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pedro/code/pedrojfsantos/LJchallenge/ljchallenge/data/"/>
    </mc:Choice>
  </mc:AlternateContent>
  <xr:revisionPtr revIDLastSave="0" documentId="13_ncr:1_{AD0855C3-86D2-C94D-B425-4E0E61DA1612}" xr6:coauthVersionLast="45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Introduction" sheetId="1" r:id="rId1"/>
    <sheet name="TCS PT 2021 - raw data" sheetId="2" r:id="rId2"/>
    <sheet name="Data Dictionary" sheetId="3" r:id="rId3"/>
    <sheet name="Metadata" sheetId="4" r:id="rId4"/>
    <sheet name="OldSalary Table Final" sheetId="5" state="hidden" r:id="rId5"/>
    <sheet name="OldSalary Table Auxiliary" sheetId="6" state="hidden" r:id="rId6"/>
    <sheet name="# of Ocurrences" sheetId="7" state="hidden" r:id="rId7"/>
    <sheet name="Copy of # of Ocurrences" sheetId="8" state="hidden" r:id="rId8"/>
    <sheet name="Respondent Distribution" sheetId="9" state="hidden" r:id="rId9"/>
    <sheet name="Salary Intervals Gender" sheetId="10" state="hidden" r:id="rId10"/>
    <sheet name="Methodology" sheetId="11" state="hidden" r:id="rId11"/>
  </sheets>
  <definedNames>
    <definedName name="_xlnm._FilterDatabase" localSheetId="2" hidden="1">'Data Dictionary'!$A$1:$D$127</definedName>
    <definedName name="_xlnm._FilterDatabase" localSheetId="1" hidden="1">'TCS PT 2021 - raw data'!$A$1:$DV$3372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10" l="1"/>
  <c r="E36" i="10"/>
  <c r="G36" i="10" s="1"/>
  <c r="F35" i="10"/>
  <c r="E35" i="10"/>
  <c r="G35" i="10" s="1"/>
  <c r="F34" i="10"/>
  <c r="E34" i="10"/>
  <c r="G34" i="10" s="1"/>
  <c r="G33" i="10"/>
  <c r="F33" i="10"/>
  <c r="E33" i="10"/>
  <c r="F32" i="10"/>
  <c r="G32" i="10" s="1"/>
  <c r="E32" i="10"/>
  <c r="F31" i="10"/>
  <c r="E31" i="10"/>
  <c r="G31" i="10" s="1"/>
  <c r="F30" i="10"/>
  <c r="E30" i="10"/>
  <c r="G30" i="10" s="1"/>
  <c r="F29" i="10"/>
  <c r="E29" i="10"/>
  <c r="G29" i="10" s="1"/>
  <c r="G28" i="10"/>
  <c r="F28" i="10"/>
  <c r="E28" i="10"/>
  <c r="F27" i="10"/>
  <c r="E27" i="10"/>
  <c r="G27" i="10" s="1"/>
  <c r="F26" i="10"/>
  <c r="E26" i="10"/>
  <c r="G26" i="10" s="1"/>
  <c r="G25" i="10"/>
  <c r="F25" i="10"/>
  <c r="E25" i="10"/>
  <c r="F24" i="10"/>
  <c r="G24" i="10" s="1"/>
  <c r="E24" i="10"/>
  <c r="F23" i="10"/>
  <c r="E23" i="10"/>
  <c r="G23" i="10" s="1"/>
  <c r="F22" i="10"/>
  <c r="E22" i="10"/>
  <c r="G22" i="10" s="1"/>
  <c r="F21" i="10"/>
  <c r="E21" i="10"/>
  <c r="G21" i="10" s="1"/>
  <c r="G20" i="10"/>
  <c r="F20" i="10"/>
  <c r="E20" i="10"/>
  <c r="F19" i="10"/>
  <c r="E19" i="10"/>
  <c r="G19" i="10" s="1"/>
  <c r="F18" i="10"/>
  <c r="E18" i="10"/>
  <c r="G18" i="10" s="1"/>
  <c r="G17" i="10"/>
  <c r="F17" i="10"/>
  <c r="E17" i="10"/>
  <c r="F16" i="10"/>
  <c r="G16" i="10" s="1"/>
  <c r="E16" i="10"/>
  <c r="F15" i="10"/>
  <c r="E15" i="10"/>
  <c r="G15" i="10" s="1"/>
  <c r="F14" i="10"/>
  <c r="E14" i="10"/>
  <c r="G14" i="10" s="1"/>
  <c r="F13" i="10"/>
  <c r="E13" i="10"/>
  <c r="G13" i="10" s="1"/>
  <c r="G12" i="10"/>
  <c r="F12" i="10"/>
  <c r="E12" i="10"/>
  <c r="F11" i="10"/>
  <c r="E11" i="10"/>
  <c r="G11" i="10" s="1"/>
  <c r="F10" i="10"/>
  <c r="E10" i="10"/>
  <c r="G10" i="10" s="1"/>
  <c r="G9" i="10"/>
  <c r="F9" i="10"/>
  <c r="E9" i="10"/>
  <c r="F8" i="10"/>
  <c r="G8" i="10" s="1"/>
  <c r="E8" i="10"/>
  <c r="F7" i="10"/>
  <c r="E7" i="10"/>
  <c r="G7" i="10" s="1"/>
  <c r="F6" i="10"/>
  <c r="E6" i="10"/>
  <c r="G6" i="10" s="1"/>
  <c r="F5" i="10"/>
  <c r="E5" i="10"/>
  <c r="G5" i="10" s="1"/>
  <c r="G4" i="10"/>
  <c r="F4" i="10"/>
  <c r="E4" i="10"/>
  <c r="F3" i="10"/>
  <c r="E3" i="10"/>
  <c r="G3" i="10" s="1"/>
  <c r="F2" i="10"/>
  <c r="E2" i="10"/>
  <c r="G2" i="10" s="1"/>
  <c r="E23" i="8"/>
  <c r="D23" i="8"/>
  <c r="C23" i="8"/>
  <c r="B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2" i="8"/>
  <c r="E23" i="7"/>
  <c r="D23" i="7"/>
  <c r="C23" i="7"/>
  <c r="B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J69" i="6"/>
  <c r="I69" i="6"/>
  <c r="H69" i="6"/>
  <c r="J68" i="6"/>
  <c r="I68" i="6"/>
  <c r="H68" i="6"/>
  <c r="J67" i="6"/>
  <c r="I67" i="6"/>
  <c r="H67" i="6"/>
  <c r="J66" i="6"/>
  <c r="I66" i="6"/>
  <c r="H66" i="6"/>
  <c r="J65" i="6"/>
  <c r="I65" i="6"/>
  <c r="H65" i="6"/>
  <c r="J64" i="6"/>
  <c r="I64" i="6"/>
  <c r="H64" i="6"/>
  <c r="J63" i="6"/>
  <c r="I63" i="6"/>
  <c r="H63" i="6"/>
  <c r="J62" i="6"/>
  <c r="I62" i="6"/>
  <c r="H62" i="6"/>
  <c r="J61" i="6"/>
  <c r="I61" i="6"/>
  <c r="H61" i="6"/>
  <c r="J60" i="6"/>
  <c r="I60" i="6"/>
  <c r="H60" i="6"/>
  <c r="J59" i="6"/>
  <c r="I59" i="6"/>
  <c r="H59" i="6"/>
  <c r="J58" i="6"/>
  <c r="I58" i="6"/>
  <c r="H58" i="6"/>
  <c r="J57" i="6"/>
  <c r="I57" i="6"/>
  <c r="H57" i="6"/>
  <c r="J56" i="6"/>
  <c r="I56" i="6"/>
  <c r="H56" i="6"/>
  <c r="J55" i="6"/>
  <c r="I55" i="6"/>
  <c r="H55" i="6"/>
  <c r="J54" i="6"/>
  <c r="I54" i="6"/>
  <c r="H54" i="6"/>
  <c r="J53" i="6"/>
  <c r="I53" i="6"/>
  <c r="H53" i="6"/>
  <c r="J52" i="6"/>
  <c r="I52" i="6"/>
  <c r="H52" i="6"/>
  <c r="J51" i="6"/>
  <c r="I51" i="6"/>
  <c r="H51" i="6"/>
  <c r="J50" i="6"/>
  <c r="I50" i="6"/>
  <c r="H50" i="6"/>
  <c r="J49" i="6"/>
  <c r="I49" i="6"/>
  <c r="H49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O2" i="6"/>
  <c r="N2" i="6"/>
  <c r="M2" i="6"/>
  <c r="L22" i="5"/>
  <c r="K22" i="5"/>
  <c r="J22" i="5"/>
  <c r="H22" i="5"/>
  <c r="G22" i="5"/>
  <c r="F22" i="5"/>
  <c r="D22" i="5"/>
  <c r="C22" i="5"/>
  <c r="B22" i="5"/>
  <c r="L21" i="5"/>
  <c r="K21" i="5"/>
  <c r="J21" i="5"/>
  <c r="H21" i="5"/>
  <c r="G21" i="5"/>
  <c r="F21" i="5"/>
  <c r="D21" i="5"/>
  <c r="C21" i="5"/>
  <c r="B21" i="5"/>
  <c r="L20" i="5"/>
  <c r="K20" i="5"/>
  <c r="J20" i="5"/>
  <c r="H20" i="5"/>
  <c r="G20" i="5"/>
  <c r="F20" i="5"/>
  <c r="D20" i="5"/>
  <c r="C20" i="5"/>
  <c r="B20" i="5"/>
  <c r="L19" i="5"/>
  <c r="K19" i="5"/>
  <c r="J19" i="5"/>
  <c r="H19" i="5"/>
  <c r="G19" i="5"/>
  <c r="F19" i="5"/>
  <c r="D19" i="5"/>
  <c r="C19" i="5"/>
  <c r="B19" i="5"/>
  <c r="L18" i="5"/>
  <c r="K18" i="5"/>
  <c r="J18" i="5"/>
  <c r="H18" i="5"/>
  <c r="G18" i="5"/>
  <c r="F18" i="5"/>
  <c r="D18" i="5"/>
  <c r="C18" i="5"/>
  <c r="B18" i="5"/>
  <c r="L17" i="5"/>
  <c r="K17" i="5"/>
  <c r="J17" i="5"/>
  <c r="H17" i="5"/>
  <c r="G17" i="5"/>
  <c r="F17" i="5"/>
  <c r="D17" i="5"/>
  <c r="C17" i="5"/>
  <c r="B17" i="5"/>
  <c r="L16" i="5"/>
  <c r="K16" i="5"/>
  <c r="J16" i="5"/>
  <c r="H16" i="5"/>
  <c r="G16" i="5"/>
  <c r="F16" i="5"/>
  <c r="D16" i="5"/>
  <c r="C16" i="5"/>
  <c r="B16" i="5"/>
  <c r="L15" i="5"/>
  <c r="K15" i="5"/>
  <c r="J15" i="5"/>
  <c r="H15" i="5"/>
  <c r="G15" i="5"/>
  <c r="F15" i="5"/>
  <c r="D15" i="5"/>
  <c r="C15" i="5"/>
  <c r="B15" i="5"/>
  <c r="L14" i="5"/>
  <c r="K14" i="5"/>
  <c r="J14" i="5"/>
  <c r="H14" i="5"/>
  <c r="G14" i="5"/>
  <c r="F14" i="5"/>
  <c r="D14" i="5"/>
  <c r="C14" i="5"/>
  <c r="B14" i="5"/>
  <c r="L13" i="5"/>
  <c r="K13" i="5"/>
  <c r="J13" i="5"/>
  <c r="H13" i="5"/>
  <c r="G13" i="5"/>
  <c r="F13" i="5"/>
  <c r="D13" i="5"/>
  <c r="C13" i="5"/>
  <c r="B13" i="5"/>
  <c r="L12" i="5"/>
  <c r="K12" i="5"/>
  <c r="J12" i="5"/>
  <c r="H12" i="5"/>
  <c r="G12" i="5"/>
  <c r="F12" i="5"/>
  <c r="D12" i="5"/>
  <c r="C12" i="5"/>
  <c r="B12" i="5"/>
  <c r="L11" i="5"/>
  <c r="K11" i="5"/>
  <c r="J11" i="5"/>
  <c r="H11" i="5"/>
  <c r="G11" i="5"/>
  <c r="F11" i="5"/>
  <c r="D11" i="5"/>
  <c r="C11" i="5"/>
  <c r="B11" i="5"/>
  <c r="L10" i="5"/>
  <c r="K10" i="5"/>
  <c r="J10" i="5"/>
  <c r="H10" i="5"/>
  <c r="G10" i="5"/>
  <c r="F10" i="5"/>
  <c r="D10" i="5"/>
  <c r="C10" i="5"/>
  <c r="B10" i="5"/>
  <c r="L9" i="5"/>
  <c r="K9" i="5"/>
  <c r="J9" i="5"/>
  <c r="H9" i="5"/>
  <c r="G9" i="5"/>
  <c r="F9" i="5"/>
  <c r="D9" i="5"/>
  <c r="C9" i="5"/>
  <c r="B9" i="5"/>
  <c r="L8" i="5"/>
  <c r="K8" i="5"/>
  <c r="J8" i="5"/>
  <c r="H8" i="5"/>
  <c r="G8" i="5"/>
  <c r="F8" i="5"/>
  <c r="D8" i="5"/>
  <c r="C8" i="5"/>
  <c r="B8" i="5"/>
  <c r="L7" i="5"/>
  <c r="K7" i="5"/>
  <c r="J7" i="5"/>
  <c r="H7" i="5"/>
  <c r="G7" i="5"/>
  <c r="F7" i="5"/>
  <c r="D7" i="5"/>
  <c r="C7" i="5"/>
  <c r="B7" i="5"/>
  <c r="L6" i="5"/>
  <c r="K6" i="5"/>
  <c r="J6" i="5"/>
  <c r="H6" i="5"/>
  <c r="G6" i="5"/>
  <c r="F6" i="5"/>
  <c r="D6" i="5"/>
  <c r="C6" i="5"/>
  <c r="B6" i="5"/>
  <c r="L5" i="5"/>
  <c r="K5" i="5"/>
  <c r="J5" i="5"/>
  <c r="H5" i="5"/>
  <c r="G5" i="5"/>
  <c r="F5" i="5"/>
  <c r="D5" i="5"/>
  <c r="C5" i="5"/>
  <c r="B5" i="5"/>
  <c r="L4" i="5"/>
  <c r="K4" i="5"/>
  <c r="J4" i="5"/>
  <c r="H4" i="5"/>
  <c r="G4" i="5"/>
  <c r="F4" i="5"/>
  <c r="D4" i="5"/>
  <c r="C4" i="5"/>
  <c r="B4" i="5"/>
  <c r="L3" i="5"/>
  <c r="K3" i="5"/>
  <c r="J3" i="5"/>
  <c r="H3" i="5"/>
  <c r="G3" i="5"/>
  <c r="F3" i="5"/>
  <c r="D3" i="5"/>
  <c r="C3" i="5"/>
  <c r="B3" i="5"/>
  <c r="L2" i="5"/>
  <c r="K2" i="5"/>
  <c r="J2" i="5"/>
  <c r="H2" i="5"/>
  <c r="G2" i="5"/>
  <c r="F2" i="5"/>
  <c r="D2" i="5"/>
  <c r="C2" i="5"/>
  <c r="B2" i="5"/>
  <c r="G3" i="4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DV3372" i="2"/>
  <c r="DO3372" i="2"/>
  <c r="CI3372" i="2"/>
  <c r="CH3372" i="2"/>
  <c r="CG3372" i="2"/>
  <c r="CD3372" i="2"/>
  <c r="CJ3372" i="2" s="1"/>
  <c r="CB3372" i="2"/>
  <c r="U3372" i="2"/>
  <c r="Q3372" i="2"/>
  <c r="M3372" i="2"/>
  <c r="K3372" i="2"/>
  <c r="J3372" i="2"/>
  <c r="H3372" i="2"/>
  <c r="C3372" i="2"/>
  <c r="DV3371" i="2"/>
  <c r="DO3371" i="2"/>
  <c r="CD3371" i="2"/>
  <c r="CB3371" i="2"/>
  <c r="U3371" i="2"/>
  <c r="Q3371" i="2"/>
  <c r="M3371" i="2"/>
  <c r="K3371" i="2"/>
  <c r="J3371" i="2"/>
  <c r="H3371" i="2"/>
  <c r="C3371" i="2"/>
  <c r="DV3370" i="2"/>
  <c r="DO3370" i="2"/>
  <c r="CD3370" i="2"/>
  <c r="CB3370" i="2"/>
  <c r="U3370" i="2"/>
  <c r="Q3370" i="2"/>
  <c r="M3370" i="2"/>
  <c r="K3370" i="2"/>
  <c r="J3370" i="2"/>
  <c r="H3370" i="2"/>
  <c r="C3370" i="2"/>
  <c r="DV3369" i="2"/>
  <c r="DO3369" i="2"/>
  <c r="CD3369" i="2"/>
  <c r="CB3369" i="2"/>
  <c r="U3369" i="2"/>
  <c r="Q3369" i="2"/>
  <c r="M3369" i="2"/>
  <c r="K3369" i="2"/>
  <c r="J3369" i="2"/>
  <c r="H3369" i="2"/>
  <c r="C3369" i="2"/>
  <c r="DV3368" i="2"/>
  <c r="DO3368" i="2"/>
  <c r="CH3368" i="2"/>
  <c r="CD3368" i="2"/>
  <c r="CB3368" i="2"/>
  <c r="U3368" i="2"/>
  <c r="Q3368" i="2"/>
  <c r="M3368" i="2"/>
  <c r="K3368" i="2"/>
  <c r="J3368" i="2"/>
  <c r="H3368" i="2"/>
  <c r="C3368" i="2"/>
  <c r="DV3367" i="2"/>
  <c r="DO3367" i="2"/>
  <c r="CH3367" i="2"/>
  <c r="CD3367" i="2"/>
  <c r="CB3367" i="2"/>
  <c r="U3367" i="2"/>
  <c r="Q3367" i="2"/>
  <c r="M3367" i="2"/>
  <c r="K3367" i="2"/>
  <c r="J3367" i="2"/>
  <c r="H3367" i="2"/>
  <c r="C3367" i="2"/>
  <c r="DV3366" i="2"/>
  <c r="DO3366" i="2"/>
  <c r="CD3366" i="2"/>
  <c r="CB3366" i="2"/>
  <c r="U3366" i="2"/>
  <c r="Q3366" i="2"/>
  <c r="M3366" i="2"/>
  <c r="K3366" i="2"/>
  <c r="J3366" i="2"/>
  <c r="H3366" i="2"/>
  <c r="C3366" i="2"/>
  <c r="DV3365" i="2"/>
  <c r="DO3365" i="2"/>
  <c r="CD3365" i="2"/>
  <c r="CB3365" i="2"/>
  <c r="U3365" i="2"/>
  <c r="Q3365" i="2"/>
  <c r="M3365" i="2"/>
  <c r="K3365" i="2"/>
  <c r="J3365" i="2"/>
  <c r="H3365" i="2"/>
  <c r="C3365" i="2"/>
  <c r="DV3364" i="2"/>
  <c r="DO3364" i="2"/>
  <c r="CD3364" i="2"/>
  <c r="CB3364" i="2"/>
  <c r="U3364" i="2"/>
  <c r="Q3364" i="2"/>
  <c r="M3364" i="2"/>
  <c r="K3364" i="2"/>
  <c r="J3364" i="2"/>
  <c r="H3364" i="2"/>
  <c r="C3364" i="2"/>
  <c r="DV3363" i="2"/>
  <c r="DO3363" i="2"/>
  <c r="CD3363" i="2"/>
  <c r="CB3363" i="2"/>
  <c r="U3363" i="2"/>
  <c r="Q3363" i="2"/>
  <c r="M3363" i="2"/>
  <c r="K3363" i="2"/>
  <c r="J3363" i="2"/>
  <c r="H3363" i="2"/>
  <c r="C3363" i="2"/>
  <c r="DV3362" i="2"/>
  <c r="DO3362" i="2"/>
  <c r="CD3362" i="2"/>
  <c r="CB3362" i="2"/>
  <c r="U3362" i="2"/>
  <c r="Q3362" i="2"/>
  <c r="M3362" i="2"/>
  <c r="K3362" i="2"/>
  <c r="J3362" i="2"/>
  <c r="H3362" i="2"/>
  <c r="C3362" i="2"/>
  <c r="DV3361" i="2"/>
  <c r="DO3361" i="2"/>
  <c r="CD3361" i="2"/>
  <c r="CB3361" i="2"/>
  <c r="U3361" i="2"/>
  <c r="Q3361" i="2"/>
  <c r="M3361" i="2"/>
  <c r="K3361" i="2"/>
  <c r="J3361" i="2"/>
  <c r="H3361" i="2"/>
  <c r="C3361" i="2"/>
  <c r="DV3360" i="2"/>
  <c r="DO3360" i="2"/>
  <c r="CD3360" i="2"/>
  <c r="CB3360" i="2"/>
  <c r="U3360" i="2"/>
  <c r="Q3360" i="2"/>
  <c r="M3360" i="2"/>
  <c r="K3360" i="2"/>
  <c r="J3360" i="2"/>
  <c r="H3360" i="2"/>
  <c r="C3360" i="2"/>
  <c r="DV3359" i="2"/>
  <c r="DO3359" i="2"/>
  <c r="CD3359" i="2"/>
  <c r="CB3359" i="2"/>
  <c r="U3359" i="2"/>
  <c r="Q3359" i="2"/>
  <c r="M3359" i="2"/>
  <c r="K3359" i="2"/>
  <c r="J3359" i="2"/>
  <c r="H3359" i="2"/>
  <c r="C3359" i="2"/>
  <c r="DV3358" i="2"/>
  <c r="DO3358" i="2"/>
  <c r="CD3358" i="2"/>
  <c r="CB3358" i="2"/>
  <c r="U3358" i="2"/>
  <c r="Q3358" i="2"/>
  <c r="M3358" i="2"/>
  <c r="K3358" i="2"/>
  <c r="J3358" i="2"/>
  <c r="H3358" i="2"/>
  <c r="C3358" i="2"/>
  <c r="DV3357" i="2"/>
  <c r="DO3357" i="2"/>
  <c r="CD3357" i="2"/>
  <c r="CB3357" i="2"/>
  <c r="U3357" i="2"/>
  <c r="Q3357" i="2"/>
  <c r="M3357" i="2"/>
  <c r="K3357" i="2"/>
  <c r="J3357" i="2"/>
  <c r="H3357" i="2"/>
  <c r="C3357" i="2"/>
  <c r="DV3356" i="2"/>
  <c r="DO3356" i="2"/>
  <c r="CI3356" i="2"/>
  <c r="CH3356" i="2"/>
  <c r="CG3356" i="2"/>
  <c r="CD3356" i="2"/>
  <c r="CJ3356" i="2" s="1"/>
  <c r="CB3356" i="2"/>
  <c r="U3356" i="2"/>
  <c r="Q3356" i="2"/>
  <c r="M3356" i="2"/>
  <c r="K3356" i="2"/>
  <c r="J3356" i="2"/>
  <c r="H3356" i="2"/>
  <c r="C3356" i="2"/>
  <c r="DV3355" i="2"/>
  <c r="DO3355" i="2"/>
  <c r="CD3355" i="2"/>
  <c r="CB3355" i="2"/>
  <c r="U3355" i="2"/>
  <c r="Q3355" i="2"/>
  <c r="M3355" i="2"/>
  <c r="K3355" i="2"/>
  <c r="J3355" i="2"/>
  <c r="H3355" i="2"/>
  <c r="C3355" i="2"/>
  <c r="DV3354" i="2"/>
  <c r="DO3354" i="2"/>
  <c r="CD3354" i="2"/>
  <c r="CB3354" i="2"/>
  <c r="U3354" i="2"/>
  <c r="Q3354" i="2"/>
  <c r="M3354" i="2"/>
  <c r="K3354" i="2"/>
  <c r="J3354" i="2"/>
  <c r="H3354" i="2"/>
  <c r="C3354" i="2"/>
  <c r="DV3353" i="2"/>
  <c r="DO3353" i="2"/>
  <c r="CD3353" i="2"/>
  <c r="CB3353" i="2"/>
  <c r="U3353" i="2"/>
  <c r="Q3353" i="2"/>
  <c r="M3353" i="2"/>
  <c r="K3353" i="2"/>
  <c r="J3353" i="2"/>
  <c r="H3353" i="2"/>
  <c r="C3353" i="2"/>
  <c r="DV3352" i="2"/>
  <c r="DO3352" i="2"/>
  <c r="CI3352" i="2"/>
  <c r="CH3352" i="2"/>
  <c r="CG3352" i="2"/>
  <c r="CD3352" i="2"/>
  <c r="CB3352" i="2"/>
  <c r="U3352" i="2"/>
  <c r="Q3352" i="2"/>
  <c r="M3352" i="2"/>
  <c r="K3352" i="2"/>
  <c r="J3352" i="2"/>
  <c r="H3352" i="2"/>
  <c r="C3352" i="2"/>
  <c r="DV3351" i="2"/>
  <c r="DO3351" i="2"/>
  <c r="CH3351" i="2"/>
  <c r="CD3351" i="2"/>
  <c r="CB3351" i="2"/>
  <c r="U3351" i="2"/>
  <c r="Q3351" i="2"/>
  <c r="M3351" i="2"/>
  <c r="K3351" i="2"/>
  <c r="J3351" i="2"/>
  <c r="H3351" i="2"/>
  <c r="C3351" i="2"/>
  <c r="DV3350" i="2"/>
  <c r="DO3350" i="2"/>
  <c r="CD3350" i="2"/>
  <c r="CB3350" i="2"/>
  <c r="U3350" i="2"/>
  <c r="Q3350" i="2"/>
  <c r="M3350" i="2"/>
  <c r="K3350" i="2"/>
  <c r="J3350" i="2"/>
  <c r="H3350" i="2"/>
  <c r="C3350" i="2"/>
  <c r="DV3349" i="2"/>
  <c r="DO3349" i="2"/>
  <c r="CD3349" i="2"/>
  <c r="CB3349" i="2"/>
  <c r="U3349" i="2"/>
  <c r="Q3349" i="2"/>
  <c r="M3349" i="2"/>
  <c r="K3349" i="2"/>
  <c r="J3349" i="2"/>
  <c r="H3349" i="2"/>
  <c r="C3349" i="2"/>
  <c r="DV3348" i="2"/>
  <c r="DO3348" i="2"/>
  <c r="CD3348" i="2"/>
  <c r="CB3348" i="2"/>
  <c r="U3348" i="2"/>
  <c r="Q3348" i="2"/>
  <c r="M3348" i="2"/>
  <c r="K3348" i="2"/>
  <c r="J3348" i="2"/>
  <c r="H3348" i="2"/>
  <c r="C3348" i="2"/>
  <c r="DV3347" i="2"/>
  <c r="DO3347" i="2"/>
  <c r="CD3347" i="2"/>
  <c r="CB3347" i="2"/>
  <c r="U3347" i="2"/>
  <c r="Q3347" i="2"/>
  <c r="M3347" i="2"/>
  <c r="K3347" i="2"/>
  <c r="J3347" i="2"/>
  <c r="H3347" i="2"/>
  <c r="C3347" i="2"/>
  <c r="DV3346" i="2"/>
  <c r="DO3346" i="2"/>
  <c r="CH3346" i="2"/>
  <c r="CD3346" i="2"/>
  <c r="CB3346" i="2"/>
  <c r="U3346" i="2"/>
  <c r="Q3346" i="2"/>
  <c r="M3346" i="2"/>
  <c r="K3346" i="2"/>
  <c r="J3346" i="2"/>
  <c r="H3346" i="2"/>
  <c r="C3346" i="2"/>
  <c r="DV3345" i="2"/>
  <c r="DO3345" i="2"/>
  <c r="CD3345" i="2"/>
  <c r="CB3345" i="2"/>
  <c r="U3345" i="2"/>
  <c r="Q3345" i="2"/>
  <c r="M3345" i="2"/>
  <c r="K3345" i="2"/>
  <c r="J3345" i="2"/>
  <c r="H3345" i="2"/>
  <c r="C3345" i="2"/>
  <c r="DV3344" i="2"/>
  <c r="DO3344" i="2"/>
  <c r="CD3344" i="2"/>
  <c r="CB3344" i="2"/>
  <c r="U3344" i="2"/>
  <c r="Q3344" i="2"/>
  <c r="M3344" i="2"/>
  <c r="K3344" i="2"/>
  <c r="J3344" i="2"/>
  <c r="H3344" i="2"/>
  <c r="C3344" i="2"/>
  <c r="DV3343" i="2"/>
  <c r="DO3343" i="2"/>
  <c r="CD3343" i="2"/>
  <c r="CB3343" i="2"/>
  <c r="U3343" i="2"/>
  <c r="Q3343" i="2"/>
  <c r="M3343" i="2"/>
  <c r="K3343" i="2"/>
  <c r="J3343" i="2"/>
  <c r="H3343" i="2"/>
  <c r="C3343" i="2"/>
  <c r="DV3342" i="2"/>
  <c r="DO3342" i="2"/>
  <c r="CD3342" i="2"/>
  <c r="CB3342" i="2"/>
  <c r="U3342" i="2"/>
  <c r="Q3342" i="2"/>
  <c r="M3342" i="2"/>
  <c r="K3342" i="2"/>
  <c r="J3342" i="2"/>
  <c r="H3342" i="2"/>
  <c r="C3342" i="2"/>
  <c r="DV3341" i="2"/>
  <c r="DO3341" i="2"/>
  <c r="CD3341" i="2"/>
  <c r="CB3341" i="2"/>
  <c r="U3341" i="2"/>
  <c r="Q3341" i="2"/>
  <c r="M3341" i="2"/>
  <c r="K3341" i="2"/>
  <c r="J3341" i="2"/>
  <c r="H3341" i="2"/>
  <c r="C3341" i="2"/>
  <c r="DV3340" i="2"/>
  <c r="DO3340" i="2"/>
  <c r="CD3340" i="2"/>
  <c r="CB3340" i="2"/>
  <c r="U3340" i="2"/>
  <c r="Q3340" i="2"/>
  <c r="M3340" i="2"/>
  <c r="K3340" i="2"/>
  <c r="J3340" i="2"/>
  <c r="H3340" i="2"/>
  <c r="C3340" i="2"/>
  <c r="DV3339" i="2"/>
  <c r="DO3339" i="2"/>
  <c r="CD3339" i="2"/>
  <c r="CB3339" i="2"/>
  <c r="U3339" i="2"/>
  <c r="Q3339" i="2"/>
  <c r="M3339" i="2"/>
  <c r="K3339" i="2"/>
  <c r="J3339" i="2"/>
  <c r="H3339" i="2"/>
  <c r="C3339" i="2"/>
  <c r="DV3338" i="2"/>
  <c r="DO3338" i="2"/>
  <c r="CD3338" i="2"/>
  <c r="CB3338" i="2"/>
  <c r="U3338" i="2"/>
  <c r="Q3338" i="2"/>
  <c r="M3338" i="2"/>
  <c r="K3338" i="2"/>
  <c r="J3338" i="2"/>
  <c r="H3338" i="2"/>
  <c r="C3338" i="2"/>
  <c r="DV3337" i="2"/>
  <c r="DO3337" i="2"/>
  <c r="CD3337" i="2"/>
  <c r="CB3337" i="2"/>
  <c r="U3337" i="2"/>
  <c r="Q3337" i="2"/>
  <c r="M3337" i="2"/>
  <c r="K3337" i="2"/>
  <c r="J3337" i="2"/>
  <c r="H3337" i="2"/>
  <c r="C3337" i="2"/>
  <c r="DV3336" i="2"/>
  <c r="DO3336" i="2"/>
  <c r="CD3336" i="2"/>
  <c r="CB3336" i="2"/>
  <c r="U3336" i="2"/>
  <c r="Q3336" i="2"/>
  <c r="M3336" i="2"/>
  <c r="K3336" i="2"/>
  <c r="J3336" i="2"/>
  <c r="H3336" i="2"/>
  <c r="C3336" i="2"/>
  <c r="DV3335" i="2"/>
  <c r="DO3335" i="2"/>
  <c r="CD3335" i="2"/>
  <c r="CB3335" i="2"/>
  <c r="U3335" i="2"/>
  <c r="Q3335" i="2"/>
  <c r="M3335" i="2"/>
  <c r="K3335" i="2"/>
  <c r="J3335" i="2"/>
  <c r="H3335" i="2"/>
  <c r="C3335" i="2"/>
  <c r="DV3334" i="2"/>
  <c r="DO3334" i="2"/>
  <c r="CD3334" i="2"/>
  <c r="CB3334" i="2"/>
  <c r="U3334" i="2"/>
  <c r="Q3334" i="2"/>
  <c r="M3334" i="2"/>
  <c r="K3334" i="2"/>
  <c r="J3334" i="2"/>
  <c r="H3334" i="2"/>
  <c r="C3334" i="2"/>
  <c r="DV3333" i="2"/>
  <c r="DO3333" i="2"/>
  <c r="CI3333" i="2"/>
  <c r="CH3333" i="2"/>
  <c r="CG3333" i="2"/>
  <c r="CD3333" i="2"/>
  <c r="CJ3333" i="2" s="1"/>
  <c r="CB3333" i="2"/>
  <c r="U3333" i="2"/>
  <c r="Q3333" i="2"/>
  <c r="M3333" i="2"/>
  <c r="K3333" i="2"/>
  <c r="J3333" i="2"/>
  <c r="H3333" i="2"/>
  <c r="C3333" i="2"/>
  <c r="DV3332" i="2"/>
  <c r="DO3332" i="2"/>
  <c r="CD3332" i="2"/>
  <c r="CB3332" i="2"/>
  <c r="U3332" i="2"/>
  <c r="Q3332" i="2"/>
  <c r="M3332" i="2"/>
  <c r="K3332" i="2"/>
  <c r="J3332" i="2"/>
  <c r="H3332" i="2"/>
  <c r="C3332" i="2"/>
  <c r="DV3331" i="2"/>
  <c r="DO3331" i="2"/>
  <c r="CD3331" i="2"/>
  <c r="CB3331" i="2"/>
  <c r="U3331" i="2"/>
  <c r="Q3331" i="2"/>
  <c r="M3331" i="2"/>
  <c r="K3331" i="2"/>
  <c r="J3331" i="2"/>
  <c r="H3331" i="2"/>
  <c r="C3331" i="2"/>
  <c r="DV3330" i="2"/>
  <c r="DO3330" i="2"/>
  <c r="CD3330" i="2"/>
  <c r="CB3330" i="2"/>
  <c r="U3330" i="2"/>
  <c r="Q3330" i="2"/>
  <c r="M3330" i="2"/>
  <c r="K3330" i="2"/>
  <c r="J3330" i="2"/>
  <c r="H3330" i="2"/>
  <c r="C3330" i="2"/>
  <c r="DV3329" i="2"/>
  <c r="DO3329" i="2"/>
  <c r="CD3329" i="2"/>
  <c r="CB3329" i="2"/>
  <c r="U3329" i="2"/>
  <c r="Q3329" i="2"/>
  <c r="M3329" i="2"/>
  <c r="K3329" i="2"/>
  <c r="J3329" i="2"/>
  <c r="H3329" i="2"/>
  <c r="C3329" i="2"/>
  <c r="DV3328" i="2"/>
  <c r="DO3328" i="2"/>
  <c r="CD3328" i="2"/>
  <c r="CB3328" i="2"/>
  <c r="U3328" i="2"/>
  <c r="Q3328" i="2"/>
  <c r="M3328" i="2"/>
  <c r="K3328" i="2"/>
  <c r="J3328" i="2"/>
  <c r="H3328" i="2"/>
  <c r="C3328" i="2"/>
  <c r="DV3327" i="2"/>
  <c r="DO3327" i="2"/>
  <c r="CD3327" i="2"/>
  <c r="CB3327" i="2"/>
  <c r="U3327" i="2"/>
  <c r="Q3327" i="2"/>
  <c r="M3327" i="2"/>
  <c r="K3327" i="2"/>
  <c r="J3327" i="2"/>
  <c r="H3327" i="2"/>
  <c r="C3327" i="2"/>
  <c r="DV3326" i="2"/>
  <c r="DO3326" i="2"/>
  <c r="CD3326" i="2"/>
  <c r="CB3326" i="2"/>
  <c r="U3326" i="2"/>
  <c r="Q3326" i="2"/>
  <c r="M3326" i="2"/>
  <c r="K3326" i="2"/>
  <c r="J3326" i="2"/>
  <c r="H3326" i="2"/>
  <c r="C3326" i="2"/>
  <c r="DV3325" i="2"/>
  <c r="DO3325" i="2"/>
  <c r="CD3325" i="2"/>
  <c r="CB3325" i="2"/>
  <c r="U3325" i="2"/>
  <c r="Q3325" i="2"/>
  <c r="M3325" i="2"/>
  <c r="K3325" i="2"/>
  <c r="J3325" i="2"/>
  <c r="H3325" i="2"/>
  <c r="C3325" i="2"/>
  <c r="DV3324" i="2"/>
  <c r="DO3324" i="2"/>
  <c r="CI3324" i="2"/>
  <c r="CH3324" i="2"/>
  <c r="CG3324" i="2"/>
  <c r="CD3324" i="2"/>
  <c r="CB3324" i="2"/>
  <c r="U3324" i="2"/>
  <c r="Q3324" i="2"/>
  <c r="M3324" i="2"/>
  <c r="K3324" i="2"/>
  <c r="J3324" i="2"/>
  <c r="H3324" i="2"/>
  <c r="C3324" i="2"/>
  <c r="DV3323" i="2"/>
  <c r="DO3323" i="2"/>
  <c r="CD3323" i="2"/>
  <c r="CB3323" i="2"/>
  <c r="U3323" i="2"/>
  <c r="Q3323" i="2"/>
  <c r="M3323" i="2"/>
  <c r="K3323" i="2"/>
  <c r="J3323" i="2"/>
  <c r="H3323" i="2"/>
  <c r="C3323" i="2"/>
  <c r="DV3322" i="2"/>
  <c r="DO3322" i="2"/>
  <c r="CD3322" i="2"/>
  <c r="CB3322" i="2"/>
  <c r="U3322" i="2"/>
  <c r="Q3322" i="2"/>
  <c r="M3322" i="2"/>
  <c r="K3322" i="2"/>
  <c r="J3322" i="2"/>
  <c r="H3322" i="2"/>
  <c r="C3322" i="2"/>
  <c r="DV3321" i="2"/>
  <c r="CD3321" i="2"/>
  <c r="CB3321" i="2"/>
  <c r="U3321" i="2"/>
  <c r="Q3321" i="2"/>
  <c r="M3321" i="2"/>
  <c r="K3321" i="2"/>
  <c r="J3321" i="2"/>
  <c r="H3321" i="2"/>
  <c r="C3321" i="2"/>
  <c r="DV3320" i="2"/>
  <c r="DO3320" i="2"/>
  <c r="CH3320" i="2"/>
  <c r="CD3320" i="2"/>
  <c r="CB3320" i="2"/>
  <c r="U3320" i="2"/>
  <c r="Q3320" i="2"/>
  <c r="M3320" i="2"/>
  <c r="K3320" i="2"/>
  <c r="J3320" i="2"/>
  <c r="H3320" i="2"/>
  <c r="C3320" i="2"/>
  <c r="DV3319" i="2"/>
  <c r="DO3319" i="2"/>
  <c r="CD3319" i="2"/>
  <c r="CB3319" i="2"/>
  <c r="U3319" i="2"/>
  <c r="Q3319" i="2"/>
  <c r="M3319" i="2"/>
  <c r="K3319" i="2"/>
  <c r="J3319" i="2"/>
  <c r="H3319" i="2"/>
  <c r="C3319" i="2"/>
  <c r="DV3318" i="2"/>
  <c r="DO3318" i="2"/>
  <c r="CD3318" i="2"/>
  <c r="CB3318" i="2"/>
  <c r="U3318" i="2"/>
  <c r="Q3318" i="2"/>
  <c r="M3318" i="2"/>
  <c r="K3318" i="2"/>
  <c r="J3318" i="2"/>
  <c r="H3318" i="2"/>
  <c r="C3318" i="2"/>
  <c r="DV3317" i="2"/>
  <c r="DO3317" i="2"/>
  <c r="CD3317" i="2"/>
  <c r="CB3317" i="2"/>
  <c r="U3317" i="2"/>
  <c r="Q3317" i="2"/>
  <c r="M3317" i="2"/>
  <c r="K3317" i="2"/>
  <c r="J3317" i="2"/>
  <c r="H3317" i="2"/>
  <c r="C3317" i="2"/>
  <c r="DV3316" i="2"/>
  <c r="DO3316" i="2"/>
  <c r="CD3316" i="2"/>
  <c r="CB3316" i="2"/>
  <c r="U3316" i="2"/>
  <c r="Q3316" i="2"/>
  <c r="M3316" i="2"/>
  <c r="K3316" i="2"/>
  <c r="J3316" i="2"/>
  <c r="H3316" i="2"/>
  <c r="C3316" i="2"/>
  <c r="DV3315" i="2"/>
  <c r="DO3315" i="2"/>
  <c r="CJ3315" i="2"/>
  <c r="CI3315" i="2"/>
  <c r="CH3315" i="2"/>
  <c r="CG3315" i="2"/>
  <c r="CD3315" i="2"/>
  <c r="CB3315" i="2"/>
  <c r="U3315" i="2"/>
  <c r="Q3315" i="2"/>
  <c r="M3315" i="2"/>
  <c r="K3315" i="2"/>
  <c r="J3315" i="2"/>
  <c r="H3315" i="2"/>
  <c r="C3315" i="2"/>
  <c r="DV3314" i="2"/>
  <c r="DO3314" i="2"/>
  <c r="CD3314" i="2"/>
  <c r="CB3314" i="2"/>
  <c r="U3314" i="2"/>
  <c r="Q3314" i="2"/>
  <c r="M3314" i="2"/>
  <c r="K3314" i="2"/>
  <c r="J3314" i="2"/>
  <c r="H3314" i="2"/>
  <c r="C3314" i="2"/>
  <c r="DV3313" i="2"/>
  <c r="DO3313" i="2"/>
  <c r="CD3313" i="2"/>
  <c r="CB3313" i="2"/>
  <c r="U3313" i="2"/>
  <c r="Q3313" i="2"/>
  <c r="M3313" i="2"/>
  <c r="K3313" i="2"/>
  <c r="J3313" i="2"/>
  <c r="H3313" i="2"/>
  <c r="C3313" i="2"/>
  <c r="DV3312" i="2"/>
  <c r="DO3312" i="2"/>
  <c r="CD3312" i="2"/>
  <c r="CB3312" i="2"/>
  <c r="U3312" i="2"/>
  <c r="Q3312" i="2"/>
  <c r="M3312" i="2"/>
  <c r="K3312" i="2"/>
  <c r="J3312" i="2"/>
  <c r="H3312" i="2"/>
  <c r="C3312" i="2"/>
  <c r="DV3311" i="2"/>
  <c r="DO3311" i="2"/>
  <c r="CD3311" i="2"/>
  <c r="CB3311" i="2"/>
  <c r="U3311" i="2"/>
  <c r="Q3311" i="2"/>
  <c r="M3311" i="2"/>
  <c r="K3311" i="2"/>
  <c r="J3311" i="2"/>
  <c r="H3311" i="2"/>
  <c r="C3311" i="2"/>
  <c r="DV3310" i="2"/>
  <c r="DO3310" i="2"/>
  <c r="CI3310" i="2"/>
  <c r="CH3310" i="2"/>
  <c r="CG3310" i="2"/>
  <c r="CD3310" i="2"/>
  <c r="CB3310" i="2"/>
  <c r="U3310" i="2"/>
  <c r="Q3310" i="2"/>
  <c r="M3310" i="2"/>
  <c r="K3310" i="2"/>
  <c r="J3310" i="2"/>
  <c r="H3310" i="2"/>
  <c r="C3310" i="2"/>
  <c r="DV3309" i="2"/>
  <c r="DO3309" i="2"/>
  <c r="CI3309" i="2"/>
  <c r="CH3309" i="2"/>
  <c r="CG3309" i="2"/>
  <c r="CJ3309" i="2" s="1"/>
  <c r="CD3309" i="2"/>
  <c r="CB3309" i="2"/>
  <c r="U3309" i="2"/>
  <c r="Q3309" i="2"/>
  <c r="M3309" i="2"/>
  <c r="K3309" i="2"/>
  <c r="J3309" i="2"/>
  <c r="H3309" i="2"/>
  <c r="C3309" i="2"/>
  <c r="DV3308" i="2"/>
  <c r="DO3308" i="2"/>
  <c r="CD3308" i="2"/>
  <c r="CB3308" i="2"/>
  <c r="U3308" i="2"/>
  <c r="Q3308" i="2"/>
  <c r="M3308" i="2"/>
  <c r="K3308" i="2"/>
  <c r="J3308" i="2"/>
  <c r="H3308" i="2"/>
  <c r="C3308" i="2"/>
  <c r="DV3307" i="2"/>
  <c r="DO3307" i="2"/>
  <c r="CD3307" i="2"/>
  <c r="CB3307" i="2"/>
  <c r="U3307" i="2"/>
  <c r="Q3307" i="2"/>
  <c r="M3307" i="2"/>
  <c r="K3307" i="2"/>
  <c r="J3307" i="2"/>
  <c r="H3307" i="2"/>
  <c r="C3307" i="2"/>
  <c r="DV3306" i="2"/>
  <c r="DO3306" i="2"/>
  <c r="CD3306" i="2"/>
  <c r="CB3306" i="2"/>
  <c r="U3306" i="2"/>
  <c r="Q3306" i="2"/>
  <c r="M3306" i="2"/>
  <c r="K3306" i="2"/>
  <c r="J3306" i="2"/>
  <c r="H3306" i="2"/>
  <c r="C3306" i="2"/>
  <c r="DV3305" i="2"/>
  <c r="DO3305" i="2"/>
  <c r="CD3305" i="2"/>
  <c r="CB3305" i="2"/>
  <c r="U3305" i="2"/>
  <c r="Q3305" i="2"/>
  <c r="M3305" i="2"/>
  <c r="K3305" i="2"/>
  <c r="J3305" i="2"/>
  <c r="H3305" i="2"/>
  <c r="C3305" i="2"/>
  <c r="DV3304" i="2"/>
  <c r="DO3304" i="2"/>
  <c r="CD3304" i="2"/>
  <c r="CB3304" i="2"/>
  <c r="U3304" i="2"/>
  <c r="Q3304" i="2"/>
  <c r="M3304" i="2"/>
  <c r="K3304" i="2"/>
  <c r="J3304" i="2"/>
  <c r="H3304" i="2"/>
  <c r="C3304" i="2"/>
  <c r="DV3303" i="2"/>
  <c r="DO3303" i="2"/>
  <c r="CI3303" i="2"/>
  <c r="CH3303" i="2"/>
  <c r="CG3303" i="2"/>
  <c r="CD3303" i="2"/>
  <c r="CJ3303" i="2" s="1"/>
  <c r="CB3303" i="2"/>
  <c r="U3303" i="2"/>
  <c r="Q3303" i="2"/>
  <c r="M3303" i="2"/>
  <c r="K3303" i="2"/>
  <c r="J3303" i="2"/>
  <c r="H3303" i="2"/>
  <c r="C3303" i="2"/>
  <c r="DV3302" i="2"/>
  <c r="DO3302" i="2"/>
  <c r="CI3302" i="2"/>
  <c r="CH3302" i="2"/>
  <c r="CG3302" i="2"/>
  <c r="CD3302" i="2"/>
  <c r="CJ3302" i="2" s="1"/>
  <c r="CB3302" i="2"/>
  <c r="U3302" i="2"/>
  <c r="Q3302" i="2"/>
  <c r="M3302" i="2"/>
  <c r="K3302" i="2"/>
  <c r="J3302" i="2"/>
  <c r="H3302" i="2"/>
  <c r="C3302" i="2"/>
  <c r="DV3301" i="2"/>
  <c r="DO3301" i="2"/>
  <c r="CD3301" i="2"/>
  <c r="CB3301" i="2"/>
  <c r="U3301" i="2"/>
  <c r="Q3301" i="2"/>
  <c r="M3301" i="2"/>
  <c r="K3301" i="2"/>
  <c r="J3301" i="2"/>
  <c r="H3301" i="2"/>
  <c r="C3301" i="2"/>
  <c r="DV3300" i="2"/>
  <c r="DO3300" i="2"/>
  <c r="CD3300" i="2"/>
  <c r="CB3300" i="2"/>
  <c r="U3300" i="2"/>
  <c r="Q3300" i="2"/>
  <c r="M3300" i="2"/>
  <c r="K3300" i="2"/>
  <c r="J3300" i="2"/>
  <c r="H3300" i="2"/>
  <c r="C3300" i="2"/>
  <c r="DV3299" i="2"/>
  <c r="DO3299" i="2"/>
  <c r="CD3299" i="2"/>
  <c r="CB3299" i="2"/>
  <c r="U3299" i="2"/>
  <c r="Q3299" i="2"/>
  <c r="M3299" i="2"/>
  <c r="K3299" i="2"/>
  <c r="J3299" i="2"/>
  <c r="H3299" i="2"/>
  <c r="C3299" i="2"/>
  <c r="DV3298" i="2"/>
  <c r="DO3298" i="2"/>
  <c r="CH3298" i="2"/>
  <c r="CD3298" i="2"/>
  <c r="CB3298" i="2"/>
  <c r="U3298" i="2"/>
  <c r="Q3298" i="2"/>
  <c r="M3298" i="2"/>
  <c r="K3298" i="2"/>
  <c r="J3298" i="2"/>
  <c r="H3298" i="2"/>
  <c r="C3298" i="2"/>
  <c r="DV3297" i="2"/>
  <c r="DO3297" i="2"/>
  <c r="CD3297" i="2"/>
  <c r="CB3297" i="2"/>
  <c r="U3297" i="2"/>
  <c r="Q3297" i="2"/>
  <c r="M3297" i="2"/>
  <c r="K3297" i="2"/>
  <c r="J3297" i="2"/>
  <c r="H3297" i="2"/>
  <c r="C3297" i="2"/>
  <c r="DV3296" i="2"/>
  <c r="DO3296" i="2"/>
  <c r="CI3296" i="2"/>
  <c r="CH3296" i="2"/>
  <c r="CG3296" i="2"/>
  <c r="CD3296" i="2"/>
  <c r="CB3296" i="2"/>
  <c r="U3296" i="2"/>
  <c r="Q3296" i="2"/>
  <c r="M3296" i="2"/>
  <c r="K3296" i="2"/>
  <c r="J3296" i="2"/>
  <c r="H3296" i="2"/>
  <c r="C3296" i="2"/>
  <c r="DV3295" i="2"/>
  <c r="DO3295" i="2"/>
  <c r="CI3295" i="2"/>
  <c r="CH3295" i="2"/>
  <c r="CG3295" i="2"/>
  <c r="CD3295" i="2"/>
  <c r="CB3295" i="2"/>
  <c r="U3295" i="2"/>
  <c r="Q3295" i="2"/>
  <c r="M3295" i="2"/>
  <c r="K3295" i="2"/>
  <c r="J3295" i="2"/>
  <c r="H3295" i="2"/>
  <c r="C3295" i="2"/>
  <c r="DV3294" i="2"/>
  <c r="DO3294" i="2"/>
  <c r="CD3294" i="2"/>
  <c r="CB3294" i="2"/>
  <c r="U3294" i="2"/>
  <c r="Q3294" i="2"/>
  <c r="M3294" i="2"/>
  <c r="K3294" i="2"/>
  <c r="J3294" i="2"/>
  <c r="H3294" i="2"/>
  <c r="C3294" i="2"/>
  <c r="DV3293" i="2"/>
  <c r="DO3293" i="2"/>
  <c r="CD3293" i="2"/>
  <c r="CB3293" i="2"/>
  <c r="U3293" i="2"/>
  <c r="Q3293" i="2"/>
  <c r="M3293" i="2"/>
  <c r="K3293" i="2"/>
  <c r="J3293" i="2"/>
  <c r="H3293" i="2"/>
  <c r="C3293" i="2"/>
  <c r="DV3292" i="2"/>
  <c r="DO3292" i="2"/>
  <c r="CJ3292" i="2"/>
  <c r="CI3292" i="2"/>
  <c r="CH3292" i="2"/>
  <c r="CG3292" i="2"/>
  <c r="CD3292" i="2"/>
  <c r="CB3292" i="2"/>
  <c r="U3292" i="2"/>
  <c r="Q3292" i="2"/>
  <c r="M3292" i="2"/>
  <c r="K3292" i="2"/>
  <c r="J3292" i="2"/>
  <c r="H3292" i="2"/>
  <c r="C3292" i="2"/>
  <c r="DV3291" i="2"/>
  <c r="DO3291" i="2"/>
  <c r="CD3291" i="2"/>
  <c r="CB3291" i="2"/>
  <c r="U3291" i="2"/>
  <c r="Q3291" i="2"/>
  <c r="M3291" i="2"/>
  <c r="K3291" i="2"/>
  <c r="J3291" i="2"/>
  <c r="H3291" i="2"/>
  <c r="C3291" i="2"/>
  <c r="DV3290" i="2"/>
  <c r="DO3290" i="2"/>
  <c r="CD3290" i="2"/>
  <c r="CB3290" i="2"/>
  <c r="U3290" i="2"/>
  <c r="Q3290" i="2"/>
  <c r="M3290" i="2"/>
  <c r="K3290" i="2"/>
  <c r="J3290" i="2"/>
  <c r="H3290" i="2"/>
  <c r="C3290" i="2"/>
  <c r="DV3289" i="2"/>
  <c r="DO3289" i="2"/>
  <c r="CI3289" i="2"/>
  <c r="CH3289" i="2"/>
  <c r="CG3289" i="2"/>
  <c r="CD3289" i="2"/>
  <c r="CJ3289" i="2" s="1"/>
  <c r="CB3289" i="2"/>
  <c r="U3289" i="2"/>
  <c r="Q3289" i="2"/>
  <c r="M3289" i="2"/>
  <c r="K3289" i="2"/>
  <c r="J3289" i="2"/>
  <c r="H3289" i="2"/>
  <c r="C3289" i="2"/>
  <c r="DV3288" i="2"/>
  <c r="DO3288" i="2"/>
  <c r="CI3288" i="2"/>
  <c r="CH3288" i="2"/>
  <c r="CG3288" i="2"/>
  <c r="CD3288" i="2"/>
  <c r="CJ3288" i="2" s="1"/>
  <c r="CB3288" i="2"/>
  <c r="U3288" i="2"/>
  <c r="Q3288" i="2"/>
  <c r="M3288" i="2"/>
  <c r="K3288" i="2"/>
  <c r="J3288" i="2"/>
  <c r="H3288" i="2"/>
  <c r="C3288" i="2"/>
  <c r="DV3287" i="2"/>
  <c r="DO3287" i="2"/>
  <c r="CI3287" i="2"/>
  <c r="CH3287" i="2"/>
  <c r="CG3287" i="2"/>
  <c r="CD3287" i="2"/>
  <c r="CJ3287" i="2" s="1"/>
  <c r="CB3287" i="2"/>
  <c r="U3287" i="2"/>
  <c r="Q3287" i="2"/>
  <c r="M3287" i="2"/>
  <c r="K3287" i="2"/>
  <c r="J3287" i="2"/>
  <c r="H3287" i="2"/>
  <c r="C3287" i="2"/>
  <c r="DV3286" i="2"/>
  <c r="DO3286" i="2"/>
  <c r="CD3286" i="2"/>
  <c r="CB3286" i="2"/>
  <c r="U3286" i="2"/>
  <c r="Q3286" i="2"/>
  <c r="M3286" i="2"/>
  <c r="K3286" i="2"/>
  <c r="J3286" i="2"/>
  <c r="H3286" i="2"/>
  <c r="C3286" i="2"/>
  <c r="DV3285" i="2"/>
  <c r="DO3285" i="2"/>
  <c r="CD3285" i="2"/>
  <c r="CB3285" i="2"/>
  <c r="U3285" i="2"/>
  <c r="Q3285" i="2"/>
  <c r="M3285" i="2"/>
  <c r="K3285" i="2"/>
  <c r="J3285" i="2"/>
  <c r="H3285" i="2"/>
  <c r="C3285" i="2"/>
  <c r="DV3284" i="2"/>
  <c r="DO3284" i="2"/>
  <c r="CI3284" i="2"/>
  <c r="CH3284" i="2"/>
  <c r="CG3284" i="2"/>
  <c r="CD3284" i="2"/>
  <c r="CB3284" i="2"/>
  <c r="U3284" i="2"/>
  <c r="Q3284" i="2"/>
  <c r="M3284" i="2"/>
  <c r="K3284" i="2"/>
  <c r="J3284" i="2"/>
  <c r="H3284" i="2"/>
  <c r="C3284" i="2"/>
  <c r="DV3283" i="2"/>
  <c r="DO3283" i="2"/>
  <c r="CI3283" i="2"/>
  <c r="CH3283" i="2"/>
  <c r="CG3283" i="2"/>
  <c r="CD3283" i="2"/>
  <c r="CJ3283" i="2" s="1"/>
  <c r="CB3283" i="2"/>
  <c r="U3283" i="2"/>
  <c r="Q3283" i="2"/>
  <c r="M3283" i="2"/>
  <c r="K3283" i="2"/>
  <c r="J3283" i="2"/>
  <c r="H3283" i="2"/>
  <c r="C3283" i="2"/>
  <c r="DV3282" i="2"/>
  <c r="DO3282" i="2"/>
  <c r="CJ3282" i="2"/>
  <c r="CI3282" i="2"/>
  <c r="CH3282" i="2"/>
  <c r="CG3282" i="2"/>
  <c r="CD3282" i="2"/>
  <c r="CB3282" i="2"/>
  <c r="U3282" i="2"/>
  <c r="Q3282" i="2"/>
  <c r="M3282" i="2"/>
  <c r="K3282" i="2"/>
  <c r="J3282" i="2"/>
  <c r="H3282" i="2"/>
  <c r="C3282" i="2"/>
  <c r="DV3281" i="2"/>
  <c r="DO3281" i="2"/>
  <c r="CD3281" i="2"/>
  <c r="CB3281" i="2"/>
  <c r="U3281" i="2"/>
  <c r="Q3281" i="2"/>
  <c r="M3281" i="2"/>
  <c r="K3281" i="2"/>
  <c r="J3281" i="2"/>
  <c r="H3281" i="2"/>
  <c r="C3281" i="2"/>
  <c r="DV3280" i="2"/>
  <c r="DO3280" i="2"/>
  <c r="CI3280" i="2"/>
  <c r="CH3280" i="2"/>
  <c r="CG3280" i="2"/>
  <c r="CJ3280" i="2" s="1"/>
  <c r="CD3280" i="2"/>
  <c r="CB3280" i="2"/>
  <c r="U3280" i="2"/>
  <c r="Q3280" i="2"/>
  <c r="M3280" i="2"/>
  <c r="K3280" i="2"/>
  <c r="J3280" i="2"/>
  <c r="H3280" i="2"/>
  <c r="C3280" i="2"/>
  <c r="DV3279" i="2"/>
  <c r="DO3279" i="2"/>
  <c r="CD3279" i="2"/>
  <c r="CB3279" i="2"/>
  <c r="U3279" i="2"/>
  <c r="Q3279" i="2"/>
  <c r="M3279" i="2"/>
  <c r="K3279" i="2"/>
  <c r="J3279" i="2"/>
  <c r="H3279" i="2"/>
  <c r="C3279" i="2"/>
  <c r="DV3278" i="2"/>
  <c r="DO3278" i="2"/>
  <c r="CH3278" i="2"/>
  <c r="CD3278" i="2"/>
  <c r="CB3278" i="2"/>
  <c r="U3278" i="2"/>
  <c r="Q3278" i="2"/>
  <c r="M3278" i="2"/>
  <c r="K3278" i="2"/>
  <c r="J3278" i="2"/>
  <c r="H3278" i="2"/>
  <c r="C3278" i="2"/>
  <c r="DV3277" i="2"/>
  <c r="DO3277" i="2"/>
  <c r="CI3277" i="2"/>
  <c r="CH3277" i="2"/>
  <c r="CG3277" i="2"/>
  <c r="CD3277" i="2"/>
  <c r="CB3277" i="2"/>
  <c r="U3277" i="2"/>
  <c r="Q3277" i="2"/>
  <c r="M3277" i="2"/>
  <c r="K3277" i="2"/>
  <c r="J3277" i="2"/>
  <c r="H3277" i="2"/>
  <c r="C3277" i="2"/>
  <c r="DV3276" i="2"/>
  <c r="DO3276" i="2"/>
  <c r="CD3276" i="2"/>
  <c r="CB3276" i="2"/>
  <c r="U3276" i="2"/>
  <c r="Q3276" i="2"/>
  <c r="M3276" i="2"/>
  <c r="K3276" i="2"/>
  <c r="J3276" i="2"/>
  <c r="H3276" i="2"/>
  <c r="C3276" i="2"/>
  <c r="DV3275" i="2"/>
  <c r="DO3275" i="2"/>
  <c r="CH3275" i="2"/>
  <c r="CD3275" i="2"/>
  <c r="CB3275" i="2"/>
  <c r="U3275" i="2"/>
  <c r="Q3275" i="2"/>
  <c r="M3275" i="2"/>
  <c r="K3275" i="2"/>
  <c r="J3275" i="2"/>
  <c r="H3275" i="2"/>
  <c r="C3275" i="2"/>
  <c r="DV3274" i="2"/>
  <c r="DO3274" i="2"/>
  <c r="CD3274" i="2"/>
  <c r="CB3274" i="2"/>
  <c r="U3274" i="2"/>
  <c r="Q3274" i="2"/>
  <c r="M3274" i="2"/>
  <c r="K3274" i="2"/>
  <c r="J3274" i="2"/>
  <c r="H3274" i="2"/>
  <c r="C3274" i="2"/>
  <c r="DV3273" i="2"/>
  <c r="DO3273" i="2"/>
  <c r="CD3273" i="2"/>
  <c r="CB3273" i="2"/>
  <c r="U3273" i="2"/>
  <c r="Q3273" i="2"/>
  <c r="M3273" i="2"/>
  <c r="K3273" i="2"/>
  <c r="J3273" i="2"/>
  <c r="H3273" i="2"/>
  <c r="C3273" i="2"/>
  <c r="DV3272" i="2"/>
  <c r="DO3272" i="2"/>
  <c r="CD3272" i="2"/>
  <c r="CB3272" i="2"/>
  <c r="U3272" i="2"/>
  <c r="Q3272" i="2"/>
  <c r="M3272" i="2"/>
  <c r="K3272" i="2"/>
  <c r="J3272" i="2"/>
  <c r="H3272" i="2"/>
  <c r="C3272" i="2"/>
  <c r="DV3271" i="2"/>
  <c r="DO3271" i="2"/>
  <c r="CD3271" i="2"/>
  <c r="CB3271" i="2"/>
  <c r="U3271" i="2"/>
  <c r="Q3271" i="2"/>
  <c r="M3271" i="2"/>
  <c r="K3271" i="2"/>
  <c r="J3271" i="2"/>
  <c r="H3271" i="2"/>
  <c r="C3271" i="2"/>
  <c r="DV3270" i="2"/>
  <c r="DO3270" i="2"/>
  <c r="CD3270" i="2"/>
  <c r="CB3270" i="2"/>
  <c r="U3270" i="2"/>
  <c r="Q3270" i="2"/>
  <c r="M3270" i="2"/>
  <c r="K3270" i="2"/>
  <c r="J3270" i="2"/>
  <c r="H3270" i="2"/>
  <c r="C3270" i="2"/>
  <c r="DV3269" i="2"/>
  <c r="DO3269" i="2"/>
  <c r="CD3269" i="2"/>
  <c r="CB3269" i="2"/>
  <c r="U3269" i="2"/>
  <c r="Q3269" i="2"/>
  <c r="M3269" i="2"/>
  <c r="K3269" i="2"/>
  <c r="J3269" i="2"/>
  <c r="H3269" i="2"/>
  <c r="C3269" i="2"/>
  <c r="DV3268" i="2"/>
  <c r="DO3268" i="2"/>
  <c r="CD3268" i="2"/>
  <c r="CB3268" i="2"/>
  <c r="U3268" i="2"/>
  <c r="Q3268" i="2"/>
  <c r="M3268" i="2"/>
  <c r="K3268" i="2"/>
  <c r="J3268" i="2"/>
  <c r="H3268" i="2"/>
  <c r="C3268" i="2"/>
  <c r="DV3267" i="2"/>
  <c r="DO3267" i="2"/>
  <c r="CD3267" i="2"/>
  <c r="CB3267" i="2"/>
  <c r="U3267" i="2"/>
  <c r="Q3267" i="2"/>
  <c r="M3267" i="2"/>
  <c r="K3267" i="2"/>
  <c r="J3267" i="2"/>
  <c r="H3267" i="2"/>
  <c r="C3267" i="2"/>
  <c r="DV3266" i="2"/>
  <c r="DO3266" i="2"/>
  <c r="CJ3266" i="2"/>
  <c r="CI3266" i="2"/>
  <c r="CH3266" i="2"/>
  <c r="CG3266" i="2"/>
  <c r="CD3266" i="2"/>
  <c r="CB3266" i="2"/>
  <c r="U3266" i="2"/>
  <c r="Q3266" i="2"/>
  <c r="M3266" i="2"/>
  <c r="K3266" i="2"/>
  <c r="J3266" i="2"/>
  <c r="H3266" i="2"/>
  <c r="C3266" i="2"/>
  <c r="DV3265" i="2"/>
  <c r="DO3265" i="2"/>
  <c r="CD3265" i="2"/>
  <c r="CB3265" i="2"/>
  <c r="U3265" i="2"/>
  <c r="Q3265" i="2"/>
  <c r="M3265" i="2"/>
  <c r="K3265" i="2"/>
  <c r="J3265" i="2"/>
  <c r="H3265" i="2"/>
  <c r="C3265" i="2"/>
  <c r="DV3264" i="2"/>
  <c r="DO3264" i="2"/>
  <c r="CI3264" i="2"/>
  <c r="CH3264" i="2"/>
  <c r="CG3264" i="2"/>
  <c r="CD3264" i="2"/>
  <c r="CJ3264" i="2" s="1"/>
  <c r="CB3264" i="2"/>
  <c r="U3264" i="2"/>
  <c r="Q3264" i="2"/>
  <c r="M3264" i="2"/>
  <c r="K3264" i="2"/>
  <c r="J3264" i="2"/>
  <c r="H3264" i="2"/>
  <c r="C3264" i="2"/>
  <c r="DV3263" i="2"/>
  <c r="DO3263" i="2"/>
  <c r="CI3263" i="2"/>
  <c r="CH3263" i="2"/>
  <c r="CG3263" i="2"/>
  <c r="CJ3263" i="2" s="1"/>
  <c r="CD3263" i="2"/>
  <c r="CB3263" i="2"/>
  <c r="U3263" i="2"/>
  <c r="Q3263" i="2"/>
  <c r="M3263" i="2"/>
  <c r="K3263" i="2"/>
  <c r="J3263" i="2"/>
  <c r="H3263" i="2"/>
  <c r="C3263" i="2"/>
  <c r="DV3262" i="2"/>
  <c r="DO3262" i="2"/>
  <c r="CH3262" i="2"/>
  <c r="CD3262" i="2"/>
  <c r="CB3262" i="2"/>
  <c r="U3262" i="2"/>
  <c r="Q3262" i="2"/>
  <c r="M3262" i="2"/>
  <c r="K3262" i="2"/>
  <c r="J3262" i="2"/>
  <c r="H3262" i="2"/>
  <c r="C3262" i="2"/>
  <c r="DV3261" i="2"/>
  <c r="DO3261" i="2"/>
  <c r="CD3261" i="2"/>
  <c r="CB3261" i="2"/>
  <c r="U3261" i="2"/>
  <c r="Q3261" i="2"/>
  <c r="M3261" i="2"/>
  <c r="K3261" i="2"/>
  <c r="J3261" i="2"/>
  <c r="H3261" i="2"/>
  <c r="C3261" i="2"/>
  <c r="DV3260" i="2"/>
  <c r="DO3260" i="2"/>
  <c r="CD3260" i="2"/>
  <c r="CB3260" i="2"/>
  <c r="U3260" i="2"/>
  <c r="Q3260" i="2"/>
  <c r="M3260" i="2"/>
  <c r="K3260" i="2"/>
  <c r="J3260" i="2"/>
  <c r="H3260" i="2"/>
  <c r="C3260" i="2"/>
  <c r="DV3259" i="2"/>
  <c r="DO3259" i="2"/>
  <c r="CI3259" i="2"/>
  <c r="CH3259" i="2"/>
  <c r="CG3259" i="2"/>
  <c r="CD3259" i="2"/>
  <c r="CJ3259" i="2" s="1"/>
  <c r="CB3259" i="2"/>
  <c r="U3259" i="2"/>
  <c r="Q3259" i="2"/>
  <c r="M3259" i="2"/>
  <c r="K3259" i="2"/>
  <c r="J3259" i="2"/>
  <c r="H3259" i="2"/>
  <c r="C3259" i="2"/>
  <c r="DV3258" i="2"/>
  <c r="DO3258" i="2"/>
  <c r="CD3258" i="2"/>
  <c r="CB3258" i="2"/>
  <c r="U3258" i="2"/>
  <c r="Q3258" i="2"/>
  <c r="M3258" i="2"/>
  <c r="K3258" i="2"/>
  <c r="J3258" i="2"/>
  <c r="H3258" i="2"/>
  <c r="C3258" i="2"/>
  <c r="DV3257" i="2"/>
  <c r="DO3257" i="2"/>
  <c r="CD3257" i="2"/>
  <c r="CB3257" i="2"/>
  <c r="U3257" i="2"/>
  <c r="Q3257" i="2"/>
  <c r="M3257" i="2"/>
  <c r="K3257" i="2"/>
  <c r="J3257" i="2"/>
  <c r="H3257" i="2"/>
  <c r="C3257" i="2"/>
  <c r="DV3256" i="2"/>
  <c r="DO3256" i="2"/>
  <c r="CD3256" i="2"/>
  <c r="CB3256" i="2"/>
  <c r="U3256" i="2"/>
  <c r="Q3256" i="2"/>
  <c r="M3256" i="2"/>
  <c r="K3256" i="2"/>
  <c r="J3256" i="2"/>
  <c r="H3256" i="2"/>
  <c r="C3256" i="2"/>
  <c r="DV3255" i="2"/>
  <c r="DO3255" i="2"/>
  <c r="CI3255" i="2"/>
  <c r="CH3255" i="2"/>
  <c r="CG3255" i="2"/>
  <c r="CD3255" i="2"/>
  <c r="CJ3255" i="2" s="1"/>
  <c r="CB3255" i="2"/>
  <c r="U3255" i="2"/>
  <c r="Q3255" i="2"/>
  <c r="M3255" i="2"/>
  <c r="K3255" i="2"/>
  <c r="J3255" i="2"/>
  <c r="H3255" i="2"/>
  <c r="C3255" i="2"/>
  <c r="DV3254" i="2"/>
  <c r="DO3254" i="2"/>
  <c r="CD3254" i="2"/>
  <c r="CB3254" i="2"/>
  <c r="U3254" i="2"/>
  <c r="Q3254" i="2"/>
  <c r="M3254" i="2"/>
  <c r="K3254" i="2"/>
  <c r="J3254" i="2"/>
  <c r="H3254" i="2"/>
  <c r="C3254" i="2"/>
  <c r="DV3253" i="2"/>
  <c r="DO3253" i="2"/>
  <c r="CD3253" i="2"/>
  <c r="CB3253" i="2"/>
  <c r="U3253" i="2"/>
  <c r="Q3253" i="2"/>
  <c r="M3253" i="2"/>
  <c r="K3253" i="2"/>
  <c r="J3253" i="2"/>
  <c r="H3253" i="2"/>
  <c r="C3253" i="2"/>
  <c r="DV3252" i="2"/>
  <c r="DO3252" i="2"/>
  <c r="CD3252" i="2"/>
  <c r="CB3252" i="2"/>
  <c r="U3252" i="2"/>
  <c r="Q3252" i="2"/>
  <c r="M3252" i="2"/>
  <c r="K3252" i="2"/>
  <c r="J3252" i="2"/>
  <c r="H3252" i="2"/>
  <c r="C3252" i="2"/>
  <c r="DV3251" i="2"/>
  <c r="DO3251" i="2"/>
  <c r="CD3251" i="2"/>
  <c r="CB3251" i="2"/>
  <c r="U3251" i="2"/>
  <c r="Q3251" i="2"/>
  <c r="M3251" i="2"/>
  <c r="K3251" i="2"/>
  <c r="J3251" i="2"/>
  <c r="H3251" i="2"/>
  <c r="C3251" i="2"/>
  <c r="DV3250" i="2"/>
  <c r="DO3250" i="2"/>
  <c r="CD3250" i="2"/>
  <c r="CB3250" i="2"/>
  <c r="U3250" i="2"/>
  <c r="Q3250" i="2"/>
  <c r="M3250" i="2"/>
  <c r="K3250" i="2"/>
  <c r="J3250" i="2"/>
  <c r="H3250" i="2"/>
  <c r="C3250" i="2"/>
  <c r="DV3249" i="2"/>
  <c r="DO3249" i="2"/>
  <c r="CD3249" i="2"/>
  <c r="CB3249" i="2"/>
  <c r="U3249" i="2"/>
  <c r="Q3249" i="2"/>
  <c r="M3249" i="2"/>
  <c r="K3249" i="2"/>
  <c r="J3249" i="2"/>
  <c r="H3249" i="2"/>
  <c r="C3249" i="2"/>
  <c r="DV3248" i="2"/>
  <c r="DO3248" i="2"/>
  <c r="CD3248" i="2"/>
  <c r="CB3248" i="2"/>
  <c r="U3248" i="2"/>
  <c r="Q3248" i="2"/>
  <c r="M3248" i="2"/>
  <c r="K3248" i="2"/>
  <c r="J3248" i="2"/>
  <c r="H3248" i="2"/>
  <c r="C3248" i="2"/>
  <c r="DV3247" i="2"/>
  <c r="DO3247" i="2"/>
  <c r="CD3247" i="2"/>
  <c r="CB3247" i="2"/>
  <c r="U3247" i="2"/>
  <c r="Q3247" i="2"/>
  <c r="M3247" i="2"/>
  <c r="K3247" i="2"/>
  <c r="J3247" i="2"/>
  <c r="H3247" i="2"/>
  <c r="C3247" i="2"/>
  <c r="DV3246" i="2"/>
  <c r="DO3246" i="2"/>
  <c r="CD3246" i="2"/>
  <c r="CB3246" i="2"/>
  <c r="U3246" i="2"/>
  <c r="Q3246" i="2"/>
  <c r="M3246" i="2"/>
  <c r="K3246" i="2"/>
  <c r="J3246" i="2"/>
  <c r="H3246" i="2"/>
  <c r="C3246" i="2"/>
  <c r="DV3245" i="2"/>
  <c r="DO3245" i="2"/>
  <c r="CI3245" i="2"/>
  <c r="CH3245" i="2"/>
  <c r="CG3245" i="2"/>
  <c r="CD3245" i="2"/>
  <c r="CB3245" i="2"/>
  <c r="U3245" i="2"/>
  <c r="Q3245" i="2"/>
  <c r="M3245" i="2"/>
  <c r="K3245" i="2"/>
  <c r="J3245" i="2"/>
  <c r="H3245" i="2"/>
  <c r="C3245" i="2"/>
  <c r="DV3244" i="2"/>
  <c r="DO3244" i="2"/>
  <c r="CD3244" i="2"/>
  <c r="CB3244" i="2"/>
  <c r="U3244" i="2"/>
  <c r="Q3244" i="2"/>
  <c r="M3244" i="2"/>
  <c r="K3244" i="2"/>
  <c r="J3244" i="2"/>
  <c r="H3244" i="2"/>
  <c r="C3244" i="2"/>
  <c r="DV3243" i="2"/>
  <c r="DO3243" i="2"/>
  <c r="CD3243" i="2"/>
  <c r="CB3243" i="2"/>
  <c r="U3243" i="2"/>
  <c r="Q3243" i="2"/>
  <c r="M3243" i="2"/>
  <c r="K3243" i="2"/>
  <c r="J3243" i="2"/>
  <c r="H3243" i="2"/>
  <c r="C3243" i="2"/>
  <c r="DV3242" i="2"/>
  <c r="DO3242" i="2"/>
  <c r="CD3242" i="2"/>
  <c r="CB3242" i="2"/>
  <c r="U3242" i="2"/>
  <c r="Q3242" i="2"/>
  <c r="M3242" i="2"/>
  <c r="K3242" i="2"/>
  <c r="J3242" i="2"/>
  <c r="H3242" i="2"/>
  <c r="C3242" i="2"/>
  <c r="DV3241" i="2"/>
  <c r="DO3241" i="2"/>
  <c r="CD3241" i="2"/>
  <c r="CB3241" i="2"/>
  <c r="U3241" i="2"/>
  <c r="Q3241" i="2"/>
  <c r="M3241" i="2"/>
  <c r="K3241" i="2"/>
  <c r="J3241" i="2"/>
  <c r="H3241" i="2"/>
  <c r="C3241" i="2"/>
  <c r="DV3240" i="2"/>
  <c r="DO3240" i="2"/>
  <c r="CI3240" i="2"/>
  <c r="CH3240" i="2"/>
  <c r="CG3240" i="2"/>
  <c r="CD3240" i="2"/>
  <c r="CB3240" i="2"/>
  <c r="U3240" i="2"/>
  <c r="Q3240" i="2"/>
  <c r="M3240" i="2"/>
  <c r="K3240" i="2"/>
  <c r="J3240" i="2"/>
  <c r="H3240" i="2"/>
  <c r="C3240" i="2"/>
  <c r="DV3239" i="2"/>
  <c r="DO3239" i="2"/>
  <c r="CD3239" i="2"/>
  <c r="CB3239" i="2"/>
  <c r="U3239" i="2"/>
  <c r="Q3239" i="2"/>
  <c r="M3239" i="2"/>
  <c r="K3239" i="2"/>
  <c r="J3239" i="2"/>
  <c r="H3239" i="2"/>
  <c r="C3239" i="2"/>
  <c r="DV3238" i="2"/>
  <c r="DO3238" i="2"/>
  <c r="CI3238" i="2"/>
  <c r="CH3238" i="2"/>
  <c r="CG3238" i="2"/>
  <c r="CD3238" i="2"/>
  <c r="CB3238" i="2"/>
  <c r="U3238" i="2"/>
  <c r="Q3238" i="2"/>
  <c r="M3238" i="2"/>
  <c r="K3238" i="2"/>
  <c r="J3238" i="2"/>
  <c r="H3238" i="2"/>
  <c r="C3238" i="2"/>
  <c r="DV3237" i="2"/>
  <c r="DO3237" i="2"/>
  <c r="CD3237" i="2"/>
  <c r="CB3237" i="2"/>
  <c r="U3237" i="2"/>
  <c r="Q3237" i="2"/>
  <c r="M3237" i="2"/>
  <c r="K3237" i="2"/>
  <c r="J3237" i="2"/>
  <c r="H3237" i="2"/>
  <c r="C3237" i="2"/>
  <c r="DV3236" i="2"/>
  <c r="DO3236" i="2"/>
  <c r="CJ3236" i="2"/>
  <c r="CI3236" i="2"/>
  <c r="CH3236" i="2"/>
  <c r="CG3236" i="2"/>
  <c r="CD3236" i="2"/>
  <c r="CB3236" i="2"/>
  <c r="U3236" i="2"/>
  <c r="Q3236" i="2"/>
  <c r="M3236" i="2"/>
  <c r="K3236" i="2"/>
  <c r="J3236" i="2"/>
  <c r="H3236" i="2"/>
  <c r="C3236" i="2"/>
  <c r="DV3235" i="2"/>
  <c r="DO3235" i="2"/>
  <c r="CD3235" i="2"/>
  <c r="CB3235" i="2"/>
  <c r="U3235" i="2"/>
  <c r="Q3235" i="2"/>
  <c r="M3235" i="2"/>
  <c r="K3235" i="2"/>
  <c r="J3235" i="2"/>
  <c r="H3235" i="2"/>
  <c r="C3235" i="2"/>
  <c r="DV3234" i="2"/>
  <c r="DO3234" i="2"/>
  <c r="CJ3234" i="2"/>
  <c r="CI3234" i="2"/>
  <c r="CH3234" i="2"/>
  <c r="CG3234" i="2"/>
  <c r="CD3234" i="2"/>
  <c r="CB3234" i="2"/>
  <c r="U3234" i="2"/>
  <c r="Q3234" i="2"/>
  <c r="M3234" i="2"/>
  <c r="K3234" i="2"/>
  <c r="J3234" i="2"/>
  <c r="H3234" i="2"/>
  <c r="C3234" i="2"/>
  <c r="DV3233" i="2"/>
  <c r="DO3233" i="2"/>
  <c r="CD3233" i="2"/>
  <c r="CB3233" i="2"/>
  <c r="U3233" i="2"/>
  <c r="Q3233" i="2"/>
  <c r="M3233" i="2"/>
  <c r="K3233" i="2"/>
  <c r="J3233" i="2"/>
  <c r="H3233" i="2"/>
  <c r="C3233" i="2"/>
  <c r="DV3232" i="2"/>
  <c r="DO3232" i="2"/>
  <c r="CI3232" i="2"/>
  <c r="CH3232" i="2"/>
  <c r="CG3232" i="2"/>
  <c r="CD3232" i="2"/>
  <c r="CJ3232" i="2" s="1"/>
  <c r="CB3232" i="2"/>
  <c r="U3232" i="2"/>
  <c r="Q3232" i="2"/>
  <c r="M3232" i="2"/>
  <c r="K3232" i="2"/>
  <c r="J3232" i="2"/>
  <c r="H3232" i="2"/>
  <c r="C3232" i="2"/>
  <c r="DV3231" i="2"/>
  <c r="DO3231" i="2"/>
  <c r="CD3231" i="2"/>
  <c r="CB3231" i="2"/>
  <c r="U3231" i="2"/>
  <c r="Q3231" i="2"/>
  <c r="M3231" i="2"/>
  <c r="K3231" i="2"/>
  <c r="J3231" i="2"/>
  <c r="H3231" i="2"/>
  <c r="C3231" i="2"/>
  <c r="DV3230" i="2"/>
  <c r="DO3230" i="2"/>
  <c r="CD3230" i="2"/>
  <c r="CB3230" i="2"/>
  <c r="U3230" i="2"/>
  <c r="Q3230" i="2"/>
  <c r="M3230" i="2"/>
  <c r="K3230" i="2"/>
  <c r="J3230" i="2"/>
  <c r="H3230" i="2"/>
  <c r="C3230" i="2"/>
  <c r="DV3229" i="2"/>
  <c r="DO3229" i="2"/>
  <c r="CH3229" i="2"/>
  <c r="CD3229" i="2"/>
  <c r="CB3229" i="2"/>
  <c r="U3229" i="2"/>
  <c r="Q3229" i="2"/>
  <c r="M3229" i="2"/>
  <c r="K3229" i="2"/>
  <c r="J3229" i="2"/>
  <c r="H3229" i="2"/>
  <c r="C3229" i="2"/>
  <c r="DV3228" i="2"/>
  <c r="DO3228" i="2"/>
  <c r="CD3228" i="2"/>
  <c r="CB3228" i="2"/>
  <c r="U3228" i="2"/>
  <c r="Q3228" i="2"/>
  <c r="M3228" i="2"/>
  <c r="K3228" i="2"/>
  <c r="J3228" i="2"/>
  <c r="H3228" i="2"/>
  <c r="C3228" i="2"/>
  <c r="DV3227" i="2"/>
  <c r="DO3227" i="2"/>
  <c r="CD3227" i="2"/>
  <c r="CB3227" i="2"/>
  <c r="U3227" i="2"/>
  <c r="Q3227" i="2"/>
  <c r="M3227" i="2"/>
  <c r="K3227" i="2"/>
  <c r="J3227" i="2"/>
  <c r="H3227" i="2"/>
  <c r="C3227" i="2"/>
  <c r="DV3226" i="2"/>
  <c r="DO3226" i="2"/>
  <c r="CD3226" i="2"/>
  <c r="CB3226" i="2"/>
  <c r="U3226" i="2"/>
  <c r="Q3226" i="2"/>
  <c r="M3226" i="2"/>
  <c r="K3226" i="2"/>
  <c r="J3226" i="2"/>
  <c r="H3226" i="2"/>
  <c r="C3226" i="2"/>
  <c r="DV3225" i="2"/>
  <c r="DO3225" i="2"/>
  <c r="CD3225" i="2"/>
  <c r="CB3225" i="2"/>
  <c r="U3225" i="2"/>
  <c r="Q3225" i="2"/>
  <c r="M3225" i="2"/>
  <c r="K3225" i="2"/>
  <c r="J3225" i="2"/>
  <c r="H3225" i="2"/>
  <c r="C3225" i="2"/>
  <c r="DV3224" i="2"/>
  <c r="DO3224" i="2"/>
  <c r="CD3224" i="2"/>
  <c r="CB3224" i="2"/>
  <c r="U3224" i="2"/>
  <c r="Q3224" i="2"/>
  <c r="M3224" i="2"/>
  <c r="K3224" i="2"/>
  <c r="J3224" i="2"/>
  <c r="H3224" i="2"/>
  <c r="C3224" i="2"/>
  <c r="DV3223" i="2"/>
  <c r="DO3223" i="2"/>
  <c r="CD3223" i="2"/>
  <c r="CB3223" i="2"/>
  <c r="U3223" i="2"/>
  <c r="Q3223" i="2"/>
  <c r="M3223" i="2"/>
  <c r="K3223" i="2"/>
  <c r="J3223" i="2"/>
  <c r="H3223" i="2"/>
  <c r="C3223" i="2"/>
  <c r="DV3222" i="2"/>
  <c r="DO3222" i="2"/>
  <c r="CD3222" i="2"/>
  <c r="CB3222" i="2"/>
  <c r="U3222" i="2"/>
  <c r="Q3222" i="2"/>
  <c r="M3222" i="2"/>
  <c r="K3222" i="2"/>
  <c r="J3222" i="2"/>
  <c r="H3222" i="2"/>
  <c r="C3222" i="2"/>
  <c r="DV3221" i="2"/>
  <c r="DO3221" i="2"/>
  <c r="CI3221" i="2"/>
  <c r="CH3221" i="2"/>
  <c r="CG3221" i="2"/>
  <c r="CD3221" i="2"/>
  <c r="CB3221" i="2"/>
  <c r="U3221" i="2"/>
  <c r="Q3221" i="2"/>
  <c r="M3221" i="2"/>
  <c r="K3221" i="2"/>
  <c r="J3221" i="2"/>
  <c r="H3221" i="2"/>
  <c r="C3221" i="2"/>
  <c r="DV3220" i="2"/>
  <c r="DO3220" i="2"/>
  <c r="CD3220" i="2"/>
  <c r="CB3220" i="2"/>
  <c r="U3220" i="2"/>
  <c r="Q3220" i="2"/>
  <c r="M3220" i="2"/>
  <c r="K3220" i="2"/>
  <c r="J3220" i="2"/>
  <c r="H3220" i="2"/>
  <c r="C3220" i="2"/>
  <c r="DV3219" i="2"/>
  <c r="DO3219" i="2"/>
  <c r="CD3219" i="2"/>
  <c r="CB3219" i="2"/>
  <c r="U3219" i="2"/>
  <c r="Q3219" i="2"/>
  <c r="M3219" i="2"/>
  <c r="K3219" i="2"/>
  <c r="J3219" i="2"/>
  <c r="H3219" i="2"/>
  <c r="C3219" i="2"/>
  <c r="DV3218" i="2"/>
  <c r="DO3218" i="2"/>
  <c r="CD3218" i="2"/>
  <c r="CB3218" i="2"/>
  <c r="U3218" i="2"/>
  <c r="Q3218" i="2"/>
  <c r="M3218" i="2"/>
  <c r="K3218" i="2"/>
  <c r="J3218" i="2"/>
  <c r="H3218" i="2"/>
  <c r="C3218" i="2"/>
  <c r="DV3217" i="2"/>
  <c r="DO3217" i="2"/>
  <c r="CJ3217" i="2"/>
  <c r="CI3217" i="2"/>
  <c r="CH3217" i="2"/>
  <c r="CG3217" i="2"/>
  <c r="CD3217" i="2"/>
  <c r="CB3217" i="2"/>
  <c r="U3217" i="2"/>
  <c r="Q3217" i="2"/>
  <c r="M3217" i="2"/>
  <c r="K3217" i="2"/>
  <c r="J3217" i="2"/>
  <c r="H3217" i="2"/>
  <c r="C3217" i="2"/>
  <c r="DV3216" i="2"/>
  <c r="DO3216" i="2"/>
  <c r="CI3216" i="2"/>
  <c r="CH3216" i="2"/>
  <c r="CG3216" i="2"/>
  <c r="CD3216" i="2"/>
  <c r="CJ3216" i="2" s="1"/>
  <c r="CB3216" i="2"/>
  <c r="U3216" i="2"/>
  <c r="Q3216" i="2"/>
  <c r="M3216" i="2"/>
  <c r="K3216" i="2"/>
  <c r="J3216" i="2"/>
  <c r="H3216" i="2"/>
  <c r="C3216" i="2"/>
  <c r="DV3215" i="2"/>
  <c r="DO3215" i="2"/>
  <c r="CD3215" i="2"/>
  <c r="CB3215" i="2"/>
  <c r="U3215" i="2"/>
  <c r="Q3215" i="2"/>
  <c r="M3215" i="2"/>
  <c r="K3215" i="2"/>
  <c r="J3215" i="2"/>
  <c r="H3215" i="2"/>
  <c r="C3215" i="2"/>
  <c r="DV3214" i="2"/>
  <c r="DO3214" i="2"/>
  <c r="CI3214" i="2"/>
  <c r="CH3214" i="2"/>
  <c r="CG3214" i="2"/>
  <c r="CD3214" i="2"/>
  <c r="CB3214" i="2"/>
  <c r="U3214" i="2"/>
  <c r="Q3214" i="2"/>
  <c r="M3214" i="2"/>
  <c r="K3214" i="2"/>
  <c r="J3214" i="2"/>
  <c r="H3214" i="2"/>
  <c r="C3214" i="2"/>
  <c r="DV3213" i="2"/>
  <c r="DO3213" i="2"/>
  <c r="CI3213" i="2"/>
  <c r="CH3213" i="2"/>
  <c r="CG3213" i="2"/>
  <c r="CD3213" i="2"/>
  <c r="CJ3213" i="2" s="1"/>
  <c r="CB3213" i="2"/>
  <c r="U3213" i="2"/>
  <c r="Q3213" i="2"/>
  <c r="M3213" i="2"/>
  <c r="K3213" i="2"/>
  <c r="J3213" i="2"/>
  <c r="H3213" i="2"/>
  <c r="C3213" i="2"/>
  <c r="DV3212" i="2"/>
  <c r="DO3212" i="2"/>
  <c r="CD3212" i="2"/>
  <c r="CB3212" i="2"/>
  <c r="U3212" i="2"/>
  <c r="Q3212" i="2"/>
  <c r="M3212" i="2"/>
  <c r="K3212" i="2"/>
  <c r="J3212" i="2"/>
  <c r="H3212" i="2"/>
  <c r="C3212" i="2"/>
  <c r="DV3211" i="2"/>
  <c r="DO3211" i="2"/>
  <c r="CD3211" i="2"/>
  <c r="CB3211" i="2"/>
  <c r="U3211" i="2"/>
  <c r="Q3211" i="2"/>
  <c r="M3211" i="2"/>
  <c r="K3211" i="2"/>
  <c r="J3211" i="2"/>
  <c r="H3211" i="2"/>
  <c r="C3211" i="2"/>
  <c r="DV3210" i="2"/>
  <c r="DO3210" i="2"/>
  <c r="CH3210" i="2"/>
  <c r="CD3210" i="2"/>
  <c r="CB3210" i="2"/>
  <c r="U3210" i="2"/>
  <c r="Q3210" i="2"/>
  <c r="M3210" i="2"/>
  <c r="K3210" i="2"/>
  <c r="J3210" i="2"/>
  <c r="H3210" i="2"/>
  <c r="C3210" i="2"/>
  <c r="DV3209" i="2"/>
  <c r="DO3209" i="2"/>
  <c r="CI3209" i="2"/>
  <c r="CH3209" i="2"/>
  <c r="CG3209" i="2"/>
  <c r="CD3209" i="2"/>
  <c r="CJ3209" i="2" s="1"/>
  <c r="CB3209" i="2"/>
  <c r="U3209" i="2"/>
  <c r="Q3209" i="2"/>
  <c r="M3209" i="2"/>
  <c r="K3209" i="2"/>
  <c r="J3209" i="2"/>
  <c r="H3209" i="2"/>
  <c r="C3209" i="2"/>
  <c r="DV3208" i="2"/>
  <c r="DO3208" i="2"/>
  <c r="CI3208" i="2"/>
  <c r="CH3208" i="2"/>
  <c r="CG3208" i="2"/>
  <c r="CD3208" i="2"/>
  <c r="CJ3208" i="2" s="1"/>
  <c r="CB3208" i="2"/>
  <c r="U3208" i="2"/>
  <c r="Q3208" i="2"/>
  <c r="M3208" i="2"/>
  <c r="K3208" i="2"/>
  <c r="J3208" i="2"/>
  <c r="H3208" i="2"/>
  <c r="C3208" i="2"/>
  <c r="DV3207" i="2"/>
  <c r="DO3207" i="2"/>
  <c r="CI3207" i="2"/>
  <c r="CH3207" i="2"/>
  <c r="CG3207" i="2"/>
  <c r="CD3207" i="2"/>
  <c r="CJ3207" i="2" s="1"/>
  <c r="CB3207" i="2"/>
  <c r="U3207" i="2"/>
  <c r="Q3207" i="2"/>
  <c r="M3207" i="2"/>
  <c r="K3207" i="2"/>
  <c r="J3207" i="2"/>
  <c r="H3207" i="2"/>
  <c r="C3207" i="2"/>
  <c r="DV3206" i="2"/>
  <c r="DO3206" i="2"/>
  <c r="CI3206" i="2"/>
  <c r="CH3206" i="2"/>
  <c r="CG3206" i="2"/>
  <c r="CD3206" i="2"/>
  <c r="CJ3206" i="2" s="1"/>
  <c r="CB3206" i="2"/>
  <c r="U3206" i="2"/>
  <c r="Q3206" i="2"/>
  <c r="M3206" i="2"/>
  <c r="K3206" i="2"/>
  <c r="J3206" i="2"/>
  <c r="H3206" i="2"/>
  <c r="C3206" i="2"/>
  <c r="DV3205" i="2"/>
  <c r="DO3205" i="2"/>
  <c r="CJ3205" i="2"/>
  <c r="CI3205" i="2"/>
  <c r="CH3205" i="2"/>
  <c r="CG3205" i="2"/>
  <c r="CD3205" i="2"/>
  <c r="CB3205" i="2"/>
  <c r="U3205" i="2"/>
  <c r="Q3205" i="2"/>
  <c r="M3205" i="2"/>
  <c r="K3205" i="2"/>
  <c r="J3205" i="2"/>
  <c r="H3205" i="2"/>
  <c r="C3205" i="2"/>
  <c r="DV3204" i="2"/>
  <c r="DO3204" i="2"/>
  <c r="CD3204" i="2"/>
  <c r="CB3204" i="2"/>
  <c r="U3204" i="2"/>
  <c r="Q3204" i="2"/>
  <c r="M3204" i="2"/>
  <c r="K3204" i="2"/>
  <c r="J3204" i="2"/>
  <c r="H3204" i="2"/>
  <c r="C3204" i="2"/>
  <c r="DV3203" i="2"/>
  <c r="DO3203" i="2"/>
  <c r="CD3203" i="2"/>
  <c r="CB3203" i="2"/>
  <c r="U3203" i="2"/>
  <c r="Q3203" i="2"/>
  <c r="M3203" i="2"/>
  <c r="K3203" i="2"/>
  <c r="J3203" i="2"/>
  <c r="H3203" i="2"/>
  <c r="C3203" i="2"/>
  <c r="DV3202" i="2"/>
  <c r="DO3202" i="2"/>
  <c r="CH3202" i="2"/>
  <c r="CD3202" i="2"/>
  <c r="CB3202" i="2"/>
  <c r="U3202" i="2"/>
  <c r="Q3202" i="2"/>
  <c r="M3202" i="2"/>
  <c r="K3202" i="2"/>
  <c r="J3202" i="2"/>
  <c r="H3202" i="2"/>
  <c r="C3202" i="2"/>
  <c r="DV3201" i="2"/>
  <c r="DO3201" i="2"/>
  <c r="CD3201" i="2"/>
  <c r="CB3201" i="2"/>
  <c r="U3201" i="2"/>
  <c r="Q3201" i="2"/>
  <c r="M3201" i="2"/>
  <c r="K3201" i="2"/>
  <c r="J3201" i="2"/>
  <c r="H3201" i="2"/>
  <c r="C3201" i="2"/>
  <c r="DV3200" i="2"/>
  <c r="DO3200" i="2"/>
  <c r="CD3200" i="2"/>
  <c r="CB3200" i="2"/>
  <c r="U3200" i="2"/>
  <c r="Q3200" i="2"/>
  <c r="M3200" i="2"/>
  <c r="K3200" i="2"/>
  <c r="J3200" i="2"/>
  <c r="H3200" i="2"/>
  <c r="C3200" i="2"/>
  <c r="DV3199" i="2"/>
  <c r="DO3199" i="2"/>
  <c r="CI3199" i="2"/>
  <c r="CH3199" i="2"/>
  <c r="CG3199" i="2"/>
  <c r="CD3199" i="2"/>
  <c r="CB3199" i="2"/>
  <c r="U3199" i="2"/>
  <c r="Q3199" i="2"/>
  <c r="M3199" i="2"/>
  <c r="K3199" i="2"/>
  <c r="J3199" i="2"/>
  <c r="H3199" i="2"/>
  <c r="C3199" i="2"/>
  <c r="DV3198" i="2"/>
  <c r="DO3198" i="2"/>
  <c r="CH3198" i="2"/>
  <c r="CD3198" i="2"/>
  <c r="CB3198" i="2"/>
  <c r="U3198" i="2"/>
  <c r="Q3198" i="2"/>
  <c r="M3198" i="2"/>
  <c r="K3198" i="2"/>
  <c r="J3198" i="2"/>
  <c r="H3198" i="2"/>
  <c r="C3198" i="2"/>
  <c r="DV3197" i="2"/>
  <c r="DO3197" i="2"/>
  <c r="CD3197" i="2"/>
  <c r="CB3197" i="2"/>
  <c r="U3197" i="2"/>
  <c r="Q3197" i="2"/>
  <c r="M3197" i="2"/>
  <c r="K3197" i="2"/>
  <c r="J3197" i="2"/>
  <c r="H3197" i="2"/>
  <c r="C3197" i="2"/>
  <c r="DV3196" i="2"/>
  <c r="DO3196" i="2"/>
  <c r="CH3196" i="2"/>
  <c r="CD3196" i="2"/>
  <c r="CB3196" i="2"/>
  <c r="U3196" i="2"/>
  <c r="Q3196" i="2"/>
  <c r="M3196" i="2"/>
  <c r="K3196" i="2"/>
  <c r="J3196" i="2"/>
  <c r="H3196" i="2"/>
  <c r="C3196" i="2"/>
  <c r="DV3195" i="2"/>
  <c r="DO3195" i="2"/>
  <c r="CD3195" i="2"/>
  <c r="CB3195" i="2"/>
  <c r="U3195" i="2"/>
  <c r="Q3195" i="2"/>
  <c r="M3195" i="2"/>
  <c r="K3195" i="2"/>
  <c r="J3195" i="2"/>
  <c r="H3195" i="2"/>
  <c r="C3195" i="2"/>
  <c r="DV3194" i="2"/>
  <c r="DO3194" i="2"/>
  <c r="CD3194" i="2"/>
  <c r="CB3194" i="2"/>
  <c r="U3194" i="2"/>
  <c r="Q3194" i="2"/>
  <c r="M3194" i="2"/>
  <c r="K3194" i="2"/>
  <c r="J3194" i="2"/>
  <c r="H3194" i="2"/>
  <c r="C3194" i="2"/>
  <c r="DV3193" i="2"/>
  <c r="DO3193" i="2"/>
  <c r="CD3193" i="2"/>
  <c r="CB3193" i="2"/>
  <c r="U3193" i="2"/>
  <c r="Q3193" i="2"/>
  <c r="M3193" i="2"/>
  <c r="K3193" i="2"/>
  <c r="J3193" i="2"/>
  <c r="H3193" i="2"/>
  <c r="C3193" i="2"/>
  <c r="DV3192" i="2"/>
  <c r="DO3192" i="2"/>
  <c r="CI3192" i="2"/>
  <c r="CH3192" i="2"/>
  <c r="CG3192" i="2"/>
  <c r="CD3192" i="2"/>
  <c r="CJ3192" i="2" s="1"/>
  <c r="CB3192" i="2"/>
  <c r="U3192" i="2"/>
  <c r="Q3192" i="2"/>
  <c r="M3192" i="2"/>
  <c r="K3192" i="2"/>
  <c r="J3192" i="2"/>
  <c r="H3192" i="2"/>
  <c r="C3192" i="2"/>
  <c r="DV3191" i="2"/>
  <c r="DO3191" i="2"/>
  <c r="CD3191" i="2"/>
  <c r="CB3191" i="2"/>
  <c r="U3191" i="2"/>
  <c r="Q3191" i="2"/>
  <c r="M3191" i="2"/>
  <c r="K3191" i="2"/>
  <c r="J3191" i="2"/>
  <c r="H3191" i="2"/>
  <c r="C3191" i="2"/>
  <c r="DV3190" i="2"/>
  <c r="DO3190" i="2"/>
  <c r="CD3190" i="2"/>
  <c r="CB3190" i="2"/>
  <c r="U3190" i="2"/>
  <c r="Q3190" i="2"/>
  <c r="M3190" i="2"/>
  <c r="K3190" i="2"/>
  <c r="J3190" i="2"/>
  <c r="H3190" i="2"/>
  <c r="C3190" i="2"/>
  <c r="DV3189" i="2"/>
  <c r="DO3189" i="2"/>
  <c r="CI3189" i="2"/>
  <c r="CH3189" i="2"/>
  <c r="CG3189" i="2"/>
  <c r="CD3189" i="2"/>
  <c r="CJ3189" i="2" s="1"/>
  <c r="CB3189" i="2"/>
  <c r="U3189" i="2"/>
  <c r="Q3189" i="2"/>
  <c r="M3189" i="2"/>
  <c r="K3189" i="2"/>
  <c r="J3189" i="2"/>
  <c r="H3189" i="2"/>
  <c r="C3189" i="2"/>
  <c r="DV3188" i="2"/>
  <c r="DO3188" i="2"/>
  <c r="CH3188" i="2"/>
  <c r="CD3188" i="2"/>
  <c r="CB3188" i="2"/>
  <c r="U3188" i="2"/>
  <c r="Q3188" i="2"/>
  <c r="M3188" i="2"/>
  <c r="K3188" i="2"/>
  <c r="J3188" i="2"/>
  <c r="H3188" i="2"/>
  <c r="C3188" i="2"/>
  <c r="DV3187" i="2"/>
  <c r="DO3187" i="2"/>
  <c r="CI3187" i="2"/>
  <c r="CH3187" i="2"/>
  <c r="CG3187" i="2"/>
  <c r="CD3187" i="2"/>
  <c r="CB3187" i="2"/>
  <c r="U3187" i="2"/>
  <c r="Q3187" i="2"/>
  <c r="M3187" i="2"/>
  <c r="K3187" i="2"/>
  <c r="J3187" i="2"/>
  <c r="H3187" i="2"/>
  <c r="C3187" i="2"/>
  <c r="DV3186" i="2"/>
  <c r="DO3186" i="2"/>
  <c r="CI3186" i="2"/>
  <c r="CH3186" i="2"/>
  <c r="CG3186" i="2"/>
  <c r="CD3186" i="2"/>
  <c r="CJ3186" i="2" s="1"/>
  <c r="CB3186" i="2"/>
  <c r="U3186" i="2"/>
  <c r="Q3186" i="2"/>
  <c r="M3186" i="2"/>
  <c r="K3186" i="2"/>
  <c r="J3186" i="2"/>
  <c r="H3186" i="2"/>
  <c r="C3186" i="2"/>
  <c r="DV3185" i="2"/>
  <c r="DO3185" i="2"/>
  <c r="CI3185" i="2"/>
  <c r="CH3185" i="2"/>
  <c r="CG3185" i="2"/>
  <c r="CD3185" i="2"/>
  <c r="CJ3185" i="2" s="1"/>
  <c r="CB3185" i="2"/>
  <c r="U3185" i="2"/>
  <c r="Q3185" i="2"/>
  <c r="M3185" i="2"/>
  <c r="K3185" i="2"/>
  <c r="J3185" i="2"/>
  <c r="H3185" i="2"/>
  <c r="C3185" i="2"/>
  <c r="DV3184" i="2"/>
  <c r="DO3184" i="2"/>
  <c r="CI3184" i="2"/>
  <c r="CH3184" i="2"/>
  <c r="CG3184" i="2"/>
  <c r="CD3184" i="2"/>
  <c r="CJ3184" i="2" s="1"/>
  <c r="CB3184" i="2"/>
  <c r="U3184" i="2"/>
  <c r="Q3184" i="2"/>
  <c r="M3184" i="2"/>
  <c r="K3184" i="2"/>
  <c r="J3184" i="2"/>
  <c r="H3184" i="2"/>
  <c r="C3184" i="2"/>
  <c r="DV3183" i="2"/>
  <c r="DO3183" i="2"/>
  <c r="CD3183" i="2"/>
  <c r="CB3183" i="2"/>
  <c r="U3183" i="2"/>
  <c r="Q3183" i="2"/>
  <c r="M3183" i="2"/>
  <c r="K3183" i="2"/>
  <c r="J3183" i="2"/>
  <c r="H3183" i="2"/>
  <c r="C3183" i="2"/>
  <c r="DV3182" i="2"/>
  <c r="DO3182" i="2"/>
  <c r="CI3182" i="2"/>
  <c r="CH3182" i="2"/>
  <c r="CG3182" i="2"/>
  <c r="CD3182" i="2"/>
  <c r="CB3182" i="2"/>
  <c r="U3182" i="2"/>
  <c r="Q3182" i="2"/>
  <c r="M3182" i="2"/>
  <c r="K3182" i="2"/>
  <c r="J3182" i="2"/>
  <c r="H3182" i="2"/>
  <c r="C3182" i="2"/>
  <c r="DV3181" i="2"/>
  <c r="DO3181" i="2"/>
  <c r="CD3181" i="2"/>
  <c r="CB3181" i="2"/>
  <c r="U3181" i="2"/>
  <c r="Q3181" i="2"/>
  <c r="M3181" i="2"/>
  <c r="K3181" i="2"/>
  <c r="J3181" i="2"/>
  <c r="H3181" i="2"/>
  <c r="C3181" i="2"/>
  <c r="DV3180" i="2"/>
  <c r="DO3180" i="2"/>
  <c r="CD3180" i="2"/>
  <c r="CB3180" i="2"/>
  <c r="U3180" i="2"/>
  <c r="Q3180" i="2"/>
  <c r="M3180" i="2"/>
  <c r="K3180" i="2"/>
  <c r="J3180" i="2"/>
  <c r="H3180" i="2"/>
  <c r="C3180" i="2"/>
  <c r="DV3179" i="2"/>
  <c r="DO3179" i="2"/>
  <c r="CD3179" i="2"/>
  <c r="CB3179" i="2"/>
  <c r="U3179" i="2"/>
  <c r="Q3179" i="2"/>
  <c r="M3179" i="2"/>
  <c r="K3179" i="2"/>
  <c r="J3179" i="2"/>
  <c r="H3179" i="2"/>
  <c r="C3179" i="2"/>
  <c r="DV3178" i="2"/>
  <c r="DO3178" i="2"/>
  <c r="CI3178" i="2"/>
  <c r="CH3178" i="2"/>
  <c r="CG3178" i="2"/>
  <c r="CJ3178" i="2" s="1"/>
  <c r="CD3178" i="2"/>
  <c r="CB3178" i="2"/>
  <c r="U3178" i="2"/>
  <c r="Q3178" i="2"/>
  <c r="M3178" i="2"/>
  <c r="K3178" i="2"/>
  <c r="J3178" i="2"/>
  <c r="H3178" i="2"/>
  <c r="C3178" i="2"/>
  <c r="DV3177" i="2"/>
  <c r="DO3177" i="2"/>
  <c r="CH3177" i="2"/>
  <c r="CD3177" i="2"/>
  <c r="CB3177" i="2"/>
  <c r="U3177" i="2"/>
  <c r="Q3177" i="2"/>
  <c r="M3177" i="2"/>
  <c r="K3177" i="2"/>
  <c r="J3177" i="2"/>
  <c r="H3177" i="2"/>
  <c r="C3177" i="2"/>
  <c r="DV3176" i="2"/>
  <c r="DO3176" i="2"/>
  <c r="CD3176" i="2"/>
  <c r="CB3176" i="2"/>
  <c r="U3176" i="2"/>
  <c r="Q3176" i="2"/>
  <c r="M3176" i="2"/>
  <c r="K3176" i="2"/>
  <c r="J3176" i="2"/>
  <c r="H3176" i="2"/>
  <c r="C3176" i="2"/>
  <c r="DV3175" i="2"/>
  <c r="DO3175" i="2"/>
  <c r="CH3175" i="2"/>
  <c r="CD3175" i="2"/>
  <c r="CB3175" i="2"/>
  <c r="U3175" i="2"/>
  <c r="Q3175" i="2"/>
  <c r="M3175" i="2"/>
  <c r="K3175" i="2"/>
  <c r="J3175" i="2"/>
  <c r="H3175" i="2"/>
  <c r="C3175" i="2"/>
  <c r="DV3174" i="2"/>
  <c r="DO3174" i="2"/>
  <c r="CI3174" i="2"/>
  <c r="CH3174" i="2"/>
  <c r="CG3174" i="2"/>
  <c r="CD3174" i="2"/>
  <c r="CJ3174" i="2" s="1"/>
  <c r="CB3174" i="2"/>
  <c r="U3174" i="2"/>
  <c r="Q3174" i="2"/>
  <c r="M3174" i="2"/>
  <c r="K3174" i="2"/>
  <c r="J3174" i="2"/>
  <c r="H3174" i="2"/>
  <c r="C3174" i="2"/>
  <c r="DV3173" i="2"/>
  <c r="DO3173" i="2"/>
  <c r="CI3173" i="2"/>
  <c r="CH3173" i="2"/>
  <c r="CG3173" i="2"/>
  <c r="CJ3173" i="2" s="1"/>
  <c r="CD3173" i="2"/>
  <c r="CB3173" i="2"/>
  <c r="U3173" i="2"/>
  <c r="Q3173" i="2"/>
  <c r="M3173" i="2"/>
  <c r="K3173" i="2"/>
  <c r="J3173" i="2"/>
  <c r="H3173" i="2"/>
  <c r="C3173" i="2"/>
  <c r="DV3172" i="2"/>
  <c r="DO3172" i="2"/>
  <c r="CD3172" i="2"/>
  <c r="CB3172" i="2"/>
  <c r="U3172" i="2"/>
  <c r="Q3172" i="2"/>
  <c r="M3172" i="2"/>
  <c r="K3172" i="2"/>
  <c r="J3172" i="2"/>
  <c r="H3172" i="2"/>
  <c r="C3172" i="2"/>
  <c r="DV3171" i="2"/>
  <c r="DO3171" i="2"/>
  <c r="CD3171" i="2"/>
  <c r="CB3171" i="2"/>
  <c r="U3171" i="2"/>
  <c r="Q3171" i="2"/>
  <c r="M3171" i="2"/>
  <c r="K3171" i="2"/>
  <c r="J3171" i="2"/>
  <c r="H3171" i="2"/>
  <c r="C3171" i="2"/>
  <c r="DV3170" i="2"/>
  <c r="DO3170" i="2"/>
  <c r="CD3170" i="2"/>
  <c r="CB3170" i="2"/>
  <c r="U3170" i="2"/>
  <c r="Q3170" i="2"/>
  <c r="M3170" i="2"/>
  <c r="K3170" i="2"/>
  <c r="J3170" i="2"/>
  <c r="H3170" i="2"/>
  <c r="C3170" i="2"/>
  <c r="DV3169" i="2"/>
  <c r="DO3169" i="2"/>
  <c r="CD3169" i="2"/>
  <c r="CB3169" i="2"/>
  <c r="U3169" i="2"/>
  <c r="Q3169" i="2"/>
  <c r="M3169" i="2"/>
  <c r="K3169" i="2"/>
  <c r="J3169" i="2"/>
  <c r="H3169" i="2"/>
  <c r="C3169" i="2"/>
  <c r="DV3168" i="2"/>
  <c r="DO3168" i="2"/>
  <c r="CD3168" i="2"/>
  <c r="CB3168" i="2"/>
  <c r="U3168" i="2"/>
  <c r="Q3168" i="2"/>
  <c r="M3168" i="2"/>
  <c r="K3168" i="2"/>
  <c r="J3168" i="2"/>
  <c r="H3168" i="2"/>
  <c r="C3168" i="2"/>
  <c r="DV3167" i="2"/>
  <c r="DO3167" i="2"/>
  <c r="CD3167" i="2"/>
  <c r="CB3167" i="2"/>
  <c r="U3167" i="2"/>
  <c r="Q3167" i="2"/>
  <c r="M3167" i="2"/>
  <c r="K3167" i="2"/>
  <c r="J3167" i="2"/>
  <c r="H3167" i="2"/>
  <c r="C3167" i="2"/>
  <c r="DV3166" i="2"/>
  <c r="DO3166" i="2"/>
  <c r="CD3166" i="2"/>
  <c r="CB3166" i="2"/>
  <c r="U3166" i="2"/>
  <c r="Q3166" i="2"/>
  <c r="M3166" i="2"/>
  <c r="K3166" i="2"/>
  <c r="J3166" i="2"/>
  <c r="H3166" i="2"/>
  <c r="C3166" i="2"/>
  <c r="DV3165" i="2"/>
  <c r="DO3165" i="2"/>
  <c r="CD3165" i="2"/>
  <c r="CB3165" i="2"/>
  <c r="U3165" i="2"/>
  <c r="Q3165" i="2"/>
  <c r="M3165" i="2"/>
  <c r="K3165" i="2"/>
  <c r="J3165" i="2"/>
  <c r="H3165" i="2"/>
  <c r="C3165" i="2"/>
  <c r="DV3164" i="2"/>
  <c r="DO3164" i="2"/>
  <c r="CD3164" i="2"/>
  <c r="CB3164" i="2"/>
  <c r="U3164" i="2"/>
  <c r="Q3164" i="2"/>
  <c r="M3164" i="2"/>
  <c r="K3164" i="2"/>
  <c r="J3164" i="2"/>
  <c r="H3164" i="2"/>
  <c r="C3164" i="2"/>
  <c r="DV3163" i="2"/>
  <c r="DO3163" i="2"/>
  <c r="CD3163" i="2"/>
  <c r="CB3163" i="2"/>
  <c r="U3163" i="2"/>
  <c r="Q3163" i="2"/>
  <c r="M3163" i="2"/>
  <c r="K3163" i="2"/>
  <c r="J3163" i="2"/>
  <c r="H3163" i="2"/>
  <c r="C3163" i="2"/>
  <c r="DV3162" i="2"/>
  <c r="DO3162" i="2"/>
  <c r="CI3162" i="2"/>
  <c r="CH3162" i="2"/>
  <c r="CG3162" i="2"/>
  <c r="CD3162" i="2"/>
  <c r="CJ3162" i="2" s="1"/>
  <c r="CB3162" i="2"/>
  <c r="U3162" i="2"/>
  <c r="Q3162" i="2"/>
  <c r="M3162" i="2"/>
  <c r="K3162" i="2"/>
  <c r="J3162" i="2"/>
  <c r="H3162" i="2"/>
  <c r="C3162" i="2"/>
  <c r="DV3161" i="2"/>
  <c r="DO3161" i="2"/>
  <c r="CD3161" i="2"/>
  <c r="CB3161" i="2"/>
  <c r="U3161" i="2"/>
  <c r="Q3161" i="2"/>
  <c r="M3161" i="2"/>
  <c r="K3161" i="2"/>
  <c r="J3161" i="2"/>
  <c r="H3161" i="2"/>
  <c r="C3161" i="2"/>
  <c r="DV3160" i="2"/>
  <c r="DO3160" i="2"/>
  <c r="CD3160" i="2"/>
  <c r="CB3160" i="2"/>
  <c r="U3160" i="2"/>
  <c r="Q3160" i="2"/>
  <c r="M3160" i="2"/>
  <c r="K3160" i="2"/>
  <c r="J3160" i="2"/>
  <c r="H3160" i="2"/>
  <c r="C3160" i="2"/>
  <c r="DV3159" i="2"/>
  <c r="DO3159" i="2"/>
  <c r="CI3159" i="2"/>
  <c r="CH3159" i="2"/>
  <c r="CG3159" i="2"/>
  <c r="CD3159" i="2"/>
  <c r="CB3159" i="2"/>
  <c r="U3159" i="2"/>
  <c r="Q3159" i="2"/>
  <c r="M3159" i="2"/>
  <c r="K3159" i="2"/>
  <c r="J3159" i="2"/>
  <c r="H3159" i="2"/>
  <c r="C3159" i="2"/>
  <c r="DV3158" i="2"/>
  <c r="DO3158" i="2"/>
  <c r="CD3158" i="2"/>
  <c r="CB3158" i="2"/>
  <c r="U3158" i="2"/>
  <c r="Q3158" i="2"/>
  <c r="M3158" i="2"/>
  <c r="K3158" i="2"/>
  <c r="J3158" i="2"/>
  <c r="H3158" i="2"/>
  <c r="C3158" i="2"/>
  <c r="DV3157" i="2"/>
  <c r="DO3157" i="2"/>
  <c r="CI3157" i="2"/>
  <c r="CH3157" i="2"/>
  <c r="CG3157" i="2"/>
  <c r="CD3157" i="2"/>
  <c r="CJ3157" i="2" s="1"/>
  <c r="CB3157" i="2"/>
  <c r="U3157" i="2"/>
  <c r="Q3157" i="2"/>
  <c r="M3157" i="2"/>
  <c r="K3157" i="2"/>
  <c r="J3157" i="2"/>
  <c r="H3157" i="2"/>
  <c r="C3157" i="2"/>
  <c r="DV3156" i="2"/>
  <c r="DO3156" i="2"/>
  <c r="CD3156" i="2"/>
  <c r="CB3156" i="2"/>
  <c r="U3156" i="2"/>
  <c r="Q3156" i="2"/>
  <c r="M3156" i="2"/>
  <c r="K3156" i="2"/>
  <c r="J3156" i="2"/>
  <c r="H3156" i="2"/>
  <c r="C3156" i="2"/>
  <c r="DV3155" i="2"/>
  <c r="DO3155" i="2"/>
  <c r="CD3155" i="2"/>
  <c r="CB3155" i="2"/>
  <c r="U3155" i="2"/>
  <c r="Q3155" i="2"/>
  <c r="M3155" i="2"/>
  <c r="K3155" i="2"/>
  <c r="J3155" i="2"/>
  <c r="H3155" i="2"/>
  <c r="C3155" i="2"/>
  <c r="DV3154" i="2"/>
  <c r="DO3154" i="2"/>
  <c r="CD3154" i="2"/>
  <c r="CB3154" i="2"/>
  <c r="U3154" i="2"/>
  <c r="Q3154" i="2"/>
  <c r="M3154" i="2"/>
  <c r="K3154" i="2"/>
  <c r="J3154" i="2"/>
  <c r="H3154" i="2"/>
  <c r="C3154" i="2"/>
  <c r="DV3153" i="2"/>
  <c r="CI3153" i="2"/>
  <c r="CH3153" i="2"/>
  <c r="CG3153" i="2"/>
  <c r="CD3153" i="2"/>
  <c r="CJ3153" i="2" s="1"/>
  <c r="CB3153" i="2"/>
  <c r="U3153" i="2"/>
  <c r="Q3153" i="2"/>
  <c r="M3153" i="2"/>
  <c r="K3153" i="2"/>
  <c r="J3153" i="2"/>
  <c r="H3153" i="2"/>
  <c r="C3153" i="2"/>
  <c r="DV3152" i="2"/>
  <c r="DO3152" i="2"/>
  <c r="CD3152" i="2"/>
  <c r="CB3152" i="2"/>
  <c r="U3152" i="2"/>
  <c r="Q3152" i="2"/>
  <c r="M3152" i="2"/>
  <c r="K3152" i="2"/>
  <c r="J3152" i="2"/>
  <c r="H3152" i="2"/>
  <c r="C3152" i="2"/>
  <c r="DV3151" i="2"/>
  <c r="DO3151" i="2"/>
  <c r="CD3151" i="2"/>
  <c r="CB3151" i="2"/>
  <c r="U3151" i="2"/>
  <c r="Q3151" i="2"/>
  <c r="M3151" i="2"/>
  <c r="K3151" i="2"/>
  <c r="J3151" i="2"/>
  <c r="H3151" i="2"/>
  <c r="C3151" i="2"/>
  <c r="DV3150" i="2"/>
  <c r="DO3150" i="2"/>
  <c r="CH3150" i="2"/>
  <c r="CD3150" i="2"/>
  <c r="CB3150" i="2"/>
  <c r="U3150" i="2"/>
  <c r="Q3150" i="2"/>
  <c r="M3150" i="2"/>
  <c r="K3150" i="2"/>
  <c r="J3150" i="2"/>
  <c r="H3150" i="2"/>
  <c r="C3150" i="2"/>
  <c r="DV3149" i="2"/>
  <c r="DO3149" i="2"/>
  <c r="CI3149" i="2"/>
  <c r="CH3149" i="2"/>
  <c r="CG3149" i="2"/>
  <c r="CJ3149" i="2" s="1"/>
  <c r="CD3149" i="2"/>
  <c r="CB3149" i="2"/>
  <c r="U3149" i="2"/>
  <c r="Q3149" i="2"/>
  <c r="M3149" i="2"/>
  <c r="K3149" i="2"/>
  <c r="J3149" i="2"/>
  <c r="H3149" i="2"/>
  <c r="C3149" i="2"/>
  <c r="DV3148" i="2"/>
  <c r="DO3148" i="2"/>
  <c r="CD3148" i="2"/>
  <c r="CB3148" i="2"/>
  <c r="U3148" i="2"/>
  <c r="Q3148" i="2"/>
  <c r="M3148" i="2"/>
  <c r="K3148" i="2"/>
  <c r="J3148" i="2"/>
  <c r="H3148" i="2"/>
  <c r="C3148" i="2"/>
  <c r="DV3147" i="2"/>
  <c r="DO3147" i="2"/>
  <c r="CI3147" i="2"/>
  <c r="CH3147" i="2"/>
  <c r="CG3147" i="2"/>
  <c r="CD3147" i="2"/>
  <c r="CB3147" i="2"/>
  <c r="U3147" i="2"/>
  <c r="Q3147" i="2"/>
  <c r="M3147" i="2"/>
  <c r="K3147" i="2"/>
  <c r="J3147" i="2"/>
  <c r="H3147" i="2"/>
  <c r="C3147" i="2"/>
  <c r="DV3146" i="2"/>
  <c r="DO3146" i="2"/>
  <c r="CD3146" i="2"/>
  <c r="CB3146" i="2"/>
  <c r="U3146" i="2"/>
  <c r="Q3146" i="2"/>
  <c r="M3146" i="2"/>
  <c r="K3146" i="2"/>
  <c r="J3146" i="2"/>
  <c r="H3146" i="2"/>
  <c r="C3146" i="2"/>
  <c r="DV3145" i="2"/>
  <c r="DO3145" i="2"/>
  <c r="CD3145" i="2"/>
  <c r="CB3145" i="2"/>
  <c r="U3145" i="2"/>
  <c r="Q3145" i="2"/>
  <c r="M3145" i="2"/>
  <c r="K3145" i="2"/>
  <c r="J3145" i="2"/>
  <c r="H3145" i="2"/>
  <c r="C3145" i="2"/>
  <c r="DV3144" i="2"/>
  <c r="DO3144" i="2"/>
  <c r="CI3144" i="2"/>
  <c r="CH3144" i="2"/>
  <c r="CG3144" i="2"/>
  <c r="CJ3144" i="2" s="1"/>
  <c r="CD3144" i="2"/>
  <c r="CB3144" i="2"/>
  <c r="U3144" i="2"/>
  <c r="Q3144" i="2"/>
  <c r="M3144" i="2"/>
  <c r="K3144" i="2"/>
  <c r="J3144" i="2"/>
  <c r="H3144" i="2"/>
  <c r="C3144" i="2"/>
  <c r="DV3143" i="2"/>
  <c r="DO3143" i="2"/>
  <c r="CD3143" i="2"/>
  <c r="CB3143" i="2"/>
  <c r="U3143" i="2"/>
  <c r="Q3143" i="2"/>
  <c r="M3143" i="2"/>
  <c r="K3143" i="2"/>
  <c r="J3143" i="2"/>
  <c r="H3143" i="2"/>
  <c r="C3143" i="2"/>
  <c r="DV3142" i="2"/>
  <c r="DO3142" i="2"/>
  <c r="CH3142" i="2"/>
  <c r="CD3142" i="2"/>
  <c r="CB3142" i="2"/>
  <c r="U3142" i="2"/>
  <c r="Q3142" i="2"/>
  <c r="M3142" i="2"/>
  <c r="K3142" i="2"/>
  <c r="J3142" i="2"/>
  <c r="H3142" i="2"/>
  <c r="C3142" i="2"/>
  <c r="DV3141" i="2"/>
  <c r="DO3141" i="2"/>
  <c r="CH3141" i="2"/>
  <c r="CD3141" i="2"/>
  <c r="CB3141" i="2"/>
  <c r="U3141" i="2"/>
  <c r="Q3141" i="2"/>
  <c r="M3141" i="2"/>
  <c r="K3141" i="2"/>
  <c r="J3141" i="2"/>
  <c r="H3141" i="2"/>
  <c r="C3141" i="2"/>
  <c r="DV3140" i="2"/>
  <c r="DO3140" i="2"/>
  <c r="CH3140" i="2"/>
  <c r="CD3140" i="2"/>
  <c r="CB3140" i="2"/>
  <c r="U3140" i="2"/>
  <c r="Q3140" i="2"/>
  <c r="M3140" i="2"/>
  <c r="K3140" i="2"/>
  <c r="J3140" i="2"/>
  <c r="H3140" i="2"/>
  <c r="C3140" i="2"/>
  <c r="DV3139" i="2"/>
  <c r="DO3139" i="2"/>
  <c r="CH3139" i="2"/>
  <c r="CD3139" i="2"/>
  <c r="CB3139" i="2"/>
  <c r="U3139" i="2"/>
  <c r="Q3139" i="2"/>
  <c r="M3139" i="2"/>
  <c r="K3139" i="2"/>
  <c r="J3139" i="2"/>
  <c r="H3139" i="2"/>
  <c r="C3139" i="2"/>
  <c r="DV3138" i="2"/>
  <c r="DO3138" i="2"/>
  <c r="CD3138" i="2"/>
  <c r="CB3138" i="2"/>
  <c r="U3138" i="2"/>
  <c r="Q3138" i="2"/>
  <c r="M3138" i="2"/>
  <c r="K3138" i="2"/>
  <c r="J3138" i="2"/>
  <c r="H3138" i="2"/>
  <c r="C3138" i="2"/>
  <c r="DV3137" i="2"/>
  <c r="DO3137" i="2"/>
  <c r="CI3137" i="2"/>
  <c r="CH3137" i="2"/>
  <c r="CG3137" i="2"/>
  <c r="CD3137" i="2"/>
  <c r="CJ3137" i="2" s="1"/>
  <c r="CB3137" i="2"/>
  <c r="U3137" i="2"/>
  <c r="Q3137" i="2"/>
  <c r="M3137" i="2"/>
  <c r="K3137" i="2"/>
  <c r="J3137" i="2"/>
  <c r="H3137" i="2"/>
  <c r="C3137" i="2"/>
  <c r="DV3136" i="2"/>
  <c r="DO3136" i="2"/>
  <c r="CI3136" i="2"/>
  <c r="CH3136" i="2"/>
  <c r="CG3136" i="2"/>
  <c r="CD3136" i="2"/>
  <c r="CB3136" i="2"/>
  <c r="U3136" i="2"/>
  <c r="Q3136" i="2"/>
  <c r="M3136" i="2"/>
  <c r="K3136" i="2"/>
  <c r="J3136" i="2"/>
  <c r="H3136" i="2"/>
  <c r="C3136" i="2"/>
  <c r="DV3135" i="2"/>
  <c r="DO3135" i="2"/>
  <c r="CD3135" i="2"/>
  <c r="CB3135" i="2"/>
  <c r="U3135" i="2"/>
  <c r="Q3135" i="2"/>
  <c r="M3135" i="2"/>
  <c r="K3135" i="2"/>
  <c r="J3135" i="2"/>
  <c r="H3135" i="2"/>
  <c r="C3135" i="2"/>
  <c r="DV3134" i="2"/>
  <c r="DO3134" i="2"/>
  <c r="CD3134" i="2"/>
  <c r="CB3134" i="2"/>
  <c r="U3134" i="2"/>
  <c r="Q3134" i="2"/>
  <c r="M3134" i="2"/>
  <c r="K3134" i="2"/>
  <c r="J3134" i="2"/>
  <c r="H3134" i="2"/>
  <c r="C3134" i="2"/>
  <c r="DV3133" i="2"/>
  <c r="DO3133" i="2"/>
  <c r="CD3133" i="2"/>
  <c r="CB3133" i="2"/>
  <c r="U3133" i="2"/>
  <c r="Q3133" i="2"/>
  <c r="M3133" i="2"/>
  <c r="K3133" i="2"/>
  <c r="J3133" i="2"/>
  <c r="H3133" i="2"/>
  <c r="C3133" i="2"/>
  <c r="DV3132" i="2"/>
  <c r="DO3132" i="2"/>
  <c r="CD3132" i="2"/>
  <c r="CB3132" i="2"/>
  <c r="U3132" i="2"/>
  <c r="Q3132" i="2"/>
  <c r="M3132" i="2"/>
  <c r="K3132" i="2"/>
  <c r="J3132" i="2"/>
  <c r="H3132" i="2"/>
  <c r="C3132" i="2"/>
  <c r="DV3131" i="2"/>
  <c r="DO3131" i="2"/>
  <c r="CH3131" i="2"/>
  <c r="CD3131" i="2"/>
  <c r="CB3131" i="2"/>
  <c r="U3131" i="2"/>
  <c r="Q3131" i="2"/>
  <c r="M3131" i="2"/>
  <c r="K3131" i="2"/>
  <c r="J3131" i="2"/>
  <c r="H3131" i="2"/>
  <c r="C3131" i="2"/>
  <c r="DV3130" i="2"/>
  <c r="DO3130" i="2"/>
  <c r="CI3130" i="2"/>
  <c r="CH3130" i="2"/>
  <c r="CG3130" i="2"/>
  <c r="CD3130" i="2"/>
  <c r="CB3130" i="2"/>
  <c r="U3130" i="2"/>
  <c r="Q3130" i="2"/>
  <c r="M3130" i="2"/>
  <c r="K3130" i="2"/>
  <c r="J3130" i="2"/>
  <c r="H3130" i="2"/>
  <c r="C3130" i="2"/>
  <c r="DV3129" i="2"/>
  <c r="DO3129" i="2"/>
  <c r="CD3129" i="2"/>
  <c r="CB3129" i="2"/>
  <c r="U3129" i="2"/>
  <c r="Q3129" i="2"/>
  <c r="M3129" i="2"/>
  <c r="K3129" i="2"/>
  <c r="J3129" i="2"/>
  <c r="H3129" i="2"/>
  <c r="C3129" i="2"/>
  <c r="DV3128" i="2"/>
  <c r="DO3128" i="2"/>
  <c r="CD3128" i="2"/>
  <c r="CB3128" i="2"/>
  <c r="U3128" i="2"/>
  <c r="Q3128" i="2"/>
  <c r="M3128" i="2"/>
  <c r="K3128" i="2"/>
  <c r="J3128" i="2"/>
  <c r="H3128" i="2"/>
  <c r="C3128" i="2"/>
  <c r="DV3127" i="2"/>
  <c r="DO3127" i="2"/>
  <c r="CD3127" i="2"/>
  <c r="CB3127" i="2"/>
  <c r="U3127" i="2"/>
  <c r="Q3127" i="2"/>
  <c r="M3127" i="2"/>
  <c r="K3127" i="2"/>
  <c r="J3127" i="2"/>
  <c r="H3127" i="2"/>
  <c r="C3127" i="2"/>
  <c r="DV3126" i="2"/>
  <c r="DO3126" i="2"/>
  <c r="CD3126" i="2"/>
  <c r="CB3126" i="2"/>
  <c r="U3126" i="2"/>
  <c r="Q3126" i="2"/>
  <c r="M3126" i="2"/>
  <c r="K3126" i="2"/>
  <c r="J3126" i="2"/>
  <c r="H3126" i="2"/>
  <c r="C3126" i="2"/>
  <c r="DV3125" i="2"/>
  <c r="DO3125" i="2"/>
  <c r="CD3125" i="2"/>
  <c r="CB3125" i="2"/>
  <c r="U3125" i="2"/>
  <c r="Q3125" i="2"/>
  <c r="M3125" i="2"/>
  <c r="K3125" i="2"/>
  <c r="J3125" i="2"/>
  <c r="H3125" i="2"/>
  <c r="C3125" i="2"/>
  <c r="DV3124" i="2"/>
  <c r="DO3124" i="2"/>
  <c r="CD3124" i="2"/>
  <c r="CB3124" i="2"/>
  <c r="U3124" i="2"/>
  <c r="Q3124" i="2"/>
  <c r="M3124" i="2"/>
  <c r="K3124" i="2"/>
  <c r="J3124" i="2"/>
  <c r="H3124" i="2"/>
  <c r="C3124" i="2"/>
  <c r="DV3123" i="2"/>
  <c r="DO3123" i="2"/>
  <c r="CD3123" i="2"/>
  <c r="CB3123" i="2"/>
  <c r="U3123" i="2"/>
  <c r="Q3123" i="2"/>
  <c r="M3123" i="2"/>
  <c r="K3123" i="2"/>
  <c r="J3123" i="2"/>
  <c r="H3123" i="2"/>
  <c r="C3123" i="2"/>
  <c r="DV3122" i="2"/>
  <c r="DO3122" i="2"/>
  <c r="CH3122" i="2"/>
  <c r="CD3122" i="2"/>
  <c r="CB3122" i="2"/>
  <c r="U3122" i="2"/>
  <c r="Q3122" i="2"/>
  <c r="M3122" i="2"/>
  <c r="K3122" i="2"/>
  <c r="J3122" i="2"/>
  <c r="H3122" i="2"/>
  <c r="C3122" i="2"/>
  <c r="DV3121" i="2"/>
  <c r="DO3121" i="2"/>
  <c r="CI3121" i="2"/>
  <c r="CH3121" i="2"/>
  <c r="CG3121" i="2"/>
  <c r="CD3121" i="2"/>
  <c r="CB3121" i="2"/>
  <c r="U3121" i="2"/>
  <c r="Q3121" i="2"/>
  <c r="M3121" i="2"/>
  <c r="K3121" i="2"/>
  <c r="J3121" i="2"/>
  <c r="H3121" i="2"/>
  <c r="C3121" i="2"/>
  <c r="DV3120" i="2"/>
  <c r="DO3120" i="2"/>
  <c r="CD3120" i="2"/>
  <c r="CB3120" i="2"/>
  <c r="U3120" i="2"/>
  <c r="Q3120" i="2"/>
  <c r="M3120" i="2"/>
  <c r="K3120" i="2"/>
  <c r="J3120" i="2"/>
  <c r="H3120" i="2"/>
  <c r="C3120" i="2"/>
  <c r="DV3119" i="2"/>
  <c r="DO3119" i="2"/>
  <c r="CI3119" i="2"/>
  <c r="CH3119" i="2"/>
  <c r="CG3119" i="2"/>
  <c r="CD3119" i="2"/>
  <c r="CB3119" i="2"/>
  <c r="U3119" i="2"/>
  <c r="Q3119" i="2"/>
  <c r="M3119" i="2"/>
  <c r="K3119" i="2"/>
  <c r="J3119" i="2"/>
  <c r="H3119" i="2"/>
  <c r="C3119" i="2"/>
  <c r="DV3118" i="2"/>
  <c r="DO3118" i="2"/>
  <c r="CH3118" i="2"/>
  <c r="CD3118" i="2"/>
  <c r="CB3118" i="2"/>
  <c r="U3118" i="2"/>
  <c r="Q3118" i="2"/>
  <c r="M3118" i="2"/>
  <c r="K3118" i="2"/>
  <c r="J3118" i="2"/>
  <c r="H3118" i="2"/>
  <c r="C3118" i="2"/>
  <c r="DV3117" i="2"/>
  <c r="DO3117" i="2"/>
  <c r="CH3117" i="2"/>
  <c r="CD3117" i="2"/>
  <c r="CB3117" i="2"/>
  <c r="U3117" i="2"/>
  <c r="Q3117" i="2"/>
  <c r="M3117" i="2"/>
  <c r="K3117" i="2"/>
  <c r="J3117" i="2"/>
  <c r="H3117" i="2"/>
  <c r="C3117" i="2"/>
  <c r="DV3116" i="2"/>
  <c r="DO3116" i="2"/>
  <c r="CD3116" i="2"/>
  <c r="CB3116" i="2"/>
  <c r="U3116" i="2"/>
  <c r="Q3116" i="2"/>
  <c r="M3116" i="2"/>
  <c r="K3116" i="2"/>
  <c r="J3116" i="2"/>
  <c r="H3116" i="2"/>
  <c r="C3116" i="2"/>
  <c r="DV3115" i="2"/>
  <c r="DO3115" i="2"/>
  <c r="CD3115" i="2"/>
  <c r="CB3115" i="2"/>
  <c r="U3115" i="2"/>
  <c r="Q3115" i="2"/>
  <c r="M3115" i="2"/>
  <c r="K3115" i="2"/>
  <c r="J3115" i="2"/>
  <c r="H3115" i="2"/>
  <c r="C3115" i="2"/>
  <c r="DV3114" i="2"/>
  <c r="DO3114" i="2"/>
  <c r="CH3114" i="2"/>
  <c r="CD3114" i="2"/>
  <c r="CB3114" i="2"/>
  <c r="U3114" i="2"/>
  <c r="Q3114" i="2"/>
  <c r="M3114" i="2"/>
  <c r="K3114" i="2"/>
  <c r="J3114" i="2"/>
  <c r="H3114" i="2"/>
  <c r="C3114" i="2"/>
  <c r="DV3113" i="2"/>
  <c r="DO3113" i="2"/>
  <c r="CD3113" i="2"/>
  <c r="CB3113" i="2"/>
  <c r="U3113" i="2"/>
  <c r="Q3113" i="2"/>
  <c r="M3113" i="2"/>
  <c r="K3113" i="2"/>
  <c r="J3113" i="2"/>
  <c r="H3113" i="2"/>
  <c r="C3113" i="2"/>
  <c r="DV3112" i="2"/>
  <c r="DO3112" i="2"/>
  <c r="CD3112" i="2"/>
  <c r="CB3112" i="2"/>
  <c r="U3112" i="2"/>
  <c r="Q3112" i="2"/>
  <c r="M3112" i="2"/>
  <c r="K3112" i="2"/>
  <c r="J3112" i="2"/>
  <c r="H3112" i="2"/>
  <c r="C3112" i="2"/>
  <c r="DV3111" i="2"/>
  <c r="DO3111" i="2"/>
  <c r="CD3111" i="2"/>
  <c r="CB3111" i="2"/>
  <c r="U3111" i="2"/>
  <c r="Q3111" i="2"/>
  <c r="M3111" i="2"/>
  <c r="K3111" i="2"/>
  <c r="J3111" i="2"/>
  <c r="H3111" i="2"/>
  <c r="C3111" i="2"/>
  <c r="DV3110" i="2"/>
  <c r="DO3110" i="2"/>
  <c r="CD3110" i="2"/>
  <c r="CB3110" i="2"/>
  <c r="U3110" i="2"/>
  <c r="Q3110" i="2"/>
  <c r="M3110" i="2"/>
  <c r="K3110" i="2"/>
  <c r="J3110" i="2"/>
  <c r="H3110" i="2"/>
  <c r="C3110" i="2"/>
  <c r="DV3109" i="2"/>
  <c r="DO3109" i="2"/>
  <c r="CD3109" i="2"/>
  <c r="CB3109" i="2"/>
  <c r="U3109" i="2"/>
  <c r="Q3109" i="2"/>
  <c r="M3109" i="2"/>
  <c r="K3109" i="2"/>
  <c r="J3109" i="2"/>
  <c r="H3109" i="2"/>
  <c r="C3109" i="2"/>
  <c r="DV3108" i="2"/>
  <c r="DO3108" i="2"/>
  <c r="CD3108" i="2"/>
  <c r="CB3108" i="2"/>
  <c r="U3108" i="2"/>
  <c r="Q3108" i="2"/>
  <c r="M3108" i="2"/>
  <c r="K3108" i="2"/>
  <c r="J3108" i="2"/>
  <c r="H3108" i="2"/>
  <c r="C3108" i="2"/>
  <c r="DV3107" i="2"/>
  <c r="DO3107" i="2"/>
  <c r="CD3107" i="2"/>
  <c r="CB3107" i="2"/>
  <c r="U3107" i="2"/>
  <c r="Q3107" i="2"/>
  <c r="M3107" i="2"/>
  <c r="K3107" i="2"/>
  <c r="J3107" i="2"/>
  <c r="H3107" i="2"/>
  <c r="C3107" i="2"/>
  <c r="DV3106" i="2"/>
  <c r="DO3106" i="2"/>
  <c r="CD3106" i="2"/>
  <c r="CB3106" i="2"/>
  <c r="U3106" i="2"/>
  <c r="Q3106" i="2"/>
  <c r="M3106" i="2"/>
  <c r="K3106" i="2"/>
  <c r="J3106" i="2"/>
  <c r="H3106" i="2"/>
  <c r="C3106" i="2"/>
  <c r="DV3105" i="2"/>
  <c r="DO3105" i="2"/>
  <c r="CH3105" i="2"/>
  <c r="CD3105" i="2"/>
  <c r="CB3105" i="2"/>
  <c r="U3105" i="2"/>
  <c r="Q3105" i="2"/>
  <c r="M3105" i="2"/>
  <c r="K3105" i="2"/>
  <c r="J3105" i="2"/>
  <c r="H3105" i="2"/>
  <c r="C3105" i="2"/>
  <c r="DV3104" i="2"/>
  <c r="DO3104" i="2"/>
  <c r="CJ3104" i="2"/>
  <c r="CI3104" i="2"/>
  <c r="CH3104" i="2"/>
  <c r="CG3104" i="2"/>
  <c r="CD3104" i="2"/>
  <c r="CB3104" i="2"/>
  <c r="U3104" i="2"/>
  <c r="Q3104" i="2"/>
  <c r="M3104" i="2"/>
  <c r="K3104" i="2"/>
  <c r="J3104" i="2"/>
  <c r="H3104" i="2"/>
  <c r="C3104" i="2"/>
  <c r="DV3103" i="2"/>
  <c r="DO3103" i="2"/>
  <c r="CD3103" i="2"/>
  <c r="CB3103" i="2"/>
  <c r="U3103" i="2"/>
  <c r="Q3103" i="2"/>
  <c r="M3103" i="2"/>
  <c r="K3103" i="2"/>
  <c r="J3103" i="2"/>
  <c r="H3103" i="2"/>
  <c r="C3103" i="2"/>
  <c r="DV3102" i="2"/>
  <c r="DO3102" i="2"/>
  <c r="CI3102" i="2"/>
  <c r="CH3102" i="2"/>
  <c r="CG3102" i="2"/>
  <c r="CD3102" i="2"/>
  <c r="CJ3102" i="2" s="1"/>
  <c r="CB3102" i="2"/>
  <c r="U3102" i="2"/>
  <c r="Q3102" i="2"/>
  <c r="M3102" i="2"/>
  <c r="K3102" i="2"/>
  <c r="J3102" i="2"/>
  <c r="H3102" i="2"/>
  <c r="C3102" i="2"/>
  <c r="DV3101" i="2"/>
  <c r="DO3101" i="2"/>
  <c r="CI3101" i="2"/>
  <c r="CH3101" i="2"/>
  <c r="CG3101" i="2"/>
  <c r="CD3101" i="2"/>
  <c r="CB3101" i="2"/>
  <c r="U3101" i="2"/>
  <c r="Q3101" i="2"/>
  <c r="M3101" i="2"/>
  <c r="K3101" i="2"/>
  <c r="J3101" i="2"/>
  <c r="H3101" i="2"/>
  <c r="C3101" i="2"/>
  <c r="DV3100" i="2"/>
  <c r="DO3100" i="2"/>
  <c r="CH3100" i="2"/>
  <c r="CD3100" i="2"/>
  <c r="CB3100" i="2"/>
  <c r="U3100" i="2"/>
  <c r="Q3100" i="2"/>
  <c r="M3100" i="2"/>
  <c r="K3100" i="2"/>
  <c r="J3100" i="2"/>
  <c r="H3100" i="2"/>
  <c r="C3100" i="2"/>
  <c r="DV3099" i="2"/>
  <c r="DO3099" i="2"/>
  <c r="CH3099" i="2"/>
  <c r="CD3099" i="2"/>
  <c r="CB3099" i="2"/>
  <c r="U3099" i="2"/>
  <c r="Q3099" i="2"/>
  <c r="M3099" i="2"/>
  <c r="K3099" i="2"/>
  <c r="J3099" i="2"/>
  <c r="H3099" i="2"/>
  <c r="C3099" i="2"/>
  <c r="DV3098" i="2"/>
  <c r="DO3098" i="2"/>
  <c r="CD3098" i="2"/>
  <c r="CB3098" i="2"/>
  <c r="U3098" i="2"/>
  <c r="Q3098" i="2"/>
  <c r="M3098" i="2"/>
  <c r="K3098" i="2"/>
  <c r="J3098" i="2"/>
  <c r="H3098" i="2"/>
  <c r="C3098" i="2"/>
  <c r="DV3097" i="2"/>
  <c r="DO3097" i="2"/>
  <c r="CI3097" i="2"/>
  <c r="CH3097" i="2"/>
  <c r="CG3097" i="2"/>
  <c r="CD3097" i="2"/>
  <c r="CB3097" i="2"/>
  <c r="U3097" i="2"/>
  <c r="Q3097" i="2"/>
  <c r="M3097" i="2"/>
  <c r="K3097" i="2"/>
  <c r="J3097" i="2"/>
  <c r="H3097" i="2"/>
  <c r="C3097" i="2"/>
  <c r="DV3096" i="2"/>
  <c r="DO3096" i="2"/>
  <c r="CD3096" i="2"/>
  <c r="CB3096" i="2"/>
  <c r="U3096" i="2"/>
  <c r="Q3096" i="2"/>
  <c r="M3096" i="2"/>
  <c r="K3096" i="2"/>
  <c r="J3096" i="2"/>
  <c r="H3096" i="2"/>
  <c r="C3096" i="2"/>
  <c r="DV3095" i="2"/>
  <c r="DO3095" i="2"/>
  <c r="CI3095" i="2"/>
  <c r="CH3095" i="2"/>
  <c r="CG3095" i="2"/>
  <c r="CD3095" i="2"/>
  <c r="CJ3095" i="2" s="1"/>
  <c r="CB3095" i="2"/>
  <c r="U3095" i="2"/>
  <c r="Q3095" i="2"/>
  <c r="M3095" i="2"/>
  <c r="K3095" i="2"/>
  <c r="J3095" i="2"/>
  <c r="H3095" i="2"/>
  <c r="C3095" i="2"/>
  <c r="DV3094" i="2"/>
  <c r="DO3094" i="2"/>
  <c r="CI3094" i="2"/>
  <c r="CH3094" i="2"/>
  <c r="CG3094" i="2"/>
  <c r="CD3094" i="2"/>
  <c r="CB3094" i="2"/>
  <c r="U3094" i="2"/>
  <c r="Q3094" i="2"/>
  <c r="M3094" i="2"/>
  <c r="K3094" i="2"/>
  <c r="J3094" i="2"/>
  <c r="H3094" i="2"/>
  <c r="C3094" i="2"/>
  <c r="DV3093" i="2"/>
  <c r="DO3093" i="2"/>
  <c r="CI3093" i="2"/>
  <c r="CH3093" i="2"/>
  <c r="CG3093" i="2"/>
  <c r="CD3093" i="2"/>
  <c r="CB3093" i="2"/>
  <c r="U3093" i="2"/>
  <c r="Q3093" i="2"/>
  <c r="M3093" i="2"/>
  <c r="K3093" i="2"/>
  <c r="J3093" i="2"/>
  <c r="H3093" i="2"/>
  <c r="C3093" i="2"/>
  <c r="DV3092" i="2"/>
  <c r="DO3092" i="2"/>
  <c r="CI3092" i="2"/>
  <c r="CH3092" i="2"/>
  <c r="CG3092" i="2"/>
  <c r="CD3092" i="2"/>
  <c r="CJ3092" i="2" s="1"/>
  <c r="CB3092" i="2"/>
  <c r="U3092" i="2"/>
  <c r="Q3092" i="2"/>
  <c r="M3092" i="2"/>
  <c r="K3092" i="2"/>
  <c r="J3092" i="2"/>
  <c r="H3092" i="2"/>
  <c r="C3092" i="2"/>
  <c r="DV3091" i="2"/>
  <c r="DO3091" i="2"/>
  <c r="CD3091" i="2"/>
  <c r="CB3091" i="2"/>
  <c r="U3091" i="2"/>
  <c r="Q3091" i="2"/>
  <c r="M3091" i="2"/>
  <c r="K3091" i="2"/>
  <c r="J3091" i="2"/>
  <c r="H3091" i="2"/>
  <c r="C3091" i="2"/>
  <c r="DV3090" i="2"/>
  <c r="DO3090" i="2"/>
  <c r="CH3090" i="2"/>
  <c r="CD3090" i="2"/>
  <c r="CB3090" i="2"/>
  <c r="U3090" i="2"/>
  <c r="Q3090" i="2"/>
  <c r="M3090" i="2"/>
  <c r="K3090" i="2"/>
  <c r="J3090" i="2"/>
  <c r="H3090" i="2"/>
  <c r="C3090" i="2"/>
  <c r="DV3089" i="2"/>
  <c r="DO3089" i="2"/>
  <c r="CH3089" i="2"/>
  <c r="CD3089" i="2"/>
  <c r="CB3089" i="2"/>
  <c r="U3089" i="2"/>
  <c r="Q3089" i="2"/>
  <c r="M3089" i="2"/>
  <c r="K3089" i="2"/>
  <c r="J3089" i="2"/>
  <c r="H3089" i="2"/>
  <c r="C3089" i="2"/>
  <c r="DV3088" i="2"/>
  <c r="DO3088" i="2"/>
  <c r="CD3088" i="2"/>
  <c r="CB3088" i="2"/>
  <c r="U3088" i="2"/>
  <c r="Q3088" i="2"/>
  <c r="M3088" i="2"/>
  <c r="K3088" i="2"/>
  <c r="J3088" i="2"/>
  <c r="H3088" i="2"/>
  <c r="C3088" i="2"/>
  <c r="DV3087" i="2"/>
  <c r="DO3087" i="2"/>
  <c r="CI3087" i="2"/>
  <c r="CH3087" i="2"/>
  <c r="CG3087" i="2"/>
  <c r="CD3087" i="2"/>
  <c r="CJ3087" i="2" s="1"/>
  <c r="CB3087" i="2"/>
  <c r="U3087" i="2"/>
  <c r="Q3087" i="2"/>
  <c r="M3087" i="2"/>
  <c r="K3087" i="2"/>
  <c r="J3087" i="2"/>
  <c r="H3087" i="2"/>
  <c r="C3087" i="2"/>
  <c r="DV3086" i="2"/>
  <c r="DO3086" i="2"/>
  <c r="CD3086" i="2"/>
  <c r="CB3086" i="2"/>
  <c r="U3086" i="2"/>
  <c r="Q3086" i="2"/>
  <c r="M3086" i="2"/>
  <c r="K3086" i="2"/>
  <c r="J3086" i="2"/>
  <c r="H3086" i="2"/>
  <c r="C3086" i="2"/>
  <c r="DV3085" i="2"/>
  <c r="DO3085" i="2"/>
  <c r="CI3085" i="2"/>
  <c r="CH3085" i="2"/>
  <c r="CG3085" i="2"/>
  <c r="CD3085" i="2"/>
  <c r="CJ3085" i="2" s="1"/>
  <c r="CB3085" i="2"/>
  <c r="U3085" i="2"/>
  <c r="Q3085" i="2"/>
  <c r="M3085" i="2"/>
  <c r="K3085" i="2"/>
  <c r="J3085" i="2"/>
  <c r="H3085" i="2"/>
  <c r="C3085" i="2"/>
  <c r="DV3084" i="2"/>
  <c r="DO3084" i="2"/>
  <c r="CI3084" i="2"/>
  <c r="CH3084" i="2"/>
  <c r="CG3084" i="2"/>
  <c r="CD3084" i="2"/>
  <c r="CJ3084" i="2" s="1"/>
  <c r="CB3084" i="2"/>
  <c r="U3084" i="2"/>
  <c r="Q3084" i="2"/>
  <c r="M3084" i="2"/>
  <c r="K3084" i="2"/>
  <c r="J3084" i="2"/>
  <c r="H3084" i="2"/>
  <c r="C3084" i="2"/>
  <c r="DV3083" i="2"/>
  <c r="DO3083" i="2"/>
  <c r="CH3083" i="2"/>
  <c r="CD3083" i="2"/>
  <c r="CB3083" i="2"/>
  <c r="U3083" i="2"/>
  <c r="Q3083" i="2"/>
  <c r="M3083" i="2"/>
  <c r="K3083" i="2"/>
  <c r="J3083" i="2"/>
  <c r="H3083" i="2"/>
  <c r="C3083" i="2"/>
  <c r="DV3082" i="2"/>
  <c r="DO3082" i="2"/>
  <c r="CI3082" i="2"/>
  <c r="CH3082" i="2"/>
  <c r="CG3082" i="2"/>
  <c r="CD3082" i="2"/>
  <c r="CJ3082" i="2" s="1"/>
  <c r="CB3082" i="2"/>
  <c r="U3082" i="2"/>
  <c r="Q3082" i="2"/>
  <c r="M3082" i="2"/>
  <c r="K3082" i="2"/>
  <c r="J3082" i="2"/>
  <c r="H3082" i="2"/>
  <c r="C3082" i="2"/>
  <c r="DV3081" i="2"/>
  <c r="DO3081" i="2"/>
  <c r="CH3081" i="2"/>
  <c r="CD3081" i="2"/>
  <c r="CB3081" i="2"/>
  <c r="U3081" i="2"/>
  <c r="Q3081" i="2"/>
  <c r="M3081" i="2"/>
  <c r="K3081" i="2"/>
  <c r="J3081" i="2"/>
  <c r="H3081" i="2"/>
  <c r="C3081" i="2"/>
  <c r="DV3080" i="2"/>
  <c r="DO3080" i="2"/>
  <c r="CD3080" i="2"/>
  <c r="CB3080" i="2"/>
  <c r="U3080" i="2"/>
  <c r="Q3080" i="2"/>
  <c r="M3080" i="2"/>
  <c r="K3080" i="2"/>
  <c r="J3080" i="2"/>
  <c r="H3080" i="2"/>
  <c r="C3080" i="2"/>
  <c r="DV3079" i="2"/>
  <c r="DO3079" i="2"/>
  <c r="CI3079" i="2"/>
  <c r="CH3079" i="2"/>
  <c r="CG3079" i="2"/>
  <c r="CD3079" i="2"/>
  <c r="CB3079" i="2"/>
  <c r="U3079" i="2"/>
  <c r="Q3079" i="2"/>
  <c r="M3079" i="2"/>
  <c r="K3079" i="2"/>
  <c r="J3079" i="2"/>
  <c r="H3079" i="2"/>
  <c r="C3079" i="2"/>
  <c r="DV3078" i="2"/>
  <c r="DO3078" i="2"/>
  <c r="CH3078" i="2"/>
  <c r="CD3078" i="2"/>
  <c r="CB3078" i="2"/>
  <c r="U3078" i="2"/>
  <c r="Q3078" i="2"/>
  <c r="M3078" i="2"/>
  <c r="K3078" i="2"/>
  <c r="J3078" i="2"/>
  <c r="H3078" i="2"/>
  <c r="C3078" i="2"/>
  <c r="DV3077" i="2"/>
  <c r="DO3077" i="2"/>
  <c r="CD3077" i="2"/>
  <c r="CB3077" i="2"/>
  <c r="U3077" i="2"/>
  <c r="Q3077" i="2"/>
  <c r="M3077" i="2"/>
  <c r="K3077" i="2"/>
  <c r="J3077" i="2"/>
  <c r="H3077" i="2"/>
  <c r="C3077" i="2"/>
  <c r="DV3076" i="2"/>
  <c r="DO3076" i="2"/>
  <c r="CI3076" i="2"/>
  <c r="CH3076" i="2"/>
  <c r="CG3076" i="2"/>
  <c r="CD3076" i="2"/>
  <c r="CB3076" i="2"/>
  <c r="U3076" i="2"/>
  <c r="Q3076" i="2"/>
  <c r="M3076" i="2"/>
  <c r="K3076" i="2"/>
  <c r="J3076" i="2"/>
  <c r="H3076" i="2"/>
  <c r="C3076" i="2"/>
  <c r="DV3075" i="2"/>
  <c r="DO3075" i="2"/>
  <c r="CI3075" i="2"/>
  <c r="CH3075" i="2"/>
  <c r="CG3075" i="2"/>
  <c r="CD3075" i="2"/>
  <c r="CJ3075" i="2" s="1"/>
  <c r="CB3075" i="2"/>
  <c r="U3075" i="2"/>
  <c r="Q3075" i="2"/>
  <c r="M3075" i="2"/>
  <c r="K3075" i="2"/>
  <c r="J3075" i="2"/>
  <c r="H3075" i="2"/>
  <c r="C3075" i="2"/>
  <c r="DV3074" i="2"/>
  <c r="DO3074" i="2"/>
  <c r="CI3074" i="2"/>
  <c r="CH3074" i="2"/>
  <c r="CG3074" i="2"/>
  <c r="CD3074" i="2"/>
  <c r="CJ3074" i="2" s="1"/>
  <c r="CB3074" i="2"/>
  <c r="U3074" i="2"/>
  <c r="Q3074" i="2"/>
  <c r="M3074" i="2"/>
  <c r="K3074" i="2"/>
  <c r="J3074" i="2"/>
  <c r="H3074" i="2"/>
  <c r="C3074" i="2"/>
  <c r="DV3073" i="2"/>
  <c r="DO3073" i="2"/>
  <c r="CI3073" i="2"/>
  <c r="CH3073" i="2"/>
  <c r="CG3073" i="2"/>
  <c r="CD3073" i="2"/>
  <c r="CJ3073" i="2" s="1"/>
  <c r="CB3073" i="2"/>
  <c r="U3073" i="2"/>
  <c r="Q3073" i="2"/>
  <c r="M3073" i="2"/>
  <c r="K3073" i="2"/>
  <c r="J3073" i="2"/>
  <c r="H3073" i="2"/>
  <c r="C3073" i="2"/>
  <c r="DV3072" i="2"/>
  <c r="DO3072" i="2"/>
  <c r="CH3072" i="2"/>
  <c r="CD3072" i="2"/>
  <c r="CB3072" i="2"/>
  <c r="U3072" i="2"/>
  <c r="Q3072" i="2"/>
  <c r="M3072" i="2"/>
  <c r="K3072" i="2"/>
  <c r="J3072" i="2"/>
  <c r="H3072" i="2"/>
  <c r="C3072" i="2"/>
  <c r="DV3071" i="2"/>
  <c r="DO3071" i="2"/>
  <c r="CD3071" i="2"/>
  <c r="CB3071" i="2"/>
  <c r="U3071" i="2"/>
  <c r="Q3071" i="2"/>
  <c r="M3071" i="2"/>
  <c r="K3071" i="2"/>
  <c r="J3071" i="2"/>
  <c r="H3071" i="2"/>
  <c r="C3071" i="2"/>
  <c r="DV3070" i="2"/>
  <c r="DO3070" i="2"/>
  <c r="CD3070" i="2"/>
  <c r="CB3070" i="2"/>
  <c r="U3070" i="2"/>
  <c r="Q3070" i="2"/>
  <c r="M3070" i="2"/>
  <c r="K3070" i="2"/>
  <c r="J3070" i="2"/>
  <c r="H3070" i="2"/>
  <c r="C3070" i="2"/>
  <c r="DV3069" i="2"/>
  <c r="DO3069" i="2"/>
  <c r="CD3069" i="2"/>
  <c r="CB3069" i="2"/>
  <c r="U3069" i="2"/>
  <c r="Q3069" i="2"/>
  <c r="M3069" i="2"/>
  <c r="K3069" i="2"/>
  <c r="J3069" i="2"/>
  <c r="H3069" i="2"/>
  <c r="C3069" i="2"/>
  <c r="DV3068" i="2"/>
  <c r="DO3068" i="2"/>
  <c r="CD3068" i="2"/>
  <c r="CB3068" i="2"/>
  <c r="U3068" i="2"/>
  <c r="Q3068" i="2"/>
  <c r="M3068" i="2"/>
  <c r="K3068" i="2"/>
  <c r="J3068" i="2"/>
  <c r="H3068" i="2"/>
  <c r="C3068" i="2"/>
  <c r="DV3067" i="2"/>
  <c r="DO3067" i="2"/>
  <c r="CD3067" i="2"/>
  <c r="CB3067" i="2"/>
  <c r="U3067" i="2"/>
  <c r="Q3067" i="2"/>
  <c r="M3067" i="2"/>
  <c r="K3067" i="2"/>
  <c r="J3067" i="2"/>
  <c r="H3067" i="2"/>
  <c r="C3067" i="2"/>
  <c r="DV3066" i="2"/>
  <c r="DO3066" i="2"/>
  <c r="CD3066" i="2"/>
  <c r="CB3066" i="2"/>
  <c r="U3066" i="2"/>
  <c r="Q3066" i="2"/>
  <c r="M3066" i="2"/>
  <c r="K3066" i="2"/>
  <c r="J3066" i="2"/>
  <c r="H3066" i="2"/>
  <c r="C3066" i="2"/>
  <c r="DV3065" i="2"/>
  <c r="DO3065" i="2"/>
  <c r="CI3065" i="2"/>
  <c r="CH3065" i="2"/>
  <c r="CG3065" i="2"/>
  <c r="CD3065" i="2"/>
  <c r="CB3065" i="2"/>
  <c r="U3065" i="2"/>
  <c r="Q3065" i="2"/>
  <c r="M3065" i="2"/>
  <c r="K3065" i="2"/>
  <c r="J3065" i="2"/>
  <c r="H3065" i="2"/>
  <c r="C3065" i="2"/>
  <c r="DV3064" i="2"/>
  <c r="DO3064" i="2"/>
  <c r="CD3064" i="2"/>
  <c r="CB3064" i="2"/>
  <c r="U3064" i="2"/>
  <c r="Q3064" i="2"/>
  <c r="M3064" i="2"/>
  <c r="K3064" i="2"/>
  <c r="J3064" i="2"/>
  <c r="H3064" i="2"/>
  <c r="C3064" i="2"/>
  <c r="DV3063" i="2"/>
  <c r="DO3063" i="2"/>
  <c r="CH3063" i="2"/>
  <c r="CD3063" i="2"/>
  <c r="CB3063" i="2"/>
  <c r="U3063" i="2"/>
  <c r="Q3063" i="2"/>
  <c r="M3063" i="2"/>
  <c r="K3063" i="2"/>
  <c r="J3063" i="2"/>
  <c r="H3063" i="2"/>
  <c r="C3063" i="2"/>
  <c r="DV3062" i="2"/>
  <c r="DO3062" i="2"/>
  <c r="CD3062" i="2"/>
  <c r="CB3062" i="2"/>
  <c r="U3062" i="2"/>
  <c r="Q3062" i="2"/>
  <c r="M3062" i="2"/>
  <c r="K3062" i="2"/>
  <c r="J3062" i="2"/>
  <c r="H3062" i="2"/>
  <c r="C3062" i="2"/>
  <c r="DV3061" i="2"/>
  <c r="DO3061" i="2"/>
  <c r="CD3061" i="2"/>
  <c r="CB3061" i="2"/>
  <c r="U3061" i="2"/>
  <c r="Q3061" i="2"/>
  <c r="M3061" i="2"/>
  <c r="K3061" i="2"/>
  <c r="J3061" i="2"/>
  <c r="H3061" i="2"/>
  <c r="C3061" i="2"/>
  <c r="DV3060" i="2"/>
  <c r="DO3060" i="2"/>
  <c r="CI3060" i="2"/>
  <c r="CH3060" i="2"/>
  <c r="CG3060" i="2"/>
  <c r="CD3060" i="2"/>
  <c r="CJ3060" i="2" s="1"/>
  <c r="CB3060" i="2"/>
  <c r="U3060" i="2"/>
  <c r="Q3060" i="2"/>
  <c r="M3060" i="2"/>
  <c r="K3060" i="2"/>
  <c r="J3060" i="2"/>
  <c r="H3060" i="2"/>
  <c r="C3060" i="2"/>
  <c r="DV3059" i="2"/>
  <c r="DO3059" i="2"/>
  <c r="CD3059" i="2"/>
  <c r="CB3059" i="2"/>
  <c r="U3059" i="2"/>
  <c r="Q3059" i="2"/>
  <c r="M3059" i="2"/>
  <c r="K3059" i="2"/>
  <c r="J3059" i="2"/>
  <c r="H3059" i="2"/>
  <c r="C3059" i="2"/>
  <c r="DV3058" i="2"/>
  <c r="DO3058" i="2"/>
  <c r="CH3058" i="2"/>
  <c r="CD3058" i="2"/>
  <c r="CB3058" i="2"/>
  <c r="U3058" i="2"/>
  <c r="Q3058" i="2"/>
  <c r="M3058" i="2"/>
  <c r="K3058" i="2"/>
  <c r="J3058" i="2"/>
  <c r="H3058" i="2"/>
  <c r="C3058" i="2"/>
  <c r="DV3057" i="2"/>
  <c r="DO3057" i="2"/>
  <c r="CD3057" i="2"/>
  <c r="CB3057" i="2"/>
  <c r="U3057" i="2"/>
  <c r="Q3057" i="2"/>
  <c r="M3057" i="2"/>
  <c r="K3057" i="2"/>
  <c r="J3057" i="2"/>
  <c r="H3057" i="2"/>
  <c r="C3057" i="2"/>
  <c r="DV3056" i="2"/>
  <c r="DO3056" i="2"/>
  <c r="CD3056" i="2"/>
  <c r="CB3056" i="2"/>
  <c r="U3056" i="2"/>
  <c r="Q3056" i="2"/>
  <c r="M3056" i="2"/>
  <c r="K3056" i="2"/>
  <c r="J3056" i="2"/>
  <c r="H3056" i="2"/>
  <c r="C3056" i="2"/>
  <c r="DV3055" i="2"/>
  <c r="DO3055" i="2"/>
  <c r="CD3055" i="2"/>
  <c r="CB3055" i="2"/>
  <c r="U3055" i="2"/>
  <c r="Q3055" i="2"/>
  <c r="M3055" i="2"/>
  <c r="K3055" i="2"/>
  <c r="J3055" i="2"/>
  <c r="H3055" i="2"/>
  <c r="C3055" i="2"/>
  <c r="DV3054" i="2"/>
  <c r="DO3054" i="2"/>
  <c r="CD3054" i="2"/>
  <c r="CB3054" i="2"/>
  <c r="U3054" i="2"/>
  <c r="Q3054" i="2"/>
  <c r="M3054" i="2"/>
  <c r="K3054" i="2"/>
  <c r="J3054" i="2"/>
  <c r="H3054" i="2"/>
  <c r="C3054" i="2"/>
  <c r="DV3053" i="2"/>
  <c r="DO3053" i="2"/>
  <c r="CJ3053" i="2"/>
  <c r="CI3053" i="2"/>
  <c r="CH3053" i="2"/>
  <c r="CG3053" i="2"/>
  <c r="CD3053" i="2"/>
  <c r="CB3053" i="2"/>
  <c r="U3053" i="2"/>
  <c r="Q3053" i="2"/>
  <c r="M3053" i="2"/>
  <c r="K3053" i="2"/>
  <c r="J3053" i="2"/>
  <c r="H3053" i="2"/>
  <c r="C3053" i="2"/>
  <c r="DV3052" i="2"/>
  <c r="DO3052" i="2"/>
  <c r="CD3052" i="2"/>
  <c r="CB3052" i="2"/>
  <c r="U3052" i="2"/>
  <c r="Q3052" i="2"/>
  <c r="M3052" i="2"/>
  <c r="K3052" i="2"/>
  <c r="J3052" i="2"/>
  <c r="H3052" i="2"/>
  <c r="C3052" i="2"/>
  <c r="DV3051" i="2"/>
  <c r="DO3051" i="2"/>
  <c r="CD3051" i="2"/>
  <c r="CB3051" i="2"/>
  <c r="U3051" i="2"/>
  <c r="Q3051" i="2"/>
  <c r="M3051" i="2"/>
  <c r="K3051" i="2"/>
  <c r="J3051" i="2"/>
  <c r="H3051" i="2"/>
  <c r="C3051" i="2"/>
  <c r="DV3050" i="2"/>
  <c r="DO3050" i="2"/>
  <c r="CD3050" i="2"/>
  <c r="CB3050" i="2"/>
  <c r="U3050" i="2"/>
  <c r="Q3050" i="2"/>
  <c r="M3050" i="2"/>
  <c r="K3050" i="2"/>
  <c r="J3050" i="2"/>
  <c r="H3050" i="2"/>
  <c r="C3050" i="2"/>
  <c r="DV3049" i="2"/>
  <c r="DO3049" i="2"/>
  <c r="CD3049" i="2"/>
  <c r="CB3049" i="2"/>
  <c r="U3049" i="2"/>
  <c r="Q3049" i="2"/>
  <c r="M3049" i="2"/>
  <c r="K3049" i="2"/>
  <c r="J3049" i="2"/>
  <c r="H3049" i="2"/>
  <c r="C3049" i="2"/>
  <c r="DV3048" i="2"/>
  <c r="DO3048" i="2"/>
  <c r="CD3048" i="2"/>
  <c r="CB3048" i="2"/>
  <c r="U3048" i="2"/>
  <c r="Q3048" i="2"/>
  <c r="M3048" i="2"/>
  <c r="K3048" i="2"/>
  <c r="J3048" i="2"/>
  <c r="H3048" i="2"/>
  <c r="C3048" i="2"/>
  <c r="DV3047" i="2"/>
  <c r="DO3047" i="2"/>
  <c r="CD3047" i="2"/>
  <c r="CB3047" i="2"/>
  <c r="U3047" i="2"/>
  <c r="Q3047" i="2"/>
  <c r="M3047" i="2"/>
  <c r="K3047" i="2"/>
  <c r="J3047" i="2"/>
  <c r="H3047" i="2"/>
  <c r="C3047" i="2"/>
  <c r="DV3046" i="2"/>
  <c r="DO3046" i="2"/>
  <c r="CH3046" i="2"/>
  <c r="CD3046" i="2"/>
  <c r="CB3046" i="2"/>
  <c r="U3046" i="2"/>
  <c r="Q3046" i="2"/>
  <c r="M3046" i="2"/>
  <c r="K3046" i="2"/>
  <c r="J3046" i="2"/>
  <c r="H3046" i="2"/>
  <c r="C3046" i="2"/>
  <c r="DV3045" i="2"/>
  <c r="DO3045" i="2"/>
  <c r="CH3045" i="2"/>
  <c r="CD3045" i="2"/>
  <c r="CB3045" i="2"/>
  <c r="U3045" i="2"/>
  <c r="Q3045" i="2"/>
  <c r="M3045" i="2"/>
  <c r="K3045" i="2"/>
  <c r="J3045" i="2"/>
  <c r="H3045" i="2"/>
  <c r="C3045" i="2"/>
  <c r="DV3044" i="2"/>
  <c r="DO3044" i="2"/>
  <c r="CD3044" i="2"/>
  <c r="CB3044" i="2"/>
  <c r="U3044" i="2"/>
  <c r="Q3044" i="2"/>
  <c r="M3044" i="2"/>
  <c r="K3044" i="2"/>
  <c r="J3044" i="2"/>
  <c r="H3044" i="2"/>
  <c r="C3044" i="2"/>
  <c r="DV3043" i="2"/>
  <c r="DO3043" i="2"/>
  <c r="CD3043" i="2"/>
  <c r="CB3043" i="2"/>
  <c r="U3043" i="2"/>
  <c r="Q3043" i="2"/>
  <c r="M3043" i="2"/>
  <c r="K3043" i="2"/>
  <c r="J3043" i="2"/>
  <c r="H3043" i="2"/>
  <c r="C3043" i="2"/>
  <c r="DV3042" i="2"/>
  <c r="DO3042" i="2"/>
  <c r="CD3042" i="2"/>
  <c r="CB3042" i="2"/>
  <c r="U3042" i="2"/>
  <c r="Q3042" i="2"/>
  <c r="M3042" i="2"/>
  <c r="K3042" i="2"/>
  <c r="J3042" i="2"/>
  <c r="H3042" i="2"/>
  <c r="C3042" i="2"/>
  <c r="DV3041" i="2"/>
  <c r="DO3041" i="2"/>
  <c r="CD3041" i="2"/>
  <c r="CB3041" i="2"/>
  <c r="U3041" i="2"/>
  <c r="Q3041" i="2"/>
  <c r="M3041" i="2"/>
  <c r="K3041" i="2"/>
  <c r="J3041" i="2"/>
  <c r="H3041" i="2"/>
  <c r="C3041" i="2"/>
  <c r="DV3040" i="2"/>
  <c r="DO3040" i="2"/>
  <c r="CD3040" i="2"/>
  <c r="CB3040" i="2"/>
  <c r="U3040" i="2"/>
  <c r="Q3040" i="2"/>
  <c r="M3040" i="2"/>
  <c r="K3040" i="2"/>
  <c r="J3040" i="2"/>
  <c r="H3040" i="2"/>
  <c r="C3040" i="2"/>
  <c r="DV3039" i="2"/>
  <c r="DO3039" i="2"/>
  <c r="CD3039" i="2"/>
  <c r="CB3039" i="2"/>
  <c r="U3039" i="2"/>
  <c r="Q3039" i="2"/>
  <c r="M3039" i="2"/>
  <c r="K3039" i="2"/>
  <c r="J3039" i="2"/>
  <c r="H3039" i="2"/>
  <c r="C3039" i="2"/>
  <c r="DV3038" i="2"/>
  <c r="DO3038" i="2"/>
  <c r="CH3038" i="2"/>
  <c r="CD3038" i="2"/>
  <c r="CB3038" i="2"/>
  <c r="U3038" i="2"/>
  <c r="Q3038" i="2"/>
  <c r="M3038" i="2"/>
  <c r="K3038" i="2"/>
  <c r="J3038" i="2"/>
  <c r="H3038" i="2"/>
  <c r="C3038" i="2"/>
  <c r="DV3037" i="2"/>
  <c r="DO3037" i="2"/>
  <c r="CD3037" i="2"/>
  <c r="CB3037" i="2"/>
  <c r="U3037" i="2"/>
  <c r="Q3037" i="2"/>
  <c r="M3037" i="2"/>
  <c r="K3037" i="2"/>
  <c r="J3037" i="2"/>
  <c r="H3037" i="2"/>
  <c r="C3037" i="2"/>
  <c r="DV3036" i="2"/>
  <c r="DO3036" i="2"/>
  <c r="CH3036" i="2"/>
  <c r="CD3036" i="2"/>
  <c r="CB3036" i="2"/>
  <c r="U3036" i="2"/>
  <c r="Q3036" i="2"/>
  <c r="M3036" i="2"/>
  <c r="K3036" i="2"/>
  <c r="J3036" i="2"/>
  <c r="H3036" i="2"/>
  <c r="C3036" i="2"/>
  <c r="DV3035" i="2"/>
  <c r="DO3035" i="2"/>
  <c r="CD3035" i="2"/>
  <c r="CB3035" i="2"/>
  <c r="U3035" i="2"/>
  <c r="Q3035" i="2"/>
  <c r="M3035" i="2"/>
  <c r="K3035" i="2"/>
  <c r="J3035" i="2"/>
  <c r="H3035" i="2"/>
  <c r="C3035" i="2"/>
  <c r="DV3034" i="2"/>
  <c r="DO3034" i="2"/>
  <c r="CH3034" i="2"/>
  <c r="CD3034" i="2"/>
  <c r="CB3034" i="2"/>
  <c r="U3034" i="2"/>
  <c r="Q3034" i="2"/>
  <c r="M3034" i="2"/>
  <c r="K3034" i="2"/>
  <c r="J3034" i="2"/>
  <c r="H3034" i="2"/>
  <c r="C3034" i="2"/>
  <c r="DV3033" i="2"/>
  <c r="DO3033" i="2"/>
  <c r="CI3033" i="2"/>
  <c r="CH3033" i="2"/>
  <c r="CG3033" i="2"/>
  <c r="CD3033" i="2"/>
  <c r="CJ3033" i="2" s="1"/>
  <c r="CB3033" i="2"/>
  <c r="U3033" i="2"/>
  <c r="Q3033" i="2"/>
  <c r="M3033" i="2"/>
  <c r="K3033" i="2"/>
  <c r="J3033" i="2"/>
  <c r="H3033" i="2"/>
  <c r="C3033" i="2"/>
  <c r="DV3032" i="2"/>
  <c r="DO3032" i="2"/>
  <c r="CD3032" i="2"/>
  <c r="CB3032" i="2"/>
  <c r="U3032" i="2"/>
  <c r="Q3032" i="2"/>
  <c r="M3032" i="2"/>
  <c r="K3032" i="2"/>
  <c r="J3032" i="2"/>
  <c r="H3032" i="2"/>
  <c r="C3032" i="2"/>
  <c r="DV3031" i="2"/>
  <c r="DO3031" i="2"/>
  <c r="CD3031" i="2"/>
  <c r="CB3031" i="2"/>
  <c r="U3031" i="2"/>
  <c r="Q3031" i="2"/>
  <c r="M3031" i="2"/>
  <c r="K3031" i="2"/>
  <c r="J3031" i="2"/>
  <c r="H3031" i="2"/>
  <c r="C3031" i="2"/>
  <c r="DV3030" i="2"/>
  <c r="DO3030" i="2"/>
  <c r="CD3030" i="2"/>
  <c r="CB3030" i="2"/>
  <c r="U3030" i="2"/>
  <c r="Q3030" i="2"/>
  <c r="M3030" i="2"/>
  <c r="K3030" i="2"/>
  <c r="J3030" i="2"/>
  <c r="H3030" i="2"/>
  <c r="C3030" i="2"/>
  <c r="DV3029" i="2"/>
  <c r="DO3029" i="2"/>
  <c r="CD3029" i="2"/>
  <c r="CB3029" i="2"/>
  <c r="U3029" i="2"/>
  <c r="Q3029" i="2"/>
  <c r="M3029" i="2"/>
  <c r="K3029" i="2"/>
  <c r="J3029" i="2"/>
  <c r="H3029" i="2"/>
  <c r="C3029" i="2"/>
  <c r="DV3028" i="2"/>
  <c r="DO3028" i="2"/>
  <c r="CD3028" i="2"/>
  <c r="CB3028" i="2"/>
  <c r="U3028" i="2"/>
  <c r="Q3028" i="2"/>
  <c r="M3028" i="2"/>
  <c r="K3028" i="2"/>
  <c r="J3028" i="2"/>
  <c r="H3028" i="2"/>
  <c r="C3028" i="2"/>
  <c r="DV3027" i="2"/>
  <c r="DO3027" i="2"/>
  <c r="CD3027" i="2"/>
  <c r="CB3027" i="2"/>
  <c r="U3027" i="2"/>
  <c r="Q3027" i="2"/>
  <c r="M3027" i="2"/>
  <c r="K3027" i="2"/>
  <c r="J3027" i="2"/>
  <c r="H3027" i="2"/>
  <c r="C3027" i="2"/>
  <c r="DV3026" i="2"/>
  <c r="DO3026" i="2"/>
  <c r="CD3026" i="2"/>
  <c r="CB3026" i="2"/>
  <c r="U3026" i="2"/>
  <c r="Q3026" i="2"/>
  <c r="M3026" i="2"/>
  <c r="K3026" i="2"/>
  <c r="J3026" i="2"/>
  <c r="H3026" i="2"/>
  <c r="C3026" i="2"/>
  <c r="DV3025" i="2"/>
  <c r="DO3025" i="2"/>
  <c r="CD3025" i="2"/>
  <c r="CB3025" i="2"/>
  <c r="U3025" i="2"/>
  <c r="Q3025" i="2"/>
  <c r="M3025" i="2"/>
  <c r="K3025" i="2"/>
  <c r="J3025" i="2"/>
  <c r="H3025" i="2"/>
  <c r="C3025" i="2"/>
  <c r="DV3024" i="2"/>
  <c r="DO3024" i="2"/>
  <c r="CD3024" i="2"/>
  <c r="CB3024" i="2"/>
  <c r="U3024" i="2"/>
  <c r="Q3024" i="2"/>
  <c r="M3024" i="2"/>
  <c r="K3024" i="2"/>
  <c r="J3024" i="2"/>
  <c r="H3024" i="2"/>
  <c r="C3024" i="2"/>
  <c r="DV3023" i="2"/>
  <c r="DO3023" i="2"/>
  <c r="CD3023" i="2"/>
  <c r="CB3023" i="2"/>
  <c r="U3023" i="2"/>
  <c r="Q3023" i="2"/>
  <c r="M3023" i="2"/>
  <c r="K3023" i="2"/>
  <c r="J3023" i="2"/>
  <c r="H3023" i="2"/>
  <c r="C3023" i="2"/>
  <c r="DV3022" i="2"/>
  <c r="DO3022" i="2"/>
  <c r="CD3022" i="2"/>
  <c r="CB3022" i="2"/>
  <c r="U3022" i="2"/>
  <c r="Q3022" i="2"/>
  <c r="M3022" i="2"/>
  <c r="K3022" i="2"/>
  <c r="J3022" i="2"/>
  <c r="H3022" i="2"/>
  <c r="C3022" i="2"/>
  <c r="DV3021" i="2"/>
  <c r="DO3021" i="2"/>
  <c r="CH3021" i="2"/>
  <c r="CD3021" i="2"/>
  <c r="CB3021" i="2"/>
  <c r="U3021" i="2"/>
  <c r="Q3021" i="2"/>
  <c r="M3021" i="2"/>
  <c r="K3021" i="2"/>
  <c r="J3021" i="2"/>
  <c r="H3021" i="2"/>
  <c r="C3021" i="2"/>
  <c r="DV3020" i="2"/>
  <c r="DO3020" i="2"/>
  <c r="CD3020" i="2"/>
  <c r="CB3020" i="2"/>
  <c r="U3020" i="2"/>
  <c r="Q3020" i="2"/>
  <c r="M3020" i="2"/>
  <c r="K3020" i="2"/>
  <c r="J3020" i="2"/>
  <c r="H3020" i="2"/>
  <c r="C3020" i="2"/>
  <c r="DV3019" i="2"/>
  <c r="DO3019" i="2"/>
  <c r="CD3019" i="2"/>
  <c r="CB3019" i="2"/>
  <c r="U3019" i="2"/>
  <c r="Q3019" i="2"/>
  <c r="M3019" i="2"/>
  <c r="K3019" i="2"/>
  <c r="J3019" i="2"/>
  <c r="H3019" i="2"/>
  <c r="C3019" i="2"/>
  <c r="DV3018" i="2"/>
  <c r="DO3018" i="2"/>
  <c r="CD3018" i="2"/>
  <c r="CB3018" i="2"/>
  <c r="U3018" i="2"/>
  <c r="Q3018" i="2"/>
  <c r="M3018" i="2"/>
  <c r="K3018" i="2"/>
  <c r="J3018" i="2"/>
  <c r="H3018" i="2"/>
  <c r="C3018" i="2"/>
  <c r="DV3017" i="2"/>
  <c r="DO3017" i="2"/>
  <c r="CD3017" i="2"/>
  <c r="CB3017" i="2"/>
  <c r="U3017" i="2"/>
  <c r="Q3017" i="2"/>
  <c r="M3017" i="2"/>
  <c r="K3017" i="2"/>
  <c r="J3017" i="2"/>
  <c r="H3017" i="2"/>
  <c r="C3017" i="2"/>
  <c r="DV3016" i="2"/>
  <c r="DO3016" i="2"/>
  <c r="CD3016" i="2"/>
  <c r="CB3016" i="2"/>
  <c r="U3016" i="2"/>
  <c r="Q3016" i="2"/>
  <c r="M3016" i="2"/>
  <c r="K3016" i="2"/>
  <c r="J3016" i="2"/>
  <c r="H3016" i="2"/>
  <c r="C3016" i="2"/>
  <c r="DV3015" i="2"/>
  <c r="DO3015" i="2"/>
  <c r="CD3015" i="2"/>
  <c r="CB3015" i="2"/>
  <c r="U3015" i="2"/>
  <c r="Q3015" i="2"/>
  <c r="M3015" i="2"/>
  <c r="K3015" i="2"/>
  <c r="J3015" i="2"/>
  <c r="H3015" i="2"/>
  <c r="C3015" i="2"/>
  <c r="DV3014" i="2"/>
  <c r="DO3014" i="2"/>
  <c r="CD3014" i="2"/>
  <c r="CB3014" i="2"/>
  <c r="U3014" i="2"/>
  <c r="Q3014" i="2"/>
  <c r="M3014" i="2"/>
  <c r="K3014" i="2"/>
  <c r="J3014" i="2"/>
  <c r="H3014" i="2"/>
  <c r="C3014" i="2"/>
  <c r="DV3013" i="2"/>
  <c r="DO3013" i="2"/>
  <c r="CD3013" i="2"/>
  <c r="CB3013" i="2"/>
  <c r="U3013" i="2"/>
  <c r="Q3013" i="2"/>
  <c r="M3013" i="2"/>
  <c r="K3013" i="2"/>
  <c r="J3013" i="2"/>
  <c r="H3013" i="2"/>
  <c r="C3013" i="2"/>
  <c r="DV3012" i="2"/>
  <c r="DO3012" i="2"/>
  <c r="CH3012" i="2"/>
  <c r="CD3012" i="2"/>
  <c r="CB3012" i="2"/>
  <c r="U3012" i="2"/>
  <c r="Q3012" i="2"/>
  <c r="M3012" i="2"/>
  <c r="K3012" i="2"/>
  <c r="J3012" i="2"/>
  <c r="H3012" i="2"/>
  <c r="C3012" i="2"/>
  <c r="DV3011" i="2"/>
  <c r="DO3011" i="2"/>
  <c r="CD3011" i="2"/>
  <c r="CB3011" i="2"/>
  <c r="U3011" i="2"/>
  <c r="Q3011" i="2"/>
  <c r="M3011" i="2"/>
  <c r="K3011" i="2"/>
  <c r="J3011" i="2"/>
  <c r="H3011" i="2"/>
  <c r="C3011" i="2"/>
  <c r="DV3010" i="2"/>
  <c r="DO3010" i="2"/>
  <c r="CD3010" i="2"/>
  <c r="CB3010" i="2"/>
  <c r="U3010" i="2"/>
  <c r="Q3010" i="2"/>
  <c r="M3010" i="2"/>
  <c r="K3010" i="2"/>
  <c r="J3010" i="2"/>
  <c r="H3010" i="2"/>
  <c r="C3010" i="2"/>
  <c r="DV3009" i="2"/>
  <c r="DO3009" i="2"/>
  <c r="CD3009" i="2"/>
  <c r="CB3009" i="2"/>
  <c r="U3009" i="2"/>
  <c r="Q3009" i="2"/>
  <c r="M3009" i="2"/>
  <c r="K3009" i="2"/>
  <c r="J3009" i="2"/>
  <c r="H3009" i="2"/>
  <c r="C3009" i="2"/>
  <c r="DV3008" i="2"/>
  <c r="DO3008" i="2"/>
  <c r="CD3008" i="2"/>
  <c r="CB3008" i="2"/>
  <c r="U3008" i="2"/>
  <c r="Q3008" i="2"/>
  <c r="M3008" i="2"/>
  <c r="K3008" i="2"/>
  <c r="J3008" i="2"/>
  <c r="H3008" i="2"/>
  <c r="C3008" i="2"/>
  <c r="DV3007" i="2"/>
  <c r="DO3007" i="2"/>
  <c r="CJ3007" i="2"/>
  <c r="CI3007" i="2"/>
  <c r="CH3007" i="2"/>
  <c r="CG3007" i="2"/>
  <c r="CD3007" i="2"/>
  <c r="CB3007" i="2"/>
  <c r="U3007" i="2"/>
  <c r="Q3007" i="2"/>
  <c r="M3007" i="2"/>
  <c r="K3007" i="2"/>
  <c r="J3007" i="2"/>
  <c r="H3007" i="2"/>
  <c r="C3007" i="2"/>
  <c r="DV3006" i="2"/>
  <c r="DO3006" i="2"/>
  <c r="CD3006" i="2"/>
  <c r="CB3006" i="2"/>
  <c r="U3006" i="2"/>
  <c r="Q3006" i="2"/>
  <c r="M3006" i="2"/>
  <c r="K3006" i="2"/>
  <c r="J3006" i="2"/>
  <c r="H3006" i="2"/>
  <c r="C3006" i="2"/>
  <c r="DV3005" i="2"/>
  <c r="DO3005" i="2"/>
  <c r="CD3005" i="2"/>
  <c r="CB3005" i="2"/>
  <c r="U3005" i="2"/>
  <c r="Q3005" i="2"/>
  <c r="M3005" i="2"/>
  <c r="K3005" i="2"/>
  <c r="J3005" i="2"/>
  <c r="H3005" i="2"/>
  <c r="C3005" i="2"/>
  <c r="DV3004" i="2"/>
  <c r="DO3004" i="2"/>
  <c r="CD3004" i="2"/>
  <c r="CB3004" i="2"/>
  <c r="U3004" i="2"/>
  <c r="Q3004" i="2"/>
  <c r="M3004" i="2"/>
  <c r="K3004" i="2"/>
  <c r="J3004" i="2"/>
  <c r="H3004" i="2"/>
  <c r="C3004" i="2"/>
  <c r="DV3003" i="2"/>
  <c r="DO3003" i="2"/>
  <c r="CJ3003" i="2"/>
  <c r="CI3003" i="2"/>
  <c r="CH3003" i="2"/>
  <c r="CG3003" i="2"/>
  <c r="CD3003" i="2"/>
  <c r="CB3003" i="2"/>
  <c r="U3003" i="2"/>
  <c r="Q3003" i="2"/>
  <c r="M3003" i="2"/>
  <c r="K3003" i="2"/>
  <c r="J3003" i="2"/>
  <c r="H3003" i="2"/>
  <c r="C3003" i="2"/>
  <c r="DV3002" i="2"/>
  <c r="DO3002" i="2"/>
  <c r="CD3002" i="2"/>
  <c r="CB3002" i="2"/>
  <c r="U3002" i="2"/>
  <c r="Q3002" i="2"/>
  <c r="M3002" i="2"/>
  <c r="K3002" i="2"/>
  <c r="J3002" i="2"/>
  <c r="H3002" i="2"/>
  <c r="C3002" i="2"/>
  <c r="DV3001" i="2"/>
  <c r="DO3001" i="2"/>
  <c r="CD3001" i="2"/>
  <c r="CB3001" i="2"/>
  <c r="U3001" i="2"/>
  <c r="Q3001" i="2"/>
  <c r="M3001" i="2"/>
  <c r="K3001" i="2"/>
  <c r="J3001" i="2"/>
  <c r="H3001" i="2"/>
  <c r="C3001" i="2"/>
  <c r="DV3000" i="2"/>
  <c r="DO3000" i="2"/>
  <c r="CD3000" i="2"/>
  <c r="CB3000" i="2"/>
  <c r="U3000" i="2"/>
  <c r="Q3000" i="2"/>
  <c r="M3000" i="2"/>
  <c r="K3000" i="2"/>
  <c r="J3000" i="2"/>
  <c r="H3000" i="2"/>
  <c r="C3000" i="2"/>
  <c r="DV2999" i="2"/>
  <c r="DO2999" i="2"/>
  <c r="CD2999" i="2"/>
  <c r="CB2999" i="2"/>
  <c r="U2999" i="2"/>
  <c r="Q2999" i="2"/>
  <c r="M2999" i="2"/>
  <c r="K2999" i="2"/>
  <c r="J2999" i="2"/>
  <c r="H2999" i="2"/>
  <c r="C2999" i="2"/>
  <c r="DV2998" i="2"/>
  <c r="DO2998" i="2"/>
  <c r="CD2998" i="2"/>
  <c r="CB2998" i="2"/>
  <c r="U2998" i="2"/>
  <c r="Q2998" i="2"/>
  <c r="M2998" i="2"/>
  <c r="K2998" i="2"/>
  <c r="J2998" i="2"/>
  <c r="H2998" i="2"/>
  <c r="C2998" i="2"/>
  <c r="DV2997" i="2"/>
  <c r="DO2997" i="2"/>
  <c r="CH2997" i="2"/>
  <c r="CD2997" i="2"/>
  <c r="CB2997" i="2"/>
  <c r="U2997" i="2"/>
  <c r="Q2997" i="2"/>
  <c r="M2997" i="2"/>
  <c r="K2997" i="2"/>
  <c r="J2997" i="2"/>
  <c r="H2997" i="2"/>
  <c r="C2997" i="2"/>
  <c r="DV2996" i="2"/>
  <c r="DO2996" i="2"/>
  <c r="CD2996" i="2"/>
  <c r="CB2996" i="2"/>
  <c r="U2996" i="2"/>
  <c r="Q2996" i="2"/>
  <c r="M2996" i="2"/>
  <c r="K2996" i="2"/>
  <c r="J2996" i="2"/>
  <c r="H2996" i="2"/>
  <c r="C2996" i="2"/>
  <c r="DV2995" i="2"/>
  <c r="DO2995" i="2"/>
  <c r="CD2995" i="2"/>
  <c r="CB2995" i="2"/>
  <c r="U2995" i="2"/>
  <c r="Q2995" i="2"/>
  <c r="M2995" i="2"/>
  <c r="K2995" i="2"/>
  <c r="J2995" i="2"/>
  <c r="H2995" i="2"/>
  <c r="C2995" i="2"/>
  <c r="DV2994" i="2"/>
  <c r="DO2994" i="2"/>
  <c r="CD2994" i="2"/>
  <c r="CB2994" i="2"/>
  <c r="U2994" i="2"/>
  <c r="Q2994" i="2"/>
  <c r="M2994" i="2"/>
  <c r="K2994" i="2"/>
  <c r="J2994" i="2"/>
  <c r="H2994" i="2"/>
  <c r="C2994" i="2"/>
  <c r="DV2993" i="2"/>
  <c r="DO2993" i="2"/>
  <c r="CD2993" i="2"/>
  <c r="CB2993" i="2"/>
  <c r="U2993" i="2"/>
  <c r="Q2993" i="2"/>
  <c r="M2993" i="2"/>
  <c r="K2993" i="2"/>
  <c r="J2993" i="2"/>
  <c r="H2993" i="2"/>
  <c r="C2993" i="2"/>
  <c r="DV2992" i="2"/>
  <c r="DO2992" i="2"/>
  <c r="CH2992" i="2"/>
  <c r="CD2992" i="2"/>
  <c r="CB2992" i="2"/>
  <c r="U2992" i="2"/>
  <c r="Q2992" i="2"/>
  <c r="M2992" i="2"/>
  <c r="K2992" i="2"/>
  <c r="J2992" i="2"/>
  <c r="H2992" i="2"/>
  <c r="C2992" i="2"/>
  <c r="DV2991" i="2"/>
  <c r="DO2991" i="2"/>
  <c r="CI2991" i="2"/>
  <c r="CH2991" i="2"/>
  <c r="CG2991" i="2"/>
  <c r="CD2991" i="2"/>
  <c r="CJ2991" i="2" s="1"/>
  <c r="CB2991" i="2"/>
  <c r="U2991" i="2"/>
  <c r="Q2991" i="2"/>
  <c r="M2991" i="2"/>
  <c r="K2991" i="2"/>
  <c r="J2991" i="2"/>
  <c r="H2991" i="2"/>
  <c r="C2991" i="2"/>
  <c r="DV2990" i="2"/>
  <c r="DO2990" i="2"/>
  <c r="CI2990" i="2"/>
  <c r="CH2990" i="2"/>
  <c r="CG2990" i="2"/>
  <c r="CD2990" i="2"/>
  <c r="CB2990" i="2"/>
  <c r="U2990" i="2"/>
  <c r="Q2990" i="2"/>
  <c r="M2990" i="2"/>
  <c r="K2990" i="2"/>
  <c r="J2990" i="2"/>
  <c r="H2990" i="2"/>
  <c r="C2990" i="2"/>
  <c r="DV2989" i="2"/>
  <c r="DO2989" i="2"/>
  <c r="CD2989" i="2"/>
  <c r="CB2989" i="2"/>
  <c r="U2989" i="2"/>
  <c r="Q2989" i="2"/>
  <c r="M2989" i="2"/>
  <c r="K2989" i="2"/>
  <c r="J2989" i="2"/>
  <c r="H2989" i="2"/>
  <c r="C2989" i="2"/>
  <c r="DV2988" i="2"/>
  <c r="DO2988" i="2"/>
  <c r="CD2988" i="2"/>
  <c r="CB2988" i="2"/>
  <c r="U2988" i="2"/>
  <c r="Q2988" i="2"/>
  <c r="M2988" i="2"/>
  <c r="K2988" i="2"/>
  <c r="J2988" i="2"/>
  <c r="H2988" i="2"/>
  <c r="C2988" i="2"/>
  <c r="DV2987" i="2"/>
  <c r="DO2987" i="2"/>
  <c r="CD2987" i="2"/>
  <c r="CB2987" i="2"/>
  <c r="U2987" i="2"/>
  <c r="Q2987" i="2"/>
  <c r="M2987" i="2"/>
  <c r="K2987" i="2"/>
  <c r="J2987" i="2"/>
  <c r="H2987" i="2"/>
  <c r="C2987" i="2"/>
  <c r="DV2986" i="2"/>
  <c r="DO2986" i="2"/>
  <c r="CD2986" i="2"/>
  <c r="CB2986" i="2"/>
  <c r="U2986" i="2"/>
  <c r="Q2986" i="2"/>
  <c r="M2986" i="2"/>
  <c r="K2986" i="2"/>
  <c r="J2986" i="2"/>
  <c r="H2986" i="2"/>
  <c r="C2986" i="2"/>
  <c r="DV2985" i="2"/>
  <c r="DO2985" i="2"/>
  <c r="CD2985" i="2"/>
  <c r="CB2985" i="2"/>
  <c r="U2985" i="2"/>
  <c r="Q2985" i="2"/>
  <c r="M2985" i="2"/>
  <c r="K2985" i="2"/>
  <c r="J2985" i="2"/>
  <c r="H2985" i="2"/>
  <c r="C2985" i="2"/>
  <c r="DV2984" i="2"/>
  <c r="DO2984" i="2"/>
  <c r="CI2984" i="2"/>
  <c r="CH2984" i="2"/>
  <c r="CG2984" i="2"/>
  <c r="CJ2984" i="2" s="1"/>
  <c r="CD2984" i="2"/>
  <c r="CB2984" i="2"/>
  <c r="U2984" i="2"/>
  <c r="Q2984" i="2"/>
  <c r="M2984" i="2"/>
  <c r="K2984" i="2"/>
  <c r="J2984" i="2"/>
  <c r="H2984" i="2"/>
  <c r="C2984" i="2"/>
  <c r="DV2983" i="2"/>
  <c r="DO2983" i="2"/>
  <c r="CD2983" i="2"/>
  <c r="CB2983" i="2"/>
  <c r="U2983" i="2"/>
  <c r="Q2983" i="2"/>
  <c r="M2983" i="2"/>
  <c r="K2983" i="2"/>
  <c r="J2983" i="2"/>
  <c r="H2983" i="2"/>
  <c r="C2983" i="2"/>
  <c r="DV2982" i="2"/>
  <c r="DO2982" i="2"/>
  <c r="CD2982" i="2"/>
  <c r="CB2982" i="2"/>
  <c r="U2982" i="2"/>
  <c r="Q2982" i="2"/>
  <c r="M2982" i="2"/>
  <c r="K2982" i="2"/>
  <c r="J2982" i="2"/>
  <c r="H2982" i="2"/>
  <c r="C2982" i="2"/>
  <c r="DV2981" i="2"/>
  <c r="DO2981" i="2"/>
  <c r="CD2981" i="2"/>
  <c r="CB2981" i="2"/>
  <c r="U2981" i="2"/>
  <c r="Q2981" i="2"/>
  <c r="M2981" i="2"/>
  <c r="K2981" i="2"/>
  <c r="J2981" i="2"/>
  <c r="H2981" i="2"/>
  <c r="C2981" i="2"/>
  <c r="DV2980" i="2"/>
  <c r="DO2980" i="2"/>
  <c r="CD2980" i="2"/>
  <c r="CB2980" i="2"/>
  <c r="U2980" i="2"/>
  <c r="Q2980" i="2"/>
  <c r="M2980" i="2"/>
  <c r="K2980" i="2"/>
  <c r="J2980" i="2"/>
  <c r="H2980" i="2"/>
  <c r="C2980" i="2"/>
  <c r="DV2979" i="2"/>
  <c r="DO2979" i="2"/>
  <c r="CD2979" i="2"/>
  <c r="CB2979" i="2"/>
  <c r="U2979" i="2"/>
  <c r="Q2979" i="2"/>
  <c r="M2979" i="2"/>
  <c r="K2979" i="2"/>
  <c r="J2979" i="2"/>
  <c r="H2979" i="2"/>
  <c r="C2979" i="2"/>
  <c r="DV2978" i="2"/>
  <c r="DO2978" i="2"/>
  <c r="CD2978" i="2"/>
  <c r="CB2978" i="2"/>
  <c r="U2978" i="2"/>
  <c r="Q2978" i="2"/>
  <c r="M2978" i="2"/>
  <c r="K2978" i="2"/>
  <c r="J2978" i="2"/>
  <c r="H2978" i="2"/>
  <c r="C2978" i="2"/>
  <c r="DV2977" i="2"/>
  <c r="DO2977" i="2"/>
  <c r="CJ2977" i="2"/>
  <c r="CI2977" i="2"/>
  <c r="CH2977" i="2"/>
  <c r="CG2977" i="2"/>
  <c r="CD2977" i="2"/>
  <c r="CB2977" i="2"/>
  <c r="U2977" i="2"/>
  <c r="Q2977" i="2"/>
  <c r="M2977" i="2"/>
  <c r="K2977" i="2"/>
  <c r="J2977" i="2"/>
  <c r="H2977" i="2"/>
  <c r="C2977" i="2"/>
  <c r="DV2976" i="2"/>
  <c r="DO2976" i="2"/>
  <c r="CH2976" i="2"/>
  <c r="CD2976" i="2"/>
  <c r="CB2976" i="2"/>
  <c r="U2976" i="2"/>
  <c r="Q2976" i="2"/>
  <c r="M2976" i="2"/>
  <c r="K2976" i="2"/>
  <c r="J2976" i="2"/>
  <c r="H2976" i="2"/>
  <c r="C2976" i="2"/>
  <c r="DV2975" i="2"/>
  <c r="DO2975" i="2"/>
  <c r="CH2975" i="2"/>
  <c r="CD2975" i="2"/>
  <c r="CB2975" i="2"/>
  <c r="U2975" i="2"/>
  <c r="Q2975" i="2"/>
  <c r="M2975" i="2"/>
  <c r="K2975" i="2"/>
  <c r="J2975" i="2"/>
  <c r="H2975" i="2"/>
  <c r="C2975" i="2"/>
  <c r="DV2974" i="2"/>
  <c r="DO2974" i="2"/>
  <c r="CD2974" i="2"/>
  <c r="CB2974" i="2"/>
  <c r="U2974" i="2"/>
  <c r="Q2974" i="2"/>
  <c r="M2974" i="2"/>
  <c r="K2974" i="2"/>
  <c r="J2974" i="2"/>
  <c r="H2974" i="2"/>
  <c r="C2974" i="2"/>
  <c r="DV2973" i="2"/>
  <c r="DO2973" i="2"/>
  <c r="CD2973" i="2"/>
  <c r="CB2973" i="2"/>
  <c r="U2973" i="2"/>
  <c r="Q2973" i="2"/>
  <c r="M2973" i="2"/>
  <c r="K2973" i="2"/>
  <c r="J2973" i="2"/>
  <c r="H2973" i="2"/>
  <c r="C2973" i="2"/>
  <c r="DV2972" i="2"/>
  <c r="DO2972" i="2"/>
  <c r="CD2972" i="2"/>
  <c r="CB2972" i="2"/>
  <c r="U2972" i="2"/>
  <c r="Q2972" i="2"/>
  <c r="M2972" i="2"/>
  <c r="K2972" i="2"/>
  <c r="J2972" i="2"/>
  <c r="H2972" i="2"/>
  <c r="C2972" i="2"/>
  <c r="DV2971" i="2"/>
  <c r="DO2971" i="2"/>
  <c r="CD2971" i="2"/>
  <c r="CB2971" i="2"/>
  <c r="U2971" i="2"/>
  <c r="Q2971" i="2"/>
  <c r="M2971" i="2"/>
  <c r="K2971" i="2"/>
  <c r="J2971" i="2"/>
  <c r="H2971" i="2"/>
  <c r="C2971" i="2"/>
  <c r="DV2970" i="2"/>
  <c r="DO2970" i="2"/>
  <c r="CD2970" i="2"/>
  <c r="CB2970" i="2"/>
  <c r="U2970" i="2"/>
  <c r="Q2970" i="2"/>
  <c r="M2970" i="2"/>
  <c r="K2970" i="2"/>
  <c r="J2970" i="2"/>
  <c r="H2970" i="2"/>
  <c r="C2970" i="2"/>
  <c r="DV2969" i="2"/>
  <c r="DO2969" i="2"/>
  <c r="CI2969" i="2"/>
  <c r="CH2969" i="2"/>
  <c r="CG2969" i="2"/>
  <c r="CD2969" i="2"/>
  <c r="CJ2969" i="2" s="1"/>
  <c r="CB2969" i="2"/>
  <c r="U2969" i="2"/>
  <c r="Q2969" i="2"/>
  <c r="M2969" i="2"/>
  <c r="K2969" i="2"/>
  <c r="J2969" i="2"/>
  <c r="H2969" i="2"/>
  <c r="C2969" i="2"/>
  <c r="DV2968" i="2"/>
  <c r="DO2968" i="2"/>
  <c r="CD2968" i="2"/>
  <c r="CB2968" i="2"/>
  <c r="U2968" i="2"/>
  <c r="Q2968" i="2"/>
  <c r="M2968" i="2"/>
  <c r="K2968" i="2"/>
  <c r="J2968" i="2"/>
  <c r="H2968" i="2"/>
  <c r="C2968" i="2"/>
  <c r="DV2967" i="2"/>
  <c r="DO2967" i="2"/>
  <c r="CD2967" i="2"/>
  <c r="CB2967" i="2"/>
  <c r="U2967" i="2"/>
  <c r="Q2967" i="2"/>
  <c r="M2967" i="2"/>
  <c r="K2967" i="2"/>
  <c r="J2967" i="2"/>
  <c r="H2967" i="2"/>
  <c r="C2967" i="2"/>
  <c r="DV2966" i="2"/>
  <c r="DO2966" i="2"/>
  <c r="CD2966" i="2"/>
  <c r="CB2966" i="2"/>
  <c r="U2966" i="2"/>
  <c r="Q2966" i="2"/>
  <c r="M2966" i="2"/>
  <c r="K2966" i="2"/>
  <c r="J2966" i="2"/>
  <c r="H2966" i="2"/>
  <c r="C2966" i="2"/>
  <c r="DV2965" i="2"/>
  <c r="DO2965" i="2"/>
  <c r="CD2965" i="2"/>
  <c r="CB2965" i="2"/>
  <c r="U2965" i="2"/>
  <c r="Q2965" i="2"/>
  <c r="M2965" i="2"/>
  <c r="K2965" i="2"/>
  <c r="J2965" i="2"/>
  <c r="H2965" i="2"/>
  <c r="C2965" i="2"/>
  <c r="DV2964" i="2"/>
  <c r="DO2964" i="2"/>
  <c r="CH2964" i="2"/>
  <c r="CD2964" i="2"/>
  <c r="CB2964" i="2"/>
  <c r="U2964" i="2"/>
  <c r="Q2964" i="2"/>
  <c r="M2964" i="2"/>
  <c r="K2964" i="2"/>
  <c r="J2964" i="2"/>
  <c r="H2964" i="2"/>
  <c r="C2964" i="2"/>
  <c r="DV2963" i="2"/>
  <c r="DO2963" i="2"/>
  <c r="CI2963" i="2"/>
  <c r="CH2963" i="2"/>
  <c r="CG2963" i="2"/>
  <c r="CD2963" i="2"/>
  <c r="CJ2963" i="2" s="1"/>
  <c r="CB2963" i="2"/>
  <c r="U2963" i="2"/>
  <c r="Q2963" i="2"/>
  <c r="M2963" i="2"/>
  <c r="K2963" i="2"/>
  <c r="J2963" i="2"/>
  <c r="H2963" i="2"/>
  <c r="C2963" i="2"/>
  <c r="DV2962" i="2"/>
  <c r="DO2962" i="2"/>
  <c r="CD2962" i="2"/>
  <c r="CB2962" i="2"/>
  <c r="U2962" i="2"/>
  <c r="Q2962" i="2"/>
  <c r="M2962" i="2"/>
  <c r="K2962" i="2"/>
  <c r="J2962" i="2"/>
  <c r="H2962" i="2"/>
  <c r="C2962" i="2"/>
  <c r="DV2961" i="2"/>
  <c r="DO2961" i="2"/>
  <c r="CD2961" i="2"/>
  <c r="CB2961" i="2"/>
  <c r="U2961" i="2"/>
  <c r="Q2961" i="2"/>
  <c r="M2961" i="2"/>
  <c r="K2961" i="2"/>
  <c r="J2961" i="2"/>
  <c r="H2961" i="2"/>
  <c r="C2961" i="2"/>
  <c r="DV2960" i="2"/>
  <c r="DO2960" i="2"/>
  <c r="CD2960" i="2"/>
  <c r="CB2960" i="2"/>
  <c r="U2960" i="2"/>
  <c r="Q2960" i="2"/>
  <c r="M2960" i="2"/>
  <c r="K2960" i="2"/>
  <c r="J2960" i="2"/>
  <c r="H2960" i="2"/>
  <c r="C2960" i="2"/>
  <c r="DV2959" i="2"/>
  <c r="DO2959" i="2"/>
  <c r="CD2959" i="2"/>
  <c r="CB2959" i="2"/>
  <c r="U2959" i="2"/>
  <c r="Q2959" i="2"/>
  <c r="M2959" i="2"/>
  <c r="K2959" i="2"/>
  <c r="J2959" i="2"/>
  <c r="H2959" i="2"/>
  <c r="C2959" i="2"/>
  <c r="DV2958" i="2"/>
  <c r="DO2958" i="2"/>
  <c r="CD2958" i="2"/>
  <c r="CB2958" i="2"/>
  <c r="U2958" i="2"/>
  <c r="Q2958" i="2"/>
  <c r="M2958" i="2"/>
  <c r="K2958" i="2"/>
  <c r="J2958" i="2"/>
  <c r="H2958" i="2"/>
  <c r="C2958" i="2"/>
  <c r="DV2957" i="2"/>
  <c r="DO2957" i="2"/>
  <c r="CD2957" i="2"/>
  <c r="CB2957" i="2"/>
  <c r="U2957" i="2"/>
  <c r="Q2957" i="2"/>
  <c r="M2957" i="2"/>
  <c r="K2957" i="2"/>
  <c r="J2957" i="2"/>
  <c r="H2957" i="2"/>
  <c r="C2957" i="2"/>
  <c r="DV2956" i="2"/>
  <c r="DO2956" i="2"/>
  <c r="CD2956" i="2"/>
  <c r="CB2956" i="2"/>
  <c r="U2956" i="2"/>
  <c r="Q2956" i="2"/>
  <c r="M2956" i="2"/>
  <c r="K2956" i="2"/>
  <c r="J2956" i="2"/>
  <c r="H2956" i="2"/>
  <c r="C2956" i="2"/>
  <c r="DV2955" i="2"/>
  <c r="DO2955" i="2"/>
  <c r="CI2955" i="2"/>
  <c r="CH2955" i="2"/>
  <c r="CG2955" i="2"/>
  <c r="CD2955" i="2"/>
  <c r="CB2955" i="2"/>
  <c r="U2955" i="2"/>
  <c r="Q2955" i="2"/>
  <c r="M2955" i="2"/>
  <c r="K2955" i="2"/>
  <c r="J2955" i="2"/>
  <c r="H2955" i="2"/>
  <c r="C2955" i="2"/>
  <c r="DV2954" i="2"/>
  <c r="DO2954" i="2"/>
  <c r="CI2954" i="2"/>
  <c r="CH2954" i="2"/>
  <c r="CG2954" i="2"/>
  <c r="CD2954" i="2"/>
  <c r="CJ2954" i="2" s="1"/>
  <c r="CB2954" i="2"/>
  <c r="U2954" i="2"/>
  <c r="Q2954" i="2"/>
  <c r="M2954" i="2"/>
  <c r="K2954" i="2"/>
  <c r="J2954" i="2"/>
  <c r="H2954" i="2"/>
  <c r="C2954" i="2"/>
  <c r="DV2953" i="2"/>
  <c r="DO2953" i="2"/>
  <c r="CD2953" i="2"/>
  <c r="CB2953" i="2"/>
  <c r="U2953" i="2"/>
  <c r="Q2953" i="2"/>
  <c r="M2953" i="2"/>
  <c r="K2953" i="2"/>
  <c r="J2953" i="2"/>
  <c r="H2953" i="2"/>
  <c r="C2953" i="2"/>
  <c r="DV2952" i="2"/>
  <c r="DO2952" i="2"/>
  <c r="CD2952" i="2"/>
  <c r="CB2952" i="2"/>
  <c r="U2952" i="2"/>
  <c r="Q2952" i="2"/>
  <c r="M2952" i="2"/>
  <c r="K2952" i="2"/>
  <c r="J2952" i="2"/>
  <c r="H2952" i="2"/>
  <c r="C2952" i="2"/>
  <c r="DV2951" i="2"/>
  <c r="DO2951" i="2"/>
  <c r="CD2951" i="2"/>
  <c r="CB2951" i="2"/>
  <c r="U2951" i="2"/>
  <c r="Q2951" i="2"/>
  <c r="M2951" i="2"/>
  <c r="K2951" i="2"/>
  <c r="J2951" i="2"/>
  <c r="H2951" i="2"/>
  <c r="C2951" i="2"/>
  <c r="DV2950" i="2"/>
  <c r="DO2950" i="2"/>
  <c r="CD2950" i="2"/>
  <c r="CB2950" i="2"/>
  <c r="U2950" i="2"/>
  <c r="Q2950" i="2"/>
  <c r="M2950" i="2"/>
  <c r="K2950" i="2"/>
  <c r="J2950" i="2"/>
  <c r="H2950" i="2"/>
  <c r="C2950" i="2"/>
  <c r="DV2949" i="2"/>
  <c r="DO2949" i="2"/>
  <c r="CD2949" i="2"/>
  <c r="CB2949" i="2"/>
  <c r="U2949" i="2"/>
  <c r="Q2949" i="2"/>
  <c r="M2949" i="2"/>
  <c r="K2949" i="2"/>
  <c r="J2949" i="2"/>
  <c r="H2949" i="2"/>
  <c r="C2949" i="2"/>
  <c r="DV2948" i="2"/>
  <c r="DO2948" i="2"/>
  <c r="CD2948" i="2"/>
  <c r="CB2948" i="2"/>
  <c r="U2948" i="2"/>
  <c r="Q2948" i="2"/>
  <c r="M2948" i="2"/>
  <c r="K2948" i="2"/>
  <c r="J2948" i="2"/>
  <c r="H2948" i="2"/>
  <c r="C2948" i="2"/>
  <c r="DV2947" i="2"/>
  <c r="DO2947" i="2"/>
  <c r="CI2947" i="2"/>
  <c r="CH2947" i="2"/>
  <c r="CG2947" i="2"/>
  <c r="CD2947" i="2"/>
  <c r="CJ2947" i="2" s="1"/>
  <c r="CB2947" i="2"/>
  <c r="U2947" i="2"/>
  <c r="Q2947" i="2"/>
  <c r="M2947" i="2"/>
  <c r="K2947" i="2"/>
  <c r="J2947" i="2"/>
  <c r="H2947" i="2"/>
  <c r="C2947" i="2"/>
  <c r="DV2946" i="2"/>
  <c r="DO2946" i="2"/>
  <c r="CD2946" i="2"/>
  <c r="CB2946" i="2"/>
  <c r="U2946" i="2"/>
  <c r="Q2946" i="2"/>
  <c r="M2946" i="2"/>
  <c r="K2946" i="2"/>
  <c r="J2946" i="2"/>
  <c r="H2946" i="2"/>
  <c r="C2946" i="2"/>
  <c r="DV2945" i="2"/>
  <c r="DO2945" i="2"/>
  <c r="CD2945" i="2"/>
  <c r="CB2945" i="2"/>
  <c r="U2945" i="2"/>
  <c r="Q2945" i="2"/>
  <c r="M2945" i="2"/>
  <c r="K2945" i="2"/>
  <c r="J2945" i="2"/>
  <c r="H2945" i="2"/>
  <c r="C2945" i="2"/>
  <c r="DV2944" i="2"/>
  <c r="DO2944" i="2"/>
  <c r="CD2944" i="2"/>
  <c r="CB2944" i="2"/>
  <c r="U2944" i="2"/>
  <c r="Q2944" i="2"/>
  <c r="M2944" i="2"/>
  <c r="K2944" i="2"/>
  <c r="J2944" i="2"/>
  <c r="H2944" i="2"/>
  <c r="C2944" i="2"/>
  <c r="DV2943" i="2"/>
  <c r="DO2943" i="2"/>
  <c r="CD2943" i="2"/>
  <c r="CB2943" i="2"/>
  <c r="U2943" i="2"/>
  <c r="Q2943" i="2"/>
  <c r="M2943" i="2"/>
  <c r="K2943" i="2"/>
  <c r="J2943" i="2"/>
  <c r="H2943" i="2"/>
  <c r="C2943" i="2"/>
  <c r="DV2942" i="2"/>
  <c r="DO2942" i="2"/>
  <c r="CH2942" i="2"/>
  <c r="CD2942" i="2"/>
  <c r="CB2942" i="2"/>
  <c r="U2942" i="2"/>
  <c r="Q2942" i="2"/>
  <c r="M2942" i="2"/>
  <c r="K2942" i="2"/>
  <c r="J2942" i="2"/>
  <c r="H2942" i="2"/>
  <c r="C2942" i="2"/>
  <c r="DV2941" i="2"/>
  <c r="DO2941" i="2"/>
  <c r="CD2941" i="2"/>
  <c r="CB2941" i="2"/>
  <c r="U2941" i="2"/>
  <c r="Q2941" i="2"/>
  <c r="M2941" i="2"/>
  <c r="K2941" i="2"/>
  <c r="J2941" i="2"/>
  <c r="H2941" i="2"/>
  <c r="C2941" i="2"/>
  <c r="DV2940" i="2"/>
  <c r="DO2940" i="2"/>
  <c r="CD2940" i="2"/>
  <c r="CB2940" i="2"/>
  <c r="U2940" i="2"/>
  <c r="Q2940" i="2"/>
  <c r="M2940" i="2"/>
  <c r="K2940" i="2"/>
  <c r="J2940" i="2"/>
  <c r="H2940" i="2"/>
  <c r="C2940" i="2"/>
  <c r="DV2939" i="2"/>
  <c r="DO2939" i="2"/>
  <c r="CH2939" i="2"/>
  <c r="CD2939" i="2"/>
  <c r="CB2939" i="2"/>
  <c r="U2939" i="2"/>
  <c r="Q2939" i="2"/>
  <c r="M2939" i="2"/>
  <c r="K2939" i="2"/>
  <c r="J2939" i="2"/>
  <c r="H2939" i="2"/>
  <c r="C2939" i="2"/>
  <c r="DV2938" i="2"/>
  <c r="DO2938" i="2"/>
  <c r="CD2938" i="2"/>
  <c r="CB2938" i="2"/>
  <c r="U2938" i="2"/>
  <c r="Q2938" i="2"/>
  <c r="M2938" i="2"/>
  <c r="K2938" i="2"/>
  <c r="J2938" i="2"/>
  <c r="H2938" i="2"/>
  <c r="C2938" i="2"/>
  <c r="DV2937" i="2"/>
  <c r="DO2937" i="2"/>
  <c r="CD2937" i="2"/>
  <c r="CB2937" i="2"/>
  <c r="U2937" i="2"/>
  <c r="Q2937" i="2"/>
  <c r="M2937" i="2"/>
  <c r="K2937" i="2"/>
  <c r="J2937" i="2"/>
  <c r="H2937" i="2"/>
  <c r="C2937" i="2"/>
  <c r="DV2936" i="2"/>
  <c r="DO2936" i="2"/>
  <c r="CI2936" i="2"/>
  <c r="CH2936" i="2"/>
  <c r="CG2936" i="2"/>
  <c r="CD2936" i="2"/>
  <c r="CJ2936" i="2" s="1"/>
  <c r="CB2936" i="2"/>
  <c r="U2936" i="2"/>
  <c r="Q2936" i="2"/>
  <c r="M2936" i="2"/>
  <c r="K2936" i="2"/>
  <c r="J2936" i="2"/>
  <c r="H2936" i="2"/>
  <c r="C2936" i="2"/>
  <c r="DV2935" i="2"/>
  <c r="DO2935" i="2"/>
  <c r="CI2935" i="2"/>
  <c r="CH2935" i="2"/>
  <c r="CG2935" i="2"/>
  <c r="CD2935" i="2"/>
  <c r="CJ2935" i="2" s="1"/>
  <c r="CB2935" i="2"/>
  <c r="U2935" i="2"/>
  <c r="Q2935" i="2"/>
  <c r="M2935" i="2"/>
  <c r="K2935" i="2"/>
  <c r="J2935" i="2"/>
  <c r="H2935" i="2"/>
  <c r="C2935" i="2"/>
  <c r="DV2934" i="2"/>
  <c r="DO2934" i="2"/>
  <c r="CD2934" i="2"/>
  <c r="CB2934" i="2"/>
  <c r="U2934" i="2"/>
  <c r="Q2934" i="2"/>
  <c r="M2934" i="2"/>
  <c r="K2934" i="2"/>
  <c r="J2934" i="2"/>
  <c r="H2934" i="2"/>
  <c r="C2934" i="2"/>
  <c r="DV2933" i="2"/>
  <c r="DO2933" i="2"/>
  <c r="CD2933" i="2"/>
  <c r="CB2933" i="2"/>
  <c r="U2933" i="2"/>
  <c r="Q2933" i="2"/>
  <c r="M2933" i="2"/>
  <c r="K2933" i="2"/>
  <c r="J2933" i="2"/>
  <c r="H2933" i="2"/>
  <c r="C2933" i="2"/>
  <c r="DV2932" i="2"/>
  <c r="DO2932" i="2"/>
  <c r="CI2932" i="2"/>
  <c r="CH2932" i="2"/>
  <c r="CG2932" i="2"/>
  <c r="CD2932" i="2"/>
  <c r="CJ2932" i="2" s="1"/>
  <c r="CB2932" i="2"/>
  <c r="U2932" i="2"/>
  <c r="Q2932" i="2"/>
  <c r="M2932" i="2"/>
  <c r="K2932" i="2"/>
  <c r="J2932" i="2"/>
  <c r="H2932" i="2"/>
  <c r="C2932" i="2"/>
  <c r="DV2931" i="2"/>
  <c r="DO2931" i="2"/>
  <c r="CD2931" i="2"/>
  <c r="CB2931" i="2"/>
  <c r="U2931" i="2"/>
  <c r="Q2931" i="2"/>
  <c r="M2931" i="2"/>
  <c r="K2931" i="2"/>
  <c r="J2931" i="2"/>
  <c r="H2931" i="2"/>
  <c r="C2931" i="2"/>
  <c r="DV2930" i="2"/>
  <c r="DO2930" i="2"/>
  <c r="CD2930" i="2"/>
  <c r="CB2930" i="2"/>
  <c r="U2930" i="2"/>
  <c r="Q2930" i="2"/>
  <c r="M2930" i="2"/>
  <c r="K2930" i="2"/>
  <c r="J2930" i="2"/>
  <c r="H2930" i="2"/>
  <c r="C2930" i="2"/>
  <c r="DV2929" i="2"/>
  <c r="DO2929" i="2"/>
  <c r="CD2929" i="2"/>
  <c r="CB2929" i="2"/>
  <c r="U2929" i="2"/>
  <c r="Q2929" i="2"/>
  <c r="M2929" i="2"/>
  <c r="K2929" i="2"/>
  <c r="J2929" i="2"/>
  <c r="H2929" i="2"/>
  <c r="C2929" i="2"/>
  <c r="DV2928" i="2"/>
  <c r="DO2928" i="2"/>
  <c r="CD2928" i="2"/>
  <c r="CB2928" i="2"/>
  <c r="U2928" i="2"/>
  <c r="Q2928" i="2"/>
  <c r="M2928" i="2"/>
  <c r="K2928" i="2"/>
  <c r="J2928" i="2"/>
  <c r="H2928" i="2"/>
  <c r="C2928" i="2"/>
  <c r="DV2927" i="2"/>
  <c r="DO2927" i="2"/>
  <c r="CD2927" i="2"/>
  <c r="CB2927" i="2"/>
  <c r="U2927" i="2"/>
  <c r="Q2927" i="2"/>
  <c r="M2927" i="2"/>
  <c r="K2927" i="2"/>
  <c r="J2927" i="2"/>
  <c r="H2927" i="2"/>
  <c r="C2927" i="2"/>
  <c r="DV2926" i="2"/>
  <c r="DO2926" i="2"/>
  <c r="CH2926" i="2"/>
  <c r="CD2926" i="2"/>
  <c r="CB2926" i="2"/>
  <c r="U2926" i="2"/>
  <c r="Q2926" i="2"/>
  <c r="M2926" i="2"/>
  <c r="K2926" i="2"/>
  <c r="J2926" i="2"/>
  <c r="H2926" i="2"/>
  <c r="C2926" i="2"/>
  <c r="DV2925" i="2"/>
  <c r="DO2925" i="2"/>
  <c r="CD2925" i="2"/>
  <c r="CB2925" i="2"/>
  <c r="U2925" i="2"/>
  <c r="Q2925" i="2"/>
  <c r="M2925" i="2"/>
  <c r="K2925" i="2"/>
  <c r="J2925" i="2"/>
  <c r="H2925" i="2"/>
  <c r="C2925" i="2"/>
  <c r="DV2924" i="2"/>
  <c r="DO2924" i="2"/>
  <c r="CD2924" i="2"/>
  <c r="CB2924" i="2"/>
  <c r="U2924" i="2"/>
  <c r="Q2924" i="2"/>
  <c r="M2924" i="2"/>
  <c r="K2924" i="2"/>
  <c r="J2924" i="2"/>
  <c r="H2924" i="2"/>
  <c r="C2924" i="2"/>
  <c r="DV2923" i="2"/>
  <c r="DO2923" i="2"/>
  <c r="CD2923" i="2"/>
  <c r="CB2923" i="2"/>
  <c r="U2923" i="2"/>
  <c r="Q2923" i="2"/>
  <c r="M2923" i="2"/>
  <c r="K2923" i="2"/>
  <c r="J2923" i="2"/>
  <c r="H2923" i="2"/>
  <c r="C2923" i="2"/>
  <c r="DV2922" i="2"/>
  <c r="DO2922" i="2"/>
  <c r="CD2922" i="2"/>
  <c r="CB2922" i="2"/>
  <c r="U2922" i="2"/>
  <c r="Q2922" i="2"/>
  <c r="M2922" i="2"/>
  <c r="K2922" i="2"/>
  <c r="J2922" i="2"/>
  <c r="H2922" i="2"/>
  <c r="C2922" i="2"/>
  <c r="DV2921" i="2"/>
  <c r="DO2921" i="2"/>
  <c r="CD2921" i="2"/>
  <c r="CB2921" i="2"/>
  <c r="U2921" i="2"/>
  <c r="Q2921" i="2"/>
  <c r="M2921" i="2"/>
  <c r="K2921" i="2"/>
  <c r="J2921" i="2"/>
  <c r="H2921" i="2"/>
  <c r="C2921" i="2"/>
  <c r="DV2920" i="2"/>
  <c r="DO2920" i="2"/>
  <c r="CD2920" i="2"/>
  <c r="CB2920" i="2"/>
  <c r="U2920" i="2"/>
  <c r="Q2920" i="2"/>
  <c r="M2920" i="2"/>
  <c r="K2920" i="2"/>
  <c r="J2920" i="2"/>
  <c r="H2920" i="2"/>
  <c r="C2920" i="2"/>
  <c r="DV2919" i="2"/>
  <c r="DO2919" i="2"/>
  <c r="CD2919" i="2"/>
  <c r="CB2919" i="2"/>
  <c r="U2919" i="2"/>
  <c r="Q2919" i="2"/>
  <c r="M2919" i="2"/>
  <c r="K2919" i="2"/>
  <c r="J2919" i="2"/>
  <c r="H2919" i="2"/>
  <c r="C2919" i="2"/>
  <c r="DV2918" i="2"/>
  <c r="DO2918" i="2"/>
  <c r="CD2918" i="2"/>
  <c r="CB2918" i="2"/>
  <c r="U2918" i="2"/>
  <c r="Q2918" i="2"/>
  <c r="M2918" i="2"/>
  <c r="K2918" i="2"/>
  <c r="J2918" i="2"/>
  <c r="H2918" i="2"/>
  <c r="C2918" i="2"/>
  <c r="DV2917" i="2"/>
  <c r="DO2917" i="2"/>
  <c r="CI2917" i="2"/>
  <c r="CH2917" i="2"/>
  <c r="CG2917" i="2"/>
  <c r="CJ2917" i="2" s="1"/>
  <c r="CD2917" i="2"/>
  <c r="CB2917" i="2"/>
  <c r="U2917" i="2"/>
  <c r="Q2917" i="2"/>
  <c r="M2917" i="2"/>
  <c r="K2917" i="2"/>
  <c r="J2917" i="2"/>
  <c r="H2917" i="2"/>
  <c r="C2917" i="2"/>
  <c r="DV2916" i="2"/>
  <c r="DO2916" i="2"/>
  <c r="CH2916" i="2"/>
  <c r="CD2916" i="2"/>
  <c r="CB2916" i="2"/>
  <c r="U2916" i="2"/>
  <c r="Q2916" i="2"/>
  <c r="M2916" i="2"/>
  <c r="K2916" i="2"/>
  <c r="J2916" i="2"/>
  <c r="H2916" i="2"/>
  <c r="C2916" i="2"/>
  <c r="DV2915" i="2"/>
  <c r="DO2915" i="2"/>
  <c r="CD2915" i="2"/>
  <c r="CB2915" i="2"/>
  <c r="U2915" i="2"/>
  <c r="Q2915" i="2"/>
  <c r="M2915" i="2"/>
  <c r="K2915" i="2"/>
  <c r="J2915" i="2"/>
  <c r="H2915" i="2"/>
  <c r="C2915" i="2"/>
  <c r="DV2914" i="2"/>
  <c r="DO2914" i="2"/>
  <c r="CD2914" i="2"/>
  <c r="CB2914" i="2"/>
  <c r="U2914" i="2"/>
  <c r="Q2914" i="2"/>
  <c r="M2914" i="2"/>
  <c r="K2914" i="2"/>
  <c r="J2914" i="2"/>
  <c r="H2914" i="2"/>
  <c r="C2914" i="2"/>
  <c r="DV2913" i="2"/>
  <c r="DO2913" i="2"/>
  <c r="CD2913" i="2"/>
  <c r="CB2913" i="2"/>
  <c r="U2913" i="2"/>
  <c r="Q2913" i="2"/>
  <c r="M2913" i="2"/>
  <c r="K2913" i="2"/>
  <c r="J2913" i="2"/>
  <c r="H2913" i="2"/>
  <c r="C2913" i="2"/>
  <c r="DV2912" i="2"/>
  <c r="DO2912" i="2"/>
  <c r="CD2912" i="2"/>
  <c r="CB2912" i="2"/>
  <c r="U2912" i="2"/>
  <c r="Q2912" i="2"/>
  <c r="M2912" i="2"/>
  <c r="K2912" i="2"/>
  <c r="J2912" i="2"/>
  <c r="H2912" i="2"/>
  <c r="C2912" i="2"/>
  <c r="DV2911" i="2"/>
  <c r="DO2911" i="2"/>
  <c r="CD2911" i="2"/>
  <c r="CB2911" i="2"/>
  <c r="U2911" i="2"/>
  <c r="Q2911" i="2"/>
  <c r="M2911" i="2"/>
  <c r="K2911" i="2"/>
  <c r="J2911" i="2"/>
  <c r="H2911" i="2"/>
  <c r="C2911" i="2"/>
  <c r="DV2910" i="2"/>
  <c r="DO2910" i="2"/>
  <c r="CD2910" i="2"/>
  <c r="CB2910" i="2"/>
  <c r="U2910" i="2"/>
  <c r="Q2910" i="2"/>
  <c r="M2910" i="2"/>
  <c r="K2910" i="2"/>
  <c r="J2910" i="2"/>
  <c r="H2910" i="2"/>
  <c r="C2910" i="2"/>
  <c r="DV2909" i="2"/>
  <c r="DO2909" i="2"/>
  <c r="CD2909" i="2"/>
  <c r="CB2909" i="2"/>
  <c r="U2909" i="2"/>
  <c r="Q2909" i="2"/>
  <c r="M2909" i="2"/>
  <c r="K2909" i="2"/>
  <c r="J2909" i="2"/>
  <c r="H2909" i="2"/>
  <c r="C2909" i="2"/>
  <c r="DV2908" i="2"/>
  <c r="DO2908" i="2"/>
  <c r="CD2908" i="2"/>
  <c r="CB2908" i="2"/>
  <c r="U2908" i="2"/>
  <c r="Q2908" i="2"/>
  <c r="M2908" i="2"/>
  <c r="K2908" i="2"/>
  <c r="J2908" i="2"/>
  <c r="H2908" i="2"/>
  <c r="C2908" i="2"/>
  <c r="DV2907" i="2"/>
  <c r="DO2907" i="2"/>
  <c r="CI2907" i="2"/>
  <c r="CH2907" i="2"/>
  <c r="CG2907" i="2"/>
  <c r="CD2907" i="2"/>
  <c r="CJ2907" i="2" s="1"/>
  <c r="CB2907" i="2"/>
  <c r="U2907" i="2"/>
  <c r="Q2907" i="2"/>
  <c r="M2907" i="2"/>
  <c r="K2907" i="2"/>
  <c r="J2907" i="2"/>
  <c r="H2907" i="2"/>
  <c r="C2907" i="2"/>
  <c r="DV2906" i="2"/>
  <c r="DO2906" i="2"/>
  <c r="CD2906" i="2"/>
  <c r="CB2906" i="2"/>
  <c r="U2906" i="2"/>
  <c r="Q2906" i="2"/>
  <c r="M2906" i="2"/>
  <c r="K2906" i="2"/>
  <c r="J2906" i="2"/>
  <c r="H2906" i="2"/>
  <c r="C2906" i="2"/>
  <c r="DV2905" i="2"/>
  <c r="DO2905" i="2"/>
  <c r="CD2905" i="2"/>
  <c r="CB2905" i="2"/>
  <c r="U2905" i="2"/>
  <c r="Q2905" i="2"/>
  <c r="M2905" i="2"/>
  <c r="K2905" i="2"/>
  <c r="J2905" i="2"/>
  <c r="H2905" i="2"/>
  <c r="C2905" i="2"/>
  <c r="DV2904" i="2"/>
  <c r="DO2904" i="2"/>
  <c r="CD2904" i="2"/>
  <c r="CB2904" i="2"/>
  <c r="U2904" i="2"/>
  <c r="Q2904" i="2"/>
  <c r="M2904" i="2"/>
  <c r="K2904" i="2"/>
  <c r="J2904" i="2"/>
  <c r="H2904" i="2"/>
  <c r="C2904" i="2"/>
  <c r="DV2903" i="2"/>
  <c r="DO2903" i="2"/>
  <c r="CD2903" i="2"/>
  <c r="CB2903" i="2"/>
  <c r="U2903" i="2"/>
  <c r="Q2903" i="2"/>
  <c r="M2903" i="2"/>
  <c r="K2903" i="2"/>
  <c r="J2903" i="2"/>
  <c r="H2903" i="2"/>
  <c r="C2903" i="2"/>
  <c r="DV2902" i="2"/>
  <c r="DO2902" i="2"/>
  <c r="CH2902" i="2"/>
  <c r="CD2902" i="2"/>
  <c r="CB2902" i="2"/>
  <c r="U2902" i="2"/>
  <c r="Q2902" i="2"/>
  <c r="M2902" i="2"/>
  <c r="K2902" i="2"/>
  <c r="J2902" i="2"/>
  <c r="H2902" i="2"/>
  <c r="C2902" i="2"/>
  <c r="DV2901" i="2"/>
  <c r="DO2901" i="2"/>
  <c r="CD2901" i="2"/>
  <c r="CB2901" i="2"/>
  <c r="U2901" i="2"/>
  <c r="Q2901" i="2"/>
  <c r="M2901" i="2"/>
  <c r="K2901" i="2"/>
  <c r="J2901" i="2"/>
  <c r="H2901" i="2"/>
  <c r="C2901" i="2"/>
  <c r="DV2900" i="2"/>
  <c r="DO2900" i="2"/>
  <c r="CD2900" i="2"/>
  <c r="CB2900" i="2"/>
  <c r="U2900" i="2"/>
  <c r="Q2900" i="2"/>
  <c r="M2900" i="2"/>
  <c r="K2900" i="2"/>
  <c r="J2900" i="2"/>
  <c r="H2900" i="2"/>
  <c r="C2900" i="2"/>
  <c r="DV2899" i="2"/>
  <c r="DO2899" i="2"/>
  <c r="CD2899" i="2"/>
  <c r="CB2899" i="2"/>
  <c r="U2899" i="2"/>
  <c r="Q2899" i="2"/>
  <c r="M2899" i="2"/>
  <c r="K2899" i="2"/>
  <c r="J2899" i="2"/>
  <c r="H2899" i="2"/>
  <c r="C2899" i="2"/>
  <c r="DV2898" i="2"/>
  <c r="DO2898" i="2"/>
  <c r="CH2898" i="2"/>
  <c r="CD2898" i="2"/>
  <c r="CB2898" i="2"/>
  <c r="U2898" i="2"/>
  <c r="Q2898" i="2"/>
  <c r="M2898" i="2"/>
  <c r="K2898" i="2"/>
  <c r="J2898" i="2"/>
  <c r="H2898" i="2"/>
  <c r="C2898" i="2"/>
  <c r="DV2897" i="2"/>
  <c r="DO2897" i="2"/>
  <c r="CD2897" i="2"/>
  <c r="CB2897" i="2"/>
  <c r="U2897" i="2"/>
  <c r="Q2897" i="2"/>
  <c r="M2897" i="2"/>
  <c r="K2897" i="2"/>
  <c r="J2897" i="2"/>
  <c r="H2897" i="2"/>
  <c r="C2897" i="2"/>
  <c r="DV2896" i="2"/>
  <c r="DO2896" i="2"/>
  <c r="CD2896" i="2"/>
  <c r="CB2896" i="2"/>
  <c r="U2896" i="2"/>
  <c r="Q2896" i="2"/>
  <c r="M2896" i="2"/>
  <c r="K2896" i="2"/>
  <c r="J2896" i="2"/>
  <c r="H2896" i="2"/>
  <c r="C2896" i="2"/>
  <c r="DV2895" i="2"/>
  <c r="DO2895" i="2"/>
  <c r="CD2895" i="2"/>
  <c r="CB2895" i="2"/>
  <c r="U2895" i="2"/>
  <c r="Q2895" i="2"/>
  <c r="M2895" i="2"/>
  <c r="K2895" i="2"/>
  <c r="J2895" i="2"/>
  <c r="H2895" i="2"/>
  <c r="C2895" i="2"/>
  <c r="DV2894" i="2"/>
  <c r="DO2894" i="2"/>
  <c r="CD2894" i="2"/>
  <c r="CB2894" i="2"/>
  <c r="U2894" i="2"/>
  <c r="Q2894" i="2"/>
  <c r="M2894" i="2"/>
  <c r="K2894" i="2"/>
  <c r="J2894" i="2"/>
  <c r="H2894" i="2"/>
  <c r="C2894" i="2"/>
  <c r="DV2893" i="2"/>
  <c r="DO2893" i="2"/>
  <c r="CD2893" i="2"/>
  <c r="CB2893" i="2"/>
  <c r="U2893" i="2"/>
  <c r="Q2893" i="2"/>
  <c r="M2893" i="2"/>
  <c r="K2893" i="2"/>
  <c r="J2893" i="2"/>
  <c r="H2893" i="2"/>
  <c r="C2893" i="2"/>
  <c r="DV2892" i="2"/>
  <c r="DO2892" i="2"/>
  <c r="CD2892" i="2"/>
  <c r="CB2892" i="2"/>
  <c r="U2892" i="2"/>
  <c r="Q2892" i="2"/>
  <c r="M2892" i="2"/>
  <c r="K2892" i="2"/>
  <c r="J2892" i="2"/>
  <c r="H2892" i="2"/>
  <c r="C2892" i="2"/>
  <c r="DV2891" i="2"/>
  <c r="DO2891" i="2"/>
  <c r="CD2891" i="2"/>
  <c r="CB2891" i="2"/>
  <c r="U2891" i="2"/>
  <c r="Q2891" i="2"/>
  <c r="M2891" i="2"/>
  <c r="K2891" i="2"/>
  <c r="J2891" i="2"/>
  <c r="H2891" i="2"/>
  <c r="C2891" i="2"/>
  <c r="DV2890" i="2"/>
  <c r="DO2890" i="2"/>
  <c r="CD2890" i="2"/>
  <c r="CB2890" i="2"/>
  <c r="U2890" i="2"/>
  <c r="Q2890" i="2"/>
  <c r="M2890" i="2"/>
  <c r="K2890" i="2"/>
  <c r="J2890" i="2"/>
  <c r="H2890" i="2"/>
  <c r="C2890" i="2"/>
  <c r="DV2889" i="2"/>
  <c r="DO2889" i="2"/>
  <c r="CD2889" i="2"/>
  <c r="CB2889" i="2"/>
  <c r="U2889" i="2"/>
  <c r="Q2889" i="2"/>
  <c r="M2889" i="2"/>
  <c r="K2889" i="2"/>
  <c r="J2889" i="2"/>
  <c r="H2889" i="2"/>
  <c r="C2889" i="2"/>
  <c r="DV2888" i="2"/>
  <c r="DO2888" i="2"/>
  <c r="CD2888" i="2"/>
  <c r="CB2888" i="2"/>
  <c r="U2888" i="2"/>
  <c r="Q2888" i="2"/>
  <c r="M2888" i="2"/>
  <c r="K2888" i="2"/>
  <c r="J2888" i="2"/>
  <c r="H2888" i="2"/>
  <c r="C2888" i="2"/>
  <c r="DV2887" i="2"/>
  <c r="DO2887" i="2"/>
  <c r="CD2887" i="2"/>
  <c r="CB2887" i="2"/>
  <c r="U2887" i="2"/>
  <c r="Q2887" i="2"/>
  <c r="M2887" i="2"/>
  <c r="K2887" i="2"/>
  <c r="J2887" i="2"/>
  <c r="H2887" i="2"/>
  <c r="C2887" i="2"/>
  <c r="DV2886" i="2"/>
  <c r="DO2886" i="2"/>
  <c r="CD2886" i="2"/>
  <c r="CB2886" i="2"/>
  <c r="U2886" i="2"/>
  <c r="Q2886" i="2"/>
  <c r="M2886" i="2"/>
  <c r="K2886" i="2"/>
  <c r="J2886" i="2"/>
  <c r="H2886" i="2"/>
  <c r="C2886" i="2"/>
  <c r="DV2885" i="2"/>
  <c r="DO2885" i="2"/>
  <c r="CD2885" i="2"/>
  <c r="CB2885" i="2"/>
  <c r="U2885" i="2"/>
  <c r="Q2885" i="2"/>
  <c r="M2885" i="2"/>
  <c r="K2885" i="2"/>
  <c r="J2885" i="2"/>
  <c r="H2885" i="2"/>
  <c r="C2885" i="2"/>
  <c r="DV2884" i="2"/>
  <c r="DO2884" i="2"/>
  <c r="CD2884" i="2"/>
  <c r="CB2884" i="2"/>
  <c r="U2884" i="2"/>
  <c r="Q2884" i="2"/>
  <c r="M2884" i="2"/>
  <c r="K2884" i="2"/>
  <c r="J2884" i="2"/>
  <c r="H2884" i="2"/>
  <c r="C2884" i="2"/>
  <c r="DV2883" i="2"/>
  <c r="DO2883" i="2"/>
  <c r="CI2883" i="2"/>
  <c r="CH2883" i="2"/>
  <c r="CG2883" i="2"/>
  <c r="CD2883" i="2"/>
  <c r="CJ2883" i="2" s="1"/>
  <c r="CB2883" i="2"/>
  <c r="U2883" i="2"/>
  <c r="Q2883" i="2"/>
  <c r="M2883" i="2"/>
  <c r="K2883" i="2"/>
  <c r="J2883" i="2"/>
  <c r="H2883" i="2"/>
  <c r="C2883" i="2"/>
  <c r="DV2882" i="2"/>
  <c r="DO2882" i="2"/>
  <c r="CD2882" i="2"/>
  <c r="CB2882" i="2"/>
  <c r="U2882" i="2"/>
  <c r="Q2882" i="2"/>
  <c r="M2882" i="2"/>
  <c r="K2882" i="2"/>
  <c r="J2882" i="2"/>
  <c r="H2882" i="2"/>
  <c r="C2882" i="2"/>
  <c r="DV2881" i="2"/>
  <c r="DO2881" i="2"/>
  <c r="CD2881" i="2"/>
  <c r="CB2881" i="2"/>
  <c r="U2881" i="2"/>
  <c r="Q2881" i="2"/>
  <c r="M2881" i="2"/>
  <c r="K2881" i="2"/>
  <c r="J2881" i="2"/>
  <c r="H2881" i="2"/>
  <c r="C2881" i="2"/>
  <c r="DV2880" i="2"/>
  <c r="DO2880" i="2"/>
  <c r="CH2880" i="2"/>
  <c r="CD2880" i="2"/>
  <c r="CB2880" i="2"/>
  <c r="U2880" i="2"/>
  <c r="Q2880" i="2"/>
  <c r="M2880" i="2"/>
  <c r="K2880" i="2"/>
  <c r="J2880" i="2"/>
  <c r="H2880" i="2"/>
  <c r="C2880" i="2"/>
  <c r="DV2879" i="2"/>
  <c r="DO2879" i="2"/>
  <c r="CH2879" i="2"/>
  <c r="CD2879" i="2"/>
  <c r="CB2879" i="2"/>
  <c r="U2879" i="2"/>
  <c r="Q2879" i="2"/>
  <c r="M2879" i="2"/>
  <c r="K2879" i="2"/>
  <c r="J2879" i="2"/>
  <c r="H2879" i="2"/>
  <c r="C2879" i="2"/>
  <c r="DV2878" i="2"/>
  <c r="DO2878" i="2"/>
  <c r="CI2878" i="2"/>
  <c r="CH2878" i="2"/>
  <c r="CG2878" i="2"/>
  <c r="CD2878" i="2"/>
  <c r="CJ2878" i="2" s="1"/>
  <c r="CB2878" i="2"/>
  <c r="U2878" i="2"/>
  <c r="Q2878" i="2"/>
  <c r="M2878" i="2"/>
  <c r="K2878" i="2"/>
  <c r="J2878" i="2"/>
  <c r="H2878" i="2"/>
  <c r="C2878" i="2"/>
  <c r="DV2877" i="2"/>
  <c r="DO2877" i="2"/>
  <c r="CD2877" i="2"/>
  <c r="CB2877" i="2"/>
  <c r="U2877" i="2"/>
  <c r="Q2877" i="2"/>
  <c r="M2877" i="2"/>
  <c r="K2877" i="2"/>
  <c r="J2877" i="2"/>
  <c r="H2877" i="2"/>
  <c r="C2877" i="2"/>
  <c r="DV2876" i="2"/>
  <c r="DO2876" i="2"/>
  <c r="CI2876" i="2"/>
  <c r="CH2876" i="2"/>
  <c r="CG2876" i="2"/>
  <c r="CD2876" i="2"/>
  <c r="CJ2876" i="2" s="1"/>
  <c r="CB2876" i="2"/>
  <c r="U2876" i="2"/>
  <c r="Q2876" i="2"/>
  <c r="M2876" i="2"/>
  <c r="K2876" i="2"/>
  <c r="J2876" i="2"/>
  <c r="H2876" i="2"/>
  <c r="C2876" i="2"/>
  <c r="DV2875" i="2"/>
  <c r="DO2875" i="2"/>
  <c r="CI2875" i="2"/>
  <c r="CH2875" i="2"/>
  <c r="CG2875" i="2"/>
  <c r="CD2875" i="2"/>
  <c r="CJ2875" i="2" s="1"/>
  <c r="CB2875" i="2"/>
  <c r="U2875" i="2"/>
  <c r="Q2875" i="2"/>
  <c r="M2875" i="2"/>
  <c r="K2875" i="2"/>
  <c r="J2875" i="2"/>
  <c r="H2875" i="2"/>
  <c r="C2875" i="2"/>
  <c r="DV2874" i="2"/>
  <c r="DO2874" i="2"/>
  <c r="CD2874" i="2"/>
  <c r="CB2874" i="2"/>
  <c r="U2874" i="2"/>
  <c r="Q2874" i="2"/>
  <c r="M2874" i="2"/>
  <c r="K2874" i="2"/>
  <c r="J2874" i="2"/>
  <c r="H2874" i="2"/>
  <c r="C2874" i="2"/>
  <c r="DV2873" i="2"/>
  <c r="DO2873" i="2"/>
  <c r="CD2873" i="2"/>
  <c r="CB2873" i="2"/>
  <c r="U2873" i="2"/>
  <c r="Q2873" i="2"/>
  <c r="M2873" i="2"/>
  <c r="K2873" i="2"/>
  <c r="J2873" i="2"/>
  <c r="H2873" i="2"/>
  <c r="C2873" i="2"/>
  <c r="DV2872" i="2"/>
  <c r="DO2872" i="2"/>
  <c r="CD2872" i="2"/>
  <c r="CB2872" i="2"/>
  <c r="U2872" i="2"/>
  <c r="Q2872" i="2"/>
  <c r="M2872" i="2"/>
  <c r="K2872" i="2"/>
  <c r="J2872" i="2"/>
  <c r="H2872" i="2"/>
  <c r="C2872" i="2"/>
  <c r="DV2871" i="2"/>
  <c r="DO2871" i="2"/>
  <c r="CD2871" i="2"/>
  <c r="CB2871" i="2"/>
  <c r="U2871" i="2"/>
  <c r="Q2871" i="2"/>
  <c r="M2871" i="2"/>
  <c r="K2871" i="2"/>
  <c r="J2871" i="2"/>
  <c r="H2871" i="2"/>
  <c r="C2871" i="2"/>
  <c r="DV2870" i="2"/>
  <c r="DO2870" i="2"/>
  <c r="CD2870" i="2"/>
  <c r="CB2870" i="2"/>
  <c r="U2870" i="2"/>
  <c r="Q2870" i="2"/>
  <c r="M2870" i="2"/>
  <c r="K2870" i="2"/>
  <c r="J2870" i="2"/>
  <c r="H2870" i="2"/>
  <c r="C2870" i="2"/>
  <c r="DV2869" i="2"/>
  <c r="DO2869" i="2"/>
  <c r="CH2869" i="2"/>
  <c r="CD2869" i="2"/>
  <c r="CB2869" i="2"/>
  <c r="U2869" i="2"/>
  <c r="Q2869" i="2"/>
  <c r="M2869" i="2"/>
  <c r="K2869" i="2"/>
  <c r="J2869" i="2"/>
  <c r="H2869" i="2"/>
  <c r="C2869" i="2"/>
  <c r="DV2868" i="2"/>
  <c r="DO2868" i="2"/>
  <c r="CD2868" i="2"/>
  <c r="CB2868" i="2"/>
  <c r="U2868" i="2"/>
  <c r="Q2868" i="2"/>
  <c r="M2868" i="2"/>
  <c r="K2868" i="2"/>
  <c r="J2868" i="2"/>
  <c r="H2868" i="2"/>
  <c r="C2868" i="2"/>
  <c r="DV2867" i="2"/>
  <c r="DO2867" i="2"/>
  <c r="CI2867" i="2"/>
  <c r="CH2867" i="2"/>
  <c r="CG2867" i="2"/>
  <c r="CD2867" i="2"/>
  <c r="CJ2867" i="2" s="1"/>
  <c r="CB2867" i="2"/>
  <c r="U2867" i="2"/>
  <c r="Q2867" i="2"/>
  <c r="M2867" i="2"/>
  <c r="K2867" i="2"/>
  <c r="J2867" i="2"/>
  <c r="H2867" i="2"/>
  <c r="C2867" i="2"/>
  <c r="DV2866" i="2"/>
  <c r="DO2866" i="2"/>
  <c r="CD2866" i="2"/>
  <c r="CB2866" i="2"/>
  <c r="U2866" i="2"/>
  <c r="Q2866" i="2"/>
  <c r="M2866" i="2"/>
  <c r="K2866" i="2"/>
  <c r="J2866" i="2"/>
  <c r="H2866" i="2"/>
  <c r="C2866" i="2"/>
  <c r="DV2865" i="2"/>
  <c r="DO2865" i="2"/>
  <c r="CD2865" i="2"/>
  <c r="CB2865" i="2"/>
  <c r="U2865" i="2"/>
  <c r="Q2865" i="2"/>
  <c r="M2865" i="2"/>
  <c r="K2865" i="2"/>
  <c r="J2865" i="2"/>
  <c r="H2865" i="2"/>
  <c r="C2865" i="2"/>
  <c r="DV2864" i="2"/>
  <c r="DO2864" i="2"/>
  <c r="CJ2864" i="2"/>
  <c r="CI2864" i="2"/>
  <c r="CH2864" i="2"/>
  <c r="CG2864" i="2"/>
  <c r="CD2864" i="2"/>
  <c r="CB2864" i="2"/>
  <c r="U2864" i="2"/>
  <c r="Q2864" i="2"/>
  <c r="M2864" i="2"/>
  <c r="K2864" i="2"/>
  <c r="J2864" i="2"/>
  <c r="H2864" i="2"/>
  <c r="C2864" i="2"/>
  <c r="DV2863" i="2"/>
  <c r="DO2863" i="2"/>
  <c r="CD2863" i="2"/>
  <c r="CB2863" i="2"/>
  <c r="U2863" i="2"/>
  <c r="Q2863" i="2"/>
  <c r="M2863" i="2"/>
  <c r="K2863" i="2"/>
  <c r="J2863" i="2"/>
  <c r="H2863" i="2"/>
  <c r="C2863" i="2"/>
  <c r="DV2862" i="2"/>
  <c r="DO2862" i="2"/>
  <c r="CD2862" i="2"/>
  <c r="CB2862" i="2"/>
  <c r="U2862" i="2"/>
  <c r="Q2862" i="2"/>
  <c r="M2862" i="2"/>
  <c r="K2862" i="2"/>
  <c r="J2862" i="2"/>
  <c r="H2862" i="2"/>
  <c r="C2862" i="2"/>
  <c r="DV2861" i="2"/>
  <c r="DO2861" i="2"/>
  <c r="CH2861" i="2"/>
  <c r="CD2861" i="2"/>
  <c r="CB2861" i="2"/>
  <c r="U2861" i="2"/>
  <c r="Q2861" i="2"/>
  <c r="M2861" i="2"/>
  <c r="K2861" i="2"/>
  <c r="J2861" i="2"/>
  <c r="H2861" i="2"/>
  <c r="C2861" i="2"/>
  <c r="DV2860" i="2"/>
  <c r="DO2860" i="2"/>
  <c r="CD2860" i="2"/>
  <c r="CB2860" i="2"/>
  <c r="U2860" i="2"/>
  <c r="Q2860" i="2"/>
  <c r="M2860" i="2"/>
  <c r="K2860" i="2"/>
  <c r="J2860" i="2"/>
  <c r="H2860" i="2"/>
  <c r="C2860" i="2"/>
  <c r="DV2859" i="2"/>
  <c r="DO2859" i="2"/>
  <c r="CD2859" i="2"/>
  <c r="CB2859" i="2"/>
  <c r="U2859" i="2"/>
  <c r="Q2859" i="2"/>
  <c r="M2859" i="2"/>
  <c r="K2859" i="2"/>
  <c r="J2859" i="2"/>
  <c r="H2859" i="2"/>
  <c r="C2859" i="2"/>
  <c r="DV2858" i="2"/>
  <c r="DO2858" i="2"/>
  <c r="CD2858" i="2"/>
  <c r="CB2858" i="2"/>
  <c r="U2858" i="2"/>
  <c r="Q2858" i="2"/>
  <c r="M2858" i="2"/>
  <c r="K2858" i="2"/>
  <c r="J2858" i="2"/>
  <c r="H2858" i="2"/>
  <c r="C2858" i="2"/>
  <c r="DV2857" i="2"/>
  <c r="DO2857" i="2"/>
  <c r="CD2857" i="2"/>
  <c r="CB2857" i="2"/>
  <c r="U2857" i="2"/>
  <c r="Q2857" i="2"/>
  <c r="M2857" i="2"/>
  <c r="K2857" i="2"/>
  <c r="J2857" i="2"/>
  <c r="H2857" i="2"/>
  <c r="C2857" i="2"/>
  <c r="DV2856" i="2"/>
  <c r="DO2856" i="2"/>
  <c r="CH2856" i="2"/>
  <c r="CD2856" i="2"/>
  <c r="CB2856" i="2"/>
  <c r="U2856" i="2"/>
  <c r="Q2856" i="2"/>
  <c r="M2856" i="2"/>
  <c r="K2856" i="2"/>
  <c r="J2856" i="2"/>
  <c r="H2856" i="2"/>
  <c r="C2856" i="2"/>
  <c r="DV2855" i="2"/>
  <c r="DO2855" i="2"/>
  <c r="CD2855" i="2"/>
  <c r="CB2855" i="2"/>
  <c r="U2855" i="2"/>
  <c r="Q2855" i="2"/>
  <c r="M2855" i="2"/>
  <c r="K2855" i="2"/>
  <c r="J2855" i="2"/>
  <c r="H2855" i="2"/>
  <c r="C2855" i="2"/>
  <c r="DV2854" i="2"/>
  <c r="DO2854" i="2"/>
  <c r="CD2854" i="2"/>
  <c r="CB2854" i="2"/>
  <c r="U2854" i="2"/>
  <c r="Q2854" i="2"/>
  <c r="M2854" i="2"/>
  <c r="K2854" i="2"/>
  <c r="J2854" i="2"/>
  <c r="H2854" i="2"/>
  <c r="C2854" i="2"/>
  <c r="DV2853" i="2"/>
  <c r="DO2853" i="2"/>
  <c r="CD2853" i="2"/>
  <c r="CB2853" i="2"/>
  <c r="U2853" i="2"/>
  <c r="Q2853" i="2"/>
  <c r="M2853" i="2"/>
  <c r="K2853" i="2"/>
  <c r="J2853" i="2"/>
  <c r="H2853" i="2"/>
  <c r="C2853" i="2"/>
  <c r="DV2852" i="2"/>
  <c r="DO2852" i="2"/>
  <c r="CD2852" i="2"/>
  <c r="CB2852" i="2"/>
  <c r="U2852" i="2"/>
  <c r="Q2852" i="2"/>
  <c r="M2852" i="2"/>
  <c r="K2852" i="2"/>
  <c r="J2852" i="2"/>
  <c r="H2852" i="2"/>
  <c r="C2852" i="2"/>
  <c r="DV2851" i="2"/>
  <c r="DO2851" i="2"/>
  <c r="CD2851" i="2"/>
  <c r="CB2851" i="2"/>
  <c r="U2851" i="2"/>
  <c r="Q2851" i="2"/>
  <c r="M2851" i="2"/>
  <c r="K2851" i="2"/>
  <c r="J2851" i="2"/>
  <c r="H2851" i="2"/>
  <c r="C2851" i="2"/>
  <c r="DV2850" i="2"/>
  <c r="DO2850" i="2"/>
  <c r="CD2850" i="2"/>
  <c r="CB2850" i="2"/>
  <c r="U2850" i="2"/>
  <c r="Q2850" i="2"/>
  <c r="M2850" i="2"/>
  <c r="K2850" i="2"/>
  <c r="J2850" i="2"/>
  <c r="H2850" i="2"/>
  <c r="C2850" i="2"/>
  <c r="DV2849" i="2"/>
  <c r="DO2849" i="2"/>
  <c r="CH2849" i="2"/>
  <c r="CD2849" i="2"/>
  <c r="CB2849" i="2"/>
  <c r="U2849" i="2"/>
  <c r="Q2849" i="2"/>
  <c r="M2849" i="2"/>
  <c r="K2849" i="2"/>
  <c r="J2849" i="2"/>
  <c r="H2849" i="2"/>
  <c r="C2849" i="2"/>
  <c r="DV2848" i="2"/>
  <c r="DO2848" i="2"/>
  <c r="CH2848" i="2"/>
  <c r="CD2848" i="2"/>
  <c r="CB2848" i="2"/>
  <c r="U2848" i="2"/>
  <c r="Q2848" i="2"/>
  <c r="M2848" i="2"/>
  <c r="K2848" i="2"/>
  <c r="J2848" i="2"/>
  <c r="H2848" i="2"/>
  <c r="C2848" i="2"/>
  <c r="DV2847" i="2"/>
  <c r="DO2847" i="2"/>
  <c r="CD2847" i="2"/>
  <c r="CB2847" i="2"/>
  <c r="U2847" i="2"/>
  <c r="Q2847" i="2"/>
  <c r="M2847" i="2"/>
  <c r="K2847" i="2"/>
  <c r="J2847" i="2"/>
  <c r="H2847" i="2"/>
  <c r="C2847" i="2"/>
  <c r="DV2846" i="2"/>
  <c r="DO2846" i="2"/>
  <c r="CI2846" i="2"/>
  <c r="CH2846" i="2"/>
  <c r="CG2846" i="2"/>
  <c r="CD2846" i="2"/>
  <c r="CJ2846" i="2" s="1"/>
  <c r="CB2846" i="2"/>
  <c r="U2846" i="2"/>
  <c r="Q2846" i="2"/>
  <c r="M2846" i="2"/>
  <c r="K2846" i="2"/>
  <c r="J2846" i="2"/>
  <c r="H2846" i="2"/>
  <c r="C2846" i="2"/>
  <c r="DV2845" i="2"/>
  <c r="DO2845" i="2"/>
  <c r="CD2845" i="2"/>
  <c r="CB2845" i="2"/>
  <c r="U2845" i="2"/>
  <c r="Q2845" i="2"/>
  <c r="M2845" i="2"/>
  <c r="K2845" i="2"/>
  <c r="J2845" i="2"/>
  <c r="H2845" i="2"/>
  <c r="C2845" i="2"/>
  <c r="DV2844" i="2"/>
  <c r="DO2844" i="2"/>
  <c r="CD2844" i="2"/>
  <c r="CB2844" i="2"/>
  <c r="U2844" i="2"/>
  <c r="Q2844" i="2"/>
  <c r="M2844" i="2"/>
  <c r="K2844" i="2"/>
  <c r="J2844" i="2"/>
  <c r="H2844" i="2"/>
  <c r="C2844" i="2"/>
  <c r="DV2843" i="2"/>
  <c r="DO2843" i="2"/>
  <c r="CJ2843" i="2"/>
  <c r="CI2843" i="2"/>
  <c r="CH2843" i="2"/>
  <c r="CG2843" i="2"/>
  <c r="CD2843" i="2"/>
  <c r="CB2843" i="2"/>
  <c r="U2843" i="2"/>
  <c r="Q2843" i="2"/>
  <c r="M2843" i="2"/>
  <c r="K2843" i="2"/>
  <c r="J2843" i="2"/>
  <c r="H2843" i="2"/>
  <c r="C2843" i="2"/>
  <c r="DV2842" i="2"/>
  <c r="DO2842" i="2"/>
  <c r="CD2842" i="2"/>
  <c r="CB2842" i="2"/>
  <c r="U2842" i="2"/>
  <c r="Q2842" i="2"/>
  <c r="M2842" i="2"/>
  <c r="K2842" i="2"/>
  <c r="J2842" i="2"/>
  <c r="H2842" i="2"/>
  <c r="C2842" i="2"/>
  <c r="DV2841" i="2"/>
  <c r="DO2841" i="2"/>
  <c r="CD2841" i="2"/>
  <c r="CB2841" i="2"/>
  <c r="U2841" i="2"/>
  <c r="Q2841" i="2"/>
  <c r="M2841" i="2"/>
  <c r="K2841" i="2"/>
  <c r="J2841" i="2"/>
  <c r="H2841" i="2"/>
  <c r="C2841" i="2"/>
  <c r="DV2840" i="2"/>
  <c r="DO2840" i="2"/>
  <c r="CD2840" i="2"/>
  <c r="CB2840" i="2"/>
  <c r="U2840" i="2"/>
  <c r="Q2840" i="2"/>
  <c r="M2840" i="2"/>
  <c r="K2840" i="2"/>
  <c r="J2840" i="2"/>
  <c r="H2840" i="2"/>
  <c r="C2840" i="2"/>
  <c r="DV2839" i="2"/>
  <c r="DO2839" i="2"/>
  <c r="CD2839" i="2"/>
  <c r="CB2839" i="2"/>
  <c r="U2839" i="2"/>
  <c r="Q2839" i="2"/>
  <c r="M2839" i="2"/>
  <c r="K2839" i="2"/>
  <c r="J2839" i="2"/>
  <c r="H2839" i="2"/>
  <c r="C2839" i="2"/>
  <c r="DV2838" i="2"/>
  <c r="DO2838" i="2"/>
  <c r="CD2838" i="2"/>
  <c r="CB2838" i="2"/>
  <c r="U2838" i="2"/>
  <c r="Q2838" i="2"/>
  <c r="M2838" i="2"/>
  <c r="K2838" i="2"/>
  <c r="J2838" i="2"/>
  <c r="H2838" i="2"/>
  <c r="C2838" i="2"/>
  <c r="DV2837" i="2"/>
  <c r="DO2837" i="2"/>
  <c r="CD2837" i="2"/>
  <c r="CB2837" i="2"/>
  <c r="U2837" i="2"/>
  <c r="Q2837" i="2"/>
  <c r="M2837" i="2"/>
  <c r="K2837" i="2"/>
  <c r="J2837" i="2"/>
  <c r="H2837" i="2"/>
  <c r="C2837" i="2"/>
  <c r="DV2836" i="2"/>
  <c r="DO2836" i="2"/>
  <c r="CD2836" i="2"/>
  <c r="CB2836" i="2"/>
  <c r="U2836" i="2"/>
  <c r="Q2836" i="2"/>
  <c r="M2836" i="2"/>
  <c r="K2836" i="2"/>
  <c r="J2836" i="2"/>
  <c r="H2836" i="2"/>
  <c r="C2836" i="2"/>
  <c r="DV2835" i="2"/>
  <c r="DO2835" i="2"/>
  <c r="CI2835" i="2"/>
  <c r="CH2835" i="2"/>
  <c r="CG2835" i="2"/>
  <c r="CD2835" i="2"/>
  <c r="CJ2835" i="2" s="1"/>
  <c r="CB2835" i="2"/>
  <c r="U2835" i="2"/>
  <c r="Q2835" i="2"/>
  <c r="M2835" i="2"/>
  <c r="K2835" i="2"/>
  <c r="J2835" i="2"/>
  <c r="H2835" i="2"/>
  <c r="C2835" i="2"/>
  <c r="DV2834" i="2"/>
  <c r="DO2834" i="2"/>
  <c r="CI2834" i="2"/>
  <c r="CH2834" i="2"/>
  <c r="CG2834" i="2"/>
  <c r="CD2834" i="2"/>
  <c r="CJ2834" i="2" s="1"/>
  <c r="CB2834" i="2"/>
  <c r="U2834" i="2"/>
  <c r="Q2834" i="2"/>
  <c r="M2834" i="2"/>
  <c r="K2834" i="2"/>
  <c r="J2834" i="2"/>
  <c r="H2834" i="2"/>
  <c r="C2834" i="2"/>
  <c r="DV2833" i="2"/>
  <c r="DO2833" i="2"/>
  <c r="CD2833" i="2"/>
  <c r="CB2833" i="2"/>
  <c r="U2833" i="2"/>
  <c r="Q2833" i="2"/>
  <c r="M2833" i="2"/>
  <c r="K2833" i="2"/>
  <c r="J2833" i="2"/>
  <c r="H2833" i="2"/>
  <c r="C2833" i="2"/>
  <c r="DV2832" i="2"/>
  <c r="DO2832" i="2"/>
  <c r="CD2832" i="2"/>
  <c r="CB2832" i="2"/>
  <c r="U2832" i="2"/>
  <c r="Q2832" i="2"/>
  <c r="M2832" i="2"/>
  <c r="K2832" i="2"/>
  <c r="J2832" i="2"/>
  <c r="H2832" i="2"/>
  <c r="C2832" i="2"/>
  <c r="DV2831" i="2"/>
  <c r="DO2831" i="2"/>
  <c r="CI2831" i="2"/>
  <c r="CH2831" i="2"/>
  <c r="CG2831" i="2"/>
  <c r="CD2831" i="2"/>
  <c r="CB2831" i="2"/>
  <c r="U2831" i="2"/>
  <c r="Q2831" i="2"/>
  <c r="M2831" i="2"/>
  <c r="K2831" i="2"/>
  <c r="J2831" i="2"/>
  <c r="H2831" i="2"/>
  <c r="C2831" i="2"/>
  <c r="DV2830" i="2"/>
  <c r="DO2830" i="2"/>
  <c r="CH2830" i="2"/>
  <c r="CD2830" i="2"/>
  <c r="CB2830" i="2"/>
  <c r="U2830" i="2"/>
  <c r="Q2830" i="2"/>
  <c r="M2830" i="2"/>
  <c r="K2830" i="2"/>
  <c r="J2830" i="2"/>
  <c r="H2830" i="2"/>
  <c r="C2830" i="2"/>
  <c r="DV2829" i="2"/>
  <c r="DO2829" i="2"/>
  <c r="CD2829" i="2"/>
  <c r="CB2829" i="2"/>
  <c r="U2829" i="2"/>
  <c r="Q2829" i="2"/>
  <c r="M2829" i="2"/>
  <c r="K2829" i="2"/>
  <c r="J2829" i="2"/>
  <c r="H2829" i="2"/>
  <c r="C2829" i="2"/>
  <c r="DV2828" i="2"/>
  <c r="DO2828" i="2"/>
  <c r="CD2828" i="2"/>
  <c r="CB2828" i="2"/>
  <c r="U2828" i="2"/>
  <c r="Q2828" i="2"/>
  <c r="M2828" i="2"/>
  <c r="K2828" i="2"/>
  <c r="J2828" i="2"/>
  <c r="H2828" i="2"/>
  <c r="C2828" i="2"/>
  <c r="DV2827" i="2"/>
  <c r="DO2827" i="2"/>
  <c r="CD2827" i="2"/>
  <c r="CB2827" i="2"/>
  <c r="U2827" i="2"/>
  <c r="Q2827" i="2"/>
  <c r="M2827" i="2"/>
  <c r="K2827" i="2"/>
  <c r="J2827" i="2"/>
  <c r="H2827" i="2"/>
  <c r="C2827" i="2"/>
  <c r="DV2826" i="2"/>
  <c r="DO2826" i="2"/>
  <c r="CH2826" i="2"/>
  <c r="CD2826" i="2"/>
  <c r="CB2826" i="2"/>
  <c r="U2826" i="2"/>
  <c r="Q2826" i="2"/>
  <c r="M2826" i="2"/>
  <c r="K2826" i="2"/>
  <c r="J2826" i="2"/>
  <c r="H2826" i="2"/>
  <c r="C2826" i="2"/>
  <c r="DV2825" i="2"/>
  <c r="DO2825" i="2"/>
  <c r="CD2825" i="2"/>
  <c r="CB2825" i="2"/>
  <c r="U2825" i="2"/>
  <c r="Q2825" i="2"/>
  <c r="M2825" i="2"/>
  <c r="K2825" i="2"/>
  <c r="J2825" i="2"/>
  <c r="H2825" i="2"/>
  <c r="C2825" i="2"/>
  <c r="DV2824" i="2"/>
  <c r="DO2824" i="2"/>
  <c r="CD2824" i="2"/>
  <c r="CB2824" i="2"/>
  <c r="U2824" i="2"/>
  <c r="Q2824" i="2"/>
  <c r="M2824" i="2"/>
  <c r="K2824" i="2"/>
  <c r="J2824" i="2"/>
  <c r="H2824" i="2"/>
  <c r="C2824" i="2"/>
  <c r="DV2823" i="2"/>
  <c r="DO2823" i="2"/>
  <c r="CD2823" i="2"/>
  <c r="CB2823" i="2"/>
  <c r="U2823" i="2"/>
  <c r="Q2823" i="2"/>
  <c r="M2823" i="2"/>
  <c r="K2823" i="2"/>
  <c r="J2823" i="2"/>
  <c r="H2823" i="2"/>
  <c r="C2823" i="2"/>
  <c r="DV2822" i="2"/>
  <c r="DO2822" i="2"/>
  <c r="CD2822" i="2"/>
  <c r="CB2822" i="2"/>
  <c r="U2822" i="2"/>
  <c r="Q2822" i="2"/>
  <c r="M2822" i="2"/>
  <c r="K2822" i="2"/>
  <c r="J2822" i="2"/>
  <c r="H2822" i="2"/>
  <c r="C2822" i="2"/>
  <c r="DV2821" i="2"/>
  <c r="DO2821" i="2"/>
  <c r="CD2821" i="2"/>
  <c r="CB2821" i="2"/>
  <c r="U2821" i="2"/>
  <c r="Q2821" i="2"/>
  <c r="M2821" i="2"/>
  <c r="K2821" i="2"/>
  <c r="J2821" i="2"/>
  <c r="H2821" i="2"/>
  <c r="C2821" i="2"/>
  <c r="DV2820" i="2"/>
  <c r="DO2820" i="2"/>
  <c r="CD2820" i="2"/>
  <c r="CB2820" i="2"/>
  <c r="U2820" i="2"/>
  <c r="Q2820" i="2"/>
  <c r="M2820" i="2"/>
  <c r="K2820" i="2"/>
  <c r="J2820" i="2"/>
  <c r="H2820" i="2"/>
  <c r="C2820" i="2"/>
  <c r="DV2819" i="2"/>
  <c r="DO2819" i="2"/>
  <c r="CD2819" i="2"/>
  <c r="CB2819" i="2"/>
  <c r="U2819" i="2"/>
  <c r="Q2819" i="2"/>
  <c r="M2819" i="2"/>
  <c r="K2819" i="2"/>
  <c r="J2819" i="2"/>
  <c r="H2819" i="2"/>
  <c r="C2819" i="2"/>
  <c r="DV2818" i="2"/>
  <c r="DO2818" i="2"/>
  <c r="CD2818" i="2"/>
  <c r="CB2818" i="2"/>
  <c r="U2818" i="2"/>
  <c r="Q2818" i="2"/>
  <c r="M2818" i="2"/>
  <c r="K2818" i="2"/>
  <c r="J2818" i="2"/>
  <c r="H2818" i="2"/>
  <c r="C2818" i="2"/>
  <c r="DV2817" i="2"/>
  <c r="DO2817" i="2"/>
  <c r="CI2817" i="2"/>
  <c r="CH2817" i="2"/>
  <c r="CG2817" i="2"/>
  <c r="CD2817" i="2"/>
  <c r="CB2817" i="2"/>
  <c r="U2817" i="2"/>
  <c r="Q2817" i="2"/>
  <c r="M2817" i="2"/>
  <c r="K2817" i="2"/>
  <c r="J2817" i="2"/>
  <c r="H2817" i="2"/>
  <c r="C2817" i="2"/>
  <c r="DV2816" i="2"/>
  <c r="DO2816" i="2"/>
  <c r="CH2816" i="2"/>
  <c r="CD2816" i="2"/>
  <c r="CB2816" i="2"/>
  <c r="U2816" i="2"/>
  <c r="Q2816" i="2"/>
  <c r="M2816" i="2"/>
  <c r="K2816" i="2"/>
  <c r="J2816" i="2"/>
  <c r="H2816" i="2"/>
  <c r="C2816" i="2"/>
  <c r="DV2815" i="2"/>
  <c r="DO2815" i="2"/>
  <c r="CD2815" i="2"/>
  <c r="CB2815" i="2"/>
  <c r="U2815" i="2"/>
  <c r="Q2815" i="2"/>
  <c r="M2815" i="2"/>
  <c r="K2815" i="2"/>
  <c r="J2815" i="2"/>
  <c r="H2815" i="2"/>
  <c r="C2815" i="2"/>
  <c r="DV2814" i="2"/>
  <c r="DO2814" i="2"/>
  <c r="CD2814" i="2"/>
  <c r="CB2814" i="2"/>
  <c r="U2814" i="2"/>
  <c r="Q2814" i="2"/>
  <c r="M2814" i="2"/>
  <c r="K2814" i="2"/>
  <c r="J2814" i="2"/>
  <c r="H2814" i="2"/>
  <c r="C2814" i="2"/>
  <c r="DV2813" i="2"/>
  <c r="DO2813" i="2"/>
  <c r="CJ2813" i="2"/>
  <c r="CI2813" i="2"/>
  <c r="CH2813" i="2"/>
  <c r="CG2813" i="2"/>
  <c r="CD2813" i="2"/>
  <c r="CB2813" i="2"/>
  <c r="U2813" i="2"/>
  <c r="Q2813" i="2"/>
  <c r="M2813" i="2"/>
  <c r="K2813" i="2"/>
  <c r="J2813" i="2"/>
  <c r="H2813" i="2"/>
  <c r="C2813" i="2"/>
  <c r="DV2812" i="2"/>
  <c r="DO2812" i="2"/>
  <c r="CD2812" i="2"/>
  <c r="CB2812" i="2"/>
  <c r="U2812" i="2"/>
  <c r="Q2812" i="2"/>
  <c r="M2812" i="2"/>
  <c r="K2812" i="2"/>
  <c r="J2812" i="2"/>
  <c r="H2812" i="2"/>
  <c r="C2812" i="2"/>
  <c r="DV2811" i="2"/>
  <c r="DO2811" i="2"/>
  <c r="CD2811" i="2"/>
  <c r="CB2811" i="2"/>
  <c r="U2811" i="2"/>
  <c r="Q2811" i="2"/>
  <c r="M2811" i="2"/>
  <c r="K2811" i="2"/>
  <c r="J2811" i="2"/>
  <c r="H2811" i="2"/>
  <c r="C2811" i="2"/>
  <c r="DV2810" i="2"/>
  <c r="DO2810" i="2"/>
  <c r="CD2810" i="2"/>
  <c r="CB2810" i="2"/>
  <c r="U2810" i="2"/>
  <c r="Q2810" i="2"/>
  <c r="M2810" i="2"/>
  <c r="K2810" i="2"/>
  <c r="J2810" i="2"/>
  <c r="H2810" i="2"/>
  <c r="C2810" i="2"/>
  <c r="DV2809" i="2"/>
  <c r="DO2809" i="2"/>
  <c r="CD2809" i="2"/>
  <c r="CB2809" i="2"/>
  <c r="U2809" i="2"/>
  <c r="Q2809" i="2"/>
  <c r="M2809" i="2"/>
  <c r="K2809" i="2"/>
  <c r="J2809" i="2"/>
  <c r="H2809" i="2"/>
  <c r="C2809" i="2"/>
  <c r="DV2808" i="2"/>
  <c r="DO2808" i="2"/>
  <c r="CD2808" i="2"/>
  <c r="CB2808" i="2"/>
  <c r="U2808" i="2"/>
  <c r="Q2808" i="2"/>
  <c r="M2808" i="2"/>
  <c r="K2808" i="2"/>
  <c r="J2808" i="2"/>
  <c r="H2808" i="2"/>
  <c r="C2808" i="2"/>
  <c r="DV2807" i="2"/>
  <c r="DO2807" i="2"/>
  <c r="CD2807" i="2"/>
  <c r="CB2807" i="2"/>
  <c r="U2807" i="2"/>
  <c r="Q2807" i="2"/>
  <c r="M2807" i="2"/>
  <c r="K2807" i="2"/>
  <c r="J2807" i="2"/>
  <c r="H2807" i="2"/>
  <c r="C2807" i="2"/>
  <c r="DV2806" i="2"/>
  <c r="DO2806" i="2"/>
  <c r="CD2806" i="2"/>
  <c r="CB2806" i="2"/>
  <c r="U2806" i="2"/>
  <c r="Q2806" i="2"/>
  <c r="M2806" i="2"/>
  <c r="K2806" i="2"/>
  <c r="J2806" i="2"/>
  <c r="H2806" i="2"/>
  <c r="C2806" i="2"/>
  <c r="DV2805" i="2"/>
  <c r="DO2805" i="2"/>
  <c r="CH2805" i="2"/>
  <c r="CD2805" i="2"/>
  <c r="CB2805" i="2"/>
  <c r="U2805" i="2"/>
  <c r="Q2805" i="2"/>
  <c r="M2805" i="2"/>
  <c r="K2805" i="2"/>
  <c r="J2805" i="2"/>
  <c r="H2805" i="2"/>
  <c r="C2805" i="2"/>
  <c r="DV2804" i="2"/>
  <c r="DO2804" i="2"/>
  <c r="CD2804" i="2"/>
  <c r="CB2804" i="2"/>
  <c r="U2804" i="2"/>
  <c r="Q2804" i="2"/>
  <c r="M2804" i="2"/>
  <c r="K2804" i="2"/>
  <c r="J2804" i="2"/>
  <c r="H2804" i="2"/>
  <c r="C2804" i="2"/>
  <c r="DV2803" i="2"/>
  <c r="DO2803" i="2"/>
  <c r="CD2803" i="2"/>
  <c r="CB2803" i="2"/>
  <c r="U2803" i="2"/>
  <c r="Q2803" i="2"/>
  <c r="M2803" i="2"/>
  <c r="K2803" i="2"/>
  <c r="J2803" i="2"/>
  <c r="H2803" i="2"/>
  <c r="C2803" i="2"/>
  <c r="DV2802" i="2"/>
  <c r="DO2802" i="2"/>
  <c r="CD2802" i="2"/>
  <c r="CB2802" i="2"/>
  <c r="U2802" i="2"/>
  <c r="Q2802" i="2"/>
  <c r="M2802" i="2"/>
  <c r="K2802" i="2"/>
  <c r="J2802" i="2"/>
  <c r="H2802" i="2"/>
  <c r="C2802" i="2"/>
  <c r="DV2801" i="2"/>
  <c r="DO2801" i="2"/>
  <c r="CD2801" i="2"/>
  <c r="CB2801" i="2"/>
  <c r="U2801" i="2"/>
  <c r="Q2801" i="2"/>
  <c r="M2801" i="2"/>
  <c r="K2801" i="2"/>
  <c r="J2801" i="2"/>
  <c r="H2801" i="2"/>
  <c r="C2801" i="2"/>
  <c r="DV2800" i="2"/>
  <c r="DO2800" i="2"/>
  <c r="CD2800" i="2"/>
  <c r="CB2800" i="2"/>
  <c r="U2800" i="2"/>
  <c r="Q2800" i="2"/>
  <c r="M2800" i="2"/>
  <c r="K2800" i="2"/>
  <c r="J2800" i="2"/>
  <c r="H2800" i="2"/>
  <c r="C2800" i="2"/>
  <c r="DV2799" i="2"/>
  <c r="DO2799" i="2"/>
  <c r="CD2799" i="2"/>
  <c r="CB2799" i="2"/>
  <c r="U2799" i="2"/>
  <c r="Q2799" i="2"/>
  <c r="M2799" i="2"/>
  <c r="K2799" i="2"/>
  <c r="J2799" i="2"/>
  <c r="H2799" i="2"/>
  <c r="C2799" i="2"/>
  <c r="DV2798" i="2"/>
  <c r="DO2798" i="2"/>
  <c r="CD2798" i="2"/>
  <c r="CB2798" i="2"/>
  <c r="U2798" i="2"/>
  <c r="Q2798" i="2"/>
  <c r="M2798" i="2"/>
  <c r="K2798" i="2"/>
  <c r="J2798" i="2"/>
  <c r="H2798" i="2"/>
  <c r="C2798" i="2"/>
  <c r="DV2797" i="2"/>
  <c r="DO2797" i="2"/>
  <c r="CD2797" i="2"/>
  <c r="CB2797" i="2"/>
  <c r="U2797" i="2"/>
  <c r="Q2797" i="2"/>
  <c r="M2797" i="2"/>
  <c r="K2797" i="2"/>
  <c r="J2797" i="2"/>
  <c r="H2797" i="2"/>
  <c r="C2797" i="2"/>
  <c r="DV2796" i="2"/>
  <c r="DO2796" i="2"/>
  <c r="CD2796" i="2"/>
  <c r="CB2796" i="2"/>
  <c r="U2796" i="2"/>
  <c r="Q2796" i="2"/>
  <c r="M2796" i="2"/>
  <c r="K2796" i="2"/>
  <c r="J2796" i="2"/>
  <c r="H2796" i="2"/>
  <c r="C2796" i="2"/>
  <c r="DV2795" i="2"/>
  <c r="DO2795" i="2"/>
  <c r="CD2795" i="2"/>
  <c r="CB2795" i="2"/>
  <c r="U2795" i="2"/>
  <c r="Q2795" i="2"/>
  <c r="M2795" i="2"/>
  <c r="K2795" i="2"/>
  <c r="J2795" i="2"/>
  <c r="H2795" i="2"/>
  <c r="C2795" i="2"/>
  <c r="DV2794" i="2"/>
  <c r="DO2794" i="2"/>
  <c r="CD2794" i="2"/>
  <c r="CB2794" i="2"/>
  <c r="U2794" i="2"/>
  <c r="Q2794" i="2"/>
  <c r="M2794" i="2"/>
  <c r="K2794" i="2"/>
  <c r="J2794" i="2"/>
  <c r="H2794" i="2"/>
  <c r="C2794" i="2"/>
  <c r="DV2793" i="2"/>
  <c r="DO2793" i="2"/>
  <c r="CI2793" i="2"/>
  <c r="CH2793" i="2"/>
  <c r="CG2793" i="2"/>
  <c r="CD2793" i="2"/>
  <c r="CB2793" i="2"/>
  <c r="U2793" i="2"/>
  <c r="Q2793" i="2"/>
  <c r="M2793" i="2"/>
  <c r="K2793" i="2"/>
  <c r="J2793" i="2"/>
  <c r="H2793" i="2"/>
  <c r="C2793" i="2"/>
  <c r="DV2792" i="2"/>
  <c r="DO2792" i="2"/>
  <c r="CH2792" i="2"/>
  <c r="CD2792" i="2"/>
  <c r="CB2792" i="2"/>
  <c r="U2792" i="2"/>
  <c r="Q2792" i="2"/>
  <c r="M2792" i="2"/>
  <c r="K2792" i="2"/>
  <c r="J2792" i="2"/>
  <c r="H2792" i="2"/>
  <c r="C2792" i="2"/>
  <c r="DV2791" i="2"/>
  <c r="DO2791" i="2"/>
  <c r="CI2791" i="2"/>
  <c r="CH2791" i="2"/>
  <c r="CG2791" i="2"/>
  <c r="CD2791" i="2"/>
  <c r="CJ2791" i="2" s="1"/>
  <c r="CB2791" i="2"/>
  <c r="U2791" i="2"/>
  <c r="Q2791" i="2"/>
  <c r="M2791" i="2"/>
  <c r="K2791" i="2"/>
  <c r="J2791" i="2"/>
  <c r="H2791" i="2"/>
  <c r="C2791" i="2"/>
  <c r="DV2790" i="2"/>
  <c r="DO2790" i="2"/>
  <c r="CD2790" i="2"/>
  <c r="CB2790" i="2"/>
  <c r="U2790" i="2"/>
  <c r="Q2790" i="2"/>
  <c r="M2790" i="2"/>
  <c r="K2790" i="2"/>
  <c r="J2790" i="2"/>
  <c r="H2790" i="2"/>
  <c r="C2790" i="2"/>
  <c r="DV2789" i="2"/>
  <c r="DO2789" i="2"/>
  <c r="CH2789" i="2"/>
  <c r="CD2789" i="2"/>
  <c r="CB2789" i="2"/>
  <c r="U2789" i="2"/>
  <c r="Q2789" i="2"/>
  <c r="M2789" i="2"/>
  <c r="K2789" i="2"/>
  <c r="J2789" i="2"/>
  <c r="H2789" i="2"/>
  <c r="C2789" i="2"/>
  <c r="DV2788" i="2"/>
  <c r="DO2788" i="2"/>
  <c r="CH2788" i="2"/>
  <c r="CD2788" i="2"/>
  <c r="CB2788" i="2"/>
  <c r="U2788" i="2"/>
  <c r="Q2788" i="2"/>
  <c r="M2788" i="2"/>
  <c r="K2788" i="2"/>
  <c r="J2788" i="2"/>
  <c r="H2788" i="2"/>
  <c r="C2788" i="2"/>
  <c r="DV2787" i="2"/>
  <c r="DO2787" i="2"/>
  <c r="CH2787" i="2"/>
  <c r="CD2787" i="2"/>
  <c r="CB2787" i="2"/>
  <c r="U2787" i="2"/>
  <c r="Q2787" i="2"/>
  <c r="M2787" i="2"/>
  <c r="K2787" i="2"/>
  <c r="J2787" i="2"/>
  <c r="H2787" i="2"/>
  <c r="C2787" i="2"/>
  <c r="DV2786" i="2"/>
  <c r="DO2786" i="2"/>
  <c r="CD2786" i="2"/>
  <c r="CB2786" i="2"/>
  <c r="U2786" i="2"/>
  <c r="Q2786" i="2"/>
  <c r="M2786" i="2"/>
  <c r="K2786" i="2"/>
  <c r="J2786" i="2"/>
  <c r="H2786" i="2"/>
  <c r="C2786" i="2"/>
  <c r="DV2785" i="2"/>
  <c r="DO2785" i="2"/>
  <c r="CD2785" i="2"/>
  <c r="CB2785" i="2"/>
  <c r="U2785" i="2"/>
  <c r="Q2785" i="2"/>
  <c r="M2785" i="2"/>
  <c r="K2785" i="2"/>
  <c r="J2785" i="2"/>
  <c r="H2785" i="2"/>
  <c r="C2785" i="2"/>
  <c r="DV2784" i="2"/>
  <c r="DO2784" i="2"/>
  <c r="CD2784" i="2"/>
  <c r="CB2784" i="2"/>
  <c r="U2784" i="2"/>
  <c r="Q2784" i="2"/>
  <c r="M2784" i="2"/>
  <c r="K2784" i="2"/>
  <c r="J2784" i="2"/>
  <c r="H2784" i="2"/>
  <c r="C2784" i="2"/>
  <c r="DV2783" i="2"/>
  <c r="DO2783" i="2"/>
  <c r="CH2783" i="2"/>
  <c r="CD2783" i="2"/>
  <c r="CB2783" i="2"/>
  <c r="U2783" i="2"/>
  <c r="Q2783" i="2"/>
  <c r="M2783" i="2"/>
  <c r="K2783" i="2"/>
  <c r="J2783" i="2"/>
  <c r="H2783" i="2"/>
  <c r="C2783" i="2"/>
  <c r="DV2782" i="2"/>
  <c r="DO2782" i="2"/>
  <c r="CD2782" i="2"/>
  <c r="CB2782" i="2"/>
  <c r="U2782" i="2"/>
  <c r="Q2782" i="2"/>
  <c r="M2782" i="2"/>
  <c r="K2782" i="2"/>
  <c r="J2782" i="2"/>
  <c r="H2782" i="2"/>
  <c r="C2782" i="2"/>
  <c r="DV2781" i="2"/>
  <c r="DO2781" i="2"/>
  <c r="CD2781" i="2"/>
  <c r="CB2781" i="2"/>
  <c r="U2781" i="2"/>
  <c r="Q2781" i="2"/>
  <c r="M2781" i="2"/>
  <c r="K2781" i="2"/>
  <c r="J2781" i="2"/>
  <c r="H2781" i="2"/>
  <c r="C2781" i="2"/>
  <c r="DV2780" i="2"/>
  <c r="DO2780" i="2"/>
  <c r="CD2780" i="2"/>
  <c r="CB2780" i="2"/>
  <c r="U2780" i="2"/>
  <c r="Q2780" i="2"/>
  <c r="M2780" i="2"/>
  <c r="K2780" i="2"/>
  <c r="J2780" i="2"/>
  <c r="H2780" i="2"/>
  <c r="C2780" i="2"/>
  <c r="DV2779" i="2"/>
  <c r="DO2779" i="2"/>
  <c r="CD2779" i="2"/>
  <c r="CB2779" i="2"/>
  <c r="U2779" i="2"/>
  <c r="Q2779" i="2"/>
  <c r="M2779" i="2"/>
  <c r="K2779" i="2"/>
  <c r="J2779" i="2"/>
  <c r="H2779" i="2"/>
  <c r="C2779" i="2"/>
  <c r="DV2778" i="2"/>
  <c r="DO2778" i="2"/>
  <c r="CD2778" i="2"/>
  <c r="CB2778" i="2"/>
  <c r="U2778" i="2"/>
  <c r="Q2778" i="2"/>
  <c r="M2778" i="2"/>
  <c r="K2778" i="2"/>
  <c r="J2778" i="2"/>
  <c r="H2778" i="2"/>
  <c r="C2778" i="2"/>
  <c r="DV2777" i="2"/>
  <c r="DO2777" i="2"/>
  <c r="CD2777" i="2"/>
  <c r="CB2777" i="2"/>
  <c r="U2777" i="2"/>
  <c r="Q2777" i="2"/>
  <c r="M2777" i="2"/>
  <c r="K2777" i="2"/>
  <c r="J2777" i="2"/>
  <c r="H2777" i="2"/>
  <c r="C2777" i="2"/>
  <c r="DV2776" i="2"/>
  <c r="DO2776" i="2"/>
  <c r="CI2776" i="2"/>
  <c r="CH2776" i="2"/>
  <c r="CG2776" i="2"/>
  <c r="CD2776" i="2"/>
  <c r="CJ2776" i="2" s="1"/>
  <c r="CB2776" i="2"/>
  <c r="U2776" i="2"/>
  <c r="Q2776" i="2"/>
  <c r="M2776" i="2"/>
  <c r="K2776" i="2"/>
  <c r="J2776" i="2"/>
  <c r="H2776" i="2"/>
  <c r="C2776" i="2"/>
  <c r="DV2775" i="2"/>
  <c r="DO2775" i="2"/>
  <c r="CD2775" i="2"/>
  <c r="CB2775" i="2"/>
  <c r="U2775" i="2"/>
  <c r="Q2775" i="2"/>
  <c r="M2775" i="2"/>
  <c r="K2775" i="2"/>
  <c r="J2775" i="2"/>
  <c r="H2775" i="2"/>
  <c r="C2775" i="2"/>
  <c r="DV2774" i="2"/>
  <c r="DO2774" i="2"/>
  <c r="CD2774" i="2"/>
  <c r="CB2774" i="2"/>
  <c r="U2774" i="2"/>
  <c r="Q2774" i="2"/>
  <c r="M2774" i="2"/>
  <c r="K2774" i="2"/>
  <c r="J2774" i="2"/>
  <c r="H2774" i="2"/>
  <c r="C2774" i="2"/>
  <c r="DV2773" i="2"/>
  <c r="DO2773" i="2"/>
  <c r="CD2773" i="2"/>
  <c r="CB2773" i="2"/>
  <c r="U2773" i="2"/>
  <c r="Q2773" i="2"/>
  <c r="M2773" i="2"/>
  <c r="K2773" i="2"/>
  <c r="J2773" i="2"/>
  <c r="H2773" i="2"/>
  <c r="C2773" i="2"/>
  <c r="DV2772" i="2"/>
  <c r="DO2772" i="2"/>
  <c r="CH2772" i="2"/>
  <c r="CD2772" i="2"/>
  <c r="CB2772" i="2"/>
  <c r="U2772" i="2"/>
  <c r="Q2772" i="2"/>
  <c r="M2772" i="2"/>
  <c r="K2772" i="2"/>
  <c r="J2772" i="2"/>
  <c r="H2772" i="2"/>
  <c r="C2772" i="2"/>
  <c r="DV2771" i="2"/>
  <c r="DO2771" i="2"/>
  <c r="CJ2771" i="2"/>
  <c r="CI2771" i="2"/>
  <c r="CH2771" i="2"/>
  <c r="CG2771" i="2"/>
  <c r="CD2771" i="2"/>
  <c r="CB2771" i="2"/>
  <c r="U2771" i="2"/>
  <c r="Q2771" i="2"/>
  <c r="M2771" i="2"/>
  <c r="K2771" i="2"/>
  <c r="J2771" i="2"/>
  <c r="H2771" i="2"/>
  <c r="C2771" i="2"/>
  <c r="DV2770" i="2"/>
  <c r="DO2770" i="2"/>
  <c r="CD2770" i="2"/>
  <c r="CB2770" i="2"/>
  <c r="U2770" i="2"/>
  <c r="Q2770" i="2"/>
  <c r="M2770" i="2"/>
  <c r="K2770" i="2"/>
  <c r="J2770" i="2"/>
  <c r="H2770" i="2"/>
  <c r="C2770" i="2"/>
  <c r="DV2769" i="2"/>
  <c r="DO2769" i="2"/>
  <c r="CD2769" i="2"/>
  <c r="CB2769" i="2"/>
  <c r="U2769" i="2"/>
  <c r="Q2769" i="2"/>
  <c r="M2769" i="2"/>
  <c r="K2769" i="2"/>
  <c r="J2769" i="2"/>
  <c r="H2769" i="2"/>
  <c r="C2769" i="2"/>
  <c r="DV2768" i="2"/>
  <c r="DO2768" i="2"/>
  <c r="CI2768" i="2"/>
  <c r="CH2768" i="2"/>
  <c r="CG2768" i="2"/>
  <c r="CD2768" i="2"/>
  <c r="CJ2768" i="2" s="1"/>
  <c r="CB2768" i="2"/>
  <c r="U2768" i="2"/>
  <c r="Q2768" i="2"/>
  <c r="M2768" i="2"/>
  <c r="K2768" i="2"/>
  <c r="J2768" i="2"/>
  <c r="H2768" i="2"/>
  <c r="C2768" i="2"/>
  <c r="DV2767" i="2"/>
  <c r="DO2767" i="2"/>
  <c r="CD2767" i="2"/>
  <c r="CB2767" i="2"/>
  <c r="U2767" i="2"/>
  <c r="Q2767" i="2"/>
  <c r="M2767" i="2"/>
  <c r="K2767" i="2"/>
  <c r="J2767" i="2"/>
  <c r="H2767" i="2"/>
  <c r="C2767" i="2"/>
  <c r="DV2766" i="2"/>
  <c r="DO2766" i="2"/>
  <c r="CH2766" i="2"/>
  <c r="CD2766" i="2"/>
  <c r="CB2766" i="2"/>
  <c r="U2766" i="2"/>
  <c r="Q2766" i="2"/>
  <c r="M2766" i="2"/>
  <c r="K2766" i="2"/>
  <c r="J2766" i="2"/>
  <c r="H2766" i="2"/>
  <c r="C2766" i="2"/>
  <c r="DV2765" i="2"/>
  <c r="DO2765" i="2"/>
  <c r="CD2765" i="2"/>
  <c r="CB2765" i="2"/>
  <c r="U2765" i="2"/>
  <c r="Q2765" i="2"/>
  <c r="M2765" i="2"/>
  <c r="K2765" i="2"/>
  <c r="J2765" i="2"/>
  <c r="H2765" i="2"/>
  <c r="C2765" i="2"/>
  <c r="DV2764" i="2"/>
  <c r="DO2764" i="2"/>
  <c r="CH2764" i="2"/>
  <c r="CD2764" i="2"/>
  <c r="CB2764" i="2"/>
  <c r="U2764" i="2"/>
  <c r="Q2764" i="2"/>
  <c r="M2764" i="2"/>
  <c r="K2764" i="2"/>
  <c r="J2764" i="2"/>
  <c r="H2764" i="2"/>
  <c r="C2764" i="2"/>
  <c r="DV2763" i="2"/>
  <c r="DO2763" i="2"/>
  <c r="CD2763" i="2"/>
  <c r="CB2763" i="2"/>
  <c r="U2763" i="2"/>
  <c r="Q2763" i="2"/>
  <c r="M2763" i="2"/>
  <c r="K2763" i="2"/>
  <c r="J2763" i="2"/>
  <c r="H2763" i="2"/>
  <c r="C2763" i="2"/>
  <c r="DV2762" i="2"/>
  <c r="DO2762" i="2"/>
  <c r="CD2762" i="2"/>
  <c r="CB2762" i="2"/>
  <c r="U2762" i="2"/>
  <c r="Q2762" i="2"/>
  <c r="M2762" i="2"/>
  <c r="K2762" i="2"/>
  <c r="J2762" i="2"/>
  <c r="H2762" i="2"/>
  <c r="C2762" i="2"/>
  <c r="DV2761" i="2"/>
  <c r="DO2761" i="2"/>
  <c r="CD2761" i="2"/>
  <c r="CB2761" i="2"/>
  <c r="U2761" i="2"/>
  <c r="Q2761" i="2"/>
  <c r="M2761" i="2"/>
  <c r="K2761" i="2"/>
  <c r="J2761" i="2"/>
  <c r="H2761" i="2"/>
  <c r="C2761" i="2"/>
  <c r="DV2760" i="2"/>
  <c r="DO2760" i="2"/>
  <c r="CH2760" i="2"/>
  <c r="CD2760" i="2"/>
  <c r="CB2760" i="2"/>
  <c r="U2760" i="2"/>
  <c r="Q2760" i="2"/>
  <c r="M2760" i="2"/>
  <c r="K2760" i="2"/>
  <c r="J2760" i="2"/>
  <c r="H2760" i="2"/>
  <c r="C2760" i="2"/>
  <c r="DV2759" i="2"/>
  <c r="DO2759" i="2"/>
  <c r="CD2759" i="2"/>
  <c r="CB2759" i="2"/>
  <c r="U2759" i="2"/>
  <c r="Q2759" i="2"/>
  <c r="M2759" i="2"/>
  <c r="K2759" i="2"/>
  <c r="J2759" i="2"/>
  <c r="H2759" i="2"/>
  <c r="C2759" i="2"/>
  <c r="DV2758" i="2"/>
  <c r="DO2758" i="2"/>
  <c r="CD2758" i="2"/>
  <c r="CB2758" i="2"/>
  <c r="U2758" i="2"/>
  <c r="Q2758" i="2"/>
  <c r="M2758" i="2"/>
  <c r="K2758" i="2"/>
  <c r="J2758" i="2"/>
  <c r="H2758" i="2"/>
  <c r="C2758" i="2"/>
  <c r="DV2757" i="2"/>
  <c r="DO2757" i="2"/>
  <c r="CD2757" i="2"/>
  <c r="CB2757" i="2"/>
  <c r="U2757" i="2"/>
  <c r="Q2757" i="2"/>
  <c r="M2757" i="2"/>
  <c r="K2757" i="2"/>
  <c r="J2757" i="2"/>
  <c r="H2757" i="2"/>
  <c r="C2757" i="2"/>
  <c r="DV2756" i="2"/>
  <c r="DO2756" i="2"/>
  <c r="CD2756" i="2"/>
  <c r="CB2756" i="2"/>
  <c r="U2756" i="2"/>
  <c r="Q2756" i="2"/>
  <c r="M2756" i="2"/>
  <c r="K2756" i="2"/>
  <c r="J2756" i="2"/>
  <c r="H2756" i="2"/>
  <c r="C2756" i="2"/>
  <c r="DV2755" i="2"/>
  <c r="DO2755" i="2"/>
  <c r="CD2755" i="2"/>
  <c r="CB2755" i="2"/>
  <c r="U2755" i="2"/>
  <c r="Q2755" i="2"/>
  <c r="M2755" i="2"/>
  <c r="K2755" i="2"/>
  <c r="J2755" i="2"/>
  <c r="H2755" i="2"/>
  <c r="C2755" i="2"/>
  <c r="DV2754" i="2"/>
  <c r="DO2754" i="2"/>
  <c r="CD2754" i="2"/>
  <c r="CB2754" i="2"/>
  <c r="U2754" i="2"/>
  <c r="Q2754" i="2"/>
  <c r="M2754" i="2"/>
  <c r="K2754" i="2"/>
  <c r="J2754" i="2"/>
  <c r="H2754" i="2"/>
  <c r="C2754" i="2"/>
  <c r="DV2753" i="2"/>
  <c r="DO2753" i="2"/>
  <c r="CD2753" i="2"/>
  <c r="CB2753" i="2"/>
  <c r="U2753" i="2"/>
  <c r="Q2753" i="2"/>
  <c r="M2753" i="2"/>
  <c r="K2753" i="2"/>
  <c r="J2753" i="2"/>
  <c r="H2753" i="2"/>
  <c r="C2753" i="2"/>
  <c r="DV2752" i="2"/>
  <c r="DO2752" i="2"/>
  <c r="CH2752" i="2"/>
  <c r="CD2752" i="2"/>
  <c r="CB2752" i="2"/>
  <c r="U2752" i="2"/>
  <c r="Q2752" i="2"/>
  <c r="M2752" i="2"/>
  <c r="K2752" i="2"/>
  <c r="J2752" i="2"/>
  <c r="H2752" i="2"/>
  <c r="C2752" i="2"/>
  <c r="DV2751" i="2"/>
  <c r="DO2751" i="2"/>
  <c r="CI2751" i="2"/>
  <c r="CH2751" i="2"/>
  <c r="CG2751" i="2"/>
  <c r="CD2751" i="2"/>
  <c r="CB2751" i="2"/>
  <c r="U2751" i="2"/>
  <c r="Q2751" i="2"/>
  <c r="M2751" i="2"/>
  <c r="K2751" i="2"/>
  <c r="J2751" i="2"/>
  <c r="H2751" i="2"/>
  <c r="C2751" i="2"/>
  <c r="DV2750" i="2"/>
  <c r="DO2750" i="2"/>
  <c r="CI2750" i="2"/>
  <c r="CH2750" i="2"/>
  <c r="CG2750" i="2"/>
  <c r="CD2750" i="2"/>
  <c r="CJ2750" i="2" s="1"/>
  <c r="CB2750" i="2"/>
  <c r="U2750" i="2"/>
  <c r="Q2750" i="2"/>
  <c r="M2750" i="2"/>
  <c r="K2750" i="2"/>
  <c r="J2750" i="2"/>
  <c r="H2750" i="2"/>
  <c r="C2750" i="2"/>
  <c r="DV2749" i="2"/>
  <c r="DO2749" i="2"/>
  <c r="CD2749" i="2"/>
  <c r="CB2749" i="2"/>
  <c r="U2749" i="2"/>
  <c r="Q2749" i="2"/>
  <c r="M2749" i="2"/>
  <c r="K2749" i="2"/>
  <c r="J2749" i="2"/>
  <c r="H2749" i="2"/>
  <c r="C2749" i="2"/>
  <c r="DV2748" i="2"/>
  <c r="DO2748" i="2"/>
  <c r="CD2748" i="2"/>
  <c r="CB2748" i="2"/>
  <c r="U2748" i="2"/>
  <c r="Q2748" i="2"/>
  <c r="M2748" i="2"/>
  <c r="K2748" i="2"/>
  <c r="J2748" i="2"/>
  <c r="H2748" i="2"/>
  <c r="C2748" i="2"/>
  <c r="DV2747" i="2"/>
  <c r="DO2747" i="2"/>
  <c r="CD2747" i="2"/>
  <c r="CB2747" i="2"/>
  <c r="U2747" i="2"/>
  <c r="Q2747" i="2"/>
  <c r="M2747" i="2"/>
  <c r="K2747" i="2"/>
  <c r="J2747" i="2"/>
  <c r="H2747" i="2"/>
  <c r="C2747" i="2"/>
  <c r="DV2746" i="2"/>
  <c r="DO2746" i="2"/>
  <c r="CD2746" i="2"/>
  <c r="CB2746" i="2"/>
  <c r="U2746" i="2"/>
  <c r="Q2746" i="2"/>
  <c r="M2746" i="2"/>
  <c r="K2746" i="2"/>
  <c r="J2746" i="2"/>
  <c r="H2746" i="2"/>
  <c r="C2746" i="2"/>
  <c r="DV2745" i="2"/>
  <c r="DO2745" i="2"/>
  <c r="CD2745" i="2"/>
  <c r="CB2745" i="2"/>
  <c r="U2745" i="2"/>
  <c r="Q2745" i="2"/>
  <c r="M2745" i="2"/>
  <c r="K2745" i="2"/>
  <c r="J2745" i="2"/>
  <c r="H2745" i="2"/>
  <c r="C2745" i="2"/>
  <c r="DV2744" i="2"/>
  <c r="DO2744" i="2"/>
  <c r="CH2744" i="2"/>
  <c r="CD2744" i="2"/>
  <c r="CB2744" i="2"/>
  <c r="U2744" i="2"/>
  <c r="Q2744" i="2"/>
  <c r="M2744" i="2"/>
  <c r="K2744" i="2"/>
  <c r="J2744" i="2"/>
  <c r="H2744" i="2"/>
  <c r="C2744" i="2"/>
  <c r="DV2743" i="2"/>
  <c r="DO2743" i="2"/>
  <c r="CH2743" i="2"/>
  <c r="CD2743" i="2"/>
  <c r="CB2743" i="2"/>
  <c r="U2743" i="2"/>
  <c r="Q2743" i="2"/>
  <c r="M2743" i="2"/>
  <c r="K2743" i="2"/>
  <c r="J2743" i="2"/>
  <c r="H2743" i="2"/>
  <c r="C2743" i="2"/>
  <c r="DV2742" i="2"/>
  <c r="DO2742" i="2"/>
  <c r="CD2742" i="2"/>
  <c r="CB2742" i="2"/>
  <c r="U2742" i="2"/>
  <c r="Q2742" i="2"/>
  <c r="M2742" i="2"/>
  <c r="K2742" i="2"/>
  <c r="J2742" i="2"/>
  <c r="H2742" i="2"/>
  <c r="C2742" i="2"/>
  <c r="DV2741" i="2"/>
  <c r="DO2741" i="2"/>
  <c r="CH2741" i="2"/>
  <c r="CD2741" i="2"/>
  <c r="CB2741" i="2"/>
  <c r="U2741" i="2"/>
  <c r="Q2741" i="2"/>
  <c r="M2741" i="2"/>
  <c r="K2741" i="2"/>
  <c r="J2741" i="2"/>
  <c r="H2741" i="2"/>
  <c r="C2741" i="2"/>
  <c r="DV2740" i="2"/>
  <c r="DO2740" i="2"/>
  <c r="CD2740" i="2"/>
  <c r="CB2740" i="2"/>
  <c r="U2740" i="2"/>
  <c r="Q2740" i="2"/>
  <c r="M2740" i="2"/>
  <c r="K2740" i="2"/>
  <c r="J2740" i="2"/>
  <c r="H2740" i="2"/>
  <c r="C2740" i="2"/>
  <c r="DV2739" i="2"/>
  <c r="DO2739" i="2"/>
  <c r="CD2739" i="2"/>
  <c r="CB2739" i="2"/>
  <c r="U2739" i="2"/>
  <c r="Q2739" i="2"/>
  <c r="M2739" i="2"/>
  <c r="K2739" i="2"/>
  <c r="J2739" i="2"/>
  <c r="H2739" i="2"/>
  <c r="C2739" i="2"/>
  <c r="DV2738" i="2"/>
  <c r="DO2738" i="2"/>
  <c r="CD2738" i="2"/>
  <c r="CB2738" i="2"/>
  <c r="U2738" i="2"/>
  <c r="Q2738" i="2"/>
  <c r="M2738" i="2"/>
  <c r="K2738" i="2"/>
  <c r="J2738" i="2"/>
  <c r="H2738" i="2"/>
  <c r="C2738" i="2"/>
  <c r="DV2737" i="2"/>
  <c r="DO2737" i="2"/>
  <c r="CD2737" i="2"/>
  <c r="CB2737" i="2"/>
  <c r="U2737" i="2"/>
  <c r="Q2737" i="2"/>
  <c r="M2737" i="2"/>
  <c r="K2737" i="2"/>
  <c r="J2737" i="2"/>
  <c r="H2737" i="2"/>
  <c r="C2737" i="2"/>
  <c r="DV2736" i="2"/>
  <c r="DO2736" i="2"/>
  <c r="CD2736" i="2"/>
  <c r="CB2736" i="2"/>
  <c r="U2736" i="2"/>
  <c r="Q2736" i="2"/>
  <c r="M2736" i="2"/>
  <c r="K2736" i="2"/>
  <c r="J2736" i="2"/>
  <c r="H2736" i="2"/>
  <c r="C2736" i="2"/>
  <c r="DV2735" i="2"/>
  <c r="DO2735" i="2"/>
  <c r="CD2735" i="2"/>
  <c r="CB2735" i="2"/>
  <c r="U2735" i="2"/>
  <c r="Q2735" i="2"/>
  <c r="M2735" i="2"/>
  <c r="K2735" i="2"/>
  <c r="J2735" i="2"/>
  <c r="H2735" i="2"/>
  <c r="C2735" i="2"/>
  <c r="DV2734" i="2"/>
  <c r="DO2734" i="2"/>
  <c r="CD2734" i="2"/>
  <c r="CB2734" i="2"/>
  <c r="U2734" i="2"/>
  <c r="Q2734" i="2"/>
  <c r="M2734" i="2"/>
  <c r="K2734" i="2"/>
  <c r="J2734" i="2"/>
  <c r="H2734" i="2"/>
  <c r="C2734" i="2"/>
  <c r="DV2733" i="2"/>
  <c r="DO2733" i="2"/>
  <c r="CJ2733" i="2"/>
  <c r="CI2733" i="2"/>
  <c r="CH2733" i="2"/>
  <c r="CG2733" i="2"/>
  <c r="CD2733" i="2"/>
  <c r="CB2733" i="2"/>
  <c r="U2733" i="2"/>
  <c r="Q2733" i="2"/>
  <c r="M2733" i="2"/>
  <c r="K2733" i="2"/>
  <c r="J2733" i="2"/>
  <c r="H2733" i="2"/>
  <c r="C2733" i="2"/>
  <c r="DV2732" i="2"/>
  <c r="DO2732" i="2"/>
  <c r="CD2732" i="2"/>
  <c r="CB2732" i="2"/>
  <c r="U2732" i="2"/>
  <c r="Q2732" i="2"/>
  <c r="M2732" i="2"/>
  <c r="K2732" i="2"/>
  <c r="J2732" i="2"/>
  <c r="H2732" i="2"/>
  <c r="C2732" i="2"/>
  <c r="DV2731" i="2"/>
  <c r="DO2731" i="2"/>
  <c r="CJ2731" i="2"/>
  <c r="CI2731" i="2"/>
  <c r="CH2731" i="2"/>
  <c r="CG2731" i="2"/>
  <c r="CD2731" i="2"/>
  <c r="CB2731" i="2"/>
  <c r="U2731" i="2"/>
  <c r="Q2731" i="2"/>
  <c r="M2731" i="2"/>
  <c r="K2731" i="2"/>
  <c r="J2731" i="2"/>
  <c r="H2731" i="2"/>
  <c r="C2731" i="2"/>
  <c r="DV2730" i="2"/>
  <c r="DO2730" i="2"/>
  <c r="CJ2730" i="2"/>
  <c r="CI2730" i="2"/>
  <c r="CH2730" i="2"/>
  <c r="CG2730" i="2"/>
  <c r="CD2730" i="2"/>
  <c r="CB2730" i="2"/>
  <c r="U2730" i="2"/>
  <c r="Q2730" i="2"/>
  <c r="M2730" i="2"/>
  <c r="K2730" i="2"/>
  <c r="J2730" i="2"/>
  <c r="H2730" i="2"/>
  <c r="C2730" i="2"/>
  <c r="DV2729" i="2"/>
  <c r="DO2729" i="2"/>
  <c r="CI2729" i="2"/>
  <c r="CH2729" i="2"/>
  <c r="CG2729" i="2"/>
  <c r="CD2729" i="2"/>
  <c r="CB2729" i="2"/>
  <c r="U2729" i="2"/>
  <c r="Q2729" i="2"/>
  <c r="M2729" i="2"/>
  <c r="K2729" i="2"/>
  <c r="J2729" i="2"/>
  <c r="H2729" i="2"/>
  <c r="C2729" i="2"/>
  <c r="DV2728" i="2"/>
  <c r="DO2728" i="2"/>
  <c r="CD2728" i="2"/>
  <c r="CB2728" i="2"/>
  <c r="U2728" i="2"/>
  <c r="Q2728" i="2"/>
  <c r="M2728" i="2"/>
  <c r="K2728" i="2"/>
  <c r="J2728" i="2"/>
  <c r="H2728" i="2"/>
  <c r="C2728" i="2"/>
  <c r="DV2727" i="2"/>
  <c r="DO2727" i="2"/>
  <c r="CD2727" i="2"/>
  <c r="CB2727" i="2"/>
  <c r="U2727" i="2"/>
  <c r="Q2727" i="2"/>
  <c r="M2727" i="2"/>
  <c r="K2727" i="2"/>
  <c r="J2727" i="2"/>
  <c r="H2727" i="2"/>
  <c r="C2727" i="2"/>
  <c r="DV2726" i="2"/>
  <c r="DO2726" i="2"/>
  <c r="CD2726" i="2"/>
  <c r="CB2726" i="2"/>
  <c r="U2726" i="2"/>
  <c r="Q2726" i="2"/>
  <c r="M2726" i="2"/>
  <c r="K2726" i="2"/>
  <c r="J2726" i="2"/>
  <c r="H2726" i="2"/>
  <c r="C2726" i="2"/>
  <c r="DV2725" i="2"/>
  <c r="DO2725" i="2"/>
  <c r="CD2725" i="2"/>
  <c r="CB2725" i="2"/>
  <c r="U2725" i="2"/>
  <c r="Q2725" i="2"/>
  <c r="M2725" i="2"/>
  <c r="K2725" i="2"/>
  <c r="J2725" i="2"/>
  <c r="H2725" i="2"/>
  <c r="C2725" i="2"/>
  <c r="DV2724" i="2"/>
  <c r="DO2724" i="2"/>
  <c r="CI2724" i="2"/>
  <c r="CH2724" i="2"/>
  <c r="CG2724" i="2"/>
  <c r="CD2724" i="2"/>
  <c r="CJ2724" i="2" s="1"/>
  <c r="CB2724" i="2"/>
  <c r="U2724" i="2"/>
  <c r="Q2724" i="2"/>
  <c r="M2724" i="2"/>
  <c r="K2724" i="2"/>
  <c r="J2724" i="2"/>
  <c r="H2724" i="2"/>
  <c r="C2724" i="2"/>
  <c r="DV2723" i="2"/>
  <c r="DO2723" i="2"/>
  <c r="CD2723" i="2"/>
  <c r="CB2723" i="2"/>
  <c r="U2723" i="2"/>
  <c r="Q2723" i="2"/>
  <c r="M2723" i="2"/>
  <c r="K2723" i="2"/>
  <c r="J2723" i="2"/>
  <c r="H2723" i="2"/>
  <c r="C2723" i="2"/>
  <c r="DV2722" i="2"/>
  <c r="DO2722" i="2"/>
  <c r="CD2722" i="2"/>
  <c r="CB2722" i="2"/>
  <c r="U2722" i="2"/>
  <c r="Q2722" i="2"/>
  <c r="M2722" i="2"/>
  <c r="K2722" i="2"/>
  <c r="J2722" i="2"/>
  <c r="H2722" i="2"/>
  <c r="C2722" i="2"/>
  <c r="DV2721" i="2"/>
  <c r="DO2721" i="2"/>
  <c r="CD2721" i="2"/>
  <c r="CB2721" i="2"/>
  <c r="U2721" i="2"/>
  <c r="Q2721" i="2"/>
  <c r="M2721" i="2"/>
  <c r="K2721" i="2"/>
  <c r="J2721" i="2"/>
  <c r="H2721" i="2"/>
  <c r="C2721" i="2"/>
  <c r="DV2720" i="2"/>
  <c r="DO2720" i="2"/>
  <c r="CD2720" i="2"/>
  <c r="CB2720" i="2"/>
  <c r="U2720" i="2"/>
  <c r="Q2720" i="2"/>
  <c r="M2720" i="2"/>
  <c r="K2720" i="2"/>
  <c r="J2720" i="2"/>
  <c r="H2720" i="2"/>
  <c r="C2720" i="2"/>
  <c r="DV2719" i="2"/>
  <c r="DO2719" i="2"/>
  <c r="CI2719" i="2"/>
  <c r="CH2719" i="2"/>
  <c r="CG2719" i="2"/>
  <c r="CD2719" i="2"/>
  <c r="CJ2719" i="2" s="1"/>
  <c r="CB2719" i="2"/>
  <c r="U2719" i="2"/>
  <c r="Q2719" i="2"/>
  <c r="M2719" i="2"/>
  <c r="K2719" i="2"/>
  <c r="J2719" i="2"/>
  <c r="H2719" i="2"/>
  <c r="C2719" i="2"/>
  <c r="DV2718" i="2"/>
  <c r="DO2718" i="2"/>
  <c r="CD2718" i="2"/>
  <c r="CB2718" i="2"/>
  <c r="U2718" i="2"/>
  <c r="Q2718" i="2"/>
  <c r="M2718" i="2"/>
  <c r="K2718" i="2"/>
  <c r="J2718" i="2"/>
  <c r="H2718" i="2"/>
  <c r="C2718" i="2"/>
  <c r="DV2717" i="2"/>
  <c r="DO2717" i="2"/>
  <c r="CD2717" i="2"/>
  <c r="CB2717" i="2"/>
  <c r="U2717" i="2"/>
  <c r="Q2717" i="2"/>
  <c r="M2717" i="2"/>
  <c r="K2717" i="2"/>
  <c r="J2717" i="2"/>
  <c r="H2717" i="2"/>
  <c r="C2717" i="2"/>
  <c r="DV2716" i="2"/>
  <c r="DO2716" i="2"/>
  <c r="CD2716" i="2"/>
  <c r="CB2716" i="2"/>
  <c r="U2716" i="2"/>
  <c r="Q2716" i="2"/>
  <c r="M2716" i="2"/>
  <c r="K2716" i="2"/>
  <c r="J2716" i="2"/>
  <c r="H2716" i="2"/>
  <c r="C2716" i="2"/>
  <c r="DV2715" i="2"/>
  <c r="DO2715" i="2"/>
  <c r="CI2715" i="2"/>
  <c r="CH2715" i="2"/>
  <c r="CG2715" i="2"/>
  <c r="CJ2715" i="2" s="1"/>
  <c r="CD2715" i="2"/>
  <c r="CB2715" i="2"/>
  <c r="U2715" i="2"/>
  <c r="Q2715" i="2"/>
  <c r="M2715" i="2"/>
  <c r="K2715" i="2"/>
  <c r="J2715" i="2"/>
  <c r="H2715" i="2"/>
  <c r="C2715" i="2"/>
  <c r="DV2714" i="2"/>
  <c r="DO2714" i="2"/>
  <c r="CD2714" i="2"/>
  <c r="CB2714" i="2"/>
  <c r="U2714" i="2"/>
  <c r="Q2714" i="2"/>
  <c r="M2714" i="2"/>
  <c r="K2714" i="2"/>
  <c r="J2714" i="2"/>
  <c r="H2714" i="2"/>
  <c r="C2714" i="2"/>
  <c r="DV2713" i="2"/>
  <c r="DO2713" i="2"/>
  <c r="CD2713" i="2"/>
  <c r="CB2713" i="2"/>
  <c r="U2713" i="2"/>
  <c r="Q2713" i="2"/>
  <c r="M2713" i="2"/>
  <c r="K2713" i="2"/>
  <c r="J2713" i="2"/>
  <c r="H2713" i="2"/>
  <c r="C2713" i="2"/>
  <c r="DV2712" i="2"/>
  <c r="DO2712" i="2"/>
  <c r="CI2712" i="2"/>
  <c r="CH2712" i="2"/>
  <c r="CG2712" i="2"/>
  <c r="CD2712" i="2"/>
  <c r="CB2712" i="2"/>
  <c r="U2712" i="2"/>
  <c r="Q2712" i="2"/>
  <c r="M2712" i="2"/>
  <c r="K2712" i="2"/>
  <c r="J2712" i="2"/>
  <c r="H2712" i="2"/>
  <c r="C2712" i="2"/>
  <c r="DV2711" i="2"/>
  <c r="DO2711" i="2"/>
  <c r="CD2711" i="2"/>
  <c r="CB2711" i="2"/>
  <c r="U2711" i="2"/>
  <c r="Q2711" i="2"/>
  <c r="M2711" i="2"/>
  <c r="K2711" i="2"/>
  <c r="J2711" i="2"/>
  <c r="H2711" i="2"/>
  <c r="C2711" i="2"/>
  <c r="DV2710" i="2"/>
  <c r="DO2710" i="2"/>
  <c r="CD2710" i="2"/>
  <c r="CB2710" i="2"/>
  <c r="U2710" i="2"/>
  <c r="Q2710" i="2"/>
  <c r="M2710" i="2"/>
  <c r="K2710" i="2"/>
  <c r="J2710" i="2"/>
  <c r="H2710" i="2"/>
  <c r="C2710" i="2"/>
  <c r="DV2709" i="2"/>
  <c r="DO2709" i="2"/>
  <c r="CD2709" i="2"/>
  <c r="CB2709" i="2"/>
  <c r="U2709" i="2"/>
  <c r="Q2709" i="2"/>
  <c r="M2709" i="2"/>
  <c r="K2709" i="2"/>
  <c r="J2709" i="2"/>
  <c r="H2709" i="2"/>
  <c r="C2709" i="2"/>
  <c r="DV2708" i="2"/>
  <c r="DO2708" i="2"/>
  <c r="CI2708" i="2"/>
  <c r="CH2708" i="2"/>
  <c r="CG2708" i="2"/>
  <c r="CD2708" i="2"/>
  <c r="CB2708" i="2"/>
  <c r="U2708" i="2"/>
  <c r="Q2708" i="2"/>
  <c r="M2708" i="2"/>
  <c r="K2708" i="2"/>
  <c r="J2708" i="2"/>
  <c r="H2708" i="2"/>
  <c r="C2708" i="2"/>
  <c r="DV2707" i="2"/>
  <c r="DO2707" i="2"/>
  <c r="CD2707" i="2"/>
  <c r="CB2707" i="2"/>
  <c r="U2707" i="2"/>
  <c r="Q2707" i="2"/>
  <c r="M2707" i="2"/>
  <c r="K2707" i="2"/>
  <c r="J2707" i="2"/>
  <c r="H2707" i="2"/>
  <c r="C2707" i="2"/>
  <c r="DV2706" i="2"/>
  <c r="DO2706" i="2"/>
  <c r="CJ2706" i="2"/>
  <c r="CI2706" i="2"/>
  <c r="CH2706" i="2"/>
  <c r="CG2706" i="2"/>
  <c r="CD2706" i="2"/>
  <c r="CB2706" i="2"/>
  <c r="U2706" i="2"/>
  <c r="Q2706" i="2"/>
  <c r="M2706" i="2"/>
  <c r="K2706" i="2"/>
  <c r="J2706" i="2"/>
  <c r="H2706" i="2"/>
  <c r="C2706" i="2"/>
  <c r="DV2705" i="2"/>
  <c r="DO2705" i="2"/>
  <c r="CD2705" i="2"/>
  <c r="CB2705" i="2"/>
  <c r="U2705" i="2"/>
  <c r="Q2705" i="2"/>
  <c r="M2705" i="2"/>
  <c r="K2705" i="2"/>
  <c r="J2705" i="2"/>
  <c r="H2705" i="2"/>
  <c r="C2705" i="2"/>
  <c r="DV2704" i="2"/>
  <c r="DO2704" i="2"/>
  <c r="CD2704" i="2"/>
  <c r="CB2704" i="2"/>
  <c r="U2704" i="2"/>
  <c r="Q2704" i="2"/>
  <c r="M2704" i="2"/>
  <c r="K2704" i="2"/>
  <c r="J2704" i="2"/>
  <c r="H2704" i="2"/>
  <c r="C2704" i="2"/>
  <c r="DV2703" i="2"/>
  <c r="DO2703" i="2"/>
  <c r="CD2703" i="2"/>
  <c r="CB2703" i="2"/>
  <c r="U2703" i="2"/>
  <c r="Q2703" i="2"/>
  <c r="M2703" i="2"/>
  <c r="K2703" i="2"/>
  <c r="J2703" i="2"/>
  <c r="H2703" i="2"/>
  <c r="C2703" i="2"/>
  <c r="DV2702" i="2"/>
  <c r="DO2702" i="2"/>
  <c r="CD2702" i="2"/>
  <c r="CB2702" i="2"/>
  <c r="U2702" i="2"/>
  <c r="Q2702" i="2"/>
  <c r="M2702" i="2"/>
  <c r="K2702" i="2"/>
  <c r="J2702" i="2"/>
  <c r="H2702" i="2"/>
  <c r="C2702" i="2"/>
  <c r="DV2701" i="2"/>
  <c r="DO2701" i="2"/>
  <c r="CD2701" i="2"/>
  <c r="CB2701" i="2"/>
  <c r="U2701" i="2"/>
  <c r="Q2701" i="2"/>
  <c r="M2701" i="2"/>
  <c r="K2701" i="2"/>
  <c r="J2701" i="2"/>
  <c r="H2701" i="2"/>
  <c r="C2701" i="2"/>
  <c r="DV2700" i="2"/>
  <c r="DO2700" i="2"/>
  <c r="CD2700" i="2"/>
  <c r="CB2700" i="2"/>
  <c r="U2700" i="2"/>
  <c r="Q2700" i="2"/>
  <c r="M2700" i="2"/>
  <c r="K2700" i="2"/>
  <c r="J2700" i="2"/>
  <c r="H2700" i="2"/>
  <c r="C2700" i="2"/>
  <c r="DV2699" i="2"/>
  <c r="DO2699" i="2"/>
  <c r="CD2699" i="2"/>
  <c r="CB2699" i="2"/>
  <c r="U2699" i="2"/>
  <c r="Q2699" i="2"/>
  <c r="M2699" i="2"/>
  <c r="K2699" i="2"/>
  <c r="J2699" i="2"/>
  <c r="H2699" i="2"/>
  <c r="C2699" i="2"/>
  <c r="DV2698" i="2"/>
  <c r="DO2698" i="2"/>
  <c r="CI2698" i="2"/>
  <c r="CH2698" i="2"/>
  <c r="CG2698" i="2"/>
  <c r="CJ2698" i="2" s="1"/>
  <c r="CD2698" i="2"/>
  <c r="CB2698" i="2"/>
  <c r="U2698" i="2"/>
  <c r="Q2698" i="2"/>
  <c r="M2698" i="2"/>
  <c r="K2698" i="2"/>
  <c r="J2698" i="2"/>
  <c r="H2698" i="2"/>
  <c r="C2698" i="2"/>
  <c r="DV2697" i="2"/>
  <c r="DO2697" i="2"/>
  <c r="CH2697" i="2"/>
  <c r="CD2697" i="2"/>
  <c r="CB2697" i="2"/>
  <c r="U2697" i="2"/>
  <c r="Q2697" i="2"/>
  <c r="M2697" i="2"/>
  <c r="K2697" i="2"/>
  <c r="J2697" i="2"/>
  <c r="H2697" i="2"/>
  <c r="C2697" i="2"/>
  <c r="DV2696" i="2"/>
  <c r="DO2696" i="2"/>
  <c r="CD2696" i="2"/>
  <c r="CB2696" i="2"/>
  <c r="U2696" i="2"/>
  <c r="Q2696" i="2"/>
  <c r="M2696" i="2"/>
  <c r="K2696" i="2"/>
  <c r="J2696" i="2"/>
  <c r="H2696" i="2"/>
  <c r="C2696" i="2"/>
  <c r="DV2695" i="2"/>
  <c r="DO2695" i="2"/>
  <c r="CI2695" i="2"/>
  <c r="CH2695" i="2"/>
  <c r="CG2695" i="2"/>
  <c r="CD2695" i="2"/>
  <c r="CB2695" i="2"/>
  <c r="U2695" i="2"/>
  <c r="Q2695" i="2"/>
  <c r="M2695" i="2"/>
  <c r="K2695" i="2"/>
  <c r="J2695" i="2"/>
  <c r="H2695" i="2"/>
  <c r="C2695" i="2"/>
  <c r="DV2694" i="2"/>
  <c r="DO2694" i="2"/>
  <c r="CI2694" i="2"/>
  <c r="CH2694" i="2"/>
  <c r="CG2694" i="2"/>
  <c r="CD2694" i="2"/>
  <c r="CJ2694" i="2" s="1"/>
  <c r="CB2694" i="2"/>
  <c r="U2694" i="2"/>
  <c r="Q2694" i="2"/>
  <c r="M2694" i="2"/>
  <c r="K2694" i="2"/>
  <c r="J2694" i="2"/>
  <c r="H2694" i="2"/>
  <c r="C2694" i="2"/>
  <c r="DV2693" i="2"/>
  <c r="DO2693" i="2"/>
  <c r="CD2693" i="2"/>
  <c r="CB2693" i="2"/>
  <c r="U2693" i="2"/>
  <c r="Q2693" i="2"/>
  <c r="M2693" i="2"/>
  <c r="K2693" i="2"/>
  <c r="J2693" i="2"/>
  <c r="H2693" i="2"/>
  <c r="C2693" i="2"/>
  <c r="DV2692" i="2"/>
  <c r="DO2692" i="2"/>
  <c r="CD2692" i="2"/>
  <c r="CB2692" i="2"/>
  <c r="U2692" i="2"/>
  <c r="Q2692" i="2"/>
  <c r="M2692" i="2"/>
  <c r="K2692" i="2"/>
  <c r="J2692" i="2"/>
  <c r="H2692" i="2"/>
  <c r="C2692" i="2"/>
  <c r="DV2691" i="2"/>
  <c r="DO2691" i="2"/>
  <c r="CH2691" i="2"/>
  <c r="CD2691" i="2"/>
  <c r="CB2691" i="2"/>
  <c r="U2691" i="2"/>
  <c r="Q2691" i="2"/>
  <c r="M2691" i="2"/>
  <c r="K2691" i="2"/>
  <c r="J2691" i="2"/>
  <c r="H2691" i="2"/>
  <c r="C2691" i="2"/>
  <c r="DV2690" i="2"/>
  <c r="DO2690" i="2"/>
  <c r="CD2690" i="2"/>
  <c r="CB2690" i="2"/>
  <c r="U2690" i="2"/>
  <c r="Q2690" i="2"/>
  <c r="M2690" i="2"/>
  <c r="K2690" i="2"/>
  <c r="J2690" i="2"/>
  <c r="H2690" i="2"/>
  <c r="C2690" i="2"/>
  <c r="DV2689" i="2"/>
  <c r="DO2689" i="2"/>
  <c r="CD2689" i="2"/>
  <c r="CB2689" i="2"/>
  <c r="U2689" i="2"/>
  <c r="Q2689" i="2"/>
  <c r="M2689" i="2"/>
  <c r="K2689" i="2"/>
  <c r="J2689" i="2"/>
  <c r="H2689" i="2"/>
  <c r="C2689" i="2"/>
  <c r="DV2688" i="2"/>
  <c r="DO2688" i="2"/>
  <c r="CD2688" i="2"/>
  <c r="CB2688" i="2"/>
  <c r="U2688" i="2"/>
  <c r="Q2688" i="2"/>
  <c r="M2688" i="2"/>
  <c r="K2688" i="2"/>
  <c r="J2688" i="2"/>
  <c r="H2688" i="2"/>
  <c r="C2688" i="2"/>
  <c r="DV2687" i="2"/>
  <c r="DO2687" i="2"/>
  <c r="CD2687" i="2"/>
  <c r="CB2687" i="2"/>
  <c r="U2687" i="2"/>
  <c r="Q2687" i="2"/>
  <c r="M2687" i="2"/>
  <c r="K2687" i="2"/>
  <c r="J2687" i="2"/>
  <c r="H2687" i="2"/>
  <c r="C2687" i="2"/>
  <c r="DV2686" i="2"/>
  <c r="DO2686" i="2"/>
  <c r="CD2686" i="2"/>
  <c r="CB2686" i="2"/>
  <c r="U2686" i="2"/>
  <c r="Q2686" i="2"/>
  <c r="M2686" i="2"/>
  <c r="K2686" i="2"/>
  <c r="J2686" i="2"/>
  <c r="H2686" i="2"/>
  <c r="C2686" i="2"/>
  <c r="DV2685" i="2"/>
  <c r="DO2685" i="2"/>
  <c r="CD2685" i="2"/>
  <c r="CB2685" i="2"/>
  <c r="U2685" i="2"/>
  <c r="Q2685" i="2"/>
  <c r="M2685" i="2"/>
  <c r="K2685" i="2"/>
  <c r="J2685" i="2"/>
  <c r="H2685" i="2"/>
  <c r="C2685" i="2"/>
  <c r="DV2684" i="2"/>
  <c r="DO2684" i="2"/>
  <c r="CH2684" i="2"/>
  <c r="CD2684" i="2"/>
  <c r="CB2684" i="2"/>
  <c r="U2684" i="2"/>
  <c r="Q2684" i="2"/>
  <c r="M2684" i="2"/>
  <c r="K2684" i="2"/>
  <c r="J2684" i="2"/>
  <c r="H2684" i="2"/>
  <c r="C2684" i="2"/>
  <c r="DV2683" i="2"/>
  <c r="DO2683" i="2"/>
  <c r="CD2683" i="2"/>
  <c r="CB2683" i="2"/>
  <c r="U2683" i="2"/>
  <c r="Q2683" i="2"/>
  <c r="M2683" i="2"/>
  <c r="K2683" i="2"/>
  <c r="J2683" i="2"/>
  <c r="H2683" i="2"/>
  <c r="C2683" i="2"/>
  <c r="DV2682" i="2"/>
  <c r="DO2682" i="2"/>
  <c r="CD2682" i="2"/>
  <c r="CB2682" i="2"/>
  <c r="U2682" i="2"/>
  <c r="Q2682" i="2"/>
  <c r="M2682" i="2"/>
  <c r="K2682" i="2"/>
  <c r="J2682" i="2"/>
  <c r="H2682" i="2"/>
  <c r="C2682" i="2"/>
  <c r="DV2681" i="2"/>
  <c r="DO2681" i="2"/>
  <c r="CI2681" i="2"/>
  <c r="CH2681" i="2"/>
  <c r="CG2681" i="2"/>
  <c r="CD2681" i="2"/>
  <c r="CJ2681" i="2" s="1"/>
  <c r="CB2681" i="2"/>
  <c r="U2681" i="2"/>
  <c r="Q2681" i="2"/>
  <c r="M2681" i="2"/>
  <c r="K2681" i="2"/>
  <c r="J2681" i="2"/>
  <c r="H2681" i="2"/>
  <c r="C2681" i="2"/>
  <c r="DV2680" i="2"/>
  <c r="DO2680" i="2"/>
  <c r="CH2680" i="2"/>
  <c r="CD2680" i="2"/>
  <c r="CB2680" i="2"/>
  <c r="U2680" i="2"/>
  <c r="Q2680" i="2"/>
  <c r="M2680" i="2"/>
  <c r="K2680" i="2"/>
  <c r="J2680" i="2"/>
  <c r="H2680" i="2"/>
  <c r="C2680" i="2"/>
  <c r="DV2679" i="2"/>
  <c r="DO2679" i="2"/>
  <c r="CD2679" i="2"/>
  <c r="CB2679" i="2"/>
  <c r="U2679" i="2"/>
  <c r="Q2679" i="2"/>
  <c r="M2679" i="2"/>
  <c r="K2679" i="2"/>
  <c r="J2679" i="2"/>
  <c r="H2679" i="2"/>
  <c r="C2679" i="2"/>
  <c r="DV2678" i="2"/>
  <c r="DO2678" i="2"/>
  <c r="CD2678" i="2"/>
  <c r="CB2678" i="2"/>
  <c r="U2678" i="2"/>
  <c r="Q2678" i="2"/>
  <c r="M2678" i="2"/>
  <c r="K2678" i="2"/>
  <c r="J2678" i="2"/>
  <c r="H2678" i="2"/>
  <c r="C2678" i="2"/>
  <c r="DV2677" i="2"/>
  <c r="DO2677" i="2"/>
  <c r="CD2677" i="2"/>
  <c r="CB2677" i="2"/>
  <c r="U2677" i="2"/>
  <c r="Q2677" i="2"/>
  <c r="M2677" i="2"/>
  <c r="K2677" i="2"/>
  <c r="J2677" i="2"/>
  <c r="H2677" i="2"/>
  <c r="C2677" i="2"/>
  <c r="DV2676" i="2"/>
  <c r="DO2676" i="2"/>
  <c r="CI2676" i="2"/>
  <c r="CH2676" i="2"/>
  <c r="CG2676" i="2"/>
  <c r="CD2676" i="2"/>
  <c r="CB2676" i="2"/>
  <c r="U2676" i="2"/>
  <c r="Q2676" i="2"/>
  <c r="M2676" i="2"/>
  <c r="K2676" i="2"/>
  <c r="J2676" i="2"/>
  <c r="H2676" i="2"/>
  <c r="C2676" i="2"/>
  <c r="DV2675" i="2"/>
  <c r="DO2675" i="2"/>
  <c r="CI2675" i="2"/>
  <c r="CH2675" i="2"/>
  <c r="CG2675" i="2"/>
  <c r="CD2675" i="2"/>
  <c r="CJ2675" i="2" s="1"/>
  <c r="CB2675" i="2"/>
  <c r="U2675" i="2"/>
  <c r="Q2675" i="2"/>
  <c r="M2675" i="2"/>
  <c r="K2675" i="2"/>
  <c r="J2675" i="2"/>
  <c r="H2675" i="2"/>
  <c r="C2675" i="2"/>
  <c r="DV2674" i="2"/>
  <c r="DO2674" i="2"/>
  <c r="CD2674" i="2"/>
  <c r="CB2674" i="2"/>
  <c r="U2674" i="2"/>
  <c r="Q2674" i="2"/>
  <c r="M2674" i="2"/>
  <c r="K2674" i="2"/>
  <c r="J2674" i="2"/>
  <c r="H2674" i="2"/>
  <c r="C2674" i="2"/>
  <c r="DV2673" i="2"/>
  <c r="DO2673" i="2"/>
  <c r="CI2673" i="2"/>
  <c r="CH2673" i="2"/>
  <c r="CG2673" i="2"/>
  <c r="CD2673" i="2"/>
  <c r="CB2673" i="2"/>
  <c r="U2673" i="2"/>
  <c r="Q2673" i="2"/>
  <c r="M2673" i="2"/>
  <c r="K2673" i="2"/>
  <c r="J2673" i="2"/>
  <c r="H2673" i="2"/>
  <c r="C2673" i="2"/>
  <c r="DV2672" i="2"/>
  <c r="DO2672" i="2"/>
  <c r="CD2672" i="2"/>
  <c r="CB2672" i="2"/>
  <c r="U2672" i="2"/>
  <c r="Q2672" i="2"/>
  <c r="M2672" i="2"/>
  <c r="K2672" i="2"/>
  <c r="J2672" i="2"/>
  <c r="H2672" i="2"/>
  <c r="C2672" i="2"/>
  <c r="DV2671" i="2"/>
  <c r="DO2671" i="2"/>
  <c r="CD2671" i="2"/>
  <c r="CB2671" i="2"/>
  <c r="U2671" i="2"/>
  <c r="Q2671" i="2"/>
  <c r="M2671" i="2"/>
  <c r="K2671" i="2"/>
  <c r="J2671" i="2"/>
  <c r="H2671" i="2"/>
  <c r="C2671" i="2"/>
  <c r="DV2670" i="2"/>
  <c r="DO2670" i="2"/>
  <c r="CJ2670" i="2"/>
  <c r="CI2670" i="2"/>
  <c r="CH2670" i="2"/>
  <c r="CG2670" i="2"/>
  <c r="CD2670" i="2"/>
  <c r="CB2670" i="2"/>
  <c r="U2670" i="2"/>
  <c r="Q2670" i="2"/>
  <c r="M2670" i="2"/>
  <c r="K2670" i="2"/>
  <c r="J2670" i="2"/>
  <c r="H2670" i="2"/>
  <c r="C2670" i="2"/>
  <c r="DV2669" i="2"/>
  <c r="DO2669" i="2"/>
  <c r="CH2669" i="2"/>
  <c r="CD2669" i="2"/>
  <c r="CB2669" i="2"/>
  <c r="U2669" i="2"/>
  <c r="Q2669" i="2"/>
  <c r="M2669" i="2"/>
  <c r="K2669" i="2"/>
  <c r="J2669" i="2"/>
  <c r="H2669" i="2"/>
  <c r="C2669" i="2"/>
  <c r="DV2668" i="2"/>
  <c r="DO2668" i="2"/>
  <c r="CD2668" i="2"/>
  <c r="CB2668" i="2"/>
  <c r="U2668" i="2"/>
  <c r="Q2668" i="2"/>
  <c r="M2668" i="2"/>
  <c r="K2668" i="2"/>
  <c r="J2668" i="2"/>
  <c r="H2668" i="2"/>
  <c r="C2668" i="2"/>
  <c r="DV2667" i="2"/>
  <c r="DO2667" i="2"/>
  <c r="CD2667" i="2"/>
  <c r="CB2667" i="2"/>
  <c r="U2667" i="2"/>
  <c r="Q2667" i="2"/>
  <c r="M2667" i="2"/>
  <c r="K2667" i="2"/>
  <c r="J2667" i="2"/>
  <c r="H2667" i="2"/>
  <c r="C2667" i="2"/>
  <c r="DV2666" i="2"/>
  <c r="DO2666" i="2"/>
  <c r="CD2666" i="2"/>
  <c r="CB2666" i="2"/>
  <c r="U2666" i="2"/>
  <c r="Q2666" i="2"/>
  <c r="M2666" i="2"/>
  <c r="K2666" i="2"/>
  <c r="J2666" i="2"/>
  <c r="H2666" i="2"/>
  <c r="C2666" i="2"/>
  <c r="DV2665" i="2"/>
  <c r="DO2665" i="2"/>
  <c r="CH2665" i="2"/>
  <c r="CD2665" i="2"/>
  <c r="CB2665" i="2"/>
  <c r="U2665" i="2"/>
  <c r="Q2665" i="2"/>
  <c r="M2665" i="2"/>
  <c r="K2665" i="2"/>
  <c r="J2665" i="2"/>
  <c r="H2665" i="2"/>
  <c r="C2665" i="2"/>
  <c r="DV2664" i="2"/>
  <c r="DO2664" i="2"/>
  <c r="CD2664" i="2"/>
  <c r="CB2664" i="2"/>
  <c r="U2664" i="2"/>
  <c r="Q2664" i="2"/>
  <c r="M2664" i="2"/>
  <c r="K2664" i="2"/>
  <c r="J2664" i="2"/>
  <c r="H2664" i="2"/>
  <c r="C2664" i="2"/>
  <c r="DV2663" i="2"/>
  <c r="DO2663" i="2"/>
  <c r="CD2663" i="2"/>
  <c r="CB2663" i="2"/>
  <c r="U2663" i="2"/>
  <c r="Q2663" i="2"/>
  <c r="M2663" i="2"/>
  <c r="K2663" i="2"/>
  <c r="J2663" i="2"/>
  <c r="H2663" i="2"/>
  <c r="C2663" i="2"/>
  <c r="DV2662" i="2"/>
  <c r="DO2662" i="2"/>
  <c r="CI2662" i="2"/>
  <c r="CH2662" i="2"/>
  <c r="CG2662" i="2"/>
  <c r="CD2662" i="2"/>
  <c r="CJ2662" i="2" s="1"/>
  <c r="CB2662" i="2"/>
  <c r="U2662" i="2"/>
  <c r="Q2662" i="2"/>
  <c r="M2662" i="2"/>
  <c r="K2662" i="2"/>
  <c r="J2662" i="2"/>
  <c r="H2662" i="2"/>
  <c r="C2662" i="2"/>
  <c r="DV2661" i="2"/>
  <c r="DO2661" i="2"/>
  <c r="CH2661" i="2"/>
  <c r="CD2661" i="2"/>
  <c r="CB2661" i="2"/>
  <c r="U2661" i="2"/>
  <c r="Q2661" i="2"/>
  <c r="M2661" i="2"/>
  <c r="K2661" i="2"/>
  <c r="J2661" i="2"/>
  <c r="H2661" i="2"/>
  <c r="C2661" i="2"/>
  <c r="DV2660" i="2"/>
  <c r="DO2660" i="2"/>
  <c r="CD2660" i="2"/>
  <c r="CB2660" i="2"/>
  <c r="U2660" i="2"/>
  <c r="Q2660" i="2"/>
  <c r="M2660" i="2"/>
  <c r="K2660" i="2"/>
  <c r="J2660" i="2"/>
  <c r="H2660" i="2"/>
  <c r="C2660" i="2"/>
  <c r="DV2659" i="2"/>
  <c r="DO2659" i="2"/>
  <c r="CI2659" i="2"/>
  <c r="CH2659" i="2"/>
  <c r="CG2659" i="2"/>
  <c r="CJ2659" i="2" s="1"/>
  <c r="CD2659" i="2"/>
  <c r="CB2659" i="2"/>
  <c r="U2659" i="2"/>
  <c r="Q2659" i="2"/>
  <c r="M2659" i="2"/>
  <c r="K2659" i="2"/>
  <c r="J2659" i="2"/>
  <c r="H2659" i="2"/>
  <c r="C2659" i="2"/>
  <c r="DV2658" i="2"/>
  <c r="DO2658" i="2"/>
  <c r="CD2658" i="2"/>
  <c r="CB2658" i="2"/>
  <c r="U2658" i="2"/>
  <c r="Q2658" i="2"/>
  <c r="M2658" i="2"/>
  <c r="K2658" i="2"/>
  <c r="J2658" i="2"/>
  <c r="H2658" i="2"/>
  <c r="C2658" i="2"/>
  <c r="DV2657" i="2"/>
  <c r="DO2657" i="2"/>
  <c r="CD2657" i="2"/>
  <c r="CB2657" i="2"/>
  <c r="U2657" i="2"/>
  <c r="Q2657" i="2"/>
  <c r="M2657" i="2"/>
  <c r="K2657" i="2"/>
  <c r="J2657" i="2"/>
  <c r="H2657" i="2"/>
  <c r="C2657" i="2"/>
  <c r="DV2656" i="2"/>
  <c r="DO2656" i="2"/>
  <c r="CH2656" i="2"/>
  <c r="CD2656" i="2"/>
  <c r="CB2656" i="2"/>
  <c r="U2656" i="2"/>
  <c r="Q2656" i="2"/>
  <c r="M2656" i="2"/>
  <c r="K2656" i="2"/>
  <c r="J2656" i="2"/>
  <c r="H2656" i="2"/>
  <c r="C2656" i="2"/>
  <c r="DV2655" i="2"/>
  <c r="DO2655" i="2"/>
  <c r="CD2655" i="2"/>
  <c r="CB2655" i="2"/>
  <c r="U2655" i="2"/>
  <c r="Q2655" i="2"/>
  <c r="M2655" i="2"/>
  <c r="K2655" i="2"/>
  <c r="J2655" i="2"/>
  <c r="H2655" i="2"/>
  <c r="C2655" i="2"/>
  <c r="DV2654" i="2"/>
  <c r="DO2654" i="2"/>
  <c r="CD2654" i="2"/>
  <c r="CB2654" i="2"/>
  <c r="U2654" i="2"/>
  <c r="Q2654" i="2"/>
  <c r="M2654" i="2"/>
  <c r="K2654" i="2"/>
  <c r="J2654" i="2"/>
  <c r="H2654" i="2"/>
  <c r="C2654" i="2"/>
  <c r="DV2653" i="2"/>
  <c r="DO2653" i="2"/>
  <c r="CD2653" i="2"/>
  <c r="CB2653" i="2"/>
  <c r="U2653" i="2"/>
  <c r="Q2653" i="2"/>
  <c r="M2653" i="2"/>
  <c r="K2653" i="2"/>
  <c r="J2653" i="2"/>
  <c r="H2653" i="2"/>
  <c r="C2653" i="2"/>
  <c r="DV2652" i="2"/>
  <c r="DO2652" i="2"/>
  <c r="CD2652" i="2"/>
  <c r="CB2652" i="2"/>
  <c r="U2652" i="2"/>
  <c r="Q2652" i="2"/>
  <c r="M2652" i="2"/>
  <c r="K2652" i="2"/>
  <c r="J2652" i="2"/>
  <c r="H2652" i="2"/>
  <c r="C2652" i="2"/>
  <c r="DV2651" i="2"/>
  <c r="DO2651" i="2"/>
  <c r="CJ2651" i="2"/>
  <c r="CI2651" i="2"/>
  <c r="CH2651" i="2"/>
  <c r="CG2651" i="2"/>
  <c r="CD2651" i="2"/>
  <c r="CB2651" i="2"/>
  <c r="U2651" i="2"/>
  <c r="Q2651" i="2"/>
  <c r="M2651" i="2"/>
  <c r="K2651" i="2"/>
  <c r="J2651" i="2"/>
  <c r="H2651" i="2"/>
  <c r="C2651" i="2"/>
  <c r="DV2650" i="2"/>
  <c r="DO2650" i="2"/>
  <c r="CD2650" i="2"/>
  <c r="CB2650" i="2"/>
  <c r="U2650" i="2"/>
  <c r="Q2650" i="2"/>
  <c r="M2650" i="2"/>
  <c r="K2650" i="2"/>
  <c r="J2650" i="2"/>
  <c r="H2650" i="2"/>
  <c r="C2650" i="2"/>
  <c r="DV2649" i="2"/>
  <c r="DO2649" i="2"/>
  <c r="CD2649" i="2"/>
  <c r="CB2649" i="2"/>
  <c r="U2649" i="2"/>
  <c r="Q2649" i="2"/>
  <c r="M2649" i="2"/>
  <c r="K2649" i="2"/>
  <c r="J2649" i="2"/>
  <c r="H2649" i="2"/>
  <c r="C2649" i="2"/>
  <c r="DV2648" i="2"/>
  <c r="DO2648" i="2"/>
  <c r="CD2648" i="2"/>
  <c r="CB2648" i="2"/>
  <c r="U2648" i="2"/>
  <c r="Q2648" i="2"/>
  <c r="M2648" i="2"/>
  <c r="K2648" i="2"/>
  <c r="J2648" i="2"/>
  <c r="H2648" i="2"/>
  <c r="C2648" i="2"/>
  <c r="DV2647" i="2"/>
  <c r="DO2647" i="2"/>
  <c r="CD2647" i="2"/>
  <c r="CB2647" i="2"/>
  <c r="U2647" i="2"/>
  <c r="Q2647" i="2"/>
  <c r="M2647" i="2"/>
  <c r="K2647" i="2"/>
  <c r="J2647" i="2"/>
  <c r="H2647" i="2"/>
  <c r="C2647" i="2"/>
  <c r="DV2646" i="2"/>
  <c r="DO2646" i="2"/>
  <c r="CI2646" i="2"/>
  <c r="CH2646" i="2"/>
  <c r="CG2646" i="2"/>
  <c r="CD2646" i="2"/>
  <c r="CJ2646" i="2" s="1"/>
  <c r="CB2646" i="2"/>
  <c r="U2646" i="2"/>
  <c r="Q2646" i="2"/>
  <c r="M2646" i="2"/>
  <c r="K2646" i="2"/>
  <c r="J2646" i="2"/>
  <c r="H2646" i="2"/>
  <c r="C2646" i="2"/>
  <c r="DV2645" i="2"/>
  <c r="DO2645" i="2"/>
  <c r="CD2645" i="2"/>
  <c r="CB2645" i="2"/>
  <c r="U2645" i="2"/>
  <c r="Q2645" i="2"/>
  <c r="M2645" i="2"/>
  <c r="K2645" i="2"/>
  <c r="J2645" i="2"/>
  <c r="H2645" i="2"/>
  <c r="C2645" i="2"/>
  <c r="DV2644" i="2"/>
  <c r="DO2644" i="2"/>
  <c r="CD2644" i="2"/>
  <c r="CB2644" i="2"/>
  <c r="U2644" i="2"/>
  <c r="Q2644" i="2"/>
  <c r="M2644" i="2"/>
  <c r="K2644" i="2"/>
  <c r="J2644" i="2"/>
  <c r="H2644" i="2"/>
  <c r="C2644" i="2"/>
  <c r="DV2643" i="2"/>
  <c r="DO2643" i="2"/>
  <c r="CD2643" i="2"/>
  <c r="CB2643" i="2"/>
  <c r="U2643" i="2"/>
  <c r="Q2643" i="2"/>
  <c r="M2643" i="2"/>
  <c r="K2643" i="2"/>
  <c r="J2643" i="2"/>
  <c r="H2643" i="2"/>
  <c r="C2643" i="2"/>
  <c r="DV2642" i="2"/>
  <c r="DO2642" i="2"/>
  <c r="CH2642" i="2"/>
  <c r="CD2642" i="2"/>
  <c r="CB2642" i="2"/>
  <c r="U2642" i="2"/>
  <c r="Q2642" i="2"/>
  <c r="M2642" i="2"/>
  <c r="K2642" i="2"/>
  <c r="J2642" i="2"/>
  <c r="H2642" i="2"/>
  <c r="C2642" i="2"/>
  <c r="DV2641" i="2"/>
  <c r="DO2641" i="2"/>
  <c r="CI2641" i="2"/>
  <c r="CH2641" i="2"/>
  <c r="CG2641" i="2"/>
  <c r="CD2641" i="2"/>
  <c r="CJ2641" i="2" s="1"/>
  <c r="CB2641" i="2"/>
  <c r="U2641" i="2"/>
  <c r="Q2641" i="2"/>
  <c r="M2641" i="2"/>
  <c r="K2641" i="2"/>
  <c r="J2641" i="2"/>
  <c r="H2641" i="2"/>
  <c r="C2641" i="2"/>
  <c r="DV2640" i="2"/>
  <c r="DO2640" i="2"/>
  <c r="CI2640" i="2"/>
  <c r="CH2640" i="2"/>
  <c r="CG2640" i="2"/>
  <c r="CD2640" i="2"/>
  <c r="CJ2640" i="2" s="1"/>
  <c r="CB2640" i="2"/>
  <c r="U2640" i="2"/>
  <c r="Q2640" i="2"/>
  <c r="M2640" i="2"/>
  <c r="K2640" i="2"/>
  <c r="J2640" i="2"/>
  <c r="H2640" i="2"/>
  <c r="C2640" i="2"/>
  <c r="DV2639" i="2"/>
  <c r="DO2639" i="2"/>
  <c r="CD2639" i="2"/>
  <c r="CB2639" i="2"/>
  <c r="U2639" i="2"/>
  <c r="Q2639" i="2"/>
  <c r="M2639" i="2"/>
  <c r="K2639" i="2"/>
  <c r="J2639" i="2"/>
  <c r="H2639" i="2"/>
  <c r="C2639" i="2"/>
  <c r="DV2638" i="2"/>
  <c r="DO2638" i="2"/>
  <c r="CH2638" i="2"/>
  <c r="CD2638" i="2"/>
  <c r="CB2638" i="2"/>
  <c r="U2638" i="2"/>
  <c r="Q2638" i="2"/>
  <c r="M2638" i="2"/>
  <c r="K2638" i="2"/>
  <c r="J2638" i="2"/>
  <c r="H2638" i="2"/>
  <c r="C2638" i="2"/>
  <c r="DV2637" i="2"/>
  <c r="DO2637" i="2"/>
  <c r="CD2637" i="2"/>
  <c r="CB2637" i="2"/>
  <c r="U2637" i="2"/>
  <c r="Q2637" i="2"/>
  <c r="M2637" i="2"/>
  <c r="K2637" i="2"/>
  <c r="J2637" i="2"/>
  <c r="H2637" i="2"/>
  <c r="C2637" i="2"/>
  <c r="DV2636" i="2"/>
  <c r="DO2636" i="2"/>
  <c r="CD2636" i="2"/>
  <c r="CB2636" i="2"/>
  <c r="U2636" i="2"/>
  <c r="Q2636" i="2"/>
  <c r="M2636" i="2"/>
  <c r="K2636" i="2"/>
  <c r="J2636" i="2"/>
  <c r="H2636" i="2"/>
  <c r="C2636" i="2"/>
  <c r="DV2635" i="2"/>
  <c r="DO2635" i="2"/>
  <c r="CD2635" i="2"/>
  <c r="CB2635" i="2"/>
  <c r="U2635" i="2"/>
  <c r="Q2635" i="2"/>
  <c r="M2635" i="2"/>
  <c r="K2635" i="2"/>
  <c r="J2635" i="2"/>
  <c r="H2635" i="2"/>
  <c r="C2635" i="2"/>
  <c r="DV2634" i="2"/>
  <c r="DO2634" i="2"/>
  <c r="CD2634" i="2"/>
  <c r="CB2634" i="2"/>
  <c r="U2634" i="2"/>
  <c r="Q2634" i="2"/>
  <c r="M2634" i="2"/>
  <c r="K2634" i="2"/>
  <c r="J2634" i="2"/>
  <c r="H2634" i="2"/>
  <c r="C2634" i="2"/>
  <c r="DV2633" i="2"/>
  <c r="DO2633" i="2"/>
  <c r="CI2633" i="2"/>
  <c r="CH2633" i="2"/>
  <c r="CG2633" i="2"/>
  <c r="CD2633" i="2"/>
  <c r="CJ2633" i="2" s="1"/>
  <c r="CB2633" i="2"/>
  <c r="U2633" i="2"/>
  <c r="Q2633" i="2"/>
  <c r="M2633" i="2"/>
  <c r="K2633" i="2"/>
  <c r="J2633" i="2"/>
  <c r="H2633" i="2"/>
  <c r="C2633" i="2"/>
  <c r="DV2632" i="2"/>
  <c r="DO2632" i="2"/>
  <c r="CD2632" i="2"/>
  <c r="CB2632" i="2"/>
  <c r="U2632" i="2"/>
  <c r="Q2632" i="2"/>
  <c r="M2632" i="2"/>
  <c r="K2632" i="2"/>
  <c r="J2632" i="2"/>
  <c r="H2632" i="2"/>
  <c r="C2632" i="2"/>
  <c r="DV2631" i="2"/>
  <c r="DO2631" i="2"/>
  <c r="CD2631" i="2"/>
  <c r="CB2631" i="2"/>
  <c r="U2631" i="2"/>
  <c r="Q2631" i="2"/>
  <c r="M2631" i="2"/>
  <c r="K2631" i="2"/>
  <c r="J2631" i="2"/>
  <c r="H2631" i="2"/>
  <c r="C2631" i="2"/>
  <c r="DV2630" i="2"/>
  <c r="DO2630" i="2"/>
  <c r="CD2630" i="2"/>
  <c r="CB2630" i="2"/>
  <c r="U2630" i="2"/>
  <c r="Q2630" i="2"/>
  <c r="M2630" i="2"/>
  <c r="K2630" i="2"/>
  <c r="J2630" i="2"/>
  <c r="H2630" i="2"/>
  <c r="C2630" i="2"/>
  <c r="DV2629" i="2"/>
  <c r="DO2629" i="2"/>
  <c r="CI2629" i="2"/>
  <c r="CH2629" i="2"/>
  <c r="CG2629" i="2"/>
  <c r="CD2629" i="2"/>
  <c r="CJ2629" i="2" s="1"/>
  <c r="CB2629" i="2"/>
  <c r="U2629" i="2"/>
  <c r="Q2629" i="2"/>
  <c r="M2629" i="2"/>
  <c r="K2629" i="2"/>
  <c r="J2629" i="2"/>
  <c r="H2629" i="2"/>
  <c r="C2629" i="2"/>
  <c r="DV2628" i="2"/>
  <c r="DO2628" i="2"/>
  <c r="CD2628" i="2"/>
  <c r="CB2628" i="2"/>
  <c r="U2628" i="2"/>
  <c r="Q2628" i="2"/>
  <c r="M2628" i="2"/>
  <c r="K2628" i="2"/>
  <c r="J2628" i="2"/>
  <c r="H2628" i="2"/>
  <c r="C2628" i="2"/>
  <c r="DV2627" i="2"/>
  <c r="DO2627" i="2"/>
  <c r="CD2627" i="2"/>
  <c r="CB2627" i="2"/>
  <c r="U2627" i="2"/>
  <c r="Q2627" i="2"/>
  <c r="M2627" i="2"/>
  <c r="K2627" i="2"/>
  <c r="J2627" i="2"/>
  <c r="H2627" i="2"/>
  <c r="C2627" i="2"/>
  <c r="DV2626" i="2"/>
  <c r="DO2626" i="2"/>
  <c r="CD2626" i="2"/>
  <c r="CB2626" i="2"/>
  <c r="U2626" i="2"/>
  <c r="Q2626" i="2"/>
  <c r="M2626" i="2"/>
  <c r="K2626" i="2"/>
  <c r="J2626" i="2"/>
  <c r="H2626" i="2"/>
  <c r="C2626" i="2"/>
  <c r="DV2625" i="2"/>
  <c r="DO2625" i="2"/>
  <c r="CD2625" i="2"/>
  <c r="CB2625" i="2"/>
  <c r="U2625" i="2"/>
  <c r="Q2625" i="2"/>
  <c r="M2625" i="2"/>
  <c r="K2625" i="2"/>
  <c r="J2625" i="2"/>
  <c r="H2625" i="2"/>
  <c r="C2625" i="2"/>
  <c r="DV2624" i="2"/>
  <c r="DO2624" i="2"/>
  <c r="CI2624" i="2"/>
  <c r="CH2624" i="2"/>
  <c r="CG2624" i="2"/>
  <c r="CD2624" i="2"/>
  <c r="CJ2624" i="2" s="1"/>
  <c r="CB2624" i="2"/>
  <c r="U2624" i="2"/>
  <c r="Q2624" i="2"/>
  <c r="M2624" i="2"/>
  <c r="K2624" i="2"/>
  <c r="J2624" i="2"/>
  <c r="H2624" i="2"/>
  <c r="C2624" i="2"/>
  <c r="DV2623" i="2"/>
  <c r="DO2623" i="2"/>
  <c r="CD2623" i="2"/>
  <c r="CB2623" i="2"/>
  <c r="U2623" i="2"/>
  <c r="Q2623" i="2"/>
  <c r="M2623" i="2"/>
  <c r="K2623" i="2"/>
  <c r="J2623" i="2"/>
  <c r="H2623" i="2"/>
  <c r="C2623" i="2"/>
  <c r="DV2622" i="2"/>
  <c r="DO2622" i="2"/>
  <c r="CD2622" i="2"/>
  <c r="CB2622" i="2"/>
  <c r="U2622" i="2"/>
  <c r="Q2622" i="2"/>
  <c r="M2622" i="2"/>
  <c r="K2622" i="2"/>
  <c r="J2622" i="2"/>
  <c r="H2622" i="2"/>
  <c r="C2622" i="2"/>
  <c r="DV2621" i="2"/>
  <c r="DO2621" i="2"/>
  <c r="CD2621" i="2"/>
  <c r="CB2621" i="2"/>
  <c r="U2621" i="2"/>
  <c r="Q2621" i="2"/>
  <c r="M2621" i="2"/>
  <c r="K2621" i="2"/>
  <c r="J2621" i="2"/>
  <c r="H2621" i="2"/>
  <c r="C2621" i="2"/>
  <c r="DV2620" i="2"/>
  <c r="DO2620" i="2"/>
  <c r="CD2620" i="2"/>
  <c r="CB2620" i="2"/>
  <c r="U2620" i="2"/>
  <c r="Q2620" i="2"/>
  <c r="M2620" i="2"/>
  <c r="K2620" i="2"/>
  <c r="J2620" i="2"/>
  <c r="H2620" i="2"/>
  <c r="C2620" i="2"/>
  <c r="DV2619" i="2"/>
  <c r="DO2619" i="2"/>
  <c r="CD2619" i="2"/>
  <c r="CB2619" i="2"/>
  <c r="U2619" i="2"/>
  <c r="Q2619" i="2"/>
  <c r="M2619" i="2"/>
  <c r="K2619" i="2"/>
  <c r="J2619" i="2"/>
  <c r="H2619" i="2"/>
  <c r="C2619" i="2"/>
  <c r="DV2618" i="2"/>
  <c r="DO2618" i="2"/>
  <c r="CD2618" i="2"/>
  <c r="CB2618" i="2"/>
  <c r="U2618" i="2"/>
  <c r="Q2618" i="2"/>
  <c r="M2618" i="2"/>
  <c r="K2618" i="2"/>
  <c r="J2618" i="2"/>
  <c r="H2618" i="2"/>
  <c r="C2618" i="2"/>
  <c r="DV2617" i="2"/>
  <c r="DO2617" i="2"/>
  <c r="CD2617" i="2"/>
  <c r="CB2617" i="2"/>
  <c r="U2617" i="2"/>
  <c r="Q2617" i="2"/>
  <c r="M2617" i="2"/>
  <c r="K2617" i="2"/>
  <c r="J2617" i="2"/>
  <c r="H2617" i="2"/>
  <c r="C2617" i="2"/>
  <c r="DV2616" i="2"/>
  <c r="DO2616" i="2"/>
  <c r="CD2616" i="2"/>
  <c r="CB2616" i="2"/>
  <c r="U2616" i="2"/>
  <c r="Q2616" i="2"/>
  <c r="M2616" i="2"/>
  <c r="K2616" i="2"/>
  <c r="J2616" i="2"/>
  <c r="H2616" i="2"/>
  <c r="C2616" i="2"/>
  <c r="DV2615" i="2"/>
  <c r="DO2615" i="2"/>
  <c r="CD2615" i="2"/>
  <c r="CB2615" i="2"/>
  <c r="U2615" i="2"/>
  <c r="Q2615" i="2"/>
  <c r="M2615" i="2"/>
  <c r="K2615" i="2"/>
  <c r="J2615" i="2"/>
  <c r="H2615" i="2"/>
  <c r="C2615" i="2"/>
  <c r="DV2614" i="2"/>
  <c r="DO2614" i="2"/>
  <c r="CH2614" i="2"/>
  <c r="CD2614" i="2"/>
  <c r="CB2614" i="2"/>
  <c r="U2614" i="2"/>
  <c r="Q2614" i="2"/>
  <c r="M2614" i="2"/>
  <c r="K2614" i="2"/>
  <c r="J2614" i="2"/>
  <c r="H2614" i="2"/>
  <c r="C2614" i="2"/>
  <c r="DV2613" i="2"/>
  <c r="DO2613" i="2"/>
  <c r="CD2613" i="2"/>
  <c r="CB2613" i="2"/>
  <c r="U2613" i="2"/>
  <c r="Q2613" i="2"/>
  <c r="M2613" i="2"/>
  <c r="K2613" i="2"/>
  <c r="J2613" i="2"/>
  <c r="H2613" i="2"/>
  <c r="C2613" i="2"/>
  <c r="DV2612" i="2"/>
  <c r="DO2612" i="2"/>
  <c r="CD2612" i="2"/>
  <c r="CB2612" i="2"/>
  <c r="U2612" i="2"/>
  <c r="Q2612" i="2"/>
  <c r="M2612" i="2"/>
  <c r="K2612" i="2"/>
  <c r="J2612" i="2"/>
  <c r="H2612" i="2"/>
  <c r="C2612" i="2"/>
  <c r="DV2611" i="2"/>
  <c r="DO2611" i="2"/>
  <c r="CD2611" i="2"/>
  <c r="CB2611" i="2"/>
  <c r="U2611" i="2"/>
  <c r="Q2611" i="2"/>
  <c r="M2611" i="2"/>
  <c r="K2611" i="2"/>
  <c r="J2611" i="2"/>
  <c r="H2611" i="2"/>
  <c r="C2611" i="2"/>
  <c r="DV2610" i="2"/>
  <c r="DO2610" i="2"/>
  <c r="CJ2610" i="2"/>
  <c r="CI2610" i="2"/>
  <c r="CH2610" i="2"/>
  <c r="CG2610" i="2"/>
  <c r="CD2610" i="2"/>
  <c r="CB2610" i="2"/>
  <c r="U2610" i="2"/>
  <c r="Q2610" i="2"/>
  <c r="M2610" i="2"/>
  <c r="K2610" i="2"/>
  <c r="J2610" i="2"/>
  <c r="H2610" i="2"/>
  <c r="C2610" i="2"/>
  <c r="DV2609" i="2"/>
  <c r="DO2609" i="2"/>
  <c r="CH2609" i="2"/>
  <c r="CD2609" i="2"/>
  <c r="CB2609" i="2"/>
  <c r="U2609" i="2"/>
  <c r="Q2609" i="2"/>
  <c r="M2609" i="2"/>
  <c r="K2609" i="2"/>
  <c r="J2609" i="2"/>
  <c r="H2609" i="2"/>
  <c r="C2609" i="2"/>
  <c r="DV2608" i="2"/>
  <c r="DO2608" i="2"/>
  <c r="CD2608" i="2"/>
  <c r="CB2608" i="2"/>
  <c r="U2608" i="2"/>
  <c r="Q2608" i="2"/>
  <c r="M2608" i="2"/>
  <c r="K2608" i="2"/>
  <c r="J2608" i="2"/>
  <c r="H2608" i="2"/>
  <c r="C2608" i="2"/>
  <c r="DV2607" i="2"/>
  <c r="DO2607" i="2"/>
  <c r="CH2607" i="2"/>
  <c r="CD2607" i="2"/>
  <c r="CB2607" i="2"/>
  <c r="U2607" i="2"/>
  <c r="Q2607" i="2"/>
  <c r="M2607" i="2"/>
  <c r="K2607" i="2"/>
  <c r="J2607" i="2"/>
  <c r="H2607" i="2"/>
  <c r="C2607" i="2"/>
  <c r="DV2606" i="2"/>
  <c r="DO2606" i="2"/>
  <c r="CD2606" i="2"/>
  <c r="CB2606" i="2"/>
  <c r="U2606" i="2"/>
  <c r="Q2606" i="2"/>
  <c r="M2606" i="2"/>
  <c r="K2606" i="2"/>
  <c r="J2606" i="2"/>
  <c r="H2606" i="2"/>
  <c r="C2606" i="2"/>
  <c r="DV2605" i="2"/>
  <c r="DO2605" i="2"/>
  <c r="CI2605" i="2"/>
  <c r="CH2605" i="2"/>
  <c r="CG2605" i="2"/>
  <c r="CD2605" i="2"/>
  <c r="CJ2605" i="2" s="1"/>
  <c r="CB2605" i="2"/>
  <c r="U2605" i="2"/>
  <c r="Q2605" i="2"/>
  <c r="M2605" i="2"/>
  <c r="K2605" i="2"/>
  <c r="J2605" i="2"/>
  <c r="H2605" i="2"/>
  <c r="C2605" i="2"/>
  <c r="DV2604" i="2"/>
  <c r="DO2604" i="2"/>
  <c r="CD2604" i="2"/>
  <c r="CB2604" i="2"/>
  <c r="U2604" i="2"/>
  <c r="Q2604" i="2"/>
  <c r="M2604" i="2"/>
  <c r="K2604" i="2"/>
  <c r="J2604" i="2"/>
  <c r="H2604" i="2"/>
  <c r="C2604" i="2"/>
  <c r="DV2603" i="2"/>
  <c r="DO2603" i="2"/>
  <c r="CH2603" i="2"/>
  <c r="CD2603" i="2"/>
  <c r="CB2603" i="2"/>
  <c r="U2603" i="2"/>
  <c r="Q2603" i="2"/>
  <c r="M2603" i="2"/>
  <c r="K2603" i="2"/>
  <c r="J2603" i="2"/>
  <c r="H2603" i="2"/>
  <c r="C2603" i="2"/>
  <c r="DV2602" i="2"/>
  <c r="DO2602" i="2"/>
  <c r="CH2602" i="2"/>
  <c r="CD2602" i="2"/>
  <c r="CB2602" i="2"/>
  <c r="U2602" i="2"/>
  <c r="Q2602" i="2"/>
  <c r="M2602" i="2"/>
  <c r="K2602" i="2"/>
  <c r="J2602" i="2"/>
  <c r="H2602" i="2"/>
  <c r="C2602" i="2"/>
  <c r="DV2601" i="2"/>
  <c r="DO2601" i="2"/>
  <c r="CD2601" i="2"/>
  <c r="CB2601" i="2"/>
  <c r="U2601" i="2"/>
  <c r="Q2601" i="2"/>
  <c r="M2601" i="2"/>
  <c r="K2601" i="2"/>
  <c r="J2601" i="2"/>
  <c r="H2601" i="2"/>
  <c r="C2601" i="2"/>
  <c r="DV2600" i="2"/>
  <c r="DO2600" i="2"/>
  <c r="CH2600" i="2"/>
  <c r="CD2600" i="2"/>
  <c r="CB2600" i="2"/>
  <c r="U2600" i="2"/>
  <c r="Q2600" i="2"/>
  <c r="M2600" i="2"/>
  <c r="K2600" i="2"/>
  <c r="J2600" i="2"/>
  <c r="H2600" i="2"/>
  <c r="C2600" i="2"/>
  <c r="DV2599" i="2"/>
  <c r="DO2599" i="2"/>
  <c r="CD2599" i="2"/>
  <c r="CB2599" i="2"/>
  <c r="U2599" i="2"/>
  <c r="Q2599" i="2"/>
  <c r="M2599" i="2"/>
  <c r="K2599" i="2"/>
  <c r="J2599" i="2"/>
  <c r="H2599" i="2"/>
  <c r="C2599" i="2"/>
  <c r="DV2598" i="2"/>
  <c r="DO2598" i="2"/>
  <c r="CH2598" i="2"/>
  <c r="CD2598" i="2"/>
  <c r="CB2598" i="2"/>
  <c r="U2598" i="2"/>
  <c r="Q2598" i="2"/>
  <c r="M2598" i="2"/>
  <c r="K2598" i="2"/>
  <c r="J2598" i="2"/>
  <c r="H2598" i="2"/>
  <c r="C2598" i="2"/>
  <c r="DV2597" i="2"/>
  <c r="DO2597" i="2"/>
  <c r="CH2597" i="2"/>
  <c r="CD2597" i="2"/>
  <c r="CB2597" i="2"/>
  <c r="U2597" i="2"/>
  <c r="Q2597" i="2"/>
  <c r="M2597" i="2"/>
  <c r="K2597" i="2"/>
  <c r="J2597" i="2"/>
  <c r="H2597" i="2"/>
  <c r="C2597" i="2"/>
  <c r="DV2596" i="2"/>
  <c r="DO2596" i="2"/>
  <c r="CI2596" i="2"/>
  <c r="CH2596" i="2"/>
  <c r="CG2596" i="2"/>
  <c r="CD2596" i="2"/>
  <c r="CB2596" i="2"/>
  <c r="U2596" i="2"/>
  <c r="Q2596" i="2"/>
  <c r="M2596" i="2"/>
  <c r="K2596" i="2"/>
  <c r="J2596" i="2"/>
  <c r="H2596" i="2"/>
  <c r="C2596" i="2"/>
  <c r="DV2595" i="2"/>
  <c r="DO2595" i="2"/>
  <c r="CD2595" i="2"/>
  <c r="CB2595" i="2"/>
  <c r="U2595" i="2"/>
  <c r="Q2595" i="2"/>
  <c r="M2595" i="2"/>
  <c r="K2595" i="2"/>
  <c r="J2595" i="2"/>
  <c r="H2595" i="2"/>
  <c r="C2595" i="2"/>
  <c r="DV2594" i="2"/>
  <c r="DO2594" i="2"/>
  <c r="CD2594" i="2"/>
  <c r="CB2594" i="2"/>
  <c r="U2594" i="2"/>
  <c r="Q2594" i="2"/>
  <c r="M2594" i="2"/>
  <c r="K2594" i="2"/>
  <c r="J2594" i="2"/>
  <c r="H2594" i="2"/>
  <c r="C2594" i="2"/>
  <c r="DV2593" i="2"/>
  <c r="DO2593" i="2"/>
  <c r="CD2593" i="2"/>
  <c r="CB2593" i="2"/>
  <c r="U2593" i="2"/>
  <c r="Q2593" i="2"/>
  <c r="M2593" i="2"/>
  <c r="K2593" i="2"/>
  <c r="J2593" i="2"/>
  <c r="H2593" i="2"/>
  <c r="C2593" i="2"/>
  <c r="DV2592" i="2"/>
  <c r="DO2592" i="2"/>
  <c r="CD2592" i="2"/>
  <c r="CB2592" i="2"/>
  <c r="U2592" i="2"/>
  <c r="Q2592" i="2"/>
  <c r="M2592" i="2"/>
  <c r="K2592" i="2"/>
  <c r="J2592" i="2"/>
  <c r="H2592" i="2"/>
  <c r="C2592" i="2"/>
  <c r="DV2591" i="2"/>
  <c r="DO2591" i="2"/>
  <c r="CD2591" i="2"/>
  <c r="CB2591" i="2"/>
  <c r="U2591" i="2"/>
  <c r="Q2591" i="2"/>
  <c r="M2591" i="2"/>
  <c r="K2591" i="2"/>
  <c r="J2591" i="2"/>
  <c r="H2591" i="2"/>
  <c r="C2591" i="2"/>
  <c r="DV2590" i="2"/>
  <c r="DO2590" i="2"/>
  <c r="CD2590" i="2"/>
  <c r="CB2590" i="2"/>
  <c r="U2590" i="2"/>
  <c r="Q2590" i="2"/>
  <c r="M2590" i="2"/>
  <c r="K2590" i="2"/>
  <c r="J2590" i="2"/>
  <c r="H2590" i="2"/>
  <c r="C2590" i="2"/>
  <c r="DV2589" i="2"/>
  <c r="DO2589" i="2"/>
  <c r="CH2589" i="2"/>
  <c r="CD2589" i="2"/>
  <c r="CB2589" i="2"/>
  <c r="U2589" i="2"/>
  <c r="Q2589" i="2"/>
  <c r="M2589" i="2"/>
  <c r="K2589" i="2"/>
  <c r="J2589" i="2"/>
  <c r="H2589" i="2"/>
  <c r="C2589" i="2"/>
  <c r="DV2588" i="2"/>
  <c r="DO2588" i="2"/>
  <c r="CD2588" i="2"/>
  <c r="CB2588" i="2"/>
  <c r="U2588" i="2"/>
  <c r="Q2588" i="2"/>
  <c r="M2588" i="2"/>
  <c r="K2588" i="2"/>
  <c r="J2588" i="2"/>
  <c r="H2588" i="2"/>
  <c r="C2588" i="2"/>
  <c r="DV2587" i="2"/>
  <c r="DO2587" i="2"/>
  <c r="CJ2587" i="2"/>
  <c r="CI2587" i="2"/>
  <c r="CH2587" i="2"/>
  <c r="CG2587" i="2"/>
  <c r="CD2587" i="2"/>
  <c r="CB2587" i="2"/>
  <c r="U2587" i="2"/>
  <c r="Q2587" i="2"/>
  <c r="M2587" i="2"/>
  <c r="K2587" i="2"/>
  <c r="J2587" i="2"/>
  <c r="H2587" i="2"/>
  <c r="C2587" i="2"/>
  <c r="DV2586" i="2"/>
  <c r="DO2586" i="2"/>
  <c r="CD2586" i="2"/>
  <c r="CB2586" i="2"/>
  <c r="U2586" i="2"/>
  <c r="Q2586" i="2"/>
  <c r="M2586" i="2"/>
  <c r="K2586" i="2"/>
  <c r="J2586" i="2"/>
  <c r="H2586" i="2"/>
  <c r="C2586" i="2"/>
  <c r="DV2585" i="2"/>
  <c r="DO2585" i="2"/>
  <c r="CD2585" i="2"/>
  <c r="CB2585" i="2"/>
  <c r="U2585" i="2"/>
  <c r="Q2585" i="2"/>
  <c r="M2585" i="2"/>
  <c r="K2585" i="2"/>
  <c r="J2585" i="2"/>
  <c r="H2585" i="2"/>
  <c r="C2585" i="2"/>
  <c r="DV2584" i="2"/>
  <c r="DO2584" i="2"/>
  <c r="CD2584" i="2"/>
  <c r="CB2584" i="2"/>
  <c r="U2584" i="2"/>
  <c r="Q2584" i="2"/>
  <c r="M2584" i="2"/>
  <c r="K2584" i="2"/>
  <c r="J2584" i="2"/>
  <c r="H2584" i="2"/>
  <c r="C2584" i="2"/>
  <c r="DV2583" i="2"/>
  <c r="DO2583" i="2"/>
  <c r="CD2583" i="2"/>
  <c r="CB2583" i="2"/>
  <c r="U2583" i="2"/>
  <c r="Q2583" i="2"/>
  <c r="M2583" i="2"/>
  <c r="K2583" i="2"/>
  <c r="J2583" i="2"/>
  <c r="H2583" i="2"/>
  <c r="C2583" i="2"/>
  <c r="DV2582" i="2"/>
  <c r="DO2582" i="2"/>
  <c r="CD2582" i="2"/>
  <c r="CB2582" i="2"/>
  <c r="U2582" i="2"/>
  <c r="Q2582" i="2"/>
  <c r="M2582" i="2"/>
  <c r="K2582" i="2"/>
  <c r="J2582" i="2"/>
  <c r="H2582" i="2"/>
  <c r="C2582" i="2"/>
  <c r="DV2581" i="2"/>
  <c r="DO2581" i="2"/>
  <c r="CH2581" i="2"/>
  <c r="CD2581" i="2"/>
  <c r="CB2581" i="2"/>
  <c r="U2581" i="2"/>
  <c r="Q2581" i="2"/>
  <c r="M2581" i="2"/>
  <c r="K2581" i="2"/>
  <c r="J2581" i="2"/>
  <c r="H2581" i="2"/>
  <c r="C2581" i="2"/>
  <c r="DV2580" i="2"/>
  <c r="DO2580" i="2"/>
  <c r="CD2580" i="2"/>
  <c r="CB2580" i="2"/>
  <c r="U2580" i="2"/>
  <c r="Q2580" i="2"/>
  <c r="M2580" i="2"/>
  <c r="K2580" i="2"/>
  <c r="J2580" i="2"/>
  <c r="H2580" i="2"/>
  <c r="C2580" i="2"/>
  <c r="DV2579" i="2"/>
  <c r="DO2579" i="2"/>
  <c r="CD2579" i="2"/>
  <c r="CB2579" i="2"/>
  <c r="U2579" i="2"/>
  <c r="Q2579" i="2"/>
  <c r="M2579" i="2"/>
  <c r="K2579" i="2"/>
  <c r="J2579" i="2"/>
  <c r="H2579" i="2"/>
  <c r="C2579" i="2"/>
  <c r="DV2578" i="2"/>
  <c r="DO2578" i="2"/>
  <c r="CI2578" i="2"/>
  <c r="CH2578" i="2"/>
  <c r="CG2578" i="2"/>
  <c r="CD2578" i="2"/>
  <c r="CJ2578" i="2" s="1"/>
  <c r="CB2578" i="2"/>
  <c r="U2578" i="2"/>
  <c r="Q2578" i="2"/>
  <c r="M2578" i="2"/>
  <c r="K2578" i="2"/>
  <c r="J2578" i="2"/>
  <c r="H2578" i="2"/>
  <c r="C2578" i="2"/>
  <c r="DV2577" i="2"/>
  <c r="DO2577" i="2"/>
  <c r="CD2577" i="2"/>
  <c r="CB2577" i="2"/>
  <c r="U2577" i="2"/>
  <c r="Q2577" i="2"/>
  <c r="M2577" i="2"/>
  <c r="K2577" i="2"/>
  <c r="J2577" i="2"/>
  <c r="H2577" i="2"/>
  <c r="C2577" i="2"/>
  <c r="DV2576" i="2"/>
  <c r="DO2576" i="2"/>
  <c r="CJ2576" i="2"/>
  <c r="CI2576" i="2"/>
  <c r="CH2576" i="2"/>
  <c r="CG2576" i="2"/>
  <c r="CD2576" i="2"/>
  <c r="CB2576" i="2"/>
  <c r="U2576" i="2"/>
  <c r="Q2576" i="2"/>
  <c r="M2576" i="2"/>
  <c r="K2576" i="2"/>
  <c r="J2576" i="2"/>
  <c r="H2576" i="2"/>
  <c r="C2576" i="2"/>
  <c r="DV2575" i="2"/>
  <c r="DO2575" i="2"/>
  <c r="CD2575" i="2"/>
  <c r="CB2575" i="2"/>
  <c r="U2575" i="2"/>
  <c r="Q2575" i="2"/>
  <c r="M2575" i="2"/>
  <c r="K2575" i="2"/>
  <c r="J2575" i="2"/>
  <c r="H2575" i="2"/>
  <c r="C2575" i="2"/>
  <c r="DV2574" i="2"/>
  <c r="DO2574" i="2"/>
  <c r="CD2574" i="2"/>
  <c r="CB2574" i="2"/>
  <c r="U2574" i="2"/>
  <c r="Q2574" i="2"/>
  <c r="M2574" i="2"/>
  <c r="K2574" i="2"/>
  <c r="J2574" i="2"/>
  <c r="H2574" i="2"/>
  <c r="C2574" i="2"/>
  <c r="DV2573" i="2"/>
  <c r="DO2573" i="2"/>
  <c r="CD2573" i="2"/>
  <c r="CB2573" i="2"/>
  <c r="U2573" i="2"/>
  <c r="Q2573" i="2"/>
  <c r="M2573" i="2"/>
  <c r="K2573" i="2"/>
  <c r="J2573" i="2"/>
  <c r="H2573" i="2"/>
  <c r="C2573" i="2"/>
  <c r="DV2572" i="2"/>
  <c r="DO2572" i="2"/>
  <c r="CD2572" i="2"/>
  <c r="CB2572" i="2"/>
  <c r="U2572" i="2"/>
  <c r="Q2572" i="2"/>
  <c r="M2572" i="2"/>
  <c r="K2572" i="2"/>
  <c r="J2572" i="2"/>
  <c r="H2572" i="2"/>
  <c r="C2572" i="2"/>
  <c r="DV2571" i="2"/>
  <c r="DO2571" i="2"/>
  <c r="CD2571" i="2"/>
  <c r="CB2571" i="2"/>
  <c r="U2571" i="2"/>
  <c r="Q2571" i="2"/>
  <c r="M2571" i="2"/>
  <c r="K2571" i="2"/>
  <c r="J2571" i="2"/>
  <c r="H2571" i="2"/>
  <c r="C2571" i="2"/>
  <c r="DV2570" i="2"/>
  <c r="DO2570" i="2"/>
  <c r="CD2570" i="2"/>
  <c r="CB2570" i="2"/>
  <c r="U2570" i="2"/>
  <c r="Q2570" i="2"/>
  <c r="M2570" i="2"/>
  <c r="K2570" i="2"/>
  <c r="J2570" i="2"/>
  <c r="H2570" i="2"/>
  <c r="C2570" i="2"/>
  <c r="DV2569" i="2"/>
  <c r="DO2569" i="2"/>
  <c r="CH2569" i="2"/>
  <c r="CD2569" i="2"/>
  <c r="CB2569" i="2"/>
  <c r="U2569" i="2"/>
  <c r="Q2569" i="2"/>
  <c r="M2569" i="2"/>
  <c r="K2569" i="2"/>
  <c r="J2569" i="2"/>
  <c r="H2569" i="2"/>
  <c r="C2569" i="2"/>
  <c r="DV2568" i="2"/>
  <c r="DO2568" i="2"/>
  <c r="CI2568" i="2"/>
  <c r="CH2568" i="2"/>
  <c r="CG2568" i="2"/>
  <c r="CD2568" i="2"/>
  <c r="CB2568" i="2"/>
  <c r="U2568" i="2"/>
  <c r="Q2568" i="2"/>
  <c r="M2568" i="2"/>
  <c r="K2568" i="2"/>
  <c r="J2568" i="2"/>
  <c r="H2568" i="2"/>
  <c r="C2568" i="2"/>
  <c r="DV2567" i="2"/>
  <c r="DO2567" i="2"/>
  <c r="CI2567" i="2"/>
  <c r="CH2567" i="2"/>
  <c r="CG2567" i="2"/>
  <c r="CD2567" i="2"/>
  <c r="CB2567" i="2"/>
  <c r="U2567" i="2"/>
  <c r="Q2567" i="2"/>
  <c r="M2567" i="2"/>
  <c r="K2567" i="2"/>
  <c r="J2567" i="2"/>
  <c r="H2567" i="2"/>
  <c r="C2567" i="2"/>
  <c r="DV2566" i="2"/>
  <c r="DO2566" i="2"/>
  <c r="CD2566" i="2"/>
  <c r="CB2566" i="2"/>
  <c r="U2566" i="2"/>
  <c r="Q2566" i="2"/>
  <c r="M2566" i="2"/>
  <c r="K2566" i="2"/>
  <c r="J2566" i="2"/>
  <c r="H2566" i="2"/>
  <c r="C2566" i="2"/>
  <c r="DV2565" i="2"/>
  <c r="DO2565" i="2"/>
  <c r="CI2565" i="2"/>
  <c r="CH2565" i="2"/>
  <c r="CG2565" i="2"/>
  <c r="CD2565" i="2"/>
  <c r="CJ2565" i="2" s="1"/>
  <c r="CB2565" i="2"/>
  <c r="U2565" i="2"/>
  <c r="Q2565" i="2"/>
  <c r="M2565" i="2"/>
  <c r="K2565" i="2"/>
  <c r="J2565" i="2"/>
  <c r="H2565" i="2"/>
  <c r="C2565" i="2"/>
  <c r="DV2564" i="2"/>
  <c r="DO2564" i="2"/>
  <c r="CD2564" i="2"/>
  <c r="CB2564" i="2"/>
  <c r="U2564" i="2"/>
  <c r="Q2564" i="2"/>
  <c r="M2564" i="2"/>
  <c r="K2564" i="2"/>
  <c r="J2564" i="2"/>
  <c r="H2564" i="2"/>
  <c r="C2564" i="2"/>
  <c r="DV2563" i="2"/>
  <c r="DO2563" i="2"/>
  <c r="CD2563" i="2"/>
  <c r="CB2563" i="2"/>
  <c r="U2563" i="2"/>
  <c r="Q2563" i="2"/>
  <c r="M2563" i="2"/>
  <c r="K2563" i="2"/>
  <c r="J2563" i="2"/>
  <c r="H2563" i="2"/>
  <c r="C2563" i="2"/>
  <c r="DV2562" i="2"/>
  <c r="DO2562" i="2"/>
  <c r="CD2562" i="2"/>
  <c r="CB2562" i="2"/>
  <c r="U2562" i="2"/>
  <c r="Q2562" i="2"/>
  <c r="M2562" i="2"/>
  <c r="K2562" i="2"/>
  <c r="J2562" i="2"/>
  <c r="H2562" i="2"/>
  <c r="C2562" i="2"/>
  <c r="DV2561" i="2"/>
  <c r="DO2561" i="2"/>
  <c r="CD2561" i="2"/>
  <c r="CB2561" i="2"/>
  <c r="U2561" i="2"/>
  <c r="Q2561" i="2"/>
  <c r="M2561" i="2"/>
  <c r="K2561" i="2"/>
  <c r="J2561" i="2"/>
  <c r="H2561" i="2"/>
  <c r="C2561" i="2"/>
  <c r="DV2560" i="2"/>
  <c r="DO2560" i="2"/>
  <c r="CD2560" i="2"/>
  <c r="CB2560" i="2"/>
  <c r="U2560" i="2"/>
  <c r="Q2560" i="2"/>
  <c r="M2560" i="2"/>
  <c r="K2560" i="2"/>
  <c r="J2560" i="2"/>
  <c r="H2560" i="2"/>
  <c r="C2560" i="2"/>
  <c r="DV2559" i="2"/>
  <c r="DO2559" i="2"/>
  <c r="CD2559" i="2"/>
  <c r="CB2559" i="2"/>
  <c r="U2559" i="2"/>
  <c r="Q2559" i="2"/>
  <c r="M2559" i="2"/>
  <c r="K2559" i="2"/>
  <c r="J2559" i="2"/>
  <c r="H2559" i="2"/>
  <c r="C2559" i="2"/>
  <c r="DV2558" i="2"/>
  <c r="DO2558" i="2"/>
  <c r="CI2558" i="2"/>
  <c r="CH2558" i="2"/>
  <c r="CG2558" i="2"/>
  <c r="CD2558" i="2"/>
  <c r="CJ2558" i="2" s="1"/>
  <c r="CB2558" i="2"/>
  <c r="U2558" i="2"/>
  <c r="Q2558" i="2"/>
  <c r="M2558" i="2"/>
  <c r="K2558" i="2"/>
  <c r="J2558" i="2"/>
  <c r="H2558" i="2"/>
  <c r="C2558" i="2"/>
  <c r="DV2557" i="2"/>
  <c r="DO2557" i="2"/>
  <c r="CI2557" i="2"/>
  <c r="CH2557" i="2"/>
  <c r="CG2557" i="2"/>
  <c r="CD2557" i="2"/>
  <c r="CB2557" i="2"/>
  <c r="U2557" i="2"/>
  <c r="Q2557" i="2"/>
  <c r="M2557" i="2"/>
  <c r="K2557" i="2"/>
  <c r="J2557" i="2"/>
  <c r="H2557" i="2"/>
  <c r="C2557" i="2"/>
  <c r="DV2556" i="2"/>
  <c r="DO2556" i="2"/>
  <c r="CD2556" i="2"/>
  <c r="CB2556" i="2"/>
  <c r="U2556" i="2"/>
  <c r="Q2556" i="2"/>
  <c r="M2556" i="2"/>
  <c r="K2556" i="2"/>
  <c r="J2556" i="2"/>
  <c r="H2556" i="2"/>
  <c r="C2556" i="2"/>
  <c r="DV2555" i="2"/>
  <c r="DO2555" i="2"/>
  <c r="CD2555" i="2"/>
  <c r="CB2555" i="2"/>
  <c r="U2555" i="2"/>
  <c r="Q2555" i="2"/>
  <c r="M2555" i="2"/>
  <c r="K2555" i="2"/>
  <c r="J2555" i="2"/>
  <c r="H2555" i="2"/>
  <c r="C2555" i="2"/>
  <c r="DV2554" i="2"/>
  <c r="DO2554" i="2"/>
  <c r="CD2554" i="2"/>
  <c r="CB2554" i="2"/>
  <c r="U2554" i="2"/>
  <c r="Q2554" i="2"/>
  <c r="M2554" i="2"/>
  <c r="K2554" i="2"/>
  <c r="J2554" i="2"/>
  <c r="H2554" i="2"/>
  <c r="C2554" i="2"/>
  <c r="DV2553" i="2"/>
  <c r="DO2553" i="2"/>
  <c r="CI2553" i="2"/>
  <c r="CH2553" i="2"/>
  <c r="CG2553" i="2"/>
  <c r="CD2553" i="2"/>
  <c r="CJ2553" i="2" s="1"/>
  <c r="CB2553" i="2"/>
  <c r="U2553" i="2"/>
  <c r="Q2553" i="2"/>
  <c r="M2553" i="2"/>
  <c r="K2553" i="2"/>
  <c r="J2553" i="2"/>
  <c r="H2553" i="2"/>
  <c r="C2553" i="2"/>
  <c r="DV2552" i="2"/>
  <c r="DO2552" i="2"/>
  <c r="CJ2552" i="2"/>
  <c r="CI2552" i="2"/>
  <c r="CH2552" i="2"/>
  <c r="CG2552" i="2"/>
  <c r="CD2552" i="2"/>
  <c r="CB2552" i="2"/>
  <c r="U2552" i="2"/>
  <c r="Q2552" i="2"/>
  <c r="M2552" i="2"/>
  <c r="K2552" i="2"/>
  <c r="J2552" i="2"/>
  <c r="H2552" i="2"/>
  <c r="C2552" i="2"/>
  <c r="DV2551" i="2"/>
  <c r="DO2551" i="2"/>
  <c r="CH2551" i="2"/>
  <c r="CD2551" i="2"/>
  <c r="CB2551" i="2"/>
  <c r="U2551" i="2"/>
  <c r="Q2551" i="2"/>
  <c r="M2551" i="2"/>
  <c r="K2551" i="2"/>
  <c r="J2551" i="2"/>
  <c r="H2551" i="2"/>
  <c r="C2551" i="2"/>
  <c r="DV2550" i="2"/>
  <c r="DO2550" i="2"/>
  <c r="CD2550" i="2"/>
  <c r="CB2550" i="2"/>
  <c r="U2550" i="2"/>
  <c r="Q2550" i="2"/>
  <c r="M2550" i="2"/>
  <c r="K2550" i="2"/>
  <c r="J2550" i="2"/>
  <c r="H2550" i="2"/>
  <c r="C2550" i="2"/>
  <c r="DV2549" i="2"/>
  <c r="DO2549" i="2"/>
  <c r="CD2549" i="2"/>
  <c r="CB2549" i="2"/>
  <c r="U2549" i="2"/>
  <c r="Q2549" i="2"/>
  <c r="M2549" i="2"/>
  <c r="K2549" i="2"/>
  <c r="J2549" i="2"/>
  <c r="H2549" i="2"/>
  <c r="C2549" i="2"/>
  <c r="DV2548" i="2"/>
  <c r="DO2548" i="2"/>
  <c r="CD2548" i="2"/>
  <c r="CB2548" i="2"/>
  <c r="U2548" i="2"/>
  <c r="Q2548" i="2"/>
  <c r="M2548" i="2"/>
  <c r="K2548" i="2"/>
  <c r="J2548" i="2"/>
  <c r="H2548" i="2"/>
  <c r="C2548" i="2"/>
  <c r="DV2547" i="2"/>
  <c r="DO2547" i="2"/>
  <c r="CD2547" i="2"/>
  <c r="CB2547" i="2"/>
  <c r="U2547" i="2"/>
  <c r="Q2547" i="2"/>
  <c r="M2547" i="2"/>
  <c r="K2547" i="2"/>
  <c r="J2547" i="2"/>
  <c r="H2547" i="2"/>
  <c r="C2547" i="2"/>
  <c r="DV2546" i="2"/>
  <c r="DO2546" i="2"/>
  <c r="CD2546" i="2"/>
  <c r="CB2546" i="2"/>
  <c r="U2546" i="2"/>
  <c r="Q2546" i="2"/>
  <c r="M2546" i="2"/>
  <c r="K2546" i="2"/>
  <c r="J2546" i="2"/>
  <c r="H2546" i="2"/>
  <c r="C2546" i="2"/>
  <c r="DV2545" i="2"/>
  <c r="DO2545" i="2"/>
  <c r="CD2545" i="2"/>
  <c r="CB2545" i="2"/>
  <c r="U2545" i="2"/>
  <c r="Q2545" i="2"/>
  <c r="M2545" i="2"/>
  <c r="K2545" i="2"/>
  <c r="J2545" i="2"/>
  <c r="H2545" i="2"/>
  <c r="C2545" i="2"/>
  <c r="DV2544" i="2"/>
  <c r="DO2544" i="2"/>
  <c r="CI2544" i="2"/>
  <c r="CH2544" i="2"/>
  <c r="CG2544" i="2"/>
  <c r="CD2544" i="2"/>
  <c r="CJ2544" i="2" s="1"/>
  <c r="CB2544" i="2"/>
  <c r="U2544" i="2"/>
  <c r="Q2544" i="2"/>
  <c r="M2544" i="2"/>
  <c r="K2544" i="2"/>
  <c r="J2544" i="2"/>
  <c r="H2544" i="2"/>
  <c r="C2544" i="2"/>
  <c r="DV2543" i="2"/>
  <c r="DO2543" i="2"/>
  <c r="CD2543" i="2"/>
  <c r="CB2543" i="2"/>
  <c r="U2543" i="2"/>
  <c r="Q2543" i="2"/>
  <c r="M2543" i="2"/>
  <c r="K2543" i="2"/>
  <c r="J2543" i="2"/>
  <c r="H2543" i="2"/>
  <c r="C2543" i="2"/>
  <c r="DV2542" i="2"/>
  <c r="DO2542" i="2"/>
  <c r="CD2542" i="2"/>
  <c r="CB2542" i="2"/>
  <c r="U2542" i="2"/>
  <c r="Q2542" i="2"/>
  <c r="M2542" i="2"/>
  <c r="K2542" i="2"/>
  <c r="J2542" i="2"/>
  <c r="H2542" i="2"/>
  <c r="C2542" i="2"/>
  <c r="DV2541" i="2"/>
  <c r="DO2541" i="2"/>
  <c r="CD2541" i="2"/>
  <c r="CB2541" i="2"/>
  <c r="U2541" i="2"/>
  <c r="Q2541" i="2"/>
  <c r="M2541" i="2"/>
  <c r="K2541" i="2"/>
  <c r="J2541" i="2"/>
  <c r="H2541" i="2"/>
  <c r="C2541" i="2"/>
  <c r="DV2540" i="2"/>
  <c r="DO2540" i="2"/>
  <c r="CD2540" i="2"/>
  <c r="CB2540" i="2"/>
  <c r="U2540" i="2"/>
  <c r="Q2540" i="2"/>
  <c r="M2540" i="2"/>
  <c r="K2540" i="2"/>
  <c r="J2540" i="2"/>
  <c r="H2540" i="2"/>
  <c r="C2540" i="2"/>
  <c r="DV2539" i="2"/>
  <c r="DO2539" i="2"/>
  <c r="CD2539" i="2"/>
  <c r="CB2539" i="2"/>
  <c r="U2539" i="2"/>
  <c r="Q2539" i="2"/>
  <c r="M2539" i="2"/>
  <c r="K2539" i="2"/>
  <c r="J2539" i="2"/>
  <c r="H2539" i="2"/>
  <c r="C2539" i="2"/>
  <c r="DV2538" i="2"/>
  <c r="DO2538" i="2"/>
  <c r="CD2538" i="2"/>
  <c r="CB2538" i="2"/>
  <c r="U2538" i="2"/>
  <c r="Q2538" i="2"/>
  <c r="M2538" i="2"/>
  <c r="K2538" i="2"/>
  <c r="J2538" i="2"/>
  <c r="H2538" i="2"/>
  <c r="C2538" i="2"/>
  <c r="DV2537" i="2"/>
  <c r="DO2537" i="2"/>
  <c r="CH2537" i="2"/>
  <c r="CD2537" i="2"/>
  <c r="CB2537" i="2"/>
  <c r="U2537" i="2"/>
  <c r="Q2537" i="2"/>
  <c r="M2537" i="2"/>
  <c r="K2537" i="2"/>
  <c r="J2537" i="2"/>
  <c r="H2537" i="2"/>
  <c r="C2537" i="2"/>
  <c r="DV2536" i="2"/>
  <c r="DO2536" i="2"/>
  <c r="CD2536" i="2"/>
  <c r="CB2536" i="2"/>
  <c r="U2536" i="2"/>
  <c r="Q2536" i="2"/>
  <c r="M2536" i="2"/>
  <c r="K2536" i="2"/>
  <c r="J2536" i="2"/>
  <c r="H2536" i="2"/>
  <c r="C2536" i="2"/>
  <c r="DV2535" i="2"/>
  <c r="DO2535" i="2"/>
  <c r="CD2535" i="2"/>
  <c r="CB2535" i="2"/>
  <c r="U2535" i="2"/>
  <c r="Q2535" i="2"/>
  <c r="M2535" i="2"/>
  <c r="K2535" i="2"/>
  <c r="J2535" i="2"/>
  <c r="H2535" i="2"/>
  <c r="C2535" i="2"/>
  <c r="DV2534" i="2"/>
  <c r="DO2534" i="2"/>
  <c r="CD2534" i="2"/>
  <c r="CB2534" i="2"/>
  <c r="U2534" i="2"/>
  <c r="Q2534" i="2"/>
  <c r="M2534" i="2"/>
  <c r="K2534" i="2"/>
  <c r="J2534" i="2"/>
  <c r="H2534" i="2"/>
  <c r="C2534" i="2"/>
  <c r="DV2533" i="2"/>
  <c r="DO2533" i="2"/>
  <c r="CD2533" i="2"/>
  <c r="CB2533" i="2"/>
  <c r="U2533" i="2"/>
  <c r="Q2533" i="2"/>
  <c r="M2533" i="2"/>
  <c r="K2533" i="2"/>
  <c r="J2533" i="2"/>
  <c r="H2533" i="2"/>
  <c r="C2533" i="2"/>
  <c r="DV2532" i="2"/>
  <c r="DO2532" i="2"/>
  <c r="CD2532" i="2"/>
  <c r="CB2532" i="2"/>
  <c r="U2532" i="2"/>
  <c r="Q2532" i="2"/>
  <c r="M2532" i="2"/>
  <c r="K2532" i="2"/>
  <c r="J2532" i="2"/>
  <c r="H2532" i="2"/>
  <c r="C2532" i="2"/>
  <c r="DV2531" i="2"/>
  <c r="DO2531" i="2"/>
  <c r="CD2531" i="2"/>
  <c r="CB2531" i="2"/>
  <c r="U2531" i="2"/>
  <c r="Q2531" i="2"/>
  <c r="M2531" i="2"/>
  <c r="K2531" i="2"/>
  <c r="J2531" i="2"/>
  <c r="H2531" i="2"/>
  <c r="C2531" i="2"/>
  <c r="DV2530" i="2"/>
  <c r="DO2530" i="2"/>
  <c r="CD2530" i="2"/>
  <c r="CB2530" i="2"/>
  <c r="U2530" i="2"/>
  <c r="Q2530" i="2"/>
  <c r="M2530" i="2"/>
  <c r="K2530" i="2"/>
  <c r="J2530" i="2"/>
  <c r="H2530" i="2"/>
  <c r="C2530" i="2"/>
  <c r="DV2529" i="2"/>
  <c r="DO2529" i="2"/>
  <c r="CD2529" i="2"/>
  <c r="CB2529" i="2"/>
  <c r="U2529" i="2"/>
  <c r="Q2529" i="2"/>
  <c r="M2529" i="2"/>
  <c r="K2529" i="2"/>
  <c r="J2529" i="2"/>
  <c r="H2529" i="2"/>
  <c r="C2529" i="2"/>
  <c r="DV2528" i="2"/>
  <c r="DO2528" i="2"/>
  <c r="CJ2528" i="2"/>
  <c r="CI2528" i="2"/>
  <c r="CH2528" i="2"/>
  <c r="CG2528" i="2"/>
  <c r="CD2528" i="2"/>
  <c r="CB2528" i="2"/>
  <c r="U2528" i="2"/>
  <c r="Q2528" i="2"/>
  <c r="M2528" i="2"/>
  <c r="K2528" i="2"/>
  <c r="J2528" i="2"/>
  <c r="H2528" i="2"/>
  <c r="C2528" i="2"/>
  <c r="DV2527" i="2"/>
  <c r="DO2527" i="2"/>
  <c r="CD2527" i="2"/>
  <c r="CB2527" i="2"/>
  <c r="U2527" i="2"/>
  <c r="Q2527" i="2"/>
  <c r="M2527" i="2"/>
  <c r="K2527" i="2"/>
  <c r="J2527" i="2"/>
  <c r="H2527" i="2"/>
  <c r="C2527" i="2"/>
  <c r="DV2526" i="2"/>
  <c r="DO2526" i="2"/>
  <c r="CD2526" i="2"/>
  <c r="CB2526" i="2"/>
  <c r="U2526" i="2"/>
  <c r="Q2526" i="2"/>
  <c r="M2526" i="2"/>
  <c r="K2526" i="2"/>
  <c r="J2526" i="2"/>
  <c r="H2526" i="2"/>
  <c r="C2526" i="2"/>
  <c r="DV2525" i="2"/>
  <c r="DO2525" i="2"/>
  <c r="CD2525" i="2"/>
  <c r="CB2525" i="2"/>
  <c r="U2525" i="2"/>
  <c r="Q2525" i="2"/>
  <c r="M2525" i="2"/>
  <c r="K2525" i="2"/>
  <c r="J2525" i="2"/>
  <c r="H2525" i="2"/>
  <c r="C2525" i="2"/>
  <c r="DV2524" i="2"/>
  <c r="DO2524" i="2"/>
  <c r="CD2524" i="2"/>
  <c r="CB2524" i="2"/>
  <c r="U2524" i="2"/>
  <c r="Q2524" i="2"/>
  <c r="M2524" i="2"/>
  <c r="K2524" i="2"/>
  <c r="J2524" i="2"/>
  <c r="H2524" i="2"/>
  <c r="C2524" i="2"/>
  <c r="DV2523" i="2"/>
  <c r="DO2523" i="2"/>
  <c r="CD2523" i="2"/>
  <c r="CB2523" i="2"/>
  <c r="U2523" i="2"/>
  <c r="Q2523" i="2"/>
  <c r="M2523" i="2"/>
  <c r="K2523" i="2"/>
  <c r="J2523" i="2"/>
  <c r="H2523" i="2"/>
  <c r="C2523" i="2"/>
  <c r="DV2522" i="2"/>
  <c r="DO2522" i="2"/>
  <c r="CD2522" i="2"/>
  <c r="CB2522" i="2"/>
  <c r="U2522" i="2"/>
  <c r="Q2522" i="2"/>
  <c r="M2522" i="2"/>
  <c r="K2522" i="2"/>
  <c r="J2522" i="2"/>
  <c r="H2522" i="2"/>
  <c r="C2522" i="2"/>
  <c r="DV2521" i="2"/>
  <c r="DO2521" i="2"/>
  <c r="CD2521" i="2"/>
  <c r="CB2521" i="2"/>
  <c r="U2521" i="2"/>
  <c r="Q2521" i="2"/>
  <c r="M2521" i="2"/>
  <c r="K2521" i="2"/>
  <c r="J2521" i="2"/>
  <c r="H2521" i="2"/>
  <c r="C2521" i="2"/>
  <c r="DV2520" i="2"/>
  <c r="DO2520" i="2"/>
  <c r="CD2520" i="2"/>
  <c r="CB2520" i="2"/>
  <c r="U2520" i="2"/>
  <c r="Q2520" i="2"/>
  <c r="M2520" i="2"/>
  <c r="K2520" i="2"/>
  <c r="J2520" i="2"/>
  <c r="H2520" i="2"/>
  <c r="C2520" i="2"/>
  <c r="DV2519" i="2"/>
  <c r="DO2519" i="2"/>
  <c r="CD2519" i="2"/>
  <c r="CB2519" i="2"/>
  <c r="U2519" i="2"/>
  <c r="Q2519" i="2"/>
  <c r="M2519" i="2"/>
  <c r="K2519" i="2"/>
  <c r="J2519" i="2"/>
  <c r="H2519" i="2"/>
  <c r="C2519" i="2"/>
  <c r="DV2518" i="2"/>
  <c r="DO2518" i="2"/>
  <c r="CI2518" i="2"/>
  <c r="CH2518" i="2"/>
  <c r="CG2518" i="2"/>
  <c r="CD2518" i="2"/>
  <c r="CJ2518" i="2" s="1"/>
  <c r="CB2518" i="2"/>
  <c r="U2518" i="2"/>
  <c r="Q2518" i="2"/>
  <c r="M2518" i="2"/>
  <c r="K2518" i="2"/>
  <c r="J2518" i="2"/>
  <c r="H2518" i="2"/>
  <c r="C2518" i="2"/>
  <c r="DV2517" i="2"/>
  <c r="DO2517" i="2"/>
  <c r="CI2517" i="2"/>
  <c r="CH2517" i="2"/>
  <c r="CG2517" i="2"/>
  <c r="CD2517" i="2"/>
  <c r="CJ2517" i="2" s="1"/>
  <c r="CB2517" i="2"/>
  <c r="U2517" i="2"/>
  <c r="Q2517" i="2"/>
  <c r="M2517" i="2"/>
  <c r="K2517" i="2"/>
  <c r="J2517" i="2"/>
  <c r="H2517" i="2"/>
  <c r="C2517" i="2"/>
  <c r="DV2516" i="2"/>
  <c r="DO2516" i="2"/>
  <c r="CH2516" i="2"/>
  <c r="CD2516" i="2"/>
  <c r="CB2516" i="2"/>
  <c r="U2516" i="2"/>
  <c r="Q2516" i="2"/>
  <c r="M2516" i="2"/>
  <c r="K2516" i="2"/>
  <c r="J2516" i="2"/>
  <c r="H2516" i="2"/>
  <c r="C2516" i="2"/>
  <c r="DV2515" i="2"/>
  <c r="DO2515" i="2"/>
  <c r="CD2515" i="2"/>
  <c r="CB2515" i="2"/>
  <c r="U2515" i="2"/>
  <c r="Q2515" i="2"/>
  <c r="M2515" i="2"/>
  <c r="K2515" i="2"/>
  <c r="J2515" i="2"/>
  <c r="H2515" i="2"/>
  <c r="C2515" i="2"/>
  <c r="DV2514" i="2"/>
  <c r="DO2514" i="2"/>
  <c r="CD2514" i="2"/>
  <c r="CB2514" i="2"/>
  <c r="U2514" i="2"/>
  <c r="Q2514" i="2"/>
  <c r="M2514" i="2"/>
  <c r="K2514" i="2"/>
  <c r="J2514" i="2"/>
  <c r="H2514" i="2"/>
  <c r="C2514" i="2"/>
  <c r="DV2513" i="2"/>
  <c r="DO2513" i="2"/>
  <c r="CD2513" i="2"/>
  <c r="CB2513" i="2"/>
  <c r="U2513" i="2"/>
  <c r="Q2513" i="2"/>
  <c r="M2513" i="2"/>
  <c r="K2513" i="2"/>
  <c r="J2513" i="2"/>
  <c r="H2513" i="2"/>
  <c r="C2513" i="2"/>
  <c r="DV2512" i="2"/>
  <c r="DO2512" i="2"/>
  <c r="CD2512" i="2"/>
  <c r="CB2512" i="2"/>
  <c r="U2512" i="2"/>
  <c r="Q2512" i="2"/>
  <c r="M2512" i="2"/>
  <c r="K2512" i="2"/>
  <c r="J2512" i="2"/>
  <c r="H2512" i="2"/>
  <c r="C2512" i="2"/>
  <c r="DV2511" i="2"/>
  <c r="DO2511" i="2"/>
  <c r="CD2511" i="2"/>
  <c r="CB2511" i="2"/>
  <c r="U2511" i="2"/>
  <c r="Q2511" i="2"/>
  <c r="M2511" i="2"/>
  <c r="K2511" i="2"/>
  <c r="J2511" i="2"/>
  <c r="H2511" i="2"/>
  <c r="C2511" i="2"/>
  <c r="DV2510" i="2"/>
  <c r="DO2510" i="2"/>
  <c r="CD2510" i="2"/>
  <c r="CB2510" i="2"/>
  <c r="U2510" i="2"/>
  <c r="Q2510" i="2"/>
  <c r="M2510" i="2"/>
  <c r="K2510" i="2"/>
  <c r="J2510" i="2"/>
  <c r="H2510" i="2"/>
  <c r="C2510" i="2"/>
  <c r="DV2509" i="2"/>
  <c r="DO2509" i="2"/>
  <c r="CD2509" i="2"/>
  <c r="CB2509" i="2"/>
  <c r="U2509" i="2"/>
  <c r="Q2509" i="2"/>
  <c r="M2509" i="2"/>
  <c r="K2509" i="2"/>
  <c r="J2509" i="2"/>
  <c r="H2509" i="2"/>
  <c r="C2509" i="2"/>
  <c r="DV2508" i="2"/>
  <c r="DO2508" i="2"/>
  <c r="CD2508" i="2"/>
  <c r="CB2508" i="2"/>
  <c r="U2508" i="2"/>
  <c r="Q2508" i="2"/>
  <c r="M2508" i="2"/>
  <c r="K2508" i="2"/>
  <c r="J2508" i="2"/>
  <c r="H2508" i="2"/>
  <c r="C2508" i="2"/>
  <c r="DV2507" i="2"/>
  <c r="DO2507" i="2"/>
  <c r="CD2507" i="2"/>
  <c r="CB2507" i="2"/>
  <c r="U2507" i="2"/>
  <c r="Q2507" i="2"/>
  <c r="M2507" i="2"/>
  <c r="K2507" i="2"/>
  <c r="J2507" i="2"/>
  <c r="H2507" i="2"/>
  <c r="C2507" i="2"/>
  <c r="DV2506" i="2"/>
  <c r="DO2506" i="2"/>
  <c r="CD2506" i="2"/>
  <c r="CB2506" i="2"/>
  <c r="U2506" i="2"/>
  <c r="Q2506" i="2"/>
  <c r="M2506" i="2"/>
  <c r="K2506" i="2"/>
  <c r="J2506" i="2"/>
  <c r="H2506" i="2"/>
  <c r="C2506" i="2"/>
  <c r="DV2505" i="2"/>
  <c r="DO2505" i="2"/>
  <c r="CD2505" i="2"/>
  <c r="CB2505" i="2"/>
  <c r="U2505" i="2"/>
  <c r="Q2505" i="2"/>
  <c r="M2505" i="2"/>
  <c r="K2505" i="2"/>
  <c r="J2505" i="2"/>
  <c r="H2505" i="2"/>
  <c r="C2505" i="2"/>
  <c r="DV2504" i="2"/>
  <c r="DO2504" i="2"/>
  <c r="CH2504" i="2"/>
  <c r="CD2504" i="2"/>
  <c r="CB2504" i="2"/>
  <c r="U2504" i="2"/>
  <c r="Q2504" i="2"/>
  <c r="M2504" i="2"/>
  <c r="K2504" i="2"/>
  <c r="J2504" i="2"/>
  <c r="H2504" i="2"/>
  <c r="C2504" i="2"/>
  <c r="DV2503" i="2"/>
  <c r="DO2503" i="2"/>
  <c r="CH2503" i="2"/>
  <c r="CD2503" i="2"/>
  <c r="CB2503" i="2"/>
  <c r="U2503" i="2"/>
  <c r="Q2503" i="2"/>
  <c r="M2503" i="2"/>
  <c r="K2503" i="2"/>
  <c r="J2503" i="2"/>
  <c r="H2503" i="2"/>
  <c r="C2503" i="2"/>
  <c r="DV2502" i="2"/>
  <c r="DO2502" i="2"/>
  <c r="CD2502" i="2"/>
  <c r="CB2502" i="2"/>
  <c r="U2502" i="2"/>
  <c r="Q2502" i="2"/>
  <c r="M2502" i="2"/>
  <c r="K2502" i="2"/>
  <c r="J2502" i="2"/>
  <c r="H2502" i="2"/>
  <c r="C2502" i="2"/>
  <c r="DV2501" i="2"/>
  <c r="DO2501" i="2"/>
  <c r="CD2501" i="2"/>
  <c r="CB2501" i="2"/>
  <c r="U2501" i="2"/>
  <c r="Q2501" i="2"/>
  <c r="M2501" i="2"/>
  <c r="K2501" i="2"/>
  <c r="J2501" i="2"/>
  <c r="H2501" i="2"/>
  <c r="C2501" i="2"/>
  <c r="DV2500" i="2"/>
  <c r="DO2500" i="2"/>
  <c r="CD2500" i="2"/>
  <c r="CB2500" i="2"/>
  <c r="U2500" i="2"/>
  <c r="Q2500" i="2"/>
  <c r="M2500" i="2"/>
  <c r="K2500" i="2"/>
  <c r="J2500" i="2"/>
  <c r="H2500" i="2"/>
  <c r="C2500" i="2"/>
  <c r="DV2499" i="2"/>
  <c r="DO2499" i="2"/>
  <c r="CH2499" i="2"/>
  <c r="CD2499" i="2"/>
  <c r="CB2499" i="2"/>
  <c r="U2499" i="2"/>
  <c r="Q2499" i="2"/>
  <c r="M2499" i="2"/>
  <c r="K2499" i="2"/>
  <c r="J2499" i="2"/>
  <c r="H2499" i="2"/>
  <c r="C2499" i="2"/>
  <c r="DV2498" i="2"/>
  <c r="DO2498" i="2"/>
  <c r="CD2498" i="2"/>
  <c r="CB2498" i="2"/>
  <c r="U2498" i="2"/>
  <c r="Q2498" i="2"/>
  <c r="M2498" i="2"/>
  <c r="K2498" i="2"/>
  <c r="J2498" i="2"/>
  <c r="H2498" i="2"/>
  <c r="C2498" i="2"/>
  <c r="DV2497" i="2"/>
  <c r="DO2497" i="2"/>
  <c r="CD2497" i="2"/>
  <c r="CB2497" i="2"/>
  <c r="U2497" i="2"/>
  <c r="Q2497" i="2"/>
  <c r="M2497" i="2"/>
  <c r="K2497" i="2"/>
  <c r="J2497" i="2"/>
  <c r="H2497" i="2"/>
  <c r="C2497" i="2"/>
  <c r="DV2496" i="2"/>
  <c r="DO2496" i="2"/>
  <c r="CH2496" i="2"/>
  <c r="CD2496" i="2"/>
  <c r="CB2496" i="2"/>
  <c r="U2496" i="2"/>
  <c r="Q2496" i="2"/>
  <c r="M2496" i="2"/>
  <c r="K2496" i="2"/>
  <c r="J2496" i="2"/>
  <c r="H2496" i="2"/>
  <c r="C2496" i="2"/>
  <c r="DV2495" i="2"/>
  <c r="DO2495" i="2"/>
  <c r="CD2495" i="2"/>
  <c r="CB2495" i="2"/>
  <c r="U2495" i="2"/>
  <c r="Q2495" i="2"/>
  <c r="M2495" i="2"/>
  <c r="K2495" i="2"/>
  <c r="J2495" i="2"/>
  <c r="H2495" i="2"/>
  <c r="C2495" i="2"/>
  <c r="DV2494" i="2"/>
  <c r="DO2494" i="2"/>
  <c r="CD2494" i="2"/>
  <c r="CB2494" i="2"/>
  <c r="U2494" i="2"/>
  <c r="Q2494" i="2"/>
  <c r="M2494" i="2"/>
  <c r="K2494" i="2"/>
  <c r="J2494" i="2"/>
  <c r="H2494" i="2"/>
  <c r="C2494" i="2"/>
  <c r="DV2493" i="2"/>
  <c r="DO2493" i="2"/>
  <c r="CD2493" i="2"/>
  <c r="CB2493" i="2"/>
  <c r="U2493" i="2"/>
  <c r="Q2493" i="2"/>
  <c r="M2493" i="2"/>
  <c r="K2493" i="2"/>
  <c r="J2493" i="2"/>
  <c r="H2493" i="2"/>
  <c r="C2493" i="2"/>
  <c r="DV2492" i="2"/>
  <c r="DO2492" i="2"/>
  <c r="CD2492" i="2"/>
  <c r="CB2492" i="2"/>
  <c r="U2492" i="2"/>
  <c r="Q2492" i="2"/>
  <c r="M2492" i="2"/>
  <c r="K2492" i="2"/>
  <c r="J2492" i="2"/>
  <c r="H2492" i="2"/>
  <c r="C2492" i="2"/>
  <c r="DV2491" i="2"/>
  <c r="DO2491" i="2"/>
  <c r="CD2491" i="2"/>
  <c r="CB2491" i="2"/>
  <c r="U2491" i="2"/>
  <c r="Q2491" i="2"/>
  <c r="M2491" i="2"/>
  <c r="K2491" i="2"/>
  <c r="J2491" i="2"/>
  <c r="H2491" i="2"/>
  <c r="C2491" i="2"/>
  <c r="DV2490" i="2"/>
  <c r="DO2490" i="2"/>
  <c r="CD2490" i="2"/>
  <c r="CB2490" i="2"/>
  <c r="U2490" i="2"/>
  <c r="Q2490" i="2"/>
  <c r="M2490" i="2"/>
  <c r="K2490" i="2"/>
  <c r="J2490" i="2"/>
  <c r="H2490" i="2"/>
  <c r="C2490" i="2"/>
  <c r="DV2489" i="2"/>
  <c r="DO2489" i="2"/>
  <c r="CD2489" i="2"/>
  <c r="CB2489" i="2"/>
  <c r="U2489" i="2"/>
  <c r="Q2489" i="2"/>
  <c r="M2489" i="2"/>
  <c r="K2489" i="2"/>
  <c r="J2489" i="2"/>
  <c r="H2489" i="2"/>
  <c r="C2489" i="2"/>
  <c r="DV2488" i="2"/>
  <c r="DO2488" i="2"/>
  <c r="CI2488" i="2"/>
  <c r="CH2488" i="2"/>
  <c r="CG2488" i="2"/>
  <c r="CD2488" i="2"/>
  <c r="CJ2488" i="2" s="1"/>
  <c r="CB2488" i="2"/>
  <c r="U2488" i="2"/>
  <c r="Q2488" i="2"/>
  <c r="M2488" i="2"/>
  <c r="K2488" i="2"/>
  <c r="J2488" i="2"/>
  <c r="H2488" i="2"/>
  <c r="C2488" i="2"/>
  <c r="DV2487" i="2"/>
  <c r="DO2487" i="2"/>
  <c r="CD2487" i="2"/>
  <c r="CB2487" i="2"/>
  <c r="U2487" i="2"/>
  <c r="Q2487" i="2"/>
  <c r="M2487" i="2"/>
  <c r="K2487" i="2"/>
  <c r="J2487" i="2"/>
  <c r="H2487" i="2"/>
  <c r="C2487" i="2"/>
  <c r="DV2486" i="2"/>
  <c r="DO2486" i="2"/>
  <c r="CD2486" i="2"/>
  <c r="CB2486" i="2"/>
  <c r="U2486" i="2"/>
  <c r="Q2486" i="2"/>
  <c r="M2486" i="2"/>
  <c r="K2486" i="2"/>
  <c r="J2486" i="2"/>
  <c r="H2486" i="2"/>
  <c r="C2486" i="2"/>
  <c r="DV2485" i="2"/>
  <c r="DO2485" i="2"/>
  <c r="CD2485" i="2"/>
  <c r="CB2485" i="2"/>
  <c r="U2485" i="2"/>
  <c r="Q2485" i="2"/>
  <c r="M2485" i="2"/>
  <c r="K2485" i="2"/>
  <c r="J2485" i="2"/>
  <c r="H2485" i="2"/>
  <c r="C2485" i="2"/>
  <c r="DV2484" i="2"/>
  <c r="DO2484" i="2"/>
  <c r="CJ2484" i="2"/>
  <c r="CI2484" i="2"/>
  <c r="CH2484" i="2"/>
  <c r="CG2484" i="2"/>
  <c r="CD2484" i="2"/>
  <c r="CB2484" i="2"/>
  <c r="U2484" i="2"/>
  <c r="Q2484" i="2"/>
  <c r="M2484" i="2"/>
  <c r="K2484" i="2"/>
  <c r="J2484" i="2"/>
  <c r="H2484" i="2"/>
  <c r="C2484" i="2"/>
  <c r="DV2483" i="2"/>
  <c r="DO2483" i="2"/>
  <c r="CD2483" i="2"/>
  <c r="CB2483" i="2"/>
  <c r="U2483" i="2"/>
  <c r="Q2483" i="2"/>
  <c r="M2483" i="2"/>
  <c r="K2483" i="2"/>
  <c r="J2483" i="2"/>
  <c r="H2483" i="2"/>
  <c r="C2483" i="2"/>
  <c r="DV2482" i="2"/>
  <c r="DO2482" i="2"/>
  <c r="CD2482" i="2"/>
  <c r="CB2482" i="2"/>
  <c r="U2482" i="2"/>
  <c r="Q2482" i="2"/>
  <c r="M2482" i="2"/>
  <c r="K2482" i="2"/>
  <c r="J2482" i="2"/>
  <c r="H2482" i="2"/>
  <c r="C2482" i="2"/>
  <c r="DV2481" i="2"/>
  <c r="DO2481" i="2"/>
  <c r="CD2481" i="2"/>
  <c r="CB2481" i="2"/>
  <c r="U2481" i="2"/>
  <c r="Q2481" i="2"/>
  <c r="M2481" i="2"/>
  <c r="K2481" i="2"/>
  <c r="J2481" i="2"/>
  <c r="H2481" i="2"/>
  <c r="C2481" i="2"/>
  <c r="DV2480" i="2"/>
  <c r="DO2480" i="2"/>
  <c r="CJ2480" i="2"/>
  <c r="CI2480" i="2"/>
  <c r="CH2480" i="2"/>
  <c r="CG2480" i="2"/>
  <c r="CD2480" i="2"/>
  <c r="CB2480" i="2"/>
  <c r="U2480" i="2"/>
  <c r="Q2480" i="2"/>
  <c r="M2480" i="2"/>
  <c r="K2480" i="2"/>
  <c r="J2480" i="2"/>
  <c r="H2480" i="2"/>
  <c r="C2480" i="2"/>
  <c r="DV2479" i="2"/>
  <c r="DO2479" i="2"/>
  <c r="CD2479" i="2"/>
  <c r="CB2479" i="2"/>
  <c r="U2479" i="2"/>
  <c r="Q2479" i="2"/>
  <c r="M2479" i="2"/>
  <c r="K2479" i="2"/>
  <c r="J2479" i="2"/>
  <c r="H2479" i="2"/>
  <c r="C2479" i="2"/>
  <c r="DV2478" i="2"/>
  <c r="DO2478" i="2"/>
  <c r="CD2478" i="2"/>
  <c r="CB2478" i="2"/>
  <c r="U2478" i="2"/>
  <c r="Q2478" i="2"/>
  <c r="M2478" i="2"/>
  <c r="K2478" i="2"/>
  <c r="J2478" i="2"/>
  <c r="H2478" i="2"/>
  <c r="C2478" i="2"/>
  <c r="DV2477" i="2"/>
  <c r="DO2477" i="2"/>
  <c r="CD2477" i="2"/>
  <c r="CB2477" i="2"/>
  <c r="U2477" i="2"/>
  <c r="Q2477" i="2"/>
  <c r="M2477" i="2"/>
  <c r="K2477" i="2"/>
  <c r="J2477" i="2"/>
  <c r="H2477" i="2"/>
  <c r="C2477" i="2"/>
  <c r="DV2476" i="2"/>
  <c r="DO2476" i="2"/>
  <c r="CD2476" i="2"/>
  <c r="CB2476" i="2"/>
  <c r="U2476" i="2"/>
  <c r="Q2476" i="2"/>
  <c r="M2476" i="2"/>
  <c r="K2476" i="2"/>
  <c r="J2476" i="2"/>
  <c r="H2476" i="2"/>
  <c r="C2476" i="2"/>
  <c r="DV2475" i="2"/>
  <c r="DO2475" i="2"/>
  <c r="CD2475" i="2"/>
  <c r="CB2475" i="2"/>
  <c r="U2475" i="2"/>
  <c r="Q2475" i="2"/>
  <c r="M2475" i="2"/>
  <c r="K2475" i="2"/>
  <c r="J2475" i="2"/>
  <c r="H2475" i="2"/>
  <c r="C2475" i="2"/>
  <c r="DV2474" i="2"/>
  <c r="DO2474" i="2"/>
  <c r="CH2474" i="2"/>
  <c r="CD2474" i="2"/>
  <c r="CB2474" i="2"/>
  <c r="U2474" i="2"/>
  <c r="Q2474" i="2"/>
  <c r="M2474" i="2"/>
  <c r="K2474" i="2"/>
  <c r="J2474" i="2"/>
  <c r="H2474" i="2"/>
  <c r="C2474" i="2"/>
  <c r="DV2473" i="2"/>
  <c r="DO2473" i="2"/>
  <c r="CD2473" i="2"/>
  <c r="CB2473" i="2"/>
  <c r="U2473" i="2"/>
  <c r="Q2473" i="2"/>
  <c r="M2473" i="2"/>
  <c r="K2473" i="2"/>
  <c r="J2473" i="2"/>
  <c r="H2473" i="2"/>
  <c r="C2473" i="2"/>
  <c r="DV2472" i="2"/>
  <c r="DO2472" i="2"/>
  <c r="CJ2472" i="2"/>
  <c r="CI2472" i="2"/>
  <c r="CH2472" i="2"/>
  <c r="CG2472" i="2"/>
  <c r="CD2472" i="2"/>
  <c r="CB2472" i="2"/>
  <c r="U2472" i="2"/>
  <c r="Q2472" i="2"/>
  <c r="M2472" i="2"/>
  <c r="K2472" i="2"/>
  <c r="J2472" i="2"/>
  <c r="H2472" i="2"/>
  <c r="C2472" i="2"/>
  <c r="DV2471" i="2"/>
  <c r="DO2471" i="2"/>
  <c r="CD2471" i="2"/>
  <c r="CB2471" i="2"/>
  <c r="U2471" i="2"/>
  <c r="Q2471" i="2"/>
  <c r="M2471" i="2"/>
  <c r="K2471" i="2"/>
  <c r="J2471" i="2"/>
  <c r="H2471" i="2"/>
  <c r="C2471" i="2"/>
  <c r="DV2470" i="2"/>
  <c r="DO2470" i="2"/>
  <c r="CD2470" i="2"/>
  <c r="CB2470" i="2"/>
  <c r="U2470" i="2"/>
  <c r="Q2470" i="2"/>
  <c r="M2470" i="2"/>
  <c r="K2470" i="2"/>
  <c r="J2470" i="2"/>
  <c r="H2470" i="2"/>
  <c r="C2470" i="2"/>
  <c r="DV2469" i="2"/>
  <c r="DO2469" i="2"/>
  <c r="CH2469" i="2"/>
  <c r="CD2469" i="2"/>
  <c r="CB2469" i="2"/>
  <c r="U2469" i="2"/>
  <c r="Q2469" i="2"/>
  <c r="M2469" i="2"/>
  <c r="K2469" i="2"/>
  <c r="J2469" i="2"/>
  <c r="H2469" i="2"/>
  <c r="C2469" i="2"/>
  <c r="DV2468" i="2"/>
  <c r="DO2468" i="2"/>
  <c r="CD2468" i="2"/>
  <c r="CB2468" i="2"/>
  <c r="U2468" i="2"/>
  <c r="Q2468" i="2"/>
  <c r="M2468" i="2"/>
  <c r="K2468" i="2"/>
  <c r="J2468" i="2"/>
  <c r="H2468" i="2"/>
  <c r="C2468" i="2"/>
  <c r="DV2467" i="2"/>
  <c r="DO2467" i="2"/>
  <c r="CD2467" i="2"/>
  <c r="CB2467" i="2"/>
  <c r="U2467" i="2"/>
  <c r="Q2467" i="2"/>
  <c r="M2467" i="2"/>
  <c r="K2467" i="2"/>
  <c r="J2467" i="2"/>
  <c r="H2467" i="2"/>
  <c r="C2467" i="2"/>
  <c r="DV2466" i="2"/>
  <c r="DO2466" i="2"/>
  <c r="CD2466" i="2"/>
  <c r="CB2466" i="2"/>
  <c r="U2466" i="2"/>
  <c r="Q2466" i="2"/>
  <c r="M2466" i="2"/>
  <c r="K2466" i="2"/>
  <c r="J2466" i="2"/>
  <c r="H2466" i="2"/>
  <c r="C2466" i="2"/>
  <c r="DV2465" i="2"/>
  <c r="DO2465" i="2"/>
  <c r="CD2465" i="2"/>
  <c r="CB2465" i="2"/>
  <c r="U2465" i="2"/>
  <c r="Q2465" i="2"/>
  <c r="M2465" i="2"/>
  <c r="K2465" i="2"/>
  <c r="J2465" i="2"/>
  <c r="H2465" i="2"/>
  <c r="C2465" i="2"/>
  <c r="DV2464" i="2"/>
  <c r="DO2464" i="2"/>
  <c r="CD2464" i="2"/>
  <c r="CB2464" i="2"/>
  <c r="U2464" i="2"/>
  <c r="Q2464" i="2"/>
  <c r="M2464" i="2"/>
  <c r="K2464" i="2"/>
  <c r="J2464" i="2"/>
  <c r="H2464" i="2"/>
  <c r="C2464" i="2"/>
  <c r="DV2463" i="2"/>
  <c r="DO2463" i="2"/>
  <c r="CD2463" i="2"/>
  <c r="CB2463" i="2"/>
  <c r="U2463" i="2"/>
  <c r="Q2463" i="2"/>
  <c r="M2463" i="2"/>
  <c r="K2463" i="2"/>
  <c r="J2463" i="2"/>
  <c r="H2463" i="2"/>
  <c r="C2463" i="2"/>
  <c r="DV2462" i="2"/>
  <c r="DO2462" i="2"/>
  <c r="CD2462" i="2"/>
  <c r="CB2462" i="2"/>
  <c r="U2462" i="2"/>
  <c r="Q2462" i="2"/>
  <c r="M2462" i="2"/>
  <c r="K2462" i="2"/>
  <c r="J2462" i="2"/>
  <c r="H2462" i="2"/>
  <c r="C2462" i="2"/>
  <c r="DV2461" i="2"/>
  <c r="DO2461" i="2"/>
  <c r="CD2461" i="2"/>
  <c r="CB2461" i="2"/>
  <c r="U2461" i="2"/>
  <c r="Q2461" i="2"/>
  <c r="M2461" i="2"/>
  <c r="K2461" i="2"/>
  <c r="J2461" i="2"/>
  <c r="H2461" i="2"/>
  <c r="C2461" i="2"/>
  <c r="DV2460" i="2"/>
  <c r="DO2460" i="2"/>
  <c r="CJ2460" i="2"/>
  <c r="CI2460" i="2"/>
  <c r="CH2460" i="2"/>
  <c r="CG2460" i="2"/>
  <c r="CD2460" i="2"/>
  <c r="CB2460" i="2"/>
  <c r="U2460" i="2"/>
  <c r="Q2460" i="2"/>
  <c r="M2460" i="2"/>
  <c r="K2460" i="2"/>
  <c r="J2460" i="2"/>
  <c r="H2460" i="2"/>
  <c r="C2460" i="2"/>
  <c r="DV2459" i="2"/>
  <c r="DO2459" i="2"/>
  <c r="CD2459" i="2"/>
  <c r="CB2459" i="2"/>
  <c r="U2459" i="2"/>
  <c r="Q2459" i="2"/>
  <c r="M2459" i="2"/>
  <c r="K2459" i="2"/>
  <c r="J2459" i="2"/>
  <c r="H2459" i="2"/>
  <c r="C2459" i="2"/>
  <c r="DV2458" i="2"/>
  <c r="DO2458" i="2"/>
  <c r="CD2458" i="2"/>
  <c r="CB2458" i="2"/>
  <c r="U2458" i="2"/>
  <c r="Q2458" i="2"/>
  <c r="M2458" i="2"/>
  <c r="K2458" i="2"/>
  <c r="J2458" i="2"/>
  <c r="H2458" i="2"/>
  <c r="C2458" i="2"/>
  <c r="DV2457" i="2"/>
  <c r="DO2457" i="2"/>
  <c r="CH2457" i="2"/>
  <c r="CD2457" i="2"/>
  <c r="CB2457" i="2"/>
  <c r="U2457" i="2"/>
  <c r="Q2457" i="2"/>
  <c r="M2457" i="2"/>
  <c r="K2457" i="2"/>
  <c r="J2457" i="2"/>
  <c r="H2457" i="2"/>
  <c r="C2457" i="2"/>
  <c r="DV2456" i="2"/>
  <c r="DO2456" i="2"/>
  <c r="CD2456" i="2"/>
  <c r="CB2456" i="2"/>
  <c r="U2456" i="2"/>
  <c r="Q2456" i="2"/>
  <c r="M2456" i="2"/>
  <c r="K2456" i="2"/>
  <c r="J2456" i="2"/>
  <c r="H2456" i="2"/>
  <c r="C2456" i="2"/>
  <c r="DV2455" i="2"/>
  <c r="DO2455" i="2"/>
  <c r="CD2455" i="2"/>
  <c r="CB2455" i="2"/>
  <c r="U2455" i="2"/>
  <c r="Q2455" i="2"/>
  <c r="M2455" i="2"/>
  <c r="K2455" i="2"/>
  <c r="J2455" i="2"/>
  <c r="H2455" i="2"/>
  <c r="C2455" i="2"/>
  <c r="DV2454" i="2"/>
  <c r="DO2454" i="2"/>
  <c r="CD2454" i="2"/>
  <c r="CB2454" i="2"/>
  <c r="U2454" i="2"/>
  <c r="Q2454" i="2"/>
  <c r="M2454" i="2"/>
  <c r="K2454" i="2"/>
  <c r="J2454" i="2"/>
  <c r="H2454" i="2"/>
  <c r="C2454" i="2"/>
  <c r="DV2453" i="2"/>
  <c r="DO2453" i="2"/>
  <c r="CD2453" i="2"/>
  <c r="CB2453" i="2"/>
  <c r="U2453" i="2"/>
  <c r="Q2453" i="2"/>
  <c r="M2453" i="2"/>
  <c r="K2453" i="2"/>
  <c r="J2453" i="2"/>
  <c r="H2453" i="2"/>
  <c r="C2453" i="2"/>
  <c r="DV2452" i="2"/>
  <c r="DO2452" i="2"/>
  <c r="CD2452" i="2"/>
  <c r="CB2452" i="2"/>
  <c r="U2452" i="2"/>
  <c r="Q2452" i="2"/>
  <c r="M2452" i="2"/>
  <c r="K2452" i="2"/>
  <c r="J2452" i="2"/>
  <c r="H2452" i="2"/>
  <c r="C2452" i="2"/>
  <c r="DV2451" i="2"/>
  <c r="DO2451" i="2"/>
  <c r="CD2451" i="2"/>
  <c r="CB2451" i="2"/>
  <c r="U2451" i="2"/>
  <c r="Q2451" i="2"/>
  <c r="M2451" i="2"/>
  <c r="K2451" i="2"/>
  <c r="J2451" i="2"/>
  <c r="H2451" i="2"/>
  <c r="C2451" i="2"/>
  <c r="DV2450" i="2"/>
  <c r="DO2450" i="2"/>
  <c r="CD2450" i="2"/>
  <c r="CB2450" i="2"/>
  <c r="U2450" i="2"/>
  <c r="Q2450" i="2"/>
  <c r="M2450" i="2"/>
  <c r="K2450" i="2"/>
  <c r="J2450" i="2"/>
  <c r="H2450" i="2"/>
  <c r="C2450" i="2"/>
  <c r="DV2449" i="2"/>
  <c r="DO2449" i="2"/>
  <c r="CI2449" i="2"/>
  <c r="CH2449" i="2"/>
  <c r="CG2449" i="2"/>
  <c r="CD2449" i="2"/>
  <c r="CB2449" i="2"/>
  <c r="U2449" i="2"/>
  <c r="Q2449" i="2"/>
  <c r="M2449" i="2"/>
  <c r="K2449" i="2"/>
  <c r="J2449" i="2"/>
  <c r="H2449" i="2"/>
  <c r="C2449" i="2"/>
  <c r="DV2448" i="2"/>
  <c r="DO2448" i="2"/>
  <c r="CD2448" i="2"/>
  <c r="CB2448" i="2"/>
  <c r="U2448" i="2"/>
  <c r="Q2448" i="2"/>
  <c r="M2448" i="2"/>
  <c r="K2448" i="2"/>
  <c r="J2448" i="2"/>
  <c r="H2448" i="2"/>
  <c r="C2448" i="2"/>
  <c r="DV2447" i="2"/>
  <c r="DO2447" i="2"/>
  <c r="CD2447" i="2"/>
  <c r="CB2447" i="2"/>
  <c r="U2447" i="2"/>
  <c r="Q2447" i="2"/>
  <c r="M2447" i="2"/>
  <c r="K2447" i="2"/>
  <c r="J2447" i="2"/>
  <c r="H2447" i="2"/>
  <c r="C2447" i="2"/>
  <c r="DV2446" i="2"/>
  <c r="DO2446" i="2"/>
  <c r="CD2446" i="2"/>
  <c r="CB2446" i="2"/>
  <c r="U2446" i="2"/>
  <c r="Q2446" i="2"/>
  <c r="M2446" i="2"/>
  <c r="K2446" i="2"/>
  <c r="J2446" i="2"/>
  <c r="H2446" i="2"/>
  <c r="C2446" i="2"/>
  <c r="DV2445" i="2"/>
  <c r="DO2445" i="2"/>
  <c r="CI2445" i="2"/>
  <c r="CH2445" i="2"/>
  <c r="CG2445" i="2"/>
  <c r="CD2445" i="2"/>
  <c r="CJ2445" i="2" s="1"/>
  <c r="CB2445" i="2"/>
  <c r="U2445" i="2"/>
  <c r="Q2445" i="2"/>
  <c r="M2445" i="2"/>
  <c r="K2445" i="2"/>
  <c r="J2445" i="2"/>
  <c r="H2445" i="2"/>
  <c r="C2445" i="2"/>
  <c r="DV2444" i="2"/>
  <c r="DO2444" i="2"/>
  <c r="CD2444" i="2"/>
  <c r="CB2444" i="2"/>
  <c r="U2444" i="2"/>
  <c r="Q2444" i="2"/>
  <c r="M2444" i="2"/>
  <c r="K2444" i="2"/>
  <c r="J2444" i="2"/>
  <c r="H2444" i="2"/>
  <c r="C2444" i="2"/>
  <c r="DV2443" i="2"/>
  <c r="DO2443" i="2"/>
  <c r="CD2443" i="2"/>
  <c r="CB2443" i="2"/>
  <c r="U2443" i="2"/>
  <c r="Q2443" i="2"/>
  <c r="M2443" i="2"/>
  <c r="K2443" i="2"/>
  <c r="J2443" i="2"/>
  <c r="H2443" i="2"/>
  <c r="C2443" i="2"/>
  <c r="DV2442" i="2"/>
  <c r="DO2442" i="2"/>
  <c r="CH2442" i="2"/>
  <c r="CD2442" i="2"/>
  <c r="CB2442" i="2"/>
  <c r="U2442" i="2"/>
  <c r="Q2442" i="2"/>
  <c r="M2442" i="2"/>
  <c r="K2442" i="2"/>
  <c r="J2442" i="2"/>
  <c r="H2442" i="2"/>
  <c r="C2442" i="2"/>
  <c r="DV2441" i="2"/>
  <c r="DO2441" i="2"/>
  <c r="CH2441" i="2"/>
  <c r="CD2441" i="2"/>
  <c r="CB2441" i="2"/>
  <c r="U2441" i="2"/>
  <c r="Q2441" i="2"/>
  <c r="M2441" i="2"/>
  <c r="K2441" i="2"/>
  <c r="J2441" i="2"/>
  <c r="H2441" i="2"/>
  <c r="C2441" i="2"/>
  <c r="DV2440" i="2"/>
  <c r="DO2440" i="2"/>
  <c r="CI2440" i="2"/>
  <c r="CH2440" i="2"/>
  <c r="CG2440" i="2"/>
  <c r="CD2440" i="2"/>
  <c r="CJ2440" i="2" s="1"/>
  <c r="CB2440" i="2"/>
  <c r="U2440" i="2"/>
  <c r="Q2440" i="2"/>
  <c r="M2440" i="2"/>
  <c r="K2440" i="2"/>
  <c r="J2440" i="2"/>
  <c r="H2440" i="2"/>
  <c r="C2440" i="2"/>
  <c r="DV2439" i="2"/>
  <c r="DO2439" i="2"/>
  <c r="CD2439" i="2"/>
  <c r="CB2439" i="2"/>
  <c r="U2439" i="2"/>
  <c r="Q2439" i="2"/>
  <c r="M2439" i="2"/>
  <c r="K2439" i="2"/>
  <c r="J2439" i="2"/>
  <c r="H2439" i="2"/>
  <c r="C2439" i="2"/>
  <c r="DV2438" i="2"/>
  <c r="DO2438" i="2"/>
  <c r="CD2438" i="2"/>
  <c r="CB2438" i="2"/>
  <c r="U2438" i="2"/>
  <c r="Q2438" i="2"/>
  <c r="M2438" i="2"/>
  <c r="K2438" i="2"/>
  <c r="J2438" i="2"/>
  <c r="H2438" i="2"/>
  <c r="C2438" i="2"/>
  <c r="DV2437" i="2"/>
  <c r="DO2437" i="2"/>
  <c r="CD2437" i="2"/>
  <c r="CB2437" i="2"/>
  <c r="U2437" i="2"/>
  <c r="Q2437" i="2"/>
  <c r="M2437" i="2"/>
  <c r="K2437" i="2"/>
  <c r="J2437" i="2"/>
  <c r="H2437" i="2"/>
  <c r="C2437" i="2"/>
  <c r="DV2436" i="2"/>
  <c r="DO2436" i="2"/>
  <c r="CH2436" i="2"/>
  <c r="CD2436" i="2"/>
  <c r="CB2436" i="2"/>
  <c r="U2436" i="2"/>
  <c r="Q2436" i="2"/>
  <c r="M2436" i="2"/>
  <c r="K2436" i="2"/>
  <c r="J2436" i="2"/>
  <c r="H2436" i="2"/>
  <c r="C2436" i="2"/>
  <c r="DV2435" i="2"/>
  <c r="DO2435" i="2"/>
  <c r="CD2435" i="2"/>
  <c r="CB2435" i="2"/>
  <c r="U2435" i="2"/>
  <c r="Q2435" i="2"/>
  <c r="M2435" i="2"/>
  <c r="K2435" i="2"/>
  <c r="J2435" i="2"/>
  <c r="H2435" i="2"/>
  <c r="C2435" i="2"/>
  <c r="DV2434" i="2"/>
  <c r="DO2434" i="2"/>
  <c r="CD2434" i="2"/>
  <c r="CB2434" i="2"/>
  <c r="U2434" i="2"/>
  <c r="Q2434" i="2"/>
  <c r="M2434" i="2"/>
  <c r="K2434" i="2"/>
  <c r="J2434" i="2"/>
  <c r="H2434" i="2"/>
  <c r="C2434" i="2"/>
  <c r="DV2433" i="2"/>
  <c r="DO2433" i="2"/>
  <c r="CD2433" i="2"/>
  <c r="CB2433" i="2"/>
  <c r="U2433" i="2"/>
  <c r="Q2433" i="2"/>
  <c r="M2433" i="2"/>
  <c r="K2433" i="2"/>
  <c r="J2433" i="2"/>
  <c r="H2433" i="2"/>
  <c r="C2433" i="2"/>
  <c r="DV2432" i="2"/>
  <c r="DO2432" i="2"/>
  <c r="CI2432" i="2"/>
  <c r="CH2432" i="2"/>
  <c r="CG2432" i="2"/>
  <c r="CD2432" i="2"/>
  <c r="CJ2432" i="2" s="1"/>
  <c r="CB2432" i="2"/>
  <c r="U2432" i="2"/>
  <c r="Q2432" i="2"/>
  <c r="M2432" i="2"/>
  <c r="K2432" i="2"/>
  <c r="J2432" i="2"/>
  <c r="H2432" i="2"/>
  <c r="C2432" i="2"/>
  <c r="DV2431" i="2"/>
  <c r="DO2431" i="2"/>
  <c r="CD2431" i="2"/>
  <c r="CB2431" i="2"/>
  <c r="U2431" i="2"/>
  <c r="Q2431" i="2"/>
  <c r="M2431" i="2"/>
  <c r="K2431" i="2"/>
  <c r="J2431" i="2"/>
  <c r="H2431" i="2"/>
  <c r="C2431" i="2"/>
  <c r="DV2430" i="2"/>
  <c r="DO2430" i="2"/>
  <c r="CD2430" i="2"/>
  <c r="CB2430" i="2"/>
  <c r="U2430" i="2"/>
  <c r="Q2430" i="2"/>
  <c r="M2430" i="2"/>
  <c r="K2430" i="2"/>
  <c r="J2430" i="2"/>
  <c r="H2430" i="2"/>
  <c r="C2430" i="2"/>
  <c r="DV2429" i="2"/>
  <c r="DO2429" i="2"/>
  <c r="CD2429" i="2"/>
  <c r="CB2429" i="2"/>
  <c r="U2429" i="2"/>
  <c r="Q2429" i="2"/>
  <c r="M2429" i="2"/>
  <c r="K2429" i="2"/>
  <c r="J2429" i="2"/>
  <c r="H2429" i="2"/>
  <c r="C2429" i="2"/>
  <c r="DV2428" i="2"/>
  <c r="DO2428" i="2"/>
  <c r="CD2428" i="2"/>
  <c r="CB2428" i="2"/>
  <c r="U2428" i="2"/>
  <c r="Q2428" i="2"/>
  <c r="M2428" i="2"/>
  <c r="K2428" i="2"/>
  <c r="J2428" i="2"/>
  <c r="H2428" i="2"/>
  <c r="C2428" i="2"/>
  <c r="DV2427" i="2"/>
  <c r="DO2427" i="2"/>
  <c r="CD2427" i="2"/>
  <c r="CB2427" i="2"/>
  <c r="U2427" i="2"/>
  <c r="Q2427" i="2"/>
  <c r="M2427" i="2"/>
  <c r="K2427" i="2"/>
  <c r="J2427" i="2"/>
  <c r="H2427" i="2"/>
  <c r="C2427" i="2"/>
  <c r="DV2426" i="2"/>
  <c r="DO2426" i="2"/>
  <c r="CD2426" i="2"/>
  <c r="CB2426" i="2"/>
  <c r="U2426" i="2"/>
  <c r="Q2426" i="2"/>
  <c r="M2426" i="2"/>
  <c r="K2426" i="2"/>
  <c r="J2426" i="2"/>
  <c r="H2426" i="2"/>
  <c r="C2426" i="2"/>
  <c r="DV2425" i="2"/>
  <c r="DO2425" i="2"/>
  <c r="CH2425" i="2"/>
  <c r="CD2425" i="2"/>
  <c r="CB2425" i="2"/>
  <c r="U2425" i="2"/>
  <c r="Q2425" i="2"/>
  <c r="M2425" i="2"/>
  <c r="K2425" i="2"/>
  <c r="J2425" i="2"/>
  <c r="H2425" i="2"/>
  <c r="C2425" i="2"/>
  <c r="DV2424" i="2"/>
  <c r="DO2424" i="2"/>
  <c r="CI2424" i="2"/>
  <c r="CH2424" i="2"/>
  <c r="CG2424" i="2"/>
  <c r="CD2424" i="2"/>
  <c r="CB2424" i="2"/>
  <c r="U2424" i="2"/>
  <c r="Q2424" i="2"/>
  <c r="M2424" i="2"/>
  <c r="K2424" i="2"/>
  <c r="J2424" i="2"/>
  <c r="H2424" i="2"/>
  <c r="C2424" i="2"/>
  <c r="DV2423" i="2"/>
  <c r="DO2423" i="2"/>
  <c r="CD2423" i="2"/>
  <c r="CB2423" i="2"/>
  <c r="U2423" i="2"/>
  <c r="Q2423" i="2"/>
  <c r="M2423" i="2"/>
  <c r="K2423" i="2"/>
  <c r="J2423" i="2"/>
  <c r="H2423" i="2"/>
  <c r="C2423" i="2"/>
  <c r="DV2422" i="2"/>
  <c r="DO2422" i="2"/>
  <c r="CD2422" i="2"/>
  <c r="CB2422" i="2"/>
  <c r="U2422" i="2"/>
  <c r="Q2422" i="2"/>
  <c r="M2422" i="2"/>
  <c r="K2422" i="2"/>
  <c r="J2422" i="2"/>
  <c r="H2422" i="2"/>
  <c r="C2422" i="2"/>
  <c r="DV2421" i="2"/>
  <c r="DO2421" i="2"/>
  <c r="CD2421" i="2"/>
  <c r="CB2421" i="2"/>
  <c r="U2421" i="2"/>
  <c r="Q2421" i="2"/>
  <c r="M2421" i="2"/>
  <c r="K2421" i="2"/>
  <c r="J2421" i="2"/>
  <c r="H2421" i="2"/>
  <c r="C2421" i="2"/>
  <c r="DV2420" i="2"/>
  <c r="DO2420" i="2"/>
  <c r="CD2420" i="2"/>
  <c r="CB2420" i="2"/>
  <c r="U2420" i="2"/>
  <c r="Q2420" i="2"/>
  <c r="M2420" i="2"/>
  <c r="K2420" i="2"/>
  <c r="J2420" i="2"/>
  <c r="H2420" i="2"/>
  <c r="C2420" i="2"/>
  <c r="DV2419" i="2"/>
  <c r="DO2419" i="2"/>
  <c r="CI2419" i="2"/>
  <c r="CH2419" i="2"/>
  <c r="CG2419" i="2"/>
  <c r="CD2419" i="2"/>
  <c r="CJ2419" i="2" s="1"/>
  <c r="CB2419" i="2"/>
  <c r="U2419" i="2"/>
  <c r="Q2419" i="2"/>
  <c r="M2419" i="2"/>
  <c r="K2419" i="2"/>
  <c r="J2419" i="2"/>
  <c r="H2419" i="2"/>
  <c r="C2419" i="2"/>
  <c r="DV2418" i="2"/>
  <c r="DO2418" i="2"/>
  <c r="CD2418" i="2"/>
  <c r="CB2418" i="2"/>
  <c r="U2418" i="2"/>
  <c r="Q2418" i="2"/>
  <c r="M2418" i="2"/>
  <c r="K2418" i="2"/>
  <c r="J2418" i="2"/>
  <c r="H2418" i="2"/>
  <c r="C2418" i="2"/>
  <c r="DV2417" i="2"/>
  <c r="DO2417" i="2"/>
  <c r="CD2417" i="2"/>
  <c r="CB2417" i="2"/>
  <c r="U2417" i="2"/>
  <c r="Q2417" i="2"/>
  <c r="M2417" i="2"/>
  <c r="K2417" i="2"/>
  <c r="J2417" i="2"/>
  <c r="H2417" i="2"/>
  <c r="C2417" i="2"/>
  <c r="DV2416" i="2"/>
  <c r="DO2416" i="2"/>
  <c r="CD2416" i="2"/>
  <c r="CB2416" i="2"/>
  <c r="U2416" i="2"/>
  <c r="Q2416" i="2"/>
  <c r="M2416" i="2"/>
  <c r="K2416" i="2"/>
  <c r="J2416" i="2"/>
  <c r="H2416" i="2"/>
  <c r="C2416" i="2"/>
  <c r="DV2415" i="2"/>
  <c r="DO2415" i="2"/>
  <c r="CD2415" i="2"/>
  <c r="CB2415" i="2"/>
  <c r="U2415" i="2"/>
  <c r="Q2415" i="2"/>
  <c r="M2415" i="2"/>
  <c r="K2415" i="2"/>
  <c r="J2415" i="2"/>
  <c r="H2415" i="2"/>
  <c r="C2415" i="2"/>
  <c r="DV2414" i="2"/>
  <c r="DO2414" i="2"/>
  <c r="CH2414" i="2"/>
  <c r="CD2414" i="2"/>
  <c r="CB2414" i="2"/>
  <c r="U2414" i="2"/>
  <c r="Q2414" i="2"/>
  <c r="M2414" i="2"/>
  <c r="K2414" i="2"/>
  <c r="J2414" i="2"/>
  <c r="H2414" i="2"/>
  <c r="C2414" i="2"/>
  <c r="DV2413" i="2"/>
  <c r="DO2413" i="2"/>
  <c r="CD2413" i="2"/>
  <c r="CB2413" i="2"/>
  <c r="U2413" i="2"/>
  <c r="Q2413" i="2"/>
  <c r="M2413" i="2"/>
  <c r="K2413" i="2"/>
  <c r="J2413" i="2"/>
  <c r="H2413" i="2"/>
  <c r="C2413" i="2"/>
  <c r="DV2412" i="2"/>
  <c r="DO2412" i="2"/>
  <c r="CD2412" i="2"/>
  <c r="CB2412" i="2"/>
  <c r="U2412" i="2"/>
  <c r="Q2412" i="2"/>
  <c r="M2412" i="2"/>
  <c r="K2412" i="2"/>
  <c r="J2412" i="2"/>
  <c r="H2412" i="2"/>
  <c r="C2412" i="2"/>
  <c r="DV2411" i="2"/>
  <c r="DO2411" i="2"/>
  <c r="CD2411" i="2"/>
  <c r="CB2411" i="2"/>
  <c r="U2411" i="2"/>
  <c r="Q2411" i="2"/>
  <c r="M2411" i="2"/>
  <c r="K2411" i="2"/>
  <c r="J2411" i="2"/>
  <c r="H2411" i="2"/>
  <c r="C2411" i="2"/>
  <c r="DV2410" i="2"/>
  <c r="DO2410" i="2"/>
  <c r="CH2410" i="2"/>
  <c r="CD2410" i="2"/>
  <c r="CB2410" i="2"/>
  <c r="U2410" i="2"/>
  <c r="Q2410" i="2"/>
  <c r="M2410" i="2"/>
  <c r="K2410" i="2"/>
  <c r="J2410" i="2"/>
  <c r="H2410" i="2"/>
  <c r="C2410" i="2"/>
  <c r="DV2409" i="2"/>
  <c r="DO2409" i="2"/>
  <c r="CI2409" i="2"/>
  <c r="CH2409" i="2"/>
  <c r="CG2409" i="2"/>
  <c r="CD2409" i="2"/>
  <c r="CB2409" i="2"/>
  <c r="U2409" i="2"/>
  <c r="Q2409" i="2"/>
  <c r="M2409" i="2"/>
  <c r="K2409" i="2"/>
  <c r="J2409" i="2"/>
  <c r="H2409" i="2"/>
  <c r="C2409" i="2"/>
  <c r="DV2408" i="2"/>
  <c r="DO2408" i="2"/>
  <c r="CD2408" i="2"/>
  <c r="CB2408" i="2"/>
  <c r="U2408" i="2"/>
  <c r="Q2408" i="2"/>
  <c r="M2408" i="2"/>
  <c r="K2408" i="2"/>
  <c r="J2408" i="2"/>
  <c r="H2408" i="2"/>
  <c r="C2408" i="2"/>
  <c r="DV2407" i="2"/>
  <c r="DO2407" i="2"/>
  <c r="CJ2407" i="2"/>
  <c r="CI2407" i="2"/>
  <c r="CH2407" i="2"/>
  <c r="CG2407" i="2"/>
  <c r="CD2407" i="2"/>
  <c r="CB2407" i="2"/>
  <c r="U2407" i="2"/>
  <c r="Q2407" i="2"/>
  <c r="M2407" i="2"/>
  <c r="K2407" i="2"/>
  <c r="J2407" i="2"/>
  <c r="H2407" i="2"/>
  <c r="C2407" i="2"/>
  <c r="DV2406" i="2"/>
  <c r="DO2406" i="2"/>
  <c r="CD2406" i="2"/>
  <c r="CB2406" i="2"/>
  <c r="U2406" i="2"/>
  <c r="Q2406" i="2"/>
  <c r="M2406" i="2"/>
  <c r="K2406" i="2"/>
  <c r="J2406" i="2"/>
  <c r="H2406" i="2"/>
  <c r="C2406" i="2"/>
  <c r="DV2405" i="2"/>
  <c r="DO2405" i="2"/>
  <c r="CD2405" i="2"/>
  <c r="CB2405" i="2"/>
  <c r="U2405" i="2"/>
  <c r="Q2405" i="2"/>
  <c r="M2405" i="2"/>
  <c r="K2405" i="2"/>
  <c r="J2405" i="2"/>
  <c r="H2405" i="2"/>
  <c r="C2405" i="2"/>
  <c r="DV2404" i="2"/>
  <c r="DO2404" i="2"/>
  <c r="CH2404" i="2"/>
  <c r="CD2404" i="2"/>
  <c r="CB2404" i="2"/>
  <c r="U2404" i="2"/>
  <c r="Q2404" i="2"/>
  <c r="M2404" i="2"/>
  <c r="K2404" i="2"/>
  <c r="J2404" i="2"/>
  <c r="H2404" i="2"/>
  <c r="C2404" i="2"/>
  <c r="DV2403" i="2"/>
  <c r="DO2403" i="2"/>
  <c r="CD2403" i="2"/>
  <c r="CB2403" i="2"/>
  <c r="U2403" i="2"/>
  <c r="Q2403" i="2"/>
  <c r="M2403" i="2"/>
  <c r="K2403" i="2"/>
  <c r="J2403" i="2"/>
  <c r="H2403" i="2"/>
  <c r="C2403" i="2"/>
  <c r="DV2402" i="2"/>
  <c r="DO2402" i="2"/>
  <c r="CD2402" i="2"/>
  <c r="CB2402" i="2"/>
  <c r="U2402" i="2"/>
  <c r="Q2402" i="2"/>
  <c r="M2402" i="2"/>
  <c r="K2402" i="2"/>
  <c r="J2402" i="2"/>
  <c r="H2402" i="2"/>
  <c r="C2402" i="2"/>
  <c r="DV2401" i="2"/>
  <c r="DO2401" i="2"/>
  <c r="CD2401" i="2"/>
  <c r="CB2401" i="2"/>
  <c r="U2401" i="2"/>
  <c r="Q2401" i="2"/>
  <c r="M2401" i="2"/>
  <c r="K2401" i="2"/>
  <c r="J2401" i="2"/>
  <c r="H2401" i="2"/>
  <c r="C2401" i="2"/>
  <c r="DV2400" i="2"/>
  <c r="DO2400" i="2"/>
  <c r="CD2400" i="2"/>
  <c r="CB2400" i="2"/>
  <c r="U2400" i="2"/>
  <c r="Q2400" i="2"/>
  <c r="M2400" i="2"/>
  <c r="K2400" i="2"/>
  <c r="J2400" i="2"/>
  <c r="H2400" i="2"/>
  <c r="C2400" i="2"/>
  <c r="DV2399" i="2"/>
  <c r="DO2399" i="2"/>
  <c r="CD2399" i="2"/>
  <c r="CB2399" i="2"/>
  <c r="U2399" i="2"/>
  <c r="Q2399" i="2"/>
  <c r="M2399" i="2"/>
  <c r="K2399" i="2"/>
  <c r="J2399" i="2"/>
  <c r="H2399" i="2"/>
  <c r="C2399" i="2"/>
  <c r="DV2398" i="2"/>
  <c r="DO2398" i="2"/>
  <c r="CD2398" i="2"/>
  <c r="CB2398" i="2"/>
  <c r="U2398" i="2"/>
  <c r="Q2398" i="2"/>
  <c r="M2398" i="2"/>
  <c r="K2398" i="2"/>
  <c r="J2398" i="2"/>
  <c r="H2398" i="2"/>
  <c r="C2398" i="2"/>
  <c r="DV2397" i="2"/>
  <c r="DO2397" i="2"/>
  <c r="CD2397" i="2"/>
  <c r="CB2397" i="2"/>
  <c r="U2397" i="2"/>
  <c r="Q2397" i="2"/>
  <c r="M2397" i="2"/>
  <c r="K2397" i="2"/>
  <c r="J2397" i="2"/>
  <c r="H2397" i="2"/>
  <c r="C2397" i="2"/>
  <c r="DV2396" i="2"/>
  <c r="DO2396" i="2"/>
  <c r="CH2396" i="2"/>
  <c r="CD2396" i="2"/>
  <c r="CB2396" i="2"/>
  <c r="U2396" i="2"/>
  <c r="Q2396" i="2"/>
  <c r="M2396" i="2"/>
  <c r="K2396" i="2"/>
  <c r="J2396" i="2"/>
  <c r="H2396" i="2"/>
  <c r="C2396" i="2"/>
  <c r="DV2395" i="2"/>
  <c r="DO2395" i="2"/>
  <c r="CH2395" i="2"/>
  <c r="CD2395" i="2"/>
  <c r="CB2395" i="2"/>
  <c r="U2395" i="2"/>
  <c r="Q2395" i="2"/>
  <c r="M2395" i="2"/>
  <c r="K2395" i="2"/>
  <c r="J2395" i="2"/>
  <c r="H2395" i="2"/>
  <c r="C2395" i="2"/>
  <c r="DV2394" i="2"/>
  <c r="DO2394" i="2"/>
  <c r="CD2394" i="2"/>
  <c r="CB2394" i="2"/>
  <c r="U2394" i="2"/>
  <c r="Q2394" i="2"/>
  <c r="M2394" i="2"/>
  <c r="K2394" i="2"/>
  <c r="J2394" i="2"/>
  <c r="H2394" i="2"/>
  <c r="C2394" i="2"/>
  <c r="DV2393" i="2"/>
  <c r="DO2393" i="2"/>
  <c r="CD2393" i="2"/>
  <c r="CB2393" i="2"/>
  <c r="U2393" i="2"/>
  <c r="Q2393" i="2"/>
  <c r="M2393" i="2"/>
  <c r="K2393" i="2"/>
  <c r="J2393" i="2"/>
  <c r="H2393" i="2"/>
  <c r="C2393" i="2"/>
  <c r="DV2392" i="2"/>
  <c r="DO2392" i="2"/>
  <c r="CD2392" i="2"/>
  <c r="CB2392" i="2"/>
  <c r="U2392" i="2"/>
  <c r="Q2392" i="2"/>
  <c r="M2392" i="2"/>
  <c r="K2392" i="2"/>
  <c r="J2392" i="2"/>
  <c r="H2392" i="2"/>
  <c r="C2392" i="2"/>
  <c r="DV2391" i="2"/>
  <c r="CD2391" i="2"/>
  <c r="CB2391" i="2"/>
  <c r="U2391" i="2"/>
  <c r="Q2391" i="2"/>
  <c r="M2391" i="2"/>
  <c r="K2391" i="2"/>
  <c r="J2391" i="2"/>
  <c r="H2391" i="2"/>
  <c r="C2391" i="2"/>
  <c r="DV2390" i="2"/>
  <c r="DO2390" i="2"/>
  <c r="CD2390" i="2"/>
  <c r="CB2390" i="2"/>
  <c r="U2390" i="2"/>
  <c r="Q2390" i="2"/>
  <c r="M2390" i="2"/>
  <c r="K2390" i="2"/>
  <c r="J2390" i="2"/>
  <c r="H2390" i="2"/>
  <c r="C2390" i="2"/>
  <c r="DV2389" i="2"/>
  <c r="DO2389" i="2"/>
  <c r="CD2389" i="2"/>
  <c r="CB2389" i="2"/>
  <c r="U2389" i="2"/>
  <c r="Q2389" i="2"/>
  <c r="M2389" i="2"/>
  <c r="K2389" i="2"/>
  <c r="J2389" i="2"/>
  <c r="H2389" i="2"/>
  <c r="C2389" i="2"/>
  <c r="DV2388" i="2"/>
  <c r="DO2388" i="2"/>
  <c r="CH2388" i="2"/>
  <c r="CD2388" i="2"/>
  <c r="CB2388" i="2"/>
  <c r="U2388" i="2"/>
  <c r="Q2388" i="2"/>
  <c r="M2388" i="2"/>
  <c r="K2388" i="2"/>
  <c r="J2388" i="2"/>
  <c r="H2388" i="2"/>
  <c r="C2388" i="2"/>
  <c r="DV2387" i="2"/>
  <c r="DO2387" i="2"/>
  <c r="CD2387" i="2"/>
  <c r="CB2387" i="2"/>
  <c r="U2387" i="2"/>
  <c r="Q2387" i="2"/>
  <c r="M2387" i="2"/>
  <c r="K2387" i="2"/>
  <c r="J2387" i="2"/>
  <c r="H2387" i="2"/>
  <c r="C2387" i="2"/>
  <c r="DV2386" i="2"/>
  <c r="DO2386" i="2"/>
  <c r="CI2386" i="2"/>
  <c r="CH2386" i="2"/>
  <c r="CG2386" i="2"/>
  <c r="CD2386" i="2"/>
  <c r="CB2386" i="2"/>
  <c r="U2386" i="2"/>
  <c r="Q2386" i="2"/>
  <c r="M2386" i="2"/>
  <c r="K2386" i="2"/>
  <c r="J2386" i="2"/>
  <c r="H2386" i="2"/>
  <c r="C2386" i="2"/>
  <c r="DV2385" i="2"/>
  <c r="DO2385" i="2"/>
  <c r="CI2385" i="2"/>
  <c r="CH2385" i="2"/>
  <c r="CG2385" i="2"/>
  <c r="CD2385" i="2"/>
  <c r="CJ2385" i="2" s="1"/>
  <c r="CB2385" i="2"/>
  <c r="U2385" i="2"/>
  <c r="Q2385" i="2"/>
  <c r="M2385" i="2"/>
  <c r="K2385" i="2"/>
  <c r="J2385" i="2"/>
  <c r="H2385" i="2"/>
  <c r="C2385" i="2"/>
  <c r="DV2384" i="2"/>
  <c r="DO2384" i="2"/>
  <c r="CI2384" i="2"/>
  <c r="CH2384" i="2"/>
  <c r="CG2384" i="2"/>
  <c r="CD2384" i="2"/>
  <c r="CJ2384" i="2" s="1"/>
  <c r="CB2384" i="2"/>
  <c r="U2384" i="2"/>
  <c r="Q2384" i="2"/>
  <c r="M2384" i="2"/>
  <c r="K2384" i="2"/>
  <c r="J2384" i="2"/>
  <c r="H2384" i="2"/>
  <c r="C2384" i="2"/>
  <c r="DV2383" i="2"/>
  <c r="DO2383" i="2"/>
  <c r="CH2383" i="2"/>
  <c r="CD2383" i="2"/>
  <c r="CB2383" i="2"/>
  <c r="U2383" i="2"/>
  <c r="Q2383" i="2"/>
  <c r="M2383" i="2"/>
  <c r="K2383" i="2"/>
  <c r="J2383" i="2"/>
  <c r="H2383" i="2"/>
  <c r="C2383" i="2"/>
  <c r="DV2382" i="2"/>
  <c r="DO2382" i="2"/>
  <c r="CD2382" i="2"/>
  <c r="CB2382" i="2"/>
  <c r="U2382" i="2"/>
  <c r="Q2382" i="2"/>
  <c r="M2382" i="2"/>
  <c r="K2382" i="2"/>
  <c r="J2382" i="2"/>
  <c r="H2382" i="2"/>
  <c r="C2382" i="2"/>
  <c r="DV2381" i="2"/>
  <c r="DO2381" i="2"/>
  <c r="CD2381" i="2"/>
  <c r="CB2381" i="2"/>
  <c r="U2381" i="2"/>
  <c r="Q2381" i="2"/>
  <c r="M2381" i="2"/>
  <c r="K2381" i="2"/>
  <c r="J2381" i="2"/>
  <c r="H2381" i="2"/>
  <c r="C2381" i="2"/>
  <c r="DV2380" i="2"/>
  <c r="DO2380" i="2"/>
  <c r="CD2380" i="2"/>
  <c r="CB2380" i="2"/>
  <c r="U2380" i="2"/>
  <c r="Q2380" i="2"/>
  <c r="M2380" i="2"/>
  <c r="K2380" i="2"/>
  <c r="J2380" i="2"/>
  <c r="H2380" i="2"/>
  <c r="C2380" i="2"/>
  <c r="DV2379" i="2"/>
  <c r="DO2379" i="2"/>
  <c r="CI2379" i="2"/>
  <c r="CH2379" i="2"/>
  <c r="CG2379" i="2"/>
  <c r="CD2379" i="2"/>
  <c r="CJ2379" i="2" s="1"/>
  <c r="CB2379" i="2"/>
  <c r="U2379" i="2"/>
  <c r="Q2379" i="2"/>
  <c r="M2379" i="2"/>
  <c r="K2379" i="2"/>
  <c r="J2379" i="2"/>
  <c r="H2379" i="2"/>
  <c r="C2379" i="2"/>
  <c r="DV2378" i="2"/>
  <c r="DO2378" i="2"/>
  <c r="CD2378" i="2"/>
  <c r="CB2378" i="2"/>
  <c r="U2378" i="2"/>
  <c r="Q2378" i="2"/>
  <c r="M2378" i="2"/>
  <c r="K2378" i="2"/>
  <c r="J2378" i="2"/>
  <c r="H2378" i="2"/>
  <c r="C2378" i="2"/>
  <c r="DV2377" i="2"/>
  <c r="DO2377" i="2"/>
  <c r="CH2377" i="2"/>
  <c r="CD2377" i="2"/>
  <c r="CB2377" i="2"/>
  <c r="U2377" i="2"/>
  <c r="Q2377" i="2"/>
  <c r="M2377" i="2"/>
  <c r="K2377" i="2"/>
  <c r="J2377" i="2"/>
  <c r="H2377" i="2"/>
  <c r="C2377" i="2"/>
  <c r="DV2376" i="2"/>
  <c r="DO2376" i="2"/>
  <c r="CI2376" i="2"/>
  <c r="CH2376" i="2"/>
  <c r="CG2376" i="2"/>
  <c r="CD2376" i="2"/>
  <c r="CJ2376" i="2" s="1"/>
  <c r="CB2376" i="2"/>
  <c r="U2376" i="2"/>
  <c r="Q2376" i="2"/>
  <c r="M2376" i="2"/>
  <c r="K2376" i="2"/>
  <c r="J2376" i="2"/>
  <c r="H2376" i="2"/>
  <c r="C2376" i="2"/>
  <c r="DV2375" i="2"/>
  <c r="DO2375" i="2"/>
  <c r="CJ2375" i="2"/>
  <c r="CI2375" i="2"/>
  <c r="CH2375" i="2"/>
  <c r="CG2375" i="2"/>
  <c r="CD2375" i="2"/>
  <c r="CB2375" i="2"/>
  <c r="U2375" i="2"/>
  <c r="Q2375" i="2"/>
  <c r="M2375" i="2"/>
  <c r="K2375" i="2"/>
  <c r="J2375" i="2"/>
  <c r="H2375" i="2"/>
  <c r="C2375" i="2"/>
  <c r="DV2374" i="2"/>
  <c r="DO2374" i="2"/>
  <c r="CD2374" i="2"/>
  <c r="CB2374" i="2"/>
  <c r="U2374" i="2"/>
  <c r="Q2374" i="2"/>
  <c r="M2374" i="2"/>
  <c r="K2374" i="2"/>
  <c r="J2374" i="2"/>
  <c r="H2374" i="2"/>
  <c r="C2374" i="2"/>
  <c r="DV2373" i="2"/>
  <c r="DO2373" i="2"/>
  <c r="CD2373" i="2"/>
  <c r="CB2373" i="2"/>
  <c r="U2373" i="2"/>
  <c r="Q2373" i="2"/>
  <c r="M2373" i="2"/>
  <c r="K2373" i="2"/>
  <c r="J2373" i="2"/>
  <c r="H2373" i="2"/>
  <c r="C2373" i="2"/>
  <c r="DV2372" i="2"/>
  <c r="DO2372" i="2"/>
  <c r="CD2372" i="2"/>
  <c r="CB2372" i="2"/>
  <c r="U2372" i="2"/>
  <c r="Q2372" i="2"/>
  <c r="M2372" i="2"/>
  <c r="K2372" i="2"/>
  <c r="J2372" i="2"/>
  <c r="H2372" i="2"/>
  <c r="C2372" i="2"/>
  <c r="DV2371" i="2"/>
  <c r="DO2371" i="2"/>
  <c r="CD2371" i="2"/>
  <c r="CB2371" i="2"/>
  <c r="U2371" i="2"/>
  <c r="Q2371" i="2"/>
  <c r="M2371" i="2"/>
  <c r="K2371" i="2"/>
  <c r="J2371" i="2"/>
  <c r="H2371" i="2"/>
  <c r="C2371" i="2"/>
  <c r="DV2370" i="2"/>
  <c r="DO2370" i="2"/>
  <c r="CD2370" i="2"/>
  <c r="CB2370" i="2"/>
  <c r="U2370" i="2"/>
  <c r="Q2370" i="2"/>
  <c r="M2370" i="2"/>
  <c r="K2370" i="2"/>
  <c r="J2370" i="2"/>
  <c r="H2370" i="2"/>
  <c r="C2370" i="2"/>
  <c r="DV2369" i="2"/>
  <c r="DO2369" i="2"/>
  <c r="CI2369" i="2"/>
  <c r="CH2369" i="2"/>
  <c r="CG2369" i="2"/>
  <c r="CD2369" i="2"/>
  <c r="CB2369" i="2"/>
  <c r="U2369" i="2"/>
  <c r="Q2369" i="2"/>
  <c r="M2369" i="2"/>
  <c r="K2369" i="2"/>
  <c r="J2369" i="2"/>
  <c r="H2369" i="2"/>
  <c r="C2369" i="2"/>
  <c r="DV2368" i="2"/>
  <c r="DO2368" i="2"/>
  <c r="CH2368" i="2"/>
  <c r="CD2368" i="2"/>
  <c r="CB2368" i="2"/>
  <c r="U2368" i="2"/>
  <c r="Q2368" i="2"/>
  <c r="M2368" i="2"/>
  <c r="K2368" i="2"/>
  <c r="J2368" i="2"/>
  <c r="H2368" i="2"/>
  <c r="C2368" i="2"/>
  <c r="DV2367" i="2"/>
  <c r="DO2367" i="2"/>
  <c r="CD2367" i="2"/>
  <c r="CB2367" i="2"/>
  <c r="U2367" i="2"/>
  <c r="Q2367" i="2"/>
  <c r="M2367" i="2"/>
  <c r="K2367" i="2"/>
  <c r="J2367" i="2"/>
  <c r="H2367" i="2"/>
  <c r="C2367" i="2"/>
  <c r="DV2366" i="2"/>
  <c r="DO2366" i="2"/>
  <c r="CD2366" i="2"/>
  <c r="CB2366" i="2"/>
  <c r="U2366" i="2"/>
  <c r="Q2366" i="2"/>
  <c r="M2366" i="2"/>
  <c r="K2366" i="2"/>
  <c r="J2366" i="2"/>
  <c r="H2366" i="2"/>
  <c r="C2366" i="2"/>
  <c r="DV2365" i="2"/>
  <c r="DO2365" i="2"/>
  <c r="CI2365" i="2"/>
  <c r="CH2365" i="2"/>
  <c r="CG2365" i="2"/>
  <c r="CD2365" i="2"/>
  <c r="CJ2365" i="2" s="1"/>
  <c r="CB2365" i="2"/>
  <c r="U2365" i="2"/>
  <c r="Q2365" i="2"/>
  <c r="M2365" i="2"/>
  <c r="K2365" i="2"/>
  <c r="J2365" i="2"/>
  <c r="H2365" i="2"/>
  <c r="C2365" i="2"/>
  <c r="DV2364" i="2"/>
  <c r="DO2364" i="2"/>
  <c r="CI2364" i="2"/>
  <c r="CH2364" i="2"/>
  <c r="CG2364" i="2"/>
  <c r="CD2364" i="2"/>
  <c r="CB2364" i="2"/>
  <c r="U2364" i="2"/>
  <c r="Q2364" i="2"/>
  <c r="M2364" i="2"/>
  <c r="K2364" i="2"/>
  <c r="J2364" i="2"/>
  <c r="H2364" i="2"/>
  <c r="C2364" i="2"/>
  <c r="DV2363" i="2"/>
  <c r="DO2363" i="2"/>
  <c r="CD2363" i="2"/>
  <c r="CB2363" i="2"/>
  <c r="U2363" i="2"/>
  <c r="Q2363" i="2"/>
  <c r="M2363" i="2"/>
  <c r="K2363" i="2"/>
  <c r="J2363" i="2"/>
  <c r="H2363" i="2"/>
  <c r="C2363" i="2"/>
  <c r="DV2362" i="2"/>
  <c r="DO2362" i="2"/>
  <c r="CD2362" i="2"/>
  <c r="CB2362" i="2"/>
  <c r="U2362" i="2"/>
  <c r="Q2362" i="2"/>
  <c r="M2362" i="2"/>
  <c r="K2362" i="2"/>
  <c r="J2362" i="2"/>
  <c r="H2362" i="2"/>
  <c r="C2362" i="2"/>
  <c r="DV2361" i="2"/>
  <c r="DO2361" i="2"/>
  <c r="CD2361" i="2"/>
  <c r="CB2361" i="2"/>
  <c r="U2361" i="2"/>
  <c r="Q2361" i="2"/>
  <c r="M2361" i="2"/>
  <c r="K2361" i="2"/>
  <c r="J2361" i="2"/>
  <c r="H2361" i="2"/>
  <c r="C2361" i="2"/>
  <c r="DV2360" i="2"/>
  <c r="DO2360" i="2"/>
  <c r="CD2360" i="2"/>
  <c r="CB2360" i="2"/>
  <c r="U2360" i="2"/>
  <c r="Q2360" i="2"/>
  <c r="M2360" i="2"/>
  <c r="K2360" i="2"/>
  <c r="J2360" i="2"/>
  <c r="H2360" i="2"/>
  <c r="C2360" i="2"/>
  <c r="DV2359" i="2"/>
  <c r="DO2359" i="2"/>
  <c r="CD2359" i="2"/>
  <c r="CB2359" i="2"/>
  <c r="U2359" i="2"/>
  <c r="Q2359" i="2"/>
  <c r="M2359" i="2"/>
  <c r="K2359" i="2"/>
  <c r="J2359" i="2"/>
  <c r="H2359" i="2"/>
  <c r="C2359" i="2"/>
  <c r="DV2358" i="2"/>
  <c r="DO2358" i="2"/>
  <c r="CD2358" i="2"/>
  <c r="CB2358" i="2"/>
  <c r="U2358" i="2"/>
  <c r="Q2358" i="2"/>
  <c r="M2358" i="2"/>
  <c r="K2358" i="2"/>
  <c r="J2358" i="2"/>
  <c r="H2358" i="2"/>
  <c r="C2358" i="2"/>
  <c r="DV2357" i="2"/>
  <c r="DO2357" i="2"/>
  <c r="CI2357" i="2"/>
  <c r="CH2357" i="2"/>
  <c r="CG2357" i="2"/>
  <c r="CD2357" i="2"/>
  <c r="CB2357" i="2"/>
  <c r="U2357" i="2"/>
  <c r="Q2357" i="2"/>
  <c r="M2357" i="2"/>
  <c r="K2357" i="2"/>
  <c r="J2357" i="2"/>
  <c r="H2357" i="2"/>
  <c r="C2357" i="2"/>
  <c r="DV2356" i="2"/>
  <c r="DO2356" i="2"/>
  <c r="CD2356" i="2"/>
  <c r="CB2356" i="2"/>
  <c r="U2356" i="2"/>
  <c r="Q2356" i="2"/>
  <c r="M2356" i="2"/>
  <c r="K2356" i="2"/>
  <c r="J2356" i="2"/>
  <c r="H2356" i="2"/>
  <c r="C2356" i="2"/>
  <c r="DV2355" i="2"/>
  <c r="DO2355" i="2"/>
  <c r="CD2355" i="2"/>
  <c r="CB2355" i="2"/>
  <c r="U2355" i="2"/>
  <c r="Q2355" i="2"/>
  <c r="M2355" i="2"/>
  <c r="K2355" i="2"/>
  <c r="J2355" i="2"/>
  <c r="H2355" i="2"/>
  <c r="C2355" i="2"/>
  <c r="DV2354" i="2"/>
  <c r="DO2354" i="2"/>
  <c r="CD2354" i="2"/>
  <c r="CB2354" i="2"/>
  <c r="U2354" i="2"/>
  <c r="Q2354" i="2"/>
  <c r="M2354" i="2"/>
  <c r="K2354" i="2"/>
  <c r="J2354" i="2"/>
  <c r="H2354" i="2"/>
  <c r="C2354" i="2"/>
  <c r="DV2353" i="2"/>
  <c r="DO2353" i="2"/>
  <c r="CD2353" i="2"/>
  <c r="CB2353" i="2"/>
  <c r="U2353" i="2"/>
  <c r="Q2353" i="2"/>
  <c r="M2353" i="2"/>
  <c r="K2353" i="2"/>
  <c r="J2353" i="2"/>
  <c r="H2353" i="2"/>
  <c r="C2353" i="2"/>
  <c r="DV2352" i="2"/>
  <c r="DO2352" i="2"/>
  <c r="CD2352" i="2"/>
  <c r="CB2352" i="2"/>
  <c r="U2352" i="2"/>
  <c r="Q2352" i="2"/>
  <c r="M2352" i="2"/>
  <c r="K2352" i="2"/>
  <c r="J2352" i="2"/>
  <c r="H2352" i="2"/>
  <c r="C2352" i="2"/>
  <c r="DV2351" i="2"/>
  <c r="DO2351" i="2"/>
  <c r="CD2351" i="2"/>
  <c r="CB2351" i="2"/>
  <c r="U2351" i="2"/>
  <c r="Q2351" i="2"/>
  <c r="M2351" i="2"/>
  <c r="K2351" i="2"/>
  <c r="J2351" i="2"/>
  <c r="H2351" i="2"/>
  <c r="C2351" i="2"/>
  <c r="DV2350" i="2"/>
  <c r="DO2350" i="2"/>
  <c r="CD2350" i="2"/>
  <c r="CB2350" i="2"/>
  <c r="U2350" i="2"/>
  <c r="Q2350" i="2"/>
  <c r="M2350" i="2"/>
  <c r="K2350" i="2"/>
  <c r="J2350" i="2"/>
  <c r="H2350" i="2"/>
  <c r="C2350" i="2"/>
  <c r="DV2349" i="2"/>
  <c r="DO2349" i="2"/>
  <c r="CD2349" i="2"/>
  <c r="CB2349" i="2"/>
  <c r="U2349" i="2"/>
  <c r="Q2349" i="2"/>
  <c r="M2349" i="2"/>
  <c r="K2349" i="2"/>
  <c r="J2349" i="2"/>
  <c r="H2349" i="2"/>
  <c r="C2349" i="2"/>
  <c r="DV2348" i="2"/>
  <c r="DO2348" i="2"/>
  <c r="CD2348" i="2"/>
  <c r="CB2348" i="2"/>
  <c r="U2348" i="2"/>
  <c r="Q2348" i="2"/>
  <c r="M2348" i="2"/>
  <c r="K2348" i="2"/>
  <c r="J2348" i="2"/>
  <c r="H2348" i="2"/>
  <c r="C2348" i="2"/>
  <c r="DV2347" i="2"/>
  <c r="DO2347" i="2"/>
  <c r="CD2347" i="2"/>
  <c r="CB2347" i="2"/>
  <c r="U2347" i="2"/>
  <c r="Q2347" i="2"/>
  <c r="M2347" i="2"/>
  <c r="K2347" i="2"/>
  <c r="J2347" i="2"/>
  <c r="H2347" i="2"/>
  <c r="C2347" i="2"/>
  <c r="DV2346" i="2"/>
  <c r="DO2346" i="2"/>
  <c r="CD2346" i="2"/>
  <c r="CB2346" i="2"/>
  <c r="U2346" i="2"/>
  <c r="Q2346" i="2"/>
  <c r="M2346" i="2"/>
  <c r="K2346" i="2"/>
  <c r="J2346" i="2"/>
  <c r="H2346" i="2"/>
  <c r="C2346" i="2"/>
  <c r="DV2345" i="2"/>
  <c r="DO2345" i="2"/>
  <c r="CD2345" i="2"/>
  <c r="CB2345" i="2"/>
  <c r="U2345" i="2"/>
  <c r="Q2345" i="2"/>
  <c r="M2345" i="2"/>
  <c r="K2345" i="2"/>
  <c r="J2345" i="2"/>
  <c r="H2345" i="2"/>
  <c r="C2345" i="2"/>
  <c r="DV2344" i="2"/>
  <c r="DO2344" i="2"/>
  <c r="CH2344" i="2"/>
  <c r="CD2344" i="2"/>
  <c r="CB2344" i="2"/>
  <c r="U2344" i="2"/>
  <c r="Q2344" i="2"/>
  <c r="M2344" i="2"/>
  <c r="K2344" i="2"/>
  <c r="J2344" i="2"/>
  <c r="H2344" i="2"/>
  <c r="C2344" i="2"/>
  <c r="DV2343" i="2"/>
  <c r="DO2343" i="2"/>
  <c r="CD2343" i="2"/>
  <c r="CB2343" i="2"/>
  <c r="U2343" i="2"/>
  <c r="Q2343" i="2"/>
  <c r="M2343" i="2"/>
  <c r="K2343" i="2"/>
  <c r="J2343" i="2"/>
  <c r="H2343" i="2"/>
  <c r="C2343" i="2"/>
  <c r="DV2342" i="2"/>
  <c r="DO2342" i="2"/>
  <c r="CD2342" i="2"/>
  <c r="CB2342" i="2"/>
  <c r="U2342" i="2"/>
  <c r="Q2342" i="2"/>
  <c r="M2342" i="2"/>
  <c r="K2342" i="2"/>
  <c r="J2342" i="2"/>
  <c r="H2342" i="2"/>
  <c r="C2342" i="2"/>
  <c r="DV2341" i="2"/>
  <c r="DO2341" i="2"/>
  <c r="CD2341" i="2"/>
  <c r="CB2341" i="2"/>
  <c r="U2341" i="2"/>
  <c r="Q2341" i="2"/>
  <c r="M2341" i="2"/>
  <c r="K2341" i="2"/>
  <c r="J2341" i="2"/>
  <c r="H2341" i="2"/>
  <c r="C2341" i="2"/>
  <c r="DV2340" i="2"/>
  <c r="DO2340" i="2"/>
  <c r="CD2340" i="2"/>
  <c r="CB2340" i="2"/>
  <c r="U2340" i="2"/>
  <c r="Q2340" i="2"/>
  <c r="M2340" i="2"/>
  <c r="K2340" i="2"/>
  <c r="J2340" i="2"/>
  <c r="H2340" i="2"/>
  <c r="C2340" i="2"/>
  <c r="DV2339" i="2"/>
  <c r="DO2339" i="2"/>
  <c r="CD2339" i="2"/>
  <c r="CB2339" i="2"/>
  <c r="U2339" i="2"/>
  <c r="Q2339" i="2"/>
  <c r="M2339" i="2"/>
  <c r="K2339" i="2"/>
  <c r="J2339" i="2"/>
  <c r="H2339" i="2"/>
  <c r="C2339" i="2"/>
  <c r="DV2338" i="2"/>
  <c r="DO2338" i="2"/>
  <c r="CD2338" i="2"/>
  <c r="CB2338" i="2"/>
  <c r="U2338" i="2"/>
  <c r="Q2338" i="2"/>
  <c r="M2338" i="2"/>
  <c r="K2338" i="2"/>
  <c r="J2338" i="2"/>
  <c r="H2338" i="2"/>
  <c r="C2338" i="2"/>
  <c r="DV2337" i="2"/>
  <c r="DO2337" i="2"/>
  <c r="CD2337" i="2"/>
  <c r="CB2337" i="2"/>
  <c r="U2337" i="2"/>
  <c r="Q2337" i="2"/>
  <c r="M2337" i="2"/>
  <c r="K2337" i="2"/>
  <c r="J2337" i="2"/>
  <c r="H2337" i="2"/>
  <c r="C2337" i="2"/>
  <c r="DV2336" i="2"/>
  <c r="DO2336" i="2"/>
  <c r="CD2336" i="2"/>
  <c r="CB2336" i="2"/>
  <c r="U2336" i="2"/>
  <c r="Q2336" i="2"/>
  <c r="M2336" i="2"/>
  <c r="K2336" i="2"/>
  <c r="J2336" i="2"/>
  <c r="H2336" i="2"/>
  <c r="C2336" i="2"/>
  <c r="DV2335" i="2"/>
  <c r="DO2335" i="2"/>
  <c r="CI2335" i="2"/>
  <c r="CH2335" i="2"/>
  <c r="CG2335" i="2"/>
  <c r="CD2335" i="2"/>
  <c r="CJ2335" i="2" s="1"/>
  <c r="CB2335" i="2"/>
  <c r="U2335" i="2"/>
  <c r="Q2335" i="2"/>
  <c r="M2335" i="2"/>
  <c r="K2335" i="2"/>
  <c r="J2335" i="2"/>
  <c r="H2335" i="2"/>
  <c r="C2335" i="2"/>
  <c r="DV2334" i="2"/>
  <c r="DO2334" i="2"/>
  <c r="CD2334" i="2"/>
  <c r="CB2334" i="2"/>
  <c r="U2334" i="2"/>
  <c r="Q2334" i="2"/>
  <c r="M2334" i="2"/>
  <c r="K2334" i="2"/>
  <c r="J2334" i="2"/>
  <c r="H2334" i="2"/>
  <c r="C2334" i="2"/>
  <c r="DV2333" i="2"/>
  <c r="DO2333" i="2"/>
  <c r="CD2333" i="2"/>
  <c r="CB2333" i="2"/>
  <c r="U2333" i="2"/>
  <c r="Q2333" i="2"/>
  <c r="M2333" i="2"/>
  <c r="K2333" i="2"/>
  <c r="J2333" i="2"/>
  <c r="H2333" i="2"/>
  <c r="C2333" i="2"/>
  <c r="DV2332" i="2"/>
  <c r="DO2332" i="2"/>
  <c r="CD2332" i="2"/>
  <c r="CB2332" i="2"/>
  <c r="U2332" i="2"/>
  <c r="Q2332" i="2"/>
  <c r="M2332" i="2"/>
  <c r="K2332" i="2"/>
  <c r="J2332" i="2"/>
  <c r="H2332" i="2"/>
  <c r="C2332" i="2"/>
  <c r="DV2331" i="2"/>
  <c r="DO2331" i="2"/>
  <c r="CD2331" i="2"/>
  <c r="CB2331" i="2"/>
  <c r="U2331" i="2"/>
  <c r="Q2331" i="2"/>
  <c r="M2331" i="2"/>
  <c r="K2331" i="2"/>
  <c r="J2331" i="2"/>
  <c r="H2331" i="2"/>
  <c r="C2331" i="2"/>
  <c r="DV2330" i="2"/>
  <c r="DO2330" i="2"/>
  <c r="CI2330" i="2"/>
  <c r="CH2330" i="2"/>
  <c r="CG2330" i="2"/>
  <c r="CD2330" i="2"/>
  <c r="CJ2330" i="2" s="1"/>
  <c r="CB2330" i="2"/>
  <c r="U2330" i="2"/>
  <c r="Q2330" i="2"/>
  <c r="M2330" i="2"/>
  <c r="K2330" i="2"/>
  <c r="J2330" i="2"/>
  <c r="H2330" i="2"/>
  <c r="C2330" i="2"/>
  <c r="DV2329" i="2"/>
  <c r="DO2329" i="2"/>
  <c r="CI2329" i="2"/>
  <c r="CH2329" i="2"/>
  <c r="CG2329" i="2"/>
  <c r="CD2329" i="2"/>
  <c r="CJ2329" i="2" s="1"/>
  <c r="CB2329" i="2"/>
  <c r="U2329" i="2"/>
  <c r="Q2329" i="2"/>
  <c r="M2329" i="2"/>
  <c r="K2329" i="2"/>
  <c r="J2329" i="2"/>
  <c r="H2329" i="2"/>
  <c r="C2329" i="2"/>
  <c r="DV2328" i="2"/>
  <c r="DO2328" i="2"/>
  <c r="CD2328" i="2"/>
  <c r="CB2328" i="2"/>
  <c r="U2328" i="2"/>
  <c r="Q2328" i="2"/>
  <c r="M2328" i="2"/>
  <c r="K2328" i="2"/>
  <c r="J2328" i="2"/>
  <c r="H2328" i="2"/>
  <c r="C2328" i="2"/>
  <c r="DV2327" i="2"/>
  <c r="DO2327" i="2"/>
  <c r="CD2327" i="2"/>
  <c r="CB2327" i="2"/>
  <c r="U2327" i="2"/>
  <c r="Q2327" i="2"/>
  <c r="M2327" i="2"/>
  <c r="K2327" i="2"/>
  <c r="J2327" i="2"/>
  <c r="H2327" i="2"/>
  <c r="C2327" i="2"/>
  <c r="DV2326" i="2"/>
  <c r="DO2326" i="2"/>
  <c r="CH2326" i="2"/>
  <c r="CD2326" i="2"/>
  <c r="CB2326" i="2"/>
  <c r="U2326" i="2"/>
  <c r="Q2326" i="2"/>
  <c r="M2326" i="2"/>
  <c r="K2326" i="2"/>
  <c r="J2326" i="2"/>
  <c r="H2326" i="2"/>
  <c r="C2326" i="2"/>
  <c r="DV2325" i="2"/>
  <c r="DO2325" i="2"/>
  <c r="CD2325" i="2"/>
  <c r="CB2325" i="2"/>
  <c r="U2325" i="2"/>
  <c r="Q2325" i="2"/>
  <c r="M2325" i="2"/>
  <c r="K2325" i="2"/>
  <c r="J2325" i="2"/>
  <c r="H2325" i="2"/>
  <c r="C2325" i="2"/>
  <c r="DV2324" i="2"/>
  <c r="DO2324" i="2"/>
  <c r="CD2324" i="2"/>
  <c r="CB2324" i="2"/>
  <c r="U2324" i="2"/>
  <c r="Q2324" i="2"/>
  <c r="M2324" i="2"/>
  <c r="K2324" i="2"/>
  <c r="J2324" i="2"/>
  <c r="H2324" i="2"/>
  <c r="C2324" i="2"/>
  <c r="DV2323" i="2"/>
  <c r="DO2323" i="2"/>
  <c r="CD2323" i="2"/>
  <c r="CB2323" i="2"/>
  <c r="U2323" i="2"/>
  <c r="Q2323" i="2"/>
  <c r="M2323" i="2"/>
  <c r="K2323" i="2"/>
  <c r="J2323" i="2"/>
  <c r="H2323" i="2"/>
  <c r="C2323" i="2"/>
  <c r="DV2322" i="2"/>
  <c r="DO2322" i="2"/>
  <c r="CD2322" i="2"/>
  <c r="CB2322" i="2"/>
  <c r="U2322" i="2"/>
  <c r="Q2322" i="2"/>
  <c r="M2322" i="2"/>
  <c r="K2322" i="2"/>
  <c r="J2322" i="2"/>
  <c r="H2322" i="2"/>
  <c r="C2322" i="2"/>
  <c r="DV2321" i="2"/>
  <c r="DO2321" i="2"/>
  <c r="CD2321" i="2"/>
  <c r="CB2321" i="2"/>
  <c r="U2321" i="2"/>
  <c r="Q2321" i="2"/>
  <c r="M2321" i="2"/>
  <c r="K2321" i="2"/>
  <c r="J2321" i="2"/>
  <c r="H2321" i="2"/>
  <c r="C2321" i="2"/>
  <c r="DV2320" i="2"/>
  <c r="DO2320" i="2"/>
  <c r="CD2320" i="2"/>
  <c r="CB2320" i="2"/>
  <c r="U2320" i="2"/>
  <c r="Q2320" i="2"/>
  <c r="M2320" i="2"/>
  <c r="K2320" i="2"/>
  <c r="J2320" i="2"/>
  <c r="H2320" i="2"/>
  <c r="C2320" i="2"/>
  <c r="DV2319" i="2"/>
  <c r="DO2319" i="2"/>
  <c r="CD2319" i="2"/>
  <c r="CB2319" i="2"/>
  <c r="U2319" i="2"/>
  <c r="Q2319" i="2"/>
  <c r="M2319" i="2"/>
  <c r="K2319" i="2"/>
  <c r="J2319" i="2"/>
  <c r="H2319" i="2"/>
  <c r="C2319" i="2"/>
  <c r="DV2318" i="2"/>
  <c r="DO2318" i="2"/>
  <c r="CH2318" i="2"/>
  <c r="CD2318" i="2"/>
  <c r="CB2318" i="2"/>
  <c r="U2318" i="2"/>
  <c r="Q2318" i="2"/>
  <c r="M2318" i="2"/>
  <c r="K2318" i="2"/>
  <c r="J2318" i="2"/>
  <c r="H2318" i="2"/>
  <c r="C2318" i="2"/>
  <c r="DV2317" i="2"/>
  <c r="DO2317" i="2"/>
  <c r="CD2317" i="2"/>
  <c r="CB2317" i="2"/>
  <c r="U2317" i="2"/>
  <c r="Q2317" i="2"/>
  <c r="M2317" i="2"/>
  <c r="K2317" i="2"/>
  <c r="J2317" i="2"/>
  <c r="H2317" i="2"/>
  <c r="C2317" i="2"/>
  <c r="DV2316" i="2"/>
  <c r="DO2316" i="2"/>
  <c r="CI2316" i="2"/>
  <c r="CH2316" i="2"/>
  <c r="CG2316" i="2"/>
  <c r="CD2316" i="2"/>
  <c r="CB2316" i="2"/>
  <c r="U2316" i="2"/>
  <c r="Q2316" i="2"/>
  <c r="M2316" i="2"/>
  <c r="K2316" i="2"/>
  <c r="J2316" i="2"/>
  <c r="H2316" i="2"/>
  <c r="C2316" i="2"/>
  <c r="DV2315" i="2"/>
  <c r="DO2315" i="2"/>
  <c r="CD2315" i="2"/>
  <c r="CB2315" i="2"/>
  <c r="U2315" i="2"/>
  <c r="Q2315" i="2"/>
  <c r="M2315" i="2"/>
  <c r="K2315" i="2"/>
  <c r="J2315" i="2"/>
  <c r="H2315" i="2"/>
  <c r="C2315" i="2"/>
  <c r="DV2314" i="2"/>
  <c r="DO2314" i="2"/>
  <c r="CD2314" i="2"/>
  <c r="CB2314" i="2"/>
  <c r="U2314" i="2"/>
  <c r="Q2314" i="2"/>
  <c r="M2314" i="2"/>
  <c r="K2314" i="2"/>
  <c r="J2314" i="2"/>
  <c r="H2314" i="2"/>
  <c r="C2314" i="2"/>
  <c r="DV2313" i="2"/>
  <c r="DO2313" i="2"/>
  <c r="CD2313" i="2"/>
  <c r="CB2313" i="2"/>
  <c r="U2313" i="2"/>
  <c r="Q2313" i="2"/>
  <c r="M2313" i="2"/>
  <c r="K2313" i="2"/>
  <c r="J2313" i="2"/>
  <c r="H2313" i="2"/>
  <c r="C2313" i="2"/>
  <c r="DV2312" i="2"/>
  <c r="DO2312" i="2"/>
  <c r="CD2312" i="2"/>
  <c r="CB2312" i="2"/>
  <c r="U2312" i="2"/>
  <c r="Q2312" i="2"/>
  <c r="M2312" i="2"/>
  <c r="K2312" i="2"/>
  <c r="J2312" i="2"/>
  <c r="H2312" i="2"/>
  <c r="C2312" i="2"/>
  <c r="DV2311" i="2"/>
  <c r="DO2311" i="2"/>
  <c r="CH2311" i="2"/>
  <c r="CD2311" i="2"/>
  <c r="CB2311" i="2"/>
  <c r="U2311" i="2"/>
  <c r="Q2311" i="2"/>
  <c r="M2311" i="2"/>
  <c r="K2311" i="2"/>
  <c r="J2311" i="2"/>
  <c r="H2311" i="2"/>
  <c r="C2311" i="2"/>
  <c r="DV2310" i="2"/>
  <c r="DO2310" i="2"/>
  <c r="CD2310" i="2"/>
  <c r="CB2310" i="2"/>
  <c r="U2310" i="2"/>
  <c r="Q2310" i="2"/>
  <c r="M2310" i="2"/>
  <c r="K2310" i="2"/>
  <c r="J2310" i="2"/>
  <c r="H2310" i="2"/>
  <c r="C2310" i="2"/>
  <c r="DV2309" i="2"/>
  <c r="DO2309" i="2"/>
  <c r="CD2309" i="2"/>
  <c r="CB2309" i="2"/>
  <c r="U2309" i="2"/>
  <c r="Q2309" i="2"/>
  <c r="M2309" i="2"/>
  <c r="K2309" i="2"/>
  <c r="J2309" i="2"/>
  <c r="H2309" i="2"/>
  <c r="C2309" i="2"/>
  <c r="DV2308" i="2"/>
  <c r="DO2308" i="2"/>
  <c r="CI2308" i="2"/>
  <c r="CH2308" i="2"/>
  <c r="CG2308" i="2"/>
  <c r="CD2308" i="2"/>
  <c r="CJ2308" i="2" s="1"/>
  <c r="CB2308" i="2"/>
  <c r="U2308" i="2"/>
  <c r="Q2308" i="2"/>
  <c r="M2308" i="2"/>
  <c r="K2308" i="2"/>
  <c r="J2308" i="2"/>
  <c r="H2308" i="2"/>
  <c r="C2308" i="2"/>
  <c r="DV2307" i="2"/>
  <c r="DO2307" i="2"/>
  <c r="CD2307" i="2"/>
  <c r="CB2307" i="2"/>
  <c r="U2307" i="2"/>
  <c r="Q2307" i="2"/>
  <c r="M2307" i="2"/>
  <c r="K2307" i="2"/>
  <c r="J2307" i="2"/>
  <c r="H2307" i="2"/>
  <c r="C2307" i="2"/>
  <c r="DV2306" i="2"/>
  <c r="DO2306" i="2"/>
  <c r="CI2306" i="2"/>
  <c r="CH2306" i="2"/>
  <c r="CG2306" i="2"/>
  <c r="CD2306" i="2"/>
  <c r="CB2306" i="2"/>
  <c r="U2306" i="2"/>
  <c r="Q2306" i="2"/>
  <c r="M2306" i="2"/>
  <c r="K2306" i="2"/>
  <c r="J2306" i="2"/>
  <c r="H2306" i="2"/>
  <c r="C2306" i="2"/>
  <c r="DV2305" i="2"/>
  <c r="DO2305" i="2"/>
  <c r="CD2305" i="2"/>
  <c r="CB2305" i="2"/>
  <c r="U2305" i="2"/>
  <c r="Q2305" i="2"/>
  <c r="M2305" i="2"/>
  <c r="K2305" i="2"/>
  <c r="J2305" i="2"/>
  <c r="H2305" i="2"/>
  <c r="C2305" i="2"/>
  <c r="DV2304" i="2"/>
  <c r="DO2304" i="2"/>
  <c r="CD2304" i="2"/>
  <c r="CB2304" i="2"/>
  <c r="U2304" i="2"/>
  <c r="Q2304" i="2"/>
  <c r="M2304" i="2"/>
  <c r="K2304" i="2"/>
  <c r="J2304" i="2"/>
  <c r="H2304" i="2"/>
  <c r="C2304" i="2"/>
  <c r="DV2303" i="2"/>
  <c r="DO2303" i="2"/>
  <c r="CH2303" i="2"/>
  <c r="CD2303" i="2"/>
  <c r="CB2303" i="2"/>
  <c r="U2303" i="2"/>
  <c r="Q2303" i="2"/>
  <c r="M2303" i="2"/>
  <c r="K2303" i="2"/>
  <c r="J2303" i="2"/>
  <c r="H2303" i="2"/>
  <c r="C2303" i="2"/>
  <c r="DV2302" i="2"/>
  <c r="DO2302" i="2"/>
  <c r="CD2302" i="2"/>
  <c r="CB2302" i="2"/>
  <c r="U2302" i="2"/>
  <c r="Q2302" i="2"/>
  <c r="M2302" i="2"/>
  <c r="K2302" i="2"/>
  <c r="J2302" i="2"/>
  <c r="H2302" i="2"/>
  <c r="C2302" i="2"/>
  <c r="DV2301" i="2"/>
  <c r="DO2301" i="2"/>
  <c r="CD2301" i="2"/>
  <c r="CB2301" i="2"/>
  <c r="U2301" i="2"/>
  <c r="Q2301" i="2"/>
  <c r="M2301" i="2"/>
  <c r="K2301" i="2"/>
  <c r="J2301" i="2"/>
  <c r="H2301" i="2"/>
  <c r="C2301" i="2"/>
  <c r="DV2300" i="2"/>
  <c r="DO2300" i="2"/>
  <c r="CI2300" i="2"/>
  <c r="CH2300" i="2"/>
  <c r="CG2300" i="2"/>
  <c r="CD2300" i="2"/>
  <c r="CB2300" i="2"/>
  <c r="U2300" i="2"/>
  <c r="Q2300" i="2"/>
  <c r="M2300" i="2"/>
  <c r="K2300" i="2"/>
  <c r="J2300" i="2"/>
  <c r="H2300" i="2"/>
  <c r="C2300" i="2"/>
  <c r="DV2299" i="2"/>
  <c r="DO2299" i="2"/>
  <c r="CH2299" i="2"/>
  <c r="CD2299" i="2"/>
  <c r="CB2299" i="2"/>
  <c r="U2299" i="2"/>
  <c r="Q2299" i="2"/>
  <c r="M2299" i="2"/>
  <c r="K2299" i="2"/>
  <c r="J2299" i="2"/>
  <c r="H2299" i="2"/>
  <c r="C2299" i="2"/>
  <c r="DV2298" i="2"/>
  <c r="DO2298" i="2"/>
  <c r="CD2298" i="2"/>
  <c r="CB2298" i="2"/>
  <c r="U2298" i="2"/>
  <c r="Q2298" i="2"/>
  <c r="M2298" i="2"/>
  <c r="K2298" i="2"/>
  <c r="J2298" i="2"/>
  <c r="H2298" i="2"/>
  <c r="C2298" i="2"/>
  <c r="DV2297" i="2"/>
  <c r="DO2297" i="2"/>
  <c r="CH2297" i="2"/>
  <c r="CD2297" i="2"/>
  <c r="CB2297" i="2"/>
  <c r="U2297" i="2"/>
  <c r="Q2297" i="2"/>
  <c r="M2297" i="2"/>
  <c r="K2297" i="2"/>
  <c r="J2297" i="2"/>
  <c r="H2297" i="2"/>
  <c r="C2297" i="2"/>
  <c r="DV2296" i="2"/>
  <c r="DO2296" i="2"/>
  <c r="CD2296" i="2"/>
  <c r="CB2296" i="2"/>
  <c r="U2296" i="2"/>
  <c r="Q2296" i="2"/>
  <c r="M2296" i="2"/>
  <c r="K2296" i="2"/>
  <c r="J2296" i="2"/>
  <c r="H2296" i="2"/>
  <c r="C2296" i="2"/>
  <c r="DV2295" i="2"/>
  <c r="DO2295" i="2"/>
  <c r="CD2295" i="2"/>
  <c r="CB2295" i="2"/>
  <c r="U2295" i="2"/>
  <c r="Q2295" i="2"/>
  <c r="M2295" i="2"/>
  <c r="K2295" i="2"/>
  <c r="J2295" i="2"/>
  <c r="H2295" i="2"/>
  <c r="C2295" i="2"/>
  <c r="DV2294" i="2"/>
  <c r="DO2294" i="2"/>
  <c r="CH2294" i="2"/>
  <c r="CD2294" i="2"/>
  <c r="CB2294" i="2"/>
  <c r="U2294" i="2"/>
  <c r="Q2294" i="2"/>
  <c r="M2294" i="2"/>
  <c r="K2294" i="2"/>
  <c r="J2294" i="2"/>
  <c r="H2294" i="2"/>
  <c r="C2294" i="2"/>
  <c r="DV2293" i="2"/>
  <c r="DO2293" i="2"/>
  <c r="CH2293" i="2"/>
  <c r="CD2293" i="2"/>
  <c r="CB2293" i="2"/>
  <c r="U2293" i="2"/>
  <c r="Q2293" i="2"/>
  <c r="M2293" i="2"/>
  <c r="K2293" i="2"/>
  <c r="J2293" i="2"/>
  <c r="H2293" i="2"/>
  <c r="C2293" i="2"/>
  <c r="DV2292" i="2"/>
  <c r="DO2292" i="2"/>
  <c r="CH2292" i="2"/>
  <c r="CD2292" i="2"/>
  <c r="CB2292" i="2"/>
  <c r="U2292" i="2"/>
  <c r="Q2292" i="2"/>
  <c r="M2292" i="2"/>
  <c r="K2292" i="2"/>
  <c r="J2292" i="2"/>
  <c r="H2292" i="2"/>
  <c r="C2292" i="2"/>
  <c r="DV2291" i="2"/>
  <c r="DO2291" i="2"/>
  <c r="CD2291" i="2"/>
  <c r="CB2291" i="2"/>
  <c r="U2291" i="2"/>
  <c r="Q2291" i="2"/>
  <c r="M2291" i="2"/>
  <c r="K2291" i="2"/>
  <c r="J2291" i="2"/>
  <c r="H2291" i="2"/>
  <c r="C2291" i="2"/>
  <c r="DV2290" i="2"/>
  <c r="DO2290" i="2"/>
  <c r="CI2290" i="2"/>
  <c r="CH2290" i="2"/>
  <c r="CG2290" i="2"/>
  <c r="CD2290" i="2"/>
  <c r="CB2290" i="2"/>
  <c r="U2290" i="2"/>
  <c r="Q2290" i="2"/>
  <c r="M2290" i="2"/>
  <c r="K2290" i="2"/>
  <c r="J2290" i="2"/>
  <c r="H2290" i="2"/>
  <c r="C2290" i="2"/>
  <c r="DV2289" i="2"/>
  <c r="DO2289" i="2"/>
  <c r="CD2289" i="2"/>
  <c r="CB2289" i="2"/>
  <c r="U2289" i="2"/>
  <c r="Q2289" i="2"/>
  <c r="M2289" i="2"/>
  <c r="K2289" i="2"/>
  <c r="J2289" i="2"/>
  <c r="H2289" i="2"/>
  <c r="C2289" i="2"/>
  <c r="DV2288" i="2"/>
  <c r="DO2288" i="2"/>
  <c r="CD2288" i="2"/>
  <c r="CB2288" i="2"/>
  <c r="U2288" i="2"/>
  <c r="Q2288" i="2"/>
  <c r="M2288" i="2"/>
  <c r="K2288" i="2"/>
  <c r="J2288" i="2"/>
  <c r="H2288" i="2"/>
  <c r="C2288" i="2"/>
  <c r="DV2287" i="2"/>
  <c r="DO2287" i="2"/>
  <c r="CD2287" i="2"/>
  <c r="CB2287" i="2"/>
  <c r="U2287" i="2"/>
  <c r="Q2287" i="2"/>
  <c r="M2287" i="2"/>
  <c r="K2287" i="2"/>
  <c r="J2287" i="2"/>
  <c r="H2287" i="2"/>
  <c r="C2287" i="2"/>
  <c r="DV2286" i="2"/>
  <c r="DO2286" i="2"/>
  <c r="CD2286" i="2"/>
  <c r="CB2286" i="2"/>
  <c r="U2286" i="2"/>
  <c r="Q2286" i="2"/>
  <c r="M2286" i="2"/>
  <c r="K2286" i="2"/>
  <c r="J2286" i="2"/>
  <c r="H2286" i="2"/>
  <c r="C2286" i="2"/>
  <c r="DV2285" i="2"/>
  <c r="DO2285" i="2"/>
  <c r="CD2285" i="2"/>
  <c r="CB2285" i="2"/>
  <c r="U2285" i="2"/>
  <c r="Q2285" i="2"/>
  <c r="M2285" i="2"/>
  <c r="K2285" i="2"/>
  <c r="J2285" i="2"/>
  <c r="H2285" i="2"/>
  <c r="C2285" i="2"/>
  <c r="DV2284" i="2"/>
  <c r="DO2284" i="2"/>
  <c r="CD2284" i="2"/>
  <c r="CB2284" i="2"/>
  <c r="U2284" i="2"/>
  <c r="Q2284" i="2"/>
  <c r="M2284" i="2"/>
  <c r="K2284" i="2"/>
  <c r="J2284" i="2"/>
  <c r="H2284" i="2"/>
  <c r="C2284" i="2"/>
  <c r="DV2283" i="2"/>
  <c r="DO2283" i="2"/>
  <c r="CD2283" i="2"/>
  <c r="CB2283" i="2"/>
  <c r="U2283" i="2"/>
  <c r="Q2283" i="2"/>
  <c r="M2283" i="2"/>
  <c r="K2283" i="2"/>
  <c r="J2283" i="2"/>
  <c r="H2283" i="2"/>
  <c r="C2283" i="2"/>
  <c r="DV2282" i="2"/>
  <c r="DO2282" i="2"/>
  <c r="CD2282" i="2"/>
  <c r="CB2282" i="2"/>
  <c r="U2282" i="2"/>
  <c r="Q2282" i="2"/>
  <c r="M2282" i="2"/>
  <c r="K2282" i="2"/>
  <c r="J2282" i="2"/>
  <c r="H2282" i="2"/>
  <c r="C2282" i="2"/>
  <c r="DV2281" i="2"/>
  <c r="DO2281" i="2"/>
  <c r="CD2281" i="2"/>
  <c r="CB2281" i="2"/>
  <c r="U2281" i="2"/>
  <c r="Q2281" i="2"/>
  <c r="M2281" i="2"/>
  <c r="K2281" i="2"/>
  <c r="J2281" i="2"/>
  <c r="H2281" i="2"/>
  <c r="C2281" i="2"/>
  <c r="DV2280" i="2"/>
  <c r="DO2280" i="2"/>
  <c r="CD2280" i="2"/>
  <c r="CB2280" i="2"/>
  <c r="U2280" i="2"/>
  <c r="Q2280" i="2"/>
  <c r="M2280" i="2"/>
  <c r="K2280" i="2"/>
  <c r="J2280" i="2"/>
  <c r="H2280" i="2"/>
  <c r="C2280" i="2"/>
  <c r="DV2279" i="2"/>
  <c r="DO2279" i="2"/>
  <c r="CD2279" i="2"/>
  <c r="CB2279" i="2"/>
  <c r="U2279" i="2"/>
  <c r="Q2279" i="2"/>
  <c r="M2279" i="2"/>
  <c r="K2279" i="2"/>
  <c r="J2279" i="2"/>
  <c r="H2279" i="2"/>
  <c r="C2279" i="2"/>
  <c r="DV2278" i="2"/>
  <c r="DO2278" i="2"/>
  <c r="CD2278" i="2"/>
  <c r="CB2278" i="2"/>
  <c r="U2278" i="2"/>
  <c r="Q2278" i="2"/>
  <c r="M2278" i="2"/>
  <c r="K2278" i="2"/>
  <c r="J2278" i="2"/>
  <c r="H2278" i="2"/>
  <c r="C2278" i="2"/>
  <c r="DV2277" i="2"/>
  <c r="DO2277" i="2"/>
  <c r="CD2277" i="2"/>
  <c r="CB2277" i="2"/>
  <c r="U2277" i="2"/>
  <c r="Q2277" i="2"/>
  <c r="M2277" i="2"/>
  <c r="K2277" i="2"/>
  <c r="J2277" i="2"/>
  <c r="H2277" i="2"/>
  <c r="C2277" i="2"/>
  <c r="DV2276" i="2"/>
  <c r="DO2276" i="2"/>
  <c r="CH2276" i="2"/>
  <c r="CD2276" i="2"/>
  <c r="CB2276" i="2"/>
  <c r="U2276" i="2"/>
  <c r="Q2276" i="2"/>
  <c r="M2276" i="2"/>
  <c r="K2276" i="2"/>
  <c r="J2276" i="2"/>
  <c r="H2276" i="2"/>
  <c r="C2276" i="2"/>
  <c r="DV2275" i="2"/>
  <c r="DO2275" i="2"/>
  <c r="CD2275" i="2"/>
  <c r="CB2275" i="2"/>
  <c r="U2275" i="2"/>
  <c r="Q2275" i="2"/>
  <c r="M2275" i="2"/>
  <c r="K2275" i="2"/>
  <c r="J2275" i="2"/>
  <c r="H2275" i="2"/>
  <c r="C2275" i="2"/>
  <c r="DV2274" i="2"/>
  <c r="DO2274" i="2"/>
  <c r="CI2274" i="2"/>
  <c r="CH2274" i="2"/>
  <c r="CG2274" i="2"/>
  <c r="CD2274" i="2"/>
  <c r="CB2274" i="2"/>
  <c r="U2274" i="2"/>
  <c r="Q2274" i="2"/>
  <c r="M2274" i="2"/>
  <c r="K2274" i="2"/>
  <c r="J2274" i="2"/>
  <c r="H2274" i="2"/>
  <c r="C2274" i="2"/>
  <c r="DV2273" i="2"/>
  <c r="DO2273" i="2"/>
  <c r="CD2273" i="2"/>
  <c r="CB2273" i="2"/>
  <c r="U2273" i="2"/>
  <c r="Q2273" i="2"/>
  <c r="M2273" i="2"/>
  <c r="K2273" i="2"/>
  <c r="J2273" i="2"/>
  <c r="H2273" i="2"/>
  <c r="C2273" i="2"/>
  <c r="DV2272" i="2"/>
  <c r="DO2272" i="2"/>
  <c r="CD2272" i="2"/>
  <c r="CB2272" i="2"/>
  <c r="U2272" i="2"/>
  <c r="Q2272" i="2"/>
  <c r="M2272" i="2"/>
  <c r="K2272" i="2"/>
  <c r="J2272" i="2"/>
  <c r="H2272" i="2"/>
  <c r="C2272" i="2"/>
  <c r="DV2271" i="2"/>
  <c r="DO2271" i="2"/>
  <c r="CD2271" i="2"/>
  <c r="CB2271" i="2"/>
  <c r="U2271" i="2"/>
  <c r="Q2271" i="2"/>
  <c r="M2271" i="2"/>
  <c r="K2271" i="2"/>
  <c r="J2271" i="2"/>
  <c r="H2271" i="2"/>
  <c r="C2271" i="2"/>
  <c r="DV2270" i="2"/>
  <c r="DO2270" i="2"/>
  <c r="CD2270" i="2"/>
  <c r="CB2270" i="2"/>
  <c r="U2270" i="2"/>
  <c r="Q2270" i="2"/>
  <c r="M2270" i="2"/>
  <c r="K2270" i="2"/>
  <c r="J2270" i="2"/>
  <c r="H2270" i="2"/>
  <c r="C2270" i="2"/>
  <c r="DV2269" i="2"/>
  <c r="DO2269" i="2"/>
  <c r="CD2269" i="2"/>
  <c r="CB2269" i="2"/>
  <c r="U2269" i="2"/>
  <c r="Q2269" i="2"/>
  <c r="M2269" i="2"/>
  <c r="K2269" i="2"/>
  <c r="J2269" i="2"/>
  <c r="H2269" i="2"/>
  <c r="C2269" i="2"/>
  <c r="DV2268" i="2"/>
  <c r="DO2268" i="2"/>
  <c r="CD2268" i="2"/>
  <c r="CB2268" i="2"/>
  <c r="U2268" i="2"/>
  <c r="Q2268" i="2"/>
  <c r="M2268" i="2"/>
  <c r="K2268" i="2"/>
  <c r="J2268" i="2"/>
  <c r="H2268" i="2"/>
  <c r="C2268" i="2"/>
  <c r="DV2267" i="2"/>
  <c r="DO2267" i="2"/>
  <c r="CD2267" i="2"/>
  <c r="CB2267" i="2"/>
  <c r="U2267" i="2"/>
  <c r="Q2267" i="2"/>
  <c r="M2267" i="2"/>
  <c r="K2267" i="2"/>
  <c r="J2267" i="2"/>
  <c r="H2267" i="2"/>
  <c r="C2267" i="2"/>
  <c r="DV2266" i="2"/>
  <c r="DO2266" i="2"/>
  <c r="CD2266" i="2"/>
  <c r="CB2266" i="2"/>
  <c r="U2266" i="2"/>
  <c r="Q2266" i="2"/>
  <c r="M2266" i="2"/>
  <c r="K2266" i="2"/>
  <c r="J2266" i="2"/>
  <c r="H2266" i="2"/>
  <c r="C2266" i="2"/>
  <c r="DV2265" i="2"/>
  <c r="DO2265" i="2"/>
  <c r="CD2265" i="2"/>
  <c r="CB2265" i="2"/>
  <c r="U2265" i="2"/>
  <c r="Q2265" i="2"/>
  <c r="M2265" i="2"/>
  <c r="K2265" i="2"/>
  <c r="J2265" i="2"/>
  <c r="H2265" i="2"/>
  <c r="C2265" i="2"/>
  <c r="DV2264" i="2"/>
  <c r="DO2264" i="2"/>
  <c r="CD2264" i="2"/>
  <c r="CB2264" i="2"/>
  <c r="U2264" i="2"/>
  <c r="Q2264" i="2"/>
  <c r="M2264" i="2"/>
  <c r="K2264" i="2"/>
  <c r="J2264" i="2"/>
  <c r="H2264" i="2"/>
  <c r="C2264" i="2"/>
  <c r="DV2263" i="2"/>
  <c r="DO2263" i="2"/>
  <c r="CD2263" i="2"/>
  <c r="CB2263" i="2"/>
  <c r="U2263" i="2"/>
  <c r="Q2263" i="2"/>
  <c r="M2263" i="2"/>
  <c r="K2263" i="2"/>
  <c r="J2263" i="2"/>
  <c r="H2263" i="2"/>
  <c r="C2263" i="2"/>
  <c r="DV2262" i="2"/>
  <c r="DO2262" i="2"/>
  <c r="CD2262" i="2"/>
  <c r="CB2262" i="2"/>
  <c r="U2262" i="2"/>
  <c r="Q2262" i="2"/>
  <c r="M2262" i="2"/>
  <c r="K2262" i="2"/>
  <c r="J2262" i="2"/>
  <c r="H2262" i="2"/>
  <c r="C2262" i="2"/>
  <c r="DV2261" i="2"/>
  <c r="DO2261" i="2"/>
  <c r="CD2261" i="2"/>
  <c r="CB2261" i="2"/>
  <c r="U2261" i="2"/>
  <c r="Q2261" i="2"/>
  <c r="M2261" i="2"/>
  <c r="K2261" i="2"/>
  <c r="J2261" i="2"/>
  <c r="H2261" i="2"/>
  <c r="C2261" i="2"/>
  <c r="DV2260" i="2"/>
  <c r="DO2260" i="2"/>
  <c r="CD2260" i="2"/>
  <c r="CB2260" i="2"/>
  <c r="U2260" i="2"/>
  <c r="Q2260" i="2"/>
  <c r="M2260" i="2"/>
  <c r="K2260" i="2"/>
  <c r="J2260" i="2"/>
  <c r="H2260" i="2"/>
  <c r="C2260" i="2"/>
  <c r="DV2259" i="2"/>
  <c r="DO2259" i="2"/>
  <c r="CD2259" i="2"/>
  <c r="CB2259" i="2"/>
  <c r="U2259" i="2"/>
  <c r="Q2259" i="2"/>
  <c r="M2259" i="2"/>
  <c r="K2259" i="2"/>
  <c r="J2259" i="2"/>
  <c r="H2259" i="2"/>
  <c r="C2259" i="2"/>
  <c r="DV2258" i="2"/>
  <c r="DO2258" i="2"/>
  <c r="CD2258" i="2"/>
  <c r="CB2258" i="2"/>
  <c r="U2258" i="2"/>
  <c r="Q2258" i="2"/>
  <c r="M2258" i="2"/>
  <c r="K2258" i="2"/>
  <c r="J2258" i="2"/>
  <c r="H2258" i="2"/>
  <c r="C2258" i="2"/>
  <c r="DV2257" i="2"/>
  <c r="DO2257" i="2"/>
  <c r="CD2257" i="2"/>
  <c r="CB2257" i="2"/>
  <c r="U2257" i="2"/>
  <c r="Q2257" i="2"/>
  <c r="M2257" i="2"/>
  <c r="K2257" i="2"/>
  <c r="J2257" i="2"/>
  <c r="H2257" i="2"/>
  <c r="C2257" i="2"/>
  <c r="DV2256" i="2"/>
  <c r="DO2256" i="2"/>
  <c r="CD2256" i="2"/>
  <c r="CB2256" i="2"/>
  <c r="U2256" i="2"/>
  <c r="Q2256" i="2"/>
  <c r="M2256" i="2"/>
  <c r="K2256" i="2"/>
  <c r="J2256" i="2"/>
  <c r="H2256" i="2"/>
  <c r="C2256" i="2"/>
  <c r="DV2255" i="2"/>
  <c r="DO2255" i="2"/>
  <c r="CD2255" i="2"/>
  <c r="CB2255" i="2"/>
  <c r="U2255" i="2"/>
  <c r="Q2255" i="2"/>
  <c r="M2255" i="2"/>
  <c r="K2255" i="2"/>
  <c r="J2255" i="2"/>
  <c r="H2255" i="2"/>
  <c r="C2255" i="2"/>
  <c r="DV2254" i="2"/>
  <c r="DO2254" i="2"/>
  <c r="CI2254" i="2"/>
  <c r="CH2254" i="2"/>
  <c r="CG2254" i="2"/>
  <c r="CD2254" i="2"/>
  <c r="CJ2254" i="2" s="1"/>
  <c r="CB2254" i="2"/>
  <c r="U2254" i="2"/>
  <c r="Q2254" i="2"/>
  <c r="M2254" i="2"/>
  <c r="K2254" i="2"/>
  <c r="J2254" i="2"/>
  <c r="H2254" i="2"/>
  <c r="C2254" i="2"/>
  <c r="DV2253" i="2"/>
  <c r="DO2253" i="2"/>
  <c r="CH2253" i="2"/>
  <c r="CD2253" i="2"/>
  <c r="CB2253" i="2"/>
  <c r="U2253" i="2"/>
  <c r="Q2253" i="2"/>
  <c r="M2253" i="2"/>
  <c r="K2253" i="2"/>
  <c r="J2253" i="2"/>
  <c r="H2253" i="2"/>
  <c r="C2253" i="2"/>
  <c r="DV2252" i="2"/>
  <c r="DO2252" i="2"/>
  <c r="CD2252" i="2"/>
  <c r="CB2252" i="2"/>
  <c r="U2252" i="2"/>
  <c r="Q2252" i="2"/>
  <c r="M2252" i="2"/>
  <c r="K2252" i="2"/>
  <c r="J2252" i="2"/>
  <c r="H2252" i="2"/>
  <c r="C2252" i="2"/>
  <c r="DV2251" i="2"/>
  <c r="DO2251" i="2"/>
  <c r="CD2251" i="2"/>
  <c r="CB2251" i="2"/>
  <c r="U2251" i="2"/>
  <c r="Q2251" i="2"/>
  <c r="M2251" i="2"/>
  <c r="K2251" i="2"/>
  <c r="J2251" i="2"/>
  <c r="H2251" i="2"/>
  <c r="C2251" i="2"/>
  <c r="DV2250" i="2"/>
  <c r="DO2250" i="2"/>
  <c r="CD2250" i="2"/>
  <c r="CB2250" i="2"/>
  <c r="U2250" i="2"/>
  <c r="Q2250" i="2"/>
  <c r="M2250" i="2"/>
  <c r="K2250" i="2"/>
  <c r="J2250" i="2"/>
  <c r="H2250" i="2"/>
  <c r="C2250" i="2"/>
  <c r="DV2249" i="2"/>
  <c r="DO2249" i="2"/>
  <c r="CD2249" i="2"/>
  <c r="CB2249" i="2"/>
  <c r="U2249" i="2"/>
  <c r="Q2249" i="2"/>
  <c r="M2249" i="2"/>
  <c r="K2249" i="2"/>
  <c r="J2249" i="2"/>
  <c r="H2249" i="2"/>
  <c r="C2249" i="2"/>
  <c r="DV2248" i="2"/>
  <c r="DO2248" i="2"/>
  <c r="CD2248" i="2"/>
  <c r="CB2248" i="2"/>
  <c r="U2248" i="2"/>
  <c r="Q2248" i="2"/>
  <c r="M2248" i="2"/>
  <c r="K2248" i="2"/>
  <c r="J2248" i="2"/>
  <c r="H2248" i="2"/>
  <c r="C2248" i="2"/>
  <c r="DV2247" i="2"/>
  <c r="DO2247" i="2"/>
  <c r="CH2247" i="2"/>
  <c r="CD2247" i="2"/>
  <c r="CB2247" i="2"/>
  <c r="U2247" i="2"/>
  <c r="Q2247" i="2"/>
  <c r="M2247" i="2"/>
  <c r="K2247" i="2"/>
  <c r="J2247" i="2"/>
  <c r="H2247" i="2"/>
  <c r="C2247" i="2"/>
  <c r="DV2246" i="2"/>
  <c r="DO2246" i="2"/>
  <c r="CD2246" i="2"/>
  <c r="CB2246" i="2"/>
  <c r="U2246" i="2"/>
  <c r="Q2246" i="2"/>
  <c r="M2246" i="2"/>
  <c r="K2246" i="2"/>
  <c r="J2246" i="2"/>
  <c r="H2246" i="2"/>
  <c r="C2246" i="2"/>
  <c r="DV2245" i="2"/>
  <c r="DO2245" i="2"/>
  <c r="CD2245" i="2"/>
  <c r="CB2245" i="2"/>
  <c r="U2245" i="2"/>
  <c r="Q2245" i="2"/>
  <c r="M2245" i="2"/>
  <c r="K2245" i="2"/>
  <c r="J2245" i="2"/>
  <c r="H2245" i="2"/>
  <c r="C2245" i="2"/>
  <c r="DV2244" i="2"/>
  <c r="DO2244" i="2"/>
  <c r="CD2244" i="2"/>
  <c r="CB2244" i="2"/>
  <c r="U2244" i="2"/>
  <c r="Q2244" i="2"/>
  <c r="M2244" i="2"/>
  <c r="K2244" i="2"/>
  <c r="J2244" i="2"/>
  <c r="H2244" i="2"/>
  <c r="C2244" i="2"/>
  <c r="DV2243" i="2"/>
  <c r="DO2243" i="2"/>
  <c r="CD2243" i="2"/>
  <c r="CB2243" i="2"/>
  <c r="U2243" i="2"/>
  <c r="Q2243" i="2"/>
  <c r="M2243" i="2"/>
  <c r="K2243" i="2"/>
  <c r="J2243" i="2"/>
  <c r="H2243" i="2"/>
  <c r="C2243" i="2"/>
  <c r="DV2242" i="2"/>
  <c r="DO2242" i="2"/>
  <c r="CD2242" i="2"/>
  <c r="CB2242" i="2"/>
  <c r="U2242" i="2"/>
  <c r="Q2242" i="2"/>
  <c r="M2242" i="2"/>
  <c r="K2242" i="2"/>
  <c r="J2242" i="2"/>
  <c r="H2242" i="2"/>
  <c r="C2242" i="2"/>
  <c r="DV2241" i="2"/>
  <c r="DO2241" i="2"/>
  <c r="CI2241" i="2"/>
  <c r="CH2241" i="2"/>
  <c r="CG2241" i="2"/>
  <c r="CD2241" i="2"/>
  <c r="CB2241" i="2"/>
  <c r="U2241" i="2"/>
  <c r="Q2241" i="2"/>
  <c r="M2241" i="2"/>
  <c r="K2241" i="2"/>
  <c r="J2241" i="2"/>
  <c r="H2241" i="2"/>
  <c r="C2241" i="2"/>
  <c r="DV2240" i="2"/>
  <c r="DO2240" i="2"/>
  <c r="CD2240" i="2"/>
  <c r="CB2240" i="2"/>
  <c r="U2240" i="2"/>
  <c r="Q2240" i="2"/>
  <c r="M2240" i="2"/>
  <c r="K2240" i="2"/>
  <c r="J2240" i="2"/>
  <c r="H2240" i="2"/>
  <c r="C2240" i="2"/>
  <c r="DV2239" i="2"/>
  <c r="DO2239" i="2"/>
  <c r="CD2239" i="2"/>
  <c r="CB2239" i="2"/>
  <c r="U2239" i="2"/>
  <c r="Q2239" i="2"/>
  <c r="M2239" i="2"/>
  <c r="K2239" i="2"/>
  <c r="J2239" i="2"/>
  <c r="H2239" i="2"/>
  <c r="C2239" i="2"/>
  <c r="DV2238" i="2"/>
  <c r="DO2238" i="2"/>
  <c r="CD2238" i="2"/>
  <c r="CB2238" i="2"/>
  <c r="U2238" i="2"/>
  <c r="Q2238" i="2"/>
  <c r="M2238" i="2"/>
  <c r="K2238" i="2"/>
  <c r="J2238" i="2"/>
  <c r="H2238" i="2"/>
  <c r="C2238" i="2"/>
  <c r="DV2237" i="2"/>
  <c r="DO2237" i="2"/>
  <c r="CD2237" i="2"/>
  <c r="CB2237" i="2"/>
  <c r="U2237" i="2"/>
  <c r="Q2237" i="2"/>
  <c r="M2237" i="2"/>
  <c r="K2237" i="2"/>
  <c r="J2237" i="2"/>
  <c r="H2237" i="2"/>
  <c r="C2237" i="2"/>
  <c r="DV2236" i="2"/>
  <c r="DO2236" i="2"/>
  <c r="CD2236" i="2"/>
  <c r="CB2236" i="2"/>
  <c r="U2236" i="2"/>
  <c r="Q2236" i="2"/>
  <c r="M2236" i="2"/>
  <c r="K2236" i="2"/>
  <c r="J2236" i="2"/>
  <c r="H2236" i="2"/>
  <c r="C2236" i="2"/>
  <c r="DV2235" i="2"/>
  <c r="DO2235" i="2"/>
  <c r="CJ2235" i="2"/>
  <c r="CI2235" i="2"/>
  <c r="CH2235" i="2"/>
  <c r="CG2235" i="2"/>
  <c r="CD2235" i="2"/>
  <c r="CB2235" i="2"/>
  <c r="U2235" i="2"/>
  <c r="Q2235" i="2"/>
  <c r="M2235" i="2"/>
  <c r="K2235" i="2"/>
  <c r="J2235" i="2"/>
  <c r="H2235" i="2"/>
  <c r="C2235" i="2"/>
  <c r="DV2234" i="2"/>
  <c r="DO2234" i="2"/>
  <c r="CD2234" i="2"/>
  <c r="CB2234" i="2"/>
  <c r="U2234" i="2"/>
  <c r="Q2234" i="2"/>
  <c r="M2234" i="2"/>
  <c r="K2234" i="2"/>
  <c r="J2234" i="2"/>
  <c r="H2234" i="2"/>
  <c r="C2234" i="2"/>
  <c r="DV2233" i="2"/>
  <c r="DO2233" i="2"/>
  <c r="CD2233" i="2"/>
  <c r="CB2233" i="2"/>
  <c r="U2233" i="2"/>
  <c r="Q2233" i="2"/>
  <c r="M2233" i="2"/>
  <c r="K2233" i="2"/>
  <c r="J2233" i="2"/>
  <c r="H2233" i="2"/>
  <c r="C2233" i="2"/>
  <c r="DV2232" i="2"/>
  <c r="DO2232" i="2"/>
  <c r="CD2232" i="2"/>
  <c r="CB2232" i="2"/>
  <c r="U2232" i="2"/>
  <c r="Q2232" i="2"/>
  <c r="M2232" i="2"/>
  <c r="K2232" i="2"/>
  <c r="J2232" i="2"/>
  <c r="H2232" i="2"/>
  <c r="C2232" i="2"/>
  <c r="DV2231" i="2"/>
  <c r="DO2231" i="2"/>
  <c r="CH2231" i="2"/>
  <c r="CD2231" i="2"/>
  <c r="CB2231" i="2"/>
  <c r="U2231" i="2"/>
  <c r="Q2231" i="2"/>
  <c r="M2231" i="2"/>
  <c r="K2231" i="2"/>
  <c r="J2231" i="2"/>
  <c r="H2231" i="2"/>
  <c r="C2231" i="2"/>
  <c r="DV2230" i="2"/>
  <c r="DO2230" i="2"/>
  <c r="CD2230" i="2"/>
  <c r="CB2230" i="2"/>
  <c r="U2230" i="2"/>
  <c r="Q2230" i="2"/>
  <c r="M2230" i="2"/>
  <c r="K2230" i="2"/>
  <c r="J2230" i="2"/>
  <c r="H2230" i="2"/>
  <c r="C2230" i="2"/>
  <c r="DV2229" i="2"/>
  <c r="DO2229" i="2"/>
  <c r="CD2229" i="2"/>
  <c r="CB2229" i="2"/>
  <c r="U2229" i="2"/>
  <c r="Q2229" i="2"/>
  <c r="M2229" i="2"/>
  <c r="K2229" i="2"/>
  <c r="J2229" i="2"/>
  <c r="H2229" i="2"/>
  <c r="C2229" i="2"/>
  <c r="DV2228" i="2"/>
  <c r="DO2228" i="2"/>
  <c r="CD2228" i="2"/>
  <c r="CB2228" i="2"/>
  <c r="U2228" i="2"/>
  <c r="Q2228" i="2"/>
  <c r="M2228" i="2"/>
  <c r="K2228" i="2"/>
  <c r="J2228" i="2"/>
  <c r="H2228" i="2"/>
  <c r="C2228" i="2"/>
  <c r="DV2227" i="2"/>
  <c r="DO2227" i="2"/>
  <c r="CI2227" i="2"/>
  <c r="CH2227" i="2"/>
  <c r="CG2227" i="2"/>
  <c r="CD2227" i="2"/>
  <c r="CJ2227" i="2" s="1"/>
  <c r="CB2227" i="2"/>
  <c r="U2227" i="2"/>
  <c r="Q2227" i="2"/>
  <c r="M2227" i="2"/>
  <c r="K2227" i="2"/>
  <c r="J2227" i="2"/>
  <c r="H2227" i="2"/>
  <c r="C2227" i="2"/>
  <c r="DV2226" i="2"/>
  <c r="DO2226" i="2"/>
  <c r="CD2226" i="2"/>
  <c r="CB2226" i="2"/>
  <c r="U2226" i="2"/>
  <c r="Q2226" i="2"/>
  <c r="M2226" i="2"/>
  <c r="K2226" i="2"/>
  <c r="J2226" i="2"/>
  <c r="H2226" i="2"/>
  <c r="C2226" i="2"/>
  <c r="DV2225" i="2"/>
  <c r="DO2225" i="2"/>
  <c r="CD2225" i="2"/>
  <c r="CB2225" i="2"/>
  <c r="U2225" i="2"/>
  <c r="Q2225" i="2"/>
  <c r="M2225" i="2"/>
  <c r="K2225" i="2"/>
  <c r="J2225" i="2"/>
  <c r="H2225" i="2"/>
  <c r="C2225" i="2"/>
  <c r="DV2224" i="2"/>
  <c r="DO2224" i="2"/>
  <c r="CD2224" i="2"/>
  <c r="CB2224" i="2"/>
  <c r="U2224" i="2"/>
  <c r="Q2224" i="2"/>
  <c r="M2224" i="2"/>
  <c r="K2224" i="2"/>
  <c r="J2224" i="2"/>
  <c r="H2224" i="2"/>
  <c r="C2224" i="2"/>
  <c r="DV2223" i="2"/>
  <c r="DO2223" i="2"/>
  <c r="CI2223" i="2"/>
  <c r="CH2223" i="2"/>
  <c r="CG2223" i="2"/>
  <c r="CD2223" i="2"/>
  <c r="CB2223" i="2"/>
  <c r="U2223" i="2"/>
  <c r="Q2223" i="2"/>
  <c r="M2223" i="2"/>
  <c r="K2223" i="2"/>
  <c r="J2223" i="2"/>
  <c r="H2223" i="2"/>
  <c r="C2223" i="2"/>
  <c r="DV2222" i="2"/>
  <c r="DO2222" i="2"/>
  <c r="CD2222" i="2"/>
  <c r="CB2222" i="2"/>
  <c r="U2222" i="2"/>
  <c r="Q2222" i="2"/>
  <c r="M2222" i="2"/>
  <c r="K2222" i="2"/>
  <c r="J2222" i="2"/>
  <c r="H2222" i="2"/>
  <c r="C2222" i="2"/>
  <c r="DV2221" i="2"/>
  <c r="DO2221" i="2"/>
  <c r="CD2221" i="2"/>
  <c r="CB2221" i="2"/>
  <c r="U2221" i="2"/>
  <c r="Q2221" i="2"/>
  <c r="M2221" i="2"/>
  <c r="K2221" i="2"/>
  <c r="J2221" i="2"/>
  <c r="H2221" i="2"/>
  <c r="C2221" i="2"/>
  <c r="DV2220" i="2"/>
  <c r="DO2220" i="2"/>
  <c r="CD2220" i="2"/>
  <c r="CB2220" i="2"/>
  <c r="U2220" i="2"/>
  <c r="Q2220" i="2"/>
  <c r="M2220" i="2"/>
  <c r="K2220" i="2"/>
  <c r="J2220" i="2"/>
  <c r="H2220" i="2"/>
  <c r="C2220" i="2"/>
  <c r="DV2219" i="2"/>
  <c r="DO2219" i="2"/>
  <c r="CD2219" i="2"/>
  <c r="CB2219" i="2"/>
  <c r="U2219" i="2"/>
  <c r="Q2219" i="2"/>
  <c r="M2219" i="2"/>
  <c r="K2219" i="2"/>
  <c r="J2219" i="2"/>
  <c r="H2219" i="2"/>
  <c r="C2219" i="2"/>
  <c r="DV2218" i="2"/>
  <c r="DO2218" i="2"/>
  <c r="CD2218" i="2"/>
  <c r="CB2218" i="2"/>
  <c r="U2218" i="2"/>
  <c r="Q2218" i="2"/>
  <c r="M2218" i="2"/>
  <c r="K2218" i="2"/>
  <c r="J2218" i="2"/>
  <c r="H2218" i="2"/>
  <c r="C2218" i="2"/>
  <c r="DV2217" i="2"/>
  <c r="DO2217" i="2"/>
  <c r="CD2217" i="2"/>
  <c r="CB2217" i="2"/>
  <c r="U2217" i="2"/>
  <c r="Q2217" i="2"/>
  <c r="M2217" i="2"/>
  <c r="K2217" i="2"/>
  <c r="J2217" i="2"/>
  <c r="H2217" i="2"/>
  <c r="C2217" i="2"/>
  <c r="DV2216" i="2"/>
  <c r="DO2216" i="2"/>
  <c r="CD2216" i="2"/>
  <c r="CB2216" i="2"/>
  <c r="U2216" i="2"/>
  <c r="Q2216" i="2"/>
  <c r="M2216" i="2"/>
  <c r="K2216" i="2"/>
  <c r="J2216" i="2"/>
  <c r="H2216" i="2"/>
  <c r="C2216" i="2"/>
  <c r="DV2215" i="2"/>
  <c r="DO2215" i="2"/>
  <c r="CD2215" i="2"/>
  <c r="CB2215" i="2"/>
  <c r="U2215" i="2"/>
  <c r="Q2215" i="2"/>
  <c r="M2215" i="2"/>
  <c r="K2215" i="2"/>
  <c r="J2215" i="2"/>
  <c r="H2215" i="2"/>
  <c r="C2215" i="2"/>
  <c r="DV2214" i="2"/>
  <c r="DO2214" i="2"/>
  <c r="CD2214" i="2"/>
  <c r="CB2214" i="2"/>
  <c r="U2214" i="2"/>
  <c r="Q2214" i="2"/>
  <c r="M2214" i="2"/>
  <c r="K2214" i="2"/>
  <c r="J2214" i="2"/>
  <c r="H2214" i="2"/>
  <c r="C2214" i="2"/>
  <c r="DV2213" i="2"/>
  <c r="DO2213" i="2"/>
  <c r="CI2213" i="2"/>
  <c r="CH2213" i="2"/>
  <c r="CG2213" i="2"/>
  <c r="CD2213" i="2"/>
  <c r="CJ2213" i="2" s="1"/>
  <c r="CB2213" i="2"/>
  <c r="U2213" i="2"/>
  <c r="Q2213" i="2"/>
  <c r="M2213" i="2"/>
  <c r="K2213" i="2"/>
  <c r="J2213" i="2"/>
  <c r="H2213" i="2"/>
  <c r="C2213" i="2"/>
  <c r="DV2212" i="2"/>
  <c r="DO2212" i="2"/>
  <c r="CH2212" i="2"/>
  <c r="CD2212" i="2"/>
  <c r="CB2212" i="2"/>
  <c r="U2212" i="2"/>
  <c r="Q2212" i="2"/>
  <c r="M2212" i="2"/>
  <c r="K2212" i="2"/>
  <c r="J2212" i="2"/>
  <c r="H2212" i="2"/>
  <c r="C2212" i="2"/>
  <c r="DV2211" i="2"/>
  <c r="DO2211" i="2"/>
  <c r="CD2211" i="2"/>
  <c r="CB2211" i="2"/>
  <c r="U2211" i="2"/>
  <c r="Q2211" i="2"/>
  <c r="M2211" i="2"/>
  <c r="K2211" i="2"/>
  <c r="J2211" i="2"/>
  <c r="H2211" i="2"/>
  <c r="C2211" i="2"/>
  <c r="DV2210" i="2"/>
  <c r="DO2210" i="2"/>
  <c r="CD2210" i="2"/>
  <c r="CB2210" i="2"/>
  <c r="U2210" i="2"/>
  <c r="Q2210" i="2"/>
  <c r="M2210" i="2"/>
  <c r="K2210" i="2"/>
  <c r="J2210" i="2"/>
  <c r="H2210" i="2"/>
  <c r="C2210" i="2"/>
  <c r="DV2209" i="2"/>
  <c r="DO2209" i="2"/>
  <c r="CD2209" i="2"/>
  <c r="CB2209" i="2"/>
  <c r="U2209" i="2"/>
  <c r="Q2209" i="2"/>
  <c r="M2209" i="2"/>
  <c r="K2209" i="2"/>
  <c r="J2209" i="2"/>
  <c r="H2209" i="2"/>
  <c r="C2209" i="2"/>
  <c r="DV2208" i="2"/>
  <c r="DO2208" i="2"/>
  <c r="CD2208" i="2"/>
  <c r="CB2208" i="2"/>
  <c r="U2208" i="2"/>
  <c r="Q2208" i="2"/>
  <c r="M2208" i="2"/>
  <c r="K2208" i="2"/>
  <c r="J2208" i="2"/>
  <c r="H2208" i="2"/>
  <c r="C2208" i="2"/>
  <c r="DV2207" i="2"/>
  <c r="DO2207" i="2"/>
  <c r="CD2207" i="2"/>
  <c r="CB2207" i="2"/>
  <c r="U2207" i="2"/>
  <c r="Q2207" i="2"/>
  <c r="M2207" i="2"/>
  <c r="K2207" i="2"/>
  <c r="J2207" i="2"/>
  <c r="H2207" i="2"/>
  <c r="C2207" i="2"/>
  <c r="DV2206" i="2"/>
  <c r="DO2206" i="2"/>
  <c r="CD2206" i="2"/>
  <c r="CB2206" i="2"/>
  <c r="U2206" i="2"/>
  <c r="Q2206" i="2"/>
  <c r="M2206" i="2"/>
  <c r="K2206" i="2"/>
  <c r="J2206" i="2"/>
  <c r="H2206" i="2"/>
  <c r="C2206" i="2"/>
  <c r="DV2205" i="2"/>
  <c r="DO2205" i="2"/>
  <c r="CD2205" i="2"/>
  <c r="CB2205" i="2"/>
  <c r="U2205" i="2"/>
  <c r="Q2205" i="2"/>
  <c r="M2205" i="2"/>
  <c r="K2205" i="2"/>
  <c r="J2205" i="2"/>
  <c r="H2205" i="2"/>
  <c r="C2205" i="2"/>
  <c r="DV2204" i="2"/>
  <c r="DO2204" i="2"/>
  <c r="CD2204" i="2"/>
  <c r="CB2204" i="2"/>
  <c r="U2204" i="2"/>
  <c r="Q2204" i="2"/>
  <c r="M2204" i="2"/>
  <c r="K2204" i="2"/>
  <c r="J2204" i="2"/>
  <c r="H2204" i="2"/>
  <c r="C2204" i="2"/>
  <c r="DV2203" i="2"/>
  <c r="DO2203" i="2"/>
  <c r="CD2203" i="2"/>
  <c r="CB2203" i="2"/>
  <c r="U2203" i="2"/>
  <c r="Q2203" i="2"/>
  <c r="M2203" i="2"/>
  <c r="K2203" i="2"/>
  <c r="J2203" i="2"/>
  <c r="H2203" i="2"/>
  <c r="C2203" i="2"/>
  <c r="DV2202" i="2"/>
  <c r="DO2202" i="2"/>
  <c r="CD2202" i="2"/>
  <c r="CB2202" i="2"/>
  <c r="U2202" i="2"/>
  <c r="Q2202" i="2"/>
  <c r="M2202" i="2"/>
  <c r="K2202" i="2"/>
  <c r="J2202" i="2"/>
  <c r="H2202" i="2"/>
  <c r="C2202" i="2"/>
  <c r="DV2201" i="2"/>
  <c r="DO2201" i="2"/>
  <c r="CD2201" i="2"/>
  <c r="CB2201" i="2"/>
  <c r="U2201" i="2"/>
  <c r="Q2201" i="2"/>
  <c r="M2201" i="2"/>
  <c r="K2201" i="2"/>
  <c r="J2201" i="2"/>
  <c r="H2201" i="2"/>
  <c r="C2201" i="2"/>
  <c r="DV2200" i="2"/>
  <c r="DO2200" i="2"/>
  <c r="CD2200" i="2"/>
  <c r="CB2200" i="2"/>
  <c r="U2200" i="2"/>
  <c r="Q2200" i="2"/>
  <c r="M2200" i="2"/>
  <c r="K2200" i="2"/>
  <c r="J2200" i="2"/>
  <c r="H2200" i="2"/>
  <c r="C2200" i="2"/>
  <c r="DV2199" i="2"/>
  <c r="DO2199" i="2"/>
  <c r="CD2199" i="2"/>
  <c r="CB2199" i="2"/>
  <c r="U2199" i="2"/>
  <c r="Q2199" i="2"/>
  <c r="M2199" i="2"/>
  <c r="K2199" i="2"/>
  <c r="J2199" i="2"/>
  <c r="H2199" i="2"/>
  <c r="C2199" i="2"/>
  <c r="DV2198" i="2"/>
  <c r="DO2198" i="2"/>
  <c r="CD2198" i="2"/>
  <c r="CB2198" i="2"/>
  <c r="U2198" i="2"/>
  <c r="Q2198" i="2"/>
  <c r="M2198" i="2"/>
  <c r="K2198" i="2"/>
  <c r="J2198" i="2"/>
  <c r="H2198" i="2"/>
  <c r="C2198" i="2"/>
  <c r="DV2197" i="2"/>
  <c r="DO2197" i="2"/>
  <c r="CH2197" i="2"/>
  <c r="CD2197" i="2"/>
  <c r="CB2197" i="2"/>
  <c r="U2197" i="2"/>
  <c r="Q2197" i="2"/>
  <c r="M2197" i="2"/>
  <c r="K2197" i="2"/>
  <c r="J2197" i="2"/>
  <c r="H2197" i="2"/>
  <c r="C2197" i="2"/>
  <c r="DV2196" i="2"/>
  <c r="DO2196" i="2"/>
  <c r="CH2196" i="2"/>
  <c r="CD2196" i="2"/>
  <c r="CB2196" i="2"/>
  <c r="U2196" i="2"/>
  <c r="Q2196" i="2"/>
  <c r="M2196" i="2"/>
  <c r="K2196" i="2"/>
  <c r="J2196" i="2"/>
  <c r="H2196" i="2"/>
  <c r="C2196" i="2"/>
  <c r="DV2195" i="2"/>
  <c r="DO2195" i="2"/>
  <c r="CD2195" i="2"/>
  <c r="CB2195" i="2"/>
  <c r="U2195" i="2"/>
  <c r="Q2195" i="2"/>
  <c r="M2195" i="2"/>
  <c r="K2195" i="2"/>
  <c r="J2195" i="2"/>
  <c r="H2195" i="2"/>
  <c r="C2195" i="2"/>
  <c r="DV2194" i="2"/>
  <c r="DO2194" i="2"/>
  <c r="CD2194" i="2"/>
  <c r="CB2194" i="2"/>
  <c r="U2194" i="2"/>
  <c r="Q2194" i="2"/>
  <c r="M2194" i="2"/>
  <c r="K2194" i="2"/>
  <c r="J2194" i="2"/>
  <c r="H2194" i="2"/>
  <c r="C2194" i="2"/>
  <c r="DV2193" i="2"/>
  <c r="DO2193" i="2"/>
  <c r="CI2193" i="2"/>
  <c r="CH2193" i="2"/>
  <c r="CG2193" i="2"/>
  <c r="CD2193" i="2"/>
  <c r="CJ2193" i="2" s="1"/>
  <c r="CB2193" i="2"/>
  <c r="U2193" i="2"/>
  <c r="Q2193" i="2"/>
  <c r="M2193" i="2"/>
  <c r="K2193" i="2"/>
  <c r="J2193" i="2"/>
  <c r="H2193" i="2"/>
  <c r="C2193" i="2"/>
  <c r="DV2192" i="2"/>
  <c r="DO2192" i="2"/>
  <c r="CD2192" i="2"/>
  <c r="CB2192" i="2"/>
  <c r="U2192" i="2"/>
  <c r="Q2192" i="2"/>
  <c r="M2192" i="2"/>
  <c r="K2192" i="2"/>
  <c r="J2192" i="2"/>
  <c r="H2192" i="2"/>
  <c r="C2192" i="2"/>
  <c r="DV2191" i="2"/>
  <c r="DO2191" i="2"/>
  <c r="CD2191" i="2"/>
  <c r="CB2191" i="2"/>
  <c r="U2191" i="2"/>
  <c r="Q2191" i="2"/>
  <c r="M2191" i="2"/>
  <c r="K2191" i="2"/>
  <c r="J2191" i="2"/>
  <c r="H2191" i="2"/>
  <c r="C2191" i="2"/>
  <c r="DV2190" i="2"/>
  <c r="DO2190" i="2"/>
  <c r="CH2190" i="2"/>
  <c r="CD2190" i="2"/>
  <c r="CB2190" i="2"/>
  <c r="U2190" i="2"/>
  <c r="Q2190" i="2"/>
  <c r="M2190" i="2"/>
  <c r="K2190" i="2"/>
  <c r="J2190" i="2"/>
  <c r="H2190" i="2"/>
  <c r="C2190" i="2"/>
  <c r="DV2189" i="2"/>
  <c r="DO2189" i="2"/>
  <c r="CJ2189" i="2"/>
  <c r="CI2189" i="2"/>
  <c r="CH2189" i="2"/>
  <c r="CG2189" i="2"/>
  <c r="CD2189" i="2"/>
  <c r="CB2189" i="2"/>
  <c r="U2189" i="2"/>
  <c r="Q2189" i="2"/>
  <c r="M2189" i="2"/>
  <c r="K2189" i="2"/>
  <c r="J2189" i="2"/>
  <c r="H2189" i="2"/>
  <c r="C2189" i="2"/>
  <c r="DV2188" i="2"/>
  <c r="DO2188" i="2"/>
  <c r="CD2188" i="2"/>
  <c r="CB2188" i="2"/>
  <c r="U2188" i="2"/>
  <c r="Q2188" i="2"/>
  <c r="M2188" i="2"/>
  <c r="K2188" i="2"/>
  <c r="J2188" i="2"/>
  <c r="H2188" i="2"/>
  <c r="C2188" i="2"/>
  <c r="DV2187" i="2"/>
  <c r="DO2187" i="2"/>
  <c r="CD2187" i="2"/>
  <c r="CB2187" i="2"/>
  <c r="U2187" i="2"/>
  <c r="Q2187" i="2"/>
  <c r="M2187" i="2"/>
  <c r="K2187" i="2"/>
  <c r="J2187" i="2"/>
  <c r="H2187" i="2"/>
  <c r="C2187" i="2"/>
  <c r="DV2186" i="2"/>
  <c r="DO2186" i="2"/>
  <c r="CH2186" i="2"/>
  <c r="CD2186" i="2"/>
  <c r="CB2186" i="2"/>
  <c r="U2186" i="2"/>
  <c r="Q2186" i="2"/>
  <c r="M2186" i="2"/>
  <c r="K2186" i="2"/>
  <c r="J2186" i="2"/>
  <c r="H2186" i="2"/>
  <c r="C2186" i="2"/>
  <c r="DV2185" i="2"/>
  <c r="DO2185" i="2"/>
  <c r="CD2185" i="2"/>
  <c r="CB2185" i="2"/>
  <c r="U2185" i="2"/>
  <c r="Q2185" i="2"/>
  <c r="M2185" i="2"/>
  <c r="K2185" i="2"/>
  <c r="J2185" i="2"/>
  <c r="H2185" i="2"/>
  <c r="C2185" i="2"/>
  <c r="DV2184" i="2"/>
  <c r="DO2184" i="2"/>
  <c r="CD2184" i="2"/>
  <c r="CB2184" i="2"/>
  <c r="U2184" i="2"/>
  <c r="Q2184" i="2"/>
  <c r="M2184" i="2"/>
  <c r="K2184" i="2"/>
  <c r="J2184" i="2"/>
  <c r="H2184" i="2"/>
  <c r="C2184" i="2"/>
  <c r="DV2183" i="2"/>
  <c r="DO2183" i="2"/>
  <c r="CD2183" i="2"/>
  <c r="CB2183" i="2"/>
  <c r="U2183" i="2"/>
  <c r="Q2183" i="2"/>
  <c r="M2183" i="2"/>
  <c r="K2183" i="2"/>
  <c r="J2183" i="2"/>
  <c r="H2183" i="2"/>
  <c r="C2183" i="2"/>
  <c r="DV2182" i="2"/>
  <c r="DO2182" i="2"/>
  <c r="CD2182" i="2"/>
  <c r="CB2182" i="2"/>
  <c r="U2182" i="2"/>
  <c r="Q2182" i="2"/>
  <c r="M2182" i="2"/>
  <c r="K2182" i="2"/>
  <c r="J2182" i="2"/>
  <c r="H2182" i="2"/>
  <c r="C2182" i="2"/>
  <c r="DV2181" i="2"/>
  <c r="DO2181" i="2"/>
  <c r="CH2181" i="2"/>
  <c r="CD2181" i="2"/>
  <c r="CB2181" i="2"/>
  <c r="U2181" i="2"/>
  <c r="Q2181" i="2"/>
  <c r="M2181" i="2"/>
  <c r="K2181" i="2"/>
  <c r="J2181" i="2"/>
  <c r="H2181" i="2"/>
  <c r="C2181" i="2"/>
  <c r="DV2180" i="2"/>
  <c r="DO2180" i="2"/>
  <c r="CH2180" i="2"/>
  <c r="CD2180" i="2"/>
  <c r="CB2180" i="2"/>
  <c r="U2180" i="2"/>
  <c r="Q2180" i="2"/>
  <c r="M2180" i="2"/>
  <c r="K2180" i="2"/>
  <c r="J2180" i="2"/>
  <c r="H2180" i="2"/>
  <c r="C2180" i="2"/>
  <c r="DV2179" i="2"/>
  <c r="DO2179" i="2"/>
  <c r="CD2179" i="2"/>
  <c r="CB2179" i="2"/>
  <c r="U2179" i="2"/>
  <c r="Q2179" i="2"/>
  <c r="M2179" i="2"/>
  <c r="K2179" i="2"/>
  <c r="J2179" i="2"/>
  <c r="H2179" i="2"/>
  <c r="C2179" i="2"/>
  <c r="DV2178" i="2"/>
  <c r="DO2178" i="2"/>
  <c r="CJ2178" i="2"/>
  <c r="CI2178" i="2"/>
  <c r="CH2178" i="2"/>
  <c r="CG2178" i="2"/>
  <c r="CD2178" i="2"/>
  <c r="CB2178" i="2"/>
  <c r="U2178" i="2"/>
  <c r="Q2178" i="2"/>
  <c r="M2178" i="2"/>
  <c r="K2178" i="2"/>
  <c r="J2178" i="2"/>
  <c r="H2178" i="2"/>
  <c r="C2178" i="2"/>
  <c r="DV2177" i="2"/>
  <c r="DO2177" i="2"/>
  <c r="CD2177" i="2"/>
  <c r="CB2177" i="2"/>
  <c r="U2177" i="2"/>
  <c r="Q2177" i="2"/>
  <c r="M2177" i="2"/>
  <c r="K2177" i="2"/>
  <c r="J2177" i="2"/>
  <c r="H2177" i="2"/>
  <c r="C2177" i="2"/>
  <c r="DV2176" i="2"/>
  <c r="DO2176" i="2"/>
  <c r="CD2176" i="2"/>
  <c r="CB2176" i="2"/>
  <c r="U2176" i="2"/>
  <c r="Q2176" i="2"/>
  <c r="M2176" i="2"/>
  <c r="K2176" i="2"/>
  <c r="J2176" i="2"/>
  <c r="H2176" i="2"/>
  <c r="C2176" i="2"/>
  <c r="DV2175" i="2"/>
  <c r="DO2175" i="2"/>
  <c r="CD2175" i="2"/>
  <c r="CB2175" i="2"/>
  <c r="U2175" i="2"/>
  <c r="Q2175" i="2"/>
  <c r="M2175" i="2"/>
  <c r="K2175" i="2"/>
  <c r="J2175" i="2"/>
  <c r="H2175" i="2"/>
  <c r="C2175" i="2"/>
  <c r="DV2174" i="2"/>
  <c r="DO2174" i="2"/>
  <c r="CH2174" i="2"/>
  <c r="CD2174" i="2"/>
  <c r="CB2174" i="2"/>
  <c r="U2174" i="2"/>
  <c r="Q2174" i="2"/>
  <c r="M2174" i="2"/>
  <c r="K2174" i="2"/>
  <c r="J2174" i="2"/>
  <c r="H2174" i="2"/>
  <c r="C2174" i="2"/>
  <c r="DV2173" i="2"/>
  <c r="DO2173" i="2"/>
  <c r="CH2173" i="2"/>
  <c r="CD2173" i="2"/>
  <c r="CB2173" i="2"/>
  <c r="U2173" i="2"/>
  <c r="Q2173" i="2"/>
  <c r="M2173" i="2"/>
  <c r="K2173" i="2"/>
  <c r="J2173" i="2"/>
  <c r="H2173" i="2"/>
  <c r="C2173" i="2"/>
  <c r="DV2172" i="2"/>
  <c r="DO2172" i="2"/>
  <c r="CD2172" i="2"/>
  <c r="CB2172" i="2"/>
  <c r="U2172" i="2"/>
  <c r="Q2172" i="2"/>
  <c r="M2172" i="2"/>
  <c r="K2172" i="2"/>
  <c r="J2172" i="2"/>
  <c r="H2172" i="2"/>
  <c r="C2172" i="2"/>
  <c r="DV2171" i="2"/>
  <c r="DO2171" i="2"/>
  <c r="CD2171" i="2"/>
  <c r="CB2171" i="2"/>
  <c r="U2171" i="2"/>
  <c r="Q2171" i="2"/>
  <c r="M2171" i="2"/>
  <c r="K2171" i="2"/>
  <c r="J2171" i="2"/>
  <c r="H2171" i="2"/>
  <c r="C2171" i="2"/>
  <c r="DV2170" i="2"/>
  <c r="DO2170" i="2"/>
  <c r="CD2170" i="2"/>
  <c r="CB2170" i="2"/>
  <c r="U2170" i="2"/>
  <c r="Q2170" i="2"/>
  <c r="M2170" i="2"/>
  <c r="K2170" i="2"/>
  <c r="J2170" i="2"/>
  <c r="H2170" i="2"/>
  <c r="C2170" i="2"/>
  <c r="DV2169" i="2"/>
  <c r="DO2169" i="2"/>
  <c r="CH2169" i="2"/>
  <c r="CD2169" i="2"/>
  <c r="CB2169" i="2"/>
  <c r="U2169" i="2"/>
  <c r="Q2169" i="2"/>
  <c r="M2169" i="2"/>
  <c r="K2169" i="2"/>
  <c r="J2169" i="2"/>
  <c r="H2169" i="2"/>
  <c r="C2169" i="2"/>
  <c r="DV2168" i="2"/>
  <c r="DO2168" i="2"/>
  <c r="CD2168" i="2"/>
  <c r="CB2168" i="2"/>
  <c r="U2168" i="2"/>
  <c r="Q2168" i="2"/>
  <c r="M2168" i="2"/>
  <c r="K2168" i="2"/>
  <c r="J2168" i="2"/>
  <c r="H2168" i="2"/>
  <c r="C2168" i="2"/>
  <c r="DV2167" i="2"/>
  <c r="DO2167" i="2"/>
  <c r="CD2167" i="2"/>
  <c r="CB2167" i="2"/>
  <c r="U2167" i="2"/>
  <c r="Q2167" i="2"/>
  <c r="M2167" i="2"/>
  <c r="K2167" i="2"/>
  <c r="J2167" i="2"/>
  <c r="H2167" i="2"/>
  <c r="C2167" i="2"/>
  <c r="DV2166" i="2"/>
  <c r="DO2166" i="2"/>
  <c r="CD2166" i="2"/>
  <c r="CB2166" i="2"/>
  <c r="U2166" i="2"/>
  <c r="Q2166" i="2"/>
  <c r="M2166" i="2"/>
  <c r="K2166" i="2"/>
  <c r="J2166" i="2"/>
  <c r="H2166" i="2"/>
  <c r="C2166" i="2"/>
  <c r="DV2165" i="2"/>
  <c r="DO2165" i="2"/>
  <c r="CD2165" i="2"/>
  <c r="CB2165" i="2"/>
  <c r="U2165" i="2"/>
  <c r="Q2165" i="2"/>
  <c r="M2165" i="2"/>
  <c r="K2165" i="2"/>
  <c r="J2165" i="2"/>
  <c r="H2165" i="2"/>
  <c r="C2165" i="2"/>
  <c r="DV2164" i="2"/>
  <c r="DO2164" i="2"/>
  <c r="CD2164" i="2"/>
  <c r="CB2164" i="2"/>
  <c r="U2164" i="2"/>
  <c r="Q2164" i="2"/>
  <c r="M2164" i="2"/>
  <c r="K2164" i="2"/>
  <c r="J2164" i="2"/>
  <c r="H2164" i="2"/>
  <c r="C2164" i="2"/>
  <c r="DV2163" i="2"/>
  <c r="DO2163" i="2"/>
  <c r="CD2163" i="2"/>
  <c r="CB2163" i="2"/>
  <c r="U2163" i="2"/>
  <c r="Q2163" i="2"/>
  <c r="M2163" i="2"/>
  <c r="K2163" i="2"/>
  <c r="J2163" i="2"/>
  <c r="H2163" i="2"/>
  <c r="C2163" i="2"/>
  <c r="DV2162" i="2"/>
  <c r="DO2162" i="2"/>
  <c r="CH2162" i="2"/>
  <c r="CD2162" i="2"/>
  <c r="CB2162" i="2"/>
  <c r="U2162" i="2"/>
  <c r="Q2162" i="2"/>
  <c r="M2162" i="2"/>
  <c r="K2162" i="2"/>
  <c r="J2162" i="2"/>
  <c r="H2162" i="2"/>
  <c r="C2162" i="2"/>
  <c r="DV2161" i="2"/>
  <c r="DO2161" i="2"/>
  <c r="CD2161" i="2"/>
  <c r="CB2161" i="2"/>
  <c r="U2161" i="2"/>
  <c r="Q2161" i="2"/>
  <c r="M2161" i="2"/>
  <c r="K2161" i="2"/>
  <c r="J2161" i="2"/>
  <c r="H2161" i="2"/>
  <c r="C2161" i="2"/>
  <c r="DV2160" i="2"/>
  <c r="DO2160" i="2"/>
  <c r="CD2160" i="2"/>
  <c r="CB2160" i="2"/>
  <c r="U2160" i="2"/>
  <c r="Q2160" i="2"/>
  <c r="M2160" i="2"/>
  <c r="K2160" i="2"/>
  <c r="J2160" i="2"/>
  <c r="H2160" i="2"/>
  <c r="C2160" i="2"/>
  <c r="DV2159" i="2"/>
  <c r="DO2159" i="2"/>
  <c r="CD2159" i="2"/>
  <c r="CB2159" i="2"/>
  <c r="U2159" i="2"/>
  <c r="Q2159" i="2"/>
  <c r="M2159" i="2"/>
  <c r="K2159" i="2"/>
  <c r="J2159" i="2"/>
  <c r="H2159" i="2"/>
  <c r="C2159" i="2"/>
  <c r="DV2158" i="2"/>
  <c r="DO2158" i="2"/>
  <c r="CD2158" i="2"/>
  <c r="CB2158" i="2"/>
  <c r="U2158" i="2"/>
  <c r="Q2158" i="2"/>
  <c r="M2158" i="2"/>
  <c r="K2158" i="2"/>
  <c r="J2158" i="2"/>
  <c r="H2158" i="2"/>
  <c r="C2158" i="2"/>
  <c r="DV2157" i="2"/>
  <c r="DO2157" i="2"/>
  <c r="CD2157" i="2"/>
  <c r="CB2157" i="2"/>
  <c r="U2157" i="2"/>
  <c r="Q2157" i="2"/>
  <c r="M2157" i="2"/>
  <c r="K2157" i="2"/>
  <c r="J2157" i="2"/>
  <c r="H2157" i="2"/>
  <c r="C2157" i="2"/>
  <c r="DV2156" i="2"/>
  <c r="DO2156" i="2"/>
  <c r="CD2156" i="2"/>
  <c r="CB2156" i="2"/>
  <c r="U2156" i="2"/>
  <c r="Q2156" i="2"/>
  <c r="M2156" i="2"/>
  <c r="K2156" i="2"/>
  <c r="J2156" i="2"/>
  <c r="H2156" i="2"/>
  <c r="C2156" i="2"/>
  <c r="DV2155" i="2"/>
  <c r="DO2155" i="2"/>
  <c r="CD2155" i="2"/>
  <c r="CB2155" i="2"/>
  <c r="U2155" i="2"/>
  <c r="Q2155" i="2"/>
  <c r="M2155" i="2"/>
  <c r="K2155" i="2"/>
  <c r="J2155" i="2"/>
  <c r="H2155" i="2"/>
  <c r="C2155" i="2"/>
  <c r="DV2154" i="2"/>
  <c r="DO2154" i="2"/>
  <c r="CD2154" i="2"/>
  <c r="CB2154" i="2"/>
  <c r="U2154" i="2"/>
  <c r="Q2154" i="2"/>
  <c r="M2154" i="2"/>
  <c r="K2154" i="2"/>
  <c r="J2154" i="2"/>
  <c r="H2154" i="2"/>
  <c r="C2154" i="2"/>
  <c r="DV2153" i="2"/>
  <c r="DO2153" i="2"/>
  <c r="CD2153" i="2"/>
  <c r="CB2153" i="2"/>
  <c r="U2153" i="2"/>
  <c r="Q2153" i="2"/>
  <c r="M2153" i="2"/>
  <c r="K2153" i="2"/>
  <c r="J2153" i="2"/>
  <c r="H2153" i="2"/>
  <c r="C2153" i="2"/>
  <c r="DV2152" i="2"/>
  <c r="DO2152" i="2"/>
  <c r="CD2152" i="2"/>
  <c r="CB2152" i="2"/>
  <c r="U2152" i="2"/>
  <c r="Q2152" i="2"/>
  <c r="M2152" i="2"/>
  <c r="K2152" i="2"/>
  <c r="J2152" i="2"/>
  <c r="H2152" i="2"/>
  <c r="C2152" i="2"/>
  <c r="DV2151" i="2"/>
  <c r="DO2151" i="2"/>
  <c r="CD2151" i="2"/>
  <c r="CB2151" i="2"/>
  <c r="U2151" i="2"/>
  <c r="Q2151" i="2"/>
  <c r="M2151" i="2"/>
  <c r="K2151" i="2"/>
  <c r="J2151" i="2"/>
  <c r="H2151" i="2"/>
  <c r="C2151" i="2"/>
  <c r="DV2150" i="2"/>
  <c r="DO2150" i="2"/>
  <c r="CD2150" i="2"/>
  <c r="CB2150" i="2"/>
  <c r="U2150" i="2"/>
  <c r="Q2150" i="2"/>
  <c r="M2150" i="2"/>
  <c r="K2150" i="2"/>
  <c r="J2150" i="2"/>
  <c r="H2150" i="2"/>
  <c r="C2150" i="2"/>
  <c r="DV2149" i="2"/>
  <c r="DO2149" i="2"/>
  <c r="CD2149" i="2"/>
  <c r="CB2149" i="2"/>
  <c r="U2149" i="2"/>
  <c r="Q2149" i="2"/>
  <c r="M2149" i="2"/>
  <c r="K2149" i="2"/>
  <c r="J2149" i="2"/>
  <c r="H2149" i="2"/>
  <c r="C2149" i="2"/>
  <c r="DV2148" i="2"/>
  <c r="DO2148" i="2"/>
  <c r="CD2148" i="2"/>
  <c r="CB2148" i="2"/>
  <c r="U2148" i="2"/>
  <c r="Q2148" i="2"/>
  <c r="M2148" i="2"/>
  <c r="K2148" i="2"/>
  <c r="J2148" i="2"/>
  <c r="H2148" i="2"/>
  <c r="C2148" i="2"/>
  <c r="DV2147" i="2"/>
  <c r="DO2147" i="2"/>
  <c r="CD2147" i="2"/>
  <c r="CB2147" i="2"/>
  <c r="U2147" i="2"/>
  <c r="Q2147" i="2"/>
  <c r="M2147" i="2"/>
  <c r="K2147" i="2"/>
  <c r="J2147" i="2"/>
  <c r="H2147" i="2"/>
  <c r="C2147" i="2"/>
  <c r="DV2146" i="2"/>
  <c r="DO2146" i="2"/>
  <c r="CD2146" i="2"/>
  <c r="CB2146" i="2"/>
  <c r="U2146" i="2"/>
  <c r="Q2146" i="2"/>
  <c r="M2146" i="2"/>
  <c r="K2146" i="2"/>
  <c r="J2146" i="2"/>
  <c r="H2146" i="2"/>
  <c r="C2146" i="2"/>
  <c r="DV2145" i="2"/>
  <c r="DO2145" i="2"/>
  <c r="CD2145" i="2"/>
  <c r="CB2145" i="2"/>
  <c r="U2145" i="2"/>
  <c r="Q2145" i="2"/>
  <c r="M2145" i="2"/>
  <c r="K2145" i="2"/>
  <c r="J2145" i="2"/>
  <c r="H2145" i="2"/>
  <c r="C2145" i="2"/>
  <c r="DV2144" i="2"/>
  <c r="DO2144" i="2"/>
  <c r="CI2144" i="2"/>
  <c r="CH2144" i="2"/>
  <c r="CG2144" i="2"/>
  <c r="CD2144" i="2"/>
  <c r="CJ2144" i="2" s="1"/>
  <c r="CB2144" i="2"/>
  <c r="U2144" i="2"/>
  <c r="Q2144" i="2"/>
  <c r="M2144" i="2"/>
  <c r="K2144" i="2"/>
  <c r="J2144" i="2"/>
  <c r="H2144" i="2"/>
  <c r="C2144" i="2"/>
  <c r="DV2143" i="2"/>
  <c r="DO2143" i="2"/>
  <c r="CH2143" i="2"/>
  <c r="CD2143" i="2"/>
  <c r="CB2143" i="2"/>
  <c r="U2143" i="2"/>
  <c r="Q2143" i="2"/>
  <c r="M2143" i="2"/>
  <c r="K2143" i="2"/>
  <c r="J2143" i="2"/>
  <c r="H2143" i="2"/>
  <c r="C2143" i="2"/>
  <c r="DV2142" i="2"/>
  <c r="DO2142" i="2"/>
  <c r="CD2142" i="2"/>
  <c r="CB2142" i="2"/>
  <c r="U2142" i="2"/>
  <c r="Q2142" i="2"/>
  <c r="M2142" i="2"/>
  <c r="K2142" i="2"/>
  <c r="J2142" i="2"/>
  <c r="H2142" i="2"/>
  <c r="C2142" i="2"/>
  <c r="DV2141" i="2"/>
  <c r="DO2141" i="2"/>
  <c r="CD2141" i="2"/>
  <c r="CB2141" i="2"/>
  <c r="U2141" i="2"/>
  <c r="Q2141" i="2"/>
  <c r="M2141" i="2"/>
  <c r="K2141" i="2"/>
  <c r="J2141" i="2"/>
  <c r="H2141" i="2"/>
  <c r="C2141" i="2"/>
  <c r="DV2140" i="2"/>
  <c r="DO2140" i="2"/>
  <c r="CD2140" i="2"/>
  <c r="CB2140" i="2"/>
  <c r="U2140" i="2"/>
  <c r="Q2140" i="2"/>
  <c r="M2140" i="2"/>
  <c r="K2140" i="2"/>
  <c r="J2140" i="2"/>
  <c r="H2140" i="2"/>
  <c r="C2140" i="2"/>
  <c r="DV2139" i="2"/>
  <c r="DO2139" i="2"/>
  <c r="CJ2139" i="2"/>
  <c r="CI2139" i="2"/>
  <c r="CH2139" i="2"/>
  <c r="CG2139" i="2"/>
  <c r="CD2139" i="2"/>
  <c r="CB2139" i="2"/>
  <c r="U2139" i="2"/>
  <c r="Q2139" i="2"/>
  <c r="M2139" i="2"/>
  <c r="K2139" i="2"/>
  <c r="J2139" i="2"/>
  <c r="H2139" i="2"/>
  <c r="C2139" i="2"/>
  <c r="DV2138" i="2"/>
  <c r="DO2138" i="2"/>
  <c r="CJ2138" i="2"/>
  <c r="CI2138" i="2"/>
  <c r="CH2138" i="2"/>
  <c r="CG2138" i="2"/>
  <c r="CD2138" i="2"/>
  <c r="CB2138" i="2"/>
  <c r="U2138" i="2"/>
  <c r="Q2138" i="2"/>
  <c r="M2138" i="2"/>
  <c r="K2138" i="2"/>
  <c r="J2138" i="2"/>
  <c r="H2138" i="2"/>
  <c r="C2138" i="2"/>
  <c r="DV2137" i="2"/>
  <c r="DO2137" i="2"/>
  <c r="CD2137" i="2"/>
  <c r="CB2137" i="2"/>
  <c r="U2137" i="2"/>
  <c r="Q2137" i="2"/>
  <c r="M2137" i="2"/>
  <c r="K2137" i="2"/>
  <c r="J2137" i="2"/>
  <c r="H2137" i="2"/>
  <c r="C2137" i="2"/>
  <c r="DV2136" i="2"/>
  <c r="DO2136" i="2"/>
  <c r="CD2136" i="2"/>
  <c r="CB2136" i="2"/>
  <c r="U2136" i="2"/>
  <c r="Q2136" i="2"/>
  <c r="M2136" i="2"/>
  <c r="K2136" i="2"/>
  <c r="J2136" i="2"/>
  <c r="H2136" i="2"/>
  <c r="C2136" i="2"/>
  <c r="DV2135" i="2"/>
  <c r="DO2135" i="2"/>
  <c r="CI2135" i="2"/>
  <c r="CH2135" i="2"/>
  <c r="CG2135" i="2"/>
  <c r="CD2135" i="2"/>
  <c r="CB2135" i="2"/>
  <c r="U2135" i="2"/>
  <c r="Q2135" i="2"/>
  <c r="M2135" i="2"/>
  <c r="K2135" i="2"/>
  <c r="J2135" i="2"/>
  <c r="H2135" i="2"/>
  <c r="C2135" i="2"/>
  <c r="DV2134" i="2"/>
  <c r="DO2134" i="2"/>
  <c r="CI2134" i="2"/>
  <c r="CH2134" i="2"/>
  <c r="CG2134" i="2"/>
  <c r="CD2134" i="2"/>
  <c r="CJ2134" i="2" s="1"/>
  <c r="CB2134" i="2"/>
  <c r="U2134" i="2"/>
  <c r="Q2134" i="2"/>
  <c r="M2134" i="2"/>
  <c r="K2134" i="2"/>
  <c r="J2134" i="2"/>
  <c r="H2134" i="2"/>
  <c r="C2134" i="2"/>
  <c r="DV2133" i="2"/>
  <c r="DO2133" i="2"/>
  <c r="CH2133" i="2"/>
  <c r="CD2133" i="2"/>
  <c r="CB2133" i="2"/>
  <c r="U2133" i="2"/>
  <c r="Q2133" i="2"/>
  <c r="M2133" i="2"/>
  <c r="K2133" i="2"/>
  <c r="J2133" i="2"/>
  <c r="H2133" i="2"/>
  <c r="C2133" i="2"/>
  <c r="DV2132" i="2"/>
  <c r="DO2132" i="2"/>
  <c r="CH2132" i="2"/>
  <c r="CD2132" i="2"/>
  <c r="CB2132" i="2"/>
  <c r="U2132" i="2"/>
  <c r="Q2132" i="2"/>
  <c r="M2132" i="2"/>
  <c r="K2132" i="2"/>
  <c r="J2132" i="2"/>
  <c r="H2132" i="2"/>
  <c r="C2132" i="2"/>
  <c r="DV2131" i="2"/>
  <c r="DO2131" i="2"/>
  <c r="CD2131" i="2"/>
  <c r="CB2131" i="2"/>
  <c r="U2131" i="2"/>
  <c r="Q2131" i="2"/>
  <c r="M2131" i="2"/>
  <c r="K2131" i="2"/>
  <c r="J2131" i="2"/>
  <c r="H2131" i="2"/>
  <c r="C2131" i="2"/>
  <c r="DV2130" i="2"/>
  <c r="DO2130" i="2"/>
  <c r="CD2130" i="2"/>
  <c r="CB2130" i="2"/>
  <c r="U2130" i="2"/>
  <c r="Q2130" i="2"/>
  <c r="M2130" i="2"/>
  <c r="K2130" i="2"/>
  <c r="J2130" i="2"/>
  <c r="H2130" i="2"/>
  <c r="C2130" i="2"/>
  <c r="DV2129" i="2"/>
  <c r="DO2129" i="2"/>
  <c r="CD2129" i="2"/>
  <c r="CB2129" i="2"/>
  <c r="U2129" i="2"/>
  <c r="Q2129" i="2"/>
  <c r="M2129" i="2"/>
  <c r="K2129" i="2"/>
  <c r="J2129" i="2"/>
  <c r="H2129" i="2"/>
  <c r="C2129" i="2"/>
  <c r="DV2128" i="2"/>
  <c r="DO2128" i="2"/>
  <c r="CD2128" i="2"/>
  <c r="CB2128" i="2"/>
  <c r="U2128" i="2"/>
  <c r="Q2128" i="2"/>
  <c r="M2128" i="2"/>
  <c r="K2128" i="2"/>
  <c r="J2128" i="2"/>
  <c r="H2128" i="2"/>
  <c r="C2128" i="2"/>
  <c r="DV2127" i="2"/>
  <c r="DO2127" i="2"/>
  <c r="CI2127" i="2"/>
  <c r="CH2127" i="2"/>
  <c r="CG2127" i="2"/>
  <c r="CD2127" i="2"/>
  <c r="CJ2127" i="2" s="1"/>
  <c r="CB2127" i="2"/>
  <c r="U2127" i="2"/>
  <c r="Q2127" i="2"/>
  <c r="M2127" i="2"/>
  <c r="K2127" i="2"/>
  <c r="J2127" i="2"/>
  <c r="H2127" i="2"/>
  <c r="C2127" i="2"/>
  <c r="DV2126" i="2"/>
  <c r="DO2126" i="2"/>
  <c r="CD2126" i="2"/>
  <c r="CB2126" i="2"/>
  <c r="U2126" i="2"/>
  <c r="Q2126" i="2"/>
  <c r="M2126" i="2"/>
  <c r="K2126" i="2"/>
  <c r="J2126" i="2"/>
  <c r="H2126" i="2"/>
  <c r="C2126" i="2"/>
  <c r="DV2125" i="2"/>
  <c r="DO2125" i="2"/>
  <c r="CD2125" i="2"/>
  <c r="CB2125" i="2"/>
  <c r="U2125" i="2"/>
  <c r="Q2125" i="2"/>
  <c r="M2125" i="2"/>
  <c r="K2125" i="2"/>
  <c r="J2125" i="2"/>
  <c r="H2125" i="2"/>
  <c r="C2125" i="2"/>
  <c r="DV2124" i="2"/>
  <c r="DO2124" i="2"/>
  <c r="CI2124" i="2"/>
  <c r="CH2124" i="2"/>
  <c r="CG2124" i="2"/>
  <c r="CD2124" i="2"/>
  <c r="CJ2124" i="2" s="1"/>
  <c r="CB2124" i="2"/>
  <c r="U2124" i="2"/>
  <c r="Q2124" i="2"/>
  <c r="M2124" i="2"/>
  <c r="K2124" i="2"/>
  <c r="J2124" i="2"/>
  <c r="H2124" i="2"/>
  <c r="C2124" i="2"/>
  <c r="DV2123" i="2"/>
  <c r="DO2123" i="2"/>
  <c r="CD2123" i="2"/>
  <c r="CB2123" i="2"/>
  <c r="U2123" i="2"/>
  <c r="Q2123" i="2"/>
  <c r="M2123" i="2"/>
  <c r="K2123" i="2"/>
  <c r="J2123" i="2"/>
  <c r="H2123" i="2"/>
  <c r="C2123" i="2"/>
  <c r="DV2122" i="2"/>
  <c r="DO2122" i="2"/>
  <c r="CD2122" i="2"/>
  <c r="CB2122" i="2"/>
  <c r="U2122" i="2"/>
  <c r="Q2122" i="2"/>
  <c r="M2122" i="2"/>
  <c r="K2122" i="2"/>
  <c r="J2122" i="2"/>
  <c r="H2122" i="2"/>
  <c r="C2122" i="2"/>
  <c r="DV2121" i="2"/>
  <c r="DO2121" i="2"/>
  <c r="CD2121" i="2"/>
  <c r="CB2121" i="2"/>
  <c r="U2121" i="2"/>
  <c r="Q2121" i="2"/>
  <c r="M2121" i="2"/>
  <c r="K2121" i="2"/>
  <c r="J2121" i="2"/>
  <c r="H2121" i="2"/>
  <c r="C2121" i="2"/>
  <c r="DV2120" i="2"/>
  <c r="DO2120" i="2"/>
  <c r="CD2120" i="2"/>
  <c r="CB2120" i="2"/>
  <c r="U2120" i="2"/>
  <c r="Q2120" i="2"/>
  <c r="M2120" i="2"/>
  <c r="K2120" i="2"/>
  <c r="J2120" i="2"/>
  <c r="H2120" i="2"/>
  <c r="C2120" i="2"/>
  <c r="DV2119" i="2"/>
  <c r="DO2119" i="2"/>
  <c r="CI2119" i="2"/>
  <c r="CH2119" i="2"/>
  <c r="CG2119" i="2"/>
  <c r="CD2119" i="2"/>
  <c r="CJ2119" i="2" s="1"/>
  <c r="CB2119" i="2"/>
  <c r="U2119" i="2"/>
  <c r="Q2119" i="2"/>
  <c r="M2119" i="2"/>
  <c r="K2119" i="2"/>
  <c r="J2119" i="2"/>
  <c r="H2119" i="2"/>
  <c r="C2119" i="2"/>
  <c r="DV2118" i="2"/>
  <c r="DO2118" i="2"/>
  <c r="CD2118" i="2"/>
  <c r="CB2118" i="2"/>
  <c r="U2118" i="2"/>
  <c r="Q2118" i="2"/>
  <c r="M2118" i="2"/>
  <c r="K2118" i="2"/>
  <c r="J2118" i="2"/>
  <c r="H2118" i="2"/>
  <c r="C2118" i="2"/>
  <c r="DV2117" i="2"/>
  <c r="DO2117" i="2"/>
  <c r="CD2117" i="2"/>
  <c r="CB2117" i="2"/>
  <c r="U2117" i="2"/>
  <c r="Q2117" i="2"/>
  <c r="M2117" i="2"/>
  <c r="K2117" i="2"/>
  <c r="J2117" i="2"/>
  <c r="H2117" i="2"/>
  <c r="C2117" i="2"/>
  <c r="DV2116" i="2"/>
  <c r="DO2116" i="2"/>
  <c r="CD2116" i="2"/>
  <c r="CB2116" i="2"/>
  <c r="U2116" i="2"/>
  <c r="Q2116" i="2"/>
  <c r="M2116" i="2"/>
  <c r="K2116" i="2"/>
  <c r="J2116" i="2"/>
  <c r="H2116" i="2"/>
  <c r="C2116" i="2"/>
  <c r="DV2115" i="2"/>
  <c r="DO2115" i="2"/>
  <c r="CD2115" i="2"/>
  <c r="CB2115" i="2"/>
  <c r="U2115" i="2"/>
  <c r="Q2115" i="2"/>
  <c r="M2115" i="2"/>
  <c r="K2115" i="2"/>
  <c r="J2115" i="2"/>
  <c r="H2115" i="2"/>
  <c r="C2115" i="2"/>
  <c r="DV2114" i="2"/>
  <c r="DO2114" i="2"/>
  <c r="CD2114" i="2"/>
  <c r="CB2114" i="2"/>
  <c r="U2114" i="2"/>
  <c r="Q2114" i="2"/>
  <c r="M2114" i="2"/>
  <c r="K2114" i="2"/>
  <c r="J2114" i="2"/>
  <c r="H2114" i="2"/>
  <c r="C2114" i="2"/>
  <c r="DV2113" i="2"/>
  <c r="DO2113" i="2"/>
  <c r="CD2113" i="2"/>
  <c r="CB2113" i="2"/>
  <c r="U2113" i="2"/>
  <c r="Q2113" i="2"/>
  <c r="M2113" i="2"/>
  <c r="K2113" i="2"/>
  <c r="J2113" i="2"/>
  <c r="H2113" i="2"/>
  <c r="C2113" i="2"/>
  <c r="DV2112" i="2"/>
  <c r="DO2112" i="2"/>
  <c r="CH2112" i="2"/>
  <c r="CD2112" i="2"/>
  <c r="CB2112" i="2"/>
  <c r="U2112" i="2"/>
  <c r="Q2112" i="2"/>
  <c r="M2112" i="2"/>
  <c r="K2112" i="2"/>
  <c r="J2112" i="2"/>
  <c r="H2112" i="2"/>
  <c r="C2112" i="2"/>
  <c r="DV2111" i="2"/>
  <c r="DO2111" i="2"/>
  <c r="CD2111" i="2"/>
  <c r="CB2111" i="2"/>
  <c r="U2111" i="2"/>
  <c r="Q2111" i="2"/>
  <c r="M2111" i="2"/>
  <c r="K2111" i="2"/>
  <c r="J2111" i="2"/>
  <c r="H2111" i="2"/>
  <c r="C2111" i="2"/>
  <c r="DV2110" i="2"/>
  <c r="DO2110" i="2"/>
  <c r="CD2110" i="2"/>
  <c r="CB2110" i="2"/>
  <c r="U2110" i="2"/>
  <c r="Q2110" i="2"/>
  <c r="M2110" i="2"/>
  <c r="K2110" i="2"/>
  <c r="J2110" i="2"/>
  <c r="H2110" i="2"/>
  <c r="C2110" i="2"/>
  <c r="DV2109" i="2"/>
  <c r="DO2109" i="2"/>
  <c r="CD2109" i="2"/>
  <c r="CB2109" i="2"/>
  <c r="U2109" i="2"/>
  <c r="Q2109" i="2"/>
  <c r="M2109" i="2"/>
  <c r="K2109" i="2"/>
  <c r="J2109" i="2"/>
  <c r="H2109" i="2"/>
  <c r="C2109" i="2"/>
  <c r="DV2108" i="2"/>
  <c r="DO2108" i="2"/>
  <c r="CD2108" i="2"/>
  <c r="CB2108" i="2"/>
  <c r="U2108" i="2"/>
  <c r="Q2108" i="2"/>
  <c r="M2108" i="2"/>
  <c r="K2108" i="2"/>
  <c r="J2108" i="2"/>
  <c r="H2108" i="2"/>
  <c r="C2108" i="2"/>
  <c r="DV2107" i="2"/>
  <c r="DO2107" i="2"/>
  <c r="CD2107" i="2"/>
  <c r="CB2107" i="2"/>
  <c r="U2107" i="2"/>
  <c r="Q2107" i="2"/>
  <c r="M2107" i="2"/>
  <c r="K2107" i="2"/>
  <c r="J2107" i="2"/>
  <c r="H2107" i="2"/>
  <c r="C2107" i="2"/>
  <c r="DV2106" i="2"/>
  <c r="DO2106" i="2"/>
  <c r="CD2106" i="2"/>
  <c r="CB2106" i="2"/>
  <c r="U2106" i="2"/>
  <c r="Q2106" i="2"/>
  <c r="M2106" i="2"/>
  <c r="K2106" i="2"/>
  <c r="J2106" i="2"/>
  <c r="H2106" i="2"/>
  <c r="C2106" i="2"/>
  <c r="DV2105" i="2"/>
  <c r="DO2105" i="2"/>
  <c r="CH2105" i="2"/>
  <c r="CD2105" i="2"/>
  <c r="CB2105" i="2"/>
  <c r="U2105" i="2"/>
  <c r="Q2105" i="2"/>
  <c r="M2105" i="2"/>
  <c r="K2105" i="2"/>
  <c r="J2105" i="2"/>
  <c r="H2105" i="2"/>
  <c r="C2105" i="2"/>
  <c r="DV2104" i="2"/>
  <c r="DO2104" i="2"/>
  <c r="CD2104" i="2"/>
  <c r="CB2104" i="2"/>
  <c r="U2104" i="2"/>
  <c r="Q2104" i="2"/>
  <c r="M2104" i="2"/>
  <c r="K2104" i="2"/>
  <c r="J2104" i="2"/>
  <c r="H2104" i="2"/>
  <c r="C2104" i="2"/>
  <c r="DV2103" i="2"/>
  <c r="DO2103" i="2"/>
  <c r="CD2103" i="2"/>
  <c r="CB2103" i="2"/>
  <c r="U2103" i="2"/>
  <c r="Q2103" i="2"/>
  <c r="M2103" i="2"/>
  <c r="K2103" i="2"/>
  <c r="J2103" i="2"/>
  <c r="H2103" i="2"/>
  <c r="C2103" i="2"/>
  <c r="DV2102" i="2"/>
  <c r="DO2102" i="2"/>
  <c r="CI2102" i="2"/>
  <c r="CH2102" i="2"/>
  <c r="CG2102" i="2"/>
  <c r="CD2102" i="2"/>
  <c r="CJ2102" i="2" s="1"/>
  <c r="CB2102" i="2"/>
  <c r="U2102" i="2"/>
  <c r="Q2102" i="2"/>
  <c r="M2102" i="2"/>
  <c r="K2102" i="2"/>
  <c r="J2102" i="2"/>
  <c r="H2102" i="2"/>
  <c r="C2102" i="2"/>
  <c r="DV2101" i="2"/>
  <c r="DO2101" i="2"/>
  <c r="CD2101" i="2"/>
  <c r="CB2101" i="2"/>
  <c r="U2101" i="2"/>
  <c r="Q2101" i="2"/>
  <c r="M2101" i="2"/>
  <c r="K2101" i="2"/>
  <c r="J2101" i="2"/>
  <c r="H2101" i="2"/>
  <c r="C2101" i="2"/>
  <c r="DV2100" i="2"/>
  <c r="DO2100" i="2"/>
  <c r="CD2100" i="2"/>
  <c r="CB2100" i="2"/>
  <c r="U2100" i="2"/>
  <c r="Q2100" i="2"/>
  <c r="M2100" i="2"/>
  <c r="K2100" i="2"/>
  <c r="J2100" i="2"/>
  <c r="H2100" i="2"/>
  <c r="C2100" i="2"/>
  <c r="DV2099" i="2"/>
  <c r="DO2099" i="2"/>
  <c r="CH2099" i="2"/>
  <c r="CD2099" i="2"/>
  <c r="CB2099" i="2"/>
  <c r="U2099" i="2"/>
  <c r="Q2099" i="2"/>
  <c r="M2099" i="2"/>
  <c r="K2099" i="2"/>
  <c r="J2099" i="2"/>
  <c r="H2099" i="2"/>
  <c r="C2099" i="2"/>
  <c r="DV2098" i="2"/>
  <c r="DO2098" i="2"/>
  <c r="CI2098" i="2"/>
  <c r="CH2098" i="2"/>
  <c r="CG2098" i="2"/>
  <c r="CD2098" i="2"/>
  <c r="CJ2098" i="2" s="1"/>
  <c r="CB2098" i="2"/>
  <c r="U2098" i="2"/>
  <c r="Q2098" i="2"/>
  <c r="M2098" i="2"/>
  <c r="K2098" i="2"/>
  <c r="J2098" i="2"/>
  <c r="H2098" i="2"/>
  <c r="C2098" i="2"/>
  <c r="DV2097" i="2"/>
  <c r="DO2097" i="2"/>
  <c r="CD2097" i="2"/>
  <c r="CB2097" i="2"/>
  <c r="U2097" i="2"/>
  <c r="Q2097" i="2"/>
  <c r="M2097" i="2"/>
  <c r="K2097" i="2"/>
  <c r="J2097" i="2"/>
  <c r="H2097" i="2"/>
  <c r="C2097" i="2"/>
  <c r="DV2096" i="2"/>
  <c r="DO2096" i="2"/>
  <c r="CD2096" i="2"/>
  <c r="CB2096" i="2"/>
  <c r="U2096" i="2"/>
  <c r="Q2096" i="2"/>
  <c r="M2096" i="2"/>
  <c r="K2096" i="2"/>
  <c r="J2096" i="2"/>
  <c r="H2096" i="2"/>
  <c r="C2096" i="2"/>
  <c r="DV2095" i="2"/>
  <c r="DO2095" i="2"/>
  <c r="CD2095" i="2"/>
  <c r="CB2095" i="2"/>
  <c r="U2095" i="2"/>
  <c r="Q2095" i="2"/>
  <c r="M2095" i="2"/>
  <c r="K2095" i="2"/>
  <c r="J2095" i="2"/>
  <c r="H2095" i="2"/>
  <c r="C2095" i="2"/>
  <c r="DV2094" i="2"/>
  <c r="DO2094" i="2"/>
  <c r="CD2094" i="2"/>
  <c r="CB2094" i="2"/>
  <c r="U2094" i="2"/>
  <c r="Q2094" i="2"/>
  <c r="M2094" i="2"/>
  <c r="K2094" i="2"/>
  <c r="J2094" i="2"/>
  <c r="H2094" i="2"/>
  <c r="C2094" i="2"/>
  <c r="DV2093" i="2"/>
  <c r="DO2093" i="2"/>
  <c r="CD2093" i="2"/>
  <c r="CB2093" i="2"/>
  <c r="U2093" i="2"/>
  <c r="Q2093" i="2"/>
  <c r="M2093" i="2"/>
  <c r="K2093" i="2"/>
  <c r="J2093" i="2"/>
  <c r="H2093" i="2"/>
  <c r="C2093" i="2"/>
  <c r="DV2092" i="2"/>
  <c r="DO2092" i="2"/>
  <c r="CD2092" i="2"/>
  <c r="CB2092" i="2"/>
  <c r="U2092" i="2"/>
  <c r="Q2092" i="2"/>
  <c r="M2092" i="2"/>
  <c r="K2092" i="2"/>
  <c r="J2092" i="2"/>
  <c r="H2092" i="2"/>
  <c r="C2092" i="2"/>
  <c r="DV2091" i="2"/>
  <c r="DO2091" i="2"/>
  <c r="CJ2091" i="2"/>
  <c r="CI2091" i="2"/>
  <c r="CH2091" i="2"/>
  <c r="CG2091" i="2"/>
  <c r="CD2091" i="2"/>
  <c r="CB2091" i="2"/>
  <c r="U2091" i="2"/>
  <c r="Q2091" i="2"/>
  <c r="M2091" i="2"/>
  <c r="K2091" i="2"/>
  <c r="J2091" i="2"/>
  <c r="H2091" i="2"/>
  <c r="C2091" i="2"/>
  <c r="DV2090" i="2"/>
  <c r="DO2090" i="2"/>
  <c r="CD2090" i="2"/>
  <c r="CB2090" i="2"/>
  <c r="U2090" i="2"/>
  <c r="Q2090" i="2"/>
  <c r="M2090" i="2"/>
  <c r="K2090" i="2"/>
  <c r="J2090" i="2"/>
  <c r="H2090" i="2"/>
  <c r="C2090" i="2"/>
  <c r="DV2089" i="2"/>
  <c r="DO2089" i="2"/>
  <c r="CI2089" i="2"/>
  <c r="CH2089" i="2"/>
  <c r="CG2089" i="2"/>
  <c r="CD2089" i="2"/>
  <c r="CB2089" i="2"/>
  <c r="U2089" i="2"/>
  <c r="Q2089" i="2"/>
  <c r="M2089" i="2"/>
  <c r="K2089" i="2"/>
  <c r="J2089" i="2"/>
  <c r="H2089" i="2"/>
  <c r="C2089" i="2"/>
  <c r="DV2088" i="2"/>
  <c r="DO2088" i="2"/>
  <c r="CD2088" i="2"/>
  <c r="CB2088" i="2"/>
  <c r="U2088" i="2"/>
  <c r="Q2088" i="2"/>
  <c r="M2088" i="2"/>
  <c r="K2088" i="2"/>
  <c r="J2088" i="2"/>
  <c r="H2088" i="2"/>
  <c r="C2088" i="2"/>
  <c r="DV2087" i="2"/>
  <c r="DO2087" i="2"/>
  <c r="CD2087" i="2"/>
  <c r="CB2087" i="2"/>
  <c r="U2087" i="2"/>
  <c r="Q2087" i="2"/>
  <c r="M2087" i="2"/>
  <c r="K2087" i="2"/>
  <c r="J2087" i="2"/>
  <c r="H2087" i="2"/>
  <c r="C2087" i="2"/>
  <c r="DV2086" i="2"/>
  <c r="DO2086" i="2"/>
  <c r="CH2086" i="2"/>
  <c r="CD2086" i="2"/>
  <c r="CB2086" i="2"/>
  <c r="U2086" i="2"/>
  <c r="Q2086" i="2"/>
  <c r="M2086" i="2"/>
  <c r="K2086" i="2"/>
  <c r="J2086" i="2"/>
  <c r="H2086" i="2"/>
  <c r="C2086" i="2"/>
  <c r="DV2085" i="2"/>
  <c r="DO2085" i="2"/>
  <c r="CD2085" i="2"/>
  <c r="CB2085" i="2"/>
  <c r="U2085" i="2"/>
  <c r="Q2085" i="2"/>
  <c r="M2085" i="2"/>
  <c r="K2085" i="2"/>
  <c r="J2085" i="2"/>
  <c r="H2085" i="2"/>
  <c r="C2085" i="2"/>
  <c r="DV2084" i="2"/>
  <c r="DO2084" i="2"/>
  <c r="CD2084" i="2"/>
  <c r="CB2084" i="2"/>
  <c r="U2084" i="2"/>
  <c r="Q2084" i="2"/>
  <c r="M2084" i="2"/>
  <c r="K2084" i="2"/>
  <c r="J2084" i="2"/>
  <c r="H2084" i="2"/>
  <c r="C2084" i="2"/>
  <c r="DV2083" i="2"/>
  <c r="DO2083" i="2"/>
  <c r="CD2083" i="2"/>
  <c r="CB2083" i="2"/>
  <c r="U2083" i="2"/>
  <c r="Q2083" i="2"/>
  <c r="M2083" i="2"/>
  <c r="K2083" i="2"/>
  <c r="J2083" i="2"/>
  <c r="H2083" i="2"/>
  <c r="C2083" i="2"/>
  <c r="DV2082" i="2"/>
  <c r="DO2082" i="2"/>
  <c r="CH2082" i="2"/>
  <c r="CD2082" i="2"/>
  <c r="CB2082" i="2"/>
  <c r="U2082" i="2"/>
  <c r="Q2082" i="2"/>
  <c r="M2082" i="2"/>
  <c r="K2082" i="2"/>
  <c r="J2082" i="2"/>
  <c r="H2082" i="2"/>
  <c r="C2082" i="2"/>
  <c r="DV2081" i="2"/>
  <c r="DO2081" i="2"/>
  <c r="CI2081" i="2"/>
  <c r="CH2081" i="2"/>
  <c r="CG2081" i="2"/>
  <c r="CD2081" i="2"/>
  <c r="CB2081" i="2"/>
  <c r="U2081" i="2"/>
  <c r="Q2081" i="2"/>
  <c r="M2081" i="2"/>
  <c r="K2081" i="2"/>
  <c r="J2081" i="2"/>
  <c r="H2081" i="2"/>
  <c r="C2081" i="2"/>
  <c r="DV2080" i="2"/>
  <c r="DO2080" i="2"/>
  <c r="CD2080" i="2"/>
  <c r="CB2080" i="2"/>
  <c r="U2080" i="2"/>
  <c r="Q2080" i="2"/>
  <c r="M2080" i="2"/>
  <c r="K2080" i="2"/>
  <c r="J2080" i="2"/>
  <c r="H2080" i="2"/>
  <c r="C2080" i="2"/>
  <c r="DV2079" i="2"/>
  <c r="DO2079" i="2"/>
  <c r="CD2079" i="2"/>
  <c r="CB2079" i="2"/>
  <c r="U2079" i="2"/>
  <c r="Q2079" i="2"/>
  <c r="M2079" i="2"/>
  <c r="K2079" i="2"/>
  <c r="J2079" i="2"/>
  <c r="H2079" i="2"/>
  <c r="C2079" i="2"/>
  <c r="DV2078" i="2"/>
  <c r="DO2078" i="2"/>
  <c r="CH2078" i="2"/>
  <c r="CD2078" i="2"/>
  <c r="CB2078" i="2"/>
  <c r="U2078" i="2"/>
  <c r="Q2078" i="2"/>
  <c r="M2078" i="2"/>
  <c r="K2078" i="2"/>
  <c r="J2078" i="2"/>
  <c r="H2078" i="2"/>
  <c r="C2078" i="2"/>
  <c r="DV2077" i="2"/>
  <c r="DO2077" i="2"/>
  <c r="CD2077" i="2"/>
  <c r="CB2077" i="2"/>
  <c r="U2077" i="2"/>
  <c r="Q2077" i="2"/>
  <c r="M2077" i="2"/>
  <c r="K2077" i="2"/>
  <c r="J2077" i="2"/>
  <c r="H2077" i="2"/>
  <c r="C2077" i="2"/>
  <c r="DV2076" i="2"/>
  <c r="DO2076" i="2"/>
  <c r="CD2076" i="2"/>
  <c r="CB2076" i="2"/>
  <c r="U2076" i="2"/>
  <c r="Q2076" i="2"/>
  <c r="M2076" i="2"/>
  <c r="K2076" i="2"/>
  <c r="J2076" i="2"/>
  <c r="H2076" i="2"/>
  <c r="C2076" i="2"/>
  <c r="DV2075" i="2"/>
  <c r="DO2075" i="2"/>
  <c r="CH2075" i="2"/>
  <c r="CD2075" i="2"/>
  <c r="CB2075" i="2"/>
  <c r="U2075" i="2"/>
  <c r="Q2075" i="2"/>
  <c r="M2075" i="2"/>
  <c r="K2075" i="2"/>
  <c r="J2075" i="2"/>
  <c r="H2075" i="2"/>
  <c r="C2075" i="2"/>
  <c r="DV2074" i="2"/>
  <c r="DO2074" i="2"/>
  <c r="CD2074" i="2"/>
  <c r="CB2074" i="2"/>
  <c r="U2074" i="2"/>
  <c r="Q2074" i="2"/>
  <c r="M2074" i="2"/>
  <c r="K2074" i="2"/>
  <c r="J2074" i="2"/>
  <c r="H2074" i="2"/>
  <c r="C2074" i="2"/>
  <c r="DV2073" i="2"/>
  <c r="DO2073" i="2"/>
  <c r="CI2073" i="2"/>
  <c r="CH2073" i="2"/>
  <c r="CG2073" i="2"/>
  <c r="CD2073" i="2"/>
  <c r="CB2073" i="2"/>
  <c r="U2073" i="2"/>
  <c r="Q2073" i="2"/>
  <c r="M2073" i="2"/>
  <c r="K2073" i="2"/>
  <c r="J2073" i="2"/>
  <c r="H2073" i="2"/>
  <c r="C2073" i="2"/>
  <c r="DV2072" i="2"/>
  <c r="DO2072" i="2"/>
  <c r="CD2072" i="2"/>
  <c r="CB2072" i="2"/>
  <c r="U2072" i="2"/>
  <c r="Q2072" i="2"/>
  <c r="M2072" i="2"/>
  <c r="K2072" i="2"/>
  <c r="J2072" i="2"/>
  <c r="H2072" i="2"/>
  <c r="C2072" i="2"/>
  <c r="DV2071" i="2"/>
  <c r="DO2071" i="2"/>
  <c r="CD2071" i="2"/>
  <c r="CB2071" i="2"/>
  <c r="U2071" i="2"/>
  <c r="Q2071" i="2"/>
  <c r="M2071" i="2"/>
  <c r="K2071" i="2"/>
  <c r="J2071" i="2"/>
  <c r="H2071" i="2"/>
  <c r="C2071" i="2"/>
  <c r="DV2070" i="2"/>
  <c r="DO2070" i="2"/>
  <c r="CD2070" i="2"/>
  <c r="CB2070" i="2"/>
  <c r="U2070" i="2"/>
  <c r="Q2070" i="2"/>
  <c r="M2070" i="2"/>
  <c r="K2070" i="2"/>
  <c r="J2070" i="2"/>
  <c r="H2070" i="2"/>
  <c r="C2070" i="2"/>
  <c r="DV2069" i="2"/>
  <c r="DO2069" i="2"/>
  <c r="CD2069" i="2"/>
  <c r="CB2069" i="2"/>
  <c r="U2069" i="2"/>
  <c r="Q2069" i="2"/>
  <c r="M2069" i="2"/>
  <c r="K2069" i="2"/>
  <c r="J2069" i="2"/>
  <c r="H2069" i="2"/>
  <c r="C2069" i="2"/>
  <c r="DV2068" i="2"/>
  <c r="DO2068" i="2"/>
  <c r="CD2068" i="2"/>
  <c r="CB2068" i="2"/>
  <c r="U2068" i="2"/>
  <c r="Q2068" i="2"/>
  <c r="M2068" i="2"/>
  <c r="K2068" i="2"/>
  <c r="J2068" i="2"/>
  <c r="H2068" i="2"/>
  <c r="C2068" i="2"/>
  <c r="DV2067" i="2"/>
  <c r="DO2067" i="2"/>
  <c r="CD2067" i="2"/>
  <c r="CB2067" i="2"/>
  <c r="U2067" i="2"/>
  <c r="Q2067" i="2"/>
  <c r="M2067" i="2"/>
  <c r="K2067" i="2"/>
  <c r="J2067" i="2"/>
  <c r="H2067" i="2"/>
  <c r="C2067" i="2"/>
  <c r="DV2066" i="2"/>
  <c r="DO2066" i="2"/>
  <c r="CD2066" i="2"/>
  <c r="CB2066" i="2"/>
  <c r="U2066" i="2"/>
  <c r="Q2066" i="2"/>
  <c r="M2066" i="2"/>
  <c r="K2066" i="2"/>
  <c r="J2066" i="2"/>
  <c r="H2066" i="2"/>
  <c r="C2066" i="2"/>
  <c r="DV2065" i="2"/>
  <c r="DO2065" i="2"/>
  <c r="CD2065" i="2"/>
  <c r="CB2065" i="2"/>
  <c r="U2065" i="2"/>
  <c r="Q2065" i="2"/>
  <c r="M2065" i="2"/>
  <c r="K2065" i="2"/>
  <c r="J2065" i="2"/>
  <c r="H2065" i="2"/>
  <c r="C2065" i="2"/>
  <c r="DV2064" i="2"/>
  <c r="DO2064" i="2"/>
  <c r="CD2064" i="2"/>
  <c r="CB2064" i="2"/>
  <c r="U2064" i="2"/>
  <c r="Q2064" i="2"/>
  <c r="M2064" i="2"/>
  <c r="K2064" i="2"/>
  <c r="J2064" i="2"/>
  <c r="H2064" i="2"/>
  <c r="C2064" i="2"/>
  <c r="DV2063" i="2"/>
  <c r="DO2063" i="2"/>
  <c r="CD2063" i="2"/>
  <c r="CB2063" i="2"/>
  <c r="U2063" i="2"/>
  <c r="Q2063" i="2"/>
  <c r="M2063" i="2"/>
  <c r="K2063" i="2"/>
  <c r="J2063" i="2"/>
  <c r="H2063" i="2"/>
  <c r="C2063" i="2"/>
  <c r="DV2062" i="2"/>
  <c r="DO2062" i="2"/>
  <c r="CD2062" i="2"/>
  <c r="CB2062" i="2"/>
  <c r="U2062" i="2"/>
  <c r="Q2062" i="2"/>
  <c r="M2062" i="2"/>
  <c r="K2062" i="2"/>
  <c r="J2062" i="2"/>
  <c r="H2062" i="2"/>
  <c r="C2062" i="2"/>
  <c r="DV2061" i="2"/>
  <c r="DO2061" i="2"/>
  <c r="CD2061" i="2"/>
  <c r="CB2061" i="2"/>
  <c r="U2061" i="2"/>
  <c r="Q2061" i="2"/>
  <c r="M2061" i="2"/>
  <c r="K2061" i="2"/>
  <c r="J2061" i="2"/>
  <c r="H2061" i="2"/>
  <c r="C2061" i="2"/>
  <c r="DV2060" i="2"/>
  <c r="DO2060" i="2"/>
  <c r="CD2060" i="2"/>
  <c r="CB2060" i="2"/>
  <c r="U2060" i="2"/>
  <c r="Q2060" i="2"/>
  <c r="M2060" i="2"/>
  <c r="K2060" i="2"/>
  <c r="J2060" i="2"/>
  <c r="H2060" i="2"/>
  <c r="C2060" i="2"/>
  <c r="DV2059" i="2"/>
  <c r="DO2059" i="2"/>
  <c r="CD2059" i="2"/>
  <c r="CB2059" i="2"/>
  <c r="U2059" i="2"/>
  <c r="Q2059" i="2"/>
  <c r="M2059" i="2"/>
  <c r="K2059" i="2"/>
  <c r="J2059" i="2"/>
  <c r="H2059" i="2"/>
  <c r="C2059" i="2"/>
  <c r="DV2058" i="2"/>
  <c r="DO2058" i="2"/>
  <c r="CH2058" i="2"/>
  <c r="CD2058" i="2"/>
  <c r="CB2058" i="2"/>
  <c r="U2058" i="2"/>
  <c r="Q2058" i="2"/>
  <c r="M2058" i="2"/>
  <c r="K2058" i="2"/>
  <c r="J2058" i="2"/>
  <c r="H2058" i="2"/>
  <c r="C2058" i="2"/>
  <c r="DV2057" i="2"/>
  <c r="DO2057" i="2"/>
  <c r="CD2057" i="2"/>
  <c r="CB2057" i="2"/>
  <c r="U2057" i="2"/>
  <c r="Q2057" i="2"/>
  <c r="M2057" i="2"/>
  <c r="K2057" i="2"/>
  <c r="J2057" i="2"/>
  <c r="H2057" i="2"/>
  <c r="C2057" i="2"/>
  <c r="DV2056" i="2"/>
  <c r="DO2056" i="2"/>
  <c r="CD2056" i="2"/>
  <c r="CB2056" i="2"/>
  <c r="U2056" i="2"/>
  <c r="Q2056" i="2"/>
  <c r="M2056" i="2"/>
  <c r="K2056" i="2"/>
  <c r="J2056" i="2"/>
  <c r="H2056" i="2"/>
  <c r="C2056" i="2"/>
  <c r="DV2055" i="2"/>
  <c r="DO2055" i="2"/>
  <c r="CD2055" i="2"/>
  <c r="CB2055" i="2"/>
  <c r="U2055" i="2"/>
  <c r="Q2055" i="2"/>
  <c r="M2055" i="2"/>
  <c r="K2055" i="2"/>
  <c r="J2055" i="2"/>
  <c r="H2055" i="2"/>
  <c r="C2055" i="2"/>
  <c r="DV2054" i="2"/>
  <c r="DO2054" i="2"/>
  <c r="CD2054" i="2"/>
  <c r="CB2054" i="2"/>
  <c r="U2054" i="2"/>
  <c r="Q2054" i="2"/>
  <c r="M2054" i="2"/>
  <c r="K2054" i="2"/>
  <c r="J2054" i="2"/>
  <c r="H2054" i="2"/>
  <c r="C2054" i="2"/>
  <c r="DV2053" i="2"/>
  <c r="DO2053" i="2"/>
  <c r="CH2053" i="2"/>
  <c r="CD2053" i="2"/>
  <c r="CB2053" i="2"/>
  <c r="U2053" i="2"/>
  <c r="Q2053" i="2"/>
  <c r="M2053" i="2"/>
  <c r="K2053" i="2"/>
  <c r="J2053" i="2"/>
  <c r="H2053" i="2"/>
  <c r="C2053" i="2"/>
  <c r="DV2052" i="2"/>
  <c r="DO2052" i="2"/>
  <c r="CJ2052" i="2"/>
  <c r="CI2052" i="2"/>
  <c r="CH2052" i="2"/>
  <c r="CG2052" i="2"/>
  <c r="CD2052" i="2"/>
  <c r="CB2052" i="2"/>
  <c r="U2052" i="2"/>
  <c r="Q2052" i="2"/>
  <c r="M2052" i="2"/>
  <c r="K2052" i="2"/>
  <c r="J2052" i="2"/>
  <c r="H2052" i="2"/>
  <c r="C2052" i="2"/>
  <c r="DV2051" i="2"/>
  <c r="DO2051" i="2"/>
  <c r="CI2051" i="2"/>
  <c r="CH2051" i="2"/>
  <c r="CG2051" i="2"/>
  <c r="CD2051" i="2"/>
  <c r="CJ2051" i="2" s="1"/>
  <c r="CB2051" i="2"/>
  <c r="U2051" i="2"/>
  <c r="Q2051" i="2"/>
  <c r="M2051" i="2"/>
  <c r="K2051" i="2"/>
  <c r="J2051" i="2"/>
  <c r="H2051" i="2"/>
  <c r="C2051" i="2"/>
  <c r="DV2050" i="2"/>
  <c r="DO2050" i="2"/>
  <c r="CH2050" i="2"/>
  <c r="CD2050" i="2"/>
  <c r="CB2050" i="2"/>
  <c r="U2050" i="2"/>
  <c r="Q2050" i="2"/>
  <c r="M2050" i="2"/>
  <c r="K2050" i="2"/>
  <c r="J2050" i="2"/>
  <c r="H2050" i="2"/>
  <c r="C2050" i="2"/>
  <c r="DV2049" i="2"/>
  <c r="DO2049" i="2"/>
  <c r="CD2049" i="2"/>
  <c r="CB2049" i="2"/>
  <c r="U2049" i="2"/>
  <c r="Q2049" i="2"/>
  <c r="M2049" i="2"/>
  <c r="K2049" i="2"/>
  <c r="J2049" i="2"/>
  <c r="H2049" i="2"/>
  <c r="C2049" i="2"/>
  <c r="DV2048" i="2"/>
  <c r="DO2048" i="2"/>
  <c r="CI2048" i="2"/>
  <c r="CH2048" i="2"/>
  <c r="CG2048" i="2"/>
  <c r="CD2048" i="2"/>
  <c r="CJ2048" i="2" s="1"/>
  <c r="CB2048" i="2"/>
  <c r="U2048" i="2"/>
  <c r="Q2048" i="2"/>
  <c r="M2048" i="2"/>
  <c r="K2048" i="2"/>
  <c r="J2048" i="2"/>
  <c r="H2048" i="2"/>
  <c r="C2048" i="2"/>
  <c r="DV2047" i="2"/>
  <c r="DO2047" i="2"/>
  <c r="CD2047" i="2"/>
  <c r="CB2047" i="2"/>
  <c r="U2047" i="2"/>
  <c r="Q2047" i="2"/>
  <c r="M2047" i="2"/>
  <c r="K2047" i="2"/>
  <c r="J2047" i="2"/>
  <c r="H2047" i="2"/>
  <c r="C2047" i="2"/>
  <c r="DV2046" i="2"/>
  <c r="DO2046" i="2"/>
  <c r="CD2046" i="2"/>
  <c r="CB2046" i="2"/>
  <c r="U2046" i="2"/>
  <c r="Q2046" i="2"/>
  <c r="M2046" i="2"/>
  <c r="K2046" i="2"/>
  <c r="J2046" i="2"/>
  <c r="H2046" i="2"/>
  <c r="C2046" i="2"/>
  <c r="DV2045" i="2"/>
  <c r="DO2045" i="2"/>
  <c r="CD2045" i="2"/>
  <c r="CB2045" i="2"/>
  <c r="U2045" i="2"/>
  <c r="Q2045" i="2"/>
  <c r="M2045" i="2"/>
  <c r="K2045" i="2"/>
  <c r="J2045" i="2"/>
  <c r="H2045" i="2"/>
  <c r="C2045" i="2"/>
  <c r="DV2044" i="2"/>
  <c r="DO2044" i="2"/>
  <c r="CI2044" i="2"/>
  <c r="CH2044" i="2"/>
  <c r="CG2044" i="2"/>
  <c r="CD2044" i="2"/>
  <c r="CJ2044" i="2" s="1"/>
  <c r="CB2044" i="2"/>
  <c r="U2044" i="2"/>
  <c r="Q2044" i="2"/>
  <c r="M2044" i="2"/>
  <c r="K2044" i="2"/>
  <c r="J2044" i="2"/>
  <c r="H2044" i="2"/>
  <c r="C2044" i="2"/>
  <c r="DV2043" i="2"/>
  <c r="DO2043" i="2"/>
  <c r="CD2043" i="2"/>
  <c r="CB2043" i="2"/>
  <c r="U2043" i="2"/>
  <c r="Q2043" i="2"/>
  <c r="M2043" i="2"/>
  <c r="K2043" i="2"/>
  <c r="J2043" i="2"/>
  <c r="H2043" i="2"/>
  <c r="C2043" i="2"/>
  <c r="DV2042" i="2"/>
  <c r="DO2042" i="2"/>
  <c r="CH2042" i="2"/>
  <c r="CD2042" i="2"/>
  <c r="CB2042" i="2"/>
  <c r="U2042" i="2"/>
  <c r="Q2042" i="2"/>
  <c r="M2042" i="2"/>
  <c r="K2042" i="2"/>
  <c r="J2042" i="2"/>
  <c r="H2042" i="2"/>
  <c r="C2042" i="2"/>
  <c r="DV2041" i="2"/>
  <c r="DO2041" i="2"/>
  <c r="CD2041" i="2"/>
  <c r="CB2041" i="2"/>
  <c r="U2041" i="2"/>
  <c r="Q2041" i="2"/>
  <c r="M2041" i="2"/>
  <c r="K2041" i="2"/>
  <c r="J2041" i="2"/>
  <c r="H2041" i="2"/>
  <c r="C2041" i="2"/>
  <c r="DV2040" i="2"/>
  <c r="DO2040" i="2"/>
  <c r="CD2040" i="2"/>
  <c r="CB2040" i="2"/>
  <c r="U2040" i="2"/>
  <c r="Q2040" i="2"/>
  <c r="M2040" i="2"/>
  <c r="K2040" i="2"/>
  <c r="J2040" i="2"/>
  <c r="H2040" i="2"/>
  <c r="C2040" i="2"/>
  <c r="DV2039" i="2"/>
  <c r="DO2039" i="2"/>
  <c r="CD2039" i="2"/>
  <c r="CB2039" i="2"/>
  <c r="U2039" i="2"/>
  <c r="Q2039" i="2"/>
  <c r="M2039" i="2"/>
  <c r="K2039" i="2"/>
  <c r="J2039" i="2"/>
  <c r="H2039" i="2"/>
  <c r="C2039" i="2"/>
  <c r="DV2038" i="2"/>
  <c r="DO2038" i="2"/>
  <c r="CD2038" i="2"/>
  <c r="CB2038" i="2"/>
  <c r="U2038" i="2"/>
  <c r="Q2038" i="2"/>
  <c r="M2038" i="2"/>
  <c r="K2038" i="2"/>
  <c r="J2038" i="2"/>
  <c r="H2038" i="2"/>
  <c r="C2038" i="2"/>
  <c r="DV2037" i="2"/>
  <c r="DO2037" i="2"/>
  <c r="CI2037" i="2"/>
  <c r="CH2037" i="2"/>
  <c r="CG2037" i="2"/>
  <c r="CD2037" i="2"/>
  <c r="CJ2037" i="2" s="1"/>
  <c r="CB2037" i="2"/>
  <c r="U2037" i="2"/>
  <c r="Q2037" i="2"/>
  <c r="M2037" i="2"/>
  <c r="K2037" i="2"/>
  <c r="J2037" i="2"/>
  <c r="H2037" i="2"/>
  <c r="C2037" i="2"/>
  <c r="DV2036" i="2"/>
  <c r="DO2036" i="2"/>
  <c r="CD2036" i="2"/>
  <c r="CB2036" i="2"/>
  <c r="U2036" i="2"/>
  <c r="Q2036" i="2"/>
  <c r="M2036" i="2"/>
  <c r="K2036" i="2"/>
  <c r="J2036" i="2"/>
  <c r="H2036" i="2"/>
  <c r="C2036" i="2"/>
  <c r="DV2035" i="2"/>
  <c r="DO2035" i="2"/>
  <c r="CD2035" i="2"/>
  <c r="CB2035" i="2"/>
  <c r="U2035" i="2"/>
  <c r="Q2035" i="2"/>
  <c r="M2035" i="2"/>
  <c r="K2035" i="2"/>
  <c r="J2035" i="2"/>
  <c r="H2035" i="2"/>
  <c r="C2035" i="2"/>
  <c r="DV2034" i="2"/>
  <c r="DO2034" i="2"/>
  <c r="CD2034" i="2"/>
  <c r="CB2034" i="2"/>
  <c r="U2034" i="2"/>
  <c r="Q2034" i="2"/>
  <c r="M2034" i="2"/>
  <c r="K2034" i="2"/>
  <c r="J2034" i="2"/>
  <c r="H2034" i="2"/>
  <c r="C2034" i="2"/>
  <c r="DV2033" i="2"/>
  <c r="DO2033" i="2"/>
  <c r="CD2033" i="2"/>
  <c r="CB2033" i="2"/>
  <c r="U2033" i="2"/>
  <c r="Q2033" i="2"/>
  <c r="M2033" i="2"/>
  <c r="K2033" i="2"/>
  <c r="J2033" i="2"/>
  <c r="H2033" i="2"/>
  <c r="C2033" i="2"/>
  <c r="DV2032" i="2"/>
  <c r="DO2032" i="2"/>
  <c r="CD2032" i="2"/>
  <c r="CB2032" i="2"/>
  <c r="U2032" i="2"/>
  <c r="Q2032" i="2"/>
  <c r="M2032" i="2"/>
  <c r="K2032" i="2"/>
  <c r="J2032" i="2"/>
  <c r="H2032" i="2"/>
  <c r="C2032" i="2"/>
  <c r="DV2031" i="2"/>
  <c r="DO2031" i="2"/>
  <c r="CH2031" i="2"/>
  <c r="CD2031" i="2"/>
  <c r="CB2031" i="2"/>
  <c r="U2031" i="2"/>
  <c r="Q2031" i="2"/>
  <c r="M2031" i="2"/>
  <c r="K2031" i="2"/>
  <c r="J2031" i="2"/>
  <c r="H2031" i="2"/>
  <c r="C2031" i="2"/>
  <c r="DV2030" i="2"/>
  <c r="DO2030" i="2"/>
  <c r="CD2030" i="2"/>
  <c r="CB2030" i="2"/>
  <c r="U2030" i="2"/>
  <c r="Q2030" i="2"/>
  <c r="M2030" i="2"/>
  <c r="K2030" i="2"/>
  <c r="J2030" i="2"/>
  <c r="H2030" i="2"/>
  <c r="C2030" i="2"/>
  <c r="DV2029" i="2"/>
  <c r="DO2029" i="2"/>
  <c r="CD2029" i="2"/>
  <c r="CB2029" i="2"/>
  <c r="U2029" i="2"/>
  <c r="Q2029" i="2"/>
  <c r="M2029" i="2"/>
  <c r="K2029" i="2"/>
  <c r="J2029" i="2"/>
  <c r="H2029" i="2"/>
  <c r="C2029" i="2"/>
  <c r="DV2028" i="2"/>
  <c r="DO2028" i="2"/>
  <c r="CD2028" i="2"/>
  <c r="CB2028" i="2"/>
  <c r="U2028" i="2"/>
  <c r="Q2028" i="2"/>
  <c r="M2028" i="2"/>
  <c r="K2028" i="2"/>
  <c r="J2028" i="2"/>
  <c r="H2028" i="2"/>
  <c r="C2028" i="2"/>
  <c r="DV2027" i="2"/>
  <c r="DO2027" i="2"/>
  <c r="CD2027" i="2"/>
  <c r="CB2027" i="2"/>
  <c r="U2027" i="2"/>
  <c r="Q2027" i="2"/>
  <c r="M2027" i="2"/>
  <c r="K2027" i="2"/>
  <c r="J2027" i="2"/>
  <c r="H2027" i="2"/>
  <c r="C2027" i="2"/>
  <c r="DV2026" i="2"/>
  <c r="DO2026" i="2"/>
  <c r="CD2026" i="2"/>
  <c r="CB2026" i="2"/>
  <c r="U2026" i="2"/>
  <c r="Q2026" i="2"/>
  <c r="M2026" i="2"/>
  <c r="K2026" i="2"/>
  <c r="J2026" i="2"/>
  <c r="H2026" i="2"/>
  <c r="C2026" i="2"/>
  <c r="DV2025" i="2"/>
  <c r="DO2025" i="2"/>
  <c r="CI2025" i="2"/>
  <c r="CH2025" i="2"/>
  <c r="CG2025" i="2"/>
  <c r="CD2025" i="2"/>
  <c r="CB2025" i="2"/>
  <c r="U2025" i="2"/>
  <c r="Q2025" i="2"/>
  <c r="M2025" i="2"/>
  <c r="K2025" i="2"/>
  <c r="J2025" i="2"/>
  <c r="H2025" i="2"/>
  <c r="C2025" i="2"/>
  <c r="DV2024" i="2"/>
  <c r="DO2024" i="2"/>
  <c r="CD2024" i="2"/>
  <c r="CB2024" i="2"/>
  <c r="U2024" i="2"/>
  <c r="Q2024" i="2"/>
  <c r="M2024" i="2"/>
  <c r="K2024" i="2"/>
  <c r="J2024" i="2"/>
  <c r="H2024" i="2"/>
  <c r="C2024" i="2"/>
  <c r="DV2023" i="2"/>
  <c r="DO2023" i="2"/>
  <c r="CD2023" i="2"/>
  <c r="CB2023" i="2"/>
  <c r="U2023" i="2"/>
  <c r="Q2023" i="2"/>
  <c r="M2023" i="2"/>
  <c r="K2023" i="2"/>
  <c r="J2023" i="2"/>
  <c r="H2023" i="2"/>
  <c r="C2023" i="2"/>
  <c r="DV2022" i="2"/>
  <c r="DO2022" i="2"/>
  <c r="CD2022" i="2"/>
  <c r="CB2022" i="2"/>
  <c r="U2022" i="2"/>
  <c r="Q2022" i="2"/>
  <c r="M2022" i="2"/>
  <c r="K2022" i="2"/>
  <c r="J2022" i="2"/>
  <c r="H2022" i="2"/>
  <c r="C2022" i="2"/>
  <c r="DV2021" i="2"/>
  <c r="DO2021" i="2"/>
  <c r="CD2021" i="2"/>
  <c r="CB2021" i="2"/>
  <c r="U2021" i="2"/>
  <c r="Q2021" i="2"/>
  <c r="M2021" i="2"/>
  <c r="K2021" i="2"/>
  <c r="J2021" i="2"/>
  <c r="H2021" i="2"/>
  <c r="C2021" i="2"/>
  <c r="DV2020" i="2"/>
  <c r="DO2020" i="2"/>
  <c r="CJ2020" i="2"/>
  <c r="CI2020" i="2"/>
  <c r="CH2020" i="2"/>
  <c r="CG2020" i="2"/>
  <c r="CD2020" i="2"/>
  <c r="CB2020" i="2"/>
  <c r="U2020" i="2"/>
  <c r="Q2020" i="2"/>
  <c r="M2020" i="2"/>
  <c r="K2020" i="2"/>
  <c r="J2020" i="2"/>
  <c r="H2020" i="2"/>
  <c r="C2020" i="2"/>
  <c r="DV2019" i="2"/>
  <c r="DO2019" i="2"/>
  <c r="CD2019" i="2"/>
  <c r="CB2019" i="2"/>
  <c r="U2019" i="2"/>
  <c r="Q2019" i="2"/>
  <c r="M2019" i="2"/>
  <c r="K2019" i="2"/>
  <c r="J2019" i="2"/>
  <c r="H2019" i="2"/>
  <c r="C2019" i="2"/>
  <c r="DV2018" i="2"/>
  <c r="DO2018" i="2"/>
  <c r="CH2018" i="2"/>
  <c r="CD2018" i="2"/>
  <c r="CB2018" i="2"/>
  <c r="U2018" i="2"/>
  <c r="Q2018" i="2"/>
  <c r="M2018" i="2"/>
  <c r="K2018" i="2"/>
  <c r="J2018" i="2"/>
  <c r="H2018" i="2"/>
  <c r="C2018" i="2"/>
  <c r="DV2017" i="2"/>
  <c r="DO2017" i="2"/>
  <c r="CD2017" i="2"/>
  <c r="CB2017" i="2"/>
  <c r="U2017" i="2"/>
  <c r="Q2017" i="2"/>
  <c r="M2017" i="2"/>
  <c r="K2017" i="2"/>
  <c r="J2017" i="2"/>
  <c r="H2017" i="2"/>
  <c r="C2017" i="2"/>
  <c r="DV2016" i="2"/>
  <c r="DO2016" i="2"/>
  <c r="CD2016" i="2"/>
  <c r="CB2016" i="2"/>
  <c r="U2016" i="2"/>
  <c r="Q2016" i="2"/>
  <c r="M2016" i="2"/>
  <c r="K2016" i="2"/>
  <c r="J2016" i="2"/>
  <c r="H2016" i="2"/>
  <c r="C2016" i="2"/>
  <c r="DV2015" i="2"/>
  <c r="DO2015" i="2"/>
  <c r="CH2015" i="2"/>
  <c r="CD2015" i="2"/>
  <c r="CB2015" i="2"/>
  <c r="U2015" i="2"/>
  <c r="Q2015" i="2"/>
  <c r="M2015" i="2"/>
  <c r="K2015" i="2"/>
  <c r="J2015" i="2"/>
  <c r="H2015" i="2"/>
  <c r="C2015" i="2"/>
  <c r="DV2014" i="2"/>
  <c r="DO2014" i="2"/>
  <c r="CD2014" i="2"/>
  <c r="CB2014" i="2"/>
  <c r="U2014" i="2"/>
  <c r="Q2014" i="2"/>
  <c r="M2014" i="2"/>
  <c r="K2014" i="2"/>
  <c r="J2014" i="2"/>
  <c r="H2014" i="2"/>
  <c r="C2014" i="2"/>
  <c r="DV2013" i="2"/>
  <c r="DO2013" i="2"/>
  <c r="CD2013" i="2"/>
  <c r="CB2013" i="2"/>
  <c r="U2013" i="2"/>
  <c r="Q2013" i="2"/>
  <c r="M2013" i="2"/>
  <c r="K2013" i="2"/>
  <c r="J2013" i="2"/>
  <c r="H2013" i="2"/>
  <c r="C2013" i="2"/>
  <c r="DV2012" i="2"/>
  <c r="DO2012" i="2"/>
  <c r="CD2012" i="2"/>
  <c r="CB2012" i="2"/>
  <c r="U2012" i="2"/>
  <c r="Q2012" i="2"/>
  <c r="M2012" i="2"/>
  <c r="K2012" i="2"/>
  <c r="J2012" i="2"/>
  <c r="H2012" i="2"/>
  <c r="C2012" i="2"/>
  <c r="DV2011" i="2"/>
  <c r="DO2011" i="2"/>
  <c r="CD2011" i="2"/>
  <c r="CB2011" i="2"/>
  <c r="U2011" i="2"/>
  <c r="Q2011" i="2"/>
  <c r="M2011" i="2"/>
  <c r="K2011" i="2"/>
  <c r="J2011" i="2"/>
  <c r="H2011" i="2"/>
  <c r="C2011" i="2"/>
  <c r="DV2010" i="2"/>
  <c r="DO2010" i="2"/>
  <c r="CD2010" i="2"/>
  <c r="CB2010" i="2"/>
  <c r="U2010" i="2"/>
  <c r="Q2010" i="2"/>
  <c r="M2010" i="2"/>
  <c r="K2010" i="2"/>
  <c r="J2010" i="2"/>
  <c r="H2010" i="2"/>
  <c r="C2010" i="2"/>
  <c r="DV2009" i="2"/>
  <c r="DO2009" i="2"/>
  <c r="CD2009" i="2"/>
  <c r="CB2009" i="2"/>
  <c r="U2009" i="2"/>
  <c r="Q2009" i="2"/>
  <c r="M2009" i="2"/>
  <c r="K2009" i="2"/>
  <c r="J2009" i="2"/>
  <c r="H2009" i="2"/>
  <c r="C2009" i="2"/>
  <c r="DV2008" i="2"/>
  <c r="DO2008" i="2"/>
  <c r="CD2008" i="2"/>
  <c r="CB2008" i="2"/>
  <c r="U2008" i="2"/>
  <c r="Q2008" i="2"/>
  <c r="M2008" i="2"/>
  <c r="K2008" i="2"/>
  <c r="J2008" i="2"/>
  <c r="H2008" i="2"/>
  <c r="C2008" i="2"/>
  <c r="DV2007" i="2"/>
  <c r="DO2007" i="2"/>
  <c r="CD2007" i="2"/>
  <c r="CB2007" i="2"/>
  <c r="U2007" i="2"/>
  <c r="Q2007" i="2"/>
  <c r="M2007" i="2"/>
  <c r="K2007" i="2"/>
  <c r="J2007" i="2"/>
  <c r="H2007" i="2"/>
  <c r="C2007" i="2"/>
  <c r="DV2006" i="2"/>
  <c r="DO2006" i="2"/>
  <c r="CD2006" i="2"/>
  <c r="CB2006" i="2"/>
  <c r="U2006" i="2"/>
  <c r="Q2006" i="2"/>
  <c r="M2006" i="2"/>
  <c r="K2006" i="2"/>
  <c r="J2006" i="2"/>
  <c r="H2006" i="2"/>
  <c r="C2006" i="2"/>
  <c r="DV2005" i="2"/>
  <c r="DO2005" i="2"/>
  <c r="CD2005" i="2"/>
  <c r="CB2005" i="2"/>
  <c r="U2005" i="2"/>
  <c r="Q2005" i="2"/>
  <c r="M2005" i="2"/>
  <c r="K2005" i="2"/>
  <c r="J2005" i="2"/>
  <c r="H2005" i="2"/>
  <c r="C2005" i="2"/>
  <c r="DV2004" i="2"/>
  <c r="DO2004" i="2"/>
  <c r="CH2004" i="2"/>
  <c r="CD2004" i="2"/>
  <c r="CB2004" i="2"/>
  <c r="U2004" i="2"/>
  <c r="Q2004" i="2"/>
  <c r="M2004" i="2"/>
  <c r="K2004" i="2"/>
  <c r="J2004" i="2"/>
  <c r="H2004" i="2"/>
  <c r="C2004" i="2"/>
  <c r="DV2003" i="2"/>
  <c r="DO2003" i="2"/>
  <c r="CD2003" i="2"/>
  <c r="CB2003" i="2"/>
  <c r="U2003" i="2"/>
  <c r="Q2003" i="2"/>
  <c r="M2003" i="2"/>
  <c r="K2003" i="2"/>
  <c r="J2003" i="2"/>
  <c r="H2003" i="2"/>
  <c r="C2003" i="2"/>
  <c r="DV2002" i="2"/>
  <c r="DO2002" i="2"/>
  <c r="CD2002" i="2"/>
  <c r="CB2002" i="2"/>
  <c r="U2002" i="2"/>
  <c r="Q2002" i="2"/>
  <c r="M2002" i="2"/>
  <c r="K2002" i="2"/>
  <c r="J2002" i="2"/>
  <c r="H2002" i="2"/>
  <c r="C2002" i="2"/>
  <c r="DV2001" i="2"/>
  <c r="DO2001" i="2"/>
  <c r="CH2001" i="2"/>
  <c r="CD2001" i="2"/>
  <c r="CB2001" i="2"/>
  <c r="U2001" i="2"/>
  <c r="Q2001" i="2"/>
  <c r="M2001" i="2"/>
  <c r="K2001" i="2"/>
  <c r="J2001" i="2"/>
  <c r="H2001" i="2"/>
  <c r="C2001" i="2"/>
  <c r="DV2000" i="2"/>
  <c r="DO2000" i="2"/>
  <c r="CH2000" i="2"/>
  <c r="CD2000" i="2"/>
  <c r="CB2000" i="2"/>
  <c r="U2000" i="2"/>
  <c r="Q2000" i="2"/>
  <c r="M2000" i="2"/>
  <c r="K2000" i="2"/>
  <c r="J2000" i="2"/>
  <c r="H2000" i="2"/>
  <c r="C2000" i="2"/>
  <c r="DV1999" i="2"/>
  <c r="DO1999" i="2"/>
  <c r="CD1999" i="2"/>
  <c r="CB1999" i="2"/>
  <c r="U1999" i="2"/>
  <c r="Q1999" i="2"/>
  <c r="M1999" i="2"/>
  <c r="K1999" i="2"/>
  <c r="J1999" i="2"/>
  <c r="H1999" i="2"/>
  <c r="C1999" i="2"/>
  <c r="DV1998" i="2"/>
  <c r="DO1998" i="2"/>
  <c r="CD1998" i="2"/>
  <c r="CB1998" i="2"/>
  <c r="U1998" i="2"/>
  <c r="Q1998" i="2"/>
  <c r="M1998" i="2"/>
  <c r="K1998" i="2"/>
  <c r="J1998" i="2"/>
  <c r="H1998" i="2"/>
  <c r="C1998" i="2"/>
  <c r="DV1997" i="2"/>
  <c r="DO1997" i="2"/>
  <c r="CD1997" i="2"/>
  <c r="CB1997" i="2"/>
  <c r="U1997" i="2"/>
  <c r="Q1997" i="2"/>
  <c r="M1997" i="2"/>
  <c r="K1997" i="2"/>
  <c r="J1997" i="2"/>
  <c r="H1997" i="2"/>
  <c r="C1997" i="2"/>
  <c r="DV1996" i="2"/>
  <c r="DO1996" i="2"/>
  <c r="CH1996" i="2"/>
  <c r="CD1996" i="2"/>
  <c r="CB1996" i="2"/>
  <c r="U1996" i="2"/>
  <c r="Q1996" i="2"/>
  <c r="M1996" i="2"/>
  <c r="K1996" i="2"/>
  <c r="J1996" i="2"/>
  <c r="H1996" i="2"/>
  <c r="C1996" i="2"/>
  <c r="DV1995" i="2"/>
  <c r="DO1995" i="2"/>
  <c r="CD1995" i="2"/>
  <c r="CB1995" i="2"/>
  <c r="U1995" i="2"/>
  <c r="Q1995" i="2"/>
  <c r="M1995" i="2"/>
  <c r="K1995" i="2"/>
  <c r="J1995" i="2"/>
  <c r="H1995" i="2"/>
  <c r="C1995" i="2"/>
  <c r="DV1994" i="2"/>
  <c r="DO1994" i="2"/>
  <c r="CD1994" i="2"/>
  <c r="CB1994" i="2"/>
  <c r="U1994" i="2"/>
  <c r="Q1994" i="2"/>
  <c r="M1994" i="2"/>
  <c r="K1994" i="2"/>
  <c r="J1994" i="2"/>
  <c r="H1994" i="2"/>
  <c r="C1994" i="2"/>
  <c r="DV1993" i="2"/>
  <c r="DO1993" i="2"/>
  <c r="CD1993" i="2"/>
  <c r="CB1993" i="2"/>
  <c r="U1993" i="2"/>
  <c r="Q1993" i="2"/>
  <c r="M1993" i="2"/>
  <c r="K1993" i="2"/>
  <c r="J1993" i="2"/>
  <c r="H1993" i="2"/>
  <c r="C1993" i="2"/>
  <c r="DV1992" i="2"/>
  <c r="DO1992" i="2"/>
  <c r="CD1992" i="2"/>
  <c r="CB1992" i="2"/>
  <c r="U1992" i="2"/>
  <c r="Q1992" i="2"/>
  <c r="M1992" i="2"/>
  <c r="K1992" i="2"/>
  <c r="J1992" i="2"/>
  <c r="H1992" i="2"/>
  <c r="C1992" i="2"/>
  <c r="DV1991" i="2"/>
  <c r="DO1991" i="2"/>
  <c r="CD1991" i="2"/>
  <c r="CB1991" i="2"/>
  <c r="U1991" i="2"/>
  <c r="Q1991" i="2"/>
  <c r="M1991" i="2"/>
  <c r="K1991" i="2"/>
  <c r="J1991" i="2"/>
  <c r="H1991" i="2"/>
  <c r="C1991" i="2"/>
  <c r="DV1990" i="2"/>
  <c r="DO1990" i="2"/>
  <c r="CD1990" i="2"/>
  <c r="CB1990" i="2"/>
  <c r="U1990" i="2"/>
  <c r="Q1990" i="2"/>
  <c r="M1990" i="2"/>
  <c r="K1990" i="2"/>
  <c r="J1990" i="2"/>
  <c r="H1990" i="2"/>
  <c r="C1990" i="2"/>
  <c r="DV1989" i="2"/>
  <c r="DO1989" i="2"/>
  <c r="CD1989" i="2"/>
  <c r="CB1989" i="2"/>
  <c r="U1989" i="2"/>
  <c r="Q1989" i="2"/>
  <c r="M1989" i="2"/>
  <c r="K1989" i="2"/>
  <c r="J1989" i="2"/>
  <c r="H1989" i="2"/>
  <c r="C1989" i="2"/>
  <c r="DV1988" i="2"/>
  <c r="DO1988" i="2"/>
  <c r="CD1988" i="2"/>
  <c r="CB1988" i="2"/>
  <c r="U1988" i="2"/>
  <c r="Q1988" i="2"/>
  <c r="M1988" i="2"/>
  <c r="K1988" i="2"/>
  <c r="J1988" i="2"/>
  <c r="H1988" i="2"/>
  <c r="C1988" i="2"/>
  <c r="DV1987" i="2"/>
  <c r="DO1987" i="2"/>
  <c r="CH1987" i="2"/>
  <c r="CD1987" i="2"/>
  <c r="CB1987" i="2"/>
  <c r="U1987" i="2"/>
  <c r="Q1987" i="2"/>
  <c r="M1987" i="2"/>
  <c r="K1987" i="2"/>
  <c r="J1987" i="2"/>
  <c r="H1987" i="2"/>
  <c r="C1987" i="2"/>
  <c r="DV1986" i="2"/>
  <c r="DO1986" i="2"/>
  <c r="CI1986" i="2"/>
  <c r="CH1986" i="2"/>
  <c r="CG1986" i="2"/>
  <c r="CD1986" i="2"/>
  <c r="CB1986" i="2"/>
  <c r="U1986" i="2"/>
  <c r="Q1986" i="2"/>
  <c r="M1986" i="2"/>
  <c r="K1986" i="2"/>
  <c r="J1986" i="2"/>
  <c r="H1986" i="2"/>
  <c r="C1986" i="2"/>
  <c r="DV1985" i="2"/>
  <c r="DO1985" i="2"/>
  <c r="CD1985" i="2"/>
  <c r="CB1985" i="2"/>
  <c r="U1985" i="2"/>
  <c r="Q1985" i="2"/>
  <c r="M1985" i="2"/>
  <c r="K1985" i="2"/>
  <c r="J1985" i="2"/>
  <c r="H1985" i="2"/>
  <c r="C1985" i="2"/>
  <c r="DV1984" i="2"/>
  <c r="DO1984" i="2"/>
  <c r="CD1984" i="2"/>
  <c r="CB1984" i="2"/>
  <c r="U1984" i="2"/>
  <c r="Q1984" i="2"/>
  <c r="M1984" i="2"/>
  <c r="K1984" i="2"/>
  <c r="J1984" i="2"/>
  <c r="H1984" i="2"/>
  <c r="C1984" i="2"/>
  <c r="DV1983" i="2"/>
  <c r="DO1983" i="2"/>
  <c r="CH1983" i="2"/>
  <c r="CD1983" i="2"/>
  <c r="CB1983" i="2"/>
  <c r="U1983" i="2"/>
  <c r="Q1983" i="2"/>
  <c r="M1983" i="2"/>
  <c r="K1983" i="2"/>
  <c r="J1983" i="2"/>
  <c r="H1983" i="2"/>
  <c r="C1983" i="2"/>
  <c r="DV1982" i="2"/>
  <c r="DO1982" i="2"/>
  <c r="CD1982" i="2"/>
  <c r="CB1982" i="2"/>
  <c r="U1982" i="2"/>
  <c r="Q1982" i="2"/>
  <c r="M1982" i="2"/>
  <c r="K1982" i="2"/>
  <c r="J1982" i="2"/>
  <c r="H1982" i="2"/>
  <c r="C1982" i="2"/>
  <c r="DV1981" i="2"/>
  <c r="DO1981" i="2"/>
  <c r="CD1981" i="2"/>
  <c r="CB1981" i="2"/>
  <c r="U1981" i="2"/>
  <c r="Q1981" i="2"/>
  <c r="M1981" i="2"/>
  <c r="K1981" i="2"/>
  <c r="J1981" i="2"/>
  <c r="H1981" i="2"/>
  <c r="C1981" i="2"/>
  <c r="DV1980" i="2"/>
  <c r="DO1980" i="2"/>
  <c r="CD1980" i="2"/>
  <c r="CB1980" i="2"/>
  <c r="U1980" i="2"/>
  <c r="Q1980" i="2"/>
  <c r="M1980" i="2"/>
  <c r="K1980" i="2"/>
  <c r="J1980" i="2"/>
  <c r="H1980" i="2"/>
  <c r="C1980" i="2"/>
  <c r="DV1979" i="2"/>
  <c r="DO1979" i="2"/>
  <c r="CD1979" i="2"/>
  <c r="CB1979" i="2"/>
  <c r="U1979" i="2"/>
  <c r="Q1979" i="2"/>
  <c r="M1979" i="2"/>
  <c r="K1979" i="2"/>
  <c r="J1979" i="2"/>
  <c r="H1979" i="2"/>
  <c r="C1979" i="2"/>
  <c r="DV1978" i="2"/>
  <c r="DO1978" i="2"/>
  <c r="CI1978" i="2"/>
  <c r="CH1978" i="2"/>
  <c r="CG1978" i="2"/>
  <c r="CD1978" i="2"/>
  <c r="CB1978" i="2"/>
  <c r="U1978" i="2"/>
  <c r="Q1978" i="2"/>
  <c r="M1978" i="2"/>
  <c r="K1978" i="2"/>
  <c r="J1978" i="2"/>
  <c r="H1978" i="2"/>
  <c r="C1978" i="2"/>
  <c r="DV1977" i="2"/>
  <c r="DO1977" i="2"/>
  <c r="CI1977" i="2"/>
  <c r="CH1977" i="2"/>
  <c r="CG1977" i="2"/>
  <c r="CD1977" i="2"/>
  <c r="CB1977" i="2"/>
  <c r="U1977" i="2"/>
  <c r="Q1977" i="2"/>
  <c r="M1977" i="2"/>
  <c r="K1977" i="2"/>
  <c r="J1977" i="2"/>
  <c r="H1977" i="2"/>
  <c r="C1977" i="2"/>
  <c r="DV1976" i="2"/>
  <c r="DO1976" i="2"/>
  <c r="CI1976" i="2"/>
  <c r="CH1976" i="2"/>
  <c r="CG1976" i="2"/>
  <c r="CD1976" i="2"/>
  <c r="CB1976" i="2"/>
  <c r="U1976" i="2"/>
  <c r="Q1976" i="2"/>
  <c r="M1976" i="2"/>
  <c r="K1976" i="2"/>
  <c r="J1976" i="2"/>
  <c r="H1976" i="2"/>
  <c r="C1976" i="2"/>
  <c r="DV1975" i="2"/>
  <c r="DO1975" i="2"/>
  <c r="CD1975" i="2"/>
  <c r="CB1975" i="2"/>
  <c r="U1975" i="2"/>
  <c r="Q1975" i="2"/>
  <c r="M1975" i="2"/>
  <c r="K1975" i="2"/>
  <c r="J1975" i="2"/>
  <c r="H1975" i="2"/>
  <c r="C1975" i="2"/>
  <c r="DV1974" i="2"/>
  <c r="DO1974" i="2"/>
  <c r="CD1974" i="2"/>
  <c r="CB1974" i="2"/>
  <c r="U1974" i="2"/>
  <c r="Q1974" i="2"/>
  <c r="M1974" i="2"/>
  <c r="K1974" i="2"/>
  <c r="J1974" i="2"/>
  <c r="H1974" i="2"/>
  <c r="C1974" i="2"/>
  <c r="DV1973" i="2"/>
  <c r="DO1973" i="2"/>
  <c r="CH1973" i="2"/>
  <c r="CD1973" i="2"/>
  <c r="CB1973" i="2"/>
  <c r="U1973" i="2"/>
  <c r="Q1973" i="2"/>
  <c r="M1973" i="2"/>
  <c r="K1973" i="2"/>
  <c r="J1973" i="2"/>
  <c r="H1973" i="2"/>
  <c r="C1973" i="2"/>
  <c r="DV1972" i="2"/>
  <c r="DO1972" i="2"/>
  <c r="CD1972" i="2"/>
  <c r="CB1972" i="2"/>
  <c r="U1972" i="2"/>
  <c r="Q1972" i="2"/>
  <c r="M1972" i="2"/>
  <c r="K1972" i="2"/>
  <c r="J1972" i="2"/>
  <c r="H1972" i="2"/>
  <c r="C1972" i="2"/>
  <c r="DV1971" i="2"/>
  <c r="DO1971" i="2"/>
  <c r="CD1971" i="2"/>
  <c r="CB1971" i="2"/>
  <c r="U1971" i="2"/>
  <c r="Q1971" i="2"/>
  <c r="M1971" i="2"/>
  <c r="K1971" i="2"/>
  <c r="J1971" i="2"/>
  <c r="H1971" i="2"/>
  <c r="C1971" i="2"/>
  <c r="DV1970" i="2"/>
  <c r="DO1970" i="2"/>
  <c r="CD1970" i="2"/>
  <c r="CB1970" i="2"/>
  <c r="U1970" i="2"/>
  <c r="Q1970" i="2"/>
  <c r="M1970" i="2"/>
  <c r="K1970" i="2"/>
  <c r="J1970" i="2"/>
  <c r="H1970" i="2"/>
  <c r="C1970" i="2"/>
  <c r="DV1969" i="2"/>
  <c r="DO1969" i="2"/>
  <c r="CH1969" i="2"/>
  <c r="CD1969" i="2"/>
  <c r="CB1969" i="2"/>
  <c r="U1969" i="2"/>
  <c r="Q1969" i="2"/>
  <c r="M1969" i="2"/>
  <c r="K1969" i="2"/>
  <c r="J1969" i="2"/>
  <c r="H1969" i="2"/>
  <c r="C1969" i="2"/>
  <c r="DV1968" i="2"/>
  <c r="DO1968" i="2"/>
  <c r="CI1968" i="2"/>
  <c r="CH1968" i="2"/>
  <c r="CG1968" i="2"/>
  <c r="CD1968" i="2"/>
  <c r="CJ1968" i="2" s="1"/>
  <c r="CB1968" i="2"/>
  <c r="U1968" i="2"/>
  <c r="Q1968" i="2"/>
  <c r="M1968" i="2"/>
  <c r="K1968" i="2"/>
  <c r="J1968" i="2"/>
  <c r="H1968" i="2"/>
  <c r="C1968" i="2"/>
  <c r="DV1967" i="2"/>
  <c r="DO1967" i="2"/>
  <c r="CD1967" i="2"/>
  <c r="CB1967" i="2"/>
  <c r="U1967" i="2"/>
  <c r="Q1967" i="2"/>
  <c r="M1967" i="2"/>
  <c r="K1967" i="2"/>
  <c r="J1967" i="2"/>
  <c r="H1967" i="2"/>
  <c r="C1967" i="2"/>
  <c r="DV1966" i="2"/>
  <c r="DO1966" i="2"/>
  <c r="CD1966" i="2"/>
  <c r="CB1966" i="2"/>
  <c r="U1966" i="2"/>
  <c r="Q1966" i="2"/>
  <c r="M1966" i="2"/>
  <c r="K1966" i="2"/>
  <c r="J1966" i="2"/>
  <c r="H1966" i="2"/>
  <c r="C1966" i="2"/>
  <c r="DV1965" i="2"/>
  <c r="DO1965" i="2"/>
  <c r="CJ1965" i="2"/>
  <c r="CI1965" i="2"/>
  <c r="CH1965" i="2"/>
  <c r="CG1965" i="2"/>
  <c r="CD1965" i="2"/>
  <c r="CB1965" i="2"/>
  <c r="U1965" i="2"/>
  <c r="Q1965" i="2"/>
  <c r="M1965" i="2"/>
  <c r="K1965" i="2"/>
  <c r="J1965" i="2"/>
  <c r="H1965" i="2"/>
  <c r="C1965" i="2"/>
  <c r="DV1964" i="2"/>
  <c r="DO1964" i="2"/>
  <c r="CD1964" i="2"/>
  <c r="CB1964" i="2"/>
  <c r="U1964" i="2"/>
  <c r="Q1964" i="2"/>
  <c r="M1964" i="2"/>
  <c r="K1964" i="2"/>
  <c r="J1964" i="2"/>
  <c r="H1964" i="2"/>
  <c r="C1964" i="2"/>
  <c r="DV1963" i="2"/>
  <c r="DO1963" i="2"/>
  <c r="CD1963" i="2"/>
  <c r="CB1963" i="2"/>
  <c r="U1963" i="2"/>
  <c r="Q1963" i="2"/>
  <c r="M1963" i="2"/>
  <c r="K1963" i="2"/>
  <c r="J1963" i="2"/>
  <c r="H1963" i="2"/>
  <c r="C1963" i="2"/>
  <c r="DV1962" i="2"/>
  <c r="DO1962" i="2"/>
  <c r="CD1962" i="2"/>
  <c r="CB1962" i="2"/>
  <c r="U1962" i="2"/>
  <c r="Q1962" i="2"/>
  <c r="M1962" i="2"/>
  <c r="K1962" i="2"/>
  <c r="J1962" i="2"/>
  <c r="H1962" i="2"/>
  <c r="C1962" i="2"/>
  <c r="DV1961" i="2"/>
  <c r="DO1961" i="2"/>
  <c r="CD1961" i="2"/>
  <c r="CB1961" i="2"/>
  <c r="U1961" i="2"/>
  <c r="Q1961" i="2"/>
  <c r="M1961" i="2"/>
  <c r="K1961" i="2"/>
  <c r="J1961" i="2"/>
  <c r="H1961" i="2"/>
  <c r="C1961" i="2"/>
  <c r="DV1960" i="2"/>
  <c r="DO1960" i="2"/>
  <c r="CH1960" i="2"/>
  <c r="CD1960" i="2"/>
  <c r="CB1960" i="2"/>
  <c r="U1960" i="2"/>
  <c r="Q1960" i="2"/>
  <c r="M1960" i="2"/>
  <c r="K1960" i="2"/>
  <c r="J1960" i="2"/>
  <c r="H1960" i="2"/>
  <c r="C1960" i="2"/>
  <c r="DV1959" i="2"/>
  <c r="DO1959" i="2"/>
  <c r="CD1959" i="2"/>
  <c r="CB1959" i="2"/>
  <c r="U1959" i="2"/>
  <c r="Q1959" i="2"/>
  <c r="M1959" i="2"/>
  <c r="K1959" i="2"/>
  <c r="J1959" i="2"/>
  <c r="H1959" i="2"/>
  <c r="C1959" i="2"/>
  <c r="DV1958" i="2"/>
  <c r="DO1958" i="2"/>
  <c r="CD1958" i="2"/>
  <c r="CB1958" i="2"/>
  <c r="U1958" i="2"/>
  <c r="Q1958" i="2"/>
  <c r="M1958" i="2"/>
  <c r="K1958" i="2"/>
  <c r="J1958" i="2"/>
  <c r="H1958" i="2"/>
  <c r="C1958" i="2"/>
  <c r="DV1957" i="2"/>
  <c r="DO1957" i="2"/>
  <c r="CD1957" i="2"/>
  <c r="CB1957" i="2"/>
  <c r="U1957" i="2"/>
  <c r="Q1957" i="2"/>
  <c r="M1957" i="2"/>
  <c r="K1957" i="2"/>
  <c r="J1957" i="2"/>
  <c r="H1957" i="2"/>
  <c r="C1957" i="2"/>
  <c r="DV1956" i="2"/>
  <c r="DO1956" i="2"/>
  <c r="CD1956" i="2"/>
  <c r="CB1956" i="2"/>
  <c r="U1956" i="2"/>
  <c r="Q1956" i="2"/>
  <c r="M1956" i="2"/>
  <c r="K1956" i="2"/>
  <c r="J1956" i="2"/>
  <c r="H1956" i="2"/>
  <c r="C1956" i="2"/>
  <c r="DV1955" i="2"/>
  <c r="DO1955" i="2"/>
  <c r="CD1955" i="2"/>
  <c r="CB1955" i="2"/>
  <c r="U1955" i="2"/>
  <c r="Q1955" i="2"/>
  <c r="M1955" i="2"/>
  <c r="K1955" i="2"/>
  <c r="J1955" i="2"/>
  <c r="H1955" i="2"/>
  <c r="C1955" i="2"/>
  <c r="DV1954" i="2"/>
  <c r="DO1954" i="2"/>
  <c r="CD1954" i="2"/>
  <c r="CB1954" i="2"/>
  <c r="U1954" i="2"/>
  <c r="Q1954" i="2"/>
  <c r="M1954" i="2"/>
  <c r="K1954" i="2"/>
  <c r="J1954" i="2"/>
  <c r="H1954" i="2"/>
  <c r="C1954" i="2"/>
  <c r="DV1953" i="2"/>
  <c r="DO1953" i="2"/>
  <c r="CH1953" i="2"/>
  <c r="CD1953" i="2"/>
  <c r="CB1953" i="2"/>
  <c r="U1953" i="2"/>
  <c r="Q1953" i="2"/>
  <c r="M1953" i="2"/>
  <c r="K1953" i="2"/>
  <c r="J1953" i="2"/>
  <c r="H1953" i="2"/>
  <c r="C1953" i="2"/>
  <c r="DV1952" i="2"/>
  <c r="DO1952" i="2"/>
  <c r="CD1952" i="2"/>
  <c r="CB1952" i="2"/>
  <c r="U1952" i="2"/>
  <c r="Q1952" i="2"/>
  <c r="M1952" i="2"/>
  <c r="K1952" i="2"/>
  <c r="J1952" i="2"/>
  <c r="H1952" i="2"/>
  <c r="C1952" i="2"/>
  <c r="DV1951" i="2"/>
  <c r="DO1951" i="2"/>
  <c r="CD1951" i="2"/>
  <c r="CB1951" i="2"/>
  <c r="U1951" i="2"/>
  <c r="Q1951" i="2"/>
  <c r="M1951" i="2"/>
  <c r="K1951" i="2"/>
  <c r="J1951" i="2"/>
  <c r="H1951" i="2"/>
  <c r="C1951" i="2"/>
  <c r="DV1950" i="2"/>
  <c r="DO1950" i="2"/>
  <c r="CD1950" i="2"/>
  <c r="CB1950" i="2"/>
  <c r="U1950" i="2"/>
  <c r="Q1950" i="2"/>
  <c r="M1950" i="2"/>
  <c r="K1950" i="2"/>
  <c r="J1950" i="2"/>
  <c r="H1950" i="2"/>
  <c r="C1950" i="2"/>
  <c r="DV1949" i="2"/>
  <c r="DO1949" i="2"/>
  <c r="CD1949" i="2"/>
  <c r="CB1949" i="2"/>
  <c r="U1949" i="2"/>
  <c r="Q1949" i="2"/>
  <c r="M1949" i="2"/>
  <c r="K1949" i="2"/>
  <c r="J1949" i="2"/>
  <c r="H1949" i="2"/>
  <c r="C1949" i="2"/>
  <c r="DV1948" i="2"/>
  <c r="DO1948" i="2"/>
  <c r="CD1948" i="2"/>
  <c r="CB1948" i="2"/>
  <c r="U1948" i="2"/>
  <c r="Q1948" i="2"/>
  <c r="M1948" i="2"/>
  <c r="K1948" i="2"/>
  <c r="J1948" i="2"/>
  <c r="H1948" i="2"/>
  <c r="C1948" i="2"/>
  <c r="DV1947" i="2"/>
  <c r="DO1947" i="2"/>
  <c r="CI1947" i="2"/>
  <c r="CH1947" i="2"/>
  <c r="CG1947" i="2"/>
  <c r="CD1947" i="2"/>
  <c r="CJ1947" i="2" s="1"/>
  <c r="CB1947" i="2"/>
  <c r="U1947" i="2"/>
  <c r="Q1947" i="2"/>
  <c r="M1947" i="2"/>
  <c r="K1947" i="2"/>
  <c r="J1947" i="2"/>
  <c r="H1947" i="2"/>
  <c r="C1947" i="2"/>
  <c r="DV1946" i="2"/>
  <c r="DO1946" i="2"/>
  <c r="CD1946" i="2"/>
  <c r="CB1946" i="2"/>
  <c r="U1946" i="2"/>
  <c r="Q1946" i="2"/>
  <c r="M1946" i="2"/>
  <c r="K1946" i="2"/>
  <c r="J1946" i="2"/>
  <c r="H1946" i="2"/>
  <c r="C1946" i="2"/>
  <c r="DV1945" i="2"/>
  <c r="DO1945" i="2"/>
  <c r="CD1945" i="2"/>
  <c r="CB1945" i="2"/>
  <c r="U1945" i="2"/>
  <c r="Q1945" i="2"/>
  <c r="M1945" i="2"/>
  <c r="K1945" i="2"/>
  <c r="J1945" i="2"/>
  <c r="H1945" i="2"/>
  <c r="C1945" i="2"/>
  <c r="DV1944" i="2"/>
  <c r="DO1944" i="2"/>
  <c r="CD1944" i="2"/>
  <c r="CB1944" i="2"/>
  <c r="U1944" i="2"/>
  <c r="Q1944" i="2"/>
  <c r="M1944" i="2"/>
  <c r="K1944" i="2"/>
  <c r="J1944" i="2"/>
  <c r="H1944" i="2"/>
  <c r="C1944" i="2"/>
  <c r="DV1943" i="2"/>
  <c r="DO1943" i="2"/>
  <c r="CD1943" i="2"/>
  <c r="CB1943" i="2"/>
  <c r="U1943" i="2"/>
  <c r="Q1943" i="2"/>
  <c r="M1943" i="2"/>
  <c r="K1943" i="2"/>
  <c r="J1943" i="2"/>
  <c r="H1943" i="2"/>
  <c r="C1943" i="2"/>
  <c r="DV1942" i="2"/>
  <c r="DO1942" i="2"/>
  <c r="CJ1942" i="2"/>
  <c r="CI1942" i="2"/>
  <c r="CH1942" i="2"/>
  <c r="CG1942" i="2"/>
  <c r="CD1942" i="2"/>
  <c r="CB1942" i="2"/>
  <c r="U1942" i="2"/>
  <c r="Q1942" i="2"/>
  <c r="M1942" i="2"/>
  <c r="K1942" i="2"/>
  <c r="J1942" i="2"/>
  <c r="H1942" i="2"/>
  <c r="C1942" i="2"/>
  <c r="DV1941" i="2"/>
  <c r="DO1941" i="2"/>
  <c r="CD1941" i="2"/>
  <c r="CB1941" i="2"/>
  <c r="U1941" i="2"/>
  <c r="Q1941" i="2"/>
  <c r="M1941" i="2"/>
  <c r="K1941" i="2"/>
  <c r="J1941" i="2"/>
  <c r="H1941" i="2"/>
  <c r="C1941" i="2"/>
  <c r="DV1940" i="2"/>
  <c r="DO1940" i="2"/>
  <c r="CH1940" i="2"/>
  <c r="CD1940" i="2"/>
  <c r="CB1940" i="2"/>
  <c r="U1940" i="2"/>
  <c r="Q1940" i="2"/>
  <c r="M1940" i="2"/>
  <c r="K1940" i="2"/>
  <c r="J1940" i="2"/>
  <c r="H1940" i="2"/>
  <c r="C1940" i="2"/>
  <c r="DV1939" i="2"/>
  <c r="DO1939" i="2"/>
  <c r="CD1939" i="2"/>
  <c r="CB1939" i="2"/>
  <c r="U1939" i="2"/>
  <c r="Q1939" i="2"/>
  <c r="M1939" i="2"/>
  <c r="K1939" i="2"/>
  <c r="J1939" i="2"/>
  <c r="H1939" i="2"/>
  <c r="C1939" i="2"/>
  <c r="DV1938" i="2"/>
  <c r="DO1938" i="2"/>
  <c r="CD1938" i="2"/>
  <c r="CB1938" i="2"/>
  <c r="U1938" i="2"/>
  <c r="Q1938" i="2"/>
  <c r="M1938" i="2"/>
  <c r="K1938" i="2"/>
  <c r="J1938" i="2"/>
  <c r="H1938" i="2"/>
  <c r="C1938" i="2"/>
  <c r="DV1937" i="2"/>
  <c r="DO1937" i="2"/>
  <c r="CD1937" i="2"/>
  <c r="CB1937" i="2"/>
  <c r="U1937" i="2"/>
  <c r="Q1937" i="2"/>
  <c r="M1937" i="2"/>
  <c r="K1937" i="2"/>
  <c r="J1937" i="2"/>
  <c r="H1937" i="2"/>
  <c r="C1937" i="2"/>
  <c r="DV1936" i="2"/>
  <c r="DO1936" i="2"/>
  <c r="CI1936" i="2"/>
  <c r="CH1936" i="2"/>
  <c r="CG1936" i="2"/>
  <c r="CD1936" i="2"/>
  <c r="CJ1936" i="2" s="1"/>
  <c r="CB1936" i="2"/>
  <c r="U1936" i="2"/>
  <c r="Q1936" i="2"/>
  <c r="M1936" i="2"/>
  <c r="K1936" i="2"/>
  <c r="J1936" i="2"/>
  <c r="H1936" i="2"/>
  <c r="C1936" i="2"/>
  <c r="DV1935" i="2"/>
  <c r="DO1935" i="2"/>
  <c r="CI1935" i="2"/>
  <c r="CH1935" i="2"/>
  <c r="CG1935" i="2"/>
  <c r="CD1935" i="2"/>
  <c r="CB1935" i="2"/>
  <c r="U1935" i="2"/>
  <c r="Q1935" i="2"/>
  <c r="M1935" i="2"/>
  <c r="K1935" i="2"/>
  <c r="J1935" i="2"/>
  <c r="H1935" i="2"/>
  <c r="C1935" i="2"/>
  <c r="DV1934" i="2"/>
  <c r="DO1934" i="2"/>
  <c r="CD1934" i="2"/>
  <c r="CB1934" i="2"/>
  <c r="U1934" i="2"/>
  <c r="Q1934" i="2"/>
  <c r="M1934" i="2"/>
  <c r="K1934" i="2"/>
  <c r="J1934" i="2"/>
  <c r="H1934" i="2"/>
  <c r="C1934" i="2"/>
  <c r="DV1933" i="2"/>
  <c r="DO1933" i="2"/>
  <c r="CD1933" i="2"/>
  <c r="CB1933" i="2"/>
  <c r="U1933" i="2"/>
  <c r="Q1933" i="2"/>
  <c r="M1933" i="2"/>
  <c r="K1933" i="2"/>
  <c r="J1933" i="2"/>
  <c r="H1933" i="2"/>
  <c r="C1933" i="2"/>
  <c r="DV1932" i="2"/>
  <c r="DO1932" i="2"/>
  <c r="CD1932" i="2"/>
  <c r="CB1932" i="2"/>
  <c r="U1932" i="2"/>
  <c r="Q1932" i="2"/>
  <c r="M1932" i="2"/>
  <c r="K1932" i="2"/>
  <c r="J1932" i="2"/>
  <c r="H1932" i="2"/>
  <c r="C1932" i="2"/>
  <c r="DV1931" i="2"/>
  <c r="DO1931" i="2"/>
  <c r="CI1931" i="2"/>
  <c r="CH1931" i="2"/>
  <c r="CG1931" i="2"/>
  <c r="CD1931" i="2"/>
  <c r="CJ1931" i="2" s="1"/>
  <c r="CB1931" i="2"/>
  <c r="U1931" i="2"/>
  <c r="Q1931" i="2"/>
  <c r="M1931" i="2"/>
  <c r="K1931" i="2"/>
  <c r="J1931" i="2"/>
  <c r="H1931" i="2"/>
  <c r="C1931" i="2"/>
  <c r="DV1930" i="2"/>
  <c r="DO1930" i="2"/>
  <c r="CD1930" i="2"/>
  <c r="CB1930" i="2"/>
  <c r="U1930" i="2"/>
  <c r="Q1930" i="2"/>
  <c r="M1930" i="2"/>
  <c r="K1930" i="2"/>
  <c r="J1930" i="2"/>
  <c r="H1930" i="2"/>
  <c r="C1930" i="2"/>
  <c r="DV1929" i="2"/>
  <c r="DO1929" i="2"/>
  <c r="CD1929" i="2"/>
  <c r="CB1929" i="2"/>
  <c r="U1929" i="2"/>
  <c r="Q1929" i="2"/>
  <c r="M1929" i="2"/>
  <c r="K1929" i="2"/>
  <c r="J1929" i="2"/>
  <c r="H1929" i="2"/>
  <c r="C1929" i="2"/>
  <c r="DV1928" i="2"/>
  <c r="DO1928" i="2"/>
  <c r="CH1928" i="2"/>
  <c r="CD1928" i="2"/>
  <c r="CB1928" i="2"/>
  <c r="U1928" i="2"/>
  <c r="Q1928" i="2"/>
  <c r="M1928" i="2"/>
  <c r="K1928" i="2"/>
  <c r="J1928" i="2"/>
  <c r="H1928" i="2"/>
  <c r="C1928" i="2"/>
  <c r="DV1927" i="2"/>
  <c r="DO1927" i="2"/>
  <c r="CD1927" i="2"/>
  <c r="CB1927" i="2"/>
  <c r="U1927" i="2"/>
  <c r="Q1927" i="2"/>
  <c r="M1927" i="2"/>
  <c r="K1927" i="2"/>
  <c r="J1927" i="2"/>
  <c r="H1927" i="2"/>
  <c r="C1927" i="2"/>
  <c r="DV1926" i="2"/>
  <c r="DO1926" i="2"/>
  <c r="CD1926" i="2"/>
  <c r="CB1926" i="2"/>
  <c r="U1926" i="2"/>
  <c r="Q1926" i="2"/>
  <c r="M1926" i="2"/>
  <c r="K1926" i="2"/>
  <c r="J1926" i="2"/>
  <c r="H1926" i="2"/>
  <c r="C1926" i="2"/>
  <c r="DV1925" i="2"/>
  <c r="DO1925" i="2"/>
  <c r="CD1925" i="2"/>
  <c r="CB1925" i="2"/>
  <c r="U1925" i="2"/>
  <c r="Q1925" i="2"/>
  <c r="M1925" i="2"/>
  <c r="K1925" i="2"/>
  <c r="J1925" i="2"/>
  <c r="H1925" i="2"/>
  <c r="C1925" i="2"/>
  <c r="DV1924" i="2"/>
  <c r="DO1924" i="2"/>
  <c r="CH1924" i="2"/>
  <c r="CD1924" i="2"/>
  <c r="CB1924" i="2"/>
  <c r="U1924" i="2"/>
  <c r="Q1924" i="2"/>
  <c r="M1924" i="2"/>
  <c r="K1924" i="2"/>
  <c r="J1924" i="2"/>
  <c r="H1924" i="2"/>
  <c r="C1924" i="2"/>
  <c r="DV1923" i="2"/>
  <c r="DO1923" i="2"/>
  <c r="CD1923" i="2"/>
  <c r="CB1923" i="2"/>
  <c r="U1923" i="2"/>
  <c r="Q1923" i="2"/>
  <c r="M1923" i="2"/>
  <c r="K1923" i="2"/>
  <c r="J1923" i="2"/>
  <c r="H1923" i="2"/>
  <c r="C1923" i="2"/>
  <c r="DV1922" i="2"/>
  <c r="DO1922" i="2"/>
  <c r="CD1922" i="2"/>
  <c r="CB1922" i="2"/>
  <c r="U1922" i="2"/>
  <c r="Q1922" i="2"/>
  <c r="M1922" i="2"/>
  <c r="K1922" i="2"/>
  <c r="J1922" i="2"/>
  <c r="H1922" i="2"/>
  <c r="C1922" i="2"/>
  <c r="DV1921" i="2"/>
  <c r="DO1921" i="2"/>
  <c r="CD1921" i="2"/>
  <c r="CB1921" i="2"/>
  <c r="U1921" i="2"/>
  <c r="Q1921" i="2"/>
  <c r="M1921" i="2"/>
  <c r="K1921" i="2"/>
  <c r="J1921" i="2"/>
  <c r="H1921" i="2"/>
  <c r="C1921" i="2"/>
  <c r="DV1920" i="2"/>
  <c r="DO1920" i="2"/>
  <c r="CD1920" i="2"/>
  <c r="CB1920" i="2"/>
  <c r="U1920" i="2"/>
  <c r="Q1920" i="2"/>
  <c r="M1920" i="2"/>
  <c r="K1920" i="2"/>
  <c r="J1920" i="2"/>
  <c r="H1920" i="2"/>
  <c r="C1920" i="2"/>
  <c r="DV1919" i="2"/>
  <c r="DO1919" i="2"/>
  <c r="CD1919" i="2"/>
  <c r="CB1919" i="2"/>
  <c r="U1919" i="2"/>
  <c r="Q1919" i="2"/>
  <c r="M1919" i="2"/>
  <c r="K1919" i="2"/>
  <c r="J1919" i="2"/>
  <c r="H1919" i="2"/>
  <c r="C1919" i="2"/>
  <c r="DV1918" i="2"/>
  <c r="DO1918" i="2"/>
  <c r="CD1918" i="2"/>
  <c r="CB1918" i="2"/>
  <c r="U1918" i="2"/>
  <c r="Q1918" i="2"/>
  <c r="M1918" i="2"/>
  <c r="K1918" i="2"/>
  <c r="J1918" i="2"/>
  <c r="H1918" i="2"/>
  <c r="C1918" i="2"/>
  <c r="DV1917" i="2"/>
  <c r="DO1917" i="2"/>
  <c r="CI1917" i="2"/>
  <c r="CH1917" i="2"/>
  <c r="CG1917" i="2"/>
  <c r="CD1917" i="2"/>
  <c r="CJ1917" i="2" s="1"/>
  <c r="CB1917" i="2"/>
  <c r="U1917" i="2"/>
  <c r="Q1917" i="2"/>
  <c r="M1917" i="2"/>
  <c r="K1917" i="2"/>
  <c r="J1917" i="2"/>
  <c r="H1917" i="2"/>
  <c r="C1917" i="2"/>
  <c r="DV1916" i="2"/>
  <c r="DO1916" i="2"/>
  <c r="CH1916" i="2"/>
  <c r="CD1916" i="2"/>
  <c r="CB1916" i="2"/>
  <c r="U1916" i="2"/>
  <c r="Q1916" i="2"/>
  <c r="M1916" i="2"/>
  <c r="K1916" i="2"/>
  <c r="J1916" i="2"/>
  <c r="H1916" i="2"/>
  <c r="C1916" i="2"/>
  <c r="DV1915" i="2"/>
  <c r="DO1915" i="2"/>
  <c r="CH1915" i="2"/>
  <c r="CD1915" i="2"/>
  <c r="CB1915" i="2"/>
  <c r="U1915" i="2"/>
  <c r="Q1915" i="2"/>
  <c r="M1915" i="2"/>
  <c r="K1915" i="2"/>
  <c r="J1915" i="2"/>
  <c r="H1915" i="2"/>
  <c r="C1915" i="2"/>
  <c r="DV1914" i="2"/>
  <c r="DO1914" i="2"/>
  <c r="CD1914" i="2"/>
  <c r="CB1914" i="2"/>
  <c r="U1914" i="2"/>
  <c r="Q1914" i="2"/>
  <c r="M1914" i="2"/>
  <c r="K1914" i="2"/>
  <c r="J1914" i="2"/>
  <c r="H1914" i="2"/>
  <c r="C1914" i="2"/>
  <c r="DV1913" i="2"/>
  <c r="DO1913" i="2"/>
  <c r="CH1913" i="2"/>
  <c r="CD1913" i="2"/>
  <c r="CB1913" i="2"/>
  <c r="U1913" i="2"/>
  <c r="Q1913" i="2"/>
  <c r="M1913" i="2"/>
  <c r="K1913" i="2"/>
  <c r="J1913" i="2"/>
  <c r="H1913" i="2"/>
  <c r="C1913" i="2"/>
  <c r="DV1912" i="2"/>
  <c r="DO1912" i="2"/>
  <c r="CI1912" i="2"/>
  <c r="CH1912" i="2"/>
  <c r="CG1912" i="2"/>
  <c r="CD1912" i="2"/>
  <c r="CJ1912" i="2" s="1"/>
  <c r="CB1912" i="2"/>
  <c r="U1912" i="2"/>
  <c r="Q1912" i="2"/>
  <c r="M1912" i="2"/>
  <c r="K1912" i="2"/>
  <c r="J1912" i="2"/>
  <c r="H1912" i="2"/>
  <c r="C1912" i="2"/>
  <c r="DV1911" i="2"/>
  <c r="DO1911" i="2"/>
  <c r="CD1911" i="2"/>
  <c r="CB1911" i="2"/>
  <c r="U1911" i="2"/>
  <c r="Q1911" i="2"/>
  <c r="M1911" i="2"/>
  <c r="K1911" i="2"/>
  <c r="J1911" i="2"/>
  <c r="H1911" i="2"/>
  <c r="C1911" i="2"/>
  <c r="DV1910" i="2"/>
  <c r="DO1910" i="2"/>
  <c r="CD1910" i="2"/>
  <c r="CB1910" i="2"/>
  <c r="U1910" i="2"/>
  <c r="Q1910" i="2"/>
  <c r="M1910" i="2"/>
  <c r="K1910" i="2"/>
  <c r="J1910" i="2"/>
  <c r="H1910" i="2"/>
  <c r="C1910" i="2"/>
  <c r="DV1909" i="2"/>
  <c r="DO1909" i="2"/>
  <c r="CD1909" i="2"/>
  <c r="CB1909" i="2"/>
  <c r="U1909" i="2"/>
  <c r="Q1909" i="2"/>
  <c r="M1909" i="2"/>
  <c r="K1909" i="2"/>
  <c r="J1909" i="2"/>
  <c r="H1909" i="2"/>
  <c r="C1909" i="2"/>
  <c r="DV1908" i="2"/>
  <c r="DO1908" i="2"/>
  <c r="CJ1908" i="2"/>
  <c r="CI1908" i="2"/>
  <c r="CH1908" i="2"/>
  <c r="CG1908" i="2"/>
  <c r="CD1908" i="2"/>
  <c r="CB1908" i="2"/>
  <c r="U1908" i="2"/>
  <c r="Q1908" i="2"/>
  <c r="M1908" i="2"/>
  <c r="K1908" i="2"/>
  <c r="J1908" i="2"/>
  <c r="H1908" i="2"/>
  <c r="C1908" i="2"/>
  <c r="DV1907" i="2"/>
  <c r="DO1907" i="2"/>
  <c r="CD1907" i="2"/>
  <c r="CB1907" i="2"/>
  <c r="U1907" i="2"/>
  <c r="Q1907" i="2"/>
  <c r="M1907" i="2"/>
  <c r="K1907" i="2"/>
  <c r="J1907" i="2"/>
  <c r="H1907" i="2"/>
  <c r="C1907" i="2"/>
  <c r="DV1906" i="2"/>
  <c r="DO1906" i="2"/>
  <c r="CD1906" i="2"/>
  <c r="CB1906" i="2"/>
  <c r="U1906" i="2"/>
  <c r="Q1906" i="2"/>
  <c r="M1906" i="2"/>
  <c r="K1906" i="2"/>
  <c r="J1906" i="2"/>
  <c r="H1906" i="2"/>
  <c r="C1906" i="2"/>
  <c r="DV1905" i="2"/>
  <c r="DO1905" i="2"/>
  <c r="CD1905" i="2"/>
  <c r="CB1905" i="2"/>
  <c r="U1905" i="2"/>
  <c r="Q1905" i="2"/>
  <c r="M1905" i="2"/>
  <c r="K1905" i="2"/>
  <c r="J1905" i="2"/>
  <c r="H1905" i="2"/>
  <c r="C1905" i="2"/>
  <c r="DV1904" i="2"/>
  <c r="DO1904" i="2"/>
  <c r="CD1904" i="2"/>
  <c r="CB1904" i="2"/>
  <c r="U1904" i="2"/>
  <c r="Q1904" i="2"/>
  <c r="M1904" i="2"/>
  <c r="K1904" i="2"/>
  <c r="J1904" i="2"/>
  <c r="H1904" i="2"/>
  <c r="C1904" i="2"/>
  <c r="DV1903" i="2"/>
  <c r="DO1903" i="2"/>
  <c r="CH1903" i="2"/>
  <c r="CD1903" i="2"/>
  <c r="CB1903" i="2"/>
  <c r="U1903" i="2"/>
  <c r="Q1903" i="2"/>
  <c r="M1903" i="2"/>
  <c r="K1903" i="2"/>
  <c r="J1903" i="2"/>
  <c r="H1903" i="2"/>
  <c r="C1903" i="2"/>
  <c r="DV1902" i="2"/>
  <c r="DO1902" i="2"/>
  <c r="CD1902" i="2"/>
  <c r="CB1902" i="2"/>
  <c r="U1902" i="2"/>
  <c r="Q1902" i="2"/>
  <c r="M1902" i="2"/>
  <c r="K1902" i="2"/>
  <c r="J1902" i="2"/>
  <c r="H1902" i="2"/>
  <c r="C1902" i="2"/>
  <c r="DV1901" i="2"/>
  <c r="DO1901" i="2"/>
  <c r="CH1901" i="2"/>
  <c r="CD1901" i="2"/>
  <c r="CB1901" i="2"/>
  <c r="U1901" i="2"/>
  <c r="Q1901" i="2"/>
  <c r="M1901" i="2"/>
  <c r="K1901" i="2"/>
  <c r="J1901" i="2"/>
  <c r="H1901" i="2"/>
  <c r="C1901" i="2"/>
  <c r="DV1900" i="2"/>
  <c r="DO1900" i="2"/>
  <c r="CH1900" i="2"/>
  <c r="CD1900" i="2"/>
  <c r="CB1900" i="2"/>
  <c r="U1900" i="2"/>
  <c r="Q1900" i="2"/>
  <c r="M1900" i="2"/>
  <c r="K1900" i="2"/>
  <c r="J1900" i="2"/>
  <c r="H1900" i="2"/>
  <c r="C1900" i="2"/>
  <c r="DV1899" i="2"/>
  <c r="DO1899" i="2"/>
  <c r="CH1899" i="2"/>
  <c r="CD1899" i="2"/>
  <c r="CB1899" i="2"/>
  <c r="U1899" i="2"/>
  <c r="Q1899" i="2"/>
  <c r="M1899" i="2"/>
  <c r="K1899" i="2"/>
  <c r="J1899" i="2"/>
  <c r="H1899" i="2"/>
  <c r="C1899" i="2"/>
  <c r="DV1898" i="2"/>
  <c r="DO1898" i="2"/>
  <c r="CD1898" i="2"/>
  <c r="CB1898" i="2"/>
  <c r="U1898" i="2"/>
  <c r="Q1898" i="2"/>
  <c r="M1898" i="2"/>
  <c r="K1898" i="2"/>
  <c r="J1898" i="2"/>
  <c r="H1898" i="2"/>
  <c r="C1898" i="2"/>
  <c r="DV1897" i="2"/>
  <c r="DO1897" i="2"/>
  <c r="CD1897" i="2"/>
  <c r="CB1897" i="2"/>
  <c r="U1897" i="2"/>
  <c r="Q1897" i="2"/>
  <c r="M1897" i="2"/>
  <c r="K1897" i="2"/>
  <c r="J1897" i="2"/>
  <c r="H1897" i="2"/>
  <c r="C1897" i="2"/>
  <c r="DV1896" i="2"/>
  <c r="DO1896" i="2"/>
  <c r="CD1896" i="2"/>
  <c r="CB1896" i="2"/>
  <c r="U1896" i="2"/>
  <c r="Q1896" i="2"/>
  <c r="M1896" i="2"/>
  <c r="K1896" i="2"/>
  <c r="J1896" i="2"/>
  <c r="H1896" i="2"/>
  <c r="C1896" i="2"/>
  <c r="DV1895" i="2"/>
  <c r="DO1895" i="2"/>
  <c r="CD1895" i="2"/>
  <c r="CB1895" i="2"/>
  <c r="U1895" i="2"/>
  <c r="Q1895" i="2"/>
  <c r="M1895" i="2"/>
  <c r="K1895" i="2"/>
  <c r="J1895" i="2"/>
  <c r="H1895" i="2"/>
  <c r="C1895" i="2"/>
  <c r="DV1894" i="2"/>
  <c r="DO1894" i="2"/>
  <c r="CD1894" i="2"/>
  <c r="CB1894" i="2"/>
  <c r="U1894" i="2"/>
  <c r="Q1894" i="2"/>
  <c r="M1894" i="2"/>
  <c r="K1894" i="2"/>
  <c r="J1894" i="2"/>
  <c r="H1894" i="2"/>
  <c r="C1894" i="2"/>
  <c r="DV1893" i="2"/>
  <c r="DO1893" i="2"/>
  <c r="CD1893" i="2"/>
  <c r="CB1893" i="2"/>
  <c r="U1893" i="2"/>
  <c r="Q1893" i="2"/>
  <c r="M1893" i="2"/>
  <c r="K1893" i="2"/>
  <c r="J1893" i="2"/>
  <c r="H1893" i="2"/>
  <c r="C1893" i="2"/>
  <c r="DV1892" i="2"/>
  <c r="DO1892" i="2"/>
  <c r="CH1892" i="2"/>
  <c r="CD1892" i="2"/>
  <c r="CB1892" i="2"/>
  <c r="U1892" i="2"/>
  <c r="Q1892" i="2"/>
  <c r="M1892" i="2"/>
  <c r="K1892" i="2"/>
  <c r="J1892" i="2"/>
  <c r="H1892" i="2"/>
  <c r="C1892" i="2"/>
  <c r="DV1891" i="2"/>
  <c r="DO1891" i="2"/>
  <c r="CD1891" i="2"/>
  <c r="CB1891" i="2"/>
  <c r="U1891" i="2"/>
  <c r="Q1891" i="2"/>
  <c r="M1891" i="2"/>
  <c r="K1891" i="2"/>
  <c r="J1891" i="2"/>
  <c r="H1891" i="2"/>
  <c r="C1891" i="2"/>
  <c r="DV1890" i="2"/>
  <c r="DO1890" i="2"/>
  <c r="CD1890" i="2"/>
  <c r="CB1890" i="2"/>
  <c r="U1890" i="2"/>
  <c r="Q1890" i="2"/>
  <c r="M1890" i="2"/>
  <c r="K1890" i="2"/>
  <c r="J1890" i="2"/>
  <c r="H1890" i="2"/>
  <c r="C1890" i="2"/>
  <c r="DV1889" i="2"/>
  <c r="DO1889" i="2"/>
  <c r="CD1889" i="2"/>
  <c r="CB1889" i="2"/>
  <c r="U1889" i="2"/>
  <c r="Q1889" i="2"/>
  <c r="M1889" i="2"/>
  <c r="K1889" i="2"/>
  <c r="J1889" i="2"/>
  <c r="H1889" i="2"/>
  <c r="C1889" i="2"/>
  <c r="DV1888" i="2"/>
  <c r="DO1888" i="2"/>
  <c r="CD1888" i="2"/>
  <c r="CB1888" i="2"/>
  <c r="U1888" i="2"/>
  <c r="Q1888" i="2"/>
  <c r="M1888" i="2"/>
  <c r="K1888" i="2"/>
  <c r="J1888" i="2"/>
  <c r="H1888" i="2"/>
  <c r="C1888" i="2"/>
  <c r="DV1887" i="2"/>
  <c r="DO1887" i="2"/>
  <c r="CD1887" i="2"/>
  <c r="CB1887" i="2"/>
  <c r="U1887" i="2"/>
  <c r="Q1887" i="2"/>
  <c r="M1887" i="2"/>
  <c r="K1887" i="2"/>
  <c r="J1887" i="2"/>
  <c r="H1887" i="2"/>
  <c r="C1887" i="2"/>
  <c r="DV1886" i="2"/>
  <c r="DO1886" i="2"/>
  <c r="CI1886" i="2"/>
  <c r="CH1886" i="2"/>
  <c r="CG1886" i="2"/>
  <c r="CD1886" i="2"/>
  <c r="CB1886" i="2"/>
  <c r="U1886" i="2"/>
  <c r="Q1886" i="2"/>
  <c r="M1886" i="2"/>
  <c r="K1886" i="2"/>
  <c r="J1886" i="2"/>
  <c r="H1886" i="2"/>
  <c r="C1886" i="2"/>
  <c r="DV1885" i="2"/>
  <c r="DO1885" i="2"/>
  <c r="CI1885" i="2"/>
  <c r="CH1885" i="2"/>
  <c r="CG1885" i="2"/>
  <c r="CD1885" i="2"/>
  <c r="CJ1885" i="2" s="1"/>
  <c r="CB1885" i="2"/>
  <c r="U1885" i="2"/>
  <c r="Q1885" i="2"/>
  <c r="M1885" i="2"/>
  <c r="K1885" i="2"/>
  <c r="J1885" i="2"/>
  <c r="H1885" i="2"/>
  <c r="C1885" i="2"/>
  <c r="DV1884" i="2"/>
  <c r="DO1884" i="2"/>
  <c r="CD1884" i="2"/>
  <c r="CB1884" i="2"/>
  <c r="U1884" i="2"/>
  <c r="Q1884" i="2"/>
  <c r="M1884" i="2"/>
  <c r="K1884" i="2"/>
  <c r="J1884" i="2"/>
  <c r="H1884" i="2"/>
  <c r="C1884" i="2"/>
  <c r="DV1883" i="2"/>
  <c r="DO1883" i="2"/>
  <c r="CD1883" i="2"/>
  <c r="CB1883" i="2"/>
  <c r="U1883" i="2"/>
  <c r="Q1883" i="2"/>
  <c r="M1883" i="2"/>
  <c r="K1883" i="2"/>
  <c r="J1883" i="2"/>
  <c r="H1883" i="2"/>
  <c r="C1883" i="2"/>
  <c r="DV1882" i="2"/>
  <c r="DO1882" i="2"/>
  <c r="CD1882" i="2"/>
  <c r="CB1882" i="2"/>
  <c r="U1882" i="2"/>
  <c r="Q1882" i="2"/>
  <c r="M1882" i="2"/>
  <c r="K1882" i="2"/>
  <c r="J1882" i="2"/>
  <c r="H1882" i="2"/>
  <c r="C1882" i="2"/>
  <c r="DV1881" i="2"/>
  <c r="DO1881" i="2"/>
  <c r="CD1881" i="2"/>
  <c r="CB1881" i="2"/>
  <c r="U1881" i="2"/>
  <c r="Q1881" i="2"/>
  <c r="M1881" i="2"/>
  <c r="K1881" i="2"/>
  <c r="J1881" i="2"/>
  <c r="H1881" i="2"/>
  <c r="C1881" i="2"/>
  <c r="DV1880" i="2"/>
  <c r="DO1880" i="2"/>
  <c r="CD1880" i="2"/>
  <c r="CB1880" i="2"/>
  <c r="U1880" i="2"/>
  <c r="Q1880" i="2"/>
  <c r="M1880" i="2"/>
  <c r="K1880" i="2"/>
  <c r="J1880" i="2"/>
  <c r="H1880" i="2"/>
  <c r="C1880" i="2"/>
  <c r="DV1879" i="2"/>
  <c r="DO1879" i="2"/>
  <c r="CH1879" i="2"/>
  <c r="CD1879" i="2"/>
  <c r="CB1879" i="2"/>
  <c r="U1879" i="2"/>
  <c r="Q1879" i="2"/>
  <c r="M1879" i="2"/>
  <c r="K1879" i="2"/>
  <c r="J1879" i="2"/>
  <c r="H1879" i="2"/>
  <c r="C1879" i="2"/>
  <c r="DV1878" i="2"/>
  <c r="DO1878" i="2"/>
  <c r="CD1878" i="2"/>
  <c r="CB1878" i="2"/>
  <c r="U1878" i="2"/>
  <c r="Q1878" i="2"/>
  <c r="M1878" i="2"/>
  <c r="K1878" i="2"/>
  <c r="J1878" i="2"/>
  <c r="H1878" i="2"/>
  <c r="C1878" i="2"/>
  <c r="DV1877" i="2"/>
  <c r="DO1877" i="2"/>
  <c r="CD1877" i="2"/>
  <c r="CB1877" i="2"/>
  <c r="U1877" i="2"/>
  <c r="Q1877" i="2"/>
  <c r="M1877" i="2"/>
  <c r="K1877" i="2"/>
  <c r="J1877" i="2"/>
  <c r="H1877" i="2"/>
  <c r="C1877" i="2"/>
  <c r="DV1876" i="2"/>
  <c r="DO1876" i="2"/>
  <c r="CI1876" i="2"/>
  <c r="CH1876" i="2"/>
  <c r="CG1876" i="2"/>
  <c r="CD1876" i="2"/>
  <c r="CJ1876" i="2" s="1"/>
  <c r="CB1876" i="2"/>
  <c r="U1876" i="2"/>
  <c r="Q1876" i="2"/>
  <c r="M1876" i="2"/>
  <c r="K1876" i="2"/>
  <c r="J1876" i="2"/>
  <c r="H1876" i="2"/>
  <c r="C1876" i="2"/>
  <c r="DV1875" i="2"/>
  <c r="DO1875" i="2"/>
  <c r="CJ1875" i="2"/>
  <c r="CI1875" i="2"/>
  <c r="CH1875" i="2"/>
  <c r="CG1875" i="2"/>
  <c r="CD1875" i="2"/>
  <c r="CB1875" i="2"/>
  <c r="U1875" i="2"/>
  <c r="Q1875" i="2"/>
  <c r="M1875" i="2"/>
  <c r="K1875" i="2"/>
  <c r="J1875" i="2"/>
  <c r="H1875" i="2"/>
  <c r="C1875" i="2"/>
  <c r="DV1874" i="2"/>
  <c r="DO1874" i="2"/>
  <c r="CJ1874" i="2"/>
  <c r="CI1874" i="2"/>
  <c r="CH1874" i="2"/>
  <c r="CG1874" i="2"/>
  <c r="CD1874" i="2"/>
  <c r="CB1874" i="2"/>
  <c r="U1874" i="2"/>
  <c r="Q1874" i="2"/>
  <c r="M1874" i="2"/>
  <c r="K1874" i="2"/>
  <c r="J1874" i="2"/>
  <c r="H1874" i="2"/>
  <c r="C1874" i="2"/>
  <c r="DV1873" i="2"/>
  <c r="DO1873" i="2"/>
  <c r="CD1873" i="2"/>
  <c r="CB1873" i="2"/>
  <c r="U1873" i="2"/>
  <c r="Q1873" i="2"/>
  <c r="M1873" i="2"/>
  <c r="K1873" i="2"/>
  <c r="J1873" i="2"/>
  <c r="H1873" i="2"/>
  <c r="C1873" i="2"/>
  <c r="DV1872" i="2"/>
  <c r="DO1872" i="2"/>
  <c r="CD1872" i="2"/>
  <c r="CB1872" i="2"/>
  <c r="U1872" i="2"/>
  <c r="Q1872" i="2"/>
  <c r="M1872" i="2"/>
  <c r="K1872" i="2"/>
  <c r="J1872" i="2"/>
  <c r="H1872" i="2"/>
  <c r="C1872" i="2"/>
  <c r="DV1871" i="2"/>
  <c r="DO1871" i="2"/>
  <c r="CI1871" i="2"/>
  <c r="CH1871" i="2"/>
  <c r="CG1871" i="2"/>
  <c r="CD1871" i="2"/>
  <c r="CB1871" i="2"/>
  <c r="U1871" i="2"/>
  <c r="Q1871" i="2"/>
  <c r="M1871" i="2"/>
  <c r="K1871" i="2"/>
  <c r="J1871" i="2"/>
  <c r="H1871" i="2"/>
  <c r="C1871" i="2"/>
  <c r="DV1870" i="2"/>
  <c r="DO1870" i="2"/>
  <c r="CD1870" i="2"/>
  <c r="CB1870" i="2"/>
  <c r="U1870" i="2"/>
  <c r="Q1870" i="2"/>
  <c r="M1870" i="2"/>
  <c r="K1870" i="2"/>
  <c r="J1870" i="2"/>
  <c r="H1870" i="2"/>
  <c r="C1870" i="2"/>
  <c r="DV1869" i="2"/>
  <c r="DO1869" i="2"/>
  <c r="CD1869" i="2"/>
  <c r="CB1869" i="2"/>
  <c r="U1869" i="2"/>
  <c r="Q1869" i="2"/>
  <c r="M1869" i="2"/>
  <c r="K1869" i="2"/>
  <c r="J1869" i="2"/>
  <c r="H1869" i="2"/>
  <c r="C1869" i="2"/>
  <c r="DV1868" i="2"/>
  <c r="DO1868" i="2"/>
  <c r="CJ1868" i="2"/>
  <c r="CI1868" i="2"/>
  <c r="CH1868" i="2"/>
  <c r="CG1868" i="2"/>
  <c r="CD1868" i="2"/>
  <c r="CB1868" i="2"/>
  <c r="U1868" i="2"/>
  <c r="Q1868" i="2"/>
  <c r="M1868" i="2"/>
  <c r="K1868" i="2"/>
  <c r="J1868" i="2"/>
  <c r="H1868" i="2"/>
  <c r="C1868" i="2"/>
  <c r="DV1867" i="2"/>
  <c r="DO1867" i="2"/>
  <c r="CD1867" i="2"/>
  <c r="CB1867" i="2"/>
  <c r="U1867" i="2"/>
  <c r="Q1867" i="2"/>
  <c r="M1867" i="2"/>
  <c r="K1867" i="2"/>
  <c r="J1867" i="2"/>
  <c r="H1867" i="2"/>
  <c r="C1867" i="2"/>
  <c r="DV1866" i="2"/>
  <c r="DO1866" i="2"/>
  <c r="CI1866" i="2"/>
  <c r="CH1866" i="2"/>
  <c r="CG1866" i="2"/>
  <c r="CD1866" i="2"/>
  <c r="CJ1866" i="2" s="1"/>
  <c r="CB1866" i="2"/>
  <c r="U1866" i="2"/>
  <c r="Q1866" i="2"/>
  <c r="M1866" i="2"/>
  <c r="K1866" i="2"/>
  <c r="J1866" i="2"/>
  <c r="H1866" i="2"/>
  <c r="C1866" i="2"/>
  <c r="DV1865" i="2"/>
  <c r="DO1865" i="2"/>
  <c r="CD1865" i="2"/>
  <c r="CB1865" i="2"/>
  <c r="U1865" i="2"/>
  <c r="Q1865" i="2"/>
  <c r="M1865" i="2"/>
  <c r="K1865" i="2"/>
  <c r="J1865" i="2"/>
  <c r="H1865" i="2"/>
  <c r="C1865" i="2"/>
  <c r="DV1864" i="2"/>
  <c r="DO1864" i="2"/>
  <c r="CD1864" i="2"/>
  <c r="CB1864" i="2"/>
  <c r="U1864" i="2"/>
  <c r="Q1864" i="2"/>
  <c r="M1864" i="2"/>
  <c r="K1864" i="2"/>
  <c r="J1864" i="2"/>
  <c r="H1864" i="2"/>
  <c r="C1864" i="2"/>
  <c r="DV1863" i="2"/>
  <c r="DO1863" i="2"/>
  <c r="CD1863" i="2"/>
  <c r="CB1863" i="2"/>
  <c r="U1863" i="2"/>
  <c r="Q1863" i="2"/>
  <c r="M1863" i="2"/>
  <c r="K1863" i="2"/>
  <c r="J1863" i="2"/>
  <c r="H1863" i="2"/>
  <c r="C1863" i="2"/>
  <c r="DV1862" i="2"/>
  <c r="DO1862" i="2"/>
  <c r="CH1862" i="2"/>
  <c r="CD1862" i="2"/>
  <c r="CB1862" i="2"/>
  <c r="U1862" i="2"/>
  <c r="Q1862" i="2"/>
  <c r="M1862" i="2"/>
  <c r="K1862" i="2"/>
  <c r="J1862" i="2"/>
  <c r="H1862" i="2"/>
  <c r="C1862" i="2"/>
  <c r="DV1861" i="2"/>
  <c r="DO1861" i="2"/>
  <c r="CD1861" i="2"/>
  <c r="CB1861" i="2"/>
  <c r="U1861" i="2"/>
  <c r="Q1861" i="2"/>
  <c r="M1861" i="2"/>
  <c r="K1861" i="2"/>
  <c r="J1861" i="2"/>
  <c r="H1861" i="2"/>
  <c r="C1861" i="2"/>
  <c r="DV1860" i="2"/>
  <c r="DO1860" i="2"/>
  <c r="CD1860" i="2"/>
  <c r="CB1860" i="2"/>
  <c r="U1860" i="2"/>
  <c r="Q1860" i="2"/>
  <c r="M1860" i="2"/>
  <c r="K1860" i="2"/>
  <c r="J1860" i="2"/>
  <c r="H1860" i="2"/>
  <c r="C1860" i="2"/>
  <c r="DV1859" i="2"/>
  <c r="DO1859" i="2"/>
  <c r="CD1859" i="2"/>
  <c r="CB1859" i="2"/>
  <c r="U1859" i="2"/>
  <c r="Q1859" i="2"/>
  <c r="M1859" i="2"/>
  <c r="K1859" i="2"/>
  <c r="J1859" i="2"/>
  <c r="H1859" i="2"/>
  <c r="C1859" i="2"/>
  <c r="DV1858" i="2"/>
  <c r="DO1858" i="2"/>
  <c r="CD1858" i="2"/>
  <c r="CB1858" i="2"/>
  <c r="U1858" i="2"/>
  <c r="Q1858" i="2"/>
  <c r="M1858" i="2"/>
  <c r="K1858" i="2"/>
  <c r="J1858" i="2"/>
  <c r="H1858" i="2"/>
  <c r="C1858" i="2"/>
  <c r="DV1857" i="2"/>
  <c r="DO1857" i="2"/>
  <c r="CI1857" i="2"/>
  <c r="CH1857" i="2"/>
  <c r="CG1857" i="2"/>
  <c r="CD1857" i="2"/>
  <c r="CJ1857" i="2" s="1"/>
  <c r="CB1857" i="2"/>
  <c r="U1857" i="2"/>
  <c r="Q1857" i="2"/>
  <c r="M1857" i="2"/>
  <c r="K1857" i="2"/>
  <c r="J1857" i="2"/>
  <c r="H1857" i="2"/>
  <c r="C1857" i="2"/>
  <c r="DV1856" i="2"/>
  <c r="DO1856" i="2"/>
  <c r="CD1856" i="2"/>
  <c r="CB1856" i="2"/>
  <c r="U1856" i="2"/>
  <c r="Q1856" i="2"/>
  <c r="M1856" i="2"/>
  <c r="K1856" i="2"/>
  <c r="J1856" i="2"/>
  <c r="H1856" i="2"/>
  <c r="C1856" i="2"/>
  <c r="DV1855" i="2"/>
  <c r="DO1855" i="2"/>
  <c r="CH1855" i="2"/>
  <c r="CD1855" i="2"/>
  <c r="CB1855" i="2"/>
  <c r="U1855" i="2"/>
  <c r="Q1855" i="2"/>
  <c r="M1855" i="2"/>
  <c r="K1855" i="2"/>
  <c r="J1855" i="2"/>
  <c r="H1855" i="2"/>
  <c r="C1855" i="2"/>
  <c r="DV1854" i="2"/>
  <c r="DO1854" i="2"/>
  <c r="CD1854" i="2"/>
  <c r="CB1854" i="2"/>
  <c r="U1854" i="2"/>
  <c r="Q1854" i="2"/>
  <c r="M1854" i="2"/>
  <c r="K1854" i="2"/>
  <c r="J1854" i="2"/>
  <c r="H1854" i="2"/>
  <c r="C1854" i="2"/>
  <c r="DV1853" i="2"/>
  <c r="DO1853" i="2"/>
  <c r="CH1853" i="2"/>
  <c r="CD1853" i="2"/>
  <c r="CB1853" i="2"/>
  <c r="U1853" i="2"/>
  <c r="Q1853" i="2"/>
  <c r="M1853" i="2"/>
  <c r="K1853" i="2"/>
  <c r="J1853" i="2"/>
  <c r="H1853" i="2"/>
  <c r="C1853" i="2"/>
  <c r="DV1852" i="2"/>
  <c r="DO1852" i="2"/>
  <c r="CD1852" i="2"/>
  <c r="CB1852" i="2"/>
  <c r="U1852" i="2"/>
  <c r="Q1852" i="2"/>
  <c r="M1852" i="2"/>
  <c r="K1852" i="2"/>
  <c r="J1852" i="2"/>
  <c r="H1852" i="2"/>
  <c r="C1852" i="2"/>
  <c r="DV1851" i="2"/>
  <c r="DO1851" i="2"/>
  <c r="CD1851" i="2"/>
  <c r="CB1851" i="2"/>
  <c r="U1851" i="2"/>
  <c r="Q1851" i="2"/>
  <c r="M1851" i="2"/>
  <c r="K1851" i="2"/>
  <c r="J1851" i="2"/>
  <c r="H1851" i="2"/>
  <c r="C1851" i="2"/>
  <c r="DV1850" i="2"/>
  <c r="DO1850" i="2"/>
  <c r="CD1850" i="2"/>
  <c r="CB1850" i="2"/>
  <c r="U1850" i="2"/>
  <c r="Q1850" i="2"/>
  <c r="M1850" i="2"/>
  <c r="K1850" i="2"/>
  <c r="J1850" i="2"/>
  <c r="H1850" i="2"/>
  <c r="C1850" i="2"/>
  <c r="DV1849" i="2"/>
  <c r="DO1849" i="2"/>
  <c r="CI1849" i="2"/>
  <c r="CH1849" i="2"/>
  <c r="CG1849" i="2"/>
  <c r="CD1849" i="2"/>
  <c r="CB1849" i="2"/>
  <c r="U1849" i="2"/>
  <c r="Q1849" i="2"/>
  <c r="M1849" i="2"/>
  <c r="K1849" i="2"/>
  <c r="J1849" i="2"/>
  <c r="H1849" i="2"/>
  <c r="C1849" i="2"/>
  <c r="DV1848" i="2"/>
  <c r="DO1848" i="2"/>
  <c r="CI1848" i="2"/>
  <c r="CH1848" i="2"/>
  <c r="CG1848" i="2"/>
  <c r="CD1848" i="2"/>
  <c r="CJ1848" i="2" s="1"/>
  <c r="CB1848" i="2"/>
  <c r="U1848" i="2"/>
  <c r="Q1848" i="2"/>
  <c r="M1848" i="2"/>
  <c r="K1848" i="2"/>
  <c r="J1848" i="2"/>
  <c r="H1848" i="2"/>
  <c r="C1848" i="2"/>
  <c r="DV1847" i="2"/>
  <c r="DO1847" i="2"/>
  <c r="CD1847" i="2"/>
  <c r="CB1847" i="2"/>
  <c r="U1847" i="2"/>
  <c r="Q1847" i="2"/>
  <c r="M1847" i="2"/>
  <c r="K1847" i="2"/>
  <c r="J1847" i="2"/>
  <c r="H1847" i="2"/>
  <c r="C1847" i="2"/>
  <c r="DV1846" i="2"/>
  <c r="DO1846" i="2"/>
  <c r="CI1846" i="2"/>
  <c r="CH1846" i="2"/>
  <c r="CG1846" i="2"/>
  <c r="CD1846" i="2"/>
  <c r="CB1846" i="2"/>
  <c r="U1846" i="2"/>
  <c r="Q1846" i="2"/>
  <c r="M1846" i="2"/>
  <c r="K1846" i="2"/>
  <c r="J1846" i="2"/>
  <c r="H1846" i="2"/>
  <c r="C1846" i="2"/>
  <c r="DV1845" i="2"/>
  <c r="DO1845" i="2"/>
  <c r="CD1845" i="2"/>
  <c r="CB1845" i="2"/>
  <c r="U1845" i="2"/>
  <c r="Q1845" i="2"/>
  <c r="M1845" i="2"/>
  <c r="K1845" i="2"/>
  <c r="J1845" i="2"/>
  <c r="H1845" i="2"/>
  <c r="C1845" i="2"/>
  <c r="DV1844" i="2"/>
  <c r="DO1844" i="2"/>
  <c r="CD1844" i="2"/>
  <c r="CB1844" i="2"/>
  <c r="U1844" i="2"/>
  <c r="Q1844" i="2"/>
  <c r="M1844" i="2"/>
  <c r="K1844" i="2"/>
  <c r="J1844" i="2"/>
  <c r="H1844" i="2"/>
  <c r="C1844" i="2"/>
  <c r="DV1843" i="2"/>
  <c r="DO1843" i="2"/>
  <c r="CD1843" i="2"/>
  <c r="CB1843" i="2"/>
  <c r="U1843" i="2"/>
  <c r="Q1843" i="2"/>
  <c r="M1843" i="2"/>
  <c r="K1843" i="2"/>
  <c r="J1843" i="2"/>
  <c r="H1843" i="2"/>
  <c r="C1843" i="2"/>
  <c r="DV1842" i="2"/>
  <c r="DO1842" i="2"/>
  <c r="CD1842" i="2"/>
  <c r="CB1842" i="2"/>
  <c r="U1842" i="2"/>
  <c r="Q1842" i="2"/>
  <c r="M1842" i="2"/>
  <c r="K1842" i="2"/>
  <c r="J1842" i="2"/>
  <c r="H1842" i="2"/>
  <c r="C1842" i="2"/>
  <c r="DV1841" i="2"/>
  <c r="DO1841" i="2"/>
  <c r="CD1841" i="2"/>
  <c r="CB1841" i="2"/>
  <c r="U1841" i="2"/>
  <c r="Q1841" i="2"/>
  <c r="M1841" i="2"/>
  <c r="K1841" i="2"/>
  <c r="J1841" i="2"/>
  <c r="H1841" i="2"/>
  <c r="C1841" i="2"/>
  <c r="DV1840" i="2"/>
  <c r="DO1840" i="2"/>
  <c r="CD1840" i="2"/>
  <c r="CB1840" i="2"/>
  <c r="U1840" i="2"/>
  <c r="Q1840" i="2"/>
  <c r="M1840" i="2"/>
  <c r="K1840" i="2"/>
  <c r="J1840" i="2"/>
  <c r="H1840" i="2"/>
  <c r="C1840" i="2"/>
  <c r="DV1839" i="2"/>
  <c r="DO1839" i="2"/>
  <c r="CI1839" i="2"/>
  <c r="CH1839" i="2"/>
  <c r="CG1839" i="2"/>
  <c r="CD1839" i="2"/>
  <c r="CB1839" i="2"/>
  <c r="U1839" i="2"/>
  <c r="Q1839" i="2"/>
  <c r="M1839" i="2"/>
  <c r="K1839" i="2"/>
  <c r="J1839" i="2"/>
  <c r="H1839" i="2"/>
  <c r="C1839" i="2"/>
  <c r="DV1838" i="2"/>
  <c r="DO1838" i="2"/>
  <c r="CI1838" i="2"/>
  <c r="CH1838" i="2"/>
  <c r="CG1838" i="2"/>
  <c r="CD1838" i="2"/>
  <c r="CJ1838" i="2" s="1"/>
  <c r="CB1838" i="2"/>
  <c r="U1838" i="2"/>
  <c r="Q1838" i="2"/>
  <c r="M1838" i="2"/>
  <c r="K1838" i="2"/>
  <c r="J1838" i="2"/>
  <c r="H1838" i="2"/>
  <c r="C1838" i="2"/>
  <c r="DV1837" i="2"/>
  <c r="DO1837" i="2"/>
  <c r="CD1837" i="2"/>
  <c r="CB1837" i="2"/>
  <c r="U1837" i="2"/>
  <c r="Q1837" i="2"/>
  <c r="M1837" i="2"/>
  <c r="K1837" i="2"/>
  <c r="J1837" i="2"/>
  <c r="H1837" i="2"/>
  <c r="C1837" i="2"/>
  <c r="DV1836" i="2"/>
  <c r="DO1836" i="2"/>
  <c r="CJ1836" i="2"/>
  <c r="CI1836" i="2"/>
  <c r="CH1836" i="2"/>
  <c r="CG1836" i="2"/>
  <c r="CD1836" i="2"/>
  <c r="CB1836" i="2"/>
  <c r="U1836" i="2"/>
  <c r="Q1836" i="2"/>
  <c r="M1836" i="2"/>
  <c r="K1836" i="2"/>
  <c r="J1836" i="2"/>
  <c r="H1836" i="2"/>
  <c r="C1836" i="2"/>
  <c r="DV1835" i="2"/>
  <c r="DO1835" i="2"/>
  <c r="CD1835" i="2"/>
  <c r="CB1835" i="2"/>
  <c r="U1835" i="2"/>
  <c r="Q1835" i="2"/>
  <c r="M1835" i="2"/>
  <c r="K1835" i="2"/>
  <c r="J1835" i="2"/>
  <c r="H1835" i="2"/>
  <c r="C1835" i="2"/>
  <c r="DV1834" i="2"/>
  <c r="DO1834" i="2"/>
  <c r="CH1834" i="2"/>
  <c r="CD1834" i="2"/>
  <c r="CB1834" i="2"/>
  <c r="U1834" i="2"/>
  <c r="Q1834" i="2"/>
  <c r="M1834" i="2"/>
  <c r="K1834" i="2"/>
  <c r="J1834" i="2"/>
  <c r="H1834" i="2"/>
  <c r="C1834" i="2"/>
  <c r="DV1833" i="2"/>
  <c r="DO1833" i="2"/>
  <c r="CD1833" i="2"/>
  <c r="CB1833" i="2"/>
  <c r="U1833" i="2"/>
  <c r="Q1833" i="2"/>
  <c r="M1833" i="2"/>
  <c r="K1833" i="2"/>
  <c r="J1833" i="2"/>
  <c r="H1833" i="2"/>
  <c r="C1833" i="2"/>
  <c r="DV1832" i="2"/>
  <c r="DO1832" i="2"/>
  <c r="CD1832" i="2"/>
  <c r="CB1832" i="2"/>
  <c r="U1832" i="2"/>
  <c r="Q1832" i="2"/>
  <c r="M1832" i="2"/>
  <c r="K1832" i="2"/>
  <c r="J1832" i="2"/>
  <c r="H1832" i="2"/>
  <c r="C1832" i="2"/>
  <c r="DV1831" i="2"/>
  <c r="DO1831" i="2"/>
  <c r="CI1831" i="2"/>
  <c r="CH1831" i="2"/>
  <c r="CG1831" i="2"/>
  <c r="CD1831" i="2"/>
  <c r="CJ1831" i="2" s="1"/>
  <c r="CB1831" i="2"/>
  <c r="U1831" i="2"/>
  <c r="Q1831" i="2"/>
  <c r="M1831" i="2"/>
  <c r="K1831" i="2"/>
  <c r="J1831" i="2"/>
  <c r="H1831" i="2"/>
  <c r="C1831" i="2"/>
  <c r="DV1830" i="2"/>
  <c r="DO1830" i="2"/>
  <c r="CD1830" i="2"/>
  <c r="CB1830" i="2"/>
  <c r="U1830" i="2"/>
  <c r="Q1830" i="2"/>
  <c r="M1830" i="2"/>
  <c r="K1830" i="2"/>
  <c r="J1830" i="2"/>
  <c r="H1830" i="2"/>
  <c r="C1830" i="2"/>
  <c r="DV1829" i="2"/>
  <c r="DO1829" i="2"/>
  <c r="CD1829" i="2"/>
  <c r="CB1829" i="2"/>
  <c r="U1829" i="2"/>
  <c r="Q1829" i="2"/>
  <c r="M1829" i="2"/>
  <c r="K1829" i="2"/>
  <c r="J1829" i="2"/>
  <c r="H1829" i="2"/>
  <c r="C1829" i="2"/>
  <c r="DV1828" i="2"/>
  <c r="DO1828" i="2"/>
  <c r="CD1828" i="2"/>
  <c r="CB1828" i="2"/>
  <c r="U1828" i="2"/>
  <c r="Q1828" i="2"/>
  <c r="M1828" i="2"/>
  <c r="K1828" i="2"/>
  <c r="J1828" i="2"/>
  <c r="H1828" i="2"/>
  <c r="C1828" i="2"/>
  <c r="DV1827" i="2"/>
  <c r="DO1827" i="2"/>
  <c r="CJ1827" i="2"/>
  <c r="CI1827" i="2"/>
  <c r="CH1827" i="2"/>
  <c r="CG1827" i="2"/>
  <c r="CD1827" i="2"/>
  <c r="CB1827" i="2"/>
  <c r="U1827" i="2"/>
  <c r="Q1827" i="2"/>
  <c r="M1827" i="2"/>
  <c r="K1827" i="2"/>
  <c r="J1827" i="2"/>
  <c r="H1827" i="2"/>
  <c r="C1827" i="2"/>
  <c r="DV1826" i="2"/>
  <c r="DO1826" i="2"/>
  <c r="CD1826" i="2"/>
  <c r="CB1826" i="2"/>
  <c r="U1826" i="2"/>
  <c r="Q1826" i="2"/>
  <c r="M1826" i="2"/>
  <c r="K1826" i="2"/>
  <c r="J1826" i="2"/>
  <c r="H1826" i="2"/>
  <c r="C1826" i="2"/>
  <c r="DV1825" i="2"/>
  <c r="DO1825" i="2"/>
  <c r="CD1825" i="2"/>
  <c r="CB1825" i="2"/>
  <c r="U1825" i="2"/>
  <c r="Q1825" i="2"/>
  <c r="M1825" i="2"/>
  <c r="K1825" i="2"/>
  <c r="J1825" i="2"/>
  <c r="H1825" i="2"/>
  <c r="C1825" i="2"/>
  <c r="DV1824" i="2"/>
  <c r="DO1824" i="2"/>
  <c r="CI1824" i="2"/>
  <c r="CH1824" i="2"/>
  <c r="CG1824" i="2"/>
  <c r="CD1824" i="2"/>
  <c r="CJ1824" i="2" s="1"/>
  <c r="CB1824" i="2"/>
  <c r="U1824" i="2"/>
  <c r="Q1824" i="2"/>
  <c r="M1824" i="2"/>
  <c r="K1824" i="2"/>
  <c r="J1824" i="2"/>
  <c r="H1824" i="2"/>
  <c r="C1824" i="2"/>
  <c r="DV1823" i="2"/>
  <c r="DO1823" i="2"/>
  <c r="CD1823" i="2"/>
  <c r="CB1823" i="2"/>
  <c r="U1823" i="2"/>
  <c r="Q1823" i="2"/>
  <c r="M1823" i="2"/>
  <c r="K1823" i="2"/>
  <c r="J1823" i="2"/>
  <c r="H1823" i="2"/>
  <c r="C1823" i="2"/>
  <c r="DV1822" i="2"/>
  <c r="DO1822" i="2"/>
  <c r="CD1822" i="2"/>
  <c r="CB1822" i="2"/>
  <c r="U1822" i="2"/>
  <c r="Q1822" i="2"/>
  <c r="M1822" i="2"/>
  <c r="K1822" i="2"/>
  <c r="J1822" i="2"/>
  <c r="H1822" i="2"/>
  <c r="C1822" i="2"/>
  <c r="DV1821" i="2"/>
  <c r="DO1821" i="2"/>
  <c r="CD1821" i="2"/>
  <c r="CB1821" i="2"/>
  <c r="U1821" i="2"/>
  <c r="Q1821" i="2"/>
  <c r="M1821" i="2"/>
  <c r="K1821" i="2"/>
  <c r="J1821" i="2"/>
  <c r="H1821" i="2"/>
  <c r="C1821" i="2"/>
  <c r="DV1820" i="2"/>
  <c r="DO1820" i="2"/>
  <c r="CD1820" i="2"/>
  <c r="CB1820" i="2"/>
  <c r="U1820" i="2"/>
  <c r="Q1820" i="2"/>
  <c r="M1820" i="2"/>
  <c r="K1820" i="2"/>
  <c r="J1820" i="2"/>
  <c r="H1820" i="2"/>
  <c r="C1820" i="2"/>
  <c r="DV1819" i="2"/>
  <c r="DO1819" i="2"/>
  <c r="CD1819" i="2"/>
  <c r="CB1819" i="2"/>
  <c r="U1819" i="2"/>
  <c r="Q1819" i="2"/>
  <c r="M1819" i="2"/>
  <c r="K1819" i="2"/>
  <c r="J1819" i="2"/>
  <c r="H1819" i="2"/>
  <c r="C1819" i="2"/>
  <c r="DV1818" i="2"/>
  <c r="DO1818" i="2"/>
  <c r="CI1818" i="2"/>
  <c r="CH1818" i="2"/>
  <c r="CG1818" i="2"/>
  <c r="CD1818" i="2"/>
  <c r="CB1818" i="2"/>
  <c r="U1818" i="2"/>
  <c r="Q1818" i="2"/>
  <c r="M1818" i="2"/>
  <c r="K1818" i="2"/>
  <c r="J1818" i="2"/>
  <c r="H1818" i="2"/>
  <c r="C1818" i="2"/>
  <c r="DV1817" i="2"/>
  <c r="DO1817" i="2"/>
  <c r="CD1817" i="2"/>
  <c r="CB1817" i="2"/>
  <c r="U1817" i="2"/>
  <c r="Q1817" i="2"/>
  <c r="M1817" i="2"/>
  <c r="K1817" i="2"/>
  <c r="J1817" i="2"/>
  <c r="H1817" i="2"/>
  <c r="C1817" i="2"/>
  <c r="DV1816" i="2"/>
  <c r="DO1816" i="2"/>
  <c r="CD1816" i="2"/>
  <c r="CB1816" i="2"/>
  <c r="U1816" i="2"/>
  <c r="Q1816" i="2"/>
  <c r="M1816" i="2"/>
  <c r="K1816" i="2"/>
  <c r="J1816" i="2"/>
  <c r="H1816" i="2"/>
  <c r="C1816" i="2"/>
  <c r="DV1815" i="2"/>
  <c r="DO1815" i="2"/>
  <c r="CD1815" i="2"/>
  <c r="CB1815" i="2"/>
  <c r="U1815" i="2"/>
  <c r="Q1815" i="2"/>
  <c r="M1815" i="2"/>
  <c r="K1815" i="2"/>
  <c r="J1815" i="2"/>
  <c r="H1815" i="2"/>
  <c r="C1815" i="2"/>
  <c r="DV1814" i="2"/>
  <c r="DO1814" i="2"/>
  <c r="CI1814" i="2"/>
  <c r="CH1814" i="2"/>
  <c r="CG1814" i="2"/>
  <c r="CD1814" i="2"/>
  <c r="CJ1814" i="2" s="1"/>
  <c r="CB1814" i="2"/>
  <c r="U1814" i="2"/>
  <c r="Q1814" i="2"/>
  <c r="M1814" i="2"/>
  <c r="K1814" i="2"/>
  <c r="J1814" i="2"/>
  <c r="H1814" i="2"/>
  <c r="C1814" i="2"/>
  <c r="DV1813" i="2"/>
  <c r="DO1813" i="2"/>
  <c r="CD1813" i="2"/>
  <c r="CB1813" i="2"/>
  <c r="U1813" i="2"/>
  <c r="Q1813" i="2"/>
  <c r="M1813" i="2"/>
  <c r="K1813" i="2"/>
  <c r="J1813" i="2"/>
  <c r="H1813" i="2"/>
  <c r="C1813" i="2"/>
  <c r="DV1812" i="2"/>
  <c r="DO1812" i="2"/>
  <c r="CD1812" i="2"/>
  <c r="CB1812" i="2"/>
  <c r="U1812" i="2"/>
  <c r="Q1812" i="2"/>
  <c r="M1812" i="2"/>
  <c r="K1812" i="2"/>
  <c r="J1812" i="2"/>
  <c r="H1812" i="2"/>
  <c r="C1812" i="2"/>
  <c r="DV1811" i="2"/>
  <c r="DO1811" i="2"/>
  <c r="CD1811" i="2"/>
  <c r="CB1811" i="2"/>
  <c r="U1811" i="2"/>
  <c r="Q1811" i="2"/>
  <c r="M1811" i="2"/>
  <c r="K1811" i="2"/>
  <c r="J1811" i="2"/>
  <c r="H1811" i="2"/>
  <c r="C1811" i="2"/>
  <c r="DV1810" i="2"/>
  <c r="DO1810" i="2"/>
  <c r="CD1810" i="2"/>
  <c r="CB1810" i="2"/>
  <c r="U1810" i="2"/>
  <c r="Q1810" i="2"/>
  <c r="M1810" i="2"/>
  <c r="K1810" i="2"/>
  <c r="J1810" i="2"/>
  <c r="H1810" i="2"/>
  <c r="C1810" i="2"/>
  <c r="DV1809" i="2"/>
  <c r="DO1809" i="2"/>
  <c r="CD1809" i="2"/>
  <c r="CB1809" i="2"/>
  <c r="U1809" i="2"/>
  <c r="Q1809" i="2"/>
  <c r="M1809" i="2"/>
  <c r="K1809" i="2"/>
  <c r="J1809" i="2"/>
  <c r="H1809" i="2"/>
  <c r="C1809" i="2"/>
  <c r="DV1808" i="2"/>
  <c r="DO1808" i="2"/>
  <c r="CI1808" i="2"/>
  <c r="CH1808" i="2"/>
  <c r="CG1808" i="2"/>
  <c r="CD1808" i="2"/>
  <c r="CJ1808" i="2" s="1"/>
  <c r="CB1808" i="2"/>
  <c r="U1808" i="2"/>
  <c r="Q1808" i="2"/>
  <c r="M1808" i="2"/>
  <c r="K1808" i="2"/>
  <c r="J1808" i="2"/>
  <c r="H1808" i="2"/>
  <c r="C1808" i="2"/>
  <c r="DV1807" i="2"/>
  <c r="DO1807" i="2"/>
  <c r="CD1807" i="2"/>
  <c r="CB1807" i="2"/>
  <c r="U1807" i="2"/>
  <c r="Q1807" i="2"/>
  <c r="M1807" i="2"/>
  <c r="K1807" i="2"/>
  <c r="J1807" i="2"/>
  <c r="H1807" i="2"/>
  <c r="C1807" i="2"/>
  <c r="DV1806" i="2"/>
  <c r="DO1806" i="2"/>
  <c r="CD1806" i="2"/>
  <c r="CB1806" i="2"/>
  <c r="U1806" i="2"/>
  <c r="Q1806" i="2"/>
  <c r="M1806" i="2"/>
  <c r="K1806" i="2"/>
  <c r="J1806" i="2"/>
  <c r="H1806" i="2"/>
  <c r="C1806" i="2"/>
  <c r="DV1805" i="2"/>
  <c r="DO1805" i="2"/>
  <c r="CH1805" i="2"/>
  <c r="CD1805" i="2"/>
  <c r="CB1805" i="2"/>
  <c r="U1805" i="2"/>
  <c r="Q1805" i="2"/>
  <c r="M1805" i="2"/>
  <c r="K1805" i="2"/>
  <c r="J1805" i="2"/>
  <c r="H1805" i="2"/>
  <c r="C1805" i="2"/>
  <c r="DV1804" i="2"/>
  <c r="DO1804" i="2"/>
  <c r="CD1804" i="2"/>
  <c r="CB1804" i="2"/>
  <c r="U1804" i="2"/>
  <c r="Q1804" i="2"/>
  <c r="M1804" i="2"/>
  <c r="K1804" i="2"/>
  <c r="J1804" i="2"/>
  <c r="H1804" i="2"/>
  <c r="C1804" i="2"/>
  <c r="DV1803" i="2"/>
  <c r="DO1803" i="2"/>
  <c r="CD1803" i="2"/>
  <c r="CB1803" i="2"/>
  <c r="U1803" i="2"/>
  <c r="Q1803" i="2"/>
  <c r="M1803" i="2"/>
  <c r="K1803" i="2"/>
  <c r="J1803" i="2"/>
  <c r="H1803" i="2"/>
  <c r="C1803" i="2"/>
  <c r="DV1802" i="2"/>
  <c r="DO1802" i="2"/>
  <c r="CD1802" i="2"/>
  <c r="CB1802" i="2"/>
  <c r="U1802" i="2"/>
  <c r="Q1802" i="2"/>
  <c r="M1802" i="2"/>
  <c r="K1802" i="2"/>
  <c r="J1802" i="2"/>
  <c r="H1802" i="2"/>
  <c r="C1802" i="2"/>
  <c r="DV1801" i="2"/>
  <c r="DO1801" i="2"/>
  <c r="CD1801" i="2"/>
  <c r="CB1801" i="2"/>
  <c r="U1801" i="2"/>
  <c r="Q1801" i="2"/>
  <c r="M1801" i="2"/>
  <c r="K1801" i="2"/>
  <c r="J1801" i="2"/>
  <c r="H1801" i="2"/>
  <c r="C1801" i="2"/>
  <c r="DV1800" i="2"/>
  <c r="DO1800" i="2"/>
  <c r="CD1800" i="2"/>
  <c r="CB1800" i="2"/>
  <c r="U1800" i="2"/>
  <c r="Q1800" i="2"/>
  <c r="M1800" i="2"/>
  <c r="K1800" i="2"/>
  <c r="J1800" i="2"/>
  <c r="H1800" i="2"/>
  <c r="C1800" i="2"/>
  <c r="DV1799" i="2"/>
  <c r="DO1799" i="2"/>
  <c r="CD1799" i="2"/>
  <c r="CB1799" i="2"/>
  <c r="U1799" i="2"/>
  <c r="Q1799" i="2"/>
  <c r="M1799" i="2"/>
  <c r="K1799" i="2"/>
  <c r="J1799" i="2"/>
  <c r="H1799" i="2"/>
  <c r="C1799" i="2"/>
  <c r="DV1798" i="2"/>
  <c r="DO1798" i="2"/>
  <c r="CD1798" i="2"/>
  <c r="CB1798" i="2"/>
  <c r="U1798" i="2"/>
  <c r="Q1798" i="2"/>
  <c r="M1798" i="2"/>
  <c r="K1798" i="2"/>
  <c r="J1798" i="2"/>
  <c r="H1798" i="2"/>
  <c r="C1798" i="2"/>
  <c r="DV1797" i="2"/>
  <c r="DO1797" i="2"/>
  <c r="CD1797" i="2"/>
  <c r="CB1797" i="2"/>
  <c r="U1797" i="2"/>
  <c r="Q1797" i="2"/>
  <c r="M1797" i="2"/>
  <c r="K1797" i="2"/>
  <c r="J1797" i="2"/>
  <c r="H1797" i="2"/>
  <c r="C1797" i="2"/>
  <c r="DV1796" i="2"/>
  <c r="DO1796" i="2"/>
  <c r="CD1796" i="2"/>
  <c r="CB1796" i="2"/>
  <c r="U1796" i="2"/>
  <c r="Q1796" i="2"/>
  <c r="M1796" i="2"/>
  <c r="K1796" i="2"/>
  <c r="J1796" i="2"/>
  <c r="H1796" i="2"/>
  <c r="C1796" i="2"/>
  <c r="DV1795" i="2"/>
  <c r="DO1795" i="2"/>
  <c r="CD1795" i="2"/>
  <c r="CB1795" i="2"/>
  <c r="U1795" i="2"/>
  <c r="Q1795" i="2"/>
  <c r="M1795" i="2"/>
  <c r="K1795" i="2"/>
  <c r="J1795" i="2"/>
  <c r="H1795" i="2"/>
  <c r="C1795" i="2"/>
  <c r="DV1794" i="2"/>
  <c r="DO1794" i="2"/>
  <c r="CD1794" i="2"/>
  <c r="CB1794" i="2"/>
  <c r="U1794" i="2"/>
  <c r="Q1794" i="2"/>
  <c r="M1794" i="2"/>
  <c r="K1794" i="2"/>
  <c r="J1794" i="2"/>
  <c r="H1794" i="2"/>
  <c r="C1794" i="2"/>
  <c r="DV1793" i="2"/>
  <c r="DO1793" i="2"/>
  <c r="CD1793" i="2"/>
  <c r="CB1793" i="2"/>
  <c r="U1793" i="2"/>
  <c r="Q1793" i="2"/>
  <c r="M1793" i="2"/>
  <c r="K1793" i="2"/>
  <c r="J1793" i="2"/>
  <c r="H1793" i="2"/>
  <c r="C1793" i="2"/>
  <c r="DV1792" i="2"/>
  <c r="DO1792" i="2"/>
  <c r="CD1792" i="2"/>
  <c r="CB1792" i="2"/>
  <c r="U1792" i="2"/>
  <c r="Q1792" i="2"/>
  <c r="M1792" i="2"/>
  <c r="K1792" i="2"/>
  <c r="J1792" i="2"/>
  <c r="H1792" i="2"/>
  <c r="C1792" i="2"/>
  <c r="DV1791" i="2"/>
  <c r="DO1791" i="2"/>
  <c r="CI1791" i="2"/>
  <c r="CH1791" i="2"/>
  <c r="CG1791" i="2"/>
  <c r="CD1791" i="2"/>
  <c r="CJ1791" i="2" s="1"/>
  <c r="CB1791" i="2"/>
  <c r="U1791" i="2"/>
  <c r="Q1791" i="2"/>
  <c r="M1791" i="2"/>
  <c r="K1791" i="2"/>
  <c r="J1791" i="2"/>
  <c r="H1791" i="2"/>
  <c r="C1791" i="2"/>
  <c r="DV1790" i="2"/>
  <c r="DO1790" i="2"/>
  <c r="CD1790" i="2"/>
  <c r="CB1790" i="2"/>
  <c r="U1790" i="2"/>
  <c r="Q1790" i="2"/>
  <c r="M1790" i="2"/>
  <c r="K1790" i="2"/>
  <c r="J1790" i="2"/>
  <c r="H1790" i="2"/>
  <c r="C1790" i="2"/>
  <c r="DV1789" i="2"/>
  <c r="DO1789" i="2"/>
  <c r="CJ1789" i="2"/>
  <c r="CI1789" i="2"/>
  <c r="CH1789" i="2"/>
  <c r="CG1789" i="2"/>
  <c r="CD1789" i="2"/>
  <c r="CB1789" i="2"/>
  <c r="U1789" i="2"/>
  <c r="Q1789" i="2"/>
  <c r="M1789" i="2"/>
  <c r="K1789" i="2"/>
  <c r="J1789" i="2"/>
  <c r="H1789" i="2"/>
  <c r="C1789" i="2"/>
  <c r="DV1788" i="2"/>
  <c r="DO1788" i="2"/>
  <c r="CD1788" i="2"/>
  <c r="CB1788" i="2"/>
  <c r="U1788" i="2"/>
  <c r="Q1788" i="2"/>
  <c r="M1788" i="2"/>
  <c r="K1788" i="2"/>
  <c r="J1788" i="2"/>
  <c r="H1788" i="2"/>
  <c r="C1788" i="2"/>
  <c r="DV1787" i="2"/>
  <c r="DO1787" i="2"/>
  <c r="CD1787" i="2"/>
  <c r="CB1787" i="2"/>
  <c r="U1787" i="2"/>
  <c r="Q1787" i="2"/>
  <c r="M1787" i="2"/>
  <c r="K1787" i="2"/>
  <c r="J1787" i="2"/>
  <c r="H1787" i="2"/>
  <c r="C1787" i="2"/>
  <c r="DV1786" i="2"/>
  <c r="DO1786" i="2"/>
  <c r="CD1786" i="2"/>
  <c r="CB1786" i="2"/>
  <c r="U1786" i="2"/>
  <c r="Q1786" i="2"/>
  <c r="M1786" i="2"/>
  <c r="K1786" i="2"/>
  <c r="J1786" i="2"/>
  <c r="H1786" i="2"/>
  <c r="C1786" i="2"/>
  <c r="DV1785" i="2"/>
  <c r="DO1785" i="2"/>
  <c r="CD1785" i="2"/>
  <c r="CB1785" i="2"/>
  <c r="U1785" i="2"/>
  <c r="Q1785" i="2"/>
  <c r="M1785" i="2"/>
  <c r="K1785" i="2"/>
  <c r="J1785" i="2"/>
  <c r="H1785" i="2"/>
  <c r="C1785" i="2"/>
  <c r="DV1784" i="2"/>
  <c r="DO1784" i="2"/>
  <c r="CI1784" i="2"/>
  <c r="CH1784" i="2"/>
  <c r="CG1784" i="2"/>
  <c r="CD1784" i="2"/>
  <c r="CJ1784" i="2" s="1"/>
  <c r="CB1784" i="2"/>
  <c r="U1784" i="2"/>
  <c r="Q1784" i="2"/>
  <c r="M1784" i="2"/>
  <c r="K1784" i="2"/>
  <c r="J1784" i="2"/>
  <c r="H1784" i="2"/>
  <c r="C1784" i="2"/>
  <c r="DV1783" i="2"/>
  <c r="DO1783" i="2"/>
  <c r="CD1783" i="2"/>
  <c r="CB1783" i="2"/>
  <c r="U1783" i="2"/>
  <c r="Q1783" i="2"/>
  <c r="M1783" i="2"/>
  <c r="K1783" i="2"/>
  <c r="J1783" i="2"/>
  <c r="H1783" i="2"/>
  <c r="C1783" i="2"/>
  <c r="DV1782" i="2"/>
  <c r="DO1782" i="2"/>
  <c r="CH1782" i="2"/>
  <c r="CD1782" i="2"/>
  <c r="CB1782" i="2"/>
  <c r="U1782" i="2"/>
  <c r="Q1782" i="2"/>
  <c r="M1782" i="2"/>
  <c r="K1782" i="2"/>
  <c r="J1782" i="2"/>
  <c r="H1782" i="2"/>
  <c r="C1782" i="2"/>
  <c r="DV1781" i="2"/>
  <c r="DO1781" i="2"/>
  <c r="CJ1781" i="2"/>
  <c r="CI1781" i="2"/>
  <c r="CH1781" i="2"/>
  <c r="CG1781" i="2"/>
  <c r="CD1781" i="2"/>
  <c r="CB1781" i="2"/>
  <c r="U1781" i="2"/>
  <c r="Q1781" i="2"/>
  <c r="M1781" i="2"/>
  <c r="K1781" i="2"/>
  <c r="J1781" i="2"/>
  <c r="H1781" i="2"/>
  <c r="C1781" i="2"/>
  <c r="DV1780" i="2"/>
  <c r="DO1780" i="2"/>
  <c r="CD1780" i="2"/>
  <c r="CB1780" i="2"/>
  <c r="U1780" i="2"/>
  <c r="Q1780" i="2"/>
  <c r="M1780" i="2"/>
  <c r="K1780" i="2"/>
  <c r="J1780" i="2"/>
  <c r="H1780" i="2"/>
  <c r="C1780" i="2"/>
  <c r="DV1779" i="2"/>
  <c r="DO1779" i="2"/>
  <c r="CD1779" i="2"/>
  <c r="CB1779" i="2"/>
  <c r="U1779" i="2"/>
  <c r="Q1779" i="2"/>
  <c r="M1779" i="2"/>
  <c r="K1779" i="2"/>
  <c r="J1779" i="2"/>
  <c r="H1779" i="2"/>
  <c r="C1779" i="2"/>
  <c r="DV1778" i="2"/>
  <c r="DO1778" i="2"/>
  <c r="CD1778" i="2"/>
  <c r="CB1778" i="2"/>
  <c r="U1778" i="2"/>
  <c r="Q1778" i="2"/>
  <c r="M1778" i="2"/>
  <c r="K1778" i="2"/>
  <c r="J1778" i="2"/>
  <c r="H1778" i="2"/>
  <c r="C1778" i="2"/>
  <c r="DV1777" i="2"/>
  <c r="DO1777" i="2"/>
  <c r="CD1777" i="2"/>
  <c r="CB1777" i="2"/>
  <c r="U1777" i="2"/>
  <c r="Q1777" i="2"/>
  <c r="M1777" i="2"/>
  <c r="K1777" i="2"/>
  <c r="J1777" i="2"/>
  <c r="H1777" i="2"/>
  <c r="C1777" i="2"/>
  <c r="DV1776" i="2"/>
  <c r="DO1776" i="2"/>
  <c r="CD1776" i="2"/>
  <c r="CB1776" i="2"/>
  <c r="U1776" i="2"/>
  <c r="Q1776" i="2"/>
  <c r="M1776" i="2"/>
  <c r="K1776" i="2"/>
  <c r="J1776" i="2"/>
  <c r="H1776" i="2"/>
  <c r="C1776" i="2"/>
  <c r="DV1775" i="2"/>
  <c r="DO1775" i="2"/>
  <c r="CD1775" i="2"/>
  <c r="CB1775" i="2"/>
  <c r="U1775" i="2"/>
  <c r="Q1775" i="2"/>
  <c r="M1775" i="2"/>
  <c r="K1775" i="2"/>
  <c r="J1775" i="2"/>
  <c r="H1775" i="2"/>
  <c r="C1775" i="2"/>
  <c r="DV1774" i="2"/>
  <c r="DO1774" i="2"/>
  <c r="CD1774" i="2"/>
  <c r="CB1774" i="2"/>
  <c r="U1774" i="2"/>
  <c r="Q1774" i="2"/>
  <c r="M1774" i="2"/>
  <c r="K1774" i="2"/>
  <c r="J1774" i="2"/>
  <c r="H1774" i="2"/>
  <c r="C1774" i="2"/>
  <c r="DV1773" i="2"/>
  <c r="DO1773" i="2"/>
  <c r="CD1773" i="2"/>
  <c r="CB1773" i="2"/>
  <c r="U1773" i="2"/>
  <c r="Q1773" i="2"/>
  <c r="M1773" i="2"/>
  <c r="K1773" i="2"/>
  <c r="J1773" i="2"/>
  <c r="H1773" i="2"/>
  <c r="C1773" i="2"/>
  <c r="DV1772" i="2"/>
  <c r="DO1772" i="2"/>
  <c r="CD1772" i="2"/>
  <c r="CB1772" i="2"/>
  <c r="U1772" i="2"/>
  <c r="Q1772" i="2"/>
  <c r="M1772" i="2"/>
  <c r="K1772" i="2"/>
  <c r="J1772" i="2"/>
  <c r="H1772" i="2"/>
  <c r="C1772" i="2"/>
  <c r="DV1771" i="2"/>
  <c r="DO1771" i="2"/>
  <c r="CD1771" i="2"/>
  <c r="CB1771" i="2"/>
  <c r="U1771" i="2"/>
  <c r="Q1771" i="2"/>
  <c r="M1771" i="2"/>
  <c r="K1771" i="2"/>
  <c r="J1771" i="2"/>
  <c r="H1771" i="2"/>
  <c r="C1771" i="2"/>
  <c r="DV1770" i="2"/>
  <c r="DO1770" i="2"/>
  <c r="CD1770" i="2"/>
  <c r="CB1770" i="2"/>
  <c r="U1770" i="2"/>
  <c r="Q1770" i="2"/>
  <c r="M1770" i="2"/>
  <c r="K1770" i="2"/>
  <c r="J1770" i="2"/>
  <c r="H1770" i="2"/>
  <c r="C1770" i="2"/>
  <c r="DV1769" i="2"/>
  <c r="DO1769" i="2"/>
  <c r="CI1769" i="2"/>
  <c r="CH1769" i="2"/>
  <c r="CG1769" i="2"/>
  <c r="CD1769" i="2"/>
  <c r="CB1769" i="2"/>
  <c r="U1769" i="2"/>
  <c r="Q1769" i="2"/>
  <c r="M1769" i="2"/>
  <c r="K1769" i="2"/>
  <c r="J1769" i="2"/>
  <c r="H1769" i="2"/>
  <c r="C1769" i="2"/>
  <c r="DV1768" i="2"/>
  <c r="DO1768" i="2"/>
  <c r="CD1768" i="2"/>
  <c r="CB1768" i="2"/>
  <c r="U1768" i="2"/>
  <c r="Q1768" i="2"/>
  <c r="M1768" i="2"/>
  <c r="K1768" i="2"/>
  <c r="J1768" i="2"/>
  <c r="H1768" i="2"/>
  <c r="C1768" i="2"/>
  <c r="DV1767" i="2"/>
  <c r="DO1767" i="2"/>
  <c r="CD1767" i="2"/>
  <c r="CB1767" i="2"/>
  <c r="U1767" i="2"/>
  <c r="Q1767" i="2"/>
  <c r="M1767" i="2"/>
  <c r="K1767" i="2"/>
  <c r="J1767" i="2"/>
  <c r="H1767" i="2"/>
  <c r="C1767" i="2"/>
  <c r="DV1766" i="2"/>
  <c r="DO1766" i="2"/>
  <c r="CI1766" i="2"/>
  <c r="CH1766" i="2"/>
  <c r="CG1766" i="2"/>
  <c r="CD1766" i="2"/>
  <c r="CJ1766" i="2" s="1"/>
  <c r="CB1766" i="2"/>
  <c r="U1766" i="2"/>
  <c r="Q1766" i="2"/>
  <c r="M1766" i="2"/>
  <c r="K1766" i="2"/>
  <c r="J1766" i="2"/>
  <c r="H1766" i="2"/>
  <c r="C1766" i="2"/>
  <c r="DV1765" i="2"/>
  <c r="DO1765" i="2"/>
  <c r="CD1765" i="2"/>
  <c r="CB1765" i="2"/>
  <c r="U1765" i="2"/>
  <c r="Q1765" i="2"/>
  <c r="M1765" i="2"/>
  <c r="K1765" i="2"/>
  <c r="J1765" i="2"/>
  <c r="H1765" i="2"/>
  <c r="C1765" i="2"/>
  <c r="DV1764" i="2"/>
  <c r="DO1764" i="2"/>
  <c r="CH1764" i="2"/>
  <c r="CD1764" i="2"/>
  <c r="CB1764" i="2"/>
  <c r="U1764" i="2"/>
  <c r="Q1764" i="2"/>
  <c r="M1764" i="2"/>
  <c r="K1764" i="2"/>
  <c r="J1764" i="2"/>
  <c r="H1764" i="2"/>
  <c r="C1764" i="2"/>
  <c r="DV1763" i="2"/>
  <c r="DO1763" i="2"/>
  <c r="CD1763" i="2"/>
  <c r="CB1763" i="2"/>
  <c r="U1763" i="2"/>
  <c r="Q1763" i="2"/>
  <c r="M1763" i="2"/>
  <c r="K1763" i="2"/>
  <c r="J1763" i="2"/>
  <c r="H1763" i="2"/>
  <c r="C1763" i="2"/>
  <c r="DV1762" i="2"/>
  <c r="DO1762" i="2"/>
  <c r="CD1762" i="2"/>
  <c r="CB1762" i="2"/>
  <c r="U1762" i="2"/>
  <c r="Q1762" i="2"/>
  <c r="M1762" i="2"/>
  <c r="K1762" i="2"/>
  <c r="J1762" i="2"/>
  <c r="H1762" i="2"/>
  <c r="C1762" i="2"/>
  <c r="DV1761" i="2"/>
  <c r="DO1761" i="2"/>
  <c r="CH1761" i="2"/>
  <c r="CD1761" i="2"/>
  <c r="CB1761" i="2"/>
  <c r="U1761" i="2"/>
  <c r="Q1761" i="2"/>
  <c r="M1761" i="2"/>
  <c r="K1761" i="2"/>
  <c r="J1761" i="2"/>
  <c r="H1761" i="2"/>
  <c r="C1761" i="2"/>
  <c r="DV1760" i="2"/>
  <c r="DO1760" i="2"/>
  <c r="CD1760" i="2"/>
  <c r="CB1760" i="2"/>
  <c r="U1760" i="2"/>
  <c r="Q1760" i="2"/>
  <c r="M1760" i="2"/>
  <c r="K1760" i="2"/>
  <c r="J1760" i="2"/>
  <c r="H1760" i="2"/>
  <c r="C1760" i="2"/>
  <c r="DV1759" i="2"/>
  <c r="DO1759" i="2"/>
  <c r="CD1759" i="2"/>
  <c r="CB1759" i="2"/>
  <c r="U1759" i="2"/>
  <c r="Q1759" i="2"/>
  <c r="M1759" i="2"/>
  <c r="K1759" i="2"/>
  <c r="J1759" i="2"/>
  <c r="H1759" i="2"/>
  <c r="C1759" i="2"/>
  <c r="DV1758" i="2"/>
  <c r="DO1758" i="2"/>
  <c r="CI1758" i="2"/>
  <c r="CH1758" i="2"/>
  <c r="CG1758" i="2"/>
  <c r="CD1758" i="2"/>
  <c r="CJ1758" i="2" s="1"/>
  <c r="CB1758" i="2"/>
  <c r="U1758" i="2"/>
  <c r="Q1758" i="2"/>
  <c r="M1758" i="2"/>
  <c r="K1758" i="2"/>
  <c r="J1758" i="2"/>
  <c r="H1758" i="2"/>
  <c r="C1758" i="2"/>
  <c r="DV1757" i="2"/>
  <c r="DO1757" i="2"/>
  <c r="CD1757" i="2"/>
  <c r="CB1757" i="2"/>
  <c r="U1757" i="2"/>
  <c r="Q1757" i="2"/>
  <c r="M1757" i="2"/>
  <c r="K1757" i="2"/>
  <c r="J1757" i="2"/>
  <c r="H1757" i="2"/>
  <c r="C1757" i="2"/>
  <c r="DV1756" i="2"/>
  <c r="DO1756" i="2"/>
  <c r="CD1756" i="2"/>
  <c r="CB1756" i="2"/>
  <c r="U1756" i="2"/>
  <c r="Q1756" i="2"/>
  <c r="M1756" i="2"/>
  <c r="K1756" i="2"/>
  <c r="J1756" i="2"/>
  <c r="H1756" i="2"/>
  <c r="C1756" i="2"/>
  <c r="DV1755" i="2"/>
  <c r="DO1755" i="2"/>
  <c r="CD1755" i="2"/>
  <c r="CB1755" i="2"/>
  <c r="U1755" i="2"/>
  <c r="Q1755" i="2"/>
  <c r="M1755" i="2"/>
  <c r="K1755" i="2"/>
  <c r="J1755" i="2"/>
  <c r="H1755" i="2"/>
  <c r="C1755" i="2"/>
  <c r="DV1754" i="2"/>
  <c r="DO1754" i="2"/>
  <c r="CD1754" i="2"/>
  <c r="CB1754" i="2"/>
  <c r="U1754" i="2"/>
  <c r="Q1754" i="2"/>
  <c r="M1754" i="2"/>
  <c r="K1754" i="2"/>
  <c r="J1754" i="2"/>
  <c r="H1754" i="2"/>
  <c r="C1754" i="2"/>
  <c r="DV1753" i="2"/>
  <c r="DO1753" i="2"/>
  <c r="CI1753" i="2"/>
  <c r="CH1753" i="2"/>
  <c r="CG1753" i="2"/>
  <c r="CD1753" i="2"/>
  <c r="CJ1753" i="2" s="1"/>
  <c r="CB1753" i="2"/>
  <c r="U1753" i="2"/>
  <c r="Q1753" i="2"/>
  <c r="M1753" i="2"/>
  <c r="K1753" i="2"/>
  <c r="J1753" i="2"/>
  <c r="H1753" i="2"/>
  <c r="C1753" i="2"/>
  <c r="DV1752" i="2"/>
  <c r="DO1752" i="2"/>
  <c r="CD1752" i="2"/>
  <c r="CB1752" i="2"/>
  <c r="U1752" i="2"/>
  <c r="Q1752" i="2"/>
  <c r="M1752" i="2"/>
  <c r="K1752" i="2"/>
  <c r="J1752" i="2"/>
  <c r="H1752" i="2"/>
  <c r="C1752" i="2"/>
  <c r="DV1751" i="2"/>
  <c r="DO1751" i="2"/>
  <c r="CD1751" i="2"/>
  <c r="CB1751" i="2"/>
  <c r="U1751" i="2"/>
  <c r="Q1751" i="2"/>
  <c r="M1751" i="2"/>
  <c r="K1751" i="2"/>
  <c r="J1751" i="2"/>
  <c r="H1751" i="2"/>
  <c r="C1751" i="2"/>
  <c r="DV1750" i="2"/>
  <c r="DO1750" i="2"/>
  <c r="CD1750" i="2"/>
  <c r="CB1750" i="2"/>
  <c r="U1750" i="2"/>
  <c r="Q1750" i="2"/>
  <c r="M1750" i="2"/>
  <c r="K1750" i="2"/>
  <c r="J1750" i="2"/>
  <c r="H1750" i="2"/>
  <c r="C1750" i="2"/>
  <c r="DV1749" i="2"/>
  <c r="DO1749" i="2"/>
  <c r="CJ1749" i="2"/>
  <c r="CI1749" i="2"/>
  <c r="CH1749" i="2"/>
  <c r="CG1749" i="2"/>
  <c r="CD1749" i="2"/>
  <c r="CB1749" i="2"/>
  <c r="U1749" i="2"/>
  <c r="Q1749" i="2"/>
  <c r="M1749" i="2"/>
  <c r="K1749" i="2"/>
  <c r="J1749" i="2"/>
  <c r="H1749" i="2"/>
  <c r="C1749" i="2"/>
  <c r="DV1748" i="2"/>
  <c r="DO1748" i="2"/>
  <c r="CJ1748" i="2"/>
  <c r="CI1748" i="2"/>
  <c r="CH1748" i="2"/>
  <c r="CG1748" i="2"/>
  <c r="CD1748" i="2"/>
  <c r="CB1748" i="2"/>
  <c r="U1748" i="2"/>
  <c r="Q1748" i="2"/>
  <c r="M1748" i="2"/>
  <c r="K1748" i="2"/>
  <c r="J1748" i="2"/>
  <c r="H1748" i="2"/>
  <c r="C1748" i="2"/>
  <c r="DV1747" i="2"/>
  <c r="DO1747" i="2"/>
  <c r="CD1747" i="2"/>
  <c r="CB1747" i="2"/>
  <c r="U1747" i="2"/>
  <c r="Q1747" i="2"/>
  <c r="M1747" i="2"/>
  <c r="K1747" i="2"/>
  <c r="J1747" i="2"/>
  <c r="H1747" i="2"/>
  <c r="C1747" i="2"/>
  <c r="DV1746" i="2"/>
  <c r="DO1746" i="2"/>
  <c r="CD1746" i="2"/>
  <c r="CB1746" i="2"/>
  <c r="U1746" i="2"/>
  <c r="Q1746" i="2"/>
  <c r="M1746" i="2"/>
  <c r="K1746" i="2"/>
  <c r="J1746" i="2"/>
  <c r="H1746" i="2"/>
  <c r="C1746" i="2"/>
  <c r="DV1745" i="2"/>
  <c r="DO1745" i="2"/>
  <c r="CD1745" i="2"/>
  <c r="CB1745" i="2"/>
  <c r="U1745" i="2"/>
  <c r="Q1745" i="2"/>
  <c r="M1745" i="2"/>
  <c r="K1745" i="2"/>
  <c r="J1745" i="2"/>
  <c r="H1745" i="2"/>
  <c r="C1745" i="2"/>
  <c r="DV1744" i="2"/>
  <c r="DO1744" i="2"/>
  <c r="CD1744" i="2"/>
  <c r="CB1744" i="2"/>
  <c r="U1744" i="2"/>
  <c r="Q1744" i="2"/>
  <c r="M1744" i="2"/>
  <c r="K1744" i="2"/>
  <c r="J1744" i="2"/>
  <c r="H1744" i="2"/>
  <c r="C1744" i="2"/>
  <c r="DV1743" i="2"/>
  <c r="DO1743" i="2"/>
  <c r="CD1743" i="2"/>
  <c r="CB1743" i="2"/>
  <c r="U1743" i="2"/>
  <c r="Q1743" i="2"/>
  <c r="M1743" i="2"/>
  <c r="K1743" i="2"/>
  <c r="J1743" i="2"/>
  <c r="H1743" i="2"/>
  <c r="C1743" i="2"/>
  <c r="DV1742" i="2"/>
  <c r="DO1742" i="2"/>
  <c r="CD1742" i="2"/>
  <c r="CB1742" i="2"/>
  <c r="U1742" i="2"/>
  <c r="Q1742" i="2"/>
  <c r="M1742" i="2"/>
  <c r="K1742" i="2"/>
  <c r="J1742" i="2"/>
  <c r="H1742" i="2"/>
  <c r="C1742" i="2"/>
  <c r="DV1741" i="2"/>
  <c r="DO1741" i="2"/>
  <c r="CD1741" i="2"/>
  <c r="CB1741" i="2"/>
  <c r="U1741" i="2"/>
  <c r="Q1741" i="2"/>
  <c r="M1741" i="2"/>
  <c r="K1741" i="2"/>
  <c r="J1741" i="2"/>
  <c r="H1741" i="2"/>
  <c r="C1741" i="2"/>
  <c r="DV1740" i="2"/>
  <c r="DO1740" i="2"/>
  <c r="CD1740" i="2"/>
  <c r="CB1740" i="2"/>
  <c r="U1740" i="2"/>
  <c r="Q1740" i="2"/>
  <c r="M1740" i="2"/>
  <c r="K1740" i="2"/>
  <c r="J1740" i="2"/>
  <c r="H1740" i="2"/>
  <c r="C1740" i="2"/>
  <c r="DV1739" i="2"/>
  <c r="DO1739" i="2"/>
  <c r="CD1739" i="2"/>
  <c r="CB1739" i="2"/>
  <c r="U1739" i="2"/>
  <c r="Q1739" i="2"/>
  <c r="M1739" i="2"/>
  <c r="K1739" i="2"/>
  <c r="J1739" i="2"/>
  <c r="H1739" i="2"/>
  <c r="C1739" i="2"/>
  <c r="DV1738" i="2"/>
  <c r="DO1738" i="2"/>
  <c r="CD1738" i="2"/>
  <c r="CB1738" i="2"/>
  <c r="U1738" i="2"/>
  <c r="Q1738" i="2"/>
  <c r="M1738" i="2"/>
  <c r="K1738" i="2"/>
  <c r="J1738" i="2"/>
  <c r="H1738" i="2"/>
  <c r="C1738" i="2"/>
  <c r="DV1737" i="2"/>
  <c r="DO1737" i="2"/>
  <c r="CD1737" i="2"/>
  <c r="CB1737" i="2"/>
  <c r="U1737" i="2"/>
  <c r="Q1737" i="2"/>
  <c r="M1737" i="2"/>
  <c r="K1737" i="2"/>
  <c r="J1737" i="2"/>
  <c r="H1737" i="2"/>
  <c r="C1737" i="2"/>
  <c r="DV1736" i="2"/>
  <c r="DO1736" i="2"/>
  <c r="CD1736" i="2"/>
  <c r="CB1736" i="2"/>
  <c r="U1736" i="2"/>
  <c r="Q1736" i="2"/>
  <c r="M1736" i="2"/>
  <c r="K1736" i="2"/>
  <c r="J1736" i="2"/>
  <c r="H1736" i="2"/>
  <c r="C1736" i="2"/>
  <c r="DV1735" i="2"/>
  <c r="DO1735" i="2"/>
  <c r="CH1735" i="2"/>
  <c r="CD1735" i="2"/>
  <c r="CB1735" i="2"/>
  <c r="U1735" i="2"/>
  <c r="Q1735" i="2"/>
  <c r="M1735" i="2"/>
  <c r="K1735" i="2"/>
  <c r="J1735" i="2"/>
  <c r="H1735" i="2"/>
  <c r="C1735" i="2"/>
  <c r="DV1734" i="2"/>
  <c r="DO1734" i="2"/>
  <c r="CD1734" i="2"/>
  <c r="CB1734" i="2"/>
  <c r="U1734" i="2"/>
  <c r="Q1734" i="2"/>
  <c r="M1734" i="2"/>
  <c r="K1734" i="2"/>
  <c r="J1734" i="2"/>
  <c r="H1734" i="2"/>
  <c r="C1734" i="2"/>
  <c r="DV1733" i="2"/>
  <c r="DO1733" i="2"/>
  <c r="CD1733" i="2"/>
  <c r="CB1733" i="2"/>
  <c r="U1733" i="2"/>
  <c r="Q1733" i="2"/>
  <c r="M1733" i="2"/>
  <c r="K1733" i="2"/>
  <c r="J1733" i="2"/>
  <c r="H1733" i="2"/>
  <c r="C1733" i="2"/>
  <c r="DV1732" i="2"/>
  <c r="DO1732" i="2"/>
  <c r="CD1732" i="2"/>
  <c r="CB1732" i="2"/>
  <c r="U1732" i="2"/>
  <c r="Q1732" i="2"/>
  <c r="M1732" i="2"/>
  <c r="K1732" i="2"/>
  <c r="J1732" i="2"/>
  <c r="H1732" i="2"/>
  <c r="C1732" i="2"/>
  <c r="DV1731" i="2"/>
  <c r="DO1731" i="2"/>
  <c r="CD1731" i="2"/>
  <c r="CB1731" i="2"/>
  <c r="U1731" i="2"/>
  <c r="Q1731" i="2"/>
  <c r="M1731" i="2"/>
  <c r="K1731" i="2"/>
  <c r="J1731" i="2"/>
  <c r="H1731" i="2"/>
  <c r="C1731" i="2"/>
  <c r="DV1730" i="2"/>
  <c r="DO1730" i="2"/>
  <c r="CD1730" i="2"/>
  <c r="CB1730" i="2"/>
  <c r="U1730" i="2"/>
  <c r="Q1730" i="2"/>
  <c r="M1730" i="2"/>
  <c r="K1730" i="2"/>
  <c r="J1730" i="2"/>
  <c r="H1730" i="2"/>
  <c r="C1730" i="2"/>
  <c r="DV1729" i="2"/>
  <c r="DO1729" i="2"/>
  <c r="CI1729" i="2"/>
  <c r="CH1729" i="2"/>
  <c r="CG1729" i="2"/>
  <c r="CD1729" i="2"/>
  <c r="CJ1729" i="2" s="1"/>
  <c r="CB1729" i="2"/>
  <c r="U1729" i="2"/>
  <c r="Q1729" i="2"/>
  <c r="M1729" i="2"/>
  <c r="K1729" i="2"/>
  <c r="J1729" i="2"/>
  <c r="H1729" i="2"/>
  <c r="C1729" i="2"/>
  <c r="DV1728" i="2"/>
  <c r="DO1728" i="2"/>
  <c r="CD1728" i="2"/>
  <c r="CB1728" i="2"/>
  <c r="U1728" i="2"/>
  <c r="Q1728" i="2"/>
  <c r="M1728" i="2"/>
  <c r="K1728" i="2"/>
  <c r="J1728" i="2"/>
  <c r="H1728" i="2"/>
  <c r="C1728" i="2"/>
  <c r="DV1727" i="2"/>
  <c r="DO1727" i="2"/>
  <c r="CD1727" i="2"/>
  <c r="CB1727" i="2"/>
  <c r="U1727" i="2"/>
  <c r="Q1727" i="2"/>
  <c r="M1727" i="2"/>
  <c r="K1727" i="2"/>
  <c r="J1727" i="2"/>
  <c r="H1727" i="2"/>
  <c r="C1727" i="2"/>
  <c r="DV1726" i="2"/>
  <c r="DO1726" i="2"/>
  <c r="CH1726" i="2"/>
  <c r="CD1726" i="2"/>
  <c r="CB1726" i="2"/>
  <c r="U1726" i="2"/>
  <c r="Q1726" i="2"/>
  <c r="M1726" i="2"/>
  <c r="K1726" i="2"/>
  <c r="J1726" i="2"/>
  <c r="H1726" i="2"/>
  <c r="C1726" i="2"/>
  <c r="DV1725" i="2"/>
  <c r="DO1725" i="2"/>
  <c r="CD1725" i="2"/>
  <c r="CB1725" i="2"/>
  <c r="U1725" i="2"/>
  <c r="Q1725" i="2"/>
  <c r="M1725" i="2"/>
  <c r="K1725" i="2"/>
  <c r="J1725" i="2"/>
  <c r="H1725" i="2"/>
  <c r="C1725" i="2"/>
  <c r="DV1724" i="2"/>
  <c r="DO1724" i="2"/>
  <c r="CH1724" i="2"/>
  <c r="CD1724" i="2"/>
  <c r="CB1724" i="2"/>
  <c r="U1724" i="2"/>
  <c r="Q1724" i="2"/>
  <c r="M1724" i="2"/>
  <c r="K1724" i="2"/>
  <c r="J1724" i="2"/>
  <c r="H1724" i="2"/>
  <c r="C1724" i="2"/>
  <c r="DV1723" i="2"/>
  <c r="DO1723" i="2"/>
  <c r="CD1723" i="2"/>
  <c r="CB1723" i="2"/>
  <c r="U1723" i="2"/>
  <c r="Q1723" i="2"/>
  <c r="M1723" i="2"/>
  <c r="K1723" i="2"/>
  <c r="J1723" i="2"/>
  <c r="H1723" i="2"/>
  <c r="C1723" i="2"/>
  <c r="DV1722" i="2"/>
  <c r="DO1722" i="2"/>
  <c r="CD1722" i="2"/>
  <c r="CB1722" i="2"/>
  <c r="U1722" i="2"/>
  <c r="Q1722" i="2"/>
  <c r="M1722" i="2"/>
  <c r="K1722" i="2"/>
  <c r="J1722" i="2"/>
  <c r="H1722" i="2"/>
  <c r="C1722" i="2"/>
  <c r="DV1721" i="2"/>
  <c r="DO1721" i="2"/>
  <c r="CD1721" i="2"/>
  <c r="CB1721" i="2"/>
  <c r="U1721" i="2"/>
  <c r="Q1721" i="2"/>
  <c r="M1721" i="2"/>
  <c r="K1721" i="2"/>
  <c r="J1721" i="2"/>
  <c r="H1721" i="2"/>
  <c r="C1721" i="2"/>
  <c r="DV1720" i="2"/>
  <c r="DO1720" i="2"/>
  <c r="CD1720" i="2"/>
  <c r="CB1720" i="2"/>
  <c r="U1720" i="2"/>
  <c r="Q1720" i="2"/>
  <c r="M1720" i="2"/>
  <c r="K1720" i="2"/>
  <c r="J1720" i="2"/>
  <c r="H1720" i="2"/>
  <c r="C1720" i="2"/>
  <c r="DV1719" i="2"/>
  <c r="DO1719" i="2"/>
  <c r="CH1719" i="2"/>
  <c r="CD1719" i="2"/>
  <c r="CB1719" i="2"/>
  <c r="U1719" i="2"/>
  <c r="Q1719" i="2"/>
  <c r="M1719" i="2"/>
  <c r="K1719" i="2"/>
  <c r="J1719" i="2"/>
  <c r="H1719" i="2"/>
  <c r="C1719" i="2"/>
  <c r="DV1718" i="2"/>
  <c r="DO1718" i="2"/>
  <c r="CD1718" i="2"/>
  <c r="CB1718" i="2"/>
  <c r="U1718" i="2"/>
  <c r="Q1718" i="2"/>
  <c r="M1718" i="2"/>
  <c r="K1718" i="2"/>
  <c r="J1718" i="2"/>
  <c r="H1718" i="2"/>
  <c r="C1718" i="2"/>
  <c r="DV1717" i="2"/>
  <c r="DO1717" i="2"/>
  <c r="CD1717" i="2"/>
  <c r="CB1717" i="2"/>
  <c r="U1717" i="2"/>
  <c r="Q1717" i="2"/>
  <c r="M1717" i="2"/>
  <c r="K1717" i="2"/>
  <c r="J1717" i="2"/>
  <c r="H1717" i="2"/>
  <c r="C1717" i="2"/>
  <c r="DV1716" i="2"/>
  <c r="DO1716" i="2"/>
  <c r="CD1716" i="2"/>
  <c r="CB1716" i="2"/>
  <c r="U1716" i="2"/>
  <c r="Q1716" i="2"/>
  <c r="M1716" i="2"/>
  <c r="K1716" i="2"/>
  <c r="J1716" i="2"/>
  <c r="H1716" i="2"/>
  <c r="C1716" i="2"/>
  <c r="DV1715" i="2"/>
  <c r="DO1715" i="2"/>
  <c r="CD1715" i="2"/>
  <c r="CB1715" i="2"/>
  <c r="U1715" i="2"/>
  <c r="Q1715" i="2"/>
  <c r="M1715" i="2"/>
  <c r="K1715" i="2"/>
  <c r="J1715" i="2"/>
  <c r="H1715" i="2"/>
  <c r="C1715" i="2"/>
  <c r="DV1714" i="2"/>
  <c r="DO1714" i="2"/>
  <c r="CD1714" i="2"/>
  <c r="CB1714" i="2"/>
  <c r="U1714" i="2"/>
  <c r="Q1714" i="2"/>
  <c r="M1714" i="2"/>
  <c r="K1714" i="2"/>
  <c r="J1714" i="2"/>
  <c r="H1714" i="2"/>
  <c r="C1714" i="2"/>
  <c r="DV1713" i="2"/>
  <c r="DO1713" i="2"/>
  <c r="CH1713" i="2"/>
  <c r="CD1713" i="2"/>
  <c r="CB1713" i="2"/>
  <c r="U1713" i="2"/>
  <c r="Q1713" i="2"/>
  <c r="M1713" i="2"/>
  <c r="K1713" i="2"/>
  <c r="J1713" i="2"/>
  <c r="H1713" i="2"/>
  <c r="C1713" i="2"/>
  <c r="DV1712" i="2"/>
  <c r="DO1712" i="2"/>
  <c r="CH1712" i="2"/>
  <c r="CD1712" i="2"/>
  <c r="CB1712" i="2"/>
  <c r="U1712" i="2"/>
  <c r="Q1712" i="2"/>
  <c r="M1712" i="2"/>
  <c r="K1712" i="2"/>
  <c r="J1712" i="2"/>
  <c r="H1712" i="2"/>
  <c r="C1712" i="2"/>
  <c r="DV1711" i="2"/>
  <c r="DO1711" i="2"/>
  <c r="CD1711" i="2"/>
  <c r="CB1711" i="2"/>
  <c r="U1711" i="2"/>
  <c r="Q1711" i="2"/>
  <c r="M1711" i="2"/>
  <c r="K1711" i="2"/>
  <c r="J1711" i="2"/>
  <c r="H1711" i="2"/>
  <c r="C1711" i="2"/>
  <c r="DV1710" i="2"/>
  <c r="DO1710" i="2"/>
  <c r="CD1710" i="2"/>
  <c r="CB1710" i="2"/>
  <c r="U1710" i="2"/>
  <c r="Q1710" i="2"/>
  <c r="M1710" i="2"/>
  <c r="K1710" i="2"/>
  <c r="J1710" i="2"/>
  <c r="H1710" i="2"/>
  <c r="C1710" i="2"/>
  <c r="DV1709" i="2"/>
  <c r="DO1709" i="2"/>
  <c r="CI1709" i="2"/>
  <c r="CH1709" i="2"/>
  <c r="CG1709" i="2"/>
  <c r="CD1709" i="2"/>
  <c r="CJ1709" i="2" s="1"/>
  <c r="CB1709" i="2"/>
  <c r="U1709" i="2"/>
  <c r="Q1709" i="2"/>
  <c r="M1709" i="2"/>
  <c r="K1709" i="2"/>
  <c r="J1709" i="2"/>
  <c r="H1709" i="2"/>
  <c r="C1709" i="2"/>
  <c r="DV1708" i="2"/>
  <c r="DO1708" i="2"/>
  <c r="CD1708" i="2"/>
  <c r="CB1708" i="2"/>
  <c r="U1708" i="2"/>
  <c r="Q1708" i="2"/>
  <c r="M1708" i="2"/>
  <c r="K1708" i="2"/>
  <c r="J1708" i="2"/>
  <c r="H1708" i="2"/>
  <c r="C1708" i="2"/>
  <c r="DV1707" i="2"/>
  <c r="DO1707" i="2"/>
  <c r="CD1707" i="2"/>
  <c r="CB1707" i="2"/>
  <c r="U1707" i="2"/>
  <c r="Q1707" i="2"/>
  <c r="M1707" i="2"/>
  <c r="K1707" i="2"/>
  <c r="J1707" i="2"/>
  <c r="H1707" i="2"/>
  <c r="C1707" i="2"/>
  <c r="DV1706" i="2"/>
  <c r="DO1706" i="2"/>
  <c r="CD1706" i="2"/>
  <c r="CB1706" i="2"/>
  <c r="U1706" i="2"/>
  <c r="Q1706" i="2"/>
  <c r="M1706" i="2"/>
  <c r="K1706" i="2"/>
  <c r="J1706" i="2"/>
  <c r="H1706" i="2"/>
  <c r="C1706" i="2"/>
  <c r="DV1705" i="2"/>
  <c r="DO1705" i="2"/>
  <c r="CD1705" i="2"/>
  <c r="CB1705" i="2"/>
  <c r="U1705" i="2"/>
  <c r="Q1705" i="2"/>
  <c r="M1705" i="2"/>
  <c r="K1705" i="2"/>
  <c r="J1705" i="2"/>
  <c r="H1705" i="2"/>
  <c r="C1705" i="2"/>
  <c r="DV1704" i="2"/>
  <c r="DO1704" i="2"/>
  <c r="CD1704" i="2"/>
  <c r="CB1704" i="2"/>
  <c r="U1704" i="2"/>
  <c r="Q1704" i="2"/>
  <c r="M1704" i="2"/>
  <c r="K1704" i="2"/>
  <c r="J1704" i="2"/>
  <c r="H1704" i="2"/>
  <c r="C1704" i="2"/>
  <c r="DV1703" i="2"/>
  <c r="DO1703" i="2"/>
  <c r="CD1703" i="2"/>
  <c r="CB1703" i="2"/>
  <c r="U1703" i="2"/>
  <c r="Q1703" i="2"/>
  <c r="M1703" i="2"/>
  <c r="K1703" i="2"/>
  <c r="J1703" i="2"/>
  <c r="H1703" i="2"/>
  <c r="C1703" i="2"/>
  <c r="DV1702" i="2"/>
  <c r="DO1702" i="2"/>
  <c r="CD1702" i="2"/>
  <c r="CB1702" i="2"/>
  <c r="U1702" i="2"/>
  <c r="Q1702" i="2"/>
  <c r="M1702" i="2"/>
  <c r="K1702" i="2"/>
  <c r="J1702" i="2"/>
  <c r="H1702" i="2"/>
  <c r="C1702" i="2"/>
  <c r="DV1701" i="2"/>
  <c r="DO1701" i="2"/>
  <c r="CD1701" i="2"/>
  <c r="CB1701" i="2"/>
  <c r="U1701" i="2"/>
  <c r="Q1701" i="2"/>
  <c r="M1701" i="2"/>
  <c r="K1701" i="2"/>
  <c r="J1701" i="2"/>
  <c r="H1701" i="2"/>
  <c r="C1701" i="2"/>
  <c r="DV1700" i="2"/>
  <c r="DO1700" i="2"/>
  <c r="CJ1700" i="2"/>
  <c r="CI1700" i="2"/>
  <c r="CH1700" i="2"/>
  <c r="CG1700" i="2"/>
  <c r="CD1700" i="2"/>
  <c r="CB1700" i="2"/>
  <c r="U1700" i="2"/>
  <c r="Q1700" i="2"/>
  <c r="M1700" i="2"/>
  <c r="K1700" i="2"/>
  <c r="J1700" i="2"/>
  <c r="H1700" i="2"/>
  <c r="C1700" i="2"/>
  <c r="DV1699" i="2"/>
  <c r="DO1699" i="2"/>
  <c r="CD1699" i="2"/>
  <c r="CB1699" i="2"/>
  <c r="U1699" i="2"/>
  <c r="Q1699" i="2"/>
  <c r="M1699" i="2"/>
  <c r="K1699" i="2"/>
  <c r="J1699" i="2"/>
  <c r="H1699" i="2"/>
  <c r="C1699" i="2"/>
  <c r="DV1698" i="2"/>
  <c r="DO1698" i="2"/>
  <c r="CD1698" i="2"/>
  <c r="CB1698" i="2"/>
  <c r="U1698" i="2"/>
  <c r="Q1698" i="2"/>
  <c r="M1698" i="2"/>
  <c r="K1698" i="2"/>
  <c r="J1698" i="2"/>
  <c r="H1698" i="2"/>
  <c r="C1698" i="2"/>
  <c r="DV1697" i="2"/>
  <c r="DO1697" i="2"/>
  <c r="CD1697" i="2"/>
  <c r="CB1697" i="2"/>
  <c r="U1697" i="2"/>
  <c r="Q1697" i="2"/>
  <c r="M1697" i="2"/>
  <c r="K1697" i="2"/>
  <c r="J1697" i="2"/>
  <c r="H1697" i="2"/>
  <c r="C1697" i="2"/>
  <c r="DV1696" i="2"/>
  <c r="DO1696" i="2"/>
  <c r="CD1696" i="2"/>
  <c r="CB1696" i="2"/>
  <c r="U1696" i="2"/>
  <c r="Q1696" i="2"/>
  <c r="M1696" i="2"/>
  <c r="K1696" i="2"/>
  <c r="J1696" i="2"/>
  <c r="H1696" i="2"/>
  <c r="C1696" i="2"/>
  <c r="DV1695" i="2"/>
  <c r="DO1695" i="2"/>
  <c r="CI1695" i="2"/>
  <c r="CH1695" i="2"/>
  <c r="CG1695" i="2"/>
  <c r="CD1695" i="2"/>
  <c r="CB1695" i="2"/>
  <c r="U1695" i="2"/>
  <c r="Q1695" i="2"/>
  <c r="M1695" i="2"/>
  <c r="K1695" i="2"/>
  <c r="J1695" i="2"/>
  <c r="H1695" i="2"/>
  <c r="C1695" i="2"/>
  <c r="DV1694" i="2"/>
  <c r="DO1694" i="2"/>
  <c r="CD1694" i="2"/>
  <c r="CB1694" i="2"/>
  <c r="U1694" i="2"/>
  <c r="Q1694" i="2"/>
  <c r="M1694" i="2"/>
  <c r="K1694" i="2"/>
  <c r="J1694" i="2"/>
  <c r="H1694" i="2"/>
  <c r="C1694" i="2"/>
  <c r="DV1693" i="2"/>
  <c r="DO1693" i="2"/>
  <c r="CD1693" i="2"/>
  <c r="CB1693" i="2"/>
  <c r="U1693" i="2"/>
  <c r="Q1693" i="2"/>
  <c r="M1693" i="2"/>
  <c r="K1693" i="2"/>
  <c r="J1693" i="2"/>
  <c r="H1693" i="2"/>
  <c r="C1693" i="2"/>
  <c r="DV1692" i="2"/>
  <c r="DO1692" i="2"/>
  <c r="CD1692" i="2"/>
  <c r="CB1692" i="2"/>
  <c r="U1692" i="2"/>
  <c r="Q1692" i="2"/>
  <c r="M1692" i="2"/>
  <c r="K1692" i="2"/>
  <c r="J1692" i="2"/>
  <c r="H1692" i="2"/>
  <c r="C1692" i="2"/>
  <c r="DV1691" i="2"/>
  <c r="DO1691" i="2"/>
  <c r="CD1691" i="2"/>
  <c r="CB1691" i="2"/>
  <c r="U1691" i="2"/>
  <c r="Q1691" i="2"/>
  <c r="M1691" i="2"/>
  <c r="K1691" i="2"/>
  <c r="J1691" i="2"/>
  <c r="H1691" i="2"/>
  <c r="C1691" i="2"/>
  <c r="DV1690" i="2"/>
  <c r="DO1690" i="2"/>
  <c r="CD1690" i="2"/>
  <c r="CB1690" i="2"/>
  <c r="U1690" i="2"/>
  <c r="Q1690" i="2"/>
  <c r="M1690" i="2"/>
  <c r="K1690" i="2"/>
  <c r="J1690" i="2"/>
  <c r="H1690" i="2"/>
  <c r="C1690" i="2"/>
  <c r="DV1689" i="2"/>
  <c r="DO1689" i="2"/>
  <c r="CD1689" i="2"/>
  <c r="CB1689" i="2"/>
  <c r="U1689" i="2"/>
  <c r="Q1689" i="2"/>
  <c r="M1689" i="2"/>
  <c r="K1689" i="2"/>
  <c r="J1689" i="2"/>
  <c r="H1689" i="2"/>
  <c r="C1689" i="2"/>
  <c r="DV1688" i="2"/>
  <c r="DO1688" i="2"/>
  <c r="CD1688" i="2"/>
  <c r="CB1688" i="2"/>
  <c r="U1688" i="2"/>
  <c r="Q1688" i="2"/>
  <c r="M1688" i="2"/>
  <c r="K1688" i="2"/>
  <c r="J1688" i="2"/>
  <c r="H1688" i="2"/>
  <c r="C1688" i="2"/>
  <c r="DV1687" i="2"/>
  <c r="DO1687" i="2"/>
  <c r="CD1687" i="2"/>
  <c r="CB1687" i="2"/>
  <c r="U1687" i="2"/>
  <c r="Q1687" i="2"/>
  <c r="M1687" i="2"/>
  <c r="K1687" i="2"/>
  <c r="J1687" i="2"/>
  <c r="H1687" i="2"/>
  <c r="C1687" i="2"/>
  <c r="DV1686" i="2"/>
  <c r="DO1686" i="2"/>
  <c r="CD1686" i="2"/>
  <c r="CB1686" i="2"/>
  <c r="U1686" i="2"/>
  <c r="Q1686" i="2"/>
  <c r="M1686" i="2"/>
  <c r="K1686" i="2"/>
  <c r="J1686" i="2"/>
  <c r="H1686" i="2"/>
  <c r="C1686" i="2"/>
  <c r="DV1685" i="2"/>
  <c r="DO1685" i="2"/>
  <c r="CD1685" i="2"/>
  <c r="CB1685" i="2"/>
  <c r="U1685" i="2"/>
  <c r="Q1685" i="2"/>
  <c r="M1685" i="2"/>
  <c r="K1685" i="2"/>
  <c r="J1685" i="2"/>
  <c r="H1685" i="2"/>
  <c r="C1685" i="2"/>
  <c r="DV1684" i="2"/>
  <c r="DO1684" i="2"/>
  <c r="CD1684" i="2"/>
  <c r="CB1684" i="2"/>
  <c r="U1684" i="2"/>
  <c r="Q1684" i="2"/>
  <c r="M1684" i="2"/>
  <c r="K1684" i="2"/>
  <c r="J1684" i="2"/>
  <c r="H1684" i="2"/>
  <c r="C1684" i="2"/>
  <c r="DV1683" i="2"/>
  <c r="DO1683" i="2"/>
  <c r="CD1683" i="2"/>
  <c r="CB1683" i="2"/>
  <c r="U1683" i="2"/>
  <c r="Q1683" i="2"/>
  <c r="M1683" i="2"/>
  <c r="K1683" i="2"/>
  <c r="J1683" i="2"/>
  <c r="H1683" i="2"/>
  <c r="C1683" i="2"/>
  <c r="DV1682" i="2"/>
  <c r="DO1682" i="2"/>
  <c r="CH1682" i="2"/>
  <c r="CD1682" i="2"/>
  <c r="CB1682" i="2"/>
  <c r="U1682" i="2"/>
  <c r="Q1682" i="2"/>
  <c r="M1682" i="2"/>
  <c r="K1682" i="2"/>
  <c r="J1682" i="2"/>
  <c r="H1682" i="2"/>
  <c r="C1682" i="2"/>
  <c r="DV1681" i="2"/>
  <c r="DO1681" i="2"/>
  <c r="CD1681" i="2"/>
  <c r="CB1681" i="2"/>
  <c r="U1681" i="2"/>
  <c r="Q1681" i="2"/>
  <c r="M1681" i="2"/>
  <c r="K1681" i="2"/>
  <c r="J1681" i="2"/>
  <c r="H1681" i="2"/>
  <c r="C1681" i="2"/>
  <c r="DV1680" i="2"/>
  <c r="DO1680" i="2"/>
  <c r="CD1680" i="2"/>
  <c r="CB1680" i="2"/>
  <c r="U1680" i="2"/>
  <c r="Q1680" i="2"/>
  <c r="M1680" i="2"/>
  <c r="K1680" i="2"/>
  <c r="J1680" i="2"/>
  <c r="H1680" i="2"/>
  <c r="C1680" i="2"/>
  <c r="DV1679" i="2"/>
  <c r="DO1679" i="2"/>
  <c r="CH1679" i="2"/>
  <c r="CD1679" i="2"/>
  <c r="CB1679" i="2"/>
  <c r="U1679" i="2"/>
  <c r="Q1679" i="2"/>
  <c r="M1679" i="2"/>
  <c r="K1679" i="2"/>
  <c r="J1679" i="2"/>
  <c r="H1679" i="2"/>
  <c r="C1679" i="2"/>
  <c r="DV1678" i="2"/>
  <c r="DO1678" i="2"/>
  <c r="CD1678" i="2"/>
  <c r="CB1678" i="2"/>
  <c r="U1678" i="2"/>
  <c r="Q1678" i="2"/>
  <c r="M1678" i="2"/>
  <c r="K1678" i="2"/>
  <c r="J1678" i="2"/>
  <c r="H1678" i="2"/>
  <c r="C1678" i="2"/>
  <c r="DV1677" i="2"/>
  <c r="DO1677" i="2"/>
  <c r="CH1677" i="2"/>
  <c r="CD1677" i="2"/>
  <c r="CB1677" i="2"/>
  <c r="U1677" i="2"/>
  <c r="Q1677" i="2"/>
  <c r="M1677" i="2"/>
  <c r="K1677" i="2"/>
  <c r="J1677" i="2"/>
  <c r="H1677" i="2"/>
  <c r="C1677" i="2"/>
  <c r="DV1676" i="2"/>
  <c r="DO1676" i="2"/>
  <c r="CD1676" i="2"/>
  <c r="CB1676" i="2"/>
  <c r="U1676" i="2"/>
  <c r="Q1676" i="2"/>
  <c r="M1676" i="2"/>
  <c r="K1676" i="2"/>
  <c r="J1676" i="2"/>
  <c r="H1676" i="2"/>
  <c r="C1676" i="2"/>
  <c r="DV1675" i="2"/>
  <c r="DO1675" i="2"/>
  <c r="CD1675" i="2"/>
  <c r="CB1675" i="2"/>
  <c r="U1675" i="2"/>
  <c r="Q1675" i="2"/>
  <c r="M1675" i="2"/>
  <c r="K1675" i="2"/>
  <c r="J1675" i="2"/>
  <c r="H1675" i="2"/>
  <c r="C1675" i="2"/>
  <c r="DV1674" i="2"/>
  <c r="DO1674" i="2"/>
  <c r="CD1674" i="2"/>
  <c r="CB1674" i="2"/>
  <c r="U1674" i="2"/>
  <c r="Q1674" i="2"/>
  <c r="M1674" i="2"/>
  <c r="K1674" i="2"/>
  <c r="J1674" i="2"/>
  <c r="H1674" i="2"/>
  <c r="C1674" i="2"/>
  <c r="DV1673" i="2"/>
  <c r="DO1673" i="2"/>
  <c r="CI1673" i="2"/>
  <c r="CH1673" i="2"/>
  <c r="CG1673" i="2"/>
  <c r="CD1673" i="2"/>
  <c r="CJ1673" i="2" s="1"/>
  <c r="CB1673" i="2"/>
  <c r="U1673" i="2"/>
  <c r="Q1673" i="2"/>
  <c r="M1673" i="2"/>
  <c r="K1673" i="2"/>
  <c r="J1673" i="2"/>
  <c r="H1673" i="2"/>
  <c r="C1673" i="2"/>
  <c r="DV1672" i="2"/>
  <c r="DO1672" i="2"/>
  <c r="CI1672" i="2"/>
  <c r="CH1672" i="2"/>
  <c r="CG1672" i="2"/>
  <c r="CD1672" i="2"/>
  <c r="CJ1672" i="2" s="1"/>
  <c r="CB1672" i="2"/>
  <c r="U1672" i="2"/>
  <c r="Q1672" i="2"/>
  <c r="M1672" i="2"/>
  <c r="K1672" i="2"/>
  <c r="J1672" i="2"/>
  <c r="H1672" i="2"/>
  <c r="C1672" i="2"/>
  <c r="DV1671" i="2"/>
  <c r="DO1671" i="2"/>
  <c r="CD1671" i="2"/>
  <c r="CB1671" i="2"/>
  <c r="U1671" i="2"/>
  <c r="Q1671" i="2"/>
  <c r="M1671" i="2"/>
  <c r="K1671" i="2"/>
  <c r="J1671" i="2"/>
  <c r="H1671" i="2"/>
  <c r="C1671" i="2"/>
  <c r="DV1670" i="2"/>
  <c r="DO1670" i="2"/>
  <c r="CD1670" i="2"/>
  <c r="CB1670" i="2"/>
  <c r="U1670" i="2"/>
  <c r="Q1670" i="2"/>
  <c r="M1670" i="2"/>
  <c r="K1670" i="2"/>
  <c r="J1670" i="2"/>
  <c r="H1670" i="2"/>
  <c r="C1670" i="2"/>
  <c r="DV1669" i="2"/>
  <c r="DO1669" i="2"/>
  <c r="CD1669" i="2"/>
  <c r="CB1669" i="2"/>
  <c r="U1669" i="2"/>
  <c r="Q1669" i="2"/>
  <c r="M1669" i="2"/>
  <c r="K1669" i="2"/>
  <c r="J1669" i="2"/>
  <c r="H1669" i="2"/>
  <c r="C1669" i="2"/>
  <c r="DV1668" i="2"/>
  <c r="DO1668" i="2"/>
  <c r="CD1668" i="2"/>
  <c r="CB1668" i="2"/>
  <c r="U1668" i="2"/>
  <c r="Q1668" i="2"/>
  <c r="M1668" i="2"/>
  <c r="K1668" i="2"/>
  <c r="J1668" i="2"/>
  <c r="H1668" i="2"/>
  <c r="C1668" i="2"/>
  <c r="DV1667" i="2"/>
  <c r="DO1667" i="2"/>
  <c r="CD1667" i="2"/>
  <c r="CB1667" i="2"/>
  <c r="U1667" i="2"/>
  <c r="Q1667" i="2"/>
  <c r="M1667" i="2"/>
  <c r="K1667" i="2"/>
  <c r="J1667" i="2"/>
  <c r="H1667" i="2"/>
  <c r="C1667" i="2"/>
  <c r="DV1666" i="2"/>
  <c r="DO1666" i="2"/>
  <c r="CD1666" i="2"/>
  <c r="CB1666" i="2"/>
  <c r="U1666" i="2"/>
  <c r="Q1666" i="2"/>
  <c r="M1666" i="2"/>
  <c r="K1666" i="2"/>
  <c r="J1666" i="2"/>
  <c r="H1666" i="2"/>
  <c r="C1666" i="2"/>
  <c r="DV1665" i="2"/>
  <c r="DO1665" i="2"/>
  <c r="CD1665" i="2"/>
  <c r="CB1665" i="2"/>
  <c r="U1665" i="2"/>
  <c r="Q1665" i="2"/>
  <c r="M1665" i="2"/>
  <c r="K1665" i="2"/>
  <c r="J1665" i="2"/>
  <c r="H1665" i="2"/>
  <c r="C1665" i="2"/>
  <c r="DV1664" i="2"/>
  <c r="DO1664" i="2"/>
  <c r="CD1664" i="2"/>
  <c r="CB1664" i="2"/>
  <c r="U1664" i="2"/>
  <c r="Q1664" i="2"/>
  <c r="M1664" i="2"/>
  <c r="K1664" i="2"/>
  <c r="J1664" i="2"/>
  <c r="H1664" i="2"/>
  <c r="C1664" i="2"/>
  <c r="DV1663" i="2"/>
  <c r="DO1663" i="2"/>
  <c r="CD1663" i="2"/>
  <c r="CB1663" i="2"/>
  <c r="U1663" i="2"/>
  <c r="Q1663" i="2"/>
  <c r="M1663" i="2"/>
  <c r="K1663" i="2"/>
  <c r="J1663" i="2"/>
  <c r="H1663" i="2"/>
  <c r="C1663" i="2"/>
  <c r="DV1662" i="2"/>
  <c r="DO1662" i="2"/>
  <c r="CD1662" i="2"/>
  <c r="CB1662" i="2"/>
  <c r="U1662" i="2"/>
  <c r="Q1662" i="2"/>
  <c r="M1662" i="2"/>
  <c r="K1662" i="2"/>
  <c r="J1662" i="2"/>
  <c r="H1662" i="2"/>
  <c r="C1662" i="2"/>
  <c r="DV1661" i="2"/>
  <c r="DO1661" i="2"/>
  <c r="CD1661" i="2"/>
  <c r="CB1661" i="2"/>
  <c r="U1661" i="2"/>
  <c r="Q1661" i="2"/>
  <c r="M1661" i="2"/>
  <c r="K1661" i="2"/>
  <c r="J1661" i="2"/>
  <c r="H1661" i="2"/>
  <c r="C1661" i="2"/>
  <c r="DV1660" i="2"/>
  <c r="DO1660" i="2"/>
  <c r="CD1660" i="2"/>
  <c r="CB1660" i="2"/>
  <c r="U1660" i="2"/>
  <c r="Q1660" i="2"/>
  <c r="M1660" i="2"/>
  <c r="K1660" i="2"/>
  <c r="J1660" i="2"/>
  <c r="H1660" i="2"/>
  <c r="C1660" i="2"/>
  <c r="DV1659" i="2"/>
  <c r="DO1659" i="2"/>
  <c r="CD1659" i="2"/>
  <c r="CB1659" i="2"/>
  <c r="U1659" i="2"/>
  <c r="Q1659" i="2"/>
  <c r="M1659" i="2"/>
  <c r="K1659" i="2"/>
  <c r="J1659" i="2"/>
  <c r="H1659" i="2"/>
  <c r="C1659" i="2"/>
  <c r="DV1658" i="2"/>
  <c r="DO1658" i="2"/>
  <c r="CI1658" i="2"/>
  <c r="CH1658" i="2"/>
  <c r="CG1658" i="2"/>
  <c r="CD1658" i="2"/>
  <c r="CB1658" i="2"/>
  <c r="U1658" i="2"/>
  <c r="Q1658" i="2"/>
  <c r="M1658" i="2"/>
  <c r="K1658" i="2"/>
  <c r="J1658" i="2"/>
  <c r="H1658" i="2"/>
  <c r="C1658" i="2"/>
  <c r="DV1657" i="2"/>
  <c r="DO1657" i="2"/>
  <c r="CD1657" i="2"/>
  <c r="CB1657" i="2"/>
  <c r="U1657" i="2"/>
  <c r="Q1657" i="2"/>
  <c r="M1657" i="2"/>
  <c r="K1657" i="2"/>
  <c r="J1657" i="2"/>
  <c r="H1657" i="2"/>
  <c r="C1657" i="2"/>
  <c r="DV1656" i="2"/>
  <c r="DO1656" i="2"/>
  <c r="CD1656" i="2"/>
  <c r="CB1656" i="2"/>
  <c r="U1656" i="2"/>
  <c r="Q1656" i="2"/>
  <c r="M1656" i="2"/>
  <c r="K1656" i="2"/>
  <c r="J1656" i="2"/>
  <c r="H1656" i="2"/>
  <c r="C1656" i="2"/>
  <c r="DV1655" i="2"/>
  <c r="DO1655" i="2"/>
  <c r="CD1655" i="2"/>
  <c r="CB1655" i="2"/>
  <c r="U1655" i="2"/>
  <c r="Q1655" i="2"/>
  <c r="M1655" i="2"/>
  <c r="K1655" i="2"/>
  <c r="J1655" i="2"/>
  <c r="H1655" i="2"/>
  <c r="C1655" i="2"/>
  <c r="DV1654" i="2"/>
  <c r="DO1654" i="2"/>
  <c r="CH1654" i="2"/>
  <c r="CD1654" i="2"/>
  <c r="CB1654" i="2"/>
  <c r="U1654" i="2"/>
  <c r="Q1654" i="2"/>
  <c r="M1654" i="2"/>
  <c r="K1654" i="2"/>
  <c r="J1654" i="2"/>
  <c r="H1654" i="2"/>
  <c r="C1654" i="2"/>
  <c r="DV1653" i="2"/>
  <c r="DO1653" i="2"/>
  <c r="CD1653" i="2"/>
  <c r="CB1653" i="2"/>
  <c r="U1653" i="2"/>
  <c r="Q1653" i="2"/>
  <c r="M1653" i="2"/>
  <c r="K1653" i="2"/>
  <c r="J1653" i="2"/>
  <c r="H1653" i="2"/>
  <c r="C1653" i="2"/>
  <c r="DV1652" i="2"/>
  <c r="DO1652" i="2"/>
  <c r="CD1652" i="2"/>
  <c r="CB1652" i="2"/>
  <c r="U1652" i="2"/>
  <c r="Q1652" i="2"/>
  <c r="M1652" i="2"/>
  <c r="K1652" i="2"/>
  <c r="J1652" i="2"/>
  <c r="H1652" i="2"/>
  <c r="C1652" i="2"/>
  <c r="DV1651" i="2"/>
  <c r="DO1651" i="2"/>
  <c r="CD1651" i="2"/>
  <c r="CB1651" i="2"/>
  <c r="U1651" i="2"/>
  <c r="Q1651" i="2"/>
  <c r="M1651" i="2"/>
  <c r="K1651" i="2"/>
  <c r="J1651" i="2"/>
  <c r="H1651" i="2"/>
  <c r="C1651" i="2"/>
  <c r="DV1650" i="2"/>
  <c r="DO1650" i="2"/>
  <c r="CD1650" i="2"/>
  <c r="CB1650" i="2"/>
  <c r="U1650" i="2"/>
  <c r="Q1650" i="2"/>
  <c r="M1650" i="2"/>
  <c r="K1650" i="2"/>
  <c r="J1650" i="2"/>
  <c r="H1650" i="2"/>
  <c r="C1650" i="2"/>
  <c r="DV1649" i="2"/>
  <c r="DO1649" i="2"/>
  <c r="CD1649" i="2"/>
  <c r="CB1649" i="2"/>
  <c r="U1649" i="2"/>
  <c r="Q1649" i="2"/>
  <c r="M1649" i="2"/>
  <c r="K1649" i="2"/>
  <c r="J1649" i="2"/>
  <c r="H1649" i="2"/>
  <c r="C1649" i="2"/>
  <c r="DV1648" i="2"/>
  <c r="DO1648" i="2"/>
  <c r="CH1648" i="2"/>
  <c r="CD1648" i="2"/>
  <c r="CB1648" i="2"/>
  <c r="U1648" i="2"/>
  <c r="Q1648" i="2"/>
  <c r="M1648" i="2"/>
  <c r="K1648" i="2"/>
  <c r="J1648" i="2"/>
  <c r="H1648" i="2"/>
  <c r="C1648" i="2"/>
  <c r="DV1647" i="2"/>
  <c r="DO1647" i="2"/>
  <c r="CH1647" i="2"/>
  <c r="CD1647" i="2"/>
  <c r="CB1647" i="2"/>
  <c r="U1647" i="2"/>
  <c r="Q1647" i="2"/>
  <c r="M1647" i="2"/>
  <c r="K1647" i="2"/>
  <c r="J1647" i="2"/>
  <c r="H1647" i="2"/>
  <c r="C1647" i="2"/>
  <c r="DV1646" i="2"/>
  <c r="DO1646" i="2"/>
  <c r="CD1646" i="2"/>
  <c r="CB1646" i="2"/>
  <c r="U1646" i="2"/>
  <c r="Q1646" i="2"/>
  <c r="M1646" i="2"/>
  <c r="K1646" i="2"/>
  <c r="J1646" i="2"/>
  <c r="H1646" i="2"/>
  <c r="C1646" i="2"/>
  <c r="DV1645" i="2"/>
  <c r="DO1645" i="2"/>
  <c r="CD1645" i="2"/>
  <c r="CB1645" i="2"/>
  <c r="U1645" i="2"/>
  <c r="Q1645" i="2"/>
  <c r="M1645" i="2"/>
  <c r="K1645" i="2"/>
  <c r="J1645" i="2"/>
  <c r="H1645" i="2"/>
  <c r="C1645" i="2"/>
  <c r="DV1644" i="2"/>
  <c r="DO1644" i="2"/>
  <c r="CD1644" i="2"/>
  <c r="CB1644" i="2"/>
  <c r="U1644" i="2"/>
  <c r="Q1644" i="2"/>
  <c r="M1644" i="2"/>
  <c r="K1644" i="2"/>
  <c r="J1644" i="2"/>
  <c r="H1644" i="2"/>
  <c r="C1644" i="2"/>
  <c r="DV1643" i="2"/>
  <c r="DO1643" i="2"/>
  <c r="CH1643" i="2"/>
  <c r="CD1643" i="2"/>
  <c r="CB1643" i="2"/>
  <c r="U1643" i="2"/>
  <c r="Q1643" i="2"/>
  <c r="M1643" i="2"/>
  <c r="K1643" i="2"/>
  <c r="J1643" i="2"/>
  <c r="H1643" i="2"/>
  <c r="C1643" i="2"/>
  <c r="DV1642" i="2"/>
  <c r="DO1642" i="2"/>
  <c r="CD1642" i="2"/>
  <c r="CB1642" i="2"/>
  <c r="U1642" i="2"/>
  <c r="Q1642" i="2"/>
  <c r="M1642" i="2"/>
  <c r="K1642" i="2"/>
  <c r="J1642" i="2"/>
  <c r="H1642" i="2"/>
  <c r="C1642" i="2"/>
  <c r="DV1641" i="2"/>
  <c r="DO1641" i="2"/>
  <c r="CD1641" i="2"/>
  <c r="CB1641" i="2"/>
  <c r="U1641" i="2"/>
  <c r="Q1641" i="2"/>
  <c r="M1641" i="2"/>
  <c r="K1641" i="2"/>
  <c r="J1641" i="2"/>
  <c r="H1641" i="2"/>
  <c r="C1641" i="2"/>
  <c r="DV1640" i="2"/>
  <c r="DO1640" i="2"/>
  <c r="CD1640" i="2"/>
  <c r="CB1640" i="2"/>
  <c r="U1640" i="2"/>
  <c r="Q1640" i="2"/>
  <c r="M1640" i="2"/>
  <c r="K1640" i="2"/>
  <c r="J1640" i="2"/>
  <c r="H1640" i="2"/>
  <c r="C1640" i="2"/>
  <c r="DV1639" i="2"/>
  <c r="DO1639" i="2"/>
  <c r="CJ1639" i="2"/>
  <c r="CI1639" i="2"/>
  <c r="CH1639" i="2"/>
  <c r="CG1639" i="2"/>
  <c r="CD1639" i="2"/>
  <c r="CB1639" i="2"/>
  <c r="U1639" i="2"/>
  <c r="Q1639" i="2"/>
  <c r="M1639" i="2"/>
  <c r="K1639" i="2"/>
  <c r="J1639" i="2"/>
  <c r="H1639" i="2"/>
  <c r="C1639" i="2"/>
  <c r="DV1638" i="2"/>
  <c r="DO1638" i="2"/>
  <c r="CD1638" i="2"/>
  <c r="CB1638" i="2"/>
  <c r="U1638" i="2"/>
  <c r="Q1638" i="2"/>
  <c r="M1638" i="2"/>
  <c r="K1638" i="2"/>
  <c r="J1638" i="2"/>
  <c r="H1638" i="2"/>
  <c r="C1638" i="2"/>
  <c r="DV1637" i="2"/>
  <c r="DO1637" i="2"/>
  <c r="CD1637" i="2"/>
  <c r="CB1637" i="2"/>
  <c r="U1637" i="2"/>
  <c r="Q1637" i="2"/>
  <c r="M1637" i="2"/>
  <c r="K1637" i="2"/>
  <c r="J1637" i="2"/>
  <c r="H1637" i="2"/>
  <c r="C1637" i="2"/>
  <c r="DV1636" i="2"/>
  <c r="DO1636" i="2"/>
  <c r="CD1636" i="2"/>
  <c r="CB1636" i="2"/>
  <c r="U1636" i="2"/>
  <c r="Q1636" i="2"/>
  <c r="M1636" i="2"/>
  <c r="K1636" i="2"/>
  <c r="J1636" i="2"/>
  <c r="H1636" i="2"/>
  <c r="C1636" i="2"/>
  <c r="DV1635" i="2"/>
  <c r="DO1635" i="2"/>
  <c r="CI1635" i="2"/>
  <c r="CH1635" i="2"/>
  <c r="CG1635" i="2"/>
  <c r="CD1635" i="2"/>
  <c r="CJ1635" i="2" s="1"/>
  <c r="CB1635" i="2"/>
  <c r="U1635" i="2"/>
  <c r="Q1635" i="2"/>
  <c r="M1635" i="2"/>
  <c r="K1635" i="2"/>
  <c r="J1635" i="2"/>
  <c r="H1635" i="2"/>
  <c r="C1635" i="2"/>
  <c r="DV1634" i="2"/>
  <c r="DO1634" i="2"/>
  <c r="CD1634" i="2"/>
  <c r="CB1634" i="2"/>
  <c r="U1634" i="2"/>
  <c r="Q1634" i="2"/>
  <c r="M1634" i="2"/>
  <c r="K1634" i="2"/>
  <c r="J1634" i="2"/>
  <c r="H1634" i="2"/>
  <c r="C1634" i="2"/>
  <c r="DV1633" i="2"/>
  <c r="DO1633" i="2"/>
  <c r="CD1633" i="2"/>
  <c r="CB1633" i="2"/>
  <c r="U1633" i="2"/>
  <c r="Q1633" i="2"/>
  <c r="M1633" i="2"/>
  <c r="K1633" i="2"/>
  <c r="J1633" i="2"/>
  <c r="H1633" i="2"/>
  <c r="C1633" i="2"/>
  <c r="DV1632" i="2"/>
  <c r="DO1632" i="2"/>
  <c r="CD1632" i="2"/>
  <c r="CB1632" i="2"/>
  <c r="U1632" i="2"/>
  <c r="Q1632" i="2"/>
  <c r="M1632" i="2"/>
  <c r="K1632" i="2"/>
  <c r="J1632" i="2"/>
  <c r="H1632" i="2"/>
  <c r="C1632" i="2"/>
  <c r="DV1631" i="2"/>
  <c r="DO1631" i="2"/>
  <c r="CD1631" i="2"/>
  <c r="CB1631" i="2"/>
  <c r="U1631" i="2"/>
  <c r="Q1631" i="2"/>
  <c r="M1631" i="2"/>
  <c r="K1631" i="2"/>
  <c r="J1631" i="2"/>
  <c r="H1631" i="2"/>
  <c r="C1631" i="2"/>
  <c r="DV1630" i="2"/>
  <c r="DO1630" i="2"/>
  <c r="CD1630" i="2"/>
  <c r="CB1630" i="2"/>
  <c r="U1630" i="2"/>
  <c r="Q1630" i="2"/>
  <c r="M1630" i="2"/>
  <c r="K1630" i="2"/>
  <c r="J1630" i="2"/>
  <c r="H1630" i="2"/>
  <c r="C1630" i="2"/>
  <c r="DV1629" i="2"/>
  <c r="DO1629" i="2"/>
  <c r="CH1629" i="2"/>
  <c r="CD1629" i="2"/>
  <c r="CB1629" i="2"/>
  <c r="U1629" i="2"/>
  <c r="Q1629" i="2"/>
  <c r="M1629" i="2"/>
  <c r="K1629" i="2"/>
  <c r="J1629" i="2"/>
  <c r="H1629" i="2"/>
  <c r="C1629" i="2"/>
  <c r="DV1628" i="2"/>
  <c r="DO1628" i="2"/>
  <c r="CH1628" i="2"/>
  <c r="CD1628" i="2"/>
  <c r="CB1628" i="2"/>
  <c r="U1628" i="2"/>
  <c r="Q1628" i="2"/>
  <c r="M1628" i="2"/>
  <c r="K1628" i="2"/>
  <c r="J1628" i="2"/>
  <c r="H1628" i="2"/>
  <c r="C1628" i="2"/>
  <c r="DV1627" i="2"/>
  <c r="DO1627" i="2"/>
  <c r="CD1627" i="2"/>
  <c r="CB1627" i="2"/>
  <c r="U1627" i="2"/>
  <c r="Q1627" i="2"/>
  <c r="M1627" i="2"/>
  <c r="K1627" i="2"/>
  <c r="J1627" i="2"/>
  <c r="H1627" i="2"/>
  <c r="C1627" i="2"/>
  <c r="DV1626" i="2"/>
  <c r="DO1626" i="2"/>
  <c r="CI1626" i="2"/>
  <c r="CH1626" i="2"/>
  <c r="CG1626" i="2"/>
  <c r="CD1626" i="2"/>
  <c r="CB1626" i="2"/>
  <c r="U1626" i="2"/>
  <c r="Q1626" i="2"/>
  <c r="M1626" i="2"/>
  <c r="K1626" i="2"/>
  <c r="J1626" i="2"/>
  <c r="H1626" i="2"/>
  <c r="C1626" i="2"/>
  <c r="DV1625" i="2"/>
  <c r="DO1625" i="2"/>
  <c r="CD1625" i="2"/>
  <c r="CB1625" i="2"/>
  <c r="U1625" i="2"/>
  <c r="Q1625" i="2"/>
  <c r="M1625" i="2"/>
  <c r="K1625" i="2"/>
  <c r="J1625" i="2"/>
  <c r="H1625" i="2"/>
  <c r="C1625" i="2"/>
  <c r="DV1624" i="2"/>
  <c r="DO1624" i="2"/>
  <c r="CD1624" i="2"/>
  <c r="CB1624" i="2"/>
  <c r="U1624" i="2"/>
  <c r="Q1624" i="2"/>
  <c r="M1624" i="2"/>
  <c r="K1624" i="2"/>
  <c r="J1624" i="2"/>
  <c r="H1624" i="2"/>
  <c r="C1624" i="2"/>
  <c r="DV1623" i="2"/>
  <c r="DO1623" i="2"/>
  <c r="CD1623" i="2"/>
  <c r="CB1623" i="2"/>
  <c r="U1623" i="2"/>
  <c r="Q1623" i="2"/>
  <c r="M1623" i="2"/>
  <c r="K1623" i="2"/>
  <c r="J1623" i="2"/>
  <c r="H1623" i="2"/>
  <c r="C1623" i="2"/>
  <c r="DV1622" i="2"/>
  <c r="DO1622" i="2"/>
  <c r="CD1622" i="2"/>
  <c r="CB1622" i="2"/>
  <c r="U1622" i="2"/>
  <c r="Q1622" i="2"/>
  <c r="M1622" i="2"/>
  <c r="K1622" i="2"/>
  <c r="J1622" i="2"/>
  <c r="H1622" i="2"/>
  <c r="C1622" i="2"/>
  <c r="DV1621" i="2"/>
  <c r="DO1621" i="2"/>
  <c r="CD1621" i="2"/>
  <c r="CB1621" i="2"/>
  <c r="U1621" i="2"/>
  <c r="Q1621" i="2"/>
  <c r="M1621" i="2"/>
  <c r="K1621" i="2"/>
  <c r="J1621" i="2"/>
  <c r="H1621" i="2"/>
  <c r="C1621" i="2"/>
  <c r="DV1620" i="2"/>
  <c r="DO1620" i="2"/>
  <c r="CH1620" i="2"/>
  <c r="CD1620" i="2"/>
  <c r="CB1620" i="2"/>
  <c r="U1620" i="2"/>
  <c r="Q1620" i="2"/>
  <c r="M1620" i="2"/>
  <c r="K1620" i="2"/>
  <c r="J1620" i="2"/>
  <c r="H1620" i="2"/>
  <c r="C1620" i="2"/>
  <c r="DV1619" i="2"/>
  <c r="DO1619" i="2"/>
  <c r="CD1619" i="2"/>
  <c r="CB1619" i="2"/>
  <c r="U1619" i="2"/>
  <c r="Q1619" i="2"/>
  <c r="M1619" i="2"/>
  <c r="K1619" i="2"/>
  <c r="J1619" i="2"/>
  <c r="H1619" i="2"/>
  <c r="C1619" i="2"/>
  <c r="DV1618" i="2"/>
  <c r="DO1618" i="2"/>
  <c r="CD1618" i="2"/>
  <c r="CB1618" i="2"/>
  <c r="U1618" i="2"/>
  <c r="Q1618" i="2"/>
  <c r="M1618" i="2"/>
  <c r="K1618" i="2"/>
  <c r="J1618" i="2"/>
  <c r="H1618" i="2"/>
  <c r="C1618" i="2"/>
  <c r="DV1617" i="2"/>
  <c r="DO1617" i="2"/>
  <c r="CD1617" i="2"/>
  <c r="CB1617" i="2"/>
  <c r="U1617" i="2"/>
  <c r="Q1617" i="2"/>
  <c r="M1617" i="2"/>
  <c r="K1617" i="2"/>
  <c r="J1617" i="2"/>
  <c r="H1617" i="2"/>
  <c r="C1617" i="2"/>
  <c r="DV1616" i="2"/>
  <c r="DO1616" i="2"/>
  <c r="CD1616" i="2"/>
  <c r="CB1616" i="2"/>
  <c r="U1616" i="2"/>
  <c r="Q1616" i="2"/>
  <c r="M1616" i="2"/>
  <c r="K1616" i="2"/>
  <c r="J1616" i="2"/>
  <c r="H1616" i="2"/>
  <c r="C1616" i="2"/>
  <c r="DV1615" i="2"/>
  <c r="DO1615" i="2"/>
  <c r="CD1615" i="2"/>
  <c r="CB1615" i="2"/>
  <c r="U1615" i="2"/>
  <c r="Q1615" i="2"/>
  <c r="M1615" i="2"/>
  <c r="K1615" i="2"/>
  <c r="J1615" i="2"/>
  <c r="H1615" i="2"/>
  <c r="C1615" i="2"/>
  <c r="DV1614" i="2"/>
  <c r="DO1614" i="2"/>
  <c r="CH1614" i="2"/>
  <c r="CD1614" i="2"/>
  <c r="CB1614" i="2"/>
  <c r="U1614" i="2"/>
  <c r="Q1614" i="2"/>
  <c r="M1614" i="2"/>
  <c r="K1614" i="2"/>
  <c r="J1614" i="2"/>
  <c r="H1614" i="2"/>
  <c r="C1614" i="2"/>
  <c r="DV1613" i="2"/>
  <c r="DO1613" i="2"/>
  <c r="CD1613" i="2"/>
  <c r="CB1613" i="2"/>
  <c r="U1613" i="2"/>
  <c r="Q1613" i="2"/>
  <c r="M1613" i="2"/>
  <c r="K1613" i="2"/>
  <c r="J1613" i="2"/>
  <c r="H1613" i="2"/>
  <c r="C1613" i="2"/>
  <c r="DV1612" i="2"/>
  <c r="DO1612" i="2"/>
  <c r="CD1612" i="2"/>
  <c r="CB1612" i="2"/>
  <c r="U1612" i="2"/>
  <c r="Q1612" i="2"/>
  <c r="M1612" i="2"/>
  <c r="K1612" i="2"/>
  <c r="J1612" i="2"/>
  <c r="H1612" i="2"/>
  <c r="C1612" i="2"/>
  <c r="DV1611" i="2"/>
  <c r="DO1611" i="2"/>
  <c r="CD1611" i="2"/>
  <c r="CB1611" i="2"/>
  <c r="U1611" i="2"/>
  <c r="Q1611" i="2"/>
  <c r="M1611" i="2"/>
  <c r="K1611" i="2"/>
  <c r="J1611" i="2"/>
  <c r="H1611" i="2"/>
  <c r="C1611" i="2"/>
  <c r="DV1610" i="2"/>
  <c r="DO1610" i="2"/>
  <c r="CD1610" i="2"/>
  <c r="CB1610" i="2"/>
  <c r="U1610" i="2"/>
  <c r="Q1610" i="2"/>
  <c r="M1610" i="2"/>
  <c r="K1610" i="2"/>
  <c r="J1610" i="2"/>
  <c r="H1610" i="2"/>
  <c r="C1610" i="2"/>
  <c r="DV1609" i="2"/>
  <c r="DO1609" i="2"/>
  <c r="CD1609" i="2"/>
  <c r="CB1609" i="2"/>
  <c r="U1609" i="2"/>
  <c r="Q1609" i="2"/>
  <c r="M1609" i="2"/>
  <c r="K1609" i="2"/>
  <c r="J1609" i="2"/>
  <c r="H1609" i="2"/>
  <c r="C1609" i="2"/>
  <c r="DV1608" i="2"/>
  <c r="DO1608" i="2"/>
  <c r="CD1608" i="2"/>
  <c r="CB1608" i="2"/>
  <c r="U1608" i="2"/>
  <c r="Q1608" i="2"/>
  <c r="M1608" i="2"/>
  <c r="K1608" i="2"/>
  <c r="J1608" i="2"/>
  <c r="H1608" i="2"/>
  <c r="C1608" i="2"/>
  <c r="DV1607" i="2"/>
  <c r="DO1607" i="2"/>
  <c r="CH1607" i="2"/>
  <c r="CD1607" i="2"/>
  <c r="CB1607" i="2"/>
  <c r="U1607" i="2"/>
  <c r="Q1607" i="2"/>
  <c r="M1607" i="2"/>
  <c r="K1607" i="2"/>
  <c r="J1607" i="2"/>
  <c r="H1607" i="2"/>
  <c r="C1607" i="2"/>
  <c r="DV1606" i="2"/>
  <c r="DO1606" i="2"/>
  <c r="CD1606" i="2"/>
  <c r="CB1606" i="2"/>
  <c r="U1606" i="2"/>
  <c r="Q1606" i="2"/>
  <c r="M1606" i="2"/>
  <c r="K1606" i="2"/>
  <c r="J1606" i="2"/>
  <c r="H1606" i="2"/>
  <c r="C1606" i="2"/>
  <c r="DV1605" i="2"/>
  <c r="DO1605" i="2"/>
  <c r="CD1605" i="2"/>
  <c r="CB1605" i="2"/>
  <c r="U1605" i="2"/>
  <c r="Q1605" i="2"/>
  <c r="M1605" i="2"/>
  <c r="K1605" i="2"/>
  <c r="J1605" i="2"/>
  <c r="H1605" i="2"/>
  <c r="C1605" i="2"/>
  <c r="DV1604" i="2"/>
  <c r="DO1604" i="2"/>
  <c r="CD1604" i="2"/>
  <c r="CB1604" i="2"/>
  <c r="U1604" i="2"/>
  <c r="Q1604" i="2"/>
  <c r="M1604" i="2"/>
  <c r="K1604" i="2"/>
  <c r="J1604" i="2"/>
  <c r="H1604" i="2"/>
  <c r="C1604" i="2"/>
  <c r="DV1603" i="2"/>
  <c r="DO1603" i="2"/>
  <c r="CD1603" i="2"/>
  <c r="CB1603" i="2"/>
  <c r="U1603" i="2"/>
  <c r="Q1603" i="2"/>
  <c r="M1603" i="2"/>
  <c r="K1603" i="2"/>
  <c r="J1603" i="2"/>
  <c r="H1603" i="2"/>
  <c r="C1603" i="2"/>
  <c r="DV1602" i="2"/>
  <c r="DO1602" i="2"/>
  <c r="CD1602" i="2"/>
  <c r="CB1602" i="2"/>
  <c r="U1602" i="2"/>
  <c r="Q1602" i="2"/>
  <c r="M1602" i="2"/>
  <c r="K1602" i="2"/>
  <c r="J1602" i="2"/>
  <c r="H1602" i="2"/>
  <c r="C1602" i="2"/>
  <c r="DV1601" i="2"/>
  <c r="DO1601" i="2"/>
  <c r="CD1601" i="2"/>
  <c r="CB1601" i="2"/>
  <c r="U1601" i="2"/>
  <c r="Q1601" i="2"/>
  <c r="M1601" i="2"/>
  <c r="K1601" i="2"/>
  <c r="J1601" i="2"/>
  <c r="H1601" i="2"/>
  <c r="C1601" i="2"/>
  <c r="DV1600" i="2"/>
  <c r="DO1600" i="2"/>
  <c r="CD1600" i="2"/>
  <c r="CB1600" i="2"/>
  <c r="U1600" i="2"/>
  <c r="Q1600" i="2"/>
  <c r="M1600" i="2"/>
  <c r="K1600" i="2"/>
  <c r="J1600" i="2"/>
  <c r="H1600" i="2"/>
  <c r="C1600" i="2"/>
  <c r="DV1599" i="2"/>
  <c r="DO1599" i="2"/>
  <c r="CJ1599" i="2"/>
  <c r="CI1599" i="2"/>
  <c r="CH1599" i="2"/>
  <c r="CG1599" i="2"/>
  <c r="CD1599" i="2"/>
  <c r="CB1599" i="2"/>
  <c r="U1599" i="2"/>
  <c r="Q1599" i="2"/>
  <c r="M1599" i="2"/>
  <c r="K1599" i="2"/>
  <c r="J1599" i="2"/>
  <c r="H1599" i="2"/>
  <c r="C1599" i="2"/>
  <c r="DV1598" i="2"/>
  <c r="DO1598" i="2"/>
  <c r="CD1598" i="2"/>
  <c r="CB1598" i="2"/>
  <c r="U1598" i="2"/>
  <c r="Q1598" i="2"/>
  <c r="M1598" i="2"/>
  <c r="K1598" i="2"/>
  <c r="J1598" i="2"/>
  <c r="H1598" i="2"/>
  <c r="C1598" i="2"/>
  <c r="DV1597" i="2"/>
  <c r="DO1597" i="2"/>
  <c r="CD1597" i="2"/>
  <c r="CB1597" i="2"/>
  <c r="U1597" i="2"/>
  <c r="Q1597" i="2"/>
  <c r="M1597" i="2"/>
  <c r="K1597" i="2"/>
  <c r="J1597" i="2"/>
  <c r="H1597" i="2"/>
  <c r="C1597" i="2"/>
  <c r="DV1596" i="2"/>
  <c r="DO1596" i="2"/>
  <c r="CD1596" i="2"/>
  <c r="CB1596" i="2"/>
  <c r="U1596" i="2"/>
  <c r="Q1596" i="2"/>
  <c r="M1596" i="2"/>
  <c r="K1596" i="2"/>
  <c r="J1596" i="2"/>
  <c r="H1596" i="2"/>
  <c r="C1596" i="2"/>
  <c r="DV1595" i="2"/>
  <c r="DO1595" i="2"/>
  <c r="CD1595" i="2"/>
  <c r="CB1595" i="2"/>
  <c r="U1595" i="2"/>
  <c r="Q1595" i="2"/>
  <c r="M1595" i="2"/>
  <c r="K1595" i="2"/>
  <c r="J1595" i="2"/>
  <c r="H1595" i="2"/>
  <c r="C1595" i="2"/>
  <c r="DV1594" i="2"/>
  <c r="DO1594" i="2"/>
  <c r="CD1594" i="2"/>
  <c r="CB1594" i="2"/>
  <c r="U1594" i="2"/>
  <c r="Q1594" i="2"/>
  <c r="M1594" i="2"/>
  <c r="K1594" i="2"/>
  <c r="J1594" i="2"/>
  <c r="H1594" i="2"/>
  <c r="C1594" i="2"/>
  <c r="DV1593" i="2"/>
  <c r="DO1593" i="2"/>
  <c r="CH1593" i="2"/>
  <c r="CD1593" i="2"/>
  <c r="CB1593" i="2"/>
  <c r="U1593" i="2"/>
  <c r="Q1593" i="2"/>
  <c r="M1593" i="2"/>
  <c r="K1593" i="2"/>
  <c r="J1593" i="2"/>
  <c r="H1593" i="2"/>
  <c r="C1593" i="2"/>
  <c r="DV1592" i="2"/>
  <c r="DO1592" i="2"/>
  <c r="CD1592" i="2"/>
  <c r="CB1592" i="2"/>
  <c r="U1592" i="2"/>
  <c r="Q1592" i="2"/>
  <c r="M1592" i="2"/>
  <c r="K1592" i="2"/>
  <c r="J1592" i="2"/>
  <c r="H1592" i="2"/>
  <c r="C1592" i="2"/>
  <c r="DV1591" i="2"/>
  <c r="DO1591" i="2"/>
  <c r="CH1591" i="2"/>
  <c r="CD1591" i="2"/>
  <c r="CB1591" i="2"/>
  <c r="U1591" i="2"/>
  <c r="Q1591" i="2"/>
  <c r="M1591" i="2"/>
  <c r="K1591" i="2"/>
  <c r="J1591" i="2"/>
  <c r="H1591" i="2"/>
  <c r="C1591" i="2"/>
  <c r="DV1590" i="2"/>
  <c r="DO1590" i="2"/>
  <c r="CD1590" i="2"/>
  <c r="CB1590" i="2"/>
  <c r="U1590" i="2"/>
  <c r="Q1590" i="2"/>
  <c r="M1590" i="2"/>
  <c r="K1590" i="2"/>
  <c r="J1590" i="2"/>
  <c r="H1590" i="2"/>
  <c r="C1590" i="2"/>
  <c r="DV1589" i="2"/>
  <c r="DO1589" i="2"/>
  <c r="CD1589" i="2"/>
  <c r="CB1589" i="2"/>
  <c r="U1589" i="2"/>
  <c r="Q1589" i="2"/>
  <c r="M1589" i="2"/>
  <c r="K1589" i="2"/>
  <c r="J1589" i="2"/>
  <c r="H1589" i="2"/>
  <c r="C1589" i="2"/>
  <c r="DV1588" i="2"/>
  <c r="DO1588" i="2"/>
  <c r="CJ1588" i="2"/>
  <c r="CI1588" i="2"/>
  <c r="CH1588" i="2"/>
  <c r="CG1588" i="2"/>
  <c r="CD1588" i="2"/>
  <c r="CB1588" i="2"/>
  <c r="U1588" i="2"/>
  <c r="Q1588" i="2"/>
  <c r="M1588" i="2"/>
  <c r="K1588" i="2"/>
  <c r="J1588" i="2"/>
  <c r="H1588" i="2"/>
  <c r="C1588" i="2"/>
  <c r="DV1587" i="2"/>
  <c r="DO1587" i="2"/>
  <c r="CI1587" i="2"/>
  <c r="CH1587" i="2"/>
  <c r="CG1587" i="2"/>
  <c r="CD1587" i="2"/>
  <c r="CJ1587" i="2" s="1"/>
  <c r="CB1587" i="2"/>
  <c r="U1587" i="2"/>
  <c r="Q1587" i="2"/>
  <c r="M1587" i="2"/>
  <c r="K1587" i="2"/>
  <c r="J1587" i="2"/>
  <c r="H1587" i="2"/>
  <c r="C1587" i="2"/>
  <c r="DV1586" i="2"/>
  <c r="DO1586" i="2"/>
  <c r="CH1586" i="2"/>
  <c r="CD1586" i="2"/>
  <c r="CB1586" i="2"/>
  <c r="U1586" i="2"/>
  <c r="Q1586" i="2"/>
  <c r="M1586" i="2"/>
  <c r="K1586" i="2"/>
  <c r="J1586" i="2"/>
  <c r="H1586" i="2"/>
  <c r="C1586" i="2"/>
  <c r="DV1585" i="2"/>
  <c r="DO1585" i="2"/>
  <c r="CI1585" i="2"/>
  <c r="CH1585" i="2"/>
  <c r="CG1585" i="2"/>
  <c r="CD1585" i="2"/>
  <c r="CJ1585" i="2" s="1"/>
  <c r="CB1585" i="2"/>
  <c r="U1585" i="2"/>
  <c r="Q1585" i="2"/>
  <c r="M1585" i="2"/>
  <c r="K1585" i="2"/>
  <c r="J1585" i="2"/>
  <c r="H1585" i="2"/>
  <c r="C1585" i="2"/>
  <c r="DV1584" i="2"/>
  <c r="DO1584" i="2"/>
  <c r="CI1584" i="2"/>
  <c r="CH1584" i="2"/>
  <c r="CG1584" i="2"/>
  <c r="CD1584" i="2"/>
  <c r="CJ1584" i="2" s="1"/>
  <c r="CB1584" i="2"/>
  <c r="U1584" i="2"/>
  <c r="Q1584" i="2"/>
  <c r="M1584" i="2"/>
  <c r="K1584" i="2"/>
  <c r="J1584" i="2"/>
  <c r="H1584" i="2"/>
  <c r="C1584" i="2"/>
  <c r="DV1583" i="2"/>
  <c r="DO1583" i="2"/>
  <c r="CD1583" i="2"/>
  <c r="CB1583" i="2"/>
  <c r="U1583" i="2"/>
  <c r="Q1583" i="2"/>
  <c r="M1583" i="2"/>
  <c r="K1583" i="2"/>
  <c r="J1583" i="2"/>
  <c r="H1583" i="2"/>
  <c r="C1583" i="2"/>
  <c r="DV1582" i="2"/>
  <c r="DO1582" i="2"/>
  <c r="CD1582" i="2"/>
  <c r="CB1582" i="2"/>
  <c r="U1582" i="2"/>
  <c r="Q1582" i="2"/>
  <c r="M1582" i="2"/>
  <c r="K1582" i="2"/>
  <c r="J1582" i="2"/>
  <c r="H1582" i="2"/>
  <c r="C1582" i="2"/>
  <c r="DV1581" i="2"/>
  <c r="DO1581" i="2"/>
  <c r="CD1581" i="2"/>
  <c r="CB1581" i="2"/>
  <c r="U1581" i="2"/>
  <c r="Q1581" i="2"/>
  <c r="M1581" i="2"/>
  <c r="K1581" i="2"/>
  <c r="J1581" i="2"/>
  <c r="H1581" i="2"/>
  <c r="C1581" i="2"/>
  <c r="DV1580" i="2"/>
  <c r="DO1580" i="2"/>
  <c r="CD1580" i="2"/>
  <c r="CB1580" i="2"/>
  <c r="U1580" i="2"/>
  <c r="Q1580" i="2"/>
  <c r="M1580" i="2"/>
  <c r="K1580" i="2"/>
  <c r="J1580" i="2"/>
  <c r="H1580" i="2"/>
  <c r="C1580" i="2"/>
  <c r="DV1579" i="2"/>
  <c r="DO1579" i="2"/>
  <c r="CD1579" i="2"/>
  <c r="CB1579" i="2"/>
  <c r="U1579" i="2"/>
  <c r="Q1579" i="2"/>
  <c r="M1579" i="2"/>
  <c r="K1579" i="2"/>
  <c r="J1579" i="2"/>
  <c r="H1579" i="2"/>
  <c r="C1579" i="2"/>
  <c r="DV1578" i="2"/>
  <c r="DO1578" i="2"/>
  <c r="CD1578" i="2"/>
  <c r="CB1578" i="2"/>
  <c r="U1578" i="2"/>
  <c r="Q1578" i="2"/>
  <c r="M1578" i="2"/>
  <c r="K1578" i="2"/>
  <c r="J1578" i="2"/>
  <c r="H1578" i="2"/>
  <c r="C1578" i="2"/>
  <c r="DV1577" i="2"/>
  <c r="DO1577" i="2"/>
  <c r="CD1577" i="2"/>
  <c r="CB1577" i="2"/>
  <c r="U1577" i="2"/>
  <c r="Q1577" i="2"/>
  <c r="M1577" i="2"/>
  <c r="K1577" i="2"/>
  <c r="J1577" i="2"/>
  <c r="H1577" i="2"/>
  <c r="C1577" i="2"/>
  <c r="DV1576" i="2"/>
  <c r="DO1576" i="2"/>
  <c r="CD1576" i="2"/>
  <c r="CB1576" i="2"/>
  <c r="U1576" i="2"/>
  <c r="Q1576" i="2"/>
  <c r="M1576" i="2"/>
  <c r="K1576" i="2"/>
  <c r="J1576" i="2"/>
  <c r="H1576" i="2"/>
  <c r="C1576" i="2"/>
  <c r="DV1575" i="2"/>
  <c r="DO1575" i="2"/>
  <c r="CD1575" i="2"/>
  <c r="CB1575" i="2"/>
  <c r="U1575" i="2"/>
  <c r="Q1575" i="2"/>
  <c r="M1575" i="2"/>
  <c r="K1575" i="2"/>
  <c r="J1575" i="2"/>
  <c r="H1575" i="2"/>
  <c r="C1575" i="2"/>
  <c r="DV1574" i="2"/>
  <c r="DO1574" i="2"/>
  <c r="CD1574" i="2"/>
  <c r="CB1574" i="2"/>
  <c r="U1574" i="2"/>
  <c r="Q1574" i="2"/>
  <c r="M1574" i="2"/>
  <c r="K1574" i="2"/>
  <c r="J1574" i="2"/>
  <c r="H1574" i="2"/>
  <c r="C1574" i="2"/>
  <c r="DV1573" i="2"/>
  <c r="DO1573" i="2"/>
  <c r="CD1573" i="2"/>
  <c r="CB1573" i="2"/>
  <c r="U1573" i="2"/>
  <c r="Q1573" i="2"/>
  <c r="M1573" i="2"/>
  <c r="K1573" i="2"/>
  <c r="J1573" i="2"/>
  <c r="H1573" i="2"/>
  <c r="C1573" i="2"/>
  <c r="DV1572" i="2"/>
  <c r="DO1572" i="2"/>
  <c r="CD1572" i="2"/>
  <c r="CB1572" i="2"/>
  <c r="U1572" i="2"/>
  <c r="Q1572" i="2"/>
  <c r="M1572" i="2"/>
  <c r="K1572" i="2"/>
  <c r="J1572" i="2"/>
  <c r="H1572" i="2"/>
  <c r="C1572" i="2"/>
  <c r="DV1571" i="2"/>
  <c r="DO1571" i="2"/>
  <c r="CH1571" i="2"/>
  <c r="CD1571" i="2"/>
  <c r="CB1571" i="2"/>
  <c r="U1571" i="2"/>
  <c r="Q1571" i="2"/>
  <c r="M1571" i="2"/>
  <c r="K1571" i="2"/>
  <c r="J1571" i="2"/>
  <c r="H1571" i="2"/>
  <c r="C1571" i="2"/>
  <c r="DV1570" i="2"/>
  <c r="DO1570" i="2"/>
  <c r="CH1570" i="2"/>
  <c r="CD1570" i="2"/>
  <c r="CB1570" i="2"/>
  <c r="U1570" i="2"/>
  <c r="Q1570" i="2"/>
  <c r="M1570" i="2"/>
  <c r="K1570" i="2"/>
  <c r="J1570" i="2"/>
  <c r="H1570" i="2"/>
  <c r="C1570" i="2"/>
  <c r="DV1569" i="2"/>
  <c r="DO1569" i="2"/>
  <c r="CI1569" i="2"/>
  <c r="CH1569" i="2"/>
  <c r="CG1569" i="2"/>
  <c r="CD1569" i="2"/>
  <c r="CB1569" i="2"/>
  <c r="U1569" i="2"/>
  <c r="Q1569" i="2"/>
  <c r="M1569" i="2"/>
  <c r="K1569" i="2"/>
  <c r="J1569" i="2"/>
  <c r="H1569" i="2"/>
  <c r="C1569" i="2"/>
  <c r="DV1568" i="2"/>
  <c r="DO1568" i="2"/>
  <c r="CD1568" i="2"/>
  <c r="CB1568" i="2"/>
  <c r="U1568" i="2"/>
  <c r="Q1568" i="2"/>
  <c r="M1568" i="2"/>
  <c r="K1568" i="2"/>
  <c r="J1568" i="2"/>
  <c r="H1568" i="2"/>
  <c r="C1568" i="2"/>
  <c r="DV1567" i="2"/>
  <c r="DO1567" i="2"/>
  <c r="CD1567" i="2"/>
  <c r="CB1567" i="2"/>
  <c r="U1567" i="2"/>
  <c r="Q1567" i="2"/>
  <c r="M1567" i="2"/>
  <c r="K1567" i="2"/>
  <c r="J1567" i="2"/>
  <c r="H1567" i="2"/>
  <c r="C1567" i="2"/>
  <c r="DV1566" i="2"/>
  <c r="DO1566" i="2"/>
  <c r="CD1566" i="2"/>
  <c r="CB1566" i="2"/>
  <c r="U1566" i="2"/>
  <c r="Q1566" i="2"/>
  <c r="M1566" i="2"/>
  <c r="K1566" i="2"/>
  <c r="J1566" i="2"/>
  <c r="H1566" i="2"/>
  <c r="C1566" i="2"/>
  <c r="DV1565" i="2"/>
  <c r="DO1565" i="2"/>
  <c r="CD1565" i="2"/>
  <c r="CB1565" i="2"/>
  <c r="U1565" i="2"/>
  <c r="Q1565" i="2"/>
  <c r="M1565" i="2"/>
  <c r="K1565" i="2"/>
  <c r="J1565" i="2"/>
  <c r="H1565" i="2"/>
  <c r="C1565" i="2"/>
  <c r="DV1564" i="2"/>
  <c r="DO1564" i="2"/>
  <c r="CD1564" i="2"/>
  <c r="CB1564" i="2"/>
  <c r="U1564" i="2"/>
  <c r="Q1564" i="2"/>
  <c r="M1564" i="2"/>
  <c r="K1564" i="2"/>
  <c r="J1564" i="2"/>
  <c r="H1564" i="2"/>
  <c r="C1564" i="2"/>
  <c r="DV1563" i="2"/>
  <c r="DO1563" i="2"/>
  <c r="CD1563" i="2"/>
  <c r="CB1563" i="2"/>
  <c r="U1563" i="2"/>
  <c r="Q1563" i="2"/>
  <c r="M1563" i="2"/>
  <c r="K1563" i="2"/>
  <c r="J1563" i="2"/>
  <c r="H1563" i="2"/>
  <c r="C1563" i="2"/>
  <c r="DV1562" i="2"/>
  <c r="DO1562" i="2"/>
  <c r="CI1562" i="2"/>
  <c r="CH1562" i="2"/>
  <c r="CG1562" i="2"/>
  <c r="CD1562" i="2"/>
  <c r="CB1562" i="2"/>
  <c r="U1562" i="2"/>
  <c r="Q1562" i="2"/>
  <c r="M1562" i="2"/>
  <c r="K1562" i="2"/>
  <c r="J1562" i="2"/>
  <c r="H1562" i="2"/>
  <c r="C1562" i="2"/>
  <c r="DV1561" i="2"/>
  <c r="DO1561" i="2"/>
  <c r="CD1561" i="2"/>
  <c r="CB1561" i="2"/>
  <c r="U1561" i="2"/>
  <c r="Q1561" i="2"/>
  <c r="M1561" i="2"/>
  <c r="K1561" i="2"/>
  <c r="J1561" i="2"/>
  <c r="H1561" i="2"/>
  <c r="C1561" i="2"/>
  <c r="DV1560" i="2"/>
  <c r="DO1560" i="2"/>
  <c r="CD1560" i="2"/>
  <c r="CB1560" i="2"/>
  <c r="U1560" i="2"/>
  <c r="Q1560" i="2"/>
  <c r="M1560" i="2"/>
  <c r="K1560" i="2"/>
  <c r="J1560" i="2"/>
  <c r="H1560" i="2"/>
  <c r="C1560" i="2"/>
  <c r="DV1559" i="2"/>
  <c r="DO1559" i="2"/>
  <c r="CH1559" i="2"/>
  <c r="CD1559" i="2"/>
  <c r="CB1559" i="2"/>
  <c r="U1559" i="2"/>
  <c r="Q1559" i="2"/>
  <c r="M1559" i="2"/>
  <c r="K1559" i="2"/>
  <c r="J1559" i="2"/>
  <c r="H1559" i="2"/>
  <c r="C1559" i="2"/>
  <c r="DV1558" i="2"/>
  <c r="DO1558" i="2"/>
  <c r="CD1558" i="2"/>
  <c r="CB1558" i="2"/>
  <c r="U1558" i="2"/>
  <c r="Q1558" i="2"/>
  <c r="M1558" i="2"/>
  <c r="K1558" i="2"/>
  <c r="J1558" i="2"/>
  <c r="H1558" i="2"/>
  <c r="C1558" i="2"/>
  <c r="DV1557" i="2"/>
  <c r="DO1557" i="2"/>
  <c r="CI1557" i="2"/>
  <c r="CH1557" i="2"/>
  <c r="CG1557" i="2"/>
  <c r="CD1557" i="2"/>
  <c r="CJ1557" i="2" s="1"/>
  <c r="CB1557" i="2"/>
  <c r="U1557" i="2"/>
  <c r="Q1557" i="2"/>
  <c r="M1557" i="2"/>
  <c r="K1557" i="2"/>
  <c r="J1557" i="2"/>
  <c r="H1557" i="2"/>
  <c r="C1557" i="2"/>
  <c r="DV1556" i="2"/>
  <c r="DO1556" i="2"/>
  <c r="CD1556" i="2"/>
  <c r="CB1556" i="2"/>
  <c r="U1556" i="2"/>
  <c r="Q1556" i="2"/>
  <c r="M1556" i="2"/>
  <c r="K1556" i="2"/>
  <c r="J1556" i="2"/>
  <c r="H1556" i="2"/>
  <c r="C1556" i="2"/>
  <c r="DV1555" i="2"/>
  <c r="DO1555" i="2"/>
  <c r="CI1555" i="2"/>
  <c r="CH1555" i="2"/>
  <c r="CG1555" i="2"/>
  <c r="CD1555" i="2"/>
  <c r="CJ1555" i="2" s="1"/>
  <c r="CB1555" i="2"/>
  <c r="U1555" i="2"/>
  <c r="Q1555" i="2"/>
  <c r="M1555" i="2"/>
  <c r="K1555" i="2"/>
  <c r="J1555" i="2"/>
  <c r="H1555" i="2"/>
  <c r="C1555" i="2"/>
  <c r="DV1554" i="2"/>
  <c r="DO1554" i="2"/>
  <c r="CH1554" i="2"/>
  <c r="CD1554" i="2"/>
  <c r="CB1554" i="2"/>
  <c r="U1554" i="2"/>
  <c r="Q1554" i="2"/>
  <c r="M1554" i="2"/>
  <c r="K1554" i="2"/>
  <c r="J1554" i="2"/>
  <c r="H1554" i="2"/>
  <c r="C1554" i="2"/>
  <c r="DV1553" i="2"/>
  <c r="DO1553" i="2"/>
  <c r="CD1553" i="2"/>
  <c r="CB1553" i="2"/>
  <c r="U1553" i="2"/>
  <c r="Q1553" i="2"/>
  <c r="M1553" i="2"/>
  <c r="K1553" i="2"/>
  <c r="J1553" i="2"/>
  <c r="H1553" i="2"/>
  <c r="C1553" i="2"/>
  <c r="DV1552" i="2"/>
  <c r="DO1552" i="2"/>
  <c r="CD1552" i="2"/>
  <c r="CB1552" i="2"/>
  <c r="U1552" i="2"/>
  <c r="Q1552" i="2"/>
  <c r="M1552" i="2"/>
  <c r="K1552" i="2"/>
  <c r="J1552" i="2"/>
  <c r="H1552" i="2"/>
  <c r="C1552" i="2"/>
  <c r="DV1551" i="2"/>
  <c r="DO1551" i="2"/>
  <c r="CD1551" i="2"/>
  <c r="CB1551" i="2"/>
  <c r="U1551" i="2"/>
  <c r="Q1551" i="2"/>
  <c r="M1551" i="2"/>
  <c r="K1551" i="2"/>
  <c r="J1551" i="2"/>
  <c r="H1551" i="2"/>
  <c r="C1551" i="2"/>
  <c r="DV1550" i="2"/>
  <c r="DO1550" i="2"/>
  <c r="CD1550" i="2"/>
  <c r="CB1550" i="2"/>
  <c r="U1550" i="2"/>
  <c r="Q1550" i="2"/>
  <c r="M1550" i="2"/>
  <c r="K1550" i="2"/>
  <c r="J1550" i="2"/>
  <c r="H1550" i="2"/>
  <c r="C1550" i="2"/>
  <c r="DV1549" i="2"/>
  <c r="DO1549" i="2"/>
  <c r="CD1549" i="2"/>
  <c r="CB1549" i="2"/>
  <c r="U1549" i="2"/>
  <c r="Q1549" i="2"/>
  <c r="M1549" i="2"/>
  <c r="K1549" i="2"/>
  <c r="J1549" i="2"/>
  <c r="H1549" i="2"/>
  <c r="C1549" i="2"/>
  <c r="DV1548" i="2"/>
  <c r="DO1548" i="2"/>
  <c r="CH1548" i="2"/>
  <c r="CD1548" i="2"/>
  <c r="CB1548" i="2"/>
  <c r="U1548" i="2"/>
  <c r="Q1548" i="2"/>
  <c r="M1548" i="2"/>
  <c r="K1548" i="2"/>
  <c r="J1548" i="2"/>
  <c r="H1548" i="2"/>
  <c r="C1548" i="2"/>
  <c r="DV1547" i="2"/>
  <c r="DO1547" i="2"/>
  <c r="CD1547" i="2"/>
  <c r="CB1547" i="2"/>
  <c r="U1547" i="2"/>
  <c r="Q1547" i="2"/>
  <c r="M1547" i="2"/>
  <c r="K1547" i="2"/>
  <c r="J1547" i="2"/>
  <c r="H1547" i="2"/>
  <c r="C1547" i="2"/>
  <c r="DV1546" i="2"/>
  <c r="DO1546" i="2"/>
  <c r="CD1546" i="2"/>
  <c r="CB1546" i="2"/>
  <c r="U1546" i="2"/>
  <c r="Q1546" i="2"/>
  <c r="M1546" i="2"/>
  <c r="K1546" i="2"/>
  <c r="J1546" i="2"/>
  <c r="H1546" i="2"/>
  <c r="C1546" i="2"/>
  <c r="DV1545" i="2"/>
  <c r="DO1545" i="2"/>
  <c r="CD1545" i="2"/>
  <c r="CB1545" i="2"/>
  <c r="U1545" i="2"/>
  <c r="Q1545" i="2"/>
  <c r="M1545" i="2"/>
  <c r="K1545" i="2"/>
  <c r="J1545" i="2"/>
  <c r="H1545" i="2"/>
  <c r="C1545" i="2"/>
  <c r="DV1544" i="2"/>
  <c r="DO1544" i="2"/>
  <c r="CD1544" i="2"/>
  <c r="CB1544" i="2"/>
  <c r="U1544" i="2"/>
  <c r="Q1544" i="2"/>
  <c r="M1544" i="2"/>
  <c r="K1544" i="2"/>
  <c r="J1544" i="2"/>
  <c r="H1544" i="2"/>
  <c r="C1544" i="2"/>
  <c r="DV1543" i="2"/>
  <c r="DO1543" i="2"/>
  <c r="CD1543" i="2"/>
  <c r="CB1543" i="2"/>
  <c r="U1543" i="2"/>
  <c r="Q1543" i="2"/>
  <c r="M1543" i="2"/>
  <c r="K1543" i="2"/>
  <c r="J1543" i="2"/>
  <c r="H1543" i="2"/>
  <c r="C1543" i="2"/>
  <c r="DV1542" i="2"/>
  <c r="DO1542" i="2"/>
  <c r="CD1542" i="2"/>
  <c r="CB1542" i="2"/>
  <c r="U1542" i="2"/>
  <c r="Q1542" i="2"/>
  <c r="M1542" i="2"/>
  <c r="K1542" i="2"/>
  <c r="J1542" i="2"/>
  <c r="H1542" i="2"/>
  <c r="C1542" i="2"/>
  <c r="DV1541" i="2"/>
  <c r="DO1541" i="2"/>
  <c r="CD1541" i="2"/>
  <c r="CB1541" i="2"/>
  <c r="U1541" i="2"/>
  <c r="Q1541" i="2"/>
  <c r="M1541" i="2"/>
  <c r="K1541" i="2"/>
  <c r="J1541" i="2"/>
  <c r="H1541" i="2"/>
  <c r="C1541" i="2"/>
  <c r="DV1540" i="2"/>
  <c r="DO1540" i="2"/>
  <c r="CD1540" i="2"/>
  <c r="CB1540" i="2"/>
  <c r="U1540" i="2"/>
  <c r="Q1540" i="2"/>
  <c r="M1540" i="2"/>
  <c r="K1540" i="2"/>
  <c r="J1540" i="2"/>
  <c r="H1540" i="2"/>
  <c r="C1540" i="2"/>
  <c r="DV1539" i="2"/>
  <c r="DO1539" i="2"/>
  <c r="CD1539" i="2"/>
  <c r="CB1539" i="2"/>
  <c r="U1539" i="2"/>
  <c r="Q1539" i="2"/>
  <c r="M1539" i="2"/>
  <c r="K1539" i="2"/>
  <c r="J1539" i="2"/>
  <c r="H1539" i="2"/>
  <c r="C1539" i="2"/>
  <c r="DV1538" i="2"/>
  <c r="DO1538" i="2"/>
  <c r="CD1538" i="2"/>
  <c r="CB1538" i="2"/>
  <c r="U1538" i="2"/>
  <c r="Q1538" i="2"/>
  <c r="M1538" i="2"/>
  <c r="K1538" i="2"/>
  <c r="J1538" i="2"/>
  <c r="H1538" i="2"/>
  <c r="C1538" i="2"/>
  <c r="DV1537" i="2"/>
  <c r="DO1537" i="2"/>
  <c r="CI1537" i="2"/>
  <c r="CH1537" i="2"/>
  <c r="CG1537" i="2"/>
  <c r="CD1537" i="2"/>
  <c r="CJ1537" i="2" s="1"/>
  <c r="CB1537" i="2"/>
  <c r="U1537" i="2"/>
  <c r="Q1537" i="2"/>
  <c r="M1537" i="2"/>
  <c r="K1537" i="2"/>
  <c r="J1537" i="2"/>
  <c r="H1537" i="2"/>
  <c r="C1537" i="2"/>
  <c r="DV1536" i="2"/>
  <c r="DO1536" i="2"/>
  <c r="CD1536" i="2"/>
  <c r="CB1536" i="2"/>
  <c r="U1536" i="2"/>
  <c r="Q1536" i="2"/>
  <c r="M1536" i="2"/>
  <c r="K1536" i="2"/>
  <c r="J1536" i="2"/>
  <c r="H1536" i="2"/>
  <c r="C1536" i="2"/>
  <c r="DV1535" i="2"/>
  <c r="DO1535" i="2"/>
  <c r="CH1535" i="2"/>
  <c r="CD1535" i="2"/>
  <c r="CB1535" i="2"/>
  <c r="U1535" i="2"/>
  <c r="Q1535" i="2"/>
  <c r="M1535" i="2"/>
  <c r="K1535" i="2"/>
  <c r="J1535" i="2"/>
  <c r="H1535" i="2"/>
  <c r="C1535" i="2"/>
  <c r="DV1534" i="2"/>
  <c r="DO1534" i="2"/>
  <c r="CD1534" i="2"/>
  <c r="CB1534" i="2"/>
  <c r="U1534" i="2"/>
  <c r="Q1534" i="2"/>
  <c r="M1534" i="2"/>
  <c r="K1534" i="2"/>
  <c r="J1534" i="2"/>
  <c r="H1534" i="2"/>
  <c r="C1534" i="2"/>
  <c r="DV1533" i="2"/>
  <c r="DO1533" i="2"/>
  <c r="CD1533" i="2"/>
  <c r="CB1533" i="2"/>
  <c r="U1533" i="2"/>
  <c r="Q1533" i="2"/>
  <c r="M1533" i="2"/>
  <c r="K1533" i="2"/>
  <c r="J1533" i="2"/>
  <c r="H1533" i="2"/>
  <c r="C1533" i="2"/>
  <c r="DV1532" i="2"/>
  <c r="DO1532" i="2"/>
  <c r="CH1532" i="2"/>
  <c r="CD1532" i="2"/>
  <c r="CB1532" i="2"/>
  <c r="U1532" i="2"/>
  <c r="Q1532" i="2"/>
  <c r="M1532" i="2"/>
  <c r="K1532" i="2"/>
  <c r="J1532" i="2"/>
  <c r="H1532" i="2"/>
  <c r="C1532" i="2"/>
  <c r="DV1531" i="2"/>
  <c r="DO1531" i="2"/>
  <c r="CD1531" i="2"/>
  <c r="CB1531" i="2"/>
  <c r="U1531" i="2"/>
  <c r="Q1531" i="2"/>
  <c r="M1531" i="2"/>
  <c r="K1531" i="2"/>
  <c r="J1531" i="2"/>
  <c r="H1531" i="2"/>
  <c r="C1531" i="2"/>
  <c r="DV1530" i="2"/>
  <c r="DO1530" i="2"/>
  <c r="CD1530" i="2"/>
  <c r="CB1530" i="2"/>
  <c r="U1530" i="2"/>
  <c r="Q1530" i="2"/>
  <c r="M1530" i="2"/>
  <c r="K1530" i="2"/>
  <c r="J1530" i="2"/>
  <c r="H1530" i="2"/>
  <c r="C1530" i="2"/>
  <c r="DV1529" i="2"/>
  <c r="DO1529" i="2"/>
  <c r="CD1529" i="2"/>
  <c r="CB1529" i="2"/>
  <c r="U1529" i="2"/>
  <c r="Q1529" i="2"/>
  <c r="M1529" i="2"/>
  <c r="K1529" i="2"/>
  <c r="J1529" i="2"/>
  <c r="H1529" i="2"/>
  <c r="C1529" i="2"/>
  <c r="DV1528" i="2"/>
  <c r="DO1528" i="2"/>
  <c r="CD1528" i="2"/>
  <c r="CB1528" i="2"/>
  <c r="U1528" i="2"/>
  <c r="Q1528" i="2"/>
  <c r="M1528" i="2"/>
  <c r="K1528" i="2"/>
  <c r="J1528" i="2"/>
  <c r="H1528" i="2"/>
  <c r="C1528" i="2"/>
  <c r="DV1527" i="2"/>
  <c r="DO1527" i="2"/>
  <c r="CD1527" i="2"/>
  <c r="CB1527" i="2"/>
  <c r="U1527" i="2"/>
  <c r="Q1527" i="2"/>
  <c r="M1527" i="2"/>
  <c r="K1527" i="2"/>
  <c r="J1527" i="2"/>
  <c r="H1527" i="2"/>
  <c r="C1527" i="2"/>
  <c r="DV1526" i="2"/>
  <c r="DO1526" i="2"/>
  <c r="CD1526" i="2"/>
  <c r="CB1526" i="2"/>
  <c r="U1526" i="2"/>
  <c r="Q1526" i="2"/>
  <c r="M1526" i="2"/>
  <c r="K1526" i="2"/>
  <c r="J1526" i="2"/>
  <c r="H1526" i="2"/>
  <c r="C1526" i="2"/>
  <c r="DV1525" i="2"/>
  <c r="DO1525" i="2"/>
  <c r="CD1525" i="2"/>
  <c r="CB1525" i="2"/>
  <c r="U1525" i="2"/>
  <c r="Q1525" i="2"/>
  <c r="M1525" i="2"/>
  <c r="K1525" i="2"/>
  <c r="J1525" i="2"/>
  <c r="H1525" i="2"/>
  <c r="C1525" i="2"/>
  <c r="DV1524" i="2"/>
  <c r="DO1524" i="2"/>
  <c r="CD1524" i="2"/>
  <c r="CB1524" i="2"/>
  <c r="U1524" i="2"/>
  <c r="Q1524" i="2"/>
  <c r="M1524" i="2"/>
  <c r="K1524" i="2"/>
  <c r="J1524" i="2"/>
  <c r="H1524" i="2"/>
  <c r="C1524" i="2"/>
  <c r="DV1523" i="2"/>
  <c r="CI1523" i="2"/>
  <c r="CH1523" i="2"/>
  <c r="CG1523" i="2"/>
  <c r="CD1523" i="2"/>
  <c r="CJ1523" i="2" s="1"/>
  <c r="CB1523" i="2"/>
  <c r="U1523" i="2"/>
  <c r="Q1523" i="2"/>
  <c r="M1523" i="2"/>
  <c r="K1523" i="2"/>
  <c r="J1523" i="2"/>
  <c r="H1523" i="2"/>
  <c r="C1523" i="2"/>
  <c r="DV1522" i="2"/>
  <c r="DO1522" i="2"/>
  <c r="CI1522" i="2"/>
  <c r="CH1522" i="2"/>
  <c r="CG1522" i="2"/>
  <c r="CD1522" i="2"/>
  <c r="CJ1522" i="2" s="1"/>
  <c r="CB1522" i="2"/>
  <c r="U1522" i="2"/>
  <c r="Q1522" i="2"/>
  <c r="M1522" i="2"/>
  <c r="K1522" i="2"/>
  <c r="J1522" i="2"/>
  <c r="H1522" i="2"/>
  <c r="C1522" i="2"/>
  <c r="DV1521" i="2"/>
  <c r="DO1521" i="2"/>
  <c r="CD1521" i="2"/>
  <c r="CB1521" i="2"/>
  <c r="U1521" i="2"/>
  <c r="Q1521" i="2"/>
  <c r="M1521" i="2"/>
  <c r="K1521" i="2"/>
  <c r="J1521" i="2"/>
  <c r="H1521" i="2"/>
  <c r="C1521" i="2"/>
  <c r="DV1520" i="2"/>
  <c r="DO1520" i="2"/>
  <c r="CD1520" i="2"/>
  <c r="CB1520" i="2"/>
  <c r="U1520" i="2"/>
  <c r="Q1520" i="2"/>
  <c r="M1520" i="2"/>
  <c r="K1520" i="2"/>
  <c r="J1520" i="2"/>
  <c r="H1520" i="2"/>
  <c r="C1520" i="2"/>
  <c r="DV1519" i="2"/>
  <c r="CD1519" i="2"/>
  <c r="CB1519" i="2"/>
  <c r="U1519" i="2"/>
  <c r="Q1519" i="2"/>
  <c r="M1519" i="2"/>
  <c r="K1519" i="2"/>
  <c r="J1519" i="2"/>
  <c r="H1519" i="2"/>
  <c r="C1519" i="2"/>
  <c r="DV1518" i="2"/>
  <c r="DO1518" i="2"/>
  <c r="CD1518" i="2"/>
  <c r="CB1518" i="2"/>
  <c r="U1518" i="2"/>
  <c r="Q1518" i="2"/>
  <c r="M1518" i="2"/>
  <c r="K1518" i="2"/>
  <c r="J1518" i="2"/>
  <c r="H1518" i="2"/>
  <c r="C1518" i="2"/>
  <c r="DV1517" i="2"/>
  <c r="DO1517" i="2"/>
  <c r="CD1517" i="2"/>
  <c r="CB1517" i="2"/>
  <c r="U1517" i="2"/>
  <c r="Q1517" i="2"/>
  <c r="M1517" i="2"/>
  <c r="K1517" i="2"/>
  <c r="J1517" i="2"/>
  <c r="H1517" i="2"/>
  <c r="C1517" i="2"/>
  <c r="DV1516" i="2"/>
  <c r="DO1516" i="2"/>
  <c r="CD1516" i="2"/>
  <c r="CB1516" i="2"/>
  <c r="U1516" i="2"/>
  <c r="Q1516" i="2"/>
  <c r="M1516" i="2"/>
  <c r="K1516" i="2"/>
  <c r="J1516" i="2"/>
  <c r="H1516" i="2"/>
  <c r="C1516" i="2"/>
  <c r="DV1515" i="2"/>
  <c r="DO1515" i="2"/>
  <c r="CD1515" i="2"/>
  <c r="CB1515" i="2"/>
  <c r="U1515" i="2"/>
  <c r="Q1515" i="2"/>
  <c r="M1515" i="2"/>
  <c r="K1515" i="2"/>
  <c r="J1515" i="2"/>
  <c r="H1515" i="2"/>
  <c r="C1515" i="2"/>
  <c r="DV1514" i="2"/>
  <c r="DO1514" i="2"/>
  <c r="CI1514" i="2"/>
  <c r="CH1514" i="2"/>
  <c r="CG1514" i="2"/>
  <c r="CD1514" i="2"/>
  <c r="CJ1514" i="2" s="1"/>
  <c r="CB1514" i="2"/>
  <c r="U1514" i="2"/>
  <c r="Q1514" i="2"/>
  <c r="M1514" i="2"/>
  <c r="K1514" i="2"/>
  <c r="J1514" i="2"/>
  <c r="H1514" i="2"/>
  <c r="C1514" i="2"/>
  <c r="DV1513" i="2"/>
  <c r="DO1513" i="2"/>
  <c r="CD1513" i="2"/>
  <c r="CB1513" i="2"/>
  <c r="U1513" i="2"/>
  <c r="Q1513" i="2"/>
  <c r="M1513" i="2"/>
  <c r="K1513" i="2"/>
  <c r="J1513" i="2"/>
  <c r="H1513" i="2"/>
  <c r="C1513" i="2"/>
  <c r="DV1512" i="2"/>
  <c r="DO1512" i="2"/>
  <c r="CH1512" i="2"/>
  <c r="CD1512" i="2"/>
  <c r="CB1512" i="2"/>
  <c r="U1512" i="2"/>
  <c r="Q1512" i="2"/>
  <c r="M1512" i="2"/>
  <c r="K1512" i="2"/>
  <c r="J1512" i="2"/>
  <c r="H1512" i="2"/>
  <c r="C1512" i="2"/>
  <c r="DV1511" i="2"/>
  <c r="DO1511" i="2"/>
  <c r="CI1511" i="2"/>
  <c r="CH1511" i="2"/>
  <c r="CG1511" i="2"/>
  <c r="CD1511" i="2"/>
  <c r="CJ1511" i="2" s="1"/>
  <c r="CB1511" i="2"/>
  <c r="U1511" i="2"/>
  <c r="Q1511" i="2"/>
  <c r="M1511" i="2"/>
  <c r="K1511" i="2"/>
  <c r="J1511" i="2"/>
  <c r="H1511" i="2"/>
  <c r="C1511" i="2"/>
  <c r="DV1510" i="2"/>
  <c r="DO1510" i="2"/>
  <c r="CD1510" i="2"/>
  <c r="CB1510" i="2"/>
  <c r="U1510" i="2"/>
  <c r="Q1510" i="2"/>
  <c r="M1510" i="2"/>
  <c r="K1510" i="2"/>
  <c r="J1510" i="2"/>
  <c r="H1510" i="2"/>
  <c r="C1510" i="2"/>
  <c r="DV1509" i="2"/>
  <c r="DO1509" i="2"/>
  <c r="CD1509" i="2"/>
  <c r="CB1509" i="2"/>
  <c r="U1509" i="2"/>
  <c r="Q1509" i="2"/>
  <c r="M1509" i="2"/>
  <c r="K1509" i="2"/>
  <c r="J1509" i="2"/>
  <c r="H1509" i="2"/>
  <c r="C1509" i="2"/>
  <c r="DV1508" i="2"/>
  <c r="DO1508" i="2"/>
  <c r="CI1508" i="2"/>
  <c r="CH1508" i="2"/>
  <c r="CG1508" i="2"/>
  <c r="CD1508" i="2"/>
  <c r="CJ1508" i="2" s="1"/>
  <c r="CB1508" i="2"/>
  <c r="U1508" i="2"/>
  <c r="Q1508" i="2"/>
  <c r="M1508" i="2"/>
  <c r="K1508" i="2"/>
  <c r="J1508" i="2"/>
  <c r="H1508" i="2"/>
  <c r="C1508" i="2"/>
  <c r="DV1507" i="2"/>
  <c r="DO1507" i="2"/>
  <c r="CD1507" i="2"/>
  <c r="CB1507" i="2"/>
  <c r="U1507" i="2"/>
  <c r="Q1507" i="2"/>
  <c r="M1507" i="2"/>
  <c r="K1507" i="2"/>
  <c r="J1507" i="2"/>
  <c r="H1507" i="2"/>
  <c r="C1507" i="2"/>
  <c r="DV1506" i="2"/>
  <c r="DO1506" i="2"/>
  <c r="CD1506" i="2"/>
  <c r="CB1506" i="2"/>
  <c r="U1506" i="2"/>
  <c r="Q1506" i="2"/>
  <c r="M1506" i="2"/>
  <c r="K1506" i="2"/>
  <c r="J1506" i="2"/>
  <c r="H1506" i="2"/>
  <c r="C1506" i="2"/>
  <c r="DV1505" i="2"/>
  <c r="DO1505" i="2"/>
  <c r="CI1505" i="2"/>
  <c r="CH1505" i="2"/>
  <c r="CG1505" i="2"/>
  <c r="CD1505" i="2"/>
  <c r="CJ1505" i="2" s="1"/>
  <c r="CB1505" i="2"/>
  <c r="U1505" i="2"/>
  <c r="Q1505" i="2"/>
  <c r="M1505" i="2"/>
  <c r="K1505" i="2"/>
  <c r="J1505" i="2"/>
  <c r="H1505" i="2"/>
  <c r="C1505" i="2"/>
  <c r="DV1504" i="2"/>
  <c r="DO1504" i="2"/>
  <c r="CI1504" i="2"/>
  <c r="CH1504" i="2"/>
  <c r="CG1504" i="2"/>
  <c r="CD1504" i="2"/>
  <c r="CJ1504" i="2" s="1"/>
  <c r="CB1504" i="2"/>
  <c r="U1504" i="2"/>
  <c r="Q1504" i="2"/>
  <c r="M1504" i="2"/>
  <c r="K1504" i="2"/>
  <c r="J1504" i="2"/>
  <c r="H1504" i="2"/>
  <c r="C1504" i="2"/>
  <c r="DV1503" i="2"/>
  <c r="DO1503" i="2"/>
  <c r="CH1503" i="2"/>
  <c r="CD1503" i="2"/>
  <c r="CB1503" i="2"/>
  <c r="U1503" i="2"/>
  <c r="Q1503" i="2"/>
  <c r="M1503" i="2"/>
  <c r="K1503" i="2"/>
  <c r="J1503" i="2"/>
  <c r="H1503" i="2"/>
  <c r="C1503" i="2"/>
  <c r="DV1502" i="2"/>
  <c r="DO1502" i="2"/>
  <c r="CH1502" i="2"/>
  <c r="CD1502" i="2"/>
  <c r="CB1502" i="2"/>
  <c r="U1502" i="2"/>
  <c r="Q1502" i="2"/>
  <c r="M1502" i="2"/>
  <c r="K1502" i="2"/>
  <c r="J1502" i="2"/>
  <c r="H1502" i="2"/>
  <c r="C1502" i="2"/>
  <c r="DV1501" i="2"/>
  <c r="DO1501" i="2"/>
  <c r="CD1501" i="2"/>
  <c r="CB1501" i="2"/>
  <c r="U1501" i="2"/>
  <c r="Q1501" i="2"/>
  <c r="M1501" i="2"/>
  <c r="K1501" i="2"/>
  <c r="J1501" i="2"/>
  <c r="H1501" i="2"/>
  <c r="C1501" i="2"/>
  <c r="DV1500" i="2"/>
  <c r="DO1500" i="2"/>
  <c r="CH1500" i="2"/>
  <c r="CD1500" i="2"/>
  <c r="CB1500" i="2"/>
  <c r="U1500" i="2"/>
  <c r="Q1500" i="2"/>
  <c r="M1500" i="2"/>
  <c r="K1500" i="2"/>
  <c r="J1500" i="2"/>
  <c r="H1500" i="2"/>
  <c r="C1500" i="2"/>
  <c r="DV1499" i="2"/>
  <c r="DO1499" i="2"/>
  <c r="CH1499" i="2"/>
  <c r="CD1499" i="2"/>
  <c r="CB1499" i="2"/>
  <c r="U1499" i="2"/>
  <c r="Q1499" i="2"/>
  <c r="M1499" i="2"/>
  <c r="K1499" i="2"/>
  <c r="J1499" i="2"/>
  <c r="H1499" i="2"/>
  <c r="C1499" i="2"/>
  <c r="DV1498" i="2"/>
  <c r="DO1498" i="2"/>
  <c r="CI1498" i="2"/>
  <c r="CH1498" i="2"/>
  <c r="CG1498" i="2"/>
  <c r="CD1498" i="2"/>
  <c r="CJ1498" i="2" s="1"/>
  <c r="CB1498" i="2"/>
  <c r="U1498" i="2"/>
  <c r="Q1498" i="2"/>
  <c r="M1498" i="2"/>
  <c r="K1498" i="2"/>
  <c r="J1498" i="2"/>
  <c r="H1498" i="2"/>
  <c r="C1498" i="2"/>
  <c r="DV1497" i="2"/>
  <c r="DO1497" i="2"/>
  <c r="CD1497" i="2"/>
  <c r="CB1497" i="2"/>
  <c r="U1497" i="2"/>
  <c r="Q1497" i="2"/>
  <c r="M1497" i="2"/>
  <c r="K1497" i="2"/>
  <c r="J1497" i="2"/>
  <c r="H1497" i="2"/>
  <c r="C1497" i="2"/>
  <c r="DV1496" i="2"/>
  <c r="DO1496" i="2"/>
  <c r="CD1496" i="2"/>
  <c r="CB1496" i="2"/>
  <c r="U1496" i="2"/>
  <c r="Q1496" i="2"/>
  <c r="M1496" i="2"/>
  <c r="K1496" i="2"/>
  <c r="J1496" i="2"/>
  <c r="H1496" i="2"/>
  <c r="C1496" i="2"/>
  <c r="DV1495" i="2"/>
  <c r="DO1495" i="2"/>
  <c r="CD1495" i="2"/>
  <c r="CB1495" i="2"/>
  <c r="U1495" i="2"/>
  <c r="Q1495" i="2"/>
  <c r="M1495" i="2"/>
  <c r="K1495" i="2"/>
  <c r="J1495" i="2"/>
  <c r="H1495" i="2"/>
  <c r="C1495" i="2"/>
  <c r="DV1494" i="2"/>
  <c r="DO1494" i="2"/>
  <c r="CD1494" i="2"/>
  <c r="CB1494" i="2"/>
  <c r="U1494" i="2"/>
  <c r="Q1494" i="2"/>
  <c r="M1494" i="2"/>
  <c r="K1494" i="2"/>
  <c r="J1494" i="2"/>
  <c r="H1494" i="2"/>
  <c r="C1494" i="2"/>
  <c r="DV1493" i="2"/>
  <c r="DO1493" i="2"/>
  <c r="CI1493" i="2"/>
  <c r="CH1493" i="2"/>
  <c r="CG1493" i="2"/>
  <c r="CD1493" i="2"/>
  <c r="CJ1493" i="2" s="1"/>
  <c r="CB1493" i="2"/>
  <c r="U1493" i="2"/>
  <c r="Q1493" i="2"/>
  <c r="M1493" i="2"/>
  <c r="K1493" i="2"/>
  <c r="J1493" i="2"/>
  <c r="H1493" i="2"/>
  <c r="C1493" i="2"/>
  <c r="DV1492" i="2"/>
  <c r="DO1492" i="2"/>
  <c r="CD1492" i="2"/>
  <c r="CB1492" i="2"/>
  <c r="U1492" i="2"/>
  <c r="Q1492" i="2"/>
  <c r="M1492" i="2"/>
  <c r="K1492" i="2"/>
  <c r="J1492" i="2"/>
  <c r="H1492" i="2"/>
  <c r="C1492" i="2"/>
  <c r="DV1491" i="2"/>
  <c r="DO1491" i="2"/>
  <c r="CH1491" i="2"/>
  <c r="CD1491" i="2"/>
  <c r="CB1491" i="2"/>
  <c r="U1491" i="2"/>
  <c r="Q1491" i="2"/>
  <c r="M1491" i="2"/>
  <c r="K1491" i="2"/>
  <c r="J1491" i="2"/>
  <c r="H1491" i="2"/>
  <c r="C1491" i="2"/>
  <c r="DV1490" i="2"/>
  <c r="DO1490" i="2"/>
  <c r="CH1490" i="2"/>
  <c r="CD1490" i="2"/>
  <c r="CB1490" i="2"/>
  <c r="U1490" i="2"/>
  <c r="Q1490" i="2"/>
  <c r="M1490" i="2"/>
  <c r="K1490" i="2"/>
  <c r="J1490" i="2"/>
  <c r="H1490" i="2"/>
  <c r="C1490" i="2"/>
  <c r="DV1489" i="2"/>
  <c r="DO1489" i="2"/>
  <c r="CD1489" i="2"/>
  <c r="CB1489" i="2"/>
  <c r="U1489" i="2"/>
  <c r="Q1489" i="2"/>
  <c r="M1489" i="2"/>
  <c r="K1489" i="2"/>
  <c r="J1489" i="2"/>
  <c r="H1489" i="2"/>
  <c r="C1489" i="2"/>
  <c r="DV1488" i="2"/>
  <c r="DO1488" i="2"/>
  <c r="CD1488" i="2"/>
  <c r="CB1488" i="2"/>
  <c r="U1488" i="2"/>
  <c r="Q1488" i="2"/>
  <c r="M1488" i="2"/>
  <c r="K1488" i="2"/>
  <c r="J1488" i="2"/>
  <c r="H1488" i="2"/>
  <c r="C1488" i="2"/>
  <c r="DV1487" i="2"/>
  <c r="DO1487" i="2"/>
  <c r="CD1487" i="2"/>
  <c r="CB1487" i="2"/>
  <c r="U1487" i="2"/>
  <c r="Q1487" i="2"/>
  <c r="M1487" i="2"/>
  <c r="K1487" i="2"/>
  <c r="J1487" i="2"/>
  <c r="H1487" i="2"/>
  <c r="C1487" i="2"/>
  <c r="DV1486" i="2"/>
  <c r="DO1486" i="2"/>
  <c r="CD1486" i="2"/>
  <c r="CB1486" i="2"/>
  <c r="U1486" i="2"/>
  <c r="Q1486" i="2"/>
  <c r="M1486" i="2"/>
  <c r="K1486" i="2"/>
  <c r="J1486" i="2"/>
  <c r="H1486" i="2"/>
  <c r="C1486" i="2"/>
  <c r="DV1485" i="2"/>
  <c r="DO1485" i="2"/>
  <c r="CH1485" i="2"/>
  <c r="CD1485" i="2"/>
  <c r="CB1485" i="2"/>
  <c r="U1485" i="2"/>
  <c r="Q1485" i="2"/>
  <c r="M1485" i="2"/>
  <c r="K1485" i="2"/>
  <c r="J1485" i="2"/>
  <c r="H1485" i="2"/>
  <c r="C1485" i="2"/>
  <c r="DV1484" i="2"/>
  <c r="DO1484" i="2"/>
  <c r="CH1484" i="2"/>
  <c r="CD1484" i="2"/>
  <c r="CB1484" i="2"/>
  <c r="U1484" i="2"/>
  <c r="Q1484" i="2"/>
  <c r="M1484" i="2"/>
  <c r="K1484" i="2"/>
  <c r="J1484" i="2"/>
  <c r="H1484" i="2"/>
  <c r="C1484" i="2"/>
  <c r="DV1483" i="2"/>
  <c r="DO1483" i="2"/>
  <c r="CI1483" i="2"/>
  <c r="CH1483" i="2"/>
  <c r="CG1483" i="2"/>
  <c r="CD1483" i="2"/>
  <c r="CJ1483" i="2" s="1"/>
  <c r="CB1483" i="2"/>
  <c r="U1483" i="2"/>
  <c r="Q1483" i="2"/>
  <c r="M1483" i="2"/>
  <c r="K1483" i="2"/>
  <c r="J1483" i="2"/>
  <c r="H1483" i="2"/>
  <c r="C1483" i="2"/>
  <c r="DV1482" i="2"/>
  <c r="DO1482" i="2"/>
  <c r="CD1482" i="2"/>
  <c r="CB1482" i="2"/>
  <c r="U1482" i="2"/>
  <c r="Q1482" i="2"/>
  <c r="M1482" i="2"/>
  <c r="K1482" i="2"/>
  <c r="J1482" i="2"/>
  <c r="H1482" i="2"/>
  <c r="C1482" i="2"/>
  <c r="DV1481" i="2"/>
  <c r="DO1481" i="2"/>
  <c r="CD1481" i="2"/>
  <c r="CB1481" i="2"/>
  <c r="U1481" i="2"/>
  <c r="Q1481" i="2"/>
  <c r="M1481" i="2"/>
  <c r="K1481" i="2"/>
  <c r="J1481" i="2"/>
  <c r="H1481" i="2"/>
  <c r="C1481" i="2"/>
  <c r="DV1480" i="2"/>
  <c r="DO1480" i="2"/>
  <c r="CH1480" i="2"/>
  <c r="CD1480" i="2"/>
  <c r="CB1480" i="2"/>
  <c r="U1480" i="2"/>
  <c r="Q1480" i="2"/>
  <c r="M1480" i="2"/>
  <c r="K1480" i="2"/>
  <c r="J1480" i="2"/>
  <c r="H1480" i="2"/>
  <c r="C1480" i="2"/>
  <c r="DV1479" i="2"/>
  <c r="DO1479" i="2"/>
  <c r="CI1479" i="2"/>
  <c r="CH1479" i="2"/>
  <c r="CG1479" i="2"/>
  <c r="CD1479" i="2"/>
  <c r="CJ1479" i="2" s="1"/>
  <c r="CB1479" i="2"/>
  <c r="U1479" i="2"/>
  <c r="Q1479" i="2"/>
  <c r="M1479" i="2"/>
  <c r="K1479" i="2"/>
  <c r="J1479" i="2"/>
  <c r="H1479" i="2"/>
  <c r="C1479" i="2"/>
  <c r="DV1478" i="2"/>
  <c r="DO1478" i="2"/>
  <c r="CI1478" i="2"/>
  <c r="CH1478" i="2"/>
  <c r="CG1478" i="2"/>
  <c r="CD1478" i="2"/>
  <c r="CJ1478" i="2" s="1"/>
  <c r="CB1478" i="2"/>
  <c r="U1478" i="2"/>
  <c r="Q1478" i="2"/>
  <c r="M1478" i="2"/>
  <c r="K1478" i="2"/>
  <c r="J1478" i="2"/>
  <c r="H1478" i="2"/>
  <c r="C1478" i="2"/>
  <c r="DV1477" i="2"/>
  <c r="DO1477" i="2"/>
  <c r="CI1477" i="2"/>
  <c r="CH1477" i="2"/>
  <c r="CG1477" i="2"/>
  <c r="CD1477" i="2"/>
  <c r="CJ1477" i="2" s="1"/>
  <c r="CB1477" i="2"/>
  <c r="U1477" i="2"/>
  <c r="Q1477" i="2"/>
  <c r="M1477" i="2"/>
  <c r="K1477" i="2"/>
  <c r="J1477" i="2"/>
  <c r="H1477" i="2"/>
  <c r="C1477" i="2"/>
  <c r="DV1476" i="2"/>
  <c r="DO1476" i="2"/>
  <c r="CD1476" i="2"/>
  <c r="CB1476" i="2"/>
  <c r="U1476" i="2"/>
  <c r="Q1476" i="2"/>
  <c r="M1476" i="2"/>
  <c r="K1476" i="2"/>
  <c r="J1476" i="2"/>
  <c r="H1476" i="2"/>
  <c r="C1476" i="2"/>
  <c r="DV1475" i="2"/>
  <c r="DO1475" i="2"/>
  <c r="CD1475" i="2"/>
  <c r="CB1475" i="2"/>
  <c r="U1475" i="2"/>
  <c r="Q1475" i="2"/>
  <c r="M1475" i="2"/>
  <c r="K1475" i="2"/>
  <c r="J1475" i="2"/>
  <c r="H1475" i="2"/>
  <c r="C1475" i="2"/>
  <c r="DV1474" i="2"/>
  <c r="DO1474" i="2"/>
  <c r="CI1474" i="2"/>
  <c r="CH1474" i="2"/>
  <c r="CG1474" i="2"/>
  <c r="CD1474" i="2"/>
  <c r="CJ1474" i="2" s="1"/>
  <c r="CB1474" i="2"/>
  <c r="U1474" i="2"/>
  <c r="Q1474" i="2"/>
  <c r="M1474" i="2"/>
  <c r="K1474" i="2"/>
  <c r="J1474" i="2"/>
  <c r="H1474" i="2"/>
  <c r="C1474" i="2"/>
  <c r="DV1473" i="2"/>
  <c r="DO1473" i="2"/>
  <c r="CD1473" i="2"/>
  <c r="CB1473" i="2"/>
  <c r="U1473" i="2"/>
  <c r="Q1473" i="2"/>
  <c r="M1473" i="2"/>
  <c r="K1473" i="2"/>
  <c r="J1473" i="2"/>
  <c r="H1473" i="2"/>
  <c r="C1473" i="2"/>
  <c r="DV1472" i="2"/>
  <c r="DO1472" i="2"/>
  <c r="CD1472" i="2"/>
  <c r="CB1472" i="2"/>
  <c r="U1472" i="2"/>
  <c r="Q1472" i="2"/>
  <c r="M1472" i="2"/>
  <c r="K1472" i="2"/>
  <c r="J1472" i="2"/>
  <c r="H1472" i="2"/>
  <c r="C1472" i="2"/>
  <c r="DV1471" i="2"/>
  <c r="DO1471" i="2"/>
  <c r="CH1471" i="2"/>
  <c r="CD1471" i="2"/>
  <c r="CB1471" i="2"/>
  <c r="U1471" i="2"/>
  <c r="Q1471" i="2"/>
  <c r="M1471" i="2"/>
  <c r="K1471" i="2"/>
  <c r="J1471" i="2"/>
  <c r="H1471" i="2"/>
  <c r="C1471" i="2"/>
  <c r="DV1470" i="2"/>
  <c r="DO1470" i="2"/>
  <c r="CD1470" i="2"/>
  <c r="CB1470" i="2"/>
  <c r="U1470" i="2"/>
  <c r="Q1470" i="2"/>
  <c r="M1470" i="2"/>
  <c r="K1470" i="2"/>
  <c r="J1470" i="2"/>
  <c r="H1470" i="2"/>
  <c r="C1470" i="2"/>
  <c r="DV1469" i="2"/>
  <c r="DO1469" i="2"/>
  <c r="CD1469" i="2"/>
  <c r="CB1469" i="2"/>
  <c r="U1469" i="2"/>
  <c r="Q1469" i="2"/>
  <c r="M1469" i="2"/>
  <c r="K1469" i="2"/>
  <c r="J1469" i="2"/>
  <c r="H1469" i="2"/>
  <c r="C1469" i="2"/>
  <c r="DV1468" i="2"/>
  <c r="DO1468" i="2"/>
  <c r="CD1468" i="2"/>
  <c r="CB1468" i="2"/>
  <c r="U1468" i="2"/>
  <c r="Q1468" i="2"/>
  <c r="M1468" i="2"/>
  <c r="K1468" i="2"/>
  <c r="J1468" i="2"/>
  <c r="H1468" i="2"/>
  <c r="C1468" i="2"/>
  <c r="DV1467" i="2"/>
  <c r="DO1467" i="2"/>
  <c r="CD1467" i="2"/>
  <c r="CB1467" i="2"/>
  <c r="U1467" i="2"/>
  <c r="Q1467" i="2"/>
  <c r="M1467" i="2"/>
  <c r="K1467" i="2"/>
  <c r="J1467" i="2"/>
  <c r="H1467" i="2"/>
  <c r="C1467" i="2"/>
  <c r="DV1466" i="2"/>
  <c r="DO1466" i="2"/>
  <c r="CD1466" i="2"/>
  <c r="CB1466" i="2"/>
  <c r="U1466" i="2"/>
  <c r="Q1466" i="2"/>
  <c r="M1466" i="2"/>
  <c r="K1466" i="2"/>
  <c r="J1466" i="2"/>
  <c r="H1466" i="2"/>
  <c r="C1466" i="2"/>
  <c r="DV1465" i="2"/>
  <c r="DO1465" i="2"/>
  <c r="CH1465" i="2"/>
  <c r="CD1465" i="2"/>
  <c r="CB1465" i="2"/>
  <c r="U1465" i="2"/>
  <c r="Q1465" i="2"/>
  <c r="M1465" i="2"/>
  <c r="K1465" i="2"/>
  <c r="J1465" i="2"/>
  <c r="H1465" i="2"/>
  <c r="C1465" i="2"/>
  <c r="DV1464" i="2"/>
  <c r="DO1464" i="2"/>
  <c r="CJ1464" i="2"/>
  <c r="CI1464" i="2"/>
  <c r="CH1464" i="2"/>
  <c r="CG1464" i="2"/>
  <c r="CD1464" i="2"/>
  <c r="CB1464" i="2"/>
  <c r="U1464" i="2"/>
  <c r="Q1464" i="2"/>
  <c r="M1464" i="2"/>
  <c r="K1464" i="2"/>
  <c r="J1464" i="2"/>
  <c r="H1464" i="2"/>
  <c r="C1464" i="2"/>
  <c r="DV1463" i="2"/>
  <c r="DO1463" i="2"/>
  <c r="CJ1463" i="2"/>
  <c r="CI1463" i="2"/>
  <c r="CH1463" i="2"/>
  <c r="CG1463" i="2"/>
  <c r="CD1463" i="2"/>
  <c r="CB1463" i="2"/>
  <c r="U1463" i="2"/>
  <c r="Q1463" i="2"/>
  <c r="M1463" i="2"/>
  <c r="K1463" i="2"/>
  <c r="J1463" i="2"/>
  <c r="H1463" i="2"/>
  <c r="C1463" i="2"/>
  <c r="DV1462" i="2"/>
  <c r="DO1462" i="2"/>
  <c r="CD1462" i="2"/>
  <c r="CB1462" i="2"/>
  <c r="U1462" i="2"/>
  <c r="Q1462" i="2"/>
  <c r="M1462" i="2"/>
  <c r="K1462" i="2"/>
  <c r="J1462" i="2"/>
  <c r="H1462" i="2"/>
  <c r="C1462" i="2"/>
  <c r="DV1461" i="2"/>
  <c r="DO1461" i="2"/>
  <c r="CI1461" i="2"/>
  <c r="CH1461" i="2"/>
  <c r="CG1461" i="2"/>
  <c r="CD1461" i="2"/>
  <c r="CJ1461" i="2" s="1"/>
  <c r="CB1461" i="2"/>
  <c r="U1461" i="2"/>
  <c r="Q1461" i="2"/>
  <c r="M1461" i="2"/>
  <c r="K1461" i="2"/>
  <c r="J1461" i="2"/>
  <c r="H1461" i="2"/>
  <c r="C1461" i="2"/>
  <c r="DV1460" i="2"/>
  <c r="DO1460" i="2"/>
  <c r="CI1460" i="2"/>
  <c r="CH1460" i="2"/>
  <c r="CG1460" i="2"/>
  <c r="CD1460" i="2"/>
  <c r="CB1460" i="2"/>
  <c r="U1460" i="2"/>
  <c r="Q1460" i="2"/>
  <c r="M1460" i="2"/>
  <c r="K1460" i="2"/>
  <c r="J1460" i="2"/>
  <c r="H1460" i="2"/>
  <c r="C1460" i="2"/>
  <c r="DV1459" i="2"/>
  <c r="DO1459" i="2"/>
  <c r="CD1459" i="2"/>
  <c r="CB1459" i="2"/>
  <c r="U1459" i="2"/>
  <c r="Q1459" i="2"/>
  <c r="M1459" i="2"/>
  <c r="K1459" i="2"/>
  <c r="J1459" i="2"/>
  <c r="H1459" i="2"/>
  <c r="C1459" i="2"/>
  <c r="DV1458" i="2"/>
  <c r="DO1458" i="2"/>
  <c r="CD1458" i="2"/>
  <c r="CB1458" i="2"/>
  <c r="U1458" i="2"/>
  <c r="Q1458" i="2"/>
  <c r="M1458" i="2"/>
  <c r="K1458" i="2"/>
  <c r="J1458" i="2"/>
  <c r="H1458" i="2"/>
  <c r="C1458" i="2"/>
  <c r="DV1457" i="2"/>
  <c r="DO1457" i="2"/>
  <c r="CD1457" i="2"/>
  <c r="CB1457" i="2"/>
  <c r="U1457" i="2"/>
  <c r="Q1457" i="2"/>
  <c r="M1457" i="2"/>
  <c r="K1457" i="2"/>
  <c r="J1457" i="2"/>
  <c r="H1457" i="2"/>
  <c r="C1457" i="2"/>
  <c r="DV1456" i="2"/>
  <c r="DO1456" i="2"/>
  <c r="CH1456" i="2"/>
  <c r="CD1456" i="2"/>
  <c r="CB1456" i="2"/>
  <c r="U1456" i="2"/>
  <c r="Q1456" i="2"/>
  <c r="M1456" i="2"/>
  <c r="K1456" i="2"/>
  <c r="J1456" i="2"/>
  <c r="H1456" i="2"/>
  <c r="C1456" i="2"/>
  <c r="DV1455" i="2"/>
  <c r="DO1455" i="2"/>
  <c r="CI1455" i="2"/>
  <c r="CH1455" i="2"/>
  <c r="CG1455" i="2"/>
  <c r="CD1455" i="2"/>
  <c r="CJ1455" i="2" s="1"/>
  <c r="CB1455" i="2"/>
  <c r="U1455" i="2"/>
  <c r="Q1455" i="2"/>
  <c r="M1455" i="2"/>
  <c r="K1455" i="2"/>
  <c r="J1455" i="2"/>
  <c r="H1455" i="2"/>
  <c r="C1455" i="2"/>
  <c r="DV1454" i="2"/>
  <c r="DO1454" i="2"/>
  <c r="CJ1454" i="2"/>
  <c r="CI1454" i="2"/>
  <c r="CH1454" i="2"/>
  <c r="CG1454" i="2"/>
  <c r="CD1454" i="2"/>
  <c r="CB1454" i="2"/>
  <c r="U1454" i="2"/>
  <c r="Q1454" i="2"/>
  <c r="M1454" i="2"/>
  <c r="K1454" i="2"/>
  <c r="J1454" i="2"/>
  <c r="H1454" i="2"/>
  <c r="C1454" i="2"/>
  <c r="DV1453" i="2"/>
  <c r="DO1453" i="2"/>
  <c r="CI1453" i="2"/>
  <c r="CH1453" i="2"/>
  <c r="CG1453" i="2"/>
  <c r="CD1453" i="2"/>
  <c r="CB1453" i="2"/>
  <c r="U1453" i="2"/>
  <c r="Q1453" i="2"/>
  <c r="M1453" i="2"/>
  <c r="K1453" i="2"/>
  <c r="J1453" i="2"/>
  <c r="H1453" i="2"/>
  <c r="C1453" i="2"/>
  <c r="DV1452" i="2"/>
  <c r="DO1452" i="2"/>
  <c r="CH1452" i="2"/>
  <c r="CD1452" i="2"/>
  <c r="CB1452" i="2"/>
  <c r="U1452" i="2"/>
  <c r="Q1452" i="2"/>
  <c r="M1452" i="2"/>
  <c r="K1452" i="2"/>
  <c r="J1452" i="2"/>
  <c r="H1452" i="2"/>
  <c r="C1452" i="2"/>
  <c r="DV1451" i="2"/>
  <c r="DO1451" i="2"/>
  <c r="CD1451" i="2"/>
  <c r="CB1451" i="2"/>
  <c r="U1451" i="2"/>
  <c r="Q1451" i="2"/>
  <c r="M1451" i="2"/>
  <c r="K1451" i="2"/>
  <c r="J1451" i="2"/>
  <c r="H1451" i="2"/>
  <c r="C1451" i="2"/>
  <c r="DV1450" i="2"/>
  <c r="DO1450" i="2"/>
  <c r="CH1450" i="2"/>
  <c r="CD1450" i="2"/>
  <c r="CB1450" i="2"/>
  <c r="U1450" i="2"/>
  <c r="Q1450" i="2"/>
  <c r="M1450" i="2"/>
  <c r="K1450" i="2"/>
  <c r="J1450" i="2"/>
  <c r="H1450" i="2"/>
  <c r="C1450" i="2"/>
  <c r="DV1449" i="2"/>
  <c r="DO1449" i="2"/>
  <c r="CH1449" i="2"/>
  <c r="CD1449" i="2"/>
  <c r="CB1449" i="2"/>
  <c r="U1449" i="2"/>
  <c r="Q1449" i="2"/>
  <c r="M1449" i="2"/>
  <c r="K1449" i="2"/>
  <c r="J1449" i="2"/>
  <c r="H1449" i="2"/>
  <c r="C1449" i="2"/>
  <c r="DV1448" i="2"/>
  <c r="DO1448" i="2"/>
  <c r="CI1448" i="2"/>
  <c r="CH1448" i="2"/>
  <c r="CG1448" i="2"/>
  <c r="CD1448" i="2"/>
  <c r="CJ1448" i="2" s="1"/>
  <c r="CB1448" i="2"/>
  <c r="U1448" i="2"/>
  <c r="Q1448" i="2"/>
  <c r="M1448" i="2"/>
  <c r="K1448" i="2"/>
  <c r="J1448" i="2"/>
  <c r="H1448" i="2"/>
  <c r="C1448" i="2"/>
  <c r="DV1447" i="2"/>
  <c r="DO1447" i="2"/>
  <c r="CI1447" i="2"/>
  <c r="CH1447" i="2"/>
  <c r="CG1447" i="2"/>
  <c r="CD1447" i="2"/>
  <c r="CJ1447" i="2" s="1"/>
  <c r="CB1447" i="2"/>
  <c r="U1447" i="2"/>
  <c r="Q1447" i="2"/>
  <c r="M1447" i="2"/>
  <c r="K1447" i="2"/>
  <c r="J1447" i="2"/>
  <c r="H1447" i="2"/>
  <c r="C1447" i="2"/>
  <c r="DV1446" i="2"/>
  <c r="DO1446" i="2"/>
  <c r="CI1446" i="2"/>
  <c r="CH1446" i="2"/>
  <c r="CG1446" i="2"/>
  <c r="CD1446" i="2"/>
  <c r="CJ1446" i="2" s="1"/>
  <c r="CB1446" i="2"/>
  <c r="U1446" i="2"/>
  <c r="Q1446" i="2"/>
  <c r="M1446" i="2"/>
  <c r="K1446" i="2"/>
  <c r="J1446" i="2"/>
  <c r="H1446" i="2"/>
  <c r="C1446" i="2"/>
  <c r="DV1445" i="2"/>
  <c r="DO1445" i="2"/>
  <c r="CI1445" i="2"/>
  <c r="CH1445" i="2"/>
  <c r="CG1445" i="2"/>
  <c r="CD1445" i="2"/>
  <c r="CJ1445" i="2" s="1"/>
  <c r="CB1445" i="2"/>
  <c r="U1445" i="2"/>
  <c r="Q1445" i="2"/>
  <c r="M1445" i="2"/>
  <c r="K1445" i="2"/>
  <c r="J1445" i="2"/>
  <c r="H1445" i="2"/>
  <c r="C1445" i="2"/>
  <c r="DV1444" i="2"/>
  <c r="DO1444" i="2"/>
  <c r="CD1444" i="2"/>
  <c r="CB1444" i="2"/>
  <c r="U1444" i="2"/>
  <c r="Q1444" i="2"/>
  <c r="M1444" i="2"/>
  <c r="K1444" i="2"/>
  <c r="J1444" i="2"/>
  <c r="H1444" i="2"/>
  <c r="C1444" i="2"/>
  <c r="DV1443" i="2"/>
  <c r="DO1443" i="2"/>
  <c r="CD1443" i="2"/>
  <c r="CB1443" i="2"/>
  <c r="U1443" i="2"/>
  <c r="Q1443" i="2"/>
  <c r="M1443" i="2"/>
  <c r="K1443" i="2"/>
  <c r="J1443" i="2"/>
  <c r="H1443" i="2"/>
  <c r="C1443" i="2"/>
  <c r="DV1442" i="2"/>
  <c r="DO1442" i="2"/>
  <c r="CH1442" i="2"/>
  <c r="CD1442" i="2"/>
  <c r="CB1442" i="2"/>
  <c r="U1442" i="2"/>
  <c r="Q1442" i="2"/>
  <c r="M1442" i="2"/>
  <c r="K1442" i="2"/>
  <c r="J1442" i="2"/>
  <c r="H1442" i="2"/>
  <c r="C1442" i="2"/>
  <c r="DV1441" i="2"/>
  <c r="DO1441" i="2"/>
  <c r="CD1441" i="2"/>
  <c r="CB1441" i="2"/>
  <c r="U1441" i="2"/>
  <c r="Q1441" i="2"/>
  <c r="M1441" i="2"/>
  <c r="K1441" i="2"/>
  <c r="J1441" i="2"/>
  <c r="H1441" i="2"/>
  <c r="C1441" i="2"/>
  <c r="DV1440" i="2"/>
  <c r="DO1440" i="2"/>
  <c r="CH1440" i="2"/>
  <c r="CD1440" i="2"/>
  <c r="CB1440" i="2"/>
  <c r="U1440" i="2"/>
  <c r="Q1440" i="2"/>
  <c r="M1440" i="2"/>
  <c r="K1440" i="2"/>
  <c r="J1440" i="2"/>
  <c r="H1440" i="2"/>
  <c r="C1440" i="2"/>
  <c r="DV1439" i="2"/>
  <c r="DO1439" i="2"/>
  <c r="CJ1439" i="2"/>
  <c r="CI1439" i="2"/>
  <c r="CH1439" i="2"/>
  <c r="CG1439" i="2"/>
  <c r="CD1439" i="2"/>
  <c r="CB1439" i="2"/>
  <c r="U1439" i="2"/>
  <c r="Q1439" i="2"/>
  <c r="M1439" i="2"/>
  <c r="K1439" i="2"/>
  <c r="J1439" i="2"/>
  <c r="H1439" i="2"/>
  <c r="C1439" i="2"/>
  <c r="DV1438" i="2"/>
  <c r="DO1438" i="2"/>
  <c r="CJ1438" i="2"/>
  <c r="CI1438" i="2"/>
  <c r="CH1438" i="2"/>
  <c r="CG1438" i="2"/>
  <c r="CD1438" i="2"/>
  <c r="CB1438" i="2"/>
  <c r="U1438" i="2"/>
  <c r="Q1438" i="2"/>
  <c r="M1438" i="2"/>
  <c r="K1438" i="2"/>
  <c r="J1438" i="2"/>
  <c r="H1438" i="2"/>
  <c r="C1438" i="2"/>
  <c r="DV1437" i="2"/>
  <c r="DO1437" i="2"/>
  <c r="CD1437" i="2"/>
  <c r="CB1437" i="2"/>
  <c r="U1437" i="2"/>
  <c r="Q1437" i="2"/>
  <c r="M1437" i="2"/>
  <c r="K1437" i="2"/>
  <c r="J1437" i="2"/>
  <c r="H1437" i="2"/>
  <c r="C1437" i="2"/>
  <c r="DV1436" i="2"/>
  <c r="DO1436" i="2"/>
  <c r="CI1436" i="2"/>
  <c r="CH1436" i="2"/>
  <c r="CG1436" i="2"/>
  <c r="CD1436" i="2"/>
  <c r="CJ1436" i="2" s="1"/>
  <c r="CB1436" i="2"/>
  <c r="U1436" i="2"/>
  <c r="Q1436" i="2"/>
  <c r="M1436" i="2"/>
  <c r="K1436" i="2"/>
  <c r="J1436" i="2"/>
  <c r="H1436" i="2"/>
  <c r="C1436" i="2"/>
  <c r="DV1435" i="2"/>
  <c r="DO1435" i="2"/>
  <c r="CD1435" i="2"/>
  <c r="CB1435" i="2"/>
  <c r="U1435" i="2"/>
  <c r="Q1435" i="2"/>
  <c r="M1435" i="2"/>
  <c r="K1435" i="2"/>
  <c r="J1435" i="2"/>
  <c r="H1435" i="2"/>
  <c r="C1435" i="2"/>
  <c r="DV1434" i="2"/>
  <c r="DO1434" i="2"/>
  <c r="CD1434" i="2"/>
  <c r="CB1434" i="2"/>
  <c r="U1434" i="2"/>
  <c r="Q1434" i="2"/>
  <c r="M1434" i="2"/>
  <c r="K1434" i="2"/>
  <c r="J1434" i="2"/>
  <c r="H1434" i="2"/>
  <c r="C1434" i="2"/>
  <c r="DV1433" i="2"/>
  <c r="DO1433" i="2"/>
  <c r="CD1433" i="2"/>
  <c r="CB1433" i="2"/>
  <c r="U1433" i="2"/>
  <c r="Q1433" i="2"/>
  <c r="M1433" i="2"/>
  <c r="K1433" i="2"/>
  <c r="J1433" i="2"/>
  <c r="H1433" i="2"/>
  <c r="C1433" i="2"/>
  <c r="DV1432" i="2"/>
  <c r="DO1432" i="2"/>
  <c r="CJ1432" i="2"/>
  <c r="CI1432" i="2"/>
  <c r="CH1432" i="2"/>
  <c r="CG1432" i="2"/>
  <c r="CD1432" i="2"/>
  <c r="CB1432" i="2"/>
  <c r="U1432" i="2"/>
  <c r="Q1432" i="2"/>
  <c r="M1432" i="2"/>
  <c r="K1432" i="2"/>
  <c r="J1432" i="2"/>
  <c r="H1432" i="2"/>
  <c r="C1432" i="2"/>
  <c r="DV1431" i="2"/>
  <c r="DO1431" i="2"/>
  <c r="CD1431" i="2"/>
  <c r="CB1431" i="2"/>
  <c r="U1431" i="2"/>
  <c r="Q1431" i="2"/>
  <c r="M1431" i="2"/>
  <c r="K1431" i="2"/>
  <c r="J1431" i="2"/>
  <c r="H1431" i="2"/>
  <c r="C1431" i="2"/>
  <c r="DV1430" i="2"/>
  <c r="DO1430" i="2"/>
  <c r="CD1430" i="2"/>
  <c r="CB1430" i="2"/>
  <c r="U1430" i="2"/>
  <c r="Q1430" i="2"/>
  <c r="M1430" i="2"/>
  <c r="K1430" i="2"/>
  <c r="J1430" i="2"/>
  <c r="H1430" i="2"/>
  <c r="C1430" i="2"/>
  <c r="DV1429" i="2"/>
  <c r="DO1429" i="2"/>
  <c r="CD1429" i="2"/>
  <c r="CB1429" i="2"/>
  <c r="U1429" i="2"/>
  <c r="Q1429" i="2"/>
  <c r="M1429" i="2"/>
  <c r="K1429" i="2"/>
  <c r="J1429" i="2"/>
  <c r="H1429" i="2"/>
  <c r="C1429" i="2"/>
  <c r="DV1428" i="2"/>
  <c r="DO1428" i="2"/>
  <c r="CD1428" i="2"/>
  <c r="CB1428" i="2"/>
  <c r="U1428" i="2"/>
  <c r="Q1428" i="2"/>
  <c r="M1428" i="2"/>
  <c r="K1428" i="2"/>
  <c r="J1428" i="2"/>
  <c r="H1428" i="2"/>
  <c r="C1428" i="2"/>
  <c r="DV1427" i="2"/>
  <c r="DO1427" i="2"/>
  <c r="CD1427" i="2"/>
  <c r="CB1427" i="2"/>
  <c r="U1427" i="2"/>
  <c r="Q1427" i="2"/>
  <c r="M1427" i="2"/>
  <c r="K1427" i="2"/>
  <c r="J1427" i="2"/>
  <c r="H1427" i="2"/>
  <c r="C1427" i="2"/>
  <c r="DV1426" i="2"/>
  <c r="DO1426" i="2"/>
  <c r="CH1426" i="2"/>
  <c r="CD1426" i="2"/>
  <c r="CB1426" i="2"/>
  <c r="U1426" i="2"/>
  <c r="Q1426" i="2"/>
  <c r="M1426" i="2"/>
  <c r="K1426" i="2"/>
  <c r="J1426" i="2"/>
  <c r="H1426" i="2"/>
  <c r="C1426" i="2"/>
  <c r="DV1425" i="2"/>
  <c r="DO1425" i="2"/>
  <c r="CD1425" i="2"/>
  <c r="CB1425" i="2"/>
  <c r="U1425" i="2"/>
  <c r="Q1425" i="2"/>
  <c r="M1425" i="2"/>
  <c r="K1425" i="2"/>
  <c r="J1425" i="2"/>
  <c r="H1425" i="2"/>
  <c r="C1425" i="2"/>
  <c r="DV1424" i="2"/>
  <c r="DO1424" i="2"/>
  <c r="CH1424" i="2"/>
  <c r="CD1424" i="2"/>
  <c r="CB1424" i="2"/>
  <c r="U1424" i="2"/>
  <c r="Q1424" i="2"/>
  <c r="M1424" i="2"/>
  <c r="K1424" i="2"/>
  <c r="J1424" i="2"/>
  <c r="H1424" i="2"/>
  <c r="C1424" i="2"/>
  <c r="DV1423" i="2"/>
  <c r="DO1423" i="2"/>
  <c r="CD1423" i="2"/>
  <c r="CB1423" i="2"/>
  <c r="U1423" i="2"/>
  <c r="Q1423" i="2"/>
  <c r="M1423" i="2"/>
  <c r="K1423" i="2"/>
  <c r="J1423" i="2"/>
  <c r="H1423" i="2"/>
  <c r="C1423" i="2"/>
  <c r="DV1422" i="2"/>
  <c r="DO1422" i="2"/>
  <c r="CH1422" i="2"/>
  <c r="CD1422" i="2"/>
  <c r="CB1422" i="2"/>
  <c r="U1422" i="2"/>
  <c r="Q1422" i="2"/>
  <c r="M1422" i="2"/>
  <c r="K1422" i="2"/>
  <c r="J1422" i="2"/>
  <c r="H1422" i="2"/>
  <c r="C1422" i="2"/>
  <c r="DV1421" i="2"/>
  <c r="DO1421" i="2"/>
  <c r="CH1421" i="2"/>
  <c r="CD1421" i="2"/>
  <c r="CB1421" i="2"/>
  <c r="U1421" i="2"/>
  <c r="Q1421" i="2"/>
  <c r="M1421" i="2"/>
  <c r="K1421" i="2"/>
  <c r="J1421" i="2"/>
  <c r="H1421" i="2"/>
  <c r="C1421" i="2"/>
  <c r="DV1420" i="2"/>
  <c r="DO1420" i="2"/>
  <c r="CD1420" i="2"/>
  <c r="CB1420" i="2"/>
  <c r="U1420" i="2"/>
  <c r="Q1420" i="2"/>
  <c r="M1420" i="2"/>
  <c r="K1420" i="2"/>
  <c r="J1420" i="2"/>
  <c r="H1420" i="2"/>
  <c r="C1420" i="2"/>
  <c r="DV1419" i="2"/>
  <c r="DO1419" i="2"/>
  <c r="CD1419" i="2"/>
  <c r="CB1419" i="2"/>
  <c r="U1419" i="2"/>
  <c r="Q1419" i="2"/>
  <c r="M1419" i="2"/>
  <c r="K1419" i="2"/>
  <c r="J1419" i="2"/>
  <c r="H1419" i="2"/>
  <c r="C1419" i="2"/>
  <c r="DV1418" i="2"/>
  <c r="DO1418" i="2"/>
  <c r="CI1418" i="2"/>
  <c r="CH1418" i="2"/>
  <c r="CG1418" i="2"/>
  <c r="CD1418" i="2"/>
  <c r="CJ1418" i="2" s="1"/>
  <c r="CB1418" i="2"/>
  <c r="U1418" i="2"/>
  <c r="Q1418" i="2"/>
  <c r="M1418" i="2"/>
  <c r="K1418" i="2"/>
  <c r="J1418" i="2"/>
  <c r="H1418" i="2"/>
  <c r="C1418" i="2"/>
  <c r="DV1417" i="2"/>
  <c r="DO1417" i="2"/>
  <c r="CD1417" i="2"/>
  <c r="CB1417" i="2"/>
  <c r="U1417" i="2"/>
  <c r="Q1417" i="2"/>
  <c r="M1417" i="2"/>
  <c r="K1417" i="2"/>
  <c r="J1417" i="2"/>
  <c r="H1417" i="2"/>
  <c r="C1417" i="2"/>
  <c r="DV1416" i="2"/>
  <c r="DO1416" i="2"/>
  <c r="CD1416" i="2"/>
  <c r="CB1416" i="2"/>
  <c r="U1416" i="2"/>
  <c r="Q1416" i="2"/>
  <c r="M1416" i="2"/>
  <c r="K1416" i="2"/>
  <c r="J1416" i="2"/>
  <c r="H1416" i="2"/>
  <c r="C1416" i="2"/>
  <c r="DV1415" i="2"/>
  <c r="DO1415" i="2"/>
  <c r="CD1415" i="2"/>
  <c r="CB1415" i="2"/>
  <c r="U1415" i="2"/>
  <c r="Q1415" i="2"/>
  <c r="M1415" i="2"/>
  <c r="K1415" i="2"/>
  <c r="J1415" i="2"/>
  <c r="H1415" i="2"/>
  <c r="C1415" i="2"/>
  <c r="DV1414" i="2"/>
  <c r="DO1414" i="2"/>
  <c r="CH1414" i="2"/>
  <c r="CD1414" i="2"/>
  <c r="CB1414" i="2"/>
  <c r="U1414" i="2"/>
  <c r="Q1414" i="2"/>
  <c r="M1414" i="2"/>
  <c r="K1414" i="2"/>
  <c r="J1414" i="2"/>
  <c r="H1414" i="2"/>
  <c r="C1414" i="2"/>
  <c r="DV1413" i="2"/>
  <c r="DO1413" i="2"/>
  <c r="CH1413" i="2"/>
  <c r="CD1413" i="2"/>
  <c r="CB1413" i="2"/>
  <c r="U1413" i="2"/>
  <c r="Q1413" i="2"/>
  <c r="M1413" i="2"/>
  <c r="K1413" i="2"/>
  <c r="J1413" i="2"/>
  <c r="H1413" i="2"/>
  <c r="C1413" i="2"/>
  <c r="DV1412" i="2"/>
  <c r="DO1412" i="2"/>
  <c r="CD1412" i="2"/>
  <c r="CB1412" i="2"/>
  <c r="U1412" i="2"/>
  <c r="Q1412" i="2"/>
  <c r="M1412" i="2"/>
  <c r="K1412" i="2"/>
  <c r="J1412" i="2"/>
  <c r="H1412" i="2"/>
  <c r="C1412" i="2"/>
  <c r="DV1411" i="2"/>
  <c r="DO1411" i="2"/>
  <c r="CD1411" i="2"/>
  <c r="CB1411" i="2"/>
  <c r="U1411" i="2"/>
  <c r="Q1411" i="2"/>
  <c r="M1411" i="2"/>
  <c r="K1411" i="2"/>
  <c r="J1411" i="2"/>
  <c r="H1411" i="2"/>
  <c r="C1411" i="2"/>
  <c r="DV1410" i="2"/>
  <c r="DO1410" i="2"/>
  <c r="CD1410" i="2"/>
  <c r="CB1410" i="2"/>
  <c r="U1410" i="2"/>
  <c r="Q1410" i="2"/>
  <c r="M1410" i="2"/>
  <c r="K1410" i="2"/>
  <c r="J1410" i="2"/>
  <c r="H1410" i="2"/>
  <c r="C1410" i="2"/>
  <c r="DV1409" i="2"/>
  <c r="DO1409" i="2"/>
  <c r="CD1409" i="2"/>
  <c r="CB1409" i="2"/>
  <c r="U1409" i="2"/>
  <c r="Q1409" i="2"/>
  <c r="M1409" i="2"/>
  <c r="K1409" i="2"/>
  <c r="J1409" i="2"/>
  <c r="H1409" i="2"/>
  <c r="C1409" i="2"/>
  <c r="DV1408" i="2"/>
  <c r="DO1408" i="2"/>
  <c r="CH1408" i="2"/>
  <c r="CD1408" i="2"/>
  <c r="CB1408" i="2"/>
  <c r="U1408" i="2"/>
  <c r="Q1408" i="2"/>
  <c r="M1408" i="2"/>
  <c r="K1408" i="2"/>
  <c r="J1408" i="2"/>
  <c r="H1408" i="2"/>
  <c r="C1408" i="2"/>
  <c r="DV1407" i="2"/>
  <c r="DO1407" i="2"/>
  <c r="CD1407" i="2"/>
  <c r="CB1407" i="2"/>
  <c r="U1407" i="2"/>
  <c r="Q1407" i="2"/>
  <c r="M1407" i="2"/>
  <c r="K1407" i="2"/>
  <c r="J1407" i="2"/>
  <c r="H1407" i="2"/>
  <c r="C1407" i="2"/>
  <c r="DV1406" i="2"/>
  <c r="DO1406" i="2"/>
  <c r="CI1406" i="2"/>
  <c r="CH1406" i="2"/>
  <c r="CG1406" i="2"/>
  <c r="CD1406" i="2"/>
  <c r="CJ1406" i="2" s="1"/>
  <c r="CB1406" i="2"/>
  <c r="U1406" i="2"/>
  <c r="Q1406" i="2"/>
  <c r="M1406" i="2"/>
  <c r="K1406" i="2"/>
  <c r="J1406" i="2"/>
  <c r="H1406" i="2"/>
  <c r="C1406" i="2"/>
  <c r="DV1405" i="2"/>
  <c r="DO1405" i="2"/>
  <c r="CD1405" i="2"/>
  <c r="CB1405" i="2"/>
  <c r="U1405" i="2"/>
  <c r="Q1405" i="2"/>
  <c r="M1405" i="2"/>
  <c r="K1405" i="2"/>
  <c r="J1405" i="2"/>
  <c r="H1405" i="2"/>
  <c r="C1405" i="2"/>
  <c r="DV1404" i="2"/>
  <c r="DO1404" i="2"/>
  <c r="CD1404" i="2"/>
  <c r="CB1404" i="2"/>
  <c r="U1404" i="2"/>
  <c r="Q1404" i="2"/>
  <c r="M1404" i="2"/>
  <c r="K1404" i="2"/>
  <c r="J1404" i="2"/>
  <c r="H1404" i="2"/>
  <c r="C1404" i="2"/>
  <c r="DV1403" i="2"/>
  <c r="DO1403" i="2"/>
  <c r="CD1403" i="2"/>
  <c r="CB1403" i="2"/>
  <c r="U1403" i="2"/>
  <c r="Q1403" i="2"/>
  <c r="M1403" i="2"/>
  <c r="K1403" i="2"/>
  <c r="J1403" i="2"/>
  <c r="H1403" i="2"/>
  <c r="C1403" i="2"/>
  <c r="DV1402" i="2"/>
  <c r="DO1402" i="2"/>
  <c r="CI1402" i="2"/>
  <c r="CH1402" i="2"/>
  <c r="CG1402" i="2"/>
  <c r="CD1402" i="2"/>
  <c r="CB1402" i="2"/>
  <c r="U1402" i="2"/>
  <c r="Q1402" i="2"/>
  <c r="M1402" i="2"/>
  <c r="K1402" i="2"/>
  <c r="J1402" i="2"/>
  <c r="H1402" i="2"/>
  <c r="C1402" i="2"/>
  <c r="DV1401" i="2"/>
  <c r="DO1401" i="2"/>
  <c r="CD1401" i="2"/>
  <c r="CB1401" i="2"/>
  <c r="U1401" i="2"/>
  <c r="Q1401" i="2"/>
  <c r="M1401" i="2"/>
  <c r="K1401" i="2"/>
  <c r="J1401" i="2"/>
  <c r="H1401" i="2"/>
  <c r="C1401" i="2"/>
  <c r="DV1400" i="2"/>
  <c r="DO1400" i="2"/>
  <c r="CD1400" i="2"/>
  <c r="CB1400" i="2"/>
  <c r="U1400" i="2"/>
  <c r="Q1400" i="2"/>
  <c r="M1400" i="2"/>
  <c r="K1400" i="2"/>
  <c r="J1400" i="2"/>
  <c r="H1400" i="2"/>
  <c r="C1400" i="2"/>
  <c r="DV1399" i="2"/>
  <c r="DO1399" i="2"/>
  <c r="CJ1399" i="2"/>
  <c r="CI1399" i="2"/>
  <c r="CH1399" i="2"/>
  <c r="CG1399" i="2"/>
  <c r="CD1399" i="2"/>
  <c r="CB1399" i="2"/>
  <c r="U1399" i="2"/>
  <c r="Q1399" i="2"/>
  <c r="M1399" i="2"/>
  <c r="K1399" i="2"/>
  <c r="J1399" i="2"/>
  <c r="H1399" i="2"/>
  <c r="C1399" i="2"/>
  <c r="DV1398" i="2"/>
  <c r="DO1398" i="2"/>
  <c r="CD1398" i="2"/>
  <c r="CB1398" i="2"/>
  <c r="U1398" i="2"/>
  <c r="Q1398" i="2"/>
  <c r="M1398" i="2"/>
  <c r="K1398" i="2"/>
  <c r="J1398" i="2"/>
  <c r="H1398" i="2"/>
  <c r="C1398" i="2"/>
  <c r="DV1397" i="2"/>
  <c r="DO1397" i="2"/>
  <c r="CI1397" i="2"/>
  <c r="CH1397" i="2"/>
  <c r="CG1397" i="2"/>
  <c r="CD1397" i="2"/>
  <c r="CJ1397" i="2" s="1"/>
  <c r="CB1397" i="2"/>
  <c r="U1397" i="2"/>
  <c r="Q1397" i="2"/>
  <c r="M1397" i="2"/>
  <c r="K1397" i="2"/>
  <c r="J1397" i="2"/>
  <c r="H1397" i="2"/>
  <c r="C1397" i="2"/>
  <c r="DV1396" i="2"/>
  <c r="DO1396" i="2"/>
  <c r="CD1396" i="2"/>
  <c r="CB1396" i="2"/>
  <c r="U1396" i="2"/>
  <c r="Q1396" i="2"/>
  <c r="M1396" i="2"/>
  <c r="K1396" i="2"/>
  <c r="J1396" i="2"/>
  <c r="H1396" i="2"/>
  <c r="C1396" i="2"/>
  <c r="DV1395" i="2"/>
  <c r="DO1395" i="2"/>
  <c r="CD1395" i="2"/>
  <c r="CB1395" i="2"/>
  <c r="U1395" i="2"/>
  <c r="Q1395" i="2"/>
  <c r="M1395" i="2"/>
  <c r="K1395" i="2"/>
  <c r="J1395" i="2"/>
  <c r="H1395" i="2"/>
  <c r="C1395" i="2"/>
  <c r="DV1394" i="2"/>
  <c r="DO1394" i="2"/>
  <c r="CH1394" i="2"/>
  <c r="CD1394" i="2"/>
  <c r="CB1394" i="2"/>
  <c r="U1394" i="2"/>
  <c r="Q1394" i="2"/>
  <c r="M1394" i="2"/>
  <c r="K1394" i="2"/>
  <c r="J1394" i="2"/>
  <c r="H1394" i="2"/>
  <c r="C1394" i="2"/>
  <c r="DV1393" i="2"/>
  <c r="DO1393" i="2"/>
  <c r="CD1393" i="2"/>
  <c r="CB1393" i="2"/>
  <c r="U1393" i="2"/>
  <c r="Q1393" i="2"/>
  <c r="M1393" i="2"/>
  <c r="K1393" i="2"/>
  <c r="J1393" i="2"/>
  <c r="H1393" i="2"/>
  <c r="C1393" i="2"/>
  <c r="DV1392" i="2"/>
  <c r="DO1392" i="2"/>
  <c r="CD1392" i="2"/>
  <c r="CB1392" i="2"/>
  <c r="U1392" i="2"/>
  <c r="Q1392" i="2"/>
  <c r="M1392" i="2"/>
  <c r="K1392" i="2"/>
  <c r="J1392" i="2"/>
  <c r="H1392" i="2"/>
  <c r="C1392" i="2"/>
  <c r="DV1391" i="2"/>
  <c r="DO1391" i="2"/>
  <c r="CD1391" i="2"/>
  <c r="CB1391" i="2"/>
  <c r="U1391" i="2"/>
  <c r="Q1391" i="2"/>
  <c r="M1391" i="2"/>
  <c r="K1391" i="2"/>
  <c r="J1391" i="2"/>
  <c r="H1391" i="2"/>
  <c r="C1391" i="2"/>
  <c r="DV1390" i="2"/>
  <c r="DO1390" i="2"/>
  <c r="CH1390" i="2"/>
  <c r="CD1390" i="2"/>
  <c r="CB1390" i="2"/>
  <c r="U1390" i="2"/>
  <c r="Q1390" i="2"/>
  <c r="M1390" i="2"/>
  <c r="K1390" i="2"/>
  <c r="J1390" i="2"/>
  <c r="H1390" i="2"/>
  <c r="C1390" i="2"/>
  <c r="DV1389" i="2"/>
  <c r="DO1389" i="2"/>
  <c r="CI1389" i="2"/>
  <c r="CH1389" i="2"/>
  <c r="CG1389" i="2"/>
  <c r="CD1389" i="2"/>
  <c r="CB1389" i="2"/>
  <c r="U1389" i="2"/>
  <c r="Q1389" i="2"/>
  <c r="M1389" i="2"/>
  <c r="K1389" i="2"/>
  <c r="J1389" i="2"/>
  <c r="H1389" i="2"/>
  <c r="C1389" i="2"/>
  <c r="DV1388" i="2"/>
  <c r="DO1388" i="2"/>
  <c r="CD1388" i="2"/>
  <c r="CB1388" i="2"/>
  <c r="U1388" i="2"/>
  <c r="Q1388" i="2"/>
  <c r="M1388" i="2"/>
  <c r="K1388" i="2"/>
  <c r="J1388" i="2"/>
  <c r="H1388" i="2"/>
  <c r="C1388" i="2"/>
  <c r="DV1387" i="2"/>
  <c r="DO1387" i="2"/>
  <c r="CH1387" i="2"/>
  <c r="CD1387" i="2"/>
  <c r="CB1387" i="2"/>
  <c r="U1387" i="2"/>
  <c r="Q1387" i="2"/>
  <c r="M1387" i="2"/>
  <c r="K1387" i="2"/>
  <c r="J1387" i="2"/>
  <c r="H1387" i="2"/>
  <c r="C1387" i="2"/>
  <c r="DV1386" i="2"/>
  <c r="DO1386" i="2"/>
  <c r="CD1386" i="2"/>
  <c r="CB1386" i="2"/>
  <c r="U1386" i="2"/>
  <c r="Q1386" i="2"/>
  <c r="M1386" i="2"/>
  <c r="K1386" i="2"/>
  <c r="J1386" i="2"/>
  <c r="H1386" i="2"/>
  <c r="C1386" i="2"/>
  <c r="DV1385" i="2"/>
  <c r="DO1385" i="2"/>
  <c r="CH1385" i="2"/>
  <c r="CD1385" i="2"/>
  <c r="CB1385" i="2"/>
  <c r="U1385" i="2"/>
  <c r="Q1385" i="2"/>
  <c r="M1385" i="2"/>
  <c r="K1385" i="2"/>
  <c r="J1385" i="2"/>
  <c r="H1385" i="2"/>
  <c r="C1385" i="2"/>
  <c r="DV1384" i="2"/>
  <c r="DO1384" i="2"/>
  <c r="CI1384" i="2"/>
  <c r="CH1384" i="2"/>
  <c r="CG1384" i="2"/>
  <c r="CD1384" i="2"/>
  <c r="CJ1384" i="2" s="1"/>
  <c r="CB1384" i="2"/>
  <c r="U1384" i="2"/>
  <c r="Q1384" i="2"/>
  <c r="M1384" i="2"/>
  <c r="K1384" i="2"/>
  <c r="J1384" i="2"/>
  <c r="H1384" i="2"/>
  <c r="C1384" i="2"/>
  <c r="DV1383" i="2"/>
  <c r="DO1383" i="2"/>
  <c r="CH1383" i="2"/>
  <c r="CD1383" i="2"/>
  <c r="CB1383" i="2"/>
  <c r="U1383" i="2"/>
  <c r="Q1383" i="2"/>
  <c r="M1383" i="2"/>
  <c r="K1383" i="2"/>
  <c r="J1383" i="2"/>
  <c r="H1383" i="2"/>
  <c r="C1383" i="2"/>
  <c r="DV1382" i="2"/>
  <c r="DO1382" i="2"/>
  <c r="CD1382" i="2"/>
  <c r="CB1382" i="2"/>
  <c r="U1382" i="2"/>
  <c r="Q1382" i="2"/>
  <c r="M1382" i="2"/>
  <c r="K1382" i="2"/>
  <c r="J1382" i="2"/>
  <c r="H1382" i="2"/>
  <c r="C1382" i="2"/>
  <c r="DV1381" i="2"/>
  <c r="DO1381" i="2"/>
  <c r="CI1381" i="2"/>
  <c r="CH1381" i="2"/>
  <c r="CG1381" i="2"/>
  <c r="CD1381" i="2"/>
  <c r="CJ1381" i="2" s="1"/>
  <c r="CB1381" i="2"/>
  <c r="U1381" i="2"/>
  <c r="Q1381" i="2"/>
  <c r="M1381" i="2"/>
  <c r="K1381" i="2"/>
  <c r="J1381" i="2"/>
  <c r="H1381" i="2"/>
  <c r="C1381" i="2"/>
  <c r="DV1380" i="2"/>
  <c r="DO1380" i="2"/>
  <c r="CD1380" i="2"/>
  <c r="CB1380" i="2"/>
  <c r="U1380" i="2"/>
  <c r="Q1380" i="2"/>
  <c r="M1380" i="2"/>
  <c r="K1380" i="2"/>
  <c r="J1380" i="2"/>
  <c r="H1380" i="2"/>
  <c r="C1380" i="2"/>
  <c r="DV1379" i="2"/>
  <c r="DO1379" i="2"/>
  <c r="CD1379" i="2"/>
  <c r="CB1379" i="2"/>
  <c r="U1379" i="2"/>
  <c r="Q1379" i="2"/>
  <c r="M1379" i="2"/>
  <c r="K1379" i="2"/>
  <c r="J1379" i="2"/>
  <c r="H1379" i="2"/>
  <c r="C1379" i="2"/>
  <c r="DV1378" i="2"/>
  <c r="DO1378" i="2"/>
  <c r="CD1378" i="2"/>
  <c r="CB1378" i="2"/>
  <c r="U1378" i="2"/>
  <c r="Q1378" i="2"/>
  <c r="M1378" i="2"/>
  <c r="K1378" i="2"/>
  <c r="J1378" i="2"/>
  <c r="H1378" i="2"/>
  <c r="C1378" i="2"/>
  <c r="DV1377" i="2"/>
  <c r="DO1377" i="2"/>
  <c r="CD1377" i="2"/>
  <c r="CB1377" i="2"/>
  <c r="U1377" i="2"/>
  <c r="Q1377" i="2"/>
  <c r="M1377" i="2"/>
  <c r="K1377" i="2"/>
  <c r="J1377" i="2"/>
  <c r="H1377" i="2"/>
  <c r="C1377" i="2"/>
  <c r="DV1376" i="2"/>
  <c r="DO1376" i="2"/>
  <c r="CD1376" i="2"/>
  <c r="CB1376" i="2"/>
  <c r="U1376" i="2"/>
  <c r="Q1376" i="2"/>
  <c r="M1376" i="2"/>
  <c r="K1376" i="2"/>
  <c r="J1376" i="2"/>
  <c r="H1376" i="2"/>
  <c r="C1376" i="2"/>
  <c r="DV1375" i="2"/>
  <c r="DO1375" i="2"/>
  <c r="CD1375" i="2"/>
  <c r="CB1375" i="2"/>
  <c r="U1375" i="2"/>
  <c r="Q1375" i="2"/>
  <c r="M1375" i="2"/>
  <c r="K1375" i="2"/>
  <c r="J1375" i="2"/>
  <c r="H1375" i="2"/>
  <c r="C1375" i="2"/>
  <c r="DV1374" i="2"/>
  <c r="DO1374" i="2"/>
  <c r="CI1374" i="2"/>
  <c r="CH1374" i="2"/>
  <c r="CG1374" i="2"/>
  <c r="CD1374" i="2"/>
  <c r="CB1374" i="2"/>
  <c r="U1374" i="2"/>
  <c r="Q1374" i="2"/>
  <c r="M1374" i="2"/>
  <c r="K1374" i="2"/>
  <c r="J1374" i="2"/>
  <c r="H1374" i="2"/>
  <c r="C1374" i="2"/>
  <c r="DV1373" i="2"/>
  <c r="DO1373" i="2"/>
  <c r="CD1373" i="2"/>
  <c r="CB1373" i="2"/>
  <c r="U1373" i="2"/>
  <c r="Q1373" i="2"/>
  <c r="M1373" i="2"/>
  <c r="K1373" i="2"/>
  <c r="J1373" i="2"/>
  <c r="H1373" i="2"/>
  <c r="C1373" i="2"/>
  <c r="DV1372" i="2"/>
  <c r="DO1372" i="2"/>
  <c r="CI1372" i="2"/>
  <c r="CH1372" i="2"/>
  <c r="CG1372" i="2"/>
  <c r="CD1372" i="2"/>
  <c r="CJ1372" i="2" s="1"/>
  <c r="CB1372" i="2"/>
  <c r="U1372" i="2"/>
  <c r="Q1372" i="2"/>
  <c r="M1372" i="2"/>
  <c r="K1372" i="2"/>
  <c r="J1372" i="2"/>
  <c r="H1372" i="2"/>
  <c r="C1372" i="2"/>
  <c r="DV1371" i="2"/>
  <c r="DO1371" i="2"/>
  <c r="CD1371" i="2"/>
  <c r="CB1371" i="2"/>
  <c r="U1371" i="2"/>
  <c r="Q1371" i="2"/>
  <c r="M1371" i="2"/>
  <c r="K1371" i="2"/>
  <c r="J1371" i="2"/>
  <c r="H1371" i="2"/>
  <c r="C1371" i="2"/>
  <c r="DV1370" i="2"/>
  <c r="DO1370" i="2"/>
  <c r="CH1370" i="2"/>
  <c r="CD1370" i="2"/>
  <c r="CB1370" i="2"/>
  <c r="U1370" i="2"/>
  <c r="Q1370" i="2"/>
  <c r="M1370" i="2"/>
  <c r="K1370" i="2"/>
  <c r="J1370" i="2"/>
  <c r="H1370" i="2"/>
  <c r="C1370" i="2"/>
  <c r="DV1369" i="2"/>
  <c r="DO1369" i="2"/>
  <c r="CD1369" i="2"/>
  <c r="CB1369" i="2"/>
  <c r="U1369" i="2"/>
  <c r="Q1369" i="2"/>
  <c r="M1369" i="2"/>
  <c r="K1369" i="2"/>
  <c r="J1369" i="2"/>
  <c r="H1369" i="2"/>
  <c r="C1369" i="2"/>
  <c r="DV1368" i="2"/>
  <c r="DO1368" i="2"/>
  <c r="CD1368" i="2"/>
  <c r="CB1368" i="2"/>
  <c r="U1368" i="2"/>
  <c r="Q1368" i="2"/>
  <c r="M1368" i="2"/>
  <c r="K1368" i="2"/>
  <c r="J1368" i="2"/>
  <c r="H1368" i="2"/>
  <c r="C1368" i="2"/>
  <c r="DV1367" i="2"/>
  <c r="DO1367" i="2"/>
  <c r="CD1367" i="2"/>
  <c r="CB1367" i="2"/>
  <c r="U1367" i="2"/>
  <c r="Q1367" i="2"/>
  <c r="M1367" i="2"/>
  <c r="K1367" i="2"/>
  <c r="J1367" i="2"/>
  <c r="H1367" i="2"/>
  <c r="C1367" i="2"/>
  <c r="DV1366" i="2"/>
  <c r="DO1366" i="2"/>
  <c r="CD1366" i="2"/>
  <c r="CB1366" i="2"/>
  <c r="U1366" i="2"/>
  <c r="Q1366" i="2"/>
  <c r="M1366" i="2"/>
  <c r="K1366" i="2"/>
  <c r="J1366" i="2"/>
  <c r="H1366" i="2"/>
  <c r="C1366" i="2"/>
  <c r="DV1365" i="2"/>
  <c r="DO1365" i="2"/>
  <c r="CH1365" i="2"/>
  <c r="CD1365" i="2"/>
  <c r="CB1365" i="2"/>
  <c r="U1365" i="2"/>
  <c r="Q1365" i="2"/>
  <c r="M1365" i="2"/>
  <c r="K1365" i="2"/>
  <c r="J1365" i="2"/>
  <c r="H1365" i="2"/>
  <c r="C1365" i="2"/>
  <c r="DV1364" i="2"/>
  <c r="DO1364" i="2"/>
  <c r="CD1364" i="2"/>
  <c r="CB1364" i="2"/>
  <c r="U1364" i="2"/>
  <c r="Q1364" i="2"/>
  <c r="M1364" i="2"/>
  <c r="K1364" i="2"/>
  <c r="J1364" i="2"/>
  <c r="H1364" i="2"/>
  <c r="C1364" i="2"/>
  <c r="DV1363" i="2"/>
  <c r="DO1363" i="2"/>
  <c r="CD1363" i="2"/>
  <c r="CB1363" i="2"/>
  <c r="U1363" i="2"/>
  <c r="Q1363" i="2"/>
  <c r="M1363" i="2"/>
  <c r="K1363" i="2"/>
  <c r="J1363" i="2"/>
  <c r="H1363" i="2"/>
  <c r="C1363" i="2"/>
  <c r="DV1362" i="2"/>
  <c r="DO1362" i="2"/>
  <c r="CD1362" i="2"/>
  <c r="CB1362" i="2"/>
  <c r="U1362" i="2"/>
  <c r="Q1362" i="2"/>
  <c r="M1362" i="2"/>
  <c r="K1362" i="2"/>
  <c r="J1362" i="2"/>
  <c r="H1362" i="2"/>
  <c r="C1362" i="2"/>
  <c r="DV1361" i="2"/>
  <c r="CD1361" i="2"/>
  <c r="CB1361" i="2"/>
  <c r="U1361" i="2"/>
  <c r="Q1361" i="2"/>
  <c r="M1361" i="2"/>
  <c r="K1361" i="2"/>
  <c r="J1361" i="2"/>
  <c r="H1361" i="2"/>
  <c r="C1361" i="2"/>
  <c r="DV1360" i="2"/>
  <c r="DO1360" i="2"/>
  <c r="CH1360" i="2"/>
  <c r="CD1360" i="2"/>
  <c r="CB1360" i="2"/>
  <c r="U1360" i="2"/>
  <c r="Q1360" i="2"/>
  <c r="M1360" i="2"/>
  <c r="K1360" i="2"/>
  <c r="J1360" i="2"/>
  <c r="H1360" i="2"/>
  <c r="C1360" i="2"/>
  <c r="DV1359" i="2"/>
  <c r="DO1359" i="2"/>
  <c r="CD1359" i="2"/>
  <c r="CB1359" i="2"/>
  <c r="U1359" i="2"/>
  <c r="Q1359" i="2"/>
  <c r="M1359" i="2"/>
  <c r="K1359" i="2"/>
  <c r="J1359" i="2"/>
  <c r="H1359" i="2"/>
  <c r="C1359" i="2"/>
  <c r="DV1358" i="2"/>
  <c r="DO1358" i="2"/>
  <c r="CD1358" i="2"/>
  <c r="CB1358" i="2"/>
  <c r="U1358" i="2"/>
  <c r="Q1358" i="2"/>
  <c r="M1358" i="2"/>
  <c r="K1358" i="2"/>
  <c r="J1358" i="2"/>
  <c r="H1358" i="2"/>
  <c r="C1358" i="2"/>
  <c r="DV1357" i="2"/>
  <c r="DO1357" i="2"/>
  <c r="CD1357" i="2"/>
  <c r="CB1357" i="2"/>
  <c r="U1357" i="2"/>
  <c r="Q1357" i="2"/>
  <c r="M1357" i="2"/>
  <c r="K1357" i="2"/>
  <c r="J1357" i="2"/>
  <c r="H1357" i="2"/>
  <c r="C1357" i="2"/>
  <c r="DV1356" i="2"/>
  <c r="DO1356" i="2"/>
  <c r="CI1356" i="2"/>
  <c r="CH1356" i="2"/>
  <c r="CG1356" i="2"/>
  <c r="CD1356" i="2"/>
  <c r="CB1356" i="2"/>
  <c r="U1356" i="2"/>
  <c r="Q1356" i="2"/>
  <c r="M1356" i="2"/>
  <c r="K1356" i="2"/>
  <c r="J1356" i="2"/>
  <c r="H1356" i="2"/>
  <c r="C1356" i="2"/>
  <c r="DV1355" i="2"/>
  <c r="DO1355" i="2"/>
  <c r="CI1355" i="2"/>
  <c r="CH1355" i="2"/>
  <c r="CG1355" i="2"/>
  <c r="CD1355" i="2"/>
  <c r="CJ1355" i="2" s="1"/>
  <c r="CB1355" i="2"/>
  <c r="U1355" i="2"/>
  <c r="Q1355" i="2"/>
  <c r="M1355" i="2"/>
  <c r="K1355" i="2"/>
  <c r="J1355" i="2"/>
  <c r="H1355" i="2"/>
  <c r="C1355" i="2"/>
  <c r="DV1354" i="2"/>
  <c r="DO1354" i="2"/>
  <c r="CH1354" i="2"/>
  <c r="CD1354" i="2"/>
  <c r="CB1354" i="2"/>
  <c r="U1354" i="2"/>
  <c r="Q1354" i="2"/>
  <c r="M1354" i="2"/>
  <c r="K1354" i="2"/>
  <c r="J1354" i="2"/>
  <c r="H1354" i="2"/>
  <c r="C1354" i="2"/>
  <c r="DV1353" i="2"/>
  <c r="DO1353" i="2"/>
  <c r="CD1353" i="2"/>
  <c r="CB1353" i="2"/>
  <c r="U1353" i="2"/>
  <c r="Q1353" i="2"/>
  <c r="M1353" i="2"/>
  <c r="K1353" i="2"/>
  <c r="J1353" i="2"/>
  <c r="H1353" i="2"/>
  <c r="C1353" i="2"/>
  <c r="DV1352" i="2"/>
  <c r="DO1352" i="2"/>
  <c r="CH1352" i="2"/>
  <c r="CD1352" i="2"/>
  <c r="CB1352" i="2"/>
  <c r="U1352" i="2"/>
  <c r="Q1352" i="2"/>
  <c r="M1352" i="2"/>
  <c r="K1352" i="2"/>
  <c r="J1352" i="2"/>
  <c r="H1352" i="2"/>
  <c r="C1352" i="2"/>
  <c r="DV1351" i="2"/>
  <c r="DO1351" i="2"/>
  <c r="CD1351" i="2"/>
  <c r="CB1351" i="2"/>
  <c r="U1351" i="2"/>
  <c r="Q1351" i="2"/>
  <c r="M1351" i="2"/>
  <c r="K1351" i="2"/>
  <c r="J1351" i="2"/>
  <c r="H1351" i="2"/>
  <c r="C1351" i="2"/>
  <c r="DV1350" i="2"/>
  <c r="DO1350" i="2"/>
  <c r="CD1350" i="2"/>
  <c r="CB1350" i="2"/>
  <c r="U1350" i="2"/>
  <c r="Q1350" i="2"/>
  <c r="M1350" i="2"/>
  <c r="K1350" i="2"/>
  <c r="J1350" i="2"/>
  <c r="H1350" i="2"/>
  <c r="C1350" i="2"/>
  <c r="DV1349" i="2"/>
  <c r="DO1349" i="2"/>
  <c r="CH1349" i="2"/>
  <c r="CD1349" i="2"/>
  <c r="CB1349" i="2"/>
  <c r="U1349" i="2"/>
  <c r="Q1349" i="2"/>
  <c r="M1349" i="2"/>
  <c r="K1349" i="2"/>
  <c r="J1349" i="2"/>
  <c r="H1349" i="2"/>
  <c r="C1349" i="2"/>
  <c r="DV1348" i="2"/>
  <c r="DO1348" i="2"/>
  <c r="CD1348" i="2"/>
  <c r="CB1348" i="2"/>
  <c r="U1348" i="2"/>
  <c r="Q1348" i="2"/>
  <c r="M1348" i="2"/>
  <c r="K1348" i="2"/>
  <c r="J1348" i="2"/>
  <c r="H1348" i="2"/>
  <c r="C1348" i="2"/>
  <c r="DV1347" i="2"/>
  <c r="DO1347" i="2"/>
  <c r="CD1347" i="2"/>
  <c r="CB1347" i="2"/>
  <c r="U1347" i="2"/>
  <c r="Q1347" i="2"/>
  <c r="M1347" i="2"/>
  <c r="K1347" i="2"/>
  <c r="J1347" i="2"/>
  <c r="H1347" i="2"/>
  <c r="C1347" i="2"/>
  <c r="DV1346" i="2"/>
  <c r="DO1346" i="2"/>
  <c r="CH1346" i="2"/>
  <c r="CD1346" i="2"/>
  <c r="CB1346" i="2"/>
  <c r="U1346" i="2"/>
  <c r="Q1346" i="2"/>
  <c r="M1346" i="2"/>
  <c r="K1346" i="2"/>
  <c r="J1346" i="2"/>
  <c r="H1346" i="2"/>
  <c r="C1346" i="2"/>
  <c r="DV1345" i="2"/>
  <c r="DO1345" i="2"/>
  <c r="CI1345" i="2"/>
  <c r="CH1345" i="2"/>
  <c r="CG1345" i="2"/>
  <c r="CD1345" i="2"/>
  <c r="CJ1345" i="2" s="1"/>
  <c r="CB1345" i="2"/>
  <c r="U1345" i="2"/>
  <c r="Q1345" i="2"/>
  <c r="M1345" i="2"/>
  <c r="K1345" i="2"/>
  <c r="J1345" i="2"/>
  <c r="H1345" i="2"/>
  <c r="C1345" i="2"/>
  <c r="DV1344" i="2"/>
  <c r="DO1344" i="2"/>
  <c r="CD1344" i="2"/>
  <c r="CB1344" i="2"/>
  <c r="U1344" i="2"/>
  <c r="Q1344" i="2"/>
  <c r="M1344" i="2"/>
  <c r="K1344" i="2"/>
  <c r="J1344" i="2"/>
  <c r="H1344" i="2"/>
  <c r="C1344" i="2"/>
  <c r="DV1343" i="2"/>
  <c r="DO1343" i="2"/>
  <c r="CD1343" i="2"/>
  <c r="CB1343" i="2"/>
  <c r="U1343" i="2"/>
  <c r="Q1343" i="2"/>
  <c r="M1343" i="2"/>
  <c r="K1343" i="2"/>
  <c r="J1343" i="2"/>
  <c r="H1343" i="2"/>
  <c r="C1343" i="2"/>
  <c r="DV1342" i="2"/>
  <c r="DO1342" i="2"/>
  <c r="CD1342" i="2"/>
  <c r="CB1342" i="2"/>
  <c r="U1342" i="2"/>
  <c r="Q1342" i="2"/>
  <c r="M1342" i="2"/>
  <c r="K1342" i="2"/>
  <c r="J1342" i="2"/>
  <c r="H1342" i="2"/>
  <c r="C1342" i="2"/>
  <c r="DV1341" i="2"/>
  <c r="DO1341" i="2"/>
  <c r="CD1341" i="2"/>
  <c r="CB1341" i="2"/>
  <c r="U1341" i="2"/>
  <c r="Q1341" i="2"/>
  <c r="M1341" i="2"/>
  <c r="K1341" i="2"/>
  <c r="J1341" i="2"/>
  <c r="H1341" i="2"/>
  <c r="C1341" i="2"/>
  <c r="DV1340" i="2"/>
  <c r="DO1340" i="2"/>
  <c r="CD1340" i="2"/>
  <c r="CB1340" i="2"/>
  <c r="U1340" i="2"/>
  <c r="Q1340" i="2"/>
  <c r="M1340" i="2"/>
  <c r="K1340" i="2"/>
  <c r="J1340" i="2"/>
  <c r="H1340" i="2"/>
  <c r="C1340" i="2"/>
  <c r="DV1339" i="2"/>
  <c r="DO1339" i="2"/>
  <c r="CD1339" i="2"/>
  <c r="CB1339" i="2"/>
  <c r="U1339" i="2"/>
  <c r="Q1339" i="2"/>
  <c r="M1339" i="2"/>
  <c r="K1339" i="2"/>
  <c r="J1339" i="2"/>
  <c r="H1339" i="2"/>
  <c r="C1339" i="2"/>
  <c r="DV1338" i="2"/>
  <c r="DO1338" i="2"/>
  <c r="CD1338" i="2"/>
  <c r="CB1338" i="2"/>
  <c r="U1338" i="2"/>
  <c r="Q1338" i="2"/>
  <c r="M1338" i="2"/>
  <c r="K1338" i="2"/>
  <c r="J1338" i="2"/>
  <c r="H1338" i="2"/>
  <c r="C1338" i="2"/>
  <c r="DV1337" i="2"/>
  <c r="DO1337" i="2"/>
  <c r="CD1337" i="2"/>
  <c r="CB1337" i="2"/>
  <c r="U1337" i="2"/>
  <c r="Q1337" i="2"/>
  <c r="M1337" i="2"/>
  <c r="K1337" i="2"/>
  <c r="J1337" i="2"/>
  <c r="H1337" i="2"/>
  <c r="C1337" i="2"/>
  <c r="DV1336" i="2"/>
  <c r="DO1336" i="2"/>
  <c r="CD1336" i="2"/>
  <c r="CB1336" i="2"/>
  <c r="U1336" i="2"/>
  <c r="Q1336" i="2"/>
  <c r="M1336" i="2"/>
  <c r="K1336" i="2"/>
  <c r="J1336" i="2"/>
  <c r="H1336" i="2"/>
  <c r="C1336" i="2"/>
  <c r="DV1335" i="2"/>
  <c r="DO1335" i="2"/>
  <c r="CD1335" i="2"/>
  <c r="CB1335" i="2"/>
  <c r="U1335" i="2"/>
  <c r="Q1335" i="2"/>
  <c r="M1335" i="2"/>
  <c r="K1335" i="2"/>
  <c r="J1335" i="2"/>
  <c r="H1335" i="2"/>
  <c r="C1335" i="2"/>
  <c r="DV1334" i="2"/>
  <c r="DO1334" i="2"/>
  <c r="CD1334" i="2"/>
  <c r="CB1334" i="2"/>
  <c r="U1334" i="2"/>
  <c r="Q1334" i="2"/>
  <c r="M1334" i="2"/>
  <c r="K1334" i="2"/>
  <c r="J1334" i="2"/>
  <c r="H1334" i="2"/>
  <c r="C1334" i="2"/>
  <c r="DV1333" i="2"/>
  <c r="DO1333" i="2"/>
  <c r="CD1333" i="2"/>
  <c r="CB1333" i="2"/>
  <c r="U1333" i="2"/>
  <c r="Q1333" i="2"/>
  <c r="M1333" i="2"/>
  <c r="K1333" i="2"/>
  <c r="J1333" i="2"/>
  <c r="H1333" i="2"/>
  <c r="C1333" i="2"/>
  <c r="DV1332" i="2"/>
  <c r="DO1332" i="2"/>
  <c r="CD1332" i="2"/>
  <c r="CB1332" i="2"/>
  <c r="U1332" i="2"/>
  <c r="Q1332" i="2"/>
  <c r="M1332" i="2"/>
  <c r="K1332" i="2"/>
  <c r="J1332" i="2"/>
  <c r="H1332" i="2"/>
  <c r="C1332" i="2"/>
  <c r="DV1331" i="2"/>
  <c r="DO1331" i="2"/>
  <c r="CD1331" i="2"/>
  <c r="CB1331" i="2"/>
  <c r="U1331" i="2"/>
  <c r="Q1331" i="2"/>
  <c r="M1331" i="2"/>
  <c r="K1331" i="2"/>
  <c r="J1331" i="2"/>
  <c r="H1331" i="2"/>
  <c r="C1331" i="2"/>
  <c r="DV1330" i="2"/>
  <c r="DO1330" i="2"/>
  <c r="CI1330" i="2"/>
  <c r="CH1330" i="2"/>
  <c r="CG1330" i="2"/>
  <c r="CD1330" i="2"/>
  <c r="CJ1330" i="2" s="1"/>
  <c r="CB1330" i="2"/>
  <c r="U1330" i="2"/>
  <c r="Q1330" i="2"/>
  <c r="M1330" i="2"/>
  <c r="K1330" i="2"/>
  <c r="J1330" i="2"/>
  <c r="H1330" i="2"/>
  <c r="C1330" i="2"/>
  <c r="DV1329" i="2"/>
  <c r="DO1329" i="2"/>
  <c r="CD1329" i="2"/>
  <c r="CB1329" i="2"/>
  <c r="U1329" i="2"/>
  <c r="Q1329" i="2"/>
  <c r="M1329" i="2"/>
  <c r="K1329" i="2"/>
  <c r="J1329" i="2"/>
  <c r="H1329" i="2"/>
  <c r="C1329" i="2"/>
  <c r="DV1328" i="2"/>
  <c r="DO1328" i="2"/>
  <c r="CD1328" i="2"/>
  <c r="CB1328" i="2"/>
  <c r="U1328" i="2"/>
  <c r="Q1328" i="2"/>
  <c r="M1328" i="2"/>
  <c r="K1328" i="2"/>
  <c r="J1328" i="2"/>
  <c r="H1328" i="2"/>
  <c r="C1328" i="2"/>
  <c r="DV1327" i="2"/>
  <c r="DO1327" i="2"/>
  <c r="CD1327" i="2"/>
  <c r="CB1327" i="2"/>
  <c r="U1327" i="2"/>
  <c r="Q1327" i="2"/>
  <c r="M1327" i="2"/>
  <c r="K1327" i="2"/>
  <c r="J1327" i="2"/>
  <c r="H1327" i="2"/>
  <c r="C1327" i="2"/>
  <c r="DV1326" i="2"/>
  <c r="DO1326" i="2"/>
  <c r="CI1326" i="2"/>
  <c r="CH1326" i="2"/>
  <c r="CG1326" i="2"/>
  <c r="CD1326" i="2"/>
  <c r="CJ1326" i="2" s="1"/>
  <c r="CB1326" i="2"/>
  <c r="U1326" i="2"/>
  <c r="Q1326" i="2"/>
  <c r="M1326" i="2"/>
  <c r="K1326" i="2"/>
  <c r="J1326" i="2"/>
  <c r="H1326" i="2"/>
  <c r="C1326" i="2"/>
  <c r="DV1325" i="2"/>
  <c r="DO1325" i="2"/>
  <c r="CI1325" i="2"/>
  <c r="CH1325" i="2"/>
  <c r="CG1325" i="2"/>
  <c r="CD1325" i="2"/>
  <c r="CJ1325" i="2" s="1"/>
  <c r="CB1325" i="2"/>
  <c r="U1325" i="2"/>
  <c r="Q1325" i="2"/>
  <c r="M1325" i="2"/>
  <c r="K1325" i="2"/>
  <c r="J1325" i="2"/>
  <c r="H1325" i="2"/>
  <c r="C1325" i="2"/>
  <c r="DV1324" i="2"/>
  <c r="DO1324" i="2"/>
  <c r="CD1324" i="2"/>
  <c r="CB1324" i="2"/>
  <c r="U1324" i="2"/>
  <c r="Q1324" i="2"/>
  <c r="M1324" i="2"/>
  <c r="K1324" i="2"/>
  <c r="J1324" i="2"/>
  <c r="H1324" i="2"/>
  <c r="C1324" i="2"/>
  <c r="DV1323" i="2"/>
  <c r="DO1323" i="2"/>
  <c r="CD1323" i="2"/>
  <c r="CB1323" i="2"/>
  <c r="U1323" i="2"/>
  <c r="Q1323" i="2"/>
  <c r="M1323" i="2"/>
  <c r="K1323" i="2"/>
  <c r="J1323" i="2"/>
  <c r="H1323" i="2"/>
  <c r="C1323" i="2"/>
  <c r="DV1322" i="2"/>
  <c r="DO1322" i="2"/>
  <c r="CD1322" i="2"/>
  <c r="CB1322" i="2"/>
  <c r="U1322" i="2"/>
  <c r="Q1322" i="2"/>
  <c r="M1322" i="2"/>
  <c r="K1322" i="2"/>
  <c r="J1322" i="2"/>
  <c r="H1322" i="2"/>
  <c r="C1322" i="2"/>
  <c r="DV1321" i="2"/>
  <c r="DO1321" i="2"/>
  <c r="CJ1321" i="2"/>
  <c r="CI1321" i="2"/>
  <c r="CH1321" i="2"/>
  <c r="CG1321" i="2"/>
  <c r="CD1321" i="2"/>
  <c r="CB1321" i="2"/>
  <c r="U1321" i="2"/>
  <c r="Q1321" i="2"/>
  <c r="M1321" i="2"/>
  <c r="K1321" i="2"/>
  <c r="J1321" i="2"/>
  <c r="H1321" i="2"/>
  <c r="C1321" i="2"/>
  <c r="DV1320" i="2"/>
  <c r="DO1320" i="2"/>
  <c r="CD1320" i="2"/>
  <c r="CB1320" i="2"/>
  <c r="U1320" i="2"/>
  <c r="Q1320" i="2"/>
  <c r="M1320" i="2"/>
  <c r="K1320" i="2"/>
  <c r="J1320" i="2"/>
  <c r="H1320" i="2"/>
  <c r="C1320" i="2"/>
  <c r="DV1319" i="2"/>
  <c r="DO1319" i="2"/>
  <c r="CD1319" i="2"/>
  <c r="CB1319" i="2"/>
  <c r="U1319" i="2"/>
  <c r="Q1319" i="2"/>
  <c r="M1319" i="2"/>
  <c r="K1319" i="2"/>
  <c r="J1319" i="2"/>
  <c r="H1319" i="2"/>
  <c r="C1319" i="2"/>
  <c r="DV1318" i="2"/>
  <c r="DO1318" i="2"/>
  <c r="CD1318" i="2"/>
  <c r="CB1318" i="2"/>
  <c r="U1318" i="2"/>
  <c r="Q1318" i="2"/>
  <c r="M1318" i="2"/>
  <c r="K1318" i="2"/>
  <c r="J1318" i="2"/>
  <c r="H1318" i="2"/>
  <c r="C1318" i="2"/>
  <c r="DV1317" i="2"/>
  <c r="DO1317" i="2"/>
  <c r="CH1317" i="2"/>
  <c r="CD1317" i="2"/>
  <c r="CB1317" i="2"/>
  <c r="U1317" i="2"/>
  <c r="Q1317" i="2"/>
  <c r="M1317" i="2"/>
  <c r="K1317" i="2"/>
  <c r="J1317" i="2"/>
  <c r="H1317" i="2"/>
  <c r="C1317" i="2"/>
  <c r="DV1316" i="2"/>
  <c r="DO1316" i="2"/>
  <c r="CH1316" i="2"/>
  <c r="CD1316" i="2"/>
  <c r="CB1316" i="2"/>
  <c r="U1316" i="2"/>
  <c r="Q1316" i="2"/>
  <c r="M1316" i="2"/>
  <c r="K1316" i="2"/>
  <c r="J1316" i="2"/>
  <c r="H1316" i="2"/>
  <c r="C1316" i="2"/>
  <c r="DV1315" i="2"/>
  <c r="DO1315" i="2"/>
  <c r="CD1315" i="2"/>
  <c r="CB1315" i="2"/>
  <c r="U1315" i="2"/>
  <c r="Q1315" i="2"/>
  <c r="M1315" i="2"/>
  <c r="K1315" i="2"/>
  <c r="J1315" i="2"/>
  <c r="H1315" i="2"/>
  <c r="C1315" i="2"/>
  <c r="DV1314" i="2"/>
  <c r="DO1314" i="2"/>
  <c r="CD1314" i="2"/>
  <c r="CB1314" i="2"/>
  <c r="U1314" i="2"/>
  <c r="Q1314" i="2"/>
  <c r="M1314" i="2"/>
  <c r="K1314" i="2"/>
  <c r="J1314" i="2"/>
  <c r="H1314" i="2"/>
  <c r="C1314" i="2"/>
  <c r="DV1313" i="2"/>
  <c r="DO1313" i="2"/>
  <c r="CD1313" i="2"/>
  <c r="CB1313" i="2"/>
  <c r="U1313" i="2"/>
  <c r="Q1313" i="2"/>
  <c r="M1313" i="2"/>
  <c r="K1313" i="2"/>
  <c r="J1313" i="2"/>
  <c r="H1313" i="2"/>
  <c r="C1313" i="2"/>
  <c r="DV1312" i="2"/>
  <c r="DO1312" i="2"/>
  <c r="CH1312" i="2"/>
  <c r="CD1312" i="2"/>
  <c r="CB1312" i="2"/>
  <c r="U1312" i="2"/>
  <c r="Q1312" i="2"/>
  <c r="M1312" i="2"/>
  <c r="K1312" i="2"/>
  <c r="J1312" i="2"/>
  <c r="H1312" i="2"/>
  <c r="C1312" i="2"/>
  <c r="DV1311" i="2"/>
  <c r="DO1311" i="2"/>
  <c r="CD1311" i="2"/>
  <c r="CB1311" i="2"/>
  <c r="U1311" i="2"/>
  <c r="Q1311" i="2"/>
  <c r="M1311" i="2"/>
  <c r="K1311" i="2"/>
  <c r="J1311" i="2"/>
  <c r="H1311" i="2"/>
  <c r="C1311" i="2"/>
  <c r="DV1310" i="2"/>
  <c r="DO1310" i="2"/>
  <c r="CD1310" i="2"/>
  <c r="CB1310" i="2"/>
  <c r="U1310" i="2"/>
  <c r="Q1310" i="2"/>
  <c r="M1310" i="2"/>
  <c r="K1310" i="2"/>
  <c r="J1310" i="2"/>
  <c r="H1310" i="2"/>
  <c r="C1310" i="2"/>
  <c r="DV1309" i="2"/>
  <c r="DO1309" i="2"/>
  <c r="CD1309" i="2"/>
  <c r="CB1309" i="2"/>
  <c r="U1309" i="2"/>
  <c r="Q1309" i="2"/>
  <c r="M1309" i="2"/>
  <c r="K1309" i="2"/>
  <c r="J1309" i="2"/>
  <c r="H1309" i="2"/>
  <c r="C1309" i="2"/>
  <c r="DV1308" i="2"/>
  <c r="DO1308" i="2"/>
  <c r="CI1308" i="2"/>
  <c r="CH1308" i="2"/>
  <c r="CG1308" i="2"/>
  <c r="CD1308" i="2"/>
  <c r="CB1308" i="2"/>
  <c r="U1308" i="2"/>
  <c r="Q1308" i="2"/>
  <c r="M1308" i="2"/>
  <c r="K1308" i="2"/>
  <c r="J1308" i="2"/>
  <c r="H1308" i="2"/>
  <c r="C1308" i="2"/>
  <c r="DV1307" i="2"/>
  <c r="DO1307" i="2"/>
  <c r="CD1307" i="2"/>
  <c r="CB1307" i="2"/>
  <c r="U1307" i="2"/>
  <c r="Q1307" i="2"/>
  <c r="M1307" i="2"/>
  <c r="K1307" i="2"/>
  <c r="J1307" i="2"/>
  <c r="H1307" i="2"/>
  <c r="C1307" i="2"/>
  <c r="DV1306" i="2"/>
  <c r="DO1306" i="2"/>
  <c r="CH1306" i="2"/>
  <c r="CD1306" i="2"/>
  <c r="CB1306" i="2"/>
  <c r="U1306" i="2"/>
  <c r="Q1306" i="2"/>
  <c r="M1306" i="2"/>
  <c r="K1306" i="2"/>
  <c r="J1306" i="2"/>
  <c r="H1306" i="2"/>
  <c r="C1306" i="2"/>
  <c r="DV1305" i="2"/>
  <c r="DO1305" i="2"/>
  <c r="CH1305" i="2"/>
  <c r="CD1305" i="2"/>
  <c r="CB1305" i="2"/>
  <c r="U1305" i="2"/>
  <c r="Q1305" i="2"/>
  <c r="M1305" i="2"/>
  <c r="K1305" i="2"/>
  <c r="J1305" i="2"/>
  <c r="H1305" i="2"/>
  <c r="C1305" i="2"/>
  <c r="DV1304" i="2"/>
  <c r="DO1304" i="2"/>
  <c r="CH1304" i="2"/>
  <c r="CD1304" i="2"/>
  <c r="CB1304" i="2"/>
  <c r="U1304" i="2"/>
  <c r="Q1304" i="2"/>
  <c r="M1304" i="2"/>
  <c r="K1304" i="2"/>
  <c r="J1304" i="2"/>
  <c r="H1304" i="2"/>
  <c r="C1304" i="2"/>
  <c r="DV1303" i="2"/>
  <c r="DO1303" i="2"/>
  <c r="CD1303" i="2"/>
  <c r="CB1303" i="2"/>
  <c r="U1303" i="2"/>
  <c r="Q1303" i="2"/>
  <c r="M1303" i="2"/>
  <c r="K1303" i="2"/>
  <c r="J1303" i="2"/>
  <c r="H1303" i="2"/>
  <c r="C1303" i="2"/>
  <c r="DV1302" i="2"/>
  <c r="DO1302" i="2"/>
  <c r="CI1302" i="2"/>
  <c r="CH1302" i="2"/>
  <c r="CG1302" i="2"/>
  <c r="CD1302" i="2"/>
  <c r="CJ1302" i="2" s="1"/>
  <c r="CB1302" i="2"/>
  <c r="U1302" i="2"/>
  <c r="Q1302" i="2"/>
  <c r="M1302" i="2"/>
  <c r="K1302" i="2"/>
  <c r="J1302" i="2"/>
  <c r="H1302" i="2"/>
  <c r="C1302" i="2"/>
  <c r="DV1301" i="2"/>
  <c r="DO1301" i="2"/>
  <c r="CI1301" i="2"/>
  <c r="CH1301" i="2"/>
  <c r="CG1301" i="2"/>
  <c r="CD1301" i="2"/>
  <c r="CB1301" i="2"/>
  <c r="U1301" i="2"/>
  <c r="Q1301" i="2"/>
  <c r="M1301" i="2"/>
  <c r="K1301" i="2"/>
  <c r="J1301" i="2"/>
  <c r="H1301" i="2"/>
  <c r="C1301" i="2"/>
  <c r="DV1300" i="2"/>
  <c r="DO1300" i="2"/>
  <c r="CD1300" i="2"/>
  <c r="CB1300" i="2"/>
  <c r="U1300" i="2"/>
  <c r="Q1300" i="2"/>
  <c r="M1300" i="2"/>
  <c r="K1300" i="2"/>
  <c r="J1300" i="2"/>
  <c r="H1300" i="2"/>
  <c r="C1300" i="2"/>
  <c r="DV1299" i="2"/>
  <c r="DO1299" i="2"/>
  <c r="CH1299" i="2"/>
  <c r="CD1299" i="2"/>
  <c r="CB1299" i="2"/>
  <c r="U1299" i="2"/>
  <c r="Q1299" i="2"/>
  <c r="M1299" i="2"/>
  <c r="K1299" i="2"/>
  <c r="J1299" i="2"/>
  <c r="H1299" i="2"/>
  <c r="C1299" i="2"/>
  <c r="DV1298" i="2"/>
  <c r="DO1298" i="2"/>
  <c r="CD1298" i="2"/>
  <c r="CB1298" i="2"/>
  <c r="U1298" i="2"/>
  <c r="Q1298" i="2"/>
  <c r="M1298" i="2"/>
  <c r="K1298" i="2"/>
  <c r="J1298" i="2"/>
  <c r="H1298" i="2"/>
  <c r="C1298" i="2"/>
  <c r="DV1297" i="2"/>
  <c r="DO1297" i="2"/>
  <c r="CI1297" i="2"/>
  <c r="CH1297" i="2"/>
  <c r="CG1297" i="2"/>
  <c r="CD1297" i="2"/>
  <c r="CJ1297" i="2" s="1"/>
  <c r="CB1297" i="2"/>
  <c r="U1297" i="2"/>
  <c r="Q1297" i="2"/>
  <c r="M1297" i="2"/>
  <c r="K1297" i="2"/>
  <c r="J1297" i="2"/>
  <c r="H1297" i="2"/>
  <c r="C1297" i="2"/>
  <c r="DV1296" i="2"/>
  <c r="DO1296" i="2"/>
  <c r="CI1296" i="2"/>
  <c r="CH1296" i="2"/>
  <c r="CG1296" i="2"/>
  <c r="CD1296" i="2"/>
  <c r="CJ1296" i="2" s="1"/>
  <c r="CB1296" i="2"/>
  <c r="U1296" i="2"/>
  <c r="Q1296" i="2"/>
  <c r="M1296" i="2"/>
  <c r="K1296" i="2"/>
  <c r="J1296" i="2"/>
  <c r="H1296" i="2"/>
  <c r="C1296" i="2"/>
  <c r="DV1295" i="2"/>
  <c r="DO1295" i="2"/>
  <c r="CD1295" i="2"/>
  <c r="CB1295" i="2"/>
  <c r="U1295" i="2"/>
  <c r="Q1295" i="2"/>
  <c r="M1295" i="2"/>
  <c r="K1295" i="2"/>
  <c r="J1295" i="2"/>
  <c r="H1295" i="2"/>
  <c r="C1295" i="2"/>
  <c r="DV1294" i="2"/>
  <c r="DO1294" i="2"/>
  <c r="CD1294" i="2"/>
  <c r="CB1294" i="2"/>
  <c r="U1294" i="2"/>
  <c r="Q1294" i="2"/>
  <c r="M1294" i="2"/>
  <c r="K1294" i="2"/>
  <c r="J1294" i="2"/>
  <c r="H1294" i="2"/>
  <c r="C1294" i="2"/>
  <c r="DV1293" i="2"/>
  <c r="DO1293" i="2"/>
  <c r="CD1293" i="2"/>
  <c r="CB1293" i="2"/>
  <c r="U1293" i="2"/>
  <c r="Q1293" i="2"/>
  <c r="M1293" i="2"/>
  <c r="K1293" i="2"/>
  <c r="J1293" i="2"/>
  <c r="H1293" i="2"/>
  <c r="C1293" i="2"/>
  <c r="DV1292" i="2"/>
  <c r="DO1292" i="2"/>
  <c r="CD1292" i="2"/>
  <c r="CB1292" i="2"/>
  <c r="U1292" i="2"/>
  <c r="Q1292" i="2"/>
  <c r="M1292" i="2"/>
  <c r="K1292" i="2"/>
  <c r="J1292" i="2"/>
  <c r="H1292" i="2"/>
  <c r="C1292" i="2"/>
  <c r="DV1291" i="2"/>
  <c r="DO1291" i="2"/>
  <c r="CH1291" i="2"/>
  <c r="CD1291" i="2"/>
  <c r="CB1291" i="2"/>
  <c r="U1291" i="2"/>
  <c r="Q1291" i="2"/>
  <c r="M1291" i="2"/>
  <c r="K1291" i="2"/>
  <c r="J1291" i="2"/>
  <c r="H1291" i="2"/>
  <c r="C1291" i="2"/>
  <c r="DV1290" i="2"/>
  <c r="DO1290" i="2"/>
  <c r="CD1290" i="2"/>
  <c r="CB1290" i="2"/>
  <c r="U1290" i="2"/>
  <c r="Q1290" i="2"/>
  <c r="M1290" i="2"/>
  <c r="K1290" i="2"/>
  <c r="J1290" i="2"/>
  <c r="H1290" i="2"/>
  <c r="C1290" i="2"/>
  <c r="DV1289" i="2"/>
  <c r="DO1289" i="2"/>
  <c r="CD1289" i="2"/>
  <c r="CB1289" i="2"/>
  <c r="U1289" i="2"/>
  <c r="Q1289" i="2"/>
  <c r="M1289" i="2"/>
  <c r="K1289" i="2"/>
  <c r="J1289" i="2"/>
  <c r="H1289" i="2"/>
  <c r="C1289" i="2"/>
  <c r="DV1288" i="2"/>
  <c r="DO1288" i="2"/>
  <c r="CH1288" i="2"/>
  <c r="CD1288" i="2"/>
  <c r="CB1288" i="2"/>
  <c r="U1288" i="2"/>
  <c r="Q1288" i="2"/>
  <c r="M1288" i="2"/>
  <c r="K1288" i="2"/>
  <c r="J1288" i="2"/>
  <c r="H1288" i="2"/>
  <c r="C1288" i="2"/>
  <c r="DV1287" i="2"/>
  <c r="DO1287" i="2"/>
  <c r="CH1287" i="2"/>
  <c r="CD1287" i="2"/>
  <c r="CB1287" i="2"/>
  <c r="U1287" i="2"/>
  <c r="Q1287" i="2"/>
  <c r="M1287" i="2"/>
  <c r="K1287" i="2"/>
  <c r="J1287" i="2"/>
  <c r="H1287" i="2"/>
  <c r="C1287" i="2"/>
  <c r="DV1286" i="2"/>
  <c r="DO1286" i="2"/>
  <c r="CI1286" i="2"/>
  <c r="CH1286" i="2"/>
  <c r="CG1286" i="2"/>
  <c r="CD1286" i="2"/>
  <c r="CJ1286" i="2" s="1"/>
  <c r="CB1286" i="2"/>
  <c r="U1286" i="2"/>
  <c r="Q1286" i="2"/>
  <c r="M1286" i="2"/>
  <c r="K1286" i="2"/>
  <c r="J1286" i="2"/>
  <c r="H1286" i="2"/>
  <c r="C1286" i="2"/>
  <c r="DV1285" i="2"/>
  <c r="DO1285" i="2"/>
  <c r="CH1285" i="2"/>
  <c r="CD1285" i="2"/>
  <c r="CB1285" i="2"/>
  <c r="U1285" i="2"/>
  <c r="Q1285" i="2"/>
  <c r="M1285" i="2"/>
  <c r="K1285" i="2"/>
  <c r="J1285" i="2"/>
  <c r="H1285" i="2"/>
  <c r="C1285" i="2"/>
  <c r="DV1284" i="2"/>
  <c r="DO1284" i="2"/>
  <c r="CD1284" i="2"/>
  <c r="CB1284" i="2"/>
  <c r="U1284" i="2"/>
  <c r="Q1284" i="2"/>
  <c r="M1284" i="2"/>
  <c r="K1284" i="2"/>
  <c r="J1284" i="2"/>
  <c r="H1284" i="2"/>
  <c r="C1284" i="2"/>
  <c r="DV1283" i="2"/>
  <c r="DO1283" i="2"/>
  <c r="CD1283" i="2"/>
  <c r="CB1283" i="2"/>
  <c r="U1283" i="2"/>
  <c r="Q1283" i="2"/>
  <c r="M1283" i="2"/>
  <c r="K1283" i="2"/>
  <c r="J1283" i="2"/>
  <c r="H1283" i="2"/>
  <c r="C1283" i="2"/>
  <c r="DV1282" i="2"/>
  <c r="DO1282" i="2"/>
  <c r="CJ1282" i="2"/>
  <c r="CI1282" i="2"/>
  <c r="CH1282" i="2"/>
  <c r="CG1282" i="2"/>
  <c r="CD1282" i="2"/>
  <c r="CB1282" i="2"/>
  <c r="U1282" i="2"/>
  <c r="Q1282" i="2"/>
  <c r="M1282" i="2"/>
  <c r="K1282" i="2"/>
  <c r="J1282" i="2"/>
  <c r="H1282" i="2"/>
  <c r="C1282" i="2"/>
  <c r="DV1281" i="2"/>
  <c r="DO1281" i="2"/>
  <c r="CH1281" i="2"/>
  <c r="CD1281" i="2"/>
  <c r="CB1281" i="2"/>
  <c r="U1281" i="2"/>
  <c r="Q1281" i="2"/>
  <c r="M1281" i="2"/>
  <c r="K1281" i="2"/>
  <c r="J1281" i="2"/>
  <c r="H1281" i="2"/>
  <c r="C1281" i="2"/>
  <c r="DV1280" i="2"/>
  <c r="DO1280" i="2"/>
  <c r="CD1280" i="2"/>
  <c r="CB1280" i="2"/>
  <c r="U1280" i="2"/>
  <c r="Q1280" i="2"/>
  <c r="M1280" i="2"/>
  <c r="K1280" i="2"/>
  <c r="J1280" i="2"/>
  <c r="H1280" i="2"/>
  <c r="C1280" i="2"/>
  <c r="DV1279" i="2"/>
  <c r="DO1279" i="2"/>
  <c r="CD1279" i="2"/>
  <c r="CB1279" i="2"/>
  <c r="U1279" i="2"/>
  <c r="Q1279" i="2"/>
  <c r="M1279" i="2"/>
  <c r="K1279" i="2"/>
  <c r="J1279" i="2"/>
  <c r="H1279" i="2"/>
  <c r="C1279" i="2"/>
  <c r="DV1278" i="2"/>
  <c r="DO1278" i="2"/>
  <c r="CD1278" i="2"/>
  <c r="CB1278" i="2"/>
  <c r="U1278" i="2"/>
  <c r="Q1278" i="2"/>
  <c r="M1278" i="2"/>
  <c r="K1278" i="2"/>
  <c r="J1278" i="2"/>
  <c r="H1278" i="2"/>
  <c r="C1278" i="2"/>
  <c r="DV1277" i="2"/>
  <c r="DO1277" i="2"/>
  <c r="CD1277" i="2"/>
  <c r="CB1277" i="2"/>
  <c r="U1277" i="2"/>
  <c r="Q1277" i="2"/>
  <c r="M1277" i="2"/>
  <c r="K1277" i="2"/>
  <c r="J1277" i="2"/>
  <c r="H1277" i="2"/>
  <c r="C1277" i="2"/>
  <c r="DV1276" i="2"/>
  <c r="DO1276" i="2"/>
  <c r="CI1276" i="2"/>
  <c r="CH1276" i="2"/>
  <c r="CG1276" i="2"/>
  <c r="CD1276" i="2"/>
  <c r="CB1276" i="2"/>
  <c r="U1276" i="2"/>
  <c r="Q1276" i="2"/>
  <c r="M1276" i="2"/>
  <c r="K1276" i="2"/>
  <c r="J1276" i="2"/>
  <c r="H1276" i="2"/>
  <c r="C1276" i="2"/>
  <c r="DV1275" i="2"/>
  <c r="DO1275" i="2"/>
  <c r="CD1275" i="2"/>
  <c r="CB1275" i="2"/>
  <c r="U1275" i="2"/>
  <c r="Q1275" i="2"/>
  <c r="M1275" i="2"/>
  <c r="K1275" i="2"/>
  <c r="J1275" i="2"/>
  <c r="H1275" i="2"/>
  <c r="C1275" i="2"/>
  <c r="DV1274" i="2"/>
  <c r="DO1274" i="2"/>
  <c r="CH1274" i="2"/>
  <c r="CD1274" i="2"/>
  <c r="CB1274" i="2"/>
  <c r="U1274" i="2"/>
  <c r="Q1274" i="2"/>
  <c r="M1274" i="2"/>
  <c r="K1274" i="2"/>
  <c r="J1274" i="2"/>
  <c r="H1274" i="2"/>
  <c r="C1274" i="2"/>
  <c r="DV1273" i="2"/>
  <c r="DO1273" i="2"/>
  <c r="CI1273" i="2"/>
  <c r="CH1273" i="2"/>
  <c r="CG1273" i="2"/>
  <c r="CD1273" i="2"/>
  <c r="CJ1273" i="2" s="1"/>
  <c r="CB1273" i="2"/>
  <c r="U1273" i="2"/>
  <c r="Q1273" i="2"/>
  <c r="M1273" i="2"/>
  <c r="K1273" i="2"/>
  <c r="J1273" i="2"/>
  <c r="H1273" i="2"/>
  <c r="C1273" i="2"/>
  <c r="DV1272" i="2"/>
  <c r="DO1272" i="2"/>
  <c r="CI1272" i="2"/>
  <c r="CH1272" i="2"/>
  <c r="CG1272" i="2"/>
  <c r="CD1272" i="2"/>
  <c r="CJ1272" i="2" s="1"/>
  <c r="CB1272" i="2"/>
  <c r="U1272" i="2"/>
  <c r="Q1272" i="2"/>
  <c r="M1272" i="2"/>
  <c r="K1272" i="2"/>
  <c r="J1272" i="2"/>
  <c r="H1272" i="2"/>
  <c r="C1272" i="2"/>
  <c r="DV1271" i="2"/>
  <c r="DO1271" i="2"/>
  <c r="CD1271" i="2"/>
  <c r="CB1271" i="2"/>
  <c r="U1271" i="2"/>
  <c r="Q1271" i="2"/>
  <c r="M1271" i="2"/>
  <c r="K1271" i="2"/>
  <c r="J1271" i="2"/>
  <c r="H1271" i="2"/>
  <c r="C1271" i="2"/>
  <c r="DV1270" i="2"/>
  <c r="DO1270" i="2"/>
  <c r="CD1270" i="2"/>
  <c r="CB1270" i="2"/>
  <c r="U1270" i="2"/>
  <c r="Q1270" i="2"/>
  <c r="M1270" i="2"/>
  <c r="K1270" i="2"/>
  <c r="J1270" i="2"/>
  <c r="H1270" i="2"/>
  <c r="C1270" i="2"/>
  <c r="DV1269" i="2"/>
  <c r="DO1269" i="2"/>
  <c r="CD1269" i="2"/>
  <c r="CB1269" i="2"/>
  <c r="U1269" i="2"/>
  <c r="Q1269" i="2"/>
  <c r="M1269" i="2"/>
  <c r="K1269" i="2"/>
  <c r="J1269" i="2"/>
  <c r="H1269" i="2"/>
  <c r="C1269" i="2"/>
  <c r="DV1268" i="2"/>
  <c r="DO1268" i="2"/>
  <c r="CD1268" i="2"/>
  <c r="CB1268" i="2"/>
  <c r="U1268" i="2"/>
  <c r="Q1268" i="2"/>
  <c r="M1268" i="2"/>
  <c r="K1268" i="2"/>
  <c r="J1268" i="2"/>
  <c r="H1268" i="2"/>
  <c r="C1268" i="2"/>
  <c r="DV1267" i="2"/>
  <c r="DO1267" i="2"/>
  <c r="CD1267" i="2"/>
  <c r="CB1267" i="2"/>
  <c r="U1267" i="2"/>
  <c r="Q1267" i="2"/>
  <c r="M1267" i="2"/>
  <c r="K1267" i="2"/>
  <c r="J1267" i="2"/>
  <c r="H1267" i="2"/>
  <c r="C1267" i="2"/>
  <c r="DV1266" i="2"/>
  <c r="DO1266" i="2"/>
  <c r="CI1266" i="2"/>
  <c r="CH1266" i="2"/>
  <c r="CG1266" i="2"/>
  <c r="CD1266" i="2"/>
  <c r="CJ1266" i="2" s="1"/>
  <c r="CB1266" i="2"/>
  <c r="U1266" i="2"/>
  <c r="Q1266" i="2"/>
  <c r="M1266" i="2"/>
  <c r="K1266" i="2"/>
  <c r="J1266" i="2"/>
  <c r="H1266" i="2"/>
  <c r="C1266" i="2"/>
  <c r="DV1265" i="2"/>
  <c r="DO1265" i="2"/>
  <c r="CH1265" i="2"/>
  <c r="CD1265" i="2"/>
  <c r="CB1265" i="2"/>
  <c r="U1265" i="2"/>
  <c r="Q1265" i="2"/>
  <c r="M1265" i="2"/>
  <c r="K1265" i="2"/>
  <c r="J1265" i="2"/>
  <c r="H1265" i="2"/>
  <c r="C1265" i="2"/>
  <c r="DV1264" i="2"/>
  <c r="DO1264" i="2"/>
  <c r="CH1264" i="2"/>
  <c r="CD1264" i="2"/>
  <c r="CB1264" i="2"/>
  <c r="U1264" i="2"/>
  <c r="Q1264" i="2"/>
  <c r="M1264" i="2"/>
  <c r="K1264" i="2"/>
  <c r="J1264" i="2"/>
  <c r="H1264" i="2"/>
  <c r="C1264" i="2"/>
  <c r="DV1263" i="2"/>
  <c r="DO1263" i="2"/>
  <c r="CD1263" i="2"/>
  <c r="CB1263" i="2"/>
  <c r="U1263" i="2"/>
  <c r="Q1263" i="2"/>
  <c r="M1263" i="2"/>
  <c r="K1263" i="2"/>
  <c r="J1263" i="2"/>
  <c r="H1263" i="2"/>
  <c r="C1263" i="2"/>
  <c r="DV1262" i="2"/>
  <c r="DO1262" i="2"/>
  <c r="CD1262" i="2"/>
  <c r="CB1262" i="2"/>
  <c r="U1262" i="2"/>
  <c r="Q1262" i="2"/>
  <c r="M1262" i="2"/>
  <c r="K1262" i="2"/>
  <c r="J1262" i="2"/>
  <c r="H1262" i="2"/>
  <c r="C1262" i="2"/>
  <c r="DV1261" i="2"/>
  <c r="DO1261" i="2"/>
  <c r="CD1261" i="2"/>
  <c r="CB1261" i="2"/>
  <c r="U1261" i="2"/>
  <c r="Q1261" i="2"/>
  <c r="M1261" i="2"/>
  <c r="K1261" i="2"/>
  <c r="J1261" i="2"/>
  <c r="H1261" i="2"/>
  <c r="C1261" i="2"/>
  <c r="DV1260" i="2"/>
  <c r="DO1260" i="2"/>
  <c r="CD1260" i="2"/>
  <c r="CB1260" i="2"/>
  <c r="U1260" i="2"/>
  <c r="Q1260" i="2"/>
  <c r="M1260" i="2"/>
  <c r="K1260" i="2"/>
  <c r="J1260" i="2"/>
  <c r="H1260" i="2"/>
  <c r="C1260" i="2"/>
  <c r="DV1259" i="2"/>
  <c r="DO1259" i="2"/>
  <c r="CD1259" i="2"/>
  <c r="CB1259" i="2"/>
  <c r="U1259" i="2"/>
  <c r="Q1259" i="2"/>
  <c r="M1259" i="2"/>
  <c r="K1259" i="2"/>
  <c r="J1259" i="2"/>
  <c r="H1259" i="2"/>
  <c r="C1259" i="2"/>
  <c r="DV1258" i="2"/>
  <c r="DO1258" i="2"/>
  <c r="CD1258" i="2"/>
  <c r="CB1258" i="2"/>
  <c r="U1258" i="2"/>
  <c r="Q1258" i="2"/>
  <c r="M1258" i="2"/>
  <c r="K1258" i="2"/>
  <c r="J1258" i="2"/>
  <c r="H1258" i="2"/>
  <c r="C1258" i="2"/>
  <c r="DV1257" i="2"/>
  <c r="DO1257" i="2"/>
  <c r="CH1257" i="2"/>
  <c r="CD1257" i="2"/>
  <c r="CB1257" i="2"/>
  <c r="U1257" i="2"/>
  <c r="Q1257" i="2"/>
  <c r="M1257" i="2"/>
  <c r="K1257" i="2"/>
  <c r="J1257" i="2"/>
  <c r="H1257" i="2"/>
  <c r="C1257" i="2"/>
  <c r="DV1256" i="2"/>
  <c r="DO1256" i="2"/>
  <c r="CJ1256" i="2"/>
  <c r="CI1256" i="2"/>
  <c r="CH1256" i="2"/>
  <c r="CG1256" i="2"/>
  <c r="CD1256" i="2"/>
  <c r="CB1256" i="2"/>
  <c r="U1256" i="2"/>
  <c r="Q1256" i="2"/>
  <c r="M1256" i="2"/>
  <c r="K1256" i="2"/>
  <c r="J1256" i="2"/>
  <c r="H1256" i="2"/>
  <c r="C1256" i="2"/>
  <c r="DV1255" i="2"/>
  <c r="DO1255" i="2"/>
  <c r="CD1255" i="2"/>
  <c r="CB1255" i="2"/>
  <c r="U1255" i="2"/>
  <c r="Q1255" i="2"/>
  <c r="M1255" i="2"/>
  <c r="K1255" i="2"/>
  <c r="J1255" i="2"/>
  <c r="H1255" i="2"/>
  <c r="C1255" i="2"/>
  <c r="DV1254" i="2"/>
  <c r="DO1254" i="2"/>
  <c r="CD1254" i="2"/>
  <c r="CB1254" i="2"/>
  <c r="U1254" i="2"/>
  <c r="Q1254" i="2"/>
  <c r="M1254" i="2"/>
  <c r="K1254" i="2"/>
  <c r="J1254" i="2"/>
  <c r="H1254" i="2"/>
  <c r="C1254" i="2"/>
  <c r="DV1253" i="2"/>
  <c r="DO1253" i="2"/>
  <c r="CI1253" i="2"/>
  <c r="CH1253" i="2"/>
  <c r="CG1253" i="2"/>
  <c r="CD1253" i="2"/>
  <c r="CB1253" i="2"/>
  <c r="U1253" i="2"/>
  <c r="Q1253" i="2"/>
  <c r="M1253" i="2"/>
  <c r="K1253" i="2"/>
  <c r="J1253" i="2"/>
  <c r="H1253" i="2"/>
  <c r="C1253" i="2"/>
  <c r="DV1252" i="2"/>
  <c r="DO1252" i="2"/>
  <c r="CH1252" i="2"/>
  <c r="CD1252" i="2"/>
  <c r="CB1252" i="2"/>
  <c r="U1252" i="2"/>
  <c r="Q1252" i="2"/>
  <c r="M1252" i="2"/>
  <c r="K1252" i="2"/>
  <c r="J1252" i="2"/>
  <c r="H1252" i="2"/>
  <c r="C1252" i="2"/>
  <c r="DV1251" i="2"/>
  <c r="DO1251" i="2"/>
  <c r="CD1251" i="2"/>
  <c r="CB1251" i="2"/>
  <c r="U1251" i="2"/>
  <c r="Q1251" i="2"/>
  <c r="M1251" i="2"/>
  <c r="K1251" i="2"/>
  <c r="J1251" i="2"/>
  <c r="H1251" i="2"/>
  <c r="C1251" i="2"/>
  <c r="DV1250" i="2"/>
  <c r="DO1250" i="2"/>
  <c r="CD1250" i="2"/>
  <c r="CB1250" i="2"/>
  <c r="U1250" i="2"/>
  <c r="Q1250" i="2"/>
  <c r="M1250" i="2"/>
  <c r="K1250" i="2"/>
  <c r="J1250" i="2"/>
  <c r="H1250" i="2"/>
  <c r="C1250" i="2"/>
  <c r="DV1249" i="2"/>
  <c r="DO1249" i="2"/>
  <c r="CD1249" i="2"/>
  <c r="CB1249" i="2"/>
  <c r="U1249" i="2"/>
  <c r="Q1249" i="2"/>
  <c r="M1249" i="2"/>
  <c r="K1249" i="2"/>
  <c r="J1249" i="2"/>
  <c r="H1249" i="2"/>
  <c r="C1249" i="2"/>
  <c r="DV1248" i="2"/>
  <c r="DO1248" i="2"/>
  <c r="CD1248" i="2"/>
  <c r="CB1248" i="2"/>
  <c r="U1248" i="2"/>
  <c r="Q1248" i="2"/>
  <c r="M1248" i="2"/>
  <c r="K1248" i="2"/>
  <c r="J1248" i="2"/>
  <c r="H1248" i="2"/>
  <c r="C1248" i="2"/>
  <c r="DV1247" i="2"/>
  <c r="DO1247" i="2"/>
  <c r="CD1247" i="2"/>
  <c r="CB1247" i="2"/>
  <c r="U1247" i="2"/>
  <c r="Q1247" i="2"/>
  <c r="M1247" i="2"/>
  <c r="K1247" i="2"/>
  <c r="J1247" i="2"/>
  <c r="H1247" i="2"/>
  <c r="C1247" i="2"/>
  <c r="DV1246" i="2"/>
  <c r="DO1246" i="2"/>
  <c r="CI1246" i="2"/>
  <c r="CH1246" i="2"/>
  <c r="CG1246" i="2"/>
  <c r="CD1246" i="2"/>
  <c r="CJ1246" i="2" s="1"/>
  <c r="CB1246" i="2"/>
  <c r="U1246" i="2"/>
  <c r="Q1246" i="2"/>
  <c r="M1246" i="2"/>
  <c r="K1246" i="2"/>
  <c r="J1246" i="2"/>
  <c r="H1246" i="2"/>
  <c r="C1246" i="2"/>
  <c r="DV1245" i="2"/>
  <c r="DO1245" i="2"/>
  <c r="CD1245" i="2"/>
  <c r="CB1245" i="2"/>
  <c r="U1245" i="2"/>
  <c r="Q1245" i="2"/>
  <c r="M1245" i="2"/>
  <c r="K1245" i="2"/>
  <c r="J1245" i="2"/>
  <c r="H1245" i="2"/>
  <c r="C1245" i="2"/>
  <c r="DV1244" i="2"/>
  <c r="DO1244" i="2"/>
  <c r="CD1244" i="2"/>
  <c r="CB1244" i="2"/>
  <c r="U1244" i="2"/>
  <c r="Q1244" i="2"/>
  <c r="M1244" i="2"/>
  <c r="K1244" i="2"/>
  <c r="J1244" i="2"/>
  <c r="H1244" i="2"/>
  <c r="C1244" i="2"/>
  <c r="DV1243" i="2"/>
  <c r="DO1243" i="2"/>
  <c r="CI1243" i="2"/>
  <c r="CH1243" i="2"/>
  <c r="CG1243" i="2"/>
  <c r="CD1243" i="2"/>
  <c r="CB1243" i="2"/>
  <c r="U1243" i="2"/>
  <c r="Q1243" i="2"/>
  <c r="M1243" i="2"/>
  <c r="K1243" i="2"/>
  <c r="J1243" i="2"/>
  <c r="H1243" i="2"/>
  <c r="C1243" i="2"/>
  <c r="DV1242" i="2"/>
  <c r="DO1242" i="2"/>
  <c r="CH1242" i="2"/>
  <c r="CD1242" i="2"/>
  <c r="CB1242" i="2"/>
  <c r="U1242" i="2"/>
  <c r="Q1242" i="2"/>
  <c r="M1242" i="2"/>
  <c r="K1242" i="2"/>
  <c r="J1242" i="2"/>
  <c r="H1242" i="2"/>
  <c r="C1242" i="2"/>
  <c r="DV1241" i="2"/>
  <c r="DO1241" i="2"/>
  <c r="CD1241" i="2"/>
  <c r="CB1241" i="2"/>
  <c r="U1241" i="2"/>
  <c r="Q1241" i="2"/>
  <c r="M1241" i="2"/>
  <c r="K1241" i="2"/>
  <c r="J1241" i="2"/>
  <c r="H1241" i="2"/>
  <c r="C1241" i="2"/>
  <c r="DV1240" i="2"/>
  <c r="DO1240" i="2"/>
  <c r="CI1240" i="2"/>
  <c r="CH1240" i="2"/>
  <c r="CG1240" i="2"/>
  <c r="CD1240" i="2"/>
  <c r="CJ1240" i="2" s="1"/>
  <c r="CB1240" i="2"/>
  <c r="U1240" i="2"/>
  <c r="Q1240" i="2"/>
  <c r="M1240" i="2"/>
  <c r="K1240" i="2"/>
  <c r="J1240" i="2"/>
  <c r="H1240" i="2"/>
  <c r="C1240" i="2"/>
  <c r="DV1239" i="2"/>
  <c r="DO1239" i="2"/>
  <c r="CD1239" i="2"/>
  <c r="CB1239" i="2"/>
  <c r="U1239" i="2"/>
  <c r="Q1239" i="2"/>
  <c r="M1239" i="2"/>
  <c r="K1239" i="2"/>
  <c r="J1239" i="2"/>
  <c r="H1239" i="2"/>
  <c r="C1239" i="2"/>
  <c r="DV1238" i="2"/>
  <c r="DO1238" i="2"/>
  <c r="CD1238" i="2"/>
  <c r="CB1238" i="2"/>
  <c r="U1238" i="2"/>
  <c r="Q1238" i="2"/>
  <c r="M1238" i="2"/>
  <c r="K1238" i="2"/>
  <c r="J1238" i="2"/>
  <c r="H1238" i="2"/>
  <c r="C1238" i="2"/>
  <c r="DV1237" i="2"/>
  <c r="DO1237" i="2"/>
  <c r="CD1237" i="2"/>
  <c r="CB1237" i="2"/>
  <c r="U1237" i="2"/>
  <c r="Q1237" i="2"/>
  <c r="M1237" i="2"/>
  <c r="K1237" i="2"/>
  <c r="J1237" i="2"/>
  <c r="H1237" i="2"/>
  <c r="C1237" i="2"/>
  <c r="DV1236" i="2"/>
  <c r="DO1236" i="2"/>
  <c r="CD1236" i="2"/>
  <c r="CB1236" i="2"/>
  <c r="U1236" i="2"/>
  <c r="Q1236" i="2"/>
  <c r="M1236" i="2"/>
  <c r="K1236" i="2"/>
  <c r="J1236" i="2"/>
  <c r="H1236" i="2"/>
  <c r="C1236" i="2"/>
  <c r="DV1235" i="2"/>
  <c r="DO1235" i="2"/>
  <c r="CI1235" i="2"/>
  <c r="CH1235" i="2"/>
  <c r="CG1235" i="2"/>
  <c r="CD1235" i="2"/>
  <c r="CJ1235" i="2" s="1"/>
  <c r="CB1235" i="2"/>
  <c r="U1235" i="2"/>
  <c r="Q1235" i="2"/>
  <c r="M1235" i="2"/>
  <c r="K1235" i="2"/>
  <c r="J1235" i="2"/>
  <c r="H1235" i="2"/>
  <c r="C1235" i="2"/>
  <c r="DV1234" i="2"/>
  <c r="DO1234" i="2"/>
  <c r="CH1234" i="2"/>
  <c r="CD1234" i="2"/>
  <c r="CB1234" i="2"/>
  <c r="U1234" i="2"/>
  <c r="Q1234" i="2"/>
  <c r="M1234" i="2"/>
  <c r="K1234" i="2"/>
  <c r="J1234" i="2"/>
  <c r="H1234" i="2"/>
  <c r="C1234" i="2"/>
  <c r="DV1233" i="2"/>
  <c r="DO1233" i="2"/>
  <c r="CH1233" i="2"/>
  <c r="CD1233" i="2"/>
  <c r="CB1233" i="2"/>
  <c r="U1233" i="2"/>
  <c r="Q1233" i="2"/>
  <c r="M1233" i="2"/>
  <c r="K1233" i="2"/>
  <c r="J1233" i="2"/>
  <c r="H1233" i="2"/>
  <c r="C1233" i="2"/>
  <c r="DV1232" i="2"/>
  <c r="DO1232" i="2"/>
  <c r="CJ1232" i="2"/>
  <c r="CI1232" i="2"/>
  <c r="CH1232" i="2"/>
  <c r="CG1232" i="2"/>
  <c r="CD1232" i="2"/>
  <c r="CB1232" i="2"/>
  <c r="U1232" i="2"/>
  <c r="Q1232" i="2"/>
  <c r="M1232" i="2"/>
  <c r="K1232" i="2"/>
  <c r="J1232" i="2"/>
  <c r="H1232" i="2"/>
  <c r="C1232" i="2"/>
  <c r="DV1231" i="2"/>
  <c r="DO1231" i="2"/>
  <c r="CI1231" i="2"/>
  <c r="CH1231" i="2"/>
  <c r="CG1231" i="2"/>
  <c r="CD1231" i="2"/>
  <c r="CJ1231" i="2" s="1"/>
  <c r="CB1231" i="2"/>
  <c r="U1231" i="2"/>
  <c r="Q1231" i="2"/>
  <c r="M1231" i="2"/>
  <c r="K1231" i="2"/>
  <c r="J1231" i="2"/>
  <c r="H1231" i="2"/>
  <c r="C1231" i="2"/>
  <c r="DV1230" i="2"/>
  <c r="DO1230" i="2"/>
  <c r="CI1230" i="2"/>
  <c r="CH1230" i="2"/>
  <c r="CG1230" i="2"/>
  <c r="CD1230" i="2"/>
  <c r="CB1230" i="2"/>
  <c r="U1230" i="2"/>
  <c r="Q1230" i="2"/>
  <c r="M1230" i="2"/>
  <c r="K1230" i="2"/>
  <c r="J1230" i="2"/>
  <c r="H1230" i="2"/>
  <c r="C1230" i="2"/>
  <c r="DV1229" i="2"/>
  <c r="DO1229" i="2"/>
  <c r="CI1229" i="2"/>
  <c r="CH1229" i="2"/>
  <c r="CG1229" i="2"/>
  <c r="CD1229" i="2"/>
  <c r="CB1229" i="2"/>
  <c r="U1229" i="2"/>
  <c r="Q1229" i="2"/>
  <c r="M1229" i="2"/>
  <c r="K1229" i="2"/>
  <c r="J1229" i="2"/>
  <c r="H1229" i="2"/>
  <c r="C1229" i="2"/>
  <c r="DV1228" i="2"/>
  <c r="DO1228" i="2"/>
  <c r="CD1228" i="2"/>
  <c r="CB1228" i="2"/>
  <c r="U1228" i="2"/>
  <c r="Q1228" i="2"/>
  <c r="M1228" i="2"/>
  <c r="K1228" i="2"/>
  <c r="J1228" i="2"/>
  <c r="H1228" i="2"/>
  <c r="C1228" i="2"/>
  <c r="DV1227" i="2"/>
  <c r="DO1227" i="2"/>
  <c r="CD1227" i="2"/>
  <c r="CB1227" i="2"/>
  <c r="U1227" i="2"/>
  <c r="Q1227" i="2"/>
  <c r="M1227" i="2"/>
  <c r="K1227" i="2"/>
  <c r="J1227" i="2"/>
  <c r="H1227" i="2"/>
  <c r="C1227" i="2"/>
  <c r="DV1226" i="2"/>
  <c r="DO1226" i="2"/>
  <c r="CH1226" i="2"/>
  <c r="CD1226" i="2"/>
  <c r="CB1226" i="2"/>
  <c r="U1226" i="2"/>
  <c r="Q1226" i="2"/>
  <c r="M1226" i="2"/>
  <c r="K1226" i="2"/>
  <c r="J1226" i="2"/>
  <c r="H1226" i="2"/>
  <c r="C1226" i="2"/>
  <c r="DV1225" i="2"/>
  <c r="DO1225" i="2"/>
  <c r="CD1225" i="2"/>
  <c r="CB1225" i="2"/>
  <c r="U1225" i="2"/>
  <c r="Q1225" i="2"/>
  <c r="M1225" i="2"/>
  <c r="K1225" i="2"/>
  <c r="J1225" i="2"/>
  <c r="H1225" i="2"/>
  <c r="C1225" i="2"/>
  <c r="DV1224" i="2"/>
  <c r="DO1224" i="2"/>
  <c r="CH1224" i="2"/>
  <c r="CD1224" i="2"/>
  <c r="CB1224" i="2"/>
  <c r="U1224" i="2"/>
  <c r="Q1224" i="2"/>
  <c r="M1224" i="2"/>
  <c r="K1224" i="2"/>
  <c r="J1224" i="2"/>
  <c r="H1224" i="2"/>
  <c r="C1224" i="2"/>
  <c r="DV1223" i="2"/>
  <c r="DO1223" i="2"/>
  <c r="CJ1223" i="2"/>
  <c r="CI1223" i="2"/>
  <c r="CH1223" i="2"/>
  <c r="CG1223" i="2"/>
  <c r="CD1223" i="2"/>
  <c r="CB1223" i="2"/>
  <c r="U1223" i="2"/>
  <c r="Q1223" i="2"/>
  <c r="M1223" i="2"/>
  <c r="K1223" i="2"/>
  <c r="J1223" i="2"/>
  <c r="H1223" i="2"/>
  <c r="C1223" i="2"/>
  <c r="DV1222" i="2"/>
  <c r="DO1222" i="2"/>
  <c r="CD1222" i="2"/>
  <c r="CB1222" i="2"/>
  <c r="U1222" i="2"/>
  <c r="Q1222" i="2"/>
  <c r="M1222" i="2"/>
  <c r="K1222" i="2"/>
  <c r="J1222" i="2"/>
  <c r="H1222" i="2"/>
  <c r="C1222" i="2"/>
  <c r="DV1221" i="2"/>
  <c r="DO1221" i="2"/>
  <c r="CD1221" i="2"/>
  <c r="CB1221" i="2"/>
  <c r="U1221" i="2"/>
  <c r="Q1221" i="2"/>
  <c r="M1221" i="2"/>
  <c r="K1221" i="2"/>
  <c r="J1221" i="2"/>
  <c r="H1221" i="2"/>
  <c r="C1221" i="2"/>
  <c r="DV1220" i="2"/>
  <c r="DO1220" i="2"/>
  <c r="CD1220" i="2"/>
  <c r="CB1220" i="2"/>
  <c r="U1220" i="2"/>
  <c r="Q1220" i="2"/>
  <c r="M1220" i="2"/>
  <c r="K1220" i="2"/>
  <c r="J1220" i="2"/>
  <c r="H1220" i="2"/>
  <c r="C1220" i="2"/>
  <c r="DV1219" i="2"/>
  <c r="DO1219" i="2"/>
  <c r="CD1219" i="2"/>
  <c r="CB1219" i="2"/>
  <c r="U1219" i="2"/>
  <c r="Q1219" i="2"/>
  <c r="M1219" i="2"/>
  <c r="K1219" i="2"/>
  <c r="J1219" i="2"/>
  <c r="H1219" i="2"/>
  <c r="C1219" i="2"/>
  <c r="DV1218" i="2"/>
  <c r="DO1218" i="2"/>
  <c r="CD1218" i="2"/>
  <c r="CB1218" i="2"/>
  <c r="U1218" i="2"/>
  <c r="Q1218" i="2"/>
  <c r="M1218" i="2"/>
  <c r="K1218" i="2"/>
  <c r="J1218" i="2"/>
  <c r="H1218" i="2"/>
  <c r="C1218" i="2"/>
  <c r="DV1217" i="2"/>
  <c r="DO1217" i="2"/>
  <c r="CD1217" i="2"/>
  <c r="CB1217" i="2"/>
  <c r="U1217" i="2"/>
  <c r="Q1217" i="2"/>
  <c r="M1217" i="2"/>
  <c r="K1217" i="2"/>
  <c r="J1217" i="2"/>
  <c r="H1217" i="2"/>
  <c r="C1217" i="2"/>
  <c r="DV1216" i="2"/>
  <c r="DO1216" i="2"/>
  <c r="CD1216" i="2"/>
  <c r="CB1216" i="2"/>
  <c r="U1216" i="2"/>
  <c r="Q1216" i="2"/>
  <c r="M1216" i="2"/>
  <c r="K1216" i="2"/>
  <c r="J1216" i="2"/>
  <c r="H1216" i="2"/>
  <c r="C1216" i="2"/>
  <c r="DV1215" i="2"/>
  <c r="DO1215" i="2"/>
  <c r="CD1215" i="2"/>
  <c r="CB1215" i="2"/>
  <c r="U1215" i="2"/>
  <c r="Q1215" i="2"/>
  <c r="M1215" i="2"/>
  <c r="K1215" i="2"/>
  <c r="J1215" i="2"/>
  <c r="H1215" i="2"/>
  <c r="C1215" i="2"/>
  <c r="DV1214" i="2"/>
  <c r="DO1214" i="2"/>
  <c r="CD1214" i="2"/>
  <c r="CB1214" i="2"/>
  <c r="U1214" i="2"/>
  <c r="Q1214" i="2"/>
  <c r="M1214" i="2"/>
  <c r="K1214" i="2"/>
  <c r="J1214" i="2"/>
  <c r="H1214" i="2"/>
  <c r="C1214" i="2"/>
  <c r="DV1213" i="2"/>
  <c r="DO1213" i="2"/>
  <c r="CI1213" i="2"/>
  <c r="CH1213" i="2"/>
  <c r="CG1213" i="2"/>
  <c r="CD1213" i="2"/>
  <c r="CJ1213" i="2" s="1"/>
  <c r="CB1213" i="2"/>
  <c r="U1213" i="2"/>
  <c r="Q1213" i="2"/>
  <c r="M1213" i="2"/>
  <c r="K1213" i="2"/>
  <c r="J1213" i="2"/>
  <c r="H1213" i="2"/>
  <c r="C1213" i="2"/>
  <c r="DV1212" i="2"/>
  <c r="DO1212" i="2"/>
  <c r="CH1212" i="2"/>
  <c r="CD1212" i="2"/>
  <c r="CB1212" i="2"/>
  <c r="U1212" i="2"/>
  <c r="Q1212" i="2"/>
  <c r="M1212" i="2"/>
  <c r="K1212" i="2"/>
  <c r="J1212" i="2"/>
  <c r="H1212" i="2"/>
  <c r="C1212" i="2"/>
  <c r="DV1211" i="2"/>
  <c r="DO1211" i="2"/>
  <c r="CD1211" i="2"/>
  <c r="CB1211" i="2"/>
  <c r="U1211" i="2"/>
  <c r="Q1211" i="2"/>
  <c r="M1211" i="2"/>
  <c r="K1211" i="2"/>
  <c r="J1211" i="2"/>
  <c r="H1211" i="2"/>
  <c r="C1211" i="2"/>
  <c r="DV1210" i="2"/>
  <c r="DO1210" i="2"/>
  <c r="CD1210" i="2"/>
  <c r="CB1210" i="2"/>
  <c r="U1210" i="2"/>
  <c r="Q1210" i="2"/>
  <c r="M1210" i="2"/>
  <c r="K1210" i="2"/>
  <c r="J1210" i="2"/>
  <c r="H1210" i="2"/>
  <c r="C1210" i="2"/>
  <c r="DV1209" i="2"/>
  <c r="DO1209" i="2"/>
  <c r="CD1209" i="2"/>
  <c r="CB1209" i="2"/>
  <c r="U1209" i="2"/>
  <c r="Q1209" i="2"/>
  <c r="M1209" i="2"/>
  <c r="K1209" i="2"/>
  <c r="J1209" i="2"/>
  <c r="H1209" i="2"/>
  <c r="C1209" i="2"/>
  <c r="DV1208" i="2"/>
  <c r="DO1208" i="2"/>
  <c r="CD1208" i="2"/>
  <c r="CB1208" i="2"/>
  <c r="U1208" i="2"/>
  <c r="Q1208" i="2"/>
  <c r="M1208" i="2"/>
  <c r="K1208" i="2"/>
  <c r="J1208" i="2"/>
  <c r="H1208" i="2"/>
  <c r="C1208" i="2"/>
  <c r="DV1207" i="2"/>
  <c r="DO1207" i="2"/>
  <c r="CD1207" i="2"/>
  <c r="CB1207" i="2"/>
  <c r="U1207" i="2"/>
  <c r="Q1207" i="2"/>
  <c r="M1207" i="2"/>
  <c r="K1207" i="2"/>
  <c r="J1207" i="2"/>
  <c r="H1207" i="2"/>
  <c r="C1207" i="2"/>
  <c r="DV1206" i="2"/>
  <c r="DO1206" i="2"/>
  <c r="CD1206" i="2"/>
  <c r="CB1206" i="2"/>
  <c r="U1206" i="2"/>
  <c r="Q1206" i="2"/>
  <c r="M1206" i="2"/>
  <c r="K1206" i="2"/>
  <c r="J1206" i="2"/>
  <c r="H1206" i="2"/>
  <c r="C1206" i="2"/>
  <c r="DV1205" i="2"/>
  <c r="DO1205" i="2"/>
  <c r="CD1205" i="2"/>
  <c r="CB1205" i="2"/>
  <c r="U1205" i="2"/>
  <c r="Q1205" i="2"/>
  <c r="M1205" i="2"/>
  <c r="K1205" i="2"/>
  <c r="J1205" i="2"/>
  <c r="H1205" i="2"/>
  <c r="C1205" i="2"/>
  <c r="DV1204" i="2"/>
  <c r="DO1204" i="2"/>
  <c r="CD1204" i="2"/>
  <c r="CB1204" i="2"/>
  <c r="U1204" i="2"/>
  <c r="Q1204" i="2"/>
  <c r="M1204" i="2"/>
  <c r="K1204" i="2"/>
  <c r="J1204" i="2"/>
  <c r="H1204" i="2"/>
  <c r="C1204" i="2"/>
  <c r="DV1203" i="2"/>
  <c r="DO1203" i="2"/>
  <c r="CH1203" i="2"/>
  <c r="CD1203" i="2"/>
  <c r="CB1203" i="2"/>
  <c r="U1203" i="2"/>
  <c r="Q1203" i="2"/>
  <c r="M1203" i="2"/>
  <c r="K1203" i="2"/>
  <c r="J1203" i="2"/>
  <c r="H1203" i="2"/>
  <c r="C1203" i="2"/>
  <c r="DV1202" i="2"/>
  <c r="DO1202" i="2"/>
  <c r="CH1202" i="2"/>
  <c r="CD1202" i="2"/>
  <c r="CB1202" i="2"/>
  <c r="U1202" i="2"/>
  <c r="Q1202" i="2"/>
  <c r="M1202" i="2"/>
  <c r="K1202" i="2"/>
  <c r="J1202" i="2"/>
  <c r="H1202" i="2"/>
  <c r="C1202" i="2"/>
  <c r="DV1201" i="2"/>
  <c r="DO1201" i="2"/>
  <c r="CH1201" i="2"/>
  <c r="CD1201" i="2"/>
  <c r="CB1201" i="2"/>
  <c r="U1201" i="2"/>
  <c r="Q1201" i="2"/>
  <c r="M1201" i="2"/>
  <c r="K1201" i="2"/>
  <c r="J1201" i="2"/>
  <c r="H1201" i="2"/>
  <c r="C1201" i="2"/>
  <c r="DV1200" i="2"/>
  <c r="DO1200" i="2"/>
  <c r="CD1200" i="2"/>
  <c r="CB1200" i="2"/>
  <c r="U1200" i="2"/>
  <c r="Q1200" i="2"/>
  <c r="M1200" i="2"/>
  <c r="K1200" i="2"/>
  <c r="J1200" i="2"/>
  <c r="H1200" i="2"/>
  <c r="C1200" i="2"/>
  <c r="DV1199" i="2"/>
  <c r="DO1199" i="2"/>
  <c r="CH1199" i="2"/>
  <c r="CD1199" i="2"/>
  <c r="CB1199" i="2"/>
  <c r="U1199" i="2"/>
  <c r="Q1199" i="2"/>
  <c r="M1199" i="2"/>
  <c r="K1199" i="2"/>
  <c r="J1199" i="2"/>
  <c r="H1199" i="2"/>
  <c r="C1199" i="2"/>
  <c r="DV1198" i="2"/>
  <c r="DO1198" i="2"/>
  <c r="CD1198" i="2"/>
  <c r="CB1198" i="2"/>
  <c r="U1198" i="2"/>
  <c r="Q1198" i="2"/>
  <c r="M1198" i="2"/>
  <c r="K1198" i="2"/>
  <c r="J1198" i="2"/>
  <c r="H1198" i="2"/>
  <c r="C1198" i="2"/>
  <c r="DV1197" i="2"/>
  <c r="DO1197" i="2"/>
  <c r="CI1197" i="2"/>
  <c r="CH1197" i="2"/>
  <c r="CG1197" i="2"/>
  <c r="CD1197" i="2"/>
  <c r="CJ1197" i="2" s="1"/>
  <c r="CB1197" i="2"/>
  <c r="U1197" i="2"/>
  <c r="Q1197" i="2"/>
  <c r="M1197" i="2"/>
  <c r="K1197" i="2"/>
  <c r="J1197" i="2"/>
  <c r="H1197" i="2"/>
  <c r="C1197" i="2"/>
  <c r="DV1196" i="2"/>
  <c r="DO1196" i="2"/>
  <c r="CD1196" i="2"/>
  <c r="CB1196" i="2"/>
  <c r="U1196" i="2"/>
  <c r="Q1196" i="2"/>
  <c r="M1196" i="2"/>
  <c r="K1196" i="2"/>
  <c r="J1196" i="2"/>
  <c r="H1196" i="2"/>
  <c r="C1196" i="2"/>
  <c r="DV1195" i="2"/>
  <c r="DO1195" i="2"/>
  <c r="CI1195" i="2"/>
  <c r="CH1195" i="2"/>
  <c r="CG1195" i="2"/>
  <c r="CD1195" i="2"/>
  <c r="CJ1195" i="2" s="1"/>
  <c r="CB1195" i="2"/>
  <c r="U1195" i="2"/>
  <c r="Q1195" i="2"/>
  <c r="M1195" i="2"/>
  <c r="K1195" i="2"/>
  <c r="J1195" i="2"/>
  <c r="H1195" i="2"/>
  <c r="C1195" i="2"/>
  <c r="DV1194" i="2"/>
  <c r="DO1194" i="2"/>
  <c r="CD1194" i="2"/>
  <c r="CB1194" i="2"/>
  <c r="U1194" i="2"/>
  <c r="Q1194" i="2"/>
  <c r="M1194" i="2"/>
  <c r="K1194" i="2"/>
  <c r="J1194" i="2"/>
  <c r="H1194" i="2"/>
  <c r="C1194" i="2"/>
  <c r="DV1193" i="2"/>
  <c r="DO1193" i="2"/>
  <c r="CI1193" i="2"/>
  <c r="CH1193" i="2"/>
  <c r="CG1193" i="2"/>
  <c r="CD1193" i="2"/>
  <c r="CJ1193" i="2" s="1"/>
  <c r="CB1193" i="2"/>
  <c r="U1193" i="2"/>
  <c r="Q1193" i="2"/>
  <c r="M1193" i="2"/>
  <c r="K1193" i="2"/>
  <c r="J1193" i="2"/>
  <c r="H1193" i="2"/>
  <c r="C1193" i="2"/>
  <c r="DV1192" i="2"/>
  <c r="DO1192" i="2"/>
  <c r="CD1192" i="2"/>
  <c r="CB1192" i="2"/>
  <c r="U1192" i="2"/>
  <c r="Q1192" i="2"/>
  <c r="M1192" i="2"/>
  <c r="K1192" i="2"/>
  <c r="J1192" i="2"/>
  <c r="H1192" i="2"/>
  <c r="C1192" i="2"/>
  <c r="DV1191" i="2"/>
  <c r="DO1191" i="2"/>
  <c r="CD1191" i="2"/>
  <c r="CB1191" i="2"/>
  <c r="U1191" i="2"/>
  <c r="Q1191" i="2"/>
  <c r="M1191" i="2"/>
  <c r="K1191" i="2"/>
  <c r="J1191" i="2"/>
  <c r="H1191" i="2"/>
  <c r="C1191" i="2"/>
  <c r="DV1190" i="2"/>
  <c r="DO1190" i="2"/>
  <c r="CD1190" i="2"/>
  <c r="CB1190" i="2"/>
  <c r="U1190" i="2"/>
  <c r="Q1190" i="2"/>
  <c r="M1190" i="2"/>
  <c r="K1190" i="2"/>
  <c r="J1190" i="2"/>
  <c r="H1190" i="2"/>
  <c r="C1190" i="2"/>
  <c r="DV1189" i="2"/>
  <c r="DO1189" i="2"/>
  <c r="CH1189" i="2"/>
  <c r="CD1189" i="2"/>
  <c r="CB1189" i="2"/>
  <c r="U1189" i="2"/>
  <c r="Q1189" i="2"/>
  <c r="M1189" i="2"/>
  <c r="K1189" i="2"/>
  <c r="J1189" i="2"/>
  <c r="H1189" i="2"/>
  <c r="C1189" i="2"/>
  <c r="DV1188" i="2"/>
  <c r="DO1188" i="2"/>
  <c r="CD1188" i="2"/>
  <c r="CB1188" i="2"/>
  <c r="U1188" i="2"/>
  <c r="Q1188" i="2"/>
  <c r="M1188" i="2"/>
  <c r="K1188" i="2"/>
  <c r="J1188" i="2"/>
  <c r="H1188" i="2"/>
  <c r="C1188" i="2"/>
  <c r="DV1187" i="2"/>
  <c r="DO1187" i="2"/>
  <c r="CD1187" i="2"/>
  <c r="CB1187" i="2"/>
  <c r="U1187" i="2"/>
  <c r="Q1187" i="2"/>
  <c r="M1187" i="2"/>
  <c r="K1187" i="2"/>
  <c r="J1187" i="2"/>
  <c r="H1187" i="2"/>
  <c r="C1187" i="2"/>
  <c r="DV1186" i="2"/>
  <c r="DO1186" i="2"/>
  <c r="CD1186" i="2"/>
  <c r="CB1186" i="2"/>
  <c r="U1186" i="2"/>
  <c r="Q1186" i="2"/>
  <c r="M1186" i="2"/>
  <c r="K1186" i="2"/>
  <c r="J1186" i="2"/>
  <c r="H1186" i="2"/>
  <c r="C1186" i="2"/>
  <c r="DV1185" i="2"/>
  <c r="DO1185" i="2"/>
  <c r="CI1185" i="2"/>
  <c r="CH1185" i="2"/>
  <c r="CG1185" i="2"/>
  <c r="CD1185" i="2"/>
  <c r="CJ1185" i="2" s="1"/>
  <c r="CB1185" i="2"/>
  <c r="U1185" i="2"/>
  <c r="Q1185" i="2"/>
  <c r="M1185" i="2"/>
  <c r="K1185" i="2"/>
  <c r="J1185" i="2"/>
  <c r="H1185" i="2"/>
  <c r="C1185" i="2"/>
  <c r="DV1184" i="2"/>
  <c r="DO1184" i="2"/>
  <c r="CD1184" i="2"/>
  <c r="CB1184" i="2"/>
  <c r="U1184" i="2"/>
  <c r="Q1184" i="2"/>
  <c r="M1184" i="2"/>
  <c r="K1184" i="2"/>
  <c r="J1184" i="2"/>
  <c r="H1184" i="2"/>
  <c r="C1184" i="2"/>
  <c r="DV1183" i="2"/>
  <c r="DO1183" i="2"/>
  <c r="CI1183" i="2"/>
  <c r="CH1183" i="2"/>
  <c r="CG1183" i="2"/>
  <c r="CD1183" i="2"/>
  <c r="CJ1183" i="2" s="1"/>
  <c r="CB1183" i="2"/>
  <c r="U1183" i="2"/>
  <c r="Q1183" i="2"/>
  <c r="M1183" i="2"/>
  <c r="K1183" i="2"/>
  <c r="J1183" i="2"/>
  <c r="H1183" i="2"/>
  <c r="C1183" i="2"/>
  <c r="DV1182" i="2"/>
  <c r="DO1182" i="2"/>
  <c r="CD1182" i="2"/>
  <c r="CB1182" i="2"/>
  <c r="U1182" i="2"/>
  <c r="Q1182" i="2"/>
  <c r="M1182" i="2"/>
  <c r="K1182" i="2"/>
  <c r="J1182" i="2"/>
  <c r="H1182" i="2"/>
  <c r="C1182" i="2"/>
  <c r="DV1181" i="2"/>
  <c r="DO1181" i="2"/>
  <c r="CD1181" i="2"/>
  <c r="CB1181" i="2"/>
  <c r="U1181" i="2"/>
  <c r="Q1181" i="2"/>
  <c r="M1181" i="2"/>
  <c r="K1181" i="2"/>
  <c r="J1181" i="2"/>
  <c r="H1181" i="2"/>
  <c r="C1181" i="2"/>
  <c r="DV1180" i="2"/>
  <c r="DO1180" i="2"/>
  <c r="CH1180" i="2"/>
  <c r="CD1180" i="2"/>
  <c r="CB1180" i="2"/>
  <c r="U1180" i="2"/>
  <c r="Q1180" i="2"/>
  <c r="M1180" i="2"/>
  <c r="K1180" i="2"/>
  <c r="J1180" i="2"/>
  <c r="H1180" i="2"/>
  <c r="C1180" i="2"/>
  <c r="DV1179" i="2"/>
  <c r="DO1179" i="2"/>
  <c r="CD1179" i="2"/>
  <c r="CB1179" i="2"/>
  <c r="U1179" i="2"/>
  <c r="Q1179" i="2"/>
  <c r="M1179" i="2"/>
  <c r="K1179" i="2"/>
  <c r="J1179" i="2"/>
  <c r="H1179" i="2"/>
  <c r="C1179" i="2"/>
  <c r="DV1178" i="2"/>
  <c r="DO1178" i="2"/>
  <c r="CJ1178" i="2"/>
  <c r="CI1178" i="2"/>
  <c r="CH1178" i="2"/>
  <c r="CG1178" i="2"/>
  <c r="CD1178" i="2"/>
  <c r="CB1178" i="2"/>
  <c r="U1178" i="2"/>
  <c r="Q1178" i="2"/>
  <c r="M1178" i="2"/>
  <c r="K1178" i="2"/>
  <c r="J1178" i="2"/>
  <c r="H1178" i="2"/>
  <c r="C1178" i="2"/>
  <c r="DV1177" i="2"/>
  <c r="DO1177" i="2"/>
  <c r="CD1177" i="2"/>
  <c r="CB1177" i="2"/>
  <c r="U1177" i="2"/>
  <c r="Q1177" i="2"/>
  <c r="M1177" i="2"/>
  <c r="K1177" i="2"/>
  <c r="J1177" i="2"/>
  <c r="H1177" i="2"/>
  <c r="C1177" i="2"/>
  <c r="DV1176" i="2"/>
  <c r="DO1176" i="2"/>
  <c r="CD1176" i="2"/>
  <c r="CB1176" i="2"/>
  <c r="U1176" i="2"/>
  <c r="Q1176" i="2"/>
  <c r="M1176" i="2"/>
  <c r="K1176" i="2"/>
  <c r="J1176" i="2"/>
  <c r="H1176" i="2"/>
  <c r="C1176" i="2"/>
  <c r="DV1175" i="2"/>
  <c r="DO1175" i="2"/>
  <c r="CI1175" i="2"/>
  <c r="CH1175" i="2"/>
  <c r="CG1175" i="2"/>
  <c r="CD1175" i="2"/>
  <c r="CB1175" i="2"/>
  <c r="U1175" i="2"/>
  <c r="Q1175" i="2"/>
  <c r="M1175" i="2"/>
  <c r="K1175" i="2"/>
  <c r="J1175" i="2"/>
  <c r="H1175" i="2"/>
  <c r="C1175" i="2"/>
  <c r="DV1174" i="2"/>
  <c r="DO1174" i="2"/>
  <c r="CD1174" i="2"/>
  <c r="CB1174" i="2"/>
  <c r="U1174" i="2"/>
  <c r="Q1174" i="2"/>
  <c r="M1174" i="2"/>
  <c r="K1174" i="2"/>
  <c r="J1174" i="2"/>
  <c r="H1174" i="2"/>
  <c r="C1174" i="2"/>
  <c r="DV1173" i="2"/>
  <c r="DO1173" i="2"/>
  <c r="CD1173" i="2"/>
  <c r="CB1173" i="2"/>
  <c r="U1173" i="2"/>
  <c r="Q1173" i="2"/>
  <c r="M1173" i="2"/>
  <c r="K1173" i="2"/>
  <c r="J1173" i="2"/>
  <c r="H1173" i="2"/>
  <c r="C1173" i="2"/>
  <c r="DV1172" i="2"/>
  <c r="DO1172" i="2"/>
  <c r="CH1172" i="2"/>
  <c r="CD1172" i="2"/>
  <c r="CB1172" i="2"/>
  <c r="U1172" i="2"/>
  <c r="Q1172" i="2"/>
  <c r="M1172" i="2"/>
  <c r="K1172" i="2"/>
  <c r="J1172" i="2"/>
  <c r="H1172" i="2"/>
  <c r="C1172" i="2"/>
  <c r="DV1171" i="2"/>
  <c r="DO1171" i="2"/>
  <c r="CI1171" i="2"/>
  <c r="CH1171" i="2"/>
  <c r="CG1171" i="2"/>
  <c r="CD1171" i="2"/>
  <c r="CJ1171" i="2" s="1"/>
  <c r="CB1171" i="2"/>
  <c r="U1171" i="2"/>
  <c r="Q1171" i="2"/>
  <c r="M1171" i="2"/>
  <c r="K1171" i="2"/>
  <c r="J1171" i="2"/>
  <c r="H1171" i="2"/>
  <c r="C1171" i="2"/>
  <c r="DV1170" i="2"/>
  <c r="DO1170" i="2"/>
  <c r="CD1170" i="2"/>
  <c r="CB1170" i="2"/>
  <c r="U1170" i="2"/>
  <c r="Q1170" i="2"/>
  <c r="M1170" i="2"/>
  <c r="K1170" i="2"/>
  <c r="J1170" i="2"/>
  <c r="H1170" i="2"/>
  <c r="C1170" i="2"/>
  <c r="DV1169" i="2"/>
  <c r="DO1169" i="2"/>
  <c r="CD1169" i="2"/>
  <c r="CB1169" i="2"/>
  <c r="U1169" i="2"/>
  <c r="Q1169" i="2"/>
  <c r="M1169" i="2"/>
  <c r="K1169" i="2"/>
  <c r="J1169" i="2"/>
  <c r="H1169" i="2"/>
  <c r="C1169" i="2"/>
  <c r="DV1168" i="2"/>
  <c r="DO1168" i="2"/>
  <c r="CD1168" i="2"/>
  <c r="CB1168" i="2"/>
  <c r="U1168" i="2"/>
  <c r="Q1168" i="2"/>
  <c r="M1168" i="2"/>
  <c r="K1168" i="2"/>
  <c r="J1168" i="2"/>
  <c r="H1168" i="2"/>
  <c r="C1168" i="2"/>
  <c r="DV1167" i="2"/>
  <c r="DO1167" i="2"/>
  <c r="CD1167" i="2"/>
  <c r="CB1167" i="2"/>
  <c r="U1167" i="2"/>
  <c r="Q1167" i="2"/>
  <c r="M1167" i="2"/>
  <c r="K1167" i="2"/>
  <c r="J1167" i="2"/>
  <c r="H1167" i="2"/>
  <c r="C1167" i="2"/>
  <c r="DV1166" i="2"/>
  <c r="DO1166" i="2"/>
  <c r="CD1166" i="2"/>
  <c r="CB1166" i="2"/>
  <c r="U1166" i="2"/>
  <c r="Q1166" i="2"/>
  <c r="M1166" i="2"/>
  <c r="K1166" i="2"/>
  <c r="J1166" i="2"/>
  <c r="H1166" i="2"/>
  <c r="C1166" i="2"/>
  <c r="DV1165" i="2"/>
  <c r="DO1165" i="2"/>
  <c r="CD1165" i="2"/>
  <c r="CB1165" i="2"/>
  <c r="U1165" i="2"/>
  <c r="Q1165" i="2"/>
  <c r="M1165" i="2"/>
  <c r="K1165" i="2"/>
  <c r="J1165" i="2"/>
  <c r="H1165" i="2"/>
  <c r="C1165" i="2"/>
  <c r="DV1164" i="2"/>
  <c r="DO1164" i="2"/>
  <c r="CD1164" i="2"/>
  <c r="CB1164" i="2"/>
  <c r="U1164" i="2"/>
  <c r="Q1164" i="2"/>
  <c r="M1164" i="2"/>
  <c r="K1164" i="2"/>
  <c r="J1164" i="2"/>
  <c r="H1164" i="2"/>
  <c r="C1164" i="2"/>
  <c r="DV1163" i="2"/>
  <c r="DO1163" i="2"/>
  <c r="CI1163" i="2"/>
  <c r="CH1163" i="2"/>
  <c r="CG1163" i="2"/>
  <c r="CD1163" i="2"/>
  <c r="CJ1163" i="2" s="1"/>
  <c r="CB1163" i="2"/>
  <c r="U1163" i="2"/>
  <c r="Q1163" i="2"/>
  <c r="M1163" i="2"/>
  <c r="K1163" i="2"/>
  <c r="J1163" i="2"/>
  <c r="H1163" i="2"/>
  <c r="C1163" i="2"/>
  <c r="DV1162" i="2"/>
  <c r="DO1162" i="2"/>
  <c r="CH1162" i="2"/>
  <c r="CD1162" i="2"/>
  <c r="CB1162" i="2"/>
  <c r="U1162" i="2"/>
  <c r="Q1162" i="2"/>
  <c r="M1162" i="2"/>
  <c r="K1162" i="2"/>
  <c r="J1162" i="2"/>
  <c r="H1162" i="2"/>
  <c r="C1162" i="2"/>
  <c r="DV1161" i="2"/>
  <c r="DO1161" i="2"/>
  <c r="CD1161" i="2"/>
  <c r="CB1161" i="2"/>
  <c r="U1161" i="2"/>
  <c r="Q1161" i="2"/>
  <c r="M1161" i="2"/>
  <c r="K1161" i="2"/>
  <c r="J1161" i="2"/>
  <c r="H1161" i="2"/>
  <c r="C1161" i="2"/>
  <c r="DV1160" i="2"/>
  <c r="DO1160" i="2"/>
  <c r="CI1160" i="2"/>
  <c r="CH1160" i="2"/>
  <c r="CG1160" i="2"/>
  <c r="CD1160" i="2"/>
  <c r="CJ1160" i="2" s="1"/>
  <c r="CB1160" i="2"/>
  <c r="U1160" i="2"/>
  <c r="Q1160" i="2"/>
  <c r="M1160" i="2"/>
  <c r="K1160" i="2"/>
  <c r="J1160" i="2"/>
  <c r="H1160" i="2"/>
  <c r="C1160" i="2"/>
  <c r="DV1159" i="2"/>
  <c r="DO1159" i="2"/>
  <c r="CD1159" i="2"/>
  <c r="CB1159" i="2"/>
  <c r="U1159" i="2"/>
  <c r="Q1159" i="2"/>
  <c r="M1159" i="2"/>
  <c r="K1159" i="2"/>
  <c r="J1159" i="2"/>
  <c r="H1159" i="2"/>
  <c r="C1159" i="2"/>
  <c r="DV1158" i="2"/>
  <c r="DO1158" i="2"/>
  <c r="CD1158" i="2"/>
  <c r="CB1158" i="2"/>
  <c r="U1158" i="2"/>
  <c r="Q1158" i="2"/>
  <c r="M1158" i="2"/>
  <c r="K1158" i="2"/>
  <c r="J1158" i="2"/>
  <c r="H1158" i="2"/>
  <c r="C1158" i="2"/>
  <c r="DV1157" i="2"/>
  <c r="DO1157" i="2"/>
  <c r="CD1157" i="2"/>
  <c r="CB1157" i="2"/>
  <c r="U1157" i="2"/>
  <c r="Q1157" i="2"/>
  <c r="M1157" i="2"/>
  <c r="K1157" i="2"/>
  <c r="J1157" i="2"/>
  <c r="H1157" i="2"/>
  <c r="C1157" i="2"/>
  <c r="DV1156" i="2"/>
  <c r="DO1156" i="2"/>
  <c r="CI1156" i="2"/>
  <c r="CH1156" i="2"/>
  <c r="CG1156" i="2"/>
  <c r="CD1156" i="2"/>
  <c r="CJ1156" i="2" s="1"/>
  <c r="CB1156" i="2"/>
  <c r="U1156" i="2"/>
  <c r="Q1156" i="2"/>
  <c r="M1156" i="2"/>
  <c r="K1156" i="2"/>
  <c r="J1156" i="2"/>
  <c r="H1156" i="2"/>
  <c r="C1156" i="2"/>
  <c r="DV1155" i="2"/>
  <c r="DO1155" i="2"/>
  <c r="CD1155" i="2"/>
  <c r="CB1155" i="2"/>
  <c r="U1155" i="2"/>
  <c r="Q1155" i="2"/>
  <c r="M1155" i="2"/>
  <c r="K1155" i="2"/>
  <c r="J1155" i="2"/>
  <c r="H1155" i="2"/>
  <c r="C1155" i="2"/>
  <c r="DV1154" i="2"/>
  <c r="DO1154" i="2"/>
  <c r="CD1154" i="2"/>
  <c r="CB1154" i="2"/>
  <c r="U1154" i="2"/>
  <c r="Q1154" i="2"/>
  <c r="M1154" i="2"/>
  <c r="K1154" i="2"/>
  <c r="J1154" i="2"/>
  <c r="H1154" i="2"/>
  <c r="C1154" i="2"/>
  <c r="DV1153" i="2"/>
  <c r="DO1153" i="2"/>
  <c r="CJ1153" i="2"/>
  <c r="CI1153" i="2"/>
  <c r="CH1153" i="2"/>
  <c r="CG1153" i="2"/>
  <c r="CD1153" i="2"/>
  <c r="CB1153" i="2"/>
  <c r="U1153" i="2"/>
  <c r="Q1153" i="2"/>
  <c r="M1153" i="2"/>
  <c r="K1153" i="2"/>
  <c r="J1153" i="2"/>
  <c r="H1153" i="2"/>
  <c r="C1153" i="2"/>
  <c r="DV1152" i="2"/>
  <c r="DO1152" i="2"/>
  <c r="CD1152" i="2"/>
  <c r="CB1152" i="2"/>
  <c r="U1152" i="2"/>
  <c r="Q1152" i="2"/>
  <c r="M1152" i="2"/>
  <c r="K1152" i="2"/>
  <c r="J1152" i="2"/>
  <c r="H1152" i="2"/>
  <c r="C1152" i="2"/>
  <c r="DV1151" i="2"/>
  <c r="DO1151" i="2"/>
  <c r="CI1151" i="2"/>
  <c r="CH1151" i="2"/>
  <c r="CG1151" i="2"/>
  <c r="CD1151" i="2"/>
  <c r="CJ1151" i="2" s="1"/>
  <c r="CB1151" i="2"/>
  <c r="U1151" i="2"/>
  <c r="Q1151" i="2"/>
  <c r="M1151" i="2"/>
  <c r="K1151" i="2"/>
  <c r="J1151" i="2"/>
  <c r="H1151" i="2"/>
  <c r="C1151" i="2"/>
  <c r="DV1150" i="2"/>
  <c r="DO1150" i="2"/>
  <c r="CD1150" i="2"/>
  <c r="CB1150" i="2"/>
  <c r="U1150" i="2"/>
  <c r="Q1150" i="2"/>
  <c r="M1150" i="2"/>
  <c r="K1150" i="2"/>
  <c r="J1150" i="2"/>
  <c r="H1150" i="2"/>
  <c r="C1150" i="2"/>
  <c r="DV1149" i="2"/>
  <c r="DO1149" i="2"/>
  <c r="CI1149" i="2"/>
  <c r="CH1149" i="2"/>
  <c r="CG1149" i="2"/>
  <c r="CD1149" i="2"/>
  <c r="CB1149" i="2"/>
  <c r="U1149" i="2"/>
  <c r="Q1149" i="2"/>
  <c r="M1149" i="2"/>
  <c r="K1149" i="2"/>
  <c r="J1149" i="2"/>
  <c r="H1149" i="2"/>
  <c r="C1149" i="2"/>
  <c r="DV1148" i="2"/>
  <c r="DO1148" i="2"/>
  <c r="CH1148" i="2"/>
  <c r="CD1148" i="2"/>
  <c r="CB1148" i="2"/>
  <c r="U1148" i="2"/>
  <c r="Q1148" i="2"/>
  <c r="M1148" i="2"/>
  <c r="K1148" i="2"/>
  <c r="J1148" i="2"/>
  <c r="H1148" i="2"/>
  <c r="C1148" i="2"/>
  <c r="DV1147" i="2"/>
  <c r="DO1147" i="2"/>
  <c r="CD1147" i="2"/>
  <c r="CB1147" i="2"/>
  <c r="U1147" i="2"/>
  <c r="Q1147" i="2"/>
  <c r="M1147" i="2"/>
  <c r="K1147" i="2"/>
  <c r="J1147" i="2"/>
  <c r="H1147" i="2"/>
  <c r="C1147" i="2"/>
  <c r="DV1146" i="2"/>
  <c r="DO1146" i="2"/>
  <c r="CD1146" i="2"/>
  <c r="CB1146" i="2"/>
  <c r="U1146" i="2"/>
  <c r="Q1146" i="2"/>
  <c r="M1146" i="2"/>
  <c r="K1146" i="2"/>
  <c r="J1146" i="2"/>
  <c r="H1146" i="2"/>
  <c r="C1146" i="2"/>
  <c r="DV1145" i="2"/>
  <c r="DO1145" i="2"/>
  <c r="CD1145" i="2"/>
  <c r="CB1145" i="2"/>
  <c r="U1145" i="2"/>
  <c r="Q1145" i="2"/>
  <c r="M1145" i="2"/>
  <c r="K1145" i="2"/>
  <c r="J1145" i="2"/>
  <c r="H1145" i="2"/>
  <c r="C1145" i="2"/>
  <c r="DV1144" i="2"/>
  <c r="DO1144" i="2"/>
  <c r="CD1144" i="2"/>
  <c r="CB1144" i="2"/>
  <c r="U1144" i="2"/>
  <c r="Q1144" i="2"/>
  <c r="M1144" i="2"/>
  <c r="K1144" i="2"/>
  <c r="J1144" i="2"/>
  <c r="H1144" i="2"/>
  <c r="C1144" i="2"/>
  <c r="DV1143" i="2"/>
  <c r="DO1143" i="2"/>
  <c r="CI1143" i="2"/>
  <c r="CH1143" i="2"/>
  <c r="CG1143" i="2"/>
  <c r="CD1143" i="2"/>
  <c r="CJ1143" i="2" s="1"/>
  <c r="CB1143" i="2"/>
  <c r="U1143" i="2"/>
  <c r="Q1143" i="2"/>
  <c r="M1143" i="2"/>
  <c r="K1143" i="2"/>
  <c r="J1143" i="2"/>
  <c r="H1143" i="2"/>
  <c r="C1143" i="2"/>
  <c r="DV1142" i="2"/>
  <c r="DO1142" i="2"/>
  <c r="CD1142" i="2"/>
  <c r="CB1142" i="2"/>
  <c r="U1142" i="2"/>
  <c r="Q1142" i="2"/>
  <c r="M1142" i="2"/>
  <c r="K1142" i="2"/>
  <c r="J1142" i="2"/>
  <c r="H1142" i="2"/>
  <c r="C1142" i="2"/>
  <c r="DV1141" i="2"/>
  <c r="DO1141" i="2"/>
  <c r="CI1141" i="2"/>
  <c r="CH1141" i="2"/>
  <c r="CG1141" i="2"/>
  <c r="CD1141" i="2"/>
  <c r="CB1141" i="2"/>
  <c r="U1141" i="2"/>
  <c r="Q1141" i="2"/>
  <c r="M1141" i="2"/>
  <c r="K1141" i="2"/>
  <c r="J1141" i="2"/>
  <c r="H1141" i="2"/>
  <c r="C1141" i="2"/>
  <c r="DV1140" i="2"/>
  <c r="DO1140" i="2"/>
  <c r="CD1140" i="2"/>
  <c r="CB1140" i="2"/>
  <c r="U1140" i="2"/>
  <c r="Q1140" i="2"/>
  <c r="M1140" i="2"/>
  <c r="K1140" i="2"/>
  <c r="J1140" i="2"/>
  <c r="H1140" i="2"/>
  <c r="C1140" i="2"/>
  <c r="DV1139" i="2"/>
  <c r="DO1139" i="2"/>
  <c r="CD1139" i="2"/>
  <c r="CB1139" i="2"/>
  <c r="U1139" i="2"/>
  <c r="Q1139" i="2"/>
  <c r="M1139" i="2"/>
  <c r="K1139" i="2"/>
  <c r="J1139" i="2"/>
  <c r="H1139" i="2"/>
  <c r="C1139" i="2"/>
  <c r="DV1138" i="2"/>
  <c r="DO1138" i="2"/>
  <c r="CD1138" i="2"/>
  <c r="CB1138" i="2"/>
  <c r="U1138" i="2"/>
  <c r="Q1138" i="2"/>
  <c r="M1138" i="2"/>
  <c r="K1138" i="2"/>
  <c r="J1138" i="2"/>
  <c r="H1138" i="2"/>
  <c r="C1138" i="2"/>
  <c r="DV1137" i="2"/>
  <c r="DO1137" i="2"/>
  <c r="CI1137" i="2"/>
  <c r="CH1137" i="2"/>
  <c r="CG1137" i="2"/>
  <c r="CD1137" i="2"/>
  <c r="CJ1137" i="2" s="1"/>
  <c r="CB1137" i="2"/>
  <c r="U1137" i="2"/>
  <c r="Q1137" i="2"/>
  <c r="M1137" i="2"/>
  <c r="K1137" i="2"/>
  <c r="J1137" i="2"/>
  <c r="H1137" i="2"/>
  <c r="C1137" i="2"/>
  <c r="DV1136" i="2"/>
  <c r="DO1136" i="2"/>
  <c r="CD1136" i="2"/>
  <c r="CB1136" i="2"/>
  <c r="U1136" i="2"/>
  <c r="Q1136" i="2"/>
  <c r="M1136" i="2"/>
  <c r="K1136" i="2"/>
  <c r="J1136" i="2"/>
  <c r="H1136" i="2"/>
  <c r="C1136" i="2"/>
  <c r="DV1135" i="2"/>
  <c r="DO1135" i="2"/>
  <c r="CI1135" i="2"/>
  <c r="CH1135" i="2"/>
  <c r="CG1135" i="2"/>
  <c r="CD1135" i="2"/>
  <c r="CB1135" i="2"/>
  <c r="U1135" i="2"/>
  <c r="Q1135" i="2"/>
  <c r="M1135" i="2"/>
  <c r="K1135" i="2"/>
  <c r="J1135" i="2"/>
  <c r="H1135" i="2"/>
  <c r="C1135" i="2"/>
  <c r="DV1134" i="2"/>
  <c r="DO1134" i="2"/>
  <c r="CD1134" i="2"/>
  <c r="CB1134" i="2"/>
  <c r="U1134" i="2"/>
  <c r="Q1134" i="2"/>
  <c r="M1134" i="2"/>
  <c r="K1134" i="2"/>
  <c r="J1134" i="2"/>
  <c r="H1134" i="2"/>
  <c r="C1134" i="2"/>
  <c r="DV1133" i="2"/>
  <c r="DO1133" i="2"/>
  <c r="CD1133" i="2"/>
  <c r="CB1133" i="2"/>
  <c r="U1133" i="2"/>
  <c r="Q1133" i="2"/>
  <c r="M1133" i="2"/>
  <c r="K1133" i="2"/>
  <c r="J1133" i="2"/>
  <c r="H1133" i="2"/>
  <c r="C1133" i="2"/>
  <c r="DV1132" i="2"/>
  <c r="DO1132" i="2"/>
  <c r="CD1132" i="2"/>
  <c r="CB1132" i="2"/>
  <c r="U1132" i="2"/>
  <c r="Q1132" i="2"/>
  <c r="M1132" i="2"/>
  <c r="K1132" i="2"/>
  <c r="J1132" i="2"/>
  <c r="H1132" i="2"/>
  <c r="C1132" i="2"/>
  <c r="DV1131" i="2"/>
  <c r="DO1131" i="2"/>
  <c r="CI1131" i="2"/>
  <c r="CH1131" i="2"/>
  <c r="CG1131" i="2"/>
  <c r="CD1131" i="2"/>
  <c r="CJ1131" i="2" s="1"/>
  <c r="CB1131" i="2"/>
  <c r="U1131" i="2"/>
  <c r="Q1131" i="2"/>
  <c r="M1131" i="2"/>
  <c r="K1131" i="2"/>
  <c r="J1131" i="2"/>
  <c r="H1131" i="2"/>
  <c r="C1131" i="2"/>
  <c r="DV1130" i="2"/>
  <c r="DO1130" i="2"/>
  <c r="CH1130" i="2"/>
  <c r="CD1130" i="2"/>
  <c r="CB1130" i="2"/>
  <c r="U1130" i="2"/>
  <c r="Q1130" i="2"/>
  <c r="M1130" i="2"/>
  <c r="K1130" i="2"/>
  <c r="J1130" i="2"/>
  <c r="H1130" i="2"/>
  <c r="C1130" i="2"/>
  <c r="DV1129" i="2"/>
  <c r="DO1129" i="2"/>
  <c r="CD1129" i="2"/>
  <c r="CB1129" i="2"/>
  <c r="U1129" i="2"/>
  <c r="Q1129" i="2"/>
  <c r="M1129" i="2"/>
  <c r="K1129" i="2"/>
  <c r="J1129" i="2"/>
  <c r="H1129" i="2"/>
  <c r="C1129" i="2"/>
  <c r="DV1128" i="2"/>
  <c r="DO1128" i="2"/>
  <c r="CD1128" i="2"/>
  <c r="CB1128" i="2"/>
  <c r="U1128" i="2"/>
  <c r="Q1128" i="2"/>
  <c r="M1128" i="2"/>
  <c r="K1128" i="2"/>
  <c r="J1128" i="2"/>
  <c r="H1128" i="2"/>
  <c r="C1128" i="2"/>
  <c r="DV1127" i="2"/>
  <c r="DO1127" i="2"/>
  <c r="CD1127" i="2"/>
  <c r="CB1127" i="2"/>
  <c r="U1127" i="2"/>
  <c r="Q1127" i="2"/>
  <c r="M1127" i="2"/>
  <c r="K1127" i="2"/>
  <c r="J1127" i="2"/>
  <c r="H1127" i="2"/>
  <c r="C1127" i="2"/>
  <c r="DV1126" i="2"/>
  <c r="DO1126" i="2"/>
  <c r="CD1126" i="2"/>
  <c r="CB1126" i="2"/>
  <c r="U1126" i="2"/>
  <c r="Q1126" i="2"/>
  <c r="M1126" i="2"/>
  <c r="K1126" i="2"/>
  <c r="J1126" i="2"/>
  <c r="H1126" i="2"/>
  <c r="C1126" i="2"/>
  <c r="DV1125" i="2"/>
  <c r="DO1125" i="2"/>
  <c r="CD1125" i="2"/>
  <c r="CB1125" i="2"/>
  <c r="U1125" i="2"/>
  <c r="Q1125" i="2"/>
  <c r="M1125" i="2"/>
  <c r="K1125" i="2"/>
  <c r="J1125" i="2"/>
  <c r="H1125" i="2"/>
  <c r="C1125" i="2"/>
  <c r="DV1124" i="2"/>
  <c r="DO1124" i="2"/>
  <c r="CH1124" i="2"/>
  <c r="CD1124" i="2"/>
  <c r="CB1124" i="2"/>
  <c r="U1124" i="2"/>
  <c r="Q1124" i="2"/>
  <c r="M1124" i="2"/>
  <c r="K1124" i="2"/>
  <c r="J1124" i="2"/>
  <c r="H1124" i="2"/>
  <c r="C1124" i="2"/>
  <c r="DV1123" i="2"/>
  <c r="DO1123" i="2"/>
  <c r="CD1123" i="2"/>
  <c r="CB1123" i="2"/>
  <c r="U1123" i="2"/>
  <c r="Q1123" i="2"/>
  <c r="M1123" i="2"/>
  <c r="K1123" i="2"/>
  <c r="J1123" i="2"/>
  <c r="H1123" i="2"/>
  <c r="C1123" i="2"/>
  <c r="DV1122" i="2"/>
  <c r="DO1122" i="2"/>
  <c r="CH1122" i="2"/>
  <c r="CD1122" i="2"/>
  <c r="CB1122" i="2"/>
  <c r="U1122" i="2"/>
  <c r="Q1122" i="2"/>
  <c r="M1122" i="2"/>
  <c r="K1122" i="2"/>
  <c r="J1122" i="2"/>
  <c r="H1122" i="2"/>
  <c r="C1122" i="2"/>
  <c r="DV1121" i="2"/>
  <c r="DO1121" i="2"/>
  <c r="CD1121" i="2"/>
  <c r="CB1121" i="2"/>
  <c r="U1121" i="2"/>
  <c r="Q1121" i="2"/>
  <c r="M1121" i="2"/>
  <c r="K1121" i="2"/>
  <c r="J1121" i="2"/>
  <c r="H1121" i="2"/>
  <c r="C1121" i="2"/>
  <c r="DV1120" i="2"/>
  <c r="DO1120" i="2"/>
  <c r="CH1120" i="2"/>
  <c r="CD1120" i="2"/>
  <c r="CB1120" i="2"/>
  <c r="U1120" i="2"/>
  <c r="Q1120" i="2"/>
  <c r="M1120" i="2"/>
  <c r="K1120" i="2"/>
  <c r="J1120" i="2"/>
  <c r="H1120" i="2"/>
  <c r="C1120" i="2"/>
  <c r="DV1119" i="2"/>
  <c r="DO1119" i="2"/>
  <c r="CD1119" i="2"/>
  <c r="CB1119" i="2"/>
  <c r="U1119" i="2"/>
  <c r="Q1119" i="2"/>
  <c r="M1119" i="2"/>
  <c r="K1119" i="2"/>
  <c r="J1119" i="2"/>
  <c r="H1119" i="2"/>
  <c r="C1119" i="2"/>
  <c r="DV1118" i="2"/>
  <c r="DO1118" i="2"/>
  <c r="CD1118" i="2"/>
  <c r="CB1118" i="2"/>
  <c r="U1118" i="2"/>
  <c r="Q1118" i="2"/>
  <c r="M1118" i="2"/>
  <c r="K1118" i="2"/>
  <c r="J1118" i="2"/>
  <c r="H1118" i="2"/>
  <c r="C1118" i="2"/>
  <c r="DV1117" i="2"/>
  <c r="DO1117" i="2"/>
  <c r="CI1117" i="2"/>
  <c r="CH1117" i="2"/>
  <c r="CG1117" i="2"/>
  <c r="CD1117" i="2"/>
  <c r="CB1117" i="2"/>
  <c r="U1117" i="2"/>
  <c r="Q1117" i="2"/>
  <c r="M1117" i="2"/>
  <c r="K1117" i="2"/>
  <c r="J1117" i="2"/>
  <c r="H1117" i="2"/>
  <c r="C1117" i="2"/>
  <c r="DV1116" i="2"/>
  <c r="DO1116" i="2"/>
  <c r="CH1116" i="2"/>
  <c r="CD1116" i="2"/>
  <c r="CB1116" i="2"/>
  <c r="U1116" i="2"/>
  <c r="Q1116" i="2"/>
  <c r="M1116" i="2"/>
  <c r="K1116" i="2"/>
  <c r="J1116" i="2"/>
  <c r="H1116" i="2"/>
  <c r="C1116" i="2"/>
  <c r="DV1115" i="2"/>
  <c r="DO1115" i="2"/>
  <c r="CH1115" i="2"/>
  <c r="CD1115" i="2"/>
  <c r="CB1115" i="2"/>
  <c r="U1115" i="2"/>
  <c r="Q1115" i="2"/>
  <c r="M1115" i="2"/>
  <c r="K1115" i="2"/>
  <c r="J1115" i="2"/>
  <c r="H1115" i="2"/>
  <c r="C1115" i="2"/>
  <c r="DV1114" i="2"/>
  <c r="DO1114" i="2"/>
  <c r="CD1114" i="2"/>
  <c r="CB1114" i="2"/>
  <c r="U1114" i="2"/>
  <c r="Q1114" i="2"/>
  <c r="M1114" i="2"/>
  <c r="K1114" i="2"/>
  <c r="J1114" i="2"/>
  <c r="H1114" i="2"/>
  <c r="C1114" i="2"/>
  <c r="DV1113" i="2"/>
  <c r="DO1113" i="2"/>
  <c r="CD1113" i="2"/>
  <c r="CB1113" i="2"/>
  <c r="U1113" i="2"/>
  <c r="Q1113" i="2"/>
  <c r="M1113" i="2"/>
  <c r="K1113" i="2"/>
  <c r="J1113" i="2"/>
  <c r="H1113" i="2"/>
  <c r="C1113" i="2"/>
  <c r="DV1112" i="2"/>
  <c r="DO1112" i="2"/>
  <c r="CI1112" i="2"/>
  <c r="CH1112" i="2"/>
  <c r="CG1112" i="2"/>
  <c r="CD1112" i="2"/>
  <c r="CJ1112" i="2" s="1"/>
  <c r="CB1112" i="2"/>
  <c r="U1112" i="2"/>
  <c r="Q1112" i="2"/>
  <c r="M1112" i="2"/>
  <c r="K1112" i="2"/>
  <c r="J1112" i="2"/>
  <c r="H1112" i="2"/>
  <c r="C1112" i="2"/>
  <c r="DV1111" i="2"/>
  <c r="DO1111" i="2"/>
  <c r="CD1111" i="2"/>
  <c r="CB1111" i="2"/>
  <c r="U1111" i="2"/>
  <c r="Q1111" i="2"/>
  <c r="M1111" i="2"/>
  <c r="K1111" i="2"/>
  <c r="J1111" i="2"/>
  <c r="H1111" i="2"/>
  <c r="C1111" i="2"/>
  <c r="DV1110" i="2"/>
  <c r="DO1110" i="2"/>
  <c r="CD1110" i="2"/>
  <c r="CB1110" i="2"/>
  <c r="U1110" i="2"/>
  <c r="Q1110" i="2"/>
  <c r="M1110" i="2"/>
  <c r="K1110" i="2"/>
  <c r="J1110" i="2"/>
  <c r="H1110" i="2"/>
  <c r="C1110" i="2"/>
  <c r="DV1109" i="2"/>
  <c r="DO1109" i="2"/>
  <c r="CD1109" i="2"/>
  <c r="CB1109" i="2"/>
  <c r="U1109" i="2"/>
  <c r="Q1109" i="2"/>
  <c r="M1109" i="2"/>
  <c r="K1109" i="2"/>
  <c r="J1109" i="2"/>
  <c r="H1109" i="2"/>
  <c r="C1109" i="2"/>
  <c r="DV1108" i="2"/>
  <c r="DO1108" i="2"/>
  <c r="CD1108" i="2"/>
  <c r="CB1108" i="2"/>
  <c r="U1108" i="2"/>
  <c r="Q1108" i="2"/>
  <c r="M1108" i="2"/>
  <c r="K1108" i="2"/>
  <c r="J1108" i="2"/>
  <c r="H1108" i="2"/>
  <c r="C1108" i="2"/>
  <c r="DV1107" i="2"/>
  <c r="DO1107" i="2"/>
  <c r="CD1107" i="2"/>
  <c r="CB1107" i="2"/>
  <c r="U1107" i="2"/>
  <c r="Q1107" i="2"/>
  <c r="M1107" i="2"/>
  <c r="K1107" i="2"/>
  <c r="J1107" i="2"/>
  <c r="H1107" i="2"/>
  <c r="C1107" i="2"/>
  <c r="DV1106" i="2"/>
  <c r="DO1106" i="2"/>
  <c r="CD1106" i="2"/>
  <c r="CB1106" i="2"/>
  <c r="U1106" i="2"/>
  <c r="Q1106" i="2"/>
  <c r="M1106" i="2"/>
  <c r="K1106" i="2"/>
  <c r="J1106" i="2"/>
  <c r="H1106" i="2"/>
  <c r="C1106" i="2"/>
  <c r="DV1105" i="2"/>
  <c r="DO1105" i="2"/>
  <c r="CD1105" i="2"/>
  <c r="CB1105" i="2"/>
  <c r="U1105" i="2"/>
  <c r="Q1105" i="2"/>
  <c r="M1105" i="2"/>
  <c r="K1105" i="2"/>
  <c r="J1105" i="2"/>
  <c r="H1105" i="2"/>
  <c r="C1105" i="2"/>
  <c r="DV1104" i="2"/>
  <c r="DO1104" i="2"/>
  <c r="CH1104" i="2"/>
  <c r="CD1104" i="2"/>
  <c r="CB1104" i="2"/>
  <c r="U1104" i="2"/>
  <c r="Q1104" i="2"/>
  <c r="M1104" i="2"/>
  <c r="K1104" i="2"/>
  <c r="J1104" i="2"/>
  <c r="H1104" i="2"/>
  <c r="C1104" i="2"/>
  <c r="DV1103" i="2"/>
  <c r="DO1103" i="2"/>
  <c r="CD1103" i="2"/>
  <c r="CB1103" i="2"/>
  <c r="U1103" i="2"/>
  <c r="Q1103" i="2"/>
  <c r="M1103" i="2"/>
  <c r="K1103" i="2"/>
  <c r="J1103" i="2"/>
  <c r="H1103" i="2"/>
  <c r="C1103" i="2"/>
  <c r="DV1102" i="2"/>
  <c r="DO1102" i="2"/>
  <c r="CD1102" i="2"/>
  <c r="CB1102" i="2"/>
  <c r="U1102" i="2"/>
  <c r="Q1102" i="2"/>
  <c r="M1102" i="2"/>
  <c r="K1102" i="2"/>
  <c r="J1102" i="2"/>
  <c r="H1102" i="2"/>
  <c r="C1102" i="2"/>
  <c r="DV1101" i="2"/>
  <c r="DO1101" i="2"/>
  <c r="CD1101" i="2"/>
  <c r="CB1101" i="2"/>
  <c r="U1101" i="2"/>
  <c r="Q1101" i="2"/>
  <c r="M1101" i="2"/>
  <c r="K1101" i="2"/>
  <c r="J1101" i="2"/>
  <c r="H1101" i="2"/>
  <c r="C1101" i="2"/>
  <c r="DV1100" i="2"/>
  <c r="DO1100" i="2"/>
  <c r="CD1100" i="2"/>
  <c r="CB1100" i="2"/>
  <c r="U1100" i="2"/>
  <c r="Q1100" i="2"/>
  <c r="M1100" i="2"/>
  <c r="K1100" i="2"/>
  <c r="J1100" i="2"/>
  <c r="H1100" i="2"/>
  <c r="C1100" i="2"/>
  <c r="DV1099" i="2"/>
  <c r="DO1099" i="2"/>
  <c r="CD1099" i="2"/>
  <c r="CB1099" i="2"/>
  <c r="U1099" i="2"/>
  <c r="Q1099" i="2"/>
  <c r="M1099" i="2"/>
  <c r="K1099" i="2"/>
  <c r="J1099" i="2"/>
  <c r="H1099" i="2"/>
  <c r="C1099" i="2"/>
  <c r="DV1098" i="2"/>
  <c r="DO1098" i="2"/>
  <c r="CD1098" i="2"/>
  <c r="CB1098" i="2"/>
  <c r="U1098" i="2"/>
  <c r="Q1098" i="2"/>
  <c r="M1098" i="2"/>
  <c r="K1098" i="2"/>
  <c r="J1098" i="2"/>
  <c r="H1098" i="2"/>
  <c r="C1098" i="2"/>
  <c r="DV1097" i="2"/>
  <c r="DO1097" i="2"/>
  <c r="CH1097" i="2"/>
  <c r="CD1097" i="2"/>
  <c r="CB1097" i="2"/>
  <c r="U1097" i="2"/>
  <c r="Q1097" i="2"/>
  <c r="M1097" i="2"/>
  <c r="K1097" i="2"/>
  <c r="J1097" i="2"/>
  <c r="H1097" i="2"/>
  <c r="C1097" i="2"/>
  <c r="DV1096" i="2"/>
  <c r="DO1096" i="2"/>
  <c r="CD1096" i="2"/>
  <c r="CB1096" i="2"/>
  <c r="U1096" i="2"/>
  <c r="Q1096" i="2"/>
  <c r="M1096" i="2"/>
  <c r="K1096" i="2"/>
  <c r="J1096" i="2"/>
  <c r="H1096" i="2"/>
  <c r="C1096" i="2"/>
  <c r="DV1095" i="2"/>
  <c r="DO1095" i="2"/>
  <c r="CH1095" i="2"/>
  <c r="CD1095" i="2"/>
  <c r="CB1095" i="2"/>
  <c r="U1095" i="2"/>
  <c r="Q1095" i="2"/>
  <c r="M1095" i="2"/>
  <c r="K1095" i="2"/>
  <c r="J1095" i="2"/>
  <c r="H1095" i="2"/>
  <c r="C1095" i="2"/>
  <c r="DV1094" i="2"/>
  <c r="DO1094" i="2"/>
  <c r="CH1094" i="2"/>
  <c r="CD1094" i="2"/>
  <c r="CB1094" i="2"/>
  <c r="U1094" i="2"/>
  <c r="Q1094" i="2"/>
  <c r="M1094" i="2"/>
  <c r="K1094" i="2"/>
  <c r="J1094" i="2"/>
  <c r="H1094" i="2"/>
  <c r="C1094" i="2"/>
  <c r="DV1093" i="2"/>
  <c r="DO1093" i="2"/>
  <c r="CD1093" i="2"/>
  <c r="CB1093" i="2"/>
  <c r="U1093" i="2"/>
  <c r="Q1093" i="2"/>
  <c r="M1093" i="2"/>
  <c r="K1093" i="2"/>
  <c r="J1093" i="2"/>
  <c r="H1093" i="2"/>
  <c r="C1093" i="2"/>
  <c r="DV1092" i="2"/>
  <c r="DO1092" i="2"/>
  <c r="CI1092" i="2"/>
  <c r="CH1092" i="2"/>
  <c r="CG1092" i="2"/>
  <c r="CD1092" i="2"/>
  <c r="CB1092" i="2"/>
  <c r="U1092" i="2"/>
  <c r="Q1092" i="2"/>
  <c r="M1092" i="2"/>
  <c r="K1092" i="2"/>
  <c r="J1092" i="2"/>
  <c r="H1092" i="2"/>
  <c r="C1092" i="2"/>
  <c r="DV1091" i="2"/>
  <c r="DO1091" i="2"/>
  <c r="CI1091" i="2"/>
  <c r="CH1091" i="2"/>
  <c r="CG1091" i="2"/>
  <c r="CD1091" i="2"/>
  <c r="CJ1091" i="2" s="1"/>
  <c r="CB1091" i="2"/>
  <c r="U1091" i="2"/>
  <c r="Q1091" i="2"/>
  <c r="M1091" i="2"/>
  <c r="K1091" i="2"/>
  <c r="J1091" i="2"/>
  <c r="H1091" i="2"/>
  <c r="C1091" i="2"/>
  <c r="DV1090" i="2"/>
  <c r="DO1090" i="2"/>
  <c r="CD1090" i="2"/>
  <c r="CB1090" i="2"/>
  <c r="U1090" i="2"/>
  <c r="Q1090" i="2"/>
  <c r="M1090" i="2"/>
  <c r="K1090" i="2"/>
  <c r="J1090" i="2"/>
  <c r="H1090" i="2"/>
  <c r="C1090" i="2"/>
  <c r="DV1089" i="2"/>
  <c r="DO1089" i="2"/>
  <c r="CI1089" i="2"/>
  <c r="CH1089" i="2"/>
  <c r="CG1089" i="2"/>
  <c r="CD1089" i="2"/>
  <c r="CJ1089" i="2" s="1"/>
  <c r="CB1089" i="2"/>
  <c r="U1089" i="2"/>
  <c r="Q1089" i="2"/>
  <c r="M1089" i="2"/>
  <c r="K1089" i="2"/>
  <c r="J1089" i="2"/>
  <c r="H1089" i="2"/>
  <c r="C1089" i="2"/>
  <c r="DV1088" i="2"/>
  <c r="DO1088" i="2"/>
  <c r="CD1088" i="2"/>
  <c r="CB1088" i="2"/>
  <c r="U1088" i="2"/>
  <c r="Q1088" i="2"/>
  <c r="M1088" i="2"/>
  <c r="K1088" i="2"/>
  <c r="J1088" i="2"/>
  <c r="H1088" i="2"/>
  <c r="C1088" i="2"/>
  <c r="DV1087" i="2"/>
  <c r="DO1087" i="2"/>
  <c r="CJ1087" i="2"/>
  <c r="CI1087" i="2"/>
  <c r="CH1087" i="2"/>
  <c r="CG1087" i="2"/>
  <c r="CD1087" i="2"/>
  <c r="CB1087" i="2"/>
  <c r="U1087" i="2"/>
  <c r="Q1087" i="2"/>
  <c r="M1087" i="2"/>
  <c r="K1087" i="2"/>
  <c r="J1087" i="2"/>
  <c r="H1087" i="2"/>
  <c r="C1087" i="2"/>
  <c r="DV1086" i="2"/>
  <c r="DO1086" i="2"/>
  <c r="CH1086" i="2"/>
  <c r="CD1086" i="2"/>
  <c r="CB1086" i="2"/>
  <c r="U1086" i="2"/>
  <c r="Q1086" i="2"/>
  <c r="M1086" i="2"/>
  <c r="K1086" i="2"/>
  <c r="J1086" i="2"/>
  <c r="H1086" i="2"/>
  <c r="C1086" i="2"/>
  <c r="DV1085" i="2"/>
  <c r="DO1085" i="2"/>
  <c r="CD1085" i="2"/>
  <c r="CB1085" i="2"/>
  <c r="U1085" i="2"/>
  <c r="Q1085" i="2"/>
  <c r="M1085" i="2"/>
  <c r="K1085" i="2"/>
  <c r="J1085" i="2"/>
  <c r="H1085" i="2"/>
  <c r="C1085" i="2"/>
  <c r="DV1084" i="2"/>
  <c r="DO1084" i="2"/>
  <c r="CD1084" i="2"/>
  <c r="CB1084" i="2"/>
  <c r="U1084" i="2"/>
  <c r="Q1084" i="2"/>
  <c r="M1084" i="2"/>
  <c r="K1084" i="2"/>
  <c r="J1084" i="2"/>
  <c r="H1084" i="2"/>
  <c r="C1084" i="2"/>
  <c r="DV1083" i="2"/>
  <c r="DO1083" i="2"/>
  <c r="CD1083" i="2"/>
  <c r="CB1083" i="2"/>
  <c r="U1083" i="2"/>
  <c r="Q1083" i="2"/>
  <c r="M1083" i="2"/>
  <c r="K1083" i="2"/>
  <c r="J1083" i="2"/>
  <c r="H1083" i="2"/>
  <c r="C1083" i="2"/>
  <c r="DV1082" i="2"/>
  <c r="DO1082" i="2"/>
  <c r="CD1082" i="2"/>
  <c r="CB1082" i="2"/>
  <c r="U1082" i="2"/>
  <c r="Q1082" i="2"/>
  <c r="M1082" i="2"/>
  <c r="K1082" i="2"/>
  <c r="J1082" i="2"/>
  <c r="H1082" i="2"/>
  <c r="C1082" i="2"/>
  <c r="DV1081" i="2"/>
  <c r="DO1081" i="2"/>
  <c r="CD1081" i="2"/>
  <c r="CB1081" i="2"/>
  <c r="U1081" i="2"/>
  <c r="Q1081" i="2"/>
  <c r="M1081" i="2"/>
  <c r="K1081" i="2"/>
  <c r="J1081" i="2"/>
  <c r="H1081" i="2"/>
  <c r="C1081" i="2"/>
  <c r="DV1080" i="2"/>
  <c r="DO1080" i="2"/>
  <c r="CD1080" i="2"/>
  <c r="CB1080" i="2"/>
  <c r="U1080" i="2"/>
  <c r="Q1080" i="2"/>
  <c r="M1080" i="2"/>
  <c r="K1080" i="2"/>
  <c r="J1080" i="2"/>
  <c r="H1080" i="2"/>
  <c r="C1080" i="2"/>
  <c r="DV1079" i="2"/>
  <c r="DO1079" i="2"/>
  <c r="CD1079" i="2"/>
  <c r="CB1079" i="2"/>
  <c r="U1079" i="2"/>
  <c r="Q1079" i="2"/>
  <c r="M1079" i="2"/>
  <c r="K1079" i="2"/>
  <c r="J1079" i="2"/>
  <c r="H1079" i="2"/>
  <c r="C1079" i="2"/>
  <c r="DV1078" i="2"/>
  <c r="DO1078" i="2"/>
  <c r="CH1078" i="2"/>
  <c r="CD1078" i="2"/>
  <c r="CB1078" i="2"/>
  <c r="U1078" i="2"/>
  <c r="Q1078" i="2"/>
  <c r="M1078" i="2"/>
  <c r="K1078" i="2"/>
  <c r="J1078" i="2"/>
  <c r="H1078" i="2"/>
  <c r="C1078" i="2"/>
  <c r="DV1077" i="2"/>
  <c r="DO1077" i="2"/>
  <c r="CD1077" i="2"/>
  <c r="CB1077" i="2"/>
  <c r="U1077" i="2"/>
  <c r="Q1077" i="2"/>
  <c r="M1077" i="2"/>
  <c r="K1077" i="2"/>
  <c r="J1077" i="2"/>
  <c r="H1077" i="2"/>
  <c r="C1077" i="2"/>
  <c r="DV1076" i="2"/>
  <c r="DO1076" i="2"/>
  <c r="CH1076" i="2"/>
  <c r="CD1076" i="2"/>
  <c r="CB1076" i="2"/>
  <c r="U1076" i="2"/>
  <c r="Q1076" i="2"/>
  <c r="M1076" i="2"/>
  <c r="K1076" i="2"/>
  <c r="J1076" i="2"/>
  <c r="H1076" i="2"/>
  <c r="C1076" i="2"/>
  <c r="DV1075" i="2"/>
  <c r="DO1075" i="2"/>
  <c r="CD1075" i="2"/>
  <c r="CB1075" i="2"/>
  <c r="U1075" i="2"/>
  <c r="Q1075" i="2"/>
  <c r="M1075" i="2"/>
  <c r="K1075" i="2"/>
  <c r="J1075" i="2"/>
  <c r="H1075" i="2"/>
  <c r="C1075" i="2"/>
  <c r="DV1074" i="2"/>
  <c r="DO1074" i="2"/>
  <c r="CD1074" i="2"/>
  <c r="CB1074" i="2"/>
  <c r="U1074" i="2"/>
  <c r="Q1074" i="2"/>
  <c r="M1074" i="2"/>
  <c r="K1074" i="2"/>
  <c r="J1074" i="2"/>
  <c r="H1074" i="2"/>
  <c r="C1074" i="2"/>
  <c r="DV1073" i="2"/>
  <c r="DO1073" i="2"/>
  <c r="CJ1073" i="2"/>
  <c r="CI1073" i="2"/>
  <c r="CH1073" i="2"/>
  <c r="CG1073" i="2"/>
  <c r="CD1073" i="2"/>
  <c r="CB1073" i="2"/>
  <c r="U1073" i="2"/>
  <c r="Q1073" i="2"/>
  <c r="M1073" i="2"/>
  <c r="K1073" i="2"/>
  <c r="J1073" i="2"/>
  <c r="H1073" i="2"/>
  <c r="C1073" i="2"/>
  <c r="DV1072" i="2"/>
  <c r="DO1072" i="2"/>
  <c r="CJ1072" i="2"/>
  <c r="CI1072" i="2"/>
  <c r="CH1072" i="2"/>
  <c r="CG1072" i="2"/>
  <c r="CD1072" i="2"/>
  <c r="CB1072" i="2"/>
  <c r="U1072" i="2"/>
  <c r="Q1072" i="2"/>
  <c r="M1072" i="2"/>
  <c r="K1072" i="2"/>
  <c r="J1072" i="2"/>
  <c r="H1072" i="2"/>
  <c r="C1072" i="2"/>
  <c r="DV1071" i="2"/>
  <c r="DO1071" i="2"/>
  <c r="CD1071" i="2"/>
  <c r="CB1071" i="2"/>
  <c r="U1071" i="2"/>
  <c r="Q1071" i="2"/>
  <c r="M1071" i="2"/>
  <c r="K1071" i="2"/>
  <c r="J1071" i="2"/>
  <c r="H1071" i="2"/>
  <c r="C1071" i="2"/>
  <c r="DV1070" i="2"/>
  <c r="DO1070" i="2"/>
  <c r="CD1070" i="2"/>
  <c r="CB1070" i="2"/>
  <c r="U1070" i="2"/>
  <c r="Q1070" i="2"/>
  <c r="M1070" i="2"/>
  <c r="K1070" i="2"/>
  <c r="J1070" i="2"/>
  <c r="H1070" i="2"/>
  <c r="C1070" i="2"/>
  <c r="DV1069" i="2"/>
  <c r="DO1069" i="2"/>
  <c r="CD1069" i="2"/>
  <c r="CB1069" i="2"/>
  <c r="U1069" i="2"/>
  <c r="Q1069" i="2"/>
  <c r="M1069" i="2"/>
  <c r="K1069" i="2"/>
  <c r="J1069" i="2"/>
  <c r="H1069" i="2"/>
  <c r="C1069" i="2"/>
  <c r="DV1068" i="2"/>
  <c r="DO1068" i="2"/>
  <c r="CH1068" i="2"/>
  <c r="CD1068" i="2"/>
  <c r="CB1068" i="2"/>
  <c r="U1068" i="2"/>
  <c r="Q1068" i="2"/>
  <c r="M1068" i="2"/>
  <c r="K1068" i="2"/>
  <c r="J1068" i="2"/>
  <c r="H1068" i="2"/>
  <c r="C1068" i="2"/>
  <c r="DV1067" i="2"/>
  <c r="DO1067" i="2"/>
  <c r="CI1067" i="2"/>
  <c r="CH1067" i="2"/>
  <c r="CG1067" i="2"/>
  <c r="CD1067" i="2"/>
  <c r="CJ1067" i="2" s="1"/>
  <c r="CB1067" i="2"/>
  <c r="U1067" i="2"/>
  <c r="Q1067" i="2"/>
  <c r="M1067" i="2"/>
  <c r="K1067" i="2"/>
  <c r="J1067" i="2"/>
  <c r="H1067" i="2"/>
  <c r="C1067" i="2"/>
  <c r="DV1066" i="2"/>
  <c r="DO1066" i="2"/>
  <c r="CH1066" i="2"/>
  <c r="CD1066" i="2"/>
  <c r="CB1066" i="2"/>
  <c r="U1066" i="2"/>
  <c r="Q1066" i="2"/>
  <c r="M1066" i="2"/>
  <c r="K1066" i="2"/>
  <c r="J1066" i="2"/>
  <c r="H1066" i="2"/>
  <c r="C1066" i="2"/>
  <c r="DV1065" i="2"/>
  <c r="DO1065" i="2"/>
  <c r="CI1065" i="2"/>
  <c r="CH1065" i="2"/>
  <c r="CG1065" i="2"/>
  <c r="CD1065" i="2"/>
  <c r="CJ1065" i="2" s="1"/>
  <c r="CB1065" i="2"/>
  <c r="U1065" i="2"/>
  <c r="Q1065" i="2"/>
  <c r="M1065" i="2"/>
  <c r="K1065" i="2"/>
  <c r="J1065" i="2"/>
  <c r="H1065" i="2"/>
  <c r="C1065" i="2"/>
  <c r="DV1064" i="2"/>
  <c r="DO1064" i="2"/>
  <c r="CD1064" i="2"/>
  <c r="CB1064" i="2"/>
  <c r="U1064" i="2"/>
  <c r="Q1064" i="2"/>
  <c r="M1064" i="2"/>
  <c r="K1064" i="2"/>
  <c r="J1064" i="2"/>
  <c r="H1064" i="2"/>
  <c r="C1064" i="2"/>
  <c r="DV1063" i="2"/>
  <c r="DO1063" i="2"/>
  <c r="CD1063" i="2"/>
  <c r="CB1063" i="2"/>
  <c r="U1063" i="2"/>
  <c r="Q1063" i="2"/>
  <c r="M1063" i="2"/>
  <c r="K1063" i="2"/>
  <c r="J1063" i="2"/>
  <c r="H1063" i="2"/>
  <c r="C1063" i="2"/>
  <c r="DV1062" i="2"/>
  <c r="DO1062" i="2"/>
  <c r="CD1062" i="2"/>
  <c r="CB1062" i="2"/>
  <c r="U1062" i="2"/>
  <c r="Q1062" i="2"/>
  <c r="M1062" i="2"/>
  <c r="K1062" i="2"/>
  <c r="J1062" i="2"/>
  <c r="H1062" i="2"/>
  <c r="C1062" i="2"/>
  <c r="DV1061" i="2"/>
  <c r="DO1061" i="2"/>
  <c r="CH1061" i="2"/>
  <c r="CD1061" i="2"/>
  <c r="CB1061" i="2"/>
  <c r="U1061" i="2"/>
  <c r="Q1061" i="2"/>
  <c r="M1061" i="2"/>
  <c r="K1061" i="2"/>
  <c r="J1061" i="2"/>
  <c r="H1061" i="2"/>
  <c r="C1061" i="2"/>
  <c r="DV1060" i="2"/>
  <c r="DO1060" i="2"/>
  <c r="CH1060" i="2"/>
  <c r="CD1060" i="2"/>
  <c r="CB1060" i="2"/>
  <c r="U1060" i="2"/>
  <c r="Q1060" i="2"/>
  <c r="M1060" i="2"/>
  <c r="K1060" i="2"/>
  <c r="J1060" i="2"/>
  <c r="H1060" i="2"/>
  <c r="C1060" i="2"/>
  <c r="DV1059" i="2"/>
  <c r="DO1059" i="2"/>
  <c r="CD1059" i="2"/>
  <c r="CB1059" i="2"/>
  <c r="U1059" i="2"/>
  <c r="Q1059" i="2"/>
  <c r="M1059" i="2"/>
  <c r="K1059" i="2"/>
  <c r="J1059" i="2"/>
  <c r="H1059" i="2"/>
  <c r="C1059" i="2"/>
  <c r="DV1058" i="2"/>
  <c r="DO1058" i="2"/>
  <c r="CD1058" i="2"/>
  <c r="CB1058" i="2"/>
  <c r="U1058" i="2"/>
  <c r="Q1058" i="2"/>
  <c r="M1058" i="2"/>
  <c r="K1058" i="2"/>
  <c r="J1058" i="2"/>
  <c r="H1058" i="2"/>
  <c r="C1058" i="2"/>
  <c r="DV1057" i="2"/>
  <c r="DO1057" i="2"/>
  <c r="CD1057" i="2"/>
  <c r="CB1057" i="2"/>
  <c r="U1057" i="2"/>
  <c r="Q1057" i="2"/>
  <c r="M1057" i="2"/>
  <c r="K1057" i="2"/>
  <c r="J1057" i="2"/>
  <c r="H1057" i="2"/>
  <c r="C1057" i="2"/>
  <c r="DV1056" i="2"/>
  <c r="DO1056" i="2"/>
  <c r="CD1056" i="2"/>
  <c r="CB1056" i="2"/>
  <c r="U1056" i="2"/>
  <c r="Q1056" i="2"/>
  <c r="M1056" i="2"/>
  <c r="K1056" i="2"/>
  <c r="J1056" i="2"/>
  <c r="H1056" i="2"/>
  <c r="C1056" i="2"/>
  <c r="DV1055" i="2"/>
  <c r="DO1055" i="2"/>
  <c r="CD1055" i="2"/>
  <c r="CB1055" i="2"/>
  <c r="U1055" i="2"/>
  <c r="Q1055" i="2"/>
  <c r="M1055" i="2"/>
  <c r="K1055" i="2"/>
  <c r="J1055" i="2"/>
  <c r="H1055" i="2"/>
  <c r="C1055" i="2"/>
  <c r="DV1054" i="2"/>
  <c r="DO1054" i="2"/>
  <c r="CD1054" i="2"/>
  <c r="CB1054" i="2"/>
  <c r="U1054" i="2"/>
  <c r="Q1054" i="2"/>
  <c r="M1054" i="2"/>
  <c r="K1054" i="2"/>
  <c r="J1054" i="2"/>
  <c r="H1054" i="2"/>
  <c r="C1054" i="2"/>
  <c r="DV1053" i="2"/>
  <c r="DO1053" i="2"/>
  <c r="CD1053" i="2"/>
  <c r="CB1053" i="2"/>
  <c r="U1053" i="2"/>
  <c r="Q1053" i="2"/>
  <c r="M1053" i="2"/>
  <c r="K1053" i="2"/>
  <c r="J1053" i="2"/>
  <c r="H1053" i="2"/>
  <c r="C1053" i="2"/>
  <c r="DV1052" i="2"/>
  <c r="DO1052" i="2"/>
  <c r="CD1052" i="2"/>
  <c r="CB1052" i="2"/>
  <c r="U1052" i="2"/>
  <c r="Q1052" i="2"/>
  <c r="M1052" i="2"/>
  <c r="K1052" i="2"/>
  <c r="J1052" i="2"/>
  <c r="H1052" i="2"/>
  <c r="C1052" i="2"/>
  <c r="DV1051" i="2"/>
  <c r="DO1051" i="2"/>
  <c r="CD1051" i="2"/>
  <c r="CB1051" i="2"/>
  <c r="U1051" i="2"/>
  <c r="Q1051" i="2"/>
  <c r="M1051" i="2"/>
  <c r="K1051" i="2"/>
  <c r="J1051" i="2"/>
  <c r="H1051" i="2"/>
  <c r="C1051" i="2"/>
  <c r="DV1050" i="2"/>
  <c r="DO1050" i="2"/>
  <c r="CD1050" i="2"/>
  <c r="CB1050" i="2"/>
  <c r="U1050" i="2"/>
  <c r="Q1050" i="2"/>
  <c r="M1050" i="2"/>
  <c r="K1050" i="2"/>
  <c r="J1050" i="2"/>
  <c r="H1050" i="2"/>
  <c r="C1050" i="2"/>
  <c r="DV1049" i="2"/>
  <c r="DO1049" i="2"/>
  <c r="CD1049" i="2"/>
  <c r="CB1049" i="2"/>
  <c r="U1049" i="2"/>
  <c r="Q1049" i="2"/>
  <c r="M1049" i="2"/>
  <c r="K1049" i="2"/>
  <c r="J1049" i="2"/>
  <c r="H1049" i="2"/>
  <c r="C1049" i="2"/>
  <c r="DV1048" i="2"/>
  <c r="DO1048" i="2"/>
  <c r="CH1048" i="2"/>
  <c r="CD1048" i="2"/>
  <c r="CB1048" i="2"/>
  <c r="U1048" i="2"/>
  <c r="Q1048" i="2"/>
  <c r="M1048" i="2"/>
  <c r="K1048" i="2"/>
  <c r="J1048" i="2"/>
  <c r="H1048" i="2"/>
  <c r="C1048" i="2"/>
  <c r="DV1047" i="2"/>
  <c r="DO1047" i="2"/>
  <c r="CI1047" i="2"/>
  <c r="CH1047" i="2"/>
  <c r="CG1047" i="2"/>
  <c r="CD1047" i="2"/>
  <c r="CB1047" i="2"/>
  <c r="U1047" i="2"/>
  <c r="Q1047" i="2"/>
  <c r="M1047" i="2"/>
  <c r="K1047" i="2"/>
  <c r="J1047" i="2"/>
  <c r="H1047" i="2"/>
  <c r="C1047" i="2"/>
  <c r="DV1046" i="2"/>
  <c r="DO1046" i="2"/>
  <c r="CD1046" i="2"/>
  <c r="CB1046" i="2"/>
  <c r="U1046" i="2"/>
  <c r="Q1046" i="2"/>
  <c r="M1046" i="2"/>
  <c r="K1046" i="2"/>
  <c r="J1046" i="2"/>
  <c r="H1046" i="2"/>
  <c r="C1046" i="2"/>
  <c r="DV1045" i="2"/>
  <c r="DO1045" i="2"/>
  <c r="CD1045" i="2"/>
  <c r="CB1045" i="2"/>
  <c r="U1045" i="2"/>
  <c r="Q1045" i="2"/>
  <c r="M1045" i="2"/>
  <c r="K1045" i="2"/>
  <c r="J1045" i="2"/>
  <c r="H1045" i="2"/>
  <c r="C1045" i="2"/>
  <c r="DV1044" i="2"/>
  <c r="DO1044" i="2"/>
  <c r="CI1044" i="2"/>
  <c r="CH1044" i="2"/>
  <c r="CG1044" i="2"/>
  <c r="CD1044" i="2"/>
  <c r="CJ1044" i="2" s="1"/>
  <c r="CB1044" i="2"/>
  <c r="U1044" i="2"/>
  <c r="Q1044" i="2"/>
  <c r="M1044" i="2"/>
  <c r="K1044" i="2"/>
  <c r="J1044" i="2"/>
  <c r="H1044" i="2"/>
  <c r="C1044" i="2"/>
  <c r="DV1043" i="2"/>
  <c r="DO1043" i="2"/>
  <c r="CI1043" i="2"/>
  <c r="CH1043" i="2"/>
  <c r="CG1043" i="2"/>
  <c r="CD1043" i="2"/>
  <c r="CB1043" i="2"/>
  <c r="U1043" i="2"/>
  <c r="Q1043" i="2"/>
  <c r="M1043" i="2"/>
  <c r="K1043" i="2"/>
  <c r="J1043" i="2"/>
  <c r="H1043" i="2"/>
  <c r="C1043" i="2"/>
  <c r="DV1042" i="2"/>
  <c r="DO1042" i="2"/>
  <c r="CI1042" i="2"/>
  <c r="CH1042" i="2"/>
  <c r="CG1042" i="2"/>
  <c r="CD1042" i="2"/>
  <c r="CJ1042" i="2" s="1"/>
  <c r="CB1042" i="2"/>
  <c r="U1042" i="2"/>
  <c r="Q1042" i="2"/>
  <c r="M1042" i="2"/>
  <c r="K1042" i="2"/>
  <c r="J1042" i="2"/>
  <c r="H1042" i="2"/>
  <c r="C1042" i="2"/>
  <c r="DV1041" i="2"/>
  <c r="DO1041" i="2"/>
  <c r="CD1041" i="2"/>
  <c r="CB1041" i="2"/>
  <c r="U1041" i="2"/>
  <c r="Q1041" i="2"/>
  <c r="M1041" i="2"/>
  <c r="K1041" i="2"/>
  <c r="J1041" i="2"/>
  <c r="H1041" i="2"/>
  <c r="C1041" i="2"/>
  <c r="DV1040" i="2"/>
  <c r="DO1040" i="2"/>
  <c r="CH1040" i="2"/>
  <c r="CD1040" i="2"/>
  <c r="CB1040" i="2"/>
  <c r="U1040" i="2"/>
  <c r="Q1040" i="2"/>
  <c r="M1040" i="2"/>
  <c r="K1040" i="2"/>
  <c r="J1040" i="2"/>
  <c r="H1040" i="2"/>
  <c r="C1040" i="2"/>
  <c r="DV1039" i="2"/>
  <c r="DO1039" i="2"/>
  <c r="CD1039" i="2"/>
  <c r="CB1039" i="2"/>
  <c r="U1039" i="2"/>
  <c r="Q1039" i="2"/>
  <c r="M1039" i="2"/>
  <c r="K1039" i="2"/>
  <c r="J1039" i="2"/>
  <c r="H1039" i="2"/>
  <c r="C1039" i="2"/>
  <c r="DV1038" i="2"/>
  <c r="DO1038" i="2"/>
  <c r="CD1038" i="2"/>
  <c r="CB1038" i="2"/>
  <c r="U1038" i="2"/>
  <c r="Q1038" i="2"/>
  <c r="M1038" i="2"/>
  <c r="K1038" i="2"/>
  <c r="J1038" i="2"/>
  <c r="H1038" i="2"/>
  <c r="C1038" i="2"/>
  <c r="DV1037" i="2"/>
  <c r="DO1037" i="2"/>
  <c r="CD1037" i="2"/>
  <c r="CB1037" i="2"/>
  <c r="U1037" i="2"/>
  <c r="Q1037" i="2"/>
  <c r="M1037" i="2"/>
  <c r="K1037" i="2"/>
  <c r="J1037" i="2"/>
  <c r="H1037" i="2"/>
  <c r="C1037" i="2"/>
  <c r="DV1036" i="2"/>
  <c r="DO1036" i="2"/>
  <c r="CI1036" i="2"/>
  <c r="CH1036" i="2"/>
  <c r="CG1036" i="2"/>
  <c r="CD1036" i="2"/>
  <c r="CB1036" i="2"/>
  <c r="U1036" i="2"/>
  <c r="Q1036" i="2"/>
  <c r="M1036" i="2"/>
  <c r="K1036" i="2"/>
  <c r="J1036" i="2"/>
  <c r="H1036" i="2"/>
  <c r="C1036" i="2"/>
  <c r="DV1035" i="2"/>
  <c r="DO1035" i="2"/>
  <c r="CD1035" i="2"/>
  <c r="CB1035" i="2"/>
  <c r="U1035" i="2"/>
  <c r="Q1035" i="2"/>
  <c r="M1035" i="2"/>
  <c r="K1035" i="2"/>
  <c r="J1035" i="2"/>
  <c r="H1035" i="2"/>
  <c r="C1035" i="2"/>
  <c r="DV1034" i="2"/>
  <c r="DO1034" i="2"/>
  <c r="CD1034" i="2"/>
  <c r="CB1034" i="2"/>
  <c r="U1034" i="2"/>
  <c r="Q1034" i="2"/>
  <c r="M1034" i="2"/>
  <c r="K1034" i="2"/>
  <c r="J1034" i="2"/>
  <c r="H1034" i="2"/>
  <c r="C1034" i="2"/>
  <c r="DV1033" i="2"/>
  <c r="DO1033" i="2"/>
  <c r="CI1033" i="2"/>
  <c r="CH1033" i="2"/>
  <c r="CG1033" i="2"/>
  <c r="CD1033" i="2"/>
  <c r="CJ1033" i="2" s="1"/>
  <c r="CB1033" i="2"/>
  <c r="U1033" i="2"/>
  <c r="Q1033" i="2"/>
  <c r="M1033" i="2"/>
  <c r="K1033" i="2"/>
  <c r="J1033" i="2"/>
  <c r="H1033" i="2"/>
  <c r="C1033" i="2"/>
  <c r="DV1032" i="2"/>
  <c r="DO1032" i="2"/>
  <c r="CH1032" i="2"/>
  <c r="CD1032" i="2"/>
  <c r="CB1032" i="2"/>
  <c r="U1032" i="2"/>
  <c r="Q1032" i="2"/>
  <c r="M1032" i="2"/>
  <c r="K1032" i="2"/>
  <c r="J1032" i="2"/>
  <c r="H1032" i="2"/>
  <c r="C1032" i="2"/>
  <c r="DV1031" i="2"/>
  <c r="DO1031" i="2"/>
  <c r="CI1031" i="2"/>
  <c r="CH1031" i="2"/>
  <c r="CG1031" i="2"/>
  <c r="CJ1031" i="2" s="1"/>
  <c r="CD1031" i="2"/>
  <c r="CB1031" i="2"/>
  <c r="U1031" i="2"/>
  <c r="Q1031" i="2"/>
  <c r="M1031" i="2"/>
  <c r="K1031" i="2"/>
  <c r="J1031" i="2"/>
  <c r="H1031" i="2"/>
  <c r="C1031" i="2"/>
  <c r="DV1030" i="2"/>
  <c r="DO1030" i="2"/>
  <c r="CD1030" i="2"/>
  <c r="CB1030" i="2"/>
  <c r="U1030" i="2"/>
  <c r="Q1030" i="2"/>
  <c r="M1030" i="2"/>
  <c r="K1030" i="2"/>
  <c r="J1030" i="2"/>
  <c r="H1030" i="2"/>
  <c r="C1030" i="2"/>
  <c r="DV1029" i="2"/>
  <c r="DO1029" i="2"/>
  <c r="CD1029" i="2"/>
  <c r="CB1029" i="2"/>
  <c r="U1029" i="2"/>
  <c r="Q1029" i="2"/>
  <c r="M1029" i="2"/>
  <c r="K1029" i="2"/>
  <c r="J1029" i="2"/>
  <c r="H1029" i="2"/>
  <c r="C1029" i="2"/>
  <c r="DV1028" i="2"/>
  <c r="DO1028" i="2"/>
  <c r="CH1028" i="2"/>
  <c r="CD1028" i="2"/>
  <c r="CB1028" i="2"/>
  <c r="U1028" i="2"/>
  <c r="Q1028" i="2"/>
  <c r="M1028" i="2"/>
  <c r="K1028" i="2"/>
  <c r="J1028" i="2"/>
  <c r="H1028" i="2"/>
  <c r="C1028" i="2"/>
  <c r="DV1027" i="2"/>
  <c r="DO1027" i="2"/>
  <c r="CH1027" i="2"/>
  <c r="CD1027" i="2"/>
  <c r="CB1027" i="2"/>
  <c r="U1027" i="2"/>
  <c r="Q1027" i="2"/>
  <c r="M1027" i="2"/>
  <c r="K1027" i="2"/>
  <c r="J1027" i="2"/>
  <c r="H1027" i="2"/>
  <c r="C1027" i="2"/>
  <c r="DV1026" i="2"/>
  <c r="DO1026" i="2"/>
  <c r="CI1026" i="2"/>
  <c r="CH1026" i="2"/>
  <c r="CG1026" i="2"/>
  <c r="CD1026" i="2"/>
  <c r="CJ1026" i="2" s="1"/>
  <c r="CB1026" i="2"/>
  <c r="U1026" i="2"/>
  <c r="Q1026" i="2"/>
  <c r="M1026" i="2"/>
  <c r="K1026" i="2"/>
  <c r="J1026" i="2"/>
  <c r="H1026" i="2"/>
  <c r="C1026" i="2"/>
  <c r="DV1025" i="2"/>
  <c r="DO1025" i="2"/>
  <c r="CI1025" i="2"/>
  <c r="CH1025" i="2"/>
  <c r="CG1025" i="2"/>
  <c r="CD1025" i="2"/>
  <c r="CJ1025" i="2" s="1"/>
  <c r="CB1025" i="2"/>
  <c r="U1025" i="2"/>
  <c r="Q1025" i="2"/>
  <c r="M1025" i="2"/>
  <c r="K1025" i="2"/>
  <c r="J1025" i="2"/>
  <c r="H1025" i="2"/>
  <c r="C1025" i="2"/>
  <c r="DV1024" i="2"/>
  <c r="DO1024" i="2"/>
  <c r="CD1024" i="2"/>
  <c r="CB1024" i="2"/>
  <c r="U1024" i="2"/>
  <c r="Q1024" i="2"/>
  <c r="M1024" i="2"/>
  <c r="K1024" i="2"/>
  <c r="J1024" i="2"/>
  <c r="H1024" i="2"/>
  <c r="C1024" i="2"/>
  <c r="DV1023" i="2"/>
  <c r="DO1023" i="2"/>
  <c r="CD1023" i="2"/>
  <c r="CB1023" i="2"/>
  <c r="U1023" i="2"/>
  <c r="Q1023" i="2"/>
  <c r="M1023" i="2"/>
  <c r="K1023" i="2"/>
  <c r="J1023" i="2"/>
  <c r="H1023" i="2"/>
  <c r="C1023" i="2"/>
  <c r="DV1022" i="2"/>
  <c r="DO1022" i="2"/>
  <c r="CI1022" i="2"/>
  <c r="CH1022" i="2"/>
  <c r="CG1022" i="2"/>
  <c r="CD1022" i="2"/>
  <c r="CB1022" i="2"/>
  <c r="U1022" i="2"/>
  <c r="Q1022" i="2"/>
  <c r="M1022" i="2"/>
  <c r="K1022" i="2"/>
  <c r="J1022" i="2"/>
  <c r="H1022" i="2"/>
  <c r="C1022" i="2"/>
  <c r="DV1021" i="2"/>
  <c r="DO1021" i="2"/>
  <c r="CD1021" i="2"/>
  <c r="CB1021" i="2"/>
  <c r="U1021" i="2"/>
  <c r="Q1021" i="2"/>
  <c r="M1021" i="2"/>
  <c r="K1021" i="2"/>
  <c r="J1021" i="2"/>
  <c r="H1021" i="2"/>
  <c r="C1021" i="2"/>
  <c r="DV1020" i="2"/>
  <c r="DO1020" i="2"/>
  <c r="CD1020" i="2"/>
  <c r="CB1020" i="2"/>
  <c r="U1020" i="2"/>
  <c r="Q1020" i="2"/>
  <c r="M1020" i="2"/>
  <c r="K1020" i="2"/>
  <c r="J1020" i="2"/>
  <c r="H1020" i="2"/>
  <c r="C1020" i="2"/>
  <c r="DV1019" i="2"/>
  <c r="DO1019" i="2"/>
  <c r="CH1019" i="2"/>
  <c r="CD1019" i="2"/>
  <c r="CB1019" i="2"/>
  <c r="U1019" i="2"/>
  <c r="Q1019" i="2"/>
  <c r="M1019" i="2"/>
  <c r="K1019" i="2"/>
  <c r="J1019" i="2"/>
  <c r="H1019" i="2"/>
  <c r="C1019" i="2"/>
  <c r="DV1018" i="2"/>
  <c r="DO1018" i="2"/>
  <c r="CJ1018" i="2"/>
  <c r="CI1018" i="2"/>
  <c r="CH1018" i="2"/>
  <c r="CG1018" i="2"/>
  <c r="CD1018" i="2"/>
  <c r="CB1018" i="2"/>
  <c r="U1018" i="2"/>
  <c r="Q1018" i="2"/>
  <c r="M1018" i="2"/>
  <c r="K1018" i="2"/>
  <c r="J1018" i="2"/>
  <c r="H1018" i="2"/>
  <c r="C1018" i="2"/>
  <c r="DV1017" i="2"/>
  <c r="DO1017" i="2"/>
  <c r="CJ1017" i="2"/>
  <c r="CI1017" i="2"/>
  <c r="CH1017" i="2"/>
  <c r="CG1017" i="2"/>
  <c r="CD1017" i="2"/>
  <c r="CB1017" i="2"/>
  <c r="U1017" i="2"/>
  <c r="Q1017" i="2"/>
  <c r="M1017" i="2"/>
  <c r="K1017" i="2"/>
  <c r="J1017" i="2"/>
  <c r="H1017" i="2"/>
  <c r="C1017" i="2"/>
  <c r="DV1016" i="2"/>
  <c r="DO1016" i="2"/>
  <c r="CD1016" i="2"/>
  <c r="CB1016" i="2"/>
  <c r="U1016" i="2"/>
  <c r="Q1016" i="2"/>
  <c r="M1016" i="2"/>
  <c r="K1016" i="2"/>
  <c r="J1016" i="2"/>
  <c r="H1016" i="2"/>
  <c r="C1016" i="2"/>
  <c r="DV1015" i="2"/>
  <c r="DO1015" i="2"/>
  <c r="CD1015" i="2"/>
  <c r="CB1015" i="2"/>
  <c r="U1015" i="2"/>
  <c r="Q1015" i="2"/>
  <c r="M1015" i="2"/>
  <c r="K1015" i="2"/>
  <c r="J1015" i="2"/>
  <c r="H1015" i="2"/>
  <c r="C1015" i="2"/>
  <c r="DV1014" i="2"/>
  <c r="DO1014" i="2"/>
  <c r="CH1014" i="2"/>
  <c r="CD1014" i="2"/>
  <c r="CB1014" i="2"/>
  <c r="U1014" i="2"/>
  <c r="Q1014" i="2"/>
  <c r="M1014" i="2"/>
  <c r="K1014" i="2"/>
  <c r="J1014" i="2"/>
  <c r="H1014" i="2"/>
  <c r="C1014" i="2"/>
  <c r="DV1013" i="2"/>
  <c r="DO1013" i="2"/>
  <c r="CH1013" i="2"/>
  <c r="CD1013" i="2"/>
  <c r="CB1013" i="2"/>
  <c r="U1013" i="2"/>
  <c r="Q1013" i="2"/>
  <c r="M1013" i="2"/>
  <c r="K1013" i="2"/>
  <c r="J1013" i="2"/>
  <c r="H1013" i="2"/>
  <c r="C1013" i="2"/>
  <c r="DV1012" i="2"/>
  <c r="DO1012" i="2"/>
  <c r="CD1012" i="2"/>
  <c r="CB1012" i="2"/>
  <c r="U1012" i="2"/>
  <c r="Q1012" i="2"/>
  <c r="M1012" i="2"/>
  <c r="K1012" i="2"/>
  <c r="J1012" i="2"/>
  <c r="H1012" i="2"/>
  <c r="C1012" i="2"/>
  <c r="DV1011" i="2"/>
  <c r="DO1011" i="2"/>
  <c r="CD1011" i="2"/>
  <c r="CB1011" i="2"/>
  <c r="U1011" i="2"/>
  <c r="Q1011" i="2"/>
  <c r="M1011" i="2"/>
  <c r="K1011" i="2"/>
  <c r="J1011" i="2"/>
  <c r="H1011" i="2"/>
  <c r="C1011" i="2"/>
  <c r="DV1010" i="2"/>
  <c r="DO1010" i="2"/>
  <c r="CI1010" i="2"/>
  <c r="CH1010" i="2"/>
  <c r="CG1010" i="2"/>
  <c r="CD1010" i="2"/>
  <c r="CJ1010" i="2" s="1"/>
  <c r="CB1010" i="2"/>
  <c r="U1010" i="2"/>
  <c r="Q1010" i="2"/>
  <c r="M1010" i="2"/>
  <c r="K1010" i="2"/>
  <c r="J1010" i="2"/>
  <c r="H1010" i="2"/>
  <c r="C1010" i="2"/>
  <c r="DV1009" i="2"/>
  <c r="DO1009" i="2"/>
  <c r="CD1009" i="2"/>
  <c r="CB1009" i="2"/>
  <c r="U1009" i="2"/>
  <c r="Q1009" i="2"/>
  <c r="M1009" i="2"/>
  <c r="K1009" i="2"/>
  <c r="J1009" i="2"/>
  <c r="H1009" i="2"/>
  <c r="C1009" i="2"/>
  <c r="DV1008" i="2"/>
  <c r="DO1008" i="2"/>
  <c r="CD1008" i="2"/>
  <c r="CB1008" i="2"/>
  <c r="U1008" i="2"/>
  <c r="Q1008" i="2"/>
  <c r="M1008" i="2"/>
  <c r="K1008" i="2"/>
  <c r="J1008" i="2"/>
  <c r="H1008" i="2"/>
  <c r="C1008" i="2"/>
  <c r="DV1007" i="2"/>
  <c r="DO1007" i="2"/>
  <c r="CD1007" i="2"/>
  <c r="CB1007" i="2"/>
  <c r="U1007" i="2"/>
  <c r="Q1007" i="2"/>
  <c r="M1007" i="2"/>
  <c r="K1007" i="2"/>
  <c r="J1007" i="2"/>
  <c r="H1007" i="2"/>
  <c r="C1007" i="2"/>
  <c r="DV1006" i="2"/>
  <c r="DO1006" i="2"/>
  <c r="CH1006" i="2"/>
  <c r="CD1006" i="2"/>
  <c r="CB1006" i="2"/>
  <c r="U1006" i="2"/>
  <c r="Q1006" i="2"/>
  <c r="M1006" i="2"/>
  <c r="K1006" i="2"/>
  <c r="J1006" i="2"/>
  <c r="H1006" i="2"/>
  <c r="C1006" i="2"/>
  <c r="DV1005" i="2"/>
  <c r="DO1005" i="2"/>
  <c r="CI1005" i="2"/>
  <c r="CH1005" i="2"/>
  <c r="CG1005" i="2"/>
  <c r="CD1005" i="2"/>
  <c r="CB1005" i="2"/>
  <c r="U1005" i="2"/>
  <c r="Q1005" i="2"/>
  <c r="M1005" i="2"/>
  <c r="K1005" i="2"/>
  <c r="J1005" i="2"/>
  <c r="H1005" i="2"/>
  <c r="C1005" i="2"/>
  <c r="DV1004" i="2"/>
  <c r="DO1004" i="2"/>
  <c r="CH1004" i="2"/>
  <c r="CD1004" i="2"/>
  <c r="CB1004" i="2"/>
  <c r="U1004" i="2"/>
  <c r="Q1004" i="2"/>
  <c r="M1004" i="2"/>
  <c r="K1004" i="2"/>
  <c r="J1004" i="2"/>
  <c r="H1004" i="2"/>
  <c r="C1004" i="2"/>
  <c r="DV1003" i="2"/>
  <c r="DO1003" i="2"/>
  <c r="CD1003" i="2"/>
  <c r="CB1003" i="2"/>
  <c r="U1003" i="2"/>
  <c r="Q1003" i="2"/>
  <c r="M1003" i="2"/>
  <c r="K1003" i="2"/>
  <c r="J1003" i="2"/>
  <c r="H1003" i="2"/>
  <c r="C1003" i="2"/>
  <c r="DV1002" i="2"/>
  <c r="DO1002" i="2"/>
  <c r="CI1002" i="2"/>
  <c r="CH1002" i="2"/>
  <c r="CG1002" i="2"/>
  <c r="CD1002" i="2"/>
  <c r="CJ1002" i="2" s="1"/>
  <c r="CB1002" i="2"/>
  <c r="U1002" i="2"/>
  <c r="Q1002" i="2"/>
  <c r="M1002" i="2"/>
  <c r="K1002" i="2"/>
  <c r="J1002" i="2"/>
  <c r="H1002" i="2"/>
  <c r="C1002" i="2"/>
  <c r="DV1001" i="2"/>
  <c r="DO1001" i="2"/>
  <c r="CH1001" i="2"/>
  <c r="CD1001" i="2"/>
  <c r="CB1001" i="2"/>
  <c r="U1001" i="2"/>
  <c r="Q1001" i="2"/>
  <c r="M1001" i="2"/>
  <c r="K1001" i="2"/>
  <c r="J1001" i="2"/>
  <c r="H1001" i="2"/>
  <c r="C1001" i="2"/>
  <c r="DV1000" i="2"/>
  <c r="DO1000" i="2"/>
  <c r="CD1000" i="2"/>
  <c r="CB1000" i="2"/>
  <c r="U1000" i="2"/>
  <c r="Q1000" i="2"/>
  <c r="M1000" i="2"/>
  <c r="K1000" i="2"/>
  <c r="J1000" i="2"/>
  <c r="H1000" i="2"/>
  <c r="C1000" i="2"/>
  <c r="DV999" i="2"/>
  <c r="DO999" i="2"/>
  <c r="CD999" i="2"/>
  <c r="CB999" i="2"/>
  <c r="U999" i="2"/>
  <c r="Q999" i="2"/>
  <c r="M999" i="2"/>
  <c r="K999" i="2"/>
  <c r="J999" i="2"/>
  <c r="H999" i="2"/>
  <c r="C999" i="2"/>
  <c r="DV998" i="2"/>
  <c r="DO998" i="2"/>
  <c r="CD998" i="2"/>
  <c r="CB998" i="2"/>
  <c r="U998" i="2"/>
  <c r="Q998" i="2"/>
  <c r="M998" i="2"/>
  <c r="K998" i="2"/>
  <c r="J998" i="2"/>
  <c r="H998" i="2"/>
  <c r="C998" i="2"/>
  <c r="DV997" i="2"/>
  <c r="DO997" i="2"/>
  <c r="CH997" i="2"/>
  <c r="CD997" i="2"/>
  <c r="CB997" i="2"/>
  <c r="U997" i="2"/>
  <c r="Q997" i="2"/>
  <c r="M997" i="2"/>
  <c r="K997" i="2"/>
  <c r="J997" i="2"/>
  <c r="H997" i="2"/>
  <c r="C997" i="2"/>
  <c r="DV996" i="2"/>
  <c r="DO996" i="2"/>
  <c r="CD996" i="2"/>
  <c r="CB996" i="2"/>
  <c r="U996" i="2"/>
  <c r="Q996" i="2"/>
  <c r="M996" i="2"/>
  <c r="K996" i="2"/>
  <c r="J996" i="2"/>
  <c r="H996" i="2"/>
  <c r="C996" i="2"/>
  <c r="DV995" i="2"/>
  <c r="DO995" i="2"/>
  <c r="CI995" i="2"/>
  <c r="CH995" i="2"/>
  <c r="CG995" i="2"/>
  <c r="CD995" i="2"/>
  <c r="CB995" i="2"/>
  <c r="U995" i="2"/>
  <c r="Q995" i="2"/>
  <c r="M995" i="2"/>
  <c r="K995" i="2"/>
  <c r="J995" i="2"/>
  <c r="H995" i="2"/>
  <c r="C995" i="2"/>
  <c r="DV994" i="2"/>
  <c r="DO994" i="2"/>
  <c r="CD994" i="2"/>
  <c r="CB994" i="2"/>
  <c r="U994" i="2"/>
  <c r="Q994" i="2"/>
  <c r="M994" i="2"/>
  <c r="K994" i="2"/>
  <c r="J994" i="2"/>
  <c r="H994" i="2"/>
  <c r="C994" i="2"/>
  <c r="DV993" i="2"/>
  <c r="DO993" i="2"/>
  <c r="CD993" i="2"/>
  <c r="CB993" i="2"/>
  <c r="U993" i="2"/>
  <c r="Q993" i="2"/>
  <c r="M993" i="2"/>
  <c r="K993" i="2"/>
  <c r="J993" i="2"/>
  <c r="H993" i="2"/>
  <c r="C993" i="2"/>
  <c r="DV992" i="2"/>
  <c r="DO992" i="2"/>
  <c r="CD992" i="2"/>
  <c r="CB992" i="2"/>
  <c r="U992" i="2"/>
  <c r="Q992" i="2"/>
  <c r="M992" i="2"/>
  <c r="K992" i="2"/>
  <c r="J992" i="2"/>
  <c r="H992" i="2"/>
  <c r="C992" i="2"/>
  <c r="DV991" i="2"/>
  <c r="DO991" i="2"/>
  <c r="CI991" i="2"/>
  <c r="CH991" i="2"/>
  <c r="CG991" i="2"/>
  <c r="CD991" i="2"/>
  <c r="CJ991" i="2" s="1"/>
  <c r="CB991" i="2"/>
  <c r="U991" i="2"/>
  <c r="Q991" i="2"/>
  <c r="M991" i="2"/>
  <c r="K991" i="2"/>
  <c r="J991" i="2"/>
  <c r="H991" i="2"/>
  <c r="C991" i="2"/>
  <c r="DV990" i="2"/>
  <c r="DO990" i="2"/>
  <c r="CH990" i="2"/>
  <c r="CD990" i="2"/>
  <c r="CB990" i="2"/>
  <c r="U990" i="2"/>
  <c r="Q990" i="2"/>
  <c r="M990" i="2"/>
  <c r="K990" i="2"/>
  <c r="J990" i="2"/>
  <c r="H990" i="2"/>
  <c r="C990" i="2"/>
  <c r="DV989" i="2"/>
  <c r="DO989" i="2"/>
  <c r="CJ989" i="2"/>
  <c r="CI989" i="2"/>
  <c r="CH989" i="2"/>
  <c r="CG989" i="2"/>
  <c r="CD989" i="2"/>
  <c r="CB989" i="2"/>
  <c r="U989" i="2"/>
  <c r="Q989" i="2"/>
  <c r="M989" i="2"/>
  <c r="K989" i="2"/>
  <c r="J989" i="2"/>
  <c r="H989" i="2"/>
  <c r="C989" i="2"/>
  <c r="DV988" i="2"/>
  <c r="DO988" i="2"/>
  <c r="CI988" i="2"/>
  <c r="CH988" i="2"/>
  <c r="CG988" i="2"/>
  <c r="CD988" i="2"/>
  <c r="CJ988" i="2" s="1"/>
  <c r="CB988" i="2"/>
  <c r="U988" i="2"/>
  <c r="Q988" i="2"/>
  <c r="M988" i="2"/>
  <c r="K988" i="2"/>
  <c r="J988" i="2"/>
  <c r="H988" i="2"/>
  <c r="C988" i="2"/>
  <c r="DV987" i="2"/>
  <c r="DO987" i="2"/>
  <c r="CD987" i="2"/>
  <c r="CB987" i="2"/>
  <c r="U987" i="2"/>
  <c r="Q987" i="2"/>
  <c r="M987" i="2"/>
  <c r="K987" i="2"/>
  <c r="J987" i="2"/>
  <c r="H987" i="2"/>
  <c r="C987" i="2"/>
  <c r="DV986" i="2"/>
  <c r="DO986" i="2"/>
  <c r="CD986" i="2"/>
  <c r="CB986" i="2"/>
  <c r="U986" i="2"/>
  <c r="Q986" i="2"/>
  <c r="M986" i="2"/>
  <c r="K986" i="2"/>
  <c r="J986" i="2"/>
  <c r="H986" i="2"/>
  <c r="C986" i="2"/>
  <c r="DV985" i="2"/>
  <c r="DO985" i="2"/>
  <c r="CD985" i="2"/>
  <c r="CB985" i="2"/>
  <c r="U985" i="2"/>
  <c r="Q985" i="2"/>
  <c r="M985" i="2"/>
  <c r="K985" i="2"/>
  <c r="J985" i="2"/>
  <c r="H985" i="2"/>
  <c r="C985" i="2"/>
  <c r="DV984" i="2"/>
  <c r="DO984" i="2"/>
  <c r="CD984" i="2"/>
  <c r="CB984" i="2"/>
  <c r="U984" i="2"/>
  <c r="Q984" i="2"/>
  <c r="M984" i="2"/>
  <c r="K984" i="2"/>
  <c r="J984" i="2"/>
  <c r="H984" i="2"/>
  <c r="C984" i="2"/>
  <c r="DV983" i="2"/>
  <c r="DO983" i="2"/>
  <c r="CD983" i="2"/>
  <c r="CB983" i="2"/>
  <c r="U983" i="2"/>
  <c r="Q983" i="2"/>
  <c r="M983" i="2"/>
  <c r="K983" i="2"/>
  <c r="J983" i="2"/>
  <c r="H983" i="2"/>
  <c r="C983" i="2"/>
  <c r="DV982" i="2"/>
  <c r="DO982" i="2"/>
  <c r="CH982" i="2"/>
  <c r="CD982" i="2"/>
  <c r="CB982" i="2"/>
  <c r="U982" i="2"/>
  <c r="Q982" i="2"/>
  <c r="M982" i="2"/>
  <c r="K982" i="2"/>
  <c r="J982" i="2"/>
  <c r="H982" i="2"/>
  <c r="C982" i="2"/>
  <c r="DV981" i="2"/>
  <c r="DO981" i="2"/>
  <c r="CJ981" i="2"/>
  <c r="CI981" i="2"/>
  <c r="CH981" i="2"/>
  <c r="CG981" i="2"/>
  <c r="CD981" i="2"/>
  <c r="CB981" i="2"/>
  <c r="U981" i="2"/>
  <c r="Q981" i="2"/>
  <c r="M981" i="2"/>
  <c r="K981" i="2"/>
  <c r="J981" i="2"/>
  <c r="H981" i="2"/>
  <c r="C981" i="2"/>
  <c r="DV980" i="2"/>
  <c r="DO980" i="2"/>
  <c r="CI980" i="2"/>
  <c r="CH980" i="2"/>
  <c r="CG980" i="2"/>
  <c r="CD980" i="2"/>
  <c r="CJ980" i="2" s="1"/>
  <c r="CB980" i="2"/>
  <c r="U980" i="2"/>
  <c r="Q980" i="2"/>
  <c r="M980" i="2"/>
  <c r="K980" i="2"/>
  <c r="J980" i="2"/>
  <c r="H980" i="2"/>
  <c r="C980" i="2"/>
  <c r="DV979" i="2"/>
  <c r="DO979" i="2"/>
  <c r="CD979" i="2"/>
  <c r="CB979" i="2"/>
  <c r="U979" i="2"/>
  <c r="Q979" i="2"/>
  <c r="M979" i="2"/>
  <c r="K979" i="2"/>
  <c r="J979" i="2"/>
  <c r="H979" i="2"/>
  <c r="C979" i="2"/>
  <c r="DV978" i="2"/>
  <c r="DO978" i="2"/>
  <c r="CD978" i="2"/>
  <c r="CB978" i="2"/>
  <c r="U978" i="2"/>
  <c r="Q978" i="2"/>
  <c r="M978" i="2"/>
  <c r="K978" i="2"/>
  <c r="J978" i="2"/>
  <c r="H978" i="2"/>
  <c r="C978" i="2"/>
  <c r="DV977" i="2"/>
  <c r="DO977" i="2"/>
  <c r="CD977" i="2"/>
  <c r="CB977" i="2"/>
  <c r="U977" i="2"/>
  <c r="Q977" i="2"/>
  <c r="M977" i="2"/>
  <c r="K977" i="2"/>
  <c r="J977" i="2"/>
  <c r="H977" i="2"/>
  <c r="C977" i="2"/>
  <c r="DV976" i="2"/>
  <c r="DO976" i="2"/>
  <c r="CH976" i="2"/>
  <c r="CD976" i="2"/>
  <c r="CB976" i="2"/>
  <c r="U976" i="2"/>
  <c r="Q976" i="2"/>
  <c r="M976" i="2"/>
  <c r="K976" i="2"/>
  <c r="J976" i="2"/>
  <c r="H976" i="2"/>
  <c r="C976" i="2"/>
  <c r="DV975" i="2"/>
  <c r="DO975" i="2"/>
  <c r="CJ975" i="2"/>
  <c r="CI975" i="2"/>
  <c r="CH975" i="2"/>
  <c r="CG975" i="2"/>
  <c r="CD975" i="2"/>
  <c r="CB975" i="2"/>
  <c r="U975" i="2"/>
  <c r="Q975" i="2"/>
  <c r="M975" i="2"/>
  <c r="K975" i="2"/>
  <c r="J975" i="2"/>
  <c r="H975" i="2"/>
  <c r="C975" i="2"/>
  <c r="DV974" i="2"/>
  <c r="DO974" i="2"/>
  <c r="CD974" i="2"/>
  <c r="CB974" i="2"/>
  <c r="U974" i="2"/>
  <c r="Q974" i="2"/>
  <c r="M974" i="2"/>
  <c r="K974" i="2"/>
  <c r="J974" i="2"/>
  <c r="H974" i="2"/>
  <c r="C974" i="2"/>
  <c r="DV973" i="2"/>
  <c r="DO973" i="2"/>
  <c r="CD973" i="2"/>
  <c r="CB973" i="2"/>
  <c r="U973" i="2"/>
  <c r="Q973" i="2"/>
  <c r="M973" i="2"/>
  <c r="K973" i="2"/>
  <c r="J973" i="2"/>
  <c r="H973" i="2"/>
  <c r="C973" i="2"/>
  <c r="DV972" i="2"/>
  <c r="DO972" i="2"/>
  <c r="CD972" i="2"/>
  <c r="CB972" i="2"/>
  <c r="U972" i="2"/>
  <c r="Q972" i="2"/>
  <c r="M972" i="2"/>
  <c r="K972" i="2"/>
  <c r="J972" i="2"/>
  <c r="H972" i="2"/>
  <c r="C972" i="2"/>
  <c r="DV971" i="2"/>
  <c r="DO971" i="2"/>
  <c r="CH971" i="2"/>
  <c r="CD971" i="2"/>
  <c r="CB971" i="2"/>
  <c r="U971" i="2"/>
  <c r="Q971" i="2"/>
  <c r="M971" i="2"/>
  <c r="K971" i="2"/>
  <c r="J971" i="2"/>
  <c r="H971" i="2"/>
  <c r="C971" i="2"/>
  <c r="DV970" i="2"/>
  <c r="DO970" i="2"/>
  <c r="CH970" i="2"/>
  <c r="CD970" i="2"/>
  <c r="CB970" i="2"/>
  <c r="U970" i="2"/>
  <c r="Q970" i="2"/>
  <c r="M970" i="2"/>
  <c r="K970" i="2"/>
  <c r="J970" i="2"/>
  <c r="H970" i="2"/>
  <c r="C970" i="2"/>
  <c r="DV969" i="2"/>
  <c r="DO969" i="2"/>
  <c r="CD969" i="2"/>
  <c r="CB969" i="2"/>
  <c r="U969" i="2"/>
  <c r="Q969" i="2"/>
  <c r="M969" i="2"/>
  <c r="K969" i="2"/>
  <c r="J969" i="2"/>
  <c r="H969" i="2"/>
  <c r="C969" i="2"/>
  <c r="DV968" i="2"/>
  <c r="DO968" i="2"/>
  <c r="CH968" i="2"/>
  <c r="CD968" i="2"/>
  <c r="CB968" i="2"/>
  <c r="U968" i="2"/>
  <c r="Q968" i="2"/>
  <c r="M968" i="2"/>
  <c r="K968" i="2"/>
  <c r="J968" i="2"/>
  <c r="H968" i="2"/>
  <c r="C968" i="2"/>
  <c r="DV967" i="2"/>
  <c r="DO967" i="2"/>
  <c r="CD967" i="2"/>
  <c r="CB967" i="2"/>
  <c r="U967" i="2"/>
  <c r="Q967" i="2"/>
  <c r="M967" i="2"/>
  <c r="K967" i="2"/>
  <c r="J967" i="2"/>
  <c r="H967" i="2"/>
  <c r="C967" i="2"/>
  <c r="DV966" i="2"/>
  <c r="DO966" i="2"/>
  <c r="CI966" i="2"/>
  <c r="CH966" i="2"/>
  <c r="CG966" i="2"/>
  <c r="CD966" i="2"/>
  <c r="CJ966" i="2" s="1"/>
  <c r="CB966" i="2"/>
  <c r="U966" i="2"/>
  <c r="Q966" i="2"/>
  <c r="M966" i="2"/>
  <c r="K966" i="2"/>
  <c r="J966" i="2"/>
  <c r="H966" i="2"/>
  <c r="C966" i="2"/>
  <c r="DV965" i="2"/>
  <c r="DO965" i="2"/>
  <c r="CI965" i="2"/>
  <c r="CH965" i="2"/>
  <c r="CG965" i="2"/>
  <c r="CD965" i="2"/>
  <c r="CB965" i="2"/>
  <c r="U965" i="2"/>
  <c r="Q965" i="2"/>
  <c r="M965" i="2"/>
  <c r="K965" i="2"/>
  <c r="J965" i="2"/>
  <c r="H965" i="2"/>
  <c r="C965" i="2"/>
  <c r="DV964" i="2"/>
  <c r="DO964" i="2"/>
  <c r="CI964" i="2"/>
  <c r="CH964" i="2"/>
  <c r="CG964" i="2"/>
  <c r="CD964" i="2"/>
  <c r="CJ964" i="2" s="1"/>
  <c r="CB964" i="2"/>
  <c r="U964" i="2"/>
  <c r="Q964" i="2"/>
  <c r="M964" i="2"/>
  <c r="K964" i="2"/>
  <c r="J964" i="2"/>
  <c r="H964" i="2"/>
  <c r="C964" i="2"/>
  <c r="DV963" i="2"/>
  <c r="DO963" i="2"/>
  <c r="CI963" i="2"/>
  <c r="CH963" i="2"/>
  <c r="CG963" i="2"/>
  <c r="CD963" i="2"/>
  <c r="CJ963" i="2" s="1"/>
  <c r="CB963" i="2"/>
  <c r="U963" i="2"/>
  <c r="Q963" i="2"/>
  <c r="M963" i="2"/>
  <c r="K963" i="2"/>
  <c r="J963" i="2"/>
  <c r="H963" i="2"/>
  <c r="C963" i="2"/>
  <c r="DV962" i="2"/>
  <c r="DO962" i="2"/>
  <c r="CD962" i="2"/>
  <c r="CB962" i="2"/>
  <c r="U962" i="2"/>
  <c r="Q962" i="2"/>
  <c r="M962" i="2"/>
  <c r="K962" i="2"/>
  <c r="J962" i="2"/>
  <c r="H962" i="2"/>
  <c r="C962" i="2"/>
  <c r="DV961" i="2"/>
  <c r="DO961" i="2"/>
  <c r="CD961" i="2"/>
  <c r="CB961" i="2"/>
  <c r="U961" i="2"/>
  <c r="Q961" i="2"/>
  <c r="M961" i="2"/>
  <c r="K961" i="2"/>
  <c r="J961" i="2"/>
  <c r="H961" i="2"/>
  <c r="C961" i="2"/>
  <c r="DV960" i="2"/>
  <c r="DO960" i="2"/>
  <c r="CD960" i="2"/>
  <c r="CB960" i="2"/>
  <c r="U960" i="2"/>
  <c r="Q960" i="2"/>
  <c r="M960" i="2"/>
  <c r="K960" i="2"/>
  <c r="J960" i="2"/>
  <c r="H960" i="2"/>
  <c r="C960" i="2"/>
  <c r="DV959" i="2"/>
  <c r="DO959" i="2"/>
  <c r="CI959" i="2"/>
  <c r="CH959" i="2"/>
  <c r="CG959" i="2"/>
  <c r="CD959" i="2"/>
  <c r="CJ959" i="2" s="1"/>
  <c r="CB959" i="2"/>
  <c r="U959" i="2"/>
  <c r="Q959" i="2"/>
  <c r="M959" i="2"/>
  <c r="K959" i="2"/>
  <c r="J959" i="2"/>
  <c r="H959" i="2"/>
  <c r="C959" i="2"/>
  <c r="DV958" i="2"/>
  <c r="DO958" i="2"/>
  <c r="CH958" i="2"/>
  <c r="CD958" i="2"/>
  <c r="CB958" i="2"/>
  <c r="U958" i="2"/>
  <c r="Q958" i="2"/>
  <c r="M958" i="2"/>
  <c r="K958" i="2"/>
  <c r="J958" i="2"/>
  <c r="H958" i="2"/>
  <c r="C958" i="2"/>
  <c r="DV957" i="2"/>
  <c r="DO957" i="2"/>
  <c r="CH957" i="2"/>
  <c r="CD957" i="2"/>
  <c r="CB957" i="2"/>
  <c r="U957" i="2"/>
  <c r="Q957" i="2"/>
  <c r="M957" i="2"/>
  <c r="K957" i="2"/>
  <c r="J957" i="2"/>
  <c r="H957" i="2"/>
  <c r="C957" i="2"/>
  <c r="DV956" i="2"/>
  <c r="DO956" i="2"/>
  <c r="CD956" i="2"/>
  <c r="CB956" i="2"/>
  <c r="U956" i="2"/>
  <c r="Q956" i="2"/>
  <c r="M956" i="2"/>
  <c r="K956" i="2"/>
  <c r="J956" i="2"/>
  <c r="H956" i="2"/>
  <c r="C956" i="2"/>
  <c r="DV955" i="2"/>
  <c r="DO955" i="2"/>
  <c r="CH955" i="2"/>
  <c r="CD955" i="2"/>
  <c r="CB955" i="2"/>
  <c r="U955" i="2"/>
  <c r="Q955" i="2"/>
  <c r="M955" i="2"/>
  <c r="K955" i="2"/>
  <c r="J955" i="2"/>
  <c r="H955" i="2"/>
  <c r="C955" i="2"/>
  <c r="DV954" i="2"/>
  <c r="DO954" i="2"/>
  <c r="CD954" i="2"/>
  <c r="CB954" i="2"/>
  <c r="U954" i="2"/>
  <c r="Q954" i="2"/>
  <c r="M954" i="2"/>
  <c r="K954" i="2"/>
  <c r="J954" i="2"/>
  <c r="H954" i="2"/>
  <c r="C954" i="2"/>
  <c r="DV953" i="2"/>
  <c r="DO953" i="2"/>
  <c r="CD953" i="2"/>
  <c r="CB953" i="2"/>
  <c r="U953" i="2"/>
  <c r="Q953" i="2"/>
  <c r="M953" i="2"/>
  <c r="K953" i="2"/>
  <c r="J953" i="2"/>
  <c r="H953" i="2"/>
  <c r="C953" i="2"/>
  <c r="DV952" i="2"/>
  <c r="DO952" i="2"/>
  <c r="CD952" i="2"/>
  <c r="CB952" i="2"/>
  <c r="U952" i="2"/>
  <c r="Q952" i="2"/>
  <c r="M952" i="2"/>
  <c r="K952" i="2"/>
  <c r="J952" i="2"/>
  <c r="H952" i="2"/>
  <c r="C952" i="2"/>
  <c r="DV951" i="2"/>
  <c r="DO951" i="2"/>
  <c r="CD951" i="2"/>
  <c r="CB951" i="2"/>
  <c r="U951" i="2"/>
  <c r="Q951" i="2"/>
  <c r="M951" i="2"/>
  <c r="K951" i="2"/>
  <c r="J951" i="2"/>
  <c r="H951" i="2"/>
  <c r="C951" i="2"/>
  <c r="DV950" i="2"/>
  <c r="DO950" i="2"/>
  <c r="CH950" i="2"/>
  <c r="CD950" i="2"/>
  <c r="CB950" i="2"/>
  <c r="U950" i="2"/>
  <c r="Q950" i="2"/>
  <c r="M950" i="2"/>
  <c r="K950" i="2"/>
  <c r="J950" i="2"/>
  <c r="H950" i="2"/>
  <c r="C950" i="2"/>
  <c r="DV949" i="2"/>
  <c r="DO949" i="2"/>
  <c r="CD949" i="2"/>
  <c r="CB949" i="2"/>
  <c r="U949" i="2"/>
  <c r="Q949" i="2"/>
  <c r="M949" i="2"/>
  <c r="K949" i="2"/>
  <c r="J949" i="2"/>
  <c r="H949" i="2"/>
  <c r="C949" i="2"/>
  <c r="DV948" i="2"/>
  <c r="DO948" i="2"/>
  <c r="CD948" i="2"/>
  <c r="CB948" i="2"/>
  <c r="U948" i="2"/>
  <c r="Q948" i="2"/>
  <c r="M948" i="2"/>
  <c r="K948" i="2"/>
  <c r="J948" i="2"/>
  <c r="H948" i="2"/>
  <c r="C948" i="2"/>
  <c r="DV947" i="2"/>
  <c r="DO947" i="2"/>
  <c r="CI947" i="2"/>
  <c r="CH947" i="2"/>
  <c r="CG947" i="2"/>
  <c r="CD947" i="2"/>
  <c r="CJ947" i="2" s="1"/>
  <c r="CB947" i="2"/>
  <c r="U947" i="2"/>
  <c r="Q947" i="2"/>
  <c r="M947" i="2"/>
  <c r="K947" i="2"/>
  <c r="J947" i="2"/>
  <c r="H947" i="2"/>
  <c r="C947" i="2"/>
  <c r="DV946" i="2"/>
  <c r="DO946" i="2"/>
  <c r="CD946" i="2"/>
  <c r="CB946" i="2"/>
  <c r="U946" i="2"/>
  <c r="Q946" i="2"/>
  <c r="M946" i="2"/>
  <c r="K946" i="2"/>
  <c r="J946" i="2"/>
  <c r="H946" i="2"/>
  <c r="C946" i="2"/>
  <c r="DV945" i="2"/>
  <c r="DO945" i="2"/>
  <c r="CH945" i="2"/>
  <c r="CD945" i="2"/>
  <c r="CB945" i="2"/>
  <c r="U945" i="2"/>
  <c r="Q945" i="2"/>
  <c r="M945" i="2"/>
  <c r="K945" i="2"/>
  <c r="J945" i="2"/>
  <c r="H945" i="2"/>
  <c r="C945" i="2"/>
  <c r="DV944" i="2"/>
  <c r="DO944" i="2"/>
  <c r="CD944" i="2"/>
  <c r="CB944" i="2"/>
  <c r="U944" i="2"/>
  <c r="Q944" i="2"/>
  <c r="M944" i="2"/>
  <c r="K944" i="2"/>
  <c r="J944" i="2"/>
  <c r="H944" i="2"/>
  <c r="C944" i="2"/>
  <c r="DV943" i="2"/>
  <c r="DO943" i="2"/>
  <c r="CI943" i="2"/>
  <c r="CH943" i="2"/>
  <c r="CG943" i="2"/>
  <c r="CD943" i="2"/>
  <c r="CJ943" i="2" s="1"/>
  <c r="CB943" i="2"/>
  <c r="U943" i="2"/>
  <c r="Q943" i="2"/>
  <c r="M943" i="2"/>
  <c r="K943" i="2"/>
  <c r="J943" i="2"/>
  <c r="H943" i="2"/>
  <c r="C943" i="2"/>
  <c r="DV942" i="2"/>
  <c r="DO942" i="2"/>
  <c r="CJ942" i="2"/>
  <c r="CI942" i="2"/>
  <c r="CH942" i="2"/>
  <c r="CG942" i="2"/>
  <c r="CD942" i="2"/>
  <c r="CB942" i="2"/>
  <c r="U942" i="2"/>
  <c r="Q942" i="2"/>
  <c r="M942" i="2"/>
  <c r="K942" i="2"/>
  <c r="J942" i="2"/>
  <c r="H942" i="2"/>
  <c r="C942" i="2"/>
  <c r="DV941" i="2"/>
  <c r="DO941" i="2"/>
  <c r="CH941" i="2"/>
  <c r="CD941" i="2"/>
  <c r="CB941" i="2"/>
  <c r="U941" i="2"/>
  <c r="Q941" i="2"/>
  <c r="M941" i="2"/>
  <c r="K941" i="2"/>
  <c r="J941" i="2"/>
  <c r="H941" i="2"/>
  <c r="C941" i="2"/>
  <c r="DV940" i="2"/>
  <c r="DO940" i="2"/>
  <c r="CI940" i="2"/>
  <c r="CH940" i="2"/>
  <c r="CG940" i="2"/>
  <c r="CD940" i="2"/>
  <c r="CJ940" i="2" s="1"/>
  <c r="CB940" i="2"/>
  <c r="U940" i="2"/>
  <c r="Q940" i="2"/>
  <c r="M940" i="2"/>
  <c r="K940" i="2"/>
  <c r="J940" i="2"/>
  <c r="H940" i="2"/>
  <c r="C940" i="2"/>
  <c r="DV939" i="2"/>
  <c r="DO939" i="2"/>
  <c r="CI939" i="2"/>
  <c r="CH939" i="2"/>
  <c r="CG939" i="2"/>
  <c r="CD939" i="2"/>
  <c r="CJ939" i="2" s="1"/>
  <c r="CB939" i="2"/>
  <c r="U939" i="2"/>
  <c r="Q939" i="2"/>
  <c r="M939" i="2"/>
  <c r="K939" i="2"/>
  <c r="J939" i="2"/>
  <c r="H939" i="2"/>
  <c r="C939" i="2"/>
  <c r="DV938" i="2"/>
  <c r="DO938" i="2"/>
  <c r="CH938" i="2"/>
  <c r="CD938" i="2"/>
  <c r="CB938" i="2"/>
  <c r="U938" i="2"/>
  <c r="Q938" i="2"/>
  <c r="M938" i="2"/>
  <c r="K938" i="2"/>
  <c r="J938" i="2"/>
  <c r="H938" i="2"/>
  <c r="C938" i="2"/>
  <c r="DV937" i="2"/>
  <c r="DO937" i="2"/>
  <c r="CI937" i="2"/>
  <c r="CH937" i="2"/>
  <c r="CG937" i="2"/>
  <c r="CD937" i="2"/>
  <c r="CJ937" i="2" s="1"/>
  <c r="CB937" i="2"/>
  <c r="U937" i="2"/>
  <c r="Q937" i="2"/>
  <c r="M937" i="2"/>
  <c r="K937" i="2"/>
  <c r="J937" i="2"/>
  <c r="H937" i="2"/>
  <c r="C937" i="2"/>
  <c r="DV936" i="2"/>
  <c r="DO936" i="2"/>
  <c r="CD936" i="2"/>
  <c r="CB936" i="2"/>
  <c r="U936" i="2"/>
  <c r="Q936" i="2"/>
  <c r="M936" i="2"/>
  <c r="K936" i="2"/>
  <c r="J936" i="2"/>
  <c r="H936" i="2"/>
  <c r="C936" i="2"/>
  <c r="DV935" i="2"/>
  <c r="DO935" i="2"/>
  <c r="CD935" i="2"/>
  <c r="CB935" i="2"/>
  <c r="U935" i="2"/>
  <c r="Q935" i="2"/>
  <c r="M935" i="2"/>
  <c r="K935" i="2"/>
  <c r="J935" i="2"/>
  <c r="H935" i="2"/>
  <c r="C935" i="2"/>
  <c r="DV934" i="2"/>
  <c r="DO934" i="2"/>
  <c r="CJ934" i="2"/>
  <c r="CI934" i="2"/>
  <c r="CH934" i="2"/>
  <c r="CG934" i="2"/>
  <c r="CD934" i="2"/>
  <c r="CB934" i="2"/>
  <c r="U934" i="2"/>
  <c r="Q934" i="2"/>
  <c r="M934" i="2"/>
  <c r="K934" i="2"/>
  <c r="J934" i="2"/>
  <c r="H934" i="2"/>
  <c r="C934" i="2"/>
  <c r="DV933" i="2"/>
  <c r="DO933" i="2"/>
  <c r="CD933" i="2"/>
  <c r="CB933" i="2"/>
  <c r="U933" i="2"/>
  <c r="Q933" i="2"/>
  <c r="M933" i="2"/>
  <c r="K933" i="2"/>
  <c r="J933" i="2"/>
  <c r="H933" i="2"/>
  <c r="C933" i="2"/>
  <c r="DV932" i="2"/>
  <c r="DO932" i="2"/>
  <c r="CI932" i="2"/>
  <c r="CH932" i="2"/>
  <c r="CG932" i="2"/>
  <c r="CD932" i="2"/>
  <c r="CJ932" i="2" s="1"/>
  <c r="CB932" i="2"/>
  <c r="U932" i="2"/>
  <c r="Q932" i="2"/>
  <c r="M932" i="2"/>
  <c r="K932" i="2"/>
  <c r="J932" i="2"/>
  <c r="H932" i="2"/>
  <c r="C932" i="2"/>
  <c r="DV931" i="2"/>
  <c r="DO931" i="2"/>
  <c r="CI931" i="2"/>
  <c r="CH931" i="2"/>
  <c r="CG931" i="2"/>
  <c r="CD931" i="2"/>
  <c r="CJ931" i="2" s="1"/>
  <c r="CB931" i="2"/>
  <c r="U931" i="2"/>
  <c r="Q931" i="2"/>
  <c r="M931" i="2"/>
  <c r="K931" i="2"/>
  <c r="J931" i="2"/>
  <c r="H931" i="2"/>
  <c r="C931" i="2"/>
  <c r="DV930" i="2"/>
  <c r="DO930" i="2"/>
  <c r="CD930" i="2"/>
  <c r="CB930" i="2"/>
  <c r="U930" i="2"/>
  <c r="Q930" i="2"/>
  <c r="M930" i="2"/>
  <c r="K930" i="2"/>
  <c r="J930" i="2"/>
  <c r="H930" i="2"/>
  <c r="C930" i="2"/>
  <c r="DV929" i="2"/>
  <c r="DO929" i="2"/>
  <c r="CI929" i="2"/>
  <c r="CH929" i="2"/>
  <c r="CG929" i="2"/>
  <c r="CD929" i="2"/>
  <c r="CB929" i="2"/>
  <c r="U929" i="2"/>
  <c r="Q929" i="2"/>
  <c r="M929" i="2"/>
  <c r="K929" i="2"/>
  <c r="J929" i="2"/>
  <c r="H929" i="2"/>
  <c r="C929" i="2"/>
  <c r="DV928" i="2"/>
  <c r="DO928" i="2"/>
  <c r="CI928" i="2"/>
  <c r="CH928" i="2"/>
  <c r="CG928" i="2"/>
  <c r="CD928" i="2"/>
  <c r="CJ928" i="2" s="1"/>
  <c r="CB928" i="2"/>
  <c r="U928" i="2"/>
  <c r="Q928" i="2"/>
  <c r="M928" i="2"/>
  <c r="K928" i="2"/>
  <c r="J928" i="2"/>
  <c r="H928" i="2"/>
  <c r="C928" i="2"/>
  <c r="DV927" i="2"/>
  <c r="DO927" i="2"/>
  <c r="CH927" i="2"/>
  <c r="CD927" i="2"/>
  <c r="CB927" i="2"/>
  <c r="U927" i="2"/>
  <c r="Q927" i="2"/>
  <c r="M927" i="2"/>
  <c r="K927" i="2"/>
  <c r="J927" i="2"/>
  <c r="H927" i="2"/>
  <c r="C927" i="2"/>
  <c r="DV926" i="2"/>
  <c r="DO926" i="2"/>
  <c r="CH926" i="2"/>
  <c r="CD926" i="2"/>
  <c r="CB926" i="2"/>
  <c r="U926" i="2"/>
  <c r="Q926" i="2"/>
  <c r="M926" i="2"/>
  <c r="K926" i="2"/>
  <c r="J926" i="2"/>
  <c r="H926" i="2"/>
  <c r="C926" i="2"/>
  <c r="DV925" i="2"/>
  <c r="DO925" i="2"/>
  <c r="CD925" i="2"/>
  <c r="CB925" i="2"/>
  <c r="U925" i="2"/>
  <c r="Q925" i="2"/>
  <c r="M925" i="2"/>
  <c r="K925" i="2"/>
  <c r="J925" i="2"/>
  <c r="H925" i="2"/>
  <c r="C925" i="2"/>
  <c r="DV924" i="2"/>
  <c r="DO924" i="2"/>
  <c r="CD924" i="2"/>
  <c r="CB924" i="2"/>
  <c r="U924" i="2"/>
  <c r="Q924" i="2"/>
  <c r="M924" i="2"/>
  <c r="K924" i="2"/>
  <c r="J924" i="2"/>
  <c r="H924" i="2"/>
  <c r="C924" i="2"/>
  <c r="DV923" i="2"/>
  <c r="DO923" i="2"/>
  <c r="CD923" i="2"/>
  <c r="CB923" i="2"/>
  <c r="U923" i="2"/>
  <c r="Q923" i="2"/>
  <c r="M923" i="2"/>
  <c r="K923" i="2"/>
  <c r="J923" i="2"/>
  <c r="H923" i="2"/>
  <c r="C923" i="2"/>
  <c r="DV922" i="2"/>
  <c r="DO922" i="2"/>
  <c r="CD922" i="2"/>
  <c r="CB922" i="2"/>
  <c r="U922" i="2"/>
  <c r="Q922" i="2"/>
  <c r="M922" i="2"/>
  <c r="K922" i="2"/>
  <c r="J922" i="2"/>
  <c r="H922" i="2"/>
  <c r="C922" i="2"/>
  <c r="DV921" i="2"/>
  <c r="DO921" i="2"/>
  <c r="CI921" i="2"/>
  <c r="CH921" i="2"/>
  <c r="CG921" i="2"/>
  <c r="CD921" i="2"/>
  <c r="CJ921" i="2" s="1"/>
  <c r="CB921" i="2"/>
  <c r="U921" i="2"/>
  <c r="Q921" i="2"/>
  <c r="M921" i="2"/>
  <c r="K921" i="2"/>
  <c r="J921" i="2"/>
  <c r="H921" i="2"/>
  <c r="C921" i="2"/>
  <c r="DV920" i="2"/>
  <c r="DO920" i="2"/>
  <c r="CD920" i="2"/>
  <c r="CB920" i="2"/>
  <c r="U920" i="2"/>
  <c r="Q920" i="2"/>
  <c r="M920" i="2"/>
  <c r="K920" i="2"/>
  <c r="J920" i="2"/>
  <c r="H920" i="2"/>
  <c r="C920" i="2"/>
  <c r="DV919" i="2"/>
  <c r="DO919" i="2"/>
  <c r="CI919" i="2"/>
  <c r="CH919" i="2"/>
  <c r="CG919" i="2"/>
  <c r="CD919" i="2"/>
  <c r="CJ919" i="2" s="1"/>
  <c r="CB919" i="2"/>
  <c r="U919" i="2"/>
  <c r="Q919" i="2"/>
  <c r="M919" i="2"/>
  <c r="K919" i="2"/>
  <c r="J919" i="2"/>
  <c r="H919" i="2"/>
  <c r="C919" i="2"/>
  <c r="DV918" i="2"/>
  <c r="DO918" i="2"/>
  <c r="CD918" i="2"/>
  <c r="CB918" i="2"/>
  <c r="U918" i="2"/>
  <c r="Q918" i="2"/>
  <c r="M918" i="2"/>
  <c r="K918" i="2"/>
  <c r="J918" i="2"/>
  <c r="H918" i="2"/>
  <c r="C918" i="2"/>
  <c r="DV917" i="2"/>
  <c r="DO917" i="2"/>
  <c r="CI917" i="2"/>
  <c r="CH917" i="2"/>
  <c r="CG917" i="2"/>
  <c r="CD917" i="2"/>
  <c r="CJ917" i="2" s="1"/>
  <c r="CB917" i="2"/>
  <c r="U917" i="2"/>
  <c r="Q917" i="2"/>
  <c r="M917" i="2"/>
  <c r="K917" i="2"/>
  <c r="J917" i="2"/>
  <c r="H917" i="2"/>
  <c r="C917" i="2"/>
  <c r="DV916" i="2"/>
  <c r="DO916" i="2"/>
  <c r="CD916" i="2"/>
  <c r="CB916" i="2"/>
  <c r="U916" i="2"/>
  <c r="Q916" i="2"/>
  <c r="M916" i="2"/>
  <c r="K916" i="2"/>
  <c r="J916" i="2"/>
  <c r="H916" i="2"/>
  <c r="C916" i="2"/>
  <c r="DV915" i="2"/>
  <c r="DO915" i="2"/>
  <c r="CD915" i="2"/>
  <c r="CB915" i="2"/>
  <c r="U915" i="2"/>
  <c r="Q915" i="2"/>
  <c r="M915" i="2"/>
  <c r="K915" i="2"/>
  <c r="J915" i="2"/>
  <c r="H915" i="2"/>
  <c r="C915" i="2"/>
  <c r="DV914" i="2"/>
  <c r="DO914" i="2"/>
  <c r="CD914" i="2"/>
  <c r="CB914" i="2"/>
  <c r="U914" i="2"/>
  <c r="Q914" i="2"/>
  <c r="M914" i="2"/>
  <c r="K914" i="2"/>
  <c r="J914" i="2"/>
  <c r="H914" i="2"/>
  <c r="C914" i="2"/>
  <c r="DV913" i="2"/>
  <c r="DO913" i="2"/>
  <c r="CD913" i="2"/>
  <c r="CB913" i="2"/>
  <c r="U913" i="2"/>
  <c r="Q913" i="2"/>
  <c r="M913" i="2"/>
  <c r="K913" i="2"/>
  <c r="J913" i="2"/>
  <c r="H913" i="2"/>
  <c r="C913" i="2"/>
  <c r="DV912" i="2"/>
  <c r="DO912" i="2"/>
  <c r="CD912" i="2"/>
  <c r="CB912" i="2"/>
  <c r="U912" i="2"/>
  <c r="Q912" i="2"/>
  <c r="M912" i="2"/>
  <c r="K912" i="2"/>
  <c r="J912" i="2"/>
  <c r="H912" i="2"/>
  <c r="C912" i="2"/>
  <c r="DV911" i="2"/>
  <c r="DO911" i="2"/>
  <c r="CD911" i="2"/>
  <c r="CB911" i="2"/>
  <c r="U911" i="2"/>
  <c r="Q911" i="2"/>
  <c r="M911" i="2"/>
  <c r="K911" i="2"/>
  <c r="J911" i="2"/>
  <c r="H911" i="2"/>
  <c r="C911" i="2"/>
  <c r="DV910" i="2"/>
  <c r="DO910" i="2"/>
  <c r="CD910" i="2"/>
  <c r="CB910" i="2"/>
  <c r="U910" i="2"/>
  <c r="Q910" i="2"/>
  <c r="M910" i="2"/>
  <c r="K910" i="2"/>
  <c r="J910" i="2"/>
  <c r="H910" i="2"/>
  <c r="C910" i="2"/>
  <c r="DV909" i="2"/>
  <c r="DO909" i="2"/>
  <c r="CD909" i="2"/>
  <c r="CB909" i="2"/>
  <c r="U909" i="2"/>
  <c r="Q909" i="2"/>
  <c r="M909" i="2"/>
  <c r="K909" i="2"/>
  <c r="J909" i="2"/>
  <c r="H909" i="2"/>
  <c r="C909" i="2"/>
  <c r="DV908" i="2"/>
  <c r="DO908" i="2"/>
  <c r="CD908" i="2"/>
  <c r="CB908" i="2"/>
  <c r="U908" i="2"/>
  <c r="Q908" i="2"/>
  <c r="M908" i="2"/>
  <c r="K908" i="2"/>
  <c r="J908" i="2"/>
  <c r="H908" i="2"/>
  <c r="C908" i="2"/>
  <c r="DV907" i="2"/>
  <c r="DO907" i="2"/>
  <c r="CD907" i="2"/>
  <c r="CB907" i="2"/>
  <c r="U907" i="2"/>
  <c r="Q907" i="2"/>
  <c r="M907" i="2"/>
  <c r="K907" i="2"/>
  <c r="J907" i="2"/>
  <c r="H907" i="2"/>
  <c r="C907" i="2"/>
  <c r="DV906" i="2"/>
  <c r="DO906" i="2"/>
  <c r="CH906" i="2"/>
  <c r="CD906" i="2"/>
  <c r="CB906" i="2"/>
  <c r="U906" i="2"/>
  <c r="Q906" i="2"/>
  <c r="M906" i="2"/>
  <c r="K906" i="2"/>
  <c r="J906" i="2"/>
  <c r="H906" i="2"/>
  <c r="C906" i="2"/>
  <c r="DV905" i="2"/>
  <c r="DO905" i="2"/>
  <c r="CI905" i="2"/>
  <c r="CH905" i="2"/>
  <c r="CG905" i="2"/>
  <c r="CD905" i="2"/>
  <c r="CJ905" i="2" s="1"/>
  <c r="CB905" i="2"/>
  <c r="U905" i="2"/>
  <c r="Q905" i="2"/>
  <c r="M905" i="2"/>
  <c r="K905" i="2"/>
  <c r="J905" i="2"/>
  <c r="H905" i="2"/>
  <c r="C905" i="2"/>
  <c r="DV904" i="2"/>
  <c r="DO904" i="2"/>
  <c r="CJ904" i="2"/>
  <c r="CI904" i="2"/>
  <c r="CH904" i="2"/>
  <c r="CG904" i="2"/>
  <c r="CD904" i="2"/>
  <c r="CB904" i="2"/>
  <c r="U904" i="2"/>
  <c r="Q904" i="2"/>
  <c r="M904" i="2"/>
  <c r="K904" i="2"/>
  <c r="J904" i="2"/>
  <c r="H904" i="2"/>
  <c r="C904" i="2"/>
  <c r="DV903" i="2"/>
  <c r="DO903" i="2"/>
  <c r="CD903" i="2"/>
  <c r="CB903" i="2"/>
  <c r="U903" i="2"/>
  <c r="Q903" i="2"/>
  <c r="M903" i="2"/>
  <c r="K903" i="2"/>
  <c r="J903" i="2"/>
  <c r="H903" i="2"/>
  <c r="C903" i="2"/>
  <c r="DV902" i="2"/>
  <c r="DO902" i="2"/>
  <c r="CD902" i="2"/>
  <c r="CB902" i="2"/>
  <c r="U902" i="2"/>
  <c r="Q902" i="2"/>
  <c r="M902" i="2"/>
  <c r="K902" i="2"/>
  <c r="J902" i="2"/>
  <c r="H902" i="2"/>
  <c r="C902" i="2"/>
  <c r="DV901" i="2"/>
  <c r="DO901" i="2"/>
  <c r="CD901" i="2"/>
  <c r="CB901" i="2"/>
  <c r="U901" i="2"/>
  <c r="Q901" i="2"/>
  <c r="M901" i="2"/>
  <c r="K901" i="2"/>
  <c r="J901" i="2"/>
  <c r="H901" i="2"/>
  <c r="C901" i="2"/>
  <c r="DV900" i="2"/>
  <c r="DO900" i="2"/>
  <c r="CD900" i="2"/>
  <c r="CB900" i="2"/>
  <c r="U900" i="2"/>
  <c r="Q900" i="2"/>
  <c r="M900" i="2"/>
  <c r="K900" i="2"/>
  <c r="J900" i="2"/>
  <c r="H900" i="2"/>
  <c r="C900" i="2"/>
  <c r="DV899" i="2"/>
  <c r="DO899" i="2"/>
  <c r="CI899" i="2"/>
  <c r="CH899" i="2"/>
  <c r="CG899" i="2"/>
  <c r="CD899" i="2"/>
  <c r="CB899" i="2"/>
  <c r="U899" i="2"/>
  <c r="Q899" i="2"/>
  <c r="M899" i="2"/>
  <c r="K899" i="2"/>
  <c r="J899" i="2"/>
  <c r="H899" i="2"/>
  <c r="C899" i="2"/>
  <c r="DV898" i="2"/>
  <c r="DO898" i="2"/>
  <c r="CH898" i="2"/>
  <c r="CD898" i="2"/>
  <c r="CB898" i="2"/>
  <c r="U898" i="2"/>
  <c r="Q898" i="2"/>
  <c r="M898" i="2"/>
  <c r="K898" i="2"/>
  <c r="J898" i="2"/>
  <c r="H898" i="2"/>
  <c r="C898" i="2"/>
  <c r="DV897" i="2"/>
  <c r="DO897" i="2"/>
  <c r="CI897" i="2"/>
  <c r="CH897" i="2"/>
  <c r="CG897" i="2"/>
  <c r="CD897" i="2"/>
  <c r="CJ897" i="2" s="1"/>
  <c r="CB897" i="2"/>
  <c r="U897" i="2"/>
  <c r="Q897" i="2"/>
  <c r="M897" i="2"/>
  <c r="K897" i="2"/>
  <c r="J897" i="2"/>
  <c r="H897" i="2"/>
  <c r="C897" i="2"/>
  <c r="DV896" i="2"/>
  <c r="DO896" i="2"/>
  <c r="CH896" i="2"/>
  <c r="CD896" i="2"/>
  <c r="CB896" i="2"/>
  <c r="U896" i="2"/>
  <c r="Q896" i="2"/>
  <c r="M896" i="2"/>
  <c r="K896" i="2"/>
  <c r="J896" i="2"/>
  <c r="H896" i="2"/>
  <c r="C896" i="2"/>
  <c r="DV895" i="2"/>
  <c r="DO895" i="2"/>
  <c r="CD895" i="2"/>
  <c r="CB895" i="2"/>
  <c r="U895" i="2"/>
  <c r="Q895" i="2"/>
  <c r="M895" i="2"/>
  <c r="K895" i="2"/>
  <c r="J895" i="2"/>
  <c r="H895" i="2"/>
  <c r="C895" i="2"/>
  <c r="DV894" i="2"/>
  <c r="DO894" i="2"/>
  <c r="CH894" i="2"/>
  <c r="CD894" i="2"/>
  <c r="CB894" i="2"/>
  <c r="U894" i="2"/>
  <c r="Q894" i="2"/>
  <c r="M894" i="2"/>
  <c r="K894" i="2"/>
  <c r="J894" i="2"/>
  <c r="H894" i="2"/>
  <c r="C894" i="2"/>
  <c r="DV893" i="2"/>
  <c r="DO893" i="2"/>
  <c r="CD893" i="2"/>
  <c r="CB893" i="2"/>
  <c r="U893" i="2"/>
  <c r="Q893" i="2"/>
  <c r="M893" i="2"/>
  <c r="K893" i="2"/>
  <c r="J893" i="2"/>
  <c r="H893" i="2"/>
  <c r="C893" i="2"/>
  <c r="DV892" i="2"/>
  <c r="DO892" i="2"/>
  <c r="CD892" i="2"/>
  <c r="CB892" i="2"/>
  <c r="U892" i="2"/>
  <c r="Q892" i="2"/>
  <c r="M892" i="2"/>
  <c r="K892" i="2"/>
  <c r="J892" i="2"/>
  <c r="H892" i="2"/>
  <c r="C892" i="2"/>
  <c r="DV891" i="2"/>
  <c r="DO891" i="2"/>
  <c r="CH891" i="2"/>
  <c r="CD891" i="2"/>
  <c r="CB891" i="2"/>
  <c r="U891" i="2"/>
  <c r="Q891" i="2"/>
  <c r="M891" i="2"/>
  <c r="K891" i="2"/>
  <c r="J891" i="2"/>
  <c r="H891" i="2"/>
  <c r="C891" i="2"/>
  <c r="DV890" i="2"/>
  <c r="DO890" i="2"/>
  <c r="CD890" i="2"/>
  <c r="CB890" i="2"/>
  <c r="U890" i="2"/>
  <c r="Q890" i="2"/>
  <c r="M890" i="2"/>
  <c r="K890" i="2"/>
  <c r="J890" i="2"/>
  <c r="H890" i="2"/>
  <c r="C890" i="2"/>
  <c r="DV889" i="2"/>
  <c r="DO889" i="2"/>
  <c r="CD889" i="2"/>
  <c r="CB889" i="2"/>
  <c r="U889" i="2"/>
  <c r="Q889" i="2"/>
  <c r="M889" i="2"/>
  <c r="K889" i="2"/>
  <c r="J889" i="2"/>
  <c r="H889" i="2"/>
  <c r="C889" i="2"/>
  <c r="DV888" i="2"/>
  <c r="DO888" i="2"/>
  <c r="CD888" i="2"/>
  <c r="CB888" i="2"/>
  <c r="U888" i="2"/>
  <c r="Q888" i="2"/>
  <c r="M888" i="2"/>
  <c r="K888" i="2"/>
  <c r="J888" i="2"/>
  <c r="H888" i="2"/>
  <c r="C888" i="2"/>
  <c r="DV887" i="2"/>
  <c r="DO887" i="2"/>
  <c r="CD887" i="2"/>
  <c r="CB887" i="2"/>
  <c r="U887" i="2"/>
  <c r="Q887" i="2"/>
  <c r="M887" i="2"/>
  <c r="K887" i="2"/>
  <c r="J887" i="2"/>
  <c r="H887" i="2"/>
  <c r="C887" i="2"/>
  <c r="DV886" i="2"/>
  <c r="DO886" i="2"/>
  <c r="CD886" i="2"/>
  <c r="CB886" i="2"/>
  <c r="U886" i="2"/>
  <c r="Q886" i="2"/>
  <c r="M886" i="2"/>
  <c r="K886" i="2"/>
  <c r="J886" i="2"/>
  <c r="H886" i="2"/>
  <c r="C886" i="2"/>
  <c r="DV885" i="2"/>
  <c r="DO885" i="2"/>
  <c r="CD885" i="2"/>
  <c r="CB885" i="2"/>
  <c r="U885" i="2"/>
  <c r="Q885" i="2"/>
  <c r="M885" i="2"/>
  <c r="K885" i="2"/>
  <c r="J885" i="2"/>
  <c r="H885" i="2"/>
  <c r="C885" i="2"/>
  <c r="DV884" i="2"/>
  <c r="DO884" i="2"/>
  <c r="CH884" i="2"/>
  <c r="CD884" i="2"/>
  <c r="CB884" i="2"/>
  <c r="U884" i="2"/>
  <c r="Q884" i="2"/>
  <c r="M884" i="2"/>
  <c r="K884" i="2"/>
  <c r="J884" i="2"/>
  <c r="H884" i="2"/>
  <c r="C884" i="2"/>
  <c r="DV883" i="2"/>
  <c r="DO883" i="2"/>
  <c r="CD883" i="2"/>
  <c r="CB883" i="2"/>
  <c r="U883" i="2"/>
  <c r="Q883" i="2"/>
  <c r="M883" i="2"/>
  <c r="K883" i="2"/>
  <c r="J883" i="2"/>
  <c r="H883" i="2"/>
  <c r="C883" i="2"/>
  <c r="DV882" i="2"/>
  <c r="DO882" i="2"/>
  <c r="CD882" i="2"/>
  <c r="CB882" i="2"/>
  <c r="U882" i="2"/>
  <c r="Q882" i="2"/>
  <c r="M882" i="2"/>
  <c r="K882" i="2"/>
  <c r="J882" i="2"/>
  <c r="H882" i="2"/>
  <c r="C882" i="2"/>
  <c r="DV881" i="2"/>
  <c r="DO881" i="2"/>
  <c r="CH881" i="2"/>
  <c r="CD881" i="2"/>
  <c r="CB881" i="2"/>
  <c r="U881" i="2"/>
  <c r="Q881" i="2"/>
  <c r="M881" i="2"/>
  <c r="K881" i="2"/>
  <c r="J881" i="2"/>
  <c r="H881" i="2"/>
  <c r="C881" i="2"/>
  <c r="DV880" i="2"/>
  <c r="DO880" i="2"/>
  <c r="CD880" i="2"/>
  <c r="CB880" i="2"/>
  <c r="U880" i="2"/>
  <c r="Q880" i="2"/>
  <c r="M880" i="2"/>
  <c r="K880" i="2"/>
  <c r="J880" i="2"/>
  <c r="H880" i="2"/>
  <c r="C880" i="2"/>
  <c r="DV879" i="2"/>
  <c r="DO879" i="2"/>
  <c r="CD879" i="2"/>
  <c r="CB879" i="2"/>
  <c r="U879" i="2"/>
  <c r="Q879" i="2"/>
  <c r="M879" i="2"/>
  <c r="K879" i="2"/>
  <c r="J879" i="2"/>
  <c r="H879" i="2"/>
  <c r="C879" i="2"/>
  <c r="DV878" i="2"/>
  <c r="DO878" i="2"/>
  <c r="CD878" i="2"/>
  <c r="CB878" i="2"/>
  <c r="U878" i="2"/>
  <c r="Q878" i="2"/>
  <c r="M878" i="2"/>
  <c r="K878" i="2"/>
  <c r="J878" i="2"/>
  <c r="H878" i="2"/>
  <c r="C878" i="2"/>
  <c r="DV877" i="2"/>
  <c r="DO877" i="2"/>
  <c r="CD877" i="2"/>
  <c r="CB877" i="2"/>
  <c r="U877" i="2"/>
  <c r="Q877" i="2"/>
  <c r="M877" i="2"/>
  <c r="K877" i="2"/>
  <c r="J877" i="2"/>
  <c r="H877" i="2"/>
  <c r="C877" i="2"/>
  <c r="DV876" i="2"/>
  <c r="DO876" i="2"/>
  <c r="CD876" i="2"/>
  <c r="CB876" i="2"/>
  <c r="U876" i="2"/>
  <c r="Q876" i="2"/>
  <c r="M876" i="2"/>
  <c r="K876" i="2"/>
  <c r="J876" i="2"/>
  <c r="H876" i="2"/>
  <c r="C876" i="2"/>
  <c r="DV875" i="2"/>
  <c r="DO875" i="2"/>
  <c r="CH875" i="2"/>
  <c r="CD875" i="2"/>
  <c r="CB875" i="2"/>
  <c r="U875" i="2"/>
  <c r="Q875" i="2"/>
  <c r="M875" i="2"/>
  <c r="K875" i="2"/>
  <c r="J875" i="2"/>
  <c r="H875" i="2"/>
  <c r="C875" i="2"/>
  <c r="DV874" i="2"/>
  <c r="DO874" i="2"/>
  <c r="CD874" i="2"/>
  <c r="CB874" i="2"/>
  <c r="U874" i="2"/>
  <c r="Q874" i="2"/>
  <c r="M874" i="2"/>
  <c r="K874" i="2"/>
  <c r="J874" i="2"/>
  <c r="H874" i="2"/>
  <c r="C874" i="2"/>
  <c r="DV873" i="2"/>
  <c r="DO873" i="2"/>
  <c r="CD873" i="2"/>
  <c r="CB873" i="2"/>
  <c r="U873" i="2"/>
  <c r="Q873" i="2"/>
  <c r="M873" i="2"/>
  <c r="K873" i="2"/>
  <c r="J873" i="2"/>
  <c r="H873" i="2"/>
  <c r="C873" i="2"/>
  <c r="DV872" i="2"/>
  <c r="DO872" i="2"/>
  <c r="CD872" i="2"/>
  <c r="CB872" i="2"/>
  <c r="U872" i="2"/>
  <c r="Q872" i="2"/>
  <c r="M872" i="2"/>
  <c r="K872" i="2"/>
  <c r="J872" i="2"/>
  <c r="H872" i="2"/>
  <c r="C872" i="2"/>
  <c r="DV871" i="2"/>
  <c r="DO871" i="2"/>
  <c r="CI871" i="2"/>
  <c r="CH871" i="2"/>
  <c r="CG871" i="2"/>
  <c r="CD871" i="2"/>
  <c r="CJ871" i="2" s="1"/>
  <c r="CB871" i="2"/>
  <c r="U871" i="2"/>
  <c r="Q871" i="2"/>
  <c r="M871" i="2"/>
  <c r="K871" i="2"/>
  <c r="J871" i="2"/>
  <c r="H871" i="2"/>
  <c r="C871" i="2"/>
  <c r="DV870" i="2"/>
  <c r="DO870" i="2"/>
  <c r="CI870" i="2"/>
  <c r="CH870" i="2"/>
  <c r="CG870" i="2"/>
  <c r="CD870" i="2"/>
  <c r="CJ870" i="2" s="1"/>
  <c r="CB870" i="2"/>
  <c r="U870" i="2"/>
  <c r="Q870" i="2"/>
  <c r="M870" i="2"/>
  <c r="K870" i="2"/>
  <c r="J870" i="2"/>
  <c r="H870" i="2"/>
  <c r="C870" i="2"/>
  <c r="DV869" i="2"/>
  <c r="DO869" i="2"/>
  <c r="CD869" i="2"/>
  <c r="CB869" i="2"/>
  <c r="U869" i="2"/>
  <c r="Q869" i="2"/>
  <c r="M869" i="2"/>
  <c r="K869" i="2"/>
  <c r="J869" i="2"/>
  <c r="H869" i="2"/>
  <c r="C869" i="2"/>
  <c r="DV868" i="2"/>
  <c r="DO868" i="2"/>
  <c r="CD868" i="2"/>
  <c r="CB868" i="2"/>
  <c r="U868" i="2"/>
  <c r="Q868" i="2"/>
  <c r="M868" i="2"/>
  <c r="K868" i="2"/>
  <c r="J868" i="2"/>
  <c r="H868" i="2"/>
  <c r="C868" i="2"/>
  <c r="DV867" i="2"/>
  <c r="DO867" i="2"/>
  <c r="CD867" i="2"/>
  <c r="CB867" i="2"/>
  <c r="U867" i="2"/>
  <c r="Q867" i="2"/>
  <c r="M867" i="2"/>
  <c r="K867" i="2"/>
  <c r="J867" i="2"/>
  <c r="H867" i="2"/>
  <c r="C867" i="2"/>
  <c r="DV866" i="2"/>
  <c r="DO866" i="2"/>
  <c r="CD866" i="2"/>
  <c r="CB866" i="2"/>
  <c r="U866" i="2"/>
  <c r="Q866" i="2"/>
  <c r="M866" i="2"/>
  <c r="K866" i="2"/>
  <c r="J866" i="2"/>
  <c r="H866" i="2"/>
  <c r="C866" i="2"/>
  <c r="DV865" i="2"/>
  <c r="DO865" i="2"/>
  <c r="CI865" i="2"/>
  <c r="CH865" i="2"/>
  <c r="CG865" i="2"/>
  <c r="CD865" i="2"/>
  <c r="CJ865" i="2" s="1"/>
  <c r="CB865" i="2"/>
  <c r="U865" i="2"/>
  <c r="Q865" i="2"/>
  <c r="M865" i="2"/>
  <c r="K865" i="2"/>
  <c r="J865" i="2"/>
  <c r="H865" i="2"/>
  <c r="C865" i="2"/>
  <c r="DV864" i="2"/>
  <c r="DO864" i="2"/>
  <c r="CH864" i="2"/>
  <c r="CD864" i="2"/>
  <c r="CB864" i="2"/>
  <c r="U864" i="2"/>
  <c r="Q864" i="2"/>
  <c r="M864" i="2"/>
  <c r="K864" i="2"/>
  <c r="J864" i="2"/>
  <c r="H864" i="2"/>
  <c r="C864" i="2"/>
  <c r="DV863" i="2"/>
  <c r="DO863" i="2"/>
  <c r="CD863" i="2"/>
  <c r="CB863" i="2"/>
  <c r="U863" i="2"/>
  <c r="Q863" i="2"/>
  <c r="M863" i="2"/>
  <c r="K863" i="2"/>
  <c r="J863" i="2"/>
  <c r="H863" i="2"/>
  <c r="C863" i="2"/>
  <c r="DV862" i="2"/>
  <c r="DO862" i="2"/>
  <c r="CD862" i="2"/>
  <c r="CB862" i="2"/>
  <c r="U862" i="2"/>
  <c r="Q862" i="2"/>
  <c r="M862" i="2"/>
  <c r="K862" i="2"/>
  <c r="J862" i="2"/>
  <c r="H862" i="2"/>
  <c r="C862" i="2"/>
  <c r="DV861" i="2"/>
  <c r="DO861" i="2"/>
  <c r="CH861" i="2"/>
  <c r="CD861" i="2"/>
  <c r="CB861" i="2"/>
  <c r="U861" i="2"/>
  <c r="Q861" i="2"/>
  <c r="M861" i="2"/>
  <c r="K861" i="2"/>
  <c r="J861" i="2"/>
  <c r="H861" i="2"/>
  <c r="C861" i="2"/>
  <c r="DV860" i="2"/>
  <c r="DO860" i="2"/>
  <c r="CI860" i="2"/>
  <c r="CH860" i="2"/>
  <c r="CG860" i="2"/>
  <c r="CD860" i="2"/>
  <c r="CJ860" i="2" s="1"/>
  <c r="CB860" i="2"/>
  <c r="U860" i="2"/>
  <c r="Q860" i="2"/>
  <c r="M860" i="2"/>
  <c r="K860" i="2"/>
  <c r="J860" i="2"/>
  <c r="H860" i="2"/>
  <c r="C860" i="2"/>
  <c r="DV859" i="2"/>
  <c r="DO859" i="2"/>
  <c r="CD859" i="2"/>
  <c r="CB859" i="2"/>
  <c r="U859" i="2"/>
  <c r="Q859" i="2"/>
  <c r="M859" i="2"/>
  <c r="K859" i="2"/>
  <c r="J859" i="2"/>
  <c r="H859" i="2"/>
  <c r="C859" i="2"/>
  <c r="DV858" i="2"/>
  <c r="DO858" i="2"/>
  <c r="CI858" i="2"/>
  <c r="CH858" i="2"/>
  <c r="CG858" i="2"/>
  <c r="CD858" i="2"/>
  <c r="CB858" i="2"/>
  <c r="U858" i="2"/>
  <c r="Q858" i="2"/>
  <c r="M858" i="2"/>
  <c r="K858" i="2"/>
  <c r="J858" i="2"/>
  <c r="H858" i="2"/>
  <c r="C858" i="2"/>
  <c r="DV857" i="2"/>
  <c r="DO857" i="2"/>
  <c r="CD857" i="2"/>
  <c r="CB857" i="2"/>
  <c r="U857" i="2"/>
  <c r="Q857" i="2"/>
  <c r="M857" i="2"/>
  <c r="K857" i="2"/>
  <c r="J857" i="2"/>
  <c r="H857" i="2"/>
  <c r="C857" i="2"/>
  <c r="DV856" i="2"/>
  <c r="DO856" i="2"/>
  <c r="CD856" i="2"/>
  <c r="CB856" i="2"/>
  <c r="U856" i="2"/>
  <c r="Q856" i="2"/>
  <c r="M856" i="2"/>
  <c r="K856" i="2"/>
  <c r="J856" i="2"/>
  <c r="H856" i="2"/>
  <c r="C856" i="2"/>
  <c r="DV855" i="2"/>
  <c r="DO855" i="2"/>
  <c r="CD855" i="2"/>
  <c r="CB855" i="2"/>
  <c r="U855" i="2"/>
  <c r="Q855" i="2"/>
  <c r="M855" i="2"/>
  <c r="K855" i="2"/>
  <c r="J855" i="2"/>
  <c r="H855" i="2"/>
  <c r="C855" i="2"/>
  <c r="DV854" i="2"/>
  <c r="DO854" i="2"/>
  <c r="CI854" i="2"/>
  <c r="CH854" i="2"/>
  <c r="CG854" i="2"/>
  <c r="CD854" i="2"/>
  <c r="CJ854" i="2" s="1"/>
  <c r="CB854" i="2"/>
  <c r="U854" i="2"/>
  <c r="Q854" i="2"/>
  <c r="M854" i="2"/>
  <c r="K854" i="2"/>
  <c r="J854" i="2"/>
  <c r="H854" i="2"/>
  <c r="C854" i="2"/>
  <c r="DV853" i="2"/>
  <c r="DO853" i="2"/>
  <c r="CD853" i="2"/>
  <c r="CB853" i="2"/>
  <c r="U853" i="2"/>
  <c r="Q853" i="2"/>
  <c r="M853" i="2"/>
  <c r="K853" i="2"/>
  <c r="J853" i="2"/>
  <c r="H853" i="2"/>
  <c r="C853" i="2"/>
  <c r="DV852" i="2"/>
  <c r="DO852" i="2"/>
  <c r="CD852" i="2"/>
  <c r="CB852" i="2"/>
  <c r="U852" i="2"/>
  <c r="Q852" i="2"/>
  <c r="M852" i="2"/>
  <c r="K852" i="2"/>
  <c r="J852" i="2"/>
  <c r="H852" i="2"/>
  <c r="C852" i="2"/>
  <c r="DV851" i="2"/>
  <c r="DO851" i="2"/>
  <c r="CI851" i="2"/>
  <c r="CH851" i="2"/>
  <c r="CG851" i="2"/>
  <c r="CD851" i="2"/>
  <c r="CJ851" i="2" s="1"/>
  <c r="CB851" i="2"/>
  <c r="U851" i="2"/>
  <c r="Q851" i="2"/>
  <c r="M851" i="2"/>
  <c r="K851" i="2"/>
  <c r="J851" i="2"/>
  <c r="H851" i="2"/>
  <c r="C851" i="2"/>
  <c r="DV850" i="2"/>
  <c r="DO850" i="2"/>
  <c r="CH850" i="2"/>
  <c r="CD850" i="2"/>
  <c r="CB850" i="2"/>
  <c r="U850" i="2"/>
  <c r="Q850" i="2"/>
  <c r="M850" i="2"/>
  <c r="K850" i="2"/>
  <c r="J850" i="2"/>
  <c r="H850" i="2"/>
  <c r="C850" i="2"/>
  <c r="DV849" i="2"/>
  <c r="DO849" i="2"/>
  <c r="CD849" i="2"/>
  <c r="CB849" i="2"/>
  <c r="U849" i="2"/>
  <c r="Q849" i="2"/>
  <c r="M849" i="2"/>
  <c r="K849" i="2"/>
  <c r="J849" i="2"/>
  <c r="H849" i="2"/>
  <c r="C849" i="2"/>
  <c r="DV848" i="2"/>
  <c r="DO848" i="2"/>
  <c r="CI848" i="2"/>
  <c r="CH848" i="2"/>
  <c r="CG848" i="2"/>
  <c r="CD848" i="2"/>
  <c r="CJ848" i="2" s="1"/>
  <c r="CB848" i="2"/>
  <c r="U848" i="2"/>
  <c r="Q848" i="2"/>
  <c r="M848" i="2"/>
  <c r="K848" i="2"/>
  <c r="J848" i="2"/>
  <c r="H848" i="2"/>
  <c r="C848" i="2"/>
  <c r="DV847" i="2"/>
  <c r="DO847" i="2"/>
  <c r="CI847" i="2"/>
  <c r="CH847" i="2"/>
  <c r="CG847" i="2"/>
  <c r="CD847" i="2"/>
  <c r="CJ847" i="2" s="1"/>
  <c r="CB847" i="2"/>
  <c r="U847" i="2"/>
  <c r="Q847" i="2"/>
  <c r="M847" i="2"/>
  <c r="K847" i="2"/>
  <c r="J847" i="2"/>
  <c r="H847" i="2"/>
  <c r="C847" i="2"/>
  <c r="DV846" i="2"/>
  <c r="DO846" i="2"/>
  <c r="CJ846" i="2"/>
  <c r="CI846" i="2"/>
  <c r="CH846" i="2"/>
  <c r="CG846" i="2"/>
  <c r="CD846" i="2"/>
  <c r="CB846" i="2"/>
  <c r="U846" i="2"/>
  <c r="Q846" i="2"/>
  <c r="M846" i="2"/>
  <c r="K846" i="2"/>
  <c r="J846" i="2"/>
  <c r="H846" i="2"/>
  <c r="C846" i="2"/>
  <c r="DV845" i="2"/>
  <c r="DO845" i="2"/>
  <c r="CH845" i="2"/>
  <c r="CD845" i="2"/>
  <c r="CB845" i="2"/>
  <c r="U845" i="2"/>
  <c r="Q845" i="2"/>
  <c r="M845" i="2"/>
  <c r="K845" i="2"/>
  <c r="J845" i="2"/>
  <c r="H845" i="2"/>
  <c r="C845" i="2"/>
  <c r="DV844" i="2"/>
  <c r="DO844" i="2"/>
  <c r="CD844" i="2"/>
  <c r="CB844" i="2"/>
  <c r="U844" i="2"/>
  <c r="Q844" i="2"/>
  <c r="M844" i="2"/>
  <c r="K844" i="2"/>
  <c r="J844" i="2"/>
  <c r="H844" i="2"/>
  <c r="C844" i="2"/>
  <c r="DV843" i="2"/>
  <c r="DO843" i="2"/>
  <c r="CI843" i="2"/>
  <c r="CH843" i="2"/>
  <c r="CG843" i="2"/>
  <c r="CD843" i="2"/>
  <c r="CB843" i="2"/>
  <c r="U843" i="2"/>
  <c r="Q843" i="2"/>
  <c r="M843" i="2"/>
  <c r="K843" i="2"/>
  <c r="J843" i="2"/>
  <c r="H843" i="2"/>
  <c r="C843" i="2"/>
  <c r="DV842" i="2"/>
  <c r="DO842" i="2"/>
  <c r="CH842" i="2"/>
  <c r="CD842" i="2"/>
  <c r="CB842" i="2"/>
  <c r="U842" i="2"/>
  <c r="Q842" i="2"/>
  <c r="M842" i="2"/>
  <c r="K842" i="2"/>
  <c r="J842" i="2"/>
  <c r="H842" i="2"/>
  <c r="C842" i="2"/>
  <c r="DV841" i="2"/>
  <c r="DO841" i="2"/>
  <c r="CH841" i="2"/>
  <c r="CD841" i="2"/>
  <c r="CB841" i="2"/>
  <c r="U841" i="2"/>
  <c r="Q841" i="2"/>
  <c r="M841" i="2"/>
  <c r="K841" i="2"/>
  <c r="J841" i="2"/>
  <c r="H841" i="2"/>
  <c r="C841" i="2"/>
  <c r="DV840" i="2"/>
  <c r="DO840" i="2"/>
  <c r="CD840" i="2"/>
  <c r="CB840" i="2"/>
  <c r="U840" i="2"/>
  <c r="Q840" i="2"/>
  <c r="M840" i="2"/>
  <c r="K840" i="2"/>
  <c r="J840" i="2"/>
  <c r="H840" i="2"/>
  <c r="C840" i="2"/>
  <c r="DV839" i="2"/>
  <c r="DO839" i="2"/>
  <c r="CD839" i="2"/>
  <c r="CB839" i="2"/>
  <c r="U839" i="2"/>
  <c r="Q839" i="2"/>
  <c r="M839" i="2"/>
  <c r="K839" i="2"/>
  <c r="J839" i="2"/>
  <c r="H839" i="2"/>
  <c r="C839" i="2"/>
  <c r="DV838" i="2"/>
  <c r="DO838" i="2"/>
  <c r="CI838" i="2"/>
  <c r="CH838" i="2"/>
  <c r="CG838" i="2"/>
  <c r="CD838" i="2"/>
  <c r="CJ838" i="2" s="1"/>
  <c r="CB838" i="2"/>
  <c r="U838" i="2"/>
  <c r="Q838" i="2"/>
  <c r="M838" i="2"/>
  <c r="K838" i="2"/>
  <c r="J838" i="2"/>
  <c r="H838" i="2"/>
  <c r="C838" i="2"/>
  <c r="DV837" i="2"/>
  <c r="DO837" i="2"/>
  <c r="CH837" i="2"/>
  <c r="CD837" i="2"/>
  <c r="CB837" i="2"/>
  <c r="U837" i="2"/>
  <c r="Q837" i="2"/>
  <c r="M837" i="2"/>
  <c r="K837" i="2"/>
  <c r="J837" i="2"/>
  <c r="H837" i="2"/>
  <c r="C837" i="2"/>
  <c r="DV836" i="2"/>
  <c r="DO836" i="2"/>
  <c r="CD836" i="2"/>
  <c r="CB836" i="2"/>
  <c r="U836" i="2"/>
  <c r="Q836" i="2"/>
  <c r="M836" i="2"/>
  <c r="K836" i="2"/>
  <c r="J836" i="2"/>
  <c r="H836" i="2"/>
  <c r="C836" i="2"/>
  <c r="DV835" i="2"/>
  <c r="DO835" i="2"/>
  <c r="CI835" i="2"/>
  <c r="CH835" i="2"/>
  <c r="CG835" i="2"/>
  <c r="CD835" i="2"/>
  <c r="CJ835" i="2" s="1"/>
  <c r="CB835" i="2"/>
  <c r="U835" i="2"/>
  <c r="Q835" i="2"/>
  <c r="M835" i="2"/>
  <c r="K835" i="2"/>
  <c r="J835" i="2"/>
  <c r="H835" i="2"/>
  <c r="C835" i="2"/>
  <c r="DV834" i="2"/>
  <c r="DO834" i="2"/>
  <c r="CH834" i="2"/>
  <c r="CD834" i="2"/>
  <c r="CB834" i="2"/>
  <c r="U834" i="2"/>
  <c r="Q834" i="2"/>
  <c r="M834" i="2"/>
  <c r="K834" i="2"/>
  <c r="J834" i="2"/>
  <c r="H834" i="2"/>
  <c r="C834" i="2"/>
  <c r="DV833" i="2"/>
  <c r="DO833" i="2"/>
  <c r="CD833" i="2"/>
  <c r="CB833" i="2"/>
  <c r="U833" i="2"/>
  <c r="Q833" i="2"/>
  <c r="M833" i="2"/>
  <c r="K833" i="2"/>
  <c r="J833" i="2"/>
  <c r="H833" i="2"/>
  <c r="C833" i="2"/>
  <c r="DV832" i="2"/>
  <c r="DO832" i="2"/>
  <c r="CH832" i="2"/>
  <c r="CD832" i="2"/>
  <c r="CB832" i="2"/>
  <c r="U832" i="2"/>
  <c r="Q832" i="2"/>
  <c r="M832" i="2"/>
  <c r="K832" i="2"/>
  <c r="J832" i="2"/>
  <c r="H832" i="2"/>
  <c r="C832" i="2"/>
  <c r="DV831" i="2"/>
  <c r="DO831" i="2"/>
  <c r="CD831" i="2"/>
  <c r="CB831" i="2"/>
  <c r="U831" i="2"/>
  <c r="Q831" i="2"/>
  <c r="M831" i="2"/>
  <c r="K831" i="2"/>
  <c r="J831" i="2"/>
  <c r="H831" i="2"/>
  <c r="C831" i="2"/>
  <c r="DV830" i="2"/>
  <c r="DO830" i="2"/>
  <c r="CD830" i="2"/>
  <c r="CB830" i="2"/>
  <c r="U830" i="2"/>
  <c r="Q830" i="2"/>
  <c r="M830" i="2"/>
  <c r="K830" i="2"/>
  <c r="J830" i="2"/>
  <c r="H830" i="2"/>
  <c r="C830" i="2"/>
  <c r="DV829" i="2"/>
  <c r="DO829" i="2"/>
  <c r="CD829" i="2"/>
  <c r="CB829" i="2"/>
  <c r="U829" i="2"/>
  <c r="Q829" i="2"/>
  <c r="M829" i="2"/>
  <c r="K829" i="2"/>
  <c r="J829" i="2"/>
  <c r="H829" i="2"/>
  <c r="C829" i="2"/>
  <c r="DV828" i="2"/>
  <c r="DO828" i="2"/>
  <c r="CI828" i="2"/>
  <c r="CH828" i="2"/>
  <c r="CG828" i="2"/>
  <c r="CD828" i="2"/>
  <c r="CJ828" i="2" s="1"/>
  <c r="CB828" i="2"/>
  <c r="U828" i="2"/>
  <c r="Q828" i="2"/>
  <c r="M828" i="2"/>
  <c r="K828" i="2"/>
  <c r="J828" i="2"/>
  <c r="H828" i="2"/>
  <c r="C828" i="2"/>
  <c r="DV827" i="2"/>
  <c r="DO827" i="2"/>
  <c r="CD827" i="2"/>
  <c r="CB827" i="2"/>
  <c r="U827" i="2"/>
  <c r="Q827" i="2"/>
  <c r="M827" i="2"/>
  <c r="K827" i="2"/>
  <c r="J827" i="2"/>
  <c r="H827" i="2"/>
  <c r="C827" i="2"/>
  <c r="DV826" i="2"/>
  <c r="DO826" i="2"/>
  <c r="CD826" i="2"/>
  <c r="CB826" i="2"/>
  <c r="U826" i="2"/>
  <c r="Q826" i="2"/>
  <c r="M826" i="2"/>
  <c r="K826" i="2"/>
  <c r="J826" i="2"/>
  <c r="H826" i="2"/>
  <c r="C826" i="2"/>
  <c r="DV825" i="2"/>
  <c r="DO825" i="2"/>
  <c r="CI825" i="2"/>
  <c r="CH825" i="2"/>
  <c r="CG825" i="2"/>
  <c r="CD825" i="2"/>
  <c r="CJ825" i="2" s="1"/>
  <c r="CB825" i="2"/>
  <c r="U825" i="2"/>
  <c r="Q825" i="2"/>
  <c r="M825" i="2"/>
  <c r="K825" i="2"/>
  <c r="J825" i="2"/>
  <c r="H825" i="2"/>
  <c r="C825" i="2"/>
  <c r="DV824" i="2"/>
  <c r="DO824" i="2"/>
  <c r="CI824" i="2"/>
  <c r="CH824" i="2"/>
  <c r="CG824" i="2"/>
  <c r="CD824" i="2"/>
  <c r="CJ824" i="2" s="1"/>
  <c r="CB824" i="2"/>
  <c r="U824" i="2"/>
  <c r="Q824" i="2"/>
  <c r="M824" i="2"/>
  <c r="K824" i="2"/>
  <c r="J824" i="2"/>
  <c r="H824" i="2"/>
  <c r="C824" i="2"/>
  <c r="DV823" i="2"/>
  <c r="DO823" i="2"/>
  <c r="CD823" i="2"/>
  <c r="CB823" i="2"/>
  <c r="U823" i="2"/>
  <c r="Q823" i="2"/>
  <c r="M823" i="2"/>
  <c r="K823" i="2"/>
  <c r="J823" i="2"/>
  <c r="H823" i="2"/>
  <c r="C823" i="2"/>
  <c r="DV822" i="2"/>
  <c r="DO822" i="2"/>
  <c r="CI822" i="2"/>
  <c r="CH822" i="2"/>
  <c r="CG822" i="2"/>
  <c r="CJ822" i="2" s="1"/>
  <c r="CD822" i="2"/>
  <c r="CB822" i="2"/>
  <c r="U822" i="2"/>
  <c r="Q822" i="2"/>
  <c r="M822" i="2"/>
  <c r="K822" i="2"/>
  <c r="J822" i="2"/>
  <c r="H822" i="2"/>
  <c r="C822" i="2"/>
  <c r="DV821" i="2"/>
  <c r="DO821" i="2"/>
  <c r="CD821" i="2"/>
  <c r="CB821" i="2"/>
  <c r="U821" i="2"/>
  <c r="Q821" i="2"/>
  <c r="M821" i="2"/>
  <c r="K821" i="2"/>
  <c r="J821" i="2"/>
  <c r="H821" i="2"/>
  <c r="C821" i="2"/>
  <c r="DV820" i="2"/>
  <c r="DO820" i="2"/>
  <c r="CD820" i="2"/>
  <c r="CB820" i="2"/>
  <c r="U820" i="2"/>
  <c r="Q820" i="2"/>
  <c r="M820" i="2"/>
  <c r="K820" i="2"/>
  <c r="J820" i="2"/>
  <c r="H820" i="2"/>
  <c r="C820" i="2"/>
  <c r="DV819" i="2"/>
  <c r="DO819" i="2"/>
  <c r="CI819" i="2"/>
  <c r="CH819" i="2"/>
  <c r="CG819" i="2"/>
  <c r="CD819" i="2"/>
  <c r="CJ819" i="2" s="1"/>
  <c r="CB819" i="2"/>
  <c r="U819" i="2"/>
  <c r="Q819" i="2"/>
  <c r="M819" i="2"/>
  <c r="K819" i="2"/>
  <c r="J819" i="2"/>
  <c r="H819" i="2"/>
  <c r="C819" i="2"/>
  <c r="DV818" i="2"/>
  <c r="DO818" i="2"/>
  <c r="CI818" i="2"/>
  <c r="CH818" i="2"/>
  <c r="CG818" i="2"/>
  <c r="CD818" i="2"/>
  <c r="CJ818" i="2" s="1"/>
  <c r="CB818" i="2"/>
  <c r="U818" i="2"/>
  <c r="Q818" i="2"/>
  <c r="M818" i="2"/>
  <c r="K818" i="2"/>
  <c r="J818" i="2"/>
  <c r="H818" i="2"/>
  <c r="C818" i="2"/>
  <c r="DV817" i="2"/>
  <c r="DO817" i="2"/>
  <c r="CD817" i="2"/>
  <c r="CB817" i="2"/>
  <c r="U817" i="2"/>
  <c r="Q817" i="2"/>
  <c r="M817" i="2"/>
  <c r="K817" i="2"/>
  <c r="J817" i="2"/>
  <c r="H817" i="2"/>
  <c r="C817" i="2"/>
  <c r="DV816" i="2"/>
  <c r="DO816" i="2"/>
  <c r="CD816" i="2"/>
  <c r="CB816" i="2"/>
  <c r="U816" i="2"/>
  <c r="Q816" i="2"/>
  <c r="M816" i="2"/>
  <c r="K816" i="2"/>
  <c r="J816" i="2"/>
  <c r="H816" i="2"/>
  <c r="C816" i="2"/>
  <c r="DV815" i="2"/>
  <c r="DO815" i="2"/>
  <c r="CD815" i="2"/>
  <c r="CB815" i="2"/>
  <c r="U815" i="2"/>
  <c r="Q815" i="2"/>
  <c r="M815" i="2"/>
  <c r="K815" i="2"/>
  <c r="J815" i="2"/>
  <c r="H815" i="2"/>
  <c r="C815" i="2"/>
  <c r="DV814" i="2"/>
  <c r="DO814" i="2"/>
  <c r="CD814" i="2"/>
  <c r="CB814" i="2"/>
  <c r="U814" i="2"/>
  <c r="Q814" i="2"/>
  <c r="M814" i="2"/>
  <c r="K814" i="2"/>
  <c r="J814" i="2"/>
  <c r="H814" i="2"/>
  <c r="C814" i="2"/>
  <c r="DV813" i="2"/>
  <c r="DO813" i="2"/>
  <c r="CD813" i="2"/>
  <c r="CB813" i="2"/>
  <c r="U813" i="2"/>
  <c r="Q813" i="2"/>
  <c r="M813" i="2"/>
  <c r="K813" i="2"/>
  <c r="J813" i="2"/>
  <c r="H813" i="2"/>
  <c r="C813" i="2"/>
  <c r="DV812" i="2"/>
  <c r="DO812" i="2"/>
  <c r="CD812" i="2"/>
  <c r="CB812" i="2"/>
  <c r="U812" i="2"/>
  <c r="Q812" i="2"/>
  <c r="M812" i="2"/>
  <c r="K812" i="2"/>
  <c r="J812" i="2"/>
  <c r="H812" i="2"/>
  <c r="C812" i="2"/>
  <c r="DV811" i="2"/>
  <c r="DO811" i="2"/>
  <c r="CD811" i="2"/>
  <c r="CB811" i="2"/>
  <c r="U811" i="2"/>
  <c r="Q811" i="2"/>
  <c r="M811" i="2"/>
  <c r="K811" i="2"/>
  <c r="J811" i="2"/>
  <c r="H811" i="2"/>
  <c r="C811" i="2"/>
  <c r="DV810" i="2"/>
  <c r="DO810" i="2"/>
  <c r="CH810" i="2"/>
  <c r="CD810" i="2"/>
  <c r="CB810" i="2"/>
  <c r="U810" i="2"/>
  <c r="Q810" i="2"/>
  <c r="M810" i="2"/>
  <c r="K810" i="2"/>
  <c r="J810" i="2"/>
  <c r="H810" i="2"/>
  <c r="C810" i="2"/>
  <c r="DV809" i="2"/>
  <c r="DO809" i="2"/>
  <c r="CH809" i="2"/>
  <c r="CD809" i="2"/>
  <c r="CB809" i="2"/>
  <c r="U809" i="2"/>
  <c r="Q809" i="2"/>
  <c r="M809" i="2"/>
  <c r="K809" i="2"/>
  <c r="J809" i="2"/>
  <c r="H809" i="2"/>
  <c r="C809" i="2"/>
  <c r="DV808" i="2"/>
  <c r="DO808" i="2"/>
  <c r="CD808" i="2"/>
  <c r="CB808" i="2"/>
  <c r="U808" i="2"/>
  <c r="Q808" i="2"/>
  <c r="M808" i="2"/>
  <c r="K808" i="2"/>
  <c r="J808" i="2"/>
  <c r="H808" i="2"/>
  <c r="C808" i="2"/>
  <c r="DV807" i="2"/>
  <c r="DO807" i="2"/>
  <c r="CH807" i="2"/>
  <c r="CD807" i="2"/>
  <c r="CB807" i="2"/>
  <c r="U807" i="2"/>
  <c r="Q807" i="2"/>
  <c r="M807" i="2"/>
  <c r="K807" i="2"/>
  <c r="J807" i="2"/>
  <c r="H807" i="2"/>
  <c r="C807" i="2"/>
  <c r="DV806" i="2"/>
  <c r="DO806" i="2"/>
  <c r="CI806" i="2"/>
  <c r="CH806" i="2"/>
  <c r="CG806" i="2"/>
  <c r="CD806" i="2"/>
  <c r="CJ806" i="2" s="1"/>
  <c r="CB806" i="2"/>
  <c r="U806" i="2"/>
  <c r="Q806" i="2"/>
  <c r="M806" i="2"/>
  <c r="K806" i="2"/>
  <c r="J806" i="2"/>
  <c r="H806" i="2"/>
  <c r="C806" i="2"/>
  <c r="DV805" i="2"/>
  <c r="DO805" i="2"/>
  <c r="CD805" i="2"/>
  <c r="CB805" i="2"/>
  <c r="U805" i="2"/>
  <c r="Q805" i="2"/>
  <c r="M805" i="2"/>
  <c r="K805" i="2"/>
  <c r="J805" i="2"/>
  <c r="H805" i="2"/>
  <c r="C805" i="2"/>
  <c r="DV804" i="2"/>
  <c r="DO804" i="2"/>
  <c r="CI804" i="2"/>
  <c r="CH804" i="2"/>
  <c r="CG804" i="2"/>
  <c r="CD804" i="2"/>
  <c r="CJ804" i="2" s="1"/>
  <c r="CB804" i="2"/>
  <c r="U804" i="2"/>
  <c r="Q804" i="2"/>
  <c r="M804" i="2"/>
  <c r="K804" i="2"/>
  <c r="J804" i="2"/>
  <c r="H804" i="2"/>
  <c r="C804" i="2"/>
  <c r="DV803" i="2"/>
  <c r="DO803" i="2"/>
  <c r="CD803" i="2"/>
  <c r="CB803" i="2"/>
  <c r="U803" i="2"/>
  <c r="Q803" i="2"/>
  <c r="M803" i="2"/>
  <c r="K803" i="2"/>
  <c r="J803" i="2"/>
  <c r="H803" i="2"/>
  <c r="C803" i="2"/>
  <c r="DV802" i="2"/>
  <c r="DO802" i="2"/>
  <c r="CD802" i="2"/>
  <c r="CB802" i="2"/>
  <c r="U802" i="2"/>
  <c r="Q802" i="2"/>
  <c r="M802" i="2"/>
  <c r="K802" i="2"/>
  <c r="J802" i="2"/>
  <c r="H802" i="2"/>
  <c r="C802" i="2"/>
  <c r="DV801" i="2"/>
  <c r="DO801" i="2"/>
  <c r="CH801" i="2"/>
  <c r="CD801" i="2"/>
  <c r="CB801" i="2"/>
  <c r="U801" i="2"/>
  <c r="Q801" i="2"/>
  <c r="M801" i="2"/>
  <c r="K801" i="2"/>
  <c r="J801" i="2"/>
  <c r="H801" i="2"/>
  <c r="C801" i="2"/>
  <c r="DV800" i="2"/>
  <c r="DO800" i="2"/>
  <c r="CD800" i="2"/>
  <c r="CB800" i="2"/>
  <c r="U800" i="2"/>
  <c r="Q800" i="2"/>
  <c r="M800" i="2"/>
  <c r="K800" i="2"/>
  <c r="J800" i="2"/>
  <c r="H800" i="2"/>
  <c r="C800" i="2"/>
  <c r="DV799" i="2"/>
  <c r="DO799" i="2"/>
  <c r="CD799" i="2"/>
  <c r="CB799" i="2"/>
  <c r="U799" i="2"/>
  <c r="Q799" i="2"/>
  <c r="M799" i="2"/>
  <c r="K799" i="2"/>
  <c r="J799" i="2"/>
  <c r="H799" i="2"/>
  <c r="C799" i="2"/>
  <c r="DV798" i="2"/>
  <c r="DO798" i="2"/>
  <c r="CI798" i="2"/>
  <c r="CH798" i="2"/>
  <c r="CG798" i="2"/>
  <c r="CD798" i="2"/>
  <c r="CJ798" i="2" s="1"/>
  <c r="CB798" i="2"/>
  <c r="U798" i="2"/>
  <c r="Q798" i="2"/>
  <c r="M798" i="2"/>
  <c r="K798" i="2"/>
  <c r="J798" i="2"/>
  <c r="H798" i="2"/>
  <c r="C798" i="2"/>
  <c r="DV797" i="2"/>
  <c r="DO797" i="2"/>
  <c r="CH797" i="2"/>
  <c r="CD797" i="2"/>
  <c r="CB797" i="2"/>
  <c r="U797" i="2"/>
  <c r="Q797" i="2"/>
  <c r="M797" i="2"/>
  <c r="K797" i="2"/>
  <c r="J797" i="2"/>
  <c r="H797" i="2"/>
  <c r="C797" i="2"/>
  <c r="DV796" i="2"/>
  <c r="DO796" i="2"/>
  <c r="CD796" i="2"/>
  <c r="CB796" i="2"/>
  <c r="U796" i="2"/>
  <c r="Q796" i="2"/>
  <c r="M796" i="2"/>
  <c r="K796" i="2"/>
  <c r="J796" i="2"/>
  <c r="H796" i="2"/>
  <c r="C796" i="2"/>
  <c r="DV795" i="2"/>
  <c r="DO795" i="2"/>
  <c r="CI795" i="2"/>
  <c r="CH795" i="2"/>
  <c r="CG795" i="2"/>
  <c r="CD795" i="2"/>
  <c r="CB795" i="2"/>
  <c r="U795" i="2"/>
  <c r="Q795" i="2"/>
  <c r="M795" i="2"/>
  <c r="K795" i="2"/>
  <c r="J795" i="2"/>
  <c r="H795" i="2"/>
  <c r="C795" i="2"/>
  <c r="DV794" i="2"/>
  <c r="DO794" i="2"/>
  <c r="CD794" i="2"/>
  <c r="CB794" i="2"/>
  <c r="U794" i="2"/>
  <c r="Q794" i="2"/>
  <c r="M794" i="2"/>
  <c r="K794" i="2"/>
  <c r="J794" i="2"/>
  <c r="H794" i="2"/>
  <c r="C794" i="2"/>
  <c r="DV793" i="2"/>
  <c r="DO793" i="2"/>
  <c r="CI793" i="2"/>
  <c r="CH793" i="2"/>
  <c r="CG793" i="2"/>
  <c r="CD793" i="2"/>
  <c r="CJ793" i="2" s="1"/>
  <c r="CB793" i="2"/>
  <c r="U793" i="2"/>
  <c r="Q793" i="2"/>
  <c r="M793" i="2"/>
  <c r="K793" i="2"/>
  <c r="J793" i="2"/>
  <c r="H793" i="2"/>
  <c r="C793" i="2"/>
  <c r="DV792" i="2"/>
  <c r="DO792" i="2"/>
  <c r="CD792" i="2"/>
  <c r="CB792" i="2"/>
  <c r="U792" i="2"/>
  <c r="Q792" i="2"/>
  <c r="M792" i="2"/>
  <c r="K792" i="2"/>
  <c r="J792" i="2"/>
  <c r="H792" i="2"/>
  <c r="C792" i="2"/>
  <c r="DV791" i="2"/>
  <c r="DO791" i="2"/>
  <c r="CI791" i="2"/>
  <c r="CH791" i="2"/>
  <c r="CG791" i="2"/>
  <c r="CD791" i="2"/>
  <c r="CJ791" i="2" s="1"/>
  <c r="CB791" i="2"/>
  <c r="U791" i="2"/>
  <c r="Q791" i="2"/>
  <c r="M791" i="2"/>
  <c r="K791" i="2"/>
  <c r="J791" i="2"/>
  <c r="H791" i="2"/>
  <c r="C791" i="2"/>
  <c r="DV790" i="2"/>
  <c r="DO790" i="2"/>
  <c r="CH790" i="2"/>
  <c r="CD790" i="2"/>
  <c r="CB790" i="2"/>
  <c r="U790" i="2"/>
  <c r="Q790" i="2"/>
  <c r="M790" i="2"/>
  <c r="K790" i="2"/>
  <c r="J790" i="2"/>
  <c r="H790" i="2"/>
  <c r="C790" i="2"/>
  <c r="DV789" i="2"/>
  <c r="DO789" i="2"/>
  <c r="CI789" i="2"/>
  <c r="CH789" i="2"/>
  <c r="CG789" i="2"/>
  <c r="CD789" i="2"/>
  <c r="CJ789" i="2" s="1"/>
  <c r="CB789" i="2"/>
  <c r="U789" i="2"/>
  <c r="Q789" i="2"/>
  <c r="M789" i="2"/>
  <c r="K789" i="2"/>
  <c r="J789" i="2"/>
  <c r="H789" i="2"/>
  <c r="C789" i="2"/>
  <c r="DV788" i="2"/>
  <c r="DO788" i="2"/>
  <c r="CD788" i="2"/>
  <c r="CB788" i="2"/>
  <c r="U788" i="2"/>
  <c r="Q788" i="2"/>
  <c r="M788" i="2"/>
  <c r="K788" i="2"/>
  <c r="J788" i="2"/>
  <c r="H788" i="2"/>
  <c r="C788" i="2"/>
  <c r="DV787" i="2"/>
  <c r="DO787" i="2"/>
  <c r="CD787" i="2"/>
  <c r="CB787" i="2"/>
  <c r="U787" i="2"/>
  <c r="Q787" i="2"/>
  <c r="M787" i="2"/>
  <c r="K787" i="2"/>
  <c r="J787" i="2"/>
  <c r="H787" i="2"/>
  <c r="C787" i="2"/>
  <c r="DV786" i="2"/>
  <c r="DO786" i="2"/>
  <c r="CI786" i="2"/>
  <c r="CH786" i="2"/>
  <c r="CG786" i="2"/>
  <c r="CD786" i="2"/>
  <c r="CJ786" i="2" s="1"/>
  <c r="CB786" i="2"/>
  <c r="U786" i="2"/>
  <c r="Q786" i="2"/>
  <c r="M786" i="2"/>
  <c r="K786" i="2"/>
  <c r="J786" i="2"/>
  <c r="H786" i="2"/>
  <c r="C786" i="2"/>
  <c r="DV785" i="2"/>
  <c r="DO785" i="2"/>
  <c r="CD785" i="2"/>
  <c r="CB785" i="2"/>
  <c r="U785" i="2"/>
  <c r="Q785" i="2"/>
  <c r="M785" i="2"/>
  <c r="K785" i="2"/>
  <c r="J785" i="2"/>
  <c r="H785" i="2"/>
  <c r="C785" i="2"/>
  <c r="DV784" i="2"/>
  <c r="DO784" i="2"/>
  <c r="CI784" i="2"/>
  <c r="CH784" i="2"/>
  <c r="CG784" i="2"/>
  <c r="CD784" i="2"/>
  <c r="CJ784" i="2" s="1"/>
  <c r="CB784" i="2"/>
  <c r="U784" i="2"/>
  <c r="Q784" i="2"/>
  <c r="M784" i="2"/>
  <c r="K784" i="2"/>
  <c r="J784" i="2"/>
  <c r="H784" i="2"/>
  <c r="C784" i="2"/>
  <c r="DV783" i="2"/>
  <c r="DO783" i="2"/>
  <c r="CD783" i="2"/>
  <c r="CB783" i="2"/>
  <c r="U783" i="2"/>
  <c r="Q783" i="2"/>
  <c r="M783" i="2"/>
  <c r="K783" i="2"/>
  <c r="J783" i="2"/>
  <c r="H783" i="2"/>
  <c r="C783" i="2"/>
  <c r="DV782" i="2"/>
  <c r="DO782" i="2"/>
  <c r="CD782" i="2"/>
  <c r="CB782" i="2"/>
  <c r="U782" i="2"/>
  <c r="Q782" i="2"/>
  <c r="M782" i="2"/>
  <c r="K782" i="2"/>
  <c r="J782" i="2"/>
  <c r="H782" i="2"/>
  <c r="C782" i="2"/>
  <c r="DV781" i="2"/>
  <c r="DO781" i="2"/>
  <c r="CD781" i="2"/>
  <c r="CB781" i="2"/>
  <c r="U781" i="2"/>
  <c r="Q781" i="2"/>
  <c r="M781" i="2"/>
  <c r="K781" i="2"/>
  <c r="J781" i="2"/>
  <c r="H781" i="2"/>
  <c r="C781" i="2"/>
  <c r="DV780" i="2"/>
  <c r="DO780" i="2"/>
  <c r="CH780" i="2"/>
  <c r="CD780" i="2"/>
  <c r="CB780" i="2"/>
  <c r="U780" i="2"/>
  <c r="Q780" i="2"/>
  <c r="M780" i="2"/>
  <c r="K780" i="2"/>
  <c r="J780" i="2"/>
  <c r="H780" i="2"/>
  <c r="C780" i="2"/>
  <c r="DV779" i="2"/>
  <c r="DO779" i="2"/>
  <c r="CD779" i="2"/>
  <c r="CB779" i="2"/>
  <c r="U779" i="2"/>
  <c r="Q779" i="2"/>
  <c r="M779" i="2"/>
  <c r="K779" i="2"/>
  <c r="J779" i="2"/>
  <c r="H779" i="2"/>
  <c r="C779" i="2"/>
  <c r="DV778" i="2"/>
  <c r="DO778" i="2"/>
  <c r="CD778" i="2"/>
  <c r="CB778" i="2"/>
  <c r="U778" i="2"/>
  <c r="Q778" i="2"/>
  <c r="M778" i="2"/>
  <c r="K778" i="2"/>
  <c r="J778" i="2"/>
  <c r="H778" i="2"/>
  <c r="C778" i="2"/>
  <c r="DV777" i="2"/>
  <c r="DO777" i="2"/>
  <c r="CH777" i="2"/>
  <c r="CD777" i="2"/>
  <c r="CB777" i="2"/>
  <c r="U777" i="2"/>
  <c r="Q777" i="2"/>
  <c r="M777" i="2"/>
  <c r="K777" i="2"/>
  <c r="J777" i="2"/>
  <c r="H777" i="2"/>
  <c r="C777" i="2"/>
  <c r="DV776" i="2"/>
  <c r="DO776" i="2"/>
  <c r="CH776" i="2"/>
  <c r="CD776" i="2"/>
  <c r="CB776" i="2"/>
  <c r="U776" i="2"/>
  <c r="Q776" i="2"/>
  <c r="M776" i="2"/>
  <c r="K776" i="2"/>
  <c r="J776" i="2"/>
  <c r="H776" i="2"/>
  <c r="C776" i="2"/>
  <c r="DV775" i="2"/>
  <c r="DO775" i="2"/>
  <c r="CI775" i="2"/>
  <c r="CH775" i="2"/>
  <c r="CG775" i="2"/>
  <c r="CD775" i="2"/>
  <c r="CB775" i="2"/>
  <c r="U775" i="2"/>
  <c r="Q775" i="2"/>
  <c r="M775" i="2"/>
  <c r="K775" i="2"/>
  <c r="J775" i="2"/>
  <c r="H775" i="2"/>
  <c r="C775" i="2"/>
  <c r="DV774" i="2"/>
  <c r="DO774" i="2"/>
  <c r="CI774" i="2"/>
  <c r="CH774" i="2"/>
  <c r="CG774" i="2"/>
  <c r="CD774" i="2"/>
  <c r="CJ774" i="2" s="1"/>
  <c r="CB774" i="2"/>
  <c r="U774" i="2"/>
  <c r="Q774" i="2"/>
  <c r="M774" i="2"/>
  <c r="K774" i="2"/>
  <c r="J774" i="2"/>
  <c r="H774" i="2"/>
  <c r="C774" i="2"/>
  <c r="DV773" i="2"/>
  <c r="DO773" i="2"/>
  <c r="CD773" i="2"/>
  <c r="CB773" i="2"/>
  <c r="U773" i="2"/>
  <c r="Q773" i="2"/>
  <c r="M773" i="2"/>
  <c r="K773" i="2"/>
  <c r="J773" i="2"/>
  <c r="H773" i="2"/>
  <c r="C773" i="2"/>
  <c r="DV772" i="2"/>
  <c r="DO772" i="2"/>
  <c r="CH772" i="2"/>
  <c r="CD772" i="2"/>
  <c r="CB772" i="2"/>
  <c r="U772" i="2"/>
  <c r="Q772" i="2"/>
  <c r="M772" i="2"/>
  <c r="K772" i="2"/>
  <c r="J772" i="2"/>
  <c r="H772" i="2"/>
  <c r="C772" i="2"/>
  <c r="DV771" i="2"/>
  <c r="DO771" i="2"/>
  <c r="CH771" i="2"/>
  <c r="CD771" i="2"/>
  <c r="CB771" i="2"/>
  <c r="U771" i="2"/>
  <c r="Q771" i="2"/>
  <c r="M771" i="2"/>
  <c r="K771" i="2"/>
  <c r="J771" i="2"/>
  <c r="H771" i="2"/>
  <c r="C771" i="2"/>
  <c r="DV770" i="2"/>
  <c r="DO770" i="2"/>
  <c r="CD770" i="2"/>
  <c r="CB770" i="2"/>
  <c r="U770" i="2"/>
  <c r="Q770" i="2"/>
  <c r="M770" i="2"/>
  <c r="K770" i="2"/>
  <c r="J770" i="2"/>
  <c r="H770" i="2"/>
  <c r="C770" i="2"/>
  <c r="DV769" i="2"/>
  <c r="DO769" i="2"/>
  <c r="CD769" i="2"/>
  <c r="CB769" i="2"/>
  <c r="U769" i="2"/>
  <c r="Q769" i="2"/>
  <c r="M769" i="2"/>
  <c r="K769" i="2"/>
  <c r="J769" i="2"/>
  <c r="H769" i="2"/>
  <c r="C769" i="2"/>
  <c r="DV768" i="2"/>
  <c r="DO768" i="2"/>
  <c r="CD768" i="2"/>
  <c r="CB768" i="2"/>
  <c r="U768" i="2"/>
  <c r="Q768" i="2"/>
  <c r="M768" i="2"/>
  <c r="K768" i="2"/>
  <c r="J768" i="2"/>
  <c r="H768" i="2"/>
  <c r="C768" i="2"/>
  <c r="DV767" i="2"/>
  <c r="DO767" i="2"/>
  <c r="CD767" i="2"/>
  <c r="CB767" i="2"/>
  <c r="U767" i="2"/>
  <c r="Q767" i="2"/>
  <c r="M767" i="2"/>
  <c r="K767" i="2"/>
  <c r="J767" i="2"/>
  <c r="H767" i="2"/>
  <c r="C767" i="2"/>
  <c r="DV766" i="2"/>
  <c r="DO766" i="2"/>
  <c r="CD766" i="2"/>
  <c r="CB766" i="2"/>
  <c r="U766" i="2"/>
  <c r="Q766" i="2"/>
  <c r="M766" i="2"/>
  <c r="K766" i="2"/>
  <c r="J766" i="2"/>
  <c r="H766" i="2"/>
  <c r="C766" i="2"/>
  <c r="DV765" i="2"/>
  <c r="DO765" i="2"/>
  <c r="CD765" i="2"/>
  <c r="CB765" i="2"/>
  <c r="U765" i="2"/>
  <c r="Q765" i="2"/>
  <c r="M765" i="2"/>
  <c r="K765" i="2"/>
  <c r="J765" i="2"/>
  <c r="H765" i="2"/>
  <c r="C765" i="2"/>
  <c r="DV764" i="2"/>
  <c r="DO764" i="2"/>
  <c r="CH764" i="2"/>
  <c r="CD764" i="2"/>
  <c r="CB764" i="2"/>
  <c r="U764" i="2"/>
  <c r="Q764" i="2"/>
  <c r="M764" i="2"/>
  <c r="K764" i="2"/>
  <c r="J764" i="2"/>
  <c r="H764" i="2"/>
  <c r="C764" i="2"/>
  <c r="DV763" i="2"/>
  <c r="DO763" i="2"/>
  <c r="CD763" i="2"/>
  <c r="CB763" i="2"/>
  <c r="U763" i="2"/>
  <c r="Q763" i="2"/>
  <c r="M763" i="2"/>
  <c r="K763" i="2"/>
  <c r="J763" i="2"/>
  <c r="H763" i="2"/>
  <c r="C763" i="2"/>
  <c r="DV762" i="2"/>
  <c r="DO762" i="2"/>
  <c r="CI762" i="2"/>
  <c r="CH762" i="2"/>
  <c r="CG762" i="2"/>
  <c r="CD762" i="2"/>
  <c r="CJ762" i="2" s="1"/>
  <c r="CB762" i="2"/>
  <c r="U762" i="2"/>
  <c r="Q762" i="2"/>
  <c r="M762" i="2"/>
  <c r="K762" i="2"/>
  <c r="J762" i="2"/>
  <c r="H762" i="2"/>
  <c r="C762" i="2"/>
  <c r="DV761" i="2"/>
  <c r="DO761" i="2"/>
  <c r="CD761" i="2"/>
  <c r="CB761" i="2"/>
  <c r="U761" i="2"/>
  <c r="Q761" i="2"/>
  <c r="M761" i="2"/>
  <c r="K761" i="2"/>
  <c r="J761" i="2"/>
  <c r="H761" i="2"/>
  <c r="C761" i="2"/>
  <c r="DV760" i="2"/>
  <c r="DO760" i="2"/>
  <c r="CJ760" i="2"/>
  <c r="CI760" i="2"/>
  <c r="CH760" i="2"/>
  <c r="CG760" i="2"/>
  <c r="CD760" i="2"/>
  <c r="CB760" i="2"/>
  <c r="U760" i="2"/>
  <c r="Q760" i="2"/>
  <c r="M760" i="2"/>
  <c r="K760" i="2"/>
  <c r="J760" i="2"/>
  <c r="H760" i="2"/>
  <c r="C760" i="2"/>
  <c r="DV759" i="2"/>
  <c r="DO759" i="2"/>
  <c r="CH759" i="2"/>
  <c r="CD759" i="2"/>
  <c r="CB759" i="2"/>
  <c r="U759" i="2"/>
  <c r="Q759" i="2"/>
  <c r="M759" i="2"/>
  <c r="K759" i="2"/>
  <c r="J759" i="2"/>
  <c r="H759" i="2"/>
  <c r="C759" i="2"/>
  <c r="DV758" i="2"/>
  <c r="DO758" i="2"/>
  <c r="CJ758" i="2"/>
  <c r="CI758" i="2"/>
  <c r="CH758" i="2"/>
  <c r="CG758" i="2"/>
  <c r="CD758" i="2"/>
  <c r="CB758" i="2"/>
  <c r="U758" i="2"/>
  <c r="Q758" i="2"/>
  <c r="M758" i="2"/>
  <c r="K758" i="2"/>
  <c r="J758" i="2"/>
  <c r="H758" i="2"/>
  <c r="C758" i="2"/>
  <c r="DV757" i="2"/>
  <c r="DO757" i="2"/>
  <c r="CD757" i="2"/>
  <c r="CB757" i="2"/>
  <c r="U757" i="2"/>
  <c r="Q757" i="2"/>
  <c r="M757" i="2"/>
  <c r="K757" i="2"/>
  <c r="J757" i="2"/>
  <c r="H757" i="2"/>
  <c r="C757" i="2"/>
  <c r="DV756" i="2"/>
  <c r="DO756" i="2"/>
  <c r="CD756" i="2"/>
  <c r="CB756" i="2"/>
  <c r="U756" i="2"/>
  <c r="Q756" i="2"/>
  <c r="M756" i="2"/>
  <c r="K756" i="2"/>
  <c r="J756" i="2"/>
  <c r="H756" i="2"/>
  <c r="C756" i="2"/>
  <c r="DV755" i="2"/>
  <c r="DO755" i="2"/>
  <c r="CI755" i="2"/>
  <c r="CH755" i="2"/>
  <c r="CG755" i="2"/>
  <c r="CD755" i="2"/>
  <c r="CJ755" i="2" s="1"/>
  <c r="CB755" i="2"/>
  <c r="U755" i="2"/>
  <c r="Q755" i="2"/>
  <c r="M755" i="2"/>
  <c r="K755" i="2"/>
  <c r="J755" i="2"/>
  <c r="H755" i="2"/>
  <c r="C755" i="2"/>
  <c r="DV754" i="2"/>
  <c r="DO754" i="2"/>
  <c r="CI754" i="2"/>
  <c r="CH754" i="2"/>
  <c r="CG754" i="2"/>
  <c r="CD754" i="2"/>
  <c r="CB754" i="2"/>
  <c r="U754" i="2"/>
  <c r="Q754" i="2"/>
  <c r="M754" i="2"/>
  <c r="K754" i="2"/>
  <c r="J754" i="2"/>
  <c r="H754" i="2"/>
  <c r="C754" i="2"/>
  <c r="DV753" i="2"/>
  <c r="DO753" i="2"/>
  <c r="CH753" i="2"/>
  <c r="CD753" i="2"/>
  <c r="CB753" i="2"/>
  <c r="U753" i="2"/>
  <c r="Q753" i="2"/>
  <c r="M753" i="2"/>
  <c r="K753" i="2"/>
  <c r="J753" i="2"/>
  <c r="H753" i="2"/>
  <c r="C753" i="2"/>
  <c r="DV752" i="2"/>
  <c r="DO752" i="2"/>
  <c r="CH752" i="2"/>
  <c r="CD752" i="2"/>
  <c r="CB752" i="2"/>
  <c r="U752" i="2"/>
  <c r="Q752" i="2"/>
  <c r="M752" i="2"/>
  <c r="K752" i="2"/>
  <c r="J752" i="2"/>
  <c r="H752" i="2"/>
  <c r="C752" i="2"/>
  <c r="DV751" i="2"/>
  <c r="DO751" i="2"/>
  <c r="CD751" i="2"/>
  <c r="CB751" i="2"/>
  <c r="U751" i="2"/>
  <c r="Q751" i="2"/>
  <c r="M751" i="2"/>
  <c r="K751" i="2"/>
  <c r="J751" i="2"/>
  <c r="H751" i="2"/>
  <c r="C751" i="2"/>
  <c r="DV750" i="2"/>
  <c r="DO750" i="2"/>
  <c r="CD750" i="2"/>
  <c r="CB750" i="2"/>
  <c r="U750" i="2"/>
  <c r="Q750" i="2"/>
  <c r="M750" i="2"/>
  <c r="K750" i="2"/>
  <c r="J750" i="2"/>
  <c r="H750" i="2"/>
  <c r="C750" i="2"/>
  <c r="DV749" i="2"/>
  <c r="DO749" i="2"/>
  <c r="CH749" i="2"/>
  <c r="CD749" i="2"/>
  <c r="CB749" i="2"/>
  <c r="U749" i="2"/>
  <c r="Q749" i="2"/>
  <c r="M749" i="2"/>
  <c r="K749" i="2"/>
  <c r="J749" i="2"/>
  <c r="H749" i="2"/>
  <c r="C749" i="2"/>
  <c r="DV748" i="2"/>
  <c r="DO748" i="2"/>
  <c r="CD748" i="2"/>
  <c r="CB748" i="2"/>
  <c r="U748" i="2"/>
  <c r="Q748" i="2"/>
  <c r="M748" i="2"/>
  <c r="K748" i="2"/>
  <c r="J748" i="2"/>
  <c r="H748" i="2"/>
  <c r="C748" i="2"/>
  <c r="DV747" i="2"/>
  <c r="DO747" i="2"/>
  <c r="CD747" i="2"/>
  <c r="CB747" i="2"/>
  <c r="U747" i="2"/>
  <c r="Q747" i="2"/>
  <c r="M747" i="2"/>
  <c r="K747" i="2"/>
  <c r="J747" i="2"/>
  <c r="H747" i="2"/>
  <c r="C747" i="2"/>
  <c r="DV746" i="2"/>
  <c r="DO746" i="2"/>
  <c r="CI746" i="2"/>
  <c r="CH746" i="2"/>
  <c r="CG746" i="2"/>
  <c r="CD746" i="2"/>
  <c r="CB746" i="2"/>
  <c r="U746" i="2"/>
  <c r="Q746" i="2"/>
  <c r="M746" i="2"/>
  <c r="K746" i="2"/>
  <c r="J746" i="2"/>
  <c r="H746" i="2"/>
  <c r="C746" i="2"/>
  <c r="DV745" i="2"/>
  <c r="DO745" i="2"/>
  <c r="CH745" i="2"/>
  <c r="CD745" i="2"/>
  <c r="CB745" i="2"/>
  <c r="U745" i="2"/>
  <c r="Q745" i="2"/>
  <c r="M745" i="2"/>
  <c r="K745" i="2"/>
  <c r="J745" i="2"/>
  <c r="H745" i="2"/>
  <c r="C745" i="2"/>
  <c r="DV744" i="2"/>
  <c r="DO744" i="2"/>
  <c r="CD744" i="2"/>
  <c r="CB744" i="2"/>
  <c r="U744" i="2"/>
  <c r="Q744" i="2"/>
  <c r="M744" i="2"/>
  <c r="K744" i="2"/>
  <c r="J744" i="2"/>
  <c r="H744" i="2"/>
  <c r="C744" i="2"/>
  <c r="DV743" i="2"/>
  <c r="DO743" i="2"/>
  <c r="CH743" i="2"/>
  <c r="CD743" i="2"/>
  <c r="CB743" i="2"/>
  <c r="U743" i="2"/>
  <c r="Q743" i="2"/>
  <c r="M743" i="2"/>
  <c r="K743" i="2"/>
  <c r="J743" i="2"/>
  <c r="H743" i="2"/>
  <c r="C743" i="2"/>
  <c r="DV742" i="2"/>
  <c r="DO742" i="2"/>
  <c r="CD742" i="2"/>
  <c r="CB742" i="2"/>
  <c r="U742" i="2"/>
  <c r="Q742" i="2"/>
  <c r="M742" i="2"/>
  <c r="K742" i="2"/>
  <c r="J742" i="2"/>
  <c r="H742" i="2"/>
  <c r="C742" i="2"/>
  <c r="DV741" i="2"/>
  <c r="DO741" i="2"/>
  <c r="CD741" i="2"/>
  <c r="CB741" i="2"/>
  <c r="U741" i="2"/>
  <c r="Q741" i="2"/>
  <c r="M741" i="2"/>
  <c r="K741" i="2"/>
  <c r="J741" i="2"/>
  <c r="H741" i="2"/>
  <c r="C741" i="2"/>
  <c r="DV740" i="2"/>
  <c r="DO740" i="2"/>
  <c r="CJ740" i="2"/>
  <c r="CI740" i="2"/>
  <c r="CH740" i="2"/>
  <c r="CG740" i="2"/>
  <c r="CD740" i="2"/>
  <c r="CB740" i="2"/>
  <c r="U740" i="2"/>
  <c r="Q740" i="2"/>
  <c r="M740" i="2"/>
  <c r="K740" i="2"/>
  <c r="J740" i="2"/>
  <c r="H740" i="2"/>
  <c r="C740" i="2"/>
  <c r="DV739" i="2"/>
  <c r="DO739" i="2"/>
  <c r="CD739" i="2"/>
  <c r="CB739" i="2"/>
  <c r="U739" i="2"/>
  <c r="Q739" i="2"/>
  <c r="M739" i="2"/>
  <c r="K739" i="2"/>
  <c r="J739" i="2"/>
  <c r="H739" i="2"/>
  <c r="C739" i="2"/>
  <c r="DV738" i="2"/>
  <c r="DO738" i="2"/>
  <c r="CH738" i="2"/>
  <c r="CD738" i="2"/>
  <c r="CB738" i="2"/>
  <c r="U738" i="2"/>
  <c r="Q738" i="2"/>
  <c r="M738" i="2"/>
  <c r="K738" i="2"/>
  <c r="J738" i="2"/>
  <c r="H738" i="2"/>
  <c r="C738" i="2"/>
  <c r="DV737" i="2"/>
  <c r="DO737" i="2"/>
  <c r="CD737" i="2"/>
  <c r="CB737" i="2"/>
  <c r="U737" i="2"/>
  <c r="Q737" i="2"/>
  <c r="M737" i="2"/>
  <c r="K737" i="2"/>
  <c r="J737" i="2"/>
  <c r="H737" i="2"/>
  <c r="C737" i="2"/>
  <c r="DV736" i="2"/>
  <c r="DO736" i="2"/>
  <c r="CI736" i="2"/>
  <c r="CH736" i="2"/>
  <c r="CG736" i="2"/>
  <c r="CD736" i="2"/>
  <c r="CJ736" i="2" s="1"/>
  <c r="CB736" i="2"/>
  <c r="U736" i="2"/>
  <c r="Q736" i="2"/>
  <c r="M736" i="2"/>
  <c r="K736" i="2"/>
  <c r="J736" i="2"/>
  <c r="H736" i="2"/>
  <c r="C736" i="2"/>
  <c r="DV735" i="2"/>
  <c r="DO735" i="2"/>
  <c r="CH735" i="2"/>
  <c r="CD735" i="2"/>
  <c r="CB735" i="2"/>
  <c r="U735" i="2"/>
  <c r="Q735" i="2"/>
  <c r="M735" i="2"/>
  <c r="K735" i="2"/>
  <c r="J735" i="2"/>
  <c r="H735" i="2"/>
  <c r="C735" i="2"/>
  <c r="DV734" i="2"/>
  <c r="DO734" i="2"/>
  <c r="CD734" i="2"/>
  <c r="CB734" i="2"/>
  <c r="U734" i="2"/>
  <c r="Q734" i="2"/>
  <c r="M734" i="2"/>
  <c r="K734" i="2"/>
  <c r="J734" i="2"/>
  <c r="H734" i="2"/>
  <c r="C734" i="2"/>
  <c r="DV733" i="2"/>
  <c r="DO733" i="2"/>
  <c r="CH733" i="2"/>
  <c r="CD733" i="2"/>
  <c r="CB733" i="2"/>
  <c r="U733" i="2"/>
  <c r="Q733" i="2"/>
  <c r="M733" i="2"/>
  <c r="K733" i="2"/>
  <c r="J733" i="2"/>
  <c r="H733" i="2"/>
  <c r="C733" i="2"/>
  <c r="DV732" i="2"/>
  <c r="DO732" i="2"/>
  <c r="CD732" i="2"/>
  <c r="CB732" i="2"/>
  <c r="U732" i="2"/>
  <c r="Q732" i="2"/>
  <c r="M732" i="2"/>
  <c r="K732" i="2"/>
  <c r="J732" i="2"/>
  <c r="H732" i="2"/>
  <c r="C732" i="2"/>
  <c r="DV731" i="2"/>
  <c r="DO731" i="2"/>
  <c r="CD731" i="2"/>
  <c r="CB731" i="2"/>
  <c r="U731" i="2"/>
  <c r="Q731" i="2"/>
  <c r="M731" i="2"/>
  <c r="K731" i="2"/>
  <c r="J731" i="2"/>
  <c r="H731" i="2"/>
  <c r="C731" i="2"/>
  <c r="DV730" i="2"/>
  <c r="DO730" i="2"/>
  <c r="CH730" i="2"/>
  <c r="CD730" i="2"/>
  <c r="CB730" i="2"/>
  <c r="U730" i="2"/>
  <c r="Q730" i="2"/>
  <c r="M730" i="2"/>
  <c r="K730" i="2"/>
  <c r="J730" i="2"/>
  <c r="H730" i="2"/>
  <c r="C730" i="2"/>
  <c r="DV729" i="2"/>
  <c r="DO729" i="2"/>
  <c r="CD729" i="2"/>
  <c r="CB729" i="2"/>
  <c r="U729" i="2"/>
  <c r="Q729" i="2"/>
  <c r="M729" i="2"/>
  <c r="K729" i="2"/>
  <c r="J729" i="2"/>
  <c r="H729" i="2"/>
  <c r="C729" i="2"/>
  <c r="DV728" i="2"/>
  <c r="DO728" i="2"/>
  <c r="CD728" i="2"/>
  <c r="CB728" i="2"/>
  <c r="U728" i="2"/>
  <c r="Q728" i="2"/>
  <c r="M728" i="2"/>
  <c r="K728" i="2"/>
  <c r="J728" i="2"/>
  <c r="H728" i="2"/>
  <c r="C728" i="2"/>
  <c r="DV727" i="2"/>
  <c r="DO727" i="2"/>
  <c r="CD727" i="2"/>
  <c r="CB727" i="2"/>
  <c r="U727" i="2"/>
  <c r="Q727" i="2"/>
  <c r="M727" i="2"/>
  <c r="K727" i="2"/>
  <c r="J727" i="2"/>
  <c r="H727" i="2"/>
  <c r="C727" i="2"/>
  <c r="DV726" i="2"/>
  <c r="DO726" i="2"/>
  <c r="CH726" i="2"/>
  <c r="CD726" i="2"/>
  <c r="CB726" i="2"/>
  <c r="U726" i="2"/>
  <c r="Q726" i="2"/>
  <c r="M726" i="2"/>
  <c r="K726" i="2"/>
  <c r="J726" i="2"/>
  <c r="H726" i="2"/>
  <c r="C726" i="2"/>
  <c r="DV725" i="2"/>
  <c r="DO725" i="2"/>
  <c r="CI725" i="2"/>
  <c r="CH725" i="2"/>
  <c r="CG725" i="2"/>
  <c r="CD725" i="2"/>
  <c r="CB725" i="2"/>
  <c r="U725" i="2"/>
  <c r="Q725" i="2"/>
  <c r="M725" i="2"/>
  <c r="K725" i="2"/>
  <c r="J725" i="2"/>
  <c r="H725" i="2"/>
  <c r="C725" i="2"/>
  <c r="DV724" i="2"/>
  <c r="DO724" i="2"/>
  <c r="CD724" i="2"/>
  <c r="CB724" i="2"/>
  <c r="U724" i="2"/>
  <c r="Q724" i="2"/>
  <c r="M724" i="2"/>
  <c r="K724" i="2"/>
  <c r="J724" i="2"/>
  <c r="H724" i="2"/>
  <c r="C724" i="2"/>
  <c r="DV723" i="2"/>
  <c r="DO723" i="2"/>
  <c r="CD723" i="2"/>
  <c r="CB723" i="2"/>
  <c r="U723" i="2"/>
  <c r="Q723" i="2"/>
  <c r="M723" i="2"/>
  <c r="K723" i="2"/>
  <c r="J723" i="2"/>
  <c r="H723" i="2"/>
  <c r="C723" i="2"/>
  <c r="DV722" i="2"/>
  <c r="DO722" i="2"/>
  <c r="CH722" i="2"/>
  <c r="CD722" i="2"/>
  <c r="CB722" i="2"/>
  <c r="U722" i="2"/>
  <c r="Q722" i="2"/>
  <c r="M722" i="2"/>
  <c r="K722" i="2"/>
  <c r="J722" i="2"/>
  <c r="H722" i="2"/>
  <c r="C722" i="2"/>
  <c r="DV721" i="2"/>
  <c r="DO721" i="2"/>
  <c r="CH721" i="2"/>
  <c r="CD721" i="2"/>
  <c r="CB721" i="2"/>
  <c r="U721" i="2"/>
  <c r="Q721" i="2"/>
  <c r="M721" i="2"/>
  <c r="K721" i="2"/>
  <c r="J721" i="2"/>
  <c r="H721" i="2"/>
  <c r="C721" i="2"/>
  <c r="DV720" i="2"/>
  <c r="DO720" i="2"/>
  <c r="CD720" i="2"/>
  <c r="CB720" i="2"/>
  <c r="U720" i="2"/>
  <c r="Q720" i="2"/>
  <c r="M720" i="2"/>
  <c r="K720" i="2"/>
  <c r="J720" i="2"/>
  <c r="H720" i="2"/>
  <c r="C720" i="2"/>
  <c r="DV719" i="2"/>
  <c r="DO719" i="2"/>
  <c r="CD719" i="2"/>
  <c r="CB719" i="2"/>
  <c r="U719" i="2"/>
  <c r="Q719" i="2"/>
  <c r="M719" i="2"/>
  <c r="K719" i="2"/>
  <c r="J719" i="2"/>
  <c r="H719" i="2"/>
  <c r="C719" i="2"/>
  <c r="DV718" i="2"/>
  <c r="DO718" i="2"/>
  <c r="CH718" i="2"/>
  <c r="CD718" i="2"/>
  <c r="CB718" i="2"/>
  <c r="U718" i="2"/>
  <c r="Q718" i="2"/>
  <c r="M718" i="2"/>
  <c r="K718" i="2"/>
  <c r="J718" i="2"/>
  <c r="H718" i="2"/>
  <c r="C718" i="2"/>
  <c r="DV717" i="2"/>
  <c r="DO717" i="2"/>
  <c r="CD717" i="2"/>
  <c r="CB717" i="2"/>
  <c r="U717" i="2"/>
  <c r="Q717" i="2"/>
  <c r="M717" i="2"/>
  <c r="K717" i="2"/>
  <c r="J717" i="2"/>
  <c r="H717" i="2"/>
  <c r="C717" i="2"/>
  <c r="DV716" i="2"/>
  <c r="DO716" i="2"/>
  <c r="CD716" i="2"/>
  <c r="CB716" i="2"/>
  <c r="U716" i="2"/>
  <c r="Q716" i="2"/>
  <c r="M716" i="2"/>
  <c r="K716" i="2"/>
  <c r="J716" i="2"/>
  <c r="H716" i="2"/>
  <c r="C716" i="2"/>
  <c r="DV715" i="2"/>
  <c r="DO715" i="2"/>
  <c r="CD715" i="2"/>
  <c r="CB715" i="2"/>
  <c r="U715" i="2"/>
  <c r="Q715" i="2"/>
  <c r="M715" i="2"/>
  <c r="K715" i="2"/>
  <c r="J715" i="2"/>
  <c r="H715" i="2"/>
  <c r="C715" i="2"/>
  <c r="DV714" i="2"/>
  <c r="DO714" i="2"/>
  <c r="CH714" i="2"/>
  <c r="CD714" i="2"/>
  <c r="CB714" i="2"/>
  <c r="U714" i="2"/>
  <c r="Q714" i="2"/>
  <c r="M714" i="2"/>
  <c r="K714" i="2"/>
  <c r="J714" i="2"/>
  <c r="H714" i="2"/>
  <c r="C714" i="2"/>
  <c r="DV713" i="2"/>
  <c r="DO713" i="2"/>
  <c r="CI713" i="2"/>
  <c r="CH713" i="2"/>
  <c r="CG713" i="2"/>
  <c r="CD713" i="2"/>
  <c r="CB713" i="2"/>
  <c r="U713" i="2"/>
  <c r="Q713" i="2"/>
  <c r="M713" i="2"/>
  <c r="K713" i="2"/>
  <c r="J713" i="2"/>
  <c r="H713" i="2"/>
  <c r="C713" i="2"/>
  <c r="DV712" i="2"/>
  <c r="DO712" i="2"/>
  <c r="CD712" i="2"/>
  <c r="CB712" i="2"/>
  <c r="U712" i="2"/>
  <c r="Q712" i="2"/>
  <c r="M712" i="2"/>
  <c r="K712" i="2"/>
  <c r="J712" i="2"/>
  <c r="H712" i="2"/>
  <c r="C712" i="2"/>
  <c r="DV711" i="2"/>
  <c r="DO711" i="2"/>
  <c r="CI711" i="2"/>
  <c r="CH711" i="2"/>
  <c r="CG711" i="2"/>
  <c r="CD711" i="2"/>
  <c r="CJ711" i="2" s="1"/>
  <c r="CB711" i="2"/>
  <c r="U711" i="2"/>
  <c r="Q711" i="2"/>
  <c r="M711" i="2"/>
  <c r="K711" i="2"/>
  <c r="J711" i="2"/>
  <c r="H711" i="2"/>
  <c r="C711" i="2"/>
  <c r="DV710" i="2"/>
  <c r="DO710" i="2"/>
  <c r="CI710" i="2"/>
  <c r="CH710" i="2"/>
  <c r="CG710" i="2"/>
  <c r="CD710" i="2"/>
  <c r="CJ710" i="2" s="1"/>
  <c r="CB710" i="2"/>
  <c r="U710" i="2"/>
  <c r="Q710" i="2"/>
  <c r="M710" i="2"/>
  <c r="K710" i="2"/>
  <c r="J710" i="2"/>
  <c r="H710" i="2"/>
  <c r="C710" i="2"/>
  <c r="DV709" i="2"/>
  <c r="DO709" i="2"/>
  <c r="CD709" i="2"/>
  <c r="CB709" i="2"/>
  <c r="U709" i="2"/>
  <c r="Q709" i="2"/>
  <c r="M709" i="2"/>
  <c r="K709" i="2"/>
  <c r="J709" i="2"/>
  <c r="H709" i="2"/>
  <c r="C709" i="2"/>
  <c r="DV708" i="2"/>
  <c r="DO708" i="2"/>
  <c r="CD708" i="2"/>
  <c r="CB708" i="2"/>
  <c r="U708" i="2"/>
  <c r="Q708" i="2"/>
  <c r="M708" i="2"/>
  <c r="K708" i="2"/>
  <c r="J708" i="2"/>
  <c r="H708" i="2"/>
  <c r="C708" i="2"/>
  <c r="DV707" i="2"/>
  <c r="DO707" i="2"/>
  <c r="CI707" i="2"/>
  <c r="CH707" i="2"/>
  <c r="CG707" i="2"/>
  <c r="CD707" i="2"/>
  <c r="CJ707" i="2" s="1"/>
  <c r="CB707" i="2"/>
  <c r="U707" i="2"/>
  <c r="Q707" i="2"/>
  <c r="M707" i="2"/>
  <c r="K707" i="2"/>
  <c r="J707" i="2"/>
  <c r="H707" i="2"/>
  <c r="C707" i="2"/>
  <c r="DV706" i="2"/>
  <c r="DO706" i="2"/>
  <c r="CD706" i="2"/>
  <c r="CB706" i="2"/>
  <c r="U706" i="2"/>
  <c r="Q706" i="2"/>
  <c r="M706" i="2"/>
  <c r="K706" i="2"/>
  <c r="J706" i="2"/>
  <c r="H706" i="2"/>
  <c r="C706" i="2"/>
  <c r="DV705" i="2"/>
  <c r="DO705" i="2"/>
  <c r="CD705" i="2"/>
  <c r="CB705" i="2"/>
  <c r="U705" i="2"/>
  <c r="Q705" i="2"/>
  <c r="M705" i="2"/>
  <c r="K705" i="2"/>
  <c r="J705" i="2"/>
  <c r="H705" i="2"/>
  <c r="C705" i="2"/>
  <c r="DV704" i="2"/>
  <c r="DO704" i="2"/>
  <c r="CH704" i="2"/>
  <c r="CD704" i="2"/>
  <c r="CB704" i="2"/>
  <c r="U704" i="2"/>
  <c r="Q704" i="2"/>
  <c r="M704" i="2"/>
  <c r="K704" i="2"/>
  <c r="J704" i="2"/>
  <c r="H704" i="2"/>
  <c r="C704" i="2"/>
  <c r="DV703" i="2"/>
  <c r="DO703" i="2"/>
  <c r="CD703" i="2"/>
  <c r="CB703" i="2"/>
  <c r="U703" i="2"/>
  <c r="Q703" i="2"/>
  <c r="M703" i="2"/>
  <c r="K703" i="2"/>
  <c r="J703" i="2"/>
  <c r="H703" i="2"/>
  <c r="C703" i="2"/>
  <c r="DV702" i="2"/>
  <c r="DO702" i="2"/>
  <c r="CD702" i="2"/>
  <c r="CB702" i="2"/>
  <c r="U702" i="2"/>
  <c r="Q702" i="2"/>
  <c r="M702" i="2"/>
  <c r="K702" i="2"/>
  <c r="J702" i="2"/>
  <c r="H702" i="2"/>
  <c r="C702" i="2"/>
  <c r="DV701" i="2"/>
  <c r="DO701" i="2"/>
  <c r="CD701" i="2"/>
  <c r="CB701" i="2"/>
  <c r="U701" i="2"/>
  <c r="Q701" i="2"/>
  <c r="M701" i="2"/>
  <c r="K701" i="2"/>
  <c r="J701" i="2"/>
  <c r="H701" i="2"/>
  <c r="C701" i="2"/>
  <c r="DV700" i="2"/>
  <c r="DO700" i="2"/>
  <c r="CD700" i="2"/>
  <c r="CB700" i="2"/>
  <c r="U700" i="2"/>
  <c r="Q700" i="2"/>
  <c r="M700" i="2"/>
  <c r="K700" i="2"/>
  <c r="J700" i="2"/>
  <c r="H700" i="2"/>
  <c r="C700" i="2"/>
  <c r="DV699" i="2"/>
  <c r="DO699" i="2"/>
  <c r="CI699" i="2"/>
  <c r="CH699" i="2"/>
  <c r="CG699" i="2"/>
  <c r="CD699" i="2"/>
  <c r="CB699" i="2"/>
  <c r="U699" i="2"/>
  <c r="Q699" i="2"/>
  <c r="M699" i="2"/>
  <c r="K699" i="2"/>
  <c r="J699" i="2"/>
  <c r="H699" i="2"/>
  <c r="C699" i="2"/>
  <c r="DV698" i="2"/>
  <c r="DO698" i="2"/>
  <c r="CD698" i="2"/>
  <c r="CB698" i="2"/>
  <c r="U698" i="2"/>
  <c r="Q698" i="2"/>
  <c r="M698" i="2"/>
  <c r="K698" i="2"/>
  <c r="J698" i="2"/>
  <c r="H698" i="2"/>
  <c r="C698" i="2"/>
  <c r="DV697" i="2"/>
  <c r="DO697" i="2"/>
  <c r="CI697" i="2"/>
  <c r="CH697" i="2"/>
  <c r="CG697" i="2"/>
  <c r="CD697" i="2"/>
  <c r="CB697" i="2"/>
  <c r="U697" i="2"/>
  <c r="Q697" i="2"/>
  <c r="M697" i="2"/>
  <c r="K697" i="2"/>
  <c r="J697" i="2"/>
  <c r="H697" i="2"/>
  <c r="C697" i="2"/>
  <c r="DV696" i="2"/>
  <c r="DO696" i="2"/>
  <c r="CH696" i="2"/>
  <c r="CD696" i="2"/>
  <c r="CB696" i="2"/>
  <c r="U696" i="2"/>
  <c r="Q696" i="2"/>
  <c r="M696" i="2"/>
  <c r="K696" i="2"/>
  <c r="J696" i="2"/>
  <c r="H696" i="2"/>
  <c r="C696" i="2"/>
  <c r="DV695" i="2"/>
  <c r="DO695" i="2"/>
  <c r="CI695" i="2"/>
  <c r="CH695" i="2"/>
  <c r="CG695" i="2"/>
  <c r="CD695" i="2"/>
  <c r="CB695" i="2"/>
  <c r="U695" i="2"/>
  <c r="Q695" i="2"/>
  <c r="M695" i="2"/>
  <c r="K695" i="2"/>
  <c r="J695" i="2"/>
  <c r="H695" i="2"/>
  <c r="C695" i="2"/>
  <c r="DV694" i="2"/>
  <c r="DO694" i="2"/>
  <c r="CD694" i="2"/>
  <c r="CB694" i="2"/>
  <c r="U694" i="2"/>
  <c r="Q694" i="2"/>
  <c r="M694" i="2"/>
  <c r="K694" i="2"/>
  <c r="J694" i="2"/>
  <c r="H694" i="2"/>
  <c r="C694" i="2"/>
  <c r="DV693" i="2"/>
  <c r="DO693" i="2"/>
  <c r="CH693" i="2"/>
  <c r="CD693" i="2"/>
  <c r="CB693" i="2"/>
  <c r="U693" i="2"/>
  <c r="Q693" i="2"/>
  <c r="M693" i="2"/>
  <c r="K693" i="2"/>
  <c r="J693" i="2"/>
  <c r="H693" i="2"/>
  <c r="C693" i="2"/>
  <c r="DV692" i="2"/>
  <c r="DO692" i="2"/>
  <c r="CD692" i="2"/>
  <c r="CB692" i="2"/>
  <c r="U692" i="2"/>
  <c r="Q692" i="2"/>
  <c r="M692" i="2"/>
  <c r="K692" i="2"/>
  <c r="J692" i="2"/>
  <c r="H692" i="2"/>
  <c r="C692" i="2"/>
  <c r="DV691" i="2"/>
  <c r="DO691" i="2"/>
  <c r="CH691" i="2"/>
  <c r="CD691" i="2"/>
  <c r="CB691" i="2"/>
  <c r="U691" i="2"/>
  <c r="Q691" i="2"/>
  <c r="M691" i="2"/>
  <c r="K691" i="2"/>
  <c r="J691" i="2"/>
  <c r="H691" i="2"/>
  <c r="C691" i="2"/>
  <c r="DV690" i="2"/>
  <c r="DO690" i="2"/>
  <c r="CD690" i="2"/>
  <c r="CB690" i="2"/>
  <c r="U690" i="2"/>
  <c r="Q690" i="2"/>
  <c r="M690" i="2"/>
  <c r="K690" i="2"/>
  <c r="J690" i="2"/>
  <c r="H690" i="2"/>
  <c r="C690" i="2"/>
  <c r="DV689" i="2"/>
  <c r="DO689" i="2"/>
  <c r="CD689" i="2"/>
  <c r="CB689" i="2"/>
  <c r="U689" i="2"/>
  <c r="Q689" i="2"/>
  <c r="M689" i="2"/>
  <c r="K689" i="2"/>
  <c r="J689" i="2"/>
  <c r="H689" i="2"/>
  <c r="C689" i="2"/>
  <c r="DV688" i="2"/>
  <c r="DO688" i="2"/>
  <c r="CI688" i="2"/>
  <c r="CH688" i="2"/>
  <c r="CG688" i="2"/>
  <c r="CD688" i="2"/>
  <c r="CJ688" i="2" s="1"/>
  <c r="CB688" i="2"/>
  <c r="U688" i="2"/>
  <c r="Q688" i="2"/>
  <c r="M688" i="2"/>
  <c r="K688" i="2"/>
  <c r="J688" i="2"/>
  <c r="H688" i="2"/>
  <c r="C688" i="2"/>
  <c r="DV687" i="2"/>
  <c r="DO687" i="2"/>
  <c r="CH687" i="2"/>
  <c r="CD687" i="2"/>
  <c r="CB687" i="2"/>
  <c r="U687" i="2"/>
  <c r="Q687" i="2"/>
  <c r="M687" i="2"/>
  <c r="K687" i="2"/>
  <c r="J687" i="2"/>
  <c r="H687" i="2"/>
  <c r="C687" i="2"/>
  <c r="DV686" i="2"/>
  <c r="DO686" i="2"/>
  <c r="CD686" i="2"/>
  <c r="CB686" i="2"/>
  <c r="U686" i="2"/>
  <c r="Q686" i="2"/>
  <c r="M686" i="2"/>
  <c r="K686" i="2"/>
  <c r="J686" i="2"/>
  <c r="H686" i="2"/>
  <c r="C686" i="2"/>
  <c r="DV685" i="2"/>
  <c r="DO685" i="2"/>
  <c r="CH685" i="2"/>
  <c r="CD685" i="2"/>
  <c r="CB685" i="2"/>
  <c r="U685" i="2"/>
  <c r="Q685" i="2"/>
  <c r="M685" i="2"/>
  <c r="K685" i="2"/>
  <c r="J685" i="2"/>
  <c r="H685" i="2"/>
  <c r="C685" i="2"/>
  <c r="DV684" i="2"/>
  <c r="DO684" i="2"/>
  <c r="CH684" i="2"/>
  <c r="CD684" i="2"/>
  <c r="CB684" i="2"/>
  <c r="U684" i="2"/>
  <c r="Q684" i="2"/>
  <c r="M684" i="2"/>
  <c r="K684" i="2"/>
  <c r="J684" i="2"/>
  <c r="H684" i="2"/>
  <c r="C684" i="2"/>
  <c r="DV683" i="2"/>
  <c r="DO683" i="2"/>
  <c r="CD683" i="2"/>
  <c r="CB683" i="2"/>
  <c r="U683" i="2"/>
  <c r="Q683" i="2"/>
  <c r="M683" i="2"/>
  <c r="K683" i="2"/>
  <c r="J683" i="2"/>
  <c r="H683" i="2"/>
  <c r="C683" i="2"/>
  <c r="DV682" i="2"/>
  <c r="DO682" i="2"/>
  <c r="CD682" i="2"/>
  <c r="CB682" i="2"/>
  <c r="U682" i="2"/>
  <c r="Q682" i="2"/>
  <c r="M682" i="2"/>
  <c r="K682" i="2"/>
  <c r="J682" i="2"/>
  <c r="H682" i="2"/>
  <c r="C682" i="2"/>
  <c r="DV681" i="2"/>
  <c r="DO681" i="2"/>
  <c r="CH681" i="2"/>
  <c r="CD681" i="2"/>
  <c r="CB681" i="2"/>
  <c r="U681" i="2"/>
  <c r="Q681" i="2"/>
  <c r="M681" i="2"/>
  <c r="K681" i="2"/>
  <c r="J681" i="2"/>
  <c r="H681" i="2"/>
  <c r="C681" i="2"/>
  <c r="DV680" i="2"/>
  <c r="DO680" i="2"/>
  <c r="CD680" i="2"/>
  <c r="CB680" i="2"/>
  <c r="U680" i="2"/>
  <c r="Q680" i="2"/>
  <c r="M680" i="2"/>
  <c r="K680" i="2"/>
  <c r="J680" i="2"/>
  <c r="H680" i="2"/>
  <c r="C680" i="2"/>
  <c r="DV679" i="2"/>
  <c r="DO679" i="2"/>
  <c r="CD679" i="2"/>
  <c r="CB679" i="2"/>
  <c r="U679" i="2"/>
  <c r="Q679" i="2"/>
  <c r="M679" i="2"/>
  <c r="K679" i="2"/>
  <c r="J679" i="2"/>
  <c r="H679" i="2"/>
  <c r="C679" i="2"/>
  <c r="DV678" i="2"/>
  <c r="DO678" i="2"/>
  <c r="CJ678" i="2"/>
  <c r="CI678" i="2"/>
  <c r="CH678" i="2"/>
  <c r="CG678" i="2"/>
  <c r="CD678" i="2"/>
  <c r="CB678" i="2"/>
  <c r="U678" i="2"/>
  <c r="Q678" i="2"/>
  <c r="M678" i="2"/>
  <c r="K678" i="2"/>
  <c r="J678" i="2"/>
  <c r="H678" i="2"/>
  <c r="C678" i="2"/>
  <c r="DV677" i="2"/>
  <c r="DO677" i="2"/>
  <c r="CH677" i="2"/>
  <c r="CD677" i="2"/>
  <c r="CB677" i="2"/>
  <c r="U677" i="2"/>
  <c r="Q677" i="2"/>
  <c r="M677" i="2"/>
  <c r="K677" i="2"/>
  <c r="J677" i="2"/>
  <c r="H677" i="2"/>
  <c r="C677" i="2"/>
  <c r="DV676" i="2"/>
  <c r="DO676" i="2"/>
  <c r="CD676" i="2"/>
  <c r="CB676" i="2"/>
  <c r="U676" i="2"/>
  <c r="Q676" i="2"/>
  <c r="M676" i="2"/>
  <c r="K676" i="2"/>
  <c r="J676" i="2"/>
  <c r="H676" i="2"/>
  <c r="C676" i="2"/>
  <c r="DV675" i="2"/>
  <c r="DO675" i="2"/>
  <c r="CD675" i="2"/>
  <c r="CB675" i="2"/>
  <c r="U675" i="2"/>
  <c r="Q675" i="2"/>
  <c r="M675" i="2"/>
  <c r="K675" i="2"/>
  <c r="J675" i="2"/>
  <c r="H675" i="2"/>
  <c r="C675" i="2"/>
  <c r="DV674" i="2"/>
  <c r="DO674" i="2"/>
  <c r="CI674" i="2"/>
  <c r="CH674" i="2"/>
  <c r="CG674" i="2"/>
  <c r="CD674" i="2"/>
  <c r="CJ674" i="2" s="1"/>
  <c r="CB674" i="2"/>
  <c r="U674" i="2"/>
  <c r="Q674" i="2"/>
  <c r="M674" i="2"/>
  <c r="K674" i="2"/>
  <c r="J674" i="2"/>
  <c r="H674" i="2"/>
  <c r="C674" i="2"/>
  <c r="DV673" i="2"/>
  <c r="DO673" i="2"/>
  <c r="CD673" i="2"/>
  <c r="CB673" i="2"/>
  <c r="U673" i="2"/>
  <c r="Q673" i="2"/>
  <c r="M673" i="2"/>
  <c r="K673" i="2"/>
  <c r="J673" i="2"/>
  <c r="H673" i="2"/>
  <c r="C673" i="2"/>
  <c r="DV672" i="2"/>
  <c r="DO672" i="2"/>
  <c r="CI672" i="2"/>
  <c r="CH672" i="2"/>
  <c r="CG672" i="2"/>
  <c r="CD672" i="2"/>
  <c r="CJ672" i="2" s="1"/>
  <c r="CB672" i="2"/>
  <c r="U672" i="2"/>
  <c r="Q672" i="2"/>
  <c r="M672" i="2"/>
  <c r="K672" i="2"/>
  <c r="J672" i="2"/>
  <c r="H672" i="2"/>
  <c r="C672" i="2"/>
  <c r="DV671" i="2"/>
  <c r="DO671" i="2"/>
  <c r="CI671" i="2"/>
  <c r="CH671" i="2"/>
  <c r="CG671" i="2"/>
  <c r="CD671" i="2"/>
  <c r="CJ671" i="2" s="1"/>
  <c r="CB671" i="2"/>
  <c r="U671" i="2"/>
  <c r="Q671" i="2"/>
  <c r="M671" i="2"/>
  <c r="K671" i="2"/>
  <c r="J671" i="2"/>
  <c r="H671" i="2"/>
  <c r="C671" i="2"/>
  <c r="DV670" i="2"/>
  <c r="DO670" i="2"/>
  <c r="CD670" i="2"/>
  <c r="CB670" i="2"/>
  <c r="U670" i="2"/>
  <c r="Q670" i="2"/>
  <c r="M670" i="2"/>
  <c r="K670" i="2"/>
  <c r="J670" i="2"/>
  <c r="H670" i="2"/>
  <c r="C670" i="2"/>
  <c r="DV669" i="2"/>
  <c r="DO669" i="2"/>
  <c r="CI669" i="2"/>
  <c r="CH669" i="2"/>
  <c r="CG669" i="2"/>
  <c r="CD669" i="2"/>
  <c r="CB669" i="2"/>
  <c r="U669" i="2"/>
  <c r="Q669" i="2"/>
  <c r="M669" i="2"/>
  <c r="K669" i="2"/>
  <c r="J669" i="2"/>
  <c r="H669" i="2"/>
  <c r="C669" i="2"/>
  <c r="DV668" i="2"/>
  <c r="DO668" i="2"/>
  <c r="CH668" i="2"/>
  <c r="CD668" i="2"/>
  <c r="CB668" i="2"/>
  <c r="U668" i="2"/>
  <c r="Q668" i="2"/>
  <c r="M668" i="2"/>
  <c r="K668" i="2"/>
  <c r="J668" i="2"/>
  <c r="H668" i="2"/>
  <c r="C668" i="2"/>
  <c r="DV667" i="2"/>
  <c r="DO667" i="2"/>
  <c r="CH667" i="2"/>
  <c r="CD667" i="2"/>
  <c r="CB667" i="2"/>
  <c r="U667" i="2"/>
  <c r="Q667" i="2"/>
  <c r="M667" i="2"/>
  <c r="K667" i="2"/>
  <c r="J667" i="2"/>
  <c r="H667" i="2"/>
  <c r="C667" i="2"/>
  <c r="DV666" i="2"/>
  <c r="DO666" i="2"/>
  <c r="CD666" i="2"/>
  <c r="CB666" i="2"/>
  <c r="U666" i="2"/>
  <c r="Q666" i="2"/>
  <c r="M666" i="2"/>
  <c r="K666" i="2"/>
  <c r="J666" i="2"/>
  <c r="H666" i="2"/>
  <c r="C666" i="2"/>
  <c r="DV665" i="2"/>
  <c r="DO665" i="2"/>
  <c r="CI665" i="2"/>
  <c r="CH665" i="2"/>
  <c r="CG665" i="2"/>
  <c r="CD665" i="2"/>
  <c r="CJ665" i="2" s="1"/>
  <c r="CB665" i="2"/>
  <c r="U665" i="2"/>
  <c r="Q665" i="2"/>
  <c r="M665" i="2"/>
  <c r="K665" i="2"/>
  <c r="J665" i="2"/>
  <c r="H665" i="2"/>
  <c r="C665" i="2"/>
  <c r="DV664" i="2"/>
  <c r="DO664" i="2"/>
  <c r="CD664" i="2"/>
  <c r="CB664" i="2"/>
  <c r="U664" i="2"/>
  <c r="Q664" i="2"/>
  <c r="M664" i="2"/>
  <c r="K664" i="2"/>
  <c r="J664" i="2"/>
  <c r="H664" i="2"/>
  <c r="C664" i="2"/>
  <c r="DV663" i="2"/>
  <c r="DO663" i="2"/>
  <c r="CD663" i="2"/>
  <c r="CB663" i="2"/>
  <c r="U663" i="2"/>
  <c r="Q663" i="2"/>
  <c r="M663" i="2"/>
  <c r="K663" i="2"/>
  <c r="J663" i="2"/>
  <c r="H663" i="2"/>
  <c r="C663" i="2"/>
  <c r="DV662" i="2"/>
  <c r="DO662" i="2"/>
  <c r="CH662" i="2"/>
  <c r="CD662" i="2"/>
  <c r="CB662" i="2"/>
  <c r="U662" i="2"/>
  <c r="Q662" i="2"/>
  <c r="M662" i="2"/>
  <c r="K662" i="2"/>
  <c r="J662" i="2"/>
  <c r="H662" i="2"/>
  <c r="C662" i="2"/>
  <c r="DV661" i="2"/>
  <c r="DO661" i="2"/>
  <c r="CI661" i="2"/>
  <c r="CH661" i="2"/>
  <c r="CG661" i="2"/>
  <c r="CD661" i="2"/>
  <c r="CJ661" i="2" s="1"/>
  <c r="CB661" i="2"/>
  <c r="U661" i="2"/>
  <c r="Q661" i="2"/>
  <c r="M661" i="2"/>
  <c r="K661" i="2"/>
  <c r="J661" i="2"/>
  <c r="H661" i="2"/>
  <c r="C661" i="2"/>
  <c r="DV660" i="2"/>
  <c r="DO660" i="2"/>
  <c r="CD660" i="2"/>
  <c r="CB660" i="2"/>
  <c r="U660" i="2"/>
  <c r="Q660" i="2"/>
  <c r="M660" i="2"/>
  <c r="K660" i="2"/>
  <c r="J660" i="2"/>
  <c r="H660" i="2"/>
  <c r="C660" i="2"/>
  <c r="DV659" i="2"/>
  <c r="DO659" i="2"/>
  <c r="CD659" i="2"/>
  <c r="CB659" i="2"/>
  <c r="U659" i="2"/>
  <c r="Q659" i="2"/>
  <c r="M659" i="2"/>
  <c r="K659" i="2"/>
  <c r="J659" i="2"/>
  <c r="H659" i="2"/>
  <c r="C659" i="2"/>
  <c r="DV658" i="2"/>
  <c r="DO658" i="2"/>
  <c r="CD658" i="2"/>
  <c r="CB658" i="2"/>
  <c r="U658" i="2"/>
  <c r="Q658" i="2"/>
  <c r="M658" i="2"/>
  <c r="K658" i="2"/>
  <c r="J658" i="2"/>
  <c r="H658" i="2"/>
  <c r="C658" i="2"/>
  <c r="DV657" i="2"/>
  <c r="DO657" i="2"/>
  <c r="CH657" i="2"/>
  <c r="CD657" i="2"/>
  <c r="CB657" i="2"/>
  <c r="U657" i="2"/>
  <c r="Q657" i="2"/>
  <c r="M657" i="2"/>
  <c r="K657" i="2"/>
  <c r="J657" i="2"/>
  <c r="H657" i="2"/>
  <c r="C657" i="2"/>
  <c r="DV656" i="2"/>
  <c r="DO656" i="2"/>
  <c r="CH656" i="2"/>
  <c r="CD656" i="2"/>
  <c r="CB656" i="2"/>
  <c r="U656" i="2"/>
  <c r="Q656" i="2"/>
  <c r="M656" i="2"/>
  <c r="K656" i="2"/>
  <c r="J656" i="2"/>
  <c r="H656" i="2"/>
  <c r="C656" i="2"/>
  <c r="DV655" i="2"/>
  <c r="DO655" i="2"/>
  <c r="CI655" i="2"/>
  <c r="CH655" i="2"/>
  <c r="CG655" i="2"/>
  <c r="CD655" i="2"/>
  <c r="CJ655" i="2" s="1"/>
  <c r="CB655" i="2"/>
  <c r="U655" i="2"/>
  <c r="Q655" i="2"/>
  <c r="M655" i="2"/>
  <c r="K655" i="2"/>
  <c r="J655" i="2"/>
  <c r="H655" i="2"/>
  <c r="C655" i="2"/>
  <c r="DV654" i="2"/>
  <c r="DO654" i="2"/>
  <c r="CD654" i="2"/>
  <c r="CB654" i="2"/>
  <c r="U654" i="2"/>
  <c r="Q654" i="2"/>
  <c r="M654" i="2"/>
  <c r="K654" i="2"/>
  <c r="J654" i="2"/>
  <c r="H654" i="2"/>
  <c r="C654" i="2"/>
  <c r="DV653" i="2"/>
  <c r="DO653" i="2"/>
  <c r="CI653" i="2"/>
  <c r="CH653" i="2"/>
  <c r="CG653" i="2"/>
  <c r="CD653" i="2"/>
  <c r="CB653" i="2"/>
  <c r="U653" i="2"/>
  <c r="Q653" i="2"/>
  <c r="M653" i="2"/>
  <c r="K653" i="2"/>
  <c r="J653" i="2"/>
  <c r="H653" i="2"/>
  <c r="C653" i="2"/>
  <c r="DV652" i="2"/>
  <c r="DO652" i="2"/>
  <c r="CH652" i="2"/>
  <c r="CD652" i="2"/>
  <c r="CB652" i="2"/>
  <c r="U652" i="2"/>
  <c r="Q652" i="2"/>
  <c r="M652" i="2"/>
  <c r="K652" i="2"/>
  <c r="J652" i="2"/>
  <c r="H652" i="2"/>
  <c r="C652" i="2"/>
  <c r="DV651" i="2"/>
  <c r="DO651" i="2"/>
  <c r="CD651" i="2"/>
  <c r="CB651" i="2"/>
  <c r="U651" i="2"/>
  <c r="Q651" i="2"/>
  <c r="M651" i="2"/>
  <c r="K651" i="2"/>
  <c r="J651" i="2"/>
  <c r="H651" i="2"/>
  <c r="C651" i="2"/>
  <c r="DV650" i="2"/>
  <c r="DO650" i="2"/>
  <c r="CD650" i="2"/>
  <c r="CB650" i="2"/>
  <c r="U650" i="2"/>
  <c r="Q650" i="2"/>
  <c r="M650" i="2"/>
  <c r="K650" i="2"/>
  <c r="J650" i="2"/>
  <c r="H650" i="2"/>
  <c r="C650" i="2"/>
  <c r="DV649" i="2"/>
  <c r="DO649" i="2"/>
  <c r="CI649" i="2"/>
  <c r="CH649" i="2"/>
  <c r="CG649" i="2"/>
  <c r="CD649" i="2"/>
  <c r="CJ649" i="2" s="1"/>
  <c r="CB649" i="2"/>
  <c r="U649" i="2"/>
  <c r="Q649" i="2"/>
  <c r="M649" i="2"/>
  <c r="K649" i="2"/>
  <c r="J649" i="2"/>
  <c r="H649" i="2"/>
  <c r="C649" i="2"/>
  <c r="DV648" i="2"/>
  <c r="DO648" i="2"/>
  <c r="CD648" i="2"/>
  <c r="CB648" i="2"/>
  <c r="U648" i="2"/>
  <c r="Q648" i="2"/>
  <c r="M648" i="2"/>
  <c r="K648" i="2"/>
  <c r="J648" i="2"/>
  <c r="H648" i="2"/>
  <c r="C648" i="2"/>
  <c r="DV647" i="2"/>
  <c r="DO647" i="2"/>
  <c r="CD647" i="2"/>
  <c r="CB647" i="2"/>
  <c r="U647" i="2"/>
  <c r="Q647" i="2"/>
  <c r="M647" i="2"/>
  <c r="K647" i="2"/>
  <c r="J647" i="2"/>
  <c r="H647" i="2"/>
  <c r="C647" i="2"/>
  <c r="DV646" i="2"/>
  <c r="DO646" i="2"/>
  <c r="CH646" i="2"/>
  <c r="CD646" i="2"/>
  <c r="CB646" i="2"/>
  <c r="U646" i="2"/>
  <c r="Q646" i="2"/>
  <c r="M646" i="2"/>
  <c r="K646" i="2"/>
  <c r="J646" i="2"/>
  <c r="H646" i="2"/>
  <c r="C646" i="2"/>
  <c r="DV645" i="2"/>
  <c r="DO645" i="2"/>
  <c r="CH645" i="2"/>
  <c r="CD645" i="2"/>
  <c r="CB645" i="2"/>
  <c r="U645" i="2"/>
  <c r="Q645" i="2"/>
  <c r="M645" i="2"/>
  <c r="K645" i="2"/>
  <c r="J645" i="2"/>
  <c r="H645" i="2"/>
  <c r="C645" i="2"/>
  <c r="DV644" i="2"/>
  <c r="DO644" i="2"/>
  <c r="CD644" i="2"/>
  <c r="CB644" i="2"/>
  <c r="U644" i="2"/>
  <c r="Q644" i="2"/>
  <c r="M644" i="2"/>
  <c r="K644" i="2"/>
  <c r="J644" i="2"/>
  <c r="H644" i="2"/>
  <c r="C644" i="2"/>
  <c r="DV643" i="2"/>
  <c r="DO643" i="2"/>
  <c r="CD643" i="2"/>
  <c r="CB643" i="2"/>
  <c r="U643" i="2"/>
  <c r="Q643" i="2"/>
  <c r="M643" i="2"/>
  <c r="K643" i="2"/>
  <c r="J643" i="2"/>
  <c r="H643" i="2"/>
  <c r="C643" i="2"/>
  <c r="DV642" i="2"/>
  <c r="DO642" i="2"/>
  <c r="CI642" i="2"/>
  <c r="CH642" i="2"/>
  <c r="CG642" i="2"/>
  <c r="CD642" i="2"/>
  <c r="CB642" i="2"/>
  <c r="U642" i="2"/>
  <c r="Q642" i="2"/>
  <c r="M642" i="2"/>
  <c r="K642" i="2"/>
  <c r="J642" i="2"/>
  <c r="H642" i="2"/>
  <c r="C642" i="2"/>
  <c r="DV641" i="2"/>
  <c r="DO641" i="2"/>
  <c r="CI641" i="2"/>
  <c r="CH641" i="2"/>
  <c r="CG641" i="2"/>
  <c r="CD641" i="2"/>
  <c r="CJ641" i="2" s="1"/>
  <c r="CB641" i="2"/>
  <c r="U641" i="2"/>
  <c r="Q641" i="2"/>
  <c r="M641" i="2"/>
  <c r="K641" i="2"/>
  <c r="J641" i="2"/>
  <c r="H641" i="2"/>
  <c r="C641" i="2"/>
  <c r="DV640" i="2"/>
  <c r="DO640" i="2"/>
  <c r="CH640" i="2"/>
  <c r="CD640" i="2"/>
  <c r="CB640" i="2"/>
  <c r="U640" i="2"/>
  <c r="Q640" i="2"/>
  <c r="M640" i="2"/>
  <c r="K640" i="2"/>
  <c r="J640" i="2"/>
  <c r="H640" i="2"/>
  <c r="C640" i="2"/>
  <c r="DV639" i="2"/>
  <c r="DO639" i="2"/>
  <c r="CD639" i="2"/>
  <c r="CB639" i="2"/>
  <c r="U639" i="2"/>
  <c r="Q639" i="2"/>
  <c r="M639" i="2"/>
  <c r="K639" i="2"/>
  <c r="J639" i="2"/>
  <c r="H639" i="2"/>
  <c r="C639" i="2"/>
  <c r="DV638" i="2"/>
  <c r="DO638" i="2"/>
  <c r="CJ638" i="2"/>
  <c r="CI638" i="2"/>
  <c r="CH638" i="2"/>
  <c r="CG638" i="2"/>
  <c r="CD638" i="2"/>
  <c r="CB638" i="2"/>
  <c r="U638" i="2"/>
  <c r="Q638" i="2"/>
  <c r="M638" i="2"/>
  <c r="K638" i="2"/>
  <c r="J638" i="2"/>
  <c r="H638" i="2"/>
  <c r="C638" i="2"/>
  <c r="DV637" i="2"/>
  <c r="DO637" i="2"/>
  <c r="CD637" i="2"/>
  <c r="CB637" i="2"/>
  <c r="U637" i="2"/>
  <c r="Q637" i="2"/>
  <c r="M637" i="2"/>
  <c r="K637" i="2"/>
  <c r="J637" i="2"/>
  <c r="H637" i="2"/>
  <c r="C637" i="2"/>
  <c r="DV636" i="2"/>
  <c r="DO636" i="2"/>
  <c r="CD636" i="2"/>
  <c r="CB636" i="2"/>
  <c r="U636" i="2"/>
  <c r="Q636" i="2"/>
  <c r="M636" i="2"/>
  <c r="K636" i="2"/>
  <c r="J636" i="2"/>
  <c r="H636" i="2"/>
  <c r="C636" i="2"/>
  <c r="DV635" i="2"/>
  <c r="DO635" i="2"/>
  <c r="CD635" i="2"/>
  <c r="CB635" i="2"/>
  <c r="U635" i="2"/>
  <c r="Q635" i="2"/>
  <c r="M635" i="2"/>
  <c r="K635" i="2"/>
  <c r="J635" i="2"/>
  <c r="H635" i="2"/>
  <c r="C635" i="2"/>
  <c r="DV634" i="2"/>
  <c r="DO634" i="2"/>
  <c r="CD634" i="2"/>
  <c r="CB634" i="2"/>
  <c r="U634" i="2"/>
  <c r="Q634" i="2"/>
  <c r="M634" i="2"/>
  <c r="K634" i="2"/>
  <c r="J634" i="2"/>
  <c r="H634" i="2"/>
  <c r="C634" i="2"/>
  <c r="DV633" i="2"/>
  <c r="DO633" i="2"/>
  <c r="CD633" i="2"/>
  <c r="CB633" i="2"/>
  <c r="U633" i="2"/>
  <c r="Q633" i="2"/>
  <c r="M633" i="2"/>
  <c r="K633" i="2"/>
  <c r="J633" i="2"/>
  <c r="H633" i="2"/>
  <c r="C633" i="2"/>
  <c r="DV632" i="2"/>
  <c r="DO632" i="2"/>
  <c r="CD632" i="2"/>
  <c r="CB632" i="2"/>
  <c r="U632" i="2"/>
  <c r="Q632" i="2"/>
  <c r="M632" i="2"/>
  <c r="K632" i="2"/>
  <c r="J632" i="2"/>
  <c r="H632" i="2"/>
  <c r="C632" i="2"/>
  <c r="DV631" i="2"/>
  <c r="DO631" i="2"/>
  <c r="CD631" i="2"/>
  <c r="CB631" i="2"/>
  <c r="U631" i="2"/>
  <c r="Q631" i="2"/>
  <c r="M631" i="2"/>
  <c r="K631" i="2"/>
  <c r="J631" i="2"/>
  <c r="H631" i="2"/>
  <c r="C631" i="2"/>
  <c r="DV630" i="2"/>
  <c r="DO630" i="2"/>
  <c r="CD630" i="2"/>
  <c r="CB630" i="2"/>
  <c r="U630" i="2"/>
  <c r="Q630" i="2"/>
  <c r="M630" i="2"/>
  <c r="K630" i="2"/>
  <c r="J630" i="2"/>
  <c r="H630" i="2"/>
  <c r="C630" i="2"/>
  <c r="DV629" i="2"/>
  <c r="DO629" i="2"/>
  <c r="CH629" i="2"/>
  <c r="CD629" i="2"/>
  <c r="CB629" i="2"/>
  <c r="U629" i="2"/>
  <c r="Q629" i="2"/>
  <c r="M629" i="2"/>
  <c r="K629" i="2"/>
  <c r="J629" i="2"/>
  <c r="H629" i="2"/>
  <c r="C629" i="2"/>
  <c r="DV628" i="2"/>
  <c r="DO628" i="2"/>
  <c r="CH628" i="2"/>
  <c r="CD628" i="2"/>
  <c r="CB628" i="2"/>
  <c r="U628" i="2"/>
  <c r="Q628" i="2"/>
  <c r="M628" i="2"/>
  <c r="K628" i="2"/>
  <c r="J628" i="2"/>
  <c r="H628" i="2"/>
  <c r="C628" i="2"/>
  <c r="DV627" i="2"/>
  <c r="DO627" i="2"/>
  <c r="CD627" i="2"/>
  <c r="CB627" i="2"/>
  <c r="U627" i="2"/>
  <c r="Q627" i="2"/>
  <c r="M627" i="2"/>
  <c r="K627" i="2"/>
  <c r="J627" i="2"/>
  <c r="H627" i="2"/>
  <c r="C627" i="2"/>
  <c r="DV626" i="2"/>
  <c r="DO626" i="2"/>
  <c r="CD626" i="2"/>
  <c r="CB626" i="2"/>
  <c r="U626" i="2"/>
  <c r="Q626" i="2"/>
  <c r="M626" i="2"/>
  <c r="K626" i="2"/>
  <c r="J626" i="2"/>
  <c r="H626" i="2"/>
  <c r="C626" i="2"/>
  <c r="DV625" i="2"/>
  <c r="DO625" i="2"/>
  <c r="CD625" i="2"/>
  <c r="CB625" i="2"/>
  <c r="U625" i="2"/>
  <c r="Q625" i="2"/>
  <c r="M625" i="2"/>
  <c r="K625" i="2"/>
  <c r="J625" i="2"/>
  <c r="H625" i="2"/>
  <c r="C625" i="2"/>
  <c r="DV624" i="2"/>
  <c r="DO624" i="2"/>
  <c r="CD624" i="2"/>
  <c r="CB624" i="2"/>
  <c r="U624" i="2"/>
  <c r="Q624" i="2"/>
  <c r="M624" i="2"/>
  <c r="K624" i="2"/>
  <c r="J624" i="2"/>
  <c r="H624" i="2"/>
  <c r="C624" i="2"/>
  <c r="DV623" i="2"/>
  <c r="DO623" i="2"/>
  <c r="CI623" i="2"/>
  <c r="CH623" i="2"/>
  <c r="CG623" i="2"/>
  <c r="CD623" i="2"/>
  <c r="CJ623" i="2" s="1"/>
  <c r="CB623" i="2"/>
  <c r="U623" i="2"/>
  <c r="Q623" i="2"/>
  <c r="M623" i="2"/>
  <c r="K623" i="2"/>
  <c r="J623" i="2"/>
  <c r="H623" i="2"/>
  <c r="C623" i="2"/>
  <c r="DV622" i="2"/>
  <c r="DO622" i="2"/>
  <c r="CD622" i="2"/>
  <c r="CB622" i="2"/>
  <c r="U622" i="2"/>
  <c r="Q622" i="2"/>
  <c r="M622" i="2"/>
  <c r="K622" i="2"/>
  <c r="J622" i="2"/>
  <c r="H622" i="2"/>
  <c r="C622" i="2"/>
  <c r="DV621" i="2"/>
  <c r="DO621" i="2"/>
  <c r="CI621" i="2"/>
  <c r="CH621" i="2"/>
  <c r="CG621" i="2"/>
  <c r="CD621" i="2"/>
  <c r="CJ621" i="2" s="1"/>
  <c r="CB621" i="2"/>
  <c r="U621" i="2"/>
  <c r="Q621" i="2"/>
  <c r="M621" i="2"/>
  <c r="K621" i="2"/>
  <c r="J621" i="2"/>
  <c r="H621" i="2"/>
  <c r="C621" i="2"/>
  <c r="DV620" i="2"/>
  <c r="DO620" i="2"/>
  <c r="CH620" i="2"/>
  <c r="CD620" i="2"/>
  <c r="CB620" i="2"/>
  <c r="U620" i="2"/>
  <c r="Q620" i="2"/>
  <c r="M620" i="2"/>
  <c r="K620" i="2"/>
  <c r="J620" i="2"/>
  <c r="H620" i="2"/>
  <c r="C620" i="2"/>
  <c r="DV619" i="2"/>
  <c r="DO619" i="2"/>
  <c r="CD619" i="2"/>
  <c r="CB619" i="2"/>
  <c r="U619" i="2"/>
  <c r="Q619" i="2"/>
  <c r="M619" i="2"/>
  <c r="K619" i="2"/>
  <c r="J619" i="2"/>
  <c r="H619" i="2"/>
  <c r="C619" i="2"/>
  <c r="DV618" i="2"/>
  <c r="DO618" i="2"/>
  <c r="CD618" i="2"/>
  <c r="CB618" i="2"/>
  <c r="U618" i="2"/>
  <c r="Q618" i="2"/>
  <c r="M618" i="2"/>
  <c r="K618" i="2"/>
  <c r="J618" i="2"/>
  <c r="H618" i="2"/>
  <c r="C618" i="2"/>
  <c r="DV617" i="2"/>
  <c r="DO617" i="2"/>
  <c r="CD617" i="2"/>
  <c r="CB617" i="2"/>
  <c r="U617" i="2"/>
  <c r="Q617" i="2"/>
  <c r="M617" i="2"/>
  <c r="K617" i="2"/>
  <c r="J617" i="2"/>
  <c r="H617" i="2"/>
  <c r="C617" i="2"/>
  <c r="DV616" i="2"/>
  <c r="DO616" i="2"/>
  <c r="CI616" i="2"/>
  <c r="CH616" i="2"/>
  <c r="CG616" i="2"/>
  <c r="CD616" i="2"/>
  <c r="CJ616" i="2" s="1"/>
  <c r="CB616" i="2"/>
  <c r="U616" i="2"/>
  <c r="Q616" i="2"/>
  <c r="M616" i="2"/>
  <c r="K616" i="2"/>
  <c r="J616" i="2"/>
  <c r="H616" i="2"/>
  <c r="C616" i="2"/>
  <c r="DV615" i="2"/>
  <c r="DO615" i="2"/>
  <c r="CD615" i="2"/>
  <c r="CB615" i="2"/>
  <c r="U615" i="2"/>
  <c r="Q615" i="2"/>
  <c r="M615" i="2"/>
  <c r="K615" i="2"/>
  <c r="J615" i="2"/>
  <c r="H615" i="2"/>
  <c r="C615" i="2"/>
  <c r="DV614" i="2"/>
  <c r="DO614" i="2"/>
  <c r="CH614" i="2"/>
  <c r="CD614" i="2"/>
  <c r="CB614" i="2"/>
  <c r="U614" i="2"/>
  <c r="Q614" i="2"/>
  <c r="M614" i="2"/>
  <c r="K614" i="2"/>
  <c r="J614" i="2"/>
  <c r="H614" i="2"/>
  <c r="C614" i="2"/>
  <c r="DV613" i="2"/>
  <c r="DO613" i="2"/>
  <c r="CD613" i="2"/>
  <c r="CB613" i="2"/>
  <c r="U613" i="2"/>
  <c r="Q613" i="2"/>
  <c r="M613" i="2"/>
  <c r="K613" i="2"/>
  <c r="J613" i="2"/>
  <c r="H613" i="2"/>
  <c r="C613" i="2"/>
  <c r="DV612" i="2"/>
  <c r="DO612" i="2"/>
  <c r="CD612" i="2"/>
  <c r="CB612" i="2"/>
  <c r="U612" i="2"/>
  <c r="Q612" i="2"/>
  <c r="M612" i="2"/>
  <c r="K612" i="2"/>
  <c r="J612" i="2"/>
  <c r="H612" i="2"/>
  <c r="C612" i="2"/>
  <c r="DV611" i="2"/>
  <c r="DO611" i="2"/>
  <c r="CI611" i="2"/>
  <c r="CH611" i="2"/>
  <c r="CG611" i="2"/>
  <c r="CD611" i="2"/>
  <c r="CB611" i="2"/>
  <c r="U611" i="2"/>
  <c r="Q611" i="2"/>
  <c r="M611" i="2"/>
  <c r="K611" i="2"/>
  <c r="J611" i="2"/>
  <c r="H611" i="2"/>
  <c r="C611" i="2"/>
  <c r="DV610" i="2"/>
  <c r="DO610" i="2"/>
  <c r="CH610" i="2"/>
  <c r="CD610" i="2"/>
  <c r="CB610" i="2"/>
  <c r="U610" i="2"/>
  <c r="Q610" i="2"/>
  <c r="M610" i="2"/>
  <c r="K610" i="2"/>
  <c r="J610" i="2"/>
  <c r="H610" i="2"/>
  <c r="C610" i="2"/>
  <c r="DV609" i="2"/>
  <c r="DO609" i="2"/>
  <c r="CD609" i="2"/>
  <c r="CB609" i="2"/>
  <c r="U609" i="2"/>
  <c r="Q609" i="2"/>
  <c r="M609" i="2"/>
  <c r="K609" i="2"/>
  <c r="J609" i="2"/>
  <c r="H609" i="2"/>
  <c r="C609" i="2"/>
  <c r="DV608" i="2"/>
  <c r="DO608" i="2"/>
  <c r="CD608" i="2"/>
  <c r="CB608" i="2"/>
  <c r="U608" i="2"/>
  <c r="Q608" i="2"/>
  <c r="M608" i="2"/>
  <c r="K608" i="2"/>
  <c r="J608" i="2"/>
  <c r="H608" i="2"/>
  <c r="C608" i="2"/>
  <c r="DV607" i="2"/>
  <c r="DO607" i="2"/>
  <c r="CD607" i="2"/>
  <c r="CB607" i="2"/>
  <c r="U607" i="2"/>
  <c r="Q607" i="2"/>
  <c r="M607" i="2"/>
  <c r="K607" i="2"/>
  <c r="J607" i="2"/>
  <c r="H607" i="2"/>
  <c r="C607" i="2"/>
  <c r="DV606" i="2"/>
  <c r="DO606" i="2"/>
  <c r="CI606" i="2"/>
  <c r="CH606" i="2"/>
  <c r="CG606" i="2"/>
  <c r="CJ606" i="2" s="1"/>
  <c r="CD606" i="2"/>
  <c r="CB606" i="2"/>
  <c r="U606" i="2"/>
  <c r="Q606" i="2"/>
  <c r="M606" i="2"/>
  <c r="K606" i="2"/>
  <c r="J606" i="2"/>
  <c r="H606" i="2"/>
  <c r="C606" i="2"/>
  <c r="DV605" i="2"/>
  <c r="DO605" i="2"/>
  <c r="CD605" i="2"/>
  <c r="CB605" i="2"/>
  <c r="U605" i="2"/>
  <c r="Q605" i="2"/>
  <c r="M605" i="2"/>
  <c r="K605" i="2"/>
  <c r="J605" i="2"/>
  <c r="H605" i="2"/>
  <c r="C605" i="2"/>
  <c r="DV604" i="2"/>
  <c r="DO604" i="2"/>
  <c r="CD604" i="2"/>
  <c r="CB604" i="2"/>
  <c r="U604" i="2"/>
  <c r="Q604" i="2"/>
  <c r="M604" i="2"/>
  <c r="K604" i="2"/>
  <c r="J604" i="2"/>
  <c r="H604" i="2"/>
  <c r="C604" i="2"/>
  <c r="DV603" i="2"/>
  <c r="DO603" i="2"/>
  <c r="CD603" i="2"/>
  <c r="CB603" i="2"/>
  <c r="U603" i="2"/>
  <c r="Q603" i="2"/>
  <c r="M603" i="2"/>
  <c r="K603" i="2"/>
  <c r="J603" i="2"/>
  <c r="H603" i="2"/>
  <c r="C603" i="2"/>
  <c r="DV602" i="2"/>
  <c r="DO602" i="2"/>
  <c r="CH602" i="2"/>
  <c r="CD602" i="2"/>
  <c r="CB602" i="2"/>
  <c r="U602" i="2"/>
  <c r="Q602" i="2"/>
  <c r="M602" i="2"/>
  <c r="K602" i="2"/>
  <c r="J602" i="2"/>
  <c r="H602" i="2"/>
  <c r="C602" i="2"/>
  <c r="DV601" i="2"/>
  <c r="DO601" i="2"/>
  <c r="CI601" i="2"/>
  <c r="CH601" i="2"/>
  <c r="CG601" i="2"/>
  <c r="CD601" i="2"/>
  <c r="CJ601" i="2" s="1"/>
  <c r="CB601" i="2"/>
  <c r="U601" i="2"/>
  <c r="Q601" i="2"/>
  <c r="M601" i="2"/>
  <c r="K601" i="2"/>
  <c r="J601" i="2"/>
  <c r="H601" i="2"/>
  <c r="C601" i="2"/>
  <c r="DV600" i="2"/>
  <c r="DO600" i="2"/>
  <c r="CH600" i="2"/>
  <c r="CD600" i="2"/>
  <c r="CB600" i="2"/>
  <c r="U600" i="2"/>
  <c r="Q600" i="2"/>
  <c r="M600" i="2"/>
  <c r="K600" i="2"/>
  <c r="J600" i="2"/>
  <c r="H600" i="2"/>
  <c r="C600" i="2"/>
  <c r="DV599" i="2"/>
  <c r="DO599" i="2"/>
  <c r="CD599" i="2"/>
  <c r="CB599" i="2"/>
  <c r="U599" i="2"/>
  <c r="Q599" i="2"/>
  <c r="M599" i="2"/>
  <c r="K599" i="2"/>
  <c r="J599" i="2"/>
  <c r="H599" i="2"/>
  <c r="C599" i="2"/>
  <c r="DV598" i="2"/>
  <c r="DO598" i="2"/>
  <c r="CJ598" i="2"/>
  <c r="CI598" i="2"/>
  <c r="CH598" i="2"/>
  <c r="CG598" i="2"/>
  <c r="CD598" i="2"/>
  <c r="CB598" i="2"/>
  <c r="U598" i="2"/>
  <c r="Q598" i="2"/>
  <c r="M598" i="2"/>
  <c r="K598" i="2"/>
  <c r="J598" i="2"/>
  <c r="H598" i="2"/>
  <c r="C598" i="2"/>
  <c r="DV597" i="2"/>
  <c r="DO597" i="2"/>
  <c r="CD597" i="2"/>
  <c r="CB597" i="2"/>
  <c r="U597" i="2"/>
  <c r="Q597" i="2"/>
  <c r="M597" i="2"/>
  <c r="K597" i="2"/>
  <c r="J597" i="2"/>
  <c r="H597" i="2"/>
  <c r="C597" i="2"/>
  <c r="DV596" i="2"/>
  <c r="DO596" i="2"/>
  <c r="CD596" i="2"/>
  <c r="CB596" i="2"/>
  <c r="U596" i="2"/>
  <c r="Q596" i="2"/>
  <c r="M596" i="2"/>
  <c r="K596" i="2"/>
  <c r="J596" i="2"/>
  <c r="H596" i="2"/>
  <c r="C596" i="2"/>
  <c r="DV595" i="2"/>
  <c r="DO595" i="2"/>
  <c r="CD595" i="2"/>
  <c r="CB595" i="2"/>
  <c r="U595" i="2"/>
  <c r="Q595" i="2"/>
  <c r="M595" i="2"/>
  <c r="K595" i="2"/>
  <c r="J595" i="2"/>
  <c r="H595" i="2"/>
  <c r="C595" i="2"/>
  <c r="DV594" i="2"/>
  <c r="DO594" i="2"/>
  <c r="CI594" i="2"/>
  <c r="CH594" i="2"/>
  <c r="CG594" i="2"/>
  <c r="CD594" i="2"/>
  <c r="CB594" i="2"/>
  <c r="U594" i="2"/>
  <c r="Q594" i="2"/>
  <c r="M594" i="2"/>
  <c r="K594" i="2"/>
  <c r="J594" i="2"/>
  <c r="H594" i="2"/>
  <c r="C594" i="2"/>
  <c r="DV593" i="2"/>
  <c r="DO593" i="2"/>
  <c r="CI593" i="2"/>
  <c r="CH593" i="2"/>
  <c r="CG593" i="2"/>
  <c r="CD593" i="2"/>
  <c r="CB593" i="2"/>
  <c r="U593" i="2"/>
  <c r="Q593" i="2"/>
  <c r="M593" i="2"/>
  <c r="K593" i="2"/>
  <c r="J593" i="2"/>
  <c r="H593" i="2"/>
  <c r="C593" i="2"/>
  <c r="DV592" i="2"/>
  <c r="DO592" i="2"/>
  <c r="CD592" i="2"/>
  <c r="CB592" i="2"/>
  <c r="U592" i="2"/>
  <c r="Q592" i="2"/>
  <c r="M592" i="2"/>
  <c r="K592" i="2"/>
  <c r="J592" i="2"/>
  <c r="H592" i="2"/>
  <c r="C592" i="2"/>
  <c r="DV591" i="2"/>
  <c r="DO591" i="2"/>
  <c r="CD591" i="2"/>
  <c r="CB591" i="2"/>
  <c r="U591" i="2"/>
  <c r="Q591" i="2"/>
  <c r="M591" i="2"/>
  <c r="K591" i="2"/>
  <c r="J591" i="2"/>
  <c r="H591" i="2"/>
  <c r="C591" i="2"/>
  <c r="DV590" i="2"/>
  <c r="DO590" i="2"/>
  <c r="CD590" i="2"/>
  <c r="CB590" i="2"/>
  <c r="U590" i="2"/>
  <c r="Q590" i="2"/>
  <c r="M590" i="2"/>
  <c r="K590" i="2"/>
  <c r="J590" i="2"/>
  <c r="H590" i="2"/>
  <c r="C590" i="2"/>
  <c r="DV589" i="2"/>
  <c r="DO589" i="2"/>
  <c r="CH589" i="2"/>
  <c r="CD589" i="2"/>
  <c r="CB589" i="2"/>
  <c r="U589" i="2"/>
  <c r="Q589" i="2"/>
  <c r="M589" i="2"/>
  <c r="K589" i="2"/>
  <c r="J589" i="2"/>
  <c r="H589" i="2"/>
  <c r="C589" i="2"/>
  <c r="DV588" i="2"/>
  <c r="DO588" i="2"/>
  <c r="CD588" i="2"/>
  <c r="CB588" i="2"/>
  <c r="U588" i="2"/>
  <c r="Q588" i="2"/>
  <c r="M588" i="2"/>
  <c r="K588" i="2"/>
  <c r="J588" i="2"/>
  <c r="H588" i="2"/>
  <c r="C588" i="2"/>
  <c r="DV587" i="2"/>
  <c r="DO587" i="2"/>
  <c r="CD587" i="2"/>
  <c r="CB587" i="2"/>
  <c r="U587" i="2"/>
  <c r="Q587" i="2"/>
  <c r="M587" i="2"/>
  <c r="K587" i="2"/>
  <c r="J587" i="2"/>
  <c r="H587" i="2"/>
  <c r="C587" i="2"/>
  <c r="DV586" i="2"/>
  <c r="DO586" i="2"/>
  <c r="CD586" i="2"/>
  <c r="CB586" i="2"/>
  <c r="U586" i="2"/>
  <c r="Q586" i="2"/>
  <c r="M586" i="2"/>
  <c r="K586" i="2"/>
  <c r="J586" i="2"/>
  <c r="H586" i="2"/>
  <c r="C586" i="2"/>
  <c r="DV585" i="2"/>
  <c r="DO585" i="2"/>
  <c r="CD585" i="2"/>
  <c r="CB585" i="2"/>
  <c r="U585" i="2"/>
  <c r="Q585" i="2"/>
  <c r="M585" i="2"/>
  <c r="K585" i="2"/>
  <c r="J585" i="2"/>
  <c r="H585" i="2"/>
  <c r="C585" i="2"/>
  <c r="DV584" i="2"/>
  <c r="DO584" i="2"/>
  <c r="CD584" i="2"/>
  <c r="CB584" i="2"/>
  <c r="U584" i="2"/>
  <c r="Q584" i="2"/>
  <c r="M584" i="2"/>
  <c r="K584" i="2"/>
  <c r="J584" i="2"/>
  <c r="H584" i="2"/>
  <c r="C584" i="2"/>
  <c r="DV583" i="2"/>
  <c r="DO583" i="2"/>
  <c r="CH583" i="2"/>
  <c r="CD583" i="2"/>
  <c r="CB583" i="2"/>
  <c r="U583" i="2"/>
  <c r="Q583" i="2"/>
  <c r="M583" i="2"/>
  <c r="K583" i="2"/>
  <c r="J583" i="2"/>
  <c r="H583" i="2"/>
  <c r="C583" i="2"/>
  <c r="DV582" i="2"/>
  <c r="DO582" i="2"/>
  <c r="CD582" i="2"/>
  <c r="CB582" i="2"/>
  <c r="U582" i="2"/>
  <c r="Q582" i="2"/>
  <c r="M582" i="2"/>
  <c r="K582" i="2"/>
  <c r="J582" i="2"/>
  <c r="H582" i="2"/>
  <c r="C582" i="2"/>
  <c r="DV581" i="2"/>
  <c r="DO581" i="2"/>
  <c r="CD581" i="2"/>
  <c r="CB581" i="2"/>
  <c r="U581" i="2"/>
  <c r="Q581" i="2"/>
  <c r="M581" i="2"/>
  <c r="K581" i="2"/>
  <c r="J581" i="2"/>
  <c r="H581" i="2"/>
  <c r="C581" i="2"/>
  <c r="DV580" i="2"/>
  <c r="DO580" i="2"/>
  <c r="CI580" i="2"/>
  <c r="CH580" i="2"/>
  <c r="CG580" i="2"/>
  <c r="CD580" i="2"/>
  <c r="CJ580" i="2" s="1"/>
  <c r="CB580" i="2"/>
  <c r="U580" i="2"/>
  <c r="Q580" i="2"/>
  <c r="M580" i="2"/>
  <c r="K580" i="2"/>
  <c r="J580" i="2"/>
  <c r="H580" i="2"/>
  <c r="C580" i="2"/>
  <c r="DV579" i="2"/>
  <c r="DO579" i="2"/>
  <c r="CH579" i="2"/>
  <c r="CD579" i="2"/>
  <c r="CB579" i="2"/>
  <c r="U579" i="2"/>
  <c r="Q579" i="2"/>
  <c r="M579" i="2"/>
  <c r="K579" i="2"/>
  <c r="J579" i="2"/>
  <c r="H579" i="2"/>
  <c r="C579" i="2"/>
  <c r="DV578" i="2"/>
  <c r="DO578" i="2"/>
  <c r="CD578" i="2"/>
  <c r="CB578" i="2"/>
  <c r="U578" i="2"/>
  <c r="Q578" i="2"/>
  <c r="M578" i="2"/>
  <c r="K578" i="2"/>
  <c r="J578" i="2"/>
  <c r="H578" i="2"/>
  <c r="C578" i="2"/>
  <c r="DV577" i="2"/>
  <c r="DO577" i="2"/>
  <c r="CD577" i="2"/>
  <c r="CB577" i="2"/>
  <c r="U577" i="2"/>
  <c r="Q577" i="2"/>
  <c r="M577" i="2"/>
  <c r="K577" i="2"/>
  <c r="J577" i="2"/>
  <c r="H577" i="2"/>
  <c r="C577" i="2"/>
  <c r="DV576" i="2"/>
  <c r="DO576" i="2"/>
  <c r="CI576" i="2"/>
  <c r="CH576" i="2"/>
  <c r="CG576" i="2"/>
  <c r="CD576" i="2"/>
  <c r="CJ576" i="2" s="1"/>
  <c r="CB576" i="2"/>
  <c r="U576" i="2"/>
  <c r="Q576" i="2"/>
  <c r="M576" i="2"/>
  <c r="K576" i="2"/>
  <c r="J576" i="2"/>
  <c r="H576" i="2"/>
  <c r="C576" i="2"/>
  <c r="DV575" i="2"/>
  <c r="DO575" i="2"/>
  <c r="CD575" i="2"/>
  <c r="CB575" i="2"/>
  <c r="U575" i="2"/>
  <c r="Q575" i="2"/>
  <c r="M575" i="2"/>
  <c r="K575" i="2"/>
  <c r="J575" i="2"/>
  <c r="H575" i="2"/>
  <c r="C575" i="2"/>
  <c r="DV574" i="2"/>
  <c r="DO574" i="2"/>
  <c r="CD574" i="2"/>
  <c r="CB574" i="2"/>
  <c r="U574" i="2"/>
  <c r="Q574" i="2"/>
  <c r="M574" i="2"/>
  <c r="K574" i="2"/>
  <c r="J574" i="2"/>
  <c r="H574" i="2"/>
  <c r="C574" i="2"/>
  <c r="DV573" i="2"/>
  <c r="DO573" i="2"/>
  <c r="CD573" i="2"/>
  <c r="CB573" i="2"/>
  <c r="U573" i="2"/>
  <c r="Q573" i="2"/>
  <c r="M573" i="2"/>
  <c r="K573" i="2"/>
  <c r="J573" i="2"/>
  <c r="H573" i="2"/>
  <c r="C573" i="2"/>
  <c r="DV572" i="2"/>
  <c r="DO572" i="2"/>
  <c r="CJ572" i="2"/>
  <c r="CI572" i="2"/>
  <c r="CH572" i="2"/>
  <c r="CG572" i="2"/>
  <c r="CD572" i="2"/>
  <c r="CB572" i="2"/>
  <c r="U572" i="2"/>
  <c r="Q572" i="2"/>
  <c r="M572" i="2"/>
  <c r="K572" i="2"/>
  <c r="J572" i="2"/>
  <c r="H572" i="2"/>
  <c r="C572" i="2"/>
  <c r="DV571" i="2"/>
  <c r="DO571" i="2"/>
  <c r="CD571" i="2"/>
  <c r="CB571" i="2"/>
  <c r="U571" i="2"/>
  <c r="Q571" i="2"/>
  <c r="M571" i="2"/>
  <c r="K571" i="2"/>
  <c r="J571" i="2"/>
  <c r="H571" i="2"/>
  <c r="C571" i="2"/>
  <c r="DV570" i="2"/>
  <c r="DO570" i="2"/>
  <c r="CI570" i="2"/>
  <c r="CH570" i="2"/>
  <c r="CG570" i="2"/>
  <c r="CD570" i="2"/>
  <c r="CJ570" i="2" s="1"/>
  <c r="CB570" i="2"/>
  <c r="U570" i="2"/>
  <c r="Q570" i="2"/>
  <c r="M570" i="2"/>
  <c r="K570" i="2"/>
  <c r="J570" i="2"/>
  <c r="H570" i="2"/>
  <c r="C570" i="2"/>
  <c r="DV569" i="2"/>
  <c r="DO569" i="2"/>
  <c r="CI569" i="2"/>
  <c r="CH569" i="2"/>
  <c r="CG569" i="2"/>
  <c r="CD569" i="2"/>
  <c r="CJ569" i="2" s="1"/>
  <c r="CB569" i="2"/>
  <c r="U569" i="2"/>
  <c r="Q569" i="2"/>
  <c r="M569" i="2"/>
  <c r="K569" i="2"/>
  <c r="J569" i="2"/>
  <c r="H569" i="2"/>
  <c r="C569" i="2"/>
  <c r="DV568" i="2"/>
  <c r="DO568" i="2"/>
  <c r="CD568" i="2"/>
  <c r="CB568" i="2"/>
  <c r="U568" i="2"/>
  <c r="Q568" i="2"/>
  <c r="M568" i="2"/>
  <c r="K568" i="2"/>
  <c r="J568" i="2"/>
  <c r="H568" i="2"/>
  <c r="C568" i="2"/>
  <c r="DV567" i="2"/>
  <c r="DO567" i="2"/>
  <c r="CD567" i="2"/>
  <c r="CB567" i="2"/>
  <c r="U567" i="2"/>
  <c r="Q567" i="2"/>
  <c r="M567" i="2"/>
  <c r="K567" i="2"/>
  <c r="J567" i="2"/>
  <c r="H567" i="2"/>
  <c r="C567" i="2"/>
  <c r="DV566" i="2"/>
  <c r="DO566" i="2"/>
  <c r="CI566" i="2"/>
  <c r="CH566" i="2"/>
  <c r="CG566" i="2"/>
  <c r="CD566" i="2"/>
  <c r="CJ566" i="2" s="1"/>
  <c r="CB566" i="2"/>
  <c r="U566" i="2"/>
  <c r="Q566" i="2"/>
  <c r="M566" i="2"/>
  <c r="K566" i="2"/>
  <c r="J566" i="2"/>
  <c r="H566" i="2"/>
  <c r="C566" i="2"/>
  <c r="DV565" i="2"/>
  <c r="DO565" i="2"/>
  <c r="CI565" i="2"/>
  <c r="CH565" i="2"/>
  <c r="CG565" i="2"/>
  <c r="CD565" i="2"/>
  <c r="CJ565" i="2" s="1"/>
  <c r="CB565" i="2"/>
  <c r="U565" i="2"/>
  <c r="Q565" i="2"/>
  <c r="M565" i="2"/>
  <c r="K565" i="2"/>
  <c r="J565" i="2"/>
  <c r="H565" i="2"/>
  <c r="C565" i="2"/>
  <c r="DV564" i="2"/>
  <c r="DO564" i="2"/>
  <c r="CI564" i="2"/>
  <c r="CH564" i="2"/>
  <c r="CG564" i="2"/>
  <c r="CD564" i="2"/>
  <c r="CJ564" i="2" s="1"/>
  <c r="CB564" i="2"/>
  <c r="U564" i="2"/>
  <c r="Q564" i="2"/>
  <c r="M564" i="2"/>
  <c r="K564" i="2"/>
  <c r="J564" i="2"/>
  <c r="H564" i="2"/>
  <c r="C564" i="2"/>
  <c r="DV563" i="2"/>
  <c r="DO563" i="2"/>
  <c r="CD563" i="2"/>
  <c r="CB563" i="2"/>
  <c r="U563" i="2"/>
  <c r="Q563" i="2"/>
  <c r="M563" i="2"/>
  <c r="K563" i="2"/>
  <c r="J563" i="2"/>
  <c r="H563" i="2"/>
  <c r="C563" i="2"/>
  <c r="DV562" i="2"/>
  <c r="DO562" i="2"/>
  <c r="CH562" i="2"/>
  <c r="CD562" i="2"/>
  <c r="CB562" i="2"/>
  <c r="U562" i="2"/>
  <c r="Q562" i="2"/>
  <c r="M562" i="2"/>
  <c r="K562" i="2"/>
  <c r="J562" i="2"/>
  <c r="H562" i="2"/>
  <c r="C562" i="2"/>
  <c r="DV561" i="2"/>
  <c r="DO561" i="2"/>
  <c r="CD561" i="2"/>
  <c r="CB561" i="2"/>
  <c r="U561" i="2"/>
  <c r="Q561" i="2"/>
  <c r="M561" i="2"/>
  <c r="K561" i="2"/>
  <c r="J561" i="2"/>
  <c r="H561" i="2"/>
  <c r="C561" i="2"/>
  <c r="DV560" i="2"/>
  <c r="DO560" i="2"/>
  <c r="CH560" i="2"/>
  <c r="CD560" i="2"/>
  <c r="CB560" i="2"/>
  <c r="U560" i="2"/>
  <c r="Q560" i="2"/>
  <c r="M560" i="2"/>
  <c r="K560" i="2"/>
  <c r="J560" i="2"/>
  <c r="H560" i="2"/>
  <c r="C560" i="2"/>
  <c r="DV559" i="2"/>
  <c r="DO559" i="2"/>
  <c r="CH559" i="2"/>
  <c r="CD559" i="2"/>
  <c r="CB559" i="2"/>
  <c r="U559" i="2"/>
  <c r="Q559" i="2"/>
  <c r="M559" i="2"/>
  <c r="K559" i="2"/>
  <c r="J559" i="2"/>
  <c r="H559" i="2"/>
  <c r="C559" i="2"/>
  <c r="DV558" i="2"/>
  <c r="DO558" i="2"/>
  <c r="CH558" i="2"/>
  <c r="CD558" i="2"/>
  <c r="CB558" i="2"/>
  <c r="U558" i="2"/>
  <c r="Q558" i="2"/>
  <c r="M558" i="2"/>
  <c r="K558" i="2"/>
  <c r="J558" i="2"/>
  <c r="H558" i="2"/>
  <c r="C558" i="2"/>
  <c r="DV557" i="2"/>
  <c r="DO557" i="2"/>
  <c r="CD557" i="2"/>
  <c r="CB557" i="2"/>
  <c r="U557" i="2"/>
  <c r="Q557" i="2"/>
  <c r="M557" i="2"/>
  <c r="K557" i="2"/>
  <c r="J557" i="2"/>
  <c r="H557" i="2"/>
  <c r="C557" i="2"/>
  <c r="DV556" i="2"/>
  <c r="DO556" i="2"/>
  <c r="CD556" i="2"/>
  <c r="CB556" i="2"/>
  <c r="U556" i="2"/>
  <c r="Q556" i="2"/>
  <c r="M556" i="2"/>
  <c r="K556" i="2"/>
  <c r="J556" i="2"/>
  <c r="H556" i="2"/>
  <c r="C556" i="2"/>
  <c r="DV555" i="2"/>
  <c r="DO555" i="2"/>
  <c r="CH555" i="2"/>
  <c r="CD555" i="2"/>
  <c r="CB555" i="2"/>
  <c r="U555" i="2"/>
  <c r="Q555" i="2"/>
  <c r="M555" i="2"/>
  <c r="K555" i="2"/>
  <c r="J555" i="2"/>
  <c r="H555" i="2"/>
  <c r="C555" i="2"/>
  <c r="DV554" i="2"/>
  <c r="DO554" i="2"/>
  <c r="CD554" i="2"/>
  <c r="CB554" i="2"/>
  <c r="U554" i="2"/>
  <c r="Q554" i="2"/>
  <c r="M554" i="2"/>
  <c r="K554" i="2"/>
  <c r="J554" i="2"/>
  <c r="H554" i="2"/>
  <c r="C554" i="2"/>
  <c r="DV553" i="2"/>
  <c r="DO553" i="2"/>
  <c r="CI553" i="2"/>
  <c r="CH553" i="2"/>
  <c r="CG553" i="2"/>
  <c r="CD553" i="2"/>
  <c r="CJ553" i="2" s="1"/>
  <c r="CB553" i="2"/>
  <c r="U553" i="2"/>
  <c r="Q553" i="2"/>
  <c r="M553" i="2"/>
  <c r="K553" i="2"/>
  <c r="J553" i="2"/>
  <c r="H553" i="2"/>
  <c r="C553" i="2"/>
  <c r="DV552" i="2"/>
  <c r="DO552" i="2"/>
  <c r="CH552" i="2"/>
  <c r="CD552" i="2"/>
  <c r="CB552" i="2"/>
  <c r="U552" i="2"/>
  <c r="Q552" i="2"/>
  <c r="M552" i="2"/>
  <c r="K552" i="2"/>
  <c r="J552" i="2"/>
  <c r="H552" i="2"/>
  <c r="C552" i="2"/>
  <c r="DV551" i="2"/>
  <c r="DO551" i="2"/>
  <c r="CH551" i="2"/>
  <c r="CD551" i="2"/>
  <c r="CB551" i="2"/>
  <c r="U551" i="2"/>
  <c r="Q551" i="2"/>
  <c r="M551" i="2"/>
  <c r="K551" i="2"/>
  <c r="J551" i="2"/>
  <c r="H551" i="2"/>
  <c r="C551" i="2"/>
  <c r="DV550" i="2"/>
  <c r="DO550" i="2"/>
  <c r="CJ550" i="2"/>
  <c r="CI550" i="2"/>
  <c r="CH550" i="2"/>
  <c r="CG550" i="2"/>
  <c r="CD550" i="2"/>
  <c r="CB550" i="2"/>
  <c r="U550" i="2"/>
  <c r="Q550" i="2"/>
  <c r="M550" i="2"/>
  <c r="K550" i="2"/>
  <c r="J550" i="2"/>
  <c r="H550" i="2"/>
  <c r="C550" i="2"/>
  <c r="DV549" i="2"/>
  <c r="DO549" i="2"/>
  <c r="CH549" i="2"/>
  <c r="CD549" i="2"/>
  <c r="CB549" i="2"/>
  <c r="U549" i="2"/>
  <c r="Q549" i="2"/>
  <c r="M549" i="2"/>
  <c r="K549" i="2"/>
  <c r="J549" i="2"/>
  <c r="H549" i="2"/>
  <c r="C549" i="2"/>
  <c r="DV548" i="2"/>
  <c r="DO548" i="2"/>
  <c r="CD548" i="2"/>
  <c r="CB548" i="2"/>
  <c r="U548" i="2"/>
  <c r="Q548" i="2"/>
  <c r="M548" i="2"/>
  <c r="K548" i="2"/>
  <c r="J548" i="2"/>
  <c r="H548" i="2"/>
  <c r="C548" i="2"/>
  <c r="DV547" i="2"/>
  <c r="DO547" i="2"/>
  <c r="CD547" i="2"/>
  <c r="CB547" i="2"/>
  <c r="U547" i="2"/>
  <c r="Q547" i="2"/>
  <c r="M547" i="2"/>
  <c r="K547" i="2"/>
  <c r="J547" i="2"/>
  <c r="H547" i="2"/>
  <c r="C547" i="2"/>
  <c r="DV546" i="2"/>
  <c r="DO546" i="2"/>
  <c r="CI546" i="2"/>
  <c r="CH546" i="2"/>
  <c r="CG546" i="2"/>
  <c r="CD546" i="2"/>
  <c r="CJ546" i="2" s="1"/>
  <c r="CB546" i="2"/>
  <c r="U546" i="2"/>
  <c r="Q546" i="2"/>
  <c r="M546" i="2"/>
  <c r="K546" i="2"/>
  <c r="J546" i="2"/>
  <c r="H546" i="2"/>
  <c r="C546" i="2"/>
  <c r="DV545" i="2"/>
  <c r="DO545" i="2"/>
  <c r="CD545" i="2"/>
  <c r="CB545" i="2"/>
  <c r="U545" i="2"/>
  <c r="Q545" i="2"/>
  <c r="M545" i="2"/>
  <c r="K545" i="2"/>
  <c r="J545" i="2"/>
  <c r="H545" i="2"/>
  <c r="C545" i="2"/>
  <c r="DV544" i="2"/>
  <c r="DO544" i="2"/>
  <c r="CD544" i="2"/>
  <c r="CB544" i="2"/>
  <c r="U544" i="2"/>
  <c r="Q544" i="2"/>
  <c r="M544" i="2"/>
  <c r="K544" i="2"/>
  <c r="J544" i="2"/>
  <c r="H544" i="2"/>
  <c r="C544" i="2"/>
  <c r="DV543" i="2"/>
  <c r="DO543" i="2"/>
  <c r="CD543" i="2"/>
  <c r="CB543" i="2"/>
  <c r="U543" i="2"/>
  <c r="Q543" i="2"/>
  <c r="M543" i="2"/>
  <c r="K543" i="2"/>
  <c r="J543" i="2"/>
  <c r="H543" i="2"/>
  <c r="C543" i="2"/>
  <c r="DV542" i="2"/>
  <c r="DO542" i="2"/>
  <c r="CD542" i="2"/>
  <c r="CB542" i="2"/>
  <c r="U542" i="2"/>
  <c r="Q542" i="2"/>
  <c r="M542" i="2"/>
  <c r="K542" i="2"/>
  <c r="J542" i="2"/>
  <c r="H542" i="2"/>
  <c r="C542" i="2"/>
  <c r="DV541" i="2"/>
  <c r="DO541" i="2"/>
  <c r="CD541" i="2"/>
  <c r="CB541" i="2"/>
  <c r="U541" i="2"/>
  <c r="Q541" i="2"/>
  <c r="M541" i="2"/>
  <c r="K541" i="2"/>
  <c r="J541" i="2"/>
  <c r="H541" i="2"/>
  <c r="C541" i="2"/>
  <c r="DV540" i="2"/>
  <c r="DO540" i="2"/>
  <c r="CD540" i="2"/>
  <c r="CB540" i="2"/>
  <c r="U540" i="2"/>
  <c r="Q540" i="2"/>
  <c r="M540" i="2"/>
  <c r="K540" i="2"/>
  <c r="J540" i="2"/>
  <c r="H540" i="2"/>
  <c r="C540" i="2"/>
  <c r="DV539" i="2"/>
  <c r="DO539" i="2"/>
  <c r="CD539" i="2"/>
  <c r="CB539" i="2"/>
  <c r="U539" i="2"/>
  <c r="Q539" i="2"/>
  <c r="M539" i="2"/>
  <c r="K539" i="2"/>
  <c r="J539" i="2"/>
  <c r="H539" i="2"/>
  <c r="C539" i="2"/>
  <c r="DV538" i="2"/>
  <c r="DO538" i="2"/>
  <c r="CD538" i="2"/>
  <c r="CB538" i="2"/>
  <c r="U538" i="2"/>
  <c r="Q538" i="2"/>
  <c r="M538" i="2"/>
  <c r="K538" i="2"/>
  <c r="J538" i="2"/>
  <c r="H538" i="2"/>
  <c r="C538" i="2"/>
  <c r="DV537" i="2"/>
  <c r="DO537" i="2"/>
  <c r="CI537" i="2"/>
  <c r="CH537" i="2"/>
  <c r="CG537" i="2"/>
  <c r="CD537" i="2"/>
  <c r="CJ537" i="2" s="1"/>
  <c r="CB537" i="2"/>
  <c r="U537" i="2"/>
  <c r="Q537" i="2"/>
  <c r="M537" i="2"/>
  <c r="K537" i="2"/>
  <c r="J537" i="2"/>
  <c r="H537" i="2"/>
  <c r="C537" i="2"/>
  <c r="DV536" i="2"/>
  <c r="DO536" i="2"/>
  <c r="CD536" i="2"/>
  <c r="CB536" i="2"/>
  <c r="U536" i="2"/>
  <c r="Q536" i="2"/>
  <c r="M536" i="2"/>
  <c r="K536" i="2"/>
  <c r="J536" i="2"/>
  <c r="H536" i="2"/>
  <c r="C536" i="2"/>
  <c r="DV535" i="2"/>
  <c r="DO535" i="2"/>
  <c r="CD535" i="2"/>
  <c r="CB535" i="2"/>
  <c r="U535" i="2"/>
  <c r="Q535" i="2"/>
  <c r="M535" i="2"/>
  <c r="K535" i="2"/>
  <c r="J535" i="2"/>
  <c r="H535" i="2"/>
  <c r="C535" i="2"/>
  <c r="DV534" i="2"/>
  <c r="DO534" i="2"/>
  <c r="CH534" i="2"/>
  <c r="CD534" i="2"/>
  <c r="CB534" i="2"/>
  <c r="U534" i="2"/>
  <c r="Q534" i="2"/>
  <c r="M534" i="2"/>
  <c r="K534" i="2"/>
  <c r="J534" i="2"/>
  <c r="H534" i="2"/>
  <c r="C534" i="2"/>
  <c r="DV533" i="2"/>
  <c r="DO533" i="2"/>
  <c r="CD533" i="2"/>
  <c r="CB533" i="2"/>
  <c r="U533" i="2"/>
  <c r="Q533" i="2"/>
  <c r="M533" i="2"/>
  <c r="K533" i="2"/>
  <c r="J533" i="2"/>
  <c r="H533" i="2"/>
  <c r="C533" i="2"/>
  <c r="DV532" i="2"/>
  <c r="DO532" i="2"/>
  <c r="CD532" i="2"/>
  <c r="CB532" i="2"/>
  <c r="U532" i="2"/>
  <c r="Q532" i="2"/>
  <c r="M532" i="2"/>
  <c r="K532" i="2"/>
  <c r="J532" i="2"/>
  <c r="H532" i="2"/>
  <c r="C532" i="2"/>
  <c r="DV531" i="2"/>
  <c r="DO531" i="2"/>
  <c r="CH531" i="2"/>
  <c r="CD531" i="2"/>
  <c r="CB531" i="2"/>
  <c r="U531" i="2"/>
  <c r="Q531" i="2"/>
  <c r="M531" i="2"/>
  <c r="K531" i="2"/>
  <c r="J531" i="2"/>
  <c r="H531" i="2"/>
  <c r="C531" i="2"/>
  <c r="DV530" i="2"/>
  <c r="DO530" i="2"/>
  <c r="CI530" i="2"/>
  <c r="CH530" i="2"/>
  <c r="CG530" i="2"/>
  <c r="CD530" i="2"/>
  <c r="CJ530" i="2" s="1"/>
  <c r="CB530" i="2"/>
  <c r="U530" i="2"/>
  <c r="Q530" i="2"/>
  <c r="M530" i="2"/>
  <c r="K530" i="2"/>
  <c r="J530" i="2"/>
  <c r="H530" i="2"/>
  <c r="C530" i="2"/>
  <c r="DV529" i="2"/>
  <c r="DO529" i="2"/>
  <c r="CI529" i="2"/>
  <c r="CH529" i="2"/>
  <c r="CG529" i="2"/>
  <c r="CD529" i="2"/>
  <c r="CJ529" i="2" s="1"/>
  <c r="CB529" i="2"/>
  <c r="U529" i="2"/>
  <c r="Q529" i="2"/>
  <c r="M529" i="2"/>
  <c r="K529" i="2"/>
  <c r="J529" i="2"/>
  <c r="H529" i="2"/>
  <c r="C529" i="2"/>
  <c r="DV528" i="2"/>
  <c r="DO528" i="2"/>
  <c r="CI528" i="2"/>
  <c r="CH528" i="2"/>
  <c r="CG528" i="2"/>
  <c r="CD528" i="2"/>
  <c r="CJ528" i="2" s="1"/>
  <c r="CB528" i="2"/>
  <c r="U528" i="2"/>
  <c r="Q528" i="2"/>
  <c r="M528" i="2"/>
  <c r="K528" i="2"/>
  <c r="J528" i="2"/>
  <c r="H528" i="2"/>
  <c r="C528" i="2"/>
  <c r="DV527" i="2"/>
  <c r="DO527" i="2"/>
  <c r="CI527" i="2"/>
  <c r="CH527" i="2"/>
  <c r="CG527" i="2"/>
  <c r="CD527" i="2"/>
  <c r="CJ527" i="2" s="1"/>
  <c r="CB527" i="2"/>
  <c r="U527" i="2"/>
  <c r="Q527" i="2"/>
  <c r="M527" i="2"/>
  <c r="K527" i="2"/>
  <c r="J527" i="2"/>
  <c r="H527" i="2"/>
  <c r="C527" i="2"/>
  <c r="DV526" i="2"/>
  <c r="DO526" i="2"/>
  <c r="CD526" i="2"/>
  <c r="CB526" i="2"/>
  <c r="U526" i="2"/>
  <c r="Q526" i="2"/>
  <c r="M526" i="2"/>
  <c r="K526" i="2"/>
  <c r="J526" i="2"/>
  <c r="H526" i="2"/>
  <c r="C526" i="2"/>
  <c r="DV525" i="2"/>
  <c r="DO525" i="2"/>
  <c r="CI525" i="2"/>
  <c r="CH525" i="2"/>
  <c r="CG525" i="2"/>
  <c r="CD525" i="2"/>
  <c r="CJ525" i="2" s="1"/>
  <c r="CB525" i="2"/>
  <c r="U525" i="2"/>
  <c r="Q525" i="2"/>
  <c r="M525" i="2"/>
  <c r="K525" i="2"/>
  <c r="J525" i="2"/>
  <c r="H525" i="2"/>
  <c r="C525" i="2"/>
  <c r="DV524" i="2"/>
  <c r="DO524" i="2"/>
  <c r="CH524" i="2"/>
  <c r="CD524" i="2"/>
  <c r="CB524" i="2"/>
  <c r="U524" i="2"/>
  <c r="Q524" i="2"/>
  <c r="M524" i="2"/>
  <c r="K524" i="2"/>
  <c r="J524" i="2"/>
  <c r="H524" i="2"/>
  <c r="C524" i="2"/>
  <c r="DV523" i="2"/>
  <c r="DO523" i="2"/>
  <c r="CD523" i="2"/>
  <c r="CB523" i="2"/>
  <c r="U523" i="2"/>
  <c r="Q523" i="2"/>
  <c r="M523" i="2"/>
  <c r="K523" i="2"/>
  <c r="J523" i="2"/>
  <c r="H523" i="2"/>
  <c r="C523" i="2"/>
  <c r="DV522" i="2"/>
  <c r="DO522" i="2"/>
  <c r="CD522" i="2"/>
  <c r="CB522" i="2"/>
  <c r="U522" i="2"/>
  <c r="Q522" i="2"/>
  <c r="M522" i="2"/>
  <c r="K522" i="2"/>
  <c r="J522" i="2"/>
  <c r="H522" i="2"/>
  <c r="C522" i="2"/>
  <c r="DV521" i="2"/>
  <c r="DO521" i="2"/>
  <c r="CD521" i="2"/>
  <c r="CB521" i="2"/>
  <c r="U521" i="2"/>
  <c r="Q521" i="2"/>
  <c r="M521" i="2"/>
  <c r="K521" i="2"/>
  <c r="J521" i="2"/>
  <c r="H521" i="2"/>
  <c r="C521" i="2"/>
  <c r="DV520" i="2"/>
  <c r="DO520" i="2"/>
  <c r="CD520" i="2"/>
  <c r="CB520" i="2"/>
  <c r="U520" i="2"/>
  <c r="Q520" i="2"/>
  <c r="M520" i="2"/>
  <c r="K520" i="2"/>
  <c r="J520" i="2"/>
  <c r="H520" i="2"/>
  <c r="C520" i="2"/>
  <c r="DV519" i="2"/>
  <c r="DO519" i="2"/>
  <c r="CD519" i="2"/>
  <c r="CB519" i="2"/>
  <c r="U519" i="2"/>
  <c r="Q519" i="2"/>
  <c r="M519" i="2"/>
  <c r="K519" i="2"/>
  <c r="J519" i="2"/>
  <c r="H519" i="2"/>
  <c r="C519" i="2"/>
  <c r="DV518" i="2"/>
  <c r="DO518" i="2"/>
  <c r="CD518" i="2"/>
  <c r="CB518" i="2"/>
  <c r="U518" i="2"/>
  <c r="Q518" i="2"/>
  <c r="M518" i="2"/>
  <c r="K518" i="2"/>
  <c r="J518" i="2"/>
  <c r="H518" i="2"/>
  <c r="C518" i="2"/>
  <c r="DV517" i="2"/>
  <c r="DO517" i="2"/>
  <c r="CD517" i="2"/>
  <c r="CB517" i="2"/>
  <c r="U517" i="2"/>
  <c r="Q517" i="2"/>
  <c r="M517" i="2"/>
  <c r="K517" i="2"/>
  <c r="J517" i="2"/>
  <c r="H517" i="2"/>
  <c r="C517" i="2"/>
  <c r="DV516" i="2"/>
  <c r="DO516" i="2"/>
  <c r="CH516" i="2"/>
  <c r="CD516" i="2"/>
  <c r="CB516" i="2"/>
  <c r="U516" i="2"/>
  <c r="Q516" i="2"/>
  <c r="M516" i="2"/>
  <c r="K516" i="2"/>
  <c r="J516" i="2"/>
  <c r="H516" i="2"/>
  <c r="C516" i="2"/>
  <c r="DV515" i="2"/>
  <c r="DO515" i="2"/>
  <c r="CD515" i="2"/>
  <c r="CB515" i="2"/>
  <c r="U515" i="2"/>
  <c r="Q515" i="2"/>
  <c r="M515" i="2"/>
  <c r="K515" i="2"/>
  <c r="J515" i="2"/>
  <c r="H515" i="2"/>
  <c r="C515" i="2"/>
  <c r="DV514" i="2"/>
  <c r="DO514" i="2"/>
  <c r="CH514" i="2"/>
  <c r="CD514" i="2"/>
  <c r="CB514" i="2"/>
  <c r="U514" i="2"/>
  <c r="Q514" i="2"/>
  <c r="M514" i="2"/>
  <c r="K514" i="2"/>
  <c r="J514" i="2"/>
  <c r="H514" i="2"/>
  <c r="C514" i="2"/>
  <c r="DV513" i="2"/>
  <c r="DO513" i="2"/>
  <c r="CH513" i="2"/>
  <c r="CD513" i="2"/>
  <c r="CB513" i="2"/>
  <c r="U513" i="2"/>
  <c r="Q513" i="2"/>
  <c r="M513" i="2"/>
  <c r="K513" i="2"/>
  <c r="J513" i="2"/>
  <c r="H513" i="2"/>
  <c r="C513" i="2"/>
  <c r="DV512" i="2"/>
  <c r="DO512" i="2"/>
  <c r="CI512" i="2"/>
  <c r="CH512" i="2"/>
  <c r="CG512" i="2"/>
  <c r="CD512" i="2"/>
  <c r="CJ512" i="2" s="1"/>
  <c r="CB512" i="2"/>
  <c r="U512" i="2"/>
  <c r="Q512" i="2"/>
  <c r="M512" i="2"/>
  <c r="K512" i="2"/>
  <c r="J512" i="2"/>
  <c r="H512" i="2"/>
  <c r="C512" i="2"/>
  <c r="DV511" i="2"/>
  <c r="DO511" i="2"/>
  <c r="CH511" i="2"/>
  <c r="CD511" i="2"/>
  <c r="CB511" i="2"/>
  <c r="U511" i="2"/>
  <c r="Q511" i="2"/>
  <c r="M511" i="2"/>
  <c r="K511" i="2"/>
  <c r="J511" i="2"/>
  <c r="H511" i="2"/>
  <c r="C511" i="2"/>
  <c r="DV510" i="2"/>
  <c r="DO510" i="2"/>
  <c r="CH510" i="2"/>
  <c r="CD510" i="2"/>
  <c r="CB510" i="2"/>
  <c r="U510" i="2"/>
  <c r="Q510" i="2"/>
  <c r="M510" i="2"/>
  <c r="K510" i="2"/>
  <c r="J510" i="2"/>
  <c r="H510" i="2"/>
  <c r="C510" i="2"/>
  <c r="DV509" i="2"/>
  <c r="DO509" i="2"/>
  <c r="CD509" i="2"/>
  <c r="CB509" i="2"/>
  <c r="U509" i="2"/>
  <c r="Q509" i="2"/>
  <c r="M509" i="2"/>
  <c r="K509" i="2"/>
  <c r="J509" i="2"/>
  <c r="H509" i="2"/>
  <c r="C509" i="2"/>
  <c r="DV508" i="2"/>
  <c r="DO508" i="2"/>
  <c r="CI508" i="2"/>
  <c r="CH508" i="2"/>
  <c r="CG508" i="2"/>
  <c r="CD508" i="2"/>
  <c r="CJ508" i="2" s="1"/>
  <c r="CB508" i="2"/>
  <c r="U508" i="2"/>
  <c r="Q508" i="2"/>
  <c r="M508" i="2"/>
  <c r="K508" i="2"/>
  <c r="J508" i="2"/>
  <c r="H508" i="2"/>
  <c r="C508" i="2"/>
  <c r="DV507" i="2"/>
  <c r="DO507" i="2"/>
  <c r="CD507" i="2"/>
  <c r="CB507" i="2"/>
  <c r="U507" i="2"/>
  <c r="Q507" i="2"/>
  <c r="M507" i="2"/>
  <c r="K507" i="2"/>
  <c r="J507" i="2"/>
  <c r="H507" i="2"/>
  <c r="C507" i="2"/>
  <c r="DV506" i="2"/>
  <c r="DO506" i="2"/>
  <c r="CH506" i="2"/>
  <c r="CD506" i="2"/>
  <c r="CB506" i="2"/>
  <c r="U506" i="2"/>
  <c r="Q506" i="2"/>
  <c r="M506" i="2"/>
  <c r="K506" i="2"/>
  <c r="J506" i="2"/>
  <c r="H506" i="2"/>
  <c r="C506" i="2"/>
  <c r="DV505" i="2"/>
  <c r="DO505" i="2"/>
  <c r="CD505" i="2"/>
  <c r="CB505" i="2"/>
  <c r="U505" i="2"/>
  <c r="Q505" i="2"/>
  <c r="M505" i="2"/>
  <c r="K505" i="2"/>
  <c r="J505" i="2"/>
  <c r="H505" i="2"/>
  <c r="C505" i="2"/>
  <c r="DV504" i="2"/>
  <c r="DO504" i="2"/>
  <c r="CD504" i="2"/>
  <c r="CB504" i="2"/>
  <c r="U504" i="2"/>
  <c r="Q504" i="2"/>
  <c r="M504" i="2"/>
  <c r="K504" i="2"/>
  <c r="J504" i="2"/>
  <c r="H504" i="2"/>
  <c r="C504" i="2"/>
  <c r="DV503" i="2"/>
  <c r="DO503" i="2"/>
  <c r="CD503" i="2"/>
  <c r="CB503" i="2"/>
  <c r="U503" i="2"/>
  <c r="Q503" i="2"/>
  <c r="M503" i="2"/>
  <c r="K503" i="2"/>
  <c r="J503" i="2"/>
  <c r="H503" i="2"/>
  <c r="C503" i="2"/>
  <c r="DV502" i="2"/>
  <c r="DO502" i="2"/>
  <c r="CI502" i="2"/>
  <c r="CH502" i="2"/>
  <c r="CG502" i="2"/>
  <c r="CD502" i="2"/>
  <c r="CJ502" i="2" s="1"/>
  <c r="CB502" i="2"/>
  <c r="U502" i="2"/>
  <c r="Q502" i="2"/>
  <c r="M502" i="2"/>
  <c r="K502" i="2"/>
  <c r="J502" i="2"/>
  <c r="H502" i="2"/>
  <c r="C502" i="2"/>
  <c r="DV501" i="2"/>
  <c r="DO501" i="2"/>
  <c r="CI501" i="2"/>
  <c r="CH501" i="2"/>
  <c r="CG501" i="2"/>
  <c r="CD501" i="2"/>
  <c r="CJ501" i="2" s="1"/>
  <c r="CB501" i="2"/>
  <c r="U501" i="2"/>
  <c r="Q501" i="2"/>
  <c r="M501" i="2"/>
  <c r="K501" i="2"/>
  <c r="J501" i="2"/>
  <c r="H501" i="2"/>
  <c r="C501" i="2"/>
  <c r="DV500" i="2"/>
  <c r="DO500" i="2"/>
  <c r="CD500" i="2"/>
  <c r="CB500" i="2"/>
  <c r="U500" i="2"/>
  <c r="Q500" i="2"/>
  <c r="M500" i="2"/>
  <c r="K500" i="2"/>
  <c r="J500" i="2"/>
  <c r="H500" i="2"/>
  <c r="C500" i="2"/>
  <c r="DV499" i="2"/>
  <c r="DO499" i="2"/>
  <c r="CD499" i="2"/>
  <c r="CB499" i="2"/>
  <c r="U499" i="2"/>
  <c r="Q499" i="2"/>
  <c r="M499" i="2"/>
  <c r="K499" i="2"/>
  <c r="J499" i="2"/>
  <c r="H499" i="2"/>
  <c r="C499" i="2"/>
  <c r="DV498" i="2"/>
  <c r="DO498" i="2"/>
  <c r="CD498" i="2"/>
  <c r="CB498" i="2"/>
  <c r="U498" i="2"/>
  <c r="Q498" i="2"/>
  <c r="M498" i="2"/>
  <c r="K498" i="2"/>
  <c r="J498" i="2"/>
  <c r="H498" i="2"/>
  <c r="C498" i="2"/>
  <c r="DV497" i="2"/>
  <c r="DO497" i="2"/>
  <c r="CI497" i="2"/>
  <c r="CH497" i="2"/>
  <c r="CG497" i="2"/>
  <c r="CD497" i="2"/>
  <c r="CJ497" i="2" s="1"/>
  <c r="CB497" i="2"/>
  <c r="U497" i="2"/>
  <c r="Q497" i="2"/>
  <c r="M497" i="2"/>
  <c r="K497" i="2"/>
  <c r="J497" i="2"/>
  <c r="H497" i="2"/>
  <c r="C497" i="2"/>
  <c r="DV496" i="2"/>
  <c r="DO496" i="2"/>
  <c r="CJ496" i="2"/>
  <c r="CI496" i="2"/>
  <c r="CH496" i="2"/>
  <c r="CG496" i="2"/>
  <c r="CD496" i="2"/>
  <c r="CB496" i="2"/>
  <c r="U496" i="2"/>
  <c r="Q496" i="2"/>
  <c r="M496" i="2"/>
  <c r="K496" i="2"/>
  <c r="J496" i="2"/>
  <c r="H496" i="2"/>
  <c r="C496" i="2"/>
  <c r="DV495" i="2"/>
  <c r="DO495" i="2"/>
  <c r="CH495" i="2"/>
  <c r="CD495" i="2"/>
  <c r="CB495" i="2"/>
  <c r="U495" i="2"/>
  <c r="Q495" i="2"/>
  <c r="M495" i="2"/>
  <c r="K495" i="2"/>
  <c r="J495" i="2"/>
  <c r="H495" i="2"/>
  <c r="C495" i="2"/>
  <c r="DV494" i="2"/>
  <c r="DO494" i="2"/>
  <c r="CD494" i="2"/>
  <c r="CB494" i="2"/>
  <c r="U494" i="2"/>
  <c r="Q494" i="2"/>
  <c r="M494" i="2"/>
  <c r="K494" i="2"/>
  <c r="J494" i="2"/>
  <c r="H494" i="2"/>
  <c r="C494" i="2"/>
  <c r="DV493" i="2"/>
  <c r="DO493" i="2"/>
  <c r="CJ493" i="2"/>
  <c r="CI493" i="2"/>
  <c r="CH493" i="2"/>
  <c r="CG493" i="2"/>
  <c r="CD493" i="2"/>
  <c r="CB493" i="2"/>
  <c r="U493" i="2"/>
  <c r="Q493" i="2"/>
  <c r="M493" i="2"/>
  <c r="K493" i="2"/>
  <c r="J493" i="2"/>
  <c r="H493" i="2"/>
  <c r="C493" i="2"/>
  <c r="DV492" i="2"/>
  <c r="DO492" i="2"/>
  <c r="CD492" i="2"/>
  <c r="CB492" i="2"/>
  <c r="U492" i="2"/>
  <c r="Q492" i="2"/>
  <c r="M492" i="2"/>
  <c r="K492" i="2"/>
  <c r="J492" i="2"/>
  <c r="H492" i="2"/>
  <c r="C492" i="2"/>
  <c r="DV491" i="2"/>
  <c r="DO491" i="2"/>
  <c r="CD491" i="2"/>
  <c r="CB491" i="2"/>
  <c r="U491" i="2"/>
  <c r="Q491" i="2"/>
  <c r="M491" i="2"/>
  <c r="K491" i="2"/>
  <c r="J491" i="2"/>
  <c r="H491" i="2"/>
  <c r="C491" i="2"/>
  <c r="DV490" i="2"/>
  <c r="DO490" i="2"/>
  <c r="CD490" i="2"/>
  <c r="CB490" i="2"/>
  <c r="U490" i="2"/>
  <c r="Q490" i="2"/>
  <c r="M490" i="2"/>
  <c r="K490" i="2"/>
  <c r="J490" i="2"/>
  <c r="H490" i="2"/>
  <c r="C490" i="2"/>
  <c r="DV489" i="2"/>
  <c r="DO489" i="2"/>
  <c r="CI489" i="2"/>
  <c r="CH489" i="2"/>
  <c r="CG489" i="2"/>
  <c r="CD489" i="2"/>
  <c r="CB489" i="2"/>
  <c r="U489" i="2"/>
  <c r="Q489" i="2"/>
  <c r="M489" i="2"/>
  <c r="K489" i="2"/>
  <c r="J489" i="2"/>
  <c r="H489" i="2"/>
  <c r="C489" i="2"/>
  <c r="DV488" i="2"/>
  <c r="DO488" i="2"/>
  <c r="CD488" i="2"/>
  <c r="CB488" i="2"/>
  <c r="U488" i="2"/>
  <c r="Q488" i="2"/>
  <c r="M488" i="2"/>
  <c r="K488" i="2"/>
  <c r="J488" i="2"/>
  <c r="H488" i="2"/>
  <c r="C488" i="2"/>
  <c r="DV487" i="2"/>
  <c r="DO487" i="2"/>
  <c r="CI487" i="2"/>
  <c r="CH487" i="2"/>
  <c r="CG487" i="2"/>
  <c r="CD487" i="2"/>
  <c r="CJ487" i="2" s="1"/>
  <c r="CB487" i="2"/>
  <c r="U487" i="2"/>
  <c r="Q487" i="2"/>
  <c r="M487" i="2"/>
  <c r="K487" i="2"/>
  <c r="J487" i="2"/>
  <c r="H487" i="2"/>
  <c r="C487" i="2"/>
  <c r="DV486" i="2"/>
  <c r="DO486" i="2"/>
  <c r="CD486" i="2"/>
  <c r="CB486" i="2"/>
  <c r="U486" i="2"/>
  <c r="Q486" i="2"/>
  <c r="M486" i="2"/>
  <c r="K486" i="2"/>
  <c r="J486" i="2"/>
  <c r="H486" i="2"/>
  <c r="C486" i="2"/>
  <c r="DV485" i="2"/>
  <c r="DO485" i="2"/>
  <c r="CD485" i="2"/>
  <c r="CB485" i="2"/>
  <c r="U485" i="2"/>
  <c r="Q485" i="2"/>
  <c r="M485" i="2"/>
  <c r="K485" i="2"/>
  <c r="J485" i="2"/>
  <c r="H485" i="2"/>
  <c r="C485" i="2"/>
  <c r="DV484" i="2"/>
  <c r="DO484" i="2"/>
  <c r="CI484" i="2"/>
  <c r="CH484" i="2"/>
  <c r="CG484" i="2"/>
  <c r="CD484" i="2"/>
  <c r="CJ484" i="2" s="1"/>
  <c r="CB484" i="2"/>
  <c r="U484" i="2"/>
  <c r="Q484" i="2"/>
  <c r="M484" i="2"/>
  <c r="K484" i="2"/>
  <c r="J484" i="2"/>
  <c r="H484" i="2"/>
  <c r="C484" i="2"/>
  <c r="DV483" i="2"/>
  <c r="DO483" i="2"/>
  <c r="CD483" i="2"/>
  <c r="CB483" i="2"/>
  <c r="U483" i="2"/>
  <c r="Q483" i="2"/>
  <c r="M483" i="2"/>
  <c r="K483" i="2"/>
  <c r="J483" i="2"/>
  <c r="H483" i="2"/>
  <c r="C483" i="2"/>
  <c r="DV482" i="2"/>
  <c r="DO482" i="2"/>
  <c r="CD482" i="2"/>
  <c r="CB482" i="2"/>
  <c r="U482" i="2"/>
  <c r="Q482" i="2"/>
  <c r="M482" i="2"/>
  <c r="K482" i="2"/>
  <c r="J482" i="2"/>
  <c r="H482" i="2"/>
  <c r="C482" i="2"/>
  <c r="DV481" i="2"/>
  <c r="DO481" i="2"/>
  <c r="CD481" i="2"/>
  <c r="CB481" i="2"/>
  <c r="U481" i="2"/>
  <c r="Q481" i="2"/>
  <c r="M481" i="2"/>
  <c r="K481" i="2"/>
  <c r="J481" i="2"/>
  <c r="H481" i="2"/>
  <c r="C481" i="2"/>
  <c r="DV480" i="2"/>
  <c r="DO480" i="2"/>
  <c r="CH480" i="2"/>
  <c r="CD480" i="2"/>
  <c r="CB480" i="2"/>
  <c r="U480" i="2"/>
  <c r="Q480" i="2"/>
  <c r="M480" i="2"/>
  <c r="K480" i="2"/>
  <c r="J480" i="2"/>
  <c r="H480" i="2"/>
  <c r="C480" i="2"/>
  <c r="DV479" i="2"/>
  <c r="DO479" i="2"/>
  <c r="CH479" i="2"/>
  <c r="CD479" i="2"/>
  <c r="CB479" i="2"/>
  <c r="U479" i="2"/>
  <c r="Q479" i="2"/>
  <c r="M479" i="2"/>
  <c r="K479" i="2"/>
  <c r="J479" i="2"/>
  <c r="H479" i="2"/>
  <c r="C479" i="2"/>
  <c r="DV478" i="2"/>
  <c r="DO478" i="2"/>
  <c r="CH478" i="2"/>
  <c r="CD478" i="2"/>
  <c r="CB478" i="2"/>
  <c r="U478" i="2"/>
  <c r="Q478" i="2"/>
  <c r="M478" i="2"/>
  <c r="K478" i="2"/>
  <c r="J478" i="2"/>
  <c r="H478" i="2"/>
  <c r="C478" i="2"/>
  <c r="DV477" i="2"/>
  <c r="DO477" i="2"/>
  <c r="CD477" i="2"/>
  <c r="CB477" i="2"/>
  <c r="U477" i="2"/>
  <c r="Q477" i="2"/>
  <c r="M477" i="2"/>
  <c r="K477" i="2"/>
  <c r="J477" i="2"/>
  <c r="H477" i="2"/>
  <c r="C477" i="2"/>
  <c r="DV476" i="2"/>
  <c r="DO476" i="2"/>
  <c r="CD476" i="2"/>
  <c r="CB476" i="2"/>
  <c r="U476" i="2"/>
  <c r="Q476" i="2"/>
  <c r="M476" i="2"/>
  <c r="K476" i="2"/>
  <c r="J476" i="2"/>
  <c r="H476" i="2"/>
  <c r="C476" i="2"/>
  <c r="DV475" i="2"/>
  <c r="DO475" i="2"/>
  <c r="CI475" i="2"/>
  <c r="CH475" i="2"/>
  <c r="CG475" i="2"/>
  <c r="CD475" i="2"/>
  <c r="CJ475" i="2" s="1"/>
  <c r="CB475" i="2"/>
  <c r="U475" i="2"/>
  <c r="Q475" i="2"/>
  <c r="M475" i="2"/>
  <c r="K475" i="2"/>
  <c r="J475" i="2"/>
  <c r="H475" i="2"/>
  <c r="C475" i="2"/>
  <c r="DV474" i="2"/>
  <c r="DO474" i="2"/>
  <c r="CI474" i="2"/>
  <c r="CH474" i="2"/>
  <c r="CG474" i="2"/>
  <c r="CD474" i="2"/>
  <c r="CJ474" i="2" s="1"/>
  <c r="CB474" i="2"/>
  <c r="U474" i="2"/>
  <c r="Q474" i="2"/>
  <c r="M474" i="2"/>
  <c r="K474" i="2"/>
  <c r="J474" i="2"/>
  <c r="H474" i="2"/>
  <c r="C474" i="2"/>
  <c r="DV473" i="2"/>
  <c r="DO473" i="2"/>
  <c r="CI473" i="2"/>
  <c r="CH473" i="2"/>
  <c r="CG473" i="2"/>
  <c r="CD473" i="2"/>
  <c r="CB473" i="2"/>
  <c r="U473" i="2"/>
  <c r="Q473" i="2"/>
  <c r="M473" i="2"/>
  <c r="K473" i="2"/>
  <c r="J473" i="2"/>
  <c r="H473" i="2"/>
  <c r="C473" i="2"/>
  <c r="DV472" i="2"/>
  <c r="DO472" i="2"/>
  <c r="CI472" i="2"/>
  <c r="CH472" i="2"/>
  <c r="CG472" i="2"/>
  <c r="CD472" i="2"/>
  <c r="CJ472" i="2" s="1"/>
  <c r="CB472" i="2"/>
  <c r="U472" i="2"/>
  <c r="Q472" i="2"/>
  <c r="M472" i="2"/>
  <c r="K472" i="2"/>
  <c r="J472" i="2"/>
  <c r="H472" i="2"/>
  <c r="C472" i="2"/>
  <c r="DV471" i="2"/>
  <c r="DO471" i="2"/>
  <c r="CI471" i="2"/>
  <c r="CH471" i="2"/>
  <c r="CG471" i="2"/>
  <c r="CD471" i="2"/>
  <c r="CB471" i="2"/>
  <c r="U471" i="2"/>
  <c r="Q471" i="2"/>
  <c r="M471" i="2"/>
  <c r="K471" i="2"/>
  <c r="J471" i="2"/>
  <c r="H471" i="2"/>
  <c r="C471" i="2"/>
  <c r="DV470" i="2"/>
  <c r="DO470" i="2"/>
  <c r="CD470" i="2"/>
  <c r="CB470" i="2"/>
  <c r="U470" i="2"/>
  <c r="Q470" i="2"/>
  <c r="M470" i="2"/>
  <c r="K470" i="2"/>
  <c r="J470" i="2"/>
  <c r="H470" i="2"/>
  <c r="C470" i="2"/>
  <c r="DV469" i="2"/>
  <c r="DO469" i="2"/>
  <c r="CD469" i="2"/>
  <c r="CB469" i="2"/>
  <c r="U469" i="2"/>
  <c r="Q469" i="2"/>
  <c r="M469" i="2"/>
  <c r="K469" i="2"/>
  <c r="J469" i="2"/>
  <c r="H469" i="2"/>
  <c r="C469" i="2"/>
  <c r="DV468" i="2"/>
  <c r="DO468" i="2"/>
  <c r="CI468" i="2"/>
  <c r="CH468" i="2"/>
  <c r="CG468" i="2"/>
  <c r="CD468" i="2"/>
  <c r="CJ468" i="2" s="1"/>
  <c r="CB468" i="2"/>
  <c r="U468" i="2"/>
  <c r="Q468" i="2"/>
  <c r="M468" i="2"/>
  <c r="K468" i="2"/>
  <c r="J468" i="2"/>
  <c r="H468" i="2"/>
  <c r="C468" i="2"/>
  <c r="DV467" i="2"/>
  <c r="DO467" i="2"/>
  <c r="CH467" i="2"/>
  <c r="CD467" i="2"/>
  <c r="CB467" i="2"/>
  <c r="U467" i="2"/>
  <c r="Q467" i="2"/>
  <c r="M467" i="2"/>
  <c r="K467" i="2"/>
  <c r="J467" i="2"/>
  <c r="H467" i="2"/>
  <c r="C467" i="2"/>
  <c r="DV466" i="2"/>
  <c r="DO466" i="2"/>
  <c r="CD466" i="2"/>
  <c r="CB466" i="2"/>
  <c r="U466" i="2"/>
  <c r="Q466" i="2"/>
  <c r="M466" i="2"/>
  <c r="K466" i="2"/>
  <c r="J466" i="2"/>
  <c r="H466" i="2"/>
  <c r="C466" i="2"/>
  <c r="DV465" i="2"/>
  <c r="DO465" i="2"/>
  <c r="CH465" i="2"/>
  <c r="CD465" i="2"/>
  <c r="CB465" i="2"/>
  <c r="U465" i="2"/>
  <c r="Q465" i="2"/>
  <c r="M465" i="2"/>
  <c r="K465" i="2"/>
  <c r="J465" i="2"/>
  <c r="H465" i="2"/>
  <c r="C465" i="2"/>
  <c r="DV464" i="2"/>
  <c r="DO464" i="2"/>
  <c r="CD464" i="2"/>
  <c r="CB464" i="2"/>
  <c r="U464" i="2"/>
  <c r="Q464" i="2"/>
  <c r="M464" i="2"/>
  <c r="K464" i="2"/>
  <c r="J464" i="2"/>
  <c r="H464" i="2"/>
  <c r="C464" i="2"/>
  <c r="DV463" i="2"/>
  <c r="DO463" i="2"/>
  <c r="CD463" i="2"/>
  <c r="CB463" i="2"/>
  <c r="U463" i="2"/>
  <c r="Q463" i="2"/>
  <c r="M463" i="2"/>
  <c r="K463" i="2"/>
  <c r="J463" i="2"/>
  <c r="H463" i="2"/>
  <c r="C463" i="2"/>
  <c r="DV462" i="2"/>
  <c r="DO462" i="2"/>
  <c r="CD462" i="2"/>
  <c r="CB462" i="2"/>
  <c r="U462" i="2"/>
  <c r="Q462" i="2"/>
  <c r="M462" i="2"/>
  <c r="K462" i="2"/>
  <c r="J462" i="2"/>
  <c r="H462" i="2"/>
  <c r="C462" i="2"/>
  <c r="DV461" i="2"/>
  <c r="DO461" i="2"/>
  <c r="CD461" i="2"/>
  <c r="CB461" i="2"/>
  <c r="U461" i="2"/>
  <c r="Q461" i="2"/>
  <c r="M461" i="2"/>
  <c r="K461" i="2"/>
  <c r="J461" i="2"/>
  <c r="H461" i="2"/>
  <c r="C461" i="2"/>
  <c r="DV460" i="2"/>
  <c r="DO460" i="2"/>
  <c r="CD460" i="2"/>
  <c r="CB460" i="2"/>
  <c r="U460" i="2"/>
  <c r="Q460" i="2"/>
  <c r="M460" i="2"/>
  <c r="K460" i="2"/>
  <c r="J460" i="2"/>
  <c r="H460" i="2"/>
  <c r="C460" i="2"/>
  <c r="DV459" i="2"/>
  <c r="DO459" i="2"/>
  <c r="CH459" i="2"/>
  <c r="CD459" i="2"/>
  <c r="CB459" i="2"/>
  <c r="U459" i="2"/>
  <c r="Q459" i="2"/>
  <c r="M459" i="2"/>
  <c r="K459" i="2"/>
  <c r="J459" i="2"/>
  <c r="H459" i="2"/>
  <c r="C459" i="2"/>
  <c r="DV458" i="2"/>
  <c r="DO458" i="2"/>
  <c r="CI458" i="2"/>
  <c r="CH458" i="2"/>
  <c r="CG458" i="2"/>
  <c r="CD458" i="2"/>
  <c r="CB458" i="2"/>
  <c r="U458" i="2"/>
  <c r="Q458" i="2"/>
  <c r="M458" i="2"/>
  <c r="K458" i="2"/>
  <c r="J458" i="2"/>
  <c r="H458" i="2"/>
  <c r="C458" i="2"/>
  <c r="DV457" i="2"/>
  <c r="DO457" i="2"/>
  <c r="CH457" i="2"/>
  <c r="CD457" i="2"/>
  <c r="CB457" i="2"/>
  <c r="U457" i="2"/>
  <c r="Q457" i="2"/>
  <c r="M457" i="2"/>
  <c r="K457" i="2"/>
  <c r="J457" i="2"/>
  <c r="H457" i="2"/>
  <c r="C457" i="2"/>
  <c r="DV456" i="2"/>
  <c r="DO456" i="2"/>
  <c r="CD456" i="2"/>
  <c r="CB456" i="2"/>
  <c r="U456" i="2"/>
  <c r="Q456" i="2"/>
  <c r="M456" i="2"/>
  <c r="K456" i="2"/>
  <c r="J456" i="2"/>
  <c r="H456" i="2"/>
  <c r="C456" i="2"/>
  <c r="DV455" i="2"/>
  <c r="DO455" i="2"/>
  <c r="CI455" i="2"/>
  <c r="CH455" i="2"/>
  <c r="CG455" i="2"/>
  <c r="CD455" i="2"/>
  <c r="CJ455" i="2" s="1"/>
  <c r="CB455" i="2"/>
  <c r="U455" i="2"/>
  <c r="Q455" i="2"/>
  <c r="M455" i="2"/>
  <c r="K455" i="2"/>
  <c r="J455" i="2"/>
  <c r="H455" i="2"/>
  <c r="C455" i="2"/>
  <c r="DV454" i="2"/>
  <c r="DO454" i="2"/>
  <c r="CD454" i="2"/>
  <c r="CB454" i="2"/>
  <c r="U454" i="2"/>
  <c r="Q454" i="2"/>
  <c r="M454" i="2"/>
  <c r="K454" i="2"/>
  <c r="J454" i="2"/>
  <c r="H454" i="2"/>
  <c r="C454" i="2"/>
  <c r="DV453" i="2"/>
  <c r="DO453" i="2"/>
  <c r="CD453" i="2"/>
  <c r="CB453" i="2"/>
  <c r="U453" i="2"/>
  <c r="Q453" i="2"/>
  <c r="M453" i="2"/>
  <c r="K453" i="2"/>
  <c r="J453" i="2"/>
  <c r="H453" i="2"/>
  <c r="C453" i="2"/>
  <c r="DV452" i="2"/>
  <c r="DO452" i="2"/>
  <c r="CD452" i="2"/>
  <c r="CB452" i="2"/>
  <c r="U452" i="2"/>
  <c r="Q452" i="2"/>
  <c r="M452" i="2"/>
  <c r="K452" i="2"/>
  <c r="J452" i="2"/>
  <c r="H452" i="2"/>
  <c r="C452" i="2"/>
  <c r="DV451" i="2"/>
  <c r="DO451" i="2"/>
  <c r="CD451" i="2"/>
  <c r="CB451" i="2"/>
  <c r="U451" i="2"/>
  <c r="Q451" i="2"/>
  <c r="M451" i="2"/>
  <c r="K451" i="2"/>
  <c r="J451" i="2"/>
  <c r="H451" i="2"/>
  <c r="C451" i="2"/>
  <c r="DV450" i="2"/>
  <c r="DO450" i="2"/>
  <c r="CI450" i="2"/>
  <c r="CH450" i="2"/>
  <c r="CG450" i="2"/>
  <c r="CD450" i="2"/>
  <c r="CJ450" i="2" s="1"/>
  <c r="CB450" i="2"/>
  <c r="U450" i="2"/>
  <c r="Q450" i="2"/>
  <c r="M450" i="2"/>
  <c r="K450" i="2"/>
  <c r="J450" i="2"/>
  <c r="H450" i="2"/>
  <c r="C450" i="2"/>
  <c r="DV449" i="2"/>
  <c r="DO449" i="2"/>
  <c r="CD449" i="2"/>
  <c r="CB449" i="2"/>
  <c r="U449" i="2"/>
  <c r="Q449" i="2"/>
  <c r="M449" i="2"/>
  <c r="K449" i="2"/>
  <c r="J449" i="2"/>
  <c r="H449" i="2"/>
  <c r="C449" i="2"/>
  <c r="DV448" i="2"/>
  <c r="DO448" i="2"/>
  <c r="CD448" i="2"/>
  <c r="CB448" i="2"/>
  <c r="U448" i="2"/>
  <c r="Q448" i="2"/>
  <c r="M448" i="2"/>
  <c r="K448" i="2"/>
  <c r="J448" i="2"/>
  <c r="H448" i="2"/>
  <c r="C448" i="2"/>
  <c r="DV447" i="2"/>
  <c r="DO447" i="2"/>
  <c r="CI447" i="2"/>
  <c r="CH447" i="2"/>
  <c r="CG447" i="2"/>
  <c r="CD447" i="2"/>
  <c r="CJ447" i="2" s="1"/>
  <c r="CB447" i="2"/>
  <c r="U447" i="2"/>
  <c r="Q447" i="2"/>
  <c r="M447" i="2"/>
  <c r="K447" i="2"/>
  <c r="J447" i="2"/>
  <c r="H447" i="2"/>
  <c r="C447" i="2"/>
  <c r="DV446" i="2"/>
  <c r="DO446" i="2"/>
  <c r="CH446" i="2"/>
  <c r="CD446" i="2"/>
  <c r="CB446" i="2"/>
  <c r="U446" i="2"/>
  <c r="Q446" i="2"/>
  <c r="M446" i="2"/>
  <c r="K446" i="2"/>
  <c r="J446" i="2"/>
  <c r="H446" i="2"/>
  <c r="C446" i="2"/>
  <c r="DV445" i="2"/>
  <c r="DO445" i="2"/>
  <c r="CH445" i="2"/>
  <c r="CD445" i="2"/>
  <c r="CB445" i="2"/>
  <c r="U445" i="2"/>
  <c r="Q445" i="2"/>
  <c r="M445" i="2"/>
  <c r="K445" i="2"/>
  <c r="J445" i="2"/>
  <c r="H445" i="2"/>
  <c r="C445" i="2"/>
  <c r="DV444" i="2"/>
  <c r="DO444" i="2"/>
  <c r="CI444" i="2"/>
  <c r="CH444" i="2"/>
  <c r="CG444" i="2"/>
  <c r="CJ444" i="2" s="1"/>
  <c r="CD444" i="2"/>
  <c r="CB444" i="2"/>
  <c r="U444" i="2"/>
  <c r="Q444" i="2"/>
  <c r="M444" i="2"/>
  <c r="K444" i="2"/>
  <c r="J444" i="2"/>
  <c r="H444" i="2"/>
  <c r="C444" i="2"/>
  <c r="DV443" i="2"/>
  <c r="DO443" i="2"/>
  <c r="CD443" i="2"/>
  <c r="CB443" i="2"/>
  <c r="U443" i="2"/>
  <c r="Q443" i="2"/>
  <c r="M443" i="2"/>
  <c r="K443" i="2"/>
  <c r="J443" i="2"/>
  <c r="H443" i="2"/>
  <c r="C443" i="2"/>
  <c r="DV442" i="2"/>
  <c r="DO442" i="2"/>
  <c r="CI442" i="2"/>
  <c r="CH442" i="2"/>
  <c r="CG442" i="2"/>
  <c r="CD442" i="2"/>
  <c r="CJ442" i="2" s="1"/>
  <c r="CB442" i="2"/>
  <c r="U442" i="2"/>
  <c r="Q442" i="2"/>
  <c r="M442" i="2"/>
  <c r="K442" i="2"/>
  <c r="J442" i="2"/>
  <c r="H442" i="2"/>
  <c r="C442" i="2"/>
  <c r="DV441" i="2"/>
  <c r="DO441" i="2"/>
  <c r="CH441" i="2"/>
  <c r="CD441" i="2"/>
  <c r="CB441" i="2"/>
  <c r="U441" i="2"/>
  <c r="Q441" i="2"/>
  <c r="M441" i="2"/>
  <c r="K441" i="2"/>
  <c r="J441" i="2"/>
  <c r="H441" i="2"/>
  <c r="C441" i="2"/>
  <c r="DV440" i="2"/>
  <c r="DO440" i="2"/>
  <c r="CD440" i="2"/>
  <c r="CB440" i="2"/>
  <c r="U440" i="2"/>
  <c r="Q440" i="2"/>
  <c r="M440" i="2"/>
  <c r="K440" i="2"/>
  <c r="J440" i="2"/>
  <c r="H440" i="2"/>
  <c r="C440" i="2"/>
  <c r="DV439" i="2"/>
  <c r="DO439" i="2"/>
  <c r="CD439" i="2"/>
  <c r="CB439" i="2"/>
  <c r="U439" i="2"/>
  <c r="Q439" i="2"/>
  <c r="M439" i="2"/>
  <c r="K439" i="2"/>
  <c r="J439" i="2"/>
  <c r="H439" i="2"/>
  <c r="C439" i="2"/>
  <c r="DV438" i="2"/>
  <c r="DO438" i="2"/>
  <c r="CH438" i="2"/>
  <c r="CD438" i="2"/>
  <c r="CB438" i="2"/>
  <c r="U438" i="2"/>
  <c r="Q438" i="2"/>
  <c r="M438" i="2"/>
  <c r="K438" i="2"/>
  <c r="J438" i="2"/>
  <c r="H438" i="2"/>
  <c r="C438" i="2"/>
  <c r="DV437" i="2"/>
  <c r="DO437" i="2"/>
  <c r="CH437" i="2"/>
  <c r="CD437" i="2"/>
  <c r="CB437" i="2"/>
  <c r="U437" i="2"/>
  <c r="Q437" i="2"/>
  <c r="M437" i="2"/>
  <c r="K437" i="2"/>
  <c r="J437" i="2"/>
  <c r="H437" i="2"/>
  <c r="C437" i="2"/>
  <c r="DV436" i="2"/>
  <c r="DO436" i="2"/>
  <c r="CI436" i="2"/>
  <c r="CH436" i="2"/>
  <c r="CG436" i="2"/>
  <c r="CD436" i="2"/>
  <c r="CJ436" i="2" s="1"/>
  <c r="CB436" i="2"/>
  <c r="U436" i="2"/>
  <c r="Q436" i="2"/>
  <c r="M436" i="2"/>
  <c r="K436" i="2"/>
  <c r="J436" i="2"/>
  <c r="H436" i="2"/>
  <c r="C436" i="2"/>
  <c r="DV435" i="2"/>
  <c r="DO435" i="2"/>
  <c r="CI435" i="2"/>
  <c r="CH435" i="2"/>
  <c r="CG435" i="2"/>
  <c r="CD435" i="2"/>
  <c r="CJ435" i="2" s="1"/>
  <c r="CB435" i="2"/>
  <c r="U435" i="2"/>
  <c r="Q435" i="2"/>
  <c r="M435" i="2"/>
  <c r="K435" i="2"/>
  <c r="J435" i="2"/>
  <c r="H435" i="2"/>
  <c r="C435" i="2"/>
  <c r="DV434" i="2"/>
  <c r="DO434" i="2"/>
  <c r="CI434" i="2"/>
  <c r="CH434" i="2"/>
  <c r="CG434" i="2"/>
  <c r="CD434" i="2"/>
  <c r="CJ434" i="2" s="1"/>
  <c r="CB434" i="2"/>
  <c r="U434" i="2"/>
  <c r="Q434" i="2"/>
  <c r="M434" i="2"/>
  <c r="K434" i="2"/>
  <c r="J434" i="2"/>
  <c r="H434" i="2"/>
  <c r="C434" i="2"/>
  <c r="DV433" i="2"/>
  <c r="DO433" i="2"/>
  <c r="CD433" i="2"/>
  <c r="CB433" i="2"/>
  <c r="U433" i="2"/>
  <c r="Q433" i="2"/>
  <c r="M433" i="2"/>
  <c r="K433" i="2"/>
  <c r="J433" i="2"/>
  <c r="H433" i="2"/>
  <c r="C433" i="2"/>
  <c r="DV432" i="2"/>
  <c r="DO432" i="2"/>
  <c r="CH432" i="2"/>
  <c r="CD432" i="2"/>
  <c r="CB432" i="2"/>
  <c r="U432" i="2"/>
  <c r="Q432" i="2"/>
  <c r="M432" i="2"/>
  <c r="K432" i="2"/>
  <c r="J432" i="2"/>
  <c r="H432" i="2"/>
  <c r="C432" i="2"/>
  <c r="DV431" i="2"/>
  <c r="DO431" i="2"/>
  <c r="CD431" i="2"/>
  <c r="CB431" i="2"/>
  <c r="U431" i="2"/>
  <c r="Q431" i="2"/>
  <c r="M431" i="2"/>
  <c r="K431" i="2"/>
  <c r="J431" i="2"/>
  <c r="H431" i="2"/>
  <c r="C431" i="2"/>
  <c r="DV430" i="2"/>
  <c r="DO430" i="2"/>
  <c r="CI430" i="2"/>
  <c r="CH430" i="2"/>
  <c r="CG430" i="2"/>
  <c r="CD430" i="2"/>
  <c r="CJ430" i="2" s="1"/>
  <c r="CB430" i="2"/>
  <c r="U430" i="2"/>
  <c r="Q430" i="2"/>
  <c r="M430" i="2"/>
  <c r="K430" i="2"/>
  <c r="J430" i="2"/>
  <c r="H430" i="2"/>
  <c r="C430" i="2"/>
  <c r="DV429" i="2"/>
  <c r="DO429" i="2"/>
  <c r="CH429" i="2"/>
  <c r="CD429" i="2"/>
  <c r="CB429" i="2"/>
  <c r="U429" i="2"/>
  <c r="Q429" i="2"/>
  <c r="M429" i="2"/>
  <c r="K429" i="2"/>
  <c r="J429" i="2"/>
  <c r="H429" i="2"/>
  <c r="C429" i="2"/>
  <c r="DV428" i="2"/>
  <c r="DO428" i="2"/>
  <c r="CJ428" i="2"/>
  <c r="CI428" i="2"/>
  <c r="CH428" i="2"/>
  <c r="CG428" i="2"/>
  <c r="CD428" i="2"/>
  <c r="CB428" i="2"/>
  <c r="U428" i="2"/>
  <c r="Q428" i="2"/>
  <c r="M428" i="2"/>
  <c r="K428" i="2"/>
  <c r="J428" i="2"/>
  <c r="H428" i="2"/>
  <c r="C428" i="2"/>
  <c r="DV427" i="2"/>
  <c r="DO427" i="2"/>
  <c r="CD427" i="2"/>
  <c r="CB427" i="2"/>
  <c r="U427" i="2"/>
  <c r="Q427" i="2"/>
  <c r="M427" i="2"/>
  <c r="K427" i="2"/>
  <c r="J427" i="2"/>
  <c r="H427" i="2"/>
  <c r="C427" i="2"/>
  <c r="DV426" i="2"/>
  <c r="DO426" i="2"/>
  <c r="CH426" i="2"/>
  <c r="CD426" i="2"/>
  <c r="CB426" i="2"/>
  <c r="U426" i="2"/>
  <c r="Q426" i="2"/>
  <c r="M426" i="2"/>
  <c r="K426" i="2"/>
  <c r="J426" i="2"/>
  <c r="H426" i="2"/>
  <c r="C426" i="2"/>
  <c r="DV425" i="2"/>
  <c r="DO425" i="2"/>
  <c r="CH425" i="2"/>
  <c r="CD425" i="2"/>
  <c r="CB425" i="2"/>
  <c r="U425" i="2"/>
  <c r="Q425" i="2"/>
  <c r="M425" i="2"/>
  <c r="K425" i="2"/>
  <c r="J425" i="2"/>
  <c r="H425" i="2"/>
  <c r="C425" i="2"/>
  <c r="DV424" i="2"/>
  <c r="DO424" i="2"/>
  <c r="CD424" i="2"/>
  <c r="CB424" i="2"/>
  <c r="U424" i="2"/>
  <c r="Q424" i="2"/>
  <c r="M424" i="2"/>
  <c r="K424" i="2"/>
  <c r="J424" i="2"/>
  <c r="H424" i="2"/>
  <c r="C424" i="2"/>
  <c r="DV423" i="2"/>
  <c r="DO423" i="2"/>
  <c r="CD423" i="2"/>
  <c r="CB423" i="2"/>
  <c r="U423" i="2"/>
  <c r="Q423" i="2"/>
  <c r="M423" i="2"/>
  <c r="K423" i="2"/>
  <c r="J423" i="2"/>
  <c r="H423" i="2"/>
  <c r="C423" i="2"/>
  <c r="DV422" i="2"/>
  <c r="DO422" i="2"/>
  <c r="CD422" i="2"/>
  <c r="CB422" i="2"/>
  <c r="U422" i="2"/>
  <c r="Q422" i="2"/>
  <c r="M422" i="2"/>
  <c r="K422" i="2"/>
  <c r="J422" i="2"/>
  <c r="H422" i="2"/>
  <c r="C422" i="2"/>
  <c r="DV421" i="2"/>
  <c r="DO421" i="2"/>
  <c r="CD421" i="2"/>
  <c r="CB421" i="2"/>
  <c r="U421" i="2"/>
  <c r="Q421" i="2"/>
  <c r="M421" i="2"/>
  <c r="K421" i="2"/>
  <c r="J421" i="2"/>
  <c r="H421" i="2"/>
  <c r="C421" i="2"/>
  <c r="DV420" i="2"/>
  <c r="DO420" i="2"/>
  <c r="CI420" i="2"/>
  <c r="CH420" i="2"/>
  <c r="CG420" i="2"/>
  <c r="CD420" i="2"/>
  <c r="CB420" i="2"/>
  <c r="U420" i="2"/>
  <c r="Q420" i="2"/>
  <c r="M420" i="2"/>
  <c r="K420" i="2"/>
  <c r="J420" i="2"/>
  <c r="H420" i="2"/>
  <c r="C420" i="2"/>
  <c r="DV419" i="2"/>
  <c r="DO419" i="2"/>
  <c r="CI419" i="2"/>
  <c r="CH419" i="2"/>
  <c r="CG419" i="2"/>
  <c r="CD419" i="2"/>
  <c r="CJ419" i="2" s="1"/>
  <c r="CB419" i="2"/>
  <c r="U419" i="2"/>
  <c r="Q419" i="2"/>
  <c r="M419" i="2"/>
  <c r="K419" i="2"/>
  <c r="J419" i="2"/>
  <c r="H419" i="2"/>
  <c r="C419" i="2"/>
  <c r="DV418" i="2"/>
  <c r="DO418" i="2"/>
  <c r="CD418" i="2"/>
  <c r="CB418" i="2"/>
  <c r="U418" i="2"/>
  <c r="Q418" i="2"/>
  <c r="M418" i="2"/>
  <c r="K418" i="2"/>
  <c r="J418" i="2"/>
  <c r="H418" i="2"/>
  <c r="C418" i="2"/>
  <c r="DV417" i="2"/>
  <c r="DO417" i="2"/>
  <c r="CD417" i="2"/>
  <c r="CB417" i="2"/>
  <c r="U417" i="2"/>
  <c r="Q417" i="2"/>
  <c r="M417" i="2"/>
  <c r="K417" i="2"/>
  <c r="J417" i="2"/>
  <c r="H417" i="2"/>
  <c r="C417" i="2"/>
  <c r="DV416" i="2"/>
  <c r="DO416" i="2"/>
  <c r="CH416" i="2"/>
  <c r="CD416" i="2"/>
  <c r="CB416" i="2"/>
  <c r="U416" i="2"/>
  <c r="Q416" i="2"/>
  <c r="M416" i="2"/>
  <c r="K416" i="2"/>
  <c r="J416" i="2"/>
  <c r="H416" i="2"/>
  <c r="C416" i="2"/>
  <c r="DV415" i="2"/>
  <c r="DO415" i="2"/>
  <c r="CD415" i="2"/>
  <c r="CB415" i="2"/>
  <c r="U415" i="2"/>
  <c r="Q415" i="2"/>
  <c r="M415" i="2"/>
  <c r="K415" i="2"/>
  <c r="J415" i="2"/>
  <c r="H415" i="2"/>
  <c r="C415" i="2"/>
  <c r="DV414" i="2"/>
  <c r="DO414" i="2"/>
  <c r="CD414" i="2"/>
  <c r="CB414" i="2"/>
  <c r="U414" i="2"/>
  <c r="Q414" i="2"/>
  <c r="M414" i="2"/>
  <c r="K414" i="2"/>
  <c r="J414" i="2"/>
  <c r="H414" i="2"/>
  <c r="C414" i="2"/>
  <c r="DV413" i="2"/>
  <c r="DO413" i="2"/>
  <c r="CD413" i="2"/>
  <c r="CB413" i="2"/>
  <c r="U413" i="2"/>
  <c r="Q413" i="2"/>
  <c r="M413" i="2"/>
  <c r="K413" i="2"/>
  <c r="J413" i="2"/>
  <c r="H413" i="2"/>
  <c r="C413" i="2"/>
  <c r="DV412" i="2"/>
  <c r="DO412" i="2"/>
  <c r="CD412" i="2"/>
  <c r="CB412" i="2"/>
  <c r="U412" i="2"/>
  <c r="Q412" i="2"/>
  <c r="M412" i="2"/>
  <c r="K412" i="2"/>
  <c r="J412" i="2"/>
  <c r="H412" i="2"/>
  <c r="C412" i="2"/>
  <c r="DV411" i="2"/>
  <c r="DO411" i="2"/>
  <c r="CD411" i="2"/>
  <c r="CB411" i="2"/>
  <c r="U411" i="2"/>
  <c r="Q411" i="2"/>
  <c r="M411" i="2"/>
  <c r="K411" i="2"/>
  <c r="J411" i="2"/>
  <c r="H411" i="2"/>
  <c r="C411" i="2"/>
  <c r="DV410" i="2"/>
  <c r="DO410" i="2"/>
  <c r="CD410" i="2"/>
  <c r="CB410" i="2"/>
  <c r="U410" i="2"/>
  <c r="Q410" i="2"/>
  <c r="M410" i="2"/>
  <c r="K410" i="2"/>
  <c r="J410" i="2"/>
  <c r="H410" i="2"/>
  <c r="C410" i="2"/>
  <c r="DV409" i="2"/>
  <c r="DO409" i="2"/>
  <c r="CD409" i="2"/>
  <c r="CB409" i="2"/>
  <c r="U409" i="2"/>
  <c r="Q409" i="2"/>
  <c r="M409" i="2"/>
  <c r="K409" i="2"/>
  <c r="J409" i="2"/>
  <c r="H409" i="2"/>
  <c r="C409" i="2"/>
  <c r="DV408" i="2"/>
  <c r="DO408" i="2"/>
  <c r="CD408" i="2"/>
  <c r="CB408" i="2"/>
  <c r="U408" i="2"/>
  <c r="Q408" i="2"/>
  <c r="M408" i="2"/>
  <c r="K408" i="2"/>
  <c r="J408" i="2"/>
  <c r="H408" i="2"/>
  <c r="C408" i="2"/>
  <c r="DV407" i="2"/>
  <c r="DO407" i="2"/>
  <c r="CD407" i="2"/>
  <c r="CB407" i="2"/>
  <c r="U407" i="2"/>
  <c r="Q407" i="2"/>
  <c r="M407" i="2"/>
  <c r="K407" i="2"/>
  <c r="J407" i="2"/>
  <c r="H407" i="2"/>
  <c r="C407" i="2"/>
  <c r="DV406" i="2"/>
  <c r="DO406" i="2"/>
  <c r="CI406" i="2"/>
  <c r="CH406" i="2"/>
  <c r="CG406" i="2"/>
  <c r="CJ406" i="2" s="1"/>
  <c r="CD406" i="2"/>
  <c r="CB406" i="2"/>
  <c r="U406" i="2"/>
  <c r="Q406" i="2"/>
  <c r="M406" i="2"/>
  <c r="K406" i="2"/>
  <c r="J406" i="2"/>
  <c r="H406" i="2"/>
  <c r="C406" i="2"/>
  <c r="DV405" i="2"/>
  <c r="DO405" i="2"/>
  <c r="CI405" i="2"/>
  <c r="CH405" i="2"/>
  <c r="CG405" i="2"/>
  <c r="CD405" i="2"/>
  <c r="CJ405" i="2" s="1"/>
  <c r="CB405" i="2"/>
  <c r="U405" i="2"/>
  <c r="Q405" i="2"/>
  <c r="M405" i="2"/>
  <c r="K405" i="2"/>
  <c r="J405" i="2"/>
  <c r="H405" i="2"/>
  <c r="C405" i="2"/>
  <c r="DV404" i="2"/>
  <c r="DO404" i="2"/>
  <c r="CD404" i="2"/>
  <c r="CB404" i="2"/>
  <c r="U404" i="2"/>
  <c r="Q404" i="2"/>
  <c r="M404" i="2"/>
  <c r="K404" i="2"/>
  <c r="J404" i="2"/>
  <c r="H404" i="2"/>
  <c r="C404" i="2"/>
  <c r="DV403" i="2"/>
  <c r="DO403" i="2"/>
  <c r="CH403" i="2"/>
  <c r="CD403" i="2"/>
  <c r="CB403" i="2"/>
  <c r="U403" i="2"/>
  <c r="Q403" i="2"/>
  <c r="M403" i="2"/>
  <c r="K403" i="2"/>
  <c r="J403" i="2"/>
  <c r="H403" i="2"/>
  <c r="C403" i="2"/>
  <c r="DV402" i="2"/>
  <c r="DO402" i="2"/>
  <c r="CI402" i="2"/>
  <c r="CH402" i="2"/>
  <c r="CG402" i="2"/>
  <c r="CD402" i="2"/>
  <c r="CJ402" i="2" s="1"/>
  <c r="CB402" i="2"/>
  <c r="U402" i="2"/>
  <c r="Q402" i="2"/>
  <c r="M402" i="2"/>
  <c r="K402" i="2"/>
  <c r="J402" i="2"/>
  <c r="H402" i="2"/>
  <c r="C402" i="2"/>
  <c r="DV401" i="2"/>
  <c r="DO401" i="2"/>
  <c r="CI401" i="2"/>
  <c r="CH401" i="2"/>
  <c r="CG401" i="2"/>
  <c r="CD401" i="2"/>
  <c r="CJ401" i="2" s="1"/>
  <c r="CB401" i="2"/>
  <c r="U401" i="2"/>
  <c r="Q401" i="2"/>
  <c r="M401" i="2"/>
  <c r="K401" i="2"/>
  <c r="J401" i="2"/>
  <c r="H401" i="2"/>
  <c r="C401" i="2"/>
  <c r="DV400" i="2"/>
  <c r="DO400" i="2"/>
  <c r="CD400" i="2"/>
  <c r="CB400" i="2"/>
  <c r="U400" i="2"/>
  <c r="Q400" i="2"/>
  <c r="M400" i="2"/>
  <c r="K400" i="2"/>
  <c r="J400" i="2"/>
  <c r="H400" i="2"/>
  <c r="C400" i="2"/>
  <c r="DV399" i="2"/>
  <c r="DO399" i="2"/>
  <c r="CI399" i="2"/>
  <c r="CH399" i="2"/>
  <c r="CG399" i="2"/>
  <c r="CD399" i="2"/>
  <c r="CJ399" i="2" s="1"/>
  <c r="CB399" i="2"/>
  <c r="U399" i="2"/>
  <c r="Q399" i="2"/>
  <c r="M399" i="2"/>
  <c r="K399" i="2"/>
  <c r="J399" i="2"/>
  <c r="H399" i="2"/>
  <c r="C399" i="2"/>
  <c r="DV398" i="2"/>
  <c r="DO398" i="2"/>
  <c r="CD398" i="2"/>
  <c r="CB398" i="2"/>
  <c r="U398" i="2"/>
  <c r="Q398" i="2"/>
  <c r="M398" i="2"/>
  <c r="K398" i="2"/>
  <c r="J398" i="2"/>
  <c r="H398" i="2"/>
  <c r="C398" i="2"/>
  <c r="DV397" i="2"/>
  <c r="DO397" i="2"/>
  <c r="CD397" i="2"/>
  <c r="CB397" i="2"/>
  <c r="U397" i="2"/>
  <c r="Q397" i="2"/>
  <c r="M397" i="2"/>
  <c r="K397" i="2"/>
  <c r="J397" i="2"/>
  <c r="H397" i="2"/>
  <c r="C397" i="2"/>
  <c r="DV396" i="2"/>
  <c r="DO396" i="2"/>
  <c r="CD396" i="2"/>
  <c r="CB396" i="2"/>
  <c r="U396" i="2"/>
  <c r="Q396" i="2"/>
  <c r="M396" i="2"/>
  <c r="K396" i="2"/>
  <c r="J396" i="2"/>
  <c r="H396" i="2"/>
  <c r="C396" i="2"/>
  <c r="DV395" i="2"/>
  <c r="DO395" i="2"/>
  <c r="CI395" i="2"/>
  <c r="CH395" i="2"/>
  <c r="CG395" i="2"/>
  <c r="CD395" i="2"/>
  <c r="CJ395" i="2" s="1"/>
  <c r="CB395" i="2"/>
  <c r="U395" i="2"/>
  <c r="Q395" i="2"/>
  <c r="M395" i="2"/>
  <c r="K395" i="2"/>
  <c r="J395" i="2"/>
  <c r="H395" i="2"/>
  <c r="C395" i="2"/>
  <c r="DV394" i="2"/>
  <c r="DO394" i="2"/>
  <c r="CI394" i="2"/>
  <c r="CH394" i="2"/>
  <c r="CG394" i="2"/>
  <c r="CD394" i="2"/>
  <c r="CB394" i="2"/>
  <c r="U394" i="2"/>
  <c r="Q394" i="2"/>
  <c r="M394" i="2"/>
  <c r="K394" i="2"/>
  <c r="J394" i="2"/>
  <c r="H394" i="2"/>
  <c r="C394" i="2"/>
  <c r="DV393" i="2"/>
  <c r="DO393" i="2"/>
  <c r="CD393" i="2"/>
  <c r="CB393" i="2"/>
  <c r="U393" i="2"/>
  <c r="Q393" i="2"/>
  <c r="M393" i="2"/>
  <c r="K393" i="2"/>
  <c r="J393" i="2"/>
  <c r="H393" i="2"/>
  <c r="C393" i="2"/>
  <c r="DV392" i="2"/>
  <c r="DO392" i="2"/>
  <c r="CI392" i="2"/>
  <c r="CH392" i="2"/>
  <c r="CG392" i="2"/>
  <c r="CD392" i="2"/>
  <c r="CJ392" i="2" s="1"/>
  <c r="CB392" i="2"/>
  <c r="U392" i="2"/>
  <c r="Q392" i="2"/>
  <c r="M392" i="2"/>
  <c r="K392" i="2"/>
  <c r="J392" i="2"/>
  <c r="H392" i="2"/>
  <c r="C392" i="2"/>
  <c r="DV391" i="2"/>
  <c r="DO391" i="2"/>
  <c r="CD391" i="2"/>
  <c r="CB391" i="2"/>
  <c r="U391" i="2"/>
  <c r="Q391" i="2"/>
  <c r="M391" i="2"/>
  <c r="K391" i="2"/>
  <c r="J391" i="2"/>
  <c r="H391" i="2"/>
  <c r="C391" i="2"/>
  <c r="DV390" i="2"/>
  <c r="DO390" i="2"/>
  <c r="CD390" i="2"/>
  <c r="CB390" i="2"/>
  <c r="U390" i="2"/>
  <c r="Q390" i="2"/>
  <c r="M390" i="2"/>
  <c r="K390" i="2"/>
  <c r="J390" i="2"/>
  <c r="H390" i="2"/>
  <c r="C390" i="2"/>
  <c r="DV389" i="2"/>
  <c r="DO389" i="2"/>
  <c r="CD389" i="2"/>
  <c r="CB389" i="2"/>
  <c r="U389" i="2"/>
  <c r="Q389" i="2"/>
  <c r="M389" i="2"/>
  <c r="K389" i="2"/>
  <c r="J389" i="2"/>
  <c r="H389" i="2"/>
  <c r="C389" i="2"/>
  <c r="DV388" i="2"/>
  <c r="DO388" i="2"/>
  <c r="CD388" i="2"/>
  <c r="CB388" i="2"/>
  <c r="U388" i="2"/>
  <c r="Q388" i="2"/>
  <c r="M388" i="2"/>
  <c r="K388" i="2"/>
  <c r="J388" i="2"/>
  <c r="H388" i="2"/>
  <c r="C388" i="2"/>
  <c r="DV387" i="2"/>
  <c r="DO387" i="2"/>
  <c r="CH387" i="2"/>
  <c r="CD387" i="2"/>
  <c r="CB387" i="2"/>
  <c r="U387" i="2"/>
  <c r="Q387" i="2"/>
  <c r="M387" i="2"/>
  <c r="K387" i="2"/>
  <c r="J387" i="2"/>
  <c r="H387" i="2"/>
  <c r="C387" i="2"/>
  <c r="DV386" i="2"/>
  <c r="DO386" i="2"/>
  <c r="CD386" i="2"/>
  <c r="CB386" i="2"/>
  <c r="U386" i="2"/>
  <c r="Q386" i="2"/>
  <c r="M386" i="2"/>
  <c r="K386" i="2"/>
  <c r="J386" i="2"/>
  <c r="H386" i="2"/>
  <c r="C386" i="2"/>
  <c r="DV385" i="2"/>
  <c r="DO385" i="2"/>
  <c r="CD385" i="2"/>
  <c r="CB385" i="2"/>
  <c r="U385" i="2"/>
  <c r="Q385" i="2"/>
  <c r="M385" i="2"/>
  <c r="K385" i="2"/>
  <c r="J385" i="2"/>
  <c r="H385" i="2"/>
  <c r="C385" i="2"/>
  <c r="DV384" i="2"/>
  <c r="DO384" i="2"/>
  <c r="CD384" i="2"/>
  <c r="CB384" i="2"/>
  <c r="U384" i="2"/>
  <c r="Q384" i="2"/>
  <c r="M384" i="2"/>
  <c r="K384" i="2"/>
  <c r="J384" i="2"/>
  <c r="H384" i="2"/>
  <c r="C384" i="2"/>
  <c r="DV383" i="2"/>
  <c r="DO383" i="2"/>
  <c r="CI383" i="2"/>
  <c r="CH383" i="2"/>
  <c r="CG383" i="2"/>
  <c r="CD383" i="2"/>
  <c r="CB383" i="2"/>
  <c r="U383" i="2"/>
  <c r="Q383" i="2"/>
  <c r="M383" i="2"/>
  <c r="K383" i="2"/>
  <c r="J383" i="2"/>
  <c r="H383" i="2"/>
  <c r="C383" i="2"/>
  <c r="DV382" i="2"/>
  <c r="DO382" i="2"/>
  <c r="CD382" i="2"/>
  <c r="CB382" i="2"/>
  <c r="U382" i="2"/>
  <c r="Q382" i="2"/>
  <c r="M382" i="2"/>
  <c r="K382" i="2"/>
  <c r="J382" i="2"/>
  <c r="H382" i="2"/>
  <c r="C382" i="2"/>
  <c r="DV381" i="2"/>
  <c r="DO381" i="2"/>
  <c r="CJ381" i="2"/>
  <c r="CI381" i="2"/>
  <c r="CH381" i="2"/>
  <c r="CG381" i="2"/>
  <c r="CD381" i="2"/>
  <c r="CB381" i="2"/>
  <c r="U381" i="2"/>
  <c r="Q381" i="2"/>
  <c r="M381" i="2"/>
  <c r="K381" i="2"/>
  <c r="J381" i="2"/>
  <c r="H381" i="2"/>
  <c r="C381" i="2"/>
  <c r="DV380" i="2"/>
  <c r="DO380" i="2"/>
  <c r="CD380" i="2"/>
  <c r="CB380" i="2"/>
  <c r="U380" i="2"/>
  <c r="Q380" i="2"/>
  <c r="M380" i="2"/>
  <c r="K380" i="2"/>
  <c r="J380" i="2"/>
  <c r="H380" i="2"/>
  <c r="C380" i="2"/>
  <c r="DV379" i="2"/>
  <c r="DO379" i="2"/>
  <c r="CH379" i="2"/>
  <c r="CD379" i="2"/>
  <c r="CB379" i="2"/>
  <c r="U379" i="2"/>
  <c r="Q379" i="2"/>
  <c r="M379" i="2"/>
  <c r="K379" i="2"/>
  <c r="J379" i="2"/>
  <c r="H379" i="2"/>
  <c r="C379" i="2"/>
  <c r="DV378" i="2"/>
  <c r="DO378" i="2"/>
  <c r="CD378" i="2"/>
  <c r="CB378" i="2"/>
  <c r="U378" i="2"/>
  <c r="Q378" i="2"/>
  <c r="M378" i="2"/>
  <c r="K378" i="2"/>
  <c r="J378" i="2"/>
  <c r="H378" i="2"/>
  <c r="C378" i="2"/>
  <c r="DV377" i="2"/>
  <c r="DO377" i="2"/>
  <c r="CI377" i="2"/>
  <c r="CH377" i="2"/>
  <c r="CG377" i="2"/>
  <c r="CD377" i="2"/>
  <c r="CB377" i="2"/>
  <c r="U377" i="2"/>
  <c r="Q377" i="2"/>
  <c r="M377" i="2"/>
  <c r="K377" i="2"/>
  <c r="J377" i="2"/>
  <c r="H377" i="2"/>
  <c r="C377" i="2"/>
  <c r="DV376" i="2"/>
  <c r="DO376" i="2"/>
  <c r="CD376" i="2"/>
  <c r="CB376" i="2"/>
  <c r="U376" i="2"/>
  <c r="Q376" i="2"/>
  <c r="M376" i="2"/>
  <c r="K376" i="2"/>
  <c r="J376" i="2"/>
  <c r="H376" i="2"/>
  <c r="C376" i="2"/>
  <c r="DV375" i="2"/>
  <c r="DO375" i="2"/>
  <c r="CD375" i="2"/>
  <c r="CB375" i="2"/>
  <c r="U375" i="2"/>
  <c r="Q375" i="2"/>
  <c r="M375" i="2"/>
  <c r="K375" i="2"/>
  <c r="J375" i="2"/>
  <c r="H375" i="2"/>
  <c r="C375" i="2"/>
  <c r="DV374" i="2"/>
  <c r="DO374" i="2"/>
  <c r="CD374" i="2"/>
  <c r="CB374" i="2"/>
  <c r="U374" i="2"/>
  <c r="Q374" i="2"/>
  <c r="M374" i="2"/>
  <c r="K374" i="2"/>
  <c r="J374" i="2"/>
  <c r="H374" i="2"/>
  <c r="C374" i="2"/>
  <c r="DV373" i="2"/>
  <c r="DO373" i="2"/>
  <c r="CD373" i="2"/>
  <c r="CB373" i="2"/>
  <c r="U373" i="2"/>
  <c r="Q373" i="2"/>
  <c r="M373" i="2"/>
  <c r="K373" i="2"/>
  <c r="J373" i="2"/>
  <c r="H373" i="2"/>
  <c r="C373" i="2"/>
  <c r="DV372" i="2"/>
  <c r="DO372" i="2"/>
  <c r="CI372" i="2"/>
  <c r="CH372" i="2"/>
  <c r="CG372" i="2"/>
  <c r="CD372" i="2"/>
  <c r="CJ372" i="2" s="1"/>
  <c r="CB372" i="2"/>
  <c r="U372" i="2"/>
  <c r="Q372" i="2"/>
  <c r="M372" i="2"/>
  <c r="K372" i="2"/>
  <c r="J372" i="2"/>
  <c r="H372" i="2"/>
  <c r="C372" i="2"/>
  <c r="DV371" i="2"/>
  <c r="DO371" i="2"/>
  <c r="CD371" i="2"/>
  <c r="CB371" i="2"/>
  <c r="U371" i="2"/>
  <c r="Q371" i="2"/>
  <c r="M371" i="2"/>
  <c r="K371" i="2"/>
  <c r="J371" i="2"/>
  <c r="H371" i="2"/>
  <c r="C371" i="2"/>
  <c r="DV370" i="2"/>
  <c r="DO370" i="2"/>
  <c r="CI370" i="2"/>
  <c r="CH370" i="2"/>
  <c r="CG370" i="2"/>
  <c r="CD370" i="2"/>
  <c r="CJ370" i="2" s="1"/>
  <c r="CB370" i="2"/>
  <c r="U370" i="2"/>
  <c r="Q370" i="2"/>
  <c r="M370" i="2"/>
  <c r="K370" i="2"/>
  <c r="J370" i="2"/>
  <c r="H370" i="2"/>
  <c r="C370" i="2"/>
  <c r="DV369" i="2"/>
  <c r="DO369" i="2"/>
  <c r="CI369" i="2"/>
  <c r="CH369" i="2"/>
  <c r="CG369" i="2"/>
  <c r="CD369" i="2"/>
  <c r="CJ369" i="2" s="1"/>
  <c r="CB369" i="2"/>
  <c r="U369" i="2"/>
  <c r="Q369" i="2"/>
  <c r="M369" i="2"/>
  <c r="K369" i="2"/>
  <c r="J369" i="2"/>
  <c r="H369" i="2"/>
  <c r="C369" i="2"/>
  <c r="DV368" i="2"/>
  <c r="DO368" i="2"/>
  <c r="CJ368" i="2"/>
  <c r="CI368" i="2"/>
  <c r="CH368" i="2"/>
  <c r="CG368" i="2"/>
  <c r="CD368" i="2"/>
  <c r="CB368" i="2"/>
  <c r="U368" i="2"/>
  <c r="Q368" i="2"/>
  <c r="M368" i="2"/>
  <c r="K368" i="2"/>
  <c r="J368" i="2"/>
  <c r="H368" i="2"/>
  <c r="C368" i="2"/>
  <c r="DV367" i="2"/>
  <c r="DO367" i="2"/>
  <c r="CI367" i="2"/>
  <c r="CH367" i="2"/>
  <c r="CG367" i="2"/>
  <c r="CD367" i="2"/>
  <c r="CJ367" i="2" s="1"/>
  <c r="CB367" i="2"/>
  <c r="U367" i="2"/>
  <c r="Q367" i="2"/>
  <c r="M367" i="2"/>
  <c r="K367" i="2"/>
  <c r="J367" i="2"/>
  <c r="H367" i="2"/>
  <c r="C367" i="2"/>
  <c r="DV366" i="2"/>
  <c r="DO366" i="2"/>
  <c r="CD366" i="2"/>
  <c r="CB366" i="2"/>
  <c r="U366" i="2"/>
  <c r="Q366" i="2"/>
  <c r="M366" i="2"/>
  <c r="K366" i="2"/>
  <c r="J366" i="2"/>
  <c r="H366" i="2"/>
  <c r="C366" i="2"/>
  <c r="DV365" i="2"/>
  <c r="DO365" i="2"/>
  <c r="CD365" i="2"/>
  <c r="CB365" i="2"/>
  <c r="U365" i="2"/>
  <c r="Q365" i="2"/>
  <c r="M365" i="2"/>
  <c r="K365" i="2"/>
  <c r="J365" i="2"/>
  <c r="H365" i="2"/>
  <c r="C365" i="2"/>
  <c r="DV364" i="2"/>
  <c r="DO364" i="2"/>
  <c r="CD364" i="2"/>
  <c r="CB364" i="2"/>
  <c r="U364" i="2"/>
  <c r="Q364" i="2"/>
  <c r="M364" i="2"/>
  <c r="K364" i="2"/>
  <c r="J364" i="2"/>
  <c r="H364" i="2"/>
  <c r="C364" i="2"/>
  <c r="DV363" i="2"/>
  <c r="DO363" i="2"/>
  <c r="CD363" i="2"/>
  <c r="CB363" i="2"/>
  <c r="U363" i="2"/>
  <c r="Q363" i="2"/>
  <c r="M363" i="2"/>
  <c r="K363" i="2"/>
  <c r="J363" i="2"/>
  <c r="H363" i="2"/>
  <c r="C363" i="2"/>
  <c r="DV362" i="2"/>
  <c r="DO362" i="2"/>
  <c r="CD362" i="2"/>
  <c r="CB362" i="2"/>
  <c r="U362" i="2"/>
  <c r="Q362" i="2"/>
  <c r="M362" i="2"/>
  <c r="K362" i="2"/>
  <c r="J362" i="2"/>
  <c r="H362" i="2"/>
  <c r="C362" i="2"/>
  <c r="DV361" i="2"/>
  <c r="DO361" i="2"/>
  <c r="CD361" i="2"/>
  <c r="CB361" i="2"/>
  <c r="U361" i="2"/>
  <c r="Q361" i="2"/>
  <c r="M361" i="2"/>
  <c r="K361" i="2"/>
  <c r="J361" i="2"/>
  <c r="H361" i="2"/>
  <c r="C361" i="2"/>
  <c r="DV360" i="2"/>
  <c r="DO360" i="2"/>
  <c r="CD360" i="2"/>
  <c r="CB360" i="2"/>
  <c r="U360" i="2"/>
  <c r="Q360" i="2"/>
  <c r="M360" i="2"/>
  <c r="K360" i="2"/>
  <c r="J360" i="2"/>
  <c r="H360" i="2"/>
  <c r="C360" i="2"/>
  <c r="DV359" i="2"/>
  <c r="DO359" i="2"/>
  <c r="CD359" i="2"/>
  <c r="CB359" i="2"/>
  <c r="U359" i="2"/>
  <c r="Q359" i="2"/>
  <c r="M359" i="2"/>
  <c r="K359" i="2"/>
  <c r="J359" i="2"/>
  <c r="H359" i="2"/>
  <c r="C359" i="2"/>
  <c r="DV358" i="2"/>
  <c r="DO358" i="2"/>
  <c r="CD358" i="2"/>
  <c r="CB358" i="2"/>
  <c r="U358" i="2"/>
  <c r="Q358" i="2"/>
  <c r="M358" i="2"/>
  <c r="K358" i="2"/>
  <c r="J358" i="2"/>
  <c r="H358" i="2"/>
  <c r="C358" i="2"/>
  <c r="DV357" i="2"/>
  <c r="DO357" i="2"/>
  <c r="CD357" i="2"/>
  <c r="CB357" i="2"/>
  <c r="U357" i="2"/>
  <c r="Q357" i="2"/>
  <c r="M357" i="2"/>
  <c r="K357" i="2"/>
  <c r="J357" i="2"/>
  <c r="H357" i="2"/>
  <c r="C357" i="2"/>
  <c r="DV356" i="2"/>
  <c r="DO356" i="2"/>
  <c r="CD356" i="2"/>
  <c r="CB356" i="2"/>
  <c r="U356" i="2"/>
  <c r="Q356" i="2"/>
  <c r="M356" i="2"/>
  <c r="K356" i="2"/>
  <c r="J356" i="2"/>
  <c r="H356" i="2"/>
  <c r="C356" i="2"/>
  <c r="DV355" i="2"/>
  <c r="DO355" i="2"/>
  <c r="CD355" i="2"/>
  <c r="CB355" i="2"/>
  <c r="U355" i="2"/>
  <c r="Q355" i="2"/>
  <c r="M355" i="2"/>
  <c r="K355" i="2"/>
  <c r="J355" i="2"/>
  <c r="H355" i="2"/>
  <c r="C355" i="2"/>
  <c r="DV354" i="2"/>
  <c r="DO354" i="2"/>
  <c r="CI354" i="2"/>
  <c r="CH354" i="2"/>
  <c r="CG354" i="2"/>
  <c r="CD354" i="2"/>
  <c r="CJ354" i="2" s="1"/>
  <c r="CB354" i="2"/>
  <c r="U354" i="2"/>
  <c r="Q354" i="2"/>
  <c r="M354" i="2"/>
  <c r="K354" i="2"/>
  <c r="J354" i="2"/>
  <c r="H354" i="2"/>
  <c r="C354" i="2"/>
  <c r="DV353" i="2"/>
  <c r="DO353" i="2"/>
  <c r="CH353" i="2"/>
  <c r="CD353" i="2"/>
  <c r="CB353" i="2"/>
  <c r="U353" i="2"/>
  <c r="Q353" i="2"/>
  <c r="M353" i="2"/>
  <c r="K353" i="2"/>
  <c r="J353" i="2"/>
  <c r="H353" i="2"/>
  <c r="C353" i="2"/>
  <c r="DV352" i="2"/>
  <c r="DO352" i="2"/>
  <c r="CD352" i="2"/>
  <c r="CB352" i="2"/>
  <c r="U352" i="2"/>
  <c r="Q352" i="2"/>
  <c r="M352" i="2"/>
  <c r="K352" i="2"/>
  <c r="J352" i="2"/>
  <c r="H352" i="2"/>
  <c r="C352" i="2"/>
  <c r="DV351" i="2"/>
  <c r="DO351" i="2"/>
  <c r="CD351" i="2"/>
  <c r="CB351" i="2"/>
  <c r="U351" i="2"/>
  <c r="Q351" i="2"/>
  <c r="M351" i="2"/>
  <c r="K351" i="2"/>
  <c r="J351" i="2"/>
  <c r="H351" i="2"/>
  <c r="C351" i="2"/>
  <c r="DV350" i="2"/>
  <c r="DO350" i="2"/>
  <c r="CD350" i="2"/>
  <c r="CB350" i="2"/>
  <c r="U350" i="2"/>
  <c r="Q350" i="2"/>
  <c r="M350" i="2"/>
  <c r="K350" i="2"/>
  <c r="J350" i="2"/>
  <c r="H350" i="2"/>
  <c r="C350" i="2"/>
  <c r="DV349" i="2"/>
  <c r="DO349" i="2"/>
  <c r="CI349" i="2"/>
  <c r="CH349" i="2"/>
  <c r="CG349" i="2"/>
  <c r="CD349" i="2"/>
  <c r="CJ349" i="2" s="1"/>
  <c r="CB349" i="2"/>
  <c r="U349" i="2"/>
  <c r="Q349" i="2"/>
  <c r="M349" i="2"/>
  <c r="K349" i="2"/>
  <c r="J349" i="2"/>
  <c r="H349" i="2"/>
  <c r="C349" i="2"/>
  <c r="DV348" i="2"/>
  <c r="DO348" i="2"/>
  <c r="CI348" i="2"/>
  <c r="CH348" i="2"/>
  <c r="CG348" i="2"/>
  <c r="CD348" i="2"/>
  <c r="CJ348" i="2" s="1"/>
  <c r="CB348" i="2"/>
  <c r="U348" i="2"/>
  <c r="Q348" i="2"/>
  <c r="M348" i="2"/>
  <c r="K348" i="2"/>
  <c r="J348" i="2"/>
  <c r="H348" i="2"/>
  <c r="C348" i="2"/>
  <c r="DV347" i="2"/>
  <c r="DO347" i="2"/>
  <c r="CD347" i="2"/>
  <c r="CB347" i="2"/>
  <c r="U347" i="2"/>
  <c r="Q347" i="2"/>
  <c r="M347" i="2"/>
  <c r="K347" i="2"/>
  <c r="J347" i="2"/>
  <c r="H347" i="2"/>
  <c r="C347" i="2"/>
  <c r="DV346" i="2"/>
  <c r="DO346" i="2"/>
  <c r="CI346" i="2"/>
  <c r="CH346" i="2"/>
  <c r="CG346" i="2"/>
  <c r="CD346" i="2"/>
  <c r="CJ346" i="2" s="1"/>
  <c r="CB346" i="2"/>
  <c r="U346" i="2"/>
  <c r="Q346" i="2"/>
  <c r="M346" i="2"/>
  <c r="K346" i="2"/>
  <c r="J346" i="2"/>
  <c r="H346" i="2"/>
  <c r="C346" i="2"/>
  <c r="DV345" i="2"/>
  <c r="DO345" i="2"/>
  <c r="CD345" i="2"/>
  <c r="CB345" i="2"/>
  <c r="U345" i="2"/>
  <c r="Q345" i="2"/>
  <c r="M345" i="2"/>
  <c r="K345" i="2"/>
  <c r="J345" i="2"/>
  <c r="H345" i="2"/>
  <c r="C345" i="2"/>
  <c r="DV344" i="2"/>
  <c r="DO344" i="2"/>
  <c r="CH344" i="2"/>
  <c r="CD344" i="2"/>
  <c r="CB344" i="2"/>
  <c r="U344" i="2"/>
  <c r="Q344" i="2"/>
  <c r="M344" i="2"/>
  <c r="K344" i="2"/>
  <c r="J344" i="2"/>
  <c r="H344" i="2"/>
  <c r="C344" i="2"/>
  <c r="DV343" i="2"/>
  <c r="DO343" i="2"/>
  <c r="CH343" i="2"/>
  <c r="CD343" i="2"/>
  <c r="CB343" i="2"/>
  <c r="U343" i="2"/>
  <c r="Q343" i="2"/>
  <c r="M343" i="2"/>
  <c r="K343" i="2"/>
  <c r="J343" i="2"/>
  <c r="H343" i="2"/>
  <c r="C343" i="2"/>
  <c r="DV342" i="2"/>
  <c r="DO342" i="2"/>
  <c r="CI342" i="2"/>
  <c r="CH342" i="2"/>
  <c r="CG342" i="2"/>
  <c r="CD342" i="2"/>
  <c r="CB342" i="2"/>
  <c r="U342" i="2"/>
  <c r="Q342" i="2"/>
  <c r="M342" i="2"/>
  <c r="K342" i="2"/>
  <c r="J342" i="2"/>
  <c r="H342" i="2"/>
  <c r="C342" i="2"/>
  <c r="DV341" i="2"/>
  <c r="DO341" i="2"/>
  <c r="CD341" i="2"/>
  <c r="CB341" i="2"/>
  <c r="U341" i="2"/>
  <c r="Q341" i="2"/>
  <c r="M341" i="2"/>
  <c r="K341" i="2"/>
  <c r="J341" i="2"/>
  <c r="H341" i="2"/>
  <c r="C341" i="2"/>
  <c r="DV340" i="2"/>
  <c r="DO340" i="2"/>
  <c r="CD340" i="2"/>
  <c r="CB340" i="2"/>
  <c r="U340" i="2"/>
  <c r="Q340" i="2"/>
  <c r="M340" i="2"/>
  <c r="K340" i="2"/>
  <c r="J340" i="2"/>
  <c r="H340" i="2"/>
  <c r="C340" i="2"/>
  <c r="DV339" i="2"/>
  <c r="DO339" i="2"/>
  <c r="CI339" i="2"/>
  <c r="CH339" i="2"/>
  <c r="CG339" i="2"/>
  <c r="CD339" i="2"/>
  <c r="CJ339" i="2" s="1"/>
  <c r="CB339" i="2"/>
  <c r="U339" i="2"/>
  <c r="Q339" i="2"/>
  <c r="M339" i="2"/>
  <c r="K339" i="2"/>
  <c r="J339" i="2"/>
  <c r="H339" i="2"/>
  <c r="C339" i="2"/>
  <c r="DV338" i="2"/>
  <c r="DO338" i="2"/>
  <c r="CH338" i="2"/>
  <c r="CD338" i="2"/>
  <c r="CB338" i="2"/>
  <c r="U338" i="2"/>
  <c r="Q338" i="2"/>
  <c r="M338" i="2"/>
  <c r="K338" i="2"/>
  <c r="J338" i="2"/>
  <c r="H338" i="2"/>
  <c r="C338" i="2"/>
  <c r="DV337" i="2"/>
  <c r="DO337" i="2"/>
  <c r="CI337" i="2"/>
  <c r="CH337" i="2"/>
  <c r="CG337" i="2"/>
  <c r="CJ337" i="2" s="1"/>
  <c r="CD337" i="2"/>
  <c r="CB337" i="2"/>
  <c r="U337" i="2"/>
  <c r="Q337" i="2"/>
  <c r="M337" i="2"/>
  <c r="K337" i="2"/>
  <c r="J337" i="2"/>
  <c r="H337" i="2"/>
  <c r="C337" i="2"/>
  <c r="DV336" i="2"/>
  <c r="DO336" i="2"/>
  <c r="CH336" i="2"/>
  <c r="CD336" i="2"/>
  <c r="CB336" i="2"/>
  <c r="U336" i="2"/>
  <c r="Q336" i="2"/>
  <c r="M336" i="2"/>
  <c r="K336" i="2"/>
  <c r="J336" i="2"/>
  <c r="H336" i="2"/>
  <c r="C336" i="2"/>
  <c r="DV335" i="2"/>
  <c r="DO335" i="2"/>
  <c r="CD335" i="2"/>
  <c r="CB335" i="2"/>
  <c r="U335" i="2"/>
  <c r="Q335" i="2"/>
  <c r="M335" i="2"/>
  <c r="K335" i="2"/>
  <c r="J335" i="2"/>
  <c r="H335" i="2"/>
  <c r="C335" i="2"/>
  <c r="DV334" i="2"/>
  <c r="DO334" i="2"/>
  <c r="CD334" i="2"/>
  <c r="CB334" i="2"/>
  <c r="U334" i="2"/>
  <c r="Q334" i="2"/>
  <c r="M334" i="2"/>
  <c r="K334" i="2"/>
  <c r="J334" i="2"/>
  <c r="H334" i="2"/>
  <c r="C334" i="2"/>
  <c r="DV333" i="2"/>
  <c r="DO333" i="2"/>
  <c r="CD333" i="2"/>
  <c r="CB333" i="2"/>
  <c r="U333" i="2"/>
  <c r="Q333" i="2"/>
  <c r="M333" i="2"/>
  <c r="K333" i="2"/>
  <c r="J333" i="2"/>
  <c r="H333" i="2"/>
  <c r="C333" i="2"/>
  <c r="DV332" i="2"/>
  <c r="DO332" i="2"/>
  <c r="CD332" i="2"/>
  <c r="CB332" i="2"/>
  <c r="U332" i="2"/>
  <c r="Q332" i="2"/>
  <c r="M332" i="2"/>
  <c r="K332" i="2"/>
  <c r="J332" i="2"/>
  <c r="H332" i="2"/>
  <c r="C332" i="2"/>
  <c r="DV331" i="2"/>
  <c r="DO331" i="2"/>
  <c r="CH331" i="2"/>
  <c r="CD331" i="2"/>
  <c r="CB331" i="2"/>
  <c r="U331" i="2"/>
  <c r="Q331" i="2"/>
  <c r="M331" i="2"/>
  <c r="K331" i="2"/>
  <c r="J331" i="2"/>
  <c r="H331" i="2"/>
  <c r="C331" i="2"/>
  <c r="DV330" i="2"/>
  <c r="DO330" i="2"/>
  <c r="CH330" i="2"/>
  <c r="CD330" i="2"/>
  <c r="CB330" i="2"/>
  <c r="U330" i="2"/>
  <c r="Q330" i="2"/>
  <c r="M330" i="2"/>
  <c r="K330" i="2"/>
  <c r="J330" i="2"/>
  <c r="H330" i="2"/>
  <c r="C330" i="2"/>
  <c r="DV329" i="2"/>
  <c r="DO329" i="2"/>
  <c r="CH329" i="2"/>
  <c r="CD329" i="2"/>
  <c r="CB329" i="2"/>
  <c r="U329" i="2"/>
  <c r="Q329" i="2"/>
  <c r="M329" i="2"/>
  <c r="K329" i="2"/>
  <c r="J329" i="2"/>
  <c r="H329" i="2"/>
  <c r="C329" i="2"/>
  <c r="DV328" i="2"/>
  <c r="DO328" i="2"/>
  <c r="CH328" i="2"/>
  <c r="CD328" i="2"/>
  <c r="CB328" i="2"/>
  <c r="U328" i="2"/>
  <c r="Q328" i="2"/>
  <c r="M328" i="2"/>
  <c r="K328" i="2"/>
  <c r="J328" i="2"/>
  <c r="H328" i="2"/>
  <c r="C328" i="2"/>
  <c r="DV327" i="2"/>
  <c r="DO327" i="2"/>
  <c r="CD327" i="2"/>
  <c r="CB327" i="2"/>
  <c r="U327" i="2"/>
  <c r="Q327" i="2"/>
  <c r="M327" i="2"/>
  <c r="K327" i="2"/>
  <c r="J327" i="2"/>
  <c r="H327" i="2"/>
  <c r="C327" i="2"/>
  <c r="DV326" i="2"/>
  <c r="DO326" i="2"/>
  <c r="CD326" i="2"/>
  <c r="CB326" i="2"/>
  <c r="U326" i="2"/>
  <c r="Q326" i="2"/>
  <c r="M326" i="2"/>
  <c r="K326" i="2"/>
  <c r="J326" i="2"/>
  <c r="H326" i="2"/>
  <c r="C326" i="2"/>
  <c r="DV325" i="2"/>
  <c r="DO325" i="2"/>
  <c r="CD325" i="2"/>
  <c r="CB325" i="2"/>
  <c r="U325" i="2"/>
  <c r="Q325" i="2"/>
  <c r="M325" i="2"/>
  <c r="K325" i="2"/>
  <c r="J325" i="2"/>
  <c r="H325" i="2"/>
  <c r="C325" i="2"/>
  <c r="DV324" i="2"/>
  <c r="DO324" i="2"/>
  <c r="CD324" i="2"/>
  <c r="CB324" i="2"/>
  <c r="U324" i="2"/>
  <c r="Q324" i="2"/>
  <c r="M324" i="2"/>
  <c r="K324" i="2"/>
  <c r="J324" i="2"/>
  <c r="H324" i="2"/>
  <c r="C324" i="2"/>
  <c r="DV323" i="2"/>
  <c r="DO323" i="2"/>
  <c r="CD323" i="2"/>
  <c r="CB323" i="2"/>
  <c r="U323" i="2"/>
  <c r="Q323" i="2"/>
  <c r="M323" i="2"/>
  <c r="K323" i="2"/>
  <c r="J323" i="2"/>
  <c r="H323" i="2"/>
  <c r="C323" i="2"/>
  <c r="DV322" i="2"/>
  <c r="DO322" i="2"/>
  <c r="CD322" i="2"/>
  <c r="CB322" i="2"/>
  <c r="U322" i="2"/>
  <c r="Q322" i="2"/>
  <c r="M322" i="2"/>
  <c r="K322" i="2"/>
  <c r="J322" i="2"/>
  <c r="H322" i="2"/>
  <c r="C322" i="2"/>
  <c r="DV321" i="2"/>
  <c r="DO321" i="2"/>
  <c r="CD321" i="2"/>
  <c r="CB321" i="2"/>
  <c r="U321" i="2"/>
  <c r="Q321" i="2"/>
  <c r="M321" i="2"/>
  <c r="K321" i="2"/>
  <c r="J321" i="2"/>
  <c r="H321" i="2"/>
  <c r="C321" i="2"/>
  <c r="DV320" i="2"/>
  <c r="DO320" i="2"/>
  <c r="CD320" i="2"/>
  <c r="CB320" i="2"/>
  <c r="U320" i="2"/>
  <c r="Q320" i="2"/>
  <c r="M320" i="2"/>
  <c r="K320" i="2"/>
  <c r="J320" i="2"/>
  <c r="H320" i="2"/>
  <c r="C320" i="2"/>
  <c r="DV319" i="2"/>
  <c r="DO319" i="2"/>
  <c r="CD319" i="2"/>
  <c r="CB319" i="2"/>
  <c r="U319" i="2"/>
  <c r="Q319" i="2"/>
  <c r="M319" i="2"/>
  <c r="K319" i="2"/>
  <c r="J319" i="2"/>
  <c r="H319" i="2"/>
  <c r="C319" i="2"/>
  <c r="DV318" i="2"/>
  <c r="DO318" i="2"/>
  <c r="CD318" i="2"/>
  <c r="CB318" i="2"/>
  <c r="U318" i="2"/>
  <c r="Q318" i="2"/>
  <c r="M318" i="2"/>
  <c r="K318" i="2"/>
  <c r="J318" i="2"/>
  <c r="H318" i="2"/>
  <c r="C318" i="2"/>
  <c r="DV317" i="2"/>
  <c r="DO317" i="2"/>
  <c r="CD317" i="2"/>
  <c r="CB317" i="2"/>
  <c r="U317" i="2"/>
  <c r="Q317" i="2"/>
  <c r="M317" i="2"/>
  <c r="K317" i="2"/>
  <c r="J317" i="2"/>
  <c r="H317" i="2"/>
  <c r="C317" i="2"/>
  <c r="DV316" i="2"/>
  <c r="DO316" i="2"/>
  <c r="CH316" i="2"/>
  <c r="CD316" i="2"/>
  <c r="CB316" i="2"/>
  <c r="U316" i="2"/>
  <c r="Q316" i="2"/>
  <c r="M316" i="2"/>
  <c r="K316" i="2"/>
  <c r="J316" i="2"/>
  <c r="H316" i="2"/>
  <c r="C316" i="2"/>
  <c r="DV315" i="2"/>
  <c r="DO315" i="2"/>
  <c r="CD315" i="2"/>
  <c r="CB315" i="2"/>
  <c r="U315" i="2"/>
  <c r="Q315" i="2"/>
  <c r="M315" i="2"/>
  <c r="K315" i="2"/>
  <c r="J315" i="2"/>
  <c r="H315" i="2"/>
  <c r="C315" i="2"/>
  <c r="DV314" i="2"/>
  <c r="DO314" i="2"/>
  <c r="CI314" i="2"/>
  <c r="CH314" i="2"/>
  <c r="CG314" i="2"/>
  <c r="CD314" i="2"/>
  <c r="CJ314" i="2" s="1"/>
  <c r="CB314" i="2"/>
  <c r="U314" i="2"/>
  <c r="Q314" i="2"/>
  <c r="M314" i="2"/>
  <c r="K314" i="2"/>
  <c r="J314" i="2"/>
  <c r="H314" i="2"/>
  <c r="C314" i="2"/>
  <c r="DV313" i="2"/>
  <c r="DO313" i="2"/>
  <c r="CH313" i="2"/>
  <c r="CD313" i="2"/>
  <c r="CB313" i="2"/>
  <c r="U313" i="2"/>
  <c r="Q313" i="2"/>
  <c r="M313" i="2"/>
  <c r="K313" i="2"/>
  <c r="J313" i="2"/>
  <c r="H313" i="2"/>
  <c r="C313" i="2"/>
  <c r="DV312" i="2"/>
  <c r="DO312" i="2"/>
  <c r="CH312" i="2"/>
  <c r="CD312" i="2"/>
  <c r="CB312" i="2"/>
  <c r="U312" i="2"/>
  <c r="Q312" i="2"/>
  <c r="M312" i="2"/>
  <c r="K312" i="2"/>
  <c r="J312" i="2"/>
  <c r="H312" i="2"/>
  <c r="C312" i="2"/>
  <c r="DV311" i="2"/>
  <c r="DO311" i="2"/>
  <c r="CI311" i="2"/>
  <c r="CH311" i="2"/>
  <c r="CG311" i="2"/>
  <c r="CD311" i="2"/>
  <c r="CJ311" i="2" s="1"/>
  <c r="CB311" i="2"/>
  <c r="U311" i="2"/>
  <c r="Q311" i="2"/>
  <c r="M311" i="2"/>
  <c r="K311" i="2"/>
  <c r="J311" i="2"/>
  <c r="H311" i="2"/>
  <c r="C311" i="2"/>
  <c r="DV310" i="2"/>
  <c r="DO310" i="2"/>
  <c r="CI310" i="2"/>
  <c r="CH310" i="2"/>
  <c r="CG310" i="2"/>
  <c r="CD310" i="2"/>
  <c r="CJ310" i="2" s="1"/>
  <c r="CB310" i="2"/>
  <c r="U310" i="2"/>
  <c r="Q310" i="2"/>
  <c r="M310" i="2"/>
  <c r="K310" i="2"/>
  <c r="J310" i="2"/>
  <c r="H310" i="2"/>
  <c r="C310" i="2"/>
  <c r="DV309" i="2"/>
  <c r="DO309" i="2"/>
  <c r="CD309" i="2"/>
  <c r="CB309" i="2"/>
  <c r="U309" i="2"/>
  <c r="Q309" i="2"/>
  <c r="M309" i="2"/>
  <c r="K309" i="2"/>
  <c r="J309" i="2"/>
  <c r="H309" i="2"/>
  <c r="C309" i="2"/>
  <c r="DV308" i="2"/>
  <c r="DO308" i="2"/>
  <c r="CD308" i="2"/>
  <c r="CB308" i="2"/>
  <c r="U308" i="2"/>
  <c r="Q308" i="2"/>
  <c r="M308" i="2"/>
  <c r="K308" i="2"/>
  <c r="J308" i="2"/>
  <c r="H308" i="2"/>
  <c r="C308" i="2"/>
  <c r="DV307" i="2"/>
  <c r="DO307" i="2"/>
  <c r="CI307" i="2"/>
  <c r="CH307" i="2"/>
  <c r="CG307" i="2"/>
  <c r="CJ307" i="2" s="1"/>
  <c r="CD307" i="2"/>
  <c r="CB307" i="2"/>
  <c r="U307" i="2"/>
  <c r="Q307" i="2"/>
  <c r="M307" i="2"/>
  <c r="K307" i="2"/>
  <c r="J307" i="2"/>
  <c r="H307" i="2"/>
  <c r="C307" i="2"/>
  <c r="DV306" i="2"/>
  <c r="DO306" i="2"/>
  <c r="CD306" i="2"/>
  <c r="CB306" i="2"/>
  <c r="U306" i="2"/>
  <c r="Q306" i="2"/>
  <c r="M306" i="2"/>
  <c r="K306" i="2"/>
  <c r="J306" i="2"/>
  <c r="H306" i="2"/>
  <c r="C306" i="2"/>
  <c r="DV305" i="2"/>
  <c r="DO305" i="2"/>
  <c r="CJ305" i="2"/>
  <c r="CI305" i="2"/>
  <c r="CH305" i="2"/>
  <c r="CG305" i="2"/>
  <c r="CD305" i="2"/>
  <c r="CB305" i="2"/>
  <c r="U305" i="2"/>
  <c r="Q305" i="2"/>
  <c r="M305" i="2"/>
  <c r="K305" i="2"/>
  <c r="J305" i="2"/>
  <c r="H305" i="2"/>
  <c r="C305" i="2"/>
  <c r="DV304" i="2"/>
  <c r="DO304" i="2"/>
  <c r="CI304" i="2"/>
  <c r="CH304" i="2"/>
  <c r="CG304" i="2"/>
  <c r="CJ304" i="2" s="1"/>
  <c r="CD304" i="2"/>
  <c r="CB304" i="2"/>
  <c r="U304" i="2"/>
  <c r="Q304" i="2"/>
  <c r="M304" i="2"/>
  <c r="K304" i="2"/>
  <c r="J304" i="2"/>
  <c r="H304" i="2"/>
  <c r="C304" i="2"/>
  <c r="DV303" i="2"/>
  <c r="DO303" i="2"/>
  <c r="CD303" i="2"/>
  <c r="CB303" i="2"/>
  <c r="U303" i="2"/>
  <c r="Q303" i="2"/>
  <c r="M303" i="2"/>
  <c r="K303" i="2"/>
  <c r="J303" i="2"/>
  <c r="H303" i="2"/>
  <c r="C303" i="2"/>
  <c r="DV302" i="2"/>
  <c r="DO302" i="2"/>
  <c r="CH302" i="2"/>
  <c r="CD302" i="2"/>
  <c r="CB302" i="2"/>
  <c r="U302" i="2"/>
  <c r="Q302" i="2"/>
  <c r="M302" i="2"/>
  <c r="K302" i="2"/>
  <c r="J302" i="2"/>
  <c r="H302" i="2"/>
  <c r="C302" i="2"/>
  <c r="DV301" i="2"/>
  <c r="DO301" i="2"/>
  <c r="CI301" i="2"/>
  <c r="CH301" i="2"/>
  <c r="CG301" i="2"/>
  <c r="CD301" i="2"/>
  <c r="CJ301" i="2" s="1"/>
  <c r="CB301" i="2"/>
  <c r="U301" i="2"/>
  <c r="Q301" i="2"/>
  <c r="M301" i="2"/>
  <c r="K301" i="2"/>
  <c r="J301" i="2"/>
  <c r="H301" i="2"/>
  <c r="C301" i="2"/>
  <c r="DV300" i="2"/>
  <c r="DO300" i="2"/>
  <c r="CH300" i="2"/>
  <c r="CD300" i="2"/>
  <c r="CB300" i="2"/>
  <c r="U300" i="2"/>
  <c r="Q300" i="2"/>
  <c r="M300" i="2"/>
  <c r="K300" i="2"/>
  <c r="J300" i="2"/>
  <c r="H300" i="2"/>
  <c r="C300" i="2"/>
  <c r="DV299" i="2"/>
  <c r="DO299" i="2"/>
  <c r="CD299" i="2"/>
  <c r="CB299" i="2"/>
  <c r="U299" i="2"/>
  <c r="Q299" i="2"/>
  <c r="M299" i="2"/>
  <c r="K299" i="2"/>
  <c r="J299" i="2"/>
  <c r="H299" i="2"/>
  <c r="C299" i="2"/>
  <c r="DV298" i="2"/>
  <c r="DO298" i="2"/>
  <c r="CD298" i="2"/>
  <c r="CB298" i="2"/>
  <c r="U298" i="2"/>
  <c r="Q298" i="2"/>
  <c r="M298" i="2"/>
  <c r="K298" i="2"/>
  <c r="J298" i="2"/>
  <c r="H298" i="2"/>
  <c r="C298" i="2"/>
  <c r="DV297" i="2"/>
  <c r="DO297" i="2"/>
  <c r="CI297" i="2"/>
  <c r="CH297" i="2"/>
  <c r="CG297" i="2"/>
  <c r="CD297" i="2"/>
  <c r="CJ297" i="2" s="1"/>
  <c r="CB297" i="2"/>
  <c r="U297" i="2"/>
  <c r="Q297" i="2"/>
  <c r="M297" i="2"/>
  <c r="K297" i="2"/>
  <c r="J297" i="2"/>
  <c r="H297" i="2"/>
  <c r="C297" i="2"/>
  <c r="DV296" i="2"/>
  <c r="DO296" i="2"/>
  <c r="CD296" i="2"/>
  <c r="CB296" i="2"/>
  <c r="U296" i="2"/>
  <c r="Q296" i="2"/>
  <c r="M296" i="2"/>
  <c r="K296" i="2"/>
  <c r="J296" i="2"/>
  <c r="H296" i="2"/>
  <c r="C296" i="2"/>
  <c r="DV295" i="2"/>
  <c r="DO295" i="2"/>
  <c r="CD295" i="2"/>
  <c r="CB295" i="2"/>
  <c r="U295" i="2"/>
  <c r="Q295" i="2"/>
  <c r="M295" i="2"/>
  <c r="K295" i="2"/>
  <c r="J295" i="2"/>
  <c r="H295" i="2"/>
  <c r="C295" i="2"/>
  <c r="DV294" i="2"/>
  <c r="DO294" i="2"/>
  <c r="CD294" i="2"/>
  <c r="CB294" i="2"/>
  <c r="U294" i="2"/>
  <c r="Q294" i="2"/>
  <c r="M294" i="2"/>
  <c r="K294" i="2"/>
  <c r="J294" i="2"/>
  <c r="H294" i="2"/>
  <c r="C294" i="2"/>
  <c r="DV293" i="2"/>
  <c r="DO293" i="2"/>
  <c r="CD293" i="2"/>
  <c r="CB293" i="2"/>
  <c r="U293" i="2"/>
  <c r="Q293" i="2"/>
  <c r="M293" i="2"/>
  <c r="K293" i="2"/>
  <c r="J293" i="2"/>
  <c r="H293" i="2"/>
  <c r="C293" i="2"/>
  <c r="DV292" i="2"/>
  <c r="DO292" i="2"/>
  <c r="CD292" i="2"/>
  <c r="CB292" i="2"/>
  <c r="U292" i="2"/>
  <c r="Q292" i="2"/>
  <c r="M292" i="2"/>
  <c r="K292" i="2"/>
  <c r="J292" i="2"/>
  <c r="H292" i="2"/>
  <c r="C292" i="2"/>
  <c r="DV291" i="2"/>
  <c r="DO291" i="2"/>
  <c r="CI291" i="2"/>
  <c r="CH291" i="2"/>
  <c r="CG291" i="2"/>
  <c r="CD291" i="2"/>
  <c r="CJ291" i="2" s="1"/>
  <c r="CB291" i="2"/>
  <c r="U291" i="2"/>
  <c r="Q291" i="2"/>
  <c r="M291" i="2"/>
  <c r="K291" i="2"/>
  <c r="J291" i="2"/>
  <c r="H291" i="2"/>
  <c r="C291" i="2"/>
  <c r="DV290" i="2"/>
  <c r="DO290" i="2"/>
  <c r="CD290" i="2"/>
  <c r="CB290" i="2"/>
  <c r="U290" i="2"/>
  <c r="Q290" i="2"/>
  <c r="M290" i="2"/>
  <c r="K290" i="2"/>
  <c r="J290" i="2"/>
  <c r="H290" i="2"/>
  <c r="C290" i="2"/>
  <c r="DV289" i="2"/>
  <c r="DO289" i="2"/>
  <c r="CI289" i="2"/>
  <c r="CH289" i="2"/>
  <c r="CG289" i="2"/>
  <c r="CD289" i="2"/>
  <c r="CJ289" i="2" s="1"/>
  <c r="CB289" i="2"/>
  <c r="U289" i="2"/>
  <c r="Q289" i="2"/>
  <c r="M289" i="2"/>
  <c r="K289" i="2"/>
  <c r="J289" i="2"/>
  <c r="H289" i="2"/>
  <c r="C289" i="2"/>
  <c r="DV288" i="2"/>
  <c r="DO288" i="2"/>
  <c r="CI288" i="2"/>
  <c r="CH288" i="2"/>
  <c r="CG288" i="2"/>
  <c r="CD288" i="2"/>
  <c r="CJ288" i="2" s="1"/>
  <c r="CB288" i="2"/>
  <c r="U288" i="2"/>
  <c r="Q288" i="2"/>
  <c r="M288" i="2"/>
  <c r="K288" i="2"/>
  <c r="J288" i="2"/>
  <c r="H288" i="2"/>
  <c r="C288" i="2"/>
  <c r="DV287" i="2"/>
  <c r="DO287" i="2"/>
  <c r="CD287" i="2"/>
  <c r="CB287" i="2"/>
  <c r="U287" i="2"/>
  <c r="Q287" i="2"/>
  <c r="M287" i="2"/>
  <c r="K287" i="2"/>
  <c r="J287" i="2"/>
  <c r="H287" i="2"/>
  <c r="C287" i="2"/>
  <c r="DV286" i="2"/>
  <c r="DO286" i="2"/>
  <c r="CD286" i="2"/>
  <c r="CB286" i="2"/>
  <c r="U286" i="2"/>
  <c r="Q286" i="2"/>
  <c r="M286" i="2"/>
  <c r="K286" i="2"/>
  <c r="J286" i="2"/>
  <c r="H286" i="2"/>
  <c r="C286" i="2"/>
  <c r="DV285" i="2"/>
  <c r="DO285" i="2"/>
  <c r="CD285" i="2"/>
  <c r="CB285" i="2"/>
  <c r="U285" i="2"/>
  <c r="Q285" i="2"/>
  <c r="M285" i="2"/>
  <c r="K285" i="2"/>
  <c r="J285" i="2"/>
  <c r="H285" i="2"/>
  <c r="C285" i="2"/>
  <c r="DV284" i="2"/>
  <c r="DO284" i="2"/>
  <c r="CH284" i="2"/>
  <c r="CD284" i="2"/>
  <c r="CB284" i="2"/>
  <c r="U284" i="2"/>
  <c r="Q284" i="2"/>
  <c r="M284" i="2"/>
  <c r="K284" i="2"/>
  <c r="J284" i="2"/>
  <c r="H284" i="2"/>
  <c r="C284" i="2"/>
  <c r="DV283" i="2"/>
  <c r="DO283" i="2"/>
  <c r="CH283" i="2"/>
  <c r="CD283" i="2"/>
  <c r="CB283" i="2"/>
  <c r="U283" i="2"/>
  <c r="Q283" i="2"/>
  <c r="M283" i="2"/>
  <c r="K283" i="2"/>
  <c r="J283" i="2"/>
  <c r="H283" i="2"/>
  <c r="C283" i="2"/>
  <c r="DV282" i="2"/>
  <c r="DO282" i="2"/>
  <c r="CD282" i="2"/>
  <c r="CB282" i="2"/>
  <c r="U282" i="2"/>
  <c r="Q282" i="2"/>
  <c r="M282" i="2"/>
  <c r="K282" i="2"/>
  <c r="J282" i="2"/>
  <c r="H282" i="2"/>
  <c r="C282" i="2"/>
  <c r="DV281" i="2"/>
  <c r="DO281" i="2"/>
  <c r="CI281" i="2"/>
  <c r="CH281" i="2"/>
  <c r="CG281" i="2"/>
  <c r="CJ281" i="2" s="1"/>
  <c r="CD281" i="2"/>
  <c r="CB281" i="2"/>
  <c r="U281" i="2"/>
  <c r="Q281" i="2"/>
  <c r="M281" i="2"/>
  <c r="K281" i="2"/>
  <c r="J281" i="2"/>
  <c r="H281" i="2"/>
  <c r="C281" i="2"/>
  <c r="DV280" i="2"/>
  <c r="DO280" i="2"/>
  <c r="CD280" i="2"/>
  <c r="CB280" i="2"/>
  <c r="U280" i="2"/>
  <c r="Q280" i="2"/>
  <c r="M280" i="2"/>
  <c r="K280" i="2"/>
  <c r="J280" i="2"/>
  <c r="H280" i="2"/>
  <c r="C280" i="2"/>
  <c r="DV279" i="2"/>
  <c r="DO279" i="2"/>
  <c r="CH279" i="2"/>
  <c r="CD279" i="2"/>
  <c r="CB279" i="2"/>
  <c r="U279" i="2"/>
  <c r="Q279" i="2"/>
  <c r="M279" i="2"/>
  <c r="K279" i="2"/>
  <c r="J279" i="2"/>
  <c r="H279" i="2"/>
  <c r="C279" i="2"/>
  <c r="DV278" i="2"/>
  <c r="DO278" i="2"/>
  <c r="CH278" i="2"/>
  <c r="CD278" i="2"/>
  <c r="CB278" i="2"/>
  <c r="U278" i="2"/>
  <c r="Q278" i="2"/>
  <c r="M278" i="2"/>
  <c r="K278" i="2"/>
  <c r="J278" i="2"/>
  <c r="H278" i="2"/>
  <c r="C278" i="2"/>
  <c r="DV277" i="2"/>
  <c r="DO277" i="2"/>
  <c r="CH277" i="2"/>
  <c r="CD277" i="2"/>
  <c r="CB277" i="2"/>
  <c r="U277" i="2"/>
  <c r="Q277" i="2"/>
  <c r="M277" i="2"/>
  <c r="K277" i="2"/>
  <c r="J277" i="2"/>
  <c r="H277" i="2"/>
  <c r="C277" i="2"/>
  <c r="DV276" i="2"/>
  <c r="DO276" i="2"/>
  <c r="CD276" i="2"/>
  <c r="CB276" i="2"/>
  <c r="U276" i="2"/>
  <c r="Q276" i="2"/>
  <c r="M276" i="2"/>
  <c r="K276" i="2"/>
  <c r="J276" i="2"/>
  <c r="H276" i="2"/>
  <c r="C276" i="2"/>
  <c r="DV275" i="2"/>
  <c r="DO275" i="2"/>
  <c r="CJ275" i="2"/>
  <c r="CI275" i="2"/>
  <c r="CH275" i="2"/>
  <c r="CG275" i="2"/>
  <c r="CD275" i="2"/>
  <c r="CB275" i="2"/>
  <c r="U275" i="2"/>
  <c r="Q275" i="2"/>
  <c r="M275" i="2"/>
  <c r="K275" i="2"/>
  <c r="J275" i="2"/>
  <c r="H275" i="2"/>
  <c r="C275" i="2"/>
  <c r="DV274" i="2"/>
  <c r="DO274" i="2"/>
  <c r="CD274" i="2"/>
  <c r="CB274" i="2"/>
  <c r="U274" i="2"/>
  <c r="Q274" i="2"/>
  <c r="M274" i="2"/>
  <c r="K274" i="2"/>
  <c r="J274" i="2"/>
  <c r="H274" i="2"/>
  <c r="C274" i="2"/>
  <c r="DV273" i="2"/>
  <c r="DO273" i="2"/>
  <c r="CD273" i="2"/>
  <c r="CB273" i="2"/>
  <c r="U273" i="2"/>
  <c r="Q273" i="2"/>
  <c r="M273" i="2"/>
  <c r="K273" i="2"/>
  <c r="J273" i="2"/>
  <c r="H273" i="2"/>
  <c r="C273" i="2"/>
  <c r="DV272" i="2"/>
  <c r="DO272" i="2"/>
  <c r="CD272" i="2"/>
  <c r="CB272" i="2"/>
  <c r="U272" i="2"/>
  <c r="Q272" i="2"/>
  <c r="M272" i="2"/>
  <c r="K272" i="2"/>
  <c r="J272" i="2"/>
  <c r="H272" i="2"/>
  <c r="C272" i="2"/>
  <c r="DV271" i="2"/>
  <c r="DO271" i="2"/>
  <c r="CH271" i="2"/>
  <c r="CD271" i="2"/>
  <c r="CB271" i="2"/>
  <c r="U271" i="2"/>
  <c r="Q271" i="2"/>
  <c r="M271" i="2"/>
  <c r="K271" i="2"/>
  <c r="J271" i="2"/>
  <c r="H271" i="2"/>
  <c r="C271" i="2"/>
  <c r="DV270" i="2"/>
  <c r="DO270" i="2"/>
  <c r="CI270" i="2"/>
  <c r="CH270" i="2"/>
  <c r="CG270" i="2"/>
  <c r="CD270" i="2"/>
  <c r="CJ270" i="2" s="1"/>
  <c r="CB270" i="2"/>
  <c r="U270" i="2"/>
  <c r="Q270" i="2"/>
  <c r="M270" i="2"/>
  <c r="K270" i="2"/>
  <c r="J270" i="2"/>
  <c r="H270" i="2"/>
  <c r="C270" i="2"/>
  <c r="DV269" i="2"/>
  <c r="DO269" i="2"/>
  <c r="CI269" i="2"/>
  <c r="CH269" i="2"/>
  <c r="CG269" i="2"/>
  <c r="CD269" i="2"/>
  <c r="CJ269" i="2" s="1"/>
  <c r="CB269" i="2"/>
  <c r="U269" i="2"/>
  <c r="Q269" i="2"/>
  <c r="M269" i="2"/>
  <c r="K269" i="2"/>
  <c r="J269" i="2"/>
  <c r="H269" i="2"/>
  <c r="C269" i="2"/>
  <c r="DV268" i="2"/>
  <c r="DO268" i="2"/>
  <c r="CD268" i="2"/>
  <c r="CB268" i="2"/>
  <c r="U268" i="2"/>
  <c r="Q268" i="2"/>
  <c r="M268" i="2"/>
  <c r="K268" i="2"/>
  <c r="J268" i="2"/>
  <c r="H268" i="2"/>
  <c r="C268" i="2"/>
  <c r="DV267" i="2"/>
  <c r="DO267" i="2"/>
  <c r="CD267" i="2"/>
  <c r="CB267" i="2"/>
  <c r="U267" i="2"/>
  <c r="Q267" i="2"/>
  <c r="M267" i="2"/>
  <c r="K267" i="2"/>
  <c r="J267" i="2"/>
  <c r="H267" i="2"/>
  <c r="C267" i="2"/>
  <c r="DV266" i="2"/>
  <c r="DO266" i="2"/>
  <c r="CD266" i="2"/>
  <c r="CB266" i="2"/>
  <c r="U266" i="2"/>
  <c r="Q266" i="2"/>
  <c r="M266" i="2"/>
  <c r="K266" i="2"/>
  <c r="J266" i="2"/>
  <c r="H266" i="2"/>
  <c r="C266" i="2"/>
  <c r="DV265" i="2"/>
  <c r="DO265" i="2"/>
  <c r="CD265" i="2"/>
  <c r="CB265" i="2"/>
  <c r="U265" i="2"/>
  <c r="Q265" i="2"/>
  <c r="M265" i="2"/>
  <c r="K265" i="2"/>
  <c r="J265" i="2"/>
  <c r="H265" i="2"/>
  <c r="C265" i="2"/>
  <c r="DV264" i="2"/>
  <c r="DO264" i="2"/>
  <c r="CD264" i="2"/>
  <c r="CB264" i="2"/>
  <c r="U264" i="2"/>
  <c r="Q264" i="2"/>
  <c r="M264" i="2"/>
  <c r="K264" i="2"/>
  <c r="J264" i="2"/>
  <c r="H264" i="2"/>
  <c r="C264" i="2"/>
  <c r="DV263" i="2"/>
  <c r="DO263" i="2"/>
  <c r="CD263" i="2"/>
  <c r="CB263" i="2"/>
  <c r="U263" i="2"/>
  <c r="Q263" i="2"/>
  <c r="M263" i="2"/>
  <c r="K263" i="2"/>
  <c r="J263" i="2"/>
  <c r="H263" i="2"/>
  <c r="C263" i="2"/>
  <c r="DV262" i="2"/>
  <c r="DO262" i="2"/>
  <c r="CD262" i="2"/>
  <c r="CB262" i="2"/>
  <c r="U262" i="2"/>
  <c r="Q262" i="2"/>
  <c r="M262" i="2"/>
  <c r="K262" i="2"/>
  <c r="J262" i="2"/>
  <c r="H262" i="2"/>
  <c r="C262" i="2"/>
  <c r="DV261" i="2"/>
  <c r="DO261" i="2"/>
  <c r="CI261" i="2"/>
  <c r="CH261" i="2"/>
  <c r="CG261" i="2"/>
  <c r="CD261" i="2"/>
  <c r="CB261" i="2"/>
  <c r="U261" i="2"/>
  <c r="Q261" i="2"/>
  <c r="M261" i="2"/>
  <c r="K261" i="2"/>
  <c r="J261" i="2"/>
  <c r="H261" i="2"/>
  <c r="C261" i="2"/>
  <c r="DV260" i="2"/>
  <c r="DO260" i="2"/>
  <c r="CD260" i="2"/>
  <c r="CB260" i="2"/>
  <c r="U260" i="2"/>
  <c r="Q260" i="2"/>
  <c r="M260" i="2"/>
  <c r="K260" i="2"/>
  <c r="J260" i="2"/>
  <c r="H260" i="2"/>
  <c r="C260" i="2"/>
  <c r="DV259" i="2"/>
  <c r="DO259" i="2"/>
  <c r="CD259" i="2"/>
  <c r="CB259" i="2"/>
  <c r="U259" i="2"/>
  <c r="Q259" i="2"/>
  <c r="M259" i="2"/>
  <c r="K259" i="2"/>
  <c r="J259" i="2"/>
  <c r="H259" i="2"/>
  <c r="C259" i="2"/>
  <c r="DV258" i="2"/>
  <c r="DO258" i="2"/>
  <c r="CD258" i="2"/>
  <c r="CB258" i="2"/>
  <c r="U258" i="2"/>
  <c r="Q258" i="2"/>
  <c r="M258" i="2"/>
  <c r="K258" i="2"/>
  <c r="J258" i="2"/>
  <c r="H258" i="2"/>
  <c r="C258" i="2"/>
  <c r="DV257" i="2"/>
  <c r="DO257" i="2"/>
  <c r="CH257" i="2"/>
  <c r="CD257" i="2"/>
  <c r="CB257" i="2"/>
  <c r="U257" i="2"/>
  <c r="Q257" i="2"/>
  <c r="M257" i="2"/>
  <c r="K257" i="2"/>
  <c r="J257" i="2"/>
  <c r="H257" i="2"/>
  <c r="C257" i="2"/>
  <c r="DV256" i="2"/>
  <c r="DO256" i="2"/>
  <c r="CD256" i="2"/>
  <c r="CB256" i="2"/>
  <c r="U256" i="2"/>
  <c r="Q256" i="2"/>
  <c r="M256" i="2"/>
  <c r="K256" i="2"/>
  <c r="J256" i="2"/>
  <c r="H256" i="2"/>
  <c r="C256" i="2"/>
  <c r="DV255" i="2"/>
  <c r="DO255" i="2"/>
  <c r="CD255" i="2"/>
  <c r="CB255" i="2"/>
  <c r="U255" i="2"/>
  <c r="Q255" i="2"/>
  <c r="M255" i="2"/>
  <c r="K255" i="2"/>
  <c r="J255" i="2"/>
  <c r="H255" i="2"/>
  <c r="C255" i="2"/>
  <c r="DV254" i="2"/>
  <c r="DO254" i="2"/>
  <c r="CH254" i="2"/>
  <c r="CD254" i="2"/>
  <c r="CB254" i="2"/>
  <c r="U254" i="2"/>
  <c r="Q254" i="2"/>
  <c r="M254" i="2"/>
  <c r="K254" i="2"/>
  <c r="J254" i="2"/>
  <c r="H254" i="2"/>
  <c r="C254" i="2"/>
  <c r="DV253" i="2"/>
  <c r="DO253" i="2"/>
  <c r="CD253" i="2"/>
  <c r="CB253" i="2"/>
  <c r="U253" i="2"/>
  <c r="Q253" i="2"/>
  <c r="M253" i="2"/>
  <c r="K253" i="2"/>
  <c r="J253" i="2"/>
  <c r="H253" i="2"/>
  <c r="C253" i="2"/>
  <c r="DV252" i="2"/>
  <c r="DO252" i="2"/>
  <c r="CD252" i="2"/>
  <c r="CB252" i="2"/>
  <c r="U252" i="2"/>
  <c r="Q252" i="2"/>
  <c r="M252" i="2"/>
  <c r="K252" i="2"/>
  <c r="J252" i="2"/>
  <c r="H252" i="2"/>
  <c r="C252" i="2"/>
  <c r="DV251" i="2"/>
  <c r="DO251" i="2"/>
  <c r="CD251" i="2"/>
  <c r="CB251" i="2"/>
  <c r="U251" i="2"/>
  <c r="Q251" i="2"/>
  <c r="M251" i="2"/>
  <c r="K251" i="2"/>
  <c r="J251" i="2"/>
  <c r="H251" i="2"/>
  <c r="C251" i="2"/>
  <c r="DV250" i="2"/>
  <c r="DO250" i="2"/>
  <c r="CD250" i="2"/>
  <c r="CB250" i="2"/>
  <c r="U250" i="2"/>
  <c r="Q250" i="2"/>
  <c r="M250" i="2"/>
  <c r="K250" i="2"/>
  <c r="J250" i="2"/>
  <c r="H250" i="2"/>
  <c r="C250" i="2"/>
  <c r="DV249" i="2"/>
  <c r="DO249" i="2"/>
  <c r="CD249" i="2"/>
  <c r="CB249" i="2"/>
  <c r="U249" i="2"/>
  <c r="Q249" i="2"/>
  <c r="M249" i="2"/>
  <c r="K249" i="2"/>
  <c r="J249" i="2"/>
  <c r="H249" i="2"/>
  <c r="C249" i="2"/>
  <c r="DV248" i="2"/>
  <c r="DO248" i="2"/>
  <c r="CD248" i="2"/>
  <c r="CB248" i="2"/>
  <c r="U248" i="2"/>
  <c r="Q248" i="2"/>
  <c r="M248" i="2"/>
  <c r="K248" i="2"/>
  <c r="J248" i="2"/>
  <c r="H248" i="2"/>
  <c r="C248" i="2"/>
  <c r="DV247" i="2"/>
  <c r="DO247" i="2"/>
  <c r="CI247" i="2"/>
  <c r="CH247" i="2"/>
  <c r="CG247" i="2"/>
  <c r="CD247" i="2"/>
  <c r="CJ247" i="2" s="1"/>
  <c r="CB247" i="2"/>
  <c r="U247" i="2"/>
  <c r="Q247" i="2"/>
  <c r="M247" i="2"/>
  <c r="K247" i="2"/>
  <c r="J247" i="2"/>
  <c r="H247" i="2"/>
  <c r="C247" i="2"/>
  <c r="DV246" i="2"/>
  <c r="DO246" i="2"/>
  <c r="CD246" i="2"/>
  <c r="CB246" i="2"/>
  <c r="U246" i="2"/>
  <c r="Q246" i="2"/>
  <c r="M246" i="2"/>
  <c r="K246" i="2"/>
  <c r="J246" i="2"/>
  <c r="H246" i="2"/>
  <c r="C246" i="2"/>
  <c r="DV245" i="2"/>
  <c r="DO245" i="2"/>
  <c r="CD245" i="2"/>
  <c r="CB245" i="2"/>
  <c r="U245" i="2"/>
  <c r="Q245" i="2"/>
  <c r="M245" i="2"/>
  <c r="K245" i="2"/>
  <c r="J245" i="2"/>
  <c r="H245" i="2"/>
  <c r="C245" i="2"/>
  <c r="DV244" i="2"/>
  <c r="DO244" i="2"/>
  <c r="CD244" i="2"/>
  <c r="CB244" i="2"/>
  <c r="U244" i="2"/>
  <c r="Q244" i="2"/>
  <c r="M244" i="2"/>
  <c r="K244" i="2"/>
  <c r="J244" i="2"/>
  <c r="H244" i="2"/>
  <c r="C244" i="2"/>
  <c r="DV243" i="2"/>
  <c r="DO243" i="2"/>
  <c r="CD243" i="2"/>
  <c r="CB243" i="2"/>
  <c r="U243" i="2"/>
  <c r="Q243" i="2"/>
  <c r="M243" i="2"/>
  <c r="K243" i="2"/>
  <c r="J243" i="2"/>
  <c r="H243" i="2"/>
  <c r="C243" i="2"/>
  <c r="DV242" i="2"/>
  <c r="DO242" i="2"/>
  <c r="CD242" i="2"/>
  <c r="CB242" i="2"/>
  <c r="U242" i="2"/>
  <c r="Q242" i="2"/>
  <c r="M242" i="2"/>
  <c r="K242" i="2"/>
  <c r="J242" i="2"/>
  <c r="H242" i="2"/>
  <c r="C242" i="2"/>
  <c r="DV241" i="2"/>
  <c r="DO241" i="2"/>
  <c r="CD241" i="2"/>
  <c r="CB241" i="2"/>
  <c r="U241" i="2"/>
  <c r="Q241" i="2"/>
  <c r="M241" i="2"/>
  <c r="K241" i="2"/>
  <c r="J241" i="2"/>
  <c r="H241" i="2"/>
  <c r="C241" i="2"/>
  <c r="DV240" i="2"/>
  <c r="DO240" i="2"/>
  <c r="CD240" i="2"/>
  <c r="CB240" i="2"/>
  <c r="U240" i="2"/>
  <c r="Q240" i="2"/>
  <c r="M240" i="2"/>
  <c r="K240" i="2"/>
  <c r="J240" i="2"/>
  <c r="H240" i="2"/>
  <c r="C240" i="2"/>
  <c r="DV239" i="2"/>
  <c r="DO239" i="2"/>
  <c r="CI239" i="2"/>
  <c r="CH239" i="2"/>
  <c r="CG239" i="2"/>
  <c r="CD239" i="2"/>
  <c r="CJ239" i="2" s="1"/>
  <c r="CB239" i="2"/>
  <c r="U239" i="2"/>
  <c r="Q239" i="2"/>
  <c r="M239" i="2"/>
  <c r="K239" i="2"/>
  <c r="J239" i="2"/>
  <c r="H239" i="2"/>
  <c r="C239" i="2"/>
  <c r="DV238" i="2"/>
  <c r="DO238" i="2"/>
  <c r="CH238" i="2"/>
  <c r="CD238" i="2"/>
  <c r="CB238" i="2"/>
  <c r="U238" i="2"/>
  <c r="Q238" i="2"/>
  <c r="M238" i="2"/>
  <c r="K238" i="2"/>
  <c r="J238" i="2"/>
  <c r="H238" i="2"/>
  <c r="C238" i="2"/>
  <c r="DV237" i="2"/>
  <c r="DO237" i="2"/>
  <c r="CD237" i="2"/>
  <c r="CB237" i="2"/>
  <c r="U237" i="2"/>
  <c r="Q237" i="2"/>
  <c r="M237" i="2"/>
  <c r="K237" i="2"/>
  <c r="J237" i="2"/>
  <c r="H237" i="2"/>
  <c r="C237" i="2"/>
  <c r="DV236" i="2"/>
  <c r="DO236" i="2"/>
  <c r="CI236" i="2"/>
  <c r="CH236" i="2"/>
  <c r="CG236" i="2"/>
  <c r="CD236" i="2"/>
  <c r="CJ236" i="2" s="1"/>
  <c r="CB236" i="2"/>
  <c r="U236" i="2"/>
  <c r="Q236" i="2"/>
  <c r="M236" i="2"/>
  <c r="K236" i="2"/>
  <c r="J236" i="2"/>
  <c r="H236" i="2"/>
  <c r="C236" i="2"/>
  <c r="DV235" i="2"/>
  <c r="DO235" i="2"/>
  <c r="CH235" i="2"/>
  <c r="CD235" i="2"/>
  <c r="CB235" i="2"/>
  <c r="U235" i="2"/>
  <c r="Q235" i="2"/>
  <c r="M235" i="2"/>
  <c r="K235" i="2"/>
  <c r="J235" i="2"/>
  <c r="H235" i="2"/>
  <c r="C235" i="2"/>
  <c r="DV234" i="2"/>
  <c r="DO234" i="2"/>
  <c r="CI234" i="2"/>
  <c r="CH234" i="2"/>
  <c r="CG234" i="2"/>
  <c r="CD234" i="2"/>
  <c r="CJ234" i="2" s="1"/>
  <c r="CB234" i="2"/>
  <c r="U234" i="2"/>
  <c r="Q234" i="2"/>
  <c r="M234" i="2"/>
  <c r="K234" i="2"/>
  <c r="J234" i="2"/>
  <c r="H234" i="2"/>
  <c r="C234" i="2"/>
  <c r="DV233" i="2"/>
  <c r="DO233" i="2"/>
  <c r="CD233" i="2"/>
  <c r="CB233" i="2"/>
  <c r="U233" i="2"/>
  <c r="Q233" i="2"/>
  <c r="M233" i="2"/>
  <c r="K233" i="2"/>
  <c r="J233" i="2"/>
  <c r="H233" i="2"/>
  <c r="C233" i="2"/>
  <c r="DV232" i="2"/>
  <c r="DO232" i="2"/>
  <c r="CH232" i="2"/>
  <c r="CD232" i="2"/>
  <c r="CB232" i="2"/>
  <c r="U232" i="2"/>
  <c r="Q232" i="2"/>
  <c r="M232" i="2"/>
  <c r="K232" i="2"/>
  <c r="J232" i="2"/>
  <c r="H232" i="2"/>
  <c r="C232" i="2"/>
  <c r="DV231" i="2"/>
  <c r="DO231" i="2"/>
  <c r="CD231" i="2"/>
  <c r="CB231" i="2"/>
  <c r="U231" i="2"/>
  <c r="Q231" i="2"/>
  <c r="M231" i="2"/>
  <c r="K231" i="2"/>
  <c r="J231" i="2"/>
  <c r="H231" i="2"/>
  <c r="C231" i="2"/>
  <c r="DV230" i="2"/>
  <c r="DO230" i="2"/>
  <c r="CD230" i="2"/>
  <c r="CB230" i="2"/>
  <c r="U230" i="2"/>
  <c r="Q230" i="2"/>
  <c r="M230" i="2"/>
  <c r="K230" i="2"/>
  <c r="J230" i="2"/>
  <c r="H230" i="2"/>
  <c r="C230" i="2"/>
  <c r="DV229" i="2"/>
  <c r="DO229" i="2"/>
  <c r="CD229" i="2"/>
  <c r="CB229" i="2"/>
  <c r="U229" i="2"/>
  <c r="Q229" i="2"/>
  <c r="M229" i="2"/>
  <c r="K229" i="2"/>
  <c r="J229" i="2"/>
  <c r="H229" i="2"/>
  <c r="C229" i="2"/>
  <c r="DV228" i="2"/>
  <c r="DO228" i="2"/>
  <c r="CI228" i="2"/>
  <c r="CH228" i="2"/>
  <c r="CG228" i="2"/>
  <c r="CD228" i="2"/>
  <c r="CJ228" i="2" s="1"/>
  <c r="CB228" i="2"/>
  <c r="U228" i="2"/>
  <c r="Q228" i="2"/>
  <c r="M228" i="2"/>
  <c r="K228" i="2"/>
  <c r="J228" i="2"/>
  <c r="H228" i="2"/>
  <c r="C228" i="2"/>
  <c r="DV227" i="2"/>
  <c r="DO227" i="2"/>
  <c r="CH227" i="2"/>
  <c r="CD227" i="2"/>
  <c r="CB227" i="2"/>
  <c r="U227" i="2"/>
  <c r="Q227" i="2"/>
  <c r="M227" i="2"/>
  <c r="K227" i="2"/>
  <c r="J227" i="2"/>
  <c r="H227" i="2"/>
  <c r="C227" i="2"/>
  <c r="DV226" i="2"/>
  <c r="DO226" i="2"/>
  <c r="CD226" i="2"/>
  <c r="CB226" i="2"/>
  <c r="U226" i="2"/>
  <c r="Q226" i="2"/>
  <c r="M226" i="2"/>
  <c r="K226" i="2"/>
  <c r="J226" i="2"/>
  <c r="H226" i="2"/>
  <c r="C226" i="2"/>
  <c r="DV225" i="2"/>
  <c r="DO225" i="2"/>
  <c r="CD225" i="2"/>
  <c r="CB225" i="2"/>
  <c r="U225" i="2"/>
  <c r="Q225" i="2"/>
  <c r="M225" i="2"/>
  <c r="K225" i="2"/>
  <c r="J225" i="2"/>
  <c r="H225" i="2"/>
  <c r="C225" i="2"/>
  <c r="DV224" i="2"/>
  <c r="DO224" i="2"/>
  <c r="CD224" i="2"/>
  <c r="CB224" i="2"/>
  <c r="U224" i="2"/>
  <c r="Q224" i="2"/>
  <c r="M224" i="2"/>
  <c r="K224" i="2"/>
  <c r="J224" i="2"/>
  <c r="H224" i="2"/>
  <c r="C224" i="2"/>
  <c r="DV223" i="2"/>
  <c r="DO223" i="2"/>
  <c r="CD223" i="2"/>
  <c r="CB223" i="2"/>
  <c r="U223" i="2"/>
  <c r="Q223" i="2"/>
  <c r="M223" i="2"/>
  <c r="K223" i="2"/>
  <c r="J223" i="2"/>
  <c r="H223" i="2"/>
  <c r="C223" i="2"/>
  <c r="DV222" i="2"/>
  <c r="DO222" i="2"/>
  <c r="CD222" i="2"/>
  <c r="CB222" i="2"/>
  <c r="U222" i="2"/>
  <c r="Q222" i="2"/>
  <c r="M222" i="2"/>
  <c r="K222" i="2"/>
  <c r="J222" i="2"/>
  <c r="H222" i="2"/>
  <c r="C222" i="2"/>
  <c r="DV221" i="2"/>
  <c r="DO221" i="2"/>
  <c r="CI221" i="2"/>
  <c r="CH221" i="2"/>
  <c r="CG221" i="2"/>
  <c r="CD221" i="2"/>
  <c r="CJ221" i="2" s="1"/>
  <c r="CB221" i="2"/>
  <c r="U221" i="2"/>
  <c r="Q221" i="2"/>
  <c r="M221" i="2"/>
  <c r="K221" i="2"/>
  <c r="J221" i="2"/>
  <c r="H221" i="2"/>
  <c r="C221" i="2"/>
  <c r="DV220" i="2"/>
  <c r="DO220" i="2"/>
  <c r="CH220" i="2"/>
  <c r="CD220" i="2"/>
  <c r="CB220" i="2"/>
  <c r="U220" i="2"/>
  <c r="Q220" i="2"/>
  <c r="M220" i="2"/>
  <c r="K220" i="2"/>
  <c r="J220" i="2"/>
  <c r="H220" i="2"/>
  <c r="C220" i="2"/>
  <c r="DV219" i="2"/>
  <c r="DO219" i="2"/>
  <c r="CD219" i="2"/>
  <c r="CB219" i="2"/>
  <c r="U219" i="2"/>
  <c r="Q219" i="2"/>
  <c r="M219" i="2"/>
  <c r="K219" i="2"/>
  <c r="J219" i="2"/>
  <c r="H219" i="2"/>
  <c r="C219" i="2"/>
  <c r="DV218" i="2"/>
  <c r="DO218" i="2"/>
  <c r="CD218" i="2"/>
  <c r="CB218" i="2"/>
  <c r="U218" i="2"/>
  <c r="Q218" i="2"/>
  <c r="M218" i="2"/>
  <c r="K218" i="2"/>
  <c r="J218" i="2"/>
  <c r="H218" i="2"/>
  <c r="C218" i="2"/>
  <c r="DV217" i="2"/>
  <c r="DO217" i="2"/>
  <c r="CD217" i="2"/>
  <c r="CB217" i="2"/>
  <c r="U217" i="2"/>
  <c r="Q217" i="2"/>
  <c r="M217" i="2"/>
  <c r="K217" i="2"/>
  <c r="J217" i="2"/>
  <c r="H217" i="2"/>
  <c r="C217" i="2"/>
  <c r="DV216" i="2"/>
  <c r="DO216" i="2"/>
  <c r="CJ216" i="2"/>
  <c r="CI216" i="2"/>
  <c r="CH216" i="2"/>
  <c r="CG216" i="2"/>
  <c r="CD216" i="2"/>
  <c r="CB216" i="2"/>
  <c r="U216" i="2"/>
  <c r="Q216" i="2"/>
  <c r="M216" i="2"/>
  <c r="K216" i="2"/>
  <c r="J216" i="2"/>
  <c r="H216" i="2"/>
  <c r="C216" i="2"/>
  <c r="DV215" i="2"/>
  <c r="DO215" i="2"/>
  <c r="CD215" i="2"/>
  <c r="CB215" i="2"/>
  <c r="U215" i="2"/>
  <c r="Q215" i="2"/>
  <c r="M215" i="2"/>
  <c r="K215" i="2"/>
  <c r="J215" i="2"/>
  <c r="H215" i="2"/>
  <c r="C215" i="2"/>
  <c r="DV214" i="2"/>
  <c r="DO214" i="2"/>
  <c r="CD214" i="2"/>
  <c r="CB214" i="2"/>
  <c r="U214" i="2"/>
  <c r="Q214" i="2"/>
  <c r="M214" i="2"/>
  <c r="K214" i="2"/>
  <c r="J214" i="2"/>
  <c r="H214" i="2"/>
  <c r="C214" i="2"/>
  <c r="DV213" i="2"/>
  <c r="DO213" i="2"/>
  <c r="CD213" i="2"/>
  <c r="CB213" i="2"/>
  <c r="U213" i="2"/>
  <c r="Q213" i="2"/>
  <c r="M213" i="2"/>
  <c r="K213" i="2"/>
  <c r="J213" i="2"/>
  <c r="H213" i="2"/>
  <c r="C213" i="2"/>
  <c r="DV212" i="2"/>
  <c r="DO212" i="2"/>
  <c r="CD212" i="2"/>
  <c r="CB212" i="2"/>
  <c r="U212" i="2"/>
  <c r="Q212" i="2"/>
  <c r="M212" i="2"/>
  <c r="K212" i="2"/>
  <c r="J212" i="2"/>
  <c r="H212" i="2"/>
  <c r="C212" i="2"/>
  <c r="DV211" i="2"/>
  <c r="DO211" i="2"/>
  <c r="CH211" i="2"/>
  <c r="CD211" i="2"/>
  <c r="CB211" i="2"/>
  <c r="U211" i="2"/>
  <c r="Q211" i="2"/>
  <c r="M211" i="2"/>
  <c r="K211" i="2"/>
  <c r="J211" i="2"/>
  <c r="H211" i="2"/>
  <c r="C211" i="2"/>
  <c r="DV210" i="2"/>
  <c r="DO210" i="2"/>
  <c r="CH210" i="2"/>
  <c r="CD210" i="2"/>
  <c r="CB210" i="2"/>
  <c r="U210" i="2"/>
  <c r="Q210" i="2"/>
  <c r="M210" i="2"/>
  <c r="K210" i="2"/>
  <c r="J210" i="2"/>
  <c r="H210" i="2"/>
  <c r="C210" i="2"/>
  <c r="DV209" i="2"/>
  <c r="DO209" i="2"/>
  <c r="CD209" i="2"/>
  <c r="CB209" i="2"/>
  <c r="U209" i="2"/>
  <c r="Q209" i="2"/>
  <c r="M209" i="2"/>
  <c r="K209" i="2"/>
  <c r="J209" i="2"/>
  <c r="H209" i="2"/>
  <c r="C209" i="2"/>
  <c r="DV208" i="2"/>
  <c r="DO208" i="2"/>
  <c r="CH208" i="2"/>
  <c r="CD208" i="2"/>
  <c r="CB208" i="2"/>
  <c r="U208" i="2"/>
  <c r="Q208" i="2"/>
  <c r="M208" i="2"/>
  <c r="K208" i="2"/>
  <c r="J208" i="2"/>
  <c r="H208" i="2"/>
  <c r="C208" i="2"/>
  <c r="DV207" i="2"/>
  <c r="DO207" i="2"/>
  <c r="CD207" i="2"/>
  <c r="CB207" i="2"/>
  <c r="U207" i="2"/>
  <c r="Q207" i="2"/>
  <c r="M207" i="2"/>
  <c r="K207" i="2"/>
  <c r="J207" i="2"/>
  <c r="H207" i="2"/>
  <c r="C207" i="2"/>
  <c r="DV206" i="2"/>
  <c r="DO206" i="2"/>
  <c r="CI206" i="2"/>
  <c r="CH206" i="2"/>
  <c r="CG206" i="2"/>
  <c r="CD206" i="2"/>
  <c r="CJ206" i="2" s="1"/>
  <c r="CB206" i="2"/>
  <c r="U206" i="2"/>
  <c r="Q206" i="2"/>
  <c r="M206" i="2"/>
  <c r="K206" i="2"/>
  <c r="J206" i="2"/>
  <c r="H206" i="2"/>
  <c r="C206" i="2"/>
  <c r="DV205" i="2"/>
  <c r="DO205" i="2"/>
  <c r="CH205" i="2"/>
  <c r="CD205" i="2"/>
  <c r="CB205" i="2"/>
  <c r="U205" i="2"/>
  <c r="Q205" i="2"/>
  <c r="M205" i="2"/>
  <c r="K205" i="2"/>
  <c r="J205" i="2"/>
  <c r="H205" i="2"/>
  <c r="C205" i="2"/>
  <c r="DV204" i="2"/>
  <c r="DO204" i="2"/>
  <c r="CD204" i="2"/>
  <c r="CB204" i="2"/>
  <c r="U204" i="2"/>
  <c r="Q204" i="2"/>
  <c r="M204" i="2"/>
  <c r="K204" i="2"/>
  <c r="J204" i="2"/>
  <c r="H204" i="2"/>
  <c r="C204" i="2"/>
  <c r="DV203" i="2"/>
  <c r="DO203" i="2"/>
  <c r="CD203" i="2"/>
  <c r="CB203" i="2"/>
  <c r="U203" i="2"/>
  <c r="Q203" i="2"/>
  <c r="M203" i="2"/>
  <c r="K203" i="2"/>
  <c r="J203" i="2"/>
  <c r="H203" i="2"/>
  <c r="C203" i="2"/>
  <c r="DV202" i="2"/>
  <c r="DO202" i="2"/>
  <c r="CD202" i="2"/>
  <c r="CB202" i="2"/>
  <c r="U202" i="2"/>
  <c r="Q202" i="2"/>
  <c r="M202" i="2"/>
  <c r="K202" i="2"/>
  <c r="J202" i="2"/>
  <c r="H202" i="2"/>
  <c r="C202" i="2"/>
  <c r="DV201" i="2"/>
  <c r="DO201" i="2"/>
  <c r="CD201" i="2"/>
  <c r="CB201" i="2"/>
  <c r="U201" i="2"/>
  <c r="Q201" i="2"/>
  <c r="M201" i="2"/>
  <c r="K201" i="2"/>
  <c r="J201" i="2"/>
  <c r="H201" i="2"/>
  <c r="C201" i="2"/>
  <c r="DV200" i="2"/>
  <c r="DO200" i="2"/>
  <c r="CH200" i="2"/>
  <c r="CD200" i="2"/>
  <c r="CB200" i="2"/>
  <c r="U200" i="2"/>
  <c r="Q200" i="2"/>
  <c r="M200" i="2"/>
  <c r="K200" i="2"/>
  <c r="J200" i="2"/>
  <c r="H200" i="2"/>
  <c r="C200" i="2"/>
  <c r="DV199" i="2"/>
  <c r="DO199" i="2"/>
  <c r="CH199" i="2"/>
  <c r="CD199" i="2"/>
  <c r="CB199" i="2"/>
  <c r="U199" i="2"/>
  <c r="Q199" i="2"/>
  <c r="M199" i="2"/>
  <c r="K199" i="2"/>
  <c r="J199" i="2"/>
  <c r="H199" i="2"/>
  <c r="C199" i="2"/>
  <c r="DV198" i="2"/>
  <c r="DO198" i="2"/>
  <c r="CD198" i="2"/>
  <c r="CB198" i="2"/>
  <c r="U198" i="2"/>
  <c r="Q198" i="2"/>
  <c r="M198" i="2"/>
  <c r="K198" i="2"/>
  <c r="J198" i="2"/>
  <c r="H198" i="2"/>
  <c r="C198" i="2"/>
  <c r="DV197" i="2"/>
  <c r="DO197" i="2"/>
  <c r="CI197" i="2"/>
  <c r="CH197" i="2"/>
  <c r="CG197" i="2"/>
  <c r="CD197" i="2"/>
  <c r="CJ197" i="2" s="1"/>
  <c r="CB197" i="2"/>
  <c r="U197" i="2"/>
  <c r="Q197" i="2"/>
  <c r="M197" i="2"/>
  <c r="K197" i="2"/>
  <c r="J197" i="2"/>
  <c r="H197" i="2"/>
  <c r="C197" i="2"/>
  <c r="DV196" i="2"/>
  <c r="DO196" i="2"/>
  <c r="CH196" i="2"/>
  <c r="CD196" i="2"/>
  <c r="CB196" i="2"/>
  <c r="U196" i="2"/>
  <c r="Q196" i="2"/>
  <c r="M196" i="2"/>
  <c r="K196" i="2"/>
  <c r="J196" i="2"/>
  <c r="H196" i="2"/>
  <c r="C196" i="2"/>
  <c r="DV195" i="2"/>
  <c r="DO195" i="2"/>
  <c r="CD195" i="2"/>
  <c r="CB195" i="2"/>
  <c r="U195" i="2"/>
  <c r="Q195" i="2"/>
  <c r="M195" i="2"/>
  <c r="K195" i="2"/>
  <c r="J195" i="2"/>
  <c r="H195" i="2"/>
  <c r="C195" i="2"/>
  <c r="DV194" i="2"/>
  <c r="DO194" i="2"/>
  <c r="CI194" i="2"/>
  <c r="CH194" i="2"/>
  <c r="CG194" i="2"/>
  <c r="CD194" i="2"/>
  <c r="CJ194" i="2" s="1"/>
  <c r="CB194" i="2"/>
  <c r="U194" i="2"/>
  <c r="Q194" i="2"/>
  <c r="M194" i="2"/>
  <c r="K194" i="2"/>
  <c r="J194" i="2"/>
  <c r="H194" i="2"/>
  <c r="C194" i="2"/>
  <c r="DV193" i="2"/>
  <c r="DO193" i="2"/>
  <c r="CH193" i="2"/>
  <c r="CD193" i="2"/>
  <c r="CB193" i="2"/>
  <c r="U193" i="2"/>
  <c r="Q193" i="2"/>
  <c r="M193" i="2"/>
  <c r="K193" i="2"/>
  <c r="J193" i="2"/>
  <c r="H193" i="2"/>
  <c r="C193" i="2"/>
  <c r="DV192" i="2"/>
  <c r="DO192" i="2"/>
  <c r="CH192" i="2"/>
  <c r="CD192" i="2"/>
  <c r="CB192" i="2"/>
  <c r="U192" i="2"/>
  <c r="Q192" i="2"/>
  <c r="M192" i="2"/>
  <c r="K192" i="2"/>
  <c r="J192" i="2"/>
  <c r="H192" i="2"/>
  <c r="C192" i="2"/>
  <c r="DV191" i="2"/>
  <c r="DO191" i="2"/>
  <c r="CD191" i="2"/>
  <c r="CB191" i="2"/>
  <c r="U191" i="2"/>
  <c r="Q191" i="2"/>
  <c r="M191" i="2"/>
  <c r="K191" i="2"/>
  <c r="J191" i="2"/>
  <c r="H191" i="2"/>
  <c r="C191" i="2"/>
  <c r="DV190" i="2"/>
  <c r="DO190" i="2"/>
  <c r="CD190" i="2"/>
  <c r="CB190" i="2"/>
  <c r="U190" i="2"/>
  <c r="Q190" i="2"/>
  <c r="M190" i="2"/>
  <c r="K190" i="2"/>
  <c r="J190" i="2"/>
  <c r="H190" i="2"/>
  <c r="C190" i="2"/>
  <c r="DV189" i="2"/>
  <c r="DO189" i="2"/>
  <c r="CH189" i="2"/>
  <c r="CD189" i="2"/>
  <c r="CB189" i="2"/>
  <c r="U189" i="2"/>
  <c r="Q189" i="2"/>
  <c r="M189" i="2"/>
  <c r="K189" i="2"/>
  <c r="J189" i="2"/>
  <c r="H189" i="2"/>
  <c r="C189" i="2"/>
  <c r="DV188" i="2"/>
  <c r="DO188" i="2"/>
  <c r="CD188" i="2"/>
  <c r="CB188" i="2"/>
  <c r="U188" i="2"/>
  <c r="Q188" i="2"/>
  <c r="M188" i="2"/>
  <c r="K188" i="2"/>
  <c r="J188" i="2"/>
  <c r="H188" i="2"/>
  <c r="C188" i="2"/>
  <c r="DV187" i="2"/>
  <c r="DO187" i="2"/>
  <c r="CD187" i="2"/>
  <c r="CB187" i="2"/>
  <c r="U187" i="2"/>
  <c r="Q187" i="2"/>
  <c r="M187" i="2"/>
  <c r="K187" i="2"/>
  <c r="J187" i="2"/>
  <c r="H187" i="2"/>
  <c r="C187" i="2"/>
  <c r="DV186" i="2"/>
  <c r="DO186" i="2"/>
  <c r="CH186" i="2"/>
  <c r="CD186" i="2"/>
  <c r="CB186" i="2"/>
  <c r="U186" i="2"/>
  <c r="Q186" i="2"/>
  <c r="M186" i="2"/>
  <c r="K186" i="2"/>
  <c r="J186" i="2"/>
  <c r="H186" i="2"/>
  <c r="C186" i="2"/>
  <c r="DV185" i="2"/>
  <c r="DO185" i="2"/>
  <c r="CH185" i="2"/>
  <c r="CD185" i="2"/>
  <c r="CB185" i="2"/>
  <c r="U185" i="2"/>
  <c r="Q185" i="2"/>
  <c r="M185" i="2"/>
  <c r="K185" i="2"/>
  <c r="J185" i="2"/>
  <c r="H185" i="2"/>
  <c r="C185" i="2"/>
  <c r="DV184" i="2"/>
  <c r="DO184" i="2"/>
  <c r="CH184" i="2"/>
  <c r="CD184" i="2"/>
  <c r="CB184" i="2"/>
  <c r="U184" i="2"/>
  <c r="Q184" i="2"/>
  <c r="M184" i="2"/>
  <c r="K184" i="2"/>
  <c r="J184" i="2"/>
  <c r="H184" i="2"/>
  <c r="C184" i="2"/>
  <c r="DV183" i="2"/>
  <c r="DO183" i="2"/>
  <c r="CI183" i="2"/>
  <c r="CH183" i="2"/>
  <c r="CG183" i="2"/>
  <c r="CD183" i="2"/>
  <c r="CJ183" i="2" s="1"/>
  <c r="CB183" i="2"/>
  <c r="U183" i="2"/>
  <c r="Q183" i="2"/>
  <c r="M183" i="2"/>
  <c r="K183" i="2"/>
  <c r="J183" i="2"/>
  <c r="H183" i="2"/>
  <c r="C183" i="2"/>
  <c r="DV182" i="2"/>
  <c r="DO182" i="2"/>
  <c r="CD182" i="2"/>
  <c r="CB182" i="2"/>
  <c r="U182" i="2"/>
  <c r="Q182" i="2"/>
  <c r="M182" i="2"/>
  <c r="K182" i="2"/>
  <c r="J182" i="2"/>
  <c r="H182" i="2"/>
  <c r="C182" i="2"/>
  <c r="DV181" i="2"/>
  <c r="DO181" i="2"/>
  <c r="CD181" i="2"/>
  <c r="CB181" i="2"/>
  <c r="U181" i="2"/>
  <c r="Q181" i="2"/>
  <c r="M181" i="2"/>
  <c r="K181" i="2"/>
  <c r="J181" i="2"/>
  <c r="H181" i="2"/>
  <c r="C181" i="2"/>
  <c r="DV180" i="2"/>
  <c r="DO180" i="2"/>
  <c r="CH180" i="2"/>
  <c r="CD180" i="2"/>
  <c r="CB180" i="2"/>
  <c r="U180" i="2"/>
  <c r="Q180" i="2"/>
  <c r="M180" i="2"/>
  <c r="K180" i="2"/>
  <c r="J180" i="2"/>
  <c r="H180" i="2"/>
  <c r="C180" i="2"/>
  <c r="DV179" i="2"/>
  <c r="DO179" i="2"/>
  <c r="CD179" i="2"/>
  <c r="CB179" i="2"/>
  <c r="U179" i="2"/>
  <c r="Q179" i="2"/>
  <c r="M179" i="2"/>
  <c r="K179" i="2"/>
  <c r="J179" i="2"/>
  <c r="H179" i="2"/>
  <c r="C179" i="2"/>
  <c r="DV178" i="2"/>
  <c r="DO178" i="2"/>
  <c r="CD178" i="2"/>
  <c r="CB178" i="2"/>
  <c r="U178" i="2"/>
  <c r="Q178" i="2"/>
  <c r="M178" i="2"/>
  <c r="K178" i="2"/>
  <c r="J178" i="2"/>
  <c r="H178" i="2"/>
  <c r="C178" i="2"/>
  <c r="DV177" i="2"/>
  <c r="DO177" i="2"/>
  <c r="CI177" i="2"/>
  <c r="CH177" i="2"/>
  <c r="CG177" i="2"/>
  <c r="CD177" i="2"/>
  <c r="CJ177" i="2" s="1"/>
  <c r="CB177" i="2"/>
  <c r="U177" i="2"/>
  <c r="Q177" i="2"/>
  <c r="M177" i="2"/>
  <c r="K177" i="2"/>
  <c r="J177" i="2"/>
  <c r="H177" i="2"/>
  <c r="C177" i="2"/>
  <c r="DV176" i="2"/>
  <c r="DO176" i="2"/>
  <c r="CD176" i="2"/>
  <c r="CB176" i="2"/>
  <c r="U176" i="2"/>
  <c r="Q176" i="2"/>
  <c r="M176" i="2"/>
  <c r="K176" i="2"/>
  <c r="J176" i="2"/>
  <c r="H176" i="2"/>
  <c r="C176" i="2"/>
  <c r="DV175" i="2"/>
  <c r="DO175" i="2"/>
  <c r="CI175" i="2"/>
  <c r="CH175" i="2"/>
  <c r="CG175" i="2"/>
  <c r="CD175" i="2"/>
  <c r="CJ175" i="2" s="1"/>
  <c r="CB175" i="2"/>
  <c r="U175" i="2"/>
  <c r="Q175" i="2"/>
  <c r="M175" i="2"/>
  <c r="K175" i="2"/>
  <c r="J175" i="2"/>
  <c r="H175" i="2"/>
  <c r="C175" i="2"/>
  <c r="DV174" i="2"/>
  <c r="DO174" i="2"/>
  <c r="CD174" i="2"/>
  <c r="CB174" i="2"/>
  <c r="U174" i="2"/>
  <c r="Q174" i="2"/>
  <c r="M174" i="2"/>
  <c r="K174" i="2"/>
  <c r="J174" i="2"/>
  <c r="H174" i="2"/>
  <c r="C174" i="2"/>
  <c r="DV173" i="2"/>
  <c r="DO173" i="2"/>
  <c r="CH173" i="2"/>
  <c r="CD173" i="2"/>
  <c r="CB173" i="2"/>
  <c r="U173" i="2"/>
  <c r="Q173" i="2"/>
  <c r="M173" i="2"/>
  <c r="K173" i="2"/>
  <c r="J173" i="2"/>
  <c r="H173" i="2"/>
  <c r="C173" i="2"/>
  <c r="DV172" i="2"/>
  <c r="DO172" i="2"/>
  <c r="CD172" i="2"/>
  <c r="CB172" i="2"/>
  <c r="U172" i="2"/>
  <c r="Q172" i="2"/>
  <c r="M172" i="2"/>
  <c r="K172" i="2"/>
  <c r="J172" i="2"/>
  <c r="H172" i="2"/>
  <c r="C172" i="2"/>
  <c r="DV171" i="2"/>
  <c r="DO171" i="2"/>
  <c r="CD171" i="2"/>
  <c r="CB171" i="2"/>
  <c r="U171" i="2"/>
  <c r="Q171" i="2"/>
  <c r="M171" i="2"/>
  <c r="K171" i="2"/>
  <c r="J171" i="2"/>
  <c r="H171" i="2"/>
  <c r="C171" i="2"/>
  <c r="DV170" i="2"/>
  <c r="DO170" i="2"/>
  <c r="CI170" i="2"/>
  <c r="CH170" i="2"/>
  <c r="CG170" i="2"/>
  <c r="CD170" i="2"/>
  <c r="CJ170" i="2" s="1"/>
  <c r="CB170" i="2"/>
  <c r="U170" i="2"/>
  <c r="Q170" i="2"/>
  <c r="M170" i="2"/>
  <c r="K170" i="2"/>
  <c r="J170" i="2"/>
  <c r="H170" i="2"/>
  <c r="C170" i="2"/>
  <c r="DV169" i="2"/>
  <c r="DO169" i="2"/>
  <c r="CI169" i="2"/>
  <c r="CH169" i="2"/>
  <c r="CG169" i="2"/>
  <c r="CJ169" i="2" s="1"/>
  <c r="CD169" i="2"/>
  <c r="CB169" i="2"/>
  <c r="U169" i="2"/>
  <c r="Q169" i="2"/>
  <c r="M169" i="2"/>
  <c r="K169" i="2"/>
  <c r="J169" i="2"/>
  <c r="H169" i="2"/>
  <c r="C169" i="2"/>
  <c r="DV168" i="2"/>
  <c r="DO168" i="2"/>
  <c r="CD168" i="2"/>
  <c r="CB168" i="2"/>
  <c r="U168" i="2"/>
  <c r="Q168" i="2"/>
  <c r="M168" i="2"/>
  <c r="K168" i="2"/>
  <c r="J168" i="2"/>
  <c r="H168" i="2"/>
  <c r="C168" i="2"/>
  <c r="DV167" i="2"/>
  <c r="DO167" i="2"/>
  <c r="CD167" i="2"/>
  <c r="CB167" i="2"/>
  <c r="U167" i="2"/>
  <c r="Q167" i="2"/>
  <c r="M167" i="2"/>
  <c r="K167" i="2"/>
  <c r="J167" i="2"/>
  <c r="H167" i="2"/>
  <c r="C167" i="2"/>
  <c r="DV166" i="2"/>
  <c r="DO166" i="2"/>
  <c r="CH166" i="2"/>
  <c r="CD166" i="2"/>
  <c r="CB166" i="2"/>
  <c r="U166" i="2"/>
  <c r="Q166" i="2"/>
  <c r="M166" i="2"/>
  <c r="K166" i="2"/>
  <c r="J166" i="2"/>
  <c r="H166" i="2"/>
  <c r="C166" i="2"/>
  <c r="DV165" i="2"/>
  <c r="DO165" i="2"/>
  <c r="CI165" i="2"/>
  <c r="CH165" i="2"/>
  <c r="CG165" i="2"/>
  <c r="CD165" i="2"/>
  <c r="CB165" i="2"/>
  <c r="U165" i="2"/>
  <c r="Q165" i="2"/>
  <c r="M165" i="2"/>
  <c r="K165" i="2"/>
  <c r="J165" i="2"/>
  <c r="H165" i="2"/>
  <c r="C165" i="2"/>
  <c r="DV164" i="2"/>
  <c r="DO164" i="2"/>
  <c r="CI164" i="2"/>
  <c r="CH164" i="2"/>
  <c r="CG164" i="2"/>
  <c r="CD164" i="2"/>
  <c r="CJ164" i="2" s="1"/>
  <c r="CB164" i="2"/>
  <c r="U164" i="2"/>
  <c r="Q164" i="2"/>
  <c r="M164" i="2"/>
  <c r="K164" i="2"/>
  <c r="J164" i="2"/>
  <c r="H164" i="2"/>
  <c r="C164" i="2"/>
  <c r="DV163" i="2"/>
  <c r="DO163" i="2"/>
  <c r="CD163" i="2"/>
  <c r="CB163" i="2"/>
  <c r="U163" i="2"/>
  <c r="Q163" i="2"/>
  <c r="M163" i="2"/>
  <c r="K163" i="2"/>
  <c r="J163" i="2"/>
  <c r="H163" i="2"/>
  <c r="C163" i="2"/>
  <c r="DV162" i="2"/>
  <c r="DO162" i="2"/>
  <c r="CD162" i="2"/>
  <c r="CB162" i="2"/>
  <c r="U162" i="2"/>
  <c r="Q162" i="2"/>
  <c r="M162" i="2"/>
  <c r="K162" i="2"/>
  <c r="J162" i="2"/>
  <c r="H162" i="2"/>
  <c r="C162" i="2"/>
  <c r="DV161" i="2"/>
  <c r="DO161" i="2"/>
  <c r="CD161" i="2"/>
  <c r="CB161" i="2"/>
  <c r="U161" i="2"/>
  <c r="Q161" i="2"/>
  <c r="M161" i="2"/>
  <c r="K161" i="2"/>
  <c r="J161" i="2"/>
  <c r="H161" i="2"/>
  <c r="C161" i="2"/>
  <c r="DV160" i="2"/>
  <c r="DO160" i="2"/>
  <c r="CH160" i="2"/>
  <c r="CD160" i="2"/>
  <c r="CB160" i="2"/>
  <c r="U160" i="2"/>
  <c r="Q160" i="2"/>
  <c r="M160" i="2"/>
  <c r="K160" i="2"/>
  <c r="J160" i="2"/>
  <c r="H160" i="2"/>
  <c r="C160" i="2"/>
  <c r="DV159" i="2"/>
  <c r="DO159" i="2"/>
  <c r="CD159" i="2"/>
  <c r="CB159" i="2"/>
  <c r="U159" i="2"/>
  <c r="Q159" i="2"/>
  <c r="M159" i="2"/>
  <c r="K159" i="2"/>
  <c r="J159" i="2"/>
  <c r="H159" i="2"/>
  <c r="C159" i="2"/>
  <c r="DV158" i="2"/>
  <c r="DO158" i="2"/>
  <c r="CD158" i="2"/>
  <c r="CB158" i="2"/>
  <c r="U158" i="2"/>
  <c r="Q158" i="2"/>
  <c r="M158" i="2"/>
  <c r="K158" i="2"/>
  <c r="J158" i="2"/>
  <c r="H158" i="2"/>
  <c r="C158" i="2"/>
  <c r="DV157" i="2"/>
  <c r="DO157" i="2"/>
  <c r="CD157" i="2"/>
  <c r="CB157" i="2"/>
  <c r="U157" i="2"/>
  <c r="Q157" i="2"/>
  <c r="M157" i="2"/>
  <c r="K157" i="2"/>
  <c r="J157" i="2"/>
  <c r="H157" i="2"/>
  <c r="C157" i="2"/>
  <c r="DV156" i="2"/>
  <c r="DO156" i="2"/>
  <c r="CD156" i="2"/>
  <c r="CB156" i="2"/>
  <c r="U156" i="2"/>
  <c r="Q156" i="2"/>
  <c r="M156" i="2"/>
  <c r="K156" i="2"/>
  <c r="J156" i="2"/>
  <c r="H156" i="2"/>
  <c r="C156" i="2"/>
  <c r="DV155" i="2"/>
  <c r="DO155" i="2"/>
  <c r="CH155" i="2"/>
  <c r="CD155" i="2"/>
  <c r="CB155" i="2"/>
  <c r="U155" i="2"/>
  <c r="Q155" i="2"/>
  <c r="M155" i="2"/>
  <c r="K155" i="2"/>
  <c r="J155" i="2"/>
  <c r="H155" i="2"/>
  <c r="C155" i="2"/>
  <c r="DV154" i="2"/>
  <c r="DO154" i="2"/>
  <c r="CI154" i="2"/>
  <c r="CH154" i="2"/>
  <c r="CG154" i="2"/>
  <c r="CD154" i="2"/>
  <c r="CJ154" i="2" s="1"/>
  <c r="CB154" i="2"/>
  <c r="U154" i="2"/>
  <c r="Q154" i="2"/>
  <c r="M154" i="2"/>
  <c r="K154" i="2"/>
  <c r="J154" i="2"/>
  <c r="H154" i="2"/>
  <c r="C154" i="2"/>
  <c r="DV153" i="2"/>
  <c r="DO153" i="2"/>
  <c r="CD153" i="2"/>
  <c r="CB153" i="2"/>
  <c r="U153" i="2"/>
  <c r="Q153" i="2"/>
  <c r="M153" i="2"/>
  <c r="K153" i="2"/>
  <c r="J153" i="2"/>
  <c r="H153" i="2"/>
  <c r="C153" i="2"/>
  <c r="DV152" i="2"/>
  <c r="DO152" i="2"/>
  <c r="CD152" i="2"/>
  <c r="CB152" i="2"/>
  <c r="U152" i="2"/>
  <c r="Q152" i="2"/>
  <c r="M152" i="2"/>
  <c r="K152" i="2"/>
  <c r="J152" i="2"/>
  <c r="H152" i="2"/>
  <c r="C152" i="2"/>
  <c r="DV151" i="2"/>
  <c r="DO151" i="2"/>
  <c r="CI151" i="2"/>
  <c r="CH151" i="2"/>
  <c r="CG151" i="2"/>
  <c r="CD151" i="2"/>
  <c r="CJ151" i="2" s="1"/>
  <c r="CB151" i="2"/>
  <c r="U151" i="2"/>
  <c r="Q151" i="2"/>
  <c r="M151" i="2"/>
  <c r="K151" i="2"/>
  <c r="J151" i="2"/>
  <c r="H151" i="2"/>
  <c r="C151" i="2"/>
  <c r="DV150" i="2"/>
  <c r="DO150" i="2"/>
  <c r="CI150" i="2"/>
  <c r="CH150" i="2"/>
  <c r="CG150" i="2"/>
  <c r="CD150" i="2"/>
  <c r="CJ150" i="2" s="1"/>
  <c r="CB150" i="2"/>
  <c r="U150" i="2"/>
  <c r="Q150" i="2"/>
  <c r="M150" i="2"/>
  <c r="K150" i="2"/>
  <c r="J150" i="2"/>
  <c r="H150" i="2"/>
  <c r="C150" i="2"/>
  <c r="DV149" i="2"/>
  <c r="DO149" i="2"/>
  <c r="CD149" i="2"/>
  <c r="CB149" i="2"/>
  <c r="U149" i="2"/>
  <c r="Q149" i="2"/>
  <c r="M149" i="2"/>
  <c r="K149" i="2"/>
  <c r="J149" i="2"/>
  <c r="H149" i="2"/>
  <c r="C149" i="2"/>
  <c r="DV148" i="2"/>
  <c r="DO148" i="2"/>
  <c r="CD148" i="2"/>
  <c r="CB148" i="2"/>
  <c r="U148" i="2"/>
  <c r="Q148" i="2"/>
  <c r="M148" i="2"/>
  <c r="K148" i="2"/>
  <c r="J148" i="2"/>
  <c r="H148" i="2"/>
  <c r="C148" i="2"/>
  <c r="DV147" i="2"/>
  <c r="DO147" i="2"/>
  <c r="CD147" i="2"/>
  <c r="CB147" i="2"/>
  <c r="U147" i="2"/>
  <c r="Q147" i="2"/>
  <c r="M147" i="2"/>
  <c r="K147" i="2"/>
  <c r="J147" i="2"/>
  <c r="H147" i="2"/>
  <c r="C147" i="2"/>
  <c r="DV146" i="2"/>
  <c r="DO146" i="2"/>
  <c r="CH146" i="2"/>
  <c r="CD146" i="2"/>
  <c r="CB146" i="2"/>
  <c r="U146" i="2"/>
  <c r="Q146" i="2"/>
  <c r="M146" i="2"/>
  <c r="K146" i="2"/>
  <c r="J146" i="2"/>
  <c r="H146" i="2"/>
  <c r="C146" i="2"/>
  <c r="DV145" i="2"/>
  <c r="DO145" i="2"/>
  <c r="CD145" i="2"/>
  <c r="CB145" i="2"/>
  <c r="U145" i="2"/>
  <c r="Q145" i="2"/>
  <c r="M145" i="2"/>
  <c r="K145" i="2"/>
  <c r="J145" i="2"/>
  <c r="H145" i="2"/>
  <c r="C145" i="2"/>
  <c r="DV144" i="2"/>
  <c r="DO144" i="2"/>
  <c r="CH144" i="2"/>
  <c r="CD144" i="2"/>
  <c r="CB144" i="2"/>
  <c r="U144" i="2"/>
  <c r="Q144" i="2"/>
  <c r="M144" i="2"/>
  <c r="K144" i="2"/>
  <c r="J144" i="2"/>
  <c r="H144" i="2"/>
  <c r="C144" i="2"/>
  <c r="DV143" i="2"/>
  <c r="DO143" i="2"/>
  <c r="CH143" i="2"/>
  <c r="CD143" i="2"/>
  <c r="CB143" i="2"/>
  <c r="U143" i="2"/>
  <c r="Q143" i="2"/>
  <c r="M143" i="2"/>
  <c r="K143" i="2"/>
  <c r="J143" i="2"/>
  <c r="H143" i="2"/>
  <c r="C143" i="2"/>
  <c r="DV142" i="2"/>
  <c r="DO142" i="2"/>
  <c r="CI142" i="2"/>
  <c r="CH142" i="2"/>
  <c r="CG142" i="2"/>
  <c r="CD142" i="2"/>
  <c r="CJ142" i="2" s="1"/>
  <c r="CB142" i="2"/>
  <c r="U142" i="2"/>
  <c r="Q142" i="2"/>
  <c r="M142" i="2"/>
  <c r="K142" i="2"/>
  <c r="J142" i="2"/>
  <c r="H142" i="2"/>
  <c r="C142" i="2"/>
  <c r="DV141" i="2"/>
  <c r="DO141" i="2"/>
  <c r="CH141" i="2"/>
  <c r="CD141" i="2"/>
  <c r="CB141" i="2"/>
  <c r="U141" i="2"/>
  <c r="Q141" i="2"/>
  <c r="M141" i="2"/>
  <c r="K141" i="2"/>
  <c r="J141" i="2"/>
  <c r="H141" i="2"/>
  <c r="C141" i="2"/>
  <c r="DV140" i="2"/>
  <c r="DO140" i="2"/>
  <c r="CI140" i="2"/>
  <c r="CH140" i="2"/>
  <c r="CG140" i="2"/>
  <c r="CD140" i="2"/>
  <c r="CB140" i="2"/>
  <c r="U140" i="2"/>
  <c r="Q140" i="2"/>
  <c r="M140" i="2"/>
  <c r="K140" i="2"/>
  <c r="J140" i="2"/>
  <c r="H140" i="2"/>
  <c r="C140" i="2"/>
  <c r="DV139" i="2"/>
  <c r="DO139" i="2"/>
  <c r="CD139" i="2"/>
  <c r="CB139" i="2"/>
  <c r="U139" i="2"/>
  <c r="Q139" i="2"/>
  <c r="M139" i="2"/>
  <c r="K139" i="2"/>
  <c r="J139" i="2"/>
  <c r="H139" i="2"/>
  <c r="C139" i="2"/>
  <c r="DV138" i="2"/>
  <c r="DO138" i="2"/>
  <c r="CD138" i="2"/>
  <c r="CB138" i="2"/>
  <c r="U138" i="2"/>
  <c r="Q138" i="2"/>
  <c r="M138" i="2"/>
  <c r="K138" i="2"/>
  <c r="J138" i="2"/>
  <c r="H138" i="2"/>
  <c r="C138" i="2"/>
  <c r="DV137" i="2"/>
  <c r="DO137" i="2"/>
  <c r="CD137" i="2"/>
  <c r="CB137" i="2"/>
  <c r="U137" i="2"/>
  <c r="Q137" i="2"/>
  <c r="M137" i="2"/>
  <c r="K137" i="2"/>
  <c r="J137" i="2"/>
  <c r="H137" i="2"/>
  <c r="C137" i="2"/>
  <c r="DV136" i="2"/>
  <c r="DO136" i="2"/>
  <c r="CD136" i="2"/>
  <c r="CB136" i="2"/>
  <c r="U136" i="2"/>
  <c r="Q136" i="2"/>
  <c r="M136" i="2"/>
  <c r="K136" i="2"/>
  <c r="J136" i="2"/>
  <c r="H136" i="2"/>
  <c r="C136" i="2"/>
  <c r="DV135" i="2"/>
  <c r="DO135" i="2"/>
  <c r="CH135" i="2"/>
  <c r="CD135" i="2"/>
  <c r="CB135" i="2"/>
  <c r="U135" i="2"/>
  <c r="Q135" i="2"/>
  <c r="M135" i="2"/>
  <c r="K135" i="2"/>
  <c r="J135" i="2"/>
  <c r="H135" i="2"/>
  <c r="C135" i="2"/>
  <c r="DV134" i="2"/>
  <c r="DO134" i="2"/>
  <c r="CI134" i="2"/>
  <c r="CH134" i="2"/>
  <c r="CG134" i="2"/>
  <c r="CD134" i="2"/>
  <c r="CJ134" i="2" s="1"/>
  <c r="CB134" i="2"/>
  <c r="U134" i="2"/>
  <c r="Q134" i="2"/>
  <c r="M134" i="2"/>
  <c r="K134" i="2"/>
  <c r="J134" i="2"/>
  <c r="H134" i="2"/>
  <c r="C134" i="2"/>
  <c r="DV133" i="2"/>
  <c r="DO133" i="2"/>
  <c r="CH133" i="2"/>
  <c r="CD133" i="2"/>
  <c r="CB133" i="2"/>
  <c r="U133" i="2"/>
  <c r="Q133" i="2"/>
  <c r="M133" i="2"/>
  <c r="K133" i="2"/>
  <c r="J133" i="2"/>
  <c r="H133" i="2"/>
  <c r="C133" i="2"/>
  <c r="DV132" i="2"/>
  <c r="DO132" i="2"/>
  <c r="CI132" i="2"/>
  <c r="CH132" i="2"/>
  <c r="CG132" i="2"/>
  <c r="CD132" i="2"/>
  <c r="CJ132" i="2" s="1"/>
  <c r="CB132" i="2"/>
  <c r="U132" i="2"/>
  <c r="Q132" i="2"/>
  <c r="M132" i="2"/>
  <c r="K132" i="2"/>
  <c r="J132" i="2"/>
  <c r="H132" i="2"/>
  <c r="C132" i="2"/>
  <c r="DV131" i="2"/>
  <c r="DO131" i="2"/>
  <c r="CD131" i="2"/>
  <c r="CB131" i="2"/>
  <c r="U131" i="2"/>
  <c r="Q131" i="2"/>
  <c r="M131" i="2"/>
  <c r="K131" i="2"/>
  <c r="J131" i="2"/>
  <c r="H131" i="2"/>
  <c r="C131" i="2"/>
  <c r="DV130" i="2"/>
  <c r="DO130" i="2"/>
  <c r="CI130" i="2"/>
  <c r="CH130" i="2"/>
  <c r="CG130" i="2"/>
  <c r="CD130" i="2"/>
  <c r="CJ130" i="2" s="1"/>
  <c r="CB130" i="2"/>
  <c r="U130" i="2"/>
  <c r="Q130" i="2"/>
  <c r="M130" i="2"/>
  <c r="K130" i="2"/>
  <c r="J130" i="2"/>
  <c r="H130" i="2"/>
  <c r="C130" i="2"/>
  <c r="DV129" i="2"/>
  <c r="DO129" i="2"/>
  <c r="CD129" i="2"/>
  <c r="CB129" i="2"/>
  <c r="U129" i="2"/>
  <c r="Q129" i="2"/>
  <c r="M129" i="2"/>
  <c r="K129" i="2"/>
  <c r="J129" i="2"/>
  <c r="H129" i="2"/>
  <c r="C129" i="2"/>
  <c r="DV128" i="2"/>
  <c r="DO128" i="2"/>
  <c r="CH128" i="2"/>
  <c r="CD128" i="2"/>
  <c r="CB128" i="2"/>
  <c r="U128" i="2"/>
  <c r="Q128" i="2"/>
  <c r="M128" i="2"/>
  <c r="K128" i="2"/>
  <c r="J128" i="2"/>
  <c r="H128" i="2"/>
  <c r="C128" i="2"/>
  <c r="DV127" i="2"/>
  <c r="DO127" i="2"/>
  <c r="CD127" i="2"/>
  <c r="CB127" i="2"/>
  <c r="U127" i="2"/>
  <c r="Q127" i="2"/>
  <c r="M127" i="2"/>
  <c r="K127" i="2"/>
  <c r="J127" i="2"/>
  <c r="H127" i="2"/>
  <c r="C127" i="2"/>
  <c r="DV126" i="2"/>
  <c r="DO126" i="2"/>
  <c r="CD126" i="2"/>
  <c r="CB126" i="2"/>
  <c r="U126" i="2"/>
  <c r="Q126" i="2"/>
  <c r="M126" i="2"/>
  <c r="K126" i="2"/>
  <c r="J126" i="2"/>
  <c r="H126" i="2"/>
  <c r="C126" i="2"/>
  <c r="DV125" i="2"/>
  <c r="DO125" i="2"/>
  <c r="CD125" i="2"/>
  <c r="CB125" i="2"/>
  <c r="U125" i="2"/>
  <c r="Q125" i="2"/>
  <c r="M125" i="2"/>
  <c r="K125" i="2"/>
  <c r="J125" i="2"/>
  <c r="H125" i="2"/>
  <c r="C125" i="2"/>
  <c r="DV124" i="2"/>
  <c r="DO124" i="2"/>
  <c r="CI124" i="2"/>
  <c r="CH124" i="2"/>
  <c r="CG124" i="2"/>
  <c r="CD124" i="2"/>
  <c r="CJ124" i="2" s="1"/>
  <c r="CB124" i="2"/>
  <c r="U124" i="2"/>
  <c r="Q124" i="2"/>
  <c r="M124" i="2"/>
  <c r="K124" i="2"/>
  <c r="J124" i="2"/>
  <c r="H124" i="2"/>
  <c r="C124" i="2"/>
  <c r="DV123" i="2"/>
  <c r="DO123" i="2"/>
  <c r="CI123" i="2"/>
  <c r="CH123" i="2"/>
  <c r="CG123" i="2"/>
  <c r="CD123" i="2"/>
  <c r="CB123" i="2"/>
  <c r="U123" i="2"/>
  <c r="Q123" i="2"/>
  <c r="M123" i="2"/>
  <c r="K123" i="2"/>
  <c r="J123" i="2"/>
  <c r="H123" i="2"/>
  <c r="C123" i="2"/>
  <c r="DV122" i="2"/>
  <c r="DO122" i="2"/>
  <c r="CD122" i="2"/>
  <c r="CB122" i="2"/>
  <c r="U122" i="2"/>
  <c r="Q122" i="2"/>
  <c r="M122" i="2"/>
  <c r="K122" i="2"/>
  <c r="J122" i="2"/>
  <c r="H122" i="2"/>
  <c r="C122" i="2"/>
  <c r="DV121" i="2"/>
  <c r="DO121" i="2"/>
  <c r="CD121" i="2"/>
  <c r="CB121" i="2"/>
  <c r="U121" i="2"/>
  <c r="Q121" i="2"/>
  <c r="M121" i="2"/>
  <c r="K121" i="2"/>
  <c r="J121" i="2"/>
  <c r="H121" i="2"/>
  <c r="C121" i="2"/>
  <c r="DV120" i="2"/>
  <c r="DO120" i="2"/>
  <c r="CD120" i="2"/>
  <c r="CB120" i="2"/>
  <c r="U120" i="2"/>
  <c r="Q120" i="2"/>
  <c r="M120" i="2"/>
  <c r="K120" i="2"/>
  <c r="J120" i="2"/>
  <c r="H120" i="2"/>
  <c r="C120" i="2"/>
  <c r="DV119" i="2"/>
  <c r="DO119" i="2"/>
  <c r="CD119" i="2"/>
  <c r="CB119" i="2"/>
  <c r="U119" i="2"/>
  <c r="Q119" i="2"/>
  <c r="M119" i="2"/>
  <c r="K119" i="2"/>
  <c r="J119" i="2"/>
  <c r="H119" i="2"/>
  <c r="C119" i="2"/>
  <c r="DV118" i="2"/>
  <c r="DO118" i="2"/>
  <c r="CD118" i="2"/>
  <c r="CB118" i="2"/>
  <c r="U118" i="2"/>
  <c r="Q118" i="2"/>
  <c r="M118" i="2"/>
  <c r="K118" i="2"/>
  <c r="J118" i="2"/>
  <c r="H118" i="2"/>
  <c r="C118" i="2"/>
  <c r="DV117" i="2"/>
  <c r="DO117" i="2"/>
  <c r="CH117" i="2"/>
  <c r="CD117" i="2"/>
  <c r="CB117" i="2"/>
  <c r="U117" i="2"/>
  <c r="Q117" i="2"/>
  <c r="M117" i="2"/>
  <c r="K117" i="2"/>
  <c r="J117" i="2"/>
  <c r="H117" i="2"/>
  <c r="C117" i="2"/>
  <c r="DV116" i="2"/>
  <c r="DO116" i="2"/>
  <c r="CI116" i="2"/>
  <c r="CH116" i="2"/>
  <c r="CG116" i="2"/>
  <c r="CD116" i="2"/>
  <c r="CJ116" i="2" s="1"/>
  <c r="CB116" i="2"/>
  <c r="U116" i="2"/>
  <c r="Q116" i="2"/>
  <c r="M116" i="2"/>
  <c r="K116" i="2"/>
  <c r="J116" i="2"/>
  <c r="H116" i="2"/>
  <c r="C116" i="2"/>
  <c r="DV115" i="2"/>
  <c r="DO115" i="2"/>
  <c r="CD115" i="2"/>
  <c r="CB115" i="2"/>
  <c r="U115" i="2"/>
  <c r="Q115" i="2"/>
  <c r="M115" i="2"/>
  <c r="K115" i="2"/>
  <c r="J115" i="2"/>
  <c r="H115" i="2"/>
  <c r="C115" i="2"/>
  <c r="DV114" i="2"/>
  <c r="DO114" i="2"/>
  <c r="CD114" i="2"/>
  <c r="CB114" i="2"/>
  <c r="U114" i="2"/>
  <c r="Q114" i="2"/>
  <c r="M114" i="2"/>
  <c r="K114" i="2"/>
  <c r="J114" i="2"/>
  <c r="H114" i="2"/>
  <c r="C114" i="2"/>
  <c r="DV113" i="2"/>
  <c r="DO113" i="2"/>
  <c r="CD113" i="2"/>
  <c r="CB113" i="2"/>
  <c r="U113" i="2"/>
  <c r="Q113" i="2"/>
  <c r="M113" i="2"/>
  <c r="K113" i="2"/>
  <c r="J113" i="2"/>
  <c r="H113" i="2"/>
  <c r="C113" i="2"/>
  <c r="DV112" i="2"/>
  <c r="DO112" i="2"/>
  <c r="CI112" i="2"/>
  <c r="CH112" i="2"/>
  <c r="CG112" i="2"/>
  <c r="CD112" i="2"/>
  <c r="CJ112" i="2" s="1"/>
  <c r="CB112" i="2"/>
  <c r="U112" i="2"/>
  <c r="Q112" i="2"/>
  <c r="M112" i="2"/>
  <c r="K112" i="2"/>
  <c r="J112" i="2"/>
  <c r="H112" i="2"/>
  <c r="C112" i="2"/>
  <c r="DV111" i="2"/>
  <c r="DO111" i="2"/>
  <c r="CD111" i="2"/>
  <c r="CB111" i="2"/>
  <c r="U111" i="2"/>
  <c r="Q111" i="2"/>
  <c r="M111" i="2"/>
  <c r="K111" i="2"/>
  <c r="J111" i="2"/>
  <c r="H111" i="2"/>
  <c r="C111" i="2"/>
  <c r="DV110" i="2"/>
  <c r="DO110" i="2"/>
  <c r="CD110" i="2"/>
  <c r="CB110" i="2"/>
  <c r="U110" i="2"/>
  <c r="Q110" i="2"/>
  <c r="M110" i="2"/>
  <c r="K110" i="2"/>
  <c r="J110" i="2"/>
  <c r="H110" i="2"/>
  <c r="C110" i="2"/>
  <c r="DV109" i="2"/>
  <c r="DO109" i="2"/>
  <c r="CD109" i="2"/>
  <c r="CB109" i="2"/>
  <c r="U109" i="2"/>
  <c r="Q109" i="2"/>
  <c r="M109" i="2"/>
  <c r="K109" i="2"/>
  <c r="J109" i="2"/>
  <c r="H109" i="2"/>
  <c r="C109" i="2"/>
  <c r="DV108" i="2"/>
  <c r="DO108" i="2"/>
  <c r="CD108" i="2"/>
  <c r="CB108" i="2"/>
  <c r="U108" i="2"/>
  <c r="Q108" i="2"/>
  <c r="M108" i="2"/>
  <c r="K108" i="2"/>
  <c r="J108" i="2"/>
  <c r="H108" i="2"/>
  <c r="C108" i="2"/>
  <c r="DV107" i="2"/>
  <c r="DO107" i="2"/>
  <c r="CI107" i="2"/>
  <c r="CH107" i="2"/>
  <c r="CG107" i="2"/>
  <c r="CD107" i="2"/>
  <c r="CJ107" i="2" s="1"/>
  <c r="CB107" i="2"/>
  <c r="U107" i="2"/>
  <c r="Q107" i="2"/>
  <c r="M107" i="2"/>
  <c r="K107" i="2"/>
  <c r="J107" i="2"/>
  <c r="H107" i="2"/>
  <c r="C107" i="2"/>
  <c r="DV106" i="2"/>
  <c r="DO106" i="2"/>
  <c r="CD106" i="2"/>
  <c r="CB106" i="2"/>
  <c r="U106" i="2"/>
  <c r="Q106" i="2"/>
  <c r="M106" i="2"/>
  <c r="K106" i="2"/>
  <c r="J106" i="2"/>
  <c r="H106" i="2"/>
  <c r="C106" i="2"/>
  <c r="DV105" i="2"/>
  <c r="DO105" i="2"/>
  <c r="CD105" i="2"/>
  <c r="CB105" i="2"/>
  <c r="U105" i="2"/>
  <c r="Q105" i="2"/>
  <c r="M105" i="2"/>
  <c r="K105" i="2"/>
  <c r="J105" i="2"/>
  <c r="H105" i="2"/>
  <c r="C105" i="2"/>
  <c r="DV104" i="2"/>
  <c r="DO104" i="2"/>
  <c r="CI104" i="2"/>
  <c r="CH104" i="2"/>
  <c r="CG104" i="2"/>
  <c r="CD104" i="2"/>
  <c r="CB104" i="2"/>
  <c r="U104" i="2"/>
  <c r="Q104" i="2"/>
  <c r="M104" i="2"/>
  <c r="K104" i="2"/>
  <c r="J104" i="2"/>
  <c r="H104" i="2"/>
  <c r="C104" i="2"/>
  <c r="DV103" i="2"/>
  <c r="DO103" i="2"/>
  <c r="CD103" i="2"/>
  <c r="CB103" i="2"/>
  <c r="U103" i="2"/>
  <c r="Q103" i="2"/>
  <c r="M103" i="2"/>
  <c r="K103" i="2"/>
  <c r="J103" i="2"/>
  <c r="H103" i="2"/>
  <c r="C103" i="2"/>
  <c r="DV102" i="2"/>
  <c r="DO102" i="2"/>
  <c r="CI102" i="2"/>
  <c r="CH102" i="2"/>
  <c r="CG102" i="2"/>
  <c r="CD102" i="2"/>
  <c r="CJ102" i="2" s="1"/>
  <c r="CB102" i="2"/>
  <c r="U102" i="2"/>
  <c r="Q102" i="2"/>
  <c r="M102" i="2"/>
  <c r="K102" i="2"/>
  <c r="J102" i="2"/>
  <c r="H102" i="2"/>
  <c r="C102" i="2"/>
  <c r="DV101" i="2"/>
  <c r="DO101" i="2"/>
  <c r="CH101" i="2"/>
  <c r="CD101" i="2"/>
  <c r="CB101" i="2"/>
  <c r="U101" i="2"/>
  <c r="Q101" i="2"/>
  <c r="M101" i="2"/>
  <c r="K101" i="2"/>
  <c r="J101" i="2"/>
  <c r="H101" i="2"/>
  <c r="C101" i="2"/>
  <c r="DV100" i="2"/>
  <c r="DO100" i="2"/>
  <c r="CD100" i="2"/>
  <c r="CB100" i="2"/>
  <c r="U100" i="2"/>
  <c r="Q100" i="2"/>
  <c r="M100" i="2"/>
  <c r="K100" i="2"/>
  <c r="J100" i="2"/>
  <c r="H100" i="2"/>
  <c r="C100" i="2"/>
  <c r="DV99" i="2"/>
  <c r="DO99" i="2"/>
  <c r="CD99" i="2"/>
  <c r="CB99" i="2"/>
  <c r="U99" i="2"/>
  <c r="Q99" i="2"/>
  <c r="M99" i="2"/>
  <c r="K99" i="2"/>
  <c r="J99" i="2"/>
  <c r="H99" i="2"/>
  <c r="C99" i="2"/>
  <c r="DV98" i="2"/>
  <c r="DO98" i="2"/>
  <c r="CD98" i="2"/>
  <c r="CB98" i="2"/>
  <c r="U98" i="2"/>
  <c r="Q98" i="2"/>
  <c r="M98" i="2"/>
  <c r="K98" i="2"/>
  <c r="J98" i="2"/>
  <c r="H98" i="2"/>
  <c r="C98" i="2"/>
  <c r="DV97" i="2"/>
  <c r="DO97" i="2"/>
  <c r="CD97" i="2"/>
  <c r="CB97" i="2"/>
  <c r="U97" i="2"/>
  <c r="Q97" i="2"/>
  <c r="M97" i="2"/>
  <c r="K97" i="2"/>
  <c r="J97" i="2"/>
  <c r="H97" i="2"/>
  <c r="C97" i="2"/>
  <c r="DV96" i="2"/>
  <c r="DO96" i="2"/>
  <c r="CD96" i="2"/>
  <c r="CB96" i="2"/>
  <c r="U96" i="2"/>
  <c r="Q96" i="2"/>
  <c r="M96" i="2"/>
  <c r="K96" i="2"/>
  <c r="J96" i="2"/>
  <c r="H96" i="2"/>
  <c r="C96" i="2"/>
  <c r="DV95" i="2"/>
  <c r="DO95" i="2"/>
  <c r="CH95" i="2"/>
  <c r="CD95" i="2"/>
  <c r="CB95" i="2"/>
  <c r="U95" i="2"/>
  <c r="Q95" i="2"/>
  <c r="M95" i="2"/>
  <c r="K95" i="2"/>
  <c r="J95" i="2"/>
  <c r="H95" i="2"/>
  <c r="C95" i="2"/>
  <c r="DV94" i="2"/>
  <c r="DO94" i="2"/>
  <c r="CD94" i="2"/>
  <c r="CB94" i="2"/>
  <c r="U94" i="2"/>
  <c r="Q94" i="2"/>
  <c r="M94" i="2"/>
  <c r="K94" i="2"/>
  <c r="J94" i="2"/>
  <c r="H94" i="2"/>
  <c r="C94" i="2"/>
  <c r="DV93" i="2"/>
  <c r="DO93" i="2"/>
  <c r="CH93" i="2"/>
  <c r="CD93" i="2"/>
  <c r="CB93" i="2"/>
  <c r="U93" i="2"/>
  <c r="Q93" i="2"/>
  <c r="M93" i="2"/>
  <c r="K93" i="2"/>
  <c r="J93" i="2"/>
  <c r="H93" i="2"/>
  <c r="C93" i="2"/>
  <c r="DV92" i="2"/>
  <c r="DO92" i="2"/>
  <c r="CD92" i="2"/>
  <c r="CB92" i="2"/>
  <c r="U92" i="2"/>
  <c r="Q92" i="2"/>
  <c r="M92" i="2"/>
  <c r="K92" i="2"/>
  <c r="J92" i="2"/>
  <c r="H92" i="2"/>
  <c r="C92" i="2"/>
  <c r="DV91" i="2"/>
  <c r="DO91" i="2"/>
  <c r="CI91" i="2"/>
  <c r="CH91" i="2"/>
  <c r="CG91" i="2"/>
  <c r="CD91" i="2"/>
  <c r="CB91" i="2"/>
  <c r="U91" i="2"/>
  <c r="Q91" i="2"/>
  <c r="M91" i="2"/>
  <c r="K91" i="2"/>
  <c r="J91" i="2"/>
  <c r="H91" i="2"/>
  <c r="C91" i="2"/>
  <c r="DV90" i="2"/>
  <c r="DO90" i="2"/>
  <c r="CD90" i="2"/>
  <c r="CB90" i="2"/>
  <c r="U90" i="2"/>
  <c r="Q90" i="2"/>
  <c r="M90" i="2"/>
  <c r="K90" i="2"/>
  <c r="J90" i="2"/>
  <c r="H90" i="2"/>
  <c r="C90" i="2"/>
  <c r="DV89" i="2"/>
  <c r="DO89" i="2"/>
  <c r="CD89" i="2"/>
  <c r="CB89" i="2"/>
  <c r="U89" i="2"/>
  <c r="Q89" i="2"/>
  <c r="M89" i="2"/>
  <c r="K89" i="2"/>
  <c r="J89" i="2"/>
  <c r="H89" i="2"/>
  <c r="C89" i="2"/>
  <c r="DV88" i="2"/>
  <c r="DO88" i="2"/>
  <c r="CH88" i="2"/>
  <c r="CD88" i="2"/>
  <c r="CB88" i="2"/>
  <c r="U88" i="2"/>
  <c r="Q88" i="2"/>
  <c r="M88" i="2"/>
  <c r="K88" i="2"/>
  <c r="J88" i="2"/>
  <c r="H88" i="2"/>
  <c r="C88" i="2"/>
  <c r="DV87" i="2"/>
  <c r="DO87" i="2"/>
  <c r="CD87" i="2"/>
  <c r="CB87" i="2"/>
  <c r="U87" i="2"/>
  <c r="Q87" i="2"/>
  <c r="M87" i="2"/>
  <c r="K87" i="2"/>
  <c r="J87" i="2"/>
  <c r="H87" i="2"/>
  <c r="C87" i="2"/>
  <c r="DV86" i="2"/>
  <c r="DO86" i="2"/>
  <c r="CD86" i="2"/>
  <c r="CB86" i="2"/>
  <c r="U86" i="2"/>
  <c r="Q86" i="2"/>
  <c r="M86" i="2"/>
  <c r="K86" i="2"/>
  <c r="J86" i="2"/>
  <c r="H86" i="2"/>
  <c r="C86" i="2"/>
  <c r="DV85" i="2"/>
  <c r="DO85" i="2"/>
  <c r="CD85" i="2"/>
  <c r="CB85" i="2"/>
  <c r="U85" i="2"/>
  <c r="Q85" i="2"/>
  <c r="M85" i="2"/>
  <c r="K85" i="2"/>
  <c r="J85" i="2"/>
  <c r="H85" i="2"/>
  <c r="C85" i="2"/>
  <c r="DV84" i="2"/>
  <c r="DO84" i="2"/>
  <c r="CH84" i="2"/>
  <c r="CD84" i="2"/>
  <c r="CB84" i="2"/>
  <c r="U84" i="2"/>
  <c r="Q84" i="2"/>
  <c r="M84" i="2"/>
  <c r="K84" i="2"/>
  <c r="J84" i="2"/>
  <c r="H84" i="2"/>
  <c r="C84" i="2"/>
  <c r="DV83" i="2"/>
  <c r="DO83" i="2"/>
  <c r="CD83" i="2"/>
  <c r="CB83" i="2"/>
  <c r="U83" i="2"/>
  <c r="Q83" i="2"/>
  <c r="M83" i="2"/>
  <c r="K83" i="2"/>
  <c r="J83" i="2"/>
  <c r="H83" i="2"/>
  <c r="C83" i="2"/>
  <c r="DV82" i="2"/>
  <c r="DO82" i="2"/>
  <c r="CD82" i="2"/>
  <c r="CB82" i="2"/>
  <c r="U82" i="2"/>
  <c r="Q82" i="2"/>
  <c r="M82" i="2"/>
  <c r="K82" i="2"/>
  <c r="J82" i="2"/>
  <c r="H82" i="2"/>
  <c r="C82" i="2"/>
  <c r="DV81" i="2"/>
  <c r="DO81" i="2"/>
  <c r="CD81" i="2"/>
  <c r="CB81" i="2"/>
  <c r="U81" i="2"/>
  <c r="Q81" i="2"/>
  <c r="M81" i="2"/>
  <c r="K81" i="2"/>
  <c r="J81" i="2"/>
  <c r="H81" i="2"/>
  <c r="C81" i="2"/>
  <c r="DV80" i="2"/>
  <c r="DO80" i="2"/>
  <c r="CD80" i="2"/>
  <c r="CB80" i="2"/>
  <c r="U80" i="2"/>
  <c r="Q80" i="2"/>
  <c r="M80" i="2"/>
  <c r="K80" i="2"/>
  <c r="J80" i="2"/>
  <c r="H80" i="2"/>
  <c r="C80" i="2"/>
  <c r="DV79" i="2"/>
  <c r="DO79" i="2"/>
  <c r="CD79" i="2"/>
  <c r="CB79" i="2"/>
  <c r="U79" i="2"/>
  <c r="Q79" i="2"/>
  <c r="M79" i="2"/>
  <c r="K79" i="2"/>
  <c r="J79" i="2"/>
  <c r="H79" i="2"/>
  <c r="C79" i="2"/>
  <c r="DV78" i="2"/>
  <c r="DO78" i="2"/>
  <c r="CD78" i="2"/>
  <c r="CB78" i="2"/>
  <c r="U78" i="2"/>
  <c r="Q78" i="2"/>
  <c r="M78" i="2"/>
  <c r="K78" i="2"/>
  <c r="J78" i="2"/>
  <c r="H78" i="2"/>
  <c r="C78" i="2"/>
  <c r="DV77" i="2"/>
  <c r="DO77" i="2"/>
  <c r="CH77" i="2"/>
  <c r="CD77" i="2"/>
  <c r="CB77" i="2"/>
  <c r="U77" i="2"/>
  <c r="Q77" i="2"/>
  <c r="M77" i="2"/>
  <c r="K77" i="2"/>
  <c r="J77" i="2"/>
  <c r="H77" i="2"/>
  <c r="C77" i="2"/>
  <c r="DV76" i="2"/>
  <c r="DO76" i="2"/>
  <c r="CI76" i="2"/>
  <c r="CH76" i="2"/>
  <c r="CG76" i="2"/>
  <c r="CD76" i="2"/>
  <c r="CJ76" i="2" s="1"/>
  <c r="CB76" i="2"/>
  <c r="U76" i="2"/>
  <c r="Q76" i="2"/>
  <c r="M76" i="2"/>
  <c r="K76" i="2"/>
  <c r="J76" i="2"/>
  <c r="H76" i="2"/>
  <c r="C76" i="2"/>
  <c r="DV75" i="2"/>
  <c r="DO75" i="2"/>
  <c r="CD75" i="2"/>
  <c r="CB75" i="2"/>
  <c r="U75" i="2"/>
  <c r="Q75" i="2"/>
  <c r="M75" i="2"/>
  <c r="K75" i="2"/>
  <c r="J75" i="2"/>
  <c r="H75" i="2"/>
  <c r="C75" i="2"/>
  <c r="DV74" i="2"/>
  <c r="DO74" i="2"/>
  <c r="CD74" i="2"/>
  <c r="CB74" i="2"/>
  <c r="U74" i="2"/>
  <c r="Q74" i="2"/>
  <c r="M74" i="2"/>
  <c r="K74" i="2"/>
  <c r="J74" i="2"/>
  <c r="H74" i="2"/>
  <c r="C74" i="2"/>
  <c r="DV73" i="2"/>
  <c r="DO73" i="2"/>
  <c r="CD73" i="2"/>
  <c r="CB73" i="2"/>
  <c r="U73" i="2"/>
  <c r="Q73" i="2"/>
  <c r="M73" i="2"/>
  <c r="K73" i="2"/>
  <c r="J73" i="2"/>
  <c r="H73" i="2"/>
  <c r="C73" i="2"/>
  <c r="DV72" i="2"/>
  <c r="DO72" i="2"/>
  <c r="CD72" i="2"/>
  <c r="CB72" i="2"/>
  <c r="U72" i="2"/>
  <c r="Q72" i="2"/>
  <c r="M72" i="2"/>
  <c r="K72" i="2"/>
  <c r="J72" i="2"/>
  <c r="H72" i="2"/>
  <c r="C72" i="2"/>
  <c r="DV71" i="2"/>
  <c r="DO71" i="2"/>
  <c r="CH71" i="2"/>
  <c r="CD71" i="2"/>
  <c r="CB71" i="2"/>
  <c r="U71" i="2"/>
  <c r="Q71" i="2"/>
  <c r="M71" i="2"/>
  <c r="K71" i="2"/>
  <c r="J71" i="2"/>
  <c r="H71" i="2"/>
  <c r="C71" i="2"/>
  <c r="DV70" i="2"/>
  <c r="DO70" i="2"/>
  <c r="CD70" i="2"/>
  <c r="CB70" i="2"/>
  <c r="U70" i="2"/>
  <c r="Q70" i="2"/>
  <c r="M70" i="2"/>
  <c r="K70" i="2"/>
  <c r="J70" i="2"/>
  <c r="H70" i="2"/>
  <c r="C70" i="2"/>
  <c r="DV69" i="2"/>
  <c r="DO69" i="2"/>
  <c r="CD69" i="2"/>
  <c r="CB69" i="2"/>
  <c r="U69" i="2"/>
  <c r="Q69" i="2"/>
  <c r="M69" i="2"/>
  <c r="K69" i="2"/>
  <c r="J69" i="2"/>
  <c r="H69" i="2"/>
  <c r="C69" i="2"/>
  <c r="DV68" i="2"/>
  <c r="DO68" i="2"/>
  <c r="CD68" i="2"/>
  <c r="CB68" i="2"/>
  <c r="U68" i="2"/>
  <c r="Q68" i="2"/>
  <c r="M68" i="2"/>
  <c r="K68" i="2"/>
  <c r="J68" i="2"/>
  <c r="H68" i="2"/>
  <c r="C68" i="2"/>
  <c r="DV67" i="2"/>
  <c r="DO67" i="2"/>
  <c r="CH67" i="2"/>
  <c r="CD67" i="2"/>
  <c r="CB67" i="2"/>
  <c r="U67" i="2"/>
  <c r="Q67" i="2"/>
  <c r="M67" i="2"/>
  <c r="K67" i="2"/>
  <c r="J67" i="2"/>
  <c r="H67" i="2"/>
  <c r="C67" i="2"/>
  <c r="DV66" i="2"/>
  <c r="DO66" i="2"/>
  <c r="CD66" i="2"/>
  <c r="CB66" i="2"/>
  <c r="U66" i="2"/>
  <c r="Q66" i="2"/>
  <c r="M66" i="2"/>
  <c r="K66" i="2"/>
  <c r="J66" i="2"/>
  <c r="H66" i="2"/>
  <c r="C66" i="2"/>
  <c r="DV65" i="2"/>
  <c r="DO65" i="2"/>
  <c r="CH65" i="2"/>
  <c r="CD65" i="2"/>
  <c r="CB65" i="2"/>
  <c r="U65" i="2"/>
  <c r="Q65" i="2"/>
  <c r="M65" i="2"/>
  <c r="K65" i="2"/>
  <c r="J65" i="2"/>
  <c r="H65" i="2"/>
  <c r="C65" i="2"/>
  <c r="DV64" i="2"/>
  <c r="DO64" i="2"/>
  <c r="CD64" i="2"/>
  <c r="CB64" i="2"/>
  <c r="U64" i="2"/>
  <c r="Q64" i="2"/>
  <c r="M64" i="2"/>
  <c r="K64" i="2"/>
  <c r="J64" i="2"/>
  <c r="H64" i="2"/>
  <c r="C64" i="2"/>
  <c r="DV63" i="2"/>
  <c r="DO63" i="2"/>
  <c r="CD63" i="2"/>
  <c r="CB63" i="2"/>
  <c r="U63" i="2"/>
  <c r="Q63" i="2"/>
  <c r="M63" i="2"/>
  <c r="K63" i="2"/>
  <c r="J63" i="2"/>
  <c r="H63" i="2"/>
  <c r="C63" i="2"/>
  <c r="DV62" i="2"/>
  <c r="DO62" i="2"/>
  <c r="CJ62" i="2"/>
  <c r="CI62" i="2"/>
  <c r="CH62" i="2"/>
  <c r="CG62" i="2"/>
  <c r="CD62" i="2"/>
  <c r="CB62" i="2"/>
  <c r="U62" i="2"/>
  <c r="Q62" i="2"/>
  <c r="M62" i="2"/>
  <c r="K62" i="2"/>
  <c r="J62" i="2"/>
  <c r="H62" i="2"/>
  <c r="C62" i="2"/>
  <c r="DV61" i="2"/>
  <c r="DO61" i="2"/>
  <c r="CH61" i="2"/>
  <c r="CD61" i="2"/>
  <c r="CB61" i="2"/>
  <c r="U61" i="2"/>
  <c r="Q61" i="2"/>
  <c r="M61" i="2"/>
  <c r="K61" i="2"/>
  <c r="J61" i="2"/>
  <c r="H61" i="2"/>
  <c r="C61" i="2"/>
  <c r="DV60" i="2"/>
  <c r="DO60" i="2"/>
  <c r="CD60" i="2"/>
  <c r="CB60" i="2"/>
  <c r="U60" i="2"/>
  <c r="Q60" i="2"/>
  <c r="M60" i="2"/>
  <c r="K60" i="2"/>
  <c r="J60" i="2"/>
  <c r="H60" i="2"/>
  <c r="C60" i="2"/>
  <c r="DV59" i="2"/>
  <c r="DO59" i="2"/>
  <c r="CD59" i="2"/>
  <c r="CB59" i="2"/>
  <c r="U59" i="2"/>
  <c r="Q59" i="2"/>
  <c r="M59" i="2"/>
  <c r="K59" i="2"/>
  <c r="J59" i="2"/>
  <c r="H59" i="2"/>
  <c r="C59" i="2"/>
  <c r="DV58" i="2"/>
  <c r="DO58" i="2"/>
  <c r="CD58" i="2"/>
  <c r="CB58" i="2"/>
  <c r="U58" i="2"/>
  <c r="Q58" i="2"/>
  <c r="M58" i="2"/>
  <c r="K58" i="2"/>
  <c r="J58" i="2"/>
  <c r="H58" i="2"/>
  <c r="C58" i="2"/>
  <c r="DV57" i="2"/>
  <c r="DO57" i="2"/>
  <c r="CH57" i="2"/>
  <c r="CD57" i="2"/>
  <c r="CB57" i="2"/>
  <c r="U57" i="2"/>
  <c r="Q57" i="2"/>
  <c r="M57" i="2"/>
  <c r="K57" i="2"/>
  <c r="J57" i="2"/>
  <c r="H57" i="2"/>
  <c r="C57" i="2"/>
  <c r="DV56" i="2"/>
  <c r="DO56" i="2"/>
  <c r="CD56" i="2"/>
  <c r="CB56" i="2"/>
  <c r="U56" i="2"/>
  <c r="Q56" i="2"/>
  <c r="M56" i="2"/>
  <c r="K56" i="2"/>
  <c r="J56" i="2"/>
  <c r="H56" i="2"/>
  <c r="C56" i="2"/>
  <c r="DV55" i="2"/>
  <c r="DO55" i="2"/>
  <c r="CD55" i="2"/>
  <c r="CB55" i="2"/>
  <c r="U55" i="2"/>
  <c r="Q55" i="2"/>
  <c r="M55" i="2"/>
  <c r="K55" i="2"/>
  <c r="J55" i="2"/>
  <c r="H55" i="2"/>
  <c r="C55" i="2"/>
  <c r="DV54" i="2"/>
  <c r="DO54" i="2"/>
  <c r="CD54" i="2"/>
  <c r="CB54" i="2"/>
  <c r="U54" i="2"/>
  <c r="Q54" i="2"/>
  <c r="M54" i="2"/>
  <c r="K54" i="2"/>
  <c r="J54" i="2"/>
  <c r="H54" i="2"/>
  <c r="C54" i="2"/>
  <c r="DV53" i="2"/>
  <c r="DO53" i="2"/>
  <c r="CH53" i="2"/>
  <c r="CD53" i="2"/>
  <c r="CB53" i="2"/>
  <c r="U53" i="2"/>
  <c r="Q53" i="2"/>
  <c r="M53" i="2"/>
  <c r="K53" i="2"/>
  <c r="J53" i="2"/>
  <c r="H53" i="2"/>
  <c r="C53" i="2"/>
  <c r="DV52" i="2"/>
  <c r="DO52" i="2"/>
  <c r="CI52" i="2"/>
  <c r="CH52" i="2"/>
  <c r="CG52" i="2"/>
  <c r="CD52" i="2"/>
  <c r="CB52" i="2"/>
  <c r="U52" i="2"/>
  <c r="Q52" i="2"/>
  <c r="M52" i="2"/>
  <c r="K52" i="2"/>
  <c r="J52" i="2"/>
  <c r="H52" i="2"/>
  <c r="C52" i="2"/>
  <c r="DV51" i="2"/>
  <c r="DO51" i="2"/>
  <c r="CD51" i="2"/>
  <c r="CB51" i="2"/>
  <c r="U51" i="2"/>
  <c r="Q51" i="2"/>
  <c r="M51" i="2"/>
  <c r="K51" i="2"/>
  <c r="J51" i="2"/>
  <c r="H51" i="2"/>
  <c r="C51" i="2"/>
  <c r="DV50" i="2"/>
  <c r="DO50" i="2"/>
  <c r="CD50" i="2"/>
  <c r="CB50" i="2"/>
  <c r="U50" i="2"/>
  <c r="Q50" i="2"/>
  <c r="M50" i="2"/>
  <c r="K50" i="2"/>
  <c r="J50" i="2"/>
  <c r="H50" i="2"/>
  <c r="C50" i="2"/>
  <c r="DV49" i="2"/>
  <c r="DO49" i="2"/>
  <c r="CD49" i="2"/>
  <c r="CB49" i="2"/>
  <c r="U49" i="2"/>
  <c r="Q49" i="2"/>
  <c r="M49" i="2"/>
  <c r="K49" i="2"/>
  <c r="J49" i="2"/>
  <c r="H49" i="2"/>
  <c r="C49" i="2"/>
  <c r="DV48" i="2"/>
  <c r="DO48" i="2"/>
  <c r="CI48" i="2"/>
  <c r="CH48" i="2"/>
  <c r="CG48" i="2"/>
  <c r="CJ48" i="2" s="1"/>
  <c r="CD48" i="2"/>
  <c r="CB48" i="2"/>
  <c r="U48" i="2"/>
  <c r="Q48" i="2"/>
  <c r="M48" i="2"/>
  <c r="K48" i="2"/>
  <c r="J48" i="2"/>
  <c r="H48" i="2"/>
  <c r="C48" i="2"/>
  <c r="DV47" i="2"/>
  <c r="DO47" i="2"/>
  <c r="CD47" i="2"/>
  <c r="CB47" i="2"/>
  <c r="U47" i="2"/>
  <c r="Q47" i="2"/>
  <c r="M47" i="2"/>
  <c r="K47" i="2"/>
  <c r="J47" i="2"/>
  <c r="H47" i="2"/>
  <c r="C47" i="2"/>
  <c r="DV46" i="2"/>
  <c r="DO46" i="2"/>
  <c r="CD46" i="2"/>
  <c r="CB46" i="2"/>
  <c r="U46" i="2"/>
  <c r="Q46" i="2"/>
  <c r="M46" i="2"/>
  <c r="K46" i="2"/>
  <c r="J46" i="2"/>
  <c r="H46" i="2"/>
  <c r="C46" i="2"/>
  <c r="DV45" i="2"/>
  <c r="DO45" i="2"/>
  <c r="CD45" i="2"/>
  <c r="CB45" i="2"/>
  <c r="U45" i="2"/>
  <c r="Q45" i="2"/>
  <c r="M45" i="2"/>
  <c r="K45" i="2"/>
  <c r="J45" i="2"/>
  <c r="H45" i="2"/>
  <c r="C45" i="2"/>
  <c r="DV44" i="2"/>
  <c r="DO44" i="2"/>
  <c r="CD44" i="2"/>
  <c r="CB44" i="2"/>
  <c r="U44" i="2"/>
  <c r="Q44" i="2"/>
  <c r="M44" i="2"/>
  <c r="K44" i="2"/>
  <c r="J44" i="2"/>
  <c r="H44" i="2"/>
  <c r="C44" i="2"/>
  <c r="DV43" i="2"/>
  <c r="DO43" i="2"/>
  <c r="CD43" i="2"/>
  <c r="CB43" i="2"/>
  <c r="U43" i="2"/>
  <c r="Q43" i="2"/>
  <c r="M43" i="2"/>
  <c r="K43" i="2"/>
  <c r="J43" i="2"/>
  <c r="H43" i="2"/>
  <c r="C43" i="2"/>
  <c r="DV42" i="2"/>
  <c r="DO42" i="2"/>
  <c r="CD42" i="2"/>
  <c r="CB42" i="2"/>
  <c r="U42" i="2"/>
  <c r="Q42" i="2"/>
  <c r="M42" i="2"/>
  <c r="K42" i="2"/>
  <c r="J42" i="2"/>
  <c r="H42" i="2"/>
  <c r="C42" i="2"/>
  <c r="DV41" i="2"/>
  <c r="DO41" i="2"/>
  <c r="CH41" i="2"/>
  <c r="CD41" i="2"/>
  <c r="CB41" i="2"/>
  <c r="U41" i="2"/>
  <c r="Q41" i="2"/>
  <c r="M41" i="2"/>
  <c r="K41" i="2"/>
  <c r="J41" i="2"/>
  <c r="H41" i="2"/>
  <c r="C41" i="2"/>
  <c r="DV40" i="2"/>
  <c r="DO40" i="2"/>
  <c r="CD40" i="2"/>
  <c r="CB40" i="2"/>
  <c r="U40" i="2"/>
  <c r="Q40" i="2"/>
  <c r="M40" i="2"/>
  <c r="K40" i="2"/>
  <c r="J40" i="2"/>
  <c r="H40" i="2"/>
  <c r="C40" i="2"/>
  <c r="DV39" i="2"/>
  <c r="DO39" i="2"/>
  <c r="CH39" i="2"/>
  <c r="CD39" i="2"/>
  <c r="CB39" i="2"/>
  <c r="U39" i="2"/>
  <c r="Q39" i="2"/>
  <c r="M39" i="2"/>
  <c r="K39" i="2"/>
  <c r="J39" i="2"/>
  <c r="H39" i="2"/>
  <c r="C39" i="2"/>
  <c r="DV38" i="2"/>
  <c r="DO38" i="2"/>
  <c r="CI38" i="2"/>
  <c r="CH38" i="2"/>
  <c r="CG38" i="2"/>
  <c r="CD38" i="2"/>
  <c r="CB38" i="2"/>
  <c r="U38" i="2"/>
  <c r="Q38" i="2"/>
  <c r="M38" i="2"/>
  <c r="K38" i="2"/>
  <c r="J38" i="2"/>
  <c r="H38" i="2"/>
  <c r="C38" i="2"/>
  <c r="DV37" i="2"/>
  <c r="DO37" i="2"/>
  <c r="CI37" i="2"/>
  <c r="CH37" i="2"/>
  <c r="CG37" i="2"/>
  <c r="CD37" i="2"/>
  <c r="CJ37" i="2" s="1"/>
  <c r="CB37" i="2"/>
  <c r="U37" i="2"/>
  <c r="Q37" i="2"/>
  <c r="M37" i="2"/>
  <c r="K37" i="2"/>
  <c r="J37" i="2"/>
  <c r="H37" i="2"/>
  <c r="C37" i="2"/>
  <c r="DV36" i="2"/>
  <c r="DO36" i="2"/>
  <c r="CH36" i="2"/>
  <c r="CD36" i="2"/>
  <c r="CB36" i="2"/>
  <c r="U36" i="2"/>
  <c r="Q36" i="2"/>
  <c r="M36" i="2"/>
  <c r="K36" i="2"/>
  <c r="J36" i="2"/>
  <c r="H36" i="2"/>
  <c r="C36" i="2"/>
  <c r="DV35" i="2"/>
  <c r="DO35" i="2"/>
  <c r="CI35" i="2"/>
  <c r="CH35" i="2"/>
  <c r="CG35" i="2"/>
  <c r="CD35" i="2"/>
  <c r="CJ35" i="2" s="1"/>
  <c r="CB35" i="2"/>
  <c r="U35" i="2"/>
  <c r="Q35" i="2"/>
  <c r="M35" i="2"/>
  <c r="K35" i="2"/>
  <c r="J35" i="2"/>
  <c r="H35" i="2"/>
  <c r="C35" i="2"/>
  <c r="DV34" i="2"/>
  <c r="DO34" i="2"/>
  <c r="CD34" i="2"/>
  <c r="CB34" i="2"/>
  <c r="U34" i="2"/>
  <c r="Q34" i="2"/>
  <c r="M34" i="2"/>
  <c r="K34" i="2"/>
  <c r="J34" i="2"/>
  <c r="H34" i="2"/>
  <c r="C34" i="2"/>
  <c r="DV33" i="2"/>
  <c r="DO33" i="2"/>
  <c r="CH33" i="2"/>
  <c r="CD33" i="2"/>
  <c r="CB33" i="2"/>
  <c r="U33" i="2"/>
  <c r="Q33" i="2"/>
  <c r="M33" i="2"/>
  <c r="K33" i="2"/>
  <c r="J33" i="2"/>
  <c r="H33" i="2"/>
  <c r="C33" i="2"/>
  <c r="DV32" i="2"/>
  <c r="DO32" i="2"/>
  <c r="CJ32" i="2"/>
  <c r="CI32" i="2"/>
  <c r="CH32" i="2"/>
  <c r="CG32" i="2"/>
  <c r="CD32" i="2"/>
  <c r="CB32" i="2"/>
  <c r="U32" i="2"/>
  <c r="Q32" i="2"/>
  <c r="M32" i="2"/>
  <c r="K32" i="2"/>
  <c r="J32" i="2"/>
  <c r="H32" i="2"/>
  <c r="C32" i="2"/>
  <c r="DV31" i="2"/>
  <c r="DO31" i="2"/>
  <c r="CD31" i="2"/>
  <c r="CB31" i="2"/>
  <c r="U31" i="2"/>
  <c r="Q31" i="2"/>
  <c r="M31" i="2"/>
  <c r="K31" i="2"/>
  <c r="J31" i="2"/>
  <c r="H31" i="2"/>
  <c r="C31" i="2"/>
  <c r="DV30" i="2"/>
  <c r="DO30" i="2"/>
  <c r="CH30" i="2"/>
  <c r="CD30" i="2"/>
  <c r="CB30" i="2"/>
  <c r="U30" i="2"/>
  <c r="Q30" i="2"/>
  <c r="M30" i="2"/>
  <c r="K30" i="2"/>
  <c r="J30" i="2"/>
  <c r="H30" i="2"/>
  <c r="C30" i="2"/>
  <c r="DV29" i="2"/>
  <c r="DO29" i="2"/>
  <c r="CH29" i="2"/>
  <c r="CD29" i="2"/>
  <c r="CB29" i="2"/>
  <c r="U29" i="2"/>
  <c r="Q29" i="2"/>
  <c r="M29" i="2"/>
  <c r="K29" i="2"/>
  <c r="J29" i="2"/>
  <c r="H29" i="2"/>
  <c r="C29" i="2"/>
  <c r="DV28" i="2"/>
  <c r="DO28" i="2"/>
  <c r="CD28" i="2"/>
  <c r="CB28" i="2"/>
  <c r="U28" i="2"/>
  <c r="Q28" i="2"/>
  <c r="M28" i="2"/>
  <c r="K28" i="2"/>
  <c r="J28" i="2"/>
  <c r="H28" i="2"/>
  <c r="C28" i="2"/>
  <c r="DV27" i="2"/>
  <c r="DO27" i="2"/>
  <c r="CD27" i="2"/>
  <c r="CB27" i="2"/>
  <c r="U27" i="2"/>
  <c r="Q27" i="2"/>
  <c r="M27" i="2"/>
  <c r="K27" i="2"/>
  <c r="J27" i="2"/>
  <c r="H27" i="2"/>
  <c r="C27" i="2"/>
  <c r="DV26" i="2"/>
  <c r="DO26" i="2"/>
  <c r="CH26" i="2"/>
  <c r="CD26" i="2"/>
  <c r="CB26" i="2"/>
  <c r="U26" i="2"/>
  <c r="Q26" i="2"/>
  <c r="M26" i="2"/>
  <c r="K26" i="2"/>
  <c r="J26" i="2"/>
  <c r="H26" i="2"/>
  <c r="C26" i="2"/>
  <c r="DV25" i="2"/>
  <c r="DO25" i="2"/>
  <c r="CH25" i="2"/>
  <c r="CD25" i="2"/>
  <c r="CB25" i="2"/>
  <c r="U25" i="2"/>
  <c r="Q25" i="2"/>
  <c r="M25" i="2"/>
  <c r="K25" i="2"/>
  <c r="J25" i="2"/>
  <c r="H25" i="2"/>
  <c r="C25" i="2"/>
  <c r="DV24" i="2"/>
  <c r="DO24" i="2"/>
  <c r="CH24" i="2"/>
  <c r="CD24" i="2"/>
  <c r="CB24" i="2"/>
  <c r="U24" i="2"/>
  <c r="Q24" i="2"/>
  <c r="M24" i="2"/>
  <c r="K24" i="2"/>
  <c r="J24" i="2"/>
  <c r="H24" i="2"/>
  <c r="C24" i="2"/>
  <c r="DV23" i="2"/>
  <c r="DO23" i="2"/>
  <c r="CH23" i="2"/>
  <c r="CD23" i="2"/>
  <c r="CB23" i="2"/>
  <c r="U23" i="2"/>
  <c r="Q23" i="2"/>
  <c r="M23" i="2"/>
  <c r="K23" i="2"/>
  <c r="J23" i="2"/>
  <c r="H23" i="2"/>
  <c r="C23" i="2"/>
  <c r="DV22" i="2"/>
  <c r="DO22" i="2"/>
  <c r="CJ22" i="2"/>
  <c r="CI22" i="2"/>
  <c r="CH22" i="2"/>
  <c r="CG22" i="2"/>
  <c r="CD22" i="2"/>
  <c r="CB22" i="2"/>
  <c r="U22" i="2"/>
  <c r="Q22" i="2"/>
  <c r="M22" i="2"/>
  <c r="K22" i="2"/>
  <c r="J22" i="2"/>
  <c r="H22" i="2"/>
  <c r="C22" i="2"/>
  <c r="DV21" i="2"/>
  <c r="DO21" i="2"/>
  <c r="CD21" i="2"/>
  <c r="CB21" i="2"/>
  <c r="U21" i="2"/>
  <c r="Q21" i="2"/>
  <c r="M21" i="2"/>
  <c r="K21" i="2"/>
  <c r="J21" i="2"/>
  <c r="H21" i="2"/>
  <c r="C21" i="2"/>
  <c r="DV20" i="2"/>
  <c r="DO20" i="2"/>
  <c r="CD20" i="2"/>
  <c r="CB20" i="2"/>
  <c r="U20" i="2"/>
  <c r="Q20" i="2"/>
  <c r="M20" i="2"/>
  <c r="K20" i="2"/>
  <c r="J20" i="2"/>
  <c r="H20" i="2"/>
  <c r="C20" i="2"/>
  <c r="DV19" i="2"/>
  <c r="DO19" i="2"/>
  <c r="CD19" i="2"/>
  <c r="CB19" i="2"/>
  <c r="U19" i="2"/>
  <c r="Q19" i="2"/>
  <c r="M19" i="2"/>
  <c r="K19" i="2"/>
  <c r="J19" i="2"/>
  <c r="H19" i="2"/>
  <c r="C19" i="2"/>
  <c r="DV18" i="2"/>
  <c r="DO18" i="2"/>
  <c r="CD18" i="2"/>
  <c r="CB18" i="2"/>
  <c r="U18" i="2"/>
  <c r="Q18" i="2"/>
  <c r="M18" i="2"/>
  <c r="K18" i="2"/>
  <c r="J18" i="2"/>
  <c r="H18" i="2"/>
  <c r="C18" i="2"/>
  <c r="DV17" i="2"/>
  <c r="DO17" i="2"/>
  <c r="CI17" i="2"/>
  <c r="CH17" i="2"/>
  <c r="CG17" i="2"/>
  <c r="CD17" i="2"/>
  <c r="CJ17" i="2" s="1"/>
  <c r="CB17" i="2"/>
  <c r="U17" i="2"/>
  <c r="Q17" i="2"/>
  <c r="M17" i="2"/>
  <c r="K17" i="2"/>
  <c r="J17" i="2"/>
  <c r="H17" i="2"/>
  <c r="C17" i="2"/>
  <c r="DV16" i="2"/>
  <c r="DO16" i="2"/>
  <c r="CD16" i="2"/>
  <c r="CB16" i="2"/>
  <c r="U16" i="2"/>
  <c r="Q16" i="2"/>
  <c r="M16" i="2"/>
  <c r="K16" i="2"/>
  <c r="J16" i="2"/>
  <c r="H16" i="2"/>
  <c r="C16" i="2"/>
  <c r="DV15" i="2"/>
  <c r="DO15" i="2"/>
  <c r="CD15" i="2"/>
  <c r="CB15" i="2"/>
  <c r="U15" i="2"/>
  <c r="Q15" i="2"/>
  <c r="M15" i="2"/>
  <c r="K15" i="2"/>
  <c r="J15" i="2"/>
  <c r="H15" i="2"/>
  <c r="C15" i="2"/>
  <c r="DV14" i="2"/>
  <c r="DO14" i="2"/>
  <c r="CI14" i="2"/>
  <c r="CH14" i="2"/>
  <c r="CG14" i="2"/>
  <c r="CJ14" i="2" s="1"/>
  <c r="CD14" i="2"/>
  <c r="CB14" i="2"/>
  <c r="U14" i="2"/>
  <c r="Q14" i="2"/>
  <c r="M14" i="2"/>
  <c r="K14" i="2"/>
  <c r="J14" i="2"/>
  <c r="H14" i="2"/>
  <c r="C14" i="2"/>
  <c r="DV13" i="2"/>
  <c r="DO13" i="2"/>
  <c r="CD13" i="2"/>
  <c r="CB13" i="2"/>
  <c r="U13" i="2"/>
  <c r="Q13" i="2"/>
  <c r="M13" i="2"/>
  <c r="K13" i="2"/>
  <c r="J13" i="2"/>
  <c r="H13" i="2"/>
  <c r="C13" i="2"/>
  <c r="DV12" i="2"/>
  <c r="DO12" i="2"/>
  <c r="CI12" i="2"/>
  <c r="CH12" i="2"/>
  <c r="CG12" i="2"/>
  <c r="CD12" i="2"/>
  <c r="CJ12" i="2" s="1"/>
  <c r="CB12" i="2"/>
  <c r="U12" i="2"/>
  <c r="Q12" i="2"/>
  <c r="M12" i="2"/>
  <c r="K12" i="2"/>
  <c r="J12" i="2"/>
  <c r="H12" i="2"/>
  <c r="C12" i="2"/>
  <c r="DV11" i="2"/>
  <c r="DO11" i="2"/>
  <c r="CD11" i="2"/>
  <c r="CB11" i="2"/>
  <c r="U11" i="2"/>
  <c r="Q11" i="2"/>
  <c r="M11" i="2"/>
  <c r="K11" i="2"/>
  <c r="J11" i="2"/>
  <c r="H11" i="2"/>
  <c r="C11" i="2"/>
  <c r="DV10" i="2"/>
  <c r="DO10" i="2"/>
  <c r="CI10" i="2"/>
  <c r="CH10" i="2"/>
  <c r="CG10" i="2"/>
  <c r="CD10" i="2"/>
  <c r="CB10" i="2"/>
  <c r="U10" i="2"/>
  <c r="Q10" i="2"/>
  <c r="M10" i="2"/>
  <c r="K10" i="2"/>
  <c r="J10" i="2"/>
  <c r="H10" i="2"/>
  <c r="C10" i="2"/>
  <c r="DV9" i="2"/>
  <c r="DO9" i="2"/>
  <c r="CD9" i="2"/>
  <c r="CB9" i="2"/>
  <c r="U9" i="2"/>
  <c r="Q9" i="2"/>
  <c r="M9" i="2"/>
  <c r="K9" i="2"/>
  <c r="J9" i="2"/>
  <c r="H9" i="2"/>
  <c r="C9" i="2"/>
  <c r="DV8" i="2"/>
  <c r="DO8" i="2"/>
  <c r="CD8" i="2"/>
  <c r="CB8" i="2"/>
  <c r="U8" i="2"/>
  <c r="Q8" i="2"/>
  <c r="M8" i="2"/>
  <c r="K8" i="2"/>
  <c r="J8" i="2"/>
  <c r="H8" i="2"/>
  <c r="C8" i="2"/>
  <c r="DV7" i="2"/>
  <c r="DO7" i="2"/>
  <c r="CH7" i="2"/>
  <c r="CD7" i="2"/>
  <c r="CB7" i="2"/>
  <c r="U7" i="2"/>
  <c r="Q7" i="2"/>
  <c r="M7" i="2"/>
  <c r="K7" i="2"/>
  <c r="J7" i="2"/>
  <c r="H7" i="2"/>
  <c r="C7" i="2"/>
  <c r="DV6" i="2"/>
  <c r="DO6" i="2"/>
  <c r="CH6" i="2"/>
  <c r="CD6" i="2"/>
  <c r="CB6" i="2"/>
  <c r="U6" i="2"/>
  <c r="Q6" i="2"/>
  <c r="M6" i="2"/>
  <c r="K6" i="2"/>
  <c r="J6" i="2"/>
  <c r="H6" i="2"/>
  <c r="C6" i="2"/>
  <c r="DV5" i="2"/>
  <c r="DO5" i="2"/>
  <c r="CH5" i="2"/>
  <c r="CD5" i="2"/>
  <c r="CB5" i="2"/>
  <c r="U5" i="2"/>
  <c r="Q5" i="2"/>
  <c r="M5" i="2"/>
  <c r="K5" i="2"/>
  <c r="J5" i="2"/>
  <c r="H5" i="2"/>
  <c r="C5" i="2"/>
  <c r="DV4" i="2"/>
  <c r="DO4" i="2"/>
  <c r="CI4" i="2"/>
  <c r="CH4" i="2"/>
  <c r="CG4" i="2"/>
  <c r="CD4" i="2"/>
  <c r="CJ4" i="2" s="1"/>
  <c r="CB4" i="2"/>
  <c r="U4" i="2"/>
  <c r="Q4" i="2"/>
  <c r="M4" i="2"/>
  <c r="K4" i="2"/>
  <c r="J4" i="2"/>
  <c r="H4" i="2"/>
  <c r="C4" i="2"/>
  <c r="DV3" i="2"/>
  <c r="DO3" i="2"/>
  <c r="CI3" i="2"/>
  <c r="CH3" i="2"/>
  <c r="CG3" i="2"/>
  <c r="CD3" i="2"/>
  <c r="CB3" i="2"/>
  <c r="U3" i="2"/>
  <c r="Q3" i="2"/>
  <c r="M3" i="2"/>
  <c r="K3" i="2"/>
  <c r="J3" i="2"/>
  <c r="H3" i="2"/>
  <c r="C3" i="2"/>
  <c r="DV2" i="2"/>
  <c r="DO2" i="2"/>
  <c r="CD2" i="2"/>
  <c r="U2" i="2"/>
  <c r="Q2" i="2"/>
  <c r="M2" i="2"/>
  <c r="K2" i="2"/>
  <c r="J2" i="2"/>
  <c r="H2" i="2"/>
  <c r="C2" i="2"/>
  <c r="CJ1308" i="2" l="1"/>
  <c r="CJ1562" i="2"/>
  <c r="CJ1769" i="2"/>
  <c r="CJ1839" i="2"/>
  <c r="CJ1846" i="2"/>
  <c r="CJ2369" i="2"/>
  <c r="CJ2596" i="2"/>
  <c r="CJ2729" i="2"/>
  <c r="CJ2817" i="2"/>
  <c r="CJ420" i="2"/>
  <c r="CJ458" i="2"/>
  <c r="CJ471" i="2"/>
  <c r="CJ593" i="2"/>
  <c r="CJ642" i="2"/>
  <c r="CJ699" i="2"/>
  <c r="CJ995" i="2"/>
  <c r="CJ1135" i="2"/>
  <c r="CJ3094" i="2"/>
  <c r="CJ3101" i="2"/>
  <c r="CJ754" i="2"/>
  <c r="CJ775" i="2"/>
  <c r="CJ858" i="2"/>
  <c r="CJ899" i="2"/>
  <c r="CJ1043" i="2"/>
  <c r="CJ1175" i="2"/>
  <c r="CJ1301" i="2"/>
  <c r="CJ1402" i="2"/>
  <c r="CJ1871" i="2"/>
  <c r="CJ1935" i="2"/>
  <c r="CJ2025" i="2"/>
  <c r="CJ2306" i="2"/>
  <c r="CJ2364" i="2"/>
  <c r="CJ2449" i="2"/>
  <c r="CJ2673" i="2"/>
  <c r="CJ2676" i="2"/>
  <c r="CJ2708" i="2"/>
  <c r="CJ2712" i="2"/>
  <c r="CJ3079" i="2"/>
  <c r="CJ3093" i="2"/>
  <c r="CJ3147" i="2"/>
  <c r="CJ3182" i="2"/>
  <c r="CJ3245" i="2"/>
  <c r="CJ3352" i="2"/>
  <c r="CJ1695" i="2"/>
  <c r="CJ1886" i="2"/>
  <c r="CJ1978" i="2"/>
  <c r="CJ2300" i="2"/>
  <c r="CJ2955" i="2"/>
  <c r="CJ3136" i="2"/>
  <c r="CJ38" i="2"/>
  <c r="CJ725" i="2"/>
  <c r="CJ965" i="2"/>
  <c r="CJ1047" i="2"/>
  <c r="CJ1818" i="2"/>
  <c r="CJ2073" i="2"/>
  <c r="CJ2241" i="2"/>
  <c r="CJ2290" i="2"/>
  <c r="CJ2424" i="2"/>
  <c r="CJ2557" i="2"/>
  <c r="CJ3065" i="2"/>
  <c r="CJ3076" i="2"/>
  <c r="CJ3119" i="2"/>
  <c r="CJ3130" i="2"/>
  <c r="CJ3214" i="2"/>
  <c r="CJ3284" i="2"/>
  <c r="CJ3296" i="2"/>
  <c r="CJ3310" i="2"/>
  <c r="CJ653" i="2"/>
  <c r="CJ669" i="2"/>
  <c r="CJ695" i="2"/>
  <c r="CJ1243" i="2"/>
  <c r="CJ1374" i="2"/>
  <c r="CJ3" i="2"/>
  <c r="CJ52" i="2"/>
  <c r="CJ123" i="2"/>
  <c r="CJ165" i="2"/>
  <c r="CJ342" i="2"/>
  <c r="CJ383" i="2"/>
  <c r="CJ394" i="2"/>
  <c r="CJ594" i="2"/>
  <c r="CJ843" i="2"/>
  <c r="CJ929" i="2"/>
  <c r="CJ1276" i="2"/>
  <c r="CJ1356" i="2"/>
  <c r="CJ1389" i="2"/>
  <c r="CJ1453" i="2"/>
  <c r="CJ1658" i="2"/>
  <c r="CJ1986" i="2"/>
  <c r="CJ2316" i="2"/>
  <c r="CJ2793" i="2"/>
  <c r="CJ2831" i="2"/>
  <c r="CJ3097" i="2"/>
  <c r="CJ3187" i="2"/>
  <c r="CJ3199" i="2"/>
  <c r="CJ3240" i="2"/>
  <c r="CJ3295" i="2"/>
  <c r="CJ3324" i="2"/>
  <c r="CJ10" i="2"/>
  <c r="CJ91" i="2"/>
  <c r="CJ104" i="2"/>
  <c r="CJ261" i="2"/>
  <c r="CJ140" i="2"/>
  <c r="CJ377" i="2"/>
  <c r="CJ713" i="2"/>
  <c r="CJ746" i="2"/>
  <c r="CJ795" i="2"/>
  <c r="CJ697" i="2"/>
  <c r="CJ473" i="2"/>
  <c r="CJ489" i="2"/>
  <c r="CJ611" i="2"/>
  <c r="CJ1005" i="2"/>
  <c r="CJ1141" i="2"/>
  <c r="CJ1460" i="2"/>
  <c r="CJ1022" i="2"/>
  <c r="CJ1036" i="2"/>
  <c r="CJ1230" i="2"/>
  <c r="CJ1569" i="2"/>
  <c r="CJ1149" i="2"/>
  <c r="CJ1229" i="2"/>
  <c r="CJ1626" i="2"/>
  <c r="CJ1092" i="2"/>
  <c r="CJ1117" i="2"/>
  <c r="CJ1253" i="2"/>
  <c r="CJ1849" i="2"/>
  <c r="CJ2089" i="2"/>
  <c r="CJ2274" i="2"/>
  <c r="CJ1976" i="2"/>
  <c r="CJ2223" i="2"/>
  <c r="CJ1977" i="2"/>
  <c r="CJ2081" i="2"/>
  <c r="CJ2135" i="2"/>
  <c r="CJ2357" i="2"/>
  <c r="CJ2386" i="2"/>
  <c r="CJ2409" i="2"/>
  <c r="CJ2751" i="2"/>
  <c r="CJ2568" i="2"/>
  <c r="CJ2695" i="2"/>
  <c r="CJ2567" i="2"/>
  <c r="CJ2990" i="2"/>
  <c r="CJ3121" i="2"/>
  <c r="CJ3277" i="2"/>
  <c r="CJ3238" i="2"/>
  <c r="H3" i="4"/>
  <c r="CH3339" i="2"/>
  <c r="CH3276" i="2"/>
  <c r="CH3228" i="2"/>
  <c r="CH3220" i="2"/>
  <c r="CH3212" i="2"/>
  <c r="CH3269" i="2"/>
  <c r="CH3201" i="2"/>
  <c r="CH3195" i="2"/>
  <c r="CH3365" i="2"/>
  <c r="CH3327" i="2"/>
  <c r="CH3294" i="2"/>
  <c r="CH3237" i="2"/>
  <c r="CH3226" i="2"/>
  <c r="CH3197" i="2"/>
  <c r="CH3344" i="2"/>
  <c r="CH3267" i="2"/>
  <c r="CH3273" i="2"/>
  <c r="CJ3159" i="2"/>
  <c r="CJ3221" i="2"/>
  <c r="CH3325" i="2"/>
  <c r="CH3336" i="2"/>
  <c r="CI3269" i="2" l="1"/>
  <c r="CI3237" i="2"/>
  <c r="CI3229" i="2"/>
  <c r="CI3197" i="2"/>
  <c r="CI3275" i="2"/>
  <c r="CI3202" i="2"/>
  <c r="CI3196" i="2"/>
  <c r="CI3188" i="2"/>
  <c r="G4" i="4"/>
  <c r="CI3344" i="2"/>
  <c r="CI3276" i="2"/>
  <c r="CI3220" i="2"/>
  <c r="CI3339" i="2"/>
  <c r="CI3210" i="2"/>
  <c r="CI3198" i="2"/>
  <c r="CI3175" i="2"/>
  <c r="CI3368" i="2"/>
  <c r="CI3327" i="2"/>
  <c r="CI3262" i="2"/>
  <c r="CI3150" i="2"/>
  <c r="CI3142" i="2"/>
  <c r="CI3118" i="2"/>
  <c r="CI3273" i="2"/>
  <c r="CI3267" i="2"/>
  <c r="CI3351" i="2"/>
  <c r="CI3228" i="2"/>
  <c r="CI3201" i="2"/>
  <c r="CI3105" i="2"/>
  <c r="E3" i="4"/>
  <c r="CI3346" i="2"/>
  <c r="CI3089" i="2"/>
  <c r="CI3081" i="2"/>
  <c r="CI3325" i="2"/>
  <c r="CI3320" i="2"/>
  <c r="CI3195" i="2"/>
  <c r="CI3117" i="2"/>
  <c r="CI3083" i="2"/>
  <c r="CI3367" i="2"/>
  <c r="CI3365" i="2"/>
  <c r="CI3298" i="2"/>
  <c r="CI3278" i="2"/>
  <c r="CI3140" i="2"/>
  <c r="CI3100" i="2"/>
  <c r="CI3063" i="2"/>
  <c r="CI3141" i="2"/>
  <c r="CI3114" i="2"/>
  <c r="CI3036" i="2"/>
  <c r="CI2939" i="2"/>
  <c r="CI3226" i="2"/>
  <c r="CI3072" i="2"/>
  <c r="CI3012" i="2"/>
  <c r="CI2964" i="2"/>
  <c r="CI3058" i="2"/>
  <c r="CI2997" i="2"/>
  <c r="CI3212" i="2"/>
  <c r="CI3177" i="2"/>
  <c r="CI3336" i="2"/>
  <c r="CI3294" i="2"/>
  <c r="CI3122" i="2"/>
  <c r="CI3131" i="2"/>
  <c r="CI3038" i="2"/>
  <c r="CI2880" i="2"/>
  <c r="CI3099" i="2"/>
  <c r="CI3090" i="2"/>
  <c r="CI2942" i="2"/>
  <c r="CI3078" i="2"/>
  <c r="CI3045" i="2"/>
  <c r="CI2992" i="2"/>
  <c r="CI2898" i="2"/>
  <c r="CI2869" i="2"/>
  <c r="CI2861" i="2"/>
  <c r="CI2975" i="2"/>
  <c r="CI2830" i="2"/>
  <c r="CI2766" i="2"/>
  <c r="CI2638" i="2"/>
  <c r="CI2614" i="2"/>
  <c r="CI2598" i="2"/>
  <c r="CI3139" i="2"/>
  <c r="CI3034" i="2"/>
  <c r="CI2902" i="2"/>
  <c r="CI2783" i="2"/>
  <c r="CI2743" i="2"/>
  <c r="CI2607" i="2"/>
  <c r="CI2856" i="2"/>
  <c r="CI2848" i="2"/>
  <c r="CI2816" i="2"/>
  <c r="CI2792" i="2"/>
  <c r="CI2760" i="2"/>
  <c r="CI2752" i="2"/>
  <c r="CI2744" i="2"/>
  <c r="CI2680" i="2"/>
  <c r="CI2656" i="2"/>
  <c r="CI2600" i="2"/>
  <c r="CI2976" i="2"/>
  <c r="CI2916" i="2"/>
  <c r="CI2849" i="2"/>
  <c r="CI2787" i="2"/>
  <c r="CI2691" i="2"/>
  <c r="CI2603" i="2"/>
  <c r="CI2764" i="2"/>
  <c r="CI2661" i="2"/>
  <c r="CI2504" i="2"/>
  <c r="CI2496" i="2"/>
  <c r="CI2377" i="2"/>
  <c r="CI2926" i="2"/>
  <c r="CI2879" i="2"/>
  <c r="CI2684" i="2"/>
  <c r="CI2581" i="2"/>
  <c r="CI2537" i="2"/>
  <c r="CI2457" i="2"/>
  <c r="CI2441" i="2"/>
  <c r="CI2425" i="2"/>
  <c r="CI2805" i="2"/>
  <c r="CI2741" i="2"/>
  <c r="CI2665" i="2"/>
  <c r="CI2569" i="2"/>
  <c r="CI2474" i="2"/>
  <c r="CI2442" i="2"/>
  <c r="CI2410" i="2"/>
  <c r="CI3046" i="2"/>
  <c r="CI2788" i="2"/>
  <c r="CI2772" i="2"/>
  <c r="CI2697" i="2"/>
  <c r="CI3021" i="2"/>
  <c r="CI2826" i="2"/>
  <c r="CI2789" i="2"/>
  <c r="CI2642" i="2"/>
  <c r="CI2414" i="2"/>
  <c r="CI2383" i="2"/>
  <c r="CI2499" i="2"/>
  <c r="CI2469" i="2"/>
  <c r="CI2436" i="2"/>
  <c r="CI2516" i="2"/>
  <c r="CI2395" i="2"/>
  <c r="CI2669" i="2"/>
  <c r="CI2609" i="2"/>
  <c r="CI2503" i="2"/>
  <c r="CI2602" i="2"/>
  <c r="CI2597" i="2"/>
  <c r="CI2589" i="2"/>
  <c r="CI2326" i="2"/>
  <c r="CI2318" i="2"/>
  <c r="CI2294" i="2"/>
  <c r="CI2190" i="2"/>
  <c r="CI2174" i="2"/>
  <c r="CI2311" i="2"/>
  <c r="CI2303" i="2"/>
  <c r="CI2247" i="2"/>
  <c r="CI2231" i="2"/>
  <c r="CI2143" i="2"/>
  <c r="CI2344" i="2"/>
  <c r="CI2112" i="2"/>
  <c r="CI2299" i="2"/>
  <c r="CI2099" i="2"/>
  <c r="CI2396" i="2"/>
  <c r="CI2169" i="2"/>
  <c r="CI2105" i="2"/>
  <c r="CI2086" i="2"/>
  <c r="CI2078" i="2"/>
  <c r="CI2293" i="2"/>
  <c r="CI2197" i="2"/>
  <c r="CI2031" i="2"/>
  <c r="CI2015" i="2"/>
  <c r="CI1983" i="2"/>
  <c r="CI2173" i="2"/>
  <c r="CI2132" i="2"/>
  <c r="CI2000" i="2"/>
  <c r="CI1960" i="2"/>
  <c r="CI1928" i="2"/>
  <c r="CI2388" i="2"/>
  <c r="CI2162" i="2"/>
  <c r="CI2001" i="2"/>
  <c r="CI1969" i="2"/>
  <c r="CI1953" i="2"/>
  <c r="CI1913" i="2"/>
  <c r="CI2551" i="2"/>
  <c r="CI2276" i="2"/>
  <c r="CI2082" i="2"/>
  <c r="CI2042" i="2"/>
  <c r="CI1940" i="2"/>
  <c r="CI1916" i="2"/>
  <c r="CI1901" i="2"/>
  <c r="CI1853" i="2"/>
  <c r="CI1805" i="2"/>
  <c r="CI1677" i="2"/>
  <c r="CI2292" i="2"/>
  <c r="CI2253" i="2"/>
  <c r="CI1987" i="2"/>
  <c r="CI1862" i="2"/>
  <c r="CI1782" i="2"/>
  <c r="CI1726" i="2"/>
  <c r="CI2186" i="2"/>
  <c r="CI2053" i="2"/>
  <c r="CI2004" i="2"/>
  <c r="CI1973" i="2"/>
  <c r="CI1903" i="2"/>
  <c r="CI1879" i="2"/>
  <c r="CI1855" i="2"/>
  <c r="CI1735" i="2"/>
  <c r="CI1719" i="2"/>
  <c r="CI1679" i="2"/>
  <c r="CI2404" i="2"/>
  <c r="CI2196" i="2"/>
  <c r="CI2058" i="2"/>
  <c r="CI1996" i="2"/>
  <c r="CI1712" i="2"/>
  <c r="CI2181" i="2"/>
  <c r="CI1764" i="2"/>
  <c r="CI1654" i="2"/>
  <c r="CI1647" i="2"/>
  <c r="CI2297" i="2"/>
  <c r="CI2075" i="2"/>
  <c r="CI1900" i="2"/>
  <c r="CI2018" i="2"/>
  <c r="CI1682" i="2"/>
  <c r="CI1607" i="2"/>
  <c r="CI1591" i="2"/>
  <c r="CI1559" i="2"/>
  <c r="CI1535" i="2"/>
  <c r="CI1465" i="2"/>
  <c r="CI1449" i="2"/>
  <c r="CI1385" i="2"/>
  <c r="CI1354" i="2"/>
  <c r="CI1346" i="2"/>
  <c r="CI1306" i="2"/>
  <c r="CI1274" i="2"/>
  <c r="CI1242" i="2"/>
  <c r="CI1234" i="2"/>
  <c r="CI1226" i="2"/>
  <c r="CI1202" i="2"/>
  <c r="CI1162" i="2"/>
  <c r="CI1130" i="2"/>
  <c r="CI1122" i="2"/>
  <c r="CI1066" i="2"/>
  <c r="CI2368" i="2"/>
  <c r="CI1915" i="2"/>
  <c r="CI1899" i="2"/>
  <c r="CI1490" i="2"/>
  <c r="CI1450" i="2"/>
  <c r="CI1442" i="2"/>
  <c r="CI1426" i="2"/>
  <c r="CI1394" i="2"/>
  <c r="CI1370" i="2"/>
  <c r="CI1299" i="2"/>
  <c r="CI1291" i="2"/>
  <c r="CI1203" i="2"/>
  <c r="CI1115" i="2"/>
  <c r="CI1027" i="2"/>
  <c r="CI1019" i="2"/>
  <c r="CI1593" i="2"/>
  <c r="CI1499" i="2"/>
  <c r="CI1491" i="2"/>
  <c r="CI1387" i="2"/>
  <c r="CI1316" i="2"/>
  <c r="CI1252" i="2"/>
  <c r="CI1212" i="2"/>
  <c r="CI1180" i="2"/>
  <c r="CI1172" i="2"/>
  <c r="CI1148" i="2"/>
  <c r="CI1124" i="2"/>
  <c r="CI1116" i="2"/>
  <c r="CI1076" i="2"/>
  <c r="CI1068" i="2"/>
  <c r="CI1060" i="2"/>
  <c r="CI1028" i="2"/>
  <c r="CI1004" i="2"/>
  <c r="CI2212" i="2"/>
  <c r="CI2050" i="2"/>
  <c r="CI1924" i="2"/>
  <c r="CI1724" i="2"/>
  <c r="CI1586" i="2"/>
  <c r="CI1570" i="2"/>
  <c r="CI1554" i="2"/>
  <c r="CI1500" i="2"/>
  <c r="CI1484" i="2"/>
  <c r="CI1452" i="2"/>
  <c r="CI1349" i="2"/>
  <c r="CI1317" i="2"/>
  <c r="CI1285" i="2"/>
  <c r="CI1189" i="2"/>
  <c r="CI1061" i="2"/>
  <c r="CI1013" i="2"/>
  <c r="CI1761" i="2"/>
  <c r="CI1629" i="2"/>
  <c r="CI1548" i="2"/>
  <c r="CI1485" i="2"/>
  <c r="CI1414" i="2"/>
  <c r="CI1014" i="2"/>
  <c r="CI990" i="2"/>
  <c r="CI1892" i="2"/>
  <c r="CI1713" i="2"/>
  <c r="CI1643" i="2"/>
  <c r="CI1571" i="2"/>
  <c r="CI1512" i="2"/>
  <c r="CI1480" i="2"/>
  <c r="CI1424" i="2"/>
  <c r="CI1360" i="2"/>
  <c r="CI1312" i="2"/>
  <c r="CI1287" i="2"/>
  <c r="CI1281" i="2"/>
  <c r="CI1264" i="2"/>
  <c r="CI1233" i="2"/>
  <c r="CI1201" i="2"/>
  <c r="CI2180" i="2"/>
  <c r="CI1648" i="2"/>
  <c r="CI1365" i="2"/>
  <c r="CI1224" i="2"/>
  <c r="CI1097" i="2"/>
  <c r="CI1834" i="2"/>
  <c r="CI2133" i="2"/>
  <c r="CI1422" i="2"/>
  <c r="CI1408" i="2"/>
  <c r="CI1304" i="2"/>
  <c r="CI1199" i="2"/>
  <c r="CI1628" i="2"/>
  <c r="CI1620" i="2"/>
  <c r="CI1421" i="2"/>
  <c r="CI1257" i="2"/>
  <c r="CI1120" i="2"/>
  <c r="CI1095" i="2"/>
  <c r="CI1001" i="2"/>
  <c r="CI997" i="2"/>
  <c r="CI976" i="2"/>
  <c r="CI968" i="2"/>
  <c r="CI896" i="2"/>
  <c r="CI864" i="2"/>
  <c r="CI832" i="2"/>
  <c r="CI776" i="2"/>
  <c r="CI752" i="2"/>
  <c r="CI704" i="2"/>
  <c r="CI696" i="2"/>
  <c r="CI656" i="2"/>
  <c r="CI640" i="2"/>
  <c r="CI600" i="2"/>
  <c r="CI560" i="2"/>
  <c r="CI552" i="2"/>
  <c r="CI480" i="2"/>
  <c r="CI432" i="2"/>
  <c r="CI416" i="2"/>
  <c r="CI945" i="2"/>
  <c r="CI881" i="2"/>
  <c r="CI841" i="2"/>
  <c r="CI809" i="2"/>
  <c r="CI801" i="2"/>
  <c r="CI777" i="2"/>
  <c r="CI753" i="2"/>
  <c r="CI745" i="2"/>
  <c r="CI721" i="2"/>
  <c r="CI681" i="2"/>
  <c r="CI657" i="2"/>
  <c r="CI513" i="2"/>
  <c r="CI465" i="2"/>
  <c r="CI457" i="2"/>
  <c r="CI441" i="2"/>
  <c r="CI425" i="2"/>
  <c r="CI1413" i="2"/>
  <c r="CI1383" i="2"/>
  <c r="CI1086" i="2"/>
  <c r="CI1040" i="2"/>
  <c r="CI970" i="2"/>
  <c r="CI938" i="2"/>
  <c r="CI906" i="2"/>
  <c r="CI898" i="2"/>
  <c r="CI850" i="2"/>
  <c r="CI842" i="2"/>
  <c r="CI834" i="2"/>
  <c r="CI810" i="2"/>
  <c r="CI738" i="2"/>
  <c r="CI730" i="2"/>
  <c r="CI722" i="2"/>
  <c r="CI714" i="2"/>
  <c r="CI610" i="2"/>
  <c r="CI602" i="2"/>
  <c r="CI562" i="2"/>
  <c r="CI514" i="2"/>
  <c r="CI506" i="2"/>
  <c r="CI426" i="2"/>
  <c r="CI1532" i="2"/>
  <c r="CI1456" i="2"/>
  <c r="CI971" i="2"/>
  <c r="CI955" i="2"/>
  <c r="CI1502" i="2"/>
  <c r="CI1471" i="2"/>
  <c r="CI1440" i="2"/>
  <c r="CI1288" i="2"/>
  <c r="CI1265" i="2"/>
  <c r="CI1094" i="2"/>
  <c r="CI1078" i="2"/>
  <c r="CI1048" i="2"/>
  <c r="CI1006" i="2"/>
  <c r="CI957" i="2"/>
  <c r="CI941" i="2"/>
  <c r="CI1352" i="2"/>
  <c r="CI982" i="2"/>
  <c r="CI958" i="2"/>
  <c r="CI950" i="2"/>
  <c r="CI926" i="2"/>
  <c r="CI894" i="2"/>
  <c r="CI790" i="2"/>
  <c r="CI726" i="2"/>
  <c r="CI718" i="2"/>
  <c r="CI662" i="2"/>
  <c r="CI646" i="2"/>
  <c r="CI614" i="2"/>
  <c r="CI558" i="2"/>
  <c r="CI534" i="2"/>
  <c r="CI510" i="2"/>
  <c r="CI478" i="2"/>
  <c r="CI446" i="2"/>
  <c r="CI438" i="2"/>
  <c r="CI1390" i="2"/>
  <c r="CI1305" i="2"/>
  <c r="CI875" i="2"/>
  <c r="CI845" i="2"/>
  <c r="CI668" i="2"/>
  <c r="CI652" i="2"/>
  <c r="CI379" i="2"/>
  <c r="CI331" i="2"/>
  <c r="CI283" i="2"/>
  <c r="CI235" i="2"/>
  <c r="CI227" i="2"/>
  <c r="CI211" i="2"/>
  <c r="CI155" i="2"/>
  <c r="CI57" i="2"/>
  <c r="CI41" i="2"/>
  <c r="CI33" i="2"/>
  <c r="CI25" i="2"/>
  <c r="CI238" i="2"/>
  <c r="CI1614" i="2"/>
  <c r="CI759" i="2"/>
  <c r="CI749" i="2"/>
  <c r="CI693" i="2"/>
  <c r="CI559" i="2"/>
  <c r="CI531" i="2"/>
  <c r="CI511" i="2"/>
  <c r="CI429" i="2"/>
  <c r="CI316" i="2"/>
  <c r="CI300" i="2"/>
  <c r="CI284" i="2"/>
  <c r="CI220" i="2"/>
  <c r="CI196" i="2"/>
  <c r="CI180" i="2"/>
  <c r="CI101" i="2"/>
  <c r="CI95" i="2"/>
  <c r="CI93" i="2"/>
  <c r="CI26" i="2"/>
  <c r="CI583" i="2"/>
  <c r="CI495" i="2"/>
  <c r="CI479" i="2"/>
  <c r="CI459" i="2"/>
  <c r="CI278" i="2"/>
  <c r="CI254" i="2"/>
  <c r="CI1503" i="2"/>
  <c r="CI884" i="2"/>
  <c r="CI771" i="2"/>
  <c r="CI743" i="2"/>
  <c r="CI733" i="2"/>
  <c r="CI677" i="2"/>
  <c r="CI628" i="2"/>
  <c r="CI579" i="2"/>
  <c r="CI549" i="2"/>
  <c r="CI467" i="2"/>
  <c r="CI277" i="2"/>
  <c r="CI205" i="2"/>
  <c r="CI189" i="2"/>
  <c r="CI173" i="2"/>
  <c r="CI141" i="2"/>
  <c r="CI133" i="2"/>
  <c r="CI117" i="2"/>
  <c r="CI84" i="2"/>
  <c r="CI437" i="2"/>
  <c r="CI687" i="2"/>
  <c r="CI629" i="2"/>
  <c r="CI302" i="2"/>
  <c r="CI927" i="2"/>
  <c r="CI861" i="2"/>
  <c r="CI837" i="2"/>
  <c r="CI645" i="2"/>
  <c r="CI589" i="2"/>
  <c r="CI772" i="2"/>
  <c r="CI764" i="2"/>
  <c r="CI691" i="2"/>
  <c r="CI684" i="2"/>
  <c r="CI667" i="2"/>
  <c r="CI620" i="2"/>
  <c r="CI551" i="2"/>
  <c r="CI524" i="2"/>
  <c r="CI516" i="2"/>
  <c r="CI1104" i="2"/>
  <c r="CI1032" i="2"/>
  <c r="CI807" i="2"/>
  <c r="CI685" i="2"/>
  <c r="CI353" i="2"/>
  <c r="CI329" i="2"/>
  <c r="CI313" i="2"/>
  <c r="CI257" i="2"/>
  <c r="CI193" i="2"/>
  <c r="CI185" i="2"/>
  <c r="CI88" i="2"/>
  <c r="CI39" i="2"/>
  <c r="CI23" i="2"/>
  <c r="CI7" i="2"/>
  <c r="CI780" i="2"/>
  <c r="CI387" i="2"/>
  <c r="CI328" i="2"/>
  <c r="CI186" i="2"/>
  <c r="CI166" i="2"/>
  <c r="CI160" i="2"/>
  <c r="CI343" i="2"/>
  <c r="CI143" i="2"/>
  <c r="CI128" i="2"/>
  <c r="CI336" i="2"/>
  <c r="CI192" i="2"/>
  <c r="CI65" i="2"/>
  <c r="CI67" i="2"/>
  <c r="CI29" i="2"/>
  <c r="CI30" i="2"/>
  <c r="CI53" i="2"/>
  <c r="CI6" i="2"/>
  <c r="CI279" i="2"/>
  <c r="CI271" i="2"/>
  <c r="CI210" i="2"/>
  <c r="CI36" i="2"/>
  <c r="CI199" i="2"/>
  <c r="CI184" i="2"/>
  <c r="CI77" i="2"/>
  <c r="CI24" i="2"/>
  <c r="CI135" i="2"/>
  <c r="CI146" i="2"/>
  <c r="CI200" i="2"/>
  <c r="CI891" i="2"/>
  <c r="CI403" i="2"/>
  <c r="CI338" i="2"/>
  <c r="CI797" i="2"/>
  <c r="CI555" i="2"/>
  <c r="CI344" i="2"/>
  <c r="CI330" i="2"/>
  <c r="CI312" i="2"/>
  <c r="CI208" i="2"/>
  <c r="CI735" i="2"/>
  <c r="CI232" i="2"/>
  <c r="CI144" i="2"/>
  <c r="CI61" i="2"/>
  <c r="CI5" i="2"/>
  <c r="CI445" i="2"/>
  <c r="CI71" i="2"/>
  <c r="CG3346" i="2" l="1"/>
  <c r="CJ3346" i="2" s="1"/>
  <c r="CG3275" i="2"/>
  <c r="CJ3275" i="2" s="1"/>
  <c r="CG3267" i="2"/>
  <c r="CJ3267" i="2" s="1"/>
  <c r="CG3336" i="2"/>
  <c r="CJ3336" i="2" s="1"/>
  <c r="CG3325" i="2"/>
  <c r="CJ3325" i="2" s="1"/>
  <c r="CG3320" i="2"/>
  <c r="CJ3320" i="2" s="1"/>
  <c r="CG3298" i="2"/>
  <c r="CJ3298" i="2" s="1"/>
  <c r="CG3229" i="2"/>
  <c r="CJ3229" i="2" s="1"/>
  <c r="CG3212" i="2"/>
  <c r="CJ3212" i="2" s="1"/>
  <c r="CG3202" i="2"/>
  <c r="CJ3202" i="2" s="1"/>
  <c r="CG3196" i="2"/>
  <c r="CJ3196" i="2" s="1"/>
  <c r="CG3188" i="2"/>
  <c r="CJ3188" i="2" s="1"/>
  <c r="CG3365" i="2"/>
  <c r="CJ3365" i="2" s="1"/>
  <c r="CG3327" i="2"/>
  <c r="CJ3327" i="2" s="1"/>
  <c r="CG3294" i="2"/>
  <c r="CJ3294" i="2" s="1"/>
  <c r="CG3276" i="2"/>
  <c r="CJ3276" i="2" s="1"/>
  <c r="CG3237" i="2"/>
  <c r="CJ3237" i="2" s="1"/>
  <c r="CG3226" i="2"/>
  <c r="CJ3226" i="2" s="1"/>
  <c r="CG3220" i="2"/>
  <c r="CJ3220" i="2" s="1"/>
  <c r="CG3197" i="2"/>
  <c r="CJ3197" i="2" s="1"/>
  <c r="CG3367" i="2"/>
  <c r="CJ3367" i="2" s="1"/>
  <c r="CG3344" i="2"/>
  <c r="CJ3344" i="2" s="1"/>
  <c r="CG3339" i="2"/>
  <c r="CJ3339" i="2" s="1"/>
  <c r="CG3278" i="2"/>
  <c r="CJ3278" i="2" s="1"/>
  <c r="CG3269" i="2"/>
  <c r="CJ3269" i="2" s="1"/>
  <c r="CG3140" i="2"/>
  <c r="CJ3140" i="2" s="1"/>
  <c r="CG3100" i="2"/>
  <c r="CJ3100" i="2" s="1"/>
  <c r="CG3368" i="2"/>
  <c r="CJ3368" i="2" s="1"/>
  <c r="CG3262" i="2"/>
  <c r="CJ3262" i="2" s="1"/>
  <c r="CG3150" i="2"/>
  <c r="CJ3150" i="2" s="1"/>
  <c r="CG3142" i="2"/>
  <c r="CJ3142" i="2" s="1"/>
  <c r="CG3118" i="2"/>
  <c r="CJ3118" i="2" s="1"/>
  <c r="CG3351" i="2"/>
  <c r="CJ3351" i="2" s="1"/>
  <c r="CG3105" i="2"/>
  <c r="CJ3105" i="2" s="1"/>
  <c r="CG3063" i="2"/>
  <c r="CJ3063" i="2" s="1"/>
  <c r="CG3089" i="2"/>
  <c r="CJ3089" i="2" s="1"/>
  <c r="CG3081" i="2"/>
  <c r="CJ3081" i="2" s="1"/>
  <c r="CG3201" i="2"/>
  <c r="CJ3201" i="2" s="1"/>
  <c r="CG3198" i="2"/>
  <c r="CJ3198" i="2" s="1"/>
  <c r="CG3177" i="2"/>
  <c r="CJ3177" i="2" s="1"/>
  <c r="CG3139" i="2"/>
  <c r="CJ3139" i="2" s="1"/>
  <c r="CG3099" i="2"/>
  <c r="CJ3099" i="2" s="1"/>
  <c r="CG3045" i="2"/>
  <c r="CJ3045" i="2" s="1"/>
  <c r="CG3122" i="2"/>
  <c r="CJ3122" i="2" s="1"/>
  <c r="CG3228" i="2"/>
  <c r="CJ3228" i="2" s="1"/>
  <c r="CG3141" i="2"/>
  <c r="CJ3141" i="2" s="1"/>
  <c r="CG3114" i="2"/>
  <c r="CJ3114" i="2" s="1"/>
  <c r="CG3036" i="2"/>
  <c r="CJ3036" i="2" s="1"/>
  <c r="CG2939" i="2"/>
  <c r="CJ2939" i="2" s="1"/>
  <c r="CG3210" i="2"/>
  <c r="CJ3210" i="2" s="1"/>
  <c r="CG3273" i="2"/>
  <c r="CJ3273" i="2" s="1"/>
  <c r="CG3195" i="2"/>
  <c r="CJ3195" i="2" s="1"/>
  <c r="CG3034" i="2"/>
  <c r="CJ3034" i="2" s="1"/>
  <c r="CG2975" i="2"/>
  <c r="CJ2975" i="2" s="1"/>
  <c r="CG2926" i="2"/>
  <c r="CJ2926" i="2" s="1"/>
  <c r="CG2902" i="2"/>
  <c r="CJ2902" i="2" s="1"/>
  <c r="CG3083" i="2"/>
  <c r="CJ3083" i="2" s="1"/>
  <c r="CG2976" i="2"/>
  <c r="CJ2976" i="2" s="1"/>
  <c r="CG2964" i="2"/>
  <c r="CJ2964" i="2" s="1"/>
  <c r="CG2879" i="2"/>
  <c r="CJ2879" i="2" s="1"/>
  <c r="CG3131" i="2"/>
  <c r="CJ3131" i="2" s="1"/>
  <c r="CG3038" i="2"/>
  <c r="CJ3038" i="2" s="1"/>
  <c r="CG2880" i="2"/>
  <c r="CJ2880" i="2" s="1"/>
  <c r="CG3090" i="2"/>
  <c r="CJ3090" i="2" s="1"/>
  <c r="CG3046" i="2"/>
  <c r="CJ3046" i="2" s="1"/>
  <c r="CG3021" i="2"/>
  <c r="CJ3021" i="2" s="1"/>
  <c r="CG2992" i="2"/>
  <c r="CJ2992" i="2" s="1"/>
  <c r="CG2898" i="2"/>
  <c r="CJ2898" i="2" s="1"/>
  <c r="CG2788" i="2"/>
  <c r="CJ2788" i="2" s="1"/>
  <c r="CG2772" i="2"/>
  <c r="CJ2772" i="2" s="1"/>
  <c r="CG2764" i="2"/>
  <c r="CJ2764" i="2" s="1"/>
  <c r="CG2684" i="2"/>
  <c r="CJ2684" i="2" s="1"/>
  <c r="CG3117" i="2"/>
  <c r="CJ3117" i="2" s="1"/>
  <c r="CG2805" i="2"/>
  <c r="CJ2805" i="2" s="1"/>
  <c r="CG2789" i="2"/>
  <c r="CJ2789" i="2" s="1"/>
  <c r="CG2741" i="2"/>
  <c r="CJ2741" i="2" s="1"/>
  <c r="CG2669" i="2"/>
  <c r="CJ2669" i="2" s="1"/>
  <c r="CG2661" i="2"/>
  <c r="CJ2661" i="2" s="1"/>
  <c r="CG2597" i="2"/>
  <c r="CJ2597" i="2" s="1"/>
  <c r="CG2589" i="2"/>
  <c r="CJ2589" i="2" s="1"/>
  <c r="CG2581" i="2"/>
  <c r="CJ2581" i="2" s="1"/>
  <c r="CG3175" i="2"/>
  <c r="CJ3175" i="2" s="1"/>
  <c r="CG2830" i="2"/>
  <c r="CJ2830" i="2" s="1"/>
  <c r="CG2766" i="2"/>
  <c r="CJ2766" i="2" s="1"/>
  <c r="CG2638" i="2"/>
  <c r="CJ2638" i="2" s="1"/>
  <c r="CG2614" i="2"/>
  <c r="CJ2614" i="2" s="1"/>
  <c r="CG2598" i="2"/>
  <c r="CJ2598" i="2" s="1"/>
  <c r="CG3078" i="2"/>
  <c r="CJ3078" i="2" s="1"/>
  <c r="CG2861" i="2"/>
  <c r="CJ2861" i="2" s="1"/>
  <c r="CG3012" i="2"/>
  <c r="CJ3012" i="2" s="1"/>
  <c r="CG2942" i="2"/>
  <c r="CJ2942" i="2" s="1"/>
  <c r="CG2856" i="2"/>
  <c r="CJ2856" i="2" s="1"/>
  <c r="CG2848" i="2"/>
  <c r="CJ2848" i="2" s="1"/>
  <c r="CG3072" i="2"/>
  <c r="CJ3072" i="2" s="1"/>
  <c r="CG2997" i="2"/>
  <c r="CJ2997" i="2" s="1"/>
  <c r="CG2916" i="2"/>
  <c r="CJ2916" i="2" s="1"/>
  <c r="CG2849" i="2"/>
  <c r="CJ2849" i="2" s="1"/>
  <c r="CG2697" i="2"/>
  <c r="CJ2697" i="2" s="1"/>
  <c r="CG2665" i="2"/>
  <c r="CJ2665" i="2" s="1"/>
  <c r="CG2609" i="2"/>
  <c r="CJ2609" i="2" s="1"/>
  <c r="CG2569" i="2"/>
  <c r="CJ2569" i="2" s="1"/>
  <c r="CG2826" i="2"/>
  <c r="CJ2826" i="2" s="1"/>
  <c r="CG2691" i="2"/>
  <c r="CJ2691" i="2" s="1"/>
  <c r="CG2642" i="2"/>
  <c r="CJ2642" i="2" s="1"/>
  <c r="CG2607" i="2"/>
  <c r="CJ2607" i="2" s="1"/>
  <c r="CG2414" i="2"/>
  <c r="CJ2414" i="2" s="1"/>
  <c r="CG2383" i="2"/>
  <c r="CJ2383" i="2" s="1"/>
  <c r="CG3058" i="2"/>
  <c r="CJ3058" i="2" s="1"/>
  <c r="CG2743" i="2"/>
  <c r="CJ2743" i="2" s="1"/>
  <c r="CG2680" i="2"/>
  <c r="CJ2680" i="2" s="1"/>
  <c r="CG2551" i="2"/>
  <c r="CJ2551" i="2" s="1"/>
  <c r="CG2503" i="2"/>
  <c r="CJ2503" i="2" s="1"/>
  <c r="CG2787" i="2"/>
  <c r="CJ2787" i="2" s="1"/>
  <c r="CG2504" i="2"/>
  <c r="CJ2504" i="2" s="1"/>
  <c r="CG2496" i="2"/>
  <c r="CJ2496" i="2" s="1"/>
  <c r="CG2377" i="2"/>
  <c r="CJ2377" i="2" s="1"/>
  <c r="CG2816" i="2"/>
  <c r="CJ2816" i="2" s="1"/>
  <c r="CG2744" i="2"/>
  <c r="CJ2744" i="2" s="1"/>
  <c r="CG2869" i="2"/>
  <c r="CJ2869" i="2" s="1"/>
  <c r="CG2603" i="2"/>
  <c r="CJ2603" i="2" s="1"/>
  <c r="CG2516" i="2"/>
  <c r="CJ2516" i="2" s="1"/>
  <c r="CG2436" i="2"/>
  <c r="CJ2436" i="2" s="1"/>
  <c r="CG2404" i="2"/>
  <c r="CJ2404" i="2" s="1"/>
  <c r="CG2396" i="2"/>
  <c r="CJ2396" i="2" s="1"/>
  <c r="CG2442" i="2"/>
  <c r="CJ2442" i="2" s="1"/>
  <c r="CG2457" i="2"/>
  <c r="CJ2457" i="2" s="1"/>
  <c r="CG2368" i="2"/>
  <c r="CJ2368" i="2" s="1"/>
  <c r="CG2499" i="2"/>
  <c r="CJ2499" i="2" s="1"/>
  <c r="CG2469" i="2"/>
  <c r="CJ2469" i="2" s="1"/>
  <c r="CG2792" i="2"/>
  <c r="CJ2792" i="2" s="1"/>
  <c r="CG2752" i="2"/>
  <c r="CJ2752" i="2" s="1"/>
  <c r="CG2537" i="2"/>
  <c r="CJ2537" i="2" s="1"/>
  <c r="CG2410" i="2"/>
  <c r="CJ2410" i="2" s="1"/>
  <c r="CG2395" i="2"/>
  <c r="CJ2395" i="2" s="1"/>
  <c r="CG2783" i="2"/>
  <c r="CJ2783" i="2" s="1"/>
  <c r="CG2474" i="2"/>
  <c r="CJ2474" i="2" s="1"/>
  <c r="CG2388" i="2"/>
  <c r="CJ2388" i="2" s="1"/>
  <c r="CG2292" i="2"/>
  <c r="CJ2292" i="2" s="1"/>
  <c r="CG2276" i="2"/>
  <c r="CJ2276" i="2" s="1"/>
  <c r="CG2212" i="2"/>
  <c r="CJ2212" i="2" s="1"/>
  <c r="CG2196" i="2"/>
  <c r="CJ2196" i="2" s="1"/>
  <c r="CG2180" i="2"/>
  <c r="CJ2180" i="2" s="1"/>
  <c r="CG2132" i="2"/>
  <c r="CJ2132" i="2" s="1"/>
  <c r="CG2441" i="2"/>
  <c r="CJ2441" i="2" s="1"/>
  <c r="CG2425" i="2"/>
  <c r="CJ2425" i="2" s="1"/>
  <c r="CG2293" i="2"/>
  <c r="CJ2293" i="2" s="1"/>
  <c r="CG2253" i="2"/>
  <c r="CJ2253" i="2" s="1"/>
  <c r="CG2197" i="2"/>
  <c r="CJ2197" i="2" s="1"/>
  <c r="CG2181" i="2"/>
  <c r="CJ2181" i="2" s="1"/>
  <c r="CG2173" i="2"/>
  <c r="CJ2173" i="2" s="1"/>
  <c r="CG2133" i="2"/>
  <c r="CJ2133" i="2" s="1"/>
  <c r="CG2326" i="2"/>
  <c r="CJ2326" i="2" s="1"/>
  <c r="CG2318" i="2"/>
  <c r="CJ2318" i="2" s="1"/>
  <c r="CG2294" i="2"/>
  <c r="CJ2294" i="2" s="1"/>
  <c r="CG2190" i="2"/>
  <c r="CJ2190" i="2" s="1"/>
  <c r="CG2174" i="2"/>
  <c r="CJ2174" i="2" s="1"/>
  <c r="CG2602" i="2"/>
  <c r="CJ2602" i="2" s="1"/>
  <c r="CG2600" i="2"/>
  <c r="CJ2600" i="2" s="1"/>
  <c r="CG2297" i="2"/>
  <c r="CJ2297" i="2" s="1"/>
  <c r="CG2169" i="2"/>
  <c r="CJ2169" i="2" s="1"/>
  <c r="CG2105" i="2"/>
  <c r="CJ2105" i="2" s="1"/>
  <c r="CG2656" i="2"/>
  <c r="CJ2656" i="2" s="1"/>
  <c r="CG2247" i="2"/>
  <c r="CJ2247" i="2" s="1"/>
  <c r="CG2186" i="2"/>
  <c r="CJ2186" i="2" s="1"/>
  <c r="CG2004" i="2"/>
  <c r="CJ2004" i="2" s="1"/>
  <c r="CG1996" i="2"/>
  <c r="CJ1996" i="2" s="1"/>
  <c r="CG1940" i="2"/>
  <c r="CJ1940" i="2" s="1"/>
  <c r="CG1924" i="2"/>
  <c r="CJ1924" i="2" s="1"/>
  <c r="CG1916" i="2"/>
  <c r="CJ1916" i="2" s="1"/>
  <c r="CG2099" i="2"/>
  <c r="CJ2099" i="2" s="1"/>
  <c r="CG2053" i="2"/>
  <c r="CJ2053" i="2" s="1"/>
  <c r="CG1973" i="2"/>
  <c r="CJ1973" i="2" s="1"/>
  <c r="CG2311" i="2"/>
  <c r="CJ2311" i="2" s="1"/>
  <c r="CG2086" i="2"/>
  <c r="CJ2086" i="2" s="1"/>
  <c r="CG2078" i="2"/>
  <c r="CJ2078" i="2" s="1"/>
  <c r="CG2299" i="2"/>
  <c r="CJ2299" i="2" s="1"/>
  <c r="CG2231" i="2"/>
  <c r="CJ2231" i="2" s="1"/>
  <c r="CG2031" i="2"/>
  <c r="CJ2031" i="2" s="1"/>
  <c r="CG2015" i="2"/>
  <c r="CJ2015" i="2" s="1"/>
  <c r="CG1983" i="2"/>
  <c r="CJ1983" i="2" s="1"/>
  <c r="CG1953" i="2"/>
  <c r="CJ1953" i="2" s="1"/>
  <c r="CG1915" i="2"/>
  <c r="CJ1915" i="2" s="1"/>
  <c r="CG1899" i="2"/>
  <c r="CJ1899" i="2" s="1"/>
  <c r="CG2344" i="2"/>
  <c r="CJ2344" i="2" s="1"/>
  <c r="CG1900" i="2"/>
  <c r="CJ1900" i="2" s="1"/>
  <c r="CG1892" i="2"/>
  <c r="CJ1892" i="2" s="1"/>
  <c r="CG1764" i="2"/>
  <c r="CJ1764" i="2" s="1"/>
  <c r="CG1724" i="2"/>
  <c r="CJ1724" i="2" s="1"/>
  <c r="CG2082" i="2"/>
  <c r="CJ2082" i="2" s="1"/>
  <c r="CG2042" i="2"/>
  <c r="CJ2042" i="2" s="1"/>
  <c r="CG2000" i="2"/>
  <c r="CJ2000" i="2" s="1"/>
  <c r="CG1901" i="2"/>
  <c r="CJ1901" i="2" s="1"/>
  <c r="CG1853" i="2"/>
  <c r="CJ1853" i="2" s="1"/>
  <c r="CG1805" i="2"/>
  <c r="CJ1805" i="2" s="1"/>
  <c r="CG1677" i="2"/>
  <c r="CJ1677" i="2" s="1"/>
  <c r="CG2760" i="2"/>
  <c r="CJ2760" i="2" s="1"/>
  <c r="CG2303" i="2"/>
  <c r="CJ2303" i="2" s="1"/>
  <c r="CG2112" i="2"/>
  <c r="CJ2112" i="2" s="1"/>
  <c r="CG1987" i="2"/>
  <c r="CJ1987" i="2" s="1"/>
  <c r="CG1969" i="2"/>
  <c r="CJ1969" i="2" s="1"/>
  <c r="CG1913" i="2"/>
  <c r="CJ1913" i="2" s="1"/>
  <c r="CG1862" i="2"/>
  <c r="CJ1862" i="2" s="1"/>
  <c r="CG1782" i="2"/>
  <c r="CJ1782" i="2" s="1"/>
  <c r="CG1726" i="2"/>
  <c r="CJ1726" i="2" s="1"/>
  <c r="CG1713" i="2"/>
  <c r="CJ1713" i="2" s="1"/>
  <c r="CG2058" i="2"/>
  <c r="CJ2058" i="2" s="1"/>
  <c r="CG2018" i="2"/>
  <c r="CJ2018" i="2" s="1"/>
  <c r="CG1879" i="2"/>
  <c r="CJ1879" i="2" s="1"/>
  <c r="CG1719" i="2"/>
  <c r="CJ1719" i="2" s="1"/>
  <c r="CG1682" i="2"/>
  <c r="CJ1682" i="2" s="1"/>
  <c r="CG1679" i="2"/>
  <c r="CJ1679" i="2" s="1"/>
  <c r="CG1761" i="2"/>
  <c r="CJ1761" i="2" s="1"/>
  <c r="CG1960" i="2"/>
  <c r="CJ1960" i="2" s="1"/>
  <c r="CG1629" i="2"/>
  <c r="CJ1629" i="2" s="1"/>
  <c r="CG1503" i="2"/>
  <c r="CJ1503" i="2" s="1"/>
  <c r="CG1471" i="2"/>
  <c r="CJ1471" i="2" s="1"/>
  <c r="CG1383" i="2"/>
  <c r="CJ1383" i="2" s="1"/>
  <c r="CG1360" i="2"/>
  <c r="CJ1360" i="2" s="1"/>
  <c r="CG1352" i="2"/>
  <c r="CJ1352" i="2" s="1"/>
  <c r="CG1312" i="2"/>
  <c r="CJ1312" i="2" s="1"/>
  <c r="CG1304" i="2"/>
  <c r="CJ1304" i="2" s="1"/>
  <c r="CG1288" i="2"/>
  <c r="CJ1288" i="2" s="1"/>
  <c r="CG1264" i="2"/>
  <c r="CJ1264" i="2" s="1"/>
  <c r="CG1224" i="2"/>
  <c r="CJ1224" i="2" s="1"/>
  <c r="CG1120" i="2"/>
  <c r="CJ1120" i="2" s="1"/>
  <c r="CG1104" i="2"/>
  <c r="CJ1104" i="2" s="1"/>
  <c r="CG1048" i="2"/>
  <c r="CJ1048" i="2" s="1"/>
  <c r="CG1040" i="2"/>
  <c r="CJ1040" i="2" s="1"/>
  <c r="CG1032" i="2"/>
  <c r="CJ1032" i="2" s="1"/>
  <c r="CG1903" i="2"/>
  <c r="CJ1903" i="2" s="1"/>
  <c r="CG1735" i="2"/>
  <c r="CJ1735" i="2" s="1"/>
  <c r="CG1648" i="2"/>
  <c r="CJ1648" i="2" s="1"/>
  <c r="CG1614" i="2"/>
  <c r="CJ1614" i="2" s="1"/>
  <c r="CG1512" i="2"/>
  <c r="CJ1512" i="2" s="1"/>
  <c r="CG1480" i="2"/>
  <c r="CJ1480" i="2" s="1"/>
  <c r="CG1456" i="2"/>
  <c r="CJ1456" i="2" s="1"/>
  <c r="CG1440" i="2"/>
  <c r="CJ1440" i="2" s="1"/>
  <c r="CG1424" i="2"/>
  <c r="CJ1424" i="2" s="1"/>
  <c r="CG1408" i="2"/>
  <c r="CJ1408" i="2" s="1"/>
  <c r="CG1305" i="2"/>
  <c r="CJ1305" i="2" s="1"/>
  <c r="CG1281" i="2"/>
  <c r="CJ1281" i="2" s="1"/>
  <c r="CG1265" i="2"/>
  <c r="CJ1265" i="2" s="1"/>
  <c r="CG1257" i="2"/>
  <c r="CJ1257" i="2" s="1"/>
  <c r="CG1233" i="2"/>
  <c r="CJ1233" i="2" s="1"/>
  <c r="CG1201" i="2"/>
  <c r="CJ1201" i="2" s="1"/>
  <c r="CG1097" i="2"/>
  <c r="CJ1097" i="2" s="1"/>
  <c r="CG1001" i="2"/>
  <c r="CJ1001" i="2" s="1"/>
  <c r="CG2162" i="2"/>
  <c r="CJ2162" i="2" s="1"/>
  <c r="CG1855" i="2"/>
  <c r="CJ1855" i="2" s="1"/>
  <c r="CG1607" i="2"/>
  <c r="CJ1607" i="2" s="1"/>
  <c r="CG1591" i="2"/>
  <c r="CJ1591" i="2" s="1"/>
  <c r="CG1559" i="2"/>
  <c r="CJ1559" i="2" s="1"/>
  <c r="CG1535" i="2"/>
  <c r="CJ1535" i="2" s="1"/>
  <c r="CG1465" i="2"/>
  <c r="CJ1465" i="2" s="1"/>
  <c r="CG1449" i="2"/>
  <c r="CJ1449" i="2" s="1"/>
  <c r="CG1385" i="2"/>
  <c r="CJ1385" i="2" s="1"/>
  <c r="CG1354" i="2"/>
  <c r="CJ1354" i="2" s="1"/>
  <c r="CG1346" i="2"/>
  <c r="CJ1346" i="2" s="1"/>
  <c r="CG1306" i="2"/>
  <c r="CJ1306" i="2" s="1"/>
  <c r="CG1274" i="2"/>
  <c r="CJ1274" i="2" s="1"/>
  <c r="CG1242" i="2"/>
  <c r="CJ1242" i="2" s="1"/>
  <c r="CG1234" i="2"/>
  <c r="CJ1234" i="2" s="1"/>
  <c r="CG1226" i="2"/>
  <c r="CJ1226" i="2" s="1"/>
  <c r="CG1202" i="2"/>
  <c r="CJ1202" i="2" s="1"/>
  <c r="CG1162" i="2"/>
  <c r="CJ1162" i="2" s="1"/>
  <c r="CG1130" i="2"/>
  <c r="CJ1130" i="2" s="1"/>
  <c r="CG1122" i="2"/>
  <c r="CJ1122" i="2" s="1"/>
  <c r="CG1066" i="2"/>
  <c r="CJ1066" i="2" s="1"/>
  <c r="CG1712" i="2"/>
  <c r="CJ1712" i="2" s="1"/>
  <c r="CG1654" i="2"/>
  <c r="CJ1654" i="2" s="1"/>
  <c r="CG1490" i="2"/>
  <c r="CJ1490" i="2" s="1"/>
  <c r="CG1450" i="2"/>
  <c r="CJ1450" i="2" s="1"/>
  <c r="CG1442" i="2"/>
  <c r="CJ1442" i="2" s="1"/>
  <c r="CG1426" i="2"/>
  <c r="CJ1426" i="2" s="1"/>
  <c r="CG1394" i="2"/>
  <c r="CJ1394" i="2" s="1"/>
  <c r="CG1370" i="2"/>
  <c r="CJ1370" i="2" s="1"/>
  <c r="CG1299" i="2"/>
  <c r="CJ1299" i="2" s="1"/>
  <c r="CG1291" i="2"/>
  <c r="CJ1291" i="2" s="1"/>
  <c r="CG1203" i="2"/>
  <c r="CJ1203" i="2" s="1"/>
  <c r="CG1115" i="2"/>
  <c r="CJ1115" i="2" s="1"/>
  <c r="CG1027" i="2"/>
  <c r="CJ1027" i="2" s="1"/>
  <c r="CG1019" i="2"/>
  <c r="CJ1019" i="2" s="1"/>
  <c r="CG1647" i="2"/>
  <c r="CJ1647" i="2" s="1"/>
  <c r="CG1628" i="2"/>
  <c r="CJ1628" i="2" s="1"/>
  <c r="CG1570" i="2"/>
  <c r="CJ1570" i="2" s="1"/>
  <c r="CG1413" i="2"/>
  <c r="CJ1413" i="2" s="1"/>
  <c r="CG1390" i="2"/>
  <c r="CJ1390" i="2" s="1"/>
  <c r="CG1387" i="2"/>
  <c r="CJ1387" i="2" s="1"/>
  <c r="CG1316" i="2"/>
  <c r="CJ1316" i="2" s="1"/>
  <c r="CG1189" i="2"/>
  <c r="CJ1189" i="2" s="1"/>
  <c r="CG1095" i="2"/>
  <c r="CJ1095" i="2" s="1"/>
  <c r="CG1004" i="2"/>
  <c r="CJ1004" i="2" s="1"/>
  <c r="CG1620" i="2"/>
  <c r="CJ1620" i="2" s="1"/>
  <c r="CG1500" i="2"/>
  <c r="CJ1500" i="2" s="1"/>
  <c r="CG1148" i="2"/>
  <c r="CJ1148" i="2" s="1"/>
  <c r="CG1124" i="2"/>
  <c r="CJ1124" i="2" s="1"/>
  <c r="CG1548" i="2"/>
  <c r="CJ1548" i="2" s="1"/>
  <c r="CG1491" i="2"/>
  <c r="CJ1491" i="2" s="1"/>
  <c r="CG1485" i="2"/>
  <c r="CJ1485" i="2" s="1"/>
  <c r="CG1414" i="2"/>
  <c r="CJ1414" i="2" s="1"/>
  <c r="CG1349" i="2"/>
  <c r="CJ1349" i="2" s="1"/>
  <c r="CG1060" i="2"/>
  <c r="CJ1060" i="2" s="1"/>
  <c r="CG1643" i="2"/>
  <c r="CJ1643" i="2" s="1"/>
  <c r="CG2001" i="2"/>
  <c r="CJ2001" i="2" s="1"/>
  <c r="CG2143" i="2"/>
  <c r="CJ2143" i="2" s="1"/>
  <c r="CG2050" i="2"/>
  <c r="CJ2050" i="2" s="1"/>
  <c r="CG1834" i="2"/>
  <c r="CJ1834" i="2" s="1"/>
  <c r="CG1554" i="2"/>
  <c r="CJ1554" i="2" s="1"/>
  <c r="CG1532" i="2"/>
  <c r="CJ1532" i="2" s="1"/>
  <c r="CG1452" i="2"/>
  <c r="CJ1452" i="2" s="1"/>
  <c r="CG1421" i="2"/>
  <c r="CJ1421" i="2" s="1"/>
  <c r="CG2075" i="2"/>
  <c r="CJ2075" i="2" s="1"/>
  <c r="CG1593" i="2"/>
  <c r="CJ1593" i="2" s="1"/>
  <c r="CG990" i="2"/>
  <c r="CJ990" i="2" s="1"/>
  <c r="CG982" i="2"/>
  <c r="CJ982" i="2" s="1"/>
  <c r="CG958" i="2"/>
  <c r="CJ958" i="2" s="1"/>
  <c r="CG950" i="2"/>
  <c r="CJ950" i="2" s="1"/>
  <c r="CG926" i="2"/>
  <c r="CJ926" i="2" s="1"/>
  <c r="CG894" i="2"/>
  <c r="CJ894" i="2" s="1"/>
  <c r="CG790" i="2"/>
  <c r="CJ790" i="2" s="1"/>
  <c r="CG726" i="2"/>
  <c r="CJ726" i="2" s="1"/>
  <c r="CG718" i="2"/>
  <c r="CJ718" i="2" s="1"/>
  <c r="CG662" i="2"/>
  <c r="CJ662" i="2" s="1"/>
  <c r="CG646" i="2"/>
  <c r="CJ646" i="2" s="1"/>
  <c r="CG614" i="2"/>
  <c r="CJ614" i="2" s="1"/>
  <c r="CG558" i="2"/>
  <c r="CJ558" i="2" s="1"/>
  <c r="CG534" i="2"/>
  <c r="CJ534" i="2" s="1"/>
  <c r="CG510" i="2"/>
  <c r="CJ510" i="2" s="1"/>
  <c r="CG478" i="2"/>
  <c r="CJ478" i="2" s="1"/>
  <c r="CG446" i="2"/>
  <c r="CJ446" i="2" s="1"/>
  <c r="CG438" i="2"/>
  <c r="CJ438" i="2" s="1"/>
  <c r="CG1928" i="2"/>
  <c r="CJ1928" i="2" s="1"/>
  <c r="CG1586" i="2"/>
  <c r="CJ1586" i="2" s="1"/>
  <c r="CG1172" i="2"/>
  <c r="CJ1172" i="2" s="1"/>
  <c r="CG927" i="2"/>
  <c r="CJ927" i="2" s="1"/>
  <c r="CG807" i="2"/>
  <c r="CJ807" i="2" s="1"/>
  <c r="CG759" i="2"/>
  <c r="CJ759" i="2" s="1"/>
  <c r="CG743" i="2"/>
  <c r="CJ743" i="2" s="1"/>
  <c r="CG735" i="2"/>
  <c r="CJ735" i="2" s="1"/>
  <c r="CG687" i="2"/>
  <c r="CJ687" i="2" s="1"/>
  <c r="CG583" i="2"/>
  <c r="CJ583" i="2" s="1"/>
  <c r="CG559" i="2"/>
  <c r="CJ559" i="2" s="1"/>
  <c r="CG551" i="2"/>
  <c r="CJ551" i="2" s="1"/>
  <c r="CG511" i="2"/>
  <c r="CJ511" i="2" s="1"/>
  <c r="CG495" i="2"/>
  <c r="CJ495" i="2" s="1"/>
  <c r="CG479" i="2"/>
  <c r="CJ479" i="2" s="1"/>
  <c r="CG1317" i="2"/>
  <c r="CJ1317" i="2" s="1"/>
  <c r="CG1061" i="2"/>
  <c r="CJ1061" i="2" s="1"/>
  <c r="CG1013" i="2"/>
  <c r="CJ1013" i="2" s="1"/>
  <c r="CG997" i="2"/>
  <c r="CJ997" i="2" s="1"/>
  <c r="CG976" i="2"/>
  <c r="CJ976" i="2" s="1"/>
  <c r="CG968" i="2"/>
  <c r="CJ968" i="2" s="1"/>
  <c r="CG896" i="2"/>
  <c r="CJ896" i="2" s="1"/>
  <c r="CG864" i="2"/>
  <c r="CJ864" i="2" s="1"/>
  <c r="CG832" i="2"/>
  <c r="CJ832" i="2" s="1"/>
  <c r="CG776" i="2"/>
  <c r="CJ776" i="2" s="1"/>
  <c r="CG752" i="2"/>
  <c r="CJ752" i="2" s="1"/>
  <c r="CG704" i="2"/>
  <c r="CJ704" i="2" s="1"/>
  <c r="CG696" i="2"/>
  <c r="CJ696" i="2" s="1"/>
  <c r="CG656" i="2"/>
  <c r="CJ656" i="2" s="1"/>
  <c r="CG640" i="2"/>
  <c r="CJ640" i="2" s="1"/>
  <c r="CG600" i="2"/>
  <c r="CJ600" i="2" s="1"/>
  <c r="CG560" i="2"/>
  <c r="CJ560" i="2" s="1"/>
  <c r="CG552" i="2"/>
  <c r="CJ552" i="2" s="1"/>
  <c r="CG480" i="2"/>
  <c r="CJ480" i="2" s="1"/>
  <c r="CG432" i="2"/>
  <c r="CJ432" i="2" s="1"/>
  <c r="CG416" i="2"/>
  <c r="CJ416" i="2" s="1"/>
  <c r="CG1287" i="2"/>
  <c r="CJ1287" i="2" s="1"/>
  <c r="CG1252" i="2"/>
  <c r="CJ1252" i="2" s="1"/>
  <c r="CG1180" i="2"/>
  <c r="CJ1180" i="2" s="1"/>
  <c r="CG945" i="2"/>
  <c r="CJ945" i="2" s="1"/>
  <c r="CG1571" i="2"/>
  <c r="CJ1571" i="2" s="1"/>
  <c r="CG1499" i="2"/>
  <c r="CJ1499" i="2" s="1"/>
  <c r="CG1365" i="2"/>
  <c r="CJ1365" i="2" s="1"/>
  <c r="CG1014" i="2"/>
  <c r="CJ1014" i="2" s="1"/>
  <c r="CG971" i="2"/>
  <c r="CJ971" i="2" s="1"/>
  <c r="CG955" i="2"/>
  <c r="CJ955" i="2" s="1"/>
  <c r="CG1285" i="2"/>
  <c r="CJ1285" i="2" s="1"/>
  <c r="CG1212" i="2"/>
  <c r="CJ1212" i="2" s="1"/>
  <c r="CG1068" i="2"/>
  <c r="CJ1068" i="2" s="1"/>
  <c r="CG884" i="2"/>
  <c r="CJ884" i="2" s="1"/>
  <c r="CG780" i="2"/>
  <c r="CJ780" i="2" s="1"/>
  <c r="CG772" i="2"/>
  <c r="CJ772" i="2" s="1"/>
  <c r="CG764" i="2"/>
  <c r="CJ764" i="2" s="1"/>
  <c r="CG684" i="2"/>
  <c r="CJ684" i="2" s="1"/>
  <c r="CG668" i="2"/>
  <c r="CJ668" i="2" s="1"/>
  <c r="CG652" i="2"/>
  <c r="CJ652" i="2" s="1"/>
  <c r="CG628" i="2"/>
  <c r="CJ628" i="2" s="1"/>
  <c r="CG620" i="2"/>
  <c r="CJ620" i="2" s="1"/>
  <c r="CG524" i="2"/>
  <c r="CJ524" i="2" s="1"/>
  <c r="CG516" i="2"/>
  <c r="CJ516" i="2" s="1"/>
  <c r="CG1502" i="2"/>
  <c r="CJ1502" i="2" s="1"/>
  <c r="CG941" i="2"/>
  <c r="CJ941" i="2" s="1"/>
  <c r="CG841" i="2"/>
  <c r="CJ841" i="2" s="1"/>
  <c r="CG777" i="2"/>
  <c r="CJ777" i="2" s="1"/>
  <c r="CG738" i="2"/>
  <c r="CJ738" i="2" s="1"/>
  <c r="CG685" i="2"/>
  <c r="CJ685" i="2" s="1"/>
  <c r="CG457" i="2"/>
  <c r="CJ457" i="2" s="1"/>
  <c r="CG353" i="2"/>
  <c r="CJ353" i="2" s="1"/>
  <c r="CG329" i="2"/>
  <c r="CJ329" i="2" s="1"/>
  <c r="CG313" i="2"/>
  <c r="CJ313" i="2" s="1"/>
  <c r="CG257" i="2"/>
  <c r="CJ257" i="2" s="1"/>
  <c r="CG193" i="2"/>
  <c r="CJ193" i="2" s="1"/>
  <c r="CG185" i="2"/>
  <c r="CJ185" i="2" s="1"/>
  <c r="CG88" i="2"/>
  <c r="CJ88" i="2" s="1"/>
  <c r="CG39" i="2"/>
  <c r="CJ39" i="2" s="1"/>
  <c r="CG23" i="2"/>
  <c r="CJ23" i="2" s="1"/>
  <c r="CG7" i="2"/>
  <c r="CJ7" i="2" s="1"/>
  <c r="CG429" i="2"/>
  <c r="CJ429" i="2" s="1"/>
  <c r="CG220" i="2"/>
  <c r="CJ220" i="2" s="1"/>
  <c r="CG1116" i="2"/>
  <c r="CJ1116" i="2" s="1"/>
  <c r="CG1028" i="2"/>
  <c r="CJ1028" i="2" s="1"/>
  <c r="CG938" i="2"/>
  <c r="CJ938" i="2" s="1"/>
  <c r="CG891" i="2"/>
  <c r="CJ891" i="2" s="1"/>
  <c r="CG810" i="2"/>
  <c r="CJ810" i="2" s="1"/>
  <c r="CG797" i="2"/>
  <c r="CJ797" i="2" s="1"/>
  <c r="CG555" i="2"/>
  <c r="CJ555" i="2" s="1"/>
  <c r="CG514" i="2"/>
  <c r="CJ514" i="2" s="1"/>
  <c r="CG445" i="2"/>
  <c r="CJ445" i="2" s="1"/>
  <c r="CG441" i="2"/>
  <c r="CJ441" i="2" s="1"/>
  <c r="CG338" i="2"/>
  <c r="CJ338" i="2" s="1"/>
  <c r="CG330" i="2"/>
  <c r="CJ330" i="2" s="1"/>
  <c r="CG210" i="2"/>
  <c r="CJ210" i="2" s="1"/>
  <c r="CG186" i="2"/>
  <c r="CJ186" i="2" s="1"/>
  <c r="CG146" i="2"/>
  <c r="CJ146" i="2" s="1"/>
  <c r="CG24" i="2"/>
  <c r="CJ24" i="2" s="1"/>
  <c r="CG531" i="2"/>
  <c r="CJ531" i="2" s="1"/>
  <c r="CG1078" i="2"/>
  <c r="CJ1078" i="2" s="1"/>
  <c r="CG1076" i="2"/>
  <c r="CJ1076" i="2" s="1"/>
  <c r="CG906" i="2"/>
  <c r="CJ906" i="2" s="1"/>
  <c r="CG875" i="2"/>
  <c r="CJ875" i="2" s="1"/>
  <c r="CG845" i="2"/>
  <c r="CJ845" i="2" s="1"/>
  <c r="CG745" i="2"/>
  <c r="CJ745" i="2" s="1"/>
  <c r="CG425" i="2"/>
  <c r="CJ425" i="2" s="1"/>
  <c r="CG379" i="2"/>
  <c r="CJ379" i="2" s="1"/>
  <c r="CG331" i="2"/>
  <c r="CJ331" i="2" s="1"/>
  <c r="CG283" i="2"/>
  <c r="CJ283" i="2" s="1"/>
  <c r="CG235" i="2"/>
  <c r="CJ235" i="2" s="1"/>
  <c r="CG227" i="2"/>
  <c r="CJ227" i="2" s="1"/>
  <c r="CG211" i="2"/>
  <c r="CJ211" i="2" s="1"/>
  <c r="CG155" i="2"/>
  <c r="CJ155" i="2" s="1"/>
  <c r="CG57" i="2"/>
  <c r="CJ57" i="2" s="1"/>
  <c r="CG41" i="2"/>
  <c r="CJ41" i="2" s="1"/>
  <c r="CG33" i="2"/>
  <c r="CJ33" i="2" s="1"/>
  <c r="CG25" i="2"/>
  <c r="CJ25" i="2" s="1"/>
  <c r="CG316" i="2"/>
  <c r="CJ316" i="2" s="1"/>
  <c r="CG300" i="2"/>
  <c r="CJ300" i="2" s="1"/>
  <c r="CG284" i="2"/>
  <c r="CJ284" i="2" s="1"/>
  <c r="CG1484" i="2"/>
  <c r="CJ1484" i="2" s="1"/>
  <c r="CG1199" i="2"/>
  <c r="CJ1199" i="2" s="1"/>
  <c r="CG898" i="2"/>
  <c r="CJ898" i="2" s="1"/>
  <c r="CG881" i="2"/>
  <c r="CJ881" i="2" s="1"/>
  <c r="CG850" i="2"/>
  <c r="CJ850" i="2" s="1"/>
  <c r="CG842" i="2"/>
  <c r="CJ842" i="2" s="1"/>
  <c r="CG801" i="2"/>
  <c r="CJ801" i="2" s="1"/>
  <c r="CG749" i="2"/>
  <c r="CJ749" i="2" s="1"/>
  <c r="CG721" i="2"/>
  <c r="CJ721" i="2" s="1"/>
  <c r="CG693" i="2"/>
  <c r="CJ693" i="2" s="1"/>
  <c r="CG771" i="2"/>
  <c r="CJ771" i="2" s="1"/>
  <c r="CG733" i="2"/>
  <c r="CJ733" i="2" s="1"/>
  <c r="CG677" i="2"/>
  <c r="CJ677" i="2" s="1"/>
  <c r="CG657" i="2"/>
  <c r="CJ657" i="2" s="1"/>
  <c r="CG610" i="2"/>
  <c r="CJ610" i="2" s="1"/>
  <c r="CG579" i="2"/>
  <c r="CJ579" i="2" s="1"/>
  <c r="CG562" i="2"/>
  <c r="CJ562" i="2" s="1"/>
  <c r="CG549" i="2"/>
  <c r="CJ549" i="2" s="1"/>
  <c r="CG1422" i="2"/>
  <c r="CJ1422" i="2" s="1"/>
  <c r="CG1006" i="2"/>
  <c r="CJ1006" i="2" s="1"/>
  <c r="CG970" i="2"/>
  <c r="CJ970" i="2" s="1"/>
  <c r="CG730" i="2"/>
  <c r="CJ730" i="2" s="1"/>
  <c r="CG629" i="2"/>
  <c r="CJ629" i="2" s="1"/>
  <c r="CG1094" i="2"/>
  <c r="CJ1094" i="2" s="1"/>
  <c r="CG861" i="2"/>
  <c r="CJ861" i="2" s="1"/>
  <c r="CG837" i="2"/>
  <c r="CJ837" i="2" s="1"/>
  <c r="CG809" i="2"/>
  <c r="CJ809" i="2" s="1"/>
  <c r="CG753" i="2"/>
  <c r="CJ753" i="2" s="1"/>
  <c r="CG722" i="2"/>
  <c r="CJ722" i="2" s="1"/>
  <c r="CG681" i="2"/>
  <c r="CJ681" i="2" s="1"/>
  <c r="CG645" i="2"/>
  <c r="CJ645" i="2" s="1"/>
  <c r="CG602" i="2"/>
  <c r="CJ602" i="2" s="1"/>
  <c r="CG589" i="2"/>
  <c r="CJ589" i="2" s="1"/>
  <c r="CG513" i="2"/>
  <c r="CJ513" i="2" s="1"/>
  <c r="CG465" i="2"/>
  <c r="CJ465" i="2" s="1"/>
  <c r="CG403" i="2"/>
  <c r="CJ403" i="2" s="1"/>
  <c r="CG343" i="2"/>
  <c r="CJ343" i="2" s="1"/>
  <c r="CG279" i="2"/>
  <c r="CJ279" i="2" s="1"/>
  <c r="CG271" i="2"/>
  <c r="CJ271" i="2" s="1"/>
  <c r="CG199" i="2"/>
  <c r="CJ199" i="2" s="1"/>
  <c r="CG143" i="2"/>
  <c r="CJ143" i="2" s="1"/>
  <c r="CG135" i="2"/>
  <c r="CJ135" i="2" s="1"/>
  <c r="CG77" i="2"/>
  <c r="CJ77" i="2" s="1"/>
  <c r="CG71" i="2"/>
  <c r="CJ71" i="2" s="1"/>
  <c r="CG67" i="2"/>
  <c r="CJ67" i="2" s="1"/>
  <c r="CG65" i="2"/>
  <c r="CJ65" i="2" s="1"/>
  <c r="CG61" i="2"/>
  <c r="CJ61" i="2" s="1"/>
  <c r="CG53" i="2"/>
  <c r="CJ53" i="2" s="1"/>
  <c r="CG29" i="2"/>
  <c r="CJ29" i="2" s="1"/>
  <c r="CG5" i="2"/>
  <c r="CJ5" i="2" s="1"/>
  <c r="CG459" i="2"/>
  <c r="CJ459" i="2" s="1"/>
  <c r="CG426" i="2"/>
  <c r="CJ426" i="2" s="1"/>
  <c r="CG278" i="2"/>
  <c r="CJ278" i="2" s="1"/>
  <c r="CG232" i="2"/>
  <c r="CJ232" i="2" s="1"/>
  <c r="CG144" i="2"/>
  <c r="CJ144" i="2" s="1"/>
  <c r="CG192" i="2"/>
  <c r="CJ192" i="2" s="1"/>
  <c r="CG189" i="2"/>
  <c r="CJ189" i="2" s="1"/>
  <c r="CG180" i="2"/>
  <c r="CJ180" i="2" s="1"/>
  <c r="CG36" i="2"/>
  <c r="CJ36" i="2" s="1"/>
  <c r="CG141" i="2"/>
  <c r="CJ141" i="2" s="1"/>
  <c r="CG93" i="2"/>
  <c r="CJ93" i="2" s="1"/>
  <c r="CG84" i="2"/>
  <c r="CJ84" i="2" s="1"/>
  <c r="CG6" i="2"/>
  <c r="CJ6" i="2" s="1"/>
  <c r="CG336" i="2"/>
  <c r="CJ336" i="2" s="1"/>
  <c r="CG173" i="2"/>
  <c r="CJ173" i="2" s="1"/>
  <c r="CG26" i="2"/>
  <c r="CJ26" i="2" s="1"/>
  <c r="CG691" i="2"/>
  <c r="CJ691" i="2" s="1"/>
  <c r="CG437" i="2"/>
  <c r="CJ437" i="2" s="1"/>
  <c r="CG467" i="2"/>
  <c r="CJ467" i="2" s="1"/>
  <c r="CG387" i="2"/>
  <c r="CJ387" i="2" s="1"/>
  <c r="CG328" i="2"/>
  <c r="CJ328" i="2" s="1"/>
  <c r="CG166" i="2"/>
  <c r="CJ166" i="2" s="1"/>
  <c r="CG160" i="2"/>
  <c r="CJ160" i="2" s="1"/>
  <c r="CG133" i="2"/>
  <c r="CJ133" i="2" s="1"/>
  <c r="CG117" i="2"/>
  <c r="CJ117" i="2" s="1"/>
  <c r="CG506" i="2"/>
  <c r="CJ506" i="2" s="1"/>
  <c r="CG344" i="2"/>
  <c r="CJ344" i="2" s="1"/>
  <c r="CG238" i="2"/>
  <c r="CJ238" i="2" s="1"/>
  <c r="CG205" i="2"/>
  <c r="CJ205" i="2" s="1"/>
  <c r="CG128" i="2"/>
  <c r="CJ128" i="2" s="1"/>
  <c r="CG208" i="2"/>
  <c r="CJ208" i="2" s="1"/>
  <c r="CG1086" i="2"/>
  <c r="CJ1086" i="2" s="1"/>
  <c r="CG957" i="2"/>
  <c r="CJ957" i="2" s="1"/>
  <c r="CG834" i="2"/>
  <c r="CJ834" i="2" s="1"/>
  <c r="CG714" i="2"/>
  <c r="CJ714" i="2" s="1"/>
  <c r="CG667" i="2"/>
  <c r="CJ667" i="2" s="1"/>
  <c r="CG302" i="2"/>
  <c r="CJ302" i="2" s="1"/>
  <c r="CG277" i="2"/>
  <c r="CJ277" i="2" s="1"/>
  <c r="CG254" i="2"/>
  <c r="CJ254" i="2" s="1"/>
  <c r="CG196" i="2"/>
  <c r="CJ196" i="2" s="1"/>
  <c r="CG184" i="2"/>
  <c r="CJ184" i="2" s="1"/>
  <c r="CG200" i="2"/>
  <c r="CJ200" i="2" s="1"/>
  <c r="CG95" i="2"/>
  <c r="CJ95" i="2" s="1"/>
  <c r="CG30" i="2"/>
  <c r="CJ30" i="2" s="1"/>
  <c r="CG312" i="2"/>
  <c r="CJ312" i="2" s="1"/>
  <c r="CG101" i="2"/>
  <c r="CJ101" i="2" s="1"/>
  <c r="CH3371" i="2"/>
  <c r="CH3347" i="2"/>
  <c r="CH3364" i="2"/>
  <c r="CH3353" i="2"/>
  <c r="CH3241" i="2"/>
  <c r="CH3179" i="2"/>
  <c r="CH3343" i="2"/>
  <c r="CH3165" i="2"/>
  <c r="CH3328" i="2"/>
  <c r="CH3231" i="2"/>
  <c r="CH3166" i="2"/>
  <c r="CH3164" i="2"/>
  <c r="CH3312" i="2"/>
  <c r="CH3211" i="2"/>
  <c r="CH3200" i="2"/>
  <c r="CH3143" i="2"/>
  <c r="CH3127" i="2"/>
  <c r="CH3111" i="2"/>
  <c r="H4" i="4"/>
  <c r="CH3194" i="2"/>
  <c r="CH3290" i="2"/>
  <c r="CH3123" i="2"/>
  <c r="CH3088" i="2"/>
  <c r="CH3286" i="2"/>
  <c r="CH3026" i="2"/>
  <c r="CH3359" i="2"/>
  <c r="CH3335" i="2"/>
  <c r="CH3326" i="2"/>
  <c r="CH3108" i="2"/>
  <c r="CH3161" i="2"/>
  <c r="CH3146" i="2"/>
  <c r="CH3043" i="2"/>
  <c r="CH3017" i="2"/>
  <c r="CH3068" i="2"/>
  <c r="CH3011" i="2"/>
  <c r="CH2995" i="2"/>
  <c r="CH2931" i="2"/>
  <c r="CH3281" i="2"/>
  <c r="CH3044" i="2"/>
  <c r="CH2980" i="2"/>
  <c r="CH2956" i="2"/>
  <c r="CH2940" i="2"/>
  <c r="CH3233" i="2"/>
  <c r="CH3167" i="2"/>
  <c r="CH3008" i="2"/>
  <c r="CH3257" i="2"/>
  <c r="CH3155" i="2"/>
  <c r="CH2911" i="2"/>
  <c r="CH2863" i="2"/>
  <c r="CH3009" i="2"/>
  <c r="CH2973" i="2"/>
  <c r="CH2945" i="2"/>
  <c r="CH3171" i="2"/>
  <c r="CH2958" i="2"/>
  <c r="CH2905" i="2"/>
  <c r="CH3069" i="2"/>
  <c r="CH3001" i="2"/>
  <c r="CH2930" i="2"/>
  <c r="CH2900" i="2"/>
  <c r="CH2884" i="2"/>
  <c r="CH2923" i="2"/>
  <c r="CH2854" i="2"/>
  <c r="CH2822" i="2"/>
  <c r="CH2814" i="2"/>
  <c r="CH2798" i="2"/>
  <c r="CH2726" i="2"/>
  <c r="CH2590" i="2"/>
  <c r="CH2915" i="2"/>
  <c r="CH2647" i="2"/>
  <c r="CH2623" i="2"/>
  <c r="CH2575" i="2"/>
  <c r="CH3051" i="2"/>
  <c r="CH2965" i="2"/>
  <c r="CH2953" i="2"/>
  <c r="CH2925" i="2"/>
  <c r="CH2818" i="2"/>
  <c r="CH2810" i="2"/>
  <c r="CH2738" i="2"/>
  <c r="CH2666" i="2"/>
  <c r="CH2618" i="2"/>
  <c r="CH2901" i="2"/>
  <c r="CH2740" i="2"/>
  <c r="CH2657" i="2"/>
  <c r="CH2543" i="2"/>
  <c r="CH2511" i="2"/>
  <c r="CH2431" i="2"/>
  <c r="CH2423" i="2"/>
  <c r="CH2756" i="2"/>
  <c r="CH2649" i="2"/>
  <c r="CH2595" i="2"/>
  <c r="CH2761" i="2"/>
  <c r="CH2692" i="2"/>
  <c r="CH2628" i="2"/>
  <c r="CH2608" i="2"/>
  <c r="CH2370" i="2"/>
  <c r="CH2859" i="2"/>
  <c r="CH2747" i="2"/>
  <c r="CH2808" i="2"/>
  <c r="CH2825" i="2"/>
  <c r="CH2780" i="2"/>
  <c r="CH2914" i="2"/>
  <c r="CH2549" i="2"/>
  <c r="CH2390" i="2"/>
  <c r="CH2721" i="2"/>
  <c r="CH2588" i="2"/>
  <c r="CH2522" i="2"/>
  <c r="CH2491" i="2"/>
  <c r="CH2418" i="2"/>
  <c r="CH2890" i="2"/>
  <c r="CH2652" i="2"/>
  <c r="CH2584" i="2"/>
  <c r="CH2434" i="2"/>
  <c r="CH2355" i="2"/>
  <c r="CH2476" i="2"/>
  <c r="CH2394" i="2"/>
  <c r="CH2141" i="2"/>
  <c r="CH2125" i="2"/>
  <c r="CH2334" i="2"/>
  <c r="CH2310" i="2"/>
  <c r="CH2206" i="2"/>
  <c r="CH2636" i="2"/>
  <c r="CH2263" i="2"/>
  <c r="CH2183" i="2"/>
  <c r="CH2664" i="2"/>
  <c r="CH2625" i="2"/>
  <c r="CH2266" i="2"/>
  <c r="CH2242" i="2"/>
  <c r="CH2202" i="2"/>
  <c r="CH2284" i="2"/>
  <c r="CH2128" i="2"/>
  <c r="CH2069" i="2"/>
  <c r="CH2005" i="2"/>
  <c r="CH1989" i="2"/>
  <c r="CH1933" i="2"/>
  <c r="CH2260" i="2"/>
  <c r="CH2219" i="2"/>
  <c r="CH2184" i="2"/>
  <c r="CH2062" i="2"/>
  <c r="CH2038" i="2"/>
  <c r="CH2006" i="2"/>
  <c r="CH1974" i="2"/>
  <c r="CH1950" i="2"/>
  <c r="CH1934" i="2"/>
  <c r="CH1918" i="2"/>
  <c r="CH2350" i="2"/>
  <c r="CH2332" i="2"/>
  <c r="CH2251" i="2"/>
  <c r="CH2063" i="2"/>
  <c r="CH2007" i="2"/>
  <c r="CH2720" i="2"/>
  <c r="CH2373" i="2"/>
  <c r="CH2208" i="2"/>
  <c r="CH2140" i="2"/>
  <c r="CH2120" i="2"/>
  <c r="CH2064" i="2"/>
  <c r="CH2008" i="2"/>
  <c r="CH2201" i="2"/>
  <c r="CH2195" i="2"/>
  <c r="CH2060" i="2"/>
  <c r="CH1860" i="2"/>
  <c r="CH1820" i="2"/>
  <c r="CH1716" i="2"/>
  <c r="CH1692" i="2"/>
  <c r="CH1684" i="2"/>
  <c r="CH2280" i="2"/>
  <c r="CH2057" i="2"/>
  <c r="CH1893" i="2"/>
  <c r="CH1877" i="2"/>
  <c r="CH1797" i="2"/>
  <c r="CH1733" i="2"/>
  <c r="CH2168" i="2"/>
  <c r="CH1995" i="2"/>
  <c r="CH1954" i="2"/>
  <c r="CH1937" i="2"/>
  <c r="CH1894" i="2"/>
  <c r="CH1710" i="2"/>
  <c r="CH1702" i="2"/>
  <c r="CH1686" i="2"/>
  <c r="CH2092" i="2"/>
  <c r="CH1963" i="2"/>
  <c r="CH1863" i="2"/>
  <c r="CH1799" i="2"/>
  <c r="CH1775" i="2"/>
  <c r="CH1703" i="2"/>
  <c r="CH1687" i="2"/>
  <c r="CH2076" i="2"/>
  <c r="CH1744" i="2"/>
  <c r="CH1699" i="2"/>
  <c r="CH1690" i="2"/>
  <c r="CH1661" i="2"/>
  <c r="CH2422" i="2"/>
  <c r="CH2232" i="2"/>
  <c r="CH1898" i="2"/>
  <c r="CH1826" i="2"/>
  <c r="CH1696" i="2"/>
  <c r="CH1662" i="2"/>
  <c r="CH1646" i="2"/>
  <c r="CH2275" i="2"/>
  <c r="CH2171" i="2"/>
  <c r="CH1923" i="2"/>
  <c r="CH1880" i="2"/>
  <c r="CH1779" i="2"/>
  <c r="CH1771" i="2"/>
  <c r="CH2244" i="2"/>
  <c r="CH1856" i="2"/>
  <c r="CH1786" i="2"/>
  <c r="CH1776" i="2"/>
  <c r="CH1938" i="2"/>
  <c r="CH1865" i="2"/>
  <c r="CH1691" i="2"/>
  <c r="CH1566" i="2"/>
  <c r="CH1558" i="2"/>
  <c r="CH1550" i="2"/>
  <c r="CH1542" i="2"/>
  <c r="CH1376" i="2"/>
  <c r="CH1241" i="2"/>
  <c r="CH1217" i="2"/>
  <c r="CH1169" i="2"/>
  <c r="CH1105" i="2"/>
  <c r="CH1041" i="2"/>
  <c r="CH2027" i="2"/>
  <c r="CH1988" i="2"/>
  <c r="CH1794" i="2"/>
  <c r="CH1657" i="2"/>
  <c r="CH1623" i="2"/>
  <c r="CH1615" i="2"/>
  <c r="CH1575" i="2"/>
  <c r="CH1457" i="2"/>
  <c r="CH1258" i="2"/>
  <c r="CH1170" i="2"/>
  <c r="CH1106" i="2"/>
  <c r="CH1082" i="2"/>
  <c r="CH2084" i="2"/>
  <c r="CH1762" i="2"/>
  <c r="CH1616" i="2"/>
  <c r="CH1528" i="2"/>
  <c r="CH1482" i="2"/>
  <c r="CH1434" i="2"/>
  <c r="CH1339" i="2"/>
  <c r="CH1315" i="2"/>
  <c r="CH1307" i="2"/>
  <c r="CH1155" i="2"/>
  <c r="CH1147" i="2"/>
  <c r="CH1059" i="2"/>
  <c r="CH1035" i="2"/>
  <c r="CH1003" i="2"/>
  <c r="CH1787" i="2"/>
  <c r="CH1777" i="2"/>
  <c r="CH1675" i="2"/>
  <c r="CH1617" i="2"/>
  <c r="CH1553" i="2"/>
  <c r="CH1435" i="2"/>
  <c r="CH1395" i="2"/>
  <c r="CH1371" i="2"/>
  <c r="CH1363" i="2"/>
  <c r="CH1348" i="2"/>
  <c r="CH1284" i="2"/>
  <c r="CH1188" i="2"/>
  <c r="CH1140" i="2"/>
  <c r="CH1108" i="2"/>
  <c r="CH1100" i="2"/>
  <c r="CH1364" i="2"/>
  <c r="CH1127" i="2"/>
  <c r="CH1054" i="2"/>
  <c r="CH1038" i="2"/>
  <c r="CH2026" i="2"/>
  <c r="CH1540" i="2"/>
  <c r="CH1420" i="2"/>
  <c r="CH1335" i="2"/>
  <c r="CH1295" i="2"/>
  <c r="CH1206" i="2"/>
  <c r="CH1152" i="2"/>
  <c r="CH1096" i="2"/>
  <c r="CH1085" i="2"/>
  <c r="CH1715" i="2"/>
  <c r="CH1429" i="2"/>
  <c r="CH1134" i="2"/>
  <c r="CH1119" i="2"/>
  <c r="CH2097" i="2"/>
  <c r="CH1785" i="2"/>
  <c r="CH1705" i="2"/>
  <c r="CH1688" i="2"/>
  <c r="CH1655" i="2"/>
  <c r="CH2204" i="2"/>
  <c r="CH1660" i="2"/>
  <c r="CH2036" i="2"/>
  <c r="CH1208" i="2"/>
  <c r="CH1173" i="2"/>
  <c r="CH1150" i="2"/>
  <c r="CH1867" i="2"/>
  <c r="CH1663" i="2"/>
  <c r="CH1636" i="2"/>
  <c r="CH1079" i="2"/>
  <c r="CH967" i="2"/>
  <c r="CH911" i="2"/>
  <c r="CH903" i="2"/>
  <c r="CH879" i="2"/>
  <c r="CH855" i="2"/>
  <c r="CH839" i="2"/>
  <c r="CH815" i="2"/>
  <c r="CH767" i="2"/>
  <c r="CH719" i="2"/>
  <c r="CH703" i="2"/>
  <c r="CH679" i="2"/>
  <c r="CH647" i="2"/>
  <c r="CH639" i="2"/>
  <c r="CH463" i="2"/>
  <c r="CH1279" i="2"/>
  <c r="CH1221" i="2"/>
  <c r="CH960" i="2"/>
  <c r="CH944" i="2"/>
  <c r="CH920" i="2"/>
  <c r="CH792" i="2"/>
  <c r="CH744" i="2"/>
  <c r="CH624" i="2"/>
  <c r="CH456" i="2"/>
  <c r="CH424" i="2"/>
  <c r="CH408" i="2"/>
  <c r="CH384" i="2"/>
  <c r="CH360" i="2"/>
  <c r="CH1380" i="2"/>
  <c r="CH1367" i="2"/>
  <c r="CH1350" i="2"/>
  <c r="CH1205" i="2"/>
  <c r="CH1144" i="2"/>
  <c r="CH873" i="2"/>
  <c r="CH833" i="2"/>
  <c r="CH785" i="2"/>
  <c r="CH761" i="2"/>
  <c r="CH505" i="2"/>
  <c r="CH385" i="2"/>
  <c r="CH1573" i="2"/>
  <c r="CH1269" i="2"/>
  <c r="CH1248" i="2"/>
  <c r="CH1192" i="2"/>
  <c r="CH1182" i="2"/>
  <c r="CH992" i="2"/>
  <c r="CH922" i="2"/>
  <c r="CH1510" i="2"/>
  <c r="CH1549" i="2"/>
  <c r="CH1539" i="2"/>
  <c r="CH1159" i="2"/>
  <c r="CH1157" i="2"/>
  <c r="CH2259" i="2"/>
  <c r="CH1651" i="2"/>
  <c r="CH1495" i="2"/>
  <c r="CH973" i="2"/>
  <c r="CH893" i="2"/>
  <c r="CH869" i="2"/>
  <c r="CH613" i="2"/>
  <c r="CH597" i="2"/>
  <c r="CH573" i="2"/>
  <c r="CH517" i="2"/>
  <c r="CH469" i="2"/>
  <c r="CH389" i="2"/>
  <c r="CH365" i="2"/>
  <c r="CH1015" i="2"/>
  <c r="CH883" i="2"/>
  <c r="CH878" i="2"/>
  <c r="CH852" i="2"/>
  <c r="CH618" i="2"/>
  <c r="CH578" i="2"/>
  <c r="CH466" i="2"/>
  <c r="CH404" i="2"/>
  <c r="CH250" i="2"/>
  <c r="CH162" i="2"/>
  <c r="CH138" i="2"/>
  <c r="CH122" i="2"/>
  <c r="CH81" i="2"/>
  <c r="CH462" i="2"/>
  <c r="CH213" i="2"/>
  <c r="CH1580" i="2"/>
  <c r="CH622" i="2"/>
  <c r="CH355" i="2"/>
  <c r="CH139" i="2"/>
  <c r="CH82" i="2"/>
  <c r="CH9" i="2"/>
  <c r="CH540" i="2"/>
  <c r="CH293" i="2"/>
  <c r="CH285" i="2"/>
  <c r="CH229" i="2"/>
  <c r="CH1412" i="2"/>
  <c r="CH1000" i="2"/>
  <c r="CH676" i="2"/>
  <c r="CH636" i="2"/>
  <c r="CH548" i="2"/>
  <c r="CH518" i="2"/>
  <c r="CH411" i="2"/>
  <c r="CH268" i="2"/>
  <c r="CH252" i="2"/>
  <c r="CH172" i="2"/>
  <c r="CH114" i="2"/>
  <c r="CH110" i="2"/>
  <c r="CH108" i="2"/>
  <c r="CH97" i="2"/>
  <c r="CH58" i="2"/>
  <c r="CH42" i="2"/>
  <c r="CH34" i="2"/>
  <c r="CH491" i="2"/>
  <c r="CH253" i="2"/>
  <c r="CH892" i="2"/>
  <c r="CH827" i="2"/>
  <c r="CH763" i="2"/>
  <c r="CH604" i="2"/>
  <c r="CH245" i="2"/>
  <c r="CH1382" i="2"/>
  <c r="CH788" i="2"/>
  <c r="CH694" i="2"/>
  <c r="CH670" i="2"/>
  <c r="CH588" i="2"/>
  <c r="CH1642" i="2"/>
  <c r="CH779" i="2"/>
  <c r="CH923" i="2"/>
  <c r="CH918" i="2"/>
  <c r="CH747" i="2"/>
  <c r="CH492" i="2"/>
  <c r="CH486" i="2"/>
  <c r="CH296" i="2"/>
  <c r="CH272" i="2"/>
  <c r="CH224" i="2"/>
  <c r="CH152" i="2"/>
  <c r="CH120" i="2"/>
  <c r="CH79" i="2"/>
  <c r="CH46" i="2"/>
  <c r="CH1024" i="2"/>
  <c r="CH702" i="2"/>
  <c r="CH454" i="2"/>
  <c r="CH345" i="2"/>
  <c r="CH335" i="2"/>
  <c r="CH303" i="2"/>
  <c r="CH159" i="2"/>
  <c r="CH476" i="2"/>
  <c r="CH217" i="2"/>
  <c r="CH145" i="2"/>
  <c r="CH64" i="2"/>
  <c r="CH28" i="2"/>
  <c r="CH19" i="2"/>
  <c r="CH60" i="2"/>
  <c r="CH158" i="2"/>
  <c r="CH43" i="2"/>
  <c r="CH153" i="2"/>
  <c r="CH47" i="2"/>
  <c r="CH862" i="2"/>
  <c r="CH796" i="2"/>
  <c r="CH263" i="2"/>
  <c r="CH85" i="2"/>
  <c r="CH66" i="2"/>
  <c r="CH382" i="2"/>
  <c r="CH635" i="2"/>
  <c r="CH500" i="2"/>
  <c r="CH363" i="2"/>
  <c r="CH542" i="2"/>
  <c r="CH886" i="2"/>
  <c r="CH422" i="2"/>
  <c r="CH27" i="2"/>
  <c r="CH318" i="2"/>
  <c r="CH31" i="2"/>
  <c r="CI3364" i="2" l="1"/>
  <c r="CI3359" i="2"/>
  <c r="CI3326" i="2"/>
  <c r="CI3281" i="2"/>
  <c r="CI3371" i="2"/>
  <c r="CI3328" i="2"/>
  <c r="CI3231" i="2"/>
  <c r="CI3166" i="2"/>
  <c r="CI3312" i="2"/>
  <c r="CI3290" i="2"/>
  <c r="CI3167" i="2"/>
  <c r="CI3347" i="2"/>
  <c r="CI3241" i="2"/>
  <c r="CI3233" i="2"/>
  <c r="CI3155" i="2"/>
  <c r="G5" i="4"/>
  <c r="CI3194" i="2"/>
  <c r="CI3179" i="2"/>
  <c r="CI3165" i="2"/>
  <c r="CI3161" i="2"/>
  <c r="CI3343" i="2"/>
  <c r="CI3171" i="2"/>
  <c r="CI3017" i="2"/>
  <c r="CI3200" i="2"/>
  <c r="CI3051" i="2"/>
  <c r="CI3043" i="2"/>
  <c r="CI3353" i="2"/>
  <c r="CI3335" i="2"/>
  <c r="CI3257" i="2"/>
  <c r="CI3211" i="2"/>
  <c r="CI3127" i="2"/>
  <c r="CI3068" i="2"/>
  <c r="CI3011" i="2"/>
  <c r="CI2995" i="2"/>
  <c r="CI2931" i="2"/>
  <c r="CI3164" i="2"/>
  <c r="CI3123" i="2"/>
  <c r="CI3044" i="2"/>
  <c r="CI2980" i="2"/>
  <c r="CI2956" i="2"/>
  <c r="CI2940" i="2"/>
  <c r="CI2973" i="2"/>
  <c r="CI2965" i="2"/>
  <c r="CI3088" i="2"/>
  <c r="CI3009" i="2"/>
  <c r="CI3001" i="2"/>
  <c r="CI2953" i="2"/>
  <c r="CI2945" i="2"/>
  <c r="CI3111" i="2"/>
  <c r="CI2958" i="2"/>
  <c r="CI2905" i="2"/>
  <c r="CI2914" i="2"/>
  <c r="CI2890" i="2"/>
  <c r="CI3286" i="2"/>
  <c r="CI3143" i="2"/>
  <c r="CI3108" i="2"/>
  <c r="CI2925" i="2"/>
  <c r="CI2901" i="2"/>
  <c r="CI2854" i="2"/>
  <c r="CI2822" i="2"/>
  <c r="CI2814" i="2"/>
  <c r="CI2798" i="2"/>
  <c r="CI2726" i="2"/>
  <c r="CI2590" i="2"/>
  <c r="CI3069" i="2"/>
  <c r="CI2915" i="2"/>
  <c r="CI2647" i="2"/>
  <c r="CI2623" i="2"/>
  <c r="CI2575" i="2"/>
  <c r="CI3008" i="2"/>
  <c r="CI2808" i="2"/>
  <c r="CI2720" i="2"/>
  <c r="CI2664" i="2"/>
  <c r="CI2608" i="2"/>
  <c r="CI2584" i="2"/>
  <c r="CI3146" i="2"/>
  <c r="CI2930" i="2"/>
  <c r="CI2911" i="2"/>
  <c r="CI2900" i="2"/>
  <c r="CI2884" i="2"/>
  <c r="CI2747" i="2"/>
  <c r="CI2595" i="2"/>
  <c r="CI2756" i="2"/>
  <c r="CI2649" i="2"/>
  <c r="CI2761" i="2"/>
  <c r="CI2692" i="2"/>
  <c r="CI2628" i="2"/>
  <c r="CI2370" i="2"/>
  <c r="CI2859" i="2"/>
  <c r="CI2810" i="2"/>
  <c r="CI2625" i="2"/>
  <c r="CI2522" i="2"/>
  <c r="CI2434" i="2"/>
  <c r="CI2418" i="2"/>
  <c r="CI2394" i="2"/>
  <c r="CI2863" i="2"/>
  <c r="CI2738" i="2"/>
  <c r="CI2923" i="2"/>
  <c r="CI2825" i="2"/>
  <c r="CI2780" i="2"/>
  <c r="CI3026" i="2"/>
  <c r="CI2721" i="2"/>
  <c r="CI2652" i="2"/>
  <c r="CI2636" i="2"/>
  <c r="CI2618" i="2"/>
  <c r="CI2422" i="2"/>
  <c r="CI2657" i="2"/>
  <c r="CI2588" i="2"/>
  <c r="CI2549" i="2"/>
  <c r="CI2511" i="2"/>
  <c r="CI2491" i="2"/>
  <c r="CI2390" i="2"/>
  <c r="CI2818" i="2"/>
  <c r="CI2740" i="2"/>
  <c r="CI2543" i="2"/>
  <c r="CI2355" i="2"/>
  <c r="CI2476" i="2"/>
  <c r="CI2431" i="2"/>
  <c r="CI2334" i="2"/>
  <c r="CI2310" i="2"/>
  <c r="CI2206" i="2"/>
  <c r="CI2263" i="2"/>
  <c r="CI2183" i="2"/>
  <c r="CI2280" i="2"/>
  <c r="CI2232" i="2"/>
  <c r="CI2208" i="2"/>
  <c r="CI2184" i="2"/>
  <c r="CI2168" i="2"/>
  <c r="CI2128" i="2"/>
  <c r="CI2120" i="2"/>
  <c r="CI2666" i="2"/>
  <c r="CI2423" i="2"/>
  <c r="CI2275" i="2"/>
  <c r="CI2259" i="2"/>
  <c r="CI2251" i="2"/>
  <c r="CI2219" i="2"/>
  <c r="CI2195" i="2"/>
  <c r="CI2171" i="2"/>
  <c r="CI2260" i="2"/>
  <c r="CI2125" i="2"/>
  <c r="CI2062" i="2"/>
  <c r="CI2038" i="2"/>
  <c r="CI2006" i="2"/>
  <c r="CI1974" i="2"/>
  <c r="CI1950" i="2"/>
  <c r="CI1934" i="2"/>
  <c r="CI1918" i="2"/>
  <c r="CI2350" i="2"/>
  <c r="CI2332" i="2"/>
  <c r="CI2242" i="2"/>
  <c r="CI2202" i="2"/>
  <c r="CI2063" i="2"/>
  <c r="CI2007" i="2"/>
  <c r="CI2373" i="2"/>
  <c r="CI2140" i="2"/>
  <c r="CI2064" i="2"/>
  <c r="CI2008" i="2"/>
  <c r="CI2057" i="2"/>
  <c r="CI1937" i="2"/>
  <c r="CI2266" i="2"/>
  <c r="CI1933" i="2"/>
  <c r="CI1893" i="2"/>
  <c r="CI1877" i="2"/>
  <c r="CI1797" i="2"/>
  <c r="CI1733" i="2"/>
  <c r="CI1995" i="2"/>
  <c r="CI1954" i="2"/>
  <c r="CI1894" i="2"/>
  <c r="CI1710" i="2"/>
  <c r="CI1702" i="2"/>
  <c r="CI1686" i="2"/>
  <c r="CI2284" i="2"/>
  <c r="CI2092" i="2"/>
  <c r="CI2069" i="2"/>
  <c r="CI1963" i="2"/>
  <c r="CI1863" i="2"/>
  <c r="CI1799" i="2"/>
  <c r="CI1775" i="2"/>
  <c r="CI1703" i="2"/>
  <c r="CI1687" i="2"/>
  <c r="CI2244" i="2"/>
  <c r="CI2204" i="2"/>
  <c r="CI2026" i="2"/>
  <c r="CI1988" i="2"/>
  <c r="CI1880" i="2"/>
  <c r="CI1856" i="2"/>
  <c r="CI1776" i="2"/>
  <c r="CI1744" i="2"/>
  <c r="CI1696" i="2"/>
  <c r="CI1688" i="2"/>
  <c r="CI2201" i="2"/>
  <c r="CI1898" i="2"/>
  <c r="CI1826" i="2"/>
  <c r="CI1662" i="2"/>
  <c r="CI1646" i="2"/>
  <c r="CI1867" i="2"/>
  <c r="CI1785" i="2"/>
  <c r="CI1705" i="2"/>
  <c r="CI1691" i="2"/>
  <c r="CI1663" i="2"/>
  <c r="CI1655" i="2"/>
  <c r="CI2005" i="2"/>
  <c r="CI1786" i="2"/>
  <c r="CI2027" i="2"/>
  <c r="CI1762" i="2"/>
  <c r="CI2060" i="2"/>
  <c r="CI1923" i="2"/>
  <c r="CI1794" i="2"/>
  <c r="CI1771" i="2"/>
  <c r="CI1657" i="2"/>
  <c r="CI1623" i="2"/>
  <c r="CI1615" i="2"/>
  <c r="CI1575" i="2"/>
  <c r="CI1457" i="2"/>
  <c r="CI1258" i="2"/>
  <c r="CI1170" i="2"/>
  <c r="CI1106" i="2"/>
  <c r="CI1082" i="2"/>
  <c r="CI2084" i="2"/>
  <c r="CI1779" i="2"/>
  <c r="CI1699" i="2"/>
  <c r="CI1616" i="2"/>
  <c r="CI1528" i="2"/>
  <c r="CI1482" i="2"/>
  <c r="CI1434" i="2"/>
  <c r="CI1339" i="2"/>
  <c r="CI1315" i="2"/>
  <c r="CI1307" i="2"/>
  <c r="CI1155" i="2"/>
  <c r="CI1147" i="2"/>
  <c r="CI1059" i="2"/>
  <c r="CI1035" i="2"/>
  <c r="CI1003" i="2"/>
  <c r="CI2076" i="2"/>
  <c r="CI1860" i="2"/>
  <c r="CI1787" i="2"/>
  <c r="CI1777" i="2"/>
  <c r="CI1675" i="2"/>
  <c r="CI1617" i="2"/>
  <c r="CI1553" i="2"/>
  <c r="CI1435" i="2"/>
  <c r="CI1395" i="2"/>
  <c r="CI1371" i="2"/>
  <c r="CI1363" i="2"/>
  <c r="CI1348" i="2"/>
  <c r="CI1284" i="2"/>
  <c r="CI1188" i="2"/>
  <c r="CI1140" i="2"/>
  <c r="CI1108" i="2"/>
  <c r="CI1100" i="2"/>
  <c r="CI1715" i="2"/>
  <c r="CI1651" i="2"/>
  <c r="CI1642" i="2"/>
  <c r="CI1420" i="2"/>
  <c r="CI1412" i="2"/>
  <c r="CI1380" i="2"/>
  <c r="CI1364" i="2"/>
  <c r="CI1269" i="2"/>
  <c r="CI1221" i="2"/>
  <c r="CI1205" i="2"/>
  <c r="CI1173" i="2"/>
  <c r="CI1157" i="2"/>
  <c r="CI1085" i="2"/>
  <c r="CI1540" i="2"/>
  <c r="CI1335" i="2"/>
  <c r="CI1295" i="2"/>
  <c r="CI1206" i="2"/>
  <c r="CI1152" i="2"/>
  <c r="CI1096" i="2"/>
  <c r="CI1684" i="2"/>
  <c r="CI1429" i="2"/>
  <c r="CI1134" i="2"/>
  <c r="CI1119" i="2"/>
  <c r="CI2097" i="2"/>
  <c r="CI1865" i="2"/>
  <c r="CI1566" i="2"/>
  <c r="CI1549" i="2"/>
  <c r="CI1495" i="2"/>
  <c r="CI1382" i="2"/>
  <c r="CI1169" i="2"/>
  <c r="CI1159" i="2"/>
  <c r="CI1144" i="2"/>
  <c r="CI1105" i="2"/>
  <c r="CI1660" i="2"/>
  <c r="CI2141" i="2"/>
  <c r="CI2036" i="2"/>
  <c r="CI1989" i="2"/>
  <c r="CI1938" i="2"/>
  <c r="CI1692" i="2"/>
  <c r="CI1690" i="2"/>
  <c r="CI1573" i="2"/>
  <c r="CI1550" i="2"/>
  <c r="CI1542" i="2"/>
  <c r="CI1279" i="2"/>
  <c r="CI1248" i="2"/>
  <c r="CI1217" i="2"/>
  <c r="CI1192" i="2"/>
  <c r="CI1820" i="2"/>
  <c r="CI960" i="2"/>
  <c r="CI944" i="2"/>
  <c r="CI920" i="2"/>
  <c r="CI792" i="2"/>
  <c r="CI744" i="2"/>
  <c r="CI624" i="2"/>
  <c r="CI456" i="2"/>
  <c r="CI424" i="2"/>
  <c r="CI408" i="2"/>
  <c r="CI384" i="2"/>
  <c r="CI360" i="2"/>
  <c r="CI1716" i="2"/>
  <c r="CI1661" i="2"/>
  <c r="CI1367" i="2"/>
  <c r="CI1350" i="2"/>
  <c r="CI1150" i="2"/>
  <c r="CI873" i="2"/>
  <c r="CI833" i="2"/>
  <c r="CI785" i="2"/>
  <c r="CI761" i="2"/>
  <c r="CI505" i="2"/>
  <c r="CI385" i="2"/>
  <c r="CI1376" i="2"/>
  <c r="CI1182" i="2"/>
  <c r="CI992" i="2"/>
  <c r="CI922" i="2"/>
  <c r="CI618" i="2"/>
  <c r="CI578" i="2"/>
  <c r="CI466" i="2"/>
  <c r="CI1510" i="2"/>
  <c r="CI1127" i="2"/>
  <c r="CI1024" i="2"/>
  <c r="CI923" i="2"/>
  <c r="CI1539" i="2"/>
  <c r="CI1041" i="2"/>
  <c r="CI1038" i="2"/>
  <c r="CI973" i="2"/>
  <c r="CI1580" i="2"/>
  <c r="CI1241" i="2"/>
  <c r="CI1208" i="2"/>
  <c r="CI1054" i="2"/>
  <c r="CI1015" i="2"/>
  <c r="CI1000" i="2"/>
  <c r="CI918" i="2"/>
  <c r="CI886" i="2"/>
  <c r="CI878" i="2"/>
  <c r="CI862" i="2"/>
  <c r="CI702" i="2"/>
  <c r="CI694" i="2"/>
  <c r="CI670" i="2"/>
  <c r="CI622" i="2"/>
  <c r="CI542" i="2"/>
  <c r="CI518" i="2"/>
  <c r="CI486" i="2"/>
  <c r="CI462" i="2"/>
  <c r="CI454" i="2"/>
  <c r="CI422" i="2"/>
  <c r="CI382" i="2"/>
  <c r="CI1558" i="2"/>
  <c r="CI839" i="2"/>
  <c r="CI365" i="2"/>
  <c r="CI355" i="2"/>
  <c r="CI139" i="2"/>
  <c r="CI82" i="2"/>
  <c r="CI9" i="2"/>
  <c r="CI318" i="2"/>
  <c r="CI967" i="2"/>
  <c r="CI869" i="2"/>
  <c r="CI676" i="2"/>
  <c r="CI636" i="2"/>
  <c r="CI597" i="2"/>
  <c r="CI548" i="2"/>
  <c r="CI411" i="2"/>
  <c r="CI268" i="2"/>
  <c r="CI252" i="2"/>
  <c r="CI172" i="2"/>
  <c r="CI114" i="2"/>
  <c r="CI110" i="2"/>
  <c r="CI108" i="2"/>
  <c r="CI97" i="2"/>
  <c r="CI58" i="2"/>
  <c r="CI42" i="2"/>
  <c r="CI34" i="2"/>
  <c r="CI363" i="2"/>
  <c r="CI892" i="2"/>
  <c r="CI827" i="2"/>
  <c r="CI763" i="2"/>
  <c r="CI703" i="2"/>
  <c r="CI647" i="2"/>
  <c r="CI613" i="2"/>
  <c r="CI604" i="2"/>
  <c r="CI573" i="2"/>
  <c r="CI540" i="2"/>
  <c r="CI491" i="2"/>
  <c r="CI389" i="2"/>
  <c r="CI293" i="2"/>
  <c r="CI285" i="2"/>
  <c r="CI253" i="2"/>
  <c r="CI245" i="2"/>
  <c r="CI229" i="2"/>
  <c r="CI213" i="2"/>
  <c r="CI43" i="2"/>
  <c r="CI27" i="2"/>
  <c r="CI19" i="2"/>
  <c r="CI903" i="2"/>
  <c r="CI879" i="2"/>
  <c r="CI788" i="2"/>
  <c r="CI719" i="2"/>
  <c r="CI588" i="2"/>
  <c r="CI1636" i="2"/>
  <c r="CI911" i="2"/>
  <c r="CI893" i="2"/>
  <c r="CI779" i="2"/>
  <c r="CI476" i="2"/>
  <c r="CI1079" i="2"/>
  <c r="CI855" i="2"/>
  <c r="CI815" i="2"/>
  <c r="CI767" i="2"/>
  <c r="CI747" i="2"/>
  <c r="CI492" i="2"/>
  <c r="CI796" i="2"/>
  <c r="CI679" i="2"/>
  <c r="CI635" i="2"/>
  <c r="CI500" i="2"/>
  <c r="CI469" i="2"/>
  <c r="CI463" i="2"/>
  <c r="CI345" i="2"/>
  <c r="CI217" i="2"/>
  <c r="CI153" i="2"/>
  <c r="CI145" i="2"/>
  <c r="CI47" i="2"/>
  <c r="CI31" i="2"/>
  <c r="CI883" i="2"/>
  <c r="CI517" i="2"/>
  <c r="CI404" i="2"/>
  <c r="CI64" i="2"/>
  <c r="CI28" i="2"/>
  <c r="CI158" i="2"/>
  <c r="CI263" i="2"/>
  <c r="CI122" i="2"/>
  <c r="CI296" i="2"/>
  <c r="CI250" i="2"/>
  <c r="CI138" i="2"/>
  <c r="CI639" i="2"/>
  <c r="CI85" i="2"/>
  <c r="CI66" i="2"/>
  <c r="CI46" i="2"/>
  <c r="CI120" i="2"/>
  <c r="CI60" i="2"/>
  <c r="CI152" i="2"/>
  <c r="CI303" i="2"/>
  <c r="CI224" i="2"/>
  <c r="CI81" i="2"/>
  <c r="CI852" i="2"/>
  <c r="CI272" i="2"/>
  <c r="CI162" i="2"/>
  <c r="CI335" i="2"/>
  <c r="CI159" i="2"/>
  <c r="CI79" i="2"/>
  <c r="E4" i="4"/>
  <c r="CH3308" i="2" l="1"/>
  <c r="CH3260" i="2"/>
  <c r="CH3258" i="2"/>
  <c r="CH3235" i="2"/>
  <c r="CH3270" i="2"/>
  <c r="CH3311" i="2"/>
  <c r="CH3306" i="2"/>
  <c r="CH3190" i="2"/>
  <c r="CH3154" i="2"/>
  <c r="CH3133" i="2"/>
  <c r="CH3330" i="2"/>
  <c r="CH3168" i="2"/>
  <c r="CH3369" i="2"/>
  <c r="CH3080" i="2"/>
  <c r="CH3064" i="2"/>
  <c r="CH3056" i="2"/>
  <c r="CH3040" i="2"/>
  <c r="CH3032" i="2"/>
  <c r="CH3016" i="2"/>
  <c r="H5" i="4"/>
  <c r="CH3215" i="2"/>
  <c r="CH3110" i="2"/>
  <c r="CH3086" i="2"/>
  <c r="CH3047" i="2"/>
  <c r="CH2994" i="2"/>
  <c r="CH2978" i="2"/>
  <c r="CH2962" i="2"/>
  <c r="CH2938" i="2"/>
  <c r="CH3251" i="2"/>
  <c r="CH3230" i="2"/>
  <c r="CH3176" i="2"/>
  <c r="CH2971" i="2"/>
  <c r="CH3098" i="2"/>
  <c r="CH3018" i="2"/>
  <c r="CH2972" i="2"/>
  <c r="CH3256" i="2"/>
  <c r="CH3261" i="2"/>
  <c r="CH3299" i="2"/>
  <c r="CH3225" i="2"/>
  <c r="CH3077" i="2"/>
  <c r="CH3030" i="2"/>
  <c r="CH2927" i="2"/>
  <c r="CH3014" i="2"/>
  <c r="CH2961" i="2"/>
  <c r="CH2904" i="2"/>
  <c r="CH3129" i="2"/>
  <c r="CH2924" i="2"/>
  <c r="CH2868" i="2"/>
  <c r="CH2860" i="2"/>
  <c r="CH2845" i="2"/>
  <c r="CH2829" i="2"/>
  <c r="CH2797" i="2"/>
  <c r="CH2757" i="2"/>
  <c r="CH2717" i="2"/>
  <c r="CH2685" i="2"/>
  <c r="CH2774" i="2"/>
  <c r="CH2758" i="2"/>
  <c r="CH2574" i="2"/>
  <c r="CH2855" i="2"/>
  <c r="CH2823" i="2"/>
  <c r="CH2799" i="2"/>
  <c r="CH2775" i="2"/>
  <c r="CH2663" i="2"/>
  <c r="CH3020" i="2"/>
  <c r="CH2857" i="2"/>
  <c r="CH2690" i="2"/>
  <c r="CH2674" i="2"/>
  <c r="CH2594" i="2"/>
  <c r="CH2933" i="2"/>
  <c r="CH2885" i="2"/>
  <c r="CH2561" i="2"/>
  <c r="CH2535" i="2"/>
  <c r="CH2479" i="2"/>
  <c r="CH2399" i="2"/>
  <c r="CH2824" i="2"/>
  <c r="CH2784" i="2"/>
  <c r="CH2699" i="2"/>
  <c r="CH2520" i="2"/>
  <c r="CH3013" i="2"/>
  <c r="CH2779" i="2"/>
  <c r="CH2668" i="2"/>
  <c r="CH2521" i="2"/>
  <c r="CH2513" i="2"/>
  <c r="CH2417" i="2"/>
  <c r="CH2401" i="2"/>
  <c r="CH2841" i="2"/>
  <c r="CH2705" i="2"/>
  <c r="CH3028" i="2"/>
  <c r="CH2477" i="2"/>
  <c r="CH2397" i="2"/>
  <c r="CH2382" i="2"/>
  <c r="CH2644" i="2"/>
  <c r="CH2579" i="2"/>
  <c r="CH2446" i="2"/>
  <c r="CH2420" i="2"/>
  <c r="CH2412" i="2"/>
  <c r="CH2475" i="2"/>
  <c r="CH2427" i="2"/>
  <c r="CH2985" i="2"/>
  <c r="CH2672" i="2"/>
  <c r="CH2620" i="2"/>
  <c r="CH2443" i="2"/>
  <c r="CH2372" i="2"/>
  <c r="CH2354" i="2"/>
  <c r="CH2470" i="2"/>
  <c r="CH2492" i="2"/>
  <c r="CH2341" i="2"/>
  <c r="CH2325" i="2"/>
  <c r="CH2301" i="2"/>
  <c r="CH2277" i="2"/>
  <c r="CH2237" i="2"/>
  <c r="CH2157" i="2"/>
  <c r="CH2093" i="2"/>
  <c r="CH2532" i="2"/>
  <c r="CH2286" i="2"/>
  <c r="CH2222" i="2"/>
  <c r="CH2182" i="2"/>
  <c r="CH2118" i="2"/>
  <c r="CH2110" i="2"/>
  <c r="CH2683" i="2"/>
  <c r="CH2506" i="2"/>
  <c r="CH2151" i="2"/>
  <c r="CH2111" i="2"/>
  <c r="CH2103" i="2"/>
  <c r="CH2550" i="2"/>
  <c r="CH2745" i="2"/>
  <c r="CH2322" i="2"/>
  <c r="CH2298" i="2"/>
  <c r="CH2234" i="2"/>
  <c r="CH2146" i="2"/>
  <c r="CH2340" i="2"/>
  <c r="CH2313" i="2"/>
  <c r="CH2187" i="2"/>
  <c r="CH2164" i="2"/>
  <c r="CH2061" i="2"/>
  <c r="CH2021" i="2"/>
  <c r="CH1957" i="2"/>
  <c r="CH2337" i="2"/>
  <c r="CH2328" i="2"/>
  <c r="CH2289" i="2"/>
  <c r="CH1990" i="2"/>
  <c r="CH2371" i="2"/>
  <c r="CH2323" i="2"/>
  <c r="CH2296" i="2"/>
  <c r="CH2273" i="2"/>
  <c r="CH2179" i="2"/>
  <c r="CH2161" i="2"/>
  <c r="CH2153" i="2"/>
  <c r="CH2136" i="2"/>
  <c r="CH2047" i="2"/>
  <c r="CH1919" i="2"/>
  <c r="CH2211" i="2"/>
  <c r="CH2203" i="2"/>
  <c r="CH2188" i="2"/>
  <c r="CH2040" i="2"/>
  <c r="CH2016" i="2"/>
  <c r="CH1952" i="2"/>
  <c r="CH2312" i="2"/>
  <c r="CH2321" i="2"/>
  <c r="CH2068" i="2"/>
  <c r="CH1796" i="2"/>
  <c r="CH1780" i="2"/>
  <c r="CH1756" i="2"/>
  <c r="CH1708" i="2"/>
  <c r="CH1962" i="2"/>
  <c r="CH1909" i="2"/>
  <c r="CH1757" i="2"/>
  <c r="CH1701" i="2"/>
  <c r="CH2307" i="2"/>
  <c r="CH2264" i="2"/>
  <c r="CH1910" i="2"/>
  <c r="CH1902" i="2"/>
  <c r="CH1822" i="2"/>
  <c r="CH2288" i="2"/>
  <c r="CH2160" i="2"/>
  <c r="CH2012" i="2"/>
  <c r="CH1922" i="2"/>
  <c r="CH1783" i="2"/>
  <c r="CH1727" i="2"/>
  <c r="CH2121" i="2"/>
  <c r="CH1736" i="2"/>
  <c r="CH1731" i="2"/>
  <c r="CH1722" i="2"/>
  <c r="CH1961" i="2"/>
  <c r="CH1929" i="2"/>
  <c r="CH1843" i="2"/>
  <c r="CH1770" i="2"/>
  <c r="CH1714" i="2"/>
  <c r="CH1670" i="2"/>
  <c r="CH1932" i="2"/>
  <c r="CH2090" i="2"/>
  <c r="CH2009" i="2"/>
  <c r="CH1971" i="2"/>
  <c r="CH1896" i="2"/>
  <c r="CH1891" i="2"/>
  <c r="CH1747" i="2"/>
  <c r="CH1488" i="2"/>
  <c r="CH1392" i="2"/>
  <c r="CH1225" i="2"/>
  <c r="CH1209" i="2"/>
  <c r="CH1057" i="2"/>
  <c r="CH1881" i="2"/>
  <c r="CH1665" i="2"/>
  <c r="CH1425" i="2"/>
  <c r="CH1409" i="2"/>
  <c r="CH1377" i="2"/>
  <c r="CH1338" i="2"/>
  <c r="CH1298" i="2"/>
  <c r="CH1290" i="2"/>
  <c r="CH1146" i="2"/>
  <c r="CH1090" i="2"/>
  <c r="CH2115" i="2"/>
  <c r="CH1810" i="2"/>
  <c r="CH1738" i="2"/>
  <c r="CH1721" i="2"/>
  <c r="CH1707" i="2"/>
  <c r="CH1640" i="2"/>
  <c r="CH1600" i="2"/>
  <c r="CH1592" i="2"/>
  <c r="CH1576" i="2"/>
  <c r="CH1560" i="2"/>
  <c r="CH1536" i="2"/>
  <c r="CH1259" i="2"/>
  <c r="CH1251" i="2"/>
  <c r="CH1187" i="2"/>
  <c r="CH1107" i="2"/>
  <c r="CH1099" i="2"/>
  <c r="CH1667" i="2"/>
  <c r="CH1659" i="2"/>
  <c r="CH1609" i="2"/>
  <c r="CH1577" i="2"/>
  <c r="CH1507" i="2"/>
  <c r="CH1451" i="2"/>
  <c r="CH1443" i="2"/>
  <c r="CH1411" i="2"/>
  <c r="CH1872" i="2"/>
  <c r="CH1603" i="2"/>
  <c r="CH1565" i="2"/>
  <c r="CH1254" i="2"/>
  <c r="CH1184" i="2"/>
  <c r="CH1174" i="2"/>
  <c r="CH1080" i="2"/>
  <c r="CH1070" i="2"/>
  <c r="CH1494" i="2"/>
  <c r="CH1391" i="2"/>
  <c r="CH1373" i="2"/>
  <c r="CH1239" i="2"/>
  <c r="CH1215" i="2"/>
  <c r="CH1181" i="2"/>
  <c r="CH1077" i="2"/>
  <c r="CH1063" i="2"/>
  <c r="CH1664" i="2"/>
  <c r="CH1518" i="2"/>
  <c r="CH1476" i="2"/>
  <c r="CH1270" i="2"/>
  <c r="CH1746" i="2"/>
  <c r="CH1602" i="2"/>
  <c r="CH983" i="2"/>
  <c r="CH935" i="2"/>
  <c r="CH887" i="2"/>
  <c r="CH831" i="2"/>
  <c r="CH823" i="2"/>
  <c r="CH615" i="2"/>
  <c r="CH607" i="2"/>
  <c r="CH591" i="2"/>
  <c r="CH519" i="2"/>
  <c r="CH359" i="2"/>
  <c r="CH1415" i="2"/>
  <c r="CH1030" i="2"/>
  <c r="CH888" i="2"/>
  <c r="CH856" i="2"/>
  <c r="CH808" i="2"/>
  <c r="CH720" i="2"/>
  <c r="CH712" i="2"/>
  <c r="CH608" i="2"/>
  <c r="CH584" i="2"/>
  <c r="CH568" i="2"/>
  <c r="CH464" i="2"/>
  <c r="CH448" i="2"/>
  <c r="CH376" i="2"/>
  <c r="CH1581" i="2"/>
  <c r="CH1336" i="2"/>
  <c r="CH729" i="2"/>
  <c r="CH609" i="2"/>
  <c r="CH585" i="2"/>
  <c r="CH577" i="2"/>
  <c r="CH561" i="2"/>
  <c r="CH481" i="2"/>
  <c r="CH409" i="2"/>
  <c r="CH1501" i="2"/>
  <c r="CH1271" i="2"/>
  <c r="CH1262" i="2"/>
  <c r="CH930" i="2"/>
  <c r="CH1656" i="2"/>
  <c r="CH1611" i="2"/>
  <c r="CH1062" i="2"/>
  <c r="CH908" i="2"/>
  <c r="CH1176" i="2"/>
  <c r="CH933" i="2"/>
  <c r="CH813" i="2"/>
  <c r="CH805" i="2"/>
  <c r="CH757" i="2"/>
  <c r="CH581" i="2"/>
  <c r="CH541" i="2"/>
  <c r="CH533" i="2"/>
  <c r="CH397" i="2"/>
  <c r="CH1578" i="2"/>
  <c r="CH868" i="2"/>
  <c r="CH844" i="2"/>
  <c r="CH770" i="2"/>
  <c r="CH682" i="2"/>
  <c r="CH627" i="2"/>
  <c r="CH298" i="2"/>
  <c r="CH266" i="2"/>
  <c r="CH178" i="2"/>
  <c r="CH8" i="2"/>
  <c r="CH386" i="2"/>
  <c r="CH309" i="2"/>
  <c r="CH1126" i="2"/>
  <c r="CH993" i="2"/>
  <c r="CH643" i="2"/>
  <c r="CH612" i="2"/>
  <c r="CH507" i="2"/>
  <c r="CH494" i="2"/>
  <c r="CH470" i="2"/>
  <c r="CH347" i="2"/>
  <c r="CH259" i="2"/>
  <c r="CH179" i="2"/>
  <c r="CH49" i="2"/>
  <c r="CH366" i="2"/>
  <c r="CH1595" i="2"/>
  <c r="CH1045" i="2"/>
  <c r="CH778" i="2"/>
  <c r="CH374" i="2"/>
  <c r="CH356" i="2"/>
  <c r="CH276" i="2"/>
  <c r="CH204" i="2"/>
  <c r="CH148" i="2"/>
  <c r="CH111" i="2"/>
  <c r="CH105" i="2"/>
  <c r="CH98" i="2"/>
  <c r="CH96" i="2"/>
  <c r="CH83" i="2"/>
  <c r="CH452" i="2"/>
  <c r="CH811" i="2"/>
  <c r="CH700" i="2"/>
  <c r="CH876" i="2"/>
  <c r="CH782" i="2"/>
  <c r="CH716" i="2"/>
  <c r="CH706" i="2"/>
  <c r="CH499" i="2"/>
  <c r="CH820" i="2"/>
  <c r="CH802" i="2"/>
  <c r="CH554" i="2"/>
  <c r="CH658" i="2"/>
  <c r="CH418" i="2"/>
  <c r="CH280" i="2"/>
  <c r="CH256" i="2"/>
  <c r="CH1309" i="2"/>
  <c r="CH1133" i="2"/>
  <c r="CH44" i="2"/>
  <c r="CH246" i="2"/>
  <c r="CH230" i="2"/>
  <c r="CH59" i="2"/>
  <c r="CH74" i="2"/>
  <c r="CH55" i="2"/>
  <c r="CH265" i="2"/>
  <c r="CH157" i="2"/>
  <c r="CH127" i="2"/>
  <c r="CH731" i="2"/>
  <c r="CH390" i="2"/>
  <c r="CH294" i="2"/>
  <c r="CH571" i="2"/>
  <c r="CH190" i="2"/>
  <c r="CH149" i="2"/>
  <c r="CH11" i="2"/>
  <c r="CH3329" i="2"/>
  <c r="CH1357" i="2"/>
  <c r="CH1198" i="2"/>
  <c r="CG3211" i="2"/>
  <c r="CJ3211" i="2" s="1"/>
  <c r="CG3347" i="2"/>
  <c r="CJ3347" i="2" s="1"/>
  <c r="CG3286" i="2"/>
  <c r="CJ3286" i="2" s="1"/>
  <c r="CG3257" i="2"/>
  <c r="CJ3257" i="2" s="1"/>
  <c r="CG3200" i="2"/>
  <c r="CJ3200" i="2" s="1"/>
  <c r="CG3194" i="2"/>
  <c r="CJ3194" i="2" s="1"/>
  <c r="CG3359" i="2"/>
  <c r="CJ3359" i="2" s="1"/>
  <c r="CG3326" i="2"/>
  <c r="CJ3326" i="2" s="1"/>
  <c r="CG3281" i="2"/>
  <c r="CJ3281" i="2" s="1"/>
  <c r="CG3164" i="2"/>
  <c r="CJ3164" i="2" s="1"/>
  <c r="CG3371" i="2"/>
  <c r="CJ3371" i="2" s="1"/>
  <c r="CG3343" i="2"/>
  <c r="CJ3343" i="2" s="1"/>
  <c r="CG3165" i="2"/>
  <c r="CJ3165" i="2" s="1"/>
  <c r="CG3167" i="2"/>
  <c r="CJ3167" i="2" s="1"/>
  <c r="CG3108" i="2"/>
  <c r="CJ3108" i="2" s="1"/>
  <c r="CG3233" i="2"/>
  <c r="CJ3233" i="2" s="1"/>
  <c r="CG3155" i="2"/>
  <c r="CJ3155" i="2" s="1"/>
  <c r="CG3312" i="2"/>
  <c r="CJ3312" i="2" s="1"/>
  <c r="CG3179" i="2"/>
  <c r="CJ3179" i="2" s="1"/>
  <c r="CG3143" i="2"/>
  <c r="CJ3143" i="2" s="1"/>
  <c r="CG3127" i="2"/>
  <c r="CJ3127" i="2" s="1"/>
  <c r="CG3111" i="2"/>
  <c r="CJ3111" i="2" s="1"/>
  <c r="CG3171" i="2"/>
  <c r="CJ3171" i="2" s="1"/>
  <c r="CG3166" i="2"/>
  <c r="CJ3166" i="2" s="1"/>
  <c r="CG3353" i="2"/>
  <c r="CJ3353" i="2" s="1"/>
  <c r="CG3335" i="2"/>
  <c r="CJ3335" i="2" s="1"/>
  <c r="CG3328" i="2"/>
  <c r="CJ3328" i="2" s="1"/>
  <c r="CG3069" i="2"/>
  <c r="CJ3069" i="2" s="1"/>
  <c r="CG3026" i="2"/>
  <c r="CJ3026" i="2" s="1"/>
  <c r="CG3009" i="2"/>
  <c r="CJ3009" i="2" s="1"/>
  <c r="CG3001" i="2"/>
  <c r="CJ3001" i="2" s="1"/>
  <c r="CG2953" i="2"/>
  <c r="CJ2953" i="2" s="1"/>
  <c r="CG2945" i="2"/>
  <c r="CJ2945" i="2" s="1"/>
  <c r="CG3161" i="2"/>
  <c r="CJ3161" i="2" s="1"/>
  <c r="CG3146" i="2"/>
  <c r="CJ3146" i="2" s="1"/>
  <c r="CG3043" i="2"/>
  <c r="CJ3043" i="2" s="1"/>
  <c r="CG3017" i="2"/>
  <c r="CJ3017" i="2" s="1"/>
  <c r="CG3123" i="2"/>
  <c r="CJ3123" i="2" s="1"/>
  <c r="CG3068" i="2"/>
  <c r="CJ3068" i="2" s="1"/>
  <c r="CG3011" i="2"/>
  <c r="CJ3011" i="2" s="1"/>
  <c r="CG2995" i="2"/>
  <c r="CJ2995" i="2" s="1"/>
  <c r="CG3231" i="2"/>
  <c r="CJ3231" i="2" s="1"/>
  <c r="CG3364" i="2"/>
  <c r="CJ3364" i="2" s="1"/>
  <c r="CG3241" i="2"/>
  <c r="CJ3241" i="2" s="1"/>
  <c r="CG2931" i="2"/>
  <c r="CJ2931" i="2" s="1"/>
  <c r="CG2911" i="2"/>
  <c r="CJ2911" i="2" s="1"/>
  <c r="CG2973" i="2"/>
  <c r="CJ2973" i="2" s="1"/>
  <c r="CG3290" i="2"/>
  <c r="CJ3290" i="2" s="1"/>
  <c r="CG2923" i="2"/>
  <c r="CJ2923" i="2" s="1"/>
  <c r="CG2915" i="2"/>
  <c r="CJ2915" i="2" s="1"/>
  <c r="CG2859" i="2"/>
  <c r="CJ2859" i="2" s="1"/>
  <c r="CG2901" i="2"/>
  <c r="CJ2901" i="2" s="1"/>
  <c r="CG2890" i="2"/>
  <c r="CJ2890" i="2" s="1"/>
  <c r="CG2863" i="2"/>
  <c r="CJ2863" i="2" s="1"/>
  <c r="CG2780" i="2"/>
  <c r="CJ2780" i="2" s="1"/>
  <c r="CG2756" i="2"/>
  <c r="CJ2756" i="2" s="1"/>
  <c r="CG2740" i="2"/>
  <c r="CJ2740" i="2" s="1"/>
  <c r="CG2692" i="2"/>
  <c r="CJ2692" i="2" s="1"/>
  <c r="CG2652" i="2"/>
  <c r="CJ2652" i="2" s="1"/>
  <c r="CG2636" i="2"/>
  <c r="CJ2636" i="2" s="1"/>
  <c r="CG2628" i="2"/>
  <c r="CJ2628" i="2" s="1"/>
  <c r="CG2588" i="2"/>
  <c r="CJ2588" i="2" s="1"/>
  <c r="CG2854" i="2"/>
  <c r="CJ2854" i="2" s="1"/>
  <c r="CG2822" i="2"/>
  <c r="CJ2822" i="2" s="1"/>
  <c r="CG2814" i="2"/>
  <c r="CJ2814" i="2" s="1"/>
  <c r="CG2798" i="2"/>
  <c r="CJ2798" i="2" s="1"/>
  <c r="CG2726" i="2"/>
  <c r="CJ2726" i="2" s="1"/>
  <c r="CG2590" i="2"/>
  <c r="CJ2590" i="2" s="1"/>
  <c r="CG3008" i="2"/>
  <c r="CJ3008" i="2" s="1"/>
  <c r="CG3088" i="2"/>
  <c r="CJ3088" i="2" s="1"/>
  <c r="CG3051" i="2"/>
  <c r="CJ3051" i="2" s="1"/>
  <c r="CG2958" i="2"/>
  <c r="CJ2958" i="2" s="1"/>
  <c r="CG2956" i="2"/>
  <c r="CJ2956" i="2" s="1"/>
  <c r="CG2940" i="2"/>
  <c r="CJ2940" i="2" s="1"/>
  <c r="CG2905" i="2"/>
  <c r="CJ2905" i="2" s="1"/>
  <c r="CG2965" i="2"/>
  <c r="CJ2965" i="2" s="1"/>
  <c r="CG2930" i="2"/>
  <c r="CJ2930" i="2" s="1"/>
  <c r="CG2925" i="2"/>
  <c r="CJ2925" i="2" s="1"/>
  <c r="CG2825" i="2"/>
  <c r="CJ2825" i="2" s="1"/>
  <c r="CG2761" i="2"/>
  <c r="CJ2761" i="2" s="1"/>
  <c r="CG2721" i="2"/>
  <c r="CJ2721" i="2" s="1"/>
  <c r="CG2657" i="2"/>
  <c r="CJ2657" i="2" s="1"/>
  <c r="CG2649" i="2"/>
  <c r="CJ2649" i="2" s="1"/>
  <c r="CG2625" i="2"/>
  <c r="CJ2625" i="2" s="1"/>
  <c r="CG2818" i="2"/>
  <c r="CJ2818" i="2" s="1"/>
  <c r="CG2664" i="2"/>
  <c r="CJ2664" i="2" s="1"/>
  <c r="CG2422" i="2"/>
  <c r="CJ2422" i="2" s="1"/>
  <c r="CG2543" i="2"/>
  <c r="CJ2543" i="2" s="1"/>
  <c r="CG2511" i="2"/>
  <c r="CJ2511" i="2" s="1"/>
  <c r="CG2431" i="2"/>
  <c r="CJ2431" i="2" s="1"/>
  <c r="CG2423" i="2"/>
  <c r="CJ2423" i="2" s="1"/>
  <c r="CG2980" i="2"/>
  <c r="CJ2980" i="2" s="1"/>
  <c r="CG2647" i="2"/>
  <c r="CJ2647" i="2" s="1"/>
  <c r="CG2595" i="2"/>
  <c r="CJ2595" i="2" s="1"/>
  <c r="CG2810" i="2"/>
  <c r="CJ2810" i="2" s="1"/>
  <c r="CG3044" i="2"/>
  <c r="CJ3044" i="2" s="1"/>
  <c r="CG2900" i="2"/>
  <c r="CJ2900" i="2" s="1"/>
  <c r="CG2884" i="2"/>
  <c r="CJ2884" i="2" s="1"/>
  <c r="CG2747" i="2"/>
  <c r="CJ2747" i="2" s="1"/>
  <c r="CG2738" i="2"/>
  <c r="CJ2738" i="2" s="1"/>
  <c r="CG2720" i="2"/>
  <c r="CJ2720" i="2" s="1"/>
  <c r="CG2808" i="2"/>
  <c r="CJ2808" i="2" s="1"/>
  <c r="CG2666" i="2"/>
  <c r="CJ2666" i="2" s="1"/>
  <c r="CG2476" i="2"/>
  <c r="CJ2476" i="2" s="1"/>
  <c r="CG2373" i="2"/>
  <c r="CJ2373" i="2" s="1"/>
  <c r="CG2394" i="2"/>
  <c r="CJ2394" i="2" s="1"/>
  <c r="CG2549" i="2"/>
  <c r="CJ2549" i="2" s="1"/>
  <c r="CG2522" i="2"/>
  <c r="CJ2522" i="2" s="1"/>
  <c r="CG2390" i="2"/>
  <c r="CJ2390" i="2" s="1"/>
  <c r="CG2618" i="2"/>
  <c r="CJ2618" i="2" s="1"/>
  <c r="CG2491" i="2"/>
  <c r="CJ2491" i="2" s="1"/>
  <c r="CG2418" i="2"/>
  <c r="CJ2418" i="2" s="1"/>
  <c r="CG2332" i="2"/>
  <c r="CJ2332" i="2" s="1"/>
  <c r="CG2284" i="2"/>
  <c r="CJ2284" i="2" s="1"/>
  <c r="CG2260" i="2"/>
  <c r="CJ2260" i="2" s="1"/>
  <c r="CG2244" i="2"/>
  <c r="CJ2244" i="2" s="1"/>
  <c r="CG2204" i="2"/>
  <c r="CJ2204" i="2" s="1"/>
  <c r="CG2140" i="2"/>
  <c r="CJ2140" i="2" s="1"/>
  <c r="CG2914" i="2"/>
  <c r="CJ2914" i="2" s="1"/>
  <c r="CG2608" i="2"/>
  <c r="CJ2608" i="2" s="1"/>
  <c r="CG2575" i="2"/>
  <c r="CJ2575" i="2" s="1"/>
  <c r="CG2434" i="2"/>
  <c r="CJ2434" i="2" s="1"/>
  <c r="CG2141" i="2"/>
  <c r="CJ2141" i="2" s="1"/>
  <c r="CG2125" i="2"/>
  <c r="CJ2125" i="2" s="1"/>
  <c r="CG2370" i="2"/>
  <c r="CJ2370" i="2" s="1"/>
  <c r="CG2355" i="2"/>
  <c r="CJ2355" i="2" s="1"/>
  <c r="CG2334" i="2"/>
  <c r="CJ2334" i="2" s="1"/>
  <c r="CG2310" i="2"/>
  <c r="CJ2310" i="2" s="1"/>
  <c r="CG2206" i="2"/>
  <c r="CJ2206" i="2" s="1"/>
  <c r="CG2584" i="2"/>
  <c r="CJ2584" i="2" s="1"/>
  <c r="CG2350" i="2"/>
  <c r="CJ2350" i="2" s="1"/>
  <c r="CG2201" i="2"/>
  <c r="CJ2201" i="2" s="1"/>
  <c r="CG2097" i="2"/>
  <c r="CJ2097" i="2" s="1"/>
  <c r="CG2092" i="2"/>
  <c r="CJ2092" i="2" s="1"/>
  <c r="CG2084" i="2"/>
  <c r="CJ2084" i="2" s="1"/>
  <c r="CG2076" i="2"/>
  <c r="CJ2076" i="2" s="1"/>
  <c r="CG2060" i="2"/>
  <c r="CJ2060" i="2" s="1"/>
  <c r="CG2036" i="2"/>
  <c r="CJ2036" i="2" s="1"/>
  <c r="CG1988" i="2"/>
  <c r="CJ1988" i="2" s="1"/>
  <c r="CG2128" i="2"/>
  <c r="CJ2128" i="2" s="1"/>
  <c r="CG2069" i="2"/>
  <c r="CJ2069" i="2" s="1"/>
  <c r="CG2005" i="2"/>
  <c r="CJ2005" i="2" s="1"/>
  <c r="CG1989" i="2"/>
  <c r="CJ1989" i="2" s="1"/>
  <c r="CG1933" i="2"/>
  <c r="CJ1933" i="2" s="1"/>
  <c r="CG2623" i="2"/>
  <c r="CJ2623" i="2" s="1"/>
  <c r="CG2242" i="2"/>
  <c r="CJ2242" i="2" s="1"/>
  <c r="CG2219" i="2"/>
  <c r="CJ2219" i="2" s="1"/>
  <c r="CG2202" i="2"/>
  <c r="CJ2202" i="2" s="1"/>
  <c r="CG2184" i="2"/>
  <c r="CJ2184" i="2" s="1"/>
  <c r="CG2062" i="2"/>
  <c r="CJ2062" i="2" s="1"/>
  <c r="CG2038" i="2"/>
  <c r="CJ2038" i="2" s="1"/>
  <c r="CG2006" i="2"/>
  <c r="CJ2006" i="2" s="1"/>
  <c r="CG1974" i="2"/>
  <c r="CJ1974" i="2" s="1"/>
  <c r="CG1950" i="2"/>
  <c r="CJ1950" i="2" s="1"/>
  <c r="CG1934" i="2"/>
  <c r="CJ1934" i="2" s="1"/>
  <c r="CG1918" i="2"/>
  <c r="CJ1918" i="2" s="1"/>
  <c r="CG2263" i="2"/>
  <c r="CJ2263" i="2" s="1"/>
  <c r="CG2251" i="2"/>
  <c r="CJ2251" i="2" s="1"/>
  <c r="CG2063" i="2"/>
  <c r="CJ2063" i="2" s="1"/>
  <c r="CG2007" i="2"/>
  <c r="CJ2007" i="2" s="1"/>
  <c r="CG2120" i="2"/>
  <c r="CJ2120" i="2" s="1"/>
  <c r="CG1867" i="2"/>
  <c r="CJ1867" i="2" s="1"/>
  <c r="CG1787" i="2"/>
  <c r="CJ1787" i="2" s="1"/>
  <c r="CG1779" i="2"/>
  <c r="CJ1779" i="2" s="1"/>
  <c r="CG1771" i="2"/>
  <c r="CJ1771" i="2" s="1"/>
  <c r="CG1715" i="2"/>
  <c r="CJ1715" i="2" s="1"/>
  <c r="CG1699" i="2"/>
  <c r="CJ1699" i="2" s="1"/>
  <c r="CG1691" i="2"/>
  <c r="CJ1691" i="2" s="1"/>
  <c r="CG2195" i="2"/>
  <c r="CJ2195" i="2" s="1"/>
  <c r="CG2008" i="2"/>
  <c r="CJ2008" i="2" s="1"/>
  <c r="CG1860" i="2"/>
  <c r="CJ1860" i="2" s="1"/>
  <c r="CG1820" i="2"/>
  <c r="CJ1820" i="2" s="1"/>
  <c r="CG1716" i="2"/>
  <c r="CJ1716" i="2" s="1"/>
  <c r="CG1692" i="2"/>
  <c r="CJ1692" i="2" s="1"/>
  <c r="CG1684" i="2"/>
  <c r="CJ1684" i="2" s="1"/>
  <c r="CG2280" i="2"/>
  <c r="CJ2280" i="2" s="1"/>
  <c r="CG2057" i="2"/>
  <c r="CJ2057" i="2" s="1"/>
  <c r="CG1893" i="2"/>
  <c r="CJ1893" i="2" s="1"/>
  <c r="CG1877" i="2"/>
  <c r="CJ1877" i="2" s="1"/>
  <c r="CG1797" i="2"/>
  <c r="CJ1797" i="2" s="1"/>
  <c r="CG1733" i="2"/>
  <c r="CJ1733" i="2" s="1"/>
  <c r="CG2266" i="2"/>
  <c r="CJ2266" i="2" s="1"/>
  <c r="CG2168" i="2"/>
  <c r="CJ2168" i="2" s="1"/>
  <c r="CG1995" i="2"/>
  <c r="CJ1995" i="2" s="1"/>
  <c r="CG1954" i="2"/>
  <c r="CJ1954" i="2" s="1"/>
  <c r="CG1937" i="2"/>
  <c r="CJ1937" i="2" s="1"/>
  <c r="CG1894" i="2"/>
  <c r="CJ1894" i="2" s="1"/>
  <c r="CG1710" i="2"/>
  <c r="CJ1710" i="2" s="1"/>
  <c r="CG1702" i="2"/>
  <c r="CJ1702" i="2" s="1"/>
  <c r="CG1686" i="2"/>
  <c r="CJ1686" i="2" s="1"/>
  <c r="CG2208" i="2"/>
  <c r="CJ2208" i="2" s="1"/>
  <c r="CG2183" i="2"/>
  <c r="CJ2183" i="2" s="1"/>
  <c r="CG1863" i="2"/>
  <c r="CJ1863" i="2" s="1"/>
  <c r="CG1794" i="2"/>
  <c r="CJ1794" i="2" s="1"/>
  <c r="CG1777" i="2"/>
  <c r="CJ1777" i="2" s="1"/>
  <c r="CG1687" i="2"/>
  <c r="CJ1687" i="2" s="1"/>
  <c r="CG1660" i="2"/>
  <c r="CJ1660" i="2" s="1"/>
  <c r="CG1775" i="2"/>
  <c r="CJ1775" i="2" s="1"/>
  <c r="CG1744" i="2"/>
  <c r="CJ1744" i="2" s="1"/>
  <c r="CG1690" i="2"/>
  <c r="CJ1690" i="2" s="1"/>
  <c r="CG1661" i="2"/>
  <c r="CJ1661" i="2" s="1"/>
  <c r="CG2026" i="2"/>
  <c r="CJ2026" i="2" s="1"/>
  <c r="CG1785" i="2"/>
  <c r="CJ1785" i="2" s="1"/>
  <c r="CG2275" i="2"/>
  <c r="CJ2275" i="2" s="1"/>
  <c r="CG2171" i="2"/>
  <c r="CJ2171" i="2" s="1"/>
  <c r="CG1923" i="2"/>
  <c r="CJ1923" i="2" s="1"/>
  <c r="CG1880" i="2"/>
  <c r="CJ1880" i="2" s="1"/>
  <c r="CG1786" i="2"/>
  <c r="CJ1786" i="2" s="1"/>
  <c r="CG1688" i="2"/>
  <c r="CJ1688" i="2" s="1"/>
  <c r="CG1573" i="2"/>
  <c r="CJ1573" i="2" s="1"/>
  <c r="CG1549" i="2"/>
  <c r="CJ1549" i="2" s="1"/>
  <c r="CG1495" i="2"/>
  <c r="CJ1495" i="2" s="1"/>
  <c r="CG1367" i="2"/>
  <c r="CJ1367" i="2" s="1"/>
  <c r="CG1248" i="2"/>
  <c r="CJ1248" i="2" s="1"/>
  <c r="CG1208" i="2"/>
  <c r="CJ1208" i="2" s="1"/>
  <c r="CG1192" i="2"/>
  <c r="CJ1192" i="2" s="1"/>
  <c r="CG1152" i="2"/>
  <c r="CJ1152" i="2" s="1"/>
  <c r="CG1144" i="2"/>
  <c r="CJ1144" i="2" s="1"/>
  <c r="CG1096" i="2"/>
  <c r="CJ1096" i="2" s="1"/>
  <c r="CG1024" i="2"/>
  <c r="CJ1024" i="2" s="1"/>
  <c r="CG1000" i="2"/>
  <c r="CJ1000" i="2" s="1"/>
  <c r="CG1938" i="2"/>
  <c r="CJ1938" i="2" s="1"/>
  <c r="CG1865" i="2"/>
  <c r="CJ1865" i="2" s="1"/>
  <c r="CG1566" i="2"/>
  <c r="CJ1566" i="2" s="1"/>
  <c r="CG1558" i="2"/>
  <c r="CJ1558" i="2" s="1"/>
  <c r="CG1550" i="2"/>
  <c r="CJ1550" i="2" s="1"/>
  <c r="CG1542" i="2"/>
  <c r="CJ1542" i="2" s="1"/>
  <c r="CG1376" i="2"/>
  <c r="CJ1376" i="2" s="1"/>
  <c r="CG1241" i="2"/>
  <c r="CJ1241" i="2" s="1"/>
  <c r="CG1217" i="2"/>
  <c r="CJ1217" i="2" s="1"/>
  <c r="CG1169" i="2"/>
  <c r="CJ1169" i="2" s="1"/>
  <c r="CG1105" i="2"/>
  <c r="CJ1105" i="2" s="1"/>
  <c r="CG1041" i="2"/>
  <c r="CJ1041" i="2" s="1"/>
  <c r="CG2064" i="2"/>
  <c r="CJ2064" i="2" s="1"/>
  <c r="CG2027" i="2"/>
  <c r="CJ2027" i="2" s="1"/>
  <c r="CG1696" i="2"/>
  <c r="CJ1696" i="2" s="1"/>
  <c r="CG1662" i="2"/>
  <c r="CJ1662" i="2" s="1"/>
  <c r="CG1657" i="2"/>
  <c r="CJ1657" i="2" s="1"/>
  <c r="CG1623" i="2"/>
  <c r="CJ1623" i="2" s="1"/>
  <c r="CG1615" i="2"/>
  <c r="CJ1615" i="2" s="1"/>
  <c r="CG1575" i="2"/>
  <c r="CJ1575" i="2" s="1"/>
  <c r="CG1457" i="2"/>
  <c r="CJ1457" i="2" s="1"/>
  <c r="CG1258" i="2"/>
  <c r="CJ1258" i="2" s="1"/>
  <c r="CG1170" i="2"/>
  <c r="CJ1170" i="2" s="1"/>
  <c r="CG1106" i="2"/>
  <c r="CJ1106" i="2" s="1"/>
  <c r="CG1082" i="2"/>
  <c r="CJ1082" i="2" s="1"/>
  <c r="CG1826" i="2"/>
  <c r="CJ1826" i="2" s="1"/>
  <c r="CG1762" i="2"/>
  <c r="CJ1762" i="2" s="1"/>
  <c r="CG1646" i="2"/>
  <c r="CJ1646" i="2" s="1"/>
  <c r="CG1616" i="2"/>
  <c r="CJ1616" i="2" s="1"/>
  <c r="CG1528" i="2"/>
  <c r="CJ1528" i="2" s="1"/>
  <c r="CG1482" i="2"/>
  <c r="CJ1482" i="2" s="1"/>
  <c r="CG1434" i="2"/>
  <c r="CJ1434" i="2" s="1"/>
  <c r="CG1339" i="2"/>
  <c r="CJ1339" i="2" s="1"/>
  <c r="CG1315" i="2"/>
  <c r="CJ1315" i="2" s="1"/>
  <c r="CG1307" i="2"/>
  <c r="CJ1307" i="2" s="1"/>
  <c r="CG1155" i="2"/>
  <c r="CJ1155" i="2" s="1"/>
  <c r="CG1147" i="2"/>
  <c r="CJ1147" i="2" s="1"/>
  <c r="CG1059" i="2"/>
  <c r="CJ1059" i="2" s="1"/>
  <c r="CG1035" i="2"/>
  <c r="CJ1035" i="2" s="1"/>
  <c r="CG1003" i="2"/>
  <c r="CJ1003" i="2" s="1"/>
  <c r="CG2259" i="2"/>
  <c r="CJ2259" i="2" s="1"/>
  <c r="CG1675" i="2"/>
  <c r="CJ1675" i="2" s="1"/>
  <c r="CG1642" i="2"/>
  <c r="CJ1642" i="2" s="1"/>
  <c r="CG1636" i="2"/>
  <c r="CJ1636" i="2" s="1"/>
  <c r="CG1617" i="2"/>
  <c r="CJ1617" i="2" s="1"/>
  <c r="CG1539" i="2"/>
  <c r="CJ1539" i="2" s="1"/>
  <c r="CG1510" i="2"/>
  <c r="CJ1510" i="2" s="1"/>
  <c r="CG1269" i="2"/>
  <c r="CJ1269" i="2" s="1"/>
  <c r="CG1553" i="2"/>
  <c r="CJ1553" i="2" s="1"/>
  <c r="CG1364" i="2"/>
  <c r="CJ1364" i="2" s="1"/>
  <c r="CG1127" i="2"/>
  <c r="CJ1127" i="2" s="1"/>
  <c r="CG1054" i="2"/>
  <c r="CJ1054" i="2" s="1"/>
  <c r="CG1540" i="2"/>
  <c r="CJ1540" i="2" s="1"/>
  <c r="CG1435" i="2"/>
  <c r="CJ1435" i="2" s="1"/>
  <c r="CG1420" i="2"/>
  <c r="CJ1420" i="2" s="1"/>
  <c r="CG1335" i="2"/>
  <c r="CJ1335" i="2" s="1"/>
  <c r="CG1295" i="2"/>
  <c r="CJ1295" i="2" s="1"/>
  <c r="CG1284" i="2"/>
  <c r="CJ1284" i="2" s="1"/>
  <c r="CG1206" i="2"/>
  <c r="CJ1206" i="2" s="1"/>
  <c r="CG1140" i="2"/>
  <c r="CJ1140" i="2" s="1"/>
  <c r="CG1085" i="2"/>
  <c r="CJ1085" i="2" s="1"/>
  <c r="CG1856" i="2"/>
  <c r="CJ1856" i="2" s="1"/>
  <c r="CG1799" i="2"/>
  <c r="CJ1799" i="2" s="1"/>
  <c r="CG1776" i="2"/>
  <c r="CJ1776" i="2" s="1"/>
  <c r="CG1703" i="2"/>
  <c r="CJ1703" i="2" s="1"/>
  <c r="CG1705" i="2"/>
  <c r="CJ1705" i="2" s="1"/>
  <c r="CG1655" i="2"/>
  <c r="CJ1655" i="2" s="1"/>
  <c r="CG1898" i="2"/>
  <c r="CJ1898" i="2" s="1"/>
  <c r="CG1580" i="2"/>
  <c r="CJ1580" i="2" s="1"/>
  <c r="CG1412" i="2"/>
  <c r="CJ1412" i="2" s="1"/>
  <c r="CG1363" i="2"/>
  <c r="CJ1363" i="2" s="1"/>
  <c r="CG1350" i="2"/>
  <c r="CJ1350" i="2" s="1"/>
  <c r="CG1221" i="2"/>
  <c r="CJ1221" i="2" s="1"/>
  <c r="CG1182" i="2"/>
  <c r="CJ1182" i="2" s="1"/>
  <c r="CG1963" i="2"/>
  <c r="CJ1963" i="2" s="1"/>
  <c r="CG1382" i="2"/>
  <c r="CJ1382" i="2" s="1"/>
  <c r="CG1108" i="2"/>
  <c r="CJ1108" i="2" s="1"/>
  <c r="CG1015" i="2"/>
  <c r="CJ1015" i="2" s="1"/>
  <c r="CG918" i="2"/>
  <c r="CJ918" i="2" s="1"/>
  <c r="CG886" i="2"/>
  <c r="CJ886" i="2" s="1"/>
  <c r="CG878" i="2"/>
  <c r="CJ878" i="2" s="1"/>
  <c r="CG862" i="2"/>
  <c r="CJ862" i="2" s="1"/>
  <c r="CG702" i="2"/>
  <c r="CJ702" i="2" s="1"/>
  <c r="CG694" i="2"/>
  <c r="CJ694" i="2" s="1"/>
  <c r="CG670" i="2"/>
  <c r="CJ670" i="2" s="1"/>
  <c r="CG622" i="2"/>
  <c r="CJ622" i="2" s="1"/>
  <c r="CG542" i="2"/>
  <c r="CJ542" i="2" s="1"/>
  <c r="CG518" i="2"/>
  <c r="CJ518" i="2" s="1"/>
  <c r="CG486" i="2"/>
  <c r="CJ486" i="2" s="1"/>
  <c r="CG462" i="2"/>
  <c r="CJ462" i="2" s="1"/>
  <c r="CG454" i="2"/>
  <c r="CJ454" i="2" s="1"/>
  <c r="CG422" i="2"/>
  <c r="CJ422" i="2" s="1"/>
  <c r="CG382" i="2"/>
  <c r="CJ382" i="2" s="1"/>
  <c r="CG1663" i="2"/>
  <c r="CJ1663" i="2" s="1"/>
  <c r="CG1079" i="2"/>
  <c r="CJ1079" i="2" s="1"/>
  <c r="CG967" i="2"/>
  <c r="CJ967" i="2" s="1"/>
  <c r="CG911" i="2"/>
  <c r="CJ911" i="2" s="1"/>
  <c r="CG903" i="2"/>
  <c r="CJ903" i="2" s="1"/>
  <c r="CG879" i="2"/>
  <c r="CJ879" i="2" s="1"/>
  <c r="CG855" i="2"/>
  <c r="CJ855" i="2" s="1"/>
  <c r="CG839" i="2"/>
  <c r="CJ839" i="2" s="1"/>
  <c r="CG815" i="2"/>
  <c r="CJ815" i="2" s="1"/>
  <c r="CG767" i="2"/>
  <c r="CJ767" i="2" s="1"/>
  <c r="CG719" i="2"/>
  <c r="CJ719" i="2" s="1"/>
  <c r="CG703" i="2"/>
  <c r="CJ703" i="2" s="1"/>
  <c r="CG679" i="2"/>
  <c r="CJ679" i="2" s="1"/>
  <c r="CG647" i="2"/>
  <c r="CJ647" i="2" s="1"/>
  <c r="CG639" i="2"/>
  <c r="CJ639" i="2" s="1"/>
  <c r="CG463" i="2"/>
  <c r="CJ463" i="2" s="1"/>
  <c r="CG1371" i="2"/>
  <c r="CJ1371" i="2" s="1"/>
  <c r="CG1348" i="2"/>
  <c r="CJ1348" i="2" s="1"/>
  <c r="CG1279" i="2"/>
  <c r="CJ1279" i="2" s="1"/>
  <c r="CG1150" i="2"/>
  <c r="CJ1150" i="2" s="1"/>
  <c r="CG960" i="2"/>
  <c r="CJ960" i="2" s="1"/>
  <c r="CG944" i="2"/>
  <c r="CJ944" i="2" s="1"/>
  <c r="CG920" i="2"/>
  <c r="CJ920" i="2" s="1"/>
  <c r="CG792" i="2"/>
  <c r="CJ792" i="2" s="1"/>
  <c r="CG744" i="2"/>
  <c r="CJ744" i="2" s="1"/>
  <c r="CG624" i="2"/>
  <c r="CJ624" i="2" s="1"/>
  <c r="CG456" i="2"/>
  <c r="CJ456" i="2" s="1"/>
  <c r="CG424" i="2"/>
  <c r="CJ424" i="2" s="1"/>
  <c r="CG408" i="2"/>
  <c r="CJ408" i="2" s="1"/>
  <c r="CG384" i="2"/>
  <c r="CJ384" i="2" s="1"/>
  <c r="CG360" i="2"/>
  <c r="CJ360" i="2" s="1"/>
  <c r="CG1395" i="2"/>
  <c r="CJ1395" i="2" s="1"/>
  <c r="CG1380" i="2"/>
  <c r="CJ1380" i="2" s="1"/>
  <c r="CG1205" i="2"/>
  <c r="CJ1205" i="2" s="1"/>
  <c r="CG1134" i="2"/>
  <c r="CJ1134" i="2" s="1"/>
  <c r="CG2232" i="2"/>
  <c r="CJ2232" i="2" s="1"/>
  <c r="CG1429" i="2"/>
  <c r="CJ1429" i="2" s="1"/>
  <c r="CG1119" i="2"/>
  <c r="CJ1119" i="2" s="1"/>
  <c r="CG923" i="2"/>
  <c r="CJ923" i="2" s="1"/>
  <c r="CG1159" i="2"/>
  <c r="CJ1159" i="2" s="1"/>
  <c r="CG1157" i="2"/>
  <c r="CJ1157" i="2" s="1"/>
  <c r="CG1038" i="2"/>
  <c r="CJ1038" i="2" s="1"/>
  <c r="CG892" i="2"/>
  <c r="CJ892" i="2" s="1"/>
  <c r="CG852" i="2"/>
  <c r="CJ852" i="2" s="1"/>
  <c r="CG796" i="2"/>
  <c r="CJ796" i="2" s="1"/>
  <c r="CG788" i="2"/>
  <c r="CJ788" i="2" s="1"/>
  <c r="CG676" i="2"/>
  <c r="CJ676" i="2" s="1"/>
  <c r="CG636" i="2"/>
  <c r="CJ636" i="2" s="1"/>
  <c r="CG604" i="2"/>
  <c r="CJ604" i="2" s="1"/>
  <c r="CG588" i="2"/>
  <c r="CJ588" i="2" s="1"/>
  <c r="CG548" i="2"/>
  <c r="CJ548" i="2" s="1"/>
  <c r="CG540" i="2"/>
  <c r="CJ540" i="2" s="1"/>
  <c r="CG500" i="2"/>
  <c r="CJ500" i="2" s="1"/>
  <c r="CG492" i="2"/>
  <c r="CJ492" i="2" s="1"/>
  <c r="CG476" i="2"/>
  <c r="CJ476" i="2" s="1"/>
  <c r="CG404" i="2"/>
  <c r="CJ404" i="2" s="1"/>
  <c r="CG973" i="2"/>
  <c r="CJ973" i="2" s="1"/>
  <c r="CG635" i="2"/>
  <c r="CJ635" i="2" s="1"/>
  <c r="CG517" i="2"/>
  <c r="CJ517" i="2" s="1"/>
  <c r="CG385" i="2"/>
  <c r="CJ385" i="2" s="1"/>
  <c r="CG345" i="2"/>
  <c r="CJ345" i="2" s="1"/>
  <c r="CG217" i="2"/>
  <c r="CJ217" i="2" s="1"/>
  <c r="CG153" i="2"/>
  <c r="CJ153" i="2" s="1"/>
  <c r="CG145" i="2"/>
  <c r="CJ145" i="2" s="1"/>
  <c r="CG47" i="2"/>
  <c r="CJ47" i="2" s="1"/>
  <c r="CG31" i="2"/>
  <c r="CJ31" i="2" s="1"/>
  <c r="CG389" i="2"/>
  <c r="CJ389" i="2" s="1"/>
  <c r="CG252" i="2"/>
  <c r="CJ252" i="2" s="1"/>
  <c r="CG883" i="2"/>
  <c r="CJ883" i="2" s="1"/>
  <c r="CG618" i="2"/>
  <c r="CJ618" i="2" s="1"/>
  <c r="CG578" i="2"/>
  <c r="CJ578" i="2" s="1"/>
  <c r="CG466" i="2"/>
  <c r="CJ466" i="2" s="1"/>
  <c r="CG365" i="2"/>
  <c r="CJ365" i="2" s="1"/>
  <c r="CG250" i="2"/>
  <c r="CJ250" i="2" s="1"/>
  <c r="CG162" i="2"/>
  <c r="CJ162" i="2" s="1"/>
  <c r="CG138" i="2"/>
  <c r="CJ138" i="2" s="1"/>
  <c r="CG122" i="2"/>
  <c r="CJ122" i="2" s="1"/>
  <c r="CG81" i="2"/>
  <c r="CJ81" i="2" s="1"/>
  <c r="CG505" i="2"/>
  <c r="CJ505" i="2" s="1"/>
  <c r="CG1173" i="2"/>
  <c r="CJ1173" i="2" s="1"/>
  <c r="CG922" i="2"/>
  <c r="CJ922" i="2" s="1"/>
  <c r="CG869" i="2"/>
  <c r="CJ869" i="2" s="1"/>
  <c r="CG597" i="2"/>
  <c r="CJ597" i="2" s="1"/>
  <c r="CG355" i="2"/>
  <c r="CJ355" i="2" s="1"/>
  <c r="CG139" i="2"/>
  <c r="CJ139" i="2" s="1"/>
  <c r="CG82" i="2"/>
  <c r="CJ82" i="2" s="1"/>
  <c r="CG9" i="2"/>
  <c r="CJ9" i="2" s="1"/>
  <c r="CG411" i="2"/>
  <c r="CJ411" i="2" s="1"/>
  <c r="CG268" i="2"/>
  <c r="CJ268" i="2" s="1"/>
  <c r="CG1188" i="2"/>
  <c r="CJ1188" i="2" s="1"/>
  <c r="CG873" i="2"/>
  <c r="CJ873" i="2" s="1"/>
  <c r="CG833" i="2"/>
  <c r="CJ833" i="2" s="1"/>
  <c r="CG613" i="2"/>
  <c r="CJ613" i="2" s="1"/>
  <c r="CG573" i="2"/>
  <c r="CJ573" i="2" s="1"/>
  <c r="CG827" i="2"/>
  <c r="CJ827" i="2" s="1"/>
  <c r="CG785" i="2"/>
  <c r="CJ785" i="2" s="1"/>
  <c r="CG763" i="2"/>
  <c r="CJ763" i="2" s="1"/>
  <c r="CG491" i="2"/>
  <c r="CJ491" i="2" s="1"/>
  <c r="CG992" i="2"/>
  <c r="CJ992" i="2" s="1"/>
  <c r="CG893" i="2"/>
  <c r="CJ893" i="2" s="1"/>
  <c r="CG1651" i="2"/>
  <c r="CJ1651" i="2" s="1"/>
  <c r="CG779" i="2"/>
  <c r="CJ779" i="2" s="1"/>
  <c r="CG761" i="2"/>
  <c r="CJ761" i="2" s="1"/>
  <c r="CG335" i="2"/>
  <c r="CJ335" i="2" s="1"/>
  <c r="CG303" i="2"/>
  <c r="CJ303" i="2" s="1"/>
  <c r="CG263" i="2"/>
  <c r="CJ263" i="2" s="1"/>
  <c r="CG159" i="2"/>
  <c r="CJ159" i="2" s="1"/>
  <c r="CG66" i="2"/>
  <c r="CJ66" i="2" s="1"/>
  <c r="CG64" i="2"/>
  <c r="CJ64" i="2" s="1"/>
  <c r="CG318" i="2"/>
  <c r="CJ318" i="2" s="1"/>
  <c r="CG224" i="2"/>
  <c r="CJ224" i="2" s="1"/>
  <c r="CG79" i="2"/>
  <c r="CJ79" i="2" s="1"/>
  <c r="CG19" i="2"/>
  <c r="CJ19" i="2" s="1"/>
  <c r="CG285" i="2"/>
  <c r="CJ285" i="2" s="1"/>
  <c r="CG120" i="2"/>
  <c r="CJ120" i="2" s="1"/>
  <c r="CG152" i="2"/>
  <c r="CJ152" i="2" s="1"/>
  <c r="CG46" i="2"/>
  <c r="CJ46" i="2" s="1"/>
  <c r="CG253" i="2"/>
  <c r="CJ253" i="2" s="1"/>
  <c r="CG110" i="2"/>
  <c r="CJ110" i="2" s="1"/>
  <c r="CG97" i="2"/>
  <c r="CJ97" i="2" s="1"/>
  <c r="CG172" i="2"/>
  <c r="CJ172" i="2" s="1"/>
  <c r="CG293" i="2"/>
  <c r="CJ293" i="2" s="1"/>
  <c r="CG42" i="2"/>
  <c r="CJ42" i="2" s="1"/>
  <c r="CG28" i="2"/>
  <c r="CJ28" i="2" s="1"/>
  <c r="CG114" i="2"/>
  <c r="CJ114" i="2" s="1"/>
  <c r="CG60" i="2"/>
  <c r="CJ60" i="2" s="1"/>
  <c r="CG469" i="2"/>
  <c r="CJ469" i="2" s="1"/>
  <c r="CG747" i="2"/>
  <c r="CJ747" i="2" s="1"/>
  <c r="CG85" i="2"/>
  <c r="CJ85" i="2" s="1"/>
  <c r="CG108" i="2"/>
  <c r="CJ108" i="2" s="1"/>
  <c r="CG27" i="2"/>
  <c r="CJ27" i="2" s="1"/>
  <c r="CG363" i="2"/>
  <c r="CJ363" i="2" s="1"/>
  <c r="CG296" i="2"/>
  <c r="CJ296" i="2" s="1"/>
  <c r="CG272" i="2"/>
  <c r="CJ272" i="2" s="1"/>
  <c r="CG245" i="2"/>
  <c r="CJ245" i="2" s="1"/>
  <c r="CG229" i="2"/>
  <c r="CJ229" i="2" s="1"/>
  <c r="CG213" i="2"/>
  <c r="CJ213" i="2" s="1"/>
  <c r="CG158" i="2"/>
  <c r="CJ158" i="2" s="1"/>
  <c r="CG58" i="2"/>
  <c r="CJ58" i="2" s="1"/>
  <c r="CG43" i="2"/>
  <c r="CJ43" i="2" s="1"/>
  <c r="CG34" i="2"/>
  <c r="CJ34" i="2" s="1"/>
  <c r="CG1100" i="2"/>
  <c r="CJ1100" i="2" s="1"/>
  <c r="G6" i="4" l="1"/>
  <c r="CI3261" i="2"/>
  <c r="CI3299" i="2"/>
  <c r="CI3230" i="2"/>
  <c r="CI3225" i="2"/>
  <c r="CI3311" i="2"/>
  <c r="CI3306" i="2"/>
  <c r="CI3260" i="2"/>
  <c r="CI3190" i="2"/>
  <c r="CI3329" i="2"/>
  <c r="CI3215" i="2"/>
  <c r="CI3110" i="2"/>
  <c r="CI3369" i="2"/>
  <c r="CI3308" i="2"/>
  <c r="CI3270" i="2"/>
  <c r="CI3256" i="2"/>
  <c r="CI3129" i="2"/>
  <c r="CI3154" i="2"/>
  <c r="CI3251" i="2"/>
  <c r="CI3176" i="2"/>
  <c r="CI3098" i="2"/>
  <c r="CI3330" i="2"/>
  <c r="CI3047" i="2"/>
  <c r="CI3235" i="2"/>
  <c r="CI3064" i="2"/>
  <c r="CI2971" i="2"/>
  <c r="CI3018" i="2"/>
  <c r="CI2972" i="2"/>
  <c r="CI3258" i="2"/>
  <c r="CI3168" i="2"/>
  <c r="CI3133" i="2"/>
  <c r="CI3077" i="2"/>
  <c r="CI3032" i="2"/>
  <c r="CI3013" i="2"/>
  <c r="CI3080" i="2"/>
  <c r="CI3030" i="2"/>
  <c r="CI3016" i="2"/>
  <c r="CI2985" i="2"/>
  <c r="CI2961" i="2"/>
  <c r="CI3014" i="2"/>
  <c r="CI2994" i="2"/>
  <c r="CI2904" i="2"/>
  <c r="CI3028" i="2"/>
  <c r="CI3020" i="2"/>
  <c r="CI2938" i="2"/>
  <c r="CI2885" i="2"/>
  <c r="CI2860" i="2"/>
  <c r="CI2774" i="2"/>
  <c r="CI2758" i="2"/>
  <c r="CI2574" i="2"/>
  <c r="CI2855" i="2"/>
  <c r="CI2823" i="2"/>
  <c r="CI2799" i="2"/>
  <c r="CI2775" i="2"/>
  <c r="CI2663" i="2"/>
  <c r="CI2927" i="2"/>
  <c r="CI2924" i="2"/>
  <c r="CI2824" i="2"/>
  <c r="CI2784" i="2"/>
  <c r="CI2672" i="2"/>
  <c r="CI2962" i="2"/>
  <c r="CI2868" i="2"/>
  <c r="CI2857" i="2"/>
  <c r="CI2841" i="2"/>
  <c r="CI2933" i="2"/>
  <c r="CI2779" i="2"/>
  <c r="CI2699" i="2"/>
  <c r="CI2683" i="2"/>
  <c r="CI2579" i="2"/>
  <c r="CI3056" i="2"/>
  <c r="CI2674" i="2"/>
  <c r="CI2520" i="2"/>
  <c r="CI2978" i="2"/>
  <c r="CI2668" i="2"/>
  <c r="CI2521" i="2"/>
  <c r="CI2513" i="2"/>
  <c r="CI2417" i="2"/>
  <c r="CI2401" i="2"/>
  <c r="CI3040" i="2"/>
  <c r="CI2644" i="2"/>
  <c r="CI2620" i="2"/>
  <c r="CI2506" i="2"/>
  <c r="CI2371" i="2"/>
  <c r="CI2797" i="2"/>
  <c r="CI3086" i="2"/>
  <c r="CI2757" i="2"/>
  <c r="CI2705" i="2"/>
  <c r="CI2829" i="2"/>
  <c r="CI2745" i="2"/>
  <c r="CI2550" i="2"/>
  <c r="CI2470" i="2"/>
  <c r="CI2446" i="2"/>
  <c r="CI2475" i="2"/>
  <c r="CI2427" i="2"/>
  <c r="CI2382" i="2"/>
  <c r="CI2717" i="2"/>
  <c r="CI2594" i="2"/>
  <c r="CI2443" i="2"/>
  <c r="CI2372" i="2"/>
  <c r="CI2354" i="2"/>
  <c r="CI2690" i="2"/>
  <c r="CI2535" i="2"/>
  <c r="CI2532" i="2"/>
  <c r="CI2479" i="2"/>
  <c r="CI2286" i="2"/>
  <c r="CI2222" i="2"/>
  <c r="CI2182" i="2"/>
  <c r="CI2118" i="2"/>
  <c r="CI2110" i="2"/>
  <c r="CI2151" i="2"/>
  <c r="CI2111" i="2"/>
  <c r="CI2103" i="2"/>
  <c r="CI2685" i="2"/>
  <c r="CI2399" i="2"/>
  <c r="CI2397" i="2"/>
  <c r="CI2328" i="2"/>
  <c r="CI2312" i="2"/>
  <c r="CI2296" i="2"/>
  <c r="CI2288" i="2"/>
  <c r="CI2264" i="2"/>
  <c r="CI2160" i="2"/>
  <c r="CI2136" i="2"/>
  <c r="CI2477" i="2"/>
  <c r="CI2845" i="2"/>
  <c r="CI2323" i="2"/>
  <c r="CI2307" i="2"/>
  <c r="CI2211" i="2"/>
  <c r="CI2203" i="2"/>
  <c r="CI2187" i="2"/>
  <c r="CI2179" i="2"/>
  <c r="CI2115" i="2"/>
  <c r="CI2492" i="2"/>
  <c r="CI2337" i="2"/>
  <c r="CI2325" i="2"/>
  <c r="CI2322" i="2"/>
  <c r="CI2298" i="2"/>
  <c r="CI2289" i="2"/>
  <c r="CI2093" i="2"/>
  <c r="CI1990" i="2"/>
  <c r="CI1910" i="2"/>
  <c r="CI2273" i="2"/>
  <c r="CI2161" i="2"/>
  <c r="CI2153" i="2"/>
  <c r="CI2047" i="2"/>
  <c r="CI1919" i="2"/>
  <c r="CI2237" i="2"/>
  <c r="CI2188" i="2"/>
  <c r="CI2040" i="2"/>
  <c r="CI2016" i="2"/>
  <c r="CI1952" i="2"/>
  <c r="CI2341" i="2"/>
  <c r="CI2277" i="2"/>
  <c r="CI2234" i="2"/>
  <c r="CI2009" i="2"/>
  <c r="CI1961" i="2"/>
  <c r="CI1929" i="2"/>
  <c r="CI2412" i="2"/>
  <c r="CI2561" i="2"/>
  <c r="CI1962" i="2"/>
  <c r="CI1957" i="2"/>
  <c r="CI1909" i="2"/>
  <c r="CI1757" i="2"/>
  <c r="CI1701" i="2"/>
  <c r="CI2164" i="2"/>
  <c r="CI1902" i="2"/>
  <c r="CI1822" i="2"/>
  <c r="CI2061" i="2"/>
  <c r="CI2012" i="2"/>
  <c r="CI1922" i="2"/>
  <c r="CI1783" i="2"/>
  <c r="CI1727" i="2"/>
  <c r="CI2301" i="2"/>
  <c r="CI2121" i="2"/>
  <c r="CI2021" i="2"/>
  <c r="CI1896" i="2"/>
  <c r="CI1872" i="2"/>
  <c r="CI1736" i="2"/>
  <c r="CI2146" i="2"/>
  <c r="CI1843" i="2"/>
  <c r="CI1770" i="2"/>
  <c r="CI1714" i="2"/>
  <c r="CI1708" i="2"/>
  <c r="CI1670" i="2"/>
  <c r="CI2420" i="2"/>
  <c r="CI2090" i="2"/>
  <c r="CI2068" i="2"/>
  <c r="CI1971" i="2"/>
  <c r="CI1891" i="2"/>
  <c r="CI1796" i="2"/>
  <c r="CI2340" i="2"/>
  <c r="CI1810" i="2"/>
  <c r="CI1756" i="2"/>
  <c r="CI1881" i="2"/>
  <c r="CI1665" i="2"/>
  <c r="CI1425" i="2"/>
  <c r="CI1409" i="2"/>
  <c r="CI1377" i="2"/>
  <c r="CI1338" i="2"/>
  <c r="CI1298" i="2"/>
  <c r="CI1290" i="2"/>
  <c r="CI1146" i="2"/>
  <c r="CI1090" i="2"/>
  <c r="CI1738" i="2"/>
  <c r="CI1731" i="2"/>
  <c r="CI1721" i="2"/>
  <c r="CI1707" i="2"/>
  <c r="CI1640" i="2"/>
  <c r="CI1600" i="2"/>
  <c r="CI1592" i="2"/>
  <c r="CI1576" i="2"/>
  <c r="CI1560" i="2"/>
  <c r="CI1536" i="2"/>
  <c r="CI1259" i="2"/>
  <c r="CI1251" i="2"/>
  <c r="CI1187" i="2"/>
  <c r="CI1107" i="2"/>
  <c r="CI1099" i="2"/>
  <c r="CI2313" i="2"/>
  <c r="CI2157" i="2"/>
  <c r="CI1667" i="2"/>
  <c r="CI1659" i="2"/>
  <c r="CI1609" i="2"/>
  <c r="CI1577" i="2"/>
  <c r="CI1507" i="2"/>
  <c r="CI1451" i="2"/>
  <c r="CI1443" i="2"/>
  <c r="CI1411" i="2"/>
  <c r="CI1932" i="2"/>
  <c r="CI1602" i="2"/>
  <c r="CI1578" i="2"/>
  <c r="CI1476" i="2"/>
  <c r="CI1357" i="2"/>
  <c r="CI1309" i="2"/>
  <c r="CI1181" i="2"/>
  <c r="CI1133" i="2"/>
  <c r="CI1077" i="2"/>
  <c r="CI1045" i="2"/>
  <c r="CI1722" i="2"/>
  <c r="CI1494" i="2"/>
  <c r="CI1391" i="2"/>
  <c r="CI1373" i="2"/>
  <c r="CI1239" i="2"/>
  <c r="CI1215" i="2"/>
  <c r="CI1063" i="2"/>
  <c r="CI1664" i="2"/>
  <c r="CI1518" i="2"/>
  <c r="CI1270" i="2"/>
  <c r="CI1595" i="2"/>
  <c r="CI1501" i="2"/>
  <c r="CI1415" i="2"/>
  <c r="CI1336" i="2"/>
  <c r="CI1746" i="2"/>
  <c r="CI1780" i="2"/>
  <c r="CI1581" i="2"/>
  <c r="CI1262" i="2"/>
  <c r="CI1225" i="2"/>
  <c r="CI1126" i="2"/>
  <c r="CI1254" i="2"/>
  <c r="CI1174" i="2"/>
  <c r="CI1030" i="2"/>
  <c r="CI888" i="2"/>
  <c r="CI856" i="2"/>
  <c r="CI808" i="2"/>
  <c r="CI720" i="2"/>
  <c r="CI712" i="2"/>
  <c r="CI608" i="2"/>
  <c r="CI584" i="2"/>
  <c r="CI568" i="2"/>
  <c r="CI464" i="2"/>
  <c r="CI448" i="2"/>
  <c r="CI376" i="2"/>
  <c r="CI1209" i="2"/>
  <c r="CI1057" i="2"/>
  <c r="CI729" i="2"/>
  <c r="CI609" i="2"/>
  <c r="CI585" i="2"/>
  <c r="CI577" i="2"/>
  <c r="CI561" i="2"/>
  <c r="CI481" i="2"/>
  <c r="CI409" i="2"/>
  <c r="CI1271" i="2"/>
  <c r="CI1080" i="2"/>
  <c r="CI930" i="2"/>
  <c r="CI802" i="2"/>
  <c r="CI778" i="2"/>
  <c r="CI770" i="2"/>
  <c r="CI706" i="2"/>
  <c r="CI682" i="2"/>
  <c r="CI658" i="2"/>
  <c r="CI554" i="2"/>
  <c r="CI418" i="2"/>
  <c r="CI386" i="2"/>
  <c r="CI1198" i="2"/>
  <c r="CI993" i="2"/>
  <c r="CI1656" i="2"/>
  <c r="CI1611" i="2"/>
  <c r="CI1603" i="2"/>
  <c r="CI1488" i="2"/>
  <c r="CI1565" i="2"/>
  <c r="CI1176" i="2"/>
  <c r="CI933" i="2"/>
  <c r="CI1747" i="2"/>
  <c r="CI782" i="2"/>
  <c r="CI494" i="2"/>
  <c r="CI470" i="2"/>
  <c r="CI390" i="2"/>
  <c r="CI374" i="2"/>
  <c r="CI366" i="2"/>
  <c r="CI1062" i="2"/>
  <c r="CI643" i="2"/>
  <c r="CI615" i="2"/>
  <c r="CI612" i="2"/>
  <c r="CI607" i="2"/>
  <c r="CI507" i="2"/>
  <c r="CI347" i="2"/>
  <c r="CI259" i="2"/>
  <c r="CI179" i="2"/>
  <c r="CI49" i="2"/>
  <c r="CI294" i="2"/>
  <c r="CI1392" i="2"/>
  <c r="CI908" i="2"/>
  <c r="CI356" i="2"/>
  <c r="CI276" i="2"/>
  <c r="CI204" i="2"/>
  <c r="CI148" i="2"/>
  <c r="CI111" i="2"/>
  <c r="CI105" i="2"/>
  <c r="CI98" i="2"/>
  <c r="CI96" i="2"/>
  <c r="CI83" i="2"/>
  <c r="CI246" i="2"/>
  <c r="CI887" i="2"/>
  <c r="CI823" i="2"/>
  <c r="CI811" i="2"/>
  <c r="CI700" i="2"/>
  <c r="CI591" i="2"/>
  <c r="CI452" i="2"/>
  <c r="CI309" i="2"/>
  <c r="CI157" i="2"/>
  <c r="CI149" i="2"/>
  <c r="CI59" i="2"/>
  <c r="CI11" i="2"/>
  <c r="CI499" i="2"/>
  <c r="CI230" i="2"/>
  <c r="CI876" i="2"/>
  <c r="CI805" i="2"/>
  <c r="CI716" i="2"/>
  <c r="CI1184" i="2"/>
  <c r="CI831" i="2"/>
  <c r="CI820" i="2"/>
  <c r="CI541" i="2"/>
  <c r="CI1070" i="2"/>
  <c r="CI519" i="2"/>
  <c r="CI2321" i="2"/>
  <c r="CI757" i="2"/>
  <c r="CI731" i="2"/>
  <c r="CI581" i="2"/>
  <c r="CI571" i="2"/>
  <c r="CI533" i="2"/>
  <c r="CI397" i="2"/>
  <c r="CI359" i="2"/>
  <c r="CI265" i="2"/>
  <c r="CI55" i="2"/>
  <c r="CI935" i="2"/>
  <c r="CI127" i="2"/>
  <c r="CI8" i="2"/>
  <c r="CI266" i="2"/>
  <c r="CI256" i="2"/>
  <c r="CI74" i="2"/>
  <c r="CI844" i="2"/>
  <c r="CI868" i="2"/>
  <c r="CI813" i="2"/>
  <c r="CI178" i="2"/>
  <c r="CI44" i="2"/>
  <c r="CI280" i="2"/>
  <c r="CI190" i="2"/>
  <c r="CI298" i="2"/>
  <c r="CI627" i="2"/>
  <c r="CI983" i="2"/>
  <c r="E5" i="4"/>
  <c r="CG3330" i="2" l="1"/>
  <c r="CJ3330" i="2" s="1"/>
  <c r="CG3299" i="2"/>
  <c r="CJ3299" i="2" s="1"/>
  <c r="CG3251" i="2"/>
  <c r="CJ3251" i="2" s="1"/>
  <c r="CG3235" i="2"/>
  <c r="CJ3235" i="2" s="1"/>
  <c r="CG3369" i="2"/>
  <c r="CJ3369" i="2" s="1"/>
  <c r="CG3230" i="2"/>
  <c r="CJ3230" i="2" s="1"/>
  <c r="CG3225" i="2"/>
  <c r="CJ3225" i="2" s="1"/>
  <c r="CG3270" i="2"/>
  <c r="CJ3270" i="2" s="1"/>
  <c r="CG3260" i="2"/>
  <c r="CJ3260" i="2" s="1"/>
  <c r="CG3311" i="2"/>
  <c r="CJ3311" i="2" s="1"/>
  <c r="CG3258" i="2"/>
  <c r="CJ3258" i="2" s="1"/>
  <c r="CG3215" i="2"/>
  <c r="CJ3215" i="2" s="1"/>
  <c r="CG3190" i="2"/>
  <c r="CJ3190" i="2" s="1"/>
  <c r="CG3110" i="2"/>
  <c r="CJ3110" i="2" s="1"/>
  <c r="CG3308" i="2"/>
  <c r="CJ3308" i="2" s="1"/>
  <c r="CG3168" i="2"/>
  <c r="CJ3168" i="2" s="1"/>
  <c r="CG3133" i="2"/>
  <c r="CJ3133" i="2" s="1"/>
  <c r="CG3129" i="2"/>
  <c r="CJ3129" i="2" s="1"/>
  <c r="CG3047" i="2"/>
  <c r="CJ3047" i="2" s="1"/>
  <c r="CG3329" i="2"/>
  <c r="CJ3329" i="2" s="1"/>
  <c r="CG3261" i="2"/>
  <c r="CJ3261" i="2" s="1"/>
  <c r="CG3077" i="2"/>
  <c r="CJ3077" i="2" s="1"/>
  <c r="CG3040" i="2"/>
  <c r="CJ3040" i="2" s="1"/>
  <c r="CG3030" i="2"/>
  <c r="CJ3030" i="2" s="1"/>
  <c r="CG2985" i="2"/>
  <c r="CJ2985" i="2" s="1"/>
  <c r="CG2961" i="2"/>
  <c r="CJ2961" i="2" s="1"/>
  <c r="CG3064" i="2"/>
  <c r="CJ3064" i="2" s="1"/>
  <c r="CG2994" i="2"/>
  <c r="CJ2994" i="2" s="1"/>
  <c r="CG2978" i="2"/>
  <c r="CJ2978" i="2" s="1"/>
  <c r="CG2962" i="2"/>
  <c r="CJ2962" i="2" s="1"/>
  <c r="CG2938" i="2"/>
  <c r="CJ2938" i="2" s="1"/>
  <c r="CG3176" i="2"/>
  <c r="CJ3176" i="2" s="1"/>
  <c r="CG3154" i="2"/>
  <c r="CJ3154" i="2" s="1"/>
  <c r="CG2971" i="2"/>
  <c r="CJ2971" i="2" s="1"/>
  <c r="CG3256" i="2"/>
  <c r="CJ3256" i="2" s="1"/>
  <c r="CG3306" i="2"/>
  <c r="CJ3306" i="2" s="1"/>
  <c r="CG3056" i="2"/>
  <c r="CJ3056" i="2" s="1"/>
  <c r="CG3020" i="2"/>
  <c r="CJ3020" i="2" s="1"/>
  <c r="CG2927" i="2"/>
  <c r="CJ2927" i="2" s="1"/>
  <c r="CG3014" i="2"/>
  <c r="CJ3014" i="2" s="1"/>
  <c r="CG2904" i="2"/>
  <c r="CJ2904" i="2" s="1"/>
  <c r="CG3018" i="2"/>
  <c r="CJ3018" i="2" s="1"/>
  <c r="CG2933" i="2"/>
  <c r="CJ2933" i="2" s="1"/>
  <c r="CG3086" i="2"/>
  <c r="CJ3086" i="2" s="1"/>
  <c r="CG2885" i="2"/>
  <c r="CJ2885" i="2" s="1"/>
  <c r="CG2668" i="2"/>
  <c r="CJ2668" i="2" s="1"/>
  <c r="CG2644" i="2"/>
  <c r="CJ2644" i="2" s="1"/>
  <c r="CG2620" i="2"/>
  <c r="CJ2620" i="2" s="1"/>
  <c r="CG2860" i="2"/>
  <c r="CJ2860" i="2" s="1"/>
  <c r="CG2845" i="2"/>
  <c r="CJ2845" i="2" s="1"/>
  <c r="CG2829" i="2"/>
  <c r="CJ2829" i="2" s="1"/>
  <c r="CG2797" i="2"/>
  <c r="CJ2797" i="2" s="1"/>
  <c r="CG2757" i="2"/>
  <c r="CJ2757" i="2" s="1"/>
  <c r="CG2717" i="2"/>
  <c r="CJ2717" i="2" s="1"/>
  <c r="CG2685" i="2"/>
  <c r="CJ2685" i="2" s="1"/>
  <c r="CG3016" i="2"/>
  <c r="CJ3016" i="2" s="1"/>
  <c r="CG2774" i="2"/>
  <c r="CJ2774" i="2" s="1"/>
  <c r="CG2758" i="2"/>
  <c r="CJ2758" i="2" s="1"/>
  <c r="CG2574" i="2"/>
  <c r="CJ2574" i="2" s="1"/>
  <c r="CG3098" i="2"/>
  <c r="CJ3098" i="2" s="1"/>
  <c r="CG2924" i="2"/>
  <c r="CJ2924" i="2" s="1"/>
  <c r="CG2855" i="2"/>
  <c r="CJ2855" i="2" s="1"/>
  <c r="CG2868" i="2"/>
  <c r="CJ2868" i="2" s="1"/>
  <c r="CG3032" i="2"/>
  <c r="CJ3032" i="2" s="1"/>
  <c r="CG2972" i="2"/>
  <c r="CJ2972" i="2" s="1"/>
  <c r="CG2857" i="2"/>
  <c r="CJ2857" i="2" s="1"/>
  <c r="CG2841" i="2"/>
  <c r="CJ2841" i="2" s="1"/>
  <c r="CG2745" i="2"/>
  <c r="CJ2745" i="2" s="1"/>
  <c r="CG2705" i="2"/>
  <c r="CJ2705" i="2" s="1"/>
  <c r="CG2561" i="2"/>
  <c r="CJ2561" i="2" s="1"/>
  <c r="CG2775" i="2"/>
  <c r="CJ2775" i="2" s="1"/>
  <c r="CG2683" i="2"/>
  <c r="CJ2683" i="2" s="1"/>
  <c r="CG2594" i="2"/>
  <c r="CJ2594" i="2" s="1"/>
  <c r="CG2550" i="2"/>
  <c r="CJ2550" i="2" s="1"/>
  <c r="CG2470" i="2"/>
  <c r="CJ2470" i="2" s="1"/>
  <c r="CG2446" i="2"/>
  <c r="CJ2446" i="2" s="1"/>
  <c r="CG2674" i="2"/>
  <c r="CJ2674" i="2" s="1"/>
  <c r="CG2535" i="2"/>
  <c r="CJ2535" i="2" s="1"/>
  <c r="CG2479" i="2"/>
  <c r="CJ2479" i="2" s="1"/>
  <c r="CG2399" i="2"/>
  <c r="CJ2399" i="2" s="1"/>
  <c r="CG3080" i="2"/>
  <c r="CJ3080" i="2" s="1"/>
  <c r="CG2824" i="2"/>
  <c r="CJ2824" i="2" s="1"/>
  <c r="CG2799" i="2"/>
  <c r="CJ2799" i="2" s="1"/>
  <c r="CG2784" i="2"/>
  <c r="CJ2784" i="2" s="1"/>
  <c r="CG2699" i="2"/>
  <c r="CJ2699" i="2" s="1"/>
  <c r="CG2520" i="2"/>
  <c r="CJ2520" i="2" s="1"/>
  <c r="CG3013" i="2"/>
  <c r="CJ3013" i="2" s="1"/>
  <c r="CG2779" i="2"/>
  <c r="CJ2779" i="2" s="1"/>
  <c r="CG2823" i="2"/>
  <c r="CJ2823" i="2" s="1"/>
  <c r="CG2690" i="2"/>
  <c r="CJ2690" i="2" s="1"/>
  <c r="CG2532" i="2"/>
  <c r="CJ2532" i="2" s="1"/>
  <c r="CG2492" i="2"/>
  <c r="CJ2492" i="2" s="1"/>
  <c r="CG2420" i="2"/>
  <c r="CJ2420" i="2" s="1"/>
  <c r="CG2412" i="2"/>
  <c r="CJ2412" i="2" s="1"/>
  <c r="CG2371" i="2"/>
  <c r="CJ2371" i="2" s="1"/>
  <c r="CG2579" i="2"/>
  <c r="CJ2579" i="2" s="1"/>
  <c r="CG2513" i="2"/>
  <c r="CJ2513" i="2" s="1"/>
  <c r="CG2382" i="2"/>
  <c r="CJ2382" i="2" s="1"/>
  <c r="CG2475" i="2"/>
  <c r="CJ2475" i="2" s="1"/>
  <c r="CG2427" i="2"/>
  <c r="CJ2427" i="2" s="1"/>
  <c r="CG2672" i="2"/>
  <c r="CJ2672" i="2" s="1"/>
  <c r="CG2663" i="2"/>
  <c r="CJ2663" i="2" s="1"/>
  <c r="CG2443" i="2"/>
  <c r="CJ2443" i="2" s="1"/>
  <c r="CG2372" i="2"/>
  <c r="CJ2372" i="2" s="1"/>
  <c r="CG2521" i="2"/>
  <c r="CJ2521" i="2" s="1"/>
  <c r="CG2340" i="2"/>
  <c r="CJ2340" i="2" s="1"/>
  <c r="CG2188" i="2"/>
  <c r="CJ2188" i="2" s="1"/>
  <c r="CG2164" i="2"/>
  <c r="CJ2164" i="2" s="1"/>
  <c r="CG2341" i="2"/>
  <c r="CJ2341" i="2" s="1"/>
  <c r="CG2325" i="2"/>
  <c r="CJ2325" i="2" s="1"/>
  <c r="CG2301" i="2"/>
  <c r="CJ2301" i="2" s="1"/>
  <c r="CG2277" i="2"/>
  <c r="CJ2277" i="2" s="1"/>
  <c r="CG2237" i="2"/>
  <c r="CJ2237" i="2" s="1"/>
  <c r="CG2157" i="2"/>
  <c r="CJ2157" i="2" s="1"/>
  <c r="CG2286" i="2"/>
  <c r="CJ2286" i="2" s="1"/>
  <c r="CG2222" i="2"/>
  <c r="CJ2222" i="2" s="1"/>
  <c r="CG2182" i="2"/>
  <c r="CJ2182" i="2" s="1"/>
  <c r="CG2118" i="2"/>
  <c r="CJ2118" i="2" s="1"/>
  <c r="CG2110" i="2"/>
  <c r="CJ2110" i="2" s="1"/>
  <c r="CG2506" i="2"/>
  <c r="CJ2506" i="2" s="1"/>
  <c r="CG2401" i="2"/>
  <c r="CJ2401" i="2" s="1"/>
  <c r="CG2397" i="2"/>
  <c r="CJ2397" i="2" s="1"/>
  <c r="CG3028" i="2"/>
  <c r="CJ3028" i="2" s="1"/>
  <c r="CG2477" i="2"/>
  <c r="CJ2477" i="2" s="1"/>
  <c r="CG2417" i="2"/>
  <c r="CJ2417" i="2" s="1"/>
  <c r="CG2337" i="2"/>
  <c r="CJ2337" i="2" s="1"/>
  <c r="CG2321" i="2"/>
  <c r="CJ2321" i="2" s="1"/>
  <c r="CG2313" i="2"/>
  <c r="CJ2313" i="2" s="1"/>
  <c r="CG2289" i="2"/>
  <c r="CJ2289" i="2" s="1"/>
  <c r="CG2273" i="2"/>
  <c r="CJ2273" i="2" s="1"/>
  <c r="CG2161" i="2"/>
  <c r="CJ2161" i="2" s="1"/>
  <c r="CG2153" i="2"/>
  <c r="CJ2153" i="2" s="1"/>
  <c r="CG2121" i="2"/>
  <c r="CJ2121" i="2" s="1"/>
  <c r="CG2354" i="2"/>
  <c r="CJ2354" i="2" s="1"/>
  <c r="CG2307" i="2"/>
  <c r="CJ2307" i="2" s="1"/>
  <c r="CG2068" i="2"/>
  <c r="CJ2068" i="2" s="1"/>
  <c r="CG2012" i="2"/>
  <c r="CJ2012" i="2" s="1"/>
  <c r="CG1932" i="2"/>
  <c r="CJ1932" i="2" s="1"/>
  <c r="CG2322" i="2"/>
  <c r="CJ2322" i="2" s="1"/>
  <c r="CG2298" i="2"/>
  <c r="CJ2298" i="2" s="1"/>
  <c r="CG2187" i="2"/>
  <c r="CJ2187" i="2" s="1"/>
  <c r="CG2093" i="2"/>
  <c r="CJ2093" i="2" s="1"/>
  <c r="CG2061" i="2"/>
  <c r="CJ2061" i="2" s="1"/>
  <c r="CG2021" i="2"/>
  <c r="CJ2021" i="2" s="1"/>
  <c r="CG1957" i="2"/>
  <c r="CJ1957" i="2" s="1"/>
  <c r="CG2328" i="2"/>
  <c r="CJ2328" i="2" s="1"/>
  <c r="CG2111" i="2"/>
  <c r="CJ2111" i="2" s="1"/>
  <c r="CG2103" i="2"/>
  <c r="CJ2103" i="2" s="1"/>
  <c r="CG1990" i="2"/>
  <c r="CJ1990" i="2" s="1"/>
  <c r="CG2323" i="2"/>
  <c r="CJ2323" i="2" s="1"/>
  <c r="CG2296" i="2"/>
  <c r="CJ2296" i="2" s="1"/>
  <c r="CG2179" i="2"/>
  <c r="CJ2179" i="2" s="1"/>
  <c r="CG2151" i="2"/>
  <c r="CJ2151" i="2" s="1"/>
  <c r="CG2136" i="2"/>
  <c r="CJ2136" i="2" s="1"/>
  <c r="CG2047" i="2"/>
  <c r="CJ2047" i="2" s="1"/>
  <c r="CG1919" i="2"/>
  <c r="CJ1919" i="2" s="1"/>
  <c r="CG2234" i="2"/>
  <c r="CJ2234" i="2" s="1"/>
  <c r="CG2203" i="2"/>
  <c r="CJ2203" i="2" s="1"/>
  <c r="CG2090" i="2"/>
  <c r="CJ2090" i="2" s="1"/>
  <c r="CG2016" i="2"/>
  <c r="CJ2016" i="2" s="1"/>
  <c r="CG1971" i="2"/>
  <c r="CJ1971" i="2" s="1"/>
  <c r="CG1929" i="2"/>
  <c r="CJ1929" i="2" s="1"/>
  <c r="CG1891" i="2"/>
  <c r="CJ1891" i="2" s="1"/>
  <c r="CG1843" i="2"/>
  <c r="CJ1843" i="2" s="1"/>
  <c r="CG1747" i="2"/>
  <c r="CJ1747" i="2" s="1"/>
  <c r="CG1731" i="2"/>
  <c r="CJ1731" i="2" s="1"/>
  <c r="CG1707" i="2"/>
  <c r="CJ1707" i="2" s="1"/>
  <c r="CG2211" i="2"/>
  <c r="CJ2211" i="2" s="1"/>
  <c r="CG1796" i="2"/>
  <c r="CJ1796" i="2" s="1"/>
  <c r="CG1780" i="2"/>
  <c r="CJ1780" i="2" s="1"/>
  <c r="CG1756" i="2"/>
  <c r="CJ1756" i="2" s="1"/>
  <c r="CG1708" i="2"/>
  <c r="CJ1708" i="2" s="1"/>
  <c r="CG1962" i="2"/>
  <c r="CJ1962" i="2" s="1"/>
  <c r="CG1909" i="2"/>
  <c r="CJ1909" i="2" s="1"/>
  <c r="CG1757" i="2"/>
  <c r="CJ1757" i="2" s="1"/>
  <c r="CG1701" i="2"/>
  <c r="CJ1701" i="2" s="1"/>
  <c r="CG2312" i="2"/>
  <c r="CJ2312" i="2" s="1"/>
  <c r="CG2264" i="2"/>
  <c r="CJ2264" i="2" s="1"/>
  <c r="CG2040" i="2"/>
  <c r="CJ2040" i="2" s="1"/>
  <c r="CG1910" i="2"/>
  <c r="CJ1910" i="2" s="1"/>
  <c r="CG1902" i="2"/>
  <c r="CJ1902" i="2" s="1"/>
  <c r="CG1822" i="2"/>
  <c r="CJ1822" i="2" s="1"/>
  <c r="CG2288" i="2"/>
  <c r="CJ2288" i="2" s="1"/>
  <c r="CG2115" i="2"/>
  <c r="CJ2115" i="2" s="1"/>
  <c r="CG1922" i="2"/>
  <c r="CJ1922" i="2" s="1"/>
  <c r="CG1872" i="2"/>
  <c r="CJ1872" i="2" s="1"/>
  <c r="CG2146" i="2"/>
  <c r="CJ2146" i="2" s="1"/>
  <c r="CG1736" i="2"/>
  <c r="CJ1736" i="2" s="1"/>
  <c r="CG1722" i="2"/>
  <c r="CJ1722" i="2" s="1"/>
  <c r="CG2160" i="2"/>
  <c r="CJ2160" i="2" s="1"/>
  <c r="CG2009" i="2"/>
  <c r="CJ2009" i="2" s="1"/>
  <c r="CG1896" i="2"/>
  <c r="CJ1896" i="2" s="1"/>
  <c r="CG1664" i="2"/>
  <c r="CJ1664" i="2" s="1"/>
  <c r="CG1656" i="2"/>
  <c r="CJ1656" i="2" s="1"/>
  <c r="CG1581" i="2"/>
  <c r="CJ1581" i="2" s="1"/>
  <c r="CG1565" i="2"/>
  <c r="CJ1565" i="2" s="1"/>
  <c r="CG1415" i="2"/>
  <c r="CJ1415" i="2" s="1"/>
  <c r="CG1391" i="2"/>
  <c r="CJ1391" i="2" s="1"/>
  <c r="CG1336" i="2"/>
  <c r="CJ1336" i="2" s="1"/>
  <c r="CG1184" i="2"/>
  <c r="CJ1184" i="2" s="1"/>
  <c r="CG1176" i="2"/>
  <c r="CJ1176" i="2" s="1"/>
  <c r="CG1080" i="2"/>
  <c r="CJ1080" i="2" s="1"/>
  <c r="CG1714" i="2"/>
  <c r="CJ1714" i="2" s="1"/>
  <c r="CG1488" i="2"/>
  <c r="CJ1488" i="2" s="1"/>
  <c r="CG1392" i="2"/>
  <c r="CJ1392" i="2" s="1"/>
  <c r="CG1225" i="2"/>
  <c r="CJ1225" i="2" s="1"/>
  <c r="CG1209" i="2"/>
  <c r="CJ1209" i="2" s="1"/>
  <c r="CG1057" i="2"/>
  <c r="CJ1057" i="2" s="1"/>
  <c r="CG1881" i="2"/>
  <c r="CJ1881" i="2" s="1"/>
  <c r="CG1670" i="2"/>
  <c r="CJ1670" i="2" s="1"/>
  <c r="CG1665" i="2"/>
  <c r="CJ1665" i="2" s="1"/>
  <c r="CG1425" i="2"/>
  <c r="CJ1425" i="2" s="1"/>
  <c r="CG1409" i="2"/>
  <c r="CJ1409" i="2" s="1"/>
  <c r="CG1377" i="2"/>
  <c r="CJ1377" i="2" s="1"/>
  <c r="CG1338" i="2"/>
  <c r="CJ1338" i="2" s="1"/>
  <c r="CG1298" i="2"/>
  <c r="CJ1298" i="2" s="1"/>
  <c r="CG1290" i="2"/>
  <c r="CJ1290" i="2" s="1"/>
  <c r="CG1146" i="2"/>
  <c r="CJ1146" i="2" s="1"/>
  <c r="CG1090" i="2"/>
  <c r="CJ1090" i="2" s="1"/>
  <c r="CG1961" i="2"/>
  <c r="CJ1961" i="2" s="1"/>
  <c r="CG1810" i="2"/>
  <c r="CJ1810" i="2" s="1"/>
  <c r="CG1738" i="2"/>
  <c r="CJ1738" i="2" s="1"/>
  <c r="CG1721" i="2"/>
  <c r="CJ1721" i="2" s="1"/>
  <c r="CG1640" i="2"/>
  <c r="CJ1640" i="2" s="1"/>
  <c r="CG1600" i="2"/>
  <c r="CJ1600" i="2" s="1"/>
  <c r="CG1592" i="2"/>
  <c r="CJ1592" i="2" s="1"/>
  <c r="CG1576" i="2"/>
  <c r="CJ1576" i="2" s="1"/>
  <c r="CG1560" i="2"/>
  <c r="CJ1560" i="2" s="1"/>
  <c r="CG1536" i="2"/>
  <c r="CJ1536" i="2" s="1"/>
  <c r="CG1259" i="2"/>
  <c r="CJ1259" i="2" s="1"/>
  <c r="CG1251" i="2"/>
  <c r="CJ1251" i="2" s="1"/>
  <c r="CG1187" i="2"/>
  <c r="CJ1187" i="2" s="1"/>
  <c r="CG1107" i="2"/>
  <c r="CJ1107" i="2" s="1"/>
  <c r="CG1099" i="2"/>
  <c r="CJ1099" i="2" s="1"/>
  <c r="CG1770" i="2"/>
  <c r="CJ1770" i="2" s="1"/>
  <c r="CG1659" i="2"/>
  <c r="CJ1659" i="2" s="1"/>
  <c r="CG1611" i="2"/>
  <c r="CJ1611" i="2" s="1"/>
  <c r="CG1578" i="2"/>
  <c r="CJ1578" i="2" s="1"/>
  <c r="CG1507" i="2"/>
  <c r="CJ1507" i="2" s="1"/>
  <c r="CG1133" i="2"/>
  <c r="CJ1133" i="2" s="1"/>
  <c r="CG1062" i="2"/>
  <c r="CJ1062" i="2" s="1"/>
  <c r="CG1609" i="2"/>
  <c r="CJ1609" i="2" s="1"/>
  <c r="CG1603" i="2"/>
  <c r="CJ1603" i="2" s="1"/>
  <c r="CG1451" i="2"/>
  <c r="CJ1451" i="2" s="1"/>
  <c r="CG1411" i="2"/>
  <c r="CJ1411" i="2" s="1"/>
  <c r="CG1254" i="2"/>
  <c r="CJ1254" i="2" s="1"/>
  <c r="CG1174" i="2"/>
  <c r="CJ1174" i="2" s="1"/>
  <c r="CG1070" i="2"/>
  <c r="CJ1070" i="2" s="1"/>
  <c r="CG1494" i="2"/>
  <c r="CJ1494" i="2" s="1"/>
  <c r="CG1373" i="2"/>
  <c r="CJ1373" i="2" s="1"/>
  <c r="CG1239" i="2"/>
  <c r="CJ1239" i="2" s="1"/>
  <c r="CG1215" i="2"/>
  <c r="CJ1215" i="2" s="1"/>
  <c r="CG1181" i="2"/>
  <c r="CJ1181" i="2" s="1"/>
  <c r="CG1077" i="2"/>
  <c r="CJ1077" i="2" s="1"/>
  <c r="CG1063" i="2"/>
  <c r="CJ1063" i="2" s="1"/>
  <c r="CG1727" i="2"/>
  <c r="CJ1727" i="2" s="1"/>
  <c r="CG1783" i="2"/>
  <c r="CJ1783" i="2" s="1"/>
  <c r="CG1746" i="2"/>
  <c r="CJ1746" i="2" s="1"/>
  <c r="CG1271" i="2"/>
  <c r="CJ1271" i="2" s="1"/>
  <c r="CG1198" i="2"/>
  <c r="CJ1198" i="2" s="1"/>
  <c r="CG1952" i="2"/>
  <c r="CJ1952" i="2" s="1"/>
  <c r="CG1602" i="2"/>
  <c r="CJ1602" i="2" s="1"/>
  <c r="CG1595" i="2"/>
  <c r="CJ1595" i="2" s="1"/>
  <c r="CG1476" i="2"/>
  <c r="CJ1476" i="2" s="1"/>
  <c r="CG1126" i="2"/>
  <c r="CJ1126" i="2" s="1"/>
  <c r="CG782" i="2"/>
  <c r="CJ782" i="2" s="1"/>
  <c r="CG494" i="2"/>
  <c r="CJ494" i="2" s="1"/>
  <c r="CG470" i="2"/>
  <c r="CJ470" i="2" s="1"/>
  <c r="CG390" i="2"/>
  <c r="CJ390" i="2" s="1"/>
  <c r="CG374" i="2"/>
  <c r="CJ374" i="2" s="1"/>
  <c r="CG366" i="2"/>
  <c r="CJ366" i="2" s="1"/>
  <c r="CG1443" i="2"/>
  <c r="CJ1443" i="2" s="1"/>
  <c r="CG983" i="2"/>
  <c r="CJ983" i="2" s="1"/>
  <c r="CG935" i="2"/>
  <c r="CJ935" i="2" s="1"/>
  <c r="CG887" i="2"/>
  <c r="CJ887" i="2" s="1"/>
  <c r="CG831" i="2"/>
  <c r="CJ831" i="2" s="1"/>
  <c r="CG823" i="2"/>
  <c r="CJ823" i="2" s="1"/>
  <c r="CG615" i="2"/>
  <c r="CJ615" i="2" s="1"/>
  <c r="CG607" i="2"/>
  <c r="CJ607" i="2" s="1"/>
  <c r="CG591" i="2"/>
  <c r="CJ591" i="2" s="1"/>
  <c r="CG519" i="2"/>
  <c r="CJ519" i="2" s="1"/>
  <c r="CG359" i="2"/>
  <c r="CJ359" i="2" s="1"/>
  <c r="CG1030" i="2"/>
  <c r="CJ1030" i="2" s="1"/>
  <c r="CG888" i="2"/>
  <c r="CJ888" i="2" s="1"/>
  <c r="CG856" i="2"/>
  <c r="CJ856" i="2" s="1"/>
  <c r="CG808" i="2"/>
  <c r="CJ808" i="2" s="1"/>
  <c r="CG720" i="2"/>
  <c r="CJ720" i="2" s="1"/>
  <c r="CG712" i="2"/>
  <c r="CJ712" i="2" s="1"/>
  <c r="CG608" i="2"/>
  <c r="CJ608" i="2" s="1"/>
  <c r="CG584" i="2"/>
  <c r="CJ584" i="2" s="1"/>
  <c r="CG568" i="2"/>
  <c r="CJ568" i="2" s="1"/>
  <c r="CG464" i="2"/>
  <c r="CJ464" i="2" s="1"/>
  <c r="CG448" i="2"/>
  <c r="CJ448" i="2" s="1"/>
  <c r="CG376" i="2"/>
  <c r="CJ376" i="2" s="1"/>
  <c r="CG1667" i="2"/>
  <c r="CJ1667" i="2" s="1"/>
  <c r="CG1577" i="2"/>
  <c r="CJ1577" i="2" s="1"/>
  <c r="CG1501" i="2"/>
  <c r="CJ1501" i="2" s="1"/>
  <c r="CG1357" i="2"/>
  <c r="CJ1357" i="2" s="1"/>
  <c r="CG1309" i="2"/>
  <c r="CJ1309" i="2" s="1"/>
  <c r="CG1045" i="2"/>
  <c r="CJ1045" i="2" s="1"/>
  <c r="CG993" i="2"/>
  <c r="CJ993" i="2" s="1"/>
  <c r="CG908" i="2"/>
  <c r="CJ908" i="2" s="1"/>
  <c r="CG876" i="2"/>
  <c r="CJ876" i="2" s="1"/>
  <c r="CG868" i="2"/>
  <c r="CJ868" i="2" s="1"/>
  <c r="CG844" i="2"/>
  <c r="CJ844" i="2" s="1"/>
  <c r="CG820" i="2"/>
  <c r="CJ820" i="2" s="1"/>
  <c r="CG716" i="2"/>
  <c r="CJ716" i="2" s="1"/>
  <c r="CG700" i="2"/>
  <c r="CJ700" i="2" s="1"/>
  <c r="CG612" i="2"/>
  <c r="CJ612" i="2" s="1"/>
  <c r="CG452" i="2"/>
  <c r="CJ452" i="2" s="1"/>
  <c r="CG1518" i="2"/>
  <c r="CJ1518" i="2" s="1"/>
  <c r="CG1270" i="2"/>
  <c r="CJ1270" i="2" s="1"/>
  <c r="CG813" i="2"/>
  <c r="CJ813" i="2" s="1"/>
  <c r="CG731" i="2"/>
  <c r="CJ731" i="2" s="1"/>
  <c r="CG609" i="2"/>
  <c r="CJ609" i="2" s="1"/>
  <c r="CG571" i="2"/>
  <c r="CJ571" i="2" s="1"/>
  <c r="CG561" i="2"/>
  <c r="CJ561" i="2" s="1"/>
  <c r="CG265" i="2"/>
  <c r="CJ265" i="2" s="1"/>
  <c r="CG55" i="2"/>
  <c r="CJ55" i="2" s="1"/>
  <c r="CG1262" i="2"/>
  <c r="CJ1262" i="2" s="1"/>
  <c r="CG770" i="2"/>
  <c r="CJ770" i="2" s="1"/>
  <c r="CG729" i="2"/>
  <c r="CJ729" i="2" s="1"/>
  <c r="CG682" i="2"/>
  <c r="CJ682" i="2" s="1"/>
  <c r="CG627" i="2"/>
  <c r="CJ627" i="2" s="1"/>
  <c r="CG298" i="2"/>
  <c r="CJ298" i="2" s="1"/>
  <c r="CG266" i="2"/>
  <c r="CJ266" i="2" s="1"/>
  <c r="CG178" i="2"/>
  <c r="CJ178" i="2" s="1"/>
  <c r="CG8" i="2"/>
  <c r="CJ8" i="2" s="1"/>
  <c r="CG276" i="2"/>
  <c r="CJ276" i="2" s="1"/>
  <c r="CG204" i="2"/>
  <c r="CJ204" i="2" s="1"/>
  <c r="CG643" i="2"/>
  <c r="CJ643" i="2" s="1"/>
  <c r="CG507" i="2"/>
  <c r="CJ507" i="2" s="1"/>
  <c r="CG481" i="2"/>
  <c r="CJ481" i="2" s="1"/>
  <c r="CG347" i="2"/>
  <c r="CJ347" i="2" s="1"/>
  <c r="CG259" i="2"/>
  <c r="CJ259" i="2" s="1"/>
  <c r="CG179" i="2"/>
  <c r="CJ179" i="2" s="1"/>
  <c r="CG49" i="2"/>
  <c r="CJ49" i="2" s="1"/>
  <c r="CG356" i="2"/>
  <c r="CJ356" i="2" s="1"/>
  <c r="CG933" i="2"/>
  <c r="CJ933" i="2" s="1"/>
  <c r="CG930" i="2"/>
  <c r="CJ930" i="2" s="1"/>
  <c r="CG778" i="2"/>
  <c r="CJ778" i="2" s="1"/>
  <c r="CG585" i="2"/>
  <c r="CJ585" i="2" s="1"/>
  <c r="CG811" i="2"/>
  <c r="CJ811" i="2" s="1"/>
  <c r="CG805" i="2"/>
  <c r="CJ805" i="2" s="1"/>
  <c r="CG706" i="2"/>
  <c r="CJ706" i="2" s="1"/>
  <c r="CG577" i="2"/>
  <c r="CJ577" i="2" s="1"/>
  <c r="CG541" i="2"/>
  <c r="CJ541" i="2" s="1"/>
  <c r="CG499" i="2"/>
  <c r="CJ499" i="2" s="1"/>
  <c r="CG802" i="2"/>
  <c r="CJ802" i="2" s="1"/>
  <c r="CG554" i="2"/>
  <c r="CJ554" i="2" s="1"/>
  <c r="CG127" i="2"/>
  <c r="CJ127" i="2" s="1"/>
  <c r="CG74" i="2"/>
  <c r="CJ74" i="2" s="1"/>
  <c r="CG96" i="2"/>
  <c r="CJ96" i="2" s="1"/>
  <c r="CG256" i="2"/>
  <c r="CJ256" i="2" s="1"/>
  <c r="CG157" i="2"/>
  <c r="CJ157" i="2" s="1"/>
  <c r="CG148" i="2"/>
  <c r="CJ148" i="2" s="1"/>
  <c r="CG757" i="2"/>
  <c r="CJ757" i="2" s="1"/>
  <c r="CG658" i="2"/>
  <c r="CJ658" i="2" s="1"/>
  <c r="CG44" i="2"/>
  <c r="CJ44" i="2" s="1"/>
  <c r="CG309" i="2"/>
  <c r="CJ309" i="2" s="1"/>
  <c r="CG397" i="2"/>
  <c r="CJ397" i="2" s="1"/>
  <c r="CG246" i="2"/>
  <c r="CJ246" i="2" s="1"/>
  <c r="CG230" i="2"/>
  <c r="CJ230" i="2" s="1"/>
  <c r="CG59" i="2"/>
  <c r="CJ59" i="2" s="1"/>
  <c r="CG83" i="2"/>
  <c r="CJ83" i="2" s="1"/>
  <c r="CG409" i="2"/>
  <c r="CJ409" i="2" s="1"/>
  <c r="CG418" i="2"/>
  <c r="CJ418" i="2" s="1"/>
  <c r="CG581" i="2"/>
  <c r="CJ581" i="2" s="1"/>
  <c r="CG190" i="2"/>
  <c r="CJ190" i="2" s="1"/>
  <c r="CG149" i="2"/>
  <c r="CJ149" i="2" s="1"/>
  <c r="CG533" i="2"/>
  <c r="CJ533" i="2" s="1"/>
  <c r="CG386" i="2"/>
  <c r="CJ386" i="2" s="1"/>
  <c r="CG294" i="2"/>
  <c r="CJ294" i="2" s="1"/>
  <c r="CG280" i="2"/>
  <c r="CJ280" i="2" s="1"/>
  <c r="CG111" i="2"/>
  <c r="CJ111" i="2" s="1"/>
  <c r="CG105" i="2"/>
  <c r="CJ105" i="2" s="1"/>
  <c r="CG98" i="2"/>
  <c r="CJ98" i="2" s="1"/>
  <c r="CG11" i="2"/>
  <c r="CJ11" i="2" s="1"/>
  <c r="CH3268" i="2"/>
  <c r="CH3252" i="2"/>
  <c r="CH3358" i="2"/>
  <c r="CH3354" i="2"/>
  <c r="CH3181" i="2"/>
  <c r="CH3349" i="2"/>
  <c r="CH3322" i="2"/>
  <c r="CH3158" i="2"/>
  <c r="CH3227" i="2"/>
  <c r="CH3218" i="2"/>
  <c r="CH3109" i="2"/>
  <c r="CH3219" i="2"/>
  <c r="CH3160" i="2"/>
  <c r="CH3156" i="2"/>
  <c r="CH3120" i="2"/>
  <c r="CH3370" i="2"/>
  <c r="CH3362" i="2"/>
  <c r="CH3024" i="2"/>
  <c r="CH3274" i="2"/>
  <c r="CH3066" i="2"/>
  <c r="CH3132" i="2"/>
  <c r="CH3246" i="2"/>
  <c r="CH3170" i="2"/>
  <c r="CH3138" i="2"/>
  <c r="CH3023" i="2"/>
  <c r="CH2988" i="2"/>
  <c r="CH2948" i="2"/>
  <c r="H6" i="4"/>
  <c r="CH3039" i="2"/>
  <c r="CH2960" i="2"/>
  <c r="CH2944" i="2"/>
  <c r="CH3169" i="2"/>
  <c r="CH3055" i="2"/>
  <c r="CH2913" i="2"/>
  <c r="CH2881" i="2"/>
  <c r="CH2989" i="2"/>
  <c r="CH2892" i="2"/>
  <c r="CH3067" i="2"/>
  <c r="CH2749" i="2"/>
  <c r="CH2677" i="2"/>
  <c r="CH2653" i="2"/>
  <c r="CH2637" i="2"/>
  <c r="CH2613" i="2"/>
  <c r="CH2929" i="2"/>
  <c r="CH2790" i="2"/>
  <c r="CH2710" i="2"/>
  <c r="CH2702" i="2"/>
  <c r="CH2622" i="2"/>
  <c r="CH2894" i="2"/>
  <c r="CH2886" i="2"/>
  <c r="CH2847" i="2"/>
  <c r="CH2759" i="2"/>
  <c r="CH2735" i="2"/>
  <c r="CH2671" i="2"/>
  <c r="CH2655" i="2"/>
  <c r="CH2599" i="2"/>
  <c r="CH2591" i="2"/>
  <c r="CH2983" i="2"/>
  <c r="CH2832" i="2"/>
  <c r="CH2850" i="2"/>
  <c r="CH2794" i="2"/>
  <c r="CH2682" i="2"/>
  <c r="CH2650" i="2"/>
  <c r="CH2634" i="2"/>
  <c r="CH2527" i="2"/>
  <c r="CH2415" i="2"/>
  <c r="CH2819" i="2"/>
  <c r="CH2456" i="2"/>
  <c r="CH2416" i="2"/>
  <c r="CH2753" i="2"/>
  <c r="CH2728" i="2"/>
  <c r="CH2572" i="2"/>
  <c r="CH2545" i="2"/>
  <c r="CH2529" i="2"/>
  <c r="CH2465" i="2"/>
  <c r="CH2723" i="2"/>
  <c r="CH2820" i="2"/>
  <c r="CH2800" i="2"/>
  <c r="CH2795" i="2"/>
  <c r="CH2777" i="2"/>
  <c r="CH2501" i="2"/>
  <c r="CH2429" i="2"/>
  <c r="CH2374" i="2"/>
  <c r="CH2632" i="2"/>
  <c r="CH2617" i="2"/>
  <c r="CH2539" i="2"/>
  <c r="CH2534" i="2"/>
  <c r="CH2502" i="2"/>
  <c r="CH2452" i="2"/>
  <c r="CH2362" i="2"/>
  <c r="CH2346" i="2"/>
  <c r="CH2540" i="2"/>
  <c r="CH2530" i="2"/>
  <c r="CH2380" i="2"/>
  <c r="CH2333" i="2"/>
  <c r="CH2317" i="2"/>
  <c r="CH2309" i="2"/>
  <c r="CH2109" i="2"/>
  <c r="CH2486" i="2"/>
  <c r="CH2366" i="2"/>
  <c r="CH2342" i="2"/>
  <c r="CH2270" i="2"/>
  <c r="CH2262" i="2"/>
  <c r="CH2238" i="2"/>
  <c r="CH2198" i="2"/>
  <c r="CH2126" i="2"/>
  <c r="CH2514" i="2"/>
  <c r="CH2459" i="2"/>
  <c r="CH2343" i="2"/>
  <c r="CH2279" i="2"/>
  <c r="CH2239" i="2"/>
  <c r="CH2159" i="2"/>
  <c r="CH2462" i="2"/>
  <c r="CH2435" i="2"/>
  <c r="CH2428" i="2"/>
  <c r="CH2554" i="2"/>
  <c r="CH2500" i="2"/>
  <c r="CH2258" i="2"/>
  <c r="CH2250" i="2"/>
  <c r="CH2304" i="2"/>
  <c r="CH2116" i="2"/>
  <c r="CH2077" i="2"/>
  <c r="CH2228" i="2"/>
  <c r="CH2216" i="2"/>
  <c r="CH2156" i="2"/>
  <c r="CH2113" i="2"/>
  <c r="CH2054" i="2"/>
  <c r="CH2046" i="2"/>
  <c r="CH1926" i="2"/>
  <c r="CH2627" i="2"/>
  <c r="CH2248" i="2"/>
  <c r="CH2055" i="2"/>
  <c r="CH1959" i="2"/>
  <c r="CH2243" i="2"/>
  <c r="CH2225" i="2"/>
  <c r="CH2094" i="2"/>
  <c r="CH1944" i="2"/>
  <c r="CH2291" i="2"/>
  <c r="CH2563" i="2"/>
  <c r="CH1921" i="2"/>
  <c r="CH1884" i="2"/>
  <c r="CH1812" i="2"/>
  <c r="CH1804" i="2"/>
  <c r="CH1740" i="2"/>
  <c r="CH2612" i="2"/>
  <c r="CH2249" i="2"/>
  <c r="CH1946" i="2"/>
  <c r="CH1930" i="2"/>
  <c r="CH1878" i="2"/>
  <c r="CH1854" i="2"/>
  <c r="CH1742" i="2"/>
  <c r="CH1678" i="2"/>
  <c r="CH2034" i="2"/>
  <c r="CH1759" i="2"/>
  <c r="CH2010" i="2"/>
  <c r="CH1889" i="2"/>
  <c r="CH1817" i="2"/>
  <c r="CH1754" i="2"/>
  <c r="CH1645" i="2"/>
  <c r="CH1980" i="2"/>
  <c r="CH1970" i="2"/>
  <c r="CH1795" i="2"/>
  <c r="CH1778" i="2"/>
  <c r="CH1993" i="2"/>
  <c r="CH1873" i="2"/>
  <c r="CH1737" i="2"/>
  <c r="CH1630" i="2"/>
  <c r="CH1606" i="2"/>
  <c r="CH1534" i="2"/>
  <c r="CH1400" i="2"/>
  <c r="CH1249" i="2"/>
  <c r="CH1177" i="2"/>
  <c r="CH1161" i="2"/>
  <c r="CH1129" i="2"/>
  <c r="CH1489" i="2"/>
  <c r="CH1417" i="2"/>
  <c r="CH1314" i="2"/>
  <c r="CH1250" i="2"/>
  <c r="CH1194" i="2"/>
  <c r="CH1154" i="2"/>
  <c r="CH1138" i="2"/>
  <c r="CH1114" i="2"/>
  <c r="CH2324" i="2"/>
  <c r="CH2155" i="2"/>
  <c r="CH1649" i="2"/>
  <c r="CH1608" i="2"/>
  <c r="CH1568" i="2"/>
  <c r="CH1544" i="2"/>
  <c r="CH1506" i="2"/>
  <c r="CH1283" i="2"/>
  <c r="CH1267" i="2"/>
  <c r="CH1529" i="2"/>
  <c r="CH1515" i="2"/>
  <c r="CH1459" i="2"/>
  <c r="CH1403" i="2"/>
  <c r="CH1268" i="2"/>
  <c r="CH1260" i="2"/>
  <c r="CH1244" i="2"/>
  <c r="CH1204" i="2"/>
  <c r="CH2163" i="2"/>
  <c r="CH1802" i="2"/>
  <c r="CH1469" i="2"/>
  <c r="CH1405" i="2"/>
  <c r="CH1311" i="2"/>
  <c r="CH1263" i="2"/>
  <c r="CH1008" i="2"/>
  <c r="CH1897" i="2"/>
  <c r="CH1745" i="2"/>
  <c r="CH1396" i="2"/>
  <c r="CH1343" i="2"/>
  <c r="CH1109" i="2"/>
  <c r="CH1698" i="2"/>
  <c r="CH1255" i="2"/>
  <c r="CH1618" i="2"/>
  <c r="CH2648" i="2"/>
  <c r="CH2450" i="2"/>
  <c r="CH1516" i="2"/>
  <c r="CH1468" i="2"/>
  <c r="CH1366" i="2"/>
  <c r="CH1572" i="2"/>
  <c r="CH1319" i="2"/>
  <c r="CH1191" i="2"/>
  <c r="CH1069" i="2"/>
  <c r="CH996" i="2"/>
  <c r="CH895" i="2"/>
  <c r="CH799" i="2"/>
  <c r="CH599" i="2"/>
  <c r="CH503" i="2"/>
  <c r="CH423" i="2"/>
  <c r="CH375" i="2"/>
  <c r="CH1437" i="2"/>
  <c r="CH1428" i="2"/>
  <c r="CH648" i="2"/>
  <c r="CH544" i="2"/>
  <c r="CH536" i="2"/>
  <c r="CH520" i="2"/>
  <c r="CH488" i="2"/>
  <c r="CH440" i="2"/>
  <c r="CH1245" i="2"/>
  <c r="CH1037" i="2"/>
  <c r="CH889" i="2"/>
  <c r="CH849" i="2"/>
  <c r="CH769" i="2"/>
  <c r="CH673" i="2"/>
  <c r="CH633" i="2"/>
  <c r="CH545" i="2"/>
  <c r="CH1546" i="2"/>
  <c r="CH1293" i="2"/>
  <c r="CH1541" i="2"/>
  <c r="CH1398" i="2"/>
  <c r="CH994" i="2"/>
  <c r="CH924" i="2"/>
  <c r="CH900" i="2"/>
  <c r="CH1142" i="2"/>
  <c r="CH1029" i="2"/>
  <c r="CH885" i="2"/>
  <c r="CH821" i="2"/>
  <c r="CH765" i="2"/>
  <c r="CH741" i="2"/>
  <c r="CH605" i="2"/>
  <c r="CH557" i="2"/>
  <c r="CH509" i="2"/>
  <c r="CH477" i="2"/>
  <c r="CH421" i="2"/>
  <c r="CH910" i="2"/>
  <c r="CH826" i="2"/>
  <c r="CH603" i="2"/>
  <c r="CH322" i="2"/>
  <c r="CH290" i="2"/>
  <c r="CH218" i="2"/>
  <c r="CH56" i="2"/>
  <c r="CH587" i="2"/>
  <c r="CH323" i="2"/>
  <c r="CH2" i="2"/>
  <c r="CH341" i="2"/>
  <c r="CH866" i="2"/>
  <c r="CH732" i="2"/>
  <c r="CH324" i="2"/>
  <c r="CH292" i="2"/>
  <c r="CH212" i="2"/>
  <c r="CH156" i="2"/>
  <c r="CH1547" i="2"/>
  <c r="CH974" i="2"/>
  <c r="CH690" i="2"/>
  <c r="CH644" i="2"/>
  <c r="CH634" i="2"/>
  <c r="CH915" i="2"/>
  <c r="CH756" i="2"/>
  <c r="CH874" i="2"/>
  <c r="CH651" i="2"/>
  <c r="CH352" i="2"/>
  <c r="CH264" i="2"/>
  <c r="CH136" i="2"/>
  <c r="CH87" i="2"/>
  <c r="CH273" i="2"/>
  <c r="CH129" i="2"/>
  <c r="CH295" i="2"/>
  <c r="CH222" i="2"/>
  <c r="CH182" i="2"/>
  <c r="CH161" i="2"/>
  <c r="CH45" i="2"/>
  <c r="CH351" i="2"/>
  <c r="CH225" i="2"/>
  <c r="CH80" i="2"/>
  <c r="CH358" i="2"/>
  <c r="CH675" i="2"/>
  <c r="CH78" i="2"/>
  <c r="CH69" i="2"/>
  <c r="CI3370" i="2" l="1"/>
  <c r="CI3219" i="2"/>
  <c r="G7" i="4"/>
  <c r="CI3349" i="2"/>
  <c r="CI3322" i="2"/>
  <c r="CI3158" i="2"/>
  <c r="CI3227" i="2"/>
  <c r="CI3362" i="2"/>
  <c r="CI3252" i="2"/>
  <c r="CI3181" i="2"/>
  <c r="CI3156" i="2"/>
  <c r="CI3120" i="2"/>
  <c r="CI3169" i="2"/>
  <c r="CI3358" i="2"/>
  <c r="CI3354" i="2"/>
  <c r="CI3138" i="2"/>
  <c r="CI3067" i="2"/>
  <c r="CI3246" i="2"/>
  <c r="CI3170" i="2"/>
  <c r="CI3055" i="2"/>
  <c r="CI3268" i="2"/>
  <c r="CI3023" i="2"/>
  <c r="CI2988" i="2"/>
  <c r="CI2948" i="2"/>
  <c r="CI3274" i="2"/>
  <c r="CI3024" i="2"/>
  <c r="CI2989" i="2"/>
  <c r="CI3218" i="2"/>
  <c r="CI2929" i="2"/>
  <c r="CI3109" i="2"/>
  <c r="CI3066" i="2"/>
  <c r="CI3160" i="2"/>
  <c r="CI2913" i="2"/>
  <c r="CI2881" i="2"/>
  <c r="CI3132" i="2"/>
  <c r="CI2790" i="2"/>
  <c r="CI2710" i="2"/>
  <c r="CI2702" i="2"/>
  <c r="CI2622" i="2"/>
  <c r="CI2944" i="2"/>
  <c r="CI2894" i="2"/>
  <c r="CI2886" i="2"/>
  <c r="CI2847" i="2"/>
  <c r="CI2759" i="2"/>
  <c r="CI2735" i="2"/>
  <c r="CI2671" i="2"/>
  <c r="CI2655" i="2"/>
  <c r="CI2599" i="2"/>
  <c r="CI2591" i="2"/>
  <c r="CI2983" i="2"/>
  <c r="CI2960" i="2"/>
  <c r="CI2832" i="2"/>
  <c r="CI2800" i="2"/>
  <c r="CI2728" i="2"/>
  <c r="CI2648" i="2"/>
  <c r="CI2632" i="2"/>
  <c r="CI3039" i="2"/>
  <c r="CI2850" i="2"/>
  <c r="CI2892" i="2"/>
  <c r="CI2819" i="2"/>
  <c r="CI2795" i="2"/>
  <c r="CI2723" i="2"/>
  <c r="CI2627" i="2"/>
  <c r="CI2563" i="2"/>
  <c r="CI2456" i="2"/>
  <c r="CI2416" i="2"/>
  <c r="CI2753" i="2"/>
  <c r="CI2749" i="2"/>
  <c r="CI2572" i="2"/>
  <c r="CI2545" i="2"/>
  <c r="CI2529" i="2"/>
  <c r="CI2465" i="2"/>
  <c r="CI2653" i="2"/>
  <c r="CI2637" i="2"/>
  <c r="CI2634" i="2"/>
  <c r="CI2554" i="2"/>
  <c r="CI2530" i="2"/>
  <c r="CI2514" i="2"/>
  <c r="CI2450" i="2"/>
  <c r="CI2820" i="2"/>
  <c r="CI2794" i="2"/>
  <c r="CI2777" i="2"/>
  <c r="CI2677" i="2"/>
  <c r="CI2534" i="2"/>
  <c r="CI2502" i="2"/>
  <c r="CI2486" i="2"/>
  <c r="CI2462" i="2"/>
  <c r="CI2452" i="2"/>
  <c r="CI2362" i="2"/>
  <c r="CI2682" i="2"/>
  <c r="CI2540" i="2"/>
  <c r="CI2612" i="2"/>
  <c r="CI2500" i="2"/>
  <c r="CI2428" i="2"/>
  <c r="CI2380" i="2"/>
  <c r="CI2501" i="2"/>
  <c r="CI2366" i="2"/>
  <c r="CI2342" i="2"/>
  <c r="CI2270" i="2"/>
  <c r="CI2262" i="2"/>
  <c r="CI2238" i="2"/>
  <c r="CI2198" i="2"/>
  <c r="CI2126" i="2"/>
  <c r="CI2094" i="2"/>
  <c r="CI2459" i="2"/>
  <c r="CI2374" i="2"/>
  <c r="CI2343" i="2"/>
  <c r="CI2279" i="2"/>
  <c r="CI2239" i="2"/>
  <c r="CI2159" i="2"/>
  <c r="CI2304" i="2"/>
  <c r="CI2248" i="2"/>
  <c r="CI2216" i="2"/>
  <c r="CI2613" i="2"/>
  <c r="CI2539" i="2"/>
  <c r="CI2435" i="2"/>
  <c r="CI2415" i="2"/>
  <c r="CI2617" i="2"/>
  <c r="CI2346" i="2"/>
  <c r="CI2291" i="2"/>
  <c r="CI2243" i="2"/>
  <c r="CI2163" i="2"/>
  <c r="CI2155" i="2"/>
  <c r="CI2250" i="2"/>
  <c r="CI2228" i="2"/>
  <c r="CI2156" i="2"/>
  <c r="CI2113" i="2"/>
  <c r="CI2054" i="2"/>
  <c r="CI2046" i="2"/>
  <c r="CI1926" i="2"/>
  <c r="CI2317" i="2"/>
  <c r="CI2055" i="2"/>
  <c r="CI1959" i="2"/>
  <c r="CI2527" i="2"/>
  <c r="CI2225" i="2"/>
  <c r="CI1944" i="2"/>
  <c r="CI2309" i="2"/>
  <c r="CI2109" i="2"/>
  <c r="CI1993" i="2"/>
  <c r="CI1921" i="2"/>
  <c r="CI2429" i="2"/>
  <c r="CI2324" i="2"/>
  <c r="CI2258" i="2"/>
  <c r="CI2249" i="2"/>
  <c r="CI2116" i="2"/>
  <c r="CI2077" i="2"/>
  <c r="CI1946" i="2"/>
  <c r="CI1930" i="2"/>
  <c r="CI1878" i="2"/>
  <c r="CI1854" i="2"/>
  <c r="CI1742" i="2"/>
  <c r="CI2034" i="2"/>
  <c r="CI1759" i="2"/>
  <c r="CI2333" i="2"/>
  <c r="CI1980" i="2"/>
  <c r="CI1970" i="2"/>
  <c r="CI1795" i="2"/>
  <c r="CI1778" i="2"/>
  <c r="CI1873" i="2"/>
  <c r="CI1812" i="2"/>
  <c r="CI1740" i="2"/>
  <c r="CI1804" i="2"/>
  <c r="CI1884" i="2"/>
  <c r="CI1645" i="2"/>
  <c r="CI1489" i="2"/>
  <c r="CI1417" i="2"/>
  <c r="CI1314" i="2"/>
  <c r="CI1250" i="2"/>
  <c r="CI1194" i="2"/>
  <c r="CI1154" i="2"/>
  <c r="CI1138" i="2"/>
  <c r="CI1114" i="2"/>
  <c r="CI1649" i="2"/>
  <c r="CI1608" i="2"/>
  <c r="CI1568" i="2"/>
  <c r="CI1544" i="2"/>
  <c r="CI1506" i="2"/>
  <c r="CI1283" i="2"/>
  <c r="CI1267" i="2"/>
  <c r="CI1889" i="2"/>
  <c r="CI1529" i="2"/>
  <c r="CI1515" i="2"/>
  <c r="CI1459" i="2"/>
  <c r="CI1403" i="2"/>
  <c r="CI1268" i="2"/>
  <c r="CI1260" i="2"/>
  <c r="CI1244" i="2"/>
  <c r="CI1204" i="2"/>
  <c r="CI1897" i="2"/>
  <c r="CI1817" i="2"/>
  <c r="CI1745" i="2"/>
  <c r="CI1618" i="2"/>
  <c r="CI1546" i="2"/>
  <c r="CI1516" i="2"/>
  <c r="CI1468" i="2"/>
  <c r="CI1428" i="2"/>
  <c r="CI1396" i="2"/>
  <c r="CI1293" i="2"/>
  <c r="CI1245" i="2"/>
  <c r="CI1109" i="2"/>
  <c r="CI1069" i="2"/>
  <c r="CI1037" i="2"/>
  <c r="CI1029" i="2"/>
  <c r="CI1534" i="2"/>
  <c r="CI1343" i="2"/>
  <c r="CI1249" i="2"/>
  <c r="CI1698" i="2"/>
  <c r="CI1400" i="2"/>
  <c r="CI1255" i="2"/>
  <c r="CI1541" i="2"/>
  <c r="CI1678" i="2"/>
  <c r="CI1630" i="2"/>
  <c r="CI1754" i="2"/>
  <c r="CI2010" i="2"/>
  <c r="CI1737" i="2"/>
  <c r="CI1398" i="2"/>
  <c r="CI2650" i="2"/>
  <c r="CI1802" i="2"/>
  <c r="CI1437" i="2"/>
  <c r="CI648" i="2"/>
  <c r="CI544" i="2"/>
  <c r="CI536" i="2"/>
  <c r="CI520" i="2"/>
  <c r="CI488" i="2"/>
  <c r="CI440" i="2"/>
  <c r="CI1177" i="2"/>
  <c r="CI889" i="2"/>
  <c r="CI849" i="2"/>
  <c r="CI769" i="2"/>
  <c r="CI673" i="2"/>
  <c r="CI633" i="2"/>
  <c r="CI545" i="2"/>
  <c r="CI1161" i="2"/>
  <c r="CI1008" i="2"/>
  <c r="CI874" i="2"/>
  <c r="CI866" i="2"/>
  <c r="CI826" i="2"/>
  <c r="CI690" i="2"/>
  <c r="CI634" i="2"/>
  <c r="CI1311" i="2"/>
  <c r="CI1129" i="2"/>
  <c r="CI915" i="2"/>
  <c r="CI1405" i="2"/>
  <c r="CI1142" i="2"/>
  <c r="CI1547" i="2"/>
  <c r="CI1469" i="2"/>
  <c r="CI974" i="2"/>
  <c r="CI910" i="2"/>
  <c r="CI900" i="2"/>
  <c r="CI587" i="2"/>
  <c r="CI323" i="2"/>
  <c r="CI222" i="2"/>
  <c r="CI1366" i="2"/>
  <c r="CI732" i="2"/>
  <c r="CI324" i="2"/>
  <c r="CI292" i="2"/>
  <c r="CI212" i="2"/>
  <c r="CI156" i="2"/>
  <c r="CI2" i="2"/>
  <c r="CI503" i="2"/>
  <c r="CI996" i="2"/>
  <c r="CI924" i="2"/>
  <c r="CI895" i="2"/>
  <c r="CI423" i="2"/>
  <c r="CI341" i="2"/>
  <c r="CI358" i="2"/>
  <c r="CI1572" i="2"/>
  <c r="CI1319" i="2"/>
  <c r="CI799" i="2"/>
  <c r="CI644" i="2"/>
  <c r="CI1606" i="2"/>
  <c r="CI885" i="2"/>
  <c r="CI756" i="2"/>
  <c r="CI605" i="2"/>
  <c r="CI557" i="2"/>
  <c r="CI509" i="2"/>
  <c r="CI1263" i="2"/>
  <c r="CI994" i="2"/>
  <c r="CI741" i="2"/>
  <c r="CI651" i="2"/>
  <c r="CI599" i="2"/>
  <c r="CI821" i="2"/>
  <c r="CI675" i="2"/>
  <c r="CI477" i="2"/>
  <c r="CI273" i="2"/>
  <c r="CI225" i="2"/>
  <c r="CI161" i="2"/>
  <c r="CI129" i="2"/>
  <c r="CI80" i="2"/>
  <c r="CI295" i="2"/>
  <c r="CI290" i="2"/>
  <c r="CI182" i="2"/>
  <c r="CI69" i="2"/>
  <c r="CI352" i="2"/>
  <c r="CI136" i="2"/>
  <c r="CI322" i="2"/>
  <c r="CI264" i="2"/>
  <c r="CI218" i="2"/>
  <c r="CI375" i="2"/>
  <c r="CI87" i="2"/>
  <c r="CI421" i="2"/>
  <c r="CI45" i="2"/>
  <c r="CI78" i="2"/>
  <c r="CI765" i="2"/>
  <c r="CI603" i="2"/>
  <c r="CI351" i="2"/>
  <c r="CI1191" i="2"/>
  <c r="CI56" i="2"/>
  <c r="E6" i="4"/>
  <c r="CH3305" i="2" l="1"/>
  <c r="CH3203" i="2"/>
  <c r="CH3291" i="2"/>
  <c r="CH3151" i="2"/>
  <c r="CH3112" i="2"/>
  <c r="H7" i="4"/>
  <c r="CH3148" i="2"/>
  <c r="CH3115" i="2"/>
  <c r="CH3096" i="2"/>
  <c r="CH3334" i="2"/>
  <c r="CH3332" i="2"/>
  <c r="CH3002" i="2"/>
  <c r="CH3107" i="2"/>
  <c r="CH3031" i="2"/>
  <c r="CH3027" i="2"/>
  <c r="CH3004" i="2"/>
  <c r="CH3163" i="2"/>
  <c r="CH3113" i="2"/>
  <c r="CH3091" i="2"/>
  <c r="CH3049" i="2"/>
  <c r="CH3029" i="2"/>
  <c r="CH3005" i="2"/>
  <c r="CH2920" i="2"/>
  <c r="CH2888" i="2"/>
  <c r="CH2872" i="2"/>
  <c r="CH2937" i="2"/>
  <c r="CH2889" i="2"/>
  <c r="CH3145" i="2"/>
  <c r="CH2993" i="2"/>
  <c r="CH2957" i="2"/>
  <c r="CH2882" i="2"/>
  <c r="CH2870" i="2"/>
  <c r="CH2853" i="2"/>
  <c r="CH2781" i="2"/>
  <c r="CH2773" i="2"/>
  <c r="CH2725" i="2"/>
  <c r="CH2701" i="2"/>
  <c r="CH2693" i="2"/>
  <c r="CH2950" i="2"/>
  <c r="CH2806" i="2"/>
  <c r="CH2782" i="2"/>
  <c r="CH2566" i="2"/>
  <c r="CH2807" i="2"/>
  <c r="CH2767" i="2"/>
  <c r="CH2687" i="2"/>
  <c r="CH2639" i="2"/>
  <c r="CH3041" i="2"/>
  <c r="CH2877" i="2"/>
  <c r="CH2922" i="2"/>
  <c r="CH2786" i="2"/>
  <c r="CH2778" i="2"/>
  <c r="CH2770" i="2"/>
  <c r="CH2562" i="2"/>
  <c r="CH2809" i="2"/>
  <c r="CH2455" i="2"/>
  <c r="CH2592" i="2"/>
  <c r="CH2408" i="2"/>
  <c r="CH2966" i="2"/>
  <c r="CH2833" i="2"/>
  <c r="CH2696" i="2"/>
  <c r="CH2601" i="2"/>
  <c r="CH2497" i="2"/>
  <c r="CH3015" i="2"/>
  <c r="CH2851" i="2"/>
  <c r="CH2893" i="2"/>
  <c r="CH2785" i="2"/>
  <c r="CH2739" i="2"/>
  <c r="CH3193" i="2"/>
  <c r="CH2906" i="2"/>
  <c r="CH2763" i="2"/>
  <c r="CH2509" i="2"/>
  <c r="CH2421" i="2"/>
  <c r="CH2413" i="2"/>
  <c r="CH2478" i="2"/>
  <c r="CH2398" i="2"/>
  <c r="CH2688" i="2"/>
  <c r="CH2556" i="2"/>
  <c r="CH2546" i="2"/>
  <c r="CH2508" i="2"/>
  <c r="CH2526" i="2"/>
  <c r="CH2467" i="2"/>
  <c r="CH2269" i="2"/>
  <c r="CH2261" i="2"/>
  <c r="CH2101" i="2"/>
  <c r="CH2150" i="2"/>
  <c r="CH2510" i="2"/>
  <c r="CH2327" i="2"/>
  <c r="CH2319" i="2"/>
  <c r="CH2255" i="2"/>
  <c r="CH2199" i="2"/>
  <c r="CH2114" i="2"/>
  <c r="CH2106" i="2"/>
  <c r="CH2131" i="2"/>
  <c r="CH2108" i="2"/>
  <c r="CH2045" i="2"/>
  <c r="CH2013" i="2"/>
  <c r="CH1925" i="2"/>
  <c r="CH2438" i="2"/>
  <c r="CH1966" i="2"/>
  <c r="CH2454" i="2"/>
  <c r="CH2079" i="2"/>
  <c r="CH2023" i="2"/>
  <c r="CH1975" i="2"/>
  <c r="CH2056" i="2"/>
  <c r="CH2024" i="2"/>
  <c r="CH1984" i="2"/>
  <c r="CH2507" i="2"/>
  <c r="CH2315" i="2"/>
  <c r="CH2305" i="2"/>
  <c r="CH2381" i="2"/>
  <c r="CH2147" i="2"/>
  <c r="CH2003" i="2"/>
  <c r="CH1829" i="2"/>
  <c r="CH1693" i="2"/>
  <c r="CH2137" i="2"/>
  <c r="CH2129" i="2"/>
  <c r="CH1750" i="2"/>
  <c r="CH1718" i="2"/>
  <c r="CH1694" i="2"/>
  <c r="CH2104" i="2"/>
  <c r="CH1895" i="2"/>
  <c r="CH1823" i="2"/>
  <c r="CH1815" i="2"/>
  <c r="CH1807" i="2"/>
  <c r="CH1767" i="2"/>
  <c r="CH1743" i="2"/>
  <c r="CH2283" i="2"/>
  <c r="CH1835" i="2"/>
  <c r="CH1669" i="2"/>
  <c r="CH2252" i="2"/>
  <c r="CH1832" i="2"/>
  <c r="CH1728" i="2"/>
  <c r="CH2177" i="2"/>
  <c r="CH1833" i="2"/>
  <c r="CH1755" i="2"/>
  <c r="CH1723" i="2"/>
  <c r="CH1590" i="2"/>
  <c r="CH1472" i="2"/>
  <c r="CH1289" i="2"/>
  <c r="CH1145" i="2"/>
  <c r="CH1049" i="2"/>
  <c r="CH1009" i="2"/>
  <c r="CH1567" i="2"/>
  <c r="CH1527" i="2"/>
  <c r="CH1473" i="2"/>
  <c r="CH1401" i="2"/>
  <c r="CH1186" i="2"/>
  <c r="CH1098" i="2"/>
  <c r="CH1074" i="2"/>
  <c r="CH1689" i="2"/>
  <c r="CH1624" i="2"/>
  <c r="CH1552" i="2"/>
  <c r="CH1521" i="2"/>
  <c r="CH1466" i="2"/>
  <c r="CH1410" i="2"/>
  <c r="CH1362" i="2"/>
  <c r="CH1227" i="2"/>
  <c r="CH1211" i="2"/>
  <c r="CH1139" i="2"/>
  <c r="CH1051" i="2"/>
  <c r="CH1625" i="2"/>
  <c r="CH1601" i="2"/>
  <c r="CH1545" i="2"/>
  <c r="CH1332" i="2"/>
  <c r="CH1292" i="2"/>
  <c r="CH1052" i="2"/>
  <c r="CH2331" i="2"/>
  <c r="CH1956" i="2"/>
  <c r="CH1888" i="2"/>
  <c r="CH1088" i="2"/>
  <c r="CH1444" i="2"/>
  <c r="CH1101" i="2"/>
  <c r="CH1668" i="2"/>
  <c r="CH1621" i="2"/>
  <c r="CH1604" i="2"/>
  <c r="CH1531" i="2"/>
  <c r="CH2347" i="2"/>
  <c r="CH1375" i="2"/>
  <c r="CH2490" i="2"/>
  <c r="CH1840" i="2"/>
  <c r="CH1247" i="2"/>
  <c r="CH1039" i="2"/>
  <c r="CH751" i="2"/>
  <c r="CH727" i="2"/>
  <c r="CH439" i="2"/>
  <c r="CH407" i="2"/>
  <c r="CH1610" i="2"/>
  <c r="CH936" i="2"/>
  <c r="CH800" i="2"/>
  <c r="CH768" i="2"/>
  <c r="CH680" i="2"/>
  <c r="CH504" i="2"/>
  <c r="CH400" i="2"/>
  <c r="CH1407" i="2"/>
  <c r="CH1237" i="2"/>
  <c r="CH1207" i="2"/>
  <c r="CH985" i="2"/>
  <c r="CH817" i="2"/>
  <c r="CH521" i="2"/>
  <c r="CH449" i="2"/>
  <c r="CH361" i="2"/>
  <c r="CH1519" i="2"/>
  <c r="CH962" i="2"/>
  <c r="CH1492" i="2"/>
  <c r="CH1486" i="2"/>
  <c r="CH1342" i="2"/>
  <c r="CH916" i="2"/>
  <c r="CH1730" i="2"/>
  <c r="CH1103" i="2"/>
  <c r="CH925" i="2"/>
  <c r="CH901" i="2"/>
  <c r="CH773" i="2"/>
  <c r="CH717" i="2"/>
  <c r="CH637" i="2"/>
  <c r="CH485" i="2"/>
  <c r="CH987" i="2"/>
  <c r="CH803" i="2"/>
  <c r="CH522" i="2"/>
  <c r="CH306" i="2"/>
  <c r="CH258" i="2"/>
  <c r="CH242" i="2"/>
  <c r="CH202" i="2"/>
  <c r="CH523" i="2"/>
  <c r="CH357" i="2"/>
  <c r="CH498" i="2"/>
  <c r="CH414" i="2"/>
  <c r="CH398" i="2"/>
  <c r="CH388" i="2"/>
  <c r="CH267" i="2"/>
  <c r="CH203" i="2"/>
  <c r="CH195" i="2"/>
  <c r="CH171" i="2"/>
  <c r="CH1278" i="2"/>
  <c r="CH332" i="2"/>
  <c r="CH115" i="2"/>
  <c r="CH113" i="2"/>
  <c r="CH109" i="2"/>
  <c r="CH106" i="2"/>
  <c r="CH100" i="2"/>
  <c r="CH92" i="2"/>
  <c r="CH18" i="2"/>
  <c r="CH333" i="2"/>
  <c r="CH1310" i="2"/>
  <c r="CH683" i="2"/>
  <c r="CH619" i="2"/>
  <c r="CH979" i="2"/>
  <c r="CH1125" i="2"/>
  <c r="CH907" i="2"/>
  <c r="CH867" i="2"/>
  <c r="CH1431" i="2"/>
  <c r="CH240" i="2"/>
  <c r="CH21" i="2"/>
  <c r="CH167" i="2"/>
  <c r="CH482" i="2"/>
  <c r="CH371" i="2"/>
  <c r="CH214" i="2"/>
  <c r="CH198" i="2"/>
  <c r="CH72" i="2"/>
  <c r="CH287" i="2"/>
  <c r="CH73" i="2"/>
  <c r="CH51" i="2"/>
  <c r="CH326" i="2"/>
  <c r="CH75" i="2"/>
  <c r="CH410" i="2"/>
  <c r="CH137" i="2"/>
  <c r="CH68" i="2"/>
  <c r="CH286" i="2"/>
  <c r="CH241" i="2"/>
  <c r="CH86" i="2"/>
  <c r="CH125" i="2"/>
  <c r="CG3370" i="2"/>
  <c r="CJ3370" i="2" s="1"/>
  <c r="CG3362" i="2"/>
  <c r="CJ3362" i="2" s="1"/>
  <c r="CG3354" i="2"/>
  <c r="CJ3354" i="2" s="1"/>
  <c r="CG3322" i="2"/>
  <c r="CJ3322" i="2" s="1"/>
  <c r="CG3227" i="2"/>
  <c r="CJ3227" i="2" s="1"/>
  <c r="CG3219" i="2"/>
  <c r="CJ3219" i="2" s="1"/>
  <c r="CG3274" i="2"/>
  <c r="CJ3274" i="2" s="1"/>
  <c r="CG3252" i="2"/>
  <c r="CJ3252" i="2" s="1"/>
  <c r="CG3246" i="2"/>
  <c r="CJ3246" i="2" s="1"/>
  <c r="CG3218" i="2"/>
  <c r="CJ3218" i="2" s="1"/>
  <c r="CG3156" i="2"/>
  <c r="CJ3156" i="2" s="1"/>
  <c r="CG3181" i="2"/>
  <c r="CJ3181" i="2" s="1"/>
  <c r="CG3132" i="2"/>
  <c r="CJ3132" i="2" s="1"/>
  <c r="CG3160" i="2"/>
  <c r="CJ3160" i="2" s="1"/>
  <c r="CG3358" i="2"/>
  <c r="CJ3358" i="2" s="1"/>
  <c r="CG3170" i="2"/>
  <c r="CJ3170" i="2" s="1"/>
  <c r="CG3109" i="2"/>
  <c r="CJ3109" i="2" s="1"/>
  <c r="CG3055" i="2"/>
  <c r="CJ3055" i="2" s="1"/>
  <c r="CG3039" i="2"/>
  <c r="CJ3039" i="2" s="1"/>
  <c r="CG3023" i="2"/>
  <c r="CJ3023" i="2" s="1"/>
  <c r="CG3120" i="2"/>
  <c r="CJ3120" i="2" s="1"/>
  <c r="CG3158" i="2"/>
  <c r="CJ3158" i="2" s="1"/>
  <c r="CG3067" i="2"/>
  <c r="CJ3067" i="2" s="1"/>
  <c r="CG3268" i="2"/>
  <c r="CJ3268" i="2" s="1"/>
  <c r="CG3138" i="2"/>
  <c r="CJ3138" i="2" s="1"/>
  <c r="CG3349" i="2"/>
  <c r="CJ3349" i="2" s="1"/>
  <c r="CG3169" i="2"/>
  <c r="CJ3169" i="2" s="1"/>
  <c r="CG2983" i="2"/>
  <c r="CJ2983" i="2" s="1"/>
  <c r="CG2894" i="2"/>
  <c r="CJ2894" i="2" s="1"/>
  <c r="CG2886" i="2"/>
  <c r="CJ2886" i="2" s="1"/>
  <c r="CG3066" i="2"/>
  <c r="CJ3066" i="2" s="1"/>
  <c r="CG2948" i="2"/>
  <c r="CJ2948" i="2" s="1"/>
  <c r="CG2988" i="2"/>
  <c r="CJ2988" i="2" s="1"/>
  <c r="CG3024" i="2"/>
  <c r="CJ3024" i="2" s="1"/>
  <c r="CG2989" i="2"/>
  <c r="CJ2989" i="2" s="1"/>
  <c r="CG2820" i="2"/>
  <c r="CJ2820" i="2" s="1"/>
  <c r="CG2612" i="2"/>
  <c r="CJ2612" i="2" s="1"/>
  <c r="CG2572" i="2"/>
  <c r="CJ2572" i="2" s="1"/>
  <c r="CG2749" i="2"/>
  <c r="CJ2749" i="2" s="1"/>
  <c r="CG2677" i="2"/>
  <c r="CJ2677" i="2" s="1"/>
  <c r="CG2653" i="2"/>
  <c r="CJ2653" i="2" s="1"/>
  <c r="CG2637" i="2"/>
  <c r="CJ2637" i="2" s="1"/>
  <c r="CG2613" i="2"/>
  <c r="CJ2613" i="2" s="1"/>
  <c r="CG2944" i="2"/>
  <c r="CJ2944" i="2" s="1"/>
  <c r="CG2929" i="2"/>
  <c r="CJ2929" i="2" s="1"/>
  <c r="CG2790" i="2"/>
  <c r="CJ2790" i="2" s="1"/>
  <c r="CG2710" i="2"/>
  <c r="CJ2710" i="2" s="1"/>
  <c r="CG2702" i="2"/>
  <c r="CJ2702" i="2" s="1"/>
  <c r="CG2622" i="2"/>
  <c r="CJ2622" i="2" s="1"/>
  <c r="CG2960" i="2"/>
  <c r="CJ2960" i="2" s="1"/>
  <c r="CG2913" i="2"/>
  <c r="CJ2913" i="2" s="1"/>
  <c r="CG2847" i="2"/>
  <c r="CJ2847" i="2" s="1"/>
  <c r="CG2881" i="2"/>
  <c r="CJ2881" i="2" s="1"/>
  <c r="CG2777" i="2"/>
  <c r="CJ2777" i="2" s="1"/>
  <c r="CG2753" i="2"/>
  <c r="CJ2753" i="2" s="1"/>
  <c r="CG2617" i="2"/>
  <c r="CJ2617" i="2" s="1"/>
  <c r="CG2892" i="2"/>
  <c r="CJ2892" i="2" s="1"/>
  <c r="CG2850" i="2"/>
  <c r="CJ2850" i="2" s="1"/>
  <c r="CG2671" i="2"/>
  <c r="CJ2671" i="2" s="1"/>
  <c r="CG2627" i="2"/>
  <c r="CJ2627" i="2" s="1"/>
  <c r="CG2534" i="2"/>
  <c r="CJ2534" i="2" s="1"/>
  <c r="CG2502" i="2"/>
  <c r="CJ2502" i="2" s="1"/>
  <c r="CG2486" i="2"/>
  <c r="CJ2486" i="2" s="1"/>
  <c r="CG2462" i="2"/>
  <c r="CJ2462" i="2" s="1"/>
  <c r="CG2655" i="2"/>
  <c r="CJ2655" i="2" s="1"/>
  <c r="CG2527" i="2"/>
  <c r="CJ2527" i="2" s="1"/>
  <c r="CG2415" i="2"/>
  <c r="CJ2415" i="2" s="1"/>
  <c r="CG2819" i="2"/>
  <c r="CJ2819" i="2" s="1"/>
  <c r="CG2735" i="2"/>
  <c r="CJ2735" i="2" s="1"/>
  <c r="CG2456" i="2"/>
  <c r="CJ2456" i="2" s="1"/>
  <c r="CG2416" i="2"/>
  <c r="CJ2416" i="2" s="1"/>
  <c r="CG2759" i="2"/>
  <c r="CJ2759" i="2" s="1"/>
  <c r="CG2728" i="2"/>
  <c r="CJ2728" i="2" s="1"/>
  <c r="CG2794" i="2"/>
  <c r="CJ2794" i="2" s="1"/>
  <c r="CG2723" i="2"/>
  <c r="CJ2723" i="2" s="1"/>
  <c r="CG2832" i="2"/>
  <c r="CJ2832" i="2" s="1"/>
  <c r="CG2800" i="2"/>
  <c r="CJ2800" i="2" s="1"/>
  <c r="CG2795" i="2"/>
  <c r="CJ2795" i="2" s="1"/>
  <c r="CG2682" i="2"/>
  <c r="CJ2682" i="2" s="1"/>
  <c r="CG2648" i="2"/>
  <c r="CJ2648" i="2" s="1"/>
  <c r="CG2632" i="2"/>
  <c r="CJ2632" i="2" s="1"/>
  <c r="CG2591" i="2"/>
  <c r="CJ2591" i="2" s="1"/>
  <c r="CG2540" i="2"/>
  <c r="CJ2540" i="2" s="1"/>
  <c r="CG2500" i="2"/>
  <c r="CJ2500" i="2" s="1"/>
  <c r="CG2452" i="2"/>
  <c r="CJ2452" i="2" s="1"/>
  <c r="CG2428" i="2"/>
  <c r="CJ2428" i="2" s="1"/>
  <c r="CG2599" i="2"/>
  <c r="CJ2599" i="2" s="1"/>
  <c r="CG2539" i="2"/>
  <c r="CJ2539" i="2" s="1"/>
  <c r="CG2529" i="2"/>
  <c r="CJ2529" i="2" s="1"/>
  <c r="CG2362" i="2"/>
  <c r="CJ2362" i="2" s="1"/>
  <c r="CG2465" i="2"/>
  <c r="CJ2465" i="2" s="1"/>
  <c r="CG2450" i="2"/>
  <c r="CJ2450" i="2" s="1"/>
  <c r="CG2429" i="2"/>
  <c r="CJ2429" i="2" s="1"/>
  <c r="CG2324" i="2"/>
  <c r="CJ2324" i="2" s="1"/>
  <c r="CG2228" i="2"/>
  <c r="CJ2228" i="2" s="1"/>
  <c r="CG2156" i="2"/>
  <c r="CJ2156" i="2" s="1"/>
  <c r="CG2116" i="2"/>
  <c r="CJ2116" i="2" s="1"/>
  <c r="CG2634" i="2"/>
  <c r="CJ2634" i="2" s="1"/>
  <c r="CG2545" i="2"/>
  <c r="CJ2545" i="2" s="1"/>
  <c r="CG2530" i="2"/>
  <c r="CJ2530" i="2" s="1"/>
  <c r="CG2501" i="2"/>
  <c r="CJ2501" i="2" s="1"/>
  <c r="CG2380" i="2"/>
  <c r="CJ2380" i="2" s="1"/>
  <c r="CG2333" i="2"/>
  <c r="CJ2333" i="2" s="1"/>
  <c r="CG2317" i="2"/>
  <c r="CJ2317" i="2" s="1"/>
  <c r="CG2309" i="2"/>
  <c r="CJ2309" i="2" s="1"/>
  <c r="CG2109" i="2"/>
  <c r="CJ2109" i="2" s="1"/>
  <c r="CG2374" i="2"/>
  <c r="CJ2374" i="2" s="1"/>
  <c r="CG2366" i="2"/>
  <c r="CJ2366" i="2" s="1"/>
  <c r="CG2342" i="2"/>
  <c r="CJ2342" i="2" s="1"/>
  <c r="CG2270" i="2"/>
  <c r="CJ2270" i="2" s="1"/>
  <c r="CG2262" i="2"/>
  <c r="CJ2262" i="2" s="1"/>
  <c r="CG2238" i="2"/>
  <c r="CJ2238" i="2" s="1"/>
  <c r="CG2198" i="2"/>
  <c r="CJ2198" i="2" s="1"/>
  <c r="CG2126" i="2"/>
  <c r="CJ2126" i="2" s="1"/>
  <c r="CG2094" i="2"/>
  <c r="CJ2094" i="2" s="1"/>
  <c r="CG2514" i="2"/>
  <c r="CJ2514" i="2" s="1"/>
  <c r="CG2459" i="2"/>
  <c r="CJ2459" i="2" s="1"/>
  <c r="CG2435" i="2"/>
  <c r="CJ2435" i="2" s="1"/>
  <c r="CG2249" i="2"/>
  <c r="CJ2249" i="2" s="1"/>
  <c r="CG2225" i="2"/>
  <c r="CJ2225" i="2" s="1"/>
  <c r="CG2113" i="2"/>
  <c r="CJ2113" i="2" s="1"/>
  <c r="CG2650" i="2"/>
  <c r="CJ2650" i="2" s="1"/>
  <c r="CG1980" i="2"/>
  <c r="CJ1980" i="2" s="1"/>
  <c r="CG2304" i="2"/>
  <c r="CJ2304" i="2" s="1"/>
  <c r="CG2250" i="2"/>
  <c r="CJ2250" i="2" s="1"/>
  <c r="CG2239" i="2"/>
  <c r="CJ2239" i="2" s="1"/>
  <c r="CG2077" i="2"/>
  <c r="CJ2077" i="2" s="1"/>
  <c r="CG2343" i="2"/>
  <c r="CJ2343" i="2" s="1"/>
  <c r="CG2279" i="2"/>
  <c r="CJ2279" i="2" s="1"/>
  <c r="CG2216" i="2"/>
  <c r="CJ2216" i="2" s="1"/>
  <c r="CG2054" i="2"/>
  <c r="CJ2054" i="2" s="1"/>
  <c r="CG2046" i="2"/>
  <c r="CJ2046" i="2" s="1"/>
  <c r="CG1926" i="2"/>
  <c r="CJ1926" i="2" s="1"/>
  <c r="CG2554" i="2"/>
  <c r="CJ2554" i="2" s="1"/>
  <c r="CG2248" i="2"/>
  <c r="CJ2248" i="2" s="1"/>
  <c r="CG2159" i="2"/>
  <c r="CJ2159" i="2" s="1"/>
  <c r="CG2055" i="2"/>
  <c r="CJ2055" i="2" s="1"/>
  <c r="CG1959" i="2"/>
  <c r="CJ1959" i="2" s="1"/>
  <c r="CG2346" i="2"/>
  <c r="CJ2346" i="2" s="1"/>
  <c r="CG2243" i="2"/>
  <c r="CJ2243" i="2" s="1"/>
  <c r="CG2155" i="2"/>
  <c r="CJ2155" i="2" s="1"/>
  <c r="CG2010" i="2"/>
  <c r="CJ2010" i="2" s="1"/>
  <c r="CG1795" i="2"/>
  <c r="CJ1795" i="2" s="1"/>
  <c r="CG2563" i="2"/>
  <c r="CJ2563" i="2" s="1"/>
  <c r="CG1921" i="2"/>
  <c r="CJ1921" i="2" s="1"/>
  <c r="CG1884" i="2"/>
  <c r="CJ1884" i="2" s="1"/>
  <c r="CG1812" i="2"/>
  <c r="CJ1812" i="2" s="1"/>
  <c r="CG1804" i="2"/>
  <c r="CJ1804" i="2" s="1"/>
  <c r="CG1740" i="2"/>
  <c r="CJ1740" i="2" s="1"/>
  <c r="CG2258" i="2"/>
  <c r="CJ2258" i="2" s="1"/>
  <c r="CG1946" i="2"/>
  <c r="CJ1946" i="2" s="1"/>
  <c r="CG1930" i="2"/>
  <c r="CJ1930" i="2" s="1"/>
  <c r="CG1878" i="2"/>
  <c r="CJ1878" i="2" s="1"/>
  <c r="CG1854" i="2"/>
  <c r="CJ1854" i="2" s="1"/>
  <c r="CG1742" i="2"/>
  <c r="CJ1742" i="2" s="1"/>
  <c r="CG1678" i="2"/>
  <c r="CJ1678" i="2" s="1"/>
  <c r="CG2163" i="2"/>
  <c r="CJ2163" i="2" s="1"/>
  <c r="CG2034" i="2"/>
  <c r="CJ2034" i="2" s="1"/>
  <c r="CG1897" i="2"/>
  <c r="CJ1897" i="2" s="1"/>
  <c r="CG1802" i="2"/>
  <c r="CJ1802" i="2" s="1"/>
  <c r="CG1944" i="2"/>
  <c r="CJ1944" i="2" s="1"/>
  <c r="CG1889" i="2"/>
  <c r="CJ1889" i="2" s="1"/>
  <c r="CG1817" i="2"/>
  <c r="CJ1817" i="2" s="1"/>
  <c r="CG1754" i="2"/>
  <c r="CJ1754" i="2" s="1"/>
  <c r="CG2291" i="2"/>
  <c r="CJ2291" i="2" s="1"/>
  <c r="CG1873" i="2"/>
  <c r="CJ1873" i="2" s="1"/>
  <c r="CG1993" i="2"/>
  <c r="CJ1993" i="2" s="1"/>
  <c r="CG1698" i="2"/>
  <c r="CJ1698" i="2" s="1"/>
  <c r="CG1541" i="2"/>
  <c r="CJ1541" i="2" s="1"/>
  <c r="CG1008" i="2"/>
  <c r="CJ1008" i="2" s="1"/>
  <c r="CG1737" i="2"/>
  <c r="CJ1737" i="2" s="1"/>
  <c r="CG1645" i="2"/>
  <c r="CJ1645" i="2" s="1"/>
  <c r="CG1630" i="2"/>
  <c r="CJ1630" i="2" s="1"/>
  <c r="CG1606" i="2"/>
  <c r="CJ1606" i="2" s="1"/>
  <c r="CG1534" i="2"/>
  <c r="CJ1534" i="2" s="1"/>
  <c r="CG1400" i="2"/>
  <c r="CJ1400" i="2" s="1"/>
  <c r="CG1249" i="2"/>
  <c r="CJ1249" i="2" s="1"/>
  <c r="CG1177" i="2"/>
  <c r="CJ1177" i="2" s="1"/>
  <c r="CG1161" i="2"/>
  <c r="CJ1161" i="2" s="1"/>
  <c r="CG1129" i="2"/>
  <c r="CJ1129" i="2" s="1"/>
  <c r="CG1489" i="2"/>
  <c r="CJ1489" i="2" s="1"/>
  <c r="CG1417" i="2"/>
  <c r="CJ1417" i="2" s="1"/>
  <c r="CG1314" i="2"/>
  <c r="CJ1314" i="2" s="1"/>
  <c r="CG1250" i="2"/>
  <c r="CJ1250" i="2" s="1"/>
  <c r="CG1194" i="2"/>
  <c r="CJ1194" i="2" s="1"/>
  <c r="CG1154" i="2"/>
  <c r="CJ1154" i="2" s="1"/>
  <c r="CG1138" i="2"/>
  <c r="CJ1138" i="2" s="1"/>
  <c r="CG1114" i="2"/>
  <c r="CJ1114" i="2" s="1"/>
  <c r="CG1649" i="2"/>
  <c r="CJ1649" i="2" s="1"/>
  <c r="CG1608" i="2"/>
  <c r="CJ1608" i="2" s="1"/>
  <c r="CG1568" i="2"/>
  <c r="CJ1568" i="2" s="1"/>
  <c r="CG1544" i="2"/>
  <c r="CJ1544" i="2" s="1"/>
  <c r="CG1506" i="2"/>
  <c r="CJ1506" i="2" s="1"/>
  <c r="CG1283" i="2"/>
  <c r="CJ1283" i="2" s="1"/>
  <c r="CG1267" i="2"/>
  <c r="CJ1267" i="2" s="1"/>
  <c r="CG1970" i="2"/>
  <c r="CJ1970" i="2" s="1"/>
  <c r="CG1759" i="2"/>
  <c r="CJ1759" i="2" s="1"/>
  <c r="CG1547" i="2"/>
  <c r="CJ1547" i="2" s="1"/>
  <c r="CG1437" i="2"/>
  <c r="CJ1437" i="2" s="1"/>
  <c r="CG1428" i="2"/>
  <c r="CJ1428" i="2" s="1"/>
  <c r="CG1319" i="2"/>
  <c r="CJ1319" i="2" s="1"/>
  <c r="CG1260" i="2"/>
  <c r="CJ1260" i="2" s="1"/>
  <c r="CG1245" i="2"/>
  <c r="CJ1245" i="2" s="1"/>
  <c r="CG1142" i="2"/>
  <c r="CJ1142" i="2" s="1"/>
  <c r="CG996" i="2"/>
  <c r="CJ996" i="2" s="1"/>
  <c r="CG1469" i="2"/>
  <c r="CJ1469" i="2" s="1"/>
  <c r="CG1405" i="2"/>
  <c r="CJ1405" i="2" s="1"/>
  <c r="CG1311" i="2"/>
  <c r="CJ1311" i="2" s="1"/>
  <c r="CG1263" i="2"/>
  <c r="CJ1263" i="2" s="1"/>
  <c r="CG1745" i="2"/>
  <c r="CJ1745" i="2" s="1"/>
  <c r="CG1515" i="2"/>
  <c r="CJ1515" i="2" s="1"/>
  <c r="CG1403" i="2"/>
  <c r="CJ1403" i="2" s="1"/>
  <c r="CG1396" i="2"/>
  <c r="CJ1396" i="2" s="1"/>
  <c r="CG1343" i="2"/>
  <c r="CJ1343" i="2" s="1"/>
  <c r="CG1109" i="2"/>
  <c r="CJ1109" i="2" s="1"/>
  <c r="CG1778" i="2"/>
  <c r="CJ1778" i="2" s="1"/>
  <c r="CG1618" i="2"/>
  <c r="CJ1618" i="2" s="1"/>
  <c r="CG1572" i="2"/>
  <c r="CJ1572" i="2" s="1"/>
  <c r="CG1546" i="2"/>
  <c r="CJ1546" i="2" s="1"/>
  <c r="CG1293" i="2"/>
  <c r="CJ1293" i="2" s="1"/>
  <c r="CG1191" i="2"/>
  <c r="CJ1191" i="2" s="1"/>
  <c r="CG1529" i="2"/>
  <c r="CJ1529" i="2" s="1"/>
  <c r="CG1459" i="2"/>
  <c r="CJ1459" i="2" s="1"/>
  <c r="CG1366" i="2"/>
  <c r="CJ1366" i="2" s="1"/>
  <c r="CG974" i="2"/>
  <c r="CJ974" i="2" s="1"/>
  <c r="CG910" i="2"/>
  <c r="CJ910" i="2" s="1"/>
  <c r="CG1069" i="2"/>
  <c r="CJ1069" i="2" s="1"/>
  <c r="CG895" i="2"/>
  <c r="CJ895" i="2" s="1"/>
  <c r="CG799" i="2"/>
  <c r="CJ799" i="2" s="1"/>
  <c r="CG599" i="2"/>
  <c r="CJ599" i="2" s="1"/>
  <c r="CG503" i="2"/>
  <c r="CJ503" i="2" s="1"/>
  <c r="CG423" i="2"/>
  <c r="CJ423" i="2" s="1"/>
  <c r="CG375" i="2"/>
  <c r="CJ375" i="2" s="1"/>
  <c r="CG1468" i="2"/>
  <c r="CJ1468" i="2" s="1"/>
  <c r="CG648" i="2"/>
  <c r="CJ648" i="2" s="1"/>
  <c r="CG544" i="2"/>
  <c r="CJ544" i="2" s="1"/>
  <c r="CG536" i="2"/>
  <c r="CJ536" i="2" s="1"/>
  <c r="CG520" i="2"/>
  <c r="CJ520" i="2" s="1"/>
  <c r="CG488" i="2"/>
  <c r="CJ488" i="2" s="1"/>
  <c r="CG440" i="2"/>
  <c r="CJ440" i="2" s="1"/>
  <c r="CG1037" i="2"/>
  <c r="CJ1037" i="2" s="1"/>
  <c r="CG915" i="2"/>
  <c r="CJ915" i="2" s="1"/>
  <c r="CG1398" i="2"/>
  <c r="CJ1398" i="2" s="1"/>
  <c r="CG1244" i="2"/>
  <c r="CJ1244" i="2" s="1"/>
  <c r="CG994" i="2"/>
  <c r="CJ994" i="2" s="1"/>
  <c r="CG924" i="2"/>
  <c r="CJ924" i="2" s="1"/>
  <c r="CG900" i="2"/>
  <c r="CJ900" i="2" s="1"/>
  <c r="CG756" i="2"/>
  <c r="CJ756" i="2" s="1"/>
  <c r="CG732" i="2"/>
  <c r="CJ732" i="2" s="1"/>
  <c r="CG644" i="2"/>
  <c r="CJ644" i="2" s="1"/>
  <c r="CG765" i="2"/>
  <c r="CJ765" i="2" s="1"/>
  <c r="CG675" i="2"/>
  <c r="CJ675" i="2" s="1"/>
  <c r="CG273" i="2"/>
  <c r="CJ273" i="2" s="1"/>
  <c r="CG225" i="2"/>
  <c r="CJ225" i="2" s="1"/>
  <c r="CG161" i="2"/>
  <c r="CJ161" i="2" s="1"/>
  <c r="CG129" i="2"/>
  <c r="CJ129" i="2" s="1"/>
  <c r="CG80" i="2"/>
  <c r="CJ80" i="2" s="1"/>
  <c r="CG324" i="2"/>
  <c r="CJ324" i="2" s="1"/>
  <c r="CG826" i="2"/>
  <c r="CJ826" i="2" s="1"/>
  <c r="CG633" i="2"/>
  <c r="CJ633" i="2" s="1"/>
  <c r="CG603" i="2"/>
  <c r="CJ603" i="2" s="1"/>
  <c r="CG322" i="2"/>
  <c r="CJ322" i="2" s="1"/>
  <c r="CG290" i="2"/>
  <c r="CJ290" i="2" s="1"/>
  <c r="CG218" i="2"/>
  <c r="CJ218" i="2" s="1"/>
  <c r="CG56" i="2"/>
  <c r="CJ56" i="2" s="1"/>
  <c r="CG889" i="2"/>
  <c r="CJ889" i="2" s="1"/>
  <c r="CG673" i="2"/>
  <c r="CJ673" i="2" s="1"/>
  <c r="CG587" i="2"/>
  <c r="CJ587" i="2" s="1"/>
  <c r="CG545" i="2"/>
  <c r="CJ545" i="2" s="1"/>
  <c r="CG323" i="2"/>
  <c r="CJ323" i="2" s="1"/>
  <c r="CG292" i="2"/>
  <c r="CJ292" i="2" s="1"/>
  <c r="CG212" i="2"/>
  <c r="CJ212" i="2" s="1"/>
  <c r="CG866" i="2"/>
  <c r="CJ866" i="2" s="1"/>
  <c r="CG1029" i="2"/>
  <c r="CJ1029" i="2" s="1"/>
  <c r="CG690" i="2"/>
  <c r="CJ690" i="2" s="1"/>
  <c r="CG1255" i="2"/>
  <c r="CJ1255" i="2" s="1"/>
  <c r="CG885" i="2"/>
  <c r="CJ885" i="2" s="1"/>
  <c r="CG769" i="2"/>
  <c r="CJ769" i="2" s="1"/>
  <c r="CG634" i="2"/>
  <c r="CJ634" i="2" s="1"/>
  <c r="CG605" i="2"/>
  <c r="CJ605" i="2" s="1"/>
  <c r="CG557" i="2"/>
  <c r="CJ557" i="2" s="1"/>
  <c r="CG509" i="2"/>
  <c r="CJ509" i="2" s="1"/>
  <c r="CG1204" i="2"/>
  <c r="CJ1204" i="2" s="1"/>
  <c r="CG741" i="2"/>
  <c r="CJ741" i="2" s="1"/>
  <c r="CG351" i="2"/>
  <c r="CJ351" i="2" s="1"/>
  <c r="CG295" i="2"/>
  <c r="CJ295" i="2" s="1"/>
  <c r="CG78" i="2"/>
  <c r="CJ78" i="2" s="1"/>
  <c r="CG69" i="2"/>
  <c r="CJ69" i="2" s="1"/>
  <c r="CG45" i="2"/>
  <c r="CJ45" i="2" s="1"/>
  <c r="CG874" i="2"/>
  <c r="CJ874" i="2" s="1"/>
  <c r="CG87" i="2"/>
  <c r="CJ87" i="2" s="1"/>
  <c r="CG2" i="2"/>
  <c r="CJ2" i="2" s="1"/>
  <c r="CG1268" i="2"/>
  <c r="CJ1268" i="2" s="1"/>
  <c r="CG651" i="2"/>
  <c r="CJ651" i="2" s="1"/>
  <c r="CG352" i="2"/>
  <c r="CJ352" i="2" s="1"/>
  <c r="CG222" i="2"/>
  <c r="CJ222" i="2" s="1"/>
  <c r="CG182" i="2"/>
  <c r="CJ182" i="2" s="1"/>
  <c r="CG136" i="2"/>
  <c r="CJ136" i="2" s="1"/>
  <c r="CG849" i="2"/>
  <c r="CJ849" i="2" s="1"/>
  <c r="CG421" i="2"/>
  <c r="CJ421" i="2" s="1"/>
  <c r="CG821" i="2"/>
  <c r="CJ821" i="2" s="1"/>
  <c r="CG477" i="2"/>
  <c r="CJ477" i="2" s="1"/>
  <c r="CG358" i="2"/>
  <c r="CJ358" i="2" s="1"/>
  <c r="CG264" i="2"/>
  <c r="CJ264" i="2" s="1"/>
  <c r="CG341" i="2"/>
  <c r="CJ341" i="2" s="1"/>
  <c r="CG1516" i="2"/>
  <c r="CJ1516" i="2" s="1"/>
  <c r="CG156" i="2"/>
  <c r="CJ156" i="2" s="1"/>
  <c r="CI3332" i="2" l="1"/>
  <c r="CI3203" i="2"/>
  <c r="CI3193" i="2"/>
  <c r="CI3112" i="2"/>
  <c r="CI3334" i="2"/>
  <c r="CI3145" i="2"/>
  <c r="CI3113" i="2"/>
  <c r="G8" i="4"/>
  <c r="CI3163" i="2"/>
  <c r="CI3049" i="2"/>
  <c r="CI3041" i="2"/>
  <c r="CI3091" i="2"/>
  <c r="CI3027" i="2"/>
  <c r="CI3305" i="2"/>
  <c r="CI3151" i="2"/>
  <c r="CI3107" i="2"/>
  <c r="CI3031" i="2"/>
  <c r="CI3004" i="2"/>
  <c r="CI3005" i="2"/>
  <c r="CI2957" i="2"/>
  <c r="CI3291" i="2"/>
  <c r="CI2993" i="2"/>
  <c r="CI2937" i="2"/>
  <c r="CI3096" i="2"/>
  <c r="CI3002" i="2"/>
  <c r="CI2920" i="2"/>
  <c r="CI2888" i="2"/>
  <c r="CI2872" i="2"/>
  <c r="CI2889" i="2"/>
  <c r="CI2922" i="2"/>
  <c r="CI2906" i="2"/>
  <c r="CI2882" i="2"/>
  <c r="CI3148" i="2"/>
  <c r="CI3029" i="2"/>
  <c r="CI2966" i="2"/>
  <c r="CI2893" i="2"/>
  <c r="CI2877" i="2"/>
  <c r="CI3115" i="2"/>
  <c r="CI2950" i="2"/>
  <c r="CI2806" i="2"/>
  <c r="CI2782" i="2"/>
  <c r="CI2566" i="2"/>
  <c r="CI2807" i="2"/>
  <c r="CI2767" i="2"/>
  <c r="CI2687" i="2"/>
  <c r="CI2639" i="2"/>
  <c r="CI2696" i="2"/>
  <c r="CI2688" i="2"/>
  <c r="CI2592" i="2"/>
  <c r="CI2833" i="2"/>
  <c r="CI2851" i="2"/>
  <c r="CI2763" i="2"/>
  <c r="CI2739" i="2"/>
  <c r="CI2781" i="2"/>
  <c r="CI2778" i="2"/>
  <c r="CI2725" i="2"/>
  <c r="CI2408" i="2"/>
  <c r="CI2870" i="2"/>
  <c r="CI2773" i="2"/>
  <c r="CI2601" i="2"/>
  <c r="CI2497" i="2"/>
  <c r="CI3015" i="2"/>
  <c r="CI2853" i="2"/>
  <c r="CI2770" i="2"/>
  <c r="CI2562" i="2"/>
  <c r="CI2546" i="2"/>
  <c r="CI2490" i="2"/>
  <c r="CI2785" i="2"/>
  <c r="CI2693" i="2"/>
  <c r="CI2526" i="2"/>
  <c r="CI2510" i="2"/>
  <c r="CI2478" i="2"/>
  <c r="CI2454" i="2"/>
  <c r="CI2438" i="2"/>
  <c r="CI2398" i="2"/>
  <c r="CI2809" i="2"/>
  <c r="CI2556" i="2"/>
  <c r="CI2508" i="2"/>
  <c r="CI2455" i="2"/>
  <c r="CI2421" i="2"/>
  <c r="CI2413" i="2"/>
  <c r="CI2701" i="2"/>
  <c r="CI2347" i="2"/>
  <c r="CI2509" i="2"/>
  <c r="CI2150" i="2"/>
  <c r="CI2327" i="2"/>
  <c r="CI2319" i="2"/>
  <c r="CI2255" i="2"/>
  <c r="CI2199" i="2"/>
  <c r="CI2104" i="2"/>
  <c r="CI2381" i="2"/>
  <c r="CI2786" i="2"/>
  <c r="CI2507" i="2"/>
  <c r="CI2331" i="2"/>
  <c r="CI2315" i="2"/>
  <c r="CI2283" i="2"/>
  <c r="CI2147" i="2"/>
  <c r="CI2131" i="2"/>
  <c r="CI1966" i="2"/>
  <c r="CI2467" i="2"/>
  <c r="CI2079" i="2"/>
  <c r="CI2023" i="2"/>
  <c r="CI1975" i="2"/>
  <c r="CI2056" i="2"/>
  <c r="CI2024" i="2"/>
  <c r="CI1984" i="2"/>
  <c r="CI2305" i="2"/>
  <c r="CI2129" i="2"/>
  <c r="CI2114" i="2"/>
  <c r="CI2106" i="2"/>
  <c r="CI2269" i="2"/>
  <c r="CI2261" i="2"/>
  <c r="CI2252" i="2"/>
  <c r="CI2003" i="2"/>
  <c r="CI1829" i="2"/>
  <c r="CI1693" i="2"/>
  <c r="CI2137" i="2"/>
  <c r="CI2108" i="2"/>
  <c r="CI1925" i="2"/>
  <c r="CI1750" i="2"/>
  <c r="CI1718" i="2"/>
  <c r="CI1694" i="2"/>
  <c r="CI1895" i="2"/>
  <c r="CI1823" i="2"/>
  <c r="CI1815" i="2"/>
  <c r="CI1807" i="2"/>
  <c r="CI1767" i="2"/>
  <c r="CI1743" i="2"/>
  <c r="CI2177" i="2"/>
  <c r="CI2101" i="2"/>
  <c r="CI1888" i="2"/>
  <c r="CI1840" i="2"/>
  <c r="CI1832" i="2"/>
  <c r="CI1728" i="2"/>
  <c r="CI1755" i="2"/>
  <c r="CI1723" i="2"/>
  <c r="CI1833" i="2"/>
  <c r="CI2045" i="2"/>
  <c r="CI2013" i="2"/>
  <c r="CI1567" i="2"/>
  <c r="CI1527" i="2"/>
  <c r="CI1473" i="2"/>
  <c r="CI1401" i="2"/>
  <c r="CI1186" i="2"/>
  <c r="CI1098" i="2"/>
  <c r="CI1074" i="2"/>
  <c r="CI1835" i="2"/>
  <c r="CI1689" i="2"/>
  <c r="CI1624" i="2"/>
  <c r="CI1552" i="2"/>
  <c r="CI1521" i="2"/>
  <c r="CI1466" i="2"/>
  <c r="CI1410" i="2"/>
  <c r="CI1362" i="2"/>
  <c r="CI1227" i="2"/>
  <c r="CI1211" i="2"/>
  <c r="CI1139" i="2"/>
  <c r="CI1051" i="2"/>
  <c r="CI1625" i="2"/>
  <c r="CI1601" i="2"/>
  <c r="CI1545" i="2"/>
  <c r="CI1332" i="2"/>
  <c r="CI1292" i="2"/>
  <c r="CI1052" i="2"/>
  <c r="CI1610" i="2"/>
  <c r="CI1492" i="2"/>
  <c r="CI1444" i="2"/>
  <c r="CI1237" i="2"/>
  <c r="CI1125" i="2"/>
  <c r="CI1101" i="2"/>
  <c r="CI1668" i="2"/>
  <c r="CI1621" i="2"/>
  <c r="CI1604" i="2"/>
  <c r="CI1531" i="2"/>
  <c r="CI1486" i="2"/>
  <c r="CI1207" i="2"/>
  <c r="CI1669" i="2"/>
  <c r="CI1431" i="2"/>
  <c r="CI1310" i="2"/>
  <c r="CI1145" i="2"/>
  <c r="CI936" i="2"/>
  <c r="CI800" i="2"/>
  <c r="CI768" i="2"/>
  <c r="CI680" i="2"/>
  <c r="CI504" i="2"/>
  <c r="CI400" i="2"/>
  <c r="CI1472" i="2"/>
  <c r="CI1407" i="2"/>
  <c r="CI1289" i="2"/>
  <c r="CI1049" i="2"/>
  <c r="CI985" i="2"/>
  <c r="CI817" i="2"/>
  <c r="CI521" i="2"/>
  <c r="CI449" i="2"/>
  <c r="CI361" i="2"/>
  <c r="CI1519" i="2"/>
  <c r="CI962" i="2"/>
  <c r="CI522" i="2"/>
  <c r="CI498" i="2"/>
  <c r="CI482" i="2"/>
  <c r="CI410" i="2"/>
  <c r="CI1590" i="2"/>
  <c r="CI987" i="2"/>
  <c r="CI979" i="2"/>
  <c r="CI907" i="2"/>
  <c r="CI1730" i="2"/>
  <c r="CI1103" i="2"/>
  <c r="CI1009" i="2"/>
  <c r="CI925" i="2"/>
  <c r="CI901" i="2"/>
  <c r="CI1278" i="2"/>
  <c r="CI414" i="2"/>
  <c r="CI398" i="2"/>
  <c r="CI388" i="2"/>
  <c r="CI267" i="2"/>
  <c r="CI203" i="2"/>
  <c r="CI195" i="2"/>
  <c r="CI171" i="2"/>
  <c r="CI326" i="2"/>
  <c r="CI1956" i="2"/>
  <c r="CI1039" i="2"/>
  <c r="CI916" i="2"/>
  <c r="CI727" i="2"/>
  <c r="CI439" i="2"/>
  <c r="CI332" i="2"/>
  <c r="CI115" i="2"/>
  <c r="CI113" i="2"/>
  <c r="CI109" i="2"/>
  <c r="CI106" i="2"/>
  <c r="CI100" i="2"/>
  <c r="CI92" i="2"/>
  <c r="CI18" i="2"/>
  <c r="CI371" i="2"/>
  <c r="CI286" i="2"/>
  <c r="CI1247" i="2"/>
  <c r="CI683" i="2"/>
  <c r="CI619" i="2"/>
  <c r="CI523" i="2"/>
  <c r="CI357" i="2"/>
  <c r="CI333" i="2"/>
  <c r="CI125" i="2"/>
  <c r="CI51" i="2"/>
  <c r="CI485" i="2"/>
  <c r="CI214" i="2"/>
  <c r="CI1088" i="2"/>
  <c r="CI637" i="2"/>
  <c r="CI867" i="2"/>
  <c r="CI1342" i="2"/>
  <c r="CI717" i="2"/>
  <c r="CI1375" i="2"/>
  <c r="CI241" i="2"/>
  <c r="CI137" i="2"/>
  <c r="CI773" i="2"/>
  <c r="CI258" i="2"/>
  <c r="CI198" i="2"/>
  <c r="CI72" i="2"/>
  <c r="CI75" i="2"/>
  <c r="CI21" i="2"/>
  <c r="CI242" i="2"/>
  <c r="CI73" i="2"/>
  <c r="CI240" i="2"/>
  <c r="CI167" i="2"/>
  <c r="CI68" i="2"/>
  <c r="CI86" i="2"/>
  <c r="CI287" i="2"/>
  <c r="CI202" i="2"/>
  <c r="CI803" i="2"/>
  <c r="CI751" i="2"/>
  <c r="CI306" i="2"/>
  <c r="CI407" i="2"/>
  <c r="E7" i="4"/>
  <c r="CH3331" i="2" l="1"/>
  <c r="CH3323" i="2"/>
  <c r="CH3300" i="2"/>
  <c r="CH3244" i="2"/>
  <c r="CH3293" i="2"/>
  <c r="CH3248" i="2"/>
  <c r="CH3254" i="2"/>
  <c r="CH3243" i="2"/>
  <c r="CH3125" i="2"/>
  <c r="CH3357" i="2"/>
  <c r="CH3345" i="2"/>
  <c r="CH3279" i="2"/>
  <c r="CH3340" i="2"/>
  <c r="CH3242" i="2"/>
  <c r="H8" i="4"/>
  <c r="CH3366" i="2"/>
  <c r="CH3048" i="2"/>
  <c r="CH3106" i="2"/>
  <c r="CH3042" i="2"/>
  <c r="CH3070" i="2"/>
  <c r="CH3062" i="2"/>
  <c r="CH2979" i="2"/>
  <c r="CH3314" i="2"/>
  <c r="CH3301" i="2"/>
  <c r="CH2968" i="2"/>
  <c r="CH2912" i="2"/>
  <c r="CH2765" i="2"/>
  <c r="CH2621" i="2"/>
  <c r="CH2678" i="2"/>
  <c r="CH2839" i="2"/>
  <c r="CH2615" i="2"/>
  <c r="CH2802" i="2"/>
  <c r="CH2762" i="2"/>
  <c r="CH2722" i="2"/>
  <c r="CH2714" i="2"/>
  <c r="CH2626" i="2"/>
  <c r="CH2909" i="2"/>
  <c r="CH2769" i="2"/>
  <c r="CH2619" i="2"/>
  <c r="CH2447" i="2"/>
  <c r="CH2836" i="2"/>
  <c r="CH2801" i="2"/>
  <c r="CH2464" i="2"/>
  <c r="CH2489" i="2"/>
  <c r="CH2974" i="2"/>
  <c r="CH2803" i="2"/>
  <c r="CH2748" i="2"/>
  <c r="CH2493" i="2"/>
  <c r="CH2564" i="2"/>
  <c r="CH2430" i="2"/>
  <c r="CH2494" i="2"/>
  <c r="CH2361" i="2"/>
  <c r="CH2387" i="2"/>
  <c r="CH2458" i="2"/>
  <c r="CH2363" i="2"/>
  <c r="CH2523" i="2"/>
  <c r="CH2483" i="2"/>
  <c r="CH2221" i="2"/>
  <c r="CH2149" i="2"/>
  <c r="CH2348" i="2"/>
  <c r="CH2302" i="2"/>
  <c r="CH2246" i="2"/>
  <c r="CH2230" i="2"/>
  <c r="CH2214" i="2"/>
  <c r="CH2158" i="2"/>
  <c r="CH2142" i="2"/>
  <c r="CH2812" i="2"/>
  <c r="CH2524" i="2"/>
  <c r="CH2498" i="2"/>
  <c r="CH2338" i="2"/>
  <c r="CH2282" i="2"/>
  <c r="CH2218" i="2"/>
  <c r="CH2194" i="2"/>
  <c r="CH2170" i="2"/>
  <c r="CH1941" i="2"/>
  <c r="CH2281" i="2"/>
  <c r="CH2030" i="2"/>
  <c r="CH2145" i="2"/>
  <c r="CH1999" i="2"/>
  <c r="CH1967" i="2"/>
  <c r="CH1951" i="2"/>
  <c r="CH1927" i="2"/>
  <c r="CH2176" i="2"/>
  <c r="CH1920" i="2"/>
  <c r="CH2359" i="2"/>
  <c r="CH1828" i="2"/>
  <c r="CH2065" i="2"/>
  <c r="CH2011" i="2"/>
  <c r="CH1837" i="2"/>
  <c r="CH1773" i="2"/>
  <c r="CH2220" i="2"/>
  <c r="CH1790" i="2"/>
  <c r="CH1734" i="2"/>
  <c r="CH2049" i="2"/>
  <c r="CH2043" i="2"/>
  <c r="CH1979" i="2"/>
  <c r="CH1803" i="2"/>
  <c r="CH1985" i="2"/>
  <c r="CH1496" i="2"/>
  <c r="CH1337" i="2"/>
  <c r="CH1113" i="2"/>
  <c r="CH2336" i="2"/>
  <c r="CH1433" i="2"/>
  <c r="CH1058" i="2"/>
  <c r="CH1050" i="2"/>
  <c r="CH2041" i="2"/>
  <c r="CH1945" i="2"/>
  <c r="CH1792" i="2"/>
  <c r="CH1666" i="2"/>
  <c r="CH1378" i="2"/>
  <c r="CH1123" i="2"/>
  <c r="CH1801" i="2"/>
  <c r="CH1680" i="2"/>
  <c r="CH1633" i="2"/>
  <c r="CH1475" i="2"/>
  <c r="CH1228" i="2"/>
  <c r="CH1220" i="2"/>
  <c r="CH1196" i="2"/>
  <c r="CH1164" i="2"/>
  <c r="CH1132" i="2"/>
  <c r="CH1012" i="2"/>
  <c r="CH1359" i="2"/>
  <c r="CH1280" i="2"/>
  <c r="CH1118" i="2"/>
  <c r="CH1763" i="2"/>
  <c r="CH1277" i="2"/>
  <c r="CH1158" i="2"/>
  <c r="CH1652" i="2"/>
  <c r="CH1644" i="2"/>
  <c r="CH1509" i="2"/>
  <c r="CH1404" i="2"/>
  <c r="CH1318" i="2"/>
  <c r="CH2267" i="2"/>
  <c r="CH2217" i="2"/>
  <c r="CH1261" i="2"/>
  <c r="CH543" i="2"/>
  <c r="CH1538" i="2"/>
  <c r="CH1341" i="2"/>
  <c r="CH1110" i="2"/>
  <c r="CH1016" i="2"/>
  <c r="CH912" i="2"/>
  <c r="CH872" i="2"/>
  <c r="CH632" i="2"/>
  <c r="CH1327" i="2"/>
  <c r="CH1023" i="2"/>
  <c r="CH417" i="2"/>
  <c r="CH393" i="2"/>
  <c r="CH1720" i="2"/>
  <c r="CH1334" i="2"/>
  <c r="CH1214" i="2"/>
  <c r="CH978" i="2"/>
  <c r="CH954" i="2"/>
  <c r="CH2542" i="2"/>
  <c r="CH1613" i="2"/>
  <c r="CH1530" i="2"/>
  <c r="CH1328" i="2"/>
  <c r="CH1222" i="2"/>
  <c r="CH956" i="2"/>
  <c r="CH1056" i="2"/>
  <c r="CH949" i="2"/>
  <c r="CH701" i="2"/>
  <c r="CH373" i="2"/>
  <c r="CH539" i="2"/>
  <c r="CH483" i="2"/>
  <c r="CH89" i="2"/>
  <c r="CH40" i="2"/>
  <c r="CH1739" i="2"/>
  <c r="CH1333" i="2"/>
  <c r="CH1167" i="2"/>
  <c r="CH794" i="2"/>
  <c r="CH715" i="2"/>
  <c r="CH692" i="2"/>
  <c r="CH526" i="2"/>
  <c r="CH315" i="2"/>
  <c r="CH187" i="2"/>
  <c r="CH90" i="2"/>
  <c r="CH317" i="2"/>
  <c r="CH814" i="2"/>
  <c r="CH739" i="2"/>
  <c r="CH325" i="2"/>
  <c r="CH1358" i="2"/>
  <c r="CH724" i="2"/>
  <c r="CH556" i="2"/>
  <c r="CH750" i="2"/>
  <c r="CH595" i="2"/>
  <c r="CH538" i="2"/>
  <c r="CH812" i="2"/>
  <c r="CH320" i="2"/>
  <c r="CH176" i="2"/>
  <c r="CH209" i="2"/>
  <c r="CH350" i="2"/>
  <c r="CH547" i="2"/>
  <c r="CH319" i="2"/>
  <c r="CH207" i="2"/>
  <c r="CH396" i="2"/>
  <c r="CH119" i="2"/>
  <c r="CH427" i="2"/>
  <c r="CH15" i="2"/>
  <c r="CH334" i="2"/>
  <c r="CH201" i="2"/>
  <c r="CH181" i="2"/>
  <c r="CH327" i="2"/>
  <c r="CH118" i="2"/>
  <c r="CG3291" i="2"/>
  <c r="CJ3291" i="2" s="1"/>
  <c r="CG3203" i="2"/>
  <c r="CJ3203" i="2" s="1"/>
  <c r="CG3332" i="2"/>
  <c r="CJ3332" i="2" s="1"/>
  <c r="CG3305" i="2"/>
  <c r="CJ3305" i="2" s="1"/>
  <c r="CG3148" i="2"/>
  <c r="CJ3148" i="2" s="1"/>
  <c r="CG3193" i="2"/>
  <c r="CJ3193" i="2" s="1"/>
  <c r="CG3151" i="2"/>
  <c r="CJ3151" i="2" s="1"/>
  <c r="CG3031" i="2"/>
  <c r="CJ3031" i="2" s="1"/>
  <c r="CG3163" i="2"/>
  <c r="CJ3163" i="2" s="1"/>
  <c r="CG3145" i="2"/>
  <c r="CJ3145" i="2" s="1"/>
  <c r="CG3049" i="2"/>
  <c r="CJ3049" i="2" s="1"/>
  <c r="CG3041" i="2"/>
  <c r="CJ3041" i="2" s="1"/>
  <c r="CG3334" i="2"/>
  <c r="CJ3334" i="2" s="1"/>
  <c r="CG2993" i="2"/>
  <c r="CJ2993" i="2" s="1"/>
  <c r="CG2937" i="2"/>
  <c r="CJ2937" i="2" s="1"/>
  <c r="CG3002" i="2"/>
  <c r="CJ3002" i="2" s="1"/>
  <c r="CG3107" i="2"/>
  <c r="CJ3107" i="2" s="1"/>
  <c r="CG3096" i="2"/>
  <c r="CJ3096" i="2" s="1"/>
  <c r="CG3015" i="2"/>
  <c r="CJ3015" i="2" s="1"/>
  <c r="CG3115" i="2"/>
  <c r="CJ3115" i="2" s="1"/>
  <c r="CG3113" i="2"/>
  <c r="CJ3113" i="2" s="1"/>
  <c r="CG3027" i="2"/>
  <c r="CJ3027" i="2" s="1"/>
  <c r="CG2957" i="2"/>
  <c r="CJ2957" i="2" s="1"/>
  <c r="CG2950" i="2"/>
  <c r="CJ2950" i="2" s="1"/>
  <c r="CG2870" i="2"/>
  <c r="CJ2870" i="2" s="1"/>
  <c r="CG3005" i="2"/>
  <c r="CJ3005" i="2" s="1"/>
  <c r="CG2920" i="2"/>
  <c r="CJ2920" i="2" s="1"/>
  <c r="CG2888" i="2"/>
  <c r="CJ2888" i="2" s="1"/>
  <c r="CG2872" i="2"/>
  <c r="CJ2872" i="2" s="1"/>
  <c r="CG3112" i="2"/>
  <c r="CJ3112" i="2" s="1"/>
  <c r="CG3091" i="2"/>
  <c r="CJ3091" i="2" s="1"/>
  <c r="CG3004" i="2"/>
  <c r="CJ3004" i="2" s="1"/>
  <c r="CG2966" i="2"/>
  <c r="CJ2966" i="2" s="1"/>
  <c r="CG2906" i="2"/>
  <c r="CJ2906" i="2" s="1"/>
  <c r="CG2893" i="2"/>
  <c r="CJ2893" i="2" s="1"/>
  <c r="CG2882" i="2"/>
  <c r="CJ2882" i="2" s="1"/>
  <c r="CG2853" i="2"/>
  <c r="CJ2853" i="2" s="1"/>
  <c r="CG2781" i="2"/>
  <c r="CJ2781" i="2" s="1"/>
  <c r="CG2773" i="2"/>
  <c r="CJ2773" i="2" s="1"/>
  <c r="CG2725" i="2"/>
  <c r="CJ2725" i="2" s="1"/>
  <c r="CG2701" i="2"/>
  <c r="CJ2701" i="2" s="1"/>
  <c r="CG2693" i="2"/>
  <c r="CJ2693" i="2" s="1"/>
  <c r="CG3029" i="2"/>
  <c r="CJ3029" i="2" s="1"/>
  <c r="CG2806" i="2"/>
  <c r="CJ2806" i="2" s="1"/>
  <c r="CG2782" i="2"/>
  <c r="CJ2782" i="2" s="1"/>
  <c r="CG2566" i="2"/>
  <c r="CJ2566" i="2" s="1"/>
  <c r="CG2889" i="2"/>
  <c r="CJ2889" i="2" s="1"/>
  <c r="CG2877" i="2"/>
  <c r="CJ2877" i="2" s="1"/>
  <c r="CG2922" i="2"/>
  <c r="CJ2922" i="2" s="1"/>
  <c r="CG2833" i="2"/>
  <c r="CJ2833" i="2" s="1"/>
  <c r="CG2809" i="2"/>
  <c r="CJ2809" i="2" s="1"/>
  <c r="CG2785" i="2"/>
  <c r="CJ2785" i="2" s="1"/>
  <c r="CG2601" i="2"/>
  <c r="CJ2601" i="2" s="1"/>
  <c r="CG2786" i="2"/>
  <c r="CJ2786" i="2" s="1"/>
  <c r="CG2688" i="2"/>
  <c r="CJ2688" i="2" s="1"/>
  <c r="CG2639" i="2"/>
  <c r="CJ2639" i="2" s="1"/>
  <c r="CG2526" i="2"/>
  <c r="CJ2526" i="2" s="1"/>
  <c r="CG2510" i="2"/>
  <c r="CJ2510" i="2" s="1"/>
  <c r="CG2478" i="2"/>
  <c r="CJ2478" i="2" s="1"/>
  <c r="CG2454" i="2"/>
  <c r="CJ2454" i="2" s="1"/>
  <c r="CG2438" i="2"/>
  <c r="CJ2438" i="2" s="1"/>
  <c r="CG2398" i="2"/>
  <c r="CJ2398" i="2" s="1"/>
  <c r="CG2807" i="2"/>
  <c r="CJ2807" i="2" s="1"/>
  <c r="CG2778" i="2"/>
  <c r="CJ2778" i="2" s="1"/>
  <c r="CG2455" i="2"/>
  <c r="CJ2455" i="2" s="1"/>
  <c r="CG2767" i="2"/>
  <c r="CJ2767" i="2" s="1"/>
  <c r="CG2592" i="2"/>
  <c r="CJ2592" i="2" s="1"/>
  <c r="CG2408" i="2"/>
  <c r="CJ2408" i="2" s="1"/>
  <c r="CG2770" i="2"/>
  <c r="CJ2770" i="2" s="1"/>
  <c r="CG2851" i="2"/>
  <c r="CJ2851" i="2" s="1"/>
  <c r="CG2687" i="2"/>
  <c r="CJ2687" i="2" s="1"/>
  <c r="CG2739" i="2"/>
  <c r="CJ2739" i="2" s="1"/>
  <c r="CG2556" i="2"/>
  <c r="CJ2556" i="2" s="1"/>
  <c r="CG2508" i="2"/>
  <c r="CJ2508" i="2" s="1"/>
  <c r="CG2381" i="2"/>
  <c r="CJ2381" i="2" s="1"/>
  <c r="CG2507" i="2"/>
  <c r="CJ2507" i="2" s="1"/>
  <c r="CG2490" i="2"/>
  <c r="CJ2490" i="2" s="1"/>
  <c r="CG2562" i="2"/>
  <c r="CJ2562" i="2" s="1"/>
  <c r="CG2421" i="2"/>
  <c r="CJ2421" i="2" s="1"/>
  <c r="CG2413" i="2"/>
  <c r="CJ2413" i="2" s="1"/>
  <c r="CG2546" i="2"/>
  <c r="CJ2546" i="2" s="1"/>
  <c r="CG2497" i="2"/>
  <c r="CJ2497" i="2" s="1"/>
  <c r="CG2347" i="2"/>
  <c r="CJ2347" i="2" s="1"/>
  <c r="CG2252" i="2"/>
  <c r="CJ2252" i="2" s="1"/>
  <c r="CG2108" i="2"/>
  <c r="CJ2108" i="2" s="1"/>
  <c r="CG2467" i="2"/>
  <c r="CJ2467" i="2" s="1"/>
  <c r="CG2269" i="2"/>
  <c r="CJ2269" i="2" s="1"/>
  <c r="CG2261" i="2"/>
  <c r="CJ2261" i="2" s="1"/>
  <c r="CG2101" i="2"/>
  <c r="CJ2101" i="2" s="1"/>
  <c r="CG2150" i="2"/>
  <c r="CJ2150" i="2" s="1"/>
  <c r="CG2763" i="2"/>
  <c r="CJ2763" i="2" s="1"/>
  <c r="CG2305" i="2"/>
  <c r="CJ2305" i="2" s="1"/>
  <c r="CG2177" i="2"/>
  <c r="CJ2177" i="2" s="1"/>
  <c r="CG2137" i="2"/>
  <c r="CJ2137" i="2" s="1"/>
  <c r="CG2129" i="2"/>
  <c r="CJ2129" i="2" s="1"/>
  <c r="CG2331" i="2"/>
  <c r="CJ2331" i="2" s="1"/>
  <c r="CG2199" i="2"/>
  <c r="CJ2199" i="2" s="1"/>
  <c r="CG1956" i="2"/>
  <c r="CJ1956" i="2" s="1"/>
  <c r="CG2696" i="2"/>
  <c r="CJ2696" i="2" s="1"/>
  <c r="CG2131" i="2"/>
  <c r="CJ2131" i="2" s="1"/>
  <c r="CG2045" i="2"/>
  <c r="CJ2045" i="2" s="1"/>
  <c r="CG2013" i="2"/>
  <c r="CJ2013" i="2" s="1"/>
  <c r="CG1925" i="2"/>
  <c r="CJ1925" i="2" s="1"/>
  <c r="CG1966" i="2"/>
  <c r="CJ1966" i="2" s="1"/>
  <c r="CG2255" i="2"/>
  <c r="CJ2255" i="2" s="1"/>
  <c r="CG2079" i="2"/>
  <c r="CJ2079" i="2" s="1"/>
  <c r="CG2023" i="2"/>
  <c r="CJ2023" i="2" s="1"/>
  <c r="CG1975" i="2"/>
  <c r="CJ1975" i="2" s="1"/>
  <c r="CG2327" i="2"/>
  <c r="CJ2327" i="2" s="1"/>
  <c r="CG2315" i="2"/>
  <c r="CJ2315" i="2" s="1"/>
  <c r="CG1835" i="2"/>
  <c r="CJ1835" i="2" s="1"/>
  <c r="CG1755" i="2"/>
  <c r="CJ1755" i="2" s="1"/>
  <c r="CG1723" i="2"/>
  <c r="CJ1723" i="2" s="1"/>
  <c r="CG2147" i="2"/>
  <c r="CJ2147" i="2" s="1"/>
  <c r="CG2003" i="2"/>
  <c r="CJ2003" i="2" s="1"/>
  <c r="CG1984" i="2"/>
  <c r="CJ1984" i="2" s="1"/>
  <c r="CG1829" i="2"/>
  <c r="CJ1829" i="2" s="1"/>
  <c r="CG1693" i="2"/>
  <c r="CJ1693" i="2" s="1"/>
  <c r="CG2114" i="2"/>
  <c r="CJ2114" i="2" s="1"/>
  <c r="CG2106" i="2"/>
  <c r="CJ2106" i="2" s="1"/>
  <c r="CG1750" i="2"/>
  <c r="CJ1750" i="2" s="1"/>
  <c r="CG1718" i="2"/>
  <c r="CJ1718" i="2" s="1"/>
  <c r="CG1694" i="2"/>
  <c r="CJ1694" i="2" s="1"/>
  <c r="CG2056" i="2"/>
  <c r="CJ2056" i="2" s="1"/>
  <c r="CG1668" i="2"/>
  <c r="CJ1668" i="2" s="1"/>
  <c r="CG2509" i="2"/>
  <c r="CJ2509" i="2" s="1"/>
  <c r="CG2283" i="2"/>
  <c r="CJ2283" i="2" s="1"/>
  <c r="CG1895" i="2"/>
  <c r="CJ1895" i="2" s="1"/>
  <c r="CG1767" i="2"/>
  <c r="CJ1767" i="2" s="1"/>
  <c r="CG1669" i="2"/>
  <c r="CJ1669" i="2" s="1"/>
  <c r="CG1840" i="2"/>
  <c r="CJ1840" i="2" s="1"/>
  <c r="CG2024" i="2"/>
  <c r="CJ2024" i="2" s="1"/>
  <c r="CG1730" i="2"/>
  <c r="CJ1730" i="2" s="1"/>
  <c r="CG1621" i="2"/>
  <c r="CJ1621" i="2" s="1"/>
  <c r="CG1519" i="2"/>
  <c r="CJ1519" i="2" s="1"/>
  <c r="CG1431" i="2"/>
  <c r="CJ1431" i="2" s="1"/>
  <c r="CG1407" i="2"/>
  <c r="CJ1407" i="2" s="1"/>
  <c r="CG1375" i="2"/>
  <c r="CJ1375" i="2" s="1"/>
  <c r="CG1088" i="2"/>
  <c r="CJ1088" i="2" s="1"/>
  <c r="CG1807" i="2"/>
  <c r="CJ1807" i="2" s="1"/>
  <c r="CG1590" i="2"/>
  <c r="CJ1590" i="2" s="1"/>
  <c r="CG1472" i="2"/>
  <c r="CJ1472" i="2" s="1"/>
  <c r="CG1289" i="2"/>
  <c r="CJ1289" i="2" s="1"/>
  <c r="CG1145" i="2"/>
  <c r="CJ1145" i="2" s="1"/>
  <c r="CG1049" i="2"/>
  <c r="CJ1049" i="2" s="1"/>
  <c r="CG1009" i="2"/>
  <c r="CJ1009" i="2" s="1"/>
  <c r="CG1823" i="2"/>
  <c r="CJ1823" i="2" s="1"/>
  <c r="CG1728" i="2"/>
  <c r="CJ1728" i="2" s="1"/>
  <c r="CG1567" i="2"/>
  <c r="CJ1567" i="2" s="1"/>
  <c r="CG1527" i="2"/>
  <c r="CJ1527" i="2" s="1"/>
  <c r="CG1473" i="2"/>
  <c r="CJ1473" i="2" s="1"/>
  <c r="CG1401" i="2"/>
  <c r="CJ1401" i="2" s="1"/>
  <c r="CG1186" i="2"/>
  <c r="CJ1186" i="2" s="1"/>
  <c r="CG1098" i="2"/>
  <c r="CJ1098" i="2" s="1"/>
  <c r="CG1074" i="2"/>
  <c r="CJ1074" i="2" s="1"/>
  <c r="CG2319" i="2"/>
  <c r="CJ2319" i="2" s="1"/>
  <c r="CG1833" i="2"/>
  <c r="CJ1833" i="2" s="1"/>
  <c r="CG1689" i="2"/>
  <c r="CJ1689" i="2" s="1"/>
  <c r="CG1624" i="2"/>
  <c r="CJ1624" i="2" s="1"/>
  <c r="CG1552" i="2"/>
  <c r="CJ1552" i="2" s="1"/>
  <c r="CG1521" i="2"/>
  <c r="CJ1521" i="2" s="1"/>
  <c r="CG1466" i="2"/>
  <c r="CJ1466" i="2" s="1"/>
  <c r="CG1410" i="2"/>
  <c r="CJ1410" i="2" s="1"/>
  <c r="CG1362" i="2"/>
  <c r="CJ1362" i="2" s="1"/>
  <c r="CG1227" i="2"/>
  <c r="CJ1227" i="2" s="1"/>
  <c r="CG1211" i="2"/>
  <c r="CJ1211" i="2" s="1"/>
  <c r="CG1139" i="2"/>
  <c r="CJ1139" i="2" s="1"/>
  <c r="CG1051" i="2"/>
  <c r="CJ1051" i="2" s="1"/>
  <c r="CG1625" i="2"/>
  <c r="CJ1625" i="2" s="1"/>
  <c r="CG1342" i="2"/>
  <c r="CJ1342" i="2" s="1"/>
  <c r="CG1888" i="2"/>
  <c r="CJ1888" i="2" s="1"/>
  <c r="CG1743" i="2"/>
  <c r="CJ1743" i="2" s="1"/>
  <c r="CG1545" i="2"/>
  <c r="CJ1545" i="2" s="1"/>
  <c r="CG1332" i="2"/>
  <c r="CJ1332" i="2" s="1"/>
  <c r="CG1292" i="2"/>
  <c r="CJ1292" i="2" s="1"/>
  <c r="CG1815" i="2"/>
  <c r="CJ1815" i="2" s="1"/>
  <c r="CG1601" i="2"/>
  <c r="CJ1601" i="2" s="1"/>
  <c r="CG1444" i="2"/>
  <c r="CJ1444" i="2" s="1"/>
  <c r="CG1101" i="2"/>
  <c r="CJ1101" i="2" s="1"/>
  <c r="CG1052" i="2"/>
  <c r="CJ1052" i="2" s="1"/>
  <c r="CG2104" i="2"/>
  <c r="CJ2104" i="2" s="1"/>
  <c r="CG1832" i="2"/>
  <c r="CJ1832" i="2" s="1"/>
  <c r="CG1610" i="2"/>
  <c r="CJ1610" i="2" s="1"/>
  <c r="CG1492" i="2"/>
  <c r="CJ1492" i="2" s="1"/>
  <c r="CG1278" i="2"/>
  <c r="CJ1278" i="2" s="1"/>
  <c r="CG1247" i="2"/>
  <c r="CJ1247" i="2" s="1"/>
  <c r="CG1237" i="2"/>
  <c r="CJ1237" i="2" s="1"/>
  <c r="CG1604" i="2"/>
  <c r="CJ1604" i="2" s="1"/>
  <c r="CG1531" i="2"/>
  <c r="CJ1531" i="2" s="1"/>
  <c r="CG1310" i="2"/>
  <c r="CJ1310" i="2" s="1"/>
  <c r="CG414" i="2"/>
  <c r="CJ414" i="2" s="1"/>
  <c r="CG398" i="2"/>
  <c r="CJ398" i="2" s="1"/>
  <c r="CG1039" i="2"/>
  <c r="CJ1039" i="2" s="1"/>
  <c r="CG751" i="2"/>
  <c r="CJ751" i="2" s="1"/>
  <c r="CG727" i="2"/>
  <c r="CJ727" i="2" s="1"/>
  <c r="CG439" i="2"/>
  <c r="CJ439" i="2" s="1"/>
  <c r="CG407" i="2"/>
  <c r="CJ407" i="2" s="1"/>
  <c r="CG936" i="2"/>
  <c r="CJ936" i="2" s="1"/>
  <c r="CG800" i="2"/>
  <c r="CJ800" i="2" s="1"/>
  <c r="CG768" i="2"/>
  <c r="CJ768" i="2" s="1"/>
  <c r="CG680" i="2"/>
  <c r="CJ680" i="2" s="1"/>
  <c r="CG504" i="2"/>
  <c r="CJ504" i="2" s="1"/>
  <c r="CG400" i="2"/>
  <c r="CJ400" i="2" s="1"/>
  <c r="CG1207" i="2"/>
  <c r="CJ1207" i="2" s="1"/>
  <c r="CG985" i="2"/>
  <c r="CJ985" i="2" s="1"/>
  <c r="CG1125" i="2"/>
  <c r="CJ1125" i="2" s="1"/>
  <c r="CG987" i="2"/>
  <c r="CJ987" i="2" s="1"/>
  <c r="CG979" i="2"/>
  <c r="CJ979" i="2" s="1"/>
  <c r="CG907" i="2"/>
  <c r="CJ907" i="2" s="1"/>
  <c r="CG1486" i="2"/>
  <c r="CJ1486" i="2" s="1"/>
  <c r="CG916" i="2"/>
  <c r="CJ916" i="2" s="1"/>
  <c r="CG388" i="2"/>
  <c r="CJ388" i="2" s="1"/>
  <c r="CG773" i="2"/>
  <c r="CJ773" i="2" s="1"/>
  <c r="CG410" i="2"/>
  <c r="CJ410" i="2" s="1"/>
  <c r="CG241" i="2"/>
  <c r="CJ241" i="2" s="1"/>
  <c r="CG137" i="2"/>
  <c r="CJ137" i="2" s="1"/>
  <c r="CG803" i="2"/>
  <c r="CJ803" i="2" s="1"/>
  <c r="CG522" i="2"/>
  <c r="CJ522" i="2" s="1"/>
  <c r="CG306" i="2"/>
  <c r="CJ306" i="2" s="1"/>
  <c r="CG258" i="2"/>
  <c r="CJ258" i="2" s="1"/>
  <c r="CG242" i="2"/>
  <c r="CJ242" i="2" s="1"/>
  <c r="CG202" i="2"/>
  <c r="CJ202" i="2" s="1"/>
  <c r="CG498" i="2"/>
  <c r="CJ498" i="2" s="1"/>
  <c r="CG267" i="2"/>
  <c r="CJ267" i="2" s="1"/>
  <c r="CG203" i="2"/>
  <c r="CJ203" i="2" s="1"/>
  <c r="CG195" i="2"/>
  <c r="CJ195" i="2" s="1"/>
  <c r="CG171" i="2"/>
  <c r="CJ171" i="2" s="1"/>
  <c r="CG449" i="2"/>
  <c r="CJ449" i="2" s="1"/>
  <c r="CG332" i="2"/>
  <c r="CJ332" i="2" s="1"/>
  <c r="CG1103" i="2"/>
  <c r="CJ1103" i="2" s="1"/>
  <c r="CG901" i="2"/>
  <c r="CJ901" i="2" s="1"/>
  <c r="CG683" i="2"/>
  <c r="CJ683" i="2" s="1"/>
  <c r="CG637" i="2"/>
  <c r="CJ637" i="2" s="1"/>
  <c r="CG619" i="2"/>
  <c r="CJ619" i="2" s="1"/>
  <c r="CG523" i="2"/>
  <c r="CJ523" i="2" s="1"/>
  <c r="CG485" i="2"/>
  <c r="CJ485" i="2" s="1"/>
  <c r="CG817" i="2"/>
  <c r="CJ817" i="2" s="1"/>
  <c r="CG521" i="2"/>
  <c r="CJ521" i="2" s="1"/>
  <c r="CG925" i="2"/>
  <c r="CJ925" i="2" s="1"/>
  <c r="CG867" i="2"/>
  <c r="CJ867" i="2" s="1"/>
  <c r="CG717" i="2"/>
  <c r="CJ717" i="2" s="1"/>
  <c r="CG482" i="2"/>
  <c r="CJ482" i="2" s="1"/>
  <c r="CG361" i="2"/>
  <c r="CJ361" i="2" s="1"/>
  <c r="CG287" i="2"/>
  <c r="CJ287" i="2" s="1"/>
  <c r="CG167" i="2"/>
  <c r="CJ167" i="2" s="1"/>
  <c r="CG86" i="2"/>
  <c r="CJ86" i="2" s="1"/>
  <c r="CG75" i="2"/>
  <c r="CJ75" i="2" s="1"/>
  <c r="CG73" i="2"/>
  <c r="CJ73" i="2" s="1"/>
  <c r="CG72" i="2"/>
  <c r="CJ72" i="2" s="1"/>
  <c r="CG68" i="2"/>
  <c r="CJ68" i="2" s="1"/>
  <c r="CG21" i="2"/>
  <c r="CJ21" i="2" s="1"/>
  <c r="CG286" i="2"/>
  <c r="CJ286" i="2" s="1"/>
  <c r="CG125" i="2"/>
  <c r="CJ125" i="2" s="1"/>
  <c r="CG115" i="2"/>
  <c r="CJ115" i="2" s="1"/>
  <c r="CG109" i="2"/>
  <c r="CJ109" i="2" s="1"/>
  <c r="CG240" i="2"/>
  <c r="CJ240" i="2" s="1"/>
  <c r="CG357" i="2"/>
  <c r="CJ357" i="2" s="1"/>
  <c r="CG333" i="2"/>
  <c r="CJ333" i="2" s="1"/>
  <c r="CG106" i="2"/>
  <c r="CJ106" i="2" s="1"/>
  <c r="CG371" i="2"/>
  <c r="CJ371" i="2" s="1"/>
  <c r="CG214" i="2"/>
  <c r="CJ214" i="2" s="1"/>
  <c r="CG198" i="2"/>
  <c r="CJ198" i="2" s="1"/>
  <c r="CG113" i="2"/>
  <c r="CJ113" i="2" s="1"/>
  <c r="CG51" i="2"/>
  <c r="CJ51" i="2" s="1"/>
  <c r="CG326" i="2"/>
  <c r="CJ326" i="2" s="1"/>
  <c r="CG100" i="2"/>
  <c r="CJ100" i="2" s="1"/>
  <c r="CG962" i="2"/>
  <c r="CJ962" i="2" s="1"/>
  <c r="CG92" i="2"/>
  <c r="CJ92" i="2" s="1"/>
  <c r="CG18" i="2"/>
  <c r="CJ18" i="2" s="1"/>
  <c r="CI3340" i="2" l="1"/>
  <c r="CI3301" i="2"/>
  <c r="CI3293" i="2"/>
  <c r="CI3242" i="2"/>
  <c r="CI3300" i="2"/>
  <c r="CI3254" i="2"/>
  <c r="CI3243" i="2"/>
  <c r="CI3366" i="2"/>
  <c r="CI3345" i="2"/>
  <c r="G9" i="4"/>
  <c r="CI3314" i="2"/>
  <c r="CI3279" i="2"/>
  <c r="CI3357" i="2"/>
  <c r="CI3323" i="2"/>
  <c r="CI3248" i="2"/>
  <c r="CI3331" i="2"/>
  <c r="CI3125" i="2"/>
  <c r="CI2979" i="2"/>
  <c r="CI3048" i="2"/>
  <c r="CI3244" i="2"/>
  <c r="CI3106" i="2"/>
  <c r="CI3070" i="2"/>
  <c r="CI2912" i="2"/>
  <c r="CI2968" i="2"/>
  <c r="CI2909" i="2"/>
  <c r="CI2678" i="2"/>
  <c r="CI2839" i="2"/>
  <c r="CI2615" i="2"/>
  <c r="CI3062" i="2"/>
  <c r="CI2974" i="2"/>
  <c r="CI2803" i="2"/>
  <c r="CI2619" i="2"/>
  <c r="CI2836" i="2"/>
  <c r="CI2801" i="2"/>
  <c r="CI2464" i="2"/>
  <c r="CI2722" i="2"/>
  <c r="CI2489" i="2"/>
  <c r="CI2498" i="2"/>
  <c r="CI2458" i="2"/>
  <c r="CI2387" i="2"/>
  <c r="CI3042" i="2"/>
  <c r="CI2802" i="2"/>
  <c r="CI2765" i="2"/>
  <c r="CI2762" i="2"/>
  <c r="CI2714" i="2"/>
  <c r="CI2748" i="2"/>
  <c r="CI2812" i="2"/>
  <c r="CI2621" i="2"/>
  <c r="CI2564" i="2"/>
  <c r="CI2542" i="2"/>
  <c r="CI2494" i="2"/>
  <c r="CI2430" i="2"/>
  <c r="CI2361" i="2"/>
  <c r="CI2626" i="2"/>
  <c r="CI2363" i="2"/>
  <c r="CI2523" i="2"/>
  <c r="CI2447" i="2"/>
  <c r="CI2348" i="2"/>
  <c r="CI2302" i="2"/>
  <c r="CI2246" i="2"/>
  <c r="CI2230" i="2"/>
  <c r="CI2214" i="2"/>
  <c r="CI2158" i="2"/>
  <c r="CI2142" i="2"/>
  <c r="CI2493" i="2"/>
  <c r="CI2336" i="2"/>
  <c r="CI2176" i="2"/>
  <c r="CI2524" i="2"/>
  <c r="CI2359" i="2"/>
  <c r="CI2769" i="2"/>
  <c r="CI2267" i="2"/>
  <c r="CI2281" i="2"/>
  <c r="CI2030" i="2"/>
  <c r="CI2145" i="2"/>
  <c r="CI1999" i="2"/>
  <c r="CI1967" i="2"/>
  <c r="CI1951" i="2"/>
  <c r="CI1927" i="2"/>
  <c r="CI2194" i="2"/>
  <c r="CI1920" i="2"/>
  <c r="CI2338" i="2"/>
  <c r="CI2282" i="2"/>
  <c r="CI2220" i="2"/>
  <c r="CI2170" i="2"/>
  <c r="CI2065" i="2"/>
  <c r="CI2049" i="2"/>
  <c r="CI2041" i="2"/>
  <c r="CI1985" i="2"/>
  <c r="CI1945" i="2"/>
  <c r="CI2483" i="2"/>
  <c r="CI2149" i="2"/>
  <c r="CI2011" i="2"/>
  <c r="CI1837" i="2"/>
  <c r="CI1773" i="2"/>
  <c r="CI1790" i="2"/>
  <c r="CI1734" i="2"/>
  <c r="CI2218" i="2"/>
  <c r="CI2043" i="2"/>
  <c r="CI1979" i="2"/>
  <c r="CI1941" i="2"/>
  <c r="CI1792" i="2"/>
  <c r="CI1720" i="2"/>
  <c r="CI1680" i="2"/>
  <c r="CI1803" i="2"/>
  <c r="CI2217" i="2"/>
  <c r="CI1828" i="2"/>
  <c r="CI1801" i="2"/>
  <c r="CI1433" i="2"/>
  <c r="CI1058" i="2"/>
  <c r="CI1050" i="2"/>
  <c r="CI1666" i="2"/>
  <c r="CI1378" i="2"/>
  <c r="CI1123" i="2"/>
  <c r="CI2221" i="2"/>
  <c r="CI1633" i="2"/>
  <c r="CI1475" i="2"/>
  <c r="CI1228" i="2"/>
  <c r="CI1220" i="2"/>
  <c r="CI1196" i="2"/>
  <c r="CI1164" i="2"/>
  <c r="CI1132" i="2"/>
  <c r="CI1012" i="2"/>
  <c r="CI1739" i="2"/>
  <c r="CI1538" i="2"/>
  <c r="CI1530" i="2"/>
  <c r="CI1404" i="2"/>
  <c r="CI1341" i="2"/>
  <c r="CI1333" i="2"/>
  <c r="CI1277" i="2"/>
  <c r="CI1261" i="2"/>
  <c r="CI1763" i="2"/>
  <c r="CI1158" i="2"/>
  <c r="CI1652" i="2"/>
  <c r="CI1113" i="2"/>
  <c r="CI1613" i="2"/>
  <c r="CI1644" i="2"/>
  <c r="CI1496" i="2"/>
  <c r="CI1358" i="2"/>
  <c r="CI1337" i="2"/>
  <c r="CI1328" i="2"/>
  <c r="CI1167" i="2"/>
  <c r="CI1509" i="2"/>
  <c r="CI1110" i="2"/>
  <c r="CI1016" i="2"/>
  <c r="CI912" i="2"/>
  <c r="CI872" i="2"/>
  <c r="CI632" i="2"/>
  <c r="CI1327" i="2"/>
  <c r="CI1118" i="2"/>
  <c r="CI1023" i="2"/>
  <c r="CI417" i="2"/>
  <c r="CI393" i="2"/>
  <c r="CI1334" i="2"/>
  <c r="CI1214" i="2"/>
  <c r="CI978" i="2"/>
  <c r="CI954" i="2"/>
  <c r="CI794" i="2"/>
  <c r="CI538" i="2"/>
  <c r="CI1359" i="2"/>
  <c r="CI1056" i="2"/>
  <c r="CI949" i="2"/>
  <c r="CI814" i="2"/>
  <c r="CI750" i="2"/>
  <c r="CI526" i="2"/>
  <c r="CI715" i="2"/>
  <c r="CI692" i="2"/>
  <c r="CI315" i="2"/>
  <c r="CI187" i="2"/>
  <c r="CI90" i="2"/>
  <c r="CI739" i="2"/>
  <c r="CI334" i="2"/>
  <c r="CI724" i="2"/>
  <c r="CI556" i="2"/>
  <c r="CI543" i="2"/>
  <c r="CI325" i="2"/>
  <c r="CI317" i="2"/>
  <c r="CI181" i="2"/>
  <c r="CI350" i="2"/>
  <c r="CI1280" i="2"/>
  <c r="CI1222" i="2"/>
  <c r="CI956" i="2"/>
  <c r="CI701" i="2"/>
  <c r="CI595" i="2"/>
  <c r="CI812" i="2"/>
  <c r="CI547" i="2"/>
  <c r="CI427" i="2"/>
  <c r="CI209" i="2"/>
  <c r="CI201" i="2"/>
  <c r="CI15" i="2"/>
  <c r="CI176" i="2"/>
  <c r="CI1318" i="2"/>
  <c r="CI119" i="2"/>
  <c r="CI89" i="2"/>
  <c r="CI319" i="2"/>
  <c r="CI207" i="2"/>
  <c r="CI40" i="2"/>
  <c r="CI483" i="2"/>
  <c r="CI320" i="2"/>
  <c r="CI539" i="2"/>
  <c r="CI396" i="2"/>
  <c r="CI373" i="2"/>
  <c r="CI327" i="2"/>
  <c r="CI118" i="2"/>
  <c r="E8" i="4"/>
  <c r="CH3355" i="2" l="1"/>
  <c r="CH3338" i="2"/>
  <c r="CH3317" i="2"/>
  <c r="CH3307" i="2"/>
  <c r="H9" i="4"/>
  <c r="CH3222" i="2"/>
  <c r="CH3103" i="2"/>
  <c r="CH3348" i="2"/>
  <c r="CH3247" i="2"/>
  <c r="CH3116" i="2"/>
  <c r="CH3050" i="2"/>
  <c r="CH3272" i="2"/>
  <c r="CH3341" i="2"/>
  <c r="CH3313" i="2"/>
  <c r="CH3126" i="2"/>
  <c r="CH3071" i="2"/>
  <c r="CH3000" i="2"/>
  <c r="CH2952" i="2"/>
  <c r="CH3019" i="2"/>
  <c r="CH2919" i="2"/>
  <c r="CH2895" i="2"/>
  <c r="CH2999" i="2"/>
  <c r="CH3059" i="2"/>
  <c r="CH3052" i="2"/>
  <c r="CH2921" i="2"/>
  <c r="CH2897" i="2"/>
  <c r="CH2873" i="2"/>
  <c r="CH2943" i="2"/>
  <c r="CH2908" i="2"/>
  <c r="CH2837" i="2"/>
  <c r="CH2645" i="2"/>
  <c r="CH2573" i="2"/>
  <c r="CH2838" i="2"/>
  <c r="CH2742" i="2"/>
  <c r="CH2686" i="2"/>
  <c r="CH2981" i="2"/>
  <c r="CH2703" i="2"/>
  <c r="CH2631" i="2"/>
  <c r="CH2899" i="2"/>
  <c r="CH2949" i="2"/>
  <c r="CH2746" i="2"/>
  <c r="CH2586" i="2"/>
  <c r="CH2804" i="2"/>
  <c r="CH2796" i="2"/>
  <c r="CH2707" i="2"/>
  <c r="CH2616" i="2"/>
  <c r="CH2737" i="2"/>
  <c r="CH2611" i="2"/>
  <c r="CH2536" i="2"/>
  <c r="CH2400" i="2"/>
  <c r="CH2505" i="2"/>
  <c r="CH2481" i="2"/>
  <c r="CH2844" i="2"/>
  <c r="CH2468" i="2"/>
  <c r="CH2560" i="2"/>
  <c r="CH2585" i="2"/>
  <c r="CH2165" i="2"/>
  <c r="CH2555" i="2"/>
  <c r="CH2547" i="2"/>
  <c r="CH2295" i="2"/>
  <c r="CH2271" i="2"/>
  <c r="CH2095" i="2"/>
  <c r="CH2367" i="2"/>
  <c r="CH2314" i="2"/>
  <c r="CH2210" i="2"/>
  <c r="CH2154" i="2"/>
  <c r="CH2022" i="2"/>
  <c r="CH2265" i="2"/>
  <c r="CH2039" i="2"/>
  <c r="CH1991" i="2"/>
  <c r="CH1911" i="2"/>
  <c r="CH2088" i="2"/>
  <c r="CH1994" i="2"/>
  <c r="CH1852" i="2"/>
  <c r="CH1732" i="2"/>
  <c r="CH2256" i="2"/>
  <c r="CH1869" i="2"/>
  <c r="CH1870" i="2"/>
  <c r="CH2339" i="2"/>
  <c r="CH1751" i="2"/>
  <c r="CH1907" i="2"/>
  <c r="CH1858" i="2"/>
  <c r="CH2035" i="2"/>
  <c r="CH1864" i="2"/>
  <c r="CH1905" i="2"/>
  <c r="CH1819" i="2"/>
  <c r="CH1768" i="2"/>
  <c r="CH1964" i="2"/>
  <c r="CH1638" i="2"/>
  <c r="CH1598" i="2"/>
  <c r="CH1393" i="2"/>
  <c r="CH1218" i="2"/>
  <c r="CH1704" i="2"/>
  <c r="CH1075" i="2"/>
  <c r="CH1300" i="2"/>
  <c r="CH1236" i="2"/>
  <c r="CH1084" i="2"/>
  <c r="CH1594" i="2"/>
  <c r="CH1612" i="2"/>
  <c r="CH1320" i="2"/>
  <c r="CH1579" i="2"/>
  <c r="CH1388" i="2"/>
  <c r="CH1128" i="2"/>
  <c r="CH2152" i="2"/>
  <c r="CH1596" i="2"/>
  <c r="CH1563" i="2"/>
  <c r="CH951" i="2"/>
  <c r="CH863" i="2"/>
  <c r="CH663" i="2"/>
  <c r="CH391" i="2"/>
  <c r="CH1303" i="2"/>
  <c r="CH969" i="2"/>
  <c r="CH953" i="2"/>
  <c r="CH625" i="2"/>
  <c r="CH433" i="2"/>
  <c r="CH1111" i="2"/>
  <c r="CH986" i="2"/>
  <c r="CH877" i="2"/>
  <c r="CH829" i="2"/>
  <c r="CH709" i="2"/>
  <c r="CH461" i="2"/>
  <c r="CH453" i="2"/>
  <c r="CH1064" i="2"/>
  <c r="CH830" i="2"/>
  <c r="CH659" i="2"/>
  <c r="CH582" i="2"/>
  <c r="CH251" i="2"/>
  <c r="CH243" i="2"/>
  <c r="CH163" i="2"/>
  <c r="CH131" i="2"/>
  <c r="CH1533" i="2"/>
  <c r="CH766" i="2"/>
  <c r="CH708" i="2"/>
  <c r="CH244" i="2"/>
  <c r="CH515" i="2"/>
  <c r="CH666" i="2"/>
  <c r="CH660" i="2"/>
  <c r="CH882" i="2"/>
  <c r="CH626" i="2"/>
  <c r="CH532" i="2"/>
  <c r="CH1344" i="2"/>
  <c r="CH563" i="2"/>
  <c r="CH378" i="2"/>
  <c r="CH248" i="2"/>
  <c r="CH191" i="2"/>
  <c r="CH380" i="2"/>
  <c r="CH13" i="2"/>
  <c r="CH364" i="2"/>
  <c r="CH1842" i="2"/>
  <c r="CH590" i="2"/>
  <c r="CH443" i="2"/>
  <c r="CH223" i="2"/>
  <c r="CH70" i="2"/>
  <c r="CH262" i="2"/>
  <c r="CH121" i="2"/>
  <c r="CG3243" i="2"/>
  <c r="CJ3243" i="2" s="1"/>
  <c r="CG3331" i="2"/>
  <c r="CJ3331" i="2" s="1"/>
  <c r="CG3279" i="2"/>
  <c r="CJ3279" i="2" s="1"/>
  <c r="CG3242" i="2"/>
  <c r="CJ3242" i="2" s="1"/>
  <c r="CG3300" i="2"/>
  <c r="CJ3300" i="2" s="1"/>
  <c r="CG3248" i="2"/>
  <c r="CJ3248" i="2" s="1"/>
  <c r="CG3314" i="2"/>
  <c r="CJ3314" i="2" s="1"/>
  <c r="CG3301" i="2"/>
  <c r="CJ3301" i="2" s="1"/>
  <c r="CG3244" i="2"/>
  <c r="CJ3244" i="2" s="1"/>
  <c r="CG3357" i="2"/>
  <c r="CJ3357" i="2" s="1"/>
  <c r="CG3345" i="2"/>
  <c r="CJ3345" i="2" s="1"/>
  <c r="CG3293" i="2"/>
  <c r="CJ3293" i="2" s="1"/>
  <c r="CG3340" i="2"/>
  <c r="CJ3340" i="2" s="1"/>
  <c r="CG3366" i="2"/>
  <c r="CJ3366" i="2" s="1"/>
  <c r="CG3323" i="2"/>
  <c r="CJ3323" i="2" s="1"/>
  <c r="CG3254" i="2"/>
  <c r="CJ3254" i="2" s="1"/>
  <c r="CG3125" i="2"/>
  <c r="CJ3125" i="2" s="1"/>
  <c r="CG2979" i="2"/>
  <c r="CJ2979" i="2" s="1"/>
  <c r="CG3070" i="2"/>
  <c r="CJ3070" i="2" s="1"/>
  <c r="CG3042" i="2"/>
  <c r="CJ3042" i="2" s="1"/>
  <c r="CG3048" i="2"/>
  <c r="CJ3048" i="2" s="1"/>
  <c r="CG2912" i="2"/>
  <c r="CJ2912" i="2" s="1"/>
  <c r="CG3106" i="2"/>
  <c r="CJ3106" i="2" s="1"/>
  <c r="CG2974" i="2"/>
  <c r="CJ2974" i="2" s="1"/>
  <c r="CG2836" i="2"/>
  <c r="CJ2836" i="2" s="1"/>
  <c r="CG2812" i="2"/>
  <c r="CJ2812" i="2" s="1"/>
  <c r="CG2748" i="2"/>
  <c r="CJ2748" i="2" s="1"/>
  <c r="CG2564" i="2"/>
  <c r="CJ2564" i="2" s="1"/>
  <c r="CG2765" i="2"/>
  <c r="CJ2765" i="2" s="1"/>
  <c r="CG2621" i="2"/>
  <c r="CJ2621" i="2" s="1"/>
  <c r="CG2678" i="2"/>
  <c r="CJ2678" i="2" s="1"/>
  <c r="CG2839" i="2"/>
  <c r="CJ2839" i="2" s="1"/>
  <c r="CG2801" i="2"/>
  <c r="CJ2801" i="2" s="1"/>
  <c r="CG2769" i="2"/>
  <c r="CJ2769" i="2" s="1"/>
  <c r="CG3062" i="2"/>
  <c r="CJ3062" i="2" s="1"/>
  <c r="CG2542" i="2"/>
  <c r="CJ2542" i="2" s="1"/>
  <c r="CG2494" i="2"/>
  <c r="CJ2494" i="2" s="1"/>
  <c r="CG2430" i="2"/>
  <c r="CJ2430" i="2" s="1"/>
  <c r="CG2909" i="2"/>
  <c r="CJ2909" i="2" s="1"/>
  <c r="CG2619" i="2"/>
  <c r="CJ2619" i="2" s="1"/>
  <c r="CG2447" i="2"/>
  <c r="CJ2447" i="2" s="1"/>
  <c r="CG2722" i="2"/>
  <c r="CJ2722" i="2" s="1"/>
  <c r="CG2464" i="2"/>
  <c r="CJ2464" i="2" s="1"/>
  <c r="CG2968" i="2"/>
  <c r="CJ2968" i="2" s="1"/>
  <c r="CG2802" i="2"/>
  <c r="CJ2802" i="2" s="1"/>
  <c r="CG2762" i="2"/>
  <c r="CJ2762" i="2" s="1"/>
  <c r="CG2714" i="2"/>
  <c r="CJ2714" i="2" s="1"/>
  <c r="CG2803" i="2"/>
  <c r="CJ2803" i="2" s="1"/>
  <c r="CG2626" i="2"/>
  <c r="CJ2626" i="2" s="1"/>
  <c r="CG2524" i="2"/>
  <c r="CJ2524" i="2" s="1"/>
  <c r="CG2359" i="2"/>
  <c r="CJ2359" i="2" s="1"/>
  <c r="CG2361" i="2"/>
  <c r="CJ2361" i="2" s="1"/>
  <c r="CG2387" i="2"/>
  <c r="CJ2387" i="2" s="1"/>
  <c r="CG2220" i="2"/>
  <c r="CJ2220" i="2" s="1"/>
  <c r="CG2523" i="2"/>
  <c r="CJ2523" i="2" s="1"/>
  <c r="CG2483" i="2"/>
  <c r="CJ2483" i="2" s="1"/>
  <c r="CG2221" i="2"/>
  <c r="CJ2221" i="2" s="1"/>
  <c r="CG2149" i="2"/>
  <c r="CJ2149" i="2" s="1"/>
  <c r="CG2363" i="2"/>
  <c r="CJ2363" i="2" s="1"/>
  <c r="CG2348" i="2"/>
  <c r="CJ2348" i="2" s="1"/>
  <c r="CG2302" i="2"/>
  <c r="CJ2302" i="2" s="1"/>
  <c r="CG2246" i="2"/>
  <c r="CJ2246" i="2" s="1"/>
  <c r="CG2230" i="2"/>
  <c r="CJ2230" i="2" s="1"/>
  <c r="CG2214" i="2"/>
  <c r="CJ2214" i="2" s="1"/>
  <c r="CG2158" i="2"/>
  <c r="CJ2158" i="2" s="1"/>
  <c r="CG2142" i="2"/>
  <c r="CJ2142" i="2" s="1"/>
  <c r="CG2615" i="2"/>
  <c r="CJ2615" i="2" s="1"/>
  <c r="CG2493" i="2"/>
  <c r="CJ2493" i="2" s="1"/>
  <c r="CG2489" i="2"/>
  <c r="CJ2489" i="2" s="1"/>
  <c r="CG2281" i="2"/>
  <c r="CJ2281" i="2" s="1"/>
  <c r="CG2217" i="2"/>
  <c r="CJ2217" i="2" s="1"/>
  <c r="CG2145" i="2"/>
  <c r="CJ2145" i="2" s="1"/>
  <c r="CG2218" i="2"/>
  <c r="CJ2218" i="2" s="1"/>
  <c r="CG1941" i="2"/>
  <c r="CJ1941" i="2" s="1"/>
  <c r="CG2458" i="2"/>
  <c r="CJ2458" i="2" s="1"/>
  <c r="CG2030" i="2"/>
  <c r="CJ2030" i="2" s="1"/>
  <c r="CG2194" i="2"/>
  <c r="CJ2194" i="2" s="1"/>
  <c r="CG1999" i="2"/>
  <c r="CJ1999" i="2" s="1"/>
  <c r="CG1967" i="2"/>
  <c r="CJ1967" i="2" s="1"/>
  <c r="CG1951" i="2"/>
  <c r="CJ1951" i="2" s="1"/>
  <c r="CG1927" i="2"/>
  <c r="CJ1927" i="2" s="1"/>
  <c r="CG2498" i="2"/>
  <c r="CJ2498" i="2" s="1"/>
  <c r="CG2338" i="2"/>
  <c r="CJ2338" i="2" s="1"/>
  <c r="CG2282" i="2"/>
  <c r="CJ2282" i="2" s="1"/>
  <c r="CG2176" i="2"/>
  <c r="CJ2176" i="2" s="1"/>
  <c r="CG1945" i="2"/>
  <c r="CJ1945" i="2" s="1"/>
  <c r="CG1803" i="2"/>
  <c r="CJ1803" i="2" s="1"/>
  <c r="CG1763" i="2"/>
  <c r="CJ1763" i="2" s="1"/>
  <c r="CG1739" i="2"/>
  <c r="CJ1739" i="2" s="1"/>
  <c r="CG1828" i="2"/>
  <c r="CJ1828" i="2" s="1"/>
  <c r="CG2170" i="2"/>
  <c r="CJ2170" i="2" s="1"/>
  <c r="CG2065" i="2"/>
  <c r="CJ2065" i="2" s="1"/>
  <c r="CG2011" i="2"/>
  <c r="CJ2011" i="2" s="1"/>
  <c r="CG1837" i="2"/>
  <c r="CJ1837" i="2" s="1"/>
  <c r="CG1773" i="2"/>
  <c r="CJ1773" i="2" s="1"/>
  <c r="CG1790" i="2"/>
  <c r="CJ1790" i="2" s="1"/>
  <c r="CG1734" i="2"/>
  <c r="CJ1734" i="2" s="1"/>
  <c r="CG2041" i="2"/>
  <c r="CJ2041" i="2" s="1"/>
  <c r="CG1652" i="2"/>
  <c r="CJ1652" i="2" s="1"/>
  <c r="CG1644" i="2"/>
  <c r="CJ1644" i="2" s="1"/>
  <c r="CG2336" i="2"/>
  <c r="CJ2336" i="2" s="1"/>
  <c r="CG2267" i="2"/>
  <c r="CJ2267" i="2" s="1"/>
  <c r="CG2049" i="2"/>
  <c r="CJ2049" i="2" s="1"/>
  <c r="CG1792" i="2"/>
  <c r="CJ1792" i="2" s="1"/>
  <c r="CG1720" i="2"/>
  <c r="CJ1720" i="2" s="1"/>
  <c r="CG1613" i="2"/>
  <c r="CJ1613" i="2" s="1"/>
  <c r="CG1328" i="2"/>
  <c r="CJ1328" i="2" s="1"/>
  <c r="CG1280" i="2"/>
  <c r="CJ1280" i="2" s="1"/>
  <c r="CG1056" i="2"/>
  <c r="CJ1056" i="2" s="1"/>
  <c r="CG1016" i="2"/>
  <c r="CJ1016" i="2" s="1"/>
  <c r="CG1496" i="2"/>
  <c r="CJ1496" i="2" s="1"/>
  <c r="CG1337" i="2"/>
  <c r="CJ1337" i="2" s="1"/>
  <c r="CG1113" i="2"/>
  <c r="CJ1113" i="2" s="1"/>
  <c r="CG2043" i="2"/>
  <c r="CJ2043" i="2" s="1"/>
  <c r="CG1920" i="2"/>
  <c r="CJ1920" i="2" s="1"/>
  <c r="CG1433" i="2"/>
  <c r="CJ1433" i="2" s="1"/>
  <c r="CG1058" i="2"/>
  <c r="CJ1058" i="2" s="1"/>
  <c r="CG1050" i="2"/>
  <c r="CJ1050" i="2" s="1"/>
  <c r="CG1979" i="2"/>
  <c r="CJ1979" i="2" s="1"/>
  <c r="CG1666" i="2"/>
  <c r="CJ1666" i="2" s="1"/>
  <c r="CG1378" i="2"/>
  <c r="CJ1378" i="2" s="1"/>
  <c r="CG1123" i="2"/>
  <c r="CJ1123" i="2" s="1"/>
  <c r="CG1530" i="2"/>
  <c r="CJ1530" i="2" s="1"/>
  <c r="CG1334" i="2"/>
  <c r="CJ1334" i="2" s="1"/>
  <c r="CG1228" i="2"/>
  <c r="CJ1228" i="2" s="1"/>
  <c r="CG1222" i="2"/>
  <c r="CJ1222" i="2" s="1"/>
  <c r="CG1214" i="2"/>
  <c r="CJ1214" i="2" s="1"/>
  <c r="CG1359" i="2"/>
  <c r="CJ1359" i="2" s="1"/>
  <c r="CG1220" i="2"/>
  <c r="CJ1220" i="2" s="1"/>
  <c r="CG1118" i="2"/>
  <c r="CJ1118" i="2" s="1"/>
  <c r="CG1277" i="2"/>
  <c r="CJ1277" i="2" s="1"/>
  <c r="CG1158" i="2"/>
  <c r="CJ1158" i="2" s="1"/>
  <c r="CG1680" i="2"/>
  <c r="CJ1680" i="2" s="1"/>
  <c r="CG1801" i="2"/>
  <c r="CJ1801" i="2" s="1"/>
  <c r="CG1985" i="2"/>
  <c r="CJ1985" i="2" s="1"/>
  <c r="CG1538" i="2"/>
  <c r="CJ1538" i="2" s="1"/>
  <c r="CG1341" i="2"/>
  <c r="CJ1341" i="2" s="1"/>
  <c r="CG1333" i="2"/>
  <c r="CJ1333" i="2" s="1"/>
  <c r="CG1327" i="2"/>
  <c r="CJ1327" i="2" s="1"/>
  <c r="CG1110" i="2"/>
  <c r="CJ1110" i="2" s="1"/>
  <c r="CG1358" i="2"/>
  <c r="CJ1358" i="2" s="1"/>
  <c r="CG1167" i="2"/>
  <c r="CJ1167" i="2" s="1"/>
  <c r="CG814" i="2"/>
  <c r="CJ814" i="2" s="1"/>
  <c r="CG750" i="2"/>
  <c r="CJ750" i="2" s="1"/>
  <c r="CG526" i="2"/>
  <c r="CJ526" i="2" s="1"/>
  <c r="CG1509" i="2"/>
  <c r="CJ1509" i="2" s="1"/>
  <c r="CG1404" i="2"/>
  <c r="CJ1404" i="2" s="1"/>
  <c r="CG1261" i="2"/>
  <c r="CJ1261" i="2" s="1"/>
  <c r="CG543" i="2"/>
  <c r="CJ543" i="2" s="1"/>
  <c r="CG912" i="2"/>
  <c r="CJ912" i="2" s="1"/>
  <c r="CG872" i="2"/>
  <c r="CJ872" i="2" s="1"/>
  <c r="CG632" i="2"/>
  <c r="CJ632" i="2" s="1"/>
  <c r="CG1132" i="2"/>
  <c r="CJ1132" i="2" s="1"/>
  <c r="CG1023" i="2"/>
  <c r="CJ1023" i="2" s="1"/>
  <c r="CG1475" i="2"/>
  <c r="CJ1475" i="2" s="1"/>
  <c r="CG1633" i="2"/>
  <c r="CJ1633" i="2" s="1"/>
  <c r="CG1318" i="2"/>
  <c r="CJ1318" i="2" s="1"/>
  <c r="CG1196" i="2"/>
  <c r="CJ1196" i="2" s="1"/>
  <c r="CG1012" i="2"/>
  <c r="CJ1012" i="2" s="1"/>
  <c r="CG956" i="2"/>
  <c r="CJ956" i="2" s="1"/>
  <c r="CG812" i="2"/>
  <c r="CJ812" i="2" s="1"/>
  <c r="CG724" i="2"/>
  <c r="CJ724" i="2" s="1"/>
  <c r="CG692" i="2"/>
  <c r="CJ692" i="2" s="1"/>
  <c r="CG556" i="2"/>
  <c r="CJ556" i="2" s="1"/>
  <c r="CG396" i="2"/>
  <c r="CJ396" i="2" s="1"/>
  <c r="CG978" i="2"/>
  <c r="CJ978" i="2" s="1"/>
  <c r="CG547" i="2"/>
  <c r="CJ547" i="2" s="1"/>
  <c r="CG427" i="2"/>
  <c r="CJ427" i="2" s="1"/>
  <c r="CG373" i="2"/>
  <c r="CJ373" i="2" s="1"/>
  <c r="CG209" i="2"/>
  <c r="CJ209" i="2" s="1"/>
  <c r="CG201" i="2"/>
  <c r="CJ201" i="2" s="1"/>
  <c r="CG15" i="2"/>
  <c r="CJ15" i="2" s="1"/>
  <c r="CG539" i="2"/>
  <c r="CJ539" i="2" s="1"/>
  <c r="CG483" i="2"/>
  <c r="CJ483" i="2" s="1"/>
  <c r="CG89" i="2"/>
  <c r="CJ89" i="2" s="1"/>
  <c r="CG40" i="2"/>
  <c r="CJ40" i="2" s="1"/>
  <c r="CG794" i="2"/>
  <c r="CJ794" i="2" s="1"/>
  <c r="CG715" i="2"/>
  <c r="CJ715" i="2" s="1"/>
  <c r="CG315" i="2"/>
  <c r="CJ315" i="2" s="1"/>
  <c r="CG187" i="2"/>
  <c r="CJ187" i="2" s="1"/>
  <c r="CG90" i="2"/>
  <c r="CJ90" i="2" s="1"/>
  <c r="CG417" i="2"/>
  <c r="CJ417" i="2" s="1"/>
  <c r="CG954" i="2"/>
  <c r="CJ954" i="2" s="1"/>
  <c r="CG739" i="2"/>
  <c r="CJ739" i="2" s="1"/>
  <c r="CG1164" i="2"/>
  <c r="CJ1164" i="2" s="1"/>
  <c r="CG701" i="2"/>
  <c r="CJ701" i="2" s="1"/>
  <c r="CG595" i="2"/>
  <c r="CJ595" i="2" s="1"/>
  <c r="CG538" i="2"/>
  <c r="CJ538" i="2" s="1"/>
  <c r="CG327" i="2"/>
  <c r="CJ327" i="2" s="1"/>
  <c r="CG319" i="2"/>
  <c r="CJ319" i="2" s="1"/>
  <c r="CG207" i="2"/>
  <c r="CJ207" i="2" s="1"/>
  <c r="CG119" i="2"/>
  <c r="CJ119" i="2" s="1"/>
  <c r="CG325" i="2"/>
  <c r="CJ325" i="2" s="1"/>
  <c r="CG118" i="2"/>
  <c r="CJ118" i="2" s="1"/>
  <c r="CG176" i="2"/>
  <c r="CJ176" i="2" s="1"/>
  <c r="CG181" i="2"/>
  <c r="CJ181" i="2" s="1"/>
  <c r="CG350" i="2"/>
  <c r="CJ350" i="2" s="1"/>
  <c r="CG317" i="2"/>
  <c r="CJ317" i="2" s="1"/>
  <c r="CG393" i="2"/>
  <c r="CJ393" i="2" s="1"/>
  <c r="CG334" i="2"/>
  <c r="CJ334" i="2" s="1"/>
  <c r="CG320" i="2"/>
  <c r="CJ320" i="2" s="1"/>
  <c r="CG949" i="2"/>
  <c r="CJ949" i="2" s="1"/>
  <c r="CI3348" i="2" l="1"/>
  <c r="CI3317" i="2"/>
  <c r="CI3247" i="2"/>
  <c r="G10" i="4"/>
  <c r="CI3355" i="2"/>
  <c r="CI3272" i="2"/>
  <c r="CI3126" i="2"/>
  <c r="CI3341" i="2"/>
  <c r="CI3307" i="2"/>
  <c r="CI3059" i="2"/>
  <c r="CI3313" i="2"/>
  <c r="CI3338" i="2"/>
  <c r="CI3222" i="2"/>
  <c r="CI3071" i="2"/>
  <c r="CI3050" i="2"/>
  <c r="CI2981" i="2"/>
  <c r="CI2949" i="2"/>
  <c r="CI3103" i="2"/>
  <c r="CI2999" i="2"/>
  <c r="CI3052" i="2"/>
  <c r="CI2921" i="2"/>
  <c r="CI2897" i="2"/>
  <c r="CI2873" i="2"/>
  <c r="CI3000" i="2"/>
  <c r="CI3116" i="2"/>
  <c r="CI3019" i="2"/>
  <c r="CI2952" i="2"/>
  <c r="CI2838" i="2"/>
  <c r="CI2742" i="2"/>
  <c r="CI2686" i="2"/>
  <c r="CI2703" i="2"/>
  <c r="CI2631" i="2"/>
  <c r="CI2919" i="2"/>
  <c r="CI2899" i="2"/>
  <c r="CI2616" i="2"/>
  <c r="CI2560" i="2"/>
  <c r="CI2908" i="2"/>
  <c r="CI2895" i="2"/>
  <c r="CI2707" i="2"/>
  <c r="CI2611" i="2"/>
  <c r="CI2737" i="2"/>
  <c r="CI2536" i="2"/>
  <c r="CI2400" i="2"/>
  <c r="CI2746" i="2"/>
  <c r="CI2586" i="2"/>
  <c r="CI2505" i="2"/>
  <c r="CI2481" i="2"/>
  <c r="CI2844" i="2"/>
  <c r="CI2837" i="2"/>
  <c r="CI2645" i="2"/>
  <c r="CI2585" i="2"/>
  <c r="CI2804" i="2"/>
  <c r="CI2796" i="2"/>
  <c r="CI2943" i="2"/>
  <c r="CI2555" i="2"/>
  <c r="CI2547" i="2"/>
  <c r="CI2573" i="2"/>
  <c r="CI2295" i="2"/>
  <c r="CI2271" i="2"/>
  <c r="CI2095" i="2"/>
  <c r="CI2367" i="2"/>
  <c r="CI2256" i="2"/>
  <c r="CI2152" i="2"/>
  <c r="CI2468" i="2"/>
  <c r="CI2339" i="2"/>
  <c r="CI2022" i="2"/>
  <c r="CI2265" i="2"/>
  <c r="CI2210" i="2"/>
  <c r="CI2039" i="2"/>
  <c r="CI1991" i="2"/>
  <c r="CI1911" i="2"/>
  <c r="CI2314" i="2"/>
  <c r="CI2088" i="2"/>
  <c r="CI2165" i="2"/>
  <c r="CI1869" i="2"/>
  <c r="CI1870" i="2"/>
  <c r="CI1751" i="2"/>
  <c r="CI1864" i="2"/>
  <c r="CI1768" i="2"/>
  <c r="CI1704" i="2"/>
  <c r="CI1858" i="2"/>
  <c r="CI1905" i="2"/>
  <c r="CI1819" i="2"/>
  <c r="CI1393" i="2"/>
  <c r="CI1218" i="2"/>
  <c r="CI1075" i="2"/>
  <c r="CI1300" i="2"/>
  <c r="CI1236" i="2"/>
  <c r="CI1084" i="2"/>
  <c r="CI2035" i="2"/>
  <c r="CI1594" i="2"/>
  <c r="CI1388" i="2"/>
  <c r="CI1612" i="2"/>
  <c r="CI1320" i="2"/>
  <c r="CI1598" i="2"/>
  <c r="CI1579" i="2"/>
  <c r="CI1128" i="2"/>
  <c r="CI1907" i="2"/>
  <c r="CI1344" i="2"/>
  <c r="CI1064" i="2"/>
  <c r="CI1964" i="2"/>
  <c r="CI1852" i="2"/>
  <c r="CI1638" i="2"/>
  <c r="CI1994" i="2"/>
  <c r="CI2154" i="2"/>
  <c r="CI1533" i="2"/>
  <c r="CI1111" i="2"/>
  <c r="CI1842" i="2"/>
  <c r="CI1303" i="2"/>
  <c r="CI969" i="2"/>
  <c r="CI953" i="2"/>
  <c r="CI625" i="2"/>
  <c r="CI433" i="2"/>
  <c r="CI1596" i="2"/>
  <c r="CI986" i="2"/>
  <c r="CI882" i="2"/>
  <c r="CI666" i="2"/>
  <c r="CI626" i="2"/>
  <c r="CI378" i="2"/>
  <c r="CI1732" i="2"/>
  <c r="CI830" i="2"/>
  <c r="CI766" i="2"/>
  <c r="CI590" i="2"/>
  <c r="CI582" i="2"/>
  <c r="CI659" i="2"/>
  <c r="CI461" i="2"/>
  <c r="CI391" i="2"/>
  <c r="CI251" i="2"/>
  <c r="CI243" i="2"/>
  <c r="CI163" i="2"/>
  <c r="CI131" i="2"/>
  <c r="CI708" i="2"/>
  <c r="CI244" i="2"/>
  <c r="CI863" i="2"/>
  <c r="CI663" i="2"/>
  <c r="CI515" i="2"/>
  <c r="CI380" i="2"/>
  <c r="CI262" i="2"/>
  <c r="CI709" i="2"/>
  <c r="CI660" i="2"/>
  <c r="CI1563" i="2"/>
  <c r="CI532" i="2"/>
  <c r="CI877" i="2"/>
  <c r="CI563" i="2"/>
  <c r="CI951" i="2"/>
  <c r="CI829" i="2"/>
  <c r="CI364" i="2"/>
  <c r="CI121" i="2"/>
  <c r="CI191" i="2"/>
  <c r="CI13" i="2"/>
  <c r="CI223" i="2"/>
  <c r="CI443" i="2"/>
  <c r="CI453" i="2"/>
  <c r="CI248" i="2"/>
  <c r="CI70" i="2"/>
  <c r="E9" i="4"/>
  <c r="CH3363" i="2" l="1"/>
  <c r="CH3316" i="2"/>
  <c r="CH3204" i="2"/>
  <c r="CH3337" i="2"/>
  <c r="CH3321" i="2"/>
  <c r="CH3224" i="2"/>
  <c r="CH3265" i="2"/>
  <c r="E10" i="4"/>
  <c r="CH3135" i="2"/>
  <c r="CH3285" i="2"/>
  <c r="CH3191" i="2"/>
  <c r="CH3010" i="2"/>
  <c r="H10" i="4"/>
  <c r="CH3297" i="2"/>
  <c r="CH2887" i="2"/>
  <c r="CH2982" i="2"/>
  <c r="CH2896" i="2"/>
  <c r="CH2951" i="2"/>
  <c r="CH2865" i="2"/>
  <c r="CH3183" i="2"/>
  <c r="CH2941" i="2"/>
  <c r="CH2709" i="2"/>
  <c r="CH2734" i="2"/>
  <c r="CH2606" i="2"/>
  <c r="CH2582" i="2"/>
  <c r="CH2815" i="2"/>
  <c r="CH2891" i="2"/>
  <c r="CH2658" i="2"/>
  <c r="CH2519" i="2"/>
  <c r="CH2471" i="2"/>
  <c r="CH2704" i="2"/>
  <c r="CH2577" i="2"/>
  <c r="CH2512" i="2"/>
  <c r="CH2713" i="2"/>
  <c r="CH2473" i="2"/>
  <c r="CH2378" i="2"/>
  <c r="CH2918" i="2"/>
  <c r="CH2736" i="2"/>
  <c r="CH2485" i="2"/>
  <c r="CH2453" i="2"/>
  <c r="CH2437" i="2"/>
  <c r="CH2360" i="2"/>
  <c r="CH2352" i="2"/>
  <c r="CH2635" i="2"/>
  <c r="CH2531" i="2"/>
  <c r="CH2353" i="2"/>
  <c r="CH2580" i="2"/>
  <c r="CH2571" i="2"/>
  <c r="CH2593" i="2"/>
  <c r="CH2358" i="2"/>
  <c r="CH2351" i="2"/>
  <c r="CH2226" i="2"/>
  <c r="CH1981" i="2"/>
  <c r="CH1949" i="2"/>
  <c r="CH2014" i="2"/>
  <c r="CH2257" i="2"/>
  <c r="CH2087" i="2"/>
  <c r="CH1943" i="2"/>
  <c r="CH2080" i="2"/>
  <c r="CH1992" i="2"/>
  <c r="CH2185" i="2"/>
  <c r="CH1844" i="2"/>
  <c r="CH1788" i="2"/>
  <c r="CH2209" i="2"/>
  <c r="CH2272" i="2"/>
  <c r="CH2236" i="2"/>
  <c r="CH2083" i="2"/>
  <c r="CH2067" i="2"/>
  <c r="CH2107" i="2"/>
  <c r="CH1955" i="2"/>
  <c r="CH1859" i="2"/>
  <c r="CH1850" i="2"/>
  <c r="CH2192" i="2"/>
  <c r="CH1622" i="2"/>
  <c r="CH1416" i="2"/>
  <c r="CH1631" i="2"/>
  <c r="CH1583" i="2"/>
  <c r="CH1520" i="2"/>
  <c r="CH1497" i="2"/>
  <c r="CH1347" i="2"/>
  <c r="CH1331" i="2"/>
  <c r="CH1219" i="2"/>
  <c r="CH1650" i="2"/>
  <c r="CH1427" i="2"/>
  <c r="CH1419" i="2"/>
  <c r="CH1379" i="2"/>
  <c r="CH1020" i="2"/>
  <c r="CH1200" i="2"/>
  <c r="CH1168" i="2"/>
  <c r="CH1890" i="2"/>
  <c r="CH1165" i="2"/>
  <c r="CH1470" i="2"/>
  <c r="CH1071" i="2"/>
  <c r="CH1671" i="2"/>
  <c r="CH1007" i="2"/>
  <c r="CH575" i="2"/>
  <c r="CH415" i="2"/>
  <c r="CH1697" i="2"/>
  <c r="CH1430" i="2"/>
  <c r="CH1564" i="2"/>
  <c r="CH977" i="2"/>
  <c r="CH737" i="2"/>
  <c r="CH689" i="2"/>
  <c r="CH617" i="2"/>
  <c r="CH998" i="2"/>
  <c r="CH914" i="2"/>
  <c r="CH1619" i="2"/>
  <c r="CH1166" i="2"/>
  <c r="CH972" i="2"/>
  <c r="CH1102" i="2"/>
  <c r="CH742" i="2"/>
  <c r="CH596" i="2"/>
  <c r="CH274" i="2"/>
  <c r="CH787" i="2"/>
  <c r="CH299" i="2"/>
  <c r="CH260" i="2"/>
  <c r="CH94" i="2"/>
  <c r="CH50" i="2"/>
  <c r="CH586" i="2"/>
  <c r="CH321" i="2"/>
  <c r="CH255" i="2"/>
  <c r="CH249" i="2"/>
  <c r="CH233" i="2"/>
  <c r="CH412" i="2"/>
  <c r="CG3338" i="2"/>
  <c r="CJ3338" i="2" s="1"/>
  <c r="CG3307" i="2"/>
  <c r="CJ3307" i="2" s="1"/>
  <c r="CG3341" i="2"/>
  <c r="CJ3341" i="2" s="1"/>
  <c r="CG3348" i="2"/>
  <c r="CJ3348" i="2" s="1"/>
  <c r="CG3247" i="2"/>
  <c r="CJ3247" i="2" s="1"/>
  <c r="CG3317" i="2"/>
  <c r="CJ3317" i="2" s="1"/>
  <c r="CG3116" i="2"/>
  <c r="CJ3116" i="2" s="1"/>
  <c r="CG3272" i="2"/>
  <c r="CJ3272" i="2" s="1"/>
  <c r="CG3126" i="2"/>
  <c r="CJ3126" i="2" s="1"/>
  <c r="CG3222" i="2"/>
  <c r="CJ3222" i="2" s="1"/>
  <c r="CG3103" i="2"/>
  <c r="CJ3103" i="2" s="1"/>
  <c r="CG3355" i="2"/>
  <c r="CJ3355" i="2" s="1"/>
  <c r="CG3071" i="2"/>
  <c r="CJ3071" i="2" s="1"/>
  <c r="CG3050" i="2"/>
  <c r="CJ3050" i="2" s="1"/>
  <c r="CG3313" i="2"/>
  <c r="CJ3313" i="2" s="1"/>
  <c r="CG3059" i="2"/>
  <c r="CJ3059" i="2" s="1"/>
  <c r="CG3052" i="2"/>
  <c r="CJ3052" i="2" s="1"/>
  <c r="CG2999" i="2"/>
  <c r="CJ2999" i="2" s="1"/>
  <c r="CG2943" i="2"/>
  <c r="CJ2943" i="2" s="1"/>
  <c r="CG3019" i="2"/>
  <c r="CJ3019" i="2" s="1"/>
  <c r="CG2919" i="2"/>
  <c r="CJ2919" i="2" s="1"/>
  <c r="CG2895" i="2"/>
  <c r="CJ2895" i="2" s="1"/>
  <c r="CG2949" i="2"/>
  <c r="CJ2949" i="2" s="1"/>
  <c r="CG2899" i="2"/>
  <c r="CJ2899" i="2" s="1"/>
  <c r="CG2844" i="2"/>
  <c r="CJ2844" i="2" s="1"/>
  <c r="CG2804" i="2"/>
  <c r="CJ2804" i="2" s="1"/>
  <c r="CG2796" i="2"/>
  <c r="CJ2796" i="2" s="1"/>
  <c r="CG2952" i="2"/>
  <c r="CJ2952" i="2" s="1"/>
  <c r="CG2921" i="2"/>
  <c r="CJ2921" i="2" s="1"/>
  <c r="CG2837" i="2"/>
  <c r="CJ2837" i="2" s="1"/>
  <c r="CG2645" i="2"/>
  <c r="CJ2645" i="2" s="1"/>
  <c r="CG2573" i="2"/>
  <c r="CJ2573" i="2" s="1"/>
  <c r="CG2873" i="2"/>
  <c r="CJ2873" i="2" s="1"/>
  <c r="CG2838" i="2"/>
  <c r="CJ2838" i="2" s="1"/>
  <c r="CG2742" i="2"/>
  <c r="CJ2742" i="2" s="1"/>
  <c r="CG2686" i="2"/>
  <c r="CJ2686" i="2" s="1"/>
  <c r="CG2981" i="2"/>
  <c r="CJ2981" i="2" s="1"/>
  <c r="CG2897" i="2"/>
  <c r="CJ2897" i="2" s="1"/>
  <c r="CG2908" i="2"/>
  <c r="CJ2908" i="2" s="1"/>
  <c r="CG2737" i="2"/>
  <c r="CJ2737" i="2" s="1"/>
  <c r="CG2585" i="2"/>
  <c r="CJ2585" i="2" s="1"/>
  <c r="CG2707" i="2"/>
  <c r="CJ2707" i="2" s="1"/>
  <c r="CG2616" i="2"/>
  <c r="CJ2616" i="2" s="1"/>
  <c r="CG2746" i="2"/>
  <c r="CJ2746" i="2" s="1"/>
  <c r="CG2631" i="2"/>
  <c r="CJ2631" i="2" s="1"/>
  <c r="CG2611" i="2"/>
  <c r="CJ2611" i="2" s="1"/>
  <c r="CG2586" i="2"/>
  <c r="CJ2586" i="2" s="1"/>
  <c r="CG2536" i="2"/>
  <c r="CJ2536" i="2" s="1"/>
  <c r="CG2400" i="2"/>
  <c r="CJ2400" i="2" s="1"/>
  <c r="CG3000" i="2"/>
  <c r="CJ3000" i="2" s="1"/>
  <c r="CG2703" i="2"/>
  <c r="CJ2703" i="2" s="1"/>
  <c r="CG2468" i="2"/>
  <c r="CJ2468" i="2" s="1"/>
  <c r="CG2555" i="2"/>
  <c r="CJ2555" i="2" s="1"/>
  <c r="CG2481" i="2"/>
  <c r="CJ2481" i="2" s="1"/>
  <c r="CG2367" i="2"/>
  <c r="CJ2367" i="2" s="1"/>
  <c r="CG2505" i="2"/>
  <c r="CJ2505" i="2" s="1"/>
  <c r="CG2560" i="2"/>
  <c r="CJ2560" i="2" s="1"/>
  <c r="CG2165" i="2"/>
  <c r="CJ2165" i="2" s="1"/>
  <c r="CG2547" i="2"/>
  <c r="CJ2547" i="2" s="1"/>
  <c r="CG2265" i="2"/>
  <c r="CJ2265" i="2" s="1"/>
  <c r="CG1964" i="2"/>
  <c r="CJ1964" i="2" s="1"/>
  <c r="CG2210" i="2"/>
  <c r="CJ2210" i="2" s="1"/>
  <c r="CG2022" i="2"/>
  <c r="CJ2022" i="2" s="1"/>
  <c r="CG2314" i="2"/>
  <c r="CJ2314" i="2" s="1"/>
  <c r="CG2271" i="2"/>
  <c r="CJ2271" i="2" s="1"/>
  <c r="CG2039" i="2"/>
  <c r="CJ2039" i="2" s="1"/>
  <c r="CG1991" i="2"/>
  <c r="CJ1991" i="2" s="1"/>
  <c r="CG1907" i="2"/>
  <c r="CJ1907" i="2" s="1"/>
  <c r="CG1819" i="2"/>
  <c r="CJ1819" i="2" s="1"/>
  <c r="CG1994" i="2"/>
  <c r="CJ1994" i="2" s="1"/>
  <c r="CG1852" i="2"/>
  <c r="CJ1852" i="2" s="1"/>
  <c r="CG1732" i="2"/>
  <c r="CJ1732" i="2" s="1"/>
  <c r="CG2256" i="2"/>
  <c r="CJ2256" i="2" s="1"/>
  <c r="CG2088" i="2"/>
  <c r="CJ2088" i="2" s="1"/>
  <c r="CG1869" i="2"/>
  <c r="CJ1869" i="2" s="1"/>
  <c r="CG1870" i="2"/>
  <c r="CJ1870" i="2" s="1"/>
  <c r="CG2339" i="2"/>
  <c r="CJ2339" i="2" s="1"/>
  <c r="CG1842" i="2"/>
  <c r="CJ1842" i="2" s="1"/>
  <c r="CG1751" i="2"/>
  <c r="CJ1751" i="2" s="1"/>
  <c r="CG1704" i="2"/>
  <c r="CJ1704" i="2" s="1"/>
  <c r="CG2295" i="2"/>
  <c r="CJ2295" i="2" s="1"/>
  <c r="CG2154" i="2"/>
  <c r="CJ2154" i="2" s="1"/>
  <c r="CG2152" i="2"/>
  <c r="CJ2152" i="2" s="1"/>
  <c r="CG2035" i="2"/>
  <c r="CJ2035" i="2" s="1"/>
  <c r="CG1911" i="2"/>
  <c r="CJ1911" i="2" s="1"/>
  <c r="CG1864" i="2"/>
  <c r="CJ1864" i="2" s="1"/>
  <c r="CG1905" i="2"/>
  <c r="CJ1905" i="2" s="1"/>
  <c r="CG1533" i="2"/>
  <c r="CJ1533" i="2" s="1"/>
  <c r="CG1344" i="2"/>
  <c r="CJ1344" i="2" s="1"/>
  <c r="CG1320" i="2"/>
  <c r="CJ1320" i="2" s="1"/>
  <c r="CG1128" i="2"/>
  <c r="CJ1128" i="2" s="1"/>
  <c r="CG1064" i="2"/>
  <c r="CJ1064" i="2" s="1"/>
  <c r="CG1638" i="2"/>
  <c r="CJ1638" i="2" s="1"/>
  <c r="CG1598" i="2"/>
  <c r="CJ1598" i="2" s="1"/>
  <c r="CG1393" i="2"/>
  <c r="CJ1393" i="2" s="1"/>
  <c r="CG1218" i="2"/>
  <c r="CJ1218" i="2" s="1"/>
  <c r="CG1858" i="2"/>
  <c r="CJ1858" i="2" s="1"/>
  <c r="CG1075" i="2"/>
  <c r="CJ1075" i="2" s="1"/>
  <c r="CG1594" i="2"/>
  <c r="CJ1594" i="2" s="1"/>
  <c r="CG1236" i="2"/>
  <c r="CJ1236" i="2" s="1"/>
  <c r="CG2095" i="2"/>
  <c r="CJ2095" i="2" s="1"/>
  <c r="CG1768" i="2"/>
  <c r="CJ1768" i="2" s="1"/>
  <c r="CG1612" i="2"/>
  <c r="CJ1612" i="2" s="1"/>
  <c r="CG1563" i="2"/>
  <c r="CJ1563" i="2" s="1"/>
  <c r="CG1303" i="2"/>
  <c r="CJ1303" i="2" s="1"/>
  <c r="CG1300" i="2"/>
  <c r="CJ1300" i="2" s="1"/>
  <c r="CG830" i="2"/>
  <c r="CJ830" i="2" s="1"/>
  <c r="CG766" i="2"/>
  <c r="CJ766" i="2" s="1"/>
  <c r="CG590" i="2"/>
  <c r="CJ590" i="2" s="1"/>
  <c r="CG582" i="2"/>
  <c r="CJ582" i="2" s="1"/>
  <c r="CG951" i="2"/>
  <c r="CJ951" i="2" s="1"/>
  <c r="CG863" i="2"/>
  <c r="CJ863" i="2" s="1"/>
  <c r="CG663" i="2"/>
  <c r="CJ663" i="2" s="1"/>
  <c r="CG391" i="2"/>
  <c r="CJ391" i="2" s="1"/>
  <c r="CG1388" i="2"/>
  <c r="CJ1388" i="2" s="1"/>
  <c r="CG1596" i="2"/>
  <c r="CJ1596" i="2" s="1"/>
  <c r="CG1579" i="2"/>
  <c r="CJ1579" i="2" s="1"/>
  <c r="CG1084" i="2"/>
  <c r="CJ1084" i="2" s="1"/>
  <c r="CG969" i="2"/>
  <c r="CJ969" i="2" s="1"/>
  <c r="CG953" i="2"/>
  <c r="CJ953" i="2" s="1"/>
  <c r="CG708" i="2"/>
  <c r="CJ708" i="2" s="1"/>
  <c r="CG660" i="2"/>
  <c r="CJ660" i="2" s="1"/>
  <c r="CG532" i="2"/>
  <c r="CJ532" i="2" s="1"/>
  <c r="CG380" i="2"/>
  <c r="CJ380" i="2" s="1"/>
  <c r="CG364" i="2"/>
  <c r="CJ364" i="2" s="1"/>
  <c r="CG121" i="2"/>
  <c r="CJ121" i="2" s="1"/>
  <c r="CG244" i="2"/>
  <c r="CJ244" i="2" s="1"/>
  <c r="CG461" i="2"/>
  <c r="CJ461" i="2" s="1"/>
  <c r="CG659" i="2"/>
  <c r="CJ659" i="2" s="1"/>
  <c r="CG625" i="2"/>
  <c r="CJ625" i="2" s="1"/>
  <c r="CG251" i="2"/>
  <c r="CJ251" i="2" s="1"/>
  <c r="CG243" i="2"/>
  <c r="CJ243" i="2" s="1"/>
  <c r="CG163" i="2"/>
  <c r="CJ163" i="2" s="1"/>
  <c r="CG131" i="2"/>
  <c r="CJ131" i="2" s="1"/>
  <c r="CG986" i="2"/>
  <c r="CJ986" i="2" s="1"/>
  <c r="CG709" i="2"/>
  <c r="CJ709" i="2" s="1"/>
  <c r="CG666" i="2"/>
  <c r="CJ666" i="2" s="1"/>
  <c r="CG515" i="2"/>
  <c r="CJ515" i="2" s="1"/>
  <c r="CG882" i="2"/>
  <c r="CJ882" i="2" s="1"/>
  <c r="CG877" i="2"/>
  <c r="CJ877" i="2" s="1"/>
  <c r="CG626" i="2"/>
  <c r="CJ626" i="2" s="1"/>
  <c r="CG443" i="2"/>
  <c r="CJ443" i="2" s="1"/>
  <c r="CG223" i="2"/>
  <c r="CJ223" i="2" s="1"/>
  <c r="CG191" i="2"/>
  <c r="CJ191" i="2" s="1"/>
  <c r="CG70" i="2"/>
  <c r="CJ70" i="2" s="1"/>
  <c r="CG13" i="2"/>
  <c r="CJ13" i="2" s="1"/>
  <c r="CG563" i="2"/>
  <c r="CJ563" i="2" s="1"/>
  <c r="CG248" i="2"/>
  <c r="CJ248" i="2" s="1"/>
  <c r="CG378" i="2"/>
  <c r="CJ378" i="2" s="1"/>
  <c r="CG262" i="2"/>
  <c r="CJ262" i="2" s="1"/>
  <c r="CG1111" i="2"/>
  <c r="CJ1111" i="2" s="1"/>
  <c r="CG453" i="2"/>
  <c r="CJ453" i="2" s="1"/>
  <c r="CG433" i="2"/>
  <c r="CJ433" i="2" s="1"/>
  <c r="CG829" i="2"/>
  <c r="CJ829" i="2" s="1"/>
  <c r="CI3285" i="2" l="1"/>
  <c r="CI3316" i="2"/>
  <c r="CI3191" i="2"/>
  <c r="CI3183" i="2"/>
  <c r="G11" i="4"/>
  <c r="CI3363" i="2"/>
  <c r="CI3204" i="2"/>
  <c r="CI3337" i="2"/>
  <c r="CI3297" i="2"/>
  <c r="CI3321" i="2"/>
  <c r="CI3224" i="2"/>
  <c r="CI3135" i="2"/>
  <c r="CI2941" i="2"/>
  <c r="CI2982" i="2"/>
  <c r="CI2896" i="2"/>
  <c r="CI2951" i="2"/>
  <c r="CI2865" i="2"/>
  <c r="CI3265" i="2"/>
  <c r="CI2734" i="2"/>
  <c r="CI2606" i="2"/>
  <c r="CI2582" i="2"/>
  <c r="CI2815" i="2"/>
  <c r="CI2891" i="2"/>
  <c r="CI2736" i="2"/>
  <c r="CI2704" i="2"/>
  <c r="CI3010" i="2"/>
  <c r="CI2887" i="2"/>
  <c r="CI2635" i="2"/>
  <c r="CI2571" i="2"/>
  <c r="CI2577" i="2"/>
  <c r="CI2512" i="2"/>
  <c r="CI2713" i="2"/>
  <c r="CI2473" i="2"/>
  <c r="CI2378" i="2"/>
  <c r="CI2658" i="2"/>
  <c r="CI2918" i="2"/>
  <c r="CI2709" i="2"/>
  <c r="CI2580" i="2"/>
  <c r="CI2531" i="2"/>
  <c r="CI2353" i="2"/>
  <c r="CI2485" i="2"/>
  <c r="CI2437" i="2"/>
  <c r="CI2453" i="2"/>
  <c r="CI2593" i="2"/>
  <c r="CI2358" i="2"/>
  <c r="CI2272" i="2"/>
  <c r="CI2192" i="2"/>
  <c r="CI2107" i="2"/>
  <c r="CI2360" i="2"/>
  <c r="CI2352" i="2"/>
  <c r="CI2014" i="2"/>
  <c r="CI2257" i="2"/>
  <c r="CI2087" i="2"/>
  <c r="CI1943" i="2"/>
  <c r="CI2080" i="2"/>
  <c r="CI1992" i="2"/>
  <c r="CI2471" i="2"/>
  <c r="CI2519" i="2"/>
  <c r="CI2351" i="2"/>
  <c r="CI2226" i="2"/>
  <c r="CI2209" i="2"/>
  <c r="CI1949" i="2"/>
  <c r="CI2236" i="2"/>
  <c r="CI2083" i="2"/>
  <c r="CI1955" i="2"/>
  <c r="CI2067" i="2"/>
  <c r="CI1788" i="2"/>
  <c r="CI2185" i="2"/>
  <c r="CI1890" i="2"/>
  <c r="CI1671" i="2"/>
  <c r="CI1844" i="2"/>
  <c r="CI1981" i="2"/>
  <c r="CI1631" i="2"/>
  <c r="CI1583" i="2"/>
  <c r="CI1520" i="2"/>
  <c r="CI1497" i="2"/>
  <c r="CI1347" i="2"/>
  <c r="CI1331" i="2"/>
  <c r="CI1219" i="2"/>
  <c r="CI1650" i="2"/>
  <c r="CI1427" i="2"/>
  <c r="CI1419" i="2"/>
  <c r="CI1379" i="2"/>
  <c r="CI1020" i="2"/>
  <c r="CI1165" i="2"/>
  <c r="CI1470" i="2"/>
  <c r="CI1071" i="2"/>
  <c r="CI1850" i="2"/>
  <c r="CI1622" i="2"/>
  <c r="CI1619" i="2"/>
  <c r="CI1564" i="2"/>
  <c r="CI1416" i="2"/>
  <c r="CI1859" i="2"/>
  <c r="CI1697" i="2"/>
  <c r="CI1430" i="2"/>
  <c r="CI1200" i="2"/>
  <c r="CI977" i="2"/>
  <c r="CI737" i="2"/>
  <c r="CI689" i="2"/>
  <c r="CI617" i="2"/>
  <c r="CI1168" i="2"/>
  <c r="CI998" i="2"/>
  <c r="CI914" i="2"/>
  <c r="CI586" i="2"/>
  <c r="CI1102" i="2"/>
  <c r="CI742" i="2"/>
  <c r="CI1007" i="2"/>
  <c r="CI787" i="2"/>
  <c r="CI575" i="2"/>
  <c r="CI299" i="2"/>
  <c r="CI260" i="2"/>
  <c r="CI94" i="2"/>
  <c r="CI50" i="2"/>
  <c r="CI972" i="2"/>
  <c r="CI1166" i="2"/>
  <c r="CI321" i="2"/>
  <c r="CI249" i="2"/>
  <c r="CI233" i="2"/>
  <c r="CI274" i="2"/>
  <c r="CI415" i="2"/>
  <c r="CI255" i="2"/>
  <c r="CI596" i="2"/>
  <c r="CI412" i="2"/>
  <c r="CG3265" i="2"/>
  <c r="CJ3265" i="2" s="1"/>
  <c r="CG3337" i="2"/>
  <c r="CJ3337" i="2" s="1"/>
  <c r="CG3316" i="2"/>
  <c r="CJ3316" i="2" s="1"/>
  <c r="CG3135" i="2"/>
  <c r="CJ3135" i="2" s="1"/>
  <c r="CG3363" i="2"/>
  <c r="CJ3363" i="2" s="1"/>
  <c r="CG3297" i="2"/>
  <c r="CJ3297" i="2" s="1"/>
  <c r="CG3321" i="2"/>
  <c r="CJ3321" i="2" s="1"/>
  <c r="CG3285" i="2"/>
  <c r="CJ3285" i="2" s="1"/>
  <c r="CG3204" i="2"/>
  <c r="CJ3204" i="2" s="1"/>
  <c r="CG3191" i="2"/>
  <c r="CJ3191" i="2" s="1"/>
  <c r="CG3010" i="2"/>
  <c r="CJ3010" i="2" s="1"/>
  <c r="CG3224" i="2"/>
  <c r="CJ3224" i="2" s="1"/>
  <c r="CG3183" i="2"/>
  <c r="CJ3183" i="2" s="1"/>
  <c r="CG2951" i="2"/>
  <c r="CJ2951" i="2" s="1"/>
  <c r="CG2941" i="2"/>
  <c r="CJ2941" i="2" s="1"/>
  <c r="CG2918" i="2"/>
  <c r="CJ2918" i="2" s="1"/>
  <c r="CG2887" i="2"/>
  <c r="CJ2887" i="2" s="1"/>
  <c r="CG2982" i="2"/>
  <c r="CJ2982" i="2" s="1"/>
  <c r="CG2896" i="2"/>
  <c r="CJ2896" i="2" s="1"/>
  <c r="CG2891" i="2"/>
  <c r="CJ2891" i="2" s="1"/>
  <c r="CG2580" i="2"/>
  <c r="CJ2580" i="2" s="1"/>
  <c r="CG2709" i="2"/>
  <c r="CJ2709" i="2" s="1"/>
  <c r="CG2734" i="2"/>
  <c r="CJ2734" i="2" s="1"/>
  <c r="CG2606" i="2"/>
  <c r="CJ2606" i="2" s="1"/>
  <c r="CG2582" i="2"/>
  <c r="CJ2582" i="2" s="1"/>
  <c r="CG2865" i="2"/>
  <c r="CJ2865" i="2" s="1"/>
  <c r="CG2713" i="2"/>
  <c r="CJ2713" i="2" s="1"/>
  <c r="CG2593" i="2"/>
  <c r="CJ2593" i="2" s="1"/>
  <c r="CG2577" i="2"/>
  <c r="CJ2577" i="2" s="1"/>
  <c r="CG2571" i="2"/>
  <c r="CJ2571" i="2" s="1"/>
  <c r="CG2519" i="2"/>
  <c r="CJ2519" i="2" s="1"/>
  <c r="CG2471" i="2"/>
  <c r="CJ2471" i="2" s="1"/>
  <c r="CG2704" i="2"/>
  <c r="CJ2704" i="2" s="1"/>
  <c r="CG2512" i="2"/>
  <c r="CJ2512" i="2" s="1"/>
  <c r="CG2736" i="2"/>
  <c r="CJ2736" i="2" s="1"/>
  <c r="CG2815" i="2"/>
  <c r="CJ2815" i="2" s="1"/>
  <c r="CG2360" i="2"/>
  <c r="CJ2360" i="2" s="1"/>
  <c r="CG2352" i="2"/>
  <c r="CJ2352" i="2" s="1"/>
  <c r="CG2635" i="2"/>
  <c r="CJ2635" i="2" s="1"/>
  <c r="CG2531" i="2"/>
  <c r="CJ2531" i="2" s="1"/>
  <c r="CG2485" i="2"/>
  <c r="CJ2485" i="2" s="1"/>
  <c r="CG2353" i="2"/>
  <c r="CJ2353" i="2" s="1"/>
  <c r="CG2473" i="2"/>
  <c r="CJ2473" i="2" s="1"/>
  <c r="CG2437" i="2"/>
  <c r="CJ2437" i="2" s="1"/>
  <c r="CG2236" i="2"/>
  <c r="CJ2236" i="2" s="1"/>
  <c r="CG2453" i="2"/>
  <c r="CJ2453" i="2" s="1"/>
  <c r="CG2378" i="2"/>
  <c r="CJ2378" i="2" s="1"/>
  <c r="CG2358" i="2"/>
  <c r="CJ2358" i="2" s="1"/>
  <c r="CG2257" i="2"/>
  <c r="CJ2257" i="2" s="1"/>
  <c r="CG2209" i="2"/>
  <c r="CJ2209" i="2" s="1"/>
  <c r="CG2185" i="2"/>
  <c r="CJ2185" i="2" s="1"/>
  <c r="CG2658" i="2"/>
  <c r="CJ2658" i="2" s="1"/>
  <c r="CG1981" i="2"/>
  <c r="CJ1981" i="2" s="1"/>
  <c r="CG1949" i="2"/>
  <c r="CJ1949" i="2" s="1"/>
  <c r="CG2014" i="2"/>
  <c r="CJ2014" i="2" s="1"/>
  <c r="CG2087" i="2"/>
  <c r="CJ2087" i="2" s="1"/>
  <c r="CG1943" i="2"/>
  <c r="CJ1943" i="2" s="1"/>
  <c r="CG1859" i="2"/>
  <c r="CJ1859" i="2" s="1"/>
  <c r="CG2226" i="2"/>
  <c r="CJ2226" i="2" s="1"/>
  <c r="CG1844" i="2"/>
  <c r="CJ1844" i="2" s="1"/>
  <c r="CG1788" i="2"/>
  <c r="CJ1788" i="2" s="1"/>
  <c r="CG1992" i="2"/>
  <c r="CJ1992" i="2" s="1"/>
  <c r="CG2080" i="2"/>
  <c r="CJ2080" i="2" s="1"/>
  <c r="CG2272" i="2"/>
  <c r="CJ2272" i="2" s="1"/>
  <c r="CG2192" i="2"/>
  <c r="CJ2192" i="2" s="1"/>
  <c r="CG1890" i="2"/>
  <c r="CJ1890" i="2" s="1"/>
  <c r="CG2107" i="2"/>
  <c r="CJ2107" i="2" s="1"/>
  <c r="CG1955" i="2"/>
  <c r="CJ1955" i="2" s="1"/>
  <c r="CG1850" i="2"/>
  <c r="CJ1850" i="2" s="1"/>
  <c r="CG2351" i="2"/>
  <c r="CJ2351" i="2" s="1"/>
  <c r="CG1200" i="2"/>
  <c r="CJ1200" i="2" s="1"/>
  <c r="CG1168" i="2"/>
  <c r="CJ1168" i="2" s="1"/>
  <c r="CG1622" i="2"/>
  <c r="CJ1622" i="2" s="1"/>
  <c r="CG1416" i="2"/>
  <c r="CJ1416" i="2" s="1"/>
  <c r="CG1631" i="2"/>
  <c r="CJ1631" i="2" s="1"/>
  <c r="CG1583" i="2"/>
  <c r="CJ1583" i="2" s="1"/>
  <c r="CG1520" i="2"/>
  <c r="CJ1520" i="2" s="1"/>
  <c r="CG1497" i="2"/>
  <c r="CJ1497" i="2" s="1"/>
  <c r="CG1347" i="2"/>
  <c r="CJ1347" i="2" s="1"/>
  <c r="CG1331" i="2"/>
  <c r="CJ1331" i="2" s="1"/>
  <c r="CG1219" i="2"/>
  <c r="CJ1219" i="2" s="1"/>
  <c r="CG2083" i="2"/>
  <c r="CJ2083" i="2" s="1"/>
  <c r="CG1697" i="2"/>
  <c r="CJ1697" i="2" s="1"/>
  <c r="CG1165" i="2"/>
  <c r="CJ1165" i="2" s="1"/>
  <c r="CG1650" i="2"/>
  <c r="CJ1650" i="2" s="1"/>
  <c r="CG2067" i="2"/>
  <c r="CJ2067" i="2" s="1"/>
  <c r="CG1671" i="2"/>
  <c r="CJ1671" i="2" s="1"/>
  <c r="CG1430" i="2"/>
  <c r="CJ1430" i="2" s="1"/>
  <c r="CG1166" i="2"/>
  <c r="CJ1166" i="2" s="1"/>
  <c r="CG1419" i="2"/>
  <c r="CJ1419" i="2" s="1"/>
  <c r="CG1071" i="2"/>
  <c r="CJ1071" i="2" s="1"/>
  <c r="CG742" i="2"/>
  <c r="CJ742" i="2" s="1"/>
  <c r="CG1020" i="2"/>
  <c r="CJ1020" i="2" s="1"/>
  <c r="CG1007" i="2"/>
  <c r="CJ1007" i="2" s="1"/>
  <c r="CG575" i="2"/>
  <c r="CJ575" i="2" s="1"/>
  <c r="CG415" i="2"/>
  <c r="CJ415" i="2" s="1"/>
  <c r="CG1470" i="2"/>
  <c r="CJ1470" i="2" s="1"/>
  <c r="CG1564" i="2"/>
  <c r="CJ1564" i="2" s="1"/>
  <c r="CG977" i="2"/>
  <c r="CJ977" i="2" s="1"/>
  <c r="CG1427" i="2"/>
  <c r="CJ1427" i="2" s="1"/>
  <c r="CG1102" i="2"/>
  <c r="CJ1102" i="2" s="1"/>
  <c r="CG1619" i="2"/>
  <c r="CJ1619" i="2" s="1"/>
  <c r="CG972" i="2"/>
  <c r="CJ972" i="2" s="1"/>
  <c r="CG596" i="2"/>
  <c r="CJ596" i="2" s="1"/>
  <c r="CG412" i="2"/>
  <c r="CJ412" i="2" s="1"/>
  <c r="CG689" i="2"/>
  <c r="CJ689" i="2" s="1"/>
  <c r="CG321" i="2"/>
  <c r="CJ321" i="2" s="1"/>
  <c r="CG249" i="2"/>
  <c r="CJ249" i="2" s="1"/>
  <c r="CG233" i="2"/>
  <c r="CJ233" i="2" s="1"/>
  <c r="CG1379" i="2"/>
  <c r="CJ1379" i="2" s="1"/>
  <c r="CG914" i="2"/>
  <c r="CJ914" i="2" s="1"/>
  <c r="CG274" i="2"/>
  <c r="CJ274" i="2" s="1"/>
  <c r="CG260" i="2"/>
  <c r="CJ260" i="2" s="1"/>
  <c r="CG998" i="2"/>
  <c r="CJ998" i="2" s="1"/>
  <c r="CG787" i="2"/>
  <c r="CJ787" i="2" s="1"/>
  <c r="CG299" i="2"/>
  <c r="CJ299" i="2" s="1"/>
  <c r="CG737" i="2"/>
  <c r="CJ737" i="2" s="1"/>
  <c r="CG617" i="2"/>
  <c r="CJ617" i="2" s="1"/>
  <c r="CG255" i="2"/>
  <c r="CJ255" i="2" s="1"/>
  <c r="CG94" i="2"/>
  <c r="CJ94" i="2" s="1"/>
  <c r="CG50" i="2"/>
  <c r="CJ50" i="2" s="1"/>
  <c r="CG586" i="2"/>
  <c r="CJ586" i="2" s="1"/>
  <c r="H11" i="4" l="1"/>
  <c r="E11" i="4"/>
  <c r="CH3318" i="2"/>
  <c r="CH3253" i="2"/>
  <c r="CH3128" i="2"/>
  <c r="CH3223" i="2"/>
  <c r="CH2986" i="2"/>
  <c r="CH2996" i="2"/>
  <c r="CH2928" i="2"/>
  <c r="CH3180" i="2"/>
  <c r="CH2871" i="2"/>
  <c r="CH2967" i="2"/>
  <c r="CH2959" i="2"/>
  <c r="CH2727" i="2"/>
  <c r="CH2679" i="2"/>
  <c r="CH2559" i="2"/>
  <c r="CH2827" i="2"/>
  <c r="CH2716" i="2"/>
  <c r="CH2643" i="2"/>
  <c r="CH2448" i="2"/>
  <c r="CH2392" i="2"/>
  <c r="CH2811" i="2"/>
  <c r="CH2755" i="2"/>
  <c r="CH2660" i="2"/>
  <c r="CH2389" i="2"/>
  <c r="CH2278" i="2"/>
  <c r="CH2166" i="2"/>
  <c r="CH2391" i="2"/>
  <c r="CH2444" i="2"/>
  <c r="CH2130" i="2"/>
  <c r="CH2029" i="2"/>
  <c r="CH1997" i="2"/>
  <c r="CH2233" i="2"/>
  <c r="CH1958" i="2"/>
  <c r="CH2515" i="2"/>
  <c r="CH2123" i="2"/>
  <c r="CH2032" i="2"/>
  <c r="CH2240" i="2"/>
  <c r="CH2033" i="2"/>
  <c r="CH1676" i="2"/>
  <c r="CH1806" i="2"/>
  <c r="CH2402" i="2"/>
  <c r="CH1887" i="2"/>
  <c r="CH1882" i="2"/>
  <c r="CH2059" i="2"/>
  <c r="CH1809" i="2"/>
  <c r="CH2349" i="2"/>
  <c r="CH1706" i="2"/>
  <c r="CH1574" i="2"/>
  <c r="CH1551" i="2"/>
  <c r="CH1543" i="2"/>
  <c r="CH2066" i="2"/>
  <c r="CH1179" i="2"/>
  <c r="CH1011" i="2"/>
  <c r="CH1906" i="2"/>
  <c r="CH1641" i="2"/>
  <c r="CH1883" i="2"/>
  <c r="CH1093" i="2"/>
  <c r="CH1816" i="2"/>
  <c r="CH1525" i="2"/>
  <c r="CH783" i="2"/>
  <c r="CH567" i="2"/>
  <c r="CH535" i="2"/>
  <c r="CH431" i="2"/>
  <c r="CH1136" i="2"/>
  <c r="CH984" i="2"/>
  <c r="CH952" i="2"/>
  <c r="CH840" i="2"/>
  <c r="CH664" i="2"/>
  <c r="CH592" i="2"/>
  <c r="CH1216" i="2"/>
  <c r="CH1597" i="2"/>
  <c r="CH999" i="2"/>
  <c r="CH781" i="2"/>
  <c r="CH413" i="2"/>
  <c r="CH451" i="2"/>
  <c r="CH16" i="2"/>
  <c r="CH219" i="2"/>
  <c r="CH859" i="2"/>
  <c r="CH340" i="2"/>
  <c r="CH99" i="2"/>
  <c r="CH650" i="2"/>
  <c r="CH1294" i="2"/>
  <c r="CH836" i="2"/>
  <c r="CH890" i="2"/>
  <c r="CH54" i="2"/>
  <c r="CH63" i="2"/>
  <c r="CH20" i="2"/>
  <c r="CH231" i="2"/>
  <c r="CH215" i="2"/>
  <c r="CG3223" i="2" l="1"/>
  <c r="CJ3223" i="2" s="1"/>
  <c r="CG3253" i="2"/>
  <c r="CJ3253" i="2" s="1"/>
  <c r="CG3180" i="2"/>
  <c r="CJ3180" i="2" s="1"/>
  <c r="CG3318" i="2"/>
  <c r="CJ3318" i="2" s="1"/>
  <c r="CG2986" i="2"/>
  <c r="CJ2986" i="2" s="1"/>
  <c r="CG2967" i="2"/>
  <c r="CJ2967" i="2" s="1"/>
  <c r="CG2959" i="2"/>
  <c r="CJ2959" i="2" s="1"/>
  <c r="CG2996" i="2"/>
  <c r="CJ2996" i="2" s="1"/>
  <c r="CG3128" i="2"/>
  <c r="CJ3128" i="2" s="1"/>
  <c r="CG2871" i="2"/>
  <c r="CJ2871" i="2" s="1"/>
  <c r="CG2928" i="2"/>
  <c r="CJ2928" i="2" s="1"/>
  <c r="CG2716" i="2"/>
  <c r="CJ2716" i="2" s="1"/>
  <c r="CG2660" i="2"/>
  <c r="CJ2660" i="2" s="1"/>
  <c r="CG2391" i="2"/>
  <c r="CJ2391" i="2" s="1"/>
  <c r="CG2827" i="2"/>
  <c r="CJ2827" i="2" s="1"/>
  <c r="CG2643" i="2"/>
  <c r="CJ2643" i="2" s="1"/>
  <c r="CG2559" i="2"/>
  <c r="CJ2559" i="2" s="1"/>
  <c r="CG2448" i="2"/>
  <c r="CJ2448" i="2" s="1"/>
  <c r="CG2392" i="2"/>
  <c r="CJ2392" i="2" s="1"/>
  <c r="CG2811" i="2"/>
  <c r="CJ2811" i="2" s="1"/>
  <c r="CG2444" i="2"/>
  <c r="CJ2444" i="2" s="1"/>
  <c r="CG2389" i="2"/>
  <c r="CJ2389" i="2" s="1"/>
  <c r="CG2755" i="2"/>
  <c r="CJ2755" i="2" s="1"/>
  <c r="CG2679" i="2"/>
  <c r="CJ2679" i="2" s="1"/>
  <c r="CG2515" i="2"/>
  <c r="CJ2515" i="2" s="1"/>
  <c r="CG2402" i="2"/>
  <c r="CJ2402" i="2" s="1"/>
  <c r="CG2727" i="2"/>
  <c r="CJ2727" i="2" s="1"/>
  <c r="CG2278" i="2"/>
  <c r="CJ2278" i="2" s="1"/>
  <c r="CG2166" i="2"/>
  <c r="CJ2166" i="2" s="1"/>
  <c r="CG2233" i="2"/>
  <c r="CJ2233" i="2" s="1"/>
  <c r="CG2029" i="2"/>
  <c r="CJ2029" i="2" s="1"/>
  <c r="CG1997" i="2"/>
  <c r="CJ1997" i="2" s="1"/>
  <c r="CG1958" i="2"/>
  <c r="CJ1958" i="2" s="1"/>
  <c r="CG1883" i="2"/>
  <c r="CJ1883" i="2" s="1"/>
  <c r="CG2033" i="2"/>
  <c r="CJ2033" i="2" s="1"/>
  <c r="CG1806" i="2"/>
  <c r="CJ1806" i="2" s="1"/>
  <c r="CG1676" i="2"/>
  <c r="CJ1676" i="2" s="1"/>
  <c r="CG2123" i="2"/>
  <c r="CJ2123" i="2" s="1"/>
  <c r="CG1882" i="2"/>
  <c r="CJ1882" i="2" s="1"/>
  <c r="CG2240" i="2"/>
  <c r="CJ2240" i="2" s="1"/>
  <c r="CG2059" i="2"/>
  <c r="CJ2059" i="2" s="1"/>
  <c r="CG1809" i="2"/>
  <c r="CJ1809" i="2" s="1"/>
  <c r="CG1816" i="2"/>
  <c r="CJ1816" i="2" s="1"/>
  <c r="CG1597" i="2"/>
  <c r="CJ1597" i="2" s="1"/>
  <c r="CG1525" i="2"/>
  <c r="CJ1525" i="2" s="1"/>
  <c r="CG1216" i="2"/>
  <c r="CJ1216" i="2" s="1"/>
  <c r="CG1136" i="2"/>
  <c r="CJ1136" i="2" s="1"/>
  <c r="CG1706" i="2"/>
  <c r="CJ1706" i="2" s="1"/>
  <c r="CG1574" i="2"/>
  <c r="CJ1574" i="2" s="1"/>
  <c r="CG2130" i="2"/>
  <c r="CJ2130" i="2" s="1"/>
  <c r="CG1551" i="2"/>
  <c r="CJ1551" i="2" s="1"/>
  <c r="CG1543" i="2"/>
  <c r="CJ1543" i="2" s="1"/>
  <c r="CG2066" i="2"/>
  <c r="CJ2066" i="2" s="1"/>
  <c r="CG1887" i="2"/>
  <c r="CJ1887" i="2" s="1"/>
  <c r="CG1179" i="2"/>
  <c r="CJ1179" i="2" s="1"/>
  <c r="CG1011" i="2"/>
  <c r="CJ1011" i="2" s="1"/>
  <c r="CG1294" i="2"/>
  <c r="CJ1294" i="2" s="1"/>
  <c r="CG2032" i="2"/>
  <c r="CJ2032" i="2" s="1"/>
  <c r="CG2349" i="2"/>
  <c r="CJ2349" i="2" s="1"/>
  <c r="CG1641" i="2"/>
  <c r="CJ1641" i="2" s="1"/>
  <c r="CG1906" i="2"/>
  <c r="CJ1906" i="2" s="1"/>
  <c r="CG783" i="2"/>
  <c r="CJ783" i="2" s="1"/>
  <c r="CG567" i="2"/>
  <c r="CJ567" i="2" s="1"/>
  <c r="CG535" i="2"/>
  <c r="CJ535" i="2" s="1"/>
  <c r="CG431" i="2"/>
  <c r="CJ431" i="2" s="1"/>
  <c r="CG984" i="2"/>
  <c r="CJ984" i="2" s="1"/>
  <c r="CG952" i="2"/>
  <c r="CJ952" i="2" s="1"/>
  <c r="CG840" i="2"/>
  <c r="CJ840" i="2" s="1"/>
  <c r="CG664" i="2"/>
  <c r="CJ664" i="2" s="1"/>
  <c r="CG592" i="2"/>
  <c r="CJ592" i="2" s="1"/>
  <c r="CG1093" i="2"/>
  <c r="CJ1093" i="2" s="1"/>
  <c r="CG999" i="2"/>
  <c r="CJ999" i="2" s="1"/>
  <c r="CG836" i="2"/>
  <c r="CJ836" i="2" s="1"/>
  <c r="CG451" i="2"/>
  <c r="CJ451" i="2" s="1"/>
  <c r="CG16" i="2"/>
  <c r="CJ16" i="2" s="1"/>
  <c r="CG781" i="2"/>
  <c r="CJ781" i="2" s="1"/>
  <c r="CG219" i="2"/>
  <c r="CJ219" i="2" s="1"/>
  <c r="CG340" i="2"/>
  <c r="CJ340" i="2" s="1"/>
  <c r="CG859" i="2"/>
  <c r="CJ859" i="2" s="1"/>
  <c r="CG650" i="2"/>
  <c r="CJ650" i="2" s="1"/>
  <c r="CG890" i="2"/>
  <c r="CJ890" i="2" s="1"/>
  <c r="CG231" i="2"/>
  <c r="CJ231" i="2" s="1"/>
  <c r="CG215" i="2"/>
  <c r="CJ215" i="2" s="1"/>
  <c r="CG63" i="2"/>
  <c r="CJ63" i="2" s="1"/>
  <c r="CG99" i="2"/>
  <c r="CJ99" i="2" s="1"/>
  <c r="CG54" i="2"/>
  <c r="CJ54" i="2" s="1"/>
  <c r="CG20" i="2"/>
  <c r="CJ20" i="2" s="1"/>
  <c r="CG413" i="2"/>
  <c r="CJ413" i="2" s="1"/>
  <c r="CI3253" i="2"/>
  <c r="CI3180" i="2"/>
  <c r="CI3318" i="2"/>
  <c r="CI3128" i="2"/>
  <c r="G12" i="4"/>
  <c r="CI2996" i="2"/>
  <c r="CI2967" i="2"/>
  <c r="CI3223" i="2"/>
  <c r="CI2928" i="2"/>
  <c r="CI2986" i="2"/>
  <c r="CI2959" i="2"/>
  <c r="CI2727" i="2"/>
  <c r="CI2679" i="2"/>
  <c r="CI2559" i="2"/>
  <c r="CI2871" i="2"/>
  <c r="CI2827" i="2"/>
  <c r="CI2811" i="2"/>
  <c r="CI2755" i="2"/>
  <c r="CI2643" i="2"/>
  <c r="CI2448" i="2"/>
  <c r="CI2392" i="2"/>
  <c r="CI2402" i="2"/>
  <c r="CI2391" i="2"/>
  <c r="CI2660" i="2"/>
  <c r="CI2278" i="2"/>
  <c r="CI2166" i="2"/>
  <c r="CI2389" i="2"/>
  <c r="CI2349" i="2"/>
  <c r="CI2240" i="2"/>
  <c r="CI2444" i="2"/>
  <c r="CI2515" i="2"/>
  <c r="CI2123" i="2"/>
  <c r="CI2233" i="2"/>
  <c r="CI1958" i="2"/>
  <c r="CI2032" i="2"/>
  <c r="CI2716" i="2"/>
  <c r="CI2033" i="2"/>
  <c r="CI1806" i="2"/>
  <c r="CI2029" i="2"/>
  <c r="CI1887" i="2"/>
  <c r="CI2066" i="2"/>
  <c r="CI1816" i="2"/>
  <c r="CI1883" i="2"/>
  <c r="CI2130" i="2"/>
  <c r="CI1997" i="2"/>
  <c r="CI1551" i="2"/>
  <c r="CI1543" i="2"/>
  <c r="CI1179" i="2"/>
  <c r="CI1011" i="2"/>
  <c r="CI1906" i="2"/>
  <c r="CI1641" i="2"/>
  <c r="CI1093" i="2"/>
  <c r="CI1574" i="2"/>
  <c r="CI1216" i="2"/>
  <c r="CI1809" i="2"/>
  <c r="CI1882" i="2"/>
  <c r="CI1676" i="2"/>
  <c r="CI2059" i="2"/>
  <c r="CI1525" i="2"/>
  <c r="CI1136" i="2"/>
  <c r="CI1706" i="2"/>
  <c r="CI984" i="2"/>
  <c r="CI952" i="2"/>
  <c r="CI840" i="2"/>
  <c r="CI664" i="2"/>
  <c r="CI592" i="2"/>
  <c r="CI890" i="2"/>
  <c r="CI650" i="2"/>
  <c r="CI1597" i="2"/>
  <c r="CI1294" i="2"/>
  <c r="CI219" i="2"/>
  <c r="CI859" i="2"/>
  <c r="CI781" i="2"/>
  <c r="CI340" i="2"/>
  <c r="CI99" i="2"/>
  <c r="CI836" i="2"/>
  <c r="CI567" i="2"/>
  <c r="CI535" i="2"/>
  <c r="CI999" i="2"/>
  <c r="CI413" i="2"/>
  <c r="CI54" i="2"/>
  <c r="CI16" i="2"/>
  <c r="CI20" i="2"/>
  <c r="CI63" i="2"/>
  <c r="CI231" i="2"/>
  <c r="CI215" i="2"/>
  <c r="CI451" i="2"/>
  <c r="CI431" i="2"/>
  <c r="CI783" i="2"/>
  <c r="CH3249" i="2" l="1"/>
  <c r="CH3250" i="2"/>
  <c r="CH3319" i="2"/>
  <c r="H12" i="4"/>
  <c r="CH3124" i="2"/>
  <c r="E12" i="4"/>
  <c r="CH3054" i="2"/>
  <c r="CH2970" i="2"/>
  <c r="CH2821" i="2"/>
  <c r="CH2654" i="2"/>
  <c r="CH2630" i="2"/>
  <c r="CH2570" i="2"/>
  <c r="CH2495" i="2"/>
  <c r="CH2463" i="2"/>
  <c r="CH2548" i="2"/>
  <c r="CH2406" i="2"/>
  <c r="CH2667" i="2"/>
  <c r="CH2285" i="2"/>
  <c r="CH2215" i="2"/>
  <c r="CH2175" i="2"/>
  <c r="CH2451" i="2"/>
  <c r="CH2172" i="2"/>
  <c r="CH1998" i="2"/>
  <c r="CH2200" i="2"/>
  <c r="CH2224" i="2"/>
  <c r="CH1821" i="2"/>
  <c r="CH1741" i="2"/>
  <c r="CH1774" i="2"/>
  <c r="CH2002" i="2"/>
  <c r="CH1481" i="2"/>
  <c r="CH1210" i="2"/>
  <c r="CH1275" i="2"/>
  <c r="CH1561" i="2"/>
  <c r="CH1340" i="2"/>
  <c r="CH1046" i="2"/>
  <c r="CH1021" i="2"/>
  <c r="CH1811" i="2"/>
  <c r="CH1627" i="2"/>
  <c r="CH631" i="2"/>
  <c r="CH1053" i="2"/>
  <c r="CH946" i="2"/>
  <c r="CH1605" i="2"/>
  <c r="CH948" i="2"/>
  <c r="CH1238" i="2"/>
  <c r="CH909" i="2"/>
  <c r="CH853" i="2"/>
  <c r="CH490" i="2"/>
  <c r="CH748" i="2"/>
  <c r="CH686" i="2"/>
  <c r="CH362" i="2"/>
  <c r="CH698" i="2"/>
  <c r="CH630" i="2"/>
  <c r="CH460" i="2"/>
  <c r="G13" i="4" l="1"/>
  <c r="CI3249" i="2"/>
  <c r="CI3250" i="2"/>
  <c r="CI3319" i="2"/>
  <c r="CI3054" i="2"/>
  <c r="CI2654" i="2"/>
  <c r="CI2630" i="2"/>
  <c r="CI3124" i="2"/>
  <c r="CI2970" i="2"/>
  <c r="CI2667" i="2"/>
  <c r="CI2406" i="2"/>
  <c r="CI2821" i="2"/>
  <c r="CI2570" i="2"/>
  <c r="CI2215" i="2"/>
  <c r="CI2175" i="2"/>
  <c r="CI2495" i="2"/>
  <c r="CI2451" i="2"/>
  <c r="CI2224" i="2"/>
  <c r="CI2200" i="2"/>
  <c r="CI2548" i="2"/>
  <c r="CI1998" i="2"/>
  <c r="CI2285" i="2"/>
  <c r="CI2172" i="2"/>
  <c r="CI1821" i="2"/>
  <c r="CI1741" i="2"/>
  <c r="CI1774" i="2"/>
  <c r="CI2463" i="2"/>
  <c r="CI2002" i="2"/>
  <c r="CI1481" i="2"/>
  <c r="CI1210" i="2"/>
  <c r="CI1275" i="2"/>
  <c r="CI1561" i="2"/>
  <c r="CI1340" i="2"/>
  <c r="CI1053" i="2"/>
  <c r="CI1021" i="2"/>
  <c r="CI1811" i="2"/>
  <c r="CI1627" i="2"/>
  <c r="CI1046" i="2"/>
  <c r="CI946" i="2"/>
  <c r="CI698" i="2"/>
  <c r="CI490" i="2"/>
  <c r="CI362" i="2"/>
  <c r="CI1605" i="2"/>
  <c r="CI1238" i="2"/>
  <c r="CI909" i="2"/>
  <c r="CI686" i="2"/>
  <c r="CI630" i="2"/>
  <c r="CI748" i="2"/>
  <c r="CI853" i="2"/>
  <c r="CI631" i="2"/>
  <c r="CI948" i="2"/>
  <c r="CI460" i="2"/>
  <c r="CG3249" i="2"/>
  <c r="CJ3249" i="2" s="1"/>
  <c r="CG3124" i="2"/>
  <c r="CJ3124" i="2" s="1"/>
  <c r="CG3250" i="2"/>
  <c r="CJ3250" i="2" s="1"/>
  <c r="CG3319" i="2"/>
  <c r="CJ3319" i="2" s="1"/>
  <c r="CG3054" i="2"/>
  <c r="CJ3054" i="2" s="1"/>
  <c r="CG2970" i="2"/>
  <c r="CJ2970" i="2" s="1"/>
  <c r="CG2821" i="2"/>
  <c r="CJ2821" i="2" s="1"/>
  <c r="CG2654" i="2"/>
  <c r="CJ2654" i="2" s="1"/>
  <c r="CG2630" i="2"/>
  <c r="CJ2630" i="2" s="1"/>
  <c r="CG2667" i="2"/>
  <c r="CJ2667" i="2" s="1"/>
  <c r="CG2406" i="2"/>
  <c r="CJ2406" i="2" s="1"/>
  <c r="CG2495" i="2"/>
  <c r="CJ2495" i="2" s="1"/>
  <c r="CG2463" i="2"/>
  <c r="CJ2463" i="2" s="1"/>
  <c r="CG2570" i="2"/>
  <c r="CJ2570" i="2" s="1"/>
  <c r="CG2548" i="2"/>
  <c r="CJ2548" i="2" s="1"/>
  <c r="CG2451" i="2"/>
  <c r="CJ2451" i="2" s="1"/>
  <c r="CG2172" i="2"/>
  <c r="CJ2172" i="2" s="1"/>
  <c r="CG2285" i="2"/>
  <c r="CJ2285" i="2" s="1"/>
  <c r="CG2224" i="2"/>
  <c r="CJ2224" i="2" s="1"/>
  <c r="CG2175" i="2"/>
  <c r="CJ2175" i="2" s="1"/>
  <c r="CG1998" i="2"/>
  <c r="CJ1998" i="2" s="1"/>
  <c r="CG2002" i="2"/>
  <c r="CJ2002" i="2" s="1"/>
  <c r="CG1811" i="2"/>
  <c r="CJ1811" i="2" s="1"/>
  <c r="CG1821" i="2"/>
  <c r="CJ1821" i="2" s="1"/>
  <c r="CG1741" i="2"/>
  <c r="CJ1741" i="2" s="1"/>
  <c r="CG1774" i="2"/>
  <c r="CJ1774" i="2" s="1"/>
  <c r="CG2215" i="2"/>
  <c r="CJ2215" i="2" s="1"/>
  <c r="CG2200" i="2"/>
  <c r="CJ2200" i="2" s="1"/>
  <c r="CG1605" i="2"/>
  <c r="CJ1605" i="2" s="1"/>
  <c r="CG1481" i="2"/>
  <c r="CJ1481" i="2" s="1"/>
  <c r="CG1210" i="2"/>
  <c r="CJ1210" i="2" s="1"/>
  <c r="CG1275" i="2"/>
  <c r="CJ1275" i="2" s="1"/>
  <c r="CG1238" i="2"/>
  <c r="CJ1238" i="2" s="1"/>
  <c r="CG1340" i="2"/>
  <c r="CJ1340" i="2" s="1"/>
  <c r="CG1046" i="2"/>
  <c r="CJ1046" i="2" s="1"/>
  <c r="CG686" i="2"/>
  <c r="CJ686" i="2" s="1"/>
  <c r="CG630" i="2"/>
  <c r="CJ630" i="2" s="1"/>
  <c r="CG631" i="2"/>
  <c r="CJ631" i="2" s="1"/>
  <c r="CG1561" i="2"/>
  <c r="CJ1561" i="2" s="1"/>
  <c r="CG1053" i="2"/>
  <c r="CJ1053" i="2" s="1"/>
  <c r="CG1627" i="2"/>
  <c r="CJ1627" i="2" s="1"/>
  <c r="CG1021" i="2"/>
  <c r="CJ1021" i="2" s="1"/>
  <c r="CG948" i="2"/>
  <c r="CJ948" i="2" s="1"/>
  <c r="CG748" i="2"/>
  <c r="CJ748" i="2" s="1"/>
  <c r="CG460" i="2"/>
  <c r="CJ460" i="2" s="1"/>
  <c r="CG490" i="2"/>
  <c r="CJ490" i="2" s="1"/>
  <c r="CG853" i="2"/>
  <c r="CJ853" i="2" s="1"/>
  <c r="CG362" i="2"/>
  <c r="CJ362" i="2" s="1"/>
  <c r="CG946" i="2"/>
  <c r="CJ946" i="2" s="1"/>
  <c r="CG909" i="2"/>
  <c r="CJ909" i="2" s="1"/>
  <c r="CG698" i="2"/>
  <c r="CJ698" i="2" s="1"/>
  <c r="CH3152" i="2" l="1"/>
  <c r="H13" i="4"/>
  <c r="CH3239" i="2"/>
  <c r="CH2583" i="2"/>
  <c r="CH2874" i="2"/>
  <c r="CH2858" i="2"/>
  <c r="CH2828" i="2"/>
  <c r="CH2405" i="2"/>
  <c r="CH2466" i="2"/>
  <c r="CH2191" i="2"/>
  <c r="CH2167" i="2"/>
  <c r="CH2268" i="2"/>
  <c r="CH2148" i="2"/>
  <c r="CH1982" i="2"/>
  <c r="CH2320" i="2"/>
  <c r="CH1760" i="2"/>
  <c r="CH1653" i="2"/>
  <c r="CH1526" i="2"/>
  <c r="CH1368" i="2"/>
  <c r="CH1353" i="2"/>
  <c r="CH1121" i="2"/>
  <c r="CH1851" i="2"/>
  <c r="CH1386" i="2"/>
  <c r="CH1793" i="2"/>
  <c r="CH1423" i="2"/>
  <c r="CH1634" i="2"/>
  <c r="CH1055" i="2"/>
  <c r="CH1948" i="2"/>
  <c r="CH728" i="2"/>
  <c r="CH961" i="2"/>
  <c r="CH126" i="2"/>
  <c r="CH174" i="2"/>
  <c r="G14" i="4" l="1"/>
  <c r="CI3152" i="2"/>
  <c r="CI3239" i="2"/>
  <c r="CI2874" i="2"/>
  <c r="CI2583" i="2"/>
  <c r="CI2858" i="2"/>
  <c r="CI2828" i="2"/>
  <c r="CI2466" i="2"/>
  <c r="CI2191" i="2"/>
  <c r="CI2167" i="2"/>
  <c r="CI2405" i="2"/>
  <c r="CI2320" i="2"/>
  <c r="CI2268" i="2"/>
  <c r="CI2148" i="2"/>
  <c r="CI1982" i="2"/>
  <c r="CI1760" i="2"/>
  <c r="CI1851" i="2"/>
  <c r="CI1793" i="2"/>
  <c r="CI1653" i="2"/>
  <c r="CI1386" i="2"/>
  <c r="CI1948" i="2"/>
  <c r="CI1634" i="2"/>
  <c r="CI1526" i="2"/>
  <c r="CI1368" i="2"/>
  <c r="CI1055" i="2"/>
  <c r="CI1353" i="2"/>
  <c r="CI728" i="2"/>
  <c r="CI961" i="2"/>
  <c r="CI1423" i="2"/>
  <c r="CI1121" i="2"/>
  <c r="CI126" i="2"/>
  <c r="CI174" i="2"/>
  <c r="E13" i="4"/>
  <c r="CG3152" i="2" l="1"/>
  <c r="CJ3152" i="2" s="1"/>
  <c r="CG3239" i="2"/>
  <c r="CJ3239" i="2" s="1"/>
  <c r="CG2828" i="2"/>
  <c r="CJ2828" i="2" s="1"/>
  <c r="CG2583" i="2"/>
  <c r="CJ2583" i="2" s="1"/>
  <c r="CG2874" i="2"/>
  <c r="CJ2874" i="2" s="1"/>
  <c r="CG2466" i="2"/>
  <c r="CJ2466" i="2" s="1"/>
  <c r="CG2268" i="2"/>
  <c r="CJ2268" i="2" s="1"/>
  <c r="CG2148" i="2"/>
  <c r="CJ2148" i="2" s="1"/>
  <c r="CG2405" i="2"/>
  <c r="CJ2405" i="2" s="1"/>
  <c r="CG1948" i="2"/>
  <c r="CJ1948" i="2" s="1"/>
  <c r="CG2191" i="2"/>
  <c r="CJ2191" i="2" s="1"/>
  <c r="CG2167" i="2"/>
  <c r="CJ2167" i="2" s="1"/>
  <c r="CG1982" i="2"/>
  <c r="CJ1982" i="2" s="1"/>
  <c r="CG2858" i="2"/>
  <c r="CJ2858" i="2" s="1"/>
  <c r="CG2320" i="2"/>
  <c r="CJ2320" i="2" s="1"/>
  <c r="CG1851" i="2"/>
  <c r="CJ1851" i="2" s="1"/>
  <c r="CG1760" i="2"/>
  <c r="CJ1760" i="2" s="1"/>
  <c r="CG1653" i="2"/>
  <c r="CJ1653" i="2" s="1"/>
  <c r="CG1423" i="2"/>
  <c r="CJ1423" i="2" s="1"/>
  <c r="CG1526" i="2"/>
  <c r="CJ1526" i="2" s="1"/>
  <c r="CG1368" i="2"/>
  <c r="CJ1368" i="2" s="1"/>
  <c r="CG1353" i="2"/>
  <c r="CJ1353" i="2" s="1"/>
  <c r="CG1121" i="2"/>
  <c r="CJ1121" i="2" s="1"/>
  <c r="CG1386" i="2"/>
  <c r="CJ1386" i="2" s="1"/>
  <c r="CG1793" i="2"/>
  <c r="CJ1793" i="2" s="1"/>
  <c r="CG1634" i="2"/>
  <c r="CJ1634" i="2" s="1"/>
  <c r="CG1055" i="2"/>
  <c r="CJ1055" i="2" s="1"/>
  <c r="CG728" i="2"/>
  <c r="CJ728" i="2" s="1"/>
  <c r="CG961" i="2"/>
  <c r="CJ961" i="2" s="1"/>
  <c r="CG126" i="2"/>
  <c r="CJ126" i="2" s="1"/>
  <c r="CG174" i="2"/>
  <c r="CJ174" i="2" s="1"/>
  <c r="E14" i="4"/>
  <c r="H14" i="4"/>
  <c r="CH3134" i="2"/>
  <c r="CH3025" i="2"/>
  <c r="CH2718" i="2"/>
  <c r="CH3037" i="2"/>
  <c r="CH2862" i="2"/>
  <c r="CH2487" i="2"/>
  <c r="CH2403" i="2"/>
  <c r="CH2245" i="2"/>
  <c r="CH2096" i="2"/>
  <c r="CH2070" i="2"/>
  <c r="CH1685" i="2"/>
  <c r="CH1830" i="2"/>
  <c r="CH2074" i="2"/>
  <c r="CH1847" i="2"/>
  <c r="CH1711" i="2"/>
  <c r="CH1800" i="2"/>
  <c r="CH1582" i="2"/>
  <c r="CH1441" i="2"/>
  <c r="CH1034" i="2"/>
  <c r="CH1637" i="2"/>
  <c r="CH1556" i="2"/>
  <c r="CH857" i="2"/>
  <c r="CH1681" i="2"/>
  <c r="CH282" i="2"/>
  <c r="CH147" i="2"/>
  <c r="CH103" i="2"/>
  <c r="CH734" i="2"/>
  <c r="CH168" i="2"/>
  <c r="CH902" i="2"/>
  <c r="CG3134" i="2" l="1"/>
  <c r="CJ3134" i="2" s="1"/>
  <c r="CG3025" i="2"/>
  <c r="CJ3025" i="2" s="1"/>
  <c r="CG2862" i="2"/>
  <c r="CJ2862" i="2" s="1"/>
  <c r="CG2718" i="2"/>
  <c r="CJ2718" i="2" s="1"/>
  <c r="CG3037" i="2"/>
  <c r="CJ3037" i="2" s="1"/>
  <c r="CG2487" i="2"/>
  <c r="CJ2487" i="2" s="1"/>
  <c r="CG2403" i="2"/>
  <c r="CJ2403" i="2" s="1"/>
  <c r="CG2245" i="2"/>
  <c r="CJ2245" i="2" s="1"/>
  <c r="CG2096" i="2"/>
  <c r="CJ2096" i="2" s="1"/>
  <c r="CG2070" i="2"/>
  <c r="CJ2070" i="2" s="1"/>
  <c r="CG1685" i="2"/>
  <c r="CJ1685" i="2" s="1"/>
  <c r="CG1830" i="2"/>
  <c r="CJ1830" i="2" s="1"/>
  <c r="CG1711" i="2"/>
  <c r="CJ1711" i="2" s="1"/>
  <c r="CG1800" i="2"/>
  <c r="CJ1800" i="2" s="1"/>
  <c r="CG1847" i="2"/>
  <c r="CJ1847" i="2" s="1"/>
  <c r="CG1637" i="2"/>
  <c r="CJ1637" i="2" s="1"/>
  <c r="CG1582" i="2"/>
  <c r="CJ1582" i="2" s="1"/>
  <c r="CG1441" i="2"/>
  <c r="CJ1441" i="2" s="1"/>
  <c r="CG1034" i="2"/>
  <c r="CJ1034" i="2" s="1"/>
  <c r="CG2074" i="2"/>
  <c r="CJ2074" i="2" s="1"/>
  <c r="CG1556" i="2"/>
  <c r="CJ1556" i="2" s="1"/>
  <c r="CG902" i="2"/>
  <c r="CJ902" i="2" s="1"/>
  <c r="CG734" i="2"/>
  <c r="CJ734" i="2" s="1"/>
  <c r="CG282" i="2"/>
  <c r="CJ282" i="2" s="1"/>
  <c r="CG147" i="2"/>
  <c r="CJ147" i="2" s="1"/>
  <c r="CG857" i="2"/>
  <c r="CJ857" i="2" s="1"/>
  <c r="CG1681" i="2"/>
  <c r="CJ1681" i="2" s="1"/>
  <c r="CG103" i="2"/>
  <c r="CJ103" i="2" s="1"/>
  <c r="CG168" i="2"/>
  <c r="CJ168" i="2" s="1"/>
  <c r="CI3134" i="2"/>
  <c r="CI3025" i="2"/>
  <c r="G15" i="4"/>
  <c r="CI3037" i="2"/>
  <c r="CI2718" i="2"/>
  <c r="CI2862" i="2"/>
  <c r="CI2403" i="2"/>
  <c r="CI2096" i="2"/>
  <c r="CI2487" i="2"/>
  <c r="CI2070" i="2"/>
  <c r="CI2245" i="2"/>
  <c r="CI1685" i="2"/>
  <c r="CI1830" i="2"/>
  <c r="CI2074" i="2"/>
  <c r="CI1847" i="2"/>
  <c r="CI1711" i="2"/>
  <c r="CI1800" i="2"/>
  <c r="CI1441" i="2"/>
  <c r="CI1034" i="2"/>
  <c r="CI1637" i="2"/>
  <c r="CI1582" i="2"/>
  <c r="CI1556" i="2"/>
  <c r="CI1681" i="2"/>
  <c r="CI857" i="2"/>
  <c r="CI902" i="2"/>
  <c r="CI734" i="2"/>
  <c r="CI147" i="2"/>
  <c r="CI103" i="2"/>
  <c r="CI282" i="2"/>
  <c r="CI168" i="2"/>
  <c r="CH3360" i="2" l="1"/>
  <c r="CH3361" i="2"/>
  <c r="H15" i="4"/>
  <c r="E15" i="4"/>
  <c r="CH3061" i="2"/>
  <c r="CH2903" i="2"/>
  <c r="CH3022" i="2"/>
  <c r="CH2439" i="2"/>
  <c r="CH2393" i="2"/>
  <c r="CH3006" i="2"/>
  <c r="CH2541" i="2"/>
  <c r="CH2525" i="2"/>
  <c r="CH2229" i="2"/>
  <c r="CH1939" i="2"/>
  <c r="CH1081" i="2"/>
  <c r="CH1674" i="2"/>
  <c r="CH1083" i="2"/>
  <c r="CH1467" i="2"/>
  <c r="CH1517" i="2"/>
  <c r="CH705" i="2"/>
  <c r="CH723" i="2"/>
  <c r="CH308" i="2"/>
  <c r="CH188" i="2"/>
  <c r="CH654" i="2"/>
  <c r="G16" i="4" l="1"/>
  <c r="CI3361" i="2"/>
  <c r="CI3360" i="2"/>
  <c r="CI3061" i="2"/>
  <c r="CI3022" i="2"/>
  <c r="CI3006" i="2"/>
  <c r="CI2903" i="2"/>
  <c r="CI2393" i="2"/>
  <c r="CI2525" i="2"/>
  <c r="CI2439" i="2"/>
  <c r="CI2541" i="2"/>
  <c r="CI2229" i="2"/>
  <c r="CI1939" i="2"/>
  <c r="CI1674" i="2"/>
  <c r="CI1083" i="2"/>
  <c r="CI1467" i="2"/>
  <c r="CI1081" i="2"/>
  <c r="CI705" i="2"/>
  <c r="CI1517" i="2"/>
  <c r="CI654" i="2"/>
  <c r="CI308" i="2"/>
  <c r="CI188" i="2"/>
  <c r="CI723" i="2"/>
  <c r="CG3360" i="2"/>
  <c r="CJ3360" i="2" s="1"/>
  <c r="CG3361" i="2"/>
  <c r="CJ3361" i="2" s="1"/>
  <c r="CG3061" i="2"/>
  <c r="CJ3061" i="2" s="1"/>
  <c r="CG3022" i="2"/>
  <c r="CJ3022" i="2" s="1"/>
  <c r="CG2903" i="2"/>
  <c r="CJ2903" i="2" s="1"/>
  <c r="CG2439" i="2"/>
  <c r="CJ2439" i="2" s="1"/>
  <c r="CG2525" i="2"/>
  <c r="CJ2525" i="2" s="1"/>
  <c r="CG2229" i="2"/>
  <c r="CJ2229" i="2" s="1"/>
  <c r="CG2541" i="2"/>
  <c r="CJ2541" i="2" s="1"/>
  <c r="CG3006" i="2"/>
  <c r="CJ3006" i="2" s="1"/>
  <c r="CG2393" i="2"/>
  <c r="CJ2393" i="2" s="1"/>
  <c r="CG1939" i="2"/>
  <c r="CJ1939" i="2" s="1"/>
  <c r="CG1081" i="2"/>
  <c r="CJ1081" i="2" s="1"/>
  <c r="CG1674" i="2"/>
  <c r="CJ1674" i="2" s="1"/>
  <c r="CG1083" i="2"/>
  <c r="CJ1083" i="2" s="1"/>
  <c r="CG1517" i="2"/>
  <c r="CJ1517" i="2" s="1"/>
  <c r="CG1467" i="2"/>
  <c r="CJ1467" i="2" s="1"/>
  <c r="CG654" i="2"/>
  <c r="CJ654" i="2" s="1"/>
  <c r="CG308" i="2"/>
  <c r="CJ308" i="2" s="1"/>
  <c r="CG723" i="2"/>
  <c r="CJ723" i="2" s="1"/>
  <c r="CG705" i="2"/>
  <c r="CJ705" i="2" s="1"/>
  <c r="CG188" i="2"/>
  <c r="CJ188" i="2" s="1"/>
  <c r="CH3304" i="2" l="1"/>
  <c r="H16" i="4"/>
  <c r="CH2910" i="2"/>
  <c r="CH2433" i="2"/>
  <c r="CH2426" i="2"/>
  <c r="CH2411" i="2"/>
  <c r="CH2072" i="2"/>
  <c r="CH1725" i="2"/>
  <c r="CH2017" i="2"/>
  <c r="CH1825" i="2"/>
  <c r="CH1313" i="2"/>
  <c r="CH1632" i="2"/>
  <c r="CH1683" i="2"/>
  <c r="CH1589" i="2"/>
  <c r="G17" i="4" l="1"/>
  <c r="CI3304" i="2"/>
  <c r="CI2910" i="2"/>
  <c r="CI2433" i="2"/>
  <c r="CI2426" i="2"/>
  <c r="CI2411" i="2"/>
  <c r="CI2072" i="2"/>
  <c r="CI2017" i="2"/>
  <c r="CI1725" i="2"/>
  <c r="CI1683" i="2"/>
  <c r="CI1632" i="2"/>
  <c r="CI1589" i="2"/>
  <c r="CI1825" i="2"/>
  <c r="CI1313" i="2"/>
  <c r="E16" i="4"/>
  <c r="CG3304" i="2" l="1"/>
  <c r="CJ3304" i="2" s="1"/>
  <c r="CG2910" i="2"/>
  <c r="CJ2910" i="2" s="1"/>
  <c r="CG2433" i="2"/>
  <c r="CJ2433" i="2" s="1"/>
  <c r="CG2426" i="2"/>
  <c r="CJ2426" i="2" s="1"/>
  <c r="CG2411" i="2"/>
  <c r="CJ2411" i="2" s="1"/>
  <c r="CG1683" i="2"/>
  <c r="CJ1683" i="2" s="1"/>
  <c r="CG1725" i="2"/>
  <c r="CJ1725" i="2" s="1"/>
  <c r="CG1825" i="2"/>
  <c r="CJ1825" i="2" s="1"/>
  <c r="CG2072" i="2"/>
  <c r="CJ2072" i="2" s="1"/>
  <c r="CG1589" i="2"/>
  <c r="CJ1589" i="2" s="1"/>
  <c r="CG1313" i="2"/>
  <c r="CJ1313" i="2" s="1"/>
  <c r="CG1632" i="2"/>
  <c r="CJ1632" i="2" s="1"/>
  <c r="CG2017" i="2"/>
  <c r="CJ2017" i="2" s="1"/>
  <c r="H17" i="4"/>
  <c r="CH2604" i="2"/>
  <c r="CH2700" i="2"/>
  <c r="CH2482" i="2"/>
  <c r="CH2085" i="2"/>
  <c r="CH2028" i="2"/>
  <c r="CH1765" i="2"/>
  <c r="CH1904" i="2"/>
  <c r="CH1190" i="2"/>
  <c r="G18" i="4" l="1"/>
  <c r="CI2482" i="2"/>
  <c r="CI2604" i="2"/>
  <c r="CI2700" i="2"/>
  <c r="CI1765" i="2"/>
  <c r="CI1904" i="2"/>
  <c r="CI2085" i="2"/>
  <c r="CI1190" i="2"/>
  <c r="CI2028" i="2"/>
  <c r="E17" i="4"/>
  <c r="CG2700" i="2" l="1"/>
  <c r="CJ2700" i="2" s="1"/>
  <c r="CG2604" i="2"/>
  <c r="CJ2604" i="2" s="1"/>
  <c r="CG2482" i="2"/>
  <c r="CJ2482" i="2" s="1"/>
  <c r="CG2028" i="2"/>
  <c r="CJ2028" i="2" s="1"/>
  <c r="CG2085" i="2"/>
  <c r="CJ2085" i="2" s="1"/>
  <c r="CG1765" i="2"/>
  <c r="CJ1765" i="2" s="1"/>
  <c r="CG1904" i="2"/>
  <c r="CJ1904" i="2" s="1"/>
  <c r="CG1190" i="2"/>
  <c r="CJ1190" i="2" s="1"/>
  <c r="CH3350" i="2"/>
  <c r="H18" i="4"/>
  <c r="E18" i="4"/>
  <c r="CH2987" i="2"/>
  <c r="CH2866" i="2"/>
  <c r="CH2533" i="2"/>
  <c r="CH2287" i="2"/>
  <c r="CH2689" i="2"/>
  <c r="CH2122" i="2"/>
  <c r="CH2538" i="2"/>
  <c r="CH2100" i="2"/>
  <c r="CH816" i="2"/>
  <c r="CG3350" i="2" l="1"/>
  <c r="CJ3350" i="2" s="1"/>
  <c r="CG2987" i="2"/>
  <c r="CJ2987" i="2" s="1"/>
  <c r="CG2689" i="2"/>
  <c r="CJ2689" i="2" s="1"/>
  <c r="CG2866" i="2"/>
  <c r="CJ2866" i="2" s="1"/>
  <c r="CG2538" i="2"/>
  <c r="CJ2538" i="2" s="1"/>
  <c r="CG2100" i="2"/>
  <c r="CJ2100" i="2" s="1"/>
  <c r="CG2533" i="2"/>
  <c r="CJ2533" i="2" s="1"/>
  <c r="CG2287" i="2"/>
  <c r="CJ2287" i="2" s="1"/>
  <c r="CG2122" i="2"/>
  <c r="CJ2122" i="2" s="1"/>
  <c r="CG816" i="2"/>
  <c r="CJ816" i="2" s="1"/>
  <c r="G19" i="4"/>
  <c r="CI3350" i="2"/>
  <c r="CI2987" i="2"/>
  <c r="CI2866" i="2"/>
  <c r="CI2689" i="2"/>
  <c r="CI2538" i="2"/>
  <c r="CI2287" i="2"/>
  <c r="CI2533" i="2"/>
  <c r="CI2122" i="2"/>
  <c r="CI2100" i="2"/>
  <c r="CI816" i="2"/>
  <c r="H19" i="4" l="1"/>
  <c r="E19" i="4"/>
  <c r="CH3172" i="2"/>
  <c r="CH3057" i="2"/>
  <c r="CH2754" i="2"/>
  <c r="CH2998" i="2"/>
  <c r="CH2205" i="2"/>
  <c r="CH2207" i="2"/>
  <c r="CH2019" i="2"/>
  <c r="CH1861" i="2"/>
  <c r="CH226" i="2"/>
  <c r="CH237" i="2"/>
  <c r="CH1462" i="2"/>
  <c r="CG3172" i="2" l="1"/>
  <c r="CJ3172" i="2" s="1"/>
  <c r="CG3057" i="2"/>
  <c r="CJ3057" i="2" s="1"/>
  <c r="CG2998" i="2"/>
  <c r="CJ2998" i="2" s="1"/>
  <c r="CG2754" i="2"/>
  <c r="CJ2754" i="2" s="1"/>
  <c r="CG2205" i="2"/>
  <c r="CJ2205" i="2" s="1"/>
  <c r="CG2207" i="2"/>
  <c r="CJ2207" i="2" s="1"/>
  <c r="CG2019" i="2"/>
  <c r="CJ2019" i="2" s="1"/>
  <c r="CG1861" i="2"/>
  <c r="CJ1861" i="2" s="1"/>
  <c r="CG1462" i="2"/>
  <c r="CJ1462" i="2" s="1"/>
  <c r="CG226" i="2"/>
  <c r="CJ226" i="2" s="1"/>
  <c r="CG237" i="2"/>
  <c r="CJ237" i="2" s="1"/>
  <c r="G20" i="4"/>
  <c r="CI3057" i="2"/>
  <c r="CI3172" i="2"/>
  <c r="CI2998" i="2"/>
  <c r="CI2754" i="2"/>
  <c r="CI2207" i="2"/>
  <c r="CI2205" i="2"/>
  <c r="CI1861" i="2"/>
  <c r="CI2019" i="2"/>
  <c r="CI1462" i="2"/>
  <c r="CI237" i="2"/>
  <c r="CI226" i="2"/>
  <c r="CH3342" i="2" l="1"/>
  <c r="CH2946" i="2"/>
  <c r="H20" i="4"/>
  <c r="CH3271" i="2"/>
  <c r="CH2934" i="2"/>
  <c r="CH2711" i="2"/>
  <c r="CH2840" i="2"/>
  <c r="CH3035" i="2"/>
  <c r="CH2842" i="2"/>
  <c r="CH2732" i="2"/>
  <c r="CH2461" i="2"/>
  <c r="CH2852" i="2"/>
  <c r="CH2117" i="2"/>
  <c r="CH2356" i="2"/>
  <c r="CH2345" i="2"/>
  <c r="CH2071" i="2"/>
  <c r="CH1772" i="2"/>
  <c r="CH1972" i="2"/>
  <c r="CH1845" i="2"/>
  <c r="CH1813" i="2"/>
  <c r="CH1717" i="2"/>
  <c r="CH1798" i="2"/>
  <c r="CH1752" i="2"/>
  <c r="CH1361" i="2"/>
  <c r="CH1329" i="2"/>
  <c r="CH1841" i="2"/>
  <c r="CH1513" i="2"/>
  <c r="CH1369" i="2"/>
  <c r="CH1322" i="2"/>
  <c r="CH1458" i="2"/>
  <c r="CH1323" i="2"/>
  <c r="CH1324" i="2"/>
  <c r="CH1914" i="2"/>
  <c r="CH1487" i="2"/>
  <c r="CH880" i="2"/>
  <c r="CH913" i="2"/>
  <c r="CH1524" i="2"/>
  <c r="CH1351" i="2"/>
  <c r="CH574" i="2"/>
  <c r="CI3342" i="2" l="1"/>
  <c r="CI3271" i="2"/>
  <c r="CI3035" i="2"/>
  <c r="CI2934" i="2"/>
  <c r="CI2711" i="2"/>
  <c r="CI2946" i="2"/>
  <c r="CI2840" i="2"/>
  <c r="CI2732" i="2"/>
  <c r="CI2852" i="2"/>
  <c r="CI2461" i="2"/>
  <c r="CI2842" i="2"/>
  <c r="CI2356" i="2"/>
  <c r="CI2345" i="2"/>
  <c r="CI2071" i="2"/>
  <c r="CI2117" i="2"/>
  <c r="CI1972" i="2"/>
  <c r="CI1845" i="2"/>
  <c r="CI1813" i="2"/>
  <c r="CI1717" i="2"/>
  <c r="CI1798" i="2"/>
  <c r="CI1752" i="2"/>
  <c r="CI1914" i="2"/>
  <c r="CI1841" i="2"/>
  <c r="CI1513" i="2"/>
  <c r="CI1369" i="2"/>
  <c r="CI1322" i="2"/>
  <c r="CI1458" i="2"/>
  <c r="CI1323" i="2"/>
  <c r="CI1324" i="2"/>
  <c r="CI1772" i="2"/>
  <c r="CI1329" i="2"/>
  <c r="CI1351" i="2"/>
  <c r="CI880" i="2"/>
  <c r="CI1487" i="2"/>
  <c r="CI913" i="2"/>
  <c r="CI1361" i="2"/>
  <c r="CI1524" i="2"/>
  <c r="CI574" i="2"/>
  <c r="E20" i="4"/>
  <c r="CG3342" i="2" l="1"/>
  <c r="CJ3342" i="2" s="1"/>
  <c r="CG3271" i="2"/>
  <c r="CJ3271" i="2" s="1"/>
  <c r="CG3035" i="2"/>
  <c r="CJ3035" i="2" s="1"/>
  <c r="CG2946" i="2"/>
  <c r="CJ2946" i="2" s="1"/>
  <c r="CG2852" i="2"/>
  <c r="CJ2852" i="2" s="1"/>
  <c r="CG2732" i="2"/>
  <c r="CJ2732" i="2" s="1"/>
  <c r="CG2934" i="2"/>
  <c r="CJ2934" i="2" s="1"/>
  <c r="CG2842" i="2"/>
  <c r="CJ2842" i="2" s="1"/>
  <c r="CG2840" i="2"/>
  <c r="CJ2840" i="2" s="1"/>
  <c r="CG2711" i="2"/>
  <c r="CJ2711" i="2" s="1"/>
  <c r="CG2461" i="2"/>
  <c r="CJ2461" i="2" s="1"/>
  <c r="CG2117" i="2"/>
  <c r="CJ2117" i="2" s="1"/>
  <c r="CG2345" i="2"/>
  <c r="CJ2345" i="2" s="1"/>
  <c r="CG1972" i="2"/>
  <c r="CJ1972" i="2" s="1"/>
  <c r="CG2356" i="2"/>
  <c r="CJ2356" i="2" s="1"/>
  <c r="CG2071" i="2"/>
  <c r="CJ2071" i="2" s="1"/>
  <c r="CG1772" i="2"/>
  <c r="CJ1772" i="2" s="1"/>
  <c r="CG1845" i="2"/>
  <c r="CJ1845" i="2" s="1"/>
  <c r="CG1813" i="2"/>
  <c r="CJ1813" i="2" s="1"/>
  <c r="CG1717" i="2"/>
  <c r="CJ1717" i="2" s="1"/>
  <c r="CG1798" i="2"/>
  <c r="CJ1798" i="2" s="1"/>
  <c r="CG1752" i="2"/>
  <c r="CJ1752" i="2" s="1"/>
  <c r="CG1487" i="2"/>
  <c r="CJ1487" i="2" s="1"/>
  <c r="CG1361" i="2"/>
  <c r="CJ1361" i="2" s="1"/>
  <c r="CG1329" i="2"/>
  <c r="CJ1329" i="2" s="1"/>
  <c r="CG1841" i="2"/>
  <c r="CJ1841" i="2" s="1"/>
  <c r="CG1513" i="2"/>
  <c r="CJ1513" i="2" s="1"/>
  <c r="CG1369" i="2"/>
  <c r="CJ1369" i="2" s="1"/>
  <c r="CG1322" i="2"/>
  <c r="CJ1322" i="2" s="1"/>
  <c r="CG1458" i="2"/>
  <c r="CJ1458" i="2" s="1"/>
  <c r="CG1323" i="2"/>
  <c r="CJ1323" i="2" s="1"/>
  <c r="CG1914" i="2"/>
  <c r="CJ1914" i="2" s="1"/>
  <c r="CG1524" i="2"/>
  <c r="CJ1524" i="2" s="1"/>
  <c r="CG1324" i="2"/>
  <c r="CJ1324" i="2" s="1"/>
  <c r="CG574" i="2"/>
  <c r="CJ574" i="2" s="1"/>
  <c r="CG880" i="2"/>
  <c r="CJ880" i="2" s="1"/>
  <c r="CG913" i="2"/>
  <c r="CJ913" i="2" s="1"/>
  <c r="CG1351" i="2"/>
  <c r="CJ1351" i="2" s="1"/>
</calcChain>
</file>

<file path=xl/sharedStrings.xml><?xml version="1.0" encoding="utf-8"?>
<sst xmlns="http://schemas.openxmlformats.org/spreadsheetml/2006/main" count="115516" uniqueCount="1321">
  <si>
    <t>TECH CAREERS SURVEY PT 2021</t>
  </si>
  <si>
    <t>Data Science Challenge</t>
  </si>
  <si>
    <t>This is the raw data file for this survey, to be used publicly. All usage of this data must reference the source "Landing.Jobs, Tech Careers Survey PT 2021".</t>
  </si>
  <si>
    <t>IMPORTANT: if you want to make a copy of this file please access it logged in to a Google account</t>
  </si>
  <si>
    <t>Sheets:</t>
  </si>
  <si>
    <t>"Tech Careers Survey PT 2021 - Raw Data" - Data</t>
  </si>
  <si>
    <t>"Data Dictionary" - all the definitions of the data variables</t>
  </si>
  <si>
    <t>"Metadata" - some reference tables used in some data aggregations</t>
  </si>
  <si>
    <r>
      <t xml:space="preserve">For more info and to access the challenge go to </t>
    </r>
    <r>
      <rPr>
        <u/>
        <sz val="11"/>
        <color rgb="FF1155CC"/>
        <rFont val="Arial"/>
      </rPr>
      <t>https://landing.jobs/techcareersreport2021/</t>
    </r>
  </si>
  <si>
    <t>ID</t>
  </si>
  <si>
    <t>Employment_Status</t>
  </si>
  <si>
    <t>Employment_Status_Aggregated</t>
  </si>
  <si>
    <t>Work_as_Contractor_12m</t>
  </si>
  <si>
    <t>Work_as_Perm</t>
  </si>
  <si>
    <t>Residence_Country</t>
  </si>
  <si>
    <t>Residence_District</t>
  </si>
  <si>
    <t>Residence_District_Aggregated</t>
  </si>
  <si>
    <t>Work_Company_Country</t>
  </si>
  <si>
    <t>Work_Company_Continent</t>
  </si>
  <si>
    <t>Work_Company_PT_International</t>
  </si>
  <si>
    <t>Work_Company_PT_District</t>
  </si>
  <si>
    <t>Work_Company_PT_District_Aggregated</t>
  </si>
  <si>
    <t>Remote_Working_Current</t>
  </si>
  <si>
    <t>Remote_Working_Current_Flexible_Office_Days</t>
  </si>
  <si>
    <t>Remote_Working_due_to_Covid</t>
  </si>
  <si>
    <t>Job_Remote_or_Office</t>
  </si>
  <si>
    <t>Remote_Work_Opinion</t>
  </si>
  <si>
    <t>Job_Role_Original</t>
  </si>
  <si>
    <t>Job_Role_Other</t>
  </si>
  <si>
    <t>Job_Role</t>
  </si>
  <si>
    <t>Employer_Industry</t>
  </si>
  <si>
    <t>Employer_Industry_Other</t>
  </si>
  <si>
    <t>Employer_Org_Type</t>
  </si>
  <si>
    <t>Employer_Org_Type_Other</t>
  </si>
  <si>
    <t>Employer_Size</t>
  </si>
  <si>
    <t>Language_JavaScript</t>
  </si>
  <si>
    <t>Language_Bash/Shell/PowerShell</t>
  </si>
  <si>
    <t>Language_SQL</t>
  </si>
  <si>
    <t>Language_Java</t>
  </si>
  <si>
    <t>Language_C#</t>
  </si>
  <si>
    <t>Language_Python</t>
  </si>
  <si>
    <t>Language_PHP</t>
  </si>
  <si>
    <t>Language_C++</t>
  </si>
  <si>
    <t>Language_C</t>
  </si>
  <si>
    <t>Language_TypeScript</t>
  </si>
  <si>
    <t>Language_Ruby</t>
  </si>
  <si>
    <t>Language_Swift</t>
  </si>
  <si>
    <t>Language_Objective-C</t>
  </si>
  <si>
    <t>Language_VB.NET</t>
  </si>
  <si>
    <t>Language_Assembly</t>
  </si>
  <si>
    <t>Language_R</t>
  </si>
  <si>
    <t>Language_Perl</t>
  </si>
  <si>
    <t>Language_VBA</t>
  </si>
  <si>
    <t>Language_Matlab</t>
  </si>
  <si>
    <t>Language_Go</t>
  </si>
  <si>
    <t>Language_Scala</t>
  </si>
  <si>
    <t>Language_Groovy</t>
  </si>
  <si>
    <t>Language_Coffee Script</t>
  </si>
  <si>
    <t>Language_Visual Basic 6</t>
  </si>
  <si>
    <t>Language_Lua</t>
  </si>
  <si>
    <t>Language_Haskell</t>
  </si>
  <si>
    <t>Language_HTML/CSS</t>
  </si>
  <si>
    <t>Language_Kotlin</t>
  </si>
  <si>
    <t>Language_Rust</t>
  </si>
  <si>
    <t>Language_Elixir</t>
  </si>
  <si>
    <t>Language_Clojure</t>
  </si>
  <si>
    <t>Language_WebAssembly</t>
  </si>
  <si>
    <t>Language_Dart</t>
  </si>
  <si>
    <t>Language_Languages_N/A</t>
  </si>
  <si>
    <t>Language_Languages_Other</t>
  </si>
  <si>
    <t>Framework_jQuery</t>
  </si>
  <si>
    <t>Framework_.NET</t>
  </si>
  <si>
    <t>Framework_Angular/Angular.js</t>
  </si>
  <si>
    <t>Framework_Ruby on Rails</t>
  </si>
  <si>
    <t>Framework_React</t>
  </si>
  <si>
    <t>Framework_Django</t>
  </si>
  <si>
    <t>Framework_Laravel</t>
  </si>
  <si>
    <t>Framework_Spring</t>
  </si>
  <si>
    <t>Framework_Vue.js</t>
  </si>
  <si>
    <t>Framework_Express</t>
  </si>
  <si>
    <t>Framework_Meteor</t>
  </si>
  <si>
    <t>Framework_Flask</t>
  </si>
  <si>
    <t>Framework_Ember.js</t>
  </si>
  <si>
    <t>Framework_Drupal</t>
  </si>
  <si>
    <t>Framework_OutSystems</t>
  </si>
  <si>
    <t>Framework_Framework_N/A</t>
  </si>
  <si>
    <t>Framework_Framework_Other</t>
  </si>
  <si>
    <t>Contractor_Avg_Project</t>
  </si>
  <si>
    <t>Contractor_Avg_Project_Intervals</t>
  </si>
  <si>
    <t>Contractor_Avg_Hour_Rate</t>
  </si>
  <si>
    <t>Contractor_Avg_Annual_Salary</t>
  </si>
  <si>
    <t>Perm_Current_Company_how_long</t>
  </si>
  <si>
    <t>Perm_GAS</t>
  </si>
  <si>
    <t>Perm_GAS_Avg</t>
  </si>
  <si>
    <t>Perm_GAS_Low_Limit</t>
  </si>
  <si>
    <t>Perm_GAS_High_Limit</t>
  </si>
  <si>
    <t>Avg_Salary</t>
  </si>
  <si>
    <t>Salary_Change</t>
  </si>
  <si>
    <t>Salary_Fairness</t>
  </si>
  <si>
    <t>Changing_Jobs_next_6_months</t>
  </si>
  <si>
    <t>Job_Motivator_Work_life_balance</t>
  </si>
  <si>
    <t>Job_Motivator_Compensation_and_benefits</t>
  </si>
  <si>
    <t>Job_Motivator_Training/Development_programs_at_work</t>
  </si>
  <si>
    <t>Job_Motivator_Career_growth_opportunities</t>
  </si>
  <si>
    <t>Job_Motivator_Remote_working</t>
  </si>
  <si>
    <t>Job_Motivator_Flexible_schedule</t>
  </si>
  <si>
    <t>Job_Motivator_Company_culture</t>
  </si>
  <si>
    <t>Job_Motivator_The_technologies_I'm_working_with</t>
  </si>
  <si>
    <t>Job_Motivator_Versatility/Variety_of_projects</t>
  </si>
  <si>
    <t>Job_Motivator_Freedom_to_choose_the_clients_and/or_projects</t>
  </si>
  <si>
    <t>Job_Motivator_Being_autonomous_at_work</t>
  </si>
  <si>
    <t>Job_Motivator_How_widely_used_or_impactful_the_product/service_I_work_on_is</t>
  </si>
  <si>
    <t>Job_Motivator_Environmentally_friendly/responsible_work_practice</t>
  </si>
  <si>
    <t>Job_Perk_Meals_allowance/Company_provided_meals_or_snacks</t>
  </si>
  <si>
    <t>Job_Perk_Transportation_benefit</t>
  </si>
  <si>
    <t>Job_Perk_Health_benefits</t>
  </si>
  <si>
    <t>Job_Perk_Fitness_or_wellness_benefit_(ex._gym_membership)</t>
  </si>
  <si>
    <t>Job_Perk_Computer/_Office_equipment_allowance</t>
  </si>
  <si>
    <t>Job_Perk_Professional_development_sponsorship</t>
  </si>
  <si>
    <t>Job_Perk_Annual_bonus</t>
  </si>
  <si>
    <t>Job_Perk_Long-term_leave</t>
  </si>
  <si>
    <t>Job_Perk_Parental_leave</t>
  </si>
  <si>
    <t>Job_Perk_Stock_options_or_shares</t>
  </si>
  <si>
    <t>Job_Perk_Education_sponsorship</t>
  </si>
  <si>
    <t>Job_Perk_Child_care</t>
  </si>
  <si>
    <t>Citizenship</t>
  </si>
  <si>
    <t>Birth_Year</t>
  </si>
  <si>
    <t>Age</t>
  </si>
  <si>
    <t>Gender</t>
  </si>
  <si>
    <t>English_Level</t>
  </si>
  <si>
    <t>Way_Into_Tech</t>
  </si>
  <si>
    <t>Way_Into_Tech_Other</t>
  </si>
  <si>
    <t>Education_Level</t>
  </si>
  <si>
    <t>Working_Experience</t>
  </si>
  <si>
    <t>Working_Experience_Aggregated</t>
  </si>
  <si>
    <t>Employed full-time</t>
  </si>
  <si>
    <t>1</t>
  </si>
  <si>
    <t/>
  </si>
  <si>
    <t>Portugal</t>
  </si>
  <si>
    <t>Santarém</t>
  </si>
  <si>
    <t>Lisboa</t>
  </si>
  <si>
    <t>Yes, fully remote</t>
  </si>
  <si>
    <t>Working remote because of Covid-19</t>
  </si>
  <si>
    <t>Technical Team Leader</t>
  </si>
  <si>
    <t>Financial and banking</t>
  </si>
  <si>
    <t>Corporate</t>
  </si>
  <si>
    <t>1000 - 4.999 employees</t>
  </si>
  <si>
    <t>SQL</t>
  </si>
  <si>
    <t>Java</t>
  </si>
  <si>
    <t>VBA</t>
  </si>
  <si>
    <t>N/A</t>
  </si>
  <si>
    <t>More than 3 years</t>
  </si>
  <si>
    <t>€30.000 - €35.000</t>
  </si>
  <si>
    <t>Hasn't changed</t>
  </si>
  <si>
    <t>Portuguese</t>
  </si>
  <si>
    <t>Male</t>
  </si>
  <si>
    <t>Full professional proficiency</t>
  </si>
  <si>
    <t>University</t>
  </si>
  <si>
    <t>More than 9 years</t>
  </si>
  <si>
    <t>0</t>
  </si>
  <si>
    <t>Coimbra</t>
  </si>
  <si>
    <t>Full-Stack Developer</t>
  </si>
  <si>
    <t>Software development - other</t>
  </si>
  <si>
    <t>SME - Small or Medium Enterprise (personnel &lt;250)</t>
  </si>
  <si>
    <t>Less than 10 employees</t>
  </si>
  <si>
    <t>JavaScript</t>
  </si>
  <si>
    <t>PHP</t>
  </si>
  <si>
    <t>jQuery</t>
  </si>
  <si>
    <t>Between 1 - 3 years</t>
  </si>
  <si>
    <t>&lt; €15.000</t>
  </si>
  <si>
    <t>Self-taught</t>
  </si>
  <si>
    <t>Working as a Contractor/Freelancer</t>
  </si>
  <si>
    <t>Porto</t>
  </si>
  <si>
    <t>No specific country</t>
  </si>
  <si>
    <t>Web development or design</t>
  </si>
  <si>
    <t>Startup (new business venture)</t>
  </si>
  <si>
    <t>C++</t>
  </si>
  <si>
    <t>Swift</t>
  </si>
  <si>
    <t>HTML/CSS</t>
  </si>
  <si>
    <t>Laravel</t>
  </si>
  <si>
    <t>Decreased more than 15%</t>
  </si>
  <si>
    <t>Bachelor degree</t>
  </si>
  <si>
    <t>Açores</t>
  </si>
  <si>
    <t>Product Owner/Product Manager</t>
  </si>
  <si>
    <t>100 - 499 employees</t>
  </si>
  <si>
    <t>TypeScript</t>
  </si>
  <si>
    <t>React</t>
  </si>
  <si>
    <t>REACT</t>
  </si>
  <si>
    <t>€15.000 - €20.000</t>
  </si>
  <si>
    <t>]0%, 5%]</t>
  </si>
  <si>
    <t>Braga</t>
  </si>
  <si>
    <t>My job is remote (full or flexible) by definition</t>
  </si>
  <si>
    <t>Back-End Developer</t>
  </si>
  <si>
    <t>10 - 19 employees</t>
  </si>
  <si>
    <t>C#</t>
  </si>
  <si>
    <t>VB.NET</t>
  </si>
  <si>
    <t>Visual Basic 6</t>
  </si>
  <si>
    <t>Dart</t>
  </si>
  <si>
    <t>.NET</t>
  </si>
  <si>
    <t>Angular/Angular.js</t>
  </si>
  <si>
    <t>Express</t>
  </si>
  <si>
    <t>Increased more than 15%</t>
  </si>
  <si>
    <t>Professional working proficiency</t>
  </si>
  <si>
    <t>Between 6 - 9 years</t>
  </si>
  <si>
    <t>Viseu</t>
  </si>
  <si>
    <t>No, full office job</t>
  </si>
  <si>
    <t>Mobile Apps Developer</t>
  </si>
  <si>
    <t>Consulting</t>
  </si>
  <si>
    <t>Consulting Business</t>
  </si>
  <si>
    <t>Alamofire</t>
  </si>
  <si>
    <t>Native or bilingual proficiency</t>
  </si>
  <si>
    <t>Internship and self taught</t>
  </si>
  <si>
    <t>High School Education</t>
  </si>
  <si>
    <t>Aveiro</t>
  </si>
  <si>
    <t>Flexible between remote and office</t>
  </si>
  <si>
    <t>4</t>
  </si>
  <si>
    <t>Front-End Developer</t>
  </si>
  <si>
    <t>Retail or ecommerce</t>
  </si>
  <si>
    <t>More than 5.000 employees</t>
  </si>
  <si>
    <t>Spring</t>
  </si>
  <si>
    <t>€25.000 - €30.000</t>
  </si>
  <si>
    <t>]5%,15%]</t>
  </si>
  <si>
    <t>Female</t>
  </si>
  <si>
    <t>Between 3 - 6 years</t>
  </si>
  <si>
    <t>500 - 999 employees</t>
  </si>
  <si>
    <t>€20.000 - €25.000</t>
  </si>
  <si>
    <t>Moleculer.JS</t>
  </si>
  <si>
    <t>Limited working proficiency</t>
  </si>
  <si>
    <t>UK</t>
  </si>
  <si>
    <t>Project Manager</t>
  </si>
  <si>
    <t>C</t>
  </si>
  <si>
    <t>Oracle Forms &amp; PRO*C</t>
  </si>
  <si>
    <t>Less than one year</t>
  </si>
  <si>
    <t>Less than 1 year</t>
  </si>
  <si>
    <t>Government or public administration</t>
  </si>
  <si>
    <t>Public Adminstration</t>
  </si>
  <si>
    <t>€45.000 - €50.000</t>
  </si>
  <si>
    <t>Software Developer</t>
  </si>
  <si>
    <t>OutSystems Developer</t>
  </si>
  <si>
    <t>5</t>
  </si>
  <si>
    <t>Digital Analytics Engineer</t>
  </si>
  <si>
    <t>Automotive</t>
  </si>
  <si>
    <t>Scale-up (fast growing company aka "unicorn")</t>
  </si>
  <si>
    <t>Python</t>
  </si>
  <si>
    <t>R</t>
  </si>
  <si>
    <t>€40.000 - €45.000</t>
  </si>
  <si>
    <t>Lua</t>
  </si>
  <si>
    <t>Vue.js</t>
  </si>
  <si>
    <t>€55.000 - €60.000</t>
  </si>
  <si>
    <t>Business Applications (BI/CRM/ERP)</t>
  </si>
  <si>
    <t>DAX and M</t>
  </si>
  <si>
    <t>Energy or utilities</t>
  </si>
  <si>
    <t>Nearshore (outsource business processes to companies in a nearby country)</t>
  </si>
  <si>
    <t>Bash/Shell/PowerShell</t>
  </si>
  <si>
    <t>€35.000 - €40.000</t>
  </si>
  <si>
    <t>Netherlands</t>
  </si>
  <si>
    <t>Software as a service (saas) development</t>
  </si>
  <si>
    <t>Django</t>
  </si>
  <si>
    <t>Flask</t>
  </si>
  <si>
    <t>3</t>
  </si>
  <si>
    <t>DevOps Engineer</t>
  </si>
  <si>
    <t>Cloud-based solutions or services</t>
  </si>
  <si>
    <t>20 - 99 employees</t>
  </si>
  <si>
    <t>Viana do Castelo</t>
  </si>
  <si>
    <t>Internet</t>
  </si>
  <si>
    <t>Madeira</t>
  </si>
  <si>
    <t>Data Scientist/Data Engineer</t>
  </si>
  <si>
    <t>Scala</t>
  </si>
  <si>
    <t>Telecommunications</t>
  </si>
  <si>
    <t>Outsourcing</t>
  </si>
  <si>
    <t>Groovy</t>
  </si>
  <si>
    <t>legal</t>
  </si>
  <si>
    <t>Spanish</t>
  </si>
  <si>
    <t>Outsystems</t>
  </si>
  <si>
    <t>Healthcare or social services</t>
  </si>
  <si>
    <t>Leiria</t>
  </si>
  <si>
    <t>Information technology</t>
  </si>
  <si>
    <t>[-15%, -5%[</t>
  </si>
  <si>
    <t>2</t>
  </si>
  <si>
    <t>Transportation</t>
  </si>
  <si>
    <t>Account manager</t>
  </si>
  <si>
    <t>Telecomunication</t>
  </si>
  <si>
    <t>Computer &amp; Network Security</t>
  </si>
  <si>
    <t>Setúbal</t>
  </si>
  <si>
    <t>Kotlin</t>
  </si>
  <si>
    <t>Guarda</t>
  </si>
  <si>
    <t>Drupal</t>
  </si>
  <si>
    <t>I prefer not to say</t>
  </si>
  <si>
    <t>'-</t>
  </si>
  <si>
    <t>Belgium</t>
  </si>
  <si>
    <t>Quality Assurance/Testing</t>
  </si>
  <si>
    <t>Castelo Branco</t>
  </si>
  <si>
    <t>USA</t>
  </si>
  <si>
    <t>€50.000 - €55.000</t>
  </si>
  <si>
    <t>iOS</t>
  </si>
  <si>
    <t>France</t>
  </si>
  <si>
    <t>Brazilian</t>
  </si>
  <si>
    <t>OutSystems</t>
  </si>
  <si>
    <t>Elementary</t>
  </si>
  <si>
    <t>Public initiative</t>
  </si>
  <si>
    <t>Spain</t>
  </si>
  <si>
    <t>Temporary Work Agency</t>
  </si>
  <si>
    <t>Ruby</t>
  </si>
  <si>
    <t>Ruby on Rails</t>
  </si>
  <si>
    <t>Data and analytics</t>
  </si>
  <si>
    <t>Industrial automation</t>
  </si>
  <si>
    <t>C++ only</t>
  </si>
  <si>
    <t>Luxembourger</t>
  </si>
  <si>
    <t>Web and Multimedia Developer</t>
  </si>
  <si>
    <t>Education and training</t>
  </si>
  <si>
    <t>Other</t>
  </si>
  <si>
    <t>Germany</t>
  </si>
  <si>
    <t>Faro</t>
  </si>
  <si>
    <t>Maintenance &amp; Support</t>
  </si>
  <si>
    <t>Objective-C</t>
  </si>
  <si>
    <t>Cocos2D</t>
  </si>
  <si>
    <t>Switzerland</t>
  </si>
  <si>
    <t>Manufacturing</t>
  </si>
  <si>
    <t>Vila Real</t>
  </si>
  <si>
    <t>CTO</t>
  </si>
  <si>
    <t>Ireland</t>
  </si>
  <si>
    <t>Salesforce</t>
  </si>
  <si>
    <t>DBA</t>
  </si>
  <si>
    <t>Media, advertising, publishing, or entertainment</t>
  </si>
  <si>
    <t>Go</t>
  </si>
  <si>
    <t>Clojure</t>
  </si>
  <si>
    <t>Employed part-time</t>
  </si>
  <si>
    <t>DevExpress</t>
  </si>
  <si>
    <t>€70.000 - €75.000</t>
  </si>
  <si>
    <t>Since I have 6 years old. I decide o want to be a "man of cumputers". 10 yrs learn my first language,pascal.</t>
  </si>
  <si>
    <t>Elixir</t>
  </si>
  <si>
    <t>Spark, Kafka, Flink</t>
  </si>
  <si>
    <t>UX/UI Designer</t>
  </si>
  <si>
    <t>Italian</t>
  </si>
  <si>
    <t>Bragança</t>
  </si>
  <si>
    <t>ExtJs</t>
  </si>
  <si>
    <t>Scrum Master</t>
  </si>
  <si>
    <t>€65.000 - €70.000</t>
  </si>
  <si>
    <t>Solutions Architect</t>
  </si>
  <si>
    <t>Rust</t>
  </si>
  <si>
    <t>Play Framework</t>
  </si>
  <si>
    <t>Marketing</t>
  </si>
  <si>
    <t>Code bootcamp</t>
  </si>
  <si>
    <t>Cobol</t>
  </si>
  <si>
    <t>Andorran</t>
  </si>
  <si>
    <t>Austria</t>
  </si>
  <si>
    <t>Symfony</t>
  </si>
  <si>
    <t>.</t>
  </si>
  <si>
    <t>Back-End Developer + DevOps Engineer</t>
  </si>
  <si>
    <t>Phoenix (Elixir) + Expressjs (TypeScript/Node)</t>
  </si>
  <si>
    <t>Brazil</t>
  </si>
  <si>
    <t>Angular</t>
  </si>
  <si>
    <t>Worker</t>
  </si>
  <si>
    <t>ProtoBuf</t>
  </si>
  <si>
    <t>Évora</t>
  </si>
  <si>
    <t>Magento</t>
  </si>
  <si>
    <t>Cakephp</t>
  </si>
  <si>
    <t>Australia</t>
  </si>
  <si>
    <t>AVFoundation</t>
  </si>
  <si>
    <t>Dubai</t>
  </si>
  <si>
    <t>microprofile</t>
  </si>
  <si>
    <t>Portalegre</t>
  </si>
  <si>
    <t>OutSystems Low-Code platform</t>
  </si>
  <si>
    <t>Beja</t>
  </si>
  <si>
    <t>Lead Product Designer</t>
  </si>
  <si>
    <t>€75.000 - €80.000</t>
  </si>
  <si>
    <t>[-5%, 0%[</t>
  </si>
  <si>
    <t>WebAssembly</t>
  </si>
  <si>
    <t>JSP</t>
  </si>
  <si>
    <t>NestJS</t>
  </si>
  <si>
    <t>Meteor</t>
  </si>
  <si>
    <t>Coffee Script</t>
  </si>
  <si>
    <t>Apex, Lightning web components, lightning components</t>
  </si>
  <si>
    <t>Salesforce developer</t>
  </si>
  <si>
    <t>outsystems</t>
  </si>
  <si>
    <t>oracle</t>
  </si>
  <si>
    <t>Developer</t>
  </si>
  <si>
    <t>Professional course</t>
  </si>
  <si>
    <t>€95.000 - €100.000</t>
  </si>
  <si>
    <t>Gin Gonic</t>
  </si>
  <si>
    <t>Perl</t>
  </si>
  <si>
    <t>Venezuelan</t>
  </si>
  <si>
    <t>Is this an intterview?</t>
  </si>
  <si>
    <t>Nestjs</t>
  </si>
  <si>
    <t>Apex</t>
  </si>
  <si>
    <t>Backbone.js</t>
  </si>
  <si>
    <t>Bulgarian</t>
  </si>
  <si>
    <t>Business Analyst</t>
  </si>
  <si>
    <t>NodeJS</t>
  </si>
  <si>
    <t>Vbscrip</t>
  </si>
  <si>
    <t>Engineering Manager</t>
  </si>
  <si>
    <t>Security</t>
  </si>
  <si>
    <t>Nodejs</t>
  </si>
  <si>
    <t xml:space="preserve">React Native </t>
  </si>
  <si>
    <t>Product Designer</t>
  </si>
  <si>
    <t>Clothing and fashion</t>
  </si>
  <si>
    <t>Yii2</t>
  </si>
  <si>
    <t>Polymer</t>
  </si>
  <si>
    <t>SysAdmin Engineer</t>
  </si>
  <si>
    <t>Israel</t>
  </si>
  <si>
    <t>Travel</t>
  </si>
  <si>
    <t>Development Manager</t>
  </si>
  <si>
    <t>British</t>
  </si>
  <si>
    <t>Product Owner/Lead Developer</t>
  </si>
  <si>
    <t>&gt;24</t>
  </si>
  <si>
    <t>VUE</t>
  </si>
  <si>
    <t>Luxembourg</t>
  </si>
  <si>
    <t>Svelte</t>
  </si>
  <si>
    <t>Logistics</t>
  </si>
  <si>
    <t>Swing/SwingX/AWT</t>
  </si>
  <si>
    <t>Apex and SOQL</t>
  </si>
  <si>
    <t>Matlab</t>
  </si>
  <si>
    <t>DELPHI</t>
  </si>
  <si>
    <t>Cape Verdean</t>
  </si>
  <si>
    <t>Engenharia Mecanica</t>
  </si>
  <si>
    <t>fox</t>
  </si>
  <si>
    <t>Norway</t>
  </si>
  <si>
    <t>Angola</t>
  </si>
  <si>
    <t>Angolan</t>
  </si>
  <si>
    <t>€60.000 - €65.000</t>
  </si>
  <si>
    <t>It is a foundation around an open source based solution.</t>
  </si>
  <si>
    <t>University + Self-taught</t>
  </si>
  <si>
    <t>SAS</t>
  </si>
  <si>
    <t>BI</t>
  </si>
  <si>
    <t>Embedded systems</t>
  </si>
  <si>
    <t>Embedded Software Engineer</t>
  </si>
  <si>
    <t>Requalification Course</t>
  </si>
  <si>
    <t>RPGLE</t>
  </si>
  <si>
    <t>Guesty</t>
  </si>
  <si>
    <t>Manager</t>
  </si>
  <si>
    <t>Nigerian</t>
  </si>
  <si>
    <t>Ember.js</t>
  </si>
  <si>
    <t>Research Group</t>
  </si>
  <si>
    <t>Government</t>
  </si>
  <si>
    <t>Selenium + Behave</t>
  </si>
  <si>
    <t>Professional technical course</t>
  </si>
  <si>
    <t>Canada</t>
  </si>
  <si>
    <t>Gambling</t>
  </si>
  <si>
    <t>M &amp; A</t>
  </si>
  <si>
    <t>Born in it</t>
  </si>
  <si>
    <t>Sports</t>
  </si>
  <si>
    <t>Support engineer</t>
  </si>
  <si>
    <t>Delphi</t>
  </si>
  <si>
    <t>Assembly</t>
  </si>
  <si>
    <t>I dont</t>
  </si>
  <si>
    <t>Flutter</t>
  </si>
  <si>
    <t>ReactiveSwift</t>
  </si>
  <si>
    <t>Guernsey</t>
  </si>
  <si>
    <t>South African</t>
  </si>
  <si>
    <t>Microchip harmony</t>
  </si>
  <si>
    <t>Nonprofit association</t>
  </si>
  <si>
    <t>Not in tech industry (*relieved sigh*)</t>
  </si>
  <si>
    <t>Dynamics NAV Developer</t>
  </si>
  <si>
    <t>C/al</t>
  </si>
  <si>
    <t>SAP UI5</t>
  </si>
  <si>
    <t>Node</t>
  </si>
  <si>
    <t>Codeigniter</t>
  </si>
  <si>
    <t>Research - academic or scientific</t>
  </si>
  <si>
    <t>Research</t>
  </si>
  <si>
    <t>Zk</t>
  </si>
  <si>
    <t>Ember</t>
  </si>
  <si>
    <t>Abap</t>
  </si>
  <si>
    <t>Trainer &amp; Consultant</t>
  </si>
  <si>
    <t>Yii</t>
  </si>
  <si>
    <t>SPFx</t>
  </si>
  <si>
    <t>None</t>
  </si>
  <si>
    <t>Specialized course</t>
  </si>
  <si>
    <t>Quarkus</t>
  </si>
  <si>
    <t>COO</t>
  </si>
  <si>
    <t>Wordpress</t>
  </si>
  <si>
    <t>.Net Core</t>
  </si>
  <si>
    <t>Embedded SW Engineer</t>
  </si>
  <si>
    <t>Android</t>
  </si>
  <si>
    <t>IONIC</t>
  </si>
  <si>
    <t>French</t>
  </si>
  <si>
    <t>No working experience</t>
  </si>
  <si>
    <t>iceland</t>
  </si>
  <si>
    <t>&gt; €100.000</t>
  </si>
  <si>
    <t>Java EE</t>
  </si>
  <si>
    <t>Drones</t>
  </si>
  <si>
    <t>Microsoft Power Platform</t>
  </si>
  <si>
    <t>Russian</t>
  </si>
  <si>
    <t>Senior Software Engineer</t>
  </si>
  <si>
    <t>Android sdk</t>
  </si>
  <si>
    <t>Hibernate</t>
  </si>
  <si>
    <t>Ms</t>
  </si>
  <si>
    <t>Real estate</t>
  </si>
  <si>
    <t>Software Engineer</t>
  </si>
  <si>
    <t>RPG</t>
  </si>
  <si>
    <t>Twig</t>
  </si>
  <si>
    <t>nodejs, aws</t>
  </si>
  <si>
    <t>Systems Engineer</t>
  </si>
  <si>
    <t>Unity</t>
  </si>
  <si>
    <t>Spark</t>
  </si>
  <si>
    <t>Configuration management</t>
  </si>
  <si>
    <t>Nonprofit</t>
  </si>
  <si>
    <t>Professional Courses</t>
  </si>
  <si>
    <t>Professional experiences and studying</t>
  </si>
  <si>
    <t>Technical Writer</t>
  </si>
  <si>
    <t>Malta</t>
  </si>
  <si>
    <t>Professional school</t>
  </si>
  <si>
    <t>A mix of all the options</t>
  </si>
  <si>
    <t>Web Developer</t>
  </si>
  <si>
    <t>Content designer</t>
  </si>
  <si>
    <t>Apex / Lightning (Salesforce)</t>
  </si>
  <si>
    <t>CET</t>
  </si>
  <si>
    <t>Job</t>
  </si>
  <si>
    <t>Brightscript (Roku dev)</t>
  </si>
  <si>
    <t>none</t>
  </si>
  <si>
    <t>MAGENTO</t>
  </si>
  <si>
    <t>I'm product designer not developer</t>
  </si>
  <si>
    <t>Same here</t>
  </si>
  <si>
    <t>Business Analist</t>
  </si>
  <si>
    <t>€90.000 - €95.000</t>
  </si>
  <si>
    <t>Director of Engineering</t>
  </si>
  <si>
    <t>sole proprietorship</t>
  </si>
  <si>
    <t>JSF, hibernate, JPA</t>
  </si>
  <si>
    <t>Haskell</t>
  </si>
  <si>
    <t>PwC</t>
  </si>
  <si>
    <t>Vlocity</t>
  </si>
  <si>
    <t>PL/SQL</t>
  </si>
  <si>
    <t>Unreal Engine</t>
  </si>
  <si>
    <t>Belgian</t>
  </si>
  <si>
    <t>Visual FoxPro</t>
  </si>
  <si>
    <t>Poland</t>
  </si>
  <si>
    <t>Xamarin</t>
  </si>
  <si>
    <t>Application Developer</t>
  </si>
  <si>
    <t>Energy Management and HVAC Solutions</t>
  </si>
  <si>
    <t>Unity Developer</t>
  </si>
  <si>
    <t>Mexican</t>
  </si>
  <si>
    <t>Cameroonian</t>
  </si>
  <si>
    <t>LoobackJS</t>
  </si>
  <si>
    <t>Indian</t>
  </si>
  <si>
    <t>High School</t>
  </si>
  <si>
    <t>Senior Integrations Developer</t>
  </si>
  <si>
    <t>Applications Development and Management Director</t>
  </si>
  <si>
    <t>Test, Inspection and Certification</t>
  </si>
  <si>
    <t>CIO</t>
  </si>
  <si>
    <t>Military</t>
  </si>
  <si>
    <t>XCode</t>
  </si>
  <si>
    <t>Dataase developer</t>
  </si>
  <si>
    <t>retail</t>
  </si>
  <si>
    <t>pl sql developer</t>
  </si>
  <si>
    <t>Lisp</t>
  </si>
  <si>
    <t>React Native</t>
  </si>
  <si>
    <t>A junction of many of the above options.</t>
  </si>
  <si>
    <t>Azure Logic Apps</t>
  </si>
  <si>
    <t>App inventor</t>
  </si>
  <si>
    <t>Estonia</t>
  </si>
  <si>
    <t>Courses and Family-taught</t>
  </si>
  <si>
    <t>K-SQL</t>
  </si>
  <si>
    <t>Phoenix</t>
  </si>
  <si>
    <t>Cypress</t>
  </si>
  <si>
    <t>Welsh</t>
  </si>
  <si>
    <t>Airline</t>
  </si>
  <si>
    <t>Lightning Web Component</t>
  </si>
  <si>
    <t>Secondary education</t>
  </si>
  <si>
    <t>Denmark</t>
  </si>
  <si>
    <t>IT Manager</t>
  </si>
  <si>
    <t>India</t>
  </si>
  <si>
    <t>APEX</t>
  </si>
  <si>
    <t>Leve 6</t>
  </si>
  <si>
    <t>Visual Designer</t>
  </si>
  <si>
    <t>Multinacional &amp; Product company, well established</t>
  </si>
  <si>
    <t>Drop wizard, Ratpack</t>
  </si>
  <si>
    <t>Gherking</t>
  </si>
  <si>
    <t>Nigeria</t>
  </si>
  <si>
    <t>Sweden</t>
  </si>
  <si>
    <t>NA</t>
  </si>
  <si>
    <t>Test and Measurement World Player</t>
  </si>
  <si>
    <t>NI LabVIEW</t>
  </si>
  <si>
    <t>NI RealTime and FPGA Modules</t>
  </si>
  <si>
    <t>Turkish</t>
  </si>
  <si>
    <t>Prefect</t>
  </si>
  <si>
    <t>Engineering Director</t>
  </si>
  <si>
    <t>Insurance</t>
  </si>
  <si>
    <t>UX/UI Bootcamp after university</t>
  </si>
  <si>
    <t>Software, Big Data</t>
  </si>
  <si>
    <t>Singular Enterprise</t>
  </si>
  <si>
    <t>ASP.NET</t>
  </si>
  <si>
    <t>Romanian</t>
  </si>
  <si>
    <t>Customer Success Manager</t>
  </si>
  <si>
    <t>Oracle soa</t>
  </si>
  <si>
    <t>Higher Education</t>
  </si>
  <si>
    <t>COBOL</t>
  </si>
  <si>
    <t>Call center</t>
  </si>
  <si>
    <t>Related to Construction</t>
  </si>
  <si>
    <t>ARKit, ARCore, Unity</t>
  </si>
  <si>
    <t>€85.000 - €90.000</t>
  </si>
  <si>
    <t>My brain's own visual language..</t>
  </si>
  <si>
    <t>CocoaPods</t>
  </si>
  <si>
    <t>Gin</t>
  </si>
  <si>
    <t>Gatsby</t>
  </si>
  <si>
    <t>Nifi, Zeppelin</t>
  </si>
  <si>
    <t>Joint Venture (personnel &gt;1000)</t>
  </si>
  <si>
    <t>OpenGL</t>
  </si>
  <si>
    <t>Quarkus, Vert.x</t>
  </si>
  <si>
    <t>Slim PHP</t>
  </si>
  <si>
    <t>friend</t>
  </si>
  <si>
    <t>Hardware Manufacturing</t>
  </si>
  <si>
    <t>FDML</t>
  </si>
  <si>
    <t>Big company</t>
  </si>
  <si>
    <t>Selenium</t>
  </si>
  <si>
    <t>Designer Digital</t>
  </si>
  <si>
    <t>ReactJS</t>
  </si>
  <si>
    <t>Digital Data Analyst/Product Owner</t>
  </si>
  <si>
    <t>Basic Education</t>
  </si>
  <si>
    <t>€80.000 - €85.000</t>
  </si>
  <si>
    <t>Doctoral degree</t>
  </si>
  <si>
    <t>Cuban</t>
  </si>
  <si>
    <t>Swiss</t>
  </si>
  <si>
    <t>my background is IT but was long time ago, I have been more managing people, projects and training them</t>
  </si>
  <si>
    <t>Na</t>
  </si>
  <si>
    <t>by</t>
  </si>
  <si>
    <t>Gênio</t>
  </si>
  <si>
    <t>Java Requalification Course</t>
  </si>
  <si>
    <t>Ministry of Education</t>
  </si>
  <si>
    <t>Julia</t>
  </si>
  <si>
    <t>Tensorflow</t>
  </si>
  <si>
    <t>Excel</t>
  </si>
  <si>
    <t>Bolivian</t>
  </si>
  <si>
    <t>Windows</t>
  </si>
  <si>
    <t>Various</t>
  </si>
  <si>
    <t>Tunisian</t>
  </si>
  <si>
    <t>Apache NiFi</t>
  </si>
  <si>
    <t>Nuxt</t>
  </si>
  <si>
    <t>SqlDeveloper</t>
  </si>
  <si>
    <t>Appian</t>
  </si>
  <si>
    <t>Sql</t>
  </si>
  <si>
    <t>Technical Director</t>
  </si>
  <si>
    <t>cobol</t>
  </si>
  <si>
    <t>Opportunity</t>
  </si>
  <si>
    <t>Human resources</t>
  </si>
  <si>
    <t>Ionic</t>
  </si>
  <si>
    <t>Sales</t>
  </si>
  <si>
    <t>12 Grade</t>
  </si>
  <si>
    <t>Construction</t>
  </si>
  <si>
    <t>Silverstripe</t>
  </si>
  <si>
    <t>Cocoa touch</t>
  </si>
  <si>
    <t>Quality Manager</t>
  </si>
  <si>
    <t>Italy</t>
  </si>
  <si>
    <t>Work</t>
  </si>
  <si>
    <t>echo framework</t>
  </si>
  <si>
    <t>Finland</t>
  </si>
  <si>
    <t>Romania</t>
  </si>
  <si>
    <t>PeopleSoft Developer</t>
  </si>
  <si>
    <t>American</t>
  </si>
  <si>
    <t>Enterprise Architect</t>
  </si>
  <si>
    <t>Head of Software Engineering</t>
  </si>
  <si>
    <t>Biometric Identify - Hardware and Software</t>
  </si>
  <si>
    <t>Vue</t>
  </si>
  <si>
    <t>Bootstrap</t>
  </si>
  <si>
    <t>Dutchman</t>
  </si>
  <si>
    <t>D3. Js C3. Js</t>
  </si>
  <si>
    <t>I prefer not to answer</t>
  </si>
  <si>
    <t>It infrastructure director</t>
  </si>
  <si>
    <t>Contact Center</t>
  </si>
  <si>
    <t>Masters degree</t>
  </si>
  <si>
    <t>Higher Education (Univ)</t>
  </si>
  <si>
    <t>Node.js</t>
  </si>
  <si>
    <t>Hapi.js</t>
  </si>
  <si>
    <t>Mainframe</t>
  </si>
  <si>
    <t>Proprietary</t>
  </si>
  <si>
    <t>Family space &amp; iot</t>
  </si>
  <si>
    <t>I don't code</t>
  </si>
  <si>
    <t>Marketing Manager</t>
  </si>
  <si>
    <t>Business Developer</t>
  </si>
  <si>
    <t>Hong Kong</t>
  </si>
  <si>
    <t>3d Lead</t>
  </si>
  <si>
    <t>Sencha extjs</t>
  </si>
  <si>
    <t>Vaadin</t>
  </si>
  <si>
    <t>Pql</t>
  </si>
  <si>
    <t>Industrial</t>
  </si>
  <si>
    <t>JPA</t>
  </si>
  <si>
    <t>Wordpress \| Shopify</t>
  </si>
  <si>
    <t>Erlang</t>
  </si>
  <si>
    <t>Bussiness Inteligence techonologies</t>
  </si>
  <si>
    <t>Public Administration - Regional Coordination</t>
  </si>
  <si>
    <t>GWT</t>
  </si>
  <si>
    <t>R&amp;D Engineer</t>
  </si>
  <si>
    <t>Tibco</t>
  </si>
  <si>
    <t>Automotive Aftermarket</t>
  </si>
  <si>
    <t>Ktor</t>
  </si>
  <si>
    <t>Head of Engineering</t>
  </si>
  <si>
    <t>Koa</t>
  </si>
  <si>
    <t>Analytics IT Director</t>
  </si>
  <si>
    <t>Vuejs</t>
  </si>
  <si>
    <t>Jboss</t>
  </si>
  <si>
    <t>Protractor</t>
  </si>
  <si>
    <t>Terraform, Ansible, Kubernetes, Docker</t>
  </si>
  <si>
    <t>Principal Software Developer</t>
  </si>
  <si>
    <t>Sales manager</t>
  </si>
  <si>
    <t>Outsytems</t>
  </si>
  <si>
    <t>Thai</t>
  </si>
  <si>
    <t>Embedded</t>
  </si>
  <si>
    <t>Design Director</t>
  </si>
  <si>
    <t>Phalcon</t>
  </si>
  <si>
    <t>Splunk</t>
  </si>
  <si>
    <t>Intranet Social Network</t>
  </si>
  <si>
    <t>Product certification</t>
  </si>
  <si>
    <t>Geodesy</t>
  </si>
  <si>
    <t>Business Analyst/Project Manager/Product Owner and Scrum Master</t>
  </si>
  <si>
    <t>Application Analyst</t>
  </si>
  <si>
    <t>6 months specilization course</t>
  </si>
  <si>
    <t>Machine Learning Engineer</t>
  </si>
  <si>
    <t>Tag Manager</t>
  </si>
  <si>
    <t>hapi</t>
  </si>
  <si>
    <t>Solutions Manager</t>
  </si>
  <si>
    <t>Dutch</t>
  </si>
  <si>
    <t>Phoenixframework</t>
  </si>
  <si>
    <t>Practice Director</t>
  </si>
  <si>
    <t>Salesforce Apex</t>
  </si>
  <si>
    <t>Company training</t>
  </si>
  <si>
    <t>Work connections</t>
  </si>
  <si>
    <t>Staffing</t>
  </si>
  <si>
    <t>Hardware and Software Developer</t>
  </si>
  <si>
    <t>Tech Consultant</t>
  </si>
  <si>
    <t>IntelliJ</t>
  </si>
  <si>
    <t>Pyspark</t>
  </si>
  <si>
    <t>SAP fiori</t>
  </si>
  <si>
    <t>Betting</t>
  </si>
  <si>
    <t>Micro Company</t>
  </si>
  <si>
    <t>Appier + Yonius</t>
  </si>
  <si>
    <t>FastAPI</t>
  </si>
  <si>
    <t>Organization</t>
  </si>
  <si>
    <t>Public University</t>
  </si>
  <si>
    <t>Chef</t>
  </si>
  <si>
    <t>Business Manager</t>
  </si>
  <si>
    <t>MySQL</t>
  </si>
  <si>
    <t>jenkins, gitlab, docker, fastlane, ...</t>
  </si>
  <si>
    <t>Consultant</t>
  </si>
  <si>
    <t>Senior Management</t>
  </si>
  <si>
    <t>Oral language</t>
  </si>
  <si>
    <t>I.A. Researcher</t>
  </si>
  <si>
    <t>Implementation Engineer</t>
  </si>
  <si>
    <t>Technical and installation</t>
  </si>
  <si>
    <t>redux</t>
  </si>
  <si>
    <t>Autosar</t>
  </si>
  <si>
    <t>Symphony</t>
  </si>
  <si>
    <t>Code Igniter</t>
  </si>
  <si>
    <t>Highschool</t>
  </si>
  <si>
    <t>PL Sql</t>
  </si>
  <si>
    <t>HR Tech</t>
  </si>
  <si>
    <t>echo</t>
  </si>
  <si>
    <t>Head of</t>
  </si>
  <si>
    <t>ORACLE ADF</t>
  </si>
  <si>
    <t>Remote System Explorer (RSE)</t>
  </si>
  <si>
    <t>Municipality</t>
  </si>
  <si>
    <t>Fastify</t>
  </si>
  <si>
    <t>Guinea-Bissauan</t>
  </si>
  <si>
    <t>Job fair</t>
  </si>
  <si>
    <t>Sports betting</t>
  </si>
  <si>
    <t>Seam</t>
  </si>
  <si>
    <t>German</t>
  </si>
  <si>
    <t>IPTV Solutions</t>
  </si>
  <si>
    <t>several from the provided options</t>
  </si>
  <si>
    <t>Sénior Consultant</t>
  </si>
  <si>
    <t>DBeaver</t>
  </si>
  <si>
    <t>Foundation</t>
  </si>
  <si>
    <t>First job was at tech</t>
  </si>
  <si>
    <t>Ukrainian</t>
  </si>
  <si>
    <t>Qt</t>
  </si>
  <si>
    <t>System Enginner</t>
  </si>
  <si>
    <t>React-Native</t>
  </si>
  <si>
    <t>yaml</t>
  </si>
  <si>
    <t>Designer</t>
  </si>
  <si>
    <t>PyTorch</t>
  </si>
  <si>
    <t>Apex - Salesforce</t>
  </si>
  <si>
    <t>Database Administrator</t>
  </si>
  <si>
    <t>Terraform</t>
  </si>
  <si>
    <t>Application Support Engineer</t>
  </si>
  <si>
    <t>Qlik</t>
  </si>
  <si>
    <t>AngularJs, SlimpHP</t>
  </si>
  <si>
    <t>Powershell</t>
  </si>
  <si>
    <t>Services</t>
  </si>
  <si>
    <t>Nepalese</t>
  </si>
  <si>
    <t>Distribution and Postal Services</t>
  </si>
  <si>
    <t>SAP</t>
  </si>
  <si>
    <t>Carrer change</t>
  </si>
  <si>
    <t>Freelancer</t>
  </si>
  <si>
    <t>Investigation group</t>
  </si>
  <si>
    <t>Guinea</t>
  </si>
  <si>
    <t>Online Betting &amp; Gaming</t>
  </si>
  <si>
    <t>Oracle OSB and SOA Suite</t>
  </si>
  <si>
    <t>Coldfusion</t>
  </si>
  <si>
    <t>GIS Developer</t>
  </si>
  <si>
    <t>Product Design Manager</t>
  </si>
  <si>
    <t>Unit Manager</t>
  </si>
  <si>
    <t>Life Experience and degree</t>
  </si>
  <si>
    <t>Insuretech</t>
  </si>
  <si>
    <t>Vert.x</t>
  </si>
  <si>
    <t>UIKit</t>
  </si>
  <si>
    <t>CodeIgniter</t>
  </si>
  <si>
    <t>GraphQL</t>
  </si>
  <si>
    <t>Agriculture</t>
  </si>
  <si>
    <t>Embedded System Dev</t>
  </si>
  <si>
    <t>null</t>
  </si>
  <si>
    <t>SQL Server</t>
  </si>
  <si>
    <t>Game Developer</t>
  </si>
  <si>
    <t>Struts</t>
  </si>
  <si>
    <t>Adobe Experience Manager</t>
  </si>
  <si>
    <t>Security engineering</t>
  </si>
  <si>
    <t>Head of Product</t>
  </si>
  <si>
    <t>UN agency</t>
  </si>
  <si>
    <t>Spring Boot</t>
  </si>
  <si>
    <t>Grails</t>
  </si>
  <si>
    <t>Public Company</t>
  </si>
  <si>
    <t>Microsoft Stack and PowerBI</t>
  </si>
  <si>
    <t>Switch - professional retraining program at ISEP</t>
  </si>
  <si>
    <t>Canadian</t>
  </si>
  <si>
    <t>Art Director (VR)</t>
  </si>
  <si>
    <t>Maya</t>
  </si>
  <si>
    <t>Post-graduation</t>
  </si>
  <si>
    <t>Digital &amp; Graphic Designer</t>
  </si>
  <si>
    <t>Boost</t>
  </si>
  <si>
    <t>Tidyverse</t>
  </si>
  <si>
    <t>Hospitality</t>
  </si>
  <si>
    <t>IT Manager in Business Analysis</t>
  </si>
  <si>
    <t>I don't work none</t>
  </si>
  <si>
    <t>Freelance</t>
  </si>
  <si>
    <t>JustInMindPrototype</t>
  </si>
  <si>
    <t>Electron</t>
  </si>
  <si>
    <t>Graphql, android, MySQL</t>
  </si>
  <si>
    <t>Ansible</t>
  </si>
  <si>
    <t>Irish</t>
  </si>
  <si>
    <t>Prefer not say</t>
  </si>
  <si>
    <t>Blockchain Architect</t>
  </si>
  <si>
    <t>Windev</t>
  </si>
  <si>
    <t>Public Higher Education School</t>
  </si>
  <si>
    <t>Multinacional</t>
  </si>
  <si>
    <t>My job is managing teams, but I know some TI-BASIC and C</t>
  </si>
  <si>
    <t>ITIL, PRINCE2, PMP, SCRUM</t>
  </si>
  <si>
    <t>Post graduation: Project management ISEG/UL</t>
  </si>
  <si>
    <t>BrightScript (Roku)</t>
  </si>
  <si>
    <t>Roku SDK frameworks</t>
  </si>
  <si>
    <t>gov</t>
  </si>
  <si>
    <t>Powerbuilder</t>
  </si>
  <si>
    <t>PB</t>
  </si>
  <si>
    <t>Critical Systems Engineer</t>
  </si>
  <si>
    <t>As a Startup Co-founder</t>
  </si>
  <si>
    <t>Business manager</t>
  </si>
  <si>
    <t>Fmcg</t>
  </si>
  <si>
    <t>Not necessarily in tech but use tech a lot</t>
  </si>
  <si>
    <t>Product Designer (Product Owner &amp; UX Designer)</t>
  </si>
  <si>
    <t>Aurelia</t>
  </si>
  <si>
    <t>swift</t>
  </si>
  <si>
    <t>Carrer</t>
  </si>
  <si>
    <t>Uzbekistani</t>
  </si>
  <si>
    <t>Sports Software</t>
  </si>
  <si>
    <t>Stimulus.js</t>
  </si>
  <si>
    <t>AUTOSAR</t>
  </si>
  <si>
    <t>Telecom engineer</t>
  </si>
  <si>
    <t>I'm a Designer</t>
  </si>
  <si>
    <t>Microsoft</t>
  </si>
  <si>
    <t>Tcl/Tk</t>
  </si>
  <si>
    <t>Costume made</t>
  </si>
  <si>
    <t>Human Resources</t>
  </si>
  <si>
    <t>Head of UX/UI</t>
  </si>
  <si>
    <t>Reverse Engineer Android</t>
  </si>
  <si>
    <t>Smali</t>
  </si>
  <si>
    <t>Play!</t>
  </si>
  <si>
    <t>Ocaml</t>
  </si>
  <si>
    <t>XML-based</t>
  </si>
  <si>
    <t>Indonesian</t>
  </si>
  <si>
    <t>Digital Marketing Manager</t>
  </si>
  <si>
    <t>workshop</t>
  </si>
  <si>
    <t>Lagom</t>
  </si>
  <si>
    <t>first job</t>
  </si>
  <si>
    <t>Symfony, Loopback</t>
  </si>
  <si>
    <t>Hotels, Restaurants</t>
  </si>
  <si>
    <t>iOS/Android</t>
  </si>
  <si>
    <t>Support</t>
  </si>
  <si>
    <t>MDX</t>
  </si>
  <si>
    <t>LOGISTICS</t>
  </si>
  <si>
    <t>Power Apps</t>
  </si>
  <si>
    <t>Oracle JET</t>
  </si>
  <si>
    <t>Design Manager</t>
  </si>
  <si>
    <t>Gaming Industry</t>
  </si>
  <si>
    <t>Firmware Developer</t>
  </si>
  <si>
    <t>several industries</t>
  </si>
  <si>
    <t>Family</t>
  </si>
  <si>
    <t>Senior embedded developer</t>
  </si>
  <si>
    <t>insurance software</t>
  </si>
  <si>
    <t>multinational</t>
  </si>
  <si>
    <t>Performance Software Engineer</t>
  </si>
  <si>
    <t>Low Code</t>
  </si>
  <si>
    <t>AL</t>
  </si>
  <si>
    <t>Robot Framework</t>
  </si>
  <si>
    <t>Japan</t>
  </si>
  <si>
    <t>Ext</t>
  </si>
  <si>
    <t>Colombian</t>
  </si>
  <si>
    <t xml:space="preserve">Head of Systems Development </t>
  </si>
  <si>
    <t xml:space="preserve">Not coding anymore </t>
  </si>
  <si>
    <t>IT Consultant</t>
  </si>
  <si>
    <t>Andorra</t>
  </si>
  <si>
    <t>AWS serverless</t>
  </si>
  <si>
    <t>Family members alreaady in this industry</t>
  </si>
  <si>
    <t>Singapore</t>
  </si>
  <si>
    <t>At work</t>
  </si>
  <si>
    <t>Three.js</t>
  </si>
  <si>
    <t>Trade/technical/vocational training</t>
  </si>
  <si>
    <t>Professional course.</t>
  </si>
  <si>
    <t>Zend Framework</t>
  </si>
  <si>
    <t>Post High-School Course</t>
  </si>
  <si>
    <t>Austrian</t>
  </si>
  <si>
    <t>Technical course</t>
  </si>
  <si>
    <t>Nest.js</t>
  </si>
  <si>
    <t>Tech course</t>
  </si>
  <si>
    <t>Professional/Technical School</t>
  </si>
  <si>
    <t>. NET Core</t>
  </si>
  <si>
    <t>Internship</t>
  </si>
  <si>
    <t>Flag</t>
  </si>
  <si>
    <t>Mobile Gaming</t>
  </si>
  <si>
    <t>Formação Profissional</t>
  </si>
  <si>
    <t>Profesional</t>
  </si>
  <si>
    <t>Professional Course</t>
  </si>
  <si>
    <t>Curso Profissional</t>
  </si>
  <si>
    <t>Customer Support Team Leader</t>
  </si>
  <si>
    <t>Professional expérience mostly</t>
  </si>
  <si>
    <t>Started as a Tester for the type of product I was a long time user before</t>
  </si>
  <si>
    <t>Unemployed</t>
  </si>
  <si>
    <t>ST</t>
  </si>
  <si>
    <t>Technical degree</t>
  </si>
  <si>
    <t>Games and apps developer</t>
  </si>
  <si>
    <t>ProductOps</t>
  </si>
  <si>
    <t>Industrial Machines R&amp;D</t>
  </si>
  <si>
    <t>Sysmac, PicC (CCS)</t>
  </si>
  <si>
    <t>IT Support Manager</t>
  </si>
  <si>
    <t>Sport Lisboa e Benfica</t>
  </si>
  <si>
    <t>Web Scraping</t>
  </si>
  <si>
    <t>University drop out</t>
  </si>
  <si>
    <t>ServiceNow Developer</t>
  </si>
  <si>
    <t>Costumer support</t>
  </si>
  <si>
    <t>DAX</t>
  </si>
  <si>
    <t>VHDL</t>
  </si>
  <si>
    <t>Edtech</t>
  </si>
  <si>
    <t>Wagtail CMS</t>
  </si>
  <si>
    <t>A company that has tech offices in lisbon but it's american</t>
  </si>
  <si>
    <t>SAP HCM Consultant</t>
  </si>
  <si>
    <t>SAP - ABAP</t>
  </si>
  <si>
    <t>Technical Course</t>
  </si>
  <si>
    <t>Brightscript</t>
  </si>
  <si>
    <t>Analyst and Test Manager</t>
  </si>
  <si>
    <t>Embedded Systems Engineer</t>
  </si>
  <si>
    <t>Bank</t>
  </si>
  <si>
    <t>Software Development</t>
  </si>
  <si>
    <t>Space</t>
  </si>
  <si>
    <t>Drinking Water production, Águas do Algarve</t>
  </si>
  <si>
    <t>Greece</t>
  </si>
  <si>
    <t>Variable Name</t>
  </si>
  <si>
    <t>Survey Question</t>
  </si>
  <si>
    <t>Scope</t>
  </si>
  <si>
    <t>Notes</t>
  </si>
  <si>
    <t>All</t>
  </si>
  <si>
    <t xml:space="preserve">What's your current employment status? </t>
  </si>
  <si>
    <t>Work_Status_Aggregated</t>
  </si>
  <si>
    <t>Aggregation of Employment Status</t>
  </si>
  <si>
    <t xml:space="preserve">Are you considering working as a contractor / freelancer in the next 12 months? </t>
  </si>
  <si>
    <t xml:space="preserve">Work_status_Aggregated ='Permanent employees' in </t>
  </si>
  <si>
    <t>Are you considering working as a full-time or part-time employee in the next 12 months?</t>
  </si>
  <si>
    <t xml:space="preserve">Work_status_Aggregated ='Contractor' in </t>
  </si>
  <si>
    <t>In which country are you currently *residing*?</t>
  </si>
  <si>
    <t>Always Portugal</t>
  </si>
  <si>
    <t xml:space="preserve">In Portugal, residing in which district? </t>
  </si>
  <si>
    <t>Residing_District_Aggregagated</t>
  </si>
  <si>
    <t>Aggregation of Residence_District</t>
  </si>
  <si>
    <t>In which country is the *company* you work for located?</t>
  </si>
  <si>
    <t>Company_Continent</t>
  </si>
  <si>
    <t>Aggregation of Work_Company_Country</t>
  </si>
  <si>
    <t>Company_PT_or_International</t>
  </si>
  <si>
    <t>In Portugal, in which district is the company located?</t>
  </si>
  <si>
    <t>Work_Company_Country = 'Portugal'</t>
  </si>
  <si>
    <t>Working_PT_District_Aggregatedd</t>
  </si>
  <si>
    <t>Aggregation of Work_Company_PT_District</t>
  </si>
  <si>
    <t>Are you working remotely?</t>
  </si>
  <si>
    <t>Currently working remote?</t>
  </si>
  <si>
    <t>How many days per week do you work at the office?</t>
  </si>
  <si>
    <t>Remote_WorkingC_urrent= 'Flexible between remote and office'</t>
  </si>
  <si>
    <t>Flexible remote working, how many days at the office?</t>
  </si>
  <si>
    <t>Are you working remote just because of the Covid-19 situation or is your job remote (flexible or full) by definition?</t>
  </si>
  <si>
    <t>Remote_Working_Current IN ('Flexible between remote and office', 'Yes, fully remote')</t>
  </si>
  <si>
    <t>Remote working just because of Covid-19 Pandemic, or is job remote by nature</t>
  </si>
  <si>
    <t>Remote_vs_Office_Job</t>
  </si>
  <si>
    <t>Is job Remote or Office, independently of current Covid-19 situation?
Derivated fromRemote_Working_due_to_Covid</t>
  </si>
  <si>
    <t>What's your personal inclination regarding Remote Work?</t>
  </si>
  <si>
    <t>Scale from [1 - less inclined -&gt; 7 - more inclined]</t>
  </si>
  <si>
    <t>Which Job Role describes you best?</t>
  </si>
  <si>
    <t>Job_:role_other</t>
  </si>
  <si>
    <t>Job_Role_Original IS Blank</t>
  </si>
  <si>
    <t>Job_Roles_Normalized</t>
  </si>
  <si>
    <t>Derived from Job_Role_Original and Job_Role_Other</t>
  </si>
  <si>
    <t>What best describes the industry you work in?</t>
  </si>
  <si>
    <t>Employer Company Industry</t>
  </si>
  <si>
    <t>Industry_Other</t>
  </si>
  <si>
    <t>Employer_Industry IS Blank</t>
  </si>
  <si>
    <t>What's the type of organisation you're currently working for?</t>
  </si>
  <si>
    <t>Employer Company Type</t>
  </si>
  <si>
    <t>Organiization_Type_Other</t>
  </si>
  <si>
    <t>Employer_Org_Type IS Blank</t>
  </si>
  <si>
    <t xml:space="preserve">What's the size of the organisation you're currently working for? </t>
  </si>
  <si>
    <t>Employer Company Size</t>
  </si>
  <si>
    <t>Programming language: JavaScript</t>
  </si>
  <si>
    <t>Programming language: Bash/Shell/PowerShell</t>
  </si>
  <si>
    <t>Programming language: SQL</t>
  </si>
  <si>
    <t>Programming language: Java</t>
  </si>
  <si>
    <t>Programming language: C#</t>
  </si>
  <si>
    <t>Programming language: Python</t>
  </si>
  <si>
    <t>Programming language: PHP</t>
  </si>
  <si>
    <t>Programming language: C++</t>
  </si>
  <si>
    <t>Programming language: C</t>
  </si>
  <si>
    <t>Programming language: TypeScript</t>
  </si>
  <si>
    <t>Programming language: Ruby</t>
  </si>
  <si>
    <t>Programming language: Swift</t>
  </si>
  <si>
    <t>Programming language: Objective-C</t>
  </si>
  <si>
    <t>Programming language: VB.NET</t>
  </si>
  <si>
    <t>Programming language: Assembly</t>
  </si>
  <si>
    <t>Programming language: R</t>
  </si>
  <si>
    <t>Programming language: Perl</t>
  </si>
  <si>
    <t>Programming language: VBA</t>
  </si>
  <si>
    <t>Programming language: Matlab</t>
  </si>
  <si>
    <t>Programming language: Go</t>
  </si>
  <si>
    <t>Programming language: Scala</t>
  </si>
  <si>
    <t>Programming language: Groovy</t>
  </si>
  <si>
    <t>Programming language: Coffee Script</t>
  </si>
  <si>
    <t>Programming language: Visual Basic 6</t>
  </si>
  <si>
    <t>Programming language: Lua</t>
  </si>
  <si>
    <t>Programming language: Haskell</t>
  </si>
  <si>
    <t>Programming language: HTML/CSS</t>
  </si>
  <si>
    <t>Programming language: Kotlin</t>
  </si>
  <si>
    <t>Programming language: Rust</t>
  </si>
  <si>
    <t>Programming language: Elixir</t>
  </si>
  <si>
    <t>Programming language: Clojure</t>
  </si>
  <si>
    <t>Programming language: WebAssembly</t>
  </si>
  <si>
    <t>Programming language: Dart</t>
  </si>
  <si>
    <t>Languages_N/A</t>
  </si>
  <si>
    <t>Programming language: Languages_N/A</t>
  </si>
  <si>
    <t>Languages_Other</t>
  </si>
  <si>
    <t>Programming language: Languages_Other</t>
  </si>
  <si>
    <t>Framework: jQuery</t>
  </si>
  <si>
    <t>Framework: .NET</t>
  </si>
  <si>
    <t>Framework: Angular/Angular.js</t>
  </si>
  <si>
    <t>Framework: Ruby on Rails</t>
  </si>
  <si>
    <t>Framework: React</t>
  </si>
  <si>
    <t>Framework: Django</t>
  </si>
  <si>
    <t>Framework: Laravel</t>
  </si>
  <si>
    <t>Framework: Spring</t>
  </si>
  <si>
    <t>Framework: Vue.js</t>
  </si>
  <si>
    <t>Framework: Express</t>
  </si>
  <si>
    <t>Framework: Meteor</t>
  </si>
  <si>
    <t>Framework: Flask</t>
  </si>
  <si>
    <t>Framework: Ember.js</t>
  </si>
  <si>
    <t>Framework: Drupal</t>
  </si>
  <si>
    <t>Framework: OutSystems</t>
  </si>
  <si>
    <t>Framework_N/A</t>
  </si>
  <si>
    <t>Framework: Framework_N/A</t>
  </si>
  <si>
    <t>Framework_Other</t>
  </si>
  <si>
    <t>Framework: Framework_Other</t>
  </si>
  <si>
    <t>Contractor_As a Contractor/Freelancer, what's the average duration of your Contracts/Projects, in *months*?</t>
  </si>
  <si>
    <t>Employment_Status_Aggregated = 'Contractor'</t>
  </si>
  <si>
    <t>Months</t>
  </si>
  <si>
    <t>Contractor_Project_Duration_Intervals</t>
  </si>
  <si>
    <t>Aggregation of Contractor_Avg_Project</t>
  </si>
  <si>
    <t>Contractor_What's your average *HOURLY RATE* in *EUROS*?</t>
  </si>
  <si>
    <t>Euros</t>
  </si>
  <si>
    <t>Contractor - Annual salary Adjusted (10 months x 160h)</t>
  </si>
  <si>
    <t>Derived from Contractor_Avg_Hour_Rate
[Contractor_Avg_Hour_Rate x 10 months x 160h/month)</t>
  </si>
  <si>
    <t>How long have you been in the organisation you're currently working for?</t>
  </si>
  <si>
    <t>Employment_Status_Aggregated = Permanent Employee</t>
  </si>
  <si>
    <t>Categorized Scale</t>
  </si>
  <si>
    <t>Permanent_Employee_What's your *GROSS ANNUAL* income in *EUROS*? Keep in mind that this may include commission, bonuses, meal allowance, pay received for vacation time or sick leave, medical allowance, etc.</t>
  </si>
  <si>
    <t>Categorized Scale
Values in sheet metadata column D</t>
  </si>
  <si>
    <t>Permanent_Employee_Gross_Annual_Salary_Average</t>
  </si>
  <si>
    <t>Derived from Perm_GAS and Columns D:H in sheet Metadata</t>
  </si>
  <si>
    <t>Permanent_Employee_Gross_Annual_Salary_Low_Limit</t>
  </si>
  <si>
    <t>Permanent_Employee_Gross_Annual_Salary_High_Limit</t>
  </si>
  <si>
    <t>Avg_Salary_Contract_and_Perm</t>
  </si>
  <si>
    <t>Derived from Contractor_Avg_Annual_Salary and Perm_GAS_Avg</t>
  </si>
  <si>
    <t>by how much did your income change in the last 12 months?</t>
  </si>
  <si>
    <t>To what extent do you believe you are being remunerated fairly?</t>
  </si>
  <si>
    <t>Scale [1 - less fair -&gt; 7 - more fair]</t>
  </si>
  <si>
    <t>Are you considering changing jobs / project in the next 6 months?</t>
  </si>
  <si>
    <t>Scale: [1 - not changing -&gt; 7 - definitely changing]</t>
  </si>
  <si>
    <t>Work life balance</t>
  </si>
  <si>
    <t>Scale [1 - less important -&gt; 7 - more important]</t>
  </si>
  <si>
    <t>Compensation and benefits</t>
  </si>
  <si>
    <t>Training/Development programs at work</t>
  </si>
  <si>
    <t>Career growth opportunities</t>
  </si>
  <si>
    <t>Remote working</t>
  </si>
  <si>
    <t>Flexible schedule</t>
  </si>
  <si>
    <t>Company culture</t>
  </si>
  <si>
    <t>The technologies I'm working with</t>
  </si>
  <si>
    <t>Versatility/Variety of projects</t>
  </si>
  <si>
    <t>Freedom to choose the clients and/or projects</t>
  </si>
  <si>
    <t>Being autonomous at work</t>
  </si>
  <si>
    <t>How widely used or impactful the product/service I work on is</t>
  </si>
  <si>
    <t>Environmentally friendly/responsible work practice</t>
  </si>
  <si>
    <t>Meals allowance/Company provided meals or snacks</t>
  </si>
  <si>
    <t>Transportation benefit</t>
  </si>
  <si>
    <t>Health benefits</t>
  </si>
  <si>
    <t>Fitness or wellness benefit (ex. gym membership)</t>
  </si>
  <si>
    <t>Computer/ Office equipment allowance</t>
  </si>
  <si>
    <t>Professional development sponsorship</t>
  </si>
  <si>
    <t>Annual bonus</t>
  </si>
  <si>
    <t>Long-term leave</t>
  </si>
  <si>
    <t>Parental leave</t>
  </si>
  <si>
    <t>Stock options or shares</t>
  </si>
  <si>
    <t>Education sponsorship</t>
  </si>
  <si>
    <t>Child care</t>
  </si>
  <si>
    <t>What's your citizenship?</t>
  </si>
  <si>
    <t>Which year were you born?</t>
  </si>
  <si>
    <t>Age (reference 2021)</t>
  </si>
  <si>
    <t>Calculated as Birth_Year - 2021 (some erroneous value were cleaned)</t>
  </si>
  <si>
    <t xml:space="preserve">What's your gender? </t>
  </si>
  <si>
    <t>How do you classify your overall English level?</t>
  </si>
  <si>
    <t xml:space="preserve">How did you jump / are jumping into the tech industry? </t>
  </si>
  <si>
    <t>How_jump_into_tech_industry_Other</t>
  </si>
  <si>
    <t>What's the highest level of formal education you've completed?</t>
  </si>
  <si>
    <t>How many years of working experience do you have?</t>
  </si>
  <si>
    <t>Years</t>
  </si>
  <si>
    <t>Experience_Years_Aggregated</t>
  </si>
  <si>
    <t>Aggregated from Working_Experience (according to Metadata sheet columns B and C)</t>
  </si>
  <si>
    <t>Categories Consolidated</t>
  </si>
  <si>
    <t>Experience Levels</t>
  </si>
  <si>
    <t>Experience Consolidated</t>
  </si>
  <si>
    <t>Salary Brackets</t>
  </si>
  <si>
    <t>Salary Bracket_sorted</t>
  </si>
  <si>
    <t>Minimum Value</t>
  </si>
  <si>
    <t>Maximum Value</t>
  </si>
  <si>
    <t xml:space="preserve">In which district? </t>
  </si>
  <si>
    <t>District Consolidated</t>
  </si>
  <si>
    <t>Work Status</t>
  </si>
  <si>
    <t>Country</t>
  </si>
  <si>
    <t>Continent</t>
  </si>
  <si>
    <t>Non_existing_roles</t>
  </si>
  <si>
    <t>Non_existing_roles_Corrected</t>
  </si>
  <si>
    <t>0 - 3 years</t>
  </si>
  <si>
    <t>01. [0 - 15000]</t>
  </si>
  <si>
    <t>Azores and Madeira</t>
  </si>
  <si>
    <t>Permanent Employee</t>
  </si>
  <si>
    <t>Europe</t>
  </si>
  <si>
    <t>3 - 6 years</t>
  </si>
  <si>
    <t>02. [15000 - 20000]</t>
  </si>
  <si>
    <t>Centre</t>
  </si>
  <si>
    <t>Not working right now</t>
  </si>
  <si>
    <t>Not Working</t>
  </si>
  <si>
    <t>Africa</t>
  </si>
  <si>
    <t>6+ years</t>
  </si>
  <si>
    <t>03. [20000 - 25000]</t>
  </si>
  <si>
    <t>South</t>
  </si>
  <si>
    <t>Student</t>
  </si>
  <si>
    <t>Oceania</t>
  </si>
  <si>
    <t>04. [25000 - 30000]</t>
  </si>
  <si>
    <t>North</t>
  </si>
  <si>
    <t>Contractor</t>
  </si>
  <si>
    <t>05. [30000 - 35000]</t>
  </si>
  <si>
    <t>0 Years</t>
  </si>
  <si>
    <t>06. [35000 - 40000]</t>
  </si>
  <si>
    <t>South America</t>
  </si>
  <si>
    <t>07. [40000 - 45000]</t>
  </si>
  <si>
    <t>North America</t>
  </si>
  <si>
    <t>08. [45000 - 50000]</t>
  </si>
  <si>
    <t>China</t>
  </si>
  <si>
    <t>Asia</t>
  </si>
  <si>
    <t>09. [50000 - 55000]</t>
  </si>
  <si>
    <t>10. [55000 - 60000]</t>
  </si>
  <si>
    <t>Middle East</t>
  </si>
  <si>
    <t>11. [60000 - 65000]</t>
  </si>
  <si>
    <t>12. [65000 - 70000]</t>
  </si>
  <si>
    <t>Lisbon Metropolitan Area</t>
  </si>
  <si>
    <t>13. [70000 - 75000]</t>
  </si>
  <si>
    <t>14. [75000 - 80000]</t>
  </si>
  <si>
    <t>Staff Engineer/Solutions Architect</t>
  </si>
  <si>
    <t>15. [80000 - 85000]</t>
  </si>
  <si>
    <t>16. [85000 - 90000]</t>
  </si>
  <si>
    <t>Porto Metropolitan Area</t>
  </si>
  <si>
    <t>17. [90000 - 95000]</t>
  </si>
  <si>
    <t>18. [95000 - 100000]</t>
  </si>
  <si>
    <t>19. [100000+]</t>
  </si>
  <si>
    <t>Customer service technical support</t>
  </si>
  <si>
    <t>HR</t>
  </si>
  <si>
    <t>Latvia</t>
  </si>
  <si>
    <t>Digital marketing</t>
  </si>
  <si>
    <t>Operations Manager</t>
  </si>
  <si>
    <t>CEO</t>
  </si>
  <si>
    <t>Helpdesk technician</t>
  </si>
  <si>
    <t>Finance</t>
  </si>
  <si>
    <t>Content Developer</t>
  </si>
  <si>
    <t>Asset Controller</t>
  </si>
  <si>
    <t>Social Media Manager</t>
  </si>
  <si>
    <t>Especialista em Sustentabilidade</t>
  </si>
  <si>
    <t>CCO</t>
  </si>
  <si>
    <t>Accounting</t>
  </si>
  <si>
    <t>South Africa</t>
  </si>
  <si>
    <t>Business Relationship Manager</t>
  </si>
  <si>
    <t>Finance analyst</t>
  </si>
  <si>
    <t xml:space="preserve">Marketing </t>
  </si>
  <si>
    <t>Sales operations</t>
  </si>
  <si>
    <t>Director for Partnerships</t>
  </si>
  <si>
    <t>Supply Chain Leader</t>
  </si>
  <si>
    <t>Cliente suport</t>
  </si>
  <si>
    <t>Delivery Manager</t>
  </si>
  <si>
    <t>Financial advisory due diligence consultant</t>
  </si>
  <si>
    <t>Talent Management Specialist</t>
  </si>
  <si>
    <t>HR Director</t>
  </si>
  <si>
    <t>Key acount manager</t>
  </si>
  <si>
    <t>Constinuous improvement</t>
  </si>
  <si>
    <t>Customer Support Manager</t>
  </si>
  <si>
    <t>Legal</t>
  </si>
  <si>
    <t>HR Professional</t>
  </si>
  <si>
    <t>Partner</t>
  </si>
  <si>
    <t>HR business partner</t>
  </si>
  <si>
    <t>Trainer</t>
  </si>
  <si>
    <t>Sustainability director</t>
  </si>
  <si>
    <t>OP</t>
  </si>
  <si>
    <t>Talent acquisition</t>
  </si>
  <si>
    <t>Global Allocation &amp; Recruitment Manager</t>
  </si>
  <si>
    <t>Director of Customer Operations</t>
  </si>
  <si>
    <t>events manager and digital com. manager</t>
  </si>
  <si>
    <t>Travel office</t>
  </si>
  <si>
    <t>Business development</t>
  </si>
  <si>
    <t>Sales &amp; Accounting</t>
  </si>
  <si>
    <t>Allicances Manager</t>
  </si>
  <si>
    <t>Business Solutions</t>
  </si>
  <si>
    <t>Content Manager</t>
  </si>
  <si>
    <t>Sales and Marketing</t>
  </si>
  <si>
    <t>Risk Analyst</t>
  </si>
  <si>
    <t>Partner &amp; Board Member</t>
  </si>
  <si>
    <t>Digital Marketing &amp; e-commerce</t>
  </si>
  <si>
    <t>HR &amp; Ops</t>
  </si>
  <si>
    <t>Professor</t>
  </si>
  <si>
    <t>HR Controller</t>
  </si>
  <si>
    <t>Marketing and Communication Manager</t>
  </si>
  <si>
    <t>Creative (Copywriter)</t>
  </si>
  <si>
    <t>Bid Manager</t>
  </si>
  <si>
    <t>Operational Risk Analyst</t>
  </si>
  <si>
    <t>Office Manager</t>
  </si>
  <si>
    <t>Social Media Specialist</t>
  </si>
  <si>
    <t>Linguistics Consultant</t>
  </si>
  <si>
    <t>Technical Editor</t>
  </si>
  <si>
    <t>Digital Marketing Specialist</t>
  </si>
  <si>
    <t>Head of sales/partnerships/alliances</t>
  </si>
  <si>
    <t>Administrative Assistant - Wharehouse manager</t>
  </si>
  <si>
    <t>Content creator</t>
  </si>
  <si>
    <t>Digital Marketeer</t>
  </si>
  <si>
    <t>Supply Chain</t>
  </si>
  <si>
    <t>Teacher</t>
  </si>
  <si>
    <t>Strategic Consultant</t>
  </si>
  <si>
    <t>Sales Engineer</t>
  </si>
  <si>
    <t>Recruiter</t>
  </si>
  <si>
    <t>Operations support analyst</t>
  </si>
  <si>
    <t>Business Developer/Business Manager</t>
  </si>
  <si>
    <t>Directory</t>
  </si>
  <si>
    <t>Social worker</t>
  </si>
  <si>
    <t>Swiss army knife</t>
  </si>
  <si>
    <t>Strategy Manager</t>
  </si>
  <si>
    <t>Finance and Performance Monitoring</t>
  </si>
  <si>
    <t>Conversation designer</t>
  </si>
  <si>
    <t>Learning &amp; Development Specialist</t>
  </si>
  <si>
    <t>Business Consultant</t>
  </si>
  <si>
    <t>Researcher</t>
  </si>
  <si>
    <t>Wireless Systems Engineer</t>
  </si>
  <si>
    <t>Embbeded Systems Developper</t>
  </si>
  <si>
    <t>Embedded development</t>
  </si>
  <si>
    <t>Machine programmer</t>
  </si>
  <si>
    <t>RF Systems engineer</t>
  </si>
  <si>
    <t>DBA DB2 + Informix</t>
  </si>
  <si>
    <t>RPA developer</t>
  </si>
  <si>
    <t>Website and Social Media Editor</t>
  </si>
  <si>
    <t>Senior Manager</t>
  </si>
  <si>
    <t>Director of growth</t>
  </si>
  <si>
    <t>IoT Engineer</t>
  </si>
  <si>
    <t>Hardware Engineer</t>
  </si>
  <si>
    <t>Head of Customer Success</t>
  </si>
  <si>
    <t>System Engineer</t>
  </si>
  <si>
    <t>Sales &amp; pre sales manager</t>
  </si>
  <si>
    <t>TelCo Network Ops</t>
  </si>
  <si>
    <t>Infrastructure Manager</t>
  </si>
  <si>
    <t>Electronics Engineer</t>
  </si>
  <si>
    <t>Industry 4.0 Engineer</t>
  </si>
  <si>
    <t>Digital Communication (mix of brand &amp; comms and digital acquisition)</t>
  </si>
  <si>
    <t xml:space="preserve">Mechanical Engineering </t>
  </si>
  <si>
    <t>IT Advisory Manager</t>
  </si>
  <si>
    <t>Research Scientist</t>
  </si>
  <si>
    <t>Reverse Engineer</t>
  </si>
  <si>
    <t>Head of Innovation</t>
  </si>
  <si>
    <t>Head of Division</t>
  </si>
  <si>
    <t>customer service</t>
  </si>
  <si>
    <t>Chief of Staff / Advisory / Internal consulting</t>
  </si>
  <si>
    <t>Signal Processing engineer</t>
  </si>
  <si>
    <t>Growth &amp; Analytics</t>
  </si>
  <si>
    <t>Innovation Consultant</t>
  </si>
  <si>
    <t>PostDoctoral Researcher</t>
  </si>
  <si>
    <t>Training Manager</t>
  </si>
  <si>
    <t>Strategy</t>
  </si>
  <si>
    <t>Head of IT</t>
  </si>
  <si>
    <t>Minimum Salary</t>
  </si>
  <si>
    <t>First Illegiable Bracket</t>
  </si>
  <si>
    <t>Lower Bracket %</t>
  </si>
  <si>
    <t>Maximum Salary</t>
  </si>
  <si>
    <t>Last Illegiable Bracket</t>
  </si>
  <si>
    <t>Higher Bracket %</t>
  </si>
  <si>
    <t>Total Bracket %</t>
  </si>
  <si>
    <t>Bracket Difference</t>
  </si>
  <si>
    <t>Category Consolidated</t>
  </si>
  <si>
    <t>Grand Total</t>
  </si>
  <si>
    <t>Salary Consolidated</t>
  </si>
  <si>
    <t>Count of respondents</t>
  </si>
  <si>
    <t>#N/A</t>
  </si>
  <si>
    <t>What's your gender?</t>
  </si>
  <si>
    <t>Average Salary</t>
  </si>
  <si>
    <t>Variation</t>
  </si>
  <si>
    <t>Lower Value</t>
  </si>
  <si>
    <t>Higher Value</t>
  </si>
  <si>
    <t>Interval</t>
  </si>
  <si>
    <t>Methodology for Salary Tables</t>
  </si>
  <si>
    <t>1. Clean categories, attribute respondents to final groups</t>
  </si>
  <si>
    <t>2. Convert salary brackets into categorised groups (1-19)</t>
  </si>
  <si>
    <t>3. Exclude non-PT, group by category and experience level</t>
  </si>
  <si>
    <t>4. Select for each combination a group representing 60% of respondents, starting from the median group</t>
  </si>
  <si>
    <t>5. Take the minimum and maximum value from the edge brackets</t>
  </si>
  <si>
    <t>6. Adjust for weight of edge groups 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</si>
</sst>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]#,##0"/>
  </numFmts>
  <fonts count="18">
    <font>
      <sz val="11"/>
      <color rgb="FF000000"/>
      <name val="Arial"/>
    </font>
    <font>
      <sz val="25"/>
      <name val="Arial"/>
    </font>
    <font>
      <sz val="14"/>
      <name val="Arial"/>
    </font>
    <font>
      <sz val="11"/>
      <color theme="1"/>
      <name val="Calibri"/>
    </font>
    <font>
      <b/>
      <u/>
      <sz val="11"/>
      <name val="Arial"/>
    </font>
    <font>
      <u/>
      <sz val="11"/>
      <color rgb="FF0000FF"/>
      <name val="Arial"/>
    </font>
    <font>
      <b/>
      <sz val="11"/>
      <color rgb="FFFFFFFF"/>
      <name val="Calibri"/>
    </font>
    <font>
      <sz val="9"/>
      <color theme="1"/>
      <name val="Arial"/>
    </font>
    <font>
      <b/>
      <sz val="12"/>
      <color theme="1"/>
      <name val="Calibri"/>
    </font>
    <font>
      <u/>
      <sz val="11"/>
      <color rgb="FF0000FF"/>
      <name val="Arial"/>
    </font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rgb="FF000000"/>
      <name val="Inconsolata"/>
    </font>
    <font>
      <u/>
      <sz val="11"/>
      <color rgb="FF1155CC"/>
      <name val="Arial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49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1" fillId="0" borderId="0" xfId="0" applyFont="1" applyAlignment="1"/>
    <xf numFmtId="0" fontId="11" fillId="0" borderId="0" xfId="0" applyFont="1" applyAlignment="1">
      <alignment horizontal="center"/>
    </xf>
    <xf numFmtId="0" fontId="12" fillId="4" borderId="0" xfId="0" applyFont="1" applyFill="1" applyAlignment="1"/>
    <xf numFmtId="0" fontId="11" fillId="4" borderId="0" xfId="0" applyFont="1" applyFill="1" applyAlignment="1"/>
    <xf numFmtId="0" fontId="13" fillId="0" borderId="0" xfId="0" applyFont="1" applyAlignment="1"/>
    <xf numFmtId="0" fontId="12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 vertical="center" wrapText="1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10" fillId="0" borderId="0" xfId="0" applyNumberFormat="1" applyFont="1" applyAlignment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49" fontId="10" fillId="0" borderId="3" xfId="0" applyNumberFormat="1" applyFont="1" applyBorder="1" applyAlignment="1"/>
    <xf numFmtId="0" fontId="14" fillId="0" borderId="0" xfId="0" applyFont="1" applyAlignment="1"/>
    <xf numFmtId="0" fontId="3" fillId="0" borderId="0" xfId="0" applyFont="1"/>
    <xf numFmtId="49" fontId="10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0" fontId="3" fillId="5" borderId="0" xfId="0" applyFont="1" applyFill="1"/>
    <xf numFmtId="164" fontId="3" fillId="0" borderId="0" xfId="0" applyNumberFormat="1" applyFont="1"/>
    <xf numFmtId="10" fontId="3" fillId="0" borderId="0" xfId="0" applyNumberFormat="1" applyFont="1" applyAlignment="1"/>
    <xf numFmtId="0" fontId="14" fillId="0" borderId="2" xfId="0" applyFont="1" applyBorder="1" applyAlignment="1"/>
    <xf numFmtId="0" fontId="14" fillId="0" borderId="0" xfId="0" applyFont="1" applyAlignment="1">
      <alignment horizontal="right"/>
    </xf>
    <xf numFmtId="0" fontId="14" fillId="0" borderId="0" xfId="0" quotePrefix="1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9" fontId="14" fillId="0" borderId="0" xfId="0" applyNumberFormat="1" applyFont="1" applyAlignment="1"/>
    <xf numFmtId="0" fontId="14" fillId="0" borderId="0" xfId="0" applyFont="1" applyAlignment="1"/>
    <xf numFmtId="0" fontId="15" fillId="6" borderId="0" xfId="0" applyFont="1" applyFill="1"/>
  </cellXfs>
  <cellStyles count="1">
    <cellStyle name="Normal" xfId="0" builtinId="0"/>
  </cellStyles>
  <dxfs count="4"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28975" cy="12954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anding.jobs/techcareersreport202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9:A21"/>
  <sheetViews>
    <sheetView workbookViewId="0">
      <selection activeCell="A21" sqref="A21"/>
    </sheetView>
  </sheetViews>
  <sheetFormatPr baseColWidth="10" defaultColWidth="12.6640625" defaultRowHeight="15" customHeight="1"/>
  <sheetData>
    <row r="9" spans="1:1" ht="31">
      <c r="A9" s="1" t="s">
        <v>0</v>
      </c>
    </row>
    <row r="10" spans="1:1" ht="18">
      <c r="A10" s="2" t="s">
        <v>1</v>
      </c>
    </row>
    <row r="12" spans="1:1">
      <c r="A12" s="3" t="s">
        <v>2</v>
      </c>
    </row>
    <row r="14" spans="1:1" ht="15" customHeight="1">
      <c r="A14" s="4" t="s">
        <v>3</v>
      </c>
    </row>
    <row r="16" spans="1:1">
      <c r="A16" s="3" t="s">
        <v>4</v>
      </c>
    </row>
    <row r="17" spans="1:1">
      <c r="A17" s="3" t="s">
        <v>5</v>
      </c>
    </row>
    <row r="18" spans="1:1">
      <c r="A18" s="3" t="s">
        <v>6</v>
      </c>
    </row>
    <row r="19" spans="1:1">
      <c r="A19" s="3" t="s">
        <v>7</v>
      </c>
    </row>
    <row r="21" spans="1:1" ht="15" customHeight="1">
      <c r="A21" s="5" t="s">
        <v>8</v>
      </c>
    </row>
  </sheetData>
  <hyperlinks>
    <hyperlink ref="A2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DV3372"/>
  <sheetViews>
    <sheetView tabSelected="1" topLeftCell="AV1" workbookViewId="0">
      <pane ySplit="1" topLeftCell="A2" activePane="bottomLeft" state="frozen"/>
      <selection pane="bottomLeft" activeCell="AA1" sqref="AA1:BI1"/>
    </sheetView>
  </sheetViews>
  <sheetFormatPr baseColWidth="10" defaultColWidth="12.6640625" defaultRowHeight="15" customHeight="1"/>
  <cols>
    <col min="1" max="1" width="29.5" customWidth="1"/>
    <col min="2" max="2" width="24.6640625" customWidth="1"/>
    <col min="3" max="3" width="18.6640625" customWidth="1"/>
    <col min="4" max="4" width="11.5" customWidth="1"/>
    <col min="5" max="6" width="12.6640625" customWidth="1"/>
    <col min="7" max="7" width="12.33203125" customWidth="1"/>
    <col min="8" max="8" width="19.83203125" customWidth="1"/>
    <col min="9" max="9" width="16.33203125" customWidth="1"/>
    <col min="10" max="10" width="12.6640625" customWidth="1"/>
    <col min="11" max="11" width="20.1640625" customWidth="1"/>
    <col min="12" max="12" width="18.33203125" customWidth="1"/>
    <col min="13" max="13" width="25.6640625" customWidth="1"/>
    <col min="14" max="14" width="24.1640625" customWidth="1"/>
    <col min="15" max="15" width="17.5" customWidth="1"/>
    <col min="16" max="16" width="30.6640625" customWidth="1"/>
    <col min="17" max="17" width="19.1640625" customWidth="1"/>
    <col min="18" max="18" width="15.33203125" customWidth="1"/>
    <col min="19" max="19" width="25.6640625" customWidth="1"/>
    <col min="20" max="20" width="21.6640625" customWidth="1"/>
    <col min="21" max="21" width="25.6640625" customWidth="1"/>
    <col min="22" max="22" width="32.5" customWidth="1"/>
    <col min="23" max="23" width="19.1640625" customWidth="1"/>
    <col min="24" max="24" width="40.1640625" customWidth="1"/>
    <col min="25" max="25" width="39.33203125" customWidth="1"/>
    <col min="26" max="26" width="19.6640625" customWidth="1"/>
    <col min="27" max="27" width="9.1640625" customWidth="1"/>
    <col min="28" max="28" width="19.33203125" customWidth="1"/>
    <col min="29" max="77" width="13.1640625" customWidth="1"/>
    <col min="78" max="78" width="31.6640625" customWidth="1"/>
    <col min="79" max="79" width="15.6640625" customWidth="1"/>
    <col min="80" max="80" width="18.1640625" customWidth="1"/>
    <col min="81" max="81" width="16.1640625" customWidth="1"/>
    <col min="82" max="82" width="19.1640625" customWidth="1"/>
    <col min="83" max="83" width="19.33203125" customWidth="1"/>
    <col min="84" max="84" width="14" customWidth="1"/>
    <col min="85" max="85" width="10.1640625" customWidth="1"/>
    <col min="86" max="86" width="14.33203125" customWidth="1"/>
    <col min="87" max="87" width="14.6640625" customWidth="1"/>
    <col min="88" max="88" width="8" customWidth="1"/>
    <col min="89" max="89" width="18.83203125" customWidth="1"/>
    <col min="90" max="90" width="10.6640625" customWidth="1"/>
    <col min="91" max="91" width="15.33203125" customWidth="1"/>
    <col min="92" max="116" width="11.1640625" customWidth="1"/>
    <col min="117" max="117" width="12.5" customWidth="1"/>
    <col min="118" max="118" width="7.5" customWidth="1"/>
    <col min="119" max="119" width="3" customWidth="1"/>
    <col min="120" max="120" width="12.6640625" customWidth="1"/>
    <col min="121" max="121" width="22.33203125" customWidth="1"/>
    <col min="122" max="122" width="11.6640625" customWidth="1"/>
    <col min="123" max="123" width="20.1640625" customWidth="1"/>
    <col min="124" max="124" width="23.6640625" customWidth="1"/>
    <col min="125" max="125" width="17.83203125" customWidth="1"/>
    <col min="126" max="126" width="21.5" customWidth="1"/>
  </cols>
  <sheetData>
    <row r="1" spans="1:126" ht="15" customHeight="1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6" t="s">
        <v>87</v>
      </c>
      <c r="CB1" s="6" t="s">
        <v>88</v>
      </c>
      <c r="CC1" s="6" t="s">
        <v>89</v>
      </c>
      <c r="CD1" s="6" t="s">
        <v>90</v>
      </c>
      <c r="CE1" s="6" t="s">
        <v>91</v>
      </c>
      <c r="CF1" s="6" t="s">
        <v>92</v>
      </c>
      <c r="CG1" s="6" t="s">
        <v>93</v>
      </c>
      <c r="CH1" s="6" t="s">
        <v>94</v>
      </c>
      <c r="CI1" s="6" t="s">
        <v>95</v>
      </c>
      <c r="CJ1" s="6" t="s">
        <v>96</v>
      </c>
      <c r="CK1" s="6" t="s">
        <v>97</v>
      </c>
      <c r="CL1" s="6" t="s">
        <v>98</v>
      </c>
      <c r="CM1" s="6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6" t="s">
        <v>125</v>
      </c>
      <c r="DN1" s="6" t="s">
        <v>126</v>
      </c>
      <c r="DO1" s="6" t="s">
        <v>127</v>
      </c>
      <c r="DP1" s="6" t="s">
        <v>128</v>
      </c>
      <c r="DQ1" s="6" t="s">
        <v>129</v>
      </c>
      <c r="DR1" s="6" t="s">
        <v>130</v>
      </c>
      <c r="DS1" s="6" t="s">
        <v>131</v>
      </c>
      <c r="DT1" s="6" t="s">
        <v>132</v>
      </c>
      <c r="DU1" s="6" t="s">
        <v>133</v>
      </c>
      <c r="DV1" s="6" t="s">
        <v>134</v>
      </c>
    </row>
    <row r="2" spans="1:126" ht="15" customHeight="1">
      <c r="A2" s="8">
        <v>1</v>
      </c>
      <c r="B2" s="9" t="s">
        <v>135</v>
      </c>
      <c r="C2" s="9" t="str">
        <f>VLOOKUP(B2,Metadata!$M$2:$N$6,2,FALSE)</f>
        <v>Permanent Employee</v>
      </c>
      <c r="D2" s="9" t="s">
        <v>136</v>
      </c>
      <c r="E2" s="9" t="s">
        <v>137</v>
      </c>
      <c r="F2" s="9" t="s">
        <v>138</v>
      </c>
      <c r="G2" s="9" t="s">
        <v>139</v>
      </c>
      <c r="H2" s="9" t="str">
        <f>IF(G2="","",VLOOKUP(G2,Metadata!$J$2:$K$22,2,FALSE))</f>
        <v>Centre</v>
      </c>
      <c r="I2" s="9" t="s">
        <v>138</v>
      </c>
      <c r="J2" s="9" t="str">
        <f>IF(I2="","",VLOOKUP(I2,Metadata!$P$2:$Q$43,2,FALSE))</f>
        <v>Europe</v>
      </c>
      <c r="K2" s="9" t="str">
        <f t="shared" ref="K2:K3372" si="0">IF(I2="Portugal",I2,"International")</f>
        <v>Portugal</v>
      </c>
      <c r="L2" s="9" t="s">
        <v>140</v>
      </c>
      <c r="M2" s="9" t="str">
        <f>IF(L2="","",VLOOKUP(L2,Metadata!$J$2:$K$22,2,FALSE))</f>
        <v>Lisbon Metropolitan Area</v>
      </c>
      <c r="N2" s="9" t="s">
        <v>141</v>
      </c>
      <c r="O2" s="9" t="s">
        <v>137</v>
      </c>
      <c r="P2" s="9" t="s">
        <v>142</v>
      </c>
      <c r="Q2" s="10" t="str">
        <f t="shared" ref="Q2:Q3372" si="1">IF(P2="My job is remote (full or flexible) by definition","Remote Job (full or flexible)","Full Office Job")</f>
        <v>Full Office Job</v>
      </c>
      <c r="R2" s="10">
        <v>6</v>
      </c>
      <c r="S2" s="9" t="s">
        <v>143</v>
      </c>
      <c r="T2" s="9" t="s">
        <v>137</v>
      </c>
      <c r="U2" s="12" t="str">
        <f>IF(S2&lt;&gt;"",S2,IF(T2&lt;&gt;"",VLOOKUP(T2,Metadata!$S$2:$T$228,2,FALSE),""))</f>
        <v>Technical Team Leader</v>
      </c>
      <c r="V2" s="9" t="s">
        <v>144</v>
      </c>
      <c r="W2" s="9" t="s">
        <v>137</v>
      </c>
      <c r="X2" s="9" t="s">
        <v>145</v>
      </c>
      <c r="Y2" s="9" t="s">
        <v>137</v>
      </c>
      <c r="Z2" s="9" t="s">
        <v>146</v>
      </c>
      <c r="AA2" s="9" t="s">
        <v>137</v>
      </c>
      <c r="AB2" s="9" t="s">
        <v>137</v>
      </c>
      <c r="AC2" s="9" t="s">
        <v>147</v>
      </c>
      <c r="AD2" s="9" t="s">
        <v>148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 t="s">
        <v>149</v>
      </c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 t="s">
        <v>150</v>
      </c>
      <c r="BZ2" s="9" t="s">
        <v>137</v>
      </c>
      <c r="CA2" s="10"/>
      <c r="CB2" s="11"/>
      <c r="CC2" s="10"/>
      <c r="CD2" s="9" t="str">
        <f t="shared" ref="CD2:CD3372" si="2">IF(CC2="","",CC2*10*160)</f>
        <v/>
      </c>
      <c r="CE2" s="9" t="s">
        <v>151</v>
      </c>
      <c r="CF2" s="9" t="s">
        <v>152</v>
      </c>
      <c r="CG2" s="9">
        <f>IF(CF2="","",VLOOKUP(CF2,Metadata!$D$2:$H$20,2,FALSE))</f>
        <v>32500</v>
      </c>
      <c r="CH2" s="9">
        <f>IF(CF2="","",VLOOKUP(CF2,Metadata!$D$2:$H$20,4,FALSE))</f>
        <v>30000</v>
      </c>
      <c r="CI2" s="9">
        <f>IF(CF2="","",VLOOKUP(CF2,Metadata!$D$2:$H$20,5,FALSE))</f>
        <v>35000</v>
      </c>
      <c r="CJ2" s="9">
        <f t="shared" ref="CJ2:CJ3372" si="3">IF(CD2&lt;&gt;"",CD2,IF(CG2&lt;&gt;"",CG2,""))</f>
        <v>32500</v>
      </c>
      <c r="CK2" s="9" t="s">
        <v>153</v>
      </c>
      <c r="CL2" s="10">
        <v>4</v>
      </c>
      <c r="CM2" s="10">
        <v>4</v>
      </c>
      <c r="CN2" s="10">
        <v>6</v>
      </c>
      <c r="CO2" s="10">
        <v>7</v>
      </c>
      <c r="CP2" s="10">
        <v>6</v>
      </c>
      <c r="CQ2" s="10">
        <v>7</v>
      </c>
      <c r="CR2" s="10">
        <v>7</v>
      </c>
      <c r="CS2" s="10">
        <v>7</v>
      </c>
      <c r="CT2" s="10">
        <v>4</v>
      </c>
      <c r="CU2" s="10">
        <v>4</v>
      </c>
      <c r="CV2" s="10">
        <v>5</v>
      </c>
      <c r="CW2" s="10">
        <v>1</v>
      </c>
      <c r="CX2" s="10">
        <v>4</v>
      </c>
      <c r="CY2" s="10">
        <v>5</v>
      </c>
      <c r="CZ2" s="10">
        <v>5</v>
      </c>
      <c r="DA2" s="10">
        <v>1</v>
      </c>
      <c r="DB2" s="10">
        <v>7</v>
      </c>
      <c r="DC2" s="10">
        <v>7</v>
      </c>
      <c r="DD2" s="10">
        <v>3</v>
      </c>
      <c r="DE2" s="10">
        <v>7</v>
      </c>
      <c r="DF2" s="10">
        <v>4</v>
      </c>
      <c r="DG2" s="10">
        <v>5</v>
      </c>
      <c r="DH2" s="10">
        <v>4</v>
      </c>
      <c r="DI2" s="10">
        <v>6</v>
      </c>
      <c r="DJ2" s="10">
        <v>2</v>
      </c>
      <c r="DK2" s="10">
        <v>7</v>
      </c>
      <c r="DL2" s="10">
        <v>7</v>
      </c>
      <c r="DM2" s="9" t="s">
        <v>154</v>
      </c>
      <c r="DN2" s="10">
        <v>1984</v>
      </c>
      <c r="DO2" s="9">
        <f t="shared" ref="DO2:DO1360" si="4">2021-DN2</f>
        <v>37</v>
      </c>
      <c r="DP2" s="9" t="s">
        <v>155</v>
      </c>
      <c r="DQ2" s="9" t="s">
        <v>156</v>
      </c>
      <c r="DR2" s="9" t="s">
        <v>157</v>
      </c>
      <c r="DS2" s="9" t="s">
        <v>137</v>
      </c>
      <c r="DT2" s="9" t="s">
        <v>137</v>
      </c>
      <c r="DU2" s="9" t="s">
        <v>158</v>
      </c>
      <c r="DV2" s="9" t="str">
        <f>VLOOKUP(DU2,Metadata!$B$2:$C$7,2,FALSE)</f>
        <v>6+ years</v>
      </c>
    </row>
    <row r="3" spans="1:126" ht="15" customHeight="1">
      <c r="A3" s="8">
        <v>2</v>
      </c>
      <c r="B3" s="9" t="s">
        <v>135</v>
      </c>
      <c r="C3" s="9" t="str">
        <f>VLOOKUP(B3,Metadata!$M$2:$N$6,2,FALSE)</f>
        <v>Permanent Employee</v>
      </c>
      <c r="D3" s="9" t="s">
        <v>159</v>
      </c>
      <c r="E3" s="9" t="s">
        <v>137</v>
      </c>
      <c r="F3" s="9" t="s">
        <v>138</v>
      </c>
      <c r="G3" s="9" t="s">
        <v>160</v>
      </c>
      <c r="H3" s="9" t="str">
        <f>IF(G3="","",VLOOKUP(G3,Metadata!$J$2:$K$22,2,FALSE))</f>
        <v>Centre</v>
      </c>
      <c r="I3" s="9" t="s">
        <v>138</v>
      </c>
      <c r="J3" s="9" t="str">
        <f>IF(I3="","",VLOOKUP(I3,Metadata!$P$2:$Q$43,2,FALSE))</f>
        <v>Europe</v>
      </c>
      <c r="K3" s="9" t="str">
        <f t="shared" si="0"/>
        <v>Portugal</v>
      </c>
      <c r="L3" s="9" t="s">
        <v>160</v>
      </c>
      <c r="M3" s="9" t="str">
        <f>IF(L3="","",VLOOKUP(L3,Metadata!$J$2:$K$22,2,FALSE))</f>
        <v>Centre</v>
      </c>
      <c r="N3" s="9" t="s">
        <v>141</v>
      </c>
      <c r="O3" s="9" t="s">
        <v>137</v>
      </c>
      <c r="P3" s="9" t="s">
        <v>142</v>
      </c>
      <c r="Q3" s="10" t="str">
        <f t="shared" si="1"/>
        <v>Full Office Job</v>
      </c>
      <c r="R3" s="10">
        <v>7</v>
      </c>
      <c r="S3" s="9" t="s">
        <v>161</v>
      </c>
      <c r="T3" s="9" t="s">
        <v>137</v>
      </c>
      <c r="U3" s="9" t="str">
        <f>IF(S3&lt;&gt;"",S3,IF(T3&lt;&gt;"",VLOOKUP(T3,Metadata!$S$2:$T$228,2,FALSE),""))</f>
        <v>Full-Stack Developer</v>
      </c>
      <c r="V3" s="9" t="s">
        <v>162</v>
      </c>
      <c r="W3" s="9" t="s">
        <v>137</v>
      </c>
      <c r="X3" s="9" t="s">
        <v>163</v>
      </c>
      <c r="Y3" s="9" t="s">
        <v>137</v>
      </c>
      <c r="Z3" s="9" t="s">
        <v>164</v>
      </c>
      <c r="AA3" s="9" t="s">
        <v>165</v>
      </c>
      <c r="AB3" s="9" t="s">
        <v>137</v>
      </c>
      <c r="AC3" s="9" t="s">
        <v>147</v>
      </c>
      <c r="AD3" s="9"/>
      <c r="AE3" s="9"/>
      <c r="AF3" s="9"/>
      <c r="AG3" s="9" t="s">
        <v>166</v>
      </c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 t="s">
        <v>167</v>
      </c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10"/>
      <c r="CB3" s="10" t="str">
        <f t="shared" ref="CB3:CB3372" si="5">IF(CA3="","",IF(CA3&lt;=3,"Less than 3 months",IF(CA3&lt;=6,"4 to 6 months",IF(CA3&lt;=12,"7 to 12 months",IF(CA3&lt;=24,"13 to 24 monthts","More than 24 months")))))</f>
        <v/>
      </c>
      <c r="CC3" s="10"/>
      <c r="CD3" s="9" t="str">
        <f t="shared" si="2"/>
        <v/>
      </c>
      <c r="CE3" s="9" t="s">
        <v>168</v>
      </c>
      <c r="CF3" s="9" t="s">
        <v>169</v>
      </c>
      <c r="CG3" s="9">
        <f>IF(CF3="","",VLOOKUP(CF3,Metadata!$D$2:$H$20,2,FALSE))</f>
        <v>12500</v>
      </c>
      <c r="CH3" s="9">
        <f>IF(CF3="","",VLOOKUP(CF3,Metadata!$D$2:$H$20,4,FALSE))</f>
        <v>0</v>
      </c>
      <c r="CI3" s="9">
        <f>IF(CF3="","",VLOOKUP(CF3,Metadata!$D$2:$H$20,5,FALSE))</f>
        <v>15000</v>
      </c>
      <c r="CJ3" s="9">
        <f t="shared" si="3"/>
        <v>12500</v>
      </c>
      <c r="CK3" s="9" t="s">
        <v>153</v>
      </c>
      <c r="CL3" s="10">
        <v>4</v>
      </c>
      <c r="CM3" s="10">
        <v>3</v>
      </c>
      <c r="CN3" s="10">
        <v>5</v>
      </c>
      <c r="CO3" s="10">
        <v>6</v>
      </c>
      <c r="CP3" s="10">
        <v>5</v>
      </c>
      <c r="CQ3" s="10">
        <v>6</v>
      </c>
      <c r="CR3" s="10">
        <v>7</v>
      </c>
      <c r="CS3" s="10">
        <v>7</v>
      </c>
      <c r="CT3" s="10">
        <v>6</v>
      </c>
      <c r="CU3" s="10">
        <v>6</v>
      </c>
      <c r="CV3" s="10">
        <v>6</v>
      </c>
      <c r="CW3" s="10">
        <v>4</v>
      </c>
      <c r="CX3" s="10">
        <v>5</v>
      </c>
      <c r="CY3" s="10">
        <v>3</v>
      </c>
      <c r="CZ3" s="10">
        <v>4</v>
      </c>
      <c r="DA3" s="10">
        <v>4</v>
      </c>
      <c r="DB3" s="10">
        <v>4</v>
      </c>
      <c r="DC3" s="10">
        <v>6</v>
      </c>
      <c r="DD3" s="10">
        <v>4</v>
      </c>
      <c r="DE3" s="10">
        <v>7</v>
      </c>
      <c r="DF3" s="10">
        <v>6</v>
      </c>
      <c r="DG3" s="10">
        <v>6</v>
      </c>
      <c r="DH3" s="10">
        <v>5</v>
      </c>
      <c r="DI3" s="10">
        <v>6</v>
      </c>
      <c r="DJ3" s="10">
        <v>3</v>
      </c>
      <c r="DK3" s="10">
        <v>6</v>
      </c>
      <c r="DL3" s="10">
        <v>5</v>
      </c>
      <c r="DM3" s="9" t="s">
        <v>154</v>
      </c>
      <c r="DN3" s="10">
        <v>1976</v>
      </c>
      <c r="DO3" s="9">
        <f t="shared" si="4"/>
        <v>45</v>
      </c>
      <c r="DP3" s="9" t="s">
        <v>155</v>
      </c>
      <c r="DQ3" s="9" t="s">
        <v>156</v>
      </c>
      <c r="DR3" s="9" t="s">
        <v>170</v>
      </c>
      <c r="DS3" s="9" t="s">
        <v>137</v>
      </c>
      <c r="DT3" s="9" t="s">
        <v>137</v>
      </c>
      <c r="DU3" s="9" t="s">
        <v>158</v>
      </c>
      <c r="DV3" s="9" t="str">
        <f>VLOOKUP(DU3,Metadata!$B$2:$C$7,2,FALSE)</f>
        <v>6+ years</v>
      </c>
    </row>
    <row r="4" spans="1:126" ht="15" customHeight="1">
      <c r="A4" s="13">
        <v>3</v>
      </c>
      <c r="B4" s="9" t="s">
        <v>171</v>
      </c>
      <c r="C4" s="9" t="str">
        <f>VLOOKUP(B4,Metadata!$M$2:$N$6,2,FALSE)</f>
        <v>Contractor</v>
      </c>
      <c r="D4" s="9" t="s">
        <v>137</v>
      </c>
      <c r="E4" s="9" t="s">
        <v>136</v>
      </c>
      <c r="F4" s="9" t="s">
        <v>138</v>
      </c>
      <c r="G4" s="9" t="s">
        <v>172</v>
      </c>
      <c r="H4" s="9" t="str">
        <f>IF(G4="","",VLOOKUP(G4,Metadata!$J$2:$K$22,2,FALSE))</f>
        <v>Porto Metropolitan Area</v>
      </c>
      <c r="I4" s="9" t="s">
        <v>173</v>
      </c>
      <c r="J4" s="9" t="str">
        <f>IF(I4="","",VLOOKUP(I4,Metadata!$P$2:$Q$43,2,FALSE))</f>
        <v>N/A</v>
      </c>
      <c r="K4" s="9" t="str">
        <f t="shared" si="0"/>
        <v>International</v>
      </c>
      <c r="L4" s="9" t="s">
        <v>137</v>
      </c>
      <c r="M4" s="9" t="str">
        <f>IF(L4="","",VLOOKUP(L4,Metadata!$J$2:$K$22,2,FALSE))</f>
        <v/>
      </c>
      <c r="N4" s="9" t="s">
        <v>141</v>
      </c>
      <c r="O4" s="9" t="s">
        <v>137</v>
      </c>
      <c r="P4" s="9" t="s">
        <v>142</v>
      </c>
      <c r="Q4" s="10" t="str">
        <f t="shared" si="1"/>
        <v>Full Office Job</v>
      </c>
      <c r="R4" s="10">
        <v>4</v>
      </c>
      <c r="S4" s="9" t="s">
        <v>161</v>
      </c>
      <c r="T4" s="9" t="s">
        <v>137</v>
      </c>
      <c r="U4" s="9" t="str">
        <f>IF(S4&lt;&gt;"",S4,IF(T4&lt;&gt;"",VLOOKUP(T4,Metadata!$S$2:$T$228,2,FALSE),""))</f>
        <v>Full-Stack Developer</v>
      </c>
      <c r="V4" s="9" t="s">
        <v>174</v>
      </c>
      <c r="W4" s="9" t="s">
        <v>137</v>
      </c>
      <c r="X4" s="9" t="s">
        <v>175</v>
      </c>
      <c r="Y4" s="9" t="s">
        <v>137</v>
      </c>
      <c r="Z4" s="9" t="s">
        <v>164</v>
      </c>
      <c r="AA4" s="9" t="s">
        <v>165</v>
      </c>
      <c r="AB4" s="9" t="s">
        <v>137</v>
      </c>
      <c r="AC4" s="9" t="s">
        <v>147</v>
      </c>
      <c r="AD4" s="9" t="s">
        <v>148</v>
      </c>
      <c r="AE4" s="9"/>
      <c r="AF4" s="9"/>
      <c r="AG4" s="9" t="s">
        <v>166</v>
      </c>
      <c r="AH4" s="9" t="s">
        <v>176</v>
      </c>
      <c r="AI4" s="9"/>
      <c r="AJ4" s="9"/>
      <c r="AK4" s="9"/>
      <c r="AL4" s="9" t="s">
        <v>177</v>
      </c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 t="s">
        <v>178</v>
      </c>
      <c r="BB4" s="9"/>
      <c r="BC4" s="9"/>
      <c r="BD4" s="9"/>
      <c r="BE4" s="9"/>
      <c r="BF4" s="9"/>
      <c r="BG4" s="9"/>
      <c r="BH4" s="9"/>
      <c r="BI4" s="9"/>
      <c r="BJ4" s="9" t="s">
        <v>167</v>
      </c>
      <c r="BK4" s="9"/>
      <c r="BL4" s="9"/>
      <c r="BM4" s="9"/>
      <c r="BN4" s="9"/>
      <c r="BO4" s="9"/>
      <c r="BP4" s="9" t="s">
        <v>179</v>
      </c>
      <c r="BQ4" s="9"/>
      <c r="BR4" s="9"/>
      <c r="BS4" s="9"/>
      <c r="BT4" s="9"/>
      <c r="BU4" s="9"/>
      <c r="BV4" s="9"/>
      <c r="BW4" s="9"/>
      <c r="BX4" s="9"/>
      <c r="BY4" s="9"/>
      <c r="BZ4" s="9"/>
      <c r="CA4" s="10">
        <v>1</v>
      </c>
      <c r="CB4" s="10" t="str">
        <f t="shared" si="5"/>
        <v>Less than 3 months</v>
      </c>
      <c r="CC4" s="10">
        <v>10</v>
      </c>
      <c r="CD4" s="9">
        <f t="shared" si="2"/>
        <v>16000</v>
      </c>
      <c r="CE4" s="9" t="s">
        <v>137</v>
      </c>
      <c r="CF4" s="9" t="s">
        <v>137</v>
      </c>
      <c r="CG4" s="9" t="str">
        <f>IF(CF4="","",VLOOKUP(CF4,Metadata!$D$2:$H$20,2,FALSE))</f>
        <v/>
      </c>
      <c r="CH4" s="9" t="str">
        <f>IF(CF4="","",VLOOKUP(CF4,Metadata!$D$2:$H$20,4,FALSE))</f>
        <v/>
      </c>
      <c r="CI4" s="9" t="str">
        <f>IF(CF4="","",VLOOKUP(CF4,Metadata!$D$2:$H$20,5,FALSE))</f>
        <v/>
      </c>
      <c r="CJ4" s="9">
        <f t="shared" si="3"/>
        <v>16000</v>
      </c>
      <c r="CK4" s="9" t="s">
        <v>180</v>
      </c>
      <c r="CL4" s="10">
        <v>3</v>
      </c>
      <c r="CM4" s="10">
        <v>5</v>
      </c>
      <c r="CN4" s="10">
        <v>6</v>
      </c>
      <c r="CO4" s="10">
        <v>5</v>
      </c>
      <c r="CP4" s="10">
        <v>5</v>
      </c>
      <c r="CQ4" s="10">
        <v>6</v>
      </c>
      <c r="CR4" s="10">
        <v>4</v>
      </c>
      <c r="CS4" s="10">
        <v>4</v>
      </c>
      <c r="CT4" s="10">
        <v>5</v>
      </c>
      <c r="CU4" s="10">
        <v>5</v>
      </c>
      <c r="CV4" s="10">
        <v>6</v>
      </c>
      <c r="CW4" s="10">
        <v>5</v>
      </c>
      <c r="CX4" s="10">
        <v>5</v>
      </c>
      <c r="CY4" s="10">
        <v>6</v>
      </c>
      <c r="CZ4" s="10">
        <v>7</v>
      </c>
      <c r="DA4" s="10">
        <v>3</v>
      </c>
      <c r="DB4" s="10">
        <v>5</v>
      </c>
      <c r="DC4" s="10">
        <v>6</v>
      </c>
      <c r="DD4" s="10">
        <v>4</v>
      </c>
      <c r="DE4" s="10">
        <v>6</v>
      </c>
      <c r="DF4" s="10">
        <v>6</v>
      </c>
      <c r="DG4" s="10">
        <v>6</v>
      </c>
      <c r="DH4" s="10">
        <v>6</v>
      </c>
      <c r="DI4" s="10">
        <v>4</v>
      </c>
      <c r="DJ4" s="10">
        <v>5</v>
      </c>
      <c r="DK4" s="10">
        <v>5</v>
      </c>
      <c r="DL4" s="10">
        <v>3</v>
      </c>
      <c r="DM4" s="9" t="s">
        <v>154</v>
      </c>
      <c r="DN4" s="10">
        <v>1986</v>
      </c>
      <c r="DO4" s="9">
        <f t="shared" si="4"/>
        <v>35</v>
      </c>
      <c r="DP4" s="9" t="s">
        <v>155</v>
      </c>
      <c r="DQ4" s="9" t="s">
        <v>156</v>
      </c>
      <c r="DR4" s="9" t="s">
        <v>157</v>
      </c>
      <c r="DS4" s="9" t="s">
        <v>137</v>
      </c>
      <c r="DT4" s="9" t="s">
        <v>181</v>
      </c>
      <c r="DU4" s="9" t="s">
        <v>168</v>
      </c>
      <c r="DV4" s="9" t="str">
        <f>VLOOKUP(DU4,Metadata!$B$2:$C$7,2,FALSE)</f>
        <v>0 - 3 years</v>
      </c>
    </row>
    <row r="5" spans="1:126" ht="15" customHeight="1">
      <c r="A5" s="13">
        <v>4</v>
      </c>
      <c r="B5" s="9" t="s">
        <v>135</v>
      </c>
      <c r="C5" s="9" t="str">
        <f>VLOOKUP(B5,Metadata!$M$2:$N$6,2,FALSE)</f>
        <v>Permanent Employee</v>
      </c>
      <c r="D5" s="9" t="s">
        <v>136</v>
      </c>
      <c r="E5" s="9" t="s">
        <v>137</v>
      </c>
      <c r="F5" s="9" t="s">
        <v>138</v>
      </c>
      <c r="G5" s="9" t="s">
        <v>182</v>
      </c>
      <c r="H5" s="9" t="str">
        <f>IF(G5="","",VLOOKUP(G5,Metadata!$J$2:$K$22,2,FALSE))</f>
        <v>Azores and Madeira</v>
      </c>
      <c r="I5" s="9" t="s">
        <v>138</v>
      </c>
      <c r="J5" s="9" t="str">
        <f>IF(I5="","",VLOOKUP(I5,Metadata!$P$2:$Q$43,2,FALSE))</f>
        <v>Europe</v>
      </c>
      <c r="K5" s="9" t="str">
        <f t="shared" si="0"/>
        <v>Portugal</v>
      </c>
      <c r="L5" s="9" t="s">
        <v>182</v>
      </c>
      <c r="M5" s="9" t="str">
        <f>IF(L5="","",VLOOKUP(L5,Metadata!$J$2:$K$22,2,FALSE))</f>
        <v>Azores and Madeira</v>
      </c>
      <c r="N5" s="9" t="s">
        <v>141</v>
      </c>
      <c r="O5" s="9" t="s">
        <v>137</v>
      </c>
      <c r="P5" s="9" t="s">
        <v>142</v>
      </c>
      <c r="Q5" s="10" t="str">
        <f t="shared" si="1"/>
        <v>Full Office Job</v>
      </c>
      <c r="R5" s="10">
        <v>5</v>
      </c>
      <c r="S5" s="9" t="s">
        <v>183</v>
      </c>
      <c r="T5" s="9" t="s">
        <v>137</v>
      </c>
      <c r="U5" s="9" t="str">
        <f>IF(S5&lt;&gt;"",S5,IF(T5&lt;&gt;"",VLOOKUP(T5,Metadata!$S$2:$T$228,2,FALSE),""))</f>
        <v>Product Owner/Product Manager</v>
      </c>
      <c r="V5" s="9" t="s">
        <v>174</v>
      </c>
      <c r="W5" s="9" t="s">
        <v>137</v>
      </c>
      <c r="X5" s="9" t="s">
        <v>163</v>
      </c>
      <c r="Y5" s="9" t="s">
        <v>137</v>
      </c>
      <c r="Z5" s="9" t="s">
        <v>184</v>
      </c>
      <c r="AA5" s="9" t="s">
        <v>165</v>
      </c>
      <c r="AB5" s="9" t="s">
        <v>137</v>
      </c>
      <c r="AC5" s="9"/>
      <c r="AD5" s="9"/>
      <c r="AE5" s="9"/>
      <c r="AF5" s="9"/>
      <c r="AG5" s="9"/>
      <c r="AH5" s="9" t="s">
        <v>176</v>
      </c>
      <c r="AI5" s="9"/>
      <c r="AJ5" s="9" t="s">
        <v>185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 t="s">
        <v>178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12" t="s">
        <v>186</v>
      </c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 t="s">
        <v>187</v>
      </c>
      <c r="CA5" s="10"/>
      <c r="CB5" s="10" t="str">
        <f t="shared" si="5"/>
        <v/>
      </c>
      <c r="CC5" s="10"/>
      <c r="CD5" s="9" t="str">
        <f t="shared" si="2"/>
        <v/>
      </c>
      <c r="CE5" s="9" t="s">
        <v>168</v>
      </c>
      <c r="CF5" s="9" t="s">
        <v>188</v>
      </c>
      <c r="CG5" s="9">
        <f>IF(CF5="","",VLOOKUP(CF5,Metadata!$D$2:$H$20,2,FALSE))</f>
        <v>17500</v>
      </c>
      <c r="CH5" s="9">
        <f>IF(CF5="","",VLOOKUP(CF5,Metadata!$D$2:$H$20,4,FALSE))</f>
        <v>15000</v>
      </c>
      <c r="CI5" s="9">
        <f>IF(CF5="","",VLOOKUP(CF5,Metadata!$D$2:$H$20,5,FALSE))</f>
        <v>20000</v>
      </c>
      <c r="CJ5" s="9">
        <f t="shared" si="3"/>
        <v>17500</v>
      </c>
      <c r="CK5" s="9" t="s">
        <v>189</v>
      </c>
      <c r="CL5" s="10">
        <v>4</v>
      </c>
      <c r="CM5" s="10">
        <v>3</v>
      </c>
      <c r="CN5" s="10">
        <v>6</v>
      </c>
      <c r="CO5" s="10">
        <v>6</v>
      </c>
      <c r="CP5" s="10">
        <v>7</v>
      </c>
      <c r="CQ5" s="10">
        <v>6</v>
      </c>
      <c r="CR5" s="10">
        <v>7</v>
      </c>
      <c r="CS5" s="10">
        <v>7</v>
      </c>
      <c r="CT5" s="10">
        <v>6</v>
      </c>
      <c r="CU5" s="10">
        <v>7</v>
      </c>
      <c r="CV5" s="10">
        <v>5</v>
      </c>
      <c r="CW5" s="10">
        <v>2</v>
      </c>
      <c r="CX5" s="10">
        <v>4</v>
      </c>
      <c r="CY5" s="10">
        <v>3</v>
      </c>
      <c r="CZ5" s="10">
        <v>6</v>
      </c>
      <c r="DA5" s="10">
        <v>3</v>
      </c>
      <c r="DB5" s="10">
        <v>3</v>
      </c>
      <c r="DC5" s="10">
        <v>6</v>
      </c>
      <c r="DD5" s="10">
        <v>6</v>
      </c>
      <c r="DE5" s="10">
        <v>6</v>
      </c>
      <c r="DF5" s="10">
        <v>6</v>
      </c>
      <c r="DG5" s="10">
        <v>7</v>
      </c>
      <c r="DH5" s="10">
        <v>5</v>
      </c>
      <c r="DI5" s="10">
        <v>7</v>
      </c>
      <c r="DJ5" s="10">
        <v>2</v>
      </c>
      <c r="DK5" s="10">
        <v>5</v>
      </c>
      <c r="DL5" s="10">
        <v>6</v>
      </c>
      <c r="DM5" s="9" t="s">
        <v>154</v>
      </c>
      <c r="DN5" s="10">
        <v>1975</v>
      </c>
      <c r="DO5" s="9">
        <f t="shared" si="4"/>
        <v>46</v>
      </c>
      <c r="DP5" s="9" t="s">
        <v>155</v>
      </c>
      <c r="DQ5" s="9" t="s">
        <v>156</v>
      </c>
      <c r="DR5" s="9" t="s">
        <v>157</v>
      </c>
      <c r="DS5" s="9" t="s">
        <v>137</v>
      </c>
      <c r="DT5" s="9" t="s">
        <v>181</v>
      </c>
      <c r="DU5" s="9" t="s">
        <v>158</v>
      </c>
      <c r="DV5" s="9" t="str">
        <f>VLOOKUP(DU5,Metadata!$B$2:$C$7,2,FALSE)</f>
        <v>6+ years</v>
      </c>
    </row>
    <row r="6" spans="1:126" ht="15" customHeight="1">
      <c r="A6" s="13">
        <v>5</v>
      </c>
      <c r="B6" s="9" t="s">
        <v>135</v>
      </c>
      <c r="C6" s="9" t="str">
        <f>VLOOKUP(B6,Metadata!$M$2:$N$6,2,FALSE)</f>
        <v>Permanent Employee</v>
      </c>
      <c r="D6" s="9" t="s">
        <v>159</v>
      </c>
      <c r="E6" s="9" t="s">
        <v>137</v>
      </c>
      <c r="F6" s="9" t="s">
        <v>138</v>
      </c>
      <c r="G6" s="9" t="s">
        <v>190</v>
      </c>
      <c r="H6" s="9" t="str">
        <f>IF(G6="","",VLOOKUP(G6,Metadata!$J$2:$K$22,2,FALSE))</f>
        <v>North</v>
      </c>
      <c r="I6" s="9" t="s">
        <v>138</v>
      </c>
      <c r="J6" s="9" t="str">
        <f>IF(I6="","",VLOOKUP(I6,Metadata!$P$2:$Q$43,2,FALSE))</f>
        <v>Europe</v>
      </c>
      <c r="K6" s="9" t="str">
        <f t="shared" si="0"/>
        <v>Portugal</v>
      </c>
      <c r="L6" s="9" t="s">
        <v>190</v>
      </c>
      <c r="M6" s="9" t="str">
        <f>IF(L6="","",VLOOKUP(L6,Metadata!$J$2:$K$22,2,FALSE))</f>
        <v>North</v>
      </c>
      <c r="N6" s="9" t="s">
        <v>141</v>
      </c>
      <c r="O6" s="9" t="s">
        <v>137</v>
      </c>
      <c r="P6" s="9" t="s">
        <v>191</v>
      </c>
      <c r="Q6" s="10" t="str">
        <f t="shared" si="1"/>
        <v>Remote Job (full or flexible)</v>
      </c>
      <c r="R6" s="10">
        <v>5</v>
      </c>
      <c r="S6" s="9" t="s">
        <v>192</v>
      </c>
      <c r="T6" s="9" t="s">
        <v>137</v>
      </c>
      <c r="U6" s="9" t="str">
        <f>IF(S6&lt;&gt;"",S6,IF(T6&lt;&gt;"",VLOOKUP(T6,Metadata!$S$2:$T$228,2,FALSE),""))</f>
        <v>Back-End Developer</v>
      </c>
      <c r="V6" s="9" t="s">
        <v>162</v>
      </c>
      <c r="W6" s="9" t="s">
        <v>137</v>
      </c>
      <c r="X6" s="9" t="s">
        <v>163</v>
      </c>
      <c r="Y6" s="9" t="s">
        <v>137</v>
      </c>
      <c r="Z6" s="9" t="s">
        <v>193</v>
      </c>
      <c r="AA6" s="9" t="s">
        <v>165</v>
      </c>
      <c r="AB6" s="9" t="s">
        <v>137</v>
      </c>
      <c r="AC6" s="9" t="s">
        <v>147</v>
      </c>
      <c r="AD6" s="9" t="s">
        <v>148</v>
      </c>
      <c r="AE6" s="9" t="s">
        <v>194</v>
      </c>
      <c r="AF6" s="9"/>
      <c r="AG6" s="9"/>
      <c r="AH6" s="9" t="s">
        <v>176</v>
      </c>
      <c r="AI6" s="9"/>
      <c r="AJ6" s="9" t="s">
        <v>185</v>
      </c>
      <c r="AK6" s="9"/>
      <c r="AL6" s="9"/>
      <c r="AM6" s="9"/>
      <c r="AN6" s="9" t="s">
        <v>195</v>
      </c>
      <c r="AO6" s="9"/>
      <c r="AP6" s="9"/>
      <c r="AQ6" s="9"/>
      <c r="AR6" s="9"/>
      <c r="AS6" s="9"/>
      <c r="AT6" s="9"/>
      <c r="AU6" s="9"/>
      <c r="AV6" s="9"/>
      <c r="AW6" s="9"/>
      <c r="AX6" s="9" t="s">
        <v>196</v>
      </c>
      <c r="AY6" s="9"/>
      <c r="AZ6" s="9"/>
      <c r="BA6" s="9"/>
      <c r="BB6" s="9"/>
      <c r="BC6" s="9"/>
      <c r="BD6" s="9"/>
      <c r="BE6" s="9"/>
      <c r="BF6" s="9"/>
      <c r="BG6" s="9" t="s">
        <v>197</v>
      </c>
      <c r="BH6" s="9"/>
      <c r="BI6" s="9"/>
      <c r="BJ6" s="9"/>
      <c r="BK6" s="9" t="s">
        <v>198</v>
      </c>
      <c r="BL6" s="9" t="s">
        <v>199</v>
      </c>
      <c r="BM6" s="9"/>
      <c r="BN6" s="9" t="s">
        <v>186</v>
      </c>
      <c r="BO6" s="9"/>
      <c r="BP6" s="9"/>
      <c r="BQ6" s="9"/>
      <c r="BR6" s="9"/>
      <c r="BS6" s="9" t="s">
        <v>200</v>
      </c>
      <c r="BT6" s="9"/>
      <c r="BU6" s="9"/>
      <c r="BV6" s="9"/>
      <c r="BW6" s="9"/>
      <c r="BX6" s="9"/>
      <c r="BY6" s="9"/>
      <c r="BZ6" s="9"/>
      <c r="CA6" s="10"/>
      <c r="CB6" s="10" t="str">
        <f t="shared" si="5"/>
        <v/>
      </c>
      <c r="CC6" s="10"/>
      <c r="CD6" s="9" t="str">
        <f t="shared" si="2"/>
        <v/>
      </c>
      <c r="CE6" s="9" t="s">
        <v>151</v>
      </c>
      <c r="CF6" s="9" t="s">
        <v>188</v>
      </c>
      <c r="CG6" s="9">
        <f>IF(CF6="","",VLOOKUP(CF6,Metadata!$D$2:$H$20,2,FALSE))</f>
        <v>17500</v>
      </c>
      <c r="CH6" s="9">
        <f>IF(CF6="","",VLOOKUP(CF6,Metadata!$D$2:$H$20,4,FALSE))</f>
        <v>15000</v>
      </c>
      <c r="CI6" s="9">
        <f>IF(CF6="","",VLOOKUP(CF6,Metadata!$D$2:$H$20,5,FALSE))</f>
        <v>20000</v>
      </c>
      <c r="CJ6" s="9">
        <f t="shared" si="3"/>
        <v>17500</v>
      </c>
      <c r="CK6" s="9" t="s">
        <v>201</v>
      </c>
      <c r="CL6" s="10">
        <v>5</v>
      </c>
      <c r="CM6" s="10">
        <v>2</v>
      </c>
      <c r="CN6" s="10">
        <v>7</v>
      </c>
      <c r="CO6" s="10">
        <v>7</v>
      </c>
      <c r="CP6" s="10">
        <v>7</v>
      </c>
      <c r="CQ6" s="10">
        <v>4</v>
      </c>
      <c r="CR6" s="10">
        <v>5</v>
      </c>
      <c r="CS6" s="10">
        <v>5</v>
      </c>
      <c r="CT6" s="10">
        <v>4</v>
      </c>
      <c r="CU6" s="10">
        <v>7</v>
      </c>
      <c r="CV6" s="10">
        <v>5</v>
      </c>
      <c r="CW6" s="10">
        <v>7</v>
      </c>
      <c r="CX6" s="10">
        <v>7</v>
      </c>
      <c r="CY6" s="10">
        <v>4</v>
      </c>
      <c r="CZ6" s="10">
        <v>7</v>
      </c>
      <c r="DA6" s="10">
        <v>5</v>
      </c>
      <c r="DB6" s="10">
        <v>7</v>
      </c>
      <c r="DC6" s="10">
        <v>6</v>
      </c>
      <c r="DD6" s="10">
        <v>6</v>
      </c>
      <c r="DE6" s="10">
        <v>7</v>
      </c>
      <c r="DF6" s="10">
        <v>5</v>
      </c>
      <c r="DG6" s="10">
        <v>7</v>
      </c>
      <c r="DH6" s="10">
        <v>5</v>
      </c>
      <c r="DI6" s="10">
        <v>7</v>
      </c>
      <c r="DJ6" s="10">
        <v>6</v>
      </c>
      <c r="DK6" s="10">
        <v>4</v>
      </c>
      <c r="DL6" s="10">
        <v>4</v>
      </c>
      <c r="DM6" s="9" t="s">
        <v>154</v>
      </c>
      <c r="DN6" s="10">
        <v>1989</v>
      </c>
      <c r="DO6" s="9">
        <f t="shared" si="4"/>
        <v>32</v>
      </c>
      <c r="DP6" s="9" t="s">
        <v>155</v>
      </c>
      <c r="DQ6" s="9" t="s">
        <v>202</v>
      </c>
      <c r="DR6" s="9" t="s">
        <v>157</v>
      </c>
      <c r="DS6" s="9" t="s">
        <v>137</v>
      </c>
      <c r="DT6" s="9" t="s">
        <v>181</v>
      </c>
      <c r="DU6" s="9" t="s">
        <v>203</v>
      </c>
      <c r="DV6" s="9" t="str">
        <f>VLOOKUP(DU6,Metadata!$B$2:$C$7,2,FALSE)</f>
        <v>6+ years</v>
      </c>
    </row>
    <row r="7" spans="1:126" ht="15" customHeight="1">
      <c r="A7" s="13">
        <v>6</v>
      </c>
      <c r="B7" s="9" t="s">
        <v>135</v>
      </c>
      <c r="C7" s="9" t="str">
        <f>VLOOKUP(B7,Metadata!$M$2:$N$6,2,FALSE)</f>
        <v>Permanent Employee</v>
      </c>
      <c r="D7" s="9" t="s">
        <v>136</v>
      </c>
      <c r="E7" s="9" t="s">
        <v>137</v>
      </c>
      <c r="F7" s="9" t="s">
        <v>138</v>
      </c>
      <c r="G7" s="9" t="s">
        <v>204</v>
      </c>
      <c r="H7" s="9" t="str">
        <f>IF(G7="","",VLOOKUP(G7,Metadata!$J$2:$K$22,2,FALSE))</f>
        <v>Centre</v>
      </c>
      <c r="I7" s="9" t="s">
        <v>138</v>
      </c>
      <c r="J7" s="9" t="str">
        <f>IF(I7="","",VLOOKUP(I7,Metadata!$P$2:$Q$43,2,FALSE))</f>
        <v>Europe</v>
      </c>
      <c r="K7" s="9" t="str">
        <f t="shared" si="0"/>
        <v>Portugal</v>
      </c>
      <c r="L7" s="9" t="s">
        <v>204</v>
      </c>
      <c r="M7" s="9" t="str">
        <f>IF(L7="","",VLOOKUP(L7,Metadata!$J$2:$K$22,2,FALSE))</f>
        <v>Centre</v>
      </c>
      <c r="N7" s="9" t="s">
        <v>205</v>
      </c>
      <c r="O7" s="9" t="s">
        <v>137</v>
      </c>
      <c r="P7" s="9" t="s">
        <v>137</v>
      </c>
      <c r="Q7" s="10" t="str">
        <f t="shared" si="1"/>
        <v>Full Office Job</v>
      </c>
      <c r="R7" s="10">
        <v>7</v>
      </c>
      <c r="S7" s="9" t="s">
        <v>206</v>
      </c>
      <c r="T7" s="9" t="s">
        <v>137</v>
      </c>
      <c r="U7" s="9" t="str">
        <f>IF(S7&lt;&gt;"",S7,IF(T7&lt;&gt;"",VLOOKUP(T7,Metadata!$S$2:$T$228,2,FALSE),""))</f>
        <v>Mobile Apps Developer</v>
      </c>
      <c r="V7" s="9" t="s">
        <v>207</v>
      </c>
      <c r="W7" s="9" t="s">
        <v>137</v>
      </c>
      <c r="X7" s="9" t="s">
        <v>208</v>
      </c>
      <c r="Y7" s="9" t="s">
        <v>137</v>
      </c>
      <c r="Z7" s="9" t="s">
        <v>146</v>
      </c>
      <c r="AA7" s="9" t="s">
        <v>137</v>
      </c>
      <c r="AB7" s="9" t="s">
        <v>137</v>
      </c>
      <c r="AC7" s="9"/>
      <c r="AD7" s="9"/>
      <c r="AE7" s="9"/>
      <c r="AF7" s="9"/>
      <c r="AG7" s="9"/>
      <c r="AH7" s="9"/>
      <c r="AI7" s="9"/>
      <c r="AJ7" s="9"/>
      <c r="AK7" s="9"/>
      <c r="AL7" s="9" t="s">
        <v>177</v>
      </c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 t="s">
        <v>209</v>
      </c>
      <c r="CA7" s="10"/>
      <c r="CB7" s="10" t="str">
        <f t="shared" si="5"/>
        <v/>
      </c>
      <c r="CC7" s="10"/>
      <c r="CD7" s="9" t="str">
        <f t="shared" si="2"/>
        <v/>
      </c>
      <c r="CE7" s="9" t="s">
        <v>168</v>
      </c>
      <c r="CF7" s="9" t="s">
        <v>188</v>
      </c>
      <c r="CG7" s="9">
        <f>IF(CF7="","",VLOOKUP(CF7,Metadata!$D$2:$H$20,2,FALSE))</f>
        <v>17500</v>
      </c>
      <c r="CH7" s="9">
        <f>IF(CF7="","",VLOOKUP(CF7,Metadata!$D$2:$H$20,4,FALSE))</f>
        <v>15000</v>
      </c>
      <c r="CI7" s="9">
        <f>IF(CF7="","",VLOOKUP(CF7,Metadata!$D$2:$H$20,5,FALSE))</f>
        <v>20000</v>
      </c>
      <c r="CJ7" s="9">
        <f t="shared" si="3"/>
        <v>17500</v>
      </c>
      <c r="CK7" s="9" t="s">
        <v>189</v>
      </c>
      <c r="CL7" s="10">
        <v>2</v>
      </c>
      <c r="CM7" s="10">
        <v>5</v>
      </c>
      <c r="CN7" s="10">
        <v>7</v>
      </c>
      <c r="CO7" s="10">
        <v>7</v>
      </c>
      <c r="CP7" s="10">
        <v>7</v>
      </c>
      <c r="CQ7" s="10">
        <v>7</v>
      </c>
      <c r="CR7" s="10">
        <v>7</v>
      </c>
      <c r="CS7" s="10">
        <v>7</v>
      </c>
      <c r="CT7" s="10">
        <v>5</v>
      </c>
      <c r="CU7" s="10">
        <v>7</v>
      </c>
      <c r="CV7" s="10">
        <v>7</v>
      </c>
      <c r="CW7" s="10">
        <v>4</v>
      </c>
      <c r="CX7" s="10">
        <v>7</v>
      </c>
      <c r="CY7" s="10">
        <v>7</v>
      </c>
      <c r="CZ7" s="10">
        <v>5</v>
      </c>
      <c r="DA7" s="10">
        <v>7</v>
      </c>
      <c r="DB7" s="10">
        <v>7</v>
      </c>
      <c r="DC7" s="10">
        <v>7</v>
      </c>
      <c r="DD7" s="10">
        <v>7</v>
      </c>
      <c r="DE7" s="10">
        <v>7</v>
      </c>
      <c r="DF7" s="10">
        <v>7</v>
      </c>
      <c r="DG7" s="10">
        <v>7</v>
      </c>
      <c r="DH7" s="10">
        <v>7</v>
      </c>
      <c r="DI7" s="10">
        <v>7</v>
      </c>
      <c r="DJ7" s="10">
        <v>7</v>
      </c>
      <c r="DK7" s="10">
        <v>7</v>
      </c>
      <c r="DL7" s="10">
        <v>5</v>
      </c>
      <c r="DM7" s="9" t="s">
        <v>154</v>
      </c>
      <c r="DN7" s="10">
        <v>1995</v>
      </c>
      <c r="DO7" s="9">
        <f t="shared" si="4"/>
        <v>26</v>
      </c>
      <c r="DP7" s="9" t="s">
        <v>155</v>
      </c>
      <c r="DQ7" s="9" t="s">
        <v>210</v>
      </c>
      <c r="DR7" s="9" t="s">
        <v>137</v>
      </c>
      <c r="DS7" s="9" t="s">
        <v>211</v>
      </c>
      <c r="DT7" s="12" t="s">
        <v>212</v>
      </c>
      <c r="DU7" s="9" t="s">
        <v>168</v>
      </c>
      <c r="DV7" s="9" t="str">
        <f>VLOOKUP(DU7,Metadata!$B$2:$C$7,2,FALSE)</f>
        <v>0 - 3 years</v>
      </c>
    </row>
    <row r="8" spans="1:126" ht="15" customHeight="1">
      <c r="A8" s="13">
        <v>7</v>
      </c>
      <c r="B8" s="9" t="s">
        <v>135</v>
      </c>
      <c r="C8" s="9" t="str">
        <f>VLOOKUP(B8,Metadata!$M$2:$N$6,2,FALSE)</f>
        <v>Permanent Employee</v>
      </c>
      <c r="D8" s="9" t="s">
        <v>159</v>
      </c>
      <c r="E8" s="9" t="s">
        <v>137</v>
      </c>
      <c r="F8" s="9" t="s">
        <v>138</v>
      </c>
      <c r="G8" s="9" t="s">
        <v>213</v>
      </c>
      <c r="H8" s="9" t="str">
        <f>IF(G8="","",VLOOKUP(G8,Metadata!$J$2:$K$22,2,FALSE))</f>
        <v>Centre</v>
      </c>
      <c r="I8" s="9" t="s">
        <v>138</v>
      </c>
      <c r="J8" s="9" t="str">
        <f>IF(I8="","",VLOOKUP(I8,Metadata!$P$2:$Q$43,2,FALSE))</f>
        <v>Europe</v>
      </c>
      <c r="K8" s="9" t="str">
        <f t="shared" si="0"/>
        <v>Portugal</v>
      </c>
      <c r="L8" s="9" t="s">
        <v>213</v>
      </c>
      <c r="M8" s="9" t="str">
        <f>IF(L8="","",VLOOKUP(L8,Metadata!$J$2:$K$22,2,FALSE))</f>
        <v>Centre</v>
      </c>
      <c r="N8" s="9" t="s">
        <v>214</v>
      </c>
      <c r="O8" s="9" t="s">
        <v>215</v>
      </c>
      <c r="P8" s="9" t="s">
        <v>142</v>
      </c>
      <c r="Q8" s="10" t="str">
        <f t="shared" si="1"/>
        <v>Full Office Job</v>
      </c>
      <c r="R8" s="10">
        <v>7</v>
      </c>
      <c r="S8" s="9" t="s">
        <v>216</v>
      </c>
      <c r="T8" s="9" t="s">
        <v>137</v>
      </c>
      <c r="U8" s="9" t="str">
        <f>IF(S8&lt;&gt;"",S8,IF(T8&lt;&gt;"",VLOOKUP(T8,Metadata!$S$2:$T$228,2,FALSE),""))</f>
        <v>Front-End Developer</v>
      </c>
      <c r="V8" s="9" t="s">
        <v>217</v>
      </c>
      <c r="W8" s="9" t="s">
        <v>137</v>
      </c>
      <c r="X8" s="9" t="s">
        <v>145</v>
      </c>
      <c r="Y8" s="9" t="s">
        <v>137</v>
      </c>
      <c r="Z8" s="9" t="s">
        <v>218</v>
      </c>
      <c r="AA8" s="9" t="s">
        <v>137</v>
      </c>
      <c r="AB8" s="9" t="s">
        <v>137</v>
      </c>
      <c r="AC8" s="9"/>
      <c r="AD8" s="9" t="s">
        <v>148</v>
      </c>
      <c r="AE8" s="9"/>
      <c r="AF8" s="9"/>
      <c r="AG8" s="9"/>
      <c r="AH8" s="9"/>
      <c r="AI8" s="9"/>
      <c r="AJ8" s="9" t="s">
        <v>185</v>
      </c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 t="s">
        <v>178</v>
      </c>
      <c r="BB8" s="9"/>
      <c r="BC8" s="9"/>
      <c r="BD8" s="9"/>
      <c r="BE8" s="9"/>
      <c r="BF8" s="9"/>
      <c r="BG8" s="9"/>
      <c r="BH8" s="9"/>
      <c r="BI8" s="9"/>
      <c r="BJ8" s="9"/>
      <c r="BK8" s="9"/>
      <c r="BL8" s="9" t="s">
        <v>199</v>
      </c>
      <c r="BM8" s="9"/>
      <c r="BN8" s="9"/>
      <c r="BO8" s="9"/>
      <c r="BP8" s="9"/>
      <c r="BQ8" s="9" t="s">
        <v>219</v>
      </c>
      <c r="BR8" s="9"/>
      <c r="BS8" s="9"/>
      <c r="BT8" s="9"/>
      <c r="BU8" s="9"/>
      <c r="BV8" s="9"/>
      <c r="BW8" s="9"/>
      <c r="BX8" s="9"/>
      <c r="BY8" s="9"/>
      <c r="BZ8" s="9"/>
      <c r="CA8" s="10"/>
      <c r="CB8" s="10" t="str">
        <f t="shared" si="5"/>
        <v/>
      </c>
      <c r="CC8" s="10"/>
      <c r="CD8" s="9" t="str">
        <f t="shared" si="2"/>
        <v/>
      </c>
      <c r="CE8" s="9" t="s">
        <v>168</v>
      </c>
      <c r="CF8" s="9" t="s">
        <v>220</v>
      </c>
      <c r="CG8" s="9">
        <f>IF(CF8="","",VLOOKUP(CF8,Metadata!$D$2:$H$20,2,FALSE))</f>
        <v>27500</v>
      </c>
      <c r="CH8" s="9">
        <f>IF(CF8="","",VLOOKUP(CF8,Metadata!$D$2:$H$20,4,FALSE))</f>
        <v>25000</v>
      </c>
      <c r="CI8" s="9">
        <f>IF(CF8="","",VLOOKUP(CF8,Metadata!$D$2:$H$20,5,FALSE))</f>
        <v>30000</v>
      </c>
      <c r="CJ8" s="9">
        <f t="shared" si="3"/>
        <v>27500</v>
      </c>
      <c r="CK8" s="9" t="s">
        <v>221</v>
      </c>
      <c r="CL8" s="10">
        <v>3</v>
      </c>
      <c r="CM8" s="10">
        <v>5</v>
      </c>
      <c r="CN8" s="10">
        <v>7</v>
      </c>
      <c r="CO8" s="10">
        <v>7</v>
      </c>
      <c r="CP8" s="10">
        <v>7</v>
      </c>
      <c r="CQ8" s="10">
        <v>7</v>
      </c>
      <c r="CR8" s="10">
        <v>7</v>
      </c>
      <c r="CS8" s="10">
        <v>7</v>
      </c>
      <c r="CT8" s="10">
        <v>4</v>
      </c>
      <c r="CU8" s="10">
        <v>6</v>
      </c>
      <c r="CV8" s="10">
        <v>7</v>
      </c>
      <c r="CW8" s="10">
        <v>5</v>
      </c>
      <c r="CX8" s="10">
        <v>6</v>
      </c>
      <c r="CY8" s="10">
        <v>1</v>
      </c>
      <c r="CZ8" s="10">
        <v>1</v>
      </c>
      <c r="DA8" s="10">
        <v>5</v>
      </c>
      <c r="DB8" s="10">
        <v>1</v>
      </c>
      <c r="DC8" s="10">
        <v>6</v>
      </c>
      <c r="DD8" s="10">
        <v>1</v>
      </c>
      <c r="DE8" s="10">
        <v>7</v>
      </c>
      <c r="DF8" s="10">
        <v>7</v>
      </c>
      <c r="DG8" s="10">
        <v>7</v>
      </c>
      <c r="DH8" s="10">
        <v>5</v>
      </c>
      <c r="DI8" s="10">
        <v>1</v>
      </c>
      <c r="DJ8" s="10">
        <v>4</v>
      </c>
      <c r="DK8" s="10">
        <v>4</v>
      </c>
      <c r="DL8" s="10">
        <v>1</v>
      </c>
      <c r="DM8" s="9" t="s">
        <v>154</v>
      </c>
      <c r="DN8" s="10">
        <v>1991</v>
      </c>
      <c r="DO8" s="9">
        <f t="shared" si="4"/>
        <v>30</v>
      </c>
      <c r="DP8" s="9" t="s">
        <v>222</v>
      </c>
      <c r="DQ8" s="9" t="s">
        <v>156</v>
      </c>
      <c r="DR8" s="9" t="s">
        <v>157</v>
      </c>
      <c r="DS8" s="9" t="s">
        <v>137</v>
      </c>
      <c r="DT8" s="9" t="s">
        <v>181</v>
      </c>
      <c r="DU8" s="9" t="s">
        <v>223</v>
      </c>
      <c r="DV8" s="9" t="str">
        <f>VLOOKUP(DU8,Metadata!$B$2:$C$7,2,FALSE)</f>
        <v>3 - 6 years</v>
      </c>
    </row>
    <row r="9" spans="1:126" ht="15" customHeight="1">
      <c r="A9" s="13">
        <v>8</v>
      </c>
      <c r="B9" s="9" t="s">
        <v>135</v>
      </c>
      <c r="C9" s="9" t="str">
        <f>VLOOKUP(B9,Metadata!$M$2:$N$6,2,FALSE)</f>
        <v>Permanent Employee</v>
      </c>
      <c r="D9" s="9" t="s">
        <v>136</v>
      </c>
      <c r="E9" s="9" t="s">
        <v>137</v>
      </c>
      <c r="F9" s="9" t="s">
        <v>138</v>
      </c>
      <c r="G9" s="9" t="s">
        <v>139</v>
      </c>
      <c r="H9" s="9" t="str">
        <f>IF(G9="","",VLOOKUP(G9,Metadata!$J$2:$K$22,2,FALSE))</f>
        <v>Centre</v>
      </c>
      <c r="I9" s="9" t="s">
        <v>138</v>
      </c>
      <c r="J9" s="9" t="str">
        <f>IF(I9="","",VLOOKUP(I9,Metadata!$P$2:$Q$43,2,FALSE))</f>
        <v>Europe</v>
      </c>
      <c r="K9" s="9" t="str">
        <f t="shared" si="0"/>
        <v>Portugal</v>
      </c>
      <c r="L9" s="9" t="s">
        <v>140</v>
      </c>
      <c r="M9" s="9" t="str">
        <f>IF(L9="","",VLOOKUP(L9,Metadata!$J$2:$K$22,2,FALSE))</f>
        <v>Lisbon Metropolitan Area</v>
      </c>
      <c r="N9" s="9" t="s">
        <v>141</v>
      </c>
      <c r="O9" s="9" t="s">
        <v>137</v>
      </c>
      <c r="P9" s="9" t="s">
        <v>142</v>
      </c>
      <c r="Q9" s="10" t="str">
        <f t="shared" si="1"/>
        <v>Full Office Job</v>
      </c>
      <c r="R9" s="10">
        <v>6</v>
      </c>
      <c r="S9" s="9" t="s">
        <v>161</v>
      </c>
      <c r="T9" s="9" t="s">
        <v>137</v>
      </c>
      <c r="U9" s="9" t="str">
        <f>IF(S9&lt;&gt;"",S9,IF(T9&lt;&gt;"",VLOOKUP(T9,Metadata!$S$2:$T$228,2,FALSE),""))</f>
        <v>Full-Stack Developer</v>
      </c>
      <c r="V9" s="9" t="s">
        <v>207</v>
      </c>
      <c r="W9" s="9" t="s">
        <v>137</v>
      </c>
      <c r="X9" s="9" t="s">
        <v>208</v>
      </c>
      <c r="Y9" s="9" t="s">
        <v>137</v>
      </c>
      <c r="Z9" s="9" t="s">
        <v>224</v>
      </c>
      <c r="AA9" s="9" t="s">
        <v>165</v>
      </c>
      <c r="AB9" s="9" t="s">
        <v>137</v>
      </c>
      <c r="AC9" s="9" t="s">
        <v>147</v>
      </c>
      <c r="AD9" s="9"/>
      <c r="AE9" s="9" t="s">
        <v>194</v>
      </c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 t="s">
        <v>178</v>
      </c>
      <c r="BB9" s="9"/>
      <c r="BC9" s="9"/>
      <c r="BD9" s="9"/>
      <c r="BE9" s="9"/>
      <c r="BF9" s="9"/>
      <c r="BG9" s="9"/>
      <c r="BH9" s="9"/>
      <c r="BI9" s="9"/>
      <c r="BJ9" s="9"/>
      <c r="BK9" s="9" t="s">
        <v>198</v>
      </c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10"/>
      <c r="CB9" s="10" t="str">
        <f t="shared" si="5"/>
        <v/>
      </c>
      <c r="CC9" s="10"/>
      <c r="CD9" s="9" t="str">
        <f t="shared" si="2"/>
        <v/>
      </c>
      <c r="CE9" s="9" t="s">
        <v>151</v>
      </c>
      <c r="CF9" s="9" t="s">
        <v>225</v>
      </c>
      <c r="CG9" s="9">
        <f>IF(CF9="","",VLOOKUP(CF9,Metadata!$D$2:$H$20,2,FALSE))</f>
        <v>22500</v>
      </c>
      <c r="CH9" s="9">
        <f>IF(CF9="","",VLOOKUP(CF9,Metadata!$D$2:$H$20,4,FALSE))</f>
        <v>20000</v>
      </c>
      <c r="CI9" s="9">
        <f>IF(CF9="","",VLOOKUP(CF9,Metadata!$D$2:$H$20,5,FALSE))</f>
        <v>25000</v>
      </c>
      <c r="CJ9" s="9">
        <f t="shared" si="3"/>
        <v>22500</v>
      </c>
      <c r="CK9" s="9" t="s">
        <v>153</v>
      </c>
      <c r="CL9" s="10">
        <v>1</v>
      </c>
      <c r="CM9" s="10">
        <v>4</v>
      </c>
      <c r="CN9" s="10">
        <v>6</v>
      </c>
      <c r="CO9" s="10">
        <v>6</v>
      </c>
      <c r="CP9" s="10">
        <v>3</v>
      </c>
      <c r="CQ9" s="10">
        <v>4</v>
      </c>
      <c r="CR9" s="10">
        <v>5</v>
      </c>
      <c r="CS9" s="10">
        <v>5</v>
      </c>
      <c r="CT9" s="10">
        <v>5</v>
      </c>
      <c r="CU9" s="10">
        <v>3</v>
      </c>
      <c r="CV9" s="10">
        <v>3</v>
      </c>
      <c r="CW9" s="10">
        <v>2</v>
      </c>
      <c r="CX9" s="10">
        <v>4</v>
      </c>
      <c r="CY9" s="10">
        <v>4</v>
      </c>
      <c r="CZ9" s="10">
        <v>3</v>
      </c>
      <c r="DA9" s="10">
        <v>5</v>
      </c>
      <c r="DB9" s="10">
        <v>3</v>
      </c>
      <c r="DC9" s="10">
        <v>6</v>
      </c>
      <c r="DD9" s="10">
        <v>2</v>
      </c>
      <c r="DE9" s="10">
        <v>4</v>
      </c>
      <c r="DF9" s="10">
        <v>5</v>
      </c>
      <c r="DG9" s="10">
        <v>5</v>
      </c>
      <c r="DH9" s="10">
        <v>3</v>
      </c>
      <c r="DI9" s="10">
        <v>7</v>
      </c>
      <c r="DJ9" s="10">
        <v>4</v>
      </c>
      <c r="DK9" s="10">
        <v>6</v>
      </c>
      <c r="DL9" s="10">
        <v>6</v>
      </c>
      <c r="DM9" s="9" t="s">
        <v>154</v>
      </c>
      <c r="DN9" s="10">
        <v>1983</v>
      </c>
      <c r="DO9" s="9">
        <f t="shared" si="4"/>
        <v>38</v>
      </c>
      <c r="DP9" s="9" t="s">
        <v>155</v>
      </c>
      <c r="DQ9" s="9" t="s">
        <v>210</v>
      </c>
      <c r="DR9" s="9" t="s">
        <v>157</v>
      </c>
      <c r="DS9" s="9" t="s">
        <v>137</v>
      </c>
      <c r="DT9" s="9" t="s">
        <v>181</v>
      </c>
      <c r="DU9" s="9" t="s">
        <v>158</v>
      </c>
      <c r="DV9" s="9" t="str">
        <f>VLOOKUP(DU9,Metadata!$B$2:$C$7,2,FALSE)</f>
        <v>6+ years</v>
      </c>
    </row>
    <row r="10" spans="1:126" ht="15" customHeight="1">
      <c r="A10" s="13">
        <v>9</v>
      </c>
      <c r="B10" s="9" t="s">
        <v>135</v>
      </c>
      <c r="C10" s="9" t="str">
        <f>VLOOKUP(B10,Metadata!$M$2:$N$6,2,FALSE)</f>
        <v>Permanent Employee</v>
      </c>
      <c r="D10" s="9" t="s">
        <v>136</v>
      </c>
      <c r="E10" s="9" t="s">
        <v>137</v>
      </c>
      <c r="F10" s="9" t="s">
        <v>138</v>
      </c>
      <c r="G10" s="9" t="s">
        <v>204</v>
      </c>
      <c r="H10" s="9" t="str">
        <f>IF(G10="","",VLOOKUP(G10,Metadata!$J$2:$K$22,2,FALSE))</f>
        <v>Centre</v>
      </c>
      <c r="I10" s="9" t="s">
        <v>138</v>
      </c>
      <c r="J10" s="9" t="str">
        <f>IF(I10="","",VLOOKUP(I10,Metadata!$P$2:$Q$43,2,FALSE))</f>
        <v>Europe</v>
      </c>
      <c r="K10" s="9" t="str">
        <f t="shared" si="0"/>
        <v>Portugal</v>
      </c>
      <c r="L10" s="9" t="s">
        <v>204</v>
      </c>
      <c r="M10" s="9" t="str">
        <f>IF(L10="","",VLOOKUP(L10,Metadata!$J$2:$K$22,2,FALSE))</f>
        <v>Centre</v>
      </c>
      <c r="N10" s="9" t="s">
        <v>141</v>
      </c>
      <c r="O10" s="9" t="s">
        <v>137</v>
      </c>
      <c r="P10" s="9" t="s">
        <v>142</v>
      </c>
      <c r="Q10" s="10" t="str">
        <f t="shared" si="1"/>
        <v>Full Office Job</v>
      </c>
      <c r="R10" s="10">
        <v>7</v>
      </c>
      <c r="S10" s="9" t="s">
        <v>161</v>
      </c>
      <c r="T10" s="9" t="s">
        <v>137</v>
      </c>
      <c r="U10" s="9" t="str">
        <f>IF(S10&lt;&gt;"",S10,IF(T10&lt;&gt;"",VLOOKUP(T10,Metadata!$S$2:$T$228,2,FALSE),""))</f>
        <v>Full-Stack Developer</v>
      </c>
      <c r="V10" s="9" t="s">
        <v>174</v>
      </c>
      <c r="W10" s="9" t="s">
        <v>137</v>
      </c>
      <c r="X10" s="9" t="s">
        <v>208</v>
      </c>
      <c r="Y10" s="9" t="s">
        <v>137</v>
      </c>
      <c r="Z10" s="9" t="s">
        <v>146</v>
      </c>
      <c r="AA10" s="9" t="s">
        <v>165</v>
      </c>
      <c r="AB10" s="9" t="s">
        <v>137</v>
      </c>
      <c r="AC10" s="9" t="s">
        <v>147</v>
      </c>
      <c r="AD10" s="9" t="s">
        <v>148</v>
      </c>
      <c r="AE10" s="9"/>
      <c r="AF10" s="9"/>
      <c r="AG10" s="9"/>
      <c r="AH10" s="9"/>
      <c r="AI10" s="9"/>
      <c r="AJ10" s="9" t="s">
        <v>185</v>
      </c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 t="s">
        <v>178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 t="s">
        <v>199</v>
      </c>
      <c r="BM10" s="9"/>
      <c r="BN10" s="9"/>
      <c r="BO10" s="9"/>
      <c r="BP10" s="9"/>
      <c r="BQ10" s="9" t="s">
        <v>219</v>
      </c>
      <c r="BR10" s="9"/>
      <c r="BS10" s="9"/>
      <c r="BT10" s="9"/>
      <c r="BU10" s="9"/>
      <c r="BV10" s="9"/>
      <c r="BW10" s="9"/>
      <c r="BX10" s="9"/>
      <c r="BY10" s="9"/>
      <c r="BZ10" s="9" t="s">
        <v>226</v>
      </c>
      <c r="CA10" s="10"/>
      <c r="CB10" s="10" t="str">
        <f t="shared" si="5"/>
        <v/>
      </c>
      <c r="CC10" s="10"/>
      <c r="CD10" s="9" t="str">
        <f t="shared" si="2"/>
        <v/>
      </c>
      <c r="CE10" s="9" t="s">
        <v>168</v>
      </c>
      <c r="CF10" s="9" t="s">
        <v>169</v>
      </c>
      <c r="CG10" s="9">
        <f>IF(CF10="","",VLOOKUP(CF10,Metadata!$D$2:$H$20,2,FALSE))</f>
        <v>12500</v>
      </c>
      <c r="CH10" s="9">
        <f>IF(CF10="","",VLOOKUP(CF10,Metadata!$D$2:$H$20,4,FALSE))</f>
        <v>0</v>
      </c>
      <c r="CI10" s="9">
        <f>IF(CF10="","",VLOOKUP(CF10,Metadata!$D$2:$H$20,5,FALSE))</f>
        <v>15000</v>
      </c>
      <c r="CJ10" s="9">
        <f t="shared" si="3"/>
        <v>12500</v>
      </c>
      <c r="CK10" s="9" t="s">
        <v>153</v>
      </c>
      <c r="CL10" s="10">
        <v>1</v>
      </c>
      <c r="CM10" s="10">
        <v>3</v>
      </c>
      <c r="CN10" s="10">
        <v>5</v>
      </c>
      <c r="CO10" s="10">
        <v>6</v>
      </c>
      <c r="CP10" s="10">
        <v>5</v>
      </c>
      <c r="CQ10" s="10">
        <v>7</v>
      </c>
      <c r="CR10" s="10">
        <v>5</v>
      </c>
      <c r="CS10" s="10">
        <v>5</v>
      </c>
      <c r="CT10" s="10">
        <v>5</v>
      </c>
      <c r="CU10" s="10">
        <v>6</v>
      </c>
      <c r="CV10" s="10">
        <v>5</v>
      </c>
      <c r="CW10" s="10">
        <v>4</v>
      </c>
      <c r="CX10" s="10">
        <v>3</v>
      </c>
      <c r="CY10" s="10">
        <v>4</v>
      </c>
      <c r="CZ10" s="10">
        <v>6</v>
      </c>
      <c r="DA10" s="10">
        <v>5</v>
      </c>
      <c r="DB10" s="10">
        <v>5</v>
      </c>
      <c r="DC10" s="10">
        <v>5</v>
      </c>
      <c r="DD10" s="10">
        <v>5</v>
      </c>
      <c r="DE10" s="10">
        <v>7</v>
      </c>
      <c r="DF10" s="10">
        <v>5</v>
      </c>
      <c r="DG10" s="10">
        <v>6</v>
      </c>
      <c r="DH10" s="10">
        <v>5</v>
      </c>
      <c r="DI10" s="10">
        <v>5</v>
      </c>
      <c r="DJ10" s="10">
        <v>4</v>
      </c>
      <c r="DK10" s="10">
        <v>4</v>
      </c>
      <c r="DL10" s="10">
        <v>4</v>
      </c>
      <c r="DM10" s="9" t="s">
        <v>154</v>
      </c>
      <c r="DN10" s="10">
        <v>1997</v>
      </c>
      <c r="DO10" s="9">
        <f t="shared" si="4"/>
        <v>24</v>
      </c>
      <c r="DP10" s="9" t="s">
        <v>155</v>
      </c>
      <c r="DQ10" s="9" t="s">
        <v>227</v>
      </c>
      <c r="DR10" s="9" t="s">
        <v>157</v>
      </c>
      <c r="DS10" s="9" t="s">
        <v>137</v>
      </c>
      <c r="DT10" s="9" t="s">
        <v>181</v>
      </c>
      <c r="DU10" s="9" t="s">
        <v>168</v>
      </c>
      <c r="DV10" s="9" t="str">
        <f>VLOOKUP(DU10,Metadata!$B$2:$C$7,2,FALSE)</f>
        <v>0 - 3 years</v>
      </c>
    </row>
    <row r="11" spans="1:126" ht="15" customHeight="1">
      <c r="A11" s="13">
        <v>10</v>
      </c>
      <c r="B11" s="9" t="s">
        <v>135</v>
      </c>
      <c r="C11" s="9" t="str">
        <f>VLOOKUP(B11,Metadata!$M$2:$N$6,2,FALSE)</f>
        <v>Permanent Employee</v>
      </c>
      <c r="D11" s="9" t="s">
        <v>136</v>
      </c>
      <c r="E11" s="9" t="s">
        <v>137</v>
      </c>
      <c r="F11" s="9" t="s">
        <v>138</v>
      </c>
      <c r="G11" s="9" t="s">
        <v>140</v>
      </c>
      <c r="H11" s="9" t="str">
        <f>IF(G11="","",VLOOKUP(G11,Metadata!$J$2:$K$22,2,FALSE))</f>
        <v>Lisbon Metropolitan Area</v>
      </c>
      <c r="I11" s="9" t="s">
        <v>228</v>
      </c>
      <c r="J11" s="9" t="str">
        <f>IF(I11="","",VLOOKUP(I11,Metadata!$P$2:$Q$43,2,FALSE))</f>
        <v>Europe</v>
      </c>
      <c r="K11" s="9" t="str">
        <f t="shared" si="0"/>
        <v>International</v>
      </c>
      <c r="L11" s="9" t="s">
        <v>137</v>
      </c>
      <c r="M11" s="9" t="str">
        <f>IF(L11="","",VLOOKUP(L11,Metadata!$J$2:$K$22,2,FALSE))</f>
        <v/>
      </c>
      <c r="N11" s="9" t="s">
        <v>141</v>
      </c>
      <c r="O11" s="9" t="s">
        <v>137</v>
      </c>
      <c r="P11" s="9" t="s">
        <v>191</v>
      </c>
      <c r="Q11" s="10" t="str">
        <f t="shared" si="1"/>
        <v>Remote Job (full or flexible)</v>
      </c>
      <c r="R11" s="10">
        <v>7</v>
      </c>
      <c r="S11" s="9" t="s">
        <v>229</v>
      </c>
      <c r="T11" s="9" t="s">
        <v>137</v>
      </c>
      <c r="U11" s="9" t="str">
        <f>IF(S11&lt;&gt;"",S11,IF(T11&lt;&gt;"",VLOOKUP(T11,Metadata!$S$2:$T$228,2,FALSE),""))</f>
        <v>Project Manager</v>
      </c>
      <c r="V11" s="9" t="s">
        <v>144</v>
      </c>
      <c r="W11" s="9" t="s">
        <v>137</v>
      </c>
      <c r="X11" s="9" t="s">
        <v>208</v>
      </c>
      <c r="Y11" s="9" t="s">
        <v>137</v>
      </c>
      <c r="Z11" s="9" t="s">
        <v>146</v>
      </c>
      <c r="AA11" s="9" t="s">
        <v>165</v>
      </c>
      <c r="AB11" s="9" t="s">
        <v>137</v>
      </c>
      <c r="AC11" s="9" t="s">
        <v>147</v>
      </c>
      <c r="AD11" s="9" t="s">
        <v>148</v>
      </c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 t="s">
        <v>149</v>
      </c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 t="s">
        <v>150</v>
      </c>
      <c r="BZ11" s="9" t="s">
        <v>137</v>
      </c>
      <c r="CA11" s="10"/>
      <c r="CB11" s="10" t="str">
        <f t="shared" si="5"/>
        <v/>
      </c>
      <c r="CC11" s="10"/>
      <c r="CD11" s="9" t="str">
        <f t="shared" si="2"/>
        <v/>
      </c>
      <c r="CE11" s="9" t="s">
        <v>151</v>
      </c>
      <c r="CF11" s="9" t="s">
        <v>220</v>
      </c>
      <c r="CG11" s="9">
        <f>IF(CF11="","",VLOOKUP(CF11,Metadata!$D$2:$H$20,2,FALSE))</f>
        <v>27500</v>
      </c>
      <c r="CH11" s="9">
        <f>IF(CF11="","",VLOOKUP(CF11,Metadata!$D$2:$H$20,4,FALSE))</f>
        <v>25000</v>
      </c>
      <c r="CI11" s="9">
        <f>IF(CF11="","",VLOOKUP(CF11,Metadata!$D$2:$H$20,5,FALSE))</f>
        <v>30000</v>
      </c>
      <c r="CJ11" s="9">
        <f t="shared" si="3"/>
        <v>27500</v>
      </c>
      <c r="CK11" s="9" t="s">
        <v>153</v>
      </c>
      <c r="CL11" s="10">
        <v>3</v>
      </c>
      <c r="CM11" s="10">
        <v>5</v>
      </c>
      <c r="CN11" s="10">
        <v>6</v>
      </c>
      <c r="CO11" s="10">
        <v>6</v>
      </c>
      <c r="CP11" s="10">
        <v>6</v>
      </c>
      <c r="CQ11" s="10">
        <v>6</v>
      </c>
      <c r="CR11" s="10">
        <v>7</v>
      </c>
      <c r="CS11" s="10">
        <v>6</v>
      </c>
      <c r="CT11" s="10">
        <v>6</v>
      </c>
      <c r="CU11" s="10">
        <v>6</v>
      </c>
      <c r="CV11" s="10">
        <v>6</v>
      </c>
      <c r="CW11" s="10">
        <v>4</v>
      </c>
      <c r="CX11" s="10">
        <v>4</v>
      </c>
      <c r="CY11" s="10">
        <v>6</v>
      </c>
      <c r="CZ11" s="10">
        <v>6</v>
      </c>
      <c r="DA11" s="10">
        <v>6</v>
      </c>
      <c r="DB11" s="10">
        <v>4</v>
      </c>
      <c r="DC11" s="10">
        <v>7</v>
      </c>
      <c r="DD11" s="10">
        <v>6</v>
      </c>
      <c r="DE11" s="10">
        <v>6</v>
      </c>
      <c r="DF11" s="10">
        <v>6</v>
      </c>
      <c r="DG11" s="10">
        <v>6</v>
      </c>
      <c r="DH11" s="10">
        <v>4</v>
      </c>
      <c r="DI11" s="10">
        <v>4</v>
      </c>
      <c r="DJ11" s="10">
        <v>4</v>
      </c>
      <c r="DK11" s="10">
        <v>5</v>
      </c>
      <c r="DL11" s="10">
        <v>6</v>
      </c>
      <c r="DM11" s="9" t="s">
        <v>154</v>
      </c>
      <c r="DN11" s="10">
        <v>1982</v>
      </c>
      <c r="DO11" s="9">
        <f t="shared" si="4"/>
        <v>39</v>
      </c>
      <c r="DP11" s="9" t="s">
        <v>222</v>
      </c>
      <c r="DQ11" s="9" t="s">
        <v>156</v>
      </c>
      <c r="DR11" s="9" t="s">
        <v>157</v>
      </c>
      <c r="DS11" s="9" t="s">
        <v>137</v>
      </c>
      <c r="DT11" s="9" t="s">
        <v>181</v>
      </c>
      <c r="DU11" s="9" t="s">
        <v>158</v>
      </c>
      <c r="DV11" s="9" t="str">
        <f>VLOOKUP(DU11,Metadata!$B$2:$C$7,2,FALSE)</f>
        <v>6+ years</v>
      </c>
    </row>
    <row r="12" spans="1:126" ht="15" customHeight="1">
      <c r="A12" s="13">
        <v>11</v>
      </c>
      <c r="B12" s="9" t="s">
        <v>135</v>
      </c>
      <c r="C12" s="9" t="str">
        <f>VLOOKUP(B12,Metadata!$M$2:$N$6,2,FALSE)</f>
        <v>Permanent Employee</v>
      </c>
      <c r="D12" s="9" t="s">
        <v>159</v>
      </c>
      <c r="E12" s="9" t="s">
        <v>137</v>
      </c>
      <c r="F12" s="9" t="s">
        <v>138</v>
      </c>
      <c r="G12" s="9" t="s">
        <v>172</v>
      </c>
      <c r="H12" s="9" t="str">
        <f>IF(G12="","",VLOOKUP(G12,Metadata!$J$2:$K$22,2,FALSE))</f>
        <v>Porto Metropolitan Area</v>
      </c>
      <c r="I12" s="9" t="s">
        <v>138</v>
      </c>
      <c r="J12" s="9" t="str">
        <f>IF(I12="","",VLOOKUP(I12,Metadata!$P$2:$Q$43,2,FALSE))</f>
        <v>Europe</v>
      </c>
      <c r="K12" s="9" t="str">
        <f t="shared" si="0"/>
        <v>Portugal</v>
      </c>
      <c r="L12" s="9" t="s">
        <v>172</v>
      </c>
      <c r="M12" s="9" t="str">
        <f>IF(L12="","",VLOOKUP(L12,Metadata!$J$2:$K$22,2,FALSE))</f>
        <v>Porto Metropolitan Area</v>
      </c>
      <c r="N12" s="9" t="s">
        <v>141</v>
      </c>
      <c r="O12" s="9" t="s">
        <v>137</v>
      </c>
      <c r="P12" s="9" t="s">
        <v>142</v>
      </c>
      <c r="Q12" s="10" t="str">
        <f t="shared" si="1"/>
        <v>Full Office Job</v>
      </c>
      <c r="R12" s="10">
        <v>6</v>
      </c>
      <c r="S12" s="9" t="s">
        <v>161</v>
      </c>
      <c r="T12" s="9" t="s">
        <v>137</v>
      </c>
      <c r="U12" s="9" t="str">
        <f>IF(S12&lt;&gt;"",S12,IF(T12&lt;&gt;"",VLOOKUP(T12,Metadata!$S$2:$T$228,2,FALSE),""))</f>
        <v>Full-Stack Developer</v>
      </c>
      <c r="V12" s="9" t="s">
        <v>217</v>
      </c>
      <c r="W12" s="9" t="s">
        <v>137</v>
      </c>
      <c r="X12" s="9" t="s">
        <v>145</v>
      </c>
      <c r="Y12" s="9" t="s">
        <v>137</v>
      </c>
      <c r="Z12" s="9" t="s">
        <v>218</v>
      </c>
      <c r="AA12" s="9" t="s">
        <v>137</v>
      </c>
      <c r="AB12" s="9" t="s">
        <v>137</v>
      </c>
      <c r="AC12" s="9" t="s">
        <v>147</v>
      </c>
      <c r="AD12" s="9"/>
      <c r="AE12" s="9"/>
      <c r="AF12" s="9"/>
      <c r="AG12" s="9"/>
      <c r="AH12" s="9"/>
      <c r="AI12" s="9" t="s">
        <v>230</v>
      </c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 t="s">
        <v>231</v>
      </c>
      <c r="CA12" s="10"/>
      <c r="CB12" s="10" t="str">
        <f t="shared" si="5"/>
        <v/>
      </c>
      <c r="CC12" s="10"/>
      <c r="CD12" s="9" t="str">
        <f t="shared" si="2"/>
        <v/>
      </c>
      <c r="CE12" s="9" t="s">
        <v>232</v>
      </c>
      <c r="CF12" s="9" t="s">
        <v>169</v>
      </c>
      <c r="CG12" s="9">
        <f>IF(CF12="","",VLOOKUP(CF12,Metadata!$D$2:$H$20,2,FALSE))</f>
        <v>12500</v>
      </c>
      <c r="CH12" s="9">
        <f>IF(CF12="","",VLOOKUP(CF12,Metadata!$D$2:$H$20,4,FALSE))</f>
        <v>0</v>
      </c>
      <c r="CI12" s="9">
        <f>IF(CF12="","",VLOOKUP(CF12,Metadata!$D$2:$H$20,5,FALSE))</f>
        <v>15000</v>
      </c>
      <c r="CJ12" s="9">
        <f t="shared" si="3"/>
        <v>12500</v>
      </c>
      <c r="CK12" s="9" t="s">
        <v>153</v>
      </c>
      <c r="CL12" s="10">
        <v>7</v>
      </c>
      <c r="CM12" s="10">
        <v>1</v>
      </c>
      <c r="CN12" s="10">
        <v>7</v>
      </c>
      <c r="CO12" s="10">
        <v>6</v>
      </c>
      <c r="CP12" s="10">
        <v>6</v>
      </c>
      <c r="CQ12" s="10">
        <v>7</v>
      </c>
      <c r="CR12" s="10">
        <v>6</v>
      </c>
      <c r="CS12" s="10">
        <v>3</v>
      </c>
      <c r="CT12" s="10">
        <v>6</v>
      </c>
      <c r="CU12" s="10">
        <v>6</v>
      </c>
      <c r="CV12" s="10">
        <v>4</v>
      </c>
      <c r="CW12" s="10">
        <v>4</v>
      </c>
      <c r="CX12" s="10">
        <v>6</v>
      </c>
      <c r="CY12" s="10">
        <v>5</v>
      </c>
      <c r="CZ12" s="10">
        <v>7</v>
      </c>
      <c r="DA12" s="10">
        <v>6</v>
      </c>
      <c r="DB12" s="10">
        <v>6</v>
      </c>
      <c r="DC12" s="10">
        <v>7</v>
      </c>
      <c r="DD12" s="10">
        <v>6</v>
      </c>
      <c r="DE12" s="10">
        <v>7</v>
      </c>
      <c r="DF12" s="10">
        <v>6</v>
      </c>
      <c r="DG12" s="10">
        <v>7</v>
      </c>
      <c r="DH12" s="10">
        <v>6</v>
      </c>
      <c r="DI12" s="10">
        <v>6</v>
      </c>
      <c r="DJ12" s="10">
        <v>3</v>
      </c>
      <c r="DK12" s="10">
        <v>6</v>
      </c>
      <c r="DL12" s="10">
        <v>5</v>
      </c>
      <c r="DM12" s="9" t="s">
        <v>154</v>
      </c>
      <c r="DN12" s="10">
        <v>1996</v>
      </c>
      <c r="DO12" s="9">
        <f t="shared" si="4"/>
        <v>25</v>
      </c>
      <c r="DP12" s="9" t="s">
        <v>155</v>
      </c>
      <c r="DQ12" s="9" t="s">
        <v>156</v>
      </c>
      <c r="DR12" s="9" t="s">
        <v>157</v>
      </c>
      <c r="DS12" s="9" t="s">
        <v>137</v>
      </c>
      <c r="DT12" s="9" t="s">
        <v>181</v>
      </c>
      <c r="DU12" s="9" t="s">
        <v>233</v>
      </c>
      <c r="DV12" s="9" t="str">
        <f>VLOOKUP(DU12,Metadata!$B$2:$C$7,2,FALSE)</f>
        <v>0 - 3 years</v>
      </c>
    </row>
    <row r="13" spans="1:126" ht="15" customHeight="1">
      <c r="A13" s="13">
        <v>12</v>
      </c>
      <c r="B13" s="9" t="s">
        <v>135</v>
      </c>
      <c r="C13" s="9" t="str">
        <f>VLOOKUP(B13,Metadata!$M$2:$N$6,2,FALSE)</f>
        <v>Permanent Employee</v>
      </c>
      <c r="D13" s="9" t="s">
        <v>159</v>
      </c>
      <c r="E13" s="9" t="s">
        <v>137</v>
      </c>
      <c r="F13" s="9" t="s">
        <v>138</v>
      </c>
      <c r="G13" s="9" t="s">
        <v>140</v>
      </c>
      <c r="H13" s="9" t="str">
        <f>IF(G13="","",VLOOKUP(G13,Metadata!$J$2:$K$22,2,FALSE))</f>
        <v>Lisbon Metropolitan Area</v>
      </c>
      <c r="I13" s="9" t="s">
        <v>138</v>
      </c>
      <c r="J13" s="9" t="str">
        <f>IF(I13="","",VLOOKUP(I13,Metadata!$P$2:$Q$43,2,FALSE))</f>
        <v>Europe</v>
      </c>
      <c r="K13" s="9" t="str">
        <f t="shared" si="0"/>
        <v>Portugal</v>
      </c>
      <c r="L13" s="9" t="s">
        <v>140</v>
      </c>
      <c r="M13" s="9" t="str">
        <f>IF(L13="","",VLOOKUP(L13,Metadata!$J$2:$K$22,2,FALSE))</f>
        <v>Lisbon Metropolitan Area</v>
      </c>
      <c r="N13" s="9" t="s">
        <v>214</v>
      </c>
      <c r="O13" s="9" t="s">
        <v>136</v>
      </c>
      <c r="P13" s="9" t="s">
        <v>142</v>
      </c>
      <c r="Q13" s="10" t="str">
        <f t="shared" si="1"/>
        <v>Full Office Job</v>
      </c>
      <c r="R13" s="10">
        <v>5</v>
      </c>
      <c r="S13" s="9" t="s">
        <v>143</v>
      </c>
      <c r="T13" s="9" t="s">
        <v>137</v>
      </c>
      <c r="U13" s="9" t="str">
        <f>IF(S13&lt;&gt;"",S13,IF(T13&lt;&gt;"",VLOOKUP(T13,Metadata!$S$2:$T$228,2,FALSE),""))</f>
        <v>Technical Team Leader</v>
      </c>
      <c r="V13" s="9" t="s">
        <v>234</v>
      </c>
      <c r="W13" s="9" t="s">
        <v>137</v>
      </c>
      <c r="X13" s="9" t="s">
        <v>137</v>
      </c>
      <c r="Y13" s="9" t="s">
        <v>235</v>
      </c>
      <c r="Z13" s="9" t="s">
        <v>184</v>
      </c>
      <c r="AA13" s="9" t="s">
        <v>137</v>
      </c>
      <c r="AB13" s="9" t="s">
        <v>137</v>
      </c>
      <c r="AC13" s="9"/>
      <c r="AD13" s="9" t="s">
        <v>148</v>
      </c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 t="s">
        <v>219</v>
      </c>
      <c r="BR13" s="9"/>
      <c r="BS13" s="9"/>
      <c r="BT13" s="9"/>
      <c r="BU13" s="9"/>
      <c r="BV13" s="9"/>
      <c r="BW13" s="9"/>
      <c r="BX13" s="9"/>
      <c r="BY13" s="9"/>
      <c r="BZ13" s="9"/>
      <c r="CA13" s="10"/>
      <c r="CB13" s="10" t="str">
        <f t="shared" si="5"/>
        <v/>
      </c>
      <c r="CC13" s="10"/>
      <c r="CD13" s="9" t="str">
        <f t="shared" si="2"/>
        <v/>
      </c>
      <c r="CE13" s="9" t="s">
        <v>151</v>
      </c>
      <c r="CF13" s="9" t="s">
        <v>236</v>
      </c>
      <c r="CG13" s="9">
        <f>IF(CF13="","",VLOOKUP(CF13,Metadata!$D$2:$H$20,2,FALSE))</f>
        <v>47500</v>
      </c>
      <c r="CH13" s="9">
        <f>IF(CF13="","",VLOOKUP(CF13,Metadata!$D$2:$H$20,4,FALSE))</f>
        <v>45000</v>
      </c>
      <c r="CI13" s="9">
        <f>IF(CF13="","",VLOOKUP(CF13,Metadata!$D$2:$H$20,5,FALSE))</f>
        <v>50000</v>
      </c>
      <c r="CJ13" s="9">
        <f t="shared" si="3"/>
        <v>47500</v>
      </c>
      <c r="CK13" s="9" t="s">
        <v>189</v>
      </c>
      <c r="CL13" s="10">
        <v>4</v>
      </c>
      <c r="CM13" s="10">
        <v>1</v>
      </c>
      <c r="CN13" s="10">
        <v>6</v>
      </c>
      <c r="CO13" s="10">
        <v>4</v>
      </c>
      <c r="CP13" s="10">
        <v>3</v>
      </c>
      <c r="CQ13" s="10">
        <v>4</v>
      </c>
      <c r="CR13" s="10">
        <v>4</v>
      </c>
      <c r="CS13" s="10">
        <v>6</v>
      </c>
      <c r="CT13" s="10">
        <v>6</v>
      </c>
      <c r="CU13" s="10">
        <v>5</v>
      </c>
      <c r="CV13" s="10">
        <v>4</v>
      </c>
      <c r="CW13" s="10">
        <v>4</v>
      </c>
      <c r="CX13" s="10">
        <v>6</v>
      </c>
      <c r="CY13" s="10">
        <v>5</v>
      </c>
      <c r="CZ13" s="10">
        <v>5</v>
      </c>
      <c r="DA13" s="10">
        <v>5</v>
      </c>
      <c r="DB13" s="10">
        <v>5</v>
      </c>
      <c r="DC13" s="10">
        <v>5</v>
      </c>
      <c r="DD13" s="10">
        <v>3</v>
      </c>
      <c r="DE13" s="10">
        <v>5</v>
      </c>
      <c r="DF13" s="10">
        <v>4</v>
      </c>
      <c r="DG13" s="10">
        <v>3</v>
      </c>
      <c r="DH13" s="10">
        <v>4</v>
      </c>
      <c r="DI13" s="10">
        <v>5</v>
      </c>
      <c r="DJ13" s="10">
        <v>3</v>
      </c>
      <c r="DK13" s="10">
        <v>4</v>
      </c>
      <c r="DL13" s="10">
        <v>5</v>
      </c>
      <c r="DM13" s="9" t="s">
        <v>154</v>
      </c>
      <c r="DN13" s="10">
        <v>1976</v>
      </c>
      <c r="DO13" s="9">
        <f t="shared" si="4"/>
        <v>45</v>
      </c>
      <c r="DP13" s="9" t="s">
        <v>155</v>
      </c>
      <c r="DQ13" s="9" t="s">
        <v>156</v>
      </c>
      <c r="DR13" s="9" t="s">
        <v>157</v>
      </c>
      <c r="DS13" s="9" t="s">
        <v>137</v>
      </c>
      <c r="DT13" s="9" t="s">
        <v>181</v>
      </c>
      <c r="DU13" s="9" t="s">
        <v>158</v>
      </c>
      <c r="DV13" s="9" t="str">
        <f>VLOOKUP(DU13,Metadata!$B$2:$C$7,2,FALSE)</f>
        <v>6+ years</v>
      </c>
    </row>
    <row r="14" spans="1:126" ht="15" customHeight="1">
      <c r="A14" s="13">
        <v>13</v>
      </c>
      <c r="B14" s="9" t="s">
        <v>135</v>
      </c>
      <c r="C14" s="9" t="str">
        <f>VLOOKUP(B14,Metadata!$M$2:$N$6,2,FALSE)</f>
        <v>Permanent Employee</v>
      </c>
      <c r="D14" s="9" t="s">
        <v>159</v>
      </c>
      <c r="E14" s="9" t="s">
        <v>137</v>
      </c>
      <c r="F14" s="9" t="s">
        <v>138</v>
      </c>
      <c r="G14" s="9" t="s">
        <v>204</v>
      </c>
      <c r="H14" s="9" t="str">
        <f>IF(G14="","",VLOOKUP(G14,Metadata!$J$2:$K$22,2,FALSE))</f>
        <v>Centre</v>
      </c>
      <c r="I14" s="9" t="s">
        <v>138</v>
      </c>
      <c r="J14" s="9" t="str">
        <f>IF(I14="","",VLOOKUP(I14,Metadata!$P$2:$Q$43,2,FALSE))</f>
        <v>Europe</v>
      </c>
      <c r="K14" s="9" t="str">
        <f t="shared" si="0"/>
        <v>Portugal</v>
      </c>
      <c r="L14" s="9" t="s">
        <v>204</v>
      </c>
      <c r="M14" s="9" t="str">
        <f>IF(L14="","",VLOOKUP(L14,Metadata!$J$2:$K$22,2,FALSE))</f>
        <v>Centre</v>
      </c>
      <c r="N14" s="9" t="s">
        <v>205</v>
      </c>
      <c r="O14" s="9" t="s">
        <v>137</v>
      </c>
      <c r="P14" s="9" t="s">
        <v>137</v>
      </c>
      <c r="Q14" s="10" t="str">
        <f t="shared" si="1"/>
        <v>Full Office Job</v>
      </c>
      <c r="R14" s="10">
        <v>6</v>
      </c>
      <c r="S14" s="9" t="s">
        <v>137</v>
      </c>
      <c r="T14" s="9" t="s">
        <v>238</v>
      </c>
      <c r="U14" s="9" t="str">
        <f>IF(S14&lt;&gt;"",S14,IF(T14&lt;&gt;"",VLOOKUP(T14,Metadata!$S$2:$T$228,2,FALSE),""))</f>
        <v>Business Applications (BI/CRM/ERP)</v>
      </c>
      <c r="V14" s="9" t="s">
        <v>207</v>
      </c>
      <c r="W14" s="9" t="s">
        <v>137</v>
      </c>
      <c r="X14" s="9" t="s">
        <v>145</v>
      </c>
      <c r="Y14" s="9" t="s">
        <v>137</v>
      </c>
      <c r="Z14" s="9" t="s">
        <v>146</v>
      </c>
      <c r="AA14" s="9" t="s">
        <v>137</v>
      </c>
      <c r="AB14" s="9" t="s">
        <v>137</v>
      </c>
      <c r="AC14" s="9" t="s">
        <v>147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 t="s">
        <v>150</v>
      </c>
      <c r="BZ14" s="9" t="s">
        <v>137</v>
      </c>
      <c r="CA14" s="10"/>
      <c r="CB14" s="10" t="str">
        <f t="shared" si="5"/>
        <v/>
      </c>
      <c r="CC14" s="10"/>
      <c r="CD14" s="9" t="str">
        <f t="shared" si="2"/>
        <v/>
      </c>
      <c r="CE14" s="9" t="s">
        <v>168</v>
      </c>
      <c r="CF14" s="9" t="s">
        <v>169</v>
      </c>
      <c r="CG14" s="9">
        <f>IF(CF14="","",VLOOKUP(CF14,Metadata!$D$2:$H$20,2,FALSE))</f>
        <v>12500</v>
      </c>
      <c r="CH14" s="9">
        <f>IF(CF14="","",VLOOKUP(CF14,Metadata!$D$2:$H$20,4,FALSE))</f>
        <v>0</v>
      </c>
      <c r="CI14" s="9">
        <f>IF(CF14="","",VLOOKUP(CF14,Metadata!$D$2:$H$20,5,FALSE))</f>
        <v>15000</v>
      </c>
      <c r="CJ14" s="9">
        <f t="shared" si="3"/>
        <v>12500</v>
      </c>
      <c r="CK14" s="9" t="s">
        <v>153</v>
      </c>
      <c r="CL14" s="10">
        <v>1</v>
      </c>
      <c r="CM14" s="10">
        <v>5</v>
      </c>
      <c r="CN14" s="10">
        <v>7</v>
      </c>
      <c r="CO14" s="10">
        <v>7</v>
      </c>
      <c r="CP14" s="10">
        <v>7</v>
      </c>
      <c r="CQ14" s="10">
        <v>7</v>
      </c>
      <c r="CR14" s="10">
        <v>7</v>
      </c>
      <c r="CS14" s="10">
        <v>7</v>
      </c>
      <c r="CT14" s="10">
        <v>5</v>
      </c>
      <c r="CU14" s="10">
        <v>5</v>
      </c>
      <c r="CV14" s="10">
        <v>5</v>
      </c>
      <c r="CW14" s="10">
        <v>4</v>
      </c>
      <c r="CX14" s="10">
        <v>5</v>
      </c>
      <c r="CY14" s="10">
        <v>4</v>
      </c>
      <c r="CZ14" s="10">
        <v>6</v>
      </c>
      <c r="DA14" s="10">
        <v>5</v>
      </c>
      <c r="DB14" s="10">
        <v>5</v>
      </c>
      <c r="DC14" s="10">
        <v>7</v>
      </c>
      <c r="DD14" s="10">
        <v>5</v>
      </c>
      <c r="DE14" s="10">
        <v>7</v>
      </c>
      <c r="DF14" s="10">
        <v>5</v>
      </c>
      <c r="DG14" s="10">
        <v>6</v>
      </c>
      <c r="DH14" s="10">
        <v>6</v>
      </c>
      <c r="DI14" s="10">
        <v>4</v>
      </c>
      <c r="DJ14" s="10">
        <v>4</v>
      </c>
      <c r="DK14" s="10">
        <v>5</v>
      </c>
      <c r="DL14" s="10">
        <v>5</v>
      </c>
      <c r="DM14" s="9" t="s">
        <v>154</v>
      </c>
      <c r="DN14" s="10">
        <v>1996</v>
      </c>
      <c r="DO14" s="9">
        <f t="shared" si="4"/>
        <v>25</v>
      </c>
      <c r="DP14" s="9" t="s">
        <v>155</v>
      </c>
      <c r="DQ14" s="9" t="s">
        <v>227</v>
      </c>
      <c r="DR14" s="9" t="s">
        <v>157</v>
      </c>
      <c r="DS14" s="9" t="s">
        <v>137</v>
      </c>
      <c r="DT14" s="9" t="s">
        <v>181</v>
      </c>
      <c r="DU14" s="9" t="s">
        <v>168</v>
      </c>
      <c r="DV14" s="9" t="str">
        <f>VLOOKUP(DU14,Metadata!$B$2:$C$7,2,FALSE)</f>
        <v>0 - 3 years</v>
      </c>
    </row>
    <row r="15" spans="1:126" ht="15" customHeight="1">
      <c r="A15" s="13">
        <v>14</v>
      </c>
      <c r="B15" s="9" t="s">
        <v>135</v>
      </c>
      <c r="C15" s="9" t="str">
        <f>VLOOKUP(B15,Metadata!$M$2:$N$6,2,FALSE)</f>
        <v>Permanent Employee</v>
      </c>
      <c r="D15" s="9" t="s">
        <v>136</v>
      </c>
      <c r="E15" s="9" t="s">
        <v>137</v>
      </c>
      <c r="F15" s="9" t="s">
        <v>138</v>
      </c>
      <c r="G15" s="9" t="s">
        <v>140</v>
      </c>
      <c r="H15" s="9" t="str">
        <f>IF(G15="","",VLOOKUP(G15,Metadata!$J$2:$K$22,2,FALSE))</f>
        <v>Lisbon Metropolitan Area</v>
      </c>
      <c r="I15" s="9" t="s">
        <v>138</v>
      </c>
      <c r="J15" s="9" t="str">
        <f>IF(I15="","",VLOOKUP(I15,Metadata!$P$2:$Q$43,2,FALSE))</f>
        <v>Europe</v>
      </c>
      <c r="K15" s="9" t="str">
        <f t="shared" si="0"/>
        <v>Portugal</v>
      </c>
      <c r="L15" s="9" t="s">
        <v>140</v>
      </c>
      <c r="M15" s="9" t="str">
        <f>IF(L15="","",VLOOKUP(L15,Metadata!$J$2:$K$22,2,FALSE))</f>
        <v>Lisbon Metropolitan Area</v>
      </c>
      <c r="N15" s="9" t="s">
        <v>214</v>
      </c>
      <c r="O15" s="9" t="s">
        <v>239</v>
      </c>
      <c r="P15" s="9" t="s">
        <v>142</v>
      </c>
      <c r="Q15" s="10" t="str">
        <f t="shared" si="1"/>
        <v>Full Office Job</v>
      </c>
      <c r="R15" s="10">
        <v>4</v>
      </c>
      <c r="S15" s="9" t="s">
        <v>137</v>
      </c>
      <c r="T15" s="9" t="s">
        <v>240</v>
      </c>
      <c r="U15" s="9" t="str">
        <f>IF(S15&lt;&gt;"",S15,IF(T15&lt;&gt;"",VLOOKUP(T15,Metadata!$S$2:$T$228,2,FALSE),""))</f>
        <v>Data Scientist/Data Engineer</v>
      </c>
      <c r="V15" s="9" t="s">
        <v>137</v>
      </c>
      <c r="W15" s="9" t="s">
        <v>241</v>
      </c>
      <c r="X15" s="9" t="s">
        <v>242</v>
      </c>
      <c r="Y15" s="9" t="s">
        <v>137</v>
      </c>
      <c r="Z15" s="9" t="s">
        <v>184</v>
      </c>
      <c r="AA15" s="9" t="s">
        <v>165</v>
      </c>
      <c r="AB15" s="9" t="s">
        <v>137</v>
      </c>
      <c r="AC15" s="9" t="s">
        <v>147</v>
      </c>
      <c r="AD15" s="9"/>
      <c r="AE15" s="9"/>
      <c r="AF15" s="9" t="s">
        <v>243</v>
      </c>
      <c r="AG15" s="9" t="s">
        <v>166</v>
      </c>
      <c r="AH15" s="9"/>
      <c r="AI15" s="9"/>
      <c r="AJ15" s="9"/>
      <c r="AK15" s="9"/>
      <c r="AL15" s="9"/>
      <c r="AM15" s="9"/>
      <c r="AN15" s="9"/>
      <c r="AO15" s="9"/>
      <c r="AP15" s="9" t="s">
        <v>244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 t="s">
        <v>150</v>
      </c>
      <c r="BZ15" s="9" t="s">
        <v>137</v>
      </c>
      <c r="CA15" s="10"/>
      <c r="CB15" s="10" t="str">
        <f t="shared" si="5"/>
        <v/>
      </c>
      <c r="CC15" s="10"/>
      <c r="CD15" s="9" t="str">
        <f t="shared" si="2"/>
        <v/>
      </c>
      <c r="CE15" s="9" t="s">
        <v>232</v>
      </c>
      <c r="CF15" s="9" t="s">
        <v>245</v>
      </c>
      <c r="CG15" s="9">
        <f>IF(CF15="","",VLOOKUP(CF15,Metadata!$D$2:$H$20,2,FALSE))</f>
        <v>42500</v>
      </c>
      <c r="CH15" s="9">
        <f>IF(CF15="","",VLOOKUP(CF15,Metadata!$D$2:$H$20,4,FALSE))</f>
        <v>40000</v>
      </c>
      <c r="CI15" s="9">
        <f>IF(CF15="","",VLOOKUP(CF15,Metadata!$D$2:$H$20,5,FALSE))</f>
        <v>45000</v>
      </c>
      <c r="CJ15" s="9">
        <f t="shared" si="3"/>
        <v>42500</v>
      </c>
      <c r="CK15" s="9" t="s">
        <v>153</v>
      </c>
      <c r="CL15" s="10">
        <v>4</v>
      </c>
      <c r="CM15" s="10">
        <v>3</v>
      </c>
      <c r="CN15" s="10">
        <v>7</v>
      </c>
      <c r="CO15" s="10">
        <v>6</v>
      </c>
      <c r="CP15" s="10">
        <v>7</v>
      </c>
      <c r="CQ15" s="10">
        <v>7</v>
      </c>
      <c r="CR15" s="10">
        <v>5</v>
      </c>
      <c r="CS15" s="10">
        <v>6</v>
      </c>
      <c r="CT15" s="10">
        <v>4</v>
      </c>
      <c r="CU15" s="10">
        <v>4</v>
      </c>
      <c r="CV15" s="10">
        <v>6</v>
      </c>
      <c r="CW15" s="10">
        <v>6</v>
      </c>
      <c r="CX15" s="10">
        <v>6</v>
      </c>
      <c r="CY15" s="10">
        <v>5</v>
      </c>
      <c r="CZ15" s="10">
        <v>4</v>
      </c>
      <c r="DA15" s="10">
        <v>5</v>
      </c>
      <c r="DB15" s="10">
        <v>5</v>
      </c>
      <c r="DC15" s="10">
        <v>7</v>
      </c>
      <c r="DD15" s="10">
        <v>5</v>
      </c>
      <c r="DE15" s="10">
        <v>5</v>
      </c>
      <c r="DF15" s="10">
        <v>7</v>
      </c>
      <c r="DG15" s="10">
        <v>7</v>
      </c>
      <c r="DH15" s="10">
        <v>5</v>
      </c>
      <c r="DI15" s="10">
        <v>7</v>
      </c>
      <c r="DJ15" s="10">
        <v>2</v>
      </c>
      <c r="DK15" s="10">
        <v>7</v>
      </c>
      <c r="DL15" s="10">
        <v>7</v>
      </c>
      <c r="DM15" s="9" t="s">
        <v>154</v>
      </c>
      <c r="DN15" s="10">
        <v>1991</v>
      </c>
      <c r="DO15" s="9">
        <f t="shared" si="4"/>
        <v>30</v>
      </c>
      <c r="DP15" s="9" t="s">
        <v>222</v>
      </c>
      <c r="DQ15" s="9" t="s">
        <v>210</v>
      </c>
      <c r="DR15" s="9" t="s">
        <v>170</v>
      </c>
      <c r="DS15" s="9" t="s">
        <v>137</v>
      </c>
      <c r="DT15" s="9" t="s">
        <v>181</v>
      </c>
      <c r="DU15" s="9" t="s">
        <v>203</v>
      </c>
      <c r="DV15" s="9" t="str">
        <f>VLOOKUP(DU15,Metadata!$B$2:$C$7,2,FALSE)</f>
        <v>6+ years</v>
      </c>
    </row>
    <row r="16" spans="1:126" ht="15" customHeight="1">
      <c r="A16" s="13">
        <v>15</v>
      </c>
      <c r="B16" s="9" t="s">
        <v>135</v>
      </c>
      <c r="C16" s="9" t="str">
        <f>VLOOKUP(B16,Metadata!$M$2:$N$6,2,FALSE)</f>
        <v>Permanent Employee</v>
      </c>
      <c r="D16" s="9" t="s">
        <v>159</v>
      </c>
      <c r="E16" s="9" t="s">
        <v>137</v>
      </c>
      <c r="F16" s="9" t="s">
        <v>138</v>
      </c>
      <c r="G16" s="9" t="s">
        <v>140</v>
      </c>
      <c r="H16" s="9" t="str">
        <f>IF(G16="","",VLOOKUP(G16,Metadata!$J$2:$K$22,2,FALSE))</f>
        <v>Lisbon Metropolitan Area</v>
      </c>
      <c r="I16" s="9" t="s">
        <v>228</v>
      </c>
      <c r="J16" s="9" t="str">
        <f>IF(I16="","",VLOOKUP(I16,Metadata!$P$2:$Q$43,2,FALSE))</f>
        <v>Europe</v>
      </c>
      <c r="K16" s="9" t="str">
        <f t="shared" si="0"/>
        <v>International</v>
      </c>
      <c r="L16" s="9" t="s">
        <v>137</v>
      </c>
      <c r="M16" s="9" t="str">
        <f>IF(L16="","",VLOOKUP(L16,Metadata!$J$2:$K$22,2,FALSE))</f>
        <v/>
      </c>
      <c r="N16" s="9" t="s">
        <v>214</v>
      </c>
      <c r="O16" s="9" t="s">
        <v>136</v>
      </c>
      <c r="P16" s="9" t="s">
        <v>191</v>
      </c>
      <c r="Q16" s="10" t="str">
        <f t="shared" si="1"/>
        <v>Remote Job (full or flexible)</v>
      </c>
      <c r="R16" s="10">
        <v>4</v>
      </c>
      <c r="S16" s="9" t="s">
        <v>143</v>
      </c>
      <c r="T16" s="9" t="s">
        <v>137</v>
      </c>
      <c r="U16" s="9" t="str">
        <f>IF(S16&lt;&gt;"",S16,IF(T16&lt;&gt;"",VLOOKUP(T16,Metadata!$S$2:$T$228,2,FALSE),""))</f>
        <v>Technical Team Leader</v>
      </c>
      <c r="V16" s="9" t="s">
        <v>144</v>
      </c>
      <c r="W16" s="9" t="s">
        <v>137</v>
      </c>
      <c r="X16" s="9" t="s">
        <v>145</v>
      </c>
      <c r="Y16" s="9" t="s">
        <v>137</v>
      </c>
      <c r="Z16" s="9" t="s">
        <v>146</v>
      </c>
      <c r="AA16" s="9" t="s">
        <v>137</v>
      </c>
      <c r="AB16" s="9" t="s">
        <v>137</v>
      </c>
      <c r="AC16" s="9" t="s">
        <v>147</v>
      </c>
      <c r="AD16" s="9"/>
      <c r="AE16" s="9" t="s">
        <v>194</v>
      </c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 t="s">
        <v>246</v>
      </c>
      <c r="AZ16" s="9"/>
      <c r="BA16" s="9" t="s">
        <v>178</v>
      </c>
      <c r="BB16" s="9"/>
      <c r="BC16" s="9"/>
      <c r="BD16" s="9"/>
      <c r="BE16" s="9"/>
      <c r="BF16" s="9"/>
      <c r="BG16" s="9" t="s">
        <v>197</v>
      </c>
      <c r="BH16" s="9"/>
      <c r="BI16" s="9"/>
      <c r="BJ16" s="9"/>
      <c r="BK16" s="9" t="s">
        <v>198</v>
      </c>
      <c r="BL16" s="9" t="s">
        <v>199</v>
      </c>
      <c r="BM16" s="9"/>
      <c r="BN16" s="9" t="s">
        <v>186</v>
      </c>
      <c r="BO16" s="9"/>
      <c r="BP16" s="9" t="s">
        <v>179</v>
      </c>
      <c r="BQ16" s="9"/>
      <c r="BR16" s="9" t="s">
        <v>247</v>
      </c>
      <c r="BS16" s="9"/>
      <c r="BT16" s="9"/>
      <c r="BU16" s="9"/>
      <c r="BV16" s="9"/>
      <c r="BW16" s="9"/>
      <c r="BX16" s="9"/>
      <c r="BY16" s="9"/>
      <c r="BZ16" s="9"/>
      <c r="CA16" s="10"/>
      <c r="CB16" s="10" t="str">
        <f t="shared" si="5"/>
        <v/>
      </c>
      <c r="CC16" s="10"/>
      <c r="CD16" s="9" t="str">
        <f t="shared" si="2"/>
        <v/>
      </c>
      <c r="CE16" s="9" t="s">
        <v>232</v>
      </c>
      <c r="CF16" s="9" t="s">
        <v>248</v>
      </c>
      <c r="CG16" s="9">
        <f>IF(CF16="","",VLOOKUP(CF16,Metadata!$D$2:$H$20,2,FALSE))</f>
        <v>57500</v>
      </c>
      <c r="CH16" s="9">
        <f>IF(CF16="","",VLOOKUP(CF16,Metadata!$D$2:$H$20,4,FALSE))</f>
        <v>55000</v>
      </c>
      <c r="CI16" s="9">
        <f>IF(CF16="","",VLOOKUP(CF16,Metadata!$D$2:$H$20,5,FALSE))</f>
        <v>60000</v>
      </c>
      <c r="CJ16" s="9">
        <f t="shared" si="3"/>
        <v>57500</v>
      </c>
      <c r="CK16" s="9" t="s">
        <v>189</v>
      </c>
      <c r="CL16" s="10">
        <v>3</v>
      </c>
      <c r="CM16" s="10">
        <v>3</v>
      </c>
      <c r="CN16" s="10">
        <v>7</v>
      </c>
      <c r="CO16" s="10">
        <v>7</v>
      </c>
      <c r="CP16" s="10">
        <v>5</v>
      </c>
      <c r="CQ16" s="10">
        <v>7</v>
      </c>
      <c r="CR16" s="10">
        <v>7</v>
      </c>
      <c r="CS16" s="10">
        <v>7</v>
      </c>
      <c r="CT16" s="10">
        <v>7</v>
      </c>
      <c r="CU16" s="10">
        <v>7</v>
      </c>
      <c r="CV16" s="10">
        <v>7</v>
      </c>
      <c r="CW16" s="10">
        <v>4</v>
      </c>
      <c r="CX16" s="10">
        <v>7</v>
      </c>
      <c r="CY16" s="10">
        <v>7</v>
      </c>
      <c r="CZ16" s="10">
        <v>7</v>
      </c>
      <c r="DA16" s="10">
        <v>7</v>
      </c>
      <c r="DB16" s="10">
        <v>5</v>
      </c>
      <c r="DC16" s="10">
        <v>7</v>
      </c>
      <c r="DD16" s="10">
        <v>3</v>
      </c>
      <c r="DE16" s="10">
        <v>7</v>
      </c>
      <c r="DF16" s="10">
        <v>5</v>
      </c>
      <c r="DG16" s="10">
        <v>7</v>
      </c>
      <c r="DH16" s="10">
        <v>6</v>
      </c>
      <c r="DI16" s="10">
        <v>7</v>
      </c>
      <c r="DJ16" s="10">
        <v>7</v>
      </c>
      <c r="DK16" s="10">
        <v>4</v>
      </c>
      <c r="DL16" s="10">
        <v>7</v>
      </c>
      <c r="DM16" s="9" t="s">
        <v>154</v>
      </c>
      <c r="DN16" s="10">
        <v>1992</v>
      </c>
      <c r="DO16" s="9">
        <f t="shared" si="4"/>
        <v>29</v>
      </c>
      <c r="DP16" s="9" t="s">
        <v>155</v>
      </c>
      <c r="DQ16" s="9" t="s">
        <v>210</v>
      </c>
      <c r="DR16" s="9" t="s">
        <v>170</v>
      </c>
      <c r="DS16" s="9" t="s">
        <v>137</v>
      </c>
      <c r="DT16" s="12" t="s">
        <v>212</v>
      </c>
      <c r="DU16" s="9" t="s">
        <v>158</v>
      </c>
      <c r="DV16" s="9" t="str">
        <f>VLOOKUP(DU16,Metadata!$B$2:$C$7,2,FALSE)</f>
        <v>6+ years</v>
      </c>
    </row>
    <row r="17" spans="1:126" ht="15" customHeight="1">
      <c r="A17" s="13">
        <v>16</v>
      </c>
      <c r="B17" s="9" t="s">
        <v>135</v>
      </c>
      <c r="C17" s="9" t="str">
        <f>VLOOKUP(B17,Metadata!$M$2:$N$6,2,FALSE)</f>
        <v>Permanent Employee</v>
      </c>
      <c r="D17" s="9" t="s">
        <v>159</v>
      </c>
      <c r="E17" s="9" t="s">
        <v>137</v>
      </c>
      <c r="F17" s="9" t="s">
        <v>138</v>
      </c>
      <c r="G17" s="9" t="s">
        <v>204</v>
      </c>
      <c r="H17" s="9" t="str">
        <f>IF(G17="","",VLOOKUP(G17,Metadata!$J$2:$K$22,2,FALSE))</f>
        <v>Centre</v>
      </c>
      <c r="I17" s="9" t="s">
        <v>138</v>
      </c>
      <c r="J17" s="9" t="str">
        <f>IF(I17="","",VLOOKUP(I17,Metadata!$P$2:$Q$43,2,FALSE))</f>
        <v>Europe</v>
      </c>
      <c r="K17" s="9" t="str">
        <f t="shared" si="0"/>
        <v>Portugal</v>
      </c>
      <c r="L17" s="9" t="s">
        <v>204</v>
      </c>
      <c r="M17" s="9" t="str">
        <f>IF(L17="","",VLOOKUP(L17,Metadata!$J$2:$K$22,2,FALSE))</f>
        <v>Centre</v>
      </c>
      <c r="N17" s="9" t="s">
        <v>141</v>
      </c>
      <c r="O17" s="9" t="s">
        <v>137</v>
      </c>
      <c r="P17" s="9" t="s">
        <v>142</v>
      </c>
      <c r="Q17" s="10" t="str">
        <f t="shared" si="1"/>
        <v>Full Office Job</v>
      </c>
      <c r="R17" s="10">
        <v>5</v>
      </c>
      <c r="S17" s="9" t="s">
        <v>249</v>
      </c>
      <c r="T17" s="9" t="s">
        <v>137</v>
      </c>
      <c r="U17" s="9" t="str">
        <f>IF(S17&lt;&gt;"",S17,IF(T17&lt;&gt;"",VLOOKUP(T17,Metadata!$S$2:$T$228,2,FALSE),""))</f>
        <v>Business Applications (BI/CRM/ERP)</v>
      </c>
      <c r="V17" s="9" t="s">
        <v>207</v>
      </c>
      <c r="W17" s="9" t="s">
        <v>137</v>
      </c>
      <c r="X17" s="9" t="s">
        <v>163</v>
      </c>
      <c r="Y17" s="9" t="s">
        <v>137</v>
      </c>
      <c r="Z17" s="9" t="s">
        <v>184</v>
      </c>
      <c r="AA17" s="9" t="s">
        <v>137</v>
      </c>
      <c r="AB17" s="9" t="s">
        <v>137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 t="s">
        <v>250</v>
      </c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 t="s">
        <v>150</v>
      </c>
      <c r="BZ17" s="9" t="s">
        <v>137</v>
      </c>
      <c r="CA17" s="10"/>
      <c r="CB17" s="10" t="str">
        <f t="shared" si="5"/>
        <v/>
      </c>
      <c r="CC17" s="10"/>
      <c r="CD17" s="9" t="str">
        <f t="shared" si="2"/>
        <v/>
      </c>
      <c r="CE17" s="9" t="s">
        <v>168</v>
      </c>
      <c r="CF17" s="9" t="s">
        <v>169</v>
      </c>
      <c r="CG17" s="9">
        <f>IF(CF17="","",VLOOKUP(CF17,Metadata!$D$2:$H$20,2,FALSE))</f>
        <v>12500</v>
      </c>
      <c r="CH17" s="9">
        <f>IF(CF17="","",VLOOKUP(CF17,Metadata!$D$2:$H$20,4,FALSE))</f>
        <v>0</v>
      </c>
      <c r="CI17" s="9">
        <f>IF(CF17="","",VLOOKUP(CF17,Metadata!$D$2:$H$20,5,FALSE))</f>
        <v>15000</v>
      </c>
      <c r="CJ17" s="9">
        <f t="shared" si="3"/>
        <v>12500</v>
      </c>
      <c r="CK17" s="9" t="s">
        <v>153</v>
      </c>
      <c r="CL17" s="10">
        <v>1</v>
      </c>
      <c r="CM17" s="10">
        <v>5</v>
      </c>
      <c r="CN17" s="10">
        <v>7</v>
      </c>
      <c r="CO17" s="10">
        <v>7</v>
      </c>
      <c r="CP17" s="10">
        <v>7</v>
      </c>
      <c r="CQ17" s="10">
        <v>7</v>
      </c>
      <c r="CR17" s="10">
        <v>7</v>
      </c>
      <c r="CS17" s="10">
        <v>7</v>
      </c>
      <c r="CT17" s="10">
        <v>7</v>
      </c>
      <c r="CU17" s="10">
        <v>7</v>
      </c>
      <c r="CV17" s="10">
        <v>7</v>
      </c>
      <c r="CW17" s="10">
        <v>7</v>
      </c>
      <c r="CX17" s="10">
        <v>7</v>
      </c>
      <c r="CY17" s="10">
        <v>7</v>
      </c>
      <c r="CZ17" s="10">
        <v>7</v>
      </c>
      <c r="DA17" s="10">
        <v>4</v>
      </c>
      <c r="DB17" s="10">
        <v>7</v>
      </c>
      <c r="DC17" s="10">
        <v>7</v>
      </c>
      <c r="DD17" s="10">
        <v>4</v>
      </c>
      <c r="DE17" s="10">
        <v>7</v>
      </c>
      <c r="DF17" s="10">
        <v>7</v>
      </c>
      <c r="DG17" s="10">
        <v>7</v>
      </c>
      <c r="DH17" s="10">
        <v>7</v>
      </c>
      <c r="DI17" s="10">
        <v>7</v>
      </c>
      <c r="DJ17" s="10">
        <v>7</v>
      </c>
      <c r="DK17" s="10">
        <v>7</v>
      </c>
      <c r="DL17" s="10">
        <v>7</v>
      </c>
      <c r="DM17" s="9" t="s">
        <v>154</v>
      </c>
      <c r="DN17" s="10">
        <v>1994</v>
      </c>
      <c r="DO17" s="9">
        <f t="shared" si="4"/>
        <v>27</v>
      </c>
      <c r="DP17" s="9" t="s">
        <v>222</v>
      </c>
      <c r="DQ17" s="9" t="s">
        <v>202</v>
      </c>
      <c r="DR17" s="9" t="s">
        <v>170</v>
      </c>
      <c r="DS17" s="9" t="s">
        <v>137</v>
      </c>
      <c r="DT17" s="9" t="s">
        <v>181</v>
      </c>
      <c r="DU17" s="9" t="s">
        <v>168</v>
      </c>
      <c r="DV17" s="9" t="str">
        <f>VLOOKUP(DU17,Metadata!$B$2:$C$7,2,FALSE)</f>
        <v>0 - 3 years</v>
      </c>
    </row>
    <row r="18" spans="1:126" ht="15" customHeight="1">
      <c r="A18" s="13">
        <v>17</v>
      </c>
      <c r="B18" s="9" t="s">
        <v>135</v>
      </c>
      <c r="C18" s="9" t="str">
        <f>VLOOKUP(B18,Metadata!$M$2:$N$6,2,FALSE)</f>
        <v>Permanent Employee</v>
      </c>
      <c r="D18" s="9" t="s">
        <v>136</v>
      </c>
      <c r="E18" s="9" t="s">
        <v>137</v>
      </c>
      <c r="F18" s="9" t="s">
        <v>138</v>
      </c>
      <c r="G18" s="9" t="s">
        <v>190</v>
      </c>
      <c r="H18" s="9" t="str">
        <f>IF(G18="","",VLOOKUP(G18,Metadata!$J$2:$K$22,2,FALSE))</f>
        <v>North</v>
      </c>
      <c r="I18" s="9" t="s">
        <v>138</v>
      </c>
      <c r="J18" s="9" t="str">
        <f>IF(I18="","",VLOOKUP(I18,Metadata!$P$2:$Q$43,2,FALSE))</f>
        <v>Europe</v>
      </c>
      <c r="K18" s="9" t="str">
        <f t="shared" si="0"/>
        <v>Portugal</v>
      </c>
      <c r="L18" s="9" t="s">
        <v>140</v>
      </c>
      <c r="M18" s="9" t="str">
        <f>IF(L18="","",VLOOKUP(L18,Metadata!$J$2:$K$22,2,FALSE))</f>
        <v>Lisbon Metropolitan Area</v>
      </c>
      <c r="N18" s="9" t="s">
        <v>141</v>
      </c>
      <c r="O18" s="9" t="s">
        <v>137</v>
      </c>
      <c r="P18" s="9" t="s">
        <v>191</v>
      </c>
      <c r="Q18" s="10" t="str">
        <f t="shared" si="1"/>
        <v>Remote Job (full or flexible)</v>
      </c>
      <c r="R18" s="10">
        <v>6</v>
      </c>
      <c r="S18" s="9" t="s">
        <v>216</v>
      </c>
      <c r="T18" s="9" t="s">
        <v>137</v>
      </c>
      <c r="U18" s="9" t="str">
        <f>IF(S18&lt;&gt;"",S18,IF(T18&lt;&gt;"",VLOOKUP(T18,Metadata!$S$2:$T$228,2,FALSE),""))</f>
        <v>Front-End Developer</v>
      </c>
      <c r="V18" s="9" t="s">
        <v>251</v>
      </c>
      <c r="W18" s="9" t="s">
        <v>137</v>
      </c>
      <c r="X18" s="9" t="s">
        <v>252</v>
      </c>
      <c r="Y18" s="9" t="s">
        <v>137</v>
      </c>
      <c r="Z18" s="9" t="s">
        <v>193</v>
      </c>
      <c r="AA18" s="9" t="s">
        <v>165</v>
      </c>
      <c r="AB18" s="9" t="s">
        <v>253</v>
      </c>
      <c r="AC18" s="9" t="s">
        <v>147</v>
      </c>
      <c r="AD18" s="9" t="s">
        <v>148</v>
      </c>
      <c r="AE18" s="9"/>
      <c r="AF18" s="9"/>
      <c r="AG18" s="9"/>
      <c r="AH18" s="9"/>
      <c r="AI18" s="9"/>
      <c r="AJ18" s="9" t="s">
        <v>185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 t="s">
        <v>178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 t="s">
        <v>199</v>
      </c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10"/>
      <c r="CB18" s="10" t="str">
        <f t="shared" si="5"/>
        <v/>
      </c>
      <c r="CC18" s="10"/>
      <c r="CD18" s="9" t="str">
        <f t="shared" si="2"/>
        <v/>
      </c>
      <c r="CE18" s="9" t="s">
        <v>232</v>
      </c>
      <c r="CF18" s="9" t="s">
        <v>254</v>
      </c>
      <c r="CG18" s="9">
        <f>IF(CF18="","",VLOOKUP(CF18,Metadata!$D$2:$H$20,2,FALSE))</f>
        <v>37500</v>
      </c>
      <c r="CH18" s="9">
        <f>IF(CF18="","",VLOOKUP(CF18,Metadata!$D$2:$H$20,4,FALSE))</f>
        <v>35000</v>
      </c>
      <c r="CI18" s="9">
        <f>IF(CF18="","",VLOOKUP(CF18,Metadata!$D$2:$H$20,5,FALSE))</f>
        <v>40000</v>
      </c>
      <c r="CJ18" s="9">
        <f t="shared" si="3"/>
        <v>37500</v>
      </c>
      <c r="CK18" s="9" t="s">
        <v>201</v>
      </c>
      <c r="CL18" s="10">
        <v>7</v>
      </c>
      <c r="CM18" s="10">
        <v>2</v>
      </c>
      <c r="CN18" s="10">
        <v>6</v>
      </c>
      <c r="CO18" s="10">
        <v>7</v>
      </c>
      <c r="CP18" s="10">
        <v>5</v>
      </c>
      <c r="CQ18" s="10">
        <v>5</v>
      </c>
      <c r="CR18" s="10">
        <v>6</v>
      </c>
      <c r="CS18" s="10">
        <v>6</v>
      </c>
      <c r="CT18" s="10">
        <v>7</v>
      </c>
      <c r="CU18" s="10">
        <v>7</v>
      </c>
      <c r="CV18" s="10">
        <v>5</v>
      </c>
      <c r="CW18" s="10">
        <v>4</v>
      </c>
      <c r="CX18" s="10">
        <v>5</v>
      </c>
      <c r="CY18" s="10">
        <v>4</v>
      </c>
      <c r="CZ18" s="10">
        <v>4</v>
      </c>
      <c r="DA18" s="10">
        <v>7</v>
      </c>
      <c r="DB18" s="10">
        <v>4</v>
      </c>
      <c r="DC18" s="10">
        <v>5</v>
      </c>
      <c r="DD18" s="10">
        <v>5</v>
      </c>
      <c r="DE18" s="10">
        <v>7</v>
      </c>
      <c r="DF18" s="10">
        <v>6</v>
      </c>
      <c r="DG18" s="10">
        <v>7</v>
      </c>
      <c r="DH18" s="10">
        <v>5</v>
      </c>
      <c r="DI18" s="10">
        <v>7</v>
      </c>
      <c r="DJ18" s="10">
        <v>7</v>
      </c>
      <c r="DK18" s="10">
        <v>6</v>
      </c>
      <c r="DL18" s="10">
        <v>7</v>
      </c>
      <c r="DM18" s="9" t="s">
        <v>154</v>
      </c>
      <c r="DN18" s="10">
        <v>1990</v>
      </c>
      <c r="DO18" s="9">
        <f t="shared" si="4"/>
        <v>31</v>
      </c>
      <c r="DP18" s="9" t="s">
        <v>155</v>
      </c>
      <c r="DQ18" s="9" t="s">
        <v>156</v>
      </c>
      <c r="DR18" s="9" t="s">
        <v>157</v>
      </c>
      <c r="DS18" s="9" t="s">
        <v>137</v>
      </c>
      <c r="DT18" s="9" t="s">
        <v>181</v>
      </c>
      <c r="DU18" s="9" t="s">
        <v>223</v>
      </c>
      <c r="DV18" s="9" t="str">
        <f>VLOOKUP(DU18,Metadata!$B$2:$C$7,2,FALSE)</f>
        <v>3 - 6 years</v>
      </c>
    </row>
    <row r="19" spans="1:126" ht="15" customHeight="1">
      <c r="A19" s="13">
        <v>18</v>
      </c>
      <c r="B19" s="9" t="s">
        <v>135</v>
      </c>
      <c r="C19" s="9" t="str">
        <f>VLOOKUP(B19,Metadata!$M$2:$N$6,2,FALSE)</f>
        <v>Permanent Employee</v>
      </c>
      <c r="D19" s="9" t="s">
        <v>136</v>
      </c>
      <c r="E19" s="9" t="s">
        <v>137</v>
      </c>
      <c r="F19" s="9" t="s">
        <v>138</v>
      </c>
      <c r="G19" s="9" t="s">
        <v>172</v>
      </c>
      <c r="H19" s="9" t="str">
        <f>IF(G19="","",VLOOKUP(G19,Metadata!$J$2:$K$22,2,FALSE))</f>
        <v>Porto Metropolitan Area</v>
      </c>
      <c r="I19" s="9" t="s">
        <v>255</v>
      </c>
      <c r="J19" s="9" t="str">
        <f>IF(I19="","",VLOOKUP(I19,Metadata!$P$2:$Q$43,2,FALSE))</f>
        <v>Europe</v>
      </c>
      <c r="K19" s="9" t="str">
        <f t="shared" si="0"/>
        <v>International</v>
      </c>
      <c r="L19" s="9" t="s">
        <v>137</v>
      </c>
      <c r="M19" s="9" t="str">
        <f>IF(L19="","",VLOOKUP(L19,Metadata!$J$2:$K$22,2,FALSE))</f>
        <v/>
      </c>
      <c r="N19" s="9" t="s">
        <v>141</v>
      </c>
      <c r="O19" s="9" t="s">
        <v>137</v>
      </c>
      <c r="P19" s="9" t="s">
        <v>142</v>
      </c>
      <c r="Q19" s="10" t="str">
        <f t="shared" si="1"/>
        <v>Full Office Job</v>
      </c>
      <c r="R19" s="10">
        <v>7</v>
      </c>
      <c r="S19" s="9" t="s">
        <v>192</v>
      </c>
      <c r="T19" s="9" t="s">
        <v>137</v>
      </c>
      <c r="U19" s="9" t="str">
        <f>IF(S19&lt;&gt;"",S19,IF(T19&lt;&gt;"",VLOOKUP(T19,Metadata!$S$2:$T$228,2,FALSE),""))</f>
        <v>Back-End Developer</v>
      </c>
      <c r="V19" s="9" t="s">
        <v>217</v>
      </c>
      <c r="W19" s="9" t="s">
        <v>137</v>
      </c>
      <c r="X19" s="9" t="s">
        <v>145</v>
      </c>
      <c r="Y19" s="9" t="s">
        <v>137</v>
      </c>
      <c r="Z19" s="9" t="s">
        <v>218</v>
      </c>
      <c r="AA19" s="9" t="s">
        <v>137</v>
      </c>
      <c r="AB19" s="9" t="s">
        <v>137</v>
      </c>
      <c r="AC19" s="9"/>
      <c r="AD19" s="9" t="s">
        <v>148</v>
      </c>
      <c r="AE19" s="9" t="s">
        <v>194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 t="s">
        <v>198</v>
      </c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10"/>
      <c r="CB19" s="10" t="str">
        <f t="shared" si="5"/>
        <v/>
      </c>
      <c r="CC19" s="10"/>
      <c r="CD19" s="9" t="str">
        <f t="shared" si="2"/>
        <v/>
      </c>
      <c r="CE19" s="9" t="s">
        <v>168</v>
      </c>
      <c r="CF19" s="9" t="s">
        <v>225</v>
      </c>
      <c r="CG19" s="9">
        <f>IF(CF19="","",VLOOKUP(CF19,Metadata!$D$2:$H$20,2,FALSE))</f>
        <v>22500</v>
      </c>
      <c r="CH19" s="9">
        <f>IF(CF19="","",VLOOKUP(CF19,Metadata!$D$2:$H$20,4,FALSE))</f>
        <v>20000</v>
      </c>
      <c r="CI19" s="9">
        <f>IF(CF19="","",VLOOKUP(CF19,Metadata!$D$2:$H$20,5,FALSE))</f>
        <v>25000</v>
      </c>
      <c r="CJ19" s="9">
        <f t="shared" si="3"/>
        <v>22500</v>
      </c>
      <c r="CK19" s="9" t="s">
        <v>201</v>
      </c>
      <c r="CL19" s="10">
        <v>4</v>
      </c>
      <c r="CM19" s="10">
        <v>3</v>
      </c>
      <c r="CN19" s="10">
        <v>6</v>
      </c>
      <c r="CO19" s="10">
        <v>6</v>
      </c>
      <c r="CP19" s="10">
        <v>6</v>
      </c>
      <c r="CQ19" s="10">
        <v>6</v>
      </c>
      <c r="CR19" s="10">
        <v>7</v>
      </c>
      <c r="CS19" s="10">
        <v>5</v>
      </c>
      <c r="CT19" s="10">
        <v>6</v>
      </c>
      <c r="CU19" s="10">
        <v>6</v>
      </c>
      <c r="CV19" s="10">
        <v>6</v>
      </c>
      <c r="CW19" s="10">
        <v>5</v>
      </c>
      <c r="CX19" s="10">
        <v>7</v>
      </c>
      <c r="CY19" s="10">
        <v>6</v>
      </c>
      <c r="CZ19" s="10">
        <v>6</v>
      </c>
      <c r="DA19" s="10">
        <v>6</v>
      </c>
      <c r="DB19" s="10">
        <v>7</v>
      </c>
      <c r="DC19" s="10">
        <v>6</v>
      </c>
      <c r="DD19" s="10">
        <v>6</v>
      </c>
      <c r="DE19" s="10">
        <v>7</v>
      </c>
      <c r="DF19" s="10">
        <v>6</v>
      </c>
      <c r="DG19" s="10">
        <v>6</v>
      </c>
      <c r="DH19" s="10">
        <v>5</v>
      </c>
      <c r="DI19" s="10">
        <v>6</v>
      </c>
      <c r="DJ19" s="10">
        <v>6</v>
      </c>
      <c r="DK19" s="10">
        <v>5</v>
      </c>
      <c r="DL19" s="10">
        <v>4</v>
      </c>
      <c r="DM19" s="9" t="s">
        <v>154</v>
      </c>
      <c r="DN19" s="10">
        <v>1990</v>
      </c>
      <c r="DO19" s="9">
        <f t="shared" si="4"/>
        <v>31</v>
      </c>
      <c r="DP19" s="9" t="s">
        <v>155</v>
      </c>
      <c r="DQ19" s="9" t="s">
        <v>156</v>
      </c>
      <c r="DR19" s="9" t="s">
        <v>157</v>
      </c>
      <c r="DS19" s="9" t="s">
        <v>137</v>
      </c>
      <c r="DT19" s="9" t="s">
        <v>181</v>
      </c>
      <c r="DU19" s="9" t="s">
        <v>168</v>
      </c>
      <c r="DV19" s="9" t="str">
        <f>VLOOKUP(DU19,Metadata!$B$2:$C$7,2,FALSE)</f>
        <v>0 - 3 years</v>
      </c>
    </row>
    <row r="20" spans="1:126" ht="15" customHeight="1">
      <c r="A20" s="13">
        <v>19</v>
      </c>
      <c r="B20" s="9" t="s">
        <v>135</v>
      </c>
      <c r="C20" s="9" t="str">
        <f>VLOOKUP(B20,Metadata!$M$2:$N$6,2,FALSE)</f>
        <v>Permanent Employee</v>
      </c>
      <c r="D20" s="9" t="s">
        <v>159</v>
      </c>
      <c r="E20" s="9" t="s">
        <v>137</v>
      </c>
      <c r="F20" s="9" t="s">
        <v>138</v>
      </c>
      <c r="G20" s="9" t="s">
        <v>140</v>
      </c>
      <c r="H20" s="9" t="str">
        <f>IF(G20="","",VLOOKUP(G20,Metadata!$J$2:$K$22,2,FALSE))</f>
        <v>Lisbon Metropolitan Area</v>
      </c>
      <c r="I20" s="9" t="s">
        <v>138</v>
      </c>
      <c r="J20" s="9" t="str">
        <f>IF(I20="","",VLOOKUP(I20,Metadata!$P$2:$Q$43,2,FALSE))</f>
        <v>Europe</v>
      </c>
      <c r="K20" s="9" t="str">
        <f t="shared" si="0"/>
        <v>Portugal</v>
      </c>
      <c r="L20" s="9" t="s">
        <v>140</v>
      </c>
      <c r="M20" s="9" t="str">
        <f>IF(L20="","",VLOOKUP(L20,Metadata!$J$2:$K$22,2,FALSE))</f>
        <v>Lisbon Metropolitan Area</v>
      </c>
      <c r="N20" s="9" t="s">
        <v>141</v>
      </c>
      <c r="O20" s="9" t="s">
        <v>137</v>
      </c>
      <c r="P20" s="9" t="s">
        <v>142</v>
      </c>
      <c r="Q20" s="10" t="str">
        <f t="shared" si="1"/>
        <v>Full Office Job</v>
      </c>
      <c r="R20" s="10">
        <v>4</v>
      </c>
      <c r="S20" s="9" t="s">
        <v>143</v>
      </c>
      <c r="T20" s="9" t="s">
        <v>137</v>
      </c>
      <c r="U20" s="9" t="str">
        <f>IF(S20&lt;&gt;"",S20,IF(T20&lt;&gt;"",VLOOKUP(T20,Metadata!$S$2:$T$228,2,FALSE),""))</f>
        <v>Technical Team Leader</v>
      </c>
      <c r="V20" s="9" t="s">
        <v>256</v>
      </c>
      <c r="W20" s="9" t="s">
        <v>137</v>
      </c>
      <c r="X20" s="9" t="s">
        <v>145</v>
      </c>
      <c r="Y20" s="9" t="s">
        <v>137</v>
      </c>
      <c r="Z20" s="9" t="s">
        <v>218</v>
      </c>
      <c r="AA20" s="9" t="s">
        <v>165</v>
      </c>
      <c r="AB20" s="9" t="s">
        <v>253</v>
      </c>
      <c r="AC20" s="9" t="s">
        <v>147</v>
      </c>
      <c r="AD20" s="9" t="s">
        <v>148</v>
      </c>
      <c r="AE20" s="9"/>
      <c r="AF20" s="9" t="s">
        <v>243</v>
      </c>
      <c r="AG20" s="9" t="s">
        <v>166</v>
      </c>
      <c r="AH20" s="9"/>
      <c r="AI20" s="9"/>
      <c r="AJ20" s="9" t="s">
        <v>185</v>
      </c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 t="s">
        <v>178</v>
      </c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 t="s">
        <v>199</v>
      </c>
      <c r="BM20" s="9"/>
      <c r="BN20" s="9"/>
      <c r="BO20" s="9" t="s">
        <v>257</v>
      </c>
      <c r="BP20" s="9" t="s">
        <v>179</v>
      </c>
      <c r="BQ20" s="9"/>
      <c r="BR20" s="9"/>
      <c r="BS20" s="9" t="s">
        <v>200</v>
      </c>
      <c r="BT20" s="9"/>
      <c r="BU20" s="9" t="s">
        <v>258</v>
      </c>
      <c r="BV20" s="9"/>
      <c r="BW20" s="9"/>
      <c r="BX20" s="9"/>
      <c r="BY20" s="9"/>
      <c r="BZ20" s="9"/>
      <c r="CA20" s="10"/>
      <c r="CB20" s="10" t="str">
        <f t="shared" si="5"/>
        <v/>
      </c>
      <c r="CC20" s="10"/>
      <c r="CD20" s="9" t="str">
        <f t="shared" si="2"/>
        <v/>
      </c>
      <c r="CE20" s="9" t="s">
        <v>151</v>
      </c>
      <c r="CF20" s="9" t="s">
        <v>248</v>
      </c>
      <c r="CG20" s="9">
        <f>IF(CF20="","",VLOOKUP(CF20,Metadata!$D$2:$H$20,2,FALSE))</f>
        <v>57500</v>
      </c>
      <c r="CH20" s="9">
        <f>IF(CF20="","",VLOOKUP(CF20,Metadata!$D$2:$H$20,4,FALSE))</f>
        <v>55000</v>
      </c>
      <c r="CI20" s="9">
        <f>IF(CF20="","",VLOOKUP(CF20,Metadata!$D$2:$H$20,5,FALSE))</f>
        <v>60000</v>
      </c>
      <c r="CJ20" s="9">
        <f t="shared" si="3"/>
        <v>57500</v>
      </c>
      <c r="CK20" s="9" t="s">
        <v>153</v>
      </c>
      <c r="CL20" s="10">
        <v>4</v>
      </c>
      <c r="CM20" s="10">
        <v>3</v>
      </c>
      <c r="CN20" s="10">
        <v>4</v>
      </c>
      <c r="CO20" s="10">
        <v>6</v>
      </c>
      <c r="CP20" s="10">
        <v>5</v>
      </c>
      <c r="CQ20" s="10">
        <v>7</v>
      </c>
      <c r="CR20" s="10">
        <v>4</v>
      </c>
      <c r="CS20" s="10">
        <v>6</v>
      </c>
      <c r="CT20" s="10">
        <v>7</v>
      </c>
      <c r="CU20" s="10">
        <v>7</v>
      </c>
      <c r="CV20" s="10">
        <v>7</v>
      </c>
      <c r="CW20" s="10">
        <v>7</v>
      </c>
      <c r="CX20" s="10">
        <v>7</v>
      </c>
      <c r="CY20" s="10">
        <v>6</v>
      </c>
      <c r="CZ20" s="10">
        <v>7</v>
      </c>
      <c r="DA20" s="10">
        <v>4</v>
      </c>
      <c r="DB20" s="10">
        <v>5</v>
      </c>
      <c r="DC20" s="10">
        <v>7</v>
      </c>
      <c r="DD20" s="10">
        <v>4</v>
      </c>
      <c r="DE20" s="10">
        <v>7</v>
      </c>
      <c r="DF20" s="10">
        <v>6</v>
      </c>
      <c r="DG20" s="10">
        <v>7</v>
      </c>
      <c r="DH20" s="10">
        <v>4</v>
      </c>
      <c r="DI20" s="10">
        <v>7</v>
      </c>
      <c r="DJ20" s="10">
        <v>6</v>
      </c>
      <c r="DK20" s="10">
        <v>5</v>
      </c>
      <c r="DL20" s="10">
        <v>7</v>
      </c>
      <c r="DM20" s="9" t="s">
        <v>154</v>
      </c>
      <c r="DN20" s="10">
        <v>1982</v>
      </c>
      <c r="DO20" s="9">
        <f t="shared" si="4"/>
        <v>39</v>
      </c>
      <c r="DP20" s="9" t="s">
        <v>155</v>
      </c>
      <c r="DQ20" s="9" t="s">
        <v>210</v>
      </c>
      <c r="DR20" s="9" t="s">
        <v>157</v>
      </c>
      <c r="DS20" s="9" t="s">
        <v>137</v>
      </c>
      <c r="DT20" s="9" t="s">
        <v>181</v>
      </c>
      <c r="DU20" s="9" t="s">
        <v>158</v>
      </c>
      <c r="DV20" s="9" t="str">
        <f>VLOOKUP(DU20,Metadata!$B$2:$C$7,2,FALSE)</f>
        <v>6+ years</v>
      </c>
    </row>
    <row r="21" spans="1:126" ht="15" customHeight="1">
      <c r="A21" s="13">
        <v>20</v>
      </c>
      <c r="B21" s="9" t="s">
        <v>135</v>
      </c>
      <c r="C21" s="9" t="str">
        <f>VLOOKUP(B21,Metadata!$M$2:$N$6,2,FALSE)</f>
        <v>Permanent Employee</v>
      </c>
      <c r="D21" s="9" t="s">
        <v>136</v>
      </c>
      <c r="E21" s="9" t="s">
        <v>137</v>
      </c>
      <c r="F21" s="9" t="s">
        <v>138</v>
      </c>
      <c r="G21" s="9" t="s">
        <v>140</v>
      </c>
      <c r="H21" s="9" t="str">
        <f>IF(G21="","",VLOOKUP(G21,Metadata!$J$2:$K$22,2,FALSE))</f>
        <v>Lisbon Metropolitan Area</v>
      </c>
      <c r="I21" s="9" t="s">
        <v>138</v>
      </c>
      <c r="J21" s="9" t="str">
        <f>IF(I21="","",VLOOKUP(I21,Metadata!$P$2:$Q$43,2,FALSE))</f>
        <v>Europe</v>
      </c>
      <c r="K21" s="9" t="str">
        <f t="shared" si="0"/>
        <v>Portugal</v>
      </c>
      <c r="L21" s="9" t="s">
        <v>140</v>
      </c>
      <c r="M21" s="9" t="str">
        <f>IF(L21="","",VLOOKUP(L21,Metadata!$J$2:$K$22,2,FALSE))</f>
        <v>Lisbon Metropolitan Area</v>
      </c>
      <c r="N21" s="9" t="s">
        <v>214</v>
      </c>
      <c r="O21" s="9" t="s">
        <v>259</v>
      </c>
      <c r="P21" s="9" t="s">
        <v>142</v>
      </c>
      <c r="Q21" s="10" t="str">
        <f t="shared" si="1"/>
        <v>Full Office Job</v>
      </c>
      <c r="R21" s="10">
        <v>6</v>
      </c>
      <c r="S21" s="9" t="s">
        <v>260</v>
      </c>
      <c r="T21" s="9" t="s">
        <v>137</v>
      </c>
      <c r="U21" s="9" t="str">
        <f>IF(S21&lt;&gt;"",S21,IF(T21&lt;&gt;"",VLOOKUP(T21,Metadata!$S$2:$T$228,2,FALSE),""))</f>
        <v>DevOps Engineer</v>
      </c>
      <c r="V21" s="9" t="s">
        <v>261</v>
      </c>
      <c r="W21" s="9" t="s">
        <v>137</v>
      </c>
      <c r="X21" s="9" t="s">
        <v>163</v>
      </c>
      <c r="Y21" s="9" t="s">
        <v>137</v>
      </c>
      <c r="Z21" s="9" t="s">
        <v>262</v>
      </c>
      <c r="AA21" s="9" t="s">
        <v>137</v>
      </c>
      <c r="AB21" s="9" t="s">
        <v>253</v>
      </c>
      <c r="AC21" s="9" t="s">
        <v>147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 t="s">
        <v>150</v>
      </c>
      <c r="BZ21" s="9" t="s">
        <v>137</v>
      </c>
      <c r="CA21" s="10"/>
      <c r="CB21" s="10" t="str">
        <f t="shared" si="5"/>
        <v/>
      </c>
      <c r="CC21" s="10"/>
      <c r="CD21" s="9" t="str">
        <f t="shared" si="2"/>
        <v/>
      </c>
      <c r="CE21" s="9" t="s">
        <v>232</v>
      </c>
      <c r="CF21" s="9" t="s">
        <v>254</v>
      </c>
      <c r="CG21" s="9">
        <f>IF(CF21="","",VLOOKUP(CF21,Metadata!$D$2:$H$20,2,FALSE))</f>
        <v>37500</v>
      </c>
      <c r="CH21" s="9">
        <f>IF(CF21="","",VLOOKUP(CF21,Metadata!$D$2:$H$20,4,FALSE))</f>
        <v>35000</v>
      </c>
      <c r="CI21" s="9">
        <f>IF(CF21="","",VLOOKUP(CF21,Metadata!$D$2:$H$20,5,FALSE))</f>
        <v>40000</v>
      </c>
      <c r="CJ21" s="9">
        <f t="shared" si="3"/>
        <v>37500</v>
      </c>
      <c r="CK21" s="9" t="s">
        <v>221</v>
      </c>
      <c r="CL21" s="10">
        <v>4</v>
      </c>
      <c r="CM21" s="10">
        <v>3</v>
      </c>
      <c r="CN21" s="10">
        <v>7</v>
      </c>
      <c r="CO21" s="10">
        <v>7</v>
      </c>
      <c r="CP21" s="10">
        <v>7</v>
      </c>
      <c r="CQ21" s="10">
        <v>5</v>
      </c>
      <c r="CR21" s="10">
        <v>5</v>
      </c>
      <c r="CS21" s="10">
        <v>5</v>
      </c>
      <c r="CT21" s="10">
        <v>7</v>
      </c>
      <c r="CU21" s="10">
        <v>5</v>
      </c>
      <c r="CV21" s="10">
        <v>5</v>
      </c>
      <c r="CW21" s="10">
        <v>5</v>
      </c>
      <c r="CX21" s="10">
        <v>5</v>
      </c>
      <c r="CY21" s="10">
        <v>5</v>
      </c>
      <c r="CZ21" s="10">
        <v>7</v>
      </c>
      <c r="DA21" s="10">
        <v>5</v>
      </c>
      <c r="DB21" s="10">
        <v>5</v>
      </c>
      <c r="DC21" s="10">
        <v>5</v>
      </c>
      <c r="DD21" s="10">
        <v>5</v>
      </c>
      <c r="DE21" s="10">
        <v>7</v>
      </c>
      <c r="DF21" s="10">
        <v>7</v>
      </c>
      <c r="DG21" s="10">
        <v>7</v>
      </c>
      <c r="DH21" s="10">
        <v>4</v>
      </c>
      <c r="DI21" s="10">
        <v>4</v>
      </c>
      <c r="DJ21" s="10">
        <v>4</v>
      </c>
      <c r="DK21" s="10">
        <v>4</v>
      </c>
      <c r="DL21" s="10">
        <v>4</v>
      </c>
      <c r="DM21" s="9" t="s">
        <v>154</v>
      </c>
      <c r="DN21" s="10">
        <v>1981</v>
      </c>
      <c r="DO21" s="9">
        <f t="shared" si="4"/>
        <v>40</v>
      </c>
      <c r="DP21" s="9" t="s">
        <v>155</v>
      </c>
      <c r="DQ21" s="9" t="s">
        <v>156</v>
      </c>
      <c r="DR21" s="9" t="s">
        <v>157</v>
      </c>
      <c r="DS21" s="9" t="s">
        <v>137</v>
      </c>
      <c r="DT21" s="9" t="s">
        <v>181</v>
      </c>
      <c r="DU21" s="9" t="s">
        <v>158</v>
      </c>
      <c r="DV21" s="9" t="str">
        <f>VLOOKUP(DU21,Metadata!$B$2:$C$7,2,FALSE)</f>
        <v>6+ years</v>
      </c>
    </row>
    <row r="22" spans="1:126" ht="15" customHeight="1">
      <c r="A22" s="13">
        <v>21</v>
      </c>
      <c r="B22" s="9" t="s">
        <v>171</v>
      </c>
      <c r="C22" s="9" t="str">
        <f>VLOOKUP(B22,Metadata!$M$2:$N$6,2,FALSE)</f>
        <v>Contractor</v>
      </c>
      <c r="D22" s="9" t="s">
        <v>137</v>
      </c>
      <c r="E22" s="9" t="s">
        <v>136</v>
      </c>
      <c r="F22" s="9" t="s">
        <v>138</v>
      </c>
      <c r="G22" s="9" t="s">
        <v>263</v>
      </c>
      <c r="H22" s="9" t="str">
        <f>IF(G22="","",VLOOKUP(G22,Metadata!$J$2:$K$22,2,FALSE))</f>
        <v>North</v>
      </c>
      <c r="I22" s="9" t="s">
        <v>138</v>
      </c>
      <c r="J22" s="9" t="str">
        <f>IF(I22="","",VLOOKUP(I22,Metadata!$P$2:$Q$43,2,FALSE))</f>
        <v>Europe</v>
      </c>
      <c r="K22" s="9" t="str">
        <f t="shared" si="0"/>
        <v>Portugal</v>
      </c>
      <c r="L22" s="9" t="s">
        <v>140</v>
      </c>
      <c r="M22" s="9" t="str">
        <f>IF(L22="","",VLOOKUP(L22,Metadata!$J$2:$K$22,2,FALSE))</f>
        <v>Lisbon Metropolitan Area</v>
      </c>
      <c r="N22" s="9" t="s">
        <v>141</v>
      </c>
      <c r="O22" s="9" t="s">
        <v>137</v>
      </c>
      <c r="P22" s="9" t="s">
        <v>191</v>
      </c>
      <c r="Q22" s="10" t="str">
        <f t="shared" si="1"/>
        <v>Remote Job (full or flexible)</v>
      </c>
      <c r="R22" s="10">
        <v>7</v>
      </c>
      <c r="S22" s="9" t="s">
        <v>216</v>
      </c>
      <c r="T22" s="9" t="s">
        <v>137</v>
      </c>
      <c r="U22" s="9" t="str">
        <f>IF(S22&lt;&gt;"",S22,IF(T22&lt;&gt;"",VLOOKUP(T22,Metadata!$S$2:$T$228,2,FALSE),""))</f>
        <v>Front-End Developer</v>
      </c>
      <c r="V22" s="9" t="s">
        <v>264</v>
      </c>
      <c r="W22" s="9" t="s">
        <v>137</v>
      </c>
      <c r="X22" s="9" t="s">
        <v>163</v>
      </c>
      <c r="Y22" s="9" t="s">
        <v>137</v>
      </c>
      <c r="Z22" s="9" t="s">
        <v>262</v>
      </c>
      <c r="AA22" s="9" t="s">
        <v>165</v>
      </c>
      <c r="AB22" s="9" t="s">
        <v>137</v>
      </c>
      <c r="AC22" s="9" t="s">
        <v>147</v>
      </c>
      <c r="AD22" s="9"/>
      <c r="AE22" s="9"/>
      <c r="AF22" s="9"/>
      <c r="AG22" s="9" t="s">
        <v>166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 t="s">
        <v>178</v>
      </c>
      <c r="BB22" s="9"/>
      <c r="BC22" s="9"/>
      <c r="BD22" s="9"/>
      <c r="BE22" s="9"/>
      <c r="BF22" s="9"/>
      <c r="BG22" s="9"/>
      <c r="BH22" s="9"/>
      <c r="BI22" s="9"/>
      <c r="BJ22" s="9" t="s">
        <v>167</v>
      </c>
      <c r="BK22" s="9"/>
      <c r="BL22" s="9"/>
      <c r="BM22" s="9"/>
      <c r="BN22" s="9"/>
      <c r="BO22" s="9"/>
      <c r="BP22" s="9" t="s">
        <v>179</v>
      </c>
      <c r="BQ22" s="9"/>
      <c r="BR22" s="9" t="s">
        <v>247</v>
      </c>
      <c r="BS22" s="9"/>
      <c r="BT22" s="9"/>
      <c r="BU22" s="9"/>
      <c r="BV22" s="9"/>
      <c r="BW22" s="9"/>
      <c r="BX22" s="9"/>
      <c r="BY22" s="9"/>
      <c r="BZ22" s="9"/>
      <c r="CA22" s="10">
        <v>2</v>
      </c>
      <c r="CB22" s="10" t="str">
        <f t="shared" si="5"/>
        <v>Less than 3 months</v>
      </c>
      <c r="CC22" s="10">
        <v>30</v>
      </c>
      <c r="CD22" s="9">
        <f t="shared" si="2"/>
        <v>48000</v>
      </c>
      <c r="CE22" s="9" t="s">
        <v>137</v>
      </c>
      <c r="CF22" s="9" t="s">
        <v>137</v>
      </c>
      <c r="CG22" s="9" t="str">
        <f>IF(CF22="","",VLOOKUP(CF22,Metadata!$D$2:$H$20,2,FALSE))</f>
        <v/>
      </c>
      <c r="CH22" s="9" t="str">
        <f>IF(CF22="","",VLOOKUP(CF22,Metadata!$D$2:$H$20,4,FALSE))</f>
        <v/>
      </c>
      <c r="CI22" s="9" t="str">
        <f>IF(CF22="","",VLOOKUP(CF22,Metadata!$D$2:$H$20,5,FALSE))</f>
        <v/>
      </c>
      <c r="CJ22" s="9">
        <f t="shared" si="3"/>
        <v>48000</v>
      </c>
      <c r="CK22" s="9" t="s">
        <v>153</v>
      </c>
      <c r="CL22" s="10">
        <v>2</v>
      </c>
      <c r="CM22" s="10">
        <v>5</v>
      </c>
      <c r="CN22" s="10">
        <v>4</v>
      </c>
      <c r="CO22" s="10">
        <v>5</v>
      </c>
      <c r="CP22" s="10">
        <v>4</v>
      </c>
      <c r="CQ22" s="10">
        <v>6</v>
      </c>
      <c r="CR22" s="10">
        <v>7</v>
      </c>
      <c r="CS22" s="10">
        <v>3</v>
      </c>
      <c r="CT22" s="10">
        <v>5</v>
      </c>
      <c r="CU22" s="10">
        <v>5</v>
      </c>
      <c r="CV22" s="10">
        <v>5</v>
      </c>
      <c r="CW22" s="10">
        <v>3</v>
      </c>
      <c r="CX22" s="10">
        <v>5</v>
      </c>
      <c r="CY22" s="10">
        <v>5</v>
      </c>
      <c r="CZ22" s="10">
        <v>5</v>
      </c>
      <c r="DA22" s="10">
        <v>5</v>
      </c>
      <c r="DB22" s="10">
        <v>4</v>
      </c>
      <c r="DC22" s="10">
        <v>6</v>
      </c>
      <c r="DD22" s="10">
        <v>2</v>
      </c>
      <c r="DE22" s="10">
        <v>6</v>
      </c>
      <c r="DF22" s="10">
        <v>4</v>
      </c>
      <c r="DG22" s="10">
        <v>5</v>
      </c>
      <c r="DH22" s="10">
        <v>6</v>
      </c>
      <c r="DI22" s="10">
        <v>3</v>
      </c>
      <c r="DJ22" s="10">
        <v>3</v>
      </c>
      <c r="DK22" s="10">
        <v>5</v>
      </c>
      <c r="DL22" s="10">
        <v>1</v>
      </c>
      <c r="DM22" s="9" t="s">
        <v>154</v>
      </c>
      <c r="DN22" s="10">
        <v>1978</v>
      </c>
      <c r="DO22" s="9">
        <f t="shared" si="4"/>
        <v>43</v>
      </c>
      <c r="DP22" s="9" t="s">
        <v>155</v>
      </c>
      <c r="DQ22" s="9" t="s">
        <v>227</v>
      </c>
      <c r="DR22" s="9" t="s">
        <v>170</v>
      </c>
      <c r="DS22" s="9" t="s">
        <v>137</v>
      </c>
      <c r="DT22" s="9" t="s">
        <v>181</v>
      </c>
      <c r="DU22" s="9" t="s">
        <v>158</v>
      </c>
      <c r="DV22" s="9" t="str">
        <f>VLOOKUP(DU22,Metadata!$B$2:$C$7,2,FALSE)</f>
        <v>6+ years</v>
      </c>
    </row>
    <row r="23" spans="1:126" ht="15" customHeight="1">
      <c r="A23" s="13">
        <v>22</v>
      </c>
      <c r="B23" s="9" t="s">
        <v>135</v>
      </c>
      <c r="C23" s="9" t="str">
        <f>VLOOKUP(B23,Metadata!$M$2:$N$6,2,FALSE)</f>
        <v>Permanent Employee</v>
      </c>
      <c r="D23" s="9" t="s">
        <v>136</v>
      </c>
      <c r="E23" s="9" t="s">
        <v>137</v>
      </c>
      <c r="F23" s="9" t="s">
        <v>138</v>
      </c>
      <c r="G23" s="9" t="s">
        <v>265</v>
      </c>
      <c r="H23" s="9" t="str">
        <f>IF(G23="","",VLOOKUP(G23,Metadata!$J$2:$K$22,2,FALSE))</f>
        <v>Azores and Madeira</v>
      </c>
      <c r="I23" s="9" t="s">
        <v>138</v>
      </c>
      <c r="J23" s="9" t="str">
        <f>IF(I23="","",VLOOKUP(I23,Metadata!$P$2:$Q$43,2,FALSE))</f>
        <v>Europe</v>
      </c>
      <c r="K23" s="9" t="str">
        <f t="shared" si="0"/>
        <v>Portugal</v>
      </c>
      <c r="L23" s="9" t="s">
        <v>265</v>
      </c>
      <c r="M23" s="9" t="str">
        <f>IF(L23="","",VLOOKUP(L23,Metadata!$J$2:$K$22,2,FALSE))</f>
        <v>Azores and Madeira</v>
      </c>
      <c r="N23" s="9" t="s">
        <v>214</v>
      </c>
      <c r="O23" s="9" t="s">
        <v>259</v>
      </c>
      <c r="P23" s="9" t="s">
        <v>142</v>
      </c>
      <c r="Q23" s="10" t="str">
        <f t="shared" si="1"/>
        <v>Full Office Job</v>
      </c>
      <c r="R23" s="10">
        <v>5</v>
      </c>
      <c r="S23" s="9" t="s">
        <v>216</v>
      </c>
      <c r="T23" s="9" t="s">
        <v>137</v>
      </c>
      <c r="U23" s="9" t="str">
        <f>IF(S23&lt;&gt;"",S23,IF(T23&lt;&gt;"",VLOOKUP(T23,Metadata!$S$2:$T$228,2,FALSE),""))</f>
        <v>Front-End Developer</v>
      </c>
      <c r="V23" s="9" t="s">
        <v>144</v>
      </c>
      <c r="W23" s="9" t="s">
        <v>137</v>
      </c>
      <c r="X23" s="9" t="s">
        <v>208</v>
      </c>
      <c r="Y23" s="9" t="s">
        <v>137</v>
      </c>
      <c r="Z23" s="9" t="s">
        <v>184</v>
      </c>
      <c r="AA23" s="9" t="s">
        <v>165</v>
      </c>
      <c r="AB23" s="9" t="s">
        <v>137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 t="s">
        <v>178</v>
      </c>
      <c r="BB23" s="9"/>
      <c r="BC23" s="9"/>
      <c r="BD23" s="9"/>
      <c r="BE23" s="9"/>
      <c r="BF23" s="9"/>
      <c r="BG23" s="9"/>
      <c r="BH23" s="9"/>
      <c r="BI23" s="9"/>
      <c r="BJ23" s="9" t="s">
        <v>167</v>
      </c>
      <c r="BK23" s="9"/>
      <c r="BL23" s="9"/>
      <c r="BM23" s="9"/>
      <c r="BN23" s="9" t="s">
        <v>186</v>
      </c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10"/>
      <c r="CB23" s="10" t="str">
        <f t="shared" si="5"/>
        <v/>
      </c>
      <c r="CC23" s="10"/>
      <c r="CD23" s="9" t="str">
        <f t="shared" si="2"/>
        <v/>
      </c>
      <c r="CE23" s="9" t="s">
        <v>151</v>
      </c>
      <c r="CF23" s="9" t="s">
        <v>188</v>
      </c>
      <c r="CG23" s="9">
        <f>IF(CF23="","",VLOOKUP(CF23,Metadata!$D$2:$H$20,2,FALSE))</f>
        <v>17500</v>
      </c>
      <c r="CH23" s="9">
        <f>IF(CF23="","",VLOOKUP(CF23,Metadata!$D$2:$H$20,4,FALSE))</f>
        <v>15000</v>
      </c>
      <c r="CI23" s="9">
        <f>IF(CF23="","",VLOOKUP(CF23,Metadata!$D$2:$H$20,5,FALSE))</f>
        <v>20000</v>
      </c>
      <c r="CJ23" s="9">
        <f t="shared" si="3"/>
        <v>17500</v>
      </c>
      <c r="CK23" s="9" t="s">
        <v>189</v>
      </c>
      <c r="CL23" s="10">
        <v>2</v>
      </c>
      <c r="CM23" s="10">
        <v>4</v>
      </c>
      <c r="CN23" s="10">
        <v>5</v>
      </c>
      <c r="CO23" s="10">
        <v>5</v>
      </c>
      <c r="CP23" s="10">
        <v>6</v>
      </c>
      <c r="CQ23" s="10">
        <v>7</v>
      </c>
      <c r="CR23" s="10">
        <v>4</v>
      </c>
      <c r="CS23" s="10">
        <v>5</v>
      </c>
      <c r="CT23" s="10">
        <v>6</v>
      </c>
      <c r="CU23" s="10">
        <v>7</v>
      </c>
      <c r="CV23" s="10">
        <v>4</v>
      </c>
      <c r="CW23" s="10">
        <v>3</v>
      </c>
      <c r="CX23" s="10">
        <v>5</v>
      </c>
      <c r="CY23" s="10">
        <v>7</v>
      </c>
      <c r="CZ23" s="10">
        <v>6</v>
      </c>
      <c r="DA23" s="10">
        <v>5</v>
      </c>
      <c r="DB23" s="10">
        <v>5</v>
      </c>
      <c r="DC23" s="10">
        <v>5</v>
      </c>
      <c r="DD23" s="10">
        <v>4</v>
      </c>
      <c r="DE23" s="10">
        <v>4</v>
      </c>
      <c r="DF23" s="10">
        <v>5</v>
      </c>
      <c r="DG23" s="10">
        <v>5</v>
      </c>
      <c r="DH23" s="10">
        <v>6</v>
      </c>
      <c r="DI23" s="10">
        <v>6</v>
      </c>
      <c r="DJ23" s="10">
        <v>2</v>
      </c>
      <c r="DK23" s="10">
        <v>5</v>
      </c>
      <c r="DL23" s="10">
        <v>4</v>
      </c>
      <c r="DM23" s="9" t="s">
        <v>154</v>
      </c>
      <c r="DN23" s="10">
        <v>1992</v>
      </c>
      <c r="DO23" s="9">
        <f t="shared" si="4"/>
        <v>29</v>
      </c>
      <c r="DP23" s="9" t="s">
        <v>155</v>
      </c>
      <c r="DQ23" s="9" t="s">
        <v>227</v>
      </c>
      <c r="DR23" s="9" t="s">
        <v>157</v>
      </c>
      <c r="DS23" s="9" t="s">
        <v>137</v>
      </c>
      <c r="DT23" s="9" t="s">
        <v>181</v>
      </c>
      <c r="DU23" s="9" t="s">
        <v>223</v>
      </c>
      <c r="DV23" s="9" t="str">
        <f>VLOOKUP(DU23,Metadata!$B$2:$C$7,2,FALSE)</f>
        <v>3 - 6 years</v>
      </c>
    </row>
    <row r="24" spans="1:126" ht="15" customHeight="1">
      <c r="A24" s="13">
        <v>23</v>
      </c>
      <c r="B24" s="9" t="s">
        <v>135</v>
      </c>
      <c r="C24" s="9" t="str">
        <f>VLOOKUP(B24,Metadata!$M$2:$N$6,2,FALSE)</f>
        <v>Permanent Employee</v>
      </c>
      <c r="D24" s="9" t="s">
        <v>159</v>
      </c>
      <c r="E24" s="9" t="s">
        <v>137</v>
      </c>
      <c r="F24" s="9" t="s">
        <v>138</v>
      </c>
      <c r="G24" s="9" t="s">
        <v>190</v>
      </c>
      <c r="H24" s="9" t="str">
        <f>IF(G24="","",VLOOKUP(G24,Metadata!$J$2:$K$22,2,FALSE))</f>
        <v>North</v>
      </c>
      <c r="I24" s="9" t="s">
        <v>138</v>
      </c>
      <c r="J24" s="9" t="str">
        <f>IF(I24="","",VLOOKUP(I24,Metadata!$P$2:$Q$43,2,FALSE))</f>
        <v>Europe</v>
      </c>
      <c r="K24" s="9" t="str">
        <f t="shared" si="0"/>
        <v>Portugal</v>
      </c>
      <c r="L24" s="9" t="s">
        <v>140</v>
      </c>
      <c r="M24" s="9" t="str">
        <f>IF(L24="","",VLOOKUP(L24,Metadata!$J$2:$K$22,2,FALSE))</f>
        <v>Lisbon Metropolitan Area</v>
      </c>
      <c r="N24" s="9" t="s">
        <v>214</v>
      </c>
      <c r="O24" s="9" t="s">
        <v>239</v>
      </c>
      <c r="P24" s="9" t="s">
        <v>142</v>
      </c>
      <c r="Q24" s="10" t="str">
        <f t="shared" si="1"/>
        <v>Full Office Job</v>
      </c>
      <c r="R24" s="10">
        <v>4</v>
      </c>
      <c r="S24" s="9" t="s">
        <v>266</v>
      </c>
      <c r="T24" s="9" t="s">
        <v>137</v>
      </c>
      <c r="U24" s="9" t="str">
        <f>IF(S24&lt;&gt;"",S24,IF(T24&lt;&gt;"",VLOOKUP(T24,Metadata!$S$2:$T$228,2,FALSE),""))</f>
        <v>Data Scientist/Data Engineer</v>
      </c>
      <c r="V24" s="9" t="s">
        <v>207</v>
      </c>
      <c r="W24" s="9" t="s">
        <v>137</v>
      </c>
      <c r="X24" s="9" t="s">
        <v>208</v>
      </c>
      <c r="Y24" s="9" t="s">
        <v>137</v>
      </c>
      <c r="Z24" s="9" t="s">
        <v>184</v>
      </c>
      <c r="AA24" s="9" t="s">
        <v>137</v>
      </c>
      <c r="AB24" s="9" t="s">
        <v>253</v>
      </c>
      <c r="AC24" s="9" t="s">
        <v>147</v>
      </c>
      <c r="AD24" s="9" t="s">
        <v>148</v>
      </c>
      <c r="AE24" s="9"/>
      <c r="AF24" s="9" t="s">
        <v>243</v>
      </c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 t="s">
        <v>267</v>
      </c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 t="s">
        <v>219</v>
      </c>
      <c r="BR24" s="9"/>
      <c r="BS24" s="9"/>
      <c r="BT24" s="9"/>
      <c r="BU24" s="9"/>
      <c r="BV24" s="9"/>
      <c r="BW24" s="9"/>
      <c r="BX24" s="9"/>
      <c r="BY24" s="9"/>
      <c r="BZ24" s="9"/>
      <c r="CA24" s="10"/>
      <c r="CB24" s="10" t="str">
        <f t="shared" si="5"/>
        <v/>
      </c>
      <c r="CC24" s="10"/>
      <c r="CD24" s="9" t="str">
        <f t="shared" si="2"/>
        <v/>
      </c>
      <c r="CE24" s="9" t="s">
        <v>232</v>
      </c>
      <c r="CF24" s="9" t="s">
        <v>188</v>
      </c>
      <c r="CG24" s="9">
        <f>IF(CF24="","",VLOOKUP(CF24,Metadata!$D$2:$H$20,2,FALSE))</f>
        <v>17500</v>
      </c>
      <c r="CH24" s="9">
        <f>IF(CF24="","",VLOOKUP(CF24,Metadata!$D$2:$H$20,4,FALSE))</f>
        <v>15000</v>
      </c>
      <c r="CI24" s="9">
        <f>IF(CF24="","",VLOOKUP(CF24,Metadata!$D$2:$H$20,5,FALSE))</f>
        <v>20000</v>
      </c>
      <c r="CJ24" s="9">
        <f t="shared" si="3"/>
        <v>17500</v>
      </c>
      <c r="CK24" s="9" t="s">
        <v>221</v>
      </c>
      <c r="CL24" s="10">
        <v>5</v>
      </c>
      <c r="CM24" s="10">
        <v>3</v>
      </c>
      <c r="CN24" s="10">
        <v>7</v>
      </c>
      <c r="CO24" s="10">
        <v>7</v>
      </c>
      <c r="CP24" s="10">
        <v>7</v>
      </c>
      <c r="CQ24" s="10">
        <v>7</v>
      </c>
      <c r="CR24" s="10">
        <v>4</v>
      </c>
      <c r="CS24" s="10">
        <v>5</v>
      </c>
      <c r="CT24" s="10">
        <v>6</v>
      </c>
      <c r="CU24" s="10">
        <v>6</v>
      </c>
      <c r="CV24" s="10">
        <v>5</v>
      </c>
      <c r="CW24" s="10">
        <v>3</v>
      </c>
      <c r="CX24" s="10">
        <v>6</v>
      </c>
      <c r="CY24" s="10">
        <v>5</v>
      </c>
      <c r="CZ24" s="10">
        <v>6</v>
      </c>
      <c r="DA24" s="10">
        <v>6</v>
      </c>
      <c r="DB24" s="10">
        <v>4</v>
      </c>
      <c r="DC24" s="10">
        <v>5</v>
      </c>
      <c r="DD24" s="10">
        <v>4</v>
      </c>
      <c r="DE24" s="10">
        <v>7</v>
      </c>
      <c r="DF24" s="10">
        <v>7</v>
      </c>
      <c r="DG24" s="10">
        <v>7</v>
      </c>
      <c r="DH24" s="10">
        <v>5</v>
      </c>
      <c r="DI24" s="10">
        <v>6</v>
      </c>
      <c r="DJ24" s="10">
        <v>4</v>
      </c>
      <c r="DK24" s="10">
        <v>5</v>
      </c>
      <c r="DL24" s="10">
        <v>6</v>
      </c>
      <c r="DM24" s="9" t="s">
        <v>154</v>
      </c>
      <c r="DN24" s="10">
        <v>1998</v>
      </c>
      <c r="DO24" s="9">
        <f t="shared" si="4"/>
        <v>23</v>
      </c>
      <c r="DP24" s="9" t="s">
        <v>155</v>
      </c>
      <c r="DQ24" s="9" t="s">
        <v>156</v>
      </c>
      <c r="DR24" s="9" t="s">
        <v>157</v>
      </c>
      <c r="DS24" s="9" t="s">
        <v>137</v>
      </c>
      <c r="DT24" s="9" t="s">
        <v>181</v>
      </c>
      <c r="DU24" s="9" t="s">
        <v>168</v>
      </c>
      <c r="DV24" s="9" t="str">
        <f>VLOOKUP(DU24,Metadata!$B$2:$C$7,2,FALSE)</f>
        <v>0 - 3 years</v>
      </c>
    </row>
    <row r="25" spans="1:126" ht="15" customHeight="1">
      <c r="A25" s="13">
        <v>24</v>
      </c>
      <c r="B25" s="9" t="s">
        <v>135</v>
      </c>
      <c r="C25" s="9" t="str">
        <f>VLOOKUP(B25,Metadata!$M$2:$N$6,2,FALSE)</f>
        <v>Permanent Employee</v>
      </c>
      <c r="D25" s="9" t="s">
        <v>159</v>
      </c>
      <c r="E25" s="9" t="s">
        <v>137</v>
      </c>
      <c r="F25" s="9" t="s">
        <v>138</v>
      </c>
      <c r="G25" s="9" t="s">
        <v>140</v>
      </c>
      <c r="H25" s="9" t="str">
        <f>IF(G25="","",VLOOKUP(G25,Metadata!$J$2:$K$22,2,FALSE))</f>
        <v>Lisbon Metropolitan Area</v>
      </c>
      <c r="I25" s="9" t="s">
        <v>138</v>
      </c>
      <c r="J25" s="9" t="str">
        <f>IF(I25="","",VLOOKUP(I25,Metadata!$P$2:$Q$43,2,FALSE))</f>
        <v>Europe</v>
      </c>
      <c r="K25" s="9" t="str">
        <f t="shared" si="0"/>
        <v>Portugal</v>
      </c>
      <c r="L25" s="9" t="s">
        <v>140</v>
      </c>
      <c r="M25" s="9" t="str">
        <f>IF(L25="","",VLOOKUP(L25,Metadata!$J$2:$K$22,2,FALSE))</f>
        <v>Lisbon Metropolitan Area</v>
      </c>
      <c r="N25" s="9" t="s">
        <v>141</v>
      </c>
      <c r="O25" s="9" t="s">
        <v>137</v>
      </c>
      <c r="P25" s="9" t="s">
        <v>142</v>
      </c>
      <c r="Q25" s="10" t="str">
        <f t="shared" si="1"/>
        <v>Full Office Job</v>
      </c>
      <c r="R25" s="10">
        <v>6</v>
      </c>
      <c r="S25" s="9" t="s">
        <v>161</v>
      </c>
      <c r="T25" s="9" t="s">
        <v>137</v>
      </c>
      <c r="U25" s="9" t="str">
        <f>IF(S25&lt;&gt;"",S25,IF(T25&lt;&gt;"",VLOOKUP(T25,Metadata!$S$2:$T$228,2,FALSE),""))</f>
        <v>Full-Stack Developer</v>
      </c>
      <c r="V25" s="9" t="s">
        <v>268</v>
      </c>
      <c r="W25" s="9" t="s">
        <v>137</v>
      </c>
      <c r="X25" s="9" t="s">
        <v>208</v>
      </c>
      <c r="Y25" s="9" t="s">
        <v>137</v>
      </c>
      <c r="Z25" s="9" t="s">
        <v>146</v>
      </c>
      <c r="AA25" s="9" t="s">
        <v>165</v>
      </c>
      <c r="AB25" s="9" t="s">
        <v>253</v>
      </c>
      <c r="AC25" s="9" t="s">
        <v>147</v>
      </c>
      <c r="AD25" s="9" t="s">
        <v>148</v>
      </c>
      <c r="AE25" s="9"/>
      <c r="AF25" s="9"/>
      <c r="AG25" s="9"/>
      <c r="AH25" s="9"/>
      <c r="AI25" s="9" t="s">
        <v>230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 t="s">
        <v>178</v>
      </c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 t="s">
        <v>219</v>
      </c>
      <c r="BR25" s="9" t="s">
        <v>247</v>
      </c>
      <c r="BS25" s="9"/>
      <c r="BT25" s="9"/>
      <c r="BU25" s="9"/>
      <c r="BV25" s="9"/>
      <c r="BW25" s="9"/>
      <c r="BX25" s="9"/>
      <c r="BY25" s="9"/>
      <c r="BZ25" s="9"/>
      <c r="CA25" s="10"/>
      <c r="CB25" s="10" t="str">
        <f t="shared" si="5"/>
        <v/>
      </c>
      <c r="CC25" s="10"/>
      <c r="CD25" s="9" t="str">
        <f t="shared" si="2"/>
        <v/>
      </c>
      <c r="CE25" s="9" t="s">
        <v>232</v>
      </c>
      <c r="CF25" s="9" t="s">
        <v>188</v>
      </c>
      <c r="CG25" s="9">
        <f>IF(CF25="","",VLOOKUP(CF25,Metadata!$D$2:$H$20,2,FALSE))</f>
        <v>17500</v>
      </c>
      <c r="CH25" s="9">
        <f>IF(CF25="","",VLOOKUP(CF25,Metadata!$D$2:$H$20,4,FALSE))</f>
        <v>15000</v>
      </c>
      <c r="CI25" s="9">
        <f>IF(CF25="","",VLOOKUP(CF25,Metadata!$D$2:$H$20,5,FALSE))</f>
        <v>20000</v>
      </c>
      <c r="CJ25" s="9">
        <f t="shared" si="3"/>
        <v>17500</v>
      </c>
      <c r="CK25" s="9" t="s">
        <v>153</v>
      </c>
      <c r="CL25" s="10">
        <v>3</v>
      </c>
      <c r="CM25" s="10">
        <v>4</v>
      </c>
      <c r="CN25" s="10">
        <v>7</v>
      </c>
      <c r="CO25" s="10">
        <v>6</v>
      </c>
      <c r="CP25" s="10">
        <v>6</v>
      </c>
      <c r="CQ25" s="10">
        <v>7</v>
      </c>
      <c r="CR25" s="10">
        <v>5</v>
      </c>
      <c r="CS25" s="10">
        <v>5</v>
      </c>
      <c r="CT25" s="10">
        <v>5</v>
      </c>
      <c r="CU25" s="10">
        <v>4</v>
      </c>
      <c r="CV25" s="10">
        <v>4</v>
      </c>
      <c r="CW25" s="10">
        <v>2</v>
      </c>
      <c r="CX25" s="10">
        <v>5</v>
      </c>
      <c r="CY25" s="10">
        <v>4</v>
      </c>
      <c r="CZ25" s="10">
        <v>5</v>
      </c>
      <c r="DA25" s="10">
        <v>4</v>
      </c>
      <c r="DB25" s="10">
        <v>4</v>
      </c>
      <c r="DC25" s="10">
        <v>6</v>
      </c>
      <c r="DD25" s="10">
        <v>4</v>
      </c>
      <c r="DE25" s="10">
        <v>7</v>
      </c>
      <c r="DF25" s="10">
        <v>7</v>
      </c>
      <c r="DG25" s="10">
        <v>7</v>
      </c>
      <c r="DH25" s="10">
        <v>6</v>
      </c>
      <c r="DI25" s="10">
        <v>5</v>
      </c>
      <c r="DJ25" s="10">
        <v>4</v>
      </c>
      <c r="DK25" s="10">
        <v>4</v>
      </c>
      <c r="DL25" s="10">
        <v>4</v>
      </c>
      <c r="DM25" s="9" t="s">
        <v>154</v>
      </c>
      <c r="DN25" s="10">
        <v>1998</v>
      </c>
      <c r="DO25" s="9">
        <f t="shared" si="4"/>
        <v>23</v>
      </c>
      <c r="DP25" s="9" t="s">
        <v>155</v>
      </c>
      <c r="DQ25" s="9" t="s">
        <v>156</v>
      </c>
      <c r="DR25" s="9" t="s">
        <v>157</v>
      </c>
      <c r="DS25" s="9" t="s">
        <v>137</v>
      </c>
      <c r="DT25" s="9" t="s">
        <v>181</v>
      </c>
      <c r="DU25" s="9" t="s">
        <v>233</v>
      </c>
      <c r="DV25" s="9" t="str">
        <f>VLOOKUP(DU25,Metadata!$B$2:$C$7,2,FALSE)</f>
        <v>0 - 3 years</v>
      </c>
    </row>
    <row r="26" spans="1:126" ht="15" customHeight="1">
      <c r="A26" s="13">
        <v>25</v>
      </c>
      <c r="B26" s="9" t="s">
        <v>135</v>
      </c>
      <c r="C26" s="9" t="str">
        <f>VLOOKUP(B26,Metadata!$M$2:$N$6,2,FALSE)</f>
        <v>Permanent Employee</v>
      </c>
      <c r="D26" s="9" t="s">
        <v>159</v>
      </c>
      <c r="E26" s="9" t="s">
        <v>137</v>
      </c>
      <c r="F26" s="9" t="s">
        <v>138</v>
      </c>
      <c r="G26" s="9" t="s">
        <v>172</v>
      </c>
      <c r="H26" s="9" t="str">
        <f>IF(G26="","",VLOOKUP(G26,Metadata!$J$2:$K$22,2,FALSE))</f>
        <v>Porto Metropolitan Area</v>
      </c>
      <c r="I26" s="9" t="s">
        <v>138</v>
      </c>
      <c r="J26" s="9" t="str">
        <f>IF(I26="","",VLOOKUP(I26,Metadata!$P$2:$Q$43,2,FALSE))</f>
        <v>Europe</v>
      </c>
      <c r="K26" s="9" t="str">
        <f t="shared" si="0"/>
        <v>Portugal</v>
      </c>
      <c r="L26" s="9" t="s">
        <v>172</v>
      </c>
      <c r="M26" s="9" t="str">
        <f>IF(L26="","",VLOOKUP(L26,Metadata!$J$2:$K$22,2,FALSE))</f>
        <v>Porto Metropolitan Area</v>
      </c>
      <c r="N26" s="9" t="s">
        <v>141</v>
      </c>
      <c r="O26" s="9" t="s">
        <v>137</v>
      </c>
      <c r="P26" s="9" t="s">
        <v>142</v>
      </c>
      <c r="Q26" s="10" t="str">
        <f t="shared" si="1"/>
        <v>Full Office Job</v>
      </c>
      <c r="R26" s="10">
        <v>4</v>
      </c>
      <c r="S26" s="9" t="s">
        <v>192</v>
      </c>
      <c r="T26" s="9" t="s">
        <v>137</v>
      </c>
      <c r="U26" s="9" t="str">
        <f>IF(S26&lt;&gt;"",S26,IF(T26&lt;&gt;"",VLOOKUP(T26,Metadata!$S$2:$T$228,2,FALSE),""))</f>
        <v>Back-End Developer</v>
      </c>
      <c r="V26" s="9" t="s">
        <v>162</v>
      </c>
      <c r="W26" s="9" t="s">
        <v>137</v>
      </c>
      <c r="X26" s="9" t="s">
        <v>163</v>
      </c>
      <c r="Y26" s="9" t="s">
        <v>137</v>
      </c>
      <c r="Z26" s="9" t="s">
        <v>184</v>
      </c>
      <c r="AA26" s="9" t="s">
        <v>165</v>
      </c>
      <c r="AB26" s="9" t="s">
        <v>253</v>
      </c>
      <c r="AC26" s="9"/>
      <c r="AD26" s="9"/>
      <c r="AE26" s="9" t="s">
        <v>194</v>
      </c>
      <c r="AF26" s="9"/>
      <c r="AG26" s="9"/>
      <c r="AH26" s="9" t="s">
        <v>176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 t="s">
        <v>178</v>
      </c>
      <c r="BB26" s="9"/>
      <c r="BC26" s="9"/>
      <c r="BD26" s="9"/>
      <c r="BE26" s="9"/>
      <c r="BF26" s="9"/>
      <c r="BG26" s="9"/>
      <c r="BH26" s="9"/>
      <c r="BI26" s="9"/>
      <c r="BJ26" s="9"/>
      <c r="BK26" s="9" t="s">
        <v>198</v>
      </c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/>
      <c r="CB26" s="10" t="str">
        <f t="shared" si="5"/>
        <v/>
      </c>
      <c r="CC26" s="10"/>
      <c r="CD26" s="9" t="str">
        <f t="shared" si="2"/>
        <v/>
      </c>
      <c r="CE26" s="9" t="s">
        <v>168</v>
      </c>
      <c r="CF26" s="9" t="s">
        <v>188</v>
      </c>
      <c r="CG26" s="9">
        <f>IF(CF26="","",VLOOKUP(CF26,Metadata!$D$2:$H$20,2,FALSE))</f>
        <v>17500</v>
      </c>
      <c r="CH26" s="9">
        <f>IF(CF26="","",VLOOKUP(CF26,Metadata!$D$2:$H$20,4,FALSE))</f>
        <v>15000</v>
      </c>
      <c r="CI26" s="9">
        <f>IF(CF26="","",VLOOKUP(CF26,Metadata!$D$2:$H$20,5,FALSE))</f>
        <v>20000</v>
      </c>
      <c r="CJ26" s="9">
        <f t="shared" si="3"/>
        <v>17500</v>
      </c>
      <c r="CK26" s="9" t="s">
        <v>189</v>
      </c>
      <c r="CL26" s="10">
        <v>4</v>
      </c>
      <c r="CM26" s="10">
        <v>3</v>
      </c>
      <c r="CN26" s="10">
        <v>6</v>
      </c>
      <c r="CO26" s="10">
        <v>7</v>
      </c>
      <c r="CP26" s="10">
        <v>4</v>
      </c>
      <c r="CQ26" s="10">
        <v>3</v>
      </c>
      <c r="CR26" s="10">
        <v>4</v>
      </c>
      <c r="CS26" s="10">
        <v>6</v>
      </c>
      <c r="CT26" s="10">
        <v>3</v>
      </c>
      <c r="CU26" s="10">
        <v>5</v>
      </c>
      <c r="CV26" s="10">
        <v>2</v>
      </c>
      <c r="CW26" s="10">
        <v>4</v>
      </c>
      <c r="CX26" s="10">
        <v>2</v>
      </c>
      <c r="CY26" s="10">
        <v>2</v>
      </c>
      <c r="CZ26" s="10">
        <v>1</v>
      </c>
      <c r="DA26" s="10">
        <v>6</v>
      </c>
      <c r="DB26" s="10">
        <v>6</v>
      </c>
      <c r="DC26" s="10">
        <v>7</v>
      </c>
      <c r="DD26" s="10">
        <v>6</v>
      </c>
      <c r="DE26" s="10">
        <v>7</v>
      </c>
      <c r="DF26" s="10">
        <v>4</v>
      </c>
      <c r="DG26" s="10">
        <v>5</v>
      </c>
      <c r="DH26" s="10">
        <v>4</v>
      </c>
      <c r="DI26" s="10">
        <v>6</v>
      </c>
      <c r="DJ26" s="10">
        <v>4</v>
      </c>
      <c r="DK26" s="10">
        <v>4</v>
      </c>
      <c r="DL26" s="10">
        <v>4</v>
      </c>
      <c r="DM26" s="9" t="s">
        <v>154</v>
      </c>
      <c r="DN26" s="10">
        <v>1998</v>
      </c>
      <c r="DO26" s="9">
        <f t="shared" si="4"/>
        <v>23</v>
      </c>
      <c r="DP26" s="9" t="s">
        <v>155</v>
      </c>
      <c r="DQ26" s="9" t="s">
        <v>210</v>
      </c>
      <c r="DR26" s="9" t="s">
        <v>157</v>
      </c>
      <c r="DS26" s="9" t="s">
        <v>137</v>
      </c>
      <c r="DT26" s="9" t="s">
        <v>181</v>
      </c>
      <c r="DU26" s="9" t="s">
        <v>168</v>
      </c>
      <c r="DV26" s="9" t="str">
        <f>VLOOKUP(DU26,Metadata!$B$2:$C$7,2,FALSE)</f>
        <v>0 - 3 years</v>
      </c>
    </row>
    <row r="27" spans="1:126" ht="15" customHeight="1">
      <c r="A27" s="13">
        <v>26</v>
      </c>
      <c r="B27" s="9" t="s">
        <v>135</v>
      </c>
      <c r="C27" s="9" t="str">
        <f>VLOOKUP(B27,Metadata!$M$2:$N$6,2,FALSE)</f>
        <v>Permanent Employee</v>
      </c>
      <c r="D27" s="9" t="s">
        <v>159</v>
      </c>
      <c r="E27" s="9" t="s">
        <v>137</v>
      </c>
      <c r="F27" s="9" t="s">
        <v>138</v>
      </c>
      <c r="G27" s="9" t="s">
        <v>140</v>
      </c>
      <c r="H27" s="9" t="str">
        <f>IF(G27="","",VLOOKUP(G27,Metadata!$J$2:$K$22,2,FALSE))</f>
        <v>Lisbon Metropolitan Area</v>
      </c>
      <c r="I27" s="9" t="s">
        <v>138</v>
      </c>
      <c r="J27" s="9" t="str">
        <f>IF(I27="","",VLOOKUP(I27,Metadata!$P$2:$Q$43,2,FALSE))</f>
        <v>Europe</v>
      </c>
      <c r="K27" s="9" t="str">
        <f t="shared" si="0"/>
        <v>Portugal</v>
      </c>
      <c r="L27" s="9" t="s">
        <v>140</v>
      </c>
      <c r="M27" s="9" t="str">
        <f>IF(L27="","",VLOOKUP(L27,Metadata!$J$2:$K$22,2,FALSE))</f>
        <v>Lisbon Metropolitan Area</v>
      </c>
      <c r="N27" s="9" t="s">
        <v>214</v>
      </c>
      <c r="O27" s="9" t="s">
        <v>259</v>
      </c>
      <c r="P27" s="9" t="s">
        <v>142</v>
      </c>
      <c r="Q27" s="10" t="str">
        <f t="shared" si="1"/>
        <v>Full Office Job</v>
      </c>
      <c r="R27" s="10">
        <v>6</v>
      </c>
      <c r="S27" s="9" t="s">
        <v>260</v>
      </c>
      <c r="T27" s="9" t="s">
        <v>137</v>
      </c>
      <c r="U27" s="9" t="str">
        <f>IF(S27&lt;&gt;"",S27,IF(T27&lt;&gt;"",VLOOKUP(T27,Metadata!$S$2:$T$228,2,FALSE),""))</f>
        <v>DevOps Engineer</v>
      </c>
      <c r="V27" s="9" t="s">
        <v>144</v>
      </c>
      <c r="W27" s="9" t="s">
        <v>137</v>
      </c>
      <c r="X27" s="9" t="s">
        <v>269</v>
      </c>
      <c r="Y27" s="9" t="s">
        <v>137</v>
      </c>
      <c r="Z27" s="9" t="s">
        <v>184</v>
      </c>
      <c r="AA27" s="9" t="s">
        <v>137</v>
      </c>
      <c r="AB27" s="9" t="s">
        <v>137</v>
      </c>
      <c r="AC27" s="9" t="s">
        <v>147</v>
      </c>
      <c r="AD27" s="9" t="s">
        <v>148</v>
      </c>
      <c r="AE27" s="9"/>
      <c r="AF27" s="9" t="s">
        <v>243</v>
      </c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 t="s">
        <v>270</v>
      </c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 t="s">
        <v>257</v>
      </c>
      <c r="BP27" s="9"/>
      <c r="BQ27" s="9" t="s">
        <v>219</v>
      </c>
      <c r="BR27" s="9"/>
      <c r="BS27" s="9"/>
      <c r="BT27" s="9"/>
      <c r="BU27" s="9"/>
      <c r="BV27" s="9"/>
      <c r="BW27" s="9"/>
      <c r="BX27" s="9"/>
      <c r="BY27" s="9"/>
      <c r="BZ27" s="9"/>
      <c r="CA27" s="10"/>
      <c r="CB27" s="10" t="str">
        <f t="shared" si="5"/>
        <v/>
      </c>
      <c r="CC27" s="10"/>
      <c r="CD27" s="9" t="str">
        <f t="shared" si="2"/>
        <v/>
      </c>
      <c r="CE27" s="9" t="s">
        <v>168</v>
      </c>
      <c r="CF27" s="9" t="s">
        <v>225</v>
      </c>
      <c r="CG27" s="9">
        <f>IF(CF27="","",VLOOKUP(CF27,Metadata!$D$2:$H$20,2,FALSE))</f>
        <v>22500</v>
      </c>
      <c r="CH27" s="9">
        <f>IF(CF27="","",VLOOKUP(CF27,Metadata!$D$2:$H$20,4,FALSE))</f>
        <v>20000</v>
      </c>
      <c r="CI27" s="9">
        <f>IF(CF27="","",VLOOKUP(CF27,Metadata!$D$2:$H$20,5,FALSE))</f>
        <v>25000</v>
      </c>
      <c r="CJ27" s="9">
        <f t="shared" si="3"/>
        <v>22500</v>
      </c>
      <c r="CK27" s="9" t="s">
        <v>189</v>
      </c>
      <c r="CL27" s="10">
        <v>3</v>
      </c>
      <c r="CM27" s="10">
        <v>4</v>
      </c>
      <c r="CN27" s="10">
        <v>6</v>
      </c>
      <c r="CO27" s="10">
        <v>6</v>
      </c>
      <c r="CP27" s="10">
        <v>6</v>
      </c>
      <c r="CQ27" s="10">
        <v>6</v>
      </c>
      <c r="CR27" s="10">
        <v>6</v>
      </c>
      <c r="CS27" s="10">
        <v>6</v>
      </c>
      <c r="CT27" s="10">
        <v>6</v>
      </c>
      <c r="CU27" s="10">
        <v>6</v>
      </c>
      <c r="CV27" s="10">
        <v>4</v>
      </c>
      <c r="CW27" s="10">
        <v>3</v>
      </c>
      <c r="CX27" s="10">
        <v>5</v>
      </c>
      <c r="CY27" s="10">
        <v>5</v>
      </c>
      <c r="CZ27" s="10">
        <v>6</v>
      </c>
      <c r="DA27" s="10">
        <v>5</v>
      </c>
      <c r="DB27" s="10">
        <v>5</v>
      </c>
      <c r="DC27" s="10">
        <v>7</v>
      </c>
      <c r="DD27" s="10">
        <v>6</v>
      </c>
      <c r="DE27" s="10">
        <v>7</v>
      </c>
      <c r="DF27" s="10">
        <v>7</v>
      </c>
      <c r="DG27" s="10">
        <v>7</v>
      </c>
      <c r="DH27" s="10">
        <v>7</v>
      </c>
      <c r="DI27" s="10">
        <v>7</v>
      </c>
      <c r="DJ27" s="10">
        <v>6</v>
      </c>
      <c r="DK27" s="10">
        <v>6</v>
      </c>
      <c r="DL27" s="10">
        <v>5</v>
      </c>
      <c r="DM27" s="9" t="s">
        <v>154</v>
      </c>
      <c r="DN27" s="10">
        <v>1992</v>
      </c>
      <c r="DO27" s="9">
        <f t="shared" si="4"/>
        <v>29</v>
      </c>
      <c r="DP27" s="9" t="s">
        <v>155</v>
      </c>
      <c r="DQ27" s="9" t="s">
        <v>156</v>
      </c>
      <c r="DR27" s="9" t="s">
        <v>157</v>
      </c>
      <c r="DS27" s="9" t="s">
        <v>137</v>
      </c>
      <c r="DT27" s="9" t="s">
        <v>181</v>
      </c>
      <c r="DU27" s="9" t="s">
        <v>168</v>
      </c>
      <c r="DV27" s="9" t="str">
        <f>VLOOKUP(DU27,Metadata!$B$2:$C$7,2,FALSE)</f>
        <v>0 - 3 years</v>
      </c>
    </row>
    <row r="28" spans="1:126" ht="15" customHeight="1">
      <c r="A28" s="13">
        <v>27</v>
      </c>
      <c r="B28" s="9" t="s">
        <v>135</v>
      </c>
      <c r="C28" s="9" t="str">
        <f>VLOOKUP(B28,Metadata!$M$2:$N$6,2,FALSE)</f>
        <v>Permanent Employee</v>
      </c>
      <c r="D28" s="9" t="s">
        <v>136</v>
      </c>
      <c r="E28" s="9" t="s">
        <v>137</v>
      </c>
      <c r="F28" s="9" t="s">
        <v>138</v>
      </c>
      <c r="G28" s="9" t="s">
        <v>160</v>
      </c>
      <c r="H28" s="9" t="str">
        <f>IF(G28="","",VLOOKUP(G28,Metadata!$J$2:$K$22,2,FALSE))</f>
        <v>Centre</v>
      </c>
      <c r="I28" s="9" t="s">
        <v>138</v>
      </c>
      <c r="J28" s="9" t="str">
        <f>IF(I28="","",VLOOKUP(I28,Metadata!$P$2:$Q$43,2,FALSE))</f>
        <v>Europe</v>
      </c>
      <c r="K28" s="9" t="str">
        <f t="shared" si="0"/>
        <v>Portugal</v>
      </c>
      <c r="L28" s="9" t="s">
        <v>160</v>
      </c>
      <c r="M28" s="9" t="str">
        <f>IF(L28="","",VLOOKUP(L28,Metadata!$J$2:$K$22,2,FALSE))</f>
        <v>Centre</v>
      </c>
      <c r="N28" s="9" t="s">
        <v>141</v>
      </c>
      <c r="O28" s="9" t="s">
        <v>137</v>
      </c>
      <c r="P28" s="9" t="s">
        <v>142</v>
      </c>
      <c r="Q28" s="10" t="str">
        <f t="shared" si="1"/>
        <v>Full Office Job</v>
      </c>
      <c r="R28" s="10">
        <v>5</v>
      </c>
      <c r="S28" s="9" t="s">
        <v>260</v>
      </c>
      <c r="T28" s="9" t="s">
        <v>137</v>
      </c>
      <c r="U28" s="9" t="str">
        <f>IF(S28&lt;&gt;"",S28,IF(T28&lt;&gt;"",VLOOKUP(T28,Metadata!$S$2:$T$228,2,FALSE),""))</f>
        <v>DevOps Engineer</v>
      </c>
      <c r="V28" s="9" t="s">
        <v>234</v>
      </c>
      <c r="W28" s="9" t="s">
        <v>137</v>
      </c>
      <c r="X28" s="9" t="s">
        <v>163</v>
      </c>
      <c r="Y28" s="9" t="s">
        <v>137</v>
      </c>
      <c r="Z28" s="9" t="s">
        <v>184</v>
      </c>
      <c r="AA28" s="9" t="s">
        <v>165</v>
      </c>
      <c r="AB28" s="9" t="s">
        <v>253</v>
      </c>
      <c r="AC28" s="9" t="s">
        <v>147</v>
      </c>
      <c r="AD28" s="9" t="s">
        <v>148</v>
      </c>
      <c r="AE28" s="9"/>
      <c r="AF28" s="9"/>
      <c r="AG28" s="9"/>
      <c r="AH28" s="9"/>
      <c r="AI28" s="9"/>
      <c r="AJ28" s="9" t="s">
        <v>185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 t="s">
        <v>178</v>
      </c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199</v>
      </c>
      <c r="BM28" s="9"/>
      <c r="BN28" s="9"/>
      <c r="BO28" s="9"/>
      <c r="BP28" s="9"/>
      <c r="BQ28" s="9" t="s">
        <v>219</v>
      </c>
      <c r="BR28" s="9"/>
      <c r="BS28" s="9"/>
      <c r="BT28" s="9"/>
      <c r="BU28" s="9"/>
      <c r="BV28" s="9"/>
      <c r="BW28" s="9"/>
      <c r="BX28" s="9"/>
      <c r="BY28" s="9"/>
      <c r="BZ28" s="9"/>
      <c r="CA28" s="10"/>
      <c r="CB28" s="10" t="str">
        <f t="shared" si="5"/>
        <v/>
      </c>
      <c r="CC28" s="10"/>
      <c r="CD28" s="9" t="str">
        <f t="shared" si="2"/>
        <v/>
      </c>
      <c r="CE28" s="9" t="s">
        <v>151</v>
      </c>
      <c r="CF28" s="9" t="s">
        <v>225</v>
      </c>
      <c r="CG28" s="9">
        <f>IF(CF28="","",VLOOKUP(CF28,Metadata!$D$2:$H$20,2,FALSE))</f>
        <v>22500</v>
      </c>
      <c r="CH28" s="9">
        <f>IF(CF28="","",VLOOKUP(CF28,Metadata!$D$2:$H$20,4,FALSE))</f>
        <v>20000</v>
      </c>
      <c r="CI28" s="9">
        <f>IF(CF28="","",VLOOKUP(CF28,Metadata!$D$2:$H$20,5,FALSE))</f>
        <v>25000</v>
      </c>
      <c r="CJ28" s="9">
        <f t="shared" si="3"/>
        <v>22500</v>
      </c>
      <c r="CK28" s="9" t="s">
        <v>153</v>
      </c>
      <c r="CL28" s="10">
        <v>1</v>
      </c>
      <c r="CM28" s="10">
        <v>3</v>
      </c>
      <c r="CN28" s="10">
        <v>7</v>
      </c>
      <c r="CO28" s="10">
        <v>7</v>
      </c>
      <c r="CP28" s="10">
        <v>5</v>
      </c>
      <c r="CQ28" s="10">
        <v>7</v>
      </c>
      <c r="CR28" s="10">
        <v>5</v>
      </c>
      <c r="CS28" s="10">
        <v>7</v>
      </c>
      <c r="CT28" s="10">
        <v>7</v>
      </c>
      <c r="CU28" s="10">
        <v>5</v>
      </c>
      <c r="CV28" s="10">
        <v>5</v>
      </c>
      <c r="CW28" s="10">
        <v>5</v>
      </c>
      <c r="CX28" s="10">
        <v>5</v>
      </c>
      <c r="CY28" s="10">
        <v>7</v>
      </c>
      <c r="CZ28" s="10">
        <v>7</v>
      </c>
      <c r="DA28" s="10">
        <v>7</v>
      </c>
      <c r="DB28" s="10">
        <v>7</v>
      </c>
      <c r="DC28" s="10">
        <v>7</v>
      </c>
      <c r="DD28" s="10">
        <v>7</v>
      </c>
      <c r="DE28" s="10">
        <v>7</v>
      </c>
      <c r="DF28" s="10">
        <v>6</v>
      </c>
      <c r="DG28" s="10">
        <v>5</v>
      </c>
      <c r="DH28" s="10">
        <v>5</v>
      </c>
      <c r="DI28" s="10">
        <v>7</v>
      </c>
      <c r="DJ28" s="10">
        <v>4</v>
      </c>
      <c r="DK28" s="10">
        <v>4</v>
      </c>
      <c r="DL28" s="10">
        <v>4</v>
      </c>
      <c r="DM28" s="9" t="s">
        <v>154</v>
      </c>
      <c r="DN28" s="10">
        <v>1988</v>
      </c>
      <c r="DO28" s="9">
        <f t="shared" si="4"/>
        <v>33</v>
      </c>
      <c r="DP28" s="9" t="s">
        <v>155</v>
      </c>
      <c r="DQ28" s="9" t="s">
        <v>156</v>
      </c>
      <c r="DR28" s="9" t="s">
        <v>157</v>
      </c>
      <c r="DS28" s="9" t="s">
        <v>137</v>
      </c>
      <c r="DT28" s="9" t="s">
        <v>181</v>
      </c>
      <c r="DU28" s="9" t="s">
        <v>203</v>
      </c>
      <c r="DV28" s="9" t="str">
        <f>VLOOKUP(DU28,Metadata!$B$2:$C$7,2,FALSE)</f>
        <v>6+ years</v>
      </c>
    </row>
    <row r="29" spans="1:126" ht="15" customHeight="1">
      <c r="A29" s="13">
        <v>28</v>
      </c>
      <c r="B29" s="9" t="s">
        <v>135</v>
      </c>
      <c r="C29" s="9" t="str">
        <f>VLOOKUP(B29,Metadata!$M$2:$N$6,2,FALSE)</f>
        <v>Permanent Employee</v>
      </c>
      <c r="D29" s="9" t="s">
        <v>136</v>
      </c>
      <c r="E29" s="9" t="s">
        <v>137</v>
      </c>
      <c r="F29" s="9" t="s">
        <v>138</v>
      </c>
      <c r="G29" s="9" t="s">
        <v>140</v>
      </c>
      <c r="H29" s="9" t="str">
        <f>IF(G29="","",VLOOKUP(G29,Metadata!$J$2:$K$22,2,FALSE))</f>
        <v>Lisbon Metropolitan Area</v>
      </c>
      <c r="I29" s="9" t="s">
        <v>138</v>
      </c>
      <c r="J29" s="9" t="str">
        <f>IF(I29="","",VLOOKUP(I29,Metadata!$P$2:$Q$43,2,FALSE))</f>
        <v>Europe</v>
      </c>
      <c r="K29" s="9" t="str">
        <f t="shared" si="0"/>
        <v>Portugal</v>
      </c>
      <c r="L29" s="9" t="s">
        <v>140</v>
      </c>
      <c r="M29" s="9" t="str">
        <f>IF(L29="","",VLOOKUP(L29,Metadata!$J$2:$K$22,2,FALSE))</f>
        <v>Lisbon Metropolitan Area</v>
      </c>
      <c r="N29" s="9" t="s">
        <v>141</v>
      </c>
      <c r="O29" s="9" t="s">
        <v>137</v>
      </c>
      <c r="P29" s="9" t="s">
        <v>191</v>
      </c>
      <c r="Q29" s="10" t="str">
        <f t="shared" si="1"/>
        <v>Remote Job (full or flexible)</v>
      </c>
      <c r="R29" s="10">
        <v>7</v>
      </c>
      <c r="S29" s="9" t="s">
        <v>183</v>
      </c>
      <c r="T29" s="9" t="s">
        <v>137</v>
      </c>
      <c r="U29" s="9" t="str">
        <f>IF(S29&lt;&gt;"",S29,IF(T29&lt;&gt;"",VLOOKUP(T29,Metadata!$S$2:$T$228,2,FALSE),""))</f>
        <v>Product Owner/Product Manager</v>
      </c>
      <c r="V29" s="9" t="s">
        <v>137</v>
      </c>
      <c r="W29" s="9" t="s">
        <v>271</v>
      </c>
      <c r="X29" s="9" t="s">
        <v>163</v>
      </c>
      <c r="Y29" s="9" t="s">
        <v>137</v>
      </c>
      <c r="Z29" s="9" t="s">
        <v>164</v>
      </c>
      <c r="AA29" s="9" t="s">
        <v>137</v>
      </c>
      <c r="AB29" s="9" t="s">
        <v>137</v>
      </c>
      <c r="AC29" s="9" t="s">
        <v>147</v>
      </c>
      <c r="AD29" s="9"/>
      <c r="AE29" s="9" t="s">
        <v>194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 t="s">
        <v>198</v>
      </c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10"/>
      <c r="CB29" s="10" t="str">
        <f t="shared" si="5"/>
        <v/>
      </c>
      <c r="CC29" s="10"/>
      <c r="CD29" s="9" t="str">
        <f t="shared" si="2"/>
        <v/>
      </c>
      <c r="CE29" s="9" t="s">
        <v>151</v>
      </c>
      <c r="CF29" s="9" t="s">
        <v>188</v>
      </c>
      <c r="CG29" s="9">
        <f>IF(CF29="","",VLOOKUP(CF29,Metadata!$D$2:$H$20,2,FALSE))</f>
        <v>17500</v>
      </c>
      <c r="CH29" s="9">
        <f>IF(CF29="","",VLOOKUP(CF29,Metadata!$D$2:$H$20,4,FALSE))</f>
        <v>15000</v>
      </c>
      <c r="CI29" s="9">
        <f>IF(CF29="","",VLOOKUP(CF29,Metadata!$D$2:$H$20,5,FALSE))</f>
        <v>20000</v>
      </c>
      <c r="CJ29" s="9">
        <f t="shared" si="3"/>
        <v>17500</v>
      </c>
      <c r="CK29" s="9" t="s">
        <v>153</v>
      </c>
      <c r="CL29" s="10">
        <v>7</v>
      </c>
      <c r="CM29" s="10">
        <v>1</v>
      </c>
      <c r="CN29" s="10">
        <v>7</v>
      </c>
      <c r="CO29" s="10">
        <v>6</v>
      </c>
      <c r="CP29" s="10">
        <v>7</v>
      </c>
      <c r="CQ29" s="10">
        <v>7</v>
      </c>
      <c r="CR29" s="10">
        <v>7</v>
      </c>
      <c r="CS29" s="10">
        <v>7</v>
      </c>
      <c r="CT29" s="10">
        <v>7</v>
      </c>
      <c r="CU29" s="10">
        <v>7</v>
      </c>
      <c r="CV29" s="10">
        <v>7</v>
      </c>
      <c r="CW29" s="10">
        <v>7</v>
      </c>
      <c r="CX29" s="10">
        <v>7</v>
      </c>
      <c r="CY29" s="10">
        <v>6</v>
      </c>
      <c r="CZ29" s="10">
        <v>7</v>
      </c>
      <c r="DA29" s="10">
        <v>5</v>
      </c>
      <c r="DB29" s="10">
        <v>6</v>
      </c>
      <c r="DC29" s="10">
        <v>6</v>
      </c>
      <c r="DD29" s="10">
        <v>3</v>
      </c>
      <c r="DE29" s="10">
        <v>7</v>
      </c>
      <c r="DF29" s="10">
        <v>7</v>
      </c>
      <c r="DG29" s="10">
        <v>7</v>
      </c>
      <c r="DH29" s="10">
        <v>7</v>
      </c>
      <c r="DI29" s="10">
        <v>7</v>
      </c>
      <c r="DJ29" s="10">
        <v>3</v>
      </c>
      <c r="DK29" s="10">
        <v>6</v>
      </c>
      <c r="DL29" s="10">
        <v>4</v>
      </c>
      <c r="DM29" s="9" t="s">
        <v>272</v>
      </c>
      <c r="DN29" s="10">
        <v>1983</v>
      </c>
      <c r="DO29" s="9">
        <f t="shared" si="4"/>
        <v>38</v>
      </c>
      <c r="DP29" s="9" t="s">
        <v>222</v>
      </c>
      <c r="DQ29" s="9" t="s">
        <v>227</v>
      </c>
      <c r="DR29" s="9" t="s">
        <v>170</v>
      </c>
      <c r="DS29" s="9" t="s">
        <v>137</v>
      </c>
      <c r="DT29" s="9" t="s">
        <v>181</v>
      </c>
      <c r="DU29" s="9" t="s">
        <v>158</v>
      </c>
      <c r="DV29" s="9" t="str">
        <f>VLOOKUP(DU29,Metadata!$B$2:$C$7,2,FALSE)</f>
        <v>6+ years</v>
      </c>
    </row>
    <row r="30" spans="1:126" ht="15" customHeight="1">
      <c r="A30" s="13">
        <v>29</v>
      </c>
      <c r="B30" s="9" t="s">
        <v>135</v>
      </c>
      <c r="C30" s="9" t="str">
        <f>VLOOKUP(B30,Metadata!$M$2:$N$6,2,FALSE)</f>
        <v>Permanent Employee</v>
      </c>
      <c r="D30" s="9" t="s">
        <v>136</v>
      </c>
      <c r="E30" s="9" t="s">
        <v>137</v>
      </c>
      <c r="F30" s="9" t="s">
        <v>138</v>
      </c>
      <c r="G30" s="9" t="s">
        <v>140</v>
      </c>
      <c r="H30" s="9" t="str">
        <f>IF(G30="","",VLOOKUP(G30,Metadata!$J$2:$K$22,2,FALSE))</f>
        <v>Lisbon Metropolitan Area</v>
      </c>
      <c r="I30" s="9" t="s">
        <v>138</v>
      </c>
      <c r="J30" s="9" t="str">
        <f>IF(I30="","",VLOOKUP(I30,Metadata!$P$2:$Q$43,2,FALSE))</f>
        <v>Europe</v>
      </c>
      <c r="K30" s="9" t="str">
        <f t="shared" si="0"/>
        <v>Portugal</v>
      </c>
      <c r="L30" s="9" t="s">
        <v>140</v>
      </c>
      <c r="M30" s="9" t="str">
        <f>IF(L30="","",VLOOKUP(L30,Metadata!$J$2:$K$22,2,FALSE))</f>
        <v>Lisbon Metropolitan Area</v>
      </c>
      <c r="N30" s="9" t="s">
        <v>141</v>
      </c>
      <c r="O30" s="9" t="s">
        <v>137</v>
      </c>
      <c r="P30" s="9" t="s">
        <v>142</v>
      </c>
      <c r="Q30" s="10" t="str">
        <f t="shared" si="1"/>
        <v>Full Office Job</v>
      </c>
      <c r="R30" s="10">
        <v>7</v>
      </c>
      <c r="S30" s="9" t="s">
        <v>161</v>
      </c>
      <c r="T30" s="9" t="s">
        <v>137</v>
      </c>
      <c r="U30" s="9" t="str">
        <f>IF(S30&lt;&gt;"",S30,IF(T30&lt;&gt;"",VLOOKUP(T30,Metadata!$S$2:$T$228,2,FALSE),""))</f>
        <v>Full-Stack Developer</v>
      </c>
      <c r="V30" s="9" t="s">
        <v>207</v>
      </c>
      <c r="W30" s="9" t="s">
        <v>137</v>
      </c>
      <c r="X30" s="9" t="s">
        <v>208</v>
      </c>
      <c r="Y30" s="9" t="s">
        <v>137</v>
      </c>
      <c r="Z30" s="9" t="s">
        <v>262</v>
      </c>
      <c r="AA30" s="9" t="s">
        <v>137</v>
      </c>
      <c r="AB30" s="9" t="s">
        <v>137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 t="s">
        <v>273</v>
      </c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12" t="s">
        <v>273</v>
      </c>
      <c r="BY30" s="9"/>
      <c r="BZ30" s="9" t="s">
        <v>273</v>
      </c>
      <c r="CA30" s="10"/>
      <c r="CB30" s="10" t="str">
        <f t="shared" si="5"/>
        <v/>
      </c>
      <c r="CC30" s="10"/>
      <c r="CD30" s="9" t="str">
        <f t="shared" si="2"/>
        <v/>
      </c>
      <c r="CE30" s="9" t="s">
        <v>151</v>
      </c>
      <c r="CF30" s="9" t="s">
        <v>188</v>
      </c>
      <c r="CG30" s="9">
        <f>IF(CF30="","",VLOOKUP(CF30,Metadata!$D$2:$H$20,2,FALSE))</f>
        <v>17500</v>
      </c>
      <c r="CH30" s="9">
        <f>IF(CF30="","",VLOOKUP(CF30,Metadata!$D$2:$H$20,4,FALSE))</f>
        <v>15000</v>
      </c>
      <c r="CI30" s="9">
        <f>IF(CF30="","",VLOOKUP(CF30,Metadata!$D$2:$H$20,5,FALSE))</f>
        <v>20000</v>
      </c>
      <c r="CJ30" s="9">
        <f t="shared" si="3"/>
        <v>17500</v>
      </c>
      <c r="CK30" s="9" t="s">
        <v>189</v>
      </c>
      <c r="CL30" s="10">
        <v>5</v>
      </c>
      <c r="CM30" s="10">
        <v>4</v>
      </c>
      <c r="CN30" s="10">
        <v>4</v>
      </c>
      <c r="CO30" s="10">
        <v>4</v>
      </c>
      <c r="CP30" s="10">
        <v>4</v>
      </c>
      <c r="CQ30" s="10">
        <v>4</v>
      </c>
      <c r="CR30" s="10">
        <v>7</v>
      </c>
      <c r="CS30" s="10">
        <v>5</v>
      </c>
      <c r="CT30" s="10">
        <v>4</v>
      </c>
      <c r="CU30" s="10">
        <v>6</v>
      </c>
      <c r="CV30" s="10">
        <v>5</v>
      </c>
      <c r="CW30" s="10">
        <v>6</v>
      </c>
      <c r="CX30" s="10">
        <v>6</v>
      </c>
      <c r="CY30" s="10">
        <v>5</v>
      </c>
      <c r="CZ30" s="10">
        <v>4</v>
      </c>
      <c r="DA30" s="10">
        <v>3</v>
      </c>
      <c r="DB30" s="10">
        <v>1</v>
      </c>
      <c r="DC30" s="10">
        <v>6</v>
      </c>
      <c r="DD30" s="10">
        <v>6</v>
      </c>
      <c r="DE30" s="10">
        <v>5</v>
      </c>
      <c r="DF30" s="10">
        <v>7</v>
      </c>
      <c r="DG30" s="10">
        <v>7</v>
      </c>
      <c r="DH30" s="10">
        <v>4</v>
      </c>
      <c r="DI30" s="10">
        <v>7</v>
      </c>
      <c r="DJ30" s="10">
        <v>4</v>
      </c>
      <c r="DK30" s="10">
        <v>4</v>
      </c>
      <c r="DL30" s="10">
        <v>4</v>
      </c>
      <c r="DM30" s="9" t="s">
        <v>154</v>
      </c>
      <c r="DN30" s="10">
        <v>1992</v>
      </c>
      <c r="DO30" s="9">
        <f t="shared" si="4"/>
        <v>29</v>
      </c>
      <c r="DP30" s="9" t="s">
        <v>155</v>
      </c>
      <c r="DQ30" s="9" t="s">
        <v>202</v>
      </c>
      <c r="DR30" s="9" t="s">
        <v>157</v>
      </c>
      <c r="DS30" s="9" t="s">
        <v>137</v>
      </c>
      <c r="DT30" s="9" t="s">
        <v>181</v>
      </c>
      <c r="DU30" s="9" t="s">
        <v>223</v>
      </c>
      <c r="DV30" s="9" t="str">
        <f>VLOOKUP(DU30,Metadata!$B$2:$C$7,2,FALSE)</f>
        <v>3 - 6 years</v>
      </c>
    </row>
    <row r="31" spans="1:126" ht="15" customHeight="1">
      <c r="A31" s="13">
        <v>30</v>
      </c>
      <c r="B31" s="9" t="s">
        <v>135</v>
      </c>
      <c r="C31" s="9" t="str">
        <f>VLOOKUP(B31,Metadata!$M$2:$N$6,2,FALSE)</f>
        <v>Permanent Employee</v>
      </c>
      <c r="D31" s="9" t="s">
        <v>136</v>
      </c>
      <c r="E31" s="9" t="s">
        <v>137</v>
      </c>
      <c r="F31" s="9" t="s">
        <v>138</v>
      </c>
      <c r="G31" s="9" t="s">
        <v>172</v>
      </c>
      <c r="H31" s="9" t="str">
        <f>IF(G31="","",VLOOKUP(G31,Metadata!$J$2:$K$22,2,FALSE))</f>
        <v>Porto Metropolitan Area</v>
      </c>
      <c r="I31" s="9" t="s">
        <v>138</v>
      </c>
      <c r="J31" s="9" t="str">
        <f>IF(I31="","",VLOOKUP(I31,Metadata!$P$2:$Q$43,2,FALSE))</f>
        <v>Europe</v>
      </c>
      <c r="K31" s="9" t="str">
        <f t="shared" si="0"/>
        <v>Portugal</v>
      </c>
      <c r="L31" s="9" t="s">
        <v>172</v>
      </c>
      <c r="M31" s="9" t="str">
        <f>IF(L31="","",VLOOKUP(L31,Metadata!$J$2:$K$22,2,FALSE))</f>
        <v>Porto Metropolitan Area</v>
      </c>
      <c r="N31" s="9" t="s">
        <v>205</v>
      </c>
      <c r="O31" s="9" t="s">
        <v>137</v>
      </c>
      <c r="P31" s="9" t="s">
        <v>137</v>
      </c>
      <c r="Q31" s="10" t="str">
        <f t="shared" si="1"/>
        <v>Full Office Job</v>
      </c>
      <c r="R31" s="10">
        <v>6</v>
      </c>
      <c r="S31" s="9" t="s">
        <v>192</v>
      </c>
      <c r="T31" s="9" t="s">
        <v>137</v>
      </c>
      <c r="U31" s="9" t="str">
        <f>IF(S31&lt;&gt;"",S31,IF(T31&lt;&gt;"",VLOOKUP(T31,Metadata!$S$2:$T$228,2,FALSE),""))</f>
        <v>Back-End Developer</v>
      </c>
      <c r="V31" s="9" t="s">
        <v>274</v>
      </c>
      <c r="W31" s="9" t="s">
        <v>137</v>
      </c>
      <c r="X31" s="9" t="s">
        <v>145</v>
      </c>
      <c r="Y31" s="9" t="s">
        <v>137</v>
      </c>
      <c r="Z31" s="9" t="s">
        <v>224</v>
      </c>
      <c r="AA31" s="9" t="s">
        <v>137</v>
      </c>
      <c r="AB31" s="9" t="s">
        <v>137</v>
      </c>
      <c r="AC31" s="9" t="s">
        <v>147</v>
      </c>
      <c r="AD31" s="9" t="s">
        <v>148</v>
      </c>
      <c r="AE31" s="9" t="s">
        <v>194</v>
      </c>
      <c r="AF31" s="9"/>
      <c r="AG31" s="9"/>
      <c r="AH31" s="9"/>
      <c r="AI31" s="9"/>
      <c r="AJ31" s="9"/>
      <c r="AK31" s="9"/>
      <c r="AL31" s="9"/>
      <c r="AM31" s="9"/>
      <c r="AN31" s="9" t="s">
        <v>195</v>
      </c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 t="s">
        <v>198</v>
      </c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10"/>
      <c r="CB31" s="10" t="str">
        <f t="shared" si="5"/>
        <v/>
      </c>
      <c r="CC31" s="10"/>
      <c r="CD31" s="9" t="str">
        <f t="shared" si="2"/>
        <v/>
      </c>
      <c r="CE31" s="9" t="s">
        <v>151</v>
      </c>
      <c r="CF31" s="9" t="s">
        <v>225</v>
      </c>
      <c r="CG31" s="9">
        <f>IF(CF31="","",VLOOKUP(CF31,Metadata!$D$2:$H$20,2,FALSE))</f>
        <v>22500</v>
      </c>
      <c r="CH31" s="9">
        <f>IF(CF31="","",VLOOKUP(CF31,Metadata!$D$2:$H$20,4,FALSE))</f>
        <v>20000</v>
      </c>
      <c r="CI31" s="9">
        <f>IF(CF31="","",VLOOKUP(CF31,Metadata!$D$2:$H$20,5,FALSE))</f>
        <v>25000</v>
      </c>
      <c r="CJ31" s="9">
        <f t="shared" si="3"/>
        <v>22500</v>
      </c>
      <c r="CK31" s="9" t="s">
        <v>221</v>
      </c>
      <c r="CL31" s="10">
        <v>4</v>
      </c>
      <c r="CM31" s="10">
        <v>3</v>
      </c>
      <c r="CN31" s="10">
        <v>4</v>
      </c>
      <c r="CO31" s="10">
        <v>3</v>
      </c>
      <c r="CP31" s="10">
        <v>4</v>
      </c>
      <c r="CQ31" s="10">
        <v>2</v>
      </c>
      <c r="CR31" s="10">
        <v>5</v>
      </c>
      <c r="CS31" s="10">
        <v>5</v>
      </c>
      <c r="CT31" s="10">
        <v>6</v>
      </c>
      <c r="CU31" s="10">
        <v>6</v>
      </c>
      <c r="CV31" s="10">
        <v>6</v>
      </c>
      <c r="CW31" s="10">
        <v>6</v>
      </c>
      <c r="CX31" s="10">
        <v>6</v>
      </c>
      <c r="CY31" s="10">
        <v>6</v>
      </c>
      <c r="CZ31" s="10">
        <v>6</v>
      </c>
      <c r="DA31" s="10">
        <v>2</v>
      </c>
      <c r="DB31" s="10">
        <v>6</v>
      </c>
      <c r="DC31" s="10">
        <v>6</v>
      </c>
      <c r="DD31" s="10">
        <v>6</v>
      </c>
      <c r="DE31" s="10">
        <v>6</v>
      </c>
      <c r="DF31" s="10">
        <v>6</v>
      </c>
      <c r="DG31" s="10">
        <v>6</v>
      </c>
      <c r="DH31" s="10">
        <v>6</v>
      </c>
      <c r="DI31" s="10">
        <v>6</v>
      </c>
      <c r="DJ31" s="10">
        <v>6</v>
      </c>
      <c r="DK31" s="10">
        <v>6</v>
      </c>
      <c r="DL31" s="10">
        <v>6</v>
      </c>
      <c r="DM31" s="9" t="s">
        <v>154</v>
      </c>
      <c r="DN31" s="10">
        <v>1987</v>
      </c>
      <c r="DO31" s="9">
        <f t="shared" si="4"/>
        <v>34</v>
      </c>
      <c r="DP31" s="9" t="s">
        <v>155</v>
      </c>
      <c r="DQ31" s="9" t="s">
        <v>227</v>
      </c>
      <c r="DR31" s="9" t="s">
        <v>157</v>
      </c>
      <c r="DS31" s="9" t="s">
        <v>137</v>
      </c>
      <c r="DT31" s="9" t="s">
        <v>181</v>
      </c>
      <c r="DU31" s="9" t="s">
        <v>203</v>
      </c>
      <c r="DV31" s="9" t="str">
        <f>VLOOKUP(DU31,Metadata!$B$2:$C$7,2,FALSE)</f>
        <v>6+ years</v>
      </c>
    </row>
    <row r="32" spans="1:126" ht="15" customHeight="1">
      <c r="A32" s="13">
        <v>31</v>
      </c>
      <c r="B32" s="9" t="s">
        <v>135</v>
      </c>
      <c r="C32" s="9" t="str">
        <f>VLOOKUP(B32,Metadata!$M$2:$N$6,2,FALSE)</f>
        <v>Permanent Employee</v>
      </c>
      <c r="D32" s="9" t="s">
        <v>159</v>
      </c>
      <c r="E32" s="9" t="s">
        <v>137</v>
      </c>
      <c r="F32" s="9" t="s">
        <v>138</v>
      </c>
      <c r="G32" s="9" t="s">
        <v>160</v>
      </c>
      <c r="H32" s="9" t="str">
        <f>IF(G32="","",VLOOKUP(G32,Metadata!$J$2:$K$22,2,FALSE))</f>
        <v>Centre</v>
      </c>
      <c r="I32" s="9" t="s">
        <v>138</v>
      </c>
      <c r="J32" s="9" t="str">
        <f>IF(I32="","",VLOOKUP(I32,Metadata!$P$2:$Q$43,2,FALSE))</f>
        <v>Europe</v>
      </c>
      <c r="K32" s="9" t="str">
        <f t="shared" si="0"/>
        <v>Portugal</v>
      </c>
      <c r="L32" s="9" t="s">
        <v>275</v>
      </c>
      <c r="M32" s="9" t="str">
        <f>IF(L32="","",VLOOKUP(L32,Metadata!$J$2:$K$22,2,FALSE))</f>
        <v>Centre</v>
      </c>
      <c r="N32" s="9" t="s">
        <v>214</v>
      </c>
      <c r="O32" s="9" t="s">
        <v>136</v>
      </c>
      <c r="P32" s="9" t="s">
        <v>142</v>
      </c>
      <c r="Q32" s="10" t="str">
        <f t="shared" si="1"/>
        <v>Full Office Job</v>
      </c>
      <c r="R32" s="10">
        <v>4</v>
      </c>
      <c r="S32" s="9" t="s">
        <v>266</v>
      </c>
      <c r="T32" s="9" t="s">
        <v>137</v>
      </c>
      <c r="U32" s="9" t="str">
        <f>IF(S32&lt;&gt;"",S32,IF(T32&lt;&gt;"",VLOOKUP(T32,Metadata!$S$2:$T$228,2,FALSE),""))</f>
        <v>Data Scientist/Data Engineer</v>
      </c>
      <c r="V32" s="9" t="s">
        <v>276</v>
      </c>
      <c r="W32" s="9" t="s">
        <v>137</v>
      </c>
      <c r="X32" s="9" t="s">
        <v>208</v>
      </c>
      <c r="Y32" s="9" t="s">
        <v>137</v>
      </c>
      <c r="Z32" s="9" t="s">
        <v>262</v>
      </c>
      <c r="AA32" s="9" t="s">
        <v>137</v>
      </c>
      <c r="AB32" s="9" t="s">
        <v>137</v>
      </c>
      <c r="AC32" s="9" t="s">
        <v>147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 t="s">
        <v>150</v>
      </c>
      <c r="BZ32" s="9" t="s">
        <v>137</v>
      </c>
      <c r="CA32" s="10"/>
      <c r="CB32" s="10" t="str">
        <f t="shared" si="5"/>
        <v/>
      </c>
      <c r="CC32" s="10"/>
      <c r="CD32" s="9" t="str">
        <f t="shared" si="2"/>
        <v/>
      </c>
      <c r="CE32" s="9" t="s">
        <v>168</v>
      </c>
      <c r="CF32" s="9" t="s">
        <v>169</v>
      </c>
      <c r="CG32" s="9">
        <f>IF(CF32="","",VLOOKUP(CF32,Metadata!$D$2:$H$20,2,FALSE))</f>
        <v>12500</v>
      </c>
      <c r="CH32" s="9">
        <f>IF(CF32="","",VLOOKUP(CF32,Metadata!$D$2:$H$20,4,FALSE))</f>
        <v>0</v>
      </c>
      <c r="CI32" s="9">
        <f>IF(CF32="","",VLOOKUP(CF32,Metadata!$D$2:$H$20,5,FALSE))</f>
        <v>15000</v>
      </c>
      <c r="CJ32" s="9">
        <f t="shared" si="3"/>
        <v>12500</v>
      </c>
      <c r="CK32" s="9" t="s">
        <v>221</v>
      </c>
      <c r="CL32" s="10">
        <v>3</v>
      </c>
      <c r="CM32" s="10">
        <v>5</v>
      </c>
      <c r="CN32" s="10">
        <v>7</v>
      </c>
      <c r="CO32" s="10">
        <v>6</v>
      </c>
      <c r="CP32" s="10">
        <v>7</v>
      </c>
      <c r="CQ32" s="10">
        <v>7</v>
      </c>
      <c r="CR32" s="10">
        <v>4</v>
      </c>
      <c r="CS32" s="10">
        <v>7</v>
      </c>
      <c r="CT32" s="10">
        <v>7</v>
      </c>
      <c r="CU32" s="10">
        <v>5</v>
      </c>
      <c r="CV32" s="10">
        <v>6</v>
      </c>
      <c r="CW32" s="10">
        <v>3</v>
      </c>
      <c r="CX32" s="10">
        <v>5</v>
      </c>
      <c r="CY32" s="10">
        <v>4</v>
      </c>
      <c r="CZ32" s="10">
        <v>5</v>
      </c>
      <c r="DA32" s="10">
        <v>3</v>
      </c>
      <c r="DB32" s="10">
        <v>3</v>
      </c>
      <c r="DC32" s="10">
        <v>5</v>
      </c>
      <c r="DD32" s="10">
        <v>5</v>
      </c>
      <c r="DE32" s="10">
        <v>6</v>
      </c>
      <c r="DF32" s="10">
        <v>4</v>
      </c>
      <c r="DG32" s="10">
        <v>5</v>
      </c>
      <c r="DH32" s="10">
        <v>4</v>
      </c>
      <c r="DI32" s="10">
        <v>4</v>
      </c>
      <c r="DJ32" s="10">
        <v>1</v>
      </c>
      <c r="DK32" s="10">
        <v>4</v>
      </c>
      <c r="DL32" s="10">
        <v>2</v>
      </c>
      <c r="DM32" s="9" t="s">
        <v>154</v>
      </c>
      <c r="DN32" s="10">
        <v>1994</v>
      </c>
      <c r="DO32" s="9">
        <f t="shared" si="4"/>
        <v>27</v>
      </c>
      <c r="DP32" s="9" t="s">
        <v>155</v>
      </c>
      <c r="DQ32" s="9" t="s">
        <v>227</v>
      </c>
      <c r="DR32" s="9" t="s">
        <v>157</v>
      </c>
      <c r="DS32" s="9" t="s">
        <v>137</v>
      </c>
      <c r="DT32" s="9" t="s">
        <v>181</v>
      </c>
      <c r="DU32" s="9" t="s">
        <v>168</v>
      </c>
      <c r="DV32" s="9" t="str">
        <f>VLOOKUP(DU32,Metadata!$B$2:$C$7,2,FALSE)</f>
        <v>0 - 3 years</v>
      </c>
    </row>
    <row r="33" spans="1:126" ht="15" customHeight="1">
      <c r="A33" s="13">
        <v>32</v>
      </c>
      <c r="B33" s="9" t="s">
        <v>135</v>
      </c>
      <c r="C33" s="9" t="str">
        <f>VLOOKUP(B33,Metadata!$M$2:$N$6,2,FALSE)</f>
        <v>Permanent Employee</v>
      </c>
      <c r="D33" s="9" t="s">
        <v>159</v>
      </c>
      <c r="E33" s="9" t="s">
        <v>137</v>
      </c>
      <c r="F33" s="9" t="s">
        <v>138</v>
      </c>
      <c r="G33" s="9" t="s">
        <v>190</v>
      </c>
      <c r="H33" s="9" t="str">
        <f>IF(G33="","",VLOOKUP(G33,Metadata!$J$2:$K$22,2,FALSE))</f>
        <v>North</v>
      </c>
      <c r="I33" s="9" t="s">
        <v>138</v>
      </c>
      <c r="J33" s="9" t="str">
        <f>IF(I33="","",VLOOKUP(I33,Metadata!$P$2:$Q$43,2,FALSE))</f>
        <v>Europe</v>
      </c>
      <c r="K33" s="9" t="str">
        <f t="shared" si="0"/>
        <v>Portugal</v>
      </c>
      <c r="L33" s="9" t="s">
        <v>190</v>
      </c>
      <c r="M33" s="9" t="str">
        <f>IF(L33="","",VLOOKUP(L33,Metadata!$J$2:$K$22,2,FALSE))</f>
        <v>North</v>
      </c>
      <c r="N33" s="9" t="s">
        <v>214</v>
      </c>
      <c r="O33" s="9" t="s">
        <v>136</v>
      </c>
      <c r="P33" s="9" t="s">
        <v>142</v>
      </c>
      <c r="Q33" s="10" t="str">
        <f t="shared" si="1"/>
        <v>Full Office Job</v>
      </c>
      <c r="R33" s="10">
        <v>5</v>
      </c>
      <c r="S33" s="9" t="s">
        <v>192</v>
      </c>
      <c r="T33" s="9" t="s">
        <v>137</v>
      </c>
      <c r="U33" s="9" t="str">
        <f>IF(S33&lt;&gt;"",S33,IF(T33&lt;&gt;"",VLOOKUP(T33,Metadata!$S$2:$T$228,2,FALSE),""))</f>
        <v>Back-End Developer</v>
      </c>
      <c r="V33" s="9" t="s">
        <v>276</v>
      </c>
      <c r="W33" s="9" t="s">
        <v>137</v>
      </c>
      <c r="X33" s="9" t="s">
        <v>163</v>
      </c>
      <c r="Y33" s="9" t="s">
        <v>137</v>
      </c>
      <c r="Z33" s="9" t="s">
        <v>193</v>
      </c>
      <c r="AA33" s="9" t="s">
        <v>165</v>
      </c>
      <c r="AB33" s="9" t="s">
        <v>137</v>
      </c>
      <c r="AC33" s="9"/>
      <c r="AD33" s="9"/>
      <c r="AE33" s="9" t="s">
        <v>194</v>
      </c>
      <c r="AF33" s="9" t="s">
        <v>243</v>
      </c>
      <c r="AG33" s="9"/>
      <c r="AH33" s="9"/>
      <c r="AI33" s="9"/>
      <c r="AJ33" s="9" t="s">
        <v>185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 t="s">
        <v>178</v>
      </c>
      <c r="BB33" s="9"/>
      <c r="BC33" s="9"/>
      <c r="BD33" s="9"/>
      <c r="BE33" s="9"/>
      <c r="BF33" s="9"/>
      <c r="BG33" s="9"/>
      <c r="BH33" s="9"/>
      <c r="BI33" s="9"/>
      <c r="BJ33" s="9" t="s">
        <v>167</v>
      </c>
      <c r="BK33" s="9" t="s">
        <v>198</v>
      </c>
      <c r="BL33" s="9" t="s">
        <v>199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10"/>
      <c r="CB33" s="10" t="str">
        <f t="shared" si="5"/>
        <v/>
      </c>
      <c r="CC33" s="10"/>
      <c r="CD33" s="9" t="str">
        <f t="shared" si="2"/>
        <v/>
      </c>
      <c r="CE33" s="9" t="s">
        <v>151</v>
      </c>
      <c r="CF33" s="9" t="s">
        <v>188</v>
      </c>
      <c r="CG33" s="9">
        <f>IF(CF33="","",VLOOKUP(CF33,Metadata!$D$2:$H$20,2,FALSE))</f>
        <v>17500</v>
      </c>
      <c r="CH33" s="9">
        <f>IF(CF33="","",VLOOKUP(CF33,Metadata!$D$2:$H$20,4,FALSE))</f>
        <v>15000</v>
      </c>
      <c r="CI33" s="9">
        <f>IF(CF33="","",VLOOKUP(CF33,Metadata!$D$2:$H$20,5,FALSE))</f>
        <v>20000</v>
      </c>
      <c r="CJ33" s="9">
        <f t="shared" si="3"/>
        <v>17500</v>
      </c>
      <c r="CK33" s="9" t="s">
        <v>277</v>
      </c>
      <c r="CL33" s="10">
        <v>3</v>
      </c>
      <c r="CM33" s="10">
        <v>3</v>
      </c>
      <c r="CN33" s="10">
        <v>4</v>
      </c>
      <c r="CO33" s="10">
        <v>5</v>
      </c>
      <c r="CP33" s="10">
        <v>6</v>
      </c>
      <c r="CQ33" s="10">
        <v>7</v>
      </c>
      <c r="CR33" s="10">
        <v>2</v>
      </c>
      <c r="CS33" s="10">
        <v>5</v>
      </c>
      <c r="CT33" s="10">
        <v>6</v>
      </c>
      <c r="CU33" s="10">
        <v>4</v>
      </c>
      <c r="CV33" s="10">
        <v>6</v>
      </c>
      <c r="CW33" s="10">
        <v>5</v>
      </c>
      <c r="CX33" s="10">
        <v>5</v>
      </c>
      <c r="CY33" s="10">
        <v>5</v>
      </c>
      <c r="CZ33" s="10">
        <v>5</v>
      </c>
      <c r="DA33" s="10">
        <v>3</v>
      </c>
      <c r="DB33" s="10">
        <v>5</v>
      </c>
      <c r="DC33" s="10">
        <v>5</v>
      </c>
      <c r="DD33" s="10">
        <v>3</v>
      </c>
      <c r="DE33" s="10">
        <v>6</v>
      </c>
      <c r="DF33" s="10">
        <v>6</v>
      </c>
      <c r="DG33" s="10">
        <v>5</v>
      </c>
      <c r="DH33" s="10">
        <v>5</v>
      </c>
      <c r="DI33" s="10">
        <v>5</v>
      </c>
      <c r="DJ33" s="10">
        <v>4</v>
      </c>
      <c r="DK33" s="10">
        <v>4</v>
      </c>
      <c r="DL33" s="10">
        <v>2</v>
      </c>
      <c r="DM33" s="9" t="s">
        <v>154</v>
      </c>
      <c r="DN33" s="10">
        <v>1995</v>
      </c>
      <c r="DO33" s="9">
        <f t="shared" si="4"/>
        <v>26</v>
      </c>
      <c r="DP33" s="9" t="s">
        <v>155</v>
      </c>
      <c r="DQ33" s="9" t="s">
        <v>202</v>
      </c>
      <c r="DR33" s="9" t="s">
        <v>157</v>
      </c>
      <c r="DS33" s="9" t="s">
        <v>137</v>
      </c>
      <c r="DT33" s="9" t="s">
        <v>181</v>
      </c>
      <c r="DU33" s="9" t="s">
        <v>223</v>
      </c>
      <c r="DV33" s="9" t="str">
        <f>VLOOKUP(DU33,Metadata!$B$2:$C$7,2,FALSE)</f>
        <v>3 - 6 years</v>
      </c>
    </row>
    <row r="34" spans="1:126" ht="15" customHeight="1">
      <c r="A34" s="13">
        <v>33</v>
      </c>
      <c r="B34" s="9" t="s">
        <v>135</v>
      </c>
      <c r="C34" s="9" t="str">
        <f>VLOOKUP(B34,Metadata!$M$2:$N$6,2,FALSE)</f>
        <v>Permanent Employee</v>
      </c>
      <c r="D34" s="9" t="s">
        <v>159</v>
      </c>
      <c r="E34" s="9" t="s">
        <v>137</v>
      </c>
      <c r="F34" s="9" t="s">
        <v>138</v>
      </c>
      <c r="G34" s="9" t="s">
        <v>172</v>
      </c>
      <c r="H34" s="9" t="str">
        <f>IF(G34="","",VLOOKUP(G34,Metadata!$J$2:$K$22,2,FALSE))</f>
        <v>Porto Metropolitan Area</v>
      </c>
      <c r="I34" s="9" t="s">
        <v>138</v>
      </c>
      <c r="J34" s="9" t="str">
        <f>IF(I34="","",VLOOKUP(I34,Metadata!$P$2:$Q$43,2,FALSE))</f>
        <v>Europe</v>
      </c>
      <c r="K34" s="9" t="str">
        <f t="shared" si="0"/>
        <v>Portugal</v>
      </c>
      <c r="L34" s="9" t="s">
        <v>172</v>
      </c>
      <c r="M34" s="9" t="str">
        <f>IF(L34="","",VLOOKUP(L34,Metadata!$J$2:$K$22,2,FALSE))</f>
        <v>Porto Metropolitan Area</v>
      </c>
      <c r="N34" s="9" t="s">
        <v>214</v>
      </c>
      <c r="O34" s="9" t="s">
        <v>278</v>
      </c>
      <c r="P34" s="9" t="s">
        <v>191</v>
      </c>
      <c r="Q34" s="10" t="str">
        <f t="shared" si="1"/>
        <v>Remote Job (full or flexible)</v>
      </c>
      <c r="R34" s="10">
        <v>4</v>
      </c>
      <c r="S34" s="9" t="s">
        <v>161</v>
      </c>
      <c r="T34" s="9" t="s">
        <v>137</v>
      </c>
      <c r="U34" s="9" t="str">
        <f>IF(S34&lt;&gt;"",S34,IF(T34&lt;&gt;"",VLOOKUP(T34,Metadata!$S$2:$T$228,2,FALSE),""))</f>
        <v>Full-Stack Developer</v>
      </c>
      <c r="V34" s="9" t="s">
        <v>256</v>
      </c>
      <c r="W34" s="9" t="s">
        <v>137</v>
      </c>
      <c r="X34" s="9" t="s">
        <v>269</v>
      </c>
      <c r="Y34" s="9" t="s">
        <v>137</v>
      </c>
      <c r="Z34" s="9" t="s">
        <v>218</v>
      </c>
      <c r="AA34" s="9" t="s">
        <v>137</v>
      </c>
      <c r="AB34" s="9" t="s">
        <v>137</v>
      </c>
      <c r="AC34" s="9"/>
      <c r="AD34" s="9"/>
      <c r="AE34" s="9"/>
      <c r="AF34" s="9"/>
      <c r="AG34" s="9"/>
      <c r="AH34" s="9" t="s">
        <v>176</v>
      </c>
      <c r="AI34" s="9" t="s">
        <v>230</v>
      </c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 t="s">
        <v>150</v>
      </c>
      <c r="BZ34" s="9" t="s">
        <v>137</v>
      </c>
      <c r="CA34" s="10"/>
      <c r="CB34" s="10" t="str">
        <f t="shared" si="5"/>
        <v/>
      </c>
      <c r="CC34" s="10"/>
      <c r="CD34" s="9" t="str">
        <f t="shared" si="2"/>
        <v/>
      </c>
      <c r="CE34" s="9" t="s">
        <v>232</v>
      </c>
      <c r="CF34" s="9" t="s">
        <v>225</v>
      </c>
      <c r="CG34" s="9">
        <f>IF(CF34="","",VLOOKUP(CF34,Metadata!$D$2:$H$20,2,FALSE))</f>
        <v>22500</v>
      </c>
      <c r="CH34" s="9">
        <f>IF(CF34="","",VLOOKUP(CF34,Metadata!$D$2:$H$20,4,FALSE))</f>
        <v>20000</v>
      </c>
      <c r="CI34" s="9">
        <f>IF(CF34="","",VLOOKUP(CF34,Metadata!$D$2:$H$20,5,FALSE))</f>
        <v>25000</v>
      </c>
      <c r="CJ34" s="9">
        <f t="shared" si="3"/>
        <v>22500</v>
      </c>
      <c r="CK34" s="9" t="s">
        <v>201</v>
      </c>
      <c r="CL34" s="10">
        <v>5</v>
      </c>
      <c r="CM34" s="10">
        <v>1</v>
      </c>
      <c r="CN34" s="10">
        <v>7</v>
      </c>
      <c r="CO34" s="10">
        <v>6</v>
      </c>
      <c r="CP34" s="10">
        <v>7</v>
      </c>
      <c r="CQ34" s="10">
        <v>7</v>
      </c>
      <c r="CR34" s="10">
        <v>5</v>
      </c>
      <c r="CS34" s="10">
        <v>4</v>
      </c>
      <c r="CT34" s="10">
        <v>6</v>
      </c>
      <c r="CU34" s="10">
        <v>5</v>
      </c>
      <c r="CV34" s="10">
        <v>6</v>
      </c>
      <c r="CW34" s="10">
        <v>5</v>
      </c>
      <c r="CX34" s="10">
        <v>6</v>
      </c>
      <c r="CY34" s="10">
        <v>5</v>
      </c>
      <c r="CZ34" s="10">
        <v>7</v>
      </c>
      <c r="DA34" s="10">
        <v>7</v>
      </c>
      <c r="DB34" s="10">
        <v>5</v>
      </c>
      <c r="DC34" s="10">
        <v>7</v>
      </c>
      <c r="DD34" s="10">
        <v>7</v>
      </c>
      <c r="DE34" s="10">
        <v>7</v>
      </c>
      <c r="DF34" s="10">
        <v>7</v>
      </c>
      <c r="DG34" s="10">
        <v>7</v>
      </c>
      <c r="DH34" s="10">
        <v>4</v>
      </c>
      <c r="DI34" s="10">
        <v>6</v>
      </c>
      <c r="DJ34" s="10">
        <v>3</v>
      </c>
      <c r="DK34" s="10">
        <v>6</v>
      </c>
      <c r="DL34" s="10">
        <v>5</v>
      </c>
      <c r="DM34" s="9" t="s">
        <v>154</v>
      </c>
      <c r="DN34" s="10">
        <v>1997</v>
      </c>
      <c r="DO34" s="9">
        <f t="shared" si="4"/>
        <v>24</v>
      </c>
      <c r="DP34" s="9" t="s">
        <v>222</v>
      </c>
      <c r="DQ34" s="9" t="s">
        <v>202</v>
      </c>
      <c r="DR34" s="9" t="s">
        <v>157</v>
      </c>
      <c r="DS34" s="9" t="s">
        <v>137</v>
      </c>
      <c r="DT34" s="9" t="s">
        <v>181</v>
      </c>
      <c r="DU34" s="9" t="s">
        <v>168</v>
      </c>
      <c r="DV34" s="9" t="str">
        <f>VLOOKUP(DU34,Metadata!$B$2:$C$7,2,FALSE)</f>
        <v>0 - 3 years</v>
      </c>
    </row>
    <row r="35" spans="1:126" ht="15" customHeight="1">
      <c r="A35" s="13">
        <v>34</v>
      </c>
      <c r="B35" s="9" t="s">
        <v>135</v>
      </c>
      <c r="C35" s="9" t="str">
        <f>VLOOKUP(B35,Metadata!$M$2:$N$6,2,FALSE)</f>
        <v>Permanent Employee</v>
      </c>
      <c r="D35" s="9" t="s">
        <v>159</v>
      </c>
      <c r="E35" s="9" t="s">
        <v>137</v>
      </c>
      <c r="F35" s="9" t="s">
        <v>138</v>
      </c>
      <c r="G35" s="9" t="s">
        <v>172</v>
      </c>
      <c r="H35" s="9" t="str">
        <f>IF(G35="","",VLOOKUP(G35,Metadata!$J$2:$K$22,2,FALSE))</f>
        <v>Porto Metropolitan Area</v>
      </c>
      <c r="I35" s="9" t="s">
        <v>138</v>
      </c>
      <c r="J35" s="9" t="str">
        <f>IF(I35="","",VLOOKUP(I35,Metadata!$P$2:$Q$43,2,FALSE))</f>
        <v>Europe</v>
      </c>
      <c r="K35" s="9" t="str">
        <f t="shared" si="0"/>
        <v>Portugal</v>
      </c>
      <c r="L35" s="9" t="s">
        <v>172</v>
      </c>
      <c r="M35" s="9" t="str">
        <f>IF(L35="","",VLOOKUP(L35,Metadata!$J$2:$K$22,2,FALSE))</f>
        <v>Porto Metropolitan Area</v>
      </c>
      <c r="N35" s="9" t="s">
        <v>214</v>
      </c>
      <c r="O35" s="9" t="s">
        <v>259</v>
      </c>
      <c r="P35" s="9" t="s">
        <v>191</v>
      </c>
      <c r="Q35" s="10" t="str">
        <f t="shared" si="1"/>
        <v>Remote Job (full or flexible)</v>
      </c>
      <c r="R35" s="10">
        <v>7</v>
      </c>
      <c r="S35" s="9" t="s">
        <v>229</v>
      </c>
      <c r="T35" s="9" t="s">
        <v>137</v>
      </c>
      <c r="U35" s="9" t="str">
        <f>IF(S35&lt;&gt;"",S35,IF(T35&lt;&gt;"",VLOOKUP(T35,Metadata!$S$2:$T$228,2,FALSE),""))</f>
        <v>Project Manager</v>
      </c>
      <c r="V35" s="9" t="s">
        <v>279</v>
      </c>
      <c r="W35" s="9" t="s">
        <v>137</v>
      </c>
      <c r="X35" s="9" t="s">
        <v>145</v>
      </c>
      <c r="Y35" s="9" t="s">
        <v>137</v>
      </c>
      <c r="Z35" s="9" t="s">
        <v>262</v>
      </c>
      <c r="AA35" s="9" t="s">
        <v>137</v>
      </c>
      <c r="AB35" s="9" t="s">
        <v>137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 t="s">
        <v>150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 t="s">
        <v>150</v>
      </c>
      <c r="BZ35" s="9" t="s">
        <v>137</v>
      </c>
      <c r="CA35" s="10"/>
      <c r="CB35" s="10" t="str">
        <f t="shared" si="5"/>
        <v/>
      </c>
      <c r="CC35" s="10"/>
      <c r="CD35" s="9" t="str">
        <f t="shared" si="2"/>
        <v/>
      </c>
      <c r="CE35" s="9" t="s">
        <v>151</v>
      </c>
      <c r="CF35" s="9" t="s">
        <v>169</v>
      </c>
      <c r="CG35" s="9">
        <f>IF(CF35="","",VLOOKUP(CF35,Metadata!$D$2:$H$20,2,FALSE))</f>
        <v>12500</v>
      </c>
      <c r="CH35" s="9">
        <f>IF(CF35="","",VLOOKUP(CF35,Metadata!$D$2:$H$20,4,FALSE))</f>
        <v>0</v>
      </c>
      <c r="CI35" s="9">
        <f>IF(CF35="","",VLOOKUP(CF35,Metadata!$D$2:$H$20,5,FALSE))</f>
        <v>15000</v>
      </c>
      <c r="CJ35" s="9">
        <f t="shared" si="3"/>
        <v>12500</v>
      </c>
      <c r="CK35" s="9" t="s">
        <v>153</v>
      </c>
      <c r="CL35" s="10">
        <v>4</v>
      </c>
      <c r="CM35" s="10">
        <v>3</v>
      </c>
      <c r="CN35" s="10">
        <v>6</v>
      </c>
      <c r="CO35" s="10">
        <v>4</v>
      </c>
      <c r="CP35" s="10">
        <v>3</v>
      </c>
      <c r="CQ35" s="10">
        <v>3</v>
      </c>
      <c r="CR35" s="10">
        <v>3</v>
      </c>
      <c r="CS35" s="10">
        <v>4</v>
      </c>
      <c r="CT35" s="10">
        <v>4</v>
      </c>
      <c r="CU35" s="10">
        <v>5</v>
      </c>
      <c r="CV35" s="10">
        <v>5</v>
      </c>
      <c r="CW35" s="10">
        <v>5</v>
      </c>
      <c r="CX35" s="10">
        <v>6</v>
      </c>
      <c r="CY35" s="10">
        <v>6</v>
      </c>
      <c r="CZ35" s="10">
        <v>3</v>
      </c>
      <c r="DA35" s="10">
        <v>5</v>
      </c>
      <c r="DB35" s="10">
        <v>5</v>
      </c>
      <c r="DC35" s="10">
        <v>5</v>
      </c>
      <c r="DD35" s="10">
        <v>3</v>
      </c>
      <c r="DE35" s="10">
        <v>5</v>
      </c>
      <c r="DF35" s="10">
        <v>3</v>
      </c>
      <c r="DG35" s="10">
        <v>5</v>
      </c>
      <c r="DH35" s="10">
        <v>5</v>
      </c>
      <c r="DI35" s="10">
        <v>5</v>
      </c>
      <c r="DJ35" s="10">
        <v>6</v>
      </c>
      <c r="DK35" s="10">
        <v>5</v>
      </c>
      <c r="DL35" s="10">
        <v>5</v>
      </c>
      <c r="DM35" s="9" t="s">
        <v>154</v>
      </c>
      <c r="DN35" s="10">
        <v>1988</v>
      </c>
      <c r="DO35" s="9">
        <f t="shared" si="4"/>
        <v>33</v>
      </c>
      <c r="DP35" s="9" t="s">
        <v>155</v>
      </c>
      <c r="DQ35" s="9" t="s">
        <v>156</v>
      </c>
      <c r="DR35" s="9" t="s">
        <v>170</v>
      </c>
      <c r="DS35" s="9" t="s">
        <v>137</v>
      </c>
      <c r="DT35" s="9" t="s">
        <v>181</v>
      </c>
      <c r="DU35" s="9" t="s">
        <v>223</v>
      </c>
      <c r="DV35" s="9" t="str">
        <f>VLOOKUP(DU35,Metadata!$B$2:$C$7,2,FALSE)</f>
        <v>3 - 6 years</v>
      </c>
    </row>
    <row r="36" spans="1:126" ht="15" customHeight="1">
      <c r="A36" s="13">
        <v>35</v>
      </c>
      <c r="B36" s="9" t="s">
        <v>135</v>
      </c>
      <c r="C36" s="9" t="str">
        <f>VLOOKUP(B36,Metadata!$M$2:$N$6,2,FALSE)</f>
        <v>Permanent Employee</v>
      </c>
      <c r="D36" s="9" t="s">
        <v>159</v>
      </c>
      <c r="E36" s="9" t="s">
        <v>137</v>
      </c>
      <c r="F36" s="9" t="s">
        <v>138</v>
      </c>
      <c r="G36" s="9" t="s">
        <v>190</v>
      </c>
      <c r="H36" s="9" t="str">
        <f>IF(G36="","",VLOOKUP(G36,Metadata!$J$2:$K$22,2,FALSE))</f>
        <v>North</v>
      </c>
      <c r="I36" s="9" t="s">
        <v>138</v>
      </c>
      <c r="J36" s="9" t="str">
        <f>IF(I36="","",VLOOKUP(I36,Metadata!$P$2:$Q$43,2,FALSE))</f>
        <v>Europe</v>
      </c>
      <c r="K36" s="9" t="str">
        <f t="shared" si="0"/>
        <v>Portugal</v>
      </c>
      <c r="L36" s="9" t="s">
        <v>190</v>
      </c>
      <c r="M36" s="9" t="str">
        <f>IF(L36="","",VLOOKUP(L36,Metadata!$J$2:$K$22,2,FALSE))</f>
        <v>North</v>
      </c>
      <c r="N36" s="9" t="s">
        <v>141</v>
      </c>
      <c r="O36" s="9" t="s">
        <v>137</v>
      </c>
      <c r="P36" s="9" t="s">
        <v>142</v>
      </c>
      <c r="Q36" s="10" t="str">
        <f t="shared" si="1"/>
        <v>Full Office Job</v>
      </c>
      <c r="R36" s="10">
        <v>7</v>
      </c>
      <c r="S36" s="9" t="s">
        <v>161</v>
      </c>
      <c r="T36" s="9" t="s">
        <v>137</v>
      </c>
      <c r="U36" s="9" t="str">
        <f>IF(S36&lt;&gt;"",S36,IF(T36&lt;&gt;"",VLOOKUP(T36,Metadata!$S$2:$T$228,2,FALSE),""))</f>
        <v>Full-Stack Developer</v>
      </c>
      <c r="V36" s="9" t="s">
        <v>137</v>
      </c>
      <c r="W36" s="9" t="s">
        <v>281</v>
      </c>
      <c r="X36" s="9" t="s">
        <v>163</v>
      </c>
      <c r="Y36" s="9" t="s">
        <v>137</v>
      </c>
      <c r="Z36" s="9" t="s">
        <v>184</v>
      </c>
      <c r="AA36" s="9" t="s">
        <v>165</v>
      </c>
      <c r="AB36" s="9" t="s">
        <v>253</v>
      </c>
      <c r="AC36" s="9" t="s">
        <v>147</v>
      </c>
      <c r="AD36" s="9" t="s">
        <v>148</v>
      </c>
      <c r="AE36" s="9"/>
      <c r="AF36" s="9"/>
      <c r="AG36" s="9"/>
      <c r="AH36" s="9"/>
      <c r="AI36" s="9"/>
      <c r="AJ36" s="9" t="s">
        <v>185</v>
      </c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 t="s">
        <v>178</v>
      </c>
      <c r="BB36" s="9"/>
      <c r="BC36" s="9"/>
      <c r="BD36" s="9"/>
      <c r="BE36" s="9"/>
      <c r="BF36" s="9"/>
      <c r="BG36" s="9"/>
      <c r="BH36" s="9"/>
      <c r="BI36" s="9"/>
      <c r="BJ36" s="9" t="s">
        <v>167</v>
      </c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10"/>
      <c r="CB36" s="10" t="str">
        <f t="shared" si="5"/>
        <v/>
      </c>
      <c r="CC36" s="10"/>
      <c r="CD36" s="9" t="str">
        <f t="shared" si="2"/>
        <v/>
      </c>
      <c r="CE36" s="9" t="s">
        <v>168</v>
      </c>
      <c r="CF36" s="9" t="s">
        <v>188</v>
      </c>
      <c r="CG36" s="9">
        <f>IF(CF36="","",VLOOKUP(CF36,Metadata!$D$2:$H$20,2,FALSE))</f>
        <v>17500</v>
      </c>
      <c r="CH36" s="9">
        <f>IF(CF36="","",VLOOKUP(CF36,Metadata!$D$2:$H$20,4,FALSE))</f>
        <v>15000</v>
      </c>
      <c r="CI36" s="9">
        <f>IF(CF36="","",VLOOKUP(CF36,Metadata!$D$2:$H$20,5,FALSE))</f>
        <v>20000</v>
      </c>
      <c r="CJ36" s="9">
        <f t="shared" si="3"/>
        <v>17500</v>
      </c>
      <c r="CK36" s="9" t="s">
        <v>153</v>
      </c>
      <c r="CL36" s="10">
        <v>1</v>
      </c>
      <c r="CM36" s="10">
        <v>5</v>
      </c>
      <c r="CN36" s="10">
        <v>6</v>
      </c>
      <c r="CO36" s="10">
        <v>7</v>
      </c>
      <c r="CP36" s="10">
        <v>7</v>
      </c>
      <c r="CQ36" s="10">
        <v>7</v>
      </c>
      <c r="CR36" s="10">
        <v>7</v>
      </c>
      <c r="CS36" s="10">
        <v>7</v>
      </c>
      <c r="CT36" s="10">
        <v>7</v>
      </c>
      <c r="CU36" s="10">
        <v>7</v>
      </c>
      <c r="CV36" s="10">
        <v>4</v>
      </c>
      <c r="CW36" s="10">
        <v>4</v>
      </c>
      <c r="CX36" s="10">
        <v>5</v>
      </c>
      <c r="CY36" s="10">
        <v>5</v>
      </c>
      <c r="CZ36" s="10">
        <v>5</v>
      </c>
      <c r="DA36" s="10">
        <v>7</v>
      </c>
      <c r="DB36" s="10">
        <v>7</v>
      </c>
      <c r="DC36" s="10">
        <v>7</v>
      </c>
      <c r="DD36" s="10">
        <v>3</v>
      </c>
      <c r="DE36" s="10">
        <v>7</v>
      </c>
      <c r="DF36" s="10">
        <v>4</v>
      </c>
      <c r="DG36" s="10">
        <v>4</v>
      </c>
      <c r="DH36" s="10">
        <v>4</v>
      </c>
      <c r="DI36" s="10">
        <v>7</v>
      </c>
      <c r="DJ36" s="10">
        <v>2</v>
      </c>
      <c r="DK36" s="10">
        <v>5</v>
      </c>
      <c r="DL36" s="10">
        <v>5</v>
      </c>
      <c r="DM36" s="9" t="s">
        <v>154</v>
      </c>
      <c r="DN36" s="10">
        <v>1994</v>
      </c>
      <c r="DO36" s="9">
        <f t="shared" si="4"/>
        <v>27</v>
      </c>
      <c r="DP36" s="9" t="s">
        <v>155</v>
      </c>
      <c r="DQ36" s="9" t="s">
        <v>156</v>
      </c>
      <c r="DR36" s="9" t="s">
        <v>157</v>
      </c>
      <c r="DS36" s="9" t="s">
        <v>137</v>
      </c>
      <c r="DT36" s="9" t="s">
        <v>181</v>
      </c>
      <c r="DU36" s="9" t="s">
        <v>168</v>
      </c>
      <c r="DV36" s="9" t="str">
        <f>VLOOKUP(DU36,Metadata!$B$2:$C$7,2,FALSE)</f>
        <v>0 - 3 years</v>
      </c>
    </row>
    <row r="37" spans="1:126" ht="15" customHeight="1">
      <c r="A37" s="13">
        <v>36</v>
      </c>
      <c r="B37" s="9" t="s">
        <v>135</v>
      </c>
      <c r="C37" s="9" t="str">
        <f>VLOOKUP(B37,Metadata!$M$2:$N$6,2,FALSE)</f>
        <v>Permanent Employee</v>
      </c>
      <c r="D37" s="9" t="s">
        <v>159</v>
      </c>
      <c r="E37" s="9" t="s">
        <v>137</v>
      </c>
      <c r="F37" s="9" t="s">
        <v>138</v>
      </c>
      <c r="G37" s="9" t="s">
        <v>140</v>
      </c>
      <c r="H37" s="9" t="str">
        <f>IF(G37="","",VLOOKUP(G37,Metadata!$J$2:$K$22,2,FALSE))</f>
        <v>Lisbon Metropolitan Area</v>
      </c>
      <c r="I37" s="9" t="s">
        <v>138</v>
      </c>
      <c r="J37" s="9" t="str">
        <f>IF(I37="","",VLOOKUP(I37,Metadata!$P$2:$Q$43,2,FALSE))</f>
        <v>Europe</v>
      </c>
      <c r="K37" s="9" t="str">
        <f t="shared" si="0"/>
        <v>Portugal</v>
      </c>
      <c r="L37" s="9" t="s">
        <v>140</v>
      </c>
      <c r="M37" s="9" t="str">
        <f>IF(L37="","",VLOOKUP(L37,Metadata!$J$2:$K$22,2,FALSE))</f>
        <v>Lisbon Metropolitan Area</v>
      </c>
      <c r="N37" s="9" t="s">
        <v>141</v>
      </c>
      <c r="O37" s="9" t="s">
        <v>137</v>
      </c>
      <c r="P37" s="9" t="s">
        <v>142</v>
      </c>
      <c r="Q37" s="10" t="str">
        <f t="shared" si="1"/>
        <v>Full Office Job</v>
      </c>
      <c r="R37" s="10">
        <v>4</v>
      </c>
      <c r="S37" s="9" t="s">
        <v>249</v>
      </c>
      <c r="T37" s="9" t="s">
        <v>137</v>
      </c>
      <c r="U37" s="9" t="str">
        <f>IF(S37&lt;&gt;"",S37,IF(T37&lt;&gt;"",VLOOKUP(T37,Metadata!$S$2:$T$228,2,FALSE),""))</f>
        <v>Business Applications (BI/CRM/ERP)</v>
      </c>
      <c r="V37" s="9" t="s">
        <v>162</v>
      </c>
      <c r="W37" s="9" t="s">
        <v>137</v>
      </c>
      <c r="X37" s="9" t="s">
        <v>163</v>
      </c>
      <c r="Y37" s="9" t="s">
        <v>137</v>
      </c>
      <c r="Z37" s="9" t="s">
        <v>164</v>
      </c>
      <c r="AA37" s="9" t="s">
        <v>137</v>
      </c>
      <c r="AB37" s="9" t="s">
        <v>137</v>
      </c>
      <c r="AC37" s="9" t="s">
        <v>147</v>
      </c>
      <c r="AD37" s="9"/>
      <c r="AE37" s="9"/>
      <c r="AF37" s="9"/>
      <c r="AG37" s="9"/>
      <c r="AH37" s="9"/>
      <c r="AI37" s="9" t="s">
        <v>230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 t="s">
        <v>150</v>
      </c>
      <c r="BZ37" s="9" t="s">
        <v>137</v>
      </c>
      <c r="CA37" s="10"/>
      <c r="CB37" s="10" t="str">
        <f t="shared" si="5"/>
        <v/>
      </c>
      <c r="CC37" s="10"/>
      <c r="CD37" s="9" t="str">
        <f t="shared" si="2"/>
        <v/>
      </c>
      <c r="CE37" s="9" t="s">
        <v>151</v>
      </c>
      <c r="CF37" s="9" t="s">
        <v>169</v>
      </c>
      <c r="CG37" s="9">
        <f>IF(CF37="","",VLOOKUP(CF37,Metadata!$D$2:$H$20,2,FALSE))</f>
        <v>12500</v>
      </c>
      <c r="CH37" s="9">
        <f>IF(CF37="","",VLOOKUP(CF37,Metadata!$D$2:$H$20,4,FALSE))</f>
        <v>0</v>
      </c>
      <c r="CI37" s="9">
        <f>IF(CF37="","",VLOOKUP(CF37,Metadata!$D$2:$H$20,5,FALSE))</f>
        <v>15000</v>
      </c>
      <c r="CJ37" s="9">
        <f t="shared" si="3"/>
        <v>12500</v>
      </c>
      <c r="CK37" s="9" t="s">
        <v>180</v>
      </c>
      <c r="CL37" s="10">
        <v>3</v>
      </c>
      <c r="CM37" s="10">
        <v>5</v>
      </c>
      <c r="CN37" s="10">
        <v>7</v>
      </c>
      <c r="CO37" s="10">
        <v>7</v>
      </c>
      <c r="CP37" s="10">
        <v>7</v>
      </c>
      <c r="CQ37" s="10">
        <v>7</v>
      </c>
      <c r="CR37" s="10">
        <v>5</v>
      </c>
      <c r="CS37" s="10">
        <v>7</v>
      </c>
      <c r="CT37" s="10">
        <v>7</v>
      </c>
      <c r="CU37" s="10">
        <v>7</v>
      </c>
      <c r="CV37" s="10">
        <v>6</v>
      </c>
      <c r="CW37" s="10">
        <v>6</v>
      </c>
      <c r="CX37" s="10">
        <v>6</v>
      </c>
      <c r="CY37" s="10">
        <v>5</v>
      </c>
      <c r="CZ37" s="10">
        <v>6</v>
      </c>
      <c r="DA37" s="10">
        <v>7</v>
      </c>
      <c r="DB37" s="10">
        <v>6</v>
      </c>
      <c r="DC37" s="10">
        <v>7</v>
      </c>
      <c r="DD37" s="10">
        <v>7</v>
      </c>
      <c r="DE37" s="10">
        <v>6</v>
      </c>
      <c r="DF37" s="10">
        <v>7</v>
      </c>
      <c r="DG37" s="10">
        <v>6</v>
      </c>
      <c r="DH37" s="10">
        <v>6</v>
      </c>
      <c r="DI37" s="10">
        <v>5</v>
      </c>
      <c r="DJ37" s="10">
        <v>4</v>
      </c>
      <c r="DK37" s="10">
        <v>7</v>
      </c>
      <c r="DL37" s="10">
        <v>7</v>
      </c>
      <c r="DM37" s="9" t="s">
        <v>154</v>
      </c>
      <c r="DN37" s="10">
        <v>1970</v>
      </c>
      <c r="DO37" s="9">
        <f t="shared" si="4"/>
        <v>51</v>
      </c>
      <c r="DP37" s="9" t="s">
        <v>155</v>
      </c>
      <c r="DQ37" s="9" t="s">
        <v>156</v>
      </c>
      <c r="DR37" s="9" t="s">
        <v>157</v>
      </c>
      <c r="DS37" s="9" t="s">
        <v>137</v>
      </c>
      <c r="DT37" s="9" t="s">
        <v>181</v>
      </c>
      <c r="DU37" s="9" t="s">
        <v>158</v>
      </c>
      <c r="DV37" s="9" t="str">
        <f>VLOOKUP(DU37,Metadata!$B$2:$C$7,2,FALSE)</f>
        <v>6+ years</v>
      </c>
    </row>
    <row r="38" spans="1:126" ht="15" customHeight="1">
      <c r="A38" s="13">
        <v>37</v>
      </c>
      <c r="B38" s="9" t="s">
        <v>135</v>
      </c>
      <c r="C38" s="9" t="str">
        <f>VLOOKUP(B38,Metadata!$M$2:$N$6,2,FALSE)</f>
        <v>Permanent Employee</v>
      </c>
      <c r="D38" s="9" t="s">
        <v>136</v>
      </c>
      <c r="E38" s="9" t="s">
        <v>137</v>
      </c>
      <c r="F38" s="9" t="s">
        <v>138</v>
      </c>
      <c r="G38" s="9" t="s">
        <v>204</v>
      </c>
      <c r="H38" s="9" t="str">
        <f>IF(G38="","",VLOOKUP(G38,Metadata!$J$2:$K$22,2,FALSE))</f>
        <v>Centre</v>
      </c>
      <c r="I38" s="9" t="s">
        <v>138</v>
      </c>
      <c r="J38" s="9" t="str">
        <f>IF(I38="","",VLOOKUP(I38,Metadata!$P$2:$Q$43,2,FALSE))</f>
        <v>Europe</v>
      </c>
      <c r="K38" s="9" t="str">
        <f t="shared" si="0"/>
        <v>Portugal</v>
      </c>
      <c r="L38" s="9" t="s">
        <v>204</v>
      </c>
      <c r="M38" s="9" t="str">
        <f>IF(L38="","",VLOOKUP(L38,Metadata!$J$2:$K$22,2,FALSE))</f>
        <v>Centre</v>
      </c>
      <c r="N38" s="9" t="s">
        <v>205</v>
      </c>
      <c r="O38" s="9" t="s">
        <v>137</v>
      </c>
      <c r="P38" s="9" t="s">
        <v>137</v>
      </c>
      <c r="Q38" s="10" t="str">
        <f t="shared" si="1"/>
        <v>Full Office Job</v>
      </c>
      <c r="R38" s="10">
        <v>4</v>
      </c>
      <c r="S38" s="9" t="s">
        <v>282</v>
      </c>
      <c r="T38" s="9" t="s">
        <v>137</v>
      </c>
      <c r="U38" s="9" t="str">
        <f>IF(S38&lt;&gt;"",S38,IF(T38&lt;&gt;"",VLOOKUP(T38,Metadata!$S$2:$T$228,2,FALSE),""))</f>
        <v>Computer &amp; Network Security</v>
      </c>
      <c r="V38" s="9" t="s">
        <v>274</v>
      </c>
      <c r="W38" s="9" t="s">
        <v>137</v>
      </c>
      <c r="X38" s="9" t="s">
        <v>269</v>
      </c>
      <c r="Y38" s="9" t="s">
        <v>137</v>
      </c>
      <c r="Z38" s="9" t="s">
        <v>184</v>
      </c>
      <c r="AA38" s="9" t="s">
        <v>165</v>
      </c>
      <c r="AB38" s="9" t="s">
        <v>137</v>
      </c>
      <c r="AC38" s="9" t="s">
        <v>147</v>
      </c>
      <c r="AD38" s="9"/>
      <c r="AE38" s="9"/>
      <c r="AF38" s="9"/>
      <c r="AG38" s="9" t="s">
        <v>166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 t="s">
        <v>167</v>
      </c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10"/>
      <c r="CB38" s="10" t="str">
        <f t="shared" si="5"/>
        <v/>
      </c>
      <c r="CC38" s="10"/>
      <c r="CD38" s="9" t="str">
        <f t="shared" si="2"/>
        <v/>
      </c>
      <c r="CE38" s="9" t="s">
        <v>168</v>
      </c>
      <c r="CF38" s="9" t="s">
        <v>169</v>
      </c>
      <c r="CG38" s="9">
        <f>IF(CF38="","",VLOOKUP(CF38,Metadata!$D$2:$H$20,2,FALSE))</f>
        <v>12500</v>
      </c>
      <c r="CH38" s="9">
        <f>IF(CF38="","",VLOOKUP(CF38,Metadata!$D$2:$H$20,4,FALSE))</f>
        <v>0</v>
      </c>
      <c r="CI38" s="9">
        <f>IF(CF38="","",VLOOKUP(CF38,Metadata!$D$2:$H$20,5,FALSE))</f>
        <v>15000</v>
      </c>
      <c r="CJ38" s="9">
        <f t="shared" si="3"/>
        <v>12500</v>
      </c>
      <c r="CK38" s="9" t="s">
        <v>189</v>
      </c>
      <c r="CL38" s="10">
        <v>2</v>
      </c>
      <c r="CM38" s="10">
        <v>4</v>
      </c>
      <c r="CN38" s="10">
        <v>5</v>
      </c>
      <c r="CO38" s="10">
        <v>5</v>
      </c>
      <c r="CP38" s="10">
        <v>5</v>
      </c>
      <c r="CQ38" s="10">
        <v>5</v>
      </c>
      <c r="CR38" s="10">
        <v>4</v>
      </c>
      <c r="CS38" s="10">
        <v>5</v>
      </c>
      <c r="CT38" s="10">
        <v>6</v>
      </c>
      <c r="CU38" s="10">
        <v>6</v>
      </c>
      <c r="CV38" s="10">
        <v>6</v>
      </c>
      <c r="CW38" s="10">
        <v>5</v>
      </c>
      <c r="CX38" s="10">
        <v>6</v>
      </c>
      <c r="CY38" s="10">
        <v>6</v>
      </c>
      <c r="CZ38" s="10">
        <v>6</v>
      </c>
      <c r="DA38" s="10">
        <v>5</v>
      </c>
      <c r="DB38" s="10">
        <v>5</v>
      </c>
      <c r="DC38" s="10">
        <v>5</v>
      </c>
      <c r="DD38" s="10">
        <v>4</v>
      </c>
      <c r="DE38" s="10">
        <v>5</v>
      </c>
      <c r="DF38" s="10">
        <v>5</v>
      </c>
      <c r="DG38" s="10">
        <v>5</v>
      </c>
      <c r="DH38" s="10">
        <v>5</v>
      </c>
      <c r="DI38" s="10">
        <v>5</v>
      </c>
      <c r="DJ38" s="10">
        <v>5</v>
      </c>
      <c r="DK38" s="10">
        <v>5</v>
      </c>
      <c r="DL38" s="10">
        <v>5</v>
      </c>
      <c r="DM38" s="9" t="s">
        <v>154</v>
      </c>
      <c r="DN38" s="10">
        <v>1991</v>
      </c>
      <c r="DO38" s="9">
        <f t="shared" si="4"/>
        <v>30</v>
      </c>
      <c r="DP38" s="9" t="s">
        <v>155</v>
      </c>
      <c r="DQ38" s="9" t="s">
        <v>156</v>
      </c>
      <c r="DR38" s="9" t="s">
        <v>157</v>
      </c>
      <c r="DS38" s="9" t="s">
        <v>137</v>
      </c>
      <c r="DT38" s="9" t="s">
        <v>181</v>
      </c>
      <c r="DU38" s="9" t="s">
        <v>223</v>
      </c>
      <c r="DV38" s="9" t="str">
        <f>VLOOKUP(DU38,Metadata!$B$2:$C$7,2,FALSE)</f>
        <v>3 - 6 years</v>
      </c>
    </row>
    <row r="39" spans="1:126" ht="15" customHeight="1">
      <c r="A39" s="13">
        <v>38</v>
      </c>
      <c r="B39" s="9" t="s">
        <v>135</v>
      </c>
      <c r="C39" s="9" t="str">
        <f>VLOOKUP(B39,Metadata!$M$2:$N$6,2,FALSE)</f>
        <v>Permanent Employee</v>
      </c>
      <c r="D39" s="9" t="s">
        <v>159</v>
      </c>
      <c r="E39" s="9" t="s">
        <v>137</v>
      </c>
      <c r="F39" s="9" t="s">
        <v>138</v>
      </c>
      <c r="G39" s="9" t="s">
        <v>140</v>
      </c>
      <c r="H39" s="9" t="str">
        <f>IF(G39="","",VLOOKUP(G39,Metadata!$J$2:$K$22,2,FALSE))</f>
        <v>Lisbon Metropolitan Area</v>
      </c>
      <c r="I39" s="9" t="s">
        <v>138</v>
      </c>
      <c r="J39" s="9" t="str">
        <f>IF(I39="","",VLOOKUP(I39,Metadata!$P$2:$Q$43,2,FALSE))</f>
        <v>Europe</v>
      </c>
      <c r="K39" s="9" t="str">
        <f t="shared" si="0"/>
        <v>Portugal</v>
      </c>
      <c r="L39" s="9" t="s">
        <v>140</v>
      </c>
      <c r="M39" s="9" t="str">
        <f>IF(L39="","",VLOOKUP(L39,Metadata!$J$2:$K$22,2,FALSE))</f>
        <v>Lisbon Metropolitan Area</v>
      </c>
      <c r="N39" s="9" t="s">
        <v>141</v>
      </c>
      <c r="O39" s="9" t="s">
        <v>137</v>
      </c>
      <c r="P39" s="9" t="s">
        <v>142</v>
      </c>
      <c r="Q39" s="10" t="str">
        <f t="shared" si="1"/>
        <v>Full Office Job</v>
      </c>
      <c r="R39" s="10">
        <v>4</v>
      </c>
      <c r="S39" s="9" t="s">
        <v>161</v>
      </c>
      <c r="T39" s="9" t="s">
        <v>137</v>
      </c>
      <c r="U39" s="9" t="str">
        <f>IF(S39&lt;&gt;"",S39,IF(T39&lt;&gt;"",VLOOKUP(T39,Metadata!$S$2:$T$228,2,FALSE),""))</f>
        <v>Full-Stack Developer</v>
      </c>
      <c r="V39" s="9" t="s">
        <v>276</v>
      </c>
      <c r="W39" s="9" t="s">
        <v>137</v>
      </c>
      <c r="X39" s="9" t="s">
        <v>145</v>
      </c>
      <c r="Y39" s="9" t="s">
        <v>137</v>
      </c>
      <c r="Z39" s="9" t="s">
        <v>218</v>
      </c>
      <c r="AA39" s="9" t="s">
        <v>137</v>
      </c>
      <c r="AB39" s="9" t="s">
        <v>137</v>
      </c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 t="s">
        <v>273</v>
      </c>
      <c r="BJ39" s="9" t="s">
        <v>167</v>
      </c>
      <c r="BK39" s="9" t="s">
        <v>198</v>
      </c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12" t="s">
        <v>273</v>
      </c>
      <c r="BY39" s="9"/>
      <c r="BZ39" s="9"/>
      <c r="CA39" s="10"/>
      <c r="CB39" s="10" t="str">
        <f t="shared" si="5"/>
        <v/>
      </c>
      <c r="CC39" s="10"/>
      <c r="CD39" s="9" t="str">
        <f t="shared" si="2"/>
        <v/>
      </c>
      <c r="CE39" s="9" t="s">
        <v>232</v>
      </c>
      <c r="CF39" s="9" t="s">
        <v>188</v>
      </c>
      <c r="CG39" s="9">
        <f>IF(CF39="","",VLOOKUP(CF39,Metadata!$D$2:$H$20,2,FALSE))</f>
        <v>17500</v>
      </c>
      <c r="CH39" s="9">
        <f>IF(CF39="","",VLOOKUP(CF39,Metadata!$D$2:$H$20,4,FALSE))</f>
        <v>15000</v>
      </c>
      <c r="CI39" s="9">
        <f>IF(CF39="","",VLOOKUP(CF39,Metadata!$D$2:$H$20,5,FALSE))</f>
        <v>20000</v>
      </c>
      <c r="CJ39" s="9">
        <f t="shared" si="3"/>
        <v>17500</v>
      </c>
      <c r="CK39" s="9" t="s">
        <v>201</v>
      </c>
      <c r="CL39" s="10">
        <v>6</v>
      </c>
      <c r="CM39" s="10">
        <v>3</v>
      </c>
      <c r="CN39" s="10">
        <v>6</v>
      </c>
      <c r="CO39" s="10">
        <v>5</v>
      </c>
      <c r="CP39" s="10">
        <v>6</v>
      </c>
      <c r="CQ39" s="10">
        <v>7</v>
      </c>
      <c r="CR39" s="10">
        <v>5</v>
      </c>
      <c r="CS39" s="10">
        <v>7</v>
      </c>
      <c r="CT39" s="10">
        <v>3</v>
      </c>
      <c r="CU39" s="10">
        <v>6</v>
      </c>
      <c r="CV39" s="10">
        <v>6</v>
      </c>
      <c r="CW39" s="10">
        <v>4</v>
      </c>
      <c r="CX39" s="10">
        <v>5</v>
      </c>
      <c r="CY39" s="10">
        <v>5</v>
      </c>
      <c r="CZ39" s="10">
        <v>5</v>
      </c>
      <c r="DA39" s="10">
        <v>3</v>
      </c>
      <c r="DB39" s="10">
        <v>3</v>
      </c>
      <c r="DC39" s="10">
        <v>6</v>
      </c>
      <c r="DD39" s="10">
        <v>2</v>
      </c>
      <c r="DE39" s="10">
        <v>4</v>
      </c>
      <c r="DF39" s="10">
        <v>5</v>
      </c>
      <c r="DG39" s="10">
        <v>5</v>
      </c>
      <c r="DH39" s="10">
        <v>4</v>
      </c>
      <c r="DI39" s="10">
        <v>4</v>
      </c>
      <c r="DJ39" s="10">
        <v>4</v>
      </c>
      <c r="DK39" s="10">
        <v>4</v>
      </c>
      <c r="DL39" s="10">
        <v>3</v>
      </c>
      <c r="DM39" s="9" t="s">
        <v>154</v>
      </c>
      <c r="DN39" s="10">
        <v>1991</v>
      </c>
      <c r="DO39" s="9">
        <f t="shared" si="4"/>
        <v>30</v>
      </c>
      <c r="DP39" s="9" t="s">
        <v>155</v>
      </c>
      <c r="DQ39" s="9" t="s">
        <v>202</v>
      </c>
      <c r="DR39" s="9" t="s">
        <v>157</v>
      </c>
      <c r="DS39" s="9" t="s">
        <v>137</v>
      </c>
      <c r="DT39" s="9" t="s">
        <v>181</v>
      </c>
      <c r="DU39" s="9" t="s">
        <v>233</v>
      </c>
      <c r="DV39" s="9" t="str">
        <f>VLOOKUP(DU39,Metadata!$B$2:$C$7,2,FALSE)</f>
        <v>0 - 3 years</v>
      </c>
    </row>
    <row r="40" spans="1:126" ht="15" customHeight="1">
      <c r="A40" s="13">
        <v>39</v>
      </c>
      <c r="B40" s="9" t="s">
        <v>135</v>
      </c>
      <c r="C40" s="9" t="str">
        <f>VLOOKUP(B40,Metadata!$M$2:$N$6,2,FALSE)</f>
        <v>Permanent Employee</v>
      </c>
      <c r="D40" s="9" t="s">
        <v>159</v>
      </c>
      <c r="E40" s="9" t="s">
        <v>137</v>
      </c>
      <c r="F40" s="9" t="s">
        <v>138</v>
      </c>
      <c r="G40" s="9" t="s">
        <v>283</v>
      </c>
      <c r="H40" s="9" t="str">
        <f>IF(G40="","",VLOOKUP(G40,Metadata!$J$2:$K$22,2,FALSE))</f>
        <v>Lisbon Metropolitan Area</v>
      </c>
      <c r="I40" s="9" t="s">
        <v>138</v>
      </c>
      <c r="J40" s="9" t="str">
        <f>IF(I40="","",VLOOKUP(I40,Metadata!$P$2:$Q$43,2,FALSE))</f>
        <v>Europe</v>
      </c>
      <c r="K40" s="9" t="str">
        <f t="shared" si="0"/>
        <v>Portugal</v>
      </c>
      <c r="L40" s="9" t="s">
        <v>140</v>
      </c>
      <c r="M40" s="9" t="str">
        <f>IF(L40="","",VLOOKUP(L40,Metadata!$J$2:$K$22,2,FALSE))</f>
        <v>Lisbon Metropolitan Area</v>
      </c>
      <c r="N40" s="9" t="s">
        <v>214</v>
      </c>
      <c r="O40" s="9" t="s">
        <v>259</v>
      </c>
      <c r="P40" s="9" t="s">
        <v>142</v>
      </c>
      <c r="Q40" s="10" t="str">
        <f t="shared" si="1"/>
        <v>Full Office Job</v>
      </c>
      <c r="R40" s="10">
        <v>4</v>
      </c>
      <c r="S40" s="9" t="s">
        <v>192</v>
      </c>
      <c r="T40" s="9" t="s">
        <v>137</v>
      </c>
      <c r="U40" s="9" t="str">
        <f>IF(S40&lt;&gt;"",S40,IF(T40&lt;&gt;"",VLOOKUP(T40,Metadata!$S$2:$T$228,2,FALSE),""))</f>
        <v>Back-End Developer</v>
      </c>
      <c r="V40" s="9" t="s">
        <v>261</v>
      </c>
      <c r="W40" s="9" t="s">
        <v>137</v>
      </c>
      <c r="X40" s="9" t="s">
        <v>145</v>
      </c>
      <c r="Y40" s="9" t="s">
        <v>137</v>
      </c>
      <c r="Z40" s="9" t="s">
        <v>184</v>
      </c>
      <c r="AA40" s="9" t="s">
        <v>137</v>
      </c>
      <c r="AB40" s="9" t="s">
        <v>137</v>
      </c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 t="s">
        <v>284</v>
      </c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 t="s">
        <v>219</v>
      </c>
      <c r="BR40" s="9"/>
      <c r="BS40" s="9"/>
      <c r="BT40" s="9"/>
      <c r="BU40" s="9"/>
      <c r="BV40" s="9"/>
      <c r="BW40" s="9"/>
      <c r="BX40" s="9"/>
      <c r="BY40" s="9"/>
      <c r="BZ40" s="9"/>
      <c r="CA40" s="10"/>
      <c r="CB40" s="10" t="str">
        <f t="shared" si="5"/>
        <v/>
      </c>
      <c r="CC40" s="10"/>
      <c r="CD40" s="9" t="str">
        <f t="shared" si="2"/>
        <v/>
      </c>
      <c r="CE40" s="9" t="s">
        <v>168</v>
      </c>
      <c r="CF40" s="9" t="s">
        <v>245</v>
      </c>
      <c r="CG40" s="9">
        <f>IF(CF40="","",VLOOKUP(CF40,Metadata!$D$2:$H$20,2,FALSE))</f>
        <v>42500</v>
      </c>
      <c r="CH40" s="9">
        <f>IF(CF40="","",VLOOKUP(CF40,Metadata!$D$2:$H$20,4,FALSE))</f>
        <v>40000</v>
      </c>
      <c r="CI40" s="9">
        <f>IF(CF40="","",VLOOKUP(CF40,Metadata!$D$2:$H$20,5,FALSE))</f>
        <v>45000</v>
      </c>
      <c r="CJ40" s="9">
        <f t="shared" si="3"/>
        <v>42500</v>
      </c>
      <c r="CK40" s="9" t="s">
        <v>221</v>
      </c>
      <c r="CL40" s="10">
        <v>6</v>
      </c>
      <c r="CM40" s="10">
        <v>3</v>
      </c>
      <c r="CN40" s="10">
        <v>7</v>
      </c>
      <c r="CO40" s="10">
        <v>6</v>
      </c>
      <c r="CP40" s="10">
        <v>6</v>
      </c>
      <c r="CQ40" s="10">
        <v>6</v>
      </c>
      <c r="CR40" s="10">
        <v>4</v>
      </c>
      <c r="CS40" s="10">
        <v>7</v>
      </c>
      <c r="CT40" s="10">
        <v>7</v>
      </c>
      <c r="CU40" s="10">
        <v>6</v>
      </c>
      <c r="CV40" s="10">
        <v>6</v>
      </c>
      <c r="CW40" s="10">
        <v>5</v>
      </c>
      <c r="CX40" s="10">
        <v>5</v>
      </c>
      <c r="CY40" s="10">
        <v>6</v>
      </c>
      <c r="CZ40" s="10">
        <v>7</v>
      </c>
      <c r="DA40" s="10">
        <v>6</v>
      </c>
      <c r="DB40" s="10">
        <v>6</v>
      </c>
      <c r="DC40" s="10">
        <v>7</v>
      </c>
      <c r="DD40" s="10">
        <v>4</v>
      </c>
      <c r="DE40" s="10">
        <v>5</v>
      </c>
      <c r="DF40" s="10">
        <v>6</v>
      </c>
      <c r="DG40" s="10">
        <v>6</v>
      </c>
      <c r="DH40" s="10">
        <v>7</v>
      </c>
      <c r="DI40" s="10">
        <v>6</v>
      </c>
      <c r="DJ40" s="10">
        <v>4</v>
      </c>
      <c r="DK40" s="10">
        <v>5</v>
      </c>
      <c r="DL40" s="10">
        <v>6</v>
      </c>
      <c r="DM40" s="9" t="s">
        <v>154</v>
      </c>
      <c r="DN40" s="10">
        <v>1990</v>
      </c>
      <c r="DO40" s="9">
        <f t="shared" si="4"/>
        <v>31</v>
      </c>
      <c r="DP40" s="9" t="s">
        <v>155</v>
      </c>
      <c r="DQ40" s="9" t="s">
        <v>202</v>
      </c>
      <c r="DR40" s="9" t="s">
        <v>157</v>
      </c>
      <c r="DS40" s="9" t="s">
        <v>137</v>
      </c>
      <c r="DT40" s="9" t="s">
        <v>181</v>
      </c>
      <c r="DU40" s="9" t="s">
        <v>203</v>
      </c>
      <c r="DV40" s="9" t="str">
        <f>VLOOKUP(DU40,Metadata!$B$2:$C$7,2,FALSE)</f>
        <v>6+ years</v>
      </c>
    </row>
    <row r="41" spans="1:126" ht="15" customHeight="1">
      <c r="A41" s="13">
        <v>40</v>
      </c>
      <c r="B41" s="9" t="s">
        <v>135</v>
      </c>
      <c r="C41" s="9" t="str">
        <f>VLOOKUP(B41,Metadata!$M$2:$N$6,2,FALSE)</f>
        <v>Permanent Employee</v>
      </c>
      <c r="D41" s="9" t="s">
        <v>159</v>
      </c>
      <c r="E41" s="9" t="s">
        <v>137</v>
      </c>
      <c r="F41" s="9" t="s">
        <v>138</v>
      </c>
      <c r="G41" s="9" t="s">
        <v>285</v>
      </c>
      <c r="H41" s="9" t="str">
        <f>IF(G41="","",VLOOKUP(G41,Metadata!$J$2:$K$22,2,FALSE))</f>
        <v>Centre</v>
      </c>
      <c r="I41" s="9" t="s">
        <v>138</v>
      </c>
      <c r="J41" s="9" t="str">
        <f>IF(I41="","",VLOOKUP(I41,Metadata!$P$2:$Q$43,2,FALSE))</f>
        <v>Europe</v>
      </c>
      <c r="K41" s="9" t="str">
        <f t="shared" si="0"/>
        <v>Portugal</v>
      </c>
      <c r="L41" s="9" t="s">
        <v>204</v>
      </c>
      <c r="M41" s="9" t="str">
        <f>IF(L41="","",VLOOKUP(L41,Metadata!$J$2:$K$22,2,FALSE))</f>
        <v>Centre</v>
      </c>
      <c r="N41" s="9" t="s">
        <v>141</v>
      </c>
      <c r="O41" s="9" t="s">
        <v>137</v>
      </c>
      <c r="P41" s="9" t="s">
        <v>191</v>
      </c>
      <c r="Q41" s="10" t="str">
        <f t="shared" si="1"/>
        <v>Remote Job (full or flexible)</v>
      </c>
      <c r="R41" s="10">
        <v>4</v>
      </c>
      <c r="S41" s="9" t="s">
        <v>161</v>
      </c>
      <c r="T41" s="9" t="s">
        <v>137</v>
      </c>
      <c r="U41" s="9" t="str">
        <f>IF(S41&lt;&gt;"",S41,IF(T41&lt;&gt;"",VLOOKUP(T41,Metadata!$S$2:$T$228,2,FALSE),""))</f>
        <v>Full-Stack Developer</v>
      </c>
      <c r="V41" s="9" t="s">
        <v>256</v>
      </c>
      <c r="W41" s="9" t="s">
        <v>137</v>
      </c>
      <c r="X41" s="9" t="s">
        <v>163</v>
      </c>
      <c r="Y41" s="9" t="s">
        <v>137</v>
      </c>
      <c r="Z41" s="9" t="s">
        <v>164</v>
      </c>
      <c r="AA41" s="9" t="s">
        <v>165</v>
      </c>
      <c r="AB41" s="9" t="s">
        <v>253</v>
      </c>
      <c r="AC41" s="9"/>
      <c r="AD41" s="9"/>
      <c r="AE41" s="9"/>
      <c r="AF41" s="9"/>
      <c r="AG41" s="9"/>
      <c r="AH41" s="9"/>
      <c r="AI41" s="9"/>
      <c r="AJ41" s="9" t="s">
        <v>185</v>
      </c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 t="s">
        <v>178</v>
      </c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 t="s">
        <v>199</v>
      </c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10"/>
      <c r="CB41" s="10" t="str">
        <f t="shared" si="5"/>
        <v/>
      </c>
      <c r="CC41" s="10"/>
      <c r="CD41" s="9" t="str">
        <f t="shared" si="2"/>
        <v/>
      </c>
      <c r="CE41" s="9" t="s">
        <v>168</v>
      </c>
      <c r="CF41" s="9" t="s">
        <v>188</v>
      </c>
      <c r="CG41" s="9">
        <f>IF(CF41="","",VLOOKUP(CF41,Metadata!$D$2:$H$20,2,FALSE))</f>
        <v>17500</v>
      </c>
      <c r="CH41" s="9">
        <f>IF(CF41="","",VLOOKUP(CF41,Metadata!$D$2:$H$20,4,FALSE))</f>
        <v>15000</v>
      </c>
      <c r="CI41" s="9">
        <f>IF(CF41="","",VLOOKUP(CF41,Metadata!$D$2:$H$20,5,FALSE))</f>
        <v>20000</v>
      </c>
      <c r="CJ41" s="9">
        <f t="shared" si="3"/>
        <v>17500</v>
      </c>
      <c r="CK41" s="9" t="s">
        <v>201</v>
      </c>
      <c r="CL41" s="10">
        <v>5</v>
      </c>
      <c r="CM41" s="10">
        <v>1</v>
      </c>
      <c r="CN41" s="10">
        <v>5</v>
      </c>
      <c r="CO41" s="10">
        <v>5</v>
      </c>
      <c r="CP41" s="10">
        <v>5</v>
      </c>
      <c r="CQ41" s="10">
        <v>4</v>
      </c>
      <c r="CR41" s="10">
        <v>6</v>
      </c>
      <c r="CS41" s="10">
        <v>5</v>
      </c>
      <c r="CT41" s="10">
        <v>4</v>
      </c>
      <c r="CU41" s="10">
        <v>5</v>
      </c>
      <c r="CV41" s="10">
        <v>5</v>
      </c>
      <c r="CW41" s="10">
        <v>3</v>
      </c>
      <c r="CX41" s="10">
        <v>5</v>
      </c>
      <c r="CY41" s="10">
        <v>4</v>
      </c>
      <c r="CZ41" s="10">
        <v>5</v>
      </c>
      <c r="DA41" s="10">
        <v>3</v>
      </c>
      <c r="DB41" s="10">
        <v>4</v>
      </c>
      <c r="DC41" s="10">
        <v>4</v>
      </c>
      <c r="DD41" s="10">
        <v>4</v>
      </c>
      <c r="DE41" s="10">
        <v>7</v>
      </c>
      <c r="DF41" s="10">
        <v>4</v>
      </c>
      <c r="DG41" s="10">
        <v>5</v>
      </c>
      <c r="DH41" s="10">
        <v>4</v>
      </c>
      <c r="DI41" s="10">
        <v>4</v>
      </c>
      <c r="DJ41" s="10">
        <v>4</v>
      </c>
      <c r="DK41" s="10">
        <v>5</v>
      </c>
      <c r="DL41" s="10">
        <v>4</v>
      </c>
      <c r="DM41" s="9" t="s">
        <v>154</v>
      </c>
      <c r="DN41" s="10">
        <v>1997</v>
      </c>
      <c r="DO41" s="9">
        <f t="shared" si="4"/>
        <v>24</v>
      </c>
      <c r="DP41" s="9" t="s">
        <v>155</v>
      </c>
      <c r="DQ41" s="9" t="s">
        <v>227</v>
      </c>
      <c r="DR41" s="9" t="s">
        <v>157</v>
      </c>
      <c r="DS41" s="9" t="s">
        <v>137</v>
      </c>
      <c r="DT41" s="9" t="s">
        <v>181</v>
      </c>
      <c r="DU41" s="9" t="s">
        <v>168</v>
      </c>
      <c r="DV41" s="9" t="str">
        <f>VLOOKUP(DU41,Metadata!$B$2:$C$7,2,FALSE)</f>
        <v>0 - 3 years</v>
      </c>
    </row>
    <row r="42" spans="1:126" ht="15" customHeight="1">
      <c r="A42" s="13">
        <v>41</v>
      </c>
      <c r="B42" s="9" t="s">
        <v>135</v>
      </c>
      <c r="C42" s="9" t="str">
        <f>VLOOKUP(B42,Metadata!$M$2:$N$6,2,FALSE)</f>
        <v>Permanent Employee</v>
      </c>
      <c r="D42" s="9" t="s">
        <v>159</v>
      </c>
      <c r="E42" s="9" t="s">
        <v>137</v>
      </c>
      <c r="F42" s="9" t="s">
        <v>138</v>
      </c>
      <c r="G42" s="9" t="s">
        <v>172</v>
      </c>
      <c r="H42" s="9" t="str">
        <f>IF(G42="","",VLOOKUP(G42,Metadata!$J$2:$K$22,2,FALSE))</f>
        <v>Porto Metropolitan Area</v>
      </c>
      <c r="I42" s="9" t="s">
        <v>138</v>
      </c>
      <c r="J42" s="9" t="str">
        <f>IF(I42="","",VLOOKUP(I42,Metadata!$P$2:$Q$43,2,FALSE))</f>
        <v>Europe</v>
      </c>
      <c r="K42" s="9" t="str">
        <f t="shared" si="0"/>
        <v>Portugal</v>
      </c>
      <c r="L42" s="9" t="s">
        <v>172</v>
      </c>
      <c r="M42" s="9" t="str">
        <f>IF(L42="","",VLOOKUP(L42,Metadata!$J$2:$K$22,2,FALSE))</f>
        <v>Porto Metropolitan Area</v>
      </c>
      <c r="N42" s="9" t="s">
        <v>141</v>
      </c>
      <c r="O42" s="9" t="s">
        <v>137</v>
      </c>
      <c r="P42" s="9" t="s">
        <v>142</v>
      </c>
      <c r="Q42" s="10" t="str">
        <f t="shared" si="1"/>
        <v>Full Office Job</v>
      </c>
      <c r="R42" s="10">
        <v>4</v>
      </c>
      <c r="S42" s="9" t="s">
        <v>216</v>
      </c>
      <c r="T42" s="9" t="s">
        <v>137</v>
      </c>
      <c r="U42" s="9" t="str">
        <f>IF(S42&lt;&gt;"",S42,IF(T42&lt;&gt;"",VLOOKUP(T42,Metadata!$S$2:$T$228,2,FALSE),""))</f>
        <v>Front-End Developer</v>
      </c>
      <c r="V42" s="9" t="s">
        <v>162</v>
      </c>
      <c r="W42" s="9" t="s">
        <v>137</v>
      </c>
      <c r="X42" s="9" t="s">
        <v>145</v>
      </c>
      <c r="Y42" s="9" t="s">
        <v>137</v>
      </c>
      <c r="Z42" s="9" t="s">
        <v>146</v>
      </c>
      <c r="AA42" s="9" t="s">
        <v>137</v>
      </c>
      <c r="AB42" s="9" t="s">
        <v>137</v>
      </c>
      <c r="AC42" s="9"/>
      <c r="AD42" s="9"/>
      <c r="AE42" s="9"/>
      <c r="AF42" s="9"/>
      <c r="AG42" s="9"/>
      <c r="AH42" s="9"/>
      <c r="AI42" s="9"/>
      <c r="AJ42" s="9" t="s">
        <v>185</v>
      </c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 t="s">
        <v>178</v>
      </c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 t="s">
        <v>199</v>
      </c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10"/>
      <c r="CB42" s="10" t="str">
        <f t="shared" si="5"/>
        <v/>
      </c>
      <c r="CC42" s="10"/>
      <c r="CD42" s="9" t="str">
        <f t="shared" si="2"/>
        <v/>
      </c>
      <c r="CE42" s="9" t="s">
        <v>168</v>
      </c>
      <c r="CF42" s="9" t="s">
        <v>225</v>
      </c>
      <c r="CG42" s="9">
        <f>IF(CF42="","",VLOOKUP(CF42,Metadata!$D$2:$H$20,2,FALSE))</f>
        <v>22500</v>
      </c>
      <c r="CH42" s="9">
        <f>IF(CF42="","",VLOOKUP(CF42,Metadata!$D$2:$H$20,4,FALSE))</f>
        <v>20000</v>
      </c>
      <c r="CI42" s="9">
        <f>IF(CF42="","",VLOOKUP(CF42,Metadata!$D$2:$H$20,5,FALSE))</f>
        <v>25000</v>
      </c>
      <c r="CJ42" s="9">
        <f t="shared" si="3"/>
        <v>22500</v>
      </c>
      <c r="CK42" s="9" t="s">
        <v>221</v>
      </c>
      <c r="CL42" s="10">
        <v>6</v>
      </c>
      <c r="CM42" s="10">
        <v>1</v>
      </c>
      <c r="CN42" s="10">
        <v>7</v>
      </c>
      <c r="CO42" s="10">
        <v>6</v>
      </c>
      <c r="CP42" s="10">
        <v>5</v>
      </c>
      <c r="CQ42" s="10">
        <v>6</v>
      </c>
      <c r="CR42" s="10">
        <v>5</v>
      </c>
      <c r="CS42" s="10">
        <v>4</v>
      </c>
      <c r="CT42" s="10">
        <v>6</v>
      </c>
      <c r="CU42" s="10">
        <v>6</v>
      </c>
      <c r="CV42" s="10">
        <v>6</v>
      </c>
      <c r="CW42" s="10">
        <v>5</v>
      </c>
      <c r="CX42" s="10">
        <v>6</v>
      </c>
      <c r="CY42" s="10">
        <v>6</v>
      </c>
      <c r="CZ42" s="10">
        <v>6</v>
      </c>
      <c r="DA42" s="10">
        <v>5</v>
      </c>
      <c r="DB42" s="10">
        <v>4</v>
      </c>
      <c r="DC42" s="10">
        <v>6</v>
      </c>
      <c r="DD42" s="10">
        <v>4</v>
      </c>
      <c r="DE42" s="10">
        <v>7</v>
      </c>
      <c r="DF42" s="10">
        <v>5</v>
      </c>
      <c r="DG42" s="10">
        <v>7</v>
      </c>
      <c r="DH42" s="10">
        <v>7</v>
      </c>
      <c r="DI42" s="10">
        <v>7</v>
      </c>
      <c r="DJ42" s="10">
        <v>1</v>
      </c>
      <c r="DK42" s="10">
        <v>2</v>
      </c>
      <c r="DL42" s="10">
        <v>1</v>
      </c>
      <c r="DM42" s="9" t="s">
        <v>154</v>
      </c>
      <c r="DN42" s="10">
        <v>1997</v>
      </c>
      <c r="DO42" s="9">
        <f t="shared" si="4"/>
        <v>24</v>
      </c>
      <c r="DP42" s="9" t="s">
        <v>155</v>
      </c>
      <c r="DQ42" s="9" t="s">
        <v>202</v>
      </c>
      <c r="DR42" s="9" t="s">
        <v>157</v>
      </c>
      <c r="DS42" s="9" t="s">
        <v>137</v>
      </c>
      <c r="DT42" s="9" t="s">
        <v>181</v>
      </c>
      <c r="DU42" s="9" t="s">
        <v>168</v>
      </c>
      <c r="DV42" s="9" t="str">
        <f>VLOOKUP(DU42,Metadata!$B$2:$C$7,2,FALSE)</f>
        <v>0 - 3 years</v>
      </c>
    </row>
    <row r="43" spans="1:126" ht="15" customHeight="1">
      <c r="A43" s="13">
        <v>42</v>
      </c>
      <c r="B43" s="9" t="s">
        <v>135</v>
      </c>
      <c r="C43" s="9" t="str">
        <f>VLOOKUP(B43,Metadata!$M$2:$N$6,2,FALSE)</f>
        <v>Permanent Employee</v>
      </c>
      <c r="D43" s="9" t="s">
        <v>136</v>
      </c>
      <c r="E43" s="9" t="s">
        <v>137</v>
      </c>
      <c r="F43" s="9" t="s">
        <v>138</v>
      </c>
      <c r="G43" s="9" t="s">
        <v>172</v>
      </c>
      <c r="H43" s="9" t="str">
        <f>IF(G43="","",VLOOKUP(G43,Metadata!$J$2:$K$22,2,FALSE))</f>
        <v>Porto Metropolitan Area</v>
      </c>
      <c r="I43" s="9" t="s">
        <v>138</v>
      </c>
      <c r="J43" s="9" t="str">
        <f>IF(I43="","",VLOOKUP(I43,Metadata!$P$2:$Q$43,2,FALSE))</f>
        <v>Europe</v>
      </c>
      <c r="K43" s="9" t="str">
        <f t="shared" si="0"/>
        <v>Portugal</v>
      </c>
      <c r="L43" s="9" t="s">
        <v>140</v>
      </c>
      <c r="M43" s="9" t="str">
        <f>IF(L43="","",VLOOKUP(L43,Metadata!$J$2:$K$22,2,FALSE))</f>
        <v>Lisbon Metropolitan Area</v>
      </c>
      <c r="N43" s="9" t="s">
        <v>141</v>
      </c>
      <c r="O43" s="9" t="s">
        <v>137</v>
      </c>
      <c r="P43" s="9" t="s">
        <v>191</v>
      </c>
      <c r="Q43" s="10" t="str">
        <f t="shared" si="1"/>
        <v>Remote Job (full or flexible)</v>
      </c>
      <c r="R43" s="10">
        <v>5</v>
      </c>
      <c r="S43" s="9" t="s">
        <v>229</v>
      </c>
      <c r="T43" s="9" t="s">
        <v>137</v>
      </c>
      <c r="U43" s="9" t="str">
        <f>IF(S43&lt;&gt;"",S43,IF(T43&lt;&gt;"",VLOOKUP(T43,Metadata!$S$2:$T$228,2,FALSE),""))</f>
        <v>Project Manager</v>
      </c>
      <c r="V43" s="9" t="s">
        <v>234</v>
      </c>
      <c r="W43" s="9" t="s">
        <v>137</v>
      </c>
      <c r="X43" s="9" t="s">
        <v>163</v>
      </c>
      <c r="Y43" s="9" t="s">
        <v>137</v>
      </c>
      <c r="Z43" s="9" t="s">
        <v>193</v>
      </c>
      <c r="AA43" s="9" t="s">
        <v>137</v>
      </c>
      <c r="AB43" s="9" t="s">
        <v>137</v>
      </c>
      <c r="AC43" s="9"/>
      <c r="AD43" s="9"/>
      <c r="AE43" s="9"/>
      <c r="AF43" s="9"/>
      <c r="AG43" s="9"/>
      <c r="AH43" s="9" t="s">
        <v>176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 t="s">
        <v>178</v>
      </c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 t="s">
        <v>257</v>
      </c>
      <c r="BP43" s="9"/>
      <c r="BQ43" s="9"/>
      <c r="BR43" s="9"/>
      <c r="BS43" s="9"/>
      <c r="BT43" s="9"/>
      <c r="BU43" s="9"/>
      <c r="BV43" s="9"/>
      <c r="BW43" s="9" t="s">
        <v>286</v>
      </c>
      <c r="BX43" s="9"/>
      <c r="BY43" s="9"/>
      <c r="BZ43" s="9"/>
      <c r="CA43" s="10"/>
      <c r="CB43" s="10" t="str">
        <f t="shared" si="5"/>
        <v/>
      </c>
      <c r="CC43" s="10"/>
      <c r="CD43" s="9" t="str">
        <f t="shared" si="2"/>
        <v/>
      </c>
      <c r="CE43" s="9" t="s">
        <v>151</v>
      </c>
      <c r="CF43" s="9" t="s">
        <v>225</v>
      </c>
      <c r="CG43" s="9">
        <f>IF(CF43="","",VLOOKUP(CF43,Metadata!$D$2:$H$20,2,FALSE))</f>
        <v>22500</v>
      </c>
      <c r="CH43" s="9">
        <f>IF(CF43="","",VLOOKUP(CF43,Metadata!$D$2:$H$20,4,FALSE))</f>
        <v>20000</v>
      </c>
      <c r="CI43" s="9">
        <f>IF(CF43="","",VLOOKUP(CF43,Metadata!$D$2:$H$20,5,FALSE))</f>
        <v>25000</v>
      </c>
      <c r="CJ43" s="9">
        <f t="shared" si="3"/>
        <v>22500</v>
      </c>
      <c r="CK43" s="9" t="s">
        <v>153</v>
      </c>
      <c r="CL43" s="10">
        <v>2</v>
      </c>
      <c r="CM43" s="10">
        <v>5</v>
      </c>
      <c r="CN43" s="10">
        <v>7</v>
      </c>
      <c r="CO43" s="10">
        <v>7</v>
      </c>
      <c r="CP43" s="10">
        <v>6</v>
      </c>
      <c r="CQ43" s="10">
        <v>7</v>
      </c>
      <c r="CR43" s="10">
        <v>6</v>
      </c>
      <c r="CS43" s="10">
        <v>5</v>
      </c>
      <c r="CT43" s="10">
        <v>4</v>
      </c>
      <c r="CU43" s="10">
        <v>6</v>
      </c>
      <c r="CV43" s="10">
        <v>4</v>
      </c>
      <c r="CW43" s="10">
        <v>4</v>
      </c>
      <c r="CX43" s="10">
        <v>4</v>
      </c>
      <c r="CY43" s="10">
        <v>2</v>
      </c>
      <c r="CZ43" s="10">
        <v>7</v>
      </c>
      <c r="DA43" s="10">
        <v>6</v>
      </c>
      <c r="DB43" s="10">
        <v>6</v>
      </c>
      <c r="DC43" s="10">
        <v>7</v>
      </c>
      <c r="DD43" s="10">
        <v>4</v>
      </c>
      <c r="DE43" s="10">
        <v>7</v>
      </c>
      <c r="DF43" s="10">
        <v>6</v>
      </c>
      <c r="DG43" s="10">
        <v>7</v>
      </c>
      <c r="DH43" s="10">
        <v>5</v>
      </c>
      <c r="DI43" s="10">
        <v>4</v>
      </c>
      <c r="DJ43" s="10">
        <v>6</v>
      </c>
      <c r="DK43" s="10">
        <v>6</v>
      </c>
      <c r="DL43" s="10">
        <v>4</v>
      </c>
      <c r="DM43" s="9" t="s">
        <v>154</v>
      </c>
      <c r="DN43" s="10">
        <v>1989</v>
      </c>
      <c r="DO43" s="9">
        <f t="shared" si="4"/>
        <v>32</v>
      </c>
      <c r="DP43" s="9" t="s">
        <v>287</v>
      </c>
      <c r="DQ43" s="9" t="s">
        <v>156</v>
      </c>
      <c r="DR43" s="9" t="s">
        <v>170</v>
      </c>
      <c r="DS43" s="9" t="s">
        <v>137</v>
      </c>
      <c r="DT43" s="9" t="s">
        <v>181</v>
      </c>
      <c r="DU43" s="9" t="s">
        <v>203</v>
      </c>
      <c r="DV43" s="9" t="str">
        <f>VLOOKUP(DU43,Metadata!$B$2:$C$7,2,FALSE)</f>
        <v>6+ years</v>
      </c>
    </row>
    <row r="44" spans="1:126" ht="15" customHeight="1">
      <c r="A44" s="13">
        <v>43</v>
      </c>
      <c r="B44" s="9" t="s">
        <v>135</v>
      </c>
      <c r="C44" s="9" t="str">
        <f>VLOOKUP(B44,Metadata!$M$2:$N$6,2,FALSE)</f>
        <v>Permanent Employee</v>
      </c>
      <c r="D44" s="9" t="s">
        <v>136</v>
      </c>
      <c r="E44" s="9" t="s">
        <v>137</v>
      </c>
      <c r="F44" s="9" t="s">
        <v>138</v>
      </c>
      <c r="G44" s="9" t="s">
        <v>140</v>
      </c>
      <c r="H44" s="9" t="str">
        <f>IF(G44="","",VLOOKUP(G44,Metadata!$J$2:$K$22,2,FALSE))</f>
        <v>Lisbon Metropolitan Area</v>
      </c>
      <c r="I44" s="9" t="s">
        <v>138</v>
      </c>
      <c r="J44" s="9" t="str">
        <f>IF(I44="","",VLOOKUP(I44,Metadata!$P$2:$Q$43,2,FALSE))</f>
        <v>Europe</v>
      </c>
      <c r="K44" s="9" t="str">
        <f t="shared" si="0"/>
        <v>Portugal</v>
      </c>
      <c r="L44" s="9" t="s">
        <v>263</v>
      </c>
      <c r="M44" s="9" t="str">
        <f>IF(L44="","",VLOOKUP(L44,Metadata!$J$2:$K$22,2,FALSE))</f>
        <v>North</v>
      </c>
      <c r="N44" s="9" t="s">
        <v>141</v>
      </c>
      <c r="O44" s="9" t="s">
        <v>137</v>
      </c>
      <c r="P44" s="9" t="s">
        <v>191</v>
      </c>
      <c r="Q44" s="10" t="str">
        <f t="shared" si="1"/>
        <v>Remote Job (full or flexible)</v>
      </c>
      <c r="R44" s="10">
        <v>6</v>
      </c>
      <c r="S44" s="9" t="s">
        <v>143</v>
      </c>
      <c r="T44" s="9" t="s">
        <v>137</v>
      </c>
      <c r="U44" s="9" t="str">
        <f>IF(S44&lt;&gt;"",S44,IF(T44&lt;&gt;"",VLOOKUP(T44,Metadata!$S$2:$T$228,2,FALSE),""))</f>
        <v>Technical Team Leader</v>
      </c>
      <c r="V44" s="9" t="s">
        <v>207</v>
      </c>
      <c r="W44" s="9" t="s">
        <v>137</v>
      </c>
      <c r="X44" s="9" t="s">
        <v>145</v>
      </c>
      <c r="Y44" s="9" t="s">
        <v>137</v>
      </c>
      <c r="Z44" s="9" t="s">
        <v>224</v>
      </c>
      <c r="AA44" s="9" t="s">
        <v>137</v>
      </c>
      <c r="AB44" s="9" t="s">
        <v>137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 t="s">
        <v>150</v>
      </c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 t="s">
        <v>150</v>
      </c>
      <c r="BZ44" s="9" t="s">
        <v>137</v>
      </c>
      <c r="CA44" s="10"/>
      <c r="CB44" s="10" t="str">
        <f t="shared" si="5"/>
        <v/>
      </c>
      <c r="CC44" s="10"/>
      <c r="CD44" s="9" t="str">
        <f t="shared" si="2"/>
        <v/>
      </c>
      <c r="CE44" s="9" t="s">
        <v>168</v>
      </c>
      <c r="CF44" s="9" t="s">
        <v>220</v>
      </c>
      <c r="CG44" s="9">
        <f>IF(CF44="","",VLOOKUP(CF44,Metadata!$D$2:$H$20,2,FALSE))</f>
        <v>27500</v>
      </c>
      <c r="CH44" s="9">
        <f>IF(CF44="","",VLOOKUP(CF44,Metadata!$D$2:$H$20,4,FALSE))</f>
        <v>25000</v>
      </c>
      <c r="CI44" s="9">
        <f>IF(CF44="","",VLOOKUP(CF44,Metadata!$D$2:$H$20,5,FALSE))</f>
        <v>30000</v>
      </c>
      <c r="CJ44" s="9">
        <f t="shared" si="3"/>
        <v>27500</v>
      </c>
      <c r="CK44" s="9" t="s">
        <v>189</v>
      </c>
      <c r="CL44" s="10">
        <v>2</v>
      </c>
      <c r="CM44" s="10">
        <v>3</v>
      </c>
      <c r="CN44" s="10">
        <v>7</v>
      </c>
      <c r="CO44" s="10">
        <v>5</v>
      </c>
      <c r="CP44" s="10">
        <v>3</v>
      </c>
      <c r="CQ44" s="10">
        <v>5</v>
      </c>
      <c r="CR44" s="10">
        <v>7</v>
      </c>
      <c r="CS44" s="10">
        <v>7</v>
      </c>
      <c r="CT44" s="10">
        <v>3</v>
      </c>
      <c r="CU44" s="10">
        <v>6</v>
      </c>
      <c r="CV44" s="10">
        <v>4</v>
      </c>
      <c r="CW44" s="10">
        <v>4</v>
      </c>
      <c r="CX44" s="10">
        <v>7</v>
      </c>
      <c r="CY44" s="10">
        <v>5</v>
      </c>
      <c r="CZ44" s="10">
        <v>6</v>
      </c>
      <c r="DA44" s="10">
        <v>4</v>
      </c>
      <c r="DB44" s="10">
        <v>5</v>
      </c>
      <c r="DC44" s="10">
        <v>7</v>
      </c>
      <c r="DD44" s="10">
        <v>6</v>
      </c>
      <c r="DE44" s="10">
        <v>5</v>
      </c>
      <c r="DF44" s="10">
        <v>4</v>
      </c>
      <c r="DG44" s="10">
        <v>4</v>
      </c>
      <c r="DH44" s="10">
        <v>5</v>
      </c>
      <c r="DI44" s="10">
        <v>6</v>
      </c>
      <c r="DJ44" s="10">
        <v>3</v>
      </c>
      <c r="DK44" s="10">
        <v>4</v>
      </c>
      <c r="DL44" s="10">
        <v>5</v>
      </c>
      <c r="DM44" s="9" t="s">
        <v>154</v>
      </c>
      <c r="DN44" s="10">
        <v>1991</v>
      </c>
      <c r="DO44" s="9">
        <f t="shared" si="4"/>
        <v>30</v>
      </c>
      <c r="DP44" s="9" t="s">
        <v>287</v>
      </c>
      <c r="DQ44" s="9" t="s">
        <v>202</v>
      </c>
      <c r="DR44" s="9" t="s">
        <v>157</v>
      </c>
      <c r="DS44" s="9" t="s">
        <v>137</v>
      </c>
      <c r="DT44" s="9" t="s">
        <v>181</v>
      </c>
      <c r="DU44" s="9" t="s">
        <v>203</v>
      </c>
      <c r="DV44" s="9" t="str">
        <f>VLOOKUP(DU44,Metadata!$B$2:$C$7,2,FALSE)</f>
        <v>6+ years</v>
      </c>
    </row>
    <row r="45" spans="1:126" ht="15" customHeight="1">
      <c r="A45" s="13">
        <v>44</v>
      </c>
      <c r="B45" s="9" t="s">
        <v>135</v>
      </c>
      <c r="C45" s="9" t="str">
        <f>VLOOKUP(B45,Metadata!$M$2:$N$6,2,FALSE)</f>
        <v>Permanent Employee</v>
      </c>
      <c r="D45" s="9" t="s">
        <v>159</v>
      </c>
      <c r="E45" s="9" t="s">
        <v>137</v>
      </c>
      <c r="F45" s="9" t="s">
        <v>138</v>
      </c>
      <c r="G45" s="9" t="s">
        <v>172</v>
      </c>
      <c r="H45" s="9" t="str">
        <f>IF(G45="","",VLOOKUP(G45,Metadata!$J$2:$K$22,2,FALSE))</f>
        <v>Porto Metropolitan Area</v>
      </c>
      <c r="I45" s="9" t="s">
        <v>289</v>
      </c>
      <c r="J45" s="9" t="str">
        <f>IF(I45="","",VLOOKUP(I45,Metadata!$P$2:$Q$43,2,FALSE))</f>
        <v>Europe</v>
      </c>
      <c r="K45" s="9" t="str">
        <f t="shared" si="0"/>
        <v>International</v>
      </c>
      <c r="L45" s="9" t="s">
        <v>137</v>
      </c>
      <c r="M45" s="9" t="str">
        <f>IF(L45="","",VLOOKUP(L45,Metadata!$J$2:$K$22,2,FALSE))</f>
        <v/>
      </c>
      <c r="N45" s="9" t="s">
        <v>141</v>
      </c>
      <c r="O45" s="9" t="s">
        <v>137</v>
      </c>
      <c r="P45" s="9" t="s">
        <v>191</v>
      </c>
      <c r="Q45" s="10" t="str">
        <f t="shared" si="1"/>
        <v>Remote Job (full or flexible)</v>
      </c>
      <c r="R45" s="10">
        <v>7</v>
      </c>
      <c r="S45" s="9" t="s">
        <v>161</v>
      </c>
      <c r="T45" s="9" t="s">
        <v>137</v>
      </c>
      <c r="U45" s="9" t="str">
        <f>IF(S45&lt;&gt;"",S45,IF(T45&lt;&gt;"",VLOOKUP(T45,Metadata!$S$2:$T$228,2,FALSE),""))</f>
        <v>Full-Stack Developer</v>
      </c>
      <c r="V45" s="9" t="s">
        <v>274</v>
      </c>
      <c r="W45" s="9" t="s">
        <v>137</v>
      </c>
      <c r="X45" s="9" t="s">
        <v>163</v>
      </c>
      <c r="Y45" s="9" t="s">
        <v>137</v>
      </c>
      <c r="Z45" s="9" t="s">
        <v>262</v>
      </c>
      <c r="AA45" s="9" t="s">
        <v>165</v>
      </c>
      <c r="AB45" s="9" t="s">
        <v>137</v>
      </c>
      <c r="AC45" s="9" t="s">
        <v>147</v>
      </c>
      <c r="AD45" s="9" t="s">
        <v>148</v>
      </c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 t="s">
        <v>178</v>
      </c>
      <c r="BB45" s="9"/>
      <c r="BC45" s="9"/>
      <c r="BD45" s="9"/>
      <c r="BE45" s="9"/>
      <c r="BF45" s="9"/>
      <c r="BG45" s="9"/>
      <c r="BH45" s="9"/>
      <c r="BI45" s="9"/>
      <c r="BJ45" s="9" t="s">
        <v>167</v>
      </c>
      <c r="BK45" s="9"/>
      <c r="BL45" s="9"/>
      <c r="BM45" s="9"/>
      <c r="BN45" s="9"/>
      <c r="BO45" s="9"/>
      <c r="BP45" s="9"/>
      <c r="BQ45" s="9" t="s">
        <v>219</v>
      </c>
      <c r="BR45" s="9" t="s">
        <v>247</v>
      </c>
      <c r="BS45" s="9"/>
      <c r="BT45" s="9"/>
      <c r="BU45" s="9"/>
      <c r="BV45" s="9"/>
      <c r="BW45" s="9"/>
      <c r="BX45" s="9"/>
      <c r="BY45" s="9"/>
      <c r="BZ45" s="9"/>
      <c r="CA45" s="10"/>
      <c r="CB45" s="10" t="str">
        <f t="shared" si="5"/>
        <v/>
      </c>
      <c r="CC45" s="10"/>
      <c r="CD45" s="9" t="str">
        <f t="shared" si="2"/>
        <v/>
      </c>
      <c r="CE45" s="9" t="s">
        <v>232</v>
      </c>
      <c r="CF45" s="9" t="s">
        <v>152</v>
      </c>
      <c r="CG45" s="9">
        <f>IF(CF45="","",VLOOKUP(CF45,Metadata!$D$2:$H$20,2,FALSE))</f>
        <v>32500</v>
      </c>
      <c r="CH45" s="9">
        <f>IF(CF45="","",VLOOKUP(CF45,Metadata!$D$2:$H$20,4,FALSE))</f>
        <v>30000</v>
      </c>
      <c r="CI45" s="9">
        <f>IF(CF45="","",VLOOKUP(CF45,Metadata!$D$2:$H$20,5,FALSE))</f>
        <v>35000</v>
      </c>
      <c r="CJ45" s="9">
        <f t="shared" si="3"/>
        <v>32500</v>
      </c>
      <c r="CK45" s="9" t="s">
        <v>153</v>
      </c>
      <c r="CL45" s="10">
        <v>6</v>
      </c>
      <c r="CM45" s="10">
        <v>1</v>
      </c>
      <c r="CN45" s="10">
        <v>7</v>
      </c>
      <c r="CO45" s="10">
        <v>7</v>
      </c>
      <c r="CP45" s="10">
        <v>4</v>
      </c>
      <c r="CQ45" s="10">
        <v>5</v>
      </c>
      <c r="CR45" s="10">
        <v>7</v>
      </c>
      <c r="CS45" s="10">
        <v>5</v>
      </c>
      <c r="CT45" s="10">
        <v>6</v>
      </c>
      <c r="CU45" s="10">
        <v>7</v>
      </c>
      <c r="CV45" s="10">
        <v>4</v>
      </c>
      <c r="CW45" s="10">
        <v>3</v>
      </c>
      <c r="CX45" s="10">
        <v>6</v>
      </c>
      <c r="CY45" s="10">
        <v>4</v>
      </c>
      <c r="CZ45" s="10">
        <v>6</v>
      </c>
      <c r="DA45" s="10">
        <v>2</v>
      </c>
      <c r="DB45" s="10">
        <v>2</v>
      </c>
      <c r="DC45" s="10">
        <v>4</v>
      </c>
      <c r="DD45" s="10">
        <v>2</v>
      </c>
      <c r="DE45" s="10">
        <v>7</v>
      </c>
      <c r="DF45" s="10">
        <v>4</v>
      </c>
      <c r="DG45" s="10">
        <v>4</v>
      </c>
      <c r="DH45" s="10">
        <v>5</v>
      </c>
      <c r="DI45" s="10">
        <v>7</v>
      </c>
      <c r="DJ45" s="10">
        <v>4</v>
      </c>
      <c r="DK45" s="10">
        <v>4</v>
      </c>
      <c r="DL45" s="10">
        <v>4</v>
      </c>
      <c r="DM45" s="9" t="s">
        <v>154</v>
      </c>
      <c r="DN45" s="10">
        <v>1992</v>
      </c>
      <c r="DO45" s="9">
        <f t="shared" si="4"/>
        <v>29</v>
      </c>
      <c r="DP45" s="9" t="s">
        <v>155</v>
      </c>
      <c r="DQ45" s="9" t="s">
        <v>156</v>
      </c>
      <c r="DR45" s="9" t="s">
        <v>157</v>
      </c>
      <c r="DS45" s="9" t="s">
        <v>137</v>
      </c>
      <c r="DT45" s="9" t="s">
        <v>181</v>
      </c>
      <c r="DU45" s="9" t="s">
        <v>168</v>
      </c>
      <c r="DV45" s="9" t="str">
        <f>VLOOKUP(DU45,Metadata!$B$2:$C$7,2,FALSE)</f>
        <v>0 - 3 years</v>
      </c>
    </row>
    <row r="46" spans="1:126" ht="15" customHeight="1">
      <c r="A46" s="13">
        <v>45</v>
      </c>
      <c r="B46" s="9" t="s">
        <v>135</v>
      </c>
      <c r="C46" s="9" t="str">
        <f>VLOOKUP(B46,Metadata!$M$2:$N$6,2,FALSE)</f>
        <v>Permanent Employee</v>
      </c>
      <c r="D46" s="9" t="s">
        <v>159</v>
      </c>
      <c r="E46" s="9" t="s">
        <v>137</v>
      </c>
      <c r="F46" s="9" t="s">
        <v>138</v>
      </c>
      <c r="G46" s="9" t="s">
        <v>190</v>
      </c>
      <c r="H46" s="9" t="str">
        <f>IF(G46="","",VLOOKUP(G46,Metadata!$J$2:$K$22,2,FALSE))</f>
        <v>North</v>
      </c>
      <c r="I46" s="9" t="s">
        <v>138</v>
      </c>
      <c r="J46" s="9" t="str">
        <f>IF(I46="","",VLOOKUP(I46,Metadata!$P$2:$Q$43,2,FALSE))</f>
        <v>Europe</v>
      </c>
      <c r="K46" s="9" t="str">
        <f t="shared" si="0"/>
        <v>Portugal</v>
      </c>
      <c r="L46" s="9" t="s">
        <v>190</v>
      </c>
      <c r="M46" s="9" t="str">
        <f>IF(L46="","",VLOOKUP(L46,Metadata!$J$2:$K$22,2,FALSE))</f>
        <v>North</v>
      </c>
      <c r="N46" s="9" t="s">
        <v>141</v>
      </c>
      <c r="O46" s="9" t="s">
        <v>137</v>
      </c>
      <c r="P46" s="9" t="s">
        <v>142</v>
      </c>
      <c r="Q46" s="10" t="str">
        <f t="shared" si="1"/>
        <v>Full Office Job</v>
      </c>
      <c r="R46" s="10">
        <v>6</v>
      </c>
      <c r="S46" s="9" t="s">
        <v>161</v>
      </c>
      <c r="T46" s="9" t="s">
        <v>137</v>
      </c>
      <c r="U46" s="9" t="str">
        <f>IF(S46&lt;&gt;"",S46,IF(T46&lt;&gt;"",VLOOKUP(T46,Metadata!$S$2:$T$228,2,FALSE),""))</f>
        <v>Full-Stack Developer</v>
      </c>
      <c r="V46" s="9" t="s">
        <v>261</v>
      </c>
      <c r="W46" s="9" t="s">
        <v>137</v>
      </c>
      <c r="X46" s="9" t="s">
        <v>145</v>
      </c>
      <c r="Y46" s="9" t="s">
        <v>137</v>
      </c>
      <c r="Z46" s="9" t="s">
        <v>184</v>
      </c>
      <c r="AA46" s="9" t="s">
        <v>165</v>
      </c>
      <c r="AB46" s="9" t="s">
        <v>137</v>
      </c>
      <c r="AC46" s="9" t="s">
        <v>147</v>
      </c>
      <c r="AD46" s="9"/>
      <c r="AE46" s="9" t="s">
        <v>194</v>
      </c>
      <c r="AF46" s="9"/>
      <c r="AG46" s="9"/>
      <c r="AH46" s="9"/>
      <c r="AI46" s="9"/>
      <c r="AJ46" s="9" t="s">
        <v>185</v>
      </c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 t="s">
        <v>198</v>
      </c>
      <c r="BL46" s="9" t="s">
        <v>199</v>
      </c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10"/>
      <c r="CB46" s="10" t="str">
        <f t="shared" si="5"/>
        <v/>
      </c>
      <c r="CC46" s="10"/>
      <c r="CD46" s="9" t="str">
        <f t="shared" si="2"/>
        <v/>
      </c>
      <c r="CE46" s="9" t="s">
        <v>168</v>
      </c>
      <c r="CF46" s="9" t="s">
        <v>225</v>
      </c>
      <c r="CG46" s="9">
        <f>IF(CF46="","",VLOOKUP(CF46,Metadata!$D$2:$H$20,2,FALSE))</f>
        <v>22500</v>
      </c>
      <c r="CH46" s="9">
        <f>IF(CF46="","",VLOOKUP(CF46,Metadata!$D$2:$H$20,4,FALSE))</f>
        <v>20000</v>
      </c>
      <c r="CI46" s="9">
        <f>IF(CF46="","",VLOOKUP(CF46,Metadata!$D$2:$H$20,5,FALSE))</f>
        <v>25000</v>
      </c>
      <c r="CJ46" s="9">
        <f t="shared" si="3"/>
        <v>22500</v>
      </c>
      <c r="CK46" s="9" t="s">
        <v>201</v>
      </c>
      <c r="CL46" s="10">
        <v>4</v>
      </c>
      <c r="CM46" s="10">
        <v>3</v>
      </c>
      <c r="CN46" s="10">
        <v>4</v>
      </c>
      <c r="CO46" s="10">
        <v>7</v>
      </c>
      <c r="CP46" s="10">
        <v>4</v>
      </c>
      <c r="CQ46" s="10">
        <v>4</v>
      </c>
      <c r="CR46" s="10">
        <v>7</v>
      </c>
      <c r="CS46" s="10">
        <v>6</v>
      </c>
      <c r="CT46" s="10">
        <v>4</v>
      </c>
      <c r="CU46" s="10">
        <v>4</v>
      </c>
      <c r="CV46" s="10">
        <v>4</v>
      </c>
      <c r="CW46" s="10">
        <v>5</v>
      </c>
      <c r="CX46" s="10">
        <v>4</v>
      </c>
      <c r="CY46" s="10">
        <v>4</v>
      </c>
      <c r="CZ46" s="10">
        <v>4</v>
      </c>
      <c r="DA46" s="10">
        <v>4</v>
      </c>
      <c r="DB46" s="10">
        <v>7</v>
      </c>
      <c r="DC46" s="10">
        <v>7</v>
      </c>
      <c r="DD46" s="10">
        <v>1</v>
      </c>
      <c r="DE46" s="10">
        <v>7</v>
      </c>
      <c r="DF46" s="10">
        <v>1</v>
      </c>
      <c r="DG46" s="10">
        <v>4</v>
      </c>
      <c r="DH46" s="10">
        <v>4</v>
      </c>
      <c r="DI46" s="10">
        <v>4</v>
      </c>
      <c r="DJ46" s="10">
        <v>7</v>
      </c>
      <c r="DK46" s="10">
        <v>4</v>
      </c>
      <c r="DL46" s="10">
        <v>1</v>
      </c>
      <c r="DM46" s="9" t="s">
        <v>154</v>
      </c>
      <c r="DN46" s="10">
        <v>1995</v>
      </c>
      <c r="DO46" s="9">
        <f t="shared" si="4"/>
        <v>26</v>
      </c>
      <c r="DP46" s="9" t="s">
        <v>155</v>
      </c>
      <c r="DQ46" s="9" t="s">
        <v>202</v>
      </c>
      <c r="DR46" s="9" t="s">
        <v>157</v>
      </c>
      <c r="DS46" s="9" t="s">
        <v>137</v>
      </c>
      <c r="DT46" s="9" t="s">
        <v>181</v>
      </c>
      <c r="DU46" s="9" t="s">
        <v>168</v>
      </c>
      <c r="DV46" s="9" t="str">
        <f>VLOOKUP(DU46,Metadata!$B$2:$C$7,2,FALSE)</f>
        <v>0 - 3 years</v>
      </c>
    </row>
    <row r="47" spans="1:126" ht="15" customHeight="1">
      <c r="A47" s="13">
        <v>46</v>
      </c>
      <c r="B47" s="9" t="s">
        <v>135</v>
      </c>
      <c r="C47" s="9" t="str">
        <f>VLOOKUP(B47,Metadata!$M$2:$N$6,2,FALSE)</f>
        <v>Permanent Employee</v>
      </c>
      <c r="D47" s="9" t="s">
        <v>136</v>
      </c>
      <c r="E47" s="9" t="s">
        <v>137</v>
      </c>
      <c r="F47" s="9" t="s">
        <v>138</v>
      </c>
      <c r="G47" s="9" t="s">
        <v>213</v>
      </c>
      <c r="H47" s="9" t="str">
        <f>IF(G47="","",VLOOKUP(G47,Metadata!$J$2:$K$22,2,FALSE))</f>
        <v>Centre</v>
      </c>
      <c r="I47" s="9" t="s">
        <v>138</v>
      </c>
      <c r="J47" s="9" t="str">
        <f>IF(I47="","",VLOOKUP(I47,Metadata!$P$2:$Q$43,2,FALSE))</f>
        <v>Europe</v>
      </c>
      <c r="K47" s="9" t="str">
        <f t="shared" si="0"/>
        <v>Portugal</v>
      </c>
      <c r="L47" s="9" t="s">
        <v>160</v>
      </c>
      <c r="M47" s="9" t="str">
        <f>IF(L47="","",VLOOKUP(L47,Metadata!$J$2:$K$22,2,FALSE))</f>
        <v>Centre</v>
      </c>
      <c r="N47" s="9" t="s">
        <v>214</v>
      </c>
      <c r="O47" s="9" t="s">
        <v>136</v>
      </c>
      <c r="P47" s="9" t="s">
        <v>191</v>
      </c>
      <c r="Q47" s="10" t="str">
        <f t="shared" si="1"/>
        <v>Remote Job (full or flexible)</v>
      </c>
      <c r="R47" s="10">
        <v>6</v>
      </c>
      <c r="S47" s="9" t="s">
        <v>216</v>
      </c>
      <c r="T47" s="9" t="s">
        <v>137</v>
      </c>
      <c r="U47" s="9" t="str">
        <f>IF(S47&lt;&gt;"",S47,IF(T47&lt;&gt;"",VLOOKUP(T47,Metadata!$S$2:$T$228,2,FALSE),""))</f>
        <v>Front-End Developer</v>
      </c>
      <c r="V47" s="9" t="s">
        <v>268</v>
      </c>
      <c r="W47" s="9" t="s">
        <v>137</v>
      </c>
      <c r="X47" s="9" t="s">
        <v>208</v>
      </c>
      <c r="Y47" s="9" t="s">
        <v>137</v>
      </c>
      <c r="Z47" s="9" t="s">
        <v>184</v>
      </c>
      <c r="AA47" s="9" t="s">
        <v>165</v>
      </c>
      <c r="AB47" s="9" t="s">
        <v>137</v>
      </c>
      <c r="AC47" s="9"/>
      <c r="AD47" s="9"/>
      <c r="AE47" s="9"/>
      <c r="AF47" s="9"/>
      <c r="AG47" s="9"/>
      <c r="AH47" s="9"/>
      <c r="AI47" s="9"/>
      <c r="AJ47" s="9" t="s">
        <v>185</v>
      </c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 t="s">
        <v>178</v>
      </c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 t="s">
        <v>199</v>
      </c>
      <c r="BM47" s="9"/>
      <c r="BN47" s="9" t="s">
        <v>186</v>
      </c>
      <c r="BO47" s="9"/>
      <c r="BP47" s="9"/>
      <c r="BQ47" s="9"/>
      <c r="BR47" s="9" t="s">
        <v>247</v>
      </c>
      <c r="BS47" s="9"/>
      <c r="BT47" s="9"/>
      <c r="BU47" s="9"/>
      <c r="BV47" s="9"/>
      <c r="BW47" s="9"/>
      <c r="BX47" s="9"/>
      <c r="BY47" s="9"/>
      <c r="BZ47" s="9"/>
      <c r="CA47" s="10"/>
      <c r="CB47" s="10" t="str">
        <f t="shared" si="5"/>
        <v/>
      </c>
      <c r="CC47" s="10"/>
      <c r="CD47" s="9" t="str">
        <f t="shared" si="2"/>
        <v/>
      </c>
      <c r="CE47" s="9" t="s">
        <v>168</v>
      </c>
      <c r="CF47" s="9" t="s">
        <v>225</v>
      </c>
      <c r="CG47" s="9">
        <f>IF(CF47="","",VLOOKUP(CF47,Metadata!$D$2:$H$20,2,FALSE))</f>
        <v>22500</v>
      </c>
      <c r="CH47" s="9">
        <f>IF(CF47="","",VLOOKUP(CF47,Metadata!$D$2:$H$20,4,FALSE))</f>
        <v>20000</v>
      </c>
      <c r="CI47" s="9">
        <f>IF(CF47="","",VLOOKUP(CF47,Metadata!$D$2:$H$20,5,FALSE))</f>
        <v>25000</v>
      </c>
      <c r="CJ47" s="9">
        <f t="shared" si="3"/>
        <v>22500</v>
      </c>
      <c r="CK47" s="9" t="s">
        <v>221</v>
      </c>
      <c r="CL47" s="10">
        <v>4</v>
      </c>
      <c r="CM47" s="10">
        <v>4</v>
      </c>
      <c r="CN47" s="10">
        <v>6</v>
      </c>
      <c r="CO47" s="10">
        <v>5</v>
      </c>
      <c r="CP47" s="10">
        <v>5</v>
      </c>
      <c r="CQ47" s="10">
        <v>6</v>
      </c>
      <c r="CR47" s="10">
        <v>6</v>
      </c>
      <c r="CS47" s="10">
        <v>6</v>
      </c>
      <c r="CT47" s="10">
        <v>6</v>
      </c>
      <c r="CU47" s="10">
        <v>6</v>
      </c>
      <c r="CV47" s="10">
        <v>4</v>
      </c>
      <c r="CW47" s="10">
        <v>6</v>
      </c>
      <c r="CX47" s="10">
        <v>5</v>
      </c>
      <c r="CY47" s="10">
        <v>6</v>
      </c>
      <c r="CZ47" s="10">
        <v>5</v>
      </c>
      <c r="DA47" s="10">
        <v>6</v>
      </c>
      <c r="DB47" s="10">
        <v>5</v>
      </c>
      <c r="DC47" s="10">
        <v>6</v>
      </c>
      <c r="DD47" s="10">
        <v>4</v>
      </c>
      <c r="DE47" s="10">
        <v>6</v>
      </c>
      <c r="DF47" s="10">
        <v>5</v>
      </c>
      <c r="DG47" s="10">
        <v>4</v>
      </c>
      <c r="DH47" s="10">
        <v>5</v>
      </c>
      <c r="DI47" s="10">
        <v>5</v>
      </c>
      <c r="DJ47" s="10">
        <v>4</v>
      </c>
      <c r="DK47" s="10">
        <v>4</v>
      </c>
      <c r="DL47" s="10">
        <v>4</v>
      </c>
      <c r="DM47" s="9" t="s">
        <v>154</v>
      </c>
      <c r="DN47" s="10">
        <v>1994</v>
      </c>
      <c r="DO47" s="9">
        <f t="shared" si="4"/>
        <v>27</v>
      </c>
      <c r="DP47" s="9" t="s">
        <v>155</v>
      </c>
      <c r="DQ47" s="9" t="s">
        <v>202</v>
      </c>
      <c r="DR47" s="9" t="s">
        <v>157</v>
      </c>
      <c r="DS47" s="9" t="s">
        <v>137</v>
      </c>
      <c r="DT47" s="9" t="s">
        <v>181</v>
      </c>
      <c r="DU47" s="9" t="s">
        <v>168</v>
      </c>
      <c r="DV47" s="9" t="str">
        <f>VLOOKUP(DU47,Metadata!$B$2:$C$7,2,FALSE)</f>
        <v>0 - 3 years</v>
      </c>
    </row>
    <row r="48" spans="1:126" ht="15" customHeight="1">
      <c r="A48" s="13">
        <v>47</v>
      </c>
      <c r="B48" s="9" t="s">
        <v>135</v>
      </c>
      <c r="C48" s="9" t="str">
        <f>VLOOKUP(B48,Metadata!$M$2:$N$6,2,FALSE)</f>
        <v>Permanent Employee</v>
      </c>
      <c r="D48" s="9" t="s">
        <v>159</v>
      </c>
      <c r="E48" s="9" t="s">
        <v>137</v>
      </c>
      <c r="F48" s="9" t="s">
        <v>138</v>
      </c>
      <c r="G48" s="9" t="s">
        <v>140</v>
      </c>
      <c r="H48" s="9" t="str">
        <f>IF(G48="","",VLOOKUP(G48,Metadata!$J$2:$K$22,2,FALSE))</f>
        <v>Lisbon Metropolitan Area</v>
      </c>
      <c r="I48" s="9" t="s">
        <v>138</v>
      </c>
      <c r="J48" s="9" t="str">
        <f>IF(I48="","",VLOOKUP(I48,Metadata!$P$2:$Q$43,2,FALSE))</f>
        <v>Europe</v>
      </c>
      <c r="K48" s="9" t="str">
        <f t="shared" si="0"/>
        <v>Portugal</v>
      </c>
      <c r="L48" s="9" t="s">
        <v>140</v>
      </c>
      <c r="M48" s="9" t="str">
        <f>IF(L48="","",VLOOKUP(L48,Metadata!$J$2:$K$22,2,FALSE))</f>
        <v>Lisbon Metropolitan Area</v>
      </c>
      <c r="N48" s="9" t="s">
        <v>141</v>
      </c>
      <c r="O48" s="9" t="s">
        <v>137</v>
      </c>
      <c r="P48" s="9" t="s">
        <v>142</v>
      </c>
      <c r="Q48" s="10" t="str">
        <f t="shared" si="1"/>
        <v>Full Office Job</v>
      </c>
      <c r="R48" s="10">
        <v>7</v>
      </c>
      <c r="S48" s="9" t="s">
        <v>290</v>
      </c>
      <c r="T48" s="9" t="s">
        <v>137</v>
      </c>
      <c r="U48" s="9" t="str">
        <f>IF(S48&lt;&gt;"",S48,IF(T48&lt;&gt;"",VLOOKUP(T48,Metadata!$S$2:$T$228,2,FALSE),""))</f>
        <v>Quality Assurance/Testing</v>
      </c>
      <c r="V48" s="9" t="s">
        <v>268</v>
      </c>
      <c r="W48" s="9" t="s">
        <v>137</v>
      </c>
      <c r="X48" s="9" t="s">
        <v>145</v>
      </c>
      <c r="Y48" s="9" t="s">
        <v>137</v>
      </c>
      <c r="Z48" s="9" t="s">
        <v>218</v>
      </c>
      <c r="AA48" s="9" t="s">
        <v>165</v>
      </c>
      <c r="AB48" s="9" t="s">
        <v>137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 t="s">
        <v>167</v>
      </c>
      <c r="BK48" s="9"/>
      <c r="BL48" s="9"/>
      <c r="BM48" s="9"/>
      <c r="BN48" s="9" t="s">
        <v>186</v>
      </c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10"/>
      <c r="CB48" s="10" t="str">
        <f t="shared" si="5"/>
        <v/>
      </c>
      <c r="CC48" s="10"/>
      <c r="CD48" s="9" t="str">
        <f t="shared" si="2"/>
        <v/>
      </c>
      <c r="CE48" s="9" t="s">
        <v>232</v>
      </c>
      <c r="CF48" s="9" t="s">
        <v>169</v>
      </c>
      <c r="CG48" s="9">
        <f>IF(CF48="","",VLOOKUP(CF48,Metadata!$D$2:$H$20,2,FALSE))</f>
        <v>12500</v>
      </c>
      <c r="CH48" s="9">
        <f>IF(CF48="","",VLOOKUP(CF48,Metadata!$D$2:$H$20,4,FALSE))</f>
        <v>0</v>
      </c>
      <c r="CI48" s="9">
        <f>IF(CF48="","",VLOOKUP(CF48,Metadata!$D$2:$H$20,5,FALSE))</f>
        <v>15000</v>
      </c>
      <c r="CJ48" s="9">
        <f t="shared" si="3"/>
        <v>12500</v>
      </c>
      <c r="CK48" s="9" t="s">
        <v>153</v>
      </c>
      <c r="CL48" s="10">
        <v>4</v>
      </c>
      <c r="CM48" s="10">
        <v>5</v>
      </c>
      <c r="CN48" s="10">
        <v>5</v>
      </c>
      <c r="CO48" s="10">
        <v>5</v>
      </c>
      <c r="CP48" s="10">
        <v>7</v>
      </c>
      <c r="CQ48" s="10">
        <v>7</v>
      </c>
      <c r="CR48" s="10">
        <v>7</v>
      </c>
      <c r="CS48" s="10">
        <v>7</v>
      </c>
      <c r="CT48" s="10">
        <v>7</v>
      </c>
      <c r="CU48" s="10">
        <v>7</v>
      </c>
      <c r="CV48" s="10">
        <v>7</v>
      </c>
      <c r="CW48" s="10">
        <v>2</v>
      </c>
      <c r="CX48" s="10">
        <v>6</v>
      </c>
      <c r="CY48" s="10">
        <v>5</v>
      </c>
      <c r="CZ48" s="10">
        <v>7</v>
      </c>
      <c r="DA48" s="10">
        <v>7</v>
      </c>
      <c r="DB48" s="10">
        <v>7</v>
      </c>
      <c r="DC48" s="10">
        <v>7</v>
      </c>
      <c r="DD48" s="10">
        <v>3</v>
      </c>
      <c r="DE48" s="10">
        <v>7</v>
      </c>
      <c r="DF48" s="10">
        <v>7</v>
      </c>
      <c r="DG48" s="10">
        <v>7</v>
      </c>
      <c r="DH48" s="10">
        <v>7</v>
      </c>
      <c r="DI48" s="10">
        <v>3</v>
      </c>
      <c r="DJ48" s="10">
        <v>5</v>
      </c>
      <c r="DK48" s="10">
        <v>7</v>
      </c>
      <c r="DL48" s="10">
        <v>1</v>
      </c>
      <c r="DM48" s="9" t="s">
        <v>154</v>
      </c>
      <c r="DN48" s="10">
        <v>1997</v>
      </c>
      <c r="DO48" s="9">
        <f t="shared" si="4"/>
        <v>24</v>
      </c>
      <c r="DP48" s="9" t="s">
        <v>155</v>
      </c>
      <c r="DQ48" s="9" t="s">
        <v>156</v>
      </c>
      <c r="DR48" s="9" t="s">
        <v>170</v>
      </c>
      <c r="DS48" s="9" t="s">
        <v>137</v>
      </c>
      <c r="DT48" s="9" t="s">
        <v>181</v>
      </c>
      <c r="DU48" s="9" t="s">
        <v>168</v>
      </c>
      <c r="DV48" s="9" t="str">
        <f>VLOOKUP(DU48,Metadata!$B$2:$C$7,2,FALSE)</f>
        <v>0 - 3 years</v>
      </c>
    </row>
    <row r="49" spans="1:126" ht="15" customHeight="1">
      <c r="A49" s="13">
        <v>48</v>
      </c>
      <c r="B49" s="9" t="s">
        <v>135</v>
      </c>
      <c r="C49" s="9" t="str">
        <f>VLOOKUP(B49,Metadata!$M$2:$N$6,2,FALSE)</f>
        <v>Permanent Employee</v>
      </c>
      <c r="D49" s="9" t="s">
        <v>159</v>
      </c>
      <c r="E49" s="9" t="s">
        <v>137</v>
      </c>
      <c r="F49" s="9" t="s">
        <v>138</v>
      </c>
      <c r="G49" s="9" t="s">
        <v>291</v>
      </c>
      <c r="H49" s="9" t="str">
        <f>IF(G49="","",VLOOKUP(G49,Metadata!$J$2:$K$22,2,FALSE))</f>
        <v>Centre</v>
      </c>
      <c r="I49" s="9" t="s">
        <v>138</v>
      </c>
      <c r="J49" s="9" t="str">
        <f>IF(I49="","",VLOOKUP(I49,Metadata!$P$2:$Q$43,2,FALSE))</f>
        <v>Europe</v>
      </c>
      <c r="K49" s="9" t="str">
        <f t="shared" si="0"/>
        <v>Portugal</v>
      </c>
      <c r="L49" s="9" t="s">
        <v>291</v>
      </c>
      <c r="M49" s="9" t="str">
        <f>IF(L49="","",VLOOKUP(L49,Metadata!$J$2:$K$22,2,FALSE))</f>
        <v>Centre</v>
      </c>
      <c r="N49" s="9" t="s">
        <v>141</v>
      </c>
      <c r="O49" s="9" t="s">
        <v>137</v>
      </c>
      <c r="P49" s="9" t="s">
        <v>142</v>
      </c>
      <c r="Q49" s="10" t="str">
        <f t="shared" si="1"/>
        <v>Full Office Job</v>
      </c>
      <c r="R49" s="10">
        <v>5</v>
      </c>
      <c r="S49" s="9" t="s">
        <v>143</v>
      </c>
      <c r="T49" s="9" t="s">
        <v>137</v>
      </c>
      <c r="U49" s="9" t="str">
        <f>IF(S49&lt;&gt;"",S49,IF(T49&lt;&gt;"",VLOOKUP(T49,Metadata!$S$2:$T$228,2,FALSE),""))</f>
        <v>Technical Team Leader</v>
      </c>
      <c r="V49" s="9" t="s">
        <v>256</v>
      </c>
      <c r="W49" s="9" t="s">
        <v>137</v>
      </c>
      <c r="X49" s="9" t="s">
        <v>145</v>
      </c>
      <c r="Y49" s="9" t="s">
        <v>137</v>
      </c>
      <c r="Z49" s="9" t="s">
        <v>224</v>
      </c>
      <c r="AA49" s="9" t="s">
        <v>165</v>
      </c>
      <c r="AB49" s="9" t="s">
        <v>137</v>
      </c>
      <c r="AC49" s="9" t="s">
        <v>147</v>
      </c>
      <c r="AD49" s="9"/>
      <c r="AE49" s="9" t="s">
        <v>194</v>
      </c>
      <c r="AF49" s="9"/>
      <c r="AG49" s="9"/>
      <c r="AH49" s="9"/>
      <c r="AI49" s="9"/>
      <c r="AJ49" s="9" t="s">
        <v>185</v>
      </c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 t="s">
        <v>167</v>
      </c>
      <c r="BK49" s="9" t="s">
        <v>198</v>
      </c>
      <c r="BL49" s="9" t="s">
        <v>199</v>
      </c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10"/>
      <c r="CB49" s="10" t="str">
        <f t="shared" si="5"/>
        <v/>
      </c>
      <c r="CC49" s="10"/>
      <c r="CD49" s="9" t="str">
        <f t="shared" si="2"/>
        <v/>
      </c>
      <c r="CE49" s="9" t="s">
        <v>232</v>
      </c>
      <c r="CF49" s="9" t="s">
        <v>220</v>
      </c>
      <c r="CG49" s="9">
        <f>IF(CF49="","",VLOOKUP(CF49,Metadata!$D$2:$H$20,2,FALSE))</f>
        <v>27500</v>
      </c>
      <c r="CH49" s="9">
        <f>IF(CF49="","",VLOOKUP(CF49,Metadata!$D$2:$H$20,4,FALSE))</f>
        <v>25000</v>
      </c>
      <c r="CI49" s="9">
        <f>IF(CF49="","",VLOOKUP(CF49,Metadata!$D$2:$H$20,5,FALSE))</f>
        <v>30000</v>
      </c>
      <c r="CJ49" s="9">
        <f t="shared" si="3"/>
        <v>27500</v>
      </c>
      <c r="CK49" s="9" t="s">
        <v>221</v>
      </c>
      <c r="CL49" s="10">
        <v>5</v>
      </c>
      <c r="CM49" s="10">
        <v>2</v>
      </c>
      <c r="CN49" s="10">
        <v>7</v>
      </c>
      <c r="CO49" s="10">
        <v>6</v>
      </c>
      <c r="CP49" s="10">
        <v>7</v>
      </c>
      <c r="CQ49" s="10">
        <v>6</v>
      </c>
      <c r="CR49" s="10">
        <v>4</v>
      </c>
      <c r="CS49" s="10">
        <v>4</v>
      </c>
      <c r="CT49" s="10">
        <v>5</v>
      </c>
      <c r="CU49" s="10">
        <v>7</v>
      </c>
      <c r="CV49" s="10">
        <v>7</v>
      </c>
      <c r="CW49" s="10">
        <v>5</v>
      </c>
      <c r="CX49" s="10">
        <v>5</v>
      </c>
      <c r="CY49" s="10">
        <v>4</v>
      </c>
      <c r="CZ49" s="10">
        <v>5</v>
      </c>
      <c r="DA49" s="10">
        <v>5</v>
      </c>
      <c r="DB49" s="10">
        <v>5</v>
      </c>
      <c r="DC49" s="10">
        <v>7</v>
      </c>
      <c r="DD49" s="10">
        <v>3</v>
      </c>
      <c r="DE49" s="10">
        <v>4</v>
      </c>
      <c r="DF49" s="10">
        <v>3</v>
      </c>
      <c r="DG49" s="10">
        <v>4</v>
      </c>
      <c r="DH49" s="10">
        <v>4</v>
      </c>
      <c r="DI49" s="10">
        <v>6</v>
      </c>
      <c r="DJ49" s="10">
        <v>3</v>
      </c>
      <c r="DK49" s="10">
        <v>4</v>
      </c>
      <c r="DL49" s="10">
        <v>5</v>
      </c>
      <c r="DM49" s="9" t="s">
        <v>154</v>
      </c>
      <c r="DN49" s="10">
        <v>1985</v>
      </c>
      <c r="DO49" s="9">
        <f t="shared" si="4"/>
        <v>36</v>
      </c>
      <c r="DP49" s="9" t="s">
        <v>155</v>
      </c>
      <c r="DQ49" s="9" t="s">
        <v>202</v>
      </c>
      <c r="DR49" s="9" t="s">
        <v>157</v>
      </c>
      <c r="DS49" s="9" t="s">
        <v>137</v>
      </c>
      <c r="DT49" s="9" t="s">
        <v>181</v>
      </c>
      <c r="DU49" s="9" t="s">
        <v>158</v>
      </c>
      <c r="DV49" s="9" t="str">
        <f>VLOOKUP(DU49,Metadata!$B$2:$C$7,2,FALSE)</f>
        <v>6+ years</v>
      </c>
    </row>
    <row r="50" spans="1:126" ht="15" customHeight="1">
      <c r="A50" s="13">
        <v>49</v>
      </c>
      <c r="B50" s="9" t="s">
        <v>135</v>
      </c>
      <c r="C50" s="9" t="str">
        <f>VLOOKUP(B50,Metadata!$M$2:$N$6,2,FALSE)</f>
        <v>Permanent Employee</v>
      </c>
      <c r="D50" s="9" t="s">
        <v>159</v>
      </c>
      <c r="E50" s="9" t="s">
        <v>137</v>
      </c>
      <c r="F50" s="9" t="s">
        <v>138</v>
      </c>
      <c r="G50" s="9" t="s">
        <v>275</v>
      </c>
      <c r="H50" s="9" t="str">
        <f>IF(G50="","",VLOOKUP(G50,Metadata!$J$2:$K$22,2,FALSE))</f>
        <v>Centre</v>
      </c>
      <c r="I50" s="9" t="s">
        <v>292</v>
      </c>
      <c r="J50" s="9" t="str">
        <f>IF(I50="","",VLOOKUP(I50,Metadata!$P$2:$Q$43,2,FALSE))</f>
        <v>North America</v>
      </c>
      <c r="K50" s="9" t="str">
        <f t="shared" si="0"/>
        <v>International</v>
      </c>
      <c r="L50" s="9" t="s">
        <v>137</v>
      </c>
      <c r="M50" s="9" t="str">
        <f>IF(L50="","",VLOOKUP(L50,Metadata!$J$2:$K$22,2,FALSE))</f>
        <v/>
      </c>
      <c r="N50" s="9" t="s">
        <v>214</v>
      </c>
      <c r="O50" s="9" t="s">
        <v>215</v>
      </c>
      <c r="P50" s="9" t="s">
        <v>191</v>
      </c>
      <c r="Q50" s="10" t="str">
        <f t="shared" si="1"/>
        <v>Remote Job (full or flexible)</v>
      </c>
      <c r="R50" s="10">
        <v>4</v>
      </c>
      <c r="S50" s="9" t="s">
        <v>206</v>
      </c>
      <c r="T50" s="9" t="s">
        <v>137</v>
      </c>
      <c r="U50" s="9" t="str">
        <f>IF(S50&lt;&gt;"",S50,IF(T50&lt;&gt;"",VLOOKUP(T50,Metadata!$S$2:$T$228,2,FALSE),""))</f>
        <v>Mobile Apps Developer</v>
      </c>
      <c r="V50" s="9" t="s">
        <v>251</v>
      </c>
      <c r="W50" s="9" t="s">
        <v>137</v>
      </c>
      <c r="X50" s="9" t="s">
        <v>163</v>
      </c>
      <c r="Y50" s="9" t="s">
        <v>137</v>
      </c>
      <c r="Z50" s="9" t="s">
        <v>164</v>
      </c>
      <c r="AA50" s="9" t="s">
        <v>137</v>
      </c>
      <c r="AB50" s="9" t="s">
        <v>137</v>
      </c>
      <c r="AC50" s="9"/>
      <c r="AD50" s="9"/>
      <c r="AE50" s="9"/>
      <c r="AF50" s="9"/>
      <c r="AG50" s="9"/>
      <c r="AH50" s="9"/>
      <c r="AI50" s="9"/>
      <c r="AJ50" s="9"/>
      <c r="AK50" s="9"/>
      <c r="AL50" s="9" t="s">
        <v>177</v>
      </c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 t="s">
        <v>150</v>
      </c>
      <c r="BZ50" s="9" t="s">
        <v>137</v>
      </c>
      <c r="CA50" s="10"/>
      <c r="CB50" s="10" t="str">
        <f t="shared" si="5"/>
        <v/>
      </c>
      <c r="CC50" s="10"/>
      <c r="CD50" s="9" t="str">
        <f t="shared" si="2"/>
        <v/>
      </c>
      <c r="CE50" s="9" t="s">
        <v>232</v>
      </c>
      <c r="CF50" s="9" t="s">
        <v>293</v>
      </c>
      <c r="CG50" s="9">
        <f>IF(CF50="","",VLOOKUP(CF50,Metadata!$D$2:$H$20,2,FALSE))</f>
        <v>52500</v>
      </c>
      <c r="CH50" s="9">
        <f>IF(CF50="","",VLOOKUP(CF50,Metadata!$D$2:$H$20,4,FALSE))</f>
        <v>50000</v>
      </c>
      <c r="CI50" s="9">
        <f>IF(CF50="","",VLOOKUP(CF50,Metadata!$D$2:$H$20,5,FALSE))</f>
        <v>55000</v>
      </c>
      <c r="CJ50" s="9">
        <f t="shared" si="3"/>
        <v>52500</v>
      </c>
      <c r="CK50" s="9" t="s">
        <v>221</v>
      </c>
      <c r="CL50" s="10">
        <v>7</v>
      </c>
      <c r="CM50" s="10">
        <v>1</v>
      </c>
      <c r="CN50" s="10">
        <v>7</v>
      </c>
      <c r="CO50" s="10">
        <v>7</v>
      </c>
      <c r="CP50" s="10">
        <v>5</v>
      </c>
      <c r="CQ50" s="10">
        <v>6</v>
      </c>
      <c r="CR50" s="10">
        <v>4</v>
      </c>
      <c r="CS50" s="10">
        <v>6</v>
      </c>
      <c r="CT50" s="10">
        <v>6</v>
      </c>
      <c r="CU50" s="10">
        <v>7</v>
      </c>
      <c r="CV50" s="10">
        <v>5</v>
      </c>
      <c r="CW50" s="10">
        <v>4</v>
      </c>
      <c r="CX50" s="10">
        <v>6</v>
      </c>
      <c r="CY50" s="10">
        <v>5</v>
      </c>
      <c r="CZ50" s="10">
        <v>6</v>
      </c>
      <c r="DA50" s="10">
        <v>5</v>
      </c>
      <c r="DB50" s="10">
        <v>5</v>
      </c>
      <c r="DC50" s="10">
        <v>6</v>
      </c>
      <c r="DD50" s="10">
        <v>4</v>
      </c>
      <c r="DE50" s="10">
        <v>7</v>
      </c>
      <c r="DF50" s="10">
        <v>5</v>
      </c>
      <c r="DG50" s="10">
        <v>5</v>
      </c>
      <c r="DH50" s="10">
        <v>5</v>
      </c>
      <c r="DI50" s="10">
        <v>6</v>
      </c>
      <c r="DJ50" s="10">
        <v>4</v>
      </c>
      <c r="DK50" s="10">
        <v>4</v>
      </c>
      <c r="DL50" s="10">
        <v>5</v>
      </c>
      <c r="DM50" s="9" t="s">
        <v>154</v>
      </c>
      <c r="DN50" s="10">
        <v>1989</v>
      </c>
      <c r="DO50" s="9">
        <f t="shared" si="4"/>
        <v>32</v>
      </c>
      <c r="DP50" s="9" t="s">
        <v>155</v>
      </c>
      <c r="DQ50" s="9" t="s">
        <v>202</v>
      </c>
      <c r="DR50" s="9" t="s">
        <v>157</v>
      </c>
      <c r="DS50" s="9" t="s">
        <v>137</v>
      </c>
      <c r="DT50" s="9" t="s">
        <v>181</v>
      </c>
      <c r="DU50" s="9" t="s">
        <v>223</v>
      </c>
      <c r="DV50" s="9" t="str">
        <f>VLOOKUP(DU50,Metadata!$B$2:$C$7,2,FALSE)</f>
        <v>3 - 6 years</v>
      </c>
    </row>
    <row r="51" spans="1:126" ht="15" customHeight="1">
      <c r="A51" s="13">
        <v>50</v>
      </c>
      <c r="B51" s="9" t="s">
        <v>135</v>
      </c>
      <c r="C51" s="9" t="str">
        <f>VLOOKUP(B51,Metadata!$M$2:$N$6,2,FALSE)</f>
        <v>Permanent Employee</v>
      </c>
      <c r="D51" s="9" t="s">
        <v>136</v>
      </c>
      <c r="E51" s="9" t="s">
        <v>137</v>
      </c>
      <c r="F51" s="9" t="s">
        <v>138</v>
      </c>
      <c r="G51" s="9" t="s">
        <v>140</v>
      </c>
      <c r="H51" s="9" t="str">
        <f>IF(G51="","",VLOOKUP(G51,Metadata!$J$2:$K$22,2,FALSE))</f>
        <v>Lisbon Metropolitan Area</v>
      </c>
      <c r="I51" s="9" t="s">
        <v>138</v>
      </c>
      <c r="J51" s="9" t="str">
        <f>IF(I51="","",VLOOKUP(I51,Metadata!$P$2:$Q$43,2,FALSE))</f>
        <v>Europe</v>
      </c>
      <c r="K51" s="9" t="str">
        <f t="shared" si="0"/>
        <v>Portugal</v>
      </c>
      <c r="L51" s="9" t="s">
        <v>140</v>
      </c>
      <c r="M51" s="9" t="str">
        <f>IF(L51="","",VLOOKUP(L51,Metadata!$J$2:$K$22,2,FALSE))</f>
        <v>Lisbon Metropolitan Area</v>
      </c>
      <c r="N51" s="9" t="s">
        <v>141</v>
      </c>
      <c r="O51" s="9" t="s">
        <v>137</v>
      </c>
      <c r="P51" s="9" t="s">
        <v>191</v>
      </c>
      <c r="Q51" s="10" t="str">
        <f t="shared" si="1"/>
        <v>Remote Job (full or flexible)</v>
      </c>
      <c r="R51" s="10">
        <v>7</v>
      </c>
      <c r="S51" s="9" t="s">
        <v>249</v>
      </c>
      <c r="T51" s="9" t="s">
        <v>137</v>
      </c>
      <c r="U51" s="9" t="str">
        <f>IF(S51&lt;&gt;"",S51,IF(T51&lt;&gt;"",VLOOKUP(T51,Metadata!$S$2:$T$228,2,FALSE),""))</f>
        <v>Business Applications (BI/CRM/ERP)</v>
      </c>
      <c r="V51" s="9" t="s">
        <v>251</v>
      </c>
      <c r="W51" s="9" t="s">
        <v>137</v>
      </c>
      <c r="X51" s="9" t="s">
        <v>145</v>
      </c>
      <c r="Y51" s="9" t="s">
        <v>137</v>
      </c>
      <c r="Z51" s="9" t="s">
        <v>218</v>
      </c>
      <c r="AA51" s="9" t="s">
        <v>137</v>
      </c>
      <c r="AB51" s="9" t="s">
        <v>137</v>
      </c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 t="s">
        <v>149</v>
      </c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 t="s">
        <v>150</v>
      </c>
      <c r="BZ51" s="9" t="s">
        <v>137</v>
      </c>
      <c r="CA51" s="10"/>
      <c r="CB51" s="10" t="str">
        <f t="shared" si="5"/>
        <v/>
      </c>
      <c r="CC51" s="10"/>
      <c r="CD51" s="9" t="str">
        <f t="shared" si="2"/>
        <v/>
      </c>
      <c r="CE51" s="9" t="s">
        <v>151</v>
      </c>
      <c r="CF51" s="9" t="s">
        <v>254</v>
      </c>
      <c r="CG51" s="9">
        <f>IF(CF51="","",VLOOKUP(CF51,Metadata!$D$2:$H$20,2,FALSE))</f>
        <v>37500</v>
      </c>
      <c r="CH51" s="9">
        <f>IF(CF51="","",VLOOKUP(CF51,Metadata!$D$2:$H$20,4,FALSE))</f>
        <v>35000</v>
      </c>
      <c r="CI51" s="9">
        <f>IF(CF51="","",VLOOKUP(CF51,Metadata!$D$2:$H$20,5,FALSE))</f>
        <v>40000</v>
      </c>
      <c r="CJ51" s="9">
        <f t="shared" si="3"/>
        <v>37500</v>
      </c>
      <c r="CK51" s="9" t="s">
        <v>189</v>
      </c>
      <c r="CL51" s="10">
        <v>2</v>
      </c>
      <c r="CM51" s="10">
        <v>4</v>
      </c>
      <c r="CN51" s="10">
        <v>7</v>
      </c>
      <c r="CO51" s="10">
        <v>7</v>
      </c>
      <c r="CP51" s="10">
        <v>4</v>
      </c>
      <c r="CQ51" s="10">
        <v>4</v>
      </c>
      <c r="CR51" s="10">
        <v>7</v>
      </c>
      <c r="CS51" s="10">
        <v>7</v>
      </c>
      <c r="CT51" s="10">
        <v>7</v>
      </c>
      <c r="CU51" s="10">
        <v>7</v>
      </c>
      <c r="CV51" s="10">
        <v>7</v>
      </c>
      <c r="CW51" s="10">
        <v>5</v>
      </c>
      <c r="CX51" s="10">
        <v>5</v>
      </c>
      <c r="CY51" s="10">
        <v>5</v>
      </c>
      <c r="CZ51" s="10">
        <v>2</v>
      </c>
      <c r="DA51" s="10">
        <v>4</v>
      </c>
      <c r="DB51" s="10">
        <v>4</v>
      </c>
      <c r="DC51" s="10">
        <v>4</v>
      </c>
      <c r="DD51" s="10">
        <v>4</v>
      </c>
      <c r="DE51" s="10">
        <v>4</v>
      </c>
      <c r="DF51" s="10">
        <v>4</v>
      </c>
      <c r="DG51" s="10">
        <v>7</v>
      </c>
      <c r="DH51" s="10">
        <v>4</v>
      </c>
      <c r="DI51" s="10">
        <v>4</v>
      </c>
      <c r="DJ51" s="10">
        <v>4</v>
      </c>
      <c r="DK51" s="10">
        <v>4</v>
      </c>
      <c r="DL51" s="10">
        <v>4</v>
      </c>
      <c r="DM51" s="9" t="s">
        <v>154</v>
      </c>
      <c r="DN51" s="10">
        <v>1981</v>
      </c>
      <c r="DO51" s="9">
        <f t="shared" si="4"/>
        <v>40</v>
      </c>
      <c r="DP51" s="9" t="s">
        <v>155</v>
      </c>
      <c r="DQ51" s="9" t="s">
        <v>156</v>
      </c>
      <c r="DR51" s="9" t="s">
        <v>170</v>
      </c>
      <c r="DS51" s="9" t="s">
        <v>137</v>
      </c>
      <c r="DT51" s="9" t="s">
        <v>181</v>
      </c>
      <c r="DU51" s="9" t="s">
        <v>158</v>
      </c>
      <c r="DV51" s="9" t="str">
        <f>VLOOKUP(DU51,Metadata!$B$2:$C$7,2,FALSE)</f>
        <v>6+ years</v>
      </c>
    </row>
    <row r="52" spans="1:126" ht="15" customHeight="1">
      <c r="A52" s="13">
        <v>51</v>
      </c>
      <c r="B52" s="9" t="s">
        <v>135</v>
      </c>
      <c r="C52" s="9" t="str">
        <f>VLOOKUP(B52,Metadata!$M$2:$N$6,2,FALSE)</f>
        <v>Permanent Employee</v>
      </c>
      <c r="D52" s="9" t="s">
        <v>159</v>
      </c>
      <c r="E52" s="9" t="s">
        <v>137</v>
      </c>
      <c r="F52" s="9" t="s">
        <v>138</v>
      </c>
      <c r="G52" s="9" t="s">
        <v>190</v>
      </c>
      <c r="H52" s="9" t="str">
        <f>IF(G52="","",VLOOKUP(G52,Metadata!$J$2:$K$22,2,FALSE))</f>
        <v>North</v>
      </c>
      <c r="I52" s="9" t="s">
        <v>173</v>
      </c>
      <c r="J52" s="9" t="str">
        <f>IF(I52="","",VLOOKUP(I52,Metadata!$P$2:$Q$43,2,FALSE))</f>
        <v>N/A</v>
      </c>
      <c r="K52" s="9" t="str">
        <f t="shared" si="0"/>
        <v>International</v>
      </c>
      <c r="L52" s="9" t="s">
        <v>137</v>
      </c>
      <c r="M52" s="9" t="str">
        <f>IF(L52="","",VLOOKUP(L52,Metadata!$J$2:$K$22,2,FALSE))</f>
        <v/>
      </c>
      <c r="N52" s="9" t="s">
        <v>141</v>
      </c>
      <c r="O52" s="9" t="s">
        <v>137</v>
      </c>
      <c r="P52" s="9" t="s">
        <v>142</v>
      </c>
      <c r="Q52" s="10" t="str">
        <f t="shared" si="1"/>
        <v>Full Office Job</v>
      </c>
      <c r="R52" s="10">
        <v>6</v>
      </c>
      <c r="S52" s="9" t="s">
        <v>143</v>
      </c>
      <c r="T52" s="9" t="s">
        <v>137</v>
      </c>
      <c r="U52" s="9" t="str">
        <f>IF(S52&lt;&gt;"",S52,IF(T52&lt;&gt;"",VLOOKUP(T52,Metadata!$S$2:$T$228,2,FALSE),""))</f>
        <v>Technical Team Leader</v>
      </c>
      <c r="V52" s="9" t="s">
        <v>274</v>
      </c>
      <c r="W52" s="9" t="s">
        <v>137</v>
      </c>
      <c r="X52" s="9" t="s">
        <v>145</v>
      </c>
      <c r="Y52" s="9" t="s">
        <v>137</v>
      </c>
      <c r="Z52" s="9" t="s">
        <v>218</v>
      </c>
      <c r="AA52" s="9" t="s">
        <v>165</v>
      </c>
      <c r="AB52" s="9" t="s">
        <v>137</v>
      </c>
      <c r="AC52" s="9" t="s">
        <v>147</v>
      </c>
      <c r="AD52" s="9"/>
      <c r="AE52" s="9" t="s">
        <v>194</v>
      </c>
      <c r="AF52" s="9"/>
      <c r="AG52" s="9"/>
      <c r="AH52" s="9"/>
      <c r="AI52" s="9"/>
      <c r="AJ52" s="9" t="s">
        <v>185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 t="s">
        <v>178</v>
      </c>
      <c r="BB52" s="9"/>
      <c r="BC52" s="9"/>
      <c r="BD52" s="9"/>
      <c r="BE52" s="9"/>
      <c r="BF52" s="9"/>
      <c r="BG52" s="9"/>
      <c r="BH52" s="9"/>
      <c r="BI52" s="9"/>
      <c r="BJ52" s="9"/>
      <c r="BK52" s="9" t="s">
        <v>198</v>
      </c>
      <c r="BL52" s="9" t="s">
        <v>199</v>
      </c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10"/>
      <c r="CB52" s="10" t="str">
        <f t="shared" si="5"/>
        <v/>
      </c>
      <c r="CC52" s="10"/>
      <c r="CD52" s="9" t="str">
        <f t="shared" si="2"/>
        <v/>
      </c>
      <c r="CE52" s="9" t="s">
        <v>168</v>
      </c>
      <c r="CF52" s="9" t="s">
        <v>169</v>
      </c>
      <c r="CG52" s="9">
        <f>IF(CF52="","",VLOOKUP(CF52,Metadata!$D$2:$H$20,2,FALSE))</f>
        <v>12500</v>
      </c>
      <c r="CH52" s="9">
        <f>IF(CF52="","",VLOOKUP(CF52,Metadata!$D$2:$H$20,4,FALSE))</f>
        <v>0</v>
      </c>
      <c r="CI52" s="9">
        <f>IF(CF52="","",VLOOKUP(CF52,Metadata!$D$2:$H$20,5,FALSE))</f>
        <v>15000</v>
      </c>
      <c r="CJ52" s="9">
        <f t="shared" si="3"/>
        <v>12500</v>
      </c>
      <c r="CK52" s="9" t="s">
        <v>153</v>
      </c>
      <c r="CL52" s="10">
        <v>2</v>
      </c>
      <c r="CM52" s="10">
        <v>5</v>
      </c>
      <c r="CN52" s="10">
        <v>6</v>
      </c>
      <c r="CO52" s="10">
        <v>6</v>
      </c>
      <c r="CP52" s="10">
        <v>6</v>
      </c>
      <c r="CQ52" s="10">
        <v>7</v>
      </c>
      <c r="CR52" s="10">
        <v>7</v>
      </c>
      <c r="CS52" s="10">
        <v>6</v>
      </c>
      <c r="CT52" s="10">
        <v>6</v>
      </c>
      <c r="CU52" s="10">
        <v>6</v>
      </c>
      <c r="CV52" s="10">
        <v>5</v>
      </c>
      <c r="CW52" s="10">
        <v>5</v>
      </c>
      <c r="CX52" s="10">
        <v>5</v>
      </c>
      <c r="CY52" s="10">
        <v>6</v>
      </c>
      <c r="CZ52" s="10">
        <v>7</v>
      </c>
      <c r="DA52" s="10">
        <v>6</v>
      </c>
      <c r="DB52" s="10">
        <v>7</v>
      </c>
      <c r="DC52" s="10">
        <v>7</v>
      </c>
      <c r="DD52" s="10">
        <v>5</v>
      </c>
      <c r="DE52" s="10">
        <v>7</v>
      </c>
      <c r="DF52" s="10">
        <v>6</v>
      </c>
      <c r="DG52" s="10">
        <v>7</v>
      </c>
      <c r="DH52" s="10">
        <v>6</v>
      </c>
      <c r="DI52" s="10">
        <v>6</v>
      </c>
      <c r="DJ52" s="10">
        <v>5</v>
      </c>
      <c r="DK52" s="10">
        <v>6</v>
      </c>
      <c r="DL52" s="10">
        <v>5</v>
      </c>
      <c r="DM52" s="9" t="s">
        <v>154</v>
      </c>
      <c r="DN52" s="10">
        <v>1996</v>
      </c>
      <c r="DO52" s="9">
        <f t="shared" si="4"/>
        <v>25</v>
      </c>
      <c r="DP52" s="9" t="s">
        <v>155</v>
      </c>
      <c r="DQ52" s="9" t="s">
        <v>227</v>
      </c>
      <c r="DR52" s="9" t="s">
        <v>157</v>
      </c>
      <c r="DS52" s="9" t="s">
        <v>137</v>
      </c>
      <c r="DT52" s="9" t="s">
        <v>181</v>
      </c>
      <c r="DU52" s="9" t="s">
        <v>168</v>
      </c>
      <c r="DV52" s="9" t="str">
        <f>VLOOKUP(DU52,Metadata!$B$2:$C$7,2,FALSE)</f>
        <v>0 - 3 years</v>
      </c>
    </row>
    <row r="53" spans="1:126" ht="15" customHeight="1">
      <c r="A53" s="13">
        <v>52</v>
      </c>
      <c r="B53" s="9" t="s">
        <v>135</v>
      </c>
      <c r="C53" s="9" t="str">
        <f>VLOOKUP(B53,Metadata!$M$2:$N$6,2,FALSE)</f>
        <v>Permanent Employee</v>
      </c>
      <c r="D53" s="9" t="s">
        <v>159</v>
      </c>
      <c r="E53" s="9" t="s">
        <v>137</v>
      </c>
      <c r="F53" s="9" t="s">
        <v>138</v>
      </c>
      <c r="G53" s="9" t="s">
        <v>172</v>
      </c>
      <c r="H53" s="9" t="str">
        <f>IF(G53="","",VLOOKUP(G53,Metadata!$J$2:$K$22,2,FALSE))</f>
        <v>Porto Metropolitan Area</v>
      </c>
      <c r="I53" s="9" t="s">
        <v>295</v>
      </c>
      <c r="J53" s="9" t="str">
        <f>IF(I53="","",VLOOKUP(I53,Metadata!$P$2:$Q$43,2,FALSE))</f>
        <v>Europe</v>
      </c>
      <c r="K53" s="9" t="str">
        <f t="shared" si="0"/>
        <v>International</v>
      </c>
      <c r="L53" s="9" t="s">
        <v>137</v>
      </c>
      <c r="M53" s="9" t="str">
        <f>IF(L53="","",VLOOKUP(L53,Metadata!$J$2:$K$22,2,FALSE))</f>
        <v/>
      </c>
      <c r="N53" s="9" t="s">
        <v>141</v>
      </c>
      <c r="O53" s="9" t="s">
        <v>137</v>
      </c>
      <c r="P53" s="9" t="s">
        <v>142</v>
      </c>
      <c r="Q53" s="10" t="str">
        <f t="shared" si="1"/>
        <v>Full Office Job</v>
      </c>
      <c r="R53" s="10">
        <v>5</v>
      </c>
      <c r="S53" s="9" t="s">
        <v>161</v>
      </c>
      <c r="T53" s="9" t="s">
        <v>137</v>
      </c>
      <c r="U53" s="9" t="str">
        <f>IF(S53&lt;&gt;"",S53,IF(T53&lt;&gt;"",VLOOKUP(T53,Metadata!$S$2:$T$228,2,FALSE),""))</f>
        <v>Full-Stack Developer</v>
      </c>
      <c r="V53" s="9" t="s">
        <v>207</v>
      </c>
      <c r="W53" s="9" t="s">
        <v>137</v>
      </c>
      <c r="X53" s="9" t="s">
        <v>269</v>
      </c>
      <c r="Y53" s="9" t="s">
        <v>137</v>
      </c>
      <c r="Z53" s="9" t="s">
        <v>218</v>
      </c>
      <c r="AA53" s="9" t="s">
        <v>165</v>
      </c>
      <c r="AB53" s="9" t="s">
        <v>137</v>
      </c>
      <c r="AC53" s="9" t="s">
        <v>147</v>
      </c>
      <c r="AD53" s="9" t="s">
        <v>148</v>
      </c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 t="s">
        <v>167</v>
      </c>
      <c r="BK53" s="9"/>
      <c r="BL53" s="9"/>
      <c r="BM53" s="9"/>
      <c r="BN53" s="9"/>
      <c r="BO53" s="9"/>
      <c r="BP53" s="9"/>
      <c r="BQ53" s="9" t="s">
        <v>219</v>
      </c>
      <c r="BR53" s="9"/>
      <c r="BS53" s="9"/>
      <c r="BT53" s="9"/>
      <c r="BU53" s="9"/>
      <c r="BV53" s="9"/>
      <c r="BW53" s="9"/>
      <c r="BX53" s="9"/>
      <c r="BY53" s="9"/>
      <c r="BZ53" s="9"/>
      <c r="CA53" s="10"/>
      <c r="CB53" s="10" t="str">
        <f t="shared" si="5"/>
        <v/>
      </c>
      <c r="CC53" s="10"/>
      <c r="CD53" s="9" t="str">
        <f t="shared" si="2"/>
        <v/>
      </c>
      <c r="CE53" s="9" t="s">
        <v>168</v>
      </c>
      <c r="CF53" s="9" t="s">
        <v>188</v>
      </c>
      <c r="CG53" s="9">
        <f>IF(CF53="","",VLOOKUP(CF53,Metadata!$D$2:$H$20,2,FALSE))</f>
        <v>17500</v>
      </c>
      <c r="CH53" s="9">
        <f>IF(CF53="","",VLOOKUP(CF53,Metadata!$D$2:$H$20,4,FALSE))</f>
        <v>15000</v>
      </c>
      <c r="CI53" s="9">
        <f>IF(CF53="","",VLOOKUP(CF53,Metadata!$D$2:$H$20,5,FALSE))</f>
        <v>20000</v>
      </c>
      <c r="CJ53" s="9">
        <f t="shared" si="3"/>
        <v>17500</v>
      </c>
      <c r="CK53" s="9" t="s">
        <v>153</v>
      </c>
      <c r="CL53" s="10">
        <v>2</v>
      </c>
      <c r="CM53" s="10">
        <v>3</v>
      </c>
      <c r="CN53" s="10">
        <v>6</v>
      </c>
      <c r="CO53" s="10">
        <v>4</v>
      </c>
      <c r="CP53" s="10">
        <v>6</v>
      </c>
      <c r="CQ53" s="10">
        <v>6</v>
      </c>
      <c r="CR53" s="10">
        <v>4</v>
      </c>
      <c r="CS53" s="10">
        <v>2</v>
      </c>
      <c r="CT53" s="10">
        <v>4</v>
      </c>
      <c r="CU53" s="10">
        <v>6</v>
      </c>
      <c r="CV53" s="10">
        <v>4</v>
      </c>
      <c r="CW53" s="10">
        <v>4</v>
      </c>
      <c r="CX53" s="10">
        <v>4</v>
      </c>
      <c r="CY53" s="10">
        <v>2</v>
      </c>
      <c r="CZ53" s="10">
        <v>5</v>
      </c>
      <c r="DA53" s="10">
        <v>2</v>
      </c>
      <c r="DB53" s="10">
        <v>2</v>
      </c>
      <c r="DC53" s="10">
        <v>4</v>
      </c>
      <c r="DD53" s="10">
        <v>2</v>
      </c>
      <c r="DE53" s="10">
        <v>7</v>
      </c>
      <c r="DF53" s="10">
        <v>4</v>
      </c>
      <c r="DG53" s="10">
        <v>4</v>
      </c>
      <c r="DH53" s="10">
        <v>2</v>
      </c>
      <c r="DI53" s="10">
        <v>2</v>
      </c>
      <c r="DJ53" s="10">
        <v>1</v>
      </c>
      <c r="DK53" s="10">
        <v>3</v>
      </c>
      <c r="DL53" s="10">
        <v>2</v>
      </c>
      <c r="DM53" s="9" t="s">
        <v>154</v>
      </c>
      <c r="DN53" s="10">
        <v>1992</v>
      </c>
      <c r="DO53" s="9">
        <f t="shared" si="4"/>
        <v>29</v>
      </c>
      <c r="DP53" s="9" t="s">
        <v>155</v>
      </c>
      <c r="DQ53" s="9" t="s">
        <v>202</v>
      </c>
      <c r="DR53" s="9" t="s">
        <v>157</v>
      </c>
      <c r="DS53" s="9" t="s">
        <v>137</v>
      </c>
      <c r="DT53" s="9" t="s">
        <v>181</v>
      </c>
      <c r="DU53" s="9" t="s">
        <v>168</v>
      </c>
      <c r="DV53" s="9" t="str">
        <f>VLOOKUP(DU53,Metadata!$B$2:$C$7,2,FALSE)</f>
        <v>0 - 3 years</v>
      </c>
    </row>
    <row r="54" spans="1:126" ht="15" customHeight="1">
      <c r="A54" s="13">
        <v>53</v>
      </c>
      <c r="B54" s="9" t="s">
        <v>135</v>
      </c>
      <c r="C54" s="9" t="str">
        <f>VLOOKUP(B54,Metadata!$M$2:$N$6,2,FALSE)</f>
        <v>Permanent Employee</v>
      </c>
      <c r="D54" s="9" t="s">
        <v>159</v>
      </c>
      <c r="E54" s="9" t="s">
        <v>137</v>
      </c>
      <c r="F54" s="9" t="s">
        <v>138</v>
      </c>
      <c r="G54" s="9" t="s">
        <v>140</v>
      </c>
      <c r="H54" s="9" t="str">
        <f>IF(G54="","",VLOOKUP(G54,Metadata!$J$2:$K$22,2,FALSE))</f>
        <v>Lisbon Metropolitan Area</v>
      </c>
      <c r="I54" s="9" t="s">
        <v>292</v>
      </c>
      <c r="J54" s="9" t="str">
        <f>IF(I54="","",VLOOKUP(I54,Metadata!$P$2:$Q$43,2,FALSE))</f>
        <v>North America</v>
      </c>
      <c r="K54" s="9" t="str">
        <f t="shared" si="0"/>
        <v>International</v>
      </c>
      <c r="L54" s="9" t="s">
        <v>137</v>
      </c>
      <c r="M54" s="9" t="str">
        <f>IF(L54="","",VLOOKUP(L54,Metadata!$J$2:$K$22,2,FALSE))</f>
        <v/>
      </c>
      <c r="N54" s="9" t="s">
        <v>141</v>
      </c>
      <c r="O54" s="9" t="s">
        <v>137</v>
      </c>
      <c r="P54" s="9" t="s">
        <v>191</v>
      </c>
      <c r="Q54" s="10" t="str">
        <f t="shared" si="1"/>
        <v>Remote Job (full or flexible)</v>
      </c>
      <c r="R54" s="10">
        <v>5</v>
      </c>
      <c r="S54" s="9" t="s">
        <v>192</v>
      </c>
      <c r="T54" s="9" t="s">
        <v>137</v>
      </c>
      <c r="U54" s="9" t="str">
        <f>IF(S54&lt;&gt;"",S54,IF(T54&lt;&gt;"",VLOOKUP(T54,Metadata!$S$2:$T$228,2,FALSE),""))</f>
        <v>Back-End Developer</v>
      </c>
      <c r="V54" s="9" t="s">
        <v>144</v>
      </c>
      <c r="W54" s="9" t="s">
        <v>137</v>
      </c>
      <c r="X54" s="9" t="s">
        <v>175</v>
      </c>
      <c r="Y54" s="9" t="s">
        <v>137</v>
      </c>
      <c r="Z54" s="9" t="s">
        <v>262</v>
      </c>
      <c r="AA54" s="9" t="s">
        <v>165</v>
      </c>
      <c r="AB54" s="9" t="s">
        <v>253</v>
      </c>
      <c r="AC54" s="9" t="s">
        <v>147</v>
      </c>
      <c r="AD54" s="9" t="s">
        <v>148</v>
      </c>
      <c r="AE54" s="9"/>
      <c r="AF54" s="9" t="s">
        <v>243</v>
      </c>
      <c r="AG54" s="9" t="s">
        <v>166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 t="s">
        <v>270</v>
      </c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 t="s">
        <v>186</v>
      </c>
      <c r="BO54" s="9"/>
      <c r="BP54" s="9" t="s">
        <v>179</v>
      </c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10"/>
      <c r="CB54" s="10" t="str">
        <f t="shared" si="5"/>
        <v/>
      </c>
      <c r="CC54" s="10"/>
      <c r="CD54" s="9" t="str">
        <f t="shared" si="2"/>
        <v/>
      </c>
      <c r="CE54" s="9" t="s">
        <v>151</v>
      </c>
      <c r="CF54" s="9" t="s">
        <v>248</v>
      </c>
      <c r="CG54" s="9">
        <f>IF(CF54="","",VLOOKUP(CF54,Metadata!$D$2:$H$20,2,FALSE))</f>
        <v>57500</v>
      </c>
      <c r="CH54" s="9">
        <f>IF(CF54="","",VLOOKUP(CF54,Metadata!$D$2:$H$20,4,FALSE))</f>
        <v>55000</v>
      </c>
      <c r="CI54" s="9">
        <f>IF(CF54="","",VLOOKUP(CF54,Metadata!$D$2:$H$20,5,FALSE))</f>
        <v>60000</v>
      </c>
      <c r="CJ54" s="9">
        <f t="shared" si="3"/>
        <v>57500</v>
      </c>
      <c r="CK54" s="9" t="s">
        <v>189</v>
      </c>
      <c r="CL54" s="10">
        <v>5</v>
      </c>
      <c r="CM54" s="10">
        <v>2</v>
      </c>
      <c r="CN54" s="10">
        <v>6</v>
      </c>
      <c r="CO54" s="10">
        <v>5</v>
      </c>
      <c r="CP54" s="10">
        <v>4</v>
      </c>
      <c r="CQ54" s="10">
        <v>4</v>
      </c>
      <c r="CR54" s="10">
        <v>6</v>
      </c>
      <c r="CS54" s="10">
        <v>6</v>
      </c>
      <c r="CT54" s="10">
        <v>4</v>
      </c>
      <c r="CU54" s="10">
        <v>4</v>
      </c>
      <c r="CV54" s="10">
        <v>4</v>
      </c>
      <c r="CW54" s="10">
        <v>4</v>
      </c>
      <c r="CX54" s="10">
        <v>5</v>
      </c>
      <c r="CY54" s="10">
        <v>4</v>
      </c>
      <c r="CZ54" s="10">
        <v>4</v>
      </c>
      <c r="DA54" s="10">
        <v>4</v>
      </c>
      <c r="DB54" s="10">
        <v>5</v>
      </c>
      <c r="DC54" s="10">
        <v>5</v>
      </c>
      <c r="DD54" s="10">
        <v>3</v>
      </c>
      <c r="DE54" s="10">
        <v>6</v>
      </c>
      <c r="DF54" s="10">
        <v>5</v>
      </c>
      <c r="DG54" s="10">
        <v>6</v>
      </c>
      <c r="DH54" s="10">
        <v>6</v>
      </c>
      <c r="DI54" s="10">
        <v>4</v>
      </c>
      <c r="DJ54" s="10">
        <v>6</v>
      </c>
      <c r="DK54" s="10">
        <v>5</v>
      </c>
      <c r="DL54" s="10">
        <v>4</v>
      </c>
      <c r="DM54" s="9" t="s">
        <v>296</v>
      </c>
      <c r="DN54" s="10">
        <v>1983</v>
      </c>
      <c r="DO54" s="9">
        <f t="shared" si="4"/>
        <v>38</v>
      </c>
      <c r="DP54" s="9" t="s">
        <v>155</v>
      </c>
      <c r="DQ54" s="9" t="s">
        <v>156</v>
      </c>
      <c r="DR54" s="9" t="s">
        <v>157</v>
      </c>
      <c r="DS54" s="9" t="s">
        <v>137</v>
      </c>
      <c r="DT54" s="9" t="s">
        <v>181</v>
      </c>
      <c r="DU54" s="9" t="s">
        <v>158</v>
      </c>
      <c r="DV54" s="9" t="str">
        <f>VLOOKUP(DU54,Metadata!$B$2:$C$7,2,FALSE)</f>
        <v>6+ years</v>
      </c>
    </row>
    <row r="55" spans="1:126" ht="15" customHeight="1">
      <c r="A55" s="13">
        <v>54</v>
      </c>
      <c r="B55" s="9" t="s">
        <v>135</v>
      </c>
      <c r="C55" s="9" t="str">
        <f>VLOOKUP(B55,Metadata!$M$2:$N$6,2,FALSE)</f>
        <v>Permanent Employee</v>
      </c>
      <c r="D55" s="9" t="s">
        <v>159</v>
      </c>
      <c r="E55" s="9" t="s">
        <v>137</v>
      </c>
      <c r="F55" s="9" t="s">
        <v>138</v>
      </c>
      <c r="G55" s="9" t="s">
        <v>140</v>
      </c>
      <c r="H55" s="9" t="str">
        <f>IF(G55="","",VLOOKUP(G55,Metadata!$J$2:$K$22,2,FALSE))</f>
        <v>Lisbon Metropolitan Area</v>
      </c>
      <c r="I55" s="9" t="s">
        <v>138</v>
      </c>
      <c r="J55" s="9" t="str">
        <f>IF(I55="","",VLOOKUP(I55,Metadata!$P$2:$Q$43,2,FALSE))</f>
        <v>Europe</v>
      </c>
      <c r="K55" s="9" t="str">
        <f t="shared" si="0"/>
        <v>Portugal</v>
      </c>
      <c r="L55" s="9" t="s">
        <v>140</v>
      </c>
      <c r="M55" s="9" t="str">
        <f>IF(L55="","",VLOOKUP(L55,Metadata!$J$2:$K$22,2,FALSE))</f>
        <v>Lisbon Metropolitan Area</v>
      </c>
      <c r="N55" s="9" t="s">
        <v>141</v>
      </c>
      <c r="O55" s="9" t="s">
        <v>137</v>
      </c>
      <c r="P55" s="9" t="s">
        <v>142</v>
      </c>
      <c r="Q55" s="10" t="str">
        <f t="shared" si="1"/>
        <v>Full Office Job</v>
      </c>
      <c r="R55" s="10">
        <v>6</v>
      </c>
      <c r="S55" s="9" t="s">
        <v>143</v>
      </c>
      <c r="T55" s="9" t="s">
        <v>137</v>
      </c>
      <c r="U55" s="9" t="str">
        <f>IF(S55&lt;&gt;"",S55,IF(T55&lt;&gt;"",VLOOKUP(T55,Metadata!$S$2:$T$228,2,FALSE),""))</f>
        <v>Technical Team Leader</v>
      </c>
      <c r="V55" s="9" t="s">
        <v>162</v>
      </c>
      <c r="W55" s="9" t="s">
        <v>137</v>
      </c>
      <c r="X55" s="9" t="s">
        <v>163</v>
      </c>
      <c r="Y55" s="9" t="s">
        <v>137</v>
      </c>
      <c r="Z55" s="9" t="s">
        <v>262</v>
      </c>
      <c r="AA55" s="9" t="s">
        <v>137</v>
      </c>
      <c r="AB55" s="9" t="s">
        <v>137</v>
      </c>
      <c r="AC55" s="9"/>
      <c r="AD55" s="9" t="s">
        <v>148</v>
      </c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 t="s">
        <v>219</v>
      </c>
      <c r="BR55" s="9"/>
      <c r="BS55" s="9"/>
      <c r="BT55" s="9"/>
      <c r="BU55" s="9"/>
      <c r="BV55" s="9"/>
      <c r="BW55" s="9"/>
      <c r="BX55" s="9"/>
      <c r="BY55" s="9"/>
      <c r="BZ55" s="9"/>
      <c r="CA55" s="10"/>
      <c r="CB55" s="10" t="str">
        <f t="shared" si="5"/>
        <v/>
      </c>
      <c r="CC55" s="10"/>
      <c r="CD55" s="9" t="str">
        <f t="shared" si="2"/>
        <v/>
      </c>
      <c r="CE55" s="9" t="s">
        <v>151</v>
      </c>
      <c r="CF55" s="9" t="s">
        <v>220</v>
      </c>
      <c r="CG55" s="9">
        <f>IF(CF55="","",VLOOKUP(CF55,Metadata!$D$2:$H$20,2,FALSE))</f>
        <v>27500</v>
      </c>
      <c r="CH55" s="9">
        <f>IF(CF55="","",VLOOKUP(CF55,Metadata!$D$2:$H$20,4,FALSE))</f>
        <v>25000</v>
      </c>
      <c r="CI55" s="9">
        <f>IF(CF55="","",VLOOKUP(CF55,Metadata!$D$2:$H$20,5,FALSE))</f>
        <v>30000</v>
      </c>
      <c r="CJ55" s="9">
        <f t="shared" si="3"/>
        <v>27500</v>
      </c>
      <c r="CK55" s="9" t="s">
        <v>189</v>
      </c>
      <c r="CL55" s="10">
        <v>3</v>
      </c>
      <c r="CM55" s="10">
        <v>5</v>
      </c>
      <c r="CN55" s="10">
        <v>7</v>
      </c>
      <c r="CO55" s="10">
        <v>7</v>
      </c>
      <c r="CP55" s="10">
        <v>7</v>
      </c>
      <c r="CQ55" s="10">
        <v>7</v>
      </c>
      <c r="CR55" s="10">
        <v>6</v>
      </c>
      <c r="CS55" s="10">
        <v>7</v>
      </c>
      <c r="CT55" s="10">
        <v>7</v>
      </c>
      <c r="CU55" s="10">
        <v>6</v>
      </c>
      <c r="CV55" s="10">
        <v>3</v>
      </c>
      <c r="CW55" s="10">
        <v>4</v>
      </c>
      <c r="CX55" s="10">
        <v>7</v>
      </c>
      <c r="CY55" s="10">
        <v>6</v>
      </c>
      <c r="CZ55" s="10">
        <v>7</v>
      </c>
      <c r="DA55" s="10">
        <v>5</v>
      </c>
      <c r="DB55" s="10">
        <v>2</v>
      </c>
      <c r="DC55" s="10">
        <v>7</v>
      </c>
      <c r="DD55" s="10">
        <v>5</v>
      </c>
      <c r="DE55" s="10">
        <v>7</v>
      </c>
      <c r="DF55" s="10">
        <v>6</v>
      </c>
      <c r="DG55" s="10">
        <v>6</v>
      </c>
      <c r="DH55" s="10">
        <v>3</v>
      </c>
      <c r="DI55" s="10">
        <v>6</v>
      </c>
      <c r="DJ55" s="10">
        <v>3</v>
      </c>
      <c r="DK55" s="10">
        <v>6</v>
      </c>
      <c r="DL55" s="10">
        <v>5</v>
      </c>
      <c r="DM55" s="9" t="s">
        <v>154</v>
      </c>
      <c r="DN55" s="10">
        <v>1986</v>
      </c>
      <c r="DO55" s="9">
        <f t="shared" si="4"/>
        <v>35</v>
      </c>
      <c r="DP55" s="9" t="s">
        <v>155</v>
      </c>
      <c r="DQ55" s="9" t="s">
        <v>202</v>
      </c>
      <c r="DR55" s="9" t="s">
        <v>157</v>
      </c>
      <c r="DS55" s="9" t="s">
        <v>137</v>
      </c>
      <c r="DT55" s="9" t="s">
        <v>181</v>
      </c>
      <c r="DU55" s="9" t="s">
        <v>223</v>
      </c>
      <c r="DV55" s="9" t="str">
        <f>VLOOKUP(DU55,Metadata!$B$2:$C$7,2,FALSE)</f>
        <v>3 - 6 years</v>
      </c>
    </row>
    <row r="56" spans="1:126" ht="15" customHeight="1">
      <c r="A56" s="13">
        <v>55</v>
      </c>
      <c r="B56" s="9" t="s">
        <v>135</v>
      </c>
      <c r="C56" s="9" t="str">
        <f>VLOOKUP(B56,Metadata!$M$2:$N$6,2,FALSE)</f>
        <v>Permanent Employee</v>
      </c>
      <c r="D56" s="9" t="s">
        <v>159</v>
      </c>
      <c r="E56" s="9" t="s">
        <v>137</v>
      </c>
      <c r="F56" s="9" t="s">
        <v>138</v>
      </c>
      <c r="G56" s="9" t="s">
        <v>160</v>
      </c>
      <c r="H56" s="9" t="str">
        <f>IF(G56="","",VLOOKUP(G56,Metadata!$J$2:$K$22,2,FALSE))</f>
        <v>Centre</v>
      </c>
      <c r="I56" s="9" t="s">
        <v>138</v>
      </c>
      <c r="J56" s="9" t="str">
        <f>IF(I56="","",VLOOKUP(I56,Metadata!$P$2:$Q$43,2,FALSE))</f>
        <v>Europe</v>
      </c>
      <c r="K56" s="9" t="str">
        <f t="shared" si="0"/>
        <v>Portugal</v>
      </c>
      <c r="L56" s="9" t="s">
        <v>140</v>
      </c>
      <c r="M56" s="9" t="str">
        <f>IF(L56="","",VLOOKUP(L56,Metadata!$J$2:$K$22,2,FALSE))</f>
        <v>Lisbon Metropolitan Area</v>
      </c>
      <c r="N56" s="9" t="s">
        <v>141</v>
      </c>
      <c r="O56" s="9" t="s">
        <v>137</v>
      </c>
      <c r="P56" s="9" t="s">
        <v>142</v>
      </c>
      <c r="Q56" s="10" t="str">
        <f t="shared" si="1"/>
        <v>Full Office Job</v>
      </c>
      <c r="R56" s="10">
        <v>5</v>
      </c>
      <c r="S56" s="9" t="s">
        <v>216</v>
      </c>
      <c r="T56" s="9" t="s">
        <v>137</v>
      </c>
      <c r="U56" s="9" t="str">
        <f>IF(S56&lt;&gt;"",S56,IF(T56&lt;&gt;"",VLOOKUP(T56,Metadata!$S$2:$T$228,2,FALSE),""))</f>
        <v>Front-End Developer</v>
      </c>
      <c r="V56" s="9" t="s">
        <v>268</v>
      </c>
      <c r="W56" s="9" t="s">
        <v>137</v>
      </c>
      <c r="X56" s="9" t="s">
        <v>145</v>
      </c>
      <c r="Y56" s="9" t="s">
        <v>137</v>
      </c>
      <c r="Z56" s="9" t="s">
        <v>184</v>
      </c>
      <c r="AA56" s="9" t="s">
        <v>165</v>
      </c>
      <c r="AB56" s="9" t="s">
        <v>137</v>
      </c>
      <c r="AC56" s="9" t="s">
        <v>147</v>
      </c>
      <c r="AD56" s="9" t="s">
        <v>148</v>
      </c>
      <c r="AE56" s="9"/>
      <c r="AF56" s="9"/>
      <c r="AG56" s="9"/>
      <c r="AH56" s="9"/>
      <c r="AI56" s="9"/>
      <c r="AJ56" s="9" t="s">
        <v>185</v>
      </c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 t="s">
        <v>178</v>
      </c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 t="s">
        <v>186</v>
      </c>
      <c r="BO56" s="9"/>
      <c r="BP56" s="9"/>
      <c r="BQ56" s="9" t="s">
        <v>219</v>
      </c>
      <c r="BR56" s="9"/>
      <c r="BS56" s="9" t="s">
        <v>200</v>
      </c>
      <c r="BT56" s="9"/>
      <c r="BU56" s="9" t="s">
        <v>258</v>
      </c>
      <c r="BV56" s="9"/>
      <c r="BW56" s="9"/>
      <c r="BX56" s="9"/>
      <c r="BY56" s="9"/>
      <c r="BZ56" s="9"/>
      <c r="CA56" s="10"/>
      <c r="CB56" s="10" t="str">
        <f t="shared" si="5"/>
        <v/>
      </c>
      <c r="CC56" s="10"/>
      <c r="CD56" s="9" t="str">
        <f t="shared" si="2"/>
        <v/>
      </c>
      <c r="CE56" s="9" t="s">
        <v>168</v>
      </c>
      <c r="CF56" s="9" t="s">
        <v>152</v>
      </c>
      <c r="CG56" s="9">
        <f>IF(CF56="","",VLOOKUP(CF56,Metadata!$D$2:$H$20,2,FALSE))</f>
        <v>32500</v>
      </c>
      <c r="CH56" s="9">
        <f>IF(CF56="","",VLOOKUP(CF56,Metadata!$D$2:$H$20,4,FALSE))</f>
        <v>30000</v>
      </c>
      <c r="CI56" s="9">
        <f>IF(CF56="","",VLOOKUP(CF56,Metadata!$D$2:$H$20,5,FALSE))</f>
        <v>35000</v>
      </c>
      <c r="CJ56" s="9">
        <f t="shared" si="3"/>
        <v>32500</v>
      </c>
      <c r="CK56" s="9" t="s">
        <v>221</v>
      </c>
      <c r="CL56" s="10">
        <v>6</v>
      </c>
      <c r="CM56" s="10">
        <v>1</v>
      </c>
      <c r="CN56" s="10">
        <v>7</v>
      </c>
      <c r="CO56" s="10">
        <v>7</v>
      </c>
      <c r="CP56" s="10">
        <v>7</v>
      </c>
      <c r="CQ56" s="10">
        <v>7</v>
      </c>
      <c r="CR56" s="10">
        <v>5</v>
      </c>
      <c r="CS56" s="10">
        <v>7</v>
      </c>
      <c r="CT56" s="10">
        <v>7</v>
      </c>
      <c r="CU56" s="10">
        <v>7</v>
      </c>
      <c r="CV56" s="10">
        <v>7</v>
      </c>
      <c r="CW56" s="10">
        <v>4</v>
      </c>
      <c r="CX56" s="10">
        <v>7</v>
      </c>
      <c r="CY56" s="10">
        <v>7</v>
      </c>
      <c r="CZ56" s="10">
        <v>7</v>
      </c>
      <c r="DA56" s="10">
        <v>7</v>
      </c>
      <c r="DB56" s="10">
        <v>4</v>
      </c>
      <c r="DC56" s="10">
        <v>7</v>
      </c>
      <c r="DD56" s="10">
        <v>7</v>
      </c>
      <c r="DE56" s="10">
        <v>7</v>
      </c>
      <c r="DF56" s="10">
        <v>5</v>
      </c>
      <c r="DG56" s="10">
        <v>7</v>
      </c>
      <c r="DH56" s="10">
        <v>5</v>
      </c>
      <c r="DI56" s="10">
        <v>7</v>
      </c>
      <c r="DJ56" s="10">
        <v>5</v>
      </c>
      <c r="DK56" s="10">
        <v>5</v>
      </c>
      <c r="DL56" s="10">
        <v>7</v>
      </c>
      <c r="DM56" s="9" t="s">
        <v>154</v>
      </c>
      <c r="DN56" s="10">
        <v>1994</v>
      </c>
      <c r="DO56" s="9">
        <f t="shared" si="4"/>
        <v>27</v>
      </c>
      <c r="DP56" s="9" t="s">
        <v>155</v>
      </c>
      <c r="DQ56" s="9" t="s">
        <v>202</v>
      </c>
      <c r="DR56" s="9" t="s">
        <v>157</v>
      </c>
      <c r="DS56" s="9" t="s">
        <v>137</v>
      </c>
      <c r="DT56" s="9" t="s">
        <v>181</v>
      </c>
      <c r="DU56" s="9" t="s">
        <v>168</v>
      </c>
      <c r="DV56" s="9" t="str">
        <f>VLOOKUP(DU56,Metadata!$B$2:$C$7,2,FALSE)</f>
        <v>0 - 3 years</v>
      </c>
    </row>
    <row r="57" spans="1:126" ht="15" customHeight="1">
      <c r="A57" s="13">
        <v>56</v>
      </c>
      <c r="B57" s="9" t="s">
        <v>135</v>
      </c>
      <c r="C57" s="9" t="str">
        <f>VLOOKUP(B57,Metadata!$M$2:$N$6,2,FALSE)</f>
        <v>Permanent Employee</v>
      </c>
      <c r="D57" s="9" t="s">
        <v>136</v>
      </c>
      <c r="E57" s="9" t="s">
        <v>137</v>
      </c>
      <c r="F57" s="9" t="s">
        <v>138</v>
      </c>
      <c r="G57" s="9" t="s">
        <v>275</v>
      </c>
      <c r="H57" s="9" t="str">
        <f>IF(G57="","",VLOOKUP(G57,Metadata!$J$2:$K$22,2,FALSE))</f>
        <v>Centre</v>
      </c>
      <c r="I57" s="9" t="s">
        <v>138</v>
      </c>
      <c r="J57" s="9" t="str">
        <f>IF(I57="","",VLOOKUP(I57,Metadata!$P$2:$Q$43,2,FALSE))</f>
        <v>Europe</v>
      </c>
      <c r="K57" s="9" t="str">
        <f t="shared" si="0"/>
        <v>Portugal</v>
      </c>
      <c r="L57" s="9" t="s">
        <v>140</v>
      </c>
      <c r="M57" s="9" t="str">
        <f>IF(L57="","",VLOOKUP(L57,Metadata!$J$2:$K$22,2,FALSE))</f>
        <v>Lisbon Metropolitan Area</v>
      </c>
      <c r="N57" s="9" t="s">
        <v>141</v>
      </c>
      <c r="O57" s="9" t="s">
        <v>137</v>
      </c>
      <c r="P57" s="9" t="s">
        <v>142</v>
      </c>
      <c r="Q57" s="10" t="str">
        <f t="shared" si="1"/>
        <v>Full Office Job</v>
      </c>
      <c r="R57" s="10">
        <v>6</v>
      </c>
      <c r="S57" s="9" t="s">
        <v>192</v>
      </c>
      <c r="T57" s="9" t="s">
        <v>137</v>
      </c>
      <c r="U57" s="9" t="str">
        <f>IF(S57&lt;&gt;"",S57,IF(T57&lt;&gt;"",VLOOKUP(T57,Metadata!$S$2:$T$228,2,FALSE),""))</f>
        <v>Back-End Developer</v>
      </c>
      <c r="V57" s="9" t="s">
        <v>162</v>
      </c>
      <c r="W57" s="9" t="s">
        <v>137</v>
      </c>
      <c r="X57" s="9" t="s">
        <v>145</v>
      </c>
      <c r="Y57" s="9" t="s">
        <v>137</v>
      </c>
      <c r="Z57" s="9" t="s">
        <v>146</v>
      </c>
      <c r="AA57" s="9" t="s">
        <v>137</v>
      </c>
      <c r="AB57" s="9" t="s">
        <v>137</v>
      </c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 t="s">
        <v>297</v>
      </c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12" t="s">
        <v>273</v>
      </c>
      <c r="BY57" s="9" t="s">
        <v>150</v>
      </c>
      <c r="BZ57" s="9" t="s">
        <v>137</v>
      </c>
      <c r="CA57" s="10"/>
      <c r="CB57" s="10" t="str">
        <f t="shared" si="5"/>
        <v/>
      </c>
      <c r="CC57" s="10"/>
      <c r="CD57" s="9" t="str">
        <f t="shared" si="2"/>
        <v/>
      </c>
      <c r="CE57" s="9" t="s">
        <v>168</v>
      </c>
      <c r="CF57" s="9" t="s">
        <v>188</v>
      </c>
      <c r="CG57" s="9">
        <f>IF(CF57="","",VLOOKUP(CF57,Metadata!$D$2:$H$20,2,FALSE))</f>
        <v>17500</v>
      </c>
      <c r="CH57" s="9">
        <f>IF(CF57="","",VLOOKUP(CF57,Metadata!$D$2:$H$20,4,FALSE))</f>
        <v>15000</v>
      </c>
      <c r="CI57" s="9">
        <f>IF(CF57="","",VLOOKUP(CF57,Metadata!$D$2:$H$20,5,FALSE))</f>
        <v>20000</v>
      </c>
      <c r="CJ57" s="9">
        <f t="shared" si="3"/>
        <v>17500</v>
      </c>
      <c r="CK57" s="9" t="s">
        <v>153</v>
      </c>
      <c r="CL57" s="10">
        <v>4</v>
      </c>
      <c r="CM57" s="10">
        <v>2</v>
      </c>
      <c r="CN57" s="10">
        <v>7</v>
      </c>
      <c r="CO57" s="10">
        <v>5</v>
      </c>
      <c r="CP57" s="10">
        <v>5</v>
      </c>
      <c r="CQ57" s="10">
        <v>6</v>
      </c>
      <c r="CR57" s="10">
        <v>6</v>
      </c>
      <c r="CS57" s="10">
        <v>6</v>
      </c>
      <c r="CT57" s="10">
        <v>6</v>
      </c>
      <c r="CU57" s="10">
        <v>6</v>
      </c>
      <c r="CV57" s="10">
        <v>6</v>
      </c>
      <c r="CW57" s="10">
        <v>5</v>
      </c>
      <c r="CX57" s="10">
        <v>6</v>
      </c>
      <c r="CY57" s="10">
        <v>5</v>
      </c>
      <c r="CZ57" s="10">
        <v>5</v>
      </c>
      <c r="DA57" s="10">
        <v>3</v>
      </c>
      <c r="DB57" s="10">
        <v>3</v>
      </c>
      <c r="DC57" s="10">
        <v>4</v>
      </c>
      <c r="DD57" s="10">
        <v>4</v>
      </c>
      <c r="DE57" s="10">
        <v>4</v>
      </c>
      <c r="DF57" s="10">
        <v>4</v>
      </c>
      <c r="DG57" s="10">
        <v>5</v>
      </c>
      <c r="DH57" s="10">
        <v>5</v>
      </c>
      <c r="DI57" s="10">
        <v>5</v>
      </c>
      <c r="DJ57" s="10">
        <v>4</v>
      </c>
      <c r="DK57" s="10">
        <v>4</v>
      </c>
      <c r="DL57" s="10">
        <v>4</v>
      </c>
      <c r="DM57" s="9" t="s">
        <v>154</v>
      </c>
      <c r="DN57" s="10">
        <v>1997</v>
      </c>
      <c r="DO57" s="9">
        <f t="shared" si="4"/>
        <v>24</v>
      </c>
      <c r="DP57" s="9" t="s">
        <v>155</v>
      </c>
      <c r="DQ57" s="9" t="s">
        <v>298</v>
      </c>
      <c r="DR57" s="9" t="s">
        <v>157</v>
      </c>
      <c r="DS57" s="9" t="s">
        <v>137</v>
      </c>
      <c r="DT57" s="9" t="s">
        <v>181</v>
      </c>
      <c r="DU57" s="9" t="s">
        <v>233</v>
      </c>
      <c r="DV57" s="9" t="str">
        <f>VLOOKUP(DU57,Metadata!$B$2:$C$7,2,FALSE)</f>
        <v>0 - 3 years</v>
      </c>
    </row>
    <row r="58" spans="1:126">
      <c r="A58" s="13">
        <v>57</v>
      </c>
      <c r="B58" s="9" t="s">
        <v>135</v>
      </c>
      <c r="C58" s="9" t="str">
        <f>VLOOKUP(B58,Metadata!$M$2:$N$6,2,FALSE)</f>
        <v>Permanent Employee</v>
      </c>
      <c r="D58" s="9" t="s">
        <v>159</v>
      </c>
      <c r="E58" s="9" t="s">
        <v>137</v>
      </c>
      <c r="F58" s="9" t="s">
        <v>138</v>
      </c>
      <c r="G58" s="9" t="s">
        <v>190</v>
      </c>
      <c r="H58" s="9" t="str">
        <f>IF(G58="","",VLOOKUP(G58,Metadata!$J$2:$K$22,2,FALSE))</f>
        <v>North</v>
      </c>
      <c r="I58" s="9" t="s">
        <v>138</v>
      </c>
      <c r="J58" s="9" t="str">
        <f>IF(I58="","",VLOOKUP(I58,Metadata!$P$2:$Q$43,2,FALSE))</f>
        <v>Europe</v>
      </c>
      <c r="K58" s="9" t="str">
        <f t="shared" si="0"/>
        <v>Portugal</v>
      </c>
      <c r="L58" s="9" t="s">
        <v>172</v>
      </c>
      <c r="M58" s="9" t="str">
        <f>IF(L58="","",VLOOKUP(L58,Metadata!$J$2:$K$22,2,FALSE))</f>
        <v>Porto Metropolitan Area</v>
      </c>
      <c r="N58" s="9" t="s">
        <v>141</v>
      </c>
      <c r="O58" s="9" t="s">
        <v>137</v>
      </c>
      <c r="P58" s="9" t="s">
        <v>142</v>
      </c>
      <c r="Q58" s="10" t="str">
        <f t="shared" si="1"/>
        <v>Full Office Job</v>
      </c>
      <c r="R58" s="10">
        <v>4</v>
      </c>
      <c r="S58" s="9" t="s">
        <v>216</v>
      </c>
      <c r="T58" s="9" t="s">
        <v>137</v>
      </c>
      <c r="U58" s="9" t="str">
        <f>IF(S58&lt;&gt;"",S58,IF(T58&lt;&gt;"",VLOOKUP(T58,Metadata!$S$2:$T$228,2,FALSE),""))</f>
        <v>Front-End Developer</v>
      </c>
      <c r="V58" s="9" t="s">
        <v>174</v>
      </c>
      <c r="W58" s="9" t="s">
        <v>137</v>
      </c>
      <c r="X58" s="9" t="s">
        <v>175</v>
      </c>
      <c r="Y58" s="9" t="s">
        <v>137</v>
      </c>
      <c r="Z58" s="9" t="s">
        <v>262</v>
      </c>
      <c r="AA58" s="9" t="s">
        <v>165</v>
      </c>
      <c r="AB58" s="9" t="s">
        <v>137</v>
      </c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 t="s">
        <v>178</v>
      </c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 t="s">
        <v>186</v>
      </c>
      <c r="BO58" s="9"/>
      <c r="BP58" s="9"/>
      <c r="BQ58" s="9"/>
      <c r="BR58" s="9" t="s">
        <v>247</v>
      </c>
      <c r="BS58" s="9"/>
      <c r="BT58" s="9"/>
      <c r="BU58" s="9"/>
      <c r="BV58" s="9"/>
      <c r="BW58" s="9"/>
      <c r="BX58" s="9"/>
      <c r="BY58" s="9"/>
      <c r="BZ58" s="9"/>
      <c r="CA58" s="10"/>
      <c r="CB58" s="10" t="str">
        <f t="shared" si="5"/>
        <v/>
      </c>
      <c r="CC58" s="10"/>
      <c r="CD58" s="9" t="str">
        <f t="shared" si="2"/>
        <v/>
      </c>
      <c r="CE58" s="9" t="s">
        <v>168</v>
      </c>
      <c r="CF58" s="9" t="s">
        <v>225</v>
      </c>
      <c r="CG58" s="9">
        <f>IF(CF58="","",VLOOKUP(CF58,Metadata!$D$2:$H$20,2,FALSE))</f>
        <v>22500</v>
      </c>
      <c r="CH58" s="9">
        <f>IF(CF58="","",VLOOKUP(CF58,Metadata!$D$2:$H$20,4,FALSE))</f>
        <v>20000</v>
      </c>
      <c r="CI58" s="9">
        <f>IF(CF58="","",VLOOKUP(CF58,Metadata!$D$2:$H$20,5,FALSE))</f>
        <v>25000</v>
      </c>
      <c r="CJ58" s="9">
        <f t="shared" si="3"/>
        <v>22500</v>
      </c>
      <c r="CK58" s="9" t="s">
        <v>201</v>
      </c>
      <c r="CL58" s="10">
        <v>5</v>
      </c>
      <c r="CM58" s="10">
        <v>1</v>
      </c>
      <c r="CN58" s="10">
        <v>7</v>
      </c>
      <c r="CO58" s="10">
        <v>7</v>
      </c>
      <c r="CP58" s="10">
        <v>4</v>
      </c>
      <c r="CQ58" s="10">
        <v>7</v>
      </c>
      <c r="CR58" s="10">
        <v>5</v>
      </c>
      <c r="CS58" s="10">
        <v>7</v>
      </c>
      <c r="CT58" s="10">
        <v>6</v>
      </c>
      <c r="CU58" s="10">
        <v>7</v>
      </c>
      <c r="CV58" s="10">
        <v>4</v>
      </c>
      <c r="CW58" s="10">
        <v>2</v>
      </c>
      <c r="CX58" s="10">
        <v>5</v>
      </c>
      <c r="CY58" s="10">
        <v>5</v>
      </c>
      <c r="CZ58" s="10">
        <v>3</v>
      </c>
      <c r="DA58" s="10">
        <v>3</v>
      </c>
      <c r="DB58" s="10">
        <v>2</v>
      </c>
      <c r="DC58" s="10">
        <v>6</v>
      </c>
      <c r="DD58" s="10">
        <v>1</v>
      </c>
      <c r="DE58" s="10">
        <v>7</v>
      </c>
      <c r="DF58" s="10">
        <v>4</v>
      </c>
      <c r="DG58" s="10">
        <v>3</v>
      </c>
      <c r="DH58" s="10">
        <v>3</v>
      </c>
      <c r="DI58" s="10">
        <v>4</v>
      </c>
      <c r="DJ58" s="10">
        <v>4</v>
      </c>
      <c r="DK58" s="10">
        <v>4</v>
      </c>
      <c r="DL58" s="10">
        <v>4</v>
      </c>
      <c r="DM58" s="9" t="s">
        <v>154</v>
      </c>
      <c r="DN58" s="10">
        <v>1996</v>
      </c>
      <c r="DO58" s="9">
        <f t="shared" si="4"/>
        <v>25</v>
      </c>
      <c r="DP58" s="9" t="s">
        <v>155</v>
      </c>
      <c r="DQ58" s="9" t="s">
        <v>202</v>
      </c>
      <c r="DR58" s="9" t="s">
        <v>157</v>
      </c>
      <c r="DS58" s="9" t="s">
        <v>137</v>
      </c>
      <c r="DT58" s="9" t="s">
        <v>181</v>
      </c>
      <c r="DU58" s="9" t="s">
        <v>223</v>
      </c>
      <c r="DV58" s="9" t="str">
        <f>VLOOKUP(DU58,Metadata!$B$2:$C$7,2,FALSE)</f>
        <v>3 - 6 years</v>
      </c>
    </row>
    <row r="59" spans="1:126">
      <c r="A59" s="13">
        <v>58</v>
      </c>
      <c r="B59" s="9" t="s">
        <v>135</v>
      </c>
      <c r="C59" s="9" t="str">
        <f>VLOOKUP(B59,Metadata!$M$2:$N$6,2,FALSE)</f>
        <v>Permanent Employee</v>
      </c>
      <c r="D59" s="9" t="s">
        <v>159</v>
      </c>
      <c r="E59" s="9" t="s">
        <v>137</v>
      </c>
      <c r="F59" s="9" t="s">
        <v>138</v>
      </c>
      <c r="G59" s="9" t="s">
        <v>140</v>
      </c>
      <c r="H59" s="9" t="str">
        <f>IF(G59="","",VLOOKUP(G59,Metadata!$J$2:$K$22,2,FALSE))</f>
        <v>Lisbon Metropolitan Area</v>
      </c>
      <c r="I59" s="9" t="s">
        <v>138</v>
      </c>
      <c r="J59" s="9" t="str">
        <f>IF(I59="","",VLOOKUP(I59,Metadata!$P$2:$Q$43,2,FALSE))</f>
        <v>Europe</v>
      </c>
      <c r="K59" s="9" t="str">
        <f t="shared" si="0"/>
        <v>Portugal</v>
      </c>
      <c r="L59" s="9" t="s">
        <v>140</v>
      </c>
      <c r="M59" s="9" t="str">
        <f>IF(L59="","",VLOOKUP(L59,Metadata!$J$2:$K$22,2,FALSE))</f>
        <v>Lisbon Metropolitan Area</v>
      </c>
      <c r="N59" s="9" t="s">
        <v>214</v>
      </c>
      <c r="O59" s="9" t="s">
        <v>136</v>
      </c>
      <c r="P59" s="9" t="s">
        <v>142</v>
      </c>
      <c r="Q59" s="10" t="str">
        <f t="shared" si="1"/>
        <v>Full Office Job</v>
      </c>
      <c r="R59" s="10">
        <v>5</v>
      </c>
      <c r="S59" s="9" t="s">
        <v>266</v>
      </c>
      <c r="T59" s="9" t="s">
        <v>137</v>
      </c>
      <c r="U59" s="9" t="str">
        <f>IF(S59&lt;&gt;"",S59,IF(T59&lt;&gt;"",VLOOKUP(T59,Metadata!$S$2:$T$228,2,FALSE),""))</f>
        <v>Data Scientist/Data Engineer</v>
      </c>
      <c r="V59" s="9" t="s">
        <v>279</v>
      </c>
      <c r="W59" s="9" t="s">
        <v>137</v>
      </c>
      <c r="X59" s="9" t="s">
        <v>145</v>
      </c>
      <c r="Y59" s="9" t="s">
        <v>137</v>
      </c>
      <c r="Z59" s="9" t="s">
        <v>218</v>
      </c>
      <c r="AA59" s="9" t="s">
        <v>137</v>
      </c>
      <c r="AB59" s="9" t="s">
        <v>137</v>
      </c>
      <c r="AC59" s="9" t="s">
        <v>147</v>
      </c>
      <c r="AD59" s="9"/>
      <c r="AE59" s="9"/>
      <c r="AF59" s="9" t="s">
        <v>243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 t="s">
        <v>150</v>
      </c>
      <c r="BZ59" s="9" t="s">
        <v>137</v>
      </c>
      <c r="CA59" s="10"/>
      <c r="CB59" s="10" t="str">
        <f t="shared" si="5"/>
        <v/>
      </c>
      <c r="CC59" s="10"/>
      <c r="CD59" s="9" t="str">
        <f t="shared" si="2"/>
        <v/>
      </c>
      <c r="CE59" s="9" t="s">
        <v>232</v>
      </c>
      <c r="CF59" s="9" t="s">
        <v>220</v>
      </c>
      <c r="CG59" s="9">
        <f>IF(CF59="","",VLOOKUP(CF59,Metadata!$D$2:$H$20,2,FALSE))</f>
        <v>27500</v>
      </c>
      <c r="CH59" s="9">
        <f>IF(CF59="","",VLOOKUP(CF59,Metadata!$D$2:$H$20,4,FALSE))</f>
        <v>25000</v>
      </c>
      <c r="CI59" s="9">
        <f>IF(CF59="","",VLOOKUP(CF59,Metadata!$D$2:$H$20,5,FALSE))</f>
        <v>30000</v>
      </c>
      <c r="CJ59" s="9">
        <f t="shared" si="3"/>
        <v>27500</v>
      </c>
      <c r="CK59" s="9" t="s">
        <v>221</v>
      </c>
      <c r="CL59" s="10">
        <v>7</v>
      </c>
      <c r="CM59" s="10">
        <v>4</v>
      </c>
      <c r="CN59" s="10">
        <v>6</v>
      </c>
      <c r="CO59" s="10">
        <v>6</v>
      </c>
      <c r="CP59" s="10">
        <v>4</v>
      </c>
      <c r="CQ59" s="10">
        <v>7</v>
      </c>
      <c r="CR59" s="10">
        <v>5</v>
      </c>
      <c r="CS59" s="10">
        <v>5</v>
      </c>
      <c r="CT59" s="10">
        <v>5</v>
      </c>
      <c r="CU59" s="10">
        <v>5</v>
      </c>
      <c r="CV59" s="10">
        <v>5</v>
      </c>
      <c r="CW59" s="10">
        <v>6</v>
      </c>
      <c r="CX59" s="10">
        <v>6</v>
      </c>
      <c r="CY59" s="10">
        <v>7</v>
      </c>
      <c r="CZ59" s="10">
        <v>5</v>
      </c>
      <c r="DA59" s="10">
        <v>4</v>
      </c>
      <c r="DB59" s="10">
        <v>5</v>
      </c>
      <c r="DC59" s="10">
        <v>6</v>
      </c>
      <c r="DD59" s="10">
        <v>6</v>
      </c>
      <c r="DE59" s="10">
        <v>6</v>
      </c>
      <c r="DF59" s="10">
        <v>5</v>
      </c>
      <c r="DG59" s="10">
        <v>6</v>
      </c>
      <c r="DH59" s="10">
        <v>5</v>
      </c>
      <c r="DI59" s="10">
        <v>1</v>
      </c>
      <c r="DJ59" s="10">
        <v>4</v>
      </c>
      <c r="DK59" s="10">
        <v>5</v>
      </c>
      <c r="DL59" s="10">
        <v>5</v>
      </c>
      <c r="DM59" s="9" t="s">
        <v>154</v>
      </c>
      <c r="DN59" s="10">
        <v>1998</v>
      </c>
      <c r="DO59" s="9">
        <f t="shared" si="4"/>
        <v>23</v>
      </c>
      <c r="DP59" s="9" t="s">
        <v>155</v>
      </c>
      <c r="DQ59" s="9" t="s">
        <v>156</v>
      </c>
      <c r="DR59" s="9" t="s">
        <v>157</v>
      </c>
      <c r="DS59" s="9" t="s">
        <v>137</v>
      </c>
      <c r="DT59" s="9" t="s">
        <v>181</v>
      </c>
      <c r="DU59" s="9" t="s">
        <v>233</v>
      </c>
      <c r="DV59" s="9" t="str">
        <f>VLOOKUP(DU59,Metadata!$B$2:$C$7,2,FALSE)</f>
        <v>0 - 3 years</v>
      </c>
    </row>
    <row r="60" spans="1:126">
      <c r="A60" s="13">
        <v>59</v>
      </c>
      <c r="B60" s="9" t="s">
        <v>135</v>
      </c>
      <c r="C60" s="9" t="str">
        <f>VLOOKUP(B60,Metadata!$M$2:$N$6,2,FALSE)</f>
        <v>Permanent Employee</v>
      </c>
      <c r="D60" s="9" t="s">
        <v>159</v>
      </c>
      <c r="E60" s="9" t="s">
        <v>137</v>
      </c>
      <c r="F60" s="9" t="s">
        <v>138</v>
      </c>
      <c r="G60" s="9" t="s">
        <v>172</v>
      </c>
      <c r="H60" s="9" t="str">
        <f>IF(G60="","",VLOOKUP(G60,Metadata!$J$2:$K$22,2,FALSE))</f>
        <v>Porto Metropolitan Area</v>
      </c>
      <c r="I60" s="9" t="s">
        <v>138</v>
      </c>
      <c r="J60" s="9" t="str">
        <f>IF(I60="","",VLOOKUP(I60,Metadata!$P$2:$Q$43,2,FALSE))</f>
        <v>Europe</v>
      </c>
      <c r="K60" s="9" t="str">
        <f t="shared" si="0"/>
        <v>Portugal</v>
      </c>
      <c r="L60" s="9" t="s">
        <v>172</v>
      </c>
      <c r="M60" s="9" t="str">
        <f>IF(L60="","",VLOOKUP(L60,Metadata!$J$2:$K$22,2,FALSE))</f>
        <v>Porto Metropolitan Area</v>
      </c>
      <c r="N60" s="9" t="s">
        <v>141</v>
      </c>
      <c r="O60" s="9" t="s">
        <v>137</v>
      </c>
      <c r="P60" s="9" t="s">
        <v>142</v>
      </c>
      <c r="Q60" s="10" t="str">
        <f t="shared" si="1"/>
        <v>Full Office Job</v>
      </c>
      <c r="R60" s="10">
        <v>5</v>
      </c>
      <c r="S60" s="9" t="s">
        <v>290</v>
      </c>
      <c r="T60" s="9" t="s">
        <v>137</v>
      </c>
      <c r="U60" s="9" t="str">
        <f>IF(S60&lt;&gt;"",S60,IF(T60&lt;&gt;"",VLOOKUP(T60,Metadata!$S$2:$T$228,2,FALSE),""))</f>
        <v>Quality Assurance/Testing</v>
      </c>
      <c r="V60" s="9" t="s">
        <v>217</v>
      </c>
      <c r="W60" s="9" t="s">
        <v>137</v>
      </c>
      <c r="X60" s="9" t="s">
        <v>269</v>
      </c>
      <c r="Y60" s="9" t="s">
        <v>137</v>
      </c>
      <c r="Z60" s="9" t="s">
        <v>146</v>
      </c>
      <c r="AA60" s="9" t="s">
        <v>165</v>
      </c>
      <c r="AB60" s="9" t="s">
        <v>137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 t="s">
        <v>186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10"/>
      <c r="CB60" s="10" t="str">
        <f t="shared" si="5"/>
        <v/>
      </c>
      <c r="CC60" s="10"/>
      <c r="CD60" s="9" t="str">
        <f t="shared" si="2"/>
        <v/>
      </c>
      <c r="CE60" s="9" t="s">
        <v>168</v>
      </c>
      <c r="CF60" s="9" t="s">
        <v>225</v>
      </c>
      <c r="CG60" s="9">
        <f>IF(CF60="","",VLOOKUP(CF60,Metadata!$D$2:$H$20,2,FALSE))</f>
        <v>22500</v>
      </c>
      <c r="CH60" s="9">
        <f>IF(CF60="","",VLOOKUP(CF60,Metadata!$D$2:$H$20,4,FALSE))</f>
        <v>20000</v>
      </c>
      <c r="CI60" s="9">
        <f>IF(CF60="","",VLOOKUP(CF60,Metadata!$D$2:$H$20,5,FALSE))</f>
        <v>25000</v>
      </c>
      <c r="CJ60" s="9">
        <f t="shared" si="3"/>
        <v>22500</v>
      </c>
      <c r="CK60" s="9" t="s">
        <v>153</v>
      </c>
      <c r="CL60" s="10">
        <v>1</v>
      </c>
      <c r="CM60" s="10">
        <v>5</v>
      </c>
      <c r="CN60" s="10">
        <v>7</v>
      </c>
      <c r="CO60" s="10">
        <v>7</v>
      </c>
      <c r="CP60" s="10">
        <v>5</v>
      </c>
      <c r="CQ60" s="10">
        <v>7</v>
      </c>
      <c r="CR60" s="10">
        <v>6</v>
      </c>
      <c r="CS60" s="10">
        <v>7</v>
      </c>
      <c r="CT60" s="10">
        <v>5</v>
      </c>
      <c r="CU60" s="10">
        <v>6</v>
      </c>
      <c r="CV60" s="10">
        <v>5</v>
      </c>
      <c r="CW60" s="10">
        <v>6</v>
      </c>
      <c r="CX60" s="10">
        <v>6</v>
      </c>
      <c r="CY60" s="10">
        <v>4</v>
      </c>
      <c r="CZ60" s="10">
        <v>6</v>
      </c>
      <c r="DA60" s="10">
        <v>6</v>
      </c>
      <c r="DB60" s="10">
        <v>5</v>
      </c>
      <c r="DC60" s="10">
        <v>6</v>
      </c>
      <c r="DD60" s="10">
        <v>4</v>
      </c>
      <c r="DE60" s="10">
        <v>7</v>
      </c>
      <c r="DF60" s="10">
        <v>6</v>
      </c>
      <c r="DG60" s="10">
        <v>7</v>
      </c>
      <c r="DH60" s="10">
        <v>6</v>
      </c>
      <c r="DI60" s="10">
        <v>6</v>
      </c>
      <c r="DJ60" s="10">
        <v>5</v>
      </c>
      <c r="DK60" s="10">
        <v>6</v>
      </c>
      <c r="DL60" s="10">
        <v>6</v>
      </c>
      <c r="DM60" s="9" t="s">
        <v>296</v>
      </c>
      <c r="DN60" s="10">
        <v>1992</v>
      </c>
      <c r="DO60" s="9">
        <f t="shared" si="4"/>
        <v>29</v>
      </c>
      <c r="DP60" s="9" t="s">
        <v>155</v>
      </c>
      <c r="DQ60" s="9" t="s">
        <v>202</v>
      </c>
      <c r="DR60" s="9" t="s">
        <v>137</v>
      </c>
      <c r="DS60" s="9" t="s">
        <v>299</v>
      </c>
      <c r="DT60" s="9" t="s">
        <v>181</v>
      </c>
      <c r="DU60" s="9" t="s">
        <v>158</v>
      </c>
      <c r="DV60" s="9" t="str">
        <f>VLOOKUP(DU60,Metadata!$B$2:$C$7,2,FALSE)</f>
        <v>6+ years</v>
      </c>
    </row>
    <row r="61" spans="1:126">
      <c r="A61" s="13">
        <v>60</v>
      </c>
      <c r="B61" s="9" t="s">
        <v>135</v>
      </c>
      <c r="C61" s="9" t="str">
        <f>VLOOKUP(B61,Metadata!$M$2:$N$6,2,FALSE)</f>
        <v>Permanent Employee</v>
      </c>
      <c r="D61" s="9" t="s">
        <v>136</v>
      </c>
      <c r="E61" s="9" t="s">
        <v>137</v>
      </c>
      <c r="F61" s="9" t="s">
        <v>138</v>
      </c>
      <c r="G61" s="9" t="s">
        <v>172</v>
      </c>
      <c r="H61" s="9" t="str">
        <f>IF(G61="","",VLOOKUP(G61,Metadata!$J$2:$K$22,2,FALSE))</f>
        <v>Porto Metropolitan Area</v>
      </c>
      <c r="I61" s="9" t="s">
        <v>138</v>
      </c>
      <c r="J61" s="9" t="str">
        <f>IF(I61="","",VLOOKUP(I61,Metadata!$P$2:$Q$43,2,FALSE))</f>
        <v>Europe</v>
      </c>
      <c r="K61" s="9" t="str">
        <f t="shared" si="0"/>
        <v>Portugal</v>
      </c>
      <c r="L61" s="9" t="s">
        <v>172</v>
      </c>
      <c r="M61" s="9" t="str">
        <f>IF(L61="","",VLOOKUP(L61,Metadata!$J$2:$K$22,2,FALSE))</f>
        <v>Porto Metropolitan Area</v>
      </c>
      <c r="N61" s="9" t="s">
        <v>205</v>
      </c>
      <c r="O61" s="9" t="s">
        <v>137</v>
      </c>
      <c r="P61" s="9" t="s">
        <v>137</v>
      </c>
      <c r="Q61" s="10" t="str">
        <f t="shared" si="1"/>
        <v>Full Office Job</v>
      </c>
      <c r="R61" s="10">
        <v>1</v>
      </c>
      <c r="S61" s="9" t="s">
        <v>161</v>
      </c>
      <c r="T61" s="9" t="s">
        <v>137</v>
      </c>
      <c r="U61" s="9" t="str">
        <f>IF(S61&lt;&gt;"",S61,IF(T61&lt;&gt;"",VLOOKUP(T61,Metadata!$S$2:$T$228,2,FALSE),""))</f>
        <v>Full-Stack Developer</v>
      </c>
      <c r="V61" s="9" t="s">
        <v>174</v>
      </c>
      <c r="W61" s="9" t="s">
        <v>137</v>
      </c>
      <c r="X61" s="9" t="s">
        <v>163</v>
      </c>
      <c r="Y61" s="9" t="s">
        <v>137</v>
      </c>
      <c r="Z61" s="9" t="s">
        <v>193</v>
      </c>
      <c r="AA61" s="9" t="s">
        <v>165</v>
      </c>
      <c r="AB61" s="9" t="s">
        <v>137</v>
      </c>
      <c r="AC61" s="9" t="s">
        <v>147</v>
      </c>
      <c r="AD61" s="9"/>
      <c r="AE61" s="9"/>
      <c r="AF61" s="9"/>
      <c r="AG61" s="9" t="s">
        <v>166</v>
      </c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 t="s">
        <v>167</v>
      </c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10"/>
      <c r="CB61" s="10" t="str">
        <f t="shared" si="5"/>
        <v/>
      </c>
      <c r="CC61" s="10"/>
      <c r="CD61" s="9" t="str">
        <f t="shared" si="2"/>
        <v/>
      </c>
      <c r="CE61" s="9" t="s">
        <v>232</v>
      </c>
      <c r="CF61" s="9" t="s">
        <v>188</v>
      </c>
      <c r="CG61" s="9">
        <f>IF(CF61="","",VLOOKUP(CF61,Metadata!$D$2:$H$20,2,FALSE))</f>
        <v>17500</v>
      </c>
      <c r="CH61" s="9">
        <f>IF(CF61="","",VLOOKUP(CF61,Metadata!$D$2:$H$20,4,FALSE))</f>
        <v>15000</v>
      </c>
      <c r="CI61" s="9">
        <f>IF(CF61="","",VLOOKUP(CF61,Metadata!$D$2:$H$20,5,FALSE))</f>
        <v>20000</v>
      </c>
      <c r="CJ61" s="9">
        <f t="shared" si="3"/>
        <v>17500</v>
      </c>
      <c r="CK61" s="9" t="s">
        <v>189</v>
      </c>
      <c r="CL61" s="10">
        <v>3</v>
      </c>
      <c r="CM61" s="10">
        <v>2</v>
      </c>
      <c r="CN61" s="10">
        <v>7</v>
      </c>
      <c r="CO61" s="10">
        <v>6</v>
      </c>
      <c r="CP61" s="10">
        <v>6</v>
      </c>
      <c r="CQ61" s="10">
        <v>7</v>
      </c>
      <c r="CR61" s="10">
        <v>1</v>
      </c>
      <c r="CS61" s="10">
        <v>5</v>
      </c>
      <c r="CT61" s="10">
        <v>6</v>
      </c>
      <c r="CU61" s="10">
        <v>7</v>
      </c>
      <c r="CV61" s="10">
        <v>7</v>
      </c>
      <c r="CW61" s="10">
        <v>7</v>
      </c>
      <c r="CX61" s="10">
        <v>7</v>
      </c>
      <c r="CY61" s="10">
        <v>7</v>
      </c>
      <c r="CZ61" s="10">
        <v>7</v>
      </c>
      <c r="DA61" s="10">
        <v>5</v>
      </c>
      <c r="DB61" s="10">
        <v>4</v>
      </c>
      <c r="DC61" s="10">
        <v>7</v>
      </c>
      <c r="DD61" s="10">
        <v>4</v>
      </c>
      <c r="DE61" s="10">
        <v>6</v>
      </c>
      <c r="DF61" s="10">
        <v>6</v>
      </c>
      <c r="DG61" s="10">
        <v>7</v>
      </c>
      <c r="DH61" s="10">
        <v>5</v>
      </c>
      <c r="DI61" s="10">
        <v>5</v>
      </c>
      <c r="DJ61" s="10">
        <v>1</v>
      </c>
      <c r="DK61" s="10">
        <v>5</v>
      </c>
      <c r="DL61" s="10">
        <v>5</v>
      </c>
      <c r="DM61" s="9" t="s">
        <v>154</v>
      </c>
      <c r="DN61" s="10">
        <v>1992</v>
      </c>
      <c r="DO61" s="9">
        <f t="shared" si="4"/>
        <v>29</v>
      </c>
      <c r="DP61" s="9" t="s">
        <v>155</v>
      </c>
      <c r="DQ61" s="9" t="s">
        <v>202</v>
      </c>
      <c r="DR61" s="9" t="s">
        <v>170</v>
      </c>
      <c r="DS61" s="9" t="s">
        <v>137</v>
      </c>
      <c r="DT61" s="9" t="s">
        <v>181</v>
      </c>
      <c r="DU61" s="9" t="s">
        <v>223</v>
      </c>
      <c r="DV61" s="9" t="str">
        <f>VLOOKUP(DU61,Metadata!$B$2:$C$7,2,FALSE)</f>
        <v>3 - 6 years</v>
      </c>
    </row>
    <row r="62" spans="1:126">
      <c r="A62" s="13">
        <v>61</v>
      </c>
      <c r="B62" s="9" t="s">
        <v>135</v>
      </c>
      <c r="C62" s="9" t="str">
        <f>VLOOKUP(B62,Metadata!$M$2:$N$6,2,FALSE)</f>
        <v>Permanent Employee</v>
      </c>
      <c r="D62" s="9" t="s">
        <v>159</v>
      </c>
      <c r="E62" s="9" t="s">
        <v>137</v>
      </c>
      <c r="F62" s="9" t="s">
        <v>138</v>
      </c>
      <c r="G62" s="9" t="s">
        <v>172</v>
      </c>
      <c r="H62" s="9" t="str">
        <f>IF(G62="","",VLOOKUP(G62,Metadata!$J$2:$K$22,2,FALSE))</f>
        <v>Porto Metropolitan Area</v>
      </c>
      <c r="I62" s="9" t="s">
        <v>138</v>
      </c>
      <c r="J62" s="9" t="str">
        <f>IF(I62="","",VLOOKUP(I62,Metadata!$P$2:$Q$43,2,FALSE))</f>
        <v>Europe</v>
      </c>
      <c r="K62" s="9" t="str">
        <f t="shared" si="0"/>
        <v>Portugal</v>
      </c>
      <c r="L62" s="9" t="s">
        <v>172</v>
      </c>
      <c r="M62" s="9" t="str">
        <f>IF(L62="","",VLOOKUP(L62,Metadata!$J$2:$K$22,2,FALSE))</f>
        <v>Porto Metropolitan Area</v>
      </c>
      <c r="N62" s="9" t="s">
        <v>141</v>
      </c>
      <c r="O62" s="9" t="s">
        <v>137</v>
      </c>
      <c r="P62" s="9" t="s">
        <v>142</v>
      </c>
      <c r="Q62" s="10" t="str">
        <f t="shared" si="1"/>
        <v>Full Office Job</v>
      </c>
      <c r="R62" s="10">
        <v>5</v>
      </c>
      <c r="S62" s="9" t="s">
        <v>161</v>
      </c>
      <c r="T62" s="9" t="s">
        <v>137</v>
      </c>
      <c r="U62" s="9" t="str">
        <f>IF(S62&lt;&gt;"",S62,IF(T62&lt;&gt;"",VLOOKUP(T62,Metadata!$S$2:$T$228,2,FALSE),""))</f>
        <v>Full-Stack Developer</v>
      </c>
      <c r="V62" s="9" t="s">
        <v>162</v>
      </c>
      <c r="W62" s="9" t="s">
        <v>137</v>
      </c>
      <c r="X62" s="9" t="s">
        <v>163</v>
      </c>
      <c r="Y62" s="9" t="s">
        <v>137</v>
      </c>
      <c r="Z62" s="9" t="s">
        <v>193</v>
      </c>
      <c r="AA62" s="9" t="s">
        <v>165</v>
      </c>
      <c r="AB62" s="9" t="s">
        <v>253</v>
      </c>
      <c r="AC62" s="9" t="s">
        <v>147</v>
      </c>
      <c r="AD62" s="9"/>
      <c r="AE62" s="9"/>
      <c r="AF62" s="9"/>
      <c r="AG62" s="9" t="s">
        <v>166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 t="s">
        <v>150</v>
      </c>
      <c r="BZ62" s="9" t="s">
        <v>137</v>
      </c>
      <c r="CA62" s="10"/>
      <c r="CB62" s="10" t="str">
        <f t="shared" si="5"/>
        <v/>
      </c>
      <c r="CC62" s="10"/>
      <c r="CD62" s="9" t="str">
        <f t="shared" si="2"/>
        <v/>
      </c>
      <c r="CE62" s="9" t="s">
        <v>151</v>
      </c>
      <c r="CF62" s="9" t="s">
        <v>169</v>
      </c>
      <c r="CG62" s="9">
        <f>IF(CF62="","",VLOOKUP(CF62,Metadata!$D$2:$H$20,2,FALSE))</f>
        <v>12500</v>
      </c>
      <c r="CH62" s="9">
        <f>IF(CF62="","",VLOOKUP(CF62,Metadata!$D$2:$H$20,4,FALSE))</f>
        <v>0</v>
      </c>
      <c r="CI62" s="9">
        <f>IF(CF62="","",VLOOKUP(CF62,Metadata!$D$2:$H$20,5,FALSE))</f>
        <v>15000</v>
      </c>
      <c r="CJ62" s="9">
        <f t="shared" si="3"/>
        <v>12500</v>
      </c>
      <c r="CK62" s="9" t="s">
        <v>153</v>
      </c>
      <c r="CL62" s="10">
        <v>1</v>
      </c>
      <c r="CM62" s="10">
        <v>5</v>
      </c>
      <c r="CN62" s="10">
        <v>7</v>
      </c>
      <c r="CO62" s="10">
        <v>6</v>
      </c>
      <c r="CP62" s="10">
        <v>7</v>
      </c>
      <c r="CQ62" s="10">
        <v>7</v>
      </c>
      <c r="CR62" s="10">
        <v>4</v>
      </c>
      <c r="CS62" s="10">
        <v>7</v>
      </c>
      <c r="CT62" s="10">
        <v>7</v>
      </c>
      <c r="CU62" s="10">
        <v>7</v>
      </c>
      <c r="CV62" s="10">
        <v>4</v>
      </c>
      <c r="CW62" s="10">
        <v>4</v>
      </c>
      <c r="CX62" s="10">
        <v>6</v>
      </c>
      <c r="CY62" s="10">
        <v>4</v>
      </c>
      <c r="CZ62" s="10">
        <v>4</v>
      </c>
      <c r="DA62" s="10">
        <v>6</v>
      </c>
      <c r="DB62" s="10">
        <v>6</v>
      </c>
      <c r="DC62" s="10">
        <v>6</v>
      </c>
      <c r="DD62" s="10">
        <v>1</v>
      </c>
      <c r="DE62" s="10">
        <v>6</v>
      </c>
      <c r="DF62" s="10">
        <v>6</v>
      </c>
      <c r="DG62" s="10">
        <v>6</v>
      </c>
      <c r="DH62" s="10">
        <v>6</v>
      </c>
      <c r="DI62" s="10">
        <v>6</v>
      </c>
      <c r="DJ62" s="10">
        <v>1</v>
      </c>
      <c r="DK62" s="10">
        <v>6</v>
      </c>
      <c r="DL62" s="10">
        <v>6</v>
      </c>
      <c r="DM62" s="9" t="s">
        <v>154</v>
      </c>
      <c r="DN62" s="10">
        <v>1993</v>
      </c>
      <c r="DO62" s="9">
        <f t="shared" si="4"/>
        <v>28</v>
      </c>
      <c r="DP62" s="9" t="s">
        <v>155</v>
      </c>
      <c r="DQ62" s="9" t="s">
        <v>227</v>
      </c>
      <c r="DR62" s="9" t="s">
        <v>157</v>
      </c>
      <c r="DS62" s="9" t="s">
        <v>137</v>
      </c>
      <c r="DT62" s="9" t="s">
        <v>181</v>
      </c>
      <c r="DU62" s="9" t="s">
        <v>223</v>
      </c>
      <c r="DV62" s="9" t="str">
        <f>VLOOKUP(DU62,Metadata!$B$2:$C$7,2,FALSE)</f>
        <v>3 - 6 years</v>
      </c>
    </row>
    <row r="63" spans="1:126">
      <c r="A63" s="13">
        <v>62</v>
      </c>
      <c r="B63" s="9" t="s">
        <v>135</v>
      </c>
      <c r="C63" s="9" t="str">
        <f>VLOOKUP(B63,Metadata!$M$2:$N$6,2,FALSE)</f>
        <v>Permanent Employee</v>
      </c>
      <c r="D63" s="9" t="s">
        <v>159</v>
      </c>
      <c r="E63" s="9" t="s">
        <v>137</v>
      </c>
      <c r="F63" s="9" t="s">
        <v>138</v>
      </c>
      <c r="G63" s="9" t="s">
        <v>160</v>
      </c>
      <c r="H63" s="9" t="str">
        <f>IF(G63="","",VLOOKUP(G63,Metadata!$J$2:$K$22,2,FALSE))</f>
        <v>Centre</v>
      </c>
      <c r="I63" s="9" t="s">
        <v>300</v>
      </c>
      <c r="J63" s="9" t="str">
        <f>IF(I63="","",VLOOKUP(I63,Metadata!$P$2:$Q$43,2,FALSE))</f>
        <v>Europe</v>
      </c>
      <c r="K63" s="9" t="str">
        <f t="shared" si="0"/>
        <v>International</v>
      </c>
      <c r="L63" s="9" t="s">
        <v>137</v>
      </c>
      <c r="M63" s="9" t="str">
        <f>IF(L63="","",VLOOKUP(L63,Metadata!$J$2:$K$22,2,FALSE))</f>
        <v/>
      </c>
      <c r="N63" s="9" t="s">
        <v>141</v>
      </c>
      <c r="O63" s="9" t="s">
        <v>137</v>
      </c>
      <c r="P63" s="9" t="s">
        <v>191</v>
      </c>
      <c r="Q63" s="10" t="str">
        <f t="shared" si="1"/>
        <v>Remote Job (full or flexible)</v>
      </c>
      <c r="R63" s="10">
        <v>7</v>
      </c>
      <c r="S63" s="9" t="s">
        <v>143</v>
      </c>
      <c r="T63" s="9" t="s">
        <v>137</v>
      </c>
      <c r="U63" s="9" t="str">
        <f>IF(S63&lt;&gt;"",S63,IF(T63&lt;&gt;"",VLOOKUP(T63,Metadata!$S$2:$T$228,2,FALSE),""))</f>
        <v>Technical Team Leader</v>
      </c>
      <c r="V63" s="9" t="s">
        <v>137</v>
      </c>
      <c r="W63" s="9" t="s">
        <v>301</v>
      </c>
      <c r="X63" s="9" t="s">
        <v>242</v>
      </c>
      <c r="Y63" s="9" t="s">
        <v>137</v>
      </c>
      <c r="Z63" s="9" t="s">
        <v>224</v>
      </c>
      <c r="AA63" s="9" t="s">
        <v>137</v>
      </c>
      <c r="AB63" s="9" t="s">
        <v>137</v>
      </c>
      <c r="AC63" s="9"/>
      <c r="AD63" s="9"/>
      <c r="AE63" s="9"/>
      <c r="AF63" s="9"/>
      <c r="AG63" s="9"/>
      <c r="AH63" s="9"/>
      <c r="AI63" s="9"/>
      <c r="AJ63" s="9"/>
      <c r="AK63" s="9" t="s">
        <v>302</v>
      </c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 t="s">
        <v>303</v>
      </c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10"/>
      <c r="CB63" s="10" t="str">
        <f t="shared" si="5"/>
        <v/>
      </c>
      <c r="CC63" s="10"/>
      <c r="CD63" s="9" t="str">
        <f t="shared" si="2"/>
        <v/>
      </c>
      <c r="CE63" s="9" t="s">
        <v>168</v>
      </c>
      <c r="CF63" s="9" t="s">
        <v>248</v>
      </c>
      <c r="CG63" s="9">
        <f>IF(CF63="","",VLOOKUP(CF63,Metadata!$D$2:$H$20,2,FALSE))</f>
        <v>57500</v>
      </c>
      <c r="CH63" s="9">
        <f>IF(CF63="","",VLOOKUP(CF63,Metadata!$D$2:$H$20,4,FALSE))</f>
        <v>55000</v>
      </c>
      <c r="CI63" s="9">
        <f>IF(CF63="","",VLOOKUP(CF63,Metadata!$D$2:$H$20,5,FALSE))</f>
        <v>60000</v>
      </c>
      <c r="CJ63" s="9">
        <f t="shared" si="3"/>
        <v>57500</v>
      </c>
      <c r="CK63" s="9" t="s">
        <v>189</v>
      </c>
      <c r="CL63" s="10">
        <v>4</v>
      </c>
      <c r="CM63" s="10">
        <v>1</v>
      </c>
      <c r="CN63" s="10">
        <v>7</v>
      </c>
      <c r="CO63" s="10">
        <v>6</v>
      </c>
      <c r="CP63" s="10">
        <v>5</v>
      </c>
      <c r="CQ63" s="10">
        <v>6</v>
      </c>
      <c r="CR63" s="10">
        <v>7</v>
      </c>
      <c r="CS63" s="10">
        <v>7</v>
      </c>
      <c r="CT63" s="10">
        <v>7</v>
      </c>
      <c r="CU63" s="10">
        <v>5</v>
      </c>
      <c r="CV63" s="10">
        <v>4</v>
      </c>
      <c r="CW63" s="10">
        <v>2</v>
      </c>
      <c r="CX63" s="10">
        <v>4</v>
      </c>
      <c r="CY63" s="10">
        <v>5</v>
      </c>
      <c r="CZ63" s="10">
        <v>4</v>
      </c>
      <c r="DA63" s="10">
        <v>1</v>
      </c>
      <c r="DB63" s="10">
        <v>1</v>
      </c>
      <c r="DC63" s="10">
        <v>4</v>
      </c>
      <c r="DD63" s="10">
        <v>4</v>
      </c>
      <c r="DE63" s="10">
        <v>7</v>
      </c>
      <c r="DF63" s="10">
        <v>6</v>
      </c>
      <c r="DG63" s="10">
        <v>5</v>
      </c>
      <c r="DH63" s="10">
        <v>6</v>
      </c>
      <c r="DI63" s="10">
        <v>7</v>
      </c>
      <c r="DJ63" s="10">
        <v>6</v>
      </c>
      <c r="DK63" s="10">
        <v>5</v>
      </c>
      <c r="DL63" s="10">
        <v>5</v>
      </c>
      <c r="DM63" s="9" t="s">
        <v>154</v>
      </c>
      <c r="DN63" s="10">
        <v>1989</v>
      </c>
      <c r="DO63" s="9">
        <f t="shared" si="4"/>
        <v>32</v>
      </c>
      <c r="DP63" s="9" t="s">
        <v>155</v>
      </c>
      <c r="DQ63" s="9" t="s">
        <v>156</v>
      </c>
      <c r="DR63" s="9" t="s">
        <v>157</v>
      </c>
      <c r="DS63" s="9" t="s">
        <v>137</v>
      </c>
      <c r="DT63" s="9" t="s">
        <v>181</v>
      </c>
      <c r="DU63" s="9" t="s">
        <v>203</v>
      </c>
      <c r="DV63" s="9" t="str">
        <f>VLOOKUP(DU63,Metadata!$B$2:$C$7,2,FALSE)</f>
        <v>6+ years</v>
      </c>
    </row>
    <row r="64" spans="1:126">
      <c r="A64" s="13">
        <v>63</v>
      </c>
      <c r="B64" s="9" t="s">
        <v>135</v>
      </c>
      <c r="C64" s="9" t="str">
        <f>VLOOKUP(B64,Metadata!$M$2:$N$6,2,FALSE)</f>
        <v>Permanent Employee</v>
      </c>
      <c r="D64" s="9" t="s">
        <v>159</v>
      </c>
      <c r="E64" s="9" t="s">
        <v>137</v>
      </c>
      <c r="F64" s="9" t="s">
        <v>138</v>
      </c>
      <c r="G64" s="9" t="s">
        <v>140</v>
      </c>
      <c r="H64" s="9" t="str">
        <f>IF(G64="","",VLOOKUP(G64,Metadata!$J$2:$K$22,2,FALSE))</f>
        <v>Lisbon Metropolitan Area</v>
      </c>
      <c r="I64" s="9" t="s">
        <v>138</v>
      </c>
      <c r="J64" s="9" t="str">
        <f>IF(I64="","",VLOOKUP(I64,Metadata!$P$2:$Q$43,2,FALSE))</f>
        <v>Europe</v>
      </c>
      <c r="K64" s="9" t="str">
        <f t="shared" si="0"/>
        <v>Portugal</v>
      </c>
      <c r="L64" s="9" t="s">
        <v>140</v>
      </c>
      <c r="M64" s="9" t="str">
        <f>IF(L64="","",VLOOKUP(L64,Metadata!$J$2:$K$22,2,FALSE))</f>
        <v>Lisbon Metropolitan Area</v>
      </c>
      <c r="N64" s="9" t="s">
        <v>141</v>
      </c>
      <c r="O64" s="9" t="s">
        <v>137</v>
      </c>
      <c r="P64" s="9" t="s">
        <v>142</v>
      </c>
      <c r="Q64" s="10" t="str">
        <f t="shared" si="1"/>
        <v>Full Office Job</v>
      </c>
      <c r="R64" s="10">
        <v>5</v>
      </c>
      <c r="S64" s="9" t="s">
        <v>161</v>
      </c>
      <c r="T64" s="9" t="s">
        <v>137</v>
      </c>
      <c r="U64" s="9" t="str">
        <f>IF(S64&lt;&gt;"",S64,IF(T64&lt;&gt;"",VLOOKUP(T64,Metadata!$S$2:$T$228,2,FALSE),""))</f>
        <v>Full-Stack Developer</v>
      </c>
      <c r="V64" s="9" t="s">
        <v>207</v>
      </c>
      <c r="W64" s="9" t="s">
        <v>137</v>
      </c>
      <c r="X64" s="9" t="s">
        <v>208</v>
      </c>
      <c r="Y64" s="9" t="s">
        <v>137</v>
      </c>
      <c r="Z64" s="9" t="s">
        <v>224</v>
      </c>
      <c r="AA64" s="9" t="s">
        <v>165</v>
      </c>
      <c r="AB64" s="9" t="s">
        <v>137</v>
      </c>
      <c r="AC64" s="9"/>
      <c r="AD64" s="9"/>
      <c r="AE64" s="9" t="s">
        <v>194</v>
      </c>
      <c r="AF64" s="9"/>
      <c r="AG64" s="9"/>
      <c r="AH64" s="9"/>
      <c r="AI64" s="9"/>
      <c r="AJ64" s="9" t="s">
        <v>185</v>
      </c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 t="s">
        <v>178</v>
      </c>
      <c r="BB64" s="9"/>
      <c r="BC64" s="9"/>
      <c r="BD64" s="9"/>
      <c r="BE64" s="9"/>
      <c r="BF64" s="9"/>
      <c r="BG64" s="9"/>
      <c r="BH64" s="9"/>
      <c r="BI64" s="9"/>
      <c r="BJ64" s="9" t="s">
        <v>167</v>
      </c>
      <c r="BK64" s="9" t="s">
        <v>198</v>
      </c>
      <c r="BL64" s="9" t="s">
        <v>199</v>
      </c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10"/>
      <c r="CB64" s="10" t="str">
        <f t="shared" si="5"/>
        <v/>
      </c>
      <c r="CC64" s="10"/>
      <c r="CD64" s="9" t="str">
        <f t="shared" si="2"/>
        <v/>
      </c>
      <c r="CE64" s="9" t="s">
        <v>168</v>
      </c>
      <c r="CF64" s="9" t="s">
        <v>225</v>
      </c>
      <c r="CG64" s="9">
        <f>IF(CF64="","",VLOOKUP(CF64,Metadata!$D$2:$H$20,2,FALSE))</f>
        <v>22500</v>
      </c>
      <c r="CH64" s="9">
        <f>IF(CF64="","",VLOOKUP(CF64,Metadata!$D$2:$H$20,4,FALSE))</f>
        <v>20000</v>
      </c>
      <c r="CI64" s="9">
        <f>IF(CF64="","",VLOOKUP(CF64,Metadata!$D$2:$H$20,5,FALSE))</f>
        <v>25000</v>
      </c>
      <c r="CJ64" s="9">
        <f t="shared" si="3"/>
        <v>22500</v>
      </c>
      <c r="CK64" s="9" t="s">
        <v>221</v>
      </c>
      <c r="CL64" s="10">
        <v>4</v>
      </c>
      <c r="CM64" s="10">
        <v>1</v>
      </c>
      <c r="CN64" s="10">
        <v>7</v>
      </c>
      <c r="CO64" s="10">
        <v>7</v>
      </c>
      <c r="CP64" s="10">
        <v>4</v>
      </c>
      <c r="CQ64" s="10">
        <v>5</v>
      </c>
      <c r="CR64" s="10">
        <v>5</v>
      </c>
      <c r="CS64" s="10">
        <v>6</v>
      </c>
      <c r="CT64" s="10">
        <v>6</v>
      </c>
      <c r="CU64" s="10">
        <v>4</v>
      </c>
      <c r="CV64" s="10">
        <v>5</v>
      </c>
      <c r="CW64" s="10">
        <v>6</v>
      </c>
      <c r="CX64" s="10">
        <v>3</v>
      </c>
      <c r="CY64" s="10">
        <v>4</v>
      </c>
      <c r="CZ64" s="10">
        <v>4</v>
      </c>
      <c r="DA64" s="10">
        <v>5</v>
      </c>
      <c r="DB64" s="10">
        <v>5</v>
      </c>
      <c r="DC64" s="10">
        <v>5</v>
      </c>
      <c r="DD64" s="10">
        <v>2</v>
      </c>
      <c r="DE64" s="10">
        <v>6</v>
      </c>
      <c r="DF64" s="10">
        <v>5</v>
      </c>
      <c r="DG64" s="10">
        <v>6</v>
      </c>
      <c r="DH64" s="10">
        <v>3</v>
      </c>
      <c r="DI64" s="10">
        <v>1</v>
      </c>
      <c r="DJ64" s="10">
        <v>2</v>
      </c>
      <c r="DK64" s="10">
        <v>3</v>
      </c>
      <c r="DL64" s="10">
        <v>1</v>
      </c>
      <c r="DM64" s="9" t="s">
        <v>154</v>
      </c>
      <c r="DN64" s="10">
        <v>1997</v>
      </c>
      <c r="DO64" s="9">
        <f t="shared" si="4"/>
        <v>24</v>
      </c>
      <c r="DP64" s="9" t="s">
        <v>155</v>
      </c>
      <c r="DQ64" s="9" t="s">
        <v>202</v>
      </c>
      <c r="DR64" s="9" t="s">
        <v>157</v>
      </c>
      <c r="DS64" s="9" t="s">
        <v>137</v>
      </c>
      <c r="DT64" s="9" t="s">
        <v>181</v>
      </c>
      <c r="DU64" s="9" t="s">
        <v>168</v>
      </c>
      <c r="DV64" s="9" t="str">
        <f>VLOOKUP(DU64,Metadata!$B$2:$C$7,2,FALSE)</f>
        <v>0 - 3 years</v>
      </c>
    </row>
    <row r="65" spans="1:126">
      <c r="A65" s="13">
        <v>64</v>
      </c>
      <c r="B65" s="9" t="s">
        <v>135</v>
      </c>
      <c r="C65" s="9" t="str">
        <f>VLOOKUP(B65,Metadata!$M$2:$N$6,2,FALSE)</f>
        <v>Permanent Employee</v>
      </c>
      <c r="D65" s="9" t="s">
        <v>159</v>
      </c>
      <c r="E65" s="9" t="s">
        <v>137</v>
      </c>
      <c r="F65" s="9" t="s">
        <v>138</v>
      </c>
      <c r="G65" s="9" t="s">
        <v>172</v>
      </c>
      <c r="H65" s="9" t="str">
        <f>IF(G65="","",VLOOKUP(G65,Metadata!$J$2:$K$22,2,FALSE))</f>
        <v>Porto Metropolitan Area</v>
      </c>
      <c r="I65" s="9" t="s">
        <v>138</v>
      </c>
      <c r="J65" s="9" t="str">
        <f>IF(I65="","",VLOOKUP(I65,Metadata!$P$2:$Q$43,2,FALSE))</f>
        <v>Europe</v>
      </c>
      <c r="K65" s="9" t="str">
        <f t="shared" si="0"/>
        <v>Portugal</v>
      </c>
      <c r="L65" s="9" t="s">
        <v>172</v>
      </c>
      <c r="M65" s="9" t="str">
        <f>IF(L65="","",VLOOKUP(L65,Metadata!$J$2:$K$22,2,FALSE))</f>
        <v>Porto Metropolitan Area</v>
      </c>
      <c r="N65" s="9" t="s">
        <v>141</v>
      </c>
      <c r="O65" s="9" t="s">
        <v>137</v>
      </c>
      <c r="P65" s="9" t="s">
        <v>191</v>
      </c>
      <c r="Q65" s="10" t="str">
        <f t="shared" si="1"/>
        <v>Remote Job (full or flexible)</v>
      </c>
      <c r="R65" s="10">
        <v>6</v>
      </c>
      <c r="S65" s="9" t="s">
        <v>249</v>
      </c>
      <c r="T65" s="9" t="s">
        <v>137</v>
      </c>
      <c r="U65" s="9" t="str">
        <f>IF(S65&lt;&gt;"",S65,IF(T65&lt;&gt;"",VLOOKUP(T65,Metadata!$S$2:$T$228,2,FALSE),""))</f>
        <v>Business Applications (BI/CRM/ERP)</v>
      </c>
      <c r="V65" s="9" t="s">
        <v>304</v>
      </c>
      <c r="W65" s="9" t="s">
        <v>137</v>
      </c>
      <c r="X65" s="9" t="s">
        <v>163</v>
      </c>
      <c r="Y65" s="9" t="s">
        <v>137</v>
      </c>
      <c r="Z65" s="9" t="s">
        <v>184</v>
      </c>
      <c r="AA65" s="9" t="s">
        <v>137</v>
      </c>
      <c r="AB65" s="9" t="s">
        <v>137</v>
      </c>
      <c r="AC65" s="9" t="s">
        <v>147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 t="s">
        <v>150</v>
      </c>
      <c r="BZ65" s="9" t="s">
        <v>137</v>
      </c>
      <c r="CA65" s="10"/>
      <c r="CB65" s="10" t="str">
        <f t="shared" si="5"/>
        <v/>
      </c>
      <c r="CC65" s="10"/>
      <c r="CD65" s="9" t="str">
        <f t="shared" si="2"/>
        <v/>
      </c>
      <c r="CE65" s="9" t="s">
        <v>232</v>
      </c>
      <c r="CF65" s="9" t="s">
        <v>188</v>
      </c>
      <c r="CG65" s="9">
        <f>IF(CF65="","",VLOOKUP(CF65,Metadata!$D$2:$H$20,2,FALSE))</f>
        <v>17500</v>
      </c>
      <c r="CH65" s="9">
        <f>IF(CF65="","",VLOOKUP(CF65,Metadata!$D$2:$H$20,4,FALSE))</f>
        <v>15000</v>
      </c>
      <c r="CI65" s="9">
        <f>IF(CF65="","",VLOOKUP(CF65,Metadata!$D$2:$H$20,5,FALSE))</f>
        <v>20000</v>
      </c>
      <c r="CJ65" s="9">
        <f t="shared" si="3"/>
        <v>17500</v>
      </c>
      <c r="CK65" s="9" t="s">
        <v>221</v>
      </c>
      <c r="CL65" s="10">
        <v>5</v>
      </c>
      <c r="CM65" s="10">
        <v>1</v>
      </c>
      <c r="CN65" s="10">
        <v>7</v>
      </c>
      <c r="CO65" s="10">
        <v>6</v>
      </c>
      <c r="CP65" s="10">
        <v>5</v>
      </c>
      <c r="CQ65" s="10">
        <v>7</v>
      </c>
      <c r="CR65" s="10">
        <v>7</v>
      </c>
      <c r="CS65" s="10">
        <v>6</v>
      </c>
      <c r="CT65" s="10">
        <v>6</v>
      </c>
      <c r="CU65" s="10">
        <v>4</v>
      </c>
      <c r="CV65" s="10">
        <v>5</v>
      </c>
      <c r="CW65" s="10">
        <v>4</v>
      </c>
      <c r="CX65" s="10">
        <v>6</v>
      </c>
      <c r="CY65" s="10">
        <v>3</v>
      </c>
      <c r="CZ65" s="10">
        <v>5</v>
      </c>
      <c r="DA65" s="10">
        <v>4</v>
      </c>
      <c r="DB65" s="10">
        <v>7</v>
      </c>
      <c r="DC65" s="10">
        <v>7</v>
      </c>
      <c r="DD65" s="10">
        <v>4</v>
      </c>
      <c r="DE65" s="10">
        <v>7</v>
      </c>
      <c r="DF65" s="10">
        <v>5</v>
      </c>
      <c r="DG65" s="10">
        <v>6</v>
      </c>
      <c r="DH65" s="10">
        <v>5</v>
      </c>
      <c r="DI65" s="10">
        <v>7</v>
      </c>
      <c r="DJ65" s="10">
        <v>4</v>
      </c>
      <c r="DK65" s="10">
        <v>5</v>
      </c>
      <c r="DL65" s="10">
        <v>6</v>
      </c>
      <c r="DM65" s="9" t="s">
        <v>154</v>
      </c>
      <c r="DN65" s="10">
        <v>1992</v>
      </c>
      <c r="DO65" s="9">
        <f t="shared" si="4"/>
        <v>29</v>
      </c>
      <c r="DP65" s="9" t="s">
        <v>155</v>
      </c>
      <c r="DQ65" s="9" t="s">
        <v>210</v>
      </c>
      <c r="DR65" s="9" t="s">
        <v>157</v>
      </c>
      <c r="DS65" s="9" t="s">
        <v>137</v>
      </c>
      <c r="DT65" s="9" t="s">
        <v>181</v>
      </c>
      <c r="DU65" s="9" t="s">
        <v>223</v>
      </c>
      <c r="DV65" s="9" t="str">
        <f>VLOOKUP(DU65,Metadata!$B$2:$C$7,2,FALSE)</f>
        <v>3 - 6 years</v>
      </c>
    </row>
    <row r="66" spans="1:126">
      <c r="A66" s="13">
        <v>65</v>
      </c>
      <c r="B66" s="9" t="s">
        <v>135</v>
      </c>
      <c r="C66" s="9" t="str">
        <f>VLOOKUP(B66,Metadata!$M$2:$N$6,2,FALSE)</f>
        <v>Permanent Employee</v>
      </c>
      <c r="D66" s="9" t="s">
        <v>136</v>
      </c>
      <c r="E66" s="9" t="s">
        <v>137</v>
      </c>
      <c r="F66" s="9" t="s">
        <v>138</v>
      </c>
      <c r="G66" s="9" t="s">
        <v>172</v>
      </c>
      <c r="H66" s="9" t="str">
        <f>IF(G66="","",VLOOKUP(G66,Metadata!$J$2:$K$22,2,FALSE))</f>
        <v>Porto Metropolitan Area</v>
      </c>
      <c r="I66" s="9" t="s">
        <v>138</v>
      </c>
      <c r="J66" s="9" t="str">
        <f>IF(I66="","",VLOOKUP(I66,Metadata!$P$2:$Q$43,2,FALSE))</f>
        <v>Europe</v>
      </c>
      <c r="K66" s="9" t="str">
        <f t="shared" si="0"/>
        <v>Portugal</v>
      </c>
      <c r="L66" s="9" t="s">
        <v>172</v>
      </c>
      <c r="M66" s="9" t="str">
        <f>IF(L66="","",VLOOKUP(L66,Metadata!$J$2:$K$22,2,FALSE))</f>
        <v>Porto Metropolitan Area</v>
      </c>
      <c r="N66" s="9" t="s">
        <v>141</v>
      </c>
      <c r="O66" s="9" t="s">
        <v>137</v>
      </c>
      <c r="P66" s="9" t="s">
        <v>142</v>
      </c>
      <c r="Q66" s="10" t="str">
        <f t="shared" si="1"/>
        <v>Full Office Job</v>
      </c>
      <c r="R66" s="10">
        <v>7</v>
      </c>
      <c r="S66" s="9" t="s">
        <v>161</v>
      </c>
      <c r="T66" s="9" t="s">
        <v>137</v>
      </c>
      <c r="U66" s="9" t="str">
        <f>IF(S66&lt;&gt;"",S66,IF(T66&lt;&gt;"",VLOOKUP(T66,Metadata!$S$2:$T$228,2,FALSE),""))</f>
        <v>Full-Stack Developer</v>
      </c>
      <c r="V66" s="9" t="s">
        <v>144</v>
      </c>
      <c r="W66" s="9" t="s">
        <v>137</v>
      </c>
      <c r="X66" s="9" t="s">
        <v>252</v>
      </c>
      <c r="Y66" s="9" t="s">
        <v>137</v>
      </c>
      <c r="Z66" s="9" t="s">
        <v>224</v>
      </c>
      <c r="AA66" s="9" t="s">
        <v>137</v>
      </c>
      <c r="AB66" s="9" t="s">
        <v>137</v>
      </c>
      <c r="AC66" s="9" t="s">
        <v>147</v>
      </c>
      <c r="AD66" s="9"/>
      <c r="AE66" s="9" t="s">
        <v>194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 t="s">
        <v>178</v>
      </c>
      <c r="BB66" s="9"/>
      <c r="BC66" s="9"/>
      <c r="BD66" s="9"/>
      <c r="BE66" s="9"/>
      <c r="BF66" s="9"/>
      <c r="BG66" s="9"/>
      <c r="BH66" s="9"/>
      <c r="BI66" s="9"/>
      <c r="BJ66" s="9" t="s">
        <v>167</v>
      </c>
      <c r="BK66" s="9" t="s">
        <v>198</v>
      </c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10"/>
      <c r="CB66" s="10" t="str">
        <f t="shared" si="5"/>
        <v/>
      </c>
      <c r="CC66" s="10"/>
      <c r="CD66" s="9" t="str">
        <f t="shared" si="2"/>
        <v/>
      </c>
      <c r="CE66" s="9" t="s">
        <v>232</v>
      </c>
      <c r="CF66" s="9" t="s">
        <v>225</v>
      </c>
      <c r="CG66" s="9">
        <f>IF(CF66="","",VLOOKUP(CF66,Metadata!$D$2:$H$20,2,FALSE))</f>
        <v>22500</v>
      </c>
      <c r="CH66" s="9">
        <f>IF(CF66="","",VLOOKUP(CF66,Metadata!$D$2:$H$20,4,FALSE))</f>
        <v>20000</v>
      </c>
      <c r="CI66" s="9">
        <f>IF(CF66="","",VLOOKUP(CF66,Metadata!$D$2:$H$20,5,FALSE))</f>
        <v>25000</v>
      </c>
      <c r="CJ66" s="9">
        <f t="shared" si="3"/>
        <v>22500</v>
      </c>
      <c r="CK66" s="9" t="s">
        <v>189</v>
      </c>
      <c r="CL66" s="10">
        <v>4</v>
      </c>
      <c r="CM66" s="10">
        <v>5</v>
      </c>
      <c r="CN66" s="10">
        <v>7</v>
      </c>
      <c r="CO66" s="10">
        <v>7</v>
      </c>
      <c r="CP66" s="10">
        <v>4</v>
      </c>
      <c r="CQ66" s="10">
        <v>4</v>
      </c>
      <c r="CR66" s="10">
        <v>5</v>
      </c>
      <c r="CS66" s="10">
        <v>5</v>
      </c>
      <c r="CT66" s="10">
        <v>4</v>
      </c>
      <c r="CU66" s="10">
        <v>3</v>
      </c>
      <c r="CV66" s="10">
        <v>4</v>
      </c>
      <c r="CW66" s="10">
        <v>3</v>
      </c>
      <c r="CX66" s="10">
        <v>6</v>
      </c>
      <c r="CY66" s="10">
        <v>5</v>
      </c>
      <c r="CZ66" s="10">
        <v>7</v>
      </c>
      <c r="DA66" s="10">
        <v>5</v>
      </c>
      <c r="DB66" s="10">
        <v>5</v>
      </c>
      <c r="DC66" s="10">
        <v>5</v>
      </c>
      <c r="DD66" s="10">
        <v>1</v>
      </c>
      <c r="DE66" s="10">
        <v>3</v>
      </c>
      <c r="DF66" s="10">
        <v>3</v>
      </c>
      <c r="DG66" s="10">
        <v>4</v>
      </c>
      <c r="DH66" s="10">
        <v>4</v>
      </c>
      <c r="DI66" s="10">
        <v>4</v>
      </c>
      <c r="DJ66" s="10">
        <v>4</v>
      </c>
      <c r="DK66" s="10">
        <v>3</v>
      </c>
      <c r="DL66" s="10">
        <v>3</v>
      </c>
      <c r="DM66" s="9" t="s">
        <v>296</v>
      </c>
      <c r="DN66" s="10">
        <v>1992</v>
      </c>
      <c r="DO66" s="9">
        <f t="shared" si="4"/>
        <v>29</v>
      </c>
      <c r="DP66" s="9" t="s">
        <v>155</v>
      </c>
      <c r="DQ66" s="9" t="s">
        <v>202</v>
      </c>
      <c r="DR66" s="9" t="s">
        <v>157</v>
      </c>
      <c r="DS66" s="9" t="s">
        <v>137</v>
      </c>
      <c r="DT66" s="9" t="s">
        <v>181</v>
      </c>
      <c r="DU66" s="9" t="s">
        <v>223</v>
      </c>
      <c r="DV66" s="9" t="str">
        <f>VLOOKUP(DU66,Metadata!$B$2:$C$7,2,FALSE)</f>
        <v>3 - 6 years</v>
      </c>
    </row>
    <row r="67" spans="1:126">
      <c r="A67" s="13">
        <v>66</v>
      </c>
      <c r="B67" s="9" t="s">
        <v>135</v>
      </c>
      <c r="C67" s="9" t="str">
        <f>VLOOKUP(B67,Metadata!$M$2:$N$6,2,FALSE)</f>
        <v>Permanent Employee</v>
      </c>
      <c r="D67" s="9" t="s">
        <v>159</v>
      </c>
      <c r="E67" s="9" t="s">
        <v>137</v>
      </c>
      <c r="F67" s="9" t="s">
        <v>138</v>
      </c>
      <c r="G67" s="9" t="s">
        <v>190</v>
      </c>
      <c r="H67" s="9" t="str">
        <f>IF(G67="","",VLOOKUP(G67,Metadata!$J$2:$K$22,2,FALSE))</f>
        <v>North</v>
      </c>
      <c r="I67" s="9" t="s">
        <v>138</v>
      </c>
      <c r="J67" s="9" t="str">
        <f>IF(I67="","",VLOOKUP(I67,Metadata!$P$2:$Q$43,2,FALSE))</f>
        <v>Europe</v>
      </c>
      <c r="K67" s="9" t="str">
        <f t="shared" si="0"/>
        <v>Portugal</v>
      </c>
      <c r="L67" s="9" t="s">
        <v>190</v>
      </c>
      <c r="M67" s="9" t="str">
        <f>IF(L67="","",VLOOKUP(L67,Metadata!$J$2:$K$22,2,FALSE))</f>
        <v>North</v>
      </c>
      <c r="N67" s="9" t="s">
        <v>141</v>
      </c>
      <c r="O67" s="9" t="s">
        <v>137</v>
      </c>
      <c r="P67" s="9" t="s">
        <v>142</v>
      </c>
      <c r="Q67" s="10" t="str">
        <f t="shared" si="1"/>
        <v>Full Office Job</v>
      </c>
      <c r="R67" s="10">
        <v>6</v>
      </c>
      <c r="S67" s="9" t="s">
        <v>192</v>
      </c>
      <c r="T67" s="9" t="s">
        <v>137</v>
      </c>
      <c r="U67" s="9" t="str">
        <f>IF(S67&lt;&gt;"",S67,IF(T67&lt;&gt;"",VLOOKUP(T67,Metadata!$S$2:$T$228,2,FALSE),""))</f>
        <v>Back-End Developer</v>
      </c>
      <c r="V67" s="9" t="s">
        <v>174</v>
      </c>
      <c r="W67" s="9" t="s">
        <v>137</v>
      </c>
      <c r="X67" s="9" t="s">
        <v>163</v>
      </c>
      <c r="Y67" s="9" t="s">
        <v>137</v>
      </c>
      <c r="Z67" s="9" t="s">
        <v>262</v>
      </c>
      <c r="AA67" s="9" t="s">
        <v>165</v>
      </c>
      <c r="AB67" s="9" t="s">
        <v>253</v>
      </c>
      <c r="AC67" s="9" t="s">
        <v>147</v>
      </c>
      <c r="AD67" s="9"/>
      <c r="AE67" s="9"/>
      <c r="AF67" s="9"/>
      <c r="AG67" s="9" t="s">
        <v>166</v>
      </c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 t="s">
        <v>178</v>
      </c>
      <c r="BB67" s="9"/>
      <c r="BC67" s="9"/>
      <c r="BD67" s="9"/>
      <c r="BE67" s="9"/>
      <c r="BF67" s="9"/>
      <c r="BG67" s="9"/>
      <c r="BH67" s="9"/>
      <c r="BI67" s="9"/>
      <c r="BJ67" s="9" t="s">
        <v>167</v>
      </c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10"/>
      <c r="CB67" s="10" t="str">
        <f t="shared" si="5"/>
        <v/>
      </c>
      <c r="CC67" s="10"/>
      <c r="CD67" s="9" t="str">
        <f t="shared" si="2"/>
        <v/>
      </c>
      <c r="CE67" s="9" t="s">
        <v>232</v>
      </c>
      <c r="CF67" s="9" t="s">
        <v>188</v>
      </c>
      <c r="CG67" s="9">
        <f>IF(CF67="","",VLOOKUP(CF67,Metadata!$D$2:$H$20,2,FALSE))</f>
        <v>17500</v>
      </c>
      <c r="CH67" s="9">
        <f>IF(CF67="","",VLOOKUP(CF67,Metadata!$D$2:$H$20,4,FALSE))</f>
        <v>15000</v>
      </c>
      <c r="CI67" s="9">
        <f>IF(CF67="","",VLOOKUP(CF67,Metadata!$D$2:$H$20,5,FALSE))</f>
        <v>20000</v>
      </c>
      <c r="CJ67" s="9">
        <f t="shared" si="3"/>
        <v>17500</v>
      </c>
      <c r="CK67" s="9" t="s">
        <v>153</v>
      </c>
      <c r="CL67" s="10">
        <v>4</v>
      </c>
      <c r="CM67" s="10">
        <v>3</v>
      </c>
      <c r="CN67" s="10">
        <v>5</v>
      </c>
      <c r="CO67" s="10">
        <v>6</v>
      </c>
      <c r="CP67" s="10">
        <v>5</v>
      </c>
      <c r="CQ67" s="10">
        <v>7</v>
      </c>
      <c r="CR67" s="10">
        <v>6</v>
      </c>
      <c r="CS67" s="10">
        <v>6</v>
      </c>
      <c r="CT67" s="10">
        <v>6</v>
      </c>
      <c r="CU67" s="10">
        <v>4</v>
      </c>
      <c r="CV67" s="10">
        <v>5</v>
      </c>
      <c r="CW67" s="10">
        <v>3</v>
      </c>
      <c r="CX67" s="10">
        <v>6</v>
      </c>
      <c r="CY67" s="10">
        <v>5</v>
      </c>
      <c r="CZ67" s="10">
        <v>6</v>
      </c>
      <c r="DA67" s="10">
        <v>6</v>
      </c>
      <c r="DB67" s="10">
        <v>6</v>
      </c>
      <c r="DC67" s="10">
        <v>6</v>
      </c>
      <c r="DD67" s="10">
        <v>5</v>
      </c>
      <c r="DE67" s="10">
        <v>4</v>
      </c>
      <c r="DF67" s="10">
        <v>4</v>
      </c>
      <c r="DG67" s="10">
        <v>6</v>
      </c>
      <c r="DH67" s="10">
        <v>4</v>
      </c>
      <c r="DI67" s="10">
        <v>4</v>
      </c>
      <c r="DJ67" s="10">
        <v>4</v>
      </c>
      <c r="DK67" s="10">
        <v>5</v>
      </c>
      <c r="DL67" s="10">
        <v>5</v>
      </c>
      <c r="DM67" s="9" t="s">
        <v>154</v>
      </c>
      <c r="DN67" s="10">
        <v>1990</v>
      </c>
      <c r="DO67" s="9">
        <f t="shared" si="4"/>
        <v>31</v>
      </c>
      <c r="DP67" s="9" t="s">
        <v>155</v>
      </c>
      <c r="DQ67" s="9" t="s">
        <v>227</v>
      </c>
      <c r="DR67" s="9" t="s">
        <v>157</v>
      </c>
      <c r="DS67" s="9" t="s">
        <v>137</v>
      </c>
      <c r="DT67" s="9" t="s">
        <v>181</v>
      </c>
      <c r="DU67" s="9" t="s">
        <v>223</v>
      </c>
      <c r="DV67" s="9" t="str">
        <f>VLOOKUP(DU67,Metadata!$B$2:$C$7,2,FALSE)</f>
        <v>3 - 6 years</v>
      </c>
    </row>
    <row r="68" spans="1:126">
      <c r="A68" s="13">
        <v>67</v>
      </c>
      <c r="B68" s="9" t="s">
        <v>135</v>
      </c>
      <c r="C68" s="9" t="str">
        <f>VLOOKUP(B68,Metadata!$M$2:$N$6,2,FALSE)</f>
        <v>Permanent Employee</v>
      </c>
      <c r="D68" s="9" t="s">
        <v>159</v>
      </c>
      <c r="E68" s="9" t="s">
        <v>137</v>
      </c>
      <c r="F68" s="9" t="s">
        <v>138</v>
      </c>
      <c r="G68" s="9" t="s">
        <v>172</v>
      </c>
      <c r="H68" s="9" t="str">
        <f>IF(G68="","",VLOOKUP(G68,Metadata!$J$2:$K$22,2,FALSE))</f>
        <v>Porto Metropolitan Area</v>
      </c>
      <c r="I68" s="9" t="s">
        <v>138</v>
      </c>
      <c r="J68" s="9" t="str">
        <f>IF(I68="","",VLOOKUP(I68,Metadata!$P$2:$Q$43,2,FALSE))</f>
        <v>Europe</v>
      </c>
      <c r="K68" s="9" t="str">
        <f t="shared" si="0"/>
        <v>Portugal</v>
      </c>
      <c r="L68" s="9" t="s">
        <v>172</v>
      </c>
      <c r="M68" s="9" t="str">
        <f>IF(L68="","",VLOOKUP(L68,Metadata!$J$2:$K$22,2,FALSE))</f>
        <v>Porto Metropolitan Area</v>
      </c>
      <c r="N68" s="9" t="s">
        <v>141</v>
      </c>
      <c r="O68" s="9" t="s">
        <v>137</v>
      </c>
      <c r="P68" s="9" t="s">
        <v>191</v>
      </c>
      <c r="Q68" s="10" t="str">
        <f t="shared" si="1"/>
        <v>Remote Job (full or flexible)</v>
      </c>
      <c r="R68" s="10">
        <v>6</v>
      </c>
      <c r="S68" s="9" t="s">
        <v>183</v>
      </c>
      <c r="T68" s="9" t="s">
        <v>137</v>
      </c>
      <c r="U68" s="9" t="str">
        <f>IF(S68&lt;&gt;"",S68,IF(T68&lt;&gt;"",VLOOKUP(T68,Metadata!$S$2:$T$228,2,FALSE),""))</f>
        <v>Product Owner/Product Manager</v>
      </c>
      <c r="V68" s="9" t="s">
        <v>174</v>
      </c>
      <c r="W68" s="9" t="s">
        <v>137</v>
      </c>
      <c r="X68" s="9" t="s">
        <v>163</v>
      </c>
      <c r="Y68" s="9" t="s">
        <v>137</v>
      </c>
      <c r="Z68" s="9" t="s">
        <v>164</v>
      </c>
      <c r="AA68" s="9" t="s">
        <v>165</v>
      </c>
      <c r="AB68" s="9" t="s">
        <v>137</v>
      </c>
      <c r="AC68" s="9" t="s">
        <v>147</v>
      </c>
      <c r="AD68" s="9"/>
      <c r="AE68" s="9"/>
      <c r="AF68" s="9"/>
      <c r="AG68" s="9" t="s">
        <v>166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 t="s">
        <v>150</v>
      </c>
      <c r="BZ68" s="9" t="s">
        <v>137</v>
      </c>
      <c r="CA68" s="10"/>
      <c r="CB68" s="10" t="str">
        <f t="shared" si="5"/>
        <v/>
      </c>
      <c r="CC68" s="10"/>
      <c r="CD68" s="9" t="str">
        <f t="shared" si="2"/>
        <v/>
      </c>
      <c r="CE68" s="9" t="s">
        <v>168</v>
      </c>
      <c r="CF68" s="9" t="s">
        <v>254</v>
      </c>
      <c r="CG68" s="9">
        <f>IF(CF68="","",VLOOKUP(CF68,Metadata!$D$2:$H$20,2,FALSE))</f>
        <v>37500</v>
      </c>
      <c r="CH68" s="9">
        <f>IF(CF68="","",VLOOKUP(CF68,Metadata!$D$2:$H$20,4,FALSE))</f>
        <v>35000</v>
      </c>
      <c r="CI68" s="9">
        <f>IF(CF68="","",VLOOKUP(CF68,Metadata!$D$2:$H$20,5,FALSE))</f>
        <v>40000</v>
      </c>
      <c r="CJ68" s="9">
        <f t="shared" si="3"/>
        <v>37500</v>
      </c>
      <c r="CK68" s="9" t="s">
        <v>201</v>
      </c>
      <c r="CL68" s="10">
        <v>5</v>
      </c>
      <c r="CM68" s="10">
        <v>1</v>
      </c>
      <c r="CN68" s="10">
        <v>5</v>
      </c>
      <c r="CO68" s="10">
        <v>4</v>
      </c>
      <c r="CP68" s="10">
        <v>6</v>
      </c>
      <c r="CQ68" s="10">
        <v>7</v>
      </c>
      <c r="CR68" s="10">
        <v>7</v>
      </c>
      <c r="CS68" s="10">
        <v>7</v>
      </c>
      <c r="CT68" s="10">
        <v>7</v>
      </c>
      <c r="CU68" s="10">
        <v>7</v>
      </c>
      <c r="CV68" s="10">
        <v>7</v>
      </c>
      <c r="CW68" s="10">
        <v>5</v>
      </c>
      <c r="CX68" s="10">
        <v>7</v>
      </c>
      <c r="CY68" s="10">
        <v>5</v>
      </c>
      <c r="CZ68" s="10">
        <v>5</v>
      </c>
      <c r="DA68" s="10">
        <v>6</v>
      </c>
      <c r="DB68" s="10">
        <v>5</v>
      </c>
      <c r="DC68" s="10">
        <v>5</v>
      </c>
      <c r="DD68" s="10">
        <v>3</v>
      </c>
      <c r="DE68" s="10">
        <v>6</v>
      </c>
      <c r="DF68" s="10">
        <v>7</v>
      </c>
      <c r="DG68" s="10">
        <v>7</v>
      </c>
      <c r="DH68" s="10">
        <v>7</v>
      </c>
      <c r="DI68" s="10">
        <v>7</v>
      </c>
      <c r="DJ68" s="10">
        <v>5</v>
      </c>
      <c r="DK68" s="10">
        <v>5</v>
      </c>
      <c r="DL68" s="10">
        <v>5</v>
      </c>
      <c r="DM68" s="9" t="s">
        <v>154</v>
      </c>
      <c r="DN68" s="10">
        <v>1971</v>
      </c>
      <c r="DO68" s="9">
        <f t="shared" si="4"/>
        <v>50</v>
      </c>
      <c r="DP68" s="9" t="s">
        <v>155</v>
      </c>
      <c r="DQ68" s="9" t="s">
        <v>210</v>
      </c>
      <c r="DR68" s="9" t="s">
        <v>170</v>
      </c>
      <c r="DS68" s="9" t="s">
        <v>137</v>
      </c>
      <c r="DT68" s="9" t="s">
        <v>181</v>
      </c>
      <c r="DU68" s="9" t="s">
        <v>158</v>
      </c>
      <c r="DV68" s="9" t="str">
        <f>VLOOKUP(DU68,Metadata!$B$2:$C$7,2,FALSE)</f>
        <v>6+ years</v>
      </c>
    </row>
    <row r="69" spans="1:126">
      <c r="A69" s="13">
        <v>68</v>
      </c>
      <c r="B69" s="9" t="s">
        <v>135</v>
      </c>
      <c r="C69" s="9" t="str">
        <f>VLOOKUP(B69,Metadata!$M$2:$N$6,2,FALSE)</f>
        <v>Permanent Employee</v>
      </c>
      <c r="D69" s="9" t="s">
        <v>136</v>
      </c>
      <c r="E69" s="9" t="s">
        <v>137</v>
      </c>
      <c r="F69" s="9" t="s">
        <v>138</v>
      </c>
      <c r="G69" s="9" t="s">
        <v>172</v>
      </c>
      <c r="H69" s="9" t="str">
        <f>IF(G69="","",VLOOKUP(G69,Metadata!$J$2:$K$22,2,FALSE))</f>
        <v>Porto Metropolitan Area</v>
      </c>
      <c r="I69" s="9" t="s">
        <v>138</v>
      </c>
      <c r="J69" s="9" t="str">
        <f>IF(I69="","",VLOOKUP(I69,Metadata!$P$2:$Q$43,2,FALSE))</f>
        <v>Europe</v>
      </c>
      <c r="K69" s="9" t="str">
        <f t="shared" si="0"/>
        <v>Portugal</v>
      </c>
      <c r="L69" s="9" t="s">
        <v>172</v>
      </c>
      <c r="M69" s="9" t="str">
        <f>IF(L69="","",VLOOKUP(L69,Metadata!$J$2:$K$22,2,FALSE))</f>
        <v>Porto Metropolitan Area</v>
      </c>
      <c r="N69" s="9" t="s">
        <v>214</v>
      </c>
      <c r="O69" s="9" t="s">
        <v>136</v>
      </c>
      <c r="P69" s="9" t="s">
        <v>191</v>
      </c>
      <c r="Q69" s="10" t="str">
        <f t="shared" si="1"/>
        <v>Remote Job (full or flexible)</v>
      </c>
      <c r="R69" s="10">
        <v>6</v>
      </c>
      <c r="S69" s="9" t="s">
        <v>161</v>
      </c>
      <c r="T69" s="9" t="s">
        <v>137</v>
      </c>
      <c r="U69" s="9" t="str">
        <f>IF(S69&lt;&gt;"",S69,IF(T69&lt;&gt;"",VLOOKUP(T69,Metadata!$S$2:$T$228,2,FALSE),""))</f>
        <v>Full-Stack Developer</v>
      </c>
      <c r="V69" s="9" t="s">
        <v>137</v>
      </c>
      <c r="W69" s="9" t="s">
        <v>305</v>
      </c>
      <c r="X69" s="9" t="s">
        <v>269</v>
      </c>
      <c r="Y69" s="9" t="s">
        <v>137</v>
      </c>
      <c r="Z69" s="9" t="s">
        <v>184</v>
      </c>
      <c r="AA69" s="9" t="s">
        <v>137</v>
      </c>
      <c r="AB69" s="9" t="s">
        <v>137</v>
      </c>
      <c r="AC69" s="9"/>
      <c r="AD69" s="9" t="s">
        <v>148</v>
      </c>
      <c r="AE69" s="9"/>
      <c r="AF69" s="9"/>
      <c r="AG69" s="9"/>
      <c r="AH69" s="9" t="s">
        <v>176</v>
      </c>
      <c r="AI69" s="9" t="s">
        <v>230</v>
      </c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 t="s">
        <v>306</v>
      </c>
      <c r="CA69" s="10"/>
      <c r="CB69" s="10" t="str">
        <f t="shared" si="5"/>
        <v/>
      </c>
      <c r="CC69" s="10"/>
      <c r="CD69" s="9" t="str">
        <f t="shared" si="2"/>
        <v/>
      </c>
      <c r="CE69" s="9" t="s">
        <v>232</v>
      </c>
      <c r="CF69" s="9" t="s">
        <v>152</v>
      </c>
      <c r="CG69" s="9">
        <f>IF(CF69="","",VLOOKUP(CF69,Metadata!$D$2:$H$20,2,FALSE))</f>
        <v>32500</v>
      </c>
      <c r="CH69" s="9">
        <f>IF(CF69="","",VLOOKUP(CF69,Metadata!$D$2:$H$20,4,FALSE))</f>
        <v>30000</v>
      </c>
      <c r="CI69" s="9">
        <f>IF(CF69="","",VLOOKUP(CF69,Metadata!$D$2:$H$20,5,FALSE))</f>
        <v>35000</v>
      </c>
      <c r="CJ69" s="9">
        <f t="shared" si="3"/>
        <v>32500</v>
      </c>
      <c r="CK69" s="9" t="s">
        <v>201</v>
      </c>
      <c r="CL69" s="10">
        <v>6</v>
      </c>
      <c r="CM69" s="10">
        <v>2</v>
      </c>
      <c r="CN69" s="10">
        <v>6</v>
      </c>
      <c r="CO69" s="10">
        <v>6</v>
      </c>
      <c r="CP69" s="10">
        <v>4</v>
      </c>
      <c r="CQ69" s="10">
        <v>6</v>
      </c>
      <c r="CR69" s="10">
        <v>4</v>
      </c>
      <c r="CS69" s="10">
        <v>5</v>
      </c>
      <c r="CT69" s="10">
        <v>5</v>
      </c>
      <c r="CU69" s="10">
        <v>6</v>
      </c>
      <c r="CV69" s="10">
        <v>6</v>
      </c>
      <c r="CW69" s="10">
        <v>5</v>
      </c>
      <c r="CX69" s="10">
        <v>4</v>
      </c>
      <c r="CY69" s="10">
        <v>5</v>
      </c>
      <c r="CZ69" s="10">
        <v>4</v>
      </c>
      <c r="DA69" s="10">
        <v>6</v>
      </c>
      <c r="DB69" s="10">
        <v>4</v>
      </c>
      <c r="DC69" s="10">
        <v>5</v>
      </c>
      <c r="DD69" s="10">
        <v>3</v>
      </c>
      <c r="DE69" s="10">
        <v>5</v>
      </c>
      <c r="DF69" s="10">
        <v>4</v>
      </c>
      <c r="DG69" s="10">
        <v>7</v>
      </c>
      <c r="DH69" s="10">
        <v>4</v>
      </c>
      <c r="DI69" s="10">
        <v>5</v>
      </c>
      <c r="DJ69" s="10">
        <v>4</v>
      </c>
      <c r="DK69" s="10">
        <v>3</v>
      </c>
      <c r="DL69" s="10">
        <v>5</v>
      </c>
      <c r="DM69" s="9" t="s">
        <v>307</v>
      </c>
      <c r="DN69" s="10">
        <v>1980</v>
      </c>
      <c r="DO69" s="9">
        <f t="shared" si="4"/>
        <v>41</v>
      </c>
      <c r="DP69" s="9" t="s">
        <v>155</v>
      </c>
      <c r="DQ69" s="9" t="s">
        <v>298</v>
      </c>
      <c r="DR69" s="9" t="s">
        <v>157</v>
      </c>
      <c r="DS69" s="9" t="s">
        <v>137</v>
      </c>
      <c r="DT69" s="9" t="s">
        <v>181</v>
      </c>
      <c r="DU69" s="9" t="s">
        <v>158</v>
      </c>
      <c r="DV69" s="9" t="str">
        <f>VLOOKUP(DU69,Metadata!$B$2:$C$7,2,FALSE)</f>
        <v>6+ years</v>
      </c>
    </row>
    <row r="70" spans="1:126">
      <c r="A70" s="13">
        <v>69</v>
      </c>
      <c r="B70" s="9" t="s">
        <v>135</v>
      </c>
      <c r="C70" s="9" t="str">
        <f>VLOOKUP(B70,Metadata!$M$2:$N$6,2,FALSE)</f>
        <v>Permanent Employee</v>
      </c>
      <c r="D70" s="9" t="s">
        <v>136</v>
      </c>
      <c r="E70" s="9" t="s">
        <v>137</v>
      </c>
      <c r="F70" s="9" t="s">
        <v>138</v>
      </c>
      <c r="G70" s="9" t="s">
        <v>160</v>
      </c>
      <c r="H70" s="9" t="str">
        <f>IF(G70="","",VLOOKUP(G70,Metadata!$J$2:$K$22,2,FALSE))</f>
        <v>Centre</v>
      </c>
      <c r="I70" s="9" t="s">
        <v>138</v>
      </c>
      <c r="J70" s="9" t="str">
        <f>IF(I70="","",VLOOKUP(I70,Metadata!$P$2:$Q$43,2,FALSE))</f>
        <v>Europe</v>
      </c>
      <c r="K70" s="9" t="str">
        <f t="shared" si="0"/>
        <v>Portugal</v>
      </c>
      <c r="L70" s="9" t="s">
        <v>140</v>
      </c>
      <c r="M70" s="9" t="str">
        <f>IF(L70="","",VLOOKUP(L70,Metadata!$J$2:$K$22,2,FALSE))</f>
        <v>Lisbon Metropolitan Area</v>
      </c>
      <c r="N70" s="9" t="s">
        <v>141</v>
      </c>
      <c r="O70" s="9" t="s">
        <v>137</v>
      </c>
      <c r="P70" s="9" t="s">
        <v>142</v>
      </c>
      <c r="Q70" s="10" t="str">
        <f t="shared" si="1"/>
        <v>Full Office Job</v>
      </c>
      <c r="R70" s="10">
        <v>5</v>
      </c>
      <c r="S70" s="9" t="s">
        <v>143</v>
      </c>
      <c r="T70" s="9" t="s">
        <v>137</v>
      </c>
      <c r="U70" s="9" t="str">
        <f>IF(S70&lt;&gt;"",S70,IF(T70&lt;&gt;"",VLOOKUP(T70,Metadata!$S$2:$T$228,2,FALSE),""))</f>
        <v>Technical Team Leader</v>
      </c>
      <c r="V70" s="9" t="s">
        <v>174</v>
      </c>
      <c r="W70" s="9" t="s">
        <v>137</v>
      </c>
      <c r="X70" s="9" t="s">
        <v>163</v>
      </c>
      <c r="Y70" s="9" t="s">
        <v>137</v>
      </c>
      <c r="Z70" s="9" t="s">
        <v>184</v>
      </c>
      <c r="AA70" s="9" t="s">
        <v>165</v>
      </c>
      <c r="AB70" s="9" t="s">
        <v>137</v>
      </c>
      <c r="AC70" s="9" t="s">
        <v>147</v>
      </c>
      <c r="AD70" s="9"/>
      <c r="AE70" s="9" t="s">
        <v>194</v>
      </c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 t="s">
        <v>178</v>
      </c>
      <c r="BB70" s="9"/>
      <c r="BC70" s="9"/>
      <c r="BD70" s="9"/>
      <c r="BE70" s="9"/>
      <c r="BF70" s="9"/>
      <c r="BG70" s="9"/>
      <c r="BH70" s="9"/>
      <c r="BI70" s="9"/>
      <c r="BJ70" s="9" t="s">
        <v>167</v>
      </c>
      <c r="BK70" s="9" t="s">
        <v>198</v>
      </c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10"/>
      <c r="CB70" s="10" t="str">
        <f t="shared" si="5"/>
        <v/>
      </c>
      <c r="CC70" s="10"/>
      <c r="CD70" s="9" t="str">
        <f t="shared" si="2"/>
        <v/>
      </c>
      <c r="CE70" s="9" t="s">
        <v>168</v>
      </c>
      <c r="CF70" s="9" t="s">
        <v>236</v>
      </c>
      <c r="CG70" s="9">
        <f>IF(CF70="","",VLOOKUP(CF70,Metadata!$D$2:$H$20,2,FALSE))</f>
        <v>47500</v>
      </c>
      <c r="CH70" s="9">
        <f>IF(CF70="","",VLOOKUP(CF70,Metadata!$D$2:$H$20,4,FALSE))</f>
        <v>45000</v>
      </c>
      <c r="CI70" s="9">
        <f>IF(CF70="","",VLOOKUP(CF70,Metadata!$D$2:$H$20,5,FALSE))</f>
        <v>50000</v>
      </c>
      <c r="CJ70" s="9">
        <f t="shared" si="3"/>
        <v>47500</v>
      </c>
      <c r="CK70" s="9" t="s">
        <v>189</v>
      </c>
      <c r="CL70" s="10">
        <v>5</v>
      </c>
      <c r="CM70" s="10">
        <v>3</v>
      </c>
      <c r="CN70" s="10">
        <v>6</v>
      </c>
      <c r="CO70" s="10">
        <v>7</v>
      </c>
      <c r="CP70" s="10">
        <v>7</v>
      </c>
      <c r="CQ70" s="10">
        <v>7</v>
      </c>
      <c r="CR70" s="10">
        <v>4</v>
      </c>
      <c r="CS70" s="10">
        <v>6</v>
      </c>
      <c r="CT70" s="10">
        <v>7</v>
      </c>
      <c r="CU70" s="10">
        <v>4</v>
      </c>
      <c r="CV70" s="10">
        <v>5</v>
      </c>
      <c r="CW70" s="10">
        <v>3</v>
      </c>
      <c r="CX70" s="10">
        <v>4</v>
      </c>
      <c r="CY70" s="10">
        <v>6</v>
      </c>
      <c r="CZ70" s="10">
        <v>6</v>
      </c>
      <c r="DA70" s="10">
        <v>2</v>
      </c>
      <c r="DB70" s="10">
        <v>1</v>
      </c>
      <c r="DC70" s="10">
        <v>6</v>
      </c>
      <c r="DD70" s="10">
        <v>4</v>
      </c>
      <c r="DE70" s="10">
        <v>6</v>
      </c>
      <c r="DF70" s="10">
        <v>5</v>
      </c>
      <c r="DG70" s="10">
        <v>4</v>
      </c>
      <c r="DH70" s="10">
        <v>4</v>
      </c>
      <c r="DI70" s="10">
        <v>1</v>
      </c>
      <c r="DJ70" s="10">
        <v>6</v>
      </c>
      <c r="DK70" s="10">
        <v>6</v>
      </c>
      <c r="DL70" s="10">
        <v>1</v>
      </c>
      <c r="DM70" s="9" t="s">
        <v>296</v>
      </c>
      <c r="DN70" s="10">
        <v>1990</v>
      </c>
      <c r="DO70" s="9">
        <f t="shared" si="4"/>
        <v>31</v>
      </c>
      <c r="DP70" s="9" t="s">
        <v>155</v>
      </c>
      <c r="DQ70" s="9" t="s">
        <v>156</v>
      </c>
      <c r="DR70" s="9" t="s">
        <v>157</v>
      </c>
      <c r="DS70" s="9" t="s">
        <v>137</v>
      </c>
      <c r="DT70" s="9" t="s">
        <v>181</v>
      </c>
      <c r="DU70" s="9" t="s">
        <v>203</v>
      </c>
      <c r="DV70" s="9" t="str">
        <f>VLOOKUP(DU70,Metadata!$B$2:$C$7,2,FALSE)</f>
        <v>6+ years</v>
      </c>
    </row>
    <row r="71" spans="1:126">
      <c r="A71" s="13">
        <v>70</v>
      </c>
      <c r="B71" s="9" t="s">
        <v>135</v>
      </c>
      <c r="C71" s="9" t="str">
        <f>VLOOKUP(B71,Metadata!$M$2:$N$6,2,FALSE)</f>
        <v>Permanent Employee</v>
      </c>
      <c r="D71" s="9" t="s">
        <v>159</v>
      </c>
      <c r="E71" s="9" t="s">
        <v>137</v>
      </c>
      <c r="F71" s="9" t="s">
        <v>138</v>
      </c>
      <c r="G71" s="9" t="s">
        <v>140</v>
      </c>
      <c r="H71" s="9" t="str">
        <f>IF(G71="","",VLOOKUP(G71,Metadata!$J$2:$K$22,2,FALSE))</f>
        <v>Lisbon Metropolitan Area</v>
      </c>
      <c r="I71" s="9" t="s">
        <v>138</v>
      </c>
      <c r="J71" s="9" t="str">
        <f>IF(I71="","",VLOOKUP(I71,Metadata!$P$2:$Q$43,2,FALSE))</f>
        <v>Europe</v>
      </c>
      <c r="K71" s="9" t="str">
        <f t="shared" si="0"/>
        <v>Portugal</v>
      </c>
      <c r="L71" s="9" t="s">
        <v>140</v>
      </c>
      <c r="M71" s="9" t="str">
        <f>IF(L71="","",VLOOKUP(L71,Metadata!$J$2:$K$22,2,FALSE))</f>
        <v>Lisbon Metropolitan Area</v>
      </c>
      <c r="N71" s="9" t="s">
        <v>141</v>
      </c>
      <c r="O71" s="9" t="s">
        <v>137</v>
      </c>
      <c r="P71" s="9" t="s">
        <v>142</v>
      </c>
      <c r="Q71" s="10" t="str">
        <f t="shared" si="1"/>
        <v>Full Office Job</v>
      </c>
      <c r="R71" s="10">
        <v>6</v>
      </c>
      <c r="S71" s="9" t="s">
        <v>137</v>
      </c>
      <c r="T71" s="9" t="s">
        <v>308</v>
      </c>
      <c r="U71" s="9" t="str">
        <f>IF(S71&lt;&gt;"",S71,IF(T71&lt;&gt;"",VLOOKUP(T71,Metadata!$S$2:$T$228,2,FALSE),""))</f>
        <v>Front-End Developer</v>
      </c>
      <c r="V71" s="9" t="s">
        <v>309</v>
      </c>
      <c r="W71" s="9" t="s">
        <v>137</v>
      </c>
      <c r="X71" s="9" t="s">
        <v>163</v>
      </c>
      <c r="Y71" s="9" t="s">
        <v>137</v>
      </c>
      <c r="Z71" s="9" t="s">
        <v>262</v>
      </c>
      <c r="AA71" s="9" t="s">
        <v>165</v>
      </c>
      <c r="AB71" s="9" t="s">
        <v>137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 t="s">
        <v>178</v>
      </c>
      <c r="BB71" s="9"/>
      <c r="BC71" s="9"/>
      <c r="BD71" s="9"/>
      <c r="BE71" s="9"/>
      <c r="BF71" s="9"/>
      <c r="BG71" s="9"/>
      <c r="BH71" s="9"/>
      <c r="BI71" s="9"/>
      <c r="BJ71" s="9" t="s">
        <v>167</v>
      </c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10"/>
      <c r="CB71" s="10" t="str">
        <f t="shared" si="5"/>
        <v/>
      </c>
      <c r="CC71" s="10"/>
      <c r="CD71" s="9" t="str">
        <f t="shared" si="2"/>
        <v/>
      </c>
      <c r="CE71" s="9" t="s">
        <v>232</v>
      </c>
      <c r="CF71" s="9" t="s">
        <v>188</v>
      </c>
      <c r="CG71" s="9">
        <f>IF(CF71="","",VLOOKUP(CF71,Metadata!$D$2:$H$20,2,FALSE))</f>
        <v>17500</v>
      </c>
      <c r="CH71" s="9">
        <f>IF(CF71="","",VLOOKUP(CF71,Metadata!$D$2:$H$20,4,FALSE))</f>
        <v>15000</v>
      </c>
      <c r="CI71" s="9">
        <f>IF(CF71="","",VLOOKUP(CF71,Metadata!$D$2:$H$20,5,FALSE))</f>
        <v>20000</v>
      </c>
      <c r="CJ71" s="9">
        <f t="shared" si="3"/>
        <v>17500</v>
      </c>
      <c r="CK71" s="9" t="s">
        <v>221</v>
      </c>
      <c r="CL71" s="10">
        <v>5</v>
      </c>
      <c r="CM71" s="10">
        <v>3</v>
      </c>
      <c r="CN71" s="10">
        <v>6</v>
      </c>
      <c r="CO71" s="10">
        <v>6</v>
      </c>
      <c r="CP71" s="10">
        <v>6</v>
      </c>
      <c r="CQ71" s="10">
        <v>5</v>
      </c>
      <c r="CR71" s="10">
        <v>5</v>
      </c>
      <c r="CS71" s="10">
        <v>4</v>
      </c>
      <c r="CT71" s="10">
        <v>4</v>
      </c>
      <c r="CU71" s="10">
        <v>6</v>
      </c>
      <c r="CV71" s="10">
        <v>5</v>
      </c>
      <c r="CW71" s="10">
        <v>5</v>
      </c>
      <c r="CX71" s="10">
        <v>6</v>
      </c>
      <c r="CY71" s="10">
        <v>5</v>
      </c>
      <c r="CZ71" s="10">
        <v>5</v>
      </c>
      <c r="DA71" s="10">
        <v>5</v>
      </c>
      <c r="DB71" s="10">
        <v>5</v>
      </c>
      <c r="DC71" s="10">
        <v>6</v>
      </c>
      <c r="DD71" s="10">
        <v>5</v>
      </c>
      <c r="DE71" s="10">
        <v>7</v>
      </c>
      <c r="DF71" s="10">
        <v>6</v>
      </c>
      <c r="DG71" s="10">
        <v>5</v>
      </c>
      <c r="DH71" s="10">
        <v>5</v>
      </c>
      <c r="DI71" s="10">
        <v>5</v>
      </c>
      <c r="DJ71" s="10">
        <v>4</v>
      </c>
      <c r="DK71" s="10">
        <v>5</v>
      </c>
      <c r="DL71" s="10">
        <v>5</v>
      </c>
      <c r="DM71" s="9" t="s">
        <v>154</v>
      </c>
      <c r="DN71" s="10">
        <v>1992</v>
      </c>
      <c r="DO71" s="9">
        <f t="shared" si="4"/>
        <v>29</v>
      </c>
      <c r="DP71" s="9" t="s">
        <v>155</v>
      </c>
      <c r="DQ71" s="9" t="s">
        <v>202</v>
      </c>
      <c r="DR71" s="9" t="s">
        <v>157</v>
      </c>
      <c r="DS71" s="9" t="s">
        <v>137</v>
      </c>
      <c r="DT71" s="9" t="s">
        <v>181</v>
      </c>
      <c r="DU71" s="9" t="s">
        <v>168</v>
      </c>
      <c r="DV71" s="9" t="str">
        <f>VLOOKUP(DU71,Metadata!$B$2:$C$7,2,FALSE)</f>
        <v>0 - 3 years</v>
      </c>
    </row>
    <row r="72" spans="1:126">
      <c r="A72" s="13">
        <v>71</v>
      </c>
      <c r="B72" s="9" t="s">
        <v>135</v>
      </c>
      <c r="C72" s="9" t="str">
        <f>VLOOKUP(B72,Metadata!$M$2:$N$6,2,FALSE)</f>
        <v>Permanent Employee</v>
      </c>
      <c r="D72" s="9" t="s">
        <v>159</v>
      </c>
      <c r="E72" s="9" t="s">
        <v>137</v>
      </c>
      <c r="F72" s="9" t="s">
        <v>138</v>
      </c>
      <c r="G72" s="9" t="s">
        <v>283</v>
      </c>
      <c r="H72" s="9" t="str">
        <f>IF(G72="","",VLOOKUP(G72,Metadata!$J$2:$K$22,2,FALSE))</f>
        <v>Lisbon Metropolitan Area</v>
      </c>
      <c r="I72" s="9" t="s">
        <v>138</v>
      </c>
      <c r="J72" s="9" t="str">
        <f>IF(I72="","",VLOOKUP(I72,Metadata!$P$2:$Q$43,2,FALSE))</f>
        <v>Europe</v>
      </c>
      <c r="K72" s="9" t="str">
        <f t="shared" si="0"/>
        <v>Portugal</v>
      </c>
      <c r="L72" s="9" t="s">
        <v>310</v>
      </c>
      <c r="M72" s="9" t="str">
        <f>IF(L72="","",VLOOKUP(L72,Metadata!$J$2:$K$22,2,FALSE))</f>
        <v>Other</v>
      </c>
      <c r="N72" s="9" t="s">
        <v>141</v>
      </c>
      <c r="O72" s="9" t="s">
        <v>137</v>
      </c>
      <c r="P72" s="9" t="s">
        <v>191</v>
      </c>
      <c r="Q72" s="10" t="str">
        <f t="shared" si="1"/>
        <v>Remote Job (full or flexible)</v>
      </c>
      <c r="R72" s="10">
        <v>6</v>
      </c>
      <c r="S72" s="9" t="s">
        <v>216</v>
      </c>
      <c r="T72" s="9" t="s">
        <v>137</v>
      </c>
      <c r="U72" s="9" t="str">
        <f>IF(S72&lt;&gt;"",S72,IF(T72&lt;&gt;"",VLOOKUP(T72,Metadata!$S$2:$T$228,2,FALSE),""))</f>
        <v>Front-End Developer</v>
      </c>
      <c r="V72" s="9" t="s">
        <v>162</v>
      </c>
      <c r="W72" s="9" t="s">
        <v>137</v>
      </c>
      <c r="X72" s="9" t="s">
        <v>163</v>
      </c>
      <c r="Y72" s="9" t="s">
        <v>137</v>
      </c>
      <c r="Z72" s="9" t="s">
        <v>262</v>
      </c>
      <c r="AA72" s="9" t="s">
        <v>165</v>
      </c>
      <c r="AB72" s="9" t="s">
        <v>137</v>
      </c>
      <c r="AC72" s="9"/>
      <c r="AD72" s="9"/>
      <c r="AE72" s="9" t="s">
        <v>194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 t="s">
        <v>178</v>
      </c>
      <c r="BB72" s="9"/>
      <c r="BC72" s="9"/>
      <c r="BD72" s="9"/>
      <c r="BE72" s="9"/>
      <c r="BF72" s="9"/>
      <c r="BG72" s="9" t="s">
        <v>197</v>
      </c>
      <c r="BH72" s="9"/>
      <c r="BI72" s="9"/>
      <c r="BJ72" s="9"/>
      <c r="BK72" s="9"/>
      <c r="BL72" s="9"/>
      <c r="BM72" s="9"/>
      <c r="BN72" s="9" t="s">
        <v>186</v>
      </c>
      <c r="BO72" s="9"/>
      <c r="BP72" s="9"/>
      <c r="BQ72" s="9"/>
      <c r="BR72" s="9"/>
      <c r="BS72" s="9" t="s">
        <v>200</v>
      </c>
      <c r="BT72" s="9"/>
      <c r="BU72" s="9"/>
      <c r="BV72" s="9"/>
      <c r="BW72" s="9"/>
      <c r="BX72" s="9"/>
      <c r="BY72" s="9"/>
      <c r="BZ72" s="9"/>
      <c r="CA72" s="10"/>
      <c r="CB72" s="10" t="str">
        <f t="shared" si="5"/>
        <v/>
      </c>
      <c r="CC72" s="10"/>
      <c r="CD72" s="9" t="str">
        <f t="shared" si="2"/>
        <v/>
      </c>
      <c r="CE72" s="9" t="s">
        <v>168</v>
      </c>
      <c r="CF72" s="9" t="s">
        <v>254</v>
      </c>
      <c r="CG72" s="9">
        <f>IF(CF72="","",VLOOKUP(CF72,Metadata!$D$2:$H$20,2,FALSE))</f>
        <v>37500</v>
      </c>
      <c r="CH72" s="9">
        <f>IF(CF72="","",VLOOKUP(CF72,Metadata!$D$2:$H$20,4,FALSE))</f>
        <v>35000</v>
      </c>
      <c r="CI72" s="9">
        <f>IF(CF72="","",VLOOKUP(CF72,Metadata!$D$2:$H$20,5,FALSE))</f>
        <v>40000</v>
      </c>
      <c r="CJ72" s="9">
        <f t="shared" si="3"/>
        <v>37500</v>
      </c>
      <c r="CK72" s="9" t="s">
        <v>221</v>
      </c>
      <c r="CL72" s="10">
        <v>5</v>
      </c>
      <c r="CM72" s="10">
        <v>1</v>
      </c>
      <c r="CN72" s="10">
        <v>7</v>
      </c>
      <c r="CO72" s="10">
        <v>7</v>
      </c>
      <c r="CP72" s="10">
        <v>5</v>
      </c>
      <c r="CQ72" s="10">
        <v>7</v>
      </c>
      <c r="CR72" s="10">
        <v>7</v>
      </c>
      <c r="CS72" s="10">
        <v>6</v>
      </c>
      <c r="CT72" s="10">
        <v>7</v>
      </c>
      <c r="CU72" s="10">
        <v>6</v>
      </c>
      <c r="CV72" s="10">
        <v>5</v>
      </c>
      <c r="CW72" s="10">
        <v>7</v>
      </c>
      <c r="CX72" s="10">
        <v>5</v>
      </c>
      <c r="CY72" s="10">
        <v>7</v>
      </c>
      <c r="CZ72" s="10">
        <v>3</v>
      </c>
      <c r="DA72" s="10">
        <v>7</v>
      </c>
      <c r="DB72" s="10">
        <v>7</v>
      </c>
      <c r="DC72" s="10">
        <v>7</v>
      </c>
      <c r="DD72" s="10">
        <v>6</v>
      </c>
      <c r="DE72" s="10">
        <v>7</v>
      </c>
      <c r="DF72" s="10">
        <v>5</v>
      </c>
      <c r="DG72" s="10">
        <v>5</v>
      </c>
      <c r="DH72" s="10">
        <v>4</v>
      </c>
      <c r="DI72" s="10">
        <v>7</v>
      </c>
      <c r="DJ72" s="10">
        <v>1</v>
      </c>
      <c r="DK72" s="10">
        <v>4</v>
      </c>
      <c r="DL72" s="10">
        <v>6</v>
      </c>
      <c r="DM72" s="9" t="s">
        <v>154</v>
      </c>
      <c r="DN72" s="10">
        <v>1988</v>
      </c>
      <c r="DO72" s="9">
        <f t="shared" si="4"/>
        <v>33</v>
      </c>
      <c r="DP72" s="9" t="s">
        <v>155</v>
      </c>
      <c r="DQ72" s="9" t="s">
        <v>156</v>
      </c>
      <c r="DR72" s="9" t="s">
        <v>157</v>
      </c>
      <c r="DS72" s="9" t="s">
        <v>137</v>
      </c>
      <c r="DT72" s="9" t="s">
        <v>181</v>
      </c>
      <c r="DU72" s="9" t="s">
        <v>203</v>
      </c>
      <c r="DV72" s="9" t="str">
        <f>VLOOKUP(DU72,Metadata!$B$2:$C$7,2,FALSE)</f>
        <v>6+ years</v>
      </c>
    </row>
    <row r="73" spans="1:126">
      <c r="A73" s="13">
        <v>72</v>
      </c>
      <c r="B73" s="9" t="s">
        <v>135</v>
      </c>
      <c r="C73" s="9" t="str">
        <f>VLOOKUP(B73,Metadata!$M$2:$N$6,2,FALSE)</f>
        <v>Permanent Employee</v>
      </c>
      <c r="D73" s="9" t="s">
        <v>159</v>
      </c>
      <c r="E73" s="9" t="s">
        <v>137</v>
      </c>
      <c r="F73" s="9" t="s">
        <v>138</v>
      </c>
      <c r="G73" s="9" t="s">
        <v>172</v>
      </c>
      <c r="H73" s="9" t="str">
        <f>IF(G73="","",VLOOKUP(G73,Metadata!$J$2:$K$22,2,FALSE))</f>
        <v>Porto Metropolitan Area</v>
      </c>
      <c r="I73" s="9" t="s">
        <v>311</v>
      </c>
      <c r="J73" s="9" t="str">
        <f>IF(I73="","",VLOOKUP(I73,Metadata!$P$2:$Q$43,2,FALSE))</f>
        <v>Europe</v>
      </c>
      <c r="K73" s="9" t="str">
        <f t="shared" si="0"/>
        <v>International</v>
      </c>
      <c r="L73" s="9" t="s">
        <v>137</v>
      </c>
      <c r="M73" s="9" t="str">
        <f>IF(L73="","",VLOOKUP(L73,Metadata!$J$2:$K$22,2,FALSE))</f>
        <v/>
      </c>
      <c r="N73" s="9" t="s">
        <v>214</v>
      </c>
      <c r="O73" s="9" t="s">
        <v>259</v>
      </c>
      <c r="P73" s="9" t="s">
        <v>142</v>
      </c>
      <c r="Q73" s="10" t="str">
        <f t="shared" si="1"/>
        <v>Full Office Job</v>
      </c>
      <c r="R73" s="10">
        <v>6</v>
      </c>
      <c r="S73" s="9" t="s">
        <v>290</v>
      </c>
      <c r="T73" s="9" t="s">
        <v>137</v>
      </c>
      <c r="U73" s="9" t="str">
        <f>IF(S73&lt;&gt;"",S73,IF(T73&lt;&gt;"",VLOOKUP(T73,Metadata!$S$2:$T$228,2,FALSE),""))</f>
        <v>Quality Assurance/Testing</v>
      </c>
      <c r="V73" s="9" t="s">
        <v>137</v>
      </c>
      <c r="W73" s="9" t="s">
        <v>137</v>
      </c>
      <c r="X73" s="9" t="s">
        <v>145</v>
      </c>
      <c r="Y73" s="9" t="s">
        <v>137</v>
      </c>
      <c r="Z73" s="9" t="s">
        <v>146</v>
      </c>
      <c r="AA73" s="9" t="s">
        <v>165</v>
      </c>
      <c r="AB73" s="9" t="s">
        <v>137</v>
      </c>
      <c r="AC73" s="9" t="s">
        <v>147</v>
      </c>
      <c r="AD73" s="9"/>
      <c r="AE73" s="9"/>
      <c r="AF73" s="9"/>
      <c r="AG73" s="9"/>
      <c r="AH73" s="9"/>
      <c r="AI73" s="9"/>
      <c r="AJ73" s="9"/>
      <c r="AK73" s="9" t="s">
        <v>302</v>
      </c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 t="s">
        <v>303</v>
      </c>
      <c r="BN73" s="9" t="s">
        <v>186</v>
      </c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10"/>
      <c r="CB73" s="10" t="str">
        <f t="shared" si="5"/>
        <v/>
      </c>
      <c r="CC73" s="10"/>
      <c r="CD73" s="9" t="str">
        <f t="shared" si="2"/>
        <v/>
      </c>
      <c r="CE73" s="9" t="s">
        <v>151</v>
      </c>
      <c r="CF73" s="9" t="s">
        <v>254</v>
      </c>
      <c r="CG73" s="9">
        <f>IF(CF73="","",VLOOKUP(CF73,Metadata!$D$2:$H$20,2,FALSE))</f>
        <v>37500</v>
      </c>
      <c r="CH73" s="9">
        <f>IF(CF73="","",VLOOKUP(CF73,Metadata!$D$2:$H$20,4,FALSE))</f>
        <v>35000</v>
      </c>
      <c r="CI73" s="9">
        <f>IF(CF73="","",VLOOKUP(CF73,Metadata!$D$2:$H$20,5,FALSE))</f>
        <v>40000</v>
      </c>
      <c r="CJ73" s="9">
        <f t="shared" si="3"/>
        <v>37500</v>
      </c>
      <c r="CK73" s="9" t="s">
        <v>221</v>
      </c>
      <c r="CL73" s="10">
        <v>6</v>
      </c>
      <c r="CM73" s="10">
        <v>4</v>
      </c>
      <c r="CN73" s="10">
        <v>6</v>
      </c>
      <c r="CO73" s="10">
        <v>6</v>
      </c>
      <c r="CP73" s="10">
        <v>5</v>
      </c>
      <c r="CQ73" s="10">
        <v>6</v>
      </c>
      <c r="CR73" s="10">
        <v>6</v>
      </c>
      <c r="CS73" s="10">
        <v>7</v>
      </c>
      <c r="CT73" s="10">
        <v>6</v>
      </c>
      <c r="CU73" s="10">
        <v>6</v>
      </c>
      <c r="CV73" s="10">
        <v>5</v>
      </c>
      <c r="CW73" s="10">
        <v>6</v>
      </c>
      <c r="CX73" s="10">
        <v>7</v>
      </c>
      <c r="CY73" s="10">
        <v>6</v>
      </c>
      <c r="CZ73" s="10">
        <v>5</v>
      </c>
      <c r="DA73" s="10">
        <v>5</v>
      </c>
      <c r="DB73" s="10">
        <v>5</v>
      </c>
      <c r="DC73" s="10">
        <v>7</v>
      </c>
      <c r="DD73" s="10">
        <v>5</v>
      </c>
      <c r="DE73" s="10">
        <v>7</v>
      </c>
      <c r="DF73" s="10">
        <v>7</v>
      </c>
      <c r="DG73" s="10">
        <v>7</v>
      </c>
      <c r="DH73" s="10">
        <v>7</v>
      </c>
      <c r="DI73" s="10">
        <v>7</v>
      </c>
      <c r="DJ73" s="10">
        <v>7</v>
      </c>
      <c r="DK73" s="10">
        <v>5</v>
      </c>
      <c r="DL73" s="10">
        <v>7</v>
      </c>
      <c r="DM73" s="9" t="s">
        <v>154</v>
      </c>
      <c r="DN73" s="10">
        <v>1989</v>
      </c>
      <c r="DO73" s="9">
        <f t="shared" si="4"/>
        <v>32</v>
      </c>
      <c r="DP73" s="9" t="s">
        <v>155</v>
      </c>
      <c r="DQ73" s="9" t="s">
        <v>156</v>
      </c>
      <c r="DR73" s="9" t="s">
        <v>170</v>
      </c>
      <c r="DS73" s="9" t="s">
        <v>137</v>
      </c>
      <c r="DT73" s="9" t="s">
        <v>181</v>
      </c>
      <c r="DU73" s="9" t="s">
        <v>203</v>
      </c>
      <c r="DV73" s="9" t="str">
        <f>VLOOKUP(DU73,Metadata!$B$2:$C$7,2,FALSE)</f>
        <v>6+ years</v>
      </c>
    </row>
    <row r="74" spans="1:126">
      <c r="A74" s="13">
        <v>73</v>
      </c>
      <c r="B74" s="9" t="s">
        <v>135</v>
      </c>
      <c r="C74" s="9" t="str">
        <f>VLOOKUP(B74,Metadata!$M$2:$N$6,2,FALSE)</f>
        <v>Permanent Employee</v>
      </c>
      <c r="D74" s="9" t="s">
        <v>159</v>
      </c>
      <c r="E74" s="9" t="s">
        <v>137</v>
      </c>
      <c r="F74" s="9" t="s">
        <v>138</v>
      </c>
      <c r="G74" s="9" t="s">
        <v>172</v>
      </c>
      <c r="H74" s="9" t="str">
        <f>IF(G74="","",VLOOKUP(G74,Metadata!$J$2:$K$22,2,FALSE))</f>
        <v>Porto Metropolitan Area</v>
      </c>
      <c r="I74" s="9" t="s">
        <v>138</v>
      </c>
      <c r="J74" s="9" t="str">
        <f>IF(I74="","",VLOOKUP(I74,Metadata!$P$2:$Q$43,2,FALSE))</f>
        <v>Europe</v>
      </c>
      <c r="K74" s="9" t="str">
        <f t="shared" si="0"/>
        <v>Portugal</v>
      </c>
      <c r="L74" s="9" t="s">
        <v>172</v>
      </c>
      <c r="M74" s="9" t="str">
        <f>IF(L74="","",VLOOKUP(L74,Metadata!$J$2:$K$22,2,FALSE))</f>
        <v>Porto Metropolitan Area</v>
      </c>
      <c r="N74" s="9" t="s">
        <v>141</v>
      </c>
      <c r="O74" s="9" t="s">
        <v>137</v>
      </c>
      <c r="P74" s="9" t="s">
        <v>142</v>
      </c>
      <c r="Q74" s="10" t="str">
        <f t="shared" si="1"/>
        <v>Full Office Job</v>
      </c>
      <c r="R74" s="10">
        <v>4</v>
      </c>
      <c r="S74" s="9" t="s">
        <v>161</v>
      </c>
      <c r="T74" s="9" t="s">
        <v>137</v>
      </c>
      <c r="U74" s="9" t="str">
        <f>IF(S74&lt;&gt;"",S74,IF(T74&lt;&gt;"",VLOOKUP(T74,Metadata!$S$2:$T$228,2,FALSE),""))</f>
        <v>Full-Stack Developer</v>
      </c>
      <c r="V74" s="9" t="s">
        <v>256</v>
      </c>
      <c r="W74" s="9" t="s">
        <v>137</v>
      </c>
      <c r="X74" s="9" t="s">
        <v>208</v>
      </c>
      <c r="Y74" s="9" t="s">
        <v>137</v>
      </c>
      <c r="Z74" s="9" t="s">
        <v>262</v>
      </c>
      <c r="AA74" s="9" t="s">
        <v>165</v>
      </c>
      <c r="AB74" s="9" t="s">
        <v>137</v>
      </c>
      <c r="AC74" s="9" t="s">
        <v>147</v>
      </c>
      <c r="AD74" s="9"/>
      <c r="AE74" s="9" t="s">
        <v>194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 t="s">
        <v>178</v>
      </c>
      <c r="BB74" s="9"/>
      <c r="BC74" s="9"/>
      <c r="BD74" s="9"/>
      <c r="BE74" s="9"/>
      <c r="BF74" s="9"/>
      <c r="BG74" s="9"/>
      <c r="BH74" s="9"/>
      <c r="BI74" s="9"/>
      <c r="BJ74" s="9" t="s">
        <v>167</v>
      </c>
      <c r="BK74" s="9" t="s">
        <v>198</v>
      </c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10"/>
      <c r="CB74" s="10" t="str">
        <f t="shared" si="5"/>
        <v/>
      </c>
      <c r="CC74" s="10"/>
      <c r="CD74" s="9" t="str">
        <f t="shared" si="2"/>
        <v/>
      </c>
      <c r="CE74" s="9" t="s">
        <v>151</v>
      </c>
      <c r="CF74" s="9" t="s">
        <v>220</v>
      </c>
      <c r="CG74" s="9">
        <f>IF(CF74="","",VLOOKUP(CF74,Metadata!$D$2:$H$20,2,FALSE))</f>
        <v>27500</v>
      </c>
      <c r="CH74" s="9">
        <f>IF(CF74="","",VLOOKUP(CF74,Metadata!$D$2:$H$20,4,FALSE))</f>
        <v>25000</v>
      </c>
      <c r="CI74" s="9">
        <f>IF(CF74="","",VLOOKUP(CF74,Metadata!$D$2:$H$20,5,FALSE))</f>
        <v>30000</v>
      </c>
      <c r="CJ74" s="9">
        <f t="shared" si="3"/>
        <v>27500</v>
      </c>
      <c r="CK74" s="9" t="s">
        <v>153</v>
      </c>
      <c r="CL74" s="10">
        <v>3</v>
      </c>
      <c r="CM74" s="10">
        <v>4</v>
      </c>
      <c r="CN74" s="10">
        <v>6</v>
      </c>
      <c r="CO74" s="10">
        <v>7</v>
      </c>
      <c r="CP74" s="10">
        <v>7</v>
      </c>
      <c r="CQ74" s="10">
        <v>5</v>
      </c>
      <c r="CR74" s="10">
        <v>5</v>
      </c>
      <c r="CS74" s="10">
        <v>4</v>
      </c>
      <c r="CT74" s="10">
        <v>6</v>
      </c>
      <c r="CU74" s="10">
        <v>6</v>
      </c>
      <c r="CV74" s="10">
        <v>5</v>
      </c>
      <c r="CW74" s="10">
        <v>5</v>
      </c>
      <c r="CX74" s="10">
        <v>5</v>
      </c>
      <c r="CY74" s="10">
        <v>4</v>
      </c>
      <c r="CZ74" s="10">
        <v>6</v>
      </c>
      <c r="DA74" s="10">
        <v>4</v>
      </c>
      <c r="DB74" s="10">
        <v>4</v>
      </c>
      <c r="DC74" s="10">
        <v>6</v>
      </c>
      <c r="DD74" s="10">
        <v>5</v>
      </c>
      <c r="DE74" s="10">
        <v>6</v>
      </c>
      <c r="DF74" s="10">
        <v>6</v>
      </c>
      <c r="DG74" s="10">
        <v>6</v>
      </c>
      <c r="DH74" s="10">
        <v>5</v>
      </c>
      <c r="DI74" s="10">
        <v>6</v>
      </c>
      <c r="DJ74" s="10">
        <v>4</v>
      </c>
      <c r="DK74" s="10">
        <v>5</v>
      </c>
      <c r="DL74" s="10">
        <v>5</v>
      </c>
      <c r="DM74" s="9" t="s">
        <v>154</v>
      </c>
      <c r="DN74" s="10">
        <v>1989</v>
      </c>
      <c r="DO74" s="9">
        <f t="shared" si="4"/>
        <v>32</v>
      </c>
      <c r="DP74" s="9" t="s">
        <v>155</v>
      </c>
      <c r="DQ74" s="9" t="s">
        <v>156</v>
      </c>
      <c r="DR74" s="9" t="s">
        <v>157</v>
      </c>
      <c r="DS74" s="9" t="s">
        <v>137</v>
      </c>
      <c r="DT74" s="9" t="s">
        <v>181</v>
      </c>
      <c r="DU74" s="9" t="s">
        <v>223</v>
      </c>
      <c r="DV74" s="9" t="str">
        <f>VLOOKUP(DU74,Metadata!$B$2:$C$7,2,FALSE)</f>
        <v>3 - 6 years</v>
      </c>
    </row>
    <row r="75" spans="1:126">
      <c r="A75" s="13">
        <v>74</v>
      </c>
      <c r="B75" s="9" t="s">
        <v>135</v>
      </c>
      <c r="C75" s="9" t="str">
        <f>VLOOKUP(B75,Metadata!$M$2:$N$6,2,FALSE)</f>
        <v>Permanent Employee</v>
      </c>
      <c r="D75" s="9" t="s">
        <v>136</v>
      </c>
      <c r="E75" s="9" t="s">
        <v>137</v>
      </c>
      <c r="F75" s="9" t="s">
        <v>138</v>
      </c>
      <c r="G75" s="9" t="s">
        <v>172</v>
      </c>
      <c r="H75" s="9" t="str">
        <f>IF(G75="","",VLOOKUP(G75,Metadata!$J$2:$K$22,2,FALSE))</f>
        <v>Porto Metropolitan Area</v>
      </c>
      <c r="I75" s="9" t="s">
        <v>292</v>
      </c>
      <c r="J75" s="9" t="str">
        <f>IF(I75="","",VLOOKUP(I75,Metadata!$P$2:$Q$43,2,FALSE))</f>
        <v>North America</v>
      </c>
      <c r="K75" s="9" t="str">
        <f t="shared" si="0"/>
        <v>International</v>
      </c>
      <c r="L75" s="9" t="s">
        <v>137</v>
      </c>
      <c r="M75" s="9" t="str">
        <f>IF(L75="","",VLOOKUP(L75,Metadata!$J$2:$K$22,2,FALSE))</f>
        <v/>
      </c>
      <c r="N75" s="9" t="s">
        <v>141</v>
      </c>
      <c r="O75" s="9" t="s">
        <v>137</v>
      </c>
      <c r="P75" s="9" t="s">
        <v>191</v>
      </c>
      <c r="Q75" s="10" t="str">
        <f t="shared" si="1"/>
        <v>Remote Job (full or flexible)</v>
      </c>
      <c r="R75" s="10">
        <v>6</v>
      </c>
      <c r="S75" s="9" t="s">
        <v>161</v>
      </c>
      <c r="T75" s="9" t="s">
        <v>137</v>
      </c>
      <c r="U75" s="9" t="str">
        <f>IF(S75&lt;&gt;"",S75,IF(T75&lt;&gt;"",VLOOKUP(T75,Metadata!$S$2:$T$228,2,FALSE),""))</f>
        <v>Full-Stack Developer</v>
      </c>
      <c r="V75" s="9" t="s">
        <v>304</v>
      </c>
      <c r="W75" s="9" t="s">
        <v>137</v>
      </c>
      <c r="X75" s="9" t="s">
        <v>145</v>
      </c>
      <c r="Y75" s="9" t="s">
        <v>137</v>
      </c>
      <c r="Z75" s="9" t="s">
        <v>184</v>
      </c>
      <c r="AA75" s="9" t="s">
        <v>165</v>
      </c>
      <c r="AB75" s="9" t="s">
        <v>137</v>
      </c>
      <c r="AC75" s="9" t="s">
        <v>147</v>
      </c>
      <c r="AD75" s="9"/>
      <c r="AE75" s="9" t="s">
        <v>194</v>
      </c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 t="s">
        <v>198</v>
      </c>
      <c r="BL75" s="9"/>
      <c r="BM75" s="9"/>
      <c r="BN75" s="9" t="s">
        <v>186</v>
      </c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10"/>
      <c r="CB75" s="10" t="str">
        <f t="shared" si="5"/>
        <v/>
      </c>
      <c r="CC75" s="10"/>
      <c r="CD75" s="9" t="str">
        <f t="shared" si="2"/>
        <v/>
      </c>
      <c r="CE75" s="9" t="s">
        <v>232</v>
      </c>
      <c r="CF75" s="9" t="s">
        <v>254</v>
      </c>
      <c r="CG75" s="9">
        <f>IF(CF75="","",VLOOKUP(CF75,Metadata!$D$2:$H$20,2,FALSE))</f>
        <v>37500</v>
      </c>
      <c r="CH75" s="9">
        <f>IF(CF75="","",VLOOKUP(CF75,Metadata!$D$2:$H$20,4,FALSE))</f>
        <v>35000</v>
      </c>
      <c r="CI75" s="9">
        <f>IF(CF75="","",VLOOKUP(CF75,Metadata!$D$2:$H$20,5,FALSE))</f>
        <v>40000</v>
      </c>
      <c r="CJ75" s="9">
        <f t="shared" si="3"/>
        <v>37500</v>
      </c>
      <c r="CK75" s="9" t="s">
        <v>153</v>
      </c>
      <c r="CL75" s="10">
        <v>4</v>
      </c>
      <c r="CM75" s="10">
        <v>3</v>
      </c>
      <c r="CN75" s="10">
        <v>7</v>
      </c>
      <c r="CO75" s="10">
        <v>6</v>
      </c>
      <c r="CP75" s="10">
        <v>5</v>
      </c>
      <c r="CQ75" s="10">
        <v>7</v>
      </c>
      <c r="CR75" s="10">
        <v>5</v>
      </c>
      <c r="CS75" s="10">
        <v>6</v>
      </c>
      <c r="CT75" s="10">
        <v>7</v>
      </c>
      <c r="CU75" s="10">
        <v>7</v>
      </c>
      <c r="CV75" s="10">
        <v>6</v>
      </c>
      <c r="CW75" s="10">
        <v>6</v>
      </c>
      <c r="CX75" s="10">
        <v>7</v>
      </c>
      <c r="CY75" s="10">
        <v>6</v>
      </c>
      <c r="CZ75" s="10">
        <v>6</v>
      </c>
      <c r="DA75" s="10">
        <v>5</v>
      </c>
      <c r="DB75" s="10">
        <v>5</v>
      </c>
      <c r="DC75" s="10">
        <v>7</v>
      </c>
      <c r="DD75" s="10">
        <v>5</v>
      </c>
      <c r="DE75" s="10">
        <v>7</v>
      </c>
      <c r="DF75" s="10">
        <v>6</v>
      </c>
      <c r="DG75" s="10">
        <v>7</v>
      </c>
      <c r="DH75" s="10">
        <v>7</v>
      </c>
      <c r="DI75" s="10">
        <v>5</v>
      </c>
      <c r="DJ75" s="10">
        <v>6</v>
      </c>
      <c r="DK75" s="10">
        <v>6</v>
      </c>
      <c r="DL75" s="10">
        <v>6</v>
      </c>
      <c r="DM75" s="9" t="s">
        <v>296</v>
      </c>
      <c r="DN75" s="10">
        <v>1981</v>
      </c>
      <c r="DO75" s="9">
        <f t="shared" si="4"/>
        <v>40</v>
      </c>
      <c r="DP75" s="9" t="s">
        <v>155</v>
      </c>
      <c r="DQ75" s="9" t="s">
        <v>227</v>
      </c>
      <c r="DR75" s="9" t="s">
        <v>170</v>
      </c>
      <c r="DS75" s="9" t="s">
        <v>137</v>
      </c>
      <c r="DT75" s="9" t="s">
        <v>181</v>
      </c>
      <c r="DU75" s="9" t="s">
        <v>158</v>
      </c>
      <c r="DV75" s="9" t="str">
        <f>VLOOKUP(DU75,Metadata!$B$2:$C$7,2,FALSE)</f>
        <v>6+ years</v>
      </c>
    </row>
    <row r="76" spans="1:126">
      <c r="A76" s="13">
        <v>75</v>
      </c>
      <c r="B76" s="9" t="s">
        <v>171</v>
      </c>
      <c r="C76" s="9" t="str">
        <f>VLOOKUP(B76,Metadata!$M$2:$N$6,2,FALSE)</f>
        <v>Contractor</v>
      </c>
      <c r="D76" s="9" t="s">
        <v>137</v>
      </c>
      <c r="E76" s="9" t="s">
        <v>136</v>
      </c>
      <c r="F76" s="9" t="s">
        <v>138</v>
      </c>
      <c r="G76" s="9" t="s">
        <v>172</v>
      </c>
      <c r="H76" s="9" t="str">
        <f>IF(G76="","",VLOOKUP(G76,Metadata!$J$2:$K$22,2,FALSE))</f>
        <v>Porto Metropolitan Area</v>
      </c>
      <c r="I76" s="9" t="s">
        <v>292</v>
      </c>
      <c r="J76" s="9" t="str">
        <f>IF(I76="","",VLOOKUP(I76,Metadata!$P$2:$Q$43,2,FALSE))</f>
        <v>North America</v>
      </c>
      <c r="K76" s="9" t="str">
        <f t="shared" si="0"/>
        <v>International</v>
      </c>
      <c r="L76" s="9" t="s">
        <v>137</v>
      </c>
      <c r="M76" s="9" t="str">
        <f>IF(L76="","",VLOOKUP(L76,Metadata!$J$2:$K$22,2,FALSE))</f>
        <v/>
      </c>
      <c r="N76" s="9" t="s">
        <v>141</v>
      </c>
      <c r="O76" s="9" t="s">
        <v>137</v>
      </c>
      <c r="P76" s="9" t="s">
        <v>191</v>
      </c>
      <c r="Q76" s="10" t="str">
        <f t="shared" si="1"/>
        <v>Remote Job (full or flexible)</v>
      </c>
      <c r="R76" s="10">
        <v>5</v>
      </c>
      <c r="S76" s="9" t="s">
        <v>161</v>
      </c>
      <c r="T76" s="9" t="s">
        <v>137</v>
      </c>
      <c r="U76" s="9" t="str">
        <f>IF(S76&lt;&gt;"",S76,IF(T76&lt;&gt;"",VLOOKUP(T76,Metadata!$S$2:$T$228,2,FALSE),""))</f>
        <v>Full-Stack Developer</v>
      </c>
      <c r="V76" s="9" t="s">
        <v>207</v>
      </c>
      <c r="W76" s="9" t="s">
        <v>137</v>
      </c>
      <c r="X76" s="9" t="s">
        <v>208</v>
      </c>
      <c r="Y76" s="9" t="s">
        <v>137</v>
      </c>
      <c r="Z76" s="9" t="s">
        <v>184</v>
      </c>
      <c r="AA76" s="9" t="s">
        <v>165</v>
      </c>
      <c r="AB76" s="9" t="s">
        <v>137</v>
      </c>
      <c r="AC76" s="9" t="s">
        <v>147</v>
      </c>
      <c r="AD76" s="9"/>
      <c r="AE76" s="9"/>
      <c r="AF76" s="9"/>
      <c r="AG76" s="9"/>
      <c r="AH76" s="9"/>
      <c r="AI76" s="9"/>
      <c r="AJ76" s="9" t="s">
        <v>185</v>
      </c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 t="s">
        <v>178</v>
      </c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 t="s">
        <v>200</v>
      </c>
      <c r="BT76" s="9"/>
      <c r="BU76" s="9"/>
      <c r="BV76" s="9"/>
      <c r="BW76" s="9"/>
      <c r="BX76" s="9"/>
      <c r="BY76" s="9"/>
      <c r="BZ76" s="9"/>
      <c r="CA76" s="10">
        <v>2</v>
      </c>
      <c r="CB76" s="10" t="str">
        <f t="shared" si="5"/>
        <v>Less than 3 months</v>
      </c>
      <c r="CC76" s="10">
        <v>38</v>
      </c>
      <c r="CD76" s="9">
        <f t="shared" si="2"/>
        <v>60800</v>
      </c>
      <c r="CE76" s="9" t="s">
        <v>137</v>
      </c>
      <c r="CF76" s="9" t="s">
        <v>137</v>
      </c>
      <c r="CG76" s="9" t="str">
        <f>IF(CF76="","",VLOOKUP(CF76,Metadata!$D$2:$H$20,2,FALSE))</f>
        <v/>
      </c>
      <c r="CH76" s="9" t="str">
        <f>IF(CF76="","",VLOOKUP(CF76,Metadata!$D$2:$H$20,4,FALSE))</f>
        <v/>
      </c>
      <c r="CI76" s="9" t="str">
        <f>IF(CF76="","",VLOOKUP(CF76,Metadata!$D$2:$H$20,5,FALSE))</f>
        <v/>
      </c>
      <c r="CJ76" s="9">
        <f t="shared" si="3"/>
        <v>60800</v>
      </c>
      <c r="CK76" s="9" t="s">
        <v>201</v>
      </c>
      <c r="CL76" s="10">
        <v>3</v>
      </c>
      <c r="CM76" s="10">
        <v>4</v>
      </c>
      <c r="CN76" s="10">
        <v>7</v>
      </c>
      <c r="CO76" s="10">
        <v>6</v>
      </c>
      <c r="CP76" s="10">
        <v>2</v>
      </c>
      <c r="CQ76" s="10">
        <v>5</v>
      </c>
      <c r="CR76" s="10">
        <v>5</v>
      </c>
      <c r="CS76" s="10">
        <v>6</v>
      </c>
      <c r="CT76" s="10">
        <v>6</v>
      </c>
      <c r="CU76" s="10">
        <v>6</v>
      </c>
      <c r="CV76" s="10">
        <v>5</v>
      </c>
      <c r="CW76" s="10">
        <v>4</v>
      </c>
      <c r="CX76" s="10">
        <v>5</v>
      </c>
      <c r="CY76" s="10">
        <v>6</v>
      </c>
      <c r="CZ76" s="10">
        <v>6</v>
      </c>
      <c r="DA76" s="10">
        <v>2</v>
      </c>
      <c r="DB76" s="10">
        <v>2</v>
      </c>
      <c r="DC76" s="10">
        <v>4</v>
      </c>
      <c r="DD76" s="10">
        <v>2</v>
      </c>
      <c r="DE76" s="10">
        <v>2</v>
      </c>
      <c r="DF76" s="10">
        <v>2</v>
      </c>
      <c r="DG76" s="10">
        <v>2</v>
      </c>
      <c r="DH76" s="10">
        <v>5</v>
      </c>
      <c r="DI76" s="10">
        <v>6</v>
      </c>
      <c r="DJ76" s="10">
        <v>2</v>
      </c>
      <c r="DK76" s="10">
        <v>2</v>
      </c>
      <c r="DL76" s="10">
        <v>2</v>
      </c>
      <c r="DM76" s="9" t="s">
        <v>154</v>
      </c>
      <c r="DN76" s="10">
        <v>1977</v>
      </c>
      <c r="DO76" s="9">
        <f t="shared" si="4"/>
        <v>44</v>
      </c>
      <c r="DP76" s="9" t="s">
        <v>155</v>
      </c>
      <c r="DQ76" s="9" t="s">
        <v>210</v>
      </c>
      <c r="DR76" s="9" t="s">
        <v>157</v>
      </c>
      <c r="DS76" s="9" t="s">
        <v>137</v>
      </c>
      <c r="DT76" s="9" t="s">
        <v>181</v>
      </c>
      <c r="DU76" s="9" t="s">
        <v>158</v>
      </c>
      <c r="DV76" s="9" t="str">
        <f>VLOOKUP(DU76,Metadata!$B$2:$C$7,2,FALSE)</f>
        <v>6+ years</v>
      </c>
    </row>
    <row r="77" spans="1:126">
      <c r="A77" s="13">
        <v>76</v>
      </c>
      <c r="B77" s="9" t="s">
        <v>135</v>
      </c>
      <c r="C77" s="9" t="str">
        <f>VLOOKUP(B77,Metadata!$M$2:$N$6,2,FALSE)</f>
        <v>Permanent Employee</v>
      </c>
      <c r="D77" s="9" t="s">
        <v>159</v>
      </c>
      <c r="E77" s="9" t="s">
        <v>137</v>
      </c>
      <c r="F77" s="9" t="s">
        <v>138</v>
      </c>
      <c r="G77" s="9" t="s">
        <v>312</v>
      </c>
      <c r="H77" s="9" t="str">
        <f>IF(G77="","",VLOOKUP(G77,Metadata!$J$2:$K$22,2,FALSE))</f>
        <v>South</v>
      </c>
      <c r="I77" s="9" t="s">
        <v>138</v>
      </c>
      <c r="J77" s="9" t="str">
        <f>IF(I77="","",VLOOKUP(I77,Metadata!$P$2:$Q$43,2,FALSE))</f>
        <v>Europe</v>
      </c>
      <c r="K77" s="9" t="str">
        <f t="shared" si="0"/>
        <v>Portugal</v>
      </c>
      <c r="L77" s="9" t="s">
        <v>312</v>
      </c>
      <c r="M77" s="9" t="str">
        <f>IF(L77="","",VLOOKUP(L77,Metadata!$J$2:$K$22,2,FALSE))</f>
        <v>South</v>
      </c>
      <c r="N77" s="9" t="s">
        <v>214</v>
      </c>
      <c r="O77" s="9" t="s">
        <v>136</v>
      </c>
      <c r="P77" s="9" t="s">
        <v>142</v>
      </c>
      <c r="Q77" s="10" t="str">
        <f t="shared" si="1"/>
        <v>Full Office Job</v>
      </c>
      <c r="R77" s="10">
        <v>4</v>
      </c>
      <c r="S77" s="9" t="s">
        <v>161</v>
      </c>
      <c r="T77" s="9" t="s">
        <v>137</v>
      </c>
      <c r="U77" s="9" t="str">
        <f>IF(S77&lt;&gt;"",S77,IF(T77&lt;&gt;"",VLOOKUP(T77,Metadata!$S$2:$T$228,2,FALSE),""))</f>
        <v>Full-Stack Developer</v>
      </c>
      <c r="V77" s="9" t="s">
        <v>174</v>
      </c>
      <c r="W77" s="9" t="s">
        <v>137</v>
      </c>
      <c r="X77" s="9" t="s">
        <v>163</v>
      </c>
      <c r="Y77" s="9" t="s">
        <v>137</v>
      </c>
      <c r="Z77" s="9" t="s">
        <v>262</v>
      </c>
      <c r="AA77" s="9" t="s">
        <v>165</v>
      </c>
      <c r="AB77" s="9" t="s">
        <v>137</v>
      </c>
      <c r="AC77" s="9" t="s">
        <v>147</v>
      </c>
      <c r="AD77" s="9"/>
      <c r="AE77" s="9" t="s">
        <v>194</v>
      </c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 t="s">
        <v>178</v>
      </c>
      <c r="BB77" s="9"/>
      <c r="BC77" s="9"/>
      <c r="BD77" s="9"/>
      <c r="BE77" s="9"/>
      <c r="BF77" s="9"/>
      <c r="BG77" s="9"/>
      <c r="BH77" s="9"/>
      <c r="BI77" s="9"/>
      <c r="BJ77" s="9" t="s">
        <v>167</v>
      </c>
      <c r="BK77" s="9" t="s">
        <v>198</v>
      </c>
      <c r="BL77" s="9"/>
      <c r="BM77" s="9"/>
      <c r="BN77" s="9" t="s">
        <v>186</v>
      </c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10"/>
      <c r="CB77" s="10" t="str">
        <f t="shared" si="5"/>
        <v/>
      </c>
      <c r="CC77" s="10"/>
      <c r="CD77" s="9" t="str">
        <f t="shared" si="2"/>
        <v/>
      </c>
      <c r="CE77" s="9" t="s">
        <v>168</v>
      </c>
      <c r="CF77" s="9" t="s">
        <v>188</v>
      </c>
      <c r="CG77" s="9">
        <f>IF(CF77="","",VLOOKUP(CF77,Metadata!$D$2:$H$20,2,FALSE))</f>
        <v>17500</v>
      </c>
      <c r="CH77" s="9">
        <f>IF(CF77="","",VLOOKUP(CF77,Metadata!$D$2:$H$20,4,FALSE))</f>
        <v>15000</v>
      </c>
      <c r="CI77" s="9">
        <f>IF(CF77="","",VLOOKUP(CF77,Metadata!$D$2:$H$20,5,FALSE))</f>
        <v>20000</v>
      </c>
      <c r="CJ77" s="9">
        <f t="shared" si="3"/>
        <v>17500</v>
      </c>
      <c r="CK77" s="9" t="s">
        <v>221</v>
      </c>
      <c r="CL77" s="10">
        <v>4</v>
      </c>
      <c r="CM77" s="10">
        <v>3</v>
      </c>
      <c r="CN77" s="10">
        <v>7</v>
      </c>
      <c r="CO77" s="10">
        <v>7</v>
      </c>
      <c r="CP77" s="10">
        <v>7</v>
      </c>
      <c r="CQ77" s="10">
        <v>6</v>
      </c>
      <c r="CR77" s="10">
        <v>3</v>
      </c>
      <c r="CS77" s="10">
        <v>4</v>
      </c>
      <c r="CT77" s="10">
        <v>3</v>
      </c>
      <c r="CU77" s="10">
        <v>4</v>
      </c>
      <c r="CV77" s="10">
        <v>5</v>
      </c>
      <c r="CW77" s="10">
        <v>2</v>
      </c>
      <c r="CX77" s="10">
        <v>6</v>
      </c>
      <c r="CY77" s="10">
        <v>2</v>
      </c>
      <c r="CZ77" s="10">
        <v>4</v>
      </c>
      <c r="DA77" s="10">
        <v>7</v>
      </c>
      <c r="DB77" s="10">
        <v>4</v>
      </c>
      <c r="DC77" s="10">
        <v>6</v>
      </c>
      <c r="DD77" s="10">
        <v>6</v>
      </c>
      <c r="DE77" s="10">
        <v>6</v>
      </c>
      <c r="DF77" s="10">
        <v>4</v>
      </c>
      <c r="DG77" s="10">
        <v>7</v>
      </c>
      <c r="DH77" s="10">
        <v>5</v>
      </c>
      <c r="DI77" s="10">
        <v>7</v>
      </c>
      <c r="DJ77" s="10">
        <v>3</v>
      </c>
      <c r="DK77" s="10">
        <v>4</v>
      </c>
      <c r="DL77" s="10">
        <v>3</v>
      </c>
      <c r="DM77" s="9" t="s">
        <v>154</v>
      </c>
      <c r="DN77" s="10">
        <v>1994</v>
      </c>
      <c r="DO77" s="9">
        <f t="shared" si="4"/>
        <v>27</v>
      </c>
      <c r="DP77" s="9" t="s">
        <v>155</v>
      </c>
      <c r="DQ77" s="9" t="s">
        <v>156</v>
      </c>
      <c r="DR77" s="9" t="s">
        <v>157</v>
      </c>
      <c r="DS77" s="9" t="s">
        <v>137</v>
      </c>
      <c r="DT77" s="9" t="s">
        <v>181</v>
      </c>
      <c r="DU77" s="9" t="s">
        <v>223</v>
      </c>
      <c r="DV77" s="9" t="str">
        <f>VLOOKUP(DU77,Metadata!$B$2:$C$7,2,FALSE)</f>
        <v>3 - 6 years</v>
      </c>
    </row>
    <row r="78" spans="1:126">
      <c r="A78" s="13">
        <v>77</v>
      </c>
      <c r="B78" s="9" t="s">
        <v>135</v>
      </c>
      <c r="C78" s="9" t="str">
        <f>VLOOKUP(B78,Metadata!$M$2:$N$6,2,FALSE)</f>
        <v>Permanent Employee</v>
      </c>
      <c r="D78" s="9" t="s">
        <v>159</v>
      </c>
      <c r="E78" s="9" t="s">
        <v>137</v>
      </c>
      <c r="F78" s="9" t="s">
        <v>138</v>
      </c>
      <c r="G78" s="9" t="s">
        <v>140</v>
      </c>
      <c r="H78" s="9" t="str">
        <f>IF(G78="","",VLOOKUP(G78,Metadata!$J$2:$K$22,2,FALSE))</f>
        <v>Lisbon Metropolitan Area</v>
      </c>
      <c r="I78" s="9" t="s">
        <v>138</v>
      </c>
      <c r="J78" s="9" t="str">
        <f>IF(I78="","",VLOOKUP(I78,Metadata!$P$2:$Q$43,2,FALSE))</f>
        <v>Europe</v>
      </c>
      <c r="K78" s="9" t="str">
        <f t="shared" si="0"/>
        <v>Portugal</v>
      </c>
      <c r="L78" s="9" t="s">
        <v>140</v>
      </c>
      <c r="M78" s="9" t="str">
        <f>IF(L78="","",VLOOKUP(L78,Metadata!$J$2:$K$22,2,FALSE))</f>
        <v>Lisbon Metropolitan Area</v>
      </c>
      <c r="N78" s="9" t="s">
        <v>214</v>
      </c>
      <c r="O78" s="9" t="s">
        <v>259</v>
      </c>
      <c r="P78" s="9" t="s">
        <v>191</v>
      </c>
      <c r="Q78" s="10" t="str">
        <f t="shared" si="1"/>
        <v>Remote Job (full or flexible)</v>
      </c>
      <c r="R78" s="10">
        <v>5</v>
      </c>
      <c r="S78" s="9" t="s">
        <v>313</v>
      </c>
      <c r="T78" s="9" t="s">
        <v>137</v>
      </c>
      <c r="U78" s="9" t="str">
        <f>IF(S78&lt;&gt;"",S78,IF(T78&lt;&gt;"",VLOOKUP(T78,Metadata!$S$2:$T$228,2,FALSE),""))</f>
        <v>Maintenance &amp; Support</v>
      </c>
      <c r="V78" s="9" t="s">
        <v>261</v>
      </c>
      <c r="W78" s="9" t="s">
        <v>137</v>
      </c>
      <c r="X78" s="9" t="s">
        <v>145</v>
      </c>
      <c r="Y78" s="9" t="s">
        <v>137</v>
      </c>
      <c r="Z78" s="9" t="s">
        <v>218</v>
      </c>
      <c r="AA78" s="9" t="s">
        <v>137</v>
      </c>
      <c r="AB78" s="9" t="s">
        <v>137</v>
      </c>
      <c r="AC78" s="9" t="s">
        <v>147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 t="s">
        <v>150</v>
      </c>
      <c r="BZ78" s="9" t="s">
        <v>137</v>
      </c>
      <c r="CA78" s="10"/>
      <c r="CB78" s="10" t="str">
        <f t="shared" si="5"/>
        <v/>
      </c>
      <c r="CC78" s="10"/>
      <c r="CD78" s="9" t="str">
        <f t="shared" si="2"/>
        <v/>
      </c>
      <c r="CE78" s="9" t="s">
        <v>232</v>
      </c>
      <c r="CF78" s="9" t="s">
        <v>152</v>
      </c>
      <c r="CG78" s="9">
        <f>IF(CF78="","",VLOOKUP(CF78,Metadata!$D$2:$H$20,2,FALSE))</f>
        <v>32500</v>
      </c>
      <c r="CH78" s="9">
        <f>IF(CF78="","",VLOOKUP(CF78,Metadata!$D$2:$H$20,4,FALSE))</f>
        <v>30000</v>
      </c>
      <c r="CI78" s="9">
        <f>IF(CF78="","",VLOOKUP(CF78,Metadata!$D$2:$H$20,5,FALSE))</f>
        <v>35000</v>
      </c>
      <c r="CJ78" s="9">
        <f t="shared" si="3"/>
        <v>32500</v>
      </c>
      <c r="CK78" s="9" t="s">
        <v>153</v>
      </c>
      <c r="CL78" s="10">
        <v>7</v>
      </c>
      <c r="CM78" s="10">
        <v>1</v>
      </c>
      <c r="CN78" s="10">
        <v>7</v>
      </c>
      <c r="CO78" s="10">
        <v>4</v>
      </c>
      <c r="CP78" s="10">
        <v>7</v>
      </c>
      <c r="CQ78" s="10">
        <v>7</v>
      </c>
      <c r="CR78" s="10">
        <v>1</v>
      </c>
      <c r="CS78" s="10">
        <v>1</v>
      </c>
      <c r="CT78" s="10">
        <v>6</v>
      </c>
      <c r="CU78" s="10">
        <v>1</v>
      </c>
      <c r="CV78" s="10">
        <v>1</v>
      </c>
      <c r="CW78" s="10">
        <v>1</v>
      </c>
      <c r="CX78" s="10">
        <v>6</v>
      </c>
      <c r="CY78" s="10">
        <v>4</v>
      </c>
      <c r="CZ78" s="10">
        <v>6</v>
      </c>
      <c r="DA78" s="10">
        <v>7</v>
      </c>
      <c r="DB78" s="10">
        <v>4</v>
      </c>
      <c r="DC78" s="10">
        <v>6</v>
      </c>
      <c r="DD78" s="10">
        <v>6</v>
      </c>
      <c r="DE78" s="10">
        <v>3</v>
      </c>
      <c r="DF78" s="10">
        <v>3</v>
      </c>
      <c r="DG78" s="10">
        <v>6</v>
      </c>
      <c r="DH78" s="10">
        <v>6</v>
      </c>
      <c r="DI78" s="10">
        <v>4</v>
      </c>
      <c r="DJ78" s="10">
        <v>6</v>
      </c>
      <c r="DK78" s="10">
        <v>2</v>
      </c>
      <c r="DL78" s="10">
        <v>2</v>
      </c>
      <c r="DM78" s="9" t="s">
        <v>154</v>
      </c>
      <c r="DN78" s="10">
        <v>1997</v>
      </c>
      <c r="DO78" s="9">
        <f t="shared" si="4"/>
        <v>24</v>
      </c>
      <c r="DP78" s="9" t="s">
        <v>155</v>
      </c>
      <c r="DQ78" s="9" t="s">
        <v>156</v>
      </c>
      <c r="DR78" s="9" t="s">
        <v>157</v>
      </c>
      <c r="DS78" s="9" t="s">
        <v>137</v>
      </c>
      <c r="DT78" s="9" t="s">
        <v>181</v>
      </c>
      <c r="DU78" s="9" t="s">
        <v>233</v>
      </c>
      <c r="DV78" s="9" t="str">
        <f>VLOOKUP(DU78,Metadata!$B$2:$C$7,2,FALSE)</f>
        <v>0 - 3 years</v>
      </c>
    </row>
    <row r="79" spans="1:126">
      <c r="A79" s="13">
        <v>78</v>
      </c>
      <c r="B79" s="9" t="s">
        <v>135</v>
      </c>
      <c r="C79" s="9" t="str">
        <f>VLOOKUP(B79,Metadata!$M$2:$N$6,2,FALSE)</f>
        <v>Permanent Employee</v>
      </c>
      <c r="D79" s="9" t="s">
        <v>159</v>
      </c>
      <c r="E79" s="9" t="s">
        <v>137</v>
      </c>
      <c r="F79" s="9" t="s">
        <v>138</v>
      </c>
      <c r="G79" s="9" t="s">
        <v>140</v>
      </c>
      <c r="H79" s="9" t="str">
        <f>IF(G79="","",VLOOKUP(G79,Metadata!$J$2:$K$22,2,FALSE))</f>
        <v>Lisbon Metropolitan Area</v>
      </c>
      <c r="I79" s="9" t="s">
        <v>138</v>
      </c>
      <c r="J79" s="9" t="str">
        <f>IF(I79="","",VLOOKUP(I79,Metadata!$P$2:$Q$43,2,FALSE))</f>
        <v>Europe</v>
      </c>
      <c r="K79" s="9" t="str">
        <f t="shared" si="0"/>
        <v>Portugal</v>
      </c>
      <c r="L79" s="9" t="s">
        <v>140</v>
      </c>
      <c r="M79" s="9" t="str">
        <f>IF(L79="","",VLOOKUP(L79,Metadata!$J$2:$K$22,2,FALSE))</f>
        <v>Lisbon Metropolitan Area</v>
      </c>
      <c r="N79" s="9" t="s">
        <v>214</v>
      </c>
      <c r="O79" s="9" t="s">
        <v>239</v>
      </c>
      <c r="P79" s="9" t="s">
        <v>142</v>
      </c>
      <c r="Q79" s="10" t="str">
        <f t="shared" si="1"/>
        <v>Full Office Job</v>
      </c>
      <c r="R79" s="10">
        <v>5</v>
      </c>
      <c r="S79" s="9" t="s">
        <v>161</v>
      </c>
      <c r="T79" s="9" t="s">
        <v>137</v>
      </c>
      <c r="U79" s="9" t="str">
        <f>IF(S79&lt;&gt;"",S79,IF(T79&lt;&gt;"",VLOOKUP(T79,Metadata!$S$2:$T$228,2,FALSE),""))</f>
        <v>Full-Stack Developer</v>
      </c>
      <c r="V79" s="9" t="s">
        <v>276</v>
      </c>
      <c r="W79" s="9" t="s">
        <v>137</v>
      </c>
      <c r="X79" s="9" t="s">
        <v>269</v>
      </c>
      <c r="Y79" s="9" t="s">
        <v>137</v>
      </c>
      <c r="Z79" s="9" t="s">
        <v>146</v>
      </c>
      <c r="AA79" s="9" t="s">
        <v>137</v>
      </c>
      <c r="AB79" s="9" t="s">
        <v>137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 t="s">
        <v>297</v>
      </c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12" t="s">
        <v>273</v>
      </c>
      <c r="BY79" s="9" t="s">
        <v>150</v>
      </c>
      <c r="BZ79" s="9" t="s">
        <v>137</v>
      </c>
      <c r="CA79" s="10"/>
      <c r="CB79" s="10" t="str">
        <f t="shared" si="5"/>
        <v/>
      </c>
      <c r="CC79" s="10"/>
      <c r="CD79" s="9" t="str">
        <f t="shared" si="2"/>
        <v/>
      </c>
      <c r="CE79" s="9" t="s">
        <v>168</v>
      </c>
      <c r="CF79" s="9" t="s">
        <v>225</v>
      </c>
      <c r="CG79" s="9">
        <f>IF(CF79="","",VLOOKUP(CF79,Metadata!$D$2:$H$20,2,FALSE))</f>
        <v>22500</v>
      </c>
      <c r="CH79" s="9">
        <f>IF(CF79="","",VLOOKUP(CF79,Metadata!$D$2:$H$20,4,FALSE))</f>
        <v>20000</v>
      </c>
      <c r="CI79" s="9">
        <f>IF(CF79="","",VLOOKUP(CF79,Metadata!$D$2:$H$20,5,FALSE))</f>
        <v>25000</v>
      </c>
      <c r="CJ79" s="9">
        <f t="shared" si="3"/>
        <v>22500</v>
      </c>
      <c r="CK79" s="9" t="s">
        <v>153</v>
      </c>
      <c r="CL79" s="10">
        <v>2</v>
      </c>
      <c r="CM79" s="10">
        <v>4</v>
      </c>
      <c r="CN79" s="10">
        <v>6</v>
      </c>
      <c r="CO79" s="10">
        <v>5</v>
      </c>
      <c r="CP79" s="10">
        <v>5</v>
      </c>
      <c r="CQ79" s="10">
        <v>6</v>
      </c>
      <c r="CR79" s="10">
        <v>6</v>
      </c>
      <c r="CS79" s="10">
        <v>6</v>
      </c>
      <c r="CT79" s="10">
        <v>6</v>
      </c>
      <c r="CU79" s="10">
        <v>6</v>
      </c>
      <c r="CV79" s="10">
        <v>5</v>
      </c>
      <c r="CW79" s="10">
        <v>6</v>
      </c>
      <c r="CX79" s="10">
        <v>6</v>
      </c>
      <c r="CY79" s="10">
        <v>6</v>
      </c>
      <c r="CZ79" s="10">
        <v>6</v>
      </c>
      <c r="DA79" s="10">
        <v>6</v>
      </c>
      <c r="DB79" s="10">
        <v>6</v>
      </c>
      <c r="DC79" s="10">
        <v>6</v>
      </c>
      <c r="DD79" s="10">
        <v>6</v>
      </c>
      <c r="DE79" s="10">
        <v>6</v>
      </c>
      <c r="DF79" s="10">
        <v>6</v>
      </c>
      <c r="DG79" s="10">
        <v>6</v>
      </c>
      <c r="DH79" s="10">
        <v>6</v>
      </c>
      <c r="DI79" s="10">
        <v>6</v>
      </c>
      <c r="DJ79" s="10">
        <v>6</v>
      </c>
      <c r="DK79" s="10">
        <v>6</v>
      </c>
      <c r="DL79" s="10">
        <v>6</v>
      </c>
      <c r="DM79" s="9" t="s">
        <v>154</v>
      </c>
      <c r="DN79" s="10">
        <v>1994</v>
      </c>
      <c r="DO79" s="9">
        <f t="shared" si="4"/>
        <v>27</v>
      </c>
      <c r="DP79" s="9" t="s">
        <v>155</v>
      </c>
      <c r="DQ79" s="9" t="s">
        <v>227</v>
      </c>
      <c r="DR79" s="9" t="s">
        <v>157</v>
      </c>
      <c r="DS79" s="9" t="s">
        <v>137</v>
      </c>
      <c r="DT79" s="9" t="s">
        <v>181</v>
      </c>
      <c r="DU79" s="9" t="s">
        <v>223</v>
      </c>
      <c r="DV79" s="9" t="str">
        <f>VLOOKUP(DU79,Metadata!$B$2:$C$7,2,FALSE)</f>
        <v>3 - 6 years</v>
      </c>
    </row>
    <row r="80" spans="1:126">
      <c r="A80" s="13">
        <v>79</v>
      </c>
      <c r="B80" s="9" t="s">
        <v>135</v>
      </c>
      <c r="C80" s="9" t="str">
        <f>VLOOKUP(B80,Metadata!$M$2:$N$6,2,FALSE)</f>
        <v>Permanent Employee</v>
      </c>
      <c r="D80" s="9" t="s">
        <v>159</v>
      </c>
      <c r="E80" s="9" t="s">
        <v>137</v>
      </c>
      <c r="F80" s="9" t="s">
        <v>138</v>
      </c>
      <c r="G80" s="9" t="s">
        <v>140</v>
      </c>
      <c r="H80" s="9" t="str">
        <f>IF(G80="","",VLOOKUP(G80,Metadata!$J$2:$K$22,2,FALSE))</f>
        <v>Lisbon Metropolitan Area</v>
      </c>
      <c r="I80" s="9" t="s">
        <v>138</v>
      </c>
      <c r="J80" s="9" t="str">
        <f>IF(I80="","",VLOOKUP(I80,Metadata!$P$2:$Q$43,2,FALSE))</f>
        <v>Europe</v>
      </c>
      <c r="K80" s="9" t="str">
        <f t="shared" si="0"/>
        <v>Portugal</v>
      </c>
      <c r="L80" s="9" t="s">
        <v>140</v>
      </c>
      <c r="M80" s="9" t="str">
        <f>IF(L80="","",VLOOKUP(L80,Metadata!$J$2:$K$22,2,FALSE))</f>
        <v>Lisbon Metropolitan Area</v>
      </c>
      <c r="N80" s="9" t="s">
        <v>141</v>
      </c>
      <c r="O80" s="9" t="s">
        <v>137</v>
      </c>
      <c r="P80" s="9" t="s">
        <v>142</v>
      </c>
      <c r="Q80" s="10" t="str">
        <f t="shared" si="1"/>
        <v>Full Office Job</v>
      </c>
      <c r="R80" s="10">
        <v>6</v>
      </c>
      <c r="S80" s="9" t="s">
        <v>216</v>
      </c>
      <c r="T80" s="9" t="s">
        <v>137</v>
      </c>
      <c r="U80" s="9" t="str">
        <f>IF(S80&lt;&gt;"",S80,IF(T80&lt;&gt;"",VLOOKUP(T80,Metadata!$S$2:$T$228,2,FALSE),""))</f>
        <v>Front-End Developer</v>
      </c>
      <c r="V80" s="9" t="s">
        <v>162</v>
      </c>
      <c r="W80" s="9" t="s">
        <v>137</v>
      </c>
      <c r="X80" s="9" t="s">
        <v>145</v>
      </c>
      <c r="Y80" s="9" t="s">
        <v>137</v>
      </c>
      <c r="Z80" s="9" t="s">
        <v>184</v>
      </c>
      <c r="AA80" s="9" t="s">
        <v>137</v>
      </c>
      <c r="AB80" s="9" t="s">
        <v>137</v>
      </c>
      <c r="AC80" s="9"/>
      <c r="AD80" s="9"/>
      <c r="AE80" s="9"/>
      <c r="AF80" s="9"/>
      <c r="AG80" s="9"/>
      <c r="AH80" s="9" t="s">
        <v>176</v>
      </c>
      <c r="AI80" s="9"/>
      <c r="AJ80" s="9"/>
      <c r="AK80" s="9"/>
      <c r="AL80" s="9"/>
      <c r="AM80" s="9" t="s">
        <v>314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 t="s">
        <v>246</v>
      </c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 t="s">
        <v>315</v>
      </c>
      <c r="CA80" s="10"/>
      <c r="CB80" s="10" t="str">
        <f t="shared" si="5"/>
        <v/>
      </c>
      <c r="CC80" s="10"/>
      <c r="CD80" s="9" t="str">
        <f t="shared" si="2"/>
        <v/>
      </c>
      <c r="CE80" s="9" t="s">
        <v>151</v>
      </c>
      <c r="CF80" s="9" t="s">
        <v>152</v>
      </c>
      <c r="CG80" s="9">
        <f>IF(CF80="","",VLOOKUP(CF80,Metadata!$D$2:$H$20,2,FALSE))</f>
        <v>32500</v>
      </c>
      <c r="CH80" s="9">
        <f>IF(CF80="","",VLOOKUP(CF80,Metadata!$D$2:$H$20,4,FALSE))</f>
        <v>30000</v>
      </c>
      <c r="CI80" s="9">
        <f>IF(CF80="","",VLOOKUP(CF80,Metadata!$D$2:$H$20,5,FALSE))</f>
        <v>35000</v>
      </c>
      <c r="CJ80" s="9">
        <f t="shared" si="3"/>
        <v>32500</v>
      </c>
      <c r="CK80" s="9" t="s">
        <v>221</v>
      </c>
      <c r="CL80" s="10">
        <v>5</v>
      </c>
      <c r="CM80" s="10">
        <v>2</v>
      </c>
      <c r="CN80" s="10">
        <v>7</v>
      </c>
      <c r="CO80" s="10">
        <v>5</v>
      </c>
      <c r="CP80" s="10">
        <v>6</v>
      </c>
      <c r="CQ80" s="10">
        <v>6</v>
      </c>
      <c r="CR80" s="10">
        <v>6</v>
      </c>
      <c r="CS80" s="10">
        <v>7</v>
      </c>
      <c r="CT80" s="10">
        <v>7</v>
      </c>
      <c r="CU80" s="10">
        <v>7</v>
      </c>
      <c r="CV80" s="10">
        <v>5</v>
      </c>
      <c r="CW80" s="10">
        <v>7</v>
      </c>
      <c r="CX80" s="10">
        <v>6</v>
      </c>
      <c r="CY80" s="10">
        <v>7</v>
      </c>
      <c r="CZ80" s="10">
        <v>5</v>
      </c>
      <c r="DA80" s="10">
        <v>7</v>
      </c>
      <c r="DB80" s="10">
        <v>7</v>
      </c>
      <c r="DC80" s="10">
        <v>7</v>
      </c>
      <c r="DD80" s="10">
        <v>1</v>
      </c>
      <c r="DE80" s="10">
        <v>7</v>
      </c>
      <c r="DF80" s="10">
        <v>3</v>
      </c>
      <c r="DG80" s="10">
        <v>7</v>
      </c>
      <c r="DH80" s="10">
        <v>7</v>
      </c>
      <c r="DI80" s="10">
        <v>7</v>
      </c>
      <c r="DJ80" s="10">
        <v>1</v>
      </c>
      <c r="DK80" s="10">
        <v>3</v>
      </c>
      <c r="DL80" s="10">
        <v>2</v>
      </c>
      <c r="DM80" s="9" t="s">
        <v>154</v>
      </c>
      <c r="DN80" s="10">
        <v>1992</v>
      </c>
      <c r="DO80" s="9">
        <f t="shared" si="4"/>
        <v>29</v>
      </c>
      <c r="DP80" s="9" t="s">
        <v>155</v>
      </c>
      <c r="DQ80" s="9" t="s">
        <v>202</v>
      </c>
      <c r="DR80" s="9" t="s">
        <v>157</v>
      </c>
      <c r="DS80" s="9" t="s">
        <v>137</v>
      </c>
      <c r="DT80" s="9" t="s">
        <v>181</v>
      </c>
      <c r="DU80" s="9" t="s">
        <v>203</v>
      </c>
      <c r="DV80" s="9" t="str">
        <f>VLOOKUP(DU80,Metadata!$B$2:$C$7,2,FALSE)</f>
        <v>6+ years</v>
      </c>
    </row>
    <row r="81" spans="1:126">
      <c r="A81" s="13">
        <v>80</v>
      </c>
      <c r="B81" s="9" t="s">
        <v>135</v>
      </c>
      <c r="C81" s="9" t="str">
        <f>VLOOKUP(B81,Metadata!$M$2:$N$6,2,FALSE)</f>
        <v>Permanent Employee</v>
      </c>
      <c r="D81" s="9" t="s">
        <v>159</v>
      </c>
      <c r="E81" s="9" t="s">
        <v>137</v>
      </c>
      <c r="F81" s="9" t="s">
        <v>138</v>
      </c>
      <c r="G81" s="9" t="s">
        <v>160</v>
      </c>
      <c r="H81" s="9" t="str">
        <f>IF(G81="","",VLOOKUP(G81,Metadata!$J$2:$K$22,2,FALSE))</f>
        <v>Centre</v>
      </c>
      <c r="I81" s="9" t="s">
        <v>316</v>
      </c>
      <c r="J81" s="9" t="str">
        <f>IF(I81="","",VLOOKUP(I81,Metadata!$P$2:$Q$43,2,FALSE))</f>
        <v>Europe</v>
      </c>
      <c r="K81" s="9" t="str">
        <f t="shared" si="0"/>
        <v>International</v>
      </c>
      <c r="L81" s="9" t="s">
        <v>137</v>
      </c>
      <c r="M81" s="9" t="str">
        <f>IF(L81="","",VLOOKUP(L81,Metadata!$J$2:$K$22,2,FALSE))</f>
        <v/>
      </c>
      <c r="N81" s="9" t="s">
        <v>214</v>
      </c>
      <c r="O81" s="9" t="s">
        <v>215</v>
      </c>
      <c r="P81" s="9" t="s">
        <v>142</v>
      </c>
      <c r="Q81" s="10" t="str">
        <f t="shared" si="1"/>
        <v>Full Office Job</v>
      </c>
      <c r="R81" s="10">
        <v>4</v>
      </c>
      <c r="S81" s="9" t="s">
        <v>161</v>
      </c>
      <c r="T81" s="9" t="s">
        <v>137</v>
      </c>
      <c r="U81" s="9" t="str">
        <f>IF(S81&lt;&gt;"",S81,IF(T81&lt;&gt;"",VLOOKUP(T81,Metadata!$S$2:$T$228,2,FALSE),""))</f>
        <v>Full-Stack Developer</v>
      </c>
      <c r="V81" s="9" t="s">
        <v>264</v>
      </c>
      <c r="W81" s="9" t="s">
        <v>137</v>
      </c>
      <c r="X81" s="9" t="s">
        <v>163</v>
      </c>
      <c r="Y81" s="9" t="s">
        <v>137</v>
      </c>
      <c r="Z81" s="9" t="s">
        <v>262</v>
      </c>
      <c r="AA81" s="9" t="s">
        <v>165</v>
      </c>
      <c r="AB81" s="9" t="s">
        <v>137</v>
      </c>
      <c r="AC81" s="9" t="s">
        <v>147</v>
      </c>
      <c r="AD81" s="9"/>
      <c r="AE81" s="9" t="s">
        <v>194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 t="s">
        <v>178</v>
      </c>
      <c r="BB81" s="9"/>
      <c r="BC81" s="9"/>
      <c r="BD81" s="9"/>
      <c r="BE81" s="9"/>
      <c r="BF81" s="9"/>
      <c r="BG81" s="9"/>
      <c r="BH81" s="9"/>
      <c r="BI81" s="9"/>
      <c r="BJ81" s="9" t="s">
        <v>167</v>
      </c>
      <c r="BK81" s="9" t="s">
        <v>198</v>
      </c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10"/>
      <c r="CB81" s="10" t="str">
        <f t="shared" si="5"/>
        <v/>
      </c>
      <c r="CC81" s="10"/>
      <c r="CD81" s="9" t="str">
        <f t="shared" si="2"/>
        <v/>
      </c>
      <c r="CE81" s="9" t="s">
        <v>151</v>
      </c>
      <c r="CF81" s="9" t="s">
        <v>225</v>
      </c>
      <c r="CG81" s="9">
        <f>IF(CF81="","",VLOOKUP(CF81,Metadata!$D$2:$H$20,2,FALSE))</f>
        <v>22500</v>
      </c>
      <c r="CH81" s="9">
        <f>IF(CF81="","",VLOOKUP(CF81,Metadata!$D$2:$H$20,4,FALSE))</f>
        <v>20000</v>
      </c>
      <c r="CI81" s="9">
        <f>IF(CF81="","",VLOOKUP(CF81,Metadata!$D$2:$H$20,5,FALSE))</f>
        <v>25000</v>
      </c>
      <c r="CJ81" s="9">
        <f t="shared" si="3"/>
        <v>22500</v>
      </c>
      <c r="CK81" s="9" t="s">
        <v>153</v>
      </c>
      <c r="CL81" s="10">
        <v>4</v>
      </c>
      <c r="CM81" s="10">
        <v>3</v>
      </c>
      <c r="CN81" s="10">
        <v>6</v>
      </c>
      <c r="CO81" s="10">
        <v>6</v>
      </c>
      <c r="CP81" s="10">
        <v>6</v>
      </c>
      <c r="CQ81" s="10">
        <v>7</v>
      </c>
      <c r="CR81" s="10">
        <v>7</v>
      </c>
      <c r="CS81" s="10">
        <v>7</v>
      </c>
      <c r="CT81" s="10">
        <v>7</v>
      </c>
      <c r="CU81" s="10">
        <v>5</v>
      </c>
      <c r="CV81" s="10">
        <v>5</v>
      </c>
      <c r="CW81" s="10">
        <v>6</v>
      </c>
      <c r="CX81" s="10">
        <v>7</v>
      </c>
      <c r="CY81" s="10">
        <v>7</v>
      </c>
      <c r="CZ81" s="10">
        <v>6</v>
      </c>
      <c r="DA81" s="10">
        <v>4</v>
      </c>
      <c r="DB81" s="10">
        <v>6</v>
      </c>
      <c r="DC81" s="10">
        <v>7</v>
      </c>
      <c r="DD81" s="10">
        <v>7</v>
      </c>
      <c r="DE81" s="10">
        <v>7</v>
      </c>
      <c r="DF81" s="10">
        <v>6</v>
      </c>
      <c r="DG81" s="10">
        <v>7</v>
      </c>
      <c r="DH81" s="10">
        <v>7</v>
      </c>
      <c r="DI81" s="10">
        <v>7</v>
      </c>
      <c r="DJ81" s="10">
        <v>5</v>
      </c>
      <c r="DK81" s="10">
        <v>7</v>
      </c>
      <c r="DL81" s="10">
        <v>7</v>
      </c>
      <c r="DM81" s="9" t="s">
        <v>154</v>
      </c>
      <c r="DN81" s="10">
        <v>1985</v>
      </c>
      <c r="DO81" s="9">
        <f t="shared" si="4"/>
        <v>36</v>
      </c>
      <c r="DP81" s="9" t="s">
        <v>155</v>
      </c>
      <c r="DQ81" s="9" t="s">
        <v>227</v>
      </c>
      <c r="DR81" s="9" t="s">
        <v>157</v>
      </c>
      <c r="DS81" s="9" t="s">
        <v>137</v>
      </c>
      <c r="DT81" s="9" t="s">
        <v>181</v>
      </c>
      <c r="DU81" s="9" t="s">
        <v>203</v>
      </c>
      <c r="DV81" s="9" t="str">
        <f>VLOOKUP(DU81,Metadata!$B$2:$C$7,2,FALSE)</f>
        <v>6+ years</v>
      </c>
    </row>
    <row r="82" spans="1:126">
      <c r="A82" s="13">
        <v>81</v>
      </c>
      <c r="B82" s="9" t="s">
        <v>135</v>
      </c>
      <c r="C82" s="9" t="str">
        <f>VLOOKUP(B82,Metadata!$M$2:$N$6,2,FALSE)</f>
        <v>Permanent Employee</v>
      </c>
      <c r="D82" s="9" t="s">
        <v>136</v>
      </c>
      <c r="E82" s="9" t="s">
        <v>137</v>
      </c>
      <c r="F82" s="9" t="s">
        <v>138</v>
      </c>
      <c r="G82" s="9" t="s">
        <v>190</v>
      </c>
      <c r="H82" s="9" t="str">
        <f>IF(G82="","",VLOOKUP(G82,Metadata!$J$2:$K$22,2,FALSE))</f>
        <v>North</v>
      </c>
      <c r="I82" s="9" t="s">
        <v>138</v>
      </c>
      <c r="J82" s="9" t="str">
        <f>IF(I82="","",VLOOKUP(I82,Metadata!$P$2:$Q$43,2,FALSE))</f>
        <v>Europe</v>
      </c>
      <c r="K82" s="9" t="str">
        <f t="shared" si="0"/>
        <v>Portugal</v>
      </c>
      <c r="L82" s="9" t="s">
        <v>190</v>
      </c>
      <c r="M82" s="9" t="str">
        <f>IF(L82="","",VLOOKUP(L82,Metadata!$J$2:$K$22,2,FALSE))</f>
        <v>North</v>
      </c>
      <c r="N82" s="9" t="s">
        <v>214</v>
      </c>
      <c r="O82" s="9" t="s">
        <v>259</v>
      </c>
      <c r="P82" s="9" t="s">
        <v>142</v>
      </c>
      <c r="Q82" s="10" t="str">
        <f t="shared" si="1"/>
        <v>Full Office Job</v>
      </c>
      <c r="R82" s="10">
        <v>5</v>
      </c>
      <c r="S82" s="9" t="s">
        <v>161</v>
      </c>
      <c r="T82" s="9" t="s">
        <v>137</v>
      </c>
      <c r="U82" s="9" t="str">
        <f>IF(S82&lt;&gt;"",S82,IF(T82&lt;&gt;"",VLOOKUP(T82,Metadata!$S$2:$T$228,2,FALSE),""))</f>
        <v>Full-Stack Developer</v>
      </c>
      <c r="V82" s="9" t="s">
        <v>317</v>
      </c>
      <c r="W82" s="9" t="s">
        <v>137</v>
      </c>
      <c r="X82" s="9" t="s">
        <v>145</v>
      </c>
      <c r="Y82" s="9" t="s">
        <v>137</v>
      </c>
      <c r="Z82" s="9" t="s">
        <v>218</v>
      </c>
      <c r="AA82" s="9" t="s">
        <v>165</v>
      </c>
      <c r="AB82" s="9" t="s">
        <v>137</v>
      </c>
      <c r="AC82" s="9" t="s">
        <v>147</v>
      </c>
      <c r="AD82" s="9"/>
      <c r="AE82" s="9" t="s">
        <v>194</v>
      </c>
      <c r="AF82" s="9"/>
      <c r="AG82" s="9"/>
      <c r="AH82" s="9"/>
      <c r="AI82" s="9"/>
      <c r="AJ82" s="9"/>
      <c r="AK82" s="9"/>
      <c r="AL82" s="9"/>
      <c r="AM82" s="9"/>
      <c r="AN82" s="9" t="s">
        <v>195</v>
      </c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 t="s">
        <v>178</v>
      </c>
      <c r="BB82" s="9"/>
      <c r="BC82" s="9"/>
      <c r="BD82" s="9"/>
      <c r="BE82" s="9"/>
      <c r="BF82" s="9"/>
      <c r="BG82" s="9"/>
      <c r="BH82" s="9"/>
      <c r="BI82" s="9"/>
      <c r="BJ82" s="9" t="s">
        <v>167</v>
      </c>
      <c r="BK82" s="9" t="s">
        <v>198</v>
      </c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10"/>
      <c r="CB82" s="10" t="str">
        <f t="shared" si="5"/>
        <v/>
      </c>
      <c r="CC82" s="10"/>
      <c r="CD82" s="9" t="str">
        <f t="shared" si="2"/>
        <v/>
      </c>
      <c r="CE82" s="9" t="s">
        <v>168</v>
      </c>
      <c r="CF82" s="9" t="s">
        <v>225</v>
      </c>
      <c r="CG82" s="9">
        <f>IF(CF82="","",VLOOKUP(CF82,Metadata!$D$2:$H$20,2,FALSE))</f>
        <v>22500</v>
      </c>
      <c r="CH82" s="9">
        <f>IF(CF82="","",VLOOKUP(CF82,Metadata!$D$2:$H$20,4,FALSE))</f>
        <v>20000</v>
      </c>
      <c r="CI82" s="9">
        <f>IF(CF82="","",VLOOKUP(CF82,Metadata!$D$2:$H$20,5,FALSE))</f>
        <v>25000</v>
      </c>
      <c r="CJ82" s="9">
        <f t="shared" si="3"/>
        <v>22500</v>
      </c>
      <c r="CK82" s="9" t="s">
        <v>153</v>
      </c>
      <c r="CL82" s="10">
        <v>5</v>
      </c>
      <c r="CM82" s="10">
        <v>2</v>
      </c>
      <c r="CN82" s="10">
        <v>7</v>
      </c>
      <c r="CO82" s="10">
        <v>7</v>
      </c>
      <c r="CP82" s="10">
        <v>7</v>
      </c>
      <c r="CQ82" s="10">
        <v>7</v>
      </c>
      <c r="CR82" s="10">
        <v>5</v>
      </c>
      <c r="CS82" s="10">
        <v>5</v>
      </c>
      <c r="CT82" s="10">
        <v>7</v>
      </c>
      <c r="CU82" s="10">
        <v>5</v>
      </c>
      <c r="CV82" s="10">
        <v>6</v>
      </c>
      <c r="CW82" s="10">
        <v>6</v>
      </c>
      <c r="CX82" s="10">
        <v>7</v>
      </c>
      <c r="CY82" s="10">
        <v>6</v>
      </c>
      <c r="CZ82" s="10">
        <v>6</v>
      </c>
      <c r="DA82" s="10">
        <v>6</v>
      </c>
      <c r="DB82" s="10">
        <v>7</v>
      </c>
      <c r="DC82" s="10">
        <v>7</v>
      </c>
      <c r="DD82" s="10">
        <v>5</v>
      </c>
      <c r="DE82" s="10">
        <v>7</v>
      </c>
      <c r="DF82" s="10">
        <v>7</v>
      </c>
      <c r="DG82" s="10">
        <v>7</v>
      </c>
      <c r="DH82" s="10">
        <v>7</v>
      </c>
      <c r="DI82" s="10">
        <v>7</v>
      </c>
      <c r="DJ82" s="10">
        <v>7</v>
      </c>
      <c r="DK82" s="10">
        <v>7</v>
      </c>
      <c r="DL82" s="10">
        <v>7</v>
      </c>
      <c r="DM82" s="9" t="s">
        <v>154</v>
      </c>
      <c r="DN82" s="10">
        <v>1992</v>
      </c>
      <c r="DO82" s="9">
        <f t="shared" si="4"/>
        <v>29</v>
      </c>
      <c r="DP82" s="9" t="s">
        <v>155</v>
      </c>
      <c r="DQ82" s="9" t="s">
        <v>298</v>
      </c>
      <c r="DR82" s="9" t="s">
        <v>157</v>
      </c>
      <c r="DS82" s="9" t="s">
        <v>137</v>
      </c>
      <c r="DT82" s="9" t="s">
        <v>181</v>
      </c>
      <c r="DU82" s="9" t="s">
        <v>223</v>
      </c>
      <c r="DV82" s="9" t="str">
        <f>VLOOKUP(DU82,Metadata!$B$2:$C$7,2,FALSE)</f>
        <v>3 - 6 years</v>
      </c>
    </row>
    <row r="83" spans="1:126">
      <c r="A83" s="13">
        <v>82</v>
      </c>
      <c r="B83" s="9" t="s">
        <v>135</v>
      </c>
      <c r="C83" s="9" t="str">
        <f>VLOOKUP(B83,Metadata!$M$2:$N$6,2,FALSE)</f>
        <v>Permanent Employee</v>
      </c>
      <c r="D83" s="9" t="s">
        <v>159</v>
      </c>
      <c r="E83" s="9" t="s">
        <v>137</v>
      </c>
      <c r="F83" s="9" t="s">
        <v>138</v>
      </c>
      <c r="G83" s="9" t="s">
        <v>318</v>
      </c>
      <c r="H83" s="9" t="str">
        <f>IF(G83="","",VLOOKUP(G83,Metadata!$J$2:$K$22,2,FALSE))</f>
        <v>North</v>
      </c>
      <c r="I83" s="9" t="s">
        <v>138</v>
      </c>
      <c r="J83" s="9" t="str">
        <f>IF(I83="","",VLOOKUP(I83,Metadata!$P$2:$Q$43,2,FALSE))</f>
        <v>Europe</v>
      </c>
      <c r="K83" s="9" t="str">
        <f t="shared" si="0"/>
        <v>Portugal</v>
      </c>
      <c r="L83" s="9" t="s">
        <v>318</v>
      </c>
      <c r="M83" s="9" t="str">
        <f>IF(L83="","",VLOOKUP(L83,Metadata!$J$2:$K$22,2,FALSE))</f>
        <v>North</v>
      </c>
      <c r="N83" s="9" t="s">
        <v>214</v>
      </c>
      <c r="O83" s="9" t="s">
        <v>215</v>
      </c>
      <c r="P83" s="9" t="s">
        <v>142</v>
      </c>
      <c r="Q83" s="10" t="str">
        <f t="shared" si="1"/>
        <v>Full Office Job</v>
      </c>
      <c r="R83" s="10">
        <v>3</v>
      </c>
      <c r="S83" s="9" t="s">
        <v>319</v>
      </c>
      <c r="T83" s="9" t="s">
        <v>137</v>
      </c>
      <c r="U83" s="9" t="str">
        <f>IF(S83&lt;&gt;"",S83,IF(T83&lt;&gt;"",VLOOKUP(T83,Metadata!$S$2:$T$228,2,FALSE),""))</f>
        <v>CTO</v>
      </c>
      <c r="V83" s="9" t="s">
        <v>256</v>
      </c>
      <c r="W83" s="9" t="s">
        <v>137</v>
      </c>
      <c r="X83" s="9" t="s">
        <v>163</v>
      </c>
      <c r="Y83" s="9" t="s">
        <v>137</v>
      </c>
      <c r="Z83" s="9" t="s">
        <v>262</v>
      </c>
      <c r="AA83" s="9" t="s">
        <v>165</v>
      </c>
      <c r="AB83" s="9" t="s">
        <v>253</v>
      </c>
      <c r="AC83" s="9" t="s">
        <v>147</v>
      </c>
      <c r="AD83" s="9"/>
      <c r="AE83" s="9"/>
      <c r="AF83" s="9"/>
      <c r="AG83" s="9" t="s">
        <v>166</v>
      </c>
      <c r="AH83" s="9" t="s">
        <v>176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 t="s">
        <v>167</v>
      </c>
      <c r="BK83" s="9"/>
      <c r="BL83" s="9"/>
      <c r="BM83" s="9"/>
      <c r="BN83" s="9" t="s">
        <v>186</v>
      </c>
      <c r="BO83" s="9"/>
      <c r="BP83" s="9"/>
      <c r="BQ83" s="9"/>
      <c r="BR83" s="9"/>
      <c r="BS83" s="9" t="s">
        <v>200</v>
      </c>
      <c r="BT83" s="9"/>
      <c r="BU83" s="9"/>
      <c r="BV83" s="9"/>
      <c r="BW83" s="9"/>
      <c r="BX83" s="9"/>
      <c r="BY83" s="9"/>
      <c r="BZ83" s="9"/>
      <c r="CA83" s="10"/>
      <c r="CB83" s="10" t="str">
        <f t="shared" si="5"/>
        <v/>
      </c>
      <c r="CC83" s="10"/>
      <c r="CD83" s="9" t="str">
        <f t="shared" si="2"/>
        <v/>
      </c>
      <c r="CE83" s="9" t="s">
        <v>151</v>
      </c>
      <c r="CF83" s="9" t="s">
        <v>220</v>
      </c>
      <c r="CG83" s="9">
        <f>IF(CF83="","",VLOOKUP(CF83,Metadata!$D$2:$H$20,2,FALSE))</f>
        <v>27500</v>
      </c>
      <c r="CH83" s="9">
        <f>IF(CF83="","",VLOOKUP(CF83,Metadata!$D$2:$H$20,4,FALSE))</f>
        <v>25000</v>
      </c>
      <c r="CI83" s="9">
        <f>IF(CF83="","",VLOOKUP(CF83,Metadata!$D$2:$H$20,5,FALSE))</f>
        <v>30000</v>
      </c>
      <c r="CJ83" s="9">
        <f t="shared" si="3"/>
        <v>27500</v>
      </c>
      <c r="CK83" s="9" t="s">
        <v>153</v>
      </c>
      <c r="CL83" s="10">
        <v>5</v>
      </c>
      <c r="CM83" s="10">
        <v>2</v>
      </c>
      <c r="CN83" s="10">
        <v>5</v>
      </c>
      <c r="CO83" s="10">
        <v>6</v>
      </c>
      <c r="CP83" s="10">
        <v>3</v>
      </c>
      <c r="CQ83" s="10">
        <v>5</v>
      </c>
      <c r="CR83" s="10">
        <v>2</v>
      </c>
      <c r="CS83" s="10">
        <v>4</v>
      </c>
      <c r="CT83" s="10">
        <v>5</v>
      </c>
      <c r="CU83" s="10">
        <v>6</v>
      </c>
      <c r="CV83" s="10">
        <v>4</v>
      </c>
      <c r="CW83" s="10">
        <v>5</v>
      </c>
      <c r="CX83" s="10">
        <v>6</v>
      </c>
      <c r="CY83" s="10">
        <v>3</v>
      </c>
      <c r="CZ83" s="10">
        <v>4</v>
      </c>
      <c r="DA83" s="10">
        <v>5</v>
      </c>
      <c r="DB83" s="10">
        <v>4</v>
      </c>
      <c r="DC83" s="10">
        <v>5</v>
      </c>
      <c r="DD83" s="10">
        <v>3</v>
      </c>
      <c r="DE83" s="10">
        <v>5</v>
      </c>
      <c r="DF83" s="10">
        <v>5</v>
      </c>
      <c r="DG83" s="10">
        <v>4</v>
      </c>
      <c r="DH83" s="10">
        <v>2</v>
      </c>
      <c r="DI83" s="10">
        <v>3</v>
      </c>
      <c r="DJ83" s="10">
        <v>2</v>
      </c>
      <c r="DK83" s="10">
        <v>4</v>
      </c>
      <c r="DL83" s="10">
        <v>2</v>
      </c>
      <c r="DM83" s="9" t="s">
        <v>154</v>
      </c>
      <c r="DN83" s="10">
        <v>1980</v>
      </c>
      <c r="DO83" s="9">
        <f t="shared" si="4"/>
        <v>41</v>
      </c>
      <c r="DP83" s="9" t="s">
        <v>155</v>
      </c>
      <c r="DQ83" s="9" t="s">
        <v>156</v>
      </c>
      <c r="DR83" s="9" t="s">
        <v>157</v>
      </c>
      <c r="DS83" s="9" t="s">
        <v>137</v>
      </c>
      <c r="DT83" s="9" t="s">
        <v>181</v>
      </c>
      <c r="DU83" s="9" t="s">
        <v>158</v>
      </c>
      <c r="DV83" s="9" t="str">
        <f>VLOOKUP(DU83,Metadata!$B$2:$C$7,2,FALSE)</f>
        <v>6+ years</v>
      </c>
    </row>
    <row r="84" spans="1:126">
      <c r="A84" s="13">
        <v>83</v>
      </c>
      <c r="B84" s="9" t="s">
        <v>135</v>
      </c>
      <c r="C84" s="9" t="str">
        <f>VLOOKUP(B84,Metadata!$M$2:$N$6,2,FALSE)</f>
        <v>Permanent Employee</v>
      </c>
      <c r="D84" s="9" t="s">
        <v>136</v>
      </c>
      <c r="E84" s="9" t="s">
        <v>137</v>
      </c>
      <c r="F84" s="9" t="s">
        <v>138</v>
      </c>
      <c r="G84" s="9" t="s">
        <v>172</v>
      </c>
      <c r="H84" s="9" t="str">
        <f>IF(G84="","",VLOOKUP(G84,Metadata!$J$2:$K$22,2,FALSE))</f>
        <v>Porto Metropolitan Area</v>
      </c>
      <c r="I84" s="9" t="s">
        <v>138</v>
      </c>
      <c r="J84" s="9" t="str">
        <f>IF(I84="","",VLOOKUP(I84,Metadata!$P$2:$Q$43,2,FALSE))</f>
        <v>Europe</v>
      </c>
      <c r="K84" s="9" t="str">
        <f t="shared" si="0"/>
        <v>Portugal</v>
      </c>
      <c r="L84" s="9" t="s">
        <v>172</v>
      </c>
      <c r="M84" s="9" t="str">
        <f>IF(L84="","",VLOOKUP(L84,Metadata!$J$2:$K$22,2,FALSE))</f>
        <v>Porto Metropolitan Area</v>
      </c>
      <c r="N84" s="9" t="s">
        <v>141</v>
      </c>
      <c r="O84" s="9" t="s">
        <v>137</v>
      </c>
      <c r="P84" s="9" t="s">
        <v>191</v>
      </c>
      <c r="Q84" s="10" t="str">
        <f t="shared" si="1"/>
        <v>Remote Job (full or flexible)</v>
      </c>
      <c r="R84" s="10">
        <v>6</v>
      </c>
      <c r="S84" s="9" t="s">
        <v>161</v>
      </c>
      <c r="T84" s="9" t="s">
        <v>137</v>
      </c>
      <c r="U84" s="9" t="str">
        <f>IF(S84&lt;&gt;"",S84,IF(T84&lt;&gt;"",VLOOKUP(T84,Metadata!$S$2:$T$228,2,FALSE),""))</f>
        <v>Full-Stack Developer</v>
      </c>
      <c r="V84" s="9" t="s">
        <v>162</v>
      </c>
      <c r="W84" s="9" t="s">
        <v>137</v>
      </c>
      <c r="X84" s="9" t="s">
        <v>145</v>
      </c>
      <c r="Y84" s="9" t="s">
        <v>137</v>
      </c>
      <c r="Z84" s="9" t="s">
        <v>224</v>
      </c>
      <c r="AA84" s="9" t="s">
        <v>165</v>
      </c>
      <c r="AB84" s="9" t="s">
        <v>137</v>
      </c>
      <c r="AC84" s="9"/>
      <c r="AD84" s="9" t="s">
        <v>148</v>
      </c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 t="s">
        <v>199</v>
      </c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10"/>
      <c r="CB84" s="10" t="str">
        <f t="shared" si="5"/>
        <v/>
      </c>
      <c r="CC84" s="10"/>
      <c r="CD84" s="9" t="str">
        <f t="shared" si="2"/>
        <v/>
      </c>
      <c r="CE84" s="9" t="s">
        <v>168</v>
      </c>
      <c r="CF84" s="9" t="s">
        <v>188</v>
      </c>
      <c r="CG84" s="9">
        <f>IF(CF84="","",VLOOKUP(CF84,Metadata!$D$2:$H$20,2,FALSE))</f>
        <v>17500</v>
      </c>
      <c r="CH84" s="9">
        <f>IF(CF84="","",VLOOKUP(CF84,Metadata!$D$2:$H$20,4,FALSE))</f>
        <v>15000</v>
      </c>
      <c r="CI84" s="9">
        <f>IF(CF84="","",VLOOKUP(CF84,Metadata!$D$2:$H$20,5,FALSE))</f>
        <v>20000</v>
      </c>
      <c r="CJ84" s="9">
        <f t="shared" si="3"/>
        <v>17500</v>
      </c>
      <c r="CK84" s="9" t="s">
        <v>221</v>
      </c>
      <c r="CL84" s="10">
        <v>4</v>
      </c>
      <c r="CM84" s="10">
        <v>3</v>
      </c>
      <c r="CN84" s="10">
        <v>7</v>
      </c>
      <c r="CO84" s="10">
        <v>5</v>
      </c>
      <c r="CP84" s="10">
        <v>5</v>
      </c>
      <c r="CQ84" s="10">
        <v>5</v>
      </c>
      <c r="CR84" s="10">
        <v>5</v>
      </c>
      <c r="CS84" s="10">
        <v>5</v>
      </c>
      <c r="CT84" s="10">
        <v>5</v>
      </c>
      <c r="CU84" s="10">
        <v>5</v>
      </c>
      <c r="CV84" s="10">
        <v>5</v>
      </c>
      <c r="CW84" s="10">
        <v>4</v>
      </c>
      <c r="CX84" s="10">
        <v>5</v>
      </c>
      <c r="CY84" s="10">
        <v>5</v>
      </c>
      <c r="CZ84" s="10">
        <v>6</v>
      </c>
      <c r="DA84" s="10">
        <v>6</v>
      </c>
      <c r="DB84" s="10">
        <v>3</v>
      </c>
      <c r="DC84" s="10">
        <v>5</v>
      </c>
      <c r="DD84" s="10">
        <v>5</v>
      </c>
      <c r="DE84" s="10">
        <v>5</v>
      </c>
      <c r="DF84" s="10">
        <v>5</v>
      </c>
      <c r="DG84" s="10">
        <v>5</v>
      </c>
      <c r="DH84" s="10">
        <v>5</v>
      </c>
      <c r="DI84" s="10">
        <v>6</v>
      </c>
      <c r="DJ84" s="10">
        <v>5</v>
      </c>
      <c r="DK84" s="10">
        <v>5</v>
      </c>
      <c r="DL84" s="10">
        <v>5</v>
      </c>
      <c r="DM84" s="9" t="s">
        <v>154</v>
      </c>
      <c r="DN84" s="10">
        <v>1994</v>
      </c>
      <c r="DO84" s="9">
        <f t="shared" si="4"/>
        <v>27</v>
      </c>
      <c r="DP84" s="9" t="s">
        <v>155</v>
      </c>
      <c r="DQ84" s="9" t="s">
        <v>210</v>
      </c>
      <c r="DR84" s="9" t="s">
        <v>157</v>
      </c>
      <c r="DS84" s="9" t="s">
        <v>137</v>
      </c>
      <c r="DT84" s="9" t="s">
        <v>181</v>
      </c>
      <c r="DU84" s="9" t="s">
        <v>168</v>
      </c>
      <c r="DV84" s="9" t="str">
        <f>VLOOKUP(DU84,Metadata!$B$2:$C$7,2,FALSE)</f>
        <v>0 - 3 years</v>
      </c>
    </row>
    <row r="85" spans="1:126">
      <c r="A85" s="13">
        <v>84</v>
      </c>
      <c r="B85" s="9" t="s">
        <v>135</v>
      </c>
      <c r="C85" s="9" t="str">
        <f>VLOOKUP(B85,Metadata!$M$2:$N$6,2,FALSE)</f>
        <v>Permanent Employee</v>
      </c>
      <c r="D85" s="9" t="s">
        <v>159</v>
      </c>
      <c r="E85" s="9" t="s">
        <v>137</v>
      </c>
      <c r="F85" s="9" t="s">
        <v>138</v>
      </c>
      <c r="G85" s="9" t="s">
        <v>140</v>
      </c>
      <c r="H85" s="9" t="str">
        <f>IF(G85="","",VLOOKUP(G85,Metadata!$J$2:$K$22,2,FALSE))</f>
        <v>Lisbon Metropolitan Area</v>
      </c>
      <c r="I85" s="9" t="s">
        <v>320</v>
      </c>
      <c r="J85" s="9" t="str">
        <f>IF(I85="","",VLOOKUP(I85,Metadata!$P$2:$Q$43,2,FALSE))</f>
        <v>Europe</v>
      </c>
      <c r="K85" s="9" t="str">
        <f t="shared" si="0"/>
        <v>International</v>
      </c>
      <c r="L85" s="9" t="s">
        <v>137</v>
      </c>
      <c r="M85" s="9" t="str">
        <f>IF(L85="","",VLOOKUP(L85,Metadata!$J$2:$K$22,2,FALSE))</f>
        <v/>
      </c>
      <c r="N85" s="9" t="s">
        <v>141</v>
      </c>
      <c r="O85" s="9" t="s">
        <v>137</v>
      </c>
      <c r="P85" s="9" t="s">
        <v>142</v>
      </c>
      <c r="Q85" s="10" t="str">
        <f t="shared" si="1"/>
        <v>Full Office Job</v>
      </c>
      <c r="R85" s="10">
        <v>5</v>
      </c>
      <c r="S85" s="9" t="s">
        <v>290</v>
      </c>
      <c r="T85" s="9" t="s">
        <v>137</v>
      </c>
      <c r="U85" s="9" t="str">
        <f>IF(S85&lt;&gt;"",S85,IF(T85&lt;&gt;"",VLOOKUP(T85,Metadata!$S$2:$T$228,2,FALSE),""))</f>
        <v>Quality Assurance/Testing</v>
      </c>
      <c r="V85" s="9" t="s">
        <v>207</v>
      </c>
      <c r="W85" s="9" t="s">
        <v>137</v>
      </c>
      <c r="X85" s="9" t="s">
        <v>208</v>
      </c>
      <c r="Y85" s="9" t="s">
        <v>137</v>
      </c>
      <c r="Z85" s="9" t="s">
        <v>146</v>
      </c>
      <c r="AA85" s="9" t="s">
        <v>137</v>
      </c>
      <c r="AB85" s="9" t="s">
        <v>137</v>
      </c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 t="s">
        <v>273</v>
      </c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12" t="s">
        <v>273</v>
      </c>
      <c r="BY85" s="9" t="s">
        <v>150</v>
      </c>
      <c r="BZ85" s="9" t="s">
        <v>137</v>
      </c>
      <c r="CA85" s="10"/>
      <c r="CB85" s="10" t="str">
        <f t="shared" si="5"/>
        <v/>
      </c>
      <c r="CC85" s="10"/>
      <c r="CD85" s="9" t="str">
        <f t="shared" si="2"/>
        <v/>
      </c>
      <c r="CE85" s="9" t="s">
        <v>232</v>
      </c>
      <c r="CF85" s="9" t="s">
        <v>225</v>
      </c>
      <c r="CG85" s="9">
        <f>IF(CF85="","",VLOOKUP(CF85,Metadata!$D$2:$H$20,2,FALSE))</f>
        <v>22500</v>
      </c>
      <c r="CH85" s="9">
        <f>IF(CF85="","",VLOOKUP(CF85,Metadata!$D$2:$H$20,4,FALSE))</f>
        <v>20000</v>
      </c>
      <c r="CI85" s="9">
        <f>IF(CF85="","",VLOOKUP(CF85,Metadata!$D$2:$H$20,5,FALSE))</f>
        <v>25000</v>
      </c>
      <c r="CJ85" s="9">
        <f t="shared" si="3"/>
        <v>22500</v>
      </c>
      <c r="CK85" s="9" t="s">
        <v>153</v>
      </c>
      <c r="CL85" s="10">
        <v>5</v>
      </c>
      <c r="CM85" s="10">
        <v>3</v>
      </c>
      <c r="CN85" s="10">
        <v>7</v>
      </c>
      <c r="CO85" s="10">
        <v>7</v>
      </c>
      <c r="CP85" s="10">
        <v>7</v>
      </c>
      <c r="CQ85" s="10">
        <v>7</v>
      </c>
      <c r="CR85" s="10">
        <v>5</v>
      </c>
      <c r="CS85" s="10">
        <v>7</v>
      </c>
      <c r="CT85" s="10">
        <v>7</v>
      </c>
      <c r="CU85" s="10">
        <v>4</v>
      </c>
      <c r="CV85" s="10">
        <v>4</v>
      </c>
      <c r="CW85" s="10">
        <v>5</v>
      </c>
      <c r="CX85" s="10">
        <v>5</v>
      </c>
      <c r="CY85" s="10">
        <v>6</v>
      </c>
      <c r="CZ85" s="10">
        <v>6</v>
      </c>
      <c r="DA85" s="10">
        <v>6</v>
      </c>
      <c r="DB85" s="10">
        <v>6</v>
      </c>
      <c r="DC85" s="10">
        <v>7</v>
      </c>
      <c r="DD85" s="10">
        <v>5</v>
      </c>
      <c r="DE85" s="10">
        <v>5</v>
      </c>
      <c r="DF85" s="10">
        <v>6</v>
      </c>
      <c r="DG85" s="10">
        <v>7</v>
      </c>
      <c r="DH85" s="10">
        <v>5</v>
      </c>
      <c r="DI85" s="10">
        <v>7</v>
      </c>
      <c r="DJ85" s="10">
        <v>5</v>
      </c>
      <c r="DK85" s="10">
        <v>6</v>
      </c>
      <c r="DL85" s="10">
        <v>5</v>
      </c>
      <c r="DM85" s="9" t="s">
        <v>154</v>
      </c>
      <c r="DN85" s="10">
        <v>1990</v>
      </c>
      <c r="DO85" s="9">
        <f t="shared" si="4"/>
        <v>31</v>
      </c>
      <c r="DP85" s="9" t="s">
        <v>155</v>
      </c>
      <c r="DQ85" s="9" t="s">
        <v>202</v>
      </c>
      <c r="DR85" s="9" t="s">
        <v>157</v>
      </c>
      <c r="DS85" s="9" t="s">
        <v>137</v>
      </c>
      <c r="DT85" s="9" t="s">
        <v>181</v>
      </c>
      <c r="DU85" s="9" t="s">
        <v>223</v>
      </c>
      <c r="DV85" s="9" t="str">
        <f>VLOOKUP(DU85,Metadata!$B$2:$C$7,2,FALSE)</f>
        <v>3 - 6 years</v>
      </c>
    </row>
    <row r="86" spans="1:126">
      <c r="A86" s="13">
        <v>85</v>
      </c>
      <c r="B86" s="9" t="s">
        <v>135</v>
      </c>
      <c r="C86" s="9" t="str">
        <f>VLOOKUP(B86,Metadata!$M$2:$N$6,2,FALSE)</f>
        <v>Permanent Employee</v>
      </c>
      <c r="D86" s="9" t="s">
        <v>159</v>
      </c>
      <c r="E86" s="9" t="s">
        <v>137</v>
      </c>
      <c r="F86" s="9" t="s">
        <v>138</v>
      </c>
      <c r="G86" s="9" t="s">
        <v>140</v>
      </c>
      <c r="H86" s="9" t="str">
        <f>IF(G86="","",VLOOKUP(G86,Metadata!$J$2:$K$22,2,FALSE))</f>
        <v>Lisbon Metropolitan Area</v>
      </c>
      <c r="I86" s="9" t="s">
        <v>138</v>
      </c>
      <c r="J86" s="9" t="str">
        <f>IF(I86="","",VLOOKUP(I86,Metadata!$P$2:$Q$43,2,FALSE))</f>
        <v>Europe</v>
      </c>
      <c r="K86" s="9" t="str">
        <f t="shared" si="0"/>
        <v>Portugal</v>
      </c>
      <c r="L86" s="9" t="s">
        <v>140</v>
      </c>
      <c r="M86" s="9" t="str">
        <f>IF(L86="","",VLOOKUP(L86,Metadata!$J$2:$K$22,2,FALSE))</f>
        <v>Lisbon Metropolitan Area</v>
      </c>
      <c r="N86" s="9" t="s">
        <v>141</v>
      </c>
      <c r="O86" s="9" t="s">
        <v>137</v>
      </c>
      <c r="P86" s="9" t="s">
        <v>191</v>
      </c>
      <c r="Q86" s="10" t="str">
        <f t="shared" si="1"/>
        <v>Remote Job (full or flexible)</v>
      </c>
      <c r="R86" s="10">
        <v>7</v>
      </c>
      <c r="S86" s="9" t="s">
        <v>161</v>
      </c>
      <c r="T86" s="9" t="s">
        <v>137</v>
      </c>
      <c r="U86" s="9" t="str">
        <f>IF(S86&lt;&gt;"",S86,IF(T86&lt;&gt;"",VLOOKUP(T86,Metadata!$S$2:$T$228,2,FALSE),""))</f>
        <v>Full-Stack Developer</v>
      </c>
      <c r="V86" s="9" t="s">
        <v>207</v>
      </c>
      <c r="W86" s="9" t="s">
        <v>137</v>
      </c>
      <c r="X86" s="9" t="s">
        <v>163</v>
      </c>
      <c r="Y86" s="9" t="s">
        <v>137</v>
      </c>
      <c r="Z86" s="9" t="s">
        <v>184</v>
      </c>
      <c r="AA86" s="9" t="s">
        <v>165</v>
      </c>
      <c r="AB86" s="9" t="s">
        <v>137</v>
      </c>
      <c r="AC86" s="9"/>
      <c r="AD86" s="9"/>
      <c r="AE86" s="9" t="s">
        <v>194</v>
      </c>
      <c r="AF86" s="9"/>
      <c r="AG86" s="9"/>
      <c r="AH86" s="9"/>
      <c r="AI86" s="9"/>
      <c r="AJ86" s="9"/>
      <c r="AK86" s="9"/>
      <c r="AL86" s="9"/>
      <c r="AM86" s="9"/>
      <c r="AN86" s="9" t="s">
        <v>195</v>
      </c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 t="s">
        <v>167</v>
      </c>
      <c r="BK86" s="9" t="s">
        <v>198</v>
      </c>
      <c r="BL86" s="9" t="s">
        <v>199</v>
      </c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10"/>
      <c r="CB86" s="10" t="str">
        <f t="shared" si="5"/>
        <v/>
      </c>
      <c r="CC86" s="10"/>
      <c r="CD86" s="9" t="str">
        <f t="shared" si="2"/>
        <v/>
      </c>
      <c r="CE86" s="9" t="s">
        <v>168</v>
      </c>
      <c r="CF86" s="9" t="s">
        <v>254</v>
      </c>
      <c r="CG86" s="9">
        <f>IF(CF86="","",VLOOKUP(CF86,Metadata!$D$2:$H$20,2,FALSE))</f>
        <v>37500</v>
      </c>
      <c r="CH86" s="9">
        <f>IF(CF86="","",VLOOKUP(CF86,Metadata!$D$2:$H$20,4,FALSE))</f>
        <v>35000</v>
      </c>
      <c r="CI86" s="9">
        <f>IF(CF86="","",VLOOKUP(CF86,Metadata!$D$2:$H$20,5,FALSE))</f>
        <v>40000</v>
      </c>
      <c r="CJ86" s="9">
        <f t="shared" si="3"/>
        <v>37500</v>
      </c>
      <c r="CK86" s="9" t="s">
        <v>153</v>
      </c>
      <c r="CL86" s="10">
        <v>4</v>
      </c>
      <c r="CM86" s="10">
        <v>5</v>
      </c>
      <c r="CN86" s="10">
        <v>7</v>
      </c>
      <c r="CO86" s="10">
        <v>7</v>
      </c>
      <c r="CP86" s="10">
        <v>7</v>
      </c>
      <c r="CQ86" s="10">
        <v>7</v>
      </c>
      <c r="CR86" s="10">
        <v>7</v>
      </c>
      <c r="CS86" s="10">
        <v>7</v>
      </c>
      <c r="CT86" s="10">
        <v>7</v>
      </c>
      <c r="CU86" s="10">
        <v>7</v>
      </c>
      <c r="CV86" s="10">
        <v>7</v>
      </c>
      <c r="CW86" s="10">
        <v>5</v>
      </c>
      <c r="CX86" s="10">
        <v>7</v>
      </c>
      <c r="CY86" s="10">
        <v>5</v>
      </c>
      <c r="CZ86" s="10">
        <v>4</v>
      </c>
      <c r="DA86" s="10">
        <v>5</v>
      </c>
      <c r="DB86" s="10">
        <v>1</v>
      </c>
      <c r="DC86" s="10">
        <v>5</v>
      </c>
      <c r="DD86" s="10">
        <v>4</v>
      </c>
      <c r="DE86" s="10">
        <v>5</v>
      </c>
      <c r="DF86" s="10">
        <v>5</v>
      </c>
      <c r="DG86" s="10">
        <v>5</v>
      </c>
      <c r="DH86" s="10">
        <v>5</v>
      </c>
      <c r="DI86" s="10">
        <v>5</v>
      </c>
      <c r="DJ86" s="10">
        <v>7</v>
      </c>
      <c r="DK86" s="10">
        <v>4</v>
      </c>
      <c r="DL86" s="10">
        <v>4</v>
      </c>
      <c r="DM86" s="9" t="s">
        <v>154</v>
      </c>
      <c r="DN86" s="10">
        <v>1992</v>
      </c>
      <c r="DO86" s="9">
        <f t="shared" si="4"/>
        <v>29</v>
      </c>
      <c r="DP86" s="9" t="s">
        <v>287</v>
      </c>
      <c r="DQ86" s="9" t="s">
        <v>210</v>
      </c>
      <c r="DR86" s="9" t="s">
        <v>157</v>
      </c>
      <c r="DS86" s="9" t="s">
        <v>137</v>
      </c>
      <c r="DT86" s="9" t="s">
        <v>181</v>
      </c>
      <c r="DU86" s="9" t="s">
        <v>223</v>
      </c>
      <c r="DV86" s="9" t="str">
        <f>VLOOKUP(DU86,Metadata!$B$2:$C$7,2,FALSE)</f>
        <v>3 - 6 years</v>
      </c>
    </row>
    <row r="87" spans="1:126">
      <c r="A87" s="13">
        <v>86</v>
      </c>
      <c r="B87" s="9" t="s">
        <v>135</v>
      </c>
      <c r="C87" s="9" t="str">
        <f>VLOOKUP(B87,Metadata!$M$2:$N$6,2,FALSE)</f>
        <v>Permanent Employee</v>
      </c>
      <c r="D87" s="9" t="s">
        <v>136</v>
      </c>
      <c r="E87" s="9" t="s">
        <v>137</v>
      </c>
      <c r="F87" s="9" t="s">
        <v>138</v>
      </c>
      <c r="G87" s="9" t="s">
        <v>283</v>
      </c>
      <c r="H87" s="9" t="str">
        <f>IF(G87="","",VLOOKUP(G87,Metadata!$J$2:$K$22,2,FALSE))</f>
        <v>Lisbon Metropolitan Area</v>
      </c>
      <c r="I87" s="9" t="s">
        <v>138</v>
      </c>
      <c r="J87" s="9" t="str">
        <f>IF(I87="","",VLOOKUP(I87,Metadata!$P$2:$Q$43,2,FALSE))</f>
        <v>Europe</v>
      </c>
      <c r="K87" s="9" t="str">
        <f t="shared" si="0"/>
        <v>Portugal</v>
      </c>
      <c r="L87" s="9" t="s">
        <v>140</v>
      </c>
      <c r="M87" s="9" t="str">
        <f>IF(L87="","",VLOOKUP(L87,Metadata!$J$2:$K$22,2,FALSE))</f>
        <v>Lisbon Metropolitan Area</v>
      </c>
      <c r="N87" s="9" t="s">
        <v>141</v>
      </c>
      <c r="O87" s="9" t="s">
        <v>137</v>
      </c>
      <c r="P87" s="9" t="s">
        <v>142</v>
      </c>
      <c r="Q87" s="10" t="str">
        <f t="shared" si="1"/>
        <v>Full Office Job</v>
      </c>
      <c r="R87" s="10">
        <v>7</v>
      </c>
      <c r="S87" s="9" t="s">
        <v>161</v>
      </c>
      <c r="T87" s="9" t="s">
        <v>137</v>
      </c>
      <c r="U87" s="9" t="str">
        <f>IF(S87&lt;&gt;"",S87,IF(T87&lt;&gt;"",VLOOKUP(T87,Metadata!$S$2:$T$228,2,FALSE),""))</f>
        <v>Full-Stack Developer</v>
      </c>
      <c r="V87" s="9" t="s">
        <v>207</v>
      </c>
      <c r="W87" s="9" t="s">
        <v>137</v>
      </c>
      <c r="X87" s="9" t="s">
        <v>163</v>
      </c>
      <c r="Y87" s="9" t="s">
        <v>137</v>
      </c>
      <c r="Z87" s="9" t="s">
        <v>184</v>
      </c>
      <c r="AA87" s="9" t="s">
        <v>165</v>
      </c>
      <c r="AB87" s="9" t="s">
        <v>137</v>
      </c>
      <c r="AC87" s="9"/>
      <c r="AD87" s="9"/>
      <c r="AE87" s="9"/>
      <c r="AF87" s="9"/>
      <c r="AG87" s="9"/>
      <c r="AH87" s="9"/>
      <c r="AI87" s="9"/>
      <c r="AJ87" s="9" t="s">
        <v>185</v>
      </c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 t="s">
        <v>178</v>
      </c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 t="s">
        <v>199</v>
      </c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10"/>
      <c r="CB87" s="10" t="str">
        <f t="shared" si="5"/>
        <v/>
      </c>
      <c r="CC87" s="10"/>
      <c r="CD87" s="9" t="str">
        <f t="shared" si="2"/>
        <v/>
      </c>
      <c r="CE87" s="9" t="s">
        <v>168</v>
      </c>
      <c r="CF87" s="9" t="s">
        <v>152</v>
      </c>
      <c r="CG87" s="9">
        <f>IF(CF87="","",VLOOKUP(CF87,Metadata!$D$2:$H$20,2,FALSE))</f>
        <v>32500</v>
      </c>
      <c r="CH87" s="9">
        <f>IF(CF87="","",VLOOKUP(CF87,Metadata!$D$2:$H$20,4,FALSE))</f>
        <v>30000</v>
      </c>
      <c r="CI87" s="9">
        <f>IF(CF87="","",VLOOKUP(CF87,Metadata!$D$2:$H$20,5,FALSE))</f>
        <v>35000</v>
      </c>
      <c r="CJ87" s="9">
        <f t="shared" si="3"/>
        <v>32500</v>
      </c>
      <c r="CK87" s="9" t="s">
        <v>189</v>
      </c>
      <c r="CL87" s="10">
        <v>3</v>
      </c>
      <c r="CM87" s="10">
        <v>3</v>
      </c>
      <c r="CN87" s="10">
        <v>7</v>
      </c>
      <c r="CO87" s="10">
        <v>7</v>
      </c>
      <c r="CP87" s="10">
        <v>7</v>
      </c>
      <c r="CQ87" s="10">
        <v>7</v>
      </c>
      <c r="CR87" s="10">
        <v>7</v>
      </c>
      <c r="CS87" s="10">
        <v>3</v>
      </c>
      <c r="CT87" s="10">
        <v>7</v>
      </c>
      <c r="CU87" s="10">
        <v>7</v>
      </c>
      <c r="CV87" s="10">
        <v>7</v>
      </c>
      <c r="CW87" s="10">
        <v>4</v>
      </c>
      <c r="CX87" s="10">
        <v>5</v>
      </c>
      <c r="CY87" s="10">
        <v>4</v>
      </c>
      <c r="CZ87" s="10">
        <v>5</v>
      </c>
      <c r="DA87" s="10">
        <v>6</v>
      </c>
      <c r="DB87" s="10">
        <v>5</v>
      </c>
      <c r="DC87" s="10">
        <v>7</v>
      </c>
      <c r="DD87" s="10">
        <v>3</v>
      </c>
      <c r="DE87" s="10">
        <v>6</v>
      </c>
      <c r="DF87" s="10">
        <v>6</v>
      </c>
      <c r="DG87" s="10">
        <v>7</v>
      </c>
      <c r="DH87" s="10">
        <v>5</v>
      </c>
      <c r="DI87" s="10">
        <v>7</v>
      </c>
      <c r="DJ87" s="10">
        <v>2</v>
      </c>
      <c r="DK87" s="10">
        <v>5</v>
      </c>
      <c r="DL87" s="10">
        <v>7</v>
      </c>
      <c r="DM87" s="9" t="s">
        <v>154</v>
      </c>
      <c r="DN87" s="10">
        <v>1984</v>
      </c>
      <c r="DO87" s="9">
        <f t="shared" si="4"/>
        <v>37</v>
      </c>
      <c r="DP87" s="9" t="s">
        <v>155</v>
      </c>
      <c r="DQ87" s="9" t="s">
        <v>227</v>
      </c>
      <c r="DR87" s="9" t="s">
        <v>157</v>
      </c>
      <c r="DS87" s="9" t="s">
        <v>137</v>
      </c>
      <c r="DT87" s="9" t="s">
        <v>181</v>
      </c>
      <c r="DU87" s="9" t="s">
        <v>158</v>
      </c>
      <c r="DV87" s="9" t="str">
        <f>VLOOKUP(DU87,Metadata!$B$2:$C$7,2,FALSE)</f>
        <v>6+ years</v>
      </c>
    </row>
    <row r="88" spans="1:126">
      <c r="A88" s="13">
        <v>87</v>
      </c>
      <c r="B88" s="9" t="s">
        <v>135</v>
      </c>
      <c r="C88" s="9" t="str">
        <f>VLOOKUP(B88,Metadata!$M$2:$N$6,2,FALSE)</f>
        <v>Permanent Employee</v>
      </c>
      <c r="D88" s="9" t="s">
        <v>159</v>
      </c>
      <c r="E88" s="9" t="s">
        <v>137</v>
      </c>
      <c r="F88" s="9" t="s">
        <v>138</v>
      </c>
      <c r="G88" s="9" t="s">
        <v>275</v>
      </c>
      <c r="H88" s="9" t="str">
        <f>IF(G88="","",VLOOKUP(G88,Metadata!$J$2:$K$22,2,FALSE))</f>
        <v>Centre</v>
      </c>
      <c r="I88" s="9" t="s">
        <v>316</v>
      </c>
      <c r="J88" s="9" t="str">
        <f>IF(I88="","",VLOOKUP(I88,Metadata!$P$2:$Q$43,2,FALSE))</f>
        <v>Europe</v>
      </c>
      <c r="K88" s="9" t="str">
        <f t="shared" si="0"/>
        <v>International</v>
      </c>
      <c r="L88" s="9" t="s">
        <v>137</v>
      </c>
      <c r="M88" s="9" t="str">
        <f>IF(L88="","",VLOOKUP(L88,Metadata!$J$2:$K$22,2,FALSE))</f>
        <v/>
      </c>
      <c r="N88" s="9" t="s">
        <v>141</v>
      </c>
      <c r="O88" s="9" t="s">
        <v>137</v>
      </c>
      <c r="P88" s="9" t="s">
        <v>191</v>
      </c>
      <c r="Q88" s="10" t="str">
        <f t="shared" si="1"/>
        <v>Remote Job (full or flexible)</v>
      </c>
      <c r="R88" s="10">
        <v>4</v>
      </c>
      <c r="S88" s="9" t="s">
        <v>192</v>
      </c>
      <c r="T88" s="9" t="s">
        <v>137</v>
      </c>
      <c r="U88" s="9" t="str">
        <f>IF(S88&lt;&gt;"",S88,IF(T88&lt;&gt;"",VLOOKUP(T88,Metadata!$S$2:$T$228,2,FALSE),""))</f>
        <v>Back-End Developer</v>
      </c>
      <c r="V88" s="9" t="s">
        <v>207</v>
      </c>
      <c r="W88" s="9" t="s">
        <v>137</v>
      </c>
      <c r="X88" s="9" t="s">
        <v>145</v>
      </c>
      <c r="Y88" s="9" t="s">
        <v>137</v>
      </c>
      <c r="Z88" s="9" t="s">
        <v>218</v>
      </c>
      <c r="AA88" s="9" t="s">
        <v>137</v>
      </c>
      <c r="AB88" s="9" t="s">
        <v>137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 t="s">
        <v>321</v>
      </c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 t="s">
        <v>150</v>
      </c>
      <c r="BZ88" s="9" t="s">
        <v>137</v>
      </c>
      <c r="CA88" s="10"/>
      <c r="CB88" s="10" t="str">
        <f t="shared" si="5"/>
        <v/>
      </c>
      <c r="CC88" s="10"/>
      <c r="CD88" s="9" t="str">
        <f t="shared" si="2"/>
        <v/>
      </c>
      <c r="CE88" s="9" t="s">
        <v>168</v>
      </c>
      <c r="CF88" s="9" t="s">
        <v>188</v>
      </c>
      <c r="CG88" s="9">
        <f>IF(CF88="","",VLOOKUP(CF88,Metadata!$D$2:$H$20,2,FALSE))</f>
        <v>17500</v>
      </c>
      <c r="CH88" s="9">
        <f>IF(CF88="","",VLOOKUP(CF88,Metadata!$D$2:$H$20,4,FALSE))</f>
        <v>15000</v>
      </c>
      <c r="CI88" s="9">
        <f>IF(CF88="","",VLOOKUP(CF88,Metadata!$D$2:$H$20,5,FALSE))</f>
        <v>20000</v>
      </c>
      <c r="CJ88" s="9">
        <f t="shared" si="3"/>
        <v>17500</v>
      </c>
      <c r="CK88" s="9" t="s">
        <v>153</v>
      </c>
      <c r="CL88" s="10">
        <v>1</v>
      </c>
      <c r="CM88" s="10">
        <v>5</v>
      </c>
      <c r="CN88" s="10">
        <v>6</v>
      </c>
      <c r="CO88" s="10">
        <v>7</v>
      </c>
      <c r="CP88" s="10">
        <v>4</v>
      </c>
      <c r="CQ88" s="10">
        <v>6</v>
      </c>
      <c r="CR88" s="10">
        <v>4</v>
      </c>
      <c r="CS88" s="10">
        <v>6</v>
      </c>
      <c r="CT88" s="10">
        <v>5</v>
      </c>
      <c r="CU88" s="10">
        <v>3</v>
      </c>
      <c r="CV88" s="10">
        <v>4</v>
      </c>
      <c r="CW88" s="10">
        <v>4</v>
      </c>
      <c r="CX88" s="10">
        <v>4</v>
      </c>
      <c r="CY88" s="10">
        <v>4</v>
      </c>
      <c r="CZ88" s="10">
        <v>7</v>
      </c>
      <c r="DA88" s="10">
        <v>3</v>
      </c>
      <c r="DB88" s="10">
        <v>1</v>
      </c>
      <c r="DC88" s="10">
        <v>4</v>
      </c>
      <c r="DD88" s="10">
        <v>2</v>
      </c>
      <c r="DE88" s="10">
        <v>4</v>
      </c>
      <c r="DF88" s="10">
        <v>3</v>
      </c>
      <c r="DG88" s="10">
        <v>7</v>
      </c>
      <c r="DH88" s="10">
        <v>5</v>
      </c>
      <c r="DI88" s="10">
        <v>4</v>
      </c>
      <c r="DJ88" s="10">
        <v>2</v>
      </c>
      <c r="DK88" s="10">
        <v>3</v>
      </c>
      <c r="DL88" s="10">
        <v>3</v>
      </c>
      <c r="DM88" s="9" t="s">
        <v>154</v>
      </c>
      <c r="DN88" s="10">
        <v>1992</v>
      </c>
      <c r="DO88" s="9">
        <f t="shared" si="4"/>
        <v>29</v>
      </c>
      <c r="DP88" s="9" t="s">
        <v>155</v>
      </c>
      <c r="DQ88" s="9" t="s">
        <v>210</v>
      </c>
      <c r="DR88" s="9" t="s">
        <v>157</v>
      </c>
      <c r="DS88" s="9" t="s">
        <v>137</v>
      </c>
      <c r="DT88" s="9" t="s">
        <v>181</v>
      </c>
      <c r="DU88" s="9" t="s">
        <v>223</v>
      </c>
      <c r="DV88" s="9" t="str">
        <f>VLOOKUP(DU88,Metadata!$B$2:$C$7,2,FALSE)</f>
        <v>3 - 6 years</v>
      </c>
    </row>
    <row r="89" spans="1:126">
      <c r="A89" s="13">
        <v>88</v>
      </c>
      <c r="B89" s="9" t="s">
        <v>135</v>
      </c>
      <c r="C89" s="9" t="str">
        <f>VLOOKUP(B89,Metadata!$M$2:$N$6,2,FALSE)</f>
        <v>Permanent Employee</v>
      </c>
      <c r="D89" s="9" t="s">
        <v>159</v>
      </c>
      <c r="E89" s="9" t="s">
        <v>137</v>
      </c>
      <c r="F89" s="9" t="s">
        <v>138</v>
      </c>
      <c r="G89" s="9" t="s">
        <v>140</v>
      </c>
      <c r="H89" s="9" t="str">
        <f>IF(G89="","",VLOOKUP(G89,Metadata!$J$2:$K$22,2,FALSE))</f>
        <v>Lisbon Metropolitan Area</v>
      </c>
      <c r="I89" s="9" t="s">
        <v>173</v>
      </c>
      <c r="J89" s="9" t="str">
        <f>IF(I89="","",VLOOKUP(I89,Metadata!$P$2:$Q$43,2,FALSE))</f>
        <v>N/A</v>
      </c>
      <c r="K89" s="9" t="str">
        <f t="shared" si="0"/>
        <v>International</v>
      </c>
      <c r="L89" s="9" t="s">
        <v>137</v>
      </c>
      <c r="M89" s="9" t="str">
        <f>IF(L89="","",VLOOKUP(L89,Metadata!$J$2:$K$22,2,FALSE))</f>
        <v/>
      </c>
      <c r="N89" s="9" t="s">
        <v>214</v>
      </c>
      <c r="O89" s="9" t="s">
        <v>259</v>
      </c>
      <c r="P89" s="9" t="s">
        <v>191</v>
      </c>
      <c r="Q89" s="10" t="str">
        <f t="shared" si="1"/>
        <v>Remote Job (full or flexible)</v>
      </c>
      <c r="R89" s="10">
        <v>6</v>
      </c>
      <c r="S89" s="9" t="s">
        <v>137</v>
      </c>
      <c r="T89" s="9" t="s">
        <v>322</v>
      </c>
      <c r="U89" s="9" t="str">
        <f>IF(S89&lt;&gt;"",S89,IF(T89&lt;&gt;"",VLOOKUP(T89,Metadata!$S$2:$T$228,2,FALSE),""))</f>
        <v>Business Applications (BI/CRM/ERP)</v>
      </c>
      <c r="V89" s="9" t="s">
        <v>276</v>
      </c>
      <c r="W89" s="9" t="s">
        <v>137</v>
      </c>
      <c r="X89" s="9" t="s">
        <v>145</v>
      </c>
      <c r="Y89" s="9" t="s">
        <v>137</v>
      </c>
      <c r="Z89" s="9" t="s">
        <v>218</v>
      </c>
      <c r="AA89" s="9" t="s">
        <v>137</v>
      </c>
      <c r="AB89" s="9" t="s">
        <v>253</v>
      </c>
      <c r="AC89" s="9" t="s">
        <v>147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 t="s">
        <v>150</v>
      </c>
      <c r="BZ89" s="9" t="s">
        <v>137</v>
      </c>
      <c r="CA89" s="10"/>
      <c r="CB89" s="10" t="str">
        <f t="shared" si="5"/>
        <v/>
      </c>
      <c r="CC89" s="10"/>
      <c r="CD89" s="9" t="str">
        <f t="shared" si="2"/>
        <v/>
      </c>
      <c r="CE89" s="9" t="s">
        <v>151</v>
      </c>
      <c r="CF89" s="9" t="s">
        <v>245</v>
      </c>
      <c r="CG89" s="9">
        <f>IF(CF89="","",VLOOKUP(CF89,Metadata!$D$2:$H$20,2,FALSE))</f>
        <v>42500</v>
      </c>
      <c r="CH89" s="9">
        <f>IF(CF89="","",VLOOKUP(CF89,Metadata!$D$2:$H$20,4,FALSE))</f>
        <v>40000</v>
      </c>
      <c r="CI89" s="9">
        <f>IF(CF89="","",VLOOKUP(CF89,Metadata!$D$2:$H$20,5,FALSE))</f>
        <v>45000</v>
      </c>
      <c r="CJ89" s="9">
        <f t="shared" si="3"/>
        <v>42500</v>
      </c>
      <c r="CK89" s="9" t="s">
        <v>189</v>
      </c>
      <c r="CL89" s="10">
        <v>6</v>
      </c>
      <c r="CM89" s="10">
        <v>3</v>
      </c>
      <c r="CN89" s="10">
        <v>7</v>
      </c>
      <c r="CO89" s="10">
        <v>7</v>
      </c>
      <c r="CP89" s="10">
        <v>7</v>
      </c>
      <c r="CQ89" s="10">
        <v>5</v>
      </c>
      <c r="CR89" s="10">
        <v>5</v>
      </c>
      <c r="CS89" s="10">
        <v>5</v>
      </c>
      <c r="CT89" s="10">
        <v>5</v>
      </c>
      <c r="CU89" s="10">
        <v>3</v>
      </c>
      <c r="CV89" s="10">
        <v>6</v>
      </c>
      <c r="CW89" s="10">
        <v>6</v>
      </c>
      <c r="CX89" s="10">
        <v>5</v>
      </c>
      <c r="CY89" s="10">
        <v>5</v>
      </c>
      <c r="CZ89" s="10">
        <v>5</v>
      </c>
      <c r="DA89" s="10">
        <v>5</v>
      </c>
      <c r="DB89" s="10">
        <v>5</v>
      </c>
      <c r="DC89" s="10">
        <v>7</v>
      </c>
      <c r="DD89" s="10">
        <v>1</v>
      </c>
      <c r="DE89" s="10">
        <v>6</v>
      </c>
      <c r="DF89" s="10">
        <v>6</v>
      </c>
      <c r="DG89" s="10">
        <v>5</v>
      </c>
      <c r="DH89" s="10">
        <v>4</v>
      </c>
      <c r="DI89" s="10">
        <v>1</v>
      </c>
      <c r="DJ89" s="10">
        <v>4</v>
      </c>
      <c r="DK89" s="10">
        <v>6</v>
      </c>
      <c r="DL89" s="10">
        <v>1</v>
      </c>
      <c r="DM89" s="9" t="s">
        <v>154</v>
      </c>
      <c r="DN89" s="10">
        <v>1972</v>
      </c>
      <c r="DO89" s="9">
        <f t="shared" si="4"/>
        <v>49</v>
      </c>
      <c r="DP89" s="9" t="s">
        <v>155</v>
      </c>
      <c r="DQ89" s="9" t="s">
        <v>202</v>
      </c>
      <c r="DR89" s="9" t="s">
        <v>157</v>
      </c>
      <c r="DS89" s="9" t="s">
        <v>137</v>
      </c>
      <c r="DT89" s="9" t="s">
        <v>181</v>
      </c>
      <c r="DU89" s="9" t="s">
        <v>158</v>
      </c>
      <c r="DV89" s="9" t="str">
        <f>VLOOKUP(DU89,Metadata!$B$2:$C$7,2,FALSE)</f>
        <v>6+ years</v>
      </c>
    </row>
    <row r="90" spans="1:126">
      <c r="A90" s="13">
        <v>89</v>
      </c>
      <c r="B90" s="9" t="s">
        <v>135</v>
      </c>
      <c r="C90" s="9" t="str">
        <f>VLOOKUP(B90,Metadata!$M$2:$N$6,2,FALSE)</f>
        <v>Permanent Employee</v>
      </c>
      <c r="D90" s="9" t="s">
        <v>159</v>
      </c>
      <c r="E90" s="9" t="s">
        <v>137</v>
      </c>
      <c r="F90" s="9" t="s">
        <v>138</v>
      </c>
      <c r="G90" s="9" t="s">
        <v>140</v>
      </c>
      <c r="H90" s="9" t="str">
        <f>IF(G90="","",VLOOKUP(G90,Metadata!$J$2:$K$22,2,FALSE))</f>
        <v>Lisbon Metropolitan Area</v>
      </c>
      <c r="I90" s="9" t="s">
        <v>138</v>
      </c>
      <c r="J90" s="9" t="str">
        <f>IF(I90="","",VLOOKUP(I90,Metadata!$P$2:$Q$43,2,FALSE))</f>
        <v>Europe</v>
      </c>
      <c r="K90" s="9" t="str">
        <f t="shared" si="0"/>
        <v>Portugal</v>
      </c>
      <c r="L90" s="9" t="s">
        <v>140</v>
      </c>
      <c r="M90" s="9" t="str">
        <f>IF(L90="","",VLOOKUP(L90,Metadata!$J$2:$K$22,2,FALSE))</f>
        <v>Lisbon Metropolitan Area</v>
      </c>
      <c r="N90" s="9" t="s">
        <v>214</v>
      </c>
      <c r="O90" s="9" t="s">
        <v>239</v>
      </c>
      <c r="P90" s="9" t="s">
        <v>191</v>
      </c>
      <c r="Q90" s="10" t="str">
        <f t="shared" si="1"/>
        <v>Remote Job (full or flexible)</v>
      </c>
      <c r="R90" s="10">
        <v>5</v>
      </c>
      <c r="S90" s="9" t="s">
        <v>192</v>
      </c>
      <c r="T90" s="9" t="s">
        <v>137</v>
      </c>
      <c r="U90" s="9" t="str">
        <f>IF(S90&lt;&gt;"",S90,IF(T90&lt;&gt;"",VLOOKUP(T90,Metadata!$S$2:$T$228,2,FALSE),""))</f>
        <v>Back-End Developer</v>
      </c>
      <c r="V90" s="9" t="s">
        <v>323</v>
      </c>
      <c r="W90" s="9" t="s">
        <v>137</v>
      </c>
      <c r="X90" s="9" t="s">
        <v>145</v>
      </c>
      <c r="Y90" s="9" t="s">
        <v>137</v>
      </c>
      <c r="Z90" s="9" t="s">
        <v>218</v>
      </c>
      <c r="AA90" s="9" t="s">
        <v>137</v>
      </c>
      <c r="AB90" s="9" t="s">
        <v>253</v>
      </c>
      <c r="AC90" s="9" t="s">
        <v>147</v>
      </c>
      <c r="AD90" s="9" t="s">
        <v>148</v>
      </c>
      <c r="AE90" s="9" t="s">
        <v>194</v>
      </c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 t="s">
        <v>270</v>
      </c>
      <c r="AW90" s="9"/>
      <c r="AX90" s="9"/>
      <c r="AY90" s="9"/>
      <c r="AZ90" s="9"/>
      <c r="BA90" s="9"/>
      <c r="BB90" s="9" t="s">
        <v>284</v>
      </c>
      <c r="BC90" s="9"/>
      <c r="BD90" s="9"/>
      <c r="BE90" s="9"/>
      <c r="BF90" s="9"/>
      <c r="BG90" s="9"/>
      <c r="BH90" s="9"/>
      <c r="BI90" s="9"/>
      <c r="BJ90" s="9"/>
      <c r="BK90" s="9" t="s">
        <v>198</v>
      </c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10"/>
      <c r="CB90" s="10" t="str">
        <f t="shared" si="5"/>
        <v/>
      </c>
      <c r="CC90" s="10"/>
      <c r="CD90" s="9" t="str">
        <f t="shared" si="2"/>
        <v/>
      </c>
      <c r="CE90" s="9" t="s">
        <v>151</v>
      </c>
      <c r="CF90" s="9" t="s">
        <v>245</v>
      </c>
      <c r="CG90" s="9">
        <f>IF(CF90="","",VLOOKUP(CF90,Metadata!$D$2:$H$20,2,FALSE))</f>
        <v>42500</v>
      </c>
      <c r="CH90" s="9">
        <f>IF(CF90="","",VLOOKUP(CF90,Metadata!$D$2:$H$20,4,FALSE))</f>
        <v>40000</v>
      </c>
      <c r="CI90" s="9">
        <f>IF(CF90="","",VLOOKUP(CF90,Metadata!$D$2:$H$20,5,FALSE))</f>
        <v>45000</v>
      </c>
      <c r="CJ90" s="9">
        <f t="shared" si="3"/>
        <v>42500</v>
      </c>
      <c r="CK90" s="9" t="s">
        <v>189</v>
      </c>
      <c r="CL90" s="10">
        <v>6</v>
      </c>
      <c r="CM90" s="10">
        <v>1</v>
      </c>
      <c r="CN90" s="10">
        <v>7</v>
      </c>
      <c r="CO90" s="10">
        <v>7</v>
      </c>
      <c r="CP90" s="10">
        <v>6</v>
      </c>
      <c r="CQ90" s="10">
        <v>6</v>
      </c>
      <c r="CR90" s="10">
        <v>4</v>
      </c>
      <c r="CS90" s="10">
        <v>4</v>
      </c>
      <c r="CT90" s="10">
        <v>5</v>
      </c>
      <c r="CU90" s="10">
        <v>5</v>
      </c>
      <c r="CV90" s="10">
        <v>3</v>
      </c>
      <c r="CW90" s="10">
        <v>6</v>
      </c>
      <c r="CX90" s="10">
        <v>6</v>
      </c>
      <c r="CY90" s="10">
        <v>7</v>
      </c>
      <c r="CZ90" s="10">
        <v>1</v>
      </c>
      <c r="DA90" s="10">
        <v>6</v>
      </c>
      <c r="DB90" s="10">
        <v>3</v>
      </c>
      <c r="DC90" s="10">
        <v>7</v>
      </c>
      <c r="DD90" s="10">
        <v>2</v>
      </c>
      <c r="DE90" s="10">
        <v>7</v>
      </c>
      <c r="DF90" s="10">
        <v>6</v>
      </c>
      <c r="DG90" s="10">
        <v>5</v>
      </c>
      <c r="DH90" s="10">
        <v>4</v>
      </c>
      <c r="DI90" s="10">
        <v>6</v>
      </c>
      <c r="DJ90" s="10">
        <v>5</v>
      </c>
      <c r="DK90" s="10">
        <v>4</v>
      </c>
      <c r="DL90" s="10">
        <v>4</v>
      </c>
      <c r="DM90" s="9" t="s">
        <v>154</v>
      </c>
      <c r="DN90" s="10">
        <v>1988</v>
      </c>
      <c r="DO90" s="9">
        <f t="shared" si="4"/>
        <v>33</v>
      </c>
      <c r="DP90" s="9" t="s">
        <v>155</v>
      </c>
      <c r="DQ90" s="9" t="s">
        <v>156</v>
      </c>
      <c r="DR90" s="9" t="s">
        <v>157</v>
      </c>
      <c r="DS90" s="9" t="s">
        <v>137</v>
      </c>
      <c r="DT90" s="9" t="s">
        <v>181</v>
      </c>
      <c r="DU90" s="9" t="s">
        <v>203</v>
      </c>
      <c r="DV90" s="9" t="str">
        <f>VLOOKUP(DU90,Metadata!$B$2:$C$7,2,FALSE)</f>
        <v>6+ years</v>
      </c>
    </row>
    <row r="91" spans="1:126">
      <c r="A91" s="13">
        <v>90</v>
      </c>
      <c r="B91" s="9" t="s">
        <v>135</v>
      </c>
      <c r="C91" s="9" t="str">
        <f>VLOOKUP(B91,Metadata!$M$2:$N$6,2,FALSE)</f>
        <v>Permanent Employee</v>
      </c>
      <c r="D91" s="9" t="s">
        <v>159</v>
      </c>
      <c r="E91" s="9" t="s">
        <v>137</v>
      </c>
      <c r="F91" s="9" t="s">
        <v>138</v>
      </c>
      <c r="G91" s="9" t="s">
        <v>291</v>
      </c>
      <c r="H91" s="9" t="str">
        <f>IF(G91="","",VLOOKUP(G91,Metadata!$J$2:$K$22,2,FALSE))</f>
        <v>Centre</v>
      </c>
      <c r="I91" s="9" t="s">
        <v>138</v>
      </c>
      <c r="J91" s="9" t="str">
        <f>IF(I91="","",VLOOKUP(I91,Metadata!$P$2:$Q$43,2,FALSE))</f>
        <v>Europe</v>
      </c>
      <c r="K91" s="9" t="str">
        <f t="shared" si="0"/>
        <v>Portugal</v>
      </c>
      <c r="L91" s="9" t="s">
        <v>172</v>
      </c>
      <c r="M91" s="9" t="str">
        <f>IF(L91="","",VLOOKUP(L91,Metadata!$J$2:$K$22,2,FALSE))</f>
        <v>Porto Metropolitan Area</v>
      </c>
      <c r="N91" s="9" t="s">
        <v>205</v>
      </c>
      <c r="O91" s="9" t="s">
        <v>137</v>
      </c>
      <c r="P91" s="9" t="s">
        <v>137</v>
      </c>
      <c r="Q91" s="10" t="str">
        <f t="shared" si="1"/>
        <v>Full Office Job</v>
      </c>
      <c r="R91" s="10">
        <v>5</v>
      </c>
      <c r="S91" s="9" t="s">
        <v>290</v>
      </c>
      <c r="T91" s="9" t="s">
        <v>137</v>
      </c>
      <c r="U91" s="9" t="str">
        <f>IF(S91&lt;&gt;"",S91,IF(T91&lt;&gt;"",VLOOKUP(T91,Metadata!$S$2:$T$228,2,FALSE),""))</f>
        <v>Quality Assurance/Testing</v>
      </c>
      <c r="V91" s="9" t="s">
        <v>268</v>
      </c>
      <c r="W91" s="9" t="s">
        <v>137</v>
      </c>
      <c r="X91" s="9" t="s">
        <v>163</v>
      </c>
      <c r="Y91" s="9" t="s">
        <v>137</v>
      </c>
      <c r="Z91" s="9" t="s">
        <v>184</v>
      </c>
      <c r="AA91" s="9" t="s">
        <v>137</v>
      </c>
      <c r="AB91" s="9" t="s">
        <v>137</v>
      </c>
      <c r="AC91" s="9"/>
      <c r="AD91" s="9"/>
      <c r="AE91" s="9"/>
      <c r="AF91" s="9"/>
      <c r="AG91" s="9"/>
      <c r="AH91" s="9"/>
      <c r="AI91" s="9"/>
      <c r="AJ91" s="9"/>
      <c r="AK91" s="9" t="s">
        <v>302</v>
      </c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 t="s">
        <v>270</v>
      </c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 t="s">
        <v>150</v>
      </c>
      <c r="BZ91" s="9" t="s">
        <v>137</v>
      </c>
      <c r="CA91" s="10"/>
      <c r="CB91" s="10" t="str">
        <f t="shared" si="5"/>
        <v/>
      </c>
      <c r="CC91" s="10"/>
      <c r="CD91" s="9" t="str">
        <f t="shared" si="2"/>
        <v/>
      </c>
      <c r="CE91" s="9" t="s">
        <v>168</v>
      </c>
      <c r="CF91" s="9" t="s">
        <v>169</v>
      </c>
      <c r="CG91" s="9">
        <f>IF(CF91="","",VLOOKUP(CF91,Metadata!$D$2:$H$20,2,FALSE))</f>
        <v>12500</v>
      </c>
      <c r="CH91" s="9">
        <f>IF(CF91="","",VLOOKUP(CF91,Metadata!$D$2:$H$20,4,FALSE))</f>
        <v>0</v>
      </c>
      <c r="CI91" s="9">
        <f>IF(CF91="","",VLOOKUP(CF91,Metadata!$D$2:$H$20,5,FALSE))</f>
        <v>15000</v>
      </c>
      <c r="CJ91" s="9">
        <f t="shared" si="3"/>
        <v>12500</v>
      </c>
      <c r="CK91" s="9" t="s">
        <v>189</v>
      </c>
      <c r="CL91" s="10">
        <v>2</v>
      </c>
      <c r="CM91" s="10">
        <v>4</v>
      </c>
      <c r="CN91" s="10">
        <v>7</v>
      </c>
      <c r="CO91" s="10">
        <v>5</v>
      </c>
      <c r="CP91" s="10">
        <v>2</v>
      </c>
      <c r="CQ91" s="10">
        <v>5</v>
      </c>
      <c r="CR91" s="10">
        <v>7</v>
      </c>
      <c r="CS91" s="10">
        <v>4</v>
      </c>
      <c r="CT91" s="10">
        <v>1</v>
      </c>
      <c r="CU91" s="10">
        <v>1</v>
      </c>
      <c r="CV91" s="10">
        <v>4</v>
      </c>
      <c r="CW91" s="10">
        <v>4</v>
      </c>
      <c r="CX91" s="10">
        <v>7</v>
      </c>
      <c r="CY91" s="10">
        <v>4</v>
      </c>
      <c r="CZ91" s="10">
        <v>4</v>
      </c>
      <c r="DA91" s="10">
        <v>7</v>
      </c>
      <c r="DB91" s="10">
        <v>7</v>
      </c>
      <c r="DC91" s="10">
        <v>7</v>
      </c>
      <c r="DD91" s="10">
        <v>1</v>
      </c>
      <c r="DE91" s="10">
        <v>7</v>
      </c>
      <c r="DF91" s="10">
        <v>1</v>
      </c>
      <c r="DG91" s="10">
        <v>4</v>
      </c>
      <c r="DH91" s="10">
        <v>7</v>
      </c>
      <c r="DI91" s="10">
        <v>7</v>
      </c>
      <c r="DJ91" s="10">
        <v>1</v>
      </c>
      <c r="DK91" s="10">
        <v>1</v>
      </c>
      <c r="DL91" s="10">
        <v>6</v>
      </c>
      <c r="DM91" s="9" t="s">
        <v>154</v>
      </c>
      <c r="DN91" s="10">
        <v>1991</v>
      </c>
      <c r="DO91" s="9">
        <f t="shared" si="4"/>
        <v>30</v>
      </c>
      <c r="DP91" s="9" t="s">
        <v>155</v>
      </c>
      <c r="DQ91" s="9" t="s">
        <v>156</v>
      </c>
      <c r="DR91" s="9" t="s">
        <v>157</v>
      </c>
      <c r="DS91" s="9" t="s">
        <v>137</v>
      </c>
      <c r="DT91" s="9" t="s">
        <v>181</v>
      </c>
      <c r="DU91" s="9" t="s">
        <v>168</v>
      </c>
      <c r="DV91" s="9" t="str">
        <f>VLOOKUP(DU91,Metadata!$B$2:$C$7,2,FALSE)</f>
        <v>0 - 3 years</v>
      </c>
    </row>
    <row r="92" spans="1:126">
      <c r="A92" s="13">
        <v>91</v>
      </c>
      <c r="B92" s="9" t="s">
        <v>135</v>
      </c>
      <c r="C92" s="9" t="str">
        <f>VLOOKUP(B92,Metadata!$M$2:$N$6,2,FALSE)</f>
        <v>Permanent Employee</v>
      </c>
      <c r="D92" s="9" t="s">
        <v>159</v>
      </c>
      <c r="E92" s="9" t="s">
        <v>137</v>
      </c>
      <c r="F92" s="9" t="s">
        <v>138</v>
      </c>
      <c r="G92" s="9" t="s">
        <v>140</v>
      </c>
      <c r="H92" s="9" t="str">
        <f>IF(G92="","",VLOOKUP(G92,Metadata!$J$2:$K$22,2,FALSE))</f>
        <v>Lisbon Metropolitan Area</v>
      </c>
      <c r="I92" s="9" t="s">
        <v>138</v>
      </c>
      <c r="J92" s="9" t="str">
        <f>IF(I92="","",VLOOKUP(I92,Metadata!$P$2:$Q$43,2,FALSE))</f>
        <v>Europe</v>
      </c>
      <c r="K92" s="9" t="str">
        <f t="shared" si="0"/>
        <v>Portugal</v>
      </c>
      <c r="L92" s="9" t="s">
        <v>140</v>
      </c>
      <c r="M92" s="9" t="str">
        <f>IF(L92="","",VLOOKUP(L92,Metadata!$J$2:$K$22,2,FALSE))</f>
        <v>Lisbon Metropolitan Area</v>
      </c>
      <c r="N92" s="9" t="s">
        <v>141</v>
      </c>
      <c r="O92" s="9" t="s">
        <v>137</v>
      </c>
      <c r="P92" s="9" t="s">
        <v>142</v>
      </c>
      <c r="Q92" s="10" t="str">
        <f t="shared" si="1"/>
        <v>Full Office Job</v>
      </c>
      <c r="R92" s="10">
        <v>5</v>
      </c>
      <c r="S92" s="9" t="s">
        <v>229</v>
      </c>
      <c r="T92" s="9" t="s">
        <v>137</v>
      </c>
      <c r="U92" s="9" t="str">
        <f>IF(S92&lt;&gt;"",S92,IF(T92&lt;&gt;"",VLOOKUP(T92,Metadata!$S$2:$T$228,2,FALSE),""))</f>
        <v>Project Manager</v>
      </c>
      <c r="V92" s="9" t="s">
        <v>144</v>
      </c>
      <c r="W92" s="9" t="s">
        <v>137</v>
      </c>
      <c r="X92" s="9" t="s">
        <v>145</v>
      </c>
      <c r="Y92" s="9" t="s">
        <v>137</v>
      </c>
      <c r="Z92" s="9" t="s">
        <v>184</v>
      </c>
      <c r="AA92" s="9" t="s">
        <v>137</v>
      </c>
      <c r="AB92" s="9" t="s">
        <v>137</v>
      </c>
      <c r="AC92" s="9" t="s">
        <v>147</v>
      </c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 t="s">
        <v>198</v>
      </c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10"/>
      <c r="CB92" s="10" t="str">
        <f t="shared" si="5"/>
        <v/>
      </c>
      <c r="CC92" s="10"/>
      <c r="CD92" s="9" t="str">
        <f t="shared" si="2"/>
        <v/>
      </c>
      <c r="CE92" s="9" t="s">
        <v>151</v>
      </c>
      <c r="CF92" s="9" t="s">
        <v>254</v>
      </c>
      <c r="CG92" s="9">
        <f>IF(CF92="","",VLOOKUP(CF92,Metadata!$D$2:$H$20,2,FALSE))</f>
        <v>37500</v>
      </c>
      <c r="CH92" s="9">
        <f>IF(CF92="","",VLOOKUP(CF92,Metadata!$D$2:$H$20,4,FALSE))</f>
        <v>35000</v>
      </c>
      <c r="CI92" s="9">
        <f>IF(CF92="","",VLOOKUP(CF92,Metadata!$D$2:$H$20,5,FALSE))</f>
        <v>40000</v>
      </c>
      <c r="CJ92" s="9">
        <f t="shared" si="3"/>
        <v>37500</v>
      </c>
      <c r="CK92" s="9" t="s">
        <v>153</v>
      </c>
      <c r="CL92" s="10">
        <v>4</v>
      </c>
      <c r="CM92" s="10">
        <v>1</v>
      </c>
      <c r="CN92" s="10">
        <v>6</v>
      </c>
      <c r="CO92" s="10">
        <v>5</v>
      </c>
      <c r="CP92" s="10">
        <v>4</v>
      </c>
      <c r="CQ92" s="10">
        <v>6</v>
      </c>
      <c r="CR92" s="10">
        <v>3</v>
      </c>
      <c r="CS92" s="10">
        <v>3</v>
      </c>
      <c r="CT92" s="10">
        <v>4</v>
      </c>
      <c r="CU92" s="10">
        <v>2</v>
      </c>
      <c r="CV92" s="10">
        <v>2</v>
      </c>
      <c r="CW92" s="10">
        <v>2</v>
      </c>
      <c r="CX92" s="10">
        <v>5</v>
      </c>
      <c r="CY92" s="10">
        <v>5</v>
      </c>
      <c r="CZ92" s="10">
        <v>7</v>
      </c>
      <c r="DA92" s="10">
        <v>5</v>
      </c>
      <c r="DB92" s="10">
        <v>1</v>
      </c>
      <c r="DC92" s="10">
        <v>6</v>
      </c>
      <c r="DD92" s="10">
        <v>5</v>
      </c>
      <c r="DE92" s="10">
        <v>6</v>
      </c>
      <c r="DF92" s="10">
        <v>6</v>
      </c>
      <c r="DG92" s="10">
        <v>7</v>
      </c>
      <c r="DH92" s="10">
        <v>4</v>
      </c>
      <c r="DI92" s="10">
        <v>7</v>
      </c>
      <c r="DJ92" s="10">
        <v>5</v>
      </c>
      <c r="DK92" s="10">
        <v>6</v>
      </c>
      <c r="DL92" s="10">
        <v>5</v>
      </c>
      <c r="DM92" s="9" t="s">
        <v>154</v>
      </c>
      <c r="DN92" s="10">
        <v>1986</v>
      </c>
      <c r="DO92" s="9">
        <f t="shared" si="4"/>
        <v>35</v>
      </c>
      <c r="DP92" s="9" t="s">
        <v>155</v>
      </c>
      <c r="DQ92" s="9" t="s">
        <v>156</v>
      </c>
      <c r="DR92" s="9" t="s">
        <v>157</v>
      </c>
      <c r="DS92" s="9" t="s">
        <v>137</v>
      </c>
      <c r="DT92" s="9" t="s">
        <v>181</v>
      </c>
      <c r="DU92" s="9" t="s">
        <v>158</v>
      </c>
      <c r="DV92" s="9" t="str">
        <f>VLOOKUP(DU92,Metadata!$B$2:$C$7,2,FALSE)</f>
        <v>6+ years</v>
      </c>
    </row>
    <row r="93" spans="1:126">
      <c r="A93" s="13">
        <v>92</v>
      </c>
      <c r="B93" s="9" t="s">
        <v>135</v>
      </c>
      <c r="C93" s="9" t="str">
        <f>VLOOKUP(B93,Metadata!$M$2:$N$6,2,FALSE)</f>
        <v>Permanent Employee</v>
      </c>
      <c r="D93" s="9" t="s">
        <v>159</v>
      </c>
      <c r="E93" s="9" t="s">
        <v>137</v>
      </c>
      <c r="F93" s="9" t="s">
        <v>138</v>
      </c>
      <c r="G93" s="9" t="s">
        <v>263</v>
      </c>
      <c r="H93" s="9" t="str">
        <f>IF(G93="","",VLOOKUP(G93,Metadata!$J$2:$K$22,2,FALSE))</f>
        <v>North</v>
      </c>
      <c r="I93" s="9" t="s">
        <v>138</v>
      </c>
      <c r="J93" s="9" t="str">
        <f>IF(I93="","",VLOOKUP(I93,Metadata!$P$2:$Q$43,2,FALSE))</f>
        <v>Europe</v>
      </c>
      <c r="K93" s="9" t="str">
        <f t="shared" si="0"/>
        <v>Portugal</v>
      </c>
      <c r="L93" s="9" t="s">
        <v>172</v>
      </c>
      <c r="M93" s="9" t="str">
        <f>IF(L93="","",VLOOKUP(L93,Metadata!$J$2:$K$22,2,FALSE))</f>
        <v>Porto Metropolitan Area</v>
      </c>
      <c r="N93" s="9" t="s">
        <v>141</v>
      </c>
      <c r="O93" s="9" t="s">
        <v>137</v>
      </c>
      <c r="P93" s="9" t="s">
        <v>142</v>
      </c>
      <c r="Q93" s="10" t="str">
        <f t="shared" si="1"/>
        <v>Full Office Job</v>
      </c>
      <c r="R93" s="10">
        <v>6</v>
      </c>
      <c r="S93" s="9" t="s">
        <v>161</v>
      </c>
      <c r="T93" s="9" t="s">
        <v>137</v>
      </c>
      <c r="U93" s="9" t="str">
        <f>IF(S93&lt;&gt;"",S93,IF(T93&lt;&gt;"",VLOOKUP(T93,Metadata!$S$2:$T$228,2,FALSE),""))</f>
        <v>Full-Stack Developer</v>
      </c>
      <c r="V93" s="9" t="s">
        <v>174</v>
      </c>
      <c r="W93" s="9" t="s">
        <v>137</v>
      </c>
      <c r="X93" s="9" t="s">
        <v>175</v>
      </c>
      <c r="Y93" s="9" t="s">
        <v>137</v>
      </c>
      <c r="Z93" s="9" t="s">
        <v>164</v>
      </c>
      <c r="AA93" s="9" t="s">
        <v>165</v>
      </c>
      <c r="AB93" s="9" t="s">
        <v>137</v>
      </c>
      <c r="AC93" s="9" t="s">
        <v>147</v>
      </c>
      <c r="AD93" s="9"/>
      <c r="AE93" s="9" t="s">
        <v>194</v>
      </c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 t="s">
        <v>178</v>
      </c>
      <c r="BB93" s="9"/>
      <c r="BC93" s="9"/>
      <c r="BD93" s="9"/>
      <c r="BE93" s="9"/>
      <c r="BF93" s="9"/>
      <c r="BG93" s="9"/>
      <c r="BH93" s="9"/>
      <c r="BI93" s="9"/>
      <c r="BJ93" s="9" t="s">
        <v>167</v>
      </c>
      <c r="BK93" s="9" t="s">
        <v>198</v>
      </c>
      <c r="BL93" s="9" t="s">
        <v>199</v>
      </c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10"/>
      <c r="CB93" s="10" t="str">
        <f t="shared" si="5"/>
        <v/>
      </c>
      <c r="CC93" s="10"/>
      <c r="CD93" s="9" t="str">
        <f t="shared" si="2"/>
        <v/>
      </c>
      <c r="CE93" s="9" t="s">
        <v>151</v>
      </c>
      <c r="CF93" s="9" t="s">
        <v>188</v>
      </c>
      <c r="CG93" s="9">
        <f>IF(CF93="","",VLOOKUP(CF93,Metadata!$D$2:$H$20,2,FALSE))</f>
        <v>17500</v>
      </c>
      <c r="CH93" s="9">
        <f>IF(CF93="","",VLOOKUP(CF93,Metadata!$D$2:$H$20,4,FALSE))</f>
        <v>15000</v>
      </c>
      <c r="CI93" s="9">
        <f>IF(CF93="","",VLOOKUP(CF93,Metadata!$D$2:$H$20,5,FALSE))</f>
        <v>20000</v>
      </c>
      <c r="CJ93" s="9">
        <f t="shared" si="3"/>
        <v>17500</v>
      </c>
      <c r="CK93" s="9" t="s">
        <v>153</v>
      </c>
      <c r="CL93" s="10">
        <v>1</v>
      </c>
      <c r="CM93" s="10">
        <v>3</v>
      </c>
      <c r="CN93" s="10">
        <v>6</v>
      </c>
      <c r="CO93" s="10">
        <v>5</v>
      </c>
      <c r="CP93" s="10">
        <v>4</v>
      </c>
      <c r="CQ93" s="10">
        <v>4</v>
      </c>
      <c r="CR93" s="10">
        <v>7</v>
      </c>
      <c r="CS93" s="10">
        <v>6</v>
      </c>
      <c r="CT93" s="10">
        <v>7</v>
      </c>
      <c r="CU93" s="10">
        <v>7</v>
      </c>
      <c r="CV93" s="10">
        <v>7</v>
      </c>
      <c r="CW93" s="10">
        <v>2</v>
      </c>
      <c r="CX93" s="10">
        <v>6</v>
      </c>
      <c r="CY93" s="10">
        <v>6</v>
      </c>
      <c r="CZ93" s="10">
        <v>6</v>
      </c>
      <c r="DA93" s="10">
        <v>7</v>
      </c>
      <c r="DB93" s="10">
        <v>7</v>
      </c>
      <c r="DC93" s="10">
        <v>6</v>
      </c>
      <c r="DD93" s="10">
        <v>1</v>
      </c>
      <c r="DE93" s="10">
        <v>6</v>
      </c>
      <c r="DF93" s="10">
        <v>2</v>
      </c>
      <c r="DG93" s="10">
        <v>5</v>
      </c>
      <c r="DH93" s="10">
        <v>1</v>
      </c>
      <c r="DI93" s="10">
        <v>7</v>
      </c>
      <c r="DJ93" s="10">
        <v>1</v>
      </c>
      <c r="DK93" s="10">
        <v>3</v>
      </c>
      <c r="DL93" s="10">
        <v>1</v>
      </c>
      <c r="DM93" s="9" t="s">
        <v>154</v>
      </c>
      <c r="DN93" s="10">
        <v>1993</v>
      </c>
      <c r="DO93" s="9">
        <f t="shared" si="4"/>
        <v>28</v>
      </c>
      <c r="DP93" s="9" t="s">
        <v>155</v>
      </c>
      <c r="DQ93" s="9" t="s">
        <v>227</v>
      </c>
      <c r="DR93" s="9" t="s">
        <v>157</v>
      </c>
      <c r="DS93" s="9" t="s">
        <v>137</v>
      </c>
      <c r="DT93" s="9" t="s">
        <v>181</v>
      </c>
      <c r="DU93" s="9" t="s">
        <v>223</v>
      </c>
      <c r="DV93" s="9" t="str">
        <f>VLOOKUP(DU93,Metadata!$B$2:$C$7,2,FALSE)</f>
        <v>3 - 6 years</v>
      </c>
    </row>
    <row r="94" spans="1:126">
      <c r="A94" s="13">
        <v>93</v>
      </c>
      <c r="B94" s="9" t="s">
        <v>135</v>
      </c>
      <c r="C94" s="9" t="str">
        <f>VLOOKUP(B94,Metadata!$M$2:$N$6,2,FALSE)</f>
        <v>Permanent Employee</v>
      </c>
      <c r="D94" s="9" t="s">
        <v>136</v>
      </c>
      <c r="E94" s="9" t="s">
        <v>137</v>
      </c>
      <c r="F94" s="9" t="s">
        <v>138</v>
      </c>
      <c r="G94" s="9" t="s">
        <v>140</v>
      </c>
      <c r="H94" s="9" t="str">
        <f>IF(G94="","",VLOOKUP(G94,Metadata!$J$2:$K$22,2,FALSE))</f>
        <v>Lisbon Metropolitan Area</v>
      </c>
      <c r="I94" s="9" t="s">
        <v>228</v>
      </c>
      <c r="J94" s="9" t="str">
        <f>IF(I94="","",VLOOKUP(I94,Metadata!$P$2:$Q$43,2,FALSE))</f>
        <v>Europe</v>
      </c>
      <c r="K94" s="9" t="str">
        <f t="shared" si="0"/>
        <v>International</v>
      </c>
      <c r="L94" s="9" t="s">
        <v>137</v>
      </c>
      <c r="M94" s="9" t="str">
        <f>IF(L94="","",VLOOKUP(L94,Metadata!$J$2:$K$22,2,FALSE))</f>
        <v/>
      </c>
      <c r="N94" s="9" t="s">
        <v>205</v>
      </c>
      <c r="O94" s="9" t="s">
        <v>137</v>
      </c>
      <c r="P94" s="9" t="s">
        <v>137</v>
      </c>
      <c r="Q94" s="10" t="str">
        <f t="shared" si="1"/>
        <v>Full Office Job</v>
      </c>
      <c r="R94" s="10">
        <v>7</v>
      </c>
      <c r="S94" s="9" t="s">
        <v>192</v>
      </c>
      <c r="T94" s="9" t="s">
        <v>137</v>
      </c>
      <c r="U94" s="9" t="str">
        <f>IF(S94&lt;&gt;"",S94,IF(T94&lt;&gt;"",VLOOKUP(T94,Metadata!$S$2:$T$228,2,FALSE),""))</f>
        <v>Back-End Developer</v>
      </c>
      <c r="V94" s="9" t="s">
        <v>251</v>
      </c>
      <c r="W94" s="9" t="s">
        <v>137</v>
      </c>
      <c r="X94" s="9" t="s">
        <v>145</v>
      </c>
      <c r="Y94" s="9" t="s">
        <v>137</v>
      </c>
      <c r="Z94" s="9" t="s">
        <v>224</v>
      </c>
      <c r="AA94" s="9" t="s">
        <v>137</v>
      </c>
      <c r="AB94" s="9" t="s">
        <v>253</v>
      </c>
      <c r="AC94" s="9" t="s">
        <v>147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 t="s">
        <v>324</v>
      </c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 t="s">
        <v>325</v>
      </c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 t="s">
        <v>150</v>
      </c>
      <c r="BZ94" s="9" t="s">
        <v>137</v>
      </c>
      <c r="CA94" s="10"/>
      <c r="CB94" s="10" t="str">
        <f t="shared" si="5"/>
        <v/>
      </c>
      <c r="CC94" s="10"/>
      <c r="CD94" s="9" t="str">
        <f t="shared" si="2"/>
        <v/>
      </c>
      <c r="CE94" s="9" t="s">
        <v>232</v>
      </c>
      <c r="CF94" s="9" t="s">
        <v>293</v>
      </c>
      <c r="CG94" s="9">
        <f>IF(CF94="","",VLOOKUP(CF94,Metadata!$D$2:$H$20,2,FALSE))</f>
        <v>52500</v>
      </c>
      <c r="CH94" s="9">
        <f>IF(CF94="","",VLOOKUP(CF94,Metadata!$D$2:$H$20,4,FALSE))</f>
        <v>50000</v>
      </c>
      <c r="CI94" s="9">
        <f>IF(CF94="","",VLOOKUP(CF94,Metadata!$D$2:$H$20,5,FALSE))</f>
        <v>55000</v>
      </c>
      <c r="CJ94" s="9">
        <f t="shared" si="3"/>
        <v>52500</v>
      </c>
      <c r="CK94" s="9" t="s">
        <v>189</v>
      </c>
      <c r="CL94" s="10">
        <v>6</v>
      </c>
      <c r="CM94" s="10">
        <v>1</v>
      </c>
      <c r="CN94" s="10">
        <v>5</v>
      </c>
      <c r="CO94" s="10">
        <v>7</v>
      </c>
      <c r="CP94" s="10">
        <v>4</v>
      </c>
      <c r="CQ94" s="10">
        <v>6</v>
      </c>
      <c r="CR94" s="10">
        <v>7</v>
      </c>
      <c r="CS94" s="10">
        <v>7</v>
      </c>
      <c r="CT94" s="10">
        <v>5</v>
      </c>
      <c r="CU94" s="10">
        <v>5</v>
      </c>
      <c r="CV94" s="10">
        <v>3</v>
      </c>
      <c r="CW94" s="10">
        <v>5</v>
      </c>
      <c r="CX94" s="10">
        <v>6</v>
      </c>
      <c r="CY94" s="10">
        <v>7</v>
      </c>
      <c r="CZ94" s="10">
        <v>7</v>
      </c>
      <c r="DA94" s="10">
        <v>5</v>
      </c>
      <c r="DB94" s="10">
        <v>2</v>
      </c>
      <c r="DC94" s="10">
        <v>6</v>
      </c>
      <c r="DD94" s="10">
        <v>4</v>
      </c>
      <c r="DE94" s="10">
        <v>6</v>
      </c>
      <c r="DF94" s="10">
        <v>7</v>
      </c>
      <c r="DG94" s="10">
        <v>7</v>
      </c>
      <c r="DH94" s="10">
        <v>4</v>
      </c>
      <c r="DI94" s="10">
        <v>4</v>
      </c>
      <c r="DJ94" s="10">
        <v>5</v>
      </c>
      <c r="DK94" s="10">
        <v>6</v>
      </c>
      <c r="DL94" s="10">
        <v>1</v>
      </c>
      <c r="DM94" s="9" t="s">
        <v>154</v>
      </c>
      <c r="DN94" s="10">
        <v>1991</v>
      </c>
      <c r="DO94" s="9">
        <f t="shared" si="4"/>
        <v>30</v>
      </c>
      <c r="DP94" s="9" t="s">
        <v>155</v>
      </c>
      <c r="DQ94" s="9" t="s">
        <v>156</v>
      </c>
      <c r="DR94" s="9" t="s">
        <v>157</v>
      </c>
      <c r="DS94" s="9" t="s">
        <v>137</v>
      </c>
      <c r="DT94" s="9" t="s">
        <v>181</v>
      </c>
      <c r="DU94" s="9" t="s">
        <v>223</v>
      </c>
      <c r="DV94" s="9" t="str">
        <f>VLOOKUP(DU94,Metadata!$B$2:$C$7,2,FALSE)</f>
        <v>3 - 6 years</v>
      </c>
    </row>
    <row r="95" spans="1:126">
      <c r="A95" s="13">
        <v>94</v>
      </c>
      <c r="B95" s="9" t="s">
        <v>135</v>
      </c>
      <c r="C95" s="9" t="str">
        <f>VLOOKUP(B95,Metadata!$M$2:$N$6,2,FALSE)</f>
        <v>Permanent Employee</v>
      </c>
      <c r="D95" s="9" t="s">
        <v>136</v>
      </c>
      <c r="E95" s="9" t="s">
        <v>137</v>
      </c>
      <c r="F95" s="9" t="s">
        <v>138</v>
      </c>
      <c r="G95" s="9" t="s">
        <v>160</v>
      </c>
      <c r="H95" s="9" t="str">
        <f>IF(G95="","",VLOOKUP(G95,Metadata!$J$2:$K$22,2,FALSE))</f>
        <v>Centre</v>
      </c>
      <c r="I95" s="9" t="s">
        <v>138</v>
      </c>
      <c r="J95" s="9" t="str">
        <f>IF(I95="","",VLOOKUP(I95,Metadata!$P$2:$Q$43,2,FALSE))</f>
        <v>Europe</v>
      </c>
      <c r="K95" s="9" t="str">
        <f t="shared" si="0"/>
        <v>Portugal</v>
      </c>
      <c r="L95" s="9" t="s">
        <v>140</v>
      </c>
      <c r="M95" s="9" t="str">
        <f>IF(L95="","",VLOOKUP(L95,Metadata!$J$2:$K$22,2,FALSE))</f>
        <v>Lisbon Metropolitan Area</v>
      </c>
      <c r="N95" s="9" t="s">
        <v>141</v>
      </c>
      <c r="O95" s="9" t="s">
        <v>137</v>
      </c>
      <c r="P95" s="9" t="s">
        <v>191</v>
      </c>
      <c r="Q95" s="10" t="str">
        <f t="shared" si="1"/>
        <v>Remote Job (full or flexible)</v>
      </c>
      <c r="R95" s="10">
        <v>5</v>
      </c>
      <c r="S95" s="9" t="s">
        <v>161</v>
      </c>
      <c r="T95" s="9" t="s">
        <v>137</v>
      </c>
      <c r="U95" s="9" t="str">
        <f>IF(S95&lt;&gt;"",S95,IF(T95&lt;&gt;"",VLOOKUP(T95,Metadata!$S$2:$T$228,2,FALSE),""))</f>
        <v>Full-Stack Developer</v>
      </c>
      <c r="V95" s="9" t="s">
        <v>256</v>
      </c>
      <c r="W95" s="9" t="s">
        <v>137</v>
      </c>
      <c r="X95" s="9" t="s">
        <v>163</v>
      </c>
      <c r="Y95" s="9" t="s">
        <v>137</v>
      </c>
      <c r="Z95" s="9" t="s">
        <v>262</v>
      </c>
      <c r="AA95" s="9" t="s">
        <v>165</v>
      </c>
      <c r="AB95" s="9" t="s">
        <v>137</v>
      </c>
      <c r="AC95" s="9" t="s">
        <v>147</v>
      </c>
      <c r="AD95" s="9"/>
      <c r="AE95" s="9"/>
      <c r="AF95" s="9"/>
      <c r="AG95" s="9"/>
      <c r="AH95" s="9"/>
      <c r="AI95" s="9"/>
      <c r="AJ95" s="9" t="s">
        <v>185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 t="s">
        <v>178</v>
      </c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199</v>
      </c>
      <c r="BM95" s="9"/>
      <c r="BN95" s="9"/>
      <c r="BO95" s="9"/>
      <c r="BP95" s="9"/>
      <c r="BQ95" s="9"/>
      <c r="BR95" s="9"/>
      <c r="BS95" s="9" t="s">
        <v>200</v>
      </c>
      <c r="BT95" s="9"/>
      <c r="BU95" s="9"/>
      <c r="BV95" s="9"/>
      <c r="BW95" s="9"/>
      <c r="BX95" s="9"/>
      <c r="BY95" s="9"/>
      <c r="BZ95" s="9"/>
      <c r="CA95" s="10"/>
      <c r="CB95" s="10" t="str">
        <f t="shared" si="5"/>
        <v/>
      </c>
      <c r="CC95" s="10"/>
      <c r="CD95" s="9" t="str">
        <f t="shared" si="2"/>
        <v/>
      </c>
      <c r="CE95" s="9" t="s">
        <v>232</v>
      </c>
      <c r="CF95" s="9" t="s">
        <v>188</v>
      </c>
      <c r="CG95" s="9">
        <f>IF(CF95="","",VLOOKUP(CF95,Metadata!$D$2:$H$20,2,FALSE))</f>
        <v>17500</v>
      </c>
      <c r="CH95" s="9">
        <f>IF(CF95="","",VLOOKUP(CF95,Metadata!$D$2:$H$20,4,FALSE))</f>
        <v>15000</v>
      </c>
      <c r="CI95" s="9">
        <f>IF(CF95="","",VLOOKUP(CF95,Metadata!$D$2:$H$20,5,FALSE))</f>
        <v>20000</v>
      </c>
      <c r="CJ95" s="9">
        <f t="shared" si="3"/>
        <v>17500</v>
      </c>
      <c r="CK95" s="9" t="s">
        <v>221</v>
      </c>
      <c r="CL95" s="10">
        <v>6</v>
      </c>
      <c r="CM95" s="10">
        <v>1</v>
      </c>
      <c r="CN95" s="10">
        <v>6</v>
      </c>
      <c r="CO95" s="10">
        <v>6</v>
      </c>
      <c r="CP95" s="10">
        <v>7</v>
      </c>
      <c r="CQ95" s="10">
        <v>5</v>
      </c>
      <c r="CR95" s="10">
        <v>5</v>
      </c>
      <c r="CS95" s="10">
        <v>6</v>
      </c>
      <c r="CT95" s="10">
        <v>6</v>
      </c>
      <c r="CU95" s="10">
        <v>5</v>
      </c>
      <c r="CV95" s="10">
        <v>5</v>
      </c>
      <c r="CW95" s="10">
        <v>5</v>
      </c>
      <c r="CX95" s="10">
        <v>5</v>
      </c>
      <c r="CY95" s="10">
        <v>5</v>
      </c>
      <c r="CZ95" s="10">
        <v>7</v>
      </c>
      <c r="DA95" s="10">
        <v>6</v>
      </c>
      <c r="DB95" s="10">
        <v>5</v>
      </c>
      <c r="DC95" s="10">
        <v>6</v>
      </c>
      <c r="DD95" s="10">
        <v>6</v>
      </c>
      <c r="DE95" s="10">
        <v>5</v>
      </c>
      <c r="DF95" s="10">
        <v>5</v>
      </c>
      <c r="DG95" s="10">
        <v>5</v>
      </c>
      <c r="DH95" s="10">
        <v>5</v>
      </c>
      <c r="DI95" s="10">
        <v>5</v>
      </c>
      <c r="DJ95" s="10">
        <v>3</v>
      </c>
      <c r="DK95" s="10">
        <v>5</v>
      </c>
      <c r="DL95" s="10">
        <v>5</v>
      </c>
      <c r="DM95" s="9" t="s">
        <v>154</v>
      </c>
      <c r="DN95" s="10">
        <v>1989</v>
      </c>
      <c r="DO95" s="9">
        <f t="shared" si="4"/>
        <v>32</v>
      </c>
      <c r="DP95" s="9" t="s">
        <v>155</v>
      </c>
      <c r="DQ95" s="9" t="s">
        <v>202</v>
      </c>
      <c r="DR95" s="9" t="s">
        <v>157</v>
      </c>
      <c r="DS95" s="9" t="s">
        <v>137</v>
      </c>
      <c r="DT95" s="9" t="s">
        <v>181</v>
      </c>
      <c r="DU95" s="9" t="s">
        <v>203</v>
      </c>
      <c r="DV95" s="9" t="str">
        <f>VLOOKUP(DU95,Metadata!$B$2:$C$7,2,FALSE)</f>
        <v>6+ years</v>
      </c>
    </row>
    <row r="96" spans="1:126">
      <c r="A96" s="13">
        <v>95</v>
      </c>
      <c r="B96" s="9" t="s">
        <v>135</v>
      </c>
      <c r="C96" s="9" t="str">
        <f>VLOOKUP(B96,Metadata!$M$2:$N$6,2,FALSE)</f>
        <v>Permanent Employee</v>
      </c>
      <c r="D96" s="9" t="s">
        <v>159</v>
      </c>
      <c r="E96" s="9" t="s">
        <v>137</v>
      </c>
      <c r="F96" s="9" t="s">
        <v>138</v>
      </c>
      <c r="G96" s="9" t="s">
        <v>140</v>
      </c>
      <c r="H96" s="9" t="str">
        <f>IF(G96="","",VLOOKUP(G96,Metadata!$J$2:$K$22,2,FALSE))</f>
        <v>Lisbon Metropolitan Area</v>
      </c>
      <c r="I96" s="9" t="s">
        <v>138</v>
      </c>
      <c r="J96" s="9" t="str">
        <f>IF(I96="","",VLOOKUP(I96,Metadata!$P$2:$Q$43,2,FALSE))</f>
        <v>Europe</v>
      </c>
      <c r="K96" s="9" t="str">
        <f t="shared" si="0"/>
        <v>Portugal</v>
      </c>
      <c r="L96" s="9" t="s">
        <v>140</v>
      </c>
      <c r="M96" s="9" t="str">
        <f>IF(L96="","",VLOOKUP(L96,Metadata!$J$2:$K$22,2,FALSE))</f>
        <v>Lisbon Metropolitan Area</v>
      </c>
      <c r="N96" s="9" t="s">
        <v>205</v>
      </c>
      <c r="O96" s="9" t="s">
        <v>137</v>
      </c>
      <c r="P96" s="9" t="s">
        <v>137</v>
      </c>
      <c r="Q96" s="10" t="str">
        <f t="shared" si="1"/>
        <v>Full Office Job</v>
      </c>
      <c r="R96" s="10">
        <v>6</v>
      </c>
      <c r="S96" s="9" t="s">
        <v>143</v>
      </c>
      <c r="T96" s="9" t="s">
        <v>137</v>
      </c>
      <c r="U96" s="9" t="str">
        <f>IF(S96&lt;&gt;"",S96,IF(T96&lt;&gt;"",VLOOKUP(T96,Metadata!$S$2:$T$228,2,FALSE),""))</f>
        <v>Technical Team Leader</v>
      </c>
      <c r="V96" s="9" t="s">
        <v>207</v>
      </c>
      <c r="W96" s="9" t="s">
        <v>137</v>
      </c>
      <c r="X96" s="9" t="s">
        <v>145</v>
      </c>
      <c r="Y96" s="9" t="s">
        <v>137</v>
      </c>
      <c r="Z96" s="9" t="s">
        <v>146</v>
      </c>
      <c r="AA96" s="9" t="s">
        <v>165</v>
      </c>
      <c r="AB96" s="9" t="s">
        <v>137</v>
      </c>
      <c r="AC96" s="9" t="s">
        <v>147</v>
      </c>
      <c r="AD96" s="9"/>
      <c r="AE96" s="9" t="s">
        <v>194</v>
      </c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 t="s">
        <v>178</v>
      </c>
      <c r="BB96" s="9"/>
      <c r="BC96" s="9"/>
      <c r="BD96" s="9"/>
      <c r="BE96" s="9"/>
      <c r="BF96" s="9"/>
      <c r="BG96" s="9"/>
      <c r="BH96" s="9"/>
      <c r="BI96" s="9"/>
      <c r="BJ96" s="9" t="s">
        <v>167</v>
      </c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10"/>
      <c r="CB96" s="10" t="str">
        <f t="shared" si="5"/>
        <v/>
      </c>
      <c r="CC96" s="10"/>
      <c r="CD96" s="9" t="str">
        <f t="shared" si="2"/>
        <v/>
      </c>
      <c r="CE96" s="9" t="s">
        <v>151</v>
      </c>
      <c r="CF96" s="9" t="s">
        <v>220</v>
      </c>
      <c r="CG96" s="9">
        <f>IF(CF96="","",VLOOKUP(CF96,Metadata!$D$2:$H$20,2,FALSE))</f>
        <v>27500</v>
      </c>
      <c r="CH96" s="9">
        <f>IF(CF96="","",VLOOKUP(CF96,Metadata!$D$2:$H$20,4,FALSE))</f>
        <v>25000</v>
      </c>
      <c r="CI96" s="9">
        <f>IF(CF96="","",VLOOKUP(CF96,Metadata!$D$2:$H$20,5,FALSE))</f>
        <v>30000</v>
      </c>
      <c r="CJ96" s="9">
        <f t="shared" si="3"/>
        <v>27500</v>
      </c>
      <c r="CK96" s="9" t="s">
        <v>221</v>
      </c>
      <c r="CL96" s="10">
        <v>2</v>
      </c>
      <c r="CM96" s="10">
        <v>5</v>
      </c>
      <c r="CN96" s="10">
        <v>6</v>
      </c>
      <c r="CO96" s="10">
        <v>6</v>
      </c>
      <c r="CP96" s="10">
        <v>4</v>
      </c>
      <c r="CQ96" s="10">
        <v>5</v>
      </c>
      <c r="CR96" s="10">
        <v>4</v>
      </c>
      <c r="CS96" s="10">
        <v>5</v>
      </c>
      <c r="CT96" s="10">
        <v>3</v>
      </c>
      <c r="CU96" s="10">
        <v>5</v>
      </c>
      <c r="CV96" s="10">
        <v>5</v>
      </c>
      <c r="CW96" s="10">
        <v>3</v>
      </c>
      <c r="CX96" s="10">
        <v>4</v>
      </c>
      <c r="CY96" s="10">
        <v>4</v>
      </c>
      <c r="CZ96" s="10">
        <v>3</v>
      </c>
      <c r="DA96" s="10">
        <v>5</v>
      </c>
      <c r="DB96" s="10">
        <v>4</v>
      </c>
      <c r="DC96" s="10">
        <v>6</v>
      </c>
      <c r="DD96" s="10">
        <v>4</v>
      </c>
      <c r="DE96" s="10">
        <v>4</v>
      </c>
      <c r="DF96" s="10">
        <v>4</v>
      </c>
      <c r="DG96" s="10">
        <v>5</v>
      </c>
      <c r="DH96" s="10">
        <v>4</v>
      </c>
      <c r="DI96" s="10">
        <v>5</v>
      </c>
      <c r="DJ96" s="10">
        <v>3</v>
      </c>
      <c r="DK96" s="10">
        <v>4</v>
      </c>
      <c r="DL96" s="10">
        <v>3</v>
      </c>
      <c r="DM96" s="9" t="s">
        <v>154</v>
      </c>
      <c r="DN96" s="10">
        <v>1992</v>
      </c>
      <c r="DO96" s="9">
        <f t="shared" si="4"/>
        <v>29</v>
      </c>
      <c r="DP96" s="9" t="s">
        <v>155</v>
      </c>
      <c r="DQ96" s="9" t="s">
        <v>156</v>
      </c>
      <c r="DR96" s="9" t="s">
        <v>157</v>
      </c>
      <c r="DS96" s="9" t="s">
        <v>137</v>
      </c>
      <c r="DT96" s="9" t="s">
        <v>181</v>
      </c>
      <c r="DU96" s="9" t="s">
        <v>223</v>
      </c>
      <c r="DV96" s="9" t="str">
        <f>VLOOKUP(DU96,Metadata!$B$2:$C$7,2,FALSE)</f>
        <v>3 - 6 years</v>
      </c>
    </row>
    <row r="97" spans="1:126">
      <c r="A97" s="13">
        <v>96</v>
      </c>
      <c r="B97" s="9" t="s">
        <v>135</v>
      </c>
      <c r="C97" s="9" t="str">
        <f>VLOOKUP(B97,Metadata!$M$2:$N$6,2,FALSE)</f>
        <v>Permanent Employee</v>
      </c>
      <c r="D97" s="9" t="s">
        <v>159</v>
      </c>
      <c r="E97" s="9" t="s">
        <v>137</v>
      </c>
      <c r="F97" s="9" t="s">
        <v>138</v>
      </c>
      <c r="G97" s="9" t="s">
        <v>172</v>
      </c>
      <c r="H97" s="9" t="str">
        <f>IF(G97="","",VLOOKUP(G97,Metadata!$J$2:$K$22,2,FALSE))</f>
        <v>Porto Metropolitan Area</v>
      </c>
      <c r="I97" s="9" t="s">
        <v>138</v>
      </c>
      <c r="J97" s="9" t="str">
        <f>IF(I97="","",VLOOKUP(I97,Metadata!$P$2:$Q$43,2,FALSE))</f>
        <v>Europe</v>
      </c>
      <c r="K97" s="9" t="str">
        <f t="shared" si="0"/>
        <v>Portugal</v>
      </c>
      <c r="L97" s="9" t="s">
        <v>140</v>
      </c>
      <c r="M97" s="9" t="str">
        <f>IF(L97="","",VLOOKUP(L97,Metadata!$J$2:$K$22,2,FALSE))</f>
        <v>Lisbon Metropolitan Area</v>
      </c>
      <c r="N97" s="9" t="s">
        <v>141</v>
      </c>
      <c r="O97" s="9" t="s">
        <v>137</v>
      </c>
      <c r="P97" s="9" t="s">
        <v>142</v>
      </c>
      <c r="Q97" s="10" t="str">
        <f t="shared" si="1"/>
        <v>Full Office Job</v>
      </c>
      <c r="R97" s="10">
        <v>5</v>
      </c>
      <c r="S97" s="9" t="s">
        <v>183</v>
      </c>
      <c r="T97" s="9" t="s">
        <v>137</v>
      </c>
      <c r="U97" s="9" t="str">
        <f>IF(S97&lt;&gt;"",S97,IF(T97&lt;&gt;"",VLOOKUP(T97,Metadata!$S$2:$T$228,2,FALSE),""))</f>
        <v>Product Owner/Product Manager</v>
      </c>
      <c r="V97" s="9" t="s">
        <v>207</v>
      </c>
      <c r="W97" s="9" t="s">
        <v>137</v>
      </c>
      <c r="X97" s="9" t="s">
        <v>208</v>
      </c>
      <c r="Y97" s="9" t="s">
        <v>137</v>
      </c>
      <c r="Z97" s="9" t="s">
        <v>146</v>
      </c>
      <c r="AA97" s="9" t="s">
        <v>165</v>
      </c>
      <c r="AB97" s="9" t="s">
        <v>137</v>
      </c>
      <c r="AC97" s="9"/>
      <c r="AD97" s="9"/>
      <c r="AE97" s="9" t="s">
        <v>194</v>
      </c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 t="s">
        <v>198</v>
      </c>
      <c r="BL97" s="9"/>
      <c r="BM97" s="9"/>
      <c r="BN97" s="9" t="s">
        <v>186</v>
      </c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10"/>
      <c r="CB97" s="10" t="str">
        <f t="shared" si="5"/>
        <v/>
      </c>
      <c r="CC97" s="10"/>
      <c r="CD97" s="9" t="str">
        <f t="shared" si="2"/>
        <v/>
      </c>
      <c r="CE97" s="9" t="s">
        <v>168</v>
      </c>
      <c r="CF97" s="9" t="s">
        <v>225</v>
      </c>
      <c r="CG97" s="9">
        <f>IF(CF97="","",VLOOKUP(CF97,Metadata!$D$2:$H$20,2,FALSE))</f>
        <v>22500</v>
      </c>
      <c r="CH97" s="9">
        <f>IF(CF97="","",VLOOKUP(CF97,Metadata!$D$2:$H$20,4,FALSE))</f>
        <v>20000</v>
      </c>
      <c r="CI97" s="9">
        <f>IF(CF97="","",VLOOKUP(CF97,Metadata!$D$2:$H$20,5,FALSE))</f>
        <v>25000</v>
      </c>
      <c r="CJ97" s="9">
        <f t="shared" si="3"/>
        <v>22500</v>
      </c>
      <c r="CK97" s="9" t="s">
        <v>221</v>
      </c>
      <c r="CL97" s="10">
        <v>4</v>
      </c>
      <c r="CM97" s="10">
        <v>4</v>
      </c>
      <c r="CN97" s="10">
        <v>5</v>
      </c>
      <c r="CO97" s="10">
        <v>6</v>
      </c>
      <c r="CP97" s="10">
        <v>7</v>
      </c>
      <c r="CQ97" s="10">
        <v>7</v>
      </c>
      <c r="CR97" s="10">
        <v>5</v>
      </c>
      <c r="CS97" s="10">
        <v>5</v>
      </c>
      <c r="CT97" s="10">
        <v>5</v>
      </c>
      <c r="CU97" s="10">
        <v>6</v>
      </c>
      <c r="CV97" s="10">
        <v>5</v>
      </c>
      <c r="CW97" s="10">
        <v>5</v>
      </c>
      <c r="CX97" s="10">
        <v>7</v>
      </c>
      <c r="CY97" s="10">
        <v>4</v>
      </c>
      <c r="CZ97" s="10">
        <v>6</v>
      </c>
      <c r="DA97" s="10">
        <v>5</v>
      </c>
      <c r="DB97" s="10">
        <v>5</v>
      </c>
      <c r="DC97" s="10">
        <v>6</v>
      </c>
      <c r="DD97" s="10">
        <v>5</v>
      </c>
      <c r="DE97" s="10">
        <v>6</v>
      </c>
      <c r="DF97" s="10">
        <v>7</v>
      </c>
      <c r="DG97" s="10">
        <v>7</v>
      </c>
      <c r="DH97" s="10">
        <v>6</v>
      </c>
      <c r="DI97" s="10">
        <v>7</v>
      </c>
      <c r="DJ97" s="10">
        <v>6</v>
      </c>
      <c r="DK97" s="10">
        <v>7</v>
      </c>
      <c r="DL97" s="10">
        <v>6</v>
      </c>
      <c r="DM97" s="9" t="s">
        <v>154</v>
      </c>
      <c r="DN97" s="10">
        <v>1992</v>
      </c>
      <c r="DO97" s="9">
        <f t="shared" si="4"/>
        <v>29</v>
      </c>
      <c r="DP97" s="9" t="s">
        <v>155</v>
      </c>
      <c r="DQ97" s="9" t="s">
        <v>210</v>
      </c>
      <c r="DR97" s="9" t="s">
        <v>170</v>
      </c>
      <c r="DS97" s="9" t="s">
        <v>137</v>
      </c>
      <c r="DT97" s="9" t="s">
        <v>181</v>
      </c>
      <c r="DU97" s="9" t="s">
        <v>223</v>
      </c>
      <c r="DV97" s="9" t="str">
        <f>VLOOKUP(DU97,Metadata!$B$2:$C$7,2,FALSE)</f>
        <v>3 - 6 years</v>
      </c>
    </row>
    <row r="98" spans="1:126">
      <c r="A98" s="13">
        <v>97</v>
      </c>
      <c r="B98" s="9" t="s">
        <v>135</v>
      </c>
      <c r="C98" s="9" t="str">
        <f>VLOOKUP(B98,Metadata!$M$2:$N$6,2,FALSE)</f>
        <v>Permanent Employee</v>
      </c>
      <c r="D98" s="9" t="s">
        <v>159</v>
      </c>
      <c r="E98" s="9" t="s">
        <v>137</v>
      </c>
      <c r="F98" s="9" t="s">
        <v>138</v>
      </c>
      <c r="G98" s="9" t="s">
        <v>160</v>
      </c>
      <c r="H98" s="9" t="str">
        <f>IF(G98="","",VLOOKUP(G98,Metadata!$J$2:$K$22,2,FALSE))</f>
        <v>Centre</v>
      </c>
      <c r="I98" s="9" t="s">
        <v>138</v>
      </c>
      <c r="J98" s="9" t="str">
        <f>IF(I98="","",VLOOKUP(I98,Metadata!$P$2:$Q$43,2,FALSE))</f>
        <v>Europe</v>
      </c>
      <c r="K98" s="9" t="str">
        <f t="shared" si="0"/>
        <v>Portugal</v>
      </c>
      <c r="L98" s="9" t="s">
        <v>160</v>
      </c>
      <c r="M98" s="9" t="str">
        <f>IF(L98="","",VLOOKUP(L98,Metadata!$J$2:$K$22,2,FALSE))</f>
        <v>Centre</v>
      </c>
      <c r="N98" s="9" t="s">
        <v>141</v>
      </c>
      <c r="O98" s="9" t="s">
        <v>137</v>
      </c>
      <c r="P98" s="9" t="s">
        <v>142</v>
      </c>
      <c r="Q98" s="10" t="str">
        <f t="shared" si="1"/>
        <v>Full Office Job</v>
      </c>
      <c r="R98" s="10">
        <v>4</v>
      </c>
      <c r="S98" s="9" t="s">
        <v>192</v>
      </c>
      <c r="T98" s="9" t="s">
        <v>137</v>
      </c>
      <c r="U98" s="9" t="str">
        <f>IF(S98&lt;&gt;"",S98,IF(T98&lt;&gt;"",VLOOKUP(T98,Metadata!$S$2:$T$228,2,FALSE),""))</f>
        <v>Back-End Developer</v>
      </c>
      <c r="V98" s="9" t="s">
        <v>268</v>
      </c>
      <c r="W98" s="9" t="s">
        <v>137</v>
      </c>
      <c r="X98" s="9" t="s">
        <v>208</v>
      </c>
      <c r="Y98" s="9" t="s">
        <v>137</v>
      </c>
      <c r="Z98" s="9" t="s">
        <v>184</v>
      </c>
      <c r="AA98" s="9" t="s">
        <v>137</v>
      </c>
      <c r="AB98" s="9" t="s">
        <v>253</v>
      </c>
      <c r="AC98" s="9" t="s">
        <v>147</v>
      </c>
      <c r="AD98" s="9" t="s">
        <v>148</v>
      </c>
      <c r="AE98" s="9"/>
      <c r="AF98" s="9" t="s">
        <v>243</v>
      </c>
      <c r="AG98" s="9"/>
      <c r="AH98" s="9" t="s">
        <v>176</v>
      </c>
      <c r="AI98" s="9" t="s">
        <v>230</v>
      </c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 t="s">
        <v>150</v>
      </c>
      <c r="BZ98" s="9" t="s">
        <v>137</v>
      </c>
      <c r="CA98" s="10"/>
      <c r="CB98" s="10" t="str">
        <f t="shared" si="5"/>
        <v/>
      </c>
      <c r="CC98" s="10"/>
      <c r="CD98" s="9" t="str">
        <f t="shared" si="2"/>
        <v/>
      </c>
      <c r="CE98" s="9" t="s">
        <v>168</v>
      </c>
      <c r="CF98" s="9" t="s">
        <v>220</v>
      </c>
      <c r="CG98" s="9">
        <f>IF(CF98="","",VLOOKUP(CF98,Metadata!$D$2:$H$20,2,FALSE))</f>
        <v>27500</v>
      </c>
      <c r="CH98" s="9">
        <f>IF(CF98="","",VLOOKUP(CF98,Metadata!$D$2:$H$20,4,FALSE))</f>
        <v>25000</v>
      </c>
      <c r="CI98" s="9">
        <f>IF(CF98="","",VLOOKUP(CF98,Metadata!$D$2:$H$20,5,FALSE))</f>
        <v>30000</v>
      </c>
      <c r="CJ98" s="9">
        <f t="shared" si="3"/>
        <v>27500</v>
      </c>
      <c r="CK98" s="9" t="s">
        <v>189</v>
      </c>
      <c r="CL98" s="10">
        <v>6</v>
      </c>
      <c r="CM98" s="10">
        <v>1</v>
      </c>
      <c r="CN98" s="10">
        <v>6</v>
      </c>
      <c r="CO98" s="10">
        <v>7</v>
      </c>
      <c r="CP98" s="10">
        <v>7</v>
      </c>
      <c r="CQ98" s="10">
        <v>7</v>
      </c>
      <c r="CR98" s="10">
        <v>5</v>
      </c>
      <c r="CS98" s="10">
        <v>6</v>
      </c>
      <c r="CT98" s="10">
        <v>6</v>
      </c>
      <c r="CU98" s="10">
        <v>5</v>
      </c>
      <c r="CV98" s="10">
        <v>5</v>
      </c>
      <c r="CW98" s="10">
        <v>5</v>
      </c>
      <c r="CX98" s="10">
        <v>6</v>
      </c>
      <c r="CY98" s="10">
        <v>7</v>
      </c>
      <c r="CZ98" s="10">
        <v>6</v>
      </c>
      <c r="DA98" s="10">
        <v>7</v>
      </c>
      <c r="DB98" s="10">
        <v>6</v>
      </c>
      <c r="DC98" s="10">
        <v>6</v>
      </c>
      <c r="DD98" s="10">
        <v>6</v>
      </c>
      <c r="DE98" s="10">
        <v>7</v>
      </c>
      <c r="DF98" s="10">
        <v>6</v>
      </c>
      <c r="DG98" s="10">
        <v>4</v>
      </c>
      <c r="DH98" s="10">
        <v>6</v>
      </c>
      <c r="DI98" s="10">
        <v>6</v>
      </c>
      <c r="DJ98" s="10">
        <v>1</v>
      </c>
      <c r="DK98" s="10">
        <v>5</v>
      </c>
      <c r="DL98" s="10">
        <v>1</v>
      </c>
      <c r="DM98" s="9" t="s">
        <v>154</v>
      </c>
      <c r="DN98" s="10">
        <v>1991</v>
      </c>
      <c r="DO98" s="9">
        <f t="shared" si="4"/>
        <v>30</v>
      </c>
      <c r="DP98" s="9" t="s">
        <v>155</v>
      </c>
      <c r="DQ98" s="9" t="s">
        <v>202</v>
      </c>
      <c r="DR98" s="9" t="s">
        <v>157</v>
      </c>
      <c r="DS98" s="9" t="s">
        <v>137</v>
      </c>
      <c r="DT98" s="9" t="s">
        <v>181</v>
      </c>
      <c r="DU98" s="9" t="s">
        <v>168</v>
      </c>
      <c r="DV98" s="9" t="str">
        <f>VLOOKUP(DU98,Metadata!$B$2:$C$7,2,FALSE)</f>
        <v>0 - 3 years</v>
      </c>
    </row>
    <row r="99" spans="1:126">
      <c r="A99" s="13">
        <v>98</v>
      </c>
      <c r="B99" s="9" t="s">
        <v>135</v>
      </c>
      <c r="C99" s="9" t="str">
        <f>VLOOKUP(B99,Metadata!$M$2:$N$6,2,FALSE)</f>
        <v>Permanent Employee</v>
      </c>
      <c r="D99" s="9" t="s">
        <v>159</v>
      </c>
      <c r="E99" s="9" t="s">
        <v>137</v>
      </c>
      <c r="F99" s="9" t="s">
        <v>138</v>
      </c>
      <c r="G99" s="9" t="s">
        <v>312</v>
      </c>
      <c r="H99" s="9" t="str">
        <f>IF(G99="","",VLOOKUP(G99,Metadata!$J$2:$K$22,2,FALSE))</f>
        <v>South</v>
      </c>
      <c r="I99" s="9" t="s">
        <v>292</v>
      </c>
      <c r="J99" s="9" t="str">
        <f>IF(I99="","",VLOOKUP(I99,Metadata!$P$2:$Q$43,2,FALSE))</f>
        <v>North America</v>
      </c>
      <c r="K99" s="9" t="str">
        <f t="shared" si="0"/>
        <v>International</v>
      </c>
      <c r="L99" s="9" t="s">
        <v>137</v>
      </c>
      <c r="M99" s="9" t="str">
        <f>IF(L99="","",VLOOKUP(L99,Metadata!$J$2:$K$22,2,FALSE))</f>
        <v/>
      </c>
      <c r="N99" s="9" t="s">
        <v>141</v>
      </c>
      <c r="O99" s="9" t="s">
        <v>137</v>
      </c>
      <c r="P99" s="9" t="s">
        <v>191</v>
      </c>
      <c r="Q99" s="10" t="str">
        <f t="shared" si="1"/>
        <v>Remote Job (full or flexible)</v>
      </c>
      <c r="R99" s="10">
        <v>7</v>
      </c>
      <c r="S99" s="9" t="s">
        <v>216</v>
      </c>
      <c r="T99" s="9" t="s">
        <v>137</v>
      </c>
      <c r="U99" s="9" t="str">
        <f>IF(S99&lt;&gt;"",S99,IF(T99&lt;&gt;"",VLOOKUP(T99,Metadata!$S$2:$T$228,2,FALSE),""))</f>
        <v>Front-End Developer</v>
      </c>
      <c r="V99" s="9" t="s">
        <v>256</v>
      </c>
      <c r="W99" s="9" t="s">
        <v>137</v>
      </c>
      <c r="X99" s="9" t="s">
        <v>145</v>
      </c>
      <c r="Y99" s="9" t="s">
        <v>137</v>
      </c>
      <c r="Z99" s="9" t="s">
        <v>146</v>
      </c>
      <c r="AA99" s="9" t="s">
        <v>165</v>
      </c>
      <c r="AB99" s="9" t="s">
        <v>137</v>
      </c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 t="s">
        <v>186</v>
      </c>
      <c r="BO99" s="9"/>
      <c r="BP99" s="9"/>
      <c r="BQ99" s="9"/>
      <c r="BR99" s="9"/>
      <c r="BS99" s="9" t="s">
        <v>200</v>
      </c>
      <c r="BT99" s="9"/>
      <c r="BU99" s="9"/>
      <c r="BV99" s="9"/>
      <c r="BW99" s="9"/>
      <c r="BX99" s="9"/>
      <c r="BY99" s="9"/>
      <c r="BZ99" s="9"/>
      <c r="CA99" s="10"/>
      <c r="CB99" s="10" t="str">
        <f t="shared" si="5"/>
        <v/>
      </c>
      <c r="CC99" s="10"/>
      <c r="CD99" s="9" t="str">
        <f t="shared" si="2"/>
        <v/>
      </c>
      <c r="CE99" s="9" t="s">
        <v>151</v>
      </c>
      <c r="CF99" s="9" t="s">
        <v>248</v>
      </c>
      <c r="CG99" s="9">
        <f>IF(CF99="","",VLOOKUP(CF99,Metadata!$D$2:$H$20,2,FALSE))</f>
        <v>57500</v>
      </c>
      <c r="CH99" s="9">
        <f>IF(CF99="","",VLOOKUP(CF99,Metadata!$D$2:$H$20,4,FALSE))</f>
        <v>55000</v>
      </c>
      <c r="CI99" s="9">
        <f>IF(CF99="","",VLOOKUP(CF99,Metadata!$D$2:$H$20,5,FALSE))</f>
        <v>60000</v>
      </c>
      <c r="CJ99" s="9">
        <f t="shared" si="3"/>
        <v>57500</v>
      </c>
      <c r="CK99" s="9" t="s">
        <v>153</v>
      </c>
      <c r="CL99" s="10">
        <v>7</v>
      </c>
      <c r="CM99" s="10">
        <v>3</v>
      </c>
      <c r="CN99" s="10">
        <v>7</v>
      </c>
      <c r="CO99" s="10">
        <v>7</v>
      </c>
      <c r="CP99" s="10">
        <v>5</v>
      </c>
      <c r="CQ99" s="10">
        <v>6</v>
      </c>
      <c r="CR99" s="10">
        <v>7</v>
      </c>
      <c r="CS99" s="10">
        <v>6</v>
      </c>
      <c r="CT99" s="10">
        <v>5</v>
      </c>
      <c r="CU99" s="10">
        <v>6</v>
      </c>
      <c r="CV99" s="10">
        <v>5</v>
      </c>
      <c r="CW99" s="10">
        <v>4</v>
      </c>
      <c r="CX99" s="10">
        <v>6</v>
      </c>
      <c r="CY99" s="10">
        <v>6</v>
      </c>
      <c r="CZ99" s="10">
        <v>6</v>
      </c>
      <c r="DA99" s="10">
        <v>5</v>
      </c>
      <c r="DB99" s="10">
        <v>5</v>
      </c>
      <c r="DC99" s="10">
        <v>7</v>
      </c>
      <c r="DD99" s="10">
        <v>5</v>
      </c>
      <c r="DE99" s="10">
        <v>7</v>
      </c>
      <c r="DF99" s="10">
        <v>7</v>
      </c>
      <c r="DG99" s="10">
        <v>7</v>
      </c>
      <c r="DH99" s="10">
        <v>6</v>
      </c>
      <c r="DI99" s="10">
        <v>6</v>
      </c>
      <c r="DJ99" s="10">
        <v>4</v>
      </c>
      <c r="DK99" s="10">
        <v>4</v>
      </c>
      <c r="DL99" s="10">
        <v>6</v>
      </c>
      <c r="DM99" s="9" t="s">
        <v>154</v>
      </c>
      <c r="DN99" s="10">
        <v>1982</v>
      </c>
      <c r="DO99" s="9">
        <f t="shared" si="4"/>
        <v>39</v>
      </c>
      <c r="DP99" s="9" t="s">
        <v>155</v>
      </c>
      <c r="DQ99" s="9" t="s">
        <v>156</v>
      </c>
      <c r="DR99" s="9" t="s">
        <v>157</v>
      </c>
      <c r="DS99" s="9" t="s">
        <v>137</v>
      </c>
      <c r="DT99" s="9" t="s">
        <v>181</v>
      </c>
      <c r="DU99" s="9" t="s">
        <v>158</v>
      </c>
      <c r="DV99" s="9" t="str">
        <f>VLOOKUP(DU99,Metadata!$B$2:$C$7,2,FALSE)</f>
        <v>6+ years</v>
      </c>
    </row>
    <row r="100" spans="1:126">
      <c r="A100" s="13">
        <v>99</v>
      </c>
      <c r="B100" s="9" t="s">
        <v>135</v>
      </c>
      <c r="C100" s="9" t="str">
        <f>VLOOKUP(B100,Metadata!$M$2:$N$6,2,FALSE)</f>
        <v>Permanent Employee</v>
      </c>
      <c r="D100" s="9" t="s">
        <v>159</v>
      </c>
      <c r="E100" s="9" t="s">
        <v>137</v>
      </c>
      <c r="F100" s="9" t="s">
        <v>138</v>
      </c>
      <c r="G100" s="9" t="s">
        <v>140</v>
      </c>
      <c r="H100" s="9" t="str">
        <f>IF(G100="","",VLOOKUP(G100,Metadata!$J$2:$K$22,2,FALSE))</f>
        <v>Lisbon Metropolitan Area</v>
      </c>
      <c r="I100" s="9" t="s">
        <v>138</v>
      </c>
      <c r="J100" s="9" t="str">
        <f>IF(I100="","",VLOOKUP(I100,Metadata!$P$2:$Q$43,2,FALSE))</f>
        <v>Europe</v>
      </c>
      <c r="K100" s="9" t="str">
        <f t="shared" si="0"/>
        <v>Portugal</v>
      </c>
      <c r="L100" s="9" t="s">
        <v>140</v>
      </c>
      <c r="M100" s="9" t="str">
        <f>IF(L100="","",VLOOKUP(L100,Metadata!$J$2:$K$22,2,FALSE))</f>
        <v>Lisbon Metropolitan Area</v>
      </c>
      <c r="N100" s="9" t="s">
        <v>141</v>
      </c>
      <c r="O100" s="9" t="s">
        <v>137</v>
      </c>
      <c r="P100" s="9" t="s">
        <v>191</v>
      </c>
      <c r="Q100" s="10" t="str">
        <f t="shared" si="1"/>
        <v>Remote Job (full or flexible)</v>
      </c>
      <c r="R100" s="10">
        <v>6</v>
      </c>
      <c r="S100" s="9" t="s">
        <v>143</v>
      </c>
      <c r="T100" s="9" t="s">
        <v>137</v>
      </c>
      <c r="U100" s="9" t="str">
        <f>IF(S100&lt;&gt;"",S100,IF(T100&lt;&gt;"",VLOOKUP(T100,Metadata!$S$2:$T$228,2,FALSE),""))</f>
        <v>Technical Team Leader</v>
      </c>
      <c r="V100" s="9" t="s">
        <v>256</v>
      </c>
      <c r="W100" s="9" t="s">
        <v>137</v>
      </c>
      <c r="X100" s="9" t="s">
        <v>163</v>
      </c>
      <c r="Y100" s="9" t="s">
        <v>137</v>
      </c>
      <c r="Z100" s="9" t="s">
        <v>262</v>
      </c>
      <c r="AA100" s="9" t="s">
        <v>165</v>
      </c>
      <c r="AB100" s="9" t="s">
        <v>137</v>
      </c>
      <c r="AC100" s="9" t="s">
        <v>147</v>
      </c>
      <c r="AD100" s="9"/>
      <c r="AE100" s="9"/>
      <c r="AF100" s="9"/>
      <c r="AG100" s="9"/>
      <c r="AH100" s="9"/>
      <c r="AI100" s="9"/>
      <c r="AJ100" s="9"/>
      <c r="AK100" s="9" t="s">
        <v>302</v>
      </c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 t="s">
        <v>325</v>
      </c>
      <c r="BF100" s="9"/>
      <c r="BG100" s="9"/>
      <c r="BH100" s="9"/>
      <c r="BI100" s="9"/>
      <c r="BJ100" s="9" t="s">
        <v>167</v>
      </c>
      <c r="BK100" s="9"/>
      <c r="BL100" s="9"/>
      <c r="BM100" s="9" t="s">
        <v>303</v>
      </c>
      <c r="BN100" s="9" t="s">
        <v>186</v>
      </c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10"/>
      <c r="CB100" s="10" t="str">
        <f t="shared" si="5"/>
        <v/>
      </c>
      <c r="CC100" s="10"/>
      <c r="CD100" s="9" t="str">
        <f t="shared" si="2"/>
        <v/>
      </c>
      <c r="CE100" s="9" t="s">
        <v>151</v>
      </c>
      <c r="CF100" s="9" t="s">
        <v>254</v>
      </c>
      <c r="CG100" s="9">
        <f>IF(CF100="","",VLOOKUP(CF100,Metadata!$D$2:$H$20,2,FALSE))</f>
        <v>37500</v>
      </c>
      <c r="CH100" s="9">
        <f>IF(CF100="","",VLOOKUP(CF100,Metadata!$D$2:$H$20,4,FALSE))</f>
        <v>35000</v>
      </c>
      <c r="CI100" s="9">
        <f>IF(CF100="","",VLOOKUP(CF100,Metadata!$D$2:$H$20,5,FALSE))</f>
        <v>40000</v>
      </c>
      <c r="CJ100" s="9">
        <f t="shared" si="3"/>
        <v>37500</v>
      </c>
      <c r="CK100" s="9" t="s">
        <v>153</v>
      </c>
      <c r="CL100" s="10">
        <v>4</v>
      </c>
      <c r="CM100" s="10">
        <v>5</v>
      </c>
      <c r="CN100" s="10">
        <v>7</v>
      </c>
      <c r="CO100" s="10">
        <v>7</v>
      </c>
      <c r="CP100" s="10">
        <v>5</v>
      </c>
      <c r="CQ100" s="10">
        <v>6</v>
      </c>
      <c r="CR100" s="10">
        <v>7</v>
      </c>
      <c r="CS100" s="10">
        <v>7</v>
      </c>
      <c r="CT100" s="10">
        <v>7</v>
      </c>
      <c r="CU100" s="10">
        <v>6</v>
      </c>
      <c r="CV100" s="10">
        <v>5</v>
      </c>
      <c r="CW100" s="10">
        <v>4</v>
      </c>
      <c r="CX100" s="10">
        <v>7</v>
      </c>
      <c r="CY100" s="10">
        <v>7</v>
      </c>
      <c r="CZ100" s="10">
        <v>7</v>
      </c>
      <c r="DA100" s="10">
        <v>4</v>
      </c>
      <c r="DB100" s="10">
        <v>4</v>
      </c>
      <c r="DC100" s="10">
        <v>7</v>
      </c>
      <c r="DD100" s="10">
        <v>5</v>
      </c>
      <c r="DE100" s="10">
        <v>6</v>
      </c>
      <c r="DF100" s="10">
        <v>5</v>
      </c>
      <c r="DG100" s="10">
        <v>6</v>
      </c>
      <c r="DH100" s="10">
        <v>7</v>
      </c>
      <c r="DI100" s="10">
        <v>7</v>
      </c>
      <c r="DJ100" s="10">
        <v>5</v>
      </c>
      <c r="DK100" s="10">
        <v>4</v>
      </c>
      <c r="DL100" s="10">
        <v>5</v>
      </c>
      <c r="DM100" s="9" t="s">
        <v>154</v>
      </c>
      <c r="DN100" s="10">
        <v>1986</v>
      </c>
      <c r="DO100" s="9">
        <f t="shared" si="4"/>
        <v>35</v>
      </c>
      <c r="DP100" s="9" t="s">
        <v>155</v>
      </c>
      <c r="DQ100" s="9" t="s">
        <v>210</v>
      </c>
      <c r="DR100" s="9" t="s">
        <v>157</v>
      </c>
      <c r="DS100" s="9" t="s">
        <v>137</v>
      </c>
      <c r="DT100" s="9" t="s">
        <v>181</v>
      </c>
      <c r="DU100" s="9" t="s">
        <v>158</v>
      </c>
      <c r="DV100" s="9" t="str">
        <f>VLOOKUP(DU100,Metadata!$B$2:$C$7,2,FALSE)</f>
        <v>6+ years</v>
      </c>
    </row>
    <row r="101" spans="1:126">
      <c r="A101" s="13">
        <v>100</v>
      </c>
      <c r="B101" s="9" t="s">
        <v>326</v>
      </c>
      <c r="C101" s="9" t="str">
        <f>VLOOKUP(B101,Metadata!$M$2:$N$6,2,FALSE)</f>
        <v>Permanent Employee</v>
      </c>
      <c r="D101" s="9" t="s">
        <v>136</v>
      </c>
      <c r="E101" s="9" t="s">
        <v>137</v>
      </c>
      <c r="F101" s="9" t="s">
        <v>138</v>
      </c>
      <c r="G101" s="9" t="s">
        <v>283</v>
      </c>
      <c r="H101" s="9" t="str">
        <f>IF(G101="","",VLOOKUP(G101,Metadata!$J$2:$K$22,2,FALSE))</f>
        <v>Lisbon Metropolitan Area</v>
      </c>
      <c r="I101" s="9" t="s">
        <v>138</v>
      </c>
      <c r="J101" s="9" t="str">
        <f>IF(I101="","",VLOOKUP(I101,Metadata!$P$2:$Q$43,2,FALSE))</f>
        <v>Europe</v>
      </c>
      <c r="K101" s="9" t="str">
        <f t="shared" si="0"/>
        <v>Portugal</v>
      </c>
      <c r="L101" s="9" t="s">
        <v>283</v>
      </c>
      <c r="M101" s="9" t="str">
        <f>IF(L101="","",VLOOKUP(L101,Metadata!$J$2:$K$22,2,FALSE))</f>
        <v>Lisbon Metropolitan Area</v>
      </c>
      <c r="N101" s="9" t="s">
        <v>141</v>
      </c>
      <c r="O101" s="9" t="s">
        <v>137</v>
      </c>
      <c r="P101" s="9" t="s">
        <v>191</v>
      </c>
      <c r="Q101" s="10" t="str">
        <f t="shared" si="1"/>
        <v>Remote Job (full or flexible)</v>
      </c>
      <c r="R101" s="10">
        <v>4</v>
      </c>
      <c r="S101" s="9" t="s">
        <v>266</v>
      </c>
      <c r="T101" s="9" t="s">
        <v>137</v>
      </c>
      <c r="U101" s="9" t="str">
        <f>IF(S101&lt;&gt;"",S101,IF(T101&lt;&gt;"",VLOOKUP(T101,Metadata!$S$2:$T$228,2,FALSE),""))</f>
        <v>Data Scientist/Data Engineer</v>
      </c>
      <c r="V101" s="9" t="s">
        <v>207</v>
      </c>
      <c r="W101" s="9" t="s">
        <v>137</v>
      </c>
      <c r="X101" s="9" t="s">
        <v>208</v>
      </c>
      <c r="Y101" s="9" t="s">
        <v>137</v>
      </c>
      <c r="Z101" s="9" t="s">
        <v>262</v>
      </c>
      <c r="AA101" s="9" t="s">
        <v>137</v>
      </c>
      <c r="AB101" s="9" t="s">
        <v>137</v>
      </c>
      <c r="AC101" s="9" t="s">
        <v>147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 t="s">
        <v>150</v>
      </c>
      <c r="BZ101" s="9" t="s">
        <v>137</v>
      </c>
      <c r="CA101" s="10"/>
      <c r="CB101" s="10" t="str">
        <f t="shared" si="5"/>
        <v/>
      </c>
      <c r="CC101" s="10"/>
      <c r="CD101" s="9" t="str">
        <f t="shared" si="2"/>
        <v/>
      </c>
      <c r="CE101" s="9" t="s">
        <v>232</v>
      </c>
      <c r="CF101" s="9" t="s">
        <v>188</v>
      </c>
      <c r="CG101" s="9">
        <f>IF(CF101="","",VLOOKUP(CF101,Metadata!$D$2:$H$20,2,FALSE))</f>
        <v>17500</v>
      </c>
      <c r="CH101" s="9">
        <f>IF(CF101="","",VLOOKUP(CF101,Metadata!$D$2:$H$20,4,FALSE))</f>
        <v>15000</v>
      </c>
      <c r="CI101" s="9">
        <f>IF(CF101="","",VLOOKUP(CF101,Metadata!$D$2:$H$20,5,FALSE))</f>
        <v>20000</v>
      </c>
      <c r="CJ101" s="9">
        <f t="shared" si="3"/>
        <v>17500</v>
      </c>
      <c r="CK101" s="9" t="s">
        <v>153</v>
      </c>
      <c r="CL101" s="10">
        <v>7</v>
      </c>
      <c r="CM101" s="10">
        <v>1</v>
      </c>
      <c r="CN101" s="10">
        <v>7</v>
      </c>
      <c r="CO101" s="10">
        <v>5</v>
      </c>
      <c r="CP101" s="10">
        <v>7</v>
      </c>
      <c r="CQ101" s="10">
        <v>7</v>
      </c>
      <c r="CR101" s="10">
        <v>5</v>
      </c>
      <c r="CS101" s="10">
        <v>5</v>
      </c>
      <c r="CT101" s="10">
        <v>7</v>
      </c>
      <c r="CU101" s="10">
        <v>5</v>
      </c>
      <c r="CV101" s="10">
        <v>5</v>
      </c>
      <c r="CW101" s="10">
        <v>4</v>
      </c>
      <c r="CX101" s="10">
        <v>5</v>
      </c>
      <c r="CY101" s="10">
        <v>5</v>
      </c>
      <c r="CZ101" s="10">
        <v>7</v>
      </c>
      <c r="DA101" s="10">
        <v>4</v>
      </c>
      <c r="DB101" s="10">
        <v>4</v>
      </c>
      <c r="DC101" s="10">
        <v>7</v>
      </c>
      <c r="DD101" s="10">
        <v>7</v>
      </c>
      <c r="DE101" s="10">
        <v>7</v>
      </c>
      <c r="DF101" s="10">
        <v>7</v>
      </c>
      <c r="DG101" s="10">
        <v>6</v>
      </c>
      <c r="DH101" s="10">
        <v>6</v>
      </c>
      <c r="DI101" s="10">
        <v>7</v>
      </c>
      <c r="DJ101" s="10">
        <v>4</v>
      </c>
      <c r="DK101" s="10">
        <v>4</v>
      </c>
      <c r="DL101" s="10">
        <v>6</v>
      </c>
      <c r="DM101" s="9" t="s">
        <v>154</v>
      </c>
      <c r="DN101" s="10">
        <v>1999</v>
      </c>
      <c r="DO101" s="9">
        <f t="shared" si="4"/>
        <v>22</v>
      </c>
      <c r="DP101" s="9" t="s">
        <v>155</v>
      </c>
      <c r="DQ101" s="9" t="s">
        <v>156</v>
      </c>
      <c r="DR101" s="9" t="s">
        <v>157</v>
      </c>
      <c r="DS101" s="9" t="s">
        <v>137</v>
      </c>
      <c r="DT101" s="9" t="s">
        <v>181</v>
      </c>
      <c r="DU101" s="9" t="s">
        <v>233</v>
      </c>
      <c r="DV101" s="9" t="str">
        <f>VLOOKUP(DU101,Metadata!$B$2:$C$7,2,FALSE)</f>
        <v>0 - 3 years</v>
      </c>
    </row>
    <row r="102" spans="1:126">
      <c r="A102" s="13">
        <v>101</v>
      </c>
      <c r="B102" s="9" t="s">
        <v>135</v>
      </c>
      <c r="C102" s="9" t="str">
        <f>VLOOKUP(B102,Metadata!$M$2:$N$6,2,FALSE)</f>
        <v>Permanent Employee</v>
      </c>
      <c r="D102" s="9" t="s">
        <v>159</v>
      </c>
      <c r="E102" s="9" t="s">
        <v>137</v>
      </c>
      <c r="F102" s="9" t="s">
        <v>138</v>
      </c>
      <c r="G102" s="9" t="s">
        <v>172</v>
      </c>
      <c r="H102" s="9" t="str">
        <f>IF(G102="","",VLOOKUP(G102,Metadata!$J$2:$K$22,2,FALSE))</f>
        <v>Porto Metropolitan Area</v>
      </c>
      <c r="I102" s="9" t="s">
        <v>138</v>
      </c>
      <c r="J102" s="9" t="str">
        <f>IF(I102="","",VLOOKUP(I102,Metadata!$P$2:$Q$43,2,FALSE))</f>
        <v>Europe</v>
      </c>
      <c r="K102" s="9" t="str">
        <f t="shared" si="0"/>
        <v>Portugal</v>
      </c>
      <c r="L102" s="9" t="s">
        <v>172</v>
      </c>
      <c r="M102" s="9" t="str">
        <f>IF(L102="","",VLOOKUP(L102,Metadata!$J$2:$K$22,2,FALSE))</f>
        <v>Porto Metropolitan Area</v>
      </c>
      <c r="N102" s="9" t="s">
        <v>205</v>
      </c>
      <c r="O102" s="9" t="s">
        <v>137</v>
      </c>
      <c r="P102" s="9" t="s">
        <v>137</v>
      </c>
      <c r="Q102" s="10" t="str">
        <f t="shared" si="1"/>
        <v>Full Office Job</v>
      </c>
      <c r="R102" s="10">
        <v>4</v>
      </c>
      <c r="S102" s="9" t="s">
        <v>192</v>
      </c>
      <c r="T102" s="9" t="s">
        <v>137</v>
      </c>
      <c r="U102" s="9" t="str">
        <f>IF(S102&lt;&gt;"",S102,IF(T102&lt;&gt;"",VLOOKUP(T102,Metadata!$S$2:$T$228,2,FALSE),""))</f>
        <v>Back-End Developer</v>
      </c>
      <c r="V102" s="9" t="s">
        <v>162</v>
      </c>
      <c r="W102" s="9" t="s">
        <v>137</v>
      </c>
      <c r="X102" s="9" t="s">
        <v>163</v>
      </c>
      <c r="Y102" s="9" t="s">
        <v>137</v>
      </c>
      <c r="Z102" s="9" t="s">
        <v>193</v>
      </c>
      <c r="AA102" s="9" t="s">
        <v>137</v>
      </c>
      <c r="AB102" s="9" t="s">
        <v>137</v>
      </c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 t="s">
        <v>195</v>
      </c>
      <c r="AO102" s="9"/>
      <c r="AP102" s="9"/>
      <c r="AQ102" s="9"/>
      <c r="AR102" s="9"/>
      <c r="AS102" s="9"/>
      <c r="AT102" s="9"/>
      <c r="AU102" s="9"/>
      <c r="AV102" s="9"/>
      <c r="AW102" s="9"/>
      <c r="AX102" s="9" t="s">
        <v>196</v>
      </c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 t="s">
        <v>198</v>
      </c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 t="s">
        <v>327</v>
      </c>
      <c r="CA102" s="10"/>
      <c r="CB102" s="10" t="str">
        <f t="shared" si="5"/>
        <v/>
      </c>
      <c r="CC102" s="10"/>
      <c r="CD102" s="9" t="str">
        <f t="shared" si="2"/>
        <v/>
      </c>
      <c r="CE102" s="9" t="s">
        <v>168</v>
      </c>
      <c r="CF102" s="9" t="s">
        <v>169</v>
      </c>
      <c r="CG102" s="9">
        <f>IF(CF102="","",VLOOKUP(CF102,Metadata!$D$2:$H$20,2,FALSE))</f>
        <v>12500</v>
      </c>
      <c r="CH102" s="9">
        <f>IF(CF102="","",VLOOKUP(CF102,Metadata!$D$2:$H$20,4,FALSE))</f>
        <v>0</v>
      </c>
      <c r="CI102" s="9">
        <f>IF(CF102="","",VLOOKUP(CF102,Metadata!$D$2:$H$20,5,FALSE))</f>
        <v>15000</v>
      </c>
      <c r="CJ102" s="9">
        <f t="shared" si="3"/>
        <v>12500</v>
      </c>
      <c r="CK102" s="9" t="s">
        <v>153</v>
      </c>
      <c r="CL102" s="10">
        <v>1</v>
      </c>
      <c r="CM102" s="10">
        <v>4</v>
      </c>
      <c r="CN102" s="10">
        <v>6</v>
      </c>
      <c r="CO102" s="10">
        <v>6</v>
      </c>
      <c r="CP102" s="10">
        <v>7</v>
      </c>
      <c r="CQ102" s="10">
        <v>6</v>
      </c>
      <c r="CR102" s="10">
        <v>4</v>
      </c>
      <c r="CS102" s="10">
        <v>5</v>
      </c>
      <c r="CT102" s="10">
        <v>6</v>
      </c>
      <c r="CU102" s="10">
        <v>5</v>
      </c>
      <c r="CV102" s="10">
        <v>5</v>
      </c>
      <c r="CW102" s="10">
        <v>5</v>
      </c>
      <c r="CX102" s="10">
        <v>6</v>
      </c>
      <c r="CY102" s="10">
        <v>5</v>
      </c>
      <c r="CZ102" s="10">
        <v>6</v>
      </c>
      <c r="DA102" s="10">
        <v>6</v>
      </c>
      <c r="DB102" s="10">
        <v>6</v>
      </c>
      <c r="DC102" s="10">
        <v>5</v>
      </c>
      <c r="DD102" s="10">
        <v>5</v>
      </c>
      <c r="DE102" s="10">
        <v>7</v>
      </c>
      <c r="DF102" s="10">
        <v>6</v>
      </c>
      <c r="DG102" s="10">
        <v>5</v>
      </c>
      <c r="DH102" s="10">
        <v>6</v>
      </c>
      <c r="DI102" s="10">
        <v>5</v>
      </c>
      <c r="DJ102" s="10">
        <v>4</v>
      </c>
      <c r="DK102" s="10">
        <v>5</v>
      </c>
      <c r="DL102" s="10">
        <v>5</v>
      </c>
      <c r="DM102" s="9" t="s">
        <v>154</v>
      </c>
      <c r="DN102" s="10">
        <v>1993</v>
      </c>
      <c r="DO102" s="9">
        <f t="shared" si="4"/>
        <v>28</v>
      </c>
      <c r="DP102" s="9" t="s">
        <v>155</v>
      </c>
      <c r="DQ102" s="9" t="s">
        <v>298</v>
      </c>
      <c r="DR102" s="9" t="s">
        <v>157</v>
      </c>
      <c r="DS102" s="9" t="s">
        <v>137</v>
      </c>
      <c r="DT102" s="9" t="s">
        <v>181</v>
      </c>
      <c r="DU102" s="9" t="s">
        <v>168</v>
      </c>
      <c r="DV102" s="9" t="str">
        <f>VLOOKUP(DU102,Metadata!$B$2:$C$7,2,FALSE)</f>
        <v>0 - 3 years</v>
      </c>
    </row>
    <row r="103" spans="1:126">
      <c r="A103" s="13">
        <v>102</v>
      </c>
      <c r="B103" s="9" t="s">
        <v>135</v>
      </c>
      <c r="C103" s="9" t="str">
        <f>VLOOKUP(B103,Metadata!$M$2:$N$6,2,FALSE)</f>
        <v>Permanent Employee</v>
      </c>
      <c r="D103" s="9" t="s">
        <v>159</v>
      </c>
      <c r="E103" s="9" t="s">
        <v>137</v>
      </c>
      <c r="F103" s="9" t="s">
        <v>138</v>
      </c>
      <c r="G103" s="9" t="s">
        <v>140</v>
      </c>
      <c r="H103" s="9" t="str">
        <f>IF(G103="","",VLOOKUP(G103,Metadata!$J$2:$K$22,2,FALSE))</f>
        <v>Lisbon Metropolitan Area</v>
      </c>
      <c r="I103" s="9" t="s">
        <v>255</v>
      </c>
      <c r="J103" s="9" t="str">
        <f>IF(I103="","",VLOOKUP(I103,Metadata!$P$2:$Q$43,2,FALSE))</f>
        <v>Europe</v>
      </c>
      <c r="K103" s="9" t="str">
        <f t="shared" si="0"/>
        <v>International</v>
      </c>
      <c r="L103" s="9" t="s">
        <v>137</v>
      </c>
      <c r="M103" s="9" t="str">
        <f>IF(L103="","",VLOOKUP(L103,Metadata!$J$2:$K$22,2,FALSE))</f>
        <v/>
      </c>
      <c r="N103" s="9" t="s">
        <v>141</v>
      </c>
      <c r="O103" s="9" t="s">
        <v>137</v>
      </c>
      <c r="P103" s="9" t="s">
        <v>191</v>
      </c>
      <c r="Q103" s="10" t="str">
        <f t="shared" si="1"/>
        <v>Remote Job (full or flexible)</v>
      </c>
      <c r="R103" s="10">
        <v>5</v>
      </c>
      <c r="S103" s="9" t="s">
        <v>206</v>
      </c>
      <c r="T103" s="9" t="s">
        <v>137</v>
      </c>
      <c r="U103" s="9" t="str">
        <f>IF(S103&lt;&gt;"",S103,IF(T103&lt;&gt;"",VLOOKUP(T103,Metadata!$S$2:$T$228,2,FALSE),""))</f>
        <v>Mobile Apps Developer</v>
      </c>
      <c r="V103" s="9" t="s">
        <v>256</v>
      </c>
      <c r="W103" s="9" t="s">
        <v>137</v>
      </c>
      <c r="X103" s="9" t="s">
        <v>175</v>
      </c>
      <c r="Y103" s="9" t="s">
        <v>137</v>
      </c>
      <c r="Z103" s="9" t="s">
        <v>184</v>
      </c>
      <c r="AA103" s="9" t="s">
        <v>137</v>
      </c>
      <c r="AB103" s="9" t="s">
        <v>137</v>
      </c>
      <c r="AC103" s="9"/>
      <c r="AD103" s="9"/>
      <c r="AE103" s="9"/>
      <c r="AF103" s="9"/>
      <c r="AG103" s="9"/>
      <c r="AH103" s="9"/>
      <c r="AI103" s="9"/>
      <c r="AJ103" s="9"/>
      <c r="AK103" s="9"/>
      <c r="AL103" s="9" t="s">
        <v>177</v>
      </c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 t="s">
        <v>294</v>
      </c>
      <c r="CA103" s="10"/>
      <c r="CB103" s="10" t="str">
        <f t="shared" si="5"/>
        <v/>
      </c>
      <c r="CC103" s="10"/>
      <c r="CD103" s="9" t="str">
        <f t="shared" si="2"/>
        <v/>
      </c>
      <c r="CE103" s="9" t="s">
        <v>232</v>
      </c>
      <c r="CF103" s="9" t="s">
        <v>328</v>
      </c>
      <c r="CG103" s="9">
        <f>IF(CF103="","",VLOOKUP(CF103,Metadata!$D$2:$H$20,2,FALSE))</f>
        <v>72500</v>
      </c>
      <c r="CH103" s="9">
        <f>IF(CF103="","",VLOOKUP(CF103,Metadata!$D$2:$H$20,4,FALSE))</f>
        <v>70000</v>
      </c>
      <c r="CI103" s="9">
        <f>IF(CF103="","",VLOOKUP(CF103,Metadata!$D$2:$H$20,5,FALSE))</f>
        <v>75000</v>
      </c>
      <c r="CJ103" s="9">
        <f t="shared" si="3"/>
        <v>72500</v>
      </c>
      <c r="CK103" s="9" t="s">
        <v>201</v>
      </c>
      <c r="CL103" s="10">
        <v>6</v>
      </c>
      <c r="CM103" s="10">
        <v>3</v>
      </c>
      <c r="CN103" s="10">
        <v>7</v>
      </c>
      <c r="CO103" s="10">
        <v>6</v>
      </c>
      <c r="CP103" s="10">
        <v>3</v>
      </c>
      <c r="CQ103" s="10">
        <v>6</v>
      </c>
      <c r="CR103" s="10">
        <v>6</v>
      </c>
      <c r="CS103" s="10">
        <v>7</v>
      </c>
      <c r="CT103" s="10">
        <v>7</v>
      </c>
      <c r="CU103" s="10">
        <v>6</v>
      </c>
      <c r="CV103" s="10">
        <v>6</v>
      </c>
      <c r="CW103" s="10">
        <v>4</v>
      </c>
      <c r="CX103" s="10">
        <v>7</v>
      </c>
      <c r="CY103" s="10">
        <v>7</v>
      </c>
      <c r="CZ103" s="10">
        <v>7</v>
      </c>
      <c r="DA103" s="10">
        <v>4</v>
      </c>
      <c r="DB103" s="10">
        <v>3</v>
      </c>
      <c r="DC103" s="10">
        <v>6</v>
      </c>
      <c r="DD103" s="10">
        <v>6</v>
      </c>
      <c r="DE103" s="10">
        <v>6</v>
      </c>
      <c r="DF103" s="10">
        <v>5</v>
      </c>
      <c r="DG103" s="10">
        <v>4</v>
      </c>
      <c r="DH103" s="10">
        <v>5</v>
      </c>
      <c r="DI103" s="10">
        <v>6</v>
      </c>
      <c r="DJ103" s="10">
        <v>6</v>
      </c>
      <c r="DK103" s="10">
        <v>5</v>
      </c>
      <c r="DL103" s="10">
        <v>5</v>
      </c>
      <c r="DM103" s="9" t="s">
        <v>154</v>
      </c>
      <c r="DN103" s="10">
        <v>1993</v>
      </c>
      <c r="DO103" s="9">
        <f t="shared" si="4"/>
        <v>28</v>
      </c>
      <c r="DP103" s="9" t="s">
        <v>155</v>
      </c>
      <c r="DQ103" s="9" t="s">
        <v>156</v>
      </c>
      <c r="DR103" s="9" t="s">
        <v>157</v>
      </c>
      <c r="DS103" s="9" t="s">
        <v>137</v>
      </c>
      <c r="DT103" s="9" t="s">
        <v>181</v>
      </c>
      <c r="DU103" s="9" t="s">
        <v>223</v>
      </c>
      <c r="DV103" s="9" t="str">
        <f>VLOOKUP(DU103,Metadata!$B$2:$C$7,2,FALSE)</f>
        <v>3 - 6 years</v>
      </c>
    </row>
    <row r="104" spans="1:126">
      <c r="A104" s="13">
        <v>103</v>
      </c>
      <c r="B104" s="9" t="s">
        <v>135</v>
      </c>
      <c r="C104" s="9" t="str">
        <f>VLOOKUP(B104,Metadata!$M$2:$N$6,2,FALSE)</f>
        <v>Permanent Employee</v>
      </c>
      <c r="D104" s="9" t="s">
        <v>159</v>
      </c>
      <c r="E104" s="9" t="s">
        <v>137</v>
      </c>
      <c r="F104" s="9" t="s">
        <v>138</v>
      </c>
      <c r="G104" s="9" t="s">
        <v>190</v>
      </c>
      <c r="H104" s="9" t="str">
        <f>IF(G104="","",VLOOKUP(G104,Metadata!$J$2:$K$22,2,FALSE))</f>
        <v>North</v>
      </c>
      <c r="I104" s="9" t="s">
        <v>138</v>
      </c>
      <c r="J104" s="9" t="str">
        <f>IF(I104="","",VLOOKUP(I104,Metadata!$P$2:$Q$43,2,FALSE))</f>
        <v>Europe</v>
      </c>
      <c r="K104" s="9" t="str">
        <f t="shared" si="0"/>
        <v>Portugal</v>
      </c>
      <c r="L104" s="9" t="s">
        <v>190</v>
      </c>
      <c r="M104" s="9" t="str">
        <f>IF(L104="","",VLOOKUP(L104,Metadata!$J$2:$K$22,2,FALSE))</f>
        <v>North</v>
      </c>
      <c r="N104" s="9" t="s">
        <v>141</v>
      </c>
      <c r="O104" s="9" t="s">
        <v>137</v>
      </c>
      <c r="P104" s="9" t="s">
        <v>142</v>
      </c>
      <c r="Q104" s="10" t="str">
        <f t="shared" si="1"/>
        <v>Full Office Job</v>
      </c>
      <c r="R104" s="10">
        <v>5</v>
      </c>
      <c r="S104" s="9" t="s">
        <v>161</v>
      </c>
      <c r="T104" s="9" t="s">
        <v>137</v>
      </c>
      <c r="U104" s="9" t="str">
        <f>IF(S104&lt;&gt;"",S104,IF(T104&lt;&gt;"",VLOOKUP(T104,Metadata!$S$2:$T$228,2,FALSE),""))</f>
        <v>Full-Stack Developer</v>
      </c>
      <c r="V104" s="9" t="s">
        <v>264</v>
      </c>
      <c r="W104" s="9" t="s">
        <v>137</v>
      </c>
      <c r="X104" s="9" t="s">
        <v>163</v>
      </c>
      <c r="Y104" s="9" t="s">
        <v>137</v>
      </c>
      <c r="Z104" s="9" t="s">
        <v>193</v>
      </c>
      <c r="AA104" s="9" t="s">
        <v>165</v>
      </c>
      <c r="AB104" s="9" t="s">
        <v>137</v>
      </c>
      <c r="AC104" s="9" t="s">
        <v>147</v>
      </c>
      <c r="AD104" s="9"/>
      <c r="AE104" s="9"/>
      <c r="AF104" s="9"/>
      <c r="AG104" s="9" t="s">
        <v>166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 t="s">
        <v>178</v>
      </c>
      <c r="BB104" s="9"/>
      <c r="BC104" s="9"/>
      <c r="BD104" s="9"/>
      <c r="BE104" s="9"/>
      <c r="BF104" s="9"/>
      <c r="BG104" s="9"/>
      <c r="BH104" s="9"/>
      <c r="BI104" s="9"/>
      <c r="BJ104" s="9" t="s">
        <v>167</v>
      </c>
      <c r="BK104" s="9"/>
      <c r="BL104" s="9"/>
      <c r="BM104" s="9"/>
      <c r="BN104" s="9"/>
      <c r="BO104" s="9"/>
      <c r="BP104" s="9" t="s">
        <v>179</v>
      </c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10"/>
      <c r="CB104" s="10" t="str">
        <f t="shared" si="5"/>
        <v/>
      </c>
      <c r="CC104" s="10"/>
      <c r="CD104" s="9" t="str">
        <f t="shared" si="2"/>
        <v/>
      </c>
      <c r="CE104" s="9" t="s">
        <v>232</v>
      </c>
      <c r="CF104" s="9" t="s">
        <v>169</v>
      </c>
      <c r="CG104" s="9">
        <f>IF(CF104="","",VLOOKUP(CF104,Metadata!$D$2:$H$20,2,FALSE))</f>
        <v>12500</v>
      </c>
      <c r="CH104" s="9">
        <f>IF(CF104="","",VLOOKUP(CF104,Metadata!$D$2:$H$20,4,FALSE))</f>
        <v>0</v>
      </c>
      <c r="CI104" s="9">
        <f>IF(CF104="","",VLOOKUP(CF104,Metadata!$D$2:$H$20,5,FALSE))</f>
        <v>15000</v>
      </c>
      <c r="CJ104" s="9">
        <f t="shared" si="3"/>
        <v>12500</v>
      </c>
      <c r="CK104" s="9" t="s">
        <v>153</v>
      </c>
      <c r="CL104" s="10">
        <v>1</v>
      </c>
      <c r="CM104" s="10">
        <v>3</v>
      </c>
      <c r="CN104" s="10">
        <v>5</v>
      </c>
      <c r="CO104" s="10">
        <v>5</v>
      </c>
      <c r="CP104" s="10">
        <v>6</v>
      </c>
      <c r="CQ104" s="10">
        <v>7</v>
      </c>
      <c r="CR104" s="10">
        <v>5</v>
      </c>
      <c r="CS104" s="10">
        <v>6</v>
      </c>
      <c r="CT104" s="10">
        <v>7</v>
      </c>
      <c r="CU104" s="10">
        <v>6</v>
      </c>
      <c r="CV104" s="10">
        <v>6</v>
      </c>
      <c r="CW104" s="10">
        <v>6</v>
      </c>
      <c r="CX104" s="10">
        <v>7</v>
      </c>
      <c r="CY104" s="10">
        <v>5</v>
      </c>
      <c r="CZ104" s="10">
        <v>7</v>
      </c>
      <c r="DA104" s="10">
        <v>5</v>
      </c>
      <c r="DB104" s="10">
        <v>7</v>
      </c>
      <c r="DC104" s="10">
        <v>5</v>
      </c>
      <c r="DD104" s="10">
        <v>2</v>
      </c>
      <c r="DE104" s="10">
        <v>7</v>
      </c>
      <c r="DF104" s="10">
        <v>5</v>
      </c>
      <c r="DG104" s="10">
        <v>7</v>
      </c>
      <c r="DH104" s="10">
        <v>6</v>
      </c>
      <c r="DI104" s="10">
        <v>6</v>
      </c>
      <c r="DJ104" s="10">
        <v>1</v>
      </c>
      <c r="DK104" s="10">
        <v>5</v>
      </c>
      <c r="DL104" s="10">
        <v>5</v>
      </c>
      <c r="DM104" s="9" t="s">
        <v>154</v>
      </c>
      <c r="DN104" s="10">
        <v>1997</v>
      </c>
      <c r="DO104" s="9">
        <f t="shared" si="4"/>
        <v>24</v>
      </c>
      <c r="DP104" s="9" t="s">
        <v>155</v>
      </c>
      <c r="DQ104" s="9" t="s">
        <v>156</v>
      </c>
      <c r="DR104" s="9" t="s">
        <v>137</v>
      </c>
      <c r="DS104" s="9" t="s">
        <v>329</v>
      </c>
      <c r="DT104" s="9" t="s">
        <v>181</v>
      </c>
      <c r="DU104" s="9" t="s">
        <v>223</v>
      </c>
      <c r="DV104" s="9" t="str">
        <f>VLOOKUP(DU104,Metadata!$B$2:$C$7,2,FALSE)</f>
        <v>3 - 6 years</v>
      </c>
    </row>
    <row r="105" spans="1:126">
      <c r="A105" s="13">
        <v>104</v>
      </c>
      <c r="B105" s="9" t="s">
        <v>135</v>
      </c>
      <c r="C105" s="9" t="str">
        <f>VLOOKUP(B105,Metadata!$M$2:$N$6,2,FALSE)</f>
        <v>Permanent Employee</v>
      </c>
      <c r="D105" s="9" t="s">
        <v>159</v>
      </c>
      <c r="E105" s="9" t="s">
        <v>137</v>
      </c>
      <c r="F105" s="9" t="s">
        <v>138</v>
      </c>
      <c r="G105" s="9" t="s">
        <v>172</v>
      </c>
      <c r="H105" s="9" t="str">
        <f>IF(G105="","",VLOOKUP(G105,Metadata!$J$2:$K$22,2,FALSE))</f>
        <v>Porto Metropolitan Area</v>
      </c>
      <c r="I105" s="9" t="s">
        <v>255</v>
      </c>
      <c r="J105" s="9" t="str">
        <f>IF(I105="","",VLOOKUP(I105,Metadata!$P$2:$Q$43,2,FALSE))</f>
        <v>Europe</v>
      </c>
      <c r="K105" s="9" t="str">
        <f t="shared" si="0"/>
        <v>International</v>
      </c>
      <c r="L105" s="9" t="s">
        <v>137</v>
      </c>
      <c r="M105" s="9" t="str">
        <f>IF(L105="","",VLOOKUP(L105,Metadata!$J$2:$K$22,2,FALSE))</f>
        <v/>
      </c>
      <c r="N105" s="9" t="s">
        <v>214</v>
      </c>
      <c r="O105" s="9" t="s">
        <v>239</v>
      </c>
      <c r="P105" s="9" t="s">
        <v>142</v>
      </c>
      <c r="Q105" s="10" t="str">
        <f t="shared" si="1"/>
        <v>Full Office Job</v>
      </c>
      <c r="R105" s="10">
        <v>3</v>
      </c>
      <c r="S105" s="9" t="s">
        <v>192</v>
      </c>
      <c r="T105" s="9" t="s">
        <v>137</v>
      </c>
      <c r="U105" s="9" t="str">
        <f>IF(S105&lt;&gt;"",S105,IF(T105&lt;&gt;"",VLOOKUP(T105,Metadata!$S$2:$T$228,2,FALSE),""))</f>
        <v>Back-End Developer</v>
      </c>
      <c r="V105" s="9" t="s">
        <v>274</v>
      </c>
      <c r="W105" s="9" t="s">
        <v>137</v>
      </c>
      <c r="X105" s="9" t="s">
        <v>163</v>
      </c>
      <c r="Y105" s="9" t="s">
        <v>137</v>
      </c>
      <c r="Z105" s="9" t="s">
        <v>262</v>
      </c>
      <c r="AA105" s="9" t="s">
        <v>137</v>
      </c>
      <c r="AB105" s="9" t="s">
        <v>137</v>
      </c>
      <c r="AC105" s="9"/>
      <c r="AD105" s="9"/>
      <c r="AE105" s="9" t="s">
        <v>194</v>
      </c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 t="s">
        <v>198</v>
      </c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10"/>
      <c r="CB105" s="10" t="str">
        <f t="shared" si="5"/>
        <v/>
      </c>
      <c r="CC105" s="10"/>
      <c r="CD105" s="9" t="str">
        <f t="shared" si="2"/>
        <v/>
      </c>
      <c r="CE105" s="9" t="s">
        <v>168</v>
      </c>
      <c r="CF105" s="9" t="s">
        <v>220</v>
      </c>
      <c r="CG105" s="9">
        <f>IF(CF105="","",VLOOKUP(CF105,Metadata!$D$2:$H$20,2,FALSE))</f>
        <v>27500</v>
      </c>
      <c r="CH105" s="9">
        <f>IF(CF105="","",VLOOKUP(CF105,Metadata!$D$2:$H$20,4,FALSE))</f>
        <v>25000</v>
      </c>
      <c r="CI105" s="9">
        <f>IF(CF105="","",VLOOKUP(CF105,Metadata!$D$2:$H$20,5,FALSE))</f>
        <v>30000</v>
      </c>
      <c r="CJ105" s="9">
        <f t="shared" si="3"/>
        <v>27500</v>
      </c>
      <c r="CK105" s="9" t="s">
        <v>153</v>
      </c>
      <c r="CL105" s="10">
        <v>6</v>
      </c>
      <c r="CM105" s="10">
        <v>1</v>
      </c>
      <c r="CN105" s="10">
        <v>7</v>
      </c>
      <c r="CO105" s="10">
        <v>1</v>
      </c>
      <c r="CP105" s="10">
        <v>3</v>
      </c>
      <c r="CQ105" s="10">
        <v>1</v>
      </c>
      <c r="CR105" s="10">
        <v>1</v>
      </c>
      <c r="CS105" s="10">
        <v>5</v>
      </c>
      <c r="CT105" s="10">
        <v>1</v>
      </c>
      <c r="CU105" s="10">
        <v>6</v>
      </c>
      <c r="CV105" s="10">
        <v>1</v>
      </c>
      <c r="CW105" s="10">
        <v>1</v>
      </c>
      <c r="CX105" s="10">
        <v>1</v>
      </c>
      <c r="CY105" s="10">
        <v>7</v>
      </c>
      <c r="CZ105" s="10">
        <v>7</v>
      </c>
      <c r="DA105" s="10">
        <v>1</v>
      </c>
      <c r="DB105" s="10">
        <v>1</v>
      </c>
      <c r="DC105" s="10">
        <v>1</v>
      </c>
      <c r="DD105" s="10">
        <v>1</v>
      </c>
      <c r="DE105" s="10">
        <v>1</v>
      </c>
      <c r="DF105" s="10">
        <v>3</v>
      </c>
      <c r="DG105" s="10">
        <v>1</v>
      </c>
      <c r="DH105" s="10">
        <v>1</v>
      </c>
      <c r="DI105" s="10">
        <v>1</v>
      </c>
      <c r="DJ105" s="10">
        <v>1</v>
      </c>
      <c r="DK105" s="10">
        <v>1</v>
      </c>
      <c r="DL105" s="10">
        <v>1</v>
      </c>
      <c r="DM105" s="9" t="s">
        <v>154</v>
      </c>
      <c r="DN105" s="10">
        <v>1978</v>
      </c>
      <c r="DO105" s="9">
        <f t="shared" si="4"/>
        <v>43</v>
      </c>
      <c r="DP105" s="9" t="s">
        <v>155</v>
      </c>
      <c r="DQ105" s="9" t="s">
        <v>202</v>
      </c>
      <c r="DR105" s="9" t="s">
        <v>157</v>
      </c>
      <c r="DS105" s="9" t="s">
        <v>137</v>
      </c>
      <c r="DT105" s="9" t="s">
        <v>181</v>
      </c>
      <c r="DU105" s="9" t="s">
        <v>158</v>
      </c>
      <c r="DV105" s="9" t="str">
        <f>VLOOKUP(DU105,Metadata!$B$2:$C$7,2,FALSE)</f>
        <v>6+ years</v>
      </c>
    </row>
    <row r="106" spans="1:126">
      <c r="A106" s="13">
        <v>105</v>
      </c>
      <c r="B106" s="9" t="s">
        <v>135</v>
      </c>
      <c r="C106" s="9" t="str">
        <f>VLOOKUP(B106,Metadata!$M$2:$N$6,2,FALSE)</f>
        <v>Permanent Employee</v>
      </c>
      <c r="D106" s="9" t="s">
        <v>159</v>
      </c>
      <c r="E106" s="9" t="s">
        <v>137</v>
      </c>
      <c r="F106" s="9" t="s">
        <v>138</v>
      </c>
      <c r="G106" s="9" t="s">
        <v>263</v>
      </c>
      <c r="H106" s="9" t="str">
        <f>IF(G106="","",VLOOKUP(G106,Metadata!$J$2:$K$22,2,FALSE))</f>
        <v>North</v>
      </c>
      <c r="I106" s="9" t="s">
        <v>292</v>
      </c>
      <c r="J106" s="9" t="str">
        <f>IF(I106="","",VLOOKUP(I106,Metadata!$P$2:$Q$43,2,FALSE))</f>
        <v>North America</v>
      </c>
      <c r="K106" s="9" t="str">
        <f t="shared" si="0"/>
        <v>International</v>
      </c>
      <c r="L106" s="9" t="s">
        <v>137</v>
      </c>
      <c r="M106" s="9" t="str">
        <f>IF(L106="","",VLOOKUP(L106,Metadata!$J$2:$K$22,2,FALSE))</f>
        <v/>
      </c>
      <c r="N106" s="9" t="s">
        <v>141</v>
      </c>
      <c r="O106" s="9" t="s">
        <v>137</v>
      </c>
      <c r="P106" s="9" t="s">
        <v>191</v>
      </c>
      <c r="Q106" s="10" t="str">
        <f t="shared" si="1"/>
        <v>Remote Job (full or flexible)</v>
      </c>
      <c r="R106" s="10">
        <v>6</v>
      </c>
      <c r="S106" s="9" t="s">
        <v>266</v>
      </c>
      <c r="T106" s="9" t="s">
        <v>137</v>
      </c>
      <c r="U106" s="9" t="str">
        <f>IF(S106&lt;&gt;"",S106,IF(T106&lt;&gt;"",VLOOKUP(T106,Metadata!$S$2:$T$228,2,FALSE),""))</f>
        <v>Data Scientist/Data Engineer</v>
      </c>
      <c r="V106" s="9" t="s">
        <v>261</v>
      </c>
      <c r="W106" s="9" t="s">
        <v>137</v>
      </c>
      <c r="X106" s="9" t="s">
        <v>242</v>
      </c>
      <c r="Y106" s="9" t="s">
        <v>137</v>
      </c>
      <c r="Z106" s="9" t="s">
        <v>146</v>
      </c>
      <c r="AA106" s="9" t="s">
        <v>137</v>
      </c>
      <c r="AB106" s="9" t="s">
        <v>137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 t="s">
        <v>267</v>
      </c>
      <c r="AV106" s="9"/>
      <c r="AW106" s="9"/>
      <c r="AX106" s="9"/>
      <c r="AY106" s="9"/>
      <c r="AZ106" s="9"/>
      <c r="BA106" s="9"/>
      <c r="BB106" s="9"/>
      <c r="BC106" s="9"/>
      <c r="BD106" s="9" t="s">
        <v>330</v>
      </c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 t="s">
        <v>331</v>
      </c>
      <c r="CA106" s="10"/>
      <c r="CB106" s="10" t="str">
        <f t="shared" si="5"/>
        <v/>
      </c>
      <c r="CC106" s="10"/>
      <c r="CD106" s="9" t="str">
        <f t="shared" si="2"/>
        <v/>
      </c>
      <c r="CE106" s="9" t="s">
        <v>168</v>
      </c>
      <c r="CF106" s="9" t="s">
        <v>254</v>
      </c>
      <c r="CG106" s="9">
        <f>IF(CF106="","",VLOOKUP(CF106,Metadata!$D$2:$H$20,2,FALSE))</f>
        <v>37500</v>
      </c>
      <c r="CH106" s="9">
        <f>IF(CF106="","",VLOOKUP(CF106,Metadata!$D$2:$H$20,4,FALSE))</f>
        <v>35000</v>
      </c>
      <c r="CI106" s="9">
        <f>IF(CF106="","",VLOOKUP(CF106,Metadata!$D$2:$H$20,5,FALSE))</f>
        <v>40000</v>
      </c>
      <c r="CJ106" s="9">
        <f t="shared" si="3"/>
        <v>37500</v>
      </c>
      <c r="CK106" s="9" t="s">
        <v>221</v>
      </c>
      <c r="CL106" s="10">
        <v>6</v>
      </c>
      <c r="CM106" s="10">
        <v>1</v>
      </c>
      <c r="CN106" s="10">
        <v>6</v>
      </c>
      <c r="CO106" s="10">
        <v>6</v>
      </c>
      <c r="CP106" s="10">
        <v>5</v>
      </c>
      <c r="CQ106" s="10">
        <v>6</v>
      </c>
      <c r="CR106" s="10">
        <v>5</v>
      </c>
      <c r="CS106" s="10">
        <v>6</v>
      </c>
      <c r="CT106" s="10">
        <v>5</v>
      </c>
      <c r="CU106" s="10">
        <v>7</v>
      </c>
      <c r="CV106" s="10">
        <v>7</v>
      </c>
      <c r="CW106" s="10">
        <v>7</v>
      </c>
      <c r="CX106" s="10">
        <v>7</v>
      </c>
      <c r="CY106" s="10">
        <v>7</v>
      </c>
      <c r="CZ106" s="10">
        <v>6</v>
      </c>
      <c r="DA106" s="10">
        <v>4</v>
      </c>
      <c r="DB106" s="10">
        <v>4</v>
      </c>
      <c r="DC106" s="10">
        <v>6</v>
      </c>
      <c r="DD106" s="10">
        <v>5</v>
      </c>
      <c r="DE106" s="10">
        <v>6</v>
      </c>
      <c r="DF106" s="10">
        <v>6</v>
      </c>
      <c r="DG106" s="10">
        <v>5</v>
      </c>
      <c r="DH106" s="10">
        <v>5</v>
      </c>
      <c r="DI106" s="10">
        <v>3</v>
      </c>
      <c r="DJ106" s="10">
        <v>6</v>
      </c>
      <c r="DK106" s="10">
        <v>4</v>
      </c>
      <c r="DL106" s="10">
        <v>3</v>
      </c>
      <c r="DM106" s="9" t="s">
        <v>154</v>
      </c>
      <c r="DN106" s="10">
        <v>1996</v>
      </c>
      <c r="DO106" s="9">
        <f t="shared" si="4"/>
        <v>25</v>
      </c>
      <c r="DP106" s="9" t="s">
        <v>155</v>
      </c>
      <c r="DQ106" s="9" t="s">
        <v>156</v>
      </c>
      <c r="DR106" s="9" t="s">
        <v>157</v>
      </c>
      <c r="DS106" s="9" t="s">
        <v>137</v>
      </c>
      <c r="DT106" s="9" t="s">
        <v>181</v>
      </c>
      <c r="DU106" s="9" t="s">
        <v>223</v>
      </c>
      <c r="DV106" s="9" t="str">
        <f>VLOOKUP(DU106,Metadata!$B$2:$C$7,2,FALSE)</f>
        <v>3 - 6 years</v>
      </c>
    </row>
    <row r="107" spans="1:126">
      <c r="A107" s="13">
        <v>106</v>
      </c>
      <c r="B107" s="9" t="s">
        <v>135</v>
      </c>
      <c r="C107" s="9" t="str">
        <f>VLOOKUP(B107,Metadata!$M$2:$N$6,2,FALSE)</f>
        <v>Permanent Employee</v>
      </c>
      <c r="D107" s="9" t="s">
        <v>159</v>
      </c>
      <c r="E107" s="9" t="s">
        <v>137</v>
      </c>
      <c r="F107" s="9" t="s">
        <v>138</v>
      </c>
      <c r="G107" s="9" t="s">
        <v>140</v>
      </c>
      <c r="H107" s="9" t="str">
        <f>IF(G107="","",VLOOKUP(G107,Metadata!$J$2:$K$22,2,FALSE))</f>
        <v>Lisbon Metropolitan Area</v>
      </c>
      <c r="I107" s="9" t="s">
        <v>138</v>
      </c>
      <c r="J107" s="9" t="str">
        <f>IF(I107="","",VLOOKUP(I107,Metadata!$P$2:$Q$43,2,FALSE))</f>
        <v>Europe</v>
      </c>
      <c r="K107" s="9" t="str">
        <f t="shared" si="0"/>
        <v>Portugal</v>
      </c>
      <c r="L107" s="9" t="s">
        <v>140</v>
      </c>
      <c r="M107" s="9" t="str">
        <f>IF(L107="","",VLOOKUP(L107,Metadata!$J$2:$K$22,2,FALSE))</f>
        <v>Lisbon Metropolitan Area</v>
      </c>
      <c r="N107" s="9" t="s">
        <v>141</v>
      </c>
      <c r="O107" s="9" t="s">
        <v>137</v>
      </c>
      <c r="P107" s="9" t="s">
        <v>142</v>
      </c>
      <c r="Q107" s="10" t="str">
        <f t="shared" si="1"/>
        <v>Full Office Job</v>
      </c>
      <c r="R107" s="10">
        <v>4</v>
      </c>
      <c r="S107" s="9" t="s">
        <v>161</v>
      </c>
      <c r="T107" s="9" t="s">
        <v>137</v>
      </c>
      <c r="U107" s="9" t="str">
        <f>IF(S107&lt;&gt;"",S107,IF(T107&lt;&gt;"",VLOOKUP(T107,Metadata!$S$2:$T$228,2,FALSE),""))</f>
        <v>Full-Stack Developer</v>
      </c>
      <c r="V107" s="9" t="s">
        <v>207</v>
      </c>
      <c r="W107" s="9" t="s">
        <v>137</v>
      </c>
      <c r="X107" s="9" t="s">
        <v>208</v>
      </c>
      <c r="Y107" s="9" t="s">
        <v>137</v>
      </c>
      <c r="Z107" s="9" t="s">
        <v>218</v>
      </c>
      <c r="AA107" s="9" t="s">
        <v>137</v>
      </c>
      <c r="AB107" s="9" t="s">
        <v>137</v>
      </c>
      <c r="AC107" s="9"/>
      <c r="AD107" s="9"/>
      <c r="AE107" s="9" t="s">
        <v>194</v>
      </c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 t="s">
        <v>186</v>
      </c>
      <c r="BO107" s="9"/>
      <c r="BP107" s="9"/>
      <c r="BQ107" s="9"/>
      <c r="BR107" s="9"/>
      <c r="BS107" s="9"/>
      <c r="BT107" s="9"/>
      <c r="BU107" s="9" t="s">
        <v>258</v>
      </c>
      <c r="BV107" s="9"/>
      <c r="BW107" s="9"/>
      <c r="BX107" s="9"/>
      <c r="BY107" s="9"/>
      <c r="BZ107" s="9"/>
      <c r="CA107" s="10"/>
      <c r="CB107" s="10" t="str">
        <f t="shared" si="5"/>
        <v/>
      </c>
      <c r="CC107" s="10"/>
      <c r="CD107" s="9" t="str">
        <f t="shared" si="2"/>
        <v/>
      </c>
      <c r="CE107" s="9" t="s">
        <v>232</v>
      </c>
      <c r="CF107" s="9" t="s">
        <v>169</v>
      </c>
      <c r="CG107" s="9">
        <f>IF(CF107="","",VLOOKUP(CF107,Metadata!$D$2:$H$20,2,FALSE))</f>
        <v>12500</v>
      </c>
      <c r="CH107" s="9">
        <f>IF(CF107="","",VLOOKUP(CF107,Metadata!$D$2:$H$20,4,FALSE))</f>
        <v>0</v>
      </c>
      <c r="CI107" s="9">
        <f>IF(CF107="","",VLOOKUP(CF107,Metadata!$D$2:$H$20,5,FALSE))</f>
        <v>15000</v>
      </c>
      <c r="CJ107" s="9">
        <f t="shared" si="3"/>
        <v>12500</v>
      </c>
      <c r="CK107" s="9" t="s">
        <v>153</v>
      </c>
      <c r="CL107" s="10">
        <v>4</v>
      </c>
      <c r="CM107" s="10">
        <v>3</v>
      </c>
      <c r="CN107" s="10">
        <v>5</v>
      </c>
      <c r="CO107" s="10">
        <v>5</v>
      </c>
      <c r="CP107" s="10">
        <v>5</v>
      </c>
      <c r="CQ107" s="10">
        <v>6</v>
      </c>
      <c r="CR107" s="10">
        <v>4</v>
      </c>
      <c r="CS107" s="10">
        <v>5</v>
      </c>
      <c r="CT107" s="10">
        <v>5</v>
      </c>
      <c r="CU107" s="10">
        <v>6</v>
      </c>
      <c r="CV107" s="10">
        <v>4</v>
      </c>
      <c r="CW107" s="10">
        <v>4</v>
      </c>
      <c r="CX107" s="10">
        <v>4</v>
      </c>
      <c r="CY107" s="10">
        <v>4</v>
      </c>
      <c r="CZ107" s="10">
        <v>5</v>
      </c>
      <c r="DA107" s="10">
        <v>6</v>
      </c>
      <c r="DB107" s="10">
        <v>6</v>
      </c>
      <c r="DC107" s="10">
        <v>6</v>
      </c>
      <c r="DD107" s="10">
        <v>6</v>
      </c>
      <c r="DE107" s="10">
        <v>6</v>
      </c>
      <c r="DF107" s="10">
        <v>5</v>
      </c>
      <c r="DG107" s="10">
        <v>4</v>
      </c>
      <c r="DH107" s="10">
        <v>6</v>
      </c>
      <c r="DI107" s="10">
        <v>4</v>
      </c>
      <c r="DJ107" s="10">
        <v>4</v>
      </c>
      <c r="DK107" s="10">
        <v>5</v>
      </c>
      <c r="DL107" s="10">
        <v>6</v>
      </c>
      <c r="DM107" s="9" t="s">
        <v>154</v>
      </c>
      <c r="DN107" s="10">
        <v>1998</v>
      </c>
      <c r="DO107" s="9">
        <f t="shared" si="4"/>
        <v>23</v>
      </c>
      <c r="DP107" s="9" t="s">
        <v>155</v>
      </c>
      <c r="DQ107" s="9" t="s">
        <v>202</v>
      </c>
      <c r="DR107" s="9" t="s">
        <v>157</v>
      </c>
      <c r="DS107" s="9" t="s">
        <v>137</v>
      </c>
      <c r="DT107" s="9" t="s">
        <v>181</v>
      </c>
      <c r="DU107" s="9" t="s">
        <v>233</v>
      </c>
      <c r="DV107" s="9" t="str">
        <f>VLOOKUP(DU107,Metadata!$B$2:$C$7,2,FALSE)</f>
        <v>0 - 3 years</v>
      </c>
    </row>
    <row r="108" spans="1:126">
      <c r="A108" s="13">
        <v>107</v>
      </c>
      <c r="B108" s="9" t="s">
        <v>135</v>
      </c>
      <c r="C108" s="9" t="str">
        <f>VLOOKUP(B108,Metadata!$M$2:$N$6,2,FALSE)</f>
        <v>Permanent Employee</v>
      </c>
      <c r="D108" s="9" t="s">
        <v>136</v>
      </c>
      <c r="E108" s="9" t="s">
        <v>137</v>
      </c>
      <c r="F108" s="9" t="s">
        <v>138</v>
      </c>
      <c r="G108" s="9" t="s">
        <v>291</v>
      </c>
      <c r="H108" s="9" t="str">
        <f>IF(G108="","",VLOOKUP(G108,Metadata!$J$2:$K$22,2,FALSE))</f>
        <v>Centre</v>
      </c>
      <c r="I108" s="9" t="s">
        <v>138</v>
      </c>
      <c r="J108" s="9" t="str">
        <f>IF(I108="","",VLOOKUP(I108,Metadata!$P$2:$Q$43,2,FALSE))</f>
        <v>Europe</v>
      </c>
      <c r="K108" s="9" t="str">
        <f t="shared" si="0"/>
        <v>Portugal</v>
      </c>
      <c r="L108" s="9" t="s">
        <v>291</v>
      </c>
      <c r="M108" s="9" t="str">
        <f>IF(L108="","",VLOOKUP(L108,Metadata!$J$2:$K$22,2,FALSE))</f>
        <v>Centre</v>
      </c>
      <c r="N108" s="9" t="s">
        <v>214</v>
      </c>
      <c r="O108" s="9" t="s">
        <v>239</v>
      </c>
      <c r="P108" s="9" t="s">
        <v>191</v>
      </c>
      <c r="Q108" s="10" t="str">
        <f t="shared" si="1"/>
        <v>Remote Job (full or flexible)</v>
      </c>
      <c r="R108" s="10">
        <v>6</v>
      </c>
      <c r="S108" s="9" t="s">
        <v>161</v>
      </c>
      <c r="T108" s="9" t="s">
        <v>137</v>
      </c>
      <c r="U108" s="9" t="str">
        <f>IF(S108&lt;&gt;"",S108,IF(T108&lt;&gt;"",VLOOKUP(T108,Metadata!$S$2:$T$228,2,FALSE),""))</f>
        <v>Full-Stack Developer</v>
      </c>
      <c r="V108" s="9" t="s">
        <v>261</v>
      </c>
      <c r="W108" s="9" t="s">
        <v>137</v>
      </c>
      <c r="X108" s="9" t="s">
        <v>242</v>
      </c>
      <c r="Y108" s="9" t="s">
        <v>137</v>
      </c>
      <c r="Z108" s="9" t="s">
        <v>146</v>
      </c>
      <c r="AA108" s="9" t="s">
        <v>137</v>
      </c>
      <c r="AB108" s="9" t="s">
        <v>137</v>
      </c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 t="s">
        <v>297</v>
      </c>
      <c r="BJ108" s="9" t="s">
        <v>167</v>
      </c>
      <c r="BK108" s="9" t="s">
        <v>198</v>
      </c>
      <c r="BL108" s="9"/>
      <c r="BM108" s="9"/>
      <c r="BN108" s="9" t="s">
        <v>186</v>
      </c>
      <c r="BO108" s="9"/>
      <c r="BP108" s="9"/>
      <c r="BQ108" s="9"/>
      <c r="BR108" s="9"/>
      <c r="BS108" s="9"/>
      <c r="BT108" s="9"/>
      <c r="BU108" s="9"/>
      <c r="BV108" s="9"/>
      <c r="BW108" s="9"/>
      <c r="BX108" s="12" t="s">
        <v>273</v>
      </c>
      <c r="BY108" s="9"/>
      <c r="BZ108" s="9"/>
      <c r="CA108" s="10"/>
      <c r="CB108" s="10" t="str">
        <f t="shared" si="5"/>
        <v/>
      </c>
      <c r="CC108" s="10"/>
      <c r="CD108" s="9" t="str">
        <f t="shared" si="2"/>
        <v/>
      </c>
      <c r="CE108" s="9" t="s">
        <v>151</v>
      </c>
      <c r="CF108" s="9" t="s">
        <v>225</v>
      </c>
      <c r="CG108" s="9">
        <f>IF(CF108="","",VLOOKUP(CF108,Metadata!$D$2:$H$20,2,FALSE))</f>
        <v>22500</v>
      </c>
      <c r="CH108" s="9">
        <f>IF(CF108="","",VLOOKUP(CF108,Metadata!$D$2:$H$20,4,FALSE))</f>
        <v>20000</v>
      </c>
      <c r="CI108" s="9">
        <f>IF(CF108="","",VLOOKUP(CF108,Metadata!$D$2:$H$20,5,FALSE))</f>
        <v>25000</v>
      </c>
      <c r="CJ108" s="9">
        <f t="shared" si="3"/>
        <v>22500</v>
      </c>
      <c r="CK108" s="9" t="s">
        <v>201</v>
      </c>
      <c r="CL108" s="10">
        <v>1</v>
      </c>
      <c r="CM108" s="10">
        <v>4</v>
      </c>
      <c r="CN108" s="10">
        <v>7</v>
      </c>
      <c r="CO108" s="10">
        <v>4</v>
      </c>
      <c r="CP108" s="10">
        <v>7</v>
      </c>
      <c r="CQ108" s="10">
        <v>6</v>
      </c>
      <c r="CR108" s="10">
        <v>7</v>
      </c>
      <c r="CS108" s="10">
        <v>4</v>
      </c>
      <c r="CT108" s="10">
        <v>2</v>
      </c>
      <c r="CU108" s="10">
        <v>7</v>
      </c>
      <c r="CV108" s="10">
        <v>7</v>
      </c>
      <c r="CW108" s="10">
        <v>2</v>
      </c>
      <c r="CX108" s="10">
        <v>7</v>
      </c>
      <c r="CY108" s="10">
        <v>3</v>
      </c>
      <c r="CZ108" s="10">
        <v>2</v>
      </c>
      <c r="DA108" s="10">
        <v>7</v>
      </c>
      <c r="DB108" s="10">
        <v>3</v>
      </c>
      <c r="DC108" s="10">
        <v>7</v>
      </c>
      <c r="DD108" s="10">
        <v>4</v>
      </c>
      <c r="DE108" s="10">
        <v>7</v>
      </c>
      <c r="DF108" s="10">
        <v>3</v>
      </c>
      <c r="DG108" s="10">
        <v>7</v>
      </c>
      <c r="DH108" s="10">
        <v>1</v>
      </c>
      <c r="DI108" s="10">
        <v>3</v>
      </c>
      <c r="DJ108" s="10">
        <v>7</v>
      </c>
      <c r="DK108" s="10">
        <v>3</v>
      </c>
      <c r="DL108" s="10">
        <v>1</v>
      </c>
      <c r="DM108" s="9" t="s">
        <v>154</v>
      </c>
      <c r="DN108" s="10">
        <v>1996</v>
      </c>
      <c r="DO108" s="9">
        <f t="shared" si="4"/>
        <v>25</v>
      </c>
      <c r="DP108" s="9" t="s">
        <v>155</v>
      </c>
      <c r="DQ108" s="9" t="s">
        <v>202</v>
      </c>
      <c r="DR108" s="9" t="s">
        <v>157</v>
      </c>
      <c r="DS108" s="9" t="s">
        <v>137</v>
      </c>
      <c r="DT108" s="9" t="s">
        <v>181</v>
      </c>
      <c r="DU108" s="9" t="s">
        <v>223</v>
      </c>
      <c r="DV108" s="9" t="str">
        <f>VLOOKUP(DU108,Metadata!$B$2:$C$7,2,FALSE)</f>
        <v>3 - 6 years</v>
      </c>
    </row>
    <row r="109" spans="1:126">
      <c r="A109" s="13">
        <v>108</v>
      </c>
      <c r="B109" s="9" t="s">
        <v>135</v>
      </c>
      <c r="C109" s="9" t="str">
        <f>VLOOKUP(B109,Metadata!$M$2:$N$6,2,FALSE)</f>
        <v>Permanent Employee</v>
      </c>
      <c r="D109" s="9" t="s">
        <v>159</v>
      </c>
      <c r="E109" s="9" t="s">
        <v>137</v>
      </c>
      <c r="F109" s="9" t="s">
        <v>138</v>
      </c>
      <c r="G109" s="9" t="s">
        <v>140</v>
      </c>
      <c r="H109" s="9" t="str">
        <f>IF(G109="","",VLOOKUP(G109,Metadata!$J$2:$K$22,2,FALSE))</f>
        <v>Lisbon Metropolitan Area</v>
      </c>
      <c r="I109" s="9" t="s">
        <v>138</v>
      </c>
      <c r="J109" s="9" t="str">
        <f>IF(I109="","",VLOOKUP(I109,Metadata!$P$2:$Q$43,2,FALSE))</f>
        <v>Europe</v>
      </c>
      <c r="K109" s="9" t="str">
        <f t="shared" si="0"/>
        <v>Portugal</v>
      </c>
      <c r="L109" s="9" t="s">
        <v>140</v>
      </c>
      <c r="M109" s="9" t="str">
        <f>IF(L109="","",VLOOKUP(L109,Metadata!$J$2:$K$22,2,FALSE))</f>
        <v>Lisbon Metropolitan Area</v>
      </c>
      <c r="N109" s="9" t="s">
        <v>141</v>
      </c>
      <c r="O109" s="9" t="s">
        <v>137</v>
      </c>
      <c r="P109" s="9" t="s">
        <v>142</v>
      </c>
      <c r="Q109" s="10" t="str">
        <f t="shared" si="1"/>
        <v>Full Office Job</v>
      </c>
      <c r="R109" s="10">
        <v>4</v>
      </c>
      <c r="S109" s="9" t="s">
        <v>332</v>
      </c>
      <c r="T109" s="9" t="s">
        <v>137</v>
      </c>
      <c r="U109" s="9" t="str">
        <f>IF(S109&lt;&gt;"",S109,IF(T109&lt;&gt;"",VLOOKUP(T109,Metadata!$S$2:$T$228,2,FALSE),""))</f>
        <v>UX/UI Designer</v>
      </c>
      <c r="V109" s="9" t="s">
        <v>304</v>
      </c>
      <c r="W109" s="9" t="s">
        <v>137</v>
      </c>
      <c r="X109" s="9" t="s">
        <v>175</v>
      </c>
      <c r="Y109" s="9" t="s">
        <v>137</v>
      </c>
      <c r="Z109" s="9" t="s">
        <v>184</v>
      </c>
      <c r="AA109" s="9" t="s">
        <v>137</v>
      </c>
      <c r="AB109" s="9" t="s">
        <v>137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 t="s">
        <v>150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 t="s">
        <v>150</v>
      </c>
      <c r="BZ109" s="9" t="s">
        <v>137</v>
      </c>
      <c r="CA109" s="10"/>
      <c r="CB109" s="10" t="str">
        <f t="shared" si="5"/>
        <v/>
      </c>
      <c r="CC109" s="10"/>
      <c r="CD109" s="9" t="str">
        <f t="shared" si="2"/>
        <v/>
      </c>
      <c r="CE109" s="9" t="s">
        <v>151</v>
      </c>
      <c r="CF109" s="9" t="s">
        <v>254</v>
      </c>
      <c r="CG109" s="9">
        <f>IF(CF109="","",VLOOKUP(CF109,Metadata!$D$2:$H$20,2,FALSE))</f>
        <v>37500</v>
      </c>
      <c r="CH109" s="9">
        <f>IF(CF109="","",VLOOKUP(CF109,Metadata!$D$2:$H$20,4,FALSE))</f>
        <v>35000</v>
      </c>
      <c r="CI109" s="9">
        <f>IF(CF109="","",VLOOKUP(CF109,Metadata!$D$2:$H$20,5,FALSE))</f>
        <v>40000</v>
      </c>
      <c r="CJ109" s="9">
        <f t="shared" si="3"/>
        <v>37500</v>
      </c>
      <c r="CK109" s="9" t="s">
        <v>189</v>
      </c>
      <c r="CL109" s="10">
        <v>6</v>
      </c>
      <c r="CM109" s="10">
        <v>3</v>
      </c>
      <c r="CN109" s="10">
        <v>7</v>
      </c>
      <c r="CO109" s="10">
        <v>7</v>
      </c>
      <c r="CP109" s="10">
        <v>6</v>
      </c>
      <c r="CQ109" s="10">
        <v>6</v>
      </c>
      <c r="CR109" s="10">
        <v>6</v>
      </c>
      <c r="CS109" s="10">
        <v>6</v>
      </c>
      <c r="CT109" s="10">
        <v>5</v>
      </c>
      <c r="CU109" s="10">
        <v>4</v>
      </c>
      <c r="CV109" s="10">
        <v>4</v>
      </c>
      <c r="CW109" s="10">
        <v>4</v>
      </c>
      <c r="CX109" s="10">
        <v>6</v>
      </c>
      <c r="CY109" s="10">
        <v>6</v>
      </c>
      <c r="CZ109" s="10">
        <v>6</v>
      </c>
      <c r="DA109" s="10">
        <v>7</v>
      </c>
      <c r="DB109" s="10">
        <v>5</v>
      </c>
      <c r="DC109" s="10">
        <v>6</v>
      </c>
      <c r="DD109" s="10">
        <v>5</v>
      </c>
      <c r="DE109" s="10">
        <v>6</v>
      </c>
      <c r="DF109" s="10">
        <v>5</v>
      </c>
      <c r="DG109" s="10">
        <v>6</v>
      </c>
      <c r="DH109" s="10">
        <v>5</v>
      </c>
      <c r="DI109" s="10">
        <v>6</v>
      </c>
      <c r="DJ109" s="10">
        <v>5</v>
      </c>
      <c r="DK109" s="10">
        <v>6</v>
      </c>
      <c r="DL109" s="10">
        <v>6</v>
      </c>
      <c r="DM109" s="9" t="s">
        <v>154</v>
      </c>
      <c r="DN109" s="10">
        <v>1995</v>
      </c>
      <c r="DO109" s="9">
        <f t="shared" si="4"/>
        <v>26</v>
      </c>
      <c r="DP109" s="9" t="s">
        <v>222</v>
      </c>
      <c r="DQ109" s="9" t="s">
        <v>202</v>
      </c>
      <c r="DR109" s="9" t="s">
        <v>157</v>
      </c>
      <c r="DS109" s="9" t="s">
        <v>137</v>
      </c>
      <c r="DT109" s="9" t="s">
        <v>181</v>
      </c>
      <c r="DU109" s="9" t="s">
        <v>223</v>
      </c>
      <c r="DV109" s="9" t="str">
        <f>VLOOKUP(DU109,Metadata!$B$2:$C$7,2,FALSE)</f>
        <v>3 - 6 years</v>
      </c>
    </row>
    <row r="110" spans="1:126">
      <c r="A110" s="13">
        <v>109</v>
      </c>
      <c r="B110" s="9" t="s">
        <v>135</v>
      </c>
      <c r="C110" s="9" t="str">
        <f>VLOOKUP(B110,Metadata!$M$2:$N$6,2,FALSE)</f>
        <v>Permanent Employee</v>
      </c>
      <c r="D110" s="9" t="s">
        <v>136</v>
      </c>
      <c r="E110" s="9" t="s">
        <v>137</v>
      </c>
      <c r="F110" s="9" t="s">
        <v>138</v>
      </c>
      <c r="G110" s="9" t="s">
        <v>172</v>
      </c>
      <c r="H110" s="9" t="str">
        <f>IF(G110="","",VLOOKUP(G110,Metadata!$J$2:$K$22,2,FALSE))</f>
        <v>Porto Metropolitan Area</v>
      </c>
      <c r="I110" s="9" t="s">
        <v>138</v>
      </c>
      <c r="J110" s="9" t="str">
        <f>IF(I110="","",VLOOKUP(I110,Metadata!$P$2:$Q$43,2,FALSE))</f>
        <v>Europe</v>
      </c>
      <c r="K110" s="9" t="str">
        <f t="shared" si="0"/>
        <v>Portugal</v>
      </c>
      <c r="L110" s="9" t="s">
        <v>172</v>
      </c>
      <c r="M110" s="9" t="str">
        <f>IF(L110="","",VLOOKUP(L110,Metadata!$J$2:$K$22,2,FALSE))</f>
        <v>Porto Metropolitan Area</v>
      </c>
      <c r="N110" s="9" t="s">
        <v>141</v>
      </c>
      <c r="O110" s="9" t="s">
        <v>137</v>
      </c>
      <c r="P110" s="9" t="s">
        <v>142</v>
      </c>
      <c r="Q110" s="10" t="str">
        <f t="shared" si="1"/>
        <v>Full Office Job</v>
      </c>
      <c r="R110" s="10">
        <v>5</v>
      </c>
      <c r="S110" s="9" t="s">
        <v>161</v>
      </c>
      <c r="T110" s="9" t="s">
        <v>137</v>
      </c>
      <c r="U110" s="9" t="str">
        <f>IF(S110&lt;&gt;"",S110,IF(T110&lt;&gt;"",VLOOKUP(T110,Metadata!$S$2:$T$228,2,FALSE),""))</f>
        <v>Full-Stack Developer</v>
      </c>
      <c r="V110" s="9" t="s">
        <v>174</v>
      </c>
      <c r="W110" s="9" t="s">
        <v>137</v>
      </c>
      <c r="X110" s="9" t="s">
        <v>163</v>
      </c>
      <c r="Y110" s="9" t="s">
        <v>137</v>
      </c>
      <c r="Z110" s="9" t="s">
        <v>164</v>
      </c>
      <c r="AA110" s="9" t="s">
        <v>165</v>
      </c>
      <c r="AB110" s="9" t="s">
        <v>137</v>
      </c>
      <c r="AC110" s="9" t="s">
        <v>147</v>
      </c>
      <c r="AD110" s="9"/>
      <c r="AE110" s="9"/>
      <c r="AF110" s="9"/>
      <c r="AG110" s="9" t="s">
        <v>166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 t="s">
        <v>167</v>
      </c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10"/>
      <c r="CB110" s="10" t="str">
        <f t="shared" si="5"/>
        <v/>
      </c>
      <c r="CC110" s="10"/>
      <c r="CD110" s="9" t="str">
        <f t="shared" si="2"/>
        <v/>
      </c>
      <c r="CE110" s="9" t="s">
        <v>168</v>
      </c>
      <c r="CF110" s="9" t="s">
        <v>225</v>
      </c>
      <c r="CG110" s="9">
        <f>IF(CF110="","",VLOOKUP(CF110,Metadata!$D$2:$H$20,2,FALSE))</f>
        <v>22500</v>
      </c>
      <c r="CH110" s="9">
        <f>IF(CF110="","",VLOOKUP(CF110,Metadata!$D$2:$H$20,4,FALSE))</f>
        <v>20000</v>
      </c>
      <c r="CI110" s="9">
        <f>IF(CF110="","",VLOOKUP(CF110,Metadata!$D$2:$H$20,5,FALSE))</f>
        <v>25000</v>
      </c>
      <c r="CJ110" s="9">
        <f t="shared" si="3"/>
        <v>22500</v>
      </c>
      <c r="CK110" s="9" t="s">
        <v>153</v>
      </c>
      <c r="CL110" s="10">
        <v>3</v>
      </c>
      <c r="CM110" s="10">
        <v>5</v>
      </c>
      <c r="CN110" s="10">
        <v>7</v>
      </c>
      <c r="CO110" s="10">
        <v>7</v>
      </c>
      <c r="CP110" s="10">
        <v>6</v>
      </c>
      <c r="CQ110" s="10">
        <v>7</v>
      </c>
      <c r="CR110" s="10">
        <v>4</v>
      </c>
      <c r="CS110" s="10">
        <v>4</v>
      </c>
      <c r="CT110" s="10">
        <v>5</v>
      </c>
      <c r="CU110" s="10">
        <v>6</v>
      </c>
      <c r="CV110" s="10">
        <v>5</v>
      </c>
      <c r="CW110" s="10">
        <v>5</v>
      </c>
      <c r="CX110" s="10">
        <v>7</v>
      </c>
      <c r="CY110" s="10">
        <v>5</v>
      </c>
      <c r="CZ110" s="10">
        <v>6</v>
      </c>
      <c r="DA110" s="10">
        <v>3</v>
      </c>
      <c r="DB110" s="10">
        <v>3</v>
      </c>
      <c r="DC110" s="10">
        <v>3</v>
      </c>
      <c r="DD110" s="10">
        <v>4</v>
      </c>
      <c r="DE110" s="10">
        <v>6</v>
      </c>
      <c r="DF110" s="10">
        <v>7</v>
      </c>
      <c r="DG110" s="10">
        <v>4</v>
      </c>
      <c r="DH110" s="10">
        <v>7</v>
      </c>
      <c r="DI110" s="10">
        <v>7</v>
      </c>
      <c r="DJ110" s="10">
        <v>4</v>
      </c>
      <c r="DK110" s="10">
        <v>6</v>
      </c>
      <c r="DL110" s="10">
        <v>7</v>
      </c>
      <c r="DM110" s="9" t="s">
        <v>154</v>
      </c>
      <c r="DN110" s="10">
        <v>1991</v>
      </c>
      <c r="DO110" s="9">
        <f t="shared" si="4"/>
        <v>30</v>
      </c>
      <c r="DP110" s="9" t="s">
        <v>155</v>
      </c>
      <c r="DQ110" s="9" t="s">
        <v>156</v>
      </c>
      <c r="DR110" s="9" t="s">
        <v>157</v>
      </c>
      <c r="DS110" s="9" t="s">
        <v>137</v>
      </c>
      <c r="DT110" s="9" t="s">
        <v>181</v>
      </c>
      <c r="DU110" s="9" t="s">
        <v>168</v>
      </c>
      <c r="DV110" s="9" t="str">
        <f>VLOOKUP(DU110,Metadata!$B$2:$C$7,2,FALSE)</f>
        <v>0 - 3 years</v>
      </c>
    </row>
    <row r="111" spans="1:126">
      <c r="A111" s="13">
        <v>110</v>
      </c>
      <c r="B111" s="9" t="s">
        <v>135</v>
      </c>
      <c r="C111" s="9" t="str">
        <f>VLOOKUP(B111,Metadata!$M$2:$N$6,2,FALSE)</f>
        <v>Permanent Employee</v>
      </c>
      <c r="D111" s="9" t="s">
        <v>159</v>
      </c>
      <c r="E111" s="9" t="s">
        <v>137</v>
      </c>
      <c r="F111" s="9" t="s">
        <v>138</v>
      </c>
      <c r="G111" s="9" t="s">
        <v>190</v>
      </c>
      <c r="H111" s="9" t="str">
        <f>IF(G111="","",VLOOKUP(G111,Metadata!$J$2:$K$22,2,FALSE))</f>
        <v>North</v>
      </c>
      <c r="I111" s="9" t="s">
        <v>138</v>
      </c>
      <c r="J111" s="9" t="str">
        <f>IF(I111="","",VLOOKUP(I111,Metadata!$P$2:$Q$43,2,FALSE))</f>
        <v>Europe</v>
      </c>
      <c r="K111" s="9" t="str">
        <f t="shared" si="0"/>
        <v>Portugal</v>
      </c>
      <c r="L111" s="9" t="s">
        <v>140</v>
      </c>
      <c r="M111" s="9" t="str">
        <f>IF(L111="","",VLOOKUP(L111,Metadata!$J$2:$K$22,2,FALSE))</f>
        <v>Lisbon Metropolitan Area</v>
      </c>
      <c r="N111" s="9" t="s">
        <v>141</v>
      </c>
      <c r="O111" s="9" t="s">
        <v>137</v>
      </c>
      <c r="P111" s="9" t="s">
        <v>191</v>
      </c>
      <c r="Q111" s="10" t="str">
        <f t="shared" si="1"/>
        <v>Remote Job (full or flexible)</v>
      </c>
      <c r="R111" s="10">
        <v>7</v>
      </c>
      <c r="S111" s="9" t="s">
        <v>206</v>
      </c>
      <c r="T111" s="9" t="s">
        <v>137</v>
      </c>
      <c r="U111" s="9" t="str">
        <f>IF(S111&lt;&gt;"",S111,IF(T111&lt;&gt;"",VLOOKUP(T111,Metadata!$S$2:$T$228,2,FALSE),""))</f>
        <v>Mobile Apps Developer</v>
      </c>
      <c r="V111" s="9" t="s">
        <v>162</v>
      </c>
      <c r="W111" s="9" t="s">
        <v>137</v>
      </c>
      <c r="X111" s="9" t="s">
        <v>163</v>
      </c>
      <c r="Y111" s="9" t="s">
        <v>137</v>
      </c>
      <c r="Z111" s="9" t="s">
        <v>262</v>
      </c>
      <c r="AA111" s="9" t="s">
        <v>137</v>
      </c>
      <c r="AB111" s="9" t="s">
        <v>137</v>
      </c>
      <c r="AC111" s="9"/>
      <c r="AD111" s="9" t="s">
        <v>148</v>
      </c>
      <c r="AE111" s="9"/>
      <c r="AF111" s="9"/>
      <c r="AG111" s="9"/>
      <c r="AH111" s="9"/>
      <c r="AI111" s="9"/>
      <c r="AJ111" s="9"/>
      <c r="AK111" s="9"/>
      <c r="AL111" s="9" t="s">
        <v>177</v>
      </c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 t="s">
        <v>150</v>
      </c>
      <c r="BZ111" s="9" t="s">
        <v>137</v>
      </c>
      <c r="CA111" s="10"/>
      <c r="CB111" s="10" t="str">
        <f t="shared" si="5"/>
        <v/>
      </c>
      <c r="CC111" s="10"/>
      <c r="CD111" s="9" t="str">
        <f t="shared" si="2"/>
        <v/>
      </c>
      <c r="CE111" s="9" t="s">
        <v>168</v>
      </c>
      <c r="CF111" s="9" t="s">
        <v>220</v>
      </c>
      <c r="CG111" s="9">
        <f>IF(CF111="","",VLOOKUP(CF111,Metadata!$D$2:$H$20,2,FALSE))</f>
        <v>27500</v>
      </c>
      <c r="CH111" s="9">
        <f>IF(CF111="","",VLOOKUP(CF111,Metadata!$D$2:$H$20,4,FALSE))</f>
        <v>25000</v>
      </c>
      <c r="CI111" s="9">
        <f>IF(CF111="","",VLOOKUP(CF111,Metadata!$D$2:$H$20,5,FALSE))</f>
        <v>30000</v>
      </c>
      <c r="CJ111" s="9">
        <f t="shared" si="3"/>
        <v>27500</v>
      </c>
      <c r="CK111" s="9" t="s">
        <v>153</v>
      </c>
      <c r="CL111" s="10">
        <v>5</v>
      </c>
      <c r="CM111" s="10">
        <v>3</v>
      </c>
      <c r="CN111" s="10">
        <v>7</v>
      </c>
      <c r="CO111" s="10">
        <v>6</v>
      </c>
      <c r="CP111" s="10">
        <v>6</v>
      </c>
      <c r="CQ111" s="10">
        <v>5</v>
      </c>
      <c r="CR111" s="10">
        <v>6</v>
      </c>
      <c r="CS111" s="10">
        <v>4</v>
      </c>
      <c r="CT111" s="10">
        <v>4</v>
      </c>
      <c r="CU111" s="10">
        <v>6</v>
      </c>
      <c r="CV111" s="10">
        <v>5</v>
      </c>
      <c r="CW111" s="10">
        <v>6</v>
      </c>
      <c r="CX111" s="10">
        <v>6</v>
      </c>
      <c r="CY111" s="10">
        <v>5</v>
      </c>
      <c r="CZ111" s="10">
        <v>6</v>
      </c>
      <c r="DA111" s="10">
        <v>4</v>
      </c>
      <c r="DB111" s="10">
        <v>4</v>
      </c>
      <c r="DC111" s="10">
        <v>6</v>
      </c>
      <c r="DD111" s="10">
        <v>4</v>
      </c>
      <c r="DE111" s="10">
        <v>7</v>
      </c>
      <c r="DF111" s="10">
        <v>4</v>
      </c>
      <c r="DG111" s="10">
        <v>7</v>
      </c>
      <c r="DH111" s="10">
        <v>5</v>
      </c>
      <c r="DI111" s="10">
        <v>5</v>
      </c>
      <c r="DJ111" s="10">
        <v>6</v>
      </c>
      <c r="DK111" s="10">
        <v>5</v>
      </c>
      <c r="DL111" s="10">
        <v>6</v>
      </c>
      <c r="DM111" s="9" t="s">
        <v>333</v>
      </c>
      <c r="DN111" s="10">
        <v>1987</v>
      </c>
      <c r="DO111" s="9">
        <f t="shared" si="4"/>
        <v>34</v>
      </c>
      <c r="DP111" s="9" t="s">
        <v>155</v>
      </c>
      <c r="DQ111" s="9" t="s">
        <v>202</v>
      </c>
      <c r="DR111" s="9" t="s">
        <v>170</v>
      </c>
      <c r="DS111" s="9" t="s">
        <v>137</v>
      </c>
      <c r="DT111" s="9" t="s">
        <v>181</v>
      </c>
      <c r="DU111" s="9" t="s">
        <v>168</v>
      </c>
      <c r="DV111" s="9" t="str">
        <f>VLOOKUP(DU111,Metadata!$B$2:$C$7,2,FALSE)</f>
        <v>0 - 3 years</v>
      </c>
    </row>
    <row r="112" spans="1:126">
      <c r="A112" s="13">
        <v>111</v>
      </c>
      <c r="B112" s="9" t="s">
        <v>135</v>
      </c>
      <c r="C112" s="9" t="str">
        <f>VLOOKUP(B112,Metadata!$M$2:$N$6,2,FALSE)</f>
        <v>Permanent Employee</v>
      </c>
      <c r="D112" s="9" t="s">
        <v>159</v>
      </c>
      <c r="E112" s="9" t="s">
        <v>137</v>
      </c>
      <c r="F112" s="9" t="s">
        <v>138</v>
      </c>
      <c r="G112" s="9" t="s">
        <v>172</v>
      </c>
      <c r="H112" s="9" t="str">
        <f>IF(G112="","",VLOOKUP(G112,Metadata!$J$2:$K$22,2,FALSE))</f>
        <v>Porto Metropolitan Area</v>
      </c>
      <c r="I112" s="9" t="s">
        <v>138</v>
      </c>
      <c r="J112" s="9" t="str">
        <f>IF(I112="","",VLOOKUP(I112,Metadata!$P$2:$Q$43,2,FALSE))</f>
        <v>Europe</v>
      </c>
      <c r="K112" s="9" t="str">
        <f t="shared" si="0"/>
        <v>Portugal</v>
      </c>
      <c r="L112" s="9" t="s">
        <v>140</v>
      </c>
      <c r="M112" s="9" t="str">
        <f>IF(L112="","",VLOOKUP(L112,Metadata!$J$2:$K$22,2,FALSE))</f>
        <v>Lisbon Metropolitan Area</v>
      </c>
      <c r="N112" s="9" t="s">
        <v>141</v>
      </c>
      <c r="O112" s="9" t="s">
        <v>137</v>
      </c>
      <c r="P112" s="9" t="s">
        <v>191</v>
      </c>
      <c r="Q112" s="10" t="str">
        <f t="shared" si="1"/>
        <v>Remote Job (full or flexible)</v>
      </c>
      <c r="R112" s="10">
        <v>7</v>
      </c>
      <c r="S112" s="9" t="s">
        <v>161</v>
      </c>
      <c r="T112" s="9" t="s">
        <v>137</v>
      </c>
      <c r="U112" s="9" t="str">
        <f>IF(S112&lt;&gt;"",S112,IF(T112&lt;&gt;"",VLOOKUP(T112,Metadata!$S$2:$T$228,2,FALSE),""))</f>
        <v>Full-Stack Developer</v>
      </c>
      <c r="V112" s="9" t="s">
        <v>217</v>
      </c>
      <c r="W112" s="9" t="s">
        <v>137</v>
      </c>
      <c r="X112" s="9" t="s">
        <v>175</v>
      </c>
      <c r="Y112" s="9" t="s">
        <v>137</v>
      </c>
      <c r="Z112" s="9" t="s">
        <v>262</v>
      </c>
      <c r="AA112" s="9" t="s">
        <v>165</v>
      </c>
      <c r="AB112" s="9" t="s">
        <v>137</v>
      </c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 t="s">
        <v>178</v>
      </c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 t="s">
        <v>150</v>
      </c>
      <c r="BZ112" s="9" t="s">
        <v>137</v>
      </c>
      <c r="CA112" s="10"/>
      <c r="CB112" s="10" t="str">
        <f t="shared" si="5"/>
        <v/>
      </c>
      <c r="CC112" s="10"/>
      <c r="CD112" s="9" t="str">
        <f t="shared" si="2"/>
        <v/>
      </c>
      <c r="CE112" s="9" t="s">
        <v>232</v>
      </c>
      <c r="CF112" s="9" t="s">
        <v>169</v>
      </c>
      <c r="CG112" s="9">
        <f>IF(CF112="","",VLOOKUP(CF112,Metadata!$D$2:$H$20,2,FALSE))</f>
        <v>12500</v>
      </c>
      <c r="CH112" s="9">
        <f>IF(CF112="","",VLOOKUP(CF112,Metadata!$D$2:$H$20,4,FALSE))</f>
        <v>0</v>
      </c>
      <c r="CI112" s="9">
        <f>IF(CF112="","",VLOOKUP(CF112,Metadata!$D$2:$H$20,5,FALSE))</f>
        <v>15000</v>
      </c>
      <c r="CJ112" s="9">
        <f t="shared" si="3"/>
        <v>12500</v>
      </c>
      <c r="CK112" s="9" t="s">
        <v>180</v>
      </c>
      <c r="CL112" s="10">
        <v>4</v>
      </c>
      <c r="CM112" s="10">
        <v>5</v>
      </c>
      <c r="CN112" s="10">
        <v>5</v>
      </c>
      <c r="CO112" s="10">
        <v>7</v>
      </c>
      <c r="CP112" s="10">
        <v>6</v>
      </c>
      <c r="CQ112" s="10">
        <v>7</v>
      </c>
      <c r="CR112" s="10">
        <v>7</v>
      </c>
      <c r="CS112" s="10">
        <v>7</v>
      </c>
      <c r="CT112" s="10">
        <v>7</v>
      </c>
      <c r="CU112" s="10">
        <v>7</v>
      </c>
      <c r="CV112" s="10">
        <v>5</v>
      </c>
      <c r="CW112" s="10">
        <v>6</v>
      </c>
      <c r="CX112" s="10">
        <v>6</v>
      </c>
      <c r="CY112" s="10">
        <v>5</v>
      </c>
      <c r="CZ112" s="10">
        <v>7</v>
      </c>
      <c r="DA112" s="10">
        <v>7</v>
      </c>
      <c r="DB112" s="10">
        <v>6</v>
      </c>
      <c r="DC112" s="10">
        <v>7</v>
      </c>
      <c r="DD112" s="10">
        <v>7</v>
      </c>
      <c r="DE112" s="10">
        <v>7</v>
      </c>
      <c r="DF112" s="10">
        <v>7</v>
      </c>
      <c r="DG112" s="10">
        <v>7</v>
      </c>
      <c r="DH112" s="10">
        <v>5</v>
      </c>
      <c r="DI112" s="10">
        <v>1</v>
      </c>
      <c r="DJ112" s="10">
        <v>7</v>
      </c>
      <c r="DK112" s="10">
        <v>1</v>
      </c>
      <c r="DL112" s="10">
        <v>1</v>
      </c>
      <c r="DM112" s="9" t="s">
        <v>154</v>
      </c>
      <c r="DN112" s="10">
        <v>1998</v>
      </c>
      <c r="DO112" s="9">
        <f t="shared" si="4"/>
        <v>23</v>
      </c>
      <c r="DP112" s="9" t="s">
        <v>222</v>
      </c>
      <c r="DQ112" s="9" t="s">
        <v>202</v>
      </c>
      <c r="DR112" s="9" t="s">
        <v>157</v>
      </c>
      <c r="DS112" s="9" t="s">
        <v>137</v>
      </c>
      <c r="DT112" s="9" t="s">
        <v>181</v>
      </c>
      <c r="DU112" s="9" t="s">
        <v>168</v>
      </c>
      <c r="DV112" s="9" t="str">
        <f>VLOOKUP(DU112,Metadata!$B$2:$C$7,2,FALSE)</f>
        <v>0 - 3 years</v>
      </c>
    </row>
    <row r="113" spans="1:126">
      <c r="A113" s="13">
        <v>112</v>
      </c>
      <c r="B113" s="9" t="s">
        <v>135</v>
      </c>
      <c r="C113" s="9" t="str">
        <f>VLOOKUP(B113,Metadata!$M$2:$N$6,2,FALSE)</f>
        <v>Permanent Employee</v>
      </c>
      <c r="D113" s="9" t="s">
        <v>159</v>
      </c>
      <c r="E113" s="9" t="s">
        <v>137</v>
      </c>
      <c r="F113" s="9" t="s">
        <v>138</v>
      </c>
      <c r="G113" s="9" t="s">
        <v>190</v>
      </c>
      <c r="H113" s="9" t="str">
        <f>IF(G113="","",VLOOKUP(G113,Metadata!$J$2:$K$22,2,FALSE))</f>
        <v>North</v>
      </c>
      <c r="I113" s="9" t="s">
        <v>138</v>
      </c>
      <c r="J113" s="9" t="str">
        <f>IF(I113="","",VLOOKUP(I113,Metadata!$P$2:$Q$43,2,FALSE))</f>
        <v>Europe</v>
      </c>
      <c r="K113" s="9" t="str">
        <f t="shared" si="0"/>
        <v>Portugal</v>
      </c>
      <c r="L113" s="9" t="s">
        <v>190</v>
      </c>
      <c r="M113" s="9" t="str">
        <f>IF(L113="","",VLOOKUP(L113,Metadata!$J$2:$K$22,2,FALSE))</f>
        <v>North</v>
      </c>
      <c r="N113" s="9" t="s">
        <v>141</v>
      </c>
      <c r="O113" s="9" t="s">
        <v>137</v>
      </c>
      <c r="P113" s="9" t="s">
        <v>142</v>
      </c>
      <c r="Q113" s="10" t="str">
        <f t="shared" si="1"/>
        <v>Full Office Job</v>
      </c>
      <c r="R113" s="10">
        <v>6</v>
      </c>
      <c r="S113" s="9" t="s">
        <v>282</v>
      </c>
      <c r="T113" s="9" t="s">
        <v>137</v>
      </c>
      <c r="U113" s="9" t="str">
        <f>IF(S113&lt;&gt;"",S113,IF(T113&lt;&gt;"",VLOOKUP(T113,Metadata!$S$2:$T$228,2,FALSE),""))</f>
        <v>Computer &amp; Network Security</v>
      </c>
      <c r="V113" s="9" t="s">
        <v>317</v>
      </c>
      <c r="W113" s="9" t="s">
        <v>137</v>
      </c>
      <c r="X113" s="9" t="s">
        <v>145</v>
      </c>
      <c r="Y113" s="9" t="s">
        <v>137</v>
      </c>
      <c r="Z113" s="9" t="s">
        <v>218</v>
      </c>
      <c r="AA113" s="9" t="s">
        <v>137</v>
      </c>
      <c r="AB113" s="9" t="s">
        <v>253</v>
      </c>
      <c r="AC113" s="9"/>
      <c r="AD113" s="9"/>
      <c r="AE113" s="9" t="s">
        <v>194</v>
      </c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 t="s">
        <v>198</v>
      </c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10"/>
      <c r="CB113" s="10" t="str">
        <f t="shared" si="5"/>
        <v/>
      </c>
      <c r="CC113" s="10"/>
      <c r="CD113" s="9" t="str">
        <f t="shared" si="2"/>
        <v/>
      </c>
      <c r="CE113" s="9" t="s">
        <v>232</v>
      </c>
      <c r="CF113" s="9" t="s">
        <v>254</v>
      </c>
      <c r="CG113" s="9">
        <f>IF(CF113="","",VLOOKUP(CF113,Metadata!$D$2:$H$20,2,FALSE))</f>
        <v>37500</v>
      </c>
      <c r="CH113" s="9">
        <f>IF(CF113="","",VLOOKUP(CF113,Metadata!$D$2:$H$20,4,FALSE))</f>
        <v>35000</v>
      </c>
      <c r="CI113" s="9">
        <f>IF(CF113="","",VLOOKUP(CF113,Metadata!$D$2:$H$20,5,FALSE))</f>
        <v>40000</v>
      </c>
      <c r="CJ113" s="9">
        <f t="shared" si="3"/>
        <v>37500</v>
      </c>
      <c r="CK113" s="9" t="s">
        <v>221</v>
      </c>
      <c r="CL113" s="10">
        <v>6</v>
      </c>
      <c r="CM113" s="10">
        <v>1</v>
      </c>
      <c r="CN113" s="10">
        <v>6</v>
      </c>
      <c r="CO113" s="10">
        <v>5</v>
      </c>
      <c r="CP113" s="10">
        <v>5</v>
      </c>
      <c r="CQ113" s="10">
        <v>5</v>
      </c>
      <c r="CR113" s="10">
        <v>5</v>
      </c>
      <c r="CS113" s="10">
        <v>5</v>
      </c>
      <c r="CT113" s="10">
        <v>5</v>
      </c>
      <c r="CU113" s="10">
        <v>5</v>
      </c>
      <c r="CV113" s="10">
        <v>5</v>
      </c>
      <c r="CW113" s="10">
        <v>3</v>
      </c>
      <c r="CX113" s="10">
        <v>2</v>
      </c>
      <c r="CY113" s="10">
        <v>6</v>
      </c>
      <c r="CZ113" s="10">
        <v>5</v>
      </c>
      <c r="DA113" s="10">
        <v>7</v>
      </c>
      <c r="DB113" s="10">
        <v>5</v>
      </c>
      <c r="DC113" s="10">
        <v>7</v>
      </c>
      <c r="DD113" s="10">
        <v>5</v>
      </c>
      <c r="DE113" s="10">
        <v>7</v>
      </c>
      <c r="DF113" s="10">
        <v>7</v>
      </c>
      <c r="DG113" s="10">
        <v>7</v>
      </c>
      <c r="DH113" s="10">
        <v>7</v>
      </c>
      <c r="DI113" s="10">
        <v>7</v>
      </c>
      <c r="DJ113" s="10">
        <v>7</v>
      </c>
      <c r="DK113" s="10">
        <v>7</v>
      </c>
      <c r="DL113" s="10">
        <v>7</v>
      </c>
      <c r="DM113" s="9" t="s">
        <v>154</v>
      </c>
      <c r="DN113" s="10">
        <v>1979</v>
      </c>
      <c r="DO113" s="9">
        <f t="shared" si="4"/>
        <v>42</v>
      </c>
      <c r="DP113" s="9" t="s">
        <v>155</v>
      </c>
      <c r="DQ113" s="9" t="s">
        <v>156</v>
      </c>
      <c r="DR113" s="9" t="s">
        <v>157</v>
      </c>
      <c r="DS113" s="9" t="s">
        <v>137</v>
      </c>
      <c r="DT113" s="9" t="s">
        <v>181</v>
      </c>
      <c r="DU113" s="9" t="s">
        <v>158</v>
      </c>
      <c r="DV113" s="9" t="str">
        <f>VLOOKUP(DU113,Metadata!$B$2:$C$7,2,FALSE)</f>
        <v>6+ years</v>
      </c>
    </row>
    <row r="114" spans="1:126">
      <c r="A114" s="13">
        <v>113</v>
      </c>
      <c r="B114" s="9" t="s">
        <v>135</v>
      </c>
      <c r="C114" s="9" t="str">
        <f>VLOOKUP(B114,Metadata!$M$2:$N$6,2,FALSE)</f>
        <v>Permanent Employee</v>
      </c>
      <c r="D114" s="9" t="s">
        <v>159</v>
      </c>
      <c r="E114" s="9" t="s">
        <v>137</v>
      </c>
      <c r="F114" s="9" t="s">
        <v>138</v>
      </c>
      <c r="G114" s="9" t="s">
        <v>334</v>
      </c>
      <c r="H114" s="9" t="str">
        <f>IF(G114="","",VLOOKUP(G114,Metadata!$J$2:$K$22,2,FALSE))</f>
        <v>North</v>
      </c>
      <c r="I114" s="9" t="s">
        <v>138</v>
      </c>
      <c r="J114" s="9" t="str">
        <f>IF(I114="","",VLOOKUP(I114,Metadata!$P$2:$Q$43,2,FALSE))</f>
        <v>Europe</v>
      </c>
      <c r="K114" s="9" t="str">
        <f t="shared" si="0"/>
        <v>Portugal</v>
      </c>
      <c r="L114" s="9" t="s">
        <v>172</v>
      </c>
      <c r="M114" s="9" t="str">
        <f>IF(L114="","",VLOOKUP(L114,Metadata!$J$2:$K$22,2,FALSE))</f>
        <v>Porto Metropolitan Area</v>
      </c>
      <c r="N114" s="9" t="s">
        <v>214</v>
      </c>
      <c r="O114" s="9" t="s">
        <v>136</v>
      </c>
      <c r="P114" s="9" t="s">
        <v>191</v>
      </c>
      <c r="Q114" s="10" t="str">
        <f t="shared" si="1"/>
        <v>Remote Job (full or flexible)</v>
      </c>
      <c r="R114" s="10">
        <v>5</v>
      </c>
      <c r="S114" s="9" t="s">
        <v>161</v>
      </c>
      <c r="T114" s="9" t="s">
        <v>137</v>
      </c>
      <c r="U114" s="9" t="str">
        <f>IF(S114&lt;&gt;"",S114,IF(T114&lt;&gt;"",VLOOKUP(T114,Metadata!$S$2:$T$228,2,FALSE),""))</f>
        <v>Full-Stack Developer</v>
      </c>
      <c r="V114" s="9" t="s">
        <v>279</v>
      </c>
      <c r="W114" s="9" t="s">
        <v>137</v>
      </c>
      <c r="X114" s="9" t="s">
        <v>145</v>
      </c>
      <c r="Y114" s="9" t="s">
        <v>137</v>
      </c>
      <c r="Z114" s="9" t="s">
        <v>218</v>
      </c>
      <c r="AA114" s="9" t="s">
        <v>165</v>
      </c>
      <c r="AB114" s="9" t="s">
        <v>253</v>
      </c>
      <c r="AC114" s="9"/>
      <c r="AD114" s="9" t="s">
        <v>148</v>
      </c>
      <c r="AE114" s="9"/>
      <c r="AF114" s="9"/>
      <c r="AG114" s="9"/>
      <c r="AH114" s="9"/>
      <c r="AI114" s="9"/>
      <c r="AJ114" s="9" t="s">
        <v>185</v>
      </c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 t="s">
        <v>178</v>
      </c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 t="s">
        <v>199</v>
      </c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10"/>
      <c r="CB114" s="10" t="str">
        <f t="shared" si="5"/>
        <v/>
      </c>
      <c r="CC114" s="10"/>
      <c r="CD114" s="9" t="str">
        <f t="shared" si="2"/>
        <v/>
      </c>
      <c r="CE114" s="9" t="s">
        <v>168</v>
      </c>
      <c r="CF114" s="9" t="s">
        <v>225</v>
      </c>
      <c r="CG114" s="9">
        <f>IF(CF114="","",VLOOKUP(CF114,Metadata!$D$2:$H$20,2,FALSE))</f>
        <v>22500</v>
      </c>
      <c r="CH114" s="9">
        <f>IF(CF114="","",VLOOKUP(CF114,Metadata!$D$2:$H$20,4,FALSE))</f>
        <v>20000</v>
      </c>
      <c r="CI114" s="9">
        <f>IF(CF114="","",VLOOKUP(CF114,Metadata!$D$2:$H$20,5,FALSE))</f>
        <v>25000</v>
      </c>
      <c r="CJ114" s="9">
        <f t="shared" si="3"/>
        <v>22500</v>
      </c>
      <c r="CK114" s="9" t="s">
        <v>221</v>
      </c>
      <c r="CL114" s="10">
        <v>4</v>
      </c>
      <c r="CM114" s="10">
        <v>1</v>
      </c>
      <c r="CN114" s="10">
        <v>7</v>
      </c>
      <c r="CO114" s="10">
        <v>6</v>
      </c>
      <c r="CP114" s="10">
        <v>6</v>
      </c>
      <c r="CQ114" s="10">
        <v>6</v>
      </c>
      <c r="CR114" s="10">
        <v>6</v>
      </c>
      <c r="CS114" s="10">
        <v>7</v>
      </c>
      <c r="CT114" s="10">
        <v>6</v>
      </c>
      <c r="CU114" s="10">
        <v>6</v>
      </c>
      <c r="CV114" s="10">
        <v>6</v>
      </c>
      <c r="CW114" s="10">
        <v>5</v>
      </c>
      <c r="CX114" s="10">
        <v>7</v>
      </c>
      <c r="CY114" s="10">
        <v>7</v>
      </c>
      <c r="CZ114" s="10">
        <v>6</v>
      </c>
      <c r="DA114" s="10">
        <v>6</v>
      </c>
      <c r="DB114" s="10">
        <v>7</v>
      </c>
      <c r="DC114" s="10">
        <v>7</v>
      </c>
      <c r="DD114" s="10">
        <v>5</v>
      </c>
      <c r="DE114" s="10">
        <v>5</v>
      </c>
      <c r="DF114" s="10">
        <v>5</v>
      </c>
      <c r="DG114" s="10">
        <v>7</v>
      </c>
      <c r="DH114" s="10">
        <v>7</v>
      </c>
      <c r="DI114" s="10">
        <v>7</v>
      </c>
      <c r="DJ114" s="10">
        <v>7</v>
      </c>
      <c r="DK114" s="10">
        <v>6</v>
      </c>
      <c r="DL114" s="10">
        <v>6</v>
      </c>
      <c r="DM114" s="9" t="s">
        <v>154</v>
      </c>
      <c r="DN114" s="10">
        <v>1995</v>
      </c>
      <c r="DO114" s="9">
        <f t="shared" si="4"/>
        <v>26</v>
      </c>
      <c r="DP114" s="9" t="s">
        <v>155</v>
      </c>
      <c r="DQ114" s="9" t="s">
        <v>202</v>
      </c>
      <c r="DR114" s="9" t="s">
        <v>157</v>
      </c>
      <c r="DS114" s="9" t="s">
        <v>137</v>
      </c>
      <c r="DT114" s="9" t="s">
        <v>181</v>
      </c>
      <c r="DU114" s="9" t="s">
        <v>168</v>
      </c>
      <c r="DV114" s="9" t="str">
        <f>VLOOKUP(DU114,Metadata!$B$2:$C$7,2,FALSE)</f>
        <v>0 - 3 years</v>
      </c>
    </row>
    <row r="115" spans="1:126">
      <c r="A115" s="13">
        <v>114</v>
      </c>
      <c r="B115" s="9" t="s">
        <v>135</v>
      </c>
      <c r="C115" s="9" t="str">
        <f>VLOOKUP(B115,Metadata!$M$2:$N$6,2,FALSE)</f>
        <v>Permanent Employee</v>
      </c>
      <c r="D115" s="9" t="s">
        <v>136</v>
      </c>
      <c r="E115" s="9" t="s">
        <v>137</v>
      </c>
      <c r="F115" s="9" t="s">
        <v>138</v>
      </c>
      <c r="G115" s="9" t="s">
        <v>204</v>
      </c>
      <c r="H115" s="9" t="str">
        <f>IF(G115="","",VLOOKUP(G115,Metadata!$J$2:$K$22,2,FALSE))</f>
        <v>Centre</v>
      </c>
      <c r="I115" s="9" t="s">
        <v>138</v>
      </c>
      <c r="J115" s="9" t="str">
        <f>IF(I115="","",VLOOKUP(I115,Metadata!$P$2:$Q$43,2,FALSE))</f>
        <v>Europe</v>
      </c>
      <c r="K115" s="9" t="str">
        <f t="shared" si="0"/>
        <v>Portugal</v>
      </c>
      <c r="L115" s="9" t="s">
        <v>140</v>
      </c>
      <c r="M115" s="9" t="str">
        <f>IF(L115="","",VLOOKUP(L115,Metadata!$J$2:$K$22,2,FALSE))</f>
        <v>Lisbon Metropolitan Area</v>
      </c>
      <c r="N115" s="9" t="s">
        <v>141</v>
      </c>
      <c r="O115" s="9" t="s">
        <v>137</v>
      </c>
      <c r="P115" s="9" t="s">
        <v>191</v>
      </c>
      <c r="Q115" s="10" t="str">
        <f t="shared" si="1"/>
        <v>Remote Job (full or flexible)</v>
      </c>
      <c r="R115" s="10">
        <v>6</v>
      </c>
      <c r="S115" s="9" t="s">
        <v>192</v>
      </c>
      <c r="T115" s="9" t="s">
        <v>137</v>
      </c>
      <c r="U115" s="9" t="str">
        <f>IF(S115&lt;&gt;"",S115,IF(T115&lt;&gt;"",VLOOKUP(T115,Metadata!$S$2:$T$228,2,FALSE),""))</f>
        <v>Back-End Developer</v>
      </c>
      <c r="V115" s="9" t="s">
        <v>268</v>
      </c>
      <c r="W115" s="9" t="s">
        <v>137</v>
      </c>
      <c r="X115" s="9" t="s">
        <v>145</v>
      </c>
      <c r="Y115" s="9" t="s">
        <v>137</v>
      </c>
      <c r="Z115" s="9" t="s">
        <v>218</v>
      </c>
      <c r="AA115" s="9" t="s">
        <v>165</v>
      </c>
      <c r="AB115" s="9" t="s">
        <v>137</v>
      </c>
      <c r="AC115" s="9" t="s">
        <v>147</v>
      </c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 t="s">
        <v>199</v>
      </c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10"/>
      <c r="CB115" s="10" t="str">
        <f t="shared" si="5"/>
        <v/>
      </c>
      <c r="CC115" s="10"/>
      <c r="CD115" s="9" t="str">
        <f t="shared" si="2"/>
        <v/>
      </c>
      <c r="CE115" s="9" t="s">
        <v>151</v>
      </c>
      <c r="CF115" s="9" t="s">
        <v>254</v>
      </c>
      <c r="CG115" s="9">
        <f>IF(CF115="","",VLOOKUP(CF115,Metadata!$D$2:$H$20,2,FALSE))</f>
        <v>37500</v>
      </c>
      <c r="CH115" s="9">
        <f>IF(CF115="","",VLOOKUP(CF115,Metadata!$D$2:$H$20,4,FALSE))</f>
        <v>35000</v>
      </c>
      <c r="CI115" s="9">
        <f>IF(CF115="","",VLOOKUP(CF115,Metadata!$D$2:$H$20,5,FALSE))</f>
        <v>40000</v>
      </c>
      <c r="CJ115" s="9">
        <f t="shared" si="3"/>
        <v>37500</v>
      </c>
      <c r="CK115" s="9" t="s">
        <v>189</v>
      </c>
      <c r="CL115" s="10">
        <v>3</v>
      </c>
      <c r="CM115" s="10">
        <v>3</v>
      </c>
      <c r="CN115" s="10">
        <v>5</v>
      </c>
      <c r="CO115" s="10">
        <v>6</v>
      </c>
      <c r="CP115" s="10">
        <v>7</v>
      </c>
      <c r="CQ115" s="10">
        <v>7</v>
      </c>
      <c r="CR115" s="10">
        <v>7</v>
      </c>
      <c r="CS115" s="10">
        <v>5</v>
      </c>
      <c r="CT115" s="10">
        <v>5</v>
      </c>
      <c r="CU115" s="10">
        <v>7</v>
      </c>
      <c r="CV115" s="10">
        <v>7</v>
      </c>
      <c r="CW115" s="10">
        <v>5</v>
      </c>
      <c r="CX115" s="10">
        <v>7</v>
      </c>
      <c r="CY115" s="10">
        <v>6</v>
      </c>
      <c r="CZ115" s="10">
        <v>5</v>
      </c>
      <c r="DA115" s="10">
        <v>2</v>
      </c>
      <c r="DB115" s="10">
        <v>4</v>
      </c>
      <c r="DC115" s="10">
        <v>6</v>
      </c>
      <c r="DD115" s="10">
        <v>7</v>
      </c>
      <c r="DE115" s="10">
        <v>7</v>
      </c>
      <c r="DF115" s="10">
        <v>7</v>
      </c>
      <c r="DG115" s="10">
        <v>7</v>
      </c>
      <c r="DH115" s="10">
        <v>6</v>
      </c>
      <c r="DI115" s="10">
        <v>6</v>
      </c>
      <c r="DJ115" s="10">
        <v>4</v>
      </c>
      <c r="DK115" s="10">
        <v>7</v>
      </c>
      <c r="DL115" s="10">
        <v>7</v>
      </c>
      <c r="DM115" s="9" t="s">
        <v>154</v>
      </c>
      <c r="DN115" s="10">
        <v>1987</v>
      </c>
      <c r="DO115" s="9">
        <f t="shared" si="4"/>
        <v>34</v>
      </c>
      <c r="DP115" s="9" t="s">
        <v>155</v>
      </c>
      <c r="DQ115" s="9" t="s">
        <v>202</v>
      </c>
      <c r="DR115" s="9" t="s">
        <v>157</v>
      </c>
      <c r="DS115" s="9" t="s">
        <v>137</v>
      </c>
      <c r="DT115" s="9" t="s">
        <v>181</v>
      </c>
      <c r="DU115" s="9" t="s">
        <v>203</v>
      </c>
      <c r="DV115" s="9" t="str">
        <f>VLOOKUP(DU115,Metadata!$B$2:$C$7,2,FALSE)</f>
        <v>6+ years</v>
      </c>
    </row>
    <row r="116" spans="1:126">
      <c r="A116" s="13">
        <v>115</v>
      </c>
      <c r="B116" s="9" t="s">
        <v>135</v>
      </c>
      <c r="C116" s="9" t="str">
        <f>VLOOKUP(B116,Metadata!$M$2:$N$6,2,FALSE)</f>
        <v>Permanent Employee</v>
      </c>
      <c r="D116" s="9" t="s">
        <v>136</v>
      </c>
      <c r="E116" s="9" t="s">
        <v>137</v>
      </c>
      <c r="F116" s="9" t="s">
        <v>138</v>
      </c>
      <c r="G116" s="9" t="s">
        <v>334</v>
      </c>
      <c r="H116" s="9" t="str">
        <f>IF(G116="","",VLOOKUP(G116,Metadata!$J$2:$K$22,2,FALSE))</f>
        <v>North</v>
      </c>
      <c r="I116" s="9" t="s">
        <v>138</v>
      </c>
      <c r="J116" s="9" t="str">
        <f>IF(I116="","",VLOOKUP(I116,Metadata!$P$2:$Q$43,2,FALSE))</f>
        <v>Europe</v>
      </c>
      <c r="K116" s="9" t="str">
        <f t="shared" si="0"/>
        <v>Portugal</v>
      </c>
      <c r="L116" s="9" t="s">
        <v>140</v>
      </c>
      <c r="M116" s="9" t="str">
        <f>IF(L116="","",VLOOKUP(L116,Metadata!$J$2:$K$22,2,FALSE))</f>
        <v>Lisbon Metropolitan Area</v>
      </c>
      <c r="N116" s="9" t="s">
        <v>141</v>
      </c>
      <c r="O116" s="9" t="s">
        <v>137</v>
      </c>
      <c r="P116" s="9" t="s">
        <v>142</v>
      </c>
      <c r="Q116" s="10" t="str">
        <f t="shared" si="1"/>
        <v>Full Office Job</v>
      </c>
      <c r="R116" s="10">
        <v>6</v>
      </c>
      <c r="S116" s="9" t="s">
        <v>192</v>
      </c>
      <c r="T116" s="9" t="s">
        <v>137</v>
      </c>
      <c r="U116" s="9" t="str">
        <f>IF(S116&lt;&gt;"",S116,IF(T116&lt;&gt;"",VLOOKUP(T116,Metadata!$S$2:$T$228,2,FALSE),""))</f>
        <v>Back-End Developer</v>
      </c>
      <c r="V116" s="9" t="s">
        <v>261</v>
      </c>
      <c r="W116" s="9" t="s">
        <v>137</v>
      </c>
      <c r="X116" s="9" t="s">
        <v>208</v>
      </c>
      <c r="Y116" s="9" t="s">
        <v>137</v>
      </c>
      <c r="Z116" s="9" t="s">
        <v>146</v>
      </c>
      <c r="AA116" s="9" t="s">
        <v>137</v>
      </c>
      <c r="AB116" s="9" t="s">
        <v>137</v>
      </c>
      <c r="AC116" s="9" t="s">
        <v>147</v>
      </c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 t="s">
        <v>178</v>
      </c>
      <c r="BB116" s="9"/>
      <c r="BC116" s="9"/>
      <c r="BD116" s="9"/>
      <c r="BE116" s="9"/>
      <c r="BF116" s="9"/>
      <c r="BG116" s="9"/>
      <c r="BH116" s="9"/>
      <c r="BI116" s="9"/>
      <c r="BJ116" s="9"/>
      <c r="BK116" s="9" t="s">
        <v>198</v>
      </c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10"/>
      <c r="CB116" s="10" t="str">
        <f t="shared" si="5"/>
        <v/>
      </c>
      <c r="CC116" s="10"/>
      <c r="CD116" s="9" t="str">
        <f t="shared" si="2"/>
        <v/>
      </c>
      <c r="CE116" s="9" t="s">
        <v>232</v>
      </c>
      <c r="CF116" s="9" t="s">
        <v>169</v>
      </c>
      <c r="CG116" s="9">
        <f>IF(CF116="","",VLOOKUP(CF116,Metadata!$D$2:$H$20,2,FALSE))</f>
        <v>12500</v>
      </c>
      <c r="CH116" s="9">
        <f>IF(CF116="","",VLOOKUP(CF116,Metadata!$D$2:$H$20,4,FALSE))</f>
        <v>0</v>
      </c>
      <c r="CI116" s="9">
        <f>IF(CF116="","",VLOOKUP(CF116,Metadata!$D$2:$H$20,5,FALSE))</f>
        <v>15000</v>
      </c>
      <c r="CJ116" s="9">
        <f t="shared" si="3"/>
        <v>12500</v>
      </c>
      <c r="CK116" s="9" t="s">
        <v>153</v>
      </c>
      <c r="CL116" s="10">
        <v>6</v>
      </c>
      <c r="CM116" s="10">
        <v>1</v>
      </c>
      <c r="CN116" s="10">
        <v>7</v>
      </c>
      <c r="CO116" s="10">
        <v>6</v>
      </c>
      <c r="CP116" s="10">
        <v>7</v>
      </c>
      <c r="CQ116" s="10">
        <v>7</v>
      </c>
      <c r="CR116" s="10">
        <v>7</v>
      </c>
      <c r="CS116" s="10">
        <v>7</v>
      </c>
      <c r="CT116" s="10">
        <v>6</v>
      </c>
      <c r="CU116" s="10">
        <v>7</v>
      </c>
      <c r="CV116" s="10">
        <v>5</v>
      </c>
      <c r="CW116" s="10">
        <v>4</v>
      </c>
      <c r="CX116" s="10">
        <v>6</v>
      </c>
      <c r="CY116" s="10">
        <v>7</v>
      </c>
      <c r="CZ116" s="10">
        <v>7</v>
      </c>
      <c r="DA116" s="10">
        <v>7</v>
      </c>
      <c r="DB116" s="10">
        <v>5</v>
      </c>
      <c r="DC116" s="10">
        <v>7</v>
      </c>
      <c r="DD116" s="10">
        <v>7</v>
      </c>
      <c r="DE116" s="10">
        <v>7</v>
      </c>
      <c r="DF116" s="10">
        <v>6</v>
      </c>
      <c r="DG116" s="10">
        <v>5</v>
      </c>
      <c r="DH116" s="10">
        <v>7</v>
      </c>
      <c r="DI116" s="10">
        <v>7</v>
      </c>
      <c r="DJ116" s="10">
        <v>7</v>
      </c>
      <c r="DK116" s="10">
        <v>6</v>
      </c>
      <c r="DL116" s="10">
        <v>7</v>
      </c>
      <c r="DM116" s="9" t="s">
        <v>154</v>
      </c>
      <c r="DN116" s="10">
        <v>1994</v>
      </c>
      <c r="DO116" s="9">
        <f t="shared" si="4"/>
        <v>27</v>
      </c>
      <c r="DP116" s="9" t="s">
        <v>222</v>
      </c>
      <c r="DQ116" s="9" t="s">
        <v>202</v>
      </c>
      <c r="DR116" s="9" t="s">
        <v>157</v>
      </c>
      <c r="DS116" s="9" t="s">
        <v>137</v>
      </c>
      <c r="DT116" s="9" t="s">
        <v>181</v>
      </c>
      <c r="DU116" s="9" t="s">
        <v>168</v>
      </c>
      <c r="DV116" s="9" t="str">
        <f>VLOOKUP(DU116,Metadata!$B$2:$C$7,2,FALSE)</f>
        <v>0 - 3 years</v>
      </c>
    </row>
    <row r="117" spans="1:126">
      <c r="A117" s="13">
        <v>116</v>
      </c>
      <c r="B117" s="9" t="s">
        <v>135</v>
      </c>
      <c r="C117" s="9" t="str">
        <f>VLOOKUP(B117,Metadata!$M$2:$N$6,2,FALSE)</f>
        <v>Permanent Employee</v>
      </c>
      <c r="D117" s="9" t="s">
        <v>159</v>
      </c>
      <c r="E117" s="9" t="s">
        <v>137</v>
      </c>
      <c r="F117" s="9" t="s">
        <v>138</v>
      </c>
      <c r="G117" s="9" t="s">
        <v>190</v>
      </c>
      <c r="H117" s="9" t="str">
        <f>IF(G117="","",VLOOKUP(G117,Metadata!$J$2:$K$22,2,FALSE))</f>
        <v>North</v>
      </c>
      <c r="I117" s="9" t="s">
        <v>138</v>
      </c>
      <c r="J117" s="9" t="str">
        <f>IF(I117="","",VLOOKUP(I117,Metadata!$P$2:$Q$43,2,FALSE))</f>
        <v>Europe</v>
      </c>
      <c r="K117" s="9" t="str">
        <f t="shared" si="0"/>
        <v>Portugal</v>
      </c>
      <c r="L117" s="9" t="s">
        <v>172</v>
      </c>
      <c r="M117" s="9" t="str">
        <f>IF(L117="","",VLOOKUP(L117,Metadata!$J$2:$K$22,2,FALSE))</f>
        <v>Porto Metropolitan Area</v>
      </c>
      <c r="N117" s="9" t="s">
        <v>214</v>
      </c>
      <c r="O117" s="9" t="s">
        <v>136</v>
      </c>
      <c r="P117" s="9" t="s">
        <v>191</v>
      </c>
      <c r="Q117" s="10" t="str">
        <f t="shared" si="1"/>
        <v>Remote Job (full or flexible)</v>
      </c>
      <c r="R117" s="10">
        <v>5</v>
      </c>
      <c r="S117" s="9" t="s">
        <v>161</v>
      </c>
      <c r="T117" s="9" t="s">
        <v>137</v>
      </c>
      <c r="U117" s="9" t="str">
        <f>IF(S117&lt;&gt;"",S117,IF(T117&lt;&gt;"",VLOOKUP(T117,Metadata!$S$2:$T$228,2,FALSE),""))</f>
        <v>Full-Stack Developer</v>
      </c>
      <c r="V117" s="9" t="s">
        <v>261</v>
      </c>
      <c r="W117" s="9" t="s">
        <v>137</v>
      </c>
      <c r="X117" s="9" t="s">
        <v>163</v>
      </c>
      <c r="Y117" s="9" t="s">
        <v>137</v>
      </c>
      <c r="Z117" s="9" t="s">
        <v>262</v>
      </c>
      <c r="AA117" s="9" t="s">
        <v>137</v>
      </c>
      <c r="AB117" s="9" t="s">
        <v>137</v>
      </c>
      <c r="AC117" s="9" t="s">
        <v>147</v>
      </c>
      <c r="AD117" s="9" t="s">
        <v>148</v>
      </c>
      <c r="AE117" s="9"/>
      <c r="AF117" s="9"/>
      <c r="AG117" s="9"/>
      <c r="AH117" s="9"/>
      <c r="AI117" s="9"/>
      <c r="AJ117" s="9" t="s">
        <v>185</v>
      </c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 t="s">
        <v>178</v>
      </c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 t="s">
        <v>199</v>
      </c>
      <c r="BM117" s="9"/>
      <c r="BN117" s="9"/>
      <c r="BO117" s="9"/>
      <c r="BP117" s="9"/>
      <c r="BQ117" s="9" t="s">
        <v>219</v>
      </c>
      <c r="BR117" s="9"/>
      <c r="BS117" s="9"/>
      <c r="BT117" s="9"/>
      <c r="BU117" s="9"/>
      <c r="BV117" s="9"/>
      <c r="BW117" s="9"/>
      <c r="BX117" s="9"/>
      <c r="BY117" s="9"/>
      <c r="BZ117" s="9"/>
      <c r="CA117" s="10"/>
      <c r="CB117" s="10" t="str">
        <f t="shared" si="5"/>
        <v/>
      </c>
      <c r="CC117" s="10"/>
      <c r="CD117" s="9" t="str">
        <f t="shared" si="2"/>
        <v/>
      </c>
      <c r="CE117" s="9" t="s">
        <v>168</v>
      </c>
      <c r="CF117" s="9" t="s">
        <v>188</v>
      </c>
      <c r="CG117" s="9">
        <f>IF(CF117="","",VLOOKUP(CF117,Metadata!$D$2:$H$20,2,FALSE))</f>
        <v>17500</v>
      </c>
      <c r="CH117" s="9">
        <f>IF(CF117="","",VLOOKUP(CF117,Metadata!$D$2:$H$20,4,FALSE))</f>
        <v>15000</v>
      </c>
      <c r="CI117" s="9">
        <f>IF(CF117="","",VLOOKUP(CF117,Metadata!$D$2:$H$20,5,FALSE))</f>
        <v>20000</v>
      </c>
      <c r="CJ117" s="9">
        <f t="shared" si="3"/>
        <v>17500</v>
      </c>
      <c r="CK117" s="9" t="s">
        <v>153</v>
      </c>
      <c r="CL117" s="10">
        <v>3</v>
      </c>
      <c r="CM117" s="10">
        <v>3</v>
      </c>
      <c r="CN117" s="10">
        <v>7</v>
      </c>
      <c r="CO117" s="10">
        <v>5</v>
      </c>
      <c r="CP117" s="10">
        <v>6</v>
      </c>
      <c r="CQ117" s="10">
        <v>6</v>
      </c>
      <c r="CR117" s="10">
        <v>6</v>
      </c>
      <c r="CS117" s="10">
        <v>6</v>
      </c>
      <c r="CT117" s="10">
        <v>4</v>
      </c>
      <c r="CU117" s="10">
        <v>5</v>
      </c>
      <c r="CV117" s="10">
        <v>2</v>
      </c>
      <c r="CW117" s="10">
        <v>2</v>
      </c>
      <c r="CX117" s="10">
        <v>4</v>
      </c>
      <c r="CY117" s="10">
        <v>4</v>
      </c>
      <c r="CZ117" s="10">
        <v>3</v>
      </c>
      <c r="DA117" s="10">
        <v>5</v>
      </c>
      <c r="DB117" s="10">
        <v>5</v>
      </c>
      <c r="DC117" s="10">
        <v>7</v>
      </c>
      <c r="DD117" s="10">
        <v>4</v>
      </c>
      <c r="DE117" s="10">
        <v>6</v>
      </c>
      <c r="DF117" s="10">
        <v>5</v>
      </c>
      <c r="DG117" s="10">
        <v>6</v>
      </c>
      <c r="DH117" s="10">
        <v>4</v>
      </c>
      <c r="DI117" s="10">
        <v>6</v>
      </c>
      <c r="DJ117" s="10">
        <v>4</v>
      </c>
      <c r="DK117" s="10">
        <v>5</v>
      </c>
      <c r="DL117" s="10">
        <v>4</v>
      </c>
      <c r="DM117" s="9" t="s">
        <v>154</v>
      </c>
      <c r="DN117" s="10">
        <v>1997</v>
      </c>
      <c r="DO117" s="9">
        <f t="shared" si="4"/>
        <v>24</v>
      </c>
      <c r="DP117" s="9" t="s">
        <v>155</v>
      </c>
      <c r="DQ117" s="9" t="s">
        <v>202</v>
      </c>
      <c r="DR117" s="9" t="s">
        <v>157</v>
      </c>
      <c r="DS117" s="9" t="s">
        <v>137</v>
      </c>
      <c r="DT117" s="9" t="s">
        <v>181</v>
      </c>
      <c r="DU117" s="9" t="s">
        <v>168</v>
      </c>
      <c r="DV117" s="9" t="str">
        <f>VLOOKUP(DU117,Metadata!$B$2:$C$7,2,FALSE)</f>
        <v>0 - 3 years</v>
      </c>
    </row>
    <row r="118" spans="1:126">
      <c r="A118" s="13">
        <v>117</v>
      </c>
      <c r="B118" s="9" t="s">
        <v>135</v>
      </c>
      <c r="C118" s="9" t="str">
        <f>VLOOKUP(B118,Metadata!$M$2:$N$6,2,FALSE)</f>
        <v>Permanent Employee</v>
      </c>
      <c r="D118" s="9" t="s">
        <v>159</v>
      </c>
      <c r="E118" s="9" t="s">
        <v>137</v>
      </c>
      <c r="F118" s="9" t="s">
        <v>138</v>
      </c>
      <c r="G118" s="9" t="s">
        <v>140</v>
      </c>
      <c r="H118" s="9" t="str">
        <f>IF(G118="","",VLOOKUP(G118,Metadata!$J$2:$K$22,2,FALSE))</f>
        <v>Lisbon Metropolitan Area</v>
      </c>
      <c r="I118" s="9" t="s">
        <v>138</v>
      </c>
      <c r="J118" s="9" t="str">
        <f>IF(I118="","",VLOOKUP(I118,Metadata!$P$2:$Q$43,2,FALSE))</f>
        <v>Europe</v>
      </c>
      <c r="K118" s="9" t="str">
        <f t="shared" si="0"/>
        <v>Portugal</v>
      </c>
      <c r="L118" s="9" t="s">
        <v>140</v>
      </c>
      <c r="M118" s="9" t="str">
        <f>IF(L118="","",VLOOKUP(L118,Metadata!$J$2:$K$22,2,FALSE))</f>
        <v>Lisbon Metropolitan Area</v>
      </c>
      <c r="N118" s="9" t="s">
        <v>141</v>
      </c>
      <c r="O118" s="9" t="s">
        <v>137</v>
      </c>
      <c r="P118" s="9" t="s">
        <v>142</v>
      </c>
      <c r="Q118" s="10" t="str">
        <f t="shared" si="1"/>
        <v>Full Office Job</v>
      </c>
      <c r="R118" s="10">
        <v>7</v>
      </c>
      <c r="S118" s="9" t="s">
        <v>161</v>
      </c>
      <c r="T118" s="9" t="s">
        <v>137</v>
      </c>
      <c r="U118" s="9" t="str">
        <f>IF(S118&lt;&gt;"",S118,IF(T118&lt;&gt;"",VLOOKUP(T118,Metadata!$S$2:$T$228,2,FALSE),""))</f>
        <v>Full-Stack Developer</v>
      </c>
      <c r="V118" s="9" t="s">
        <v>251</v>
      </c>
      <c r="W118" s="9" t="s">
        <v>137</v>
      </c>
      <c r="X118" s="9" t="s">
        <v>252</v>
      </c>
      <c r="Y118" s="9" t="s">
        <v>137</v>
      </c>
      <c r="Z118" s="9" t="s">
        <v>184</v>
      </c>
      <c r="AA118" s="9" t="s">
        <v>165</v>
      </c>
      <c r="AB118" s="9" t="s">
        <v>137</v>
      </c>
      <c r="AC118" s="9"/>
      <c r="AD118" s="9" t="s">
        <v>148</v>
      </c>
      <c r="AE118" s="9"/>
      <c r="AF118" s="9"/>
      <c r="AG118" s="9"/>
      <c r="AH118" s="9"/>
      <c r="AI118" s="9"/>
      <c r="AJ118" s="9" t="s">
        <v>185</v>
      </c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 t="s">
        <v>186</v>
      </c>
      <c r="BO118" s="9"/>
      <c r="BP118" s="9"/>
      <c r="BQ118" s="9" t="s">
        <v>219</v>
      </c>
      <c r="BR118" s="9"/>
      <c r="BS118" s="9"/>
      <c r="BT118" s="9"/>
      <c r="BU118" s="9"/>
      <c r="BV118" s="9"/>
      <c r="BW118" s="9"/>
      <c r="BX118" s="9"/>
      <c r="BY118" s="9"/>
      <c r="BZ118" s="9"/>
      <c r="CA118" s="10"/>
      <c r="CB118" s="10" t="str">
        <f t="shared" si="5"/>
        <v/>
      </c>
      <c r="CC118" s="10"/>
      <c r="CD118" s="9" t="str">
        <f t="shared" si="2"/>
        <v/>
      </c>
      <c r="CE118" s="9" t="s">
        <v>168</v>
      </c>
      <c r="CF118" s="9" t="s">
        <v>245</v>
      </c>
      <c r="CG118" s="9">
        <f>IF(CF118="","",VLOOKUP(CF118,Metadata!$D$2:$H$20,2,FALSE))</f>
        <v>42500</v>
      </c>
      <c r="CH118" s="9">
        <f>IF(CF118="","",VLOOKUP(CF118,Metadata!$D$2:$H$20,4,FALSE))</f>
        <v>40000</v>
      </c>
      <c r="CI118" s="9">
        <f>IF(CF118="","",VLOOKUP(CF118,Metadata!$D$2:$H$20,5,FALSE))</f>
        <v>45000</v>
      </c>
      <c r="CJ118" s="9">
        <f t="shared" si="3"/>
        <v>42500</v>
      </c>
      <c r="CK118" s="9" t="s">
        <v>153</v>
      </c>
      <c r="CL118" s="10">
        <v>6</v>
      </c>
      <c r="CM118" s="10">
        <v>3</v>
      </c>
      <c r="CN118" s="10">
        <v>7</v>
      </c>
      <c r="CO118" s="10">
        <v>7</v>
      </c>
      <c r="CP118" s="10">
        <v>7</v>
      </c>
      <c r="CQ118" s="10">
        <v>7</v>
      </c>
      <c r="CR118" s="10">
        <v>5</v>
      </c>
      <c r="CS118" s="10">
        <v>5</v>
      </c>
      <c r="CT118" s="10">
        <v>6</v>
      </c>
      <c r="CU118" s="10">
        <v>7</v>
      </c>
      <c r="CV118" s="10">
        <v>5</v>
      </c>
      <c r="CW118" s="10">
        <v>5</v>
      </c>
      <c r="CX118" s="10">
        <v>6</v>
      </c>
      <c r="CY118" s="10">
        <v>5</v>
      </c>
      <c r="CZ118" s="10">
        <v>6</v>
      </c>
      <c r="DA118" s="10">
        <v>5</v>
      </c>
      <c r="DB118" s="10">
        <v>5</v>
      </c>
      <c r="DC118" s="10">
        <v>6</v>
      </c>
      <c r="DD118" s="10">
        <v>5</v>
      </c>
      <c r="DE118" s="10">
        <v>6</v>
      </c>
      <c r="DF118" s="10">
        <v>5</v>
      </c>
      <c r="DG118" s="10">
        <v>7</v>
      </c>
      <c r="DH118" s="10">
        <v>6</v>
      </c>
      <c r="DI118" s="10">
        <v>6</v>
      </c>
      <c r="DJ118" s="10">
        <v>6</v>
      </c>
      <c r="DK118" s="10">
        <v>6</v>
      </c>
      <c r="DL118" s="10">
        <v>6</v>
      </c>
      <c r="DM118" s="9" t="s">
        <v>296</v>
      </c>
      <c r="DN118" s="10">
        <v>1990</v>
      </c>
      <c r="DO118" s="9">
        <f t="shared" si="4"/>
        <v>31</v>
      </c>
      <c r="DP118" s="9" t="s">
        <v>155</v>
      </c>
      <c r="DQ118" s="9" t="s">
        <v>202</v>
      </c>
      <c r="DR118" s="9" t="s">
        <v>157</v>
      </c>
      <c r="DS118" s="9" t="s">
        <v>137</v>
      </c>
      <c r="DT118" s="9" t="s">
        <v>181</v>
      </c>
      <c r="DU118" s="9" t="s">
        <v>203</v>
      </c>
      <c r="DV118" s="9" t="str">
        <f>VLOOKUP(DU118,Metadata!$B$2:$C$7,2,FALSE)</f>
        <v>6+ years</v>
      </c>
    </row>
    <row r="119" spans="1:126">
      <c r="A119" s="13">
        <v>118</v>
      </c>
      <c r="B119" s="9" t="s">
        <v>135</v>
      </c>
      <c r="C119" s="9" t="str">
        <f>VLOOKUP(B119,Metadata!$M$2:$N$6,2,FALSE)</f>
        <v>Permanent Employee</v>
      </c>
      <c r="D119" s="9" t="s">
        <v>159</v>
      </c>
      <c r="E119" s="9" t="s">
        <v>137</v>
      </c>
      <c r="F119" s="9" t="s">
        <v>138</v>
      </c>
      <c r="G119" s="9" t="s">
        <v>140</v>
      </c>
      <c r="H119" s="9" t="str">
        <f>IF(G119="","",VLOOKUP(G119,Metadata!$J$2:$K$22,2,FALSE))</f>
        <v>Lisbon Metropolitan Area</v>
      </c>
      <c r="I119" s="9" t="s">
        <v>138</v>
      </c>
      <c r="J119" s="9" t="str">
        <f>IF(I119="","",VLOOKUP(I119,Metadata!$P$2:$Q$43,2,FALSE))</f>
        <v>Europe</v>
      </c>
      <c r="K119" s="9" t="str">
        <f t="shared" si="0"/>
        <v>Portugal</v>
      </c>
      <c r="L119" s="9" t="s">
        <v>140</v>
      </c>
      <c r="M119" s="9" t="str">
        <f>IF(L119="","",VLOOKUP(L119,Metadata!$J$2:$K$22,2,FALSE))</f>
        <v>Lisbon Metropolitan Area</v>
      </c>
      <c r="N119" s="9" t="s">
        <v>141</v>
      </c>
      <c r="O119" s="9" t="s">
        <v>137</v>
      </c>
      <c r="P119" s="9" t="s">
        <v>142</v>
      </c>
      <c r="Q119" s="10" t="str">
        <f t="shared" si="1"/>
        <v>Full Office Job</v>
      </c>
      <c r="R119" s="10">
        <v>7</v>
      </c>
      <c r="S119" s="9" t="s">
        <v>161</v>
      </c>
      <c r="T119" s="9" t="s">
        <v>137</v>
      </c>
      <c r="U119" s="9" t="str">
        <f>IF(S119&lt;&gt;"",S119,IF(T119&lt;&gt;"",VLOOKUP(T119,Metadata!$S$2:$T$228,2,FALSE),""))</f>
        <v>Full-Stack Developer</v>
      </c>
      <c r="V119" s="9" t="s">
        <v>144</v>
      </c>
      <c r="W119" s="9" t="s">
        <v>137</v>
      </c>
      <c r="X119" s="9" t="s">
        <v>269</v>
      </c>
      <c r="Y119" s="9" t="s">
        <v>137</v>
      </c>
      <c r="Z119" s="9" t="s">
        <v>218</v>
      </c>
      <c r="AA119" s="9" t="s">
        <v>165</v>
      </c>
      <c r="AB119" s="9" t="s">
        <v>137</v>
      </c>
      <c r="AC119" s="9" t="s">
        <v>147</v>
      </c>
      <c r="AD119" s="9" t="s">
        <v>148</v>
      </c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 t="s">
        <v>219</v>
      </c>
      <c r="BR119" s="9"/>
      <c r="BS119" s="9"/>
      <c r="BT119" s="9"/>
      <c r="BU119" s="9"/>
      <c r="BV119" s="9"/>
      <c r="BW119" s="9"/>
      <c r="BX119" s="9"/>
      <c r="BY119" s="9"/>
      <c r="BZ119" s="9" t="s">
        <v>335</v>
      </c>
      <c r="CA119" s="10"/>
      <c r="CB119" s="10" t="str">
        <f t="shared" si="5"/>
        <v/>
      </c>
      <c r="CC119" s="10"/>
      <c r="CD119" s="9" t="str">
        <f t="shared" si="2"/>
        <v/>
      </c>
      <c r="CE119" s="9" t="s">
        <v>232</v>
      </c>
      <c r="CF119" s="9" t="s">
        <v>245</v>
      </c>
      <c r="CG119" s="9">
        <f>IF(CF119="","",VLOOKUP(CF119,Metadata!$D$2:$H$20,2,FALSE))</f>
        <v>42500</v>
      </c>
      <c r="CH119" s="9">
        <f>IF(CF119="","",VLOOKUP(CF119,Metadata!$D$2:$H$20,4,FALSE))</f>
        <v>40000</v>
      </c>
      <c r="CI119" s="9">
        <f>IF(CF119="","",VLOOKUP(CF119,Metadata!$D$2:$H$20,5,FALSE))</f>
        <v>45000</v>
      </c>
      <c r="CJ119" s="9">
        <f t="shared" si="3"/>
        <v>42500</v>
      </c>
      <c r="CK119" s="9" t="s">
        <v>201</v>
      </c>
      <c r="CL119" s="10">
        <v>5</v>
      </c>
      <c r="CM119" s="10">
        <v>3</v>
      </c>
      <c r="CN119" s="10">
        <v>7</v>
      </c>
      <c r="CO119" s="10">
        <v>7</v>
      </c>
      <c r="CP119" s="10">
        <v>2</v>
      </c>
      <c r="CQ119" s="10">
        <v>5</v>
      </c>
      <c r="CR119" s="10">
        <v>7</v>
      </c>
      <c r="CS119" s="10">
        <v>7</v>
      </c>
      <c r="CT119" s="10">
        <v>4</v>
      </c>
      <c r="CU119" s="10">
        <v>6</v>
      </c>
      <c r="CV119" s="10">
        <v>5</v>
      </c>
      <c r="CW119" s="10">
        <v>4</v>
      </c>
      <c r="CX119" s="10">
        <v>5</v>
      </c>
      <c r="CY119" s="10">
        <v>6</v>
      </c>
      <c r="CZ119" s="10">
        <v>2</v>
      </c>
      <c r="DA119" s="10">
        <v>5</v>
      </c>
      <c r="DB119" s="10">
        <v>4</v>
      </c>
      <c r="DC119" s="10">
        <v>3</v>
      </c>
      <c r="DD119" s="10">
        <v>1</v>
      </c>
      <c r="DE119" s="10">
        <v>5</v>
      </c>
      <c r="DF119" s="10">
        <v>5</v>
      </c>
      <c r="DG119" s="10">
        <v>7</v>
      </c>
      <c r="DH119" s="10">
        <v>7</v>
      </c>
      <c r="DI119" s="10">
        <v>7</v>
      </c>
      <c r="DJ119" s="10">
        <v>6</v>
      </c>
      <c r="DK119" s="10">
        <v>4</v>
      </c>
      <c r="DL119" s="10">
        <v>6</v>
      </c>
      <c r="DM119" s="9" t="s">
        <v>154</v>
      </c>
      <c r="DN119" s="10">
        <v>1992</v>
      </c>
      <c r="DO119" s="9">
        <f t="shared" si="4"/>
        <v>29</v>
      </c>
      <c r="DP119" s="9" t="s">
        <v>155</v>
      </c>
      <c r="DQ119" s="9" t="s">
        <v>156</v>
      </c>
      <c r="DR119" s="9" t="s">
        <v>157</v>
      </c>
      <c r="DS119" s="9" t="s">
        <v>137</v>
      </c>
      <c r="DT119" s="9" t="s">
        <v>181</v>
      </c>
      <c r="DU119" s="9" t="s">
        <v>223</v>
      </c>
      <c r="DV119" s="9" t="str">
        <f>VLOOKUP(DU119,Metadata!$B$2:$C$7,2,FALSE)</f>
        <v>3 - 6 years</v>
      </c>
    </row>
    <row r="120" spans="1:126">
      <c r="A120" s="13">
        <v>119</v>
      </c>
      <c r="B120" s="9" t="s">
        <v>135</v>
      </c>
      <c r="C120" s="9" t="str">
        <f>VLOOKUP(B120,Metadata!$M$2:$N$6,2,FALSE)</f>
        <v>Permanent Employee</v>
      </c>
      <c r="D120" s="9" t="s">
        <v>159</v>
      </c>
      <c r="E120" s="9" t="s">
        <v>137</v>
      </c>
      <c r="F120" s="9" t="s">
        <v>138</v>
      </c>
      <c r="G120" s="9" t="s">
        <v>213</v>
      </c>
      <c r="H120" s="9" t="str">
        <f>IF(G120="","",VLOOKUP(G120,Metadata!$J$2:$K$22,2,FALSE))</f>
        <v>Centre</v>
      </c>
      <c r="I120" s="9" t="s">
        <v>138</v>
      </c>
      <c r="J120" s="9" t="str">
        <f>IF(I120="","",VLOOKUP(I120,Metadata!$P$2:$Q$43,2,FALSE))</f>
        <v>Europe</v>
      </c>
      <c r="K120" s="9" t="str">
        <f t="shared" si="0"/>
        <v>Portugal</v>
      </c>
      <c r="L120" s="9" t="s">
        <v>160</v>
      </c>
      <c r="M120" s="9" t="str">
        <f>IF(L120="","",VLOOKUP(L120,Metadata!$J$2:$K$22,2,FALSE))</f>
        <v>Centre</v>
      </c>
      <c r="N120" s="9" t="s">
        <v>141</v>
      </c>
      <c r="O120" s="9" t="s">
        <v>137</v>
      </c>
      <c r="P120" s="9" t="s">
        <v>142</v>
      </c>
      <c r="Q120" s="10" t="str">
        <f t="shared" si="1"/>
        <v>Full Office Job</v>
      </c>
      <c r="R120" s="10">
        <v>3</v>
      </c>
      <c r="S120" s="9" t="s">
        <v>216</v>
      </c>
      <c r="T120" s="9" t="s">
        <v>137</v>
      </c>
      <c r="U120" s="9" t="str">
        <f>IF(S120&lt;&gt;"",S120,IF(T120&lt;&gt;"",VLOOKUP(T120,Metadata!$S$2:$T$228,2,FALSE),""))</f>
        <v>Front-End Developer</v>
      </c>
      <c r="V120" s="9" t="s">
        <v>261</v>
      </c>
      <c r="W120" s="9" t="s">
        <v>137</v>
      </c>
      <c r="X120" s="9" t="s">
        <v>242</v>
      </c>
      <c r="Y120" s="9" t="s">
        <v>137</v>
      </c>
      <c r="Z120" s="9" t="s">
        <v>146</v>
      </c>
      <c r="AA120" s="9" t="s">
        <v>137</v>
      </c>
      <c r="AB120" s="9" t="s">
        <v>137</v>
      </c>
      <c r="AC120" s="9"/>
      <c r="AD120" s="9"/>
      <c r="AE120" s="9"/>
      <c r="AF120" s="9"/>
      <c r="AG120" s="9"/>
      <c r="AH120" s="9"/>
      <c r="AI120" s="9"/>
      <c r="AJ120" s="9" t="s">
        <v>185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 t="s">
        <v>186</v>
      </c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10"/>
      <c r="CB120" s="10" t="str">
        <f t="shared" si="5"/>
        <v/>
      </c>
      <c r="CC120" s="10"/>
      <c r="CD120" s="9" t="str">
        <f t="shared" si="2"/>
        <v/>
      </c>
      <c r="CE120" s="9" t="s">
        <v>232</v>
      </c>
      <c r="CF120" s="9" t="s">
        <v>225</v>
      </c>
      <c r="CG120" s="9">
        <f>IF(CF120="","",VLOOKUP(CF120,Metadata!$D$2:$H$20,2,FALSE))</f>
        <v>22500</v>
      </c>
      <c r="CH120" s="9">
        <f>IF(CF120="","",VLOOKUP(CF120,Metadata!$D$2:$H$20,4,FALSE))</f>
        <v>20000</v>
      </c>
      <c r="CI120" s="9">
        <f>IF(CF120="","",VLOOKUP(CF120,Metadata!$D$2:$H$20,5,FALSE))</f>
        <v>25000</v>
      </c>
      <c r="CJ120" s="9">
        <f t="shared" si="3"/>
        <v>22500</v>
      </c>
      <c r="CK120" s="9" t="s">
        <v>153</v>
      </c>
      <c r="CL120" s="10">
        <v>7</v>
      </c>
      <c r="CM120" s="10">
        <v>1</v>
      </c>
      <c r="CN120" s="10">
        <v>7</v>
      </c>
      <c r="CO120" s="10">
        <v>7</v>
      </c>
      <c r="CP120" s="10">
        <v>7</v>
      </c>
      <c r="CQ120" s="10">
        <v>7</v>
      </c>
      <c r="CR120" s="10">
        <v>6</v>
      </c>
      <c r="CS120" s="10">
        <v>6</v>
      </c>
      <c r="CT120" s="10">
        <v>7</v>
      </c>
      <c r="CU120" s="10">
        <v>7</v>
      </c>
      <c r="CV120" s="10">
        <v>5</v>
      </c>
      <c r="CW120" s="10">
        <v>5</v>
      </c>
      <c r="CX120" s="10">
        <v>7</v>
      </c>
      <c r="CY120" s="10">
        <v>5</v>
      </c>
      <c r="CZ120" s="10">
        <v>6</v>
      </c>
      <c r="DA120" s="10">
        <v>7</v>
      </c>
      <c r="DB120" s="10">
        <v>6</v>
      </c>
      <c r="DC120" s="10">
        <v>7</v>
      </c>
      <c r="DD120" s="10">
        <v>5</v>
      </c>
      <c r="DE120" s="10">
        <v>7</v>
      </c>
      <c r="DF120" s="10">
        <v>6</v>
      </c>
      <c r="DG120" s="10">
        <v>5</v>
      </c>
      <c r="DH120" s="10">
        <v>5</v>
      </c>
      <c r="DI120" s="10">
        <v>6</v>
      </c>
      <c r="DJ120" s="10">
        <v>4</v>
      </c>
      <c r="DK120" s="10">
        <v>6</v>
      </c>
      <c r="DL120" s="10">
        <v>6</v>
      </c>
      <c r="DM120" s="9" t="s">
        <v>154</v>
      </c>
      <c r="DN120" s="10">
        <v>1999</v>
      </c>
      <c r="DO120" s="9">
        <f t="shared" si="4"/>
        <v>22</v>
      </c>
      <c r="DP120" s="9" t="s">
        <v>222</v>
      </c>
      <c r="DQ120" s="9" t="s">
        <v>202</v>
      </c>
      <c r="DR120" s="9" t="s">
        <v>157</v>
      </c>
      <c r="DS120" s="9" t="s">
        <v>137</v>
      </c>
      <c r="DT120" s="9" t="s">
        <v>181</v>
      </c>
      <c r="DU120" s="9" t="s">
        <v>233</v>
      </c>
      <c r="DV120" s="9" t="str">
        <f>VLOOKUP(DU120,Metadata!$B$2:$C$7,2,FALSE)</f>
        <v>0 - 3 years</v>
      </c>
    </row>
    <row r="121" spans="1:126">
      <c r="A121" s="13">
        <v>120</v>
      </c>
      <c r="B121" s="9" t="s">
        <v>135</v>
      </c>
      <c r="C121" s="9" t="str">
        <f>VLOOKUP(B121,Metadata!$M$2:$N$6,2,FALSE)</f>
        <v>Permanent Employee</v>
      </c>
      <c r="D121" s="9" t="s">
        <v>159</v>
      </c>
      <c r="E121" s="9" t="s">
        <v>137</v>
      </c>
      <c r="F121" s="9" t="s">
        <v>138</v>
      </c>
      <c r="G121" s="9" t="s">
        <v>140</v>
      </c>
      <c r="H121" s="9" t="str">
        <f>IF(G121="","",VLOOKUP(G121,Metadata!$J$2:$K$22,2,FALSE))</f>
        <v>Lisbon Metropolitan Area</v>
      </c>
      <c r="I121" s="9" t="s">
        <v>138</v>
      </c>
      <c r="J121" s="9" t="str">
        <f>IF(I121="","",VLOOKUP(I121,Metadata!$P$2:$Q$43,2,FALSE))</f>
        <v>Europe</v>
      </c>
      <c r="K121" s="9" t="str">
        <f t="shared" si="0"/>
        <v>Portugal</v>
      </c>
      <c r="L121" s="9" t="s">
        <v>140</v>
      </c>
      <c r="M121" s="9" t="str">
        <f>IF(L121="","",VLOOKUP(L121,Metadata!$J$2:$K$22,2,FALSE))</f>
        <v>Lisbon Metropolitan Area</v>
      </c>
      <c r="N121" s="9" t="s">
        <v>214</v>
      </c>
      <c r="O121" s="9" t="s">
        <v>215</v>
      </c>
      <c r="P121" s="9" t="s">
        <v>191</v>
      </c>
      <c r="Q121" s="10" t="str">
        <f t="shared" si="1"/>
        <v>Remote Job (full or flexible)</v>
      </c>
      <c r="R121" s="10">
        <v>6</v>
      </c>
      <c r="S121" s="9" t="s">
        <v>183</v>
      </c>
      <c r="T121" s="9" t="s">
        <v>137</v>
      </c>
      <c r="U121" s="9" t="str">
        <f>IF(S121&lt;&gt;"",S121,IF(T121&lt;&gt;"",VLOOKUP(T121,Metadata!$S$2:$T$228,2,FALSE),""))</f>
        <v>Product Owner/Product Manager</v>
      </c>
      <c r="V121" s="9" t="s">
        <v>274</v>
      </c>
      <c r="W121" s="9" t="s">
        <v>137</v>
      </c>
      <c r="X121" s="9" t="s">
        <v>145</v>
      </c>
      <c r="Y121" s="9" t="s">
        <v>137</v>
      </c>
      <c r="Z121" s="9" t="s">
        <v>224</v>
      </c>
      <c r="AA121" s="9" t="s">
        <v>137</v>
      </c>
      <c r="AB121" s="9" t="s">
        <v>137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 t="s">
        <v>150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 t="s">
        <v>150</v>
      </c>
      <c r="BZ121" s="9" t="s">
        <v>137</v>
      </c>
      <c r="CA121" s="10"/>
      <c r="CB121" s="10" t="str">
        <f t="shared" si="5"/>
        <v/>
      </c>
      <c r="CC121" s="10"/>
      <c r="CD121" s="9" t="str">
        <f t="shared" si="2"/>
        <v/>
      </c>
      <c r="CE121" s="9" t="s">
        <v>151</v>
      </c>
      <c r="CF121" s="9" t="s">
        <v>236</v>
      </c>
      <c r="CG121" s="9">
        <f>IF(CF121="","",VLOOKUP(CF121,Metadata!$D$2:$H$20,2,FALSE))</f>
        <v>47500</v>
      </c>
      <c r="CH121" s="9">
        <f>IF(CF121="","",VLOOKUP(CF121,Metadata!$D$2:$H$20,4,FALSE))</f>
        <v>45000</v>
      </c>
      <c r="CI121" s="9">
        <f>IF(CF121="","",VLOOKUP(CF121,Metadata!$D$2:$H$20,5,FALSE))</f>
        <v>50000</v>
      </c>
      <c r="CJ121" s="9">
        <f t="shared" si="3"/>
        <v>47500</v>
      </c>
      <c r="CK121" s="9" t="s">
        <v>153</v>
      </c>
      <c r="CL121" s="10">
        <v>4</v>
      </c>
      <c r="CM121" s="10">
        <v>4</v>
      </c>
      <c r="CN121" s="10">
        <v>6</v>
      </c>
      <c r="CO121" s="10">
        <v>5</v>
      </c>
      <c r="CP121" s="10">
        <v>5</v>
      </c>
      <c r="CQ121" s="10">
        <v>6</v>
      </c>
      <c r="CR121" s="10">
        <v>5</v>
      </c>
      <c r="CS121" s="10">
        <v>6</v>
      </c>
      <c r="CT121" s="10">
        <v>6</v>
      </c>
      <c r="CU121" s="10">
        <v>5</v>
      </c>
      <c r="CV121" s="10">
        <v>5</v>
      </c>
      <c r="CW121" s="10">
        <v>4</v>
      </c>
      <c r="CX121" s="10">
        <v>4</v>
      </c>
      <c r="CY121" s="10">
        <v>6</v>
      </c>
      <c r="CZ121" s="10">
        <v>4</v>
      </c>
      <c r="DA121" s="10">
        <v>4</v>
      </c>
      <c r="DB121" s="10">
        <v>4</v>
      </c>
      <c r="DC121" s="10">
        <v>6</v>
      </c>
      <c r="DD121" s="10">
        <v>6</v>
      </c>
      <c r="DE121" s="10">
        <v>6</v>
      </c>
      <c r="DF121" s="10">
        <v>6</v>
      </c>
      <c r="DG121" s="10">
        <v>7</v>
      </c>
      <c r="DH121" s="10">
        <v>4</v>
      </c>
      <c r="DI121" s="10">
        <v>4</v>
      </c>
      <c r="DJ121" s="10">
        <v>4</v>
      </c>
      <c r="DK121" s="10">
        <v>3</v>
      </c>
      <c r="DL121" s="10">
        <v>5</v>
      </c>
      <c r="DM121" s="9" t="s">
        <v>154</v>
      </c>
      <c r="DN121" s="10">
        <v>1981</v>
      </c>
      <c r="DO121" s="9">
        <f t="shared" si="4"/>
        <v>40</v>
      </c>
      <c r="DP121" s="9" t="s">
        <v>155</v>
      </c>
      <c r="DQ121" s="9" t="s">
        <v>202</v>
      </c>
      <c r="DR121" s="9" t="s">
        <v>157</v>
      </c>
      <c r="DS121" s="9" t="s">
        <v>137</v>
      </c>
      <c r="DT121" s="9" t="s">
        <v>181</v>
      </c>
      <c r="DU121" s="9" t="s">
        <v>158</v>
      </c>
      <c r="DV121" s="9" t="str">
        <f>VLOOKUP(DU121,Metadata!$B$2:$C$7,2,FALSE)</f>
        <v>6+ years</v>
      </c>
    </row>
    <row r="122" spans="1:126">
      <c r="A122" s="13">
        <v>121</v>
      </c>
      <c r="B122" s="9" t="s">
        <v>135</v>
      </c>
      <c r="C122" s="9" t="str">
        <f>VLOOKUP(B122,Metadata!$M$2:$N$6,2,FALSE)</f>
        <v>Permanent Employee</v>
      </c>
      <c r="D122" s="9" t="s">
        <v>159</v>
      </c>
      <c r="E122" s="9" t="s">
        <v>137</v>
      </c>
      <c r="F122" s="9" t="s">
        <v>138</v>
      </c>
      <c r="G122" s="9" t="s">
        <v>190</v>
      </c>
      <c r="H122" s="9" t="str">
        <f>IF(G122="","",VLOOKUP(G122,Metadata!$J$2:$K$22,2,FALSE))</f>
        <v>North</v>
      </c>
      <c r="I122" s="9" t="s">
        <v>292</v>
      </c>
      <c r="J122" s="9" t="str">
        <f>IF(I122="","",VLOOKUP(I122,Metadata!$P$2:$Q$43,2,FALSE))</f>
        <v>North America</v>
      </c>
      <c r="K122" s="9" t="str">
        <f t="shared" si="0"/>
        <v>International</v>
      </c>
      <c r="L122" s="9" t="s">
        <v>137</v>
      </c>
      <c r="M122" s="9" t="str">
        <f>IF(L122="","",VLOOKUP(L122,Metadata!$J$2:$K$22,2,FALSE))</f>
        <v/>
      </c>
      <c r="N122" s="9" t="s">
        <v>141</v>
      </c>
      <c r="O122" s="9" t="s">
        <v>137</v>
      </c>
      <c r="P122" s="9" t="s">
        <v>142</v>
      </c>
      <c r="Q122" s="10" t="str">
        <f t="shared" si="1"/>
        <v>Full Office Job</v>
      </c>
      <c r="R122" s="10">
        <v>4</v>
      </c>
      <c r="S122" s="9" t="s">
        <v>332</v>
      </c>
      <c r="T122" s="9" t="s">
        <v>137</v>
      </c>
      <c r="U122" s="9" t="str">
        <f>IF(S122&lt;&gt;"",S122,IF(T122&lt;&gt;"",VLOOKUP(T122,Metadata!$S$2:$T$228,2,FALSE),""))</f>
        <v>UX/UI Designer</v>
      </c>
      <c r="V122" s="9" t="s">
        <v>144</v>
      </c>
      <c r="W122" s="9" t="s">
        <v>137</v>
      </c>
      <c r="X122" s="9" t="s">
        <v>175</v>
      </c>
      <c r="Y122" s="9" t="s">
        <v>137</v>
      </c>
      <c r="Z122" s="9" t="s">
        <v>184</v>
      </c>
      <c r="AA122" s="9" t="s">
        <v>165</v>
      </c>
      <c r="AB122" s="9" t="s">
        <v>137</v>
      </c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 t="s">
        <v>178</v>
      </c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 t="s">
        <v>186</v>
      </c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10"/>
      <c r="CB122" s="10" t="str">
        <f t="shared" si="5"/>
        <v/>
      </c>
      <c r="CC122" s="10"/>
      <c r="CD122" s="9" t="str">
        <f t="shared" si="2"/>
        <v/>
      </c>
      <c r="CE122" s="9" t="s">
        <v>168</v>
      </c>
      <c r="CF122" s="9" t="s">
        <v>225</v>
      </c>
      <c r="CG122" s="9">
        <f>IF(CF122="","",VLOOKUP(CF122,Metadata!$D$2:$H$20,2,FALSE))</f>
        <v>22500</v>
      </c>
      <c r="CH122" s="9">
        <f>IF(CF122="","",VLOOKUP(CF122,Metadata!$D$2:$H$20,4,FALSE))</f>
        <v>20000</v>
      </c>
      <c r="CI122" s="9">
        <f>IF(CF122="","",VLOOKUP(CF122,Metadata!$D$2:$H$20,5,FALSE))</f>
        <v>25000</v>
      </c>
      <c r="CJ122" s="9">
        <f t="shared" si="3"/>
        <v>22500</v>
      </c>
      <c r="CK122" s="9" t="s">
        <v>189</v>
      </c>
      <c r="CL122" s="10">
        <v>4</v>
      </c>
      <c r="CM122" s="10">
        <v>4</v>
      </c>
      <c r="CN122" s="10">
        <v>5</v>
      </c>
      <c r="CO122" s="10">
        <v>6</v>
      </c>
      <c r="CP122" s="10">
        <v>5</v>
      </c>
      <c r="CQ122" s="10">
        <v>6</v>
      </c>
      <c r="CR122" s="10">
        <v>4</v>
      </c>
      <c r="CS122" s="10">
        <v>4</v>
      </c>
      <c r="CT122" s="10">
        <v>6</v>
      </c>
      <c r="CU122" s="10">
        <v>6</v>
      </c>
      <c r="CV122" s="10">
        <v>6</v>
      </c>
      <c r="CW122" s="10">
        <v>6</v>
      </c>
      <c r="CX122" s="10">
        <v>6</v>
      </c>
      <c r="CY122" s="10">
        <v>7</v>
      </c>
      <c r="CZ122" s="10">
        <v>6</v>
      </c>
      <c r="DA122" s="10">
        <v>5</v>
      </c>
      <c r="DB122" s="10">
        <v>6</v>
      </c>
      <c r="DC122" s="10">
        <v>6</v>
      </c>
      <c r="DD122" s="10">
        <v>6</v>
      </c>
      <c r="DE122" s="10">
        <v>6</v>
      </c>
      <c r="DF122" s="10">
        <v>5</v>
      </c>
      <c r="DG122" s="10">
        <v>6</v>
      </c>
      <c r="DH122" s="10">
        <v>5</v>
      </c>
      <c r="DI122" s="10">
        <v>6</v>
      </c>
      <c r="DJ122" s="10">
        <v>6</v>
      </c>
      <c r="DK122" s="10">
        <v>5</v>
      </c>
      <c r="DL122" s="10">
        <v>5</v>
      </c>
      <c r="DM122" s="9" t="s">
        <v>154</v>
      </c>
      <c r="DN122" s="10">
        <v>1990</v>
      </c>
      <c r="DO122" s="9">
        <f t="shared" si="4"/>
        <v>31</v>
      </c>
      <c r="DP122" s="9" t="s">
        <v>155</v>
      </c>
      <c r="DQ122" s="9" t="s">
        <v>298</v>
      </c>
      <c r="DR122" s="9" t="s">
        <v>157</v>
      </c>
      <c r="DS122" s="9" t="s">
        <v>137</v>
      </c>
      <c r="DT122" s="9" t="s">
        <v>181</v>
      </c>
      <c r="DU122" s="9" t="s">
        <v>203</v>
      </c>
      <c r="DV122" s="9" t="str">
        <f>VLOOKUP(DU122,Metadata!$B$2:$C$7,2,FALSE)</f>
        <v>6+ years</v>
      </c>
    </row>
    <row r="123" spans="1:126">
      <c r="A123" s="13">
        <v>122</v>
      </c>
      <c r="B123" s="9" t="s">
        <v>135</v>
      </c>
      <c r="C123" s="9" t="str">
        <f>VLOOKUP(B123,Metadata!$M$2:$N$6,2,FALSE)</f>
        <v>Permanent Employee</v>
      </c>
      <c r="D123" s="9" t="s">
        <v>136</v>
      </c>
      <c r="E123" s="9" t="s">
        <v>137</v>
      </c>
      <c r="F123" s="9" t="s">
        <v>138</v>
      </c>
      <c r="G123" s="9" t="s">
        <v>312</v>
      </c>
      <c r="H123" s="9" t="str">
        <f>IF(G123="","",VLOOKUP(G123,Metadata!$J$2:$K$22,2,FALSE))</f>
        <v>South</v>
      </c>
      <c r="I123" s="9" t="s">
        <v>138</v>
      </c>
      <c r="J123" s="9" t="str">
        <f>IF(I123="","",VLOOKUP(I123,Metadata!$P$2:$Q$43,2,FALSE))</f>
        <v>Europe</v>
      </c>
      <c r="K123" s="9" t="str">
        <f t="shared" si="0"/>
        <v>Portugal</v>
      </c>
      <c r="L123" s="9" t="s">
        <v>140</v>
      </c>
      <c r="M123" s="9" t="str">
        <f>IF(L123="","",VLOOKUP(L123,Metadata!$J$2:$K$22,2,FALSE))</f>
        <v>Lisbon Metropolitan Area</v>
      </c>
      <c r="N123" s="9" t="s">
        <v>141</v>
      </c>
      <c r="O123" s="9" t="s">
        <v>137</v>
      </c>
      <c r="P123" s="9" t="s">
        <v>142</v>
      </c>
      <c r="Q123" s="10" t="str">
        <f t="shared" si="1"/>
        <v>Full Office Job</v>
      </c>
      <c r="R123" s="10">
        <v>5</v>
      </c>
      <c r="S123" s="9" t="s">
        <v>161</v>
      </c>
      <c r="T123" s="9" t="s">
        <v>137</v>
      </c>
      <c r="U123" s="9" t="str">
        <f>IF(S123&lt;&gt;"",S123,IF(T123&lt;&gt;"",VLOOKUP(T123,Metadata!$S$2:$T$228,2,FALSE),""))</f>
        <v>Full-Stack Developer</v>
      </c>
      <c r="V123" s="9" t="s">
        <v>207</v>
      </c>
      <c r="W123" s="9" t="s">
        <v>137</v>
      </c>
      <c r="X123" s="9" t="s">
        <v>208</v>
      </c>
      <c r="Y123" s="9" t="s">
        <v>137</v>
      </c>
      <c r="Z123" s="9" t="s">
        <v>262</v>
      </c>
      <c r="AA123" s="9" t="s">
        <v>165</v>
      </c>
      <c r="AB123" s="9" t="s">
        <v>137</v>
      </c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 t="s">
        <v>150</v>
      </c>
      <c r="BZ123" s="9" t="s">
        <v>137</v>
      </c>
      <c r="CA123" s="10"/>
      <c r="CB123" s="10" t="str">
        <f t="shared" si="5"/>
        <v/>
      </c>
      <c r="CC123" s="10"/>
      <c r="CD123" s="9" t="str">
        <f t="shared" si="2"/>
        <v/>
      </c>
      <c r="CE123" s="9" t="s">
        <v>232</v>
      </c>
      <c r="CF123" s="9" t="s">
        <v>169</v>
      </c>
      <c r="CG123" s="9">
        <f>IF(CF123="","",VLOOKUP(CF123,Metadata!$D$2:$H$20,2,FALSE))</f>
        <v>12500</v>
      </c>
      <c r="CH123" s="9">
        <f>IF(CF123="","",VLOOKUP(CF123,Metadata!$D$2:$H$20,4,FALSE))</f>
        <v>0</v>
      </c>
      <c r="CI123" s="9">
        <f>IF(CF123="","",VLOOKUP(CF123,Metadata!$D$2:$H$20,5,FALSE))</f>
        <v>15000</v>
      </c>
      <c r="CJ123" s="9">
        <f t="shared" si="3"/>
        <v>12500</v>
      </c>
      <c r="CK123" s="9" t="s">
        <v>153</v>
      </c>
      <c r="CL123" s="10">
        <v>4</v>
      </c>
      <c r="CM123" s="10">
        <v>3</v>
      </c>
      <c r="CN123" s="10">
        <v>4</v>
      </c>
      <c r="CO123" s="10">
        <v>7</v>
      </c>
      <c r="CP123" s="10">
        <v>7</v>
      </c>
      <c r="CQ123" s="10">
        <v>7</v>
      </c>
      <c r="CR123" s="10">
        <v>5</v>
      </c>
      <c r="CS123" s="10">
        <v>7</v>
      </c>
      <c r="CT123" s="10">
        <v>7</v>
      </c>
      <c r="CU123" s="10">
        <v>4</v>
      </c>
      <c r="CV123" s="10">
        <v>4</v>
      </c>
      <c r="CW123" s="10">
        <v>4</v>
      </c>
      <c r="CX123" s="10">
        <v>5</v>
      </c>
      <c r="CY123" s="10">
        <v>4</v>
      </c>
      <c r="CZ123" s="10">
        <v>6</v>
      </c>
      <c r="DA123" s="10">
        <v>7</v>
      </c>
      <c r="DB123" s="10">
        <v>6</v>
      </c>
      <c r="DC123" s="10">
        <v>7</v>
      </c>
      <c r="DD123" s="10">
        <v>5</v>
      </c>
      <c r="DE123" s="10">
        <v>7</v>
      </c>
      <c r="DF123" s="10">
        <v>5</v>
      </c>
      <c r="DG123" s="10">
        <v>7</v>
      </c>
      <c r="DH123" s="10">
        <v>5</v>
      </c>
      <c r="DI123" s="10">
        <v>7</v>
      </c>
      <c r="DJ123" s="10">
        <v>5</v>
      </c>
      <c r="DK123" s="10">
        <v>7</v>
      </c>
      <c r="DL123" s="10">
        <v>7</v>
      </c>
      <c r="DM123" s="9" t="s">
        <v>154</v>
      </c>
      <c r="DN123" s="10">
        <v>1996</v>
      </c>
      <c r="DO123" s="9">
        <f t="shared" si="4"/>
        <v>25</v>
      </c>
      <c r="DP123" s="9" t="s">
        <v>222</v>
      </c>
      <c r="DQ123" s="9" t="s">
        <v>202</v>
      </c>
      <c r="DR123" s="9" t="s">
        <v>157</v>
      </c>
      <c r="DS123" s="9" t="s">
        <v>137</v>
      </c>
      <c r="DT123" s="9" t="s">
        <v>181</v>
      </c>
      <c r="DU123" s="9" t="s">
        <v>233</v>
      </c>
      <c r="DV123" s="9" t="str">
        <f>VLOOKUP(DU123,Metadata!$B$2:$C$7,2,FALSE)</f>
        <v>0 - 3 years</v>
      </c>
    </row>
    <row r="124" spans="1:126">
      <c r="A124" s="13">
        <v>123</v>
      </c>
      <c r="B124" s="9" t="s">
        <v>135</v>
      </c>
      <c r="C124" s="9" t="str">
        <f>VLOOKUP(B124,Metadata!$M$2:$N$6,2,FALSE)</f>
        <v>Permanent Employee</v>
      </c>
      <c r="D124" s="9" t="s">
        <v>136</v>
      </c>
      <c r="E124" s="9" t="s">
        <v>137</v>
      </c>
      <c r="F124" s="9" t="s">
        <v>138</v>
      </c>
      <c r="G124" s="9" t="s">
        <v>140</v>
      </c>
      <c r="H124" s="9" t="str">
        <f>IF(G124="","",VLOOKUP(G124,Metadata!$J$2:$K$22,2,FALSE))</f>
        <v>Lisbon Metropolitan Area</v>
      </c>
      <c r="I124" s="9" t="s">
        <v>138</v>
      </c>
      <c r="J124" s="9" t="str">
        <f>IF(I124="","",VLOOKUP(I124,Metadata!$P$2:$Q$43,2,FALSE))</f>
        <v>Europe</v>
      </c>
      <c r="K124" s="9" t="str">
        <f t="shared" si="0"/>
        <v>Portugal</v>
      </c>
      <c r="L124" s="9" t="s">
        <v>140</v>
      </c>
      <c r="M124" s="9" t="str">
        <f>IF(L124="","",VLOOKUP(L124,Metadata!$J$2:$K$22,2,FALSE))</f>
        <v>Lisbon Metropolitan Area</v>
      </c>
      <c r="N124" s="9" t="s">
        <v>141</v>
      </c>
      <c r="O124" s="9" t="s">
        <v>137</v>
      </c>
      <c r="P124" s="9" t="s">
        <v>142</v>
      </c>
      <c r="Q124" s="10" t="str">
        <f t="shared" si="1"/>
        <v>Full Office Job</v>
      </c>
      <c r="R124" s="10">
        <v>6</v>
      </c>
      <c r="S124" s="9" t="s">
        <v>192</v>
      </c>
      <c r="T124" s="9" t="s">
        <v>137</v>
      </c>
      <c r="U124" s="9" t="str">
        <f>IF(S124&lt;&gt;"",S124,IF(T124&lt;&gt;"",VLOOKUP(T124,Metadata!$S$2:$T$228,2,FALSE),""))</f>
        <v>Back-End Developer</v>
      </c>
      <c r="V124" s="9" t="s">
        <v>207</v>
      </c>
      <c r="W124" s="9" t="s">
        <v>137</v>
      </c>
      <c r="X124" s="9" t="s">
        <v>163</v>
      </c>
      <c r="Y124" s="9" t="s">
        <v>137</v>
      </c>
      <c r="Z124" s="9" t="s">
        <v>184</v>
      </c>
      <c r="AA124" s="9" t="s">
        <v>137</v>
      </c>
      <c r="AB124" s="9" t="s">
        <v>137</v>
      </c>
      <c r="AC124" s="9" t="s">
        <v>147</v>
      </c>
      <c r="AD124" s="9"/>
      <c r="AE124" s="9" t="s">
        <v>194</v>
      </c>
      <c r="AF124" s="9"/>
      <c r="AG124" s="9"/>
      <c r="AH124" s="9" t="s">
        <v>176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 t="s">
        <v>149</v>
      </c>
      <c r="AS124" s="9"/>
      <c r="AT124" s="9"/>
      <c r="AU124" s="9"/>
      <c r="AV124" s="9"/>
      <c r="AW124" s="9"/>
      <c r="AX124" s="9"/>
      <c r="AY124" s="9"/>
      <c r="AZ124" s="9"/>
      <c r="BA124" s="9" t="s">
        <v>178</v>
      </c>
      <c r="BB124" s="9"/>
      <c r="BC124" s="9"/>
      <c r="BD124" s="9"/>
      <c r="BE124" s="9"/>
      <c r="BF124" s="9"/>
      <c r="BG124" s="9"/>
      <c r="BH124" s="9"/>
      <c r="BI124" s="9"/>
      <c r="BJ124" s="9"/>
      <c r="BK124" s="9" t="s">
        <v>198</v>
      </c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 t="s">
        <v>150</v>
      </c>
      <c r="BZ124" s="9" t="s">
        <v>137</v>
      </c>
      <c r="CA124" s="10"/>
      <c r="CB124" s="10" t="str">
        <f t="shared" si="5"/>
        <v/>
      </c>
      <c r="CC124" s="10"/>
      <c r="CD124" s="9" t="str">
        <f t="shared" si="2"/>
        <v/>
      </c>
      <c r="CE124" s="9" t="s">
        <v>168</v>
      </c>
      <c r="CF124" s="9" t="s">
        <v>169</v>
      </c>
      <c r="CG124" s="9">
        <f>IF(CF124="","",VLOOKUP(CF124,Metadata!$D$2:$H$20,2,FALSE))</f>
        <v>12500</v>
      </c>
      <c r="CH124" s="9">
        <f>IF(CF124="","",VLOOKUP(CF124,Metadata!$D$2:$H$20,4,FALSE))</f>
        <v>0</v>
      </c>
      <c r="CI124" s="9">
        <f>IF(CF124="","",VLOOKUP(CF124,Metadata!$D$2:$H$20,5,FALSE))</f>
        <v>15000</v>
      </c>
      <c r="CJ124" s="9">
        <f t="shared" si="3"/>
        <v>12500</v>
      </c>
      <c r="CK124" s="9" t="s">
        <v>153</v>
      </c>
      <c r="CL124" s="10">
        <v>4</v>
      </c>
      <c r="CM124" s="10">
        <v>3</v>
      </c>
      <c r="CN124" s="10">
        <v>6</v>
      </c>
      <c r="CO124" s="10">
        <v>5</v>
      </c>
      <c r="CP124" s="10">
        <v>6</v>
      </c>
      <c r="CQ124" s="10">
        <v>6</v>
      </c>
      <c r="CR124" s="10">
        <v>6</v>
      </c>
      <c r="CS124" s="10">
        <v>6</v>
      </c>
      <c r="CT124" s="10">
        <v>6</v>
      </c>
      <c r="CU124" s="10">
        <v>7</v>
      </c>
      <c r="CV124" s="10">
        <v>5</v>
      </c>
      <c r="CW124" s="10">
        <v>6</v>
      </c>
      <c r="CX124" s="10">
        <v>5</v>
      </c>
      <c r="CY124" s="10">
        <v>6</v>
      </c>
      <c r="CZ124" s="10">
        <v>7</v>
      </c>
      <c r="DA124" s="10">
        <v>7</v>
      </c>
      <c r="DB124" s="10">
        <v>7</v>
      </c>
      <c r="DC124" s="10">
        <v>5</v>
      </c>
      <c r="DD124" s="10">
        <v>5</v>
      </c>
      <c r="DE124" s="10">
        <v>6</v>
      </c>
      <c r="DF124" s="10">
        <v>5</v>
      </c>
      <c r="DG124" s="10">
        <v>5</v>
      </c>
      <c r="DH124" s="10">
        <v>6</v>
      </c>
      <c r="DI124" s="10">
        <v>6</v>
      </c>
      <c r="DJ124" s="10">
        <v>5</v>
      </c>
      <c r="DK124" s="10">
        <v>6</v>
      </c>
      <c r="DL124" s="10">
        <v>7</v>
      </c>
      <c r="DM124" s="9" t="s">
        <v>154</v>
      </c>
      <c r="DN124" s="10">
        <v>1996</v>
      </c>
      <c r="DO124" s="9">
        <f t="shared" si="4"/>
        <v>25</v>
      </c>
      <c r="DP124" s="9" t="s">
        <v>155</v>
      </c>
      <c r="DQ124" s="9" t="s">
        <v>202</v>
      </c>
      <c r="DR124" s="9" t="s">
        <v>157</v>
      </c>
      <c r="DS124" s="9" t="s">
        <v>137</v>
      </c>
      <c r="DT124" s="9" t="s">
        <v>181</v>
      </c>
      <c r="DU124" s="9" t="s">
        <v>168</v>
      </c>
      <c r="DV124" s="9" t="str">
        <f>VLOOKUP(DU124,Metadata!$B$2:$C$7,2,FALSE)</f>
        <v>0 - 3 years</v>
      </c>
    </row>
    <row r="125" spans="1:126">
      <c r="A125" s="13">
        <v>124</v>
      </c>
      <c r="B125" s="9" t="s">
        <v>135</v>
      </c>
      <c r="C125" s="9" t="str">
        <f>VLOOKUP(B125,Metadata!$M$2:$N$6,2,FALSE)</f>
        <v>Permanent Employee</v>
      </c>
      <c r="D125" s="9" t="s">
        <v>159</v>
      </c>
      <c r="E125" s="9" t="s">
        <v>137</v>
      </c>
      <c r="F125" s="9" t="s">
        <v>138</v>
      </c>
      <c r="G125" s="9" t="s">
        <v>172</v>
      </c>
      <c r="H125" s="9" t="str">
        <f>IF(G125="","",VLOOKUP(G125,Metadata!$J$2:$K$22,2,FALSE))</f>
        <v>Porto Metropolitan Area</v>
      </c>
      <c r="I125" s="9" t="s">
        <v>138</v>
      </c>
      <c r="J125" s="9" t="str">
        <f>IF(I125="","",VLOOKUP(I125,Metadata!$P$2:$Q$43,2,FALSE))</f>
        <v>Europe</v>
      </c>
      <c r="K125" s="9" t="str">
        <f t="shared" si="0"/>
        <v>Portugal</v>
      </c>
      <c r="L125" s="9" t="s">
        <v>172</v>
      </c>
      <c r="M125" s="9" t="str">
        <f>IF(L125="","",VLOOKUP(L125,Metadata!$J$2:$K$22,2,FALSE))</f>
        <v>Porto Metropolitan Area</v>
      </c>
      <c r="N125" s="9" t="s">
        <v>205</v>
      </c>
      <c r="O125" s="9" t="s">
        <v>137</v>
      </c>
      <c r="P125" s="9" t="s">
        <v>137</v>
      </c>
      <c r="Q125" s="10" t="str">
        <f t="shared" si="1"/>
        <v>Full Office Job</v>
      </c>
      <c r="R125" s="10">
        <v>5</v>
      </c>
      <c r="S125" s="9" t="s">
        <v>216</v>
      </c>
      <c r="T125" s="9" t="s">
        <v>137</v>
      </c>
      <c r="U125" s="9" t="str">
        <f>IF(S125&lt;&gt;"",S125,IF(T125&lt;&gt;"",VLOOKUP(T125,Metadata!$S$2:$T$228,2,FALSE),""))</f>
        <v>Front-End Developer</v>
      </c>
      <c r="V125" s="9" t="s">
        <v>264</v>
      </c>
      <c r="W125" s="9" t="s">
        <v>137</v>
      </c>
      <c r="X125" s="9" t="s">
        <v>145</v>
      </c>
      <c r="Y125" s="9" t="s">
        <v>137</v>
      </c>
      <c r="Z125" s="9" t="s">
        <v>146</v>
      </c>
      <c r="AA125" s="9" t="s">
        <v>165</v>
      </c>
      <c r="AB125" s="9" t="s">
        <v>137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 t="s">
        <v>178</v>
      </c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 t="s">
        <v>186</v>
      </c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10"/>
      <c r="CB125" s="10" t="str">
        <f t="shared" si="5"/>
        <v/>
      </c>
      <c r="CC125" s="10"/>
      <c r="CD125" s="9" t="str">
        <f t="shared" si="2"/>
        <v/>
      </c>
      <c r="CE125" s="9" t="s">
        <v>168</v>
      </c>
      <c r="CF125" s="9" t="s">
        <v>254</v>
      </c>
      <c r="CG125" s="9">
        <f>IF(CF125="","",VLOOKUP(CF125,Metadata!$D$2:$H$20,2,FALSE))</f>
        <v>37500</v>
      </c>
      <c r="CH125" s="9">
        <f>IF(CF125="","",VLOOKUP(CF125,Metadata!$D$2:$H$20,4,FALSE))</f>
        <v>35000</v>
      </c>
      <c r="CI125" s="9">
        <f>IF(CF125="","",VLOOKUP(CF125,Metadata!$D$2:$H$20,5,FALSE))</f>
        <v>40000</v>
      </c>
      <c r="CJ125" s="9">
        <f t="shared" si="3"/>
        <v>37500</v>
      </c>
      <c r="CK125" s="9" t="s">
        <v>221</v>
      </c>
      <c r="CL125" s="10">
        <v>4</v>
      </c>
      <c r="CM125" s="10">
        <v>3</v>
      </c>
      <c r="CN125" s="10">
        <v>7</v>
      </c>
      <c r="CO125" s="10">
        <v>6</v>
      </c>
      <c r="CP125" s="10">
        <v>6</v>
      </c>
      <c r="CQ125" s="10">
        <v>7</v>
      </c>
      <c r="CR125" s="10">
        <v>5</v>
      </c>
      <c r="CS125" s="10">
        <v>5</v>
      </c>
      <c r="CT125" s="10">
        <v>7</v>
      </c>
      <c r="CU125" s="10">
        <v>7</v>
      </c>
      <c r="CV125" s="10">
        <v>6</v>
      </c>
      <c r="CW125" s="10">
        <v>5</v>
      </c>
      <c r="CX125" s="10">
        <v>6</v>
      </c>
      <c r="CY125" s="10">
        <v>7</v>
      </c>
      <c r="CZ125" s="10">
        <v>5</v>
      </c>
      <c r="DA125" s="10">
        <v>7</v>
      </c>
      <c r="DB125" s="10">
        <v>5</v>
      </c>
      <c r="DC125" s="10">
        <v>7</v>
      </c>
      <c r="DD125" s="10">
        <v>1</v>
      </c>
      <c r="DE125" s="10">
        <v>7</v>
      </c>
      <c r="DF125" s="10">
        <v>6</v>
      </c>
      <c r="DG125" s="10">
        <v>6</v>
      </c>
      <c r="DH125" s="10">
        <v>7</v>
      </c>
      <c r="DI125" s="10">
        <v>7</v>
      </c>
      <c r="DJ125" s="10">
        <v>4</v>
      </c>
      <c r="DK125" s="10">
        <v>7</v>
      </c>
      <c r="DL125" s="10">
        <v>7</v>
      </c>
      <c r="DM125" s="9" t="s">
        <v>154</v>
      </c>
      <c r="DN125" s="10">
        <v>1987</v>
      </c>
      <c r="DO125" s="9">
        <f t="shared" si="4"/>
        <v>34</v>
      </c>
      <c r="DP125" s="9" t="s">
        <v>155</v>
      </c>
      <c r="DQ125" s="9" t="s">
        <v>156</v>
      </c>
      <c r="DR125" s="9" t="s">
        <v>170</v>
      </c>
      <c r="DS125" s="9" t="s">
        <v>137</v>
      </c>
      <c r="DT125" s="9" t="s">
        <v>181</v>
      </c>
      <c r="DU125" s="9" t="s">
        <v>203</v>
      </c>
      <c r="DV125" s="9" t="str">
        <f>VLOOKUP(DU125,Metadata!$B$2:$C$7,2,FALSE)</f>
        <v>6+ years</v>
      </c>
    </row>
    <row r="126" spans="1:126">
      <c r="A126" s="13">
        <v>125</v>
      </c>
      <c r="B126" s="9" t="s">
        <v>135</v>
      </c>
      <c r="C126" s="9" t="str">
        <f>VLOOKUP(B126,Metadata!$M$2:$N$6,2,FALSE)</f>
        <v>Permanent Employee</v>
      </c>
      <c r="D126" s="9" t="s">
        <v>136</v>
      </c>
      <c r="E126" s="9" t="s">
        <v>137</v>
      </c>
      <c r="F126" s="9" t="s">
        <v>138</v>
      </c>
      <c r="G126" s="9" t="s">
        <v>213</v>
      </c>
      <c r="H126" s="9" t="str">
        <f>IF(G126="","",VLOOKUP(G126,Metadata!$J$2:$K$22,2,FALSE))</f>
        <v>Centre</v>
      </c>
      <c r="I126" s="9" t="s">
        <v>138</v>
      </c>
      <c r="J126" s="9" t="str">
        <f>IF(I126="","",VLOOKUP(I126,Metadata!$P$2:$Q$43,2,FALSE))</f>
        <v>Europe</v>
      </c>
      <c r="K126" s="9" t="str">
        <f t="shared" si="0"/>
        <v>Portugal</v>
      </c>
      <c r="L126" s="9" t="s">
        <v>172</v>
      </c>
      <c r="M126" s="9" t="str">
        <f>IF(L126="","",VLOOKUP(L126,Metadata!$J$2:$K$22,2,FALSE))</f>
        <v>Porto Metropolitan Area</v>
      </c>
      <c r="N126" s="9" t="s">
        <v>141</v>
      </c>
      <c r="O126" s="9" t="s">
        <v>137</v>
      </c>
      <c r="P126" s="9" t="s">
        <v>142</v>
      </c>
      <c r="Q126" s="10" t="str">
        <f t="shared" si="1"/>
        <v>Full Office Job</v>
      </c>
      <c r="R126" s="10">
        <v>5</v>
      </c>
      <c r="S126" s="9" t="s">
        <v>336</v>
      </c>
      <c r="T126" s="9" t="s">
        <v>137</v>
      </c>
      <c r="U126" s="9" t="str">
        <f>IF(S126&lt;&gt;"",S126,IF(T126&lt;&gt;"",VLOOKUP(T126,Metadata!$S$2:$T$228,2,FALSE),""))</f>
        <v>Scrum Master</v>
      </c>
      <c r="V126" s="9" t="s">
        <v>261</v>
      </c>
      <c r="W126" s="9" t="s">
        <v>137</v>
      </c>
      <c r="X126" s="9" t="s">
        <v>145</v>
      </c>
      <c r="Y126" s="9" t="s">
        <v>137</v>
      </c>
      <c r="Z126" s="9" t="s">
        <v>218</v>
      </c>
      <c r="AA126" s="9" t="s">
        <v>137</v>
      </c>
      <c r="AB126" s="9" t="s">
        <v>137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 t="s">
        <v>150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 t="s">
        <v>150</v>
      </c>
      <c r="BZ126" s="9" t="s">
        <v>137</v>
      </c>
      <c r="CA126" s="10"/>
      <c r="CB126" s="10" t="str">
        <f t="shared" si="5"/>
        <v/>
      </c>
      <c r="CC126" s="10"/>
      <c r="CD126" s="9" t="str">
        <f t="shared" si="2"/>
        <v/>
      </c>
      <c r="CE126" s="9" t="s">
        <v>168</v>
      </c>
      <c r="CF126" s="9" t="s">
        <v>337</v>
      </c>
      <c r="CG126" s="9">
        <f>IF(CF126="","",VLOOKUP(CF126,Metadata!$D$2:$H$20,2,FALSE))</f>
        <v>67500</v>
      </c>
      <c r="CH126" s="9">
        <f>IF(CF126="","",VLOOKUP(CF126,Metadata!$D$2:$H$20,4,FALSE))</f>
        <v>65000</v>
      </c>
      <c r="CI126" s="9">
        <f>IF(CF126="","",VLOOKUP(CF126,Metadata!$D$2:$H$20,5,FALSE))</f>
        <v>70000</v>
      </c>
      <c r="CJ126" s="9">
        <f t="shared" si="3"/>
        <v>67500</v>
      </c>
      <c r="CK126" s="9" t="s">
        <v>189</v>
      </c>
      <c r="CL126" s="10">
        <v>7</v>
      </c>
      <c r="CM126" s="10">
        <v>1</v>
      </c>
      <c r="CN126" s="10">
        <v>7</v>
      </c>
      <c r="CO126" s="10">
        <v>7</v>
      </c>
      <c r="CP126" s="10">
        <v>7</v>
      </c>
      <c r="CQ126" s="10">
        <v>7</v>
      </c>
      <c r="CR126" s="10">
        <v>4</v>
      </c>
      <c r="CS126" s="10">
        <v>7</v>
      </c>
      <c r="CT126" s="10">
        <v>5</v>
      </c>
      <c r="CU126" s="10">
        <v>1</v>
      </c>
      <c r="CV126" s="10">
        <v>1</v>
      </c>
      <c r="CW126" s="10">
        <v>1</v>
      </c>
      <c r="CX126" s="10">
        <v>7</v>
      </c>
      <c r="CY126" s="10">
        <v>6</v>
      </c>
      <c r="CZ126" s="10">
        <v>7</v>
      </c>
      <c r="DA126" s="10">
        <v>7</v>
      </c>
      <c r="DB126" s="10">
        <v>7</v>
      </c>
      <c r="DC126" s="10">
        <v>7</v>
      </c>
      <c r="DD126" s="10">
        <v>1</v>
      </c>
      <c r="DE126" s="10">
        <v>7</v>
      </c>
      <c r="DF126" s="10">
        <v>1</v>
      </c>
      <c r="DG126" s="10">
        <v>7</v>
      </c>
      <c r="DH126" s="10">
        <v>1</v>
      </c>
      <c r="DI126" s="10">
        <v>7</v>
      </c>
      <c r="DJ126" s="10">
        <v>1</v>
      </c>
      <c r="DK126" s="10">
        <v>1</v>
      </c>
      <c r="DL126" s="10">
        <v>1</v>
      </c>
      <c r="DM126" s="9" t="s">
        <v>154</v>
      </c>
      <c r="DN126" s="10">
        <v>1988</v>
      </c>
      <c r="DO126" s="9">
        <f t="shared" si="4"/>
        <v>33</v>
      </c>
      <c r="DP126" s="9" t="s">
        <v>287</v>
      </c>
      <c r="DQ126" s="9" t="s">
        <v>156</v>
      </c>
      <c r="DR126" s="9" t="s">
        <v>170</v>
      </c>
      <c r="DS126" s="9" t="s">
        <v>137</v>
      </c>
      <c r="DT126" s="9" t="s">
        <v>181</v>
      </c>
      <c r="DU126" s="9" t="s">
        <v>203</v>
      </c>
      <c r="DV126" s="9" t="str">
        <f>VLOOKUP(DU126,Metadata!$B$2:$C$7,2,FALSE)</f>
        <v>6+ years</v>
      </c>
    </row>
    <row r="127" spans="1:126">
      <c r="A127" s="13">
        <v>126</v>
      </c>
      <c r="B127" s="9" t="s">
        <v>135</v>
      </c>
      <c r="C127" s="9" t="str">
        <f>VLOOKUP(B127,Metadata!$M$2:$N$6,2,FALSE)</f>
        <v>Permanent Employee</v>
      </c>
      <c r="D127" s="9" t="s">
        <v>159</v>
      </c>
      <c r="E127" s="9" t="s">
        <v>137</v>
      </c>
      <c r="F127" s="9" t="s">
        <v>138</v>
      </c>
      <c r="G127" s="9" t="s">
        <v>190</v>
      </c>
      <c r="H127" s="9" t="str">
        <f>IF(G127="","",VLOOKUP(G127,Metadata!$J$2:$K$22,2,FALSE))</f>
        <v>North</v>
      </c>
      <c r="I127" s="9" t="s">
        <v>138</v>
      </c>
      <c r="J127" s="9" t="str">
        <f>IF(I127="","",VLOOKUP(I127,Metadata!$P$2:$Q$43,2,FALSE))</f>
        <v>Europe</v>
      </c>
      <c r="K127" s="9" t="str">
        <f t="shared" si="0"/>
        <v>Portugal</v>
      </c>
      <c r="L127" s="9" t="s">
        <v>172</v>
      </c>
      <c r="M127" s="9" t="str">
        <f>IF(L127="","",VLOOKUP(L127,Metadata!$J$2:$K$22,2,FALSE))</f>
        <v>Porto Metropolitan Area</v>
      </c>
      <c r="N127" s="9" t="s">
        <v>141</v>
      </c>
      <c r="O127" s="9" t="s">
        <v>137</v>
      </c>
      <c r="P127" s="9" t="s">
        <v>142</v>
      </c>
      <c r="Q127" s="10" t="str">
        <f t="shared" si="1"/>
        <v>Full Office Job</v>
      </c>
      <c r="R127" s="10">
        <v>6</v>
      </c>
      <c r="S127" s="9" t="s">
        <v>338</v>
      </c>
      <c r="T127" s="9" t="s">
        <v>137</v>
      </c>
      <c r="U127" s="9" t="str">
        <f>IF(S127&lt;&gt;"",S127,IF(T127&lt;&gt;"",VLOOKUP(T127,Metadata!$S$2:$T$228,2,FALSE),""))</f>
        <v>Solutions Architect</v>
      </c>
      <c r="V127" s="9" t="s">
        <v>144</v>
      </c>
      <c r="W127" s="9" t="s">
        <v>137</v>
      </c>
      <c r="X127" s="9" t="s">
        <v>208</v>
      </c>
      <c r="Y127" s="9" t="s">
        <v>137</v>
      </c>
      <c r="Z127" s="9" t="s">
        <v>224</v>
      </c>
      <c r="AA127" s="9" t="s">
        <v>165</v>
      </c>
      <c r="AB127" s="9" t="s">
        <v>137</v>
      </c>
      <c r="AC127" s="9" t="s">
        <v>147</v>
      </c>
      <c r="AD127" s="9"/>
      <c r="AE127" s="9" t="s">
        <v>194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 t="s">
        <v>178</v>
      </c>
      <c r="BB127" s="9"/>
      <c r="BC127" s="9"/>
      <c r="BD127" s="9"/>
      <c r="BE127" s="9"/>
      <c r="BF127" s="9"/>
      <c r="BG127" s="9"/>
      <c r="BH127" s="9"/>
      <c r="BI127" s="9"/>
      <c r="BJ127" s="9" t="s">
        <v>167</v>
      </c>
      <c r="BK127" s="9" t="s">
        <v>198</v>
      </c>
      <c r="BL127" s="9" t="s">
        <v>199</v>
      </c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10"/>
      <c r="CB127" s="10" t="str">
        <f t="shared" si="5"/>
        <v/>
      </c>
      <c r="CC127" s="10"/>
      <c r="CD127" s="9" t="str">
        <f t="shared" si="2"/>
        <v/>
      </c>
      <c r="CE127" s="9" t="s">
        <v>151</v>
      </c>
      <c r="CF127" s="9" t="s">
        <v>220</v>
      </c>
      <c r="CG127" s="9">
        <f>IF(CF127="","",VLOOKUP(CF127,Metadata!$D$2:$H$20,2,FALSE))</f>
        <v>27500</v>
      </c>
      <c r="CH127" s="9">
        <f>IF(CF127="","",VLOOKUP(CF127,Metadata!$D$2:$H$20,4,FALSE))</f>
        <v>25000</v>
      </c>
      <c r="CI127" s="9">
        <f>IF(CF127="","",VLOOKUP(CF127,Metadata!$D$2:$H$20,5,FALSE))</f>
        <v>30000</v>
      </c>
      <c r="CJ127" s="9">
        <f t="shared" si="3"/>
        <v>27500</v>
      </c>
      <c r="CK127" s="9" t="s">
        <v>189</v>
      </c>
      <c r="CL127" s="10">
        <v>1</v>
      </c>
      <c r="CM127" s="10">
        <v>4</v>
      </c>
      <c r="CN127" s="10">
        <v>7</v>
      </c>
      <c r="CO127" s="10">
        <v>7</v>
      </c>
      <c r="CP127" s="10">
        <v>5</v>
      </c>
      <c r="CQ127" s="10">
        <v>6</v>
      </c>
      <c r="CR127" s="10">
        <v>4</v>
      </c>
      <c r="CS127" s="10">
        <v>7</v>
      </c>
      <c r="CT127" s="10">
        <v>7</v>
      </c>
      <c r="CU127" s="10">
        <v>5</v>
      </c>
      <c r="CV127" s="10">
        <v>4</v>
      </c>
      <c r="CW127" s="10">
        <v>3</v>
      </c>
      <c r="CX127" s="10">
        <v>6</v>
      </c>
      <c r="CY127" s="10">
        <v>3</v>
      </c>
      <c r="CZ127" s="10">
        <v>5</v>
      </c>
      <c r="DA127" s="10">
        <v>6</v>
      </c>
      <c r="DB127" s="10">
        <v>4</v>
      </c>
      <c r="DC127" s="10">
        <v>7</v>
      </c>
      <c r="DD127" s="10">
        <v>3</v>
      </c>
      <c r="DE127" s="10">
        <v>7</v>
      </c>
      <c r="DF127" s="10">
        <v>4</v>
      </c>
      <c r="DG127" s="10">
        <v>7</v>
      </c>
      <c r="DH127" s="10">
        <v>6</v>
      </c>
      <c r="DI127" s="10">
        <v>7</v>
      </c>
      <c r="DJ127" s="10">
        <v>4</v>
      </c>
      <c r="DK127" s="10">
        <v>4</v>
      </c>
      <c r="DL127" s="10">
        <v>4</v>
      </c>
      <c r="DM127" s="9" t="s">
        <v>154</v>
      </c>
      <c r="DN127" s="10">
        <v>1980</v>
      </c>
      <c r="DO127" s="9">
        <f t="shared" si="4"/>
        <v>41</v>
      </c>
      <c r="DP127" s="9" t="s">
        <v>155</v>
      </c>
      <c r="DQ127" s="9" t="s">
        <v>156</v>
      </c>
      <c r="DR127" s="9" t="s">
        <v>157</v>
      </c>
      <c r="DS127" s="9" t="s">
        <v>137</v>
      </c>
      <c r="DT127" s="9" t="s">
        <v>181</v>
      </c>
      <c r="DU127" s="9" t="s">
        <v>158</v>
      </c>
      <c r="DV127" s="9" t="str">
        <f>VLOOKUP(DU127,Metadata!$B$2:$C$7,2,FALSE)</f>
        <v>6+ years</v>
      </c>
    </row>
    <row r="128" spans="1:126">
      <c r="A128" s="13">
        <v>127</v>
      </c>
      <c r="B128" s="9" t="s">
        <v>135</v>
      </c>
      <c r="C128" s="9" t="str">
        <f>VLOOKUP(B128,Metadata!$M$2:$N$6,2,FALSE)</f>
        <v>Permanent Employee</v>
      </c>
      <c r="D128" s="9" t="s">
        <v>136</v>
      </c>
      <c r="E128" s="9" t="s">
        <v>137</v>
      </c>
      <c r="F128" s="9" t="s">
        <v>138</v>
      </c>
      <c r="G128" s="9" t="s">
        <v>172</v>
      </c>
      <c r="H128" s="9" t="str">
        <f>IF(G128="","",VLOOKUP(G128,Metadata!$J$2:$K$22,2,FALSE))</f>
        <v>Porto Metropolitan Area</v>
      </c>
      <c r="I128" s="9" t="s">
        <v>138</v>
      </c>
      <c r="J128" s="9" t="str">
        <f>IF(I128="","",VLOOKUP(I128,Metadata!$P$2:$Q$43,2,FALSE))</f>
        <v>Europe</v>
      </c>
      <c r="K128" s="9" t="str">
        <f t="shared" si="0"/>
        <v>Portugal</v>
      </c>
      <c r="L128" s="9" t="s">
        <v>172</v>
      </c>
      <c r="M128" s="9" t="str">
        <f>IF(L128="","",VLOOKUP(L128,Metadata!$J$2:$K$22,2,FALSE))</f>
        <v>Porto Metropolitan Area</v>
      </c>
      <c r="N128" s="9" t="s">
        <v>141</v>
      </c>
      <c r="O128" s="9" t="s">
        <v>137</v>
      </c>
      <c r="P128" s="9" t="s">
        <v>142</v>
      </c>
      <c r="Q128" s="10" t="str">
        <f t="shared" si="1"/>
        <v>Full Office Job</v>
      </c>
      <c r="R128" s="10">
        <v>5</v>
      </c>
      <c r="S128" s="9" t="s">
        <v>216</v>
      </c>
      <c r="T128" s="9" t="s">
        <v>137</v>
      </c>
      <c r="U128" s="9" t="str">
        <f>IF(S128&lt;&gt;"",S128,IF(T128&lt;&gt;"",VLOOKUP(T128,Metadata!$S$2:$T$228,2,FALSE),""))</f>
        <v>Front-End Developer</v>
      </c>
      <c r="V128" s="9" t="s">
        <v>144</v>
      </c>
      <c r="W128" s="9" t="s">
        <v>137</v>
      </c>
      <c r="X128" s="9" t="s">
        <v>163</v>
      </c>
      <c r="Y128" s="9" t="s">
        <v>137</v>
      </c>
      <c r="Z128" s="9" t="s">
        <v>262</v>
      </c>
      <c r="AA128" s="9" t="s">
        <v>165</v>
      </c>
      <c r="AB128" s="9" t="s">
        <v>137</v>
      </c>
      <c r="AC128" s="9" t="s">
        <v>147</v>
      </c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 t="s">
        <v>178</v>
      </c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 t="s">
        <v>186</v>
      </c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10"/>
      <c r="CB128" s="10" t="str">
        <f t="shared" si="5"/>
        <v/>
      </c>
      <c r="CC128" s="10"/>
      <c r="CD128" s="9" t="str">
        <f t="shared" si="2"/>
        <v/>
      </c>
      <c r="CE128" s="9" t="s">
        <v>168</v>
      </c>
      <c r="CF128" s="9" t="s">
        <v>188</v>
      </c>
      <c r="CG128" s="9">
        <f>IF(CF128="","",VLOOKUP(CF128,Metadata!$D$2:$H$20,2,FALSE))</f>
        <v>17500</v>
      </c>
      <c r="CH128" s="9">
        <f>IF(CF128="","",VLOOKUP(CF128,Metadata!$D$2:$H$20,4,FALSE))</f>
        <v>15000</v>
      </c>
      <c r="CI128" s="9">
        <f>IF(CF128="","",VLOOKUP(CF128,Metadata!$D$2:$H$20,5,FALSE))</f>
        <v>20000</v>
      </c>
      <c r="CJ128" s="9">
        <f t="shared" si="3"/>
        <v>17500</v>
      </c>
      <c r="CK128" s="9" t="s">
        <v>221</v>
      </c>
      <c r="CL128" s="10">
        <v>5</v>
      </c>
      <c r="CM128" s="10">
        <v>4</v>
      </c>
      <c r="CN128" s="10">
        <v>7</v>
      </c>
      <c r="CO128" s="10">
        <v>6</v>
      </c>
      <c r="CP128" s="10">
        <v>7</v>
      </c>
      <c r="CQ128" s="10">
        <v>7</v>
      </c>
      <c r="CR128" s="10">
        <v>6</v>
      </c>
      <c r="CS128" s="10">
        <v>7</v>
      </c>
      <c r="CT128" s="10">
        <v>7</v>
      </c>
      <c r="CU128" s="10">
        <v>6</v>
      </c>
      <c r="CV128" s="10">
        <v>7</v>
      </c>
      <c r="CW128" s="10">
        <v>4</v>
      </c>
      <c r="CX128" s="10">
        <v>5</v>
      </c>
      <c r="CY128" s="10">
        <v>4</v>
      </c>
      <c r="CZ128" s="10">
        <v>6</v>
      </c>
      <c r="DA128" s="10">
        <v>4</v>
      </c>
      <c r="DB128" s="10">
        <v>5</v>
      </c>
      <c r="DC128" s="10">
        <v>7</v>
      </c>
      <c r="DD128" s="10">
        <v>4</v>
      </c>
      <c r="DE128" s="10">
        <v>7</v>
      </c>
      <c r="DF128" s="10">
        <v>5</v>
      </c>
      <c r="DG128" s="10">
        <v>7</v>
      </c>
      <c r="DH128" s="10">
        <v>4</v>
      </c>
      <c r="DI128" s="10">
        <v>5</v>
      </c>
      <c r="DJ128" s="10">
        <v>5</v>
      </c>
      <c r="DK128" s="10">
        <v>4</v>
      </c>
      <c r="DL128" s="10">
        <v>4</v>
      </c>
      <c r="DM128" s="9" t="s">
        <v>154</v>
      </c>
      <c r="DN128" s="10">
        <v>1993</v>
      </c>
      <c r="DO128" s="9">
        <f t="shared" si="4"/>
        <v>28</v>
      </c>
      <c r="DP128" s="9" t="s">
        <v>155</v>
      </c>
      <c r="DQ128" s="9" t="s">
        <v>227</v>
      </c>
      <c r="DR128" s="9" t="s">
        <v>157</v>
      </c>
      <c r="DS128" s="9" t="s">
        <v>137</v>
      </c>
      <c r="DT128" s="9" t="s">
        <v>181</v>
      </c>
      <c r="DU128" s="9" t="s">
        <v>168</v>
      </c>
      <c r="DV128" s="9" t="str">
        <f>VLOOKUP(DU128,Metadata!$B$2:$C$7,2,FALSE)</f>
        <v>0 - 3 years</v>
      </c>
    </row>
    <row r="129" spans="1:126">
      <c r="A129" s="13">
        <v>128</v>
      </c>
      <c r="B129" s="9" t="s">
        <v>135</v>
      </c>
      <c r="C129" s="9" t="str">
        <f>VLOOKUP(B129,Metadata!$M$2:$N$6,2,FALSE)</f>
        <v>Permanent Employee</v>
      </c>
      <c r="D129" s="9" t="s">
        <v>159</v>
      </c>
      <c r="E129" s="9" t="s">
        <v>137</v>
      </c>
      <c r="F129" s="9" t="s">
        <v>138</v>
      </c>
      <c r="G129" s="9" t="s">
        <v>172</v>
      </c>
      <c r="H129" s="9" t="str">
        <f>IF(G129="","",VLOOKUP(G129,Metadata!$J$2:$K$22,2,FALSE))</f>
        <v>Porto Metropolitan Area</v>
      </c>
      <c r="I129" s="9" t="s">
        <v>311</v>
      </c>
      <c r="J129" s="9" t="str">
        <f>IF(I129="","",VLOOKUP(I129,Metadata!$P$2:$Q$43,2,FALSE))</f>
        <v>Europe</v>
      </c>
      <c r="K129" s="9" t="str">
        <f t="shared" si="0"/>
        <v>International</v>
      </c>
      <c r="L129" s="9" t="s">
        <v>137</v>
      </c>
      <c r="M129" s="9" t="str">
        <f>IF(L129="","",VLOOKUP(L129,Metadata!$J$2:$K$22,2,FALSE))</f>
        <v/>
      </c>
      <c r="N129" s="9" t="s">
        <v>214</v>
      </c>
      <c r="O129" s="9" t="s">
        <v>278</v>
      </c>
      <c r="P129" s="9" t="s">
        <v>191</v>
      </c>
      <c r="Q129" s="10" t="str">
        <f t="shared" si="1"/>
        <v>Remote Job (full or flexible)</v>
      </c>
      <c r="R129" s="10">
        <v>5</v>
      </c>
      <c r="S129" s="9" t="s">
        <v>336</v>
      </c>
      <c r="T129" s="9" t="s">
        <v>137</v>
      </c>
      <c r="U129" s="9" t="str">
        <f>IF(S129&lt;&gt;"",S129,IF(T129&lt;&gt;"",VLOOKUP(T129,Metadata!$S$2:$T$228,2,FALSE),""))</f>
        <v>Scrum Master</v>
      </c>
      <c r="V129" s="9" t="s">
        <v>261</v>
      </c>
      <c r="W129" s="9" t="s">
        <v>137</v>
      </c>
      <c r="X129" s="9" t="s">
        <v>145</v>
      </c>
      <c r="Y129" s="9" t="s">
        <v>137</v>
      </c>
      <c r="Z129" s="9" t="s">
        <v>218</v>
      </c>
      <c r="AA129" s="9" t="s">
        <v>137</v>
      </c>
      <c r="AB129" s="9" t="s">
        <v>137</v>
      </c>
      <c r="AC129" s="9" t="s">
        <v>147</v>
      </c>
      <c r="AD129" s="9" t="s">
        <v>148</v>
      </c>
      <c r="AE129" s="9"/>
      <c r="AF129" s="9"/>
      <c r="AG129" s="9"/>
      <c r="AH129" s="9"/>
      <c r="AI129" s="9"/>
      <c r="AJ129" s="9" t="s">
        <v>185</v>
      </c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 t="s">
        <v>199</v>
      </c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10"/>
      <c r="CB129" s="10" t="str">
        <f t="shared" si="5"/>
        <v/>
      </c>
      <c r="CC129" s="10"/>
      <c r="CD129" s="9" t="str">
        <f t="shared" si="2"/>
        <v/>
      </c>
      <c r="CE129" s="9" t="s">
        <v>168</v>
      </c>
      <c r="CF129" s="9" t="s">
        <v>152</v>
      </c>
      <c r="CG129" s="9">
        <f>IF(CF129="","",VLOOKUP(CF129,Metadata!$D$2:$H$20,2,FALSE))</f>
        <v>32500</v>
      </c>
      <c r="CH129" s="9">
        <f>IF(CF129="","",VLOOKUP(CF129,Metadata!$D$2:$H$20,4,FALSE))</f>
        <v>30000</v>
      </c>
      <c r="CI129" s="9">
        <f>IF(CF129="","",VLOOKUP(CF129,Metadata!$D$2:$H$20,5,FALSE))</f>
        <v>35000</v>
      </c>
      <c r="CJ129" s="9">
        <f t="shared" si="3"/>
        <v>32500</v>
      </c>
      <c r="CK129" s="9" t="s">
        <v>189</v>
      </c>
      <c r="CL129" s="10">
        <v>6</v>
      </c>
      <c r="CM129" s="10">
        <v>3</v>
      </c>
      <c r="CN129" s="10">
        <v>6</v>
      </c>
      <c r="CO129" s="10">
        <v>6</v>
      </c>
      <c r="CP129" s="10">
        <v>6</v>
      </c>
      <c r="CQ129" s="10">
        <v>5</v>
      </c>
      <c r="CR129" s="10">
        <v>4</v>
      </c>
      <c r="CS129" s="10">
        <v>5</v>
      </c>
      <c r="CT129" s="10">
        <v>6</v>
      </c>
      <c r="CU129" s="10">
        <v>5</v>
      </c>
      <c r="CV129" s="10">
        <v>6</v>
      </c>
      <c r="CW129" s="10">
        <v>5</v>
      </c>
      <c r="CX129" s="10">
        <v>6</v>
      </c>
      <c r="CY129" s="10">
        <v>6</v>
      </c>
      <c r="CZ129" s="10">
        <v>6</v>
      </c>
      <c r="DA129" s="10">
        <v>2</v>
      </c>
      <c r="DB129" s="10">
        <v>4</v>
      </c>
      <c r="DC129" s="10">
        <v>7</v>
      </c>
      <c r="DD129" s="10">
        <v>7</v>
      </c>
      <c r="DE129" s="10">
        <v>7</v>
      </c>
      <c r="DF129" s="10">
        <v>7</v>
      </c>
      <c r="DG129" s="10">
        <v>4</v>
      </c>
      <c r="DH129" s="10">
        <v>4</v>
      </c>
      <c r="DI129" s="10">
        <v>4</v>
      </c>
      <c r="DJ129" s="10">
        <v>6</v>
      </c>
      <c r="DK129" s="10">
        <v>6</v>
      </c>
      <c r="DL129" s="10">
        <v>7</v>
      </c>
      <c r="DM129" s="9" t="s">
        <v>154</v>
      </c>
      <c r="DN129" s="10">
        <v>1983</v>
      </c>
      <c r="DO129" s="9">
        <f t="shared" si="4"/>
        <v>38</v>
      </c>
      <c r="DP129" s="9" t="s">
        <v>155</v>
      </c>
      <c r="DQ129" s="9" t="s">
        <v>156</v>
      </c>
      <c r="DR129" s="9" t="s">
        <v>157</v>
      </c>
      <c r="DS129" s="9" t="s">
        <v>137</v>
      </c>
      <c r="DT129" s="9" t="s">
        <v>181</v>
      </c>
      <c r="DU129" s="9" t="s">
        <v>203</v>
      </c>
      <c r="DV129" s="9" t="str">
        <f>VLOOKUP(DU129,Metadata!$B$2:$C$7,2,FALSE)</f>
        <v>6+ years</v>
      </c>
    </row>
    <row r="130" spans="1:126">
      <c r="A130" s="13">
        <v>129</v>
      </c>
      <c r="B130" s="9" t="s">
        <v>135</v>
      </c>
      <c r="C130" s="9" t="str">
        <f>VLOOKUP(B130,Metadata!$M$2:$N$6,2,FALSE)</f>
        <v>Permanent Employee</v>
      </c>
      <c r="D130" s="9" t="s">
        <v>159</v>
      </c>
      <c r="E130" s="9" t="s">
        <v>137</v>
      </c>
      <c r="F130" s="9" t="s">
        <v>138</v>
      </c>
      <c r="G130" s="9" t="s">
        <v>160</v>
      </c>
      <c r="H130" s="9" t="str">
        <f>IF(G130="","",VLOOKUP(G130,Metadata!$J$2:$K$22,2,FALSE))</f>
        <v>Centre</v>
      </c>
      <c r="I130" s="9" t="s">
        <v>138</v>
      </c>
      <c r="J130" s="9" t="str">
        <f>IF(I130="","",VLOOKUP(I130,Metadata!$P$2:$Q$43,2,FALSE))</f>
        <v>Europe</v>
      </c>
      <c r="K130" s="9" t="str">
        <f t="shared" si="0"/>
        <v>Portugal</v>
      </c>
      <c r="L130" s="9" t="s">
        <v>160</v>
      </c>
      <c r="M130" s="9" t="str">
        <f>IF(L130="","",VLOOKUP(L130,Metadata!$J$2:$K$22,2,FALSE))</f>
        <v>Centre</v>
      </c>
      <c r="N130" s="9" t="s">
        <v>141</v>
      </c>
      <c r="O130" s="9" t="s">
        <v>137</v>
      </c>
      <c r="P130" s="9" t="s">
        <v>142</v>
      </c>
      <c r="Q130" s="10" t="str">
        <f t="shared" si="1"/>
        <v>Full Office Job</v>
      </c>
      <c r="R130" s="10">
        <v>6</v>
      </c>
      <c r="S130" s="9" t="s">
        <v>216</v>
      </c>
      <c r="T130" s="9" t="s">
        <v>137</v>
      </c>
      <c r="U130" s="9" t="str">
        <f>IF(S130&lt;&gt;"",S130,IF(T130&lt;&gt;"",VLOOKUP(T130,Metadata!$S$2:$T$228,2,FALSE),""))</f>
        <v>Front-End Developer</v>
      </c>
      <c r="V130" s="9" t="s">
        <v>323</v>
      </c>
      <c r="W130" s="9" t="s">
        <v>137</v>
      </c>
      <c r="X130" s="9" t="s">
        <v>163</v>
      </c>
      <c r="Y130" s="9" t="s">
        <v>137</v>
      </c>
      <c r="Z130" s="9" t="s">
        <v>262</v>
      </c>
      <c r="AA130" s="9" t="s">
        <v>165</v>
      </c>
      <c r="AB130" s="9" t="s">
        <v>253</v>
      </c>
      <c r="AC130" s="9" t="s">
        <v>147</v>
      </c>
      <c r="AD130" s="9"/>
      <c r="AE130" s="9"/>
      <c r="AF130" s="9"/>
      <c r="AG130" s="9" t="s">
        <v>166</v>
      </c>
      <c r="AH130" s="9"/>
      <c r="AI130" s="9"/>
      <c r="AJ130" s="9" t="s">
        <v>185</v>
      </c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 t="s">
        <v>178</v>
      </c>
      <c r="BB130" s="9"/>
      <c r="BC130" s="9" t="s">
        <v>339</v>
      </c>
      <c r="BD130" s="9"/>
      <c r="BE130" s="9"/>
      <c r="BF130" s="9"/>
      <c r="BG130" s="9"/>
      <c r="BH130" s="9"/>
      <c r="BI130" s="9"/>
      <c r="BJ130" s="9" t="s">
        <v>167</v>
      </c>
      <c r="BK130" s="9"/>
      <c r="BL130" s="9" t="s">
        <v>199</v>
      </c>
      <c r="BM130" s="9"/>
      <c r="BN130" s="9"/>
      <c r="BO130" s="9"/>
      <c r="BP130" s="9"/>
      <c r="BQ130" s="9"/>
      <c r="BR130" s="9"/>
      <c r="BS130" s="9" t="s">
        <v>200</v>
      </c>
      <c r="BT130" s="9"/>
      <c r="BU130" s="9"/>
      <c r="BV130" s="9"/>
      <c r="BW130" s="9"/>
      <c r="BX130" s="9"/>
      <c r="BY130" s="9"/>
      <c r="BZ130" s="9"/>
      <c r="CA130" s="10"/>
      <c r="CB130" s="10" t="str">
        <f t="shared" si="5"/>
        <v/>
      </c>
      <c r="CC130" s="10"/>
      <c r="CD130" s="9" t="str">
        <f t="shared" si="2"/>
        <v/>
      </c>
      <c r="CE130" s="9" t="s">
        <v>168</v>
      </c>
      <c r="CF130" s="9" t="s">
        <v>169</v>
      </c>
      <c r="CG130" s="9">
        <f>IF(CF130="","",VLOOKUP(CF130,Metadata!$D$2:$H$20,2,FALSE))</f>
        <v>12500</v>
      </c>
      <c r="CH130" s="9">
        <f>IF(CF130="","",VLOOKUP(CF130,Metadata!$D$2:$H$20,4,FALSE))</f>
        <v>0</v>
      </c>
      <c r="CI130" s="9">
        <f>IF(CF130="","",VLOOKUP(CF130,Metadata!$D$2:$H$20,5,FALSE))</f>
        <v>15000</v>
      </c>
      <c r="CJ130" s="9">
        <f t="shared" si="3"/>
        <v>12500</v>
      </c>
      <c r="CK130" s="9" t="s">
        <v>221</v>
      </c>
      <c r="CL130" s="10">
        <v>5</v>
      </c>
      <c r="CM130" s="10">
        <v>2</v>
      </c>
      <c r="CN130" s="10">
        <v>7</v>
      </c>
      <c r="CO130" s="10">
        <v>6</v>
      </c>
      <c r="CP130" s="10">
        <v>6</v>
      </c>
      <c r="CQ130" s="10">
        <v>7</v>
      </c>
      <c r="CR130" s="10">
        <v>6</v>
      </c>
      <c r="CS130" s="10">
        <v>6</v>
      </c>
      <c r="CT130" s="10">
        <v>4</v>
      </c>
      <c r="CU130" s="10">
        <v>7</v>
      </c>
      <c r="CV130" s="10">
        <v>5</v>
      </c>
      <c r="CW130" s="10">
        <v>3</v>
      </c>
      <c r="CX130" s="10">
        <v>5</v>
      </c>
      <c r="CY130" s="10">
        <v>5</v>
      </c>
      <c r="CZ130" s="10">
        <v>4</v>
      </c>
      <c r="DA130" s="10">
        <v>6</v>
      </c>
      <c r="DB130" s="10">
        <v>4</v>
      </c>
      <c r="DC130" s="10">
        <v>6</v>
      </c>
      <c r="DD130" s="10">
        <v>5</v>
      </c>
      <c r="DE130" s="10">
        <v>7</v>
      </c>
      <c r="DF130" s="10">
        <v>5</v>
      </c>
      <c r="DG130" s="10">
        <v>5</v>
      </c>
      <c r="DH130" s="10">
        <v>6</v>
      </c>
      <c r="DI130" s="10">
        <v>6</v>
      </c>
      <c r="DJ130" s="10">
        <v>3</v>
      </c>
      <c r="DK130" s="10">
        <v>5</v>
      </c>
      <c r="DL130" s="10">
        <v>4</v>
      </c>
      <c r="DM130" s="9" t="s">
        <v>154</v>
      </c>
      <c r="DN130" s="10">
        <v>1996</v>
      </c>
      <c r="DO130" s="9">
        <f t="shared" si="4"/>
        <v>25</v>
      </c>
      <c r="DP130" s="9" t="s">
        <v>155</v>
      </c>
      <c r="DQ130" s="9" t="s">
        <v>156</v>
      </c>
      <c r="DR130" s="9" t="s">
        <v>170</v>
      </c>
      <c r="DS130" s="9" t="s">
        <v>137</v>
      </c>
      <c r="DT130" s="9" t="s">
        <v>181</v>
      </c>
      <c r="DU130" s="9" t="s">
        <v>168</v>
      </c>
      <c r="DV130" s="9" t="str">
        <f>VLOOKUP(DU130,Metadata!$B$2:$C$7,2,FALSE)</f>
        <v>0 - 3 years</v>
      </c>
    </row>
    <row r="131" spans="1:126">
      <c r="A131" s="13">
        <v>130</v>
      </c>
      <c r="B131" s="9" t="s">
        <v>135</v>
      </c>
      <c r="C131" s="9" t="str">
        <f>VLOOKUP(B131,Metadata!$M$2:$N$6,2,FALSE)</f>
        <v>Permanent Employee</v>
      </c>
      <c r="D131" s="9" t="s">
        <v>159</v>
      </c>
      <c r="E131" s="9" t="s">
        <v>137</v>
      </c>
      <c r="F131" s="9" t="s">
        <v>138</v>
      </c>
      <c r="G131" s="9" t="s">
        <v>140</v>
      </c>
      <c r="H131" s="9" t="str">
        <f>IF(G131="","",VLOOKUP(G131,Metadata!$J$2:$K$22,2,FALSE))</f>
        <v>Lisbon Metropolitan Area</v>
      </c>
      <c r="I131" s="9" t="s">
        <v>311</v>
      </c>
      <c r="J131" s="9" t="str">
        <f>IF(I131="","",VLOOKUP(I131,Metadata!$P$2:$Q$43,2,FALSE))</f>
        <v>Europe</v>
      </c>
      <c r="K131" s="9" t="str">
        <f t="shared" si="0"/>
        <v>International</v>
      </c>
      <c r="L131" s="9" t="s">
        <v>137</v>
      </c>
      <c r="M131" s="9" t="str">
        <f>IF(L131="","",VLOOKUP(L131,Metadata!$J$2:$K$22,2,FALSE))</f>
        <v/>
      </c>
      <c r="N131" s="9" t="s">
        <v>141</v>
      </c>
      <c r="O131" s="9" t="s">
        <v>137</v>
      </c>
      <c r="P131" s="9" t="s">
        <v>191</v>
      </c>
      <c r="Q131" s="10" t="str">
        <f t="shared" si="1"/>
        <v>Remote Job (full or flexible)</v>
      </c>
      <c r="R131" s="10">
        <v>5</v>
      </c>
      <c r="S131" s="9" t="s">
        <v>260</v>
      </c>
      <c r="T131" s="9" t="s">
        <v>137</v>
      </c>
      <c r="U131" s="9" t="str">
        <f>IF(S131&lt;&gt;"",S131,IF(T131&lt;&gt;"",VLOOKUP(T131,Metadata!$S$2:$T$228,2,FALSE),""))</f>
        <v>DevOps Engineer</v>
      </c>
      <c r="V131" s="9" t="s">
        <v>276</v>
      </c>
      <c r="W131" s="9" t="s">
        <v>137</v>
      </c>
      <c r="X131" s="9" t="s">
        <v>208</v>
      </c>
      <c r="Y131" s="9" t="s">
        <v>137</v>
      </c>
      <c r="Z131" s="9" t="s">
        <v>218</v>
      </c>
      <c r="AA131" s="9" t="s">
        <v>165</v>
      </c>
      <c r="AB131" s="9" t="s">
        <v>137</v>
      </c>
      <c r="AC131" s="9" t="s">
        <v>147</v>
      </c>
      <c r="AD131" s="9" t="s">
        <v>148</v>
      </c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 t="s">
        <v>150</v>
      </c>
      <c r="BZ131" s="9" t="s">
        <v>137</v>
      </c>
      <c r="CA131" s="10"/>
      <c r="CB131" s="10" t="str">
        <f t="shared" si="5"/>
        <v/>
      </c>
      <c r="CC131" s="10"/>
      <c r="CD131" s="9" t="str">
        <f t="shared" si="2"/>
        <v/>
      </c>
      <c r="CE131" s="9" t="s">
        <v>168</v>
      </c>
      <c r="CF131" s="9" t="s">
        <v>236</v>
      </c>
      <c r="CG131" s="9">
        <f>IF(CF131="","",VLOOKUP(CF131,Metadata!$D$2:$H$20,2,FALSE))</f>
        <v>47500</v>
      </c>
      <c r="CH131" s="9">
        <f>IF(CF131="","",VLOOKUP(CF131,Metadata!$D$2:$H$20,4,FALSE))</f>
        <v>45000</v>
      </c>
      <c r="CI131" s="9">
        <f>IF(CF131="","",VLOOKUP(CF131,Metadata!$D$2:$H$20,5,FALSE))</f>
        <v>50000</v>
      </c>
      <c r="CJ131" s="9">
        <f t="shared" si="3"/>
        <v>47500</v>
      </c>
      <c r="CK131" s="9" t="s">
        <v>189</v>
      </c>
      <c r="CL131" s="10">
        <v>5</v>
      </c>
      <c r="CM131" s="10">
        <v>3</v>
      </c>
      <c r="CN131" s="10">
        <v>4</v>
      </c>
      <c r="CO131" s="10">
        <v>7</v>
      </c>
      <c r="CP131" s="10">
        <v>6</v>
      </c>
      <c r="CQ131" s="10">
        <v>7</v>
      </c>
      <c r="CR131" s="10">
        <v>5</v>
      </c>
      <c r="CS131" s="10">
        <v>5</v>
      </c>
      <c r="CT131" s="10">
        <v>5</v>
      </c>
      <c r="CU131" s="10">
        <v>6</v>
      </c>
      <c r="CV131" s="10">
        <v>3</v>
      </c>
      <c r="CW131" s="10">
        <v>3</v>
      </c>
      <c r="CX131" s="10">
        <v>6</v>
      </c>
      <c r="CY131" s="10">
        <v>6</v>
      </c>
      <c r="CZ131" s="10">
        <v>6</v>
      </c>
      <c r="DA131" s="10">
        <v>2</v>
      </c>
      <c r="DB131" s="10">
        <v>2</v>
      </c>
      <c r="DC131" s="10">
        <v>7</v>
      </c>
      <c r="DD131" s="10">
        <v>4</v>
      </c>
      <c r="DE131" s="10">
        <v>3</v>
      </c>
      <c r="DF131" s="10">
        <v>7</v>
      </c>
      <c r="DG131" s="10">
        <v>5</v>
      </c>
      <c r="DH131" s="10">
        <v>6</v>
      </c>
      <c r="DI131" s="10">
        <v>7</v>
      </c>
      <c r="DJ131" s="10">
        <v>4</v>
      </c>
      <c r="DK131" s="10">
        <v>2</v>
      </c>
      <c r="DL131" s="10">
        <v>7</v>
      </c>
      <c r="DM131" s="9" t="s">
        <v>154</v>
      </c>
      <c r="DN131" s="10">
        <v>1987</v>
      </c>
      <c r="DO131" s="9">
        <f t="shared" si="4"/>
        <v>34</v>
      </c>
      <c r="DP131" s="9" t="s">
        <v>155</v>
      </c>
      <c r="DQ131" s="9" t="s">
        <v>202</v>
      </c>
      <c r="DR131" s="9" t="s">
        <v>157</v>
      </c>
      <c r="DS131" s="9" t="s">
        <v>137</v>
      </c>
      <c r="DT131" s="9" t="s">
        <v>181</v>
      </c>
      <c r="DU131" s="9" t="s">
        <v>203</v>
      </c>
      <c r="DV131" s="9" t="str">
        <f>VLOOKUP(DU131,Metadata!$B$2:$C$7,2,FALSE)</f>
        <v>6+ years</v>
      </c>
    </row>
    <row r="132" spans="1:126">
      <c r="A132" s="13">
        <v>131</v>
      </c>
      <c r="B132" s="9" t="s">
        <v>171</v>
      </c>
      <c r="C132" s="9" t="str">
        <f>VLOOKUP(B132,Metadata!$M$2:$N$6,2,FALSE)</f>
        <v>Contractor</v>
      </c>
      <c r="D132" s="9" t="s">
        <v>137</v>
      </c>
      <c r="E132" s="9" t="s">
        <v>136</v>
      </c>
      <c r="F132" s="9" t="s">
        <v>138</v>
      </c>
      <c r="G132" s="9" t="s">
        <v>160</v>
      </c>
      <c r="H132" s="9" t="str">
        <f>IF(G132="","",VLOOKUP(G132,Metadata!$J$2:$K$22,2,FALSE))</f>
        <v>Centre</v>
      </c>
      <c r="I132" s="9" t="s">
        <v>138</v>
      </c>
      <c r="J132" s="9" t="str">
        <f>IF(I132="","",VLOOKUP(I132,Metadata!$P$2:$Q$43,2,FALSE))</f>
        <v>Europe</v>
      </c>
      <c r="K132" s="9" t="str">
        <f t="shared" si="0"/>
        <v>Portugal</v>
      </c>
      <c r="L132" s="9" t="s">
        <v>160</v>
      </c>
      <c r="M132" s="9" t="str">
        <f>IF(L132="","",VLOOKUP(L132,Metadata!$J$2:$K$22,2,FALSE))</f>
        <v>Centre</v>
      </c>
      <c r="N132" s="9" t="s">
        <v>214</v>
      </c>
      <c r="O132" s="9" t="s">
        <v>259</v>
      </c>
      <c r="P132" s="9" t="s">
        <v>142</v>
      </c>
      <c r="Q132" s="10" t="str">
        <f t="shared" si="1"/>
        <v>Full Office Job</v>
      </c>
      <c r="R132" s="10">
        <v>7</v>
      </c>
      <c r="S132" s="9" t="s">
        <v>161</v>
      </c>
      <c r="T132" s="9" t="s">
        <v>137</v>
      </c>
      <c r="U132" s="9" t="str">
        <f>IF(S132&lt;&gt;"",S132,IF(T132&lt;&gt;"",VLOOKUP(T132,Metadata!$S$2:$T$228,2,FALSE),""))</f>
        <v>Full-Stack Developer</v>
      </c>
      <c r="V132" s="9" t="s">
        <v>234</v>
      </c>
      <c r="W132" s="9" t="s">
        <v>137</v>
      </c>
      <c r="X132" s="9" t="s">
        <v>252</v>
      </c>
      <c r="Y132" s="9" t="s">
        <v>137</v>
      </c>
      <c r="Z132" s="9" t="s">
        <v>184</v>
      </c>
      <c r="AA132" s="9" t="s">
        <v>165</v>
      </c>
      <c r="AB132" s="9" t="s">
        <v>137</v>
      </c>
      <c r="AC132" s="9"/>
      <c r="AD132" s="9" t="s">
        <v>148</v>
      </c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 t="s">
        <v>199</v>
      </c>
      <c r="BM132" s="9"/>
      <c r="BN132" s="9"/>
      <c r="BO132" s="9"/>
      <c r="BP132" s="9"/>
      <c r="BQ132" s="9" t="s">
        <v>219</v>
      </c>
      <c r="BR132" s="9"/>
      <c r="BS132" s="9"/>
      <c r="BT132" s="9"/>
      <c r="BU132" s="9"/>
      <c r="BV132" s="9"/>
      <c r="BW132" s="9"/>
      <c r="BX132" s="9"/>
      <c r="BY132" s="9"/>
      <c r="BZ132" s="9"/>
      <c r="CA132" s="10">
        <v>12</v>
      </c>
      <c r="CB132" s="10" t="str">
        <f t="shared" si="5"/>
        <v>7 to 12 months</v>
      </c>
      <c r="CC132" s="10">
        <v>7</v>
      </c>
      <c r="CD132" s="9">
        <f t="shared" si="2"/>
        <v>11200</v>
      </c>
      <c r="CE132" s="9" t="s">
        <v>137</v>
      </c>
      <c r="CF132" s="9" t="s">
        <v>137</v>
      </c>
      <c r="CG132" s="9" t="str">
        <f>IF(CF132="","",VLOOKUP(CF132,Metadata!$D$2:$H$20,2,FALSE))</f>
        <v/>
      </c>
      <c r="CH132" s="9" t="str">
        <f>IF(CF132="","",VLOOKUP(CF132,Metadata!$D$2:$H$20,4,FALSE))</f>
        <v/>
      </c>
      <c r="CI132" s="9" t="str">
        <f>IF(CF132="","",VLOOKUP(CF132,Metadata!$D$2:$H$20,5,FALSE))</f>
        <v/>
      </c>
      <c r="CJ132" s="9">
        <f t="shared" si="3"/>
        <v>11200</v>
      </c>
      <c r="CK132" s="9" t="s">
        <v>221</v>
      </c>
      <c r="CL132" s="10">
        <v>1</v>
      </c>
      <c r="CM132" s="10">
        <v>4</v>
      </c>
      <c r="CN132" s="10">
        <v>7</v>
      </c>
      <c r="CO132" s="10">
        <v>7</v>
      </c>
      <c r="CP132" s="10">
        <v>4</v>
      </c>
      <c r="CQ132" s="10">
        <v>4</v>
      </c>
      <c r="CR132" s="10">
        <v>7</v>
      </c>
      <c r="CS132" s="10">
        <v>7</v>
      </c>
      <c r="CT132" s="10">
        <v>4</v>
      </c>
      <c r="CU132" s="10">
        <v>7</v>
      </c>
      <c r="CV132" s="10">
        <v>6</v>
      </c>
      <c r="CW132" s="10">
        <v>5</v>
      </c>
      <c r="CX132" s="10">
        <v>6</v>
      </c>
      <c r="CY132" s="10">
        <v>5</v>
      </c>
      <c r="CZ132" s="10">
        <v>7</v>
      </c>
      <c r="DA132" s="10">
        <v>5</v>
      </c>
      <c r="DB132" s="10">
        <v>4</v>
      </c>
      <c r="DC132" s="10">
        <v>4</v>
      </c>
      <c r="DD132" s="10">
        <v>5</v>
      </c>
      <c r="DE132" s="10">
        <v>5</v>
      </c>
      <c r="DF132" s="10">
        <v>5</v>
      </c>
      <c r="DG132" s="10">
        <v>6</v>
      </c>
      <c r="DH132" s="10">
        <v>5</v>
      </c>
      <c r="DI132" s="10">
        <v>5</v>
      </c>
      <c r="DJ132" s="10">
        <v>5</v>
      </c>
      <c r="DK132" s="10">
        <v>5</v>
      </c>
      <c r="DL132" s="10">
        <v>5</v>
      </c>
      <c r="DM132" s="9" t="s">
        <v>154</v>
      </c>
      <c r="DN132" s="10">
        <v>1997</v>
      </c>
      <c r="DO132" s="9">
        <f t="shared" si="4"/>
        <v>24</v>
      </c>
      <c r="DP132" s="9" t="s">
        <v>155</v>
      </c>
      <c r="DQ132" s="9" t="s">
        <v>227</v>
      </c>
      <c r="DR132" s="9" t="s">
        <v>157</v>
      </c>
      <c r="DS132" s="9" t="s">
        <v>137</v>
      </c>
      <c r="DT132" s="9" t="s">
        <v>181</v>
      </c>
      <c r="DU132" s="9" t="s">
        <v>168</v>
      </c>
      <c r="DV132" s="9" t="str">
        <f>VLOOKUP(DU132,Metadata!$B$2:$C$7,2,FALSE)</f>
        <v>0 - 3 years</v>
      </c>
    </row>
    <row r="133" spans="1:126">
      <c r="A133" s="13">
        <v>132</v>
      </c>
      <c r="B133" s="9" t="s">
        <v>135</v>
      </c>
      <c r="C133" s="9" t="str">
        <f>VLOOKUP(B133,Metadata!$M$2:$N$6,2,FALSE)</f>
        <v>Permanent Employee</v>
      </c>
      <c r="D133" s="9" t="s">
        <v>159</v>
      </c>
      <c r="E133" s="9" t="s">
        <v>137</v>
      </c>
      <c r="F133" s="9" t="s">
        <v>138</v>
      </c>
      <c r="G133" s="9" t="s">
        <v>283</v>
      </c>
      <c r="H133" s="9" t="str">
        <f>IF(G133="","",VLOOKUP(G133,Metadata!$J$2:$K$22,2,FALSE))</f>
        <v>Lisbon Metropolitan Area</v>
      </c>
      <c r="I133" s="9" t="s">
        <v>138</v>
      </c>
      <c r="J133" s="9" t="str">
        <f>IF(I133="","",VLOOKUP(I133,Metadata!$P$2:$Q$43,2,FALSE))</f>
        <v>Europe</v>
      </c>
      <c r="K133" s="9" t="str">
        <f t="shared" si="0"/>
        <v>Portugal</v>
      </c>
      <c r="L133" s="9" t="s">
        <v>140</v>
      </c>
      <c r="M133" s="9" t="str">
        <f>IF(L133="","",VLOOKUP(L133,Metadata!$J$2:$K$22,2,FALSE))</f>
        <v>Lisbon Metropolitan Area</v>
      </c>
      <c r="N133" s="9" t="s">
        <v>141</v>
      </c>
      <c r="O133" s="9" t="s">
        <v>137</v>
      </c>
      <c r="P133" s="9" t="s">
        <v>142</v>
      </c>
      <c r="Q133" s="10" t="str">
        <f t="shared" si="1"/>
        <v>Full Office Job</v>
      </c>
      <c r="R133" s="10">
        <v>4</v>
      </c>
      <c r="S133" s="9" t="s">
        <v>161</v>
      </c>
      <c r="T133" s="9" t="s">
        <v>137</v>
      </c>
      <c r="U133" s="9" t="str">
        <f>IF(S133&lt;&gt;"",S133,IF(T133&lt;&gt;"",VLOOKUP(T133,Metadata!$S$2:$T$228,2,FALSE),""))</f>
        <v>Full-Stack Developer</v>
      </c>
      <c r="V133" s="9" t="s">
        <v>256</v>
      </c>
      <c r="W133" s="9" t="s">
        <v>137</v>
      </c>
      <c r="X133" s="9" t="s">
        <v>175</v>
      </c>
      <c r="Y133" s="9" t="s">
        <v>137</v>
      </c>
      <c r="Z133" s="9" t="s">
        <v>262</v>
      </c>
      <c r="AA133" s="9" t="s">
        <v>165</v>
      </c>
      <c r="AB133" s="9" t="s">
        <v>137</v>
      </c>
      <c r="AC133" s="9" t="s">
        <v>147</v>
      </c>
      <c r="AD133" s="9" t="s">
        <v>148</v>
      </c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 t="s">
        <v>178</v>
      </c>
      <c r="BB133" s="9"/>
      <c r="BC133" s="9"/>
      <c r="BD133" s="9"/>
      <c r="BE133" s="9"/>
      <c r="BF133" s="9"/>
      <c r="BG133" s="9"/>
      <c r="BH133" s="9"/>
      <c r="BI133" s="9"/>
      <c r="BJ133" s="9" t="s">
        <v>167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 t="s">
        <v>340</v>
      </c>
      <c r="CA133" s="10"/>
      <c r="CB133" s="10" t="str">
        <f t="shared" si="5"/>
        <v/>
      </c>
      <c r="CC133" s="10"/>
      <c r="CD133" s="9" t="str">
        <f t="shared" si="2"/>
        <v/>
      </c>
      <c r="CE133" s="9" t="s">
        <v>232</v>
      </c>
      <c r="CF133" s="9" t="s">
        <v>188</v>
      </c>
      <c r="CG133" s="9">
        <f>IF(CF133="","",VLOOKUP(CF133,Metadata!$D$2:$H$20,2,FALSE))</f>
        <v>17500</v>
      </c>
      <c r="CH133" s="9">
        <f>IF(CF133="","",VLOOKUP(CF133,Metadata!$D$2:$H$20,4,FALSE))</f>
        <v>15000</v>
      </c>
      <c r="CI133" s="9">
        <f>IF(CF133="","",VLOOKUP(CF133,Metadata!$D$2:$H$20,5,FALSE))</f>
        <v>20000</v>
      </c>
      <c r="CJ133" s="9">
        <f t="shared" si="3"/>
        <v>17500</v>
      </c>
      <c r="CK133" s="9" t="s">
        <v>201</v>
      </c>
      <c r="CL133" s="10">
        <v>6</v>
      </c>
      <c r="CM133" s="10">
        <v>1</v>
      </c>
      <c r="CN133" s="10">
        <v>5</v>
      </c>
      <c r="CO133" s="10">
        <v>5</v>
      </c>
      <c r="CP133" s="10">
        <v>3</v>
      </c>
      <c r="CQ133" s="10">
        <v>6</v>
      </c>
      <c r="CR133" s="10">
        <v>5</v>
      </c>
      <c r="CS133" s="10">
        <v>6</v>
      </c>
      <c r="CT133" s="10">
        <v>6</v>
      </c>
      <c r="CU133" s="10">
        <v>6</v>
      </c>
      <c r="CV133" s="10">
        <v>1</v>
      </c>
      <c r="CW133" s="10">
        <v>1</v>
      </c>
      <c r="CX133" s="10">
        <v>1</v>
      </c>
      <c r="CY133" s="10">
        <v>3</v>
      </c>
      <c r="CZ133" s="10">
        <v>4</v>
      </c>
      <c r="DA133" s="10">
        <v>4</v>
      </c>
      <c r="DB133" s="10">
        <v>4</v>
      </c>
      <c r="DC133" s="10">
        <v>6</v>
      </c>
      <c r="DD133" s="10">
        <v>3</v>
      </c>
      <c r="DE133" s="10">
        <v>6</v>
      </c>
      <c r="DF133" s="10">
        <v>4</v>
      </c>
      <c r="DG133" s="10">
        <v>2</v>
      </c>
      <c r="DH133" s="10">
        <v>2</v>
      </c>
      <c r="DI133" s="10">
        <v>2</v>
      </c>
      <c r="DJ133" s="10">
        <v>1</v>
      </c>
      <c r="DK133" s="10">
        <v>3</v>
      </c>
      <c r="DL133" s="10">
        <v>2</v>
      </c>
      <c r="DM133" s="9" t="s">
        <v>154</v>
      </c>
      <c r="DN133" s="10">
        <v>1998</v>
      </c>
      <c r="DO133" s="9">
        <f t="shared" si="4"/>
        <v>23</v>
      </c>
      <c r="DP133" s="9" t="s">
        <v>155</v>
      </c>
      <c r="DQ133" s="9" t="s">
        <v>202</v>
      </c>
      <c r="DR133" s="9" t="s">
        <v>157</v>
      </c>
      <c r="DS133" s="9" t="s">
        <v>137</v>
      </c>
      <c r="DT133" s="9" t="s">
        <v>181</v>
      </c>
      <c r="DU133" s="9" t="s">
        <v>233</v>
      </c>
      <c r="DV133" s="9" t="str">
        <f>VLOOKUP(DU133,Metadata!$B$2:$C$7,2,FALSE)</f>
        <v>0 - 3 years</v>
      </c>
    </row>
    <row r="134" spans="1:126">
      <c r="A134" s="13">
        <v>133</v>
      </c>
      <c r="B134" s="9" t="s">
        <v>135</v>
      </c>
      <c r="C134" s="9" t="str">
        <f>VLOOKUP(B134,Metadata!$M$2:$N$6,2,FALSE)</f>
        <v>Permanent Employee</v>
      </c>
      <c r="D134" s="9" t="s">
        <v>159</v>
      </c>
      <c r="E134" s="9" t="s">
        <v>137</v>
      </c>
      <c r="F134" s="9" t="s">
        <v>138</v>
      </c>
      <c r="G134" s="9" t="s">
        <v>213</v>
      </c>
      <c r="H134" s="9" t="str">
        <f>IF(G134="","",VLOOKUP(G134,Metadata!$J$2:$K$22,2,FALSE))</f>
        <v>Centre</v>
      </c>
      <c r="I134" s="9" t="s">
        <v>138</v>
      </c>
      <c r="J134" s="9" t="str">
        <f>IF(I134="","",VLOOKUP(I134,Metadata!$P$2:$Q$43,2,FALSE))</f>
        <v>Europe</v>
      </c>
      <c r="K134" s="9" t="str">
        <f t="shared" si="0"/>
        <v>Portugal</v>
      </c>
      <c r="L134" s="9" t="s">
        <v>213</v>
      </c>
      <c r="M134" s="9" t="str">
        <f>IF(L134="","",VLOOKUP(L134,Metadata!$J$2:$K$22,2,FALSE))</f>
        <v>Centre</v>
      </c>
      <c r="N134" s="9" t="s">
        <v>141</v>
      </c>
      <c r="O134" s="9" t="s">
        <v>137</v>
      </c>
      <c r="P134" s="9" t="s">
        <v>142</v>
      </c>
      <c r="Q134" s="10" t="str">
        <f t="shared" si="1"/>
        <v>Full Office Job</v>
      </c>
      <c r="R134" s="10">
        <v>4</v>
      </c>
      <c r="S134" s="9" t="s">
        <v>161</v>
      </c>
      <c r="T134" s="9" t="s">
        <v>137</v>
      </c>
      <c r="U134" s="9" t="str">
        <f>IF(S134&lt;&gt;"",S134,IF(T134&lt;&gt;"",VLOOKUP(T134,Metadata!$S$2:$T$228,2,FALSE),""))</f>
        <v>Full-Stack Developer</v>
      </c>
      <c r="V134" s="9" t="s">
        <v>174</v>
      </c>
      <c r="W134" s="9" t="s">
        <v>137</v>
      </c>
      <c r="X134" s="9" t="s">
        <v>163</v>
      </c>
      <c r="Y134" s="9" t="s">
        <v>137</v>
      </c>
      <c r="Z134" s="9" t="s">
        <v>193</v>
      </c>
      <c r="AA134" s="9" t="s">
        <v>165</v>
      </c>
      <c r="AB134" s="9" t="s">
        <v>137</v>
      </c>
      <c r="AC134" s="9" t="s">
        <v>147</v>
      </c>
      <c r="AD134" s="9"/>
      <c r="AE134" s="9"/>
      <c r="AF134" s="9"/>
      <c r="AG134" s="9" t="s">
        <v>166</v>
      </c>
      <c r="AH134" s="9"/>
      <c r="AI134" s="9"/>
      <c r="AJ134" s="9" t="s">
        <v>185</v>
      </c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 t="s">
        <v>167</v>
      </c>
      <c r="BK134" s="9"/>
      <c r="BL134" s="9" t="s">
        <v>199</v>
      </c>
      <c r="BM134" s="9"/>
      <c r="BN134" s="9" t="s">
        <v>186</v>
      </c>
      <c r="BO134" s="9"/>
      <c r="BP134" s="9" t="s">
        <v>179</v>
      </c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10"/>
      <c r="CB134" s="10" t="str">
        <f t="shared" si="5"/>
        <v/>
      </c>
      <c r="CC134" s="10"/>
      <c r="CD134" s="9" t="str">
        <f t="shared" si="2"/>
        <v/>
      </c>
      <c r="CE134" s="9" t="s">
        <v>232</v>
      </c>
      <c r="CF134" s="9" t="s">
        <v>169</v>
      </c>
      <c r="CG134" s="9">
        <f>IF(CF134="","",VLOOKUP(CF134,Metadata!$D$2:$H$20,2,FALSE))</f>
        <v>12500</v>
      </c>
      <c r="CH134" s="9">
        <f>IF(CF134="","",VLOOKUP(CF134,Metadata!$D$2:$H$20,4,FALSE))</f>
        <v>0</v>
      </c>
      <c r="CI134" s="9">
        <f>IF(CF134="","",VLOOKUP(CF134,Metadata!$D$2:$H$20,5,FALSE))</f>
        <v>15000</v>
      </c>
      <c r="CJ134" s="9">
        <f t="shared" si="3"/>
        <v>12500</v>
      </c>
      <c r="CK134" s="9" t="s">
        <v>153</v>
      </c>
      <c r="CL134" s="10">
        <v>1</v>
      </c>
      <c r="CM134" s="10">
        <v>3</v>
      </c>
      <c r="CN134" s="10">
        <v>4</v>
      </c>
      <c r="CO134" s="10">
        <v>3</v>
      </c>
      <c r="CP134" s="10">
        <v>4</v>
      </c>
      <c r="CQ134" s="10">
        <v>3</v>
      </c>
      <c r="CR134" s="10">
        <v>4</v>
      </c>
      <c r="CS134" s="10">
        <v>4</v>
      </c>
      <c r="CT134" s="10">
        <v>4</v>
      </c>
      <c r="CU134" s="10">
        <v>4</v>
      </c>
      <c r="CV134" s="10">
        <v>4</v>
      </c>
      <c r="CW134" s="10">
        <v>3</v>
      </c>
      <c r="CX134" s="10">
        <v>5</v>
      </c>
      <c r="CY134" s="10">
        <v>5</v>
      </c>
      <c r="CZ134" s="10">
        <v>5</v>
      </c>
      <c r="DA134" s="10">
        <v>5</v>
      </c>
      <c r="DB134" s="10">
        <v>5</v>
      </c>
      <c r="DC134" s="10">
        <v>5</v>
      </c>
      <c r="DD134" s="10">
        <v>5</v>
      </c>
      <c r="DE134" s="10">
        <v>5</v>
      </c>
      <c r="DF134" s="10">
        <v>5</v>
      </c>
      <c r="DG134" s="10">
        <v>5</v>
      </c>
      <c r="DH134" s="10">
        <v>5</v>
      </c>
      <c r="DI134" s="10">
        <v>5</v>
      </c>
      <c r="DJ134" s="10">
        <v>5</v>
      </c>
      <c r="DK134" s="10">
        <v>5</v>
      </c>
      <c r="DL134" s="10">
        <v>5</v>
      </c>
      <c r="DM134" s="9" t="s">
        <v>154</v>
      </c>
      <c r="DN134" s="10">
        <v>1997</v>
      </c>
      <c r="DO134" s="9">
        <f t="shared" si="4"/>
        <v>24</v>
      </c>
      <c r="DP134" s="9" t="s">
        <v>222</v>
      </c>
      <c r="DQ134" s="9" t="s">
        <v>298</v>
      </c>
      <c r="DR134" s="9" t="s">
        <v>157</v>
      </c>
      <c r="DS134" s="9" t="s">
        <v>137</v>
      </c>
      <c r="DT134" s="9" t="s">
        <v>181</v>
      </c>
      <c r="DU134" s="9" t="s">
        <v>233</v>
      </c>
      <c r="DV134" s="9" t="str">
        <f>VLOOKUP(DU134,Metadata!$B$2:$C$7,2,FALSE)</f>
        <v>0 - 3 years</v>
      </c>
    </row>
    <row r="135" spans="1:126">
      <c r="A135" s="13">
        <v>134</v>
      </c>
      <c r="B135" s="9" t="s">
        <v>135</v>
      </c>
      <c r="C135" s="9" t="str">
        <f>VLOOKUP(B135,Metadata!$M$2:$N$6,2,FALSE)</f>
        <v>Permanent Employee</v>
      </c>
      <c r="D135" s="9" t="s">
        <v>136</v>
      </c>
      <c r="E135" s="9" t="s">
        <v>137</v>
      </c>
      <c r="F135" s="9" t="s">
        <v>138</v>
      </c>
      <c r="G135" s="9" t="s">
        <v>140</v>
      </c>
      <c r="H135" s="9" t="str">
        <f>IF(G135="","",VLOOKUP(G135,Metadata!$J$2:$K$22,2,FALSE))</f>
        <v>Lisbon Metropolitan Area</v>
      </c>
      <c r="I135" s="9" t="s">
        <v>138</v>
      </c>
      <c r="J135" s="9" t="str">
        <f>IF(I135="","",VLOOKUP(I135,Metadata!$P$2:$Q$43,2,FALSE))</f>
        <v>Europe</v>
      </c>
      <c r="K135" s="9" t="str">
        <f t="shared" si="0"/>
        <v>Portugal</v>
      </c>
      <c r="L135" s="9" t="s">
        <v>140</v>
      </c>
      <c r="M135" s="9" t="str">
        <f>IF(L135="","",VLOOKUP(L135,Metadata!$J$2:$K$22,2,FALSE))</f>
        <v>Lisbon Metropolitan Area</v>
      </c>
      <c r="N135" s="9" t="s">
        <v>141</v>
      </c>
      <c r="O135" s="9" t="s">
        <v>137</v>
      </c>
      <c r="P135" s="9" t="s">
        <v>191</v>
      </c>
      <c r="Q135" s="10" t="str">
        <f t="shared" si="1"/>
        <v>Remote Job (full or flexible)</v>
      </c>
      <c r="R135" s="10">
        <v>4</v>
      </c>
      <c r="S135" s="9" t="s">
        <v>216</v>
      </c>
      <c r="T135" s="9" t="s">
        <v>137</v>
      </c>
      <c r="U135" s="9" t="str">
        <f>IF(S135&lt;&gt;"",S135,IF(T135&lt;&gt;"",VLOOKUP(T135,Metadata!$S$2:$T$228,2,FALSE),""))</f>
        <v>Front-End Developer</v>
      </c>
      <c r="V135" s="9" t="s">
        <v>341</v>
      </c>
      <c r="W135" s="9" t="s">
        <v>137</v>
      </c>
      <c r="X135" s="9" t="s">
        <v>163</v>
      </c>
      <c r="Y135" s="9" t="s">
        <v>137</v>
      </c>
      <c r="Z135" s="9" t="s">
        <v>184</v>
      </c>
      <c r="AA135" s="9" t="s">
        <v>165</v>
      </c>
      <c r="AB135" s="9" t="s">
        <v>253</v>
      </c>
      <c r="AC135" s="9"/>
      <c r="AD135" s="9"/>
      <c r="AE135" s="9" t="s">
        <v>194</v>
      </c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 t="s">
        <v>178</v>
      </c>
      <c r="BB135" s="9"/>
      <c r="BC135" s="9"/>
      <c r="BD135" s="9"/>
      <c r="BE135" s="9"/>
      <c r="BF135" s="9"/>
      <c r="BG135" s="9"/>
      <c r="BH135" s="9"/>
      <c r="BI135" s="9"/>
      <c r="BJ135" s="9" t="s">
        <v>167</v>
      </c>
      <c r="BK135" s="9" t="s">
        <v>198</v>
      </c>
      <c r="BL135" s="9"/>
      <c r="BM135" s="9"/>
      <c r="BN135" s="9"/>
      <c r="BO135" s="9"/>
      <c r="BP135" s="9"/>
      <c r="BQ135" s="9"/>
      <c r="BR135" s="9" t="s">
        <v>247</v>
      </c>
      <c r="BS135" s="9"/>
      <c r="BT135" s="9"/>
      <c r="BU135" s="9"/>
      <c r="BV135" s="9"/>
      <c r="BW135" s="9"/>
      <c r="BX135" s="9"/>
      <c r="BY135" s="9"/>
      <c r="BZ135" s="9"/>
      <c r="CA135" s="10"/>
      <c r="CB135" s="10" t="str">
        <f t="shared" si="5"/>
        <v/>
      </c>
      <c r="CC135" s="10"/>
      <c r="CD135" s="9" t="str">
        <f t="shared" si="2"/>
        <v/>
      </c>
      <c r="CE135" s="9" t="s">
        <v>151</v>
      </c>
      <c r="CF135" s="9" t="s">
        <v>188</v>
      </c>
      <c r="CG135" s="9">
        <f>IF(CF135="","",VLOOKUP(CF135,Metadata!$D$2:$H$20,2,FALSE))</f>
        <v>17500</v>
      </c>
      <c r="CH135" s="9">
        <f>IF(CF135="","",VLOOKUP(CF135,Metadata!$D$2:$H$20,4,FALSE))</f>
        <v>15000</v>
      </c>
      <c r="CI135" s="9">
        <f>IF(CF135="","",VLOOKUP(CF135,Metadata!$D$2:$H$20,5,FALSE))</f>
        <v>20000</v>
      </c>
      <c r="CJ135" s="9">
        <f t="shared" si="3"/>
        <v>17500</v>
      </c>
      <c r="CK135" s="9" t="s">
        <v>153</v>
      </c>
      <c r="CL135" s="10">
        <v>4</v>
      </c>
      <c r="CM135" s="10">
        <v>3</v>
      </c>
      <c r="CN135" s="10">
        <v>7</v>
      </c>
      <c r="CO135" s="10">
        <v>6</v>
      </c>
      <c r="CP135" s="10">
        <v>7</v>
      </c>
      <c r="CQ135" s="10">
        <v>7</v>
      </c>
      <c r="CR135" s="10">
        <v>4</v>
      </c>
      <c r="CS135" s="10">
        <v>5</v>
      </c>
      <c r="CT135" s="10">
        <v>5</v>
      </c>
      <c r="CU135" s="10">
        <v>7</v>
      </c>
      <c r="CV135" s="10">
        <v>6</v>
      </c>
      <c r="CW135" s="10">
        <v>4</v>
      </c>
      <c r="CX135" s="10">
        <v>5</v>
      </c>
      <c r="CY135" s="10">
        <v>5</v>
      </c>
      <c r="CZ135" s="10">
        <v>6</v>
      </c>
      <c r="DA135" s="10">
        <v>7</v>
      </c>
      <c r="DB135" s="10">
        <v>5</v>
      </c>
      <c r="DC135" s="10">
        <v>6</v>
      </c>
      <c r="DD135" s="10">
        <v>5</v>
      </c>
      <c r="DE135" s="10">
        <v>6</v>
      </c>
      <c r="DF135" s="10">
        <v>7</v>
      </c>
      <c r="DG135" s="10">
        <v>5</v>
      </c>
      <c r="DH135" s="10">
        <v>6</v>
      </c>
      <c r="DI135" s="10">
        <v>7</v>
      </c>
      <c r="DJ135" s="10">
        <v>5</v>
      </c>
      <c r="DK135" s="10">
        <v>6</v>
      </c>
      <c r="DL135" s="10">
        <v>5</v>
      </c>
      <c r="DM135" s="9" t="s">
        <v>154</v>
      </c>
      <c r="DN135" s="10">
        <v>1982</v>
      </c>
      <c r="DO135" s="9">
        <f t="shared" si="4"/>
        <v>39</v>
      </c>
      <c r="DP135" s="9" t="s">
        <v>222</v>
      </c>
      <c r="DQ135" s="9" t="s">
        <v>202</v>
      </c>
      <c r="DR135" s="9" t="s">
        <v>342</v>
      </c>
      <c r="DS135" s="9" t="s">
        <v>137</v>
      </c>
      <c r="DT135" s="9" t="s">
        <v>181</v>
      </c>
      <c r="DU135" s="9" t="s">
        <v>223</v>
      </c>
      <c r="DV135" s="9" t="str">
        <f>VLOOKUP(DU135,Metadata!$B$2:$C$7,2,FALSE)</f>
        <v>3 - 6 years</v>
      </c>
    </row>
    <row r="136" spans="1:126">
      <c r="A136" s="13">
        <v>135</v>
      </c>
      <c r="B136" s="9" t="s">
        <v>135</v>
      </c>
      <c r="C136" s="9" t="str">
        <f>VLOOKUP(B136,Metadata!$M$2:$N$6,2,FALSE)</f>
        <v>Permanent Employee</v>
      </c>
      <c r="D136" s="9" t="s">
        <v>159</v>
      </c>
      <c r="E136" s="9" t="s">
        <v>137</v>
      </c>
      <c r="F136" s="9" t="s">
        <v>138</v>
      </c>
      <c r="G136" s="9" t="s">
        <v>140</v>
      </c>
      <c r="H136" s="9" t="str">
        <f>IF(G136="","",VLOOKUP(G136,Metadata!$J$2:$K$22,2,FALSE))</f>
        <v>Lisbon Metropolitan Area</v>
      </c>
      <c r="I136" s="9" t="s">
        <v>138</v>
      </c>
      <c r="J136" s="9" t="str">
        <f>IF(I136="","",VLOOKUP(I136,Metadata!$P$2:$Q$43,2,FALSE))</f>
        <v>Europe</v>
      </c>
      <c r="K136" s="9" t="str">
        <f t="shared" si="0"/>
        <v>Portugal</v>
      </c>
      <c r="L136" s="9" t="s">
        <v>140</v>
      </c>
      <c r="M136" s="9" t="str">
        <f>IF(L136="","",VLOOKUP(L136,Metadata!$J$2:$K$22,2,FALSE))</f>
        <v>Lisbon Metropolitan Area</v>
      </c>
      <c r="N136" s="9" t="s">
        <v>141</v>
      </c>
      <c r="O136" s="9" t="s">
        <v>137</v>
      </c>
      <c r="P136" s="9" t="s">
        <v>142</v>
      </c>
      <c r="Q136" s="10" t="str">
        <f t="shared" si="1"/>
        <v>Full Office Job</v>
      </c>
      <c r="R136" s="10">
        <v>6</v>
      </c>
      <c r="S136" s="9" t="s">
        <v>161</v>
      </c>
      <c r="T136" s="9" t="s">
        <v>137</v>
      </c>
      <c r="U136" s="9" t="str">
        <f>IF(S136&lt;&gt;"",S136,IF(T136&lt;&gt;"",VLOOKUP(T136,Metadata!$S$2:$T$228,2,FALSE),""))</f>
        <v>Full-Stack Developer</v>
      </c>
      <c r="V136" s="9" t="s">
        <v>144</v>
      </c>
      <c r="W136" s="9" t="s">
        <v>137</v>
      </c>
      <c r="X136" s="9" t="s">
        <v>145</v>
      </c>
      <c r="Y136" s="9" t="s">
        <v>137</v>
      </c>
      <c r="Z136" s="9" t="s">
        <v>218</v>
      </c>
      <c r="AA136" s="9" t="s">
        <v>137</v>
      </c>
      <c r="AB136" s="9" t="s">
        <v>137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 t="s">
        <v>343</v>
      </c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 t="s">
        <v>150</v>
      </c>
      <c r="BZ136" s="9" t="s">
        <v>137</v>
      </c>
      <c r="CA136" s="10"/>
      <c r="CB136" s="10" t="str">
        <f t="shared" si="5"/>
        <v/>
      </c>
      <c r="CC136" s="10"/>
      <c r="CD136" s="9" t="str">
        <f t="shared" si="2"/>
        <v/>
      </c>
      <c r="CE136" s="9" t="s">
        <v>151</v>
      </c>
      <c r="CF136" s="9" t="s">
        <v>152</v>
      </c>
      <c r="CG136" s="9">
        <f>IF(CF136="","",VLOOKUP(CF136,Metadata!$D$2:$H$20,2,FALSE))</f>
        <v>32500</v>
      </c>
      <c r="CH136" s="9">
        <f>IF(CF136="","",VLOOKUP(CF136,Metadata!$D$2:$H$20,4,FALSE))</f>
        <v>30000</v>
      </c>
      <c r="CI136" s="9">
        <f>IF(CF136="","",VLOOKUP(CF136,Metadata!$D$2:$H$20,5,FALSE))</f>
        <v>35000</v>
      </c>
      <c r="CJ136" s="9">
        <f t="shared" si="3"/>
        <v>32500</v>
      </c>
      <c r="CK136" s="9" t="s">
        <v>221</v>
      </c>
      <c r="CL136" s="10">
        <v>4</v>
      </c>
      <c r="CM136" s="10">
        <v>2</v>
      </c>
      <c r="CN136" s="10">
        <v>5</v>
      </c>
      <c r="CO136" s="10">
        <v>5</v>
      </c>
      <c r="CP136" s="10">
        <v>4</v>
      </c>
      <c r="CQ136" s="10">
        <v>3</v>
      </c>
      <c r="CR136" s="10">
        <v>6</v>
      </c>
      <c r="CS136" s="10">
        <v>6</v>
      </c>
      <c r="CT136" s="10">
        <v>4</v>
      </c>
      <c r="CU136" s="10">
        <v>4</v>
      </c>
      <c r="CV136" s="10">
        <v>6</v>
      </c>
      <c r="CW136" s="10">
        <v>4</v>
      </c>
      <c r="CX136" s="10">
        <v>5</v>
      </c>
      <c r="CY136" s="10">
        <v>5</v>
      </c>
      <c r="CZ136" s="10">
        <v>7</v>
      </c>
      <c r="DA136" s="10">
        <v>3</v>
      </c>
      <c r="DB136" s="10">
        <v>3</v>
      </c>
      <c r="DC136" s="10">
        <v>6</v>
      </c>
      <c r="DD136" s="10">
        <v>4</v>
      </c>
      <c r="DE136" s="10">
        <v>5</v>
      </c>
      <c r="DF136" s="10">
        <v>4</v>
      </c>
      <c r="DG136" s="10">
        <v>5</v>
      </c>
      <c r="DH136" s="10">
        <v>4</v>
      </c>
      <c r="DI136" s="10">
        <v>5</v>
      </c>
      <c r="DJ136" s="10">
        <v>5</v>
      </c>
      <c r="DK136" s="10">
        <v>5</v>
      </c>
      <c r="DL136" s="10">
        <v>4</v>
      </c>
      <c r="DM136" s="9" t="s">
        <v>344</v>
      </c>
      <c r="DN136" s="10">
        <v>1977</v>
      </c>
      <c r="DO136" s="9">
        <f t="shared" si="4"/>
        <v>44</v>
      </c>
      <c r="DP136" s="9" t="s">
        <v>155</v>
      </c>
      <c r="DQ136" s="9" t="s">
        <v>202</v>
      </c>
      <c r="DR136" s="9" t="s">
        <v>157</v>
      </c>
      <c r="DS136" s="9" t="s">
        <v>137</v>
      </c>
      <c r="DT136" s="9" t="s">
        <v>181</v>
      </c>
      <c r="DU136" s="9" t="s">
        <v>158</v>
      </c>
      <c r="DV136" s="9" t="str">
        <f>VLOOKUP(DU136,Metadata!$B$2:$C$7,2,FALSE)</f>
        <v>6+ years</v>
      </c>
    </row>
    <row r="137" spans="1:126">
      <c r="A137" s="13">
        <v>136</v>
      </c>
      <c r="B137" s="9" t="s">
        <v>135</v>
      </c>
      <c r="C137" s="9" t="str">
        <f>VLOOKUP(B137,Metadata!$M$2:$N$6,2,FALSE)</f>
        <v>Permanent Employee</v>
      </c>
      <c r="D137" s="9" t="s">
        <v>159</v>
      </c>
      <c r="E137" s="9" t="s">
        <v>137</v>
      </c>
      <c r="F137" s="9" t="s">
        <v>138</v>
      </c>
      <c r="G137" s="9" t="s">
        <v>140</v>
      </c>
      <c r="H137" s="9" t="str">
        <f>IF(G137="","",VLOOKUP(G137,Metadata!$J$2:$K$22,2,FALSE))</f>
        <v>Lisbon Metropolitan Area</v>
      </c>
      <c r="I137" s="9" t="s">
        <v>255</v>
      </c>
      <c r="J137" s="9" t="str">
        <f>IF(I137="","",VLOOKUP(I137,Metadata!$P$2:$Q$43,2,FALSE))</f>
        <v>Europe</v>
      </c>
      <c r="K137" s="9" t="str">
        <f t="shared" si="0"/>
        <v>International</v>
      </c>
      <c r="L137" s="9" t="s">
        <v>137</v>
      </c>
      <c r="M137" s="9" t="str">
        <f>IF(L137="","",VLOOKUP(L137,Metadata!$J$2:$K$22,2,FALSE))</f>
        <v/>
      </c>
      <c r="N137" s="9" t="s">
        <v>141</v>
      </c>
      <c r="O137" s="9" t="s">
        <v>137</v>
      </c>
      <c r="P137" s="9" t="s">
        <v>191</v>
      </c>
      <c r="Q137" s="10" t="str">
        <f t="shared" si="1"/>
        <v>Remote Job (full or flexible)</v>
      </c>
      <c r="R137" s="10">
        <v>5</v>
      </c>
      <c r="S137" s="9" t="s">
        <v>260</v>
      </c>
      <c r="T137" s="9" t="s">
        <v>137</v>
      </c>
      <c r="U137" s="9" t="str">
        <f>IF(S137&lt;&gt;"",S137,IF(T137&lt;&gt;"",VLOOKUP(T137,Metadata!$S$2:$T$228,2,FALSE),""))</f>
        <v>DevOps Engineer</v>
      </c>
      <c r="V137" s="9" t="s">
        <v>234</v>
      </c>
      <c r="W137" s="9" t="s">
        <v>137</v>
      </c>
      <c r="X137" s="9" t="s">
        <v>208</v>
      </c>
      <c r="Y137" s="9" t="s">
        <v>137</v>
      </c>
      <c r="Z137" s="9" t="s">
        <v>218</v>
      </c>
      <c r="AA137" s="9" t="s">
        <v>137</v>
      </c>
      <c r="AB137" s="9" t="s">
        <v>253</v>
      </c>
      <c r="AC137" s="9"/>
      <c r="AD137" s="9" t="s">
        <v>148</v>
      </c>
      <c r="AE137" s="9" t="s">
        <v>194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 t="s">
        <v>219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10"/>
      <c r="CB137" s="10" t="str">
        <f t="shared" si="5"/>
        <v/>
      </c>
      <c r="CC137" s="10"/>
      <c r="CD137" s="9" t="str">
        <f t="shared" si="2"/>
        <v/>
      </c>
      <c r="CE137" s="9" t="s">
        <v>232</v>
      </c>
      <c r="CF137" s="9" t="s">
        <v>254</v>
      </c>
      <c r="CG137" s="9">
        <f>IF(CF137="","",VLOOKUP(CF137,Metadata!$D$2:$H$20,2,FALSE))</f>
        <v>37500</v>
      </c>
      <c r="CH137" s="9">
        <f>IF(CF137="","",VLOOKUP(CF137,Metadata!$D$2:$H$20,4,FALSE))</f>
        <v>35000</v>
      </c>
      <c r="CI137" s="9">
        <f>IF(CF137="","",VLOOKUP(CF137,Metadata!$D$2:$H$20,5,FALSE))</f>
        <v>40000</v>
      </c>
      <c r="CJ137" s="9">
        <f t="shared" si="3"/>
        <v>37500</v>
      </c>
      <c r="CK137" s="9" t="s">
        <v>221</v>
      </c>
      <c r="CL137" s="10">
        <v>3</v>
      </c>
      <c r="CM137" s="10">
        <v>3</v>
      </c>
      <c r="CN137" s="10">
        <v>6</v>
      </c>
      <c r="CO137" s="10">
        <v>6</v>
      </c>
      <c r="CP137" s="10">
        <v>7</v>
      </c>
      <c r="CQ137" s="10">
        <v>6</v>
      </c>
      <c r="CR137" s="10">
        <v>5</v>
      </c>
      <c r="CS137" s="10">
        <v>6</v>
      </c>
      <c r="CT137" s="10">
        <v>7</v>
      </c>
      <c r="CU137" s="10">
        <v>7</v>
      </c>
      <c r="CV137" s="10">
        <v>5</v>
      </c>
      <c r="CW137" s="10">
        <v>7</v>
      </c>
      <c r="CX137" s="10">
        <v>6</v>
      </c>
      <c r="CY137" s="10">
        <v>6</v>
      </c>
      <c r="CZ137" s="10">
        <v>7</v>
      </c>
      <c r="DA137" s="10">
        <v>6</v>
      </c>
      <c r="DB137" s="10">
        <v>6</v>
      </c>
      <c r="DC137" s="10">
        <v>7</v>
      </c>
      <c r="DD137" s="10">
        <v>5</v>
      </c>
      <c r="DE137" s="10">
        <v>6</v>
      </c>
      <c r="DF137" s="10">
        <v>6</v>
      </c>
      <c r="DG137" s="10">
        <v>7</v>
      </c>
      <c r="DH137" s="10">
        <v>5</v>
      </c>
      <c r="DI137" s="10">
        <v>5</v>
      </c>
      <c r="DJ137" s="10">
        <v>6</v>
      </c>
      <c r="DK137" s="10">
        <v>6</v>
      </c>
      <c r="DL137" s="10">
        <v>5</v>
      </c>
      <c r="DM137" s="9" t="s">
        <v>154</v>
      </c>
      <c r="DN137" s="10">
        <v>1988</v>
      </c>
      <c r="DO137" s="9">
        <f t="shared" si="4"/>
        <v>33</v>
      </c>
      <c r="DP137" s="9" t="s">
        <v>155</v>
      </c>
      <c r="DQ137" s="9" t="s">
        <v>156</v>
      </c>
      <c r="DR137" s="9" t="s">
        <v>157</v>
      </c>
      <c r="DS137" s="9" t="s">
        <v>137</v>
      </c>
      <c r="DT137" s="9" t="s">
        <v>181</v>
      </c>
      <c r="DU137" s="9" t="s">
        <v>158</v>
      </c>
      <c r="DV137" s="9" t="str">
        <f>VLOOKUP(DU137,Metadata!$B$2:$C$7,2,FALSE)</f>
        <v>6+ years</v>
      </c>
    </row>
    <row r="138" spans="1:126">
      <c r="A138" s="13">
        <v>137</v>
      </c>
      <c r="B138" s="9" t="s">
        <v>135</v>
      </c>
      <c r="C138" s="9" t="str">
        <f>VLOOKUP(B138,Metadata!$M$2:$N$6,2,FALSE)</f>
        <v>Permanent Employee</v>
      </c>
      <c r="D138" s="9" t="s">
        <v>159</v>
      </c>
      <c r="E138" s="9" t="s">
        <v>137</v>
      </c>
      <c r="F138" s="9" t="s">
        <v>138</v>
      </c>
      <c r="G138" s="9" t="s">
        <v>291</v>
      </c>
      <c r="H138" s="9" t="str">
        <f>IF(G138="","",VLOOKUP(G138,Metadata!$J$2:$K$22,2,FALSE))</f>
        <v>Centre</v>
      </c>
      <c r="I138" s="9" t="s">
        <v>138</v>
      </c>
      <c r="J138" s="9" t="str">
        <f>IF(I138="","",VLOOKUP(I138,Metadata!$P$2:$Q$43,2,FALSE))</f>
        <v>Europe</v>
      </c>
      <c r="K138" s="9" t="str">
        <f t="shared" si="0"/>
        <v>Portugal</v>
      </c>
      <c r="L138" s="9" t="s">
        <v>172</v>
      </c>
      <c r="M138" s="9" t="str">
        <f>IF(L138="","",VLOOKUP(L138,Metadata!$J$2:$K$22,2,FALSE))</f>
        <v>Porto Metropolitan Area</v>
      </c>
      <c r="N138" s="9" t="s">
        <v>141</v>
      </c>
      <c r="O138" s="9" t="s">
        <v>137</v>
      </c>
      <c r="P138" s="9" t="s">
        <v>142</v>
      </c>
      <c r="Q138" s="10" t="str">
        <f t="shared" si="1"/>
        <v>Full Office Job</v>
      </c>
      <c r="R138" s="10">
        <v>4</v>
      </c>
      <c r="S138" s="9" t="s">
        <v>161</v>
      </c>
      <c r="T138" s="9" t="s">
        <v>137</v>
      </c>
      <c r="U138" s="9" t="str">
        <f>IF(S138&lt;&gt;"",S138,IF(T138&lt;&gt;"",VLOOKUP(T138,Metadata!$S$2:$T$228,2,FALSE),""))</f>
        <v>Full-Stack Developer</v>
      </c>
      <c r="V138" s="9" t="s">
        <v>144</v>
      </c>
      <c r="W138" s="9" t="s">
        <v>137</v>
      </c>
      <c r="X138" s="9" t="s">
        <v>208</v>
      </c>
      <c r="Y138" s="9" t="s">
        <v>137</v>
      </c>
      <c r="Z138" s="9" t="s">
        <v>224</v>
      </c>
      <c r="AA138" s="9" t="s">
        <v>165</v>
      </c>
      <c r="AB138" s="9" t="s">
        <v>137</v>
      </c>
      <c r="AC138" s="9" t="s">
        <v>147</v>
      </c>
      <c r="AD138" s="9" t="s">
        <v>148</v>
      </c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 t="s">
        <v>178</v>
      </c>
      <c r="BB138" s="9"/>
      <c r="BC138" s="9"/>
      <c r="BD138" s="9"/>
      <c r="BE138" s="9"/>
      <c r="BF138" s="9"/>
      <c r="BG138" s="9"/>
      <c r="BH138" s="9"/>
      <c r="BI138" s="9"/>
      <c r="BJ138" s="9" t="s">
        <v>167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10"/>
      <c r="CB138" s="10" t="str">
        <f t="shared" si="5"/>
        <v/>
      </c>
      <c r="CC138" s="10"/>
      <c r="CD138" s="9" t="str">
        <f t="shared" si="2"/>
        <v/>
      </c>
      <c r="CE138" s="9" t="s">
        <v>168</v>
      </c>
      <c r="CF138" s="9" t="s">
        <v>225</v>
      </c>
      <c r="CG138" s="9">
        <f>IF(CF138="","",VLOOKUP(CF138,Metadata!$D$2:$H$20,2,FALSE))</f>
        <v>22500</v>
      </c>
      <c r="CH138" s="9">
        <f>IF(CF138="","",VLOOKUP(CF138,Metadata!$D$2:$H$20,4,FALSE))</f>
        <v>20000</v>
      </c>
      <c r="CI138" s="9">
        <f>IF(CF138="","",VLOOKUP(CF138,Metadata!$D$2:$H$20,5,FALSE))</f>
        <v>25000</v>
      </c>
      <c r="CJ138" s="9">
        <f t="shared" si="3"/>
        <v>22500</v>
      </c>
      <c r="CK138" s="9" t="s">
        <v>153</v>
      </c>
      <c r="CL138" s="10">
        <v>1</v>
      </c>
      <c r="CM138" s="10">
        <v>4</v>
      </c>
      <c r="CN138" s="10">
        <v>7</v>
      </c>
      <c r="CO138" s="10">
        <v>7</v>
      </c>
      <c r="CP138" s="10">
        <v>7</v>
      </c>
      <c r="CQ138" s="10">
        <v>7</v>
      </c>
      <c r="CR138" s="10">
        <v>7</v>
      </c>
      <c r="CS138" s="10">
        <v>7</v>
      </c>
      <c r="CT138" s="10">
        <v>7</v>
      </c>
      <c r="CU138" s="10">
        <v>7</v>
      </c>
      <c r="CV138" s="10">
        <v>7</v>
      </c>
      <c r="CW138" s="10">
        <v>7</v>
      </c>
      <c r="CX138" s="10">
        <v>7</v>
      </c>
      <c r="CY138" s="10">
        <v>7</v>
      </c>
      <c r="CZ138" s="10">
        <v>7</v>
      </c>
      <c r="DA138" s="10">
        <v>5</v>
      </c>
      <c r="DB138" s="10">
        <v>6</v>
      </c>
      <c r="DC138" s="10">
        <v>7</v>
      </c>
      <c r="DD138" s="10">
        <v>6</v>
      </c>
      <c r="DE138" s="10">
        <v>7</v>
      </c>
      <c r="DF138" s="10">
        <v>7</v>
      </c>
      <c r="DG138" s="10">
        <v>7</v>
      </c>
      <c r="DH138" s="10">
        <v>7</v>
      </c>
      <c r="DI138" s="10">
        <v>7</v>
      </c>
      <c r="DJ138" s="10">
        <v>4</v>
      </c>
      <c r="DK138" s="10">
        <v>7</v>
      </c>
      <c r="DL138" s="10">
        <v>7</v>
      </c>
      <c r="DM138" s="9" t="s">
        <v>154</v>
      </c>
      <c r="DN138" s="10">
        <v>1992</v>
      </c>
      <c r="DO138" s="9">
        <f t="shared" si="4"/>
        <v>29</v>
      </c>
      <c r="DP138" s="9" t="s">
        <v>155</v>
      </c>
      <c r="DQ138" s="9" t="s">
        <v>156</v>
      </c>
      <c r="DR138" s="9" t="s">
        <v>157</v>
      </c>
      <c r="DS138" s="9" t="s">
        <v>137</v>
      </c>
      <c r="DT138" s="9" t="s">
        <v>181</v>
      </c>
      <c r="DU138" s="9" t="s">
        <v>223</v>
      </c>
      <c r="DV138" s="9" t="str">
        <f>VLOOKUP(DU138,Metadata!$B$2:$C$7,2,FALSE)</f>
        <v>3 - 6 years</v>
      </c>
    </row>
    <row r="139" spans="1:126">
      <c r="A139" s="13">
        <v>138</v>
      </c>
      <c r="B139" s="9" t="s">
        <v>135</v>
      </c>
      <c r="C139" s="9" t="str">
        <f>VLOOKUP(B139,Metadata!$M$2:$N$6,2,FALSE)</f>
        <v>Permanent Employee</v>
      </c>
      <c r="D139" s="9" t="s">
        <v>159</v>
      </c>
      <c r="E139" s="9" t="s">
        <v>137</v>
      </c>
      <c r="F139" s="9" t="s">
        <v>138</v>
      </c>
      <c r="G139" s="9" t="s">
        <v>140</v>
      </c>
      <c r="H139" s="9" t="str">
        <f>IF(G139="","",VLOOKUP(G139,Metadata!$J$2:$K$22,2,FALSE))</f>
        <v>Lisbon Metropolitan Area</v>
      </c>
      <c r="I139" s="9" t="s">
        <v>138</v>
      </c>
      <c r="J139" s="9" t="str">
        <f>IF(I139="","",VLOOKUP(I139,Metadata!$P$2:$Q$43,2,FALSE))</f>
        <v>Europe</v>
      </c>
      <c r="K139" s="9" t="str">
        <f t="shared" si="0"/>
        <v>Portugal</v>
      </c>
      <c r="L139" s="9" t="s">
        <v>140</v>
      </c>
      <c r="M139" s="9" t="str">
        <f>IF(L139="","",VLOOKUP(L139,Metadata!$J$2:$K$22,2,FALSE))</f>
        <v>Lisbon Metropolitan Area</v>
      </c>
      <c r="N139" s="9" t="s">
        <v>214</v>
      </c>
      <c r="O139" s="9" t="s">
        <v>136</v>
      </c>
      <c r="P139" s="9" t="s">
        <v>142</v>
      </c>
      <c r="Q139" s="10" t="str">
        <f t="shared" si="1"/>
        <v>Full Office Job</v>
      </c>
      <c r="R139" s="10">
        <v>5</v>
      </c>
      <c r="S139" s="9" t="s">
        <v>192</v>
      </c>
      <c r="T139" s="9" t="s">
        <v>137</v>
      </c>
      <c r="U139" s="9" t="str">
        <f>IF(S139&lt;&gt;"",S139,IF(T139&lt;&gt;"",VLOOKUP(T139,Metadata!$S$2:$T$228,2,FALSE),""))</f>
        <v>Back-End Developer</v>
      </c>
      <c r="V139" s="9" t="s">
        <v>144</v>
      </c>
      <c r="W139" s="9" t="s">
        <v>137</v>
      </c>
      <c r="X139" s="9" t="s">
        <v>163</v>
      </c>
      <c r="Y139" s="9" t="s">
        <v>137</v>
      </c>
      <c r="Z139" s="9" t="s">
        <v>184</v>
      </c>
      <c r="AA139" s="9" t="s">
        <v>137</v>
      </c>
      <c r="AB139" s="9" t="s">
        <v>137</v>
      </c>
      <c r="AC139" s="9" t="s">
        <v>147</v>
      </c>
      <c r="AD139" s="9"/>
      <c r="AE139" s="9" t="s">
        <v>194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 t="s">
        <v>150</v>
      </c>
      <c r="BZ139" s="9" t="s">
        <v>137</v>
      </c>
      <c r="CA139" s="10"/>
      <c r="CB139" s="10" t="str">
        <f t="shared" si="5"/>
        <v/>
      </c>
      <c r="CC139" s="10"/>
      <c r="CD139" s="9" t="str">
        <f t="shared" si="2"/>
        <v/>
      </c>
      <c r="CE139" s="9" t="s">
        <v>232</v>
      </c>
      <c r="CF139" s="9" t="s">
        <v>225</v>
      </c>
      <c r="CG139" s="9">
        <f>IF(CF139="","",VLOOKUP(CF139,Metadata!$D$2:$H$20,2,FALSE))</f>
        <v>22500</v>
      </c>
      <c r="CH139" s="9">
        <f>IF(CF139="","",VLOOKUP(CF139,Metadata!$D$2:$H$20,4,FALSE))</f>
        <v>20000</v>
      </c>
      <c r="CI139" s="9">
        <f>IF(CF139="","",VLOOKUP(CF139,Metadata!$D$2:$H$20,5,FALSE))</f>
        <v>25000</v>
      </c>
      <c r="CJ139" s="9">
        <f t="shared" si="3"/>
        <v>22500</v>
      </c>
      <c r="CK139" s="9" t="s">
        <v>153</v>
      </c>
      <c r="CL139" s="10">
        <v>6</v>
      </c>
      <c r="CM139" s="10">
        <v>2</v>
      </c>
      <c r="CN139" s="10">
        <v>6</v>
      </c>
      <c r="CO139" s="10">
        <v>7</v>
      </c>
      <c r="CP139" s="10">
        <v>6</v>
      </c>
      <c r="CQ139" s="10">
        <v>6</v>
      </c>
      <c r="CR139" s="10">
        <v>6</v>
      </c>
      <c r="CS139" s="10">
        <v>4</v>
      </c>
      <c r="CT139" s="10">
        <v>4</v>
      </c>
      <c r="CU139" s="10">
        <v>5</v>
      </c>
      <c r="CV139" s="10">
        <v>5</v>
      </c>
      <c r="CW139" s="10">
        <v>4</v>
      </c>
      <c r="CX139" s="10">
        <v>5</v>
      </c>
      <c r="CY139" s="10">
        <v>4</v>
      </c>
      <c r="CZ139" s="10">
        <v>3</v>
      </c>
      <c r="DA139" s="10">
        <v>7</v>
      </c>
      <c r="DB139" s="10">
        <v>7</v>
      </c>
      <c r="DC139" s="10">
        <v>5</v>
      </c>
      <c r="DD139" s="10">
        <v>5</v>
      </c>
      <c r="DE139" s="10">
        <v>7</v>
      </c>
      <c r="DF139" s="10">
        <v>5</v>
      </c>
      <c r="DG139" s="10">
        <v>7</v>
      </c>
      <c r="DH139" s="10">
        <v>2</v>
      </c>
      <c r="DI139" s="10">
        <v>3</v>
      </c>
      <c r="DJ139" s="10">
        <v>5</v>
      </c>
      <c r="DK139" s="10">
        <v>5</v>
      </c>
      <c r="DL139" s="10">
        <v>2</v>
      </c>
      <c r="DM139" s="9" t="s">
        <v>154</v>
      </c>
      <c r="DN139" s="10">
        <v>2000</v>
      </c>
      <c r="DO139" s="9">
        <f t="shared" si="4"/>
        <v>21</v>
      </c>
      <c r="DP139" s="9" t="s">
        <v>155</v>
      </c>
      <c r="DQ139" s="9" t="s">
        <v>202</v>
      </c>
      <c r="DR139" s="9" t="s">
        <v>157</v>
      </c>
      <c r="DS139" s="9" t="s">
        <v>137</v>
      </c>
      <c r="DT139" s="9" t="s">
        <v>181</v>
      </c>
      <c r="DU139" s="9" t="s">
        <v>233</v>
      </c>
      <c r="DV139" s="9" t="str">
        <f>VLOOKUP(DU139,Metadata!$B$2:$C$7,2,FALSE)</f>
        <v>0 - 3 years</v>
      </c>
    </row>
    <row r="140" spans="1:126">
      <c r="A140" s="13">
        <v>139</v>
      </c>
      <c r="B140" s="9" t="s">
        <v>135</v>
      </c>
      <c r="C140" s="9" t="str">
        <f>VLOOKUP(B140,Metadata!$M$2:$N$6,2,FALSE)</f>
        <v>Permanent Employee</v>
      </c>
      <c r="D140" s="9" t="s">
        <v>159</v>
      </c>
      <c r="E140" s="9" t="s">
        <v>137</v>
      </c>
      <c r="F140" s="9" t="s">
        <v>138</v>
      </c>
      <c r="G140" s="9" t="s">
        <v>213</v>
      </c>
      <c r="H140" s="9" t="str">
        <f>IF(G140="","",VLOOKUP(G140,Metadata!$J$2:$K$22,2,FALSE))</f>
        <v>Centre</v>
      </c>
      <c r="I140" s="9" t="s">
        <v>138</v>
      </c>
      <c r="J140" s="9" t="str">
        <f>IF(I140="","",VLOOKUP(I140,Metadata!$P$2:$Q$43,2,FALSE))</f>
        <v>Europe</v>
      </c>
      <c r="K140" s="9" t="str">
        <f t="shared" si="0"/>
        <v>Portugal</v>
      </c>
      <c r="L140" s="9" t="s">
        <v>213</v>
      </c>
      <c r="M140" s="9" t="str">
        <f>IF(L140="","",VLOOKUP(L140,Metadata!$J$2:$K$22,2,FALSE))</f>
        <v>Centre</v>
      </c>
      <c r="N140" s="9" t="s">
        <v>205</v>
      </c>
      <c r="O140" s="9" t="s">
        <v>137</v>
      </c>
      <c r="P140" s="9" t="s">
        <v>137</v>
      </c>
      <c r="Q140" s="10" t="str">
        <f t="shared" si="1"/>
        <v>Full Office Job</v>
      </c>
      <c r="R140" s="10">
        <v>6</v>
      </c>
      <c r="S140" s="9" t="s">
        <v>161</v>
      </c>
      <c r="T140" s="9" t="s">
        <v>137</v>
      </c>
      <c r="U140" s="9" t="str">
        <f>IF(S140&lt;&gt;"",S140,IF(T140&lt;&gt;"",VLOOKUP(T140,Metadata!$S$2:$T$228,2,FALSE),""))</f>
        <v>Full-Stack Developer</v>
      </c>
      <c r="V140" s="9" t="s">
        <v>174</v>
      </c>
      <c r="W140" s="9" t="s">
        <v>137</v>
      </c>
      <c r="X140" s="9" t="s">
        <v>163</v>
      </c>
      <c r="Y140" s="9" t="s">
        <v>137</v>
      </c>
      <c r="Z140" s="9" t="s">
        <v>262</v>
      </c>
      <c r="AA140" s="9" t="s">
        <v>165</v>
      </c>
      <c r="AB140" s="9" t="s">
        <v>137</v>
      </c>
      <c r="AC140" s="9" t="s">
        <v>147</v>
      </c>
      <c r="AD140" s="9"/>
      <c r="AE140" s="9" t="s">
        <v>194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 t="s">
        <v>178</v>
      </c>
      <c r="BB140" s="9"/>
      <c r="BC140" s="9"/>
      <c r="BD140" s="9"/>
      <c r="BE140" s="9"/>
      <c r="BF140" s="9"/>
      <c r="BG140" s="9"/>
      <c r="BH140" s="9"/>
      <c r="BI140" s="9"/>
      <c r="BJ140" s="9" t="s">
        <v>167</v>
      </c>
      <c r="BK140" s="9" t="s">
        <v>198</v>
      </c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10"/>
      <c r="CB140" s="10" t="str">
        <f t="shared" si="5"/>
        <v/>
      </c>
      <c r="CC140" s="10"/>
      <c r="CD140" s="9" t="str">
        <f t="shared" si="2"/>
        <v/>
      </c>
      <c r="CE140" s="9" t="s">
        <v>168</v>
      </c>
      <c r="CF140" s="9" t="s">
        <v>169</v>
      </c>
      <c r="CG140" s="9">
        <f>IF(CF140="","",VLOOKUP(CF140,Metadata!$D$2:$H$20,2,FALSE))</f>
        <v>12500</v>
      </c>
      <c r="CH140" s="9">
        <f>IF(CF140="","",VLOOKUP(CF140,Metadata!$D$2:$H$20,4,FALSE))</f>
        <v>0</v>
      </c>
      <c r="CI140" s="9">
        <f>IF(CF140="","",VLOOKUP(CF140,Metadata!$D$2:$H$20,5,FALSE))</f>
        <v>15000</v>
      </c>
      <c r="CJ140" s="9">
        <f t="shared" si="3"/>
        <v>12500</v>
      </c>
      <c r="CK140" s="9" t="s">
        <v>153</v>
      </c>
      <c r="CL140" s="10">
        <v>3</v>
      </c>
      <c r="CM140" s="10">
        <v>3</v>
      </c>
      <c r="CN140" s="10">
        <v>7</v>
      </c>
      <c r="CO140" s="10">
        <v>7</v>
      </c>
      <c r="CP140" s="10">
        <v>7</v>
      </c>
      <c r="CQ140" s="10">
        <v>7</v>
      </c>
      <c r="CR140" s="10">
        <v>6</v>
      </c>
      <c r="CS140" s="10">
        <v>7</v>
      </c>
      <c r="CT140" s="10">
        <v>7</v>
      </c>
      <c r="CU140" s="10">
        <v>7</v>
      </c>
      <c r="CV140" s="10">
        <v>5</v>
      </c>
      <c r="CW140" s="10">
        <v>4</v>
      </c>
      <c r="CX140" s="10">
        <v>5</v>
      </c>
      <c r="CY140" s="10">
        <v>7</v>
      </c>
      <c r="CZ140" s="10">
        <v>6</v>
      </c>
      <c r="DA140" s="10">
        <v>5</v>
      </c>
      <c r="DB140" s="10">
        <v>6</v>
      </c>
      <c r="DC140" s="10">
        <v>6</v>
      </c>
      <c r="DD140" s="10">
        <v>6</v>
      </c>
      <c r="DE140" s="10">
        <v>7</v>
      </c>
      <c r="DF140" s="10">
        <v>7</v>
      </c>
      <c r="DG140" s="10">
        <v>6</v>
      </c>
      <c r="DH140" s="10">
        <v>6</v>
      </c>
      <c r="DI140" s="10">
        <v>6</v>
      </c>
      <c r="DJ140" s="10">
        <v>5</v>
      </c>
      <c r="DK140" s="10">
        <v>6</v>
      </c>
      <c r="DL140" s="10">
        <v>4</v>
      </c>
      <c r="DM140" s="9" t="s">
        <v>154</v>
      </c>
      <c r="DN140" s="10">
        <v>1994</v>
      </c>
      <c r="DO140" s="9">
        <f t="shared" si="4"/>
        <v>27</v>
      </c>
      <c r="DP140" s="9" t="s">
        <v>222</v>
      </c>
      <c r="DQ140" s="9" t="s">
        <v>202</v>
      </c>
      <c r="DR140" s="9" t="s">
        <v>157</v>
      </c>
      <c r="DS140" s="9" t="s">
        <v>137</v>
      </c>
      <c r="DT140" s="9" t="s">
        <v>181</v>
      </c>
      <c r="DU140" s="9" t="s">
        <v>168</v>
      </c>
      <c r="DV140" s="9" t="str">
        <f>VLOOKUP(DU140,Metadata!$B$2:$C$7,2,FALSE)</f>
        <v>0 - 3 years</v>
      </c>
    </row>
    <row r="141" spans="1:126">
      <c r="A141" s="13">
        <v>140</v>
      </c>
      <c r="B141" s="9" t="s">
        <v>135</v>
      </c>
      <c r="C141" s="9" t="str">
        <f>VLOOKUP(B141,Metadata!$M$2:$N$6,2,FALSE)</f>
        <v>Permanent Employee</v>
      </c>
      <c r="D141" s="9" t="s">
        <v>159</v>
      </c>
      <c r="E141" s="9" t="s">
        <v>137</v>
      </c>
      <c r="F141" s="9" t="s">
        <v>138</v>
      </c>
      <c r="G141" s="9" t="s">
        <v>283</v>
      </c>
      <c r="H141" s="9" t="str">
        <f>IF(G141="","",VLOOKUP(G141,Metadata!$J$2:$K$22,2,FALSE))</f>
        <v>Lisbon Metropolitan Area</v>
      </c>
      <c r="I141" s="9" t="s">
        <v>138</v>
      </c>
      <c r="J141" s="9" t="str">
        <f>IF(I141="","",VLOOKUP(I141,Metadata!$P$2:$Q$43,2,FALSE))</f>
        <v>Europe</v>
      </c>
      <c r="K141" s="9" t="str">
        <f t="shared" si="0"/>
        <v>Portugal</v>
      </c>
      <c r="L141" s="9" t="s">
        <v>140</v>
      </c>
      <c r="M141" s="9" t="str">
        <f>IF(L141="","",VLOOKUP(L141,Metadata!$J$2:$K$22,2,FALSE))</f>
        <v>Lisbon Metropolitan Area</v>
      </c>
      <c r="N141" s="9" t="s">
        <v>214</v>
      </c>
      <c r="O141" s="9" t="s">
        <v>136</v>
      </c>
      <c r="P141" s="9" t="s">
        <v>142</v>
      </c>
      <c r="Q141" s="10" t="str">
        <f t="shared" si="1"/>
        <v>Full Office Job</v>
      </c>
      <c r="R141" s="10">
        <v>6</v>
      </c>
      <c r="S141" s="9" t="s">
        <v>192</v>
      </c>
      <c r="T141" s="9" t="s">
        <v>137</v>
      </c>
      <c r="U141" s="9" t="str">
        <f>IF(S141&lt;&gt;"",S141,IF(T141&lt;&gt;"",VLOOKUP(T141,Metadata!$S$2:$T$228,2,FALSE),""))</f>
        <v>Back-End Developer</v>
      </c>
      <c r="V141" s="9" t="s">
        <v>261</v>
      </c>
      <c r="W141" s="9" t="s">
        <v>137</v>
      </c>
      <c r="X141" s="9" t="s">
        <v>145</v>
      </c>
      <c r="Y141" s="9" t="s">
        <v>137</v>
      </c>
      <c r="Z141" s="9" t="s">
        <v>146</v>
      </c>
      <c r="AA141" s="9" t="s">
        <v>165</v>
      </c>
      <c r="AB141" s="9" t="s">
        <v>137</v>
      </c>
      <c r="AC141" s="9" t="s">
        <v>147</v>
      </c>
      <c r="AD141" s="9"/>
      <c r="AE141" s="9" t="s">
        <v>194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 t="s">
        <v>167</v>
      </c>
      <c r="BK141" s="9" t="s">
        <v>198</v>
      </c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10"/>
      <c r="CB141" s="10" t="str">
        <f t="shared" si="5"/>
        <v/>
      </c>
      <c r="CC141" s="10"/>
      <c r="CD141" s="9" t="str">
        <f t="shared" si="2"/>
        <v/>
      </c>
      <c r="CE141" s="9" t="s">
        <v>232</v>
      </c>
      <c r="CF141" s="9" t="s">
        <v>188</v>
      </c>
      <c r="CG141" s="9">
        <f>IF(CF141="","",VLOOKUP(CF141,Metadata!$D$2:$H$20,2,FALSE))</f>
        <v>17500</v>
      </c>
      <c r="CH141" s="9">
        <f>IF(CF141="","",VLOOKUP(CF141,Metadata!$D$2:$H$20,4,FALSE))</f>
        <v>15000</v>
      </c>
      <c r="CI141" s="9">
        <f>IF(CF141="","",VLOOKUP(CF141,Metadata!$D$2:$H$20,5,FALSE))</f>
        <v>20000</v>
      </c>
      <c r="CJ141" s="9">
        <f t="shared" si="3"/>
        <v>17500</v>
      </c>
      <c r="CK141" s="9" t="s">
        <v>153</v>
      </c>
      <c r="CL141" s="10">
        <v>6</v>
      </c>
      <c r="CM141" s="10">
        <v>1</v>
      </c>
      <c r="CN141" s="10">
        <v>7</v>
      </c>
      <c r="CO141" s="10">
        <v>6</v>
      </c>
      <c r="CP141" s="10">
        <v>6</v>
      </c>
      <c r="CQ141" s="10">
        <v>6</v>
      </c>
      <c r="CR141" s="10">
        <v>6</v>
      </c>
      <c r="CS141" s="10">
        <v>6</v>
      </c>
      <c r="CT141" s="10">
        <v>5</v>
      </c>
      <c r="CU141" s="10">
        <v>6</v>
      </c>
      <c r="CV141" s="10">
        <v>5</v>
      </c>
      <c r="CW141" s="10">
        <v>5</v>
      </c>
      <c r="CX141" s="10">
        <v>7</v>
      </c>
      <c r="CY141" s="10">
        <v>6</v>
      </c>
      <c r="CZ141" s="10">
        <v>6</v>
      </c>
      <c r="DA141" s="10">
        <v>6</v>
      </c>
      <c r="DB141" s="10">
        <v>6</v>
      </c>
      <c r="DC141" s="10">
        <v>6</v>
      </c>
      <c r="DD141" s="10">
        <v>6</v>
      </c>
      <c r="DE141" s="10">
        <v>5</v>
      </c>
      <c r="DF141" s="10">
        <v>6</v>
      </c>
      <c r="DG141" s="10">
        <v>6</v>
      </c>
      <c r="DH141" s="10">
        <v>6</v>
      </c>
      <c r="DI141" s="10">
        <v>5</v>
      </c>
      <c r="DJ141" s="10">
        <v>4</v>
      </c>
      <c r="DK141" s="10">
        <v>5</v>
      </c>
      <c r="DL141" s="10">
        <v>5</v>
      </c>
      <c r="DM141" s="9" t="s">
        <v>154</v>
      </c>
      <c r="DN141" s="10">
        <v>1992</v>
      </c>
      <c r="DO141" s="9">
        <f t="shared" si="4"/>
        <v>29</v>
      </c>
      <c r="DP141" s="9" t="s">
        <v>155</v>
      </c>
      <c r="DQ141" s="9" t="s">
        <v>202</v>
      </c>
      <c r="DR141" s="9" t="s">
        <v>157</v>
      </c>
      <c r="DS141" s="9" t="s">
        <v>137</v>
      </c>
      <c r="DT141" s="9" t="s">
        <v>181</v>
      </c>
      <c r="DU141" s="9" t="s">
        <v>223</v>
      </c>
      <c r="DV141" s="9" t="str">
        <f>VLOOKUP(DU141,Metadata!$B$2:$C$7,2,FALSE)</f>
        <v>3 - 6 years</v>
      </c>
    </row>
    <row r="142" spans="1:126">
      <c r="A142" s="13">
        <v>141</v>
      </c>
      <c r="B142" s="9" t="s">
        <v>135</v>
      </c>
      <c r="C142" s="9" t="str">
        <f>VLOOKUP(B142,Metadata!$M$2:$N$6,2,FALSE)</f>
        <v>Permanent Employee</v>
      </c>
      <c r="D142" s="9" t="s">
        <v>159</v>
      </c>
      <c r="E142" s="9" t="s">
        <v>137</v>
      </c>
      <c r="F142" s="9" t="s">
        <v>138</v>
      </c>
      <c r="G142" s="9" t="s">
        <v>312</v>
      </c>
      <c r="H142" s="9" t="str">
        <f>IF(G142="","",VLOOKUP(G142,Metadata!$J$2:$K$22,2,FALSE))</f>
        <v>South</v>
      </c>
      <c r="I142" s="9" t="s">
        <v>138</v>
      </c>
      <c r="J142" s="9" t="str">
        <f>IF(I142="","",VLOOKUP(I142,Metadata!$P$2:$Q$43,2,FALSE))</f>
        <v>Europe</v>
      </c>
      <c r="K142" s="9" t="str">
        <f t="shared" si="0"/>
        <v>Portugal</v>
      </c>
      <c r="L142" s="9" t="s">
        <v>140</v>
      </c>
      <c r="M142" s="9" t="str">
        <f>IF(L142="","",VLOOKUP(L142,Metadata!$J$2:$K$22,2,FALSE))</f>
        <v>Lisbon Metropolitan Area</v>
      </c>
      <c r="N142" s="9" t="s">
        <v>141</v>
      </c>
      <c r="O142" s="9" t="s">
        <v>137</v>
      </c>
      <c r="P142" s="9" t="s">
        <v>191</v>
      </c>
      <c r="Q142" s="10" t="str">
        <f t="shared" si="1"/>
        <v>Remote Job (full or flexible)</v>
      </c>
      <c r="R142" s="10">
        <v>7</v>
      </c>
      <c r="S142" s="9" t="s">
        <v>161</v>
      </c>
      <c r="T142" s="9" t="s">
        <v>137</v>
      </c>
      <c r="U142" s="9" t="str">
        <f>IF(S142&lt;&gt;"",S142,IF(T142&lt;&gt;"",VLOOKUP(T142,Metadata!$S$2:$T$228,2,FALSE),""))</f>
        <v>Full-Stack Developer</v>
      </c>
      <c r="V142" s="9" t="s">
        <v>207</v>
      </c>
      <c r="W142" s="9" t="s">
        <v>137</v>
      </c>
      <c r="X142" s="9" t="s">
        <v>252</v>
      </c>
      <c r="Y142" s="9" t="s">
        <v>137</v>
      </c>
      <c r="Z142" s="9" t="s">
        <v>184</v>
      </c>
      <c r="AA142" s="9" t="s">
        <v>165</v>
      </c>
      <c r="AB142" s="9" t="s">
        <v>137</v>
      </c>
      <c r="AC142" s="9" t="s">
        <v>147</v>
      </c>
      <c r="AD142" s="9"/>
      <c r="AE142" s="9" t="s">
        <v>194</v>
      </c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 t="s">
        <v>167</v>
      </c>
      <c r="BK142" s="9" t="s">
        <v>198</v>
      </c>
      <c r="BL142" s="9" t="s">
        <v>199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10"/>
      <c r="CB142" s="10" t="str">
        <f t="shared" si="5"/>
        <v/>
      </c>
      <c r="CC142" s="10"/>
      <c r="CD142" s="9" t="str">
        <f t="shared" si="2"/>
        <v/>
      </c>
      <c r="CE142" s="9" t="s">
        <v>232</v>
      </c>
      <c r="CF142" s="9" t="s">
        <v>169</v>
      </c>
      <c r="CG142" s="9">
        <f>IF(CF142="","",VLOOKUP(CF142,Metadata!$D$2:$H$20,2,FALSE))</f>
        <v>12500</v>
      </c>
      <c r="CH142" s="9">
        <f>IF(CF142="","",VLOOKUP(CF142,Metadata!$D$2:$H$20,4,FALSE))</f>
        <v>0</v>
      </c>
      <c r="CI142" s="9">
        <f>IF(CF142="","",VLOOKUP(CF142,Metadata!$D$2:$H$20,5,FALSE))</f>
        <v>15000</v>
      </c>
      <c r="CJ142" s="9">
        <f t="shared" si="3"/>
        <v>12500</v>
      </c>
      <c r="CK142" s="9" t="s">
        <v>153</v>
      </c>
      <c r="CL142" s="10">
        <v>2</v>
      </c>
      <c r="CM142" s="10">
        <v>3</v>
      </c>
      <c r="CN142" s="10">
        <v>5</v>
      </c>
      <c r="CO142" s="10">
        <v>5</v>
      </c>
      <c r="CP142" s="10">
        <v>5</v>
      </c>
      <c r="CQ142" s="10">
        <v>5</v>
      </c>
      <c r="CR142" s="10">
        <v>6</v>
      </c>
      <c r="CS142" s="10">
        <v>6</v>
      </c>
      <c r="CT142" s="10">
        <v>3</v>
      </c>
      <c r="CU142" s="10">
        <v>5</v>
      </c>
      <c r="CV142" s="10">
        <v>6</v>
      </c>
      <c r="CW142" s="10">
        <v>4</v>
      </c>
      <c r="CX142" s="10">
        <v>5</v>
      </c>
      <c r="CY142" s="10">
        <v>4</v>
      </c>
      <c r="CZ142" s="10">
        <v>5</v>
      </c>
      <c r="DA142" s="10">
        <v>3</v>
      </c>
      <c r="DB142" s="10">
        <v>4</v>
      </c>
      <c r="DC142" s="10">
        <v>4</v>
      </c>
      <c r="DD142" s="10">
        <v>3</v>
      </c>
      <c r="DE142" s="10">
        <v>5</v>
      </c>
      <c r="DF142" s="10">
        <v>5</v>
      </c>
      <c r="DG142" s="10">
        <v>5</v>
      </c>
      <c r="DH142" s="10">
        <v>5</v>
      </c>
      <c r="DI142" s="10">
        <v>5</v>
      </c>
      <c r="DJ142" s="10">
        <v>3</v>
      </c>
      <c r="DK142" s="10">
        <v>5</v>
      </c>
      <c r="DL142" s="10">
        <v>5</v>
      </c>
      <c r="DM142" s="9" t="s">
        <v>154</v>
      </c>
      <c r="DN142" s="10">
        <v>1986</v>
      </c>
      <c r="DO142" s="9">
        <f t="shared" si="4"/>
        <v>35</v>
      </c>
      <c r="DP142" s="9" t="s">
        <v>155</v>
      </c>
      <c r="DQ142" s="9" t="s">
        <v>202</v>
      </c>
      <c r="DR142" s="9" t="s">
        <v>157</v>
      </c>
      <c r="DS142" s="9" t="s">
        <v>137</v>
      </c>
      <c r="DT142" s="9" t="s">
        <v>181</v>
      </c>
      <c r="DU142" s="9" t="s">
        <v>203</v>
      </c>
      <c r="DV142" s="9" t="str">
        <f>VLOOKUP(DU142,Metadata!$B$2:$C$7,2,FALSE)</f>
        <v>6+ years</v>
      </c>
    </row>
    <row r="143" spans="1:126">
      <c r="A143" s="13">
        <v>142</v>
      </c>
      <c r="B143" s="9" t="s">
        <v>135</v>
      </c>
      <c r="C143" s="9" t="str">
        <f>VLOOKUP(B143,Metadata!$M$2:$N$6,2,FALSE)</f>
        <v>Permanent Employee</v>
      </c>
      <c r="D143" s="9" t="s">
        <v>159</v>
      </c>
      <c r="E143" s="9" t="s">
        <v>137</v>
      </c>
      <c r="F143" s="9" t="s">
        <v>138</v>
      </c>
      <c r="G143" s="9" t="s">
        <v>265</v>
      </c>
      <c r="H143" s="9" t="str">
        <f>IF(G143="","",VLOOKUP(G143,Metadata!$J$2:$K$22,2,FALSE))</f>
        <v>Azores and Madeira</v>
      </c>
      <c r="I143" s="9" t="s">
        <v>345</v>
      </c>
      <c r="J143" s="9" t="str">
        <f>IF(I143="","",VLOOKUP(I143,Metadata!$P$2:$Q$43,2,FALSE))</f>
        <v>Europe</v>
      </c>
      <c r="K143" s="9" t="str">
        <f t="shared" si="0"/>
        <v>International</v>
      </c>
      <c r="L143" s="9" t="s">
        <v>137</v>
      </c>
      <c r="M143" s="9" t="str">
        <f>IF(L143="","",VLOOKUP(L143,Metadata!$J$2:$K$22,2,FALSE))</f>
        <v/>
      </c>
      <c r="N143" s="9" t="s">
        <v>141</v>
      </c>
      <c r="O143" s="9" t="s">
        <v>137</v>
      </c>
      <c r="P143" s="9" t="s">
        <v>142</v>
      </c>
      <c r="Q143" s="10" t="str">
        <f t="shared" si="1"/>
        <v>Full Office Job</v>
      </c>
      <c r="R143" s="10">
        <v>5</v>
      </c>
      <c r="S143" s="9" t="s">
        <v>161</v>
      </c>
      <c r="T143" s="9" t="s">
        <v>137</v>
      </c>
      <c r="U143" s="9" t="str">
        <f>IF(S143&lt;&gt;"",S143,IF(T143&lt;&gt;"",VLOOKUP(T143,Metadata!$S$2:$T$228,2,FALSE),""))</f>
        <v>Full-Stack Developer</v>
      </c>
      <c r="V143" s="9" t="s">
        <v>276</v>
      </c>
      <c r="W143" s="9" t="s">
        <v>137</v>
      </c>
      <c r="X143" s="9" t="s">
        <v>145</v>
      </c>
      <c r="Y143" s="9" t="s">
        <v>137</v>
      </c>
      <c r="Z143" s="9" t="s">
        <v>218</v>
      </c>
      <c r="AA143" s="9" t="s">
        <v>165</v>
      </c>
      <c r="AB143" s="9" t="s">
        <v>137</v>
      </c>
      <c r="AC143" s="9" t="s">
        <v>147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 t="s">
        <v>178</v>
      </c>
      <c r="BB143" s="9"/>
      <c r="BC143" s="9"/>
      <c r="BD143" s="9"/>
      <c r="BE143" s="9"/>
      <c r="BF143" s="9"/>
      <c r="BG143" s="9"/>
      <c r="BH143" s="9"/>
      <c r="BI143" s="9"/>
      <c r="BJ143" s="9" t="s">
        <v>167</v>
      </c>
      <c r="BK143" s="9"/>
      <c r="BL143" s="9"/>
      <c r="BM143" s="9"/>
      <c r="BN143" s="9" t="s">
        <v>186</v>
      </c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10"/>
      <c r="CB143" s="10" t="str">
        <f t="shared" si="5"/>
        <v/>
      </c>
      <c r="CC143" s="10"/>
      <c r="CD143" s="9" t="str">
        <f t="shared" si="2"/>
        <v/>
      </c>
      <c r="CE143" s="9" t="s">
        <v>232</v>
      </c>
      <c r="CF143" s="9" t="s">
        <v>188</v>
      </c>
      <c r="CG143" s="9">
        <f>IF(CF143="","",VLOOKUP(CF143,Metadata!$D$2:$H$20,2,FALSE))</f>
        <v>17500</v>
      </c>
      <c r="CH143" s="9">
        <f>IF(CF143="","",VLOOKUP(CF143,Metadata!$D$2:$H$20,4,FALSE))</f>
        <v>15000</v>
      </c>
      <c r="CI143" s="9">
        <f>IF(CF143="","",VLOOKUP(CF143,Metadata!$D$2:$H$20,5,FALSE))</f>
        <v>20000</v>
      </c>
      <c r="CJ143" s="9">
        <f t="shared" si="3"/>
        <v>17500</v>
      </c>
      <c r="CK143" s="9" t="s">
        <v>153</v>
      </c>
      <c r="CL143" s="10">
        <v>7</v>
      </c>
      <c r="CM143" s="10">
        <v>1</v>
      </c>
      <c r="CN143" s="10">
        <v>7</v>
      </c>
      <c r="CO143" s="10">
        <v>7</v>
      </c>
      <c r="CP143" s="10">
        <v>7</v>
      </c>
      <c r="CQ143" s="10">
        <v>7</v>
      </c>
      <c r="CR143" s="10">
        <v>4</v>
      </c>
      <c r="CS143" s="10">
        <v>5</v>
      </c>
      <c r="CT143" s="10">
        <v>4</v>
      </c>
      <c r="CU143" s="10">
        <v>7</v>
      </c>
      <c r="CV143" s="10">
        <v>5</v>
      </c>
      <c r="CW143" s="10">
        <v>3</v>
      </c>
      <c r="CX143" s="10">
        <v>5</v>
      </c>
      <c r="CY143" s="10">
        <v>3</v>
      </c>
      <c r="CZ143" s="10">
        <v>4</v>
      </c>
      <c r="DA143" s="10">
        <v>4</v>
      </c>
      <c r="DB143" s="10">
        <v>4</v>
      </c>
      <c r="DC143" s="10">
        <v>6</v>
      </c>
      <c r="DD143" s="10">
        <v>1</v>
      </c>
      <c r="DE143" s="10">
        <v>7</v>
      </c>
      <c r="DF143" s="10">
        <v>4</v>
      </c>
      <c r="DG143" s="10">
        <v>4</v>
      </c>
      <c r="DH143" s="10">
        <v>4</v>
      </c>
      <c r="DI143" s="10">
        <v>7</v>
      </c>
      <c r="DJ143" s="10">
        <v>1</v>
      </c>
      <c r="DK143" s="10">
        <v>1</v>
      </c>
      <c r="DL143" s="10">
        <v>1</v>
      </c>
      <c r="DM143" s="9" t="s">
        <v>154</v>
      </c>
      <c r="DN143" s="10">
        <v>1999</v>
      </c>
      <c r="DO143" s="9">
        <f t="shared" si="4"/>
        <v>22</v>
      </c>
      <c r="DP143" s="9" t="s">
        <v>155</v>
      </c>
      <c r="DQ143" s="9" t="s">
        <v>202</v>
      </c>
      <c r="DR143" s="9" t="s">
        <v>157</v>
      </c>
      <c r="DS143" s="9" t="s">
        <v>137</v>
      </c>
      <c r="DT143" s="9" t="s">
        <v>181</v>
      </c>
      <c r="DU143" s="9" t="s">
        <v>233</v>
      </c>
      <c r="DV143" s="9" t="str">
        <f>VLOOKUP(DU143,Metadata!$B$2:$C$7,2,FALSE)</f>
        <v>0 - 3 years</v>
      </c>
    </row>
    <row r="144" spans="1:126">
      <c r="A144" s="13">
        <v>143</v>
      </c>
      <c r="B144" s="9" t="s">
        <v>135</v>
      </c>
      <c r="C144" s="9" t="str">
        <f>VLOOKUP(B144,Metadata!$M$2:$N$6,2,FALSE)</f>
        <v>Permanent Employee</v>
      </c>
      <c r="D144" s="9" t="s">
        <v>136</v>
      </c>
      <c r="E144" s="9" t="s">
        <v>137</v>
      </c>
      <c r="F144" s="9" t="s">
        <v>138</v>
      </c>
      <c r="G144" s="9" t="s">
        <v>312</v>
      </c>
      <c r="H144" s="9" t="str">
        <f>IF(G144="","",VLOOKUP(G144,Metadata!$J$2:$K$22,2,FALSE))</f>
        <v>South</v>
      </c>
      <c r="I144" s="9" t="s">
        <v>138</v>
      </c>
      <c r="J144" s="9" t="str">
        <f>IF(I144="","",VLOOKUP(I144,Metadata!$P$2:$Q$43,2,FALSE))</f>
        <v>Europe</v>
      </c>
      <c r="K144" s="9" t="str">
        <f t="shared" si="0"/>
        <v>Portugal</v>
      </c>
      <c r="L144" s="9" t="s">
        <v>140</v>
      </c>
      <c r="M144" s="9" t="str">
        <f>IF(L144="","",VLOOKUP(L144,Metadata!$J$2:$K$22,2,FALSE))</f>
        <v>Lisbon Metropolitan Area</v>
      </c>
      <c r="N144" s="9" t="s">
        <v>141</v>
      </c>
      <c r="O144" s="9" t="s">
        <v>137</v>
      </c>
      <c r="P144" s="9" t="s">
        <v>142</v>
      </c>
      <c r="Q144" s="10" t="str">
        <f t="shared" si="1"/>
        <v>Full Office Job</v>
      </c>
      <c r="R144" s="10">
        <v>7</v>
      </c>
      <c r="S144" s="9" t="s">
        <v>161</v>
      </c>
      <c r="T144" s="9" t="s">
        <v>137</v>
      </c>
      <c r="U144" s="9" t="str">
        <f>IF(S144&lt;&gt;"",S144,IF(T144&lt;&gt;"",VLOOKUP(T144,Metadata!$S$2:$T$228,2,FALSE),""))</f>
        <v>Full-Stack Developer</v>
      </c>
      <c r="V144" s="9" t="s">
        <v>207</v>
      </c>
      <c r="W144" s="9" t="s">
        <v>137</v>
      </c>
      <c r="X144" s="9" t="s">
        <v>269</v>
      </c>
      <c r="Y144" s="9" t="s">
        <v>137</v>
      </c>
      <c r="Z144" s="9" t="s">
        <v>184</v>
      </c>
      <c r="AA144" s="9" t="s">
        <v>165</v>
      </c>
      <c r="AB144" s="9" t="s">
        <v>137</v>
      </c>
      <c r="AC144" s="9" t="s">
        <v>147</v>
      </c>
      <c r="AD144" s="9"/>
      <c r="AE144" s="9" t="s">
        <v>194</v>
      </c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 t="s">
        <v>198</v>
      </c>
      <c r="BL144" s="9" t="s">
        <v>199</v>
      </c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10"/>
      <c r="CB144" s="10" t="str">
        <f t="shared" si="5"/>
        <v/>
      </c>
      <c r="CC144" s="10"/>
      <c r="CD144" s="9" t="str">
        <f t="shared" si="2"/>
        <v/>
      </c>
      <c r="CE144" s="9" t="s">
        <v>168</v>
      </c>
      <c r="CF144" s="9" t="s">
        <v>188</v>
      </c>
      <c r="CG144" s="9">
        <f>IF(CF144="","",VLOOKUP(CF144,Metadata!$D$2:$H$20,2,FALSE))</f>
        <v>17500</v>
      </c>
      <c r="CH144" s="9">
        <f>IF(CF144="","",VLOOKUP(CF144,Metadata!$D$2:$H$20,4,FALSE))</f>
        <v>15000</v>
      </c>
      <c r="CI144" s="9">
        <f>IF(CF144="","",VLOOKUP(CF144,Metadata!$D$2:$H$20,5,FALSE))</f>
        <v>20000</v>
      </c>
      <c r="CJ144" s="9">
        <f t="shared" si="3"/>
        <v>17500</v>
      </c>
      <c r="CK144" s="9" t="s">
        <v>153</v>
      </c>
      <c r="CL144" s="10">
        <v>3</v>
      </c>
      <c r="CM144" s="10">
        <v>4</v>
      </c>
      <c r="CN144" s="10">
        <v>7</v>
      </c>
      <c r="CO144" s="10">
        <v>6</v>
      </c>
      <c r="CP144" s="10">
        <v>5</v>
      </c>
      <c r="CQ144" s="10">
        <v>6</v>
      </c>
      <c r="CR144" s="10">
        <v>6</v>
      </c>
      <c r="CS144" s="10">
        <v>6</v>
      </c>
      <c r="CT144" s="10">
        <v>3</v>
      </c>
      <c r="CU144" s="10">
        <v>6</v>
      </c>
      <c r="CV144" s="10">
        <v>7</v>
      </c>
      <c r="CW144" s="10">
        <v>6</v>
      </c>
      <c r="CX144" s="10">
        <v>6</v>
      </c>
      <c r="CY144" s="10">
        <v>5</v>
      </c>
      <c r="CZ144" s="10">
        <v>6</v>
      </c>
      <c r="DA144" s="10">
        <v>5</v>
      </c>
      <c r="DB144" s="10">
        <v>4</v>
      </c>
      <c r="DC144" s="10">
        <v>5</v>
      </c>
      <c r="DD144" s="10">
        <v>5</v>
      </c>
      <c r="DE144" s="10">
        <v>6</v>
      </c>
      <c r="DF144" s="10">
        <v>5</v>
      </c>
      <c r="DG144" s="10">
        <v>4</v>
      </c>
      <c r="DH144" s="10">
        <v>6</v>
      </c>
      <c r="DI144" s="10">
        <v>2</v>
      </c>
      <c r="DJ144" s="10">
        <v>3</v>
      </c>
      <c r="DK144" s="10">
        <v>5</v>
      </c>
      <c r="DL144" s="10">
        <v>3</v>
      </c>
      <c r="DM144" s="9" t="s">
        <v>154</v>
      </c>
      <c r="DN144" s="10">
        <v>1998</v>
      </c>
      <c r="DO144" s="9">
        <f t="shared" si="4"/>
        <v>23</v>
      </c>
      <c r="DP144" s="9" t="s">
        <v>155</v>
      </c>
      <c r="DQ144" s="9" t="s">
        <v>156</v>
      </c>
      <c r="DR144" s="9" t="s">
        <v>157</v>
      </c>
      <c r="DS144" s="9" t="s">
        <v>137</v>
      </c>
      <c r="DT144" s="9" t="s">
        <v>181</v>
      </c>
      <c r="DU144" s="9" t="s">
        <v>168</v>
      </c>
      <c r="DV144" s="9" t="str">
        <f>VLOOKUP(DU144,Metadata!$B$2:$C$7,2,FALSE)</f>
        <v>0 - 3 years</v>
      </c>
    </row>
    <row r="145" spans="1:126">
      <c r="A145" s="13">
        <v>144</v>
      </c>
      <c r="B145" s="9" t="s">
        <v>135</v>
      </c>
      <c r="C145" s="9" t="str">
        <f>VLOOKUP(B145,Metadata!$M$2:$N$6,2,FALSE)</f>
        <v>Permanent Employee</v>
      </c>
      <c r="D145" s="9" t="s">
        <v>136</v>
      </c>
      <c r="E145" s="9" t="s">
        <v>137</v>
      </c>
      <c r="F145" s="9" t="s">
        <v>138</v>
      </c>
      <c r="G145" s="9" t="s">
        <v>172</v>
      </c>
      <c r="H145" s="9" t="str">
        <f>IF(G145="","",VLOOKUP(G145,Metadata!$J$2:$K$22,2,FALSE))</f>
        <v>Porto Metropolitan Area</v>
      </c>
      <c r="I145" s="9" t="s">
        <v>138</v>
      </c>
      <c r="J145" s="9" t="str">
        <f>IF(I145="","",VLOOKUP(I145,Metadata!$P$2:$Q$43,2,FALSE))</f>
        <v>Europe</v>
      </c>
      <c r="K145" s="9" t="str">
        <f t="shared" si="0"/>
        <v>Portugal</v>
      </c>
      <c r="L145" s="9" t="s">
        <v>172</v>
      </c>
      <c r="M145" s="9" t="str">
        <f>IF(L145="","",VLOOKUP(L145,Metadata!$J$2:$K$22,2,FALSE))</f>
        <v>Porto Metropolitan Area</v>
      </c>
      <c r="N145" s="9" t="s">
        <v>205</v>
      </c>
      <c r="O145" s="9" t="s">
        <v>137</v>
      </c>
      <c r="P145" s="9" t="s">
        <v>137</v>
      </c>
      <c r="Q145" s="10" t="str">
        <f t="shared" si="1"/>
        <v>Full Office Job</v>
      </c>
      <c r="R145" s="10">
        <v>5</v>
      </c>
      <c r="S145" s="9" t="s">
        <v>161</v>
      </c>
      <c r="T145" s="9" t="s">
        <v>137</v>
      </c>
      <c r="U145" s="9" t="str">
        <f>IF(S145&lt;&gt;"",S145,IF(T145&lt;&gt;"",VLOOKUP(T145,Metadata!$S$2:$T$228,2,FALSE),""))</f>
        <v>Full-Stack Developer</v>
      </c>
      <c r="V145" s="9" t="s">
        <v>256</v>
      </c>
      <c r="W145" s="9" t="s">
        <v>137</v>
      </c>
      <c r="X145" s="9" t="s">
        <v>242</v>
      </c>
      <c r="Y145" s="9" t="s">
        <v>137</v>
      </c>
      <c r="Z145" s="9" t="s">
        <v>146</v>
      </c>
      <c r="AA145" s="9" t="s">
        <v>165</v>
      </c>
      <c r="AB145" s="9" t="s">
        <v>253</v>
      </c>
      <c r="AC145" s="9" t="s">
        <v>147</v>
      </c>
      <c r="AD145" s="9"/>
      <c r="AE145" s="9"/>
      <c r="AF145" s="9"/>
      <c r="AG145" s="9" t="s">
        <v>166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 t="s">
        <v>324</v>
      </c>
      <c r="AU145" s="9"/>
      <c r="AV145" s="9"/>
      <c r="AW145" s="9"/>
      <c r="AX145" s="9"/>
      <c r="AY145" s="9"/>
      <c r="AZ145" s="9"/>
      <c r="BA145" s="9" t="s">
        <v>178</v>
      </c>
      <c r="BB145" s="9"/>
      <c r="BC145" s="9"/>
      <c r="BD145" s="9"/>
      <c r="BE145" s="9"/>
      <c r="BF145" s="9"/>
      <c r="BG145" s="9"/>
      <c r="BH145" s="9"/>
      <c r="BI145" s="9"/>
      <c r="BJ145" s="9" t="s">
        <v>167</v>
      </c>
      <c r="BK145" s="9"/>
      <c r="BL145" s="9"/>
      <c r="BM145" s="9"/>
      <c r="BN145" s="9"/>
      <c r="BO145" s="9"/>
      <c r="BP145" s="9"/>
      <c r="BQ145" s="9"/>
      <c r="BR145" s="9" t="s">
        <v>247</v>
      </c>
      <c r="BS145" s="9"/>
      <c r="BT145" s="9"/>
      <c r="BU145" s="9"/>
      <c r="BV145" s="9"/>
      <c r="BW145" s="9"/>
      <c r="BX145" s="9"/>
      <c r="BY145" s="9"/>
      <c r="BZ145" s="9" t="s">
        <v>346</v>
      </c>
      <c r="CA145" s="10"/>
      <c r="CB145" s="10" t="str">
        <f t="shared" si="5"/>
        <v/>
      </c>
      <c r="CC145" s="10"/>
      <c r="CD145" s="9" t="str">
        <f t="shared" si="2"/>
        <v/>
      </c>
      <c r="CE145" s="9" t="s">
        <v>168</v>
      </c>
      <c r="CF145" s="9" t="s">
        <v>225</v>
      </c>
      <c r="CG145" s="9">
        <f>IF(CF145="","",VLOOKUP(CF145,Metadata!$D$2:$H$20,2,FALSE))</f>
        <v>22500</v>
      </c>
      <c r="CH145" s="9">
        <f>IF(CF145="","",VLOOKUP(CF145,Metadata!$D$2:$H$20,4,FALSE))</f>
        <v>20000</v>
      </c>
      <c r="CI145" s="9">
        <f>IF(CF145="","",VLOOKUP(CF145,Metadata!$D$2:$H$20,5,FALSE))</f>
        <v>25000</v>
      </c>
      <c r="CJ145" s="9">
        <f t="shared" si="3"/>
        <v>22500</v>
      </c>
      <c r="CK145" s="9" t="s">
        <v>153</v>
      </c>
      <c r="CL145" s="10">
        <v>5</v>
      </c>
      <c r="CM145" s="10">
        <v>3</v>
      </c>
      <c r="CN145" s="10">
        <v>7</v>
      </c>
      <c r="CO145" s="10">
        <v>5</v>
      </c>
      <c r="CP145" s="10">
        <v>6</v>
      </c>
      <c r="CQ145" s="10">
        <v>6</v>
      </c>
      <c r="CR145" s="10">
        <v>4</v>
      </c>
      <c r="CS145" s="10">
        <v>5</v>
      </c>
      <c r="CT145" s="10">
        <v>5</v>
      </c>
      <c r="CU145" s="10">
        <v>5</v>
      </c>
      <c r="CV145" s="10">
        <v>4</v>
      </c>
      <c r="CW145" s="10">
        <v>4</v>
      </c>
      <c r="CX145" s="10">
        <v>6</v>
      </c>
      <c r="CY145" s="10">
        <v>7</v>
      </c>
      <c r="CZ145" s="10">
        <v>6</v>
      </c>
      <c r="DA145" s="10">
        <v>5</v>
      </c>
      <c r="DB145" s="10">
        <v>4</v>
      </c>
      <c r="DC145" s="10">
        <v>4</v>
      </c>
      <c r="DD145" s="10">
        <v>3</v>
      </c>
      <c r="DE145" s="10">
        <v>5</v>
      </c>
      <c r="DF145" s="10">
        <v>5</v>
      </c>
      <c r="DG145" s="10">
        <v>6</v>
      </c>
      <c r="DH145" s="10">
        <v>5</v>
      </c>
      <c r="DI145" s="10">
        <v>5</v>
      </c>
      <c r="DJ145" s="10">
        <v>5</v>
      </c>
      <c r="DK145" s="10">
        <v>4</v>
      </c>
      <c r="DL145" s="10">
        <v>5</v>
      </c>
      <c r="DM145" s="9" t="s">
        <v>154</v>
      </c>
      <c r="DN145" s="10">
        <v>1996</v>
      </c>
      <c r="DO145" s="9">
        <f t="shared" si="4"/>
        <v>25</v>
      </c>
      <c r="DP145" s="9" t="s">
        <v>155</v>
      </c>
      <c r="DQ145" s="9" t="s">
        <v>202</v>
      </c>
      <c r="DR145" s="9" t="s">
        <v>157</v>
      </c>
      <c r="DS145" s="9" t="s">
        <v>137</v>
      </c>
      <c r="DT145" s="9" t="s">
        <v>181</v>
      </c>
      <c r="DU145" s="9" t="s">
        <v>168</v>
      </c>
      <c r="DV145" s="9" t="str">
        <f>VLOOKUP(DU145,Metadata!$B$2:$C$7,2,FALSE)</f>
        <v>0 - 3 years</v>
      </c>
    </row>
    <row r="146" spans="1:126">
      <c r="A146" s="13">
        <v>145</v>
      </c>
      <c r="B146" s="9" t="s">
        <v>135</v>
      </c>
      <c r="C146" s="9" t="str">
        <f>VLOOKUP(B146,Metadata!$M$2:$N$6,2,FALSE)</f>
        <v>Permanent Employee</v>
      </c>
      <c r="D146" s="9" t="s">
        <v>136</v>
      </c>
      <c r="E146" s="9" t="s">
        <v>137</v>
      </c>
      <c r="F146" s="9" t="s">
        <v>138</v>
      </c>
      <c r="G146" s="9" t="s">
        <v>172</v>
      </c>
      <c r="H146" s="9" t="str">
        <f>IF(G146="","",VLOOKUP(G146,Metadata!$J$2:$K$22,2,FALSE))</f>
        <v>Porto Metropolitan Area</v>
      </c>
      <c r="I146" s="9" t="s">
        <v>292</v>
      </c>
      <c r="J146" s="9" t="str">
        <f>IF(I146="","",VLOOKUP(I146,Metadata!$P$2:$Q$43,2,FALSE))</f>
        <v>North America</v>
      </c>
      <c r="K146" s="9" t="str">
        <f t="shared" si="0"/>
        <v>International</v>
      </c>
      <c r="L146" s="9" t="s">
        <v>137</v>
      </c>
      <c r="M146" s="9" t="str">
        <f>IF(L146="","",VLOOKUP(L146,Metadata!$J$2:$K$22,2,FALSE))</f>
        <v/>
      </c>
      <c r="N146" s="9" t="s">
        <v>141</v>
      </c>
      <c r="O146" s="9" t="s">
        <v>137</v>
      </c>
      <c r="P146" s="9" t="s">
        <v>142</v>
      </c>
      <c r="Q146" s="10" t="str">
        <f t="shared" si="1"/>
        <v>Full Office Job</v>
      </c>
      <c r="R146" s="10">
        <v>5</v>
      </c>
      <c r="S146" s="9" t="s">
        <v>290</v>
      </c>
      <c r="T146" s="9" t="s">
        <v>137</v>
      </c>
      <c r="U146" s="9" t="str">
        <f>IF(S146&lt;&gt;"",S146,IF(T146&lt;&gt;"",VLOOKUP(T146,Metadata!$S$2:$T$228,2,FALSE),""))</f>
        <v>Quality Assurance/Testing</v>
      </c>
      <c r="V146" s="9" t="s">
        <v>162</v>
      </c>
      <c r="W146" s="9" t="s">
        <v>137</v>
      </c>
      <c r="X146" s="9" t="s">
        <v>208</v>
      </c>
      <c r="Y146" s="9" t="s">
        <v>137</v>
      </c>
      <c r="Z146" s="9" t="s">
        <v>224</v>
      </c>
      <c r="AA146" s="9" t="s">
        <v>137</v>
      </c>
      <c r="AB146" s="9" t="s">
        <v>253</v>
      </c>
      <c r="AC146" s="9" t="s">
        <v>147</v>
      </c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 t="s">
        <v>178</v>
      </c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 t="s">
        <v>150</v>
      </c>
      <c r="BZ146" s="9" t="s">
        <v>137</v>
      </c>
      <c r="CA146" s="10"/>
      <c r="CB146" s="10" t="str">
        <f t="shared" si="5"/>
        <v/>
      </c>
      <c r="CC146" s="10"/>
      <c r="CD146" s="9" t="str">
        <f t="shared" si="2"/>
        <v/>
      </c>
      <c r="CE146" s="9" t="s">
        <v>151</v>
      </c>
      <c r="CF146" s="9" t="s">
        <v>188</v>
      </c>
      <c r="CG146" s="9">
        <f>IF(CF146="","",VLOOKUP(CF146,Metadata!$D$2:$H$20,2,FALSE))</f>
        <v>17500</v>
      </c>
      <c r="CH146" s="9">
        <f>IF(CF146="","",VLOOKUP(CF146,Metadata!$D$2:$H$20,4,FALSE))</f>
        <v>15000</v>
      </c>
      <c r="CI146" s="9">
        <f>IF(CF146="","",VLOOKUP(CF146,Metadata!$D$2:$H$20,5,FALSE))</f>
        <v>20000</v>
      </c>
      <c r="CJ146" s="9">
        <f t="shared" si="3"/>
        <v>17500</v>
      </c>
      <c r="CK146" s="9" t="s">
        <v>189</v>
      </c>
      <c r="CL146" s="10">
        <v>4</v>
      </c>
      <c r="CM146" s="10">
        <v>3</v>
      </c>
      <c r="CN146" s="10">
        <v>7</v>
      </c>
      <c r="CO146" s="10">
        <v>6</v>
      </c>
      <c r="CP146" s="10">
        <v>6</v>
      </c>
      <c r="CQ146" s="10">
        <v>5</v>
      </c>
      <c r="CR146" s="10">
        <v>5</v>
      </c>
      <c r="CS146" s="10">
        <v>6</v>
      </c>
      <c r="CT146" s="10">
        <v>6</v>
      </c>
      <c r="CU146" s="10">
        <v>5</v>
      </c>
      <c r="CV146" s="10">
        <v>4</v>
      </c>
      <c r="CW146" s="10">
        <v>4</v>
      </c>
      <c r="CX146" s="10">
        <v>6</v>
      </c>
      <c r="CY146" s="10">
        <v>4</v>
      </c>
      <c r="CZ146" s="10">
        <v>5</v>
      </c>
      <c r="DA146" s="10">
        <v>6</v>
      </c>
      <c r="DB146" s="10">
        <v>6</v>
      </c>
      <c r="DC146" s="10">
        <v>6</v>
      </c>
      <c r="DD146" s="10">
        <v>4</v>
      </c>
      <c r="DE146" s="10">
        <v>5</v>
      </c>
      <c r="DF146" s="10">
        <v>4</v>
      </c>
      <c r="DG146" s="10">
        <v>6</v>
      </c>
      <c r="DH146" s="10">
        <v>4</v>
      </c>
      <c r="DI146" s="10">
        <v>6</v>
      </c>
      <c r="DJ146" s="10">
        <v>4</v>
      </c>
      <c r="DK146" s="10">
        <v>5</v>
      </c>
      <c r="DL146" s="10">
        <v>5</v>
      </c>
      <c r="DM146" s="9" t="s">
        <v>154</v>
      </c>
      <c r="DN146" s="10">
        <v>1973</v>
      </c>
      <c r="DO146" s="9">
        <f t="shared" si="4"/>
        <v>48</v>
      </c>
      <c r="DP146" s="9" t="s">
        <v>222</v>
      </c>
      <c r="DQ146" s="9" t="s">
        <v>156</v>
      </c>
      <c r="DR146" s="9" t="s">
        <v>157</v>
      </c>
      <c r="DS146" s="9" t="s">
        <v>137</v>
      </c>
      <c r="DT146" s="9" t="s">
        <v>181</v>
      </c>
      <c r="DU146" s="9" t="s">
        <v>158</v>
      </c>
      <c r="DV146" s="9" t="str">
        <f>VLOOKUP(DU146,Metadata!$B$2:$C$7,2,FALSE)</f>
        <v>6+ years</v>
      </c>
    </row>
    <row r="147" spans="1:126">
      <c r="A147" s="13">
        <v>146</v>
      </c>
      <c r="B147" s="9" t="s">
        <v>135</v>
      </c>
      <c r="C147" s="9" t="str">
        <f>VLOOKUP(B147,Metadata!$M$2:$N$6,2,FALSE)</f>
        <v>Permanent Employee</v>
      </c>
      <c r="D147" s="9" t="s">
        <v>159</v>
      </c>
      <c r="E147" s="9" t="s">
        <v>137</v>
      </c>
      <c r="F147" s="9" t="s">
        <v>138</v>
      </c>
      <c r="G147" s="9" t="s">
        <v>140</v>
      </c>
      <c r="H147" s="9" t="str">
        <f>IF(G147="","",VLOOKUP(G147,Metadata!$J$2:$K$22,2,FALSE))</f>
        <v>Lisbon Metropolitan Area</v>
      </c>
      <c r="I147" s="9" t="s">
        <v>138</v>
      </c>
      <c r="J147" s="9" t="str">
        <f>IF(I147="","",VLOOKUP(I147,Metadata!$P$2:$Q$43,2,FALSE))</f>
        <v>Europe</v>
      </c>
      <c r="K147" s="9" t="str">
        <f t="shared" si="0"/>
        <v>Portugal</v>
      </c>
      <c r="L147" s="9" t="s">
        <v>140</v>
      </c>
      <c r="M147" s="9" t="str">
        <f>IF(L147="","",VLOOKUP(L147,Metadata!$J$2:$K$22,2,FALSE))</f>
        <v>Lisbon Metropolitan Area</v>
      </c>
      <c r="N147" s="9" t="s">
        <v>141</v>
      </c>
      <c r="O147" s="9" t="s">
        <v>137</v>
      </c>
      <c r="P147" s="9" t="s">
        <v>142</v>
      </c>
      <c r="Q147" s="10" t="str">
        <f t="shared" si="1"/>
        <v>Full Office Job</v>
      </c>
      <c r="R147" s="10">
        <v>5</v>
      </c>
      <c r="S147" s="9" t="s">
        <v>183</v>
      </c>
      <c r="T147" s="9" t="s">
        <v>137</v>
      </c>
      <c r="U147" s="9" t="str">
        <f>IF(S147&lt;&gt;"",S147,IF(T147&lt;&gt;"",VLOOKUP(T147,Metadata!$S$2:$T$228,2,FALSE),""))</f>
        <v>Product Owner/Product Manager</v>
      </c>
      <c r="V147" s="9" t="s">
        <v>256</v>
      </c>
      <c r="W147" s="9" t="s">
        <v>137</v>
      </c>
      <c r="X147" s="9" t="s">
        <v>242</v>
      </c>
      <c r="Y147" s="9" t="s">
        <v>137</v>
      </c>
      <c r="Z147" s="9" t="s">
        <v>146</v>
      </c>
      <c r="AA147" s="9" t="s">
        <v>137</v>
      </c>
      <c r="AB147" s="9" t="s">
        <v>137</v>
      </c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 t="s">
        <v>150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 t="s">
        <v>150</v>
      </c>
      <c r="BZ147" s="9" t="s">
        <v>137</v>
      </c>
      <c r="CA147" s="10"/>
      <c r="CB147" s="10" t="str">
        <f t="shared" si="5"/>
        <v/>
      </c>
      <c r="CC147" s="10"/>
      <c r="CD147" s="9" t="str">
        <f t="shared" si="2"/>
        <v/>
      </c>
      <c r="CE147" s="9" t="s">
        <v>232</v>
      </c>
      <c r="CF147" s="9" t="s">
        <v>328</v>
      </c>
      <c r="CG147" s="9">
        <f>IF(CF147="","",VLOOKUP(CF147,Metadata!$D$2:$H$20,2,FALSE))</f>
        <v>72500</v>
      </c>
      <c r="CH147" s="9">
        <f>IF(CF147="","",VLOOKUP(CF147,Metadata!$D$2:$H$20,4,FALSE))</f>
        <v>70000</v>
      </c>
      <c r="CI147" s="9">
        <f>IF(CF147="","",VLOOKUP(CF147,Metadata!$D$2:$H$20,5,FALSE))</f>
        <v>75000</v>
      </c>
      <c r="CJ147" s="9">
        <f t="shared" si="3"/>
        <v>72500</v>
      </c>
      <c r="CK147" s="9" t="s">
        <v>153</v>
      </c>
      <c r="CL147" s="10">
        <v>6</v>
      </c>
      <c r="CM147" s="10">
        <v>1</v>
      </c>
      <c r="CN147" s="10">
        <v>4</v>
      </c>
      <c r="CO147" s="10">
        <v>6</v>
      </c>
      <c r="CP147" s="10">
        <v>3</v>
      </c>
      <c r="CQ147" s="10">
        <v>5</v>
      </c>
      <c r="CR147" s="10">
        <v>4</v>
      </c>
      <c r="CS147" s="10">
        <v>3</v>
      </c>
      <c r="CT147" s="10">
        <v>6</v>
      </c>
      <c r="CU147" s="10">
        <v>1</v>
      </c>
      <c r="CV147" s="10">
        <v>3</v>
      </c>
      <c r="CW147" s="10">
        <v>2</v>
      </c>
      <c r="CX147" s="10">
        <v>5</v>
      </c>
      <c r="CY147" s="10">
        <v>4</v>
      </c>
      <c r="CZ147" s="10">
        <v>3</v>
      </c>
      <c r="DA147" s="10">
        <v>3</v>
      </c>
      <c r="DB147" s="10">
        <v>2</v>
      </c>
      <c r="DC147" s="10">
        <v>6</v>
      </c>
      <c r="DD147" s="10">
        <v>3</v>
      </c>
      <c r="DE147" s="10">
        <v>6</v>
      </c>
      <c r="DF147" s="10">
        <v>5</v>
      </c>
      <c r="DG147" s="10">
        <v>7</v>
      </c>
      <c r="DH147" s="10">
        <v>4</v>
      </c>
      <c r="DI147" s="10">
        <v>7</v>
      </c>
      <c r="DJ147" s="10">
        <v>7</v>
      </c>
      <c r="DK147" s="10">
        <v>5</v>
      </c>
      <c r="DL147" s="10">
        <v>5</v>
      </c>
      <c r="DM147" s="9" t="s">
        <v>154</v>
      </c>
      <c r="DN147" s="10">
        <v>1988</v>
      </c>
      <c r="DO147" s="9">
        <f t="shared" si="4"/>
        <v>33</v>
      </c>
      <c r="DP147" s="9" t="s">
        <v>155</v>
      </c>
      <c r="DQ147" s="9" t="s">
        <v>156</v>
      </c>
      <c r="DR147" s="9" t="s">
        <v>157</v>
      </c>
      <c r="DS147" s="9" t="s">
        <v>137</v>
      </c>
      <c r="DT147" s="9" t="s">
        <v>181</v>
      </c>
      <c r="DU147" s="9" t="s">
        <v>158</v>
      </c>
      <c r="DV147" s="9" t="str">
        <f>VLOOKUP(DU147,Metadata!$B$2:$C$7,2,FALSE)</f>
        <v>6+ years</v>
      </c>
    </row>
    <row r="148" spans="1:126">
      <c r="A148" s="13">
        <v>147</v>
      </c>
      <c r="B148" s="9" t="s">
        <v>135</v>
      </c>
      <c r="C148" s="9" t="str">
        <f>VLOOKUP(B148,Metadata!$M$2:$N$6,2,FALSE)</f>
        <v>Permanent Employee</v>
      </c>
      <c r="D148" s="9" t="s">
        <v>159</v>
      </c>
      <c r="E148" s="9" t="s">
        <v>137</v>
      </c>
      <c r="F148" s="9" t="s">
        <v>138</v>
      </c>
      <c r="G148" s="9" t="s">
        <v>263</v>
      </c>
      <c r="H148" s="9" t="str">
        <f>IF(G148="","",VLOOKUP(G148,Metadata!$J$2:$K$22,2,FALSE))</f>
        <v>North</v>
      </c>
      <c r="I148" s="9" t="s">
        <v>138</v>
      </c>
      <c r="J148" s="9" t="str">
        <f>IF(I148="","",VLOOKUP(I148,Metadata!$P$2:$Q$43,2,FALSE))</f>
        <v>Europe</v>
      </c>
      <c r="K148" s="9" t="str">
        <f t="shared" si="0"/>
        <v>Portugal</v>
      </c>
      <c r="L148" s="9" t="s">
        <v>172</v>
      </c>
      <c r="M148" s="9" t="str">
        <f>IF(L148="","",VLOOKUP(L148,Metadata!$J$2:$K$22,2,FALSE))</f>
        <v>Porto Metropolitan Area</v>
      </c>
      <c r="N148" s="9" t="s">
        <v>141</v>
      </c>
      <c r="O148" s="9" t="s">
        <v>137</v>
      </c>
      <c r="P148" s="9" t="s">
        <v>191</v>
      </c>
      <c r="Q148" s="10" t="str">
        <f t="shared" si="1"/>
        <v>Remote Job (full or flexible)</v>
      </c>
      <c r="R148" s="10">
        <v>5</v>
      </c>
      <c r="S148" s="9" t="s">
        <v>161</v>
      </c>
      <c r="T148" s="9" t="s">
        <v>137</v>
      </c>
      <c r="U148" s="9" t="str">
        <f>IF(S148&lt;&gt;"",S148,IF(T148&lt;&gt;"",VLOOKUP(T148,Metadata!$S$2:$T$228,2,FALSE),""))</f>
        <v>Full-Stack Developer</v>
      </c>
      <c r="V148" s="9" t="s">
        <v>217</v>
      </c>
      <c r="W148" s="9" t="s">
        <v>137</v>
      </c>
      <c r="X148" s="9" t="s">
        <v>145</v>
      </c>
      <c r="Y148" s="9" t="s">
        <v>137</v>
      </c>
      <c r="Z148" s="9" t="s">
        <v>218</v>
      </c>
      <c r="AA148" s="9" t="s">
        <v>165</v>
      </c>
      <c r="AB148" s="9" t="s">
        <v>137</v>
      </c>
      <c r="AC148" s="9" t="s">
        <v>147</v>
      </c>
      <c r="AD148" s="9"/>
      <c r="AE148" s="9" t="s">
        <v>194</v>
      </c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 t="s">
        <v>178</v>
      </c>
      <c r="BB148" s="9"/>
      <c r="BC148" s="9"/>
      <c r="BD148" s="9"/>
      <c r="BE148" s="9"/>
      <c r="BF148" s="9"/>
      <c r="BG148" s="9"/>
      <c r="BH148" s="9"/>
      <c r="BI148" s="9"/>
      <c r="BJ148" s="9" t="s">
        <v>167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10"/>
      <c r="CB148" s="10" t="str">
        <f t="shared" si="5"/>
        <v/>
      </c>
      <c r="CC148" s="10"/>
      <c r="CD148" s="9" t="str">
        <f t="shared" si="2"/>
        <v/>
      </c>
      <c r="CE148" s="9" t="s">
        <v>168</v>
      </c>
      <c r="CF148" s="9" t="s">
        <v>220</v>
      </c>
      <c r="CG148" s="9">
        <f>IF(CF148="","",VLOOKUP(CF148,Metadata!$D$2:$H$20,2,FALSE))</f>
        <v>27500</v>
      </c>
      <c r="CH148" s="9">
        <f>IF(CF148="","",VLOOKUP(CF148,Metadata!$D$2:$H$20,4,FALSE))</f>
        <v>25000</v>
      </c>
      <c r="CI148" s="9">
        <f>IF(CF148="","",VLOOKUP(CF148,Metadata!$D$2:$H$20,5,FALSE))</f>
        <v>30000</v>
      </c>
      <c r="CJ148" s="9">
        <f t="shared" si="3"/>
        <v>27500</v>
      </c>
      <c r="CK148" s="9" t="s">
        <v>221</v>
      </c>
      <c r="CL148" s="10">
        <v>5</v>
      </c>
      <c r="CM148" s="10">
        <v>3</v>
      </c>
      <c r="CN148" s="10">
        <v>6</v>
      </c>
      <c r="CO148" s="10">
        <v>6</v>
      </c>
      <c r="CP148" s="10">
        <v>4</v>
      </c>
      <c r="CQ148" s="10">
        <v>6</v>
      </c>
      <c r="CR148" s="10">
        <v>6</v>
      </c>
      <c r="CS148" s="10">
        <v>6</v>
      </c>
      <c r="CT148" s="10">
        <v>5</v>
      </c>
      <c r="CU148" s="10">
        <v>6</v>
      </c>
      <c r="CV148" s="10">
        <v>6</v>
      </c>
      <c r="CW148" s="10">
        <v>5</v>
      </c>
      <c r="CX148" s="10">
        <v>6</v>
      </c>
      <c r="CY148" s="10">
        <v>6</v>
      </c>
      <c r="CZ148" s="10">
        <v>5</v>
      </c>
      <c r="DA148" s="10">
        <v>5</v>
      </c>
      <c r="DB148" s="10">
        <v>4</v>
      </c>
      <c r="DC148" s="10">
        <v>6</v>
      </c>
      <c r="DD148" s="10">
        <v>4</v>
      </c>
      <c r="DE148" s="10">
        <v>6</v>
      </c>
      <c r="DF148" s="10">
        <v>5</v>
      </c>
      <c r="DG148" s="10">
        <v>5</v>
      </c>
      <c r="DH148" s="10">
        <v>4</v>
      </c>
      <c r="DI148" s="10">
        <v>6</v>
      </c>
      <c r="DJ148" s="10">
        <v>4</v>
      </c>
      <c r="DK148" s="10">
        <v>4</v>
      </c>
      <c r="DL148" s="10">
        <v>4</v>
      </c>
      <c r="DM148" s="9" t="s">
        <v>154</v>
      </c>
      <c r="DN148" s="10">
        <v>1983</v>
      </c>
      <c r="DO148" s="9">
        <f t="shared" si="4"/>
        <v>38</v>
      </c>
      <c r="DP148" s="9" t="s">
        <v>155</v>
      </c>
      <c r="DQ148" s="9" t="s">
        <v>156</v>
      </c>
      <c r="DR148" s="9" t="s">
        <v>157</v>
      </c>
      <c r="DS148" s="9" t="s">
        <v>137</v>
      </c>
      <c r="DT148" s="9" t="s">
        <v>181</v>
      </c>
      <c r="DU148" s="9" t="s">
        <v>223</v>
      </c>
      <c r="DV148" s="9" t="str">
        <f>VLOOKUP(DU148,Metadata!$B$2:$C$7,2,FALSE)</f>
        <v>3 - 6 years</v>
      </c>
    </row>
    <row r="149" spans="1:126">
      <c r="A149" s="13">
        <v>148</v>
      </c>
      <c r="B149" s="9" t="s">
        <v>135</v>
      </c>
      <c r="C149" s="9" t="str">
        <f>VLOOKUP(B149,Metadata!$M$2:$N$6,2,FALSE)</f>
        <v>Permanent Employee</v>
      </c>
      <c r="D149" s="9" t="s">
        <v>159</v>
      </c>
      <c r="E149" s="9" t="s">
        <v>137</v>
      </c>
      <c r="F149" s="9" t="s">
        <v>138</v>
      </c>
      <c r="G149" s="9" t="s">
        <v>140</v>
      </c>
      <c r="H149" s="9" t="str">
        <f>IF(G149="","",VLOOKUP(G149,Metadata!$J$2:$K$22,2,FALSE))</f>
        <v>Lisbon Metropolitan Area</v>
      </c>
      <c r="I149" s="9" t="s">
        <v>138</v>
      </c>
      <c r="J149" s="9" t="str">
        <f>IF(I149="","",VLOOKUP(I149,Metadata!$P$2:$Q$43,2,FALSE))</f>
        <v>Europe</v>
      </c>
      <c r="K149" s="9" t="str">
        <f t="shared" si="0"/>
        <v>Portugal</v>
      </c>
      <c r="L149" s="9" t="s">
        <v>140</v>
      </c>
      <c r="M149" s="9" t="str">
        <f>IF(L149="","",VLOOKUP(L149,Metadata!$J$2:$K$22,2,FALSE))</f>
        <v>Lisbon Metropolitan Area</v>
      </c>
      <c r="N149" s="9" t="s">
        <v>141</v>
      </c>
      <c r="O149" s="9" t="s">
        <v>137</v>
      </c>
      <c r="P149" s="9" t="s">
        <v>142</v>
      </c>
      <c r="Q149" s="10" t="str">
        <f t="shared" si="1"/>
        <v>Full Office Job</v>
      </c>
      <c r="R149" s="10">
        <v>6</v>
      </c>
      <c r="S149" s="9" t="s">
        <v>192</v>
      </c>
      <c r="T149" s="9" t="s">
        <v>137</v>
      </c>
      <c r="U149" s="9" t="str">
        <f>IF(S149&lt;&gt;"",S149,IF(T149&lt;&gt;"",VLOOKUP(T149,Metadata!$S$2:$T$228,2,FALSE),""))</f>
        <v>Back-End Developer</v>
      </c>
      <c r="V149" s="9" t="s">
        <v>207</v>
      </c>
      <c r="W149" s="9" t="s">
        <v>137</v>
      </c>
      <c r="X149" s="9" t="s">
        <v>269</v>
      </c>
      <c r="Y149" s="9" t="s">
        <v>137</v>
      </c>
      <c r="Z149" s="9" t="s">
        <v>262</v>
      </c>
      <c r="AA149" s="9" t="s">
        <v>137</v>
      </c>
      <c r="AB149" s="9" t="s">
        <v>137</v>
      </c>
      <c r="AC149" s="9" t="s">
        <v>147</v>
      </c>
      <c r="AD149" s="9" t="s">
        <v>148</v>
      </c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 t="s">
        <v>219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10"/>
      <c r="CB149" s="10" t="str">
        <f t="shared" si="5"/>
        <v/>
      </c>
      <c r="CC149" s="10"/>
      <c r="CD149" s="9" t="str">
        <f t="shared" si="2"/>
        <v/>
      </c>
      <c r="CE149" s="9" t="s">
        <v>151</v>
      </c>
      <c r="CF149" s="9" t="s">
        <v>220</v>
      </c>
      <c r="CG149" s="9">
        <f>IF(CF149="","",VLOOKUP(CF149,Metadata!$D$2:$H$20,2,FALSE))</f>
        <v>27500</v>
      </c>
      <c r="CH149" s="9">
        <f>IF(CF149="","",VLOOKUP(CF149,Metadata!$D$2:$H$20,4,FALSE))</f>
        <v>25000</v>
      </c>
      <c r="CI149" s="9">
        <f>IF(CF149="","",VLOOKUP(CF149,Metadata!$D$2:$H$20,5,FALSE))</f>
        <v>30000</v>
      </c>
      <c r="CJ149" s="9">
        <f t="shared" si="3"/>
        <v>27500</v>
      </c>
      <c r="CK149" s="9" t="s">
        <v>221</v>
      </c>
      <c r="CL149" s="10">
        <v>3</v>
      </c>
      <c r="CM149" s="10">
        <v>4</v>
      </c>
      <c r="CN149" s="10">
        <v>6</v>
      </c>
      <c r="CO149" s="10">
        <v>6</v>
      </c>
      <c r="CP149" s="10">
        <v>7</v>
      </c>
      <c r="CQ149" s="10">
        <v>6</v>
      </c>
      <c r="CR149" s="10">
        <v>6</v>
      </c>
      <c r="CS149" s="10">
        <v>6</v>
      </c>
      <c r="CT149" s="10">
        <v>7</v>
      </c>
      <c r="CU149" s="10">
        <v>6</v>
      </c>
      <c r="CV149" s="10">
        <v>6</v>
      </c>
      <c r="CW149" s="10">
        <v>5</v>
      </c>
      <c r="CX149" s="10">
        <v>5</v>
      </c>
      <c r="CY149" s="10">
        <v>6</v>
      </c>
      <c r="CZ149" s="10">
        <v>5</v>
      </c>
      <c r="DA149" s="10">
        <v>6</v>
      </c>
      <c r="DB149" s="10">
        <v>6</v>
      </c>
      <c r="DC149" s="10">
        <v>6</v>
      </c>
      <c r="DD149" s="10">
        <v>6</v>
      </c>
      <c r="DE149" s="10">
        <v>6</v>
      </c>
      <c r="DF149" s="10">
        <v>6</v>
      </c>
      <c r="DG149" s="10">
        <v>6</v>
      </c>
      <c r="DH149" s="10">
        <v>6</v>
      </c>
      <c r="DI149" s="10">
        <v>7</v>
      </c>
      <c r="DJ149" s="10">
        <v>4</v>
      </c>
      <c r="DK149" s="10">
        <v>5</v>
      </c>
      <c r="DL149" s="10">
        <v>7</v>
      </c>
      <c r="DM149" s="9" t="s">
        <v>154</v>
      </c>
      <c r="DN149" s="10">
        <v>1986</v>
      </c>
      <c r="DO149" s="9">
        <f t="shared" si="4"/>
        <v>35</v>
      </c>
      <c r="DP149" s="9" t="s">
        <v>155</v>
      </c>
      <c r="DQ149" s="9" t="s">
        <v>202</v>
      </c>
      <c r="DR149" s="9" t="s">
        <v>157</v>
      </c>
      <c r="DS149" s="9" t="s">
        <v>137</v>
      </c>
      <c r="DT149" s="9" t="s">
        <v>181</v>
      </c>
      <c r="DU149" s="9" t="s">
        <v>223</v>
      </c>
      <c r="DV149" s="9" t="str">
        <f>VLOOKUP(DU149,Metadata!$B$2:$C$7,2,FALSE)</f>
        <v>3 - 6 years</v>
      </c>
    </row>
    <row r="150" spans="1:126">
      <c r="A150" s="13">
        <v>149</v>
      </c>
      <c r="B150" s="9" t="s">
        <v>135</v>
      </c>
      <c r="C150" s="9" t="str">
        <f>VLOOKUP(B150,Metadata!$M$2:$N$6,2,FALSE)</f>
        <v>Permanent Employee</v>
      </c>
      <c r="D150" s="9" t="s">
        <v>136</v>
      </c>
      <c r="E150" s="9" t="s">
        <v>137</v>
      </c>
      <c r="F150" s="9" t="s">
        <v>138</v>
      </c>
      <c r="G150" s="9" t="s">
        <v>275</v>
      </c>
      <c r="H150" s="9" t="str">
        <f>IF(G150="","",VLOOKUP(G150,Metadata!$J$2:$K$22,2,FALSE))</f>
        <v>Centre</v>
      </c>
      <c r="I150" s="9" t="s">
        <v>138</v>
      </c>
      <c r="J150" s="9" t="str">
        <f>IF(I150="","",VLOOKUP(I150,Metadata!$P$2:$Q$43,2,FALSE))</f>
        <v>Europe</v>
      </c>
      <c r="K150" s="9" t="str">
        <f t="shared" si="0"/>
        <v>Portugal</v>
      </c>
      <c r="L150" s="9" t="s">
        <v>275</v>
      </c>
      <c r="M150" s="9" t="str">
        <f>IF(L150="","",VLOOKUP(L150,Metadata!$J$2:$K$22,2,FALSE))</f>
        <v>Centre</v>
      </c>
      <c r="N150" s="9" t="s">
        <v>205</v>
      </c>
      <c r="O150" s="9" t="s">
        <v>137</v>
      </c>
      <c r="P150" s="9" t="s">
        <v>137</v>
      </c>
      <c r="Q150" s="10" t="str">
        <f t="shared" si="1"/>
        <v>Full Office Job</v>
      </c>
      <c r="R150" s="10">
        <v>7</v>
      </c>
      <c r="S150" s="9" t="s">
        <v>161</v>
      </c>
      <c r="T150" s="9" t="s">
        <v>137</v>
      </c>
      <c r="U150" s="9" t="str">
        <f>IF(S150&lt;&gt;"",S150,IF(T150&lt;&gt;"",VLOOKUP(T150,Metadata!$S$2:$T$228,2,FALSE),""))</f>
        <v>Full-Stack Developer</v>
      </c>
      <c r="V150" s="9" t="s">
        <v>323</v>
      </c>
      <c r="W150" s="9" t="s">
        <v>137</v>
      </c>
      <c r="X150" s="9" t="s">
        <v>163</v>
      </c>
      <c r="Y150" s="9" t="s">
        <v>137</v>
      </c>
      <c r="Z150" s="9" t="s">
        <v>193</v>
      </c>
      <c r="AA150" s="9" t="s">
        <v>165</v>
      </c>
      <c r="AB150" s="9" t="s">
        <v>137</v>
      </c>
      <c r="AC150" s="9" t="s">
        <v>147</v>
      </c>
      <c r="AD150" s="9"/>
      <c r="AE150" s="9" t="s">
        <v>194</v>
      </c>
      <c r="AF150" s="9"/>
      <c r="AG150" s="9" t="s">
        <v>166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 t="s">
        <v>178</v>
      </c>
      <c r="BB150" s="9"/>
      <c r="BC150" s="9"/>
      <c r="BD150" s="9"/>
      <c r="BE150" s="9"/>
      <c r="BF150" s="9"/>
      <c r="BG150" s="9"/>
      <c r="BH150" s="9"/>
      <c r="BI150" s="9"/>
      <c r="BJ150" s="9" t="s">
        <v>167</v>
      </c>
      <c r="BK150" s="9" t="s">
        <v>198</v>
      </c>
      <c r="BL150" s="9"/>
      <c r="BM150" s="9"/>
      <c r="BN150" s="9"/>
      <c r="BO150" s="9"/>
      <c r="BP150" s="9" t="s">
        <v>179</v>
      </c>
      <c r="BQ150" s="9"/>
      <c r="BR150" s="9" t="s">
        <v>247</v>
      </c>
      <c r="BS150" s="9"/>
      <c r="BT150" s="9"/>
      <c r="BU150" s="9"/>
      <c r="BV150" s="9"/>
      <c r="BW150" s="9"/>
      <c r="BX150" s="9"/>
      <c r="BY150" s="9"/>
      <c r="BZ150" s="9"/>
      <c r="CA150" s="10"/>
      <c r="CB150" s="10" t="str">
        <f t="shared" si="5"/>
        <v/>
      </c>
      <c r="CC150" s="10"/>
      <c r="CD150" s="9" t="str">
        <f t="shared" si="2"/>
        <v/>
      </c>
      <c r="CE150" s="9" t="s">
        <v>232</v>
      </c>
      <c r="CF150" s="9" t="s">
        <v>169</v>
      </c>
      <c r="CG150" s="9">
        <f>IF(CF150="","",VLOOKUP(CF150,Metadata!$D$2:$H$20,2,FALSE))</f>
        <v>12500</v>
      </c>
      <c r="CH150" s="9">
        <f>IF(CF150="","",VLOOKUP(CF150,Metadata!$D$2:$H$20,4,FALSE))</f>
        <v>0</v>
      </c>
      <c r="CI150" s="9">
        <f>IF(CF150="","",VLOOKUP(CF150,Metadata!$D$2:$H$20,5,FALSE))</f>
        <v>15000</v>
      </c>
      <c r="CJ150" s="9">
        <f t="shared" si="3"/>
        <v>12500</v>
      </c>
      <c r="CK150" s="9" t="s">
        <v>189</v>
      </c>
      <c r="CL150" s="10">
        <v>3</v>
      </c>
      <c r="CM150" s="10">
        <v>3</v>
      </c>
      <c r="CN150" s="10">
        <v>7</v>
      </c>
      <c r="CO150" s="10">
        <v>7</v>
      </c>
      <c r="CP150" s="10">
        <v>7</v>
      </c>
      <c r="CQ150" s="10">
        <v>7</v>
      </c>
      <c r="CR150" s="10">
        <v>7</v>
      </c>
      <c r="CS150" s="10">
        <v>7</v>
      </c>
      <c r="CT150" s="10">
        <v>7</v>
      </c>
      <c r="CU150" s="10">
        <v>7</v>
      </c>
      <c r="CV150" s="10">
        <v>7</v>
      </c>
      <c r="CW150" s="10">
        <v>1</v>
      </c>
      <c r="CX150" s="10">
        <v>5</v>
      </c>
      <c r="CY150" s="10">
        <v>4</v>
      </c>
      <c r="CZ150" s="10">
        <v>5</v>
      </c>
      <c r="DA150" s="10">
        <v>7</v>
      </c>
      <c r="DB150" s="10">
        <v>7</v>
      </c>
      <c r="DC150" s="10">
        <v>7</v>
      </c>
      <c r="DD150" s="10">
        <v>1</v>
      </c>
      <c r="DE150" s="10">
        <v>7</v>
      </c>
      <c r="DF150" s="10">
        <v>7</v>
      </c>
      <c r="DG150" s="10">
        <v>7</v>
      </c>
      <c r="DH150" s="10">
        <v>7</v>
      </c>
      <c r="DI150" s="10">
        <v>7</v>
      </c>
      <c r="DJ150" s="10">
        <v>1</v>
      </c>
      <c r="DK150" s="10">
        <v>7</v>
      </c>
      <c r="DL150" s="10">
        <v>7</v>
      </c>
      <c r="DM150" s="9" t="s">
        <v>154</v>
      </c>
      <c r="DN150" s="10">
        <v>1996</v>
      </c>
      <c r="DO150" s="9">
        <f t="shared" si="4"/>
        <v>25</v>
      </c>
      <c r="DP150" s="9" t="s">
        <v>222</v>
      </c>
      <c r="DQ150" s="9" t="s">
        <v>202</v>
      </c>
      <c r="DR150" s="9" t="s">
        <v>157</v>
      </c>
      <c r="DS150" s="9" t="s">
        <v>137</v>
      </c>
      <c r="DT150" s="9" t="s">
        <v>181</v>
      </c>
      <c r="DU150" s="9" t="s">
        <v>168</v>
      </c>
      <c r="DV150" s="9" t="str">
        <f>VLOOKUP(DU150,Metadata!$B$2:$C$7,2,FALSE)</f>
        <v>0 - 3 years</v>
      </c>
    </row>
    <row r="151" spans="1:126">
      <c r="A151" s="13">
        <v>150</v>
      </c>
      <c r="B151" s="9" t="s">
        <v>135</v>
      </c>
      <c r="C151" s="9" t="str">
        <f>VLOOKUP(B151,Metadata!$M$2:$N$6,2,FALSE)</f>
        <v>Permanent Employee</v>
      </c>
      <c r="D151" s="9" t="s">
        <v>159</v>
      </c>
      <c r="E151" s="9" t="s">
        <v>137</v>
      </c>
      <c r="F151" s="9" t="s">
        <v>138</v>
      </c>
      <c r="G151" s="9" t="s">
        <v>310</v>
      </c>
      <c r="H151" s="9" t="str">
        <f>IF(G151="","",VLOOKUP(G151,Metadata!$J$2:$K$22,2,FALSE))</f>
        <v>Other</v>
      </c>
      <c r="I151" s="9" t="s">
        <v>138</v>
      </c>
      <c r="J151" s="9" t="str">
        <f>IF(I151="","",VLOOKUP(I151,Metadata!$P$2:$Q$43,2,FALSE))</f>
        <v>Europe</v>
      </c>
      <c r="K151" s="9" t="str">
        <f t="shared" si="0"/>
        <v>Portugal</v>
      </c>
      <c r="L151" s="9" t="s">
        <v>291</v>
      </c>
      <c r="M151" s="9" t="str">
        <f>IF(L151="","",VLOOKUP(L151,Metadata!$J$2:$K$22,2,FALSE))</f>
        <v>Centre</v>
      </c>
      <c r="N151" s="9" t="s">
        <v>141</v>
      </c>
      <c r="O151" s="9" t="s">
        <v>137</v>
      </c>
      <c r="P151" s="9" t="s">
        <v>142</v>
      </c>
      <c r="Q151" s="10" t="str">
        <f t="shared" si="1"/>
        <v>Full Office Job</v>
      </c>
      <c r="R151" s="10">
        <v>5</v>
      </c>
      <c r="S151" s="9" t="s">
        <v>216</v>
      </c>
      <c r="T151" s="9" t="s">
        <v>137</v>
      </c>
      <c r="U151" s="9" t="str">
        <f>IF(S151&lt;&gt;"",S151,IF(T151&lt;&gt;"",VLOOKUP(T151,Metadata!$S$2:$T$228,2,FALSE),""))</f>
        <v>Front-End Developer</v>
      </c>
      <c r="V151" s="9" t="s">
        <v>207</v>
      </c>
      <c r="W151" s="9" t="s">
        <v>137</v>
      </c>
      <c r="X151" s="9" t="s">
        <v>163</v>
      </c>
      <c r="Y151" s="9" t="s">
        <v>137</v>
      </c>
      <c r="Z151" s="9" t="s">
        <v>262</v>
      </c>
      <c r="AA151" s="9" t="s">
        <v>137</v>
      </c>
      <c r="AB151" s="9" t="s">
        <v>137</v>
      </c>
      <c r="AC151" s="9"/>
      <c r="AD151" s="9" t="s">
        <v>148</v>
      </c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 t="s">
        <v>198</v>
      </c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10"/>
      <c r="CB151" s="10" t="str">
        <f t="shared" si="5"/>
        <v/>
      </c>
      <c r="CC151" s="10"/>
      <c r="CD151" s="9" t="str">
        <f t="shared" si="2"/>
        <v/>
      </c>
      <c r="CE151" s="9" t="s">
        <v>232</v>
      </c>
      <c r="CF151" s="9" t="s">
        <v>169</v>
      </c>
      <c r="CG151" s="9">
        <f>IF(CF151="","",VLOOKUP(CF151,Metadata!$D$2:$H$20,2,FALSE))</f>
        <v>12500</v>
      </c>
      <c r="CH151" s="9">
        <f>IF(CF151="","",VLOOKUP(CF151,Metadata!$D$2:$H$20,4,FALSE))</f>
        <v>0</v>
      </c>
      <c r="CI151" s="9">
        <f>IF(CF151="","",VLOOKUP(CF151,Metadata!$D$2:$H$20,5,FALSE))</f>
        <v>15000</v>
      </c>
      <c r="CJ151" s="9">
        <f t="shared" si="3"/>
        <v>12500</v>
      </c>
      <c r="CK151" s="9" t="s">
        <v>221</v>
      </c>
      <c r="CL151" s="10">
        <v>5</v>
      </c>
      <c r="CM151" s="10">
        <v>4</v>
      </c>
      <c r="CN151" s="10">
        <v>5</v>
      </c>
      <c r="CO151" s="10">
        <v>4</v>
      </c>
      <c r="CP151" s="10">
        <v>7</v>
      </c>
      <c r="CQ151" s="10">
        <v>6</v>
      </c>
      <c r="CR151" s="10">
        <v>5</v>
      </c>
      <c r="CS151" s="10">
        <v>7</v>
      </c>
      <c r="CT151" s="10">
        <v>5</v>
      </c>
      <c r="CU151" s="10">
        <v>5</v>
      </c>
      <c r="CV151" s="10">
        <v>5</v>
      </c>
      <c r="CW151" s="10">
        <v>4</v>
      </c>
      <c r="CX151" s="10">
        <v>5</v>
      </c>
      <c r="CY151" s="10">
        <v>5</v>
      </c>
      <c r="CZ151" s="10">
        <v>6</v>
      </c>
      <c r="DA151" s="10">
        <v>4</v>
      </c>
      <c r="DB151" s="10">
        <v>5</v>
      </c>
      <c r="DC151" s="10">
        <v>5</v>
      </c>
      <c r="DD151" s="10">
        <v>5</v>
      </c>
      <c r="DE151" s="10">
        <v>5</v>
      </c>
      <c r="DF151" s="10">
        <v>5</v>
      </c>
      <c r="DG151" s="10">
        <v>6</v>
      </c>
      <c r="DH151" s="10">
        <v>4</v>
      </c>
      <c r="DI151" s="10">
        <v>4</v>
      </c>
      <c r="DJ151" s="10">
        <v>4</v>
      </c>
      <c r="DK151" s="10">
        <v>4</v>
      </c>
      <c r="DL151" s="10">
        <v>5</v>
      </c>
      <c r="DM151" s="9" t="s">
        <v>154</v>
      </c>
      <c r="DN151" s="10">
        <v>1995</v>
      </c>
      <c r="DO151" s="9">
        <f t="shared" si="4"/>
        <v>26</v>
      </c>
      <c r="DP151" s="9" t="s">
        <v>155</v>
      </c>
      <c r="DQ151" s="9" t="s">
        <v>202</v>
      </c>
      <c r="DR151" s="9" t="s">
        <v>157</v>
      </c>
      <c r="DS151" s="9" t="s">
        <v>137</v>
      </c>
      <c r="DT151" s="9" t="s">
        <v>181</v>
      </c>
      <c r="DU151" s="9" t="s">
        <v>233</v>
      </c>
      <c r="DV151" s="9" t="str">
        <f>VLOOKUP(DU151,Metadata!$B$2:$C$7,2,FALSE)</f>
        <v>0 - 3 years</v>
      </c>
    </row>
    <row r="152" spans="1:126">
      <c r="A152" s="13">
        <v>151</v>
      </c>
      <c r="B152" s="9" t="s">
        <v>135</v>
      </c>
      <c r="C152" s="9" t="str">
        <f>VLOOKUP(B152,Metadata!$M$2:$N$6,2,FALSE)</f>
        <v>Permanent Employee</v>
      </c>
      <c r="D152" s="9" t="s">
        <v>159</v>
      </c>
      <c r="E152" s="9" t="s">
        <v>137</v>
      </c>
      <c r="F152" s="9" t="s">
        <v>138</v>
      </c>
      <c r="G152" s="9" t="s">
        <v>160</v>
      </c>
      <c r="H152" s="9" t="str">
        <f>IF(G152="","",VLOOKUP(G152,Metadata!$J$2:$K$22,2,FALSE))</f>
        <v>Centre</v>
      </c>
      <c r="I152" s="9" t="s">
        <v>138</v>
      </c>
      <c r="J152" s="9" t="str">
        <f>IF(I152="","",VLOOKUP(I152,Metadata!$P$2:$Q$43,2,FALSE))</f>
        <v>Europe</v>
      </c>
      <c r="K152" s="9" t="str">
        <f t="shared" si="0"/>
        <v>Portugal</v>
      </c>
      <c r="L152" s="9" t="s">
        <v>190</v>
      </c>
      <c r="M152" s="9" t="str">
        <f>IF(L152="","",VLOOKUP(L152,Metadata!$J$2:$K$22,2,FALSE))</f>
        <v>North</v>
      </c>
      <c r="N152" s="9" t="s">
        <v>141</v>
      </c>
      <c r="O152" s="9" t="s">
        <v>137</v>
      </c>
      <c r="P152" s="9" t="s">
        <v>191</v>
      </c>
      <c r="Q152" s="10" t="str">
        <f t="shared" si="1"/>
        <v>Remote Job (full or flexible)</v>
      </c>
      <c r="R152" s="10">
        <v>7</v>
      </c>
      <c r="S152" s="9" t="s">
        <v>137</v>
      </c>
      <c r="T152" s="9" t="s">
        <v>348</v>
      </c>
      <c r="U152" s="9" t="str">
        <f>IF(S152&lt;&gt;"",S152,IF(T152&lt;&gt;"",VLOOKUP(T152,Metadata!$S$2:$T$228,2,FALSE),""))</f>
        <v>DevOps Engineer</v>
      </c>
      <c r="V152" s="9" t="s">
        <v>144</v>
      </c>
      <c r="W152" s="9" t="s">
        <v>137</v>
      </c>
      <c r="X152" s="9" t="s">
        <v>175</v>
      </c>
      <c r="Y152" s="9" t="s">
        <v>137</v>
      </c>
      <c r="Z152" s="9" t="s">
        <v>262</v>
      </c>
      <c r="AA152" s="9" t="s">
        <v>137</v>
      </c>
      <c r="AB152" s="9" t="s">
        <v>137</v>
      </c>
      <c r="AC152" s="9"/>
      <c r="AD152" s="9"/>
      <c r="AE152" s="9"/>
      <c r="AF152" s="9"/>
      <c r="AG152" s="9"/>
      <c r="AH152" s="9"/>
      <c r="AI152" s="9"/>
      <c r="AJ152" s="9" t="s">
        <v>185</v>
      </c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 t="s">
        <v>330</v>
      </c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 t="s">
        <v>349</v>
      </c>
      <c r="CA152" s="10"/>
      <c r="CB152" s="10" t="str">
        <f t="shared" si="5"/>
        <v/>
      </c>
      <c r="CC152" s="10"/>
      <c r="CD152" s="9" t="str">
        <f t="shared" si="2"/>
        <v/>
      </c>
      <c r="CE152" s="9" t="s">
        <v>168</v>
      </c>
      <c r="CF152" s="9" t="s">
        <v>225</v>
      </c>
      <c r="CG152" s="9">
        <f>IF(CF152="","",VLOOKUP(CF152,Metadata!$D$2:$H$20,2,FALSE))</f>
        <v>22500</v>
      </c>
      <c r="CH152" s="9">
        <f>IF(CF152="","",VLOOKUP(CF152,Metadata!$D$2:$H$20,4,FALSE))</f>
        <v>20000</v>
      </c>
      <c r="CI152" s="9">
        <f>IF(CF152="","",VLOOKUP(CF152,Metadata!$D$2:$H$20,5,FALSE))</f>
        <v>25000</v>
      </c>
      <c r="CJ152" s="9">
        <f t="shared" si="3"/>
        <v>22500</v>
      </c>
      <c r="CK152" s="9" t="s">
        <v>221</v>
      </c>
      <c r="CL152" s="10">
        <v>6</v>
      </c>
      <c r="CM152" s="10">
        <v>2</v>
      </c>
      <c r="CN152" s="10">
        <v>7</v>
      </c>
      <c r="CO152" s="10">
        <v>5</v>
      </c>
      <c r="CP152" s="10">
        <v>5</v>
      </c>
      <c r="CQ152" s="10">
        <v>4</v>
      </c>
      <c r="CR152" s="10">
        <v>7</v>
      </c>
      <c r="CS152" s="10">
        <v>6</v>
      </c>
      <c r="CT152" s="10">
        <v>7</v>
      </c>
      <c r="CU152" s="10">
        <v>6</v>
      </c>
      <c r="CV152" s="10">
        <v>5</v>
      </c>
      <c r="CW152" s="10">
        <v>4</v>
      </c>
      <c r="CX152" s="10">
        <v>7</v>
      </c>
      <c r="CY152" s="10">
        <v>5</v>
      </c>
      <c r="CZ152" s="10">
        <v>7</v>
      </c>
      <c r="DA152" s="10">
        <v>4</v>
      </c>
      <c r="DB152" s="10">
        <v>4</v>
      </c>
      <c r="DC152" s="10">
        <v>7</v>
      </c>
      <c r="DD152" s="10">
        <v>3</v>
      </c>
      <c r="DE152" s="10">
        <v>5</v>
      </c>
      <c r="DF152" s="10">
        <v>5</v>
      </c>
      <c r="DG152" s="10">
        <v>4</v>
      </c>
      <c r="DH152" s="10">
        <v>6</v>
      </c>
      <c r="DI152" s="10">
        <v>7</v>
      </c>
      <c r="DJ152" s="10">
        <v>4</v>
      </c>
      <c r="DK152" s="10">
        <v>5</v>
      </c>
      <c r="DL152" s="10">
        <v>1</v>
      </c>
      <c r="DM152" s="9" t="s">
        <v>154</v>
      </c>
      <c r="DN152" s="10">
        <v>1990</v>
      </c>
      <c r="DO152" s="9">
        <f t="shared" si="4"/>
        <v>31</v>
      </c>
      <c r="DP152" s="9" t="s">
        <v>155</v>
      </c>
      <c r="DQ152" s="9" t="s">
        <v>202</v>
      </c>
      <c r="DR152" s="9" t="s">
        <v>157</v>
      </c>
      <c r="DS152" s="9" t="s">
        <v>137</v>
      </c>
      <c r="DT152" s="9" t="s">
        <v>181</v>
      </c>
      <c r="DU152" s="9" t="s">
        <v>223</v>
      </c>
      <c r="DV152" s="9" t="str">
        <f>VLOOKUP(DU152,Metadata!$B$2:$C$7,2,FALSE)</f>
        <v>3 - 6 years</v>
      </c>
    </row>
    <row r="153" spans="1:126">
      <c r="A153" s="13">
        <v>152</v>
      </c>
      <c r="B153" s="9" t="s">
        <v>135</v>
      </c>
      <c r="C153" s="9" t="str">
        <f>VLOOKUP(B153,Metadata!$M$2:$N$6,2,FALSE)</f>
        <v>Permanent Employee</v>
      </c>
      <c r="D153" s="9" t="s">
        <v>159</v>
      </c>
      <c r="E153" s="9" t="s">
        <v>137</v>
      </c>
      <c r="F153" s="9" t="s">
        <v>138</v>
      </c>
      <c r="G153" s="9" t="s">
        <v>265</v>
      </c>
      <c r="H153" s="9" t="str">
        <f>IF(G153="","",VLOOKUP(G153,Metadata!$J$2:$K$22,2,FALSE))</f>
        <v>Azores and Madeira</v>
      </c>
      <c r="I153" s="9" t="s">
        <v>138</v>
      </c>
      <c r="J153" s="9" t="str">
        <f>IF(I153="","",VLOOKUP(I153,Metadata!$P$2:$Q$43,2,FALSE))</f>
        <v>Europe</v>
      </c>
      <c r="K153" s="9" t="str">
        <f t="shared" si="0"/>
        <v>Portugal</v>
      </c>
      <c r="L153" s="9" t="s">
        <v>265</v>
      </c>
      <c r="M153" s="9" t="str">
        <f>IF(L153="","",VLOOKUP(L153,Metadata!$J$2:$K$22,2,FALSE))</f>
        <v>Azores and Madeira</v>
      </c>
      <c r="N153" s="9" t="s">
        <v>214</v>
      </c>
      <c r="O153" s="9" t="s">
        <v>239</v>
      </c>
      <c r="P153" s="9" t="s">
        <v>142</v>
      </c>
      <c r="Q153" s="10" t="str">
        <f t="shared" si="1"/>
        <v>Full Office Job</v>
      </c>
      <c r="R153" s="10">
        <v>5</v>
      </c>
      <c r="S153" s="9" t="s">
        <v>192</v>
      </c>
      <c r="T153" s="9" t="s">
        <v>137</v>
      </c>
      <c r="U153" s="9" t="str">
        <f>IF(S153&lt;&gt;"",S153,IF(T153&lt;&gt;"",VLOOKUP(T153,Metadata!$S$2:$T$228,2,FALSE),""))</f>
        <v>Back-End Developer</v>
      </c>
      <c r="V153" s="9" t="s">
        <v>323</v>
      </c>
      <c r="W153" s="9" t="s">
        <v>137</v>
      </c>
      <c r="X153" s="9" t="s">
        <v>163</v>
      </c>
      <c r="Y153" s="9" t="s">
        <v>137</v>
      </c>
      <c r="Z153" s="9" t="s">
        <v>262</v>
      </c>
      <c r="AA153" s="9" t="s">
        <v>165</v>
      </c>
      <c r="AB153" s="9" t="s">
        <v>137</v>
      </c>
      <c r="AC153" s="9"/>
      <c r="AD153" s="9"/>
      <c r="AE153" s="9"/>
      <c r="AF153" s="9" t="s">
        <v>243</v>
      </c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 t="s">
        <v>178</v>
      </c>
      <c r="BB153" s="9"/>
      <c r="BC153" s="9"/>
      <c r="BD153" s="9"/>
      <c r="BE153" s="9"/>
      <c r="BF153" s="9"/>
      <c r="BG153" s="9"/>
      <c r="BH153" s="9"/>
      <c r="BI153" s="9"/>
      <c r="BJ153" s="9" t="s">
        <v>167</v>
      </c>
      <c r="BK153" s="9"/>
      <c r="BL153" s="9"/>
      <c r="BM153" s="9"/>
      <c r="BN153" s="9"/>
      <c r="BO153" s="9" t="s">
        <v>257</v>
      </c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10"/>
      <c r="CB153" s="10" t="str">
        <f t="shared" si="5"/>
        <v/>
      </c>
      <c r="CC153" s="10"/>
      <c r="CD153" s="9" t="str">
        <f t="shared" si="2"/>
        <v/>
      </c>
      <c r="CE153" s="9" t="s">
        <v>168</v>
      </c>
      <c r="CF153" s="9" t="s">
        <v>225</v>
      </c>
      <c r="CG153" s="9">
        <f>IF(CF153="","",VLOOKUP(CF153,Metadata!$D$2:$H$20,2,FALSE))</f>
        <v>22500</v>
      </c>
      <c r="CH153" s="9">
        <f>IF(CF153="","",VLOOKUP(CF153,Metadata!$D$2:$H$20,4,FALSE))</f>
        <v>20000</v>
      </c>
      <c r="CI153" s="9">
        <f>IF(CF153="","",VLOOKUP(CF153,Metadata!$D$2:$H$20,5,FALSE))</f>
        <v>25000</v>
      </c>
      <c r="CJ153" s="9">
        <f t="shared" si="3"/>
        <v>22500</v>
      </c>
      <c r="CK153" s="9" t="s">
        <v>201</v>
      </c>
      <c r="CL153" s="10">
        <v>2</v>
      </c>
      <c r="CM153" s="10">
        <v>3</v>
      </c>
      <c r="CN153" s="10">
        <v>6</v>
      </c>
      <c r="CO153" s="10">
        <v>6</v>
      </c>
      <c r="CP153" s="10">
        <v>5</v>
      </c>
      <c r="CQ153" s="10">
        <v>6</v>
      </c>
      <c r="CR153" s="10">
        <v>4</v>
      </c>
      <c r="CS153" s="10">
        <v>7</v>
      </c>
      <c r="CT153" s="10">
        <v>7</v>
      </c>
      <c r="CU153" s="10">
        <v>7</v>
      </c>
      <c r="CV153" s="10">
        <v>4</v>
      </c>
      <c r="CW153" s="10">
        <v>7</v>
      </c>
      <c r="CX153" s="10">
        <v>7</v>
      </c>
      <c r="CY153" s="10">
        <v>7</v>
      </c>
      <c r="CZ153" s="10">
        <v>7</v>
      </c>
      <c r="DA153" s="10">
        <v>4</v>
      </c>
      <c r="DB153" s="10">
        <v>4</v>
      </c>
      <c r="DC153" s="10">
        <v>5</v>
      </c>
      <c r="DD153" s="10">
        <v>4</v>
      </c>
      <c r="DE153" s="10">
        <v>7</v>
      </c>
      <c r="DF153" s="10">
        <v>7</v>
      </c>
      <c r="DG153" s="10">
        <v>4</v>
      </c>
      <c r="DH153" s="10">
        <v>4</v>
      </c>
      <c r="DI153" s="10">
        <v>4</v>
      </c>
      <c r="DJ153" s="10">
        <v>3</v>
      </c>
      <c r="DK153" s="10">
        <v>5</v>
      </c>
      <c r="DL153" s="10">
        <v>7</v>
      </c>
      <c r="DM153" s="9" t="s">
        <v>154</v>
      </c>
      <c r="DN153" s="10">
        <v>1996</v>
      </c>
      <c r="DO153" s="9">
        <f t="shared" si="4"/>
        <v>25</v>
      </c>
      <c r="DP153" s="9" t="s">
        <v>155</v>
      </c>
      <c r="DQ153" s="9" t="s">
        <v>227</v>
      </c>
      <c r="DR153" s="9" t="s">
        <v>157</v>
      </c>
      <c r="DS153" s="9" t="s">
        <v>137</v>
      </c>
      <c r="DT153" s="9" t="s">
        <v>181</v>
      </c>
      <c r="DU153" s="9" t="s">
        <v>168</v>
      </c>
      <c r="DV153" s="9" t="str">
        <f>VLOOKUP(DU153,Metadata!$B$2:$C$7,2,FALSE)</f>
        <v>0 - 3 years</v>
      </c>
    </row>
    <row r="154" spans="1:126">
      <c r="A154" s="13">
        <v>153</v>
      </c>
      <c r="B154" s="9" t="s">
        <v>171</v>
      </c>
      <c r="C154" s="9" t="str">
        <f>VLOOKUP(B154,Metadata!$M$2:$N$6,2,FALSE)</f>
        <v>Contractor</v>
      </c>
      <c r="D154" s="9" t="s">
        <v>137</v>
      </c>
      <c r="E154" s="9" t="s">
        <v>136</v>
      </c>
      <c r="F154" s="9" t="s">
        <v>138</v>
      </c>
      <c r="G154" s="9" t="s">
        <v>190</v>
      </c>
      <c r="H154" s="9" t="str">
        <f>IF(G154="","",VLOOKUP(G154,Metadata!$J$2:$K$22,2,FALSE))</f>
        <v>North</v>
      </c>
      <c r="I154" s="9" t="s">
        <v>350</v>
      </c>
      <c r="J154" s="9" t="str">
        <f>IF(I154="","",VLOOKUP(I154,Metadata!$P$2:$Q$43,2,FALSE))</f>
        <v>South America</v>
      </c>
      <c r="K154" s="9" t="str">
        <f t="shared" si="0"/>
        <v>International</v>
      </c>
      <c r="L154" s="9" t="s">
        <v>137</v>
      </c>
      <c r="M154" s="9" t="str">
        <f>IF(L154="","",VLOOKUP(L154,Metadata!$J$2:$K$22,2,FALSE))</f>
        <v/>
      </c>
      <c r="N154" s="9" t="s">
        <v>141</v>
      </c>
      <c r="O154" s="9" t="s">
        <v>137</v>
      </c>
      <c r="P154" s="9" t="s">
        <v>142</v>
      </c>
      <c r="Q154" s="10" t="str">
        <f t="shared" si="1"/>
        <v>Full Office Job</v>
      </c>
      <c r="R154" s="10">
        <v>5</v>
      </c>
      <c r="S154" s="9" t="s">
        <v>183</v>
      </c>
      <c r="T154" s="9" t="s">
        <v>137</v>
      </c>
      <c r="U154" s="9" t="str">
        <f>IF(S154&lt;&gt;"",S154,IF(T154&lt;&gt;"",VLOOKUP(T154,Metadata!$S$2:$T$228,2,FALSE),""))</f>
        <v>Product Owner/Product Manager</v>
      </c>
      <c r="V154" s="9" t="s">
        <v>234</v>
      </c>
      <c r="W154" s="9" t="s">
        <v>137</v>
      </c>
      <c r="X154" s="9" t="s">
        <v>145</v>
      </c>
      <c r="Y154" s="9" t="s">
        <v>137</v>
      </c>
      <c r="Z154" s="9" t="s">
        <v>146</v>
      </c>
      <c r="AA154" s="9" t="s">
        <v>165</v>
      </c>
      <c r="AB154" s="9" t="s">
        <v>137</v>
      </c>
      <c r="AC154" s="9"/>
      <c r="AD154" s="9"/>
      <c r="AE154" s="9"/>
      <c r="AF154" s="9" t="s">
        <v>243</v>
      </c>
      <c r="AG154" s="9"/>
      <c r="AH154" s="9" t="s">
        <v>176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 t="s">
        <v>178</v>
      </c>
      <c r="BB154" s="9"/>
      <c r="BC154" s="9"/>
      <c r="BD154" s="9"/>
      <c r="BE154" s="9"/>
      <c r="BF154" s="9"/>
      <c r="BG154" s="9"/>
      <c r="BH154" s="9"/>
      <c r="BI154" s="9"/>
      <c r="BJ154" s="9" t="s">
        <v>167</v>
      </c>
      <c r="BK154" s="9"/>
      <c r="BL154" s="9"/>
      <c r="BM154" s="9"/>
      <c r="BN154" s="9"/>
      <c r="BO154" s="9" t="s">
        <v>257</v>
      </c>
      <c r="BP154" s="9"/>
      <c r="BQ154" s="9" t="s">
        <v>219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10">
        <v>12</v>
      </c>
      <c r="CB154" s="10" t="str">
        <f t="shared" si="5"/>
        <v>7 to 12 months</v>
      </c>
      <c r="CC154" s="10">
        <v>12.5</v>
      </c>
      <c r="CD154" s="9">
        <f t="shared" si="2"/>
        <v>20000</v>
      </c>
      <c r="CE154" s="9"/>
      <c r="CF154" s="9" t="s">
        <v>137</v>
      </c>
      <c r="CG154" s="9" t="str">
        <f>IF(CF154="","",VLOOKUP(CF154,Metadata!$D$2:$H$20,2,FALSE))</f>
        <v/>
      </c>
      <c r="CH154" s="9" t="str">
        <f>IF(CF154="","",VLOOKUP(CF154,Metadata!$D$2:$H$20,4,FALSE))</f>
        <v/>
      </c>
      <c r="CI154" s="9" t="str">
        <f>IF(CF154="","",VLOOKUP(CF154,Metadata!$D$2:$H$20,5,FALSE))</f>
        <v/>
      </c>
      <c r="CJ154" s="9">
        <f t="shared" si="3"/>
        <v>20000</v>
      </c>
      <c r="CK154" s="9" t="s">
        <v>221</v>
      </c>
      <c r="CL154" s="10">
        <v>5</v>
      </c>
      <c r="CM154" s="10">
        <v>5</v>
      </c>
      <c r="CN154" s="10">
        <v>7</v>
      </c>
      <c r="CO154" s="10">
        <v>5</v>
      </c>
      <c r="CP154" s="10">
        <v>7</v>
      </c>
      <c r="CQ154" s="10">
        <v>7</v>
      </c>
      <c r="CR154" s="10">
        <v>6</v>
      </c>
      <c r="CS154" s="10">
        <v>7</v>
      </c>
      <c r="CT154" s="10">
        <v>7</v>
      </c>
      <c r="CU154" s="10">
        <v>7</v>
      </c>
      <c r="CV154" s="10">
        <v>7</v>
      </c>
      <c r="CW154" s="10">
        <v>6</v>
      </c>
      <c r="CX154" s="10">
        <v>7</v>
      </c>
      <c r="CY154" s="10">
        <v>6</v>
      </c>
      <c r="CZ154" s="10">
        <v>7</v>
      </c>
      <c r="DA154" s="10">
        <v>7</v>
      </c>
      <c r="DB154" s="10">
        <v>7</v>
      </c>
      <c r="DC154" s="10">
        <v>7</v>
      </c>
      <c r="DD154" s="10">
        <v>7</v>
      </c>
      <c r="DE154" s="10">
        <v>7</v>
      </c>
      <c r="DF154" s="10">
        <v>7</v>
      </c>
      <c r="DG154" s="10">
        <v>7</v>
      </c>
      <c r="DH154" s="10">
        <v>7</v>
      </c>
      <c r="DI154" s="10">
        <v>7</v>
      </c>
      <c r="DJ154" s="10">
        <v>7</v>
      </c>
      <c r="DK154" s="10">
        <v>7</v>
      </c>
      <c r="DL154" s="10">
        <v>7</v>
      </c>
      <c r="DM154" s="9" t="s">
        <v>296</v>
      </c>
      <c r="DN154" s="10">
        <v>1976</v>
      </c>
      <c r="DO154" s="9">
        <f t="shared" si="4"/>
        <v>45</v>
      </c>
      <c r="DP154" s="9" t="s">
        <v>155</v>
      </c>
      <c r="DQ154" s="9" t="s">
        <v>202</v>
      </c>
      <c r="DR154" s="9" t="s">
        <v>170</v>
      </c>
      <c r="DS154" s="9" t="s">
        <v>137</v>
      </c>
      <c r="DT154" s="9" t="s">
        <v>181</v>
      </c>
      <c r="DU154" s="9" t="s">
        <v>158</v>
      </c>
      <c r="DV154" s="9" t="str">
        <f>VLOOKUP(DU154,Metadata!$B$2:$C$7,2,FALSE)</f>
        <v>6+ years</v>
      </c>
    </row>
    <row r="155" spans="1:126">
      <c r="A155" s="13">
        <v>154</v>
      </c>
      <c r="B155" s="9" t="s">
        <v>135</v>
      </c>
      <c r="C155" s="9" t="str">
        <f>VLOOKUP(B155,Metadata!$M$2:$N$6,2,FALSE)</f>
        <v>Permanent Employee</v>
      </c>
      <c r="D155" s="9" t="s">
        <v>136</v>
      </c>
      <c r="E155" s="9" t="s">
        <v>137</v>
      </c>
      <c r="F155" s="9" t="s">
        <v>138</v>
      </c>
      <c r="G155" s="9" t="s">
        <v>291</v>
      </c>
      <c r="H155" s="9" t="str">
        <f>IF(G155="","",VLOOKUP(G155,Metadata!$J$2:$K$22,2,FALSE))</f>
        <v>Centre</v>
      </c>
      <c r="I155" s="9" t="s">
        <v>138</v>
      </c>
      <c r="J155" s="9" t="str">
        <f>IF(I155="","",VLOOKUP(I155,Metadata!$P$2:$Q$43,2,FALSE))</f>
        <v>Europe</v>
      </c>
      <c r="K155" s="9" t="str">
        <f t="shared" si="0"/>
        <v>Portugal</v>
      </c>
      <c r="L155" s="9" t="s">
        <v>291</v>
      </c>
      <c r="M155" s="9" t="str">
        <f>IF(L155="","",VLOOKUP(L155,Metadata!$J$2:$K$22,2,FALSE))</f>
        <v>Centre</v>
      </c>
      <c r="N155" s="9" t="s">
        <v>205</v>
      </c>
      <c r="O155" s="9" t="s">
        <v>137</v>
      </c>
      <c r="P155" s="9" t="s">
        <v>137</v>
      </c>
      <c r="Q155" s="10" t="str">
        <f t="shared" si="1"/>
        <v>Full Office Job</v>
      </c>
      <c r="R155" s="10">
        <v>4</v>
      </c>
      <c r="S155" s="9" t="s">
        <v>161</v>
      </c>
      <c r="T155" s="9" t="s">
        <v>137</v>
      </c>
      <c r="U155" s="9" t="str">
        <f>IF(S155&lt;&gt;"",S155,IF(T155&lt;&gt;"",VLOOKUP(T155,Metadata!$S$2:$T$228,2,FALSE),""))</f>
        <v>Full-Stack Developer</v>
      </c>
      <c r="V155" s="9" t="s">
        <v>162</v>
      </c>
      <c r="W155" s="9" t="s">
        <v>137</v>
      </c>
      <c r="X155" s="9" t="s">
        <v>252</v>
      </c>
      <c r="Y155" s="9" t="s">
        <v>137</v>
      </c>
      <c r="Z155" s="9" t="s">
        <v>146</v>
      </c>
      <c r="AA155" s="9" t="s">
        <v>165</v>
      </c>
      <c r="AB155" s="9" t="s">
        <v>137</v>
      </c>
      <c r="AC155" s="9"/>
      <c r="AD155" s="9"/>
      <c r="AE155" s="9"/>
      <c r="AF155" s="9"/>
      <c r="AG155" s="9"/>
      <c r="AH155" s="9"/>
      <c r="AI155" s="9"/>
      <c r="AJ155" s="9" t="s">
        <v>185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 t="s">
        <v>178</v>
      </c>
      <c r="BB155" s="9"/>
      <c r="BC155" s="9"/>
      <c r="BD155" s="9"/>
      <c r="BE155" s="9"/>
      <c r="BF155" s="9"/>
      <c r="BG155" s="9"/>
      <c r="BH155" s="9"/>
      <c r="BI155" s="9" t="s">
        <v>351</v>
      </c>
      <c r="BJ155" s="9"/>
      <c r="BK155" s="9"/>
      <c r="BL155" s="9" t="s">
        <v>199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10"/>
      <c r="CB155" s="10" t="str">
        <f t="shared" si="5"/>
        <v/>
      </c>
      <c r="CC155" s="10"/>
      <c r="CD155" s="9" t="str">
        <f t="shared" si="2"/>
        <v/>
      </c>
      <c r="CE155" s="9" t="s">
        <v>168</v>
      </c>
      <c r="CF155" s="9" t="s">
        <v>188</v>
      </c>
      <c r="CG155" s="9">
        <f>IF(CF155="","",VLOOKUP(CF155,Metadata!$D$2:$H$20,2,FALSE))</f>
        <v>17500</v>
      </c>
      <c r="CH155" s="9">
        <f>IF(CF155="","",VLOOKUP(CF155,Metadata!$D$2:$H$20,4,FALSE))</f>
        <v>15000</v>
      </c>
      <c r="CI155" s="9">
        <f>IF(CF155="","",VLOOKUP(CF155,Metadata!$D$2:$H$20,5,FALSE))</f>
        <v>20000</v>
      </c>
      <c r="CJ155" s="9">
        <f t="shared" si="3"/>
        <v>17500</v>
      </c>
      <c r="CK155" s="9" t="s">
        <v>153</v>
      </c>
      <c r="CL155" s="10">
        <v>3</v>
      </c>
      <c r="CM155" s="10">
        <v>1</v>
      </c>
      <c r="CN155" s="10">
        <v>4</v>
      </c>
      <c r="CO155" s="10">
        <v>5</v>
      </c>
      <c r="CP155" s="10">
        <v>6</v>
      </c>
      <c r="CQ155" s="10">
        <v>6</v>
      </c>
      <c r="CR155" s="10">
        <v>4</v>
      </c>
      <c r="CS155" s="10">
        <v>5</v>
      </c>
      <c r="CT155" s="10">
        <v>5</v>
      </c>
      <c r="CU155" s="10">
        <v>5</v>
      </c>
      <c r="CV155" s="10">
        <v>6</v>
      </c>
      <c r="CW155" s="10">
        <v>5</v>
      </c>
      <c r="CX155" s="10">
        <v>5</v>
      </c>
      <c r="CY155" s="10">
        <v>6</v>
      </c>
      <c r="CZ155" s="10">
        <v>6</v>
      </c>
      <c r="DA155" s="10">
        <v>6</v>
      </c>
      <c r="DB155" s="10">
        <v>6</v>
      </c>
      <c r="DC155" s="10">
        <v>6</v>
      </c>
      <c r="DD155" s="10">
        <v>5</v>
      </c>
      <c r="DE155" s="10">
        <v>7</v>
      </c>
      <c r="DF155" s="10">
        <v>6</v>
      </c>
      <c r="DG155" s="10">
        <v>6</v>
      </c>
      <c r="DH155" s="10">
        <v>6</v>
      </c>
      <c r="DI155" s="10">
        <v>6</v>
      </c>
      <c r="DJ155" s="10">
        <v>6</v>
      </c>
      <c r="DK155" s="10">
        <v>4</v>
      </c>
      <c r="DL155" s="10">
        <v>4</v>
      </c>
      <c r="DM155" s="9" t="s">
        <v>154</v>
      </c>
      <c r="DN155" s="10">
        <v>1987</v>
      </c>
      <c r="DO155" s="9">
        <f t="shared" si="4"/>
        <v>34</v>
      </c>
      <c r="DP155" s="9" t="s">
        <v>155</v>
      </c>
      <c r="DQ155" s="9" t="s">
        <v>202</v>
      </c>
      <c r="DR155" s="9" t="s">
        <v>342</v>
      </c>
      <c r="DS155" s="9" t="s">
        <v>137</v>
      </c>
      <c r="DT155" s="9" t="s">
        <v>181</v>
      </c>
      <c r="DU155" s="9" t="s">
        <v>223</v>
      </c>
      <c r="DV155" s="9" t="str">
        <f>VLOOKUP(DU155,Metadata!$B$2:$C$7,2,FALSE)</f>
        <v>3 - 6 years</v>
      </c>
    </row>
    <row r="156" spans="1:126">
      <c r="A156" s="13">
        <v>155</v>
      </c>
      <c r="B156" s="9" t="s">
        <v>135</v>
      </c>
      <c r="C156" s="9" t="str">
        <f>VLOOKUP(B156,Metadata!$M$2:$N$6,2,FALSE)</f>
        <v>Permanent Employee</v>
      </c>
      <c r="D156" s="9" t="s">
        <v>159</v>
      </c>
      <c r="E156" s="9" t="s">
        <v>137</v>
      </c>
      <c r="F156" s="9" t="s">
        <v>138</v>
      </c>
      <c r="G156" s="9" t="s">
        <v>172</v>
      </c>
      <c r="H156" s="9" t="str">
        <f>IF(G156="","",VLOOKUP(G156,Metadata!$J$2:$K$22,2,FALSE))</f>
        <v>Porto Metropolitan Area</v>
      </c>
      <c r="I156" s="9" t="s">
        <v>138</v>
      </c>
      <c r="J156" s="9" t="str">
        <f>IF(I156="","",VLOOKUP(I156,Metadata!$P$2:$Q$43,2,FALSE))</f>
        <v>Europe</v>
      </c>
      <c r="K156" s="9" t="str">
        <f t="shared" si="0"/>
        <v>Portugal</v>
      </c>
      <c r="L156" s="9" t="s">
        <v>172</v>
      </c>
      <c r="M156" s="9" t="str">
        <f>IF(L156="","",VLOOKUP(L156,Metadata!$J$2:$K$22,2,FALSE))</f>
        <v>Porto Metropolitan Area</v>
      </c>
      <c r="N156" s="9" t="s">
        <v>141</v>
      </c>
      <c r="O156" s="9" t="s">
        <v>137</v>
      </c>
      <c r="P156" s="9" t="s">
        <v>191</v>
      </c>
      <c r="Q156" s="10" t="str">
        <f t="shared" si="1"/>
        <v>Remote Job (full or flexible)</v>
      </c>
      <c r="R156" s="10">
        <v>6</v>
      </c>
      <c r="S156" s="9" t="s">
        <v>338</v>
      </c>
      <c r="T156" s="9" t="s">
        <v>137</v>
      </c>
      <c r="U156" s="9" t="str">
        <f>IF(S156&lt;&gt;"",S156,IF(T156&lt;&gt;"",VLOOKUP(T156,Metadata!$S$2:$T$228,2,FALSE),""))</f>
        <v>Solutions Architect</v>
      </c>
      <c r="V156" s="9" t="s">
        <v>276</v>
      </c>
      <c r="W156" s="9" t="s">
        <v>137</v>
      </c>
      <c r="X156" s="9" t="s">
        <v>145</v>
      </c>
      <c r="Y156" s="9" t="s">
        <v>137</v>
      </c>
      <c r="Z156" s="9" t="s">
        <v>146</v>
      </c>
      <c r="AA156" s="9" t="s">
        <v>165</v>
      </c>
      <c r="AB156" s="9" t="s">
        <v>137</v>
      </c>
      <c r="AC156" s="9"/>
      <c r="AD156" s="9" t="s">
        <v>148</v>
      </c>
      <c r="AE156" s="9"/>
      <c r="AF156" s="9"/>
      <c r="AG156" s="9"/>
      <c r="AH156" s="9"/>
      <c r="AI156" s="9"/>
      <c r="AJ156" s="9" t="s">
        <v>185</v>
      </c>
      <c r="AK156" s="9"/>
      <c r="AL156" s="9" t="s">
        <v>177</v>
      </c>
      <c r="AM156" s="9"/>
      <c r="AN156" s="9"/>
      <c r="AO156" s="9"/>
      <c r="AP156" s="9"/>
      <c r="AQ156" s="9"/>
      <c r="AR156" s="9"/>
      <c r="AS156" s="9"/>
      <c r="AT156" s="9" t="s">
        <v>324</v>
      </c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 t="s">
        <v>219</v>
      </c>
      <c r="BR156" s="9" t="s">
        <v>247</v>
      </c>
      <c r="BS156" s="9"/>
      <c r="BT156" s="9"/>
      <c r="BU156" s="9"/>
      <c r="BV156" s="9"/>
      <c r="BW156" s="9"/>
      <c r="BX156" s="9"/>
      <c r="BY156" s="9"/>
      <c r="BZ156" s="9"/>
      <c r="CA156" s="10"/>
      <c r="CB156" s="10" t="str">
        <f t="shared" si="5"/>
        <v/>
      </c>
      <c r="CC156" s="10"/>
      <c r="CD156" s="9" t="str">
        <f t="shared" si="2"/>
        <v/>
      </c>
      <c r="CE156" s="9" t="s">
        <v>151</v>
      </c>
      <c r="CF156" s="9" t="s">
        <v>152</v>
      </c>
      <c r="CG156" s="9">
        <f>IF(CF156="","",VLOOKUP(CF156,Metadata!$D$2:$H$20,2,FALSE))</f>
        <v>32500</v>
      </c>
      <c r="CH156" s="9">
        <f>IF(CF156="","",VLOOKUP(CF156,Metadata!$D$2:$H$20,4,FALSE))</f>
        <v>30000</v>
      </c>
      <c r="CI156" s="9">
        <f>IF(CF156="","",VLOOKUP(CF156,Metadata!$D$2:$H$20,5,FALSE))</f>
        <v>35000</v>
      </c>
      <c r="CJ156" s="9">
        <f t="shared" si="3"/>
        <v>32500</v>
      </c>
      <c r="CK156" s="9" t="s">
        <v>153</v>
      </c>
      <c r="CL156" s="10">
        <v>4</v>
      </c>
      <c r="CM156" s="10">
        <v>3</v>
      </c>
      <c r="CN156" s="10">
        <v>7</v>
      </c>
      <c r="CO156" s="10">
        <v>6</v>
      </c>
      <c r="CP156" s="10">
        <v>6</v>
      </c>
      <c r="CQ156" s="10">
        <v>6</v>
      </c>
      <c r="CR156" s="10">
        <v>7</v>
      </c>
      <c r="CS156" s="10">
        <v>7</v>
      </c>
      <c r="CT156" s="10">
        <v>5</v>
      </c>
      <c r="CU156" s="10">
        <v>6</v>
      </c>
      <c r="CV156" s="10">
        <v>4</v>
      </c>
      <c r="CW156" s="10">
        <v>4</v>
      </c>
      <c r="CX156" s="10">
        <v>5</v>
      </c>
      <c r="CY156" s="10">
        <v>5</v>
      </c>
      <c r="CZ156" s="10">
        <v>5</v>
      </c>
      <c r="DA156" s="10">
        <v>5</v>
      </c>
      <c r="DB156" s="10">
        <v>3</v>
      </c>
      <c r="DC156" s="10">
        <v>6</v>
      </c>
      <c r="DD156" s="10">
        <v>1</v>
      </c>
      <c r="DE156" s="10">
        <v>4</v>
      </c>
      <c r="DF156" s="10">
        <v>5</v>
      </c>
      <c r="DG156" s="10">
        <v>6</v>
      </c>
      <c r="DH156" s="10">
        <v>5</v>
      </c>
      <c r="DI156" s="10">
        <v>5</v>
      </c>
      <c r="DJ156" s="10">
        <v>4</v>
      </c>
      <c r="DK156" s="10">
        <v>3</v>
      </c>
      <c r="DL156" s="10">
        <v>5</v>
      </c>
      <c r="DM156" s="9" t="s">
        <v>154</v>
      </c>
      <c r="DN156" s="10">
        <v>1984</v>
      </c>
      <c r="DO156" s="9">
        <f t="shared" si="4"/>
        <v>37</v>
      </c>
      <c r="DP156" s="9" t="s">
        <v>155</v>
      </c>
      <c r="DQ156" s="9" t="s">
        <v>156</v>
      </c>
      <c r="DR156" s="9" t="s">
        <v>157</v>
      </c>
      <c r="DS156" s="9" t="s">
        <v>137</v>
      </c>
      <c r="DT156" s="9" t="s">
        <v>181</v>
      </c>
      <c r="DU156" s="9" t="s">
        <v>203</v>
      </c>
      <c r="DV156" s="9" t="str">
        <f>VLOOKUP(DU156,Metadata!$B$2:$C$7,2,FALSE)</f>
        <v>6+ years</v>
      </c>
    </row>
    <row r="157" spans="1:126">
      <c r="A157" s="13">
        <v>156</v>
      </c>
      <c r="B157" s="9" t="s">
        <v>135</v>
      </c>
      <c r="C157" s="9" t="str">
        <f>VLOOKUP(B157,Metadata!$M$2:$N$6,2,FALSE)</f>
        <v>Permanent Employee</v>
      </c>
      <c r="D157" s="9" t="s">
        <v>159</v>
      </c>
      <c r="E157" s="9" t="s">
        <v>137</v>
      </c>
      <c r="F157" s="9" t="s">
        <v>138</v>
      </c>
      <c r="G157" s="9" t="s">
        <v>140</v>
      </c>
      <c r="H157" s="9" t="str">
        <f>IF(G157="","",VLOOKUP(G157,Metadata!$J$2:$K$22,2,FALSE))</f>
        <v>Lisbon Metropolitan Area</v>
      </c>
      <c r="I157" s="9" t="s">
        <v>228</v>
      </c>
      <c r="J157" s="9" t="str">
        <f>IF(I157="","",VLOOKUP(I157,Metadata!$P$2:$Q$43,2,FALSE))</f>
        <v>Europe</v>
      </c>
      <c r="K157" s="9" t="str">
        <f t="shared" si="0"/>
        <v>International</v>
      </c>
      <c r="L157" s="9" t="s">
        <v>137</v>
      </c>
      <c r="M157" s="9" t="str">
        <f>IF(L157="","",VLOOKUP(L157,Metadata!$J$2:$K$22,2,FALSE))</f>
        <v/>
      </c>
      <c r="N157" s="9" t="s">
        <v>141</v>
      </c>
      <c r="O157" s="9" t="s">
        <v>137</v>
      </c>
      <c r="P157" s="9" t="s">
        <v>142</v>
      </c>
      <c r="Q157" s="10" t="str">
        <f t="shared" si="1"/>
        <v>Full Office Job</v>
      </c>
      <c r="R157" s="10">
        <v>3</v>
      </c>
      <c r="S157" s="9" t="s">
        <v>216</v>
      </c>
      <c r="T157" s="9" t="s">
        <v>137</v>
      </c>
      <c r="U157" s="9" t="str">
        <f>IF(S157&lt;&gt;"",S157,IF(T157&lt;&gt;"",VLOOKUP(T157,Metadata!$S$2:$T$228,2,FALSE),""))</f>
        <v>Front-End Developer</v>
      </c>
      <c r="V157" s="9" t="s">
        <v>323</v>
      </c>
      <c r="W157" s="9" t="s">
        <v>137</v>
      </c>
      <c r="X157" s="9" t="s">
        <v>145</v>
      </c>
      <c r="Y157" s="9" t="s">
        <v>137</v>
      </c>
      <c r="Z157" s="9" t="s">
        <v>218</v>
      </c>
      <c r="AA157" s="9" t="s">
        <v>165</v>
      </c>
      <c r="AB157" s="9" t="s">
        <v>137</v>
      </c>
      <c r="AC157" s="9"/>
      <c r="AD157" s="9"/>
      <c r="AE157" s="9"/>
      <c r="AF157" s="9"/>
      <c r="AG157" s="9"/>
      <c r="AH157" s="9"/>
      <c r="AI157" s="9"/>
      <c r="AJ157" s="9" t="s">
        <v>185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 t="s">
        <v>178</v>
      </c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 t="s">
        <v>303</v>
      </c>
      <c r="BN157" s="9" t="s">
        <v>186</v>
      </c>
      <c r="BO157" s="9"/>
      <c r="BP157" s="9"/>
      <c r="BQ157" s="9"/>
      <c r="BR157" s="9"/>
      <c r="BS157" s="9" t="s">
        <v>200</v>
      </c>
      <c r="BT157" s="9"/>
      <c r="BU157" s="9"/>
      <c r="BV157" s="9"/>
      <c r="BW157" s="9"/>
      <c r="BX157" s="9"/>
      <c r="BY157" s="9"/>
      <c r="BZ157" s="9"/>
      <c r="CA157" s="10"/>
      <c r="CB157" s="10" t="str">
        <f t="shared" si="5"/>
        <v/>
      </c>
      <c r="CC157" s="10"/>
      <c r="CD157" s="9" t="str">
        <f t="shared" si="2"/>
        <v/>
      </c>
      <c r="CE157" s="9" t="s">
        <v>232</v>
      </c>
      <c r="CF157" s="9" t="s">
        <v>220</v>
      </c>
      <c r="CG157" s="9">
        <f>IF(CF157="","",VLOOKUP(CF157,Metadata!$D$2:$H$20,2,FALSE))</f>
        <v>27500</v>
      </c>
      <c r="CH157" s="9">
        <f>IF(CF157="","",VLOOKUP(CF157,Metadata!$D$2:$H$20,4,FALSE))</f>
        <v>25000</v>
      </c>
      <c r="CI157" s="9">
        <f>IF(CF157="","",VLOOKUP(CF157,Metadata!$D$2:$H$20,5,FALSE))</f>
        <v>30000</v>
      </c>
      <c r="CJ157" s="9">
        <f t="shared" si="3"/>
        <v>27500</v>
      </c>
      <c r="CK157" s="9" t="s">
        <v>153</v>
      </c>
      <c r="CL157" s="10">
        <v>6</v>
      </c>
      <c r="CM157" s="10">
        <v>3</v>
      </c>
      <c r="CN157" s="10">
        <v>5</v>
      </c>
      <c r="CO157" s="10">
        <v>5</v>
      </c>
      <c r="CP157" s="10">
        <v>7</v>
      </c>
      <c r="CQ157" s="10">
        <v>7</v>
      </c>
      <c r="CR157" s="10">
        <v>4</v>
      </c>
      <c r="CS157" s="10">
        <v>7</v>
      </c>
      <c r="CT157" s="10">
        <v>6</v>
      </c>
      <c r="CU157" s="10">
        <v>4</v>
      </c>
      <c r="CV157" s="10">
        <v>5</v>
      </c>
      <c r="CW157" s="10">
        <v>4</v>
      </c>
      <c r="CX157" s="10">
        <v>7</v>
      </c>
      <c r="CY157" s="10">
        <v>6</v>
      </c>
      <c r="CZ157" s="10">
        <v>5</v>
      </c>
      <c r="DA157" s="10">
        <v>3</v>
      </c>
      <c r="DB157" s="10">
        <v>3</v>
      </c>
      <c r="DC157" s="10">
        <v>6</v>
      </c>
      <c r="DD157" s="10">
        <v>4</v>
      </c>
      <c r="DE157" s="10">
        <v>7</v>
      </c>
      <c r="DF157" s="10">
        <v>6</v>
      </c>
      <c r="DG157" s="10">
        <v>5</v>
      </c>
      <c r="DH157" s="10">
        <v>5</v>
      </c>
      <c r="DI157" s="10">
        <v>6</v>
      </c>
      <c r="DJ157" s="10">
        <v>5</v>
      </c>
      <c r="DK157" s="10">
        <v>7</v>
      </c>
      <c r="DL157" s="10">
        <v>4</v>
      </c>
      <c r="DM157" s="9" t="s">
        <v>154</v>
      </c>
      <c r="DN157" s="10">
        <v>1998</v>
      </c>
      <c r="DO157" s="9">
        <f t="shared" si="4"/>
        <v>23</v>
      </c>
      <c r="DP157" s="9" t="s">
        <v>222</v>
      </c>
      <c r="DQ157" s="9" t="s">
        <v>156</v>
      </c>
      <c r="DR157" s="9" t="s">
        <v>342</v>
      </c>
      <c r="DS157" s="9" t="s">
        <v>137</v>
      </c>
      <c r="DT157" s="9" t="s">
        <v>181</v>
      </c>
      <c r="DU157" s="9" t="s">
        <v>233</v>
      </c>
      <c r="DV157" s="9" t="str">
        <f>VLOOKUP(DU157,Metadata!$B$2:$C$7,2,FALSE)</f>
        <v>0 - 3 years</v>
      </c>
    </row>
    <row r="158" spans="1:126">
      <c r="A158" s="13">
        <v>157</v>
      </c>
      <c r="B158" s="9" t="s">
        <v>135</v>
      </c>
      <c r="C158" s="9" t="str">
        <f>VLOOKUP(B158,Metadata!$M$2:$N$6,2,FALSE)</f>
        <v>Permanent Employee</v>
      </c>
      <c r="D158" s="9" t="s">
        <v>159</v>
      </c>
      <c r="E158" s="9" t="s">
        <v>137</v>
      </c>
      <c r="F158" s="9" t="s">
        <v>138</v>
      </c>
      <c r="G158" s="9" t="s">
        <v>190</v>
      </c>
      <c r="H158" s="9" t="str">
        <f>IF(G158="","",VLOOKUP(G158,Metadata!$J$2:$K$22,2,FALSE))</f>
        <v>North</v>
      </c>
      <c r="I158" s="9" t="s">
        <v>138</v>
      </c>
      <c r="J158" s="9" t="str">
        <f>IF(I158="","",VLOOKUP(I158,Metadata!$P$2:$Q$43,2,FALSE))</f>
        <v>Europe</v>
      </c>
      <c r="K158" s="9" t="str">
        <f t="shared" si="0"/>
        <v>Portugal</v>
      </c>
      <c r="L158" s="9" t="s">
        <v>190</v>
      </c>
      <c r="M158" s="9" t="str">
        <f>IF(L158="","",VLOOKUP(L158,Metadata!$J$2:$K$22,2,FALSE))</f>
        <v>North</v>
      </c>
      <c r="N158" s="9" t="s">
        <v>214</v>
      </c>
      <c r="O158" s="9" t="s">
        <v>136</v>
      </c>
      <c r="P158" s="9" t="s">
        <v>191</v>
      </c>
      <c r="Q158" s="10" t="str">
        <f t="shared" si="1"/>
        <v>Remote Job (full or flexible)</v>
      </c>
      <c r="R158" s="10">
        <v>7</v>
      </c>
      <c r="S158" s="9" t="s">
        <v>192</v>
      </c>
      <c r="T158" s="9" t="s">
        <v>137</v>
      </c>
      <c r="U158" s="9" t="str">
        <f>IF(S158&lt;&gt;"",S158,IF(T158&lt;&gt;"",VLOOKUP(T158,Metadata!$S$2:$T$228,2,FALSE),""))</f>
        <v>Back-End Developer</v>
      </c>
      <c r="V158" s="9" t="s">
        <v>162</v>
      </c>
      <c r="W158" s="9" t="s">
        <v>137</v>
      </c>
      <c r="X158" s="9" t="s">
        <v>163</v>
      </c>
      <c r="Y158" s="9" t="s">
        <v>137</v>
      </c>
      <c r="Z158" s="9" t="s">
        <v>262</v>
      </c>
      <c r="AA158" s="9" t="s">
        <v>165</v>
      </c>
      <c r="AB158" s="9" t="s">
        <v>137</v>
      </c>
      <c r="AC158" s="9"/>
      <c r="AD158" s="9"/>
      <c r="AE158" s="9"/>
      <c r="AF158" s="9"/>
      <c r="AG158" s="9"/>
      <c r="AH158" s="9" t="s">
        <v>176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 t="s">
        <v>150</v>
      </c>
      <c r="BZ158" s="9" t="s">
        <v>137</v>
      </c>
      <c r="CA158" s="10"/>
      <c r="CB158" s="10" t="str">
        <f t="shared" si="5"/>
        <v/>
      </c>
      <c r="CC158" s="10"/>
      <c r="CD158" s="9" t="str">
        <f t="shared" si="2"/>
        <v/>
      </c>
      <c r="CE158" s="9" t="s">
        <v>232</v>
      </c>
      <c r="CF158" s="9" t="s">
        <v>225</v>
      </c>
      <c r="CG158" s="9">
        <f>IF(CF158="","",VLOOKUP(CF158,Metadata!$D$2:$H$20,2,FALSE))</f>
        <v>22500</v>
      </c>
      <c r="CH158" s="9">
        <f>IF(CF158="","",VLOOKUP(CF158,Metadata!$D$2:$H$20,4,FALSE))</f>
        <v>20000</v>
      </c>
      <c r="CI158" s="9">
        <f>IF(CF158="","",VLOOKUP(CF158,Metadata!$D$2:$H$20,5,FALSE))</f>
        <v>25000</v>
      </c>
      <c r="CJ158" s="9">
        <f t="shared" si="3"/>
        <v>22500</v>
      </c>
      <c r="CK158" s="9" t="s">
        <v>221</v>
      </c>
      <c r="CL158" s="10">
        <v>2</v>
      </c>
      <c r="CM158" s="10">
        <v>3</v>
      </c>
      <c r="CN158" s="10">
        <v>6</v>
      </c>
      <c r="CO158" s="10">
        <v>5</v>
      </c>
      <c r="CP158" s="10">
        <v>6</v>
      </c>
      <c r="CQ158" s="10">
        <v>6</v>
      </c>
      <c r="CR158" s="10">
        <v>7</v>
      </c>
      <c r="CS158" s="10">
        <v>6</v>
      </c>
      <c r="CT158" s="10">
        <v>4</v>
      </c>
      <c r="CU158" s="10">
        <v>6</v>
      </c>
      <c r="CV158" s="10">
        <v>4</v>
      </c>
      <c r="CW158" s="10">
        <v>3</v>
      </c>
      <c r="CX158" s="10">
        <v>6</v>
      </c>
      <c r="CY158" s="10">
        <v>3</v>
      </c>
      <c r="CZ158" s="10">
        <v>5</v>
      </c>
      <c r="DA158" s="10">
        <v>4</v>
      </c>
      <c r="DB158" s="10">
        <v>3</v>
      </c>
      <c r="DC158" s="10">
        <v>6</v>
      </c>
      <c r="DD158" s="10">
        <v>4</v>
      </c>
      <c r="DE158" s="10">
        <v>6</v>
      </c>
      <c r="DF158" s="10">
        <v>6</v>
      </c>
      <c r="DG158" s="10">
        <v>5</v>
      </c>
      <c r="DH158" s="10">
        <v>6</v>
      </c>
      <c r="DI158" s="10">
        <v>7</v>
      </c>
      <c r="DJ158" s="10">
        <v>4</v>
      </c>
      <c r="DK158" s="10">
        <v>6</v>
      </c>
      <c r="DL158" s="10">
        <v>7</v>
      </c>
      <c r="DM158" s="9" t="s">
        <v>154</v>
      </c>
      <c r="DN158" s="10">
        <v>1987</v>
      </c>
      <c r="DO158" s="9">
        <f t="shared" si="4"/>
        <v>34</v>
      </c>
      <c r="DP158" s="9" t="s">
        <v>155</v>
      </c>
      <c r="DQ158" s="9" t="s">
        <v>210</v>
      </c>
      <c r="DR158" s="9" t="s">
        <v>157</v>
      </c>
      <c r="DS158" s="9" t="s">
        <v>137</v>
      </c>
      <c r="DT158" s="9" t="s">
        <v>181</v>
      </c>
      <c r="DU158" s="9" t="s">
        <v>223</v>
      </c>
      <c r="DV158" s="9" t="str">
        <f>VLOOKUP(DU158,Metadata!$B$2:$C$7,2,FALSE)</f>
        <v>3 - 6 years</v>
      </c>
    </row>
    <row r="159" spans="1:126">
      <c r="A159" s="13">
        <v>158</v>
      </c>
      <c r="B159" s="9" t="s">
        <v>135</v>
      </c>
      <c r="C159" s="9" t="str">
        <f>VLOOKUP(B159,Metadata!$M$2:$N$6,2,FALSE)</f>
        <v>Permanent Employee</v>
      </c>
      <c r="D159" s="9" t="s">
        <v>159</v>
      </c>
      <c r="E159" s="9" t="s">
        <v>137</v>
      </c>
      <c r="F159" s="9" t="s">
        <v>138</v>
      </c>
      <c r="G159" s="9" t="s">
        <v>140</v>
      </c>
      <c r="H159" s="9" t="str">
        <f>IF(G159="","",VLOOKUP(G159,Metadata!$J$2:$K$22,2,FALSE))</f>
        <v>Lisbon Metropolitan Area</v>
      </c>
      <c r="I159" s="9" t="s">
        <v>228</v>
      </c>
      <c r="J159" s="9" t="str">
        <f>IF(I159="","",VLOOKUP(I159,Metadata!$P$2:$Q$43,2,FALSE))</f>
        <v>Europe</v>
      </c>
      <c r="K159" s="9" t="str">
        <f t="shared" si="0"/>
        <v>International</v>
      </c>
      <c r="L159" s="9" t="s">
        <v>137</v>
      </c>
      <c r="M159" s="9" t="str">
        <f>IF(L159="","",VLOOKUP(L159,Metadata!$J$2:$K$22,2,FALSE))</f>
        <v/>
      </c>
      <c r="N159" s="9" t="s">
        <v>141</v>
      </c>
      <c r="O159" s="9" t="s">
        <v>137</v>
      </c>
      <c r="P159" s="9" t="s">
        <v>142</v>
      </c>
      <c r="Q159" s="10" t="str">
        <f t="shared" si="1"/>
        <v>Full Office Job</v>
      </c>
      <c r="R159" s="10">
        <v>5</v>
      </c>
      <c r="S159" s="9" t="s">
        <v>161</v>
      </c>
      <c r="T159" s="9" t="s">
        <v>137</v>
      </c>
      <c r="U159" s="9" t="str">
        <f>IF(S159&lt;&gt;"",S159,IF(T159&lt;&gt;"",VLOOKUP(T159,Metadata!$S$2:$T$228,2,FALSE),""))</f>
        <v>Full-Stack Developer</v>
      </c>
      <c r="V159" s="9" t="s">
        <v>144</v>
      </c>
      <c r="W159" s="9" t="s">
        <v>137</v>
      </c>
      <c r="X159" s="9" t="s">
        <v>145</v>
      </c>
      <c r="Y159" s="9" t="s">
        <v>137</v>
      </c>
      <c r="Z159" s="9" t="s">
        <v>224</v>
      </c>
      <c r="AA159" s="9" t="s">
        <v>165</v>
      </c>
      <c r="AB159" s="9" t="s">
        <v>137</v>
      </c>
      <c r="AC159" s="9" t="s">
        <v>147</v>
      </c>
      <c r="AD159" s="9"/>
      <c r="AE159" s="9"/>
      <c r="AF159" s="9"/>
      <c r="AG159" s="9" t="s">
        <v>166</v>
      </c>
      <c r="AH159" s="9"/>
      <c r="AI159" s="9"/>
      <c r="AJ159" s="9" t="s">
        <v>185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 t="s">
        <v>178</v>
      </c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199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10"/>
      <c r="CB159" s="10" t="str">
        <f t="shared" si="5"/>
        <v/>
      </c>
      <c r="CC159" s="10"/>
      <c r="CD159" s="9" t="str">
        <f t="shared" si="2"/>
        <v/>
      </c>
      <c r="CE159" s="9" t="s">
        <v>168</v>
      </c>
      <c r="CF159" s="9" t="s">
        <v>225</v>
      </c>
      <c r="CG159" s="9">
        <f>IF(CF159="","",VLOOKUP(CF159,Metadata!$D$2:$H$20,2,FALSE))</f>
        <v>22500</v>
      </c>
      <c r="CH159" s="9">
        <f>IF(CF159="","",VLOOKUP(CF159,Metadata!$D$2:$H$20,4,FALSE))</f>
        <v>20000</v>
      </c>
      <c r="CI159" s="9">
        <f>IF(CF159="","",VLOOKUP(CF159,Metadata!$D$2:$H$20,5,FALSE))</f>
        <v>25000</v>
      </c>
      <c r="CJ159" s="9">
        <f t="shared" si="3"/>
        <v>22500</v>
      </c>
      <c r="CK159" s="9" t="s">
        <v>221</v>
      </c>
      <c r="CL159" s="10">
        <v>2</v>
      </c>
      <c r="CM159" s="10">
        <v>3</v>
      </c>
      <c r="CN159" s="10">
        <v>6</v>
      </c>
      <c r="CO159" s="10">
        <v>6</v>
      </c>
      <c r="CP159" s="10">
        <v>5</v>
      </c>
      <c r="CQ159" s="10">
        <v>5</v>
      </c>
      <c r="CR159" s="10">
        <v>6</v>
      </c>
      <c r="CS159" s="10">
        <v>6</v>
      </c>
      <c r="CT159" s="10">
        <v>5</v>
      </c>
      <c r="CU159" s="10">
        <v>5</v>
      </c>
      <c r="CV159" s="10">
        <v>4</v>
      </c>
      <c r="CW159" s="10">
        <v>2</v>
      </c>
      <c r="CX159" s="10">
        <v>1</v>
      </c>
      <c r="CY159" s="10">
        <v>4</v>
      </c>
      <c r="CZ159" s="10">
        <v>5</v>
      </c>
      <c r="DA159" s="10">
        <v>4</v>
      </c>
      <c r="DB159" s="10">
        <v>4</v>
      </c>
      <c r="DC159" s="10">
        <v>6</v>
      </c>
      <c r="DD159" s="10">
        <v>1</v>
      </c>
      <c r="DE159" s="10">
        <v>6</v>
      </c>
      <c r="DF159" s="10">
        <v>5</v>
      </c>
      <c r="DG159" s="10">
        <v>4</v>
      </c>
      <c r="DH159" s="10">
        <v>4</v>
      </c>
      <c r="DI159" s="10">
        <v>7</v>
      </c>
      <c r="DJ159" s="10">
        <v>1</v>
      </c>
      <c r="DK159" s="10">
        <v>4</v>
      </c>
      <c r="DL159" s="10">
        <v>5</v>
      </c>
      <c r="DM159" s="9" t="s">
        <v>154</v>
      </c>
      <c r="DN159" s="10">
        <v>1978</v>
      </c>
      <c r="DO159" s="9">
        <f t="shared" si="4"/>
        <v>43</v>
      </c>
      <c r="DP159" s="9" t="s">
        <v>155</v>
      </c>
      <c r="DQ159" s="9" t="s">
        <v>202</v>
      </c>
      <c r="DR159" s="9" t="s">
        <v>342</v>
      </c>
      <c r="DS159" s="9" t="s">
        <v>137</v>
      </c>
      <c r="DT159" s="9" t="s">
        <v>181</v>
      </c>
      <c r="DU159" s="9" t="s">
        <v>158</v>
      </c>
      <c r="DV159" s="9" t="str">
        <f>VLOOKUP(DU159,Metadata!$B$2:$C$7,2,FALSE)</f>
        <v>6+ years</v>
      </c>
    </row>
    <row r="160" spans="1:126">
      <c r="A160" s="13">
        <v>159</v>
      </c>
      <c r="B160" s="9" t="s">
        <v>135</v>
      </c>
      <c r="C160" s="9" t="str">
        <f>VLOOKUP(B160,Metadata!$M$2:$N$6,2,FALSE)</f>
        <v>Permanent Employee</v>
      </c>
      <c r="D160" s="9" t="s">
        <v>159</v>
      </c>
      <c r="E160" s="9" t="s">
        <v>137</v>
      </c>
      <c r="F160" s="9" t="s">
        <v>138</v>
      </c>
      <c r="G160" s="9" t="s">
        <v>139</v>
      </c>
      <c r="H160" s="9" t="str">
        <f>IF(G160="","",VLOOKUP(G160,Metadata!$J$2:$K$22,2,FALSE))</f>
        <v>Centre</v>
      </c>
      <c r="I160" s="9" t="s">
        <v>138</v>
      </c>
      <c r="J160" s="9" t="str">
        <f>IF(I160="","",VLOOKUP(I160,Metadata!$P$2:$Q$43,2,FALSE))</f>
        <v>Europe</v>
      </c>
      <c r="K160" s="9" t="str">
        <f t="shared" si="0"/>
        <v>Portugal</v>
      </c>
      <c r="L160" s="9" t="s">
        <v>140</v>
      </c>
      <c r="M160" s="9" t="str">
        <f>IF(L160="","",VLOOKUP(L160,Metadata!$J$2:$K$22,2,FALSE))</f>
        <v>Lisbon Metropolitan Area</v>
      </c>
      <c r="N160" s="9" t="s">
        <v>141</v>
      </c>
      <c r="O160" s="9" t="s">
        <v>137</v>
      </c>
      <c r="P160" s="9" t="s">
        <v>191</v>
      </c>
      <c r="Q160" s="10" t="str">
        <f t="shared" si="1"/>
        <v>Remote Job (full or flexible)</v>
      </c>
      <c r="R160" s="10">
        <v>6</v>
      </c>
      <c r="S160" s="9" t="s">
        <v>161</v>
      </c>
      <c r="T160" s="9" t="s">
        <v>137</v>
      </c>
      <c r="U160" s="9" t="str">
        <f>IF(S160&lt;&gt;"",S160,IF(T160&lt;&gt;"",VLOOKUP(T160,Metadata!$S$2:$T$228,2,FALSE),""))</f>
        <v>Full-Stack Developer</v>
      </c>
      <c r="V160" s="9" t="s">
        <v>162</v>
      </c>
      <c r="W160" s="9" t="s">
        <v>137</v>
      </c>
      <c r="X160" s="9" t="s">
        <v>269</v>
      </c>
      <c r="Y160" s="9" t="s">
        <v>137</v>
      </c>
      <c r="Z160" s="9" t="s">
        <v>146</v>
      </c>
      <c r="AA160" s="9" t="s">
        <v>165</v>
      </c>
      <c r="AB160" s="9" t="s">
        <v>137</v>
      </c>
      <c r="AC160" s="9"/>
      <c r="AD160" s="9"/>
      <c r="AE160" s="9"/>
      <c r="AF160" s="9" t="s">
        <v>243</v>
      </c>
      <c r="AG160" s="9"/>
      <c r="AH160" s="9"/>
      <c r="AI160" s="9"/>
      <c r="AJ160" s="9" t="s">
        <v>185</v>
      </c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 t="s">
        <v>178</v>
      </c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 t="s">
        <v>186</v>
      </c>
      <c r="BO160" s="9"/>
      <c r="BP160" s="9"/>
      <c r="BQ160" s="9"/>
      <c r="BR160" s="9"/>
      <c r="BS160" s="9"/>
      <c r="BT160" s="9"/>
      <c r="BU160" s="9" t="s">
        <v>258</v>
      </c>
      <c r="BV160" s="9"/>
      <c r="BW160" s="9"/>
      <c r="BX160" s="9"/>
      <c r="BY160" s="9"/>
      <c r="BZ160" s="9"/>
      <c r="CA160" s="10"/>
      <c r="CB160" s="10" t="str">
        <f t="shared" si="5"/>
        <v/>
      </c>
      <c r="CC160" s="10"/>
      <c r="CD160" s="9" t="str">
        <f t="shared" si="2"/>
        <v/>
      </c>
      <c r="CE160" s="9" t="s">
        <v>168</v>
      </c>
      <c r="CF160" s="9" t="s">
        <v>188</v>
      </c>
      <c r="CG160" s="9">
        <f>IF(CF160="","",VLOOKUP(CF160,Metadata!$D$2:$H$20,2,FALSE))</f>
        <v>17500</v>
      </c>
      <c r="CH160" s="9">
        <f>IF(CF160="","",VLOOKUP(CF160,Metadata!$D$2:$H$20,4,FALSE))</f>
        <v>15000</v>
      </c>
      <c r="CI160" s="9">
        <f>IF(CF160="","",VLOOKUP(CF160,Metadata!$D$2:$H$20,5,FALSE))</f>
        <v>20000</v>
      </c>
      <c r="CJ160" s="9">
        <f t="shared" si="3"/>
        <v>17500</v>
      </c>
      <c r="CK160" s="9" t="s">
        <v>201</v>
      </c>
      <c r="CL160" s="10">
        <v>1</v>
      </c>
      <c r="CM160" s="10">
        <v>3</v>
      </c>
      <c r="CN160" s="10">
        <v>7</v>
      </c>
      <c r="CO160" s="10">
        <v>4</v>
      </c>
      <c r="CP160" s="10">
        <v>4</v>
      </c>
      <c r="CQ160" s="10">
        <v>6</v>
      </c>
      <c r="CR160" s="10">
        <v>5</v>
      </c>
      <c r="CS160" s="10">
        <v>7</v>
      </c>
      <c r="CT160" s="10">
        <v>4</v>
      </c>
      <c r="CU160" s="10">
        <v>7</v>
      </c>
      <c r="CV160" s="10">
        <v>5</v>
      </c>
      <c r="CW160" s="10">
        <v>7</v>
      </c>
      <c r="CX160" s="10">
        <v>2</v>
      </c>
      <c r="CY160" s="10">
        <v>5</v>
      </c>
      <c r="CZ160" s="10">
        <v>5</v>
      </c>
      <c r="DA160" s="10">
        <v>5</v>
      </c>
      <c r="DB160" s="10">
        <v>5</v>
      </c>
      <c r="DC160" s="10">
        <v>7</v>
      </c>
      <c r="DD160" s="10">
        <v>7</v>
      </c>
      <c r="DE160" s="10">
        <v>7</v>
      </c>
      <c r="DF160" s="10">
        <v>5</v>
      </c>
      <c r="DG160" s="10">
        <v>7</v>
      </c>
      <c r="DH160" s="10">
        <v>7</v>
      </c>
      <c r="DI160" s="10">
        <v>4</v>
      </c>
      <c r="DJ160" s="10">
        <v>4</v>
      </c>
      <c r="DK160" s="10">
        <v>4</v>
      </c>
      <c r="DL160" s="10">
        <v>4</v>
      </c>
      <c r="DM160" s="9" t="s">
        <v>154</v>
      </c>
      <c r="DN160" s="10">
        <v>1997</v>
      </c>
      <c r="DO160" s="9">
        <f t="shared" si="4"/>
        <v>24</v>
      </c>
      <c r="DP160" s="9" t="s">
        <v>155</v>
      </c>
      <c r="DQ160" s="9" t="s">
        <v>202</v>
      </c>
      <c r="DR160" s="9" t="s">
        <v>157</v>
      </c>
      <c r="DS160" s="9" t="s">
        <v>137</v>
      </c>
      <c r="DT160" s="9" t="s">
        <v>181</v>
      </c>
      <c r="DU160" s="9" t="s">
        <v>168</v>
      </c>
      <c r="DV160" s="9" t="str">
        <f>VLOOKUP(DU160,Metadata!$B$2:$C$7,2,FALSE)</f>
        <v>0 - 3 years</v>
      </c>
    </row>
    <row r="161" spans="1:126">
      <c r="A161" s="13">
        <v>160</v>
      </c>
      <c r="B161" s="9" t="s">
        <v>135</v>
      </c>
      <c r="C161" s="9" t="str">
        <f>VLOOKUP(B161,Metadata!$M$2:$N$6,2,FALSE)</f>
        <v>Permanent Employee</v>
      </c>
      <c r="D161" s="9" t="s">
        <v>159</v>
      </c>
      <c r="E161" s="9" t="s">
        <v>137</v>
      </c>
      <c r="F161" s="9" t="s">
        <v>138</v>
      </c>
      <c r="G161" s="9" t="s">
        <v>172</v>
      </c>
      <c r="H161" s="9" t="str">
        <f>IF(G161="","",VLOOKUP(G161,Metadata!$J$2:$K$22,2,FALSE))</f>
        <v>Porto Metropolitan Area</v>
      </c>
      <c r="I161" s="9" t="s">
        <v>138</v>
      </c>
      <c r="J161" s="9" t="str">
        <f>IF(I161="","",VLOOKUP(I161,Metadata!$P$2:$Q$43,2,FALSE))</f>
        <v>Europe</v>
      </c>
      <c r="K161" s="9" t="str">
        <f t="shared" si="0"/>
        <v>Portugal</v>
      </c>
      <c r="L161" s="9" t="s">
        <v>172</v>
      </c>
      <c r="M161" s="9" t="str">
        <f>IF(L161="","",VLOOKUP(L161,Metadata!$J$2:$K$22,2,FALSE))</f>
        <v>Porto Metropolitan Area</v>
      </c>
      <c r="N161" s="9" t="s">
        <v>141</v>
      </c>
      <c r="O161" s="9" t="s">
        <v>137</v>
      </c>
      <c r="P161" s="9" t="s">
        <v>142</v>
      </c>
      <c r="Q161" s="10" t="str">
        <f t="shared" si="1"/>
        <v>Full Office Job</v>
      </c>
      <c r="R161" s="10">
        <v>7</v>
      </c>
      <c r="S161" s="9" t="s">
        <v>161</v>
      </c>
      <c r="T161" s="9" t="s">
        <v>137</v>
      </c>
      <c r="U161" s="9" t="str">
        <f>IF(S161&lt;&gt;"",S161,IF(T161&lt;&gt;"",VLOOKUP(T161,Metadata!$S$2:$T$228,2,FALSE),""))</f>
        <v>Full-Stack Developer</v>
      </c>
      <c r="V161" s="9" t="s">
        <v>276</v>
      </c>
      <c r="W161" s="9" t="s">
        <v>137</v>
      </c>
      <c r="X161" s="9" t="s">
        <v>145</v>
      </c>
      <c r="Y161" s="9" t="s">
        <v>137</v>
      </c>
      <c r="Z161" s="9" t="s">
        <v>146</v>
      </c>
      <c r="AA161" s="9" t="s">
        <v>165</v>
      </c>
      <c r="AB161" s="9" t="s">
        <v>137</v>
      </c>
      <c r="AC161" s="9"/>
      <c r="AD161" s="9"/>
      <c r="AE161" s="9"/>
      <c r="AF161" s="9"/>
      <c r="AG161" s="9" t="s">
        <v>166</v>
      </c>
      <c r="AH161" s="9"/>
      <c r="AI161" s="9"/>
      <c r="AJ161" s="9" t="s">
        <v>185</v>
      </c>
      <c r="AK161" s="9"/>
      <c r="AL161" s="9"/>
      <c r="AM161" s="9"/>
      <c r="AN161" s="9"/>
      <c r="AO161" s="9"/>
      <c r="AP161" s="9"/>
      <c r="AQ161" s="9"/>
      <c r="AR161" s="9"/>
      <c r="AS161" s="9"/>
      <c r="AT161" s="9" t="s">
        <v>324</v>
      </c>
      <c r="AU161" s="9"/>
      <c r="AV161" s="9"/>
      <c r="AW161" s="9"/>
      <c r="AX161" s="9"/>
      <c r="AY161" s="9"/>
      <c r="AZ161" s="9"/>
      <c r="BA161" s="9" t="s">
        <v>178</v>
      </c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 t="s">
        <v>186</v>
      </c>
      <c r="BO161" s="9"/>
      <c r="BP161" s="9" t="s">
        <v>179</v>
      </c>
      <c r="BQ161" s="9"/>
      <c r="BR161" s="9" t="s">
        <v>247</v>
      </c>
      <c r="BS161" s="9" t="s">
        <v>200</v>
      </c>
      <c r="BT161" s="9"/>
      <c r="BU161" s="9"/>
      <c r="BV161" s="9"/>
      <c r="BW161" s="9"/>
      <c r="BX161" s="9"/>
      <c r="BY161" s="9"/>
      <c r="BZ161" s="9"/>
      <c r="CA161" s="10"/>
      <c r="CB161" s="10" t="str">
        <f t="shared" si="5"/>
        <v/>
      </c>
      <c r="CC161" s="10"/>
      <c r="CD161" s="9" t="str">
        <f t="shared" si="2"/>
        <v/>
      </c>
      <c r="CE161" s="9" t="s">
        <v>168</v>
      </c>
      <c r="CF161" s="9" t="s">
        <v>152</v>
      </c>
      <c r="CG161" s="9">
        <f>IF(CF161="","",VLOOKUP(CF161,Metadata!$D$2:$H$20,2,FALSE))</f>
        <v>32500</v>
      </c>
      <c r="CH161" s="9">
        <f>IF(CF161="","",VLOOKUP(CF161,Metadata!$D$2:$H$20,4,FALSE))</f>
        <v>30000</v>
      </c>
      <c r="CI161" s="9">
        <f>IF(CF161="","",VLOOKUP(CF161,Metadata!$D$2:$H$20,5,FALSE))</f>
        <v>35000</v>
      </c>
      <c r="CJ161" s="9">
        <f t="shared" si="3"/>
        <v>32500</v>
      </c>
      <c r="CK161" s="9" t="s">
        <v>201</v>
      </c>
      <c r="CL161" s="10">
        <v>5</v>
      </c>
      <c r="CM161" s="10">
        <v>5</v>
      </c>
      <c r="CN161" s="10">
        <v>7</v>
      </c>
      <c r="CO161" s="10">
        <v>7</v>
      </c>
      <c r="CP161" s="10">
        <v>7</v>
      </c>
      <c r="CQ161" s="10">
        <v>7</v>
      </c>
      <c r="CR161" s="10">
        <v>7</v>
      </c>
      <c r="CS161" s="10">
        <v>7</v>
      </c>
      <c r="CT161" s="10">
        <v>7</v>
      </c>
      <c r="CU161" s="10">
        <v>7</v>
      </c>
      <c r="CV161" s="10">
        <v>7</v>
      </c>
      <c r="CW161" s="10">
        <v>7</v>
      </c>
      <c r="CX161" s="10">
        <v>7</v>
      </c>
      <c r="CY161" s="10">
        <v>7</v>
      </c>
      <c r="CZ161" s="10">
        <v>7</v>
      </c>
      <c r="DA161" s="10">
        <v>1</v>
      </c>
      <c r="DB161" s="10">
        <v>1</v>
      </c>
      <c r="DC161" s="10">
        <v>7</v>
      </c>
      <c r="DD161" s="10">
        <v>1</v>
      </c>
      <c r="DE161" s="10">
        <v>7</v>
      </c>
      <c r="DF161" s="10">
        <v>7</v>
      </c>
      <c r="DG161" s="10">
        <v>7</v>
      </c>
      <c r="DH161" s="10">
        <v>7</v>
      </c>
      <c r="DI161" s="10">
        <v>7</v>
      </c>
      <c r="DJ161" s="10">
        <v>7</v>
      </c>
      <c r="DK161" s="10">
        <v>1</v>
      </c>
      <c r="DL161" s="10">
        <v>7</v>
      </c>
      <c r="DM161" s="9" t="s">
        <v>296</v>
      </c>
      <c r="DN161" s="10">
        <v>1993</v>
      </c>
      <c r="DO161" s="9">
        <f t="shared" si="4"/>
        <v>28</v>
      </c>
      <c r="DP161" s="9" t="s">
        <v>155</v>
      </c>
      <c r="DQ161" s="9" t="s">
        <v>156</v>
      </c>
      <c r="DR161" s="9" t="s">
        <v>137</v>
      </c>
      <c r="DS161" s="9" t="s">
        <v>352</v>
      </c>
      <c r="DT161" s="9" t="s">
        <v>181</v>
      </c>
      <c r="DU161" s="9" t="s">
        <v>158</v>
      </c>
      <c r="DV161" s="9" t="str">
        <f>VLOOKUP(DU161,Metadata!$B$2:$C$7,2,FALSE)</f>
        <v>6+ years</v>
      </c>
    </row>
    <row r="162" spans="1:126">
      <c r="A162" s="13">
        <v>161</v>
      </c>
      <c r="B162" s="9" t="s">
        <v>135</v>
      </c>
      <c r="C162" s="9" t="str">
        <f>VLOOKUP(B162,Metadata!$M$2:$N$6,2,FALSE)</f>
        <v>Permanent Employee</v>
      </c>
      <c r="D162" s="9" t="s">
        <v>136</v>
      </c>
      <c r="E162" s="9" t="s">
        <v>137</v>
      </c>
      <c r="F162" s="9" t="s">
        <v>138</v>
      </c>
      <c r="G162" s="9" t="s">
        <v>140</v>
      </c>
      <c r="H162" s="9" t="str">
        <f>IF(G162="","",VLOOKUP(G162,Metadata!$J$2:$K$22,2,FALSE))</f>
        <v>Lisbon Metropolitan Area</v>
      </c>
      <c r="I162" s="9" t="s">
        <v>138</v>
      </c>
      <c r="J162" s="9" t="str">
        <f>IF(I162="","",VLOOKUP(I162,Metadata!$P$2:$Q$43,2,FALSE))</f>
        <v>Europe</v>
      </c>
      <c r="K162" s="9" t="str">
        <f t="shared" si="0"/>
        <v>Portugal</v>
      </c>
      <c r="L162" s="9" t="s">
        <v>140</v>
      </c>
      <c r="M162" s="9" t="str">
        <f>IF(L162="","",VLOOKUP(L162,Metadata!$J$2:$K$22,2,FALSE))</f>
        <v>Lisbon Metropolitan Area</v>
      </c>
      <c r="N162" s="9" t="s">
        <v>214</v>
      </c>
      <c r="O162" s="9" t="s">
        <v>136</v>
      </c>
      <c r="P162" s="9" t="s">
        <v>191</v>
      </c>
      <c r="Q162" s="10" t="str">
        <f t="shared" si="1"/>
        <v>Remote Job (full or flexible)</v>
      </c>
      <c r="R162" s="10">
        <v>5</v>
      </c>
      <c r="S162" s="9" t="s">
        <v>282</v>
      </c>
      <c r="T162" s="9" t="s">
        <v>137</v>
      </c>
      <c r="U162" s="9" t="str">
        <f>IF(S162&lt;&gt;"",S162,IF(T162&lt;&gt;"",VLOOKUP(T162,Metadata!$S$2:$T$228,2,FALSE),""))</f>
        <v>Computer &amp; Network Security</v>
      </c>
      <c r="V162" s="9" t="s">
        <v>207</v>
      </c>
      <c r="W162" s="9" t="s">
        <v>137</v>
      </c>
      <c r="X162" s="9" t="s">
        <v>163</v>
      </c>
      <c r="Y162" s="9" t="s">
        <v>137</v>
      </c>
      <c r="Z162" s="9" t="s">
        <v>262</v>
      </c>
      <c r="AA162" s="9" t="s">
        <v>137</v>
      </c>
      <c r="AB162" s="9" t="s">
        <v>137</v>
      </c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 t="s">
        <v>150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 t="s">
        <v>150</v>
      </c>
      <c r="BZ162" s="9" t="s">
        <v>137</v>
      </c>
      <c r="CA162" s="10"/>
      <c r="CB162" s="10" t="str">
        <f t="shared" si="5"/>
        <v/>
      </c>
      <c r="CC162" s="10"/>
      <c r="CD162" s="9" t="str">
        <f t="shared" si="2"/>
        <v/>
      </c>
      <c r="CE162" s="9" t="s">
        <v>151</v>
      </c>
      <c r="CF162" s="9" t="s">
        <v>225</v>
      </c>
      <c r="CG162" s="9">
        <f>IF(CF162="","",VLOOKUP(CF162,Metadata!$D$2:$H$20,2,FALSE))</f>
        <v>22500</v>
      </c>
      <c r="CH162" s="9">
        <f>IF(CF162="","",VLOOKUP(CF162,Metadata!$D$2:$H$20,4,FALSE))</f>
        <v>20000</v>
      </c>
      <c r="CI162" s="9">
        <f>IF(CF162="","",VLOOKUP(CF162,Metadata!$D$2:$H$20,5,FALSE))</f>
        <v>25000</v>
      </c>
      <c r="CJ162" s="9">
        <f t="shared" si="3"/>
        <v>22500</v>
      </c>
      <c r="CK162" s="9" t="s">
        <v>153</v>
      </c>
      <c r="CL162" s="10">
        <v>3</v>
      </c>
      <c r="CM162" s="10">
        <v>3</v>
      </c>
      <c r="CN162" s="10">
        <v>7</v>
      </c>
      <c r="CO162" s="10">
        <v>7</v>
      </c>
      <c r="CP162" s="10">
        <v>6</v>
      </c>
      <c r="CQ162" s="10">
        <v>7</v>
      </c>
      <c r="CR162" s="10">
        <v>4</v>
      </c>
      <c r="CS162" s="10">
        <v>6</v>
      </c>
      <c r="CT162" s="10">
        <v>6</v>
      </c>
      <c r="CU162" s="10">
        <v>6</v>
      </c>
      <c r="CV162" s="10">
        <v>6</v>
      </c>
      <c r="CW162" s="10">
        <v>6</v>
      </c>
      <c r="CX162" s="10">
        <v>7</v>
      </c>
      <c r="CY162" s="10">
        <v>6</v>
      </c>
      <c r="CZ162" s="10">
        <v>7</v>
      </c>
      <c r="DA162" s="10">
        <v>4</v>
      </c>
      <c r="DB162" s="10">
        <v>6</v>
      </c>
      <c r="DC162" s="10">
        <v>7</v>
      </c>
      <c r="DD162" s="10">
        <v>4</v>
      </c>
      <c r="DE162" s="10">
        <v>7</v>
      </c>
      <c r="DF162" s="10">
        <v>7</v>
      </c>
      <c r="DG162" s="10">
        <v>7</v>
      </c>
      <c r="DH162" s="10">
        <v>7</v>
      </c>
      <c r="DI162" s="10">
        <v>7</v>
      </c>
      <c r="DJ162" s="10">
        <v>4</v>
      </c>
      <c r="DK162" s="10">
        <v>4</v>
      </c>
      <c r="DL162" s="10">
        <v>4</v>
      </c>
      <c r="DM162" s="9" t="s">
        <v>154</v>
      </c>
      <c r="DN162" s="10">
        <v>1984</v>
      </c>
      <c r="DO162" s="9">
        <f t="shared" si="4"/>
        <v>37</v>
      </c>
      <c r="DP162" s="9" t="s">
        <v>155</v>
      </c>
      <c r="DQ162" s="9" t="s">
        <v>202</v>
      </c>
      <c r="DR162" s="9" t="s">
        <v>170</v>
      </c>
      <c r="DS162" s="9" t="s">
        <v>137</v>
      </c>
      <c r="DT162" s="9" t="s">
        <v>181</v>
      </c>
      <c r="DU162" s="9" t="s">
        <v>158</v>
      </c>
      <c r="DV162" s="9" t="str">
        <f>VLOOKUP(DU162,Metadata!$B$2:$C$7,2,FALSE)</f>
        <v>6+ years</v>
      </c>
    </row>
    <row r="163" spans="1:126">
      <c r="A163" s="13">
        <v>162</v>
      </c>
      <c r="B163" s="9" t="s">
        <v>135</v>
      </c>
      <c r="C163" s="9" t="str">
        <f>VLOOKUP(B163,Metadata!$M$2:$N$6,2,FALSE)</f>
        <v>Permanent Employee</v>
      </c>
      <c r="D163" s="9" t="s">
        <v>159</v>
      </c>
      <c r="E163" s="9" t="s">
        <v>137</v>
      </c>
      <c r="F163" s="9" t="s">
        <v>138</v>
      </c>
      <c r="G163" s="9" t="s">
        <v>283</v>
      </c>
      <c r="H163" s="9" t="str">
        <f>IF(G163="","",VLOOKUP(G163,Metadata!$J$2:$K$22,2,FALSE))</f>
        <v>Lisbon Metropolitan Area</v>
      </c>
      <c r="I163" s="9" t="s">
        <v>228</v>
      </c>
      <c r="J163" s="9" t="str">
        <f>IF(I163="","",VLOOKUP(I163,Metadata!$P$2:$Q$43,2,FALSE))</f>
        <v>Europe</v>
      </c>
      <c r="K163" s="9" t="str">
        <f t="shared" si="0"/>
        <v>International</v>
      </c>
      <c r="L163" s="9" t="s">
        <v>137</v>
      </c>
      <c r="M163" s="9" t="str">
        <f>IF(L163="","",VLOOKUP(L163,Metadata!$J$2:$K$22,2,FALSE))</f>
        <v/>
      </c>
      <c r="N163" s="9" t="s">
        <v>141</v>
      </c>
      <c r="O163" s="9" t="s">
        <v>137</v>
      </c>
      <c r="P163" s="9" t="s">
        <v>142</v>
      </c>
      <c r="Q163" s="10" t="str">
        <f t="shared" si="1"/>
        <v>Full Office Job</v>
      </c>
      <c r="R163" s="10">
        <v>5</v>
      </c>
      <c r="S163" s="9" t="s">
        <v>206</v>
      </c>
      <c r="T163" s="9" t="s">
        <v>137</v>
      </c>
      <c r="U163" s="9" t="str">
        <f>IF(S163&lt;&gt;"",S163,IF(T163&lt;&gt;"",VLOOKUP(T163,Metadata!$S$2:$T$228,2,FALSE),""))</f>
        <v>Mobile Apps Developer</v>
      </c>
      <c r="V163" s="9" t="s">
        <v>323</v>
      </c>
      <c r="W163" s="9" t="s">
        <v>137</v>
      </c>
      <c r="X163" s="9" t="s">
        <v>145</v>
      </c>
      <c r="Y163" s="9" t="s">
        <v>137</v>
      </c>
      <c r="Z163" s="9" t="s">
        <v>218</v>
      </c>
      <c r="AA163" s="9" t="s">
        <v>165</v>
      </c>
      <c r="AB163" s="9" t="s">
        <v>253</v>
      </c>
      <c r="AC163" s="9"/>
      <c r="AD163" s="9"/>
      <c r="AE163" s="9"/>
      <c r="AF163" s="9"/>
      <c r="AG163" s="9"/>
      <c r="AH163" s="9"/>
      <c r="AI163" s="9"/>
      <c r="AJ163" s="9" t="s">
        <v>185</v>
      </c>
      <c r="AK163" s="9"/>
      <c r="AL163" s="9" t="s">
        <v>177</v>
      </c>
      <c r="AM163" s="9" t="s">
        <v>314</v>
      </c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 t="s">
        <v>284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 t="s">
        <v>150</v>
      </c>
      <c r="BZ163" s="9" t="s">
        <v>137</v>
      </c>
      <c r="CA163" s="10"/>
      <c r="CB163" s="10" t="str">
        <f t="shared" si="5"/>
        <v/>
      </c>
      <c r="CC163" s="10"/>
      <c r="CD163" s="9" t="str">
        <f t="shared" si="2"/>
        <v/>
      </c>
      <c r="CE163" s="9" t="s">
        <v>168</v>
      </c>
      <c r="CF163" s="9" t="s">
        <v>236</v>
      </c>
      <c r="CG163" s="9">
        <f>IF(CF163="","",VLOOKUP(CF163,Metadata!$D$2:$H$20,2,FALSE))</f>
        <v>47500</v>
      </c>
      <c r="CH163" s="9">
        <f>IF(CF163="","",VLOOKUP(CF163,Metadata!$D$2:$H$20,4,FALSE))</f>
        <v>45000</v>
      </c>
      <c r="CI163" s="9">
        <f>IF(CF163="","",VLOOKUP(CF163,Metadata!$D$2:$H$20,5,FALSE))</f>
        <v>50000</v>
      </c>
      <c r="CJ163" s="9">
        <f t="shared" si="3"/>
        <v>47500</v>
      </c>
      <c r="CK163" s="9" t="s">
        <v>221</v>
      </c>
      <c r="CL163" s="10">
        <v>4</v>
      </c>
      <c r="CM163" s="10">
        <v>1</v>
      </c>
      <c r="CN163" s="10">
        <v>7</v>
      </c>
      <c r="CO163" s="10">
        <v>7</v>
      </c>
      <c r="CP163" s="10">
        <v>6</v>
      </c>
      <c r="CQ163" s="10">
        <v>6</v>
      </c>
      <c r="CR163" s="10">
        <v>6</v>
      </c>
      <c r="CS163" s="10">
        <v>6</v>
      </c>
      <c r="CT163" s="10">
        <v>7</v>
      </c>
      <c r="CU163" s="10">
        <v>5</v>
      </c>
      <c r="CV163" s="10">
        <v>4</v>
      </c>
      <c r="CW163" s="10">
        <v>2</v>
      </c>
      <c r="CX163" s="10">
        <v>6</v>
      </c>
      <c r="CY163" s="10">
        <v>7</v>
      </c>
      <c r="CZ163" s="10">
        <v>7</v>
      </c>
      <c r="DA163" s="10">
        <v>6</v>
      </c>
      <c r="DB163" s="10">
        <v>6</v>
      </c>
      <c r="DC163" s="10">
        <v>7</v>
      </c>
      <c r="DD163" s="10">
        <v>6</v>
      </c>
      <c r="DE163" s="10">
        <v>7</v>
      </c>
      <c r="DF163" s="10">
        <v>6</v>
      </c>
      <c r="DG163" s="10">
        <v>7</v>
      </c>
      <c r="DH163" s="10">
        <v>5</v>
      </c>
      <c r="DI163" s="10">
        <v>6</v>
      </c>
      <c r="DJ163" s="10">
        <v>6</v>
      </c>
      <c r="DK163" s="10">
        <v>6</v>
      </c>
      <c r="DL163" s="10">
        <v>6</v>
      </c>
      <c r="DM163" s="9" t="s">
        <v>154</v>
      </c>
      <c r="DN163" s="10">
        <v>1989</v>
      </c>
      <c r="DO163" s="9">
        <f t="shared" si="4"/>
        <v>32</v>
      </c>
      <c r="DP163" s="9" t="s">
        <v>155</v>
      </c>
      <c r="DQ163" s="9" t="s">
        <v>210</v>
      </c>
      <c r="DR163" s="9" t="s">
        <v>157</v>
      </c>
      <c r="DS163" s="9" t="s">
        <v>137</v>
      </c>
      <c r="DT163" s="9" t="s">
        <v>181</v>
      </c>
      <c r="DU163" s="9" t="s">
        <v>203</v>
      </c>
      <c r="DV163" s="9" t="str">
        <f>VLOOKUP(DU163,Metadata!$B$2:$C$7,2,FALSE)</f>
        <v>6+ years</v>
      </c>
    </row>
    <row r="164" spans="1:126">
      <c r="A164" s="13">
        <v>163</v>
      </c>
      <c r="B164" s="9" t="s">
        <v>135</v>
      </c>
      <c r="C164" s="9" t="str">
        <f>VLOOKUP(B164,Metadata!$M$2:$N$6,2,FALSE)</f>
        <v>Permanent Employee</v>
      </c>
      <c r="D164" s="9" t="s">
        <v>159</v>
      </c>
      <c r="E164" s="9" t="s">
        <v>137</v>
      </c>
      <c r="F164" s="9" t="s">
        <v>138</v>
      </c>
      <c r="G164" s="9" t="s">
        <v>182</v>
      </c>
      <c r="H164" s="9" t="str">
        <f>IF(G164="","",VLOOKUP(G164,Metadata!$J$2:$K$22,2,FALSE))</f>
        <v>Azores and Madeira</v>
      </c>
      <c r="I164" s="9" t="s">
        <v>138</v>
      </c>
      <c r="J164" s="9" t="str">
        <f>IF(I164="","",VLOOKUP(I164,Metadata!$P$2:$Q$43,2,FALSE))</f>
        <v>Europe</v>
      </c>
      <c r="K164" s="9" t="str">
        <f t="shared" si="0"/>
        <v>Portugal</v>
      </c>
      <c r="L164" s="9" t="s">
        <v>182</v>
      </c>
      <c r="M164" s="9" t="str">
        <f>IF(L164="","",VLOOKUP(L164,Metadata!$J$2:$K$22,2,FALSE))</f>
        <v>Azores and Madeira</v>
      </c>
      <c r="N164" s="9" t="s">
        <v>214</v>
      </c>
      <c r="O164" s="9" t="s">
        <v>239</v>
      </c>
      <c r="P164" s="9" t="s">
        <v>191</v>
      </c>
      <c r="Q164" s="10" t="str">
        <f t="shared" si="1"/>
        <v>Remote Job (full or flexible)</v>
      </c>
      <c r="R164" s="10">
        <v>3</v>
      </c>
      <c r="S164" s="9" t="s">
        <v>216</v>
      </c>
      <c r="T164" s="9" t="s">
        <v>137</v>
      </c>
      <c r="U164" s="9" t="str">
        <f>IF(S164&lt;&gt;"",S164,IF(T164&lt;&gt;"",VLOOKUP(T164,Metadata!$S$2:$T$228,2,FALSE),""))</f>
        <v>Front-End Developer</v>
      </c>
      <c r="V164" s="9" t="s">
        <v>256</v>
      </c>
      <c r="W164" s="9" t="s">
        <v>137</v>
      </c>
      <c r="X164" s="9" t="s">
        <v>175</v>
      </c>
      <c r="Y164" s="9" t="s">
        <v>137</v>
      </c>
      <c r="Z164" s="9" t="s">
        <v>164</v>
      </c>
      <c r="AA164" s="9" t="s">
        <v>165</v>
      </c>
      <c r="AB164" s="9" t="s">
        <v>137</v>
      </c>
      <c r="AC164" s="9"/>
      <c r="AD164" s="9"/>
      <c r="AE164" s="9"/>
      <c r="AF164" s="9"/>
      <c r="AG164" s="9"/>
      <c r="AH164" s="9"/>
      <c r="AI164" s="9"/>
      <c r="AJ164" s="9" t="s">
        <v>185</v>
      </c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 t="s">
        <v>178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 t="s">
        <v>186</v>
      </c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10"/>
      <c r="CB164" s="10" t="str">
        <f t="shared" si="5"/>
        <v/>
      </c>
      <c r="CC164" s="10"/>
      <c r="CD164" s="9" t="str">
        <f t="shared" si="2"/>
        <v/>
      </c>
      <c r="CE164" s="9" t="s">
        <v>168</v>
      </c>
      <c r="CF164" s="9" t="s">
        <v>169</v>
      </c>
      <c r="CG164" s="9">
        <f>IF(CF164="","",VLOOKUP(CF164,Metadata!$D$2:$H$20,2,FALSE))</f>
        <v>12500</v>
      </c>
      <c r="CH164" s="9">
        <f>IF(CF164="","",VLOOKUP(CF164,Metadata!$D$2:$H$20,4,FALSE))</f>
        <v>0</v>
      </c>
      <c r="CI164" s="9">
        <f>IF(CF164="","",VLOOKUP(CF164,Metadata!$D$2:$H$20,5,FALSE))</f>
        <v>15000</v>
      </c>
      <c r="CJ164" s="9">
        <f t="shared" si="3"/>
        <v>12500</v>
      </c>
      <c r="CK164" s="9" t="s">
        <v>153</v>
      </c>
      <c r="CL164" s="10">
        <v>6</v>
      </c>
      <c r="CM164" s="10">
        <v>1</v>
      </c>
      <c r="CN164" s="10">
        <v>6</v>
      </c>
      <c r="CO164" s="10">
        <v>5</v>
      </c>
      <c r="CP164" s="10">
        <v>6</v>
      </c>
      <c r="CQ164" s="10">
        <v>5</v>
      </c>
      <c r="CR164" s="10">
        <v>5</v>
      </c>
      <c r="CS164" s="10">
        <v>6</v>
      </c>
      <c r="CT164" s="10">
        <v>4</v>
      </c>
      <c r="CU164" s="10">
        <v>6</v>
      </c>
      <c r="CV164" s="10">
        <v>5</v>
      </c>
      <c r="CW164" s="10">
        <v>5</v>
      </c>
      <c r="CX164" s="10">
        <v>6</v>
      </c>
      <c r="CY164" s="10">
        <v>6</v>
      </c>
      <c r="CZ164" s="10">
        <v>6</v>
      </c>
      <c r="DA164" s="10">
        <v>5</v>
      </c>
      <c r="DB164" s="10">
        <v>5</v>
      </c>
      <c r="DC164" s="10">
        <v>6</v>
      </c>
      <c r="DD164" s="10">
        <v>5</v>
      </c>
      <c r="DE164" s="10">
        <v>6</v>
      </c>
      <c r="DF164" s="10">
        <v>5</v>
      </c>
      <c r="DG164" s="10">
        <v>5</v>
      </c>
      <c r="DH164" s="10">
        <v>5</v>
      </c>
      <c r="DI164" s="10">
        <v>5</v>
      </c>
      <c r="DJ164" s="10">
        <v>5</v>
      </c>
      <c r="DK164" s="10">
        <v>5</v>
      </c>
      <c r="DL164" s="10">
        <v>5</v>
      </c>
      <c r="DM164" s="9" t="s">
        <v>154</v>
      </c>
      <c r="DN164" s="10">
        <v>1997</v>
      </c>
      <c r="DO164" s="9">
        <f t="shared" si="4"/>
        <v>24</v>
      </c>
      <c r="DP164" s="9" t="s">
        <v>155</v>
      </c>
      <c r="DQ164" s="9" t="s">
        <v>202</v>
      </c>
      <c r="DR164" s="9" t="s">
        <v>157</v>
      </c>
      <c r="DS164" s="9" t="s">
        <v>137</v>
      </c>
      <c r="DT164" s="9" t="s">
        <v>181</v>
      </c>
      <c r="DU164" s="9" t="s">
        <v>168</v>
      </c>
      <c r="DV164" s="9" t="str">
        <f>VLOOKUP(DU164,Metadata!$B$2:$C$7,2,FALSE)</f>
        <v>0 - 3 years</v>
      </c>
    </row>
    <row r="165" spans="1:126">
      <c r="A165" s="13">
        <v>164</v>
      </c>
      <c r="B165" s="9" t="s">
        <v>135</v>
      </c>
      <c r="C165" s="9" t="str">
        <f>VLOOKUP(B165,Metadata!$M$2:$N$6,2,FALSE)</f>
        <v>Permanent Employee</v>
      </c>
      <c r="D165" s="9" t="s">
        <v>159</v>
      </c>
      <c r="E165" s="9" t="s">
        <v>137</v>
      </c>
      <c r="F165" s="9" t="s">
        <v>138</v>
      </c>
      <c r="G165" s="9" t="s">
        <v>172</v>
      </c>
      <c r="H165" s="9" t="str">
        <f>IF(G165="","",VLOOKUP(G165,Metadata!$J$2:$K$22,2,FALSE))</f>
        <v>Porto Metropolitan Area</v>
      </c>
      <c r="I165" s="9" t="s">
        <v>138</v>
      </c>
      <c r="J165" s="9" t="str">
        <f>IF(I165="","",VLOOKUP(I165,Metadata!$P$2:$Q$43,2,FALSE))</f>
        <v>Europe</v>
      </c>
      <c r="K165" s="9" t="str">
        <f t="shared" si="0"/>
        <v>Portugal</v>
      </c>
      <c r="L165" s="9" t="s">
        <v>172</v>
      </c>
      <c r="M165" s="9" t="str">
        <f>IF(L165="","",VLOOKUP(L165,Metadata!$J$2:$K$22,2,FALSE))</f>
        <v>Porto Metropolitan Area</v>
      </c>
      <c r="N165" s="9" t="s">
        <v>205</v>
      </c>
      <c r="O165" s="9" t="s">
        <v>137</v>
      </c>
      <c r="P165" s="9" t="s">
        <v>137</v>
      </c>
      <c r="Q165" s="10" t="str">
        <f t="shared" si="1"/>
        <v>Full Office Job</v>
      </c>
      <c r="R165" s="10">
        <v>2</v>
      </c>
      <c r="S165" s="9" t="s">
        <v>249</v>
      </c>
      <c r="T165" s="9" t="s">
        <v>137</v>
      </c>
      <c r="U165" s="9" t="str">
        <f>IF(S165&lt;&gt;"",S165,IF(T165&lt;&gt;"",VLOOKUP(T165,Metadata!$S$2:$T$228,2,FALSE),""))</f>
        <v>Business Applications (BI/CRM/ERP)</v>
      </c>
      <c r="V165" s="9" t="s">
        <v>317</v>
      </c>
      <c r="W165" s="9" t="s">
        <v>137</v>
      </c>
      <c r="X165" s="9" t="s">
        <v>145</v>
      </c>
      <c r="Y165" s="9" t="s">
        <v>137</v>
      </c>
      <c r="Z165" s="9" t="s">
        <v>184</v>
      </c>
      <c r="AA165" s="9" t="s">
        <v>165</v>
      </c>
      <c r="AB165" s="9" t="s">
        <v>137</v>
      </c>
      <c r="AC165" s="9" t="s">
        <v>147</v>
      </c>
      <c r="AD165" s="9" t="s">
        <v>148</v>
      </c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 t="s">
        <v>186</v>
      </c>
      <c r="BO165" s="9"/>
      <c r="BP165" s="9"/>
      <c r="BQ165" s="9" t="s">
        <v>219</v>
      </c>
      <c r="BR165" s="9"/>
      <c r="BS165" s="9"/>
      <c r="BT165" s="9"/>
      <c r="BU165" s="9"/>
      <c r="BV165" s="9"/>
      <c r="BW165" s="9"/>
      <c r="BX165" s="9"/>
      <c r="BY165" s="9"/>
      <c r="BZ165" s="9"/>
      <c r="CA165" s="10"/>
      <c r="CB165" s="10" t="str">
        <f t="shared" si="5"/>
        <v/>
      </c>
      <c r="CC165" s="10"/>
      <c r="CD165" s="9" t="str">
        <f t="shared" si="2"/>
        <v/>
      </c>
      <c r="CE165" s="9" t="s">
        <v>232</v>
      </c>
      <c r="CF165" s="9" t="s">
        <v>169</v>
      </c>
      <c r="CG165" s="9">
        <f>IF(CF165="","",VLOOKUP(CF165,Metadata!$D$2:$H$20,2,FALSE))</f>
        <v>12500</v>
      </c>
      <c r="CH165" s="9">
        <f>IF(CF165="","",VLOOKUP(CF165,Metadata!$D$2:$H$20,4,FALSE))</f>
        <v>0</v>
      </c>
      <c r="CI165" s="9">
        <f>IF(CF165="","",VLOOKUP(CF165,Metadata!$D$2:$H$20,5,FALSE))</f>
        <v>15000</v>
      </c>
      <c r="CJ165" s="9">
        <f t="shared" si="3"/>
        <v>12500</v>
      </c>
      <c r="CK165" s="9" t="s">
        <v>153</v>
      </c>
      <c r="CL165" s="10">
        <v>5</v>
      </c>
      <c r="CM165" s="10">
        <v>3</v>
      </c>
      <c r="CN165" s="10">
        <v>6</v>
      </c>
      <c r="CO165" s="10">
        <v>5</v>
      </c>
      <c r="CP165" s="10">
        <v>7</v>
      </c>
      <c r="CQ165" s="10">
        <v>7</v>
      </c>
      <c r="CR165" s="10">
        <v>1</v>
      </c>
      <c r="CS165" s="10">
        <v>2</v>
      </c>
      <c r="CT165" s="10">
        <v>6</v>
      </c>
      <c r="CU165" s="10">
        <v>7</v>
      </c>
      <c r="CV165" s="10">
        <v>5</v>
      </c>
      <c r="CW165" s="10">
        <v>6</v>
      </c>
      <c r="CX165" s="10">
        <v>5</v>
      </c>
      <c r="CY165" s="10">
        <v>5</v>
      </c>
      <c r="CZ165" s="10">
        <v>6</v>
      </c>
      <c r="DA165" s="10">
        <v>4</v>
      </c>
      <c r="DB165" s="10">
        <v>4</v>
      </c>
      <c r="DC165" s="10">
        <v>4</v>
      </c>
      <c r="DD165" s="10">
        <v>4</v>
      </c>
      <c r="DE165" s="10">
        <v>6</v>
      </c>
      <c r="DF165" s="10">
        <v>6</v>
      </c>
      <c r="DG165" s="10">
        <v>5</v>
      </c>
      <c r="DH165" s="10">
        <v>5</v>
      </c>
      <c r="DI165" s="10">
        <v>5</v>
      </c>
      <c r="DJ165" s="10">
        <v>5</v>
      </c>
      <c r="DK165" s="10">
        <v>5</v>
      </c>
      <c r="DL165" s="10">
        <v>5</v>
      </c>
      <c r="DM165" s="9" t="s">
        <v>154</v>
      </c>
      <c r="DN165" s="10">
        <v>1994</v>
      </c>
      <c r="DO165" s="9">
        <f t="shared" si="4"/>
        <v>27</v>
      </c>
      <c r="DP165" s="9" t="s">
        <v>155</v>
      </c>
      <c r="DQ165" s="9" t="s">
        <v>227</v>
      </c>
      <c r="DR165" s="9" t="s">
        <v>157</v>
      </c>
      <c r="DS165" s="9" t="s">
        <v>137</v>
      </c>
      <c r="DT165" s="9" t="s">
        <v>181</v>
      </c>
      <c r="DU165" s="9" t="s">
        <v>233</v>
      </c>
      <c r="DV165" s="9" t="str">
        <f>VLOOKUP(DU165,Metadata!$B$2:$C$7,2,FALSE)</f>
        <v>0 - 3 years</v>
      </c>
    </row>
    <row r="166" spans="1:126">
      <c r="A166" s="13">
        <v>165</v>
      </c>
      <c r="B166" s="9" t="s">
        <v>135</v>
      </c>
      <c r="C166" s="9" t="str">
        <f>VLOOKUP(B166,Metadata!$M$2:$N$6,2,FALSE)</f>
        <v>Permanent Employee</v>
      </c>
      <c r="D166" s="9" t="s">
        <v>159</v>
      </c>
      <c r="E166" s="9" t="s">
        <v>137</v>
      </c>
      <c r="F166" s="9" t="s">
        <v>138</v>
      </c>
      <c r="G166" s="9" t="s">
        <v>160</v>
      </c>
      <c r="H166" s="9" t="str">
        <f>IF(G166="","",VLOOKUP(G166,Metadata!$J$2:$K$22,2,FALSE))</f>
        <v>Centre</v>
      </c>
      <c r="I166" s="9" t="s">
        <v>138</v>
      </c>
      <c r="J166" s="9" t="str">
        <f>IF(I166="","",VLOOKUP(I166,Metadata!$P$2:$Q$43,2,FALSE))</f>
        <v>Europe</v>
      </c>
      <c r="K166" s="9" t="str">
        <f t="shared" si="0"/>
        <v>Portugal</v>
      </c>
      <c r="L166" s="9" t="s">
        <v>160</v>
      </c>
      <c r="M166" s="9" t="str">
        <f>IF(L166="","",VLOOKUP(L166,Metadata!$J$2:$K$22,2,FALSE))</f>
        <v>Centre</v>
      </c>
      <c r="N166" s="9" t="s">
        <v>141</v>
      </c>
      <c r="O166" s="9" t="s">
        <v>137</v>
      </c>
      <c r="P166" s="9" t="s">
        <v>142</v>
      </c>
      <c r="Q166" s="10" t="str">
        <f t="shared" si="1"/>
        <v>Full Office Job</v>
      </c>
      <c r="R166" s="10">
        <v>6</v>
      </c>
      <c r="S166" s="9" t="s">
        <v>216</v>
      </c>
      <c r="T166" s="9" t="s">
        <v>137</v>
      </c>
      <c r="U166" s="9" t="str">
        <f>IF(S166&lt;&gt;"",S166,IF(T166&lt;&gt;"",VLOOKUP(T166,Metadata!$S$2:$T$228,2,FALSE),""))</f>
        <v>Front-End Developer</v>
      </c>
      <c r="V166" s="9" t="s">
        <v>268</v>
      </c>
      <c r="W166" s="9" t="s">
        <v>137</v>
      </c>
      <c r="X166" s="9" t="s">
        <v>269</v>
      </c>
      <c r="Y166" s="9" t="s">
        <v>137</v>
      </c>
      <c r="Z166" s="9" t="s">
        <v>262</v>
      </c>
      <c r="AA166" s="9" t="s">
        <v>165</v>
      </c>
      <c r="AB166" s="9" t="s">
        <v>137</v>
      </c>
      <c r="AC166" s="9"/>
      <c r="AD166" s="9"/>
      <c r="AE166" s="9"/>
      <c r="AF166" s="9"/>
      <c r="AG166" s="9"/>
      <c r="AH166" s="9"/>
      <c r="AI166" s="9"/>
      <c r="AJ166" s="9" t="s">
        <v>185</v>
      </c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 t="s">
        <v>186</v>
      </c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10"/>
      <c r="CB166" s="10" t="str">
        <f t="shared" si="5"/>
        <v/>
      </c>
      <c r="CC166" s="10"/>
      <c r="CD166" s="9" t="str">
        <f t="shared" si="2"/>
        <v/>
      </c>
      <c r="CE166" s="9" t="s">
        <v>168</v>
      </c>
      <c r="CF166" s="9" t="s">
        <v>188</v>
      </c>
      <c r="CG166" s="9">
        <f>IF(CF166="","",VLOOKUP(CF166,Metadata!$D$2:$H$20,2,FALSE))</f>
        <v>17500</v>
      </c>
      <c r="CH166" s="9">
        <f>IF(CF166="","",VLOOKUP(CF166,Metadata!$D$2:$H$20,4,FALSE))</f>
        <v>15000</v>
      </c>
      <c r="CI166" s="9">
        <f>IF(CF166="","",VLOOKUP(CF166,Metadata!$D$2:$H$20,5,FALSE))</f>
        <v>20000</v>
      </c>
      <c r="CJ166" s="9">
        <f t="shared" si="3"/>
        <v>17500</v>
      </c>
      <c r="CK166" s="9" t="s">
        <v>201</v>
      </c>
      <c r="CL166" s="10">
        <v>6</v>
      </c>
      <c r="CM166" s="10">
        <v>2</v>
      </c>
      <c r="CN166" s="10">
        <v>7</v>
      </c>
      <c r="CO166" s="10">
        <v>5</v>
      </c>
      <c r="CP166" s="10">
        <v>6</v>
      </c>
      <c r="CQ166" s="10">
        <v>5</v>
      </c>
      <c r="CR166" s="10">
        <v>6</v>
      </c>
      <c r="CS166" s="10">
        <v>6</v>
      </c>
      <c r="CT166" s="10">
        <v>5</v>
      </c>
      <c r="CU166" s="10">
        <v>4</v>
      </c>
      <c r="CV166" s="10">
        <v>4</v>
      </c>
      <c r="CW166" s="10">
        <v>4</v>
      </c>
      <c r="CX166" s="10">
        <v>4</v>
      </c>
      <c r="CY166" s="10">
        <v>4</v>
      </c>
      <c r="CZ166" s="10">
        <v>3</v>
      </c>
      <c r="DA166" s="10">
        <v>6</v>
      </c>
      <c r="DB166" s="10">
        <v>3</v>
      </c>
      <c r="DC166" s="10">
        <v>5</v>
      </c>
      <c r="DD166" s="10">
        <v>3</v>
      </c>
      <c r="DE166" s="10">
        <v>7</v>
      </c>
      <c r="DF166" s="10">
        <v>5</v>
      </c>
      <c r="DG166" s="10">
        <v>6</v>
      </c>
      <c r="DH166" s="10">
        <v>6</v>
      </c>
      <c r="DI166" s="10">
        <v>5</v>
      </c>
      <c r="DJ166" s="10">
        <v>5</v>
      </c>
      <c r="DK166" s="10">
        <v>4</v>
      </c>
      <c r="DL166" s="10">
        <v>4</v>
      </c>
      <c r="DM166" s="9" t="s">
        <v>154</v>
      </c>
      <c r="DN166" s="10">
        <v>1997</v>
      </c>
      <c r="DO166" s="9">
        <f t="shared" si="4"/>
        <v>24</v>
      </c>
      <c r="DP166" s="9" t="s">
        <v>155</v>
      </c>
      <c r="DQ166" s="9" t="s">
        <v>202</v>
      </c>
      <c r="DR166" s="9" t="s">
        <v>157</v>
      </c>
      <c r="DS166" s="9" t="s">
        <v>137</v>
      </c>
      <c r="DT166" s="9" t="s">
        <v>181</v>
      </c>
      <c r="DU166" s="9" t="s">
        <v>168</v>
      </c>
      <c r="DV166" s="9" t="str">
        <f>VLOOKUP(DU166,Metadata!$B$2:$C$7,2,FALSE)</f>
        <v>0 - 3 years</v>
      </c>
    </row>
    <row r="167" spans="1:126">
      <c r="A167" s="13">
        <v>166</v>
      </c>
      <c r="B167" s="9" t="s">
        <v>135</v>
      </c>
      <c r="C167" s="9" t="str">
        <f>VLOOKUP(B167,Metadata!$M$2:$N$6,2,FALSE)</f>
        <v>Permanent Employee</v>
      </c>
      <c r="D167" s="9" t="s">
        <v>159</v>
      </c>
      <c r="E167" s="9" t="s">
        <v>137</v>
      </c>
      <c r="F167" s="9" t="s">
        <v>138</v>
      </c>
      <c r="G167" s="9" t="s">
        <v>312</v>
      </c>
      <c r="H167" s="9" t="str">
        <f>IF(G167="","",VLOOKUP(G167,Metadata!$J$2:$K$22,2,FALSE))</f>
        <v>South</v>
      </c>
      <c r="I167" s="9" t="s">
        <v>316</v>
      </c>
      <c r="J167" s="9" t="str">
        <f>IF(I167="","",VLOOKUP(I167,Metadata!$P$2:$Q$43,2,FALSE))</f>
        <v>Europe</v>
      </c>
      <c r="K167" s="9" t="str">
        <f t="shared" si="0"/>
        <v>International</v>
      </c>
      <c r="L167" s="9" t="s">
        <v>137</v>
      </c>
      <c r="M167" s="9" t="str">
        <f>IF(L167="","",VLOOKUP(L167,Metadata!$J$2:$K$22,2,FALSE))</f>
        <v/>
      </c>
      <c r="N167" s="9" t="s">
        <v>141</v>
      </c>
      <c r="O167" s="9" t="s">
        <v>137</v>
      </c>
      <c r="P167" s="9" t="s">
        <v>191</v>
      </c>
      <c r="Q167" s="10" t="str">
        <f t="shared" si="1"/>
        <v>Remote Job (full or flexible)</v>
      </c>
      <c r="R167" s="10">
        <v>4</v>
      </c>
      <c r="S167" s="9" t="s">
        <v>192</v>
      </c>
      <c r="T167" s="9" t="s">
        <v>137</v>
      </c>
      <c r="U167" s="9" t="str">
        <f>IF(S167&lt;&gt;"",S167,IF(T167&lt;&gt;"",VLOOKUP(T167,Metadata!$S$2:$T$228,2,FALSE),""))</f>
        <v>Back-End Developer</v>
      </c>
      <c r="V167" s="9" t="s">
        <v>144</v>
      </c>
      <c r="W167" s="9" t="s">
        <v>137</v>
      </c>
      <c r="X167" s="9" t="s">
        <v>163</v>
      </c>
      <c r="Y167" s="9" t="s">
        <v>137</v>
      </c>
      <c r="Z167" s="9" t="s">
        <v>193</v>
      </c>
      <c r="AA167" s="9" t="s">
        <v>137</v>
      </c>
      <c r="AB167" s="9" t="s">
        <v>137</v>
      </c>
      <c r="AC167" s="9"/>
      <c r="AD167" s="9" t="s">
        <v>148</v>
      </c>
      <c r="AE167" s="9"/>
      <c r="AF167" s="9"/>
      <c r="AG167" s="9"/>
      <c r="AH167" s="9"/>
      <c r="AI167" s="9" t="s">
        <v>230</v>
      </c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 t="s">
        <v>219</v>
      </c>
      <c r="BR167" s="9"/>
      <c r="BS167" s="9"/>
      <c r="BT167" s="9"/>
      <c r="BU167" s="9"/>
      <c r="BV167" s="9"/>
      <c r="BW167" s="9"/>
      <c r="BX167" s="9"/>
      <c r="BY167" s="9"/>
      <c r="BZ167" s="9" t="s">
        <v>353</v>
      </c>
      <c r="CA167" s="10"/>
      <c r="CB167" s="10" t="str">
        <f t="shared" si="5"/>
        <v/>
      </c>
      <c r="CC167" s="10"/>
      <c r="CD167" s="9" t="str">
        <f t="shared" si="2"/>
        <v/>
      </c>
      <c r="CE167" s="9" t="s">
        <v>232</v>
      </c>
      <c r="CF167" s="9" t="s">
        <v>254</v>
      </c>
      <c r="CG167" s="9">
        <f>IF(CF167="","",VLOOKUP(CF167,Metadata!$D$2:$H$20,2,FALSE))</f>
        <v>37500</v>
      </c>
      <c r="CH167" s="9">
        <f>IF(CF167="","",VLOOKUP(CF167,Metadata!$D$2:$H$20,4,FALSE))</f>
        <v>35000</v>
      </c>
      <c r="CI167" s="9">
        <f>IF(CF167="","",VLOOKUP(CF167,Metadata!$D$2:$H$20,5,FALSE))</f>
        <v>40000</v>
      </c>
      <c r="CJ167" s="9">
        <f t="shared" si="3"/>
        <v>37500</v>
      </c>
      <c r="CK167" s="9" t="s">
        <v>201</v>
      </c>
      <c r="CL167" s="10">
        <v>7</v>
      </c>
      <c r="CM167" s="10">
        <v>1</v>
      </c>
      <c r="CN167" s="10">
        <v>5</v>
      </c>
      <c r="CO167" s="10">
        <v>7</v>
      </c>
      <c r="CP167" s="10">
        <v>6</v>
      </c>
      <c r="CQ167" s="10">
        <v>6</v>
      </c>
      <c r="CR167" s="10">
        <v>2</v>
      </c>
      <c r="CS167" s="10">
        <v>1</v>
      </c>
      <c r="CT167" s="10">
        <v>3</v>
      </c>
      <c r="CU167" s="10">
        <v>5</v>
      </c>
      <c r="CV167" s="10">
        <v>3</v>
      </c>
      <c r="CW167" s="10">
        <v>1</v>
      </c>
      <c r="CX167" s="10">
        <v>2</v>
      </c>
      <c r="CY167" s="10">
        <v>2</v>
      </c>
      <c r="CZ167" s="10">
        <v>1</v>
      </c>
      <c r="DA167" s="10">
        <v>5</v>
      </c>
      <c r="DB167" s="10">
        <v>5</v>
      </c>
      <c r="DC167" s="10">
        <v>5</v>
      </c>
      <c r="DD167" s="10">
        <v>2</v>
      </c>
      <c r="DE167" s="10">
        <v>5</v>
      </c>
      <c r="DF167" s="10">
        <v>7</v>
      </c>
      <c r="DG167" s="10">
        <v>7</v>
      </c>
      <c r="DH167" s="10">
        <v>2</v>
      </c>
      <c r="DI167" s="10">
        <v>5</v>
      </c>
      <c r="DJ167" s="10">
        <v>1</v>
      </c>
      <c r="DK167" s="10">
        <v>5</v>
      </c>
      <c r="DL167" s="10">
        <v>6</v>
      </c>
      <c r="DM167" s="9" t="s">
        <v>154</v>
      </c>
      <c r="DN167" s="10">
        <v>1984</v>
      </c>
      <c r="DO167" s="9">
        <f t="shared" si="4"/>
        <v>37</v>
      </c>
      <c r="DP167" s="9" t="s">
        <v>222</v>
      </c>
      <c r="DQ167" s="9" t="s">
        <v>156</v>
      </c>
      <c r="DR167" s="9" t="s">
        <v>157</v>
      </c>
      <c r="DS167" s="9" t="s">
        <v>137</v>
      </c>
      <c r="DT167" s="9" t="s">
        <v>181</v>
      </c>
      <c r="DU167" s="9" t="s">
        <v>203</v>
      </c>
      <c r="DV167" s="9" t="str">
        <f>VLOOKUP(DU167,Metadata!$B$2:$C$7,2,FALSE)</f>
        <v>6+ years</v>
      </c>
    </row>
    <row r="168" spans="1:126">
      <c r="A168" s="13">
        <v>167</v>
      </c>
      <c r="B168" s="9" t="s">
        <v>135</v>
      </c>
      <c r="C168" s="9" t="str">
        <f>VLOOKUP(B168,Metadata!$M$2:$N$6,2,FALSE)</f>
        <v>Permanent Employee</v>
      </c>
      <c r="D168" s="9" t="s">
        <v>136</v>
      </c>
      <c r="E168" s="9" t="s">
        <v>137</v>
      </c>
      <c r="F168" s="9" t="s">
        <v>138</v>
      </c>
      <c r="G168" s="9" t="s">
        <v>140</v>
      </c>
      <c r="H168" s="9" t="str">
        <f>IF(G168="","",VLOOKUP(G168,Metadata!$J$2:$K$22,2,FALSE))</f>
        <v>Lisbon Metropolitan Area</v>
      </c>
      <c r="I168" s="9" t="s">
        <v>138</v>
      </c>
      <c r="J168" s="9" t="str">
        <f>IF(I168="","",VLOOKUP(I168,Metadata!$P$2:$Q$43,2,FALSE))</f>
        <v>Europe</v>
      </c>
      <c r="K168" s="9" t="str">
        <f t="shared" si="0"/>
        <v>Portugal</v>
      </c>
      <c r="L168" s="9" t="s">
        <v>140</v>
      </c>
      <c r="M168" s="9" t="str">
        <f>IF(L168="","",VLOOKUP(L168,Metadata!$J$2:$K$22,2,FALSE))</f>
        <v>Lisbon Metropolitan Area</v>
      </c>
      <c r="N168" s="9" t="s">
        <v>214</v>
      </c>
      <c r="O168" s="9" t="s">
        <v>136</v>
      </c>
      <c r="P168" s="9" t="s">
        <v>142</v>
      </c>
      <c r="Q168" s="10" t="str">
        <f t="shared" si="1"/>
        <v>Full Office Job</v>
      </c>
      <c r="R168" s="10">
        <v>5</v>
      </c>
      <c r="S168" s="9" t="s">
        <v>143</v>
      </c>
      <c r="T168" s="9" t="s">
        <v>137</v>
      </c>
      <c r="U168" s="9" t="str">
        <f>IF(S168&lt;&gt;"",S168,IF(T168&lt;&gt;"",VLOOKUP(T168,Metadata!$S$2:$T$228,2,FALSE),""))</f>
        <v>Technical Team Leader</v>
      </c>
      <c r="V168" s="9" t="s">
        <v>317</v>
      </c>
      <c r="W168" s="9" t="s">
        <v>137</v>
      </c>
      <c r="X168" s="9" t="s">
        <v>145</v>
      </c>
      <c r="Y168" s="9" t="s">
        <v>137</v>
      </c>
      <c r="Z168" s="9" t="s">
        <v>146</v>
      </c>
      <c r="AA168" s="9" t="s">
        <v>165</v>
      </c>
      <c r="AB168" s="9" t="s">
        <v>253</v>
      </c>
      <c r="AC168" s="9" t="s">
        <v>147</v>
      </c>
      <c r="AD168" s="9" t="s">
        <v>148</v>
      </c>
      <c r="AE168" s="9" t="s">
        <v>194</v>
      </c>
      <c r="AF168" s="9" t="s">
        <v>243</v>
      </c>
      <c r="AG168" s="9" t="s">
        <v>166</v>
      </c>
      <c r="AH168" s="9"/>
      <c r="AI168" s="9"/>
      <c r="AJ168" s="9" t="s">
        <v>185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 t="s">
        <v>324</v>
      </c>
      <c r="AU168" s="9"/>
      <c r="AV168" s="9"/>
      <c r="AW168" s="9"/>
      <c r="AX168" s="9"/>
      <c r="AY168" s="9"/>
      <c r="AZ168" s="9"/>
      <c r="BA168" s="9" t="s">
        <v>178</v>
      </c>
      <c r="BB168" s="9" t="s">
        <v>284</v>
      </c>
      <c r="BC168" s="9"/>
      <c r="BD168" s="9"/>
      <c r="BE168" s="9"/>
      <c r="BF168" s="9"/>
      <c r="BG168" s="9"/>
      <c r="BH168" s="9"/>
      <c r="BI168" s="9"/>
      <c r="BJ168" s="9"/>
      <c r="BK168" s="9" t="s">
        <v>198</v>
      </c>
      <c r="BL168" s="9"/>
      <c r="BM168" s="9"/>
      <c r="BN168" s="9" t="s">
        <v>186</v>
      </c>
      <c r="BO168" s="9"/>
      <c r="BP168" s="9" t="s">
        <v>179</v>
      </c>
      <c r="BQ168" s="9" t="s">
        <v>219</v>
      </c>
      <c r="BR168" s="9"/>
      <c r="BS168" s="9"/>
      <c r="BT168" s="9"/>
      <c r="BU168" s="9"/>
      <c r="BV168" s="9"/>
      <c r="BW168" s="9"/>
      <c r="BX168" s="9"/>
      <c r="BY168" s="9"/>
      <c r="BZ168" s="9"/>
      <c r="CA168" s="10"/>
      <c r="CB168" s="10" t="str">
        <f t="shared" si="5"/>
        <v/>
      </c>
      <c r="CC168" s="10"/>
      <c r="CD168" s="9" t="str">
        <f t="shared" si="2"/>
        <v/>
      </c>
      <c r="CE168" s="9" t="s">
        <v>232</v>
      </c>
      <c r="CF168" s="9" t="s">
        <v>328</v>
      </c>
      <c r="CG168" s="9">
        <f>IF(CF168="","",VLOOKUP(CF168,Metadata!$D$2:$H$20,2,FALSE))</f>
        <v>72500</v>
      </c>
      <c r="CH168" s="9">
        <f>IF(CF168="","",VLOOKUP(CF168,Metadata!$D$2:$H$20,4,FALSE))</f>
        <v>70000</v>
      </c>
      <c r="CI168" s="9">
        <f>IF(CF168="","",VLOOKUP(CF168,Metadata!$D$2:$H$20,5,FALSE))</f>
        <v>75000</v>
      </c>
      <c r="CJ168" s="9">
        <f t="shared" si="3"/>
        <v>72500</v>
      </c>
      <c r="CK168" s="9" t="s">
        <v>221</v>
      </c>
      <c r="CL168" s="10">
        <v>6</v>
      </c>
      <c r="CM168" s="10">
        <v>4</v>
      </c>
      <c r="CN168" s="10">
        <v>6</v>
      </c>
      <c r="CO168" s="10">
        <v>6</v>
      </c>
      <c r="CP168" s="10">
        <v>5</v>
      </c>
      <c r="CQ168" s="10">
        <v>5</v>
      </c>
      <c r="CR168" s="10">
        <v>6</v>
      </c>
      <c r="CS168" s="10">
        <v>5</v>
      </c>
      <c r="CT168" s="10">
        <v>4</v>
      </c>
      <c r="CU168" s="10">
        <v>4</v>
      </c>
      <c r="CV168" s="10">
        <v>6</v>
      </c>
      <c r="CW168" s="10">
        <v>5</v>
      </c>
      <c r="CX168" s="10">
        <v>6</v>
      </c>
      <c r="CY168" s="10">
        <v>5</v>
      </c>
      <c r="CZ168" s="10">
        <v>5</v>
      </c>
      <c r="DA168" s="10">
        <v>5</v>
      </c>
      <c r="DB168" s="10">
        <v>5</v>
      </c>
      <c r="DC168" s="10">
        <v>6</v>
      </c>
      <c r="DD168" s="10">
        <v>4</v>
      </c>
      <c r="DE168" s="10">
        <v>5</v>
      </c>
      <c r="DF168" s="10">
        <v>5</v>
      </c>
      <c r="DG168" s="10">
        <v>5</v>
      </c>
      <c r="DH168" s="10">
        <v>4</v>
      </c>
      <c r="DI168" s="10">
        <v>4</v>
      </c>
      <c r="DJ168" s="10">
        <v>5</v>
      </c>
      <c r="DK168" s="10">
        <v>5</v>
      </c>
      <c r="DL168" s="10">
        <v>4</v>
      </c>
      <c r="DM168" s="9" t="s">
        <v>154</v>
      </c>
      <c r="DN168" s="10">
        <v>1979</v>
      </c>
      <c r="DO168" s="9">
        <f t="shared" si="4"/>
        <v>42</v>
      </c>
      <c r="DP168" s="9" t="s">
        <v>155</v>
      </c>
      <c r="DQ168" s="9" t="s">
        <v>156</v>
      </c>
      <c r="DR168" s="9" t="s">
        <v>157</v>
      </c>
      <c r="DS168" s="9" t="s">
        <v>137</v>
      </c>
      <c r="DT168" s="9" t="s">
        <v>181</v>
      </c>
      <c r="DU168" s="9" t="s">
        <v>158</v>
      </c>
      <c r="DV168" s="9" t="str">
        <f>VLOOKUP(DU168,Metadata!$B$2:$C$7,2,FALSE)</f>
        <v>6+ years</v>
      </c>
    </row>
    <row r="169" spans="1:126">
      <c r="A169" s="13">
        <v>168</v>
      </c>
      <c r="B169" s="9" t="s">
        <v>135</v>
      </c>
      <c r="C169" s="9" t="str">
        <f>VLOOKUP(B169,Metadata!$M$2:$N$6,2,FALSE)</f>
        <v>Permanent Employee</v>
      </c>
      <c r="D169" s="9" t="s">
        <v>136</v>
      </c>
      <c r="E169" s="9" t="s">
        <v>137</v>
      </c>
      <c r="F169" s="9" t="s">
        <v>138</v>
      </c>
      <c r="G169" s="9" t="s">
        <v>354</v>
      </c>
      <c r="H169" s="9" t="str">
        <f>IF(G169="","",VLOOKUP(G169,Metadata!$J$2:$K$22,2,FALSE))</f>
        <v>South</v>
      </c>
      <c r="I169" s="9" t="s">
        <v>138</v>
      </c>
      <c r="J169" s="9" t="str">
        <f>IF(I169="","",VLOOKUP(I169,Metadata!$P$2:$Q$43,2,FALSE))</f>
        <v>Europe</v>
      </c>
      <c r="K169" s="9" t="str">
        <f t="shared" si="0"/>
        <v>Portugal</v>
      </c>
      <c r="L169" s="9" t="s">
        <v>354</v>
      </c>
      <c r="M169" s="9" t="str">
        <f>IF(L169="","",VLOOKUP(L169,Metadata!$J$2:$K$22,2,FALSE))</f>
        <v>South</v>
      </c>
      <c r="N169" s="9" t="s">
        <v>214</v>
      </c>
      <c r="O169" s="9" t="s">
        <v>259</v>
      </c>
      <c r="P169" s="9" t="s">
        <v>142</v>
      </c>
      <c r="Q169" s="10" t="str">
        <f t="shared" si="1"/>
        <v>Full Office Job</v>
      </c>
      <c r="R169" s="10">
        <v>4</v>
      </c>
      <c r="S169" s="9" t="s">
        <v>161</v>
      </c>
      <c r="T169" s="9" t="s">
        <v>137</v>
      </c>
      <c r="U169" s="9" t="str">
        <f>IF(S169&lt;&gt;"",S169,IF(T169&lt;&gt;"",VLOOKUP(T169,Metadata!$S$2:$T$228,2,FALSE),""))</f>
        <v>Full-Stack Developer</v>
      </c>
      <c r="V169" s="9" t="s">
        <v>174</v>
      </c>
      <c r="W169" s="9" t="s">
        <v>137</v>
      </c>
      <c r="X169" s="9" t="s">
        <v>163</v>
      </c>
      <c r="Y169" s="9" t="s">
        <v>137</v>
      </c>
      <c r="Z169" s="9" t="s">
        <v>193</v>
      </c>
      <c r="AA169" s="9" t="s">
        <v>137</v>
      </c>
      <c r="AB169" s="9" t="s">
        <v>253</v>
      </c>
      <c r="AC169" s="9" t="s">
        <v>147</v>
      </c>
      <c r="AD169" s="9"/>
      <c r="AE169" s="9"/>
      <c r="AF169" s="9"/>
      <c r="AG169" s="9" t="s">
        <v>166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 t="s">
        <v>178</v>
      </c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 t="s">
        <v>355</v>
      </c>
      <c r="CA169" s="10"/>
      <c r="CB169" s="10" t="str">
        <f t="shared" si="5"/>
        <v/>
      </c>
      <c r="CC169" s="10"/>
      <c r="CD169" s="9" t="str">
        <f t="shared" si="2"/>
        <v/>
      </c>
      <c r="CE169" s="9" t="s">
        <v>232</v>
      </c>
      <c r="CF169" s="9" t="s">
        <v>169</v>
      </c>
      <c r="CG169" s="9">
        <f>IF(CF169="","",VLOOKUP(CF169,Metadata!$D$2:$H$20,2,FALSE))</f>
        <v>12500</v>
      </c>
      <c r="CH169" s="9">
        <f>IF(CF169="","",VLOOKUP(CF169,Metadata!$D$2:$H$20,4,FALSE))</f>
        <v>0</v>
      </c>
      <c r="CI169" s="9">
        <f>IF(CF169="","",VLOOKUP(CF169,Metadata!$D$2:$H$20,5,FALSE))</f>
        <v>15000</v>
      </c>
      <c r="CJ169" s="9">
        <f t="shared" si="3"/>
        <v>12500</v>
      </c>
      <c r="CK169" s="9" t="s">
        <v>153</v>
      </c>
      <c r="CL169" s="10">
        <v>1</v>
      </c>
      <c r="CM169" s="10">
        <v>5</v>
      </c>
      <c r="CN169" s="10">
        <v>7</v>
      </c>
      <c r="CO169" s="10">
        <v>7</v>
      </c>
      <c r="CP169" s="10">
        <v>7</v>
      </c>
      <c r="CQ169" s="10">
        <v>7</v>
      </c>
      <c r="CR169" s="10">
        <v>3</v>
      </c>
      <c r="CS169" s="10">
        <v>7</v>
      </c>
      <c r="CT169" s="10">
        <v>5</v>
      </c>
      <c r="CU169" s="10">
        <v>3</v>
      </c>
      <c r="CV169" s="10">
        <v>7</v>
      </c>
      <c r="CW169" s="10">
        <v>1</v>
      </c>
      <c r="CX169" s="10">
        <v>6</v>
      </c>
      <c r="CY169" s="10">
        <v>6</v>
      </c>
      <c r="CZ169" s="10">
        <v>7</v>
      </c>
      <c r="DA169" s="10">
        <v>7</v>
      </c>
      <c r="DB169" s="10">
        <v>7</v>
      </c>
      <c r="DC169" s="10">
        <v>7</v>
      </c>
      <c r="DD169" s="10">
        <v>6</v>
      </c>
      <c r="DE169" s="10">
        <v>7</v>
      </c>
      <c r="DF169" s="10">
        <v>7</v>
      </c>
      <c r="DG169" s="10">
        <v>7</v>
      </c>
      <c r="DH169" s="10">
        <v>4</v>
      </c>
      <c r="DI169" s="10">
        <v>4</v>
      </c>
      <c r="DJ169" s="10">
        <v>7</v>
      </c>
      <c r="DK169" s="10">
        <v>6</v>
      </c>
      <c r="DL169" s="10">
        <v>6</v>
      </c>
      <c r="DM169" s="9" t="s">
        <v>154</v>
      </c>
      <c r="DN169" s="10">
        <v>1997</v>
      </c>
      <c r="DO169" s="9">
        <f t="shared" si="4"/>
        <v>24</v>
      </c>
      <c r="DP169" s="9" t="s">
        <v>155</v>
      </c>
      <c r="DQ169" s="9" t="s">
        <v>202</v>
      </c>
      <c r="DR169" s="9" t="s">
        <v>157</v>
      </c>
      <c r="DS169" s="9" t="s">
        <v>137</v>
      </c>
      <c r="DT169" s="9" t="s">
        <v>181</v>
      </c>
      <c r="DU169" s="9" t="s">
        <v>233</v>
      </c>
      <c r="DV169" s="9" t="str">
        <f>VLOOKUP(DU169,Metadata!$B$2:$C$7,2,FALSE)</f>
        <v>0 - 3 years</v>
      </c>
    </row>
    <row r="170" spans="1:126">
      <c r="A170" s="13">
        <v>169</v>
      </c>
      <c r="B170" s="9" t="s">
        <v>135</v>
      </c>
      <c r="C170" s="9" t="str">
        <f>VLOOKUP(B170,Metadata!$M$2:$N$6,2,FALSE)</f>
        <v>Permanent Employee</v>
      </c>
      <c r="D170" s="9" t="s">
        <v>136</v>
      </c>
      <c r="E170" s="9" t="s">
        <v>137</v>
      </c>
      <c r="F170" s="9" t="s">
        <v>138</v>
      </c>
      <c r="G170" s="9" t="s">
        <v>190</v>
      </c>
      <c r="H170" s="9" t="str">
        <f>IF(G170="","",VLOOKUP(G170,Metadata!$J$2:$K$22,2,FALSE))</f>
        <v>North</v>
      </c>
      <c r="I170" s="9" t="s">
        <v>138</v>
      </c>
      <c r="J170" s="9" t="str">
        <f>IF(I170="","",VLOOKUP(I170,Metadata!$P$2:$Q$43,2,FALSE))</f>
        <v>Europe</v>
      </c>
      <c r="K170" s="9" t="str">
        <f t="shared" si="0"/>
        <v>Portugal</v>
      </c>
      <c r="L170" s="9" t="s">
        <v>190</v>
      </c>
      <c r="M170" s="9" t="str">
        <f>IF(L170="","",VLOOKUP(L170,Metadata!$J$2:$K$22,2,FALSE))</f>
        <v>North</v>
      </c>
      <c r="N170" s="9" t="s">
        <v>141</v>
      </c>
      <c r="O170" s="9" t="s">
        <v>137</v>
      </c>
      <c r="P170" s="9" t="s">
        <v>142</v>
      </c>
      <c r="Q170" s="10" t="str">
        <f t="shared" si="1"/>
        <v>Full Office Job</v>
      </c>
      <c r="R170" s="10">
        <v>7</v>
      </c>
      <c r="S170" s="9" t="s">
        <v>161</v>
      </c>
      <c r="T170" s="9" t="s">
        <v>137</v>
      </c>
      <c r="U170" s="9" t="str">
        <f>IF(S170&lt;&gt;"",S170,IF(T170&lt;&gt;"",VLOOKUP(T170,Metadata!$S$2:$T$228,2,FALSE),""))</f>
        <v>Full-Stack Developer</v>
      </c>
      <c r="V170" s="9" t="s">
        <v>174</v>
      </c>
      <c r="W170" s="9" t="s">
        <v>137</v>
      </c>
      <c r="X170" s="9" t="s">
        <v>163</v>
      </c>
      <c r="Y170" s="9" t="s">
        <v>137</v>
      </c>
      <c r="Z170" s="9" t="s">
        <v>193</v>
      </c>
      <c r="AA170" s="9" t="s">
        <v>165</v>
      </c>
      <c r="AB170" s="9" t="s">
        <v>137</v>
      </c>
      <c r="AC170" s="9" t="s">
        <v>147</v>
      </c>
      <c r="AD170" s="9"/>
      <c r="AE170" s="9"/>
      <c r="AF170" s="9"/>
      <c r="AG170" s="9" t="s">
        <v>166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 t="s">
        <v>178</v>
      </c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 t="s">
        <v>356</v>
      </c>
      <c r="CA170" s="10"/>
      <c r="CB170" s="10" t="str">
        <f t="shared" si="5"/>
        <v/>
      </c>
      <c r="CC170" s="10"/>
      <c r="CD170" s="9" t="str">
        <f t="shared" si="2"/>
        <v/>
      </c>
      <c r="CE170" s="9" t="s">
        <v>232</v>
      </c>
      <c r="CF170" s="9" t="s">
        <v>169</v>
      </c>
      <c r="CG170" s="9">
        <f>IF(CF170="","",VLOOKUP(CF170,Metadata!$D$2:$H$20,2,FALSE))</f>
        <v>12500</v>
      </c>
      <c r="CH170" s="9">
        <f>IF(CF170="","",VLOOKUP(CF170,Metadata!$D$2:$H$20,4,FALSE))</f>
        <v>0</v>
      </c>
      <c r="CI170" s="9">
        <f>IF(CF170="","",VLOOKUP(CF170,Metadata!$D$2:$H$20,5,FALSE))</f>
        <v>15000</v>
      </c>
      <c r="CJ170" s="9">
        <f t="shared" si="3"/>
        <v>12500</v>
      </c>
      <c r="CK170" s="9" t="s">
        <v>189</v>
      </c>
      <c r="CL170" s="10">
        <v>3</v>
      </c>
      <c r="CM170" s="10">
        <v>3</v>
      </c>
      <c r="CN170" s="10">
        <v>5</v>
      </c>
      <c r="CO170" s="10">
        <v>5</v>
      </c>
      <c r="CP170" s="10">
        <v>5</v>
      </c>
      <c r="CQ170" s="10">
        <v>5</v>
      </c>
      <c r="CR170" s="10">
        <v>5</v>
      </c>
      <c r="CS170" s="10">
        <v>5</v>
      </c>
      <c r="CT170" s="10">
        <v>5</v>
      </c>
      <c r="CU170" s="10">
        <v>5</v>
      </c>
      <c r="CV170" s="10">
        <v>5</v>
      </c>
      <c r="CW170" s="10">
        <v>4</v>
      </c>
      <c r="CX170" s="10">
        <v>5</v>
      </c>
      <c r="CY170" s="10">
        <v>5</v>
      </c>
      <c r="CZ170" s="10">
        <v>5</v>
      </c>
      <c r="DA170" s="10">
        <v>5</v>
      </c>
      <c r="DB170" s="10">
        <v>5</v>
      </c>
      <c r="DC170" s="10">
        <v>5</v>
      </c>
      <c r="DD170" s="10">
        <v>4</v>
      </c>
      <c r="DE170" s="10">
        <v>5</v>
      </c>
      <c r="DF170" s="10">
        <v>5</v>
      </c>
      <c r="DG170" s="10">
        <v>5</v>
      </c>
      <c r="DH170" s="10">
        <v>5</v>
      </c>
      <c r="DI170" s="10">
        <v>5</v>
      </c>
      <c r="DJ170" s="10">
        <v>5</v>
      </c>
      <c r="DK170" s="10">
        <v>5</v>
      </c>
      <c r="DL170" s="10">
        <v>5</v>
      </c>
      <c r="DM170" s="9" t="s">
        <v>154</v>
      </c>
      <c r="DN170" s="10">
        <v>1999</v>
      </c>
      <c r="DO170" s="9">
        <f t="shared" si="4"/>
        <v>22</v>
      </c>
      <c r="DP170" s="9" t="s">
        <v>155</v>
      </c>
      <c r="DQ170" s="9" t="s">
        <v>227</v>
      </c>
      <c r="DR170" s="9" t="s">
        <v>157</v>
      </c>
      <c r="DS170" s="9" t="s">
        <v>137</v>
      </c>
      <c r="DT170" s="9" t="s">
        <v>181</v>
      </c>
      <c r="DU170" s="9" t="s">
        <v>233</v>
      </c>
      <c r="DV170" s="9" t="str">
        <f>VLOOKUP(DU170,Metadata!$B$2:$C$7,2,FALSE)</f>
        <v>0 - 3 years</v>
      </c>
    </row>
    <row r="171" spans="1:126">
      <c r="A171" s="13">
        <v>170</v>
      </c>
      <c r="B171" s="9" t="s">
        <v>135</v>
      </c>
      <c r="C171" s="9" t="str">
        <f>VLOOKUP(B171,Metadata!$M$2:$N$6,2,FALSE)</f>
        <v>Permanent Employee</v>
      </c>
      <c r="D171" s="9" t="s">
        <v>159</v>
      </c>
      <c r="E171" s="9" t="s">
        <v>137</v>
      </c>
      <c r="F171" s="9" t="s">
        <v>138</v>
      </c>
      <c r="G171" s="9" t="s">
        <v>140</v>
      </c>
      <c r="H171" s="9" t="str">
        <f>IF(G171="","",VLOOKUP(G171,Metadata!$J$2:$K$22,2,FALSE))</f>
        <v>Lisbon Metropolitan Area</v>
      </c>
      <c r="I171" s="9" t="s">
        <v>138</v>
      </c>
      <c r="J171" s="9" t="str">
        <f>IF(I171="","",VLOOKUP(I171,Metadata!$P$2:$Q$43,2,FALSE))</f>
        <v>Europe</v>
      </c>
      <c r="K171" s="9" t="str">
        <f t="shared" si="0"/>
        <v>Portugal</v>
      </c>
      <c r="L171" s="9" t="s">
        <v>140</v>
      </c>
      <c r="M171" s="9" t="str">
        <f>IF(L171="","",VLOOKUP(L171,Metadata!$J$2:$K$22,2,FALSE))</f>
        <v>Lisbon Metropolitan Area</v>
      </c>
      <c r="N171" s="9" t="s">
        <v>214</v>
      </c>
      <c r="O171" s="9" t="s">
        <v>239</v>
      </c>
      <c r="P171" s="9" t="s">
        <v>142</v>
      </c>
      <c r="Q171" s="10" t="str">
        <f t="shared" si="1"/>
        <v>Full Office Job</v>
      </c>
      <c r="R171" s="10">
        <v>4</v>
      </c>
      <c r="S171" s="9" t="s">
        <v>206</v>
      </c>
      <c r="T171" s="9" t="s">
        <v>137</v>
      </c>
      <c r="U171" s="9" t="str">
        <f>IF(S171&lt;&gt;"",S171,IF(T171&lt;&gt;"",VLOOKUP(T171,Metadata!$S$2:$T$228,2,FALSE),""))</f>
        <v>Mobile Apps Developer</v>
      </c>
      <c r="V171" s="9" t="s">
        <v>144</v>
      </c>
      <c r="W171" s="9" t="s">
        <v>137</v>
      </c>
      <c r="X171" s="9" t="s">
        <v>145</v>
      </c>
      <c r="Y171" s="9" t="s">
        <v>137</v>
      </c>
      <c r="Z171" s="9" t="s">
        <v>184</v>
      </c>
      <c r="AA171" s="9" t="s">
        <v>165</v>
      </c>
      <c r="AB171" s="9" t="s">
        <v>137</v>
      </c>
      <c r="AC171" s="9"/>
      <c r="AD171" s="9" t="s">
        <v>148</v>
      </c>
      <c r="AE171" s="9"/>
      <c r="AF171" s="9"/>
      <c r="AG171" s="9"/>
      <c r="AH171" s="9"/>
      <c r="AI171" s="9"/>
      <c r="AJ171" s="9"/>
      <c r="AK171" s="9"/>
      <c r="AL171" s="9" t="s">
        <v>177</v>
      </c>
      <c r="AM171" s="9" t="s">
        <v>314</v>
      </c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 t="s">
        <v>178</v>
      </c>
      <c r="BB171" s="9"/>
      <c r="BC171" s="9"/>
      <c r="BD171" s="9"/>
      <c r="BE171" s="9"/>
      <c r="BF171" s="9"/>
      <c r="BG171" s="9"/>
      <c r="BH171" s="9"/>
      <c r="BI171" s="9"/>
      <c r="BJ171" s="9" t="s">
        <v>167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10"/>
      <c r="CB171" s="10" t="str">
        <f t="shared" si="5"/>
        <v/>
      </c>
      <c r="CC171" s="10"/>
      <c r="CD171" s="9" t="str">
        <f t="shared" si="2"/>
        <v/>
      </c>
      <c r="CE171" s="9" t="s">
        <v>151</v>
      </c>
      <c r="CF171" s="9" t="s">
        <v>254</v>
      </c>
      <c r="CG171" s="9">
        <f>IF(CF171="","",VLOOKUP(CF171,Metadata!$D$2:$H$20,2,FALSE))</f>
        <v>37500</v>
      </c>
      <c r="CH171" s="9">
        <f>IF(CF171="","",VLOOKUP(CF171,Metadata!$D$2:$H$20,4,FALSE))</f>
        <v>35000</v>
      </c>
      <c r="CI171" s="9">
        <f>IF(CF171="","",VLOOKUP(CF171,Metadata!$D$2:$H$20,5,FALSE))</f>
        <v>40000</v>
      </c>
      <c r="CJ171" s="9">
        <f t="shared" si="3"/>
        <v>37500</v>
      </c>
      <c r="CK171" s="9" t="s">
        <v>153</v>
      </c>
      <c r="CL171" s="10">
        <v>3</v>
      </c>
      <c r="CM171" s="10">
        <v>3</v>
      </c>
      <c r="CN171" s="10">
        <v>7</v>
      </c>
      <c r="CO171" s="10">
        <v>7</v>
      </c>
      <c r="CP171" s="10">
        <v>5</v>
      </c>
      <c r="CQ171" s="10">
        <v>5</v>
      </c>
      <c r="CR171" s="10">
        <v>4</v>
      </c>
      <c r="CS171" s="10">
        <v>4</v>
      </c>
      <c r="CT171" s="10">
        <v>5</v>
      </c>
      <c r="CU171" s="10">
        <v>7</v>
      </c>
      <c r="CV171" s="10">
        <v>5</v>
      </c>
      <c r="CW171" s="10">
        <v>3</v>
      </c>
      <c r="CX171" s="10">
        <v>7</v>
      </c>
      <c r="CY171" s="10">
        <v>7</v>
      </c>
      <c r="CZ171" s="10">
        <v>5</v>
      </c>
      <c r="DA171" s="10">
        <v>7</v>
      </c>
      <c r="DB171" s="10">
        <v>5</v>
      </c>
      <c r="DC171" s="10">
        <v>7</v>
      </c>
      <c r="DD171" s="10">
        <v>3</v>
      </c>
      <c r="DE171" s="10">
        <v>5</v>
      </c>
      <c r="DF171" s="10">
        <v>3</v>
      </c>
      <c r="DG171" s="10">
        <v>7</v>
      </c>
      <c r="DH171" s="10">
        <v>5</v>
      </c>
      <c r="DI171" s="10">
        <v>7</v>
      </c>
      <c r="DJ171" s="10">
        <v>2</v>
      </c>
      <c r="DK171" s="10">
        <v>4</v>
      </c>
      <c r="DL171" s="10">
        <v>3</v>
      </c>
      <c r="DM171" s="9" t="s">
        <v>154</v>
      </c>
      <c r="DN171" s="10">
        <v>1984</v>
      </c>
      <c r="DO171" s="9">
        <f t="shared" si="4"/>
        <v>37</v>
      </c>
      <c r="DP171" s="9" t="s">
        <v>155</v>
      </c>
      <c r="DQ171" s="9" t="s">
        <v>210</v>
      </c>
      <c r="DR171" s="9" t="s">
        <v>157</v>
      </c>
      <c r="DS171" s="9" t="s">
        <v>137</v>
      </c>
      <c r="DT171" s="9" t="s">
        <v>181</v>
      </c>
      <c r="DU171" s="9" t="s">
        <v>203</v>
      </c>
      <c r="DV171" s="9" t="str">
        <f>VLOOKUP(DU171,Metadata!$B$2:$C$7,2,FALSE)</f>
        <v>6+ years</v>
      </c>
    </row>
    <row r="172" spans="1:126">
      <c r="A172" s="13">
        <v>171</v>
      </c>
      <c r="B172" s="9" t="s">
        <v>135</v>
      </c>
      <c r="C172" s="9" t="str">
        <f>VLOOKUP(B172,Metadata!$M$2:$N$6,2,FALSE)</f>
        <v>Permanent Employee</v>
      </c>
      <c r="D172" s="9" t="s">
        <v>136</v>
      </c>
      <c r="E172" s="9" t="s">
        <v>137</v>
      </c>
      <c r="F172" s="9" t="s">
        <v>138</v>
      </c>
      <c r="G172" s="9" t="s">
        <v>172</v>
      </c>
      <c r="H172" s="9" t="str">
        <f>IF(G172="","",VLOOKUP(G172,Metadata!$J$2:$K$22,2,FALSE))</f>
        <v>Porto Metropolitan Area</v>
      </c>
      <c r="I172" s="9" t="s">
        <v>138</v>
      </c>
      <c r="J172" s="9" t="str">
        <f>IF(I172="","",VLOOKUP(I172,Metadata!$P$2:$Q$43,2,FALSE))</f>
        <v>Europe</v>
      </c>
      <c r="K172" s="9" t="str">
        <f t="shared" si="0"/>
        <v>Portugal</v>
      </c>
      <c r="L172" s="9" t="s">
        <v>172</v>
      </c>
      <c r="M172" s="9" t="str">
        <f>IF(L172="","",VLOOKUP(L172,Metadata!$J$2:$K$22,2,FALSE))</f>
        <v>Porto Metropolitan Area</v>
      </c>
      <c r="N172" s="9" t="s">
        <v>141</v>
      </c>
      <c r="O172" s="9" t="s">
        <v>137</v>
      </c>
      <c r="P172" s="9" t="s">
        <v>191</v>
      </c>
      <c r="Q172" s="10" t="str">
        <f t="shared" si="1"/>
        <v>Remote Job (full or flexible)</v>
      </c>
      <c r="R172" s="10">
        <v>4</v>
      </c>
      <c r="S172" s="9" t="s">
        <v>161</v>
      </c>
      <c r="T172" s="9" t="s">
        <v>137</v>
      </c>
      <c r="U172" s="9" t="str">
        <f>IF(S172&lt;&gt;"",S172,IF(T172&lt;&gt;"",VLOOKUP(T172,Metadata!$S$2:$T$228,2,FALSE),""))</f>
        <v>Full-Stack Developer</v>
      </c>
      <c r="V172" s="9" t="s">
        <v>207</v>
      </c>
      <c r="W172" s="9" t="s">
        <v>137</v>
      </c>
      <c r="X172" s="9" t="s">
        <v>175</v>
      </c>
      <c r="Y172" s="9" t="s">
        <v>137</v>
      </c>
      <c r="Z172" s="9" t="s">
        <v>193</v>
      </c>
      <c r="AA172" s="9" t="s">
        <v>165</v>
      </c>
      <c r="AB172" s="9" t="s">
        <v>137</v>
      </c>
      <c r="AC172" s="9"/>
      <c r="AD172" s="9"/>
      <c r="AE172" s="9"/>
      <c r="AF172" s="9" t="s">
        <v>243</v>
      </c>
      <c r="AG172" s="9"/>
      <c r="AH172" s="9"/>
      <c r="AI172" s="9"/>
      <c r="AJ172" s="9" t="s">
        <v>185</v>
      </c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 t="s">
        <v>178</v>
      </c>
      <c r="BB172" s="9"/>
      <c r="BC172" s="9"/>
      <c r="BD172" s="9"/>
      <c r="BE172" s="9"/>
      <c r="BF172" s="9"/>
      <c r="BG172" s="9"/>
      <c r="BH172" s="9"/>
      <c r="BI172" s="9"/>
      <c r="BJ172" s="9" t="s">
        <v>167</v>
      </c>
      <c r="BK172" s="9"/>
      <c r="BL172" s="9" t="s">
        <v>199</v>
      </c>
      <c r="BM172" s="9"/>
      <c r="BN172" s="9" t="s">
        <v>186</v>
      </c>
      <c r="BO172" s="9" t="s">
        <v>257</v>
      </c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10"/>
      <c r="CB172" s="10" t="str">
        <f t="shared" si="5"/>
        <v/>
      </c>
      <c r="CC172" s="10"/>
      <c r="CD172" s="9" t="str">
        <f t="shared" si="2"/>
        <v/>
      </c>
      <c r="CE172" s="9" t="s">
        <v>151</v>
      </c>
      <c r="CF172" s="9" t="s">
        <v>225</v>
      </c>
      <c r="CG172" s="9">
        <f>IF(CF172="","",VLOOKUP(CF172,Metadata!$D$2:$H$20,2,FALSE))</f>
        <v>22500</v>
      </c>
      <c r="CH172" s="9">
        <f>IF(CF172="","",VLOOKUP(CF172,Metadata!$D$2:$H$20,4,FALSE))</f>
        <v>20000</v>
      </c>
      <c r="CI172" s="9">
        <f>IF(CF172="","",VLOOKUP(CF172,Metadata!$D$2:$H$20,5,FALSE))</f>
        <v>25000</v>
      </c>
      <c r="CJ172" s="9">
        <f t="shared" si="3"/>
        <v>22500</v>
      </c>
      <c r="CK172" s="9" t="s">
        <v>153</v>
      </c>
      <c r="CL172" s="10">
        <v>3</v>
      </c>
      <c r="CM172" s="10">
        <v>3</v>
      </c>
      <c r="CN172" s="10">
        <v>6</v>
      </c>
      <c r="CO172" s="10">
        <v>5</v>
      </c>
      <c r="CP172" s="10">
        <v>5</v>
      </c>
      <c r="CQ172" s="10">
        <v>7</v>
      </c>
      <c r="CR172" s="10">
        <v>4</v>
      </c>
      <c r="CS172" s="10">
        <v>6</v>
      </c>
      <c r="CT172" s="10">
        <v>6</v>
      </c>
      <c r="CU172" s="10">
        <v>5</v>
      </c>
      <c r="CV172" s="10">
        <v>4</v>
      </c>
      <c r="CW172" s="10">
        <v>4</v>
      </c>
      <c r="CX172" s="10">
        <v>4</v>
      </c>
      <c r="CY172" s="10">
        <v>5</v>
      </c>
      <c r="CZ172" s="10">
        <v>6</v>
      </c>
      <c r="DA172" s="10">
        <v>4</v>
      </c>
      <c r="DB172" s="10">
        <v>4</v>
      </c>
      <c r="DC172" s="10">
        <v>5</v>
      </c>
      <c r="DD172" s="10">
        <v>4</v>
      </c>
      <c r="DE172" s="10">
        <v>6</v>
      </c>
      <c r="DF172" s="10">
        <v>5</v>
      </c>
      <c r="DG172" s="10">
        <v>5</v>
      </c>
      <c r="DH172" s="10">
        <v>6</v>
      </c>
      <c r="DI172" s="10">
        <v>5</v>
      </c>
      <c r="DJ172" s="10">
        <v>4</v>
      </c>
      <c r="DK172" s="10">
        <v>5</v>
      </c>
      <c r="DL172" s="10">
        <v>5</v>
      </c>
      <c r="DM172" s="9" t="s">
        <v>154</v>
      </c>
      <c r="DN172" s="10">
        <v>1980</v>
      </c>
      <c r="DO172" s="9">
        <f t="shared" si="4"/>
        <v>41</v>
      </c>
      <c r="DP172" s="9" t="s">
        <v>155</v>
      </c>
      <c r="DQ172" s="9" t="s">
        <v>227</v>
      </c>
      <c r="DR172" s="9" t="s">
        <v>170</v>
      </c>
      <c r="DS172" s="9" t="s">
        <v>137</v>
      </c>
      <c r="DT172" s="9" t="s">
        <v>181</v>
      </c>
      <c r="DU172" s="9" t="s">
        <v>158</v>
      </c>
      <c r="DV172" s="9" t="str">
        <f>VLOOKUP(DU172,Metadata!$B$2:$C$7,2,FALSE)</f>
        <v>6+ years</v>
      </c>
    </row>
    <row r="173" spans="1:126">
      <c r="A173" s="13">
        <v>172</v>
      </c>
      <c r="B173" s="9" t="s">
        <v>135</v>
      </c>
      <c r="C173" s="9" t="str">
        <f>VLOOKUP(B173,Metadata!$M$2:$N$6,2,FALSE)</f>
        <v>Permanent Employee</v>
      </c>
      <c r="D173" s="9" t="s">
        <v>159</v>
      </c>
      <c r="E173" s="9" t="s">
        <v>137</v>
      </c>
      <c r="F173" s="9" t="s">
        <v>138</v>
      </c>
      <c r="G173" s="9" t="s">
        <v>312</v>
      </c>
      <c r="H173" s="9" t="str">
        <f>IF(G173="","",VLOOKUP(G173,Metadata!$J$2:$K$22,2,FALSE))</f>
        <v>South</v>
      </c>
      <c r="I173" s="9" t="s">
        <v>311</v>
      </c>
      <c r="J173" s="9" t="str">
        <f>IF(I173="","",VLOOKUP(I173,Metadata!$P$2:$Q$43,2,FALSE))</f>
        <v>Europe</v>
      </c>
      <c r="K173" s="9" t="str">
        <f t="shared" si="0"/>
        <v>International</v>
      </c>
      <c r="L173" s="9" t="s">
        <v>137</v>
      </c>
      <c r="M173" s="9" t="str">
        <f>IF(L173="","",VLOOKUP(L173,Metadata!$J$2:$K$22,2,FALSE))</f>
        <v/>
      </c>
      <c r="N173" s="9" t="s">
        <v>214</v>
      </c>
      <c r="O173" s="9" t="s">
        <v>215</v>
      </c>
      <c r="P173" s="9" t="s">
        <v>142</v>
      </c>
      <c r="Q173" s="10" t="str">
        <f t="shared" si="1"/>
        <v>Full Office Job</v>
      </c>
      <c r="R173" s="10">
        <v>6</v>
      </c>
      <c r="S173" s="9" t="s">
        <v>313</v>
      </c>
      <c r="T173" s="9" t="s">
        <v>137</v>
      </c>
      <c r="U173" s="9" t="str">
        <f>IF(S173&lt;&gt;"",S173,IF(T173&lt;&gt;"",VLOOKUP(T173,Metadata!$S$2:$T$228,2,FALSE),""))</f>
        <v>Maintenance &amp; Support</v>
      </c>
      <c r="V173" s="9" t="s">
        <v>256</v>
      </c>
      <c r="W173" s="9" t="s">
        <v>137</v>
      </c>
      <c r="X173" s="9" t="s">
        <v>145</v>
      </c>
      <c r="Y173" s="9" t="s">
        <v>137</v>
      </c>
      <c r="Z173" s="9" t="s">
        <v>184</v>
      </c>
      <c r="AA173" s="9" t="s">
        <v>165</v>
      </c>
      <c r="AB173" s="9" t="s">
        <v>137</v>
      </c>
      <c r="AC173" s="9" t="s">
        <v>147</v>
      </c>
      <c r="AD173" s="9"/>
      <c r="AE173" s="9"/>
      <c r="AF173" s="9"/>
      <c r="AG173" s="9" t="s">
        <v>166</v>
      </c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 t="s">
        <v>178</v>
      </c>
      <c r="BB173" s="9"/>
      <c r="BC173" s="9"/>
      <c r="BD173" s="9"/>
      <c r="BE173" s="9"/>
      <c r="BF173" s="9"/>
      <c r="BG173" s="9"/>
      <c r="BH173" s="9"/>
      <c r="BI173" s="9"/>
      <c r="BJ173" s="9" t="s">
        <v>167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10"/>
      <c r="CB173" s="10" t="str">
        <f t="shared" si="5"/>
        <v/>
      </c>
      <c r="CC173" s="10"/>
      <c r="CD173" s="9" t="str">
        <f t="shared" si="2"/>
        <v/>
      </c>
      <c r="CE173" s="9" t="s">
        <v>168</v>
      </c>
      <c r="CF173" s="9" t="s">
        <v>188</v>
      </c>
      <c r="CG173" s="9">
        <f>IF(CF173="","",VLOOKUP(CF173,Metadata!$D$2:$H$20,2,FALSE))</f>
        <v>17500</v>
      </c>
      <c r="CH173" s="9">
        <f>IF(CF173="","",VLOOKUP(CF173,Metadata!$D$2:$H$20,4,FALSE))</f>
        <v>15000</v>
      </c>
      <c r="CI173" s="9">
        <f>IF(CF173="","",VLOOKUP(CF173,Metadata!$D$2:$H$20,5,FALSE))</f>
        <v>20000</v>
      </c>
      <c r="CJ173" s="9">
        <f t="shared" si="3"/>
        <v>17500</v>
      </c>
      <c r="CK173" s="9" t="s">
        <v>153</v>
      </c>
      <c r="CL173" s="10">
        <v>3</v>
      </c>
      <c r="CM173" s="10">
        <v>3</v>
      </c>
      <c r="CN173" s="10">
        <v>5</v>
      </c>
      <c r="CO173" s="10">
        <v>6</v>
      </c>
      <c r="CP173" s="10">
        <v>6</v>
      </c>
      <c r="CQ173" s="10">
        <v>6</v>
      </c>
      <c r="CR173" s="10">
        <v>4</v>
      </c>
      <c r="CS173" s="10">
        <v>6</v>
      </c>
      <c r="CT173" s="10">
        <v>5</v>
      </c>
      <c r="CU173" s="10">
        <v>5</v>
      </c>
      <c r="CV173" s="10">
        <v>5</v>
      </c>
      <c r="CW173" s="10">
        <v>4</v>
      </c>
      <c r="CX173" s="10">
        <v>4</v>
      </c>
      <c r="CY173" s="10">
        <v>4</v>
      </c>
      <c r="CZ173" s="10">
        <v>4</v>
      </c>
      <c r="DA173" s="10">
        <v>3</v>
      </c>
      <c r="DB173" s="10">
        <v>3</v>
      </c>
      <c r="DC173" s="10">
        <v>4</v>
      </c>
      <c r="DD173" s="10">
        <v>2</v>
      </c>
      <c r="DE173" s="10">
        <v>4</v>
      </c>
      <c r="DF173" s="10">
        <v>4</v>
      </c>
      <c r="DG173" s="10">
        <v>6</v>
      </c>
      <c r="DH173" s="10">
        <v>3</v>
      </c>
      <c r="DI173" s="10">
        <v>4</v>
      </c>
      <c r="DJ173" s="10">
        <v>2</v>
      </c>
      <c r="DK173" s="10">
        <v>3</v>
      </c>
      <c r="DL173" s="10">
        <v>4</v>
      </c>
      <c r="DM173" s="9" t="s">
        <v>154</v>
      </c>
      <c r="DN173" s="10">
        <v>1979</v>
      </c>
      <c r="DO173" s="9">
        <f t="shared" si="4"/>
        <v>42</v>
      </c>
      <c r="DP173" s="9" t="s">
        <v>155</v>
      </c>
      <c r="DQ173" s="9" t="s">
        <v>156</v>
      </c>
      <c r="DR173" s="9" t="s">
        <v>157</v>
      </c>
      <c r="DS173" s="9" t="s">
        <v>137</v>
      </c>
      <c r="DT173" s="9" t="s">
        <v>181</v>
      </c>
      <c r="DU173" s="9" t="s">
        <v>203</v>
      </c>
      <c r="DV173" s="9" t="str">
        <f>VLOOKUP(DU173,Metadata!$B$2:$C$7,2,FALSE)</f>
        <v>6+ years</v>
      </c>
    </row>
    <row r="174" spans="1:126">
      <c r="A174" s="13">
        <v>173</v>
      </c>
      <c r="B174" s="9" t="s">
        <v>135</v>
      </c>
      <c r="C174" s="9" t="str">
        <f>VLOOKUP(B174,Metadata!$M$2:$N$6,2,FALSE)</f>
        <v>Permanent Employee</v>
      </c>
      <c r="D174" s="9" t="s">
        <v>159</v>
      </c>
      <c r="E174" s="9" t="s">
        <v>137</v>
      </c>
      <c r="F174" s="9" t="s">
        <v>138</v>
      </c>
      <c r="G174" s="9" t="s">
        <v>312</v>
      </c>
      <c r="H174" s="9" t="str">
        <f>IF(G174="","",VLOOKUP(G174,Metadata!$J$2:$K$22,2,FALSE))</f>
        <v>South</v>
      </c>
      <c r="I174" s="9" t="s">
        <v>357</v>
      </c>
      <c r="J174" s="9" t="str">
        <f>IF(I174="","",VLOOKUP(I174,Metadata!$P$2:$Q$43,2,FALSE))</f>
        <v>Oceania</v>
      </c>
      <c r="K174" s="9" t="str">
        <f t="shared" si="0"/>
        <v>International</v>
      </c>
      <c r="L174" s="9" t="s">
        <v>137</v>
      </c>
      <c r="M174" s="9" t="str">
        <f>IF(L174="","",VLOOKUP(L174,Metadata!$J$2:$K$22,2,FALSE))</f>
        <v/>
      </c>
      <c r="N174" s="9" t="s">
        <v>141</v>
      </c>
      <c r="O174" s="9" t="s">
        <v>137</v>
      </c>
      <c r="P174" s="9" t="s">
        <v>191</v>
      </c>
      <c r="Q174" s="10" t="str">
        <f t="shared" si="1"/>
        <v>Remote Job (full or flexible)</v>
      </c>
      <c r="R174" s="10">
        <v>7</v>
      </c>
      <c r="S174" s="9" t="s">
        <v>143</v>
      </c>
      <c r="T174" s="9" t="s">
        <v>137</v>
      </c>
      <c r="U174" s="9" t="str">
        <f>IF(S174&lt;&gt;"",S174,IF(T174&lt;&gt;"",VLOOKUP(T174,Metadata!$S$2:$T$228,2,FALSE),""))</f>
        <v>Technical Team Leader</v>
      </c>
      <c r="V174" s="9" t="s">
        <v>276</v>
      </c>
      <c r="W174" s="9" t="s">
        <v>137</v>
      </c>
      <c r="X174" s="9" t="s">
        <v>163</v>
      </c>
      <c r="Y174" s="9" t="s">
        <v>137</v>
      </c>
      <c r="Z174" s="9" t="s">
        <v>262</v>
      </c>
      <c r="AA174" s="9" t="s">
        <v>137</v>
      </c>
      <c r="AB174" s="9" t="s">
        <v>137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 t="s">
        <v>273</v>
      </c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12" t="s">
        <v>273</v>
      </c>
      <c r="BY174" s="9"/>
      <c r="BZ174" s="9" t="s">
        <v>273</v>
      </c>
      <c r="CA174" s="10"/>
      <c r="CB174" s="10" t="str">
        <f t="shared" si="5"/>
        <v/>
      </c>
      <c r="CC174" s="10"/>
      <c r="CD174" s="9" t="str">
        <f t="shared" si="2"/>
        <v/>
      </c>
      <c r="CE174" s="9" t="s">
        <v>168</v>
      </c>
      <c r="CF174" s="9" t="s">
        <v>337</v>
      </c>
      <c r="CG174" s="9">
        <f>IF(CF174="","",VLOOKUP(CF174,Metadata!$D$2:$H$20,2,FALSE))</f>
        <v>67500</v>
      </c>
      <c r="CH174" s="9">
        <f>IF(CF174="","",VLOOKUP(CF174,Metadata!$D$2:$H$20,4,FALSE))</f>
        <v>65000</v>
      </c>
      <c r="CI174" s="9">
        <f>IF(CF174="","",VLOOKUP(CF174,Metadata!$D$2:$H$20,5,FALSE))</f>
        <v>70000</v>
      </c>
      <c r="CJ174" s="9">
        <f t="shared" si="3"/>
        <v>67500</v>
      </c>
      <c r="CK174" s="9" t="s">
        <v>189</v>
      </c>
      <c r="CL174" s="10">
        <v>4</v>
      </c>
      <c r="CM174" s="10">
        <v>3</v>
      </c>
      <c r="CN174" s="10">
        <v>4</v>
      </c>
      <c r="CO174" s="10">
        <v>7</v>
      </c>
      <c r="CP174" s="10">
        <v>7</v>
      </c>
      <c r="CQ174" s="10">
        <v>7</v>
      </c>
      <c r="CR174" s="10">
        <v>7</v>
      </c>
      <c r="CS174" s="10">
        <v>7</v>
      </c>
      <c r="CT174" s="10">
        <v>7</v>
      </c>
      <c r="CU174" s="10">
        <v>7</v>
      </c>
      <c r="CV174" s="10">
        <v>7</v>
      </c>
      <c r="CW174" s="10">
        <v>7</v>
      </c>
      <c r="CX174" s="10">
        <v>7</v>
      </c>
      <c r="CY174" s="10">
        <v>7</v>
      </c>
      <c r="CZ174" s="10">
        <v>7</v>
      </c>
      <c r="DA174" s="10">
        <v>1</v>
      </c>
      <c r="DB174" s="10">
        <v>1</v>
      </c>
      <c r="DC174" s="10">
        <v>7</v>
      </c>
      <c r="DD174" s="10">
        <v>7</v>
      </c>
      <c r="DE174" s="10">
        <v>7</v>
      </c>
      <c r="DF174" s="10">
        <v>7</v>
      </c>
      <c r="DG174" s="10">
        <v>7</v>
      </c>
      <c r="DH174" s="10">
        <v>4</v>
      </c>
      <c r="DI174" s="10">
        <v>4</v>
      </c>
      <c r="DJ174" s="10">
        <v>7</v>
      </c>
      <c r="DK174" s="10">
        <v>1</v>
      </c>
      <c r="DL174" s="10">
        <v>7</v>
      </c>
      <c r="DM174" s="9" t="s">
        <v>154</v>
      </c>
      <c r="DN174" s="10">
        <v>1985</v>
      </c>
      <c r="DO174" s="9">
        <f t="shared" si="4"/>
        <v>36</v>
      </c>
      <c r="DP174" s="9" t="s">
        <v>155</v>
      </c>
      <c r="DQ174" s="9" t="s">
        <v>156</v>
      </c>
      <c r="DR174" s="9" t="s">
        <v>157</v>
      </c>
      <c r="DS174" s="9" t="s">
        <v>137</v>
      </c>
      <c r="DT174" s="9" t="s">
        <v>181</v>
      </c>
      <c r="DU174" s="9" t="s">
        <v>158</v>
      </c>
      <c r="DV174" s="9" t="str">
        <f>VLOOKUP(DU174,Metadata!$B$2:$C$7,2,FALSE)</f>
        <v>6+ years</v>
      </c>
    </row>
    <row r="175" spans="1:126">
      <c r="A175" s="13">
        <v>174</v>
      </c>
      <c r="B175" s="9" t="s">
        <v>171</v>
      </c>
      <c r="C175" s="9" t="str">
        <f>VLOOKUP(B175,Metadata!$M$2:$N$6,2,FALSE)</f>
        <v>Contractor</v>
      </c>
      <c r="D175" s="9" t="s">
        <v>137</v>
      </c>
      <c r="E175" s="9" t="s">
        <v>136</v>
      </c>
      <c r="F175" s="9" t="s">
        <v>138</v>
      </c>
      <c r="G175" s="9" t="s">
        <v>172</v>
      </c>
      <c r="H175" s="9" t="str">
        <f>IF(G175="","",VLOOKUP(G175,Metadata!$J$2:$K$22,2,FALSE))</f>
        <v>Porto Metropolitan Area</v>
      </c>
      <c r="I175" s="9" t="s">
        <v>138</v>
      </c>
      <c r="J175" s="9" t="str">
        <f>IF(I175="","",VLOOKUP(I175,Metadata!$P$2:$Q$43,2,FALSE))</f>
        <v>Europe</v>
      </c>
      <c r="K175" s="9" t="str">
        <f t="shared" si="0"/>
        <v>Portugal</v>
      </c>
      <c r="L175" s="9" t="s">
        <v>172</v>
      </c>
      <c r="M175" s="9" t="str">
        <f>IF(L175="","",VLOOKUP(L175,Metadata!$J$2:$K$22,2,FALSE))</f>
        <v>Porto Metropolitan Area</v>
      </c>
      <c r="N175" s="9" t="s">
        <v>205</v>
      </c>
      <c r="O175" s="9" t="s">
        <v>137</v>
      </c>
      <c r="P175" s="9" t="s">
        <v>137</v>
      </c>
      <c r="Q175" s="10" t="str">
        <f t="shared" si="1"/>
        <v>Full Office Job</v>
      </c>
      <c r="R175" s="10">
        <v>6</v>
      </c>
      <c r="S175" s="9" t="s">
        <v>332</v>
      </c>
      <c r="T175" s="9" t="s">
        <v>137</v>
      </c>
      <c r="U175" s="9" t="str">
        <f>IF(S175&lt;&gt;"",S175,IF(T175&lt;&gt;"",VLOOKUP(T175,Metadata!$S$2:$T$228,2,FALSE),""))</f>
        <v>UX/UI Designer</v>
      </c>
      <c r="V175" s="9" t="s">
        <v>323</v>
      </c>
      <c r="W175" s="9" t="s">
        <v>137</v>
      </c>
      <c r="X175" s="9" t="s">
        <v>163</v>
      </c>
      <c r="Y175" s="9" t="s">
        <v>137</v>
      </c>
      <c r="Z175" s="9" t="s">
        <v>164</v>
      </c>
      <c r="AA175" s="9" t="s">
        <v>137</v>
      </c>
      <c r="AB175" s="9" t="s">
        <v>137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 t="s">
        <v>150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 t="s">
        <v>150</v>
      </c>
      <c r="BZ175" s="9" t="s">
        <v>137</v>
      </c>
      <c r="CA175" s="10">
        <v>2</v>
      </c>
      <c r="CB175" s="10" t="str">
        <f t="shared" si="5"/>
        <v>Less than 3 months</v>
      </c>
      <c r="CC175" s="10">
        <v>25</v>
      </c>
      <c r="CD175" s="9">
        <f t="shared" si="2"/>
        <v>40000</v>
      </c>
      <c r="CE175" s="9" t="s">
        <v>137</v>
      </c>
      <c r="CF175" s="9" t="s">
        <v>137</v>
      </c>
      <c r="CG175" s="9" t="str">
        <f>IF(CF175="","",VLOOKUP(CF175,Metadata!$D$2:$H$20,2,FALSE))</f>
        <v/>
      </c>
      <c r="CH175" s="9" t="str">
        <f>IF(CF175="","",VLOOKUP(CF175,Metadata!$D$2:$H$20,4,FALSE))</f>
        <v/>
      </c>
      <c r="CI175" s="9" t="str">
        <f>IF(CF175="","",VLOOKUP(CF175,Metadata!$D$2:$H$20,5,FALSE))</f>
        <v/>
      </c>
      <c r="CJ175" s="9">
        <f t="shared" si="3"/>
        <v>40000</v>
      </c>
      <c r="CK175" s="9" t="s">
        <v>153</v>
      </c>
      <c r="CL175" s="10">
        <v>4</v>
      </c>
      <c r="CM175" s="10">
        <v>4</v>
      </c>
      <c r="CN175" s="10">
        <v>7</v>
      </c>
      <c r="CO175" s="10">
        <v>5</v>
      </c>
      <c r="CP175" s="10">
        <v>7</v>
      </c>
      <c r="CQ175" s="10">
        <v>7</v>
      </c>
      <c r="CR175" s="10">
        <v>5</v>
      </c>
      <c r="CS175" s="10">
        <v>3</v>
      </c>
      <c r="CT175" s="10">
        <v>5</v>
      </c>
      <c r="CU175" s="10">
        <v>7</v>
      </c>
      <c r="CV175" s="10">
        <v>7</v>
      </c>
      <c r="CW175" s="10">
        <v>4</v>
      </c>
      <c r="CX175" s="10">
        <v>6</v>
      </c>
      <c r="CY175" s="10">
        <v>6</v>
      </c>
      <c r="CZ175" s="10">
        <v>6</v>
      </c>
      <c r="DA175" s="10">
        <v>3</v>
      </c>
      <c r="DB175" s="10">
        <v>2</v>
      </c>
      <c r="DC175" s="10">
        <v>3</v>
      </c>
      <c r="DD175" s="10">
        <v>2</v>
      </c>
      <c r="DE175" s="10">
        <v>2</v>
      </c>
      <c r="DF175" s="10">
        <v>2</v>
      </c>
      <c r="DG175" s="10">
        <v>4</v>
      </c>
      <c r="DH175" s="10">
        <v>3</v>
      </c>
      <c r="DI175" s="10">
        <v>5</v>
      </c>
      <c r="DJ175" s="10">
        <v>3</v>
      </c>
      <c r="DK175" s="10">
        <v>2</v>
      </c>
      <c r="DL175" s="10">
        <v>4</v>
      </c>
      <c r="DM175" s="9" t="s">
        <v>154</v>
      </c>
      <c r="DN175" s="10">
        <v>1991</v>
      </c>
      <c r="DO175" s="9">
        <f t="shared" si="4"/>
        <v>30</v>
      </c>
      <c r="DP175" s="9" t="s">
        <v>155</v>
      </c>
      <c r="DQ175" s="9" t="s">
        <v>156</v>
      </c>
      <c r="DR175" s="9" t="s">
        <v>157</v>
      </c>
      <c r="DS175" s="9" t="s">
        <v>137</v>
      </c>
      <c r="DT175" s="9" t="s">
        <v>181</v>
      </c>
      <c r="DU175" s="9" t="s">
        <v>203</v>
      </c>
      <c r="DV175" s="9" t="str">
        <f>VLOOKUP(DU175,Metadata!$B$2:$C$7,2,FALSE)</f>
        <v>6+ years</v>
      </c>
    </row>
    <row r="176" spans="1:126">
      <c r="A176" s="13">
        <v>175</v>
      </c>
      <c r="B176" s="9" t="s">
        <v>135</v>
      </c>
      <c r="C176" s="9" t="str">
        <f>VLOOKUP(B176,Metadata!$M$2:$N$6,2,FALSE)</f>
        <v>Permanent Employee</v>
      </c>
      <c r="D176" s="9" t="s">
        <v>136</v>
      </c>
      <c r="E176" s="9" t="s">
        <v>137</v>
      </c>
      <c r="F176" s="9" t="s">
        <v>138</v>
      </c>
      <c r="G176" s="9" t="s">
        <v>283</v>
      </c>
      <c r="H176" s="9" t="str">
        <f>IF(G176="","",VLOOKUP(G176,Metadata!$J$2:$K$22,2,FALSE))</f>
        <v>Lisbon Metropolitan Area</v>
      </c>
      <c r="I176" s="9" t="s">
        <v>138</v>
      </c>
      <c r="J176" s="9" t="str">
        <f>IF(I176="","",VLOOKUP(I176,Metadata!$P$2:$Q$43,2,FALSE))</f>
        <v>Europe</v>
      </c>
      <c r="K176" s="9" t="str">
        <f t="shared" si="0"/>
        <v>Portugal</v>
      </c>
      <c r="L176" s="9" t="s">
        <v>140</v>
      </c>
      <c r="M176" s="9" t="str">
        <f>IF(L176="","",VLOOKUP(L176,Metadata!$J$2:$K$22,2,FALSE))</f>
        <v>Lisbon Metropolitan Area</v>
      </c>
      <c r="N176" s="9" t="s">
        <v>214</v>
      </c>
      <c r="O176" s="9" t="s">
        <v>215</v>
      </c>
      <c r="P176" s="9" t="s">
        <v>191</v>
      </c>
      <c r="Q176" s="10" t="str">
        <f t="shared" si="1"/>
        <v>Remote Job (full or flexible)</v>
      </c>
      <c r="R176" s="10">
        <v>7</v>
      </c>
      <c r="S176" s="9" t="s">
        <v>206</v>
      </c>
      <c r="T176" s="9" t="s">
        <v>137</v>
      </c>
      <c r="U176" s="9" t="str">
        <f>IF(S176&lt;&gt;"",S176,IF(T176&lt;&gt;"",VLOOKUP(T176,Metadata!$S$2:$T$228,2,FALSE),""))</f>
        <v>Mobile Apps Developer</v>
      </c>
      <c r="V176" s="9" t="s">
        <v>162</v>
      </c>
      <c r="W176" s="9" t="s">
        <v>137</v>
      </c>
      <c r="X176" s="9" t="s">
        <v>252</v>
      </c>
      <c r="Y176" s="9" t="s">
        <v>137</v>
      </c>
      <c r="Z176" s="9" t="s">
        <v>164</v>
      </c>
      <c r="AA176" s="9" t="s">
        <v>137</v>
      </c>
      <c r="AB176" s="9" t="s">
        <v>137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 t="s">
        <v>177</v>
      </c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 t="s">
        <v>358</v>
      </c>
      <c r="CA176" s="10"/>
      <c r="CB176" s="10" t="str">
        <f t="shared" si="5"/>
        <v/>
      </c>
      <c r="CC176" s="10"/>
      <c r="CD176" s="9" t="str">
        <f t="shared" si="2"/>
        <v/>
      </c>
      <c r="CE176" s="9" t="s">
        <v>151</v>
      </c>
      <c r="CF176" s="9" t="s">
        <v>245</v>
      </c>
      <c r="CG176" s="9">
        <f>IF(CF176="","",VLOOKUP(CF176,Metadata!$D$2:$H$20,2,FALSE))</f>
        <v>42500</v>
      </c>
      <c r="CH176" s="9">
        <f>IF(CF176="","",VLOOKUP(CF176,Metadata!$D$2:$H$20,4,FALSE))</f>
        <v>40000</v>
      </c>
      <c r="CI176" s="9">
        <f>IF(CF176="","",VLOOKUP(CF176,Metadata!$D$2:$H$20,5,FALSE))</f>
        <v>45000</v>
      </c>
      <c r="CJ176" s="9">
        <f t="shared" si="3"/>
        <v>42500</v>
      </c>
      <c r="CK176" s="9" t="s">
        <v>221</v>
      </c>
      <c r="CL176" s="10">
        <v>7</v>
      </c>
      <c r="CM176" s="10">
        <v>5</v>
      </c>
      <c r="CN176" s="10">
        <v>7</v>
      </c>
      <c r="CO176" s="10">
        <v>7</v>
      </c>
      <c r="CP176" s="10">
        <v>7</v>
      </c>
      <c r="CQ176" s="10">
        <v>7</v>
      </c>
      <c r="CR176" s="10">
        <v>5</v>
      </c>
      <c r="CS176" s="10">
        <v>6</v>
      </c>
      <c r="CT176" s="10">
        <v>7</v>
      </c>
      <c r="CU176" s="10">
        <v>7</v>
      </c>
      <c r="CV176" s="10">
        <v>5</v>
      </c>
      <c r="CW176" s="10">
        <v>5</v>
      </c>
      <c r="CX176" s="10">
        <v>5</v>
      </c>
      <c r="CY176" s="10">
        <v>6</v>
      </c>
      <c r="CZ176" s="10">
        <v>5</v>
      </c>
      <c r="DA176" s="10">
        <v>4</v>
      </c>
      <c r="DB176" s="10">
        <v>4</v>
      </c>
      <c r="DC176" s="10">
        <v>7</v>
      </c>
      <c r="DD176" s="10">
        <v>4</v>
      </c>
      <c r="DE176" s="10">
        <v>7</v>
      </c>
      <c r="DF176" s="10">
        <v>4</v>
      </c>
      <c r="DG176" s="10">
        <v>4</v>
      </c>
      <c r="DH176" s="10">
        <v>5</v>
      </c>
      <c r="DI176" s="10">
        <v>7</v>
      </c>
      <c r="DJ176" s="10">
        <v>4</v>
      </c>
      <c r="DK176" s="10">
        <v>4</v>
      </c>
      <c r="DL176" s="10">
        <v>4</v>
      </c>
      <c r="DM176" s="9" t="s">
        <v>154</v>
      </c>
      <c r="DN176" s="10">
        <v>1990</v>
      </c>
      <c r="DO176" s="9">
        <f t="shared" si="4"/>
        <v>31</v>
      </c>
      <c r="DP176" s="9" t="s">
        <v>155</v>
      </c>
      <c r="DQ176" s="9" t="s">
        <v>156</v>
      </c>
      <c r="DR176" s="9" t="s">
        <v>157</v>
      </c>
      <c r="DS176" s="9" t="s">
        <v>137</v>
      </c>
      <c r="DT176" s="9" t="s">
        <v>181</v>
      </c>
      <c r="DU176" s="9" t="s">
        <v>203</v>
      </c>
      <c r="DV176" s="9" t="str">
        <f>VLOOKUP(DU176,Metadata!$B$2:$C$7,2,FALSE)</f>
        <v>6+ years</v>
      </c>
    </row>
    <row r="177" spans="1:126">
      <c r="A177" s="13">
        <v>176</v>
      </c>
      <c r="B177" s="9" t="s">
        <v>135</v>
      </c>
      <c r="C177" s="9" t="str">
        <f>VLOOKUP(B177,Metadata!$M$2:$N$6,2,FALSE)</f>
        <v>Permanent Employee</v>
      </c>
      <c r="D177" s="9" t="s">
        <v>159</v>
      </c>
      <c r="E177" s="9" t="s">
        <v>137</v>
      </c>
      <c r="F177" s="9" t="s">
        <v>138</v>
      </c>
      <c r="G177" s="9" t="s">
        <v>318</v>
      </c>
      <c r="H177" s="9" t="str">
        <f>IF(G177="","",VLOOKUP(G177,Metadata!$J$2:$K$22,2,FALSE))</f>
        <v>North</v>
      </c>
      <c r="I177" s="9" t="s">
        <v>138</v>
      </c>
      <c r="J177" s="9" t="str">
        <f>IF(I177="","",VLOOKUP(I177,Metadata!$P$2:$Q$43,2,FALSE))</f>
        <v>Europe</v>
      </c>
      <c r="K177" s="9" t="str">
        <f t="shared" si="0"/>
        <v>Portugal</v>
      </c>
      <c r="L177" s="9" t="s">
        <v>318</v>
      </c>
      <c r="M177" s="9" t="str">
        <f>IF(L177="","",VLOOKUP(L177,Metadata!$J$2:$K$22,2,FALSE))</f>
        <v>North</v>
      </c>
      <c r="N177" s="9" t="s">
        <v>141</v>
      </c>
      <c r="O177" s="9" t="s">
        <v>137</v>
      </c>
      <c r="P177" s="9" t="s">
        <v>142</v>
      </c>
      <c r="Q177" s="10" t="str">
        <f t="shared" si="1"/>
        <v>Full Office Job</v>
      </c>
      <c r="R177" s="10">
        <v>7</v>
      </c>
      <c r="S177" s="9" t="s">
        <v>161</v>
      </c>
      <c r="T177" s="9" t="s">
        <v>137</v>
      </c>
      <c r="U177" s="9" t="str">
        <f>IF(S177&lt;&gt;"",S177,IF(T177&lt;&gt;"",VLOOKUP(T177,Metadata!$S$2:$T$228,2,FALSE),""))</f>
        <v>Full-Stack Developer</v>
      </c>
      <c r="V177" s="9" t="s">
        <v>162</v>
      </c>
      <c r="W177" s="9" t="s">
        <v>137</v>
      </c>
      <c r="X177" s="9" t="s">
        <v>175</v>
      </c>
      <c r="Y177" s="9" t="s">
        <v>137</v>
      </c>
      <c r="Z177" s="9" t="s">
        <v>164</v>
      </c>
      <c r="AA177" s="9" t="s">
        <v>165</v>
      </c>
      <c r="AB177" s="9" t="s">
        <v>137</v>
      </c>
      <c r="AC177" s="9"/>
      <c r="AD177" s="9"/>
      <c r="AE177" s="9" t="s">
        <v>194</v>
      </c>
      <c r="AF177" s="9"/>
      <c r="AG177" s="9"/>
      <c r="AH177" s="9"/>
      <c r="AI177" s="9"/>
      <c r="AJ177" s="9"/>
      <c r="AK177" s="9"/>
      <c r="AL177" s="9"/>
      <c r="AM177" s="9"/>
      <c r="AN177" s="9" t="s">
        <v>195</v>
      </c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 t="s">
        <v>178</v>
      </c>
      <c r="BB177" s="9"/>
      <c r="BC177" s="9"/>
      <c r="BD177" s="9"/>
      <c r="BE177" s="9"/>
      <c r="BF177" s="9"/>
      <c r="BG177" s="9"/>
      <c r="BH177" s="9"/>
      <c r="BI177" s="9"/>
      <c r="BJ177" s="9" t="s">
        <v>167</v>
      </c>
      <c r="BK177" s="9" t="s">
        <v>198</v>
      </c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10"/>
      <c r="CB177" s="10" t="str">
        <f t="shared" si="5"/>
        <v/>
      </c>
      <c r="CC177" s="10"/>
      <c r="CD177" s="9" t="str">
        <f t="shared" si="2"/>
        <v/>
      </c>
      <c r="CE177" s="9" t="s">
        <v>168</v>
      </c>
      <c r="CF177" s="9" t="s">
        <v>169</v>
      </c>
      <c r="CG177" s="9">
        <f>IF(CF177="","",VLOOKUP(CF177,Metadata!$D$2:$H$20,2,FALSE))</f>
        <v>12500</v>
      </c>
      <c r="CH177" s="9">
        <f>IF(CF177="","",VLOOKUP(CF177,Metadata!$D$2:$H$20,4,FALSE))</f>
        <v>0</v>
      </c>
      <c r="CI177" s="9">
        <f>IF(CF177="","",VLOOKUP(CF177,Metadata!$D$2:$H$20,5,FALSE))</f>
        <v>15000</v>
      </c>
      <c r="CJ177" s="9">
        <f t="shared" si="3"/>
        <v>12500</v>
      </c>
      <c r="CK177" s="9" t="s">
        <v>189</v>
      </c>
      <c r="CL177" s="10">
        <v>4</v>
      </c>
      <c r="CM177" s="10">
        <v>5</v>
      </c>
      <c r="CN177" s="10">
        <v>7</v>
      </c>
      <c r="CO177" s="10">
        <v>6</v>
      </c>
      <c r="CP177" s="10">
        <v>7</v>
      </c>
      <c r="CQ177" s="10">
        <v>7</v>
      </c>
      <c r="CR177" s="10">
        <v>3</v>
      </c>
      <c r="CS177" s="10">
        <v>5</v>
      </c>
      <c r="CT177" s="10">
        <v>5</v>
      </c>
      <c r="CU177" s="10">
        <v>4</v>
      </c>
      <c r="CV177" s="10">
        <v>4</v>
      </c>
      <c r="CW177" s="10">
        <v>4</v>
      </c>
      <c r="CX177" s="10">
        <v>5</v>
      </c>
      <c r="CY177" s="10">
        <v>4</v>
      </c>
      <c r="CZ177" s="10">
        <v>7</v>
      </c>
      <c r="DA177" s="10">
        <v>7</v>
      </c>
      <c r="DB177" s="10">
        <v>3</v>
      </c>
      <c r="DC177" s="10">
        <v>7</v>
      </c>
      <c r="DD177" s="10">
        <v>1</v>
      </c>
      <c r="DE177" s="10">
        <v>5</v>
      </c>
      <c r="DF177" s="10">
        <v>4</v>
      </c>
      <c r="DG177" s="10">
        <v>6</v>
      </c>
      <c r="DH177" s="10">
        <v>4</v>
      </c>
      <c r="DI177" s="10">
        <v>5</v>
      </c>
      <c r="DJ177" s="10">
        <v>4</v>
      </c>
      <c r="DK177" s="10">
        <v>4</v>
      </c>
      <c r="DL177" s="10">
        <v>6</v>
      </c>
      <c r="DM177" s="9" t="s">
        <v>154</v>
      </c>
      <c r="DN177" s="10">
        <v>1997</v>
      </c>
      <c r="DO177" s="9">
        <f t="shared" si="4"/>
        <v>24</v>
      </c>
      <c r="DP177" s="9" t="s">
        <v>155</v>
      </c>
      <c r="DQ177" s="9" t="s">
        <v>210</v>
      </c>
      <c r="DR177" s="9" t="s">
        <v>157</v>
      </c>
      <c r="DS177" s="9" t="s">
        <v>137</v>
      </c>
      <c r="DT177" s="9" t="s">
        <v>181</v>
      </c>
      <c r="DU177" s="9" t="s">
        <v>233</v>
      </c>
      <c r="DV177" s="9" t="str">
        <f>VLOOKUP(DU177,Metadata!$B$2:$C$7,2,FALSE)</f>
        <v>0 - 3 years</v>
      </c>
    </row>
    <row r="178" spans="1:126">
      <c r="A178" s="13">
        <v>177</v>
      </c>
      <c r="B178" s="9" t="s">
        <v>135</v>
      </c>
      <c r="C178" s="9" t="str">
        <f>VLOOKUP(B178,Metadata!$M$2:$N$6,2,FALSE)</f>
        <v>Permanent Employee</v>
      </c>
      <c r="D178" s="9" t="s">
        <v>159</v>
      </c>
      <c r="E178" s="9" t="s">
        <v>137</v>
      </c>
      <c r="F178" s="9" t="s">
        <v>138</v>
      </c>
      <c r="G178" s="9" t="s">
        <v>172</v>
      </c>
      <c r="H178" s="9" t="str">
        <f>IF(G178="","",VLOOKUP(G178,Metadata!$J$2:$K$22,2,FALSE))</f>
        <v>Porto Metropolitan Area</v>
      </c>
      <c r="I178" s="9" t="s">
        <v>359</v>
      </c>
      <c r="J178" s="9" t="str">
        <f>IF(I178="","",VLOOKUP(I178,Metadata!$P$2:$Q$43,2,FALSE))</f>
        <v>Middle East</v>
      </c>
      <c r="K178" s="9" t="str">
        <f t="shared" si="0"/>
        <v>International</v>
      </c>
      <c r="L178" s="9" t="s">
        <v>137</v>
      </c>
      <c r="M178" s="9" t="str">
        <f>IF(L178="","",VLOOKUP(L178,Metadata!$J$2:$K$22,2,FALSE))</f>
        <v/>
      </c>
      <c r="N178" s="9" t="s">
        <v>214</v>
      </c>
      <c r="O178" s="9" t="s">
        <v>136</v>
      </c>
      <c r="P178" s="9" t="s">
        <v>142</v>
      </c>
      <c r="Q178" s="10" t="str">
        <f t="shared" si="1"/>
        <v>Full Office Job</v>
      </c>
      <c r="R178" s="10">
        <v>6</v>
      </c>
      <c r="S178" s="9" t="s">
        <v>229</v>
      </c>
      <c r="T178" s="9" t="s">
        <v>137</v>
      </c>
      <c r="U178" s="9" t="str">
        <f>IF(S178&lt;&gt;"",S178,IF(T178&lt;&gt;"",VLOOKUP(T178,Metadata!$S$2:$T$228,2,FALSE),""))</f>
        <v>Project Manager</v>
      </c>
      <c r="V178" s="9" t="s">
        <v>217</v>
      </c>
      <c r="W178" s="9" t="s">
        <v>137</v>
      </c>
      <c r="X178" s="9" t="s">
        <v>242</v>
      </c>
      <c r="Y178" s="9" t="s">
        <v>137</v>
      </c>
      <c r="Z178" s="9" t="s">
        <v>218</v>
      </c>
      <c r="AA178" s="9" t="s">
        <v>137</v>
      </c>
      <c r="AB178" s="9" t="s">
        <v>137</v>
      </c>
      <c r="AC178" s="9" t="s">
        <v>147</v>
      </c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 t="s">
        <v>150</v>
      </c>
      <c r="BZ178" s="9" t="s">
        <v>137</v>
      </c>
      <c r="CA178" s="10"/>
      <c r="CB178" s="10" t="str">
        <f t="shared" si="5"/>
        <v/>
      </c>
      <c r="CC178" s="10"/>
      <c r="CD178" s="9" t="str">
        <f t="shared" si="2"/>
        <v/>
      </c>
      <c r="CE178" s="9" t="s">
        <v>168</v>
      </c>
      <c r="CF178" s="9" t="s">
        <v>220</v>
      </c>
      <c r="CG178" s="9">
        <f>IF(CF178="","",VLOOKUP(CF178,Metadata!$D$2:$H$20,2,FALSE))</f>
        <v>27500</v>
      </c>
      <c r="CH178" s="9">
        <f>IF(CF178="","",VLOOKUP(CF178,Metadata!$D$2:$H$20,4,FALSE))</f>
        <v>25000</v>
      </c>
      <c r="CI178" s="9">
        <f>IF(CF178="","",VLOOKUP(CF178,Metadata!$D$2:$H$20,5,FALSE))</f>
        <v>30000</v>
      </c>
      <c r="CJ178" s="9">
        <f t="shared" si="3"/>
        <v>27500</v>
      </c>
      <c r="CK178" s="9" t="s">
        <v>153</v>
      </c>
      <c r="CL178" s="10">
        <v>1</v>
      </c>
      <c r="CM178" s="10">
        <v>4</v>
      </c>
      <c r="CN178" s="10">
        <v>5</v>
      </c>
      <c r="CO178" s="10">
        <v>7</v>
      </c>
      <c r="CP178" s="10">
        <v>7</v>
      </c>
      <c r="CQ178" s="10">
        <v>7</v>
      </c>
      <c r="CR178" s="10">
        <v>6</v>
      </c>
      <c r="CS178" s="10">
        <v>5</v>
      </c>
      <c r="CT178" s="10">
        <v>7</v>
      </c>
      <c r="CU178" s="10">
        <v>5</v>
      </c>
      <c r="CV178" s="10">
        <v>6</v>
      </c>
      <c r="CW178" s="10">
        <v>5</v>
      </c>
      <c r="CX178" s="10">
        <v>7</v>
      </c>
      <c r="CY178" s="10">
        <v>5</v>
      </c>
      <c r="CZ178" s="10">
        <v>5</v>
      </c>
      <c r="DA178" s="10">
        <v>5</v>
      </c>
      <c r="DB178" s="10">
        <v>3</v>
      </c>
      <c r="DC178" s="10">
        <v>4</v>
      </c>
      <c r="DD178" s="10">
        <v>3</v>
      </c>
      <c r="DE178" s="10">
        <v>7</v>
      </c>
      <c r="DF178" s="10">
        <v>7</v>
      </c>
      <c r="DG178" s="10">
        <v>7</v>
      </c>
      <c r="DH178" s="10">
        <v>7</v>
      </c>
      <c r="DI178" s="10">
        <v>7</v>
      </c>
      <c r="DJ178" s="10">
        <v>6</v>
      </c>
      <c r="DK178" s="10">
        <v>7</v>
      </c>
      <c r="DL178" s="10">
        <v>5</v>
      </c>
      <c r="DM178" s="9" t="s">
        <v>154</v>
      </c>
      <c r="DN178" s="10">
        <v>1993</v>
      </c>
      <c r="DO178" s="9">
        <f t="shared" si="4"/>
        <v>28</v>
      </c>
      <c r="DP178" s="9" t="s">
        <v>155</v>
      </c>
      <c r="DQ178" s="9" t="s">
        <v>156</v>
      </c>
      <c r="DR178" s="9" t="s">
        <v>157</v>
      </c>
      <c r="DS178" s="9" t="s">
        <v>137</v>
      </c>
      <c r="DT178" s="9" t="s">
        <v>181</v>
      </c>
      <c r="DU178" s="9" t="s">
        <v>223</v>
      </c>
      <c r="DV178" s="9" t="str">
        <f>VLOOKUP(DU178,Metadata!$B$2:$C$7,2,FALSE)</f>
        <v>3 - 6 years</v>
      </c>
    </row>
    <row r="179" spans="1:126">
      <c r="A179" s="13">
        <v>178</v>
      </c>
      <c r="B179" s="9" t="s">
        <v>135</v>
      </c>
      <c r="C179" s="9" t="str">
        <f>VLOOKUP(B179,Metadata!$M$2:$N$6,2,FALSE)</f>
        <v>Permanent Employee</v>
      </c>
      <c r="D179" s="9" t="s">
        <v>159</v>
      </c>
      <c r="E179" s="9" t="s">
        <v>137</v>
      </c>
      <c r="F179" s="9" t="s">
        <v>138</v>
      </c>
      <c r="G179" s="9" t="s">
        <v>172</v>
      </c>
      <c r="H179" s="9" t="str">
        <f>IF(G179="","",VLOOKUP(G179,Metadata!$J$2:$K$22,2,FALSE))</f>
        <v>Porto Metropolitan Area</v>
      </c>
      <c r="I179" s="9" t="s">
        <v>138</v>
      </c>
      <c r="J179" s="9" t="str">
        <f>IF(I179="","",VLOOKUP(I179,Metadata!$P$2:$Q$43,2,FALSE))</f>
        <v>Europe</v>
      </c>
      <c r="K179" s="9" t="str">
        <f t="shared" si="0"/>
        <v>Portugal</v>
      </c>
      <c r="L179" s="9" t="s">
        <v>172</v>
      </c>
      <c r="M179" s="9" t="str">
        <f>IF(L179="","",VLOOKUP(L179,Metadata!$J$2:$K$22,2,FALSE))</f>
        <v>Porto Metropolitan Area</v>
      </c>
      <c r="N179" s="9" t="s">
        <v>141</v>
      </c>
      <c r="O179" s="9" t="s">
        <v>137</v>
      </c>
      <c r="P179" s="9" t="s">
        <v>191</v>
      </c>
      <c r="Q179" s="10" t="str">
        <f t="shared" si="1"/>
        <v>Remote Job (full or flexible)</v>
      </c>
      <c r="R179" s="10">
        <v>6</v>
      </c>
      <c r="S179" s="9" t="s">
        <v>192</v>
      </c>
      <c r="T179" s="9" t="s">
        <v>137</v>
      </c>
      <c r="U179" s="9" t="str">
        <f>IF(S179&lt;&gt;"",S179,IF(T179&lt;&gt;"",VLOOKUP(T179,Metadata!$S$2:$T$228,2,FALSE),""))</f>
        <v>Back-End Developer</v>
      </c>
      <c r="V179" s="9" t="s">
        <v>261</v>
      </c>
      <c r="W179" s="9" t="s">
        <v>137</v>
      </c>
      <c r="X179" s="9" t="s">
        <v>145</v>
      </c>
      <c r="Y179" s="9" t="s">
        <v>137</v>
      </c>
      <c r="Z179" s="9" t="s">
        <v>224</v>
      </c>
      <c r="AA179" s="9" t="s">
        <v>137</v>
      </c>
      <c r="AB179" s="9" t="s">
        <v>137</v>
      </c>
      <c r="AC179" s="9"/>
      <c r="AD179" s="9" t="s">
        <v>148</v>
      </c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 t="s">
        <v>270</v>
      </c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 t="s">
        <v>360</v>
      </c>
      <c r="CA179" s="10"/>
      <c r="CB179" s="10" t="str">
        <f t="shared" si="5"/>
        <v/>
      </c>
      <c r="CC179" s="10"/>
      <c r="CD179" s="9" t="str">
        <f t="shared" si="2"/>
        <v/>
      </c>
      <c r="CE179" s="9" t="s">
        <v>168</v>
      </c>
      <c r="CF179" s="9" t="s">
        <v>220</v>
      </c>
      <c r="CG179" s="9">
        <f>IF(CF179="","",VLOOKUP(CF179,Metadata!$D$2:$H$20,2,FALSE))</f>
        <v>27500</v>
      </c>
      <c r="CH179" s="9">
        <f>IF(CF179="","",VLOOKUP(CF179,Metadata!$D$2:$H$20,4,FALSE))</f>
        <v>25000</v>
      </c>
      <c r="CI179" s="9">
        <f>IF(CF179="","",VLOOKUP(CF179,Metadata!$D$2:$H$20,5,FALSE))</f>
        <v>30000</v>
      </c>
      <c r="CJ179" s="9">
        <f t="shared" si="3"/>
        <v>27500</v>
      </c>
      <c r="CK179" s="9" t="s">
        <v>221</v>
      </c>
      <c r="CL179" s="10">
        <v>5</v>
      </c>
      <c r="CM179" s="10">
        <v>3</v>
      </c>
      <c r="CN179" s="10">
        <v>7</v>
      </c>
      <c r="CO179" s="10">
        <v>7</v>
      </c>
      <c r="CP179" s="10">
        <v>3</v>
      </c>
      <c r="CQ179" s="10">
        <v>6</v>
      </c>
      <c r="CR179" s="10">
        <v>6</v>
      </c>
      <c r="CS179" s="10">
        <v>7</v>
      </c>
      <c r="CT179" s="10">
        <v>4</v>
      </c>
      <c r="CU179" s="10">
        <v>6</v>
      </c>
      <c r="CV179" s="10">
        <v>6</v>
      </c>
      <c r="CW179" s="10">
        <v>4</v>
      </c>
      <c r="CX179" s="10">
        <v>7</v>
      </c>
      <c r="CY179" s="10">
        <v>6</v>
      </c>
      <c r="CZ179" s="10">
        <v>4</v>
      </c>
      <c r="DA179" s="10">
        <v>1</v>
      </c>
      <c r="DB179" s="10">
        <v>4</v>
      </c>
      <c r="DC179" s="10">
        <v>5</v>
      </c>
      <c r="DD179" s="10">
        <v>1</v>
      </c>
      <c r="DE179" s="10">
        <v>6</v>
      </c>
      <c r="DF179" s="10">
        <v>4</v>
      </c>
      <c r="DG179" s="10">
        <v>6</v>
      </c>
      <c r="DH179" s="10">
        <v>4</v>
      </c>
      <c r="DI179" s="10">
        <v>4</v>
      </c>
      <c r="DJ179" s="10">
        <v>3</v>
      </c>
      <c r="DK179" s="10">
        <v>3</v>
      </c>
      <c r="DL179" s="10">
        <v>3</v>
      </c>
      <c r="DM179" s="9" t="s">
        <v>154</v>
      </c>
      <c r="DN179" s="10">
        <v>1990</v>
      </c>
      <c r="DO179" s="9">
        <f t="shared" si="4"/>
        <v>31</v>
      </c>
      <c r="DP179" s="9" t="s">
        <v>155</v>
      </c>
      <c r="DQ179" s="9" t="s">
        <v>156</v>
      </c>
      <c r="DR179" s="9" t="s">
        <v>157</v>
      </c>
      <c r="DS179" s="9" t="s">
        <v>137</v>
      </c>
      <c r="DT179" s="9" t="s">
        <v>181</v>
      </c>
      <c r="DU179" s="9" t="s">
        <v>223</v>
      </c>
      <c r="DV179" s="9" t="str">
        <f>VLOOKUP(DU179,Metadata!$B$2:$C$7,2,FALSE)</f>
        <v>3 - 6 years</v>
      </c>
    </row>
    <row r="180" spans="1:126">
      <c r="A180" s="13">
        <v>179</v>
      </c>
      <c r="B180" s="9" t="s">
        <v>135</v>
      </c>
      <c r="C180" s="9" t="str">
        <f>VLOOKUP(B180,Metadata!$M$2:$N$6,2,FALSE)</f>
        <v>Permanent Employee</v>
      </c>
      <c r="D180" s="9" t="s">
        <v>136</v>
      </c>
      <c r="E180" s="9" t="s">
        <v>137</v>
      </c>
      <c r="F180" s="9" t="s">
        <v>138</v>
      </c>
      <c r="G180" s="9" t="s">
        <v>275</v>
      </c>
      <c r="H180" s="9" t="str">
        <f>IF(G180="","",VLOOKUP(G180,Metadata!$J$2:$K$22,2,FALSE))</f>
        <v>Centre</v>
      </c>
      <c r="I180" s="9" t="s">
        <v>138</v>
      </c>
      <c r="J180" s="9" t="str">
        <f>IF(I180="","",VLOOKUP(I180,Metadata!$P$2:$Q$43,2,FALSE))</f>
        <v>Europe</v>
      </c>
      <c r="K180" s="9" t="str">
        <f t="shared" si="0"/>
        <v>Portugal</v>
      </c>
      <c r="L180" s="9" t="s">
        <v>275</v>
      </c>
      <c r="M180" s="9" t="str">
        <f>IF(L180="","",VLOOKUP(L180,Metadata!$J$2:$K$22,2,FALSE))</f>
        <v>Centre</v>
      </c>
      <c r="N180" s="9" t="s">
        <v>141</v>
      </c>
      <c r="O180" s="9" t="s">
        <v>137</v>
      </c>
      <c r="P180" s="9" t="s">
        <v>142</v>
      </c>
      <c r="Q180" s="10" t="str">
        <f t="shared" si="1"/>
        <v>Full Office Job</v>
      </c>
      <c r="R180" s="10">
        <v>3</v>
      </c>
      <c r="S180" s="9" t="s">
        <v>229</v>
      </c>
      <c r="T180" s="9" t="s">
        <v>137</v>
      </c>
      <c r="U180" s="9" t="str">
        <f>IF(S180&lt;&gt;"",S180,IF(T180&lt;&gt;"",VLOOKUP(T180,Metadata!$S$2:$T$228,2,FALSE),""))</f>
        <v>Project Manager</v>
      </c>
      <c r="V180" s="9" t="s">
        <v>317</v>
      </c>
      <c r="W180" s="9" t="s">
        <v>137</v>
      </c>
      <c r="X180" s="9" t="s">
        <v>163</v>
      </c>
      <c r="Y180" s="9" t="s">
        <v>137</v>
      </c>
      <c r="Z180" s="9" t="s">
        <v>262</v>
      </c>
      <c r="AA180" s="9" t="s">
        <v>165</v>
      </c>
      <c r="AB180" s="9" t="s">
        <v>137</v>
      </c>
      <c r="AC180" s="9" t="s">
        <v>147</v>
      </c>
      <c r="AD180" s="9"/>
      <c r="AE180" s="9" t="s">
        <v>194</v>
      </c>
      <c r="AF180" s="9"/>
      <c r="AG180" s="9" t="s">
        <v>166</v>
      </c>
      <c r="AH180" s="9" t="s">
        <v>176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 t="s">
        <v>178</v>
      </c>
      <c r="BB180" s="9"/>
      <c r="BC180" s="9"/>
      <c r="BD180" s="9"/>
      <c r="BE180" s="9"/>
      <c r="BF180" s="9"/>
      <c r="BG180" s="9"/>
      <c r="BH180" s="9"/>
      <c r="BI180" s="9"/>
      <c r="BJ180" s="9" t="s">
        <v>167</v>
      </c>
      <c r="BK180" s="9" t="s">
        <v>198</v>
      </c>
      <c r="BL180" s="9"/>
      <c r="BM180" s="9"/>
      <c r="BN180" s="9" t="s">
        <v>186</v>
      </c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10"/>
      <c r="CB180" s="10" t="str">
        <f t="shared" si="5"/>
        <v/>
      </c>
      <c r="CC180" s="10"/>
      <c r="CD180" s="9" t="str">
        <f t="shared" si="2"/>
        <v/>
      </c>
      <c r="CE180" s="9" t="s">
        <v>151</v>
      </c>
      <c r="CF180" s="9" t="s">
        <v>188</v>
      </c>
      <c r="CG180" s="9">
        <f>IF(CF180="","",VLOOKUP(CF180,Metadata!$D$2:$H$20,2,FALSE))</f>
        <v>17500</v>
      </c>
      <c r="CH180" s="9">
        <f>IF(CF180="","",VLOOKUP(CF180,Metadata!$D$2:$H$20,4,FALSE))</f>
        <v>15000</v>
      </c>
      <c r="CI180" s="9">
        <f>IF(CF180="","",VLOOKUP(CF180,Metadata!$D$2:$H$20,5,FALSE))</f>
        <v>20000</v>
      </c>
      <c r="CJ180" s="9">
        <f t="shared" si="3"/>
        <v>17500</v>
      </c>
      <c r="CK180" s="9" t="s">
        <v>153</v>
      </c>
      <c r="CL180" s="10">
        <v>3</v>
      </c>
      <c r="CM180" s="10">
        <v>3</v>
      </c>
      <c r="CN180" s="10">
        <v>5</v>
      </c>
      <c r="CO180" s="10">
        <v>3</v>
      </c>
      <c r="CP180" s="10">
        <v>5</v>
      </c>
      <c r="CQ180" s="10">
        <v>5</v>
      </c>
      <c r="CR180" s="10">
        <v>3</v>
      </c>
      <c r="CS180" s="10">
        <v>6</v>
      </c>
      <c r="CT180" s="10">
        <v>5</v>
      </c>
      <c r="CU180" s="10">
        <v>5</v>
      </c>
      <c r="CV180" s="10">
        <v>3</v>
      </c>
      <c r="CW180" s="10">
        <v>5</v>
      </c>
      <c r="CX180" s="10">
        <v>5</v>
      </c>
      <c r="CY180" s="10">
        <v>5</v>
      </c>
      <c r="CZ180" s="10">
        <v>4</v>
      </c>
      <c r="DA180" s="10">
        <v>4</v>
      </c>
      <c r="DB180" s="10">
        <v>4</v>
      </c>
      <c r="DC180" s="10">
        <v>5</v>
      </c>
      <c r="DD180" s="10">
        <v>4</v>
      </c>
      <c r="DE180" s="10">
        <v>6</v>
      </c>
      <c r="DF180" s="10">
        <v>5</v>
      </c>
      <c r="DG180" s="10">
        <v>4</v>
      </c>
      <c r="DH180" s="10">
        <v>4</v>
      </c>
      <c r="DI180" s="10">
        <v>4</v>
      </c>
      <c r="DJ180" s="10">
        <v>4</v>
      </c>
      <c r="DK180" s="10">
        <v>5</v>
      </c>
      <c r="DL180" s="10">
        <v>3</v>
      </c>
      <c r="DM180" s="9" t="s">
        <v>154</v>
      </c>
      <c r="DN180" s="10">
        <v>1988</v>
      </c>
      <c r="DO180" s="9">
        <f t="shared" si="4"/>
        <v>33</v>
      </c>
      <c r="DP180" s="9" t="s">
        <v>155</v>
      </c>
      <c r="DQ180" s="9" t="s">
        <v>202</v>
      </c>
      <c r="DR180" s="9" t="s">
        <v>170</v>
      </c>
      <c r="DS180" s="9" t="s">
        <v>137</v>
      </c>
      <c r="DT180" s="9" t="s">
        <v>181</v>
      </c>
      <c r="DU180" s="9" t="s">
        <v>203</v>
      </c>
      <c r="DV180" s="9" t="str">
        <f>VLOOKUP(DU180,Metadata!$B$2:$C$7,2,FALSE)</f>
        <v>6+ years</v>
      </c>
    </row>
    <row r="181" spans="1:126">
      <c r="A181" s="13">
        <v>180</v>
      </c>
      <c r="B181" s="9" t="s">
        <v>135</v>
      </c>
      <c r="C181" s="9" t="str">
        <f>VLOOKUP(B181,Metadata!$M$2:$N$6,2,FALSE)</f>
        <v>Permanent Employee</v>
      </c>
      <c r="D181" s="9" t="s">
        <v>159</v>
      </c>
      <c r="E181" s="9" t="s">
        <v>137</v>
      </c>
      <c r="F181" s="9" t="s">
        <v>138</v>
      </c>
      <c r="G181" s="9" t="s">
        <v>361</v>
      </c>
      <c r="H181" s="9" t="str">
        <f>IF(G181="","",VLOOKUP(G181,Metadata!$J$2:$K$22,2,FALSE))</f>
        <v>South</v>
      </c>
      <c r="I181" s="9" t="s">
        <v>292</v>
      </c>
      <c r="J181" s="9" t="str">
        <f>IF(I181="","",VLOOKUP(I181,Metadata!$P$2:$Q$43,2,FALSE))</f>
        <v>North America</v>
      </c>
      <c r="K181" s="9" t="str">
        <f t="shared" si="0"/>
        <v>International</v>
      </c>
      <c r="L181" s="9" t="s">
        <v>137</v>
      </c>
      <c r="M181" s="9" t="str">
        <f>IF(L181="","",VLOOKUP(L181,Metadata!$J$2:$K$22,2,FALSE))</f>
        <v/>
      </c>
      <c r="N181" s="9" t="s">
        <v>214</v>
      </c>
      <c r="O181" s="9" t="s">
        <v>278</v>
      </c>
      <c r="P181" s="9" t="s">
        <v>191</v>
      </c>
      <c r="Q181" s="10" t="str">
        <f t="shared" si="1"/>
        <v>Remote Job (full or flexible)</v>
      </c>
      <c r="R181" s="10">
        <v>6</v>
      </c>
      <c r="S181" s="9" t="s">
        <v>143</v>
      </c>
      <c r="T181" s="9" t="s">
        <v>137</v>
      </c>
      <c r="U181" s="9" t="str">
        <f>IF(S181&lt;&gt;"",S181,IF(T181&lt;&gt;"",VLOOKUP(T181,Metadata!$S$2:$T$228,2,FALSE),""))</f>
        <v>Technical Team Leader</v>
      </c>
      <c r="V181" s="9" t="s">
        <v>256</v>
      </c>
      <c r="W181" s="9" t="s">
        <v>137</v>
      </c>
      <c r="X181" s="9" t="s">
        <v>242</v>
      </c>
      <c r="Y181" s="9" t="s">
        <v>137</v>
      </c>
      <c r="Z181" s="9" t="s">
        <v>146</v>
      </c>
      <c r="AA181" s="9" t="s">
        <v>165</v>
      </c>
      <c r="AB181" s="9" t="s">
        <v>137</v>
      </c>
      <c r="AC181" s="9" t="s">
        <v>147</v>
      </c>
      <c r="AD181" s="9" t="s">
        <v>148</v>
      </c>
      <c r="AE181" s="9" t="s">
        <v>194</v>
      </c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12" t="s">
        <v>273</v>
      </c>
      <c r="BY181" s="9"/>
      <c r="BZ181" s="9" t="s">
        <v>362</v>
      </c>
      <c r="CA181" s="10"/>
      <c r="CB181" s="10" t="str">
        <f t="shared" si="5"/>
        <v/>
      </c>
      <c r="CC181" s="10"/>
      <c r="CD181" s="9" t="str">
        <f t="shared" si="2"/>
        <v/>
      </c>
      <c r="CE181" s="9" t="s">
        <v>151</v>
      </c>
      <c r="CF181" s="9" t="s">
        <v>245</v>
      </c>
      <c r="CG181" s="9">
        <f>IF(CF181="","",VLOOKUP(CF181,Metadata!$D$2:$H$20,2,FALSE))</f>
        <v>42500</v>
      </c>
      <c r="CH181" s="9">
        <f>IF(CF181="","",VLOOKUP(CF181,Metadata!$D$2:$H$20,4,FALSE))</f>
        <v>40000</v>
      </c>
      <c r="CI181" s="9">
        <f>IF(CF181="","",VLOOKUP(CF181,Metadata!$D$2:$H$20,5,FALSE))</f>
        <v>45000</v>
      </c>
      <c r="CJ181" s="9">
        <f t="shared" si="3"/>
        <v>42500</v>
      </c>
      <c r="CK181" s="9" t="s">
        <v>201</v>
      </c>
      <c r="CL181" s="10">
        <v>6</v>
      </c>
      <c r="CM181" s="10">
        <v>1</v>
      </c>
      <c r="CN181" s="10">
        <v>7</v>
      </c>
      <c r="CO181" s="10">
        <v>6</v>
      </c>
      <c r="CP181" s="10">
        <v>7</v>
      </c>
      <c r="CQ181" s="10">
        <v>7</v>
      </c>
      <c r="CR181" s="10">
        <v>5</v>
      </c>
      <c r="CS181" s="10">
        <v>3</v>
      </c>
      <c r="CT181" s="10">
        <v>7</v>
      </c>
      <c r="CU181" s="10">
        <v>7</v>
      </c>
      <c r="CV181" s="10">
        <v>7</v>
      </c>
      <c r="CW181" s="10">
        <v>3</v>
      </c>
      <c r="CX181" s="10">
        <v>7</v>
      </c>
      <c r="CY181" s="10">
        <v>6</v>
      </c>
      <c r="CZ181" s="10">
        <v>6</v>
      </c>
      <c r="DA181" s="10">
        <v>6</v>
      </c>
      <c r="DB181" s="10">
        <v>4</v>
      </c>
      <c r="DC181" s="10">
        <v>7</v>
      </c>
      <c r="DD181" s="10">
        <v>5</v>
      </c>
      <c r="DE181" s="10">
        <v>7</v>
      </c>
      <c r="DF181" s="10">
        <v>6</v>
      </c>
      <c r="DG181" s="10">
        <v>5</v>
      </c>
      <c r="DH181" s="10">
        <v>5</v>
      </c>
      <c r="DI181" s="10">
        <v>7</v>
      </c>
      <c r="DJ181" s="10">
        <v>3</v>
      </c>
      <c r="DK181" s="10">
        <v>7</v>
      </c>
      <c r="DL181" s="10">
        <v>5</v>
      </c>
      <c r="DM181" s="9" t="s">
        <v>154</v>
      </c>
      <c r="DN181" s="10">
        <v>1987</v>
      </c>
      <c r="DO181" s="9">
        <f t="shared" si="4"/>
        <v>34</v>
      </c>
      <c r="DP181" s="9" t="s">
        <v>155</v>
      </c>
      <c r="DQ181" s="9" t="s">
        <v>156</v>
      </c>
      <c r="DR181" s="9" t="s">
        <v>157</v>
      </c>
      <c r="DS181" s="9" t="s">
        <v>137</v>
      </c>
      <c r="DT181" s="9" t="s">
        <v>181</v>
      </c>
      <c r="DU181" s="9" t="s">
        <v>158</v>
      </c>
      <c r="DV181" s="9" t="str">
        <f>VLOOKUP(DU181,Metadata!$B$2:$C$7,2,FALSE)</f>
        <v>6+ years</v>
      </c>
    </row>
    <row r="182" spans="1:126">
      <c r="A182" s="13">
        <v>181</v>
      </c>
      <c r="B182" s="9" t="s">
        <v>135</v>
      </c>
      <c r="C182" s="9" t="str">
        <f>VLOOKUP(B182,Metadata!$M$2:$N$6,2,FALSE)</f>
        <v>Permanent Employee</v>
      </c>
      <c r="D182" s="9" t="s">
        <v>159</v>
      </c>
      <c r="E182" s="9" t="s">
        <v>137</v>
      </c>
      <c r="F182" s="9" t="s">
        <v>138</v>
      </c>
      <c r="G182" s="9" t="s">
        <v>160</v>
      </c>
      <c r="H182" s="9" t="str">
        <f>IF(G182="","",VLOOKUP(G182,Metadata!$J$2:$K$22,2,FALSE))</f>
        <v>Centre</v>
      </c>
      <c r="I182" s="9" t="s">
        <v>138</v>
      </c>
      <c r="J182" s="9" t="str">
        <f>IF(I182="","",VLOOKUP(I182,Metadata!$P$2:$Q$43,2,FALSE))</f>
        <v>Europe</v>
      </c>
      <c r="K182" s="9" t="str">
        <f t="shared" si="0"/>
        <v>Portugal</v>
      </c>
      <c r="L182" s="9" t="s">
        <v>160</v>
      </c>
      <c r="M182" s="9" t="str">
        <f>IF(L182="","",VLOOKUP(L182,Metadata!$J$2:$K$22,2,FALSE))</f>
        <v>Centre</v>
      </c>
      <c r="N182" s="9" t="s">
        <v>141</v>
      </c>
      <c r="O182" s="9" t="s">
        <v>137</v>
      </c>
      <c r="P182" s="9" t="s">
        <v>142</v>
      </c>
      <c r="Q182" s="10" t="str">
        <f t="shared" si="1"/>
        <v>Full Office Job</v>
      </c>
      <c r="R182" s="10">
        <v>7</v>
      </c>
      <c r="S182" s="9" t="s">
        <v>216</v>
      </c>
      <c r="T182" s="9" t="s">
        <v>137</v>
      </c>
      <c r="U182" s="9" t="str">
        <f>IF(S182&lt;&gt;"",S182,IF(T182&lt;&gt;"",VLOOKUP(T182,Metadata!$S$2:$T$228,2,FALSE),""))</f>
        <v>Front-End Developer</v>
      </c>
      <c r="V182" s="9" t="s">
        <v>256</v>
      </c>
      <c r="W182" s="9" t="s">
        <v>137</v>
      </c>
      <c r="X182" s="9" t="s">
        <v>242</v>
      </c>
      <c r="Y182" s="9" t="s">
        <v>137</v>
      </c>
      <c r="Z182" s="9" t="s">
        <v>146</v>
      </c>
      <c r="AA182" s="9" t="s">
        <v>165</v>
      </c>
      <c r="AB182" s="9" t="s">
        <v>137</v>
      </c>
      <c r="AC182" s="9"/>
      <c r="AD182" s="9"/>
      <c r="AE182" s="9"/>
      <c r="AF182" s="9"/>
      <c r="AG182" s="9"/>
      <c r="AH182" s="9"/>
      <c r="AI182" s="9"/>
      <c r="AJ182" s="9" t="s">
        <v>185</v>
      </c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 t="s">
        <v>178</v>
      </c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 t="s">
        <v>186</v>
      </c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10"/>
      <c r="CB182" s="10" t="str">
        <f t="shared" si="5"/>
        <v/>
      </c>
      <c r="CC182" s="10"/>
      <c r="CD182" s="9" t="str">
        <f t="shared" si="2"/>
        <v/>
      </c>
      <c r="CE182" s="9" t="s">
        <v>232</v>
      </c>
      <c r="CF182" s="9" t="s">
        <v>152</v>
      </c>
      <c r="CG182" s="9">
        <f>IF(CF182="","",VLOOKUP(CF182,Metadata!$D$2:$H$20,2,FALSE))</f>
        <v>32500</v>
      </c>
      <c r="CH182" s="9">
        <f>IF(CF182="","",VLOOKUP(CF182,Metadata!$D$2:$H$20,4,FALSE))</f>
        <v>30000</v>
      </c>
      <c r="CI182" s="9">
        <f>IF(CF182="","",VLOOKUP(CF182,Metadata!$D$2:$H$20,5,FALSE))</f>
        <v>35000</v>
      </c>
      <c r="CJ182" s="9">
        <f t="shared" si="3"/>
        <v>32500</v>
      </c>
      <c r="CK182" s="9" t="s">
        <v>221</v>
      </c>
      <c r="CL182" s="10">
        <v>4</v>
      </c>
      <c r="CM182" s="10">
        <v>1</v>
      </c>
      <c r="CN182" s="10">
        <v>7</v>
      </c>
      <c r="CO182" s="10">
        <v>7</v>
      </c>
      <c r="CP182" s="10">
        <v>4</v>
      </c>
      <c r="CQ182" s="10">
        <v>7</v>
      </c>
      <c r="CR182" s="10">
        <v>7</v>
      </c>
      <c r="CS182" s="10">
        <v>4</v>
      </c>
      <c r="CT182" s="10">
        <v>4</v>
      </c>
      <c r="CU182" s="10">
        <v>7</v>
      </c>
      <c r="CV182" s="10">
        <v>7</v>
      </c>
      <c r="CW182" s="10">
        <v>4</v>
      </c>
      <c r="CX182" s="10">
        <v>4</v>
      </c>
      <c r="CY182" s="10">
        <v>5</v>
      </c>
      <c r="CZ182" s="10">
        <v>4</v>
      </c>
      <c r="DA182" s="10">
        <v>7</v>
      </c>
      <c r="DB182" s="10">
        <v>2</v>
      </c>
      <c r="DC182" s="10">
        <v>7</v>
      </c>
      <c r="DD182" s="10">
        <v>3</v>
      </c>
      <c r="DE182" s="10">
        <v>7</v>
      </c>
      <c r="DF182" s="10">
        <v>7</v>
      </c>
      <c r="DG182" s="10">
        <v>7</v>
      </c>
      <c r="DH182" s="10">
        <v>3</v>
      </c>
      <c r="DI182" s="10">
        <v>7</v>
      </c>
      <c r="DJ182" s="10">
        <v>7</v>
      </c>
      <c r="DK182" s="10">
        <v>4</v>
      </c>
      <c r="DL182" s="10">
        <v>4</v>
      </c>
      <c r="DM182" s="9" t="s">
        <v>154</v>
      </c>
      <c r="DN182" s="10">
        <v>1990</v>
      </c>
      <c r="DO182" s="9">
        <f t="shared" si="4"/>
        <v>31</v>
      </c>
      <c r="DP182" s="9" t="s">
        <v>155</v>
      </c>
      <c r="DQ182" s="9" t="s">
        <v>202</v>
      </c>
      <c r="DR182" s="9" t="s">
        <v>157</v>
      </c>
      <c r="DS182" s="9" t="s">
        <v>137</v>
      </c>
      <c r="DT182" s="9" t="s">
        <v>181</v>
      </c>
      <c r="DU182" s="9" t="s">
        <v>223</v>
      </c>
      <c r="DV182" s="9" t="str">
        <f>VLOOKUP(DU182,Metadata!$B$2:$C$7,2,FALSE)</f>
        <v>3 - 6 years</v>
      </c>
    </row>
    <row r="183" spans="1:126">
      <c r="A183" s="13">
        <v>182</v>
      </c>
      <c r="B183" s="9" t="s">
        <v>135</v>
      </c>
      <c r="C183" s="9" t="str">
        <f>VLOOKUP(B183,Metadata!$M$2:$N$6,2,FALSE)</f>
        <v>Permanent Employee</v>
      </c>
      <c r="D183" s="9" t="s">
        <v>136</v>
      </c>
      <c r="E183" s="9" t="s">
        <v>137</v>
      </c>
      <c r="F183" s="9" t="s">
        <v>138</v>
      </c>
      <c r="G183" s="9" t="s">
        <v>363</v>
      </c>
      <c r="H183" s="9" t="str">
        <f>IF(G183="","",VLOOKUP(G183,Metadata!$J$2:$K$22,2,FALSE))</f>
        <v>South</v>
      </c>
      <c r="I183" s="9" t="s">
        <v>138</v>
      </c>
      <c r="J183" s="9" t="str">
        <f>IF(I183="","",VLOOKUP(I183,Metadata!$P$2:$Q$43,2,FALSE))</f>
        <v>Europe</v>
      </c>
      <c r="K183" s="9" t="str">
        <f t="shared" si="0"/>
        <v>Portugal</v>
      </c>
      <c r="L183" s="9" t="s">
        <v>140</v>
      </c>
      <c r="M183" s="9" t="str">
        <f>IF(L183="","",VLOOKUP(L183,Metadata!$J$2:$K$22,2,FALSE))</f>
        <v>Lisbon Metropolitan Area</v>
      </c>
      <c r="N183" s="9" t="s">
        <v>141</v>
      </c>
      <c r="O183" s="9" t="s">
        <v>137</v>
      </c>
      <c r="P183" s="9" t="s">
        <v>142</v>
      </c>
      <c r="Q183" s="10" t="str">
        <f t="shared" si="1"/>
        <v>Full Office Job</v>
      </c>
      <c r="R183" s="10">
        <v>7</v>
      </c>
      <c r="S183" s="9" t="s">
        <v>161</v>
      </c>
      <c r="T183" s="9" t="s">
        <v>137</v>
      </c>
      <c r="U183" s="9" t="str">
        <f>IF(S183&lt;&gt;"",S183,IF(T183&lt;&gt;"",VLOOKUP(T183,Metadata!$S$2:$T$228,2,FALSE),""))</f>
        <v>Full-Stack Developer</v>
      </c>
      <c r="V183" s="9" t="s">
        <v>276</v>
      </c>
      <c r="W183" s="9" t="s">
        <v>137</v>
      </c>
      <c r="X183" s="9" t="s">
        <v>163</v>
      </c>
      <c r="Y183" s="9" t="s">
        <v>137</v>
      </c>
      <c r="Z183" s="9" t="s">
        <v>262</v>
      </c>
      <c r="AA183" s="9" t="s">
        <v>165</v>
      </c>
      <c r="AB183" s="9" t="s">
        <v>137</v>
      </c>
      <c r="AC183" s="9" t="s">
        <v>147</v>
      </c>
      <c r="AD183" s="9" t="s">
        <v>148</v>
      </c>
      <c r="AE183" s="9"/>
      <c r="AF183" s="9"/>
      <c r="AG183" s="9"/>
      <c r="AH183" s="9"/>
      <c r="AI183" s="9"/>
      <c r="AJ183" s="9" t="s">
        <v>185</v>
      </c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 t="s">
        <v>178</v>
      </c>
      <c r="BB183" s="9"/>
      <c r="BC183" s="9"/>
      <c r="BD183" s="9"/>
      <c r="BE183" s="9"/>
      <c r="BF183" s="9"/>
      <c r="BG183" s="9"/>
      <c r="BH183" s="9"/>
      <c r="BI183" s="9"/>
      <c r="BJ183" s="9" t="s">
        <v>167</v>
      </c>
      <c r="BK183" s="9"/>
      <c r="BL183" s="9" t="s">
        <v>199</v>
      </c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10"/>
      <c r="CB183" s="10" t="str">
        <f t="shared" si="5"/>
        <v/>
      </c>
      <c r="CC183" s="10"/>
      <c r="CD183" s="9" t="str">
        <f t="shared" si="2"/>
        <v/>
      </c>
      <c r="CE183" s="9" t="s">
        <v>151</v>
      </c>
      <c r="CF183" s="9" t="s">
        <v>169</v>
      </c>
      <c r="CG183" s="9">
        <f>IF(CF183="","",VLOOKUP(CF183,Metadata!$D$2:$H$20,2,FALSE))</f>
        <v>12500</v>
      </c>
      <c r="CH183" s="9">
        <f>IF(CF183="","",VLOOKUP(CF183,Metadata!$D$2:$H$20,4,FALSE))</f>
        <v>0</v>
      </c>
      <c r="CI183" s="9">
        <f>IF(CF183="","",VLOOKUP(CF183,Metadata!$D$2:$H$20,5,FALSE))</f>
        <v>15000</v>
      </c>
      <c r="CJ183" s="9">
        <f t="shared" si="3"/>
        <v>12500</v>
      </c>
      <c r="CK183" s="9" t="s">
        <v>221</v>
      </c>
      <c r="CL183" s="10">
        <v>2</v>
      </c>
      <c r="CM183" s="10">
        <v>4</v>
      </c>
      <c r="CN183" s="10">
        <v>7</v>
      </c>
      <c r="CO183" s="10">
        <v>6</v>
      </c>
      <c r="CP183" s="10">
        <v>4</v>
      </c>
      <c r="CQ183" s="10">
        <v>7</v>
      </c>
      <c r="CR183" s="10">
        <v>7</v>
      </c>
      <c r="CS183" s="10">
        <v>7</v>
      </c>
      <c r="CT183" s="10">
        <v>4</v>
      </c>
      <c r="CU183" s="10">
        <v>6</v>
      </c>
      <c r="CV183" s="10">
        <v>4</v>
      </c>
      <c r="CW183" s="10">
        <v>4</v>
      </c>
      <c r="CX183" s="10">
        <v>5</v>
      </c>
      <c r="CY183" s="10">
        <v>6</v>
      </c>
      <c r="CZ183" s="10">
        <v>4</v>
      </c>
      <c r="DA183" s="10">
        <v>1</v>
      </c>
      <c r="DB183" s="10">
        <v>2</v>
      </c>
      <c r="DC183" s="10">
        <v>6</v>
      </c>
      <c r="DD183" s="10">
        <v>1</v>
      </c>
      <c r="DE183" s="10">
        <v>6</v>
      </c>
      <c r="DF183" s="10">
        <v>3</v>
      </c>
      <c r="DG183" s="10">
        <v>6</v>
      </c>
      <c r="DH183" s="10">
        <v>4</v>
      </c>
      <c r="DI183" s="10">
        <v>5</v>
      </c>
      <c r="DJ183" s="10">
        <v>3</v>
      </c>
      <c r="DK183" s="10">
        <v>4</v>
      </c>
      <c r="DL183" s="10">
        <v>6</v>
      </c>
      <c r="DM183" s="9" t="s">
        <v>154</v>
      </c>
      <c r="DN183" s="10">
        <v>1991</v>
      </c>
      <c r="DO183" s="9">
        <f t="shared" si="4"/>
        <v>30</v>
      </c>
      <c r="DP183" s="9" t="s">
        <v>155</v>
      </c>
      <c r="DQ183" s="9" t="s">
        <v>156</v>
      </c>
      <c r="DR183" s="9" t="s">
        <v>157</v>
      </c>
      <c r="DS183" s="9" t="s">
        <v>137</v>
      </c>
      <c r="DT183" s="9" t="s">
        <v>181</v>
      </c>
      <c r="DU183" s="9" t="s">
        <v>223</v>
      </c>
      <c r="DV183" s="9" t="str">
        <f>VLOOKUP(DU183,Metadata!$B$2:$C$7,2,FALSE)</f>
        <v>3 - 6 years</v>
      </c>
    </row>
    <row r="184" spans="1:126">
      <c r="A184" s="13">
        <v>183</v>
      </c>
      <c r="B184" s="9" t="s">
        <v>135</v>
      </c>
      <c r="C184" s="9" t="str">
        <f>VLOOKUP(B184,Metadata!$M$2:$N$6,2,FALSE)</f>
        <v>Permanent Employee</v>
      </c>
      <c r="D184" s="9" t="s">
        <v>159</v>
      </c>
      <c r="E184" s="9" t="s">
        <v>137</v>
      </c>
      <c r="F184" s="9" t="s">
        <v>138</v>
      </c>
      <c r="G184" s="9" t="s">
        <v>140</v>
      </c>
      <c r="H184" s="9" t="str">
        <f>IF(G184="","",VLOOKUP(G184,Metadata!$J$2:$K$22,2,FALSE))</f>
        <v>Lisbon Metropolitan Area</v>
      </c>
      <c r="I184" s="9" t="s">
        <v>316</v>
      </c>
      <c r="J184" s="9" t="str">
        <f>IF(I184="","",VLOOKUP(I184,Metadata!$P$2:$Q$43,2,FALSE))</f>
        <v>Europe</v>
      </c>
      <c r="K184" s="9" t="str">
        <f t="shared" si="0"/>
        <v>International</v>
      </c>
      <c r="L184" s="9" t="s">
        <v>137</v>
      </c>
      <c r="M184" s="9" t="str">
        <f>IF(L184="","",VLOOKUP(L184,Metadata!$J$2:$K$22,2,FALSE))</f>
        <v/>
      </c>
      <c r="N184" s="9" t="s">
        <v>141</v>
      </c>
      <c r="O184" s="9" t="s">
        <v>137</v>
      </c>
      <c r="P184" s="9" t="s">
        <v>191</v>
      </c>
      <c r="Q184" s="10" t="str">
        <f t="shared" si="1"/>
        <v>Remote Job (full or flexible)</v>
      </c>
      <c r="R184" s="10">
        <v>6</v>
      </c>
      <c r="S184" s="9" t="s">
        <v>332</v>
      </c>
      <c r="T184" s="9" t="s">
        <v>137</v>
      </c>
      <c r="U184" s="9" t="str">
        <f>IF(S184&lt;&gt;"",S184,IF(T184&lt;&gt;"",VLOOKUP(T184,Metadata!$S$2:$T$228,2,FALSE),""))</f>
        <v>UX/UI Designer</v>
      </c>
      <c r="V184" s="9" t="s">
        <v>144</v>
      </c>
      <c r="W184" s="9" t="s">
        <v>137</v>
      </c>
      <c r="X184" s="9" t="s">
        <v>252</v>
      </c>
      <c r="Y184" s="9" t="s">
        <v>137</v>
      </c>
      <c r="Z184" s="9" t="s">
        <v>224</v>
      </c>
      <c r="AA184" s="9" t="s">
        <v>137</v>
      </c>
      <c r="AB184" s="9" t="s">
        <v>137</v>
      </c>
      <c r="AC184" s="9" t="s">
        <v>147</v>
      </c>
      <c r="AD184" s="9" t="s">
        <v>148</v>
      </c>
      <c r="AE184" s="9"/>
      <c r="AF184" s="9"/>
      <c r="AG184" s="9" t="s">
        <v>166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 t="s">
        <v>178</v>
      </c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 t="s">
        <v>247</v>
      </c>
      <c r="BS184" s="9"/>
      <c r="BT184" s="9"/>
      <c r="BU184" s="9"/>
      <c r="BV184" s="9"/>
      <c r="BW184" s="9"/>
      <c r="BX184" s="9"/>
      <c r="BY184" s="9"/>
      <c r="BZ184" s="9"/>
      <c r="CA184" s="10"/>
      <c r="CB184" s="10" t="str">
        <f t="shared" si="5"/>
        <v/>
      </c>
      <c r="CC184" s="10"/>
      <c r="CD184" s="9" t="str">
        <f t="shared" si="2"/>
        <v/>
      </c>
      <c r="CE184" s="9" t="s">
        <v>232</v>
      </c>
      <c r="CF184" s="9" t="s">
        <v>188</v>
      </c>
      <c r="CG184" s="9">
        <f>IF(CF184="","",VLOOKUP(CF184,Metadata!$D$2:$H$20,2,FALSE))</f>
        <v>17500</v>
      </c>
      <c r="CH184" s="9">
        <f>IF(CF184="","",VLOOKUP(CF184,Metadata!$D$2:$H$20,4,FALSE))</f>
        <v>15000</v>
      </c>
      <c r="CI184" s="9">
        <f>IF(CF184="","",VLOOKUP(CF184,Metadata!$D$2:$H$20,5,FALSE))</f>
        <v>20000</v>
      </c>
      <c r="CJ184" s="9">
        <f t="shared" si="3"/>
        <v>17500</v>
      </c>
      <c r="CK184" s="9" t="s">
        <v>153</v>
      </c>
      <c r="CL184" s="10">
        <v>7</v>
      </c>
      <c r="CM184" s="10">
        <v>1</v>
      </c>
      <c r="CN184" s="10">
        <v>7</v>
      </c>
      <c r="CO184" s="10">
        <v>6</v>
      </c>
      <c r="CP184" s="10">
        <v>5</v>
      </c>
      <c r="CQ184" s="10">
        <v>5</v>
      </c>
      <c r="CR184" s="10">
        <v>5</v>
      </c>
      <c r="CS184" s="10">
        <v>5</v>
      </c>
      <c r="CT184" s="10">
        <v>4</v>
      </c>
      <c r="CU184" s="10">
        <v>4</v>
      </c>
      <c r="CV184" s="10">
        <v>5</v>
      </c>
      <c r="CW184" s="10">
        <v>4</v>
      </c>
      <c r="CX184" s="10">
        <v>6</v>
      </c>
      <c r="CY184" s="10">
        <v>6</v>
      </c>
      <c r="CZ184" s="10">
        <v>4</v>
      </c>
      <c r="DA184" s="10">
        <v>4</v>
      </c>
      <c r="DB184" s="10">
        <v>5</v>
      </c>
      <c r="DC184" s="10">
        <v>6</v>
      </c>
      <c r="DD184" s="10">
        <v>4</v>
      </c>
      <c r="DE184" s="10">
        <v>7</v>
      </c>
      <c r="DF184" s="10">
        <v>6</v>
      </c>
      <c r="DG184" s="10">
        <v>6</v>
      </c>
      <c r="DH184" s="10">
        <v>5</v>
      </c>
      <c r="DI184" s="10">
        <v>6</v>
      </c>
      <c r="DJ184" s="10">
        <v>5</v>
      </c>
      <c r="DK184" s="10">
        <v>6</v>
      </c>
      <c r="DL184" s="10">
        <v>5</v>
      </c>
      <c r="DM184" s="9" t="s">
        <v>154</v>
      </c>
      <c r="DN184" s="10">
        <v>1995</v>
      </c>
      <c r="DO184" s="9">
        <f t="shared" si="4"/>
        <v>26</v>
      </c>
      <c r="DP184" s="9" t="s">
        <v>222</v>
      </c>
      <c r="DQ184" s="9" t="s">
        <v>202</v>
      </c>
      <c r="DR184" s="9" t="s">
        <v>170</v>
      </c>
      <c r="DS184" s="9" t="s">
        <v>137</v>
      </c>
      <c r="DT184" s="9" t="s">
        <v>181</v>
      </c>
      <c r="DU184" s="9" t="s">
        <v>168</v>
      </c>
      <c r="DV184" s="9" t="str">
        <f>VLOOKUP(DU184,Metadata!$B$2:$C$7,2,FALSE)</f>
        <v>0 - 3 years</v>
      </c>
    </row>
    <row r="185" spans="1:126">
      <c r="A185" s="13">
        <v>184</v>
      </c>
      <c r="B185" s="9" t="s">
        <v>135</v>
      </c>
      <c r="C185" s="9" t="str">
        <f>VLOOKUP(B185,Metadata!$M$2:$N$6,2,FALSE)</f>
        <v>Permanent Employee</v>
      </c>
      <c r="D185" s="9" t="s">
        <v>136</v>
      </c>
      <c r="E185" s="9" t="s">
        <v>137</v>
      </c>
      <c r="F185" s="9" t="s">
        <v>138</v>
      </c>
      <c r="G185" s="9" t="s">
        <v>190</v>
      </c>
      <c r="H185" s="9" t="str">
        <f>IF(G185="","",VLOOKUP(G185,Metadata!$J$2:$K$22,2,FALSE))</f>
        <v>North</v>
      </c>
      <c r="I185" s="9" t="s">
        <v>138</v>
      </c>
      <c r="J185" s="9" t="str">
        <f>IF(I185="","",VLOOKUP(I185,Metadata!$P$2:$Q$43,2,FALSE))</f>
        <v>Europe</v>
      </c>
      <c r="K185" s="9" t="str">
        <f t="shared" si="0"/>
        <v>Portugal</v>
      </c>
      <c r="L185" s="9" t="s">
        <v>263</v>
      </c>
      <c r="M185" s="9" t="str">
        <f>IF(L185="","",VLOOKUP(L185,Metadata!$J$2:$K$22,2,FALSE))</f>
        <v>North</v>
      </c>
      <c r="N185" s="9" t="s">
        <v>141</v>
      </c>
      <c r="O185" s="9" t="s">
        <v>137</v>
      </c>
      <c r="P185" s="9" t="s">
        <v>142</v>
      </c>
      <c r="Q185" s="10" t="str">
        <f t="shared" si="1"/>
        <v>Full Office Job</v>
      </c>
      <c r="R185" s="10">
        <v>6</v>
      </c>
      <c r="S185" s="9" t="s">
        <v>161</v>
      </c>
      <c r="T185" s="9" t="s">
        <v>137</v>
      </c>
      <c r="U185" s="9" t="str">
        <f>IF(S185&lt;&gt;"",S185,IF(T185&lt;&gt;"",VLOOKUP(T185,Metadata!$S$2:$T$228,2,FALSE),""))</f>
        <v>Full-Stack Developer</v>
      </c>
      <c r="V185" s="9" t="s">
        <v>276</v>
      </c>
      <c r="W185" s="9" t="s">
        <v>137</v>
      </c>
      <c r="X185" s="9" t="s">
        <v>208</v>
      </c>
      <c r="Y185" s="9" t="s">
        <v>137</v>
      </c>
      <c r="Z185" s="9" t="s">
        <v>262</v>
      </c>
      <c r="AA185" s="9" t="s">
        <v>165</v>
      </c>
      <c r="AB185" s="9" t="s">
        <v>137</v>
      </c>
      <c r="AC185" s="9" t="s">
        <v>147</v>
      </c>
      <c r="AD185" s="9"/>
      <c r="AE185" s="9"/>
      <c r="AF185" s="9"/>
      <c r="AG185" s="9"/>
      <c r="AH185" s="9"/>
      <c r="AI185" s="9"/>
      <c r="AJ185" s="9" t="s">
        <v>185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 t="s">
        <v>178</v>
      </c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199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10"/>
      <c r="CB185" s="10" t="str">
        <f t="shared" si="5"/>
        <v/>
      </c>
      <c r="CC185" s="10"/>
      <c r="CD185" s="9" t="str">
        <f t="shared" si="2"/>
        <v/>
      </c>
      <c r="CE185" s="9" t="s">
        <v>168</v>
      </c>
      <c r="CF185" s="9" t="s">
        <v>188</v>
      </c>
      <c r="CG185" s="9">
        <f>IF(CF185="","",VLOOKUP(CF185,Metadata!$D$2:$H$20,2,FALSE))</f>
        <v>17500</v>
      </c>
      <c r="CH185" s="9">
        <f>IF(CF185="","",VLOOKUP(CF185,Metadata!$D$2:$H$20,4,FALSE))</f>
        <v>15000</v>
      </c>
      <c r="CI185" s="9">
        <f>IF(CF185="","",VLOOKUP(CF185,Metadata!$D$2:$H$20,5,FALSE))</f>
        <v>20000</v>
      </c>
      <c r="CJ185" s="9">
        <f t="shared" si="3"/>
        <v>17500</v>
      </c>
      <c r="CK185" s="9" t="s">
        <v>221</v>
      </c>
      <c r="CL185" s="10">
        <v>3</v>
      </c>
      <c r="CM185" s="10">
        <v>4</v>
      </c>
      <c r="CN185" s="10">
        <v>6</v>
      </c>
      <c r="CO185" s="10">
        <v>6</v>
      </c>
      <c r="CP185" s="10">
        <v>6</v>
      </c>
      <c r="CQ185" s="10">
        <v>6</v>
      </c>
      <c r="CR185" s="10">
        <v>7</v>
      </c>
      <c r="CS185" s="10">
        <v>5</v>
      </c>
      <c r="CT185" s="10">
        <v>7</v>
      </c>
      <c r="CU185" s="10">
        <v>5</v>
      </c>
      <c r="CV185" s="10">
        <v>7</v>
      </c>
      <c r="CW185" s="10">
        <v>6</v>
      </c>
      <c r="CX185" s="10">
        <v>6</v>
      </c>
      <c r="CY185" s="10">
        <v>5</v>
      </c>
      <c r="CZ185" s="10">
        <v>6</v>
      </c>
      <c r="DA185" s="10">
        <v>5</v>
      </c>
      <c r="DB185" s="10">
        <v>5</v>
      </c>
      <c r="DC185" s="10">
        <v>4</v>
      </c>
      <c r="DD185" s="10">
        <v>3</v>
      </c>
      <c r="DE185" s="10">
        <v>7</v>
      </c>
      <c r="DF185" s="10">
        <v>6</v>
      </c>
      <c r="DG185" s="10">
        <v>7</v>
      </c>
      <c r="DH185" s="10">
        <v>7</v>
      </c>
      <c r="DI185" s="10">
        <v>6</v>
      </c>
      <c r="DJ185" s="10">
        <v>7</v>
      </c>
      <c r="DK185" s="10">
        <v>6</v>
      </c>
      <c r="DL185" s="10">
        <v>2</v>
      </c>
      <c r="DM185" s="9" t="s">
        <v>154</v>
      </c>
      <c r="DN185" s="10">
        <v>1994</v>
      </c>
      <c r="DO185" s="9">
        <f t="shared" si="4"/>
        <v>27</v>
      </c>
      <c r="DP185" s="9" t="s">
        <v>155</v>
      </c>
      <c r="DQ185" s="9" t="s">
        <v>227</v>
      </c>
      <c r="DR185" s="9" t="s">
        <v>157</v>
      </c>
      <c r="DS185" s="9" t="s">
        <v>137</v>
      </c>
      <c r="DT185" s="9" t="s">
        <v>181</v>
      </c>
      <c r="DU185" s="9" t="s">
        <v>168</v>
      </c>
      <c r="DV185" s="9" t="str">
        <f>VLOOKUP(DU185,Metadata!$B$2:$C$7,2,FALSE)</f>
        <v>0 - 3 years</v>
      </c>
    </row>
    <row r="186" spans="1:126">
      <c r="A186" s="13">
        <v>185</v>
      </c>
      <c r="B186" s="9" t="s">
        <v>135</v>
      </c>
      <c r="C186" s="9" t="str">
        <f>VLOOKUP(B186,Metadata!$M$2:$N$6,2,FALSE)</f>
        <v>Permanent Employee</v>
      </c>
      <c r="D186" s="9" t="s">
        <v>136</v>
      </c>
      <c r="E186" s="9" t="s">
        <v>137</v>
      </c>
      <c r="F186" s="9" t="s">
        <v>138</v>
      </c>
      <c r="G186" s="9" t="s">
        <v>160</v>
      </c>
      <c r="H186" s="9" t="str">
        <f>IF(G186="","",VLOOKUP(G186,Metadata!$J$2:$K$22,2,FALSE))</f>
        <v>Centre</v>
      </c>
      <c r="I186" s="9" t="s">
        <v>138</v>
      </c>
      <c r="J186" s="9" t="str">
        <f>IF(I186="","",VLOOKUP(I186,Metadata!$P$2:$Q$43,2,FALSE))</f>
        <v>Europe</v>
      </c>
      <c r="K186" s="9" t="str">
        <f t="shared" si="0"/>
        <v>Portugal</v>
      </c>
      <c r="L186" s="9" t="s">
        <v>140</v>
      </c>
      <c r="M186" s="9" t="str">
        <f>IF(L186="","",VLOOKUP(L186,Metadata!$J$2:$K$22,2,FALSE))</f>
        <v>Lisbon Metropolitan Area</v>
      </c>
      <c r="N186" s="9" t="s">
        <v>141</v>
      </c>
      <c r="O186" s="9" t="s">
        <v>137</v>
      </c>
      <c r="P186" s="9" t="s">
        <v>191</v>
      </c>
      <c r="Q186" s="10" t="str">
        <f t="shared" si="1"/>
        <v>Remote Job (full or flexible)</v>
      </c>
      <c r="R186" s="10">
        <v>3</v>
      </c>
      <c r="S186" s="9" t="s">
        <v>161</v>
      </c>
      <c r="T186" s="9" t="s">
        <v>137</v>
      </c>
      <c r="U186" s="9" t="str">
        <f>IF(S186&lt;&gt;"",S186,IF(T186&lt;&gt;"",VLOOKUP(T186,Metadata!$S$2:$T$228,2,FALSE),""))</f>
        <v>Full-Stack Developer</v>
      </c>
      <c r="V186" s="9" t="s">
        <v>261</v>
      </c>
      <c r="W186" s="9" t="s">
        <v>137</v>
      </c>
      <c r="X186" s="9" t="s">
        <v>208</v>
      </c>
      <c r="Y186" s="9" t="s">
        <v>137</v>
      </c>
      <c r="Z186" s="9" t="s">
        <v>146</v>
      </c>
      <c r="AA186" s="9" t="s">
        <v>165</v>
      </c>
      <c r="AB186" s="9" t="s">
        <v>137</v>
      </c>
      <c r="AC186" s="9" t="s">
        <v>147</v>
      </c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 t="s">
        <v>178</v>
      </c>
      <c r="BB186" s="9"/>
      <c r="BC186" s="9"/>
      <c r="BD186" s="9"/>
      <c r="BE186" s="9"/>
      <c r="BF186" s="9"/>
      <c r="BG186" s="9"/>
      <c r="BH186" s="9"/>
      <c r="BI186" s="9"/>
      <c r="BJ186" s="9" t="s">
        <v>167</v>
      </c>
      <c r="BK186" s="9" t="s">
        <v>198</v>
      </c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10"/>
      <c r="CB186" s="10" t="str">
        <f t="shared" si="5"/>
        <v/>
      </c>
      <c r="CC186" s="10"/>
      <c r="CD186" s="9" t="str">
        <f t="shared" si="2"/>
        <v/>
      </c>
      <c r="CE186" s="9" t="s">
        <v>151</v>
      </c>
      <c r="CF186" s="9" t="s">
        <v>188</v>
      </c>
      <c r="CG186" s="9">
        <f>IF(CF186="","",VLOOKUP(CF186,Metadata!$D$2:$H$20,2,FALSE))</f>
        <v>17500</v>
      </c>
      <c r="CH186" s="9">
        <f>IF(CF186="","",VLOOKUP(CF186,Metadata!$D$2:$H$20,4,FALSE))</f>
        <v>15000</v>
      </c>
      <c r="CI186" s="9">
        <f>IF(CF186="","",VLOOKUP(CF186,Metadata!$D$2:$H$20,5,FALSE))</f>
        <v>20000</v>
      </c>
      <c r="CJ186" s="9">
        <f t="shared" si="3"/>
        <v>17500</v>
      </c>
      <c r="CK186" s="9" t="s">
        <v>189</v>
      </c>
      <c r="CL186" s="10">
        <v>2</v>
      </c>
      <c r="CM186" s="10">
        <v>2</v>
      </c>
      <c r="CN186" s="10">
        <v>5</v>
      </c>
      <c r="CO186" s="10">
        <v>3</v>
      </c>
      <c r="CP186" s="10">
        <v>4</v>
      </c>
      <c r="CQ186" s="10">
        <v>5</v>
      </c>
      <c r="CR186" s="10">
        <v>2</v>
      </c>
      <c r="CS186" s="10">
        <v>4</v>
      </c>
      <c r="CT186" s="10">
        <v>6</v>
      </c>
      <c r="CU186" s="10">
        <v>6</v>
      </c>
      <c r="CV186" s="10">
        <v>4</v>
      </c>
      <c r="CW186" s="10">
        <v>4</v>
      </c>
      <c r="CX186" s="10">
        <v>5</v>
      </c>
      <c r="CY186" s="10">
        <v>6</v>
      </c>
      <c r="CZ186" s="10">
        <v>3</v>
      </c>
      <c r="DA186" s="10">
        <v>3</v>
      </c>
      <c r="DB186" s="10">
        <v>5</v>
      </c>
      <c r="DC186" s="10">
        <v>5</v>
      </c>
      <c r="DD186" s="10">
        <v>3</v>
      </c>
      <c r="DE186" s="10">
        <v>6</v>
      </c>
      <c r="DF186" s="10">
        <v>4</v>
      </c>
      <c r="DG186" s="10">
        <v>4</v>
      </c>
      <c r="DH186" s="10">
        <v>4</v>
      </c>
      <c r="DI186" s="10">
        <v>4</v>
      </c>
      <c r="DJ186" s="10">
        <v>2</v>
      </c>
      <c r="DK186" s="10">
        <v>3</v>
      </c>
      <c r="DL186" s="10">
        <v>4</v>
      </c>
      <c r="DM186" s="9" t="s">
        <v>154</v>
      </c>
      <c r="DN186" s="10">
        <v>1988</v>
      </c>
      <c r="DO186" s="9">
        <f t="shared" si="4"/>
        <v>33</v>
      </c>
      <c r="DP186" s="9" t="s">
        <v>155</v>
      </c>
      <c r="DQ186" s="9" t="s">
        <v>210</v>
      </c>
      <c r="DR186" s="9" t="s">
        <v>157</v>
      </c>
      <c r="DS186" s="9" t="s">
        <v>137</v>
      </c>
      <c r="DT186" s="9" t="s">
        <v>181</v>
      </c>
      <c r="DU186" s="9" t="s">
        <v>223</v>
      </c>
      <c r="DV186" s="9" t="str">
        <f>VLOOKUP(DU186,Metadata!$B$2:$C$7,2,FALSE)</f>
        <v>3 - 6 years</v>
      </c>
    </row>
    <row r="187" spans="1:126">
      <c r="A187" s="13">
        <v>186</v>
      </c>
      <c r="B187" s="9" t="s">
        <v>135</v>
      </c>
      <c r="C187" s="9" t="str">
        <f>VLOOKUP(B187,Metadata!$M$2:$N$6,2,FALSE)</f>
        <v>Permanent Employee</v>
      </c>
      <c r="D187" s="9" t="s">
        <v>159</v>
      </c>
      <c r="E187" s="9" t="s">
        <v>137</v>
      </c>
      <c r="F187" s="9" t="s">
        <v>138</v>
      </c>
      <c r="G187" s="9" t="s">
        <v>283</v>
      </c>
      <c r="H187" s="9" t="str">
        <f>IF(G187="","",VLOOKUP(G187,Metadata!$J$2:$K$22,2,FALSE))</f>
        <v>Lisbon Metropolitan Area</v>
      </c>
      <c r="I187" s="9" t="s">
        <v>138</v>
      </c>
      <c r="J187" s="9" t="str">
        <f>IF(I187="","",VLOOKUP(I187,Metadata!$P$2:$Q$43,2,FALSE))</f>
        <v>Europe</v>
      </c>
      <c r="K187" s="9" t="str">
        <f t="shared" si="0"/>
        <v>Portugal</v>
      </c>
      <c r="L187" s="9" t="s">
        <v>140</v>
      </c>
      <c r="M187" s="9" t="str">
        <f>IF(L187="","",VLOOKUP(L187,Metadata!$J$2:$K$22,2,FALSE))</f>
        <v>Lisbon Metropolitan Area</v>
      </c>
      <c r="N187" s="9" t="s">
        <v>141</v>
      </c>
      <c r="O187" s="9" t="s">
        <v>137</v>
      </c>
      <c r="P187" s="9" t="s">
        <v>142</v>
      </c>
      <c r="Q187" s="10" t="str">
        <f t="shared" si="1"/>
        <v>Full Office Job</v>
      </c>
      <c r="R187" s="10">
        <v>7</v>
      </c>
      <c r="S187" s="9" t="s">
        <v>192</v>
      </c>
      <c r="T187" s="9" t="s">
        <v>137</v>
      </c>
      <c r="U187" s="9" t="str">
        <f>IF(S187&lt;&gt;"",S187,IF(T187&lt;&gt;"",VLOOKUP(T187,Metadata!$S$2:$T$228,2,FALSE),""))</f>
        <v>Back-End Developer</v>
      </c>
      <c r="V187" s="9" t="s">
        <v>279</v>
      </c>
      <c r="W187" s="9" t="s">
        <v>137</v>
      </c>
      <c r="X187" s="9" t="s">
        <v>163</v>
      </c>
      <c r="Y187" s="9" t="s">
        <v>137</v>
      </c>
      <c r="Z187" s="9" t="s">
        <v>262</v>
      </c>
      <c r="AA187" s="9" t="s">
        <v>165</v>
      </c>
      <c r="AB187" s="9" t="s">
        <v>253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 t="s">
        <v>324</v>
      </c>
      <c r="AU187" s="9"/>
      <c r="AV187" s="9"/>
      <c r="AW187" s="9"/>
      <c r="AX187" s="9"/>
      <c r="AY187" s="9"/>
      <c r="AZ187" s="9"/>
      <c r="BA187" s="9" t="s">
        <v>178</v>
      </c>
      <c r="BB187" s="9" t="s">
        <v>284</v>
      </c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 t="s">
        <v>186</v>
      </c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10"/>
      <c r="CB187" s="10" t="str">
        <f t="shared" si="5"/>
        <v/>
      </c>
      <c r="CC187" s="10"/>
      <c r="CD187" s="9" t="str">
        <f t="shared" si="2"/>
        <v/>
      </c>
      <c r="CE187" s="9" t="s">
        <v>168</v>
      </c>
      <c r="CF187" s="9" t="s">
        <v>245</v>
      </c>
      <c r="CG187" s="9">
        <f>IF(CF187="","",VLOOKUP(CF187,Metadata!$D$2:$H$20,2,FALSE))</f>
        <v>42500</v>
      </c>
      <c r="CH187" s="9">
        <f>IF(CF187="","",VLOOKUP(CF187,Metadata!$D$2:$H$20,4,FALSE))</f>
        <v>40000</v>
      </c>
      <c r="CI187" s="9">
        <f>IF(CF187="","",VLOOKUP(CF187,Metadata!$D$2:$H$20,5,FALSE))</f>
        <v>45000</v>
      </c>
      <c r="CJ187" s="9">
        <f t="shared" si="3"/>
        <v>42500</v>
      </c>
      <c r="CK187" s="9" t="s">
        <v>189</v>
      </c>
      <c r="CL187" s="10">
        <v>3</v>
      </c>
      <c r="CM187" s="10">
        <v>5</v>
      </c>
      <c r="CN187" s="10">
        <v>5</v>
      </c>
      <c r="CO187" s="10">
        <v>5</v>
      </c>
      <c r="CP187" s="10">
        <v>5</v>
      </c>
      <c r="CQ187" s="10">
        <v>7</v>
      </c>
      <c r="CR187" s="10">
        <v>7</v>
      </c>
      <c r="CS187" s="10">
        <v>7</v>
      </c>
      <c r="CT187" s="10">
        <v>5</v>
      </c>
      <c r="CU187" s="10">
        <v>7</v>
      </c>
      <c r="CV187" s="10">
        <v>4</v>
      </c>
      <c r="CW187" s="10">
        <v>3</v>
      </c>
      <c r="CX187" s="10">
        <v>6</v>
      </c>
      <c r="CY187" s="10">
        <v>3</v>
      </c>
      <c r="CZ187" s="10">
        <v>5</v>
      </c>
      <c r="DA187" s="10">
        <v>7</v>
      </c>
      <c r="DB187" s="10">
        <v>5</v>
      </c>
      <c r="DC187" s="10">
        <v>6</v>
      </c>
      <c r="DD187" s="10">
        <v>1</v>
      </c>
      <c r="DE187" s="10">
        <v>6</v>
      </c>
      <c r="DF187" s="10">
        <v>7</v>
      </c>
      <c r="DG187" s="10">
        <v>7</v>
      </c>
      <c r="DH187" s="10">
        <v>7</v>
      </c>
      <c r="DI187" s="10">
        <v>7</v>
      </c>
      <c r="DJ187" s="10">
        <v>1</v>
      </c>
      <c r="DK187" s="10">
        <v>5</v>
      </c>
      <c r="DL187" s="10">
        <v>6</v>
      </c>
      <c r="DM187" s="9" t="s">
        <v>154</v>
      </c>
      <c r="DN187" s="10">
        <v>1988</v>
      </c>
      <c r="DO187" s="9">
        <f t="shared" si="4"/>
        <v>33</v>
      </c>
      <c r="DP187" s="9" t="s">
        <v>155</v>
      </c>
      <c r="DQ187" s="9" t="s">
        <v>156</v>
      </c>
      <c r="DR187" s="9" t="s">
        <v>157</v>
      </c>
      <c r="DS187" s="9" t="s">
        <v>137</v>
      </c>
      <c r="DT187" s="9" t="s">
        <v>181</v>
      </c>
      <c r="DU187" s="9" t="s">
        <v>223</v>
      </c>
      <c r="DV187" s="9" t="str">
        <f>VLOOKUP(DU187,Metadata!$B$2:$C$7,2,FALSE)</f>
        <v>3 - 6 years</v>
      </c>
    </row>
    <row r="188" spans="1:126">
      <c r="A188" s="13">
        <v>187</v>
      </c>
      <c r="B188" s="9" t="s">
        <v>135</v>
      </c>
      <c r="C188" s="9" t="str">
        <f>VLOOKUP(B188,Metadata!$M$2:$N$6,2,FALSE)</f>
        <v>Permanent Employee</v>
      </c>
      <c r="D188" s="9" t="s">
        <v>136</v>
      </c>
      <c r="E188" s="9" t="s">
        <v>137</v>
      </c>
      <c r="F188" s="9" t="s">
        <v>138</v>
      </c>
      <c r="G188" s="9" t="s">
        <v>312</v>
      </c>
      <c r="H188" s="9" t="str">
        <f>IF(G188="","",VLOOKUP(G188,Metadata!$J$2:$K$22,2,FALSE))</f>
        <v>South</v>
      </c>
      <c r="I188" s="9" t="s">
        <v>138</v>
      </c>
      <c r="J188" s="9" t="str">
        <f>IF(I188="","",VLOOKUP(I188,Metadata!$P$2:$Q$43,2,FALSE))</f>
        <v>Europe</v>
      </c>
      <c r="K188" s="9" t="str">
        <f t="shared" si="0"/>
        <v>Portugal</v>
      </c>
      <c r="L188" s="9" t="s">
        <v>172</v>
      </c>
      <c r="M188" s="9" t="str">
        <f>IF(L188="","",VLOOKUP(L188,Metadata!$J$2:$K$22,2,FALSE))</f>
        <v>Porto Metropolitan Area</v>
      </c>
      <c r="N188" s="9" t="s">
        <v>141</v>
      </c>
      <c r="O188" s="9" t="s">
        <v>137</v>
      </c>
      <c r="P188" s="9" t="s">
        <v>191</v>
      </c>
      <c r="Q188" s="10" t="str">
        <f t="shared" si="1"/>
        <v>Remote Job (full or flexible)</v>
      </c>
      <c r="R188" s="10">
        <v>7</v>
      </c>
      <c r="S188" s="9" t="s">
        <v>137</v>
      </c>
      <c r="T188" s="9" t="s">
        <v>364</v>
      </c>
      <c r="U188" s="9" t="str">
        <f>IF(S188&lt;&gt;"",S188,IF(T188&lt;&gt;"",VLOOKUP(T188,Metadata!$S$2:$T$228,2,FALSE),""))</f>
        <v>UX/UI Designer</v>
      </c>
      <c r="V188" s="9" t="s">
        <v>256</v>
      </c>
      <c r="W188" s="9" t="s">
        <v>137</v>
      </c>
      <c r="X188" s="9" t="s">
        <v>175</v>
      </c>
      <c r="Y188" s="9" t="s">
        <v>137</v>
      </c>
      <c r="Z188" s="9" t="s">
        <v>193</v>
      </c>
      <c r="AA188" s="9" t="s">
        <v>165</v>
      </c>
      <c r="AB188" s="9" t="s">
        <v>137</v>
      </c>
      <c r="AC188" s="9"/>
      <c r="AD188" s="9"/>
      <c r="AE188" s="9"/>
      <c r="AF188" s="9"/>
      <c r="AG188" s="9"/>
      <c r="AH188" s="9"/>
      <c r="AI188" s="9"/>
      <c r="AJ188" s="9" t="s">
        <v>185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 t="s">
        <v>186</v>
      </c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10"/>
      <c r="CB188" s="10" t="str">
        <f t="shared" si="5"/>
        <v/>
      </c>
      <c r="CC188" s="10"/>
      <c r="CD188" s="9" t="str">
        <f t="shared" si="2"/>
        <v/>
      </c>
      <c r="CE188" s="9" t="s">
        <v>232</v>
      </c>
      <c r="CF188" s="9" t="s">
        <v>365</v>
      </c>
      <c r="CG188" s="9">
        <f>IF(CF188="","",VLOOKUP(CF188,Metadata!$D$2:$H$20,2,FALSE))</f>
        <v>77500</v>
      </c>
      <c r="CH188" s="9">
        <f>IF(CF188="","",VLOOKUP(CF188,Metadata!$D$2:$H$20,4,FALSE))</f>
        <v>75000</v>
      </c>
      <c r="CI188" s="9">
        <f>IF(CF188="","",VLOOKUP(CF188,Metadata!$D$2:$H$20,5,FALSE))</f>
        <v>80000</v>
      </c>
      <c r="CJ188" s="9">
        <f t="shared" si="3"/>
        <v>77500</v>
      </c>
      <c r="CK188" s="9" t="s">
        <v>366</v>
      </c>
      <c r="CL188" s="10">
        <v>6</v>
      </c>
      <c r="CM188" s="10">
        <v>1</v>
      </c>
      <c r="CN188" s="10">
        <v>7</v>
      </c>
      <c r="CO188" s="10">
        <v>6</v>
      </c>
      <c r="CP188" s="10">
        <v>6</v>
      </c>
      <c r="CQ188" s="10">
        <v>6</v>
      </c>
      <c r="CR188" s="10">
        <v>7</v>
      </c>
      <c r="CS188" s="10">
        <v>6</v>
      </c>
      <c r="CT188" s="10">
        <v>5</v>
      </c>
      <c r="CU188" s="10">
        <v>4</v>
      </c>
      <c r="CV188" s="10">
        <v>5</v>
      </c>
      <c r="CW188" s="10">
        <v>4</v>
      </c>
      <c r="CX188" s="10">
        <v>6</v>
      </c>
      <c r="CY188" s="10">
        <v>5</v>
      </c>
      <c r="CZ188" s="10">
        <v>5</v>
      </c>
      <c r="DA188" s="10">
        <v>5</v>
      </c>
      <c r="DB188" s="10">
        <v>3</v>
      </c>
      <c r="DC188" s="10">
        <v>6</v>
      </c>
      <c r="DD188" s="10">
        <v>5</v>
      </c>
      <c r="DE188" s="10">
        <v>6</v>
      </c>
      <c r="DF188" s="10">
        <v>6</v>
      </c>
      <c r="DG188" s="10">
        <v>6</v>
      </c>
      <c r="DH188" s="10">
        <v>5</v>
      </c>
      <c r="DI188" s="10">
        <v>6</v>
      </c>
      <c r="DJ188" s="10">
        <v>5</v>
      </c>
      <c r="DK188" s="10">
        <v>5</v>
      </c>
      <c r="DL188" s="10">
        <v>5</v>
      </c>
      <c r="DM188" s="9" t="s">
        <v>154</v>
      </c>
      <c r="DN188" s="10">
        <v>1988</v>
      </c>
      <c r="DO188" s="9">
        <f t="shared" si="4"/>
        <v>33</v>
      </c>
      <c r="DP188" s="9" t="s">
        <v>155</v>
      </c>
      <c r="DQ188" s="9" t="s">
        <v>156</v>
      </c>
      <c r="DR188" s="9" t="s">
        <v>157</v>
      </c>
      <c r="DS188" s="9" t="s">
        <v>137</v>
      </c>
      <c r="DT188" s="9" t="s">
        <v>181</v>
      </c>
      <c r="DU188" s="9" t="s">
        <v>203</v>
      </c>
      <c r="DV188" s="9" t="str">
        <f>VLOOKUP(DU188,Metadata!$B$2:$C$7,2,FALSE)</f>
        <v>6+ years</v>
      </c>
    </row>
    <row r="189" spans="1:126">
      <c r="A189" s="13">
        <v>188</v>
      </c>
      <c r="B189" s="9" t="s">
        <v>135</v>
      </c>
      <c r="C189" s="9" t="str">
        <f>VLOOKUP(B189,Metadata!$M$2:$N$6,2,FALSE)</f>
        <v>Permanent Employee</v>
      </c>
      <c r="D189" s="9" t="s">
        <v>136</v>
      </c>
      <c r="E189" s="9" t="s">
        <v>137</v>
      </c>
      <c r="F189" s="9" t="s">
        <v>138</v>
      </c>
      <c r="G189" s="9" t="s">
        <v>139</v>
      </c>
      <c r="H189" s="9" t="str">
        <f>IF(G189="","",VLOOKUP(G189,Metadata!$J$2:$K$22,2,FALSE))</f>
        <v>Centre</v>
      </c>
      <c r="I189" s="9" t="s">
        <v>138</v>
      </c>
      <c r="J189" s="9" t="str">
        <f>IF(I189="","",VLOOKUP(I189,Metadata!$P$2:$Q$43,2,FALSE))</f>
        <v>Europe</v>
      </c>
      <c r="K189" s="9" t="str">
        <f t="shared" si="0"/>
        <v>Portugal</v>
      </c>
      <c r="L189" s="9" t="s">
        <v>275</v>
      </c>
      <c r="M189" s="9" t="str">
        <f>IF(L189="","",VLOOKUP(L189,Metadata!$J$2:$K$22,2,FALSE))</f>
        <v>Centre</v>
      </c>
      <c r="N189" s="9" t="s">
        <v>141</v>
      </c>
      <c r="O189" s="9" t="s">
        <v>137</v>
      </c>
      <c r="P189" s="9" t="s">
        <v>142</v>
      </c>
      <c r="Q189" s="10" t="str">
        <f t="shared" si="1"/>
        <v>Full Office Job</v>
      </c>
      <c r="R189" s="10">
        <v>7</v>
      </c>
      <c r="S189" s="9" t="s">
        <v>161</v>
      </c>
      <c r="T189" s="9" t="s">
        <v>137</v>
      </c>
      <c r="U189" s="9" t="str">
        <f>IF(S189&lt;&gt;"",S189,IF(T189&lt;&gt;"",VLOOKUP(T189,Metadata!$S$2:$T$228,2,FALSE),""))</f>
        <v>Full-Stack Developer</v>
      </c>
      <c r="V189" s="9" t="s">
        <v>264</v>
      </c>
      <c r="W189" s="9" t="s">
        <v>137</v>
      </c>
      <c r="X189" s="9" t="s">
        <v>175</v>
      </c>
      <c r="Y189" s="9" t="s">
        <v>137</v>
      </c>
      <c r="Z189" s="9" t="s">
        <v>164</v>
      </c>
      <c r="AA189" s="9" t="s">
        <v>165</v>
      </c>
      <c r="AB189" s="9" t="s">
        <v>137</v>
      </c>
      <c r="AC189" s="9" t="s">
        <v>147</v>
      </c>
      <c r="AD189" s="9"/>
      <c r="AE189" s="9"/>
      <c r="AF189" s="9"/>
      <c r="AG189" s="9" t="s">
        <v>166</v>
      </c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 t="s">
        <v>178</v>
      </c>
      <c r="BB189" s="9"/>
      <c r="BC189" s="9"/>
      <c r="BD189" s="9"/>
      <c r="BE189" s="9"/>
      <c r="BF189" s="9"/>
      <c r="BG189" s="9"/>
      <c r="BH189" s="9"/>
      <c r="BI189" s="9"/>
      <c r="BJ189" s="9" t="s">
        <v>167</v>
      </c>
      <c r="BK189" s="9"/>
      <c r="BL189" s="9"/>
      <c r="BM189" s="9"/>
      <c r="BN189" s="9"/>
      <c r="BO189" s="9"/>
      <c r="BP189" s="9" t="s">
        <v>179</v>
      </c>
      <c r="BQ189" s="9"/>
      <c r="BR189" s="9" t="s">
        <v>247</v>
      </c>
      <c r="BS189" s="9"/>
      <c r="BT189" s="9"/>
      <c r="BU189" s="9"/>
      <c r="BV189" s="9"/>
      <c r="BW189" s="9"/>
      <c r="BX189" s="9"/>
      <c r="BY189" s="9"/>
      <c r="BZ189" s="9"/>
      <c r="CA189" s="10"/>
      <c r="CB189" s="10" t="str">
        <f t="shared" si="5"/>
        <v/>
      </c>
      <c r="CC189" s="10"/>
      <c r="CD189" s="9" t="str">
        <f t="shared" si="2"/>
        <v/>
      </c>
      <c r="CE189" s="9" t="s">
        <v>232</v>
      </c>
      <c r="CF189" s="9" t="s">
        <v>188</v>
      </c>
      <c r="CG189" s="9">
        <f>IF(CF189="","",VLOOKUP(CF189,Metadata!$D$2:$H$20,2,FALSE))</f>
        <v>17500</v>
      </c>
      <c r="CH189" s="9">
        <f>IF(CF189="","",VLOOKUP(CF189,Metadata!$D$2:$H$20,4,FALSE))</f>
        <v>15000</v>
      </c>
      <c r="CI189" s="9">
        <f>IF(CF189="","",VLOOKUP(CF189,Metadata!$D$2:$H$20,5,FALSE))</f>
        <v>20000</v>
      </c>
      <c r="CJ189" s="9">
        <f t="shared" si="3"/>
        <v>17500</v>
      </c>
      <c r="CK189" s="9" t="s">
        <v>189</v>
      </c>
      <c r="CL189" s="10">
        <v>5</v>
      </c>
      <c r="CM189" s="10">
        <v>3</v>
      </c>
      <c r="CN189" s="10">
        <v>5</v>
      </c>
      <c r="CO189" s="10">
        <v>7</v>
      </c>
      <c r="CP189" s="10">
        <v>7</v>
      </c>
      <c r="CQ189" s="10">
        <v>7</v>
      </c>
      <c r="CR189" s="10">
        <v>7</v>
      </c>
      <c r="CS189" s="10">
        <v>7</v>
      </c>
      <c r="CT189" s="10">
        <v>5</v>
      </c>
      <c r="CU189" s="10">
        <v>7</v>
      </c>
      <c r="CV189" s="10">
        <v>5</v>
      </c>
      <c r="CW189" s="10">
        <v>5</v>
      </c>
      <c r="CX189" s="10">
        <v>7</v>
      </c>
      <c r="CY189" s="10">
        <v>3</v>
      </c>
      <c r="CZ189" s="10">
        <v>6</v>
      </c>
      <c r="DA189" s="10">
        <v>4</v>
      </c>
      <c r="DB189" s="10">
        <v>5</v>
      </c>
      <c r="DC189" s="10">
        <v>6</v>
      </c>
      <c r="DD189" s="10">
        <v>4</v>
      </c>
      <c r="DE189" s="10">
        <v>4</v>
      </c>
      <c r="DF189" s="10">
        <v>5</v>
      </c>
      <c r="DG189" s="10">
        <v>1</v>
      </c>
      <c r="DH189" s="10">
        <v>3</v>
      </c>
      <c r="DI189" s="10">
        <v>4</v>
      </c>
      <c r="DJ189" s="10">
        <v>4</v>
      </c>
      <c r="DK189" s="10">
        <v>4</v>
      </c>
      <c r="DL189" s="10">
        <v>4</v>
      </c>
      <c r="DM189" s="9" t="s">
        <v>154</v>
      </c>
      <c r="DN189" s="10">
        <v>1994</v>
      </c>
      <c r="DO189" s="9">
        <f t="shared" si="4"/>
        <v>27</v>
      </c>
      <c r="DP189" s="9" t="s">
        <v>155</v>
      </c>
      <c r="DQ189" s="9" t="s">
        <v>227</v>
      </c>
      <c r="DR189" s="9" t="s">
        <v>157</v>
      </c>
      <c r="DS189" s="9" t="s">
        <v>137</v>
      </c>
      <c r="DT189" s="9" t="s">
        <v>181</v>
      </c>
      <c r="DU189" s="9" t="s">
        <v>233</v>
      </c>
      <c r="DV189" s="9" t="str">
        <f>VLOOKUP(DU189,Metadata!$B$2:$C$7,2,FALSE)</f>
        <v>0 - 3 years</v>
      </c>
    </row>
    <row r="190" spans="1:126">
      <c r="A190" s="13">
        <v>189</v>
      </c>
      <c r="B190" s="9" t="s">
        <v>135</v>
      </c>
      <c r="C190" s="9" t="str">
        <f>VLOOKUP(B190,Metadata!$M$2:$N$6,2,FALSE)</f>
        <v>Permanent Employee</v>
      </c>
      <c r="D190" s="9" t="s">
        <v>136</v>
      </c>
      <c r="E190" s="9" t="s">
        <v>137</v>
      </c>
      <c r="F190" s="9" t="s">
        <v>138</v>
      </c>
      <c r="G190" s="9" t="s">
        <v>140</v>
      </c>
      <c r="H190" s="9" t="str">
        <f>IF(G190="","",VLOOKUP(G190,Metadata!$J$2:$K$22,2,FALSE))</f>
        <v>Lisbon Metropolitan Area</v>
      </c>
      <c r="I190" s="9" t="s">
        <v>138</v>
      </c>
      <c r="J190" s="9" t="str">
        <f>IF(I190="","",VLOOKUP(I190,Metadata!$P$2:$Q$43,2,FALSE))</f>
        <v>Europe</v>
      </c>
      <c r="K190" s="9" t="str">
        <f t="shared" si="0"/>
        <v>Portugal</v>
      </c>
      <c r="L190" s="9" t="s">
        <v>140</v>
      </c>
      <c r="M190" s="9" t="str">
        <f>IF(L190="","",VLOOKUP(L190,Metadata!$J$2:$K$22,2,FALSE))</f>
        <v>Lisbon Metropolitan Area</v>
      </c>
      <c r="N190" s="9" t="s">
        <v>141</v>
      </c>
      <c r="O190" s="9" t="s">
        <v>137</v>
      </c>
      <c r="P190" s="9" t="s">
        <v>191</v>
      </c>
      <c r="Q190" s="10" t="str">
        <f t="shared" si="1"/>
        <v>Remote Job (full or flexible)</v>
      </c>
      <c r="R190" s="10">
        <v>6</v>
      </c>
      <c r="S190" s="9" t="s">
        <v>260</v>
      </c>
      <c r="T190" s="9" t="s">
        <v>137</v>
      </c>
      <c r="U190" s="9" t="str">
        <f>IF(S190&lt;&gt;"",S190,IF(T190&lt;&gt;"",VLOOKUP(T190,Metadata!$S$2:$T$228,2,FALSE),""))</f>
        <v>DevOps Engineer</v>
      </c>
      <c r="V190" s="9" t="s">
        <v>137</v>
      </c>
      <c r="W190" s="9" t="s">
        <v>137</v>
      </c>
      <c r="X190" s="9" t="s">
        <v>145</v>
      </c>
      <c r="Y190" s="9" t="s">
        <v>137</v>
      </c>
      <c r="Z190" s="9" t="s">
        <v>146</v>
      </c>
      <c r="AA190" s="9" t="s">
        <v>137</v>
      </c>
      <c r="AB190" s="9" t="s">
        <v>137</v>
      </c>
      <c r="AC190" s="9"/>
      <c r="AD190" s="9"/>
      <c r="AE190" s="9"/>
      <c r="AF190" s="9" t="s">
        <v>243</v>
      </c>
      <c r="AG190" s="9"/>
      <c r="AH190" s="9"/>
      <c r="AI190" s="9"/>
      <c r="AJ190" s="9" t="s">
        <v>185</v>
      </c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 t="s">
        <v>150</v>
      </c>
      <c r="BZ190" s="9" t="s">
        <v>137</v>
      </c>
      <c r="CA190" s="10"/>
      <c r="CB190" s="10" t="str">
        <f t="shared" si="5"/>
        <v/>
      </c>
      <c r="CC190" s="10"/>
      <c r="CD190" s="9" t="str">
        <f t="shared" si="2"/>
        <v/>
      </c>
      <c r="CE190" s="9" t="s">
        <v>168</v>
      </c>
      <c r="CF190" s="9" t="s">
        <v>220</v>
      </c>
      <c r="CG190" s="9">
        <f>IF(CF190="","",VLOOKUP(CF190,Metadata!$D$2:$H$20,2,FALSE))</f>
        <v>27500</v>
      </c>
      <c r="CH190" s="9">
        <f>IF(CF190="","",VLOOKUP(CF190,Metadata!$D$2:$H$20,4,FALSE))</f>
        <v>25000</v>
      </c>
      <c r="CI190" s="9">
        <f>IF(CF190="","",VLOOKUP(CF190,Metadata!$D$2:$H$20,5,FALSE))</f>
        <v>30000</v>
      </c>
      <c r="CJ190" s="9">
        <f t="shared" si="3"/>
        <v>27500</v>
      </c>
      <c r="CK190" s="9" t="s">
        <v>221</v>
      </c>
      <c r="CL190" s="10">
        <v>3</v>
      </c>
      <c r="CM190" s="10">
        <v>3</v>
      </c>
      <c r="CN190" s="10">
        <v>5</v>
      </c>
      <c r="CO190" s="10">
        <v>5</v>
      </c>
      <c r="CP190" s="10">
        <v>4</v>
      </c>
      <c r="CQ190" s="10">
        <v>6</v>
      </c>
      <c r="CR190" s="10">
        <v>5</v>
      </c>
      <c r="CS190" s="10">
        <v>4</v>
      </c>
      <c r="CT190" s="10">
        <v>4</v>
      </c>
      <c r="CU190" s="10">
        <v>3</v>
      </c>
      <c r="CV190" s="10">
        <v>5</v>
      </c>
      <c r="CW190" s="10">
        <v>5</v>
      </c>
      <c r="CX190" s="10">
        <v>5</v>
      </c>
      <c r="CY190" s="10">
        <v>4</v>
      </c>
      <c r="CZ190" s="10">
        <v>4</v>
      </c>
      <c r="DA190" s="10">
        <v>4</v>
      </c>
      <c r="DB190" s="10">
        <v>4</v>
      </c>
      <c r="DC190" s="10">
        <v>5</v>
      </c>
      <c r="DD190" s="10">
        <v>3</v>
      </c>
      <c r="DE190" s="10">
        <v>5</v>
      </c>
      <c r="DF190" s="10">
        <v>5</v>
      </c>
      <c r="DG190" s="10">
        <v>6</v>
      </c>
      <c r="DH190" s="10">
        <v>6</v>
      </c>
      <c r="DI190" s="10">
        <v>6</v>
      </c>
      <c r="DJ190" s="10">
        <v>3</v>
      </c>
      <c r="DK190" s="10">
        <v>6</v>
      </c>
      <c r="DL190" s="10">
        <v>6</v>
      </c>
      <c r="DM190" s="9" t="s">
        <v>154</v>
      </c>
      <c r="DN190" s="10">
        <v>1988</v>
      </c>
      <c r="DO190" s="9">
        <f t="shared" si="4"/>
        <v>33</v>
      </c>
      <c r="DP190" s="9" t="s">
        <v>155</v>
      </c>
      <c r="DQ190" s="9" t="s">
        <v>202</v>
      </c>
      <c r="DR190" s="9" t="s">
        <v>157</v>
      </c>
      <c r="DS190" s="9" t="s">
        <v>137</v>
      </c>
      <c r="DT190" s="9" t="s">
        <v>181</v>
      </c>
      <c r="DU190" s="9" t="s">
        <v>168</v>
      </c>
      <c r="DV190" s="9" t="str">
        <f>VLOOKUP(DU190,Metadata!$B$2:$C$7,2,FALSE)</f>
        <v>0 - 3 years</v>
      </c>
    </row>
    <row r="191" spans="1:126">
      <c r="A191" s="13">
        <v>190</v>
      </c>
      <c r="B191" s="9" t="s">
        <v>135</v>
      </c>
      <c r="C191" s="9" t="str">
        <f>VLOOKUP(B191,Metadata!$M$2:$N$6,2,FALSE)</f>
        <v>Permanent Employee</v>
      </c>
      <c r="D191" s="9" t="s">
        <v>159</v>
      </c>
      <c r="E191" s="9" t="s">
        <v>137</v>
      </c>
      <c r="F191" s="9" t="s">
        <v>138</v>
      </c>
      <c r="G191" s="9" t="s">
        <v>140</v>
      </c>
      <c r="H191" s="9" t="str">
        <f>IF(G191="","",VLOOKUP(G191,Metadata!$J$2:$K$22,2,FALSE))</f>
        <v>Lisbon Metropolitan Area</v>
      </c>
      <c r="I191" s="9" t="s">
        <v>228</v>
      </c>
      <c r="J191" s="9" t="str">
        <f>IF(I191="","",VLOOKUP(I191,Metadata!$P$2:$Q$43,2,FALSE))</f>
        <v>Europe</v>
      </c>
      <c r="K191" s="9" t="str">
        <f t="shared" si="0"/>
        <v>International</v>
      </c>
      <c r="L191" s="9" t="s">
        <v>137</v>
      </c>
      <c r="M191" s="9" t="str">
        <f>IF(L191="","",VLOOKUP(L191,Metadata!$J$2:$K$22,2,FALSE))</f>
        <v/>
      </c>
      <c r="N191" s="9" t="s">
        <v>141</v>
      </c>
      <c r="O191" s="9" t="s">
        <v>137</v>
      </c>
      <c r="P191" s="9" t="s">
        <v>142</v>
      </c>
      <c r="Q191" s="10" t="str">
        <f t="shared" si="1"/>
        <v>Full Office Job</v>
      </c>
      <c r="R191" s="10">
        <v>7</v>
      </c>
      <c r="S191" s="9" t="s">
        <v>192</v>
      </c>
      <c r="T191" s="9" t="s">
        <v>137</v>
      </c>
      <c r="U191" s="9" t="str">
        <f>IF(S191&lt;&gt;"",S191,IF(T191&lt;&gt;"",VLOOKUP(T191,Metadata!$S$2:$T$228,2,FALSE),""))</f>
        <v>Back-End Developer</v>
      </c>
      <c r="V191" s="9" t="s">
        <v>261</v>
      </c>
      <c r="W191" s="9" t="s">
        <v>137</v>
      </c>
      <c r="X191" s="9" t="s">
        <v>175</v>
      </c>
      <c r="Y191" s="9" t="s">
        <v>137</v>
      </c>
      <c r="Z191" s="9" t="s">
        <v>262</v>
      </c>
      <c r="AA191" s="9" t="s">
        <v>165</v>
      </c>
      <c r="AB191" s="9" t="s">
        <v>253</v>
      </c>
      <c r="AC191" s="9" t="s">
        <v>147</v>
      </c>
      <c r="AD191" s="9"/>
      <c r="AE191" s="9"/>
      <c r="AF191" s="9"/>
      <c r="AG191" s="9"/>
      <c r="AH191" s="9"/>
      <c r="AI191" s="9"/>
      <c r="AJ191" s="9"/>
      <c r="AK191" s="9" t="s">
        <v>302</v>
      </c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 t="s">
        <v>303</v>
      </c>
      <c r="BN191" s="9" t="s">
        <v>186</v>
      </c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10"/>
      <c r="CB191" s="10" t="str">
        <f t="shared" si="5"/>
        <v/>
      </c>
      <c r="CC191" s="10"/>
      <c r="CD191" s="9" t="str">
        <f t="shared" si="2"/>
        <v/>
      </c>
      <c r="CE191" s="9" t="s">
        <v>168</v>
      </c>
      <c r="CF191" s="9" t="s">
        <v>236</v>
      </c>
      <c r="CG191" s="9">
        <f>IF(CF191="","",VLOOKUP(CF191,Metadata!$D$2:$H$20,2,FALSE))</f>
        <v>47500</v>
      </c>
      <c r="CH191" s="9">
        <f>IF(CF191="","",VLOOKUP(CF191,Metadata!$D$2:$H$20,4,FALSE))</f>
        <v>45000</v>
      </c>
      <c r="CI191" s="9">
        <f>IF(CF191="","",VLOOKUP(CF191,Metadata!$D$2:$H$20,5,FALSE))</f>
        <v>50000</v>
      </c>
      <c r="CJ191" s="9">
        <f t="shared" si="3"/>
        <v>47500</v>
      </c>
      <c r="CK191" s="9" t="s">
        <v>153</v>
      </c>
      <c r="CL191" s="10">
        <v>5</v>
      </c>
      <c r="CM191" s="10">
        <v>1</v>
      </c>
      <c r="CN191" s="10">
        <v>6</v>
      </c>
      <c r="CO191" s="10">
        <v>7</v>
      </c>
      <c r="CP191" s="10">
        <v>5</v>
      </c>
      <c r="CQ191" s="10">
        <v>5</v>
      </c>
      <c r="CR191" s="10">
        <v>7</v>
      </c>
      <c r="CS191" s="10">
        <v>5</v>
      </c>
      <c r="CT191" s="10">
        <v>6</v>
      </c>
      <c r="CU191" s="10">
        <v>5</v>
      </c>
      <c r="CV191" s="10">
        <v>5</v>
      </c>
      <c r="CW191" s="10">
        <v>5</v>
      </c>
      <c r="CX191" s="10">
        <v>7</v>
      </c>
      <c r="CY191" s="10">
        <v>4</v>
      </c>
      <c r="CZ191" s="10">
        <v>3</v>
      </c>
      <c r="DA191" s="10">
        <v>2</v>
      </c>
      <c r="DB191" s="10">
        <v>6</v>
      </c>
      <c r="DC191" s="10">
        <v>6</v>
      </c>
      <c r="DD191" s="10">
        <v>6</v>
      </c>
      <c r="DE191" s="10">
        <v>7</v>
      </c>
      <c r="DF191" s="10">
        <v>6</v>
      </c>
      <c r="DG191" s="10">
        <v>4</v>
      </c>
      <c r="DH191" s="10">
        <v>5</v>
      </c>
      <c r="DI191" s="10">
        <v>7</v>
      </c>
      <c r="DJ191" s="10">
        <v>5</v>
      </c>
      <c r="DK191" s="10">
        <v>5</v>
      </c>
      <c r="DL191" s="10">
        <v>6</v>
      </c>
      <c r="DM191" s="9" t="s">
        <v>154</v>
      </c>
      <c r="DN191" s="10">
        <v>1994</v>
      </c>
      <c r="DO191" s="9">
        <f t="shared" si="4"/>
        <v>27</v>
      </c>
      <c r="DP191" s="9" t="s">
        <v>155</v>
      </c>
      <c r="DQ191" s="9" t="s">
        <v>156</v>
      </c>
      <c r="DR191" s="9" t="s">
        <v>157</v>
      </c>
      <c r="DS191" s="9" t="s">
        <v>137</v>
      </c>
      <c r="DT191" s="9" t="s">
        <v>181</v>
      </c>
      <c r="DU191" s="9" t="s">
        <v>203</v>
      </c>
      <c r="DV191" s="9" t="str">
        <f>VLOOKUP(DU191,Metadata!$B$2:$C$7,2,FALSE)</f>
        <v>6+ years</v>
      </c>
    </row>
    <row r="192" spans="1:126">
      <c r="A192" s="13">
        <v>191</v>
      </c>
      <c r="B192" s="9" t="s">
        <v>135</v>
      </c>
      <c r="C192" s="9" t="str">
        <f>VLOOKUP(B192,Metadata!$M$2:$N$6,2,FALSE)</f>
        <v>Permanent Employee</v>
      </c>
      <c r="D192" s="9" t="s">
        <v>159</v>
      </c>
      <c r="E192" s="9" t="s">
        <v>137</v>
      </c>
      <c r="F192" s="9" t="s">
        <v>138</v>
      </c>
      <c r="G192" s="9" t="s">
        <v>140</v>
      </c>
      <c r="H192" s="9" t="str">
        <f>IF(G192="","",VLOOKUP(G192,Metadata!$J$2:$K$22,2,FALSE))</f>
        <v>Lisbon Metropolitan Area</v>
      </c>
      <c r="I192" s="9" t="s">
        <v>289</v>
      </c>
      <c r="J192" s="9" t="str">
        <f>IF(I192="","",VLOOKUP(I192,Metadata!$P$2:$Q$43,2,FALSE))</f>
        <v>Europe</v>
      </c>
      <c r="K192" s="9" t="str">
        <f t="shared" si="0"/>
        <v>International</v>
      </c>
      <c r="L192" s="9" t="s">
        <v>137</v>
      </c>
      <c r="M192" s="9" t="str">
        <f>IF(L192="","",VLOOKUP(L192,Metadata!$J$2:$K$22,2,FALSE))</f>
        <v/>
      </c>
      <c r="N192" s="9" t="s">
        <v>141</v>
      </c>
      <c r="O192" s="9" t="s">
        <v>137</v>
      </c>
      <c r="P192" s="9" t="s">
        <v>191</v>
      </c>
      <c r="Q192" s="10" t="str">
        <f t="shared" si="1"/>
        <v>Remote Job (full or flexible)</v>
      </c>
      <c r="R192" s="10">
        <v>5</v>
      </c>
      <c r="S192" s="9" t="s">
        <v>161</v>
      </c>
      <c r="T192" s="9" t="s">
        <v>137</v>
      </c>
      <c r="U192" s="9" t="str">
        <f>IF(S192&lt;&gt;"",S192,IF(T192&lt;&gt;"",VLOOKUP(T192,Metadata!$S$2:$T$228,2,FALSE),""))</f>
        <v>Full-Stack Developer</v>
      </c>
      <c r="V192" s="9" t="s">
        <v>261</v>
      </c>
      <c r="W192" s="9" t="s">
        <v>137</v>
      </c>
      <c r="X192" s="9" t="s">
        <v>208</v>
      </c>
      <c r="Y192" s="9" t="s">
        <v>137</v>
      </c>
      <c r="Z192" s="9" t="s">
        <v>184</v>
      </c>
      <c r="AA192" s="9" t="s">
        <v>165</v>
      </c>
      <c r="AB192" s="9" t="s">
        <v>253</v>
      </c>
      <c r="AC192" s="9" t="s">
        <v>147</v>
      </c>
      <c r="AD192" s="9"/>
      <c r="AE192" s="9" t="s">
        <v>194</v>
      </c>
      <c r="AF192" s="9"/>
      <c r="AG192" s="9"/>
      <c r="AH192" s="9"/>
      <c r="AI192" s="9"/>
      <c r="AJ192" s="9"/>
      <c r="AK192" s="9"/>
      <c r="AL192" s="9"/>
      <c r="AM192" s="9"/>
      <c r="AN192" s="9" t="s">
        <v>195</v>
      </c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 t="s">
        <v>178</v>
      </c>
      <c r="BB192" s="9"/>
      <c r="BC192" s="9"/>
      <c r="BD192" s="9"/>
      <c r="BE192" s="9"/>
      <c r="BF192" s="9" t="s">
        <v>367</v>
      </c>
      <c r="BG192" s="9"/>
      <c r="BH192" s="9"/>
      <c r="BI192" s="9"/>
      <c r="BJ192" s="9" t="s">
        <v>167</v>
      </c>
      <c r="BK192" s="9" t="s">
        <v>198</v>
      </c>
      <c r="BL192" s="9" t="s">
        <v>199</v>
      </c>
      <c r="BM192" s="9"/>
      <c r="BN192" s="9" t="s">
        <v>186</v>
      </c>
      <c r="BO192" s="9"/>
      <c r="BP192" s="9"/>
      <c r="BQ192" s="9"/>
      <c r="BR192" s="9"/>
      <c r="BS192" s="9" t="s">
        <v>200</v>
      </c>
      <c r="BT192" s="9"/>
      <c r="BU192" s="9"/>
      <c r="BV192" s="9"/>
      <c r="BW192" s="9" t="s">
        <v>286</v>
      </c>
      <c r="BX192" s="9"/>
      <c r="BY192" s="9"/>
      <c r="BZ192" s="9"/>
      <c r="CA192" s="10"/>
      <c r="CB192" s="10" t="str">
        <f t="shared" si="5"/>
        <v/>
      </c>
      <c r="CC192" s="10"/>
      <c r="CD192" s="9" t="str">
        <f t="shared" si="2"/>
        <v/>
      </c>
      <c r="CE192" s="9" t="s">
        <v>232</v>
      </c>
      <c r="CF192" s="9" t="s">
        <v>188</v>
      </c>
      <c r="CG192" s="9">
        <f>IF(CF192="","",VLOOKUP(CF192,Metadata!$D$2:$H$20,2,FALSE))</f>
        <v>17500</v>
      </c>
      <c r="CH192" s="9">
        <f>IF(CF192="","",VLOOKUP(CF192,Metadata!$D$2:$H$20,4,FALSE))</f>
        <v>15000</v>
      </c>
      <c r="CI192" s="9">
        <f>IF(CF192="","",VLOOKUP(CF192,Metadata!$D$2:$H$20,5,FALSE))</f>
        <v>20000</v>
      </c>
      <c r="CJ192" s="9">
        <f t="shared" si="3"/>
        <v>17500</v>
      </c>
      <c r="CK192" s="9" t="s">
        <v>153</v>
      </c>
      <c r="CL192" s="10">
        <v>5</v>
      </c>
      <c r="CM192" s="10">
        <v>2</v>
      </c>
      <c r="CN192" s="10">
        <v>7</v>
      </c>
      <c r="CO192" s="10">
        <v>7</v>
      </c>
      <c r="CP192" s="10">
        <v>7</v>
      </c>
      <c r="CQ192" s="10">
        <v>7</v>
      </c>
      <c r="CR192" s="10">
        <v>5</v>
      </c>
      <c r="CS192" s="10">
        <v>6</v>
      </c>
      <c r="CT192" s="10">
        <v>4</v>
      </c>
      <c r="CU192" s="10">
        <v>7</v>
      </c>
      <c r="CV192" s="10">
        <v>7</v>
      </c>
      <c r="CW192" s="10">
        <v>7</v>
      </c>
      <c r="CX192" s="10">
        <v>7</v>
      </c>
      <c r="CY192" s="10">
        <v>7</v>
      </c>
      <c r="CZ192" s="10">
        <v>7</v>
      </c>
      <c r="DA192" s="10">
        <v>7</v>
      </c>
      <c r="DB192" s="10">
        <v>7</v>
      </c>
      <c r="DC192" s="10">
        <v>7</v>
      </c>
      <c r="DD192" s="10">
        <v>5</v>
      </c>
      <c r="DE192" s="10">
        <v>7</v>
      </c>
      <c r="DF192" s="10">
        <v>7</v>
      </c>
      <c r="DG192" s="10">
        <v>7</v>
      </c>
      <c r="DH192" s="10">
        <v>7</v>
      </c>
      <c r="DI192" s="10">
        <v>7</v>
      </c>
      <c r="DJ192" s="10">
        <v>7</v>
      </c>
      <c r="DK192" s="10">
        <v>7</v>
      </c>
      <c r="DL192" s="10">
        <v>7</v>
      </c>
      <c r="DM192" s="9" t="s">
        <v>154</v>
      </c>
      <c r="DN192" s="10">
        <v>1989</v>
      </c>
      <c r="DO192" s="9">
        <f t="shared" si="4"/>
        <v>32</v>
      </c>
      <c r="DP192" s="9" t="s">
        <v>155</v>
      </c>
      <c r="DQ192" s="9" t="s">
        <v>156</v>
      </c>
      <c r="DR192" s="9" t="s">
        <v>157</v>
      </c>
      <c r="DS192" s="9" t="s">
        <v>137</v>
      </c>
      <c r="DT192" s="9" t="s">
        <v>181</v>
      </c>
      <c r="DU192" s="9" t="s">
        <v>168</v>
      </c>
      <c r="DV192" s="9" t="str">
        <f>VLOOKUP(DU192,Metadata!$B$2:$C$7,2,FALSE)</f>
        <v>0 - 3 years</v>
      </c>
    </row>
    <row r="193" spans="1:126">
      <c r="A193" s="13">
        <v>192</v>
      </c>
      <c r="B193" s="9" t="s">
        <v>135</v>
      </c>
      <c r="C193" s="9" t="str">
        <f>VLOOKUP(B193,Metadata!$M$2:$N$6,2,FALSE)</f>
        <v>Permanent Employee</v>
      </c>
      <c r="D193" s="9" t="s">
        <v>159</v>
      </c>
      <c r="E193" s="9" t="s">
        <v>137</v>
      </c>
      <c r="F193" s="9" t="s">
        <v>138</v>
      </c>
      <c r="G193" s="9" t="s">
        <v>140</v>
      </c>
      <c r="H193" s="9" t="str">
        <f>IF(G193="","",VLOOKUP(G193,Metadata!$J$2:$K$22,2,FALSE))</f>
        <v>Lisbon Metropolitan Area</v>
      </c>
      <c r="I193" s="9" t="s">
        <v>138</v>
      </c>
      <c r="J193" s="9" t="str">
        <f>IF(I193="","",VLOOKUP(I193,Metadata!$P$2:$Q$43,2,FALSE))</f>
        <v>Europe</v>
      </c>
      <c r="K193" s="9" t="str">
        <f t="shared" si="0"/>
        <v>Portugal</v>
      </c>
      <c r="L193" s="9" t="s">
        <v>140</v>
      </c>
      <c r="M193" s="9" t="str">
        <f>IF(L193="","",VLOOKUP(L193,Metadata!$J$2:$K$22,2,FALSE))</f>
        <v>Lisbon Metropolitan Area</v>
      </c>
      <c r="N193" s="9" t="s">
        <v>205</v>
      </c>
      <c r="O193" s="9" t="s">
        <v>137</v>
      </c>
      <c r="P193" s="9" t="s">
        <v>137</v>
      </c>
      <c r="Q193" s="10" t="str">
        <f t="shared" si="1"/>
        <v>Full Office Job</v>
      </c>
      <c r="R193" s="10">
        <v>6</v>
      </c>
      <c r="S193" s="9" t="s">
        <v>143</v>
      </c>
      <c r="T193" s="9" t="s">
        <v>137</v>
      </c>
      <c r="U193" s="9" t="str">
        <f>IF(S193&lt;&gt;"",S193,IF(T193&lt;&gt;"",VLOOKUP(T193,Metadata!$S$2:$T$228,2,FALSE),""))</f>
        <v>Technical Team Leader</v>
      </c>
      <c r="V193" s="9" t="s">
        <v>251</v>
      </c>
      <c r="W193" s="9" t="s">
        <v>137</v>
      </c>
      <c r="X193" s="9" t="s">
        <v>145</v>
      </c>
      <c r="Y193" s="9" t="s">
        <v>137</v>
      </c>
      <c r="Z193" s="9" t="s">
        <v>184</v>
      </c>
      <c r="AA193" s="9" t="s">
        <v>165</v>
      </c>
      <c r="AB193" s="9" t="s">
        <v>137</v>
      </c>
      <c r="AC193" s="9"/>
      <c r="AD193" s="9"/>
      <c r="AE193" s="9"/>
      <c r="AF193" s="9"/>
      <c r="AG193" s="9"/>
      <c r="AH193" s="9"/>
      <c r="AI193" s="9"/>
      <c r="AJ193" s="9"/>
      <c r="AK193" s="9" t="s">
        <v>302</v>
      </c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 t="s">
        <v>167</v>
      </c>
      <c r="BK193" s="9"/>
      <c r="BL193" s="9"/>
      <c r="BM193" s="9" t="s">
        <v>303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10"/>
      <c r="CB193" s="10" t="str">
        <f t="shared" si="5"/>
        <v/>
      </c>
      <c r="CC193" s="10"/>
      <c r="CD193" s="9" t="str">
        <f t="shared" si="2"/>
        <v/>
      </c>
      <c r="CE193" s="9" t="s">
        <v>168</v>
      </c>
      <c r="CF193" s="9" t="s">
        <v>188</v>
      </c>
      <c r="CG193" s="9">
        <f>IF(CF193="","",VLOOKUP(CF193,Metadata!$D$2:$H$20,2,FALSE))</f>
        <v>17500</v>
      </c>
      <c r="CH193" s="9">
        <f>IF(CF193="","",VLOOKUP(CF193,Metadata!$D$2:$H$20,4,FALSE))</f>
        <v>15000</v>
      </c>
      <c r="CI193" s="9">
        <f>IF(CF193="","",VLOOKUP(CF193,Metadata!$D$2:$H$20,5,FALSE))</f>
        <v>20000</v>
      </c>
      <c r="CJ193" s="9">
        <f t="shared" si="3"/>
        <v>17500</v>
      </c>
      <c r="CK193" s="9" t="s">
        <v>221</v>
      </c>
      <c r="CL193" s="10">
        <v>4</v>
      </c>
      <c r="CM193" s="10">
        <v>4</v>
      </c>
      <c r="CN193" s="10">
        <v>6</v>
      </c>
      <c r="CO193" s="10">
        <v>6</v>
      </c>
      <c r="CP193" s="10">
        <v>7</v>
      </c>
      <c r="CQ193" s="10">
        <v>5</v>
      </c>
      <c r="CR193" s="10">
        <v>6</v>
      </c>
      <c r="CS193" s="10">
        <v>5</v>
      </c>
      <c r="CT193" s="10">
        <v>6</v>
      </c>
      <c r="CU193" s="10">
        <v>6</v>
      </c>
      <c r="CV193" s="10">
        <v>5</v>
      </c>
      <c r="CW193" s="10">
        <v>2</v>
      </c>
      <c r="CX193" s="10">
        <v>5</v>
      </c>
      <c r="CY193" s="10">
        <v>6</v>
      </c>
      <c r="CZ193" s="10">
        <v>4</v>
      </c>
      <c r="DA193" s="10">
        <v>2</v>
      </c>
      <c r="DB193" s="10">
        <v>2</v>
      </c>
      <c r="DC193" s="10">
        <v>7</v>
      </c>
      <c r="DD193" s="10">
        <v>1</v>
      </c>
      <c r="DE193" s="10">
        <v>6</v>
      </c>
      <c r="DF193" s="10">
        <v>7</v>
      </c>
      <c r="DG193" s="10">
        <v>1</v>
      </c>
      <c r="DH193" s="10">
        <v>4</v>
      </c>
      <c r="DI193" s="10">
        <v>1</v>
      </c>
      <c r="DJ193" s="10">
        <v>1</v>
      </c>
      <c r="DK193" s="10">
        <v>7</v>
      </c>
      <c r="DL193" s="10">
        <v>1</v>
      </c>
      <c r="DM193" s="9" t="s">
        <v>154</v>
      </c>
      <c r="DN193" s="10">
        <v>1991</v>
      </c>
      <c r="DO193" s="9">
        <f t="shared" si="4"/>
        <v>30</v>
      </c>
      <c r="DP193" s="9" t="s">
        <v>155</v>
      </c>
      <c r="DQ193" s="9" t="s">
        <v>156</v>
      </c>
      <c r="DR193" s="9" t="s">
        <v>157</v>
      </c>
      <c r="DS193" s="9" t="s">
        <v>137</v>
      </c>
      <c r="DT193" s="9" t="s">
        <v>181</v>
      </c>
      <c r="DU193" s="9" t="s">
        <v>168</v>
      </c>
      <c r="DV193" s="9" t="str">
        <f>VLOOKUP(DU193,Metadata!$B$2:$C$7,2,FALSE)</f>
        <v>0 - 3 years</v>
      </c>
    </row>
    <row r="194" spans="1:126">
      <c r="A194" s="13">
        <v>193</v>
      </c>
      <c r="B194" s="9" t="s">
        <v>135</v>
      </c>
      <c r="C194" s="9" t="str">
        <f>VLOOKUP(B194,Metadata!$M$2:$N$6,2,FALSE)</f>
        <v>Permanent Employee</v>
      </c>
      <c r="D194" s="9" t="s">
        <v>159</v>
      </c>
      <c r="E194" s="9" t="s">
        <v>137</v>
      </c>
      <c r="F194" s="9" t="s">
        <v>138</v>
      </c>
      <c r="G194" s="9" t="s">
        <v>291</v>
      </c>
      <c r="H194" s="9" t="str">
        <f>IF(G194="","",VLOOKUP(G194,Metadata!$J$2:$K$22,2,FALSE))</f>
        <v>Centre</v>
      </c>
      <c r="I194" s="9" t="s">
        <v>138</v>
      </c>
      <c r="J194" s="9" t="str">
        <f>IF(I194="","",VLOOKUP(I194,Metadata!$P$2:$Q$43,2,FALSE))</f>
        <v>Europe</v>
      </c>
      <c r="K194" s="9" t="str">
        <f t="shared" si="0"/>
        <v>Portugal</v>
      </c>
      <c r="L194" s="9" t="s">
        <v>291</v>
      </c>
      <c r="M194" s="9" t="str">
        <f>IF(L194="","",VLOOKUP(L194,Metadata!$J$2:$K$22,2,FALSE))</f>
        <v>Centre</v>
      </c>
      <c r="N194" s="9" t="s">
        <v>205</v>
      </c>
      <c r="O194" s="9" t="s">
        <v>137</v>
      </c>
      <c r="P194" s="9" t="s">
        <v>137</v>
      </c>
      <c r="Q194" s="10" t="str">
        <f t="shared" si="1"/>
        <v>Full Office Job</v>
      </c>
      <c r="R194" s="10">
        <v>7</v>
      </c>
      <c r="S194" s="9" t="s">
        <v>290</v>
      </c>
      <c r="T194" s="9" t="s">
        <v>137</v>
      </c>
      <c r="U194" s="9" t="str">
        <f>IF(S194&lt;&gt;"",S194,IF(T194&lt;&gt;"",VLOOKUP(T194,Metadata!$S$2:$T$228,2,FALSE),""))</f>
        <v>Quality Assurance/Testing</v>
      </c>
      <c r="V194" s="9" t="s">
        <v>207</v>
      </c>
      <c r="W194" s="9" t="s">
        <v>137</v>
      </c>
      <c r="X194" s="9" t="s">
        <v>208</v>
      </c>
      <c r="Y194" s="9" t="s">
        <v>137</v>
      </c>
      <c r="Z194" s="9" t="s">
        <v>224</v>
      </c>
      <c r="AA194" s="9" t="s">
        <v>137</v>
      </c>
      <c r="AB194" s="9" t="s">
        <v>137</v>
      </c>
      <c r="AC194" s="9"/>
      <c r="AD194" s="9" t="s">
        <v>148</v>
      </c>
      <c r="AE194" s="9" t="s">
        <v>194</v>
      </c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 t="s">
        <v>149</v>
      </c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 t="s">
        <v>198</v>
      </c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10"/>
      <c r="CB194" s="10" t="str">
        <f t="shared" si="5"/>
        <v/>
      </c>
      <c r="CC194" s="10"/>
      <c r="CD194" s="9" t="str">
        <f t="shared" si="2"/>
        <v/>
      </c>
      <c r="CE194" s="9" t="s">
        <v>168</v>
      </c>
      <c r="CF194" s="9" t="s">
        <v>169</v>
      </c>
      <c r="CG194" s="9">
        <f>IF(CF194="","",VLOOKUP(CF194,Metadata!$D$2:$H$20,2,FALSE))</f>
        <v>12500</v>
      </c>
      <c r="CH194" s="9">
        <f>IF(CF194="","",VLOOKUP(CF194,Metadata!$D$2:$H$20,4,FALSE))</f>
        <v>0</v>
      </c>
      <c r="CI194" s="9">
        <f>IF(CF194="","",VLOOKUP(CF194,Metadata!$D$2:$H$20,5,FALSE))</f>
        <v>15000</v>
      </c>
      <c r="CJ194" s="9">
        <f t="shared" si="3"/>
        <v>12500</v>
      </c>
      <c r="CK194" s="9" t="s">
        <v>153</v>
      </c>
      <c r="CL194" s="10">
        <v>2</v>
      </c>
      <c r="CM194" s="10">
        <v>5</v>
      </c>
      <c r="CN194" s="10">
        <v>6</v>
      </c>
      <c r="CO194" s="10">
        <v>5</v>
      </c>
      <c r="CP194" s="10">
        <v>7</v>
      </c>
      <c r="CQ194" s="10">
        <v>7</v>
      </c>
      <c r="CR194" s="10">
        <v>7</v>
      </c>
      <c r="CS194" s="10">
        <v>5</v>
      </c>
      <c r="CT194" s="10">
        <v>1</v>
      </c>
      <c r="CU194" s="10">
        <v>6</v>
      </c>
      <c r="CV194" s="10">
        <v>5</v>
      </c>
      <c r="CW194" s="10">
        <v>5</v>
      </c>
      <c r="CX194" s="10">
        <v>7</v>
      </c>
      <c r="CY194" s="10">
        <v>3</v>
      </c>
      <c r="CZ194" s="10">
        <v>5</v>
      </c>
      <c r="DA194" s="10">
        <v>6</v>
      </c>
      <c r="DB194" s="10">
        <v>5</v>
      </c>
      <c r="DC194" s="10">
        <v>7</v>
      </c>
      <c r="DD194" s="10">
        <v>4</v>
      </c>
      <c r="DE194" s="10">
        <v>4</v>
      </c>
      <c r="DF194" s="10">
        <v>6</v>
      </c>
      <c r="DG194" s="10">
        <v>4</v>
      </c>
      <c r="DH194" s="10">
        <v>7</v>
      </c>
      <c r="DI194" s="10">
        <v>7</v>
      </c>
      <c r="DJ194" s="10">
        <v>4</v>
      </c>
      <c r="DK194" s="10">
        <v>4</v>
      </c>
      <c r="DL194" s="10">
        <v>4</v>
      </c>
      <c r="DM194" s="9" t="s">
        <v>154</v>
      </c>
      <c r="DN194" s="10">
        <v>1988</v>
      </c>
      <c r="DO194" s="9">
        <f t="shared" si="4"/>
        <v>33</v>
      </c>
      <c r="DP194" s="9" t="s">
        <v>155</v>
      </c>
      <c r="DQ194" s="9" t="s">
        <v>156</v>
      </c>
      <c r="DR194" s="9" t="s">
        <v>157</v>
      </c>
      <c r="DS194" s="9" t="s">
        <v>137</v>
      </c>
      <c r="DT194" s="9" t="s">
        <v>181</v>
      </c>
      <c r="DU194" s="9" t="s">
        <v>168</v>
      </c>
      <c r="DV194" s="9" t="str">
        <f>VLOOKUP(DU194,Metadata!$B$2:$C$7,2,FALSE)</f>
        <v>0 - 3 years</v>
      </c>
    </row>
    <row r="195" spans="1:126">
      <c r="A195" s="13">
        <v>194</v>
      </c>
      <c r="B195" s="9" t="s">
        <v>135</v>
      </c>
      <c r="C195" s="9" t="str">
        <f>VLOOKUP(B195,Metadata!$M$2:$N$6,2,FALSE)</f>
        <v>Permanent Employee</v>
      </c>
      <c r="D195" s="9" t="s">
        <v>136</v>
      </c>
      <c r="E195" s="9" t="s">
        <v>137</v>
      </c>
      <c r="F195" s="9" t="s">
        <v>138</v>
      </c>
      <c r="G195" s="9" t="s">
        <v>291</v>
      </c>
      <c r="H195" s="9" t="str">
        <f>IF(G195="","",VLOOKUP(G195,Metadata!$J$2:$K$22,2,FALSE))</f>
        <v>Centre</v>
      </c>
      <c r="I195" s="9" t="s">
        <v>138</v>
      </c>
      <c r="J195" s="9" t="str">
        <f>IF(I195="","",VLOOKUP(I195,Metadata!$P$2:$Q$43,2,FALSE))</f>
        <v>Europe</v>
      </c>
      <c r="K195" s="9" t="str">
        <f t="shared" si="0"/>
        <v>Portugal</v>
      </c>
      <c r="L195" s="9" t="s">
        <v>291</v>
      </c>
      <c r="M195" s="9" t="str">
        <f>IF(L195="","",VLOOKUP(L195,Metadata!$J$2:$K$22,2,FALSE))</f>
        <v>Centre</v>
      </c>
      <c r="N195" s="9" t="s">
        <v>141</v>
      </c>
      <c r="O195" s="9" t="s">
        <v>137</v>
      </c>
      <c r="P195" s="9" t="s">
        <v>191</v>
      </c>
      <c r="Q195" s="10" t="str">
        <f t="shared" si="1"/>
        <v>Remote Job (full or flexible)</v>
      </c>
      <c r="R195" s="10">
        <v>7</v>
      </c>
      <c r="S195" s="9" t="s">
        <v>143</v>
      </c>
      <c r="T195" s="9" t="s">
        <v>137</v>
      </c>
      <c r="U195" s="9" t="str">
        <f>IF(S195&lt;&gt;"",S195,IF(T195&lt;&gt;"",VLOOKUP(T195,Metadata!$S$2:$T$228,2,FALSE),""))</f>
        <v>Technical Team Leader</v>
      </c>
      <c r="V195" s="9" t="s">
        <v>162</v>
      </c>
      <c r="W195" s="9" t="s">
        <v>137</v>
      </c>
      <c r="X195" s="9" t="s">
        <v>145</v>
      </c>
      <c r="Y195" s="9" t="s">
        <v>137</v>
      </c>
      <c r="Z195" s="9" t="s">
        <v>184</v>
      </c>
      <c r="AA195" s="9" t="s">
        <v>137</v>
      </c>
      <c r="AB195" s="9" t="s">
        <v>137</v>
      </c>
      <c r="AC195" s="9"/>
      <c r="AD195" s="9" t="s">
        <v>148</v>
      </c>
      <c r="AE195" s="9" t="s">
        <v>194</v>
      </c>
      <c r="AF195" s="9" t="s">
        <v>243</v>
      </c>
      <c r="AG195" s="9"/>
      <c r="AH195" s="9"/>
      <c r="AI195" s="9"/>
      <c r="AJ195" s="9" t="s">
        <v>185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 t="s">
        <v>198</v>
      </c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10"/>
      <c r="CB195" s="10" t="str">
        <f t="shared" si="5"/>
        <v/>
      </c>
      <c r="CC195" s="10"/>
      <c r="CD195" s="9" t="str">
        <f t="shared" si="2"/>
        <v/>
      </c>
      <c r="CE195" s="9" t="s">
        <v>151</v>
      </c>
      <c r="CF195" s="9" t="s">
        <v>254</v>
      </c>
      <c r="CG195" s="9">
        <f>IF(CF195="","",VLOOKUP(CF195,Metadata!$D$2:$H$20,2,FALSE))</f>
        <v>37500</v>
      </c>
      <c r="CH195" s="9">
        <f>IF(CF195="","",VLOOKUP(CF195,Metadata!$D$2:$H$20,4,FALSE))</f>
        <v>35000</v>
      </c>
      <c r="CI195" s="9">
        <f>IF(CF195="","",VLOOKUP(CF195,Metadata!$D$2:$H$20,5,FALSE))</f>
        <v>40000</v>
      </c>
      <c r="CJ195" s="9">
        <f t="shared" si="3"/>
        <v>37500</v>
      </c>
      <c r="CK195" s="9" t="s">
        <v>153</v>
      </c>
      <c r="CL195" s="10">
        <v>1</v>
      </c>
      <c r="CM195" s="10">
        <v>2</v>
      </c>
      <c r="CN195" s="10">
        <v>7</v>
      </c>
      <c r="CO195" s="10">
        <v>7</v>
      </c>
      <c r="CP195" s="10">
        <v>7</v>
      </c>
      <c r="CQ195" s="10">
        <v>7</v>
      </c>
      <c r="CR195" s="10">
        <v>5</v>
      </c>
      <c r="CS195" s="10">
        <v>6</v>
      </c>
      <c r="CT195" s="10">
        <v>7</v>
      </c>
      <c r="CU195" s="10">
        <v>5</v>
      </c>
      <c r="CV195" s="10">
        <v>5</v>
      </c>
      <c r="CW195" s="10">
        <v>4</v>
      </c>
      <c r="CX195" s="10">
        <v>7</v>
      </c>
      <c r="CY195" s="10">
        <v>7</v>
      </c>
      <c r="CZ195" s="10">
        <v>6</v>
      </c>
      <c r="DA195" s="10">
        <v>4</v>
      </c>
      <c r="DB195" s="10">
        <v>4</v>
      </c>
      <c r="DC195" s="10">
        <v>6</v>
      </c>
      <c r="DD195" s="10">
        <v>5</v>
      </c>
      <c r="DE195" s="10">
        <v>6</v>
      </c>
      <c r="DF195" s="10">
        <v>6</v>
      </c>
      <c r="DG195" s="10">
        <v>7</v>
      </c>
      <c r="DH195" s="10">
        <v>7</v>
      </c>
      <c r="DI195" s="10">
        <v>5</v>
      </c>
      <c r="DJ195" s="10">
        <v>5</v>
      </c>
      <c r="DK195" s="10">
        <v>5</v>
      </c>
      <c r="DL195" s="10">
        <v>3</v>
      </c>
      <c r="DM195" s="9" t="s">
        <v>154</v>
      </c>
      <c r="DN195" s="10">
        <v>1979</v>
      </c>
      <c r="DO195" s="9">
        <f t="shared" si="4"/>
        <v>42</v>
      </c>
      <c r="DP195" s="9" t="s">
        <v>155</v>
      </c>
      <c r="DQ195" s="9" t="s">
        <v>202</v>
      </c>
      <c r="DR195" s="9" t="s">
        <v>157</v>
      </c>
      <c r="DS195" s="9" t="s">
        <v>137</v>
      </c>
      <c r="DT195" s="9" t="s">
        <v>181</v>
      </c>
      <c r="DU195" s="9" t="s">
        <v>158</v>
      </c>
      <c r="DV195" s="9" t="str">
        <f>VLOOKUP(DU195,Metadata!$B$2:$C$7,2,FALSE)</f>
        <v>6+ years</v>
      </c>
    </row>
    <row r="196" spans="1:126">
      <c r="A196" s="13">
        <v>195</v>
      </c>
      <c r="B196" s="9" t="s">
        <v>135</v>
      </c>
      <c r="C196" s="9" t="str">
        <f>VLOOKUP(B196,Metadata!$M$2:$N$6,2,FALSE)</f>
        <v>Permanent Employee</v>
      </c>
      <c r="D196" s="9" t="s">
        <v>136</v>
      </c>
      <c r="E196" s="9" t="s">
        <v>137</v>
      </c>
      <c r="F196" s="9" t="s">
        <v>138</v>
      </c>
      <c r="G196" s="9" t="s">
        <v>275</v>
      </c>
      <c r="H196" s="9" t="str">
        <f>IF(G196="","",VLOOKUP(G196,Metadata!$J$2:$K$22,2,FALSE))</f>
        <v>Centre</v>
      </c>
      <c r="I196" s="9" t="s">
        <v>138</v>
      </c>
      <c r="J196" s="9" t="str">
        <f>IF(I196="","",VLOOKUP(I196,Metadata!$P$2:$Q$43,2,FALSE))</f>
        <v>Europe</v>
      </c>
      <c r="K196" s="9" t="str">
        <f t="shared" si="0"/>
        <v>Portugal</v>
      </c>
      <c r="L196" s="9" t="s">
        <v>140</v>
      </c>
      <c r="M196" s="9" t="str">
        <f>IF(L196="","",VLOOKUP(L196,Metadata!$J$2:$K$22,2,FALSE))</f>
        <v>Lisbon Metropolitan Area</v>
      </c>
      <c r="N196" s="9" t="s">
        <v>141</v>
      </c>
      <c r="O196" s="9" t="s">
        <v>137</v>
      </c>
      <c r="P196" s="9" t="s">
        <v>142</v>
      </c>
      <c r="Q196" s="10" t="str">
        <f t="shared" si="1"/>
        <v>Full Office Job</v>
      </c>
      <c r="R196" s="10">
        <v>6</v>
      </c>
      <c r="S196" s="9" t="s">
        <v>161</v>
      </c>
      <c r="T196" s="9" t="s">
        <v>137</v>
      </c>
      <c r="U196" s="9" t="str">
        <f>IF(S196&lt;&gt;"",S196,IF(T196&lt;&gt;"",VLOOKUP(T196,Metadata!$S$2:$T$228,2,FALSE),""))</f>
        <v>Full-Stack Developer</v>
      </c>
      <c r="V196" s="9" t="s">
        <v>162</v>
      </c>
      <c r="W196" s="9" t="s">
        <v>137</v>
      </c>
      <c r="X196" s="9" t="s">
        <v>252</v>
      </c>
      <c r="Y196" s="9" t="s">
        <v>137</v>
      </c>
      <c r="Z196" s="9" t="s">
        <v>193</v>
      </c>
      <c r="AA196" s="9" t="s">
        <v>165</v>
      </c>
      <c r="AB196" s="9" t="s">
        <v>137</v>
      </c>
      <c r="AC196" s="9" t="s">
        <v>147</v>
      </c>
      <c r="AD196" s="9" t="s">
        <v>148</v>
      </c>
      <c r="AE196" s="9" t="s">
        <v>194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 t="s">
        <v>178</v>
      </c>
      <c r="BB196" s="9"/>
      <c r="BC196" s="9"/>
      <c r="BD196" s="9"/>
      <c r="BE196" s="9"/>
      <c r="BF196" s="9"/>
      <c r="BG196" s="9"/>
      <c r="BH196" s="9"/>
      <c r="BI196" s="9" t="s">
        <v>368</v>
      </c>
      <c r="BJ196" s="9" t="s">
        <v>167</v>
      </c>
      <c r="BK196" s="9" t="s">
        <v>198</v>
      </c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10"/>
      <c r="CB196" s="10" t="str">
        <f t="shared" si="5"/>
        <v/>
      </c>
      <c r="CC196" s="10"/>
      <c r="CD196" s="9" t="str">
        <f t="shared" si="2"/>
        <v/>
      </c>
      <c r="CE196" s="9" t="s">
        <v>151</v>
      </c>
      <c r="CF196" s="9" t="s">
        <v>188</v>
      </c>
      <c r="CG196" s="9">
        <f>IF(CF196="","",VLOOKUP(CF196,Metadata!$D$2:$H$20,2,FALSE))</f>
        <v>17500</v>
      </c>
      <c r="CH196" s="9">
        <f>IF(CF196="","",VLOOKUP(CF196,Metadata!$D$2:$H$20,4,FALSE))</f>
        <v>15000</v>
      </c>
      <c r="CI196" s="9">
        <f>IF(CF196="","",VLOOKUP(CF196,Metadata!$D$2:$H$20,5,FALSE))</f>
        <v>20000</v>
      </c>
      <c r="CJ196" s="9">
        <f t="shared" si="3"/>
        <v>17500</v>
      </c>
      <c r="CK196" s="9" t="s">
        <v>153</v>
      </c>
      <c r="CL196" s="10">
        <v>5</v>
      </c>
      <c r="CM196" s="10">
        <v>3</v>
      </c>
      <c r="CN196" s="10">
        <v>4</v>
      </c>
      <c r="CO196" s="10">
        <v>4</v>
      </c>
      <c r="CP196" s="10">
        <v>7</v>
      </c>
      <c r="CQ196" s="10">
        <v>7</v>
      </c>
      <c r="CR196" s="10">
        <v>5</v>
      </c>
      <c r="CS196" s="10">
        <v>7</v>
      </c>
      <c r="CT196" s="10">
        <v>6</v>
      </c>
      <c r="CU196" s="10">
        <v>4</v>
      </c>
      <c r="CV196" s="10">
        <v>5</v>
      </c>
      <c r="CW196" s="10">
        <v>5</v>
      </c>
      <c r="CX196" s="10">
        <v>5</v>
      </c>
      <c r="CY196" s="10">
        <v>6</v>
      </c>
      <c r="CZ196" s="10">
        <v>5</v>
      </c>
      <c r="DA196" s="10">
        <v>6</v>
      </c>
      <c r="DB196" s="10">
        <v>7</v>
      </c>
      <c r="DC196" s="10">
        <v>7</v>
      </c>
      <c r="DD196" s="10">
        <v>4</v>
      </c>
      <c r="DE196" s="10">
        <v>7</v>
      </c>
      <c r="DF196" s="10">
        <v>7</v>
      </c>
      <c r="DG196" s="10">
        <v>5</v>
      </c>
      <c r="DH196" s="10">
        <v>5</v>
      </c>
      <c r="DI196" s="10">
        <v>5</v>
      </c>
      <c r="DJ196" s="10">
        <v>5</v>
      </c>
      <c r="DK196" s="10">
        <v>7</v>
      </c>
      <c r="DL196" s="10">
        <v>7</v>
      </c>
      <c r="DM196" s="9" t="s">
        <v>154</v>
      </c>
      <c r="DN196" s="10">
        <v>1988</v>
      </c>
      <c r="DO196" s="9">
        <f t="shared" si="4"/>
        <v>33</v>
      </c>
      <c r="DP196" s="9" t="s">
        <v>155</v>
      </c>
      <c r="DQ196" s="9" t="s">
        <v>227</v>
      </c>
      <c r="DR196" s="9" t="s">
        <v>157</v>
      </c>
      <c r="DS196" s="9" t="s">
        <v>137</v>
      </c>
      <c r="DT196" s="9" t="s">
        <v>181</v>
      </c>
      <c r="DU196" s="9" t="s">
        <v>223</v>
      </c>
      <c r="DV196" s="9" t="str">
        <f>VLOOKUP(DU196,Metadata!$B$2:$C$7,2,FALSE)</f>
        <v>3 - 6 years</v>
      </c>
    </row>
    <row r="197" spans="1:126">
      <c r="A197" s="13">
        <v>196</v>
      </c>
      <c r="B197" s="9" t="s">
        <v>135</v>
      </c>
      <c r="C197" s="9" t="str">
        <f>VLOOKUP(B197,Metadata!$M$2:$N$6,2,FALSE)</f>
        <v>Permanent Employee</v>
      </c>
      <c r="D197" s="9" t="s">
        <v>159</v>
      </c>
      <c r="E197" s="9" t="s">
        <v>137</v>
      </c>
      <c r="F197" s="9" t="s">
        <v>138</v>
      </c>
      <c r="G197" s="9" t="s">
        <v>312</v>
      </c>
      <c r="H197" s="9" t="str">
        <f>IF(G197="","",VLOOKUP(G197,Metadata!$J$2:$K$22,2,FALSE))</f>
        <v>South</v>
      </c>
      <c r="I197" s="9" t="s">
        <v>138</v>
      </c>
      <c r="J197" s="9" t="str">
        <f>IF(I197="","",VLOOKUP(I197,Metadata!$P$2:$Q$43,2,FALSE))</f>
        <v>Europe</v>
      </c>
      <c r="K197" s="9" t="str">
        <f t="shared" si="0"/>
        <v>Portugal</v>
      </c>
      <c r="L197" s="9" t="s">
        <v>312</v>
      </c>
      <c r="M197" s="9" t="str">
        <f>IF(L197="","",VLOOKUP(L197,Metadata!$J$2:$K$22,2,FALSE))</f>
        <v>South</v>
      </c>
      <c r="N197" s="9" t="s">
        <v>141</v>
      </c>
      <c r="O197" s="9" t="s">
        <v>137</v>
      </c>
      <c r="P197" s="9" t="s">
        <v>191</v>
      </c>
      <c r="Q197" s="10" t="str">
        <f t="shared" si="1"/>
        <v>Remote Job (full or flexible)</v>
      </c>
      <c r="R197" s="10">
        <v>6</v>
      </c>
      <c r="S197" s="9" t="s">
        <v>192</v>
      </c>
      <c r="T197" s="9" t="s">
        <v>137</v>
      </c>
      <c r="U197" s="9" t="str">
        <f>IF(S197&lt;&gt;"",S197,IF(T197&lt;&gt;"",VLOOKUP(T197,Metadata!$S$2:$T$228,2,FALSE),""))</f>
        <v>Back-End Developer</v>
      </c>
      <c r="V197" s="9" t="s">
        <v>162</v>
      </c>
      <c r="W197" s="9" t="s">
        <v>137</v>
      </c>
      <c r="X197" s="9" t="s">
        <v>175</v>
      </c>
      <c r="Y197" s="9" t="s">
        <v>137</v>
      </c>
      <c r="Z197" s="9" t="s">
        <v>164</v>
      </c>
      <c r="AA197" s="9" t="s">
        <v>165</v>
      </c>
      <c r="AB197" s="9" t="s">
        <v>137</v>
      </c>
      <c r="AC197" s="9" t="s">
        <v>147</v>
      </c>
      <c r="AD197" s="9"/>
      <c r="AE197" s="9"/>
      <c r="AF197" s="9" t="s">
        <v>243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199</v>
      </c>
      <c r="BM197" s="9"/>
      <c r="BN197" s="9" t="s">
        <v>186</v>
      </c>
      <c r="BO197" s="9" t="s">
        <v>257</v>
      </c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 t="s">
        <v>369</v>
      </c>
      <c r="CA197" s="10"/>
      <c r="CB197" s="10" t="str">
        <f t="shared" si="5"/>
        <v/>
      </c>
      <c r="CC197" s="10"/>
      <c r="CD197" s="9" t="str">
        <f t="shared" si="2"/>
        <v/>
      </c>
      <c r="CE197" s="9" t="s">
        <v>168</v>
      </c>
      <c r="CF197" s="9" t="s">
        <v>169</v>
      </c>
      <c r="CG197" s="9">
        <f>IF(CF197="","",VLOOKUP(CF197,Metadata!$D$2:$H$20,2,FALSE))</f>
        <v>12500</v>
      </c>
      <c r="CH197" s="9">
        <f>IF(CF197="","",VLOOKUP(CF197,Metadata!$D$2:$H$20,4,FALSE))</f>
        <v>0</v>
      </c>
      <c r="CI197" s="9">
        <f>IF(CF197="","",VLOOKUP(CF197,Metadata!$D$2:$H$20,5,FALSE))</f>
        <v>15000</v>
      </c>
      <c r="CJ197" s="9">
        <f t="shared" si="3"/>
        <v>12500</v>
      </c>
      <c r="CK197" s="9" t="s">
        <v>153</v>
      </c>
      <c r="CL197" s="10">
        <v>1</v>
      </c>
      <c r="CM197" s="10">
        <v>4</v>
      </c>
      <c r="CN197" s="10">
        <v>5</v>
      </c>
      <c r="CO197" s="10">
        <v>4</v>
      </c>
      <c r="CP197" s="10">
        <v>7</v>
      </c>
      <c r="CQ197" s="10">
        <v>7</v>
      </c>
      <c r="CR197" s="10">
        <v>6</v>
      </c>
      <c r="CS197" s="10">
        <v>3</v>
      </c>
      <c r="CT197" s="10">
        <v>4</v>
      </c>
      <c r="CU197" s="10">
        <v>6</v>
      </c>
      <c r="CV197" s="10">
        <v>5</v>
      </c>
      <c r="CW197" s="10">
        <v>4</v>
      </c>
      <c r="CX197" s="10">
        <v>6</v>
      </c>
      <c r="CY197" s="10">
        <v>6</v>
      </c>
      <c r="CZ197" s="10">
        <v>7</v>
      </c>
      <c r="DA197" s="10">
        <v>3</v>
      </c>
      <c r="DB197" s="10">
        <v>7</v>
      </c>
      <c r="DC197" s="10">
        <v>7</v>
      </c>
      <c r="DD197" s="10">
        <v>4</v>
      </c>
      <c r="DE197" s="10">
        <v>6</v>
      </c>
      <c r="DF197" s="10">
        <v>5</v>
      </c>
      <c r="DG197" s="10">
        <v>4</v>
      </c>
      <c r="DH197" s="10">
        <v>4</v>
      </c>
      <c r="DI197" s="10">
        <v>5</v>
      </c>
      <c r="DJ197" s="10">
        <v>5</v>
      </c>
      <c r="DK197" s="10">
        <v>4</v>
      </c>
      <c r="DL197" s="10">
        <v>4</v>
      </c>
      <c r="DM197" s="9" t="s">
        <v>154</v>
      </c>
      <c r="DN197" s="10">
        <v>1992</v>
      </c>
      <c r="DO197" s="9">
        <f t="shared" si="4"/>
        <v>29</v>
      </c>
      <c r="DP197" s="9" t="s">
        <v>155</v>
      </c>
      <c r="DQ197" s="9" t="s">
        <v>202</v>
      </c>
      <c r="DR197" s="9" t="s">
        <v>157</v>
      </c>
      <c r="DS197" s="9" t="s">
        <v>137</v>
      </c>
      <c r="DT197" s="9" t="s">
        <v>181</v>
      </c>
      <c r="DU197" s="9" t="s">
        <v>168</v>
      </c>
      <c r="DV197" s="9" t="str">
        <f>VLOOKUP(DU197,Metadata!$B$2:$C$7,2,FALSE)</f>
        <v>0 - 3 years</v>
      </c>
    </row>
    <row r="198" spans="1:126">
      <c r="A198" s="13">
        <v>197</v>
      </c>
      <c r="B198" s="9" t="s">
        <v>135</v>
      </c>
      <c r="C198" s="9" t="str">
        <f>VLOOKUP(B198,Metadata!$M$2:$N$6,2,FALSE)</f>
        <v>Permanent Employee</v>
      </c>
      <c r="D198" s="9" t="s">
        <v>159</v>
      </c>
      <c r="E198" s="9" t="s">
        <v>137</v>
      </c>
      <c r="F198" s="9" t="s">
        <v>138</v>
      </c>
      <c r="G198" s="9" t="s">
        <v>140</v>
      </c>
      <c r="H198" s="9" t="str">
        <f>IF(G198="","",VLOOKUP(G198,Metadata!$J$2:$K$22,2,FALSE))</f>
        <v>Lisbon Metropolitan Area</v>
      </c>
      <c r="I198" s="9" t="s">
        <v>138</v>
      </c>
      <c r="J198" s="9" t="str">
        <f>IF(I198="","",VLOOKUP(I198,Metadata!$P$2:$Q$43,2,FALSE))</f>
        <v>Europe</v>
      </c>
      <c r="K198" s="9" t="str">
        <f t="shared" si="0"/>
        <v>Portugal</v>
      </c>
      <c r="L198" s="9" t="s">
        <v>140</v>
      </c>
      <c r="M198" s="9" t="str">
        <f>IF(L198="","",VLOOKUP(L198,Metadata!$J$2:$K$22,2,FALSE))</f>
        <v>Lisbon Metropolitan Area</v>
      </c>
      <c r="N198" s="9" t="s">
        <v>141</v>
      </c>
      <c r="O198" s="9" t="s">
        <v>137</v>
      </c>
      <c r="P198" s="9" t="s">
        <v>142</v>
      </c>
      <c r="Q198" s="10" t="str">
        <f t="shared" si="1"/>
        <v>Full Office Job</v>
      </c>
      <c r="R198" s="10">
        <v>6</v>
      </c>
      <c r="S198" s="9" t="s">
        <v>192</v>
      </c>
      <c r="T198" s="9" t="s">
        <v>137</v>
      </c>
      <c r="U198" s="9" t="str">
        <f>IF(S198&lt;&gt;"",S198,IF(T198&lt;&gt;"",VLOOKUP(T198,Metadata!$S$2:$T$228,2,FALSE),""))</f>
        <v>Back-End Developer</v>
      </c>
      <c r="V198" s="9" t="s">
        <v>144</v>
      </c>
      <c r="W198" s="9" t="s">
        <v>137</v>
      </c>
      <c r="X198" s="9" t="s">
        <v>145</v>
      </c>
      <c r="Y198" s="9" t="s">
        <v>137</v>
      </c>
      <c r="Z198" s="9" t="s">
        <v>218</v>
      </c>
      <c r="AA198" s="9" t="s">
        <v>137</v>
      </c>
      <c r="AB198" s="9" t="s">
        <v>137</v>
      </c>
      <c r="AC198" s="9" t="s">
        <v>147</v>
      </c>
      <c r="AD198" s="9"/>
      <c r="AE198" s="9" t="s">
        <v>194</v>
      </c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 t="s">
        <v>198</v>
      </c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10"/>
      <c r="CB198" s="10" t="str">
        <f t="shared" si="5"/>
        <v/>
      </c>
      <c r="CC198" s="10"/>
      <c r="CD198" s="9" t="str">
        <f t="shared" si="2"/>
        <v/>
      </c>
      <c r="CE198" s="9" t="s">
        <v>168</v>
      </c>
      <c r="CF198" s="9" t="s">
        <v>254</v>
      </c>
      <c r="CG198" s="9">
        <f>IF(CF198="","",VLOOKUP(CF198,Metadata!$D$2:$H$20,2,FALSE))</f>
        <v>37500</v>
      </c>
      <c r="CH198" s="9">
        <f>IF(CF198="","",VLOOKUP(CF198,Metadata!$D$2:$H$20,4,FALSE))</f>
        <v>35000</v>
      </c>
      <c r="CI198" s="9">
        <f>IF(CF198="","",VLOOKUP(CF198,Metadata!$D$2:$H$20,5,FALSE))</f>
        <v>40000</v>
      </c>
      <c r="CJ198" s="9">
        <f t="shared" si="3"/>
        <v>37500</v>
      </c>
      <c r="CK198" s="9" t="s">
        <v>201</v>
      </c>
      <c r="CL198" s="10">
        <v>7</v>
      </c>
      <c r="CM198" s="10">
        <v>1</v>
      </c>
      <c r="CN198" s="10">
        <v>5</v>
      </c>
      <c r="CO198" s="10">
        <v>5</v>
      </c>
      <c r="CP198" s="10">
        <v>6</v>
      </c>
      <c r="CQ198" s="10">
        <v>5</v>
      </c>
      <c r="CR198" s="10">
        <v>5</v>
      </c>
      <c r="CS198" s="10">
        <v>5</v>
      </c>
      <c r="CT198" s="10">
        <v>4</v>
      </c>
      <c r="CU198" s="10">
        <v>7</v>
      </c>
      <c r="CV198" s="10">
        <v>5</v>
      </c>
      <c r="CW198" s="10">
        <v>4</v>
      </c>
      <c r="CX198" s="10">
        <v>4</v>
      </c>
      <c r="CY198" s="10">
        <v>1</v>
      </c>
      <c r="CZ198" s="10">
        <v>5</v>
      </c>
      <c r="DA198" s="10">
        <v>6</v>
      </c>
      <c r="DB198" s="10">
        <v>6</v>
      </c>
      <c r="DC198" s="10">
        <v>7</v>
      </c>
      <c r="DD198" s="10">
        <v>7</v>
      </c>
      <c r="DE198" s="10">
        <v>5</v>
      </c>
      <c r="DF198" s="10">
        <v>4</v>
      </c>
      <c r="DG198" s="10">
        <v>6</v>
      </c>
      <c r="DH198" s="10">
        <v>5</v>
      </c>
      <c r="DI198" s="10">
        <v>3</v>
      </c>
      <c r="DJ198" s="10">
        <v>1</v>
      </c>
      <c r="DK198" s="10">
        <v>3</v>
      </c>
      <c r="DL198" s="10">
        <v>1</v>
      </c>
      <c r="DM198" s="9" t="s">
        <v>154</v>
      </c>
      <c r="DN198" s="10">
        <v>1993</v>
      </c>
      <c r="DO198" s="9">
        <f t="shared" si="4"/>
        <v>28</v>
      </c>
      <c r="DP198" s="9" t="s">
        <v>155</v>
      </c>
      <c r="DQ198" s="9" t="s">
        <v>210</v>
      </c>
      <c r="DR198" s="9" t="s">
        <v>157</v>
      </c>
      <c r="DS198" s="9" t="s">
        <v>137</v>
      </c>
      <c r="DT198" s="9" t="s">
        <v>181</v>
      </c>
      <c r="DU198" s="9" t="s">
        <v>168</v>
      </c>
      <c r="DV198" s="9" t="str">
        <f>VLOOKUP(DU198,Metadata!$B$2:$C$7,2,FALSE)</f>
        <v>0 - 3 years</v>
      </c>
    </row>
    <row r="199" spans="1:126">
      <c r="A199" s="13">
        <v>198</v>
      </c>
      <c r="B199" s="9" t="s">
        <v>135</v>
      </c>
      <c r="C199" s="9" t="str">
        <f>VLOOKUP(B199,Metadata!$M$2:$N$6,2,FALSE)</f>
        <v>Permanent Employee</v>
      </c>
      <c r="D199" s="9" t="s">
        <v>159</v>
      </c>
      <c r="E199" s="9" t="s">
        <v>137</v>
      </c>
      <c r="F199" s="9" t="s">
        <v>138</v>
      </c>
      <c r="G199" s="9" t="s">
        <v>140</v>
      </c>
      <c r="H199" s="9" t="str">
        <f>IF(G199="","",VLOOKUP(G199,Metadata!$J$2:$K$22,2,FALSE))</f>
        <v>Lisbon Metropolitan Area</v>
      </c>
      <c r="I199" s="9" t="s">
        <v>138</v>
      </c>
      <c r="J199" s="9" t="str">
        <f>IF(I199="","",VLOOKUP(I199,Metadata!$P$2:$Q$43,2,FALSE))</f>
        <v>Europe</v>
      </c>
      <c r="K199" s="9" t="str">
        <f t="shared" si="0"/>
        <v>Portugal</v>
      </c>
      <c r="L199" s="9" t="s">
        <v>140</v>
      </c>
      <c r="M199" s="9" t="str">
        <f>IF(L199="","",VLOOKUP(L199,Metadata!$J$2:$K$22,2,FALSE))</f>
        <v>Lisbon Metropolitan Area</v>
      </c>
      <c r="N199" s="9" t="s">
        <v>141</v>
      </c>
      <c r="O199" s="9" t="s">
        <v>137</v>
      </c>
      <c r="P199" s="9" t="s">
        <v>142</v>
      </c>
      <c r="Q199" s="10" t="str">
        <f t="shared" si="1"/>
        <v>Full Office Job</v>
      </c>
      <c r="R199" s="10">
        <v>5</v>
      </c>
      <c r="S199" s="9" t="s">
        <v>161</v>
      </c>
      <c r="T199" s="9" t="s">
        <v>137</v>
      </c>
      <c r="U199" s="9" t="str">
        <f>IF(S199&lt;&gt;"",S199,IF(T199&lt;&gt;"",VLOOKUP(T199,Metadata!$S$2:$T$228,2,FALSE),""))</f>
        <v>Full-Stack Developer</v>
      </c>
      <c r="V199" s="9" t="s">
        <v>256</v>
      </c>
      <c r="W199" s="9" t="s">
        <v>137</v>
      </c>
      <c r="X199" s="9" t="s">
        <v>163</v>
      </c>
      <c r="Y199" s="9" t="s">
        <v>137</v>
      </c>
      <c r="Z199" s="9" t="s">
        <v>164</v>
      </c>
      <c r="AA199" s="9" t="s">
        <v>165</v>
      </c>
      <c r="AB199" s="9" t="s">
        <v>137</v>
      </c>
      <c r="AC199" s="9" t="s">
        <v>147</v>
      </c>
      <c r="AD199" s="9"/>
      <c r="AE199" s="9"/>
      <c r="AF199" s="9"/>
      <c r="AG199" s="9" t="s">
        <v>166</v>
      </c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 t="s">
        <v>178</v>
      </c>
      <c r="BB199" s="9"/>
      <c r="BC199" s="9"/>
      <c r="BD199" s="9"/>
      <c r="BE199" s="9"/>
      <c r="BF199" s="9"/>
      <c r="BG199" s="9"/>
      <c r="BH199" s="9"/>
      <c r="BI199" s="9"/>
      <c r="BJ199" s="9" t="s">
        <v>167</v>
      </c>
      <c r="BK199" s="9"/>
      <c r="BL199" s="9"/>
      <c r="BM199" s="9"/>
      <c r="BN199" s="9"/>
      <c r="BO199" s="9"/>
      <c r="BP199" s="9"/>
      <c r="BQ199" s="9"/>
      <c r="BR199" s="9" t="s">
        <v>247</v>
      </c>
      <c r="BS199" s="9"/>
      <c r="BT199" s="9"/>
      <c r="BU199" s="9"/>
      <c r="BV199" s="9"/>
      <c r="BW199" s="9"/>
      <c r="BX199" s="9"/>
      <c r="BY199" s="9"/>
      <c r="BZ199" s="9"/>
      <c r="CA199" s="10"/>
      <c r="CB199" s="10" t="str">
        <f t="shared" si="5"/>
        <v/>
      </c>
      <c r="CC199" s="10"/>
      <c r="CD199" s="9" t="str">
        <f t="shared" si="2"/>
        <v/>
      </c>
      <c r="CE199" s="9" t="s">
        <v>168</v>
      </c>
      <c r="CF199" s="9" t="s">
        <v>188</v>
      </c>
      <c r="CG199" s="9">
        <f>IF(CF199="","",VLOOKUP(CF199,Metadata!$D$2:$H$20,2,FALSE))</f>
        <v>17500</v>
      </c>
      <c r="CH199" s="9">
        <f>IF(CF199="","",VLOOKUP(CF199,Metadata!$D$2:$H$20,4,FALSE))</f>
        <v>15000</v>
      </c>
      <c r="CI199" s="9">
        <f>IF(CF199="","",VLOOKUP(CF199,Metadata!$D$2:$H$20,5,FALSE))</f>
        <v>20000</v>
      </c>
      <c r="CJ199" s="9">
        <f t="shared" si="3"/>
        <v>17500</v>
      </c>
      <c r="CK199" s="9" t="s">
        <v>153</v>
      </c>
      <c r="CL199" s="10">
        <v>1</v>
      </c>
      <c r="CM199" s="10">
        <v>3</v>
      </c>
      <c r="CN199" s="10">
        <v>7</v>
      </c>
      <c r="CO199" s="10">
        <v>6</v>
      </c>
      <c r="CP199" s="10">
        <v>7</v>
      </c>
      <c r="CQ199" s="10">
        <v>6</v>
      </c>
      <c r="CR199" s="10">
        <v>5</v>
      </c>
      <c r="CS199" s="10">
        <v>5</v>
      </c>
      <c r="CT199" s="10">
        <v>6</v>
      </c>
      <c r="CU199" s="10">
        <v>6</v>
      </c>
      <c r="CV199" s="10">
        <v>5</v>
      </c>
      <c r="CW199" s="10">
        <v>5</v>
      </c>
      <c r="CX199" s="10">
        <v>5</v>
      </c>
      <c r="CY199" s="10">
        <v>4</v>
      </c>
      <c r="CZ199" s="10">
        <v>5</v>
      </c>
      <c r="DA199" s="10">
        <v>2</v>
      </c>
      <c r="DB199" s="10">
        <v>4</v>
      </c>
      <c r="DC199" s="10">
        <v>4</v>
      </c>
      <c r="DD199" s="10">
        <v>5</v>
      </c>
      <c r="DE199" s="10">
        <v>6</v>
      </c>
      <c r="DF199" s="10">
        <v>6</v>
      </c>
      <c r="DG199" s="10">
        <v>6</v>
      </c>
      <c r="DH199" s="10">
        <v>7</v>
      </c>
      <c r="DI199" s="10">
        <v>6</v>
      </c>
      <c r="DJ199" s="10">
        <v>5</v>
      </c>
      <c r="DK199" s="10">
        <v>5</v>
      </c>
      <c r="DL199" s="10">
        <v>5</v>
      </c>
      <c r="DM199" s="9" t="s">
        <v>154</v>
      </c>
      <c r="DN199" s="10">
        <v>1987</v>
      </c>
      <c r="DO199" s="9">
        <f t="shared" si="4"/>
        <v>34</v>
      </c>
      <c r="DP199" s="9" t="s">
        <v>155</v>
      </c>
      <c r="DQ199" s="9" t="s">
        <v>202</v>
      </c>
      <c r="DR199" s="9" t="s">
        <v>157</v>
      </c>
      <c r="DS199" s="9" t="s">
        <v>137</v>
      </c>
      <c r="DT199" s="9" t="s">
        <v>181</v>
      </c>
      <c r="DU199" s="9" t="s">
        <v>223</v>
      </c>
      <c r="DV199" s="9" t="str">
        <f>VLOOKUP(DU199,Metadata!$B$2:$C$7,2,FALSE)</f>
        <v>3 - 6 years</v>
      </c>
    </row>
    <row r="200" spans="1:126">
      <c r="A200" s="13">
        <v>199</v>
      </c>
      <c r="B200" s="9" t="s">
        <v>135</v>
      </c>
      <c r="C200" s="9" t="str">
        <f>VLOOKUP(B200,Metadata!$M$2:$N$6,2,FALSE)</f>
        <v>Permanent Employee</v>
      </c>
      <c r="D200" s="9" t="s">
        <v>159</v>
      </c>
      <c r="E200" s="9" t="s">
        <v>137</v>
      </c>
      <c r="F200" s="9" t="s">
        <v>138</v>
      </c>
      <c r="G200" s="9" t="s">
        <v>190</v>
      </c>
      <c r="H200" s="9" t="str">
        <f>IF(G200="","",VLOOKUP(G200,Metadata!$J$2:$K$22,2,FALSE))</f>
        <v>North</v>
      </c>
      <c r="I200" s="9" t="s">
        <v>138</v>
      </c>
      <c r="J200" s="9" t="str">
        <f>IF(I200="","",VLOOKUP(I200,Metadata!$P$2:$Q$43,2,FALSE))</f>
        <v>Europe</v>
      </c>
      <c r="K200" s="9" t="str">
        <f t="shared" si="0"/>
        <v>Portugal</v>
      </c>
      <c r="L200" s="9" t="s">
        <v>190</v>
      </c>
      <c r="M200" s="9" t="str">
        <f>IF(L200="","",VLOOKUP(L200,Metadata!$J$2:$K$22,2,FALSE))</f>
        <v>North</v>
      </c>
      <c r="N200" s="9" t="s">
        <v>141</v>
      </c>
      <c r="O200" s="9" t="s">
        <v>137</v>
      </c>
      <c r="P200" s="9" t="s">
        <v>142</v>
      </c>
      <c r="Q200" s="10" t="str">
        <f t="shared" si="1"/>
        <v>Full Office Job</v>
      </c>
      <c r="R200" s="10">
        <v>3</v>
      </c>
      <c r="S200" s="9" t="s">
        <v>161</v>
      </c>
      <c r="T200" s="9" t="s">
        <v>137</v>
      </c>
      <c r="U200" s="9" t="str">
        <f>IF(S200&lt;&gt;"",S200,IF(T200&lt;&gt;"",VLOOKUP(T200,Metadata!$S$2:$T$228,2,FALSE),""))</f>
        <v>Full-Stack Developer</v>
      </c>
      <c r="V200" s="9" t="s">
        <v>174</v>
      </c>
      <c r="W200" s="9" t="s">
        <v>137</v>
      </c>
      <c r="X200" s="9" t="s">
        <v>163</v>
      </c>
      <c r="Y200" s="9" t="s">
        <v>137</v>
      </c>
      <c r="Z200" s="9" t="s">
        <v>262</v>
      </c>
      <c r="AA200" s="9" t="s">
        <v>165</v>
      </c>
      <c r="AB200" s="9" t="s">
        <v>137</v>
      </c>
      <c r="AC200" s="9" t="s">
        <v>147</v>
      </c>
      <c r="AD200" s="9"/>
      <c r="AE200" s="9"/>
      <c r="AF200" s="9"/>
      <c r="AG200" s="9" t="s">
        <v>166</v>
      </c>
      <c r="AH200" s="9"/>
      <c r="AI200" s="9"/>
      <c r="AJ200" s="9" t="s">
        <v>185</v>
      </c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 t="s">
        <v>178</v>
      </c>
      <c r="BB200" s="9"/>
      <c r="BC200" s="9"/>
      <c r="BD200" s="9"/>
      <c r="BE200" s="9"/>
      <c r="BF200" s="9"/>
      <c r="BG200" s="9"/>
      <c r="BH200" s="9"/>
      <c r="BI200" s="9"/>
      <c r="BJ200" s="9" t="s">
        <v>167</v>
      </c>
      <c r="BK200" s="9"/>
      <c r="BL200" s="9"/>
      <c r="BM200" s="9"/>
      <c r="BN200" s="9"/>
      <c r="BO200" s="9"/>
      <c r="BP200" s="9" t="s">
        <v>179</v>
      </c>
      <c r="BQ200" s="9"/>
      <c r="BR200" s="9"/>
      <c r="BS200" s="9"/>
      <c r="BT200" s="9" t="s">
        <v>370</v>
      </c>
      <c r="BU200" s="9"/>
      <c r="BV200" s="9"/>
      <c r="BW200" s="9"/>
      <c r="BX200" s="9"/>
      <c r="BY200" s="9"/>
      <c r="BZ200" s="9"/>
      <c r="CA200" s="10"/>
      <c r="CB200" s="10" t="str">
        <f t="shared" si="5"/>
        <v/>
      </c>
      <c r="CC200" s="10"/>
      <c r="CD200" s="9" t="str">
        <f t="shared" si="2"/>
        <v/>
      </c>
      <c r="CE200" s="9" t="s">
        <v>168</v>
      </c>
      <c r="CF200" s="9" t="s">
        <v>188</v>
      </c>
      <c r="CG200" s="9">
        <f>IF(CF200="","",VLOOKUP(CF200,Metadata!$D$2:$H$20,2,FALSE))</f>
        <v>17500</v>
      </c>
      <c r="CH200" s="9">
        <f>IF(CF200="","",VLOOKUP(CF200,Metadata!$D$2:$H$20,4,FALSE))</f>
        <v>15000</v>
      </c>
      <c r="CI200" s="9">
        <f>IF(CF200="","",VLOOKUP(CF200,Metadata!$D$2:$H$20,5,FALSE))</f>
        <v>20000</v>
      </c>
      <c r="CJ200" s="9">
        <f t="shared" si="3"/>
        <v>17500</v>
      </c>
      <c r="CK200" s="9" t="s">
        <v>221</v>
      </c>
      <c r="CL200" s="10">
        <v>5</v>
      </c>
      <c r="CM200" s="10">
        <v>3</v>
      </c>
      <c r="CN200" s="10">
        <v>6</v>
      </c>
      <c r="CO200" s="10">
        <v>5</v>
      </c>
      <c r="CP200" s="10">
        <v>5</v>
      </c>
      <c r="CQ200" s="10">
        <v>6</v>
      </c>
      <c r="CR200" s="10">
        <v>2</v>
      </c>
      <c r="CS200" s="10">
        <v>3</v>
      </c>
      <c r="CT200" s="10">
        <v>5</v>
      </c>
      <c r="CU200" s="10">
        <v>6</v>
      </c>
      <c r="CV200" s="10">
        <v>6</v>
      </c>
      <c r="CW200" s="10">
        <v>3</v>
      </c>
      <c r="CX200" s="10">
        <v>6</v>
      </c>
      <c r="CY200" s="10">
        <v>4</v>
      </c>
      <c r="CZ200" s="10">
        <v>5</v>
      </c>
      <c r="DA200" s="10">
        <v>3</v>
      </c>
      <c r="DB200" s="10">
        <v>2</v>
      </c>
      <c r="DC200" s="10">
        <v>4</v>
      </c>
      <c r="DD200" s="10">
        <v>2</v>
      </c>
      <c r="DE200" s="10">
        <v>4</v>
      </c>
      <c r="DF200" s="10">
        <v>6</v>
      </c>
      <c r="DG200" s="10">
        <v>5</v>
      </c>
      <c r="DH200" s="10">
        <v>4</v>
      </c>
      <c r="DI200" s="10">
        <v>2</v>
      </c>
      <c r="DJ200" s="10">
        <v>3</v>
      </c>
      <c r="DK200" s="10">
        <v>3</v>
      </c>
      <c r="DL200" s="10">
        <v>2</v>
      </c>
      <c r="DM200" s="9" t="s">
        <v>154</v>
      </c>
      <c r="DN200" s="10">
        <v>1995</v>
      </c>
      <c r="DO200" s="9">
        <f t="shared" si="4"/>
        <v>26</v>
      </c>
      <c r="DP200" s="9" t="s">
        <v>155</v>
      </c>
      <c r="DQ200" s="9" t="s">
        <v>202</v>
      </c>
      <c r="DR200" s="9" t="s">
        <v>157</v>
      </c>
      <c r="DS200" s="9" t="s">
        <v>137</v>
      </c>
      <c r="DT200" s="9" t="s">
        <v>181</v>
      </c>
      <c r="DU200" s="9" t="s">
        <v>168</v>
      </c>
      <c r="DV200" s="9" t="str">
        <f>VLOOKUP(DU200,Metadata!$B$2:$C$7,2,FALSE)</f>
        <v>0 - 3 years</v>
      </c>
    </row>
    <row r="201" spans="1:126">
      <c r="A201" s="13">
        <v>200</v>
      </c>
      <c r="B201" s="9" t="s">
        <v>135</v>
      </c>
      <c r="C201" s="9" t="str">
        <f>VLOOKUP(B201,Metadata!$M$2:$N$6,2,FALSE)</f>
        <v>Permanent Employee</v>
      </c>
      <c r="D201" s="9" t="s">
        <v>136</v>
      </c>
      <c r="E201" s="9" t="s">
        <v>137</v>
      </c>
      <c r="F201" s="9" t="s">
        <v>138</v>
      </c>
      <c r="G201" s="9" t="s">
        <v>140</v>
      </c>
      <c r="H201" s="9" t="str">
        <f>IF(G201="","",VLOOKUP(G201,Metadata!$J$2:$K$22,2,FALSE))</f>
        <v>Lisbon Metropolitan Area</v>
      </c>
      <c r="I201" s="9" t="s">
        <v>228</v>
      </c>
      <c r="J201" s="9" t="str">
        <f>IF(I201="","",VLOOKUP(I201,Metadata!$P$2:$Q$43,2,FALSE))</f>
        <v>Europe</v>
      </c>
      <c r="K201" s="9" t="str">
        <f t="shared" si="0"/>
        <v>International</v>
      </c>
      <c r="L201" s="9" t="s">
        <v>137</v>
      </c>
      <c r="M201" s="9" t="str">
        <f>IF(L201="","",VLOOKUP(L201,Metadata!$J$2:$K$22,2,FALSE))</f>
        <v/>
      </c>
      <c r="N201" s="9" t="s">
        <v>141</v>
      </c>
      <c r="O201" s="9" t="s">
        <v>137</v>
      </c>
      <c r="P201" s="9" t="s">
        <v>142</v>
      </c>
      <c r="Q201" s="10" t="str">
        <f t="shared" si="1"/>
        <v>Full Office Job</v>
      </c>
      <c r="R201" s="10">
        <v>6</v>
      </c>
      <c r="S201" s="9" t="s">
        <v>206</v>
      </c>
      <c r="T201" s="9" t="s">
        <v>137</v>
      </c>
      <c r="U201" s="9" t="str">
        <f>IF(S201&lt;&gt;"",S201,IF(T201&lt;&gt;"",VLOOKUP(T201,Metadata!$S$2:$T$228,2,FALSE),""))</f>
        <v>Mobile Apps Developer</v>
      </c>
      <c r="V201" s="9" t="s">
        <v>323</v>
      </c>
      <c r="W201" s="9" t="s">
        <v>137</v>
      </c>
      <c r="X201" s="9" t="s">
        <v>145</v>
      </c>
      <c r="Y201" s="9" t="s">
        <v>137</v>
      </c>
      <c r="Z201" s="9" t="s">
        <v>218</v>
      </c>
      <c r="AA201" s="9" t="s">
        <v>137</v>
      </c>
      <c r="AB201" s="9" t="s">
        <v>137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 t="s">
        <v>177</v>
      </c>
      <c r="AM201" s="9" t="s">
        <v>314</v>
      </c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 t="s">
        <v>198</v>
      </c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10"/>
      <c r="CB201" s="10" t="str">
        <f t="shared" si="5"/>
        <v/>
      </c>
      <c r="CC201" s="10"/>
      <c r="CD201" s="9" t="str">
        <f t="shared" si="2"/>
        <v/>
      </c>
      <c r="CE201" s="9" t="s">
        <v>168</v>
      </c>
      <c r="CF201" s="9" t="s">
        <v>245</v>
      </c>
      <c r="CG201" s="9">
        <f>IF(CF201="","",VLOOKUP(CF201,Metadata!$D$2:$H$20,2,FALSE))</f>
        <v>42500</v>
      </c>
      <c r="CH201" s="9">
        <f>IF(CF201="","",VLOOKUP(CF201,Metadata!$D$2:$H$20,4,FALSE))</f>
        <v>40000</v>
      </c>
      <c r="CI201" s="9">
        <f>IF(CF201="","",VLOOKUP(CF201,Metadata!$D$2:$H$20,5,FALSE))</f>
        <v>45000</v>
      </c>
      <c r="CJ201" s="9">
        <f t="shared" si="3"/>
        <v>42500</v>
      </c>
      <c r="CK201" s="9" t="s">
        <v>277</v>
      </c>
      <c r="CL201" s="10">
        <v>7</v>
      </c>
      <c r="CM201" s="10">
        <v>2</v>
      </c>
      <c r="CN201" s="10">
        <v>7</v>
      </c>
      <c r="CO201" s="10">
        <v>5</v>
      </c>
      <c r="CP201" s="10">
        <v>5</v>
      </c>
      <c r="CQ201" s="10">
        <v>5</v>
      </c>
      <c r="CR201" s="10">
        <v>6</v>
      </c>
      <c r="CS201" s="10">
        <v>5</v>
      </c>
      <c r="CT201" s="10">
        <v>5</v>
      </c>
      <c r="CU201" s="10">
        <v>5</v>
      </c>
      <c r="CV201" s="10">
        <v>5</v>
      </c>
      <c r="CW201" s="10">
        <v>4</v>
      </c>
      <c r="CX201" s="10">
        <v>5</v>
      </c>
      <c r="CY201" s="10">
        <v>6</v>
      </c>
      <c r="CZ201" s="10">
        <v>6</v>
      </c>
      <c r="DA201" s="10">
        <v>5</v>
      </c>
      <c r="DB201" s="10">
        <v>5</v>
      </c>
      <c r="DC201" s="10">
        <v>6</v>
      </c>
      <c r="DD201" s="10">
        <v>5</v>
      </c>
      <c r="DE201" s="10">
        <v>6</v>
      </c>
      <c r="DF201" s="10">
        <v>6</v>
      </c>
      <c r="DG201" s="10">
        <v>5</v>
      </c>
      <c r="DH201" s="10">
        <v>6</v>
      </c>
      <c r="DI201" s="10">
        <v>6</v>
      </c>
      <c r="DJ201" s="10">
        <v>3</v>
      </c>
      <c r="DK201" s="10">
        <v>4</v>
      </c>
      <c r="DL201" s="10">
        <v>5</v>
      </c>
      <c r="DM201" s="9" t="s">
        <v>154</v>
      </c>
      <c r="DN201" s="10">
        <v>1989</v>
      </c>
      <c r="DO201" s="9">
        <f t="shared" si="4"/>
        <v>32</v>
      </c>
      <c r="DP201" s="9" t="s">
        <v>155</v>
      </c>
      <c r="DQ201" s="9" t="s">
        <v>202</v>
      </c>
      <c r="DR201" s="9" t="s">
        <v>157</v>
      </c>
      <c r="DS201" s="9" t="s">
        <v>137</v>
      </c>
      <c r="DT201" s="9" t="s">
        <v>181</v>
      </c>
      <c r="DU201" s="9" t="s">
        <v>203</v>
      </c>
      <c r="DV201" s="9" t="str">
        <f>VLOOKUP(DU201,Metadata!$B$2:$C$7,2,FALSE)</f>
        <v>6+ years</v>
      </c>
    </row>
    <row r="202" spans="1:126">
      <c r="A202" s="13">
        <v>201</v>
      </c>
      <c r="B202" s="9" t="s">
        <v>135</v>
      </c>
      <c r="C202" s="9" t="str">
        <f>VLOOKUP(B202,Metadata!$M$2:$N$6,2,FALSE)</f>
        <v>Permanent Employee</v>
      </c>
      <c r="D202" s="9" t="s">
        <v>136</v>
      </c>
      <c r="E202" s="9" t="s">
        <v>137</v>
      </c>
      <c r="F202" s="9" t="s">
        <v>138</v>
      </c>
      <c r="G202" s="9" t="s">
        <v>172</v>
      </c>
      <c r="H202" s="9" t="str">
        <f>IF(G202="","",VLOOKUP(G202,Metadata!$J$2:$K$22,2,FALSE))</f>
        <v>Porto Metropolitan Area</v>
      </c>
      <c r="I202" s="9" t="s">
        <v>138</v>
      </c>
      <c r="J202" s="9" t="str">
        <f>IF(I202="","",VLOOKUP(I202,Metadata!$P$2:$Q$43,2,FALSE))</f>
        <v>Europe</v>
      </c>
      <c r="K202" s="9" t="str">
        <f t="shared" si="0"/>
        <v>Portugal</v>
      </c>
      <c r="L202" s="9" t="s">
        <v>172</v>
      </c>
      <c r="M202" s="9" t="str">
        <f>IF(L202="","",VLOOKUP(L202,Metadata!$J$2:$K$22,2,FALSE))</f>
        <v>Porto Metropolitan Area</v>
      </c>
      <c r="N202" s="9" t="s">
        <v>214</v>
      </c>
      <c r="O202" s="9" t="s">
        <v>278</v>
      </c>
      <c r="P202" s="9" t="s">
        <v>142</v>
      </c>
      <c r="Q202" s="10" t="str">
        <f t="shared" si="1"/>
        <v>Full Office Job</v>
      </c>
      <c r="R202" s="10">
        <v>6</v>
      </c>
      <c r="S202" s="9" t="s">
        <v>192</v>
      </c>
      <c r="T202" s="9" t="s">
        <v>137</v>
      </c>
      <c r="U202" s="9" t="str">
        <f>IF(S202&lt;&gt;"",S202,IF(T202&lt;&gt;"",VLOOKUP(T202,Metadata!$S$2:$T$228,2,FALSE),""))</f>
        <v>Back-End Developer</v>
      </c>
      <c r="V202" s="9" t="s">
        <v>207</v>
      </c>
      <c r="W202" s="9" t="s">
        <v>137</v>
      </c>
      <c r="X202" s="9" t="s">
        <v>163</v>
      </c>
      <c r="Y202" s="9" t="s">
        <v>137</v>
      </c>
      <c r="Z202" s="9" t="s">
        <v>262</v>
      </c>
      <c r="AA202" s="9" t="s">
        <v>165</v>
      </c>
      <c r="AB202" s="9" t="s">
        <v>137</v>
      </c>
      <c r="AC202" s="9" t="s">
        <v>147</v>
      </c>
      <c r="AD202" s="9" t="s">
        <v>148</v>
      </c>
      <c r="AE202" s="9"/>
      <c r="AF202" s="9" t="s">
        <v>243</v>
      </c>
      <c r="AG202" s="9"/>
      <c r="AH202" s="9"/>
      <c r="AI202" s="9"/>
      <c r="AJ202" s="9" t="s">
        <v>185</v>
      </c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 t="s">
        <v>199</v>
      </c>
      <c r="BM202" s="9"/>
      <c r="BN202" s="9"/>
      <c r="BO202" s="9"/>
      <c r="BP202" s="9"/>
      <c r="BQ202" s="9" t="s">
        <v>219</v>
      </c>
      <c r="BR202" s="9" t="s">
        <v>247</v>
      </c>
      <c r="BS202" s="9" t="s">
        <v>200</v>
      </c>
      <c r="BT202" s="9"/>
      <c r="BU202" s="9"/>
      <c r="BV202" s="9"/>
      <c r="BW202" s="9"/>
      <c r="BX202" s="9"/>
      <c r="BY202" s="9"/>
      <c r="BZ202" s="9"/>
      <c r="CA202" s="10"/>
      <c r="CB202" s="10" t="str">
        <f t="shared" si="5"/>
        <v/>
      </c>
      <c r="CC202" s="10"/>
      <c r="CD202" s="9" t="str">
        <f t="shared" si="2"/>
        <v/>
      </c>
      <c r="CE202" s="9" t="s">
        <v>168</v>
      </c>
      <c r="CF202" s="9" t="s">
        <v>254</v>
      </c>
      <c r="CG202" s="9">
        <f>IF(CF202="","",VLOOKUP(CF202,Metadata!$D$2:$H$20,2,FALSE))</f>
        <v>37500</v>
      </c>
      <c r="CH202" s="9">
        <f>IF(CF202="","",VLOOKUP(CF202,Metadata!$D$2:$H$20,4,FALSE))</f>
        <v>35000</v>
      </c>
      <c r="CI202" s="9">
        <f>IF(CF202="","",VLOOKUP(CF202,Metadata!$D$2:$H$20,5,FALSE))</f>
        <v>40000</v>
      </c>
      <c r="CJ202" s="9">
        <f t="shared" si="3"/>
        <v>37500</v>
      </c>
      <c r="CK202" s="9" t="s">
        <v>366</v>
      </c>
      <c r="CL202" s="10">
        <v>3</v>
      </c>
      <c r="CM202" s="10">
        <v>5</v>
      </c>
      <c r="CN202" s="10">
        <v>7</v>
      </c>
      <c r="CO202" s="10">
        <v>5</v>
      </c>
      <c r="CP202" s="10">
        <v>5</v>
      </c>
      <c r="CQ202" s="10">
        <v>7</v>
      </c>
      <c r="CR202" s="10">
        <v>5</v>
      </c>
      <c r="CS202" s="10">
        <v>7</v>
      </c>
      <c r="CT202" s="10">
        <v>7</v>
      </c>
      <c r="CU202" s="10">
        <v>6</v>
      </c>
      <c r="CV202" s="10">
        <v>5</v>
      </c>
      <c r="CW202" s="10">
        <v>5</v>
      </c>
      <c r="CX202" s="10">
        <v>6</v>
      </c>
      <c r="CY202" s="10">
        <v>5</v>
      </c>
      <c r="CZ202" s="10">
        <v>6</v>
      </c>
      <c r="DA202" s="10">
        <v>5</v>
      </c>
      <c r="DB202" s="10">
        <v>7</v>
      </c>
      <c r="DC202" s="10">
        <v>7</v>
      </c>
      <c r="DD202" s="10">
        <v>4</v>
      </c>
      <c r="DE202" s="10">
        <v>6</v>
      </c>
      <c r="DF202" s="10">
        <v>4</v>
      </c>
      <c r="DG202" s="10">
        <v>6</v>
      </c>
      <c r="DH202" s="10">
        <v>3</v>
      </c>
      <c r="DI202" s="10">
        <v>6</v>
      </c>
      <c r="DJ202" s="10">
        <v>2</v>
      </c>
      <c r="DK202" s="10">
        <v>5</v>
      </c>
      <c r="DL202" s="10">
        <v>6</v>
      </c>
      <c r="DM202" s="9" t="s">
        <v>154</v>
      </c>
      <c r="DN202" s="10">
        <v>1994</v>
      </c>
      <c r="DO202" s="9">
        <f t="shared" si="4"/>
        <v>27</v>
      </c>
      <c r="DP202" s="9" t="s">
        <v>155</v>
      </c>
      <c r="DQ202" s="9" t="s">
        <v>156</v>
      </c>
      <c r="DR202" s="9" t="s">
        <v>170</v>
      </c>
      <c r="DS202" s="9" t="s">
        <v>137</v>
      </c>
      <c r="DT202" s="9" t="s">
        <v>181</v>
      </c>
      <c r="DU202" s="9" t="s">
        <v>203</v>
      </c>
      <c r="DV202" s="9" t="str">
        <f>VLOOKUP(DU202,Metadata!$B$2:$C$7,2,FALSE)</f>
        <v>6+ years</v>
      </c>
    </row>
    <row r="203" spans="1:126">
      <c r="A203" s="13">
        <v>202</v>
      </c>
      <c r="B203" s="9" t="s">
        <v>135</v>
      </c>
      <c r="C203" s="9" t="str">
        <f>VLOOKUP(B203,Metadata!$M$2:$N$6,2,FALSE)</f>
        <v>Permanent Employee</v>
      </c>
      <c r="D203" s="9" t="s">
        <v>159</v>
      </c>
      <c r="E203" s="9" t="s">
        <v>137</v>
      </c>
      <c r="F203" s="9" t="s">
        <v>138</v>
      </c>
      <c r="G203" s="9" t="s">
        <v>291</v>
      </c>
      <c r="H203" s="9" t="str">
        <f>IF(G203="","",VLOOKUP(G203,Metadata!$J$2:$K$22,2,FALSE))</f>
        <v>Centre</v>
      </c>
      <c r="I203" s="9" t="s">
        <v>138</v>
      </c>
      <c r="J203" s="9" t="str">
        <f>IF(I203="","",VLOOKUP(I203,Metadata!$P$2:$Q$43,2,FALSE))</f>
        <v>Europe</v>
      </c>
      <c r="K203" s="9" t="str">
        <f t="shared" si="0"/>
        <v>Portugal</v>
      </c>
      <c r="L203" s="9" t="s">
        <v>172</v>
      </c>
      <c r="M203" s="9" t="str">
        <f>IF(L203="","",VLOOKUP(L203,Metadata!$J$2:$K$22,2,FALSE))</f>
        <v>Porto Metropolitan Area</v>
      </c>
      <c r="N203" s="9" t="s">
        <v>141</v>
      </c>
      <c r="O203" s="9" t="s">
        <v>137</v>
      </c>
      <c r="P203" s="9" t="s">
        <v>191</v>
      </c>
      <c r="Q203" s="10" t="str">
        <f t="shared" si="1"/>
        <v>Remote Job (full or flexible)</v>
      </c>
      <c r="R203" s="10">
        <v>5</v>
      </c>
      <c r="S203" s="9" t="s">
        <v>161</v>
      </c>
      <c r="T203" s="9" t="s">
        <v>137</v>
      </c>
      <c r="U203" s="9" t="str">
        <f>IF(S203&lt;&gt;"",S203,IF(T203&lt;&gt;"",VLOOKUP(T203,Metadata!$S$2:$T$228,2,FALSE),""))</f>
        <v>Full-Stack Developer</v>
      </c>
      <c r="V203" s="9" t="s">
        <v>309</v>
      </c>
      <c r="W203" s="9" t="s">
        <v>137</v>
      </c>
      <c r="X203" s="9" t="s">
        <v>175</v>
      </c>
      <c r="Y203" s="9" t="s">
        <v>137</v>
      </c>
      <c r="Z203" s="9" t="s">
        <v>262</v>
      </c>
      <c r="AA203" s="9" t="s">
        <v>165</v>
      </c>
      <c r="AB203" s="9" t="s">
        <v>253</v>
      </c>
      <c r="AC203" s="9" t="s">
        <v>147</v>
      </c>
      <c r="AD203" s="9" t="s">
        <v>148</v>
      </c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 t="s">
        <v>178</v>
      </c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186</v>
      </c>
      <c r="BO203" s="9"/>
      <c r="BP203" s="9"/>
      <c r="BQ203" s="9" t="s">
        <v>219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10"/>
      <c r="CB203" s="10" t="str">
        <f t="shared" si="5"/>
        <v/>
      </c>
      <c r="CC203" s="10"/>
      <c r="CD203" s="9" t="str">
        <f t="shared" si="2"/>
        <v/>
      </c>
      <c r="CE203" s="9" t="s">
        <v>151</v>
      </c>
      <c r="CF203" s="9" t="s">
        <v>254</v>
      </c>
      <c r="CG203" s="9">
        <f>IF(CF203="","",VLOOKUP(CF203,Metadata!$D$2:$H$20,2,FALSE))</f>
        <v>37500</v>
      </c>
      <c r="CH203" s="9">
        <f>IF(CF203="","",VLOOKUP(CF203,Metadata!$D$2:$H$20,4,FALSE))</f>
        <v>35000</v>
      </c>
      <c r="CI203" s="9">
        <f>IF(CF203="","",VLOOKUP(CF203,Metadata!$D$2:$H$20,5,FALSE))</f>
        <v>40000</v>
      </c>
      <c r="CJ203" s="9">
        <f t="shared" si="3"/>
        <v>37500</v>
      </c>
      <c r="CK203" s="9" t="s">
        <v>201</v>
      </c>
      <c r="CL203" s="10">
        <v>5</v>
      </c>
      <c r="CM203" s="10">
        <v>2</v>
      </c>
      <c r="CN203" s="10">
        <v>7</v>
      </c>
      <c r="CO203" s="10">
        <v>7</v>
      </c>
      <c r="CP203" s="10">
        <v>5</v>
      </c>
      <c r="CQ203" s="10">
        <v>6</v>
      </c>
      <c r="CR203" s="10">
        <v>7</v>
      </c>
      <c r="CS203" s="10">
        <v>5</v>
      </c>
      <c r="CT203" s="10">
        <v>3</v>
      </c>
      <c r="CU203" s="10">
        <v>6</v>
      </c>
      <c r="CV203" s="10">
        <v>5</v>
      </c>
      <c r="CW203" s="10">
        <v>5</v>
      </c>
      <c r="CX203" s="10">
        <v>6</v>
      </c>
      <c r="CY203" s="10">
        <v>6</v>
      </c>
      <c r="CZ203" s="10">
        <v>6</v>
      </c>
      <c r="DA203" s="10">
        <v>7</v>
      </c>
      <c r="DB203" s="10">
        <v>7</v>
      </c>
      <c r="DC203" s="10">
        <v>5</v>
      </c>
      <c r="DD203" s="10">
        <v>3</v>
      </c>
      <c r="DE203" s="10">
        <v>7</v>
      </c>
      <c r="DF203" s="10">
        <v>5</v>
      </c>
      <c r="DG203" s="10">
        <v>6</v>
      </c>
      <c r="DH203" s="10">
        <v>4</v>
      </c>
      <c r="DI203" s="10">
        <v>7</v>
      </c>
      <c r="DJ203" s="10">
        <v>1</v>
      </c>
      <c r="DK203" s="10">
        <v>5</v>
      </c>
      <c r="DL203" s="10">
        <v>5</v>
      </c>
      <c r="DM203" s="9" t="s">
        <v>154</v>
      </c>
      <c r="DN203" s="10">
        <v>1993</v>
      </c>
      <c r="DO203" s="9">
        <f t="shared" si="4"/>
        <v>28</v>
      </c>
      <c r="DP203" s="9" t="s">
        <v>155</v>
      </c>
      <c r="DQ203" s="9" t="s">
        <v>202</v>
      </c>
      <c r="DR203" s="9" t="s">
        <v>342</v>
      </c>
      <c r="DS203" s="9" t="s">
        <v>137</v>
      </c>
      <c r="DT203" s="9" t="s">
        <v>181</v>
      </c>
      <c r="DU203" s="9" t="s">
        <v>168</v>
      </c>
      <c r="DV203" s="9" t="str">
        <f>VLOOKUP(DU203,Metadata!$B$2:$C$7,2,FALSE)</f>
        <v>0 - 3 years</v>
      </c>
    </row>
    <row r="204" spans="1:126">
      <c r="A204" s="13">
        <v>203</v>
      </c>
      <c r="B204" s="9" t="s">
        <v>135</v>
      </c>
      <c r="C204" s="9" t="str">
        <f>VLOOKUP(B204,Metadata!$M$2:$N$6,2,FALSE)</f>
        <v>Permanent Employee</v>
      </c>
      <c r="D204" s="9" t="s">
        <v>136</v>
      </c>
      <c r="E204" s="9" t="s">
        <v>137</v>
      </c>
      <c r="F204" s="9" t="s">
        <v>138</v>
      </c>
      <c r="G204" s="9" t="s">
        <v>160</v>
      </c>
      <c r="H204" s="9" t="str">
        <f>IF(G204="","",VLOOKUP(G204,Metadata!$J$2:$K$22,2,FALSE))</f>
        <v>Centre</v>
      </c>
      <c r="I204" s="9" t="s">
        <v>138</v>
      </c>
      <c r="J204" s="9" t="str">
        <f>IF(I204="","",VLOOKUP(I204,Metadata!$P$2:$Q$43,2,FALSE))</f>
        <v>Europe</v>
      </c>
      <c r="K204" s="9" t="str">
        <f t="shared" si="0"/>
        <v>Portugal</v>
      </c>
      <c r="L204" s="9" t="s">
        <v>160</v>
      </c>
      <c r="M204" s="9" t="str">
        <f>IF(L204="","",VLOOKUP(L204,Metadata!$J$2:$K$22,2,FALSE))</f>
        <v>Centre</v>
      </c>
      <c r="N204" s="9" t="s">
        <v>141</v>
      </c>
      <c r="O204" s="9" t="s">
        <v>137</v>
      </c>
      <c r="P204" s="9" t="s">
        <v>142</v>
      </c>
      <c r="Q204" s="10" t="str">
        <f t="shared" si="1"/>
        <v>Full Office Job</v>
      </c>
      <c r="R204" s="10">
        <v>5</v>
      </c>
      <c r="S204" s="9" t="s">
        <v>229</v>
      </c>
      <c r="T204" s="9" t="s">
        <v>137</v>
      </c>
      <c r="U204" s="9" t="str">
        <f>IF(S204&lt;&gt;"",S204,IF(T204&lt;&gt;"",VLOOKUP(T204,Metadata!$S$2:$T$228,2,FALSE),""))</f>
        <v>Project Manager</v>
      </c>
      <c r="V204" s="9" t="s">
        <v>276</v>
      </c>
      <c r="W204" s="9" t="s">
        <v>137</v>
      </c>
      <c r="X204" s="9" t="s">
        <v>208</v>
      </c>
      <c r="Y204" s="9" t="s">
        <v>137</v>
      </c>
      <c r="Z204" s="9" t="s">
        <v>146</v>
      </c>
      <c r="AA204" s="9" t="s">
        <v>137</v>
      </c>
      <c r="AB204" s="9" t="s">
        <v>137</v>
      </c>
      <c r="AC204" s="9" t="s">
        <v>147</v>
      </c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 t="s">
        <v>150</v>
      </c>
      <c r="BZ204" s="9" t="s">
        <v>137</v>
      </c>
      <c r="CA204" s="10"/>
      <c r="CB204" s="10" t="str">
        <f t="shared" si="5"/>
        <v/>
      </c>
      <c r="CC204" s="10"/>
      <c r="CD204" s="9" t="str">
        <f t="shared" si="2"/>
        <v/>
      </c>
      <c r="CE204" s="9" t="s">
        <v>168</v>
      </c>
      <c r="CF204" s="9" t="s">
        <v>220</v>
      </c>
      <c r="CG204" s="9">
        <f>IF(CF204="","",VLOOKUP(CF204,Metadata!$D$2:$H$20,2,FALSE))</f>
        <v>27500</v>
      </c>
      <c r="CH204" s="9">
        <f>IF(CF204="","",VLOOKUP(CF204,Metadata!$D$2:$H$20,4,FALSE))</f>
        <v>25000</v>
      </c>
      <c r="CI204" s="9">
        <f>IF(CF204="","",VLOOKUP(CF204,Metadata!$D$2:$H$20,5,FALSE))</f>
        <v>30000</v>
      </c>
      <c r="CJ204" s="9">
        <f t="shared" si="3"/>
        <v>27500</v>
      </c>
      <c r="CK204" s="9" t="s">
        <v>153</v>
      </c>
      <c r="CL204" s="10">
        <v>5</v>
      </c>
      <c r="CM204" s="10">
        <v>5</v>
      </c>
      <c r="CN204" s="10">
        <v>7</v>
      </c>
      <c r="CO204" s="10">
        <v>7</v>
      </c>
      <c r="CP204" s="10">
        <v>7</v>
      </c>
      <c r="CQ204" s="10">
        <v>7</v>
      </c>
      <c r="CR204" s="10">
        <v>7</v>
      </c>
      <c r="CS204" s="10">
        <v>7</v>
      </c>
      <c r="CT204" s="10">
        <v>5</v>
      </c>
      <c r="CU204" s="10">
        <v>7</v>
      </c>
      <c r="CV204" s="10">
        <v>7</v>
      </c>
      <c r="CW204" s="10">
        <v>6</v>
      </c>
      <c r="CX204" s="10">
        <v>7</v>
      </c>
      <c r="CY204" s="10">
        <v>7</v>
      </c>
      <c r="CZ204" s="10">
        <v>7</v>
      </c>
      <c r="DA204" s="10">
        <v>5</v>
      </c>
      <c r="DB204" s="10">
        <v>6</v>
      </c>
      <c r="DC204" s="10">
        <v>7</v>
      </c>
      <c r="DD204" s="10">
        <v>5</v>
      </c>
      <c r="DE204" s="10">
        <v>7</v>
      </c>
      <c r="DF204" s="10">
        <v>7</v>
      </c>
      <c r="DG204" s="10">
        <v>7</v>
      </c>
      <c r="DH204" s="10">
        <v>6</v>
      </c>
      <c r="DI204" s="10">
        <v>7</v>
      </c>
      <c r="DJ204" s="10">
        <v>5</v>
      </c>
      <c r="DK204" s="10">
        <v>7</v>
      </c>
      <c r="DL204" s="10">
        <v>7</v>
      </c>
      <c r="DM204" s="9" t="s">
        <v>154</v>
      </c>
      <c r="DN204" s="10">
        <v>1994</v>
      </c>
      <c r="DO204" s="9">
        <f t="shared" si="4"/>
        <v>27</v>
      </c>
      <c r="DP204" s="9" t="s">
        <v>155</v>
      </c>
      <c r="DQ204" s="9" t="s">
        <v>156</v>
      </c>
      <c r="DR204" s="9" t="s">
        <v>157</v>
      </c>
      <c r="DS204" s="9" t="s">
        <v>137</v>
      </c>
      <c r="DT204" s="9" t="s">
        <v>181</v>
      </c>
      <c r="DU204" s="9" t="s">
        <v>203</v>
      </c>
      <c r="DV204" s="9" t="str">
        <f>VLOOKUP(DU204,Metadata!$B$2:$C$7,2,FALSE)</f>
        <v>6+ years</v>
      </c>
    </row>
    <row r="205" spans="1:126">
      <c r="A205" s="13">
        <v>204</v>
      </c>
      <c r="B205" s="9" t="s">
        <v>135</v>
      </c>
      <c r="C205" s="9" t="str">
        <f>VLOOKUP(B205,Metadata!$M$2:$N$6,2,FALSE)</f>
        <v>Permanent Employee</v>
      </c>
      <c r="D205" s="9" t="s">
        <v>136</v>
      </c>
      <c r="E205" s="9" t="s">
        <v>137</v>
      </c>
      <c r="F205" s="9" t="s">
        <v>138</v>
      </c>
      <c r="G205" s="9" t="s">
        <v>283</v>
      </c>
      <c r="H205" s="9" t="str">
        <f>IF(G205="","",VLOOKUP(G205,Metadata!$J$2:$K$22,2,FALSE))</f>
        <v>Lisbon Metropolitan Area</v>
      </c>
      <c r="I205" s="9" t="s">
        <v>138</v>
      </c>
      <c r="J205" s="9" t="str">
        <f>IF(I205="","",VLOOKUP(I205,Metadata!$P$2:$Q$43,2,FALSE))</f>
        <v>Europe</v>
      </c>
      <c r="K205" s="9" t="str">
        <f t="shared" si="0"/>
        <v>Portugal</v>
      </c>
      <c r="L205" s="9" t="s">
        <v>140</v>
      </c>
      <c r="M205" s="9" t="str">
        <f>IF(L205="","",VLOOKUP(L205,Metadata!$J$2:$K$22,2,FALSE))</f>
        <v>Lisbon Metropolitan Area</v>
      </c>
      <c r="N205" s="9" t="s">
        <v>141</v>
      </c>
      <c r="O205" s="9" t="s">
        <v>137</v>
      </c>
      <c r="P205" s="9" t="s">
        <v>142</v>
      </c>
      <c r="Q205" s="10" t="str">
        <f t="shared" si="1"/>
        <v>Full Office Job</v>
      </c>
      <c r="R205" s="10">
        <v>5</v>
      </c>
      <c r="S205" s="9" t="s">
        <v>192</v>
      </c>
      <c r="T205" s="9" t="s">
        <v>137</v>
      </c>
      <c r="U205" s="9" t="str">
        <f>IF(S205&lt;&gt;"",S205,IF(T205&lt;&gt;"",VLOOKUP(T205,Metadata!$S$2:$T$228,2,FALSE),""))</f>
        <v>Back-End Developer</v>
      </c>
      <c r="V205" s="9" t="s">
        <v>207</v>
      </c>
      <c r="W205" s="9" t="s">
        <v>137</v>
      </c>
      <c r="X205" s="9" t="s">
        <v>208</v>
      </c>
      <c r="Y205" s="9" t="s">
        <v>137</v>
      </c>
      <c r="Z205" s="9" t="s">
        <v>262</v>
      </c>
      <c r="AA205" s="9" t="s">
        <v>137</v>
      </c>
      <c r="AB205" s="9" t="s">
        <v>137</v>
      </c>
      <c r="AC205" s="9" t="s">
        <v>147</v>
      </c>
      <c r="AD205" s="9"/>
      <c r="AE205" s="9"/>
      <c r="AF205" s="9"/>
      <c r="AG205" s="9" t="s">
        <v>166</v>
      </c>
      <c r="AH205" s="9"/>
      <c r="AI205" s="9"/>
      <c r="AJ205" s="9" t="s">
        <v>185</v>
      </c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 t="s">
        <v>199</v>
      </c>
      <c r="BM205" s="9"/>
      <c r="BN205" s="9"/>
      <c r="BO205" s="9"/>
      <c r="BP205" s="9" t="s">
        <v>179</v>
      </c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10"/>
      <c r="CB205" s="10" t="str">
        <f t="shared" si="5"/>
        <v/>
      </c>
      <c r="CC205" s="10"/>
      <c r="CD205" s="9" t="str">
        <f t="shared" si="2"/>
        <v/>
      </c>
      <c r="CE205" s="9" t="s">
        <v>232</v>
      </c>
      <c r="CF205" s="9" t="s">
        <v>188</v>
      </c>
      <c r="CG205" s="9">
        <f>IF(CF205="","",VLOOKUP(CF205,Metadata!$D$2:$H$20,2,FALSE))</f>
        <v>17500</v>
      </c>
      <c r="CH205" s="9">
        <f>IF(CF205="","",VLOOKUP(CF205,Metadata!$D$2:$H$20,4,FALSE))</f>
        <v>15000</v>
      </c>
      <c r="CI205" s="9">
        <f>IF(CF205="","",VLOOKUP(CF205,Metadata!$D$2:$H$20,5,FALSE))</f>
        <v>20000</v>
      </c>
      <c r="CJ205" s="9">
        <f t="shared" si="3"/>
        <v>17500</v>
      </c>
      <c r="CK205" s="9" t="s">
        <v>153</v>
      </c>
      <c r="CL205" s="10">
        <v>2</v>
      </c>
      <c r="CM205" s="10">
        <v>2</v>
      </c>
      <c r="CN205" s="10">
        <v>5</v>
      </c>
      <c r="CO205" s="10">
        <v>4</v>
      </c>
      <c r="CP205" s="10">
        <v>6</v>
      </c>
      <c r="CQ205" s="10">
        <v>6</v>
      </c>
      <c r="CR205" s="10">
        <v>6</v>
      </c>
      <c r="CS205" s="10">
        <v>6</v>
      </c>
      <c r="CT205" s="10">
        <v>6</v>
      </c>
      <c r="CU205" s="10">
        <v>6</v>
      </c>
      <c r="CV205" s="10">
        <v>6</v>
      </c>
      <c r="CW205" s="10">
        <v>6</v>
      </c>
      <c r="CX205" s="10">
        <v>6</v>
      </c>
      <c r="CY205" s="10">
        <v>6</v>
      </c>
      <c r="CZ205" s="10">
        <v>5</v>
      </c>
      <c r="DA205" s="10">
        <v>6</v>
      </c>
      <c r="DB205" s="10">
        <v>6</v>
      </c>
      <c r="DC205" s="10">
        <v>6</v>
      </c>
      <c r="DD205" s="10">
        <v>4</v>
      </c>
      <c r="DE205" s="10">
        <v>6</v>
      </c>
      <c r="DF205" s="10">
        <v>6</v>
      </c>
      <c r="DG205" s="10">
        <v>7</v>
      </c>
      <c r="DH205" s="10">
        <v>7</v>
      </c>
      <c r="DI205" s="10">
        <v>4</v>
      </c>
      <c r="DJ205" s="10">
        <v>5</v>
      </c>
      <c r="DK205" s="10">
        <v>5</v>
      </c>
      <c r="DL205" s="10">
        <v>7</v>
      </c>
      <c r="DM205" s="9" t="s">
        <v>154</v>
      </c>
      <c r="DN205" s="10">
        <v>1980</v>
      </c>
      <c r="DO205" s="9">
        <f t="shared" si="4"/>
        <v>41</v>
      </c>
      <c r="DP205" s="9" t="s">
        <v>155</v>
      </c>
      <c r="DQ205" s="9" t="s">
        <v>227</v>
      </c>
      <c r="DR205" s="9" t="s">
        <v>157</v>
      </c>
      <c r="DS205" s="9" t="s">
        <v>137</v>
      </c>
      <c r="DT205" s="9" t="s">
        <v>181</v>
      </c>
      <c r="DU205" s="9" t="s">
        <v>158</v>
      </c>
      <c r="DV205" s="9" t="str">
        <f>VLOOKUP(DU205,Metadata!$B$2:$C$7,2,FALSE)</f>
        <v>6+ years</v>
      </c>
    </row>
    <row r="206" spans="1:126">
      <c r="A206" s="13">
        <v>205</v>
      </c>
      <c r="B206" s="9" t="s">
        <v>135</v>
      </c>
      <c r="C206" s="9" t="str">
        <f>VLOOKUP(B206,Metadata!$M$2:$N$6,2,FALSE)</f>
        <v>Permanent Employee</v>
      </c>
      <c r="D206" s="9" t="s">
        <v>136</v>
      </c>
      <c r="E206" s="9" t="s">
        <v>137</v>
      </c>
      <c r="F206" s="9" t="s">
        <v>138</v>
      </c>
      <c r="G206" s="9" t="s">
        <v>291</v>
      </c>
      <c r="H206" s="9" t="str">
        <f>IF(G206="","",VLOOKUP(G206,Metadata!$J$2:$K$22,2,FALSE))</f>
        <v>Centre</v>
      </c>
      <c r="I206" s="9" t="s">
        <v>320</v>
      </c>
      <c r="J206" s="9" t="str">
        <f>IF(I206="","",VLOOKUP(I206,Metadata!$P$2:$Q$43,2,FALSE))</f>
        <v>Europe</v>
      </c>
      <c r="K206" s="9" t="str">
        <f t="shared" si="0"/>
        <v>International</v>
      </c>
      <c r="L206" s="9" t="s">
        <v>137</v>
      </c>
      <c r="M206" s="9" t="str">
        <f>IF(L206="","",VLOOKUP(L206,Metadata!$J$2:$K$22,2,FALSE))</f>
        <v/>
      </c>
      <c r="N206" s="9" t="s">
        <v>205</v>
      </c>
      <c r="O206" s="9" t="s">
        <v>137</v>
      </c>
      <c r="P206" s="9" t="s">
        <v>137</v>
      </c>
      <c r="Q206" s="10" t="str">
        <f t="shared" si="1"/>
        <v>Full Office Job</v>
      </c>
      <c r="R206" s="10">
        <v>5</v>
      </c>
      <c r="S206" s="9" t="s">
        <v>229</v>
      </c>
      <c r="T206" s="9" t="s">
        <v>137</v>
      </c>
      <c r="U206" s="9" t="str">
        <f>IF(S206&lt;&gt;"",S206,IF(T206&lt;&gt;"",VLOOKUP(T206,Metadata!$S$2:$T$228,2,FALSE),""))</f>
        <v>Project Manager</v>
      </c>
      <c r="V206" s="9" t="s">
        <v>317</v>
      </c>
      <c r="W206" s="9" t="s">
        <v>137</v>
      </c>
      <c r="X206" s="9" t="s">
        <v>145</v>
      </c>
      <c r="Y206" s="9" t="s">
        <v>137</v>
      </c>
      <c r="Z206" s="9" t="s">
        <v>224</v>
      </c>
      <c r="AA206" s="9" t="s">
        <v>137</v>
      </c>
      <c r="AB206" s="9" t="s">
        <v>137</v>
      </c>
      <c r="AC206" s="9"/>
      <c r="AD206" s="9"/>
      <c r="AE206" s="9"/>
      <c r="AF206" s="9" t="s">
        <v>243</v>
      </c>
      <c r="AG206" s="9"/>
      <c r="AH206" s="9" t="s">
        <v>176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 t="s">
        <v>150</v>
      </c>
      <c r="BZ206" s="9" t="s">
        <v>137</v>
      </c>
      <c r="CA206" s="10"/>
      <c r="CB206" s="10" t="str">
        <f t="shared" si="5"/>
        <v/>
      </c>
      <c r="CC206" s="10"/>
      <c r="CD206" s="9" t="str">
        <f t="shared" si="2"/>
        <v/>
      </c>
      <c r="CE206" s="9" t="s">
        <v>232</v>
      </c>
      <c r="CF206" s="9" t="s">
        <v>169</v>
      </c>
      <c r="CG206" s="9">
        <f>IF(CF206="","",VLOOKUP(CF206,Metadata!$D$2:$H$20,2,FALSE))</f>
        <v>12500</v>
      </c>
      <c r="CH206" s="9">
        <f>IF(CF206="","",VLOOKUP(CF206,Metadata!$D$2:$H$20,4,FALSE))</f>
        <v>0</v>
      </c>
      <c r="CI206" s="9">
        <f>IF(CF206="","",VLOOKUP(CF206,Metadata!$D$2:$H$20,5,FALSE))</f>
        <v>15000</v>
      </c>
      <c r="CJ206" s="9">
        <f t="shared" si="3"/>
        <v>12500</v>
      </c>
      <c r="CK206" s="9" t="s">
        <v>189</v>
      </c>
      <c r="CL206" s="10">
        <v>3</v>
      </c>
      <c r="CM206" s="10">
        <v>5</v>
      </c>
      <c r="CN206" s="10">
        <v>6</v>
      </c>
      <c r="CO206" s="10">
        <v>5</v>
      </c>
      <c r="CP206" s="10">
        <v>5</v>
      </c>
      <c r="CQ206" s="10">
        <v>6</v>
      </c>
      <c r="CR206" s="10">
        <v>4</v>
      </c>
      <c r="CS206" s="10">
        <v>6</v>
      </c>
      <c r="CT206" s="10">
        <v>5</v>
      </c>
      <c r="CU206" s="10">
        <v>5</v>
      </c>
      <c r="CV206" s="10">
        <v>5</v>
      </c>
      <c r="CW206" s="10">
        <v>5</v>
      </c>
      <c r="CX206" s="10">
        <v>5</v>
      </c>
      <c r="CY206" s="10">
        <v>5</v>
      </c>
      <c r="CZ206" s="10">
        <v>6</v>
      </c>
      <c r="DA206" s="10">
        <v>5</v>
      </c>
      <c r="DB206" s="10">
        <v>5</v>
      </c>
      <c r="DC206" s="10">
        <v>6</v>
      </c>
      <c r="DD206" s="10">
        <v>4</v>
      </c>
      <c r="DE206" s="10">
        <v>5</v>
      </c>
      <c r="DF206" s="10">
        <v>5</v>
      </c>
      <c r="DG206" s="10">
        <v>5</v>
      </c>
      <c r="DH206" s="10">
        <v>5</v>
      </c>
      <c r="DI206" s="10">
        <v>5</v>
      </c>
      <c r="DJ206" s="10">
        <v>6</v>
      </c>
      <c r="DK206" s="10">
        <v>6</v>
      </c>
      <c r="DL206" s="10">
        <v>4</v>
      </c>
      <c r="DM206" s="9" t="s">
        <v>154</v>
      </c>
      <c r="DN206" s="10">
        <v>1993</v>
      </c>
      <c r="DO206" s="9">
        <f t="shared" si="4"/>
        <v>28</v>
      </c>
      <c r="DP206" s="9" t="s">
        <v>155</v>
      </c>
      <c r="DQ206" s="9" t="s">
        <v>202</v>
      </c>
      <c r="DR206" s="9" t="s">
        <v>170</v>
      </c>
      <c r="DS206" s="9" t="s">
        <v>137</v>
      </c>
      <c r="DT206" s="9" t="s">
        <v>181</v>
      </c>
      <c r="DU206" s="9" t="s">
        <v>168</v>
      </c>
      <c r="DV206" s="9" t="str">
        <f>VLOOKUP(DU206,Metadata!$B$2:$C$7,2,FALSE)</f>
        <v>0 - 3 years</v>
      </c>
    </row>
    <row r="207" spans="1:126">
      <c r="A207" s="13">
        <v>206</v>
      </c>
      <c r="B207" s="9" t="s">
        <v>135</v>
      </c>
      <c r="C207" s="9" t="str">
        <f>VLOOKUP(B207,Metadata!$M$2:$N$6,2,FALSE)</f>
        <v>Permanent Employee</v>
      </c>
      <c r="D207" s="9" t="s">
        <v>159</v>
      </c>
      <c r="E207" s="9" t="s">
        <v>137</v>
      </c>
      <c r="F207" s="9" t="s">
        <v>138</v>
      </c>
      <c r="G207" s="9" t="s">
        <v>275</v>
      </c>
      <c r="H207" s="9" t="str">
        <f>IF(G207="","",VLOOKUP(G207,Metadata!$J$2:$K$22,2,FALSE))</f>
        <v>Centre</v>
      </c>
      <c r="I207" s="9" t="s">
        <v>228</v>
      </c>
      <c r="J207" s="9" t="str">
        <f>IF(I207="","",VLOOKUP(I207,Metadata!$P$2:$Q$43,2,FALSE))</f>
        <v>Europe</v>
      </c>
      <c r="K207" s="9" t="str">
        <f t="shared" si="0"/>
        <v>International</v>
      </c>
      <c r="L207" s="9" t="s">
        <v>137</v>
      </c>
      <c r="M207" s="9" t="str">
        <f>IF(L207="","",VLOOKUP(L207,Metadata!$J$2:$K$22,2,FALSE))</f>
        <v/>
      </c>
      <c r="N207" s="9" t="s">
        <v>141</v>
      </c>
      <c r="O207" s="9" t="s">
        <v>137</v>
      </c>
      <c r="P207" s="9" t="s">
        <v>191</v>
      </c>
      <c r="Q207" s="10" t="str">
        <f t="shared" si="1"/>
        <v>Remote Job (full or flexible)</v>
      </c>
      <c r="R207" s="10">
        <v>7</v>
      </c>
      <c r="S207" s="9" t="s">
        <v>216</v>
      </c>
      <c r="T207" s="9" t="s">
        <v>137</v>
      </c>
      <c r="U207" s="9" t="str">
        <f>IF(S207&lt;&gt;"",S207,IF(T207&lt;&gt;"",VLOOKUP(T207,Metadata!$S$2:$T$228,2,FALSE),""))</f>
        <v>Front-End Developer</v>
      </c>
      <c r="V207" s="9" t="s">
        <v>261</v>
      </c>
      <c r="W207" s="9" t="s">
        <v>137</v>
      </c>
      <c r="X207" s="9" t="s">
        <v>175</v>
      </c>
      <c r="Y207" s="9" t="s">
        <v>137</v>
      </c>
      <c r="Z207" s="9" t="s">
        <v>262</v>
      </c>
      <c r="AA207" s="9" t="s">
        <v>165</v>
      </c>
      <c r="AB207" s="9" t="s">
        <v>253</v>
      </c>
      <c r="AC207" s="9"/>
      <c r="AD207" s="9"/>
      <c r="AE207" s="9"/>
      <c r="AF207" s="9"/>
      <c r="AG207" s="9"/>
      <c r="AH207" s="9"/>
      <c r="AI207" s="9"/>
      <c r="AJ207" s="9" t="s">
        <v>185</v>
      </c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 t="s">
        <v>178</v>
      </c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 t="s">
        <v>186</v>
      </c>
      <c r="BO207" s="9"/>
      <c r="BP207" s="9"/>
      <c r="BQ207" s="9"/>
      <c r="BR207" s="9"/>
      <c r="BS207" s="9" t="s">
        <v>200</v>
      </c>
      <c r="BT207" s="9"/>
      <c r="BU207" s="9"/>
      <c r="BV207" s="9"/>
      <c r="BW207" s="9"/>
      <c r="BX207" s="9"/>
      <c r="BY207" s="9"/>
      <c r="BZ207" s="9"/>
      <c r="CA207" s="10"/>
      <c r="CB207" s="10" t="str">
        <f t="shared" si="5"/>
        <v/>
      </c>
      <c r="CC207" s="10"/>
      <c r="CD207" s="9" t="str">
        <f t="shared" si="2"/>
        <v/>
      </c>
      <c r="CE207" s="9" t="s">
        <v>232</v>
      </c>
      <c r="CF207" s="9" t="s">
        <v>245</v>
      </c>
      <c r="CG207" s="9">
        <f>IF(CF207="","",VLOOKUP(CF207,Metadata!$D$2:$H$20,2,FALSE))</f>
        <v>42500</v>
      </c>
      <c r="CH207" s="9">
        <f>IF(CF207="","",VLOOKUP(CF207,Metadata!$D$2:$H$20,4,FALSE))</f>
        <v>40000</v>
      </c>
      <c r="CI207" s="9">
        <f>IF(CF207="","",VLOOKUP(CF207,Metadata!$D$2:$H$20,5,FALSE))</f>
        <v>45000</v>
      </c>
      <c r="CJ207" s="9">
        <f t="shared" si="3"/>
        <v>42500</v>
      </c>
      <c r="CK207" s="9" t="s">
        <v>221</v>
      </c>
      <c r="CL207" s="10">
        <v>5</v>
      </c>
      <c r="CM207" s="10">
        <v>2</v>
      </c>
      <c r="CN207" s="10">
        <v>7</v>
      </c>
      <c r="CO207" s="10">
        <v>7</v>
      </c>
      <c r="CP207" s="10">
        <v>5</v>
      </c>
      <c r="CQ207" s="10">
        <v>7</v>
      </c>
      <c r="CR207" s="10">
        <v>7</v>
      </c>
      <c r="CS207" s="10">
        <v>6</v>
      </c>
      <c r="CT207" s="10">
        <v>6</v>
      </c>
      <c r="CU207" s="10">
        <v>7</v>
      </c>
      <c r="CV207" s="10">
        <v>6</v>
      </c>
      <c r="CW207" s="10">
        <v>5</v>
      </c>
      <c r="CX207" s="10">
        <v>6</v>
      </c>
      <c r="CY207" s="10">
        <v>3</v>
      </c>
      <c r="CZ207" s="10">
        <v>7</v>
      </c>
      <c r="DA207" s="10">
        <v>3</v>
      </c>
      <c r="DB207" s="10">
        <v>2</v>
      </c>
      <c r="DC207" s="10">
        <v>6</v>
      </c>
      <c r="DD207" s="10">
        <v>3</v>
      </c>
      <c r="DE207" s="10">
        <v>7</v>
      </c>
      <c r="DF207" s="10">
        <v>6</v>
      </c>
      <c r="DG207" s="10">
        <v>6</v>
      </c>
      <c r="DH207" s="10">
        <v>3</v>
      </c>
      <c r="DI207" s="10">
        <v>4</v>
      </c>
      <c r="DJ207" s="10">
        <v>2</v>
      </c>
      <c r="DK207" s="10">
        <v>6</v>
      </c>
      <c r="DL207" s="10">
        <v>2</v>
      </c>
      <c r="DM207" s="9" t="s">
        <v>154</v>
      </c>
      <c r="DN207" s="10">
        <v>1983</v>
      </c>
      <c r="DO207" s="9">
        <f t="shared" si="4"/>
        <v>38</v>
      </c>
      <c r="DP207" s="9" t="s">
        <v>155</v>
      </c>
      <c r="DQ207" s="9" t="s">
        <v>156</v>
      </c>
      <c r="DR207" s="9" t="s">
        <v>157</v>
      </c>
      <c r="DS207" s="9" t="s">
        <v>137</v>
      </c>
      <c r="DT207" s="9" t="s">
        <v>181</v>
      </c>
      <c r="DU207" s="9" t="s">
        <v>223</v>
      </c>
      <c r="DV207" s="9" t="str">
        <f>VLOOKUP(DU207,Metadata!$B$2:$C$7,2,FALSE)</f>
        <v>3 - 6 years</v>
      </c>
    </row>
    <row r="208" spans="1:126">
      <c r="A208" s="13">
        <v>207</v>
      </c>
      <c r="B208" s="9" t="s">
        <v>135</v>
      </c>
      <c r="C208" s="9" t="str">
        <f>VLOOKUP(B208,Metadata!$M$2:$N$6,2,FALSE)</f>
        <v>Permanent Employee</v>
      </c>
      <c r="D208" s="9" t="s">
        <v>136</v>
      </c>
      <c r="E208" s="9" t="s">
        <v>137</v>
      </c>
      <c r="F208" s="9" t="s">
        <v>138</v>
      </c>
      <c r="G208" s="9" t="s">
        <v>172</v>
      </c>
      <c r="H208" s="9" t="str">
        <f>IF(G208="","",VLOOKUP(G208,Metadata!$J$2:$K$22,2,FALSE))</f>
        <v>Porto Metropolitan Area</v>
      </c>
      <c r="I208" s="9" t="s">
        <v>138</v>
      </c>
      <c r="J208" s="9" t="str">
        <f>IF(I208="","",VLOOKUP(I208,Metadata!$P$2:$Q$43,2,FALSE))</f>
        <v>Europe</v>
      </c>
      <c r="K208" s="9" t="str">
        <f t="shared" si="0"/>
        <v>Portugal</v>
      </c>
      <c r="L208" s="9" t="s">
        <v>172</v>
      </c>
      <c r="M208" s="9" t="str">
        <f>IF(L208="","",VLOOKUP(L208,Metadata!$J$2:$K$22,2,FALSE))</f>
        <v>Porto Metropolitan Area</v>
      </c>
      <c r="N208" s="9" t="s">
        <v>141</v>
      </c>
      <c r="O208" s="9" t="s">
        <v>137</v>
      </c>
      <c r="P208" s="9" t="s">
        <v>142</v>
      </c>
      <c r="Q208" s="10" t="str">
        <f t="shared" si="1"/>
        <v>Full Office Job</v>
      </c>
      <c r="R208" s="10">
        <v>4</v>
      </c>
      <c r="S208" s="9" t="s">
        <v>192</v>
      </c>
      <c r="T208" s="9" t="s">
        <v>137</v>
      </c>
      <c r="U208" s="9" t="str">
        <f>IF(S208&lt;&gt;"",S208,IF(T208&lt;&gt;"",VLOOKUP(T208,Metadata!$S$2:$T$228,2,FALSE),""))</f>
        <v>Back-End Developer</v>
      </c>
      <c r="V208" s="9" t="s">
        <v>217</v>
      </c>
      <c r="W208" s="9" t="s">
        <v>137</v>
      </c>
      <c r="X208" s="9" t="s">
        <v>163</v>
      </c>
      <c r="Y208" s="9" t="s">
        <v>137</v>
      </c>
      <c r="Z208" s="9" t="s">
        <v>184</v>
      </c>
      <c r="AA208" s="9" t="s">
        <v>137</v>
      </c>
      <c r="AB208" s="9" t="s">
        <v>137</v>
      </c>
      <c r="AC208" s="9"/>
      <c r="AD208" s="9"/>
      <c r="AE208" s="9" t="s">
        <v>194</v>
      </c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 t="s">
        <v>198</v>
      </c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10"/>
      <c r="CB208" s="10" t="str">
        <f t="shared" si="5"/>
        <v/>
      </c>
      <c r="CC208" s="10"/>
      <c r="CD208" s="9" t="str">
        <f t="shared" si="2"/>
        <v/>
      </c>
      <c r="CE208" s="9" t="s">
        <v>232</v>
      </c>
      <c r="CF208" s="9" t="s">
        <v>188</v>
      </c>
      <c r="CG208" s="9">
        <f>IF(CF208="","",VLOOKUP(CF208,Metadata!$D$2:$H$20,2,FALSE))</f>
        <v>17500</v>
      </c>
      <c r="CH208" s="9">
        <f>IF(CF208="","",VLOOKUP(CF208,Metadata!$D$2:$H$20,4,FALSE))</f>
        <v>15000</v>
      </c>
      <c r="CI208" s="9">
        <f>IF(CF208="","",VLOOKUP(CF208,Metadata!$D$2:$H$20,5,FALSE))</f>
        <v>20000</v>
      </c>
      <c r="CJ208" s="9">
        <f t="shared" si="3"/>
        <v>17500</v>
      </c>
      <c r="CK208" s="9" t="s">
        <v>153</v>
      </c>
      <c r="CL208" s="10">
        <v>7</v>
      </c>
      <c r="CM208" s="10">
        <v>2</v>
      </c>
      <c r="CN208" s="10">
        <v>1</v>
      </c>
      <c r="CO208" s="10">
        <v>7</v>
      </c>
      <c r="CP208" s="10">
        <v>6</v>
      </c>
      <c r="CQ208" s="10">
        <v>7</v>
      </c>
      <c r="CR208" s="10">
        <v>5</v>
      </c>
      <c r="CS208" s="10">
        <v>7</v>
      </c>
      <c r="CT208" s="10">
        <v>7</v>
      </c>
      <c r="CU208" s="10">
        <v>4</v>
      </c>
      <c r="CV208" s="10">
        <v>4</v>
      </c>
      <c r="CW208" s="10">
        <v>1</v>
      </c>
      <c r="CX208" s="10">
        <v>3</v>
      </c>
      <c r="CY208" s="10">
        <v>3</v>
      </c>
      <c r="CZ208" s="10">
        <v>4</v>
      </c>
      <c r="DA208" s="10">
        <v>5</v>
      </c>
      <c r="DB208" s="10">
        <v>4</v>
      </c>
      <c r="DC208" s="10">
        <v>6</v>
      </c>
      <c r="DD208" s="10">
        <v>4</v>
      </c>
      <c r="DE208" s="10">
        <v>7</v>
      </c>
      <c r="DF208" s="10">
        <v>7</v>
      </c>
      <c r="DG208" s="10">
        <v>7</v>
      </c>
      <c r="DH208" s="10">
        <v>4</v>
      </c>
      <c r="DI208" s="10">
        <v>5</v>
      </c>
      <c r="DJ208" s="10">
        <v>4</v>
      </c>
      <c r="DK208" s="10">
        <v>4</v>
      </c>
      <c r="DL208" s="10">
        <v>4</v>
      </c>
      <c r="DM208" s="9" t="s">
        <v>154</v>
      </c>
      <c r="DN208" s="10">
        <v>1996</v>
      </c>
      <c r="DO208" s="9">
        <f t="shared" si="4"/>
        <v>25</v>
      </c>
      <c r="DP208" s="9" t="s">
        <v>155</v>
      </c>
      <c r="DQ208" s="9" t="s">
        <v>156</v>
      </c>
      <c r="DR208" s="9" t="s">
        <v>342</v>
      </c>
      <c r="DS208" s="9" t="s">
        <v>137</v>
      </c>
      <c r="DT208" s="9" t="s">
        <v>181</v>
      </c>
      <c r="DU208" s="9" t="s">
        <v>233</v>
      </c>
      <c r="DV208" s="9" t="str">
        <f>VLOOKUP(DU208,Metadata!$B$2:$C$7,2,FALSE)</f>
        <v>0 - 3 years</v>
      </c>
    </row>
    <row r="209" spans="1:126">
      <c r="A209" s="13">
        <v>208</v>
      </c>
      <c r="B209" s="9" t="s">
        <v>135</v>
      </c>
      <c r="C209" s="9" t="str">
        <f>VLOOKUP(B209,Metadata!$M$2:$N$6,2,FALSE)</f>
        <v>Permanent Employee</v>
      </c>
      <c r="D209" s="9" t="s">
        <v>159</v>
      </c>
      <c r="E209" s="9" t="s">
        <v>137</v>
      </c>
      <c r="F209" s="9" t="s">
        <v>138</v>
      </c>
      <c r="G209" s="9" t="s">
        <v>213</v>
      </c>
      <c r="H209" s="9" t="str">
        <f>IF(G209="","",VLOOKUP(G209,Metadata!$J$2:$K$22,2,FALSE))</f>
        <v>Centre</v>
      </c>
      <c r="I209" s="9" t="s">
        <v>138</v>
      </c>
      <c r="J209" s="9" t="str">
        <f>IF(I209="","",VLOOKUP(I209,Metadata!$P$2:$Q$43,2,FALSE))</f>
        <v>Europe</v>
      </c>
      <c r="K209" s="9" t="str">
        <f t="shared" si="0"/>
        <v>Portugal</v>
      </c>
      <c r="L209" s="9" t="s">
        <v>213</v>
      </c>
      <c r="M209" s="9" t="str">
        <f>IF(L209="","",VLOOKUP(L209,Metadata!$J$2:$K$22,2,FALSE))</f>
        <v>Centre</v>
      </c>
      <c r="N209" s="9" t="s">
        <v>214</v>
      </c>
      <c r="O209" s="9" t="s">
        <v>259</v>
      </c>
      <c r="P209" s="9" t="s">
        <v>142</v>
      </c>
      <c r="Q209" s="10" t="str">
        <f t="shared" si="1"/>
        <v>Full Office Job</v>
      </c>
      <c r="R209" s="10">
        <v>4</v>
      </c>
      <c r="S209" s="9" t="s">
        <v>192</v>
      </c>
      <c r="T209" s="9" t="s">
        <v>137</v>
      </c>
      <c r="U209" s="9" t="str">
        <f>IF(S209&lt;&gt;"",S209,IF(T209&lt;&gt;"",VLOOKUP(T209,Metadata!$S$2:$T$228,2,FALSE),""))</f>
        <v>Back-End Developer</v>
      </c>
      <c r="V209" s="9" t="s">
        <v>137</v>
      </c>
      <c r="W209" s="9" t="s">
        <v>137</v>
      </c>
      <c r="X209" s="9" t="s">
        <v>269</v>
      </c>
      <c r="Y209" s="9" t="s">
        <v>137</v>
      </c>
      <c r="Z209" s="9" t="s">
        <v>262</v>
      </c>
      <c r="AA209" s="9" t="s">
        <v>165</v>
      </c>
      <c r="AB209" s="9" t="s">
        <v>137</v>
      </c>
      <c r="AC209" s="9"/>
      <c r="AD209" s="9"/>
      <c r="AE209" s="9"/>
      <c r="AF209" s="9"/>
      <c r="AG209" s="9"/>
      <c r="AH209" s="9"/>
      <c r="AI209" s="9"/>
      <c r="AJ209" s="9"/>
      <c r="AK209" s="9" t="s">
        <v>302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 t="s">
        <v>303</v>
      </c>
      <c r="BN209" s="9" t="s">
        <v>186</v>
      </c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10"/>
      <c r="CB209" s="10" t="str">
        <f t="shared" si="5"/>
        <v/>
      </c>
      <c r="CC209" s="10"/>
      <c r="CD209" s="9" t="str">
        <f t="shared" si="2"/>
        <v/>
      </c>
      <c r="CE209" s="9" t="s">
        <v>151</v>
      </c>
      <c r="CF209" s="9" t="s">
        <v>245</v>
      </c>
      <c r="CG209" s="9">
        <f>IF(CF209="","",VLOOKUP(CF209,Metadata!$D$2:$H$20,2,FALSE))</f>
        <v>42500</v>
      </c>
      <c r="CH209" s="9">
        <f>IF(CF209="","",VLOOKUP(CF209,Metadata!$D$2:$H$20,4,FALSE))</f>
        <v>40000</v>
      </c>
      <c r="CI209" s="9">
        <f>IF(CF209="","",VLOOKUP(CF209,Metadata!$D$2:$H$20,5,FALSE))</f>
        <v>45000</v>
      </c>
      <c r="CJ209" s="9">
        <f t="shared" si="3"/>
        <v>42500</v>
      </c>
      <c r="CK209" s="9" t="s">
        <v>201</v>
      </c>
      <c r="CL209" s="10">
        <v>6</v>
      </c>
      <c r="CM209" s="10">
        <v>3</v>
      </c>
      <c r="CN209" s="10">
        <v>6</v>
      </c>
      <c r="CO209" s="10">
        <v>5</v>
      </c>
      <c r="CP209" s="10">
        <v>5</v>
      </c>
      <c r="CQ209" s="10">
        <v>6</v>
      </c>
      <c r="CR209" s="10">
        <v>4</v>
      </c>
      <c r="CS209" s="10">
        <v>6</v>
      </c>
      <c r="CT209" s="10">
        <v>7</v>
      </c>
      <c r="CU209" s="10">
        <v>3</v>
      </c>
      <c r="CV209" s="10">
        <v>4</v>
      </c>
      <c r="CW209" s="10">
        <v>4</v>
      </c>
      <c r="CX209" s="10">
        <v>5</v>
      </c>
      <c r="CY209" s="10">
        <v>2</v>
      </c>
      <c r="CZ209" s="10">
        <v>3</v>
      </c>
      <c r="DA209" s="10">
        <v>7</v>
      </c>
      <c r="DB209" s="10">
        <v>1</v>
      </c>
      <c r="DC209" s="10">
        <v>7</v>
      </c>
      <c r="DD209" s="10">
        <v>1</v>
      </c>
      <c r="DE209" s="10">
        <v>6</v>
      </c>
      <c r="DF209" s="10">
        <v>3</v>
      </c>
      <c r="DG209" s="10">
        <v>4</v>
      </c>
      <c r="DH209" s="10">
        <v>1</v>
      </c>
      <c r="DI209" s="10">
        <v>7</v>
      </c>
      <c r="DJ209" s="10">
        <v>2</v>
      </c>
      <c r="DK209" s="10">
        <v>3</v>
      </c>
      <c r="DL209" s="10">
        <v>3</v>
      </c>
      <c r="DM209" s="9" t="s">
        <v>154</v>
      </c>
      <c r="DN209" s="10">
        <v>1986</v>
      </c>
      <c r="DO209" s="9">
        <f t="shared" si="4"/>
        <v>35</v>
      </c>
      <c r="DP209" s="9" t="s">
        <v>155</v>
      </c>
      <c r="DQ209" s="9" t="s">
        <v>156</v>
      </c>
      <c r="DR209" s="9" t="s">
        <v>157</v>
      </c>
      <c r="DS209" s="9" t="s">
        <v>137</v>
      </c>
      <c r="DT209" s="9" t="s">
        <v>181</v>
      </c>
      <c r="DU209" s="9" t="s">
        <v>158</v>
      </c>
      <c r="DV209" s="9" t="str">
        <f>VLOOKUP(DU209,Metadata!$B$2:$C$7,2,FALSE)</f>
        <v>6+ years</v>
      </c>
    </row>
    <row r="210" spans="1:126">
      <c r="A210" s="13">
        <v>209</v>
      </c>
      <c r="B210" s="9" t="s">
        <v>135</v>
      </c>
      <c r="C210" s="9" t="str">
        <f>VLOOKUP(B210,Metadata!$M$2:$N$6,2,FALSE)</f>
        <v>Permanent Employee</v>
      </c>
      <c r="D210" s="9" t="s">
        <v>159</v>
      </c>
      <c r="E210" s="9" t="s">
        <v>137</v>
      </c>
      <c r="F210" s="9" t="s">
        <v>138</v>
      </c>
      <c r="G210" s="9" t="s">
        <v>263</v>
      </c>
      <c r="H210" s="9" t="str">
        <f>IF(G210="","",VLOOKUP(G210,Metadata!$J$2:$K$22,2,FALSE))</f>
        <v>North</v>
      </c>
      <c r="I210" s="9" t="s">
        <v>138</v>
      </c>
      <c r="J210" s="9" t="str">
        <f>IF(I210="","",VLOOKUP(I210,Metadata!$P$2:$Q$43,2,FALSE))</f>
        <v>Europe</v>
      </c>
      <c r="K210" s="9" t="str">
        <f t="shared" si="0"/>
        <v>Portugal</v>
      </c>
      <c r="L210" s="9" t="s">
        <v>140</v>
      </c>
      <c r="M210" s="9" t="str">
        <f>IF(L210="","",VLOOKUP(L210,Metadata!$J$2:$K$22,2,FALSE))</f>
        <v>Lisbon Metropolitan Area</v>
      </c>
      <c r="N210" s="9" t="s">
        <v>141</v>
      </c>
      <c r="O210" s="9" t="s">
        <v>137</v>
      </c>
      <c r="P210" s="9" t="s">
        <v>142</v>
      </c>
      <c r="Q210" s="10" t="str">
        <f t="shared" si="1"/>
        <v>Full Office Job</v>
      </c>
      <c r="R210" s="10">
        <v>5</v>
      </c>
      <c r="S210" s="9" t="s">
        <v>161</v>
      </c>
      <c r="T210" s="9" t="s">
        <v>137</v>
      </c>
      <c r="U210" s="9" t="str">
        <f>IF(S210&lt;&gt;"",S210,IF(T210&lt;&gt;"",VLOOKUP(T210,Metadata!$S$2:$T$228,2,FALSE),""))</f>
        <v>Full-Stack Developer</v>
      </c>
      <c r="V210" s="9" t="s">
        <v>256</v>
      </c>
      <c r="W210" s="9" t="s">
        <v>137</v>
      </c>
      <c r="X210" s="9" t="s">
        <v>163</v>
      </c>
      <c r="Y210" s="9" t="s">
        <v>137</v>
      </c>
      <c r="Z210" s="9" t="s">
        <v>184</v>
      </c>
      <c r="AA210" s="9" t="s">
        <v>165</v>
      </c>
      <c r="AB210" s="9" t="s">
        <v>137</v>
      </c>
      <c r="AC210" s="9"/>
      <c r="AD210" s="9"/>
      <c r="AE210" s="9"/>
      <c r="AF210" s="9"/>
      <c r="AG210" s="9" t="s">
        <v>166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 t="s">
        <v>178</v>
      </c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 t="s">
        <v>186</v>
      </c>
      <c r="BO210" s="9"/>
      <c r="BP210" s="9"/>
      <c r="BQ210" s="9"/>
      <c r="BR210" s="9" t="s">
        <v>247</v>
      </c>
      <c r="BS210" s="9" t="s">
        <v>200</v>
      </c>
      <c r="BT210" s="9"/>
      <c r="BU210" s="9"/>
      <c r="BV210" s="9"/>
      <c r="BW210" s="9"/>
      <c r="BX210" s="9"/>
      <c r="BY210" s="9"/>
      <c r="BZ210" s="9"/>
      <c r="CA210" s="10"/>
      <c r="CB210" s="10" t="str">
        <f t="shared" si="5"/>
        <v/>
      </c>
      <c r="CC210" s="10"/>
      <c r="CD210" s="9" t="str">
        <f t="shared" si="2"/>
        <v/>
      </c>
      <c r="CE210" s="9" t="s">
        <v>232</v>
      </c>
      <c r="CF210" s="9" t="s">
        <v>188</v>
      </c>
      <c r="CG210" s="9">
        <f>IF(CF210="","",VLOOKUP(CF210,Metadata!$D$2:$H$20,2,FALSE))</f>
        <v>17500</v>
      </c>
      <c r="CH210" s="9">
        <f>IF(CF210="","",VLOOKUP(CF210,Metadata!$D$2:$H$20,4,FALSE))</f>
        <v>15000</v>
      </c>
      <c r="CI210" s="9">
        <f>IF(CF210="","",VLOOKUP(CF210,Metadata!$D$2:$H$20,5,FALSE))</f>
        <v>20000</v>
      </c>
      <c r="CJ210" s="9">
        <f t="shared" si="3"/>
        <v>17500</v>
      </c>
      <c r="CK210" s="9" t="s">
        <v>153</v>
      </c>
      <c r="CL210" s="10">
        <v>4</v>
      </c>
      <c r="CM210" s="10">
        <v>2</v>
      </c>
      <c r="CN210" s="10">
        <v>6</v>
      </c>
      <c r="CO210" s="10">
        <v>6</v>
      </c>
      <c r="CP210" s="10">
        <v>6</v>
      </c>
      <c r="CQ210" s="10">
        <v>6</v>
      </c>
      <c r="CR210" s="10">
        <v>6</v>
      </c>
      <c r="CS210" s="10">
        <v>6</v>
      </c>
      <c r="CT210" s="10">
        <v>6</v>
      </c>
      <c r="CU210" s="10">
        <v>6</v>
      </c>
      <c r="CV210" s="10">
        <v>6</v>
      </c>
      <c r="CW210" s="10">
        <v>3</v>
      </c>
      <c r="CX210" s="10">
        <v>6</v>
      </c>
      <c r="CY210" s="10">
        <v>5</v>
      </c>
      <c r="CZ210" s="10">
        <v>6</v>
      </c>
      <c r="DA210" s="10">
        <v>6</v>
      </c>
      <c r="DB210" s="10">
        <v>4</v>
      </c>
      <c r="DC210" s="10">
        <v>6</v>
      </c>
      <c r="DD210" s="10">
        <v>4</v>
      </c>
      <c r="DE210" s="10">
        <v>6</v>
      </c>
      <c r="DF210" s="10">
        <v>6</v>
      </c>
      <c r="DG210" s="10">
        <v>6</v>
      </c>
      <c r="DH210" s="10">
        <v>6</v>
      </c>
      <c r="DI210" s="10">
        <v>6</v>
      </c>
      <c r="DJ210" s="10">
        <v>6</v>
      </c>
      <c r="DK210" s="10">
        <v>6</v>
      </c>
      <c r="DL210" s="10">
        <v>6</v>
      </c>
      <c r="DM210" s="9" t="s">
        <v>154</v>
      </c>
      <c r="DN210" s="10">
        <v>1995</v>
      </c>
      <c r="DO210" s="9">
        <f t="shared" si="4"/>
        <v>26</v>
      </c>
      <c r="DP210" s="9" t="s">
        <v>155</v>
      </c>
      <c r="DQ210" s="9" t="s">
        <v>227</v>
      </c>
      <c r="DR210" s="9" t="s">
        <v>157</v>
      </c>
      <c r="DS210" s="9" t="s">
        <v>137</v>
      </c>
      <c r="DT210" s="9" t="s">
        <v>181</v>
      </c>
      <c r="DU210" s="9" t="s">
        <v>168</v>
      </c>
      <c r="DV210" s="9" t="str">
        <f>VLOOKUP(DU210,Metadata!$B$2:$C$7,2,FALSE)</f>
        <v>0 - 3 years</v>
      </c>
    </row>
    <row r="211" spans="1:126">
      <c r="A211" s="13">
        <v>210</v>
      </c>
      <c r="B211" s="9" t="s">
        <v>135</v>
      </c>
      <c r="C211" s="9" t="str">
        <f>VLOOKUP(B211,Metadata!$M$2:$N$6,2,FALSE)</f>
        <v>Permanent Employee</v>
      </c>
      <c r="D211" s="9" t="s">
        <v>159</v>
      </c>
      <c r="E211" s="9" t="s">
        <v>137</v>
      </c>
      <c r="F211" s="9" t="s">
        <v>138</v>
      </c>
      <c r="G211" s="9" t="s">
        <v>275</v>
      </c>
      <c r="H211" s="9" t="str">
        <f>IF(G211="","",VLOOKUP(G211,Metadata!$J$2:$K$22,2,FALSE))</f>
        <v>Centre</v>
      </c>
      <c r="I211" s="9" t="s">
        <v>138</v>
      </c>
      <c r="J211" s="9" t="str">
        <f>IF(I211="","",VLOOKUP(I211,Metadata!$P$2:$Q$43,2,FALSE))</f>
        <v>Europe</v>
      </c>
      <c r="K211" s="9" t="str">
        <f t="shared" si="0"/>
        <v>Portugal</v>
      </c>
      <c r="L211" s="9" t="s">
        <v>275</v>
      </c>
      <c r="M211" s="9" t="str">
        <f>IF(L211="","",VLOOKUP(L211,Metadata!$J$2:$K$22,2,FALSE))</f>
        <v>Centre</v>
      </c>
      <c r="N211" s="9" t="s">
        <v>141</v>
      </c>
      <c r="O211" s="9" t="s">
        <v>137</v>
      </c>
      <c r="P211" s="9" t="s">
        <v>142</v>
      </c>
      <c r="Q211" s="10" t="str">
        <f t="shared" si="1"/>
        <v>Full Office Job</v>
      </c>
      <c r="R211" s="10">
        <v>6</v>
      </c>
      <c r="S211" s="9" t="s">
        <v>183</v>
      </c>
      <c r="T211" s="9" t="s">
        <v>137</v>
      </c>
      <c r="U211" s="9" t="str">
        <f>IF(S211&lt;&gt;"",S211,IF(T211&lt;&gt;"",VLOOKUP(T211,Metadata!$S$2:$T$228,2,FALSE),""))</f>
        <v>Product Owner/Product Manager</v>
      </c>
      <c r="V211" s="9" t="s">
        <v>174</v>
      </c>
      <c r="W211" s="9" t="s">
        <v>137</v>
      </c>
      <c r="X211" s="9" t="s">
        <v>163</v>
      </c>
      <c r="Y211" s="9" t="s">
        <v>137</v>
      </c>
      <c r="Z211" s="9" t="s">
        <v>193</v>
      </c>
      <c r="AA211" s="9" t="s">
        <v>165</v>
      </c>
      <c r="AB211" s="9" t="s">
        <v>137</v>
      </c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 t="s">
        <v>178</v>
      </c>
      <c r="BB211" s="9"/>
      <c r="BC211" s="9"/>
      <c r="BD211" s="9"/>
      <c r="BE211" s="9"/>
      <c r="BF211" s="9"/>
      <c r="BG211" s="9"/>
      <c r="BH211" s="9"/>
      <c r="BI211" s="9"/>
      <c r="BJ211" s="9" t="s">
        <v>167</v>
      </c>
      <c r="BK211" s="9"/>
      <c r="BL211" s="9" t="s">
        <v>199</v>
      </c>
      <c r="BM211" s="9"/>
      <c r="BN211" s="9" t="s">
        <v>186</v>
      </c>
      <c r="BO211" s="9"/>
      <c r="BP211" s="9" t="s">
        <v>179</v>
      </c>
      <c r="BQ211" s="9"/>
      <c r="BR211" s="9" t="s">
        <v>247</v>
      </c>
      <c r="BS211" s="9"/>
      <c r="BT211" s="9"/>
      <c r="BU211" s="9"/>
      <c r="BV211" s="9"/>
      <c r="BW211" s="9"/>
      <c r="BX211" s="9"/>
      <c r="BY211" s="9"/>
      <c r="BZ211" s="9"/>
      <c r="CA211" s="10"/>
      <c r="CB211" s="10" t="str">
        <f t="shared" si="5"/>
        <v/>
      </c>
      <c r="CC211" s="10"/>
      <c r="CD211" s="9" t="str">
        <f t="shared" si="2"/>
        <v/>
      </c>
      <c r="CE211" s="9" t="s">
        <v>151</v>
      </c>
      <c r="CF211" s="9" t="s">
        <v>188</v>
      </c>
      <c r="CG211" s="9">
        <f>IF(CF211="","",VLOOKUP(CF211,Metadata!$D$2:$H$20,2,FALSE))</f>
        <v>17500</v>
      </c>
      <c r="CH211" s="9">
        <f>IF(CF211="","",VLOOKUP(CF211,Metadata!$D$2:$H$20,4,FALSE))</f>
        <v>15000</v>
      </c>
      <c r="CI211" s="9">
        <f>IF(CF211="","",VLOOKUP(CF211,Metadata!$D$2:$H$20,5,FALSE))</f>
        <v>20000</v>
      </c>
      <c r="CJ211" s="9">
        <f t="shared" si="3"/>
        <v>17500</v>
      </c>
      <c r="CK211" s="9" t="s">
        <v>153</v>
      </c>
      <c r="CL211" s="10">
        <v>3</v>
      </c>
      <c r="CM211" s="10">
        <v>3</v>
      </c>
      <c r="CN211" s="10">
        <v>7</v>
      </c>
      <c r="CO211" s="10">
        <v>7</v>
      </c>
      <c r="CP211" s="10">
        <v>6</v>
      </c>
      <c r="CQ211" s="10">
        <v>7</v>
      </c>
      <c r="CR211" s="10">
        <v>5</v>
      </c>
      <c r="CS211" s="10">
        <v>6</v>
      </c>
      <c r="CT211" s="10">
        <v>7</v>
      </c>
      <c r="CU211" s="10">
        <v>6</v>
      </c>
      <c r="CV211" s="10">
        <v>6</v>
      </c>
      <c r="CW211" s="10">
        <v>5</v>
      </c>
      <c r="CX211" s="10">
        <v>6</v>
      </c>
      <c r="CY211" s="10">
        <v>6</v>
      </c>
      <c r="CZ211" s="10">
        <v>6</v>
      </c>
      <c r="DA211" s="10">
        <v>5</v>
      </c>
      <c r="DB211" s="10">
        <v>5</v>
      </c>
      <c r="DC211" s="10">
        <v>5</v>
      </c>
      <c r="DD211" s="10">
        <v>7</v>
      </c>
      <c r="DE211" s="10">
        <v>7</v>
      </c>
      <c r="DF211" s="10">
        <v>6</v>
      </c>
      <c r="DG211" s="10">
        <v>5</v>
      </c>
      <c r="DH211" s="10">
        <v>6</v>
      </c>
      <c r="DI211" s="10">
        <v>6</v>
      </c>
      <c r="DJ211" s="10">
        <v>6</v>
      </c>
      <c r="DK211" s="10">
        <v>6</v>
      </c>
      <c r="DL211" s="10">
        <v>6</v>
      </c>
      <c r="DM211" s="9" t="s">
        <v>154</v>
      </c>
      <c r="DN211" s="10">
        <v>1993</v>
      </c>
      <c r="DO211" s="9">
        <f t="shared" si="4"/>
        <v>28</v>
      </c>
      <c r="DP211" s="9" t="s">
        <v>155</v>
      </c>
      <c r="DQ211" s="9" t="s">
        <v>156</v>
      </c>
      <c r="DR211" s="9" t="s">
        <v>157</v>
      </c>
      <c r="DS211" s="9" t="s">
        <v>137</v>
      </c>
      <c r="DT211" s="9" t="s">
        <v>181</v>
      </c>
      <c r="DU211" s="9" t="s">
        <v>203</v>
      </c>
      <c r="DV211" s="9" t="str">
        <f>VLOOKUP(DU211,Metadata!$B$2:$C$7,2,FALSE)</f>
        <v>6+ years</v>
      </c>
    </row>
    <row r="212" spans="1:126">
      <c r="A212" s="13">
        <v>211</v>
      </c>
      <c r="B212" s="9" t="s">
        <v>135</v>
      </c>
      <c r="C212" s="9" t="str">
        <f>VLOOKUP(B212,Metadata!$M$2:$N$6,2,FALSE)</f>
        <v>Permanent Employee</v>
      </c>
      <c r="D212" s="9" t="s">
        <v>136</v>
      </c>
      <c r="E212" s="9" t="s">
        <v>137</v>
      </c>
      <c r="F212" s="9" t="s">
        <v>138</v>
      </c>
      <c r="G212" s="9" t="s">
        <v>140</v>
      </c>
      <c r="H212" s="9" t="str">
        <f>IF(G212="","",VLOOKUP(G212,Metadata!$J$2:$K$22,2,FALSE))</f>
        <v>Lisbon Metropolitan Area</v>
      </c>
      <c r="I212" s="9" t="s">
        <v>138</v>
      </c>
      <c r="J212" s="9" t="str">
        <f>IF(I212="","",VLOOKUP(I212,Metadata!$P$2:$Q$43,2,FALSE))</f>
        <v>Europe</v>
      </c>
      <c r="K212" s="9" t="str">
        <f t="shared" si="0"/>
        <v>Portugal</v>
      </c>
      <c r="L212" s="9" t="s">
        <v>140</v>
      </c>
      <c r="M212" s="9" t="str">
        <f>IF(L212="","",VLOOKUP(L212,Metadata!$J$2:$K$22,2,FALSE))</f>
        <v>Lisbon Metropolitan Area</v>
      </c>
      <c r="N212" s="9" t="s">
        <v>141</v>
      </c>
      <c r="O212" s="9" t="s">
        <v>137</v>
      </c>
      <c r="P212" s="9" t="s">
        <v>191</v>
      </c>
      <c r="Q212" s="10" t="str">
        <f t="shared" si="1"/>
        <v>Remote Job (full or flexible)</v>
      </c>
      <c r="R212" s="10">
        <v>5</v>
      </c>
      <c r="S212" s="9" t="s">
        <v>161</v>
      </c>
      <c r="T212" s="9" t="s">
        <v>137</v>
      </c>
      <c r="U212" s="9" t="str">
        <f>IF(S212&lt;&gt;"",S212,IF(T212&lt;&gt;"",VLOOKUP(T212,Metadata!$S$2:$T$228,2,FALSE),""))</f>
        <v>Full-Stack Developer</v>
      </c>
      <c r="V212" s="9" t="s">
        <v>276</v>
      </c>
      <c r="W212" s="9" t="s">
        <v>137</v>
      </c>
      <c r="X212" s="9" t="s">
        <v>242</v>
      </c>
      <c r="Y212" s="9" t="s">
        <v>137</v>
      </c>
      <c r="Z212" s="9" t="s">
        <v>262</v>
      </c>
      <c r="AA212" s="9" t="s">
        <v>165</v>
      </c>
      <c r="AB212" s="9" t="s">
        <v>253</v>
      </c>
      <c r="AC212" s="9"/>
      <c r="AD212" s="9"/>
      <c r="AE212" s="9"/>
      <c r="AF212" s="9" t="s">
        <v>243</v>
      </c>
      <c r="AG212" s="9"/>
      <c r="AH212" s="9"/>
      <c r="AI212" s="9"/>
      <c r="AJ212" s="9" t="s">
        <v>185</v>
      </c>
      <c r="AK212" s="9" t="s">
        <v>302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 t="s">
        <v>371</v>
      </c>
      <c r="AX212" s="9"/>
      <c r="AY212" s="9"/>
      <c r="AZ212" s="9"/>
      <c r="BA212" s="9" t="s">
        <v>178</v>
      </c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 t="s">
        <v>303</v>
      </c>
      <c r="BN212" s="9" t="s">
        <v>186</v>
      </c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10"/>
      <c r="CB212" s="10" t="str">
        <f t="shared" si="5"/>
        <v/>
      </c>
      <c r="CC212" s="10"/>
      <c r="CD212" s="9" t="str">
        <f t="shared" si="2"/>
        <v/>
      </c>
      <c r="CE212" s="9" t="s">
        <v>151</v>
      </c>
      <c r="CF212" s="9" t="s">
        <v>152</v>
      </c>
      <c r="CG212" s="9">
        <f>IF(CF212="","",VLOOKUP(CF212,Metadata!$D$2:$H$20,2,FALSE))</f>
        <v>32500</v>
      </c>
      <c r="CH212" s="9">
        <f>IF(CF212="","",VLOOKUP(CF212,Metadata!$D$2:$H$20,4,FALSE))</f>
        <v>30000</v>
      </c>
      <c r="CI212" s="9">
        <f>IF(CF212="","",VLOOKUP(CF212,Metadata!$D$2:$H$20,5,FALSE))</f>
        <v>35000</v>
      </c>
      <c r="CJ212" s="9">
        <f t="shared" si="3"/>
        <v>32500</v>
      </c>
      <c r="CK212" s="9" t="s">
        <v>189</v>
      </c>
      <c r="CL212" s="10">
        <v>5</v>
      </c>
      <c r="CM212" s="10">
        <v>5</v>
      </c>
      <c r="CN212" s="10">
        <v>7</v>
      </c>
      <c r="CO212" s="10">
        <v>6</v>
      </c>
      <c r="CP212" s="10">
        <v>4</v>
      </c>
      <c r="CQ212" s="10">
        <v>5</v>
      </c>
      <c r="CR212" s="10">
        <v>7</v>
      </c>
      <c r="CS212" s="10">
        <v>7</v>
      </c>
      <c r="CT212" s="10">
        <v>6</v>
      </c>
      <c r="CU212" s="10">
        <v>6</v>
      </c>
      <c r="CV212" s="10">
        <v>5</v>
      </c>
      <c r="CW212" s="10">
        <v>5</v>
      </c>
      <c r="CX212" s="10">
        <v>7</v>
      </c>
      <c r="CY212" s="10">
        <v>5</v>
      </c>
      <c r="CZ212" s="10">
        <v>5</v>
      </c>
      <c r="DA212" s="10">
        <v>3</v>
      </c>
      <c r="DB212" s="10">
        <v>3</v>
      </c>
      <c r="DC212" s="10">
        <v>5</v>
      </c>
      <c r="DD212" s="10">
        <v>2</v>
      </c>
      <c r="DE212" s="10">
        <v>5</v>
      </c>
      <c r="DF212" s="10">
        <v>5</v>
      </c>
      <c r="DG212" s="10">
        <v>5</v>
      </c>
      <c r="DH212" s="10">
        <v>4</v>
      </c>
      <c r="DI212" s="10">
        <v>7</v>
      </c>
      <c r="DJ212" s="10">
        <v>4</v>
      </c>
      <c r="DK212" s="10">
        <v>4</v>
      </c>
      <c r="DL212" s="10">
        <v>5</v>
      </c>
      <c r="DM212" s="9" t="s">
        <v>154</v>
      </c>
      <c r="DN212" s="10">
        <v>1986</v>
      </c>
      <c r="DO212" s="9">
        <f t="shared" si="4"/>
        <v>35</v>
      </c>
      <c r="DP212" s="9" t="s">
        <v>287</v>
      </c>
      <c r="DQ212" s="9" t="s">
        <v>156</v>
      </c>
      <c r="DR212" s="9" t="s">
        <v>157</v>
      </c>
      <c r="DS212" s="9" t="s">
        <v>137</v>
      </c>
      <c r="DT212" s="9" t="s">
        <v>181</v>
      </c>
      <c r="DU212" s="9" t="s">
        <v>158</v>
      </c>
      <c r="DV212" s="9" t="str">
        <f>VLOOKUP(DU212,Metadata!$B$2:$C$7,2,FALSE)</f>
        <v>6+ years</v>
      </c>
    </row>
    <row r="213" spans="1:126">
      <c r="A213" s="13">
        <v>212</v>
      </c>
      <c r="B213" s="9" t="s">
        <v>135</v>
      </c>
      <c r="C213" s="9" t="str">
        <f>VLOOKUP(B213,Metadata!$M$2:$N$6,2,FALSE)</f>
        <v>Permanent Employee</v>
      </c>
      <c r="D213" s="9" t="s">
        <v>159</v>
      </c>
      <c r="E213" s="9" t="s">
        <v>137</v>
      </c>
      <c r="F213" s="9" t="s">
        <v>138</v>
      </c>
      <c r="G213" s="9" t="s">
        <v>160</v>
      </c>
      <c r="H213" s="9" t="str">
        <f>IF(G213="","",VLOOKUP(G213,Metadata!$J$2:$K$22,2,FALSE))</f>
        <v>Centre</v>
      </c>
      <c r="I213" s="9" t="s">
        <v>138</v>
      </c>
      <c r="J213" s="9" t="str">
        <f>IF(I213="","",VLOOKUP(I213,Metadata!$P$2:$Q$43,2,FALSE))</f>
        <v>Europe</v>
      </c>
      <c r="K213" s="9" t="str">
        <f t="shared" si="0"/>
        <v>Portugal</v>
      </c>
      <c r="L213" s="9" t="s">
        <v>160</v>
      </c>
      <c r="M213" s="9" t="str">
        <f>IF(L213="","",VLOOKUP(L213,Metadata!$J$2:$K$22,2,FALSE))</f>
        <v>Centre</v>
      </c>
      <c r="N213" s="9" t="s">
        <v>141</v>
      </c>
      <c r="O213" s="9" t="s">
        <v>137</v>
      </c>
      <c r="P213" s="9" t="s">
        <v>191</v>
      </c>
      <c r="Q213" s="10" t="str">
        <f t="shared" si="1"/>
        <v>Remote Job (full or flexible)</v>
      </c>
      <c r="R213" s="10">
        <v>7</v>
      </c>
      <c r="S213" s="9" t="s">
        <v>249</v>
      </c>
      <c r="T213" s="9" t="s">
        <v>137</v>
      </c>
      <c r="U213" s="9" t="str">
        <f>IF(S213&lt;&gt;"",S213,IF(T213&lt;&gt;"",VLOOKUP(T213,Metadata!$S$2:$T$228,2,FALSE),""))</f>
        <v>Business Applications (BI/CRM/ERP)</v>
      </c>
      <c r="V213" s="9" t="s">
        <v>256</v>
      </c>
      <c r="W213" s="9" t="s">
        <v>137</v>
      </c>
      <c r="X213" s="9" t="s">
        <v>175</v>
      </c>
      <c r="Y213" s="9" t="s">
        <v>137</v>
      </c>
      <c r="Z213" s="9" t="s">
        <v>164</v>
      </c>
      <c r="AA213" s="9" t="s">
        <v>137</v>
      </c>
      <c r="AB213" s="9" t="s">
        <v>137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 t="s">
        <v>372</v>
      </c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 t="s">
        <v>150</v>
      </c>
      <c r="BZ213" s="9" t="s">
        <v>137</v>
      </c>
      <c r="CA213" s="10"/>
      <c r="CB213" s="10" t="str">
        <f t="shared" si="5"/>
        <v/>
      </c>
      <c r="CC213" s="10"/>
      <c r="CD213" s="9" t="str">
        <f t="shared" si="2"/>
        <v/>
      </c>
      <c r="CE213" s="9" t="s">
        <v>232</v>
      </c>
      <c r="CF213" s="9" t="s">
        <v>225</v>
      </c>
      <c r="CG213" s="9">
        <f>IF(CF213="","",VLOOKUP(CF213,Metadata!$D$2:$H$20,2,FALSE))</f>
        <v>22500</v>
      </c>
      <c r="CH213" s="9">
        <f>IF(CF213="","",VLOOKUP(CF213,Metadata!$D$2:$H$20,4,FALSE))</f>
        <v>20000</v>
      </c>
      <c r="CI213" s="9">
        <f>IF(CF213="","",VLOOKUP(CF213,Metadata!$D$2:$H$20,5,FALSE))</f>
        <v>25000</v>
      </c>
      <c r="CJ213" s="9">
        <f t="shared" si="3"/>
        <v>22500</v>
      </c>
      <c r="CK213" s="9" t="s">
        <v>201</v>
      </c>
      <c r="CL213" s="10">
        <v>5</v>
      </c>
      <c r="CM213" s="10">
        <v>3</v>
      </c>
      <c r="CN213" s="10">
        <v>6</v>
      </c>
      <c r="CO213" s="10">
        <v>5</v>
      </c>
      <c r="CP213" s="10">
        <v>6</v>
      </c>
      <c r="CQ213" s="10">
        <v>7</v>
      </c>
      <c r="CR213" s="10">
        <v>7</v>
      </c>
      <c r="CS213" s="10">
        <v>4</v>
      </c>
      <c r="CT213" s="10">
        <v>5</v>
      </c>
      <c r="CU213" s="10">
        <v>5</v>
      </c>
      <c r="CV213" s="10">
        <v>5</v>
      </c>
      <c r="CW213" s="10">
        <v>5</v>
      </c>
      <c r="CX213" s="10">
        <v>6</v>
      </c>
      <c r="CY213" s="10">
        <v>5</v>
      </c>
      <c r="CZ213" s="10">
        <v>6</v>
      </c>
      <c r="DA213" s="10">
        <v>3</v>
      </c>
      <c r="DB213" s="10">
        <v>3</v>
      </c>
      <c r="DC213" s="10">
        <v>6</v>
      </c>
      <c r="DD213" s="10">
        <v>3</v>
      </c>
      <c r="DE213" s="10">
        <v>7</v>
      </c>
      <c r="DF213" s="10">
        <v>6</v>
      </c>
      <c r="DG213" s="10">
        <v>5</v>
      </c>
      <c r="DH213" s="10">
        <v>4</v>
      </c>
      <c r="DI213" s="10">
        <v>5</v>
      </c>
      <c r="DJ213" s="10">
        <v>5</v>
      </c>
      <c r="DK213" s="10">
        <v>6</v>
      </c>
      <c r="DL213" s="10">
        <v>6</v>
      </c>
      <c r="DM213" s="9" t="s">
        <v>154</v>
      </c>
      <c r="DN213" s="10">
        <v>1982</v>
      </c>
      <c r="DO213" s="9">
        <f t="shared" si="4"/>
        <v>39</v>
      </c>
      <c r="DP213" s="9" t="s">
        <v>155</v>
      </c>
      <c r="DQ213" s="9" t="s">
        <v>202</v>
      </c>
      <c r="DR213" s="9" t="s">
        <v>157</v>
      </c>
      <c r="DS213" s="9" t="s">
        <v>137</v>
      </c>
      <c r="DT213" s="9" t="s">
        <v>181</v>
      </c>
      <c r="DU213" s="9" t="s">
        <v>168</v>
      </c>
      <c r="DV213" s="9" t="str">
        <f>VLOOKUP(DU213,Metadata!$B$2:$C$7,2,FALSE)</f>
        <v>0 - 3 years</v>
      </c>
    </row>
    <row r="214" spans="1:126">
      <c r="A214" s="13">
        <v>213</v>
      </c>
      <c r="B214" s="9" t="s">
        <v>135</v>
      </c>
      <c r="C214" s="9" t="str">
        <f>VLOOKUP(B214,Metadata!$M$2:$N$6,2,FALSE)</f>
        <v>Permanent Employee</v>
      </c>
      <c r="D214" s="9" t="s">
        <v>159</v>
      </c>
      <c r="E214" s="9" t="s">
        <v>137</v>
      </c>
      <c r="F214" s="9" t="s">
        <v>138</v>
      </c>
      <c r="G214" s="9" t="s">
        <v>140</v>
      </c>
      <c r="H214" s="9" t="str">
        <f>IF(G214="","",VLOOKUP(G214,Metadata!$J$2:$K$22,2,FALSE))</f>
        <v>Lisbon Metropolitan Area</v>
      </c>
      <c r="I214" s="9" t="s">
        <v>316</v>
      </c>
      <c r="J214" s="9" t="str">
        <f>IF(I214="","",VLOOKUP(I214,Metadata!$P$2:$Q$43,2,FALSE))</f>
        <v>Europe</v>
      </c>
      <c r="K214" s="9" t="str">
        <f t="shared" si="0"/>
        <v>International</v>
      </c>
      <c r="L214" s="9" t="s">
        <v>137</v>
      </c>
      <c r="M214" s="9" t="str">
        <f>IF(L214="","",VLOOKUP(L214,Metadata!$J$2:$K$22,2,FALSE))</f>
        <v/>
      </c>
      <c r="N214" s="9" t="s">
        <v>214</v>
      </c>
      <c r="O214" s="9" t="s">
        <v>259</v>
      </c>
      <c r="P214" s="9" t="s">
        <v>142</v>
      </c>
      <c r="Q214" s="10" t="str">
        <f t="shared" si="1"/>
        <v>Full Office Job</v>
      </c>
      <c r="R214" s="10">
        <v>3</v>
      </c>
      <c r="S214" s="9" t="s">
        <v>137</v>
      </c>
      <c r="T214" s="9" t="s">
        <v>373</v>
      </c>
      <c r="U214" s="9" t="str">
        <f>IF(S214&lt;&gt;"",S214,IF(T214&lt;&gt;"",VLOOKUP(T214,Metadata!$S$2:$T$228,2,FALSE),""))</f>
        <v>Business Applications (BI/CRM/ERP)</v>
      </c>
      <c r="V214" s="9" t="s">
        <v>261</v>
      </c>
      <c r="W214" s="9" t="s">
        <v>137</v>
      </c>
      <c r="X214" s="9" t="s">
        <v>252</v>
      </c>
      <c r="Y214" s="9" t="s">
        <v>137</v>
      </c>
      <c r="Z214" s="9" t="s">
        <v>184</v>
      </c>
      <c r="AA214" s="9" t="s">
        <v>137</v>
      </c>
      <c r="AB214" s="9" t="s">
        <v>137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 t="s">
        <v>321</v>
      </c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 t="s">
        <v>150</v>
      </c>
      <c r="BZ214" s="9" t="s">
        <v>137</v>
      </c>
      <c r="CA214" s="10"/>
      <c r="CB214" s="10" t="str">
        <f t="shared" si="5"/>
        <v/>
      </c>
      <c r="CC214" s="10"/>
      <c r="CD214" s="9" t="str">
        <f t="shared" si="2"/>
        <v/>
      </c>
      <c r="CE214" s="9" t="s">
        <v>151</v>
      </c>
      <c r="CF214" s="9" t="s">
        <v>254</v>
      </c>
      <c r="CG214" s="9">
        <f>IF(CF214="","",VLOOKUP(CF214,Metadata!$D$2:$H$20,2,FALSE))</f>
        <v>37500</v>
      </c>
      <c r="CH214" s="9">
        <f>IF(CF214="","",VLOOKUP(CF214,Metadata!$D$2:$H$20,4,FALSE))</f>
        <v>35000</v>
      </c>
      <c r="CI214" s="9">
        <f>IF(CF214="","",VLOOKUP(CF214,Metadata!$D$2:$H$20,5,FALSE))</f>
        <v>40000</v>
      </c>
      <c r="CJ214" s="9">
        <f t="shared" si="3"/>
        <v>37500</v>
      </c>
      <c r="CK214" s="9" t="s">
        <v>189</v>
      </c>
      <c r="CL214" s="10">
        <v>2</v>
      </c>
      <c r="CM214" s="10">
        <v>2</v>
      </c>
      <c r="CN214" s="10">
        <v>5</v>
      </c>
      <c r="CO214" s="10">
        <v>4</v>
      </c>
      <c r="CP214" s="10">
        <v>5</v>
      </c>
      <c r="CQ214" s="10">
        <v>5</v>
      </c>
      <c r="CR214" s="10">
        <v>1</v>
      </c>
      <c r="CS214" s="10">
        <v>6</v>
      </c>
      <c r="CT214" s="10">
        <v>7</v>
      </c>
      <c r="CU214" s="10">
        <v>5</v>
      </c>
      <c r="CV214" s="10">
        <v>5</v>
      </c>
      <c r="CW214" s="10">
        <v>7</v>
      </c>
      <c r="CX214" s="10">
        <v>1</v>
      </c>
      <c r="CY214" s="10">
        <v>5</v>
      </c>
      <c r="CZ214" s="10">
        <v>7</v>
      </c>
      <c r="DA214" s="10">
        <v>4</v>
      </c>
      <c r="DB214" s="10">
        <v>4</v>
      </c>
      <c r="DC214" s="10">
        <v>6</v>
      </c>
      <c r="DD214" s="10">
        <v>6</v>
      </c>
      <c r="DE214" s="10">
        <v>7</v>
      </c>
      <c r="DF214" s="10">
        <v>5</v>
      </c>
      <c r="DG214" s="10">
        <v>7</v>
      </c>
      <c r="DH214" s="10">
        <v>6</v>
      </c>
      <c r="DI214" s="10">
        <v>6</v>
      </c>
      <c r="DJ214" s="10">
        <v>7</v>
      </c>
      <c r="DK214" s="10">
        <v>5</v>
      </c>
      <c r="DL214" s="10">
        <v>3</v>
      </c>
      <c r="DM214" s="9" t="s">
        <v>154</v>
      </c>
      <c r="DN214" s="10">
        <v>1990</v>
      </c>
      <c r="DO214" s="9">
        <f t="shared" si="4"/>
        <v>31</v>
      </c>
      <c r="DP214" s="9" t="s">
        <v>287</v>
      </c>
      <c r="DQ214" s="9" t="s">
        <v>156</v>
      </c>
      <c r="DR214" s="9" t="s">
        <v>157</v>
      </c>
      <c r="DS214" s="9" t="s">
        <v>137</v>
      </c>
      <c r="DT214" s="9" t="s">
        <v>181</v>
      </c>
      <c r="DU214" s="9" t="s">
        <v>203</v>
      </c>
      <c r="DV214" s="9" t="str">
        <f>VLOOKUP(DU214,Metadata!$B$2:$C$7,2,FALSE)</f>
        <v>6+ years</v>
      </c>
    </row>
    <row r="215" spans="1:126">
      <c r="A215" s="13">
        <v>214</v>
      </c>
      <c r="B215" s="9" t="s">
        <v>135</v>
      </c>
      <c r="C215" s="9" t="str">
        <f>VLOOKUP(B215,Metadata!$M$2:$N$6,2,FALSE)</f>
        <v>Permanent Employee</v>
      </c>
      <c r="D215" s="9" t="s">
        <v>159</v>
      </c>
      <c r="E215" s="9" t="s">
        <v>137</v>
      </c>
      <c r="F215" s="9" t="s">
        <v>138</v>
      </c>
      <c r="G215" s="9" t="s">
        <v>160</v>
      </c>
      <c r="H215" s="9" t="str">
        <f>IF(G215="","",VLOOKUP(G215,Metadata!$J$2:$K$22,2,FALSE))</f>
        <v>Centre</v>
      </c>
      <c r="I215" s="9" t="s">
        <v>300</v>
      </c>
      <c r="J215" s="9" t="str">
        <f>IF(I215="","",VLOOKUP(I215,Metadata!$P$2:$Q$43,2,FALSE))</f>
        <v>Europe</v>
      </c>
      <c r="K215" s="9" t="str">
        <f t="shared" si="0"/>
        <v>International</v>
      </c>
      <c r="L215" s="9" t="s">
        <v>137</v>
      </c>
      <c r="M215" s="9" t="str">
        <f>IF(L215="","",VLOOKUP(L215,Metadata!$J$2:$K$22,2,FALSE))</f>
        <v/>
      </c>
      <c r="N215" s="9" t="s">
        <v>141</v>
      </c>
      <c r="O215" s="9" t="s">
        <v>137</v>
      </c>
      <c r="P215" s="9" t="s">
        <v>191</v>
      </c>
      <c r="Q215" s="10" t="str">
        <f t="shared" si="1"/>
        <v>Remote Job (full or flexible)</v>
      </c>
      <c r="R215" s="10">
        <v>6</v>
      </c>
      <c r="S215" s="9" t="s">
        <v>143</v>
      </c>
      <c r="T215" s="9" t="s">
        <v>137</v>
      </c>
      <c r="U215" s="9" t="str">
        <f>IF(S215&lt;&gt;"",S215,IF(T215&lt;&gt;"",VLOOKUP(T215,Metadata!$S$2:$T$228,2,FALSE),""))</f>
        <v>Technical Team Leader</v>
      </c>
      <c r="V215" s="9" t="s">
        <v>256</v>
      </c>
      <c r="W215" s="9" t="s">
        <v>137</v>
      </c>
      <c r="X215" s="9" t="s">
        <v>242</v>
      </c>
      <c r="Y215" s="9" t="s">
        <v>137</v>
      </c>
      <c r="Z215" s="9" t="s">
        <v>224</v>
      </c>
      <c r="AA215" s="9" t="s">
        <v>137</v>
      </c>
      <c r="AB215" s="9" t="s">
        <v>137</v>
      </c>
      <c r="AC215" s="9"/>
      <c r="AD215" s="9"/>
      <c r="AE215" s="9"/>
      <c r="AF215" s="9"/>
      <c r="AG215" s="9"/>
      <c r="AH215" s="9"/>
      <c r="AI215" s="9"/>
      <c r="AJ215" s="9"/>
      <c r="AK215" s="9" t="s">
        <v>302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 t="s">
        <v>303</v>
      </c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10"/>
      <c r="CB215" s="10" t="str">
        <f t="shared" si="5"/>
        <v/>
      </c>
      <c r="CC215" s="10"/>
      <c r="CD215" s="9" t="str">
        <f t="shared" si="2"/>
        <v/>
      </c>
      <c r="CE215" s="9" t="s">
        <v>168</v>
      </c>
      <c r="CF215" s="9" t="s">
        <v>248</v>
      </c>
      <c r="CG215" s="9">
        <f>IF(CF215="","",VLOOKUP(CF215,Metadata!$D$2:$H$20,2,FALSE))</f>
        <v>57500</v>
      </c>
      <c r="CH215" s="9">
        <f>IF(CF215="","",VLOOKUP(CF215,Metadata!$D$2:$H$20,4,FALSE))</f>
        <v>55000</v>
      </c>
      <c r="CI215" s="9">
        <f>IF(CF215="","",VLOOKUP(CF215,Metadata!$D$2:$H$20,5,FALSE))</f>
        <v>60000</v>
      </c>
      <c r="CJ215" s="9">
        <f t="shared" si="3"/>
        <v>57500</v>
      </c>
      <c r="CK215" s="9" t="s">
        <v>189</v>
      </c>
      <c r="CL215" s="10">
        <v>3</v>
      </c>
      <c r="CM215" s="10">
        <v>2</v>
      </c>
      <c r="CN215" s="10">
        <v>6</v>
      </c>
      <c r="CO215" s="10">
        <v>6</v>
      </c>
      <c r="CP215" s="10">
        <v>4</v>
      </c>
      <c r="CQ215" s="10">
        <v>5</v>
      </c>
      <c r="CR215" s="10">
        <v>6</v>
      </c>
      <c r="CS215" s="10">
        <v>6</v>
      </c>
      <c r="CT215" s="10">
        <v>7</v>
      </c>
      <c r="CU215" s="10">
        <v>4</v>
      </c>
      <c r="CV215" s="10">
        <v>2</v>
      </c>
      <c r="CW215" s="10">
        <v>1</v>
      </c>
      <c r="CX215" s="10">
        <v>4</v>
      </c>
      <c r="CY215" s="10">
        <v>3</v>
      </c>
      <c r="CZ215" s="10">
        <v>2</v>
      </c>
      <c r="DA215" s="10">
        <v>2</v>
      </c>
      <c r="DB215" s="10">
        <v>1</v>
      </c>
      <c r="DC215" s="10">
        <v>2</v>
      </c>
      <c r="DD215" s="10">
        <v>2</v>
      </c>
      <c r="DE215" s="10">
        <v>5</v>
      </c>
      <c r="DF215" s="10">
        <v>5</v>
      </c>
      <c r="DG215" s="10">
        <v>6</v>
      </c>
      <c r="DH215" s="10">
        <v>7</v>
      </c>
      <c r="DI215" s="10">
        <v>7</v>
      </c>
      <c r="DJ215" s="10">
        <v>5</v>
      </c>
      <c r="DK215" s="10">
        <v>4</v>
      </c>
      <c r="DL215" s="10">
        <v>6</v>
      </c>
      <c r="DM215" s="9" t="s">
        <v>154</v>
      </c>
      <c r="DN215" s="10">
        <v>1989</v>
      </c>
      <c r="DO215" s="9">
        <f t="shared" si="4"/>
        <v>32</v>
      </c>
      <c r="DP215" s="9" t="s">
        <v>155</v>
      </c>
      <c r="DQ215" s="9" t="s">
        <v>210</v>
      </c>
      <c r="DR215" s="9" t="s">
        <v>157</v>
      </c>
      <c r="DS215" s="9" t="s">
        <v>137</v>
      </c>
      <c r="DT215" s="9" t="s">
        <v>181</v>
      </c>
      <c r="DU215" s="9" t="s">
        <v>203</v>
      </c>
      <c r="DV215" s="9" t="str">
        <f>VLOOKUP(DU215,Metadata!$B$2:$C$7,2,FALSE)</f>
        <v>6+ years</v>
      </c>
    </row>
    <row r="216" spans="1:126">
      <c r="A216" s="13">
        <v>215</v>
      </c>
      <c r="B216" s="9" t="s">
        <v>135</v>
      </c>
      <c r="C216" s="9" t="str">
        <f>VLOOKUP(B216,Metadata!$M$2:$N$6,2,FALSE)</f>
        <v>Permanent Employee</v>
      </c>
      <c r="D216" s="9" t="s">
        <v>159</v>
      </c>
      <c r="E216" s="9" t="s">
        <v>137</v>
      </c>
      <c r="F216" s="9" t="s">
        <v>138</v>
      </c>
      <c r="G216" s="9" t="s">
        <v>160</v>
      </c>
      <c r="H216" s="9" t="str">
        <f>IF(G216="","",VLOOKUP(G216,Metadata!$J$2:$K$22,2,FALSE))</f>
        <v>Centre</v>
      </c>
      <c r="I216" s="9" t="s">
        <v>138</v>
      </c>
      <c r="J216" s="9" t="str">
        <f>IF(I216="","",VLOOKUP(I216,Metadata!$P$2:$Q$43,2,FALSE))</f>
        <v>Europe</v>
      </c>
      <c r="K216" s="9" t="str">
        <f t="shared" si="0"/>
        <v>Portugal</v>
      </c>
      <c r="L216" s="9" t="s">
        <v>140</v>
      </c>
      <c r="M216" s="9" t="str">
        <f>IF(L216="","",VLOOKUP(L216,Metadata!$J$2:$K$22,2,FALSE))</f>
        <v>Lisbon Metropolitan Area</v>
      </c>
      <c r="N216" s="9" t="s">
        <v>141</v>
      </c>
      <c r="O216" s="9" t="s">
        <v>137</v>
      </c>
      <c r="P216" s="9" t="s">
        <v>142</v>
      </c>
      <c r="Q216" s="10" t="str">
        <f t="shared" si="1"/>
        <v>Full Office Job</v>
      </c>
      <c r="R216" s="10">
        <v>5</v>
      </c>
      <c r="S216" s="9" t="s">
        <v>161</v>
      </c>
      <c r="T216" s="9" t="s">
        <v>137</v>
      </c>
      <c r="U216" s="9" t="str">
        <f>IF(S216&lt;&gt;"",S216,IF(T216&lt;&gt;"",VLOOKUP(T216,Metadata!$S$2:$T$228,2,FALSE),""))</f>
        <v>Full-Stack Developer</v>
      </c>
      <c r="V216" s="9" t="s">
        <v>256</v>
      </c>
      <c r="W216" s="9" t="s">
        <v>137</v>
      </c>
      <c r="X216" s="9" t="s">
        <v>208</v>
      </c>
      <c r="Y216" s="9" t="s">
        <v>137</v>
      </c>
      <c r="Z216" s="9" t="s">
        <v>146</v>
      </c>
      <c r="AA216" s="9" t="s">
        <v>165</v>
      </c>
      <c r="AB216" s="9" t="s">
        <v>137</v>
      </c>
      <c r="AC216" s="9" t="s">
        <v>147</v>
      </c>
      <c r="AD216" s="9" t="s">
        <v>148</v>
      </c>
      <c r="AE216" s="9" t="s">
        <v>194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 t="s">
        <v>178</v>
      </c>
      <c r="BB216" s="9"/>
      <c r="BC216" s="9"/>
      <c r="BD216" s="9"/>
      <c r="BE216" s="9"/>
      <c r="BF216" s="9"/>
      <c r="BG216" s="9"/>
      <c r="BH216" s="9"/>
      <c r="BI216" s="9"/>
      <c r="BJ216" s="9" t="s">
        <v>167</v>
      </c>
      <c r="BK216" s="9" t="s">
        <v>198</v>
      </c>
      <c r="BL216" s="9"/>
      <c r="BM216" s="9"/>
      <c r="BN216" s="9"/>
      <c r="BO216" s="9"/>
      <c r="BP216" s="9"/>
      <c r="BQ216" s="9" t="s">
        <v>219</v>
      </c>
      <c r="BR216" s="9"/>
      <c r="BS216" s="9"/>
      <c r="BT216" s="9"/>
      <c r="BU216" s="9"/>
      <c r="BV216" s="9"/>
      <c r="BW216" s="9"/>
      <c r="BX216" s="9"/>
      <c r="BY216" s="9"/>
      <c r="BZ216" s="9"/>
      <c r="CA216" s="10"/>
      <c r="CB216" s="10" t="str">
        <f t="shared" si="5"/>
        <v/>
      </c>
      <c r="CC216" s="10"/>
      <c r="CD216" s="9" t="str">
        <f t="shared" si="2"/>
        <v/>
      </c>
      <c r="CE216" s="9" t="s">
        <v>168</v>
      </c>
      <c r="CF216" s="9" t="s">
        <v>169</v>
      </c>
      <c r="CG216" s="9">
        <f>IF(CF216="","",VLOOKUP(CF216,Metadata!$D$2:$H$20,2,FALSE))</f>
        <v>12500</v>
      </c>
      <c r="CH216" s="9">
        <f>IF(CF216="","",VLOOKUP(CF216,Metadata!$D$2:$H$20,4,FALSE))</f>
        <v>0</v>
      </c>
      <c r="CI216" s="9">
        <f>IF(CF216="","",VLOOKUP(CF216,Metadata!$D$2:$H$20,5,FALSE))</f>
        <v>15000</v>
      </c>
      <c r="CJ216" s="9">
        <f t="shared" si="3"/>
        <v>12500</v>
      </c>
      <c r="CK216" s="9" t="s">
        <v>153</v>
      </c>
      <c r="CL216" s="10">
        <v>3</v>
      </c>
      <c r="CM216" s="10">
        <v>3</v>
      </c>
      <c r="CN216" s="10">
        <v>7</v>
      </c>
      <c r="CO216" s="10">
        <v>7</v>
      </c>
      <c r="CP216" s="10">
        <v>5</v>
      </c>
      <c r="CQ216" s="10">
        <v>6</v>
      </c>
      <c r="CR216" s="10">
        <v>7</v>
      </c>
      <c r="CS216" s="10">
        <v>7</v>
      </c>
      <c r="CT216" s="10">
        <v>3</v>
      </c>
      <c r="CU216" s="10">
        <v>6</v>
      </c>
      <c r="CV216" s="10">
        <v>4</v>
      </c>
      <c r="CW216" s="10">
        <v>4</v>
      </c>
      <c r="CX216" s="10">
        <v>6</v>
      </c>
      <c r="CY216" s="10">
        <v>5</v>
      </c>
      <c r="CZ216" s="10">
        <v>4</v>
      </c>
      <c r="DA216" s="10">
        <v>5</v>
      </c>
      <c r="DB216" s="10">
        <v>4</v>
      </c>
      <c r="DC216" s="10">
        <v>7</v>
      </c>
      <c r="DD216" s="10">
        <v>3</v>
      </c>
      <c r="DE216" s="10">
        <v>6</v>
      </c>
      <c r="DF216" s="10">
        <v>4</v>
      </c>
      <c r="DG216" s="10">
        <v>6</v>
      </c>
      <c r="DH216" s="10">
        <v>4</v>
      </c>
      <c r="DI216" s="10">
        <v>6</v>
      </c>
      <c r="DJ216" s="10">
        <v>2</v>
      </c>
      <c r="DK216" s="10">
        <v>2</v>
      </c>
      <c r="DL216" s="10">
        <v>2</v>
      </c>
      <c r="DM216" s="9" t="s">
        <v>154</v>
      </c>
      <c r="DN216" s="10">
        <v>1995</v>
      </c>
      <c r="DO216" s="9">
        <f t="shared" si="4"/>
        <v>26</v>
      </c>
      <c r="DP216" s="9" t="s">
        <v>155</v>
      </c>
      <c r="DQ216" s="9" t="s">
        <v>210</v>
      </c>
      <c r="DR216" s="9" t="s">
        <v>157</v>
      </c>
      <c r="DS216" s="9" t="s">
        <v>137</v>
      </c>
      <c r="DT216" s="9" t="s">
        <v>181</v>
      </c>
      <c r="DU216" s="9" t="s">
        <v>168</v>
      </c>
      <c r="DV216" s="9" t="str">
        <f>VLOOKUP(DU216,Metadata!$B$2:$C$7,2,FALSE)</f>
        <v>0 - 3 years</v>
      </c>
    </row>
    <row r="217" spans="1:126">
      <c r="A217" s="13">
        <v>216</v>
      </c>
      <c r="B217" s="9" t="s">
        <v>135</v>
      </c>
      <c r="C217" s="9" t="str">
        <f>VLOOKUP(B217,Metadata!$M$2:$N$6,2,FALSE)</f>
        <v>Permanent Employee</v>
      </c>
      <c r="D217" s="9" t="s">
        <v>159</v>
      </c>
      <c r="E217" s="9" t="s">
        <v>137</v>
      </c>
      <c r="F217" s="9" t="s">
        <v>138</v>
      </c>
      <c r="G217" s="9" t="s">
        <v>172</v>
      </c>
      <c r="H217" s="9" t="str">
        <f>IF(G217="","",VLOOKUP(G217,Metadata!$J$2:$K$22,2,FALSE))</f>
        <v>Porto Metropolitan Area</v>
      </c>
      <c r="I217" s="9" t="s">
        <v>138</v>
      </c>
      <c r="J217" s="9" t="str">
        <f>IF(I217="","",VLOOKUP(I217,Metadata!$P$2:$Q$43,2,FALSE))</f>
        <v>Europe</v>
      </c>
      <c r="K217" s="9" t="str">
        <f t="shared" si="0"/>
        <v>Portugal</v>
      </c>
      <c r="L217" s="9" t="s">
        <v>172</v>
      </c>
      <c r="M217" s="9" t="str">
        <f>IF(L217="","",VLOOKUP(L217,Metadata!$J$2:$K$22,2,FALSE))</f>
        <v>Porto Metropolitan Area</v>
      </c>
      <c r="N217" s="9" t="s">
        <v>141</v>
      </c>
      <c r="O217" s="9" t="s">
        <v>137</v>
      </c>
      <c r="P217" s="9" t="s">
        <v>142</v>
      </c>
      <c r="Q217" s="10" t="str">
        <f t="shared" si="1"/>
        <v>Full Office Job</v>
      </c>
      <c r="R217" s="10">
        <v>5</v>
      </c>
      <c r="S217" s="9" t="s">
        <v>192</v>
      </c>
      <c r="T217" s="9" t="s">
        <v>137</v>
      </c>
      <c r="U217" s="9" t="str">
        <f>IF(S217&lt;&gt;"",S217,IF(T217&lt;&gt;"",VLOOKUP(T217,Metadata!$S$2:$T$228,2,FALSE),""))</f>
        <v>Back-End Developer</v>
      </c>
      <c r="V217" s="9" t="s">
        <v>144</v>
      </c>
      <c r="W217" s="9" t="s">
        <v>137</v>
      </c>
      <c r="X217" s="9" t="s">
        <v>163</v>
      </c>
      <c r="Y217" s="9" t="s">
        <v>137</v>
      </c>
      <c r="Z217" s="9" t="s">
        <v>262</v>
      </c>
      <c r="AA217" s="9" t="s">
        <v>137</v>
      </c>
      <c r="AB217" s="9" t="s">
        <v>137</v>
      </c>
      <c r="AC217" s="9" t="s">
        <v>147</v>
      </c>
      <c r="AD217" s="9"/>
      <c r="AE217" s="9" t="s">
        <v>194</v>
      </c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 t="s">
        <v>198</v>
      </c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10"/>
      <c r="CB217" s="10" t="str">
        <f t="shared" si="5"/>
        <v/>
      </c>
      <c r="CC217" s="10"/>
      <c r="CD217" s="9" t="str">
        <f t="shared" si="2"/>
        <v/>
      </c>
      <c r="CE217" s="9" t="s">
        <v>232</v>
      </c>
      <c r="CF217" s="9" t="s">
        <v>225</v>
      </c>
      <c r="CG217" s="9">
        <f>IF(CF217="","",VLOOKUP(CF217,Metadata!$D$2:$H$20,2,FALSE))</f>
        <v>22500</v>
      </c>
      <c r="CH217" s="9">
        <f>IF(CF217="","",VLOOKUP(CF217,Metadata!$D$2:$H$20,4,FALSE))</f>
        <v>20000</v>
      </c>
      <c r="CI217" s="9">
        <f>IF(CF217="","",VLOOKUP(CF217,Metadata!$D$2:$H$20,5,FALSE))</f>
        <v>25000</v>
      </c>
      <c r="CJ217" s="9">
        <f t="shared" si="3"/>
        <v>22500</v>
      </c>
      <c r="CK217" s="9" t="s">
        <v>201</v>
      </c>
      <c r="CL217" s="10">
        <v>2</v>
      </c>
      <c r="CM217" s="10">
        <v>5</v>
      </c>
      <c r="CN217" s="10">
        <v>7</v>
      </c>
      <c r="CO217" s="10">
        <v>7</v>
      </c>
      <c r="CP217" s="10">
        <v>5</v>
      </c>
      <c r="CQ217" s="10">
        <v>6</v>
      </c>
      <c r="CR217" s="10">
        <v>4</v>
      </c>
      <c r="CS217" s="10">
        <v>6</v>
      </c>
      <c r="CT217" s="10">
        <v>5</v>
      </c>
      <c r="CU217" s="10">
        <v>5</v>
      </c>
      <c r="CV217" s="10">
        <v>6</v>
      </c>
      <c r="CW217" s="10">
        <v>6</v>
      </c>
      <c r="CX217" s="10">
        <v>5</v>
      </c>
      <c r="CY217" s="10">
        <v>5</v>
      </c>
      <c r="CZ217" s="10">
        <v>5</v>
      </c>
      <c r="DA217" s="10">
        <v>6</v>
      </c>
      <c r="DB217" s="10">
        <v>7</v>
      </c>
      <c r="DC217" s="10">
        <v>5</v>
      </c>
      <c r="DD217" s="10">
        <v>4</v>
      </c>
      <c r="DE217" s="10">
        <v>6</v>
      </c>
      <c r="DF217" s="10">
        <v>6</v>
      </c>
      <c r="DG217" s="10">
        <v>7</v>
      </c>
      <c r="DH217" s="10">
        <v>5</v>
      </c>
      <c r="DI217" s="10">
        <v>5</v>
      </c>
      <c r="DJ217" s="10">
        <v>5</v>
      </c>
      <c r="DK217" s="10">
        <v>6</v>
      </c>
      <c r="DL217" s="10">
        <v>7</v>
      </c>
      <c r="DM217" s="9" t="s">
        <v>154</v>
      </c>
      <c r="DN217" s="10">
        <v>1996</v>
      </c>
      <c r="DO217" s="9">
        <f t="shared" si="4"/>
        <v>25</v>
      </c>
      <c r="DP217" s="9" t="s">
        <v>155</v>
      </c>
      <c r="DQ217" s="9" t="s">
        <v>156</v>
      </c>
      <c r="DR217" s="9" t="s">
        <v>157</v>
      </c>
      <c r="DS217" s="9" t="s">
        <v>137</v>
      </c>
      <c r="DT217" s="9" t="s">
        <v>181</v>
      </c>
      <c r="DU217" s="9" t="s">
        <v>168</v>
      </c>
      <c r="DV217" s="9" t="str">
        <f>VLOOKUP(DU217,Metadata!$B$2:$C$7,2,FALSE)</f>
        <v>0 - 3 years</v>
      </c>
    </row>
    <row r="218" spans="1:126">
      <c r="A218" s="13">
        <v>217</v>
      </c>
      <c r="B218" s="9" t="s">
        <v>135</v>
      </c>
      <c r="C218" s="9" t="str">
        <f>VLOOKUP(B218,Metadata!$M$2:$N$6,2,FALSE)</f>
        <v>Permanent Employee</v>
      </c>
      <c r="D218" s="9" t="s">
        <v>136</v>
      </c>
      <c r="E218" s="9" t="s">
        <v>137</v>
      </c>
      <c r="F218" s="9" t="s">
        <v>138</v>
      </c>
      <c r="G218" s="9" t="s">
        <v>140</v>
      </c>
      <c r="H218" s="9" t="str">
        <f>IF(G218="","",VLOOKUP(G218,Metadata!$J$2:$K$22,2,FALSE))</f>
        <v>Lisbon Metropolitan Area</v>
      </c>
      <c r="I218" s="9" t="s">
        <v>138</v>
      </c>
      <c r="J218" s="9" t="str">
        <f>IF(I218="","",VLOOKUP(I218,Metadata!$P$2:$Q$43,2,FALSE))</f>
        <v>Europe</v>
      </c>
      <c r="K218" s="9" t="str">
        <f t="shared" si="0"/>
        <v>Portugal</v>
      </c>
      <c r="L218" s="9" t="s">
        <v>140</v>
      </c>
      <c r="M218" s="9" t="str">
        <f>IF(L218="","",VLOOKUP(L218,Metadata!$J$2:$K$22,2,FALSE))</f>
        <v>Lisbon Metropolitan Area</v>
      </c>
      <c r="N218" s="9" t="s">
        <v>141</v>
      </c>
      <c r="O218" s="9" t="s">
        <v>137</v>
      </c>
      <c r="P218" s="9" t="s">
        <v>191</v>
      </c>
      <c r="Q218" s="10" t="str">
        <f t="shared" si="1"/>
        <v>Remote Job (full or flexible)</v>
      </c>
      <c r="R218" s="10">
        <v>4</v>
      </c>
      <c r="S218" s="9" t="s">
        <v>183</v>
      </c>
      <c r="T218" s="9" t="s">
        <v>137</v>
      </c>
      <c r="U218" s="9" t="str">
        <f>IF(S218&lt;&gt;"",S218,IF(T218&lt;&gt;"",VLOOKUP(T218,Metadata!$S$2:$T$228,2,FALSE),""))</f>
        <v>Product Owner/Product Manager</v>
      </c>
      <c r="V218" s="9" t="s">
        <v>207</v>
      </c>
      <c r="W218" s="9" t="s">
        <v>137</v>
      </c>
      <c r="X218" s="9" t="s">
        <v>145</v>
      </c>
      <c r="Y218" s="9" t="s">
        <v>137</v>
      </c>
      <c r="Z218" s="9" t="s">
        <v>218</v>
      </c>
      <c r="AA218" s="9" t="s">
        <v>137</v>
      </c>
      <c r="AB218" s="9" t="s">
        <v>137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 t="s">
        <v>374</v>
      </c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12" t="s">
        <v>273</v>
      </c>
      <c r="BY218" s="9" t="s">
        <v>150</v>
      </c>
      <c r="BZ218" s="9" t="s">
        <v>137</v>
      </c>
      <c r="CA218" s="10"/>
      <c r="CB218" s="10" t="str">
        <f t="shared" si="5"/>
        <v/>
      </c>
      <c r="CC218" s="10"/>
      <c r="CD218" s="9" t="str">
        <f t="shared" si="2"/>
        <v/>
      </c>
      <c r="CE218" s="9" t="s">
        <v>168</v>
      </c>
      <c r="CF218" s="9" t="s">
        <v>152</v>
      </c>
      <c r="CG218" s="9">
        <f>IF(CF218="","",VLOOKUP(CF218,Metadata!$D$2:$H$20,2,FALSE))</f>
        <v>32500</v>
      </c>
      <c r="CH218" s="9">
        <f>IF(CF218="","",VLOOKUP(CF218,Metadata!$D$2:$H$20,4,FALSE))</f>
        <v>30000</v>
      </c>
      <c r="CI218" s="9">
        <f>IF(CF218="","",VLOOKUP(CF218,Metadata!$D$2:$H$20,5,FALSE))</f>
        <v>35000</v>
      </c>
      <c r="CJ218" s="9">
        <f t="shared" si="3"/>
        <v>32500</v>
      </c>
      <c r="CK218" s="9" t="s">
        <v>189</v>
      </c>
      <c r="CL218" s="10">
        <v>1</v>
      </c>
      <c r="CM218" s="10">
        <v>5</v>
      </c>
      <c r="CN218" s="10">
        <v>7</v>
      </c>
      <c r="CO218" s="10">
        <v>7</v>
      </c>
      <c r="CP218" s="10">
        <v>4</v>
      </c>
      <c r="CQ218" s="10">
        <v>5</v>
      </c>
      <c r="CR218" s="10">
        <v>3</v>
      </c>
      <c r="CS218" s="10">
        <v>3</v>
      </c>
      <c r="CT218" s="10">
        <v>2</v>
      </c>
      <c r="CU218" s="10">
        <v>1</v>
      </c>
      <c r="CV218" s="10">
        <v>2</v>
      </c>
      <c r="CW218" s="10">
        <v>2</v>
      </c>
      <c r="CX218" s="10">
        <v>4</v>
      </c>
      <c r="CY218" s="10">
        <v>2</v>
      </c>
      <c r="CZ218" s="10">
        <v>1</v>
      </c>
      <c r="DA218" s="10">
        <v>1</v>
      </c>
      <c r="DB218" s="10">
        <v>1</v>
      </c>
      <c r="DC218" s="10">
        <v>7</v>
      </c>
      <c r="DD218" s="10">
        <v>1</v>
      </c>
      <c r="DE218" s="10">
        <v>7</v>
      </c>
      <c r="DF218" s="10">
        <v>7</v>
      </c>
      <c r="DG218" s="10">
        <v>4</v>
      </c>
      <c r="DH218" s="10">
        <v>2</v>
      </c>
      <c r="DI218" s="10">
        <v>7</v>
      </c>
      <c r="DJ218" s="10">
        <v>1</v>
      </c>
      <c r="DK218" s="10">
        <v>5</v>
      </c>
      <c r="DL218" s="10">
        <v>1</v>
      </c>
      <c r="DM218" s="9" t="s">
        <v>154</v>
      </c>
      <c r="DN218" s="10">
        <v>1992</v>
      </c>
      <c r="DO218" s="9">
        <f t="shared" si="4"/>
        <v>29</v>
      </c>
      <c r="DP218" s="9" t="s">
        <v>155</v>
      </c>
      <c r="DQ218" s="9" t="s">
        <v>210</v>
      </c>
      <c r="DR218" s="9" t="s">
        <v>157</v>
      </c>
      <c r="DS218" s="9" t="s">
        <v>137</v>
      </c>
      <c r="DT218" s="9" t="s">
        <v>181</v>
      </c>
      <c r="DU218" s="9" t="s">
        <v>223</v>
      </c>
      <c r="DV218" s="9" t="str">
        <f>VLOOKUP(DU218,Metadata!$B$2:$C$7,2,FALSE)</f>
        <v>3 - 6 years</v>
      </c>
    </row>
    <row r="219" spans="1:126">
      <c r="A219" s="13">
        <v>218</v>
      </c>
      <c r="B219" s="9" t="s">
        <v>135</v>
      </c>
      <c r="C219" s="9" t="str">
        <f>VLOOKUP(B219,Metadata!$M$2:$N$6,2,FALSE)</f>
        <v>Permanent Employee</v>
      </c>
      <c r="D219" s="9" t="s">
        <v>159</v>
      </c>
      <c r="E219" s="9" t="s">
        <v>137</v>
      </c>
      <c r="F219" s="9" t="s">
        <v>138</v>
      </c>
      <c r="G219" s="9" t="s">
        <v>140</v>
      </c>
      <c r="H219" s="9" t="str">
        <f>IF(G219="","",VLOOKUP(G219,Metadata!$J$2:$K$22,2,FALSE))</f>
        <v>Lisbon Metropolitan Area</v>
      </c>
      <c r="I219" s="9" t="s">
        <v>138</v>
      </c>
      <c r="J219" s="9" t="str">
        <f>IF(I219="","",VLOOKUP(I219,Metadata!$P$2:$Q$43,2,FALSE))</f>
        <v>Europe</v>
      </c>
      <c r="K219" s="9" t="str">
        <f t="shared" si="0"/>
        <v>Portugal</v>
      </c>
      <c r="L219" s="9" t="s">
        <v>140</v>
      </c>
      <c r="M219" s="9" t="str">
        <f>IF(L219="","",VLOOKUP(L219,Metadata!$J$2:$K$22,2,FALSE))</f>
        <v>Lisbon Metropolitan Area</v>
      </c>
      <c r="N219" s="9" t="s">
        <v>214</v>
      </c>
      <c r="O219" s="9" t="s">
        <v>136</v>
      </c>
      <c r="P219" s="9" t="s">
        <v>142</v>
      </c>
      <c r="Q219" s="10" t="str">
        <f t="shared" si="1"/>
        <v>Full Office Job</v>
      </c>
      <c r="R219" s="10">
        <v>7</v>
      </c>
      <c r="S219" s="9" t="s">
        <v>266</v>
      </c>
      <c r="T219" s="9" t="s">
        <v>137</v>
      </c>
      <c r="U219" s="9" t="str">
        <f>IF(S219&lt;&gt;"",S219,IF(T219&lt;&gt;"",VLOOKUP(T219,Metadata!$S$2:$T$228,2,FALSE),""))</f>
        <v>Data Scientist/Data Engineer</v>
      </c>
      <c r="V219" s="9" t="s">
        <v>268</v>
      </c>
      <c r="W219" s="9" t="s">
        <v>137</v>
      </c>
      <c r="X219" s="9" t="s">
        <v>145</v>
      </c>
      <c r="Y219" s="9" t="s">
        <v>137</v>
      </c>
      <c r="Z219" s="9" t="s">
        <v>218</v>
      </c>
      <c r="AA219" s="9" t="s">
        <v>137</v>
      </c>
      <c r="AB219" s="9" t="s">
        <v>137</v>
      </c>
      <c r="AC219" s="9" t="s">
        <v>147</v>
      </c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 t="s">
        <v>375</v>
      </c>
      <c r="CA219" s="10"/>
      <c r="CB219" s="10" t="str">
        <f t="shared" si="5"/>
        <v/>
      </c>
      <c r="CC219" s="10"/>
      <c r="CD219" s="9" t="str">
        <f t="shared" si="2"/>
        <v/>
      </c>
      <c r="CE219" s="9" t="s">
        <v>168</v>
      </c>
      <c r="CF219" s="9" t="s">
        <v>248</v>
      </c>
      <c r="CG219" s="9">
        <f>IF(CF219="","",VLOOKUP(CF219,Metadata!$D$2:$H$20,2,FALSE))</f>
        <v>57500</v>
      </c>
      <c r="CH219" s="9">
        <f>IF(CF219="","",VLOOKUP(CF219,Metadata!$D$2:$H$20,4,FALSE))</f>
        <v>55000</v>
      </c>
      <c r="CI219" s="9">
        <f>IF(CF219="","",VLOOKUP(CF219,Metadata!$D$2:$H$20,5,FALSE))</f>
        <v>60000</v>
      </c>
      <c r="CJ219" s="9">
        <f t="shared" si="3"/>
        <v>57500</v>
      </c>
      <c r="CK219" s="9" t="s">
        <v>153</v>
      </c>
      <c r="CL219" s="10">
        <v>5</v>
      </c>
      <c r="CM219" s="10">
        <v>4</v>
      </c>
      <c r="CN219" s="10">
        <v>5</v>
      </c>
      <c r="CO219" s="10">
        <v>6</v>
      </c>
      <c r="CP219" s="10">
        <v>5</v>
      </c>
      <c r="CQ219" s="10">
        <v>5</v>
      </c>
      <c r="CR219" s="10">
        <v>7</v>
      </c>
      <c r="CS219" s="10">
        <v>4</v>
      </c>
      <c r="CT219" s="10">
        <v>5</v>
      </c>
      <c r="CU219" s="10">
        <v>6</v>
      </c>
      <c r="CV219" s="10">
        <v>5</v>
      </c>
      <c r="CW219" s="10">
        <v>5</v>
      </c>
      <c r="CX219" s="10">
        <v>5</v>
      </c>
      <c r="CY219" s="10">
        <v>5</v>
      </c>
      <c r="CZ219" s="10">
        <v>5</v>
      </c>
      <c r="DA219" s="10">
        <v>5</v>
      </c>
      <c r="DB219" s="10">
        <v>5</v>
      </c>
      <c r="DC219" s="10">
        <v>5</v>
      </c>
      <c r="DD219" s="10">
        <v>3</v>
      </c>
      <c r="DE219" s="10">
        <v>5</v>
      </c>
      <c r="DF219" s="10">
        <v>5</v>
      </c>
      <c r="DG219" s="10">
        <v>5</v>
      </c>
      <c r="DH219" s="10">
        <v>5</v>
      </c>
      <c r="DI219" s="10">
        <v>5</v>
      </c>
      <c r="DJ219" s="10">
        <v>5</v>
      </c>
      <c r="DK219" s="10">
        <v>5</v>
      </c>
      <c r="DL219" s="10">
        <v>5</v>
      </c>
      <c r="DM219" s="9" t="s">
        <v>296</v>
      </c>
      <c r="DN219" s="10">
        <v>1973</v>
      </c>
      <c r="DO219" s="9">
        <f t="shared" si="4"/>
        <v>48</v>
      </c>
      <c r="DP219" s="9" t="s">
        <v>155</v>
      </c>
      <c r="DQ219" s="9" t="s">
        <v>156</v>
      </c>
      <c r="DR219" s="9" t="s">
        <v>170</v>
      </c>
      <c r="DS219" s="9" t="s">
        <v>137</v>
      </c>
      <c r="DT219" s="9" t="s">
        <v>181</v>
      </c>
      <c r="DU219" s="9" t="s">
        <v>158</v>
      </c>
      <c r="DV219" s="9" t="str">
        <f>VLOOKUP(DU219,Metadata!$B$2:$C$7,2,FALSE)</f>
        <v>6+ years</v>
      </c>
    </row>
    <row r="220" spans="1:126">
      <c r="A220" s="13">
        <v>219</v>
      </c>
      <c r="B220" s="9" t="s">
        <v>135</v>
      </c>
      <c r="C220" s="9" t="str">
        <f>VLOOKUP(B220,Metadata!$M$2:$N$6,2,FALSE)</f>
        <v>Permanent Employee</v>
      </c>
      <c r="D220" s="9" t="s">
        <v>159</v>
      </c>
      <c r="E220" s="9" t="s">
        <v>137</v>
      </c>
      <c r="F220" s="9" t="s">
        <v>138</v>
      </c>
      <c r="G220" s="9" t="s">
        <v>190</v>
      </c>
      <c r="H220" s="9" t="str">
        <f>IF(G220="","",VLOOKUP(G220,Metadata!$J$2:$K$22,2,FALSE))</f>
        <v>North</v>
      </c>
      <c r="I220" s="9" t="s">
        <v>138</v>
      </c>
      <c r="J220" s="9" t="str">
        <f>IF(I220="","",VLOOKUP(I220,Metadata!$P$2:$Q$43,2,FALSE))</f>
        <v>Europe</v>
      </c>
      <c r="K220" s="9" t="str">
        <f t="shared" si="0"/>
        <v>Portugal</v>
      </c>
      <c r="L220" s="9" t="s">
        <v>172</v>
      </c>
      <c r="M220" s="9" t="str">
        <f>IF(L220="","",VLOOKUP(L220,Metadata!$J$2:$K$22,2,FALSE))</f>
        <v>Porto Metropolitan Area</v>
      </c>
      <c r="N220" s="9" t="s">
        <v>141</v>
      </c>
      <c r="O220" s="9" t="s">
        <v>137</v>
      </c>
      <c r="P220" s="9" t="s">
        <v>191</v>
      </c>
      <c r="Q220" s="10" t="str">
        <f t="shared" si="1"/>
        <v>Remote Job (full or flexible)</v>
      </c>
      <c r="R220" s="10">
        <v>7</v>
      </c>
      <c r="S220" s="9" t="s">
        <v>161</v>
      </c>
      <c r="T220" s="9" t="s">
        <v>137</v>
      </c>
      <c r="U220" s="9" t="str">
        <f>IF(S220&lt;&gt;"",S220,IF(T220&lt;&gt;"",VLOOKUP(T220,Metadata!$S$2:$T$228,2,FALSE),""))</f>
        <v>Full-Stack Developer</v>
      </c>
      <c r="V220" s="9" t="s">
        <v>207</v>
      </c>
      <c r="W220" s="9" t="s">
        <v>137</v>
      </c>
      <c r="X220" s="9" t="s">
        <v>163</v>
      </c>
      <c r="Y220" s="9" t="s">
        <v>137</v>
      </c>
      <c r="Z220" s="9" t="s">
        <v>262</v>
      </c>
      <c r="AA220" s="9" t="s">
        <v>165</v>
      </c>
      <c r="AB220" s="9" t="s">
        <v>137</v>
      </c>
      <c r="AC220" s="9" t="s">
        <v>147</v>
      </c>
      <c r="AD220" s="9" t="s">
        <v>148</v>
      </c>
      <c r="AE220" s="9"/>
      <c r="AF220" s="9"/>
      <c r="AG220" s="9"/>
      <c r="AH220" s="9"/>
      <c r="AI220" s="9"/>
      <c r="AJ220" s="9"/>
      <c r="AK220" s="9"/>
      <c r="AL220" s="9" t="s">
        <v>177</v>
      </c>
      <c r="AM220" s="9" t="s">
        <v>314</v>
      </c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 t="s">
        <v>186</v>
      </c>
      <c r="BO220" s="9"/>
      <c r="BP220" s="9"/>
      <c r="BQ220" s="9" t="s">
        <v>219</v>
      </c>
      <c r="BR220" s="9" t="s">
        <v>247</v>
      </c>
      <c r="BS220" s="9"/>
      <c r="BT220" s="9"/>
      <c r="BU220" s="9"/>
      <c r="BV220" s="9"/>
      <c r="BW220" s="9"/>
      <c r="BX220" s="9"/>
      <c r="BY220" s="9"/>
      <c r="BZ220" s="9"/>
      <c r="CA220" s="10"/>
      <c r="CB220" s="10" t="str">
        <f t="shared" si="5"/>
        <v/>
      </c>
      <c r="CC220" s="10"/>
      <c r="CD220" s="9" t="str">
        <f t="shared" si="2"/>
        <v/>
      </c>
      <c r="CE220" s="9" t="s">
        <v>151</v>
      </c>
      <c r="CF220" s="9" t="s">
        <v>188</v>
      </c>
      <c r="CG220" s="9">
        <f>IF(CF220="","",VLOOKUP(CF220,Metadata!$D$2:$H$20,2,FALSE))</f>
        <v>17500</v>
      </c>
      <c r="CH220" s="9">
        <f>IF(CF220="","",VLOOKUP(CF220,Metadata!$D$2:$H$20,4,FALSE))</f>
        <v>15000</v>
      </c>
      <c r="CI220" s="9">
        <f>IF(CF220="","",VLOOKUP(CF220,Metadata!$D$2:$H$20,5,FALSE))</f>
        <v>20000</v>
      </c>
      <c r="CJ220" s="9">
        <f t="shared" si="3"/>
        <v>17500</v>
      </c>
      <c r="CK220" s="9" t="s">
        <v>153</v>
      </c>
      <c r="CL220" s="10">
        <v>2</v>
      </c>
      <c r="CM220" s="10">
        <v>3</v>
      </c>
      <c r="CN220" s="10">
        <v>7</v>
      </c>
      <c r="CO220" s="10">
        <v>7</v>
      </c>
      <c r="CP220" s="10">
        <v>7</v>
      </c>
      <c r="CQ220" s="10">
        <v>7</v>
      </c>
      <c r="CR220" s="10">
        <v>7</v>
      </c>
      <c r="CS220" s="10">
        <v>7</v>
      </c>
      <c r="CT220" s="10">
        <v>7</v>
      </c>
      <c r="CU220" s="10">
        <v>7</v>
      </c>
      <c r="CV220" s="10">
        <v>7</v>
      </c>
      <c r="CW220" s="10">
        <v>1</v>
      </c>
      <c r="CX220" s="10">
        <v>1</v>
      </c>
      <c r="CY220" s="10">
        <v>7</v>
      </c>
      <c r="CZ220" s="10">
        <v>7</v>
      </c>
      <c r="DA220" s="10">
        <v>3</v>
      </c>
      <c r="DB220" s="10">
        <v>7</v>
      </c>
      <c r="DC220" s="10">
        <v>7</v>
      </c>
      <c r="DD220" s="10">
        <v>7</v>
      </c>
      <c r="DE220" s="10">
        <v>7</v>
      </c>
      <c r="DF220" s="10">
        <v>7</v>
      </c>
      <c r="DG220" s="10">
        <v>7</v>
      </c>
      <c r="DH220" s="10">
        <v>1</v>
      </c>
      <c r="DI220" s="10">
        <v>7</v>
      </c>
      <c r="DJ220" s="10">
        <v>4</v>
      </c>
      <c r="DK220" s="10">
        <v>7</v>
      </c>
      <c r="DL220" s="10">
        <v>1</v>
      </c>
      <c r="DM220" s="9" t="s">
        <v>154</v>
      </c>
      <c r="DN220" s="10">
        <v>1989</v>
      </c>
      <c r="DO220" s="9">
        <f t="shared" si="4"/>
        <v>32</v>
      </c>
      <c r="DP220" s="9" t="s">
        <v>155</v>
      </c>
      <c r="DQ220" s="9" t="s">
        <v>202</v>
      </c>
      <c r="DR220" s="9" t="s">
        <v>157</v>
      </c>
      <c r="DS220" s="9" t="s">
        <v>137</v>
      </c>
      <c r="DT220" s="9" t="s">
        <v>181</v>
      </c>
      <c r="DU220" s="9" t="s">
        <v>223</v>
      </c>
      <c r="DV220" s="9" t="str">
        <f>VLOOKUP(DU220,Metadata!$B$2:$C$7,2,FALSE)</f>
        <v>3 - 6 years</v>
      </c>
    </row>
    <row r="221" spans="1:126">
      <c r="A221" s="13">
        <v>220</v>
      </c>
      <c r="B221" s="9" t="s">
        <v>135</v>
      </c>
      <c r="C221" s="9" t="str">
        <f>VLOOKUP(B221,Metadata!$M$2:$N$6,2,FALSE)</f>
        <v>Permanent Employee</v>
      </c>
      <c r="D221" s="9" t="s">
        <v>136</v>
      </c>
      <c r="E221" s="9" t="s">
        <v>137</v>
      </c>
      <c r="F221" s="9" t="s">
        <v>138</v>
      </c>
      <c r="G221" s="9" t="s">
        <v>354</v>
      </c>
      <c r="H221" s="9" t="str">
        <f>IF(G221="","",VLOOKUP(G221,Metadata!$J$2:$K$22,2,FALSE))</f>
        <v>South</v>
      </c>
      <c r="I221" s="9" t="s">
        <v>138</v>
      </c>
      <c r="J221" s="9" t="str">
        <f>IF(I221="","",VLOOKUP(I221,Metadata!$P$2:$Q$43,2,FALSE))</f>
        <v>Europe</v>
      </c>
      <c r="K221" s="9" t="str">
        <f t="shared" si="0"/>
        <v>Portugal</v>
      </c>
      <c r="L221" s="9" t="s">
        <v>140</v>
      </c>
      <c r="M221" s="9" t="str">
        <f>IF(L221="","",VLOOKUP(L221,Metadata!$J$2:$K$22,2,FALSE))</f>
        <v>Lisbon Metropolitan Area</v>
      </c>
      <c r="N221" s="9" t="s">
        <v>141</v>
      </c>
      <c r="O221" s="9" t="s">
        <v>137</v>
      </c>
      <c r="P221" s="9" t="s">
        <v>142</v>
      </c>
      <c r="Q221" s="10" t="str">
        <f t="shared" si="1"/>
        <v>Full Office Job</v>
      </c>
      <c r="R221" s="10">
        <v>7</v>
      </c>
      <c r="S221" s="9" t="s">
        <v>161</v>
      </c>
      <c r="T221" s="9" t="s">
        <v>137</v>
      </c>
      <c r="U221" s="9" t="str">
        <f>IF(S221&lt;&gt;"",S221,IF(T221&lt;&gt;"",VLOOKUP(T221,Metadata!$S$2:$T$228,2,FALSE),""))</f>
        <v>Full-Stack Developer</v>
      </c>
      <c r="V221" s="9" t="s">
        <v>304</v>
      </c>
      <c r="W221" s="9" t="s">
        <v>137</v>
      </c>
      <c r="X221" s="9" t="s">
        <v>145</v>
      </c>
      <c r="Y221" s="9" t="s">
        <v>137</v>
      </c>
      <c r="Z221" s="9" t="s">
        <v>184</v>
      </c>
      <c r="AA221" s="9" t="s">
        <v>137</v>
      </c>
      <c r="AB221" s="9" t="s">
        <v>253</v>
      </c>
      <c r="AC221" s="9" t="s">
        <v>147</v>
      </c>
      <c r="AD221" s="9"/>
      <c r="AE221" s="9"/>
      <c r="AF221" s="9" t="s">
        <v>243</v>
      </c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 t="s">
        <v>186</v>
      </c>
      <c r="BO221" s="9" t="s">
        <v>257</v>
      </c>
      <c r="BP221" s="9"/>
      <c r="BQ221" s="9" t="s">
        <v>219</v>
      </c>
      <c r="BR221" s="9"/>
      <c r="BS221" s="9" t="s">
        <v>200</v>
      </c>
      <c r="BT221" s="9"/>
      <c r="BU221" s="9" t="s">
        <v>258</v>
      </c>
      <c r="BV221" s="9"/>
      <c r="BW221" s="9"/>
      <c r="BX221" s="9"/>
      <c r="BY221" s="9"/>
      <c r="BZ221" s="9"/>
      <c r="CA221" s="10"/>
      <c r="CB221" s="10" t="str">
        <f t="shared" si="5"/>
        <v/>
      </c>
      <c r="CC221" s="10"/>
      <c r="CD221" s="9" t="str">
        <f t="shared" si="2"/>
        <v/>
      </c>
      <c r="CE221" s="9" t="s">
        <v>168</v>
      </c>
      <c r="CF221" s="9" t="s">
        <v>169</v>
      </c>
      <c r="CG221" s="9">
        <f>IF(CF221="","",VLOOKUP(CF221,Metadata!$D$2:$H$20,2,FALSE))</f>
        <v>12500</v>
      </c>
      <c r="CH221" s="9">
        <f>IF(CF221="","",VLOOKUP(CF221,Metadata!$D$2:$H$20,4,FALSE))</f>
        <v>0</v>
      </c>
      <c r="CI221" s="9">
        <f>IF(CF221="","",VLOOKUP(CF221,Metadata!$D$2:$H$20,5,FALSE))</f>
        <v>15000</v>
      </c>
      <c r="CJ221" s="9">
        <f t="shared" si="3"/>
        <v>12500</v>
      </c>
      <c r="CK221" s="9" t="s">
        <v>153</v>
      </c>
      <c r="CL221" s="10">
        <v>4</v>
      </c>
      <c r="CM221" s="10">
        <v>4</v>
      </c>
      <c r="CN221" s="10">
        <v>7</v>
      </c>
      <c r="CO221" s="10">
        <v>6</v>
      </c>
      <c r="CP221" s="10">
        <v>6</v>
      </c>
      <c r="CQ221" s="10">
        <v>7</v>
      </c>
      <c r="CR221" s="10">
        <v>7</v>
      </c>
      <c r="CS221" s="10">
        <v>7</v>
      </c>
      <c r="CT221" s="10">
        <v>4</v>
      </c>
      <c r="CU221" s="10">
        <v>5</v>
      </c>
      <c r="CV221" s="10">
        <v>4</v>
      </c>
      <c r="CW221" s="10">
        <v>3</v>
      </c>
      <c r="CX221" s="10">
        <v>6</v>
      </c>
      <c r="CY221" s="10">
        <v>5</v>
      </c>
      <c r="CZ221" s="10">
        <v>6</v>
      </c>
      <c r="DA221" s="10">
        <v>5</v>
      </c>
      <c r="DB221" s="10">
        <v>5</v>
      </c>
      <c r="DC221" s="10">
        <v>6</v>
      </c>
      <c r="DD221" s="10">
        <v>3</v>
      </c>
      <c r="DE221" s="10">
        <v>6</v>
      </c>
      <c r="DF221" s="10">
        <v>6</v>
      </c>
      <c r="DG221" s="10">
        <v>6</v>
      </c>
      <c r="DH221" s="10">
        <v>5</v>
      </c>
      <c r="DI221" s="10">
        <v>4</v>
      </c>
      <c r="DJ221" s="10">
        <v>7</v>
      </c>
      <c r="DK221" s="10">
        <v>4</v>
      </c>
      <c r="DL221" s="10">
        <v>5</v>
      </c>
      <c r="DM221" s="9" t="s">
        <v>154</v>
      </c>
      <c r="DN221" s="10">
        <v>1999</v>
      </c>
      <c r="DO221" s="9">
        <f t="shared" si="4"/>
        <v>22</v>
      </c>
      <c r="DP221" s="9" t="s">
        <v>155</v>
      </c>
      <c r="DQ221" s="9" t="s">
        <v>156</v>
      </c>
      <c r="DR221" s="9" t="s">
        <v>157</v>
      </c>
      <c r="DS221" s="9" t="s">
        <v>137</v>
      </c>
      <c r="DT221" s="9" t="s">
        <v>181</v>
      </c>
      <c r="DU221" s="9" t="s">
        <v>168</v>
      </c>
      <c r="DV221" s="9" t="str">
        <f>VLOOKUP(DU221,Metadata!$B$2:$C$7,2,FALSE)</f>
        <v>0 - 3 years</v>
      </c>
    </row>
    <row r="222" spans="1:126">
      <c r="A222" s="13">
        <v>221</v>
      </c>
      <c r="B222" s="9" t="s">
        <v>135</v>
      </c>
      <c r="C222" s="9" t="str">
        <f>VLOOKUP(B222,Metadata!$M$2:$N$6,2,FALSE)</f>
        <v>Permanent Employee</v>
      </c>
      <c r="D222" s="9" t="s">
        <v>159</v>
      </c>
      <c r="E222" s="9" t="s">
        <v>137</v>
      </c>
      <c r="F222" s="9" t="s">
        <v>138</v>
      </c>
      <c r="G222" s="9" t="s">
        <v>285</v>
      </c>
      <c r="H222" s="9" t="str">
        <f>IF(G222="","",VLOOKUP(G222,Metadata!$J$2:$K$22,2,FALSE))</f>
        <v>Centre</v>
      </c>
      <c r="I222" s="9" t="s">
        <v>316</v>
      </c>
      <c r="J222" s="9" t="str">
        <f>IF(I222="","",VLOOKUP(I222,Metadata!$P$2:$Q$43,2,FALSE))</f>
        <v>Europe</v>
      </c>
      <c r="K222" s="9" t="str">
        <f t="shared" si="0"/>
        <v>International</v>
      </c>
      <c r="L222" s="9" t="s">
        <v>137</v>
      </c>
      <c r="M222" s="9" t="str">
        <f>IF(L222="","",VLOOKUP(L222,Metadata!$J$2:$K$22,2,FALSE))</f>
        <v/>
      </c>
      <c r="N222" s="9" t="s">
        <v>141</v>
      </c>
      <c r="O222" s="9" t="s">
        <v>137</v>
      </c>
      <c r="P222" s="9" t="s">
        <v>142</v>
      </c>
      <c r="Q222" s="10" t="str">
        <f t="shared" si="1"/>
        <v>Full Office Job</v>
      </c>
      <c r="R222" s="10">
        <v>7</v>
      </c>
      <c r="S222" s="9" t="s">
        <v>192</v>
      </c>
      <c r="T222" s="9" t="s">
        <v>137</v>
      </c>
      <c r="U222" s="9" t="str">
        <f>IF(S222&lt;&gt;"",S222,IF(T222&lt;&gt;"",VLOOKUP(T222,Metadata!$S$2:$T$228,2,FALSE),""))</f>
        <v>Back-End Developer</v>
      </c>
      <c r="V222" s="9" t="s">
        <v>207</v>
      </c>
      <c r="W222" s="9" t="s">
        <v>137</v>
      </c>
      <c r="X222" s="9" t="s">
        <v>208</v>
      </c>
      <c r="Y222" s="9" t="s">
        <v>137</v>
      </c>
      <c r="Z222" s="9" t="s">
        <v>224</v>
      </c>
      <c r="AA222" s="9" t="s">
        <v>165</v>
      </c>
      <c r="AB222" s="9" t="s">
        <v>137</v>
      </c>
      <c r="AC222" s="9"/>
      <c r="AD222" s="9"/>
      <c r="AE222" s="9"/>
      <c r="AF222" s="9"/>
      <c r="AG222" s="9" t="s">
        <v>166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 t="s">
        <v>286</v>
      </c>
      <c r="BX222" s="9"/>
      <c r="BY222" s="9"/>
      <c r="BZ222" s="9"/>
      <c r="CA222" s="10"/>
      <c r="CB222" s="10" t="str">
        <f t="shared" si="5"/>
        <v/>
      </c>
      <c r="CC222" s="10"/>
      <c r="CD222" s="9" t="str">
        <f t="shared" si="2"/>
        <v/>
      </c>
      <c r="CE222" s="9" t="s">
        <v>232</v>
      </c>
      <c r="CF222" s="9" t="s">
        <v>152</v>
      </c>
      <c r="CG222" s="9">
        <f>IF(CF222="","",VLOOKUP(CF222,Metadata!$D$2:$H$20,2,FALSE))</f>
        <v>32500</v>
      </c>
      <c r="CH222" s="9">
        <f>IF(CF222="","",VLOOKUP(CF222,Metadata!$D$2:$H$20,4,FALSE))</f>
        <v>30000</v>
      </c>
      <c r="CI222" s="9">
        <f>IF(CF222="","",VLOOKUP(CF222,Metadata!$D$2:$H$20,5,FALSE))</f>
        <v>35000</v>
      </c>
      <c r="CJ222" s="9">
        <f t="shared" si="3"/>
        <v>32500</v>
      </c>
      <c r="CK222" s="9" t="s">
        <v>153</v>
      </c>
      <c r="CL222" s="10">
        <v>6</v>
      </c>
      <c r="CM222" s="10">
        <v>3</v>
      </c>
      <c r="CN222" s="10">
        <v>4</v>
      </c>
      <c r="CO222" s="10">
        <v>5</v>
      </c>
      <c r="CP222" s="10">
        <v>5</v>
      </c>
      <c r="CQ222" s="10">
        <v>5</v>
      </c>
      <c r="CR222" s="10">
        <v>7</v>
      </c>
      <c r="CS222" s="10">
        <v>7</v>
      </c>
      <c r="CT222" s="10">
        <v>6</v>
      </c>
      <c r="CU222" s="10">
        <v>6</v>
      </c>
      <c r="CV222" s="10">
        <v>6</v>
      </c>
      <c r="CW222" s="10">
        <v>6</v>
      </c>
      <c r="CX222" s="10">
        <v>6</v>
      </c>
      <c r="CY222" s="10">
        <v>6</v>
      </c>
      <c r="CZ222" s="10">
        <v>5</v>
      </c>
      <c r="DA222" s="10">
        <v>1</v>
      </c>
      <c r="DB222" s="10">
        <v>1</v>
      </c>
      <c r="DC222" s="10">
        <v>5</v>
      </c>
      <c r="DD222" s="10">
        <v>1</v>
      </c>
      <c r="DE222" s="10">
        <v>4</v>
      </c>
      <c r="DF222" s="10">
        <v>5</v>
      </c>
      <c r="DG222" s="10">
        <v>5</v>
      </c>
      <c r="DH222" s="10">
        <v>4</v>
      </c>
      <c r="DI222" s="10">
        <v>1</v>
      </c>
      <c r="DJ222" s="10">
        <v>4</v>
      </c>
      <c r="DK222" s="10">
        <v>4</v>
      </c>
      <c r="DL222" s="10">
        <v>4</v>
      </c>
      <c r="DM222" s="9" t="s">
        <v>154</v>
      </c>
      <c r="DN222" s="10">
        <v>1975</v>
      </c>
      <c r="DO222" s="9">
        <f t="shared" si="4"/>
        <v>46</v>
      </c>
      <c r="DP222" s="9" t="s">
        <v>155</v>
      </c>
      <c r="DQ222" s="9" t="s">
        <v>156</v>
      </c>
      <c r="DR222" s="9" t="s">
        <v>157</v>
      </c>
      <c r="DS222" s="9" t="s">
        <v>137</v>
      </c>
      <c r="DT222" s="9" t="s">
        <v>181</v>
      </c>
      <c r="DU222" s="9" t="s">
        <v>158</v>
      </c>
      <c r="DV222" s="9" t="str">
        <f>VLOOKUP(DU222,Metadata!$B$2:$C$7,2,FALSE)</f>
        <v>6+ years</v>
      </c>
    </row>
    <row r="223" spans="1:126">
      <c r="A223" s="13">
        <v>222</v>
      </c>
      <c r="B223" s="9" t="s">
        <v>135</v>
      </c>
      <c r="C223" s="9" t="str">
        <f>VLOOKUP(B223,Metadata!$M$2:$N$6,2,FALSE)</f>
        <v>Permanent Employee</v>
      </c>
      <c r="D223" s="9" t="s">
        <v>159</v>
      </c>
      <c r="E223" s="9" t="s">
        <v>137</v>
      </c>
      <c r="F223" s="9" t="s">
        <v>138</v>
      </c>
      <c r="G223" s="9" t="s">
        <v>140</v>
      </c>
      <c r="H223" s="9" t="str">
        <f>IF(G223="","",VLOOKUP(G223,Metadata!$J$2:$K$22,2,FALSE))</f>
        <v>Lisbon Metropolitan Area</v>
      </c>
      <c r="I223" s="9" t="s">
        <v>228</v>
      </c>
      <c r="J223" s="9" t="str">
        <f>IF(I223="","",VLOOKUP(I223,Metadata!$P$2:$Q$43,2,FALSE))</f>
        <v>Europe</v>
      </c>
      <c r="K223" s="9" t="str">
        <f t="shared" si="0"/>
        <v>International</v>
      </c>
      <c r="L223" s="9" t="s">
        <v>137</v>
      </c>
      <c r="M223" s="9" t="str">
        <f>IF(L223="","",VLOOKUP(L223,Metadata!$J$2:$K$22,2,FALSE))</f>
        <v/>
      </c>
      <c r="N223" s="9" t="s">
        <v>214</v>
      </c>
      <c r="O223" s="9" t="s">
        <v>136</v>
      </c>
      <c r="P223" s="9" t="s">
        <v>142</v>
      </c>
      <c r="Q223" s="10" t="str">
        <f t="shared" si="1"/>
        <v>Full Office Job</v>
      </c>
      <c r="R223" s="10">
        <v>6</v>
      </c>
      <c r="S223" s="9" t="s">
        <v>192</v>
      </c>
      <c r="T223" s="9" t="s">
        <v>137</v>
      </c>
      <c r="U223" s="9" t="str">
        <f>IF(S223&lt;&gt;"",S223,IF(T223&lt;&gt;"",VLOOKUP(T223,Metadata!$S$2:$T$228,2,FALSE),""))</f>
        <v>Back-End Developer</v>
      </c>
      <c r="V223" s="9" t="s">
        <v>323</v>
      </c>
      <c r="W223" s="9" t="s">
        <v>137</v>
      </c>
      <c r="X223" s="9" t="s">
        <v>145</v>
      </c>
      <c r="Y223" s="9" t="s">
        <v>137</v>
      </c>
      <c r="Z223" s="9" t="s">
        <v>218</v>
      </c>
      <c r="AA223" s="9" t="s">
        <v>137</v>
      </c>
      <c r="AB223" s="9" t="s">
        <v>253</v>
      </c>
      <c r="AC223" s="9" t="s">
        <v>147</v>
      </c>
      <c r="AD223" s="9"/>
      <c r="AE223" s="9" t="s">
        <v>194</v>
      </c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 t="s">
        <v>198</v>
      </c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10"/>
      <c r="CB223" s="10" t="str">
        <f t="shared" si="5"/>
        <v/>
      </c>
      <c r="CC223" s="10"/>
      <c r="CD223" s="9" t="str">
        <f t="shared" si="2"/>
        <v/>
      </c>
      <c r="CE223" s="9" t="s">
        <v>151</v>
      </c>
      <c r="CF223" s="9" t="s">
        <v>236</v>
      </c>
      <c r="CG223" s="9">
        <f>IF(CF223="","",VLOOKUP(CF223,Metadata!$D$2:$H$20,2,FALSE))</f>
        <v>47500</v>
      </c>
      <c r="CH223" s="9">
        <f>IF(CF223="","",VLOOKUP(CF223,Metadata!$D$2:$H$20,4,FALSE))</f>
        <v>45000</v>
      </c>
      <c r="CI223" s="9">
        <f>IF(CF223="","",VLOOKUP(CF223,Metadata!$D$2:$H$20,5,FALSE))</f>
        <v>50000</v>
      </c>
      <c r="CJ223" s="9">
        <f t="shared" si="3"/>
        <v>47500</v>
      </c>
      <c r="CK223" s="9" t="s">
        <v>189</v>
      </c>
      <c r="CL223" s="10">
        <v>5</v>
      </c>
      <c r="CM223" s="10">
        <v>1</v>
      </c>
      <c r="CN223" s="10">
        <v>7</v>
      </c>
      <c r="CO223" s="10">
        <v>5</v>
      </c>
      <c r="CP223" s="10">
        <v>7</v>
      </c>
      <c r="CQ223" s="10">
        <v>5</v>
      </c>
      <c r="CR223" s="10">
        <v>7</v>
      </c>
      <c r="CS223" s="10">
        <v>7</v>
      </c>
      <c r="CT223" s="10">
        <v>5</v>
      </c>
      <c r="CU223" s="10">
        <v>4</v>
      </c>
      <c r="CV223" s="10">
        <v>5</v>
      </c>
      <c r="CW223" s="10">
        <v>4</v>
      </c>
      <c r="CX223" s="10">
        <v>5</v>
      </c>
      <c r="CY223" s="10">
        <v>5</v>
      </c>
      <c r="CZ223" s="10">
        <v>5</v>
      </c>
      <c r="DA223" s="10">
        <v>4</v>
      </c>
      <c r="DB223" s="10">
        <v>6</v>
      </c>
      <c r="DC223" s="10">
        <v>5</v>
      </c>
      <c r="DD223" s="10">
        <v>1</v>
      </c>
      <c r="DE223" s="10">
        <v>6</v>
      </c>
      <c r="DF223" s="10">
        <v>5</v>
      </c>
      <c r="DG223" s="10">
        <v>5</v>
      </c>
      <c r="DH223" s="10">
        <v>6</v>
      </c>
      <c r="DI223" s="10">
        <v>7</v>
      </c>
      <c r="DJ223" s="10">
        <v>4</v>
      </c>
      <c r="DK223" s="10">
        <v>4</v>
      </c>
      <c r="DL223" s="10">
        <v>5</v>
      </c>
      <c r="DM223" s="9" t="s">
        <v>154</v>
      </c>
      <c r="DN223" s="10">
        <v>1988</v>
      </c>
      <c r="DO223" s="9">
        <f t="shared" si="4"/>
        <v>33</v>
      </c>
      <c r="DP223" s="9" t="s">
        <v>155</v>
      </c>
      <c r="DQ223" s="9" t="s">
        <v>202</v>
      </c>
      <c r="DR223" s="9" t="s">
        <v>157</v>
      </c>
      <c r="DS223" s="9" t="s">
        <v>137</v>
      </c>
      <c r="DT223" s="9" t="s">
        <v>181</v>
      </c>
      <c r="DU223" s="9" t="s">
        <v>158</v>
      </c>
      <c r="DV223" s="9" t="str">
        <f>VLOOKUP(DU223,Metadata!$B$2:$C$7,2,FALSE)</f>
        <v>6+ years</v>
      </c>
    </row>
    <row r="224" spans="1:126">
      <c r="A224" s="13">
        <v>223</v>
      </c>
      <c r="B224" s="9" t="s">
        <v>135</v>
      </c>
      <c r="C224" s="9" t="str">
        <f>VLOOKUP(B224,Metadata!$M$2:$N$6,2,FALSE)</f>
        <v>Permanent Employee</v>
      </c>
      <c r="D224" s="9" t="s">
        <v>136</v>
      </c>
      <c r="E224" s="9" t="s">
        <v>137</v>
      </c>
      <c r="F224" s="9" t="s">
        <v>138</v>
      </c>
      <c r="G224" s="9" t="s">
        <v>312</v>
      </c>
      <c r="H224" s="9" t="str">
        <f>IF(G224="","",VLOOKUP(G224,Metadata!$J$2:$K$22,2,FALSE))</f>
        <v>South</v>
      </c>
      <c r="I224" s="9" t="s">
        <v>138</v>
      </c>
      <c r="J224" s="9" t="str">
        <f>IF(I224="","",VLOOKUP(I224,Metadata!$P$2:$Q$43,2,FALSE))</f>
        <v>Europe</v>
      </c>
      <c r="K224" s="9" t="str">
        <f t="shared" si="0"/>
        <v>Portugal</v>
      </c>
      <c r="L224" s="9" t="s">
        <v>312</v>
      </c>
      <c r="M224" s="9" t="str">
        <f>IF(L224="","",VLOOKUP(L224,Metadata!$J$2:$K$22,2,FALSE))</f>
        <v>South</v>
      </c>
      <c r="N224" s="9" t="s">
        <v>214</v>
      </c>
      <c r="O224" s="9" t="s">
        <v>136</v>
      </c>
      <c r="P224" s="9" t="s">
        <v>191</v>
      </c>
      <c r="Q224" s="10" t="str">
        <f t="shared" si="1"/>
        <v>Remote Job (full or flexible)</v>
      </c>
      <c r="R224" s="10">
        <v>4</v>
      </c>
      <c r="S224" s="9" t="s">
        <v>216</v>
      </c>
      <c r="T224" s="9" t="s">
        <v>137</v>
      </c>
      <c r="U224" s="9" t="str">
        <f>IF(S224&lt;&gt;"",S224,IF(T224&lt;&gt;"",VLOOKUP(T224,Metadata!$S$2:$T$228,2,FALSE),""))</f>
        <v>Front-End Developer</v>
      </c>
      <c r="V224" s="9" t="s">
        <v>317</v>
      </c>
      <c r="W224" s="9" t="s">
        <v>137</v>
      </c>
      <c r="X224" s="9" t="s">
        <v>175</v>
      </c>
      <c r="Y224" s="9" t="s">
        <v>137</v>
      </c>
      <c r="Z224" s="9" t="s">
        <v>193</v>
      </c>
      <c r="AA224" s="9" t="s">
        <v>165</v>
      </c>
      <c r="AB224" s="9" t="s">
        <v>137</v>
      </c>
      <c r="AC224" s="9"/>
      <c r="AD224" s="9"/>
      <c r="AE224" s="9"/>
      <c r="AF224" s="9"/>
      <c r="AG224" s="9"/>
      <c r="AH224" s="9"/>
      <c r="AI224" s="9" t="s">
        <v>230</v>
      </c>
      <c r="AJ224" s="9" t="s">
        <v>185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 t="s">
        <v>324</v>
      </c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 t="s">
        <v>247</v>
      </c>
      <c r="BS224" s="9"/>
      <c r="BT224" s="9"/>
      <c r="BU224" s="9"/>
      <c r="BV224" s="9"/>
      <c r="BW224" s="9"/>
      <c r="BX224" s="9"/>
      <c r="BY224" s="9"/>
      <c r="BZ224" s="9"/>
      <c r="CA224" s="10"/>
      <c r="CB224" s="10" t="str">
        <f t="shared" si="5"/>
        <v/>
      </c>
      <c r="CC224" s="10"/>
      <c r="CD224" s="9" t="str">
        <f t="shared" si="2"/>
        <v/>
      </c>
      <c r="CE224" s="9" t="s">
        <v>168</v>
      </c>
      <c r="CF224" s="9" t="s">
        <v>225</v>
      </c>
      <c r="CG224" s="9">
        <f>IF(CF224="","",VLOOKUP(CF224,Metadata!$D$2:$H$20,2,FALSE))</f>
        <v>22500</v>
      </c>
      <c r="CH224" s="9">
        <f>IF(CF224="","",VLOOKUP(CF224,Metadata!$D$2:$H$20,4,FALSE))</f>
        <v>20000</v>
      </c>
      <c r="CI224" s="9">
        <f>IF(CF224="","",VLOOKUP(CF224,Metadata!$D$2:$H$20,5,FALSE))</f>
        <v>25000</v>
      </c>
      <c r="CJ224" s="9">
        <f t="shared" si="3"/>
        <v>22500</v>
      </c>
      <c r="CK224" s="9" t="s">
        <v>201</v>
      </c>
      <c r="CL224" s="10">
        <v>6</v>
      </c>
      <c r="CM224" s="10">
        <v>1</v>
      </c>
      <c r="CN224" s="10">
        <v>6</v>
      </c>
      <c r="CO224" s="10">
        <v>7</v>
      </c>
      <c r="CP224" s="10">
        <v>6</v>
      </c>
      <c r="CQ224" s="10">
        <v>7</v>
      </c>
      <c r="CR224" s="10">
        <v>6</v>
      </c>
      <c r="CS224" s="10">
        <v>6</v>
      </c>
      <c r="CT224" s="10">
        <v>5</v>
      </c>
      <c r="CU224" s="10">
        <v>4</v>
      </c>
      <c r="CV224" s="10">
        <v>5</v>
      </c>
      <c r="CW224" s="10">
        <v>4</v>
      </c>
      <c r="CX224" s="10">
        <v>6</v>
      </c>
      <c r="CY224" s="10">
        <v>4</v>
      </c>
      <c r="CZ224" s="10">
        <v>7</v>
      </c>
      <c r="DA224" s="10">
        <v>6</v>
      </c>
      <c r="DB224" s="10">
        <v>4</v>
      </c>
      <c r="DC224" s="10">
        <v>6</v>
      </c>
      <c r="DD224" s="10">
        <v>6</v>
      </c>
      <c r="DE224" s="10">
        <v>7</v>
      </c>
      <c r="DF224" s="10">
        <v>5</v>
      </c>
      <c r="DG224" s="10">
        <v>7</v>
      </c>
      <c r="DH224" s="10">
        <v>6</v>
      </c>
      <c r="DI224" s="10">
        <v>6</v>
      </c>
      <c r="DJ224" s="10">
        <v>4</v>
      </c>
      <c r="DK224" s="10">
        <v>7</v>
      </c>
      <c r="DL224" s="10">
        <v>6</v>
      </c>
      <c r="DM224" s="9" t="s">
        <v>154</v>
      </c>
      <c r="DN224" s="10">
        <v>1989</v>
      </c>
      <c r="DO224" s="9">
        <f t="shared" si="4"/>
        <v>32</v>
      </c>
      <c r="DP224" s="9" t="s">
        <v>155</v>
      </c>
      <c r="DQ224" s="9" t="s">
        <v>202</v>
      </c>
      <c r="DR224" s="9" t="s">
        <v>137</v>
      </c>
      <c r="DS224" s="9" t="s">
        <v>377</v>
      </c>
      <c r="DT224" s="9" t="s">
        <v>181</v>
      </c>
      <c r="DU224" s="9" t="s">
        <v>223</v>
      </c>
      <c r="DV224" s="9" t="str">
        <f>VLOOKUP(DU224,Metadata!$B$2:$C$7,2,FALSE)</f>
        <v>3 - 6 years</v>
      </c>
    </row>
    <row r="225" spans="1:126">
      <c r="A225" s="13">
        <v>224</v>
      </c>
      <c r="B225" s="9" t="s">
        <v>135</v>
      </c>
      <c r="C225" s="9" t="str">
        <f>VLOOKUP(B225,Metadata!$M$2:$N$6,2,FALSE)</f>
        <v>Permanent Employee</v>
      </c>
      <c r="D225" s="9" t="s">
        <v>159</v>
      </c>
      <c r="E225" s="9" t="s">
        <v>137</v>
      </c>
      <c r="F225" s="9" t="s">
        <v>138</v>
      </c>
      <c r="G225" s="9" t="s">
        <v>160</v>
      </c>
      <c r="H225" s="9" t="str">
        <f>IF(G225="","",VLOOKUP(G225,Metadata!$J$2:$K$22,2,FALSE))</f>
        <v>Centre</v>
      </c>
      <c r="I225" s="9" t="s">
        <v>138</v>
      </c>
      <c r="J225" s="9" t="str">
        <f>IF(I225="","",VLOOKUP(I225,Metadata!$P$2:$Q$43,2,FALSE))</f>
        <v>Europe</v>
      </c>
      <c r="K225" s="9" t="str">
        <f t="shared" si="0"/>
        <v>Portugal</v>
      </c>
      <c r="L225" s="9" t="s">
        <v>160</v>
      </c>
      <c r="M225" s="9" t="str">
        <f>IF(L225="","",VLOOKUP(L225,Metadata!$J$2:$K$22,2,FALSE))</f>
        <v>Centre</v>
      </c>
      <c r="N225" s="9" t="s">
        <v>141</v>
      </c>
      <c r="O225" s="9" t="s">
        <v>137</v>
      </c>
      <c r="P225" s="9" t="s">
        <v>142</v>
      </c>
      <c r="Q225" s="10" t="str">
        <f t="shared" si="1"/>
        <v>Full Office Job</v>
      </c>
      <c r="R225" s="10">
        <v>7</v>
      </c>
      <c r="S225" s="9" t="s">
        <v>192</v>
      </c>
      <c r="T225" s="9" t="s">
        <v>137</v>
      </c>
      <c r="U225" s="9" t="str">
        <f>IF(S225&lt;&gt;"",S225,IF(T225&lt;&gt;"",VLOOKUP(T225,Metadata!$S$2:$T$228,2,FALSE),""))</f>
        <v>Back-End Developer</v>
      </c>
      <c r="V225" s="9" t="s">
        <v>261</v>
      </c>
      <c r="W225" s="9" t="s">
        <v>137</v>
      </c>
      <c r="X225" s="9" t="s">
        <v>145</v>
      </c>
      <c r="Y225" s="9" t="s">
        <v>137</v>
      </c>
      <c r="Z225" s="9" t="s">
        <v>146</v>
      </c>
      <c r="AA225" s="9" t="s">
        <v>137</v>
      </c>
      <c r="AB225" s="9" t="s">
        <v>137</v>
      </c>
      <c r="AC225" s="9"/>
      <c r="AD225" s="9" t="s">
        <v>148</v>
      </c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 t="s">
        <v>219</v>
      </c>
      <c r="BR225" s="9"/>
      <c r="BS225" s="9"/>
      <c r="BT225" s="9"/>
      <c r="BU225" s="9"/>
      <c r="BV225" s="9"/>
      <c r="BW225" s="9"/>
      <c r="BX225" s="9"/>
      <c r="BY225" s="9"/>
      <c r="BZ225" s="9"/>
      <c r="CA225" s="10"/>
      <c r="CB225" s="10" t="str">
        <f t="shared" si="5"/>
        <v/>
      </c>
      <c r="CC225" s="10"/>
      <c r="CD225" s="9" t="str">
        <f t="shared" si="2"/>
        <v/>
      </c>
      <c r="CE225" s="9" t="s">
        <v>168</v>
      </c>
      <c r="CF225" s="9" t="s">
        <v>152</v>
      </c>
      <c r="CG225" s="9">
        <f>IF(CF225="","",VLOOKUP(CF225,Metadata!$D$2:$H$20,2,FALSE))</f>
        <v>32500</v>
      </c>
      <c r="CH225" s="9">
        <f>IF(CF225="","",VLOOKUP(CF225,Metadata!$D$2:$H$20,4,FALSE))</f>
        <v>30000</v>
      </c>
      <c r="CI225" s="9">
        <f>IF(CF225="","",VLOOKUP(CF225,Metadata!$D$2:$H$20,5,FALSE))</f>
        <v>35000</v>
      </c>
      <c r="CJ225" s="9">
        <f t="shared" si="3"/>
        <v>32500</v>
      </c>
      <c r="CK225" s="9" t="s">
        <v>221</v>
      </c>
      <c r="CL225" s="10">
        <v>4</v>
      </c>
      <c r="CM225" s="10">
        <v>3</v>
      </c>
      <c r="CN225" s="10">
        <v>5</v>
      </c>
      <c r="CO225" s="10">
        <v>6</v>
      </c>
      <c r="CP225" s="10">
        <v>5</v>
      </c>
      <c r="CQ225" s="10">
        <v>7</v>
      </c>
      <c r="CR225" s="10">
        <v>6</v>
      </c>
      <c r="CS225" s="10">
        <v>6</v>
      </c>
      <c r="CT225" s="10">
        <v>6</v>
      </c>
      <c r="CU225" s="10">
        <v>5</v>
      </c>
      <c r="CV225" s="10">
        <v>3</v>
      </c>
      <c r="CW225" s="10">
        <v>6</v>
      </c>
      <c r="CX225" s="10">
        <v>4</v>
      </c>
      <c r="CY225" s="10">
        <v>5</v>
      </c>
      <c r="CZ225" s="10">
        <v>5</v>
      </c>
      <c r="DA225" s="10">
        <v>6</v>
      </c>
      <c r="DB225" s="10">
        <v>1</v>
      </c>
      <c r="DC225" s="10">
        <v>6</v>
      </c>
      <c r="DD225" s="10">
        <v>2</v>
      </c>
      <c r="DE225" s="10">
        <v>7</v>
      </c>
      <c r="DF225" s="10">
        <v>3</v>
      </c>
      <c r="DG225" s="10">
        <v>7</v>
      </c>
      <c r="DH225" s="10">
        <v>4</v>
      </c>
      <c r="DI225" s="10">
        <v>7</v>
      </c>
      <c r="DJ225" s="10">
        <v>6</v>
      </c>
      <c r="DK225" s="10">
        <v>5</v>
      </c>
      <c r="DL225" s="10">
        <v>6</v>
      </c>
      <c r="DM225" s="9" t="s">
        <v>154</v>
      </c>
      <c r="DN225" s="10">
        <v>1995</v>
      </c>
      <c r="DO225" s="9">
        <f t="shared" si="4"/>
        <v>26</v>
      </c>
      <c r="DP225" s="9" t="s">
        <v>155</v>
      </c>
      <c r="DQ225" s="9" t="s">
        <v>202</v>
      </c>
      <c r="DR225" s="9" t="s">
        <v>157</v>
      </c>
      <c r="DS225" s="9" t="s">
        <v>137</v>
      </c>
      <c r="DT225" s="9" t="s">
        <v>181</v>
      </c>
      <c r="DU225" s="9" t="s">
        <v>223</v>
      </c>
      <c r="DV225" s="9" t="str">
        <f>VLOOKUP(DU225,Metadata!$B$2:$C$7,2,FALSE)</f>
        <v>3 - 6 years</v>
      </c>
    </row>
    <row r="226" spans="1:126">
      <c r="A226" s="13">
        <v>225</v>
      </c>
      <c r="B226" s="9" t="s">
        <v>135</v>
      </c>
      <c r="C226" s="9" t="str">
        <f>VLOOKUP(B226,Metadata!$M$2:$N$6,2,FALSE)</f>
        <v>Permanent Employee</v>
      </c>
      <c r="D226" s="9" t="s">
        <v>159</v>
      </c>
      <c r="E226" s="9" t="s">
        <v>137</v>
      </c>
      <c r="F226" s="9" t="s">
        <v>138</v>
      </c>
      <c r="G226" s="9" t="s">
        <v>140</v>
      </c>
      <c r="H226" s="9" t="str">
        <f>IF(G226="","",VLOOKUP(G226,Metadata!$J$2:$K$22,2,FALSE))</f>
        <v>Lisbon Metropolitan Area</v>
      </c>
      <c r="I226" s="9" t="s">
        <v>138</v>
      </c>
      <c r="J226" s="9" t="str">
        <f>IF(I226="","",VLOOKUP(I226,Metadata!$P$2:$Q$43,2,FALSE))</f>
        <v>Europe</v>
      </c>
      <c r="K226" s="9" t="str">
        <f t="shared" si="0"/>
        <v>Portugal</v>
      </c>
      <c r="L226" s="9" t="s">
        <v>140</v>
      </c>
      <c r="M226" s="9" t="str">
        <f>IF(L226="","",VLOOKUP(L226,Metadata!$J$2:$K$22,2,FALSE))</f>
        <v>Lisbon Metropolitan Area</v>
      </c>
      <c r="N226" s="9" t="s">
        <v>214</v>
      </c>
      <c r="O226" s="9" t="s">
        <v>278</v>
      </c>
      <c r="P226" s="9" t="s">
        <v>191</v>
      </c>
      <c r="Q226" s="10" t="str">
        <f t="shared" si="1"/>
        <v>Remote Job (full or flexible)</v>
      </c>
      <c r="R226" s="10">
        <v>5</v>
      </c>
      <c r="S226" s="9" t="s">
        <v>338</v>
      </c>
      <c r="T226" s="9" t="s">
        <v>137</v>
      </c>
      <c r="U226" s="9" t="str">
        <f>IF(S226&lt;&gt;"",S226,IF(T226&lt;&gt;"",VLOOKUP(T226,Metadata!$S$2:$T$228,2,FALSE),""))</f>
        <v>Solutions Architect</v>
      </c>
      <c r="V226" s="9" t="s">
        <v>276</v>
      </c>
      <c r="W226" s="9" t="s">
        <v>137</v>
      </c>
      <c r="X226" s="9" t="s">
        <v>208</v>
      </c>
      <c r="Y226" s="9" t="s">
        <v>137</v>
      </c>
      <c r="Z226" s="9" t="s">
        <v>146</v>
      </c>
      <c r="AA226" s="9" t="s">
        <v>137</v>
      </c>
      <c r="AB226" s="9" t="s">
        <v>137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 t="s">
        <v>150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 t="s">
        <v>150</v>
      </c>
      <c r="BZ226" s="9" t="s">
        <v>137</v>
      </c>
      <c r="CA226" s="10"/>
      <c r="CB226" s="10" t="str">
        <f t="shared" si="5"/>
        <v/>
      </c>
      <c r="CC226" s="10"/>
      <c r="CD226" s="9" t="str">
        <f t="shared" si="2"/>
        <v/>
      </c>
      <c r="CE226" s="9" t="s">
        <v>151</v>
      </c>
      <c r="CF226" s="9" t="s">
        <v>378</v>
      </c>
      <c r="CG226" s="9">
        <f>IF(CF226="","",VLOOKUP(CF226,Metadata!$D$2:$H$20,2,FALSE))</f>
        <v>97500</v>
      </c>
      <c r="CH226" s="9">
        <f>IF(CF226="","",VLOOKUP(CF226,Metadata!$D$2:$H$20,4,FALSE))</f>
        <v>95000</v>
      </c>
      <c r="CI226" s="9">
        <f>IF(CF226="","",VLOOKUP(CF226,Metadata!$D$2:$H$20,5,FALSE))</f>
        <v>100000</v>
      </c>
      <c r="CJ226" s="9">
        <f t="shared" si="3"/>
        <v>97500</v>
      </c>
      <c r="CK226" s="9" t="s">
        <v>153</v>
      </c>
      <c r="CL226" s="10">
        <v>5</v>
      </c>
      <c r="CM226" s="10">
        <v>2</v>
      </c>
      <c r="CN226" s="10">
        <v>5</v>
      </c>
      <c r="CO226" s="10">
        <v>6</v>
      </c>
      <c r="CP226" s="10">
        <v>6</v>
      </c>
      <c r="CQ226" s="10">
        <v>6</v>
      </c>
      <c r="CR226" s="10">
        <v>6</v>
      </c>
      <c r="CS226" s="10">
        <v>6</v>
      </c>
      <c r="CT226" s="10">
        <v>6</v>
      </c>
      <c r="CU226" s="10">
        <v>7</v>
      </c>
      <c r="CV226" s="10">
        <v>7</v>
      </c>
      <c r="CW226" s="10">
        <v>7</v>
      </c>
      <c r="CX226" s="10">
        <v>7</v>
      </c>
      <c r="CY226" s="10">
        <v>7</v>
      </c>
      <c r="CZ226" s="10">
        <v>6</v>
      </c>
      <c r="DA226" s="10">
        <v>1</v>
      </c>
      <c r="DB226" s="10">
        <v>7</v>
      </c>
      <c r="DC226" s="10">
        <v>6</v>
      </c>
      <c r="DD226" s="10">
        <v>2</v>
      </c>
      <c r="DE226" s="10">
        <v>7</v>
      </c>
      <c r="DF226" s="10">
        <v>6</v>
      </c>
      <c r="DG226" s="10">
        <v>7</v>
      </c>
      <c r="DH226" s="10">
        <v>4</v>
      </c>
      <c r="DI226" s="10">
        <v>5</v>
      </c>
      <c r="DJ226" s="10">
        <v>6</v>
      </c>
      <c r="DK226" s="10">
        <v>5</v>
      </c>
      <c r="DL226" s="10">
        <v>5</v>
      </c>
      <c r="DM226" s="9" t="s">
        <v>154</v>
      </c>
      <c r="DN226" s="10">
        <v>1976</v>
      </c>
      <c r="DO226" s="9">
        <f t="shared" si="4"/>
        <v>45</v>
      </c>
      <c r="DP226" s="9" t="s">
        <v>155</v>
      </c>
      <c r="DQ226" s="9" t="s">
        <v>210</v>
      </c>
      <c r="DR226" s="9" t="s">
        <v>170</v>
      </c>
      <c r="DS226" s="9" t="s">
        <v>137</v>
      </c>
      <c r="DT226" s="9" t="s">
        <v>181</v>
      </c>
      <c r="DU226" s="9" t="s">
        <v>158</v>
      </c>
      <c r="DV226" s="9" t="str">
        <f>VLOOKUP(DU226,Metadata!$B$2:$C$7,2,FALSE)</f>
        <v>6+ years</v>
      </c>
    </row>
    <row r="227" spans="1:126">
      <c r="A227" s="13">
        <v>226</v>
      </c>
      <c r="B227" s="9" t="s">
        <v>135</v>
      </c>
      <c r="C227" s="9" t="str">
        <f>VLOOKUP(B227,Metadata!$M$2:$N$6,2,FALSE)</f>
        <v>Permanent Employee</v>
      </c>
      <c r="D227" s="9" t="s">
        <v>136</v>
      </c>
      <c r="E227" s="9" t="s">
        <v>137</v>
      </c>
      <c r="F227" s="9" t="s">
        <v>138</v>
      </c>
      <c r="G227" s="9" t="s">
        <v>318</v>
      </c>
      <c r="H227" s="9" t="str">
        <f>IF(G227="","",VLOOKUP(G227,Metadata!$J$2:$K$22,2,FALSE))</f>
        <v>North</v>
      </c>
      <c r="I227" s="9" t="s">
        <v>138</v>
      </c>
      <c r="J227" s="9" t="str">
        <f>IF(I227="","",VLOOKUP(I227,Metadata!$P$2:$Q$43,2,FALSE))</f>
        <v>Europe</v>
      </c>
      <c r="K227" s="9" t="str">
        <f t="shared" si="0"/>
        <v>Portugal</v>
      </c>
      <c r="L227" s="9" t="s">
        <v>318</v>
      </c>
      <c r="M227" s="9" t="str">
        <f>IF(L227="","",VLOOKUP(L227,Metadata!$J$2:$K$22,2,FALSE))</f>
        <v>North</v>
      </c>
      <c r="N227" s="9" t="s">
        <v>205</v>
      </c>
      <c r="O227" s="9" t="s">
        <v>137</v>
      </c>
      <c r="P227" s="9" t="s">
        <v>137</v>
      </c>
      <c r="Q227" s="10" t="str">
        <f t="shared" si="1"/>
        <v>Full Office Job</v>
      </c>
      <c r="R227" s="10">
        <v>7</v>
      </c>
      <c r="S227" s="9" t="s">
        <v>260</v>
      </c>
      <c r="T227" s="9" t="s">
        <v>137</v>
      </c>
      <c r="U227" s="9" t="str">
        <f>IF(S227&lt;&gt;"",S227,IF(T227&lt;&gt;"",VLOOKUP(T227,Metadata!$S$2:$T$228,2,FALSE),""))</f>
        <v>DevOps Engineer</v>
      </c>
      <c r="V227" s="9" t="s">
        <v>261</v>
      </c>
      <c r="W227" s="9" t="s">
        <v>137</v>
      </c>
      <c r="X227" s="9" t="s">
        <v>163</v>
      </c>
      <c r="Y227" s="9" t="s">
        <v>137</v>
      </c>
      <c r="Z227" s="9" t="s">
        <v>262</v>
      </c>
      <c r="AA227" s="9" t="s">
        <v>165</v>
      </c>
      <c r="AB227" s="9" t="s">
        <v>253</v>
      </c>
      <c r="AC227" s="9" t="s">
        <v>147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 t="s">
        <v>178</v>
      </c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 t="s">
        <v>186</v>
      </c>
      <c r="BO227" s="9"/>
      <c r="BP227" s="9"/>
      <c r="BQ227" s="9"/>
      <c r="BR227" s="9"/>
      <c r="BS227" s="9" t="s">
        <v>200</v>
      </c>
      <c r="BT227" s="9"/>
      <c r="BU227" s="9"/>
      <c r="BV227" s="9"/>
      <c r="BW227" s="9"/>
      <c r="BX227" s="9"/>
      <c r="BY227" s="9"/>
      <c r="BZ227" s="9"/>
      <c r="CA227" s="10"/>
      <c r="CB227" s="10" t="str">
        <f t="shared" si="5"/>
        <v/>
      </c>
      <c r="CC227" s="10"/>
      <c r="CD227" s="9" t="str">
        <f t="shared" si="2"/>
        <v/>
      </c>
      <c r="CE227" s="9" t="s">
        <v>151</v>
      </c>
      <c r="CF227" s="9" t="s">
        <v>188</v>
      </c>
      <c r="CG227" s="9">
        <f>IF(CF227="","",VLOOKUP(CF227,Metadata!$D$2:$H$20,2,FALSE))</f>
        <v>17500</v>
      </c>
      <c r="CH227" s="9">
        <f>IF(CF227="","",VLOOKUP(CF227,Metadata!$D$2:$H$20,4,FALSE))</f>
        <v>15000</v>
      </c>
      <c r="CI227" s="9">
        <f>IF(CF227="","",VLOOKUP(CF227,Metadata!$D$2:$H$20,5,FALSE))</f>
        <v>20000</v>
      </c>
      <c r="CJ227" s="9">
        <f t="shared" si="3"/>
        <v>17500</v>
      </c>
      <c r="CK227" s="9" t="s">
        <v>189</v>
      </c>
      <c r="CL227" s="10">
        <v>4</v>
      </c>
      <c r="CM227" s="10">
        <v>3</v>
      </c>
      <c r="CN227" s="10">
        <v>6</v>
      </c>
      <c r="CO227" s="10">
        <v>5</v>
      </c>
      <c r="CP227" s="10">
        <v>7</v>
      </c>
      <c r="CQ227" s="10">
        <v>6</v>
      </c>
      <c r="CR227" s="10">
        <v>7</v>
      </c>
      <c r="CS227" s="10">
        <v>7</v>
      </c>
      <c r="CT227" s="10">
        <v>5</v>
      </c>
      <c r="CU227" s="10">
        <v>5</v>
      </c>
      <c r="CV227" s="10">
        <v>4</v>
      </c>
      <c r="CW227" s="10">
        <v>4</v>
      </c>
      <c r="CX227" s="10">
        <v>6</v>
      </c>
      <c r="CY227" s="10">
        <v>4</v>
      </c>
      <c r="CZ227" s="10">
        <v>5</v>
      </c>
      <c r="DA227" s="10">
        <v>5</v>
      </c>
      <c r="DB227" s="10">
        <v>4</v>
      </c>
      <c r="DC227" s="10">
        <v>6</v>
      </c>
      <c r="DD227" s="10">
        <v>6</v>
      </c>
      <c r="DE227" s="10">
        <v>4</v>
      </c>
      <c r="DF227" s="10">
        <v>6</v>
      </c>
      <c r="DG227" s="10">
        <v>5</v>
      </c>
      <c r="DH227" s="10">
        <v>5</v>
      </c>
      <c r="DI227" s="10">
        <v>6</v>
      </c>
      <c r="DJ227" s="10">
        <v>7</v>
      </c>
      <c r="DK227" s="10">
        <v>5</v>
      </c>
      <c r="DL227" s="10">
        <v>6</v>
      </c>
      <c r="DM227" s="9" t="s">
        <v>154</v>
      </c>
      <c r="DN227" s="10">
        <v>1983</v>
      </c>
      <c r="DO227" s="9">
        <f t="shared" si="4"/>
        <v>38</v>
      </c>
      <c r="DP227" s="9" t="s">
        <v>155</v>
      </c>
      <c r="DQ227" s="9" t="s">
        <v>156</v>
      </c>
      <c r="DR227" s="9" t="s">
        <v>157</v>
      </c>
      <c r="DS227" s="9" t="s">
        <v>137</v>
      </c>
      <c r="DT227" s="9" t="s">
        <v>181</v>
      </c>
      <c r="DU227" s="9" t="s">
        <v>203</v>
      </c>
      <c r="DV227" s="9" t="str">
        <f>VLOOKUP(DU227,Metadata!$B$2:$C$7,2,FALSE)</f>
        <v>6+ years</v>
      </c>
    </row>
    <row r="228" spans="1:126">
      <c r="A228" s="13">
        <v>227</v>
      </c>
      <c r="B228" s="9" t="s">
        <v>135</v>
      </c>
      <c r="C228" s="9" t="str">
        <f>VLOOKUP(B228,Metadata!$M$2:$N$6,2,FALSE)</f>
        <v>Permanent Employee</v>
      </c>
      <c r="D228" s="9" t="s">
        <v>159</v>
      </c>
      <c r="E228" s="9" t="s">
        <v>137</v>
      </c>
      <c r="F228" s="9" t="s">
        <v>138</v>
      </c>
      <c r="G228" s="9" t="s">
        <v>283</v>
      </c>
      <c r="H228" s="9" t="str">
        <f>IF(G228="","",VLOOKUP(G228,Metadata!$J$2:$K$22,2,FALSE))</f>
        <v>Lisbon Metropolitan Area</v>
      </c>
      <c r="I228" s="9" t="s">
        <v>138</v>
      </c>
      <c r="J228" s="9" t="str">
        <f>IF(I228="","",VLOOKUP(I228,Metadata!$P$2:$Q$43,2,FALSE))</f>
        <v>Europe</v>
      </c>
      <c r="K228" s="9" t="str">
        <f t="shared" si="0"/>
        <v>Portugal</v>
      </c>
      <c r="L228" s="9" t="s">
        <v>140</v>
      </c>
      <c r="M228" s="9" t="str">
        <f>IF(L228="","",VLOOKUP(L228,Metadata!$J$2:$K$22,2,FALSE))</f>
        <v>Lisbon Metropolitan Area</v>
      </c>
      <c r="N228" s="9" t="s">
        <v>214</v>
      </c>
      <c r="O228" s="9" t="s">
        <v>259</v>
      </c>
      <c r="P228" s="9" t="s">
        <v>142</v>
      </c>
      <c r="Q228" s="10" t="str">
        <f t="shared" si="1"/>
        <v>Full Office Job</v>
      </c>
      <c r="R228" s="10">
        <v>5</v>
      </c>
      <c r="S228" s="9" t="s">
        <v>161</v>
      </c>
      <c r="T228" s="9" t="s">
        <v>137</v>
      </c>
      <c r="U228" s="9" t="str">
        <f>IF(S228&lt;&gt;"",S228,IF(T228&lt;&gt;"",VLOOKUP(T228,Metadata!$S$2:$T$228,2,FALSE),""))</f>
        <v>Full-Stack Developer</v>
      </c>
      <c r="V228" s="9" t="s">
        <v>207</v>
      </c>
      <c r="W228" s="9" t="s">
        <v>137</v>
      </c>
      <c r="X228" s="9" t="s">
        <v>208</v>
      </c>
      <c r="Y228" s="9" t="s">
        <v>137</v>
      </c>
      <c r="Z228" s="9" t="s">
        <v>218</v>
      </c>
      <c r="AA228" s="9" t="s">
        <v>165</v>
      </c>
      <c r="AB228" s="9" t="s">
        <v>137</v>
      </c>
      <c r="AC228" s="9" t="s">
        <v>147</v>
      </c>
      <c r="AD228" s="9"/>
      <c r="AE228" s="9" t="s">
        <v>194</v>
      </c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 t="s">
        <v>178</v>
      </c>
      <c r="BB228" s="9"/>
      <c r="BC228" s="9"/>
      <c r="BD228" s="9"/>
      <c r="BE228" s="9"/>
      <c r="BF228" s="9"/>
      <c r="BG228" s="9"/>
      <c r="BH228" s="9"/>
      <c r="BI228" s="9"/>
      <c r="BJ228" s="9"/>
      <c r="BK228" s="9" t="s">
        <v>198</v>
      </c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10"/>
      <c r="CB228" s="10" t="str">
        <f t="shared" si="5"/>
        <v/>
      </c>
      <c r="CC228" s="10"/>
      <c r="CD228" s="9" t="str">
        <f t="shared" si="2"/>
        <v/>
      </c>
      <c r="CE228" s="9" t="s">
        <v>232</v>
      </c>
      <c r="CF228" s="9" t="s">
        <v>169</v>
      </c>
      <c r="CG228" s="9">
        <f>IF(CF228="","",VLOOKUP(CF228,Metadata!$D$2:$H$20,2,FALSE))</f>
        <v>12500</v>
      </c>
      <c r="CH228" s="9">
        <f>IF(CF228="","",VLOOKUP(CF228,Metadata!$D$2:$H$20,4,FALSE))</f>
        <v>0</v>
      </c>
      <c r="CI228" s="9">
        <f>IF(CF228="","",VLOOKUP(CF228,Metadata!$D$2:$H$20,5,FALSE))</f>
        <v>15000</v>
      </c>
      <c r="CJ228" s="9">
        <f t="shared" si="3"/>
        <v>12500</v>
      </c>
      <c r="CK228" s="9" t="s">
        <v>153</v>
      </c>
      <c r="CL228" s="10">
        <v>3</v>
      </c>
      <c r="CM228" s="10">
        <v>2</v>
      </c>
      <c r="CN228" s="10">
        <v>6</v>
      </c>
      <c r="CO228" s="10">
        <v>6</v>
      </c>
      <c r="CP228" s="10">
        <v>4</v>
      </c>
      <c r="CQ228" s="10">
        <v>5</v>
      </c>
      <c r="CR228" s="10">
        <v>5</v>
      </c>
      <c r="CS228" s="10">
        <v>5</v>
      </c>
      <c r="CT228" s="10">
        <v>3</v>
      </c>
      <c r="CU228" s="10">
        <v>6</v>
      </c>
      <c r="CV228" s="10">
        <v>4</v>
      </c>
      <c r="CW228" s="10">
        <v>5</v>
      </c>
      <c r="CX228" s="10">
        <v>5</v>
      </c>
      <c r="CY228" s="10">
        <v>5</v>
      </c>
      <c r="CZ228" s="10">
        <v>6</v>
      </c>
      <c r="DA228" s="10">
        <v>6</v>
      </c>
      <c r="DB228" s="10">
        <v>6</v>
      </c>
      <c r="DC228" s="10">
        <v>6</v>
      </c>
      <c r="DD228" s="10">
        <v>4</v>
      </c>
      <c r="DE228" s="10">
        <v>4</v>
      </c>
      <c r="DF228" s="10">
        <v>5</v>
      </c>
      <c r="DG228" s="10">
        <v>6</v>
      </c>
      <c r="DH228" s="10">
        <v>4</v>
      </c>
      <c r="DI228" s="10">
        <v>4</v>
      </c>
      <c r="DJ228" s="10">
        <v>2</v>
      </c>
      <c r="DK228" s="10">
        <v>4</v>
      </c>
      <c r="DL228" s="10">
        <v>4</v>
      </c>
      <c r="DM228" s="9" t="s">
        <v>154</v>
      </c>
      <c r="DN228" s="10">
        <v>1996</v>
      </c>
      <c r="DO228" s="9">
        <f t="shared" si="4"/>
        <v>25</v>
      </c>
      <c r="DP228" s="9" t="s">
        <v>155</v>
      </c>
      <c r="DQ228" s="9" t="s">
        <v>210</v>
      </c>
      <c r="DR228" s="9" t="s">
        <v>157</v>
      </c>
      <c r="DS228" s="9" t="s">
        <v>137</v>
      </c>
      <c r="DT228" s="9" t="s">
        <v>181</v>
      </c>
      <c r="DU228" s="9" t="s">
        <v>233</v>
      </c>
      <c r="DV228" s="9" t="str">
        <f>VLOOKUP(DU228,Metadata!$B$2:$C$7,2,FALSE)</f>
        <v>0 - 3 years</v>
      </c>
    </row>
    <row r="229" spans="1:126">
      <c r="A229" s="13">
        <v>228</v>
      </c>
      <c r="B229" s="9" t="s">
        <v>135</v>
      </c>
      <c r="C229" s="9" t="str">
        <f>VLOOKUP(B229,Metadata!$M$2:$N$6,2,FALSE)</f>
        <v>Permanent Employee</v>
      </c>
      <c r="D229" s="9" t="s">
        <v>136</v>
      </c>
      <c r="E229" s="9" t="s">
        <v>137</v>
      </c>
      <c r="F229" s="9" t="s">
        <v>138</v>
      </c>
      <c r="G229" s="9" t="s">
        <v>275</v>
      </c>
      <c r="H229" s="9" t="str">
        <f>IF(G229="","",VLOOKUP(G229,Metadata!$J$2:$K$22,2,FALSE))</f>
        <v>Centre</v>
      </c>
      <c r="I229" s="9" t="s">
        <v>295</v>
      </c>
      <c r="J229" s="9" t="str">
        <f>IF(I229="","",VLOOKUP(I229,Metadata!$P$2:$Q$43,2,FALSE))</f>
        <v>Europe</v>
      </c>
      <c r="K229" s="9" t="str">
        <f t="shared" si="0"/>
        <v>International</v>
      </c>
      <c r="L229" s="9" t="s">
        <v>137</v>
      </c>
      <c r="M229" s="9" t="str">
        <f>IF(L229="","",VLOOKUP(L229,Metadata!$J$2:$K$22,2,FALSE))</f>
        <v/>
      </c>
      <c r="N229" s="9" t="s">
        <v>141</v>
      </c>
      <c r="O229" s="9" t="s">
        <v>137</v>
      </c>
      <c r="P229" s="9" t="s">
        <v>142</v>
      </c>
      <c r="Q229" s="10" t="str">
        <f t="shared" si="1"/>
        <v>Full Office Job</v>
      </c>
      <c r="R229" s="10">
        <v>7</v>
      </c>
      <c r="S229" s="9" t="s">
        <v>161</v>
      </c>
      <c r="T229" s="9" t="s">
        <v>137</v>
      </c>
      <c r="U229" s="9" t="str">
        <f>IF(S229&lt;&gt;"",S229,IF(T229&lt;&gt;"",VLOOKUP(T229,Metadata!$S$2:$T$228,2,FALSE),""))</f>
        <v>Full-Stack Developer</v>
      </c>
      <c r="V229" s="9" t="s">
        <v>174</v>
      </c>
      <c r="W229" s="9" t="s">
        <v>137</v>
      </c>
      <c r="X229" s="9" t="s">
        <v>163</v>
      </c>
      <c r="Y229" s="9" t="s">
        <v>137</v>
      </c>
      <c r="Z229" s="9" t="s">
        <v>184</v>
      </c>
      <c r="AA229" s="9" t="s">
        <v>137</v>
      </c>
      <c r="AB229" s="9" t="s">
        <v>137</v>
      </c>
      <c r="AC229" s="9"/>
      <c r="AD229" s="9" t="s">
        <v>148</v>
      </c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 t="s">
        <v>219</v>
      </c>
      <c r="BR229" s="9"/>
      <c r="BS229" s="9"/>
      <c r="BT229" s="9"/>
      <c r="BU229" s="9"/>
      <c r="BV229" s="9"/>
      <c r="BW229" s="9"/>
      <c r="BX229" s="9"/>
      <c r="BY229" s="9"/>
      <c r="BZ229" s="9"/>
      <c r="CA229" s="10"/>
      <c r="CB229" s="10" t="str">
        <f t="shared" si="5"/>
        <v/>
      </c>
      <c r="CC229" s="10"/>
      <c r="CD229" s="9" t="str">
        <f t="shared" si="2"/>
        <v/>
      </c>
      <c r="CE229" s="9" t="s">
        <v>168</v>
      </c>
      <c r="CF229" s="9" t="s">
        <v>225</v>
      </c>
      <c r="CG229" s="9">
        <f>IF(CF229="","",VLOOKUP(CF229,Metadata!$D$2:$H$20,2,FALSE))</f>
        <v>22500</v>
      </c>
      <c r="CH229" s="9">
        <f>IF(CF229="","",VLOOKUP(CF229,Metadata!$D$2:$H$20,4,FALSE))</f>
        <v>20000</v>
      </c>
      <c r="CI229" s="9">
        <f>IF(CF229="","",VLOOKUP(CF229,Metadata!$D$2:$H$20,5,FALSE))</f>
        <v>25000</v>
      </c>
      <c r="CJ229" s="9">
        <f t="shared" si="3"/>
        <v>22500</v>
      </c>
      <c r="CK229" s="9" t="s">
        <v>153</v>
      </c>
      <c r="CL229" s="10">
        <v>4</v>
      </c>
      <c r="CM229" s="10">
        <v>3</v>
      </c>
      <c r="CN229" s="10">
        <v>7</v>
      </c>
      <c r="CO229" s="10">
        <v>7</v>
      </c>
      <c r="CP229" s="10">
        <v>7</v>
      </c>
      <c r="CQ229" s="10">
        <v>7</v>
      </c>
      <c r="CR229" s="10">
        <v>7</v>
      </c>
      <c r="CS229" s="10">
        <v>7</v>
      </c>
      <c r="CT229" s="10">
        <v>7</v>
      </c>
      <c r="CU229" s="10">
        <v>5</v>
      </c>
      <c r="CV229" s="10">
        <v>5</v>
      </c>
      <c r="CW229" s="10">
        <v>4</v>
      </c>
      <c r="CX229" s="10">
        <v>4</v>
      </c>
      <c r="CY229" s="10">
        <v>5</v>
      </c>
      <c r="CZ229" s="10">
        <v>7</v>
      </c>
      <c r="DA229" s="10">
        <v>6</v>
      </c>
      <c r="DB229" s="10">
        <v>6</v>
      </c>
      <c r="DC229" s="10">
        <v>7</v>
      </c>
      <c r="DD229" s="10">
        <v>5</v>
      </c>
      <c r="DE229" s="10">
        <v>5</v>
      </c>
      <c r="DF229" s="10">
        <v>6</v>
      </c>
      <c r="DG229" s="10">
        <v>6</v>
      </c>
      <c r="DH229" s="10">
        <v>4</v>
      </c>
      <c r="DI229" s="10">
        <v>7</v>
      </c>
      <c r="DJ229" s="10">
        <v>5</v>
      </c>
      <c r="DK229" s="10">
        <v>6</v>
      </c>
      <c r="DL229" s="10">
        <v>7</v>
      </c>
      <c r="DM229" s="9" t="s">
        <v>154</v>
      </c>
      <c r="DN229" s="10">
        <v>1978</v>
      </c>
      <c r="DO229" s="9">
        <f t="shared" si="4"/>
        <v>43</v>
      </c>
      <c r="DP229" s="9" t="s">
        <v>155</v>
      </c>
      <c r="DQ229" s="9" t="s">
        <v>156</v>
      </c>
      <c r="DR229" s="9" t="s">
        <v>157</v>
      </c>
      <c r="DS229" s="9" t="s">
        <v>137</v>
      </c>
      <c r="DT229" s="9" t="s">
        <v>181</v>
      </c>
      <c r="DU229" s="9" t="s">
        <v>203</v>
      </c>
      <c r="DV229" s="9" t="str">
        <f>VLOOKUP(DU229,Metadata!$B$2:$C$7,2,FALSE)</f>
        <v>6+ years</v>
      </c>
    </row>
    <row r="230" spans="1:126">
      <c r="A230" s="13">
        <v>229</v>
      </c>
      <c r="B230" s="9" t="s">
        <v>135</v>
      </c>
      <c r="C230" s="9" t="str">
        <f>VLOOKUP(B230,Metadata!$M$2:$N$6,2,FALSE)</f>
        <v>Permanent Employee</v>
      </c>
      <c r="D230" s="9" t="s">
        <v>136</v>
      </c>
      <c r="E230" s="9" t="s">
        <v>137</v>
      </c>
      <c r="F230" s="9" t="s">
        <v>138</v>
      </c>
      <c r="G230" s="9" t="s">
        <v>213</v>
      </c>
      <c r="H230" s="9" t="str">
        <f>IF(G230="","",VLOOKUP(G230,Metadata!$J$2:$K$22,2,FALSE))</f>
        <v>Centre</v>
      </c>
      <c r="I230" s="9" t="s">
        <v>350</v>
      </c>
      <c r="J230" s="9" t="str">
        <f>IF(I230="","",VLOOKUP(I230,Metadata!$P$2:$Q$43,2,FALSE))</f>
        <v>South America</v>
      </c>
      <c r="K230" s="9" t="str">
        <f t="shared" si="0"/>
        <v>International</v>
      </c>
      <c r="L230" s="9" t="s">
        <v>137</v>
      </c>
      <c r="M230" s="9" t="str">
        <f>IF(L230="","",VLOOKUP(L230,Metadata!$J$2:$K$22,2,FALSE))</f>
        <v/>
      </c>
      <c r="N230" s="9" t="s">
        <v>141</v>
      </c>
      <c r="O230" s="9" t="s">
        <v>137</v>
      </c>
      <c r="P230" s="9" t="s">
        <v>191</v>
      </c>
      <c r="Q230" s="10" t="str">
        <f t="shared" si="1"/>
        <v>Remote Job (full or flexible)</v>
      </c>
      <c r="R230" s="10">
        <v>5</v>
      </c>
      <c r="S230" s="9" t="s">
        <v>319</v>
      </c>
      <c r="T230" s="9" t="s">
        <v>137</v>
      </c>
      <c r="U230" s="9" t="str">
        <f>IF(S230&lt;&gt;"",S230,IF(T230&lt;&gt;"",VLOOKUP(T230,Metadata!$S$2:$T$228,2,FALSE),""))</f>
        <v>CTO</v>
      </c>
      <c r="V230" s="9" t="s">
        <v>144</v>
      </c>
      <c r="W230" s="9" t="s">
        <v>137</v>
      </c>
      <c r="X230" s="9" t="s">
        <v>163</v>
      </c>
      <c r="Y230" s="9" t="s">
        <v>137</v>
      </c>
      <c r="Z230" s="9" t="s">
        <v>184</v>
      </c>
      <c r="AA230" s="9" t="s">
        <v>137</v>
      </c>
      <c r="AB230" s="9" t="s">
        <v>137</v>
      </c>
      <c r="AC230" s="9" t="s">
        <v>147</v>
      </c>
      <c r="AD230" s="9"/>
      <c r="AE230" s="9" t="s">
        <v>194</v>
      </c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 t="s">
        <v>198</v>
      </c>
      <c r="BL230" s="9"/>
      <c r="BM230" s="9"/>
      <c r="BN230" s="9" t="s">
        <v>186</v>
      </c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10"/>
      <c r="CB230" s="10" t="str">
        <f t="shared" si="5"/>
        <v/>
      </c>
      <c r="CC230" s="10"/>
      <c r="CD230" s="9" t="str">
        <f t="shared" si="2"/>
        <v/>
      </c>
      <c r="CE230" s="9" t="s">
        <v>151</v>
      </c>
      <c r="CF230" s="9" t="s">
        <v>220</v>
      </c>
      <c r="CG230" s="9">
        <f>IF(CF230="","",VLOOKUP(CF230,Metadata!$D$2:$H$20,2,FALSE))</f>
        <v>27500</v>
      </c>
      <c r="CH230" s="9">
        <f>IF(CF230="","",VLOOKUP(CF230,Metadata!$D$2:$H$20,4,FALSE))</f>
        <v>25000</v>
      </c>
      <c r="CI230" s="9">
        <f>IF(CF230="","",VLOOKUP(CF230,Metadata!$D$2:$H$20,5,FALSE))</f>
        <v>30000</v>
      </c>
      <c r="CJ230" s="9">
        <f t="shared" si="3"/>
        <v>27500</v>
      </c>
      <c r="CK230" s="9" t="s">
        <v>201</v>
      </c>
      <c r="CL230" s="10">
        <v>5</v>
      </c>
      <c r="CM230" s="10">
        <v>4</v>
      </c>
      <c r="CN230" s="10">
        <v>6</v>
      </c>
      <c r="CO230" s="10">
        <v>5</v>
      </c>
      <c r="CP230" s="10">
        <v>5</v>
      </c>
      <c r="CQ230" s="10">
        <v>6</v>
      </c>
      <c r="CR230" s="10">
        <v>5</v>
      </c>
      <c r="CS230" s="10">
        <v>5</v>
      </c>
      <c r="CT230" s="10">
        <v>5</v>
      </c>
      <c r="CU230" s="10">
        <v>5</v>
      </c>
      <c r="CV230" s="10">
        <v>5</v>
      </c>
      <c r="CW230" s="10">
        <v>3</v>
      </c>
      <c r="CX230" s="10">
        <v>6</v>
      </c>
      <c r="CY230" s="10">
        <v>4</v>
      </c>
      <c r="CZ230" s="10">
        <v>7</v>
      </c>
      <c r="DA230" s="10">
        <v>5</v>
      </c>
      <c r="DB230" s="10">
        <v>5</v>
      </c>
      <c r="DC230" s="10">
        <v>6</v>
      </c>
      <c r="DD230" s="10">
        <v>5</v>
      </c>
      <c r="DE230" s="10">
        <v>7</v>
      </c>
      <c r="DF230" s="10">
        <v>6</v>
      </c>
      <c r="DG230" s="10">
        <v>7</v>
      </c>
      <c r="DH230" s="10">
        <v>6</v>
      </c>
      <c r="DI230" s="10">
        <v>6</v>
      </c>
      <c r="DJ230" s="10">
        <v>7</v>
      </c>
      <c r="DK230" s="10">
        <v>5</v>
      </c>
      <c r="DL230" s="10">
        <v>4</v>
      </c>
      <c r="DM230" s="9" t="s">
        <v>296</v>
      </c>
      <c r="DN230" s="10">
        <v>1988</v>
      </c>
      <c r="DO230" s="9">
        <f t="shared" si="4"/>
        <v>33</v>
      </c>
      <c r="DP230" s="9" t="s">
        <v>155</v>
      </c>
      <c r="DQ230" s="9" t="s">
        <v>202</v>
      </c>
      <c r="DR230" s="9" t="s">
        <v>157</v>
      </c>
      <c r="DS230" s="9" t="s">
        <v>137</v>
      </c>
      <c r="DT230" s="9" t="s">
        <v>181</v>
      </c>
      <c r="DU230" s="9" t="s">
        <v>203</v>
      </c>
      <c r="DV230" s="9" t="str">
        <f>VLOOKUP(DU230,Metadata!$B$2:$C$7,2,FALSE)</f>
        <v>6+ years</v>
      </c>
    </row>
    <row r="231" spans="1:126">
      <c r="A231" s="13">
        <v>230</v>
      </c>
      <c r="B231" s="9" t="s">
        <v>135</v>
      </c>
      <c r="C231" s="9" t="str">
        <f>VLOOKUP(B231,Metadata!$M$2:$N$6,2,FALSE)</f>
        <v>Permanent Employee</v>
      </c>
      <c r="D231" s="9" t="s">
        <v>159</v>
      </c>
      <c r="E231" s="9" t="s">
        <v>137</v>
      </c>
      <c r="F231" s="9" t="s">
        <v>138</v>
      </c>
      <c r="G231" s="9" t="s">
        <v>172</v>
      </c>
      <c r="H231" s="9" t="str">
        <f>IF(G231="","",VLOOKUP(G231,Metadata!$J$2:$K$22,2,FALSE))</f>
        <v>Porto Metropolitan Area</v>
      </c>
      <c r="I231" s="9" t="s">
        <v>138</v>
      </c>
      <c r="J231" s="9" t="str">
        <f>IF(I231="","",VLOOKUP(I231,Metadata!$P$2:$Q$43,2,FALSE))</f>
        <v>Europe</v>
      </c>
      <c r="K231" s="9" t="str">
        <f t="shared" si="0"/>
        <v>Portugal</v>
      </c>
      <c r="L231" s="9" t="s">
        <v>172</v>
      </c>
      <c r="M231" s="9" t="str">
        <f>IF(L231="","",VLOOKUP(L231,Metadata!$J$2:$K$22,2,FALSE))</f>
        <v>Porto Metropolitan Area</v>
      </c>
      <c r="N231" s="9" t="s">
        <v>141</v>
      </c>
      <c r="O231" s="9" t="s">
        <v>137</v>
      </c>
      <c r="P231" s="9" t="s">
        <v>142</v>
      </c>
      <c r="Q231" s="10" t="str">
        <f t="shared" si="1"/>
        <v>Full Office Job</v>
      </c>
      <c r="R231" s="10">
        <v>5</v>
      </c>
      <c r="S231" s="9" t="s">
        <v>338</v>
      </c>
      <c r="T231" s="9" t="s">
        <v>137</v>
      </c>
      <c r="U231" s="9" t="str">
        <f>IF(S231&lt;&gt;"",S231,IF(T231&lt;&gt;"",VLOOKUP(T231,Metadata!$S$2:$T$228,2,FALSE),""))</f>
        <v>Solutions Architect</v>
      </c>
      <c r="V231" s="9" t="s">
        <v>274</v>
      </c>
      <c r="W231" s="9" t="s">
        <v>137</v>
      </c>
      <c r="X231" s="9" t="s">
        <v>175</v>
      </c>
      <c r="Y231" s="9" t="s">
        <v>137</v>
      </c>
      <c r="Z231" s="9" t="s">
        <v>184</v>
      </c>
      <c r="AA231" s="9" t="s">
        <v>165</v>
      </c>
      <c r="AB231" s="9" t="s">
        <v>253</v>
      </c>
      <c r="AC231" s="9" t="s">
        <v>147</v>
      </c>
      <c r="AD231" s="9" t="s">
        <v>148</v>
      </c>
      <c r="AE231" s="9"/>
      <c r="AF231" s="9" t="s">
        <v>243</v>
      </c>
      <c r="AG231" s="9" t="s">
        <v>166</v>
      </c>
      <c r="AH231" s="9"/>
      <c r="AI231" s="9" t="s">
        <v>230</v>
      </c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 t="s">
        <v>324</v>
      </c>
      <c r="AU231" s="9"/>
      <c r="AV231" s="9" t="s">
        <v>270</v>
      </c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 t="s">
        <v>179</v>
      </c>
      <c r="BQ231" s="9"/>
      <c r="BR231" s="9" t="s">
        <v>247</v>
      </c>
      <c r="BS231" s="9" t="s">
        <v>200</v>
      </c>
      <c r="BT231" s="9"/>
      <c r="BU231" s="9"/>
      <c r="BV231" s="9"/>
      <c r="BW231" s="9"/>
      <c r="BX231" s="9"/>
      <c r="BY231" s="9"/>
      <c r="BZ231" s="9" t="s">
        <v>379</v>
      </c>
      <c r="CA231" s="10"/>
      <c r="CB231" s="10" t="str">
        <f t="shared" si="5"/>
        <v/>
      </c>
      <c r="CC231" s="10"/>
      <c r="CD231" s="9" t="str">
        <f t="shared" si="2"/>
        <v/>
      </c>
      <c r="CE231" s="9" t="s">
        <v>232</v>
      </c>
      <c r="CF231" s="9" t="s">
        <v>248</v>
      </c>
      <c r="CG231" s="9">
        <f>IF(CF231="","",VLOOKUP(CF231,Metadata!$D$2:$H$20,2,FALSE))</f>
        <v>57500</v>
      </c>
      <c r="CH231" s="9">
        <f>IF(CF231="","",VLOOKUP(CF231,Metadata!$D$2:$H$20,4,FALSE))</f>
        <v>55000</v>
      </c>
      <c r="CI231" s="9">
        <f>IF(CF231="","",VLOOKUP(CF231,Metadata!$D$2:$H$20,5,FALSE))</f>
        <v>60000</v>
      </c>
      <c r="CJ231" s="9">
        <f t="shared" si="3"/>
        <v>57500</v>
      </c>
      <c r="CK231" s="9" t="s">
        <v>201</v>
      </c>
      <c r="CL231" s="10">
        <v>7</v>
      </c>
      <c r="CM231" s="10">
        <v>1</v>
      </c>
      <c r="CN231" s="10">
        <v>7</v>
      </c>
      <c r="CO231" s="10">
        <v>7</v>
      </c>
      <c r="CP231" s="10">
        <v>5</v>
      </c>
      <c r="CQ231" s="10">
        <v>6</v>
      </c>
      <c r="CR231" s="10">
        <v>3</v>
      </c>
      <c r="CS231" s="10">
        <v>4</v>
      </c>
      <c r="CT231" s="10">
        <v>6</v>
      </c>
      <c r="CU231" s="10">
        <v>7</v>
      </c>
      <c r="CV231" s="10">
        <v>4</v>
      </c>
      <c r="CW231" s="10">
        <v>2</v>
      </c>
      <c r="CX231" s="10">
        <v>7</v>
      </c>
      <c r="CY231" s="10">
        <v>7</v>
      </c>
      <c r="CZ231" s="10">
        <v>6</v>
      </c>
      <c r="DA231" s="10">
        <v>7</v>
      </c>
      <c r="DB231" s="10">
        <v>4</v>
      </c>
      <c r="DC231" s="10">
        <v>5</v>
      </c>
      <c r="DD231" s="10">
        <v>4</v>
      </c>
      <c r="DE231" s="10">
        <v>6</v>
      </c>
      <c r="DF231" s="10">
        <v>5</v>
      </c>
      <c r="DG231" s="10">
        <v>7</v>
      </c>
      <c r="DH231" s="10">
        <v>4</v>
      </c>
      <c r="DI231" s="10">
        <v>7</v>
      </c>
      <c r="DJ231" s="10">
        <v>6</v>
      </c>
      <c r="DK231" s="10">
        <v>5</v>
      </c>
      <c r="DL231" s="10">
        <v>4</v>
      </c>
      <c r="DM231" s="9" t="s">
        <v>154</v>
      </c>
      <c r="DN231" s="10">
        <v>1990</v>
      </c>
      <c r="DO231" s="9">
        <f t="shared" si="4"/>
        <v>31</v>
      </c>
      <c r="DP231" s="9" t="s">
        <v>155</v>
      </c>
      <c r="DQ231" s="9" t="s">
        <v>156</v>
      </c>
      <c r="DR231" s="9" t="s">
        <v>157</v>
      </c>
      <c r="DS231" s="9" t="s">
        <v>137</v>
      </c>
      <c r="DT231" s="9" t="s">
        <v>181</v>
      </c>
      <c r="DU231" s="9" t="s">
        <v>203</v>
      </c>
      <c r="DV231" s="9" t="str">
        <f>VLOOKUP(DU231,Metadata!$B$2:$C$7,2,FALSE)</f>
        <v>6+ years</v>
      </c>
    </row>
    <row r="232" spans="1:126">
      <c r="A232" s="13">
        <v>231</v>
      </c>
      <c r="B232" s="9" t="s">
        <v>135</v>
      </c>
      <c r="C232" s="9" t="str">
        <f>VLOOKUP(B232,Metadata!$M$2:$N$6,2,FALSE)</f>
        <v>Permanent Employee</v>
      </c>
      <c r="D232" s="9" t="s">
        <v>159</v>
      </c>
      <c r="E232" s="9" t="s">
        <v>137</v>
      </c>
      <c r="F232" s="9" t="s">
        <v>138</v>
      </c>
      <c r="G232" s="9" t="s">
        <v>139</v>
      </c>
      <c r="H232" s="9" t="str">
        <f>IF(G232="","",VLOOKUP(G232,Metadata!$J$2:$K$22,2,FALSE))</f>
        <v>Centre</v>
      </c>
      <c r="I232" s="9" t="s">
        <v>138</v>
      </c>
      <c r="J232" s="9" t="str">
        <f>IF(I232="","",VLOOKUP(I232,Metadata!$P$2:$Q$43,2,FALSE))</f>
        <v>Europe</v>
      </c>
      <c r="K232" s="9" t="str">
        <f t="shared" si="0"/>
        <v>Portugal</v>
      </c>
      <c r="L232" s="9" t="s">
        <v>140</v>
      </c>
      <c r="M232" s="9" t="str">
        <f>IF(L232="","",VLOOKUP(L232,Metadata!$J$2:$K$22,2,FALSE))</f>
        <v>Lisbon Metropolitan Area</v>
      </c>
      <c r="N232" s="9" t="s">
        <v>141</v>
      </c>
      <c r="O232" s="9" t="s">
        <v>137</v>
      </c>
      <c r="P232" s="9" t="s">
        <v>191</v>
      </c>
      <c r="Q232" s="10" t="str">
        <f t="shared" si="1"/>
        <v>Remote Job (full or flexible)</v>
      </c>
      <c r="R232" s="10">
        <v>6</v>
      </c>
      <c r="S232" s="9" t="s">
        <v>161</v>
      </c>
      <c r="T232" s="9" t="s">
        <v>137</v>
      </c>
      <c r="U232" s="9" t="str">
        <f>IF(S232&lt;&gt;"",S232,IF(T232&lt;&gt;"",VLOOKUP(T232,Metadata!$S$2:$T$228,2,FALSE),""))</f>
        <v>Full-Stack Developer</v>
      </c>
      <c r="V232" s="9" t="s">
        <v>162</v>
      </c>
      <c r="W232" s="9" t="s">
        <v>137</v>
      </c>
      <c r="X232" s="9" t="s">
        <v>145</v>
      </c>
      <c r="Y232" s="9" t="s">
        <v>137</v>
      </c>
      <c r="Z232" s="9" t="s">
        <v>184</v>
      </c>
      <c r="AA232" s="9" t="s">
        <v>165</v>
      </c>
      <c r="AB232" s="9" t="s">
        <v>137</v>
      </c>
      <c r="AC232" s="9" t="s">
        <v>147</v>
      </c>
      <c r="AD232" s="9"/>
      <c r="AE232" s="9"/>
      <c r="AF232" s="9"/>
      <c r="AG232" s="9"/>
      <c r="AH232" s="9"/>
      <c r="AI232" s="9"/>
      <c r="AJ232" s="9"/>
      <c r="AK232" s="9" t="s">
        <v>302</v>
      </c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 t="s">
        <v>199</v>
      </c>
      <c r="BM232" s="9" t="s">
        <v>303</v>
      </c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10"/>
      <c r="CB232" s="10" t="str">
        <f t="shared" si="5"/>
        <v/>
      </c>
      <c r="CC232" s="10"/>
      <c r="CD232" s="9" t="str">
        <f t="shared" si="2"/>
        <v/>
      </c>
      <c r="CE232" s="9" t="s">
        <v>151</v>
      </c>
      <c r="CF232" s="9" t="s">
        <v>188</v>
      </c>
      <c r="CG232" s="9">
        <f>IF(CF232="","",VLOOKUP(CF232,Metadata!$D$2:$H$20,2,FALSE))</f>
        <v>17500</v>
      </c>
      <c r="CH232" s="9">
        <f>IF(CF232="","",VLOOKUP(CF232,Metadata!$D$2:$H$20,4,FALSE))</f>
        <v>15000</v>
      </c>
      <c r="CI232" s="9">
        <f>IF(CF232="","",VLOOKUP(CF232,Metadata!$D$2:$H$20,5,FALSE))</f>
        <v>20000</v>
      </c>
      <c r="CJ232" s="9">
        <f t="shared" si="3"/>
        <v>17500</v>
      </c>
      <c r="CK232" s="9" t="s">
        <v>189</v>
      </c>
      <c r="CL232" s="10">
        <v>5</v>
      </c>
      <c r="CM232" s="10">
        <v>1</v>
      </c>
      <c r="CN232" s="10">
        <v>7</v>
      </c>
      <c r="CO232" s="10">
        <v>5</v>
      </c>
      <c r="CP232" s="10">
        <v>6</v>
      </c>
      <c r="CQ232" s="10">
        <v>7</v>
      </c>
      <c r="CR232" s="10">
        <v>7</v>
      </c>
      <c r="CS232" s="10">
        <v>7</v>
      </c>
      <c r="CT232" s="10">
        <v>6</v>
      </c>
      <c r="CU232" s="10">
        <v>7</v>
      </c>
      <c r="CV232" s="10">
        <v>7</v>
      </c>
      <c r="CW232" s="10">
        <v>4</v>
      </c>
      <c r="CX232" s="10">
        <v>5</v>
      </c>
      <c r="CY232" s="10">
        <v>6</v>
      </c>
      <c r="CZ232" s="10">
        <v>6</v>
      </c>
      <c r="DA232" s="10">
        <v>7</v>
      </c>
      <c r="DB232" s="10">
        <v>5</v>
      </c>
      <c r="DC232" s="10">
        <v>6</v>
      </c>
      <c r="DD232" s="10">
        <v>4</v>
      </c>
      <c r="DE232" s="10">
        <v>7</v>
      </c>
      <c r="DF232" s="10">
        <v>5</v>
      </c>
      <c r="DG232" s="10">
        <v>5</v>
      </c>
      <c r="DH232" s="10">
        <v>6</v>
      </c>
      <c r="DI232" s="10">
        <v>6</v>
      </c>
      <c r="DJ232" s="10">
        <v>3</v>
      </c>
      <c r="DK232" s="10">
        <v>5</v>
      </c>
      <c r="DL232" s="10">
        <v>6</v>
      </c>
      <c r="DM232" s="9" t="s">
        <v>154</v>
      </c>
      <c r="DN232" s="10">
        <v>1995</v>
      </c>
      <c r="DO232" s="9">
        <f t="shared" si="4"/>
        <v>26</v>
      </c>
      <c r="DP232" s="9" t="s">
        <v>155</v>
      </c>
      <c r="DQ232" s="9" t="s">
        <v>202</v>
      </c>
      <c r="DR232" s="9" t="s">
        <v>157</v>
      </c>
      <c r="DS232" s="9" t="s">
        <v>137</v>
      </c>
      <c r="DT232" s="9" t="s">
        <v>181</v>
      </c>
      <c r="DU232" s="9" t="s">
        <v>223</v>
      </c>
      <c r="DV232" s="9" t="str">
        <f>VLOOKUP(DU232,Metadata!$B$2:$C$7,2,FALSE)</f>
        <v>3 - 6 years</v>
      </c>
    </row>
    <row r="233" spans="1:126">
      <c r="A233" s="13">
        <v>232</v>
      </c>
      <c r="B233" s="9" t="s">
        <v>135</v>
      </c>
      <c r="C233" s="9" t="str">
        <f>VLOOKUP(B233,Metadata!$M$2:$N$6,2,FALSE)</f>
        <v>Permanent Employee</v>
      </c>
      <c r="D233" s="9" t="s">
        <v>159</v>
      </c>
      <c r="E233" s="9" t="s">
        <v>137</v>
      </c>
      <c r="F233" s="9" t="s">
        <v>138</v>
      </c>
      <c r="G233" s="9" t="s">
        <v>140</v>
      </c>
      <c r="H233" s="9" t="str">
        <f>IF(G233="","",VLOOKUP(G233,Metadata!$J$2:$K$22,2,FALSE))</f>
        <v>Lisbon Metropolitan Area</v>
      </c>
      <c r="I233" s="9" t="s">
        <v>311</v>
      </c>
      <c r="J233" s="9" t="str">
        <f>IF(I233="","",VLOOKUP(I233,Metadata!$P$2:$Q$43,2,FALSE))</f>
        <v>Europe</v>
      </c>
      <c r="K233" s="9" t="str">
        <f t="shared" si="0"/>
        <v>International</v>
      </c>
      <c r="L233" s="9" t="s">
        <v>137</v>
      </c>
      <c r="M233" s="9" t="str">
        <f>IF(L233="","",VLOOKUP(L233,Metadata!$J$2:$K$22,2,FALSE))</f>
        <v/>
      </c>
      <c r="N233" s="9" t="s">
        <v>214</v>
      </c>
      <c r="O233" s="9" t="s">
        <v>215</v>
      </c>
      <c r="P233" s="9" t="s">
        <v>142</v>
      </c>
      <c r="Q233" s="10" t="str">
        <f t="shared" si="1"/>
        <v>Full Office Job</v>
      </c>
      <c r="R233" s="10">
        <v>5</v>
      </c>
      <c r="S233" s="9" t="s">
        <v>161</v>
      </c>
      <c r="T233" s="9" t="s">
        <v>137</v>
      </c>
      <c r="U233" s="9" t="str">
        <f>IF(S233&lt;&gt;"",S233,IF(T233&lt;&gt;"",VLOOKUP(T233,Metadata!$S$2:$T$228,2,FALSE),""))</f>
        <v>Full-Stack Developer</v>
      </c>
      <c r="V233" s="9" t="s">
        <v>261</v>
      </c>
      <c r="W233" s="9" t="s">
        <v>137</v>
      </c>
      <c r="X233" s="9" t="s">
        <v>145</v>
      </c>
      <c r="Y233" s="9" t="s">
        <v>137</v>
      </c>
      <c r="Z233" s="9" t="s">
        <v>224</v>
      </c>
      <c r="AA233" s="9" t="s">
        <v>165</v>
      </c>
      <c r="AB233" s="9" t="s">
        <v>253</v>
      </c>
      <c r="AC233" s="9"/>
      <c r="AD233" s="9" t="s">
        <v>148</v>
      </c>
      <c r="AE233" s="9"/>
      <c r="AF233" s="9" t="s">
        <v>243</v>
      </c>
      <c r="AG233" s="9"/>
      <c r="AH233" s="9"/>
      <c r="AI233" s="9"/>
      <c r="AJ233" s="9" t="s">
        <v>185</v>
      </c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 t="s">
        <v>178</v>
      </c>
      <c r="BB233" s="9" t="s">
        <v>284</v>
      </c>
      <c r="BC233" s="9"/>
      <c r="BD233" s="9"/>
      <c r="BE233" s="9"/>
      <c r="BF233" s="9"/>
      <c r="BG233" s="9"/>
      <c r="BH233" s="9"/>
      <c r="BI233" s="9"/>
      <c r="BJ233" s="9"/>
      <c r="BK233" s="9"/>
      <c r="BL233" s="9" t="s">
        <v>199</v>
      </c>
      <c r="BM233" s="9"/>
      <c r="BN233" s="9" t="s">
        <v>186</v>
      </c>
      <c r="BO233" s="9"/>
      <c r="BP233" s="9"/>
      <c r="BQ233" s="9" t="s">
        <v>219</v>
      </c>
      <c r="BR233" s="9"/>
      <c r="BS233" s="9"/>
      <c r="BT233" s="9"/>
      <c r="BU233" s="9"/>
      <c r="BV233" s="9"/>
      <c r="BW233" s="9"/>
      <c r="BX233" s="9"/>
      <c r="BY233" s="9"/>
      <c r="BZ233" s="9"/>
      <c r="CA233" s="10"/>
      <c r="CB233" s="10" t="str">
        <f t="shared" si="5"/>
        <v/>
      </c>
      <c r="CC233" s="10"/>
      <c r="CD233" s="9" t="str">
        <f t="shared" si="2"/>
        <v/>
      </c>
      <c r="CE233" s="9" t="s">
        <v>232</v>
      </c>
      <c r="CF233" s="9" t="s">
        <v>293</v>
      </c>
      <c r="CG233" s="9">
        <f>IF(CF233="","",VLOOKUP(CF233,Metadata!$D$2:$H$20,2,FALSE))</f>
        <v>52500</v>
      </c>
      <c r="CH233" s="9">
        <f>IF(CF233="","",VLOOKUP(CF233,Metadata!$D$2:$H$20,4,FALSE))</f>
        <v>50000</v>
      </c>
      <c r="CI233" s="9">
        <f>IF(CF233="","",VLOOKUP(CF233,Metadata!$D$2:$H$20,5,FALSE))</f>
        <v>55000</v>
      </c>
      <c r="CJ233" s="9">
        <f t="shared" si="3"/>
        <v>52500</v>
      </c>
      <c r="CK233" s="9" t="s">
        <v>221</v>
      </c>
      <c r="CL233" s="10">
        <v>4</v>
      </c>
      <c r="CM233" s="10">
        <v>3</v>
      </c>
      <c r="CN233" s="10">
        <v>6</v>
      </c>
      <c r="CO233" s="10">
        <v>6</v>
      </c>
      <c r="CP233" s="10">
        <v>3</v>
      </c>
      <c r="CQ233" s="10">
        <v>6</v>
      </c>
      <c r="CR233" s="10">
        <v>5</v>
      </c>
      <c r="CS233" s="10">
        <v>7</v>
      </c>
      <c r="CT233" s="10">
        <v>6</v>
      </c>
      <c r="CU233" s="10">
        <v>7</v>
      </c>
      <c r="CV233" s="10">
        <v>6</v>
      </c>
      <c r="CW233" s="10">
        <v>6</v>
      </c>
      <c r="CX233" s="10">
        <v>6</v>
      </c>
      <c r="CY233" s="10">
        <v>5</v>
      </c>
      <c r="CZ233" s="10">
        <v>5</v>
      </c>
      <c r="DA233" s="10">
        <v>5</v>
      </c>
      <c r="DB233" s="10">
        <v>5</v>
      </c>
      <c r="DC233" s="10">
        <v>7</v>
      </c>
      <c r="DD233" s="10">
        <v>1</v>
      </c>
      <c r="DE233" s="10">
        <v>5</v>
      </c>
      <c r="DF233" s="10">
        <v>3</v>
      </c>
      <c r="DG233" s="10">
        <v>4</v>
      </c>
      <c r="DH233" s="10">
        <v>5</v>
      </c>
      <c r="DI233" s="10">
        <v>4</v>
      </c>
      <c r="DJ233" s="10">
        <v>4</v>
      </c>
      <c r="DK233" s="10">
        <v>3</v>
      </c>
      <c r="DL233" s="10">
        <v>4</v>
      </c>
      <c r="DM233" s="9" t="s">
        <v>154</v>
      </c>
      <c r="DN233" s="10">
        <v>1978</v>
      </c>
      <c r="DO233" s="9">
        <f t="shared" si="4"/>
        <v>43</v>
      </c>
      <c r="DP233" s="9" t="s">
        <v>155</v>
      </c>
      <c r="DQ233" s="9" t="s">
        <v>156</v>
      </c>
      <c r="DR233" s="9" t="s">
        <v>157</v>
      </c>
      <c r="DS233" s="9" t="s">
        <v>137</v>
      </c>
      <c r="DT233" s="9" t="s">
        <v>181</v>
      </c>
      <c r="DU233" s="9" t="s">
        <v>158</v>
      </c>
      <c r="DV233" s="9" t="str">
        <f>VLOOKUP(DU233,Metadata!$B$2:$C$7,2,FALSE)</f>
        <v>6+ years</v>
      </c>
    </row>
    <row r="234" spans="1:126">
      <c r="A234" s="13">
        <v>233</v>
      </c>
      <c r="B234" s="9" t="s">
        <v>135</v>
      </c>
      <c r="C234" s="9" t="str">
        <f>VLOOKUP(B234,Metadata!$M$2:$N$6,2,FALSE)</f>
        <v>Permanent Employee</v>
      </c>
      <c r="D234" s="9" t="s">
        <v>159</v>
      </c>
      <c r="E234" s="9" t="s">
        <v>137</v>
      </c>
      <c r="F234" s="9" t="s">
        <v>138</v>
      </c>
      <c r="G234" s="9" t="s">
        <v>190</v>
      </c>
      <c r="H234" s="9" t="str">
        <f>IF(G234="","",VLOOKUP(G234,Metadata!$J$2:$K$22,2,FALSE))</f>
        <v>North</v>
      </c>
      <c r="I234" s="9" t="s">
        <v>138</v>
      </c>
      <c r="J234" s="9" t="str">
        <f>IF(I234="","",VLOOKUP(I234,Metadata!$P$2:$Q$43,2,FALSE))</f>
        <v>Europe</v>
      </c>
      <c r="K234" s="9" t="str">
        <f t="shared" si="0"/>
        <v>Portugal</v>
      </c>
      <c r="L234" s="9" t="s">
        <v>190</v>
      </c>
      <c r="M234" s="9" t="str">
        <f>IF(L234="","",VLOOKUP(L234,Metadata!$J$2:$K$22,2,FALSE))</f>
        <v>North</v>
      </c>
      <c r="N234" s="9" t="s">
        <v>205</v>
      </c>
      <c r="O234" s="9" t="s">
        <v>137</v>
      </c>
      <c r="P234" s="9" t="s">
        <v>137</v>
      </c>
      <c r="Q234" s="10" t="str">
        <f t="shared" si="1"/>
        <v>Full Office Job</v>
      </c>
      <c r="R234" s="10">
        <v>5</v>
      </c>
      <c r="S234" s="9" t="s">
        <v>161</v>
      </c>
      <c r="T234" s="9" t="s">
        <v>137</v>
      </c>
      <c r="U234" s="9" t="str">
        <f>IF(S234&lt;&gt;"",S234,IF(T234&lt;&gt;"",VLOOKUP(T234,Metadata!$S$2:$T$228,2,FALSE),""))</f>
        <v>Full-Stack Developer</v>
      </c>
      <c r="V234" s="9" t="s">
        <v>217</v>
      </c>
      <c r="W234" s="9" t="s">
        <v>137</v>
      </c>
      <c r="X234" s="9" t="s">
        <v>145</v>
      </c>
      <c r="Y234" s="9" t="s">
        <v>137</v>
      </c>
      <c r="Z234" s="9" t="s">
        <v>262</v>
      </c>
      <c r="AA234" s="9" t="s">
        <v>165</v>
      </c>
      <c r="AB234" s="9" t="s">
        <v>137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 t="s">
        <v>178</v>
      </c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 t="s">
        <v>247</v>
      </c>
      <c r="BS234" s="9"/>
      <c r="BT234" s="9"/>
      <c r="BU234" s="9"/>
      <c r="BV234" s="9"/>
      <c r="BW234" s="9"/>
      <c r="BX234" s="9"/>
      <c r="BY234" s="9"/>
      <c r="BZ234" s="9"/>
      <c r="CA234" s="10"/>
      <c r="CB234" s="10" t="str">
        <f t="shared" si="5"/>
        <v/>
      </c>
      <c r="CC234" s="10"/>
      <c r="CD234" s="9" t="str">
        <f t="shared" si="2"/>
        <v/>
      </c>
      <c r="CE234" s="9" t="s">
        <v>232</v>
      </c>
      <c r="CF234" s="9" t="s">
        <v>169</v>
      </c>
      <c r="CG234" s="9">
        <f>IF(CF234="","",VLOOKUP(CF234,Metadata!$D$2:$H$20,2,FALSE))</f>
        <v>12500</v>
      </c>
      <c r="CH234" s="9">
        <f>IF(CF234="","",VLOOKUP(CF234,Metadata!$D$2:$H$20,4,FALSE))</f>
        <v>0</v>
      </c>
      <c r="CI234" s="9">
        <f>IF(CF234="","",VLOOKUP(CF234,Metadata!$D$2:$H$20,5,FALSE))</f>
        <v>15000</v>
      </c>
      <c r="CJ234" s="9">
        <f t="shared" si="3"/>
        <v>12500</v>
      </c>
      <c r="CK234" s="9" t="s">
        <v>153</v>
      </c>
      <c r="CL234" s="10">
        <v>4</v>
      </c>
      <c r="CM234" s="10">
        <v>2</v>
      </c>
      <c r="CN234" s="10">
        <v>6</v>
      </c>
      <c r="CO234" s="10">
        <v>6</v>
      </c>
      <c r="CP234" s="10">
        <v>6</v>
      </c>
      <c r="CQ234" s="10">
        <v>4</v>
      </c>
      <c r="CR234" s="10">
        <v>6</v>
      </c>
      <c r="CS234" s="10">
        <v>6</v>
      </c>
      <c r="CT234" s="10">
        <v>7</v>
      </c>
      <c r="CU234" s="10">
        <v>7</v>
      </c>
      <c r="CV234" s="10">
        <v>5</v>
      </c>
      <c r="CW234" s="10">
        <v>3</v>
      </c>
      <c r="CX234" s="10">
        <v>5</v>
      </c>
      <c r="CY234" s="10">
        <v>5</v>
      </c>
      <c r="CZ234" s="10">
        <v>6</v>
      </c>
      <c r="DA234" s="10">
        <v>3</v>
      </c>
      <c r="DB234" s="10">
        <v>6</v>
      </c>
      <c r="DC234" s="10">
        <v>6</v>
      </c>
      <c r="DD234" s="10">
        <v>5</v>
      </c>
      <c r="DE234" s="10">
        <v>6</v>
      </c>
      <c r="DF234" s="10">
        <v>5</v>
      </c>
      <c r="DG234" s="10">
        <v>5</v>
      </c>
      <c r="DH234" s="10">
        <v>4</v>
      </c>
      <c r="DI234" s="10">
        <v>6</v>
      </c>
      <c r="DJ234" s="10">
        <v>3</v>
      </c>
      <c r="DK234" s="10">
        <v>6</v>
      </c>
      <c r="DL234" s="10">
        <v>6</v>
      </c>
      <c r="DM234" s="9" t="s">
        <v>154</v>
      </c>
      <c r="DN234" s="10">
        <v>1997</v>
      </c>
      <c r="DO234" s="9">
        <f t="shared" si="4"/>
        <v>24</v>
      </c>
      <c r="DP234" s="9" t="s">
        <v>155</v>
      </c>
      <c r="DQ234" s="9" t="s">
        <v>202</v>
      </c>
      <c r="DR234" s="9" t="s">
        <v>157</v>
      </c>
      <c r="DS234" s="9" t="s">
        <v>137</v>
      </c>
      <c r="DT234" s="9" t="s">
        <v>181</v>
      </c>
      <c r="DU234" s="9" t="s">
        <v>233</v>
      </c>
      <c r="DV234" s="9" t="str">
        <f>VLOOKUP(DU234,Metadata!$B$2:$C$7,2,FALSE)</f>
        <v>0 - 3 years</v>
      </c>
    </row>
    <row r="235" spans="1:126">
      <c r="A235" s="13">
        <v>234</v>
      </c>
      <c r="B235" s="9" t="s">
        <v>135</v>
      </c>
      <c r="C235" s="9" t="str">
        <f>VLOOKUP(B235,Metadata!$M$2:$N$6,2,FALSE)</f>
        <v>Permanent Employee</v>
      </c>
      <c r="D235" s="9" t="s">
        <v>136</v>
      </c>
      <c r="E235" s="9" t="s">
        <v>137</v>
      </c>
      <c r="F235" s="9" t="s">
        <v>138</v>
      </c>
      <c r="G235" s="9" t="s">
        <v>140</v>
      </c>
      <c r="H235" s="9" t="str">
        <f>IF(G235="","",VLOOKUP(G235,Metadata!$J$2:$K$22,2,FALSE))</f>
        <v>Lisbon Metropolitan Area</v>
      </c>
      <c r="I235" s="9" t="s">
        <v>138</v>
      </c>
      <c r="J235" s="9" t="str">
        <f>IF(I235="","",VLOOKUP(I235,Metadata!$P$2:$Q$43,2,FALSE))</f>
        <v>Europe</v>
      </c>
      <c r="K235" s="9" t="str">
        <f t="shared" si="0"/>
        <v>Portugal</v>
      </c>
      <c r="L235" s="9" t="s">
        <v>140</v>
      </c>
      <c r="M235" s="9" t="str">
        <f>IF(L235="","",VLOOKUP(L235,Metadata!$J$2:$K$22,2,FALSE))</f>
        <v>Lisbon Metropolitan Area</v>
      </c>
      <c r="N235" s="9" t="s">
        <v>141</v>
      </c>
      <c r="O235" s="9" t="s">
        <v>137</v>
      </c>
      <c r="P235" s="9" t="s">
        <v>142</v>
      </c>
      <c r="Q235" s="10" t="str">
        <f t="shared" si="1"/>
        <v>Full Office Job</v>
      </c>
      <c r="R235" s="10">
        <v>3</v>
      </c>
      <c r="S235" s="9" t="s">
        <v>161</v>
      </c>
      <c r="T235" s="9" t="s">
        <v>137</v>
      </c>
      <c r="U235" s="9" t="str">
        <f>IF(S235&lt;&gt;"",S235,IF(T235&lt;&gt;"",VLOOKUP(T235,Metadata!$S$2:$T$228,2,FALSE),""))</f>
        <v>Full-Stack Developer</v>
      </c>
      <c r="V235" s="9" t="s">
        <v>217</v>
      </c>
      <c r="W235" s="9" t="s">
        <v>137</v>
      </c>
      <c r="X235" s="9" t="s">
        <v>145</v>
      </c>
      <c r="Y235" s="9" t="s">
        <v>137</v>
      </c>
      <c r="Z235" s="9" t="s">
        <v>218</v>
      </c>
      <c r="AA235" s="9" t="s">
        <v>165</v>
      </c>
      <c r="AB235" s="9" t="s">
        <v>137</v>
      </c>
      <c r="AC235" s="9" t="s">
        <v>147</v>
      </c>
      <c r="AD235" s="9"/>
      <c r="AE235" s="9" t="s">
        <v>194</v>
      </c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 t="s">
        <v>178</v>
      </c>
      <c r="BB235" s="9"/>
      <c r="BC235" s="9"/>
      <c r="BD235" s="9"/>
      <c r="BE235" s="9"/>
      <c r="BF235" s="9"/>
      <c r="BG235" s="9"/>
      <c r="BH235" s="9"/>
      <c r="BI235" s="9"/>
      <c r="BJ235" s="9" t="s">
        <v>167</v>
      </c>
      <c r="BK235" s="9" t="s">
        <v>198</v>
      </c>
      <c r="BL235" s="9" t="s">
        <v>199</v>
      </c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10"/>
      <c r="CB235" s="10" t="str">
        <f t="shared" si="5"/>
        <v/>
      </c>
      <c r="CC235" s="10"/>
      <c r="CD235" s="9" t="str">
        <f t="shared" si="2"/>
        <v/>
      </c>
      <c r="CE235" s="9" t="s">
        <v>168</v>
      </c>
      <c r="CF235" s="9" t="s">
        <v>188</v>
      </c>
      <c r="CG235" s="9">
        <f>IF(CF235="","",VLOOKUP(CF235,Metadata!$D$2:$H$20,2,FALSE))</f>
        <v>17500</v>
      </c>
      <c r="CH235" s="9">
        <f>IF(CF235="","",VLOOKUP(CF235,Metadata!$D$2:$H$20,4,FALSE))</f>
        <v>15000</v>
      </c>
      <c r="CI235" s="9">
        <f>IF(CF235="","",VLOOKUP(CF235,Metadata!$D$2:$H$20,5,FALSE))</f>
        <v>20000</v>
      </c>
      <c r="CJ235" s="9">
        <f t="shared" si="3"/>
        <v>17500</v>
      </c>
      <c r="CK235" s="9" t="s">
        <v>153</v>
      </c>
      <c r="CL235" s="10">
        <v>4</v>
      </c>
      <c r="CM235" s="10">
        <v>3</v>
      </c>
      <c r="CN235" s="10">
        <v>5</v>
      </c>
      <c r="CO235" s="10">
        <v>6</v>
      </c>
      <c r="CP235" s="10">
        <v>6</v>
      </c>
      <c r="CQ235" s="10">
        <v>7</v>
      </c>
      <c r="CR235" s="10">
        <v>1</v>
      </c>
      <c r="CS235" s="10">
        <v>4</v>
      </c>
      <c r="CT235" s="10">
        <v>6</v>
      </c>
      <c r="CU235" s="10">
        <v>7</v>
      </c>
      <c r="CV235" s="10">
        <v>7</v>
      </c>
      <c r="CW235" s="10">
        <v>4</v>
      </c>
      <c r="CX235" s="10">
        <v>5</v>
      </c>
      <c r="CY235" s="10">
        <v>6</v>
      </c>
      <c r="CZ235" s="10">
        <v>5</v>
      </c>
      <c r="DA235" s="10">
        <v>4</v>
      </c>
      <c r="DB235" s="10">
        <v>4</v>
      </c>
      <c r="DC235" s="10">
        <v>6</v>
      </c>
      <c r="DD235" s="10">
        <v>4</v>
      </c>
      <c r="DE235" s="10">
        <v>7</v>
      </c>
      <c r="DF235" s="10">
        <v>7</v>
      </c>
      <c r="DG235" s="10">
        <v>4</v>
      </c>
      <c r="DH235" s="10">
        <v>4</v>
      </c>
      <c r="DI235" s="10">
        <v>4</v>
      </c>
      <c r="DJ235" s="10">
        <v>4</v>
      </c>
      <c r="DK235" s="10">
        <v>6</v>
      </c>
      <c r="DL235" s="10">
        <v>6</v>
      </c>
      <c r="DM235" s="9" t="s">
        <v>154</v>
      </c>
      <c r="DN235" s="10">
        <v>1997</v>
      </c>
      <c r="DO235" s="9">
        <f t="shared" si="4"/>
        <v>24</v>
      </c>
      <c r="DP235" s="9" t="s">
        <v>155</v>
      </c>
      <c r="DQ235" s="9" t="s">
        <v>227</v>
      </c>
      <c r="DR235" s="9" t="s">
        <v>157</v>
      </c>
      <c r="DS235" s="9" t="s">
        <v>137</v>
      </c>
      <c r="DT235" s="9" t="s">
        <v>181</v>
      </c>
      <c r="DU235" s="9" t="s">
        <v>168</v>
      </c>
      <c r="DV235" s="9" t="str">
        <f>VLOOKUP(DU235,Metadata!$B$2:$C$7,2,FALSE)</f>
        <v>0 - 3 years</v>
      </c>
    </row>
    <row r="236" spans="1:126">
      <c r="A236" s="13">
        <v>235</v>
      </c>
      <c r="B236" s="9" t="s">
        <v>171</v>
      </c>
      <c r="C236" s="9" t="str">
        <f>VLOOKUP(B236,Metadata!$M$2:$N$6,2,FALSE)</f>
        <v>Contractor</v>
      </c>
      <c r="D236" s="9" t="s">
        <v>137</v>
      </c>
      <c r="E236" s="9" t="s">
        <v>136</v>
      </c>
      <c r="F236" s="9" t="s">
        <v>138</v>
      </c>
      <c r="G236" s="9" t="s">
        <v>283</v>
      </c>
      <c r="H236" s="9" t="str">
        <f>IF(G236="","",VLOOKUP(G236,Metadata!$J$2:$K$22,2,FALSE))</f>
        <v>Lisbon Metropolitan Area</v>
      </c>
      <c r="I236" s="9" t="s">
        <v>138</v>
      </c>
      <c r="J236" s="9" t="str">
        <f>IF(I236="","",VLOOKUP(I236,Metadata!$P$2:$Q$43,2,FALSE))</f>
        <v>Europe</v>
      </c>
      <c r="K236" s="9" t="str">
        <f t="shared" si="0"/>
        <v>Portugal</v>
      </c>
      <c r="L236" s="9" t="s">
        <v>283</v>
      </c>
      <c r="M236" s="9" t="str">
        <f>IF(L236="","",VLOOKUP(L236,Metadata!$J$2:$K$22,2,FALSE))</f>
        <v>Lisbon Metropolitan Area</v>
      </c>
      <c r="N236" s="9" t="s">
        <v>141</v>
      </c>
      <c r="O236" s="9" t="s">
        <v>137</v>
      </c>
      <c r="P236" s="9" t="s">
        <v>191</v>
      </c>
      <c r="Q236" s="10" t="str">
        <f t="shared" si="1"/>
        <v>Remote Job (full or flexible)</v>
      </c>
      <c r="R236" s="10">
        <v>7</v>
      </c>
      <c r="S236" s="9" t="s">
        <v>161</v>
      </c>
      <c r="T236" s="9" t="s">
        <v>137</v>
      </c>
      <c r="U236" s="9" t="str">
        <f>IF(S236&lt;&gt;"",S236,IF(T236&lt;&gt;"",VLOOKUP(T236,Metadata!$S$2:$T$228,2,FALSE),""))</f>
        <v>Full-Stack Developer</v>
      </c>
      <c r="V236" s="9" t="s">
        <v>261</v>
      </c>
      <c r="W236" s="9" t="s">
        <v>137</v>
      </c>
      <c r="X236" s="9" t="s">
        <v>163</v>
      </c>
      <c r="Y236" s="9" t="s">
        <v>137</v>
      </c>
      <c r="Z236" s="9" t="s">
        <v>164</v>
      </c>
      <c r="AA236" s="9" t="s">
        <v>165</v>
      </c>
      <c r="AB236" s="9" t="s">
        <v>137</v>
      </c>
      <c r="AC236" s="9" t="s">
        <v>147</v>
      </c>
      <c r="AD236" s="9"/>
      <c r="AE236" s="9" t="s">
        <v>194</v>
      </c>
      <c r="AF236" s="9"/>
      <c r="AG236" s="9" t="s">
        <v>166</v>
      </c>
      <c r="AH236" s="9"/>
      <c r="AI236" s="9"/>
      <c r="AJ236" s="9"/>
      <c r="AK236" s="9"/>
      <c r="AL236" s="9"/>
      <c r="AM236" s="9"/>
      <c r="AN236" s="9" t="s">
        <v>195</v>
      </c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 t="s">
        <v>178</v>
      </c>
      <c r="BB236" s="9"/>
      <c r="BC236" s="9"/>
      <c r="BD236" s="9"/>
      <c r="BE236" s="9"/>
      <c r="BF236" s="9"/>
      <c r="BG236" s="9"/>
      <c r="BH236" s="9"/>
      <c r="BI236" s="9"/>
      <c r="BJ236" s="9" t="s">
        <v>167</v>
      </c>
      <c r="BK236" s="9" t="s">
        <v>198</v>
      </c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10">
        <v>12</v>
      </c>
      <c r="CB236" s="10" t="str">
        <f t="shared" si="5"/>
        <v>7 to 12 months</v>
      </c>
      <c r="CC236" s="10">
        <v>30</v>
      </c>
      <c r="CD236" s="9">
        <f t="shared" si="2"/>
        <v>48000</v>
      </c>
      <c r="CE236" s="9" t="s">
        <v>137</v>
      </c>
      <c r="CF236" s="9" t="s">
        <v>137</v>
      </c>
      <c r="CG236" s="9" t="str">
        <f>IF(CF236="","",VLOOKUP(CF236,Metadata!$D$2:$H$20,2,FALSE))</f>
        <v/>
      </c>
      <c r="CH236" s="9" t="str">
        <f>IF(CF236="","",VLOOKUP(CF236,Metadata!$D$2:$H$20,4,FALSE))</f>
        <v/>
      </c>
      <c r="CI236" s="9" t="str">
        <f>IF(CF236="","",VLOOKUP(CF236,Metadata!$D$2:$H$20,5,FALSE))</f>
        <v/>
      </c>
      <c r="CJ236" s="9">
        <f t="shared" si="3"/>
        <v>48000</v>
      </c>
      <c r="CK236" s="9" t="s">
        <v>221</v>
      </c>
      <c r="CL236" s="10">
        <v>4</v>
      </c>
      <c r="CM236" s="10">
        <v>1</v>
      </c>
      <c r="CN236" s="10">
        <v>7</v>
      </c>
      <c r="CO236" s="10">
        <v>7</v>
      </c>
      <c r="CP236" s="10">
        <v>5</v>
      </c>
      <c r="CQ236" s="10">
        <v>5</v>
      </c>
      <c r="CR236" s="10">
        <v>7</v>
      </c>
      <c r="CS236" s="10">
        <v>7</v>
      </c>
      <c r="CT236" s="10">
        <v>7</v>
      </c>
      <c r="CU236" s="10">
        <v>5</v>
      </c>
      <c r="CV236" s="10">
        <v>5</v>
      </c>
      <c r="CW236" s="10">
        <v>6</v>
      </c>
      <c r="CX236" s="10">
        <v>5</v>
      </c>
      <c r="CY236" s="10">
        <v>5</v>
      </c>
      <c r="CZ236" s="10">
        <v>6</v>
      </c>
      <c r="DA236" s="10">
        <v>4</v>
      </c>
      <c r="DB236" s="10">
        <v>5</v>
      </c>
      <c r="DC236" s="10">
        <v>7</v>
      </c>
      <c r="DD236" s="10">
        <v>5</v>
      </c>
      <c r="DE236" s="10">
        <v>6</v>
      </c>
      <c r="DF236" s="10">
        <v>6</v>
      </c>
      <c r="DG236" s="10">
        <v>6</v>
      </c>
      <c r="DH236" s="10">
        <v>6</v>
      </c>
      <c r="DI236" s="10">
        <v>6</v>
      </c>
      <c r="DJ236" s="10">
        <v>6</v>
      </c>
      <c r="DK236" s="10">
        <v>7</v>
      </c>
      <c r="DL236" s="10">
        <v>7</v>
      </c>
      <c r="DM236" s="9" t="s">
        <v>154</v>
      </c>
      <c r="DN236" s="10">
        <v>1976</v>
      </c>
      <c r="DO236" s="9">
        <f t="shared" si="4"/>
        <v>45</v>
      </c>
      <c r="DP236" s="9" t="s">
        <v>222</v>
      </c>
      <c r="DQ236" s="9" t="s">
        <v>227</v>
      </c>
      <c r="DR236" s="9" t="s">
        <v>157</v>
      </c>
      <c r="DS236" s="9" t="s">
        <v>137</v>
      </c>
      <c r="DT236" s="9" t="s">
        <v>181</v>
      </c>
      <c r="DU236" s="9" t="s">
        <v>158</v>
      </c>
      <c r="DV236" s="9" t="str">
        <f>VLOOKUP(DU236,Metadata!$B$2:$C$7,2,FALSE)</f>
        <v>6+ years</v>
      </c>
    </row>
    <row r="237" spans="1:126">
      <c r="A237" s="13">
        <v>236</v>
      </c>
      <c r="B237" s="9" t="s">
        <v>135</v>
      </c>
      <c r="C237" s="9" t="str">
        <f>VLOOKUP(B237,Metadata!$M$2:$N$6,2,FALSE)</f>
        <v>Permanent Employee</v>
      </c>
      <c r="D237" s="9" t="s">
        <v>136</v>
      </c>
      <c r="E237" s="9" t="s">
        <v>137</v>
      </c>
      <c r="F237" s="9" t="s">
        <v>138</v>
      </c>
      <c r="G237" s="9" t="s">
        <v>140</v>
      </c>
      <c r="H237" s="9" t="str">
        <f>IF(G237="","",VLOOKUP(G237,Metadata!$J$2:$K$22,2,FALSE))</f>
        <v>Lisbon Metropolitan Area</v>
      </c>
      <c r="I237" s="9" t="s">
        <v>138</v>
      </c>
      <c r="J237" s="9" t="str">
        <f>IF(I237="","",VLOOKUP(I237,Metadata!$P$2:$Q$43,2,FALSE))</f>
        <v>Europe</v>
      </c>
      <c r="K237" s="9" t="str">
        <f t="shared" si="0"/>
        <v>Portugal</v>
      </c>
      <c r="L237" s="9" t="s">
        <v>140</v>
      </c>
      <c r="M237" s="9" t="str">
        <f>IF(L237="","",VLOOKUP(L237,Metadata!$J$2:$K$22,2,FALSE))</f>
        <v>Lisbon Metropolitan Area</v>
      </c>
      <c r="N237" s="9" t="s">
        <v>141</v>
      </c>
      <c r="O237" s="9" t="s">
        <v>137</v>
      </c>
      <c r="P237" s="9" t="s">
        <v>191</v>
      </c>
      <c r="Q237" s="10" t="str">
        <f t="shared" si="1"/>
        <v>Remote Job (full or flexible)</v>
      </c>
      <c r="R237" s="10">
        <v>5</v>
      </c>
      <c r="S237" s="9" t="s">
        <v>260</v>
      </c>
      <c r="T237" s="9" t="s">
        <v>137</v>
      </c>
      <c r="U237" s="9" t="str">
        <f>IF(S237&lt;&gt;"",S237,IF(T237&lt;&gt;"",VLOOKUP(T237,Metadata!$S$2:$T$228,2,FALSE),""))</f>
        <v>DevOps Engineer</v>
      </c>
      <c r="V237" s="9" t="s">
        <v>207</v>
      </c>
      <c r="W237" s="9" t="s">
        <v>137</v>
      </c>
      <c r="X237" s="9" t="s">
        <v>208</v>
      </c>
      <c r="Y237" s="9" t="s">
        <v>137</v>
      </c>
      <c r="Z237" s="9" t="s">
        <v>218</v>
      </c>
      <c r="AA237" s="9" t="s">
        <v>165</v>
      </c>
      <c r="AB237" s="9" t="s">
        <v>253</v>
      </c>
      <c r="AC237" s="9" t="s">
        <v>147</v>
      </c>
      <c r="AD237" s="9"/>
      <c r="AE237" s="9"/>
      <c r="AF237" s="9" t="s">
        <v>243</v>
      </c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 t="s">
        <v>380</v>
      </c>
      <c r="AR237" s="9"/>
      <c r="AS237" s="9"/>
      <c r="AT237" s="9" t="s">
        <v>324</v>
      </c>
      <c r="AU237" s="9"/>
      <c r="AV237" s="9" t="s">
        <v>270</v>
      </c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 t="s">
        <v>198</v>
      </c>
      <c r="BL237" s="9" t="s">
        <v>199</v>
      </c>
      <c r="BM237" s="9"/>
      <c r="BN237" s="9" t="s">
        <v>186</v>
      </c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10"/>
      <c r="CB237" s="10" t="str">
        <f t="shared" si="5"/>
        <v/>
      </c>
      <c r="CC237" s="10"/>
      <c r="CD237" s="9" t="str">
        <f t="shared" si="2"/>
        <v/>
      </c>
      <c r="CE237" s="9" t="s">
        <v>168</v>
      </c>
      <c r="CF237" s="9" t="s">
        <v>378</v>
      </c>
      <c r="CG237" s="9">
        <f>IF(CF237="","",VLOOKUP(CF237,Metadata!$D$2:$H$20,2,FALSE))</f>
        <v>97500</v>
      </c>
      <c r="CH237" s="9">
        <f>IF(CF237="","",VLOOKUP(CF237,Metadata!$D$2:$H$20,4,FALSE))</f>
        <v>95000</v>
      </c>
      <c r="CI237" s="9">
        <f>IF(CF237="","",VLOOKUP(CF237,Metadata!$D$2:$H$20,5,FALSE))</f>
        <v>100000</v>
      </c>
      <c r="CJ237" s="9">
        <f t="shared" si="3"/>
        <v>97500</v>
      </c>
      <c r="CK237" s="9" t="s">
        <v>153</v>
      </c>
      <c r="CL237" s="10">
        <v>7</v>
      </c>
      <c r="CM237" s="10">
        <v>3</v>
      </c>
      <c r="CN237" s="10">
        <v>6</v>
      </c>
      <c r="CO237" s="10">
        <v>7</v>
      </c>
      <c r="CP237" s="10">
        <v>5</v>
      </c>
      <c r="CQ237" s="10">
        <v>6</v>
      </c>
      <c r="CR237" s="10">
        <v>4</v>
      </c>
      <c r="CS237" s="10">
        <v>6</v>
      </c>
      <c r="CT237" s="10">
        <v>5</v>
      </c>
      <c r="CU237" s="10">
        <v>6</v>
      </c>
      <c r="CV237" s="10">
        <v>3</v>
      </c>
      <c r="CW237" s="10">
        <v>3</v>
      </c>
      <c r="CX237" s="10">
        <v>5</v>
      </c>
      <c r="CY237" s="10">
        <v>3</v>
      </c>
      <c r="CZ237" s="10">
        <v>4</v>
      </c>
      <c r="DA237" s="10">
        <v>4</v>
      </c>
      <c r="DB237" s="10">
        <v>4</v>
      </c>
      <c r="DC237" s="10">
        <v>5</v>
      </c>
      <c r="DD237" s="10">
        <v>3</v>
      </c>
      <c r="DE237" s="10">
        <v>6</v>
      </c>
      <c r="DF237" s="10">
        <v>6</v>
      </c>
      <c r="DG237" s="10">
        <v>7</v>
      </c>
      <c r="DH237" s="10">
        <v>5</v>
      </c>
      <c r="DI237" s="10">
        <v>7</v>
      </c>
      <c r="DJ237" s="10">
        <v>3</v>
      </c>
      <c r="DK237" s="10">
        <v>6</v>
      </c>
      <c r="DL237" s="10">
        <v>5</v>
      </c>
      <c r="DM237" s="9" t="s">
        <v>154</v>
      </c>
      <c r="DN237" s="10">
        <v>1984</v>
      </c>
      <c r="DO237" s="9">
        <f t="shared" si="4"/>
        <v>37</v>
      </c>
      <c r="DP237" s="9" t="s">
        <v>155</v>
      </c>
      <c r="DQ237" s="9" t="s">
        <v>210</v>
      </c>
      <c r="DR237" s="9" t="s">
        <v>170</v>
      </c>
      <c r="DS237" s="9" t="s">
        <v>137</v>
      </c>
      <c r="DT237" s="9" t="s">
        <v>181</v>
      </c>
      <c r="DU237" s="9" t="s">
        <v>158</v>
      </c>
      <c r="DV237" s="9" t="str">
        <f>VLOOKUP(DU237,Metadata!$B$2:$C$7,2,FALSE)</f>
        <v>6+ years</v>
      </c>
    </row>
    <row r="238" spans="1:126">
      <c r="A238" s="13">
        <v>237</v>
      </c>
      <c r="B238" s="9" t="s">
        <v>135</v>
      </c>
      <c r="C238" s="9" t="str">
        <f>VLOOKUP(B238,Metadata!$M$2:$N$6,2,FALSE)</f>
        <v>Permanent Employee</v>
      </c>
      <c r="D238" s="9" t="s">
        <v>159</v>
      </c>
      <c r="E238" s="9" t="s">
        <v>137</v>
      </c>
      <c r="F238" s="9" t="s">
        <v>138</v>
      </c>
      <c r="G238" s="9" t="s">
        <v>140</v>
      </c>
      <c r="H238" s="9" t="str">
        <f>IF(G238="","",VLOOKUP(G238,Metadata!$J$2:$K$22,2,FALSE))</f>
        <v>Lisbon Metropolitan Area</v>
      </c>
      <c r="I238" s="9" t="s">
        <v>138</v>
      </c>
      <c r="J238" s="9" t="str">
        <f>IF(I238="","",VLOOKUP(I238,Metadata!$P$2:$Q$43,2,FALSE))</f>
        <v>Europe</v>
      </c>
      <c r="K238" s="9" t="str">
        <f t="shared" si="0"/>
        <v>Portugal</v>
      </c>
      <c r="L238" s="9" t="s">
        <v>172</v>
      </c>
      <c r="M238" s="9" t="str">
        <f>IF(L238="","",VLOOKUP(L238,Metadata!$J$2:$K$22,2,FALSE))</f>
        <v>Porto Metropolitan Area</v>
      </c>
      <c r="N238" s="9" t="s">
        <v>141</v>
      </c>
      <c r="O238" s="9" t="s">
        <v>137</v>
      </c>
      <c r="P238" s="9" t="s">
        <v>191</v>
      </c>
      <c r="Q238" s="10" t="str">
        <f t="shared" si="1"/>
        <v>Remote Job (full or flexible)</v>
      </c>
      <c r="R238" s="10">
        <v>5</v>
      </c>
      <c r="S238" s="9" t="s">
        <v>266</v>
      </c>
      <c r="T238" s="9" t="s">
        <v>137</v>
      </c>
      <c r="U238" s="9" t="str">
        <f>IF(S238&lt;&gt;"",S238,IF(T238&lt;&gt;"",VLOOKUP(T238,Metadata!$S$2:$T$228,2,FALSE),""))</f>
        <v>Data Scientist/Data Engineer</v>
      </c>
      <c r="V238" s="9" t="s">
        <v>341</v>
      </c>
      <c r="W238" s="9" t="s">
        <v>137</v>
      </c>
      <c r="X238" s="9" t="s">
        <v>163</v>
      </c>
      <c r="Y238" s="9" t="s">
        <v>137</v>
      </c>
      <c r="Z238" s="9" t="s">
        <v>262</v>
      </c>
      <c r="AA238" s="9" t="s">
        <v>137</v>
      </c>
      <c r="AB238" s="9" t="s">
        <v>137</v>
      </c>
      <c r="AC238" s="9" t="s">
        <v>147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 t="s">
        <v>150</v>
      </c>
      <c r="BZ238" s="9" t="s">
        <v>137</v>
      </c>
      <c r="CA238" s="10"/>
      <c r="CB238" s="10" t="str">
        <f t="shared" si="5"/>
        <v/>
      </c>
      <c r="CC238" s="10"/>
      <c r="CD238" s="9" t="str">
        <f t="shared" si="2"/>
        <v/>
      </c>
      <c r="CE238" s="9" t="s">
        <v>232</v>
      </c>
      <c r="CF238" s="9" t="s">
        <v>188</v>
      </c>
      <c r="CG238" s="9">
        <f>IF(CF238="","",VLOOKUP(CF238,Metadata!$D$2:$H$20,2,FALSE))</f>
        <v>17500</v>
      </c>
      <c r="CH238" s="9">
        <f>IF(CF238="","",VLOOKUP(CF238,Metadata!$D$2:$H$20,4,FALSE))</f>
        <v>15000</v>
      </c>
      <c r="CI238" s="9">
        <f>IF(CF238="","",VLOOKUP(CF238,Metadata!$D$2:$H$20,5,FALSE))</f>
        <v>20000</v>
      </c>
      <c r="CJ238" s="9">
        <f t="shared" si="3"/>
        <v>17500</v>
      </c>
      <c r="CK238" s="9" t="s">
        <v>221</v>
      </c>
      <c r="CL238" s="10">
        <v>4</v>
      </c>
      <c r="CM238" s="10">
        <v>3</v>
      </c>
      <c r="CN238" s="10">
        <v>5</v>
      </c>
      <c r="CO238" s="10">
        <v>7</v>
      </c>
      <c r="CP238" s="10">
        <v>7</v>
      </c>
      <c r="CQ238" s="10">
        <v>7</v>
      </c>
      <c r="CR238" s="10">
        <v>6</v>
      </c>
      <c r="CS238" s="10">
        <v>7</v>
      </c>
      <c r="CT238" s="10">
        <v>7</v>
      </c>
      <c r="CU238" s="10">
        <v>6</v>
      </c>
      <c r="CV238" s="10">
        <v>7</v>
      </c>
      <c r="CW238" s="10">
        <v>7</v>
      </c>
      <c r="CX238" s="10">
        <v>7</v>
      </c>
      <c r="CY238" s="10">
        <v>7</v>
      </c>
      <c r="CZ238" s="10">
        <v>7</v>
      </c>
      <c r="DA238" s="10">
        <v>7</v>
      </c>
      <c r="DB238" s="10">
        <v>4</v>
      </c>
      <c r="DC238" s="10">
        <v>7</v>
      </c>
      <c r="DD238" s="10">
        <v>7</v>
      </c>
      <c r="DE238" s="10">
        <v>7</v>
      </c>
      <c r="DF238" s="10">
        <v>7</v>
      </c>
      <c r="DG238" s="10">
        <v>7</v>
      </c>
      <c r="DH238" s="10">
        <v>4</v>
      </c>
      <c r="DI238" s="10">
        <v>4</v>
      </c>
      <c r="DJ238" s="10">
        <v>4</v>
      </c>
      <c r="DK238" s="10">
        <v>7</v>
      </c>
      <c r="DL238" s="10">
        <v>5</v>
      </c>
      <c r="DM238" s="9" t="s">
        <v>154</v>
      </c>
      <c r="DN238" s="10">
        <v>1987</v>
      </c>
      <c r="DO238" s="9">
        <f t="shared" si="4"/>
        <v>34</v>
      </c>
      <c r="DP238" s="9" t="s">
        <v>222</v>
      </c>
      <c r="DQ238" s="9" t="s">
        <v>202</v>
      </c>
      <c r="DR238" s="9" t="s">
        <v>170</v>
      </c>
      <c r="DS238" s="9" t="s">
        <v>137</v>
      </c>
      <c r="DT238" s="9" t="s">
        <v>181</v>
      </c>
      <c r="DU238" s="9" t="s">
        <v>203</v>
      </c>
      <c r="DV238" s="9" t="str">
        <f>VLOOKUP(DU238,Metadata!$B$2:$C$7,2,FALSE)</f>
        <v>6+ years</v>
      </c>
    </row>
    <row r="239" spans="1:126">
      <c r="A239" s="13">
        <v>238</v>
      </c>
      <c r="B239" s="9" t="s">
        <v>135</v>
      </c>
      <c r="C239" s="9" t="str">
        <f>VLOOKUP(B239,Metadata!$M$2:$N$6,2,FALSE)</f>
        <v>Permanent Employee</v>
      </c>
      <c r="D239" s="9" t="s">
        <v>159</v>
      </c>
      <c r="E239" s="9" t="s">
        <v>137</v>
      </c>
      <c r="F239" s="9" t="s">
        <v>138</v>
      </c>
      <c r="G239" s="9" t="s">
        <v>334</v>
      </c>
      <c r="H239" s="9" t="str">
        <f>IF(G239="","",VLOOKUP(G239,Metadata!$J$2:$K$22,2,FALSE))</f>
        <v>North</v>
      </c>
      <c r="I239" s="9" t="s">
        <v>138</v>
      </c>
      <c r="J239" s="9" t="str">
        <f>IF(I239="","",VLOOKUP(I239,Metadata!$P$2:$Q$43,2,FALSE))</f>
        <v>Europe</v>
      </c>
      <c r="K239" s="9" t="str">
        <f t="shared" si="0"/>
        <v>Portugal</v>
      </c>
      <c r="L239" s="9" t="s">
        <v>334</v>
      </c>
      <c r="M239" s="9" t="str">
        <f>IF(L239="","",VLOOKUP(L239,Metadata!$J$2:$K$22,2,FALSE))</f>
        <v>North</v>
      </c>
      <c r="N239" s="9" t="s">
        <v>214</v>
      </c>
      <c r="O239" s="9" t="s">
        <v>259</v>
      </c>
      <c r="P239" s="9" t="s">
        <v>191</v>
      </c>
      <c r="Q239" s="10" t="str">
        <f t="shared" si="1"/>
        <v>Remote Job (full or flexible)</v>
      </c>
      <c r="R239" s="10">
        <v>3</v>
      </c>
      <c r="S239" s="9" t="s">
        <v>206</v>
      </c>
      <c r="T239" s="9" t="s">
        <v>137</v>
      </c>
      <c r="U239" s="9" t="str">
        <f>IF(S239&lt;&gt;"",S239,IF(T239&lt;&gt;"",VLOOKUP(T239,Metadata!$S$2:$T$228,2,FALSE),""))</f>
        <v>Mobile Apps Developer</v>
      </c>
      <c r="V239" s="9" t="s">
        <v>256</v>
      </c>
      <c r="W239" s="9" t="s">
        <v>137</v>
      </c>
      <c r="X239" s="9" t="s">
        <v>175</v>
      </c>
      <c r="Y239" s="9" t="s">
        <v>137</v>
      </c>
      <c r="Z239" s="9" t="s">
        <v>193</v>
      </c>
      <c r="AA239" s="9" t="s">
        <v>165</v>
      </c>
      <c r="AB239" s="9" t="s">
        <v>253</v>
      </c>
      <c r="AC239" s="9" t="s">
        <v>147</v>
      </c>
      <c r="AD239" s="9"/>
      <c r="AE239" s="9"/>
      <c r="AF239" s="9"/>
      <c r="AG239" s="9"/>
      <c r="AH239" s="9"/>
      <c r="AI239" s="9"/>
      <c r="AJ239" s="9" t="s">
        <v>185</v>
      </c>
      <c r="AK239" s="9"/>
      <c r="AL239" s="9" t="s">
        <v>177</v>
      </c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 t="s">
        <v>178</v>
      </c>
      <c r="BB239" s="9" t="s">
        <v>284</v>
      </c>
      <c r="BC239" s="9"/>
      <c r="BD239" s="9"/>
      <c r="BE239" s="9"/>
      <c r="BF239" s="9"/>
      <c r="BG239" s="9" t="s">
        <v>197</v>
      </c>
      <c r="BH239" s="9"/>
      <c r="BI239" s="9"/>
      <c r="BJ239" s="9"/>
      <c r="BK239" s="9"/>
      <c r="BL239" s="9" t="s">
        <v>199</v>
      </c>
      <c r="BM239" s="9"/>
      <c r="BN239" s="9" t="s">
        <v>186</v>
      </c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10"/>
      <c r="CB239" s="10" t="str">
        <f t="shared" si="5"/>
        <v/>
      </c>
      <c r="CC239" s="10"/>
      <c r="CD239" s="9" t="str">
        <f t="shared" si="2"/>
        <v/>
      </c>
      <c r="CE239" s="9" t="s">
        <v>232</v>
      </c>
      <c r="CF239" s="9" t="s">
        <v>169</v>
      </c>
      <c r="CG239" s="9">
        <f>IF(CF239="","",VLOOKUP(CF239,Metadata!$D$2:$H$20,2,FALSE))</f>
        <v>12500</v>
      </c>
      <c r="CH239" s="9">
        <f>IF(CF239="","",VLOOKUP(CF239,Metadata!$D$2:$H$20,4,FALSE))</f>
        <v>0</v>
      </c>
      <c r="CI239" s="9">
        <f>IF(CF239="","",VLOOKUP(CF239,Metadata!$D$2:$H$20,5,FALSE))</f>
        <v>15000</v>
      </c>
      <c r="CJ239" s="9">
        <f t="shared" si="3"/>
        <v>12500</v>
      </c>
      <c r="CK239" s="9" t="s">
        <v>153</v>
      </c>
      <c r="CL239" s="10">
        <v>4</v>
      </c>
      <c r="CM239" s="10">
        <v>3</v>
      </c>
      <c r="CN239" s="10">
        <v>7</v>
      </c>
      <c r="CO239" s="10">
        <v>5</v>
      </c>
      <c r="CP239" s="10">
        <v>7</v>
      </c>
      <c r="CQ239" s="10">
        <v>7</v>
      </c>
      <c r="CR239" s="10">
        <v>3</v>
      </c>
      <c r="CS239" s="10">
        <v>5</v>
      </c>
      <c r="CT239" s="10">
        <v>5</v>
      </c>
      <c r="CU239" s="10">
        <v>7</v>
      </c>
      <c r="CV239" s="10">
        <v>5</v>
      </c>
      <c r="CW239" s="10">
        <v>5</v>
      </c>
      <c r="CX239" s="10">
        <v>4</v>
      </c>
      <c r="CY239" s="10">
        <v>5</v>
      </c>
      <c r="CZ239" s="10">
        <v>6</v>
      </c>
      <c r="DA239" s="10">
        <v>5</v>
      </c>
      <c r="DB239" s="10">
        <v>5</v>
      </c>
      <c r="DC239" s="10">
        <v>6</v>
      </c>
      <c r="DD239" s="10">
        <v>4</v>
      </c>
      <c r="DE239" s="10">
        <v>7</v>
      </c>
      <c r="DF239" s="10">
        <v>7</v>
      </c>
      <c r="DG239" s="10">
        <v>5</v>
      </c>
      <c r="DH239" s="10">
        <v>4</v>
      </c>
      <c r="DI239" s="10">
        <v>4</v>
      </c>
      <c r="DJ239" s="10">
        <v>5</v>
      </c>
      <c r="DK239" s="10">
        <v>7</v>
      </c>
      <c r="DL239" s="10">
        <v>5</v>
      </c>
      <c r="DM239" s="9" t="s">
        <v>381</v>
      </c>
      <c r="DN239" s="10">
        <v>1988</v>
      </c>
      <c r="DO239" s="9">
        <f t="shared" si="4"/>
        <v>33</v>
      </c>
      <c r="DP239" s="9" t="s">
        <v>155</v>
      </c>
      <c r="DQ239" s="9" t="s">
        <v>202</v>
      </c>
      <c r="DR239" s="9" t="s">
        <v>170</v>
      </c>
      <c r="DS239" s="9" t="s">
        <v>137</v>
      </c>
      <c r="DT239" s="9" t="s">
        <v>181</v>
      </c>
      <c r="DU239" s="9" t="s">
        <v>168</v>
      </c>
      <c r="DV239" s="9" t="str">
        <f>VLOOKUP(DU239,Metadata!$B$2:$C$7,2,FALSE)</f>
        <v>0 - 3 years</v>
      </c>
    </row>
    <row r="240" spans="1:126">
      <c r="A240" s="13">
        <v>239</v>
      </c>
      <c r="B240" s="9" t="s">
        <v>135</v>
      </c>
      <c r="C240" s="9" t="str">
        <f>VLOOKUP(B240,Metadata!$M$2:$N$6,2,FALSE)</f>
        <v>Permanent Employee</v>
      </c>
      <c r="D240" s="9" t="s">
        <v>136</v>
      </c>
      <c r="E240" s="9" t="s">
        <v>137</v>
      </c>
      <c r="F240" s="9" t="s">
        <v>138</v>
      </c>
      <c r="G240" s="9" t="s">
        <v>140</v>
      </c>
      <c r="H240" s="9" t="str">
        <f>IF(G240="","",VLOOKUP(G240,Metadata!$J$2:$K$22,2,FALSE))</f>
        <v>Lisbon Metropolitan Area</v>
      </c>
      <c r="I240" s="9" t="s">
        <v>316</v>
      </c>
      <c r="J240" s="9" t="str">
        <f>IF(I240="","",VLOOKUP(I240,Metadata!$P$2:$Q$43,2,FALSE))</f>
        <v>Europe</v>
      </c>
      <c r="K240" s="9" t="str">
        <f t="shared" si="0"/>
        <v>International</v>
      </c>
      <c r="L240" s="9" t="s">
        <v>137</v>
      </c>
      <c r="M240" s="9" t="str">
        <f>IF(L240="","",VLOOKUP(L240,Metadata!$J$2:$K$22,2,FALSE))</f>
        <v/>
      </c>
      <c r="N240" s="9" t="s">
        <v>141</v>
      </c>
      <c r="O240" s="9" t="s">
        <v>137</v>
      </c>
      <c r="P240" s="9" t="s">
        <v>142</v>
      </c>
      <c r="Q240" s="10" t="str">
        <f t="shared" si="1"/>
        <v>Full Office Job</v>
      </c>
      <c r="R240" s="10">
        <v>5</v>
      </c>
      <c r="S240" s="9" t="s">
        <v>216</v>
      </c>
      <c r="T240" s="9" t="s">
        <v>137</v>
      </c>
      <c r="U240" s="9" t="str">
        <f>IF(S240&lt;&gt;"",S240,IF(T240&lt;&gt;"",VLOOKUP(T240,Metadata!$S$2:$T$228,2,FALSE),""))</f>
        <v>Front-End Developer</v>
      </c>
      <c r="V240" s="9" t="s">
        <v>217</v>
      </c>
      <c r="W240" s="9" t="s">
        <v>137</v>
      </c>
      <c r="X240" s="9" t="s">
        <v>208</v>
      </c>
      <c r="Y240" s="9" t="s">
        <v>137</v>
      </c>
      <c r="Z240" s="9" t="s">
        <v>218</v>
      </c>
      <c r="AA240" s="9" t="s">
        <v>165</v>
      </c>
      <c r="AB240" s="9" t="s">
        <v>137</v>
      </c>
      <c r="AC240" s="9"/>
      <c r="AD240" s="9"/>
      <c r="AE240" s="9"/>
      <c r="AF240" s="9"/>
      <c r="AG240" s="9" t="s">
        <v>166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 t="s">
        <v>178</v>
      </c>
      <c r="BB240" s="9"/>
      <c r="BC240" s="9"/>
      <c r="BD240" s="9"/>
      <c r="BE240" s="9"/>
      <c r="BF240" s="9"/>
      <c r="BG240" s="9"/>
      <c r="BH240" s="9"/>
      <c r="BI240" s="9"/>
      <c r="BJ240" s="9" t="s">
        <v>167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10"/>
      <c r="CB240" s="10" t="str">
        <f t="shared" si="5"/>
        <v/>
      </c>
      <c r="CC240" s="10"/>
      <c r="CD240" s="9" t="str">
        <f t="shared" si="2"/>
        <v/>
      </c>
      <c r="CE240" s="9" t="s">
        <v>151</v>
      </c>
      <c r="CF240" s="9" t="s">
        <v>254</v>
      </c>
      <c r="CG240" s="9">
        <f>IF(CF240="","",VLOOKUP(CF240,Metadata!$D$2:$H$20,2,FALSE))</f>
        <v>37500</v>
      </c>
      <c r="CH240" s="9">
        <f>IF(CF240="","",VLOOKUP(CF240,Metadata!$D$2:$H$20,4,FALSE))</f>
        <v>35000</v>
      </c>
      <c r="CI240" s="9">
        <f>IF(CF240="","",VLOOKUP(CF240,Metadata!$D$2:$H$20,5,FALSE))</f>
        <v>40000</v>
      </c>
      <c r="CJ240" s="9">
        <f t="shared" si="3"/>
        <v>37500</v>
      </c>
      <c r="CK240" s="9" t="s">
        <v>189</v>
      </c>
      <c r="CL240" s="10">
        <v>5</v>
      </c>
      <c r="CM240" s="10">
        <v>3</v>
      </c>
      <c r="CN240" s="10">
        <v>6</v>
      </c>
      <c r="CO240" s="10">
        <v>6</v>
      </c>
      <c r="CP240" s="10">
        <v>4</v>
      </c>
      <c r="CQ240" s="10">
        <v>5</v>
      </c>
      <c r="CR240" s="10">
        <v>5</v>
      </c>
      <c r="CS240" s="10">
        <v>4</v>
      </c>
      <c r="CT240" s="10">
        <v>6</v>
      </c>
      <c r="CU240" s="10">
        <v>6</v>
      </c>
      <c r="CV240" s="10">
        <v>5</v>
      </c>
      <c r="CW240" s="10">
        <v>4</v>
      </c>
      <c r="CX240" s="10">
        <v>5</v>
      </c>
      <c r="CY240" s="10">
        <v>4</v>
      </c>
      <c r="CZ240" s="10">
        <v>6</v>
      </c>
      <c r="DA240" s="10">
        <v>3</v>
      </c>
      <c r="DB240" s="10">
        <v>3</v>
      </c>
      <c r="DC240" s="10">
        <v>6</v>
      </c>
      <c r="DD240" s="10">
        <v>2</v>
      </c>
      <c r="DE240" s="10">
        <v>6</v>
      </c>
      <c r="DF240" s="10">
        <v>3</v>
      </c>
      <c r="DG240" s="10">
        <v>5</v>
      </c>
      <c r="DH240" s="10">
        <v>4</v>
      </c>
      <c r="DI240" s="10">
        <v>6</v>
      </c>
      <c r="DJ240" s="10">
        <v>2</v>
      </c>
      <c r="DK240" s="10">
        <v>2</v>
      </c>
      <c r="DL240" s="10">
        <v>5</v>
      </c>
      <c r="DM240" s="9" t="s">
        <v>154</v>
      </c>
      <c r="DN240" s="10">
        <v>1987</v>
      </c>
      <c r="DO240" s="9">
        <f t="shared" si="4"/>
        <v>34</v>
      </c>
      <c r="DP240" s="9" t="s">
        <v>155</v>
      </c>
      <c r="DQ240" s="9" t="s">
        <v>156</v>
      </c>
      <c r="DR240" s="9" t="s">
        <v>157</v>
      </c>
      <c r="DS240" s="9" t="s">
        <v>137</v>
      </c>
      <c r="DT240" s="9" t="s">
        <v>181</v>
      </c>
      <c r="DU240" s="9" t="s">
        <v>158</v>
      </c>
      <c r="DV240" s="9" t="str">
        <f>VLOOKUP(DU240,Metadata!$B$2:$C$7,2,FALSE)</f>
        <v>6+ years</v>
      </c>
    </row>
    <row r="241" spans="1:126">
      <c r="A241" s="13">
        <v>240</v>
      </c>
      <c r="B241" s="9" t="s">
        <v>135</v>
      </c>
      <c r="C241" s="9" t="str">
        <f>VLOOKUP(B241,Metadata!$M$2:$N$6,2,FALSE)</f>
        <v>Permanent Employee</v>
      </c>
      <c r="D241" s="9" t="s">
        <v>136</v>
      </c>
      <c r="E241" s="9" t="s">
        <v>137</v>
      </c>
      <c r="F241" s="9" t="s">
        <v>138</v>
      </c>
      <c r="G241" s="9" t="s">
        <v>140</v>
      </c>
      <c r="H241" s="9" t="str">
        <f>IF(G241="","",VLOOKUP(G241,Metadata!$J$2:$K$22,2,FALSE))</f>
        <v>Lisbon Metropolitan Area</v>
      </c>
      <c r="I241" s="9" t="s">
        <v>138</v>
      </c>
      <c r="J241" s="9" t="str">
        <f>IF(I241="","",VLOOKUP(I241,Metadata!$P$2:$Q$43,2,FALSE))</f>
        <v>Europe</v>
      </c>
      <c r="K241" s="9" t="str">
        <f t="shared" si="0"/>
        <v>Portugal</v>
      </c>
      <c r="L241" s="9" t="s">
        <v>140</v>
      </c>
      <c r="M241" s="9" t="str">
        <f>IF(L241="","",VLOOKUP(L241,Metadata!$J$2:$K$22,2,FALSE))</f>
        <v>Lisbon Metropolitan Area</v>
      </c>
      <c r="N241" s="9" t="s">
        <v>205</v>
      </c>
      <c r="O241" s="9" t="s">
        <v>137</v>
      </c>
      <c r="P241" s="9" t="s">
        <v>137</v>
      </c>
      <c r="Q241" s="10" t="str">
        <f t="shared" si="1"/>
        <v>Full Office Job</v>
      </c>
      <c r="R241" s="10">
        <v>7</v>
      </c>
      <c r="S241" s="9" t="s">
        <v>161</v>
      </c>
      <c r="T241" s="9" t="s">
        <v>137</v>
      </c>
      <c r="U241" s="9" t="str">
        <f>IF(S241&lt;&gt;"",S241,IF(T241&lt;&gt;"",VLOOKUP(T241,Metadata!$S$2:$T$228,2,FALSE),""))</f>
        <v>Full-Stack Developer</v>
      </c>
      <c r="V241" s="9" t="s">
        <v>144</v>
      </c>
      <c r="W241" s="9" t="s">
        <v>137</v>
      </c>
      <c r="X241" s="9" t="s">
        <v>163</v>
      </c>
      <c r="Y241" s="9" t="s">
        <v>137</v>
      </c>
      <c r="Z241" s="9" t="s">
        <v>184</v>
      </c>
      <c r="AA241" s="9" t="s">
        <v>165</v>
      </c>
      <c r="AB241" s="9" t="s">
        <v>137</v>
      </c>
      <c r="AC241" s="9" t="s">
        <v>147</v>
      </c>
      <c r="AD241" s="9"/>
      <c r="AE241" s="9" t="s">
        <v>194</v>
      </c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 t="s">
        <v>178</v>
      </c>
      <c r="BB241" s="9"/>
      <c r="BC241" s="9"/>
      <c r="BD241" s="9"/>
      <c r="BE241" s="9"/>
      <c r="BF241" s="9"/>
      <c r="BG241" s="9"/>
      <c r="BH241" s="9"/>
      <c r="BI241" s="9"/>
      <c r="BJ241" s="9" t="s">
        <v>167</v>
      </c>
      <c r="BK241" s="9" t="s">
        <v>198</v>
      </c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10"/>
      <c r="CB241" s="10" t="str">
        <f t="shared" si="5"/>
        <v/>
      </c>
      <c r="CC241" s="10"/>
      <c r="CD241" s="9" t="str">
        <f t="shared" si="2"/>
        <v/>
      </c>
      <c r="CE241" s="9" t="s">
        <v>168</v>
      </c>
      <c r="CF241" s="9" t="s">
        <v>254</v>
      </c>
      <c r="CG241" s="9">
        <f>IF(CF241="","",VLOOKUP(CF241,Metadata!$D$2:$H$20,2,FALSE))</f>
        <v>37500</v>
      </c>
      <c r="CH241" s="9">
        <f>IF(CF241="","",VLOOKUP(CF241,Metadata!$D$2:$H$20,4,FALSE))</f>
        <v>35000</v>
      </c>
      <c r="CI241" s="9">
        <f>IF(CF241="","",VLOOKUP(CF241,Metadata!$D$2:$H$20,5,FALSE))</f>
        <v>40000</v>
      </c>
      <c r="CJ241" s="9">
        <f t="shared" si="3"/>
        <v>37500</v>
      </c>
      <c r="CK241" s="9" t="s">
        <v>153</v>
      </c>
      <c r="CL241" s="10">
        <v>4</v>
      </c>
      <c r="CM241" s="10">
        <v>5</v>
      </c>
      <c r="CN241" s="10">
        <v>6</v>
      </c>
      <c r="CO241" s="10">
        <v>6</v>
      </c>
      <c r="CP241" s="10">
        <v>6</v>
      </c>
      <c r="CQ241" s="10">
        <v>6</v>
      </c>
      <c r="CR241" s="10">
        <v>7</v>
      </c>
      <c r="CS241" s="10">
        <v>7</v>
      </c>
      <c r="CT241" s="10">
        <v>5</v>
      </c>
      <c r="CU241" s="10">
        <v>7</v>
      </c>
      <c r="CV241" s="10">
        <v>7</v>
      </c>
      <c r="CW241" s="10">
        <v>7</v>
      </c>
      <c r="CX241" s="10">
        <v>7</v>
      </c>
      <c r="CY241" s="10">
        <v>5</v>
      </c>
      <c r="CZ241" s="10">
        <v>5</v>
      </c>
      <c r="DA241" s="10">
        <v>7</v>
      </c>
      <c r="DB241" s="10">
        <v>7</v>
      </c>
      <c r="DC241" s="10">
        <v>5</v>
      </c>
      <c r="DD241" s="10">
        <v>6</v>
      </c>
      <c r="DE241" s="10">
        <v>5</v>
      </c>
      <c r="DF241" s="10">
        <v>5</v>
      </c>
      <c r="DG241" s="10">
        <v>6</v>
      </c>
      <c r="DH241" s="10">
        <v>6</v>
      </c>
      <c r="DI241" s="10">
        <v>7</v>
      </c>
      <c r="DJ241" s="10">
        <v>6</v>
      </c>
      <c r="DK241" s="10">
        <v>6</v>
      </c>
      <c r="DL241" s="10">
        <v>6</v>
      </c>
      <c r="DM241" s="9" t="s">
        <v>154</v>
      </c>
      <c r="DN241" s="10">
        <v>1991</v>
      </c>
      <c r="DO241" s="9">
        <f t="shared" si="4"/>
        <v>30</v>
      </c>
      <c r="DP241" s="9" t="s">
        <v>155</v>
      </c>
      <c r="DQ241" s="9" t="s">
        <v>227</v>
      </c>
      <c r="DR241" s="9" t="s">
        <v>157</v>
      </c>
      <c r="DS241" s="9" t="s">
        <v>137</v>
      </c>
      <c r="DT241" s="9" t="s">
        <v>181</v>
      </c>
      <c r="DU241" s="9" t="s">
        <v>223</v>
      </c>
      <c r="DV241" s="9" t="str">
        <f>VLOOKUP(DU241,Metadata!$B$2:$C$7,2,FALSE)</f>
        <v>3 - 6 years</v>
      </c>
    </row>
    <row r="242" spans="1:126">
      <c r="A242" s="13">
        <v>241</v>
      </c>
      <c r="B242" s="9" t="s">
        <v>135</v>
      </c>
      <c r="C242" s="9" t="str">
        <f>VLOOKUP(B242,Metadata!$M$2:$N$6,2,FALSE)</f>
        <v>Permanent Employee</v>
      </c>
      <c r="D242" s="9" t="s">
        <v>159</v>
      </c>
      <c r="E242" s="9" t="s">
        <v>137</v>
      </c>
      <c r="F242" s="9" t="s">
        <v>138</v>
      </c>
      <c r="G242" s="9" t="s">
        <v>283</v>
      </c>
      <c r="H242" s="9" t="str">
        <f>IF(G242="","",VLOOKUP(G242,Metadata!$J$2:$K$22,2,FALSE))</f>
        <v>Lisbon Metropolitan Area</v>
      </c>
      <c r="I242" s="9" t="s">
        <v>173</v>
      </c>
      <c r="J242" s="9" t="str">
        <f>IF(I242="","",VLOOKUP(I242,Metadata!$P$2:$Q$43,2,FALSE))</f>
        <v>N/A</v>
      </c>
      <c r="K242" s="9" t="str">
        <f t="shared" si="0"/>
        <v>International</v>
      </c>
      <c r="L242" s="9" t="s">
        <v>137</v>
      </c>
      <c r="M242" s="9" t="str">
        <f>IF(L242="","",VLOOKUP(L242,Metadata!$J$2:$K$22,2,FALSE))</f>
        <v/>
      </c>
      <c r="N242" s="9" t="s">
        <v>141</v>
      </c>
      <c r="O242" s="9" t="s">
        <v>137</v>
      </c>
      <c r="P242" s="9" t="s">
        <v>191</v>
      </c>
      <c r="Q242" s="10" t="str">
        <f t="shared" si="1"/>
        <v>Remote Job (full or flexible)</v>
      </c>
      <c r="R242" s="10">
        <v>6</v>
      </c>
      <c r="S242" s="9" t="s">
        <v>249</v>
      </c>
      <c r="T242" s="9" t="s">
        <v>137</v>
      </c>
      <c r="U242" s="9" t="str">
        <f>IF(S242&lt;&gt;"",S242,IF(T242&lt;&gt;"",VLOOKUP(T242,Metadata!$S$2:$T$228,2,FALSE),""))</f>
        <v>Business Applications (BI/CRM/ERP)</v>
      </c>
      <c r="V242" s="9" t="s">
        <v>276</v>
      </c>
      <c r="W242" s="9" t="s">
        <v>137</v>
      </c>
      <c r="X242" s="9" t="s">
        <v>145</v>
      </c>
      <c r="Y242" s="9" t="s">
        <v>137</v>
      </c>
      <c r="Z242" s="9" t="s">
        <v>218</v>
      </c>
      <c r="AA242" s="9" t="s">
        <v>137</v>
      </c>
      <c r="AB242" s="9" t="s">
        <v>137</v>
      </c>
      <c r="AC242" s="9" t="s">
        <v>147</v>
      </c>
      <c r="AD242" s="9" t="s">
        <v>148</v>
      </c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 t="s">
        <v>382</v>
      </c>
      <c r="CA242" s="10"/>
      <c r="CB242" s="10" t="str">
        <f t="shared" si="5"/>
        <v/>
      </c>
      <c r="CC242" s="10"/>
      <c r="CD242" s="9" t="str">
        <f t="shared" si="2"/>
        <v/>
      </c>
      <c r="CE242" s="9" t="s">
        <v>168</v>
      </c>
      <c r="CF242" s="9" t="s">
        <v>254</v>
      </c>
      <c r="CG242" s="9">
        <f>IF(CF242="","",VLOOKUP(CF242,Metadata!$D$2:$H$20,2,FALSE))</f>
        <v>37500</v>
      </c>
      <c r="CH242" s="9">
        <f>IF(CF242="","",VLOOKUP(CF242,Metadata!$D$2:$H$20,4,FALSE))</f>
        <v>35000</v>
      </c>
      <c r="CI242" s="9">
        <f>IF(CF242="","",VLOOKUP(CF242,Metadata!$D$2:$H$20,5,FALSE))</f>
        <v>40000</v>
      </c>
      <c r="CJ242" s="9">
        <f t="shared" si="3"/>
        <v>37500</v>
      </c>
      <c r="CK242" s="9" t="s">
        <v>153</v>
      </c>
      <c r="CL242" s="10">
        <v>4</v>
      </c>
      <c r="CM242" s="10">
        <v>3</v>
      </c>
      <c r="CN242" s="10">
        <v>7</v>
      </c>
      <c r="CO242" s="10">
        <v>7</v>
      </c>
      <c r="CP242" s="10">
        <v>7</v>
      </c>
      <c r="CQ242" s="10">
        <v>7</v>
      </c>
      <c r="CR242" s="10">
        <v>6</v>
      </c>
      <c r="CS242" s="10">
        <v>4</v>
      </c>
      <c r="CT242" s="10">
        <v>6</v>
      </c>
      <c r="CU242" s="10">
        <v>7</v>
      </c>
      <c r="CV242" s="10">
        <v>6</v>
      </c>
      <c r="CW242" s="10">
        <v>2</v>
      </c>
      <c r="CX242" s="10">
        <v>7</v>
      </c>
      <c r="CY242" s="10">
        <v>6</v>
      </c>
      <c r="CZ242" s="10">
        <v>6</v>
      </c>
      <c r="DA242" s="10">
        <v>4</v>
      </c>
      <c r="DB242" s="10">
        <v>2</v>
      </c>
      <c r="DC242" s="10">
        <v>7</v>
      </c>
      <c r="DD242" s="10">
        <v>4</v>
      </c>
      <c r="DE242" s="10">
        <v>7</v>
      </c>
      <c r="DF242" s="10">
        <v>7</v>
      </c>
      <c r="DG242" s="10">
        <v>2</v>
      </c>
      <c r="DH242" s="10">
        <v>4</v>
      </c>
      <c r="DI242" s="10">
        <v>7</v>
      </c>
      <c r="DJ242" s="10">
        <v>2</v>
      </c>
      <c r="DK242" s="10">
        <v>5</v>
      </c>
      <c r="DL242" s="10">
        <v>4</v>
      </c>
      <c r="DM242" s="9" t="s">
        <v>154</v>
      </c>
      <c r="DN242" s="10">
        <v>1984</v>
      </c>
      <c r="DO242" s="9">
        <f t="shared" si="4"/>
        <v>37</v>
      </c>
      <c r="DP242" s="9" t="s">
        <v>155</v>
      </c>
      <c r="DQ242" s="9" t="s">
        <v>202</v>
      </c>
      <c r="DR242" s="9" t="s">
        <v>157</v>
      </c>
      <c r="DS242" s="9" t="s">
        <v>137</v>
      </c>
      <c r="DT242" s="9" t="s">
        <v>181</v>
      </c>
      <c r="DU242" s="9" t="s">
        <v>158</v>
      </c>
      <c r="DV242" s="9" t="str">
        <f>VLOOKUP(DU242,Metadata!$B$2:$C$7,2,FALSE)</f>
        <v>6+ years</v>
      </c>
    </row>
    <row r="243" spans="1:126">
      <c r="A243" s="13">
        <v>242</v>
      </c>
      <c r="B243" s="9" t="s">
        <v>135</v>
      </c>
      <c r="C243" s="9" t="str">
        <f>VLOOKUP(B243,Metadata!$M$2:$N$6,2,FALSE)</f>
        <v>Permanent Employee</v>
      </c>
      <c r="D243" s="9" t="s">
        <v>159</v>
      </c>
      <c r="E243" s="9" t="s">
        <v>137</v>
      </c>
      <c r="F243" s="9" t="s">
        <v>138</v>
      </c>
      <c r="G243" s="9" t="s">
        <v>190</v>
      </c>
      <c r="H243" s="9" t="str">
        <f>IF(G243="","",VLOOKUP(G243,Metadata!$J$2:$K$22,2,FALSE))</f>
        <v>North</v>
      </c>
      <c r="I243" s="9" t="s">
        <v>292</v>
      </c>
      <c r="J243" s="9" t="str">
        <f>IF(I243="","",VLOOKUP(I243,Metadata!$P$2:$Q$43,2,FALSE))</f>
        <v>North America</v>
      </c>
      <c r="K243" s="9" t="str">
        <f t="shared" si="0"/>
        <v>International</v>
      </c>
      <c r="L243" s="9" t="s">
        <v>137</v>
      </c>
      <c r="M243" s="9" t="str">
        <f>IF(L243="","",VLOOKUP(L243,Metadata!$J$2:$K$22,2,FALSE))</f>
        <v/>
      </c>
      <c r="N243" s="9" t="s">
        <v>141</v>
      </c>
      <c r="O243" s="9" t="s">
        <v>137</v>
      </c>
      <c r="P243" s="9" t="s">
        <v>191</v>
      </c>
      <c r="Q243" s="10" t="str">
        <f t="shared" si="1"/>
        <v>Remote Job (full or flexible)</v>
      </c>
      <c r="R243" s="10">
        <v>5</v>
      </c>
      <c r="S243" s="9" t="s">
        <v>143</v>
      </c>
      <c r="T243" s="9" t="s">
        <v>137</v>
      </c>
      <c r="U243" s="9" t="str">
        <f>IF(S243&lt;&gt;"",S243,IF(T243&lt;&gt;"",VLOOKUP(T243,Metadata!$S$2:$T$228,2,FALSE),""))</f>
        <v>Technical Team Leader</v>
      </c>
      <c r="V243" s="9" t="s">
        <v>217</v>
      </c>
      <c r="W243" s="9" t="s">
        <v>137</v>
      </c>
      <c r="X243" s="9" t="s">
        <v>145</v>
      </c>
      <c r="Y243" s="9" t="s">
        <v>137</v>
      </c>
      <c r="Z243" s="9" t="s">
        <v>218</v>
      </c>
      <c r="AA243" s="9" t="s">
        <v>165</v>
      </c>
      <c r="AB243" s="9" t="s">
        <v>253</v>
      </c>
      <c r="AC243" s="9" t="s">
        <v>147</v>
      </c>
      <c r="AD243" s="9" t="s">
        <v>148</v>
      </c>
      <c r="AE243" s="9"/>
      <c r="AF243" s="9"/>
      <c r="AG243" s="9"/>
      <c r="AH243" s="9"/>
      <c r="AI243" s="9"/>
      <c r="AJ243" s="9" t="s">
        <v>185</v>
      </c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 t="s">
        <v>270</v>
      </c>
      <c r="AW243" s="9"/>
      <c r="AX243" s="9"/>
      <c r="AY243" s="9"/>
      <c r="AZ243" s="9"/>
      <c r="BA243" s="9" t="s">
        <v>178</v>
      </c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 t="s">
        <v>199</v>
      </c>
      <c r="BM243" s="9"/>
      <c r="BN243" s="9"/>
      <c r="BO243" s="9"/>
      <c r="BP243" s="9"/>
      <c r="BQ243" s="9" t="s">
        <v>219</v>
      </c>
      <c r="BR243" s="9"/>
      <c r="BS243" s="9"/>
      <c r="BT243" s="9"/>
      <c r="BU243" s="9"/>
      <c r="BV243" s="9"/>
      <c r="BW243" s="9"/>
      <c r="BX243" s="9"/>
      <c r="BY243" s="9"/>
      <c r="BZ243" s="9" t="s">
        <v>383</v>
      </c>
      <c r="CA243" s="10"/>
      <c r="CB243" s="10" t="str">
        <f t="shared" si="5"/>
        <v/>
      </c>
      <c r="CC243" s="10"/>
      <c r="CD243" s="9" t="str">
        <f t="shared" si="2"/>
        <v/>
      </c>
      <c r="CE243" s="9" t="s">
        <v>168</v>
      </c>
      <c r="CF243" s="9" t="s">
        <v>236</v>
      </c>
      <c r="CG243" s="9">
        <f>IF(CF243="","",VLOOKUP(CF243,Metadata!$D$2:$H$20,2,FALSE))</f>
        <v>47500</v>
      </c>
      <c r="CH243" s="9">
        <f>IF(CF243="","",VLOOKUP(CF243,Metadata!$D$2:$H$20,4,FALSE))</f>
        <v>45000</v>
      </c>
      <c r="CI243" s="9">
        <f>IF(CF243="","",VLOOKUP(CF243,Metadata!$D$2:$H$20,5,FALSE))</f>
        <v>50000</v>
      </c>
      <c r="CJ243" s="9">
        <f t="shared" si="3"/>
        <v>47500</v>
      </c>
      <c r="CK243" s="9" t="s">
        <v>221</v>
      </c>
      <c r="CL243" s="10">
        <v>5</v>
      </c>
      <c r="CM243" s="10">
        <v>3</v>
      </c>
      <c r="CN243" s="10">
        <v>6</v>
      </c>
      <c r="CO243" s="10">
        <v>6</v>
      </c>
      <c r="CP243" s="10">
        <v>4</v>
      </c>
      <c r="CQ243" s="10">
        <v>7</v>
      </c>
      <c r="CR243" s="10">
        <v>5</v>
      </c>
      <c r="CS243" s="10">
        <v>5</v>
      </c>
      <c r="CT243" s="10">
        <v>6</v>
      </c>
      <c r="CU243" s="10">
        <v>7</v>
      </c>
      <c r="CV243" s="10">
        <v>3</v>
      </c>
      <c r="CW243" s="10">
        <v>1</v>
      </c>
      <c r="CX243" s="10">
        <v>4</v>
      </c>
      <c r="CY243" s="10">
        <v>1</v>
      </c>
      <c r="CZ243" s="10">
        <v>6</v>
      </c>
      <c r="DA243" s="10">
        <v>5</v>
      </c>
      <c r="DB243" s="10">
        <v>2</v>
      </c>
      <c r="DC243" s="10">
        <v>7</v>
      </c>
      <c r="DD243" s="10">
        <v>1</v>
      </c>
      <c r="DE243" s="10">
        <v>7</v>
      </c>
      <c r="DF243" s="10">
        <v>4</v>
      </c>
      <c r="DG243" s="10">
        <v>6</v>
      </c>
      <c r="DH243" s="10">
        <v>4</v>
      </c>
      <c r="DI243" s="10">
        <v>7</v>
      </c>
      <c r="DJ243" s="10">
        <v>4</v>
      </c>
      <c r="DK243" s="10">
        <v>4</v>
      </c>
      <c r="DL243" s="10">
        <v>7</v>
      </c>
      <c r="DM243" s="9" t="s">
        <v>154</v>
      </c>
      <c r="DN243" s="10">
        <v>1983</v>
      </c>
      <c r="DO243" s="9">
        <f t="shared" si="4"/>
        <v>38</v>
      </c>
      <c r="DP243" s="9" t="s">
        <v>155</v>
      </c>
      <c r="DQ243" s="9" t="s">
        <v>156</v>
      </c>
      <c r="DR243" s="9" t="s">
        <v>157</v>
      </c>
      <c r="DS243" s="9" t="s">
        <v>137</v>
      </c>
      <c r="DT243" s="9" t="s">
        <v>181</v>
      </c>
      <c r="DU243" s="9" t="s">
        <v>203</v>
      </c>
      <c r="DV243" s="9" t="str">
        <f>VLOOKUP(DU243,Metadata!$B$2:$C$7,2,FALSE)</f>
        <v>6+ years</v>
      </c>
    </row>
    <row r="244" spans="1:126">
      <c r="A244" s="13">
        <v>243</v>
      </c>
      <c r="B244" s="9" t="s">
        <v>135</v>
      </c>
      <c r="C244" s="9" t="str">
        <f>VLOOKUP(B244,Metadata!$M$2:$N$6,2,FALSE)</f>
        <v>Permanent Employee</v>
      </c>
      <c r="D244" s="9" t="s">
        <v>159</v>
      </c>
      <c r="E244" s="9" t="s">
        <v>137</v>
      </c>
      <c r="F244" s="9" t="s">
        <v>138</v>
      </c>
      <c r="G244" s="9" t="s">
        <v>172</v>
      </c>
      <c r="H244" s="9" t="str">
        <f>IF(G244="","",VLOOKUP(G244,Metadata!$J$2:$K$22,2,FALSE))</f>
        <v>Porto Metropolitan Area</v>
      </c>
      <c r="I244" s="9" t="s">
        <v>292</v>
      </c>
      <c r="J244" s="9" t="str">
        <f>IF(I244="","",VLOOKUP(I244,Metadata!$P$2:$Q$43,2,FALSE))</f>
        <v>North America</v>
      </c>
      <c r="K244" s="9" t="str">
        <f t="shared" si="0"/>
        <v>International</v>
      </c>
      <c r="L244" s="9" t="s">
        <v>137</v>
      </c>
      <c r="M244" s="9" t="str">
        <f>IF(L244="","",VLOOKUP(L244,Metadata!$J$2:$K$22,2,FALSE))</f>
        <v/>
      </c>
      <c r="N244" s="9" t="s">
        <v>141</v>
      </c>
      <c r="O244" s="9" t="s">
        <v>137</v>
      </c>
      <c r="P244" s="9" t="s">
        <v>142</v>
      </c>
      <c r="Q244" s="10" t="str">
        <f t="shared" si="1"/>
        <v>Full Office Job</v>
      </c>
      <c r="R244" s="10">
        <v>6</v>
      </c>
      <c r="S244" s="9" t="s">
        <v>336</v>
      </c>
      <c r="T244" s="9" t="s">
        <v>137</v>
      </c>
      <c r="U244" s="9" t="str">
        <f>IF(S244&lt;&gt;"",S244,IF(T244&lt;&gt;"",VLOOKUP(T244,Metadata!$S$2:$T$228,2,FALSE),""))</f>
        <v>Scrum Master</v>
      </c>
      <c r="V244" s="9" t="s">
        <v>261</v>
      </c>
      <c r="W244" s="9" t="s">
        <v>137</v>
      </c>
      <c r="X244" s="9" t="s">
        <v>242</v>
      </c>
      <c r="Y244" s="9" t="s">
        <v>137</v>
      </c>
      <c r="Z244" s="9" t="s">
        <v>146</v>
      </c>
      <c r="AA244" s="9" t="s">
        <v>137</v>
      </c>
      <c r="AB244" s="9" t="s">
        <v>253</v>
      </c>
      <c r="AC244" s="9" t="s">
        <v>147</v>
      </c>
      <c r="AD244" s="9" t="s">
        <v>148</v>
      </c>
      <c r="AE244" s="9" t="s">
        <v>194</v>
      </c>
      <c r="AF244" s="9" t="s">
        <v>243</v>
      </c>
      <c r="AG244" s="9"/>
      <c r="AH244" s="9"/>
      <c r="AI244" s="9"/>
      <c r="AJ244" s="9"/>
      <c r="AK244" s="9" t="s">
        <v>302</v>
      </c>
      <c r="AL244" s="9"/>
      <c r="AM244" s="9"/>
      <c r="AN244" s="9"/>
      <c r="AO244" s="9"/>
      <c r="AP244" s="9"/>
      <c r="AQ244" s="9" t="s">
        <v>380</v>
      </c>
      <c r="AR244" s="9"/>
      <c r="AS244" s="9"/>
      <c r="AT244" s="9" t="s">
        <v>324</v>
      </c>
      <c r="AU244" s="9" t="s">
        <v>267</v>
      </c>
      <c r="AV244" s="9"/>
      <c r="AW244" s="9"/>
      <c r="AX244" s="9"/>
      <c r="AY244" s="9"/>
      <c r="AZ244" s="9"/>
      <c r="BA244" s="9" t="s">
        <v>178</v>
      </c>
      <c r="BB244" s="9" t="s">
        <v>284</v>
      </c>
      <c r="BC244" s="9" t="s">
        <v>339</v>
      </c>
      <c r="BD244" s="9" t="s">
        <v>330</v>
      </c>
      <c r="BE244" s="9"/>
      <c r="BF244" s="9"/>
      <c r="BG244" s="9"/>
      <c r="BH244" s="9"/>
      <c r="BI244" s="9"/>
      <c r="BJ244" s="9" t="s">
        <v>167</v>
      </c>
      <c r="BK244" s="9" t="s">
        <v>198</v>
      </c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10"/>
      <c r="CB244" s="10" t="str">
        <f t="shared" si="5"/>
        <v/>
      </c>
      <c r="CC244" s="10"/>
      <c r="CD244" s="9" t="str">
        <f t="shared" si="2"/>
        <v/>
      </c>
      <c r="CE244" s="9" t="s">
        <v>168</v>
      </c>
      <c r="CF244" s="9" t="s">
        <v>236</v>
      </c>
      <c r="CG244" s="9">
        <f>IF(CF244="","",VLOOKUP(CF244,Metadata!$D$2:$H$20,2,FALSE))</f>
        <v>47500</v>
      </c>
      <c r="CH244" s="9">
        <f>IF(CF244="","",VLOOKUP(CF244,Metadata!$D$2:$H$20,4,FALSE))</f>
        <v>45000</v>
      </c>
      <c r="CI244" s="9">
        <f>IF(CF244="","",VLOOKUP(CF244,Metadata!$D$2:$H$20,5,FALSE))</f>
        <v>50000</v>
      </c>
      <c r="CJ244" s="9">
        <f t="shared" si="3"/>
        <v>47500</v>
      </c>
      <c r="CK244" s="9" t="s">
        <v>189</v>
      </c>
      <c r="CL244" s="10">
        <v>3</v>
      </c>
      <c r="CM244" s="10">
        <v>3</v>
      </c>
      <c r="CN244" s="10">
        <v>7</v>
      </c>
      <c r="CO244" s="10">
        <v>5</v>
      </c>
      <c r="CP244" s="10">
        <v>6</v>
      </c>
      <c r="CQ244" s="10">
        <v>6</v>
      </c>
      <c r="CR244" s="10">
        <v>6</v>
      </c>
      <c r="CS244" s="10">
        <v>7</v>
      </c>
      <c r="CT244" s="10">
        <v>7</v>
      </c>
      <c r="CU244" s="10">
        <v>6</v>
      </c>
      <c r="CV244" s="10">
        <v>5</v>
      </c>
      <c r="CW244" s="10">
        <v>4</v>
      </c>
      <c r="CX244" s="10">
        <v>7</v>
      </c>
      <c r="CY244" s="10">
        <v>6</v>
      </c>
      <c r="CZ244" s="10">
        <v>6</v>
      </c>
      <c r="DA244" s="10">
        <v>4</v>
      </c>
      <c r="DB244" s="10">
        <v>4</v>
      </c>
      <c r="DC244" s="10">
        <v>7</v>
      </c>
      <c r="DD244" s="10">
        <v>4</v>
      </c>
      <c r="DE244" s="10">
        <v>6</v>
      </c>
      <c r="DF244" s="10">
        <v>7</v>
      </c>
      <c r="DG244" s="10">
        <v>5</v>
      </c>
      <c r="DH244" s="10">
        <v>6</v>
      </c>
      <c r="DI244" s="10">
        <v>7</v>
      </c>
      <c r="DJ244" s="10">
        <v>5</v>
      </c>
      <c r="DK244" s="10">
        <v>6</v>
      </c>
      <c r="DL244" s="10">
        <v>3</v>
      </c>
      <c r="DM244" s="9" t="s">
        <v>154</v>
      </c>
      <c r="DN244" s="10">
        <v>1977</v>
      </c>
      <c r="DO244" s="9">
        <f t="shared" si="4"/>
        <v>44</v>
      </c>
      <c r="DP244" s="9" t="s">
        <v>222</v>
      </c>
      <c r="DQ244" s="9" t="s">
        <v>202</v>
      </c>
      <c r="DR244" s="9" t="s">
        <v>157</v>
      </c>
      <c r="DS244" s="9" t="s">
        <v>137</v>
      </c>
      <c r="DT244" s="9" t="s">
        <v>181</v>
      </c>
      <c r="DU244" s="9" t="s">
        <v>158</v>
      </c>
      <c r="DV244" s="9" t="str">
        <f>VLOOKUP(DU244,Metadata!$B$2:$C$7,2,FALSE)</f>
        <v>6+ years</v>
      </c>
    </row>
    <row r="245" spans="1:126">
      <c r="A245" s="13">
        <v>244</v>
      </c>
      <c r="B245" s="9" t="s">
        <v>135</v>
      </c>
      <c r="C245" s="9" t="str">
        <f>VLOOKUP(B245,Metadata!$M$2:$N$6,2,FALSE)</f>
        <v>Permanent Employee</v>
      </c>
      <c r="D245" s="9" t="s">
        <v>136</v>
      </c>
      <c r="E245" s="9" t="s">
        <v>137</v>
      </c>
      <c r="F245" s="9" t="s">
        <v>138</v>
      </c>
      <c r="G245" s="9" t="s">
        <v>275</v>
      </c>
      <c r="H245" s="9" t="str">
        <f>IF(G245="","",VLOOKUP(G245,Metadata!$J$2:$K$22,2,FALSE))</f>
        <v>Centre</v>
      </c>
      <c r="I245" s="9" t="s">
        <v>295</v>
      </c>
      <c r="J245" s="9" t="str">
        <f>IF(I245="","",VLOOKUP(I245,Metadata!$P$2:$Q$43,2,FALSE))</f>
        <v>Europe</v>
      </c>
      <c r="K245" s="9" t="str">
        <f t="shared" si="0"/>
        <v>International</v>
      </c>
      <c r="L245" s="9" t="s">
        <v>137</v>
      </c>
      <c r="M245" s="9" t="str">
        <f>IF(L245="","",VLOOKUP(L245,Metadata!$J$2:$K$22,2,FALSE))</f>
        <v/>
      </c>
      <c r="N245" s="9" t="s">
        <v>214</v>
      </c>
      <c r="O245" s="9" t="s">
        <v>278</v>
      </c>
      <c r="P245" s="9" t="s">
        <v>191</v>
      </c>
      <c r="Q245" s="10" t="str">
        <f t="shared" si="1"/>
        <v>Remote Job (full or flexible)</v>
      </c>
      <c r="R245" s="10">
        <v>6</v>
      </c>
      <c r="S245" s="9" t="s">
        <v>161</v>
      </c>
      <c r="T245" s="9" t="s">
        <v>137</v>
      </c>
      <c r="U245" s="9" t="str">
        <f>IF(S245&lt;&gt;"",S245,IF(T245&lt;&gt;"",VLOOKUP(T245,Metadata!$S$2:$T$228,2,FALSE),""))</f>
        <v>Full-Stack Developer</v>
      </c>
      <c r="V245" s="9" t="s">
        <v>217</v>
      </c>
      <c r="W245" s="9" t="s">
        <v>137</v>
      </c>
      <c r="X245" s="9" t="s">
        <v>145</v>
      </c>
      <c r="Y245" s="9" t="s">
        <v>137</v>
      </c>
      <c r="Z245" s="9" t="s">
        <v>184</v>
      </c>
      <c r="AA245" s="9" t="s">
        <v>165</v>
      </c>
      <c r="AB245" s="9" t="s">
        <v>137</v>
      </c>
      <c r="AC245" s="9" t="s">
        <v>147</v>
      </c>
      <c r="AD245" s="9" t="s">
        <v>148</v>
      </c>
      <c r="AE245" s="9"/>
      <c r="AF245" s="9"/>
      <c r="AG245" s="9"/>
      <c r="AH245" s="9"/>
      <c r="AI245" s="9"/>
      <c r="AJ245" s="9" t="s">
        <v>185</v>
      </c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 t="s">
        <v>178</v>
      </c>
      <c r="BB245" s="9"/>
      <c r="BC245" s="9"/>
      <c r="BD245" s="9"/>
      <c r="BE245" s="9"/>
      <c r="BF245" s="9"/>
      <c r="BG245" s="9"/>
      <c r="BH245" s="9"/>
      <c r="BI245" s="9"/>
      <c r="BJ245" s="9" t="s">
        <v>167</v>
      </c>
      <c r="BK245" s="9"/>
      <c r="BL245" s="9" t="s">
        <v>199</v>
      </c>
      <c r="BM245" s="9"/>
      <c r="BN245" s="9"/>
      <c r="BO245" s="9"/>
      <c r="BP245" s="9"/>
      <c r="BQ245" s="9" t="s">
        <v>219</v>
      </c>
      <c r="BR245" s="9"/>
      <c r="BS245" s="9"/>
      <c r="BT245" s="9"/>
      <c r="BU245" s="9"/>
      <c r="BV245" s="9"/>
      <c r="BW245" s="9"/>
      <c r="BX245" s="9"/>
      <c r="BY245" s="9"/>
      <c r="BZ245" s="9"/>
      <c r="CA245" s="10"/>
      <c r="CB245" s="10" t="str">
        <f t="shared" si="5"/>
        <v/>
      </c>
      <c r="CC245" s="10"/>
      <c r="CD245" s="9" t="str">
        <f t="shared" si="2"/>
        <v/>
      </c>
      <c r="CE245" s="9" t="s">
        <v>168</v>
      </c>
      <c r="CF245" s="9" t="s">
        <v>225</v>
      </c>
      <c r="CG245" s="9">
        <f>IF(CF245="","",VLOOKUP(CF245,Metadata!$D$2:$H$20,2,FALSE))</f>
        <v>22500</v>
      </c>
      <c r="CH245" s="9">
        <f>IF(CF245="","",VLOOKUP(CF245,Metadata!$D$2:$H$20,4,FALSE))</f>
        <v>20000</v>
      </c>
      <c r="CI245" s="9">
        <f>IF(CF245="","",VLOOKUP(CF245,Metadata!$D$2:$H$20,5,FALSE))</f>
        <v>25000</v>
      </c>
      <c r="CJ245" s="9">
        <f t="shared" si="3"/>
        <v>22500</v>
      </c>
      <c r="CK245" s="9" t="s">
        <v>189</v>
      </c>
      <c r="CL245" s="10">
        <v>3</v>
      </c>
      <c r="CM245" s="10">
        <v>3</v>
      </c>
      <c r="CN245" s="10">
        <v>7</v>
      </c>
      <c r="CO245" s="10">
        <v>6</v>
      </c>
      <c r="CP245" s="10">
        <v>6</v>
      </c>
      <c r="CQ245" s="10">
        <v>6</v>
      </c>
      <c r="CR245" s="10">
        <v>7</v>
      </c>
      <c r="CS245" s="10">
        <v>3</v>
      </c>
      <c r="CT245" s="10">
        <v>5</v>
      </c>
      <c r="CU245" s="10">
        <v>6</v>
      </c>
      <c r="CV245" s="10">
        <v>6</v>
      </c>
      <c r="CW245" s="10">
        <v>4</v>
      </c>
      <c r="CX245" s="10">
        <v>6</v>
      </c>
      <c r="CY245" s="10">
        <v>5</v>
      </c>
      <c r="CZ245" s="10">
        <v>7</v>
      </c>
      <c r="DA245" s="10">
        <v>6</v>
      </c>
      <c r="DB245" s="10">
        <v>7</v>
      </c>
      <c r="DC245" s="10">
        <v>6</v>
      </c>
      <c r="DD245" s="10">
        <v>2</v>
      </c>
      <c r="DE245" s="10">
        <v>7</v>
      </c>
      <c r="DF245" s="10">
        <v>7</v>
      </c>
      <c r="DG245" s="10">
        <v>6</v>
      </c>
      <c r="DH245" s="10">
        <v>6</v>
      </c>
      <c r="DI245" s="10">
        <v>2</v>
      </c>
      <c r="DJ245" s="10">
        <v>6</v>
      </c>
      <c r="DK245" s="10">
        <v>6</v>
      </c>
      <c r="DL245" s="10">
        <v>3</v>
      </c>
      <c r="DM245" s="9" t="s">
        <v>154</v>
      </c>
      <c r="DN245" s="10">
        <v>1995</v>
      </c>
      <c r="DO245" s="9">
        <f t="shared" si="4"/>
        <v>26</v>
      </c>
      <c r="DP245" s="9" t="s">
        <v>155</v>
      </c>
      <c r="DQ245" s="9" t="s">
        <v>202</v>
      </c>
      <c r="DR245" s="9" t="s">
        <v>157</v>
      </c>
      <c r="DS245" s="9" t="s">
        <v>137</v>
      </c>
      <c r="DT245" s="9" t="s">
        <v>181</v>
      </c>
      <c r="DU245" s="9" t="s">
        <v>168</v>
      </c>
      <c r="DV245" s="9" t="str">
        <f>VLOOKUP(DU245,Metadata!$B$2:$C$7,2,FALSE)</f>
        <v>0 - 3 years</v>
      </c>
    </row>
    <row r="246" spans="1:126">
      <c r="A246" s="13">
        <v>245</v>
      </c>
      <c r="B246" s="9" t="s">
        <v>135</v>
      </c>
      <c r="C246" s="9" t="str">
        <f>VLOOKUP(B246,Metadata!$M$2:$N$6,2,FALSE)</f>
        <v>Permanent Employee</v>
      </c>
      <c r="D246" s="9" t="s">
        <v>136</v>
      </c>
      <c r="E246" s="9" t="s">
        <v>137</v>
      </c>
      <c r="F246" s="9" t="s">
        <v>138</v>
      </c>
      <c r="G246" s="9" t="s">
        <v>275</v>
      </c>
      <c r="H246" s="9" t="str">
        <f>IF(G246="","",VLOOKUP(G246,Metadata!$J$2:$K$22,2,FALSE))</f>
        <v>Centre</v>
      </c>
      <c r="I246" s="9" t="s">
        <v>138</v>
      </c>
      <c r="J246" s="9" t="str">
        <f>IF(I246="","",VLOOKUP(I246,Metadata!$P$2:$Q$43,2,FALSE))</f>
        <v>Europe</v>
      </c>
      <c r="K246" s="9" t="str">
        <f t="shared" si="0"/>
        <v>Portugal</v>
      </c>
      <c r="L246" s="9" t="s">
        <v>140</v>
      </c>
      <c r="M246" s="9" t="str">
        <f>IF(L246="","",VLOOKUP(L246,Metadata!$J$2:$K$22,2,FALSE))</f>
        <v>Lisbon Metropolitan Area</v>
      </c>
      <c r="N246" s="9" t="s">
        <v>141</v>
      </c>
      <c r="O246" s="9" t="s">
        <v>137</v>
      </c>
      <c r="P246" s="9" t="s">
        <v>191</v>
      </c>
      <c r="Q246" s="10" t="str">
        <f t="shared" si="1"/>
        <v>Remote Job (full or flexible)</v>
      </c>
      <c r="R246" s="10">
        <v>7</v>
      </c>
      <c r="S246" s="9" t="s">
        <v>161</v>
      </c>
      <c r="T246" s="9" t="s">
        <v>137</v>
      </c>
      <c r="U246" s="9" t="str">
        <f>IF(S246&lt;&gt;"",S246,IF(T246&lt;&gt;"",VLOOKUP(T246,Metadata!$S$2:$T$228,2,FALSE),""))</f>
        <v>Full-Stack Developer</v>
      </c>
      <c r="V246" s="9" t="s">
        <v>256</v>
      </c>
      <c r="W246" s="9" t="s">
        <v>137</v>
      </c>
      <c r="X246" s="9" t="s">
        <v>163</v>
      </c>
      <c r="Y246" s="9" t="s">
        <v>137</v>
      </c>
      <c r="Z246" s="9" t="s">
        <v>262</v>
      </c>
      <c r="AA246" s="9" t="s">
        <v>165</v>
      </c>
      <c r="AB246" s="9" t="s">
        <v>253</v>
      </c>
      <c r="AC246" s="9" t="s">
        <v>147</v>
      </c>
      <c r="AD246" s="9"/>
      <c r="AE246" s="9"/>
      <c r="AF246" s="9" t="s">
        <v>243</v>
      </c>
      <c r="AG246" s="9" t="s">
        <v>166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 t="s">
        <v>178</v>
      </c>
      <c r="BB246" s="9"/>
      <c r="BC246" s="9"/>
      <c r="BD246" s="9"/>
      <c r="BE246" s="9"/>
      <c r="BF246" s="9"/>
      <c r="BG246" s="9"/>
      <c r="BH246" s="9"/>
      <c r="BI246" s="9"/>
      <c r="BJ246" s="9" t="s">
        <v>167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10"/>
      <c r="CB246" s="10" t="str">
        <f t="shared" si="5"/>
        <v/>
      </c>
      <c r="CC246" s="10"/>
      <c r="CD246" s="9" t="str">
        <f t="shared" si="2"/>
        <v/>
      </c>
      <c r="CE246" s="9" t="s">
        <v>232</v>
      </c>
      <c r="CF246" s="9" t="s">
        <v>220</v>
      </c>
      <c r="CG246" s="9">
        <f>IF(CF246="","",VLOOKUP(CF246,Metadata!$D$2:$H$20,2,FALSE))</f>
        <v>27500</v>
      </c>
      <c r="CH246" s="9">
        <f>IF(CF246="","",VLOOKUP(CF246,Metadata!$D$2:$H$20,4,FALSE))</f>
        <v>25000</v>
      </c>
      <c r="CI246" s="9">
        <f>IF(CF246="","",VLOOKUP(CF246,Metadata!$D$2:$H$20,5,FALSE))</f>
        <v>30000</v>
      </c>
      <c r="CJ246" s="9">
        <f t="shared" si="3"/>
        <v>27500</v>
      </c>
      <c r="CK246" s="9" t="s">
        <v>221</v>
      </c>
      <c r="CL246" s="10">
        <v>6</v>
      </c>
      <c r="CM246" s="10">
        <v>1</v>
      </c>
      <c r="CN246" s="10">
        <v>7</v>
      </c>
      <c r="CO246" s="10">
        <v>7</v>
      </c>
      <c r="CP246" s="10">
        <v>6</v>
      </c>
      <c r="CQ246" s="10">
        <v>7</v>
      </c>
      <c r="CR246" s="10">
        <v>7</v>
      </c>
      <c r="CS246" s="10">
        <v>5</v>
      </c>
      <c r="CT246" s="10">
        <v>3</v>
      </c>
      <c r="CU246" s="10">
        <v>3</v>
      </c>
      <c r="CV246" s="10">
        <v>4</v>
      </c>
      <c r="CW246" s="10">
        <v>5</v>
      </c>
      <c r="CX246" s="10">
        <v>7</v>
      </c>
      <c r="CY246" s="10">
        <v>7</v>
      </c>
      <c r="CZ246" s="10">
        <v>3</v>
      </c>
      <c r="DA246" s="10">
        <v>4</v>
      </c>
      <c r="DB246" s="10">
        <v>4</v>
      </c>
      <c r="DC246" s="10">
        <v>5</v>
      </c>
      <c r="DD246" s="10">
        <v>5</v>
      </c>
      <c r="DE246" s="10">
        <v>5</v>
      </c>
      <c r="DF246" s="10">
        <v>5</v>
      </c>
      <c r="DG246" s="10">
        <v>6</v>
      </c>
      <c r="DH246" s="10">
        <v>4</v>
      </c>
      <c r="DI246" s="10">
        <v>4</v>
      </c>
      <c r="DJ246" s="10">
        <v>6</v>
      </c>
      <c r="DK246" s="10">
        <v>5</v>
      </c>
      <c r="DL246" s="10">
        <v>4</v>
      </c>
      <c r="DM246" s="9" t="s">
        <v>154</v>
      </c>
      <c r="DN246" s="10">
        <v>1994</v>
      </c>
      <c r="DO246" s="9">
        <f t="shared" si="4"/>
        <v>27</v>
      </c>
      <c r="DP246" s="9" t="s">
        <v>155</v>
      </c>
      <c r="DQ246" s="9" t="s">
        <v>156</v>
      </c>
      <c r="DR246" s="9" t="s">
        <v>170</v>
      </c>
      <c r="DS246" s="9" t="s">
        <v>137</v>
      </c>
      <c r="DT246" s="9" t="s">
        <v>181</v>
      </c>
      <c r="DU246" s="9" t="s">
        <v>203</v>
      </c>
      <c r="DV246" s="9" t="str">
        <f>VLOOKUP(DU246,Metadata!$B$2:$C$7,2,FALSE)</f>
        <v>6+ years</v>
      </c>
    </row>
    <row r="247" spans="1:126">
      <c r="A247" s="13">
        <v>246</v>
      </c>
      <c r="B247" s="9" t="s">
        <v>135</v>
      </c>
      <c r="C247" s="9" t="str">
        <f>VLOOKUP(B247,Metadata!$M$2:$N$6,2,FALSE)</f>
        <v>Permanent Employee</v>
      </c>
      <c r="D247" s="9" t="s">
        <v>136</v>
      </c>
      <c r="E247" s="9" t="s">
        <v>137</v>
      </c>
      <c r="F247" s="9" t="s">
        <v>138</v>
      </c>
      <c r="G247" s="9" t="s">
        <v>190</v>
      </c>
      <c r="H247" s="9" t="str">
        <f>IF(G247="","",VLOOKUP(G247,Metadata!$J$2:$K$22,2,FALSE))</f>
        <v>North</v>
      </c>
      <c r="I247" s="9" t="s">
        <v>138</v>
      </c>
      <c r="J247" s="9" t="str">
        <f>IF(I247="","",VLOOKUP(I247,Metadata!$P$2:$Q$43,2,FALSE))</f>
        <v>Europe</v>
      </c>
      <c r="K247" s="9" t="str">
        <f t="shared" si="0"/>
        <v>Portugal</v>
      </c>
      <c r="L247" s="9" t="s">
        <v>190</v>
      </c>
      <c r="M247" s="9" t="str">
        <f>IF(L247="","",VLOOKUP(L247,Metadata!$J$2:$K$22,2,FALSE))</f>
        <v>North</v>
      </c>
      <c r="N247" s="9" t="s">
        <v>214</v>
      </c>
      <c r="O247" s="9" t="s">
        <v>239</v>
      </c>
      <c r="P247" s="9" t="s">
        <v>142</v>
      </c>
      <c r="Q247" s="10" t="str">
        <f t="shared" si="1"/>
        <v>Full Office Job</v>
      </c>
      <c r="R247" s="10">
        <v>4</v>
      </c>
      <c r="S247" s="9" t="s">
        <v>161</v>
      </c>
      <c r="T247" s="9" t="s">
        <v>137</v>
      </c>
      <c r="U247" s="9" t="str">
        <f>IF(S247&lt;&gt;"",S247,IF(T247&lt;&gt;"",VLOOKUP(T247,Metadata!$S$2:$T$228,2,FALSE),""))</f>
        <v>Full-Stack Developer</v>
      </c>
      <c r="V247" s="9" t="s">
        <v>251</v>
      </c>
      <c r="W247" s="9" t="s">
        <v>137</v>
      </c>
      <c r="X247" s="9" t="s">
        <v>163</v>
      </c>
      <c r="Y247" s="9" t="s">
        <v>137</v>
      </c>
      <c r="Z247" s="9" t="s">
        <v>262</v>
      </c>
      <c r="AA247" s="9" t="s">
        <v>165</v>
      </c>
      <c r="AB247" s="9" t="s">
        <v>253</v>
      </c>
      <c r="AC247" s="9" t="s">
        <v>147</v>
      </c>
      <c r="AD247" s="9"/>
      <c r="AE247" s="9"/>
      <c r="AF247" s="9"/>
      <c r="AG247" s="9" t="s">
        <v>166</v>
      </c>
      <c r="AH247" s="9"/>
      <c r="AI247" s="9"/>
      <c r="AJ247" s="9" t="s">
        <v>185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 t="s">
        <v>178</v>
      </c>
      <c r="BB247" s="9"/>
      <c r="BC247" s="9"/>
      <c r="BD247" s="9"/>
      <c r="BE247" s="9"/>
      <c r="BF247" s="9"/>
      <c r="BG247" s="9"/>
      <c r="BH247" s="9"/>
      <c r="BI247" s="9"/>
      <c r="BJ247" s="9" t="s">
        <v>167</v>
      </c>
      <c r="BK247" s="9"/>
      <c r="BL247" s="9"/>
      <c r="BM247" s="9"/>
      <c r="BN247" s="9" t="s">
        <v>186</v>
      </c>
      <c r="BO247" s="9"/>
      <c r="BP247" s="9"/>
      <c r="BQ247" s="9"/>
      <c r="BR247" s="9"/>
      <c r="BS247" s="9" t="s">
        <v>200</v>
      </c>
      <c r="BT247" s="9"/>
      <c r="BU247" s="9"/>
      <c r="BV247" s="9"/>
      <c r="BW247" s="9"/>
      <c r="BX247" s="9"/>
      <c r="BY247" s="9"/>
      <c r="BZ247" s="9"/>
      <c r="CA247" s="10"/>
      <c r="CB247" s="10" t="str">
        <f t="shared" si="5"/>
        <v/>
      </c>
      <c r="CC247" s="10"/>
      <c r="CD247" s="9" t="str">
        <f t="shared" si="2"/>
        <v/>
      </c>
      <c r="CE247" s="9" t="s">
        <v>232</v>
      </c>
      <c r="CF247" s="9" t="s">
        <v>169</v>
      </c>
      <c r="CG247" s="9">
        <f>IF(CF247="","",VLOOKUP(CF247,Metadata!$D$2:$H$20,2,FALSE))</f>
        <v>12500</v>
      </c>
      <c r="CH247" s="9">
        <f>IF(CF247="","",VLOOKUP(CF247,Metadata!$D$2:$H$20,4,FALSE))</f>
        <v>0</v>
      </c>
      <c r="CI247" s="9">
        <f>IF(CF247="","",VLOOKUP(CF247,Metadata!$D$2:$H$20,5,FALSE))</f>
        <v>15000</v>
      </c>
      <c r="CJ247" s="9">
        <f t="shared" si="3"/>
        <v>12500</v>
      </c>
      <c r="CK247" s="9" t="s">
        <v>153</v>
      </c>
      <c r="CL247" s="10">
        <v>4</v>
      </c>
      <c r="CM247" s="10">
        <v>2</v>
      </c>
      <c r="CN247" s="10">
        <v>6</v>
      </c>
      <c r="CO247" s="10">
        <v>6</v>
      </c>
      <c r="CP247" s="10">
        <v>6</v>
      </c>
      <c r="CQ247" s="10">
        <v>7</v>
      </c>
      <c r="CR247" s="10">
        <v>4</v>
      </c>
      <c r="CS247" s="10">
        <v>4</v>
      </c>
      <c r="CT247" s="10">
        <v>7</v>
      </c>
      <c r="CU247" s="10">
        <v>6</v>
      </c>
      <c r="CV247" s="10">
        <v>6</v>
      </c>
      <c r="CW247" s="10">
        <v>5</v>
      </c>
      <c r="CX247" s="10">
        <v>5</v>
      </c>
      <c r="CY247" s="10">
        <v>5</v>
      </c>
      <c r="CZ247" s="10">
        <v>7</v>
      </c>
      <c r="DA247" s="10">
        <v>6</v>
      </c>
      <c r="DB247" s="10">
        <v>5</v>
      </c>
      <c r="DC247" s="10">
        <v>5</v>
      </c>
      <c r="DD247" s="10">
        <v>5</v>
      </c>
      <c r="DE247" s="10">
        <v>7</v>
      </c>
      <c r="DF247" s="10">
        <v>5</v>
      </c>
      <c r="DG247" s="10">
        <v>5</v>
      </c>
      <c r="DH247" s="10">
        <v>6</v>
      </c>
      <c r="DI247" s="10">
        <v>6</v>
      </c>
      <c r="DJ247" s="10">
        <v>5</v>
      </c>
      <c r="DK247" s="10">
        <v>6</v>
      </c>
      <c r="DL247" s="10">
        <v>6</v>
      </c>
      <c r="DM247" s="9" t="s">
        <v>154</v>
      </c>
      <c r="DN247" s="10">
        <v>1995</v>
      </c>
      <c r="DO247" s="9">
        <f t="shared" si="4"/>
        <v>26</v>
      </c>
      <c r="DP247" s="9" t="s">
        <v>155</v>
      </c>
      <c r="DQ247" s="9" t="s">
        <v>227</v>
      </c>
      <c r="DR247" s="9" t="s">
        <v>157</v>
      </c>
      <c r="DS247" s="9" t="s">
        <v>137</v>
      </c>
      <c r="DT247" s="9" t="s">
        <v>181</v>
      </c>
      <c r="DU247" s="9" t="s">
        <v>233</v>
      </c>
      <c r="DV247" s="9" t="str">
        <f>VLOOKUP(DU247,Metadata!$B$2:$C$7,2,FALSE)</f>
        <v>0 - 3 years</v>
      </c>
    </row>
    <row r="248" spans="1:126">
      <c r="A248" s="13">
        <v>247</v>
      </c>
      <c r="B248" s="9" t="s">
        <v>135</v>
      </c>
      <c r="C248" s="9" t="str">
        <f>VLOOKUP(B248,Metadata!$M$2:$N$6,2,FALSE)</f>
        <v>Permanent Employee</v>
      </c>
      <c r="D248" s="9" t="s">
        <v>159</v>
      </c>
      <c r="E248" s="9" t="s">
        <v>137</v>
      </c>
      <c r="F248" s="9" t="s">
        <v>138</v>
      </c>
      <c r="G248" s="9" t="s">
        <v>140</v>
      </c>
      <c r="H248" s="9" t="str">
        <f>IF(G248="","",VLOOKUP(G248,Metadata!$J$2:$K$22,2,FALSE))</f>
        <v>Lisbon Metropolitan Area</v>
      </c>
      <c r="I248" s="9" t="s">
        <v>138</v>
      </c>
      <c r="J248" s="9" t="str">
        <f>IF(I248="","",VLOOKUP(I248,Metadata!$P$2:$Q$43,2,FALSE))</f>
        <v>Europe</v>
      </c>
      <c r="K248" s="9" t="str">
        <f t="shared" si="0"/>
        <v>Portugal</v>
      </c>
      <c r="L248" s="9" t="s">
        <v>140</v>
      </c>
      <c r="M248" s="9" t="str">
        <f>IF(L248="","",VLOOKUP(L248,Metadata!$J$2:$K$22,2,FALSE))</f>
        <v>Lisbon Metropolitan Area</v>
      </c>
      <c r="N248" s="9" t="s">
        <v>141</v>
      </c>
      <c r="O248" s="9" t="s">
        <v>137</v>
      </c>
      <c r="P248" s="9" t="s">
        <v>142</v>
      </c>
      <c r="Q248" s="10" t="str">
        <f t="shared" si="1"/>
        <v>Full Office Job</v>
      </c>
      <c r="R248" s="10">
        <v>5</v>
      </c>
      <c r="S248" s="9" t="s">
        <v>192</v>
      </c>
      <c r="T248" s="9" t="s">
        <v>137</v>
      </c>
      <c r="U248" s="9" t="str">
        <f>IF(S248&lt;&gt;"",S248,IF(T248&lt;&gt;"",VLOOKUP(T248,Metadata!$S$2:$T$228,2,FALSE),""))</f>
        <v>Back-End Developer</v>
      </c>
      <c r="V248" s="9" t="s">
        <v>279</v>
      </c>
      <c r="W248" s="9" t="s">
        <v>137</v>
      </c>
      <c r="X248" s="9" t="s">
        <v>163</v>
      </c>
      <c r="Y248" s="9" t="s">
        <v>137</v>
      </c>
      <c r="Z248" s="9" t="s">
        <v>184</v>
      </c>
      <c r="AA248" s="9" t="s">
        <v>137</v>
      </c>
      <c r="AB248" s="9" t="s">
        <v>137</v>
      </c>
      <c r="AC248" s="9"/>
      <c r="AD248" s="9" t="s">
        <v>148</v>
      </c>
      <c r="AE248" s="9"/>
      <c r="AF248" s="9" t="s">
        <v>243</v>
      </c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 t="s">
        <v>284</v>
      </c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 t="s">
        <v>219</v>
      </c>
      <c r="BR248" s="9"/>
      <c r="BS248" s="9"/>
      <c r="BT248" s="9"/>
      <c r="BU248" s="9"/>
      <c r="BV248" s="9"/>
      <c r="BW248" s="9"/>
      <c r="BX248" s="9"/>
      <c r="BY248" s="9"/>
      <c r="BZ248" s="9"/>
      <c r="CA248" s="10"/>
      <c r="CB248" s="10" t="str">
        <f t="shared" si="5"/>
        <v/>
      </c>
      <c r="CC248" s="10"/>
      <c r="CD248" s="9" t="str">
        <f t="shared" si="2"/>
        <v/>
      </c>
      <c r="CE248" s="9" t="s">
        <v>168</v>
      </c>
      <c r="CF248" s="9" t="s">
        <v>236</v>
      </c>
      <c r="CG248" s="9">
        <f>IF(CF248="","",VLOOKUP(CF248,Metadata!$D$2:$H$20,2,FALSE))</f>
        <v>47500</v>
      </c>
      <c r="CH248" s="9">
        <f>IF(CF248="","",VLOOKUP(CF248,Metadata!$D$2:$H$20,4,FALSE))</f>
        <v>45000</v>
      </c>
      <c r="CI248" s="9">
        <f>IF(CF248="","",VLOOKUP(CF248,Metadata!$D$2:$H$20,5,FALSE))</f>
        <v>50000</v>
      </c>
      <c r="CJ248" s="9">
        <f t="shared" si="3"/>
        <v>47500</v>
      </c>
      <c r="CK248" s="9" t="s">
        <v>153</v>
      </c>
      <c r="CL248" s="10">
        <v>3</v>
      </c>
      <c r="CM248" s="10">
        <v>4</v>
      </c>
      <c r="CN248" s="10">
        <v>7</v>
      </c>
      <c r="CO248" s="10">
        <v>7</v>
      </c>
      <c r="CP248" s="10">
        <v>4</v>
      </c>
      <c r="CQ248" s="10">
        <v>7</v>
      </c>
      <c r="CR248" s="10">
        <v>4</v>
      </c>
      <c r="CS248" s="10">
        <v>6</v>
      </c>
      <c r="CT248" s="10">
        <v>7</v>
      </c>
      <c r="CU248" s="10">
        <v>7</v>
      </c>
      <c r="CV248" s="10">
        <v>6</v>
      </c>
      <c r="CW248" s="10">
        <v>6</v>
      </c>
      <c r="CX248" s="10">
        <v>6</v>
      </c>
      <c r="CY248" s="10">
        <v>6</v>
      </c>
      <c r="CZ248" s="10">
        <v>6</v>
      </c>
      <c r="DA248" s="10">
        <v>5</v>
      </c>
      <c r="DB248" s="10">
        <v>5</v>
      </c>
      <c r="DC248" s="10">
        <v>6</v>
      </c>
      <c r="DD248" s="10">
        <v>4</v>
      </c>
      <c r="DE248" s="10">
        <v>7</v>
      </c>
      <c r="DF248" s="10">
        <v>5</v>
      </c>
      <c r="DG248" s="10">
        <v>6</v>
      </c>
      <c r="DH248" s="10">
        <v>4</v>
      </c>
      <c r="DI248" s="10">
        <v>5</v>
      </c>
      <c r="DJ248" s="10">
        <v>3</v>
      </c>
      <c r="DK248" s="10">
        <v>3</v>
      </c>
      <c r="DL248" s="10">
        <v>3</v>
      </c>
      <c r="DM248" s="9" t="s">
        <v>154</v>
      </c>
      <c r="DN248" s="10">
        <v>1982</v>
      </c>
      <c r="DO248" s="9">
        <f t="shared" si="4"/>
        <v>39</v>
      </c>
      <c r="DP248" s="9" t="s">
        <v>155</v>
      </c>
      <c r="DQ248" s="9" t="s">
        <v>156</v>
      </c>
      <c r="DR248" s="9" t="s">
        <v>157</v>
      </c>
      <c r="DS248" s="9" t="s">
        <v>137</v>
      </c>
      <c r="DT248" s="9" t="s">
        <v>181</v>
      </c>
      <c r="DU248" s="9" t="s">
        <v>158</v>
      </c>
      <c r="DV248" s="9" t="str">
        <f>VLOOKUP(DU248,Metadata!$B$2:$C$7,2,FALSE)</f>
        <v>6+ years</v>
      </c>
    </row>
    <row r="249" spans="1:126">
      <c r="A249" s="13">
        <v>248</v>
      </c>
      <c r="B249" s="9" t="s">
        <v>135</v>
      </c>
      <c r="C249" s="9" t="str">
        <f>VLOOKUP(B249,Metadata!$M$2:$N$6,2,FALSE)</f>
        <v>Permanent Employee</v>
      </c>
      <c r="D249" s="9" t="s">
        <v>159</v>
      </c>
      <c r="E249" s="9" t="s">
        <v>137</v>
      </c>
      <c r="F249" s="9" t="s">
        <v>138</v>
      </c>
      <c r="G249" s="9" t="s">
        <v>361</v>
      </c>
      <c r="H249" s="9" t="str">
        <f>IF(G249="","",VLOOKUP(G249,Metadata!$J$2:$K$22,2,FALSE))</f>
        <v>South</v>
      </c>
      <c r="I249" s="9" t="s">
        <v>311</v>
      </c>
      <c r="J249" s="9" t="str">
        <f>IF(I249="","",VLOOKUP(I249,Metadata!$P$2:$Q$43,2,FALSE))</f>
        <v>Europe</v>
      </c>
      <c r="K249" s="9" t="str">
        <f t="shared" si="0"/>
        <v>International</v>
      </c>
      <c r="L249" s="9" t="s">
        <v>137</v>
      </c>
      <c r="M249" s="9" t="str">
        <f>IF(L249="","",VLOOKUP(L249,Metadata!$J$2:$K$22,2,FALSE))</f>
        <v/>
      </c>
      <c r="N249" s="9" t="s">
        <v>141</v>
      </c>
      <c r="O249" s="9" t="s">
        <v>137</v>
      </c>
      <c r="P249" s="9" t="s">
        <v>191</v>
      </c>
      <c r="Q249" s="10" t="str">
        <f t="shared" si="1"/>
        <v>Remote Job (full or flexible)</v>
      </c>
      <c r="R249" s="10">
        <v>6</v>
      </c>
      <c r="S249" s="9" t="s">
        <v>192</v>
      </c>
      <c r="T249" s="9" t="s">
        <v>137</v>
      </c>
      <c r="U249" s="9" t="str">
        <f>IF(S249&lt;&gt;"",S249,IF(T249&lt;&gt;"",VLOOKUP(T249,Metadata!$S$2:$T$228,2,FALSE),""))</f>
        <v>Back-End Developer</v>
      </c>
      <c r="V249" s="9" t="s">
        <v>261</v>
      </c>
      <c r="W249" s="9" t="s">
        <v>137</v>
      </c>
      <c r="X249" s="9" t="s">
        <v>163</v>
      </c>
      <c r="Y249" s="9" t="s">
        <v>137</v>
      </c>
      <c r="Z249" s="9" t="s">
        <v>262</v>
      </c>
      <c r="AA249" s="9" t="s">
        <v>165</v>
      </c>
      <c r="AB249" s="9" t="s">
        <v>137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 t="s">
        <v>178</v>
      </c>
      <c r="BB249" s="9"/>
      <c r="BC249" s="9"/>
      <c r="BD249" s="9"/>
      <c r="BE249" s="9"/>
      <c r="BF249" s="9"/>
      <c r="BG249" s="9"/>
      <c r="BH249" s="9"/>
      <c r="BI249" s="9" t="s">
        <v>384</v>
      </c>
      <c r="BJ249" s="9" t="s">
        <v>167</v>
      </c>
      <c r="BK249" s="9"/>
      <c r="BL249" s="9" t="s">
        <v>199</v>
      </c>
      <c r="BM249" s="9"/>
      <c r="BN249" s="9"/>
      <c r="BO249" s="9"/>
      <c r="BP249" s="9"/>
      <c r="BQ249" s="9"/>
      <c r="BR249" s="9" t="s">
        <v>247</v>
      </c>
      <c r="BS249" s="9"/>
      <c r="BT249" s="9"/>
      <c r="BU249" s="9"/>
      <c r="BV249" s="9"/>
      <c r="BW249" s="9"/>
      <c r="BX249" s="9"/>
      <c r="BY249" s="9"/>
      <c r="BZ249" s="9" t="s">
        <v>385</v>
      </c>
      <c r="CA249" s="10"/>
      <c r="CB249" s="10" t="str">
        <f t="shared" si="5"/>
        <v/>
      </c>
      <c r="CC249" s="10"/>
      <c r="CD249" s="9" t="str">
        <f t="shared" si="2"/>
        <v/>
      </c>
      <c r="CE249" s="9" t="s">
        <v>168</v>
      </c>
      <c r="CF249" s="9" t="s">
        <v>293</v>
      </c>
      <c r="CG249" s="9">
        <f>IF(CF249="","",VLOOKUP(CF249,Metadata!$D$2:$H$20,2,FALSE))</f>
        <v>52500</v>
      </c>
      <c r="CH249" s="9">
        <f>IF(CF249="","",VLOOKUP(CF249,Metadata!$D$2:$H$20,4,FALSE))</f>
        <v>50000</v>
      </c>
      <c r="CI249" s="9">
        <f>IF(CF249="","",VLOOKUP(CF249,Metadata!$D$2:$H$20,5,FALSE))</f>
        <v>55000</v>
      </c>
      <c r="CJ249" s="9">
        <f t="shared" si="3"/>
        <v>52500</v>
      </c>
      <c r="CK249" s="9" t="s">
        <v>189</v>
      </c>
      <c r="CL249" s="10">
        <v>6</v>
      </c>
      <c r="CM249" s="10">
        <v>1</v>
      </c>
      <c r="CN249" s="10">
        <v>6</v>
      </c>
      <c r="CO249" s="10">
        <v>5</v>
      </c>
      <c r="CP249" s="10">
        <v>5</v>
      </c>
      <c r="CQ249" s="10">
        <v>5</v>
      </c>
      <c r="CR249" s="10">
        <v>6</v>
      </c>
      <c r="CS249" s="10">
        <v>7</v>
      </c>
      <c r="CT249" s="10">
        <v>6</v>
      </c>
      <c r="CU249" s="10">
        <v>5</v>
      </c>
      <c r="CV249" s="10">
        <v>5</v>
      </c>
      <c r="CW249" s="10">
        <v>4</v>
      </c>
      <c r="CX249" s="10">
        <v>6</v>
      </c>
      <c r="CY249" s="10">
        <v>7</v>
      </c>
      <c r="CZ249" s="10">
        <v>6</v>
      </c>
      <c r="DA249" s="10">
        <v>4</v>
      </c>
      <c r="DB249" s="10">
        <v>5</v>
      </c>
      <c r="DC249" s="10">
        <v>6</v>
      </c>
      <c r="DD249" s="10">
        <v>2</v>
      </c>
      <c r="DE249" s="10">
        <v>6</v>
      </c>
      <c r="DF249" s="10">
        <v>4</v>
      </c>
      <c r="DG249" s="10">
        <v>3</v>
      </c>
      <c r="DH249" s="10">
        <v>3</v>
      </c>
      <c r="DI249" s="10">
        <v>5</v>
      </c>
      <c r="DJ249" s="10">
        <v>2</v>
      </c>
      <c r="DK249" s="10">
        <v>2</v>
      </c>
      <c r="DL249" s="10">
        <v>2</v>
      </c>
      <c r="DM249" s="9" t="s">
        <v>154</v>
      </c>
      <c r="DN249" s="10">
        <v>1993</v>
      </c>
      <c r="DO249" s="9">
        <f t="shared" si="4"/>
        <v>28</v>
      </c>
      <c r="DP249" s="9" t="s">
        <v>155</v>
      </c>
      <c r="DQ249" s="9" t="s">
        <v>202</v>
      </c>
      <c r="DR249" s="9" t="s">
        <v>157</v>
      </c>
      <c r="DS249" s="9" t="s">
        <v>137</v>
      </c>
      <c r="DT249" s="9" t="s">
        <v>181</v>
      </c>
      <c r="DU249" s="9" t="s">
        <v>223</v>
      </c>
      <c r="DV249" s="9" t="str">
        <f>VLOOKUP(DU249,Metadata!$B$2:$C$7,2,FALSE)</f>
        <v>3 - 6 years</v>
      </c>
    </row>
    <row r="250" spans="1:126">
      <c r="A250" s="13">
        <v>249</v>
      </c>
      <c r="B250" s="9" t="s">
        <v>135</v>
      </c>
      <c r="C250" s="9" t="str">
        <f>VLOOKUP(B250,Metadata!$M$2:$N$6,2,FALSE)</f>
        <v>Permanent Employee</v>
      </c>
      <c r="D250" s="9" t="s">
        <v>159</v>
      </c>
      <c r="E250" s="9" t="s">
        <v>137</v>
      </c>
      <c r="F250" s="9" t="s">
        <v>138</v>
      </c>
      <c r="G250" s="9" t="s">
        <v>140</v>
      </c>
      <c r="H250" s="9" t="str">
        <f>IF(G250="","",VLOOKUP(G250,Metadata!$J$2:$K$22,2,FALSE))</f>
        <v>Lisbon Metropolitan Area</v>
      </c>
      <c r="I250" s="9" t="s">
        <v>138</v>
      </c>
      <c r="J250" s="9" t="str">
        <f>IF(I250="","",VLOOKUP(I250,Metadata!$P$2:$Q$43,2,FALSE))</f>
        <v>Europe</v>
      </c>
      <c r="K250" s="9" t="str">
        <f t="shared" si="0"/>
        <v>Portugal</v>
      </c>
      <c r="L250" s="9" t="s">
        <v>140</v>
      </c>
      <c r="M250" s="9" t="str">
        <f>IF(L250="","",VLOOKUP(L250,Metadata!$J$2:$K$22,2,FALSE))</f>
        <v>Lisbon Metropolitan Area</v>
      </c>
      <c r="N250" s="9" t="s">
        <v>141</v>
      </c>
      <c r="O250" s="9" t="s">
        <v>137</v>
      </c>
      <c r="P250" s="9" t="s">
        <v>142</v>
      </c>
      <c r="Q250" s="10" t="str">
        <f t="shared" si="1"/>
        <v>Full Office Job</v>
      </c>
      <c r="R250" s="10">
        <v>6</v>
      </c>
      <c r="S250" s="9" t="s">
        <v>216</v>
      </c>
      <c r="T250" s="9" t="s">
        <v>137</v>
      </c>
      <c r="U250" s="9" t="str">
        <f>IF(S250&lt;&gt;"",S250,IF(T250&lt;&gt;"",VLOOKUP(T250,Metadata!$S$2:$T$228,2,FALSE),""))</f>
        <v>Front-End Developer</v>
      </c>
      <c r="V250" s="9" t="s">
        <v>274</v>
      </c>
      <c r="W250" s="9" t="s">
        <v>137</v>
      </c>
      <c r="X250" s="9" t="s">
        <v>175</v>
      </c>
      <c r="Y250" s="9" t="s">
        <v>137</v>
      </c>
      <c r="Z250" s="9" t="s">
        <v>262</v>
      </c>
      <c r="AA250" s="9" t="s">
        <v>165</v>
      </c>
      <c r="AB250" s="9" t="s">
        <v>137</v>
      </c>
      <c r="AC250" s="9" t="s">
        <v>147</v>
      </c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 t="s">
        <v>178</v>
      </c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 t="s">
        <v>186</v>
      </c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10"/>
      <c r="CB250" s="10" t="str">
        <f t="shared" si="5"/>
        <v/>
      </c>
      <c r="CC250" s="10"/>
      <c r="CD250" s="9" t="str">
        <f t="shared" si="2"/>
        <v/>
      </c>
      <c r="CE250" s="9" t="s">
        <v>151</v>
      </c>
      <c r="CF250" s="9" t="s">
        <v>225</v>
      </c>
      <c r="CG250" s="9">
        <f>IF(CF250="","",VLOOKUP(CF250,Metadata!$D$2:$H$20,2,FALSE))</f>
        <v>22500</v>
      </c>
      <c r="CH250" s="9">
        <f>IF(CF250="","",VLOOKUP(CF250,Metadata!$D$2:$H$20,4,FALSE))</f>
        <v>20000</v>
      </c>
      <c r="CI250" s="9">
        <f>IF(CF250="","",VLOOKUP(CF250,Metadata!$D$2:$H$20,5,FALSE))</f>
        <v>25000</v>
      </c>
      <c r="CJ250" s="9">
        <f t="shared" si="3"/>
        <v>22500</v>
      </c>
      <c r="CK250" s="9" t="s">
        <v>189</v>
      </c>
      <c r="CL250" s="10">
        <v>4</v>
      </c>
      <c r="CM250" s="10">
        <v>5</v>
      </c>
      <c r="CN250" s="10">
        <v>7</v>
      </c>
      <c r="CO250" s="10">
        <v>5</v>
      </c>
      <c r="CP250" s="10">
        <v>6</v>
      </c>
      <c r="CQ250" s="10">
        <v>6</v>
      </c>
      <c r="CR250" s="10">
        <v>5</v>
      </c>
      <c r="CS250" s="10">
        <v>4</v>
      </c>
      <c r="CT250" s="10">
        <v>6</v>
      </c>
      <c r="CU250" s="10">
        <v>6</v>
      </c>
      <c r="CV250" s="10">
        <v>4</v>
      </c>
      <c r="CW250" s="10">
        <v>5</v>
      </c>
      <c r="CX250" s="10">
        <v>5</v>
      </c>
      <c r="CY250" s="10">
        <v>7</v>
      </c>
      <c r="CZ250" s="10">
        <v>4</v>
      </c>
      <c r="DA250" s="10">
        <v>5</v>
      </c>
      <c r="DB250" s="10">
        <v>6</v>
      </c>
      <c r="DC250" s="10">
        <v>5</v>
      </c>
      <c r="DD250" s="10">
        <v>5</v>
      </c>
      <c r="DE250" s="10">
        <v>6</v>
      </c>
      <c r="DF250" s="10">
        <v>7</v>
      </c>
      <c r="DG250" s="10">
        <v>6</v>
      </c>
      <c r="DH250" s="10">
        <v>6</v>
      </c>
      <c r="DI250" s="10">
        <v>4</v>
      </c>
      <c r="DJ250" s="10">
        <v>5</v>
      </c>
      <c r="DK250" s="10">
        <v>5</v>
      </c>
      <c r="DL250" s="10">
        <v>4</v>
      </c>
      <c r="DM250" s="9" t="s">
        <v>386</v>
      </c>
      <c r="DN250" s="10">
        <v>1991</v>
      </c>
      <c r="DO250" s="9">
        <f t="shared" si="4"/>
        <v>30</v>
      </c>
      <c r="DP250" s="9" t="s">
        <v>155</v>
      </c>
      <c r="DQ250" s="9" t="s">
        <v>156</v>
      </c>
      <c r="DR250" s="9" t="s">
        <v>157</v>
      </c>
      <c r="DS250" s="9" t="s">
        <v>137</v>
      </c>
      <c r="DT250" s="9" t="s">
        <v>181</v>
      </c>
      <c r="DU250" s="9" t="s">
        <v>223</v>
      </c>
      <c r="DV250" s="9" t="str">
        <f>VLOOKUP(DU250,Metadata!$B$2:$C$7,2,FALSE)</f>
        <v>3 - 6 years</v>
      </c>
    </row>
    <row r="251" spans="1:126">
      <c r="A251" s="13">
        <v>250</v>
      </c>
      <c r="B251" s="9" t="s">
        <v>135</v>
      </c>
      <c r="C251" s="9" t="str">
        <f>VLOOKUP(B251,Metadata!$M$2:$N$6,2,FALSE)</f>
        <v>Permanent Employee</v>
      </c>
      <c r="D251" s="9" t="s">
        <v>136</v>
      </c>
      <c r="E251" s="9" t="s">
        <v>137</v>
      </c>
      <c r="F251" s="9" t="s">
        <v>138</v>
      </c>
      <c r="G251" s="9" t="s">
        <v>140</v>
      </c>
      <c r="H251" s="9" t="str">
        <f>IF(G251="","",VLOOKUP(G251,Metadata!$J$2:$K$22,2,FALSE))</f>
        <v>Lisbon Metropolitan Area</v>
      </c>
      <c r="I251" s="9" t="s">
        <v>138</v>
      </c>
      <c r="J251" s="9" t="str">
        <f>IF(I251="","",VLOOKUP(I251,Metadata!$P$2:$Q$43,2,FALSE))</f>
        <v>Europe</v>
      </c>
      <c r="K251" s="9" t="str">
        <f t="shared" si="0"/>
        <v>Portugal</v>
      </c>
      <c r="L251" s="9" t="s">
        <v>140</v>
      </c>
      <c r="M251" s="9" t="str">
        <f>IF(L251="","",VLOOKUP(L251,Metadata!$J$2:$K$22,2,FALSE))</f>
        <v>Lisbon Metropolitan Area</v>
      </c>
      <c r="N251" s="9" t="s">
        <v>141</v>
      </c>
      <c r="O251" s="9" t="s">
        <v>137</v>
      </c>
      <c r="P251" s="9" t="s">
        <v>191</v>
      </c>
      <c r="Q251" s="10" t="str">
        <f t="shared" si="1"/>
        <v>Remote Job (full or flexible)</v>
      </c>
      <c r="R251" s="10">
        <v>6</v>
      </c>
      <c r="S251" s="9" t="s">
        <v>216</v>
      </c>
      <c r="T251" s="9" t="s">
        <v>137</v>
      </c>
      <c r="U251" s="9" t="str">
        <f>IF(S251&lt;&gt;"",S251,IF(T251&lt;&gt;"",VLOOKUP(T251,Metadata!$S$2:$T$228,2,FALSE),""))</f>
        <v>Front-End Developer</v>
      </c>
      <c r="V251" s="9" t="s">
        <v>261</v>
      </c>
      <c r="W251" s="9" t="s">
        <v>137</v>
      </c>
      <c r="X251" s="9" t="s">
        <v>242</v>
      </c>
      <c r="Y251" s="9" t="s">
        <v>137</v>
      </c>
      <c r="Z251" s="9" t="s">
        <v>146</v>
      </c>
      <c r="AA251" s="9" t="s">
        <v>165</v>
      </c>
      <c r="AB251" s="9" t="s">
        <v>137</v>
      </c>
      <c r="AC251" s="9"/>
      <c r="AD251" s="9"/>
      <c r="AE251" s="9"/>
      <c r="AF251" s="9"/>
      <c r="AG251" s="9"/>
      <c r="AH251" s="9"/>
      <c r="AI251" s="9"/>
      <c r="AJ251" s="9" t="s">
        <v>185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199</v>
      </c>
      <c r="BM251" s="9"/>
      <c r="BN251" s="9" t="s">
        <v>186</v>
      </c>
      <c r="BO251" s="9"/>
      <c r="BP251" s="9"/>
      <c r="BQ251" s="9"/>
      <c r="BR251" s="9"/>
      <c r="BS251" s="9" t="s">
        <v>200</v>
      </c>
      <c r="BT251" s="9"/>
      <c r="BU251" s="9"/>
      <c r="BV251" s="9"/>
      <c r="BW251" s="9"/>
      <c r="BX251" s="9"/>
      <c r="BY251" s="9"/>
      <c r="BZ251" s="9"/>
      <c r="CA251" s="10"/>
      <c r="CB251" s="10" t="str">
        <f t="shared" si="5"/>
        <v/>
      </c>
      <c r="CC251" s="10"/>
      <c r="CD251" s="9" t="str">
        <f t="shared" si="2"/>
        <v/>
      </c>
      <c r="CE251" s="9" t="s">
        <v>168</v>
      </c>
      <c r="CF251" s="9" t="s">
        <v>236</v>
      </c>
      <c r="CG251" s="9">
        <f>IF(CF251="","",VLOOKUP(CF251,Metadata!$D$2:$H$20,2,FALSE))</f>
        <v>47500</v>
      </c>
      <c r="CH251" s="9">
        <f>IF(CF251="","",VLOOKUP(CF251,Metadata!$D$2:$H$20,4,FALSE))</f>
        <v>45000</v>
      </c>
      <c r="CI251" s="9">
        <f>IF(CF251="","",VLOOKUP(CF251,Metadata!$D$2:$H$20,5,FALSE))</f>
        <v>50000</v>
      </c>
      <c r="CJ251" s="9">
        <f t="shared" si="3"/>
        <v>47500</v>
      </c>
      <c r="CK251" s="9" t="s">
        <v>201</v>
      </c>
      <c r="CL251" s="10">
        <v>5</v>
      </c>
      <c r="CM251" s="10">
        <v>4</v>
      </c>
      <c r="CN251" s="10">
        <v>7</v>
      </c>
      <c r="CO251" s="10">
        <v>7</v>
      </c>
      <c r="CP251" s="10">
        <v>5</v>
      </c>
      <c r="CQ251" s="10">
        <v>5</v>
      </c>
      <c r="CR251" s="10">
        <v>6</v>
      </c>
      <c r="CS251" s="10">
        <v>5</v>
      </c>
      <c r="CT251" s="10">
        <v>4</v>
      </c>
      <c r="CU251" s="10">
        <v>6</v>
      </c>
      <c r="CV251" s="10">
        <v>3</v>
      </c>
      <c r="CW251" s="10">
        <v>3</v>
      </c>
      <c r="CX251" s="10">
        <v>6</v>
      </c>
      <c r="CY251" s="10">
        <v>6</v>
      </c>
      <c r="CZ251" s="10">
        <v>5</v>
      </c>
      <c r="DA251" s="10">
        <v>1</v>
      </c>
      <c r="DB251" s="10">
        <v>1</v>
      </c>
      <c r="DC251" s="10">
        <v>6</v>
      </c>
      <c r="DD251" s="10">
        <v>2</v>
      </c>
      <c r="DE251" s="10">
        <v>7</v>
      </c>
      <c r="DF251" s="10">
        <v>4</v>
      </c>
      <c r="DG251" s="10">
        <v>6</v>
      </c>
      <c r="DH251" s="10">
        <v>4</v>
      </c>
      <c r="DI251" s="10">
        <v>6</v>
      </c>
      <c r="DJ251" s="10">
        <v>6</v>
      </c>
      <c r="DK251" s="10">
        <v>2</v>
      </c>
      <c r="DL251" s="10">
        <v>3</v>
      </c>
      <c r="DM251" s="9" t="s">
        <v>154</v>
      </c>
      <c r="DN251" s="10">
        <v>1991</v>
      </c>
      <c r="DO251" s="9">
        <f t="shared" si="4"/>
        <v>30</v>
      </c>
      <c r="DP251" s="9" t="s">
        <v>155</v>
      </c>
      <c r="DQ251" s="9" t="s">
        <v>156</v>
      </c>
      <c r="DR251" s="9" t="s">
        <v>157</v>
      </c>
      <c r="DS251" s="9" t="s">
        <v>137</v>
      </c>
      <c r="DT251" s="9" t="s">
        <v>181</v>
      </c>
      <c r="DU251" s="9" t="s">
        <v>203</v>
      </c>
      <c r="DV251" s="9" t="str">
        <f>VLOOKUP(DU251,Metadata!$B$2:$C$7,2,FALSE)</f>
        <v>6+ years</v>
      </c>
    </row>
    <row r="252" spans="1:126">
      <c r="A252" s="13">
        <v>251</v>
      </c>
      <c r="B252" s="9" t="s">
        <v>135</v>
      </c>
      <c r="C252" s="9" t="str">
        <f>VLOOKUP(B252,Metadata!$M$2:$N$6,2,FALSE)</f>
        <v>Permanent Employee</v>
      </c>
      <c r="D252" s="9" t="s">
        <v>159</v>
      </c>
      <c r="E252" s="9" t="s">
        <v>137</v>
      </c>
      <c r="F252" s="9" t="s">
        <v>138</v>
      </c>
      <c r="G252" s="9" t="s">
        <v>140</v>
      </c>
      <c r="H252" s="9" t="str">
        <f>IF(G252="","",VLOOKUP(G252,Metadata!$J$2:$K$22,2,FALSE))</f>
        <v>Lisbon Metropolitan Area</v>
      </c>
      <c r="I252" s="9" t="s">
        <v>138</v>
      </c>
      <c r="J252" s="9" t="str">
        <f>IF(I252="","",VLOOKUP(I252,Metadata!$P$2:$Q$43,2,FALSE))</f>
        <v>Europe</v>
      </c>
      <c r="K252" s="9" t="str">
        <f t="shared" si="0"/>
        <v>Portugal</v>
      </c>
      <c r="L252" s="9" t="s">
        <v>140</v>
      </c>
      <c r="M252" s="9" t="str">
        <f>IF(L252="","",VLOOKUP(L252,Metadata!$J$2:$K$22,2,FALSE))</f>
        <v>Lisbon Metropolitan Area</v>
      </c>
      <c r="N252" s="9" t="s">
        <v>141</v>
      </c>
      <c r="O252" s="9" t="s">
        <v>137</v>
      </c>
      <c r="P252" s="9" t="s">
        <v>142</v>
      </c>
      <c r="Q252" s="10" t="str">
        <f t="shared" si="1"/>
        <v>Full Office Job</v>
      </c>
      <c r="R252" s="10">
        <v>4</v>
      </c>
      <c r="S252" s="9" t="s">
        <v>229</v>
      </c>
      <c r="T252" s="9" t="s">
        <v>137</v>
      </c>
      <c r="U252" s="9" t="str">
        <f>IF(S252&lt;&gt;"",S252,IF(T252&lt;&gt;"",VLOOKUP(T252,Metadata!$S$2:$T$228,2,FALSE),""))</f>
        <v>Project Manager</v>
      </c>
      <c r="V252" s="9" t="s">
        <v>207</v>
      </c>
      <c r="W252" s="9" t="s">
        <v>137</v>
      </c>
      <c r="X252" s="9" t="s">
        <v>145</v>
      </c>
      <c r="Y252" s="9" t="s">
        <v>137</v>
      </c>
      <c r="Z252" s="9" t="s">
        <v>218</v>
      </c>
      <c r="AA252" s="9" t="s">
        <v>137</v>
      </c>
      <c r="AB252" s="9" t="s">
        <v>137</v>
      </c>
      <c r="AC252" s="9" t="s">
        <v>147</v>
      </c>
      <c r="AD252" s="9"/>
      <c r="AE252" s="9" t="s">
        <v>194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 t="s">
        <v>198</v>
      </c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10"/>
      <c r="CB252" s="10" t="str">
        <f t="shared" si="5"/>
        <v/>
      </c>
      <c r="CC252" s="10"/>
      <c r="CD252" s="9" t="str">
        <f t="shared" si="2"/>
        <v/>
      </c>
      <c r="CE252" s="9" t="s">
        <v>151</v>
      </c>
      <c r="CF252" s="9" t="s">
        <v>225</v>
      </c>
      <c r="CG252" s="9">
        <f>IF(CF252="","",VLOOKUP(CF252,Metadata!$D$2:$H$20,2,FALSE))</f>
        <v>22500</v>
      </c>
      <c r="CH252" s="9">
        <f>IF(CF252="","",VLOOKUP(CF252,Metadata!$D$2:$H$20,4,FALSE))</f>
        <v>20000</v>
      </c>
      <c r="CI252" s="9">
        <f>IF(CF252="","",VLOOKUP(CF252,Metadata!$D$2:$H$20,5,FALSE))</f>
        <v>25000</v>
      </c>
      <c r="CJ252" s="9">
        <f t="shared" si="3"/>
        <v>22500</v>
      </c>
      <c r="CK252" s="9" t="s">
        <v>189</v>
      </c>
      <c r="CL252" s="10">
        <v>2</v>
      </c>
      <c r="CM252" s="10">
        <v>5</v>
      </c>
      <c r="CN252" s="10">
        <v>6</v>
      </c>
      <c r="CO252" s="10">
        <v>7</v>
      </c>
      <c r="CP252" s="10">
        <v>7</v>
      </c>
      <c r="CQ252" s="10">
        <v>7</v>
      </c>
      <c r="CR252" s="10">
        <v>4</v>
      </c>
      <c r="CS252" s="10">
        <v>5</v>
      </c>
      <c r="CT252" s="10">
        <v>4</v>
      </c>
      <c r="CU252" s="10">
        <v>3</v>
      </c>
      <c r="CV252" s="10">
        <v>5</v>
      </c>
      <c r="CW252" s="10">
        <v>6</v>
      </c>
      <c r="CX252" s="10">
        <v>6</v>
      </c>
      <c r="CY252" s="10">
        <v>5</v>
      </c>
      <c r="CZ252" s="10">
        <v>7</v>
      </c>
      <c r="DA252" s="10">
        <v>7</v>
      </c>
      <c r="DB252" s="10">
        <v>7</v>
      </c>
      <c r="DC252" s="10">
        <v>7</v>
      </c>
      <c r="DD252" s="10">
        <v>6</v>
      </c>
      <c r="DE252" s="10">
        <v>7</v>
      </c>
      <c r="DF252" s="10">
        <v>7</v>
      </c>
      <c r="DG252" s="10">
        <v>5</v>
      </c>
      <c r="DH252" s="10">
        <v>1</v>
      </c>
      <c r="DI252" s="10">
        <v>7</v>
      </c>
      <c r="DJ252" s="10">
        <v>3</v>
      </c>
      <c r="DK252" s="10">
        <v>7</v>
      </c>
      <c r="DL252" s="10">
        <v>5</v>
      </c>
      <c r="DM252" s="9" t="s">
        <v>154</v>
      </c>
      <c r="DN252" s="10">
        <v>1993</v>
      </c>
      <c r="DO252" s="9">
        <f t="shared" si="4"/>
        <v>28</v>
      </c>
      <c r="DP252" s="9" t="s">
        <v>222</v>
      </c>
      <c r="DQ252" s="9" t="s">
        <v>202</v>
      </c>
      <c r="DR252" s="9" t="s">
        <v>157</v>
      </c>
      <c r="DS252" s="9" t="s">
        <v>137</v>
      </c>
      <c r="DT252" s="9" t="s">
        <v>181</v>
      </c>
      <c r="DU252" s="9" t="s">
        <v>223</v>
      </c>
      <c r="DV252" s="9" t="str">
        <f>VLOOKUP(DU252,Metadata!$B$2:$C$7,2,FALSE)</f>
        <v>3 - 6 years</v>
      </c>
    </row>
    <row r="253" spans="1:126">
      <c r="A253" s="13">
        <v>252</v>
      </c>
      <c r="B253" s="9" t="s">
        <v>135</v>
      </c>
      <c r="C253" s="9" t="str">
        <f>VLOOKUP(B253,Metadata!$M$2:$N$6,2,FALSE)</f>
        <v>Permanent Employee</v>
      </c>
      <c r="D253" s="9" t="s">
        <v>159</v>
      </c>
      <c r="E253" s="9" t="s">
        <v>137</v>
      </c>
      <c r="F253" s="9" t="s">
        <v>138</v>
      </c>
      <c r="G253" s="9" t="s">
        <v>172</v>
      </c>
      <c r="H253" s="9" t="str">
        <f>IF(G253="","",VLOOKUP(G253,Metadata!$J$2:$K$22,2,FALSE))</f>
        <v>Porto Metropolitan Area</v>
      </c>
      <c r="I253" s="9" t="s">
        <v>138</v>
      </c>
      <c r="J253" s="9" t="str">
        <f>IF(I253="","",VLOOKUP(I253,Metadata!$P$2:$Q$43,2,FALSE))</f>
        <v>Europe</v>
      </c>
      <c r="K253" s="9" t="str">
        <f t="shared" si="0"/>
        <v>Portugal</v>
      </c>
      <c r="L253" s="9" t="s">
        <v>172</v>
      </c>
      <c r="M253" s="9" t="str">
        <f>IF(L253="","",VLOOKUP(L253,Metadata!$J$2:$K$22,2,FALSE))</f>
        <v>Porto Metropolitan Area</v>
      </c>
      <c r="N253" s="9" t="s">
        <v>141</v>
      </c>
      <c r="O253" s="9" t="s">
        <v>137</v>
      </c>
      <c r="P253" s="9" t="s">
        <v>191</v>
      </c>
      <c r="Q253" s="10" t="str">
        <f t="shared" si="1"/>
        <v>Remote Job (full or flexible)</v>
      </c>
      <c r="R253" s="10">
        <v>5</v>
      </c>
      <c r="S253" s="9" t="s">
        <v>192</v>
      </c>
      <c r="T253" s="9" t="s">
        <v>137</v>
      </c>
      <c r="U253" s="9" t="str">
        <f>IF(S253&lt;&gt;"",S253,IF(T253&lt;&gt;"",VLOOKUP(T253,Metadata!$S$2:$T$228,2,FALSE),""))</f>
        <v>Back-End Developer</v>
      </c>
      <c r="V253" s="9" t="s">
        <v>162</v>
      </c>
      <c r="W253" s="9" t="s">
        <v>137</v>
      </c>
      <c r="X253" s="9" t="s">
        <v>163</v>
      </c>
      <c r="Y253" s="9" t="s">
        <v>137</v>
      </c>
      <c r="Z253" s="9" t="s">
        <v>164</v>
      </c>
      <c r="AA253" s="9" t="s">
        <v>165</v>
      </c>
      <c r="AB253" s="9" t="s">
        <v>137</v>
      </c>
      <c r="AC253" s="9" t="s">
        <v>147</v>
      </c>
      <c r="AD253" s="9"/>
      <c r="AE253" s="9"/>
      <c r="AF253" s="9"/>
      <c r="AG253" s="9" t="s">
        <v>166</v>
      </c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 t="s">
        <v>178</v>
      </c>
      <c r="BB253" s="9"/>
      <c r="BC253" s="9"/>
      <c r="BD253" s="9"/>
      <c r="BE253" s="9"/>
      <c r="BF253" s="9"/>
      <c r="BG253" s="9"/>
      <c r="BH253" s="9"/>
      <c r="BI253" s="9"/>
      <c r="BJ253" s="9" t="s">
        <v>167</v>
      </c>
      <c r="BK253" s="9"/>
      <c r="BL253" s="9"/>
      <c r="BM253" s="9"/>
      <c r="BN253" s="9"/>
      <c r="BO253" s="9"/>
      <c r="BP253" s="9" t="s">
        <v>179</v>
      </c>
      <c r="BQ253" s="9"/>
      <c r="BR253" s="9" t="s">
        <v>247</v>
      </c>
      <c r="BS253" s="9" t="s">
        <v>200</v>
      </c>
      <c r="BT253" s="9"/>
      <c r="BU253" s="9"/>
      <c r="BV253" s="9"/>
      <c r="BW253" s="9"/>
      <c r="BX253" s="9"/>
      <c r="BY253" s="9"/>
      <c r="BZ253" s="9" t="s">
        <v>388</v>
      </c>
      <c r="CA253" s="10"/>
      <c r="CB253" s="10" t="str">
        <f t="shared" si="5"/>
        <v/>
      </c>
      <c r="CC253" s="10"/>
      <c r="CD253" s="9" t="str">
        <f t="shared" si="2"/>
        <v/>
      </c>
      <c r="CE253" s="9" t="s">
        <v>232</v>
      </c>
      <c r="CF253" s="9" t="s">
        <v>225</v>
      </c>
      <c r="CG253" s="9">
        <f>IF(CF253="","",VLOOKUP(CF253,Metadata!$D$2:$H$20,2,FALSE))</f>
        <v>22500</v>
      </c>
      <c r="CH253" s="9">
        <f>IF(CF253="","",VLOOKUP(CF253,Metadata!$D$2:$H$20,4,FALSE))</f>
        <v>20000</v>
      </c>
      <c r="CI253" s="9">
        <f>IF(CF253="","",VLOOKUP(CF253,Metadata!$D$2:$H$20,5,FALSE))</f>
        <v>25000</v>
      </c>
      <c r="CJ253" s="9">
        <f t="shared" si="3"/>
        <v>22500</v>
      </c>
      <c r="CK253" s="9" t="s">
        <v>277</v>
      </c>
      <c r="CL253" s="10">
        <v>4</v>
      </c>
      <c r="CM253" s="10">
        <v>3</v>
      </c>
      <c r="CN253" s="10">
        <v>7</v>
      </c>
      <c r="CO253" s="10">
        <v>6</v>
      </c>
      <c r="CP253" s="10">
        <v>4</v>
      </c>
      <c r="CQ253" s="10">
        <v>6</v>
      </c>
      <c r="CR253" s="10">
        <v>6</v>
      </c>
      <c r="CS253" s="10">
        <v>6</v>
      </c>
      <c r="CT253" s="10">
        <v>7</v>
      </c>
      <c r="CU253" s="10">
        <v>6</v>
      </c>
      <c r="CV253" s="10">
        <v>7</v>
      </c>
      <c r="CW253" s="10">
        <v>4</v>
      </c>
      <c r="CX253" s="10">
        <v>5</v>
      </c>
      <c r="CY253" s="10">
        <v>7</v>
      </c>
      <c r="CZ253" s="10">
        <v>6</v>
      </c>
      <c r="DA253" s="10">
        <v>4</v>
      </c>
      <c r="DB253" s="10">
        <v>2</v>
      </c>
      <c r="DC253" s="10">
        <v>5</v>
      </c>
      <c r="DD253" s="10">
        <v>3</v>
      </c>
      <c r="DE253" s="10">
        <v>6</v>
      </c>
      <c r="DF253" s="10">
        <v>3</v>
      </c>
      <c r="DG253" s="10">
        <v>5</v>
      </c>
      <c r="DH253" s="10">
        <v>4</v>
      </c>
      <c r="DI253" s="10">
        <v>6</v>
      </c>
      <c r="DJ253" s="10">
        <v>2</v>
      </c>
      <c r="DK253" s="10">
        <v>4</v>
      </c>
      <c r="DL253" s="10">
        <v>4</v>
      </c>
      <c r="DM253" s="9" t="s">
        <v>154</v>
      </c>
      <c r="DN253" s="10">
        <v>1993</v>
      </c>
      <c r="DO253" s="9">
        <f t="shared" si="4"/>
        <v>28</v>
      </c>
      <c r="DP253" s="9" t="s">
        <v>155</v>
      </c>
      <c r="DQ253" s="9" t="s">
        <v>202</v>
      </c>
      <c r="DR253" s="9" t="s">
        <v>157</v>
      </c>
      <c r="DS253" s="9" t="s">
        <v>137</v>
      </c>
      <c r="DT253" s="9" t="s">
        <v>181</v>
      </c>
      <c r="DU253" s="9" t="s">
        <v>223</v>
      </c>
      <c r="DV253" s="9" t="str">
        <f>VLOOKUP(DU253,Metadata!$B$2:$C$7,2,FALSE)</f>
        <v>3 - 6 years</v>
      </c>
    </row>
    <row r="254" spans="1:126">
      <c r="A254" s="13">
        <v>253</v>
      </c>
      <c r="B254" s="9" t="s">
        <v>135</v>
      </c>
      <c r="C254" s="9" t="str">
        <f>VLOOKUP(B254,Metadata!$M$2:$N$6,2,FALSE)</f>
        <v>Permanent Employee</v>
      </c>
      <c r="D254" s="9" t="s">
        <v>159</v>
      </c>
      <c r="E254" s="9" t="s">
        <v>137</v>
      </c>
      <c r="F254" s="9" t="s">
        <v>138</v>
      </c>
      <c r="G254" s="9" t="s">
        <v>172</v>
      </c>
      <c r="H254" s="9" t="str">
        <f>IF(G254="","",VLOOKUP(G254,Metadata!$J$2:$K$22,2,FALSE))</f>
        <v>Porto Metropolitan Area</v>
      </c>
      <c r="I254" s="9" t="s">
        <v>138</v>
      </c>
      <c r="J254" s="9" t="str">
        <f>IF(I254="","",VLOOKUP(I254,Metadata!$P$2:$Q$43,2,FALSE))</f>
        <v>Europe</v>
      </c>
      <c r="K254" s="9" t="str">
        <f t="shared" si="0"/>
        <v>Portugal</v>
      </c>
      <c r="L254" s="9" t="s">
        <v>172</v>
      </c>
      <c r="M254" s="9" t="str">
        <f>IF(L254="","",VLOOKUP(L254,Metadata!$J$2:$K$22,2,FALSE))</f>
        <v>Porto Metropolitan Area</v>
      </c>
      <c r="N254" s="9" t="s">
        <v>214</v>
      </c>
      <c r="O254" s="9" t="s">
        <v>278</v>
      </c>
      <c r="P254" s="9" t="s">
        <v>142</v>
      </c>
      <c r="Q254" s="10" t="str">
        <f t="shared" si="1"/>
        <v>Full Office Job</v>
      </c>
      <c r="R254" s="10">
        <v>6</v>
      </c>
      <c r="S254" s="9" t="s">
        <v>161</v>
      </c>
      <c r="T254" s="9" t="s">
        <v>137</v>
      </c>
      <c r="U254" s="9" t="str">
        <f>IF(S254&lt;&gt;"",S254,IF(T254&lt;&gt;"",VLOOKUP(T254,Metadata!$S$2:$T$228,2,FALSE),""))</f>
        <v>Full-Stack Developer</v>
      </c>
      <c r="V254" s="9" t="s">
        <v>162</v>
      </c>
      <c r="W254" s="9" t="s">
        <v>137</v>
      </c>
      <c r="X254" s="9" t="s">
        <v>163</v>
      </c>
      <c r="Y254" s="9" t="s">
        <v>137</v>
      </c>
      <c r="Z254" s="9" t="s">
        <v>262</v>
      </c>
      <c r="AA254" s="9" t="s">
        <v>165</v>
      </c>
      <c r="AB254" s="9" t="s">
        <v>137</v>
      </c>
      <c r="AC254" s="9" t="s">
        <v>147</v>
      </c>
      <c r="AD254" s="9"/>
      <c r="AE254" s="9" t="s">
        <v>194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 t="s">
        <v>178</v>
      </c>
      <c r="BB254" s="9"/>
      <c r="BC254" s="9"/>
      <c r="BD254" s="9"/>
      <c r="BE254" s="9"/>
      <c r="BF254" s="9"/>
      <c r="BG254" s="9"/>
      <c r="BH254" s="9"/>
      <c r="BI254" s="9" t="s">
        <v>389</v>
      </c>
      <c r="BJ254" s="9" t="s">
        <v>167</v>
      </c>
      <c r="BK254" s="9" t="s">
        <v>198</v>
      </c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10"/>
      <c r="CB254" s="10" t="str">
        <f t="shared" si="5"/>
        <v/>
      </c>
      <c r="CC254" s="10"/>
      <c r="CD254" s="9" t="str">
        <f t="shared" si="2"/>
        <v/>
      </c>
      <c r="CE254" s="9" t="s">
        <v>168</v>
      </c>
      <c r="CF254" s="9" t="s">
        <v>188</v>
      </c>
      <c r="CG254" s="9">
        <f>IF(CF254="","",VLOOKUP(CF254,Metadata!$D$2:$H$20,2,FALSE))</f>
        <v>17500</v>
      </c>
      <c r="CH254" s="9">
        <f>IF(CF254="","",VLOOKUP(CF254,Metadata!$D$2:$H$20,4,FALSE))</f>
        <v>15000</v>
      </c>
      <c r="CI254" s="9">
        <f>IF(CF254="","",VLOOKUP(CF254,Metadata!$D$2:$H$20,5,FALSE))</f>
        <v>20000</v>
      </c>
      <c r="CJ254" s="9">
        <f t="shared" si="3"/>
        <v>17500</v>
      </c>
      <c r="CK254" s="9" t="s">
        <v>189</v>
      </c>
      <c r="CL254" s="10">
        <v>5</v>
      </c>
      <c r="CM254" s="10">
        <v>1</v>
      </c>
      <c r="CN254" s="10">
        <v>5</v>
      </c>
      <c r="CO254" s="10">
        <v>6</v>
      </c>
      <c r="CP254" s="10">
        <v>5</v>
      </c>
      <c r="CQ254" s="10">
        <v>6</v>
      </c>
      <c r="CR254" s="10">
        <v>5</v>
      </c>
      <c r="CS254" s="10">
        <v>5</v>
      </c>
      <c r="CT254" s="10">
        <v>3</v>
      </c>
      <c r="CU254" s="10">
        <v>5</v>
      </c>
      <c r="CV254" s="10">
        <v>4</v>
      </c>
      <c r="CW254" s="10">
        <v>3</v>
      </c>
      <c r="CX254" s="10">
        <v>3</v>
      </c>
      <c r="CY254" s="10">
        <v>4</v>
      </c>
      <c r="CZ254" s="10">
        <v>4</v>
      </c>
      <c r="DA254" s="10">
        <v>5</v>
      </c>
      <c r="DB254" s="10">
        <v>5</v>
      </c>
      <c r="DC254" s="10">
        <v>7</v>
      </c>
      <c r="DD254" s="10">
        <v>1</v>
      </c>
      <c r="DE254" s="10">
        <v>5</v>
      </c>
      <c r="DF254" s="10">
        <v>2</v>
      </c>
      <c r="DG254" s="10">
        <v>3</v>
      </c>
      <c r="DH254" s="10">
        <v>4</v>
      </c>
      <c r="DI254" s="10">
        <v>4</v>
      </c>
      <c r="DJ254" s="10">
        <v>3</v>
      </c>
      <c r="DK254" s="10">
        <v>3</v>
      </c>
      <c r="DL254" s="10">
        <v>4</v>
      </c>
      <c r="DM254" s="9" t="s">
        <v>154</v>
      </c>
      <c r="DN254" s="10">
        <v>1998</v>
      </c>
      <c r="DO254" s="9">
        <f t="shared" si="4"/>
        <v>23</v>
      </c>
      <c r="DP254" s="9" t="s">
        <v>155</v>
      </c>
      <c r="DQ254" s="9" t="s">
        <v>202</v>
      </c>
      <c r="DR254" s="9" t="s">
        <v>157</v>
      </c>
      <c r="DS254" s="9" t="s">
        <v>137</v>
      </c>
      <c r="DT254" s="9" t="s">
        <v>181</v>
      </c>
      <c r="DU254" s="9" t="s">
        <v>168</v>
      </c>
      <c r="DV254" s="9" t="str">
        <f>VLOOKUP(DU254,Metadata!$B$2:$C$7,2,FALSE)</f>
        <v>0 - 3 years</v>
      </c>
    </row>
    <row r="255" spans="1:126">
      <c r="A255" s="13">
        <v>254</v>
      </c>
      <c r="B255" s="9" t="s">
        <v>135</v>
      </c>
      <c r="C255" s="9" t="str">
        <f>VLOOKUP(B255,Metadata!$M$2:$N$6,2,FALSE)</f>
        <v>Permanent Employee</v>
      </c>
      <c r="D255" s="9" t="s">
        <v>159</v>
      </c>
      <c r="E255" s="9" t="s">
        <v>137</v>
      </c>
      <c r="F255" s="9" t="s">
        <v>138</v>
      </c>
      <c r="G255" s="9" t="s">
        <v>140</v>
      </c>
      <c r="H255" s="9" t="str">
        <f>IF(G255="","",VLOOKUP(G255,Metadata!$J$2:$K$22,2,FALSE))</f>
        <v>Lisbon Metropolitan Area</v>
      </c>
      <c r="I255" s="9" t="s">
        <v>255</v>
      </c>
      <c r="J255" s="9" t="str">
        <f>IF(I255="","",VLOOKUP(I255,Metadata!$P$2:$Q$43,2,FALSE))</f>
        <v>Europe</v>
      </c>
      <c r="K255" s="9" t="str">
        <f t="shared" si="0"/>
        <v>International</v>
      </c>
      <c r="L255" s="9" t="s">
        <v>137</v>
      </c>
      <c r="M255" s="9" t="str">
        <f>IF(L255="","",VLOOKUP(L255,Metadata!$J$2:$K$22,2,FALSE))</f>
        <v/>
      </c>
      <c r="N255" s="9" t="s">
        <v>141</v>
      </c>
      <c r="O255" s="9" t="s">
        <v>137</v>
      </c>
      <c r="P255" s="9" t="s">
        <v>191</v>
      </c>
      <c r="Q255" s="10" t="str">
        <f t="shared" si="1"/>
        <v>Remote Job (full or flexible)</v>
      </c>
      <c r="R255" s="10">
        <v>5</v>
      </c>
      <c r="S255" s="9" t="s">
        <v>192</v>
      </c>
      <c r="T255" s="9" t="s">
        <v>137</v>
      </c>
      <c r="U255" s="9" t="str">
        <f>IF(S255&lt;&gt;"",S255,IF(T255&lt;&gt;"",VLOOKUP(T255,Metadata!$S$2:$T$228,2,FALSE),""))</f>
        <v>Back-End Developer</v>
      </c>
      <c r="V255" s="9" t="s">
        <v>137</v>
      </c>
      <c r="W255" s="9" t="s">
        <v>137</v>
      </c>
      <c r="X255" s="9" t="s">
        <v>175</v>
      </c>
      <c r="Y255" s="9" t="s">
        <v>137</v>
      </c>
      <c r="Z255" s="9" t="s">
        <v>262</v>
      </c>
      <c r="AA255" s="9" t="s">
        <v>137</v>
      </c>
      <c r="AB255" s="9" t="s">
        <v>137</v>
      </c>
      <c r="AC255" s="9" t="s">
        <v>147</v>
      </c>
      <c r="AD255" s="9" t="s">
        <v>148</v>
      </c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 t="s">
        <v>284</v>
      </c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 t="s">
        <v>219</v>
      </c>
      <c r="BR255" s="9"/>
      <c r="BS255" s="9"/>
      <c r="BT255" s="9"/>
      <c r="BU255" s="9"/>
      <c r="BV255" s="9"/>
      <c r="BW255" s="9"/>
      <c r="BX255" s="9"/>
      <c r="BY255" s="9"/>
      <c r="BZ255" s="9"/>
      <c r="CA255" s="10"/>
      <c r="CB255" s="10" t="str">
        <f t="shared" si="5"/>
        <v/>
      </c>
      <c r="CC255" s="10"/>
      <c r="CD255" s="9" t="str">
        <f t="shared" si="2"/>
        <v/>
      </c>
      <c r="CE255" s="9" t="s">
        <v>168</v>
      </c>
      <c r="CF255" s="9" t="s">
        <v>293</v>
      </c>
      <c r="CG255" s="9">
        <f>IF(CF255="","",VLOOKUP(CF255,Metadata!$D$2:$H$20,2,FALSE))</f>
        <v>52500</v>
      </c>
      <c r="CH255" s="9">
        <f>IF(CF255="","",VLOOKUP(CF255,Metadata!$D$2:$H$20,4,FALSE))</f>
        <v>50000</v>
      </c>
      <c r="CI255" s="9">
        <f>IF(CF255="","",VLOOKUP(CF255,Metadata!$D$2:$H$20,5,FALSE))</f>
        <v>55000</v>
      </c>
      <c r="CJ255" s="9">
        <f t="shared" si="3"/>
        <v>52500</v>
      </c>
      <c r="CK255" s="9" t="s">
        <v>153</v>
      </c>
      <c r="CL255" s="10">
        <v>4</v>
      </c>
      <c r="CM255" s="10">
        <v>1</v>
      </c>
      <c r="CN255" s="10">
        <v>7</v>
      </c>
      <c r="CO255" s="10">
        <v>7</v>
      </c>
      <c r="CP255" s="10">
        <v>6</v>
      </c>
      <c r="CQ255" s="10">
        <v>6</v>
      </c>
      <c r="CR255" s="10">
        <v>6</v>
      </c>
      <c r="CS255" s="10">
        <v>6</v>
      </c>
      <c r="CT255" s="10">
        <v>6</v>
      </c>
      <c r="CU255" s="10">
        <v>7</v>
      </c>
      <c r="CV255" s="10">
        <v>5</v>
      </c>
      <c r="CW255" s="10">
        <v>5</v>
      </c>
      <c r="CX255" s="10">
        <v>5</v>
      </c>
      <c r="CY255" s="10">
        <v>7</v>
      </c>
      <c r="CZ255" s="10">
        <v>7</v>
      </c>
      <c r="DA255" s="10">
        <v>5</v>
      </c>
      <c r="DB255" s="10">
        <v>5</v>
      </c>
      <c r="DC255" s="10">
        <v>7</v>
      </c>
      <c r="DD255" s="10">
        <v>5</v>
      </c>
      <c r="DE255" s="10">
        <v>5</v>
      </c>
      <c r="DF255" s="10">
        <v>5</v>
      </c>
      <c r="DG255" s="10">
        <v>6</v>
      </c>
      <c r="DH255" s="10">
        <v>4</v>
      </c>
      <c r="DI255" s="10">
        <v>6</v>
      </c>
      <c r="DJ255" s="10">
        <v>5</v>
      </c>
      <c r="DK255" s="10">
        <v>5</v>
      </c>
      <c r="DL255" s="10">
        <v>4</v>
      </c>
      <c r="DM255" s="9" t="s">
        <v>296</v>
      </c>
      <c r="DN255" s="10">
        <v>1985</v>
      </c>
      <c r="DO255" s="9">
        <f t="shared" si="4"/>
        <v>36</v>
      </c>
      <c r="DP255" s="9" t="s">
        <v>155</v>
      </c>
      <c r="DQ255" s="9" t="s">
        <v>156</v>
      </c>
      <c r="DR255" s="9" t="s">
        <v>157</v>
      </c>
      <c r="DS255" s="9" t="s">
        <v>137</v>
      </c>
      <c r="DT255" s="9" t="s">
        <v>181</v>
      </c>
      <c r="DU255" s="9" t="s">
        <v>158</v>
      </c>
      <c r="DV255" s="9" t="str">
        <f>VLOOKUP(DU255,Metadata!$B$2:$C$7,2,FALSE)</f>
        <v>6+ years</v>
      </c>
    </row>
    <row r="256" spans="1:126">
      <c r="A256" s="13">
        <v>255</v>
      </c>
      <c r="B256" s="9" t="s">
        <v>135</v>
      </c>
      <c r="C256" s="9" t="str">
        <f>VLOOKUP(B256,Metadata!$M$2:$N$6,2,FALSE)</f>
        <v>Permanent Employee</v>
      </c>
      <c r="D256" s="9" t="s">
        <v>136</v>
      </c>
      <c r="E256" s="9" t="s">
        <v>137</v>
      </c>
      <c r="F256" s="9" t="s">
        <v>138</v>
      </c>
      <c r="G256" s="9" t="s">
        <v>140</v>
      </c>
      <c r="H256" s="9" t="str">
        <f>IF(G256="","",VLOOKUP(G256,Metadata!$J$2:$K$22,2,FALSE))</f>
        <v>Lisbon Metropolitan Area</v>
      </c>
      <c r="I256" s="9" t="s">
        <v>138</v>
      </c>
      <c r="J256" s="9" t="str">
        <f>IF(I256="","",VLOOKUP(I256,Metadata!$P$2:$Q$43,2,FALSE))</f>
        <v>Europe</v>
      </c>
      <c r="K256" s="9" t="str">
        <f t="shared" si="0"/>
        <v>Portugal</v>
      </c>
      <c r="L256" s="9" t="s">
        <v>140</v>
      </c>
      <c r="M256" s="9" t="str">
        <f>IF(L256="","",VLOOKUP(L256,Metadata!$J$2:$K$22,2,FALSE))</f>
        <v>Lisbon Metropolitan Area</v>
      </c>
      <c r="N256" s="9" t="s">
        <v>141</v>
      </c>
      <c r="O256" s="9" t="s">
        <v>137</v>
      </c>
      <c r="P256" s="9" t="s">
        <v>191</v>
      </c>
      <c r="Q256" s="10" t="str">
        <f t="shared" si="1"/>
        <v>Remote Job (full or flexible)</v>
      </c>
      <c r="R256" s="10">
        <v>7</v>
      </c>
      <c r="S256" s="9" t="s">
        <v>161</v>
      </c>
      <c r="T256" s="9" t="s">
        <v>137</v>
      </c>
      <c r="U256" s="9" t="str">
        <f>IF(S256&lt;&gt;"",S256,IF(T256&lt;&gt;"",VLOOKUP(T256,Metadata!$S$2:$T$228,2,FALSE),""))</f>
        <v>Full-Stack Developer</v>
      </c>
      <c r="V256" s="9" t="s">
        <v>256</v>
      </c>
      <c r="W256" s="9" t="s">
        <v>137</v>
      </c>
      <c r="X256" s="9" t="s">
        <v>163</v>
      </c>
      <c r="Y256" s="9" t="s">
        <v>137</v>
      </c>
      <c r="Z256" s="9" t="s">
        <v>164</v>
      </c>
      <c r="AA256" s="9" t="s">
        <v>165</v>
      </c>
      <c r="AB256" s="9" t="s">
        <v>137</v>
      </c>
      <c r="AC256" s="9" t="s">
        <v>147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 t="s">
        <v>195</v>
      </c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 t="s">
        <v>178</v>
      </c>
      <c r="BB256" s="9"/>
      <c r="BC256" s="9"/>
      <c r="BD256" s="9"/>
      <c r="BE256" s="9"/>
      <c r="BF256" s="9"/>
      <c r="BG256" s="9"/>
      <c r="BH256" s="9"/>
      <c r="BI256" s="9"/>
      <c r="BJ256" s="9" t="s">
        <v>167</v>
      </c>
      <c r="BK256" s="9" t="s">
        <v>198</v>
      </c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10"/>
      <c r="CB256" s="10" t="str">
        <f t="shared" si="5"/>
        <v/>
      </c>
      <c r="CC256" s="10"/>
      <c r="CD256" s="9" t="str">
        <f t="shared" si="2"/>
        <v/>
      </c>
      <c r="CE256" s="9" t="s">
        <v>151</v>
      </c>
      <c r="CF256" s="9" t="s">
        <v>220</v>
      </c>
      <c r="CG256" s="9">
        <f>IF(CF256="","",VLOOKUP(CF256,Metadata!$D$2:$H$20,2,FALSE))</f>
        <v>27500</v>
      </c>
      <c r="CH256" s="9">
        <f>IF(CF256="","",VLOOKUP(CF256,Metadata!$D$2:$H$20,4,FALSE))</f>
        <v>25000</v>
      </c>
      <c r="CI256" s="9">
        <f>IF(CF256="","",VLOOKUP(CF256,Metadata!$D$2:$H$20,5,FALSE))</f>
        <v>30000</v>
      </c>
      <c r="CJ256" s="9">
        <f t="shared" si="3"/>
        <v>27500</v>
      </c>
      <c r="CK256" s="9" t="s">
        <v>153</v>
      </c>
      <c r="CL256" s="10">
        <v>5</v>
      </c>
      <c r="CM256" s="10">
        <v>1</v>
      </c>
      <c r="CN256" s="10">
        <v>5</v>
      </c>
      <c r="CO256" s="10">
        <v>4</v>
      </c>
      <c r="CP256" s="10">
        <v>1</v>
      </c>
      <c r="CQ256" s="10">
        <v>5</v>
      </c>
      <c r="CR256" s="10">
        <v>7</v>
      </c>
      <c r="CS256" s="10">
        <v>7</v>
      </c>
      <c r="CT256" s="10">
        <v>5</v>
      </c>
      <c r="CU256" s="10">
        <v>6</v>
      </c>
      <c r="CV256" s="10">
        <v>4</v>
      </c>
      <c r="CW256" s="10">
        <v>7</v>
      </c>
      <c r="CX256" s="10">
        <v>7</v>
      </c>
      <c r="CY256" s="10">
        <v>7</v>
      </c>
      <c r="CZ256" s="10">
        <v>7</v>
      </c>
      <c r="DA256" s="10">
        <v>2</v>
      </c>
      <c r="DB256" s="10">
        <v>1</v>
      </c>
      <c r="DC256" s="10">
        <v>1</v>
      </c>
      <c r="DD256" s="10">
        <v>1</v>
      </c>
      <c r="DE256" s="10">
        <v>7</v>
      </c>
      <c r="DF256" s="10">
        <v>7</v>
      </c>
      <c r="DG256" s="10">
        <v>7</v>
      </c>
      <c r="DH256" s="10">
        <v>1</v>
      </c>
      <c r="DI256" s="10">
        <v>7</v>
      </c>
      <c r="DJ256" s="10">
        <v>7</v>
      </c>
      <c r="DK256" s="10">
        <v>7</v>
      </c>
      <c r="DL256" s="10">
        <v>7</v>
      </c>
      <c r="DM256" s="9" t="s">
        <v>154</v>
      </c>
      <c r="DN256" s="10">
        <v>1985</v>
      </c>
      <c r="DO256" s="9">
        <f t="shared" si="4"/>
        <v>36</v>
      </c>
      <c r="DP256" s="9" t="s">
        <v>155</v>
      </c>
      <c r="DQ256" s="9" t="s">
        <v>227</v>
      </c>
      <c r="DR256" s="9" t="s">
        <v>157</v>
      </c>
      <c r="DS256" s="9" t="s">
        <v>137</v>
      </c>
      <c r="DT256" s="9" t="s">
        <v>181</v>
      </c>
      <c r="DU256" s="9" t="s">
        <v>158</v>
      </c>
      <c r="DV256" s="9" t="str">
        <f>VLOOKUP(DU256,Metadata!$B$2:$C$7,2,FALSE)</f>
        <v>6+ years</v>
      </c>
    </row>
    <row r="257" spans="1:126">
      <c r="A257" s="13">
        <v>256</v>
      </c>
      <c r="B257" s="9" t="s">
        <v>135</v>
      </c>
      <c r="C257" s="9" t="str">
        <f>VLOOKUP(B257,Metadata!$M$2:$N$6,2,FALSE)</f>
        <v>Permanent Employee</v>
      </c>
      <c r="D257" s="9" t="s">
        <v>159</v>
      </c>
      <c r="E257" s="9" t="s">
        <v>137</v>
      </c>
      <c r="F257" s="9" t="s">
        <v>138</v>
      </c>
      <c r="G257" s="9" t="s">
        <v>172</v>
      </c>
      <c r="H257" s="9" t="str">
        <f>IF(G257="","",VLOOKUP(G257,Metadata!$J$2:$K$22,2,FALSE))</f>
        <v>Porto Metropolitan Area</v>
      </c>
      <c r="I257" s="9" t="s">
        <v>138</v>
      </c>
      <c r="J257" s="9" t="str">
        <f>IF(I257="","",VLOOKUP(I257,Metadata!$P$2:$Q$43,2,FALSE))</f>
        <v>Europe</v>
      </c>
      <c r="K257" s="9" t="str">
        <f t="shared" si="0"/>
        <v>Portugal</v>
      </c>
      <c r="L257" s="9" t="s">
        <v>172</v>
      </c>
      <c r="M257" s="9" t="str">
        <f>IF(L257="","",VLOOKUP(L257,Metadata!$J$2:$K$22,2,FALSE))</f>
        <v>Porto Metropolitan Area</v>
      </c>
      <c r="N257" s="9" t="s">
        <v>141</v>
      </c>
      <c r="O257" s="9" t="s">
        <v>137</v>
      </c>
      <c r="P257" s="9" t="s">
        <v>142</v>
      </c>
      <c r="Q257" s="10" t="str">
        <f t="shared" si="1"/>
        <v>Full Office Job</v>
      </c>
      <c r="R257" s="10">
        <v>5</v>
      </c>
      <c r="S257" s="9" t="s">
        <v>161</v>
      </c>
      <c r="T257" s="9" t="s">
        <v>137</v>
      </c>
      <c r="U257" s="9" t="str">
        <f>IF(S257&lt;&gt;"",S257,IF(T257&lt;&gt;"",VLOOKUP(T257,Metadata!$S$2:$T$228,2,FALSE),""))</f>
        <v>Full-Stack Developer</v>
      </c>
      <c r="V257" s="9" t="s">
        <v>162</v>
      </c>
      <c r="W257" s="9" t="s">
        <v>137</v>
      </c>
      <c r="X257" s="9" t="s">
        <v>163</v>
      </c>
      <c r="Y257" s="9" t="s">
        <v>137</v>
      </c>
      <c r="Z257" s="9" t="s">
        <v>262</v>
      </c>
      <c r="AA257" s="9" t="s">
        <v>165</v>
      </c>
      <c r="AB257" s="9" t="s">
        <v>253</v>
      </c>
      <c r="AC257" s="9" t="s">
        <v>147</v>
      </c>
      <c r="AD257" s="9"/>
      <c r="AE257" s="9"/>
      <c r="AF257" s="9"/>
      <c r="AG257" s="9" t="s">
        <v>166</v>
      </c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 t="s">
        <v>178</v>
      </c>
      <c r="BB257" s="9"/>
      <c r="BC257" s="9"/>
      <c r="BD257" s="9"/>
      <c r="BE257" s="9"/>
      <c r="BF257" s="9"/>
      <c r="BG257" s="9"/>
      <c r="BH257" s="9"/>
      <c r="BI257" s="9"/>
      <c r="BJ257" s="9" t="s">
        <v>167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10"/>
      <c r="CB257" s="10" t="str">
        <f t="shared" si="5"/>
        <v/>
      </c>
      <c r="CC257" s="10"/>
      <c r="CD257" s="9" t="str">
        <f t="shared" si="2"/>
        <v/>
      </c>
      <c r="CE257" s="9" t="s">
        <v>168</v>
      </c>
      <c r="CF257" s="9" t="s">
        <v>188</v>
      </c>
      <c r="CG257" s="9">
        <f>IF(CF257="","",VLOOKUP(CF257,Metadata!$D$2:$H$20,2,FALSE))</f>
        <v>17500</v>
      </c>
      <c r="CH257" s="9">
        <f>IF(CF257="","",VLOOKUP(CF257,Metadata!$D$2:$H$20,4,FALSE))</f>
        <v>15000</v>
      </c>
      <c r="CI257" s="9">
        <f>IF(CF257="","",VLOOKUP(CF257,Metadata!$D$2:$H$20,5,FALSE))</f>
        <v>20000</v>
      </c>
      <c r="CJ257" s="9">
        <f t="shared" si="3"/>
        <v>17500</v>
      </c>
      <c r="CK257" s="9" t="s">
        <v>221</v>
      </c>
      <c r="CL257" s="10">
        <v>2</v>
      </c>
      <c r="CM257" s="10">
        <v>3</v>
      </c>
      <c r="CN257" s="10">
        <v>5</v>
      </c>
      <c r="CO257" s="10">
        <v>6</v>
      </c>
      <c r="CP257" s="10">
        <v>6</v>
      </c>
      <c r="CQ257" s="10">
        <v>6</v>
      </c>
      <c r="CR257" s="10">
        <v>4</v>
      </c>
      <c r="CS257" s="10">
        <v>3</v>
      </c>
      <c r="CT257" s="10">
        <v>6</v>
      </c>
      <c r="CU257" s="10">
        <v>3</v>
      </c>
      <c r="CV257" s="10">
        <v>4</v>
      </c>
      <c r="CW257" s="10">
        <v>3</v>
      </c>
      <c r="CX257" s="10">
        <v>3</v>
      </c>
      <c r="CY257" s="10">
        <v>4</v>
      </c>
      <c r="CZ257" s="10">
        <v>6</v>
      </c>
      <c r="DA257" s="10">
        <v>4</v>
      </c>
      <c r="DB257" s="10">
        <v>4</v>
      </c>
      <c r="DC257" s="10">
        <v>4</v>
      </c>
      <c r="DD257" s="10">
        <v>4</v>
      </c>
      <c r="DE257" s="10">
        <v>4</v>
      </c>
      <c r="DF257" s="10">
        <v>5</v>
      </c>
      <c r="DG257" s="10">
        <v>6</v>
      </c>
      <c r="DH257" s="10">
        <v>4</v>
      </c>
      <c r="DI257" s="10">
        <v>4</v>
      </c>
      <c r="DJ257" s="10">
        <v>6</v>
      </c>
      <c r="DK257" s="10">
        <v>6</v>
      </c>
      <c r="DL257" s="10">
        <v>4</v>
      </c>
      <c r="DM257" s="9" t="s">
        <v>154</v>
      </c>
      <c r="DN257" s="10">
        <v>1975</v>
      </c>
      <c r="DO257" s="9">
        <f t="shared" si="4"/>
        <v>46</v>
      </c>
      <c r="DP257" s="9" t="s">
        <v>155</v>
      </c>
      <c r="DQ257" s="9" t="s">
        <v>202</v>
      </c>
      <c r="DR257" s="9" t="s">
        <v>157</v>
      </c>
      <c r="DS257" s="9" t="s">
        <v>137</v>
      </c>
      <c r="DT257" s="9" t="s">
        <v>181</v>
      </c>
      <c r="DU257" s="9" t="s">
        <v>168</v>
      </c>
      <c r="DV257" s="9" t="str">
        <f>VLOOKUP(DU257,Metadata!$B$2:$C$7,2,FALSE)</f>
        <v>0 - 3 years</v>
      </c>
    </row>
    <row r="258" spans="1:126">
      <c r="A258" s="13">
        <v>257</v>
      </c>
      <c r="B258" s="9" t="s">
        <v>135</v>
      </c>
      <c r="C258" s="9" t="str">
        <f>VLOOKUP(B258,Metadata!$M$2:$N$6,2,FALSE)</f>
        <v>Permanent Employee</v>
      </c>
      <c r="D258" s="9" t="s">
        <v>159</v>
      </c>
      <c r="E258" s="9" t="s">
        <v>137</v>
      </c>
      <c r="F258" s="9" t="s">
        <v>138</v>
      </c>
      <c r="G258" s="9" t="s">
        <v>172</v>
      </c>
      <c r="H258" s="9" t="str">
        <f>IF(G258="","",VLOOKUP(G258,Metadata!$J$2:$K$22,2,FALSE))</f>
        <v>Porto Metropolitan Area</v>
      </c>
      <c r="I258" s="9" t="s">
        <v>255</v>
      </c>
      <c r="J258" s="9" t="str">
        <f>IF(I258="","",VLOOKUP(I258,Metadata!$P$2:$Q$43,2,FALSE))</f>
        <v>Europe</v>
      </c>
      <c r="K258" s="9" t="str">
        <f t="shared" si="0"/>
        <v>International</v>
      </c>
      <c r="L258" s="9" t="s">
        <v>137</v>
      </c>
      <c r="M258" s="9" t="str">
        <f>IF(L258="","",VLOOKUP(L258,Metadata!$J$2:$K$22,2,FALSE))</f>
        <v/>
      </c>
      <c r="N258" s="9" t="s">
        <v>214</v>
      </c>
      <c r="O258" s="9" t="s">
        <v>278</v>
      </c>
      <c r="P258" s="9" t="s">
        <v>142</v>
      </c>
      <c r="Q258" s="10" t="str">
        <f t="shared" si="1"/>
        <v>Full Office Job</v>
      </c>
      <c r="R258" s="10">
        <v>4</v>
      </c>
      <c r="S258" s="9" t="s">
        <v>137</v>
      </c>
      <c r="T258" s="9" t="s">
        <v>390</v>
      </c>
      <c r="U258" s="9" t="str">
        <f>IF(S258&lt;&gt;"",S258,IF(T258&lt;&gt;"",VLOOKUP(T258,Metadata!$S$2:$T$228,2,FALSE),""))</f>
        <v>Technical Team Leader</v>
      </c>
      <c r="V258" s="9" t="s">
        <v>144</v>
      </c>
      <c r="W258" s="9" t="s">
        <v>137</v>
      </c>
      <c r="X258" s="9" t="s">
        <v>163</v>
      </c>
      <c r="Y258" s="9" t="s">
        <v>137</v>
      </c>
      <c r="Z258" s="9" t="s">
        <v>262</v>
      </c>
      <c r="AA258" s="9" t="s">
        <v>137</v>
      </c>
      <c r="AB258" s="9" t="s">
        <v>137</v>
      </c>
      <c r="AC258" s="9"/>
      <c r="AD258" s="9"/>
      <c r="AE258" s="9" t="s">
        <v>194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 t="s">
        <v>198</v>
      </c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10"/>
      <c r="CB258" s="10" t="str">
        <f t="shared" si="5"/>
        <v/>
      </c>
      <c r="CC258" s="10"/>
      <c r="CD258" s="9" t="str">
        <f t="shared" si="2"/>
        <v/>
      </c>
      <c r="CE258" s="9" t="s">
        <v>168</v>
      </c>
      <c r="CF258" s="9" t="s">
        <v>254</v>
      </c>
      <c r="CG258" s="9">
        <f>IF(CF258="","",VLOOKUP(CF258,Metadata!$D$2:$H$20,2,FALSE))</f>
        <v>37500</v>
      </c>
      <c r="CH258" s="9">
        <f>IF(CF258="","",VLOOKUP(CF258,Metadata!$D$2:$H$20,4,FALSE))</f>
        <v>35000</v>
      </c>
      <c r="CI258" s="9">
        <f>IF(CF258="","",VLOOKUP(CF258,Metadata!$D$2:$H$20,5,FALSE))</f>
        <v>40000</v>
      </c>
      <c r="CJ258" s="9">
        <f t="shared" si="3"/>
        <v>37500</v>
      </c>
      <c r="CK258" s="9" t="s">
        <v>189</v>
      </c>
      <c r="CL258" s="10">
        <v>4</v>
      </c>
      <c r="CM258" s="10">
        <v>2</v>
      </c>
      <c r="CN258" s="10">
        <v>7</v>
      </c>
      <c r="CO258" s="10">
        <v>7</v>
      </c>
      <c r="CP258" s="10">
        <v>5</v>
      </c>
      <c r="CQ258" s="10">
        <v>6</v>
      </c>
      <c r="CR258" s="10">
        <v>4</v>
      </c>
      <c r="CS258" s="10">
        <v>5</v>
      </c>
      <c r="CT258" s="10">
        <v>6</v>
      </c>
      <c r="CU258" s="10">
        <v>5</v>
      </c>
      <c r="CV258" s="10">
        <v>4</v>
      </c>
      <c r="CW258" s="10">
        <v>4</v>
      </c>
      <c r="CX258" s="10">
        <v>5</v>
      </c>
      <c r="CY258" s="10">
        <v>5</v>
      </c>
      <c r="CZ258" s="10">
        <v>7</v>
      </c>
      <c r="DA258" s="10">
        <v>7</v>
      </c>
      <c r="DB258" s="10">
        <v>7</v>
      </c>
      <c r="DC258" s="10">
        <v>7</v>
      </c>
      <c r="DD258" s="10">
        <v>5</v>
      </c>
      <c r="DE258" s="10">
        <v>6</v>
      </c>
      <c r="DF258" s="10">
        <v>5</v>
      </c>
      <c r="DG258" s="10">
        <v>3</v>
      </c>
      <c r="DH258" s="10">
        <v>7</v>
      </c>
      <c r="DI258" s="10">
        <v>7</v>
      </c>
      <c r="DJ258" s="10">
        <v>1</v>
      </c>
      <c r="DK258" s="10">
        <v>5</v>
      </c>
      <c r="DL258" s="10">
        <v>5</v>
      </c>
      <c r="DM258" s="9" t="s">
        <v>154</v>
      </c>
      <c r="DN258" s="10">
        <v>1991</v>
      </c>
      <c r="DO258" s="9">
        <f t="shared" si="4"/>
        <v>30</v>
      </c>
      <c r="DP258" s="9" t="s">
        <v>155</v>
      </c>
      <c r="DQ258" s="9" t="s">
        <v>156</v>
      </c>
      <c r="DR258" s="9" t="s">
        <v>157</v>
      </c>
      <c r="DS258" s="9" t="s">
        <v>137</v>
      </c>
      <c r="DT258" s="9" t="s">
        <v>181</v>
      </c>
      <c r="DU258" s="9" t="s">
        <v>203</v>
      </c>
      <c r="DV258" s="9" t="str">
        <f>VLOOKUP(DU258,Metadata!$B$2:$C$7,2,FALSE)</f>
        <v>6+ years</v>
      </c>
    </row>
    <row r="259" spans="1:126">
      <c r="A259" s="13">
        <v>258</v>
      </c>
      <c r="B259" s="9" t="s">
        <v>135</v>
      </c>
      <c r="C259" s="9" t="str">
        <f>VLOOKUP(B259,Metadata!$M$2:$N$6,2,FALSE)</f>
        <v>Permanent Employee</v>
      </c>
      <c r="D259" s="9" t="s">
        <v>159</v>
      </c>
      <c r="E259" s="9" t="s">
        <v>137</v>
      </c>
      <c r="F259" s="9" t="s">
        <v>138</v>
      </c>
      <c r="G259" s="9" t="s">
        <v>275</v>
      </c>
      <c r="H259" s="9" t="str">
        <f>IF(G259="","",VLOOKUP(G259,Metadata!$J$2:$K$22,2,FALSE))</f>
        <v>Centre</v>
      </c>
      <c r="I259" s="9" t="s">
        <v>292</v>
      </c>
      <c r="J259" s="9" t="str">
        <f>IF(I259="","",VLOOKUP(I259,Metadata!$P$2:$Q$43,2,FALSE))</f>
        <v>North America</v>
      </c>
      <c r="K259" s="9" t="str">
        <f t="shared" si="0"/>
        <v>International</v>
      </c>
      <c r="L259" s="9" t="s">
        <v>137</v>
      </c>
      <c r="M259" s="9" t="str">
        <f>IF(L259="","",VLOOKUP(L259,Metadata!$J$2:$K$22,2,FALSE))</f>
        <v/>
      </c>
      <c r="N259" s="9" t="s">
        <v>214</v>
      </c>
      <c r="O259" s="9" t="s">
        <v>239</v>
      </c>
      <c r="P259" s="9" t="s">
        <v>191</v>
      </c>
      <c r="Q259" s="10" t="str">
        <f t="shared" si="1"/>
        <v>Remote Job (full or flexible)</v>
      </c>
      <c r="R259" s="10">
        <v>5</v>
      </c>
      <c r="S259" s="9" t="s">
        <v>192</v>
      </c>
      <c r="T259" s="9" t="s">
        <v>137</v>
      </c>
      <c r="U259" s="9" t="str">
        <f>IF(S259&lt;&gt;"",S259,IF(T259&lt;&gt;"",VLOOKUP(T259,Metadata!$S$2:$T$228,2,FALSE),""))</f>
        <v>Back-End Developer</v>
      </c>
      <c r="V259" s="9" t="s">
        <v>264</v>
      </c>
      <c r="W259" s="9" t="s">
        <v>137</v>
      </c>
      <c r="X259" s="9" t="s">
        <v>145</v>
      </c>
      <c r="Y259" s="9" t="s">
        <v>137</v>
      </c>
      <c r="Z259" s="9" t="s">
        <v>146</v>
      </c>
      <c r="AA259" s="9" t="s">
        <v>165</v>
      </c>
      <c r="AB259" s="9" t="s">
        <v>253</v>
      </c>
      <c r="AC259" s="9" t="s">
        <v>147</v>
      </c>
      <c r="AD259" s="9"/>
      <c r="AE259" s="9"/>
      <c r="AF259" s="9"/>
      <c r="AG259" s="9" t="s">
        <v>166</v>
      </c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 t="s">
        <v>179</v>
      </c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10"/>
      <c r="CB259" s="10" t="str">
        <f t="shared" si="5"/>
        <v/>
      </c>
      <c r="CC259" s="10"/>
      <c r="CD259" s="9" t="str">
        <f t="shared" si="2"/>
        <v/>
      </c>
      <c r="CE259" s="9" t="s">
        <v>168</v>
      </c>
      <c r="CF259" s="9" t="s">
        <v>220</v>
      </c>
      <c r="CG259" s="9">
        <f>IF(CF259="","",VLOOKUP(CF259,Metadata!$D$2:$H$20,2,FALSE))</f>
        <v>27500</v>
      </c>
      <c r="CH259" s="9">
        <f>IF(CF259="","",VLOOKUP(CF259,Metadata!$D$2:$H$20,4,FALSE))</f>
        <v>25000</v>
      </c>
      <c r="CI259" s="9">
        <f>IF(CF259="","",VLOOKUP(CF259,Metadata!$D$2:$H$20,5,FALSE))</f>
        <v>30000</v>
      </c>
      <c r="CJ259" s="9">
        <f t="shared" si="3"/>
        <v>27500</v>
      </c>
      <c r="CK259" s="9" t="s">
        <v>153</v>
      </c>
      <c r="CL259" s="10">
        <v>7</v>
      </c>
      <c r="CM259" s="10">
        <v>3</v>
      </c>
      <c r="CN259" s="10">
        <v>4</v>
      </c>
      <c r="CO259" s="10">
        <v>5</v>
      </c>
      <c r="CP259" s="10">
        <v>6</v>
      </c>
      <c r="CQ259" s="10">
        <v>7</v>
      </c>
      <c r="CR259" s="10">
        <v>6</v>
      </c>
      <c r="CS259" s="10">
        <v>6</v>
      </c>
      <c r="CT259" s="10">
        <v>7</v>
      </c>
      <c r="CU259" s="10">
        <v>7</v>
      </c>
      <c r="CV259" s="10">
        <v>7</v>
      </c>
      <c r="CW259" s="10">
        <v>7</v>
      </c>
      <c r="CX259" s="10">
        <v>7</v>
      </c>
      <c r="CY259" s="10">
        <v>7</v>
      </c>
      <c r="CZ259" s="10">
        <v>7</v>
      </c>
      <c r="DA259" s="10">
        <v>5</v>
      </c>
      <c r="DB259" s="10">
        <v>4</v>
      </c>
      <c r="DC259" s="10">
        <v>7</v>
      </c>
      <c r="DD259" s="10">
        <v>5</v>
      </c>
      <c r="DE259" s="10">
        <v>7</v>
      </c>
      <c r="DF259" s="10">
        <v>7</v>
      </c>
      <c r="DG259" s="10">
        <v>7</v>
      </c>
      <c r="DH259" s="10">
        <v>6</v>
      </c>
      <c r="DI259" s="10">
        <v>5</v>
      </c>
      <c r="DJ259" s="10">
        <v>5</v>
      </c>
      <c r="DK259" s="10">
        <v>5</v>
      </c>
      <c r="DL259" s="10">
        <v>5</v>
      </c>
      <c r="DM259" s="9" t="s">
        <v>154</v>
      </c>
      <c r="DN259" s="10">
        <v>1993</v>
      </c>
      <c r="DO259" s="9">
        <f t="shared" si="4"/>
        <v>28</v>
      </c>
      <c r="DP259" s="9" t="s">
        <v>155</v>
      </c>
      <c r="DQ259" s="9" t="s">
        <v>202</v>
      </c>
      <c r="DR259" s="9" t="s">
        <v>157</v>
      </c>
      <c r="DS259" s="9" t="s">
        <v>137</v>
      </c>
      <c r="DT259" s="9" t="s">
        <v>181</v>
      </c>
      <c r="DU259" s="9" t="s">
        <v>168</v>
      </c>
      <c r="DV259" s="9" t="str">
        <f>VLOOKUP(DU259,Metadata!$B$2:$C$7,2,FALSE)</f>
        <v>0 - 3 years</v>
      </c>
    </row>
    <row r="260" spans="1:126">
      <c r="A260" s="13">
        <v>259</v>
      </c>
      <c r="B260" s="9" t="s">
        <v>135</v>
      </c>
      <c r="C260" s="9" t="str">
        <f>VLOOKUP(B260,Metadata!$M$2:$N$6,2,FALSE)</f>
        <v>Permanent Employee</v>
      </c>
      <c r="D260" s="9" t="s">
        <v>159</v>
      </c>
      <c r="E260" s="9" t="s">
        <v>137</v>
      </c>
      <c r="F260" s="9" t="s">
        <v>138</v>
      </c>
      <c r="G260" s="9" t="s">
        <v>140</v>
      </c>
      <c r="H260" s="9" t="str">
        <f>IF(G260="","",VLOOKUP(G260,Metadata!$J$2:$K$22,2,FALSE))</f>
        <v>Lisbon Metropolitan Area</v>
      </c>
      <c r="I260" s="9" t="s">
        <v>138</v>
      </c>
      <c r="J260" s="9" t="str">
        <f>IF(I260="","",VLOOKUP(I260,Metadata!$P$2:$Q$43,2,FALSE))</f>
        <v>Europe</v>
      </c>
      <c r="K260" s="9" t="str">
        <f t="shared" si="0"/>
        <v>Portugal</v>
      </c>
      <c r="L260" s="9" t="s">
        <v>140</v>
      </c>
      <c r="M260" s="9" t="str">
        <f>IF(L260="","",VLOOKUP(L260,Metadata!$J$2:$K$22,2,FALSE))</f>
        <v>Lisbon Metropolitan Area</v>
      </c>
      <c r="N260" s="9" t="s">
        <v>214</v>
      </c>
      <c r="O260" s="9" t="s">
        <v>259</v>
      </c>
      <c r="P260" s="9" t="s">
        <v>142</v>
      </c>
      <c r="Q260" s="10" t="str">
        <f t="shared" si="1"/>
        <v>Full Office Job</v>
      </c>
      <c r="R260" s="10">
        <v>6</v>
      </c>
      <c r="S260" s="9" t="s">
        <v>183</v>
      </c>
      <c r="T260" s="9" t="s">
        <v>137</v>
      </c>
      <c r="U260" s="9" t="str">
        <f>IF(S260&lt;&gt;"",S260,IF(T260&lt;&gt;"",VLOOKUP(T260,Metadata!$S$2:$T$228,2,FALSE),""))</f>
        <v>Product Owner/Product Manager</v>
      </c>
      <c r="V260" s="9" t="s">
        <v>217</v>
      </c>
      <c r="W260" s="9" t="s">
        <v>137</v>
      </c>
      <c r="X260" s="9" t="s">
        <v>145</v>
      </c>
      <c r="Y260" s="9" t="s">
        <v>137</v>
      </c>
      <c r="Z260" s="9" t="s">
        <v>146</v>
      </c>
      <c r="AA260" s="9" t="s">
        <v>137</v>
      </c>
      <c r="AB260" s="9" t="s">
        <v>137</v>
      </c>
      <c r="AC260" s="9" t="s">
        <v>147</v>
      </c>
      <c r="AD260" s="9"/>
      <c r="AE260" s="9"/>
      <c r="AF260" s="9" t="s">
        <v>243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 t="s">
        <v>244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 t="s">
        <v>178</v>
      </c>
      <c r="BB260" s="9"/>
      <c r="BC260" s="9"/>
      <c r="BD260" s="9"/>
      <c r="BE260" s="9"/>
      <c r="BF260" s="9"/>
      <c r="BG260" s="9"/>
      <c r="BH260" s="9"/>
      <c r="BI260" s="9"/>
      <c r="BJ260" s="9" t="s">
        <v>167</v>
      </c>
      <c r="BK260" s="9" t="s">
        <v>198</v>
      </c>
      <c r="BL260" s="9"/>
      <c r="BM260" s="9"/>
      <c r="BN260" s="9"/>
      <c r="BO260" s="9" t="s">
        <v>257</v>
      </c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10"/>
      <c r="CB260" s="10" t="str">
        <f t="shared" si="5"/>
        <v/>
      </c>
      <c r="CC260" s="10"/>
      <c r="CD260" s="9" t="str">
        <f t="shared" si="2"/>
        <v/>
      </c>
      <c r="CE260" s="9" t="s">
        <v>168</v>
      </c>
      <c r="CF260" s="9" t="s">
        <v>293</v>
      </c>
      <c r="CG260" s="9">
        <f>IF(CF260="","",VLOOKUP(CF260,Metadata!$D$2:$H$20,2,FALSE))</f>
        <v>52500</v>
      </c>
      <c r="CH260" s="9">
        <f>IF(CF260="","",VLOOKUP(CF260,Metadata!$D$2:$H$20,4,FALSE))</f>
        <v>50000</v>
      </c>
      <c r="CI260" s="9">
        <f>IF(CF260="","",VLOOKUP(CF260,Metadata!$D$2:$H$20,5,FALSE))</f>
        <v>55000</v>
      </c>
      <c r="CJ260" s="9">
        <f t="shared" si="3"/>
        <v>52500</v>
      </c>
      <c r="CK260" s="9" t="s">
        <v>153</v>
      </c>
      <c r="CL260" s="10">
        <v>5</v>
      </c>
      <c r="CM260" s="10">
        <v>3</v>
      </c>
      <c r="CN260" s="10">
        <v>5</v>
      </c>
      <c r="CO260" s="10">
        <v>5</v>
      </c>
      <c r="CP260" s="10">
        <v>6</v>
      </c>
      <c r="CQ260" s="10">
        <v>6</v>
      </c>
      <c r="CR260" s="10">
        <v>6</v>
      </c>
      <c r="CS260" s="10">
        <v>5</v>
      </c>
      <c r="CT260" s="10">
        <v>5</v>
      </c>
      <c r="CU260" s="10">
        <v>5</v>
      </c>
      <c r="CV260" s="10">
        <v>6</v>
      </c>
      <c r="CW260" s="10">
        <v>4</v>
      </c>
      <c r="CX260" s="10">
        <v>5</v>
      </c>
      <c r="CY260" s="10">
        <v>4</v>
      </c>
      <c r="CZ260" s="10">
        <v>4</v>
      </c>
      <c r="DA260" s="10">
        <v>5</v>
      </c>
      <c r="DB260" s="10">
        <v>6</v>
      </c>
      <c r="DC260" s="10">
        <v>6</v>
      </c>
      <c r="DD260" s="10">
        <v>5</v>
      </c>
      <c r="DE260" s="10">
        <v>7</v>
      </c>
      <c r="DF260" s="10">
        <v>6</v>
      </c>
      <c r="DG260" s="10">
        <v>7</v>
      </c>
      <c r="DH260" s="10">
        <v>5</v>
      </c>
      <c r="DI260" s="10">
        <v>5</v>
      </c>
      <c r="DJ260" s="10">
        <v>4</v>
      </c>
      <c r="DK260" s="10">
        <v>5</v>
      </c>
      <c r="DL260" s="10">
        <v>5</v>
      </c>
      <c r="DM260" s="9" t="s">
        <v>154</v>
      </c>
      <c r="DN260" s="10">
        <v>1974</v>
      </c>
      <c r="DO260" s="9">
        <f t="shared" si="4"/>
        <v>47</v>
      </c>
      <c r="DP260" s="9" t="s">
        <v>155</v>
      </c>
      <c r="DQ260" s="9" t="s">
        <v>202</v>
      </c>
      <c r="DR260" s="9" t="s">
        <v>170</v>
      </c>
      <c r="DS260" s="9" t="s">
        <v>137</v>
      </c>
      <c r="DT260" s="9" t="s">
        <v>181</v>
      </c>
      <c r="DU260" s="9" t="s">
        <v>158</v>
      </c>
      <c r="DV260" s="9" t="str">
        <f>VLOOKUP(DU260,Metadata!$B$2:$C$7,2,FALSE)</f>
        <v>6+ years</v>
      </c>
    </row>
    <row r="261" spans="1:126">
      <c r="A261" s="13">
        <v>260</v>
      </c>
      <c r="B261" s="9" t="s">
        <v>135</v>
      </c>
      <c r="C261" s="9" t="str">
        <f>VLOOKUP(B261,Metadata!$M$2:$N$6,2,FALSE)</f>
        <v>Permanent Employee</v>
      </c>
      <c r="D261" s="9" t="s">
        <v>136</v>
      </c>
      <c r="E261" s="9" t="s">
        <v>137</v>
      </c>
      <c r="F261" s="9" t="s">
        <v>138</v>
      </c>
      <c r="G261" s="9" t="s">
        <v>160</v>
      </c>
      <c r="H261" s="9" t="str">
        <f>IF(G261="","",VLOOKUP(G261,Metadata!$J$2:$K$22,2,FALSE))</f>
        <v>Centre</v>
      </c>
      <c r="I261" s="9" t="s">
        <v>138</v>
      </c>
      <c r="J261" s="9" t="str">
        <f>IF(I261="","",VLOOKUP(I261,Metadata!$P$2:$Q$43,2,FALSE))</f>
        <v>Europe</v>
      </c>
      <c r="K261" s="9" t="str">
        <f t="shared" si="0"/>
        <v>Portugal</v>
      </c>
      <c r="L261" s="9" t="s">
        <v>160</v>
      </c>
      <c r="M261" s="9" t="str">
        <f>IF(L261="","",VLOOKUP(L261,Metadata!$J$2:$K$22,2,FALSE))</f>
        <v>Centre</v>
      </c>
      <c r="N261" s="9" t="s">
        <v>214</v>
      </c>
      <c r="O261" s="9" t="s">
        <v>239</v>
      </c>
      <c r="P261" s="9" t="s">
        <v>142</v>
      </c>
      <c r="Q261" s="10" t="str">
        <f t="shared" si="1"/>
        <v>Full Office Job</v>
      </c>
      <c r="R261" s="10">
        <v>4</v>
      </c>
      <c r="S261" s="9" t="s">
        <v>161</v>
      </c>
      <c r="T261" s="9" t="s">
        <v>137</v>
      </c>
      <c r="U261" s="9" t="str">
        <f>IF(S261&lt;&gt;"",S261,IF(T261&lt;&gt;"",VLOOKUP(T261,Metadata!$S$2:$T$228,2,FALSE),""))</f>
        <v>Full-Stack Developer</v>
      </c>
      <c r="V261" s="9" t="s">
        <v>276</v>
      </c>
      <c r="W261" s="9" t="s">
        <v>137</v>
      </c>
      <c r="X261" s="9" t="s">
        <v>163</v>
      </c>
      <c r="Y261" s="9" t="s">
        <v>137</v>
      </c>
      <c r="Z261" s="9" t="s">
        <v>262</v>
      </c>
      <c r="AA261" s="9" t="s">
        <v>165</v>
      </c>
      <c r="AB261" s="9" t="s">
        <v>137</v>
      </c>
      <c r="AC261" s="9"/>
      <c r="AD261" s="9" t="s">
        <v>148</v>
      </c>
      <c r="AE261" s="9"/>
      <c r="AF261" s="9"/>
      <c r="AG261" s="9"/>
      <c r="AH261" s="9"/>
      <c r="AI261" s="9"/>
      <c r="AJ261" s="9" t="s">
        <v>185</v>
      </c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 t="s">
        <v>178</v>
      </c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 t="s">
        <v>199</v>
      </c>
      <c r="BM261" s="9"/>
      <c r="BN261" s="9"/>
      <c r="BO261" s="9"/>
      <c r="BP261" s="9"/>
      <c r="BQ261" s="9" t="s">
        <v>219</v>
      </c>
      <c r="BR261" s="9"/>
      <c r="BS261" s="9"/>
      <c r="BT261" s="9"/>
      <c r="BU261" s="9"/>
      <c r="BV261" s="9"/>
      <c r="BW261" s="9"/>
      <c r="BX261" s="9"/>
      <c r="BY261" s="9"/>
      <c r="BZ261" s="9"/>
      <c r="CA261" s="10"/>
      <c r="CB261" s="10" t="str">
        <f t="shared" si="5"/>
        <v/>
      </c>
      <c r="CC261" s="10"/>
      <c r="CD261" s="9" t="str">
        <f t="shared" si="2"/>
        <v/>
      </c>
      <c r="CE261" s="9" t="s">
        <v>168</v>
      </c>
      <c r="CF261" s="9" t="s">
        <v>169</v>
      </c>
      <c r="CG261" s="9">
        <f>IF(CF261="","",VLOOKUP(CF261,Metadata!$D$2:$H$20,2,FALSE))</f>
        <v>12500</v>
      </c>
      <c r="CH261" s="9">
        <f>IF(CF261="","",VLOOKUP(CF261,Metadata!$D$2:$H$20,4,FALSE))</f>
        <v>0</v>
      </c>
      <c r="CI261" s="9">
        <f>IF(CF261="","",VLOOKUP(CF261,Metadata!$D$2:$H$20,5,FALSE))</f>
        <v>15000</v>
      </c>
      <c r="CJ261" s="9">
        <f t="shared" si="3"/>
        <v>12500</v>
      </c>
      <c r="CK261" s="9" t="s">
        <v>180</v>
      </c>
      <c r="CL261" s="10">
        <v>3</v>
      </c>
      <c r="CM261" s="10">
        <v>5</v>
      </c>
      <c r="CN261" s="10">
        <v>4</v>
      </c>
      <c r="CO261" s="10">
        <v>3</v>
      </c>
      <c r="CP261" s="10">
        <v>4</v>
      </c>
      <c r="CQ261" s="10">
        <v>6</v>
      </c>
      <c r="CR261" s="10">
        <v>4</v>
      </c>
      <c r="CS261" s="10">
        <v>6</v>
      </c>
      <c r="CT261" s="10">
        <v>7</v>
      </c>
      <c r="CU261" s="10">
        <v>7</v>
      </c>
      <c r="CV261" s="10">
        <v>7</v>
      </c>
      <c r="CW261" s="10">
        <v>6</v>
      </c>
      <c r="CX261" s="10">
        <v>6</v>
      </c>
      <c r="CY261" s="10">
        <v>6</v>
      </c>
      <c r="CZ261" s="10">
        <v>6</v>
      </c>
      <c r="DA261" s="10">
        <v>4</v>
      </c>
      <c r="DB261" s="10">
        <v>5</v>
      </c>
      <c r="DC261" s="10">
        <v>6</v>
      </c>
      <c r="DD261" s="10">
        <v>6</v>
      </c>
      <c r="DE261" s="10">
        <v>7</v>
      </c>
      <c r="DF261" s="10">
        <v>6</v>
      </c>
      <c r="DG261" s="10">
        <v>6</v>
      </c>
      <c r="DH261" s="10">
        <v>7</v>
      </c>
      <c r="DI261" s="10">
        <v>6</v>
      </c>
      <c r="DJ261" s="10">
        <v>6</v>
      </c>
      <c r="DK261" s="10">
        <v>6</v>
      </c>
      <c r="DL261" s="10">
        <v>6</v>
      </c>
      <c r="DM261" s="9" t="s">
        <v>154</v>
      </c>
      <c r="DN261" s="10">
        <v>1987</v>
      </c>
      <c r="DO261" s="9">
        <f t="shared" si="4"/>
        <v>34</v>
      </c>
      <c r="DP261" s="9" t="s">
        <v>155</v>
      </c>
      <c r="DQ261" s="9" t="s">
        <v>227</v>
      </c>
      <c r="DR261" s="9" t="s">
        <v>170</v>
      </c>
      <c r="DS261" s="9" t="s">
        <v>137</v>
      </c>
      <c r="DT261" s="9" t="s">
        <v>181</v>
      </c>
      <c r="DU261" s="9" t="s">
        <v>203</v>
      </c>
      <c r="DV261" s="9" t="str">
        <f>VLOOKUP(DU261,Metadata!$B$2:$C$7,2,FALSE)</f>
        <v>6+ years</v>
      </c>
    </row>
    <row r="262" spans="1:126">
      <c r="A262" s="13">
        <v>261</v>
      </c>
      <c r="B262" s="9" t="s">
        <v>135</v>
      </c>
      <c r="C262" s="9" t="str">
        <f>VLOOKUP(B262,Metadata!$M$2:$N$6,2,FALSE)</f>
        <v>Permanent Employee</v>
      </c>
      <c r="D262" s="9" t="s">
        <v>159</v>
      </c>
      <c r="E262" s="9" t="s">
        <v>137</v>
      </c>
      <c r="F262" s="9" t="s">
        <v>138</v>
      </c>
      <c r="G262" s="9" t="s">
        <v>140</v>
      </c>
      <c r="H262" s="9" t="str">
        <f>IF(G262="","",VLOOKUP(G262,Metadata!$J$2:$K$22,2,FALSE))</f>
        <v>Lisbon Metropolitan Area</v>
      </c>
      <c r="I262" s="9" t="s">
        <v>138</v>
      </c>
      <c r="J262" s="9" t="str">
        <f>IF(I262="","",VLOOKUP(I262,Metadata!$P$2:$Q$43,2,FALSE))</f>
        <v>Europe</v>
      </c>
      <c r="K262" s="9" t="str">
        <f t="shared" si="0"/>
        <v>Portugal</v>
      </c>
      <c r="L262" s="9" t="s">
        <v>140</v>
      </c>
      <c r="M262" s="9" t="str">
        <f>IF(L262="","",VLOOKUP(L262,Metadata!$J$2:$K$22,2,FALSE))</f>
        <v>Lisbon Metropolitan Area</v>
      </c>
      <c r="N262" s="9" t="s">
        <v>141</v>
      </c>
      <c r="O262" s="9" t="s">
        <v>137</v>
      </c>
      <c r="P262" s="9" t="s">
        <v>142</v>
      </c>
      <c r="Q262" s="10" t="str">
        <f t="shared" si="1"/>
        <v>Full Office Job</v>
      </c>
      <c r="R262" s="10">
        <v>6</v>
      </c>
      <c r="S262" s="9" t="s">
        <v>338</v>
      </c>
      <c r="T262" s="9" t="s">
        <v>137</v>
      </c>
      <c r="U262" s="9" t="str">
        <f>IF(S262&lt;&gt;"",S262,IF(T262&lt;&gt;"",VLOOKUP(T262,Metadata!$S$2:$T$228,2,FALSE),""))</f>
        <v>Solutions Architect</v>
      </c>
      <c r="V262" s="9" t="s">
        <v>162</v>
      </c>
      <c r="W262" s="9" t="s">
        <v>137</v>
      </c>
      <c r="X262" s="9" t="s">
        <v>145</v>
      </c>
      <c r="Y262" s="9" t="s">
        <v>137</v>
      </c>
      <c r="Z262" s="9" t="s">
        <v>184</v>
      </c>
      <c r="AA262" s="9" t="s">
        <v>165</v>
      </c>
      <c r="AB262" s="9" t="s">
        <v>137</v>
      </c>
      <c r="AC262" s="9"/>
      <c r="AD262" s="9" t="s">
        <v>148</v>
      </c>
      <c r="AE262" s="9"/>
      <c r="AF262" s="9"/>
      <c r="AG262" s="9"/>
      <c r="AH262" s="9"/>
      <c r="AI262" s="9"/>
      <c r="AJ262" s="9"/>
      <c r="AK262" s="9" t="s">
        <v>302</v>
      </c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 t="s">
        <v>284</v>
      </c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 t="s">
        <v>303</v>
      </c>
      <c r="BN262" s="9"/>
      <c r="BO262" s="9"/>
      <c r="BP262" s="9"/>
      <c r="BQ262" s="9"/>
      <c r="BR262" s="9" t="s">
        <v>247</v>
      </c>
      <c r="BS262" s="9"/>
      <c r="BT262" s="9"/>
      <c r="BU262" s="9"/>
      <c r="BV262" s="9"/>
      <c r="BW262" s="9"/>
      <c r="BX262" s="9"/>
      <c r="BY262" s="9"/>
      <c r="BZ262" s="9"/>
      <c r="CA262" s="10"/>
      <c r="CB262" s="10" t="str">
        <f t="shared" si="5"/>
        <v/>
      </c>
      <c r="CC262" s="10"/>
      <c r="CD262" s="9" t="str">
        <f t="shared" si="2"/>
        <v/>
      </c>
      <c r="CE262" s="9" t="s">
        <v>151</v>
      </c>
      <c r="CF262" s="9" t="s">
        <v>236</v>
      </c>
      <c r="CG262" s="9">
        <f>IF(CF262="","",VLOOKUP(CF262,Metadata!$D$2:$H$20,2,FALSE))</f>
        <v>47500</v>
      </c>
      <c r="CH262" s="9">
        <f>IF(CF262="","",VLOOKUP(CF262,Metadata!$D$2:$H$20,4,FALSE))</f>
        <v>45000</v>
      </c>
      <c r="CI262" s="9">
        <f>IF(CF262="","",VLOOKUP(CF262,Metadata!$D$2:$H$20,5,FALSE))</f>
        <v>50000</v>
      </c>
      <c r="CJ262" s="9">
        <f t="shared" si="3"/>
        <v>47500</v>
      </c>
      <c r="CK262" s="9" t="s">
        <v>189</v>
      </c>
      <c r="CL262" s="10">
        <v>1</v>
      </c>
      <c r="CM262" s="10">
        <v>4</v>
      </c>
      <c r="CN262" s="10">
        <v>7</v>
      </c>
      <c r="CO262" s="10">
        <v>7</v>
      </c>
      <c r="CP262" s="10">
        <v>7</v>
      </c>
      <c r="CQ262" s="10">
        <v>7</v>
      </c>
      <c r="CR262" s="10">
        <v>7</v>
      </c>
      <c r="CS262" s="10">
        <v>7</v>
      </c>
      <c r="CT262" s="10">
        <v>6</v>
      </c>
      <c r="CU262" s="10">
        <v>6</v>
      </c>
      <c r="CV262" s="10">
        <v>6</v>
      </c>
      <c r="CW262" s="10">
        <v>7</v>
      </c>
      <c r="CX262" s="10">
        <v>7</v>
      </c>
      <c r="CY262" s="10">
        <v>6</v>
      </c>
      <c r="CZ262" s="10">
        <v>5</v>
      </c>
      <c r="DA262" s="10">
        <v>4</v>
      </c>
      <c r="DB262" s="10">
        <v>5</v>
      </c>
      <c r="DC262" s="10">
        <v>5</v>
      </c>
      <c r="DD262" s="10">
        <v>5</v>
      </c>
      <c r="DE262" s="10">
        <v>6</v>
      </c>
      <c r="DF262" s="10">
        <v>6</v>
      </c>
      <c r="DG262" s="10">
        <v>6</v>
      </c>
      <c r="DH262" s="10">
        <v>7</v>
      </c>
      <c r="DI262" s="10">
        <v>7</v>
      </c>
      <c r="DJ262" s="10">
        <v>4</v>
      </c>
      <c r="DK262" s="10">
        <v>5</v>
      </c>
      <c r="DL262" s="10">
        <v>5</v>
      </c>
      <c r="DM262" s="9" t="s">
        <v>154</v>
      </c>
      <c r="DN262" s="10">
        <v>1975</v>
      </c>
      <c r="DO262" s="9">
        <f t="shared" si="4"/>
        <v>46</v>
      </c>
      <c r="DP262" s="9" t="s">
        <v>155</v>
      </c>
      <c r="DQ262" s="9" t="s">
        <v>156</v>
      </c>
      <c r="DR262" s="9" t="s">
        <v>157</v>
      </c>
      <c r="DS262" s="9" t="s">
        <v>137</v>
      </c>
      <c r="DT262" s="9" t="s">
        <v>181</v>
      </c>
      <c r="DU262" s="9" t="s">
        <v>158</v>
      </c>
      <c r="DV262" s="9" t="str">
        <f>VLOOKUP(DU262,Metadata!$B$2:$C$7,2,FALSE)</f>
        <v>6+ years</v>
      </c>
    </row>
    <row r="263" spans="1:126">
      <c r="A263" s="13">
        <v>262</v>
      </c>
      <c r="B263" s="9" t="s">
        <v>135</v>
      </c>
      <c r="C263" s="9" t="str">
        <f>VLOOKUP(B263,Metadata!$M$2:$N$6,2,FALSE)</f>
        <v>Permanent Employee</v>
      </c>
      <c r="D263" s="9" t="s">
        <v>159</v>
      </c>
      <c r="E263" s="9" t="s">
        <v>137</v>
      </c>
      <c r="F263" s="9" t="s">
        <v>138</v>
      </c>
      <c r="G263" s="9" t="s">
        <v>190</v>
      </c>
      <c r="H263" s="9" t="str">
        <f>IF(G263="","",VLOOKUP(G263,Metadata!$J$2:$K$22,2,FALSE))</f>
        <v>North</v>
      </c>
      <c r="I263" s="9" t="s">
        <v>138</v>
      </c>
      <c r="J263" s="9" t="str">
        <f>IF(I263="","",VLOOKUP(I263,Metadata!$P$2:$Q$43,2,FALSE))</f>
        <v>Europe</v>
      </c>
      <c r="K263" s="9" t="str">
        <f t="shared" si="0"/>
        <v>Portugal</v>
      </c>
      <c r="L263" s="9" t="s">
        <v>190</v>
      </c>
      <c r="M263" s="9" t="str">
        <f>IF(L263="","",VLOOKUP(L263,Metadata!$J$2:$K$22,2,FALSE))</f>
        <v>North</v>
      </c>
      <c r="N263" s="9" t="s">
        <v>214</v>
      </c>
      <c r="O263" s="9" t="s">
        <v>136</v>
      </c>
      <c r="P263" s="9" t="s">
        <v>142</v>
      </c>
      <c r="Q263" s="10" t="str">
        <f t="shared" si="1"/>
        <v>Full Office Job</v>
      </c>
      <c r="R263" s="10">
        <v>7</v>
      </c>
      <c r="S263" s="9" t="s">
        <v>192</v>
      </c>
      <c r="T263" s="9" t="s">
        <v>137</v>
      </c>
      <c r="U263" s="9" t="str">
        <f>IF(S263&lt;&gt;"",S263,IF(T263&lt;&gt;"",VLOOKUP(T263,Metadata!$S$2:$T$228,2,FALSE),""))</f>
        <v>Back-End Developer</v>
      </c>
      <c r="V263" s="9" t="s">
        <v>261</v>
      </c>
      <c r="W263" s="9" t="s">
        <v>137</v>
      </c>
      <c r="X263" s="9" t="s">
        <v>175</v>
      </c>
      <c r="Y263" s="9" t="s">
        <v>137</v>
      </c>
      <c r="Z263" s="9" t="s">
        <v>164</v>
      </c>
      <c r="AA263" s="9" t="s">
        <v>165</v>
      </c>
      <c r="AB263" s="9" t="s">
        <v>137</v>
      </c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 t="s">
        <v>392</v>
      </c>
      <c r="CA263" s="10"/>
      <c r="CB263" s="10" t="str">
        <f t="shared" si="5"/>
        <v/>
      </c>
      <c r="CC263" s="10"/>
      <c r="CD263" s="9" t="str">
        <f t="shared" si="2"/>
        <v/>
      </c>
      <c r="CE263" s="9" t="s">
        <v>168</v>
      </c>
      <c r="CF263" s="9" t="s">
        <v>225</v>
      </c>
      <c r="CG263" s="9">
        <f>IF(CF263="","",VLOOKUP(CF263,Metadata!$D$2:$H$20,2,FALSE))</f>
        <v>22500</v>
      </c>
      <c r="CH263" s="9">
        <f>IF(CF263="","",VLOOKUP(CF263,Metadata!$D$2:$H$20,4,FALSE))</f>
        <v>20000</v>
      </c>
      <c r="CI263" s="9">
        <f>IF(CF263="","",VLOOKUP(CF263,Metadata!$D$2:$H$20,5,FALSE))</f>
        <v>25000</v>
      </c>
      <c r="CJ263" s="9">
        <f t="shared" si="3"/>
        <v>22500</v>
      </c>
      <c r="CK263" s="9" t="s">
        <v>153</v>
      </c>
      <c r="CL263" s="10">
        <v>5</v>
      </c>
      <c r="CM263" s="10">
        <v>3</v>
      </c>
      <c r="CN263" s="10">
        <v>4</v>
      </c>
      <c r="CO263" s="10">
        <v>5</v>
      </c>
      <c r="CP263" s="10">
        <v>5</v>
      </c>
      <c r="CQ263" s="10">
        <v>5</v>
      </c>
      <c r="CR263" s="10">
        <v>6</v>
      </c>
      <c r="CS263" s="10">
        <v>6</v>
      </c>
      <c r="CT263" s="10">
        <v>7</v>
      </c>
      <c r="CU263" s="10">
        <v>6</v>
      </c>
      <c r="CV263" s="10">
        <v>6</v>
      </c>
      <c r="CW263" s="10">
        <v>5</v>
      </c>
      <c r="CX263" s="10">
        <v>7</v>
      </c>
      <c r="CY263" s="10">
        <v>6</v>
      </c>
      <c r="CZ263" s="10">
        <v>7</v>
      </c>
      <c r="DA263" s="10">
        <v>6</v>
      </c>
      <c r="DB263" s="10">
        <v>6</v>
      </c>
      <c r="DC263" s="10">
        <v>7</v>
      </c>
      <c r="DD263" s="10">
        <v>6</v>
      </c>
      <c r="DE263" s="10">
        <v>7</v>
      </c>
      <c r="DF263" s="10">
        <v>7</v>
      </c>
      <c r="DG263" s="10">
        <v>7</v>
      </c>
      <c r="DH263" s="10">
        <v>4</v>
      </c>
      <c r="DI263" s="10">
        <v>7</v>
      </c>
      <c r="DJ263" s="10">
        <v>5</v>
      </c>
      <c r="DK263" s="10">
        <v>5</v>
      </c>
      <c r="DL263" s="10">
        <v>7</v>
      </c>
      <c r="DM263" s="9" t="s">
        <v>154</v>
      </c>
      <c r="DN263" s="10">
        <v>1989</v>
      </c>
      <c r="DO263" s="9">
        <f t="shared" si="4"/>
        <v>32</v>
      </c>
      <c r="DP263" s="9" t="s">
        <v>155</v>
      </c>
      <c r="DQ263" s="9" t="s">
        <v>202</v>
      </c>
      <c r="DR263" s="9" t="s">
        <v>157</v>
      </c>
      <c r="DS263" s="9" t="s">
        <v>137</v>
      </c>
      <c r="DT263" s="9" t="s">
        <v>181</v>
      </c>
      <c r="DU263" s="9" t="s">
        <v>168</v>
      </c>
      <c r="DV263" s="9" t="str">
        <f>VLOOKUP(DU263,Metadata!$B$2:$C$7,2,FALSE)</f>
        <v>0 - 3 years</v>
      </c>
    </row>
    <row r="264" spans="1:126">
      <c r="A264" s="13">
        <v>263</v>
      </c>
      <c r="B264" s="9" t="s">
        <v>135</v>
      </c>
      <c r="C264" s="9" t="str">
        <f>VLOOKUP(B264,Metadata!$M$2:$N$6,2,FALSE)</f>
        <v>Permanent Employee</v>
      </c>
      <c r="D264" s="9" t="s">
        <v>136</v>
      </c>
      <c r="E264" s="9" t="s">
        <v>137</v>
      </c>
      <c r="F264" s="9" t="s">
        <v>138</v>
      </c>
      <c r="G264" s="9" t="s">
        <v>140</v>
      </c>
      <c r="H264" s="9" t="str">
        <f>IF(G264="","",VLOOKUP(G264,Metadata!$J$2:$K$22,2,FALSE))</f>
        <v>Lisbon Metropolitan Area</v>
      </c>
      <c r="I264" s="9" t="s">
        <v>138</v>
      </c>
      <c r="J264" s="9" t="str">
        <f>IF(I264="","",VLOOKUP(I264,Metadata!$P$2:$Q$43,2,FALSE))</f>
        <v>Europe</v>
      </c>
      <c r="K264" s="9" t="str">
        <f t="shared" si="0"/>
        <v>Portugal</v>
      </c>
      <c r="L264" s="9" t="s">
        <v>140</v>
      </c>
      <c r="M264" s="9" t="str">
        <f>IF(L264="","",VLOOKUP(L264,Metadata!$J$2:$K$22,2,FALSE))</f>
        <v>Lisbon Metropolitan Area</v>
      </c>
      <c r="N264" s="9" t="s">
        <v>141</v>
      </c>
      <c r="O264" s="9" t="s">
        <v>137</v>
      </c>
      <c r="P264" s="9" t="s">
        <v>142</v>
      </c>
      <c r="Q264" s="10" t="str">
        <f t="shared" si="1"/>
        <v>Full Office Job</v>
      </c>
      <c r="R264" s="10">
        <v>5</v>
      </c>
      <c r="S264" s="9" t="s">
        <v>161</v>
      </c>
      <c r="T264" s="9" t="s">
        <v>137</v>
      </c>
      <c r="U264" s="9" t="str">
        <f>IF(S264&lt;&gt;"",S264,IF(T264&lt;&gt;"",VLOOKUP(T264,Metadata!$S$2:$T$228,2,FALSE),""))</f>
        <v>Full-Stack Developer</v>
      </c>
      <c r="V264" s="9" t="s">
        <v>207</v>
      </c>
      <c r="W264" s="9" t="s">
        <v>137</v>
      </c>
      <c r="X264" s="9" t="s">
        <v>163</v>
      </c>
      <c r="Y264" s="9" t="s">
        <v>137</v>
      </c>
      <c r="Z264" s="9" t="s">
        <v>193</v>
      </c>
      <c r="AA264" s="9" t="s">
        <v>165</v>
      </c>
      <c r="AB264" s="9" t="s">
        <v>137</v>
      </c>
      <c r="AC264" s="9" t="s">
        <v>147</v>
      </c>
      <c r="AD264" s="9"/>
      <c r="AE264" s="9"/>
      <c r="AF264" s="9"/>
      <c r="AG264" s="9"/>
      <c r="AH264" s="9"/>
      <c r="AI264" s="9"/>
      <c r="AJ264" s="9" t="s">
        <v>185</v>
      </c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 t="s">
        <v>246</v>
      </c>
      <c r="AZ264" s="9"/>
      <c r="BA264" s="9" t="s">
        <v>178</v>
      </c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 t="s">
        <v>186</v>
      </c>
      <c r="BO264" s="9"/>
      <c r="BP264" s="9"/>
      <c r="BQ264" s="9"/>
      <c r="BR264" s="9"/>
      <c r="BS264" s="9" t="s">
        <v>200</v>
      </c>
      <c r="BT264" s="9"/>
      <c r="BU264" s="9"/>
      <c r="BV264" s="9"/>
      <c r="BW264" s="9"/>
      <c r="BX264" s="9"/>
      <c r="BY264" s="9"/>
      <c r="BZ264" s="9" t="s">
        <v>393</v>
      </c>
      <c r="CA264" s="10"/>
      <c r="CB264" s="10" t="str">
        <f t="shared" si="5"/>
        <v/>
      </c>
      <c r="CC264" s="10"/>
      <c r="CD264" s="9" t="str">
        <f t="shared" si="2"/>
        <v/>
      </c>
      <c r="CE264" s="9" t="s">
        <v>232</v>
      </c>
      <c r="CF264" s="9" t="s">
        <v>152</v>
      </c>
      <c r="CG264" s="9">
        <f>IF(CF264="","",VLOOKUP(CF264,Metadata!$D$2:$H$20,2,FALSE))</f>
        <v>32500</v>
      </c>
      <c r="CH264" s="9">
        <f>IF(CF264="","",VLOOKUP(CF264,Metadata!$D$2:$H$20,4,FALSE))</f>
        <v>30000</v>
      </c>
      <c r="CI264" s="9">
        <f>IF(CF264="","",VLOOKUP(CF264,Metadata!$D$2:$H$20,5,FALSE))</f>
        <v>35000</v>
      </c>
      <c r="CJ264" s="9">
        <f t="shared" si="3"/>
        <v>32500</v>
      </c>
      <c r="CK264" s="9" t="s">
        <v>153</v>
      </c>
      <c r="CL264" s="10">
        <v>2</v>
      </c>
      <c r="CM264" s="10">
        <v>3</v>
      </c>
      <c r="CN264" s="10">
        <v>6</v>
      </c>
      <c r="CO264" s="10">
        <v>6</v>
      </c>
      <c r="CP264" s="10">
        <v>5</v>
      </c>
      <c r="CQ264" s="10">
        <v>7</v>
      </c>
      <c r="CR264" s="10">
        <v>3</v>
      </c>
      <c r="CS264" s="10">
        <v>5</v>
      </c>
      <c r="CT264" s="10">
        <v>6</v>
      </c>
      <c r="CU264" s="10">
        <v>7</v>
      </c>
      <c r="CV264" s="10">
        <v>5</v>
      </c>
      <c r="CW264" s="10">
        <v>5</v>
      </c>
      <c r="CX264" s="10">
        <v>6</v>
      </c>
      <c r="CY264" s="10">
        <v>4</v>
      </c>
      <c r="CZ264" s="10">
        <v>4</v>
      </c>
      <c r="DA264" s="10">
        <v>5</v>
      </c>
      <c r="DB264" s="10">
        <v>6</v>
      </c>
      <c r="DC264" s="10">
        <v>7</v>
      </c>
      <c r="DD264" s="10">
        <v>5</v>
      </c>
      <c r="DE264" s="10">
        <v>7</v>
      </c>
      <c r="DF264" s="10">
        <v>5</v>
      </c>
      <c r="DG264" s="10">
        <v>3</v>
      </c>
      <c r="DH264" s="10">
        <v>3</v>
      </c>
      <c r="DI264" s="10">
        <v>5</v>
      </c>
      <c r="DJ264" s="10">
        <v>4</v>
      </c>
      <c r="DK264" s="10">
        <v>3</v>
      </c>
      <c r="DL264" s="10">
        <v>3</v>
      </c>
      <c r="DM264" s="9" t="s">
        <v>154</v>
      </c>
      <c r="DN264" s="10">
        <v>1990</v>
      </c>
      <c r="DO264" s="9">
        <f t="shared" si="4"/>
        <v>31</v>
      </c>
      <c r="DP264" s="9" t="s">
        <v>155</v>
      </c>
      <c r="DQ264" s="9" t="s">
        <v>156</v>
      </c>
      <c r="DR264" s="9" t="s">
        <v>157</v>
      </c>
      <c r="DS264" s="9" t="s">
        <v>137</v>
      </c>
      <c r="DT264" s="9" t="s">
        <v>181</v>
      </c>
      <c r="DU264" s="9" t="s">
        <v>203</v>
      </c>
      <c r="DV264" s="9" t="str">
        <f>VLOOKUP(DU264,Metadata!$B$2:$C$7,2,FALSE)</f>
        <v>6+ years</v>
      </c>
    </row>
    <row r="265" spans="1:126">
      <c r="A265" s="13">
        <v>264</v>
      </c>
      <c r="B265" s="9" t="s">
        <v>135</v>
      </c>
      <c r="C265" s="9" t="str">
        <f>VLOOKUP(B265,Metadata!$M$2:$N$6,2,FALSE)</f>
        <v>Permanent Employee</v>
      </c>
      <c r="D265" s="9" t="s">
        <v>159</v>
      </c>
      <c r="E265" s="9" t="s">
        <v>137</v>
      </c>
      <c r="F265" s="9" t="s">
        <v>138</v>
      </c>
      <c r="G265" s="9" t="s">
        <v>140</v>
      </c>
      <c r="H265" s="9" t="str">
        <f>IF(G265="","",VLOOKUP(G265,Metadata!$J$2:$K$22,2,FALSE))</f>
        <v>Lisbon Metropolitan Area</v>
      </c>
      <c r="I265" s="9" t="s">
        <v>138</v>
      </c>
      <c r="J265" s="9" t="str">
        <f>IF(I265="","",VLOOKUP(I265,Metadata!$P$2:$Q$43,2,FALSE))</f>
        <v>Europe</v>
      </c>
      <c r="K265" s="9" t="str">
        <f t="shared" si="0"/>
        <v>Portugal</v>
      </c>
      <c r="L265" s="9" t="s">
        <v>140</v>
      </c>
      <c r="M265" s="9" t="str">
        <f>IF(L265="","",VLOOKUP(L265,Metadata!$J$2:$K$22,2,FALSE))</f>
        <v>Lisbon Metropolitan Area</v>
      </c>
      <c r="N265" s="9" t="s">
        <v>141</v>
      </c>
      <c r="O265" s="9" t="s">
        <v>137</v>
      </c>
      <c r="P265" s="9" t="s">
        <v>142</v>
      </c>
      <c r="Q265" s="10" t="str">
        <f t="shared" si="1"/>
        <v>Full Office Job</v>
      </c>
      <c r="R265" s="10">
        <v>6</v>
      </c>
      <c r="S265" s="9" t="s">
        <v>332</v>
      </c>
      <c r="T265" s="9" t="s">
        <v>137</v>
      </c>
      <c r="U265" s="9" t="str">
        <f>IF(S265&lt;&gt;"",S265,IF(T265&lt;&gt;"",VLOOKUP(T265,Metadata!$S$2:$T$228,2,FALSE),""))</f>
        <v>UX/UI Designer</v>
      </c>
      <c r="V265" s="9" t="s">
        <v>162</v>
      </c>
      <c r="W265" s="9" t="s">
        <v>137</v>
      </c>
      <c r="X265" s="9" t="s">
        <v>163</v>
      </c>
      <c r="Y265" s="9" t="s">
        <v>137</v>
      </c>
      <c r="Z265" s="9" t="s">
        <v>262</v>
      </c>
      <c r="AA265" s="9" t="s">
        <v>165</v>
      </c>
      <c r="AB265" s="9" t="s">
        <v>137</v>
      </c>
      <c r="AC265" s="9"/>
      <c r="AD265" s="9"/>
      <c r="AE265" s="9"/>
      <c r="AF265" s="9" t="s">
        <v>243</v>
      </c>
      <c r="AG265" s="9"/>
      <c r="AH265" s="9"/>
      <c r="AI265" s="9"/>
      <c r="AJ265" s="9"/>
      <c r="AK265" s="9" t="s">
        <v>302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 t="s">
        <v>178</v>
      </c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 t="s">
        <v>303</v>
      </c>
      <c r="BN265" s="9" t="s">
        <v>186</v>
      </c>
      <c r="BO265" s="9" t="s">
        <v>257</v>
      </c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10"/>
      <c r="CB265" s="10" t="str">
        <f t="shared" si="5"/>
        <v/>
      </c>
      <c r="CC265" s="10"/>
      <c r="CD265" s="9" t="str">
        <f t="shared" si="2"/>
        <v/>
      </c>
      <c r="CE265" s="9" t="s">
        <v>151</v>
      </c>
      <c r="CF265" s="9" t="s">
        <v>220</v>
      </c>
      <c r="CG265" s="9">
        <f>IF(CF265="","",VLOOKUP(CF265,Metadata!$D$2:$H$20,2,FALSE))</f>
        <v>27500</v>
      </c>
      <c r="CH265" s="9">
        <f>IF(CF265="","",VLOOKUP(CF265,Metadata!$D$2:$H$20,4,FALSE))</f>
        <v>25000</v>
      </c>
      <c r="CI265" s="9">
        <f>IF(CF265="","",VLOOKUP(CF265,Metadata!$D$2:$H$20,5,FALSE))</f>
        <v>30000</v>
      </c>
      <c r="CJ265" s="9">
        <f t="shared" si="3"/>
        <v>27500</v>
      </c>
      <c r="CK265" s="9" t="s">
        <v>153</v>
      </c>
      <c r="CL265" s="10">
        <v>4</v>
      </c>
      <c r="CM265" s="10">
        <v>5</v>
      </c>
      <c r="CN265" s="10">
        <v>5</v>
      </c>
      <c r="CO265" s="10">
        <v>6</v>
      </c>
      <c r="CP265" s="10">
        <v>7</v>
      </c>
      <c r="CQ265" s="10">
        <v>7</v>
      </c>
      <c r="CR265" s="10">
        <v>5</v>
      </c>
      <c r="CS265" s="10">
        <v>7</v>
      </c>
      <c r="CT265" s="10">
        <v>7</v>
      </c>
      <c r="CU265" s="10">
        <v>5</v>
      </c>
      <c r="CV265" s="10">
        <v>5</v>
      </c>
      <c r="CW265" s="10">
        <v>5</v>
      </c>
      <c r="CX265" s="10">
        <v>7</v>
      </c>
      <c r="CY265" s="10">
        <v>5</v>
      </c>
      <c r="CZ265" s="10">
        <v>6</v>
      </c>
      <c r="DA265" s="10">
        <v>5</v>
      </c>
      <c r="DB265" s="10">
        <v>5</v>
      </c>
      <c r="DC265" s="10">
        <v>5</v>
      </c>
      <c r="DD265" s="10">
        <v>5</v>
      </c>
      <c r="DE265" s="10">
        <v>5</v>
      </c>
      <c r="DF265" s="10">
        <v>7</v>
      </c>
      <c r="DG265" s="10">
        <v>6</v>
      </c>
      <c r="DH265" s="10">
        <v>7</v>
      </c>
      <c r="DI265" s="10">
        <v>7</v>
      </c>
      <c r="DJ265" s="10">
        <v>4</v>
      </c>
      <c r="DK265" s="10">
        <v>7</v>
      </c>
      <c r="DL265" s="10">
        <v>5</v>
      </c>
      <c r="DM265" s="9" t="s">
        <v>154</v>
      </c>
      <c r="DN265" s="10">
        <v>1986</v>
      </c>
      <c r="DO265" s="9">
        <f t="shared" si="4"/>
        <v>35</v>
      </c>
      <c r="DP265" s="9" t="s">
        <v>155</v>
      </c>
      <c r="DQ265" s="9" t="s">
        <v>156</v>
      </c>
      <c r="DR265" s="9" t="s">
        <v>170</v>
      </c>
      <c r="DS265" s="9" t="s">
        <v>137</v>
      </c>
      <c r="DT265" s="9" t="s">
        <v>181</v>
      </c>
      <c r="DU265" s="9" t="s">
        <v>203</v>
      </c>
      <c r="DV265" s="9" t="str">
        <f>VLOOKUP(DU265,Metadata!$B$2:$C$7,2,FALSE)</f>
        <v>6+ years</v>
      </c>
    </row>
    <row r="266" spans="1:126">
      <c r="A266" s="13">
        <v>265</v>
      </c>
      <c r="B266" s="9" t="s">
        <v>135</v>
      </c>
      <c r="C266" s="9" t="str">
        <f>VLOOKUP(B266,Metadata!$M$2:$N$6,2,FALSE)</f>
        <v>Permanent Employee</v>
      </c>
      <c r="D266" s="9" t="s">
        <v>159</v>
      </c>
      <c r="E266" s="9" t="s">
        <v>137</v>
      </c>
      <c r="F266" s="9" t="s">
        <v>138</v>
      </c>
      <c r="G266" s="9" t="s">
        <v>291</v>
      </c>
      <c r="H266" s="9" t="str">
        <f>IF(G266="","",VLOOKUP(G266,Metadata!$J$2:$K$22,2,FALSE))</f>
        <v>Centre</v>
      </c>
      <c r="I266" s="9" t="s">
        <v>138</v>
      </c>
      <c r="J266" s="9" t="str">
        <f>IF(I266="","",VLOOKUP(I266,Metadata!$P$2:$Q$43,2,FALSE))</f>
        <v>Europe</v>
      </c>
      <c r="K266" s="9" t="str">
        <f t="shared" si="0"/>
        <v>Portugal</v>
      </c>
      <c r="L266" s="9" t="s">
        <v>172</v>
      </c>
      <c r="M266" s="9" t="str">
        <f>IF(L266="","",VLOOKUP(L266,Metadata!$J$2:$K$22,2,FALSE))</f>
        <v>Porto Metropolitan Area</v>
      </c>
      <c r="N266" s="9" t="s">
        <v>141</v>
      </c>
      <c r="O266" s="9" t="s">
        <v>137</v>
      </c>
      <c r="P266" s="9" t="s">
        <v>191</v>
      </c>
      <c r="Q266" s="10" t="str">
        <f t="shared" si="1"/>
        <v>Remote Job (full or flexible)</v>
      </c>
      <c r="R266" s="10">
        <v>5</v>
      </c>
      <c r="S266" s="9" t="s">
        <v>161</v>
      </c>
      <c r="T266" s="9" t="s">
        <v>137</v>
      </c>
      <c r="U266" s="9" t="str">
        <f>IF(S266&lt;&gt;"",S266,IF(T266&lt;&gt;"",VLOOKUP(T266,Metadata!$S$2:$T$228,2,FALSE),""))</f>
        <v>Full-Stack Developer</v>
      </c>
      <c r="V266" s="9" t="s">
        <v>137</v>
      </c>
      <c r="W266" s="9" t="s">
        <v>395</v>
      </c>
      <c r="X266" s="9" t="s">
        <v>145</v>
      </c>
      <c r="Y266" s="9" t="s">
        <v>137</v>
      </c>
      <c r="Z266" s="9" t="s">
        <v>224</v>
      </c>
      <c r="AA266" s="9" t="s">
        <v>165</v>
      </c>
      <c r="AB266" s="9" t="s">
        <v>137</v>
      </c>
      <c r="AC266" s="9"/>
      <c r="AD266" s="9"/>
      <c r="AE266" s="9"/>
      <c r="AF266" s="9"/>
      <c r="AG266" s="9"/>
      <c r="AH266" s="9"/>
      <c r="AI266" s="9"/>
      <c r="AJ266" s="9" t="s">
        <v>185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 t="s">
        <v>186</v>
      </c>
      <c r="BO266" s="9"/>
      <c r="BP266" s="9"/>
      <c r="BQ266" s="9"/>
      <c r="BR266" s="9"/>
      <c r="BS266" s="9" t="s">
        <v>200</v>
      </c>
      <c r="BT266" s="9"/>
      <c r="BU266" s="9"/>
      <c r="BV266" s="9"/>
      <c r="BW266" s="9"/>
      <c r="BX266" s="9"/>
      <c r="BY266" s="9"/>
      <c r="BZ266" s="9"/>
      <c r="CA266" s="10"/>
      <c r="CB266" s="10" t="str">
        <f t="shared" si="5"/>
        <v/>
      </c>
      <c r="CC266" s="10"/>
      <c r="CD266" s="9" t="str">
        <f t="shared" si="2"/>
        <v/>
      </c>
      <c r="CE266" s="9" t="s">
        <v>232</v>
      </c>
      <c r="CF266" s="9" t="s">
        <v>220</v>
      </c>
      <c r="CG266" s="9">
        <f>IF(CF266="","",VLOOKUP(CF266,Metadata!$D$2:$H$20,2,FALSE))</f>
        <v>27500</v>
      </c>
      <c r="CH266" s="9">
        <f>IF(CF266="","",VLOOKUP(CF266,Metadata!$D$2:$H$20,4,FALSE))</f>
        <v>25000</v>
      </c>
      <c r="CI266" s="9">
        <f>IF(CF266="","",VLOOKUP(CF266,Metadata!$D$2:$H$20,5,FALSE))</f>
        <v>30000</v>
      </c>
      <c r="CJ266" s="9">
        <f t="shared" si="3"/>
        <v>27500</v>
      </c>
      <c r="CK266" s="9" t="s">
        <v>201</v>
      </c>
      <c r="CL266" s="10">
        <v>7</v>
      </c>
      <c r="CM266" s="10">
        <v>1</v>
      </c>
      <c r="CN266" s="10">
        <v>7</v>
      </c>
      <c r="CO266" s="10">
        <v>4</v>
      </c>
      <c r="CP266" s="10">
        <v>5</v>
      </c>
      <c r="CQ266" s="10">
        <v>7</v>
      </c>
      <c r="CR266" s="10">
        <v>5</v>
      </c>
      <c r="CS266" s="10">
        <v>5</v>
      </c>
      <c r="CT266" s="10">
        <v>7</v>
      </c>
      <c r="CU266" s="10">
        <v>6</v>
      </c>
      <c r="CV266" s="10">
        <v>4</v>
      </c>
      <c r="CW266" s="10">
        <v>5</v>
      </c>
      <c r="CX266" s="10">
        <v>7</v>
      </c>
      <c r="CY266" s="10">
        <v>5</v>
      </c>
      <c r="CZ266" s="10">
        <v>6</v>
      </c>
      <c r="DA266" s="10">
        <v>6</v>
      </c>
      <c r="DB266" s="10">
        <v>6</v>
      </c>
      <c r="DC266" s="10">
        <v>7</v>
      </c>
      <c r="DD266" s="10">
        <v>3</v>
      </c>
      <c r="DE266" s="10">
        <v>6</v>
      </c>
      <c r="DF266" s="10">
        <v>5</v>
      </c>
      <c r="DG266" s="10">
        <v>6</v>
      </c>
      <c r="DH266" s="10">
        <v>4</v>
      </c>
      <c r="DI266" s="10">
        <v>4</v>
      </c>
      <c r="DJ266" s="10">
        <v>1</v>
      </c>
      <c r="DK266" s="10">
        <v>5</v>
      </c>
      <c r="DL266" s="10">
        <v>5</v>
      </c>
      <c r="DM266" s="9" t="s">
        <v>154</v>
      </c>
      <c r="DN266" s="10">
        <v>1998</v>
      </c>
      <c r="DO266" s="9">
        <f t="shared" si="4"/>
        <v>23</v>
      </c>
      <c r="DP266" s="9" t="s">
        <v>155</v>
      </c>
      <c r="DQ266" s="9" t="s">
        <v>156</v>
      </c>
      <c r="DR266" s="9" t="s">
        <v>157</v>
      </c>
      <c r="DS266" s="9" t="s">
        <v>137</v>
      </c>
      <c r="DT266" s="9" t="s">
        <v>181</v>
      </c>
      <c r="DU266" s="9" t="s">
        <v>168</v>
      </c>
      <c r="DV266" s="9" t="str">
        <f>VLOOKUP(DU266,Metadata!$B$2:$C$7,2,FALSE)</f>
        <v>0 - 3 years</v>
      </c>
    </row>
    <row r="267" spans="1:126">
      <c r="A267" s="13">
        <v>266</v>
      </c>
      <c r="B267" s="9" t="s">
        <v>135</v>
      </c>
      <c r="C267" s="9" t="str">
        <f>VLOOKUP(B267,Metadata!$M$2:$N$6,2,FALSE)</f>
        <v>Permanent Employee</v>
      </c>
      <c r="D267" s="9" t="s">
        <v>159</v>
      </c>
      <c r="E267" s="9" t="s">
        <v>137</v>
      </c>
      <c r="F267" s="9" t="s">
        <v>138</v>
      </c>
      <c r="G267" s="9" t="s">
        <v>172</v>
      </c>
      <c r="H267" s="9" t="str">
        <f>IF(G267="","",VLOOKUP(G267,Metadata!$J$2:$K$22,2,FALSE))</f>
        <v>Porto Metropolitan Area</v>
      </c>
      <c r="I267" s="9" t="s">
        <v>138</v>
      </c>
      <c r="J267" s="9" t="str">
        <f>IF(I267="","",VLOOKUP(I267,Metadata!$P$2:$Q$43,2,FALSE))</f>
        <v>Europe</v>
      </c>
      <c r="K267" s="9" t="str">
        <f t="shared" si="0"/>
        <v>Portugal</v>
      </c>
      <c r="L267" s="9" t="s">
        <v>172</v>
      </c>
      <c r="M267" s="9" t="str">
        <f>IF(L267="","",VLOOKUP(L267,Metadata!$J$2:$K$22,2,FALSE))</f>
        <v>Porto Metropolitan Area</v>
      </c>
      <c r="N267" s="9" t="s">
        <v>214</v>
      </c>
      <c r="O267" s="9" t="s">
        <v>136</v>
      </c>
      <c r="P267" s="9" t="s">
        <v>191</v>
      </c>
      <c r="Q267" s="10" t="str">
        <f t="shared" si="1"/>
        <v>Remote Job (full or flexible)</v>
      </c>
      <c r="R267" s="10">
        <v>5</v>
      </c>
      <c r="S267" s="9" t="s">
        <v>143</v>
      </c>
      <c r="T267" s="9" t="s">
        <v>137</v>
      </c>
      <c r="U267" s="9" t="str">
        <f>IF(S267&lt;&gt;"",S267,IF(T267&lt;&gt;"",VLOOKUP(T267,Metadata!$S$2:$T$228,2,FALSE),""))</f>
        <v>Technical Team Leader</v>
      </c>
      <c r="V267" s="9" t="s">
        <v>256</v>
      </c>
      <c r="W267" s="9" t="s">
        <v>137</v>
      </c>
      <c r="X267" s="9" t="s">
        <v>175</v>
      </c>
      <c r="Y267" s="9" t="s">
        <v>137</v>
      </c>
      <c r="Z267" s="9" t="s">
        <v>262</v>
      </c>
      <c r="AA267" s="9" t="s">
        <v>165</v>
      </c>
      <c r="AB267" s="9" t="s">
        <v>137</v>
      </c>
      <c r="AC267" s="9"/>
      <c r="AD267" s="9"/>
      <c r="AE267" s="9"/>
      <c r="AF267" s="9"/>
      <c r="AG267" s="9" t="s">
        <v>166</v>
      </c>
      <c r="AH267" s="9"/>
      <c r="AI267" s="9"/>
      <c r="AJ267" s="9" t="s">
        <v>185</v>
      </c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 t="s">
        <v>178</v>
      </c>
      <c r="BB267" s="9" t="s">
        <v>284</v>
      </c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 t="s">
        <v>179</v>
      </c>
      <c r="BQ267" s="9"/>
      <c r="BR267" s="9" t="s">
        <v>247</v>
      </c>
      <c r="BS267" s="9"/>
      <c r="BT267" s="9"/>
      <c r="BU267" s="9"/>
      <c r="BV267" s="9"/>
      <c r="BW267" s="9"/>
      <c r="BX267" s="9"/>
      <c r="BY267" s="9"/>
      <c r="BZ267" s="9"/>
      <c r="CA267" s="10"/>
      <c r="CB267" s="10" t="str">
        <f t="shared" si="5"/>
        <v/>
      </c>
      <c r="CC267" s="10"/>
      <c r="CD267" s="9" t="str">
        <f t="shared" si="2"/>
        <v/>
      </c>
      <c r="CE267" s="9" t="s">
        <v>168</v>
      </c>
      <c r="CF267" s="9" t="s">
        <v>254</v>
      </c>
      <c r="CG267" s="9">
        <f>IF(CF267="","",VLOOKUP(CF267,Metadata!$D$2:$H$20,2,FALSE))</f>
        <v>37500</v>
      </c>
      <c r="CH267" s="9">
        <f>IF(CF267="","",VLOOKUP(CF267,Metadata!$D$2:$H$20,4,FALSE))</f>
        <v>35000</v>
      </c>
      <c r="CI267" s="9">
        <f>IF(CF267="","",VLOOKUP(CF267,Metadata!$D$2:$H$20,5,FALSE))</f>
        <v>40000</v>
      </c>
      <c r="CJ267" s="9">
        <f t="shared" si="3"/>
        <v>37500</v>
      </c>
      <c r="CK267" s="9" t="s">
        <v>189</v>
      </c>
      <c r="CL267" s="10">
        <v>4</v>
      </c>
      <c r="CM267" s="10">
        <v>2</v>
      </c>
      <c r="CN267" s="10">
        <v>7</v>
      </c>
      <c r="CO267" s="10">
        <v>6</v>
      </c>
      <c r="CP267" s="10">
        <v>4</v>
      </c>
      <c r="CQ267" s="10">
        <v>5</v>
      </c>
      <c r="CR267" s="10">
        <v>3</v>
      </c>
      <c r="CS267" s="10">
        <v>5</v>
      </c>
      <c r="CT267" s="10">
        <v>5</v>
      </c>
      <c r="CU267" s="10">
        <v>4</v>
      </c>
      <c r="CV267" s="10">
        <v>3</v>
      </c>
      <c r="CW267" s="10">
        <v>2</v>
      </c>
      <c r="CX267" s="10">
        <v>7</v>
      </c>
      <c r="CY267" s="10">
        <v>6</v>
      </c>
      <c r="CZ267" s="10">
        <v>3</v>
      </c>
      <c r="DA267" s="10">
        <v>3</v>
      </c>
      <c r="DB267" s="10">
        <v>3</v>
      </c>
      <c r="DC267" s="10">
        <v>6</v>
      </c>
      <c r="DD267" s="10">
        <v>3</v>
      </c>
      <c r="DE267" s="10">
        <v>6</v>
      </c>
      <c r="DF267" s="10">
        <v>6</v>
      </c>
      <c r="DG267" s="10">
        <v>4</v>
      </c>
      <c r="DH267" s="10">
        <v>6</v>
      </c>
      <c r="DI267" s="10">
        <v>7</v>
      </c>
      <c r="DJ267" s="10">
        <v>2</v>
      </c>
      <c r="DK267" s="10">
        <v>3</v>
      </c>
      <c r="DL267" s="10">
        <v>6</v>
      </c>
      <c r="DM267" s="9" t="s">
        <v>154</v>
      </c>
      <c r="DN267" s="10">
        <v>1987</v>
      </c>
      <c r="DO267" s="9">
        <f t="shared" si="4"/>
        <v>34</v>
      </c>
      <c r="DP267" s="9" t="s">
        <v>155</v>
      </c>
      <c r="DQ267" s="9" t="s">
        <v>156</v>
      </c>
      <c r="DR267" s="9" t="s">
        <v>157</v>
      </c>
      <c r="DS267" s="9" t="s">
        <v>137</v>
      </c>
      <c r="DT267" s="9" t="s">
        <v>181</v>
      </c>
      <c r="DU267" s="9" t="s">
        <v>158</v>
      </c>
      <c r="DV267" s="9" t="str">
        <f>VLOOKUP(DU267,Metadata!$B$2:$C$7,2,FALSE)</f>
        <v>6+ years</v>
      </c>
    </row>
    <row r="268" spans="1:126">
      <c r="A268" s="13">
        <v>267</v>
      </c>
      <c r="B268" s="9" t="s">
        <v>135</v>
      </c>
      <c r="C268" s="9" t="str">
        <f>VLOOKUP(B268,Metadata!$M$2:$N$6,2,FALSE)</f>
        <v>Permanent Employee</v>
      </c>
      <c r="D268" s="9" t="s">
        <v>136</v>
      </c>
      <c r="E268" s="9" t="s">
        <v>137</v>
      </c>
      <c r="F268" s="9" t="s">
        <v>138</v>
      </c>
      <c r="G268" s="9" t="s">
        <v>172</v>
      </c>
      <c r="H268" s="9" t="str">
        <f>IF(G268="","",VLOOKUP(G268,Metadata!$J$2:$K$22,2,FALSE))</f>
        <v>Porto Metropolitan Area</v>
      </c>
      <c r="I268" s="9" t="s">
        <v>138</v>
      </c>
      <c r="J268" s="9" t="str">
        <f>IF(I268="","",VLOOKUP(I268,Metadata!$P$2:$Q$43,2,FALSE))</f>
        <v>Europe</v>
      </c>
      <c r="K268" s="9" t="str">
        <f t="shared" si="0"/>
        <v>Portugal</v>
      </c>
      <c r="L268" s="9" t="s">
        <v>160</v>
      </c>
      <c r="M268" s="9" t="str">
        <f>IF(L268="","",VLOOKUP(L268,Metadata!$J$2:$K$22,2,FALSE))</f>
        <v>Centre</v>
      </c>
      <c r="N268" s="9" t="s">
        <v>141</v>
      </c>
      <c r="O268" s="9" t="s">
        <v>137</v>
      </c>
      <c r="P268" s="9" t="s">
        <v>142</v>
      </c>
      <c r="Q268" s="10" t="str">
        <f t="shared" si="1"/>
        <v>Full Office Job</v>
      </c>
      <c r="R268" s="10">
        <v>6</v>
      </c>
      <c r="S268" s="9" t="s">
        <v>192</v>
      </c>
      <c r="T268" s="9" t="s">
        <v>137</v>
      </c>
      <c r="U268" s="9" t="str">
        <f>IF(S268&lt;&gt;"",S268,IF(T268&lt;&gt;"",VLOOKUP(T268,Metadata!$S$2:$T$228,2,FALSE),""))</f>
        <v>Back-End Developer</v>
      </c>
      <c r="V268" s="9" t="s">
        <v>217</v>
      </c>
      <c r="W268" s="9" t="s">
        <v>137</v>
      </c>
      <c r="X268" s="9" t="s">
        <v>208</v>
      </c>
      <c r="Y268" s="9" t="s">
        <v>137</v>
      </c>
      <c r="Z268" s="9" t="s">
        <v>224</v>
      </c>
      <c r="AA268" s="9" t="s">
        <v>137</v>
      </c>
      <c r="AB268" s="9" t="s">
        <v>137</v>
      </c>
      <c r="AC268" s="9" t="s">
        <v>147</v>
      </c>
      <c r="AD268" s="9"/>
      <c r="AE268" s="9" t="s">
        <v>194</v>
      </c>
      <c r="AF268" s="9"/>
      <c r="AG268" s="9"/>
      <c r="AH268" s="9"/>
      <c r="AI268" s="9"/>
      <c r="AJ268" s="9" t="s">
        <v>185</v>
      </c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 t="s">
        <v>198</v>
      </c>
      <c r="BL268" s="9" t="s">
        <v>199</v>
      </c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10"/>
      <c r="CB268" s="10" t="str">
        <f t="shared" si="5"/>
        <v/>
      </c>
      <c r="CC268" s="10"/>
      <c r="CD268" s="9" t="str">
        <f t="shared" si="2"/>
        <v/>
      </c>
      <c r="CE268" s="9" t="s">
        <v>168</v>
      </c>
      <c r="CF268" s="9" t="s">
        <v>225</v>
      </c>
      <c r="CG268" s="9">
        <f>IF(CF268="","",VLOOKUP(CF268,Metadata!$D$2:$H$20,2,FALSE))</f>
        <v>22500</v>
      </c>
      <c r="CH268" s="9">
        <f>IF(CF268="","",VLOOKUP(CF268,Metadata!$D$2:$H$20,4,FALSE))</f>
        <v>20000</v>
      </c>
      <c r="CI268" s="9">
        <f>IF(CF268="","",VLOOKUP(CF268,Metadata!$D$2:$H$20,5,FALSE))</f>
        <v>25000</v>
      </c>
      <c r="CJ268" s="9">
        <f t="shared" si="3"/>
        <v>22500</v>
      </c>
      <c r="CK268" s="9" t="s">
        <v>221</v>
      </c>
      <c r="CL268" s="10">
        <v>5</v>
      </c>
      <c r="CM268" s="10">
        <v>2</v>
      </c>
      <c r="CN268" s="10">
        <v>7</v>
      </c>
      <c r="CO268" s="10">
        <v>6</v>
      </c>
      <c r="CP268" s="10">
        <v>6</v>
      </c>
      <c r="CQ268" s="10">
        <v>6</v>
      </c>
      <c r="CR268" s="10">
        <v>6</v>
      </c>
      <c r="CS268" s="10">
        <v>4</v>
      </c>
      <c r="CT268" s="10">
        <v>4</v>
      </c>
      <c r="CU268" s="10">
        <v>7</v>
      </c>
      <c r="CV268" s="10">
        <v>4</v>
      </c>
      <c r="CW268" s="10">
        <v>5</v>
      </c>
      <c r="CX268" s="10">
        <v>6</v>
      </c>
      <c r="CY268" s="10">
        <v>5</v>
      </c>
      <c r="CZ268" s="10">
        <v>5</v>
      </c>
      <c r="DA268" s="10">
        <v>5</v>
      </c>
      <c r="DB268" s="10">
        <v>5</v>
      </c>
      <c r="DC268" s="10">
        <v>6</v>
      </c>
      <c r="DD268" s="10">
        <v>6</v>
      </c>
      <c r="DE268" s="10">
        <v>4</v>
      </c>
      <c r="DF268" s="10">
        <v>4</v>
      </c>
      <c r="DG268" s="10">
        <v>6</v>
      </c>
      <c r="DH268" s="10">
        <v>7</v>
      </c>
      <c r="DI268" s="10">
        <v>7</v>
      </c>
      <c r="DJ268" s="10">
        <v>4</v>
      </c>
      <c r="DK268" s="10">
        <v>5</v>
      </c>
      <c r="DL268" s="10">
        <v>5</v>
      </c>
      <c r="DM268" s="9" t="s">
        <v>154</v>
      </c>
      <c r="DN268" s="10">
        <v>1995</v>
      </c>
      <c r="DO268" s="9">
        <f t="shared" si="4"/>
        <v>26</v>
      </c>
      <c r="DP268" s="9" t="s">
        <v>155</v>
      </c>
      <c r="DQ268" s="9" t="s">
        <v>202</v>
      </c>
      <c r="DR268" s="9" t="s">
        <v>157</v>
      </c>
      <c r="DS268" s="9" t="s">
        <v>137</v>
      </c>
      <c r="DT268" s="9" t="s">
        <v>181</v>
      </c>
      <c r="DU268" s="9" t="s">
        <v>168</v>
      </c>
      <c r="DV268" s="9" t="str">
        <f>VLOOKUP(DU268,Metadata!$B$2:$C$7,2,FALSE)</f>
        <v>0 - 3 years</v>
      </c>
    </row>
    <row r="269" spans="1:126">
      <c r="A269" s="13">
        <v>268</v>
      </c>
      <c r="B269" s="9" t="s">
        <v>171</v>
      </c>
      <c r="C269" s="9" t="str">
        <f>VLOOKUP(B269,Metadata!$M$2:$N$6,2,FALSE)</f>
        <v>Contractor</v>
      </c>
      <c r="D269" s="9" t="s">
        <v>137</v>
      </c>
      <c r="E269" s="9" t="s">
        <v>136</v>
      </c>
      <c r="F269" s="9" t="s">
        <v>138</v>
      </c>
      <c r="G269" s="9" t="s">
        <v>204</v>
      </c>
      <c r="H269" s="9" t="str">
        <f>IF(G269="","",VLOOKUP(G269,Metadata!$J$2:$K$22,2,FALSE))</f>
        <v>Centre</v>
      </c>
      <c r="I269" s="9" t="s">
        <v>138</v>
      </c>
      <c r="J269" s="9" t="str">
        <f>IF(I269="","",VLOOKUP(I269,Metadata!$P$2:$Q$43,2,FALSE))</f>
        <v>Europe</v>
      </c>
      <c r="K269" s="9" t="str">
        <f t="shared" si="0"/>
        <v>Portugal</v>
      </c>
      <c r="L269" s="9" t="s">
        <v>204</v>
      </c>
      <c r="M269" s="9" t="str">
        <f>IF(L269="","",VLOOKUP(L269,Metadata!$J$2:$K$22,2,FALSE))</f>
        <v>Centre</v>
      </c>
      <c r="N269" s="9" t="s">
        <v>141</v>
      </c>
      <c r="O269" s="9" t="s">
        <v>137</v>
      </c>
      <c r="P269" s="9" t="s">
        <v>142</v>
      </c>
      <c r="Q269" s="10" t="str">
        <f t="shared" si="1"/>
        <v>Full Office Job</v>
      </c>
      <c r="R269" s="10">
        <v>6</v>
      </c>
      <c r="S269" s="9" t="s">
        <v>161</v>
      </c>
      <c r="T269" s="9" t="s">
        <v>137</v>
      </c>
      <c r="U269" s="9" t="str">
        <f>IF(S269&lt;&gt;"",S269,IF(T269&lt;&gt;"",VLOOKUP(T269,Metadata!$S$2:$T$228,2,FALSE),""))</f>
        <v>Full-Stack Developer</v>
      </c>
      <c r="V269" s="9" t="s">
        <v>207</v>
      </c>
      <c r="W269" s="9" t="s">
        <v>137</v>
      </c>
      <c r="X269" s="9" t="s">
        <v>208</v>
      </c>
      <c r="Y269" s="9" t="s">
        <v>137</v>
      </c>
      <c r="Z269" s="9" t="s">
        <v>146</v>
      </c>
      <c r="AA269" s="9" t="s">
        <v>165</v>
      </c>
      <c r="AB269" s="9" t="s">
        <v>137</v>
      </c>
      <c r="AC269" s="9" t="s">
        <v>147</v>
      </c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 t="s">
        <v>150</v>
      </c>
      <c r="BZ269" s="9" t="s">
        <v>137</v>
      </c>
      <c r="CA269" s="10">
        <v>9</v>
      </c>
      <c r="CB269" s="10" t="str">
        <f t="shared" si="5"/>
        <v>7 to 12 months</v>
      </c>
      <c r="CC269" s="10">
        <v>5</v>
      </c>
      <c r="CD269" s="9">
        <f t="shared" si="2"/>
        <v>8000</v>
      </c>
      <c r="CE269" s="9" t="s">
        <v>137</v>
      </c>
      <c r="CF269" s="9" t="s">
        <v>137</v>
      </c>
      <c r="CG269" s="9" t="str">
        <f>IF(CF269="","",VLOOKUP(CF269,Metadata!$D$2:$H$20,2,FALSE))</f>
        <v/>
      </c>
      <c r="CH269" s="9" t="str">
        <f>IF(CF269="","",VLOOKUP(CF269,Metadata!$D$2:$H$20,4,FALSE))</f>
        <v/>
      </c>
      <c r="CI269" s="9" t="str">
        <f>IF(CF269="","",VLOOKUP(CF269,Metadata!$D$2:$H$20,5,FALSE))</f>
        <v/>
      </c>
      <c r="CJ269" s="9">
        <f t="shared" si="3"/>
        <v>8000</v>
      </c>
      <c r="CK269" s="9" t="s">
        <v>153</v>
      </c>
      <c r="CL269" s="10">
        <v>3</v>
      </c>
      <c r="CM269" s="10">
        <v>4</v>
      </c>
      <c r="CN269" s="10">
        <v>7</v>
      </c>
      <c r="CO269" s="10">
        <v>7</v>
      </c>
      <c r="CP269" s="10">
        <v>6</v>
      </c>
      <c r="CQ269" s="10">
        <v>6</v>
      </c>
      <c r="CR269" s="10">
        <v>6</v>
      </c>
      <c r="CS269" s="10">
        <v>5</v>
      </c>
      <c r="CT269" s="10">
        <v>6</v>
      </c>
      <c r="CU269" s="10">
        <v>5</v>
      </c>
      <c r="CV269" s="10">
        <v>5</v>
      </c>
      <c r="CW269" s="10">
        <v>6</v>
      </c>
      <c r="CX269" s="10">
        <v>5</v>
      </c>
      <c r="CY269" s="10">
        <v>7</v>
      </c>
      <c r="CZ269" s="10">
        <v>5</v>
      </c>
      <c r="DA269" s="10">
        <v>5</v>
      </c>
      <c r="DB269" s="10">
        <v>3</v>
      </c>
      <c r="DC269" s="10">
        <v>6</v>
      </c>
      <c r="DD269" s="10">
        <v>7</v>
      </c>
      <c r="DE269" s="10">
        <v>5</v>
      </c>
      <c r="DF269" s="10">
        <v>5</v>
      </c>
      <c r="DG269" s="10">
        <v>7</v>
      </c>
      <c r="DH269" s="10">
        <v>4</v>
      </c>
      <c r="DI269" s="10">
        <v>4</v>
      </c>
      <c r="DJ269" s="10">
        <v>3</v>
      </c>
      <c r="DK269" s="10">
        <v>3</v>
      </c>
      <c r="DL269" s="10">
        <v>3</v>
      </c>
      <c r="DM269" s="9" t="s">
        <v>154</v>
      </c>
      <c r="DN269" s="10">
        <v>1999</v>
      </c>
      <c r="DO269" s="9">
        <f t="shared" si="4"/>
        <v>22</v>
      </c>
      <c r="DP269" s="9" t="s">
        <v>155</v>
      </c>
      <c r="DQ269" s="9" t="s">
        <v>202</v>
      </c>
      <c r="DR269" s="9" t="s">
        <v>157</v>
      </c>
      <c r="DS269" s="9" t="s">
        <v>137</v>
      </c>
      <c r="DT269" s="9" t="s">
        <v>181</v>
      </c>
      <c r="DU269" s="9" t="s">
        <v>233</v>
      </c>
      <c r="DV269" s="9" t="str">
        <f>VLOOKUP(DU269,Metadata!$B$2:$C$7,2,FALSE)</f>
        <v>0 - 3 years</v>
      </c>
    </row>
    <row r="270" spans="1:126">
      <c r="A270" s="13">
        <v>269</v>
      </c>
      <c r="B270" s="9" t="s">
        <v>135</v>
      </c>
      <c r="C270" s="9" t="str">
        <f>VLOOKUP(B270,Metadata!$M$2:$N$6,2,FALSE)</f>
        <v>Permanent Employee</v>
      </c>
      <c r="D270" s="9" t="s">
        <v>136</v>
      </c>
      <c r="E270" s="9" t="s">
        <v>137</v>
      </c>
      <c r="F270" s="9" t="s">
        <v>138</v>
      </c>
      <c r="G270" s="9" t="s">
        <v>172</v>
      </c>
      <c r="H270" s="9" t="str">
        <f>IF(G270="","",VLOOKUP(G270,Metadata!$J$2:$K$22,2,FALSE))</f>
        <v>Porto Metropolitan Area</v>
      </c>
      <c r="I270" s="9" t="s">
        <v>138</v>
      </c>
      <c r="J270" s="9" t="str">
        <f>IF(I270="","",VLOOKUP(I270,Metadata!$P$2:$Q$43,2,FALSE))</f>
        <v>Europe</v>
      </c>
      <c r="K270" s="9" t="str">
        <f t="shared" si="0"/>
        <v>Portugal</v>
      </c>
      <c r="L270" s="9" t="s">
        <v>172</v>
      </c>
      <c r="M270" s="9" t="str">
        <f>IF(L270="","",VLOOKUP(L270,Metadata!$J$2:$K$22,2,FALSE))</f>
        <v>Porto Metropolitan Area</v>
      </c>
      <c r="N270" s="9" t="s">
        <v>141</v>
      </c>
      <c r="O270" s="9" t="s">
        <v>137</v>
      </c>
      <c r="P270" s="9" t="s">
        <v>142</v>
      </c>
      <c r="Q270" s="10" t="str">
        <f t="shared" si="1"/>
        <v>Full Office Job</v>
      </c>
      <c r="R270" s="10">
        <v>6</v>
      </c>
      <c r="S270" s="9" t="s">
        <v>192</v>
      </c>
      <c r="T270" s="9" t="s">
        <v>137</v>
      </c>
      <c r="U270" s="9" t="str">
        <f>IF(S270&lt;&gt;"",S270,IF(T270&lt;&gt;"",VLOOKUP(T270,Metadata!$S$2:$T$228,2,FALSE),""))</f>
        <v>Back-End Developer</v>
      </c>
      <c r="V270" s="9" t="s">
        <v>207</v>
      </c>
      <c r="W270" s="9" t="s">
        <v>137</v>
      </c>
      <c r="X270" s="9" t="s">
        <v>163</v>
      </c>
      <c r="Y270" s="9" t="s">
        <v>137</v>
      </c>
      <c r="Z270" s="9" t="s">
        <v>262</v>
      </c>
      <c r="AA270" s="9" t="s">
        <v>165</v>
      </c>
      <c r="AB270" s="9" t="s">
        <v>137</v>
      </c>
      <c r="AC270" s="9" t="s">
        <v>147</v>
      </c>
      <c r="AD270" s="9"/>
      <c r="AE270" s="9"/>
      <c r="AF270" s="9"/>
      <c r="AG270" s="9" t="s">
        <v>166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 t="s">
        <v>178</v>
      </c>
      <c r="BB270" s="9"/>
      <c r="BC270" s="9"/>
      <c r="BD270" s="9"/>
      <c r="BE270" s="9"/>
      <c r="BF270" s="9"/>
      <c r="BG270" s="9"/>
      <c r="BH270" s="9"/>
      <c r="BI270" s="9"/>
      <c r="BJ270" s="9" t="s">
        <v>167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 t="s">
        <v>396</v>
      </c>
      <c r="CA270" s="10"/>
      <c r="CB270" s="10" t="str">
        <f t="shared" si="5"/>
        <v/>
      </c>
      <c r="CC270" s="10"/>
      <c r="CD270" s="9" t="str">
        <f t="shared" si="2"/>
        <v/>
      </c>
      <c r="CE270" s="9" t="s">
        <v>168</v>
      </c>
      <c r="CF270" s="9" t="s">
        <v>169</v>
      </c>
      <c r="CG270" s="9">
        <f>IF(CF270="","",VLOOKUP(CF270,Metadata!$D$2:$H$20,2,FALSE))</f>
        <v>12500</v>
      </c>
      <c r="CH270" s="9">
        <f>IF(CF270="","",VLOOKUP(CF270,Metadata!$D$2:$H$20,4,FALSE))</f>
        <v>0</v>
      </c>
      <c r="CI270" s="9">
        <f>IF(CF270="","",VLOOKUP(CF270,Metadata!$D$2:$H$20,5,FALSE))</f>
        <v>15000</v>
      </c>
      <c r="CJ270" s="9">
        <f t="shared" si="3"/>
        <v>12500</v>
      </c>
      <c r="CK270" s="9" t="s">
        <v>153</v>
      </c>
      <c r="CL270" s="10">
        <v>2</v>
      </c>
      <c r="CM270" s="10">
        <v>5</v>
      </c>
      <c r="CN270" s="10">
        <v>7</v>
      </c>
      <c r="CO270" s="10">
        <v>6</v>
      </c>
      <c r="CP270" s="10">
        <v>6</v>
      </c>
      <c r="CQ270" s="10">
        <v>6</v>
      </c>
      <c r="CR270" s="10">
        <v>6</v>
      </c>
      <c r="CS270" s="10">
        <v>7</v>
      </c>
      <c r="CT270" s="10">
        <v>6</v>
      </c>
      <c r="CU270" s="10">
        <v>6</v>
      </c>
      <c r="CV270" s="10">
        <v>4</v>
      </c>
      <c r="CW270" s="10">
        <v>5</v>
      </c>
      <c r="CX270" s="10">
        <v>6</v>
      </c>
      <c r="CY270" s="10">
        <v>5</v>
      </c>
      <c r="CZ270" s="10">
        <v>5</v>
      </c>
      <c r="DA270" s="10">
        <v>5</v>
      </c>
      <c r="DB270" s="10">
        <v>4</v>
      </c>
      <c r="DC270" s="10">
        <v>6</v>
      </c>
      <c r="DD270" s="10">
        <v>4</v>
      </c>
      <c r="DE270" s="10">
        <v>5</v>
      </c>
      <c r="DF270" s="10">
        <v>5</v>
      </c>
      <c r="DG270" s="10">
        <v>6</v>
      </c>
      <c r="DH270" s="10">
        <v>6</v>
      </c>
      <c r="DI270" s="10">
        <v>6</v>
      </c>
      <c r="DJ270" s="10">
        <v>3</v>
      </c>
      <c r="DK270" s="10">
        <v>5</v>
      </c>
      <c r="DL270" s="10">
        <v>5</v>
      </c>
      <c r="DM270" s="9" t="s">
        <v>154</v>
      </c>
      <c r="DN270" s="10">
        <v>1993</v>
      </c>
      <c r="DO270" s="9">
        <f t="shared" si="4"/>
        <v>28</v>
      </c>
      <c r="DP270" s="9" t="s">
        <v>155</v>
      </c>
      <c r="DQ270" s="9" t="s">
        <v>202</v>
      </c>
      <c r="DR270" s="9" t="s">
        <v>170</v>
      </c>
      <c r="DS270" s="9" t="s">
        <v>137</v>
      </c>
      <c r="DT270" s="9" t="s">
        <v>181</v>
      </c>
      <c r="DU270" s="9" t="s">
        <v>223</v>
      </c>
      <c r="DV270" s="9" t="str">
        <f>VLOOKUP(DU270,Metadata!$B$2:$C$7,2,FALSE)</f>
        <v>3 - 6 years</v>
      </c>
    </row>
    <row r="271" spans="1:126">
      <c r="A271" s="13">
        <v>270</v>
      </c>
      <c r="B271" s="9" t="s">
        <v>135</v>
      </c>
      <c r="C271" s="9" t="str">
        <f>VLOOKUP(B271,Metadata!$M$2:$N$6,2,FALSE)</f>
        <v>Permanent Employee</v>
      </c>
      <c r="D271" s="9" t="s">
        <v>136</v>
      </c>
      <c r="E271" s="9" t="s">
        <v>137</v>
      </c>
      <c r="F271" s="9" t="s">
        <v>138</v>
      </c>
      <c r="G271" s="9" t="s">
        <v>160</v>
      </c>
      <c r="H271" s="9" t="str">
        <f>IF(G271="","",VLOOKUP(G271,Metadata!$J$2:$K$22,2,FALSE))</f>
        <v>Centre</v>
      </c>
      <c r="I271" s="9" t="s">
        <v>138</v>
      </c>
      <c r="J271" s="9" t="str">
        <f>IF(I271="","",VLOOKUP(I271,Metadata!$P$2:$Q$43,2,FALSE))</f>
        <v>Europe</v>
      </c>
      <c r="K271" s="9" t="str">
        <f t="shared" si="0"/>
        <v>Portugal</v>
      </c>
      <c r="L271" s="9" t="s">
        <v>140</v>
      </c>
      <c r="M271" s="9" t="str">
        <f>IF(L271="","",VLOOKUP(L271,Metadata!$J$2:$K$22,2,FALSE))</f>
        <v>Lisbon Metropolitan Area</v>
      </c>
      <c r="N271" s="9" t="s">
        <v>141</v>
      </c>
      <c r="O271" s="9" t="s">
        <v>137</v>
      </c>
      <c r="P271" s="9" t="s">
        <v>142</v>
      </c>
      <c r="Q271" s="10" t="str">
        <f t="shared" si="1"/>
        <v>Full Office Job</v>
      </c>
      <c r="R271" s="10">
        <v>5</v>
      </c>
      <c r="S271" s="9" t="s">
        <v>161</v>
      </c>
      <c r="T271" s="9" t="s">
        <v>137</v>
      </c>
      <c r="U271" s="9" t="str">
        <f>IF(S271&lt;&gt;"",S271,IF(T271&lt;&gt;"",VLOOKUP(T271,Metadata!$S$2:$T$228,2,FALSE),""))</f>
        <v>Full-Stack Developer</v>
      </c>
      <c r="V271" s="9" t="s">
        <v>162</v>
      </c>
      <c r="W271" s="9" t="s">
        <v>137</v>
      </c>
      <c r="X271" s="9" t="s">
        <v>269</v>
      </c>
      <c r="Y271" s="9" t="s">
        <v>137</v>
      </c>
      <c r="Z271" s="9" t="s">
        <v>224</v>
      </c>
      <c r="AA271" s="9" t="s">
        <v>165</v>
      </c>
      <c r="AB271" s="9" t="s">
        <v>253</v>
      </c>
      <c r="AC271" s="9"/>
      <c r="AD271" s="9"/>
      <c r="AE271" s="9" t="s">
        <v>194</v>
      </c>
      <c r="AF271" s="9" t="s">
        <v>243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 t="s">
        <v>178</v>
      </c>
      <c r="BB271" s="9"/>
      <c r="BC271" s="9"/>
      <c r="BD271" s="9"/>
      <c r="BE271" s="9"/>
      <c r="BF271" s="9" t="s">
        <v>367</v>
      </c>
      <c r="BG271" s="9"/>
      <c r="BH271" s="9"/>
      <c r="BI271" s="9"/>
      <c r="BJ271" s="9"/>
      <c r="BK271" s="9" t="s">
        <v>198</v>
      </c>
      <c r="BL271" s="9" t="s">
        <v>199</v>
      </c>
      <c r="BM271" s="9"/>
      <c r="BN271" s="9"/>
      <c r="BO271" s="9" t="s">
        <v>257</v>
      </c>
      <c r="BP271" s="9"/>
      <c r="BQ271" s="9"/>
      <c r="BR271" s="9" t="s">
        <v>247</v>
      </c>
      <c r="BS271" s="9"/>
      <c r="BT271" s="9"/>
      <c r="BU271" s="9"/>
      <c r="BV271" s="9"/>
      <c r="BW271" s="9"/>
      <c r="BX271" s="9"/>
      <c r="BY271" s="9"/>
      <c r="BZ271" s="9"/>
      <c r="CA271" s="10"/>
      <c r="CB271" s="10" t="str">
        <f t="shared" si="5"/>
        <v/>
      </c>
      <c r="CC271" s="10"/>
      <c r="CD271" s="9" t="str">
        <f t="shared" si="2"/>
        <v/>
      </c>
      <c r="CE271" s="9" t="s">
        <v>168</v>
      </c>
      <c r="CF271" s="9" t="s">
        <v>188</v>
      </c>
      <c r="CG271" s="9">
        <f>IF(CF271="","",VLOOKUP(CF271,Metadata!$D$2:$H$20,2,FALSE))</f>
        <v>17500</v>
      </c>
      <c r="CH271" s="9">
        <f>IF(CF271="","",VLOOKUP(CF271,Metadata!$D$2:$H$20,4,FALSE))</f>
        <v>15000</v>
      </c>
      <c r="CI271" s="9">
        <f>IF(CF271="","",VLOOKUP(CF271,Metadata!$D$2:$H$20,5,FALSE))</f>
        <v>20000</v>
      </c>
      <c r="CJ271" s="9">
        <f t="shared" si="3"/>
        <v>17500</v>
      </c>
      <c r="CK271" s="9" t="s">
        <v>189</v>
      </c>
      <c r="CL271" s="10">
        <v>4</v>
      </c>
      <c r="CM271" s="10">
        <v>3</v>
      </c>
      <c r="CN271" s="10">
        <v>5</v>
      </c>
      <c r="CO271" s="10">
        <v>5</v>
      </c>
      <c r="CP271" s="10">
        <v>5</v>
      </c>
      <c r="CQ271" s="10">
        <v>7</v>
      </c>
      <c r="CR271" s="10">
        <v>5</v>
      </c>
      <c r="CS271" s="10">
        <v>5</v>
      </c>
      <c r="CT271" s="10">
        <v>4</v>
      </c>
      <c r="CU271" s="10">
        <v>3</v>
      </c>
      <c r="CV271" s="10">
        <v>5</v>
      </c>
      <c r="CW271" s="10">
        <v>4</v>
      </c>
      <c r="CX271" s="10">
        <v>5</v>
      </c>
      <c r="CY271" s="10">
        <v>5</v>
      </c>
      <c r="CZ271" s="10">
        <v>6</v>
      </c>
      <c r="DA271" s="10">
        <v>6</v>
      </c>
      <c r="DB271" s="10">
        <v>5</v>
      </c>
      <c r="DC271" s="10">
        <v>7</v>
      </c>
      <c r="DD271" s="10">
        <v>6</v>
      </c>
      <c r="DE271" s="10">
        <v>7</v>
      </c>
      <c r="DF271" s="10">
        <v>5</v>
      </c>
      <c r="DG271" s="10">
        <v>6</v>
      </c>
      <c r="DH271" s="10">
        <v>5</v>
      </c>
      <c r="DI271" s="10">
        <v>5</v>
      </c>
      <c r="DJ271" s="10">
        <v>4</v>
      </c>
      <c r="DK271" s="10">
        <v>5</v>
      </c>
      <c r="DL271" s="10">
        <v>5</v>
      </c>
      <c r="DM271" s="9" t="s">
        <v>296</v>
      </c>
      <c r="DN271" s="10">
        <v>1984</v>
      </c>
      <c r="DO271" s="9">
        <f t="shared" si="4"/>
        <v>37</v>
      </c>
      <c r="DP271" s="9" t="s">
        <v>155</v>
      </c>
      <c r="DQ271" s="9" t="s">
        <v>156</v>
      </c>
      <c r="DR271" s="9" t="s">
        <v>157</v>
      </c>
      <c r="DS271" s="9" t="s">
        <v>137</v>
      </c>
      <c r="DT271" s="9" t="s">
        <v>181</v>
      </c>
      <c r="DU271" s="9" t="s">
        <v>223</v>
      </c>
      <c r="DV271" s="9" t="str">
        <f>VLOOKUP(DU271,Metadata!$B$2:$C$7,2,FALSE)</f>
        <v>3 - 6 years</v>
      </c>
    </row>
    <row r="272" spans="1:126">
      <c r="A272" s="13">
        <v>271</v>
      </c>
      <c r="B272" s="9" t="s">
        <v>135</v>
      </c>
      <c r="C272" s="9" t="str">
        <f>VLOOKUP(B272,Metadata!$M$2:$N$6,2,FALSE)</f>
        <v>Permanent Employee</v>
      </c>
      <c r="D272" s="9" t="s">
        <v>159</v>
      </c>
      <c r="E272" s="9" t="s">
        <v>137</v>
      </c>
      <c r="F272" s="9" t="s">
        <v>138</v>
      </c>
      <c r="G272" s="9" t="s">
        <v>172</v>
      </c>
      <c r="H272" s="9" t="str">
        <f>IF(G272="","",VLOOKUP(G272,Metadata!$J$2:$K$22,2,FALSE))</f>
        <v>Porto Metropolitan Area</v>
      </c>
      <c r="I272" s="9" t="s">
        <v>138</v>
      </c>
      <c r="J272" s="9" t="str">
        <f>IF(I272="","",VLOOKUP(I272,Metadata!$P$2:$Q$43,2,FALSE))</f>
        <v>Europe</v>
      </c>
      <c r="K272" s="9" t="str">
        <f t="shared" si="0"/>
        <v>Portugal</v>
      </c>
      <c r="L272" s="9" t="s">
        <v>172</v>
      </c>
      <c r="M272" s="9" t="str">
        <f>IF(L272="","",VLOOKUP(L272,Metadata!$J$2:$K$22,2,FALSE))</f>
        <v>Porto Metropolitan Area</v>
      </c>
      <c r="N272" s="9" t="s">
        <v>214</v>
      </c>
      <c r="O272" s="9" t="s">
        <v>259</v>
      </c>
      <c r="P272" s="9" t="s">
        <v>142</v>
      </c>
      <c r="Q272" s="10" t="str">
        <f t="shared" si="1"/>
        <v>Full Office Job</v>
      </c>
      <c r="R272" s="10">
        <v>3</v>
      </c>
      <c r="S272" s="9" t="s">
        <v>192</v>
      </c>
      <c r="T272" s="9" t="s">
        <v>137</v>
      </c>
      <c r="U272" s="9" t="str">
        <f>IF(S272&lt;&gt;"",S272,IF(T272&lt;&gt;"",VLOOKUP(T272,Metadata!$S$2:$T$228,2,FALSE),""))</f>
        <v>Back-End Developer</v>
      </c>
      <c r="V272" s="9" t="s">
        <v>174</v>
      </c>
      <c r="W272" s="9" t="s">
        <v>137</v>
      </c>
      <c r="X272" s="9" t="s">
        <v>163</v>
      </c>
      <c r="Y272" s="9" t="s">
        <v>137</v>
      </c>
      <c r="Z272" s="9" t="s">
        <v>262</v>
      </c>
      <c r="AA272" s="9" t="s">
        <v>137</v>
      </c>
      <c r="AB272" s="9" t="s">
        <v>137</v>
      </c>
      <c r="AC272" s="9" t="s">
        <v>147</v>
      </c>
      <c r="AD272" s="9" t="s">
        <v>148</v>
      </c>
      <c r="AE272" s="9"/>
      <c r="AF272" s="9"/>
      <c r="AG272" s="9"/>
      <c r="AH272" s="9"/>
      <c r="AI272" s="9"/>
      <c r="AJ272" s="9" t="s">
        <v>185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 t="s">
        <v>219</v>
      </c>
      <c r="BR272" s="9"/>
      <c r="BS272" s="9" t="s">
        <v>200</v>
      </c>
      <c r="BT272" s="9"/>
      <c r="BU272" s="9"/>
      <c r="BV272" s="9"/>
      <c r="BW272" s="9"/>
      <c r="BX272" s="9"/>
      <c r="BY272" s="9"/>
      <c r="BZ272" s="9" t="s">
        <v>369</v>
      </c>
      <c r="CA272" s="10"/>
      <c r="CB272" s="10" t="str">
        <f t="shared" si="5"/>
        <v/>
      </c>
      <c r="CC272" s="10"/>
      <c r="CD272" s="9" t="str">
        <f t="shared" si="2"/>
        <v/>
      </c>
      <c r="CE272" s="9" t="s">
        <v>232</v>
      </c>
      <c r="CF272" s="9" t="s">
        <v>225</v>
      </c>
      <c r="CG272" s="9">
        <f>IF(CF272="","",VLOOKUP(CF272,Metadata!$D$2:$H$20,2,FALSE))</f>
        <v>22500</v>
      </c>
      <c r="CH272" s="9">
        <f>IF(CF272="","",VLOOKUP(CF272,Metadata!$D$2:$H$20,4,FALSE))</f>
        <v>20000</v>
      </c>
      <c r="CI272" s="9">
        <f>IF(CF272="","",VLOOKUP(CF272,Metadata!$D$2:$H$20,5,FALSE))</f>
        <v>25000</v>
      </c>
      <c r="CJ272" s="9">
        <f t="shared" si="3"/>
        <v>22500</v>
      </c>
      <c r="CK272" s="9" t="s">
        <v>221</v>
      </c>
      <c r="CL272" s="10">
        <v>4</v>
      </c>
      <c r="CM272" s="10">
        <v>3</v>
      </c>
      <c r="CN272" s="10">
        <v>5</v>
      </c>
      <c r="CO272" s="10">
        <v>4</v>
      </c>
      <c r="CP272" s="10">
        <v>6</v>
      </c>
      <c r="CQ272" s="10">
        <v>7</v>
      </c>
      <c r="CR272" s="10">
        <v>5</v>
      </c>
      <c r="CS272" s="10">
        <v>7</v>
      </c>
      <c r="CT272" s="10">
        <v>5</v>
      </c>
      <c r="CU272" s="10">
        <v>7</v>
      </c>
      <c r="CV272" s="10">
        <v>5</v>
      </c>
      <c r="CW272" s="10">
        <v>3</v>
      </c>
      <c r="CX272" s="10">
        <v>5</v>
      </c>
      <c r="CY272" s="10">
        <v>4</v>
      </c>
      <c r="CZ272" s="10">
        <v>6</v>
      </c>
      <c r="DA272" s="10">
        <v>7</v>
      </c>
      <c r="DB272" s="10">
        <v>5</v>
      </c>
      <c r="DC272" s="10">
        <v>5</v>
      </c>
      <c r="DD272" s="10">
        <v>3</v>
      </c>
      <c r="DE272" s="10">
        <v>5</v>
      </c>
      <c r="DF272" s="10">
        <v>6</v>
      </c>
      <c r="DG272" s="10">
        <v>6</v>
      </c>
      <c r="DH272" s="10">
        <v>4</v>
      </c>
      <c r="DI272" s="10">
        <v>6</v>
      </c>
      <c r="DJ272" s="10">
        <v>4</v>
      </c>
      <c r="DK272" s="10">
        <v>4</v>
      </c>
      <c r="DL272" s="10">
        <v>4</v>
      </c>
      <c r="DM272" s="9" t="s">
        <v>154</v>
      </c>
      <c r="DN272" s="10">
        <v>1981</v>
      </c>
      <c r="DO272" s="9">
        <f t="shared" si="4"/>
        <v>40</v>
      </c>
      <c r="DP272" s="9" t="s">
        <v>155</v>
      </c>
      <c r="DQ272" s="9" t="s">
        <v>202</v>
      </c>
      <c r="DR272" s="9" t="s">
        <v>157</v>
      </c>
      <c r="DS272" s="9" t="s">
        <v>137</v>
      </c>
      <c r="DT272" s="9" t="s">
        <v>181</v>
      </c>
      <c r="DU272" s="9" t="s">
        <v>168</v>
      </c>
      <c r="DV272" s="9" t="str">
        <f>VLOOKUP(DU272,Metadata!$B$2:$C$7,2,FALSE)</f>
        <v>0 - 3 years</v>
      </c>
    </row>
    <row r="273" spans="1:126">
      <c r="A273" s="13">
        <v>272</v>
      </c>
      <c r="B273" s="9" t="s">
        <v>135</v>
      </c>
      <c r="C273" s="9" t="str">
        <f>VLOOKUP(B273,Metadata!$M$2:$N$6,2,FALSE)</f>
        <v>Permanent Employee</v>
      </c>
      <c r="D273" s="9" t="s">
        <v>136</v>
      </c>
      <c r="E273" s="9" t="s">
        <v>137</v>
      </c>
      <c r="F273" s="9" t="s">
        <v>138</v>
      </c>
      <c r="G273" s="9" t="s">
        <v>285</v>
      </c>
      <c r="H273" s="9" t="str">
        <f>IF(G273="","",VLOOKUP(G273,Metadata!$J$2:$K$22,2,FALSE))</f>
        <v>Centre</v>
      </c>
      <c r="I273" s="9" t="s">
        <v>138</v>
      </c>
      <c r="J273" s="9" t="str">
        <f>IF(I273="","",VLOOKUP(I273,Metadata!$P$2:$Q$43,2,FALSE))</f>
        <v>Europe</v>
      </c>
      <c r="K273" s="9" t="str">
        <f t="shared" si="0"/>
        <v>Portugal</v>
      </c>
      <c r="L273" s="9" t="s">
        <v>172</v>
      </c>
      <c r="M273" s="9" t="str">
        <f>IF(L273="","",VLOOKUP(L273,Metadata!$J$2:$K$22,2,FALSE))</f>
        <v>Porto Metropolitan Area</v>
      </c>
      <c r="N273" s="9" t="s">
        <v>141</v>
      </c>
      <c r="O273" s="9" t="s">
        <v>137</v>
      </c>
      <c r="P273" s="9" t="s">
        <v>142</v>
      </c>
      <c r="Q273" s="10" t="str">
        <f t="shared" si="1"/>
        <v>Full Office Job</v>
      </c>
      <c r="R273" s="10">
        <v>5</v>
      </c>
      <c r="S273" s="9" t="s">
        <v>143</v>
      </c>
      <c r="T273" s="9" t="s">
        <v>137</v>
      </c>
      <c r="U273" s="9" t="str">
        <f>IF(S273&lt;&gt;"",S273,IF(T273&lt;&gt;"",VLOOKUP(T273,Metadata!$S$2:$T$228,2,FALSE),""))</f>
        <v>Technical Team Leader</v>
      </c>
      <c r="V273" s="9" t="s">
        <v>207</v>
      </c>
      <c r="W273" s="9" t="s">
        <v>137</v>
      </c>
      <c r="X273" s="9" t="s">
        <v>163</v>
      </c>
      <c r="Y273" s="9" t="s">
        <v>137</v>
      </c>
      <c r="Z273" s="9" t="s">
        <v>262</v>
      </c>
      <c r="AA273" s="9" t="s">
        <v>165</v>
      </c>
      <c r="AB273" s="9" t="s">
        <v>137</v>
      </c>
      <c r="AC273" s="9"/>
      <c r="AD273" s="9"/>
      <c r="AE273" s="9"/>
      <c r="AF273" s="9"/>
      <c r="AG273" s="9"/>
      <c r="AH273" s="9"/>
      <c r="AI273" s="9"/>
      <c r="AJ273" s="9" t="s">
        <v>185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 t="s">
        <v>178</v>
      </c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 t="s">
        <v>397</v>
      </c>
      <c r="CA273" s="10"/>
      <c r="CB273" s="10" t="str">
        <f t="shared" si="5"/>
        <v/>
      </c>
      <c r="CC273" s="10"/>
      <c r="CD273" s="9" t="str">
        <f t="shared" si="2"/>
        <v/>
      </c>
      <c r="CE273" s="9" t="s">
        <v>232</v>
      </c>
      <c r="CF273" s="9" t="s">
        <v>152</v>
      </c>
      <c r="CG273" s="9">
        <f>IF(CF273="","",VLOOKUP(CF273,Metadata!$D$2:$H$20,2,FALSE))</f>
        <v>32500</v>
      </c>
      <c r="CH273" s="9">
        <f>IF(CF273="","",VLOOKUP(CF273,Metadata!$D$2:$H$20,4,FALSE))</f>
        <v>30000</v>
      </c>
      <c r="CI273" s="9">
        <f>IF(CF273="","",VLOOKUP(CF273,Metadata!$D$2:$H$20,5,FALSE))</f>
        <v>35000</v>
      </c>
      <c r="CJ273" s="9">
        <f t="shared" si="3"/>
        <v>32500</v>
      </c>
      <c r="CK273" s="9" t="s">
        <v>201</v>
      </c>
      <c r="CL273" s="10">
        <v>5</v>
      </c>
      <c r="CM273" s="10">
        <v>3</v>
      </c>
      <c r="CN273" s="10">
        <v>6</v>
      </c>
      <c r="CO273" s="10">
        <v>6</v>
      </c>
      <c r="CP273" s="10">
        <v>6</v>
      </c>
      <c r="CQ273" s="10">
        <v>7</v>
      </c>
      <c r="CR273" s="10">
        <v>4</v>
      </c>
      <c r="CS273" s="10">
        <v>6</v>
      </c>
      <c r="CT273" s="10">
        <v>6</v>
      </c>
      <c r="CU273" s="10">
        <v>7</v>
      </c>
      <c r="CV273" s="10">
        <v>7</v>
      </c>
      <c r="CW273" s="10">
        <v>7</v>
      </c>
      <c r="CX273" s="10">
        <v>7</v>
      </c>
      <c r="CY273" s="10">
        <v>7</v>
      </c>
      <c r="CZ273" s="10">
        <v>5</v>
      </c>
      <c r="DA273" s="10">
        <v>5</v>
      </c>
      <c r="DB273" s="10">
        <v>6</v>
      </c>
      <c r="DC273" s="10">
        <v>7</v>
      </c>
      <c r="DD273" s="10">
        <v>3</v>
      </c>
      <c r="DE273" s="10">
        <v>1</v>
      </c>
      <c r="DF273" s="10">
        <v>3</v>
      </c>
      <c r="DG273" s="10">
        <v>3</v>
      </c>
      <c r="DH273" s="10">
        <v>5</v>
      </c>
      <c r="DI273" s="10">
        <v>7</v>
      </c>
      <c r="DJ273" s="10">
        <v>5</v>
      </c>
      <c r="DK273" s="10">
        <v>4</v>
      </c>
      <c r="DL273" s="10">
        <v>5</v>
      </c>
      <c r="DM273" s="9" t="s">
        <v>154</v>
      </c>
      <c r="DN273" s="10">
        <v>1987</v>
      </c>
      <c r="DO273" s="9">
        <f t="shared" si="4"/>
        <v>34</v>
      </c>
      <c r="DP273" s="9" t="s">
        <v>155</v>
      </c>
      <c r="DQ273" s="9" t="s">
        <v>156</v>
      </c>
      <c r="DR273" s="9" t="s">
        <v>157</v>
      </c>
      <c r="DS273" s="9" t="s">
        <v>137</v>
      </c>
      <c r="DT273" s="9" t="s">
        <v>181</v>
      </c>
      <c r="DU273" s="9" t="s">
        <v>223</v>
      </c>
      <c r="DV273" s="9" t="str">
        <f>VLOOKUP(DU273,Metadata!$B$2:$C$7,2,FALSE)</f>
        <v>3 - 6 years</v>
      </c>
    </row>
    <row r="274" spans="1:126">
      <c r="A274" s="13">
        <v>273</v>
      </c>
      <c r="B274" s="9" t="s">
        <v>135</v>
      </c>
      <c r="C274" s="9" t="str">
        <f>VLOOKUP(B274,Metadata!$M$2:$N$6,2,FALSE)</f>
        <v>Permanent Employee</v>
      </c>
      <c r="D274" s="9" t="s">
        <v>136</v>
      </c>
      <c r="E274" s="9" t="s">
        <v>137</v>
      </c>
      <c r="F274" s="9" t="s">
        <v>138</v>
      </c>
      <c r="G274" s="9" t="s">
        <v>140</v>
      </c>
      <c r="H274" s="9" t="str">
        <f>IF(G274="","",VLOOKUP(G274,Metadata!$J$2:$K$22,2,FALSE))</f>
        <v>Lisbon Metropolitan Area</v>
      </c>
      <c r="I274" s="9" t="s">
        <v>138</v>
      </c>
      <c r="J274" s="9" t="str">
        <f>IF(I274="","",VLOOKUP(I274,Metadata!$P$2:$Q$43,2,FALSE))</f>
        <v>Europe</v>
      </c>
      <c r="K274" s="9" t="str">
        <f t="shared" si="0"/>
        <v>Portugal</v>
      </c>
      <c r="L274" s="9" t="s">
        <v>140</v>
      </c>
      <c r="M274" s="9" t="str">
        <f>IF(L274="","",VLOOKUP(L274,Metadata!$J$2:$K$22,2,FALSE))</f>
        <v>Lisbon Metropolitan Area</v>
      </c>
      <c r="N274" s="9" t="s">
        <v>214</v>
      </c>
      <c r="O274" s="9" t="s">
        <v>278</v>
      </c>
      <c r="P274" s="9" t="s">
        <v>142</v>
      </c>
      <c r="Q274" s="10" t="str">
        <f t="shared" si="1"/>
        <v>Full Office Job</v>
      </c>
      <c r="R274" s="10">
        <v>5</v>
      </c>
      <c r="S274" s="9" t="s">
        <v>229</v>
      </c>
      <c r="T274" s="9" t="s">
        <v>137</v>
      </c>
      <c r="U274" s="9" t="str">
        <f>IF(S274&lt;&gt;"",S274,IF(T274&lt;&gt;"",VLOOKUP(T274,Metadata!$S$2:$T$228,2,FALSE),""))</f>
        <v>Project Manager</v>
      </c>
      <c r="V274" s="9" t="s">
        <v>162</v>
      </c>
      <c r="W274" s="9" t="s">
        <v>137</v>
      </c>
      <c r="X274" s="9" t="s">
        <v>252</v>
      </c>
      <c r="Y274" s="9" t="s">
        <v>137</v>
      </c>
      <c r="Z274" s="9" t="s">
        <v>218</v>
      </c>
      <c r="AA274" s="9" t="s">
        <v>137</v>
      </c>
      <c r="AB274" s="9" t="s">
        <v>137</v>
      </c>
      <c r="AC274" s="9"/>
      <c r="AD274" s="9" t="s">
        <v>148</v>
      </c>
      <c r="AE274" s="9"/>
      <c r="AF274" s="9"/>
      <c r="AG274" s="9"/>
      <c r="AH274" s="9" t="s">
        <v>176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 t="s">
        <v>150</v>
      </c>
      <c r="BZ274" s="9" t="s">
        <v>137</v>
      </c>
      <c r="CA274" s="10"/>
      <c r="CB274" s="10" t="str">
        <f t="shared" si="5"/>
        <v/>
      </c>
      <c r="CC274" s="10"/>
      <c r="CD274" s="9" t="str">
        <f t="shared" si="2"/>
        <v/>
      </c>
      <c r="CE274" s="9" t="s">
        <v>168</v>
      </c>
      <c r="CF274" s="9" t="s">
        <v>293</v>
      </c>
      <c r="CG274" s="9">
        <f>IF(CF274="","",VLOOKUP(CF274,Metadata!$D$2:$H$20,2,FALSE))</f>
        <v>52500</v>
      </c>
      <c r="CH274" s="9">
        <f>IF(CF274="","",VLOOKUP(CF274,Metadata!$D$2:$H$20,4,FALSE))</f>
        <v>50000</v>
      </c>
      <c r="CI274" s="9">
        <f>IF(CF274="","",VLOOKUP(CF274,Metadata!$D$2:$H$20,5,FALSE))</f>
        <v>55000</v>
      </c>
      <c r="CJ274" s="9">
        <f t="shared" si="3"/>
        <v>52500</v>
      </c>
      <c r="CK274" s="9" t="s">
        <v>153</v>
      </c>
      <c r="CL274" s="10">
        <v>6</v>
      </c>
      <c r="CM274" s="10">
        <v>5</v>
      </c>
      <c r="CN274" s="10">
        <v>5</v>
      </c>
      <c r="CO274" s="10">
        <v>5</v>
      </c>
      <c r="CP274" s="10">
        <v>4</v>
      </c>
      <c r="CQ274" s="10">
        <v>5</v>
      </c>
      <c r="CR274" s="10">
        <v>6</v>
      </c>
      <c r="CS274" s="10">
        <v>5</v>
      </c>
      <c r="CT274" s="10">
        <v>7</v>
      </c>
      <c r="CU274" s="10">
        <v>4</v>
      </c>
      <c r="CV274" s="10">
        <v>5</v>
      </c>
      <c r="CW274" s="10">
        <v>2</v>
      </c>
      <c r="CX274" s="10">
        <v>6</v>
      </c>
      <c r="CY274" s="10">
        <v>3</v>
      </c>
      <c r="CZ274" s="10">
        <v>5</v>
      </c>
      <c r="DA274" s="10">
        <v>3</v>
      </c>
      <c r="DB274" s="10">
        <v>2</v>
      </c>
      <c r="DC274" s="10">
        <v>7</v>
      </c>
      <c r="DD274" s="10">
        <v>4</v>
      </c>
      <c r="DE274" s="10">
        <v>4</v>
      </c>
      <c r="DF274" s="10">
        <v>5</v>
      </c>
      <c r="DG274" s="10">
        <v>6</v>
      </c>
      <c r="DH274" s="10">
        <v>3</v>
      </c>
      <c r="DI274" s="10">
        <v>7</v>
      </c>
      <c r="DJ274" s="10">
        <v>2</v>
      </c>
      <c r="DK274" s="10">
        <v>5</v>
      </c>
      <c r="DL274" s="10">
        <v>1</v>
      </c>
      <c r="DM274" s="9" t="s">
        <v>154</v>
      </c>
      <c r="DN274" s="10">
        <v>1971</v>
      </c>
      <c r="DO274" s="9">
        <f t="shared" si="4"/>
        <v>50</v>
      </c>
      <c r="DP274" s="9" t="s">
        <v>155</v>
      </c>
      <c r="DQ274" s="9" t="s">
        <v>156</v>
      </c>
      <c r="DR274" s="9" t="s">
        <v>157</v>
      </c>
      <c r="DS274" s="9" t="s">
        <v>137</v>
      </c>
      <c r="DT274" s="9" t="s">
        <v>181</v>
      </c>
      <c r="DU274" s="9" t="s">
        <v>158</v>
      </c>
      <c r="DV274" s="9" t="str">
        <f>VLOOKUP(DU274,Metadata!$B$2:$C$7,2,FALSE)</f>
        <v>6+ years</v>
      </c>
    </row>
    <row r="275" spans="1:126">
      <c r="A275" s="13">
        <v>274</v>
      </c>
      <c r="B275" s="9" t="s">
        <v>135</v>
      </c>
      <c r="C275" s="9" t="str">
        <f>VLOOKUP(B275,Metadata!$M$2:$N$6,2,FALSE)</f>
        <v>Permanent Employee</v>
      </c>
      <c r="D275" s="9" t="s">
        <v>136</v>
      </c>
      <c r="E275" s="9" t="s">
        <v>137</v>
      </c>
      <c r="F275" s="9" t="s">
        <v>138</v>
      </c>
      <c r="G275" s="9" t="s">
        <v>160</v>
      </c>
      <c r="H275" s="9" t="str">
        <f>IF(G275="","",VLOOKUP(G275,Metadata!$J$2:$K$22,2,FALSE))</f>
        <v>Centre</v>
      </c>
      <c r="I275" s="9" t="s">
        <v>138</v>
      </c>
      <c r="J275" s="9" t="str">
        <f>IF(I275="","",VLOOKUP(I275,Metadata!$P$2:$Q$43,2,FALSE))</f>
        <v>Europe</v>
      </c>
      <c r="K275" s="9" t="str">
        <f t="shared" si="0"/>
        <v>Portugal</v>
      </c>
      <c r="L275" s="9" t="s">
        <v>160</v>
      </c>
      <c r="M275" s="9" t="str">
        <f>IF(L275="","",VLOOKUP(L275,Metadata!$J$2:$K$22,2,FALSE))</f>
        <v>Centre</v>
      </c>
      <c r="N275" s="9" t="s">
        <v>141</v>
      </c>
      <c r="O275" s="9" t="s">
        <v>137</v>
      </c>
      <c r="P275" s="9" t="s">
        <v>142</v>
      </c>
      <c r="Q275" s="10" t="str">
        <f t="shared" si="1"/>
        <v>Full Office Job</v>
      </c>
      <c r="R275" s="10">
        <v>4</v>
      </c>
      <c r="S275" s="9" t="s">
        <v>216</v>
      </c>
      <c r="T275" s="9" t="s">
        <v>137</v>
      </c>
      <c r="U275" s="9" t="str">
        <f>IF(S275&lt;&gt;"",S275,IF(T275&lt;&gt;"",VLOOKUP(T275,Metadata!$S$2:$T$228,2,FALSE),""))</f>
        <v>Front-End Developer</v>
      </c>
      <c r="V275" s="9" t="s">
        <v>162</v>
      </c>
      <c r="W275" s="9" t="s">
        <v>137</v>
      </c>
      <c r="X275" s="9" t="s">
        <v>163</v>
      </c>
      <c r="Y275" s="9" t="s">
        <v>137</v>
      </c>
      <c r="Z275" s="9" t="s">
        <v>184</v>
      </c>
      <c r="AA275" s="9" t="s">
        <v>165</v>
      </c>
      <c r="AB275" s="9" t="s">
        <v>137</v>
      </c>
      <c r="AC275" s="9"/>
      <c r="AD275" s="9"/>
      <c r="AE275" s="9"/>
      <c r="AF275" s="9"/>
      <c r="AG275" s="9"/>
      <c r="AH275" s="9"/>
      <c r="AI275" s="9"/>
      <c r="AJ275" s="9" t="s">
        <v>185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199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10"/>
      <c r="CB275" s="10" t="str">
        <f t="shared" si="5"/>
        <v/>
      </c>
      <c r="CC275" s="10"/>
      <c r="CD275" s="9" t="str">
        <f t="shared" si="2"/>
        <v/>
      </c>
      <c r="CE275" s="9" t="s">
        <v>168</v>
      </c>
      <c r="CF275" s="9" t="s">
        <v>169</v>
      </c>
      <c r="CG275" s="9">
        <f>IF(CF275="","",VLOOKUP(CF275,Metadata!$D$2:$H$20,2,FALSE))</f>
        <v>12500</v>
      </c>
      <c r="CH275" s="9">
        <f>IF(CF275="","",VLOOKUP(CF275,Metadata!$D$2:$H$20,4,FALSE))</f>
        <v>0</v>
      </c>
      <c r="CI275" s="9">
        <f>IF(CF275="","",VLOOKUP(CF275,Metadata!$D$2:$H$20,5,FALSE))</f>
        <v>15000</v>
      </c>
      <c r="CJ275" s="9">
        <f t="shared" si="3"/>
        <v>12500</v>
      </c>
      <c r="CK275" s="9" t="s">
        <v>153</v>
      </c>
      <c r="CL275" s="10">
        <v>2</v>
      </c>
      <c r="CM275" s="10">
        <v>3</v>
      </c>
      <c r="CN275" s="10">
        <v>4</v>
      </c>
      <c r="CO275" s="10">
        <v>5</v>
      </c>
      <c r="CP275" s="10">
        <v>5</v>
      </c>
      <c r="CQ275" s="10">
        <v>7</v>
      </c>
      <c r="CR275" s="10">
        <v>3</v>
      </c>
      <c r="CS275" s="10">
        <v>6</v>
      </c>
      <c r="CT275" s="10">
        <v>3</v>
      </c>
      <c r="CU275" s="10">
        <v>5</v>
      </c>
      <c r="CV275" s="10">
        <v>6</v>
      </c>
      <c r="CW275" s="10">
        <v>3</v>
      </c>
      <c r="CX275" s="10">
        <v>4</v>
      </c>
      <c r="CY275" s="10">
        <v>5</v>
      </c>
      <c r="CZ275" s="10">
        <v>4</v>
      </c>
      <c r="DA275" s="10">
        <v>3</v>
      </c>
      <c r="DB275" s="10">
        <v>2</v>
      </c>
      <c r="DC275" s="10">
        <v>5</v>
      </c>
      <c r="DD275" s="10">
        <v>2</v>
      </c>
      <c r="DE275" s="10">
        <v>4</v>
      </c>
      <c r="DF275" s="10">
        <v>2</v>
      </c>
      <c r="DG275" s="10">
        <v>5</v>
      </c>
      <c r="DH275" s="10">
        <v>4</v>
      </c>
      <c r="DI275" s="10">
        <v>1</v>
      </c>
      <c r="DJ275" s="10">
        <v>1</v>
      </c>
      <c r="DK275" s="10">
        <v>3</v>
      </c>
      <c r="DL275" s="10">
        <v>1</v>
      </c>
      <c r="DM275" s="9" t="s">
        <v>154</v>
      </c>
      <c r="DN275" s="10">
        <v>1998</v>
      </c>
      <c r="DO275" s="9">
        <f t="shared" si="4"/>
        <v>23</v>
      </c>
      <c r="DP275" s="9" t="s">
        <v>155</v>
      </c>
      <c r="DQ275" s="9" t="s">
        <v>202</v>
      </c>
      <c r="DR275" s="9" t="s">
        <v>157</v>
      </c>
      <c r="DS275" s="9" t="s">
        <v>137</v>
      </c>
      <c r="DT275" s="9" t="s">
        <v>181</v>
      </c>
      <c r="DU275" s="9" t="s">
        <v>168</v>
      </c>
      <c r="DV275" s="9" t="str">
        <f>VLOOKUP(DU275,Metadata!$B$2:$C$7,2,FALSE)</f>
        <v>0 - 3 years</v>
      </c>
    </row>
    <row r="276" spans="1:126">
      <c r="A276" s="13">
        <v>275</v>
      </c>
      <c r="B276" s="9" t="s">
        <v>135</v>
      </c>
      <c r="C276" s="9" t="str">
        <f>VLOOKUP(B276,Metadata!$M$2:$N$6,2,FALSE)</f>
        <v>Permanent Employee</v>
      </c>
      <c r="D276" s="9" t="s">
        <v>159</v>
      </c>
      <c r="E276" s="9" t="s">
        <v>137</v>
      </c>
      <c r="F276" s="9" t="s">
        <v>138</v>
      </c>
      <c r="G276" s="9" t="s">
        <v>291</v>
      </c>
      <c r="H276" s="9" t="str">
        <f>IF(G276="","",VLOOKUP(G276,Metadata!$J$2:$K$22,2,FALSE))</f>
        <v>Centre</v>
      </c>
      <c r="I276" s="9" t="s">
        <v>255</v>
      </c>
      <c r="J276" s="9" t="str">
        <f>IF(I276="","",VLOOKUP(I276,Metadata!$P$2:$Q$43,2,FALSE))</f>
        <v>Europe</v>
      </c>
      <c r="K276" s="9" t="str">
        <f t="shared" si="0"/>
        <v>International</v>
      </c>
      <c r="L276" s="9" t="s">
        <v>137</v>
      </c>
      <c r="M276" s="9" t="str">
        <f>IF(L276="","",VLOOKUP(L276,Metadata!$J$2:$K$22,2,FALSE))</f>
        <v/>
      </c>
      <c r="N276" s="9" t="s">
        <v>141</v>
      </c>
      <c r="O276" s="9" t="s">
        <v>137</v>
      </c>
      <c r="P276" s="9" t="s">
        <v>142</v>
      </c>
      <c r="Q276" s="10" t="str">
        <f t="shared" si="1"/>
        <v>Full Office Job</v>
      </c>
      <c r="R276" s="10">
        <v>7</v>
      </c>
      <c r="S276" s="9" t="s">
        <v>398</v>
      </c>
      <c r="T276" s="9" t="s">
        <v>137</v>
      </c>
      <c r="U276" s="9" t="str">
        <f>IF(S276&lt;&gt;"",S276,IF(T276&lt;&gt;"",VLOOKUP(T276,Metadata!$S$2:$T$228,2,FALSE),""))</f>
        <v>SysAdmin Engineer</v>
      </c>
      <c r="V276" s="9" t="s">
        <v>207</v>
      </c>
      <c r="W276" s="9" t="s">
        <v>137</v>
      </c>
      <c r="X276" s="9" t="s">
        <v>163</v>
      </c>
      <c r="Y276" s="9" t="s">
        <v>137</v>
      </c>
      <c r="Z276" s="9" t="s">
        <v>184</v>
      </c>
      <c r="AA276" s="9" t="s">
        <v>165</v>
      </c>
      <c r="AB276" s="9" t="s">
        <v>137</v>
      </c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 t="s">
        <v>178</v>
      </c>
      <c r="BB276" s="9"/>
      <c r="BC276" s="9"/>
      <c r="BD276" s="9"/>
      <c r="BE276" s="9"/>
      <c r="BF276" s="9"/>
      <c r="BG276" s="9"/>
      <c r="BH276" s="9"/>
      <c r="BI276" s="9"/>
      <c r="BJ276" s="9" t="s">
        <v>167</v>
      </c>
      <c r="BK276" s="9"/>
      <c r="BL276" s="9" t="s">
        <v>199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10"/>
      <c r="CB276" s="10" t="str">
        <f t="shared" si="5"/>
        <v/>
      </c>
      <c r="CC276" s="10"/>
      <c r="CD276" s="9" t="str">
        <f t="shared" si="2"/>
        <v/>
      </c>
      <c r="CE276" s="9" t="s">
        <v>168</v>
      </c>
      <c r="CF276" s="9" t="s">
        <v>220</v>
      </c>
      <c r="CG276" s="9">
        <f>IF(CF276="","",VLOOKUP(CF276,Metadata!$D$2:$H$20,2,FALSE))</f>
        <v>27500</v>
      </c>
      <c r="CH276" s="9">
        <f>IF(CF276="","",VLOOKUP(CF276,Metadata!$D$2:$H$20,4,FALSE))</f>
        <v>25000</v>
      </c>
      <c r="CI276" s="9">
        <f>IF(CF276="","",VLOOKUP(CF276,Metadata!$D$2:$H$20,5,FALSE))</f>
        <v>30000</v>
      </c>
      <c r="CJ276" s="9">
        <f t="shared" si="3"/>
        <v>27500</v>
      </c>
      <c r="CK276" s="9" t="s">
        <v>201</v>
      </c>
      <c r="CL276" s="10">
        <v>7</v>
      </c>
      <c r="CM276" s="10">
        <v>1</v>
      </c>
      <c r="CN276" s="10">
        <v>7</v>
      </c>
      <c r="CO276" s="10">
        <v>7</v>
      </c>
      <c r="CP276" s="10">
        <v>7</v>
      </c>
      <c r="CQ276" s="10">
        <v>7</v>
      </c>
      <c r="CR276" s="10">
        <v>5</v>
      </c>
      <c r="CS276" s="10">
        <v>4</v>
      </c>
      <c r="CT276" s="10">
        <v>7</v>
      </c>
      <c r="CU276" s="10">
        <v>6</v>
      </c>
      <c r="CV276" s="10">
        <v>6</v>
      </c>
      <c r="CW276" s="10">
        <v>7</v>
      </c>
      <c r="CX276" s="10">
        <v>5</v>
      </c>
      <c r="CY276" s="10">
        <v>5</v>
      </c>
      <c r="CZ276" s="10">
        <v>7</v>
      </c>
      <c r="DA276" s="10">
        <v>7</v>
      </c>
      <c r="DB276" s="10">
        <v>6</v>
      </c>
      <c r="DC276" s="10">
        <v>6</v>
      </c>
      <c r="DD276" s="10">
        <v>5</v>
      </c>
      <c r="DE276" s="10">
        <v>7</v>
      </c>
      <c r="DF276" s="10">
        <v>7</v>
      </c>
      <c r="DG276" s="10">
        <v>7</v>
      </c>
      <c r="DH276" s="10">
        <v>4</v>
      </c>
      <c r="DI276" s="10">
        <v>7</v>
      </c>
      <c r="DJ276" s="10">
        <v>5</v>
      </c>
      <c r="DK276" s="10">
        <v>6</v>
      </c>
      <c r="DL276" s="10">
        <v>7</v>
      </c>
      <c r="DM276" s="9" t="s">
        <v>154</v>
      </c>
      <c r="DN276" s="10">
        <v>1991</v>
      </c>
      <c r="DO276" s="9">
        <f t="shared" si="4"/>
        <v>30</v>
      </c>
      <c r="DP276" s="9" t="s">
        <v>155</v>
      </c>
      <c r="DQ276" s="9" t="s">
        <v>156</v>
      </c>
      <c r="DR276" s="9" t="s">
        <v>157</v>
      </c>
      <c r="DS276" s="9" t="s">
        <v>137</v>
      </c>
      <c r="DT276" s="9" t="s">
        <v>181</v>
      </c>
      <c r="DU276" s="9" t="s">
        <v>223</v>
      </c>
      <c r="DV276" s="9" t="str">
        <f>VLOOKUP(DU276,Metadata!$B$2:$C$7,2,FALSE)</f>
        <v>3 - 6 years</v>
      </c>
    </row>
    <row r="277" spans="1:126">
      <c r="A277" s="13">
        <v>276</v>
      </c>
      <c r="B277" s="9" t="s">
        <v>135</v>
      </c>
      <c r="C277" s="9" t="str">
        <f>VLOOKUP(B277,Metadata!$M$2:$N$6,2,FALSE)</f>
        <v>Permanent Employee</v>
      </c>
      <c r="D277" s="9" t="s">
        <v>159</v>
      </c>
      <c r="E277" s="9" t="s">
        <v>137</v>
      </c>
      <c r="F277" s="9" t="s">
        <v>138</v>
      </c>
      <c r="G277" s="9" t="s">
        <v>354</v>
      </c>
      <c r="H277" s="9" t="str">
        <f>IF(G277="","",VLOOKUP(G277,Metadata!$J$2:$K$22,2,FALSE))</f>
        <v>South</v>
      </c>
      <c r="I277" s="9" t="s">
        <v>138</v>
      </c>
      <c r="J277" s="9" t="str">
        <f>IF(I277="","",VLOOKUP(I277,Metadata!$P$2:$Q$43,2,FALSE))</f>
        <v>Europe</v>
      </c>
      <c r="K277" s="9" t="str">
        <f t="shared" si="0"/>
        <v>Portugal</v>
      </c>
      <c r="L277" s="9" t="s">
        <v>354</v>
      </c>
      <c r="M277" s="9" t="str">
        <f>IF(L277="","",VLOOKUP(L277,Metadata!$J$2:$K$22,2,FALSE))</f>
        <v>South</v>
      </c>
      <c r="N277" s="9" t="s">
        <v>205</v>
      </c>
      <c r="O277" s="9" t="s">
        <v>137</v>
      </c>
      <c r="P277" s="9" t="s">
        <v>137</v>
      </c>
      <c r="Q277" s="10" t="str">
        <f t="shared" si="1"/>
        <v>Full Office Job</v>
      </c>
      <c r="R277" s="10">
        <v>4</v>
      </c>
      <c r="S277" s="9" t="s">
        <v>192</v>
      </c>
      <c r="T277" s="9" t="s">
        <v>137</v>
      </c>
      <c r="U277" s="9" t="str">
        <f>IF(S277&lt;&gt;"",S277,IF(T277&lt;&gt;"",VLOOKUP(T277,Metadata!$S$2:$T$228,2,FALSE),""))</f>
        <v>Back-End Developer</v>
      </c>
      <c r="V277" s="9" t="s">
        <v>217</v>
      </c>
      <c r="W277" s="9" t="s">
        <v>137</v>
      </c>
      <c r="X277" s="9" t="s">
        <v>163</v>
      </c>
      <c r="Y277" s="9" t="s">
        <v>137</v>
      </c>
      <c r="Z277" s="9" t="s">
        <v>262</v>
      </c>
      <c r="AA277" s="9" t="s">
        <v>165</v>
      </c>
      <c r="AB277" s="9" t="s">
        <v>137</v>
      </c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 t="s">
        <v>167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10"/>
      <c r="CB277" s="10" t="str">
        <f t="shared" si="5"/>
        <v/>
      </c>
      <c r="CC277" s="10"/>
      <c r="CD277" s="9" t="str">
        <f t="shared" si="2"/>
        <v/>
      </c>
      <c r="CE277" s="9" t="s">
        <v>168</v>
      </c>
      <c r="CF277" s="9" t="s">
        <v>188</v>
      </c>
      <c r="CG277" s="9">
        <f>IF(CF277="","",VLOOKUP(CF277,Metadata!$D$2:$H$20,2,FALSE))</f>
        <v>17500</v>
      </c>
      <c r="CH277" s="9">
        <f>IF(CF277="","",VLOOKUP(CF277,Metadata!$D$2:$H$20,4,FALSE))</f>
        <v>15000</v>
      </c>
      <c r="CI277" s="9">
        <f>IF(CF277="","",VLOOKUP(CF277,Metadata!$D$2:$H$20,5,FALSE))</f>
        <v>20000</v>
      </c>
      <c r="CJ277" s="9">
        <f t="shared" si="3"/>
        <v>17500</v>
      </c>
      <c r="CK277" s="9" t="s">
        <v>153</v>
      </c>
      <c r="CL277" s="10">
        <v>1</v>
      </c>
      <c r="CM277" s="10">
        <v>4</v>
      </c>
      <c r="CN277" s="10">
        <v>5</v>
      </c>
      <c r="CO277" s="10">
        <v>6</v>
      </c>
      <c r="CP277" s="10">
        <v>4</v>
      </c>
      <c r="CQ277" s="10">
        <v>7</v>
      </c>
      <c r="CR277" s="10">
        <v>3</v>
      </c>
      <c r="CS277" s="10">
        <v>3</v>
      </c>
      <c r="CT277" s="10">
        <v>5</v>
      </c>
      <c r="CU277" s="10">
        <v>6</v>
      </c>
      <c r="CV277" s="10">
        <v>6</v>
      </c>
      <c r="CW277" s="10">
        <v>6</v>
      </c>
      <c r="CX277" s="10">
        <v>6</v>
      </c>
      <c r="CY277" s="10">
        <v>7</v>
      </c>
      <c r="CZ277" s="10">
        <v>4</v>
      </c>
      <c r="DA277" s="10">
        <v>3</v>
      </c>
      <c r="DB277" s="10">
        <v>4</v>
      </c>
      <c r="DC277" s="10">
        <v>6</v>
      </c>
      <c r="DD277" s="10">
        <v>6</v>
      </c>
      <c r="DE277" s="10">
        <v>7</v>
      </c>
      <c r="DF277" s="10">
        <v>6</v>
      </c>
      <c r="DG277" s="10">
        <v>2</v>
      </c>
      <c r="DH277" s="10">
        <v>4</v>
      </c>
      <c r="DI277" s="10">
        <v>4</v>
      </c>
      <c r="DJ277" s="10">
        <v>1</v>
      </c>
      <c r="DK277" s="10">
        <v>4</v>
      </c>
      <c r="DL277" s="10">
        <v>5</v>
      </c>
      <c r="DM277" s="9" t="s">
        <v>154</v>
      </c>
      <c r="DN277" s="10">
        <v>1995</v>
      </c>
      <c r="DO277" s="9">
        <f t="shared" si="4"/>
        <v>26</v>
      </c>
      <c r="DP277" s="9" t="s">
        <v>155</v>
      </c>
      <c r="DQ277" s="9" t="s">
        <v>156</v>
      </c>
      <c r="DR277" s="9" t="s">
        <v>157</v>
      </c>
      <c r="DS277" s="9" t="s">
        <v>137</v>
      </c>
      <c r="DT277" s="9" t="s">
        <v>181</v>
      </c>
      <c r="DU277" s="9" t="s">
        <v>168</v>
      </c>
      <c r="DV277" s="9" t="str">
        <f>VLOOKUP(DU277,Metadata!$B$2:$C$7,2,FALSE)</f>
        <v>0 - 3 years</v>
      </c>
    </row>
    <row r="278" spans="1:126">
      <c r="A278" s="13">
        <v>277</v>
      </c>
      <c r="B278" s="9" t="s">
        <v>135</v>
      </c>
      <c r="C278" s="9" t="str">
        <f>VLOOKUP(B278,Metadata!$M$2:$N$6,2,FALSE)</f>
        <v>Permanent Employee</v>
      </c>
      <c r="D278" s="9" t="s">
        <v>159</v>
      </c>
      <c r="E278" s="9" t="s">
        <v>137</v>
      </c>
      <c r="F278" s="9" t="s">
        <v>138</v>
      </c>
      <c r="G278" s="9" t="s">
        <v>318</v>
      </c>
      <c r="H278" s="9" t="str">
        <f>IF(G278="","",VLOOKUP(G278,Metadata!$J$2:$K$22,2,FALSE))</f>
        <v>North</v>
      </c>
      <c r="I278" s="9" t="s">
        <v>138</v>
      </c>
      <c r="J278" s="9" t="str">
        <f>IF(I278="","",VLOOKUP(I278,Metadata!$P$2:$Q$43,2,FALSE))</f>
        <v>Europe</v>
      </c>
      <c r="K278" s="9" t="str">
        <f t="shared" si="0"/>
        <v>Portugal</v>
      </c>
      <c r="L278" s="9" t="s">
        <v>318</v>
      </c>
      <c r="M278" s="9" t="str">
        <f>IF(L278="","",VLOOKUP(L278,Metadata!$J$2:$K$22,2,FALSE))</f>
        <v>North</v>
      </c>
      <c r="N278" s="9" t="s">
        <v>205</v>
      </c>
      <c r="O278" s="9" t="s">
        <v>137</v>
      </c>
      <c r="P278" s="9" t="s">
        <v>137</v>
      </c>
      <c r="Q278" s="10" t="str">
        <f t="shared" si="1"/>
        <v>Full Office Job</v>
      </c>
      <c r="R278" s="10">
        <v>6</v>
      </c>
      <c r="S278" s="9" t="s">
        <v>161</v>
      </c>
      <c r="T278" s="9" t="s">
        <v>137</v>
      </c>
      <c r="U278" s="9" t="str">
        <f>IF(S278&lt;&gt;"",S278,IF(T278&lt;&gt;"",VLOOKUP(T278,Metadata!$S$2:$T$228,2,FALSE),""))</f>
        <v>Full-Stack Developer</v>
      </c>
      <c r="V278" s="9" t="s">
        <v>261</v>
      </c>
      <c r="W278" s="9" t="s">
        <v>137</v>
      </c>
      <c r="X278" s="9" t="s">
        <v>163</v>
      </c>
      <c r="Y278" s="9" t="s">
        <v>137</v>
      </c>
      <c r="Z278" s="9" t="s">
        <v>262</v>
      </c>
      <c r="AA278" s="9" t="s">
        <v>165</v>
      </c>
      <c r="AB278" s="9" t="s">
        <v>137</v>
      </c>
      <c r="AC278" s="9" t="s">
        <v>147</v>
      </c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 t="s">
        <v>186</v>
      </c>
      <c r="BO278" s="9"/>
      <c r="BP278" s="9"/>
      <c r="BQ278" s="9"/>
      <c r="BR278" s="9"/>
      <c r="BS278" s="9" t="s">
        <v>200</v>
      </c>
      <c r="BT278" s="9"/>
      <c r="BU278" s="9"/>
      <c r="BV278" s="9"/>
      <c r="BW278" s="9"/>
      <c r="BX278" s="9"/>
      <c r="BY278" s="9"/>
      <c r="BZ278" s="9"/>
      <c r="CA278" s="10"/>
      <c r="CB278" s="10" t="str">
        <f t="shared" si="5"/>
        <v/>
      </c>
      <c r="CC278" s="10"/>
      <c r="CD278" s="9" t="str">
        <f t="shared" si="2"/>
        <v/>
      </c>
      <c r="CE278" s="9" t="s">
        <v>151</v>
      </c>
      <c r="CF278" s="9" t="s">
        <v>188</v>
      </c>
      <c r="CG278" s="9">
        <f>IF(CF278="","",VLOOKUP(CF278,Metadata!$D$2:$H$20,2,FALSE))</f>
        <v>17500</v>
      </c>
      <c r="CH278" s="9">
        <f>IF(CF278="","",VLOOKUP(CF278,Metadata!$D$2:$H$20,4,FALSE))</f>
        <v>15000</v>
      </c>
      <c r="CI278" s="9">
        <f>IF(CF278="","",VLOOKUP(CF278,Metadata!$D$2:$H$20,5,FALSE))</f>
        <v>20000</v>
      </c>
      <c r="CJ278" s="9">
        <f t="shared" si="3"/>
        <v>17500</v>
      </c>
      <c r="CK278" s="9" t="s">
        <v>221</v>
      </c>
      <c r="CL278" s="10">
        <v>2</v>
      </c>
      <c r="CM278" s="10">
        <v>3</v>
      </c>
      <c r="CN278" s="10">
        <v>7</v>
      </c>
      <c r="CO278" s="10">
        <v>7</v>
      </c>
      <c r="CP278" s="10">
        <v>7</v>
      </c>
      <c r="CQ278" s="10">
        <v>7</v>
      </c>
      <c r="CR278" s="10">
        <v>5</v>
      </c>
      <c r="CS278" s="10">
        <v>5</v>
      </c>
      <c r="CT278" s="10">
        <v>6</v>
      </c>
      <c r="CU278" s="10">
        <v>7</v>
      </c>
      <c r="CV278" s="10">
        <v>5</v>
      </c>
      <c r="CW278" s="10">
        <v>2</v>
      </c>
      <c r="CX278" s="10">
        <v>4</v>
      </c>
      <c r="CY278" s="10">
        <v>5</v>
      </c>
      <c r="CZ278" s="10">
        <v>6</v>
      </c>
      <c r="DA278" s="10">
        <v>5</v>
      </c>
      <c r="DB278" s="10">
        <v>5</v>
      </c>
      <c r="DC278" s="10">
        <v>7</v>
      </c>
      <c r="DD278" s="10">
        <v>6</v>
      </c>
      <c r="DE278" s="10">
        <v>7</v>
      </c>
      <c r="DF278" s="10">
        <v>6</v>
      </c>
      <c r="DG278" s="10">
        <v>7</v>
      </c>
      <c r="DH278" s="10">
        <v>7</v>
      </c>
      <c r="DI278" s="10">
        <v>7</v>
      </c>
      <c r="DJ278" s="10">
        <v>4</v>
      </c>
      <c r="DK278" s="10">
        <v>7</v>
      </c>
      <c r="DL278" s="10">
        <v>7</v>
      </c>
      <c r="DM278" s="9" t="s">
        <v>154</v>
      </c>
      <c r="DN278" s="10">
        <v>1986</v>
      </c>
      <c r="DO278" s="9">
        <f t="shared" si="4"/>
        <v>35</v>
      </c>
      <c r="DP278" s="9" t="s">
        <v>155</v>
      </c>
      <c r="DQ278" s="9" t="s">
        <v>227</v>
      </c>
      <c r="DR278" s="9" t="s">
        <v>157</v>
      </c>
      <c r="DS278" s="9" t="s">
        <v>137</v>
      </c>
      <c r="DT278" s="9" t="s">
        <v>181</v>
      </c>
      <c r="DU278" s="9" t="s">
        <v>158</v>
      </c>
      <c r="DV278" s="9" t="str">
        <f>VLOOKUP(DU278,Metadata!$B$2:$C$7,2,FALSE)</f>
        <v>6+ years</v>
      </c>
    </row>
    <row r="279" spans="1:126">
      <c r="A279" s="13">
        <v>278</v>
      </c>
      <c r="B279" s="9" t="s">
        <v>135</v>
      </c>
      <c r="C279" s="9" t="str">
        <f>VLOOKUP(B279,Metadata!$M$2:$N$6,2,FALSE)</f>
        <v>Permanent Employee</v>
      </c>
      <c r="D279" s="9" t="s">
        <v>159</v>
      </c>
      <c r="E279" s="9" t="s">
        <v>137</v>
      </c>
      <c r="F279" s="9" t="s">
        <v>138</v>
      </c>
      <c r="G279" s="9" t="s">
        <v>190</v>
      </c>
      <c r="H279" s="9" t="str">
        <f>IF(G279="","",VLOOKUP(G279,Metadata!$J$2:$K$22,2,FALSE))</f>
        <v>North</v>
      </c>
      <c r="I279" s="9" t="s">
        <v>399</v>
      </c>
      <c r="J279" s="9" t="str">
        <f>IF(I279="","",VLOOKUP(I279,Metadata!$P$2:$Q$43,2,FALSE))</f>
        <v>Middle East</v>
      </c>
      <c r="K279" s="9" t="str">
        <f t="shared" si="0"/>
        <v>International</v>
      </c>
      <c r="L279" s="9" t="s">
        <v>137</v>
      </c>
      <c r="M279" s="9" t="str">
        <f>IF(L279="","",VLOOKUP(L279,Metadata!$J$2:$K$22,2,FALSE))</f>
        <v/>
      </c>
      <c r="N279" s="9" t="s">
        <v>141</v>
      </c>
      <c r="O279" s="9" t="s">
        <v>137</v>
      </c>
      <c r="P279" s="9" t="s">
        <v>142</v>
      </c>
      <c r="Q279" s="10" t="str">
        <f t="shared" si="1"/>
        <v>Full Office Job</v>
      </c>
      <c r="R279" s="10">
        <v>5</v>
      </c>
      <c r="S279" s="9" t="s">
        <v>290</v>
      </c>
      <c r="T279" s="9" t="s">
        <v>137</v>
      </c>
      <c r="U279" s="9" t="str">
        <f>IF(S279&lt;&gt;"",S279,IF(T279&lt;&gt;"",VLOOKUP(T279,Metadata!$S$2:$T$228,2,FALSE),""))</f>
        <v>Quality Assurance/Testing</v>
      </c>
      <c r="V279" s="9" t="s">
        <v>391</v>
      </c>
      <c r="W279" s="9" t="s">
        <v>137</v>
      </c>
      <c r="X279" s="9" t="s">
        <v>242</v>
      </c>
      <c r="Y279" s="9" t="s">
        <v>137</v>
      </c>
      <c r="Z279" s="9" t="s">
        <v>224</v>
      </c>
      <c r="AA279" s="9" t="s">
        <v>137</v>
      </c>
      <c r="AB279" s="9" t="s">
        <v>137</v>
      </c>
      <c r="AC279" s="9"/>
      <c r="AD279" s="9"/>
      <c r="AE279" s="9" t="s">
        <v>194</v>
      </c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198</v>
      </c>
      <c r="BL279" s="9"/>
      <c r="BM279" s="9"/>
      <c r="BN279" s="9" t="s">
        <v>186</v>
      </c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10"/>
      <c r="CB279" s="10" t="str">
        <f t="shared" si="5"/>
        <v/>
      </c>
      <c r="CC279" s="10"/>
      <c r="CD279" s="9" t="str">
        <f t="shared" si="2"/>
        <v/>
      </c>
      <c r="CE279" s="9" t="s">
        <v>168</v>
      </c>
      <c r="CF279" s="9" t="s">
        <v>188</v>
      </c>
      <c r="CG279" s="9">
        <f>IF(CF279="","",VLOOKUP(CF279,Metadata!$D$2:$H$20,2,FALSE))</f>
        <v>17500</v>
      </c>
      <c r="CH279" s="9">
        <f>IF(CF279="","",VLOOKUP(CF279,Metadata!$D$2:$H$20,4,FALSE))</f>
        <v>15000</v>
      </c>
      <c r="CI279" s="9">
        <f>IF(CF279="","",VLOOKUP(CF279,Metadata!$D$2:$H$20,5,FALSE))</f>
        <v>20000</v>
      </c>
      <c r="CJ279" s="9">
        <f t="shared" si="3"/>
        <v>17500</v>
      </c>
      <c r="CK279" s="9" t="s">
        <v>189</v>
      </c>
      <c r="CL279" s="10">
        <v>5</v>
      </c>
      <c r="CM279" s="10">
        <v>2</v>
      </c>
      <c r="CN279" s="10">
        <v>6</v>
      </c>
      <c r="CO279" s="10">
        <v>7</v>
      </c>
      <c r="CP279" s="10">
        <v>7</v>
      </c>
      <c r="CQ279" s="10">
        <v>7</v>
      </c>
      <c r="CR279" s="10">
        <v>7</v>
      </c>
      <c r="CS279" s="10">
        <v>7</v>
      </c>
      <c r="CT279" s="10">
        <v>7</v>
      </c>
      <c r="CU279" s="10">
        <v>7</v>
      </c>
      <c r="CV279" s="10">
        <v>4</v>
      </c>
      <c r="CW279" s="10">
        <v>6</v>
      </c>
      <c r="CX279" s="10">
        <v>4</v>
      </c>
      <c r="CY279" s="10">
        <v>6</v>
      </c>
      <c r="CZ279" s="10">
        <v>4</v>
      </c>
      <c r="DA279" s="10">
        <v>5</v>
      </c>
      <c r="DB279" s="10">
        <v>5</v>
      </c>
      <c r="DC279" s="10">
        <v>7</v>
      </c>
      <c r="DD279" s="10">
        <v>6</v>
      </c>
      <c r="DE279" s="10">
        <v>7</v>
      </c>
      <c r="DF279" s="10">
        <v>7</v>
      </c>
      <c r="DG279" s="10">
        <v>7</v>
      </c>
      <c r="DH279" s="10">
        <v>6</v>
      </c>
      <c r="DI279" s="10">
        <v>7</v>
      </c>
      <c r="DJ279" s="10">
        <v>4</v>
      </c>
      <c r="DK279" s="10">
        <v>5</v>
      </c>
      <c r="DL279" s="10">
        <v>7</v>
      </c>
      <c r="DM279" s="9" t="s">
        <v>154</v>
      </c>
      <c r="DN279" s="10">
        <v>1988</v>
      </c>
      <c r="DO279" s="9">
        <f t="shared" si="4"/>
        <v>33</v>
      </c>
      <c r="DP279" s="9" t="s">
        <v>155</v>
      </c>
      <c r="DQ279" s="9" t="s">
        <v>156</v>
      </c>
      <c r="DR279" s="9" t="s">
        <v>157</v>
      </c>
      <c r="DS279" s="9" t="s">
        <v>137</v>
      </c>
      <c r="DT279" s="9" t="s">
        <v>181</v>
      </c>
      <c r="DU279" s="9" t="s">
        <v>203</v>
      </c>
      <c r="DV279" s="9" t="str">
        <f>VLOOKUP(DU279,Metadata!$B$2:$C$7,2,FALSE)</f>
        <v>6+ years</v>
      </c>
    </row>
    <row r="280" spans="1:126">
      <c r="A280" s="13">
        <v>279</v>
      </c>
      <c r="B280" s="9" t="s">
        <v>135</v>
      </c>
      <c r="C280" s="9" t="str">
        <f>VLOOKUP(B280,Metadata!$M$2:$N$6,2,FALSE)</f>
        <v>Permanent Employee</v>
      </c>
      <c r="D280" s="9" t="s">
        <v>159</v>
      </c>
      <c r="E280" s="9" t="s">
        <v>137</v>
      </c>
      <c r="F280" s="9" t="s">
        <v>138</v>
      </c>
      <c r="G280" s="9" t="s">
        <v>312</v>
      </c>
      <c r="H280" s="9" t="str">
        <f>IF(G280="","",VLOOKUP(G280,Metadata!$J$2:$K$22,2,FALSE))</f>
        <v>South</v>
      </c>
      <c r="I280" s="9" t="s">
        <v>138</v>
      </c>
      <c r="J280" s="9" t="str">
        <f>IF(I280="","",VLOOKUP(I280,Metadata!$P$2:$Q$43,2,FALSE))</f>
        <v>Europe</v>
      </c>
      <c r="K280" s="9" t="str">
        <f t="shared" si="0"/>
        <v>Portugal</v>
      </c>
      <c r="L280" s="9" t="s">
        <v>312</v>
      </c>
      <c r="M280" s="9" t="str">
        <f>IF(L280="","",VLOOKUP(L280,Metadata!$J$2:$K$22,2,FALSE))</f>
        <v>South</v>
      </c>
      <c r="N280" s="9" t="s">
        <v>205</v>
      </c>
      <c r="O280" s="9" t="s">
        <v>137</v>
      </c>
      <c r="P280" s="9" t="s">
        <v>137</v>
      </c>
      <c r="Q280" s="10" t="str">
        <f t="shared" si="1"/>
        <v>Full Office Job</v>
      </c>
      <c r="R280" s="10">
        <v>7</v>
      </c>
      <c r="S280" s="9" t="s">
        <v>161</v>
      </c>
      <c r="T280" s="9" t="s">
        <v>137</v>
      </c>
      <c r="U280" s="9" t="str">
        <f>IF(S280&lt;&gt;"",S280,IF(T280&lt;&gt;"",VLOOKUP(T280,Metadata!$S$2:$T$228,2,FALSE),""))</f>
        <v>Full-Stack Developer</v>
      </c>
      <c r="V280" s="9" t="s">
        <v>400</v>
      </c>
      <c r="W280" s="9" t="s">
        <v>137</v>
      </c>
      <c r="X280" s="9" t="s">
        <v>163</v>
      </c>
      <c r="Y280" s="9" t="s">
        <v>137</v>
      </c>
      <c r="Z280" s="9" t="s">
        <v>262</v>
      </c>
      <c r="AA280" s="9" t="s">
        <v>165</v>
      </c>
      <c r="AB280" s="9" t="s">
        <v>137</v>
      </c>
      <c r="AC280" s="9" t="s">
        <v>147</v>
      </c>
      <c r="AD280" s="9"/>
      <c r="AE280" s="9" t="s">
        <v>194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 t="s">
        <v>178</v>
      </c>
      <c r="BB280" s="9"/>
      <c r="BC280" s="9"/>
      <c r="BD280" s="9"/>
      <c r="BE280" s="9"/>
      <c r="BF280" s="9"/>
      <c r="BG280" s="9"/>
      <c r="BH280" s="9"/>
      <c r="BI280" s="9"/>
      <c r="BJ280" s="9" t="s">
        <v>167</v>
      </c>
      <c r="BK280" s="9" t="s">
        <v>198</v>
      </c>
      <c r="BL280" s="9" t="s">
        <v>199</v>
      </c>
      <c r="BM280" s="9"/>
      <c r="BN280" s="9"/>
      <c r="BO280" s="9"/>
      <c r="BP280" s="9"/>
      <c r="BQ280" s="9"/>
      <c r="BR280" s="9" t="s">
        <v>247</v>
      </c>
      <c r="BS280" s="9"/>
      <c r="BT280" s="9"/>
      <c r="BU280" s="9"/>
      <c r="BV280" s="9"/>
      <c r="BW280" s="9"/>
      <c r="BX280" s="9"/>
      <c r="BY280" s="9"/>
      <c r="BZ280" s="9"/>
      <c r="CA280" s="10"/>
      <c r="CB280" s="10" t="str">
        <f t="shared" si="5"/>
        <v/>
      </c>
      <c r="CC280" s="10"/>
      <c r="CD280" s="9" t="str">
        <f t="shared" si="2"/>
        <v/>
      </c>
      <c r="CE280" s="9" t="s">
        <v>151</v>
      </c>
      <c r="CF280" s="9" t="s">
        <v>220</v>
      </c>
      <c r="CG280" s="9">
        <f>IF(CF280="","",VLOOKUP(CF280,Metadata!$D$2:$H$20,2,FALSE))</f>
        <v>27500</v>
      </c>
      <c r="CH280" s="9">
        <f>IF(CF280="","",VLOOKUP(CF280,Metadata!$D$2:$H$20,4,FALSE))</f>
        <v>25000</v>
      </c>
      <c r="CI280" s="9">
        <f>IF(CF280="","",VLOOKUP(CF280,Metadata!$D$2:$H$20,5,FALSE))</f>
        <v>30000</v>
      </c>
      <c r="CJ280" s="9">
        <f t="shared" si="3"/>
        <v>27500</v>
      </c>
      <c r="CK280" s="9" t="s">
        <v>221</v>
      </c>
      <c r="CL280" s="10">
        <v>4</v>
      </c>
      <c r="CM280" s="10">
        <v>5</v>
      </c>
      <c r="CN280" s="10">
        <v>7</v>
      </c>
      <c r="CO280" s="10">
        <v>7</v>
      </c>
      <c r="CP280" s="10">
        <v>7</v>
      </c>
      <c r="CQ280" s="10">
        <v>7</v>
      </c>
      <c r="CR280" s="10">
        <v>7</v>
      </c>
      <c r="CS280" s="10">
        <v>7</v>
      </c>
      <c r="CT280" s="10">
        <v>7</v>
      </c>
      <c r="CU280" s="10">
        <v>7</v>
      </c>
      <c r="CV280" s="10">
        <v>7</v>
      </c>
      <c r="CW280" s="10">
        <v>7</v>
      </c>
      <c r="CX280" s="10">
        <v>7</v>
      </c>
      <c r="CY280" s="10">
        <v>7</v>
      </c>
      <c r="CZ280" s="10">
        <v>7</v>
      </c>
      <c r="DA280" s="10">
        <v>5</v>
      </c>
      <c r="DB280" s="10">
        <v>5</v>
      </c>
      <c r="DC280" s="10">
        <v>7</v>
      </c>
      <c r="DD280" s="10">
        <v>5</v>
      </c>
      <c r="DE280" s="10">
        <v>7</v>
      </c>
      <c r="DF280" s="10">
        <v>7</v>
      </c>
      <c r="DG280" s="10">
        <v>7</v>
      </c>
      <c r="DH280" s="10">
        <v>7</v>
      </c>
      <c r="DI280" s="10">
        <v>7</v>
      </c>
      <c r="DJ280" s="10">
        <v>5</v>
      </c>
      <c r="DK280" s="10">
        <v>7</v>
      </c>
      <c r="DL280" s="10">
        <v>7</v>
      </c>
      <c r="DM280" s="9" t="s">
        <v>154</v>
      </c>
      <c r="DN280" s="10">
        <v>1989</v>
      </c>
      <c r="DO280" s="9">
        <f t="shared" si="4"/>
        <v>32</v>
      </c>
      <c r="DP280" s="9" t="s">
        <v>155</v>
      </c>
      <c r="DQ280" s="9" t="s">
        <v>227</v>
      </c>
      <c r="DR280" s="9" t="s">
        <v>157</v>
      </c>
      <c r="DS280" s="9" t="s">
        <v>137</v>
      </c>
      <c r="DT280" s="9" t="s">
        <v>181</v>
      </c>
      <c r="DU280" s="9" t="s">
        <v>203</v>
      </c>
      <c r="DV280" s="9" t="str">
        <f>VLOOKUP(DU280,Metadata!$B$2:$C$7,2,FALSE)</f>
        <v>6+ years</v>
      </c>
    </row>
    <row r="281" spans="1:126">
      <c r="A281" s="13">
        <v>280</v>
      </c>
      <c r="B281" s="9" t="s">
        <v>135</v>
      </c>
      <c r="C281" s="9" t="str">
        <f>VLOOKUP(B281,Metadata!$M$2:$N$6,2,FALSE)</f>
        <v>Permanent Employee</v>
      </c>
      <c r="D281" s="9" t="s">
        <v>159</v>
      </c>
      <c r="E281" s="9" t="s">
        <v>137</v>
      </c>
      <c r="F281" s="9" t="s">
        <v>138</v>
      </c>
      <c r="G281" s="9" t="s">
        <v>139</v>
      </c>
      <c r="H281" s="9" t="str">
        <f>IF(G281="","",VLOOKUP(G281,Metadata!$J$2:$K$22,2,FALSE))</f>
        <v>Centre</v>
      </c>
      <c r="I281" s="9" t="s">
        <v>138</v>
      </c>
      <c r="J281" s="9" t="str">
        <f>IF(I281="","",VLOOKUP(I281,Metadata!$P$2:$Q$43,2,FALSE))</f>
        <v>Europe</v>
      </c>
      <c r="K281" s="9" t="str">
        <f t="shared" si="0"/>
        <v>Portugal</v>
      </c>
      <c r="L281" s="9" t="s">
        <v>140</v>
      </c>
      <c r="M281" s="9" t="str">
        <f>IF(L281="","",VLOOKUP(L281,Metadata!$J$2:$K$22,2,FALSE))</f>
        <v>Lisbon Metropolitan Area</v>
      </c>
      <c r="N281" s="9" t="s">
        <v>141</v>
      </c>
      <c r="O281" s="9" t="s">
        <v>137</v>
      </c>
      <c r="P281" s="9" t="s">
        <v>142</v>
      </c>
      <c r="Q281" s="10" t="str">
        <f t="shared" si="1"/>
        <v>Full Office Job</v>
      </c>
      <c r="R281" s="10">
        <v>4</v>
      </c>
      <c r="S281" s="9" t="s">
        <v>260</v>
      </c>
      <c r="T281" s="9" t="s">
        <v>137</v>
      </c>
      <c r="U281" s="9" t="str">
        <f>IF(S281&lt;&gt;"",S281,IF(T281&lt;&gt;"",VLOOKUP(T281,Metadata!$S$2:$T$228,2,FALSE),""))</f>
        <v>DevOps Engineer</v>
      </c>
      <c r="V281" s="9" t="s">
        <v>261</v>
      </c>
      <c r="W281" s="9" t="s">
        <v>137</v>
      </c>
      <c r="X281" s="9" t="s">
        <v>252</v>
      </c>
      <c r="Y281" s="9" t="s">
        <v>137</v>
      </c>
      <c r="Z281" s="9" t="s">
        <v>146</v>
      </c>
      <c r="AA281" s="9" t="s">
        <v>137</v>
      </c>
      <c r="AB281" s="9" t="s">
        <v>253</v>
      </c>
      <c r="AC281" s="9"/>
      <c r="AD281" s="9"/>
      <c r="AE281" s="9"/>
      <c r="AF281" s="9" t="s">
        <v>243</v>
      </c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 t="s">
        <v>150</v>
      </c>
      <c r="BZ281" s="9" t="s">
        <v>137</v>
      </c>
      <c r="CA281" s="10"/>
      <c r="CB281" s="10" t="str">
        <f t="shared" si="5"/>
        <v/>
      </c>
      <c r="CC281" s="10"/>
      <c r="CD281" s="9" t="str">
        <f t="shared" si="2"/>
        <v/>
      </c>
      <c r="CE281" s="9" t="s">
        <v>232</v>
      </c>
      <c r="CF281" s="9" t="s">
        <v>169</v>
      </c>
      <c r="CG281" s="9">
        <f>IF(CF281="","",VLOOKUP(CF281,Metadata!$D$2:$H$20,2,FALSE))</f>
        <v>12500</v>
      </c>
      <c r="CH281" s="9">
        <f>IF(CF281="","",VLOOKUP(CF281,Metadata!$D$2:$H$20,4,FALSE))</f>
        <v>0</v>
      </c>
      <c r="CI281" s="9">
        <f>IF(CF281="","",VLOOKUP(CF281,Metadata!$D$2:$H$20,5,FALSE))</f>
        <v>15000</v>
      </c>
      <c r="CJ281" s="9">
        <f t="shared" si="3"/>
        <v>12500</v>
      </c>
      <c r="CK281" s="9" t="s">
        <v>153</v>
      </c>
      <c r="CL281" s="10">
        <v>6</v>
      </c>
      <c r="CM281" s="10">
        <v>3</v>
      </c>
      <c r="CN281" s="10">
        <v>7</v>
      </c>
      <c r="CO281" s="10">
        <v>6</v>
      </c>
      <c r="CP281" s="10">
        <v>5</v>
      </c>
      <c r="CQ281" s="10">
        <v>7</v>
      </c>
      <c r="CR281" s="10">
        <v>5</v>
      </c>
      <c r="CS281" s="10">
        <v>4</v>
      </c>
      <c r="CT281" s="10">
        <v>5</v>
      </c>
      <c r="CU281" s="10">
        <v>5</v>
      </c>
      <c r="CV281" s="10">
        <v>4</v>
      </c>
      <c r="CW281" s="10">
        <v>5</v>
      </c>
      <c r="CX281" s="10">
        <v>5</v>
      </c>
      <c r="CY281" s="10">
        <v>4</v>
      </c>
      <c r="CZ281" s="10">
        <v>6</v>
      </c>
      <c r="DA281" s="10">
        <v>1</v>
      </c>
      <c r="DB281" s="10">
        <v>4</v>
      </c>
      <c r="DC281" s="10">
        <v>6</v>
      </c>
      <c r="DD281" s="10">
        <v>4</v>
      </c>
      <c r="DE281" s="10">
        <v>6</v>
      </c>
      <c r="DF281" s="10">
        <v>4</v>
      </c>
      <c r="DG281" s="10">
        <v>2</v>
      </c>
      <c r="DH281" s="10">
        <v>7</v>
      </c>
      <c r="DI281" s="10">
        <v>7</v>
      </c>
      <c r="DJ281" s="10">
        <v>3</v>
      </c>
      <c r="DK281" s="10">
        <v>5</v>
      </c>
      <c r="DL281" s="10">
        <v>4</v>
      </c>
      <c r="DM281" s="9" t="s">
        <v>154</v>
      </c>
      <c r="DN281" s="10">
        <v>1994</v>
      </c>
      <c r="DO281" s="9">
        <f t="shared" si="4"/>
        <v>27</v>
      </c>
      <c r="DP281" s="9" t="s">
        <v>155</v>
      </c>
      <c r="DQ281" s="9" t="s">
        <v>202</v>
      </c>
      <c r="DR281" s="9" t="s">
        <v>157</v>
      </c>
      <c r="DS281" s="9" t="s">
        <v>137</v>
      </c>
      <c r="DT281" s="9" t="s">
        <v>181</v>
      </c>
      <c r="DU281" s="9" t="s">
        <v>233</v>
      </c>
      <c r="DV281" s="9" t="str">
        <f>VLOOKUP(DU281,Metadata!$B$2:$C$7,2,FALSE)</f>
        <v>0 - 3 years</v>
      </c>
    </row>
    <row r="282" spans="1:126">
      <c r="A282" s="13">
        <v>281</v>
      </c>
      <c r="B282" s="9" t="s">
        <v>135</v>
      </c>
      <c r="C282" s="9" t="str">
        <f>VLOOKUP(B282,Metadata!$M$2:$N$6,2,FALSE)</f>
        <v>Permanent Employee</v>
      </c>
      <c r="D282" s="9" t="s">
        <v>136</v>
      </c>
      <c r="E282" s="9" t="s">
        <v>137</v>
      </c>
      <c r="F282" s="9" t="s">
        <v>138</v>
      </c>
      <c r="G282" s="9" t="s">
        <v>140</v>
      </c>
      <c r="H282" s="9" t="str">
        <f>IF(G282="","",VLOOKUP(G282,Metadata!$J$2:$K$22,2,FALSE))</f>
        <v>Lisbon Metropolitan Area</v>
      </c>
      <c r="I282" s="9" t="s">
        <v>138</v>
      </c>
      <c r="J282" s="9" t="str">
        <f>IF(I282="","",VLOOKUP(I282,Metadata!$P$2:$Q$43,2,FALSE))</f>
        <v>Europe</v>
      </c>
      <c r="K282" s="9" t="str">
        <f t="shared" si="0"/>
        <v>Portugal</v>
      </c>
      <c r="L282" s="9" t="s">
        <v>140</v>
      </c>
      <c r="M282" s="9" t="str">
        <f>IF(L282="","",VLOOKUP(L282,Metadata!$J$2:$K$22,2,FALSE))</f>
        <v>Lisbon Metropolitan Area</v>
      </c>
      <c r="N282" s="9" t="s">
        <v>141</v>
      </c>
      <c r="O282" s="9" t="s">
        <v>137</v>
      </c>
      <c r="P282" s="9" t="s">
        <v>142</v>
      </c>
      <c r="Q282" s="10" t="str">
        <f t="shared" si="1"/>
        <v>Full Office Job</v>
      </c>
      <c r="R282" s="10">
        <v>6</v>
      </c>
      <c r="S282" s="9" t="s">
        <v>137</v>
      </c>
      <c r="T282" s="9" t="s">
        <v>401</v>
      </c>
      <c r="U282" s="9" t="str">
        <f>IF(S282&lt;&gt;"",S282,IF(T282&lt;&gt;"",VLOOKUP(T282,Metadata!$S$2:$T$228,2,FALSE),""))</f>
        <v>Technical Team Leader</v>
      </c>
      <c r="V282" s="9" t="s">
        <v>261</v>
      </c>
      <c r="W282" s="9" t="s">
        <v>137</v>
      </c>
      <c r="X282" s="9" t="s">
        <v>163</v>
      </c>
      <c r="Y282" s="9" t="s">
        <v>137</v>
      </c>
      <c r="Z282" s="9" t="s">
        <v>262</v>
      </c>
      <c r="AA282" s="9" t="s">
        <v>137</v>
      </c>
      <c r="AB282" s="9" t="s">
        <v>137</v>
      </c>
      <c r="AC282" s="9"/>
      <c r="AD282" s="9" t="s">
        <v>148</v>
      </c>
      <c r="AE282" s="9"/>
      <c r="AF282" s="9"/>
      <c r="AG282" s="9"/>
      <c r="AH282" s="9"/>
      <c r="AI282" s="9"/>
      <c r="AJ282" s="9" t="s">
        <v>185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 t="s">
        <v>186</v>
      </c>
      <c r="BO282" s="9"/>
      <c r="BP282" s="9"/>
      <c r="BQ282" s="9" t="s">
        <v>219</v>
      </c>
      <c r="BR282" s="9"/>
      <c r="BS282" s="9"/>
      <c r="BT282" s="9"/>
      <c r="BU282" s="9"/>
      <c r="BV282" s="9"/>
      <c r="BW282" s="9"/>
      <c r="BX282" s="9"/>
      <c r="BY282" s="9"/>
      <c r="BZ282" s="9"/>
      <c r="CA282" s="10"/>
      <c r="CB282" s="10" t="str">
        <f t="shared" si="5"/>
        <v/>
      </c>
      <c r="CC282" s="10"/>
      <c r="CD282" s="9" t="str">
        <f t="shared" si="2"/>
        <v/>
      </c>
      <c r="CE282" s="9" t="s">
        <v>168</v>
      </c>
      <c r="CF282" s="9" t="s">
        <v>328</v>
      </c>
      <c r="CG282" s="9">
        <f>IF(CF282="","",VLOOKUP(CF282,Metadata!$D$2:$H$20,2,FALSE))</f>
        <v>72500</v>
      </c>
      <c r="CH282" s="9">
        <f>IF(CF282="","",VLOOKUP(CF282,Metadata!$D$2:$H$20,4,FALSE))</f>
        <v>70000</v>
      </c>
      <c r="CI282" s="9">
        <f>IF(CF282="","",VLOOKUP(CF282,Metadata!$D$2:$H$20,5,FALSE))</f>
        <v>75000</v>
      </c>
      <c r="CJ282" s="9">
        <f t="shared" si="3"/>
        <v>72500</v>
      </c>
      <c r="CK282" s="9" t="s">
        <v>153</v>
      </c>
      <c r="CL282" s="10">
        <v>3</v>
      </c>
      <c r="CM282" s="10">
        <v>3</v>
      </c>
      <c r="CN282" s="10">
        <v>6</v>
      </c>
      <c r="CO282" s="10">
        <v>6</v>
      </c>
      <c r="CP282" s="10">
        <v>3</v>
      </c>
      <c r="CQ282" s="10">
        <v>5</v>
      </c>
      <c r="CR282" s="10">
        <v>5</v>
      </c>
      <c r="CS282" s="10">
        <v>6</v>
      </c>
      <c r="CT282" s="10">
        <v>4</v>
      </c>
      <c r="CU282" s="10">
        <v>5</v>
      </c>
      <c r="CV282" s="10">
        <v>5</v>
      </c>
      <c r="CW282" s="10">
        <v>4</v>
      </c>
      <c r="CX282" s="10">
        <v>7</v>
      </c>
      <c r="CY282" s="10">
        <v>5</v>
      </c>
      <c r="CZ282" s="10">
        <v>4</v>
      </c>
      <c r="DA282" s="10">
        <v>4</v>
      </c>
      <c r="DB282" s="10">
        <v>1</v>
      </c>
      <c r="DC282" s="10">
        <v>7</v>
      </c>
      <c r="DD282" s="10">
        <v>4</v>
      </c>
      <c r="DE282" s="10">
        <v>6</v>
      </c>
      <c r="DF282" s="10">
        <v>5</v>
      </c>
      <c r="DG282" s="10">
        <v>7</v>
      </c>
      <c r="DH282" s="10">
        <v>5</v>
      </c>
      <c r="DI282" s="10">
        <v>4</v>
      </c>
      <c r="DJ282" s="10">
        <v>6</v>
      </c>
      <c r="DK282" s="10">
        <v>4</v>
      </c>
      <c r="DL282" s="10">
        <v>4</v>
      </c>
      <c r="DM282" s="9" t="s">
        <v>402</v>
      </c>
      <c r="DN282" s="10">
        <v>1975</v>
      </c>
      <c r="DO282" s="9">
        <f t="shared" si="4"/>
        <v>46</v>
      </c>
      <c r="DP282" s="9" t="s">
        <v>155</v>
      </c>
      <c r="DQ282" s="9" t="s">
        <v>210</v>
      </c>
      <c r="DR282" s="9" t="s">
        <v>157</v>
      </c>
      <c r="DS282" s="9" t="s">
        <v>137</v>
      </c>
      <c r="DT282" s="9" t="s">
        <v>181</v>
      </c>
      <c r="DU282" s="9" t="s">
        <v>158</v>
      </c>
      <c r="DV282" s="9" t="str">
        <f>VLOOKUP(DU282,Metadata!$B$2:$C$7,2,FALSE)</f>
        <v>6+ years</v>
      </c>
    </row>
    <row r="283" spans="1:126">
      <c r="A283" s="13">
        <v>282</v>
      </c>
      <c r="B283" s="9" t="s">
        <v>135</v>
      </c>
      <c r="C283" s="9" t="str">
        <f>VLOOKUP(B283,Metadata!$M$2:$N$6,2,FALSE)</f>
        <v>Permanent Employee</v>
      </c>
      <c r="D283" s="9" t="s">
        <v>159</v>
      </c>
      <c r="E283" s="9" t="s">
        <v>137</v>
      </c>
      <c r="F283" s="9" t="s">
        <v>138</v>
      </c>
      <c r="G283" s="9" t="s">
        <v>140</v>
      </c>
      <c r="H283" s="9" t="str">
        <f>IF(G283="","",VLOOKUP(G283,Metadata!$J$2:$K$22,2,FALSE))</f>
        <v>Lisbon Metropolitan Area</v>
      </c>
      <c r="I283" s="9" t="s">
        <v>138</v>
      </c>
      <c r="J283" s="9" t="str">
        <f>IF(I283="","",VLOOKUP(I283,Metadata!$P$2:$Q$43,2,FALSE))</f>
        <v>Europe</v>
      </c>
      <c r="K283" s="9" t="str">
        <f t="shared" si="0"/>
        <v>Portugal</v>
      </c>
      <c r="L283" s="9" t="s">
        <v>140</v>
      </c>
      <c r="M283" s="9" t="str">
        <f>IF(L283="","",VLOOKUP(L283,Metadata!$J$2:$K$22,2,FALSE))</f>
        <v>Lisbon Metropolitan Area</v>
      </c>
      <c r="N283" s="9" t="s">
        <v>141</v>
      </c>
      <c r="O283" s="9" t="s">
        <v>137</v>
      </c>
      <c r="P283" s="9" t="s">
        <v>142</v>
      </c>
      <c r="Q283" s="10" t="str">
        <f t="shared" si="1"/>
        <v>Full Office Job</v>
      </c>
      <c r="R283" s="10">
        <v>4</v>
      </c>
      <c r="S283" s="9" t="s">
        <v>206</v>
      </c>
      <c r="T283" s="9" t="s">
        <v>137</v>
      </c>
      <c r="U283" s="9" t="str">
        <f>IF(S283&lt;&gt;"",S283,IF(T283&lt;&gt;"",VLOOKUP(T283,Metadata!$S$2:$T$228,2,FALSE),""))</f>
        <v>Mobile Apps Developer</v>
      </c>
      <c r="V283" s="9" t="s">
        <v>207</v>
      </c>
      <c r="W283" s="9" t="s">
        <v>137</v>
      </c>
      <c r="X283" s="9" t="s">
        <v>145</v>
      </c>
      <c r="Y283" s="9" t="s">
        <v>137</v>
      </c>
      <c r="Z283" s="9" t="s">
        <v>184</v>
      </c>
      <c r="AA283" s="9" t="s">
        <v>165</v>
      </c>
      <c r="AB283" s="9" t="s">
        <v>137</v>
      </c>
      <c r="AC283" s="9" t="s">
        <v>147</v>
      </c>
      <c r="AD283" s="9" t="s">
        <v>148</v>
      </c>
      <c r="AE283" s="9"/>
      <c r="AF283" s="9"/>
      <c r="AG283" s="9"/>
      <c r="AH283" s="9"/>
      <c r="AI283" s="9"/>
      <c r="AJ283" s="9" t="s">
        <v>185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 t="s">
        <v>186</v>
      </c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10"/>
      <c r="CB283" s="10" t="str">
        <f t="shared" si="5"/>
        <v/>
      </c>
      <c r="CC283" s="10"/>
      <c r="CD283" s="9" t="str">
        <f t="shared" si="2"/>
        <v/>
      </c>
      <c r="CE283" s="9" t="s">
        <v>151</v>
      </c>
      <c r="CF283" s="9" t="s">
        <v>188</v>
      </c>
      <c r="CG283" s="9">
        <f>IF(CF283="","",VLOOKUP(CF283,Metadata!$D$2:$H$20,2,FALSE))</f>
        <v>17500</v>
      </c>
      <c r="CH283" s="9">
        <f>IF(CF283="","",VLOOKUP(CF283,Metadata!$D$2:$H$20,4,FALSE))</f>
        <v>15000</v>
      </c>
      <c r="CI283" s="9">
        <f>IF(CF283="","",VLOOKUP(CF283,Metadata!$D$2:$H$20,5,FALSE))</f>
        <v>20000</v>
      </c>
      <c r="CJ283" s="9">
        <f t="shared" si="3"/>
        <v>17500</v>
      </c>
      <c r="CK283" s="9" t="s">
        <v>153</v>
      </c>
      <c r="CL283" s="10">
        <v>3</v>
      </c>
      <c r="CM283" s="10">
        <v>3</v>
      </c>
      <c r="CN283" s="10">
        <v>4</v>
      </c>
      <c r="CO283" s="10">
        <v>5</v>
      </c>
      <c r="CP283" s="10">
        <v>4</v>
      </c>
      <c r="CQ283" s="10">
        <v>5</v>
      </c>
      <c r="CR283" s="10">
        <v>5</v>
      </c>
      <c r="CS283" s="10">
        <v>4</v>
      </c>
      <c r="CT283" s="10">
        <v>6</v>
      </c>
      <c r="CU283" s="10">
        <v>7</v>
      </c>
      <c r="CV283" s="10">
        <v>5</v>
      </c>
      <c r="CW283" s="10">
        <v>7</v>
      </c>
      <c r="CX283" s="10">
        <v>7</v>
      </c>
      <c r="CY283" s="10">
        <v>4</v>
      </c>
      <c r="CZ283" s="10">
        <v>7</v>
      </c>
      <c r="DA283" s="10">
        <v>4</v>
      </c>
      <c r="DB283" s="10">
        <v>7</v>
      </c>
      <c r="DC283" s="10">
        <v>7</v>
      </c>
      <c r="DD283" s="10">
        <v>7</v>
      </c>
      <c r="DE283" s="10">
        <v>5</v>
      </c>
      <c r="DF283" s="10">
        <v>7</v>
      </c>
      <c r="DG283" s="10">
        <v>7</v>
      </c>
      <c r="DH283" s="10">
        <v>7</v>
      </c>
      <c r="DI283" s="10">
        <v>4</v>
      </c>
      <c r="DJ283" s="10">
        <v>5</v>
      </c>
      <c r="DK283" s="10">
        <v>7</v>
      </c>
      <c r="DL283" s="10">
        <v>4</v>
      </c>
      <c r="DM283" s="9" t="s">
        <v>296</v>
      </c>
      <c r="DN283" s="10">
        <v>1996</v>
      </c>
      <c r="DO283" s="9">
        <f t="shared" si="4"/>
        <v>25</v>
      </c>
      <c r="DP283" s="9" t="s">
        <v>155</v>
      </c>
      <c r="DQ283" s="9" t="s">
        <v>202</v>
      </c>
      <c r="DR283" s="9" t="s">
        <v>157</v>
      </c>
      <c r="DS283" s="9" t="s">
        <v>137</v>
      </c>
      <c r="DT283" s="9" t="s">
        <v>181</v>
      </c>
      <c r="DU283" s="9" t="s">
        <v>223</v>
      </c>
      <c r="DV283" s="9" t="str">
        <f>VLOOKUP(DU283,Metadata!$B$2:$C$7,2,FALSE)</f>
        <v>3 - 6 years</v>
      </c>
    </row>
    <row r="284" spans="1:126">
      <c r="A284" s="13">
        <v>283</v>
      </c>
      <c r="B284" s="9" t="s">
        <v>135</v>
      </c>
      <c r="C284" s="9" t="str">
        <f>VLOOKUP(B284,Metadata!$M$2:$N$6,2,FALSE)</f>
        <v>Permanent Employee</v>
      </c>
      <c r="D284" s="9" t="s">
        <v>159</v>
      </c>
      <c r="E284" s="9" t="s">
        <v>137</v>
      </c>
      <c r="F284" s="9" t="s">
        <v>138</v>
      </c>
      <c r="G284" s="9" t="s">
        <v>318</v>
      </c>
      <c r="H284" s="9" t="str">
        <f>IF(G284="","",VLOOKUP(G284,Metadata!$J$2:$K$22,2,FALSE))</f>
        <v>North</v>
      </c>
      <c r="I284" s="9" t="s">
        <v>138</v>
      </c>
      <c r="J284" s="9" t="str">
        <f>IF(I284="","",VLOOKUP(I284,Metadata!$P$2:$Q$43,2,FALSE))</f>
        <v>Europe</v>
      </c>
      <c r="K284" s="9" t="str">
        <f t="shared" si="0"/>
        <v>Portugal</v>
      </c>
      <c r="L284" s="9" t="s">
        <v>318</v>
      </c>
      <c r="M284" s="9" t="str">
        <f>IF(L284="","",VLOOKUP(L284,Metadata!$J$2:$K$22,2,FALSE))</f>
        <v>North</v>
      </c>
      <c r="N284" s="9" t="s">
        <v>141</v>
      </c>
      <c r="O284" s="9" t="s">
        <v>137</v>
      </c>
      <c r="P284" s="9" t="s">
        <v>142</v>
      </c>
      <c r="Q284" s="10" t="str">
        <f t="shared" si="1"/>
        <v>Full Office Job</v>
      </c>
      <c r="R284" s="10">
        <v>5</v>
      </c>
      <c r="S284" s="9" t="s">
        <v>161</v>
      </c>
      <c r="T284" s="9" t="s">
        <v>137</v>
      </c>
      <c r="U284" s="9" t="str">
        <f>IF(S284&lt;&gt;"",S284,IF(T284&lt;&gt;"",VLOOKUP(T284,Metadata!$S$2:$T$228,2,FALSE),""))</f>
        <v>Full-Stack Developer</v>
      </c>
      <c r="V284" s="9" t="s">
        <v>256</v>
      </c>
      <c r="W284" s="9" t="s">
        <v>137</v>
      </c>
      <c r="X284" s="9" t="s">
        <v>163</v>
      </c>
      <c r="Y284" s="9" t="s">
        <v>137</v>
      </c>
      <c r="Z284" s="9" t="s">
        <v>262</v>
      </c>
      <c r="AA284" s="9" t="s">
        <v>165</v>
      </c>
      <c r="AB284" s="9" t="s">
        <v>137</v>
      </c>
      <c r="AC284" s="9" t="s">
        <v>147</v>
      </c>
      <c r="AD284" s="9"/>
      <c r="AE284" s="9"/>
      <c r="AF284" s="9"/>
      <c r="AG284" s="9" t="s">
        <v>166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 t="s">
        <v>178</v>
      </c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 t="s">
        <v>150</v>
      </c>
      <c r="BZ284" s="9" t="s">
        <v>137</v>
      </c>
      <c r="CA284" s="10"/>
      <c r="CB284" s="10" t="str">
        <f t="shared" si="5"/>
        <v/>
      </c>
      <c r="CC284" s="10"/>
      <c r="CD284" s="9" t="str">
        <f t="shared" si="2"/>
        <v/>
      </c>
      <c r="CE284" s="9" t="s">
        <v>151</v>
      </c>
      <c r="CF284" s="9" t="s">
        <v>188</v>
      </c>
      <c r="CG284" s="9">
        <f>IF(CF284="","",VLOOKUP(CF284,Metadata!$D$2:$H$20,2,FALSE))</f>
        <v>17500</v>
      </c>
      <c r="CH284" s="9">
        <f>IF(CF284="","",VLOOKUP(CF284,Metadata!$D$2:$H$20,4,FALSE))</f>
        <v>15000</v>
      </c>
      <c r="CI284" s="9">
        <f>IF(CF284="","",VLOOKUP(CF284,Metadata!$D$2:$H$20,5,FALSE))</f>
        <v>20000</v>
      </c>
      <c r="CJ284" s="9">
        <f t="shared" si="3"/>
        <v>17500</v>
      </c>
      <c r="CK284" s="9" t="s">
        <v>221</v>
      </c>
      <c r="CL284" s="10">
        <v>5</v>
      </c>
      <c r="CM284" s="10">
        <v>2</v>
      </c>
      <c r="CN284" s="10">
        <v>7</v>
      </c>
      <c r="CO284" s="10">
        <v>7</v>
      </c>
      <c r="CP284" s="10">
        <v>7</v>
      </c>
      <c r="CQ284" s="10">
        <v>7</v>
      </c>
      <c r="CR284" s="10">
        <v>5</v>
      </c>
      <c r="CS284" s="10">
        <v>7</v>
      </c>
      <c r="CT284" s="10">
        <v>7</v>
      </c>
      <c r="CU284" s="10">
        <v>5</v>
      </c>
      <c r="CV284" s="10">
        <v>6</v>
      </c>
      <c r="CW284" s="10">
        <v>5</v>
      </c>
      <c r="CX284" s="10">
        <v>7</v>
      </c>
      <c r="CY284" s="10">
        <v>6</v>
      </c>
      <c r="CZ284" s="10">
        <v>5</v>
      </c>
      <c r="DA284" s="10">
        <v>6</v>
      </c>
      <c r="DB284" s="10">
        <v>7</v>
      </c>
      <c r="DC284" s="10">
        <v>7</v>
      </c>
      <c r="DD284" s="10">
        <v>7</v>
      </c>
      <c r="DE284" s="10">
        <v>7</v>
      </c>
      <c r="DF284" s="10">
        <v>7</v>
      </c>
      <c r="DG284" s="10">
        <v>7</v>
      </c>
      <c r="DH284" s="10">
        <v>6</v>
      </c>
      <c r="DI284" s="10">
        <v>6</v>
      </c>
      <c r="DJ284" s="10">
        <v>5</v>
      </c>
      <c r="DK284" s="10">
        <v>7</v>
      </c>
      <c r="DL284" s="10">
        <v>6</v>
      </c>
      <c r="DM284" s="9" t="s">
        <v>154</v>
      </c>
      <c r="DN284" s="10">
        <v>1986</v>
      </c>
      <c r="DO284" s="9">
        <f t="shared" si="4"/>
        <v>35</v>
      </c>
      <c r="DP284" s="9" t="s">
        <v>222</v>
      </c>
      <c r="DQ284" s="9" t="s">
        <v>202</v>
      </c>
      <c r="DR284" s="9" t="s">
        <v>157</v>
      </c>
      <c r="DS284" s="9" t="s">
        <v>137</v>
      </c>
      <c r="DT284" s="9" t="s">
        <v>181</v>
      </c>
      <c r="DU284" s="9" t="s">
        <v>168</v>
      </c>
      <c r="DV284" s="9" t="str">
        <f>VLOOKUP(DU284,Metadata!$B$2:$C$7,2,FALSE)</f>
        <v>0 - 3 years</v>
      </c>
    </row>
    <row r="285" spans="1:126">
      <c r="A285" s="13">
        <v>284</v>
      </c>
      <c r="B285" s="9" t="s">
        <v>135</v>
      </c>
      <c r="C285" s="9" t="str">
        <f>VLOOKUP(B285,Metadata!$M$2:$N$6,2,FALSE)</f>
        <v>Permanent Employee</v>
      </c>
      <c r="D285" s="9" t="s">
        <v>136</v>
      </c>
      <c r="E285" s="9" t="s">
        <v>137</v>
      </c>
      <c r="F285" s="9" t="s">
        <v>138</v>
      </c>
      <c r="G285" s="9" t="s">
        <v>140</v>
      </c>
      <c r="H285" s="9" t="str">
        <f>IF(G285="","",VLOOKUP(G285,Metadata!$J$2:$K$22,2,FALSE))</f>
        <v>Lisbon Metropolitan Area</v>
      </c>
      <c r="I285" s="9" t="s">
        <v>138</v>
      </c>
      <c r="J285" s="9" t="str">
        <f>IF(I285="","",VLOOKUP(I285,Metadata!$P$2:$Q$43,2,FALSE))</f>
        <v>Europe</v>
      </c>
      <c r="K285" s="9" t="str">
        <f t="shared" si="0"/>
        <v>Portugal</v>
      </c>
      <c r="L285" s="9" t="s">
        <v>140</v>
      </c>
      <c r="M285" s="9" t="str">
        <f>IF(L285="","",VLOOKUP(L285,Metadata!$J$2:$K$22,2,FALSE))</f>
        <v>Lisbon Metropolitan Area</v>
      </c>
      <c r="N285" s="9" t="s">
        <v>205</v>
      </c>
      <c r="O285" s="9" t="s">
        <v>137</v>
      </c>
      <c r="P285" s="9" t="s">
        <v>137</v>
      </c>
      <c r="Q285" s="10" t="str">
        <f t="shared" si="1"/>
        <v>Full Office Job</v>
      </c>
      <c r="R285" s="10">
        <v>6</v>
      </c>
      <c r="S285" s="9" t="s">
        <v>161</v>
      </c>
      <c r="T285" s="9" t="s">
        <v>137</v>
      </c>
      <c r="U285" s="9" t="str">
        <f>IF(S285&lt;&gt;"",S285,IF(T285&lt;&gt;"",VLOOKUP(T285,Metadata!$S$2:$T$228,2,FALSE),""))</f>
        <v>Full-Stack Developer</v>
      </c>
      <c r="V285" s="9" t="s">
        <v>144</v>
      </c>
      <c r="W285" s="9" t="s">
        <v>137</v>
      </c>
      <c r="X285" s="9" t="s">
        <v>269</v>
      </c>
      <c r="Y285" s="9" t="s">
        <v>137</v>
      </c>
      <c r="Z285" s="9" t="s">
        <v>146</v>
      </c>
      <c r="AA285" s="9" t="s">
        <v>137</v>
      </c>
      <c r="AB285" s="9" t="s">
        <v>137</v>
      </c>
      <c r="AC285" s="9"/>
      <c r="AD285" s="9"/>
      <c r="AE285" s="9" t="s">
        <v>194</v>
      </c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198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10"/>
      <c r="CB285" s="10" t="str">
        <f t="shared" si="5"/>
        <v/>
      </c>
      <c r="CC285" s="10"/>
      <c r="CD285" s="9" t="str">
        <f t="shared" si="2"/>
        <v/>
      </c>
      <c r="CE285" s="9" t="s">
        <v>168</v>
      </c>
      <c r="CF285" s="9" t="s">
        <v>225</v>
      </c>
      <c r="CG285" s="9">
        <f>IF(CF285="","",VLOOKUP(CF285,Metadata!$D$2:$H$20,2,FALSE))</f>
        <v>22500</v>
      </c>
      <c r="CH285" s="9">
        <f>IF(CF285="","",VLOOKUP(CF285,Metadata!$D$2:$H$20,4,FALSE))</f>
        <v>20000</v>
      </c>
      <c r="CI285" s="9">
        <f>IF(CF285="","",VLOOKUP(CF285,Metadata!$D$2:$H$20,5,FALSE))</f>
        <v>25000</v>
      </c>
      <c r="CJ285" s="9">
        <f t="shared" si="3"/>
        <v>22500</v>
      </c>
      <c r="CK285" s="9" t="s">
        <v>153</v>
      </c>
      <c r="CL285" s="10">
        <v>5</v>
      </c>
      <c r="CM285" s="10">
        <v>3</v>
      </c>
      <c r="CN285" s="10">
        <v>7</v>
      </c>
      <c r="CO285" s="10">
        <v>5</v>
      </c>
      <c r="CP285" s="10">
        <v>6</v>
      </c>
      <c r="CQ285" s="10">
        <v>6</v>
      </c>
      <c r="CR285" s="10">
        <v>6</v>
      </c>
      <c r="CS285" s="10">
        <v>4</v>
      </c>
      <c r="CT285" s="10">
        <v>6</v>
      </c>
      <c r="CU285" s="10">
        <v>6</v>
      </c>
      <c r="CV285" s="10">
        <v>5</v>
      </c>
      <c r="CW285" s="10">
        <v>6</v>
      </c>
      <c r="CX285" s="10">
        <v>5</v>
      </c>
      <c r="CY285" s="10">
        <v>5</v>
      </c>
      <c r="CZ285" s="10">
        <v>6</v>
      </c>
      <c r="DA285" s="10">
        <v>6</v>
      </c>
      <c r="DB285" s="10">
        <v>6</v>
      </c>
      <c r="DC285" s="10">
        <v>6</v>
      </c>
      <c r="DD285" s="10">
        <v>6</v>
      </c>
      <c r="DE285" s="10">
        <v>6</v>
      </c>
      <c r="DF285" s="10">
        <v>7</v>
      </c>
      <c r="DG285" s="10">
        <v>7</v>
      </c>
      <c r="DH285" s="10">
        <v>7</v>
      </c>
      <c r="DI285" s="10">
        <v>7</v>
      </c>
      <c r="DJ285" s="10">
        <v>7</v>
      </c>
      <c r="DK285" s="10">
        <v>7</v>
      </c>
      <c r="DL285" s="10">
        <v>7</v>
      </c>
      <c r="DM285" s="9" t="s">
        <v>154</v>
      </c>
      <c r="DN285" s="10">
        <v>1986</v>
      </c>
      <c r="DO285" s="9">
        <f t="shared" si="4"/>
        <v>35</v>
      </c>
      <c r="DP285" s="9" t="s">
        <v>155</v>
      </c>
      <c r="DQ285" s="9" t="s">
        <v>227</v>
      </c>
      <c r="DR285" s="9" t="s">
        <v>157</v>
      </c>
      <c r="DS285" s="9" t="s">
        <v>137</v>
      </c>
      <c r="DT285" s="9" t="s">
        <v>181</v>
      </c>
      <c r="DU285" s="9" t="s">
        <v>158</v>
      </c>
      <c r="DV285" s="9" t="str">
        <f>VLOOKUP(DU285,Metadata!$B$2:$C$7,2,FALSE)</f>
        <v>6+ years</v>
      </c>
    </row>
    <row r="286" spans="1:126">
      <c r="A286" s="13">
        <v>285</v>
      </c>
      <c r="B286" s="9" t="s">
        <v>135</v>
      </c>
      <c r="C286" s="9" t="str">
        <f>VLOOKUP(B286,Metadata!$M$2:$N$6,2,FALSE)</f>
        <v>Permanent Employee</v>
      </c>
      <c r="D286" s="9" t="s">
        <v>159</v>
      </c>
      <c r="E286" s="9" t="s">
        <v>137</v>
      </c>
      <c r="F286" s="9" t="s">
        <v>138</v>
      </c>
      <c r="G286" s="9" t="s">
        <v>140</v>
      </c>
      <c r="H286" s="9" t="str">
        <f>IF(G286="","",VLOOKUP(G286,Metadata!$J$2:$K$22,2,FALSE))</f>
        <v>Lisbon Metropolitan Area</v>
      </c>
      <c r="I286" s="9" t="s">
        <v>138</v>
      </c>
      <c r="J286" s="9" t="str">
        <f>IF(I286="","",VLOOKUP(I286,Metadata!$P$2:$Q$43,2,FALSE))</f>
        <v>Europe</v>
      </c>
      <c r="K286" s="9" t="str">
        <f t="shared" si="0"/>
        <v>Portugal</v>
      </c>
      <c r="L286" s="9" t="s">
        <v>140</v>
      </c>
      <c r="M286" s="9" t="str">
        <f>IF(L286="","",VLOOKUP(L286,Metadata!$J$2:$K$22,2,FALSE))</f>
        <v>Lisbon Metropolitan Area</v>
      </c>
      <c r="N286" s="9" t="s">
        <v>141</v>
      </c>
      <c r="O286" s="9" t="s">
        <v>137</v>
      </c>
      <c r="P286" s="9" t="s">
        <v>142</v>
      </c>
      <c r="Q286" s="10" t="str">
        <f t="shared" si="1"/>
        <v>Full Office Job</v>
      </c>
      <c r="R286" s="10">
        <v>4</v>
      </c>
      <c r="S286" s="9" t="s">
        <v>206</v>
      </c>
      <c r="T286" s="9" t="s">
        <v>137</v>
      </c>
      <c r="U286" s="9" t="str">
        <f>IF(S286&lt;&gt;"",S286,IF(T286&lt;&gt;"",VLOOKUP(T286,Metadata!$S$2:$T$228,2,FALSE),""))</f>
        <v>Mobile Apps Developer</v>
      </c>
      <c r="V286" s="9" t="s">
        <v>144</v>
      </c>
      <c r="W286" s="9" t="s">
        <v>137</v>
      </c>
      <c r="X286" s="9" t="s">
        <v>145</v>
      </c>
      <c r="Y286" s="9" t="s">
        <v>137</v>
      </c>
      <c r="Z286" s="9" t="s">
        <v>184</v>
      </c>
      <c r="AA286" s="9" t="s">
        <v>165</v>
      </c>
      <c r="AB286" s="9" t="s">
        <v>137</v>
      </c>
      <c r="AC286" s="9" t="s">
        <v>147</v>
      </c>
      <c r="AD286" s="9" t="s">
        <v>148</v>
      </c>
      <c r="AE286" s="9"/>
      <c r="AF286" s="9"/>
      <c r="AG286" s="9"/>
      <c r="AH286" s="9"/>
      <c r="AI286" s="9"/>
      <c r="AJ286" s="9"/>
      <c r="AK286" s="9"/>
      <c r="AL286" s="9" t="s">
        <v>177</v>
      </c>
      <c r="AM286" s="9" t="s">
        <v>314</v>
      </c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 t="s">
        <v>178</v>
      </c>
      <c r="BB286" s="9"/>
      <c r="BC286" s="9"/>
      <c r="BD286" s="9"/>
      <c r="BE286" s="9"/>
      <c r="BF286" s="9"/>
      <c r="BG286" s="9"/>
      <c r="BH286" s="9"/>
      <c r="BI286" s="9"/>
      <c r="BJ286" s="9" t="s">
        <v>167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10"/>
      <c r="CB286" s="10" t="str">
        <f t="shared" si="5"/>
        <v/>
      </c>
      <c r="CC286" s="10"/>
      <c r="CD286" s="9" t="str">
        <f t="shared" si="2"/>
        <v/>
      </c>
      <c r="CE286" s="9" t="s">
        <v>151</v>
      </c>
      <c r="CF286" s="9" t="s">
        <v>254</v>
      </c>
      <c r="CG286" s="9">
        <f>IF(CF286="","",VLOOKUP(CF286,Metadata!$D$2:$H$20,2,FALSE))</f>
        <v>37500</v>
      </c>
      <c r="CH286" s="9">
        <f>IF(CF286="","",VLOOKUP(CF286,Metadata!$D$2:$H$20,4,FALSE))</f>
        <v>35000</v>
      </c>
      <c r="CI286" s="9">
        <f>IF(CF286="","",VLOOKUP(CF286,Metadata!$D$2:$H$20,5,FALSE))</f>
        <v>40000</v>
      </c>
      <c r="CJ286" s="9">
        <f t="shared" si="3"/>
        <v>37500</v>
      </c>
      <c r="CK286" s="9" t="s">
        <v>153</v>
      </c>
      <c r="CL286" s="10">
        <v>2</v>
      </c>
      <c r="CM286" s="10">
        <v>3</v>
      </c>
      <c r="CN286" s="10">
        <v>7</v>
      </c>
      <c r="CO286" s="10">
        <v>7</v>
      </c>
      <c r="CP286" s="10">
        <v>5</v>
      </c>
      <c r="CQ286" s="10">
        <v>5</v>
      </c>
      <c r="CR286" s="10">
        <v>4</v>
      </c>
      <c r="CS286" s="10">
        <v>4</v>
      </c>
      <c r="CT286" s="10">
        <v>6</v>
      </c>
      <c r="CU286" s="10">
        <v>6</v>
      </c>
      <c r="CV286" s="10">
        <v>4</v>
      </c>
      <c r="CW286" s="10">
        <v>4</v>
      </c>
      <c r="CX286" s="10">
        <v>7</v>
      </c>
      <c r="CY286" s="10">
        <v>7</v>
      </c>
      <c r="CZ286" s="10">
        <v>5</v>
      </c>
      <c r="DA286" s="10">
        <v>5</v>
      </c>
      <c r="DB286" s="10">
        <v>5</v>
      </c>
      <c r="DC286" s="10">
        <v>7</v>
      </c>
      <c r="DD286" s="10">
        <v>2</v>
      </c>
      <c r="DE286" s="10">
        <v>5</v>
      </c>
      <c r="DF286" s="10">
        <v>5</v>
      </c>
      <c r="DG286" s="10">
        <v>5</v>
      </c>
      <c r="DH286" s="10">
        <v>4</v>
      </c>
      <c r="DI286" s="10">
        <v>7</v>
      </c>
      <c r="DJ286" s="10">
        <v>2</v>
      </c>
      <c r="DK286" s="10">
        <v>4</v>
      </c>
      <c r="DL286" s="10">
        <v>4</v>
      </c>
      <c r="DM286" s="9" t="s">
        <v>154</v>
      </c>
      <c r="DN286" s="10">
        <v>1984</v>
      </c>
      <c r="DO286" s="9">
        <f t="shared" si="4"/>
        <v>37</v>
      </c>
      <c r="DP286" s="9" t="s">
        <v>155</v>
      </c>
      <c r="DQ286" s="9" t="s">
        <v>210</v>
      </c>
      <c r="DR286" s="9" t="s">
        <v>157</v>
      </c>
      <c r="DS286" s="9" t="s">
        <v>137</v>
      </c>
      <c r="DT286" s="9" t="s">
        <v>181</v>
      </c>
      <c r="DU286" s="9" t="s">
        <v>158</v>
      </c>
      <c r="DV286" s="9" t="str">
        <f>VLOOKUP(DU286,Metadata!$B$2:$C$7,2,FALSE)</f>
        <v>6+ years</v>
      </c>
    </row>
    <row r="287" spans="1:126">
      <c r="A287" s="13">
        <v>286</v>
      </c>
      <c r="B287" s="9" t="s">
        <v>135</v>
      </c>
      <c r="C287" s="9" t="str">
        <f>VLOOKUP(B287,Metadata!$M$2:$N$6,2,FALSE)</f>
        <v>Permanent Employee</v>
      </c>
      <c r="D287" s="9" t="s">
        <v>159</v>
      </c>
      <c r="E287" s="9" t="s">
        <v>137</v>
      </c>
      <c r="F287" s="9" t="s">
        <v>138</v>
      </c>
      <c r="G287" s="9" t="s">
        <v>140</v>
      </c>
      <c r="H287" s="9" t="str">
        <f>IF(G287="","",VLOOKUP(G287,Metadata!$J$2:$K$22,2,FALSE))</f>
        <v>Lisbon Metropolitan Area</v>
      </c>
      <c r="I287" s="9" t="s">
        <v>295</v>
      </c>
      <c r="J287" s="9" t="str">
        <f>IF(I287="","",VLOOKUP(I287,Metadata!$P$2:$Q$43,2,FALSE))</f>
        <v>Europe</v>
      </c>
      <c r="K287" s="9" t="str">
        <f t="shared" si="0"/>
        <v>International</v>
      </c>
      <c r="L287" s="9" t="s">
        <v>137</v>
      </c>
      <c r="M287" s="9" t="str">
        <f>IF(L287="","",VLOOKUP(L287,Metadata!$J$2:$K$22,2,FALSE))</f>
        <v/>
      </c>
      <c r="N287" s="9" t="s">
        <v>141</v>
      </c>
      <c r="O287" s="9" t="s">
        <v>137</v>
      </c>
      <c r="P287" s="9" t="s">
        <v>142</v>
      </c>
      <c r="Q287" s="10" t="str">
        <f t="shared" si="1"/>
        <v>Full Office Job</v>
      </c>
      <c r="R287" s="10">
        <v>6</v>
      </c>
      <c r="S287" s="9" t="s">
        <v>192</v>
      </c>
      <c r="T287" s="9" t="s">
        <v>137</v>
      </c>
      <c r="U287" s="9" t="str">
        <f>IF(S287&lt;&gt;"",S287,IF(T287&lt;&gt;"",VLOOKUP(T287,Metadata!$S$2:$T$228,2,FALSE),""))</f>
        <v>Back-End Developer</v>
      </c>
      <c r="V287" s="9" t="s">
        <v>279</v>
      </c>
      <c r="W287" s="9" t="s">
        <v>137</v>
      </c>
      <c r="X287" s="9" t="s">
        <v>208</v>
      </c>
      <c r="Y287" s="9" t="s">
        <v>137</v>
      </c>
      <c r="Z287" s="9" t="s">
        <v>224</v>
      </c>
      <c r="AA287" s="9" t="s">
        <v>165</v>
      </c>
      <c r="AB287" s="9" t="s">
        <v>137</v>
      </c>
      <c r="AC287" s="9" t="s">
        <v>147</v>
      </c>
      <c r="AD287" s="9" t="s">
        <v>148</v>
      </c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 t="s">
        <v>167</v>
      </c>
      <c r="BK287" s="9"/>
      <c r="BL287" s="9"/>
      <c r="BM287" s="9"/>
      <c r="BN287" s="9"/>
      <c r="BO287" s="9"/>
      <c r="BP287" s="9"/>
      <c r="BQ287" s="9" t="s">
        <v>219</v>
      </c>
      <c r="BR287" s="9"/>
      <c r="BS287" s="9"/>
      <c r="BT287" s="9"/>
      <c r="BU287" s="9"/>
      <c r="BV287" s="9"/>
      <c r="BW287" s="9"/>
      <c r="BX287" s="9"/>
      <c r="BY287" s="9"/>
      <c r="BZ287" s="9"/>
      <c r="CA287" s="10"/>
      <c r="CB287" s="10" t="str">
        <f t="shared" si="5"/>
        <v/>
      </c>
      <c r="CC287" s="10"/>
      <c r="CD287" s="9" t="str">
        <f t="shared" si="2"/>
        <v/>
      </c>
      <c r="CE287" s="9" t="s">
        <v>168</v>
      </c>
      <c r="CF287" s="9" t="s">
        <v>254</v>
      </c>
      <c r="CG287" s="9">
        <f>IF(CF287="","",VLOOKUP(CF287,Metadata!$D$2:$H$20,2,FALSE))</f>
        <v>37500</v>
      </c>
      <c r="CH287" s="9">
        <f>IF(CF287="","",VLOOKUP(CF287,Metadata!$D$2:$H$20,4,FALSE))</f>
        <v>35000</v>
      </c>
      <c r="CI287" s="9">
        <f>IF(CF287="","",VLOOKUP(CF287,Metadata!$D$2:$H$20,5,FALSE))</f>
        <v>40000</v>
      </c>
      <c r="CJ287" s="9">
        <f t="shared" si="3"/>
        <v>37500</v>
      </c>
      <c r="CK287" s="9" t="s">
        <v>201</v>
      </c>
      <c r="CL287" s="10">
        <v>2</v>
      </c>
      <c r="CM287" s="10">
        <v>3</v>
      </c>
      <c r="CN287" s="10">
        <v>7</v>
      </c>
      <c r="CO287" s="10">
        <v>5</v>
      </c>
      <c r="CP287" s="10">
        <v>6</v>
      </c>
      <c r="CQ287" s="10">
        <v>6</v>
      </c>
      <c r="CR287" s="10">
        <v>6</v>
      </c>
      <c r="CS287" s="10">
        <v>5</v>
      </c>
      <c r="CT287" s="10">
        <v>4</v>
      </c>
      <c r="CU287" s="10">
        <v>6</v>
      </c>
      <c r="CV287" s="10">
        <v>4</v>
      </c>
      <c r="CW287" s="10">
        <v>5</v>
      </c>
      <c r="CX287" s="10">
        <v>5</v>
      </c>
      <c r="CY287" s="10">
        <v>3</v>
      </c>
      <c r="CZ287" s="10">
        <v>4</v>
      </c>
      <c r="DA287" s="10">
        <v>4</v>
      </c>
      <c r="DB287" s="10">
        <v>4</v>
      </c>
      <c r="DC287" s="10">
        <v>5</v>
      </c>
      <c r="DD287" s="10">
        <v>4</v>
      </c>
      <c r="DE287" s="10">
        <v>4</v>
      </c>
      <c r="DF287" s="10">
        <v>5</v>
      </c>
      <c r="DG287" s="10">
        <v>5</v>
      </c>
      <c r="DH287" s="10">
        <v>6</v>
      </c>
      <c r="DI287" s="10">
        <v>4</v>
      </c>
      <c r="DJ287" s="10">
        <v>4</v>
      </c>
      <c r="DK287" s="10">
        <v>4</v>
      </c>
      <c r="DL287" s="10">
        <v>3</v>
      </c>
      <c r="DM287" s="9" t="s">
        <v>296</v>
      </c>
      <c r="DN287" s="10">
        <v>1990</v>
      </c>
      <c r="DO287" s="9">
        <f t="shared" si="4"/>
        <v>31</v>
      </c>
      <c r="DP287" s="9" t="s">
        <v>155</v>
      </c>
      <c r="DQ287" s="9" t="s">
        <v>202</v>
      </c>
      <c r="DR287" s="9" t="s">
        <v>157</v>
      </c>
      <c r="DS287" s="9" t="s">
        <v>137</v>
      </c>
      <c r="DT287" s="9" t="s">
        <v>181</v>
      </c>
      <c r="DU287" s="9" t="s">
        <v>203</v>
      </c>
      <c r="DV287" s="9" t="str">
        <f>VLOOKUP(DU287,Metadata!$B$2:$C$7,2,FALSE)</f>
        <v>6+ years</v>
      </c>
    </row>
    <row r="288" spans="1:126">
      <c r="A288" s="13">
        <v>287</v>
      </c>
      <c r="B288" s="9" t="s">
        <v>135</v>
      </c>
      <c r="C288" s="9" t="str">
        <f>VLOOKUP(B288,Metadata!$M$2:$N$6,2,FALSE)</f>
        <v>Permanent Employee</v>
      </c>
      <c r="D288" s="9" t="s">
        <v>159</v>
      </c>
      <c r="E288" s="9" t="s">
        <v>137</v>
      </c>
      <c r="F288" s="9" t="s">
        <v>138</v>
      </c>
      <c r="G288" s="9" t="s">
        <v>265</v>
      </c>
      <c r="H288" s="9" t="str">
        <f>IF(G288="","",VLOOKUP(G288,Metadata!$J$2:$K$22,2,FALSE))</f>
        <v>Azores and Madeira</v>
      </c>
      <c r="I288" s="9" t="s">
        <v>138</v>
      </c>
      <c r="J288" s="9" t="str">
        <f>IF(I288="","",VLOOKUP(I288,Metadata!$P$2:$Q$43,2,FALSE))</f>
        <v>Europe</v>
      </c>
      <c r="K288" s="9" t="str">
        <f t="shared" si="0"/>
        <v>Portugal</v>
      </c>
      <c r="L288" s="9" t="s">
        <v>265</v>
      </c>
      <c r="M288" s="9" t="str">
        <f>IF(L288="","",VLOOKUP(L288,Metadata!$J$2:$K$22,2,FALSE))</f>
        <v>Azores and Madeira</v>
      </c>
      <c r="N288" s="9" t="s">
        <v>214</v>
      </c>
      <c r="O288" s="9" t="s">
        <v>239</v>
      </c>
      <c r="P288" s="9" t="s">
        <v>142</v>
      </c>
      <c r="Q288" s="10" t="str">
        <f t="shared" si="1"/>
        <v>Full Office Job</v>
      </c>
      <c r="R288" s="10">
        <v>7</v>
      </c>
      <c r="S288" s="9" t="s">
        <v>192</v>
      </c>
      <c r="T288" s="9" t="s">
        <v>137</v>
      </c>
      <c r="U288" s="9" t="str">
        <f>IF(S288&lt;&gt;"",S288,IF(T288&lt;&gt;"",VLOOKUP(T288,Metadata!$S$2:$T$228,2,FALSE),""))</f>
        <v>Back-End Developer</v>
      </c>
      <c r="V288" s="9" t="s">
        <v>144</v>
      </c>
      <c r="W288" s="9" t="s">
        <v>137</v>
      </c>
      <c r="X288" s="9" t="s">
        <v>208</v>
      </c>
      <c r="Y288" s="9" t="s">
        <v>137</v>
      </c>
      <c r="Z288" s="9" t="s">
        <v>184</v>
      </c>
      <c r="AA288" s="9" t="s">
        <v>137</v>
      </c>
      <c r="AB288" s="9" t="s">
        <v>137</v>
      </c>
      <c r="AC288" s="9" t="s">
        <v>147</v>
      </c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 t="s">
        <v>150</v>
      </c>
      <c r="BZ288" s="9" t="s">
        <v>137</v>
      </c>
      <c r="CA288" s="10"/>
      <c r="CB288" s="10" t="str">
        <f t="shared" si="5"/>
        <v/>
      </c>
      <c r="CC288" s="10"/>
      <c r="CD288" s="9" t="str">
        <f t="shared" si="2"/>
        <v/>
      </c>
      <c r="CE288" s="9" t="s">
        <v>168</v>
      </c>
      <c r="CF288" s="9" t="s">
        <v>169</v>
      </c>
      <c r="CG288" s="9">
        <f>IF(CF288="","",VLOOKUP(CF288,Metadata!$D$2:$H$20,2,FALSE))</f>
        <v>12500</v>
      </c>
      <c r="CH288" s="9">
        <f>IF(CF288="","",VLOOKUP(CF288,Metadata!$D$2:$H$20,4,FALSE))</f>
        <v>0</v>
      </c>
      <c r="CI288" s="9">
        <f>IF(CF288="","",VLOOKUP(CF288,Metadata!$D$2:$H$20,5,FALSE))</f>
        <v>15000</v>
      </c>
      <c r="CJ288" s="9">
        <f t="shared" si="3"/>
        <v>12500</v>
      </c>
      <c r="CK288" s="9" t="s">
        <v>153</v>
      </c>
      <c r="CL288" s="10">
        <v>4</v>
      </c>
      <c r="CM288" s="10">
        <v>2</v>
      </c>
      <c r="CN288" s="10">
        <v>6</v>
      </c>
      <c r="CO288" s="10">
        <v>6</v>
      </c>
      <c r="CP288" s="10">
        <v>6</v>
      </c>
      <c r="CQ288" s="10">
        <v>5</v>
      </c>
      <c r="CR288" s="10">
        <v>6</v>
      </c>
      <c r="CS288" s="10">
        <v>4</v>
      </c>
      <c r="CT288" s="10">
        <v>5</v>
      </c>
      <c r="CU288" s="10">
        <v>5</v>
      </c>
      <c r="CV288" s="10">
        <v>4</v>
      </c>
      <c r="CW288" s="10">
        <v>3</v>
      </c>
      <c r="CX288" s="10">
        <v>5</v>
      </c>
      <c r="CY288" s="10">
        <v>4</v>
      </c>
      <c r="CZ288" s="10">
        <v>6</v>
      </c>
      <c r="DA288" s="10">
        <v>5</v>
      </c>
      <c r="DB288" s="10">
        <v>5</v>
      </c>
      <c r="DC288" s="10">
        <v>5</v>
      </c>
      <c r="DD288" s="10">
        <v>5</v>
      </c>
      <c r="DE288" s="10">
        <v>5</v>
      </c>
      <c r="DF288" s="10">
        <v>5</v>
      </c>
      <c r="DG288" s="10">
        <v>6</v>
      </c>
      <c r="DH288" s="10">
        <v>4</v>
      </c>
      <c r="DI288" s="10">
        <v>4</v>
      </c>
      <c r="DJ288" s="10">
        <v>4</v>
      </c>
      <c r="DK288" s="10">
        <v>5</v>
      </c>
      <c r="DL288" s="10">
        <v>5</v>
      </c>
      <c r="DM288" s="9" t="s">
        <v>154</v>
      </c>
      <c r="DN288" s="10">
        <v>1987</v>
      </c>
      <c r="DO288" s="9">
        <f t="shared" si="4"/>
        <v>34</v>
      </c>
      <c r="DP288" s="9" t="s">
        <v>222</v>
      </c>
      <c r="DQ288" s="9" t="s">
        <v>156</v>
      </c>
      <c r="DR288" s="9" t="s">
        <v>342</v>
      </c>
      <c r="DS288" s="9" t="s">
        <v>137</v>
      </c>
      <c r="DT288" s="9" t="s">
        <v>181</v>
      </c>
      <c r="DU288" s="9" t="s">
        <v>168</v>
      </c>
      <c r="DV288" s="9" t="str">
        <f>VLOOKUP(DU288,Metadata!$B$2:$C$7,2,FALSE)</f>
        <v>0 - 3 years</v>
      </c>
    </row>
    <row r="289" spans="1:126">
      <c r="A289" s="13">
        <v>288</v>
      </c>
      <c r="B289" s="9" t="s">
        <v>135</v>
      </c>
      <c r="C289" s="9" t="str">
        <f>VLOOKUP(B289,Metadata!$M$2:$N$6,2,FALSE)</f>
        <v>Permanent Employee</v>
      </c>
      <c r="D289" s="9" t="s">
        <v>136</v>
      </c>
      <c r="E289" s="9" t="s">
        <v>137</v>
      </c>
      <c r="F289" s="9" t="s">
        <v>138</v>
      </c>
      <c r="G289" s="9" t="s">
        <v>160</v>
      </c>
      <c r="H289" s="9" t="str">
        <f>IF(G289="","",VLOOKUP(G289,Metadata!$J$2:$K$22,2,FALSE))</f>
        <v>Centre</v>
      </c>
      <c r="I289" s="9" t="s">
        <v>138</v>
      </c>
      <c r="J289" s="9" t="str">
        <f>IF(I289="","",VLOOKUP(I289,Metadata!$P$2:$Q$43,2,FALSE))</f>
        <v>Europe</v>
      </c>
      <c r="K289" s="9" t="str">
        <f t="shared" si="0"/>
        <v>Portugal</v>
      </c>
      <c r="L289" s="9" t="s">
        <v>160</v>
      </c>
      <c r="M289" s="9" t="str">
        <f>IF(L289="","",VLOOKUP(L289,Metadata!$J$2:$K$22,2,FALSE))</f>
        <v>Centre</v>
      </c>
      <c r="N289" s="9" t="s">
        <v>141</v>
      </c>
      <c r="O289" s="9" t="s">
        <v>137</v>
      </c>
      <c r="P289" s="9" t="s">
        <v>142</v>
      </c>
      <c r="Q289" s="10" t="str">
        <f t="shared" si="1"/>
        <v>Full Office Job</v>
      </c>
      <c r="R289" s="10">
        <v>7</v>
      </c>
      <c r="S289" s="9" t="s">
        <v>161</v>
      </c>
      <c r="T289" s="9" t="s">
        <v>137</v>
      </c>
      <c r="U289" s="9" t="str">
        <f>IF(S289&lt;&gt;"",S289,IF(T289&lt;&gt;"",VLOOKUP(T289,Metadata!$S$2:$T$228,2,FALSE),""))</f>
        <v>Full-Stack Developer</v>
      </c>
      <c r="V289" s="9" t="s">
        <v>276</v>
      </c>
      <c r="W289" s="9" t="s">
        <v>137</v>
      </c>
      <c r="X289" s="9" t="s">
        <v>163</v>
      </c>
      <c r="Y289" s="9" t="s">
        <v>137</v>
      </c>
      <c r="Z289" s="9" t="s">
        <v>262</v>
      </c>
      <c r="AA289" s="9" t="s">
        <v>165</v>
      </c>
      <c r="AB289" s="9" t="s">
        <v>137</v>
      </c>
      <c r="AC289" s="9" t="s">
        <v>147</v>
      </c>
      <c r="AD289" s="9"/>
      <c r="AE289" s="9"/>
      <c r="AF289" s="9" t="s">
        <v>243</v>
      </c>
      <c r="AG289" s="9" t="s">
        <v>166</v>
      </c>
      <c r="AH289" s="9"/>
      <c r="AI289" s="9"/>
      <c r="AJ289" s="9" t="s">
        <v>185</v>
      </c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 t="s">
        <v>178</v>
      </c>
      <c r="BB289" s="9"/>
      <c r="BC289" s="9"/>
      <c r="BD289" s="9"/>
      <c r="BE289" s="9"/>
      <c r="BF289" s="9"/>
      <c r="BG289" s="9"/>
      <c r="BH289" s="9"/>
      <c r="BI289" s="9"/>
      <c r="BJ289" s="9" t="s">
        <v>167</v>
      </c>
      <c r="BK289" s="9"/>
      <c r="BL289" s="9"/>
      <c r="BM289" s="9"/>
      <c r="BN289" s="9" t="s">
        <v>186</v>
      </c>
      <c r="BO289" s="9"/>
      <c r="BP289" s="9"/>
      <c r="BQ289" s="9"/>
      <c r="BR289" s="9" t="s">
        <v>247</v>
      </c>
      <c r="BS289" s="9" t="s">
        <v>200</v>
      </c>
      <c r="BT289" s="9"/>
      <c r="BU289" s="9"/>
      <c r="BV289" s="9"/>
      <c r="BW289" s="9"/>
      <c r="BX289" s="9"/>
      <c r="BY289" s="9"/>
      <c r="BZ289" s="9"/>
      <c r="CA289" s="10"/>
      <c r="CB289" s="10" t="str">
        <f t="shared" si="5"/>
        <v/>
      </c>
      <c r="CC289" s="10"/>
      <c r="CD289" s="9" t="str">
        <f t="shared" si="2"/>
        <v/>
      </c>
      <c r="CE289" s="9" t="s">
        <v>168</v>
      </c>
      <c r="CF289" s="9" t="s">
        <v>169</v>
      </c>
      <c r="CG289" s="9">
        <f>IF(CF289="","",VLOOKUP(CF289,Metadata!$D$2:$H$20,2,FALSE))</f>
        <v>12500</v>
      </c>
      <c r="CH289" s="9">
        <f>IF(CF289="","",VLOOKUP(CF289,Metadata!$D$2:$H$20,4,FALSE))</f>
        <v>0</v>
      </c>
      <c r="CI289" s="9">
        <f>IF(CF289="","",VLOOKUP(CF289,Metadata!$D$2:$H$20,5,FALSE))</f>
        <v>15000</v>
      </c>
      <c r="CJ289" s="9">
        <f t="shared" si="3"/>
        <v>12500</v>
      </c>
      <c r="CK289" s="9" t="s">
        <v>153</v>
      </c>
      <c r="CL289" s="10">
        <v>2</v>
      </c>
      <c r="CM289" s="10">
        <v>3</v>
      </c>
      <c r="CN289" s="10">
        <v>6</v>
      </c>
      <c r="CO289" s="10">
        <v>6</v>
      </c>
      <c r="CP289" s="10">
        <v>6</v>
      </c>
      <c r="CQ289" s="10">
        <v>6</v>
      </c>
      <c r="CR289" s="10">
        <v>4</v>
      </c>
      <c r="CS289" s="10">
        <v>6</v>
      </c>
      <c r="CT289" s="10">
        <v>6</v>
      </c>
      <c r="CU289" s="10">
        <v>5</v>
      </c>
      <c r="CV289" s="10">
        <v>5</v>
      </c>
      <c r="CW289" s="10">
        <v>4</v>
      </c>
      <c r="CX289" s="10">
        <v>5</v>
      </c>
      <c r="CY289" s="10">
        <v>4</v>
      </c>
      <c r="CZ289" s="10">
        <v>5</v>
      </c>
      <c r="DA289" s="10">
        <v>3</v>
      </c>
      <c r="DB289" s="10">
        <v>4</v>
      </c>
      <c r="DC289" s="10">
        <v>5</v>
      </c>
      <c r="DD289" s="10">
        <v>5</v>
      </c>
      <c r="DE289" s="10">
        <v>4</v>
      </c>
      <c r="DF289" s="10">
        <v>5</v>
      </c>
      <c r="DG289" s="10">
        <v>5</v>
      </c>
      <c r="DH289" s="10">
        <v>4</v>
      </c>
      <c r="DI289" s="10">
        <v>5</v>
      </c>
      <c r="DJ289" s="10">
        <v>3</v>
      </c>
      <c r="DK289" s="10">
        <v>5</v>
      </c>
      <c r="DL289" s="10">
        <v>4</v>
      </c>
      <c r="DM289" s="9" t="s">
        <v>154</v>
      </c>
      <c r="DN289" s="10">
        <v>1984</v>
      </c>
      <c r="DO289" s="9">
        <f t="shared" si="4"/>
        <v>37</v>
      </c>
      <c r="DP289" s="9" t="s">
        <v>155</v>
      </c>
      <c r="DQ289" s="9" t="s">
        <v>202</v>
      </c>
      <c r="DR289" s="9" t="s">
        <v>157</v>
      </c>
      <c r="DS289" s="9" t="s">
        <v>137</v>
      </c>
      <c r="DT289" s="9" t="s">
        <v>181</v>
      </c>
      <c r="DU289" s="9" t="s">
        <v>223</v>
      </c>
      <c r="DV289" s="9" t="str">
        <f>VLOOKUP(DU289,Metadata!$B$2:$C$7,2,FALSE)</f>
        <v>3 - 6 years</v>
      </c>
    </row>
    <row r="290" spans="1:126">
      <c r="A290" s="13">
        <v>289</v>
      </c>
      <c r="B290" s="9" t="s">
        <v>135</v>
      </c>
      <c r="C290" s="9" t="str">
        <f>VLOOKUP(B290,Metadata!$M$2:$N$6,2,FALSE)</f>
        <v>Permanent Employee</v>
      </c>
      <c r="D290" s="9" t="s">
        <v>159</v>
      </c>
      <c r="E290" s="9" t="s">
        <v>137</v>
      </c>
      <c r="F290" s="9" t="s">
        <v>138</v>
      </c>
      <c r="G290" s="9" t="s">
        <v>160</v>
      </c>
      <c r="H290" s="9" t="str">
        <f>IF(G290="","",VLOOKUP(G290,Metadata!$J$2:$K$22,2,FALSE))</f>
        <v>Centre</v>
      </c>
      <c r="I290" s="9" t="s">
        <v>138</v>
      </c>
      <c r="J290" s="9" t="str">
        <f>IF(I290="","",VLOOKUP(I290,Metadata!$P$2:$Q$43,2,FALSE))</f>
        <v>Europe</v>
      </c>
      <c r="K290" s="9" t="str">
        <f t="shared" si="0"/>
        <v>Portugal</v>
      </c>
      <c r="L290" s="9" t="s">
        <v>160</v>
      </c>
      <c r="M290" s="9" t="str">
        <f>IF(L290="","",VLOOKUP(L290,Metadata!$J$2:$K$22,2,FALSE))</f>
        <v>Centre</v>
      </c>
      <c r="N290" s="9" t="s">
        <v>141</v>
      </c>
      <c r="O290" s="9" t="s">
        <v>137</v>
      </c>
      <c r="P290" s="9" t="s">
        <v>191</v>
      </c>
      <c r="Q290" s="10" t="str">
        <f t="shared" si="1"/>
        <v>Remote Job (full or flexible)</v>
      </c>
      <c r="R290" s="10">
        <v>5</v>
      </c>
      <c r="S290" s="9" t="s">
        <v>161</v>
      </c>
      <c r="T290" s="9" t="s">
        <v>137</v>
      </c>
      <c r="U290" s="9" t="str">
        <f>IF(S290&lt;&gt;"",S290,IF(T290&lt;&gt;"",VLOOKUP(T290,Metadata!$S$2:$T$228,2,FALSE),""))</f>
        <v>Full-Stack Developer</v>
      </c>
      <c r="V290" s="9" t="s">
        <v>256</v>
      </c>
      <c r="W290" s="9" t="s">
        <v>137</v>
      </c>
      <c r="X290" s="9" t="s">
        <v>175</v>
      </c>
      <c r="Y290" s="9" t="s">
        <v>137</v>
      </c>
      <c r="Z290" s="9" t="s">
        <v>262</v>
      </c>
      <c r="AA290" s="9" t="s">
        <v>165</v>
      </c>
      <c r="AB290" s="9" t="s">
        <v>137</v>
      </c>
      <c r="AC290" s="9" t="s">
        <v>147</v>
      </c>
      <c r="AD290" s="9"/>
      <c r="AE290" s="9" t="s">
        <v>194</v>
      </c>
      <c r="AF290" s="9"/>
      <c r="AG290" s="9"/>
      <c r="AH290" s="9"/>
      <c r="AI290" s="9"/>
      <c r="AJ290" s="9" t="s">
        <v>185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 t="s">
        <v>167</v>
      </c>
      <c r="BK290" s="9" t="s">
        <v>198</v>
      </c>
      <c r="BL290" s="9" t="s">
        <v>199</v>
      </c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10"/>
      <c r="CB290" s="10" t="str">
        <f t="shared" si="5"/>
        <v/>
      </c>
      <c r="CC290" s="10"/>
      <c r="CD290" s="9" t="str">
        <f t="shared" si="2"/>
        <v/>
      </c>
      <c r="CE290" s="9" t="s">
        <v>151</v>
      </c>
      <c r="CF290" s="9" t="s">
        <v>152</v>
      </c>
      <c r="CG290" s="9">
        <f>IF(CF290="","",VLOOKUP(CF290,Metadata!$D$2:$H$20,2,FALSE))</f>
        <v>32500</v>
      </c>
      <c r="CH290" s="9">
        <f>IF(CF290="","",VLOOKUP(CF290,Metadata!$D$2:$H$20,4,FALSE))</f>
        <v>30000</v>
      </c>
      <c r="CI290" s="9">
        <f>IF(CF290="","",VLOOKUP(CF290,Metadata!$D$2:$H$20,5,FALSE))</f>
        <v>35000</v>
      </c>
      <c r="CJ290" s="9">
        <f t="shared" si="3"/>
        <v>32500</v>
      </c>
      <c r="CK290" s="9" t="s">
        <v>201</v>
      </c>
      <c r="CL290" s="10">
        <v>5</v>
      </c>
      <c r="CM290" s="10">
        <v>2</v>
      </c>
      <c r="CN290" s="10">
        <v>6</v>
      </c>
      <c r="CO290" s="10">
        <v>6</v>
      </c>
      <c r="CP290" s="10">
        <v>5</v>
      </c>
      <c r="CQ290" s="10">
        <v>6</v>
      </c>
      <c r="CR290" s="10">
        <v>5</v>
      </c>
      <c r="CS290" s="10">
        <v>5</v>
      </c>
      <c r="CT290" s="10">
        <v>6</v>
      </c>
      <c r="CU290" s="10">
        <v>7</v>
      </c>
      <c r="CV290" s="10">
        <v>4</v>
      </c>
      <c r="CW290" s="10">
        <v>4</v>
      </c>
      <c r="CX290" s="10">
        <v>6</v>
      </c>
      <c r="CY290" s="10">
        <v>5</v>
      </c>
      <c r="CZ290" s="10">
        <v>5</v>
      </c>
      <c r="DA290" s="10">
        <v>6</v>
      </c>
      <c r="DB290" s="10">
        <v>5</v>
      </c>
      <c r="DC290" s="10">
        <v>7</v>
      </c>
      <c r="DD290" s="10">
        <v>6</v>
      </c>
      <c r="DE290" s="10">
        <v>7</v>
      </c>
      <c r="DF290" s="10">
        <v>6</v>
      </c>
      <c r="DG290" s="10">
        <v>7</v>
      </c>
      <c r="DH290" s="10">
        <v>4</v>
      </c>
      <c r="DI290" s="10">
        <v>6</v>
      </c>
      <c r="DJ290" s="10">
        <v>4</v>
      </c>
      <c r="DK290" s="10">
        <v>5</v>
      </c>
      <c r="DL290" s="10">
        <v>5</v>
      </c>
      <c r="DM290" s="9" t="s">
        <v>154</v>
      </c>
      <c r="DN290" s="10">
        <v>1981</v>
      </c>
      <c r="DO290" s="9">
        <f t="shared" si="4"/>
        <v>40</v>
      </c>
      <c r="DP290" s="9" t="s">
        <v>155</v>
      </c>
      <c r="DQ290" s="9" t="s">
        <v>156</v>
      </c>
      <c r="DR290" s="9" t="s">
        <v>157</v>
      </c>
      <c r="DS290" s="9" t="s">
        <v>137</v>
      </c>
      <c r="DT290" s="9" t="s">
        <v>181</v>
      </c>
      <c r="DU290" s="9" t="s">
        <v>203</v>
      </c>
      <c r="DV290" s="9" t="str">
        <f>VLOOKUP(DU290,Metadata!$B$2:$C$7,2,FALSE)</f>
        <v>6+ years</v>
      </c>
    </row>
    <row r="291" spans="1:126">
      <c r="A291" s="13">
        <v>290</v>
      </c>
      <c r="B291" s="9" t="s">
        <v>171</v>
      </c>
      <c r="C291" s="9" t="str">
        <f>VLOOKUP(B291,Metadata!$M$2:$N$6,2,FALSE)</f>
        <v>Contractor</v>
      </c>
      <c r="D291" s="9" t="s">
        <v>137</v>
      </c>
      <c r="E291" s="9" t="s">
        <v>159</v>
      </c>
      <c r="F291" s="9" t="s">
        <v>138</v>
      </c>
      <c r="G291" s="9" t="s">
        <v>172</v>
      </c>
      <c r="H291" s="9" t="str">
        <f>IF(G291="","",VLOOKUP(G291,Metadata!$J$2:$K$22,2,FALSE))</f>
        <v>Porto Metropolitan Area</v>
      </c>
      <c r="I291" s="9" t="s">
        <v>311</v>
      </c>
      <c r="J291" s="9" t="str">
        <f>IF(I291="","",VLOOKUP(I291,Metadata!$P$2:$Q$43,2,FALSE))</f>
        <v>Europe</v>
      </c>
      <c r="K291" s="9" t="str">
        <f t="shared" si="0"/>
        <v>International</v>
      </c>
      <c r="L291" s="9" t="s">
        <v>137</v>
      </c>
      <c r="M291" s="9" t="str">
        <f>IF(L291="","",VLOOKUP(L291,Metadata!$J$2:$K$22,2,FALSE))</f>
        <v/>
      </c>
      <c r="N291" s="9" t="s">
        <v>141</v>
      </c>
      <c r="O291" s="9" t="s">
        <v>137</v>
      </c>
      <c r="P291" s="9" t="s">
        <v>191</v>
      </c>
      <c r="Q291" s="10" t="str">
        <f t="shared" si="1"/>
        <v>Remote Job (full or flexible)</v>
      </c>
      <c r="R291" s="10">
        <v>4</v>
      </c>
      <c r="S291" s="9" t="s">
        <v>137</v>
      </c>
      <c r="T291" s="9" t="s">
        <v>403</v>
      </c>
      <c r="U291" s="9" t="str">
        <f>IF(S291&lt;&gt;"",S291,IF(T291&lt;&gt;"",VLOOKUP(T291,Metadata!$S$2:$T$228,2,FALSE),""))</f>
        <v>Product Owner/Product Manager</v>
      </c>
      <c r="V291" s="9" t="s">
        <v>268</v>
      </c>
      <c r="W291" s="9" t="s">
        <v>137</v>
      </c>
      <c r="X291" s="9" t="s">
        <v>145</v>
      </c>
      <c r="Y291" s="9" t="s">
        <v>137</v>
      </c>
      <c r="Z291" s="9" t="s">
        <v>218</v>
      </c>
      <c r="AA291" s="9" t="s">
        <v>137</v>
      </c>
      <c r="AB291" s="9" t="s">
        <v>137</v>
      </c>
      <c r="AC291" s="9"/>
      <c r="AD291" s="9"/>
      <c r="AE291" s="9"/>
      <c r="AF291" s="9" t="s">
        <v>243</v>
      </c>
      <c r="AG291" s="9"/>
      <c r="AH291" s="9" t="s">
        <v>176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 t="s">
        <v>150</v>
      </c>
      <c r="BZ291" s="9" t="s">
        <v>137</v>
      </c>
      <c r="CA291" s="14" t="s">
        <v>404</v>
      </c>
      <c r="CB291" s="10" t="str">
        <f t="shared" si="5"/>
        <v>More than 24 months</v>
      </c>
      <c r="CC291" s="10">
        <v>60</v>
      </c>
      <c r="CD291" s="9">
        <f t="shared" si="2"/>
        <v>96000</v>
      </c>
      <c r="CE291" s="9" t="s">
        <v>137</v>
      </c>
      <c r="CF291" s="9" t="s">
        <v>137</v>
      </c>
      <c r="CG291" s="9" t="str">
        <f>IF(CF291="","",VLOOKUP(CF291,Metadata!$D$2:$H$20,2,FALSE))</f>
        <v/>
      </c>
      <c r="CH291" s="9" t="str">
        <f>IF(CF291="","",VLOOKUP(CF291,Metadata!$D$2:$H$20,4,FALSE))</f>
        <v/>
      </c>
      <c r="CI291" s="9" t="str">
        <f>IF(CF291="","",VLOOKUP(CF291,Metadata!$D$2:$H$20,5,FALSE))</f>
        <v/>
      </c>
      <c r="CJ291" s="9">
        <f t="shared" si="3"/>
        <v>96000</v>
      </c>
      <c r="CK291" s="9" t="s">
        <v>189</v>
      </c>
      <c r="CL291" s="10">
        <v>7</v>
      </c>
      <c r="CM291" s="10">
        <v>1</v>
      </c>
      <c r="CN291" s="10">
        <v>6</v>
      </c>
      <c r="CO291" s="10">
        <v>6</v>
      </c>
      <c r="CP291" s="10">
        <v>4</v>
      </c>
      <c r="CQ291" s="10">
        <v>5</v>
      </c>
      <c r="CR291" s="10">
        <v>4</v>
      </c>
      <c r="CS291" s="10">
        <v>5</v>
      </c>
      <c r="CT291" s="10">
        <v>5</v>
      </c>
      <c r="CU291" s="10">
        <v>4</v>
      </c>
      <c r="CV291" s="10">
        <v>4</v>
      </c>
      <c r="CW291" s="10">
        <v>2</v>
      </c>
      <c r="CX291" s="10">
        <v>7</v>
      </c>
      <c r="CY291" s="10">
        <v>5</v>
      </c>
      <c r="CZ291" s="10">
        <v>7</v>
      </c>
      <c r="DA291" s="10">
        <v>2</v>
      </c>
      <c r="DB291" s="10">
        <v>2</v>
      </c>
      <c r="DC291" s="10">
        <v>2</v>
      </c>
      <c r="DD291" s="10">
        <v>2</v>
      </c>
      <c r="DE291" s="10">
        <v>2</v>
      </c>
      <c r="DF291" s="10">
        <v>2</v>
      </c>
      <c r="DG291" s="10">
        <v>2</v>
      </c>
      <c r="DH291" s="10">
        <v>3</v>
      </c>
      <c r="DI291" s="10">
        <v>7</v>
      </c>
      <c r="DJ291" s="10">
        <v>2</v>
      </c>
      <c r="DK291" s="10">
        <v>2</v>
      </c>
      <c r="DL291" s="10">
        <v>4</v>
      </c>
      <c r="DM291" s="9" t="s">
        <v>154</v>
      </c>
      <c r="DN291" s="10">
        <v>1984</v>
      </c>
      <c r="DO291" s="9">
        <f t="shared" si="4"/>
        <v>37</v>
      </c>
      <c r="DP291" s="9" t="s">
        <v>155</v>
      </c>
      <c r="DQ291" s="9" t="s">
        <v>210</v>
      </c>
      <c r="DR291" s="9" t="s">
        <v>157</v>
      </c>
      <c r="DS291" s="9" t="s">
        <v>137</v>
      </c>
      <c r="DT291" s="9" t="s">
        <v>181</v>
      </c>
      <c r="DU291" s="9" t="s">
        <v>158</v>
      </c>
      <c r="DV291" s="9" t="str">
        <f>VLOOKUP(DU291,Metadata!$B$2:$C$7,2,FALSE)</f>
        <v>6+ years</v>
      </c>
    </row>
    <row r="292" spans="1:126">
      <c r="A292" s="13">
        <v>291</v>
      </c>
      <c r="B292" s="9" t="s">
        <v>135</v>
      </c>
      <c r="C292" s="9" t="str">
        <f>VLOOKUP(B292,Metadata!$M$2:$N$6,2,FALSE)</f>
        <v>Permanent Employee</v>
      </c>
      <c r="D292" s="9" t="s">
        <v>136</v>
      </c>
      <c r="E292" s="9" t="s">
        <v>137</v>
      </c>
      <c r="F292" s="9" t="s">
        <v>138</v>
      </c>
      <c r="G292" s="9" t="s">
        <v>172</v>
      </c>
      <c r="H292" s="9" t="str">
        <f>IF(G292="","",VLOOKUP(G292,Metadata!$J$2:$K$22,2,FALSE))</f>
        <v>Porto Metropolitan Area</v>
      </c>
      <c r="I292" s="9" t="s">
        <v>138</v>
      </c>
      <c r="J292" s="9" t="str">
        <f>IF(I292="","",VLOOKUP(I292,Metadata!$P$2:$Q$43,2,FALSE))</f>
        <v>Europe</v>
      </c>
      <c r="K292" s="9" t="str">
        <f t="shared" si="0"/>
        <v>Portugal</v>
      </c>
      <c r="L292" s="9" t="s">
        <v>172</v>
      </c>
      <c r="M292" s="9" t="str">
        <f>IF(L292="","",VLOOKUP(L292,Metadata!$J$2:$K$22,2,FALSE))</f>
        <v>Porto Metropolitan Area</v>
      </c>
      <c r="N292" s="9" t="s">
        <v>141</v>
      </c>
      <c r="O292" s="9" t="s">
        <v>137</v>
      </c>
      <c r="P292" s="9" t="s">
        <v>142</v>
      </c>
      <c r="Q292" s="10" t="str">
        <f t="shared" si="1"/>
        <v>Full Office Job</v>
      </c>
      <c r="R292" s="10">
        <v>7</v>
      </c>
      <c r="S292" s="9" t="s">
        <v>161</v>
      </c>
      <c r="T292" s="9" t="s">
        <v>137</v>
      </c>
      <c r="U292" s="9" t="str">
        <f>IF(S292&lt;&gt;"",S292,IF(T292&lt;&gt;"",VLOOKUP(T292,Metadata!$S$2:$T$228,2,FALSE),""))</f>
        <v>Full-Stack Developer</v>
      </c>
      <c r="V292" s="9" t="s">
        <v>144</v>
      </c>
      <c r="W292" s="9" t="s">
        <v>137</v>
      </c>
      <c r="X292" s="9" t="s">
        <v>145</v>
      </c>
      <c r="Y292" s="9" t="s">
        <v>137</v>
      </c>
      <c r="Z292" s="9" t="s">
        <v>146</v>
      </c>
      <c r="AA292" s="9" t="s">
        <v>165</v>
      </c>
      <c r="AB292" s="9" t="s">
        <v>137</v>
      </c>
      <c r="AC292" s="9"/>
      <c r="AD292" s="9" t="s">
        <v>148</v>
      </c>
      <c r="AE292" s="9"/>
      <c r="AF292" s="9"/>
      <c r="AG292" s="9"/>
      <c r="AH292" s="9"/>
      <c r="AI292" s="9"/>
      <c r="AJ292" s="9" t="s">
        <v>185</v>
      </c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 t="s">
        <v>186</v>
      </c>
      <c r="BO292" s="9"/>
      <c r="BP292" s="9"/>
      <c r="BQ292" s="9" t="s">
        <v>219</v>
      </c>
      <c r="BR292" s="9"/>
      <c r="BS292" s="9"/>
      <c r="BT292" s="9"/>
      <c r="BU292" s="9"/>
      <c r="BV292" s="9"/>
      <c r="BW292" s="9"/>
      <c r="BX292" s="9"/>
      <c r="BY292" s="9"/>
      <c r="BZ292" s="9"/>
      <c r="CA292" s="10"/>
      <c r="CB292" s="10" t="str">
        <f t="shared" si="5"/>
        <v/>
      </c>
      <c r="CC292" s="10"/>
      <c r="CD292" s="9" t="str">
        <f t="shared" si="2"/>
        <v/>
      </c>
      <c r="CE292" s="9" t="s">
        <v>168</v>
      </c>
      <c r="CF292" s="9" t="s">
        <v>152</v>
      </c>
      <c r="CG292" s="9">
        <f>IF(CF292="","",VLOOKUP(CF292,Metadata!$D$2:$H$20,2,FALSE))</f>
        <v>32500</v>
      </c>
      <c r="CH292" s="9">
        <f>IF(CF292="","",VLOOKUP(CF292,Metadata!$D$2:$H$20,4,FALSE))</f>
        <v>30000</v>
      </c>
      <c r="CI292" s="9">
        <f>IF(CF292="","",VLOOKUP(CF292,Metadata!$D$2:$H$20,5,FALSE))</f>
        <v>35000</v>
      </c>
      <c r="CJ292" s="9">
        <f t="shared" si="3"/>
        <v>32500</v>
      </c>
      <c r="CK292" s="9" t="s">
        <v>221</v>
      </c>
      <c r="CL292" s="10">
        <v>5</v>
      </c>
      <c r="CM292" s="10">
        <v>3</v>
      </c>
      <c r="CN292" s="10">
        <v>7</v>
      </c>
      <c r="CO292" s="10">
        <v>5</v>
      </c>
      <c r="CP292" s="10">
        <v>4</v>
      </c>
      <c r="CQ292" s="10">
        <v>5</v>
      </c>
      <c r="CR292" s="10">
        <v>7</v>
      </c>
      <c r="CS292" s="10">
        <v>7</v>
      </c>
      <c r="CT292" s="10">
        <v>5</v>
      </c>
      <c r="CU292" s="10">
        <v>6</v>
      </c>
      <c r="CV292" s="10">
        <v>5</v>
      </c>
      <c r="CW292" s="10">
        <v>4</v>
      </c>
      <c r="CX292" s="10">
        <v>6</v>
      </c>
      <c r="CY292" s="10">
        <v>5</v>
      </c>
      <c r="CZ292" s="10">
        <v>6</v>
      </c>
      <c r="DA292" s="10">
        <v>5</v>
      </c>
      <c r="DB292" s="10">
        <v>5</v>
      </c>
      <c r="DC292" s="10">
        <v>7</v>
      </c>
      <c r="DD292" s="10">
        <v>5</v>
      </c>
      <c r="DE292" s="10">
        <v>7</v>
      </c>
      <c r="DF292" s="10">
        <v>6</v>
      </c>
      <c r="DG292" s="10">
        <v>7</v>
      </c>
      <c r="DH292" s="10">
        <v>6</v>
      </c>
      <c r="DI292" s="10">
        <v>6</v>
      </c>
      <c r="DJ292" s="10">
        <v>4</v>
      </c>
      <c r="DK292" s="10">
        <v>6</v>
      </c>
      <c r="DL292" s="10">
        <v>5</v>
      </c>
      <c r="DM292" s="9" t="s">
        <v>154</v>
      </c>
      <c r="DN292" s="10">
        <v>1990</v>
      </c>
      <c r="DO292" s="9">
        <f t="shared" si="4"/>
        <v>31</v>
      </c>
      <c r="DP292" s="9" t="s">
        <v>155</v>
      </c>
      <c r="DQ292" s="9" t="s">
        <v>156</v>
      </c>
      <c r="DR292" s="9" t="s">
        <v>157</v>
      </c>
      <c r="DS292" s="9" t="s">
        <v>137</v>
      </c>
      <c r="DT292" s="9" t="s">
        <v>181</v>
      </c>
      <c r="DU292" s="9" t="s">
        <v>223</v>
      </c>
      <c r="DV292" s="9" t="str">
        <f>VLOOKUP(DU292,Metadata!$B$2:$C$7,2,FALSE)</f>
        <v>3 - 6 years</v>
      </c>
    </row>
    <row r="293" spans="1:126">
      <c r="A293" s="13">
        <v>292</v>
      </c>
      <c r="B293" s="9" t="s">
        <v>135</v>
      </c>
      <c r="C293" s="9" t="str">
        <f>VLOOKUP(B293,Metadata!$M$2:$N$6,2,FALSE)</f>
        <v>Permanent Employee</v>
      </c>
      <c r="D293" s="9" t="s">
        <v>159</v>
      </c>
      <c r="E293" s="9" t="s">
        <v>137</v>
      </c>
      <c r="F293" s="9" t="s">
        <v>138</v>
      </c>
      <c r="G293" s="9" t="s">
        <v>140</v>
      </c>
      <c r="H293" s="9" t="str">
        <f>IF(G293="","",VLOOKUP(G293,Metadata!$J$2:$K$22,2,FALSE))</f>
        <v>Lisbon Metropolitan Area</v>
      </c>
      <c r="I293" s="9" t="s">
        <v>138</v>
      </c>
      <c r="J293" s="9" t="str">
        <f>IF(I293="","",VLOOKUP(I293,Metadata!$P$2:$Q$43,2,FALSE))</f>
        <v>Europe</v>
      </c>
      <c r="K293" s="9" t="str">
        <f t="shared" si="0"/>
        <v>Portugal</v>
      </c>
      <c r="L293" s="9" t="s">
        <v>140</v>
      </c>
      <c r="M293" s="9" t="str">
        <f>IF(L293="","",VLOOKUP(L293,Metadata!$J$2:$K$22,2,FALSE))</f>
        <v>Lisbon Metropolitan Area</v>
      </c>
      <c r="N293" s="9" t="s">
        <v>141</v>
      </c>
      <c r="O293" s="9" t="s">
        <v>137</v>
      </c>
      <c r="P293" s="9" t="s">
        <v>142</v>
      </c>
      <c r="Q293" s="10" t="str">
        <f t="shared" si="1"/>
        <v>Full Office Job</v>
      </c>
      <c r="R293" s="10">
        <v>7</v>
      </c>
      <c r="S293" s="9" t="s">
        <v>161</v>
      </c>
      <c r="T293" s="9" t="s">
        <v>137</v>
      </c>
      <c r="U293" s="9" t="str">
        <f>IF(S293&lt;&gt;"",S293,IF(T293&lt;&gt;"",VLOOKUP(T293,Metadata!$S$2:$T$228,2,FALSE),""))</f>
        <v>Full-Stack Developer</v>
      </c>
      <c r="V293" s="9" t="s">
        <v>276</v>
      </c>
      <c r="W293" s="9" t="s">
        <v>137</v>
      </c>
      <c r="X293" s="9" t="s">
        <v>163</v>
      </c>
      <c r="Y293" s="9" t="s">
        <v>137</v>
      </c>
      <c r="Z293" s="9" t="s">
        <v>184</v>
      </c>
      <c r="AA293" s="9" t="s">
        <v>165</v>
      </c>
      <c r="AB293" s="9" t="s">
        <v>137</v>
      </c>
      <c r="AC293" s="9" t="s">
        <v>147</v>
      </c>
      <c r="AD293" s="9" t="s">
        <v>148</v>
      </c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 t="s">
        <v>167</v>
      </c>
      <c r="BK293" s="9"/>
      <c r="BL293" s="9"/>
      <c r="BM293" s="9"/>
      <c r="BN293" s="9"/>
      <c r="BO293" s="9"/>
      <c r="BP293" s="9"/>
      <c r="BQ293" s="9"/>
      <c r="BR293" s="9" t="s">
        <v>247</v>
      </c>
      <c r="BS293" s="9"/>
      <c r="BT293" s="9"/>
      <c r="BU293" s="9"/>
      <c r="BV293" s="9"/>
      <c r="BW293" s="9"/>
      <c r="BX293" s="9"/>
      <c r="BY293" s="9"/>
      <c r="BZ293" s="9"/>
      <c r="CA293" s="10"/>
      <c r="CB293" s="10" t="str">
        <f t="shared" si="5"/>
        <v/>
      </c>
      <c r="CC293" s="10"/>
      <c r="CD293" s="9" t="str">
        <f t="shared" si="2"/>
        <v/>
      </c>
      <c r="CE293" s="9" t="s">
        <v>151</v>
      </c>
      <c r="CF293" s="9" t="s">
        <v>225</v>
      </c>
      <c r="CG293" s="9">
        <f>IF(CF293="","",VLOOKUP(CF293,Metadata!$D$2:$H$20,2,FALSE))</f>
        <v>22500</v>
      </c>
      <c r="CH293" s="9">
        <f>IF(CF293="","",VLOOKUP(CF293,Metadata!$D$2:$H$20,4,FALSE))</f>
        <v>20000</v>
      </c>
      <c r="CI293" s="9">
        <f>IF(CF293="","",VLOOKUP(CF293,Metadata!$D$2:$H$20,5,FALSE))</f>
        <v>25000</v>
      </c>
      <c r="CJ293" s="9">
        <f t="shared" si="3"/>
        <v>22500</v>
      </c>
      <c r="CK293" s="9" t="s">
        <v>153</v>
      </c>
      <c r="CL293" s="10">
        <v>5</v>
      </c>
      <c r="CM293" s="10">
        <v>3</v>
      </c>
      <c r="CN293" s="10">
        <v>7</v>
      </c>
      <c r="CO293" s="10">
        <v>7</v>
      </c>
      <c r="CP293" s="10">
        <v>7</v>
      </c>
      <c r="CQ293" s="10">
        <v>7</v>
      </c>
      <c r="CR293" s="10">
        <v>7</v>
      </c>
      <c r="CS293" s="10">
        <v>7</v>
      </c>
      <c r="CT293" s="10">
        <v>5</v>
      </c>
      <c r="CU293" s="10">
        <v>7</v>
      </c>
      <c r="CV293" s="10">
        <v>6</v>
      </c>
      <c r="CW293" s="10">
        <v>5</v>
      </c>
      <c r="CX293" s="10">
        <v>6</v>
      </c>
      <c r="CY293" s="10">
        <v>7</v>
      </c>
      <c r="CZ293" s="10">
        <v>7</v>
      </c>
      <c r="DA293" s="10">
        <v>6</v>
      </c>
      <c r="DB293" s="10">
        <v>6</v>
      </c>
      <c r="DC293" s="10">
        <v>7</v>
      </c>
      <c r="DD293" s="10">
        <v>4</v>
      </c>
      <c r="DE293" s="10">
        <v>7</v>
      </c>
      <c r="DF293" s="10">
        <v>7</v>
      </c>
      <c r="DG293" s="10">
        <v>7</v>
      </c>
      <c r="DH293" s="10">
        <v>7</v>
      </c>
      <c r="DI293" s="10">
        <v>7</v>
      </c>
      <c r="DJ293" s="10">
        <v>5</v>
      </c>
      <c r="DK293" s="10">
        <v>6</v>
      </c>
      <c r="DL293" s="10">
        <v>7</v>
      </c>
      <c r="DM293" s="9" t="s">
        <v>154</v>
      </c>
      <c r="DN293" s="10">
        <v>1983</v>
      </c>
      <c r="DO293" s="9">
        <f t="shared" si="4"/>
        <v>38</v>
      </c>
      <c r="DP293" s="9" t="s">
        <v>155</v>
      </c>
      <c r="DQ293" s="9" t="s">
        <v>210</v>
      </c>
      <c r="DR293" s="9" t="s">
        <v>157</v>
      </c>
      <c r="DS293" s="9" t="s">
        <v>137</v>
      </c>
      <c r="DT293" s="9" t="s">
        <v>181</v>
      </c>
      <c r="DU293" s="9" t="s">
        <v>158</v>
      </c>
      <c r="DV293" s="9" t="str">
        <f>VLOOKUP(DU293,Metadata!$B$2:$C$7,2,FALSE)</f>
        <v>6+ years</v>
      </c>
    </row>
    <row r="294" spans="1:126">
      <c r="A294" s="13">
        <v>293</v>
      </c>
      <c r="B294" s="9" t="s">
        <v>135</v>
      </c>
      <c r="C294" s="9" t="str">
        <f>VLOOKUP(B294,Metadata!$M$2:$N$6,2,FALSE)</f>
        <v>Permanent Employee</v>
      </c>
      <c r="D294" s="9" t="s">
        <v>136</v>
      </c>
      <c r="E294" s="9" t="s">
        <v>137</v>
      </c>
      <c r="F294" s="9" t="s">
        <v>138</v>
      </c>
      <c r="G294" s="9" t="s">
        <v>172</v>
      </c>
      <c r="H294" s="9" t="str">
        <f>IF(G294="","",VLOOKUP(G294,Metadata!$J$2:$K$22,2,FALSE))</f>
        <v>Porto Metropolitan Area</v>
      </c>
      <c r="I294" s="9" t="s">
        <v>138</v>
      </c>
      <c r="J294" s="9" t="str">
        <f>IF(I294="","",VLOOKUP(I294,Metadata!$P$2:$Q$43,2,FALSE))</f>
        <v>Europe</v>
      </c>
      <c r="K294" s="9" t="str">
        <f t="shared" si="0"/>
        <v>Portugal</v>
      </c>
      <c r="L294" s="9" t="s">
        <v>172</v>
      </c>
      <c r="M294" s="9" t="str">
        <f>IF(L294="","",VLOOKUP(L294,Metadata!$J$2:$K$22,2,FALSE))</f>
        <v>Porto Metropolitan Area</v>
      </c>
      <c r="N294" s="9" t="s">
        <v>205</v>
      </c>
      <c r="O294" s="9" t="s">
        <v>137</v>
      </c>
      <c r="P294" s="9" t="s">
        <v>137</v>
      </c>
      <c r="Q294" s="10" t="str">
        <f t="shared" si="1"/>
        <v>Full Office Job</v>
      </c>
      <c r="R294" s="10">
        <v>4</v>
      </c>
      <c r="S294" s="9" t="s">
        <v>161</v>
      </c>
      <c r="T294" s="9" t="s">
        <v>137</v>
      </c>
      <c r="U294" s="9" t="str">
        <f>IF(S294&lt;&gt;"",S294,IF(T294&lt;&gt;"",VLOOKUP(T294,Metadata!$S$2:$T$228,2,FALSE),""))</f>
        <v>Full-Stack Developer</v>
      </c>
      <c r="V294" s="9" t="s">
        <v>162</v>
      </c>
      <c r="W294" s="9" t="s">
        <v>137</v>
      </c>
      <c r="X294" s="9" t="s">
        <v>242</v>
      </c>
      <c r="Y294" s="9" t="s">
        <v>137</v>
      </c>
      <c r="Z294" s="9" t="s">
        <v>146</v>
      </c>
      <c r="AA294" s="9" t="s">
        <v>165</v>
      </c>
      <c r="AB294" s="9" t="s">
        <v>253</v>
      </c>
      <c r="AC294" s="9" t="s">
        <v>147</v>
      </c>
      <c r="AD294" s="9" t="s">
        <v>148</v>
      </c>
      <c r="AE294" s="9" t="s">
        <v>194</v>
      </c>
      <c r="AF294" s="9"/>
      <c r="AG294" s="9" t="s">
        <v>166</v>
      </c>
      <c r="AH294" s="9"/>
      <c r="AI294" s="9"/>
      <c r="AJ294" s="9" t="s">
        <v>185</v>
      </c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 t="s">
        <v>178</v>
      </c>
      <c r="BB294" s="9" t="s">
        <v>284</v>
      </c>
      <c r="BC294" s="9"/>
      <c r="BD294" s="9"/>
      <c r="BE294" s="9"/>
      <c r="BF294" s="9"/>
      <c r="BG294" s="9"/>
      <c r="BH294" s="9"/>
      <c r="BI294" s="9"/>
      <c r="BJ294" s="9" t="s">
        <v>167</v>
      </c>
      <c r="BK294" s="9" t="s">
        <v>198</v>
      </c>
      <c r="BL294" s="9" t="s">
        <v>199</v>
      </c>
      <c r="BM294" s="9"/>
      <c r="BN294" s="9"/>
      <c r="BO294" s="9"/>
      <c r="BP294" s="9"/>
      <c r="BQ294" s="9" t="s">
        <v>219</v>
      </c>
      <c r="BR294" s="9"/>
      <c r="BS294" s="9"/>
      <c r="BT294" s="9"/>
      <c r="BU294" s="9"/>
      <c r="BV294" s="9"/>
      <c r="BW294" s="9"/>
      <c r="BX294" s="9"/>
      <c r="BY294" s="9"/>
      <c r="BZ294" s="9"/>
      <c r="CA294" s="10"/>
      <c r="CB294" s="10" t="str">
        <f t="shared" si="5"/>
        <v/>
      </c>
      <c r="CC294" s="10"/>
      <c r="CD294" s="9" t="str">
        <f t="shared" si="2"/>
        <v/>
      </c>
      <c r="CE294" s="9" t="s">
        <v>168</v>
      </c>
      <c r="CF294" s="9" t="s">
        <v>220</v>
      </c>
      <c r="CG294" s="9">
        <f>IF(CF294="","",VLOOKUP(CF294,Metadata!$D$2:$H$20,2,FALSE))</f>
        <v>27500</v>
      </c>
      <c r="CH294" s="9">
        <f>IF(CF294="","",VLOOKUP(CF294,Metadata!$D$2:$H$20,4,FALSE))</f>
        <v>25000</v>
      </c>
      <c r="CI294" s="9">
        <f>IF(CF294="","",VLOOKUP(CF294,Metadata!$D$2:$H$20,5,FALSE))</f>
        <v>30000</v>
      </c>
      <c r="CJ294" s="9">
        <f t="shared" si="3"/>
        <v>27500</v>
      </c>
      <c r="CK294" s="9" t="s">
        <v>153</v>
      </c>
      <c r="CL294" s="10">
        <v>2</v>
      </c>
      <c r="CM294" s="10">
        <v>1</v>
      </c>
      <c r="CN294" s="10">
        <v>7</v>
      </c>
      <c r="CO294" s="10">
        <v>7</v>
      </c>
      <c r="CP294" s="10">
        <v>6</v>
      </c>
      <c r="CQ294" s="10">
        <v>7</v>
      </c>
      <c r="CR294" s="10">
        <v>4</v>
      </c>
      <c r="CS294" s="10">
        <v>7</v>
      </c>
      <c r="CT294" s="10">
        <v>7</v>
      </c>
      <c r="CU294" s="10">
        <v>7</v>
      </c>
      <c r="CV294" s="10">
        <v>4</v>
      </c>
      <c r="CW294" s="10">
        <v>7</v>
      </c>
      <c r="CX294" s="10">
        <v>7</v>
      </c>
      <c r="CY294" s="10">
        <v>4</v>
      </c>
      <c r="CZ294" s="10">
        <v>1</v>
      </c>
      <c r="DA294" s="10">
        <v>7</v>
      </c>
      <c r="DB294" s="10">
        <v>7</v>
      </c>
      <c r="DC294" s="10">
        <v>7</v>
      </c>
      <c r="DD294" s="10">
        <v>7</v>
      </c>
      <c r="DE294" s="10">
        <v>7</v>
      </c>
      <c r="DF294" s="10">
        <v>1</v>
      </c>
      <c r="DG294" s="10">
        <v>7</v>
      </c>
      <c r="DH294" s="10">
        <v>7</v>
      </c>
      <c r="DI294" s="10">
        <v>7</v>
      </c>
      <c r="DJ294" s="10">
        <v>4</v>
      </c>
      <c r="DK294" s="10">
        <v>6</v>
      </c>
      <c r="DL294" s="10">
        <v>7</v>
      </c>
      <c r="DM294" s="9" t="s">
        <v>154</v>
      </c>
      <c r="DN294" s="10">
        <v>1990</v>
      </c>
      <c r="DO294" s="9">
        <f t="shared" si="4"/>
        <v>31</v>
      </c>
      <c r="DP294" s="9" t="s">
        <v>155</v>
      </c>
      <c r="DQ294" s="9" t="s">
        <v>298</v>
      </c>
      <c r="DR294" s="9" t="s">
        <v>157</v>
      </c>
      <c r="DS294" s="9" t="s">
        <v>137</v>
      </c>
      <c r="DT294" s="9" t="s">
        <v>181</v>
      </c>
      <c r="DU294" s="9" t="s">
        <v>223</v>
      </c>
      <c r="DV294" s="9" t="str">
        <f>VLOOKUP(DU294,Metadata!$B$2:$C$7,2,FALSE)</f>
        <v>3 - 6 years</v>
      </c>
    </row>
    <row r="295" spans="1:126">
      <c r="A295" s="13">
        <v>294</v>
      </c>
      <c r="B295" s="9" t="s">
        <v>135</v>
      </c>
      <c r="C295" s="9" t="str">
        <f>VLOOKUP(B295,Metadata!$M$2:$N$6,2,FALSE)</f>
        <v>Permanent Employee</v>
      </c>
      <c r="D295" s="9" t="s">
        <v>159</v>
      </c>
      <c r="E295" s="9" t="s">
        <v>137</v>
      </c>
      <c r="F295" s="9" t="s">
        <v>138</v>
      </c>
      <c r="G295" s="9" t="s">
        <v>190</v>
      </c>
      <c r="H295" s="9" t="str">
        <f>IF(G295="","",VLOOKUP(G295,Metadata!$J$2:$K$22,2,FALSE))</f>
        <v>North</v>
      </c>
      <c r="I295" s="9" t="s">
        <v>138</v>
      </c>
      <c r="J295" s="9" t="str">
        <f>IF(I295="","",VLOOKUP(I295,Metadata!$P$2:$Q$43,2,FALSE))</f>
        <v>Europe</v>
      </c>
      <c r="K295" s="9" t="str">
        <f t="shared" si="0"/>
        <v>Portugal</v>
      </c>
      <c r="L295" s="9" t="s">
        <v>172</v>
      </c>
      <c r="M295" s="9" t="str">
        <f>IF(L295="","",VLOOKUP(L295,Metadata!$J$2:$K$22,2,FALSE))</f>
        <v>Porto Metropolitan Area</v>
      </c>
      <c r="N295" s="9" t="s">
        <v>141</v>
      </c>
      <c r="O295" s="9" t="s">
        <v>137</v>
      </c>
      <c r="P295" s="9" t="s">
        <v>142</v>
      </c>
      <c r="Q295" s="10" t="str">
        <f t="shared" si="1"/>
        <v>Full Office Job</v>
      </c>
      <c r="R295" s="10">
        <v>6</v>
      </c>
      <c r="S295" s="9" t="s">
        <v>161</v>
      </c>
      <c r="T295" s="9" t="s">
        <v>137</v>
      </c>
      <c r="U295" s="9" t="str">
        <f>IF(S295&lt;&gt;"",S295,IF(T295&lt;&gt;"",VLOOKUP(T295,Metadata!$S$2:$T$228,2,FALSE),""))</f>
        <v>Full-Stack Developer</v>
      </c>
      <c r="V295" s="9" t="s">
        <v>274</v>
      </c>
      <c r="W295" s="9" t="s">
        <v>137</v>
      </c>
      <c r="X295" s="9" t="s">
        <v>163</v>
      </c>
      <c r="Y295" s="9" t="s">
        <v>137</v>
      </c>
      <c r="Z295" s="9" t="s">
        <v>262</v>
      </c>
      <c r="AA295" s="9" t="s">
        <v>165</v>
      </c>
      <c r="AB295" s="9" t="s">
        <v>253</v>
      </c>
      <c r="AC295" s="9" t="s">
        <v>147</v>
      </c>
      <c r="AD295" s="9" t="s">
        <v>148</v>
      </c>
      <c r="AE295" s="9"/>
      <c r="AF295" s="9" t="s">
        <v>243</v>
      </c>
      <c r="AG295" s="9"/>
      <c r="AH295" s="9"/>
      <c r="AI295" s="9"/>
      <c r="AJ295" s="9"/>
      <c r="AK295" s="9" t="s">
        <v>302</v>
      </c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 t="s">
        <v>178</v>
      </c>
      <c r="BB295" s="9"/>
      <c r="BC295" s="9"/>
      <c r="BD295" s="9"/>
      <c r="BE295" s="9"/>
      <c r="BF295" s="9"/>
      <c r="BG295" s="9"/>
      <c r="BH295" s="9"/>
      <c r="BI295" s="9" t="s">
        <v>405</v>
      </c>
      <c r="BJ295" s="9" t="s">
        <v>167</v>
      </c>
      <c r="BK295" s="9"/>
      <c r="BL295" s="9"/>
      <c r="BM295" s="9" t="s">
        <v>303</v>
      </c>
      <c r="BN295" s="9"/>
      <c r="BO295" s="9"/>
      <c r="BP295" s="9"/>
      <c r="BQ295" s="9" t="s">
        <v>219</v>
      </c>
      <c r="BR295" s="9" t="s">
        <v>247</v>
      </c>
      <c r="BS295" s="9"/>
      <c r="BT295" s="9"/>
      <c r="BU295" s="9"/>
      <c r="BV295" s="9"/>
      <c r="BW295" s="9"/>
      <c r="BX295" s="9"/>
      <c r="BY295" s="9"/>
      <c r="BZ295" s="9"/>
      <c r="CA295" s="10"/>
      <c r="CB295" s="10" t="str">
        <f t="shared" si="5"/>
        <v/>
      </c>
      <c r="CC295" s="10"/>
      <c r="CD295" s="9" t="str">
        <f t="shared" si="2"/>
        <v/>
      </c>
      <c r="CE295" s="9" t="s">
        <v>151</v>
      </c>
      <c r="CF295" s="9" t="s">
        <v>152</v>
      </c>
      <c r="CG295" s="9">
        <f>IF(CF295="","",VLOOKUP(CF295,Metadata!$D$2:$H$20,2,FALSE))</f>
        <v>32500</v>
      </c>
      <c r="CH295" s="9">
        <f>IF(CF295="","",VLOOKUP(CF295,Metadata!$D$2:$H$20,4,FALSE))</f>
        <v>30000</v>
      </c>
      <c r="CI295" s="9">
        <f>IF(CF295="","",VLOOKUP(CF295,Metadata!$D$2:$H$20,5,FALSE))</f>
        <v>35000</v>
      </c>
      <c r="CJ295" s="9">
        <f t="shared" si="3"/>
        <v>32500</v>
      </c>
      <c r="CK295" s="9" t="s">
        <v>189</v>
      </c>
      <c r="CL295" s="10">
        <v>5</v>
      </c>
      <c r="CM295" s="10">
        <v>3</v>
      </c>
      <c r="CN295" s="10">
        <v>7</v>
      </c>
      <c r="CO295" s="10">
        <v>7</v>
      </c>
      <c r="CP295" s="10">
        <v>7</v>
      </c>
      <c r="CQ295" s="10">
        <v>7</v>
      </c>
      <c r="CR295" s="10">
        <v>7</v>
      </c>
      <c r="CS295" s="10">
        <v>7</v>
      </c>
      <c r="CT295" s="10">
        <v>7</v>
      </c>
      <c r="CU295" s="10">
        <v>7</v>
      </c>
      <c r="CV295" s="10">
        <v>7</v>
      </c>
      <c r="CW295" s="10">
        <v>7</v>
      </c>
      <c r="CX295" s="10">
        <v>5</v>
      </c>
      <c r="CY295" s="10">
        <v>6</v>
      </c>
      <c r="CZ295" s="10">
        <v>7</v>
      </c>
      <c r="DA295" s="10">
        <v>6</v>
      </c>
      <c r="DB295" s="10">
        <v>6</v>
      </c>
      <c r="DC295" s="10">
        <v>7</v>
      </c>
      <c r="DD295" s="10">
        <v>6</v>
      </c>
      <c r="DE295" s="10">
        <v>6</v>
      </c>
      <c r="DF295" s="10">
        <v>6</v>
      </c>
      <c r="DG295" s="10">
        <v>6</v>
      </c>
      <c r="DH295" s="10">
        <v>6</v>
      </c>
      <c r="DI295" s="10">
        <v>6</v>
      </c>
      <c r="DJ295" s="10">
        <v>4</v>
      </c>
      <c r="DK295" s="10">
        <v>6</v>
      </c>
      <c r="DL295" s="10">
        <v>6</v>
      </c>
      <c r="DM295" s="9" t="s">
        <v>154</v>
      </c>
      <c r="DN295" s="10">
        <v>1986</v>
      </c>
      <c r="DO295" s="9">
        <f t="shared" si="4"/>
        <v>35</v>
      </c>
      <c r="DP295" s="9" t="s">
        <v>155</v>
      </c>
      <c r="DQ295" s="9" t="s">
        <v>202</v>
      </c>
      <c r="DR295" s="9" t="s">
        <v>157</v>
      </c>
      <c r="DS295" s="9" t="s">
        <v>137</v>
      </c>
      <c r="DT295" s="9" t="s">
        <v>181</v>
      </c>
      <c r="DU295" s="9" t="s">
        <v>158</v>
      </c>
      <c r="DV295" s="9" t="str">
        <f>VLOOKUP(DU295,Metadata!$B$2:$C$7,2,FALSE)</f>
        <v>6+ years</v>
      </c>
    </row>
    <row r="296" spans="1:126">
      <c r="A296" s="13">
        <v>295</v>
      </c>
      <c r="B296" s="9" t="s">
        <v>135</v>
      </c>
      <c r="C296" s="9" t="str">
        <f>VLOOKUP(B296,Metadata!$M$2:$N$6,2,FALSE)</f>
        <v>Permanent Employee</v>
      </c>
      <c r="D296" s="9" t="s">
        <v>159</v>
      </c>
      <c r="E296" s="9" t="s">
        <v>137</v>
      </c>
      <c r="F296" s="9" t="s">
        <v>138</v>
      </c>
      <c r="G296" s="9" t="s">
        <v>190</v>
      </c>
      <c r="H296" s="9" t="str">
        <f>IF(G296="","",VLOOKUP(G296,Metadata!$J$2:$K$22,2,FALSE))</f>
        <v>North</v>
      </c>
      <c r="I296" s="9" t="s">
        <v>138</v>
      </c>
      <c r="J296" s="9" t="str">
        <f>IF(I296="","",VLOOKUP(I296,Metadata!$P$2:$Q$43,2,FALSE))</f>
        <v>Europe</v>
      </c>
      <c r="K296" s="9" t="str">
        <f t="shared" si="0"/>
        <v>Portugal</v>
      </c>
      <c r="L296" s="9" t="s">
        <v>172</v>
      </c>
      <c r="M296" s="9" t="str">
        <f>IF(L296="","",VLOOKUP(L296,Metadata!$J$2:$K$22,2,FALSE))</f>
        <v>Porto Metropolitan Area</v>
      </c>
      <c r="N296" s="9" t="s">
        <v>214</v>
      </c>
      <c r="O296" s="9" t="s">
        <v>136</v>
      </c>
      <c r="P296" s="9" t="s">
        <v>142</v>
      </c>
      <c r="Q296" s="10" t="str">
        <f t="shared" si="1"/>
        <v>Full Office Job</v>
      </c>
      <c r="R296" s="10">
        <v>6</v>
      </c>
      <c r="S296" s="9" t="s">
        <v>216</v>
      </c>
      <c r="T296" s="9" t="s">
        <v>137</v>
      </c>
      <c r="U296" s="9" t="str">
        <f>IF(S296&lt;&gt;"",S296,IF(T296&lt;&gt;"",VLOOKUP(T296,Metadata!$S$2:$T$228,2,FALSE),""))</f>
        <v>Front-End Developer</v>
      </c>
      <c r="V296" s="9" t="s">
        <v>217</v>
      </c>
      <c r="W296" s="9" t="s">
        <v>137</v>
      </c>
      <c r="X296" s="9" t="s">
        <v>163</v>
      </c>
      <c r="Y296" s="9" t="s">
        <v>137</v>
      </c>
      <c r="Z296" s="9" t="s">
        <v>262</v>
      </c>
      <c r="AA296" s="9" t="s">
        <v>165</v>
      </c>
      <c r="AB296" s="9" t="s">
        <v>137</v>
      </c>
      <c r="AC296" s="9" t="s">
        <v>147</v>
      </c>
      <c r="AD296" s="9"/>
      <c r="AE296" s="9"/>
      <c r="AF296" s="9"/>
      <c r="AG296" s="9" t="s">
        <v>166</v>
      </c>
      <c r="AH296" s="9"/>
      <c r="AI296" s="9"/>
      <c r="AJ296" s="9" t="s">
        <v>185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 t="s">
        <v>178</v>
      </c>
      <c r="BB296" s="9"/>
      <c r="BC296" s="9"/>
      <c r="BD296" s="9"/>
      <c r="BE296" s="9"/>
      <c r="BF296" s="9"/>
      <c r="BG296" s="9"/>
      <c r="BH296" s="9"/>
      <c r="BI296" s="9"/>
      <c r="BJ296" s="9" t="s">
        <v>167</v>
      </c>
      <c r="BK296" s="9"/>
      <c r="BL296" s="9" t="s">
        <v>199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10"/>
      <c r="CB296" s="10" t="str">
        <f t="shared" si="5"/>
        <v/>
      </c>
      <c r="CC296" s="10"/>
      <c r="CD296" s="9" t="str">
        <f t="shared" si="2"/>
        <v/>
      </c>
      <c r="CE296" s="9" t="s">
        <v>151</v>
      </c>
      <c r="CF296" s="9" t="s">
        <v>225</v>
      </c>
      <c r="CG296" s="9">
        <f>IF(CF296="","",VLOOKUP(CF296,Metadata!$D$2:$H$20,2,FALSE))</f>
        <v>22500</v>
      </c>
      <c r="CH296" s="9">
        <f>IF(CF296="","",VLOOKUP(CF296,Metadata!$D$2:$H$20,4,FALSE))</f>
        <v>20000</v>
      </c>
      <c r="CI296" s="9">
        <f>IF(CF296="","",VLOOKUP(CF296,Metadata!$D$2:$H$20,5,FALSE))</f>
        <v>25000</v>
      </c>
      <c r="CJ296" s="9">
        <f t="shared" si="3"/>
        <v>22500</v>
      </c>
      <c r="CK296" s="9" t="s">
        <v>221</v>
      </c>
      <c r="CL296" s="10">
        <v>7</v>
      </c>
      <c r="CM296" s="10">
        <v>1</v>
      </c>
      <c r="CN296" s="10">
        <v>7</v>
      </c>
      <c r="CO296" s="10">
        <v>7</v>
      </c>
      <c r="CP296" s="10">
        <v>4</v>
      </c>
      <c r="CQ296" s="10">
        <v>5</v>
      </c>
      <c r="CR296" s="10">
        <v>6</v>
      </c>
      <c r="CS296" s="10">
        <v>7</v>
      </c>
      <c r="CT296" s="10">
        <v>5</v>
      </c>
      <c r="CU296" s="10">
        <v>7</v>
      </c>
      <c r="CV296" s="10">
        <v>7</v>
      </c>
      <c r="CW296" s="10">
        <v>7</v>
      </c>
      <c r="CX296" s="10">
        <v>5</v>
      </c>
      <c r="CY296" s="10">
        <v>6</v>
      </c>
      <c r="CZ296" s="10">
        <v>7</v>
      </c>
      <c r="DA296" s="10">
        <v>4</v>
      </c>
      <c r="DB296" s="10">
        <v>5</v>
      </c>
      <c r="DC296" s="10">
        <v>5</v>
      </c>
      <c r="DD296" s="10">
        <v>4</v>
      </c>
      <c r="DE296" s="10">
        <v>7</v>
      </c>
      <c r="DF296" s="10">
        <v>4</v>
      </c>
      <c r="DG296" s="10">
        <v>5</v>
      </c>
      <c r="DH296" s="10">
        <v>7</v>
      </c>
      <c r="DI296" s="10">
        <v>7</v>
      </c>
      <c r="DJ296" s="10">
        <v>4</v>
      </c>
      <c r="DK296" s="10">
        <v>5</v>
      </c>
      <c r="DL296" s="10">
        <v>4</v>
      </c>
      <c r="DM296" s="9" t="s">
        <v>154</v>
      </c>
      <c r="DN296" s="10">
        <v>1989</v>
      </c>
      <c r="DO296" s="9">
        <f t="shared" si="4"/>
        <v>32</v>
      </c>
      <c r="DP296" s="9" t="s">
        <v>155</v>
      </c>
      <c r="DQ296" s="9" t="s">
        <v>202</v>
      </c>
      <c r="DR296" s="9" t="s">
        <v>157</v>
      </c>
      <c r="DS296" s="9" t="s">
        <v>137</v>
      </c>
      <c r="DT296" s="9" t="s">
        <v>181</v>
      </c>
      <c r="DU296" s="9" t="s">
        <v>223</v>
      </c>
      <c r="DV296" s="9" t="str">
        <f>VLOOKUP(DU296,Metadata!$B$2:$C$7,2,FALSE)</f>
        <v>3 - 6 years</v>
      </c>
    </row>
    <row r="297" spans="1:126">
      <c r="A297" s="13">
        <v>296</v>
      </c>
      <c r="B297" s="9" t="s">
        <v>171</v>
      </c>
      <c r="C297" s="9" t="str">
        <f>VLOOKUP(B297,Metadata!$M$2:$N$6,2,FALSE)</f>
        <v>Contractor</v>
      </c>
      <c r="D297" s="9" t="s">
        <v>137</v>
      </c>
      <c r="E297" s="9" t="s">
        <v>136</v>
      </c>
      <c r="F297" s="9" t="s">
        <v>138</v>
      </c>
      <c r="G297" s="9" t="s">
        <v>140</v>
      </c>
      <c r="H297" s="9" t="str">
        <f>IF(G297="","",VLOOKUP(G297,Metadata!$J$2:$K$22,2,FALSE))</f>
        <v>Lisbon Metropolitan Area</v>
      </c>
      <c r="I297" s="9" t="s">
        <v>138</v>
      </c>
      <c r="J297" s="9" t="str">
        <f>IF(I297="","",VLOOKUP(I297,Metadata!$P$2:$Q$43,2,FALSE))</f>
        <v>Europe</v>
      </c>
      <c r="K297" s="9" t="str">
        <f t="shared" si="0"/>
        <v>Portugal</v>
      </c>
      <c r="L297" s="9" t="s">
        <v>140</v>
      </c>
      <c r="M297" s="9" t="str">
        <f>IF(L297="","",VLOOKUP(L297,Metadata!$J$2:$K$22,2,FALSE))</f>
        <v>Lisbon Metropolitan Area</v>
      </c>
      <c r="N297" s="9" t="s">
        <v>214</v>
      </c>
      <c r="O297" s="9" t="s">
        <v>278</v>
      </c>
      <c r="P297" s="9" t="s">
        <v>191</v>
      </c>
      <c r="Q297" s="10" t="str">
        <f t="shared" si="1"/>
        <v>Remote Job (full or flexible)</v>
      </c>
      <c r="R297" s="10">
        <v>5</v>
      </c>
      <c r="S297" s="9" t="s">
        <v>338</v>
      </c>
      <c r="T297" s="9" t="s">
        <v>137</v>
      </c>
      <c r="U297" s="9" t="str">
        <f>IF(S297&lt;&gt;"",S297,IF(T297&lt;&gt;"",VLOOKUP(T297,Metadata!$S$2:$T$228,2,FALSE),""))</f>
        <v>Solutions Architect</v>
      </c>
      <c r="V297" s="9" t="s">
        <v>276</v>
      </c>
      <c r="W297" s="9" t="s">
        <v>137</v>
      </c>
      <c r="X297" s="9" t="s">
        <v>269</v>
      </c>
      <c r="Y297" s="9" t="s">
        <v>137</v>
      </c>
      <c r="Z297" s="9" t="s">
        <v>262</v>
      </c>
      <c r="AA297" s="9" t="s">
        <v>137</v>
      </c>
      <c r="AB297" s="9" t="s">
        <v>137</v>
      </c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 t="s">
        <v>150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 t="s">
        <v>150</v>
      </c>
      <c r="BZ297" s="9" t="s">
        <v>137</v>
      </c>
      <c r="CA297" s="10">
        <v>3</v>
      </c>
      <c r="CB297" s="10" t="str">
        <f t="shared" si="5"/>
        <v>Less than 3 months</v>
      </c>
      <c r="CC297" s="10">
        <v>40</v>
      </c>
      <c r="CD297" s="9">
        <f t="shared" si="2"/>
        <v>64000</v>
      </c>
      <c r="CE297" s="9" t="s">
        <v>137</v>
      </c>
      <c r="CF297" s="9" t="s">
        <v>137</v>
      </c>
      <c r="CG297" s="9" t="str">
        <f>IF(CF297="","",VLOOKUP(CF297,Metadata!$D$2:$H$20,2,FALSE))</f>
        <v/>
      </c>
      <c r="CH297" s="9" t="str">
        <f>IF(CF297="","",VLOOKUP(CF297,Metadata!$D$2:$H$20,4,FALSE))</f>
        <v/>
      </c>
      <c r="CI297" s="9" t="str">
        <f>IF(CF297="","",VLOOKUP(CF297,Metadata!$D$2:$H$20,5,FALSE))</f>
        <v/>
      </c>
      <c r="CJ297" s="9">
        <f t="shared" si="3"/>
        <v>64000</v>
      </c>
      <c r="CK297" s="9" t="s">
        <v>180</v>
      </c>
      <c r="CL297" s="10">
        <v>5</v>
      </c>
      <c r="CM297" s="10">
        <v>4</v>
      </c>
      <c r="CN297" s="10">
        <v>6</v>
      </c>
      <c r="CO297" s="10">
        <v>6</v>
      </c>
      <c r="CP297" s="10">
        <v>5</v>
      </c>
      <c r="CQ297" s="10">
        <v>6</v>
      </c>
      <c r="CR297" s="10">
        <v>5</v>
      </c>
      <c r="CS297" s="10">
        <v>6</v>
      </c>
      <c r="CT297" s="10">
        <v>5</v>
      </c>
      <c r="CU297" s="10">
        <v>5</v>
      </c>
      <c r="CV297" s="10">
        <v>5</v>
      </c>
      <c r="CW297" s="10">
        <v>6</v>
      </c>
      <c r="CX297" s="10">
        <v>6</v>
      </c>
      <c r="CY297" s="10">
        <v>5</v>
      </c>
      <c r="CZ297" s="10">
        <v>3</v>
      </c>
      <c r="DA297" s="10">
        <v>5</v>
      </c>
      <c r="DB297" s="10">
        <v>5</v>
      </c>
      <c r="DC297" s="10">
        <v>5</v>
      </c>
      <c r="DD297" s="10">
        <v>5</v>
      </c>
      <c r="DE297" s="10">
        <v>5</v>
      </c>
      <c r="DF297" s="10">
        <v>4</v>
      </c>
      <c r="DG297" s="10">
        <v>5</v>
      </c>
      <c r="DH297" s="10">
        <v>5</v>
      </c>
      <c r="DI297" s="10">
        <v>5</v>
      </c>
      <c r="DJ297" s="10">
        <v>3</v>
      </c>
      <c r="DK297" s="10">
        <v>5</v>
      </c>
      <c r="DL297" s="10">
        <v>5</v>
      </c>
      <c r="DM297" s="9" t="s">
        <v>154</v>
      </c>
      <c r="DN297" s="10">
        <v>1982</v>
      </c>
      <c r="DO297" s="9">
        <f t="shared" si="4"/>
        <v>39</v>
      </c>
      <c r="DP297" s="9" t="s">
        <v>155</v>
      </c>
      <c r="DQ297" s="9" t="s">
        <v>202</v>
      </c>
      <c r="DR297" s="9" t="s">
        <v>170</v>
      </c>
      <c r="DS297" s="9" t="s">
        <v>137</v>
      </c>
      <c r="DT297" s="9" t="s">
        <v>181</v>
      </c>
      <c r="DU297" s="9" t="s">
        <v>158</v>
      </c>
      <c r="DV297" s="9" t="str">
        <f>VLOOKUP(DU297,Metadata!$B$2:$C$7,2,FALSE)</f>
        <v>6+ years</v>
      </c>
    </row>
    <row r="298" spans="1:126">
      <c r="A298" s="13">
        <v>297</v>
      </c>
      <c r="B298" s="9" t="s">
        <v>135</v>
      </c>
      <c r="C298" s="9" t="str">
        <f>VLOOKUP(B298,Metadata!$M$2:$N$6,2,FALSE)</f>
        <v>Permanent Employee</v>
      </c>
      <c r="D298" s="9" t="s">
        <v>159</v>
      </c>
      <c r="E298" s="9" t="s">
        <v>137</v>
      </c>
      <c r="F298" s="9" t="s">
        <v>138</v>
      </c>
      <c r="G298" s="9" t="s">
        <v>160</v>
      </c>
      <c r="H298" s="9" t="str">
        <f>IF(G298="","",VLOOKUP(G298,Metadata!$J$2:$K$22,2,FALSE))</f>
        <v>Centre</v>
      </c>
      <c r="I298" s="9" t="s">
        <v>138</v>
      </c>
      <c r="J298" s="9" t="str">
        <f>IF(I298="","",VLOOKUP(I298,Metadata!$P$2:$Q$43,2,FALSE))</f>
        <v>Europe</v>
      </c>
      <c r="K298" s="9" t="str">
        <f t="shared" si="0"/>
        <v>Portugal</v>
      </c>
      <c r="L298" s="9" t="s">
        <v>160</v>
      </c>
      <c r="M298" s="9" t="str">
        <f>IF(L298="","",VLOOKUP(L298,Metadata!$J$2:$K$22,2,FALSE))</f>
        <v>Centre</v>
      </c>
      <c r="N298" s="9" t="s">
        <v>141</v>
      </c>
      <c r="O298" s="9" t="s">
        <v>137</v>
      </c>
      <c r="P298" s="9" t="s">
        <v>191</v>
      </c>
      <c r="Q298" s="10" t="str">
        <f t="shared" si="1"/>
        <v>Remote Job (full or flexible)</v>
      </c>
      <c r="R298" s="10">
        <v>6</v>
      </c>
      <c r="S298" s="9" t="s">
        <v>290</v>
      </c>
      <c r="T298" s="9" t="s">
        <v>137</v>
      </c>
      <c r="U298" s="9" t="str">
        <f>IF(S298&lt;&gt;"",S298,IF(T298&lt;&gt;"",VLOOKUP(T298,Metadata!$S$2:$T$228,2,FALSE),""))</f>
        <v>Quality Assurance/Testing</v>
      </c>
      <c r="V298" s="9" t="s">
        <v>144</v>
      </c>
      <c r="W298" s="9" t="s">
        <v>137</v>
      </c>
      <c r="X298" s="9" t="s">
        <v>145</v>
      </c>
      <c r="Y298" s="9" t="s">
        <v>137</v>
      </c>
      <c r="Z298" s="9" t="s">
        <v>224</v>
      </c>
      <c r="AA298" s="9" t="s">
        <v>165</v>
      </c>
      <c r="AB298" s="9" t="s">
        <v>253</v>
      </c>
      <c r="AC298" s="9" t="s">
        <v>147</v>
      </c>
      <c r="AD298" s="9" t="s">
        <v>148</v>
      </c>
      <c r="AE298" s="9"/>
      <c r="AF298" s="9" t="s">
        <v>243</v>
      </c>
      <c r="AG298" s="9" t="s">
        <v>166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 t="s">
        <v>150</v>
      </c>
      <c r="BZ298" s="9" t="s">
        <v>137</v>
      </c>
      <c r="CA298" s="10"/>
      <c r="CB298" s="10" t="str">
        <f t="shared" si="5"/>
        <v/>
      </c>
      <c r="CC298" s="10"/>
      <c r="CD298" s="9" t="str">
        <f t="shared" si="2"/>
        <v/>
      </c>
      <c r="CE298" s="9" t="s">
        <v>151</v>
      </c>
      <c r="CF298" s="9" t="s">
        <v>220</v>
      </c>
      <c r="CG298" s="9">
        <f>IF(CF298="","",VLOOKUP(CF298,Metadata!$D$2:$H$20,2,FALSE))</f>
        <v>27500</v>
      </c>
      <c r="CH298" s="9">
        <f>IF(CF298="","",VLOOKUP(CF298,Metadata!$D$2:$H$20,4,FALSE))</f>
        <v>25000</v>
      </c>
      <c r="CI298" s="9">
        <f>IF(CF298="","",VLOOKUP(CF298,Metadata!$D$2:$H$20,5,FALSE))</f>
        <v>30000</v>
      </c>
      <c r="CJ298" s="9">
        <f t="shared" si="3"/>
        <v>27500</v>
      </c>
      <c r="CK298" s="9" t="s">
        <v>201</v>
      </c>
      <c r="CL298" s="10">
        <v>6</v>
      </c>
      <c r="CM298" s="10">
        <v>1</v>
      </c>
      <c r="CN298" s="10">
        <v>7</v>
      </c>
      <c r="CO298" s="10">
        <v>7</v>
      </c>
      <c r="CP298" s="10">
        <v>7</v>
      </c>
      <c r="CQ298" s="10">
        <v>7</v>
      </c>
      <c r="CR298" s="10">
        <v>7</v>
      </c>
      <c r="CS298" s="10">
        <v>7</v>
      </c>
      <c r="CT298" s="10">
        <v>7</v>
      </c>
      <c r="CU298" s="10">
        <v>5</v>
      </c>
      <c r="CV298" s="10">
        <v>7</v>
      </c>
      <c r="CW298" s="10">
        <v>7</v>
      </c>
      <c r="CX298" s="10">
        <v>7</v>
      </c>
      <c r="CY298" s="10">
        <v>5</v>
      </c>
      <c r="CZ298" s="10">
        <v>7</v>
      </c>
      <c r="DA298" s="10">
        <v>7</v>
      </c>
      <c r="DB298" s="10">
        <v>7</v>
      </c>
      <c r="DC298" s="10">
        <v>7</v>
      </c>
      <c r="DD298" s="10">
        <v>4</v>
      </c>
      <c r="DE298" s="10">
        <v>7</v>
      </c>
      <c r="DF298" s="10">
        <v>7</v>
      </c>
      <c r="DG298" s="10">
        <v>7</v>
      </c>
      <c r="DH298" s="10">
        <v>6</v>
      </c>
      <c r="DI298" s="10">
        <v>7</v>
      </c>
      <c r="DJ298" s="10">
        <v>4</v>
      </c>
      <c r="DK298" s="10">
        <v>7</v>
      </c>
      <c r="DL298" s="10">
        <v>7</v>
      </c>
      <c r="DM298" s="9" t="s">
        <v>154</v>
      </c>
      <c r="DN298" s="10">
        <v>1983</v>
      </c>
      <c r="DO298" s="9">
        <f t="shared" si="4"/>
        <v>38</v>
      </c>
      <c r="DP298" s="9" t="s">
        <v>155</v>
      </c>
      <c r="DQ298" s="9" t="s">
        <v>202</v>
      </c>
      <c r="DR298" s="9" t="s">
        <v>157</v>
      </c>
      <c r="DS298" s="9" t="s">
        <v>137</v>
      </c>
      <c r="DT298" s="9" t="s">
        <v>181</v>
      </c>
      <c r="DU298" s="9" t="s">
        <v>203</v>
      </c>
      <c r="DV298" s="9" t="str">
        <f>VLOOKUP(DU298,Metadata!$B$2:$C$7,2,FALSE)</f>
        <v>6+ years</v>
      </c>
    </row>
    <row r="299" spans="1:126">
      <c r="A299" s="13">
        <v>298</v>
      </c>
      <c r="B299" s="9" t="s">
        <v>135</v>
      </c>
      <c r="C299" s="9" t="str">
        <f>VLOOKUP(B299,Metadata!$M$2:$N$6,2,FALSE)</f>
        <v>Permanent Employee</v>
      </c>
      <c r="D299" s="9" t="s">
        <v>159</v>
      </c>
      <c r="E299" s="9" t="s">
        <v>137</v>
      </c>
      <c r="F299" s="9" t="s">
        <v>138</v>
      </c>
      <c r="G299" s="9" t="s">
        <v>140</v>
      </c>
      <c r="H299" s="9" t="str">
        <f>IF(G299="","",VLOOKUP(G299,Metadata!$J$2:$K$22,2,FALSE))</f>
        <v>Lisbon Metropolitan Area</v>
      </c>
      <c r="I299" s="9" t="s">
        <v>228</v>
      </c>
      <c r="J299" s="9" t="str">
        <f>IF(I299="","",VLOOKUP(I299,Metadata!$P$2:$Q$43,2,FALSE))</f>
        <v>Europe</v>
      </c>
      <c r="K299" s="9" t="str">
        <f t="shared" si="0"/>
        <v>International</v>
      </c>
      <c r="L299" s="9" t="s">
        <v>137</v>
      </c>
      <c r="M299" s="9" t="str">
        <f>IF(L299="","",VLOOKUP(L299,Metadata!$J$2:$K$22,2,FALSE))</f>
        <v/>
      </c>
      <c r="N299" s="9" t="s">
        <v>214</v>
      </c>
      <c r="O299" s="9" t="s">
        <v>259</v>
      </c>
      <c r="P299" s="9" t="s">
        <v>191</v>
      </c>
      <c r="Q299" s="10" t="str">
        <f t="shared" si="1"/>
        <v>Remote Job (full or flexible)</v>
      </c>
      <c r="R299" s="10">
        <v>5</v>
      </c>
      <c r="S299" s="9" t="s">
        <v>206</v>
      </c>
      <c r="T299" s="9" t="s">
        <v>137</v>
      </c>
      <c r="U299" s="9" t="str">
        <f>IF(S299&lt;&gt;"",S299,IF(T299&lt;&gt;"",VLOOKUP(T299,Metadata!$S$2:$T$228,2,FALSE),""))</f>
        <v>Mobile Apps Developer</v>
      </c>
      <c r="V299" s="9" t="s">
        <v>323</v>
      </c>
      <c r="W299" s="9" t="s">
        <v>137</v>
      </c>
      <c r="X299" s="9" t="s">
        <v>145</v>
      </c>
      <c r="Y299" s="9" t="s">
        <v>137</v>
      </c>
      <c r="Z299" s="9" t="s">
        <v>218</v>
      </c>
      <c r="AA299" s="9" t="s">
        <v>165</v>
      </c>
      <c r="AB299" s="9" t="s">
        <v>137</v>
      </c>
      <c r="AC299" s="9"/>
      <c r="AD299" s="9" t="s">
        <v>148</v>
      </c>
      <c r="AE299" s="9"/>
      <c r="AF299" s="9"/>
      <c r="AG299" s="9"/>
      <c r="AH299" s="9"/>
      <c r="AI299" s="9"/>
      <c r="AJ299" s="9" t="s">
        <v>185</v>
      </c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284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 t="s">
        <v>150</v>
      </c>
      <c r="BZ299" s="9" t="s">
        <v>137</v>
      </c>
      <c r="CA299" s="10"/>
      <c r="CB299" s="10" t="str">
        <f t="shared" si="5"/>
        <v/>
      </c>
      <c r="CC299" s="10"/>
      <c r="CD299" s="9" t="str">
        <f t="shared" si="2"/>
        <v/>
      </c>
      <c r="CE299" s="9" t="s">
        <v>151</v>
      </c>
      <c r="CF299" s="9" t="s">
        <v>293</v>
      </c>
      <c r="CG299" s="9">
        <f>IF(CF299="","",VLOOKUP(CF299,Metadata!$D$2:$H$20,2,FALSE))</f>
        <v>52500</v>
      </c>
      <c r="CH299" s="9">
        <f>IF(CF299="","",VLOOKUP(CF299,Metadata!$D$2:$H$20,4,FALSE))</f>
        <v>50000</v>
      </c>
      <c r="CI299" s="9">
        <f>IF(CF299="","",VLOOKUP(CF299,Metadata!$D$2:$H$20,5,FALSE))</f>
        <v>55000</v>
      </c>
      <c r="CJ299" s="9">
        <f t="shared" si="3"/>
        <v>52500</v>
      </c>
      <c r="CK299" s="9" t="s">
        <v>221</v>
      </c>
      <c r="CL299" s="10">
        <v>6</v>
      </c>
      <c r="CM299" s="10">
        <v>2</v>
      </c>
      <c r="CN299" s="10">
        <v>7</v>
      </c>
      <c r="CO299" s="10">
        <v>6</v>
      </c>
      <c r="CP299" s="10">
        <v>7</v>
      </c>
      <c r="CQ299" s="10">
        <v>7</v>
      </c>
      <c r="CR299" s="10">
        <v>7</v>
      </c>
      <c r="CS299" s="10">
        <v>7</v>
      </c>
      <c r="CT299" s="10">
        <v>7</v>
      </c>
      <c r="CU299" s="10">
        <v>5</v>
      </c>
      <c r="CV299" s="10">
        <v>5</v>
      </c>
      <c r="CW299" s="10">
        <v>6</v>
      </c>
      <c r="CX299" s="10">
        <v>7</v>
      </c>
      <c r="CY299" s="10">
        <v>6</v>
      </c>
      <c r="CZ299" s="10">
        <v>7</v>
      </c>
      <c r="DA299" s="10">
        <v>5</v>
      </c>
      <c r="DB299" s="10">
        <v>5</v>
      </c>
      <c r="DC299" s="10">
        <v>7</v>
      </c>
      <c r="DD299" s="10">
        <v>6</v>
      </c>
      <c r="DE299" s="10">
        <v>7</v>
      </c>
      <c r="DF299" s="10">
        <v>7</v>
      </c>
      <c r="DG299" s="10">
        <v>7</v>
      </c>
      <c r="DH299" s="10">
        <v>6</v>
      </c>
      <c r="DI299" s="10">
        <v>7</v>
      </c>
      <c r="DJ299" s="10">
        <v>6</v>
      </c>
      <c r="DK299" s="10">
        <v>7</v>
      </c>
      <c r="DL299" s="10">
        <v>7</v>
      </c>
      <c r="DM299" s="9" t="s">
        <v>296</v>
      </c>
      <c r="DN299" s="10">
        <v>1988</v>
      </c>
      <c r="DO299" s="9">
        <f t="shared" si="4"/>
        <v>33</v>
      </c>
      <c r="DP299" s="9" t="s">
        <v>155</v>
      </c>
      <c r="DQ299" s="9" t="s">
        <v>156</v>
      </c>
      <c r="DR299" s="9" t="s">
        <v>157</v>
      </c>
      <c r="DS299" s="9" t="s">
        <v>137</v>
      </c>
      <c r="DT299" s="9" t="s">
        <v>181</v>
      </c>
      <c r="DU299" s="9" t="s">
        <v>158</v>
      </c>
      <c r="DV299" s="9" t="str">
        <f>VLOOKUP(DU299,Metadata!$B$2:$C$7,2,FALSE)</f>
        <v>6+ years</v>
      </c>
    </row>
    <row r="300" spans="1:126">
      <c r="A300" s="13">
        <v>299</v>
      </c>
      <c r="B300" s="9" t="s">
        <v>135</v>
      </c>
      <c r="C300" s="9" t="str">
        <f>VLOOKUP(B300,Metadata!$M$2:$N$6,2,FALSE)</f>
        <v>Permanent Employee</v>
      </c>
      <c r="D300" s="9" t="s">
        <v>159</v>
      </c>
      <c r="E300" s="9" t="s">
        <v>137</v>
      </c>
      <c r="F300" s="9" t="s">
        <v>138</v>
      </c>
      <c r="G300" s="9" t="s">
        <v>140</v>
      </c>
      <c r="H300" s="9" t="str">
        <f>IF(G300="","",VLOOKUP(G300,Metadata!$J$2:$K$22,2,FALSE))</f>
        <v>Lisbon Metropolitan Area</v>
      </c>
      <c r="I300" s="9" t="s">
        <v>138</v>
      </c>
      <c r="J300" s="9" t="str">
        <f>IF(I300="","",VLOOKUP(I300,Metadata!$P$2:$Q$43,2,FALSE))</f>
        <v>Europe</v>
      </c>
      <c r="K300" s="9" t="str">
        <f t="shared" si="0"/>
        <v>Portugal</v>
      </c>
      <c r="L300" s="9" t="s">
        <v>140</v>
      </c>
      <c r="M300" s="9" t="str">
        <f>IF(L300="","",VLOOKUP(L300,Metadata!$J$2:$K$22,2,FALSE))</f>
        <v>Lisbon Metropolitan Area</v>
      </c>
      <c r="N300" s="9" t="s">
        <v>141</v>
      </c>
      <c r="O300" s="9" t="s">
        <v>137</v>
      </c>
      <c r="P300" s="9" t="s">
        <v>142</v>
      </c>
      <c r="Q300" s="10" t="str">
        <f t="shared" si="1"/>
        <v>Full Office Job</v>
      </c>
      <c r="R300" s="10">
        <v>6</v>
      </c>
      <c r="S300" s="9" t="s">
        <v>229</v>
      </c>
      <c r="T300" s="9" t="s">
        <v>137</v>
      </c>
      <c r="U300" s="9" t="str">
        <f>IF(S300&lt;&gt;"",S300,IF(T300&lt;&gt;"",VLOOKUP(T300,Metadata!$S$2:$T$228,2,FALSE),""))</f>
        <v>Project Manager</v>
      </c>
      <c r="V300" s="9" t="s">
        <v>207</v>
      </c>
      <c r="W300" s="9" t="s">
        <v>137</v>
      </c>
      <c r="X300" s="9" t="s">
        <v>269</v>
      </c>
      <c r="Y300" s="9" t="s">
        <v>137</v>
      </c>
      <c r="Z300" s="9" t="s">
        <v>184</v>
      </c>
      <c r="AA300" s="9" t="s">
        <v>137</v>
      </c>
      <c r="AB300" s="9" t="s">
        <v>137</v>
      </c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 t="s">
        <v>178</v>
      </c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 t="s">
        <v>150</v>
      </c>
      <c r="BZ300" s="9" t="s">
        <v>137</v>
      </c>
      <c r="CA300" s="10"/>
      <c r="CB300" s="10" t="str">
        <f t="shared" si="5"/>
        <v/>
      </c>
      <c r="CC300" s="10"/>
      <c r="CD300" s="9" t="str">
        <f t="shared" si="2"/>
        <v/>
      </c>
      <c r="CE300" s="9" t="s">
        <v>151</v>
      </c>
      <c r="CF300" s="9" t="s">
        <v>188</v>
      </c>
      <c r="CG300" s="9">
        <f>IF(CF300="","",VLOOKUP(CF300,Metadata!$D$2:$H$20,2,FALSE))</f>
        <v>17500</v>
      </c>
      <c r="CH300" s="9">
        <f>IF(CF300="","",VLOOKUP(CF300,Metadata!$D$2:$H$20,4,FALSE))</f>
        <v>15000</v>
      </c>
      <c r="CI300" s="9">
        <f>IF(CF300="","",VLOOKUP(CF300,Metadata!$D$2:$H$20,5,FALSE))</f>
        <v>20000</v>
      </c>
      <c r="CJ300" s="9">
        <f t="shared" si="3"/>
        <v>17500</v>
      </c>
      <c r="CK300" s="9" t="s">
        <v>221</v>
      </c>
      <c r="CL300" s="10">
        <v>5</v>
      </c>
      <c r="CM300" s="10">
        <v>1</v>
      </c>
      <c r="CN300" s="10">
        <v>7</v>
      </c>
      <c r="CO300" s="10">
        <v>6</v>
      </c>
      <c r="CP300" s="10">
        <v>5</v>
      </c>
      <c r="CQ300" s="10">
        <v>5</v>
      </c>
      <c r="CR300" s="10">
        <v>6</v>
      </c>
      <c r="CS300" s="10">
        <v>7</v>
      </c>
      <c r="CT300" s="10">
        <v>6</v>
      </c>
      <c r="CU300" s="10">
        <v>4</v>
      </c>
      <c r="CV300" s="10">
        <v>4</v>
      </c>
      <c r="CW300" s="10">
        <v>4</v>
      </c>
      <c r="CX300" s="10">
        <v>7</v>
      </c>
      <c r="CY300" s="10">
        <v>5</v>
      </c>
      <c r="CZ300" s="10">
        <v>3</v>
      </c>
      <c r="DA300" s="10">
        <v>4</v>
      </c>
      <c r="DB300" s="10">
        <v>5</v>
      </c>
      <c r="DC300" s="10">
        <v>6</v>
      </c>
      <c r="DD300" s="10">
        <v>4</v>
      </c>
      <c r="DE300" s="10">
        <v>4</v>
      </c>
      <c r="DF300" s="10">
        <v>4</v>
      </c>
      <c r="DG300" s="10">
        <v>7</v>
      </c>
      <c r="DH300" s="10">
        <v>4</v>
      </c>
      <c r="DI300" s="10">
        <v>5</v>
      </c>
      <c r="DJ300" s="10">
        <v>4</v>
      </c>
      <c r="DK300" s="10">
        <v>3</v>
      </c>
      <c r="DL300" s="10">
        <v>3</v>
      </c>
      <c r="DM300" s="9" t="s">
        <v>154</v>
      </c>
      <c r="DN300" s="10">
        <v>1987</v>
      </c>
      <c r="DO300" s="9">
        <f t="shared" si="4"/>
        <v>34</v>
      </c>
      <c r="DP300" s="9" t="s">
        <v>155</v>
      </c>
      <c r="DQ300" s="9" t="s">
        <v>202</v>
      </c>
      <c r="DR300" s="9" t="s">
        <v>157</v>
      </c>
      <c r="DS300" s="9" t="s">
        <v>137</v>
      </c>
      <c r="DT300" s="9" t="s">
        <v>181</v>
      </c>
      <c r="DU300" s="9" t="s">
        <v>158</v>
      </c>
      <c r="DV300" s="9" t="str">
        <f>VLOOKUP(DU300,Metadata!$B$2:$C$7,2,FALSE)</f>
        <v>6+ years</v>
      </c>
    </row>
    <row r="301" spans="1:126">
      <c r="A301" s="13">
        <v>300</v>
      </c>
      <c r="B301" s="9" t="s">
        <v>135</v>
      </c>
      <c r="C301" s="9" t="str">
        <f>VLOOKUP(B301,Metadata!$M$2:$N$6,2,FALSE)</f>
        <v>Permanent Employee</v>
      </c>
      <c r="D301" s="9" t="s">
        <v>159</v>
      </c>
      <c r="E301" s="9" t="s">
        <v>137</v>
      </c>
      <c r="F301" s="9" t="s">
        <v>138</v>
      </c>
      <c r="G301" s="9" t="s">
        <v>263</v>
      </c>
      <c r="H301" s="9" t="str">
        <f>IF(G301="","",VLOOKUP(G301,Metadata!$J$2:$K$22,2,FALSE))</f>
        <v>North</v>
      </c>
      <c r="I301" s="9" t="s">
        <v>138</v>
      </c>
      <c r="J301" s="9" t="str">
        <f>IF(I301="","",VLOOKUP(I301,Metadata!$P$2:$Q$43,2,FALSE))</f>
        <v>Europe</v>
      </c>
      <c r="K301" s="9" t="str">
        <f t="shared" si="0"/>
        <v>Portugal</v>
      </c>
      <c r="L301" s="9" t="s">
        <v>263</v>
      </c>
      <c r="M301" s="9" t="str">
        <f>IF(L301="","",VLOOKUP(L301,Metadata!$J$2:$K$22,2,FALSE))</f>
        <v>North</v>
      </c>
      <c r="N301" s="9" t="s">
        <v>205</v>
      </c>
      <c r="O301" s="9" t="s">
        <v>137</v>
      </c>
      <c r="P301" s="9" t="s">
        <v>137</v>
      </c>
      <c r="Q301" s="10" t="str">
        <f t="shared" si="1"/>
        <v>Full Office Job</v>
      </c>
      <c r="R301" s="10">
        <v>4</v>
      </c>
      <c r="S301" s="9" t="s">
        <v>161</v>
      </c>
      <c r="T301" s="9" t="s">
        <v>137</v>
      </c>
      <c r="U301" s="9" t="str">
        <f>IF(S301&lt;&gt;"",S301,IF(T301&lt;&gt;"",VLOOKUP(T301,Metadata!$S$2:$T$228,2,FALSE),""))</f>
        <v>Full-Stack Developer</v>
      </c>
      <c r="V301" s="9" t="s">
        <v>323</v>
      </c>
      <c r="W301" s="9" t="s">
        <v>137</v>
      </c>
      <c r="X301" s="9" t="s">
        <v>175</v>
      </c>
      <c r="Y301" s="9" t="s">
        <v>137</v>
      </c>
      <c r="Z301" s="9" t="s">
        <v>193</v>
      </c>
      <c r="AA301" s="9" t="s">
        <v>165</v>
      </c>
      <c r="AB301" s="9" t="s">
        <v>137</v>
      </c>
      <c r="AC301" s="9" t="s">
        <v>147</v>
      </c>
      <c r="AD301" s="9"/>
      <c r="AE301" s="9"/>
      <c r="AF301" s="9"/>
      <c r="AG301" s="9" t="s">
        <v>166</v>
      </c>
      <c r="AH301" s="9"/>
      <c r="AI301" s="9"/>
      <c r="AJ301" s="9" t="s">
        <v>185</v>
      </c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 t="s">
        <v>178</v>
      </c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 t="s">
        <v>199</v>
      </c>
      <c r="BM301" s="9"/>
      <c r="BN301" s="9"/>
      <c r="BO301" s="9"/>
      <c r="BP301" s="9" t="s">
        <v>179</v>
      </c>
      <c r="BQ301" s="9"/>
      <c r="BR301" s="9" t="s">
        <v>247</v>
      </c>
      <c r="BS301" s="9"/>
      <c r="BT301" s="9"/>
      <c r="BU301" s="9"/>
      <c r="BV301" s="9"/>
      <c r="BW301" s="9"/>
      <c r="BX301" s="9"/>
      <c r="BY301" s="9"/>
      <c r="BZ301" s="9"/>
      <c r="CA301" s="10"/>
      <c r="CB301" s="10" t="str">
        <f t="shared" si="5"/>
        <v/>
      </c>
      <c r="CC301" s="10"/>
      <c r="CD301" s="9" t="str">
        <f t="shared" si="2"/>
        <v/>
      </c>
      <c r="CE301" s="9" t="s">
        <v>168</v>
      </c>
      <c r="CF301" s="9" t="s">
        <v>169</v>
      </c>
      <c r="CG301" s="9">
        <f>IF(CF301="","",VLOOKUP(CF301,Metadata!$D$2:$H$20,2,FALSE))</f>
        <v>12500</v>
      </c>
      <c r="CH301" s="9">
        <f>IF(CF301="","",VLOOKUP(CF301,Metadata!$D$2:$H$20,4,FALSE))</f>
        <v>0</v>
      </c>
      <c r="CI301" s="9">
        <f>IF(CF301="","",VLOOKUP(CF301,Metadata!$D$2:$H$20,5,FALSE))</f>
        <v>15000</v>
      </c>
      <c r="CJ301" s="9">
        <f t="shared" si="3"/>
        <v>12500</v>
      </c>
      <c r="CK301" s="9" t="s">
        <v>221</v>
      </c>
      <c r="CL301" s="10">
        <v>2</v>
      </c>
      <c r="CM301" s="10">
        <v>3</v>
      </c>
      <c r="CN301" s="10">
        <v>7</v>
      </c>
      <c r="CO301" s="10">
        <v>6</v>
      </c>
      <c r="CP301" s="10">
        <v>6</v>
      </c>
      <c r="CQ301" s="10">
        <v>6</v>
      </c>
      <c r="CR301" s="10">
        <v>5</v>
      </c>
      <c r="CS301" s="10">
        <v>7</v>
      </c>
      <c r="CT301" s="10">
        <v>6</v>
      </c>
      <c r="CU301" s="10">
        <v>7</v>
      </c>
      <c r="CV301" s="10">
        <v>5</v>
      </c>
      <c r="CW301" s="10">
        <v>4</v>
      </c>
      <c r="CX301" s="10">
        <v>5</v>
      </c>
      <c r="CY301" s="10">
        <v>7</v>
      </c>
      <c r="CZ301" s="10">
        <v>7</v>
      </c>
      <c r="DA301" s="10">
        <v>5</v>
      </c>
      <c r="DB301" s="10">
        <v>7</v>
      </c>
      <c r="DC301" s="10">
        <v>5</v>
      </c>
      <c r="DD301" s="10">
        <v>6</v>
      </c>
      <c r="DE301" s="10">
        <v>7</v>
      </c>
      <c r="DF301" s="10">
        <v>7</v>
      </c>
      <c r="DG301" s="10">
        <v>6</v>
      </c>
      <c r="DH301" s="10">
        <v>6</v>
      </c>
      <c r="DI301" s="10">
        <v>7</v>
      </c>
      <c r="DJ301" s="10">
        <v>1</v>
      </c>
      <c r="DK301" s="10">
        <v>6</v>
      </c>
      <c r="DL301" s="10">
        <v>5</v>
      </c>
      <c r="DM301" s="9" t="s">
        <v>154</v>
      </c>
      <c r="DN301" s="10">
        <v>1996</v>
      </c>
      <c r="DO301" s="9">
        <f t="shared" si="4"/>
        <v>25</v>
      </c>
      <c r="DP301" s="9" t="s">
        <v>155</v>
      </c>
      <c r="DQ301" s="9" t="s">
        <v>156</v>
      </c>
      <c r="DR301" s="9" t="s">
        <v>157</v>
      </c>
      <c r="DS301" s="9" t="s">
        <v>137</v>
      </c>
      <c r="DT301" s="9" t="s">
        <v>181</v>
      </c>
      <c r="DU301" s="9" t="s">
        <v>168</v>
      </c>
      <c r="DV301" s="9" t="str">
        <f>VLOOKUP(DU301,Metadata!$B$2:$C$7,2,FALSE)</f>
        <v>0 - 3 years</v>
      </c>
    </row>
    <row r="302" spans="1:126">
      <c r="A302" s="13">
        <v>301</v>
      </c>
      <c r="B302" s="9" t="s">
        <v>135</v>
      </c>
      <c r="C302" s="9" t="str">
        <f>VLOOKUP(B302,Metadata!$M$2:$N$6,2,FALSE)</f>
        <v>Permanent Employee</v>
      </c>
      <c r="D302" s="9" t="s">
        <v>159</v>
      </c>
      <c r="E302" s="9" t="s">
        <v>137</v>
      </c>
      <c r="F302" s="9" t="s">
        <v>138</v>
      </c>
      <c r="G302" s="9" t="s">
        <v>190</v>
      </c>
      <c r="H302" s="9" t="str">
        <f>IF(G302="","",VLOOKUP(G302,Metadata!$J$2:$K$22,2,FALSE))</f>
        <v>North</v>
      </c>
      <c r="I302" s="9" t="s">
        <v>138</v>
      </c>
      <c r="J302" s="9" t="str">
        <f>IF(I302="","",VLOOKUP(I302,Metadata!$P$2:$Q$43,2,FALSE))</f>
        <v>Europe</v>
      </c>
      <c r="K302" s="9" t="str">
        <f t="shared" si="0"/>
        <v>Portugal</v>
      </c>
      <c r="L302" s="9" t="s">
        <v>190</v>
      </c>
      <c r="M302" s="9" t="str">
        <f>IF(L302="","",VLOOKUP(L302,Metadata!$J$2:$K$22,2,FALSE))</f>
        <v>North</v>
      </c>
      <c r="N302" s="9" t="s">
        <v>205</v>
      </c>
      <c r="O302" s="9" t="s">
        <v>137</v>
      </c>
      <c r="P302" s="9" t="s">
        <v>137</v>
      </c>
      <c r="Q302" s="10" t="str">
        <f t="shared" si="1"/>
        <v>Full Office Job</v>
      </c>
      <c r="R302" s="10">
        <v>5</v>
      </c>
      <c r="S302" s="9" t="s">
        <v>161</v>
      </c>
      <c r="T302" s="9" t="s">
        <v>137</v>
      </c>
      <c r="U302" s="9" t="str">
        <f>IF(S302&lt;&gt;"",S302,IF(T302&lt;&gt;"",VLOOKUP(T302,Metadata!$S$2:$T$228,2,FALSE),""))</f>
        <v>Full-Stack Developer</v>
      </c>
      <c r="V302" s="9" t="s">
        <v>264</v>
      </c>
      <c r="W302" s="9" t="s">
        <v>137</v>
      </c>
      <c r="X302" s="9" t="s">
        <v>163</v>
      </c>
      <c r="Y302" s="9" t="s">
        <v>137</v>
      </c>
      <c r="Z302" s="9" t="s">
        <v>262</v>
      </c>
      <c r="AA302" s="9" t="s">
        <v>165</v>
      </c>
      <c r="AB302" s="9" t="s">
        <v>253</v>
      </c>
      <c r="AC302" s="9" t="s">
        <v>147</v>
      </c>
      <c r="AD302" s="9"/>
      <c r="AE302" s="9"/>
      <c r="AF302" s="9"/>
      <c r="AG302" s="9" t="s">
        <v>166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 t="s">
        <v>167</v>
      </c>
      <c r="BK302" s="9"/>
      <c r="BL302" s="9"/>
      <c r="BM302" s="9"/>
      <c r="BN302" s="9"/>
      <c r="BO302" s="9"/>
      <c r="BP302" s="9" t="s">
        <v>179</v>
      </c>
      <c r="BQ302" s="9"/>
      <c r="BR302" s="9" t="s">
        <v>247</v>
      </c>
      <c r="BS302" s="9"/>
      <c r="BT302" s="9"/>
      <c r="BU302" s="9"/>
      <c r="BV302" s="9"/>
      <c r="BW302" s="9"/>
      <c r="BX302" s="9"/>
      <c r="BY302" s="9"/>
      <c r="BZ302" s="9"/>
      <c r="CA302" s="10"/>
      <c r="CB302" s="10" t="str">
        <f t="shared" si="5"/>
        <v/>
      </c>
      <c r="CC302" s="10"/>
      <c r="CD302" s="9" t="str">
        <f t="shared" si="2"/>
        <v/>
      </c>
      <c r="CE302" s="9" t="s">
        <v>168</v>
      </c>
      <c r="CF302" s="9" t="s">
        <v>188</v>
      </c>
      <c r="CG302" s="9">
        <f>IF(CF302="","",VLOOKUP(CF302,Metadata!$D$2:$H$20,2,FALSE))</f>
        <v>17500</v>
      </c>
      <c r="CH302" s="9">
        <f>IF(CF302="","",VLOOKUP(CF302,Metadata!$D$2:$H$20,4,FALSE))</f>
        <v>15000</v>
      </c>
      <c r="CI302" s="9">
        <f>IF(CF302="","",VLOOKUP(CF302,Metadata!$D$2:$H$20,5,FALSE))</f>
        <v>20000</v>
      </c>
      <c r="CJ302" s="9">
        <f t="shared" si="3"/>
        <v>17500</v>
      </c>
      <c r="CK302" s="9" t="s">
        <v>189</v>
      </c>
      <c r="CL302" s="10">
        <v>3</v>
      </c>
      <c r="CM302" s="10">
        <v>3</v>
      </c>
      <c r="CN302" s="10">
        <v>6</v>
      </c>
      <c r="CO302" s="10">
        <v>6</v>
      </c>
      <c r="CP302" s="10">
        <v>5</v>
      </c>
      <c r="CQ302" s="10">
        <v>7</v>
      </c>
      <c r="CR302" s="10">
        <v>5</v>
      </c>
      <c r="CS302" s="10">
        <v>7</v>
      </c>
      <c r="CT302" s="10">
        <v>5</v>
      </c>
      <c r="CU302" s="10">
        <v>6</v>
      </c>
      <c r="CV302" s="10">
        <v>6</v>
      </c>
      <c r="CW302" s="10">
        <v>4</v>
      </c>
      <c r="CX302" s="10">
        <v>7</v>
      </c>
      <c r="CY302" s="10">
        <v>5</v>
      </c>
      <c r="CZ302" s="10">
        <v>5</v>
      </c>
      <c r="DA302" s="10">
        <v>4</v>
      </c>
      <c r="DB302" s="10">
        <v>4</v>
      </c>
      <c r="DC302" s="10">
        <v>5</v>
      </c>
      <c r="DD302" s="10">
        <v>5</v>
      </c>
      <c r="DE302" s="10">
        <v>6</v>
      </c>
      <c r="DF302" s="10">
        <v>4</v>
      </c>
      <c r="DG302" s="10">
        <v>6</v>
      </c>
      <c r="DH302" s="10">
        <v>4</v>
      </c>
      <c r="DI302" s="10">
        <v>5</v>
      </c>
      <c r="DJ302" s="10">
        <v>4</v>
      </c>
      <c r="DK302" s="10">
        <v>4</v>
      </c>
      <c r="DL302" s="10">
        <v>5</v>
      </c>
      <c r="DM302" s="9" t="s">
        <v>154</v>
      </c>
      <c r="DN302" s="10">
        <v>1996</v>
      </c>
      <c r="DO302" s="9">
        <f t="shared" si="4"/>
        <v>25</v>
      </c>
      <c r="DP302" s="9" t="s">
        <v>155</v>
      </c>
      <c r="DQ302" s="9" t="s">
        <v>156</v>
      </c>
      <c r="DR302" s="9" t="s">
        <v>157</v>
      </c>
      <c r="DS302" s="9" t="s">
        <v>137</v>
      </c>
      <c r="DT302" s="9" t="s">
        <v>181</v>
      </c>
      <c r="DU302" s="9" t="s">
        <v>223</v>
      </c>
      <c r="DV302" s="9" t="str">
        <f>VLOOKUP(DU302,Metadata!$B$2:$C$7,2,FALSE)</f>
        <v>3 - 6 years</v>
      </c>
    </row>
    <row r="303" spans="1:126">
      <c r="A303" s="13">
        <v>302</v>
      </c>
      <c r="B303" s="9" t="s">
        <v>135</v>
      </c>
      <c r="C303" s="9" t="str">
        <f>VLOOKUP(B303,Metadata!$M$2:$N$6,2,FALSE)</f>
        <v>Permanent Employee</v>
      </c>
      <c r="D303" s="9" t="s">
        <v>159</v>
      </c>
      <c r="E303" s="9" t="s">
        <v>137</v>
      </c>
      <c r="F303" s="9" t="s">
        <v>138</v>
      </c>
      <c r="G303" s="9" t="s">
        <v>160</v>
      </c>
      <c r="H303" s="9" t="str">
        <f>IF(G303="","",VLOOKUP(G303,Metadata!$J$2:$K$22,2,FALSE))</f>
        <v>Centre</v>
      </c>
      <c r="I303" s="9" t="s">
        <v>138</v>
      </c>
      <c r="J303" s="9" t="str">
        <f>IF(I303="","",VLOOKUP(I303,Metadata!$P$2:$Q$43,2,FALSE))</f>
        <v>Europe</v>
      </c>
      <c r="K303" s="9" t="str">
        <f t="shared" si="0"/>
        <v>Portugal</v>
      </c>
      <c r="L303" s="9" t="s">
        <v>160</v>
      </c>
      <c r="M303" s="9" t="str">
        <f>IF(L303="","",VLOOKUP(L303,Metadata!$J$2:$K$22,2,FALSE))</f>
        <v>Centre</v>
      </c>
      <c r="N303" s="9" t="s">
        <v>141</v>
      </c>
      <c r="O303" s="9" t="s">
        <v>137</v>
      </c>
      <c r="P303" s="9" t="s">
        <v>191</v>
      </c>
      <c r="Q303" s="10" t="str">
        <f t="shared" si="1"/>
        <v>Remote Job (full or flexible)</v>
      </c>
      <c r="R303" s="10">
        <v>5</v>
      </c>
      <c r="S303" s="9" t="s">
        <v>143</v>
      </c>
      <c r="T303" s="9" t="s">
        <v>137</v>
      </c>
      <c r="U303" s="9" t="str">
        <f>IF(S303&lt;&gt;"",S303,IF(T303&lt;&gt;"",VLOOKUP(T303,Metadata!$S$2:$T$228,2,FALSE),""))</f>
        <v>Technical Team Leader</v>
      </c>
      <c r="V303" s="9" t="s">
        <v>207</v>
      </c>
      <c r="W303" s="9" t="s">
        <v>137</v>
      </c>
      <c r="X303" s="9" t="s">
        <v>269</v>
      </c>
      <c r="Y303" s="9" t="s">
        <v>137</v>
      </c>
      <c r="Z303" s="9" t="s">
        <v>262</v>
      </c>
      <c r="AA303" s="9" t="s">
        <v>165</v>
      </c>
      <c r="AB303" s="9" t="s">
        <v>137</v>
      </c>
      <c r="AC303" s="9"/>
      <c r="AD303" s="9"/>
      <c r="AE303" s="9"/>
      <c r="AF303" s="9"/>
      <c r="AG303" s="9"/>
      <c r="AH303" s="9"/>
      <c r="AI303" s="9"/>
      <c r="AJ303" s="9" t="s">
        <v>185</v>
      </c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 t="s">
        <v>186</v>
      </c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10"/>
      <c r="CB303" s="10" t="str">
        <f t="shared" si="5"/>
        <v/>
      </c>
      <c r="CC303" s="10"/>
      <c r="CD303" s="9" t="str">
        <f t="shared" si="2"/>
        <v/>
      </c>
      <c r="CE303" s="9" t="s">
        <v>151</v>
      </c>
      <c r="CF303" s="9" t="s">
        <v>225</v>
      </c>
      <c r="CG303" s="9">
        <f>IF(CF303="","",VLOOKUP(CF303,Metadata!$D$2:$H$20,2,FALSE))</f>
        <v>22500</v>
      </c>
      <c r="CH303" s="9">
        <f>IF(CF303="","",VLOOKUP(CF303,Metadata!$D$2:$H$20,4,FALSE))</f>
        <v>20000</v>
      </c>
      <c r="CI303" s="9">
        <f>IF(CF303="","",VLOOKUP(CF303,Metadata!$D$2:$H$20,5,FALSE))</f>
        <v>25000</v>
      </c>
      <c r="CJ303" s="9">
        <f t="shared" si="3"/>
        <v>22500</v>
      </c>
      <c r="CK303" s="9" t="s">
        <v>153</v>
      </c>
      <c r="CL303" s="10">
        <v>3</v>
      </c>
      <c r="CM303" s="10">
        <v>3</v>
      </c>
      <c r="CN303" s="10">
        <v>6</v>
      </c>
      <c r="CO303" s="10">
        <v>6</v>
      </c>
      <c r="CP303" s="10">
        <v>4</v>
      </c>
      <c r="CQ303" s="10">
        <v>7</v>
      </c>
      <c r="CR303" s="10">
        <v>5</v>
      </c>
      <c r="CS303" s="10">
        <v>6</v>
      </c>
      <c r="CT303" s="10">
        <v>6</v>
      </c>
      <c r="CU303" s="10">
        <v>5</v>
      </c>
      <c r="CV303" s="10">
        <v>5</v>
      </c>
      <c r="CW303" s="10">
        <v>4</v>
      </c>
      <c r="CX303" s="10">
        <v>7</v>
      </c>
      <c r="CY303" s="10">
        <v>6</v>
      </c>
      <c r="CZ303" s="10">
        <v>7</v>
      </c>
      <c r="DA303" s="10">
        <v>6</v>
      </c>
      <c r="DB303" s="10">
        <v>6</v>
      </c>
      <c r="DC303" s="10">
        <v>5</v>
      </c>
      <c r="DD303" s="10">
        <v>3</v>
      </c>
      <c r="DE303" s="10">
        <v>6</v>
      </c>
      <c r="DF303" s="10">
        <v>6</v>
      </c>
      <c r="DG303" s="10">
        <v>7</v>
      </c>
      <c r="DH303" s="10">
        <v>4</v>
      </c>
      <c r="DI303" s="10">
        <v>7</v>
      </c>
      <c r="DJ303" s="10">
        <v>4</v>
      </c>
      <c r="DK303" s="10">
        <v>5</v>
      </c>
      <c r="DL303" s="10">
        <v>5</v>
      </c>
      <c r="DM303" s="9" t="s">
        <v>154</v>
      </c>
      <c r="DN303" s="10">
        <v>1984</v>
      </c>
      <c r="DO303" s="9">
        <f t="shared" si="4"/>
        <v>37</v>
      </c>
      <c r="DP303" s="9" t="s">
        <v>155</v>
      </c>
      <c r="DQ303" s="9" t="s">
        <v>202</v>
      </c>
      <c r="DR303" s="9" t="s">
        <v>157</v>
      </c>
      <c r="DS303" s="9" t="s">
        <v>137</v>
      </c>
      <c r="DT303" s="9" t="s">
        <v>181</v>
      </c>
      <c r="DU303" s="9" t="s">
        <v>158</v>
      </c>
      <c r="DV303" s="9" t="str">
        <f>VLOOKUP(DU303,Metadata!$B$2:$C$7,2,FALSE)</f>
        <v>6+ years</v>
      </c>
    </row>
    <row r="304" spans="1:126">
      <c r="A304" s="13">
        <v>303</v>
      </c>
      <c r="B304" s="9" t="s">
        <v>135</v>
      </c>
      <c r="C304" s="9" t="str">
        <f>VLOOKUP(B304,Metadata!$M$2:$N$6,2,FALSE)</f>
        <v>Permanent Employee</v>
      </c>
      <c r="D304" s="9" t="s">
        <v>136</v>
      </c>
      <c r="E304" s="9" t="s">
        <v>137</v>
      </c>
      <c r="F304" s="9" t="s">
        <v>138</v>
      </c>
      <c r="G304" s="9" t="s">
        <v>204</v>
      </c>
      <c r="H304" s="9" t="str">
        <f>IF(G304="","",VLOOKUP(G304,Metadata!$J$2:$K$22,2,FALSE))</f>
        <v>Centre</v>
      </c>
      <c r="I304" s="9" t="s">
        <v>316</v>
      </c>
      <c r="J304" s="9" t="str">
        <f>IF(I304="","",VLOOKUP(I304,Metadata!$P$2:$Q$43,2,FALSE))</f>
        <v>Europe</v>
      </c>
      <c r="K304" s="9" t="str">
        <f t="shared" si="0"/>
        <v>International</v>
      </c>
      <c r="L304" s="9" t="s">
        <v>137</v>
      </c>
      <c r="M304" s="9" t="str">
        <f>IF(L304="","",VLOOKUP(L304,Metadata!$J$2:$K$22,2,FALSE))</f>
        <v/>
      </c>
      <c r="N304" s="9" t="s">
        <v>141</v>
      </c>
      <c r="O304" s="9" t="s">
        <v>137</v>
      </c>
      <c r="P304" s="9" t="s">
        <v>191</v>
      </c>
      <c r="Q304" s="10" t="str">
        <f t="shared" si="1"/>
        <v>Remote Job (full or flexible)</v>
      </c>
      <c r="R304" s="10">
        <v>6</v>
      </c>
      <c r="S304" s="9" t="s">
        <v>161</v>
      </c>
      <c r="T304" s="9" t="s">
        <v>137</v>
      </c>
      <c r="U304" s="9" t="str">
        <f>IF(S304&lt;&gt;"",S304,IF(T304&lt;&gt;"",VLOOKUP(T304,Metadata!$S$2:$T$228,2,FALSE),""))</f>
        <v>Full-Stack Developer</v>
      </c>
      <c r="V304" s="9" t="s">
        <v>304</v>
      </c>
      <c r="W304" s="9" t="s">
        <v>137</v>
      </c>
      <c r="X304" s="9" t="s">
        <v>145</v>
      </c>
      <c r="Y304" s="9" t="s">
        <v>137</v>
      </c>
      <c r="Z304" s="9" t="s">
        <v>184</v>
      </c>
      <c r="AA304" s="9" t="s">
        <v>165</v>
      </c>
      <c r="AB304" s="9" t="s">
        <v>137</v>
      </c>
      <c r="AC304" s="9" t="s">
        <v>147</v>
      </c>
      <c r="AD304" s="9"/>
      <c r="AE304" s="9"/>
      <c r="AF304" s="9" t="s">
        <v>243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 t="s">
        <v>178</v>
      </c>
      <c r="BB304" s="9"/>
      <c r="BC304" s="9"/>
      <c r="BD304" s="9"/>
      <c r="BE304" s="9"/>
      <c r="BF304" s="9"/>
      <c r="BG304" s="9"/>
      <c r="BH304" s="9"/>
      <c r="BI304" s="9"/>
      <c r="BJ304" s="9" t="s">
        <v>167</v>
      </c>
      <c r="BK304" s="9"/>
      <c r="BL304" s="9"/>
      <c r="BM304" s="9"/>
      <c r="BN304" s="9"/>
      <c r="BO304" s="9" t="s">
        <v>257</v>
      </c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10"/>
      <c r="CB304" s="10" t="str">
        <f t="shared" si="5"/>
        <v/>
      </c>
      <c r="CC304" s="10"/>
      <c r="CD304" s="9" t="str">
        <f t="shared" si="2"/>
        <v/>
      </c>
      <c r="CE304" s="9" t="s">
        <v>168</v>
      </c>
      <c r="CF304" s="9" t="s">
        <v>169</v>
      </c>
      <c r="CG304" s="9">
        <f>IF(CF304="","",VLOOKUP(CF304,Metadata!$D$2:$H$20,2,FALSE))</f>
        <v>12500</v>
      </c>
      <c r="CH304" s="9">
        <f>IF(CF304="","",VLOOKUP(CF304,Metadata!$D$2:$H$20,4,FALSE))</f>
        <v>0</v>
      </c>
      <c r="CI304" s="9">
        <f>IF(CF304="","",VLOOKUP(CF304,Metadata!$D$2:$H$20,5,FALSE))</f>
        <v>15000</v>
      </c>
      <c r="CJ304" s="9">
        <f t="shared" si="3"/>
        <v>12500</v>
      </c>
      <c r="CK304" s="9" t="s">
        <v>189</v>
      </c>
      <c r="CL304" s="10">
        <v>3</v>
      </c>
      <c r="CM304" s="10">
        <v>2</v>
      </c>
      <c r="CN304" s="10">
        <v>6</v>
      </c>
      <c r="CO304" s="10">
        <v>6</v>
      </c>
      <c r="CP304" s="10">
        <v>5</v>
      </c>
      <c r="CQ304" s="10">
        <v>6</v>
      </c>
      <c r="CR304" s="10">
        <v>4</v>
      </c>
      <c r="CS304" s="10">
        <v>5</v>
      </c>
      <c r="CT304" s="10">
        <v>7</v>
      </c>
      <c r="CU304" s="10">
        <v>5</v>
      </c>
      <c r="CV304" s="10">
        <v>5</v>
      </c>
      <c r="CW304" s="10">
        <v>2</v>
      </c>
      <c r="CX304" s="10">
        <v>3</v>
      </c>
      <c r="CY304" s="10">
        <v>6</v>
      </c>
      <c r="CZ304" s="10">
        <v>7</v>
      </c>
      <c r="DA304" s="10">
        <v>6</v>
      </c>
      <c r="DB304" s="10">
        <v>6</v>
      </c>
      <c r="DC304" s="10">
        <v>7</v>
      </c>
      <c r="DD304" s="10">
        <v>7</v>
      </c>
      <c r="DE304" s="10">
        <v>6</v>
      </c>
      <c r="DF304" s="10">
        <v>4</v>
      </c>
      <c r="DG304" s="10">
        <v>5</v>
      </c>
      <c r="DH304" s="10">
        <v>6</v>
      </c>
      <c r="DI304" s="10">
        <v>6</v>
      </c>
      <c r="DJ304" s="10">
        <v>4</v>
      </c>
      <c r="DK304" s="10">
        <v>5</v>
      </c>
      <c r="DL304" s="10">
        <v>6</v>
      </c>
      <c r="DM304" s="9" t="s">
        <v>154</v>
      </c>
      <c r="DN304" s="10">
        <v>1995</v>
      </c>
      <c r="DO304" s="9">
        <f t="shared" si="4"/>
        <v>26</v>
      </c>
      <c r="DP304" s="9" t="s">
        <v>155</v>
      </c>
      <c r="DQ304" s="9" t="s">
        <v>202</v>
      </c>
      <c r="DR304" s="9" t="s">
        <v>157</v>
      </c>
      <c r="DS304" s="9" t="s">
        <v>137</v>
      </c>
      <c r="DT304" s="9" t="s">
        <v>181</v>
      </c>
      <c r="DU304" s="9" t="s">
        <v>168</v>
      </c>
      <c r="DV304" s="9" t="str">
        <f>VLOOKUP(DU304,Metadata!$B$2:$C$7,2,FALSE)</f>
        <v>0 - 3 years</v>
      </c>
    </row>
    <row r="305" spans="1:126">
      <c r="A305" s="13">
        <v>304</v>
      </c>
      <c r="B305" s="9" t="s">
        <v>135</v>
      </c>
      <c r="C305" s="9" t="str">
        <f>VLOOKUP(B305,Metadata!$M$2:$N$6,2,FALSE)</f>
        <v>Permanent Employee</v>
      </c>
      <c r="D305" s="9" t="s">
        <v>159</v>
      </c>
      <c r="E305" s="9" t="s">
        <v>137</v>
      </c>
      <c r="F305" s="9" t="s">
        <v>138</v>
      </c>
      <c r="G305" s="9" t="s">
        <v>172</v>
      </c>
      <c r="H305" s="9" t="str">
        <f>IF(G305="","",VLOOKUP(G305,Metadata!$J$2:$K$22,2,FALSE))</f>
        <v>Porto Metropolitan Area</v>
      </c>
      <c r="I305" s="9" t="s">
        <v>138</v>
      </c>
      <c r="J305" s="9" t="str">
        <f>IF(I305="","",VLOOKUP(I305,Metadata!$P$2:$Q$43,2,FALSE))</f>
        <v>Europe</v>
      </c>
      <c r="K305" s="9" t="str">
        <f t="shared" si="0"/>
        <v>Portugal</v>
      </c>
      <c r="L305" s="9" t="s">
        <v>283</v>
      </c>
      <c r="M305" s="9" t="str">
        <f>IF(L305="","",VLOOKUP(L305,Metadata!$J$2:$K$22,2,FALSE))</f>
        <v>Lisbon Metropolitan Area</v>
      </c>
      <c r="N305" s="9" t="s">
        <v>141</v>
      </c>
      <c r="O305" s="9" t="s">
        <v>137</v>
      </c>
      <c r="P305" s="9" t="s">
        <v>142</v>
      </c>
      <c r="Q305" s="10" t="str">
        <f t="shared" si="1"/>
        <v>Full Office Job</v>
      </c>
      <c r="R305" s="10">
        <v>5</v>
      </c>
      <c r="S305" s="9" t="s">
        <v>161</v>
      </c>
      <c r="T305" s="9" t="s">
        <v>137</v>
      </c>
      <c r="U305" s="9" t="str">
        <f>IF(S305&lt;&gt;"",S305,IF(T305&lt;&gt;"",VLOOKUP(T305,Metadata!$S$2:$T$228,2,FALSE),""))</f>
        <v>Full-Stack Developer</v>
      </c>
      <c r="V305" s="9" t="s">
        <v>276</v>
      </c>
      <c r="W305" s="9" t="s">
        <v>137</v>
      </c>
      <c r="X305" s="9" t="s">
        <v>163</v>
      </c>
      <c r="Y305" s="9" t="s">
        <v>137</v>
      </c>
      <c r="Z305" s="9" t="s">
        <v>262</v>
      </c>
      <c r="AA305" s="9" t="s">
        <v>165</v>
      </c>
      <c r="AB305" s="9" t="s">
        <v>253</v>
      </c>
      <c r="AC305" s="9" t="s">
        <v>147</v>
      </c>
      <c r="AD305" s="9"/>
      <c r="AE305" s="9" t="s">
        <v>194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 t="s">
        <v>178</v>
      </c>
      <c r="BB305" s="9"/>
      <c r="BC305" s="9"/>
      <c r="BD305" s="9"/>
      <c r="BE305" s="9"/>
      <c r="BF305" s="9"/>
      <c r="BG305" s="9"/>
      <c r="BH305" s="9"/>
      <c r="BI305" s="9"/>
      <c r="BJ305" s="9"/>
      <c r="BK305" s="9" t="s">
        <v>198</v>
      </c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10"/>
      <c r="CB305" s="10" t="str">
        <f t="shared" si="5"/>
        <v/>
      </c>
      <c r="CC305" s="10"/>
      <c r="CD305" s="9" t="str">
        <f t="shared" si="2"/>
        <v/>
      </c>
      <c r="CE305" s="9" t="s">
        <v>232</v>
      </c>
      <c r="CF305" s="9" t="s">
        <v>169</v>
      </c>
      <c r="CG305" s="9">
        <f>IF(CF305="","",VLOOKUP(CF305,Metadata!$D$2:$H$20,2,FALSE))</f>
        <v>12500</v>
      </c>
      <c r="CH305" s="9">
        <f>IF(CF305="","",VLOOKUP(CF305,Metadata!$D$2:$H$20,4,FALSE))</f>
        <v>0</v>
      </c>
      <c r="CI305" s="9">
        <f>IF(CF305="","",VLOOKUP(CF305,Metadata!$D$2:$H$20,5,FALSE))</f>
        <v>15000</v>
      </c>
      <c r="CJ305" s="9">
        <f t="shared" si="3"/>
        <v>12500</v>
      </c>
      <c r="CK305" s="9" t="s">
        <v>153</v>
      </c>
      <c r="CL305" s="10">
        <v>3</v>
      </c>
      <c r="CM305" s="10">
        <v>4</v>
      </c>
      <c r="CN305" s="10">
        <v>6</v>
      </c>
      <c r="CO305" s="10">
        <v>6</v>
      </c>
      <c r="CP305" s="10">
        <v>6</v>
      </c>
      <c r="CQ305" s="10">
        <v>6</v>
      </c>
      <c r="CR305" s="10">
        <v>6</v>
      </c>
      <c r="CS305" s="10">
        <v>6</v>
      </c>
      <c r="CT305" s="10">
        <v>6</v>
      </c>
      <c r="CU305" s="10">
        <v>6</v>
      </c>
      <c r="CV305" s="10">
        <v>6</v>
      </c>
      <c r="CW305" s="10">
        <v>2</v>
      </c>
      <c r="CX305" s="10">
        <v>4</v>
      </c>
      <c r="CY305" s="10">
        <v>3</v>
      </c>
      <c r="CZ305" s="10">
        <v>4</v>
      </c>
      <c r="DA305" s="10">
        <v>3</v>
      </c>
      <c r="DB305" s="10">
        <v>5</v>
      </c>
      <c r="DC305" s="10">
        <v>3</v>
      </c>
      <c r="DD305" s="10">
        <v>2</v>
      </c>
      <c r="DE305" s="10">
        <v>5</v>
      </c>
      <c r="DF305" s="10">
        <v>4</v>
      </c>
      <c r="DG305" s="10">
        <v>5</v>
      </c>
      <c r="DH305" s="10">
        <v>3</v>
      </c>
      <c r="DI305" s="10">
        <v>2</v>
      </c>
      <c r="DJ305" s="10">
        <v>4</v>
      </c>
      <c r="DK305" s="10">
        <v>4</v>
      </c>
      <c r="DL305" s="10">
        <v>2</v>
      </c>
      <c r="DM305" s="9" t="s">
        <v>154</v>
      </c>
      <c r="DN305" s="10">
        <v>1992</v>
      </c>
      <c r="DO305" s="9">
        <f t="shared" si="4"/>
        <v>29</v>
      </c>
      <c r="DP305" s="9" t="s">
        <v>155</v>
      </c>
      <c r="DQ305" s="9" t="s">
        <v>156</v>
      </c>
      <c r="DR305" s="9" t="s">
        <v>342</v>
      </c>
      <c r="DS305" s="9" t="s">
        <v>137</v>
      </c>
      <c r="DT305" s="9" t="s">
        <v>181</v>
      </c>
      <c r="DU305" s="9" t="s">
        <v>233</v>
      </c>
      <c r="DV305" s="9" t="str">
        <f>VLOOKUP(DU305,Metadata!$B$2:$C$7,2,FALSE)</f>
        <v>0 - 3 years</v>
      </c>
    </row>
    <row r="306" spans="1:126">
      <c r="A306" s="13">
        <v>305</v>
      </c>
      <c r="B306" s="9" t="s">
        <v>135</v>
      </c>
      <c r="C306" s="9" t="str">
        <f>VLOOKUP(B306,Metadata!$M$2:$N$6,2,FALSE)</f>
        <v>Permanent Employee</v>
      </c>
      <c r="D306" s="9" t="s">
        <v>136</v>
      </c>
      <c r="E306" s="9" t="s">
        <v>137</v>
      </c>
      <c r="F306" s="9" t="s">
        <v>138</v>
      </c>
      <c r="G306" s="9" t="s">
        <v>140</v>
      </c>
      <c r="H306" s="9" t="str">
        <f>IF(G306="","",VLOOKUP(G306,Metadata!$J$2:$K$22,2,FALSE))</f>
        <v>Lisbon Metropolitan Area</v>
      </c>
      <c r="I306" s="9" t="s">
        <v>138</v>
      </c>
      <c r="J306" s="9" t="str">
        <f>IF(I306="","",VLOOKUP(I306,Metadata!$P$2:$Q$43,2,FALSE))</f>
        <v>Europe</v>
      </c>
      <c r="K306" s="9" t="str">
        <f t="shared" si="0"/>
        <v>Portugal</v>
      </c>
      <c r="L306" s="9" t="s">
        <v>140</v>
      </c>
      <c r="M306" s="9" t="str">
        <f>IF(L306="","",VLOOKUP(L306,Metadata!$J$2:$K$22,2,FALSE))</f>
        <v>Lisbon Metropolitan Area</v>
      </c>
      <c r="N306" s="9" t="s">
        <v>141</v>
      </c>
      <c r="O306" s="9" t="s">
        <v>137</v>
      </c>
      <c r="P306" s="9" t="s">
        <v>142</v>
      </c>
      <c r="Q306" s="10" t="str">
        <f t="shared" si="1"/>
        <v>Full Office Job</v>
      </c>
      <c r="R306" s="10">
        <v>5</v>
      </c>
      <c r="S306" s="9" t="s">
        <v>143</v>
      </c>
      <c r="T306" s="9" t="s">
        <v>137</v>
      </c>
      <c r="U306" s="9" t="str">
        <f>IF(S306&lt;&gt;"",S306,IF(T306&lt;&gt;"",VLOOKUP(T306,Metadata!$S$2:$T$228,2,FALSE),""))</f>
        <v>Technical Team Leader</v>
      </c>
      <c r="V306" s="9" t="s">
        <v>162</v>
      </c>
      <c r="W306" s="9" t="s">
        <v>137</v>
      </c>
      <c r="X306" s="9" t="s">
        <v>145</v>
      </c>
      <c r="Y306" s="9" t="s">
        <v>137</v>
      </c>
      <c r="Z306" s="9" t="s">
        <v>224</v>
      </c>
      <c r="AA306" s="9" t="s">
        <v>165</v>
      </c>
      <c r="AB306" s="9" t="s">
        <v>253</v>
      </c>
      <c r="AC306" s="9"/>
      <c r="AD306" s="9"/>
      <c r="AE306" s="9"/>
      <c r="AF306" s="9" t="s">
        <v>243</v>
      </c>
      <c r="AG306" s="9"/>
      <c r="AH306" s="9" t="s">
        <v>176</v>
      </c>
      <c r="AI306" s="9" t="s">
        <v>230</v>
      </c>
      <c r="AJ306" s="9"/>
      <c r="AK306" s="9"/>
      <c r="AL306" s="9"/>
      <c r="AM306" s="9" t="s">
        <v>314</v>
      </c>
      <c r="AN306" s="9"/>
      <c r="AO306" s="9"/>
      <c r="AP306" s="9"/>
      <c r="AQ306" s="9"/>
      <c r="AR306" s="9"/>
      <c r="AS306" s="9"/>
      <c r="AT306" s="9"/>
      <c r="AU306" s="9"/>
      <c r="AV306" s="9" t="s">
        <v>270</v>
      </c>
      <c r="AW306" s="9"/>
      <c r="AX306" s="9"/>
      <c r="AY306" s="9" t="s">
        <v>246</v>
      </c>
      <c r="AZ306" s="9"/>
      <c r="BA306" s="9"/>
      <c r="BB306" s="9"/>
      <c r="BC306" s="9" t="s">
        <v>339</v>
      </c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 t="s">
        <v>258</v>
      </c>
      <c r="BV306" s="9"/>
      <c r="BW306" s="9"/>
      <c r="BX306" s="9"/>
      <c r="BY306" s="9"/>
      <c r="BZ306" s="9"/>
      <c r="CA306" s="10"/>
      <c r="CB306" s="10" t="str">
        <f t="shared" si="5"/>
        <v/>
      </c>
      <c r="CC306" s="10"/>
      <c r="CD306" s="9" t="str">
        <f t="shared" si="2"/>
        <v/>
      </c>
      <c r="CE306" s="9" t="s">
        <v>151</v>
      </c>
      <c r="CF306" s="9" t="s">
        <v>254</v>
      </c>
      <c r="CG306" s="9">
        <f>IF(CF306="","",VLOOKUP(CF306,Metadata!$D$2:$H$20,2,FALSE))</f>
        <v>37500</v>
      </c>
      <c r="CH306" s="9">
        <f>IF(CF306="","",VLOOKUP(CF306,Metadata!$D$2:$H$20,4,FALSE))</f>
        <v>35000</v>
      </c>
      <c r="CI306" s="9">
        <f>IF(CF306="","",VLOOKUP(CF306,Metadata!$D$2:$H$20,5,FALSE))</f>
        <v>40000</v>
      </c>
      <c r="CJ306" s="9">
        <f t="shared" si="3"/>
        <v>37500</v>
      </c>
      <c r="CK306" s="9" t="s">
        <v>221</v>
      </c>
      <c r="CL306" s="10">
        <v>3</v>
      </c>
      <c r="CM306" s="10">
        <v>3</v>
      </c>
      <c r="CN306" s="10">
        <v>7</v>
      </c>
      <c r="CO306" s="10">
        <v>7</v>
      </c>
      <c r="CP306" s="10">
        <v>4</v>
      </c>
      <c r="CQ306" s="10">
        <v>6</v>
      </c>
      <c r="CR306" s="10">
        <v>5</v>
      </c>
      <c r="CS306" s="10">
        <v>7</v>
      </c>
      <c r="CT306" s="10">
        <v>7</v>
      </c>
      <c r="CU306" s="10">
        <v>5</v>
      </c>
      <c r="CV306" s="10">
        <v>4</v>
      </c>
      <c r="CW306" s="10">
        <v>4</v>
      </c>
      <c r="CX306" s="10">
        <v>6</v>
      </c>
      <c r="CY306" s="10">
        <v>1</v>
      </c>
      <c r="CZ306" s="10">
        <v>3</v>
      </c>
      <c r="DA306" s="10">
        <v>5</v>
      </c>
      <c r="DB306" s="10">
        <v>4</v>
      </c>
      <c r="DC306" s="10">
        <v>6</v>
      </c>
      <c r="DD306" s="10">
        <v>5</v>
      </c>
      <c r="DE306" s="10">
        <v>6</v>
      </c>
      <c r="DF306" s="10">
        <v>4</v>
      </c>
      <c r="DG306" s="10">
        <v>6</v>
      </c>
      <c r="DH306" s="10">
        <v>5</v>
      </c>
      <c r="DI306" s="10">
        <v>7</v>
      </c>
      <c r="DJ306" s="10">
        <v>5</v>
      </c>
      <c r="DK306" s="10">
        <v>4</v>
      </c>
      <c r="DL306" s="10">
        <v>4</v>
      </c>
      <c r="DM306" s="9" t="s">
        <v>154</v>
      </c>
      <c r="DN306" s="10">
        <v>1986</v>
      </c>
      <c r="DO306" s="9">
        <f t="shared" si="4"/>
        <v>35</v>
      </c>
      <c r="DP306" s="9" t="s">
        <v>155</v>
      </c>
      <c r="DQ306" s="9" t="s">
        <v>156</v>
      </c>
      <c r="DR306" s="9" t="s">
        <v>170</v>
      </c>
      <c r="DS306" s="9" t="s">
        <v>137</v>
      </c>
      <c r="DT306" s="9" t="s">
        <v>181</v>
      </c>
      <c r="DU306" s="9" t="s">
        <v>203</v>
      </c>
      <c r="DV306" s="9" t="str">
        <f>VLOOKUP(DU306,Metadata!$B$2:$C$7,2,FALSE)</f>
        <v>6+ years</v>
      </c>
    </row>
    <row r="307" spans="1:126">
      <c r="A307" s="13">
        <v>306</v>
      </c>
      <c r="B307" s="9" t="s">
        <v>135</v>
      </c>
      <c r="C307" s="9" t="str">
        <f>VLOOKUP(B307,Metadata!$M$2:$N$6,2,FALSE)</f>
        <v>Permanent Employee</v>
      </c>
      <c r="D307" s="9" t="s">
        <v>159</v>
      </c>
      <c r="E307" s="9" t="s">
        <v>137</v>
      </c>
      <c r="F307" s="9" t="s">
        <v>138</v>
      </c>
      <c r="G307" s="9" t="s">
        <v>291</v>
      </c>
      <c r="H307" s="9" t="str">
        <f>IF(G307="","",VLOOKUP(G307,Metadata!$J$2:$K$22,2,FALSE))</f>
        <v>Centre</v>
      </c>
      <c r="I307" s="9" t="s">
        <v>300</v>
      </c>
      <c r="J307" s="9" t="str">
        <f>IF(I307="","",VLOOKUP(I307,Metadata!$P$2:$Q$43,2,FALSE))</f>
        <v>Europe</v>
      </c>
      <c r="K307" s="9" t="str">
        <f t="shared" si="0"/>
        <v>International</v>
      </c>
      <c r="L307" s="9" t="s">
        <v>137</v>
      </c>
      <c r="M307" s="9" t="str">
        <f>IF(L307="","",VLOOKUP(L307,Metadata!$J$2:$K$22,2,FALSE))</f>
        <v/>
      </c>
      <c r="N307" s="9" t="s">
        <v>141</v>
      </c>
      <c r="O307" s="9" t="s">
        <v>137</v>
      </c>
      <c r="P307" s="9" t="s">
        <v>142</v>
      </c>
      <c r="Q307" s="10" t="str">
        <f t="shared" si="1"/>
        <v>Full Office Job</v>
      </c>
      <c r="R307" s="10">
        <v>1</v>
      </c>
      <c r="S307" s="9" t="s">
        <v>192</v>
      </c>
      <c r="T307" s="9" t="s">
        <v>137</v>
      </c>
      <c r="U307" s="9" t="str">
        <f>IF(S307&lt;&gt;"",S307,IF(T307&lt;&gt;"",VLOOKUP(T307,Metadata!$S$2:$T$228,2,FALSE),""))</f>
        <v>Back-End Developer</v>
      </c>
      <c r="V307" s="9" t="s">
        <v>276</v>
      </c>
      <c r="W307" s="9" t="s">
        <v>137</v>
      </c>
      <c r="X307" s="9" t="s">
        <v>208</v>
      </c>
      <c r="Y307" s="9" t="s">
        <v>137</v>
      </c>
      <c r="Z307" s="9" t="s">
        <v>184</v>
      </c>
      <c r="AA307" s="9" t="s">
        <v>137</v>
      </c>
      <c r="AB307" s="9" t="s">
        <v>137</v>
      </c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 t="s">
        <v>273</v>
      </c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12" t="s">
        <v>273</v>
      </c>
      <c r="BY307" s="9" t="s">
        <v>150</v>
      </c>
      <c r="BZ307" s="9" t="s">
        <v>137</v>
      </c>
      <c r="CA307" s="10"/>
      <c r="CB307" s="10" t="str">
        <f t="shared" si="5"/>
        <v/>
      </c>
      <c r="CC307" s="10"/>
      <c r="CD307" s="9" t="str">
        <f t="shared" si="2"/>
        <v/>
      </c>
      <c r="CE307" s="9" t="s">
        <v>168</v>
      </c>
      <c r="CF307" s="9" t="s">
        <v>169</v>
      </c>
      <c r="CG307" s="9">
        <f>IF(CF307="","",VLOOKUP(CF307,Metadata!$D$2:$H$20,2,FALSE))</f>
        <v>12500</v>
      </c>
      <c r="CH307" s="9">
        <f>IF(CF307="","",VLOOKUP(CF307,Metadata!$D$2:$H$20,4,FALSE))</f>
        <v>0</v>
      </c>
      <c r="CI307" s="9">
        <f>IF(CF307="","",VLOOKUP(CF307,Metadata!$D$2:$H$20,5,FALSE))</f>
        <v>15000</v>
      </c>
      <c r="CJ307" s="9">
        <f t="shared" si="3"/>
        <v>12500</v>
      </c>
      <c r="CK307" s="9" t="s">
        <v>153</v>
      </c>
      <c r="CL307" s="10">
        <v>4</v>
      </c>
      <c r="CM307" s="10">
        <v>3</v>
      </c>
      <c r="CN307" s="10">
        <v>6</v>
      </c>
      <c r="CO307" s="10">
        <v>6</v>
      </c>
      <c r="CP307" s="10">
        <v>6</v>
      </c>
      <c r="CQ307" s="10">
        <v>6</v>
      </c>
      <c r="CR307" s="10">
        <v>4</v>
      </c>
      <c r="CS307" s="10">
        <v>5</v>
      </c>
      <c r="CT307" s="10">
        <v>6</v>
      </c>
      <c r="CU307" s="10">
        <v>6</v>
      </c>
      <c r="CV307" s="10">
        <v>6</v>
      </c>
      <c r="CW307" s="10">
        <v>6</v>
      </c>
      <c r="CX307" s="10">
        <v>6</v>
      </c>
      <c r="CY307" s="10">
        <v>6</v>
      </c>
      <c r="CZ307" s="10">
        <v>6</v>
      </c>
      <c r="DA307" s="10">
        <v>1</v>
      </c>
      <c r="DB307" s="10">
        <v>5</v>
      </c>
      <c r="DC307" s="10">
        <v>6</v>
      </c>
      <c r="DD307" s="10">
        <v>6</v>
      </c>
      <c r="DE307" s="10">
        <v>6</v>
      </c>
      <c r="DF307" s="10">
        <v>5</v>
      </c>
      <c r="DG307" s="10">
        <v>6</v>
      </c>
      <c r="DH307" s="10">
        <v>5</v>
      </c>
      <c r="DI307" s="10">
        <v>6</v>
      </c>
      <c r="DJ307" s="10">
        <v>5</v>
      </c>
      <c r="DK307" s="10">
        <v>6</v>
      </c>
      <c r="DL307" s="10">
        <v>6</v>
      </c>
      <c r="DM307" s="9" t="s">
        <v>154</v>
      </c>
      <c r="DN307" s="10">
        <v>1992</v>
      </c>
      <c r="DO307" s="9">
        <f t="shared" si="4"/>
        <v>29</v>
      </c>
      <c r="DP307" s="9" t="s">
        <v>155</v>
      </c>
      <c r="DQ307" s="9" t="s">
        <v>298</v>
      </c>
      <c r="DR307" s="9" t="s">
        <v>157</v>
      </c>
      <c r="DS307" s="9" t="s">
        <v>137</v>
      </c>
      <c r="DT307" s="9" t="s">
        <v>181</v>
      </c>
      <c r="DU307" s="9" t="s">
        <v>168</v>
      </c>
      <c r="DV307" s="9" t="str">
        <f>VLOOKUP(DU307,Metadata!$B$2:$C$7,2,FALSE)</f>
        <v>0 - 3 years</v>
      </c>
    </row>
    <row r="308" spans="1:126">
      <c r="A308" s="13">
        <v>307</v>
      </c>
      <c r="B308" s="9" t="s">
        <v>135</v>
      </c>
      <c r="C308" s="9" t="str">
        <f>VLOOKUP(B308,Metadata!$M$2:$N$6,2,FALSE)</f>
        <v>Permanent Employee</v>
      </c>
      <c r="D308" s="9" t="s">
        <v>159</v>
      </c>
      <c r="E308" s="9" t="s">
        <v>137</v>
      </c>
      <c r="F308" s="9" t="s">
        <v>138</v>
      </c>
      <c r="G308" s="9" t="s">
        <v>275</v>
      </c>
      <c r="H308" s="9" t="str">
        <f>IF(G308="","",VLOOKUP(G308,Metadata!$J$2:$K$22,2,FALSE))</f>
        <v>Centre</v>
      </c>
      <c r="I308" s="9" t="s">
        <v>138</v>
      </c>
      <c r="J308" s="9" t="str">
        <f>IF(I308="","",VLOOKUP(I308,Metadata!$P$2:$Q$43,2,FALSE))</f>
        <v>Europe</v>
      </c>
      <c r="K308" s="9" t="str">
        <f t="shared" si="0"/>
        <v>Portugal</v>
      </c>
      <c r="L308" s="9" t="s">
        <v>140</v>
      </c>
      <c r="M308" s="9" t="str">
        <f>IF(L308="","",VLOOKUP(L308,Metadata!$J$2:$K$22,2,FALSE))</f>
        <v>Lisbon Metropolitan Area</v>
      </c>
      <c r="N308" s="9" t="s">
        <v>141</v>
      </c>
      <c r="O308" s="9" t="s">
        <v>137</v>
      </c>
      <c r="P308" s="9" t="s">
        <v>142</v>
      </c>
      <c r="Q308" s="10" t="str">
        <f t="shared" si="1"/>
        <v>Full Office Job</v>
      </c>
      <c r="R308" s="10">
        <v>6</v>
      </c>
      <c r="S308" s="9" t="s">
        <v>313</v>
      </c>
      <c r="T308" s="9" t="s">
        <v>137</v>
      </c>
      <c r="U308" s="9" t="str">
        <f>IF(S308&lt;&gt;"",S308,IF(T308&lt;&gt;"",VLOOKUP(T308,Metadata!$S$2:$T$228,2,FALSE),""))</f>
        <v>Maintenance &amp; Support</v>
      </c>
      <c r="V308" s="9" t="s">
        <v>207</v>
      </c>
      <c r="W308" s="9" t="s">
        <v>137</v>
      </c>
      <c r="X308" s="9" t="s">
        <v>208</v>
      </c>
      <c r="Y308" s="9" t="s">
        <v>137</v>
      </c>
      <c r="Z308" s="9" t="s">
        <v>146</v>
      </c>
      <c r="AA308" s="9" t="s">
        <v>137</v>
      </c>
      <c r="AB308" s="9" t="s">
        <v>253</v>
      </c>
      <c r="AC308" s="9" t="s">
        <v>147</v>
      </c>
      <c r="AD308" s="9"/>
      <c r="AE308" s="9" t="s">
        <v>194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 t="s">
        <v>150</v>
      </c>
      <c r="BZ308" s="9" t="s">
        <v>137</v>
      </c>
      <c r="CA308" s="10"/>
      <c r="CB308" s="10" t="str">
        <f t="shared" si="5"/>
        <v/>
      </c>
      <c r="CC308" s="10"/>
      <c r="CD308" s="9" t="str">
        <f t="shared" si="2"/>
        <v/>
      </c>
      <c r="CE308" s="9" t="s">
        <v>151</v>
      </c>
      <c r="CF308" s="9" t="s">
        <v>365</v>
      </c>
      <c r="CG308" s="9">
        <f>IF(CF308="","",VLOOKUP(CF308,Metadata!$D$2:$H$20,2,FALSE))</f>
        <v>77500</v>
      </c>
      <c r="CH308" s="9">
        <f>IF(CF308="","",VLOOKUP(CF308,Metadata!$D$2:$H$20,4,FALSE))</f>
        <v>75000</v>
      </c>
      <c r="CI308" s="9">
        <f>IF(CF308="","",VLOOKUP(CF308,Metadata!$D$2:$H$20,5,FALSE))</f>
        <v>80000</v>
      </c>
      <c r="CJ308" s="9">
        <f t="shared" si="3"/>
        <v>77500</v>
      </c>
      <c r="CK308" s="9" t="s">
        <v>221</v>
      </c>
      <c r="CL308" s="10">
        <v>5</v>
      </c>
      <c r="CM308" s="10">
        <v>1</v>
      </c>
      <c r="CN308" s="10">
        <v>6</v>
      </c>
      <c r="CO308" s="10">
        <v>7</v>
      </c>
      <c r="CP308" s="10">
        <v>7</v>
      </c>
      <c r="CQ308" s="10">
        <v>7</v>
      </c>
      <c r="CR308" s="10">
        <v>4</v>
      </c>
      <c r="CS308" s="10">
        <v>2</v>
      </c>
      <c r="CT308" s="10">
        <v>4</v>
      </c>
      <c r="CU308" s="10">
        <v>5</v>
      </c>
      <c r="CV308" s="10">
        <v>5</v>
      </c>
      <c r="CW308" s="10">
        <v>5</v>
      </c>
      <c r="CX308" s="10">
        <v>4</v>
      </c>
      <c r="CY308" s="10">
        <v>5</v>
      </c>
      <c r="CZ308" s="10">
        <v>4</v>
      </c>
      <c r="DA308" s="10">
        <v>5</v>
      </c>
      <c r="DB308" s="10">
        <v>4</v>
      </c>
      <c r="DC308" s="10">
        <v>6</v>
      </c>
      <c r="DD308" s="10">
        <v>6</v>
      </c>
      <c r="DE308" s="10">
        <v>4</v>
      </c>
      <c r="DF308" s="10">
        <v>6</v>
      </c>
      <c r="DG308" s="10">
        <v>5</v>
      </c>
      <c r="DH308" s="10">
        <v>3</v>
      </c>
      <c r="DI308" s="10">
        <v>5</v>
      </c>
      <c r="DJ308" s="10">
        <v>1</v>
      </c>
      <c r="DK308" s="10">
        <v>6</v>
      </c>
      <c r="DL308" s="10">
        <v>5</v>
      </c>
      <c r="DM308" s="9" t="s">
        <v>154</v>
      </c>
      <c r="DN308" s="10">
        <v>1993</v>
      </c>
      <c r="DO308" s="9">
        <f t="shared" si="4"/>
        <v>28</v>
      </c>
      <c r="DP308" s="9" t="s">
        <v>155</v>
      </c>
      <c r="DQ308" s="9" t="s">
        <v>202</v>
      </c>
      <c r="DR308" s="9" t="s">
        <v>170</v>
      </c>
      <c r="DS308" s="9" t="s">
        <v>137</v>
      </c>
      <c r="DT308" s="9" t="s">
        <v>181</v>
      </c>
      <c r="DU308" s="9" t="s">
        <v>223</v>
      </c>
      <c r="DV308" s="9" t="str">
        <f>VLOOKUP(DU308,Metadata!$B$2:$C$7,2,FALSE)</f>
        <v>3 - 6 years</v>
      </c>
    </row>
    <row r="309" spans="1:126">
      <c r="A309" s="13">
        <v>308</v>
      </c>
      <c r="B309" s="9" t="s">
        <v>135</v>
      </c>
      <c r="C309" s="9" t="str">
        <f>VLOOKUP(B309,Metadata!$M$2:$N$6,2,FALSE)</f>
        <v>Permanent Employee</v>
      </c>
      <c r="D309" s="9" t="s">
        <v>159</v>
      </c>
      <c r="E309" s="9" t="s">
        <v>137</v>
      </c>
      <c r="F309" s="9" t="s">
        <v>138</v>
      </c>
      <c r="G309" s="9" t="s">
        <v>172</v>
      </c>
      <c r="H309" s="9" t="str">
        <f>IF(G309="","",VLOOKUP(G309,Metadata!$J$2:$K$22,2,FALSE))</f>
        <v>Porto Metropolitan Area</v>
      </c>
      <c r="I309" s="9" t="s">
        <v>138</v>
      </c>
      <c r="J309" s="9" t="str">
        <f>IF(I309="","",VLOOKUP(I309,Metadata!$P$2:$Q$43,2,FALSE))</f>
        <v>Europe</v>
      </c>
      <c r="K309" s="9" t="str">
        <f t="shared" si="0"/>
        <v>Portugal</v>
      </c>
      <c r="L309" s="9" t="s">
        <v>172</v>
      </c>
      <c r="M309" s="9" t="str">
        <f>IF(L309="","",VLOOKUP(L309,Metadata!$J$2:$K$22,2,FALSE))</f>
        <v>Porto Metropolitan Area</v>
      </c>
      <c r="N309" s="9" t="s">
        <v>214</v>
      </c>
      <c r="O309" s="9" t="s">
        <v>259</v>
      </c>
      <c r="P309" s="9" t="s">
        <v>142</v>
      </c>
      <c r="Q309" s="10" t="str">
        <f t="shared" si="1"/>
        <v>Full Office Job</v>
      </c>
      <c r="R309" s="10">
        <v>4</v>
      </c>
      <c r="S309" s="9" t="s">
        <v>192</v>
      </c>
      <c r="T309" s="9" t="s">
        <v>137</v>
      </c>
      <c r="U309" s="9" t="str">
        <f>IF(S309&lt;&gt;"",S309,IF(T309&lt;&gt;"",VLOOKUP(T309,Metadata!$S$2:$T$228,2,FALSE),""))</f>
        <v>Back-End Developer</v>
      </c>
      <c r="V309" s="9" t="s">
        <v>261</v>
      </c>
      <c r="W309" s="9" t="s">
        <v>137</v>
      </c>
      <c r="X309" s="9" t="s">
        <v>145</v>
      </c>
      <c r="Y309" s="9" t="s">
        <v>137</v>
      </c>
      <c r="Z309" s="9" t="s">
        <v>146</v>
      </c>
      <c r="AA309" s="9" t="s">
        <v>137</v>
      </c>
      <c r="AB309" s="9" t="s">
        <v>137</v>
      </c>
      <c r="AC309" s="9"/>
      <c r="AD309" s="9" t="s">
        <v>148</v>
      </c>
      <c r="AE309" s="9"/>
      <c r="AF309" s="9"/>
      <c r="AG309" s="9"/>
      <c r="AH309" s="9"/>
      <c r="AI309" s="9"/>
      <c r="AJ309" s="9" t="s">
        <v>185</v>
      </c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 t="s">
        <v>199</v>
      </c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10"/>
      <c r="CB309" s="10" t="str">
        <f t="shared" si="5"/>
        <v/>
      </c>
      <c r="CC309" s="10"/>
      <c r="CD309" s="9" t="str">
        <f t="shared" si="2"/>
        <v/>
      </c>
      <c r="CE309" s="9" t="s">
        <v>168</v>
      </c>
      <c r="CF309" s="9" t="s">
        <v>220</v>
      </c>
      <c r="CG309" s="9">
        <f>IF(CF309="","",VLOOKUP(CF309,Metadata!$D$2:$H$20,2,FALSE))</f>
        <v>27500</v>
      </c>
      <c r="CH309" s="9">
        <f>IF(CF309="","",VLOOKUP(CF309,Metadata!$D$2:$H$20,4,FALSE))</f>
        <v>25000</v>
      </c>
      <c r="CI309" s="9">
        <f>IF(CF309="","",VLOOKUP(CF309,Metadata!$D$2:$H$20,5,FALSE))</f>
        <v>30000</v>
      </c>
      <c r="CJ309" s="9">
        <f t="shared" si="3"/>
        <v>27500</v>
      </c>
      <c r="CK309" s="9" t="s">
        <v>221</v>
      </c>
      <c r="CL309" s="10">
        <v>4</v>
      </c>
      <c r="CM309" s="10">
        <v>2</v>
      </c>
      <c r="CN309" s="10">
        <v>6</v>
      </c>
      <c r="CO309" s="10">
        <v>6</v>
      </c>
      <c r="CP309" s="10">
        <v>7</v>
      </c>
      <c r="CQ309" s="10">
        <v>7</v>
      </c>
      <c r="CR309" s="10">
        <v>5</v>
      </c>
      <c r="CS309" s="10">
        <v>5</v>
      </c>
      <c r="CT309" s="10">
        <v>5</v>
      </c>
      <c r="CU309" s="10">
        <v>6</v>
      </c>
      <c r="CV309" s="10">
        <v>5</v>
      </c>
      <c r="CW309" s="10">
        <v>5</v>
      </c>
      <c r="CX309" s="10">
        <v>5</v>
      </c>
      <c r="CY309" s="10">
        <v>7</v>
      </c>
      <c r="CZ309" s="10">
        <v>6</v>
      </c>
      <c r="DA309" s="10">
        <v>5</v>
      </c>
      <c r="DB309" s="10">
        <v>5</v>
      </c>
      <c r="DC309" s="10">
        <v>7</v>
      </c>
      <c r="DD309" s="10">
        <v>5</v>
      </c>
      <c r="DE309" s="10">
        <v>6</v>
      </c>
      <c r="DF309" s="10">
        <v>6</v>
      </c>
      <c r="DG309" s="10">
        <v>5</v>
      </c>
      <c r="DH309" s="10">
        <v>5</v>
      </c>
      <c r="DI309" s="10">
        <v>7</v>
      </c>
      <c r="DJ309" s="10">
        <v>5</v>
      </c>
      <c r="DK309" s="10">
        <v>5</v>
      </c>
      <c r="DL309" s="10">
        <v>5</v>
      </c>
      <c r="DM309" s="9" t="s">
        <v>154</v>
      </c>
      <c r="DN309" s="10">
        <v>1989</v>
      </c>
      <c r="DO309" s="9">
        <f t="shared" si="4"/>
        <v>32</v>
      </c>
      <c r="DP309" s="9" t="s">
        <v>155</v>
      </c>
      <c r="DQ309" s="9" t="s">
        <v>156</v>
      </c>
      <c r="DR309" s="9" t="s">
        <v>157</v>
      </c>
      <c r="DS309" s="9" t="s">
        <v>137</v>
      </c>
      <c r="DT309" s="9" t="s">
        <v>181</v>
      </c>
      <c r="DU309" s="9" t="s">
        <v>168</v>
      </c>
      <c r="DV309" s="9" t="str">
        <f>VLOOKUP(DU309,Metadata!$B$2:$C$7,2,FALSE)</f>
        <v>0 - 3 years</v>
      </c>
    </row>
    <row r="310" spans="1:126">
      <c r="A310" s="13">
        <v>309</v>
      </c>
      <c r="B310" s="9" t="s">
        <v>135</v>
      </c>
      <c r="C310" s="9" t="str">
        <f>VLOOKUP(B310,Metadata!$M$2:$N$6,2,FALSE)</f>
        <v>Permanent Employee</v>
      </c>
      <c r="D310" s="9" t="s">
        <v>136</v>
      </c>
      <c r="E310" s="9" t="s">
        <v>137</v>
      </c>
      <c r="F310" s="9" t="s">
        <v>138</v>
      </c>
      <c r="G310" s="9" t="s">
        <v>140</v>
      </c>
      <c r="H310" s="9" t="str">
        <f>IF(G310="","",VLOOKUP(G310,Metadata!$J$2:$K$22,2,FALSE))</f>
        <v>Lisbon Metropolitan Area</v>
      </c>
      <c r="I310" s="9" t="s">
        <v>138</v>
      </c>
      <c r="J310" s="9" t="str">
        <f>IF(I310="","",VLOOKUP(I310,Metadata!$P$2:$Q$43,2,FALSE))</f>
        <v>Europe</v>
      </c>
      <c r="K310" s="9" t="str">
        <f t="shared" si="0"/>
        <v>Portugal</v>
      </c>
      <c r="L310" s="9" t="s">
        <v>140</v>
      </c>
      <c r="M310" s="9" t="str">
        <f>IF(L310="","",VLOOKUP(L310,Metadata!$J$2:$K$22,2,FALSE))</f>
        <v>Lisbon Metropolitan Area</v>
      </c>
      <c r="N310" s="9" t="s">
        <v>141</v>
      </c>
      <c r="O310" s="9" t="s">
        <v>137</v>
      </c>
      <c r="P310" s="9" t="s">
        <v>191</v>
      </c>
      <c r="Q310" s="10" t="str">
        <f t="shared" si="1"/>
        <v>Remote Job (full or flexible)</v>
      </c>
      <c r="R310" s="10">
        <v>5</v>
      </c>
      <c r="S310" s="9" t="s">
        <v>266</v>
      </c>
      <c r="T310" s="9" t="s">
        <v>137</v>
      </c>
      <c r="U310" s="9" t="str">
        <f>IF(S310&lt;&gt;"",S310,IF(T310&lt;&gt;"",VLOOKUP(T310,Metadata!$S$2:$T$228,2,FALSE),""))</f>
        <v>Data Scientist/Data Engineer</v>
      </c>
      <c r="V310" s="9" t="s">
        <v>274</v>
      </c>
      <c r="W310" s="9" t="s">
        <v>137</v>
      </c>
      <c r="X310" s="9" t="s">
        <v>163</v>
      </c>
      <c r="Y310" s="9" t="s">
        <v>137</v>
      </c>
      <c r="Z310" s="9" t="s">
        <v>184</v>
      </c>
      <c r="AA310" s="9" t="s">
        <v>137</v>
      </c>
      <c r="AB310" s="9" t="s">
        <v>137</v>
      </c>
      <c r="AC310" s="9" t="s">
        <v>147</v>
      </c>
      <c r="AD310" s="9"/>
      <c r="AE310" s="9"/>
      <c r="AF310" s="9" t="s">
        <v>243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 t="s">
        <v>150</v>
      </c>
      <c r="BZ310" s="9" t="s">
        <v>137</v>
      </c>
      <c r="CA310" s="10"/>
      <c r="CB310" s="10" t="str">
        <f t="shared" si="5"/>
        <v/>
      </c>
      <c r="CC310" s="10"/>
      <c r="CD310" s="9" t="str">
        <f t="shared" si="2"/>
        <v/>
      </c>
      <c r="CE310" s="9" t="s">
        <v>232</v>
      </c>
      <c r="CF310" s="9" t="s">
        <v>169</v>
      </c>
      <c r="CG310" s="9">
        <f>IF(CF310="","",VLOOKUP(CF310,Metadata!$D$2:$H$20,2,FALSE))</f>
        <v>12500</v>
      </c>
      <c r="CH310" s="9">
        <f>IF(CF310="","",VLOOKUP(CF310,Metadata!$D$2:$H$20,4,FALSE))</f>
        <v>0</v>
      </c>
      <c r="CI310" s="9">
        <f>IF(CF310="","",VLOOKUP(CF310,Metadata!$D$2:$H$20,5,FALSE))</f>
        <v>15000</v>
      </c>
      <c r="CJ310" s="9">
        <f t="shared" si="3"/>
        <v>12500</v>
      </c>
      <c r="CK310" s="9" t="s">
        <v>201</v>
      </c>
      <c r="CL310" s="10">
        <v>5</v>
      </c>
      <c r="CM310" s="10">
        <v>4</v>
      </c>
      <c r="CN310" s="10">
        <v>7</v>
      </c>
      <c r="CO310" s="10">
        <v>6</v>
      </c>
      <c r="CP310" s="10">
        <v>6</v>
      </c>
      <c r="CQ310" s="10">
        <v>7</v>
      </c>
      <c r="CR310" s="10">
        <v>5</v>
      </c>
      <c r="CS310" s="10">
        <v>6</v>
      </c>
      <c r="CT310" s="10">
        <v>6</v>
      </c>
      <c r="CU310" s="10">
        <v>4</v>
      </c>
      <c r="CV310" s="10">
        <v>6</v>
      </c>
      <c r="CW310" s="10">
        <v>6</v>
      </c>
      <c r="CX310" s="10">
        <v>7</v>
      </c>
      <c r="CY310" s="10">
        <v>6</v>
      </c>
      <c r="CZ310" s="10">
        <v>4</v>
      </c>
      <c r="DA310" s="10">
        <v>6</v>
      </c>
      <c r="DB310" s="10">
        <v>7</v>
      </c>
      <c r="DC310" s="10">
        <v>6</v>
      </c>
      <c r="DD310" s="10">
        <v>5</v>
      </c>
      <c r="DE310" s="10">
        <v>5</v>
      </c>
      <c r="DF310" s="10">
        <v>6</v>
      </c>
      <c r="DG310" s="10">
        <v>6</v>
      </c>
      <c r="DH310" s="10">
        <v>6</v>
      </c>
      <c r="DI310" s="10">
        <v>7</v>
      </c>
      <c r="DJ310" s="10">
        <v>5</v>
      </c>
      <c r="DK310" s="10">
        <v>7</v>
      </c>
      <c r="DL310" s="10">
        <v>6</v>
      </c>
      <c r="DM310" s="9" t="s">
        <v>154</v>
      </c>
      <c r="DN310" s="10">
        <v>1998</v>
      </c>
      <c r="DO310" s="9">
        <f t="shared" si="4"/>
        <v>23</v>
      </c>
      <c r="DP310" s="9" t="s">
        <v>155</v>
      </c>
      <c r="DQ310" s="9" t="s">
        <v>202</v>
      </c>
      <c r="DR310" s="9" t="s">
        <v>157</v>
      </c>
      <c r="DS310" s="9" t="s">
        <v>137</v>
      </c>
      <c r="DT310" s="9" t="s">
        <v>181</v>
      </c>
      <c r="DU310" s="9" t="s">
        <v>233</v>
      </c>
      <c r="DV310" s="9" t="str">
        <f>VLOOKUP(DU310,Metadata!$B$2:$C$7,2,FALSE)</f>
        <v>0 - 3 years</v>
      </c>
    </row>
    <row r="311" spans="1:126">
      <c r="A311" s="13">
        <v>310</v>
      </c>
      <c r="B311" s="9" t="s">
        <v>171</v>
      </c>
      <c r="C311" s="9" t="str">
        <f>VLOOKUP(B311,Metadata!$M$2:$N$6,2,FALSE)</f>
        <v>Contractor</v>
      </c>
      <c r="D311" s="9" t="s">
        <v>137</v>
      </c>
      <c r="E311" s="9" t="s">
        <v>136</v>
      </c>
      <c r="F311" s="9" t="s">
        <v>138</v>
      </c>
      <c r="G311" s="9" t="s">
        <v>140</v>
      </c>
      <c r="H311" s="9" t="str">
        <f>IF(G311="","",VLOOKUP(G311,Metadata!$J$2:$K$22,2,FALSE))</f>
        <v>Lisbon Metropolitan Area</v>
      </c>
      <c r="I311" s="9" t="s">
        <v>138</v>
      </c>
      <c r="J311" s="9" t="str">
        <f>IF(I311="","",VLOOKUP(I311,Metadata!$P$2:$Q$43,2,FALSE))</f>
        <v>Europe</v>
      </c>
      <c r="K311" s="9" t="str">
        <f t="shared" si="0"/>
        <v>Portugal</v>
      </c>
      <c r="L311" s="9" t="s">
        <v>140</v>
      </c>
      <c r="M311" s="9" t="str">
        <f>IF(L311="","",VLOOKUP(L311,Metadata!$J$2:$K$22,2,FALSE))</f>
        <v>Lisbon Metropolitan Area</v>
      </c>
      <c r="N311" s="9" t="s">
        <v>141</v>
      </c>
      <c r="O311" s="9" t="s">
        <v>137</v>
      </c>
      <c r="P311" s="9" t="s">
        <v>191</v>
      </c>
      <c r="Q311" s="10" t="str">
        <f t="shared" si="1"/>
        <v>Remote Job (full or flexible)</v>
      </c>
      <c r="R311" s="10">
        <v>7</v>
      </c>
      <c r="S311" s="9" t="s">
        <v>249</v>
      </c>
      <c r="T311" s="9" t="s">
        <v>137</v>
      </c>
      <c r="U311" s="9" t="str">
        <f>IF(S311&lt;&gt;"",S311,IF(T311&lt;&gt;"",VLOOKUP(T311,Metadata!$S$2:$T$228,2,FALSE),""))</f>
        <v>Business Applications (BI/CRM/ERP)</v>
      </c>
      <c r="V311" s="9" t="s">
        <v>268</v>
      </c>
      <c r="W311" s="9" t="s">
        <v>137</v>
      </c>
      <c r="X311" s="9" t="s">
        <v>145</v>
      </c>
      <c r="Y311" s="9" t="s">
        <v>137</v>
      </c>
      <c r="Z311" s="9" t="s">
        <v>146</v>
      </c>
      <c r="AA311" s="9" t="s">
        <v>137</v>
      </c>
      <c r="AB311" s="9" t="s">
        <v>137</v>
      </c>
      <c r="AC311" s="9" t="s">
        <v>147</v>
      </c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 t="s">
        <v>150</v>
      </c>
      <c r="BZ311" s="9" t="s">
        <v>137</v>
      </c>
      <c r="CA311" s="10">
        <v>12</v>
      </c>
      <c r="CB311" s="10" t="str">
        <f t="shared" si="5"/>
        <v>7 to 12 months</v>
      </c>
      <c r="CC311" s="10">
        <v>20</v>
      </c>
      <c r="CD311" s="9">
        <f t="shared" si="2"/>
        <v>32000</v>
      </c>
      <c r="CE311" s="9" t="s">
        <v>137</v>
      </c>
      <c r="CF311" s="9" t="s">
        <v>137</v>
      </c>
      <c r="CG311" s="9" t="str">
        <f>IF(CF311="","",VLOOKUP(CF311,Metadata!$D$2:$H$20,2,FALSE))</f>
        <v/>
      </c>
      <c r="CH311" s="9" t="str">
        <f>IF(CF311="","",VLOOKUP(CF311,Metadata!$D$2:$H$20,4,FALSE))</f>
        <v/>
      </c>
      <c r="CI311" s="9" t="str">
        <f>IF(CF311="","",VLOOKUP(CF311,Metadata!$D$2:$H$20,5,FALSE))</f>
        <v/>
      </c>
      <c r="CJ311" s="9">
        <f t="shared" si="3"/>
        <v>32000</v>
      </c>
      <c r="CK311" s="9" t="s">
        <v>153</v>
      </c>
      <c r="CL311" s="10">
        <v>4</v>
      </c>
      <c r="CM311" s="10">
        <v>1</v>
      </c>
      <c r="CN311" s="10">
        <v>7</v>
      </c>
      <c r="CO311" s="10">
        <v>7</v>
      </c>
      <c r="CP311" s="10">
        <v>7</v>
      </c>
      <c r="CQ311" s="10">
        <v>5</v>
      </c>
      <c r="CR311" s="10">
        <v>7</v>
      </c>
      <c r="CS311" s="10">
        <v>7</v>
      </c>
      <c r="CT311" s="10">
        <v>7</v>
      </c>
      <c r="CU311" s="10">
        <v>7</v>
      </c>
      <c r="CV311" s="10">
        <v>7</v>
      </c>
      <c r="CW311" s="10">
        <v>7</v>
      </c>
      <c r="CX311" s="10">
        <v>7</v>
      </c>
      <c r="CY311" s="10">
        <v>7</v>
      </c>
      <c r="CZ311" s="10">
        <v>7</v>
      </c>
      <c r="DA311" s="10">
        <v>1</v>
      </c>
      <c r="DB311" s="10">
        <v>1</v>
      </c>
      <c r="DC311" s="10">
        <v>4</v>
      </c>
      <c r="DD311" s="10">
        <v>1</v>
      </c>
      <c r="DE311" s="10">
        <v>4</v>
      </c>
      <c r="DF311" s="10">
        <v>7</v>
      </c>
      <c r="DG311" s="10">
        <v>4</v>
      </c>
      <c r="DH311" s="10">
        <v>1</v>
      </c>
      <c r="DI311" s="10">
        <v>5</v>
      </c>
      <c r="DJ311" s="10">
        <v>1</v>
      </c>
      <c r="DK311" s="10">
        <v>6</v>
      </c>
      <c r="DL311" s="10">
        <v>4</v>
      </c>
      <c r="DM311" s="9" t="s">
        <v>154</v>
      </c>
      <c r="DN311" s="10">
        <v>1975</v>
      </c>
      <c r="DO311" s="9">
        <f t="shared" si="4"/>
        <v>46</v>
      </c>
      <c r="DP311" s="9" t="s">
        <v>222</v>
      </c>
      <c r="DQ311" s="9" t="s">
        <v>298</v>
      </c>
      <c r="DR311" s="9" t="s">
        <v>157</v>
      </c>
      <c r="DS311" s="9" t="s">
        <v>137</v>
      </c>
      <c r="DT311" s="9" t="s">
        <v>181</v>
      </c>
      <c r="DU311" s="9" t="s">
        <v>158</v>
      </c>
      <c r="DV311" s="9" t="str">
        <f>VLOOKUP(DU311,Metadata!$B$2:$C$7,2,FALSE)</f>
        <v>6+ years</v>
      </c>
    </row>
    <row r="312" spans="1:126">
      <c r="A312" s="13">
        <v>311</v>
      </c>
      <c r="B312" s="9" t="s">
        <v>135</v>
      </c>
      <c r="C312" s="9" t="str">
        <f>VLOOKUP(B312,Metadata!$M$2:$N$6,2,FALSE)</f>
        <v>Permanent Employee</v>
      </c>
      <c r="D312" s="9" t="s">
        <v>159</v>
      </c>
      <c r="E312" s="9" t="s">
        <v>137</v>
      </c>
      <c r="F312" s="9" t="s">
        <v>138</v>
      </c>
      <c r="G312" s="9" t="s">
        <v>140</v>
      </c>
      <c r="H312" s="9" t="str">
        <f>IF(G312="","",VLOOKUP(G312,Metadata!$J$2:$K$22,2,FALSE))</f>
        <v>Lisbon Metropolitan Area</v>
      </c>
      <c r="I312" s="9" t="s">
        <v>138</v>
      </c>
      <c r="J312" s="9" t="str">
        <f>IF(I312="","",VLOOKUP(I312,Metadata!$P$2:$Q$43,2,FALSE))</f>
        <v>Europe</v>
      </c>
      <c r="K312" s="9" t="str">
        <f t="shared" si="0"/>
        <v>Portugal</v>
      </c>
      <c r="L312" s="9" t="s">
        <v>140</v>
      </c>
      <c r="M312" s="9" t="str">
        <f>IF(L312="","",VLOOKUP(L312,Metadata!$J$2:$K$22,2,FALSE))</f>
        <v>Lisbon Metropolitan Area</v>
      </c>
      <c r="N312" s="9" t="s">
        <v>141</v>
      </c>
      <c r="O312" s="9" t="s">
        <v>137</v>
      </c>
      <c r="P312" s="9" t="s">
        <v>142</v>
      </c>
      <c r="Q312" s="10" t="str">
        <f t="shared" si="1"/>
        <v>Full Office Job</v>
      </c>
      <c r="R312" s="10">
        <v>5</v>
      </c>
      <c r="S312" s="9" t="s">
        <v>266</v>
      </c>
      <c r="T312" s="9" t="s">
        <v>137</v>
      </c>
      <c r="U312" s="9" t="str">
        <f>IF(S312&lt;&gt;"",S312,IF(T312&lt;&gt;"",VLOOKUP(T312,Metadata!$S$2:$T$228,2,FALSE),""))</f>
        <v>Data Scientist/Data Engineer</v>
      </c>
      <c r="V312" s="9" t="s">
        <v>207</v>
      </c>
      <c r="W312" s="9" t="s">
        <v>137</v>
      </c>
      <c r="X312" s="9" t="s">
        <v>163</v>
      </c>
      <c r="Y312" s="9" t="s">
        <v>137</v>
      </c>
      <c r="Z312" s="9" t="s">
        <v>184</v>
      </c>
      <c r="AA312" s="9" t="s">
        <v>137</v>
      </c>
      <c r="AB312" s="9" t="s">
        <v>137</v>
      </c>
      <c r="AC312" s="9" t="s">
        <v>147</v>
      </c>
      <c r="AD312" s="9"/>
      <c r="AE312" s="9"/>
      <c r="AF312" s="9" t="s">
        <v>243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 t="s">
        <v>258</v>
      </c>
      <c r="BV312" s="9"/>
      <c r="BW312" s="9"/>
      <c r="BX312" s="9"/>
      <c r="BY312" s="9"/>
      <c r="BZ312" s="9"/>
      <c r="CA312" s="10"/>
      <c r="CB312" s="10" t="str">
        <f t="shared" si="5"/>
        <v/>
      </c>
      <c r="CC312" s="10"/>
      <c r="CD312" s="9" t="str">
        <f t="shared" si="2"/>
        <v/>
      </c>
      <c r="CE312" s="9" t="s">
        <v>232</v>
      </c>
      <c r="CF312" s="9" t="s">
        <v>188</v>
      </c>
      <c r="CG312" s="9">
        <f>IF(CF312="","",VLOOKUP(CF312,Metadata!$D$2:$H$20,2,FALSE))</f>
        <v>17500</v>
      </c>
      <c r="CH312" s="9">
        <f>IF(CF312="","",VLOOKUP(CF312,Metadata!$D$2:$H$20,4,FALSE))</f>
        <v>15000</v>
      </c>
      <c r="CI312" s="9">
        <f>IF(CF312="","",VLOOKUP(CF312,Metadata!$D$2:$H$20,5,FALSE))</f>
        <v>20000</v>
      </c>
      <c r="CJ312" s="9">
        <f t="shared" si="3"/>
        <v>17500</v>
      </c>
      <c r="CK312" s="9" t="s">
        <v>153</v>
      </c>
      <c r="CL312" s="10">
        <v>2</v>
      </c>
      <c r="CM312" s="10">
        <v>4</v>
      </c>
      <c r="CN312" s="10">
        <v>7</v>
      </c>
      <c r="CO312" s="10">
        <v>6</v>
      </c>
      <c r="CP312" s="10">
        <v>6</v>
      </c>
      <c r="CQ312" s="10">
        <v>5</v>
      </c>
      <c r="CR312" s="10">
        <v>5</v>
      </c>
      <c r="CS312" s="10">
        <v>6</v>
      </c>
      <c r="CT312" s="10">
        <v>6</v>
      </c>
      <c r="CU312" s="10">
        <v>5</v>
      </c>
      <c r="CV312" s="10">
        <v>5</v>
      </c>
      <c r="CW312" s="10">
        <v>6</v>
      </c>
      <c r="CX312" s="10">
        <v>7</v>
      </c>
      <c r="CY312" s="10">
        <v>7</v>
      </c>
      <c r="CZ312" s="10">
        <v>6</v>
      </c>
      <c r="DA312" s="10">
        <v>5</v>
      </c>
      <c r="DB312" s="10">
        <v>5</v>
      </c>
      <c r="DC312" s="10">
        <v>6</v>
      </c>
      <c r="DD312" s="10">
        <v>5</v>
      </c>
      <c r="DE312" s="10">
        <v>7</v>
      </c>
      <c r="DF312" s="10">
        <v>6</v>
      </c>
      <c r="DG312" s="10">
        <v>5</v>
      </c>
      <c r="DH312" s="10">
        <v>6</v>
      </c>
      <c r="DI312" s="10">
        <v>7</v>
      </c>
      <c r="DJ312" s="10">
        <v>5</v>
      </c>
      <c r="DK312" s="10">
        <v>6</v>
      </c>
      <c r="DL312" s="10">
        <v>6</v>
      </c>
      <c r="DM312" s="9" t="s">
        <v>154</v>
      </c>
      <c r="DN312" s="10">
        <v>1986</v>
      </c>
      <c r="DO312" s="9">
        <f t="shared" si="4"/>
        <v>35</v>
      </c>
      <c r="DP312" s="9" t="s">
        <v>222</v>
      </c>
      <c r="DQ312" s="9" t="s">
        <v>210</v>
      </c>
      <c r="DR312" s="9" t="s">
        <v>342</v>
      </c>
      <c r="DS312" s="9" t="s">
        <v>137</v>
      </c>
      <c r="DT312" s="9" t="s">
        <v>181</v>
      </c>
      <c r="DU312" s="9" t="s">
        <v>223</v>
      </c>
      <c r="DV312" s="9" t="str">
        <f>VLOOKUP(DU312,Metadata!$B$2:$C$7,2,FALSE)</f>
        <v>3 - 6 years</v>
      </c>
    </row>
    <row r="313" spans="1:126">
      <c r="A313" s="13">
        <v>312</v>
      </c>
      <c r="B313" s="9" t="s">
        <v>135</v>
      </c>
      <c r="C313" s="9" t="str">
        <f>VLOOKUP(B313,Metadata!$M$2:$N$6,2,FALSE)</f>
        <v>Permanent Employee</v>
      </c>
      <c r="D313" s="9" t="s">
        <v>136</v>
      </c>
      <c r="E313" s="9" t="s">
        <v>137</v>
      </c>
      <c r="F313" s="9" t="s">
        <v>138</v>
      </c>
      <c r="G313" s="9" t="s">
        <v>140</v>
      </c>
      <c r="H313" s="9" t="str">
        <f>IF(G313="","",VLOOKUP(G313,Metadata!$J$2:$K$22,2,FALSE))</f>
        <v>Lisbon Metropolitan Area</v>
      </c>
      <c r="I313" s="9" t="s">
        <v>295</v>
      </c>
      <c r="J313" s="9" t="str">
        <f>IF(I313="","",VLOOKUP(I313,Metadata!$P$2:$Q$43,2,FALSE))</f>
        <v>Europe</v>
      </c>
      <c r="K313" s="9" t="str">
        <f t="shared" si="0"/>
        <v>International</v>
      </c>
      <c r="L313" s="9" t="s">
        <v>137</v>
      </c>
      <c r="M313" s="9" t="str">
        <f>IF(L313="","",VLOOKUP(L313,Metadata!$J$2:$K$22,2,FALSE))</f>
        <v/>
      </c>
      <c r="N313" s="9" t="s">
        <v>141</v>
      </c>
      <c r="O313" s="9" t="s">
        <v>137</v>
      </c>
      <c r="P313" s="9" t="s">
        <v>142</v>
      </c>
      <c r="Q313" s="10" t="str">
        <f t="shared" si="1"/>
        <v>Full Office Job</v>
      </c>
      <c r="R313" s="10">
        <v>4</v>
      </c>
      <c r="S313" s="9" t="s">
        <v>161</v>
      </c>
      <c r="T313" s="9" t="s">
        <v>137</v>
      </c>
      <c r="U313" s="9" t="str">
        <f>IF(S313&lt;&gt;"",S313,IF(T313&lt;&gt;"",VLOOKUP(T313,Metadata!$S$2:$T$228,2,FALSE),""))</f>
        <v>Full-Stack Developer</v>
      </c>
      <c r="V313" s="9" t="s">
        <v>207</v>
      </c>
      <c r="W313" s="9" t="s">
        <v>137</v>
      </c>
      <c r="X313" s="9" t="s">
        <v>252</v>
      </c>
      <c r="Y313" s="9" t="s">
        <v>137</v>
      </c>
      <c r="Z313" s="9" t="s">
        <v>218</v>
      </c>
      <c r="AA313" s="9" t="s">
        <v>165</v>
      </c>
      <c r="AB313" s="9" t="s">
        <v>137</v>
      </c>
      <c r="AC313" s="9"/>
      <c r="AD313" s="9" t="s">
        <v>148</v>
      </c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 t="s">
        <v>167</v>
      </c>
      <c r="BK313" s="9"/>
      <c r="BL313" s="9"/>
      <c r="BM313" s="9"/>
      <c r="BN313" s="9"/>
      <c r="BO313" s="9"/>
      <c r="BP313" s="9"/>
      <c r="BQ313" s="9" t="s">
        <v>219</v>
      </c>
      <c r="BR313" s="9"/>
      <c r="BS313" s="9"/>
      <c r="BT313" s="9"/>
      <c r="BU313" s="9"/>
      <c r="BV313" s="9"/>
      <c r="BW313" s="9"/>
      <c r="BX313" s="9"/>
      <c r="BY313" s="9"/>
      <c r="BZ313" s="9"/>
      <c r="CA313" s="10"/>
      <c r="CB313" s="10" t="str">
        <f t="shared" si="5"/>
        <v/>
      </c>
      <c r="CC313" s="10"/>
      <c r="CD313" s="9" t="str">
        <f t="shared" si="2"/>
        <v/>
      </c>
      <c r="CE313" s="9" t="s">
        <v>232</v>
      </c>
      <c r="CF313" s="9" t="s">
        <v>188</v>
      </c>
      <c r="CG313" s="9">
        <f>IF(CF313="","",VLOOKUP(CF313,Metadata!$D$2:$H$20,2,FALSE))</f>
        <v>17500</v>
      </c>
      <c r="CH313" s="9">
        <f>IF(CF313="","",VLOOKUP(CF313,Metadata!$D$2:$H$20,4,FALSE))</f>
        <v>15000</v>
      </c>
      <c r="CI313" s="9">
        <f>IF(CF313="","",VLOOKUP(CF313,Metadata!$D$2:$H$20,5,FALSE))</f>
        <v>20000</v>
      </c>
      <c r="CJ313" s="9">
        <f t="shared" si="3"/>
        <v>17500</v>
      </c>
      <c r="CK313" s="9" t="s">
        <v>201</v>
      </c>
      <c r="CL313" s="10">
        <v>3</v>
      </c>
      <c r="CM313" s="10">
        <v>5</v>
      </c>
      <c r="CN313" s="10">
        <v>7</v>
      </c>
      <c r="CO313" s="10">
        <v>4</v>
      </c>
      <c r="CP313" s="10">
        <v>4</v>
      </c>
      <c r="CQ313" s="10">
        <v>7</v>
      </c>
      <c r="CR313" s="10">
        <v>7</v>
      </c>
      <c r="CS313" s="10">
        <v>7</v>
      </c>
      <c r="CT313" s="10">
        <v>4</v>
      </c>
      <c r="CU313" s="10">
        <v>7</v>
      </c>
      <c r="CV313" s="10">
        <v>7</v>
      </c>
      <c r="CW313" s="10">
        <v>7</v>
      </c>
      <c r="CX313" s="10">
        <v>7</v>
      </c>
      <c r="CY313" s="10">
        <v>7</v>
      </c>
      <c r="CZ313" s="10">
        <v>4</v>
      </c>
      <c r="DA313" s="10">
        <v>1</v>
      </c>
      <c r="DB313" s="10">
        <v>1</v>
      </c>
      <c r="DC313" s="10">
        <v>1</v>
      </c>
      <c r="DD313" s="10">
        <v>1</v>
      </c>
      <c r="DE313" s="10">
        <v>7</v>
      </c>
      <c r="DF313" s="10">
        <v>4</v>
      </c>
      <c r="DG313" s="10">
        <v>1</v>
      </c>
      <c r="DH313" s="10">
        <v>1</v>
      </c>
      <c r="DI313" s="10">
        <v>1</v>
      </c>
      <c r="DJ313" s="10">
        <v>4</v>
      </c>
      <c r="DK313" s="10">
        <v>4</v>
      </c>
      <c r="DL313" s="10">
        <v>1</v>
      </c>
      <c r="DM313" s="9" t="s">
        <v>272</v>
      </c>
      <c r="DN313" s="10">
        <v>1992</v>
      </c>
      <c r="DO313" s="9">
        <f t="shared" si="4"/>
        <v>29</v>
      </c>
      <c r="DP313" s="9" t="s">
        <v>155</v>
      </c>
      <c r="DQ313" s="9" t="s">
        <v>156</v>
      </c>
      <c r="DR313" s="9" t="s">
        <v>157</v>
      </c>
      <c r="DS313" s="9" t="s">
        <v>137</v>
      </c>
      <c r="DT313" s="9" t="s">
        <v>181</v>
      </c>
      <c r="DU313" s="9" t="s">
        <v>223</v>
      </c>
      <c r="DV313" s="9" t="str">
        <f>VLOOKUP(DU313,Metadata!$B$2:$C$7,2,FALSE)</f>
        <v>3 - 6 years</v>
      </c>
    </row>
    <row r="314" spans="1:126">
      <c r="A314" s="13">
        <v>313</v>
      </c>
      <c r="B314" s="9" t="s">
        <v>135</v>
      </c>
      <c r="C314" s="9" t="str">
        <f>VLOOKUP(B314,Metadata!$M$2:$N$6,2,FALSE)</f>
        <v>Permanent Employee</v>
      </c>
      <c r="D314" s="9" t="s">
        <v>159</v>
      </c>
      <c r="E314" s="9" t="s">
        <v>137</v>
      </c>
      <c r="F314" s="9" t="s">
        <v>138</v>
      </c>
      <c r="G314" s="9" t="s">
        <v>172</v>
      </c>
      <c r="H314" s="9" t="str">
        <f>IF(G314="","",VLOOKUP(G314,Metadata!$J$2:$K$22,2,FALSE))</f>
        <v>Porto Metropolitan Area</v>
      </c>
      <c r="I314" s="9" t="s">
        <v>138</v>
      </c>
      <c r="J314" s="9" t="str">
        <f>IF(I314="","",VLOOKUP(I314,Metadata!$P$2:$Q$43,2,FALSE))</f>
        <v>Europe</v>
      </c>
      <c r="K314" s="9" t="str">
        <f t="shared" si="0"/>
        <v>Portugal</v>
      </c>
      <c r="L314" s="9" t="s">
        <v>172</v>
      </c>
      <c r="M314" s="9" t="str">
        <f>IF(L314="","",VLOOKUP(L314,Metadata!$J$2:$K$22,2,FALSE))</f>
        <v>Porto Metropolitan Area</v>
      </c>
      <c r="N314" s="9" t="s">
        <v>141</v>
      </c>
      <c r="O314" s="9" t="s">
        <v>137</v>
      </c>
      <c r="P314" s="9" t="s">
        <v>142</v>
      </c>
      <c r="Q314" s="10" t="str">
        <f t="shared" si="1"/>
        <v>Full Office Job</v>
      </c>
      <c r="R314" s="10">
        <v>4</v>
      </c>
      <c r="S314" s="9" t="s">
        <v>249</v>
      </c>
      <c r="T314" s="9" t="s">
        <v>137</v>
      </c>
      <c r="U314" s="9" t="str">
        <f>IF(S314&lt;&gt;"",S314,IF(T314&lt;&gt;"",VLOOKUP(T314,Metadata!$S$2:$T$228,2,FALSE),""))</f>
        <v>Business Applications (BI/CRM/ERP)</v>
      </c>
      <c r="V314" s="9" t="s">
        <v>207</v>
      </c>
      <c r="W314" s="9" t="s">
        <v>137</v>
      </c>
      <c r="X314" s="9" t="s">
        <v>208</v>
      </c>
      <c r="Y314" s="9" t="s">
        <v>137</v>
      </c>
      <c r="Z314" s="9" t="s">
        <v>184</v>
      </c>
      <c r="AA314" s="9" t="s">
        <v>137</v>
      </c>
      <c r="AB314" s="9" t="s">
        <v>253</v>
      </c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 t="s">
        <v>150</v>
      </c>
      <c r="BZ314" s="9" t="s">
        <v>137</v>
      </c>
      <c r="CA314" s="10"/>
      <c r="CB314" s="10" t="str">
        <f t="shared" si="5"/>
        <v/>
      </c>
      <c r="CC314" s="10"/>
      <c r="CD314" s="9" t="str">
        <f t="shared" si="2"/>
        <v/>
      </c>
      <c r="CE314" s="9" t="s">
        <v>168</v>
      </c>
      <c r="CF314" s="9" t="s">
        <v>169</v>
      </c>
      <c r="CG314" s="9">
        <f>IF(CF314="","",VLOOKUP(CF314,Metadata!$D$2:$H$20,2,FALSE))</f>
        <v>12500</v>
      </c>
      <c r="CH314" s="9">
        <f>IF(CF314="","",VLOOKUP(CF314,Metadata!$D$2:$H$20,4,FALSE))</f>
        <v>0</v>
      </c>
      <c r="CI314" s="9">
        <f>IF(CF314="","",VLOOKUP(CF314,Metadata!$D$2:$H$20,5,FALSE))</f>
        <v>15000</v>
      </c>
      <c r="CJ314" s="9">
        <f t="shared" si="3"/>
        <v>12500</v>
      </c>
      <c r="CK314" s="9" t="s">
        <v>153</v>
      </c>
      <c r="CL314" s="10">
        <v>2</v>
      </c>
      <c r="CM314" s="10">
        <v>4</v>
      </c>
      <c r="CN314" s="10">
        <v>6</v>
      </c>
      <c r="CO314" s="10">
        <v>6</v>
      </c>
      <c r="CP314" s="10">
        <v>5</v>
      </c>
      <c r="CQ314" s="10">
        <v>6</v>
      </c>
      <c r="CR314" s="10">
        <v>3</v>
      </c>
      <c r="CS314" s="10">
        <v>5</v>
      </c>
      <c r="CT314" s="10">
        <v>6</v>
      </c>
      <c r="CU314" s="10">
        <v>6</v>
      </c>
      <c r="CV314" s="10">
        <v>6</v>
      </c>
      <c r="CW314" s="10">
        <v>3</v>
      </c>
      <c r="CX314" s="10">
        <v>6</v>
      </c>
      <c r="CY314" s="10">
        <v>6</v>
      </c>
      <c r="CZ314" s="10">
        <v>6</v>
      </c>
      <c r="DA314" s="10">
        <v>6</v>
      </c>
      <c r="DB314" s="10">
        <v>4</v>
      </c>
      <c r="DC314" s="10">
        <v>6</v>
      </c>
      <c r="DD314" s="10">
        <v>4</v>
      </c>
      <c r="DE314" s="10">
        <v>5</v>
      </c>
      <c r="DF314" s="10">
        <v>5</v>
      </c>
      <c r="DG314" s="10">
        <v>6</v>
      </c>
      <c r="DH314" s="10">
        <v>6</v>
      </c>
      <c r="DI314" s="10">
        <v>4</v>
      </c>
      <c r="DJ314" s="10">
        <v>5</v>
      </c>
      <c r="DK314" s="10">
        <v>5</v>
      </c>
      <c r="DL314" s="10">
        <v>5</v>
      </c>
      <c r="DM314" s="9" t="s">
        <v>154</v>
      </c>
      <c r="DN314" s="10">
        <v>1992</v>
      </c>
      <c r="DO314" s="9">
        <f t="shared" si="4"/>
        <v>29</v>
      </c>
      <c r="DP314" s="9" t="s">
        <v>155</v>
      </c>
      <c r="DQ314" s="9" t="s">
        <v>202</v>
      </c>
      <c r="DR314" s="9" t="s">
        <v>157</v>
      </c>
      <c r="DS314" s="9" t="s">
        <v>137</v>
      </c>
      <c r="DT314" s="9" t="s">
        <v>181</v>
      </c>
      <c r="DU314" s="9" t="s">
        <v>168</v>
      </c>
      <c r="DV314" s="9" t="str">
        <f>VLOOKUP(DU314,Metadata!$B$2:$C$7,2,FALSE)</f>
        <v>0 - 3 years</v>
      </c>
    </row>
    <row r="315" spans="1:126">
      <c r="A315" s="13">
        <v>314</v>
      </c>
      <c r="B315" s="9" t="s">
        <v>135</v>
      </c>
      <c r="C315" s="9" t="str">
        <f>VLOOKUP(B315,Metadata!$M$2:$N$6,2,FALSE)</f>
        <v>Permanent Employee</v>
      </c>
      <c r="D315" s="9" t="s">
        <v>159</v>
      </c>
      <c r="E315" s="9" t="s">
        <v>137</v>
      </c>
      <c r="F315" s="9" t="s">
        <v>138</v>
      </c>
      <c r="G315" s="9" t="s">
        <v>172</v>
      </c>
      <c r="H315" s="9" t="str">
        <f>IF(G315="","",VLOOKUP(G315,Metadata!$J$2:$K$22,2,FALSE))</f>
        <v>Porto Metropolitan Area</v>
      </c>
      <c r="I315" s="9" t="s">
        <v>406</v>
      </c>
      <c r="J315" s="9" t="str">
        <f>IF(I315="","",VLOOKUP(I315,Metadata!$P$2:$Q$43,2,FALSE))</f>
        <v>Europe</v>
      </c>
      <c r="K315" s="9" t="str">
        <f t="shared" si="0"/>
        <v>International</v>
      </c>
      <c r="L315" s="9" t="s">
        <v>137</v>
      </c>
      <c r="M315" s="9" t="str">
        <f>IF(L315="","",VLOOKUP(L315,Metadata!$J$2:$K$22,2,FALSE))</f>
        <v/>
      </c>
      <c r="N315" s="9" t="s">
        <v>214</v>
      </c>
      <c r="O315" s="9" t="s">
        <v>278</v>
      </c>
      <c r="P315" s="9" t="s">
        <v>191</v>
      </c>
      <c r="Q315" s="10" t="str">
        <f t="shared" si="1"/>
        <v>Remote Job (full or flexible)</v>
      </c>
      <c r="R315" s="10">
        <v>6</v>
      </c>
      <c r="S315" s="9" t="s">
        <v>319</v>
      </c>
      <c r="T315" s="9" t="s">
        <v>137</v>
      </c>
      <c r="U315" s="9" t="str">
        <f>IF(S315&lt;&gt;"",S315,IF(T315&lt;&gt;"",VLOOKUP(T315,Metadata!$S$2:$T$228,2,FALSE),""))</f>
        <v>CTO</v>
      </c>
      <c r="V315" s="9" t="s">
        <v>279</v>
      </c>
      <c r="W315" s="9" t="s">
        <v>137</v>
      </c>
      <c r="X315" s="9" t="s">
        <v>145</v>
      </c>
      <c r="Y315" s="9" t="s">
        <v>137</v>
      </c>
      <c r="Z315" s="9" t="s">
        <v>146</v>
      </c>
      <c r="AA315" s="9" t="s">
        <v>165</v>
      </c>
      <c r="AB315" s="9" t="s">
        <v>253</v>
      </c>
      <c r="AC315" s="9" t="s">
        <v>147</v>
      </c>
      <c r="AD315" s="9" t="s">
        <v>148</v>
      </c>
      <c r="AE315" s="9"/>
      <c r="AF315" s="9"/>
      <c r="AG315" s="9"/>
      <c r="AH315" s="9"/>
      <c r="AI315" s="9"/>
      <c r="AJ315" s="9" t="s">
        <v>185</v>
      </c>
      <c r="AK315" s="9"/>
      <c r="AL315" s="9"/>
      <c r="AM315" s="9"/>
      <c r="AN315" s="9"/>
      <c r="AO315" s="9"/>
      <c r="AP315" s="9"/>
      <c r="AQ315" s="9"/>
      <c r="AR315" s="9"/>
      <c r="AS315" s="9"/>
      <c r="AT315" s="9" t="s">
        <v>324</v>
      </c>
      <c r="AU315" s="9" t="s">
        <v>267</v>
      </c>
      <c r="AV315" s="9"/>
      <c r="AW315" s="9"/>
      <c r="AX315" s="9"/>
      <c r="AY315" s="9"/>
      <c r="AZ315" s="9"/>
      <c r="BA315" s="9" t="s">
        <v>178</v>
      </c>
      <c r="BB315" s="9"/>
      <c r="BC315" s="9"/>
      <c r="BD315" s="9"/>
      <c r="BE315" s="9"/>
      <c r="BF315" s="9"/>
      <c r="BG315" s="9" t="s">
        <v>197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 t="s">
        <v>407</v>
      </c>
      <c r="CA315" s="10"/>
      <c r="CB315" s="10" t="str">
        <f t="shared" si="5"/>
        <v/>
      </c>
      <c r="CC315" s="10"/>
      <c r="CD315" s="9" t="str">
        <f t="shared" si="2"/>
        <v/>
      </c>
      <c r="CE315" s="9" t="s">
        <v>151</v>
      </c>
      <c r="CF315" s="9" t="s">
        <v>245</v>
      </c>
      <c r="CG315" s="9">
        <f>IF(CF315="","",VLOOKUP(CF315,Metadata!$D$2:$H$20,2,FALSE))</f>
        <v>42500</v>
      </c>
      <c r="CH315" s="9">
        <f>IF(CF315="","",VLOOKUP(CF315,Metadata!$D$2:$H$20,4,FALSE))</f>
        <v>40000</v>
      </c>
      <c r="CI315" s="9">
        <f>IF(CF315="","",VLOOKUP(CF315,Metadata!$D$2:$H$20,5,FALSE))</f>
        <v>45000</v>
      </c>
      <c r="CJ315" s="9">
        <f t="shared" si="3"/>
        <v>42500</v>
      </c>
      <c r="CK315" s="9" t="s">
        <v>153</v>
      </c>
      <c r="CL315" s="10">
        <v>3</v>
      </c>
      <c r="CM315" s="10">
        <v>2</v>
      </c>
      <c r="CN315" s="10">
        <v>5</v>
      </c>
      <c r="CO315" s="10">
        <v>6</v>
      </c>
      <c r="CP315" s="10">
        <v>5</v>
      </c>
      <c r="CQ315" s="10">
        <v>5</v>
      </c>
      <c r="CR315" s="10">
        <v>4</v>
      </c>
      <c r="CS315" s="10">
        <v>4</v>
      </c>
      <c r="CT315" s="10">
        <v>5</v>
      </c>
      <c r="CU315" s="10">
        <v>5</v>
      </c>
      <c r="CV315" s="10">
        <v>3</v>
      </c>
      <c r="CW315" s="10">
        <v>6</v>
      </c>
      <c r="CX315" s="10">
        <v>7</v>
      </c>
      <c r="CY315" s="10">
        <v>7</v>
      </c>
      <c r="CZ315" s="10">
        <v>7</v>
      </c>
      <c r="DA315" s="10">
        <v>7</v>
      </c>
      <c r="DB315" s="10">
        <v>3</v>
      </c>
      <c r="DC315" s="10">
        <v>5</v>
      </c>
      <c r="DD315" s="10">
        <v>2</v>
      </c>
      <c r="DE315" s="10">
        <v>3</v>
      </c>
      <c r="DF315" s="10">
        <v>3</v>
      </c>
      <c r="DG315" s="10">
        <v>5</v>
      </c>
      <c r="DH315" s="10">
        <v>5</v>
      </c>
      <c r="DI315" s="10">
        <v>6</v>
      </c>
      <c r="DJ315" s="10">
        <v>5</v>
      </c>
      <c r="DK315" s="10">
        <v>3</v>
      </c>
      <c r="DL315" s="10">
        <v>4</v>
      </c>
      <c r="DM315" s="9" t="s">
        <v>154</v>
      </c>
      <c r="DN315" s="10">
        <v>1991</v>
      </c>
      <c r="DO315" s="9">
        <f t="shared" si="4"/>
        <v>30</v>
      </c>
      <c r="DP315" s="9" t="s">
        <v>155</v>
      </c>
      <c r="DQ315" s="9" t="s">
        <v>156</v>
      </c>
      <c r="DR315" s="9" t="s">
        <v>157</v>
      </c>
      <c r="DS315" s="9" t="s">
        <v>137</v>
      </c>
      <c r="DT315" s="9" t="s">
        <v>181</v>
      </c>
      <c r="DU315" s="9" t="s">
        <v>223</v>
      </c>
      <c r="DV315" s="9" t="str">
        <f>VLOOKUP(DU315,Metadata!$B$2:$C$7,2,FALSE)</f>
        <v>3 - 6 years</v>
      </c>
    </row>
    <row r="316" spans="1:126">
      <c r="A316" s="13">
        <v>315</v>
      </c>
      <c r="B316" s="9" t="s">
        <v>135</v>
      </c>
      <c r="C316" s="9" t="str">
        <f>VLOOKUP(B316,Metadata!$M$2:$N$6,2,FALSE)</f>
        <v>Permanent Employee</v>
      </c>
      <c r="D316" s="9" t="s">
        <v>159</v>
      </c>
      <c r="E316" s="9" t="s">
        <v>137</v>
      </c>
      <c r="F316" s="9" t="s">
        <v>138</v>
      </c>
      <c r="G316" s="9" t="s">
        <v>172</v>
      </c>
      <c r="H316" s="9" t="str">
        <f>IF(G316="","",VLOOKUP(G316,Metadata!$J$2:$K$22,2,FALSE))</f>
        <v>Porto Metropolitan Area</v>
      </c>
      <c r="I316" s="9" t="s">
        <v>138</v>
      </c>
      <c r="J316" s="9" t="str">
        <f>IF(I316="","",VLOOKUP(I316,Metadata!$P$2:$Q$43,2,FALSE))</f>
        <v>Europe</v>
      </c>
      <c r="K316" s="9" t="str">
        <f t="shared" si="0"/>
        <v>Portugal</v>
      </c>
      <c r="L316" s="9" t="s">
        <v>172</v>
      </c>
      <c r="M316" s="9" t="str">
        <f>IF(L316="","",VLOOKUP(L316,Metadata!$J$2:$K$22,2,FALSE))</f>
        <v>Porto Metropolitan Area</v>
      </c>
      <c r="N316" s="9" t="s">
        <v>141</v>
      </c>
      <c r="O316" s="9" t="s">
        <v>137</v>
      </c>
      <c r="P316" s="9" t="s">
        <v>142</v>
      </c>
      <c r="Q316" s="10" t="str">
        <f t="shared" si="1"/>
        <v>Full Office Job</v>
      </c>
      <c r="R316" s="10">
        <v>6</v>
      </c>
      <c r="S316" s="9" t="s">
        <v>192</v>
      </c>
      <c r="T316" s="9" t="s">
        <v>137</v>
      </c>
      <c r="U316" s="9" t="str">
        <f>IF(S316&lt;&gt;"",S316,IF(T316&lt;&gt;"",VLOOKUP(T316,Metadata!$S$2:$T$228,2,FALSE),""))</f>
        <v>Back-End Developer</v>
      </c>
      <c r="V316" s="9" t="s">
        <v>162</v>
      </c>
      <c r="W316" s="9" t="s">
        <v>137</v>
      </c>
      <c r="X316" s="9" t="s">
        <v>208</v>
      </c>
      <c r="Y316" s="9" t="s">
        <v>137</v>
      </c>
      <c r="Z316" s="9" t="s">
        <v>262</v>
      </c>
      <c r="AA316" s="9" t="s">
        <v>165</v>
      </c>
      <c r="AB316" s="9" t="s">
        <v>137</v>
      </c>
      <c r="AC316" s="9" t="s">
        <v>147</v>
      </c>
      <c r="AD316" s="9"/>
      <c r="AE316" s="9"/>
      <c r="AF316" s="9"/>
      <c r="AG316" s="9"/>
      <c r="AH316" s="9" t="s">
        <v>176</v>
      </c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 t="s">
        <v>150</v>
      </c>
      <c r="BZ316" s="9" t="s">
        <v>137</v>
      </c>
      <c r="CA316" s="10"/>
      <c r="CB316" s="10" t="str">
        <f t="shared" si="5"/>
        <v/>
      </c>
      <c r="CC316" s="10"/>
      <c r="CD316" s="9" t="str">
        <f t="shared" si="2"/>
        <v/>
      </c>
      <c r="CE316" s="9" t="s">
        <v>168</v>
      </c>
      <c r="CF316" s="9" t="s">
        <v>188</v>
      </c>
      <c r="CG316" s="9">
        <f>IF(CF316="","",VLOOKUP(CF316,Metadata!$D$2:$H$20,2,FALSE))</f>
        <v>17500</v>
      </c>
      <c r="CH316" s="9">
        <f>IF(CF316="","",VLOOKUP(CF316,Metadata!$D$2:$H$20,4,FALSE))</f>
        <v>15000</v>
      </c>
      <c r="CI316" s="9">
        <f>IF(CF316="","",VLOOKUP(CF316,Metadata!$D$2:$H$20,5,FALSE))</f>
        <v>20000</v>
      </c>
      <c r="CJ316" s="9">
        <f t="shared" si="3"/>
        <v>17500</v>
      </c>
      <c r="CK316" s="9" t="s">
        <v>221</v>
      </c>
      <c r="CL316" s="10">
        <v>4</v>
      </c>
      <c r="CM316" s="10">
        <v>3</v>
      </c>
      <c r="CN316" s="10">
        <v>7</v>
      </c>
      <c r="CO316" s="10">
        <v>7</v>
      </c>
      <c r="CP316" s="10">
        <v>7</v>
      </c>
      <c r="CQ316" s="10">
        <v>7</v>
      </c>
      <c r="CR316" s="10">
        <v>7</v>
      </c>
      <c r="CS316" s="10">
        <v>4</v>
      </c>
      <c r="CT316" s="10">
        <v>4</v>
      </c>
      <c r="CU316" s="10">
        <v>4</v>
      </c>
      <c r="CV316" s="10">
        <v>5</v>
      </c>
      <c r="CW316" s="10">
        <v>6</v>
      </c>
      <c r="CX316" s="10">
        <v>5</v>
      </c>
      <c r="CY316" s="10">
        <v>6</v>
      </c>
      <c r="CZ316" s="10">
        <v>7</v>
      </c>
      <c r="DA316" s="10">
        <v>7</v>
      </c>
      <c r="DB316" s="10">
        <v>7</v>
      </c>
      <c r="DC316" s="10">
        <v>7</v>
      </c>
      <c r="DD316" s="10">
        <v>6</v>
      </c>
      <c r="DE316" s="10">
        <v>7</v>
      </c>
      <c r="DF316" s="10">
        <v>6</v>
      </c>
      <c r="DG316" s="10">
        <v>6</v>
      </c>
      <c r="DH316" s="10">
        <v>5</v>
      </c>
      <c r="DI316" s="10">
        <v>7</v>
      </c>
      <c r="DJ316" s="10">
        <v>4</v>
      </c>
      <c r="DK316" s="10">
        <v>5</v>
      </c>
      <c r="DL316" s="10">
        <v>6</v>
      </c>
      <c r="DM316" s="9" t="s">
        <v>154</v>
      </c>
      <c r="DN316" s="10">
        <v>1992</v>
      </c>
      <c r="DO316" s="9">
        <f t="shared" si="4"/>
        <v>29</v>
      </c>
      <c r="DP316" s="9" t="s">
        <v>287</v>
      </c>
      <c r="DQ316" s="9" t="s">
        <v>202</v>
      </c>
      <c r="DR316" s="9" t="s">
        <v>157</v>
      </c>
      <c r="DS316" s="9" t="s">
        <v>137</v>
      </c>
      <c r="DT316" s="9" t="s">
        <v>181</v>
      </c>
      <c r="DU316" s="9" t="s">
        <v>168</v>
      </c>
      <c r="DV316" s="9" t="str">
        <f>VLOOKUP(DU316,Metadata!$B$2:$C$7,2,FALSE)</f>
        <v>0 - 3 years</v>
      </c>
    </row>
    <row r="317" spans="1:126">
      <c r="A317" s="13">
        <v>316</v>
      </c>
      <c r="B317" s="9" t="s">
        <v>135</v>
      </c>
      <c r="C317" s="9" t="str">
        <f>VLOOKUP(B317,Metadata!$M$2:$N$6,2,FALSE)</f>
        <v>Permanent Employee</v>
      </c>
      <c r="D317" s="9" t="s">
        <v>159</v>
      </c>
      <c r="E317" s="9" t="s">
        <v>137</v>
      </c>
      <c r="F317" s="9" t="s">
        <v>138</v>
      </c>
      <c r="G317" s="9" t="s">
        <v>190</v>
      </c>
      <c r="H317" s="9" t="str">
        <f>IF(G317="","",VLOOKUP(G317,Metadata!$J$2:$K$22,2,FALSE))</f>
        <v>North</v>
      </c>
      <c r="I317" s="9" t="s">
        <v>138</v>
      </c>
      <c r="J317" s="9" t="str">
        <f>IF(I317="","",VLOOKUP(I317,Metadata!$P$2:$Q$43,2,FALSE))</f>
        <v>Europe</v>
      </c>
      <c r="K317" s="9" t="str">
        <f t="shared" si="0"/>
        <v>Portugal</v>
      </c>
      <c r="L317" s="9" t="s">
        <v>190</v>
      </c>
      <c r="M317" s="9" t="str">
        <f>IF(L317="","",VLOOKUP(L317,Metadata!$J$2:$K$22,2,FALSE))</f>
        <v>North</v>
      </c>
      <c r="N317" s="9" t="s">
        <v>141</v>
      </c>
      <c r="O317" s="9" t="s">
        <v>137</v>
      </c>
      <c r="P317" s="9" t="s">
        <v>142</v>
      </c>
      <c r="Q317" s="10" t="str">
        <f t="shared" si="1"/>
        <v>Full Office Job</v>
      </c>
      <c r="R317" s="10">
        <v>6</v>
      </c>
      <c r="S317" s="9" t="s">
        <v>192</v>
      </c>
      <c r="T317" s="9" t="s">
        <v>137</v>
      </c>
      <c r="U317" s="9" t="str">
        <f>IF(S317&lt;&gt;"",S317,IF(T317&lt;&gt;"",VLOOKUP(T317,Metadata!$S$2:$T$228,2,FALSE),""))</f>
        <v>Back-End Developer</v>
      </c>
      <c r="V317" s="9" t="s">
        <v>217</v>
      </c>
      <c r="W317" s="9" t="s">
        <v>137</v>
      </c>
      <c r="X317" s="9" t="s">
        <v>242</v>
      </c>
      <c r="Y317" s="9" t="s">
        <v>137</v>
      </c>
      <c r="Z317" s="9" t="s">
        <v>146</v>
      </c>
      <c r="AA317" s="9" t="s">
        <v>137</v>
      </c>
      <c r="AB317" s="9" t="s">
        <v>137</v>
      </c>
      <c r="AC317" s="9" t="s">
        <v>147</v>
      </c>
      <c r="AD317" s="9"/>
      <c r="AE317" s="9" t="s">
        <v>194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 t="s">
        <v>198</v>
      </c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10"/>
      <c r="CB317" s="10" t="str">
        <f t="shared" si="5"/>
        <v/>
      </c>
      <c r="CC317" s="10"/>
      <c r="CD317" s="9" t="str">
        <f t="shared" si="2"/>
        <v/>
      </c>
      <c r="CE317" s="9" t="s">
        <v>168</v>
      </c>
      <c r="CF317" s="9" t="s">
        <v>245</v>
      </c>
      <c r="CG317" s="9">
        <f>IF(CF317="","",VLOOKUP(CF317,Metadata!$D$2:$H$20,2,FALSE))</f>
        <v>42500</v>
      </c>
      <c r="CH317" s="9">
        <f>IF(CF317="","",VLOOKUP(CF317,Metadata!$D$2:$H$20,4,FALSE))</f>
        <v>40000</v>
      </c>
      <c r="CI317" s="9">
        <f>IF(CF317="","",VLOOKUP(CF317,Metadata!$D$2:$H$20,5,FALSE))</f>
        <v>45000</v>
      </c>
      <c r="CJ317" s="9">
        <f t="shared" si="3"/>
        <v>42500</v>
      </c>
      <c r="CK317" s="9" t="s">
        <v>189</v>
      </c>
      <c r="CL317" s="10">
        <v>5</v>
      </c>
      <c r="CM317" s="10">
        <v>2</v>
      </c>
      <c r="CN317" s="10">
        <v>7</v>
      </c>
      <c r="CO317" s="10">
        <v>5</v>
      </c>
      <c r="CP317" s="10">
        <v>3</v>
      </c>
      <c r="CQ317" s="10">
        <v>7</v>
      </c>
      <c r="CR317" s="10">
        <v>4</v>
      </c>
      <c r="CS317" s="10">
        <v>4</v>
      </c>
      <c r="CT317" s="10">
        <v>5</v>
      </c>
      <c r="CU317" s="10">
        <v>6</v>
      </c>
      <c r="CV317" s="10">
        <v>4</v>
      </c>
      <c r="CW317" s="10">
        <v>3</v>
      </c>
      <c r="CX317" s="10">
        <v>6</v>
      </c>
      <c r="CY317" s="10">
        <v>6</v>
      </c>
      <c r="CZ317" s="10">
        <v>6</v>
      </c>
      <c r="DA317" s="10">
        <v>3</v>
      </c>
      <c r="DB317" s="10">
        <v>3</v>
      </c>
      <c r="DC317" s="10">
        <v>7</v>
      </c>
      <c r="DD317" s="10">
        <v>3</v>
      </c>
      <c r="DE317" s="10">
        <v>7</v>
      </c>
      <c r="DF317" s="10">
        <v>4</v>
      </c>
      <c r="DG317" s="10">
        <v>7</v>
      </c>
      <c r="DH317" s="10">
        <v>7</v>
      </c>
      <c r="DI317" s="10">
        <v>7</v>
      </c>
      <c r="DJ317" s="10">
        <v>7</v>
      </c>
      <c r="DK317" s="10">
        <v>4</v>
      </c>
      <c r="DL317" s="10">
        <v>4</v>
      </c>
      <c r="DM317" s="9" t="s">
        <v>296</v>
      </c>
      <c r="DN317" s="10">
        <v>1980</v>
      </c>
      <c r="DO317" s="9">
        <f t="shared" si="4"/>
        <v>41</v>
      </c>
      <c r="DP317" s="9" t="s">
        <v>155</v>
      </c>
      <c r="DQ317" s="9" t="s">
        <v>227</v>
      </c>
      <c r="DR317" s="9" t="s">
        <v>170</v>
      </c>
      <c r="DS317" s="9" t="s">
        <v>137</v>
      </c>
      <c r="DT317" s="9" t="s">
        <v>181</v>
      </c>
      <c r="DU317" s="9" t="s">
        <v>158</v>
      </c>
      <c r="DV317" s="9" t="str">
        <f>VLOOKUP(DU317,Metadata!$B$2:$C$7,2,FALSE)</f>
        <v>6+ years</v>
      </c>
    </row>
    <row r="318" spans="1:126">
      <c r="A318" s="13">
        <v>317</v>
      </c>
      <c r="B318" s="9" t="s">
        <v>135</v>
      </c>
      <c r="C318" s="9" t="str">
        <f>VLOOKUP(B318,Metadata!$M$2:$N$6,2,FALSE)</f>
        <v>Permanent Employee</v>
      </c>
      <c r="D318" s="9" t="s">
        <v>159</v>
      </c>
      <c r="E318" s="9" t="s">
        <v>137</v>
      </c>
      <c r="F318" s="9" t="s">
        <v>138</v>
      </c>
      <c r="G318" s="9" t="s">
        <v>140</v>
      </c>
      <c r="H318" s="9" t="str">
        <f>IF(G318="","",VLOOKUP(G318,Metadata!$J$2:$K$22,2,FALSE))</f>
        <v>Lisbon Metropolitan Area</v>
      </c>
      <c r="I318" s="9" t="s">
        <v>316</v>
      </c>
      <c r="J318" s="9" t="str">
        <f>IF(I318="","",VLOOKUP(I318,Metadata!$P$2:$Q$43,2,FALSE))</f>
        <v>Europe</v>
      </c>
      <c r="K318" s="9" t="str">
        <f t="shared" si="0"/>
        <v>International</v>
      </c>
      <c r="L318" s="9" t="s">
        <v>137</v>
      </c>
      <c r="M318" s="9" t="str">
        <f>IF(L318="","",VLOOKUP(L318,Metadata!$J$2:$K$22,2,FALSE))</f>
        <v/>
      </c>
      <c r="N318" s="9" t="s">
        <v>205</v>
      </c>
      <c r="O318" s="9" t="s">
        <v>137</v>
      </c>
      <c r="P318" s="9" t="s">
        <v>137</v>
      </c>
      <c r="Q318" s="10" t="str">
        <f t="shared" si="1"/>
        <v>Full Office Job</v>
      </c>
      <c r="R318" s="10">
        <v>6</v>
      </c>
      <c r="S318" s="9" t="s">
        <v>192</v>
      </c>
      <c r="T318" s="9" t="s">
        <v>137</v>
      </c>
      <c r="U318" s="9" t="str">
        <f>IF(S318&lt;&gt;"",S318,IF(T318&lt;&gt;"",VLOOKUP(T318,Metadata!$S$2:$T$228,2,FALSE),""))</f>
        <v>Back-End Developer</v>
      </c>
      <c r="V318" s="9" t="s">
        <v>261</v>
      </c>
      <c r="W318" s="9" t="s">
        <v>137</v>
      </c>
      <c r="X318" s="9" t="s">
        <v>163</v>
      </c>
      <c r="Y318" s="9" t="s">
        <v>137</v>
      </c>
      <c r="Z318" s="9" t="s">
        <v>193</v>
      </c>
      <c r="AA318" s="9" t="s">
        <v>137</v>
      </c>
      <c r="AB318" s="9" t="s">
        <v>137</v>
      </c>
      <c r="AC318" s="9"/>
      <c r="AD318" s="9" t="s">
        <v>148</v>
      </c>
      <c r="AE318" s="9"/>
      <c r="AF318" s="9" t="s">
        <v>243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 t="s">
        <v>257</v>
      </c>
      <c r="BP318" s="9"/>
      <c r="BQ318" s="9" t="s">
        <v>219</v>
      </c>
      <c r="BR318" s="9"/>
      <c r="BS318" s="9"/>
      <c r="BT318" s="9"/>
      <c r="BU318" s="9" t="s">
        <v>258</v>
      </c>
      <c r="BV318" s="9"/>
      <c r="BW318" s="9"/>
      <c r="BX318" s="9"/>
      <c r="BY318" s="9"/>
      <c r="BZ318" s="9"/>
      <c r="CA318" s="10"/>
      <c r="CB318" s="10" t="str">
        <f t="shared" si="5"/>
        <v/>
      </c>
      <c r="CC318" s="10"/>
      <c r="CD318" s="9" t="str">
        <f t="shared" si="2"/>
        <v/>
      </c>
      <c r="CE318" s="9" t="s">
        <v>232</v>
      </c>
      <c r="CF318" s="9" t="s">
        <v>225</v>
      </c>
      <c r="CG318" s="9">
        <f>IF(CF318="","",VLOOKUP(CF318,Metadata!$D$2:$H$20,2,FALSE))</f>
        <v>22500</v>
      </c>
      <c r="CH318" s="9">
        <f>IF(CF318="","",VLOOKUP(CF318,Metadata!$D$2:$H$20,4,FALSE))</f>
        <v>20000</v>
      </c>
      <c r="CI318" s="9">
        <f>IF(CF318="","",VLOOKUP(CF318,Metadata!$D$2:$H$20,5,FALSE))</f>
        <v>25000</v>
      </c>
      <c r="CJ318" s="9">
        <f t="shared" si="3"/>
        <v>22500</v>
      </c>
      <c r="CK318" s="9" t="s">
        <v>153</v>
      </c>
      <c r="CL318" s="10">
        <v>2</v>
      </c>
      <c r="CM318" s="10">
        <v>3</v>
      </c>
      <c r="CN318" s="10">
        <v>7</v>
      </c>
      <c r="CO318" s="10">
        <v>6</v>
      </c>
      <c r="CP318" s="10">
        <v>4</v>
      </c>
      <c r="CQ318" s="10">
        <v>6</v>
      </c>
      <c r="CR318" s="10">
        <v>6</v>
      </c>
      <c r="CS318" s="10">
        <v>6</v>
      </c>
      <c r="CT318" s="10">
        <v>4</v>
      </c>
      <c r="CU318" s="10">
        <v>7</v>
      </c>
      <c r="CV318" s="10">
        <v>5</v>
      </c>
      <c r="CW318" s="10">
        <v>3</v>
      </c>
      <c r="CX318" s="10">
        <v>6</v>
      </c>
      <c r="CY318" s="10">
        <v>5</v>
      </c>
      <c r="CZ318" s="10">
        <v>5</v>
      </c>
      <c r="DA318" s="10">
        <v>2</v>
      </c>
      <c r="DB318" s="10">
        <v>2</v>
      </c>
      <c r="DC318" s="10">
        <v>3</v>
      </c>
      <c r="DD318" s="10">
        <v>2</v>
      </c>
      <c r="DE318" s="10">
        <v>7</v>
      </c>
      <c r="DF318" s="10">
        <v>5</v>
      </c>
      <c r="DG318" s="10">
        <v>4</v>
      </c>
      <c r="DH318" s="10">
        <v>7</v>
      </c>
      <c r="DI318" s="10">
        <v>7</v>
      </c>
      <c r="DJ318" s="10">
        <v>4</v>
      </c>
      <c r="DK318" s="10">
        <v>4</v>
      </c>
      <c r="DL318" s="10">
        <v>5</v>
      </c>
      <c r="DM318" s="9" t="s">
        <v>154</v>
      </c>
      <c r="DN318" s="10">
        <v>1994</v>
      </c>
      <c r="DO318" s="9">
        <f t="shared" si="4"/>
        <v>27</v>
      </c>
      <c r="DP318" s="9" t="s">
        <v>155</v>
      </c>
      <c r="DQ318" s="9" t="s">
        <v>156</v>
      </c>
      <c r="DR318" s="9" t="s">
        <v>157</v>
      </c>
      <c r="DS318" s="9" t="s">
        <v>137</v>
      </c>
      <c r="DT318" s="9" t="s">
        <v>181</v>
      </c>
      <c r="DU318" s="9" t="s">
        <v>233</v>
      </c>
      <c r="DV318" s="9" t="str">
        <f>VLOOKUP(DU318,Metadata!$B$2:$C$7,2,FALSE)</f>
        <v>0 - 3 years</v>
      </c>
    </row>
    <row r="319" spans="1:126">
      <c r="A319" s="13">
        <v>318</v>
      </c>
      <c r="B319" s="9" t="s">
        <v>135</v>
      </c>
      <c r="C319" s="9" t="str">
        <f>VLOOKUP(B319,Metadata!$M$2:$N$6,2,FALSE)</f>
        <v>Permanent Employee</v>
      </c>
      <c r="D319" s="9" t="s">
        <v>159</v>
      </c>
      <c r="E319" s="9" t="s">
        <v>137</v>
      </c>
      <c r="F319" s="9" t="s">
        <v>138</v>
      </c>
      <c r="G319" s="9" t="s">
        <v>172</v>
      </c>
      <c r="H319" s="9" t="str">
        <f>IF(G319="","",VLOOKUP(G319,Metadata!$J$2:$K$22,2,FALSE))</f>
        <v>Porto Metropolitan Area</v>
      </c>
      <c r="I319" s="9" t="s">
        <v>138</v>
      </c>
      <c r="J319" s="9" t="str">
        <f>IF(I319="","",VLOOKUP(I319,Metadata!$P$2:$Q$43,2,FALSE))</f>
        <v>Europe</v>
      </c>
      <c r="K319" s="9" t="str">
        <f t="shared" si="0"/>
        <v>Portugal</v>
      </c>
      <c r="L319" s="9" t="s">
        <v>172</v>
      </c>
      <c r="M319" s="9" t="str">
        <f>IF(L319="","",VLOOKUP(L319,Metadata!$J$2:$K$22,2,FALSE))</f>
        <v>Porto Metropolitan Area</v>
      </c>
      <c r="N319" s="9" t="s">
        <v>205</v>
      </c>
      <c r="O319" s="9" t="s">
        <v>137</v>
      </c>
      <c r="P319" s="9" t="s">
        <v>137</v>
      </c>
      <c r="Q319" s="10" t="str">
        <f t="shared" si="1"/>
        <v>Full Office Job</v>
      </c>
      <c r="R319" s="10">
        <v>4</v>
      </c>
      <c r="S319" s="9" t="s">
        <v>161</v>
      </c>
      <c r="T319" s="9" t="s">
        <v>137</v>
      </c>
      <c r="U319" s="9" t="str">
        <f>IF(S319&lt;&gt;"",S319,IF(T319&lt;&gt;"",VLOOKUP(T319,Metadata!$S$2:$T$228,2,FALSE),""))</f>
        <v>Full-Stack Developer</v>
      </c>
      <c r="V319" s="9" t="s">
        <v>174</v>
      </c>
      <c r="W319" s="9" t="s">
        <v>137</v>
      </c>
      <c r="X319" s="9" t="s">
        <v>163</v>
      </c>
      <c r="Y319" s="9" t="s">
        <v>137</v>
      </c>
      <c r="Z319" s="9" t="s">
        <v>193</v>
      </c>
      <c r="AA319" s="9" t="s">
        <v>165</v>
      </c>
      <c r="AB319" s="9" t="s">
        <v>137</v>
      </c>
      <c r="AC319" s="9" t="s">
        <v>147</v>
      </c>
      <c r="AD319" s="9"/>
      <c r="AE319" s="9"/>
      <c r="AF319" s="9"/>
      <c r="AG319" s="9" t="s">
        <v>166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 t="s">
        <v>178</v>
      </c>
      <c r="BB319" s="9"/>
      <c r="BC319" s="9"/>
      <c r="BD319" s="9"/>
      <c r="BE319" s="9"/>
      <c r="BF319" s="9"/>
      <c r="BG319" s="9"/>
      <c r="BH319" s="9"/>
      <c r="BI319" s="9"/>
      <c r="BJ319" s="9" t="s">
        <v>167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10"/>
      <c r="CB319" s="10" t="str">
        <f t="shared" si="5"/>
        <v/>
      </c>
      <c r="CC319" s="10"/>
      <c r="CD319" s="9" t="str">
        <f t="shared" si="2"/>
        <v/>
      </c>
      <c r="CE319" s="9" t="s">
        <v>168</v>
      </c>
      <c r="CF319" s="9" t="s">
        <v>245</v>
      </c>
      <c r="CG319" s="9">
        <f>IF(CF319="","",VLOOKUP(CF319,Metadata!$D$2:$H$20,2,FALSE))</f>
        <v>42500</v>
      </c>
      <c r="CH319" s="9">
        <f>IF(CF319="","",VLOOKUP(CF319,Metadata!$D$2:$H$20,4,FALSE))</f>
        <v>40000</v>
      </c>
      <c r="CI319" s="9">
        <f>IF(CF319="","",VLOOKUP(CF319,Metadata!$D$2:$H$20,5,FALSE))</f>
        <v>45000</v>
      </c>
      <c r="CJ319" s="9">
        <f t="shared" si="3"/>
        <v>42500</v>
      </c>
      <c r="CK319" s="9" t="s">
        <v>189</v>
      </c>
      <c r="CL319" s="10">
        <v>4</v>
      </c>
      <c r="CM319" s="10">
        <v>3</v>
      </c>
      <c r="CN319" s="10">
        <v>7</v>
      </c>
      <c r="CO319" s="10">
        <v>7</v>
      </c>
      <c r="CP319" s="10">
        <v>5</v>
      </c>
      <c r="CQ319" s="10">
        <v>6</v>
      </c>
      <c r="CR319" s="10">
        <v>5</v>
      </c>
      <c r="CS319" s="10">
        <v>6</v>
      </c>
      <c r="CT319" s="10">
        <v>5</v>
      </c>
      <c r="CU319" s="10">
        <v>4</v>
      </c>
      <c r="CV319" s="10">
        <v>3</v>
      </c>
      <c r="CW319" s="10">
        <v>3</v>
      </c>
      <c r="CX319" s="10">
        <v>6</v>
      </c>
      <c r="CY319" s="10">
        <v>4</v>
      </c>
      <c r="CZ319" s="10">
        <v>5</v>
      </c>
      <c r="DA319" s="10">
        <v>4</v>
      </c>
      <c r="DB319" s="10">
        <v>6</v>
      </c>
      <c r="DC319" s="10">
        <v>6</v>
      </c>
      <c r="DD319" s="10">
        <v>4</v>
      </c>
      <c r="DE319" s="10">
        <v>6</v>
      </c>
      <c r="DF319" s="10">
        <v>3</v>
      </c>
      <c r="DG319" s="10">
        <v>7</v>
      </c>
      <c r="DH319" s="10">
        <v>7</v>
      </c>
      <c r="DI319" s="10">
        <v>7</v>
      </c>
      <c r="DJ319" s="10">
        <v>3</v>
      </c>
      <c r="DK319" s="10">
        <v>3</v>
      </c>
      <c r="DL319" s="10">
        <v>4</v>
      </c>
      <c r="DM319" s="9" t="s">
        <v>154</v>
      </c>
      <c r="DN319" s="10">
        <v>1991</v>
      </c>
      <c r="DO319" s="9">
        <f t="shared" si="4"/>
        <v>30</v>
      </c>
      <c r="DP319" s="9" t="s">
        <v>222</v>
      </c>
      <c r="DQ319" s="9" t="s">
        <v>202</v>
      </c>
      <c r="DR319" s="9" t="s">
        <v>157</v>
      </c>
      <c r="DS319" s="9" t="s">
        <v>137</v>
      </c>
      <c r="DT319" s="9" t="s">
        <v>181</v>
      </c>
      <c r="DU319" s="9" t="s">
        <v>223</v>
      </c>
      <c r="DV319" s="9" t="str">
        <f>VLOOKUP(DU319,Metadata!$B$2:$C$7,2,FALSE)</f>
        <v>3 - 6 years</v>
      </c>
    </row>
    <row r="320" spans="1:126">
      <c r="A320" s="13">
        <v>319</v>
      </c>
      <c r="B320" s="9" t="s">
        <v>135</v>
      </c>
      <c r="C320" s="9" t="str">
        <f>VLOOKUP(B320,Metadata!$M$2:$N$6,2,FALSE)</f>
        <v>Permanent Employee</v>
      </c>
      <c r="D320" s="9" t="s">
        <v>159</v>
      </c>
      <c r="E320" s="9" t="s">
        <v>137</v>
      </c>
      <c r="F320" s="9" t="s">
        <v>138</v>
      </c>
      <c r="G320" s="9" t="s">
        <v>283</v>
      </c>
      <c r="H320" s="9" t="str">
        <f>IF(G320="","",VLOOKUP(G320,Metadata!$J$2:$K$22,2,FALSE))</f>
        <v>Lisbon Metropolitan Area</v>
      </c>
      <c r="I320" s="9" t="s">
        <v>138</v>
      </c>
      <c r="J320" s="9" t="str">
        <f>IF(I320="","",VLOOKUP(I320,Metadata!$P$2:$Q$43,2,FALSE))</f>
        <v>Europe</v>
      </c>
      <c r="K320" s="9" t="str">
        <f t="shared" si="0"/>
        <v>Portugal</v>
      </c>
      <c r="L320" s="9" t="s">
        <v>140</v>
      </c>
      <c r="M320" s="9" t="str">
        <f>IF(L320="","",VLOOKUP(L320,Metadata!$J$2:$K$22,2,FALSE))</f>
        <v>Lisbon Metropolitan Area</v>
      </c>
      <c r="N320" s="9" t="s">
        <v>141</v>
      </c>
      <c r="O320" s="9" t="s">
        <v>137</v>
      </c>
      <c r="P320" s="9" t="s">
        <v>142</v>
      </c>
      <c r="Q320" s="10" t="str">
        <f t="shared" si="1"/>
        <v>Full Office Job</v>
      </c>
      <c r="R320" s="10">
        <v>6</v>
      </c>
      <c r="S320" s="9" t="s">
        <v>192</v>
      </c>
      <c r="T320" s="9" t="s">
        <v>137</v>
      </c>
      <c r="U320" s="9" t="str">
        <f>IF(S320&lt;&gt;"",S320,IF(T320&lt;&gt;"",VLOOKUP(T320,Metadata!$S$2:$T$228,2,FALSE),""))</f>
        <v>Back-End Developer</v>
      </c>
      <c r="V320" s="9" t="s">
        <v>137</v>
      </c>
      <c r="W320" s="9" t="s">
        <v>408</v>
      </c>
      <c r="X320" s="9" t="s">
        <v>145</v>
      </c>
      <c r="Y320" s="9" t="s">
        <v>137</v>
      </c>
      <c r="Z320" s="9" t="s">
        <v>146</v>
      </c>
      <c r="AA320" s="9" t="s">
        <v>137</v>
      </c>
      <c r="AB320" s="9" t="s">
        <v>253</v>
      </c>
      <c r="AC320" s="9" t="s">
        <v>147</v>
      </c>
      <c r="AD320" s="9" t="s">
        <v>148</v>
      </c>
      <c r="AE320" s="9"/>
      <c r="AF320" s="9"/>
      <c r="AG320" s="9"/>
      <c r="AH320" s="9" t="s">
        <v>176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 t="s">
        <v>409</v>
      </c>
      <c r="CA320" s="10"/>
      <c r="CB320" s="10" t="str">
        <f t="shared" si="5"/>
        <v/>
      </c>
      <c r="CC320" s="10"/>
      <c r="CD320" s="9" t="str">
        <f t="shared" si="2"/>
        <v/>
      </c>
      <c r="CE320" s="9" t="s">
        <v>151</v>
      </c>
      <c r="CF320" s="9" t="s">
        <v>245</v>
      </c>
      <c r="CG320" s="9">
        <f>IF(CF320="","",VLOOKUP(CF320,Metadata!$D$2:$H$20,2,FALSE))</f>
        <v>42500</v>
      </c>
      <c r="CH320" s="9">
        <f>IF(CF320="","",VLOOKUP(CF320,Metadata!$D$2:$H$20,4,FALSE))</f>
        <v>40000</v>
      </c>
      <c r="CI320" s="9">
        <f>IF(CF320="","",VLOOKUP(CF320,Metadata!$D$2:$H$20,5,FALSE))</f>
        <v>45000</v>
      </c>
      <c r="CJ320" s="9">
        <f t="shared" si="3"/>
        <v>42500</v>
      </c>
      <c r="CK320" s="9" t="s">
        <v>189</v>
      </c>
      <c r="CL320" s="10">
        <v>4</v>
      </c>
      <c r="CM320" s="10">
        <v>1</v>
      </c>
      <c r="CN320" s="10">
        <v>6</v>
      </c>
      <c r="CO320" s="10">
        <v>5</v>
      </c>
      <c r="CP320" s="10">
        <v>3</v>
      </c>
      <c r="CQ320" s="10">
        <v>5</v>
      </c>
      <c r="CR320" s="10">
        <v>7</v>
      </c>
      <c r="CS320" s="10">
        <v>7</v>
      </c>
      <c r="CT320" s="10">
        <v>6</v>
      </c>
      <c r="CU320" s="10">
        <v>4</v>
      </c>
      <c r="CV320" s="10">
        <v>3</v>
      </c>
      <c r="CW320" s="10">
        <v>4</v>
      </c>
      <c r="CX320" s="10">
        <v>5</v>
      </c>
      <c r="CY320" s="10">
        <v>3</v>
      </c>
      <c r="CZ320" s="10">
        <v>1</v>
      </c>
      <c r="DA320" s="10">
        <v>2</v>
      </c>
      <c r="DB320" s="10">
        <v>2</v>
      </c>
      <c r="DC320" s="10">
        <v>6</v>
      </c>
      <c r="DD320" s="10">
        <v>1</v>
      </c>
      <c r="DE320" s="10">
        <v>7</v>
      </c>
      <c r="DF320" s="10">
        <v>5</v>
      </c>
      <c r="DG320" s="10">
        <v>7</v>
      </c>
      <c r="DH320" s="10">
        <v>3</v>
      </c>
      <c r="DI320" s="10">
        <v>7</v>
      </c>
      <c r="DJ320" s="10">
        <v>6</v>
      </c>
      <c r="DK320" s="10">
        <v>4</v>
      </c>
      <c r="DL320" s="10">
        <v>7</v>
      </c>
      <c r="DM320" s="9" t="s">
        <v>154</v>
      </c>
      <c r="DN320" s="10">
        <v>1977</v>
      </c>
      <c r="DO320" s="9">
        <f t="shared" si="4"/>
        <v>44</v>
      </c>
      <c r="DP320" s="9" t="s">
        <v>155</v>
      </c>
      <c r="DQ320" s="9" t="s">
        <v>210</v>
      </c>
      <c r="DR320" s="9" t="s">
        <v>157</v>
      </c>
      <c r="DS320" s="9" t="s">
        <v>137</v>
      </c>
      <c r="DT320" s="9" t="s">
        <v>181</v>
      </c>
      <c r="DU320" s="9" t="s">
        <v>203</v>
      </c>
      <c r="DV320" s="9" t="str">
        <f>VLOOKUP(DU320,Metadata!$B$2:$C$7,2,FALSE)</f>
        <v>6+ years</v>
      </c>
    </row>
    <row r="321" spans="1:126">
      <c r="A321" s="13">
        <v>320</v>
      </c>
      <c r="B321" s="9" t="s">
        <v>135</v>
      </c>
      <c r="C321" s="9" t="str">
        <f>VLOOKUP(B321,Metadata!$M$2:$N$6,2,FALSE)</f>
        <v>Permanent Employee</v>
      </c>
      <c r="D321" s="9" t="s">
        <v>136</v>
      </c>
      <c r="E321" s="9" t="s">
        <v>137</v>
      </c>
      <c r="F321" s="9" t="s">
        <v>138</v>
      </c>
      <c r="G321" s="9" t="s">
        <v>140</v>
      </c>
      <c r="H321" s="9" t="str">
        <f>IF(G321="","",VLOOKUP(G321,Metadata!$J$2:$K$22,2,FALSE))</f>
        <v>Lisbon Metropolitan Area</v>
      </c>
      <c r="I321" s="9" t="s">
        <v>138</v>
      </c>
      <c r="J321" s="9" t="str">
        <f>IF(I321="","",VLOOKUP(I321,Metadata!$P$2:$Q$43,2,FALSE))</f>
        <v>Europe</v>
      </c>
      <c r="K321" s="9" t="str">
        <f t="shared" si="0"/>
        <v>Portugal</v>
      </c>
      <c r="L321" s="9" t="s">
        <v>310</v>
      </c>
      <c r="M321" s="9" t="str">
        <f>IF(L321="","",VLOOKUP(L321,Metadata!$J$2:$K$22,2,FALSE))</f>
        <v>Other</v>
      </c>
      <c r="N321" s="9" t="s">
        <v>141</v>
      </c>
      <c r="O321" s="9" t="s">
        <v>137</v>
      </c>
      <c r="P321" s="9" t="s">
        <v>142</v>
      </c>
      <c r="Q321" s="10" t="str">
        <f t="shared" si="1"/>
        <v>Full Office Job</v>
      </c>
      <c r="R321" s="10">
        <v>5</v>
      </c>
      <c r="S321" s="9" t="s">
        <v>192</v>
      </c>
      <c r="T321" s="9" t="s">
        <v>137</v>
      </c>
      <c r="U321" s="9" t="str">
        <f>IF(S321&lt;&gt;"",S321,IF(T321&lt;&gt;"",VLOOKUP(T321,Metadata!$S$2:$T$228,2,FALSE),""))</f>
        <v>Back-End Developer</v>
      </c>
      <c r="V321" s="9" t="s">
        <v>268</v>
      </c>
      <c r="W321" s="9" t="s">
        <v>137</v>
      </c>
      <c r="X321" s="9" t="s">
        <v>242</v>
      </c>
      <c r="Y321" s="9" t="s">
        <v>137</v>
      </c>
      <c r="Z321" s="9" t="s">
        <v>146</v>
      </c>
      <c r="AA321" s="9" t="s">
        <v>137</v>
      </c>
      <c r="AB321" s="9" t="s">
        <v>137</v>
      </c>
      <c r="AC321" s="9"/>
      <c r="AD321" s="9"/>
      <c r="AE321" s="9"/>
      <c r="AF321" s="9"/>
      <c r="AG321" s="9"/>
      <c r="AH321" s="9"/>
      <c r="AI321" s="9"/>
      <c r="AJ321" s="9"/>
      <c r="AK321" s="9" t="s">
        <v>302</v>
      </c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 t="s">
        <v>284</v>
      </c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 t="s">
        <v>219</v>
      </c>
      <c r="BR321" s="9"/>
      <c r="BS321" s="9"/>
      <c r="BT321" s="9"/>
      <c r="BU321" s="9"/>
      <c r="BV321" s="9"/>
      <c r="BW321" s="9"/>
      <c r="BX321" s="9"/>
      <c r="BY321" s="9"/>
      <c r="BZ321" s="9"/>
      <c r="CA321" s="10"/>
      <c r="CB321" s="10" t="str">
        <f t="shared" si="5"/>
        <v/>
      </c>
      <c r="CC321" s="10"/>
      <c r="CD321" s="9" t="str">
        <f t="shared" si="2"/>
        <v/>
      </c>
      <c r="CE321" s="9" t="s">
        <v>232</v>
      </c>
      <c r="CF321" s="9" t="s">
        <v>293</v>
      </c>
      <c r="CG321" s="9">
        <f>IF(CF321="","",VLOOKUP(CF321,Metadata!$D$2:$H$20,2,FALSE))</f>
        <v>52500</v>
      </c>
      <c r="CH321" s="9">
        <f>IF(CF321="","",VLOOKUP(CF321,Metadata!$D$2:$H$20,4,FALSE))</f>
        <v>50000</v>
      </c>
      <c r="CI321" s="9">
        <f>IF(CF321="","",VLOOKUP(CF321,Metadata!$D$2:$H$20,5,FALSE))</f>
        <v>55000</v>
      </c>
      <c r="CJ321" s="9">
        <f t="shared" si="3"/>
        <v>52500</v>
      </c>
      <c r="CK321" s="9" t="s">
        <v>189</v>
      </c>
      <c r="CL321" s="10">
        <v>3</v>
      </c>
      <c r="CM321" s="10">
        <v>5</v>
      </c>
      <c r="CN321" s="10">
        <v>7</v>
      </c>
      <c r="CO321" s="10">
        <v>7</v>
      </c>
      <c r="CP321" s="10">
        <v>1</v>
      </c>
      <c r="CQ321" s="10">
        <v>4</v>
      </c>
      <c r="CR321" s="10">
        <v>5</v>
      </c>
      <c r="CS321" s="10">
        <v>6</v>
      </c>
      <c r="CT321" s="10">
        <v>5</v>
      </c>
      <c r="CU321" s="10">
        <v>6</v>
      </c>
      <c r="CV321" s="10">
        <v>5</v>
      </c>
      <c r="CW321" s="10">
        <v>4</v>
      </c>
      <c r="CX321" s="10">
        <v>6</v>
      </c>
      <c r="CY321" s="10">
        <v>6</v>
      </c>
      <c r="CZ321" s="10">
        <v>4</v>
      </c>
      <c r="DA321" s="10">
        <v>2</v>
      </c>
      <c r="DB321" s="10">
        <v>5</v>
      </c>
      <c r="DC321" s="10">
        <v>6</v>
      </c>
      <c r="DD321" s="10">
        <v>2</v>
      </c>
      <c r="DE321" s="10">
        <v>2</v>
      </c>
      <c r="DF321" s="10">
        <v>2</v>
      </c>
      <c r="DG321" s="10">
        <v>7</v>
      </c>
      <c r="DH321" s="10">
        <v>1</v>
      </c>
      <c r="DI321" s="10">
        <v>4</v>
      </c>
      <c r="DJ321" s="10">
        <v>5</v>
      </c>
      <c r="DK321" s="10">
        <v>1</v>
      </c>
      <c r="DL321" s="10">
        <v>4</v>
      </c>
      <c r="DM321" s="9" t="s">
        <v>296</v>
      </c>
      <c r="DN321" s="10">
        <v>1987</v>
      </c>
      <c r="DO321" s="9">
        <f t="shared" si="4"/>
        <v>34</v>
      </c>
      <c r="DP321" s="9" t="s">
        <v>155</v>
      </c>
      <c r="DQ321" s="9" t="s">
        <v>210</v>
      </c>
      <c r="DR321" s="9" t="s">
        <v>170</v>
      </c>
      <c r="DS321" s="9" t="s">
        <v>137</v>
      </c>
      <c r="DT321" s="9" t="s">
        <v>181</v>
      </c>
      <c r="DU321" s="9" t="s">
        <v>158</v>
      </c>
      <c r="DV321" s="9" t="str">
        <f>VLOOKUP(DU321,Metadata!$B$2:$C$7,2,FALSE)</f>
        <v>6+ years</v>
      </c>
    </row>
    <row r="322" spans="1:126">
      <c r="A322" s="13">
        <v>321</v>
      </c>
      <c r="B322" s="9" t="s">
        <v>135</v>
      </c>
      <c r="C322" s="9" t="str">
        <f>VLOOKUP(B322,Metadata!$M$2:$N$6,2,FALSE)</f>
        <v>Permanent Employee</v>
      </c>
      <c r="D322" s="9" t="s">
        <v>136</v>
      </c>
      <c r="E322" s="9" t="s">
        <v>137</v>
      </c>
      <c r="F322" s="9" t="s">
        <v>138</v>
      </c>
      <c r="G322" s="9" t="s">
        <v>172</v>
      </c>
      <c r="H322" s="9" t="str">
        <f>IF(G322="","",VLOOKUP(G322,Metadata!$J$2:$K$22,2,FALSE))</f>
        <v>Porto Metropolitan Area</v>
      </c>
      <c r="I322" s="9" t="s">
        <v>228</v>
      </c>
      <c r="J322" s="9" t="str">
        <f>IF(I322="","",VLOOKUP(I322,Metadata!$P$2:$Q$43,2,FALSE))</f>
        <v>Europe</v>
      </c>
      <c r="K322" s="9" t="str">
        <f t="shared" si="0"/>
        <v>International</v>
      </c>
      <c r="L322" s="9" t="s">
        <v>137</v>
      </c>
      <c r="M322" s="9" t="str">
        <f>IF(L322="","",VLOOKUP(L322,Metadata!$J$2:$K$22,2,FALSE))</f>
        <v/>
      </c>
      <c r="N322" s="9" t="s">
        <v>141</v>
      </c>
      <c r="O322" s="9" t="s">
        <v>137</v>
      </c>
      <c r="P322" s="9" t="s">
        <v>191</v>
      </c>
      <c r="Q322" s="10" t="str">
        <f t="shared" si="1"/>
        <v>Remote Job (full or flexible)</v>
      </c>
      <c r="R322" s="10">
        <v>7</v>
      </c>
      <c r="S322" s="9" t="s">
        <v>161</v>
      </c>
      <c r="T322" s="9" t="s">
        <v>137</v>
      </c>
      <c r="U322" s="9" t="str">
        <f>IF(S322&lt;&gt;"",S322,IF(T322&lt;&gt;"",VLOOKUP(T322,Metadata!$S$2:$T$228,2,FALSE),""))</f>
        <v>Full-Stack Developer</v>
      </c>
      <c r="V322" s="9" t="s">
        <v>304</v>
      </c>
      <c r="W322" s="9" t="s">
        <v>137</v>
      </c>
      <c r="X322" s="9" t="s">
        <v>175</v>
      </c>
      <c r="Y322" s="9" t="s">
        <v>137</v>
      </c>
      <c r="Z322" s="9" t="s">
        <v>164</v>
      </c>
      <c r="AA322" s="9" t="s">
        <v>165</v>
      </c>
      <c r="AB322" s="9" t="s">
        <v>137</v>
      </c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 t="s">
        <v>178</v>
      </c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 t="s">
        <v>186</v>
      </c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10"/>
      <c r="CB322" s="10" t="str">
        <f t="shared" si="5"/>
        <v/>
      </c>
      <c r="CC322" s="10"/>
      <c r="CD322" s="9" t="str">
        <f t="shared" si="2"/>
        <v/>
      </c>
      <c r="CE322" s="9" t="s">
        <v>232</v>
      </c>
      <c r="CF322" s="9" t="s">
        <v>152</v>
      </c>
      <c r="CG322" s="9">
        <f>IF(CF322="","",VLOOKUP(CF322,Metadata!$D$2:$H$20,2,FALSE))</f>
        <v>32500</v>
      </c>
      <c r="CH322" s="9">
        <f>IF(CF322="","",VLOOKUP(CF322,Metadata!$D$2:$H$20,4,FALSE))</f>
        <v>30000</v>
      </c>
      <c r="CI322" s="9">
        <f>IF(CF322="","",VLOOKUP(CF322,Metadata!$D$2:$H$20,5,FALSE))</f>
        <v>35000</v>
      </c>
      <c r="CJ322" s="9">
        <f t="shared" si="3"/>
        <v>32500</v>
      </c>
      <c r="CK322" s="9" t="s">
        <v>153</v>
      </c>
      <c r="CL322" s="10">
        <v>6</v>
      </c>
      <c r="CM322" s="10">
        <v>1</v>
      </c>
      <c r="CN322" s="10">
        <v>7</v>
      </c>
      <c r="CO322" s="10">
        <v>5</v>
      </c>
      <c r="CP322" s="10">
        <v>3</v>
      </c>
      <c r="CQ322" s="10">
        <v>3</v>
      </c>
      <c r="CR322" s="10">
        <v>7</v>
      </c>
      <c r="CS322" s="10">
        <v>7</v>
      </c>
      <c r="CT322" s="10">
        <v>7</v>
      </c>
      <c r="CU322" s="10">
        <v>5</v>
      </c>
      <c r="CV322" s="10">
        <v>5</v>
      </c>
      <c r="CW322" s="10">
        <v>5</v>
      </c>
      <c r="CX322" s="10">
        <v>6</v>
      </c>
      <c r="CY322" s="10">
        <v>6</v>
      </c>
      <c r="CZ322" s="10">
        <v>2</v>
      </c>
      <c r="DA322" s="10">
        <v>1</v>
      </c>
      <c r="DB322" s="10">
        <v>1</v>
      </c>
      <c r="DC322" s="10">
        <v>4</v>
      </c>
      <c r="DD322" s="10">
        <v>4</v>
      </c>
      <c r="DE322" s="10">
        <v>6</v>
      </c>
      <c r="DF322" s="10">
        <v>5</v>
      </c>
      <c r="DG322" s="10">
        <v>6</v>
      </c>
      <c r="DH322" s="10">
        <v>5</v>
      </c>
      <c r="DI322" s="10">
        <v>6</v>
      </c>
      <c r="DJ322" s="10">
        <v>6</v>
      </c>
      <c r="DK322" s="10">
        <v>5</v>
      </c>
      <c r="DL322" s="10">
        <v>6</v>
      </c>
      <c r="DM322" s="9" t="s">
        <v>296</v>
      </c>
      <c r="DN322" s="10">
        <v>1987</v>
      </c>
      <c r="DO322" s="9">
        <f t="shared" si="4"/>
        <v>34</v>
      </c>
      <c r="DP322" s="9" t="s">
        <v>155</v>
      </c>
      <c r="DQ322" s="9" t="s">
        <v>156</v>
      </c>
      <c r="DR322" s="9" t="s">
        <v>157</v>
      </c>
      <c r="DS322" s="9" t="s">
        <v>137</v>
      </c>
      <c r="DT322" s="9" t="s">
        <v>181</v>
      </c>
      <c r="DU322" s="9" t="s">
        <v>158</v>
      </c>
      <c r="DV322" s="9" t="str">
        <f>VLOOKUP(DU322,Metadata!$B$2:$C$7,2,FALSE)</f>
        <v>6+ years</v>
      </c>
    </row>
    <row r="323" spans="1:126">
      <c r="A323" s="13">
        <v>322</v>
      </c>
      <c r="B323" s="9" t="s">
        <v>135</v>
      </c>
      <c r="C323" s="9" t="str">
        <f>VLOOKUP(B323,Metadata!$M$2:$N$6,2,FALSE)</f>
        <v>Permanent Employee</v>
      </c>
      <c r="D323" s="9" t="s">
        <v>159</v>
      </c>
      <c r="E323" s="9" t="s">
        <v>137</v>
      </c>
      <c r="F323" s="9" t="s">
        <v>138</v>
      </c>
      <c r="G323" s="9" t="s">
        <v>213</v>
      </c>
      <c r="H323" s="9" t="str">
        <f>IF(G323="","",VLOOKUP(G323,Metadata!$J$2:$K$22,2,FALSE))</f>
        <v>Centre</v>
      </c>
      <c r="I323" s="9" t="s">
        <v>138</v>
      </c>
      <c r="J323" s="9" t="str">
        <f>IF(I323="","",VLOOKUP(I323,Metadata!$P$2:$Q$43,2,FALSE))</f>
        <v>Europe</v>
      </c>
      <c r="K323" s="9" t="str">
        <f t="shared" si="0"/>
        <v>Portugal</v>
      </c>
      <c r="L323" s="9" t="s">
        <v>172</v>
      </c>
      <c r="M323" s="9" t="str">
        <f>IF(L323="","",VLOOKUP(L323,Metadata!$J$2:$K$22,2,FALSE))</f>
        <v>Porto Metropolitan Area</v>
      </c>
      <c r="N323" s="9" t="s">
        <v>141</v>
      </c>
      <c r="O323" s="9" t="s">
        <v>137</v>
      </c>
      <c r="P323" s="9" t="s">
        <v>142</v>
      </c>
      <c r="Q323" s="10" t="str">
        <f t="shared" si="1"/>
        <v>Full Office Job</v>
      </c>
      <c r="R323" s="10">
        <v>6</v>
      </c>
      <c r="S323" s="9" t="s">
        <v>192</v>
      </c>
      <c r="T323" s="9" t="s">
        <v>137</v>
      </c>
      <c r="U323" s="9" t="str">
        <f>IF(S323&lt;&gt;"",S323,IF(T323&lt;&gt;"",VLOOKUP(T323,Metadata!$S$2:$T$228,2,FALSE),""))</f>
        <v>Back-End Developer</v>
      </c>
      <c r="V323" s="9" t="s">
        <v>276</v>
      </c>
      <c r="W323" s="9" t="s">
        <v>137</v>
      </c>
      <c r="X323" s="9" t="s">
        <v>163</v>
      </c>
      <c r="Y323" s="9" t="s">
        <v>137</v>
      </c>
      <c r="Z323" s="9" t="s">
        <v>184</v>
      </c>
      <c r="AA323" s="9" t="s">
        <v>165</v>
      </c>
      <c r="AB323" s="9" t="s">
        <v>253</v>
      </c>
      <c r="AC323" s="9" t="s">
        <v>147</v>
      </c>
      <c r="AD323" s="9"/>
      <c r="AE323" s="9" t="s">
        <v>194</v>
      </c>
      <c r="AF323" s="9"/>
      <c r="AG323" s="9"/>
      <c r="AH323" s="9"/>
      <c r="AI323" s="9"/>
      <c r="AJ323" s="9" t="s">
        <v>185</v>
      </c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 t="s">
        <v>178</v>
      </c>
      <c r="BB323" s="9"/>
      <c r="BC323" s="9"/>
      <c r="BD323" s="9"/>
      <c r="BE323" s="9"/>
      <c r="BF323" s="9"/>
      <c r="BG323" s="9"/>
      <c r="BH323" s="9"/>
      <c r="BI323" s="9"/>
      <c r="BJ323" s="9"/>
      <c r="BK323" s="9" t="s">
        <v>198</v>
      </c>
      <c r="BL323" s="9" t="s">
        <v>199</v>
      </c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10"/>
      <c r="CB323" s="10" t="str">
        <f t="shared" si="5"/>
        <v/>
      </c>
      <c r="CC323" s="10"/>
      <c r="CD323" s="9" t="str">
        <f t="shared" si="2"/>
        <v/>
      </c>
      <c r="CE323" s="9" t="s">
        <v>168</v>
      </c>
      <c r="CF323" s="9" t="s">
        <v>152</v>
      </c>
      <c r="CG323" s="9">
        <f>IF(CF323="","",VLOOKUP(CF323,Metadata!$D$2:$H$20,2,FALSE))</f>
        <v>32500</v>
      </c>
      <c r="CH323" s="9">
        <f>IF(CF323="","",VLOOKUP(CF323,Metadata!$D$2:$H$20,4,FALSE))</f>
        <v>30000</v>
      </c>
      <c r="CI323" s="9">
        <f>IF(CF323="","",VLOOKUP(CF323,Metadata!$D$2:$H$20,5,FALSE))</f>
        <v>35000</v>
      </c>
      <c r="CJ323" s="9">
        <f t="shared" si="3"/>
        <v>32500</v>
      </c>
      <c r="CK323" s="9" t="s">
        <v>153</v>
      </c>
      <c r="CL323" s="10">
        <v>3</v>
      </c>
      <c r="CM323" s="10">
        <v>5</v>
      </c>
      <c r="CN323" s="10">
        <v>7</v>
      </c>
      <c r="CO323" s="10">
        <v>7</v>
      </c>
      <c r="CP323" s="10">
        <v>5</v>
      </c>
      <c r="CQ323" s="10">
        <v>6</v>
      </c>
      <c r="CR323" s="10">
        <v>6</v>
      </c>
      <c r="CS323" s="10">
        <v>6</v>
      </c>
      <c r="CT323" s="10">
        <v>5</v>
      </c>
      <c r="CU323" s="10">
        <v>6</v>
      </c>
      <c r="CV323" s="10">
        <v>5</v>
      </c>
      <c r="CW323" s="10">
        <v>4</v>
      </c>
      <c r="CX323" s="10">
        <v>5</v>
      </c>
      <c r="CY323" s="10">
        <v>5</v>
      </c>
      <c r="CZ323" s="10">
        <v>5</v>
      </c>
      <c r="DA323" s="10">
        <v>4</v>
      </c>
      <c r="DB323" s="10">
        <v>6</v>
      </c>
      <c r="DC323" s="10">
        <v>6</v>
      </c>
      <c r="DD323" s="10">
        <v>4</v>
      </c>
      <c r="DE323" s="10">
        <v>6</v>
      </c>
      <c r="DF323" s="10">
        <v>6</v>
      </c>
      <c r="DG323" s="10">
        <v>5</v>
      </c>
      <c r="DH323" s="10">
        <v>4</v>
      </c>
      <c r="DI323" s="10">
        <v>5</v>
      </c>
      <c r="DJ323" s="10">
        <v>4</v>
      </c>
      <c r="DK323" s="10">
        <v>4</v>
      </c>
      <c r="DL323" s="10">
        <v>5</v>
      </c>
      <c r="DM323" s="9" t="s">
        <v>154</v>
      </c>
      <c r="DN323" s="10">
        <v>1977</v>
      </c>
      <c r="DO323" s="9">
        <f t="shared" si="4"/>
        <v>44</v>
      </c>
      <c r="DP323" s="9" t="s">
        <v>155</v>
      </c>
      <c r="DQ323" s="9" t="s">
        <v>156</v>
      </c>
      <c r="DR323" s="9" t="s">
        <v>157</v>
      </c>
      <c r="DS323" s="9" t="s">
        <v>137</v>
      </c>
      <c r="DT323" s="9" t="s">
        <v>181</v>
      </c>
      <c r="DU323" s="9" t="s">
        <v>158</v>
      </c>
      <c r="DV323" s="9" t="str">
        <f>VLOOKUP(DU323,Metadata!$B$2:$C$7,2,FALSE)</f>
        <v>6+ years</v>
      </c>
    </row>
    <row r="324" spans="1:126">
      <c r="A324" s="13">
        <v>323</v>
      </c>
      <c r="B324" s="9" t="s">
        <v>135</v>
      </c>
      <c r="C324" s="9" t="str">
        <f>VLOOKUP(B324,Metadata!$M$2:$N$6,2,FALSE)</f>
        <v>Permanent Employee</v>
      </c>
      <c r="D324" s="9" t="s">
        <v>159</v>
      </c>
      <c r="E324" s="9" t="s">
        <v>137</v>
      </c>
      <c r="F324" s="9" t="s">
        <v>138</v>
      </c>
      <c r="G324" s="9" t="s">
        <v>140</v>
      </c>
      <c r="H324" s="9" t="str">
        <f>IF(G324="","",VLOOKUP(G324,Metadata!$J$2:$K$22,2,FALSE))</f>
        <v>Lisbon Metropolitan Area</v>
      </c>
      <c r="I324" s="9" t="s">
        <v>292</v>
      </c>
      <c r="J324" s="9" t="str">
        <f>IF(I324="","",VLOOKUP(I324,Metadata!$P$2:$Q$43,2,FALSE))</f>
        <v>North America</v>
      </c>
      <c r="K324" s="9" t="str">
        <f t="shared" si="0"/>
        <v>International</v>
      </c>
      <c r="L324" s="9" t="s">
        <v>137</v>
      </c>
      <c r="M324" s="9" t="str">
        <f>IF(L324="","",VLOOKUP(L324,Metadata!$J$2:$K$22,2,FALSE))</f>
        <v/>
      </c>
      <c r="N324" s="9" t="s">
        <v>141</v>
      </c>
      <c r="O324" s="9" t="s">
        <v>137</v>
      </c>
      <c r="P324" s="9" t="s">
        <v>142</v>
      </c>
      <c r="Q324" s="10" t="str">
        <f t="shared" si="1"/>
        <v>Full Office Job</v>
      </c>
      <c r="R324" s="10">
        <v>6</v>
      </c>
      <c r="S324" s="9" t="s">
        <v>143</v>
      </c>
      <c r="T324" s="9" t="s">
        <v>137</v>
      </c>
      <c r="U324" s="9" t="str">
        <f>IF(S324&lt;&gt;"",S324,IF(T324&lt;&gt;"",VLOOKUP(T324,Metadata!$S$2:$T$228,2,FALSE),""))</f>
        <v>Technical Team Leader</v>
      </c>
      <c r="V324" s="9" t="s">
        <v>162</v>
      </c>
      <c r="W324" s="9" t="s">
        <v>137</v>
      </c>
      <c r="X324" s="9" t="s">
        <v>145</v>
      </c>
      <c r="Y324" s="9" t="s">
        <v>137</v>
      </c>
      <c r="Z324" s="9" t="s">
        <v>218</v>
      </c>
      <c r="AA324" s="9" t="s">
        <v>137</v>
      </c>
      <c r="AB324" s="9" t="s">
        <v>137</v>
      </c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 t="s">
        <v>410</v>
      </c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 t="s">
        <v>321</v>
      </c>
      <c r="CA324" s="10"/>
      <c r="CB324" s="10" t="str">
        <f t="shared" si="5"/>
        <v/>
      </c>
      <c r="CC324" s="10"/>
      <c r="CD324" s="9" t="str">
        <f t="shared" si="2"/>
        <v/>
      </c>
      <c r="CE324" s="9" t="s">
        <v>168</v>
      </c>
      <c r="CF324" s="9" t="s">
        <v>152</v>
      </c>
      <c r="CG324" s="9">
        <f>IF(CF324="","",VLOOKUP(CF324,Metadata!$D$2:$H$20,2,FALSE))</f>
        <v>32500</v>
      </c>
      <c r="CH324" s="9">
        <f>IF(CF324="","",VLOOKUP(CF324,Metadata!$D$2:$H$20,4,FALSE))</f>
        <v>30000</v>
      </c>
      <c r="CI324" s="9">
        <f>IF(CF324="","",VLOOKUP(CF324,Metadata!$D$2:$H$20,5,FALSE))</f>
        <v>35000</v>
      </c>
      <c r="CJ324" s="9">
        <f t="shared" si="3"/>
        <v>32500</v>
      </c>
      <c r="CK324" s="9" t="s">
        <v>189</v>
      </c>
      <c r="CL324" s="10">
        <v>5</v>
      </c>
      <c r="CM324" s="10">
        <v>3</v>
      </c>
      <c r="CN324" s="10">
        <v>6</v>
      </c>
      <c r="CO324" s="10">
        <v>6</v>
      </c>
      <c r="CP324" s="10">
        <v>5</v>
      </c>
      <c r="CQ324" s="10">
        <v>5</v>
      </c>
      <c r="CR324" s="10">
        <v>5</v>
      </c>
      <c r="CS324" s="10">
        <v>6</v>
      </c>
      <c r="CT324" s="10">
        <v>5</v>
      </c>
      <c r="CU324" s="10">
        <v>6</v>
      </c>
      <c r="CV324" s="10">
        <v>4</v>
      </c>
      <c r="CW324" s="10">
        <v>4</v>
      </c>
      <c r="CX324" s="10">
        <v>5</v>
      </c>
      <c r="CY324" s="10">
        <v>5</v>
      </c>
      <c r="CZ324" s="10">
        <v>6</v>
      </c>
      <c r="DA324" s="10">
        <v>4</v>
      </c>
      <c r="DB324" s="10">
        <v>4</v>
      </c>
      <c r="DC324" s="10">
        <v>6</v>
      </c>
      <c r="DD324" s="10">
        <v>4</v>
      </c>
      <c r="DE324" s="10">
        <v>6</v>
      </c>
      <c r="DF324" s="10">
        <v>5</v>
      </c>
      <c r="DG324" s="10">
        <v>6</v>
      </c>
      <c r="DH324" s="10">
        <v>5</v>
      </c>
      <c r="DI324" s="10">
        <v>5</v>
      </c>
      <c r="DJ324" s="10">
        <v>5</v>
      </c>
      <c r="DK324" s="10">
        <v>4</v>
      </c>
      <c r="DL324" s="10">
        <v>4</v>
      </c>
      <c r="DM324" s="9" t="s">
        <v>154</v>
      </c>
      <c r="DN324" s="10">
        <v>1993</v>
      </c>
      <c r="DO324" s="9">
        <f t="shared" si="4"/>
        <v>28</v>
      </c>
      <c r="DP324" s="9" t="s">
        <v>155</v>
      </c>
      <c r="DQ324" s="9" t="s">
        <v>156</v>
      </c>
      <c r="DR324" s="9" t="s">
        <v>157</v>
      </c>
      <c r="DS324" s="9" t="s">
        <v>137</v>
      </c>
      <c r="DT324" s="9" t="s">
        <v>181</v>
      </c>
      <c r="DU324" s="9" t="s">
        <v>223</v>
      </c>
      <c r="DV324" s="9" t="str">
        <f>VLOOKUP(DU324,Metadata!$B$2:$C$7,2,FALSE)</f>
        <v>3 - 6 years</v>
      </c>
    </row>
    <row r="325" spans="1:126">
      <c r="A325" s="13">
        <v>324</v>
      </c>
      <c r="B325" s="9" t="s">
        <v>135</v>
      </c>
      <c r="C325" s="9" t="str">
        <f>VLOOKUP(B325,Metadata!$M$2:$N$6,2,FALSE)</f>
        <v>Permanent Employee</v>
      </c>
      <c r="D325" s="9" t="s">
        <v>159</v>
      </c>
      <c r="E325" s="9" t="s">
        <v>137</v>
      </c>
      <c r="F325" s="9" t="s">
        <v>138</v>
      </c>
      <c r="G325" s="9" t="s">
        <v>140</v>
      </c>
      <c r="H325" s="9" t="str">
        <f>IF(G325="","",VLOOKUP(G325,Metadata!$J$2:$K$22,2,FALSE))</f>
        <v>Lisbon Metropolitan Area</v>
      </c>
      <c r="I325" s="9" t="s">
        <v>138</v>
      </c>
      <c r="J325" s="9" t="str">
        <f>IF(I325="","",VLOOKUP(I325,Metadata!$P$2:$Q$43,2,FALSE))</f>
        <v>Europe</v>
      </c>
      <c r="K325" s="9" t="str">
        <f t="shared" si="0"/>
        <v>Portugal</v>
      </c>
      <c r="L325" s="9" t="s">
        <v>140</v>
      </c>
      <c r="M325" s="9" t="str">
        <f>IF(L325="","",VLOOKUP(L325,Metadata!$J$2:$K$22,2,FALSE))</f>
        <v>Lisbon Metropolitan Area</v>
      </c>
      <c r="N325" s="9" t="s">
        <v>141</v>
      </c>
      <c r="O325" s="9" t="s">
        <v>137</v>
      </c>
      <c r="P325" s="9" t="s">
        <v>142</v>
      </c>
      <c r="Q325" s="10" t="str">
        <f t="shared" si="1"/>
        <v>Full Office Job</v>
      </c>
      <c r="R325" s="10">
        <v>7</v>
      </c>
      <c r="S325" s="9" t="s">
        <v>216</v>
      </c>
      <c r="T325" s="9" t="s">
        <v>137</v>
      </c>
      <c r="U325" s="9" t="str">
        <f>IF(S325&lt;&gt;"",S325,IF(T325&lt;&gt;"",VLOOKUP(T325,Metadata!$S$2:$T$228,2,FALSE),""))</f>
        <v>Front-End Developer</v>
      </c>
      <c r="V325" s="9" t="s">
        <v>323</v>
      </c>
      <c r="W325" s="9" t="s">
        <v>137</v>
      </c>
      <c r="X325" s="9" t="s">
        <v>145</v>
      </c>
      <c r="Y325" s="9" t="s">
        <v>137</v>
      </c>
      <c r="Z325" s="9" t="s">
        <v>184</v>
      </c>
      <c r="AA325" s="9" t="s">
        <v>165</v>
      </c>
      <c r="AB325" s="9" t="s">
        <v>253</v>
      </c>
      <c r="AC325" s="9"/>
      <c r="AD325" s="9"/>
      <c r="AE325" s="9"/>
      <c r="AF325" s="9"/>
      <c r="AG325" s="9"/>
      <c r="AH325" s="9"/>
      <c r="AI325" s="9"/>
      <c r="AJ325" s="9" t="s">
        <v>185</v>
      </c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 t="s">
        <v>178</v>
      </c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 t="s">
        <v>186</v>
      </c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10"/>
      <c r="CB325" s="10" t="str">
        <f t="shared" si="5"/>
        <v/>
      </c>
      <c r="CC325" s="10"/>
      <c r="CD325" s="9" t="str">
        <f t="shared" si="2"/>
        <v/>
      </c>
      <c r="CE325" s="9" t="s">
        <v>232</v>
      </c>
      <c r="CF325" s="9" t="s">
        <v>245</v>
      </c>
      <c r="CG325" s="9">
        <f>IF(CF325="","",VLOOKUP(CF325,Metadata!$D$2:$H$20,2,FALSE))</f>
        <v>42500</v>
      </c>
      <c r="CH325" s="9">
        <f>IF(CF325="","",VLOOKUP(CF325,Metadata!$D$2:$H$20,4,FALSE))</f>
        <v>40000</v>
      </c>
      <c r="CI325" s="9">
        <f>IF(CF325="","",VLOOKUP(CF325,Metadata!$D$2:$H$20,5,FALSE))</f>
        <v>45000</v>
      </c>
      <c r="CJ325" s="9">
        <f t="shared" si="3"/>
        <v>42500</v>
      </c>
      <c r="CK325" s="9" t="s">
        <v>221</v>
      </c>
      <c r="CL325" s="10">
        <v>7</v>
      </c>
      <c r="CM325" s="10">
        <v>1</v>
      </c>
      <c r="CN325" s="10">
        <v>7</v>
      </c>
      <c r="CO325" s="10">
        <v>7</v>
      </c>
      <c r="CP325" s="10">
        <v>4</v>
      </c>
      <c r="CQ325" s="10">
        <v>7</v>
      </c>
      <c r="CR325" s="10">
        <v>7</v>
      </c>
      <c r="CS325" s="10">
        <v>5</v>
      </c>
      <c r="CT325" s="10">
        <v>7</v>
      </c>
      <c r="CU325" s="10">
        <v>5</v>
      </c>
      <c r="CV325" s="10">
        <v>7</v>
      </c>
      <c r="CW325" s="10">
        <v>5</v>
      </c>
      <c r="CX325" s="10">
        <v>6</v>
      </c>
      <c r="CY325" s="10">
        <v>7</v>
      </c>
      <c r="CZ325" s="10">
        <v>5</v>
      </c>
      <c r="DA325" s="10">
        <v>2</v>
      </c>
      <c r="DB325" s="10">
        <v>5</v>
      </c>
      <c r="DC325" s="10">
        <v>7</v>
      </c>
      <c r="DD325" s="10">
        <v>7</v>
      </c>
      <c r="DE325" s="10">
        <v>7</v>
      </c>
      <c r="DF325" s="10">
        <v>5</v>
      </c>
      <c r="DG325" s="10">
        <v>1</v>
      </c>
      <c r="DH325" s="10">
        <v>5</v>
      </c>
      <c r="DI325" s="10">
        <v>7</v>
      </c>
      <c r="DJ325" s="10">
        <v>3</v>
      </c>
      <c r="DK325" s="10">
        <v>5</v>
      </c>
      <c r="DL325" s="10">
        <v>5</v>
      </c>
      <c r="DM325" s="9" t="s">
        <v>154</v>
      </c>
      <c r="DN325" s="10">
        <v>1989</v>
      </c>
      <c r="DO325" s="9">
        <f t="shared" si="4"/>
        <v>32</v>
      </c>
      <c r="DP325" s="9" t="s">
        <v>155</v>
      </c>
      <c r="DQ325" s="9" t="s">
        <v>202</v>
      </c>
      <c r="DR325" s="9" t="s">
        <v>157</v>
      </c>
      <c r="DS325" s="9" t="s">
        <v>137</v>
      </c>
      <c r="DT325" s="9" t="s">
        <v>181</v>
      </c>
      <c r="DU325" s="9" t="s">
        <v>203</v>
      </c>
      <c r="DV325" s="9" t="str">
        <f>VLOOKUP(DU325,Metadata!$B$2:$C$7,2,FALSE)</f>
        <v>6+ years</v>
      </c>
    </row>
    <row r="326" spans="1:126">
      <c r="A326" s="13">
        <v>325</v>
      </c>
      <c r="B326" s="9" t="s">
        <v>135</v>
      </c>
      <c r="C326" s="9" t="str">
        <f>VLOOKUP(B326,Metadata!$M$2:$N$6,2,FALSE)</f>
        <v>Permanent Employee</v>
      </c>
      <c r="D326" s="9" t="s">
        <v>159</v>
      </c>
      <c r="E326" s="9" t="s">
        <v>137</v>
      </c>
      <c r="F326" s="9" t="s">
        <v>138</v>
      </c>
      <c r="G326" s="9" t="s">
        <v>182</v>
      </c>
      <c r="H326" s="9" t="str">
        <f>IF(G326="","",VLOOKUP(G326,Metadata!$J$2:$K$22,2,FALSE))</f>
        <v>Azores and Madeira</v>
      </c>
      <c r="I326" s="9" t="s">
        <v>138</v>
      </c>
      <c r="J326" s="9" t="str">
        <f>IF(I326="","",VLOOKUP(I326,Metadata!$P$2:$Q$43,2,FALSE))</f>
        <v>Europe</v>
      </c>
      <c r="K326" s="9" t="str">
        <f t="shared" si="0"/>
        <v>Portugal</v>
      </c>
      <c r="L326" s="9" t="s">
        <v>140</v>
      </c>
      <c r="M326" s="9" t="str">
        <f>IF(L326="","",VLOOKUP(L326,Metadata!$J$2:$K$22,2,FALSE))</f>
        <v>Lisbon Metropolitan Area</v>
      </c>
      <c r="N326" s="9" t="s">
        <v>141</v>
      </c>
      <c r="O326" s="9" t="s">
        <v>137</v>
      </c>
      <c r="P326" s="9" t="s">
        <v>191</v>
      </c>
      <c r="Q326" s="10" t="str">
        <f t="shared" si="1"/>
        <v>Remote Job (full or flexible)</v>
      </c>
      <c r="R326" s="10">
        <v>7</v>
      </c>
      <c r="S326" s="9" t="s">
        <v>398</v>
      </c>
      <c r="T326" s="9" t="s">
        <v>137</v>
      </c>
      <c r="U326" s="9" t="str">
        <f>IF(S326&lt;&gt;"",S326,IF(T326&lt;&gt;"",VLOOKUP(T326,Metadata!$S$2:$T$228,2,FALSE),""))</f>
        <v>SysAdmin Engineer</v>
      </c>
      <c r="V326" s="9" t="s">
        <v>279</v>
      </c>
      <c r="W326" s="9" t="s">
        <v>137</v>
      </c>
      <c r="X326" s="9" t="s">
        <v>145</v>
      </c>
      <c r="Y326" s="9" t="s">
        <v>137</v>
      </c>
      <c r="Z326" s="9" t="s">
        <v>146</v>
      </c>
      <c r="AA326" s="9" t="s">
        <v>137</v>
      </c>
      <c r="AB326" s="9" t="s">
        <v>253</v>
      </c>
      <c r="AC326" s="9" t="s">
        <v>147</v>
      </c>
      <c r="AD326" s="9"/>
      <c r="AE326" s="9" t="s">
        <v>194</v>
      </c>
      <c r="AF326" s="9" t="s">
        <v>243</v>
      </c>
      <c r="AG326" s="9" t="s">
        <v>166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 t="s">
        <v>198</v>
      </c>
      <c r="BL326" s="9"/>
      <c r="BM326" s="9"/>
      <c r="BN326" s="9"/>
      <c r="BO326" s="9"/>
      <c r="BP326" s="9"/>
      <c r="BQ326" s="9"/>
      <c r="BR326" s="9"/>
      <c r="BS326" s="9"/>
      <c r="BT326" s="9"/>
      <c r="BU326" s="9" t="s">
        <v>258</v>
      </c>
      <c r="BV326" s="9"/>
      <c r="BW326" s="9"/>
      <c r="BX326" s="9"/>
      <c r="BY326" s="9"/>
      <c r="BZ326" s="9"/>
      <c r="CA326" s="10"/>
      <c r="CB326" s="10" t="str">
        <f t="shared" si="5"/>
        <v/>
      </c>
      <c r="CC326" s="10"/>
      <c r="CD326" s="9" t="str">
        <f t="shared" si="2"/>
        <v/>
      </c>
      <c r="CE326" s="9" t="s">
        <v>151</v>
      </c>
      <c r="CF326" s="9" t="s">
        <v>254</v>
      </c>
      <c r="CG326" s="9">
        <f>IF(CF326="","",VLOOKUP(CF326,Metadata!$D$2:$H$20,2,FALSE))</f>
        <v>37500</v>
      </c>
      <c r="CH326" s="9">
        <f>IF(CF326="","",VLOOKUP(CF326,Metadata!$D$2:$H$20,4,FALSE))</f>
        <v>35000</v>
      </c>
      <c r="CI326" s="9">
        <f>IF(CF326="","",VLOOKUP(CF326,Metadata!$D$2:$H$20,5,FALSE))</f>
        <v>40000</v>
      </c>
      <c r="CJ326" s="9">
        <f t="shared" si="3"/>
        <v>37500</v>
      </c>
      <c r="CK326" s="9" t="s">
        <v>180</v>
      </c>
      <c r="CL326" s="10">
        <v>7</v>
      </c>
      <c r="CM326" s="10">
        <v>3</v>
      </c>
      <c r="CN326" s="10">
        <v>7</v>
      </c>
      <c r="CO326" s="10">
        <v>6</v>
      </c>
      <c r="CP326" s="10">
        <v>6</v>
      </c>
      <c r="CQ326" s="10">
        <v>7</v>
      </c>
      <c r="CR326" s="10">
        <v>7</v>
      </c>
      <c r="CS326" s="10">
        <v>5</v>
      </c>
      <c r="CT326" s="10">
        <v>7</v>
      </c>
      <c r="CU326" s="10">
        <v>6</v>
      </c>
      <c r="CV326" s="10">
        <v>7</v>
      </c>
      <c r="CW326" s="10">
        <v>7</v>
      </c>
      <c r="CX326" s="10">
        <v>7</v>
      </c>
      <c r="CY326" s="10">
        <v>5</v>
      </c>
      <c r="CZ326" s="10">
        <v>7</v>
      </c>
      <c r="DA326" s="10">
        <v>4</v>
      </c>
      <c r="DB326" s="10">
        <v>4</v>
      </c>
      <c r="DC326" s="10">
        <v>6</v>
      </c>
      <c r="DD326" s="10">
        <v>4</v>
      </c>
      <c r="DE326" s="10">
        <v>6</v>
      </c>
      <c r="DF326" s="10">
        <v>6</v>
      </c>
      <c r="DG326" s="10">
        <v>5</v>
      </c>
      <c r="DH326" s="10">
        <v>6</v>
      </c>
      <c r="DI326" s="10">
        <v>6</v>
      </c>
      <c r="DJ326" s="10">
        <v>7</v>
      </c>
      <c r="DK326" s="10">
        <v>7</v>
      </c>
      <c r="DL326" s="10">
        <v>6</v>
      </c>
      <c r="DM326" s="9" t="s">
        <v>154</v>
      </c>
      <c r="DN326" s="10">
        <v>1976</v>
      </c>
      <c r="DO326" s="9">
        <f t="shared" si="4"/>
        <v>45</v>
      </c>
      <c r="DP326" s="9" t="s">
        <v>155</v>
      </c>
      <c r="DQ326" s="9" t="s">
        <v>156</v>
      </c>
      <c r="DR326" s="9" t="s">
        <v>157</v>
      </c>
      <c r="DS326" s="9" t="s">
        <v>137</v>
      </c>
      <c r="DT326" s="9" t="s">
        <v>181</v>
      </c>
      <c r="DU326" s="9" t="s">
        <v>158</v>
      </c>
      <c r="DV326" s="9" t="str">
        <f>VLOOKUP(DU326,Metadata!$B$2:$C$7,2,FALSE)</f>
        <v>6+ years</v>
      </c>
    </row>
    <row r="327" spans="1:126">
      <c r="A327" s="13">
        <v>326</v>
      </c>
      <c r="B327" s="9" t="s">
        <v>135</v>
      </c>
      <c r="C327" s="9" t="str">
        <f>VLOOKUP(B327,Metadata!$M$2:$N$6,2,FALSE)</f>
        <v>Permanent Employee</v>
      </c>
      <c r="D327" s="9" t="s">
        <v>159</v>
      </c>
      <c r="E327" s="9" t="s">
        <v>137</v>
      </c>
      <c r="F327" s="9" t="s">
        <v>138</v>
      </c>
      <c r="G327" s="9" t="s">
        <v>140</v>
      </c>
      <c r="H327" s="9" t="str">
        <f>IF(G327="","",VLOOKUP(G327,Metadata!$J$2:$K$22,2,FALSE))</f>
        <v>Lisbon Metropolitan Area</v>
      </c>
      <c r="I327" s="9" t="s">
        <v>311</v>
      </c>
      <c r="J327" s="9" t="str">
        <f>IF(I327="","",VLOOKUP(I327,Metadata!$P$2:$Q$43,2,FALSE))</f>
        <v>Europe</v>
      </c>
      <c r="K327" s="9" t="str">
        <f t="shared" si="0"/>
        <v>International</v>
      </c>
      <c r="L327" s="9" t="s">
        <v>137</v>
      </c>
      <c r="M327" s="9" t="str">
        <f>IF(L327="","",VLOOKUP(L327,Metadata!$J$2:$K$22,2,FALSE))</f>
        <v/>
      </c>
      <c r="N327" s="9" t="s">
        <v>214</v>
      </c>
      <c r="O327" s="9" t="s">
        <v>259</v>
      </c>
      <c r="P327" s="9" t="s">
        <v>191</v>
      </c>
      <c r="Q327" s="10" t="str">
        <f t="shared" si="1"/>
        <v>Remote Job (full or flexible)</v>
      </c>
      <c r="R327" s="10">
        <v>5</v>
      </c>
      <c r="S327" s="9" t="s">
        <v>161</v>
      </c>
      <c r="T327" s="9" t="s">
        <v>137</v>
      </c>
      <c r="U327" s="9" t="str">
        <f>IF(S327&lt;&gt;"",S327,IF(T327&lt;&gt;"",VLOOKUP(T327,Metadata!$S$2:$T$228,2,FALSE),""))</f>
        <v>Full-Stack Developer</v>
      </c>
      <c r="V327" s="9" t="s">
        <v>251</v>
      </c>
      <c r="W327" s="9" t="s">
        <v>137</v>
      </c>
      <c r="X327" s="9" t="s">
        <v>145</v>
      </c>
      <c r="Y327" s="9" t="s">
        <v>137</v>
      </c>
      <c r="Z327" s="9" t="s">
        <v>218</v>
      </c>
      <c r="AA327" s="9" t="s">
        <v>165</v>
      </c>
      <c r="AB327" s="9" t="s">
        <v>137</v>
      </c>
      <c r="AC327" s="9" t="s">
        <v>147</v>
      </c>
      <c r="AD327" s="9" t="s">
        <v>148</v>
      </c>
      <c r="AE327" s="9"/>
      <c r="AF327" s="9"/>
      <c r="AG327" s="9" t="s">
        <v>166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 t="s">
        <v>178</v>
      </c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 t="s">
        <v>199</v>
      </c>
      <c r="BM327" s="9"/>
      <c r="BN327" s="9"/>
      <c r="BO327" s="9"/>
      <c r="BP327" s="9"/>
      <c r="BQ327" s="9" t="s">
        <v>219</v>
      </c>
      <c r="BR327" s="9"/>
      <c r="BS327" s="9"/>
      <c r="BT327" s="9"/>
      <c r="BU327" s="9"/>
      <c r="BV327" s="9"/>
      <c r="BW327" s="9"/>
      <c r="BX327" s="9"/>
      <c r="BY327" s="9"/>
      <c r="BZ327" s="9"/>
      <c r="CA327" s="10"/>
      <c r="CB327" s="10" t="str">
        <f t="shared" si="5"/>
        <v/>
      </c>
      <c r="CC327" s="10"/>
      <c r="CD327" s="9" t="str">
        <f t="shared" si="2"/>
        <v/>
      </c>
      <c r="CE327" s="9" t="s">
        <v>168</v>
      </c>
      <c r="CF327" s="9" t="s">
        <v>245</v>
      </c>
      <c r="CG327" s="9">
        <f>IF(CF327="","",VLOOKUP(CF327,Metadata!$D$2:$H$20,2,FALSE))</f>
        <v>42500</v>
      </c>
      <c r="CH327" s="9">
        <f>IF(CF327="","",VLOOKUP(CF327,Metadata!$D$2:$H$20,4,FALSE))</f>
        <v>40000</v>
      </c>
      <c r="CI327" s="9">
        <f>IF(CF327="","",VLOOKUP(CF327,Metadata!$D$2:$H$20,5,FALSE))</f>
        <v>45000</v>
      </c>
      <c r="CJ327" s="9">
        <f t="shared" si="3"/>
        <v>42500</v>
      </c>
      <c r="CK327" s="9" t="s">
        <v>153</v>
      </c>
      <c r="CL327" s="10">
        <v>5</v>
      </c>
      <c r="CM327" s="10">
        <v>5</v>
      </c>
      <c r="CN327" s="10">
        <v>7</v>
      </c>
      <c r="CO327" s="10">
        <v>7</v>
      </c>
      <c r="CP327" s="10">
        <v>7</v>
      </c>
      <c r="CQ327" s="10">
        <v>7</v>
      </c>
      <c r="CR327" s="10">
        <v>4</v>
      </c>
      <c r="CS327" s="10">
        <v>7</v>
      </c>
      <c r="CT327" s="10">
        <v>7</v>
      </c>
      <c r="CU327" s="10">
        <v>7</v>
      </c>
      <c r="CV327" s="10">
        <v>7</v>
      </c>
      <c r="CW327" s="10">
        <v>7</v>
      </c>
      <c r="CX327" s="10">
        <v>7</v>
      </c>
      <c r="CY327" s="10">
        <v>7</v>
      </c>
      <c r="CZ327" s="10">
        <v>7</v>
      </c>
      <c r="DA327" s="10">
        <v>7</v>
      </c>
      <c r="DB327" s="10">
        <v>4</v>
      </c>
      <c r="DC327" s="10">
        <v>7</v>
      </c>
      <c r="DD327" s="10">
        <v>5</v>
      </c>
      <c r="DE327" s="10">
        <v>7</v>
      </c>
      <c r="DF327" s="10">
        <v>7</v>
      </c>
      <c r="DG327" s="10">
        <v>7</v>
      </c>
      <c r="DH327" s="10">
        <v>4</v>
      </c>
      <c r="DI327" s="10">
        <v>7</v>
      </c>
      <c r="DJ327" s="10">
        <v>4</v>
      </c>
      <c r="DK327" s="10">
        <v>7</v>
      </c>
      <c r="DL327" s="10">
        <v>7</v>
      </c>
      <c r="DM327" s="9" t="s">
        <v>296</v>
      </c>
      <c r="DN327" s="10">
        <v>1991</v>
      </c>
      <c r="DO327" s="9">
        <f t="shared" si="4"/>
        <v>30</v>
      </c>
      <c r="DP327" s="9" t="s">
        <v>155</v>
      </c>
      <c r="DQ327" s="9" t="s">
        <v>202</v>
      </c>
      <c r="DR327" s="9" t="s">
        <v>157</v>
      </c>
      <c r="DS327" s="9" t="s">
        <v>137</v>
      </c>
      <c r="DT327" s="9" t="s">
        <v>181</v>
      </c>
      <c r="DU327" s="9" t="s">
        <v>203</v>
      </c>
      <c r="DV327" s="9" t="str">
        <f>VLOOKUP(DU327,Metadata!$B$2:$C$7,2,FALSE)</f>
        <v>6+ years</v>
      </c>
    </row>
    <row r="328" spans="1:126">
      <c r="A328" s="13">
        <v>327</v>
      </c>
      <c r="B328" s="9" t="s">
        <v>135</v>
      </c>
      <c r="C328" s="9" t="str">
        <f>VLOOKUP(B328,Metadata!$M$2:$N$6,2,FALSE)</f>
        <v>Permanent Employee</v>
      </c>
      <c r="D328" s="9" t="s">
        <v>159</v>
      </c>
      <c r="E328" s="9" t="s">
        <v>137</v>
      </c>
      <c r="F328" s="9" t="s">
        <v>138</v>
      </c>
      <c r="G328" s="9" t="s">
        <v>140</v>
      </c>
      <c r="H328" s="9" t="str">
        <f>IF(G328="","",VLOOKUP(G328,Metadata!$J$2:$K$22,2,FALSE))</f>
        <v>Lisbon Metropolitan Area</v>
      </c>
      <c r="I328" s="9" t="s">
        <v>138</v>
      </c>
      <c r="J328" s="9" t="str">
        <f>IF(I328="","",VLOOKUP(I328,Metadata!$P$2:$Q$43,2,FALSE))</f>
        <v>Europe</v>
      </c>
      <c r="K328" s="9" t="str">
        <f t="shared" si="0"/>
        <v>Portugal</v>
      </c>
      <c r="L328" s="9" t="s">
        <v>140</v>
      </c>
      <c r="M328" s="9" t="str">
        <f>IF(L328="","",VLOOKUP(L328,Metadata!$J$2:$K$22,2,FALSE))</f>
        <v>Lisbon Metropolitan Area</v>
      </c>
      <c r="N328" s="9" t="s">
        <v>205</v>
      </c>
      <c r="O328" s="9" t="s">
        <v>137</v>
      </c>
      <c r="P328" s="9" t="s">
        <v>137</v>
      </c>
      <c r="Q328" s="10" t="str">
        <f t="shared" si="1"/>
        <v>Full Office Job</v>
      </c>
      <c r="R328" s="10">
        <v>7</v>
      </c>
      <c r="S328" s="9" t="s">
        <v>398</v>
      </c>
      <c r="T328" s="9" t="s">
        <v>137</v>
      </c>
      <c r="U328" s="9" t="str">
        <f>IF(S328&lt;&gt;"",S328,IF(T328&lt;&gt;"",VLOOKUP(T328,Metadata!$S$2:$T$228,2,FALSE),""))</f>
        <v>SysAdmin Engineer</v>
      </c>
      <c r="V328" s="9" t="s">
        <v>207</v>
      </c>
      <c r="W328" s="9" t="s">
        <v>137</v>
      </c>
      <c r="X328" s="9" t="s">
        <v>208</v>
      </c>
      <c r="Y328" s="9" t="s">
        <v>137</v>
      </c>
      <c r="Z328" s="9" t="s">
        <v>224</v>
      </c>
      <c r="AA328" s="9" t="s">
        <v>137</v>
      </c>
      <c r="AB328" s="9" t="s">
        <v>253</v>
      </c>
      <c r="AC328" s="9" t="s">
        <v>147</v>
      </c>
      <c r="AD328" s="9" t="s">
        <v>148</v>
      </c>
      <c r="AE328" s="9" t="s">
        <v>194</v>
      </c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 t="s">
        <v>178</v>
      </c>
      <c r="BB328" s="9"/>
      <c r="BC328" s="9"/>
      <c r="BD328" s="9"/>
      <c r="BE328" s="9"/>
      <c r="BF328" s="9"/>
      <c r="BG328" s="9"/>
      <c r="BH328" s="9"/>
      <c r="BI328" s="9"/>
      <c r="BJ328" s="9"/>
      <c r="BK328" s="9" t="s">
        <v>198</v>
      </c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10"/>
      <c r="CB328" s="10" t="str">
        <f t="shared" si="5"/>
        <v/>
      </c>
      <c r="CC328" s="10"/>
      <c r="CD328" s="9" t="str">
        <f t="shared" si="2"/>
        <v/>
      </c>
      <c r="CE328" s="9" t="s">
        <v>232</v>
      </c>
      <c r="CF328" s="9" t="s">
        <v>188</v>
      </c>
      <c r="CG328" s="9">
        <f>IF(CF328="","",VLOOKUP(CF328,Metadata!$D$2:$H$20,2,FALSE))</f>
        <v>17500</v>
      </c>
      <c r="CH328" s="9">
        <f>IF(CF328="","",VLOOKUP(CF328,Metadata!$D$2:$H$20,4,FALSE))</f>
        <v>15000</v>
      </c>
      <c r="CI328" s="9">
        <f>IF(CF328="","",VLOOKUP(CF328,Metadata!$D$2:$H$20,5,FALSE))</f>
        <v>20000</v>
      </c>
      <c r="CJ328" s="9">
        <f t="shared" si="3"/>
        <v>17500</v>
      </c>
      <c r="CK328" s="9" t="s">
        <v>153</v>
      </c>
      <c r="CL328" s="10">
        <v>2</v>
      </c>
      <c r="CM328" s="10">
        <v>4</v>
      </c>
      <c r="CN328" s="10">
        <v>7</v>
      </c>
      <c r="CO328" s="10">
        <v>7</v>
      </c>
      <c r="CP328" s="10">
        <v>4</v>
      </c>
      <c r="CQ328" s="10">
        <v>7</v>
      </c>
      <c r="CR328" s="10">
        <v>7</v>
      </c>
      <c r="CS328" s="10">
        <v>7</v>
      </c>
      <c r="CT328" s="10">
        <v>7</v>
      </c>
      <c r="CU328" s="10">
        <v>7</v>
      </c>
      <c r="CV328" s="10">
        <v>5</v>
      </c>
      <c r="CW328" s="10">
        <v>4</v>
      </c>
      <c r="CX328" s="10">
        <v>6</v>
      </c>
      <c r="CY328" s="10">
        <v>6</v>
      </c>
      <c r="CZ328" s="10">
        <v>6</v>
      </c>
      <c r="DA328" s="10">
        <v>7</v>
      </c>
      <c r="DB328" s="10">
        <v>5</v>
      </c>
      <c r="DC328" s="10">
        <v>5</v>
      </c>
      <c r="DD328" s="10">
        <v>5</v>
      </c>
      <c r="DE328" s="10">
        <v>5</v>
      </c>
      <c r="DF328" s="10">
        <v>4</v>
      </c>
      <c r="DG328" s="10">
        <v>5</v>
      </c>
      <c r="DH328" s="10">
        <v>4</v>
      </c>
      <c r="DI328" s="10">
        <v>5</v>
      </c>
      <c r="DJ328" s="10">
        <v>7</v>
      </c>
      <c r="DK328" s="10">
        <v>4</v>
      </c>
      <c r="DL328" s="10">
        <v>4</v>
      </c>
      <c r="DM328" s="9" t="s">
        <v>154</v>
      </c>
      <c r="DN328" s="10">
        <v>1992</v>
      </c>
      <c r="DO328" s="9">
        <f t="shared" si="4"/>
        <v>29</v>
      </c>
      <c r="DP328" s="9" t="s">
        <v>155</v>
      </c>
      <c r="DQ328" s="9" t="s">
        <v>156</v>
      </c>
      <c r="DR328" s="9" t="s">
        <v>157</v>
      </c>
      <c r="DS328" s="9" t="s">
        <v>137</v>
      </c>
      <c r="DT328" s="9" t="s">
        <v>181</v>
      </c>
      <c r="DU328" s="9" t="s">
        <v>233</v>
      </c>
      <c r="DV328" s="9" t="str">
        <f>VLOOKUP(DU328,Metadata!$B$2:$C$7,2,FALSE)</f>
        <v>0 - 3 years</v>
      </c>
    </row>
    <row r="329" spans="1:126">
      <c r="A329" s="13">
        <v>328</v>
      </c>
      <c r="B329" s="9" t="s">
        <v>135</v>
      </c>
      <c r="C329" s="9" t="str">
        <f>VLOOKUP(B329,Metadata!$M$2:$N$6,2,FALSE)</f>
        <v>Permanent Employee</v>
      </c>
      <c r="D329" s="9" t="s">
        <v>159</v>
      </c>
      <c r="E329" s="9" t="s">
        <v>137</v>
      </c>
      <c r="F329" s="9" t="s">
        <v>138</v>
      </c>
      <c r="G329" s="9" t="s">
        <v>291</v>
      </c>
      <c r="H329" s="9" t="str">
        <f>IF(G329="","",VLOOKUP(G329,Metadata!$J$2:$K$22,2,FALSE))</f>
        <v>Centre</v>
      </c>
      <c r="I329" s="9" t="s">
        <v>138</v>
      </c>
      <c r="J329" s="9" t="str">
        <f>IF(I329="","",VLOOKUP(I329,Metadata!$P$2:$Q$43,2,FALSE))</f>
        <v>Europe</v>
      </c>
      <c r="K329" s="9" t="str">
        <f t="shared" si="0"/>
        <v>Portugal</v>
      </c>
      <c r="L329" s="9" t="s">
        <v>140</v>
      </c>
      <c r="M329" s="9" t="str">
        <f>IF(L329="","",VLOOKUP(L329,Metadata!$J$2:$K$22,2,FALSE))</f>
        <v>Lisbon Metropolitan Area</v>
      </c>
      <c r="N329" s="9" t="s">
        <v>141</v>
      </c>
      <c r="O329" s="9" t="s">
        <v>137</v>
      </c>
      <c r="P329" s="9" t="s">
        <v>191</v>
      </c>
      <c r="Q329" s="10" t="str">
        <f t="shared" si="1"/>
        <v>Remote Job (full or flexible)</v>
      </c>
      <c r="R329" s="10">
        <v>7</v>
      </c>
      <c r="S329" s="9" t="s">
        <v>161</v>
      </c>
      <c r="T329" s="9" t="s">
        <v>137</v>
      </c>
      <c r="U329" s="9" t="str">
        <f>IF(S329&lt;&gt;"",S329,IF(T329&lt;&gt;"",VLOOKUP(T329,Metadata!$S$2:$T$228,2,FALSE),""))</f>
        <v>Full-Stack Developer</v>
      </c>
      <c r="V329" s="9" t="s">
        <v>268</v>
      </c>
      <c r="W329" s="9" t="s">
        <v>137</v>
      </c>
      <c r="X329" s="9" t="s">
        <v>208</v>
      </c>
      <c r="Y329" s="9" t="s">
        <v>137</v>
      </c>
      <c r="Z329" s="9" t="s">
        <v>224</v>
      </c>
      <c r="AA329" s="9" t="s">
        <v>165</v>
      </c>
      <c r="AB329" s="9" t="s">
        <v>137</v>
      </c>
      <c r="AC329" s="9"/>
      <c r="AD329" s="9"/>
      <c r="AE329" s="9"/>
      <c r="AF329" s="9"/>
      <c r="AG329" s="9"/>
      <c r="AH329" s="9"/>
      <c r="AI329" s="9"/>
      <c r="AJ329" s="9"/>
      <c r="AK329" s="9" t="s">
        <v>302</v>
      </c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 t="s">
        <v>303</v>
      </c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10"/>
      <c r="CB329" s="10" t="str">
        <f t="shared" si="5"/>
        <v/>
      </c>
      <c r="CC329" s="10"/>
      <c r="CD329" s="9" t="str">
        <f t="shared" si="2"/>
        <v/>
      </c>
      <c r="CE329" s="9" t="s">
        <v>151</v>
      </c>
      <c r="CF329" s="9" t="s">
        <v>188</v>
      </c>
      <c r="CG329" s="9">
        <f>IF(CF329="","",VLOOKUP(CF329,Metadata!$D$2:$H$20,2,FALSE))</f>
        <v>17500</v>
      </c>
      <c r="CH329" s="9">
        <f>IF(CF329="","",VLOOKUP(CF329,Metadata!$D$2:$H$20,4,FALSE))</f>
        <v>15000</v>
      </c>
      <c r="CI329" s="9">
        <f>IF(CF329="","",VLOOKUP(CF329,Metadata!$D$2:$H$20,5,FALSE))</f>
        <v>20000</v>
      </c>
      <c r="CJ329" s="9">
        <f t="shared" si="3"/>
        <v>17500</v>
      </c>
      <c r="CK329" s="9" t="s">
        <v>153</v>
      </c>
      <c r="CL329" s="10">
        <v>1</v>
      </c>
      <c r="CM329" s="10">
        <v>5</v>
      </c>
      <c r="CN329" s="10">
        <v>7</v>
      </c>
      <c r="CO329" s="10">
        <v>7</v>
      </c>
      <c r="CP329" s="10">
        <v>7</v>
      </c>
      <c r="CQ329" s="10">
        <v>7</v>
      </c>
      <c r="CR329" s="10">
        <v>7</v>
      </c>
      <c r="CS329" s="10">
        <v>4</v>
      </c>
      <c r="CT329" s="10">
        <v>1</v>
      </c>
      <c r="CU329" s="10">
        <v>1</v>
      </c>
      <c r="CV329" s="10">
        <v>7</v>
      </c>
      <c r="CW329" s="10">
        <v>1</v>
      </c>
      <c r="CX329" s="10">
        <v>7</v>
      </c>
      <c r="CY329" s="10">
        <v>6</v>
      </c>
      <c r="CZ329" s="10">
        <v>7</v>
      </c>
      <c r="DA329" s="10">
        <v>7</v>
      </c>
      <c r="DB329" s="10">
        <v>4</v>
      </c>
      <c r="DC329" s="10">
        <v>6</v>
      </c>
      <c r="DD329" s="10">
        <v>6</v>
      </c>
      <c r="DE329" s="10">
        <v>6</v>
      </c>
      <c r="DF329" s="10">
        <v>6</v>
      </c>
      <c r="DG329" s="10">
        <v>7</v>
      </c>
      <c r="DH329" s="10">
        <v>7</v>
      </c>
      <c r="DI329" s="10">
        <v>7</v>
      </c>
      <c r="DJ329" s="10">
        <v>7</v>
      </c>
      <c r="DK329" s="10">
        <v>7</v>
      </c>
      <c r="DL329" s="10">
        <v>7</v>
      </c>
      <c r="DM329" s="9" t="s">
        <v>154</v>
      </c>
      <c r="DN329" s="10">
        <v>1992</v>
      </c>
      <c r="DO329" s="9">
        <f t="shared" si="4"/>
        <v>29</v>
      </c>
      <c r="DP329" s="9" t="s">
        <v>287</v>
      </c>
      <c r="DQ329" s="9" t="s">
        <v>210</v>
      </c>
      <c r="DR329" s="9" t="s">
        <v>170</v>
      </c>
      <c r="DS329" s="9" t="s">
        <v>137</v>
      </c>
      <c r="DT329" s="9" t="s">
        <v>181</v>
      </c>
      <c r="DU329" s="9" t="s">
        <v>223</v>
      </c>
      <c r="DV329" s="9" t="str">
        <f>VLOOKUP(DU329,Metadata!$B$2:$C$7,2,FALSE)</f>
        <v>3 - 6 years</v>
      </c>
    </row>
    <row r="330" spans="1:126">
      <c r="A330" s="13">
        <v>329</v>
      </c>
      <c r="B330" s="9" t="s">
        <v>135</v>
      </c>
      <c r="C330" s="9" t="str">
        <f>VLOOKUP(B330,Metadata!$M$2:$N$6,2,FALSE)</f>
        <v>Permanent Employee</v>
      </c>
      <c r="D330" s="9" t="s">
        <v>159</v>
      </c>
      <c r="E330" s="9" t="s">
        <v>137</v>
      </c>
      <c r="F330" s="9" t="s">
        <v>138</v>
      </c>
      <c r="G330" s="9" t="s">
        <v>275</v>
      </c>
      <c r="H330" s="9" t="str">
        <f>IF(G330="","",VLOOKUP(G330,Metadata!$J$2:$K$22,2,FALSE))</f>
        <v>Centre</v>
      </c>
      <c r="I330" s="9" t="s">
        <v>292</v>
      </c>
      <c r="J330" s="9" t="str">
        <f>IF(I330="","",VLOOKUP(I330,Metadata!$P$2:$Q$43,2,FALSE))</f>
        <v>North America</v>
      </c>
      <c r="K330" s="9" t="str">
        <f t="shared" si="0"/>
        <v>International</v>
      </c>
      <c r="L330" s="9" t="s">
        <v>137</v>
      </c>
      <c r="M330" s="9" t="str">
        <f>IF(L330="","",VLOOKUP(L330,Metadata!$J$2:$K$22,2,FALSE))</f>
        <v/>
      </c>
      <c r="N330" s="9" t="s">
        <v>141</v>
      </c>
      <c r="O330" s="9" t="s">
        <v>137</v>
      </c>
      <c r="P330" s="9" t="s">
        <v>142</v>
      </c>
      <c r="Q330" s="10" t="str">
        <f t="shared" si="1"/>
        <v>Full Office Job</v>
      </c>
      <c r="R330" s="10">
        <v>5</v>
      </c>
      <c r="S330" s="9" t="s">
        <v>161</v>
      </c>
      <c r="T330" s="9" t="s">
        <v>137</v>
      </c>
      <c r="U330" s="9" t="str">
        <f>IF(S330&lt;&gt;"",S330,IF(T330&lt;&gt;"",VLOOKUP(T330,Metadata!$S$2:$T$228,2,FALSE),""))</f>
        <v>Full-Stack Developer</v>
      </c>
      <c r="V330" s="9" t="s">
        <v>323</v>
      </c>
      <c r="W330" s="9" t="s">
        <v>137</v>
      </c>
      <c r="X330" s="9" t="s">
        <v>145</v>
      </c>
      <c r="Y330" s="9" t="s">
        <v>137</v>
      </c>
      <c r="Z330" s="9" t="s">
        <v>146</v>
      </c>
      <c r="AA330" s="9" t="s">
        <v>165</v>
      </c>
      <c r="AB330" s="9" t="s">
        <v>137</v>
      </c>
      <c r="AC330" s="9" t="s">
        <v>147</v>
      </c>
      <c r="AD330" s="9"/>
      <c r="AE330" s="9" t="s">
        <v>194</v>
      </c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 t="s">
        <v>178</v>
      </c>
      <c r="BB330" s="9"/>
      <c r="BC330" s="9"/>
      <c r="BD330" s="9"/>
      <c r="BE330" s="9"/>
      <c r="BF330" s="9"/>
      <c r="BG330" s="9"/>
      <c r="BH330" s="9"/>
      <c r="BI330" s="9"/>
      <c r="BJ330" s="9"/>
      <c r="BK330" s="9" t="s">
        <v>198</v>
      </c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10"/>
      <c r="CB330" s="10" t="str">
        <f t="shared" si="5"/>
        <v/>
      </c>
      <c r="CC330" s="10"/>
      <c r="CD330" s="9" t="str">
        <f t="shared" si="2"/>
        <v/>
      </c>
      <c r="CE330" s="9" t="s">
        <v>232</v>
      </c>
      <c r="CF330" s="9" t="s">
        <v>188</v>
      </c>
      <c r="CG330" s="9">
        <f>IF(CF330="","",VLOOKUP(CF330,Metadata!$D$2:$H$20,2,FALSE))</f>
        <v>17500</v>
      </c>
      <c r="CH330" s="9">
        <f>IF(CF330="","",VLOOKUP(CF330,Metadata!$D$2:$H$20,4,FALSE))</f>
        <v>15000</v>
      </c>
      <c r="CI330" s="9">
        <f>IF(CF330="","",VLOOKUP(CF330,Metadata!$D$2:$H$20,5,FALSE))</f>
        <v>20000</v>
      </c>
      <c r="CJ330" s="9">
        <f t="shared" si="3"/>
        <v>17500</v>
      </c>
      <c r="CK330" s="9" t="s">
        <v>201</v>
      </c>
      <c r="CL330" s="10">
        <v>7</v>
      </c>
      <c r="CM330" s="10">
        <v>2</v>
      </c>
      <c r="CN330" s="10">
        <v>6</v>
      </c>
      <c r="CO330" s="10">
        <v>6</v>
      </c>
      <c r="CP330" s="10">
        <v>5</v>
      </c>
      <c r="CQ330" s="10">
        <v>6</v>
      </c>
      <c r="CR330" s="10">
        <v>6</v>
      </c>
      <c r="CS330" s="10">
        <v>7</v>
      </c>
      <c r="CT330" s="10">
        <v>6</v>
      </c>
      <c r="CU330" s="10">
        <v>6</v>
      </c>
      <c r="CV330" s="10">
        <v>5</v>
      </c>
      <c r="CW330" s="10">
        <v>7</v>
      </c>
      <c r="CX330" s="10">
        <v>7</v>
      </c>
      <c r="CY330" s="10">
        <v>6</v>
      </c>
      <c r="CZ330" s="10">
        <v>6</v>
      </c>
      <c r="DA330" s="10">
        <v>6</v>
      </c>
      <c r="DB330" s="10">
        <v>6</v>
      </c>
      <c r="DC330" s="10">
        <v>6</v>
      </c>
      <c r="DD330" s="10">
        <v>5</v>
      </c>
      <c r="DE330" s="10">
        <v>7</v>
      </c>
      <c r="DF330" s="10">
        <v>7</v>
      </c>
      <c r="DG330" s="10">
        <v>7</v>
      </c>
      <c r="DH330" s="10">
        <v>7</v>
      </c>
      <c r="DI330" s="10">
        <v>5</v>
      </c>
      <c r="DJ330" s="10">
        <v>6</v>
      </c>
      <c r="DK330" s="10">
        <v>7</v>
      </c>
      <c r="DL330" s="10">
        <v>7</v>
      </c>
      <c r="DM330" s="9" t="s">
        <v>154</v>
      </c>
      <c r="DN330" s="10">
        <v>1992</v>
      </c>
      <c r="DO330" s="9">
        <f t="shared" si="4"/>
        <v>29</v>
      </c>
      <c r="DP330" s="9" t="s">
        <v>155</v>
      </c>
      <c r="DQ330" s="9" t="s">
        <v>156</v>
      </c>
      <c r="DR330" s="9" t="s">
        <v>157</v>
      </c>
      <c r="DS330" s="9" t="s">
        <v>137</v>
      </c>
      <c r="DT330" s="9" t="s">
        <v>181</v>
      </c>
      <c r="DU330" s="9" t="s">
        <v>168</v>
      </c>
      <c r="DV330" s="9" t="str">
        <f>VLOOKUP(DU330,Metadata!$B$2:$C$7,2,FALSE)</f>
        <v>0 - 3 years</v>
      </c>
    </row>
    <row r="331" spans="1:126">
      <c r="A331" s="13">
        <v>330</v>
      </c>
      <c r="B331" s="9" t="s">
        <v>135</v>
      </c>
      <c r="C331" s="9" t="str">
        <f>VLOOKUP(B331,Metadata!$M$2:$N$6,2,FALSE)</f>
        <v>Permanent Employee</v>
      </c>
      <c r="D331" s="9" t="s">
        <v>159</v>
      </c>
      <c r="E331" s="9" t="s">
        <v>137</v>
      </c>
      <c r="F331" s="9" t="s">
        <v>138</v>
      </c>
      <c r="G331" s="9" t="s">
        <v>172</v>
      </c>
      <c r="H331" s="9" t="str">
        <f>IF(G331="","",VLOOKUP(G331,Metadata!$J$2:$K$22,2,FALSE))</f>
        <v>Porto Metropolitan Area</v>
      </c>
      <c r="I331" s="9" t="s">
        <v>138</v>
      </c>
      <c r="J331" s="9" t="str">
        <f>IF(I331="","",VLOOKUP(I331,Metadata!$P$2:$Q$43,2,FALSE))</f>
        <v>Europe</v>
      </c>
      <c r="K331" s="9" t="str">
        <f t="shared" si="0"/>
        <v>Portugal</v>
      </c>
      <c r="L331" s="9" t="s">
        <v>172</v>
      </c>
      <c r="M331" s="9" t="str">
        <f>IF(L331="","",VLOOKUP(L331,Metadata!$J$2:$K$22,2,FALSE))</f>
        <v>Porto Metropolitan Area</v>
      </c>
      <c r="N331" s="9" t="s">
        <v>141</v>
      </c>
      <c r="O331" s="9" t="s">
        <v>137</v>
      </c>
      <c r="P331" s="9" t="s">
        <v>142</v>
      </c>
      <c r="Q331" s="10" t="str">
        <f t="shared" si="1"/>
        <v>Full Office Job</v>
      </c>
      <c r="R331" s="10">
        <v>4</v>
      </c>
      <c r="S331" s="9" t="s">
        <v>398</v>
      </c>
      <c r="T331" s="9" t="s">
        <v>137</v>
      </c>
      <c r="U331" s="9" t="str">
        <f>IF(S331&lt;&gt;"",S331,IF(T331&lt;&gt;"",VLOOKUP(T331,Metadata!$S$2:$T$228,2,FALSE),""))</f>
        <v>SysAdmin Engineer</v>
      </c>
      <c r="V331" s="9" t="s">
        <v>276</v>
      </c>
      <c r="W331" s="9" t="s">
        <v>137</v>
      </c>
      <c r="X331" s="9" t="s">
        <v>163</v>
      </c>
      <c r="Y331" s="9" t="s">
        <v>137</v>
      </c>
      <c r="Z331" s="9" t="s">
        <v>262</v>
      </c>
      <c r="AA331" s="9" t="s">
        <v>165</v>
      </c>
      <c r="AB331" s="9" t="s">
        <v>137</v>
      </c>
      <c r="AC331" s="9"/>
      <c r="AD331" s="9"/>
      <c r="AE331" s="9" t="s">
        <v>194</v>
      </c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 t="s">
        <v>178</v>
      </c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199</v>
      </c>
      <c r="BM331" s="9"/>
      <c r="BN331" s="9"/>
      <c r="BO331" s="9"/>
      <c r="BP331" s="9"/>
      <c r="BQ331" s="9" t="s">
        <v>219</v>
      </c>
      <c r="BR331" s="9"/>
      <c r="BS331" s="9"/>
      <c r="BT331" s="9"/>
      <c r="BU331" s="9"/>
      <c r="BV331" s="9"/>
      <c r="BW331" s="9"/>
      <c r="BX331" s="9"/>
      <c r="BY331" s="9"/>
      <c r="BZ331" s="9"/>
      <c r="CA331" s="10"/>
      <c r="CB331" s="10" t="str">
        <f t="shared" si="5"/>
        <v/>
      </c>
      <c r="CC331" s="10"/>
      <c r="CD331" s="9" t="str">
        <f t="shared" si="2"/>
        <v/>
      </c>
      <c r="CE331" s="9" t="s">
        <v>151</v>
      </c>
      <c r="CF331" s="9" t="s">
        <v>188</v>
      </c>
      <c r="CG331" s="9">
        <f>IF(CF331="","",VLOOKUP(CF331,Metadata!$D$2:$H$20,2,FALSE))</f>
        <v>17500</v>
      </c>
      <c r="CH331" s="9">
        <f>IF(CF331="","",VLOOKUP(CF331,Metadata!$D$2:$H$20,4,FALSE))</f>
        <v>15000</v>
      </c>
      <c r="CI331" s="9">
        <f>IF(CF331="","",VLOOKUP(CF331,Metadata!$D$2:$H$20,5,FALSE))</f>
        <v>20000</v>
      </c>
      <c r="CJ331" s="9">
        <f t="shared" si="3"/>
        <v>17500</v>
      </c>
      <c r="CK331" s="9" t="s">
        <v>153</v>
      </c>
      <c r="CL331" s="10">
        <v>1</v>
      </c>
      <c r="CM331" s="10">
        <v>5</v>
      </c>
      <c r="CN331" s="10">
        <v>7</v>
      </c>
      <c r="CO331" s="10">
        <v>6</v>
      </c>
      <c r="CP331" s="10">
        <v>5</v>
      </c>
      <c r="CQ331" s="10">
        <v>5</v>
      </c>
      <c r="CR331" s="10">
        <v>4</v>
      </c>
      <c r="CS331" s="10">
        <v>4</v>
      </c>
      <c r="CT331" s="10">
        <v>5</v>
      </c>
      <c r="CU331" s="10">
        <v>6</v>
      </c>
      <c r="CV331" s="10">
        <v>4</v>
      </c>
      <c r="CW331" s="10">
        <v>4</v>
      </c>
      <c r="CX331" s="10">
        <v>6</v>
      </c>
      <c r="CY331" s="10">
        <v>3</v>
      </c>
      <c r="CZ331" s="10">
        <v>4</v>
      </c>
      <c r="DA331" s="10">
        <v>5</v>
      </c>
      <c r="DB331" s="10">
        <v>5</v>
      </c>
      <c r="DC331" s="10">
        <v>6</v>
      </c>
      <c r="DD331" s="10">
        <v>2</v>
      </c>
      <c r="DE331" s="10">
        <v>4</v>
      </c>
      <c r="DF331" s="10">
        <v>5</v>
      </c>
      <c r="DG331" s="10">
        <v>5</v>
      </c>
      <c r="DH331" s="10">
        <v>3</v>
      </c>
      <c r="DI331" s="10">
        <v>3</v>
      </c>
      <c r="DJ331" s="10">
        <v>2</v>
      </c>
      <c r="DK331" s="10">
        <v>4</v>
      </c>
      <c r="DL331" s="10">
        <v>4</v>
      </c>
      <c r="DM331" s="9" t="s">
        <v>154</v>
      </c>
      <c r="DN331" s="10">
        <v>1979</v>
      </c>
      <c r="DO331" s="9">
        <f t="shared" si="4"/>
        <v>42</v>
      </c>
      <c r="DP331" s="9" t="s">
        <v>155</v>
      </c>
      <c r="DQ331" s="9" t="s">
        <v>156</v>
      </c>
      <c r="DR331" s="9" t="s">
        <v>157</v>
      </c>
      <c r="DS331" s="9" t="s">
        <v>137</v>
      </c>
      <c r="DT331" s="9" t="s">
        <v>181</v>
      </c>
      <c r="DU331" s="9" t="s">
        <v>158</v>
      </c>
      <c r="DV331" s="9" t="str">
        <f>VLOOKUP(DU331,Metadata!$B$2:$C$7,2,FALSE)</f>
        <v>6+ years</v>
      </c>
    </row>
    <row r="332" spans="1:126">
      <c r="A332" s="13">
        <v>331</v>
      </c>
      <c r="B332" s="9" t="s">
        <v>135</v>
      </c>
      <c r="C332" s="9" t="str">
        <f>VLOOKUP(B332,Metadata!$M$2:$N$6,2,FALSE)</f>
        <v>Permanent Employee</v>
      </c>
      <c r="D332" s="9" t="s">
        <v>136</v>
      </c>
      <c r="E332" s="9" t="s">
        <v>137</v>
      </c>
      <c r="F332" s="9" t="s">
        <v>138</v>
      </c>
      <c r="G332" s="9" t="s">
        <v>182</v>
      </c>
      <c r="H332" s="9" t="str">
        <f>IF(G332="","",VLOOKUP(G332,Metadata!$J$2:$K$22,2,FALSE))</f>
        <v>Azores and Madeira</v>
      </c>
      <c r="I332" s="9" t="s">
        <v>138</v>
      </c>
      <c r="J332" s="9" t="str">
        <f>IF(I332="","",VLOOKUP(I332,Metadata!$P$2:$Q$43,2,FALSE))</f>
        <v>Europe</v>
      </c>
      <c r="K332" s="9" t="str">
        <f t="shared" si="0"/>
        <v>Portugal</v>
      </c>
      <c r="L332" s="9" t="s">
        <v>265</v>
      </c>
      <c r="M332" s="9" t="str">
        <f>IF(L332="","",VLOOKUP(L332,Metadata!$J$2:$K$22,2,FALSE))</f>
        <v>Azores and Madeira</v>
      </c>
      <c r="N332" s="9" t="s">
        <v>214</v>
      </c>
      <c r="O332" s="9" t="s">
        <v>215</v>
      </c>
      <c r="P332" s="9" t="s">
        <v>191</v>
      </c>
      <c r="Q332" s="10" t="str">
        <f t="shared" si="1"/>
        <v>Remote Job (full or flexible)</v>
      </c>
      <c r="R332" s="10">
        <v>5</v>
      </c>
      <c r="S332" s="9" t="s">
        <v>161</v>
      </c>
      <c r="T332" s="9" t="s">
        <v>137</v>
      </c>
      <c r="U332" s="9" t="str">
        <f>IF(S332&lt;&gt;"",S332,IF(T332&lt;&gt;"",VLOOKUP(T332,Metadata!$S$2:$T$228,2,FALSE),""))</f>
        <v>Full-Stack Developer</v>
      </c>
      <c r="V332" s="9" t="s">
        <v>317</v>
      </c>
      <c r="W332" s="9" t="s">
        <v>137</v>
      </c>
      <c r="X332" s="9" t="s">
        <v>145</v>
      </c>
      <c r="Y332" s="9" t="s">
        <v>137</v>
      </c>
      <c r="Z332" s="9" t="s">
        <v>224</v>
      </c>
      <c r="AA332" s="9" t="s">
        <v>165</v>
      </c>
      <c r="AB332" s="9" t="s">
        <v>137</v>
      </c>
      <c r="AC332" s="9" t="s">
        <v>147</v>
      </c>
      <c r="AD332" s="9" t="s">
        <v>148</v>
      </c>
      <c r="AE332" s="9"/>
      <c r="AF332" s="9" t="s">
        <v>243</v>
      </c>
      <c r="AG332" s="9"/>
      <c r="AH332" s="9" t="s">
        <v>176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 t="s">
        <v>270</v>
      </c>
      <c r="AW332" s="9"/>
      <c r="AX332" s="9"/>
      <c r="AY332" s="9"/>
      <c r="AZ332" s="9"/>
      <c r="BA332" s="9"/>
      <c r="BB332" s="9" t="s">
        <v>284</v>
      </c>
      <c r="BC332" s="9"/>
      <c r="BD332" s="9"/>
      <c r="BE332" s="9"/>
      <c r="BF332" s="9"/>
      <c r="BG332" s="9"/>
      <c r="BH332" s="9"/>
      <c r="BI332" s="9"/>
      <c r="BJ332" s="9" t="s">
        <v>167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10"/>
      <c r="CB332" s="10" t="str">
        <f t="shared" si="5"/>
        <v/>
      </c>
      <c r="CC332" s="10"/>
      <c r="CD332" s="9" t="str">
        <f t="shared" si="2"/>
        <v/>
      </c>
      <c r="CE332" s="9" t="s">
        <v>168</v>
      </c>
      <c r="CF332" s="9" t="s">
        <v>254</v>
      </c>
      <c r="CG332" s="9">
        <f>IF(CF332="","",VLOOKUP(CF332,Metadata!$D$2:$H$20,2,FALSE))</f>
        <v>37500</v>
      </c>
      <c r="CH332" s="9">
        <f>IF(CF332="","",VLOOKUP(CF332,Metadata!$D$2:$H$20,4,FALSE))</f>
        <v>35000</v>
      </c>
      <c r="CI332" s="9">
        <f>IF(CF332="","",VLOOKUP(CF332,Metadata!$D$2:$H$20,5,FALSE))</f>
        <v>40000</v>
      </c>
      <c r="CJ332" s="9">
        <f t="shared" si="3"/>
        <v>37500</v>
      </c>
      <c r="CK332" s="9" t="s">
        <v>201</v>
      </c>
      <c r="CL332" s="10">
        <v>5</v>
      </c>
      <c r="CM332" s="10">
        <v>1</v>
      </c>
      <c r="CN332" s="10">
        <v>6</v>
      </c>
      <c r="CO332" s="10">
        <v>6</v>
      </c>
      <c r="CP332" s="10">
        <v>5</v>
      </c>
      <c r="CQ332" s="10">
        <v>6</v>
      </c>
      <c r="CR332" s="10">
        <v>6</v>
      </c>
      <c r="CS332" s="10">
        <v>6</v>
      </c>
      <c r="CT332" s="10">
        <v>1</v>
      </c>
      <c r="CU332" s="10">
        <v>6</v>
      </c>
      <c r="CV332" s="10">
        <v>5</v>
      </c>
      <c r="CW332" s="10">
        <v>5</v>
      </c>
      <c r="CX332" s="10">
        <v>6</v>
      </c>
      <c r="CY332" s="10">
        <v>5</v>
      </c>
      <c r="CZ332" s="10">
        <v>6</v>
      </c>
      <c r="DA332" s="10">
        <v>5</v>
      </c>
      <c r="DB332" s="10">
        <v>5</v>
      </c>
      <c r="DC332" s="10">
        <v>6</v>
      </c>
      <c r="DD332" s="10">
        <v>5</v>
      </c>
      <c r="DE332" s="10">
        <v>5</v>
      </c>
      <c r="DF332" s="10">
        <v>5</v>
      </c>
      <c r="DG332" s="10">
        <v>6</v>
      </c>
      <c r="DH332" s="10">
        <v>5</v>
      </c>
      <c r="DI332" s="10">
        <v>5</v>
      </c>
      <c r="DJ332" s="10">
        <v>5</v>
      </c>
      <c r="DK332" s="10">
        <v>5</v>
      </c>
      <c r="DL332" s="10">
        <v>5</v>
      </c>
      <c r="DM332" s="9" t="s">
        <v>154</v>
      </c>
      <c r="DN332" s="10">
        <v>1976</v>
      </c>
      <c r="DO332" s="9">
        <f t="shared" si="4"/>
        <v>45</v>
      </c>
      <c r="DP332" s="9" t="s">
        <v>155</v>
      </c>
      <c r="DQ332" s="9" t="s">
        <v>210</v>
      </c>
      <c r="DR332" s="9" t="s">
        <v>170</v>
      </c>
      <c r="DS332" s="9" t="s">
        <v>137</v>
      </c>
      <c r="DT332" s="9" t="s">
        <v>181</v>
      </c>
      <c r="DU332" s="9" t="s">
        <v>158</v>
      </c>
      <c r="DV332" s="9" t="str">
        <f>VLOOKUP(DU332,Metadata!$B$2:$C$7,2,FALSE)</f>
        <v>6+ years</v>
      </c>
    </row>
    <row r="333" spans="1:126">
      <c r="A333" s="13">
        <v>332</v>
      </c>
      <c r="B333" s="9" t="s">
        <v>135</v>
      </c>
      <c r="C333" s="9" t="str">
        <f>VLOOKUP(B333,Metadata!$M$2:$N$6,2,FALSE)</f>
        <v>Permanent Employee</v>
      </c>
      <c r="D333" s="9" t="s">
        <v>159</v>
      </c>
      <c r="E333" s="9" t="s">
        <v>137</v>
      </c>
      <c r="F333" s="9" t="s">
        <v>138</v>
      </c>
      <c r="G333" s="9" t="s">
        <v>140</v>
      </c>
      <c r="H333" s="9" t="str">
        <f>IF(G333="","",VLOOKUP(G333,Metadata!$J$2:$K$22,2,FALSE))</f>
        <v>Lisbon Metropolitan Area</v>
      </c>
      <c r="I333" s="9" t="s">
        <v>173</v>
      </c>
      <c r="J333" s="9" t="str">
        <f>IF(I333="","",VLOOKUP(I333,Metadata!$P$2:$Q$43,2,FALSE))</f>
        <v>N/A</v>
      </c>
      <c r="K333" s="9" t="str">
        <f t="shared" si="0"/>
        <v>International</v>
      </c>
      <c r="L333" s="9" t="s">
        <v>137</v>
      </c>
      <c r="M333" s="9" t="str">
        <f>IF(L333="","",VLOOKUP(L333,Metadata!$J$2:$K$22,2,FALSE))</f>
        <v/>
      </c>
      <c r="N333" s="9" t="s">
        <v>141</v>
      </c>
      <c r="O333" s="9" t="s">
        <v>137</v>
      </c>
      <c r="P333" s="9" t="s">
        <v>142</v>
      </c>
      <c r="Q333" s="10" t="str">
        <f t="shared" si="1"/>
        <v>Full Office Job</v>
      </c>
      <c r="R333" s="10">
        <v>7</v>
      </c>
      <c r="S333" s="9" t="s">
        <v>161</v>
      </c>
      <c r="T333" s="9" t="s">
        <v>137</v>
      </c>
      <c r="U333" s="9" t="str">
        <f>IF(S333&lt;&gt;"",S333,IF(T333&lt;&gt;"",VLOOKUP(T333,Metadata!$S$2:$T$228,2,FALSE),""))</f>
        <v>Full-Stack Developer</v>
      </c>
      <c r="V333" s="9" t="s">
        <v>144</v>
      </c>
      <c r="W333" s="9" t="s">
        <v>137</v>
      </c>
      <c r="X333" s="9" t="s">
        <v>145</v>
      </c>
      <c r="Y333" s="9" t="s">
        <v>137</v>
      </c>
      <c r="Z333" s="9" t="s">
        <v>146</v>
      </c>
      <c r="AA333" s="9" t="s">
        <v>137</v>
      </c>
      <c r="AB333" s="9" t="s">
        <v>137</v>
      </c>
      <c r="AC333" s="9"/>
      <c r="AD333" s="9"/>
      <c r="AE333" s="9" t="s">
        <v>194</v>
      </c>
      <c r="AF333" s="9"/>
      <c r="AG333" s="9"/>
      <c r="AH333" s="9" t="s">
        <v>176</v>
      </c>
      <c r="AI333" s="9" t="s">
        <v>230</v>
      </c>
      <c r="AJ333" s="9"/>
      <c r="AK333" s="9"/>
      <c r="AL333" s="9"/>
      <c r="AM333" s="9"/>
      <c r="AN333" s="9"/>
      <c r="AO333" s="9"/>
      <c r="AP333" s="9"/>
      <c r="AQ333" s="9"/>
      <c r="AR333" s="9" t="s">
        <v>149</v>
      </c>
      <c r="AS333" s="9" t="s">
        <v>411</v>
      </c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 t="s">
        <v>198</v>
      </c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10"/>
      <c r="CB333" s="10" t="str">
        <f t="shared" si="5"/>
        <v/>
      </c>
      <c r="CC333" s="10"/>
      <c r="CD333" s="9" t="str">
        <f t="shared" si="2"/>
        <v/>
      </c>
      <c r="CE333" s="9" t="s">
        <v>168</v>
      </c>
      <c r="CF333" s="9" t="s">
        <v>254</v>
      </c>
      <c r="CG333" s="9">
        <f>IF(CF333="","",VLOOKUP(CF333,Metadata!$D$2:$H$20,2,FALSE))</f>
        <v>37500</v>
      </c>
      <c r="CH333" s="9">
        <f>IF(CF333="","",VLOOKUP(CF333,Metadata!$D$2:$H$20,4,FALSE))</f>
        <v>35000</v>
      </c>
      <c r="CI333" s="9">
        <f>IF(CF333="","",VLOOKUP(CF333,Metadata!$D$2:$H$20,5,FALSE))</f>
        <v>40000</v>
      </c>
      <c r="CJ333" s="9">
        <f t="shared" si="3"/>
        <v>37500</v>
      </c>
      <c r="CK333" s="9" t="s">
        <v>189</v>
      </c>
      <c r="CL333" s="10">
        <v>5</v>
      </c>
      <c r="CM333" s="10">
        <v>2</v>
      </c>
      <c r="CN333" s="10">
        <v>7</v>
      </c>
      <c r="CO333" s="10">
        <v>7</v>
      </c>
      <c r="CP333" s="10">
        <v>4</v>
      </c>
      <c r="CQ333" s="10">
        <v>5</v>
      </c>
      <c r="CR333" s="10">
        <v>7</v>
      </c>
      <c r="CS333" s="10">
        <v>7</v>
      </c>
      <c r="CT333" s="10">
        <v>4</v>
      </c>
      <c r="CU333" s="10">
        <v>2</v>
      </c>
      <c r="CV333" s="10">
        <v>2</v>
      </c>
      <c r="CW333" s="10">
        <v>4</v>
      </c>
      <c r="CX333" s="10">
        <v>5</v>
      </c>
      <c r="CY333" s="10">
        <v>4</v>
      </c>
      <c r="CZ333" s="10">
        <v>2</v>
      </c>
      <c r="DA333" s="10">
        <v>3</v>
      </c>
      <c r="DB333" s="10">
        <v>4</v>
      </c>
      <c r="DC333" s="10">
        <v>5</v>
      </c>
      <c r="DD333" s="10">
        <v>1</v>
      </c>
      <c r="DE333" s="10">
        <v>4</v>
      </c>
      <c r="DF333" s="10">
        <v>3</v>
      </c>
      <c r="DG333" s="10">
        <v>7</v>
      </c>
      <c r="DH333" s="10">
        <v>3</v>
      </c>
      <c r="DI333" s="10">
        <v>5</v>
      </c>
      <c r="DJ333" s="10">
        <v>3</v>
      </c>
      <c r="DK333" s="10">
        <v>3</v>
      </c>
      <c r="DL333" s="10">
        <v>4</v>
      </c>
      <c r="DM333" s="9" t="s">
        <v>154</v>
      </c>
      <c r="DN333" s="10">
        <v>1982</v>
      </c>
      <c r="DO333" s="9">
        <f t="shared" si="4"/>
        <v>39</v>
      </c>
      <c r="DP333" s="9" t="s">
        <v>155</v>
      </c>
      <c r="DQ333" s="9" t="s">
        <v>156</v>
      </c>
      <c r="DR333" s="9" t="s">
        <v>157</v>
      </c>
      <c r="DS333" s="9" t="s">
        <v>137</v>
      </c>
      <c r="DT333" s="9" t="s">
        <v>181</v>
      </c>
      <c r="DU333" s="9" t="s">
        <v>158</v>
      </c>
      <c r="DV333" s="9" t="str">
        <f>VLOOKUP(DU333,Metadata!$B$2:$C$7,2,FALSE)</f>
        <v>6+ years</v>
      </c>
    </row>
    <row r="334" spans="1:126">
      <c r="A334" s="13">
        <v>333</v>
      </c>
      <c r="B334" s="9" t="s">
        <v>135</v>
      </c>
      <c r="C334" s="9" t="str">
        <f>VLOOKUP(B334,Metadata!$M$2:$N$6,2,FALSE)</f>
        <v>Permanent Employee</v>
      </c>
      <c r="D334" s="9" t="s">
        <v>136</v>
      </c>
      <c r="E334" s="9" t="s">
        <v>137</v>
      </c>
      <c r="F334" s="9" t="s">
        <v>138</v>
      </c>
      <c r="G334" s="9" t="s">
        <v>140</v>
      </c>
      <c r="H334" s="9" t="str">
        <f>IF(G334="","",VLOOKUP(G334,Metadata!$J$2:$K$22,2,FALSE))</f>
        <v>Lisbon Metropolitan Area</v>
      </c>
      <c r="I334" s="9" t="s">
        <v>289</v>
      </c>
      <c r="J334" s="9" t="str">
        <f>IF(I334="","",VLOOKUP(I334,Metadata!$P$2:$Q$43,2,FALSE))</f>
        <v>Europe</v>
      </c>
      <c r="K334" s="9" t="str">
        <f t="shared" si="0"/>
        <v>International</v>
      </c>
      <c r="L334" s="9" t="s">
        <v>137</v>
      </c>
      <c r="M334" s="9" t="str">
        <f>IF(L334="","",VLOOKUP(L334,Metadata!$J$2:$K$22,2,FALSE))</f>
        <v/>
      </c>
      <c r="N334" s="9" t="s">
        <v>141</v>
      </c>
      <c r="O334" s="9" t="s">
        <v>137</v>
      </c>
      <c r="P334" s="9" t="s">
        <v>142</v>
      </c>
      <c r="Q334" s="10" t="str">
        <f t="shared" si="1"/>
        <v>Full Office Job</v>
      </c>
      <c r="R334" s="10">
        <v>6</v>
      </c>
      <c r="S334" s="9" t="s">
        <v>161</v>
      </c>
      <c r="T334" s="9" t="s">
        <v>137</v>
      </c>
      <c r="U334" s="9" t="str">
        <f>IF(S334&lt;&gt;"",S334,IF(T334&lt;&gt;"",VLOOKUP(T334,Metadata!$S$2:$T$228,2,FALSE),""))</f>
        <v>Full-Stack Developer</v>
      </c>
      <c r="V334" s="9" t="s">
        <v>261</v>
      </c>
      <c r="W334" s="9" t="s">
        <v>137</v>
      </c>
      <c r="X334" s="9" t="s">
        <v>163</v>
      </c>
      <c r="Y334" s="9" t="s">
        <v>137</v>
      </c>
      <c r="Z334" s="9" t="s">
        <v>184</v>
      </c>
      <c r="AA334" s="9" t="s">
        <v>165</v>
      </c>
      <c r="AB334" s="9" t="s">
        <v>137</v>
      </c>
      <c r="AC334" s="9"/>
      <c r="AD334" s="9"/>
      <c r="AE334" s="9" t="s">
        <v>194</v>
      </c>
      <c r="AF334" s="9"/>
      <c r="AG334" s="9"/>
      <c r="AH334" s="9"/>
      <c r="AI334" s="9"/>
      <c r="AJ334" s="9" t="s">
        <v>185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 t="s">
        <v>178</v>
      </c>
      <c r="BB334" s="9"/>
      <c r="BC334" s="9"/>
      <c r="BD334" s="9"/>
      <c r="BE334" s="9"/>
      <c r="BF334" s="9"/>
      <c r="BG334" s="9"/>
      <c r="BH334" s="9"/>
      <c r="BI334" s="9"/>
      <c r="BJ334" s="9"/>
      <c r="BK334" s="9" t="s">
        <v>198</v>
      </c>
      <c r="BL334" s="9" t="s">
        <v>199</v>
      </c>
      <c r="BM334" s="9"/>
      <c r="BN334" s="9" t="s">
        <v>186</v>
      </c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10"/>
      <c r="CB334" s="10" t="str">
        <f t="shared" si="5"/>
        <v/>
      </c>
      <c r="CC334" s="10"/>
      <c r="CD334" s="9" t="str">
        <f t="shared" si="2"/>
        <v/>
      </c>
      <c r="CE334" s="9" t="s">
        <v>168</v>
      </c>
      <c r="CF334" s="9" t="s">
        <v>245</v>
      </c>
      <c r="CG334" s="9">
        <f>IF(CF334="","",VLOOKUP(CF334,Metadata!$D$2:$H$20,2,FALSE))</f>
        <v>42500</v>
      </c>
      <c r="CH334" s="9">
        <f>IF(CF334="","",VLOOKUP(CF334,Metadata!$D$2:$H$20,4,FALSE))</f>
        <v>40000</v>
      </c>
      <c r="CI334" s="9">
        <f>IF(CF334="","",VLOOKUP(CF334,Metadata!$D$2:$H$20,5,FALSE))</f>
        <v>45000</v>
      </c>
      <c r="CJ334" s="9">
        <f t="shared" si="3"/>
        <v>42500</v>
      </c>
      <c r="CK334" s="9" t="s">
        <v>153</v>
      </c>
      <c r="CL334" s="10">
        <v>3</v>
      </c>
      <c r="CM334" s="10">
        <v>4</v>
      </c>
      <c r="CN334" s="10">
        <v>6</v>
      </c>
      <c r="CO334" s="10">
        <v>6</v>
      </c>
      <c r="CP334" s="10">
        <v>5</v>
      </c>
      <c r="CQ334" s="10">
        <v>7</v>
      </c>
      <c r="CR334" s="10">
        <v>6</v>
      </c>
      <c r="CS334" s="10">
        <v>7</v>
      </c>
      <c r="CT334" s="10">
        <v>5</v>
      </c>
      <c r="CU334" s="10">
        <v>7</v>
      </c>
      <c r="CV334" s="10">
        <v>5</v>
      </c>
      <c r="CW334" s="10">
        <v>4</v>
      </c>
      <c r="CX334" s="10">
        <v>7</v>
      </c>
      <c r="CY334" s="10">
        <v>7</v>
      </c>
      <c r="CZ334" s="10">
        <v>5</v>
      </c>
      <c r="DA334" s="10">
        <v>6</v>
      </c>
      <c r="DB334" s="10">
        <v>7</v>
      </c>
      <c r="DC334" s="10">
        <v>7</v>
      </c>
      <c r="DD334" s="10">
        <v>6</v>
      </c>
      <c r="DE334" s="10">
        <v>7</v>
      </c>
      <c r="DF334" s="10">
        <v>5</v>
      </c>
      <c r="DG334" s="10">
        <v>6</v>
      </c>
      <c r="DH334" s="10">
        <v>4</v>
      </c>
      <c r="DI334" s="10">
        <v>4</v>
      </c>
      <c r="DJ334" s="10">
        <v>1</v>
      </c>
      <c r="DK334" s="10">
        <v>4</v>
      </c>
      <c r="DL334" s="10">
        <v>1</v>
      </c>
      <c r="DM334" s="9" t="s">
        <v>296</v>
      </c>
      <c r="DN334" s="10">
        <v>1976</v>
      </c>
      <c r="DO334" s="9">
        <f t="shared" si="4"/>
        <v>45</v>
      </c>
      <c r="DP334" s="9" t="s">
        <v>155</v>
      </c>
      <c r="DQ334" s="9" t="s">
        <v>202</v>
      </c>
      <c r="DR334" s="9" t="s">
        <v>157</v>
      </c>
      <c r="DS334" s="9" t="s">
        <v>137</v>
      </c>
      <c r="DT334" s="9" t="s">
        <v>181</v>
      </c>
      <c r="DU334" s="9" t="s">
        <v>158</v>
      </c>
      <c r="DV334" s="9" t="str">
        <f>VLOOKUP(DU334,Metadata!$B$2:$C$7,2,FALSE)</f>
        <v>6+ years</v>
      </c>
    </row>
    <row r="335" spans="1:126">
      <c r="A335" s="13">
        <v>334</v>
      </c>
      <c r="B335" s="9" t="s">
        <v>135</v>
      </c>
      <c r="C335" s="9" t="str">
        <f>VLOOKUP(B335,Metadata!$M$2:$N$6,2,FALSE)</f>
        <v>Permanent Employee</v>
      </c>
      <c r="D335" s="9" t="s">
        <v>159</v>
      </c>
      <c r="E335" s="9" t="s">
        <v>137</v>
      </c>
      <c r="F335" s="9" t="s">
        <v>138</v>
      </c>
      <c r="G335" s="9" t="s">
        <v>213</v>
      </c>
      <c r="H335" s="9" t="str">
        <f>IF(G335="","",VLOOKUP(G335,Metadata!$J$2:$K$22,2,FALSE))</f>
        <v>Centre</v>
      </c>
      <c r="I335" s="9" t="s">
        <v>138</v>
      </c>
      <c r="J335" s="9" t="str">
        <f>IF(I335="","",VLOOKUP(I335,Metadata!$P$2:$Q$43,2,FALSE))</f>
        <v>Europe</v>
      </c>
      <c r="K335" s="9" t="str">
        <f t="shared" si="0"/>
        <v>Portugal</v>
      </c>
      <c r="L335" s="9" t="s">
        <v>213</v>
      </c>
      <c r="M335" s="9" t="str">
        <f>IF(L335="","",VLOOKUP(L335,Metadata!$J$2:$K$22,2,FALSE))</f>
        <v>Centre</v>
      </c>
      <c r="N335" s="9" t="s">
        <v>214</v>
      </c>
      <c r="O335" s="9" t="s">
        <v>136</v>
      </c>
      <c r="P335" s="9" t="s">
        <v>142</v>
      </c>
      <c r="Q335" s="10" t="str">
        <f t="shared" si="1"/>
        <v>Full Office Job</v>
      </c>
      <c r="R335" s="10">
        <v>6</v>
      </c>
      <c r="S335" s="9" t="s">
        <v>313</v>
      </c>
      <c r="T335" s="9" t="s">
        <v>137</v>
      </c>
      <c r="U335" s="9" t="str">
        <f>IF(S335&lt;&gt;"",S335,IF(T335&lt;&gt;"",VLOOKUP(T335,Metadata!$S$2:$T$228,2,FALSE),""))</f>
        <v>Maintenance &amp; Support</v>
      </c>
      <c r="V335" s="9" t="s">
        <v>256</v>
      </c>
      <c r="W335" s="9" t="s">
        <v>137</v>
      </c>
      <c r="X335" s="9" t="s">
        <v>163</v>
      </c>
      <c r="Y335" s="9" t="s">
        <v>137</v>
      </c>
      <c r="Z335" s="9" t="s">
        <v>262</v>
      </c>
      <c r="AA335" s="9" t="s">
        <v>137</v>
      </c>
      <c r="AB335" s="9" t="s">
        <v>137</v>
      </c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 t="s">
        <v>412</v>
      </c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 t="s">
        <v>150</v>
      </c>
      <c r="BZ335" s="9" t="s">
        <v>137</v>
      </c>
      <c r="CA335" s="10"/>
      <c r="CB335" s="10" t="str">
        <f t="shared" si="5"/>
        <v/>
      </c>
      <c r="CC335" s="10"/>
      <c r="CD335" s="9" t="str">
        <f t="shared" si="2"/>
        <v/>
      </c>
      <c r="CE335" s="9" t="s">
        <v>151</v>
      </c>
      <c r="CF335" s="9" t="s">
        <v>225</v>
      </c>
      <c r="CG335" s="9">
        <f>IF(CF335="","",VLOOKUP(CF335,Metadata!$D$2:$H$20,2,FALSE))</f>
        <v>22500</v>
      </c>
      <c r="CH335" s="9">
        <f>IF(CF335="","",VLOOKUP(CF335,Metadata!$D$2:$H$20,4,FALSE))</f>
        <v>20000</v>
      </c>
      <c r="CI335" s="9">
        <f>IF(CF335="","",VLOOKUP(CF335,Metadata!$D$2:$H$20,5,FALSE))</f>
        <v>25000</v>
      </c>
      <c r="CJ335" s="9">
        <f t="shared" si="3"/>
        <v>22500</v>
      </c>
      <c r="CK335" s="9" t="s">
        <v>189</v>
      </c>
      <c r="CL335" s="10">
        <v>5</v>
      </c>
      <c r="CM335" s="10">
        <v>3</v>
      </c>
      <c r="CN335" s="10">
        <v>7</v>
      </c>
      <c r="CO335" s="10">
        <v>5</v>
      </c>
      <c r="CP335" s="10">
        <v>7</v>
      </c>
      <c r="CQ335" s="10">
        <v>5</v>
      </c>
      <c r="CR335" s="10">
        <v>6</v>
      </c>
      <c r="CS335" s="10">
        <v>3</v>
      </c>
      <c r="CT335" s="10">
        <v>6</v>
      </c>
      <c r="CU335" s="10">
        <v>5</v>
      </c>
      <c r="CV335" s="10">
        <v>6</v>
      </c>
      <c r="CW335" s="10">
        <v>6</v>
      </c>
      <c r="CX335" s="10">
        <v>7</v>
      </c>
      <c r="CY335" s="10">
        <v>6</v>
      </c>
      <c r="CZ335" s="10">
        <v>4</v>
      </c>
      <c r="DA335" s="10">
        <v>5</v>
      </c>
      <c r="DB335" s="10">
        <v>6</v>
      </c>
      <c r="DC335" s="10">
        <v>7</v>
      </c>
      <c r="DD335" s="10">
        <v>5</v>
      </c>
      <c r="DE335" s="10">
        <v>7</v>
      </c>
      <c r="DF335" s="10">
        <v>6</v>
      </c>
      <c r="DG335" s="10">
        <v>7</v>
      </c>
      <c r="DH335" s="10">
        <v>7</v>
      </c>
      <c r="DI335" s="10">
        <v>7</v>
      </c>
      <c r="DJ335" s="10">
        <v>1</v>
      </c>
      <c r="DK335" s="10">
        <v>4</v>
      </c>
      <c r="DL335" s="10">
        <v>6</v>
      </c>
      <c r="DM335" s="9" t="s">
        <v>154</v>
      </c>
      <c r="DN335" s="10">
        <v>1983</v>
      </c>
      <c r="DO335" s="9">
        <f t="shared" si="4"/>
        <v>38</v>
      </c>
      <c r="DP335" s="9" t="s">
        <v>155</v>
      </c>
      <c r="DQ335" s="9" t="s">
        <v>202</v>
      </c>
      <c r="DR335" s="9" t="s">
        <v>157</v>
      </c>
      <c r="DS335" s="9" t="s">
        <v>137</v>
      </c>
      <c r="DT335" s="9" t="s">
        <v>181</v>
      </c>
      <c r="DU335" s="9" t="s">
        <v>158</v>
      </c>
      <c r="DV335" s="9" t="str">
        <f>VLOOKUP(DU335,Metadata!$B$2:$C$7,2,FALSE)</f>
        <v>6+ years</v>
      </c>
    </row>
    <row r="336" spans="1:126">
      <c r="A336" s="13">
        <v>335</v>
      </c>
      <c r="B336" s="9" t="s">
        <v>135</v>
      </c>
      <c r="C336" s="9" t="str">
        <f>VLOOKUP(B336,Metadata!$M$2:$N$6,2,FALSE)</f>
        <v>Permanent Employee</v>
      </c>
      <c r="D336" s="9" t="s">
        <v>159</v>
      </c>
      <c r="E336" s="9" t="s">
        <v>137</v>
      </c>
      <c r="F336" s="9" t="s">
        <v>138</v>
      </c>
      <c r="G336" s="9" t="s">
        <v>140</v>
      </c>
      <c r="H336" s="9" t="str">
        <f>IF(G336="","",VLOOKUP(G336,Metadata!$J$2:$K$22,2,FALSE))</f>
        <v>Lisbon Metropolitan Area</v>
      </c>
      <c r="I336" s="9" t="s">
        <v>138</v>
      </c>
      <c r="J336" s="9" t="str">
        <f>IF(I336="","",VLOOKUP(I336,Metadata!$P$2:$Q$43,2,FALSE))</f>
        <v>Europe</v>
      </c>
      <c r="K336" s="9" t="str">
        <f t="shared" si="0"/>
        <v>Portugal</v>
      </c>
      <c r="L336" s="9" t="s">
        <v>140</v>
      </c>
      <c r="M336" s="9" t="str">
        <f>IF(L336="","",VLOOKUP(L336,Metadata!$J$2:$K$22,2,FALSE))</f>
        <v>Lisbon Metropolitan Area</v>
      </c>
      <c r="N336" s="9" t="s">
        <v>214</v>
      </c>
      <c r="O336" s="9" t="s">
        <v>278</v>
      </c>
      <c r="P336" s="9" t="s">
        <v>142</v>
      </c>
      <c r="Q336" s="10" t="str">
        <f t="shared" si="1"/>
        <v>Full Office Job</v>
      </c>
      <c r="R336" s="10">
        <v>6</v>
      </c>
      <c r="S336" s="9" t="s">
        <v>282</v>
      </c>
      <c r="T336" s="9" t="s">
        <v>137</v>
      </c>
      <c r="U336" s="9" t="str">
        <f>IF(S336&lt;&gt;"",S336,IF(T336&lt;&gt;"",VLOOKUP(T336,Metadata!$S$2:$T$228,2,FALSE),""))</f>
        <v>Computer &amp; Network Security</v>
      </c>
      <c r="V336" s="9" t="s">
        <v>261</v>
      </c>
      <c r="W336" s="9" t="s">
        <v>137</v>
      </c>
      <c r="X336" s="9" t="s">
        <v>145</v>
      </c>
      <c r="Y336" s="9" t="s">
        <v>137</v>
      </c>
      <c r="Z336" s="9" t="s">
        <v>146</v>
      </c>
      <c r="AA336" s="9" t="s">
        <v>137</v>
      </c>
      <c r="AB336" s="9" t="s">
        <v>137</v>
      </c>
      <c r="AC336" s="9"/>
      <c r="AD336" s="9"/>
      <c r="AE336" s="9" t="s">
        <v>194</v>
      </c>
      <c r="AF336" s="9" t="s">
        <v>243</v>
      </c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 t="s">
        <v>198</v>
      </c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10"/>
      <c r="CB336" s="10" t="str">
        <f t="shared" si="5"/>
        <v/>
      </c>
      <c r="CC336" s="10"/>
      <c r="CD336" s="9" t="str">
        <f t="shared" si="2"/>
        <v/>
      </c>
      <c r="CE336" s="9" t="s">
        <v>232</v>
      </c>
      <c r="CF336" s="9" t="s">
        <v>188</v>
      </c>
      <c r="CG336" s="9">
        <f>IF(CF336="","",VLOOKUP(CF336,Metadata!$D$2:$H$20,2,FALSE))</f>
        <v>17500</v>
      </c>
      <c r="CH336" s="9">
        <f>IF(CF336="","",VLOOKUP(CF336,Metadata!$D$2:$H$20,4,FALSE))</f>
        <v>15000</v>
      </c>
      <c r="CI336" s="9">
        <f>IF(CF336="","",VLOOKUP(CF336,Metadata!$D$2:$H$20,5,FALSE))</f>
        <v>20000</v>
      </c>
      <c r="CJ336" s="9">
        <f t="shared" si="3"/>
        <v>17500</v>
      </c>
      <c r="CK336" s="9" t="s">
        <v>153</v>
      </c>
      <c r="CL336" s="10">
        <v>3</v>
      </c>
      <c r="CM336" s="10">
        <v>3</v>
      </c>
      <c r="CN336" s="10">
        <v>4</v>
      </c>
      <c r="CO336" s="10">
        <v>4</v>
      </c>
      <c r="CP336" s="10">
        <v>4</v>
      </c>
      <c r="CQ336" s="10">
        <v>4</v>
      </c>
      <c r="CR336" s="10">
        <v>6</v>
      </c>
      <c r="CS336" s="10">
        <v>4</v>
      </c>
      <c r="CT336" s="10">
        <v>4</v>
      </c>
      <c r="CU336" s="10">
        <v>5</v>
      </c>
      <c r="CV336" s="10">
        <v>5</v>
      </c>
      <c r="CW336" s="10">
        <v>3</v>
      </c>
      <c r="CX336" s="10">
        <v>5</v>
      </c>
      <c r="CY336" s="10">
        <v>4</v>
      </c>
      <c r="CZ336" s="10">
        <v>4</v>
      </c>
      <c r="DA336" s="10">
        <v>4</v>
      </c>
      <c r="DB336" s="10">
        <v>5</v>
      </c>
      <c r="DC336" s="10">
        <v>5</v>
      </c>
      <c r="DD336" s="10">
        <v>3</v>
      </c>
      <c r="DE336" s="10">
        <v>5</v>
      </c>
      <c r="DF336" s="10">
        <v>5</v>
      </c>
      <c r="DG336" s="10">
        <v>5</v>
      </c>
      <c r="DH336" s="10">
        <v>5</v>
      </c>
      <c r="DI336" s="10">
        <v>5</v>
      </c>
      <c r="DJ336" s="10">
        <v>5</v>
      </c>
      <c r="DK336" s="10">
        <v>4</v>
      </c>
      <c r="DL336" s="10">
        <v>4</v>
      </c>
      <c r="DM336" s="9" t="s">
        <v>154</v>
      </c>
      <c r="DN336" s="10">
        <v>1995</v>
      </c>
      <c r="DO336" s="9">
        <f t="shared" si="4"/>
        <v>26</v>
      </c>
      <c r="DP336" s="9" t="s">
        <v>155</v>
      </c>
      <c r="DQ336" s="9" t="s">
        <v>202</v>
      </c>
      <c r="DR336" s="9" t="s">
        <v>157</v>
      </c>
      <c r="DS336" s="9" t="s">
        <v>137</v>
      </c>
      <c r="DT336" s="9" t="s">
        <v>181</v>
      </c>
      <c r="DU336" s="9" t="s">
        <v>233</v>
      </c>
      <c r="DV336" s="9" t="str">
        <f>VLOOKUP(DU336,Metadata!$B$2:$C$7,2,FALSE)</f>
        <v>0 - 3 years</v>
      </c>
    </row>
    <row r="337" spans="1:126">
      <c r="A337" s="13">
        <v>336</v>
      </c>
      <c r="B337" s="9" t="s">
        <v>135</v>
      </c>
      <c r="C337" s="9" t="str">
        <f>VLOOKUP(B337,Metadata!$M$2:$N$6,2,FALSE)</f>
        <v>Permanent Employee</v>
      </c>
      <c r="D337" s="9" t="s">
        <v>136</v>
      </c>
      <c r="E337" s="9" t="s">
        <v>137</v>
      </c>
      <c r="F337" s="9" t="s">
        <v>138</v>
      </c>
      <c r="G337" s="9" t="s">
        <v>140</v>
      </c>
      <c r="H337" s="9" t="str">
        <f>IF(G337="","",VLOOKUP(G337,Metadata!$J$2:$K$22,2,FALSE))</f>
        <v>Lisbon Metropolitan Area</v>
      </c>
      <c r="I337" s="9" t="s">
        <v>138</v>
      </c>
      <c r="J337" s="9" t="str">
        <f>IF(I337="","",VLOOKUP(I337,Metadata!$P$2:$Q$43,2,FALSE))</f>
        <v>Europe</v>
      </c>
      <c r="K337" s="9" t="str">
        <f t="shared" si="0"/>
        <v>Portugal</v>
      </c>
      <c r="L337" s="9" t="s">
        <v>140</v>
      </c>
      <c r="M337" s="9" t="str">
        <f>IF(L337="","",VLOOKUP(L337,Metadata!$J$2:$K$22,2,FALSE))</f>
        <v>Lisbon Metropolitan Area</v>
      </c>
      <c r="N337" s="9" t="s">
        <v>205</v>
      </c>
      <c r="O337" s="9" t="s">
        <v>137</v>
      </c>
      <c r="P337" s="9" t="s">
        <v>137</v>
      </c>
      <c r="Q337" s="10" t="str">
        <f t="shared" si="1"/>
        <v>Full Office Job</v>
      </c>
      <c r="R337" s="10">
        <v>6</v>
      </c>
      <c r="S337" s="9" t="s">
        <v>161</v>
      </c>
      <c r="T337" s="9" t="s">
        <v>137</v>
      </c>
      <c r="U337" s="9" t="str">
        <f>IF(S337&lt;&gt;"",S337,IF(T337&lt;&gt;"",VLOOKUP(T337,Metadata!$S$2:$T$228,2,FALSE),""))</f>
        <v>Full-Stack Developer</v>
      </c>
      <c r="V337" s="9" t="s">
        <v>162</v>
      </c>
      <c r="W337" s="9" t="s">
        <v>137</v>
      </c>
      <c r="X337" s="9" t="s">
        <v>269</v>
      </c>
      <c r="Y337" s="9" t="s">
        <v>137</v>
      </c>
      <c r="Z337" s="9" t="s">
        <v>184</v>
      </c>
      <c r="AA337" s="9" t="s">
        <v>165</v>
      </c>
      <c r="AB337" s="9" t="s">
        <v>137</v>
      </c>
      <c r="AC337" s="9" t="s">
        <v>147</v>
      </c>
      <c r="AD337" s="9" t="s">
        <v>148</v>
      </c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 t="s">
        <v>167</v>
      </c>
      <c r="BK337" s="9"/>
      <c r="BL337" s="9"/>
      <c r="BM337" s="9"/>
      <c r="BN337" s="9"/>
      <c r="BO337" s="9"/>
      <c r="BP337" s="9"/>
      <c r="BQ337" s="9" t="s">
        <v>219</v>
      </c>
      <c r="BR337" s="9"/>
      <c r="BS337" s="9"/>
      <c r="BT337" s="9"/>
      <c r="BU337" s="9"/>
      <c r="BV337" s="9"/>
      <c r="BW337" s="9"/>
      <c r="BX337" s="9"/>
      <c r="BY337" s="9"/>
      <c r="BZ337" s="9"/>
      <c r="CA337" s="10"/>
      <c r="CB337" s="10" t="str">
        <f t="shared" si="5"/>
        <v/>
      </c>
      <c r="CC337" s="10"/>
      <c r="CD337" s="9" t="str">
        <f t="shared" si="2"/>
        <v/>
      </c>
      <c r="CE337" s="9" t="s">
        <v>168</v>
      </c>
      <c r="CF337" s="9" t="s">
        <v>169</v>
      </c>
      <c r="CG337" s="9">
        <f>IF(CF337="","",VLOOKUP(CF337,Metadata!$D$2:$H$20,2,FALSE))</f>
        <v>12500</v>
      </c>
      <c r="CH337" s="9">
        <f>IF(CF337="","",VLOOKUP(CF337,Metadata!$D$2:$H$20,4,FALSE))</f>
        <v>0</v>
      </c>
      <c r="CI337" s="9">
        <f>IF(CF337="","",VLOOKUP(CF337,Metadata!$D$2:$H$20,5,FALSE))</f>
        <v>15000</v>
      </c>
      <c r="CJ337" s="9">
        <f t="shared" si="3"/>
        <v>12500</v>
      </c>
      <c r="CK337" s="9" t="s">
        <v>189</v>
      </c>
      <c r="CL337" s="10">
        <v>4</v>
      </c>
      <c r="CM337" s="10">
        <v>2</v>
      </c>
      <c r="CN337" s="10">
        <v>7</v>
      </c>
      <c r="CO337" s="10">
        <v>6</v>
      </c>
      <c r="CP337" s="10">
        <v>7</v>
      </c>
      <c r="CQ337" s="10">
        <v>7</v>
      </c>
      <c r="CR337" s="10">
        <v>6</v>
      </c>
      <c r="CS337" s="10">
        <v>6</v>
      </c>
      <c r="CT337" s="10">
        <v>6</v>
      </c>
      <c r="CU337" s="10">
        <v>6</v>
      </c>
      <c r="CV337" s="10">
        <v>6</v>
      </c>
      <c r="CW337" s="10">
        <v>5</v>
      </c>
      <c r="CX337" s="10">
        <v>7</v>
      </c>
      <c r="CY337" s="10">
        <v>6</v>
      </c>
      <c r="CZ337" s="10">
        <v>6</v>
      </c>
      <c r="DA337" s="10">
        <v>6</v>
      </c>
      <c r="DB337" s="10">
        <v>6</v>
      </c>
      <c r="DC337" s="10">
        <v>6</v>
      </c>
      <c r="DD337" s="10">
        <v>6</v>
      </c>
      <c r="DE337" s="10">
        <v>6</v>
      </c>
      <c r="DF337" s="10">
        <v>6</v>
      </c>
      <c r="DG337" s="10">
        <v>5</v>
      </c>
      <c r="DH337" s="10">
        <v>6</v>
      </c>
      <c r="DI337" s="10">
        <v>6</v>
      </c>
      <c r="DJ337" s="10">
        <v>3</v>
      </c>
      <c r="DK337" s="10">
        <v>6</v>
      </c>
      <c r="DL337" s="10">
        <v>4</v>
      </c>
      <c r="DM337" s="9" t="s">
        <v>154</v>
      </c>
      <c r="DN337" s="10">
        <v>1991</v>
      </c>
      <c r="DO337" s="9">
        <f t="shared" si="4"/>
        <v>30</v>
      </c>
      <c r="DP337" s="9" t="s">
        <v>222</v>
      </c>
      <c r="DQ337" s="9" t="s">
        <v>202</v>
      </c>
      <c r="DR337" s="9" t="s">
        <v>170</v>
      </c>
      <c r="DS337" s="9" t="s">
        <v>137</v>
      </c>
      <c r="DT337" s="9" t="s">
        <v>181</v>
      </c>
      <c r="DU337" s="9" t="s">
        <v>203</v>
      </c>
      <c r="DV337" s="9" t="str">
        <f>VLOOKUP(DU337,Metadata!$B$2:$C$7,2,FALSE)</f>
        <v>6+ years</v>
      </c>
    </row>
    <row r="338" spans="1:126">
      <c r="A338" s="13">
        <v>337</v>
      </c>
      <c r="B338" s="9" t="s">
        <v>135</v>
      </c>
      <c r="C338" s="9" t="str">
        <f>VLOOKUP(B338,Metadata!$M$2:$N$6,2,FALSE)</f>
        <v>Permanent Employee</v>
      </c>
      <c r="D338" s="9" t="s">
        <v>159</v>
      </c>
      <c r="E338" s="9" t="s">
        <v>137</v>
      </c>
      <c r="F338" s="9" t="s">
        <v>138</v>
      </c>
      <c r="G338" s="9" t="s">
        <v>204</v>
      </c>
      <c r="H338" s="9" t="str">
        <f>IF(G338="","",VLOOKUP(G338,Metadata!$J$2:$K$22,2,FALSE))</f>
        <v>Centre</v>
      </c>
      <c r="I338" s="9" t="s">
        <v>138</v>
      </c>
      <c r="J338" s="9" t="str">
        <f>IF(I338="","",VLOOKUP(I338,Metadata!$P$2:$Q$43,2,FALSE))</f>
        <v>Europe</v>
      </c>
      <c r="K338" s="9" t="str">
        <f t="shared" si="0"/>
        <v>Portugal</v>
      </c>
      <c r="L338" s="9" t="s">
        <v>160</v>
      </c>
      <c r="M338" s="9" t="str">
        <f>IF(L338="","",VLOOKUP(L338,Metadata!$J$2:$K$22,2,FALSE))</f>
        <v>Centre</v>
      </c>
      <c r="N338" s="9" t="s">
        <v>141</v>
      </c>
      <c r="O338" s="9" t="s">
        <v>137</v>
      </c>
      <c r="P338" s="9" t="s">
        <v>191</v>
      </c>
      <c r="Q338" s="10" t="str">
        <f t="shared" si="1"/>
        <v>Remote Job (full or flexible)</v>
      </c>
      <c r="R338" s="10">
        <v>7</v>
      </c>
      <c r="S338" s="9" t="s">
        <v>206</v>
      </c>
      <c r="T338" s="9" t="s">
        <v>137</v>
      </c>
      <c r="U338" s="9" t="str">
        <f>IF(S338&lt;&gt;"",S338,IF(T338&lt;&gt;"",VLOOKUP(T338,Metadata!$S$2:$T$228,2,FALSE),""))</f>
        <v>Mobile Apps Developer</v>
      </c>
      <c r="V338" s="9" t="s">
        <v>256</v>
      </c>
      <c r="W338" s="9" t="s">
        <v>137</v>
      </c>
      <c r="X338" s="9" t="s">
        <v>175</v>
      </c>
      <c r="Y338" s="9" t="s">
        <v>137</v>
      </c>
      <c r="Z338" s="9" t="s">
        <v>164</v>
      </c>
      <c r="AA338" s="9" t="s">
        <v>165</v>
      </c>
      <c r="AB338" s="9" t="s">
        <v>137</v>
      </c>
      <c r="AC338" s="9"/>
      <c r="AD338" s="9" t="s">
        <v>148</v>
      </c>
      <c r="AE338" s="9"/>
      <c r="AF338" s="9"/>
      <c r="AG338" s="9"/>
      <c r="AH338" s="9"/>
      <c r="AI338" s="9"/>
      <c r="AJ338" s="9"/>
      <c r="AK338" s="9"/>
      <c r="AL338" s="9" t="s">
        <v>177</v>
      </c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 t="s">
        <v>284</v>
      </c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 t="s">
        <v>186</v>
      </c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10"/>
      <c r="CB338" s="10" t="str">
        <f t="shared" si="5"/>
        <v/>
      </c>
      <c r="CC338" s="10"/>
      <c r="CD338" s="9" t="str">
        <f t="shared" si="2"/>
        <v/>
      </c>
      <c r="CE338" s="9" t="s">
        <v>168</v>
      </c>
      <c r="CF338" s="9" t="s">
        <v>188</v>
      </c>
      <c r="CG338" s="9">
        <f>IF(CF338="","",VLOOKUP(CF338,Metadata!$D$2:$H$20,2,FALSE))</f>
        <v>17500</v>
      </c>
      <c r="CH338" s="9">
        <f>IF(CF338="","",VLOOKUP(CF338,Metadata!$D$2:$H$20,4,FALSE))</f>
        <v>15000</v>
      </c>
      <c r="CI338" s="9">
        <f>IF(CF338="","",VLOOKUP(CF338,Metadata!$D$2:$H$20,5,FALSE))</f>
        <v>20000</v>
      </c>
      <c r="CJ338" s="9">
        <f t="shared" si="3"/>
        <v>17500</v>
      </c>
      <c r="CK338" s="9" t="s">
        <v>189</v>
      </c>
      <c r="CL338" s="10">
        <v>4</v>
      </c>
      <c r="CM338" s="10">
        <v>1</v>
      </c>
      <c r="CN338" s="10">
        <v>7</v>
      </c>
      <c r="CO338" s="10">
        <v>7</v>
      </c>
      <c r="CP338" s="10">
        <v>7</v>
      </c>
      <c r="CQ338" s="10">
        <v>7</v>
      </c>
      <c r="CR338" s="10">
        <v>7</v>
      </c>
      <c r="CS338" s="10">
        <v>5</v>
      </c>
      <c r="CT338" s="10">
        <v>7</v>
      </c>
      <c r="CU338" s="10">
        <v>7</v>
      </c>
      <c r="CV338" s="10">
        <v>7</v>
      </c>
      <c r="CW338" s="10">
        <v>5</v>
      </c>
      <c r="CX338" s="10">
        <v>7</v>
      </c>
      <c r="CY338" s="10">
        <v>4</v>
      </c>
      <c r="CZ338" s="10">
        <v>4</v>
      </c>
      <c r="DA338" s="10">
        <v>5</v>
      </c>
      <c r="DB338" s="10">
        <v>5</v>
      </c>
      <c r="DC338" s="10">
        <v>5</v>
      </c>
      <c r="DD338" s="10">
        <v>5</v>
      </c>
      <c r="DE338" s="10">
        <v>7</v>
      </c>
      <c r="DF338" s="10">
        <v>5</v>
      </c>
      <c r="DG338" s="10">
        <v>7</v>
      </c>
      <c r="DH338" s="10">
        <v>7</v>
      </c>
      <c r="DI338" s="10">
        <v>7</v>
      </c>
      <c r="DJ338" s="10">
        <v>4</v>
      </c>
      <c r="DK338" s="10">
        <v>5</v>
      </c>
      <c r="DL338" s="10">
        <v>7</v>
      </c>
      <c r="DM338" s="9" t="s">
        <v>154</v>
      </c>
      <c r="DN338" s="10">
        <v>1997</v>
      </c>
      <c r="DO338" s="9">
        <f t="shared" si="4"/>
        <v>24</v>
      </c>
      <c r="DP338" s="9" t="s">
        <v>155</v>
      </c>
      <c r="DQ338" s="9" t="s">
        <v>202</v>
      </c>
      <c r="DR338" s="9" t="s">
        <v>157</v>
      </c>
      <c r="DS338" s="9" t="s">
        <v>137</v>
      </c>
      <c r="DT338" s="9" t="s">
        <v>181</v>
      </c>
      <c r="DU338" s="9" t="s">
        <v>168</v>
      </c>
      <c r="DV338" s="9" t="str">
        <f>VLOOKUP(DU338,Metadata!$B$2:$C$7,2,FALSE)</f>
        <v>0 - 3 years</v>
      </c>
    </row>
    <row r="339" spans="1:126">
      <c r="A339" s="13">
        <v>338</v>
      </c>
      <c r="B339" s="9" t="s">
        <v>171</v>
      </c>
      <c r="C339" s="9" t="str">
        <f>VLOOKUP(B339,Metadata!$M$2:$N$6,2,FALSE)</f>
        <v>Contractor</v>
      </c>
      <c r="D339" s="9" t="s">
        <v>137</v>
      </c>
      <c r="E339" s="9" t="s">
        <v>159</v>
      </c>
      <c r="F339" s="9" t="s">
        <v>138</v>
      </c>
      <c r="G339" s="9" t="s">
        <v>312</v>
      </c>
      <c r="H339" s="9" t="str">
        <f>IF(G339="","",VLOOKUP(G339,Metadata!$J$2:$K$22,2,FALSE))</f>
        <v>South</v>
      </c>
      <c r="I339" s="9" t="s">
        <v>138</v>
      </c>
      <c r="J339" s="9" t="str">
        <f>IF(I339="","",VLOOKUP(I339,Metadata!$P$2:$Q$43,2,FALSE))</f>
        <v>Europe</v>
      </c>
      <c r="K339" s="9" t="str">
        <f t="shared" si="0"/>
        <v>Portugal</v>
      </c>
      <c r="L339" s="9" t="s">
        <v>312</v>
      </c>
      <c r="M339" s="9" t="str">
        <f>IF(L339="","",VLOOKUP(L339,Metadata!$J$2:$K$22,2,FALSE))</f>
        <v>South</v>
      </c>
      <c r="N339" s="9" t="s">
        <v>141</v>
      </c>
      <c r="O339" s="9" t="s">
        <v>137</v>
      </c>
      <c r="P339" s="9" t="s">
        <v>191</v>
      </c>
      <c r="Q339" s="10" t="str">
        <f t="shared" si="1"/>
        <v>Remote Job (full or flexible)</v>
      </c>
      <c r="R339" s="10">
        <v>6</v>
      </c>
      <c r="S339" s="9" t="s">
        <v>161</v>
      </c>
      <c r="T339" s="9" t="s">
        <v>137</v>
      </c>
      <c r="U339" s="9" t="str">
        <f>IF(S339&lt;&gt;"",S339,IF(T339&lt;&gt;"",VLOOKUP(T339,Metadata!$S$2:$T$228,2,FALSE),""))</f>
        <v>Full-Stack Developer</v>
      </c>
      <c r="V339" s="9" t="s">
        <v>256</v>
      </c>
      <c r="W339" s="9" t="s">
        <v>137</v>
      </c>
      <c r="X339" s="9" t="s">
        <v>175</v>
      </c>
      <c r="Y339" s="9" t="s">
        <v>137</v>
      </c>
      <c r="Z339" s="9" t="s">
        <v>164</v>
      </c>
      <c r="AA339" s="9" t="s">
        <v>165</v>
      </c>
      <c r="AB339" s="9" t="s">
        <v>137</v>
      </c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 t="s">
        <v>186</v>
      </c>
      <c r="BO339" s="9"/>
      <c r="BP339" s="9"/>
      <c r="BQ339" s="9"/>
      <c r="BR339" s="9"/>
      <c r="BS339" s="9" t="s">
        <v>200</v>
      </c>
      <c r="BT339" s="9"/>
      <c r="BU339" s="9"/>
      <c r="BV339" s="9"/>
      <c r="BW339" s="9"/>
      <c r="BX339" s="9"/>
      <c r="BY339" s="9"/>
      <c r="BZ339" s="9"/>
      <c r="CA339" s="10">
        <v>2</v>
      </c>
      <c r="CB339" s="10" t="str">
        <f t="shared" si="5"/>
        <v>Less than 3 months</v>
      </c>
      <c r="CC339" s="10">
        <v>25</v>
      </c>
      <c r="CD339" s="9">
        <f t="shared" si="2"/>
        <v>40000</v>
      </c>
      <c r="CE339" s="9" t="s">
        <v>137</v>
      </c>
      <c r="CF339" s="9" t="s">
        <v>137</v>
      </c>
      <c r="CG339" s="9" t="str">
        <f>IF(CF339="","",VLOOKUP(CF339,Metadata!$D$2:$H$20,2,FALSE))</f>
        <v/>
      </c>
      <c r="CH339" s="9" t="str">
        <f>IF(CF339="","",VLOOKUP(CF339,Metadata!$D$2:$H$20,4,FALSE))</f>
        <v/>
      </c>
      <c r="CI339" s="9" t="str">
        <f>IF(CF339="","",VLOOKUP(CF339,Metadata!$D$2:$H$20,5,FALSE))</f>
        <v/>
      </c>
      <c r="CJ339" s="9">
        <f t="shared" si="3"/>
        <v>40000</v>
      </c>
      <c r="CK339" s="9" t="s">
        <v>221</v>
      </c>
      <c r="CL339" s="10">
        <v>3</v>
      </c>
      <c r="CM339" s="10">
        <v>5</v>
      </c>
      <c r="CN339" s="10">
        <v>4</v>
      </c>
      <c r="CO339" s="10">
        <v>7</v>
      </c>
      <c r="CP339" s="10">
        <v>7</v>
      </c>
      <c r="CQ339" s="10">
        <v>7</v>
      </c>
      <c r="CR339" s="10">
        <v>7</v>
      </c>
      <c r="CS339" s="10">
        <v>5</v>
      </c>
      <c r="CT339" s="10">
        <v>1</v>
      </c>
      <c r="CU339" s="10">
        <v>7</v>
      </c>
      <c r="CV339" s="10">
        <v>7</v>
      </c>
      <c r="CW339" s="10">
        <v>1</v>
      </c>
      <c r="CX339" s="10">
        <v>7</v>
      </c>
      <c r="CY339" s="10">
        <v>7</v>
      </c>
      <c r="CZ339" s="10">
        <v>1</v>
      </c>
      <c r="DA339" s="10">
        <v>5</v>
      </c>
      <c r="DB339" s="10">
        <v>5</v>
      </c>
      <c r="DC339" s="10">
        <v>4</v>
      </c>
      <c r="DD339" s="10">
        <v>7</v>
      </c>
      <c r="DE339" s="10">
        <v>7</v>
      </c>
      <c r="DF339" s="10">
        <v>6</v>
      </c>
      <c r="DG339" s="10">
        <v>7</v>
      </c>
      <c r="DH339" s="10">
        <v>4</v>
      </c>
      <c r="DI339" s="10">
        <v>7</v>
      </c>
      <c r="DJ339" s="10">
        <v>7</v>
      </c>
      <c r="DK339" s="10">
        <v>7</v>
      </c>
      <c r="DL339" s="10">
        <v>4</v>
      </c>
      <c r="DM339" s="9" t="s">
        <v>154</v>
      </c>
      <c r="DN339" s="10">
        <v>1994</v>
      </c>
      <c r="DO339" s="9">
        <f t="shared" si="4"/>
        <v>27</v>
      </c>
      <c r="DP339" s="9" t="s">
        <v>155</v>
      </c>
      <c r="DQ339" s="9" t="s">
        <v>156</v>
      </c>
      <c r="DR339" s="9" t="s">
        <v>170</v>
      </c>
      <c r="DS339" s="9" t="s">
        <v>137</v>
      </c>
      <c r="DT339" s="9" t="s">
        <v>181</v>
      </c>
      <c r="DU339" s="9" t="s">
        <v>203</v>
      </c>
      <c r="DV339" s="9" t="str">
        <f>VLOOKUP(DU339,Metadata!$B$2:$C$7,2,FALSE)</f>
        <v>6+ years</v>
      </c>
    </row>
    <row r="340" spans="1:126">
      <c r="A340" s="13">
        <v>339</v>
      </c>
      <c r="B340" s="9" t="s">
        <v>135</v>
      </c>
      <c r="C340" s="9" t="str">
        <f>VLOOKUP(B340,Metadata!$M$2:$N$6,2,FALSE)</f>
        <v>Permanent Employee</v>
      </c>
      <c r="D340" s="9" t="s">
        <v>136</v>
      </c>
      <c r="E340" s="9" t="s">
        <v>137</v>
      </c>
      <c r="F340" s="9" t="s">
        <v>138</v>
      </c>
      <c r="G340" s="9" t="s">
        <v>172</v>
      </c>
      <c r="H340" s="9" t="str">
        <f>IF(G340="","",VLOOKUP(G340,Metadata!$J$2:$K$22,2,FALSE))</f>
        <v>Porto Metropolitan Area</v>
      </c>
      <c r="I340" s="9" t="s">
        <v>138</v>
      </c>
      <c r="J340" s="9" t="str">
        <f>IF(I340="","",VLOOKUP(I340,Metadata!$P$2:$Q$43,2,FALSE))</f>
        <v>Europe</v>
      </c>
      <c r="K340" s="9" t="str">
        <f t="shared" si="0"/>
        <v>Portugal</v>
      </c>
      <c r="L340" s="9" t="s">
        <v>172</v>
      </c>
      <c r="M340" s="9" t="str">
        <f>IF(L340="","",VLOOKUP(L340,Metadata!$J$2:$K$22,2,FALSE))</f>
        <v>Porto Metropolitan Area</v>
      </c>
      <c r="N340" s="9" t="s">
        <v>214</v>
      </c>
      <c r="O340" s="9" t="s">
        <v>239</v>
      </c>
      <c r="P340" s="9" t="s">
        <v>142</v>
      </c>
      <c r="Q340" s="10" t="str">
        <f t="shared" si="1"/>
        <v>Full Office Job</v>
      </c>
      <c r="R340" s="10">
        <v>4</v>
      </c>
      <c r="S340" s="9" t="s">
        <v>137</v>
      </c>
      <c r="T340" s="9" t="s">
        <v>390</v>
      </c>
      <c r="U340" s="9" t="str">
        <f>IF(S340&lt;&gt;"",S340,IF(T340&lt;&gt;"",VLOOKUP(T340,Metadata!$S$2:$T$228,2,FALSE),""))</f>
        <v>Technical Team Leader</v>
      </c>
      <c r="V340" s="9" t="s">
        <v>304</v>
      </c>
      <c r="W340" s="9" t="s">
        <v>137</v>
      </c>
      <c r="X340" s="9" t="s">
        <v>145</v>
      </c>
      <c r="Y340" s="9" t="s">
        <v>137</v>
      </c>
      <c r="Z340" s="9" t="s">
        <v>184</v>
      </c>
      <c r="AA340" s="9" t="s">
        <v>137</v>
      </c>
      <c r="AB340" s="9" t="s">
        <v>137</v>
      </c>
      <c r="AC340" s="9" t="s">
        <v>147</v>
      </c>
      <c r="AD340" s="9"/>
      <c r="AE340" s="9" t="s">
        <v>194</v>
      </c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 t="s">
        <v>198</v>
      </c>
      <c r="BL340" s="9"/>
      <c r="BM340" s="9"/>
      <c r="BN340" s="9" t="s">
        <v>186</v>
      </c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10"/>
      <c r="CB340" s="10" t="str">
        <f t="shared" si="5"/>
        <v/>
      </c>
      <c r="CC340" s="10"/>
      <c r="CD340" s="9" t="str">
        <f t="shared" si="2"/>
        <v/>
      </c>
      <c r="CE340" s="9" t="s">
        <v>168</v>
      </c>
      <c r="CF340" s="9" t="s">
        <v>248</v>
      </c>
      <c r="CG340" s="9">
        <f>IF(CF340="","",VLOOKUP(CF340,Metadata!$D$2:$H$20,2,FALSE))</f>
        <v>57500</v>
      </c>
      <c r="CH340" s="9">
        <f>IF(CF340="","",VLOOKUP(CF340,Metadata!$D$2:$H$20,4,FALSE))</f>
        <v>55000</v>
      </c>
      <c r="CI340" s="9">
        <f>IF(CF340="","",VLOOKUP(CF340,Metadata!$D$2:$H$20,5,FALSE))</f>
        <v>60000</v>
      </c>
      <c r="CJ340" s="9">
        <f t="shared" si="3"/>
        <v>57500</v>
      </c>
      <c r="CK340" s="9" t="s">
        <v>201</v>
      </c>
      <c r="CL340" s="10">
        <v>4</v>
      </c>
      <c r="CM340" s="10">
        <v>4</v>
      </c>
      <c r="CN340" s="10">
        <v>6</v>
      </c>
      <c r="CO340" s="10">
        <v>6</v>
      </c>
      <c r="CP340" s="10">
        <v>6</v>
      </c>
      <c r="CQ340" s="10">
        <v>6</v>
      </c>
      <c r="CR340" s="10">
        <v>6</v>
      </c>
      <c r="CS340" s="10">
        <v>6</v>
      </c>
      <c r="CT340" s="10">
        <v>7</v>
      </c>
      <c r="CU340" s="10">
        <v>5</v>
      </c>
      <c r="CV340" s="10">
        <v>6</v>
      </c>
      <c r="CW340" s="10">
        <v>5</v>
      </c>
      <c r="CX340" s="10">
        <v>6</v>
      </c>
      <c r="CY340" s="10">
        <v>6</v>
      </c>
      <c r="CZ340" s="10">
        <v>6</v>
      </c>
      <c r="DA340" s="10">
        <v>5</v>
      </c>
      <c r="DB340" s="10">
        <v>6</v>
      </c>
      <c r="DC340" s="10">
        <v>7</v>
      </c>
      <c r="DD340" s="10">
        <v>6</v>
      </c>
      <c r="DE340" s="10">
        <v>7</v>
      </c>
      <c r="DF340" s="10">
        <v>7</v>
      </c>
      <c r="DG340" s="10">
        <v>5</v>
      </c>
      <c r="DH340" s="10">
        <v>6</v>
      </c>
      <c r="DI340" s="10">
        <v>7</v>
      </c>
      <c r="DJ340" s="10">
        <v>7</v>
      </c>
      <c r="DK340" s="10">
        <v>7</v>
      </c>
      <c r="DL340" s="10">
        <v>7</v>
      </c>
      <c r="DM340" s="9" t="s">
        <v>154</v>
      </c>
      <c r="DN340" s="10">
        <v>1984</v>
      </c>
      <c r="DO340" s="9">
        <f t="shared" si="4"/>
        <v>37</v>
      </c>
      <c r="DP340" s="9" t="s">
        <v>155</v>
      </c>
      <c r="DQ340" s="9" t="s">
        <v>156</v>
      </c>
      <c r="DR340" s="9" t="s">
        <v>157</v>
      </c>
      <c r="DS340" s="9" t="s">
        <v>137</v>
      </c>
      <c r="DT340" s="9" t="s">
        <v>181</v>
      </c>
      <c r="DU340" s="9" t="s">
        <v>203</v>
      </c>
      <c r="DV340" s="9" t="str">
        <f>VLOOKUP(DU340,Metadata!$B$2:$C$7,2,FALSE)</f>
        <v>6+ years</v>
      </c>
    </row>
    <row r="341" spans="1:126">
      <c r="A341" s="13">
        <v>340</v>
      </c>
      <c r="B341" s="9" t="s">
        <v>135</v>
      </c>
      <c r="C341" s="9" t="str">
        <f>VLOOKUP(B341,Metadata!$M$2:$N$6,2,FALSE)</f>
        <v>Permanent Employee</v>
      </c>
      <c r="D341" s="9" t="s">
        <v>136</v>
      </c>
      <c r="E341" s="9" t="s">
        <v>137</v>
      </c>
      <c r="F341" s="9" t="s">
        <v>138</v>
      </c>
      <c r="G341" s="9" t="s">
        <v>140</v>
      </c>
      <c r="H341" s="9" t="str">
        <f>IF(G341="","",VLOOKUP(G341,Metadata!$J$2:$K$22,2,FALSE))</f>
        <v>Lisbon Metropolitan Area</v>
      </c>
      <c r="I341" s="9" t="s">
        <v>138</v>
      </c>
      <c r="J341" s="9" t="str">
        <f>IF(I341="","",VLOOKUP(I341,Metadata!$P$2:$Q$43,2,FALSE))</f>
        <v>Europe</v>
      </c>
      <c r="K341" s="9" t="str">
        <f t="shared" si="0"/>
        <v>Portugal</v>
      </c>
      <c r="L341" s="9" t="s">
        <v>140</v>
      </c>
      <c r="M341" s="9" t="str">
        <f>IF(L341="","",VLOOKUP(L341,Metadata!$J$2:$K$22,2,FALSE))</f>
        <v>Lisbon Metropolitan Area</v>
      </c>
      <c r="N341" s="9" t="s">
        <v>141</v>
      </c>
      <c r="O341" s="9" t="s">
        <v>137</v>
      </c>
      <c r="P341" s="9" t="s">
        <v>142</v>
      </c>
      <c r="Q341" s="10" t="str">
        <f t="shared" si="1"/>
        <v>Full Office Job</v>
      </c>
      <c r="R341" s="10">
        <v>6</v>
      </c>
      <c r="S341" s="9" t="s">
        <v>338</v>
      </c>
      <c r="T341" s="9" t="s">
        <v>137</v>
      </c>
      <c r="U341" s="9" t="str">
        <f>IF(S341&lt;&gt;"",S341,IF(T341&lt;&gt;"",VLOOKUP(T341,Metadata!$S$2:$T$228,2,FALSE),""))</f>
        <v>Solutions Architect</v>
      </c>
      <c r="V341" s="9" t="s">
        <v>207</v>
      </c>
      <c r="W341" s="9" t="s">
        <v>137</v>
      </c>
      <c r="X341" s="9" t="s">
        <v>208</v>
      </c>
      <c r="Y341" s="9" t="s">
        <v>137</v>
      </c>
      <c r="Z341" s="9" t="s">
        <v>146</v>
      </c>
      <c r="AA341" s="9" t="s">
        <v>165</v>
      </c>
      <c r="AB341" s="9" t="s">
        <v>253</v>
      </c>
      <c r="AC341" s="9" t="s">
        <v>147</v>
      </c>
      <c r="AD341" s="9" t="s">
        <v>148</v>
      </c>
      <c r="AE341" s="9" t="s">
        <v>194</v>
      </c>
      <c r="AF341" s="9" t="s">
        <v>243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 t="s">
        <v>178</v>
      </c>
      <c r="BB341" s="9"/>
      <c r="BC341" s="9"/>
      <c r="BD341" s="9"/>
      <c r="BE341" s="9"/>
      <c r="BF341" s="9"/>
      <c r="BG341" s="9"/>
      <c r="BH341" s="9"/>
      <c r="BI341" s="9"/>
      <c r="BJ341" s="9" t="s">
        <v>167</v>
      </c>
      <c r="BK341" s="9" t="s">
        <v>198</v>
      </c>
      <c r="BL341" s="9"/>
      <c r="BM341" s="9"/>
      <c r="BN341" s="9"/>
      <c r="BO341" s="9" t="s">
        <v>257</v>
      </c>
      <c r="BP341" s="9"/>
      <c r="BQ341" s="9" t="s">
        <v>219</v>
      </c>
      <c r="BR341" s="9"/>
      <c r="BS341" s="9"/>
      <c r="BT341" s="9"/>
      <c r="BU341" s="9"/>
      <c r="BV341" s="9"/>
      <c r="BW341" s="9"/>
      <c r="BX341" s="9"/>
      <c r="BY341" s="9"/>
      <c r="BZ341" s="9"/>
      <c r="CA341" s="10"/>
      <c r="CB341" s="10" t="str">
        <f t="shared" si="5"/>
        <v/>
      </c>
      <c r="CC341" s="10"/>
      <c r="CD341" s="9" t="str">
        <f t="shared" si="2"/>
        <v/>
      </c>
      <c r="CE341" s="9" t="s">
        <v>151</v>
      </c>
      <c r="CF341" s="9" t="s">
        <v>152</v>
      </c>
      <c r="CG341" s="9">
        <f>IF(CF341="","",VLOOKUP(CF341,Metadata!$D$2:$H$20,2,FALSE))</f>
        <v>32500</v>
      </c>
      <c r="CH341" s="9">
        <f>IF(CF341="","",VLOOKUP(CF341,Metadata!$D$2:$H$20,4,FALSE))</f>
        <v>30000</v>
      </c>
      <c r="CI341" s="9">
        <f>IF(CF341="","",VLOOKUP(CF341,Metadata!$D$2:$H$20,5,FALSE))</f>
        <v>35000</v>
      </c>
      <c r="CJ341" s="9">
        <f t="shared" si="3"/>
        <v>32500</v>
      </c>
      <c r="CK341" s="9" t="s">
        <v>221</v>
      </c>
      <c r="CL341" s="10">
        <v>1</v>
      </c>
      <c r="CM341" s="10">
        <v>3</v>
      </c>
      <c r="CN341" s="10">
        <v>5</v>
      </c>
      <c r="CO341" s="10">
        <v>7</v>
      </c>
      <c r="CP341" s="10">
        <v>6</v>
      </c>
      <c r="CQ341" s="10">
        <v>7</v>
      </c>
      <c r="CR341" s="10">
        <v>5</v>
      </c>
      <c r="CS341" s="10">
        <v>2</v>
      </c>
      <c r="CT341" s="10">
        <v>5</v>
      </c>
      <c r="CU341" s="10">
        <v>6</v>
      </c>
      <c r="CV341" s="10">
        <v>5</v>
      </c>
      <c r="CW341" s="10">
        <v>5</v>
      </c>
      <c r="CX341" s="10">
        <v>5</v>
      </c>
      <c r="CY341" s="10">
        <v>5</v>
      </c>
      <c r="CZ341" s="10">
        <v>5</v>
      </c>
      <c r="DA341" s="10">
        <v>4</v>
      </c>
      <c r="DB341" s="10">
        <v>5</v>
      </c>
      <c r="DC341" s="10">
        <v>7</v>
      </c>
      <c r="DD341" s="10">
        <v>4</v>
      </c>
      <c r="DE341" s="10">
        <v>6</v>
      </c>
      <c r="DF341" s="10">
        <v>7</v>
      </c>
      <c r="DG341" s="10">
        <v>6</v>
      </c>
      <c r="DH341" s="10">
        <v>5</v>
      </c>
      <c r="DI341" s="10">
        <v>7</v>
      </c>
      <c r="DJ341" s="10">
        <v>4</v>
      </c>
      <c r="DK341" s="10">
        <v>5</v>
      </c>
      <c r="DL341" s="10">
        <v>4</v>
      </c>
      <c r="DM341" s="9" t="s">
        <v>154</v>
      </c>
      <c r="DN341" s="10">
        <v>1990</v>
      </c>
      <c r="DO341" s="9">
        <f t="shared" si="4"/>
        <v>31</v>
      </c>
      <c r="DP341" s="9" t="s">
        <v>155</v>
      </c>
      <c r="DQ341" s="9" t="s">
        <v>202</v>
      </c>
      <c r="DR341" s="9" t="s">
        <v>157</v>
      </c>
      <c r="DS341" s="9" t="s">
        <v>137</v>
      </c>
      <c r="DT341" s="9" t="s">
        <v>181</v>
      </c>
      <c r="DU341" s="9" t="s">
        <v>203</v>
      </c>
      <c r="DV341" s="9" t="str">
        <f>VLOOKUP(DU341,Metadata!$B$2:$C$7,2,FALSE)</f>
        <v>6+ years</v>
      </c>
    </row>
    <row r="342" spans="1:126">
      <c r="A342" s="13">
        <v>341</v>
      </c>
      <c r="B342" s="9" t="s">
        <v>135</v>
      </c>
      <c r="C342" s="9" t="str">
        <f>VLOOKUP(B342,Metadata!$M$2:$N$6,2,FALSE)</f>
        <v>Permanent Employee</v>
      </c>
      <c r="D342" s="9" t="s">
        <v>159</v>
      </c>
      <c r="E342" s="9" t="s">
        <v>137</v>
      </c>
      <c r="F342" s="9" t="s">
        <v>138</v>
      </c>
      <c r="G342" s="9" t="s">
        <v>334</v>
      </c>
      <c r="H342" s="9" t="str">
        <f>IF(G342="","",VLOOKUP(G342,Metadata!$J$2:$K$22,2,FALSE))</f>
        <v>North</v>
      </c>
      <c r="I342" s="9" t="s">
        <v>138</v>
      </c>
      <c r="J342" s="9" t="str">
        <f>IF(I342="","",VLOOKUP(I342,Metadata!$P$2:$Q$43,2,FALSE))</f>
        <v>Europe</v>
      </c>
      <c r="K342" s="9" t="str">
        <f t="shared" si="0"/>
        <v>Portugal</v>
      </c>
      <c r="L342" s="9" t="s">
        <v>172</v>
      </c>
      <c r="M342" s="9" t="str">
        <f>IF(L342="","",VLOOKUP(L342,Metadata!$J$2:$K$22,2,FALSE))</f>
        <v>Porto Metropolitan Area</v>
      </c>
      <c r="N342" s="9" t="s">
        <v>141</v>
      </c>
      <c r="O342" s="9" t="s">
        <v>137</v>
      </c>
      <c r="P342" s="9" t="s">
        <v>142</v>
      </c>
      <c r="Q342" s="10" t="str">
        <f t="shared" si="1"/>
        <v>Full Office Job</v>
      </c>
      <c r="R342" s="10">
        <v>6</v>
      </c>
      <c r="S342" s="9" t="s">
        <v>161</v>
      </c>
      <c r="T342" s="9" t="s">
        <v>137</v>
      </c>
      <c r="U342" s="9" t="str">
        <f>IF(S342&lt;&gt;"",S342,IF(T342&lt;&gt;"",VLOOKUP(T342,Metadata!$S$2:$T$228,2,FALSE),""))</f>
        <v>Full-Stack Developer</v>
      </c>
      <c r="V342" s="9" t="s">
        <v>174</v>
      </c>
      <c r="W342" s="9" t="s">
        <v>137</v>
      </c>
      <c r="X342" s="9" t="s">
        <v>163</v>
      </c>
      <c r="Y342" s="9" t="s">
        <v>137</v>
      </c>
      <c r="Z342" s="9" t="s">
        <v>262</v>
      </c>
      <c r="AA342" s="9" t="s">
        <v>165</v>
      </c>
      <c r="AB342" s="9" t="s">
        <v>137</v>
      </c>
      <c r="AC342" s="9"/>
      <c r="AD342" s="9"/>
      <c r="AE342" s="9"/>
      <c r="AF342" s="9"/>
      <c r="AG342" s="9"/>
      <c r="AH342" s="9"/>
      <c r="AI342" s="9"/>
      <c r="AJ342" s="9"/>
      <c r="AK342" s="9" t="s">
        <v>302</v>
      </c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 t="s">
        <v>178</v>
      </c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 t="s">
        <v>303</v>
      </c>
      <c r="BN342" s="9" t="s">
        <v>186</v>
      </c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10"/>
      <c r="CB342" s="10" t="str">
        <f t="shared" si="5"/>
        <v/>
      </c>
      <c r="CC342" s="10"/>
      <c r="CD342" s="9" t="str">
        <f t="shared" si="2"/>
        <v/>
      </c>
      <c r="CE342" s="9" t="s">
        <v>168</v>
      </c>
      <c r="CF342" s="9" t="s">
        <v>169</v>
      </c>
      <c r="CG342" s="9">
        <f>IF(CF342="","",VLOOKUP(CF342,Metadata!$D$2:$H$20,2,FALSE))</f>
        <v>12500</v>
      </c>
      <c r="CH342" s="9">
        <f>IF(CF342="","",VLOOKUP(CF342,Metadata!$D$2:$H$20,4,FALSE))</f>
        <v>0</v>
      </c>
      <c r="CI342" s="9">
        <f>IF(CF342="","",VLOOKUP(CF342,Metadata!$D$2:$H$20,5,FALSE))</f>
        <v>15000</v>
      </c>
      <c r="CJ342" s="9">
        <f t="shared" si="3"/>
        <v>12500</v>
      </c>
      <c r="CK342" s="9" t="s">
        <v>153</v>
      </c>
      <c r="CL342" s="10">
        <v>1</v>
      </c>
      <c r="CM342" s="10">
        <v>3</v>
      </c>
      <c r="CN342" s="10">
        <v>7</v>
      </c>
      <c r="CO342" s="10">
        <v>7</v>
      </c>
      <c r="CP342" s="10">
        <v>6</v>
      </c>
      <c r="CQ342" s="10">
        <v>7</v>
      </c>
      <c r="CR342" s="10">
        <v>5</v>
      </c>
      <c r="CS342" s="10">
        <v>5</v>
      </c>
      <c r="CT342" s="10">
        <v>6</v>
      </c>
      <c r="CU342" s="10">
        <v>6</v>
      </c>
      <c r="CV342" s="10">
        <v>6</v>
      </c>
      <c r="CW342" s="10">
        <v>4</v>
      </c>
      <c r="CX342" s="10">
        <v>4</v>
      </c>
      <c r="CY342" s="10">
        <v>4</v>
      </c>
      <c r="CZ342" s="10">
        <v>6</v>
      </c>
      <c r="DA342" s="10">
        <v>5</v>
      </c>
      <c r="DB342" s="10">
        <v>4</v>
      </c>
      <c r="DC342" s="10">
        <v>6</v>
      </c>
      <c r="DD342" s="10">
        <v>5</v>
      </c>
      <c r="DE342" s="10">
        <v>7</v>
      </c>
      <c r="DF342" s="10">
        <v>7</v>
      </c>
      <c r="DG342" s="10">
        <v>7</v>
      </c>
      <c r="DH342" s="10">
        <v>7</v>
      </c>
      <c r="DI342" s="10">
        <v>7</v>
      </c>
      <c r="DJ342" s="10">
        <v>4</v>
      </c>
      <c r="DK342" s="10">
        <v>6</v>
      </c>
      <c r="DL342" s="10">
        <v>5</v>
      </c>
      <c r="DM342" s="9" t="s">
        <v>413</v>
      </c>
      <c r="DN342" s="10">
        <v>1998</v>
      </c>
      <c r="DO342" s="9">
        <f t="shared" si="4"/>
        <v>23</v>
      </c>
      <c r="DP342" s="9" t="s">
        <v>155</v>
      </c>
      <c r="DQ342" s="9" t="s">
        <v>156</v>
      </c>
      <c r="DR342" s="9" t="s">
        <v>157</v>
      </c>
      <c r="DS342" s="9" t="s">
        <v>137</v>
      </c>
      <c r="DT342" s="9" t="s">
        <v>181</v>
      </c>
      <c r="DU342" s="9" t="s">
        <v>168</v>
      </c>
      <c r="DV342" s="9" t="str">
        <f>VLOOKUP(DU342,Metadata!$B$2:$C$7,2,FALSE)</f>
        <v>0 - 3 years</v>
      </c>
    </row>
    <row r="343" spans="1:126">
      <c r="A343" s="13">
        <v>342</v>
      </c>
      <c r="B343" s="9" t="s">
        <v>326</v>
      </c>
      <c r="C343" s="9" t="str">
        <f>VLOOKUP(B343,Metadata!$M$2:$N$6,2,FALSE)</f>
        <v>Permanent Employee</v>
      </c>
      <c r="D343" s="9" t="s">
        <v>136</v>
      </c>
      <c r="E343" s="9" t="s">
        <v>137</v>
      </c>
      <c r="F343" s="9" t="s">
        <v>138</v>
      </c>
      <c r="G343" s="9" t="s">
        <v>190</v>
      </c>
      <c r="H343" s="9" t="str">
        <f>IF(G343="","",VLOOKUP(G343,Metadata!$J$2:$K$22,2,FALSE))</f>
        <v>North</v>
      </c>
      <c r="I343" s="9" t="s">
        <v>138</v>
      </c>
      <c r="J343" s="9" t="str">
        <f>IF(I343="","",VLOOKUP(I343,Metadata!$P$2:$Q$43,2,FALSE))</f>
        <v>Europe</v>
      </c>
      <c r="K343" s="9" t="str">
        <f t="shared" si="0"/>
        <v>Portugal</v>
      </c>
      <c r="L343" s="9" t="s">
        <v>190</v>
      </c>
      <c r="M343" s="9" t="str">
        <f>IF(L343="","",VLOOKUP(L343,Metadata!$J$2:$K$22,2,FALSE))</f>
        <v>North</v>
      </c>
      <c r="N343" s="9" t="s">
        <v>214</v>
      </c>
      <c r="O343" s="9" t="s">
        <v>239</v>
      </c>
      <c r="P343" s="9" t="s">
        <v>191</v>
      </c>
      <c r="Q343" s="10" t="str">
        <f t="shared" si="1"/>
        <v>Remote Job (full or flexible)</v>
      </c>
      <c r="R343" s="10">
        <v>6</v>
      </c>
      <c r="S343" s="9" t="s">
        <v>249</v>
      </c>
      <c r="T343" s="9" t="s">
        <v>137</v>
      </c>
      <c r="U343" s="9" t="str">
        <f>IF(S343&lt;&gt;"",S343,IF(T343&lt;&gt;"",VLOOKUP(T343,Metadata!$S$2:$T$228,2,FALSE),""))</f>
        <v>Business Applications (BI/CRM/ERP)</v>
      </c>
      <c r="V343" s="9" t="s">
        <v>144</v>
      </c>
      <c r="W343" s="9" t="s">
        <v>137</v>
      </c>
      <c r="X343" s="9" t="s">
        <v>163</v>
      </c>
      <c r="Y343" s="9" t="s">
        <v>137</v>
      </c>
      <c r="Z343" s="9" t="s">
        <v>164</v>
      </c>
      <c r="AA343" s="9" t="s">
        <v>137</v>
      </c>
      <c r="AB343" s="9" t="s">
        <v>137</v>
      </c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 t="s">
        <v>150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 t="s">
        <v>150</v>
      </c>
      <c r="BZ343" s="9" t="s">
        <v>137</v>
      </c>
      <c r="CA343" s="10"/>
      <c r="CB343" s="10" t="str">
        <f t="shared" si="5"/>
        <v/>
      </c>
      <c r="CC343" s="10"/>
      <c r="CD343" s="9" t="str">
        <f t="shared" si="2"/>
        <v/>
      </c>
      <c r="CE343" s="9" t="s">
        <v>151</v>
      </c>
      <c r="CF343" s="9" t="s">
        <v>188</v>
      </c>
      <c r="CG343" s="9">
        <f>IF(CF343="","",VLOOKUP(CF343,Metadata!$D$2:$H$20,2,FALSE))</f>
        <v>17500</v>
      </c>
      <c r="CH343" s="9">
        <f>IF(CF343="","",VLOOKUP(CF343,Metadata!$D$2:$H$20,4,FALSE))</f>
        <v>15000</v>
      </c>
      <c r="CI343" s="9">
        <f>IF(CF343="","",VLOOKUP(CF343,Metadata!$D$2:$H$20,5,FALSE))</f>
        <v>20000</v>
      </c>
      <c r="CJ343" s="9">
        <f t="shared" si="3"/>
        <v>17500</v>
      </c>
      <c r="CK343" s="9" t="s">
        <v>277</v>
      </c>
      <c r="CL343" s="10">
        <v>3</v>
      </c>
      <c r="CM343" s="10">
        <v>5</v>
      </c>
      <c r="CN343" s="10">
        <v>6</v>
      </c>
      <c r="CO343" s="10">
        <v>6</v>
      </c>
      <c r="CP343" s="10">
        <v>6</v>
      </c>
      <c r="CQ343" s="10">
        <v>6</v>
      </c>
      <c r="CR343" s="10">
        <v>6</v>
      </c>
      <c r="CS343" s="10">
        <v>6</v>
      </c>
      <c r="CT343" s="10">
        <v>6</v>
      </c>
      <c r="CU343" s="10">
        <v>6</v>
      </c>
      <c r="CV343" s="10">
        <v>6</v>
      </c>
      <c r="CW343" s="10">
        <v>6</v>
      </c>
      <c r="CX343" s="10">
        <v>6</v>
      </c>
      <c r="CY343" s="10">
        <v>6</v>
      </c>
      <c r="CZ343" s="10">
        <v>6</v>
      </c>
      <c r="DA343" s="10">
        <v>3</v>
      </c>
      <c r="DB343" s="10">
        <v>3</v>
      </c>
      <c r="DC343" s="10">
        <v>4</v>
      </c>
      <c r="DD343" s="10">
        <v>3</v>
      </c>
      <c r="DE343" s="10">
        <v>6</v>
      </c>
      <c r="DF343" s="10">
        <v>4</v>
      </c>
      <c r="DG343" s="10">
        <v>7</v>
      </c>
      <c r="DH343" s="10">
        <v>6</v>
      </c>
      <c r="DI343" s="10">
        <v>6</v>
      </c>
      <c r="DJ343" s="10">
        <v>6</v>
      </c>
      <c r="DK343" s="10">
        <v>4</v>
      </c>
      <c r="DL343" s="10">
        <v>5</v>
      </c>
      <c r="DM343" s="9" t="s">
        <v>154</v>
      </c>
      <c r="DN343" s="10">
        <v>1985</v>
      </c>
      <c r="DO343" s="9">
        <f t="shared" si="4"/>
        <v>36</v>
      </c>
      <c r="DP343" s="9" t="s">
        <v>155</v>
      </c>
      <c r="DQ343" s="9" t="s">
        <v>202</v>
      </c>
      <c r="DR343" s="9" t="s">
        <v>157</v>
      </c>
      <c r="DS343" s="9" t="s">
        <v>137</v>
      </c>
      <c r="DT343" s="9" t="s">
        <v>181</v>
      </c>
      <c r="DU343" s="9" t="s">
        <v>158</v>
      </c>
      <c r="DV343" s="9" t="str">
        <f>VLOOKUP(DU343,Metadata!$B$2:$C$7,2,FALSE)</f>
        <v>6+ years</v>
      </c>
    </row>
    <row r="344" spans="1:126">
      <c r="A344" s="13">
        <v>343</v>
      </c>
      <c r="B344" s="9" t="s">
        <v>135</v>
      </c>
      <c r="C344" s="9" t="str">
        <f>VLOOKUP(B344,Metadata!$M$2:$N$6,2,FALSE)</f>
        <v>Permanent Employee</v>
      </c>
      <c r="D344" s="9" t="s">
        <v>159</v>
      </c>
      <c r="E344" s="9" t="s">
        <v>137</v>
      </c>
      <c r="F344" s="9" t="s">
        <v>138</v>
      </c>
      <c r="G344" s="9" t="s">
        <v>213</v>
      </c>
      <c r="H344" s="9" t="str">
        <f>IF(G344="","",VLOOKUP(G344,Metadata!$J$2:$K$22,2,FALSE))</f>
        <v>Centre</v>
      </c>
      <c r="I344" s="9" t="s">
        <v>138</v>
      </c>
      <c r="J344" s="9" t="str">
        <f>IF(I344="","",VLOOKUP(I344,Metadata!$P$2:$Q$43,2,FALSE))</f>
        <v>Europe</v>
      </c>
      <c r="K344" s="9" t="str">
        <f t="shared" si="0"/>
        <v>Portugal</v>
      </c>
      <c r="L344" s="9" t="s">
        <v>213</v>
      </c>
      <c r="M344" s="9" t="str">
        <f>IF(L344="","",VLOOKUP(L344,Metadata!$J$2:$K$22,2,FALSE))</f>
        <v>Centre</v>
      </c>
      <c r="N344" s="9" t="s">
        <v>214</v>
      </c>
      <c r="O344" s="9" t="s">
        <v>239</v>
      </c>
      <c r="P344" s="9" t="s">
        <v>142</v>
      </c>
      <c r="Q344" s="10" t="str">
        <f t="shared" si="1"/>
        <v>Full Office Job</v>
      </c>
      <c r="R344" s="10">
        <v>5</v>
      </c>
      <c r="S344" s="9" t="s">
        <v>192</v>
      </c>
      <c r="T344" s="9" t="s">
        <v>137</v>
      </c>
      <c r="U344" s="9" t="str">
        <f>IF(S344&lt;&gt;"",S344,IF(T344&lt;&gt;"",VLOOKUP(T344,Metadata!$S$2:$T$228,2,FALSE),""))</f>
        <v>Back-End Developer</v>
      </c>
      <c r="V344" s="9" t="s">
        <v>162</v>
      </c>
      <c r="W344" s="9" t="s">
        <v>137</v>
      </c>
      <c r="X344" s="9" t="s">
        <v>163</v>
      </c>
      <c r="Y344" s="9" t="s">
        <v>137</v>
      </c>
      <c r="Z344" s="9" t="s">
        <v>262</v>
      </c>
      <c r="AA344" s="9" t="s">
        <v>165</v>
      </c>
      <c r="AB344" s="9" t="s">
        <v>137</v>
      </c>
      <c r="AC344" s="9" t="s">
        <v>147</v>
      </c>
      <c r="AD344" s="9" t="s">
        <v>148</v>
      </c>
      <c r="AE344" s="9" t="s">
        <v>194</v>
      </c>
      <c r="AF344" s="9"/>
      <c r="AG344" s="9" t="s">
        <v>166</v>
      </c>
      <c r="AH344" s="9"/>
      <c r="AI344" s="9"/>
      <c r="AJ344" s="9" t="s">
        <v>185</v>
      </c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 t="s">
        <v>178</v>
      </c>
      <c r="BB344" s="9"/>
      <c r="BC344" s="9"/>
      <c r="BD344" s="9"/>
      <c r="BE344" s="9"/>
      <c r="BF344" s="9"/>
      <c r="BG344" s="9"/>
      <c r="BH344" s="9"/>
      <c r="BI344" s="9"/>
      <c r="BJ344" s="9" t="s">
        <v>167</v>
      </c>
      <c r="BK344" s="9" t="s">
        <v>198</v>
      </c>
      <c r="BL344" s="9"/>
      <c r="BM344" s="9"/>
      <c r="BN344" s="9" t="s">
        <v>186</v>
      </c>
      <c r="BO344" s="9"/>
      <c r="BP344" s="9" t="s">
        <v>179</v>
      </c>
      <c r="BQ344" s="9"/>
      <c r="BR344" s="9"/>
      <c r="BS344" s="9" t="s">
        <v>200</v>
      </c>
      <c r="BT344" s="9"/>
      <c r="BU344" s="9"/>
      <c r="BV344" s="9"/>
      <c r="BW344" s="9"/>
      <c r="BX344" s="9"/>
      <c r="BY344" s="9"/>
      <c r="BZ344" s="9"/>
      <c r="CA344" s="10"/>
      <c r="CB344" s="10" t="str">
        <f t="shared" si="5"/>
        <v/>
      </c>
      <c r="CC344" s="10"/>
      <c r="CD344" s="9" t="str">
        <f t="shared" si="2"/>
        <v/>
      </c>
      <c r="CE344" s="9" t="s">
        <v>232</v>
      </c>
      <c r="CF344" s="9" t="s">
        <v>188</v>
      </c>
      <c r="CG344" s="9">
        <f>IF(CF344="","",VLOOKUP(CF344,Metadata!$D$2:$H$20,2,FALSE))</f>
        <v>17500</v>
      </c>
      <c r="CH344" s="9">
        <f>IF(CF344="","",VLOOKUP(CF344,Metadata!$D$2:$H$20,4,FALSE))</f>
        <v>15000</v>
      </c>
      <c r="CI344" s="9">
        <f>IF(CF344="","",VLOOKUP(CF344,Metadata!$D$2:$H$20,5,FALSE))</f>
        <v>20000</v>
      </c>
      <c r="CJ344" s="9">
        <f t="shared" si="3"/>
        <v>17500</v>
      </c>
      <c r="CK344" s="9" t="s">
        <v>201</v>
      </c>
      <c r="CL344" s="10">
        <v>4</v>
      </c>
      <c r="CM344" s="10">
        <v>3</v>
      </c>
      <c r="CN344" s="10">
        <v>6</v>
      </c>
      <c r="CO344" s="10">
        <v>6</v>
      </c>
      <c r="CP344" s="10">
        <v>6</v>
      </c>
      <c r="CQ344" s="10">
        <v>6</v>
      </c>
      <c r="CR344" s="10">
        <v>3</v>
      </c>
      <c r="CS344" s="10">
        <v>5</v>
      </c>
      <c r="CT344" s="10">
        <v>5</v>
      </c>
      <c r="CU344" s="10">
        <v>6</v>
      </c>
      <c r="CV344" s="10">
        <v>5</v>
      </c>
      <c r="CW344" s="10">
        <v>4</v>
      </c>
      <c r="CX344" s="10">
        <v>6</v>
      </c>
      <c r="CY344" s="10">
        <v>5</v>
      </c>
      <c r="CZ344" s="10">
        <v>5</v>
      </c>
      <c r="DA344" s="10">
        <v>4</v>
      </c>
      <c r="DB344" s="10">
        <v>4</v>
      </c>
      <c r="DC344" s="10">
        <v>5</v>
      </c>
      <c r="DD344" s="10">
        <v>5</v>
      </c>
      <c r="DE344" s="10">
        <v>7</v>
      </c>
      <c r="DF344" s="10">
        <v>5</v>
      </c>
      <c r="DG344" s="10">
        <v>5</v>
      </c>
      <c r="DH344" s="10">
        <v>4</v>
      </c>
      <c r="DI344" s="10">
        <v>6</v>
      </c>
      <c r="DJ344" s="10">
        <v>4</v>
      </c>
      <c r="DK344" s="10">
        <v>5</v>
      </c>
      <c r="DL344" s="10">
        <v>4</v>
      </c>
      <c r="DM344" s="9" t="s">
        <v>154</v>
      </c>
      <c r="DN344" s="10">
        <v>1998</v>
      </c>
      <c r="DO344" s="9">
        <f t="shared" si="4"/>
        <v>23</v>
      </c>
      <c r="DP344" s="9" t="s">
        <v>155</v>
      </c>
      <c r="DQ344" s="9" t="s">
        <v>202</v>
      </c>
      <c r="DR344" s="9" t="s">
        <v>157</v>
      </c>
      <c r="DS344" s="9" t="s">
        <v>137</v>
      </c>
      <c r="DT344" s="9" t="s">
        <v>181</v>
      </c>
      <c r="DU344" s="9" t="s">
        <v>223</v>
      </c>
      <c r="DV344" s="9" t="str">
        <f>VLOOKUP(DU344,Metadata!$B$2:$C$7,2,FALSE)</f>
        <v>3 - 6 years</v>
      </c>
    </row>
    <row r="345" spans="1:126">
      <c r="A345" s="13">
        <v>344</v>
      </c>
      <c r="B345" s="9" t="s">
        <v>135</v>
      </c>
      <c r="C345" s="9" t="str">
        <f>VLOOKUP(B345,Metadata!$M$2:$N$6,2,FALSE)</f>
        <v>Permanent Employee</v>
      </c>
      <c r="D345" s="9" t="s">
        <v>159</v>
      </c>
      <c r="E345" s="9" t="s">
        <v>137</v>
      </c>
      <c r="F345" s="9" t="s">
        <v>138</v>
      </c>
      <c r="G345" s="9" t="s">
        <v>213</v>
      </c>
      <c r="H345" s="9" t="str">
        <f>IF(G345="","",VLOOKUP(G345,Metadata!$J$2:$K$22,2,FALSE))</f>
        <v>Centre</v>
      </c>
      <c r="I345" s="9" t="s">
        <v>138</v>
      </c>
      <c r="J345" s="9" t="str">
        <f>IF(I345="","",VLOOKUP(I345,Metadata!$P$2:$Q$43,2,FALSE))</f>
        <v>Europe</v>
      </c>
      <c r="K345" s="9" t="str">
        <f t="shared" si="0"/>
        <v>Portugal</v>
      </c>
      <c r="L345" s="9" t="s">
        <v>140</v>
      </c>
      <c r="M345" s="9" t="str">
        <f>IF(L345="","",VLOOKUP(L345,Metadata!$J$2:$K$22,2,FALSE))</f>
        <v>Lisbon Metropolitan Area</v>
      </c>
      <c r="N345" s="9" t="s">
        <v>141</v>
      </c>
      <c r="O345" s="9" t="s">
        <v>137</v>
      </c>
      <c r="P345" s="9" t="s">
        <v>191</v>
      </c>
      <c r="Q345" s="10" t="str">
        <f t="shared" si="1"/>
        <v>Remote Job (full or flexible)</v>
      </c>
      <c r="R345" s="10">
        <v>6</v>
      </c>
      <c r="S345" s="9" t="s">
        <v>206</v>
      </c>
      <c r="T345" s="9" t="s">
        <v>137</v>
      </c>
      <c r="U345" s="9" t="str">
        <f>IF(S345&lt;&gt;"",S345,IF(T345&lt;&gt;"",VLOOKUP(T345,Metadata!$S$2:$T$228,2,FALSE),""))</f>
        <v>Mobile Apps Developer</v>
      </c>
      <c r="V345" s="9" t="s">
        <v>279</v>
      </c>
      <c r="W345" s="9" t="s">
        <v>137</v>
      </c>
      <c r="X345" s="9" t="s">
        <v>163</v>
      </c>
      <c r="Y345" s="9" t="s">
        <v>137</v>
      </c>
      <c r="Z345" s="9" t="s">
        <v>262</v>
      </c>
      <c r="AA345" s="9" t="s">
        <v>137</v>
      </c>
      <c r="AB345" s="9" t="s">
        <v>137</v>
      </c>
      <c r="AC345" s="9"/>
      <c r="AD345" s="9" t="s">
        <v>148</v>
      </c>
      <c r="AE345" s="9" t="s">
        <v>194</v>
      </c>
      <c r="AF345" s="9"/>
      <c r="AG345" s="9"/>
      <c r="AH345" s="9"/>
      <c r="AI345" s="9"/>
      <c r="AJ345" s="9"/>
      <c r="AK345" s="9"/>
      <c r="AL345" s="9" t="s">
        <v>177</v>
      </c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 t="s">
        <v>284</v>
      </c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 t="s">
        <v>150</v>
      </c>
      <c r="BZ345" s="9" t="s">
        <v>137</v>
      </c>
      <c r="CA345" s="10"/>
      <c r="CB345" s="10" t="str">
        <f t="shared" si="5"/>
        <v/>
      </c>
      <c r="CC345" s="10"/>
      <c r="CD345" s="9" t="str">
        <f t="shared" si="2"/>
        <v/>
      </c>
      <c r="CE345" s="9" t="s">
        <v>168</v>
      </c>
      <c r="CF345" s="9" t="s">
        <v>225</v>
      </c>
      <c r="CG345" s="9">
        <f>IF(CF345="","",VLOOKUP(CF345,Metadata!$D$2:$H$20,2,FALSE))</f>
        <v>22500</v>
      </c>
      <c r="CH345" s="9">
        <f>IF(CF345="","",VLOOKUP(CF345,Metadata!$D$2:$H$20,4,FALSE))</f>
        <v>20000</v>
      </c>
      <c r="CI345" s="9">
        <f>IF(CF345="","",VLOOKUP(CF345,Metadata!$D$2:$H$20,5,FALSE))</f>
        <v>25000</v>
      </c>
      <c r="CJ345" s="9">
        <f t="shared" si="3"/>
        <v>22500</v>
      </c>
      <c r="CK345" s="9" t="s">
        <v>221</v>
      </c>
      <c r="CL345" s="10">
        <v>5</v>
      </c>
      <c r="CM345" s="10">
        <v>3</v>
      </c>
      <c r="CN345" s="10">
        <v>7</v>
      </c>
      <c r="CO345" s="10">
        <v>7</v>
      </c>
      <c r="CP345" s="10">
        <v>5</v>
      </c>
      <c r="CQ345" s="10">
        <v>6</v>
      </c>
      <c r="CR345" s="10">
        <v>7</v>
      </c>
      <c r="CS345" s="10">
        <v>6</v>
      </c>
      <c r="CT345" s="10">
        <v>4</v>
      </c>
      <c r="CU345" s="10">
        <v>7</v>
      </c>
      <c r="CV345" s="10">
        <v>6</v>
      </c>
      <c r="CW345" s="10">
        <v>3</v>
      </c>
      <c r="CX345" s="10">
        <v>6</v>
      </c>
      <c r="CY345" s="10">
        <v>5</v>
      </c>
      <c r="CZ345" s="10">
        <v>5</v>
      </c>
      <c r="DA345" s="10">
        <v>5</v>
      </c>
      <c r="DB345" s="10">
        <v>6</v>
      </c>
      <c r="DC345" s="10">
        <v>6</v>
      </c>
      <c r="DD345" s="10">
        <v>3</v>
      </c>
      <c r="DE345" s="10">
        <v>6</v>
      </c>
      <c r="DF345" s="10">
        <v>6</v>
      </c>
      <c r="DG345" s="10">
        <v>7</v>
      </c>
      <c r="DH345" s="10">
        <v>7</v>
      </c>
      <c r="DI345" s="10">
        <v>7</v>
      </c>
      <c r="DJ345" s="10">
        <v>5</v>
      </c>
      <c r="DK345" s="10">
        <v>5</v>
      </c>
      <c r="DL345" s="10">
        <v>5</v>
      </c>
      <c r="DM345" s="9" t="s">
        <v>154</v>
      </c>
      <c r="DN345" s="10">
        <v>1995</v>
      </c>
      <c r="DO345" s="9">
        <f t="shared" si="4"/>
        <v>26</v>
      </c>
      <c r="DP345" s="9" t="s">
        <v>155</v>
      </c>
      <c r="DQ345" s="9" t="s">
        <v>156</v>
      </c>
      <c r="DR345" s="9" t="s">
        <v>157</v>
      </c>
      <c r="DS345" s="9" t="s">
        <v>137</v>
      </c>
      <c r="DT345" s="9" t="s">
        <v>181</v>
      </c>
      <c r="DU345" s="9" t="s">
        <v>168</v>
      </c>
      <c r="DV345" s="9" t="str">
        <f>VLOOKUP(DU345,Metadata!$B$2:$C$7,2,FALSE)</f>
        <v>0 - 3 years</v>
      </c>
    </row>
    <row r="346" spans="1:126">
      <c r="A346" s="13">
        <v>345</v>
      </c>
      <c r="B346" s="9" t="s">
        <v>135</v>
      </c>
      <c r="C346" s="9" t="str">
        <f>VLOOKUP(B346,Metadata!$M$2:$N$6,2,FALSE)</f>
        <v>Permanent Employee</v>
      </c>
      <c r="D346" s="9" t="s">
        <v>159</v>
      </c>
      <c r="E346" s="9" t="s">
        <v>137</v>
      </c>
      <c r="F346" s="9" t="s">
        <v>138</v>
      </c>
      <c r="G346" s="9" t="s">
        <v>263</v>
      </c>
      <c r="H346" s="9" t="str">
        <f>IF(G346="","",VLOOKUP(G346,Metadata!$J$2:$K$22,2,FALSE))</f>
        <v>North</v>
      </c>
      <c r="I346" s="9" t="s">
        <v>138</v>
      </c>
      <c r="J346" s="9" t="str">
        <f>IF(I346="","",VLOOKUP(I346,Metadata!$P$2:$Q$43,2,FALSE))</f>
        <v>Europe</v>
      </c>
      <c r="K346" s="9" t="str">
        <f t="shared" si="0"/>
        <v>Portugal</v>
      </c>
      <c r="L346" s="9" t="s">
        <v>190</v>
      </c>
      <c r="M346" s="9" t="str">
        <f>IF(L346="","",VLOOKUP(L346,Metadata!$J$2:$K$22,2,FALSE))</f>
        <v>North</v>
      </c>
      <c r="N346" s="9" t="s">
        <v>214</v>
      </c>
      <c r="O346" s="9" t="s">
        <v>278</v>
      </c>
      <c r="P346" s="9" t="s">
        <v>142</v>
      </c>
      <c r="Q346" s="10" t="str">
        <f t="shared" si="1"/>
        <v>Full Office Job</v>
      </c>
      <c r="R346" s="10">
        <v>4</v>
      </c>
      <c r="S346" s="9" t="s">
        <v>161</v>
      </c>
      <c r="T346" s="9" t="s">
        <v>137</v>
      </c>
      <c r="U346" s="9" t="str">
        <f>IF(S346&lt;&gt;"",S346,IF(T346&lt;&gt;"",VLOOKUP(T346,Metadata!$S$2:$T$228,2,FALSE),""))</f>
        <v>Full-Stack Developer</v>
      </c>
      <c r="V346" s="9" t="s">
        <v>137</v>
      </c>
      <c r="W346" s="9" t="s">
        <v>414</v>
      </c>
      <c r="X346" s="9" t="s">
        <v>163</v>
      </c>
      <c r="Y346" s="9" t="s">
        <v>137</v>
      </c>
      <c r="Z346" s="9" t="s">
        <v>184</v>
      </c>
      <c r="AA346" s="9" t="s">
        <v>165</v>
      </c>
      <c r="AB346" s="9" t="s">
        <v>137</v>
      </c>
      <c r="AC346" s="9" t="s">
        <v>147</v>
      </c>
      <c r="AD346" s="9"/>
      <c r="AE346" s="9" t="s">
        <v>194</v>
      </c>
      <c r="AF346" s="9"/>
      <c r="AG346" s="9" t="s">
        <v>166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 t="s">
        <v>178</v>
      </c>
      <c r="BB346" s="9"/>
      <c r="BC346" s="9"/>
      <c r="BD346" s="9"/>
      <c r="BE346" s="9"/>
      <c r="BF346" s="9"/>
      <c r="BG346" s="9"/>
      <c r="BH346" s="9"/>
      <c r="BI346" s="9"/>
      <c r="BJ346" s="9" t="s">
        <v>167</v>
      </c>
      <c r="BK346" s="9" t="s">
        <v>198</v>
      </c>
      <c r="BL346" s="9"/>
      <c r="BM346" s="9" t="s">
        <v>303</v>
      </c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10"/>
      <c r="CB346" s="10" t="str">
        <f t="shared" si="5"/>
        <v/>
      </c>
      <c r="CC346" s="10"/>
      <c r="CD346" s="9" t="str">
        <f t="shared" si="2"/>
        <v/>
      </c>
      <c r="CE346" s="9" t="s">
        <v>151</v>
      </c>
      <c r="CF346" s="9" t="s">
        <v>169</v>
      </c>
      <c r="CG346" s="9">
        <f>IF(CF346="","",VLOOKUP(CF346,Metadata!$D$2:$H$20,2,FALSE))</f>
        <v>12500</v>
      </c>
      <c r="CH346" s="9">
        <f>IF(CF346="","",VLOOKUP(CF346,Metadata!$D$2:$H$20,4,FALSE))</f>
        <v>0</v>
      </c>
      <c r="CI346" s="9">
        <f>IF(CF346="","",VLOOKUP(CF346,Metadata!$D$2:$H$20,5,FALSE))</f>
        <v>15000</v>
      </c>
      <c r="CJ346" s="9">
        <f t="shared" si="3"/>
        <v>12500</v>
      </c>
      <c r="CK346" s="9" t="s">
        <v>153</v>
      </c>
      <c r="CL346" s="10">
        <v>3</v>
      </c>
      <c r="CM346" s="10">
        <v>3</v>
      </c>
      <c r="CN346" s="10">
        <v>7</v>
      </c>
      <c r="CO346" s="10">
        <v>5</v>
      </c>
      <c r="CP346" s="10">
        <v>7</v>
      </c>
      <c r="CQ346" s="10">
        <v>7</v>
      </c>
      <c r="CR346" s="10">
        <v>4</v>
      </c>
      <c r="CS346" s="10">
        <v>4</v>
      </c>
      <c r="CT346" s="10">
        <v>7</v>
      </c>
      <c r="CU346" s="10">
        <v>7</v>
      </c>
      <c r="CV346" s="10">
        <v>6</v>
      </c>
      <c r="CW346" s="10">
        <v>5</v>
      </c>
      <c r="CX346" s="10">
        <v>6</v>
      </c>
      <c r="CY346" s="10">
        <v>6</v>
      </c>
      <c r="CZ346" s="10">
        <v>6</v>
      </c>
      <c r="DA346" s="10">
        <v>6</v>
      </c>
      <c r="DB346" s="10">
        <v>6</v>
      </c>
      <c r="DC346" s="10">
        <v>6</v>
      </c>
      <c r="DD346" s="10">
        <v>6</v>
      </c>
      <c r="DE346" s="10">
        <v>7</v>
      </c>
      <c r="DF346" s="10">
        <v>6</v>
      </c>
      <c r="DG346" s="10">
        <v>7</v>
      </c>
      <c r="DH346" s="10">
        <v>7</v>
      </c>
      <c r="DI346" s="10">
        <v>5</v>
      </c>
      <c r="DJ346" s="10">
        <v>6</v>
      </c>
      <c r="DK346" s="10">
        <v>6</v>
      </c>
      <c r="DL346" s="10">
        <v>5</v>
      </c>
      <c r="DM346" s="9" t="s">
        <v>154</v>
      </c>
      <c r="DN346" s="10">
        <v>1989</v>
      </c>
      <c r="DO346" s="9">
        <f t="shared" si="4"/>
        <v>32</v>
      </c>
      <c r="DP346" s="9" t="s">
        <v>155</v>
      </c>
      <c r="DQ346" s="9" t="s">
        <v>227</v>
      </c>
      <c r="DR346" s="9" t="s">
        <v>157</v>
      </c>
      <c r="DS346" s="9" t="s">
        <v>137</v>
      </c>
      <c r="DT346" s="9" t="s">
        <v>181</v>
      </c>
      <c r="DU346" s="9" t="s">
        <v>223</v>
      </c>
      <c r="DV346" s="9" t="str">
        <f>VLOOKUP(DU346,Metadata!$B$2:$C$7,2,FALSE)</f>
        <v>3 - 6 years</v>
      </c>
    </row>
    <row r="347" spans="1:126">
      <c r="A347" s="13">
        <v>346</v>
      </c>
      <c r="B347" s="9" t="s">
        <v>135</v>
      </c>
      <c r="C347" s="9" t="str">
        <f>VLOOKUP(B347,Metadata!$M$2:$N$6,2,FALSE)</f>
        <v>Permanent Employee</v>
      </c>
      <c r="D347" s="9" t="s">
        <v>159</v>
      </c>
      <c r="E347" s="9" t="s">
        <v>137</v>
      </c>
      <c r="F347" s="9" t="s">
        <v>138</v>
      </c>
      <c r="G347" s="9" t="s">
        <v>140</v>
      </c>
      <c r="H347" s="9" t="str">
        <f>IF(G347="","",VLOOKUP(G347,Metadata!$J$2:$K$22,2,FALSE))</f>
        <v>Lisbon Metropolitan Area</v>
      </c>
      <c r="I347" s="9" t="s">
        <v>138</v>
      </c>
      <c r="J347" s="9" t="str">
        <f>IF(I347="","",VLOOKUP(I347,Metadata!$P$2:$Q$43,2,FALSE))</f>
        <v>Europe</v>
      </c>
      <c r="K347" s="9" t="str">
        <f t="shared" si="0"/>
        <v>Portugal</v>
      </c>
      <c r="L347" s="9" t="s">
        <v>140</v>
      </c>
      <c r="M347" s="9" t="str">
        <f>IF(L347="","",VLOOKUP(L347,Metadata!$J$2:$K$22,2,FALSE))</f>
        <v>Lisbon Metropolitan Area</v>
      </c>
      <c r="N347" s="9" t="s">
        <v>205</v>
      </c>
      <c r="O347" s="9" t="s">
        <v>137</v>
      </c>
      <c r="P347" s="9" t="s">
        <v>137</v>
      </c>
      <c r="Q347" s="10" t="str">
        <f t="shared" si="1"/>
        <v>Full Office Job</v>
      </c>
      <c r="R347" s="10">
        <v>4</v>
      </c>
      <c r="S347" s="9" t="s">
        <v>161</v>
      </c>
      <c r="T347" s="9" t="s">
        <v>137</v>
      </c>
      <c r="U347" s="9" t="str">
        <f>IF(S347&lt;&gt;"",S347,IF(T347&lt;&gt;"",VLOOKUP(T347,Metadata!$S$2:$T$228,2,FALSE),""))</f>
        <v>Full-Stack Developer</v>
      </c>
      <c r="V347" s="9" t="s">
        <v>207</v>
      </c>
      <c r="W347" s="9" t="s">
        <v>137</v>
      </c>
      <c r="X347" s="9" t="s">
        <v>208</v>
      </c>
      <c r="Y347" s="9" t="s">
        <v>137</v>
      </c>
      <c r="Z347" s="9" t="s">
        <v>146</v>
      </c>
      <c r="AA347" s="9" t="s">
        <v>137</v>
      </c>
      <c r="AB347" s="9" t="s">
        <v>137</v>
      </c>
      <c r="AC347" s="9" t="s">
        <v>147</v>
      </c>
      <c r="AD347" s="9" t="s">
        <v>148</v>
      </c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199</v>
      </c>
      <c r="BM347" s="9"/>
      <c r="BN347" s="9"/>
      <c r="BO347" s="9"/>
      <c r="BP347" s="9"/>
      <c r="BQ347" s="9" t="s">
        <v>219</v>
      </c>
      <c r="BR347" s="9"/>
      <c r="BS347" s="9"/>
      <c r="BT347" s="9"/>
      <c r="BU347" s="9"/>
      <c r="BV347" s="9"/>
      <c r="BW347" s="9"/>
      <c r="BX347" s="9"/>
      <c r="BY347" s="9"/>
      <c r="BZ347" s="9"/>
      <c r="CA347" s="10"/>
      <c r="CB347" s="10" t="str">
        <f t="shared" si="5"/>
        <v/>
      </c>
      <c r="CC347" s="10"/>
      <c r="CD347" s="9" t="str">
        <f t="shared" si="2"/>
        <v/>
      </c>
      <c r="CE347" s="9" t="s">
        <v>168</v>
      </c>
      <c r="CF347" s="9" t="s">
        <v>220</v>
      </c>
      <c r="CG347" s="9">
        <f>IF(CF347="","",VLOOKUP(CF347,Metadata!$D$2:$H$20,2,FALSE))</f>
        <v>27500</v>
      </c>
      <c r="CH347" s="9">
        <f>IF(CF347="","",VLOOKUP(CF347,Metadata!$D$2:$H$20,4,FALSE))</f>
        <v>25000</v>
      </c>
      <c r="CI347" s="9">
        <f>IF(CF347="","",VLOOKUP(CF347,Metadata!$D$2:$H$20,5,FALSE))</f>
        <v>30000</v>
      </c>
      <c r="CJ347" s="9">
        <f t="shared" si="3"/>
        <v>27500</v>
      </c>
      <c r="CK347" s="9" t="s">
        <v>153</v>
      </c>
      <c r="CL347" s="10">
        <v>5</v>
      </c>
      <c r="CM347" s="10">
        <v>3</v>
      </c>
      <c r="CN347" s="10">
        <v>4</v>
      </c>
      <c r="CO347" s="10">
        <v>6</v>
      </c>
      <c r="CP347" s="10">
        <v>6</v>
      </c>
      <c r="CQ347" s="10">
        <v>6</v>
      </c>
      <c r="CR347" s="10">
        <v>3</v>
      </c>
      <c r="CS347" s="10">
        <v>5</v>
      </c>
      <c r="CT347" s="10">
        <v>5</v>
      </c>
      <c r="CU347" s="10">
        <v>5</v>
      </c>
      <c r="CV347" s="10">
        <v>6</v>
      </c>
      <c r="CW347" s="10">
        <v>6</v>
      </c>
      <c r="CX347" s="10">
        <v>5</v>
      </c>
      <c r="CY347" s="10">
        <v>5</v>
      </c>
      <c r="CZ347" s="10">
        <v>4</v>
      </c>
      <c r="DA347" s="10">
        <v>6</v>
      </c>
      <c r="DB347" s="10">
        <v>6</v>
      </c>
      <c r="DC347" s="10">
        <v>6</v>
      </c>
      <c r="DD347" s="10">
        <v>4</v>
      </c>
      <c r="DE347" s="10">
        <v>5</v>
      </c>
      <c r="DF347" s="10">
        <v>6</v>
      </c>
      <c r="DG347" s="10">
        <v>6</v>
      </c>
      <c r="DH347" s="10">
        <v>5</v>
      </c>
      <c r="DI347" s="10">
        <v>5</v>
      </c>
      <c r="DJ347" s="10">
        <v>4</v>
      </c>
      <c r="DK347" s="10">
        <v>5</v>
      </c>
      <c r="DL347" s="10">
        <v>5</v>
      </c>
      <c r="DM347" s="9" t="s">
        <v>154</v>
      </c>
      <c r="DN347" s="10">
        <v>1981</v>
      </c>
      <c r="DO347" s="9">
        <f t="shared" si="4"/>
        <v>40</v>
      </c>
      <c r="DP347" s="9" t="s">
        <v>155</v>
      </c>
      <c r="DQ347" s="9" t="s">
        <v>202</v>
      </c>
      <c r="DR347" s="9" t="s">
        <v>157</v>
      </c>
      <c r="DS347" s="9" t="s">
        <v>137</v>
      </c>
      <c r="DT347" s="9" t="s">
        <v>181</v>
      </c>
      <c r="DU347" s="9" t="s">
        <v>203</v>
      </c>
      <c r="DV347" s="9" t="str">
        <f>VLOOKUP(DU347,Metadata!$B$2:$C$7,2,FALSE)</f>
        <v>6+ years</v>
      </c>
    </row>
    <row r="348" spans="1:126">
      <c r="A348" s="13">
        <v>347</v>
      </c>
      <c r="B348" s="9" t="s">
        <v>135</v>
      </c>
      <c r="C348" s="9" t="str">
        <f>VLOOKUP(B348,Metadata!$M$2:$N$6,2,FALSE)</f>
        <v>Permanent Employee</v>
      </c>
      <c r="D348" s="9" t="s">
        <v>159</v>
      </c>
      <c r="E348" s="9" t="s">
        <v>137</v>
      </c>
      <c r="F348" s="9" t="s">
        <v>138</v>
      </c>
      <c r="G348" s="9" t="s">
        <v>172</v>
      </c>
      <c r="H348" s="9" t="str">
        <f>IF(G348="","",VLOOKUP(G348,Metadata!$J$2:$K$22,2,FALSE))</f>
        <v>Porto Metropolitan Area</v>
      </c>
      <c r="I348" s="9" t="s">
        <v>138</v>
      </c>
      <c r="J348" s="9" t="str">
        <f>IF(I348="","",VLOOKUP(I348,Metadata!$P$2:$Q$43,2,FALSE))</f>
        <v>Europe</v>
      </c>
      <c r="K348" s="9" t="str">
        <f t="shared" si="0"/>
        <v>Portugal</v>
      </c>
      <c r="L348" s="9" t="s">
        <v>172</v>
      </c>
      <c r="M348" s="9" t="str">
        <f>IF(L348="","",VLOOKUP(L348,Metadata!$J$2:$K$22,2,FALSE))</f>
        <v>Porto Metropolitan Area</v>
      </c>
      <c r="N348" s="9" t="s">
        <v>214</v>
      </c>
      <c r="O348" s="9" t="s">
        <v>278</v>
      </c>
      <c r="P348" s="9" t="s">
        <v>191</v>
      </c>
      <c r="Q348" s="10" t="str">
        <f t="shared" si="1"/>
        <v>Remote Job (full or flexible)</v>
      </c>
      <c r="R348" s="10">
        <v>4</v>
      </c>
      <c r="S348" s="9" t="s">
        <v>229</v>
      </c>
      <c r="T348" s="9" t="s">
        <v>137</v>
      </c>
      <c r="U348" s="9" t="str">
        <f>IF(S348&lt;&gt;"",S348,IF(T348&lt;&gt;"",VLOOKUP(T348,Metadata!$S$2:$T$228,2,FALSE),""))</f>
        <v>Project Manager</v>
      </c>
      <c r="V348" s="9" t="s">
        <v>162</v>
      </c>
      <c r="W348" s="9" t="s">
        <v>137</v>
      </c>
      <c r="X348" s="9" t="s">
        <v>163</v>
      </c>
      <c r="Y348" s="9" t="s">
        <v>137</v>
      </c>
      <c r="Z348" s="9" t="s">
        <v>164</v>
      </c>
      <c r="AA348" s="9" t="s">
        <v>165</v>
      </c>
      <c r="AB348" s="9" t="s">
        <v>253</v>
      </c>
      <c r="AC348" s="9" t="s">
        <v>147</v>
      </c>
      <c r="AD348" s="9" t="s">
        <v>148</v>
      </c>
      <c r="AE348" s="9"/>
      <c r="AF348" s="9"/>
      <c r="AG348" s="9"/>
      <c r="AH348" s="9"/>
      <c r="AI348" s="9"/>
      <c r="AJ348" s="9" t="s">
        <v>185</v>
      </c>
      <c r="AK348" s="9"/>
      <c r="AL348" s="9"/>
      <c r="AM348" s="9"/>
      <c r="AN348" s="9" t="s">
        <v>195</v>
      </c>
      <c r="AO348" s="9"/>
      <c r="AP348" s="9"/>
      <c r="AQ348" s="9"/>
      <c r="AR348" s="9" t="s">
        <v>149</v>
      </c>
      <c r="AS348" s="9"/>
      <c r="AT348" s="9"/>
      <c r="AU348" s="9"/>
      <c r="AV348" s="9"/>
      <c r="AW348" s="9"/>
      <c r="AX348" s="9"/>
      <c r="AY348" s="9"/>
      <c r="AZ348" s="9"/>
      <c r="BA348" s="9" t="s">
        <v>178</v>
      </c>
      <c r="BB348" s="9"/>
      <c r="BC348" s="9"/>
      <c r="BD348" s="9"/>
      <c r="BE348" s="9"/>
      <c r="BF348" s="9"/>
      <c r="BG348" s="9"/>
      <c r="BH348" s="9"/>
      <c r="BI348" s="9" t="s">
        <v>415</v>
      </c>
      <c r="BJ348" s="9" t="s">
        <v>167</v>
      </c>
      <c r="BK348" s="9" t="s">
        <v>198</v>
      </c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10"/>
      <c r="CB348" s="10" t="str">
        <f t="shared" si="5"/>
        <v/>
      </c>
      <c r="CC348" s="10"/>
      <c r="CD348" s="9" t="str">
        <f t="shared" si="2"/>
        <v/>
      </c>
      <c r="CE348" s="9" t="s">
        <v>168</v>
      </c>
      <c r="CF348" s="9" t="s">
        <v>169</v>
      </c>
      <c r="CG348" s="9">
        <f>IF(CF348="","",VLOOKUP(CF348,Metadata!$D$2:$H$20,2,FALSE))</f>
        <v>12500</v>
      </c>
      <c r="CH348" s="9">
        <f>IF(CF348="","",VLOOKUP(CF348,Metadata!$D$2:$H$20,4,FALSE))</f>
        <v>0</v>
      </c>
      <c r="CI348" s="9">
        <f>IF(CF348="","",VLOOKUP(CF348,Metadata!$D$2:$H$20,5,FALSE))</f>
        <v>15000</v>
      </c>
      <c r="CJ348" s="9">
        <f t="shared" si="3"/>
        <v>12500</v>
      </c>
      <c r="CK348" s="9" t="s">
        <v>221</v>
      </c>
      <c r="CL348" s="10">
        <v>5</v>
      </c>
      <c r="CM348" s="10">
        <v>2</v>
      </c>
      <c r="CN348" s="10">
        <v>6</v>
      </c>
      <c r="CO348" s="10">
        <v>6</v>
      </c>
      <c r="CP348" s="10">
        <v>5</v>
      </c>
      <c r="CQ348" s="10">
        <v>6</v>
      </c>
      <c r="CR348" s="10">
        <v>4</v>
      </c>
      <c r="CS348" s="10">
        <v>4</v>
      </c>
      <c r="CT348" s="10">
        <v>6</v>
      </c>
      <c r="CU348" s="10">
        <v>6</v>
      </c>
      <c r="CV348" s="10">
        <v>6</v>
      </c>
      <c r="CW348" s="10">
        <v>4</v>
      </c>
      <c r="CX348" s="10">
        <v>4</v>
      </c>
      <c r="CY348" s="10">
        <v>5</v>
      </c>
      <c r="CZ348" s="10">
        <v>6</v>
      </c>
      <c r="DA348" s="10">
        <v>4</v>
      </c>
      <c r="DB348" s="10">
        <v>4</v>
      </c>
      <c r="DC348" s="10">
        <v>5</v>
      </c>
      <c r="DD348" s="10">
        <v>4</v>
      </c>
      <c r="DE348" s="10">
        <v>6</v>
      </c>
      <c r="DF348" s="10">
        <v>5</v>
      </c>
      <c r="DG348" s="10">
        <v>4</v>
      </c>
      <c r="DH348" s="10">
        <v>5</v>
      </c>
      <c r="DI348" s="10">
        <v>4</v>
      </c>
      <c r="DJ348" s="10">
        <v>4</v>
      </c>
      <c r="DK348" s="10">
        <v>3</v>
      </c>
      <c r="DL348" s="10">
        <v>3</v>
      </c>
      <c r="DM348" s="9" t="s">
        <v>154</v>
      </c>
      <c r="DN348" s="10">
        <v>1998</v>
      </c>
      <c r="DO348" s="9">
        <f t="shared" si="4"/>
        <v>23</v>
      </c>
      <c r="DP348" s="9" t="s">
        <v>155</v>
      </c>
      <c r="DQ348" s="9" t="s">
        <v>156</v>
      </c>
      <c r="DR348" s="9" t="s">
        <v>157</v>
      </c>
      <c r="DS348" s="9" t="s">
        <v>137</v>
      </c>
      <c r="DT348" s="9" t="s">
        <v>181</v>
      </c>
      <c r="DU348" s="9" t="s">
        <v>168</v>
      </c>
      <c r="DV348" s="9" t="str">
        <f>VLOOKUP(DU348,Metadata!$B$2:$C$7,2,FALSE)</f>
        <v>0 - 3 years</v>
      </c>
    </row>
    <row r="349" spans="1:126">
      <c r="A349" s="13">
        <v>348</v>
      </c>
      <c r="B349" s="9" t="s">
        <v>135</v>
      </c>
      <c r="C349" s="9" t="str">
        <f>VLOOKUP(B349,Metadata!$M$2:$N$6,2,FALSE)</f>
        <v>Permanent Employee</v>
      </c>
      <c r="D349" s="9" t="s">
        <v>159</v>
      </c>
      <c r="E349" s="9" t="s">
        <v>137</v>
      </c>
      <c r="F349" s="9" t="s">
        <v>138</v>
      </c>
      <c r="G349" s="9" t="s">
        <v>172</v>
      </c>
      <c r="H349" s="9" t="str">
        <f>IF(G349="","",VLOOKUP(G349,Metadata!$J$2:$K$22,2,FALSE))</f>
        <v>Porto Metropolitan Area</v>
      </c>
      <c r="I349" s="9" t="s">
        <v>138</v>
      </c>
      <c r="J349" s="9" t="str">
        <f>IF(I349="","",VLOOKUP(I349,Metadata!$P$2:$Q$43,2,FALSE))</f>
        <v>Europe</v>
      </c>
      <c r="K349" s="9" t="str">
        <f t="shared" si="0"/>
        <v>Portugal</v>
      </c>
      <c r="L349" s="9" t="s">
        <v>172</v>
      </c>
      <c r="M349" s="9" t="str">
        <f>IF(L349="","",VLOOKUP(L349,Metadata!$J$2:$K$22,2,FALSE))</f>
        <v>Porto Metropolitan Area</v>
      </c>
      <c r="N349" s="9" t="s">
        <v>205</v>
      </c>
      <c r="O349" s="9" t="s">
        <v>137</v>
      </c>
      <c r="P349" s="9" t="s">
        <v>137</v>
      </c>
      <c r="Q349" s="10" t="str">
        <f t="shared" si="1"/>
        <v>Full Office Job</v>
      </c>
      <c r="R349" s="10">
        <v>5</v>
      </c>
      <c r="S349" s="9" t="s">
        <v>161</v>
      </c>
      <c r="T349" s="9" t="s">
        <v>137</v>
      </c>
      <c r="U349" s="9" t="str">
        <f>IF(S349&lt;&gt;"",S349,IF(T349&lt;&gt;"",VLOOKUP(T349,Metadata!$S$2:$T$228,2,FALSE),""))</f>
        <v>Full-Stack Developer</v>
      </c>
      <c r="V349" s="9" t="s">
        <v>217</v>
      </c>
      <c r="W349" s="9" t="s">
        <v>137</v>
      </c>
      <c r="X349" s="9" t="s">
        <v>163</v>
      </c>
      <c r="Y349" s="9" t="s">
        <v>137</v>
      </c>
      <c r="Z349" s="9" t="s">
        <v>193</v>
      </c>
      <c r="AA349" s="9" t="s">
        <v>165</v>
      </c>
      <c r="AB349" s="9" t="s">
        <v>253</v>
      </c>
      <c r="AC349" s="9" t="s">
        <v>147</v>
      </c>
      <c r="AD349" s="9"/>
      <c r="AE349" s="9"/>
      <c r="AF349" s="9"/>
      <c r="AG349" s="9" t="s">
        <v>166</v>
      </c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 t="s">
        <v>178</v>
      </c>
      <c r="BB349" s="9"/>
      <c r="BC349" s="9"/>
      <c r="BD349" s="9"/>
      <c r="BE349" s="9"/>
      <c r="BF349" s="9"/>
      <c r="BG349" s="9"/>
      <c r="BH349" s="9"/>
      <c r="BI349" s="9"/>
      <c r="BJ349" s="9" t="s">
        <v>167</v>
      </c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10"/>
      <c r="CB349" s="10" t="str">
        <f t="shared" si="5"/>
        <v/>
      </c>
      <c r="CC349" s="10"/>
      <c r="CD349" s="9" t="str">
        <f t="shared" si="2"/>
        <v/>
      </c>
      <c r="CE349" s="9" t="s">
        <v>168</v>
      </c>
      <c r="CF349" s="9" t="s">
        <v>169</v>
      </c>
      <c r="CG349" s="9">
        <f>IF(CF349="","",VLOOKUP(CF349,Metadata!$D$2:$H$20,2,FALSE))</f>
        <v>12500</v>
      </c>
      <c r="CH349" s="9">
        <f>IF(CF349="","",VLOOKUP(CF349,Metadata!$D$2:$H$20,4,FALSE))</f>
        <v>0</v>
      </c>
      <c r="CI349" s="9">
        <f>IF(CF349="","",VLOOKUP(CF349,Metadata!$D$2:$H$20,5,FALSE))</f>
        <v>15000</v>
      </c>
      <c r="CJ349" s="9">
        <f t="shared" si="3"/>
        <v>12500</v>
      </c>
      <c r="CK349" s="9" t="s">
        <v>153</v>
      </c>
      <c r="CL349" s="10">
        <v>1</v>
      </c>
      <c r="CM349" s="10">
        <v>5</v>
      </c>
      <c r="CN349" s="10">
        <v>7</v>
      </c>
      <c r="CO349" s="10">
        <v>7</v>
      </c>
      <c r="CP349" s="10">
        <v>7</v>
      </c>
      <c r="CQ349" s="10">
        <v>7</v>
      </c>
      <c r="CR349" s="10">
        <v>5</v>
      </c>
      <c r="CS349" s="10">
        <v>5</v>
      </c>
      <c r="CT349" s="10">
        <v>7</v>
      </c>
      <c r="CU349" s="10">
        <v>2</v>
      </c>
      <c r="CV349" s="10">
        <v>5</v>
      </c>
      <c r="CW349" s="10">
        <v>5</v>
      </c>
      <c r="CX349" s="10">
        <v>5</v>
      </c>
      <c r="CY349" s="10">
        <v>6</v>
      </c>
      <c r="CZ349" s="10">
        <v>7</v>
      </c>
      <c r="DA349" s="10">
        <v>7</v>
      </c>
      <c r="DB349" s="10">
        <v>7</v>
      </c>
      <c r="DC349" s="10">
        <v>7</v>
      </c>
      <c r="DD349" s="10">
        <v>4</v>
      </c>
      <c r="DE349" s="10">
        <v>6</v>
      </c>
      <c r="DF349" s="10">
        <v>6</v>
      </c>
      <c r="DG349" s="10">
        <v>7</v>
      </c>
      <c r="DH349" s="10">
        <v>5</v>
      </c>
      <c r="DI349" s="10">
        <v>5</v>
      </c>
      <c r="DJ349" s="10">
        <v>4</v>
      </c>
      <c r="DK349" s="10">
        <v>5</v>
      </c>
      <c r="DL349" s="10">
        <v>4</v>
      </c>
      <c r="DM349" s="9" t="s">
        <v>154</v>
      </c>
      <c r="DN349" s="10">
        <v>1995</v>
      </c>
      <c r="DO349" s="9">
        <f t="shared" si="4"/>
        <v>26</v>
      </c>
      <c r="DP349" s="9" t="s">
        <v>155</v>
      </c>
      <c r="DQ349" s="9" t="s">
        <v>202</v>
      </c>
      <c r="DR349" s="9" t="s">
        <v>157</v>
      </c>
      <c r="DS349" s="9" t="s">
        <v>137</v>
      </c>
      <c r="DT349" s="9" t="s">
        <v>181</v>
      </c>
      <c r="DU349" s="9" t="s">
        <v>168</v>
      </c>
      <c r="DV349" s="9" t="str">
        <f>VLOOKUP(DU349,Metadata!$B$2:$C$7,2,FALSE)</f>
        <v>0 - 3 years</v>
      </c>
    </row>
    <row r="350" spans="1:126">
      <c r="A350" s="13">
        <v>349</v>
      </c>
      <c r="B350" s="9" t="s">
        <v>135</v>
      </c>
      <c r="C350" s="9" t="str">
        <f>VLOOKUP(B350,Metadata!$M$2:$N$6,2,FALSE)</f>
        <v>Permanent Employee</v>
      </c>
      <c r="D350" s="9" t="s">
        <v>159</v>
      </c>
      <c r="E350" s="9" t="s">
        <v>137</v>
      </c>
      <c r="F350" s="9" t="s">
        <v>138</v>
      </c>
      <c r="G350" s="9" t="s">
        <v>140</v>
      </c>
      <c r="H350" s="9" t="str">
        <f>IF(G350="","",VLOOKUP(G350,Metadata!$J$2:$K$22,2,FALSE))</f>
        <v>Lisbon Metropolitan Area</v>
      </c>
      <c r="I350" s="9" t="s">
        <v>138</v>
      </c>
      <c r="J350" s="9" t="str">
        <f>IF(I350="","",VLOOKUP(I350,Metadata!$P$2:$Q$43,2,FALSE))</f>
        <v>Europe</v>
      </c>
      <c r="K350" s="9" t="str">
        <f t="shared" si="0"/>
        <v>Portugal</v>
      </c>
      <c r="L350" s="9" t="s">
        <v>140</v>
      </c>
      <c r="M350" s="9" t="str">
        <f>IF(L350="","",VLOOKUP(L350,Metadata!$J$2:$K$22,2,FALSE))</f>
        <v>Lisbon Metropolitan Area</v>
      </c>
      <c r="N350" s="9" t="s">
        <v>141</v>
      </c>
      <c r="O350" s="9" t="s">
        <v>137</v>
      </c>
      <c r="P350" s="9" t="s">
        <v>142</v>
      </c>
      <c r="Q350" s="10" t="str">
        <f t="shared" si="1"/>
        <v>Full Office Job</v>
      </c>
      <c r="R350" s="10">
        <v>5</v>
      </c>
      <c r="S350" s="9" t="s">
        <v>161</v>
      </c>
      <c r="T350" s="9" t="s">
        <v>137</v>
      </c>
      <c r="U350" s="9" t="str">
        <f>IF(S350&lt;&gt;"",S350,IF(T350&lt;&gt;"",VLOOKUP(T350,Metadata!$S$2:$T$228,2,FALSE),""))</f>
        <v>Full-Stack Developer</v>
      </c>
      <c r="V350" s="9" t="s">
        <v>144</v>
      </c>
      <c r="W350" s="9" t="s">
        <v>137</v>
      </c>
      <c r="X350" s="9" t="s">
        <v>145</v>
      </c>
      <c r="Y350" s="9" t="s">
        <v>137</v>
      </c>
      <c r="Z350" s="9" t="s">
        <v>218</v>
      </c>
      <c r="AA350" s="9" t="s">
        <v>165</v>
      </c>
      <c r="AB350" s="9" t="s">
        <v>253</v>
      </c>
      <c r="AC350" s="9" t="s">
        <v>147</v>
      </c>
      <c r="AD350" s="9" t="s">
        <v>148</v>
      </c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 t="s">
        <v>178</v>
      </c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199</v>
      </c>
      <c r="BM350" s="9"/>
      <c r="BN350" s="9"/>
      <c r="BO350" s="9"/>
      <c r="BP350" s="9"/>
      <c r="BQ350" s="9" t="s">
        <v>219</v>
      </c>
      <c r="BR350" s="9"/>
      <c r="BS350" s="9"/>
      <c r="BT350" s="9"/>
      <c r="BU350" s="9"/>
      <c r="BV350" s="9"/>
      <c r="BW350" s="9"/>
      <c r="BX350" s="9"/>
      <c r="BY350" s="9"/>
      <c r="BZ350" s="9"/>
      <c r="CA350" s="10"/>
      <c r="CB350" s="10" t="str">
        <f t="shared" si="5"/>
        <v/>
      </c>
      <c r="CC350" s="10"/>
      <c r="CD350" s="9" t="str">
        <f t="shared" si="2"/>
        <v/>
      </c>
      <c r="CE350" s="9" t="s">
        <v>151</v>
      </c>
      <c r="CF350" s="9" t="s">
        <v>245</v>
      </c>
      <c r="CG350" s="9">
        <f>IF(CF350="","",VLOOKUP(CF350,Metadata!$D$2:$H$20,2,FALSE))</f>
        <v>42500</v>
      </c>
      <c r="CH350" s="9">
        <f>IF(CF350="","",VLOOKUP(CF350,Metadata!$D$2:$H$20,4,FALSE))</f>
        <v>40000</v>
      </c>
      <c r="CI350" s="9">
        <f>IF(CF350="","",VLOOKUP(CF350,Metadata!$D$2:$H$20,5,FALSE))</f>
        <v>45000</v>
      </c>
      <c r="CJ350" s="9">
        <f t="shared" si="3"/>
        <v>42500</v>
      </c>
      <c r="CK350" s="9" t="s">
        <v>153</v>
      </c>
      <c r="CL350" s="10">
        <v>4</v>
      </c>
      <c r="CM350" s="10">
        <v>1</v>
      </c>
      <c r="CN350" s="10">
        <v>7</v>
      </c>
      <c r="CO350" s="10">
        <v>5</v>
      </c>
      <c r="CP350" s="10">
        <v>3</v>
      </c>
      <c r="CQ350" s="10">
        <v>5</v>
      </c>
      <c r="CR350" s="10">
        <v>5</v>
      </c>
      <c r="CS350" s="10">
        <v>7</v>
      </c>
      <c r="CT350" s="10">
        <v>3</v>
      </c>
      <c r="CU350" s="10">
        <v>5</v>
      </c>
      <c r="CV350" s="10">
        <v>4</v>
      </c>
      <c r="CW350" s="10">
        <v>5</v>
      </c>
      <c r="CX350" s="10">
        <v>5</v>
      </c>
      <c r="CY350" s="10">
        <v>6</v>
      </c>
      <c r="CZ350" s="10">
        <v>5</v>
      </c>
      <c r="DA350" s="10">
        <v>5</v>
      </c>
      <c r="DB350" s="10">
        <v>5</v>
      </c>
      <c r="DC350" s="10">
        <v>7</v>
      </c>
      <c r="DD350" s="10">
        <v>3</v>
      </c>
      <c r="DE350" s="10">
        <v>5</v>
      </c>
      <c r="DF350" s="10">
        <v>4</v>
      </c>
      <c r="DG350" s="10">
        <v>6</v>
      </c>
      <c r="DH350" s="10">
        <v>5</v>
      </c>
      <c r="DI350" s="10">
        <v>7</v>
      </c>
      <c r="DJ350" s="10">
        <v>5</v>
      </c>
      <c r="DK350" s="10">
        <v>4</v>
      </c>
      <c r="DL350" s="10">
        <v>7</v>
      </c>
      <c r="DM350" s="9" t="s">
        <v>154</v>
      </c>
      <c r="DN350" s="10">
        <v>1983</v>
      </c>
      <c r="DO350" s="9">
        <f t="shared" si="4"/>
        <v>38</v>
      </c>
      <c r="DP350" s="9" t="s">
        <v>155</v>
      </c>
      <c r="DQ350" s="9" t="s">
        <v>156</v>
      </c>
      <c r="DR350" s="9" t="s">
        <v>157</v>
      </c>
      <c r="DS350" s="9" t="s">
        <v>137</v>
      </c>
      <c r="DT350" s="9" t="s">
        <v>181</v>
      </c>
      <c r="DU350" s="9" t="s">
        <v>158</v>
      </c>
      <c r="DV350" s="9" t="str">
        <f>VLOOKUP(DU350,Metadata!$B$2:$C$7,2,FALSE)</f>
        <v>6+ years</v>
      </c>
    </row>
    <row r="351" spans="1:126">
      <c r="A351" s="13">
        <v>350</v>
      </c>
      <c r="B351" s="9" t="s">
        <v>135</v>
      </c>
      <c r="C351" s="9" t="str">
        <f>VLOOKUP(B351,Metadata!$M$2:$N$6,2,FALSE)</f>
        <v>Permanent Employee</v>
      </c>
      <c r="D351" s="9" t="s">
        <v>159</v>
      </c>
      <c r="E351" s="9" t="s">
        <v>137</v>
      </c>
      <c r="F351" s="9" t="s">
        <v>138</v>
      </c>
      <c r="G351" s="9" t="s">
        <v>172</v>
      </c>
      <c r="H351" s="9" t="str">
        <f>IF(G351="","",VLOOKUP(G351,Metadata!$J$2:$K$22,2,FALSE))</f>
        <v>Porto Metropolitan Area</v>
      </c>
      <c r="I351" s="9" t="s">
        <v>416</v>
      </c>
      <c r="J351" s="9" t="str">
        <f>IF(I351="","",VLOOKUP(I351,Metadata!$P$2:$Q$43,2,FALSE))</f>
        <v>Europe</v>
      </c>
      <c r="K351" s="9" t="str">
        <f t="shared" si="0"/>
        <v>International</v>
      </c>
      <c r="L351" s="9" t="s">
        <v>137</v>
      </c>
      <c r="M351" s="9" t="str">
        <f>IF(L351="","",VLOOKUP(L351,Metadata!$J$2:$K$22,2,FALSE))</f>
        <v/>
      </c>
      <c r="N351" s="9" t="s">
        <v>141</v>
      </c>
      <c r="O351" s="9" t="s">
        <v>137</v>
      </c>
      <c r="P351" s="9" t="s">
        <v>191</v>
      </c>
      <c r="Q351" s="10" t="str">
        <f t="shared" si="1"/>
        <v>Remote Job (full or flexible)</v>
      </c>
      <c r="R351" s="10">
        <v>4</v>
      </c>
      <c r="S351" s="9" t="s">
        <v>161</v>
      </c>
      <c r="T351" s="9" t="s">
        <v>137</v>
      </c>
      <c r="U351" s="9" t="str">
        <f>IF(S351&lt;&gt;"",S351,IF(T351&lt;&gt;"",VLOOKUP(T351,Metadata!$S$2:$T$228,2,FALSE),""))</f>
        <v>Full-Stack Developer</v>
      </c>
      <c r="V351" s="9" t="s">
        <v>309</v>
      </c>
      <c r="W351" s="9" t="s">
        <v>137</v>
      </c>
      <c r="X351" s="9" t="s">
        <v>163</v>
      </c>
      <c r="Y351" s="9" t="s">
        <v>137</v>
      </c>
      <c r="Z351" s="9" t="s">
        <v>193</v>
      </c>
      <c r="AA351" s="9" t="s">
        <v>165</v>
      </c>
      <c r="AB351" s="9" t="s">
        <v>253</v>
      </c>
      <c r="AC351" s="9" t="s">
        <v>147</v>
      </c>
      <c r="AD351" s="9"/>
      <c r="AE351" s="9"/>
      <c r="AF351" s="9" t="s">
        <v>243</v>
      </c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 t="s">
        <v>178</v>
      </c>
      <c r="BB351" s="9"/>
      <c r="BC351" s="9"/>
      <c r="BD351" s="9"/>
      <c r="BE351" s="9"/>
      <c r="BF351" s="9"/>
      <c r="BG351" s="9"/>
      <c r="BH351" s="9"/>
      <c r="BI351" s="9"/>
      <c r="BJ351" s="9" t="s">
        <v>167</v>
      </c>
      <c r="BK351" s="9"/>
      <c r="BL351" s="9"/>
      <c r="BM351" s="9"/>
      <c r="BN351" s="9" t="s">
        <v>186</v>
      </c>
      <c r="BO351" s="9" t="s">
        <v>257</v>
      </c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10"/>
      <c r="CB351" s="10" t="str">
        <f t="shared" si="5"/>
        <v/>
      </c>
      <c r="CC351" s="10"/>
      <c r="CD351" s="9" t="str">
        <f t="shared" si="2"/>
        <v/>
      </c>
      <c r="CE351" s="9" t="s">
        <v>151</v>
      </c>
      <c r="CF351" s="9" t="s">
        <v>152</v>
      </c>
      <c r="CG351" s="9">
        <f>IF(CF351="","",VLOOKUP(CF351,Metadata!$D$2:$H$20,2,FALSE))</f>
        <v>32500</v>
      </c>
      <c r="CH351" s="9">
        <f>IF(CF351="","",VLOOKUP(CF351,Metadata!$D$2:$H$20,4,FALSE))</f>
        <v>30000</v>
      </c>
      <c r="CI351" s="9">
        <f>IF(CF351="","",VLOOKUP(CF351,Metadata!$D$2:$H$20,5,FALSE))</f>
        <v>35000</v>
      </c>
      <c r="CJ351" s="9">
        <f t="shared" si="3"/>
        <v>32500</v>
      </c>
      <c r="CK351" s="9" t="s">
        <v>221</v>
      </c>
      <c r="CL351" s="10">
        <v>6</v>
      </c>
      <c r="CM351" s="10">
        <v>2</v>
      </c>
      <c r="CN351" s="10">
        <v>7</v>
      </c>
      <c r="CO351" s="10">
        <v>7</v>
      </c>
      <c r="CP351" s="10">
        <v>6</v>
      </c>
      <c r="CQ351" s="10">
        <v>7</v>
      </c>
      <c r="CR351" s="10">
        <v>4</v>
      </c>
      <c r="CS351" s="10">
        <v>7</v>
      </c>
      <c r="CT351" s="10">
        <v>7</v>
      </c>
      <c r="CU351" s="10">
        <v>7</v>
      </c>
      <c r="CV351" s="10">
        <v>7</v>
      </c>
      <c r="CW351" s="10">
        <v>5</v>
      </c>
      <c r="CX351" s="10">
        <v>5</v>
      </c>
      <c r="CY351" s="10">
        <v>5</v>
      </c>
      <c r="CZ351" s="10">
        <v>7</v>
      </c>
      <c r="DA351" s="10">
        <v>5</v>
      </c>
      <c r="DB351" s="10">
        <v>5</v>
      </c>
      <c r="DC351" s="10">
        <v>6</v>
      </c>
      <c r="DD351" s="10">
        <v>4</v>
      </c>
      <c r="DE351" s="10">
        <v>6</v>
      </c>
      <c r="DF351" s="10">
        <v>6</v>
      </c>
      <c r="DG351" s="10">
        <v>7</v>
      </c>
      <c r="DH351" s="10">
        <v>6</v>
      </c>
      <c r="DI351" s="10">
        <v>7</v>
      </c>
      <c r="DJ351" s="10">
        <v>6</v>
      </c>
      <c r="DK351" s="10">
        <v>6</v>
      </c>
      <c r="DL351" s="10">
        <v>6</v>
      </c>
      <c r="DM351" s="9" t="s">
        <v>154</v>
      </c>
      <c r="DN351" s="10">
        <v>1980</v>
      </c>
      <c r="DO351" s="9">
        <f t="shared" si="4"/>
        <v>41</v>
      </c>
      <c r="DP351" s="9" t="s">
        <v>155</v>
      </c>
      <c r="DQ351" s="9" t="s">
        <v>210</v>
      </c>
      <c r="DR351" s="9" t="s">
        <v>157</v>
      </c>
      <c r="DS351" s="9" t="s">
        <v>137</v>
      </c>
      <c r="DT351" s="9" t="s">
        <v>181</v>
      </c>
      <c r="DU351" s="9" t="s">
        <v>158</v>
      </c>
      <c r="DV351" s="9" t="str">
        <f>VLOOKUP(DU351,Metadata!$B$2:$C$7,2,FALSE)</f>
        <v>6+ years</v>
      </c>
    </row>
    <row r="352" spans="1:126">
      <c r="A352" s="13">
        <v>351</v>
      </c>
      <c r="B352" s="9" t="s">
        <v>135</v>
      </c>
      <c r="C352" s="9" t="str">
        <f>VLOOKUP(B352,Metadata!$M$2:$N$6,2,FALSE)</f>
        <v>Permanent Employee</v>
      </c>
      <c r="D352" s="9" t="s">
        <v>159</v>
      </c>
      <c r="E352" s="9" t="s">
        <v>137</v>
      </c>
      <c r="F352" s="9" t="s">
        <v>138</v>
      </c>
      <c r="G352" s="9" t="s">
        <v>283</v>
      </c>
      <c r="H352" s="9" t="str">
        <f>IF(G352="","",VLOOKUP(G352,Metadata!$J$2:$K$22,2,FALSE))</f>
        <v>Lisbon Metropolitan Area</v>
      </c>
      <c r="I352" s="9" t="s">
        <v>300</v>
      </c>
      <c r="J352" s="9" t="str">
        <f>IF(I352="","",VLOOKUP(I352,Metadata!$P$2:$Q$43,2,FALSE))</f>
        <v>Europe</v>
      </c>
      <c r="K352" s="9" t="str">
        <f t="shared" si="0"/>
        <v>International</v>
      </c>
      <c r="L352" s="9" t="s">
        <v>137</v>
      </c>
      <c r="M352" s="9" t="str">
        <f>IF(L352="","",VLOOKUP(L352,Metadata!$J$2:$K$22,2,FALSE))</f>
        <v/>
      </c>
      <c r="N352" s="9" t="s">
        <v>141</v>
      </c>
      <c r="O352" s="9" t="s">
        <v>137</v>
      </c>
      <c r="P352" s="9" t="s">
        <v>142</v>
      </c>
      <c r="Q352" s="10" t="str">
        <f t="shared" si="1"/>
        <v>Full Office Job</v>
      </c>
      <c r="R352" s="10">
        <v>3</v>
      </c>
      <c r="S352" s="9" t="s">
        <v>266</v>
      </c>
      <c r="T352" s="9" t="s">
        <v>137</v>
      </c>
      <c r="U352" s="9" t="str">
        <f>IF(S352&lt;&gt;"",S352,IF(T352&lt;&gt;"",VLOOKUP(T352,Metadata!$S$2:$T$228,2,FALSE),""))</f>
        <v>Data Scientist/Data Engineer</v>
      </c>
      <c r="V352" s="9" t="s">
        <v>207</v>
      </c>
      <c r="W352" s="9" t="s">
        <v>137</v>
      </c>
      <c r="X352" s="9" t="s">
        <v>163</v>
      </c>
      <c r="Y352" s="9" t="s">
        <v>137</v>
      </c>
      <c r="Z352" s="9" t="s">
        <v>184</v>
      </c>
      <c r="AA352" s="9" t="s">
        <v>137</v>
      </c>
      <c r="AB352" s="9" t="s">
        <v>137</v>
      </c>
      <c r="AC352" s="9" t="s">
        <v>147</v>
      </c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 t="s">
        <v>150</v>
      </c>
      <c r="BZ352" s="9" t="s">
        <v>137</v>
      </c>
      <c r="CA352" s="10"/>
      <c r="CB352" s="10" t="str">
        <f t="shared" si="5"/>
        <v/>
      </c>
      <c r="CC352" s="10"/>
      <c r="CD352" s="9" t="str">
        <f t="shared" si="2"/>
        <v/>
      </c>
      <c r="CE352" s="9" t="s">
        <v>168</v>
      </c>
      <c r="CF352" s="9" t="s">
        <v>152</v>
      </c>
      <c r="CG352" s="9">
        <f>IF(CF352="","",VLOOKUP(CF352,Metadata!$D$2:$H$20,2,FALSE))</f>
        <v>32500</v>
      </c>
      <c r="CH352" s="9">
        <f>IF(CF352="","",VLOOKUP(CF352,Metadata!$D$2:$H$20,4,FALSE))</f>
        <v>30000</v>
      </c>
      <c r="CI352" s="9">
        <f>IF(CF352="","",VLOOKUP(CF352,Metadata!$D$2:$H$20,5,FALSE))</f>
        <v>35000</v>
      </c>
      <c r="CJ352" s="9">
        <f t="shared" si="3"/>
        <v>32500</v>
      </c>
      <c r="CK352" s="9" t="s">
        <v>153</v>
      </c>
      <c r="CL352" s="10">
        <v>6</v>
      </c>
      <c r="CM352" s="10">
        <v>3</v>
      </c>
      <c r="CN352" s="10">
        <v>7</v>
      </c>
      <c r="CO352" s="10">
        <v>7</v>
      </c>
      <c r="CP352" s="10">
        <v>7</v>
      </c>
      <c r="CQ352" s="10">
        <v>7</v>
      </c>
      <c r="CR352" s="10">
        <v>3</v>
      </c>
      <c r="CS352" s="10">
        <v>7</v>
      </c>
      <c r="CT352" s="10">
        <v>7</v>
      </c>
      <c r="CU352" s="10">
        <v>4</v>
      </c>
      <c r="CV352" s="10">
        <v>7</v>
      </c>
      <c r="CW352" s="10">
        <v>6</v>
      </c>
      <c r="CX352" s="10">
        <v>7</v>
      </c>
      <c r="CY352" s="10">
        <v>5</v>
      </c>
      <c r="CZ352" s="10">
        <v>6</v>
      </c>
      <c r="DA352" s="10">
        <v>5</v>
      </c>
      <c r="DB352" s="10">
        <v>6</v>
      </c>
      <c r="DC352" s="10">
        <v>7</v>
      </c>
      <c r="DD352" s="10">
        <v>3</v>
      </c>
      <c r="DE352" s="10">
        <v>4</v>
      </c>
      <c r="DF352" s="10">
        <v>6</v>
      </c>
      <c r="DG352" s="10">
        <v>7</v>
      </c>
      <c r="DH352" s="10">
        <v>5</v>
      </c>
      <c r="DI352" s="10">
        <v>6</v>
      </c>
      <c r="DJ352" s="10">
        <v>3</v>
      </c>
      <c r="DK352" s="10">
        <v>7</v>
      </c>
      <c r="DL352" s="10">
        <v>7</v>
      </c>
      <c r="DM352" s="9" t="s">
        <v>154</v>
      </c>
      <c r="DN352" s="10">
        <v>1980</v>
      </c>
      <c r="DO352" s="9">
        <f t="shared" si="4"/>
        <v>41</v>
      </c>
      <c r="DP352" s="9" t="s">
        <v>155</v>
      </c>
      <c r="DQ352" s="9" t="s">
        <v>156</v>
      </c>
      <c r="DR352" s="9" t="s">
        <v>157</v>
      </c>
      <c r="DS352" s="9" t="s">
        <v>137</v>
      </c>
      <c r="DT352" s="9" t="s">
        <v>181</v>
      </c>
      <c r="DU352" s="9" t="s">
        <v>203</v>
      </c>
      <c r="DV352" s="9" t="str">
        <f>VLOOKUP(DU352,Metadata!$B$2:$C$7,2,FALSE)</f>
        <v>6+ years</v>
      </c>
    </row>
    <row r="353" spans="1:126">
      <c r="A353" s="13">
        <v>352</v>
      </c>
      <c r="B353" s="9" t="s">
        <v>135</v>
      </c>
      <c r="C353" s="9" t="str">
        <f>VLOOKUP(B353,Metadata!$M$2:$N$6,2,FALSE)</f>
        <v>Permanent Employee</v>
      </c>
      <c r="D353" s="9" t="s">
        <v>159</v>
      </c>
      <c r="E353" s="9" t="s">
        <v>137</v>
      </c>
      <c r="F353" s="9" t="s">
        <v>138</v>
      </c>
      <c r="G353" s="9" t="s">
        <v>160</v>
      </c>
      <c r="H353" s="9" t="str">
        <f>IF(G353="","",VLOOKUP(G353,Metadata!$J$2:$K$22,2,FALSE))</f>
        <v>Centre</v>
      </c>
      <c r="I353" s="9" t="s">
        <v>138</v>
      </c>
      <c r="J353" s="9" t="str">
        <f>IF(I353="","",VLOOKUP(I353,Metadata!$P$2:$Q$43,2,FALSE))</f>
        <v>Europe</v>
      </c>
      <c r="K353" s="9" t="str">
        <f t="shared" si="0"/>
        <v>Portugal</v>
      </c>
      <c r="L353" s="9" t="s">
        <v>160</v>
      </c>
      <c r="M353" s="9" t="str">
        <f>IF(L353="","",VLOOKUP(L353,Metadata!$J$2:$K$22,2,FALSE))</f>
        <v>Centre</v>
      </c>
      <c r="N353" s="9" t="s">
        <v>141</v>
      </c>
      <c r="O353" s="9" t="s">
        <v>137</v>
      </c>
      <c r="P353" s="9" t="s">
        <v>142</v>
      </c>
      <c r="Q353" s="10" t="str">
        <f t="shared" si="1"/>
        <v>Full Office Job</v>
      </c>
      <c r="R353" s="10">
        <v>4</v>
      </c>
      <c r="S353" s="9" t="s">
        <v>161</v>
      </c>
      <c r="T353" s="9" t="s">
        <v>137</v>
      </c>
      <c r="U353" s="9" t="str">
        <f>IF(S353&lt;&gt;"",S353,IF(T353&lt;&gt;"",VLOOKUP(T353,Metadata!$S$2:$T$228,2,FALSE),""))</f>
        <v>Full-Stack Developer</v>
      </c>
      <c r="V353" s="9" t="s">
        <v>276</v>
      </c>
      <c r="W353" s="9" t="s">
        <v>137</v>
      </c>
      <c r="X353" s="9" t="s">
        <v>175</v>
      </c>
      <c r="Y353" s="9" t="s">
        <v>137</v>
      </c>
      <c r="Z353" s="9" t="s">
        <v>164</v>
      </c>
      <c r="AA353" s="9" t="s">
        <v>137</v>
      </c>
      <c r="AB353" s="9" t="s">
        <v>137</v>
      </c>
      <c r="AC353" s="9"/>
      <c r="AD353" s="9"/>
      <c r="AE353" s="9" t="s">
        <v>194</v>
      </c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 t="s">
        <v>198</v>
      </c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10"/>
      <c r="CB353" s="10" t="str">
        <f t="shared" si="5"/>
        <v/>
      </c>
      <c r="CC353" s="10"/>
      <c r="CD353" s="9" t="str">
        <f t="shared" si="2"/>
        <v/>
      </c>
      <c r="CE353" s="9" t="s">
        <v>151</v>
      </c>
      <c r="CF353" s="9" t="s">
        <v>188</v>
      </c>
      <c r="CG353" s="9">
        <f>IF(CF353="","",VLOOKUP(CF353,Metadata!$D$2:$H$20,2,FALSE))</f>
        <v>17500</v>
      </c>
      <c r="CH353" s="9">
        <f>IF(CF353="","",VLOOKUP(CF353,Metadata!$D$2:$H$20,4,FALSE))</f>
        <v>15000</v>
      </c>
      <c r="CI353" s="9">
        <f>IF(CF353="","",VLOOKUP(CF353,Metadata!$D$2:$H$20,5,FALSE))</f>
        <v>20000</v>
      </c>
      <c r="CJ353" s="9">
        <f t="shared" si="3"/>
        <v>17500</v>
      </c>
      <c r="CK353" s="9" t="s">
        <v>153</v>
      </c>
      <c r="CL353" s="10">
        <v>3</v>
      </c>
      <c r="CM353" s="10">
        <v>5</v>
      </c>
      <c r="CN353" s="10">
        <v>7</v>
      </c>
      <c r="CO353" s="10">
        <v>7</v>
      </c>
      <c r="CP353" s="10">
        <v>7</v>
      </c>
      <c r="CQ353" s="10">
        <v>7</v>
      </c>
      <c r="CR353" s="10">
        <v>4</v>
      </c>
      <c r="CS353" s="10">
        <v>7</v>
      </c>
      <c r="CT353" s="10">
        <v>7</v>
      </c>
      <c r="CU353" s="10">
        <v>7</v>
      </c>
      <c r="CV353" s="10">
        <v>7</v>
      </c>
      <c r="CW353" s="10">
        <v>4</v>
      </c>
      <c r="CX353" s="10">
        <v>7</v>
      </c>
      <c r="CY353" s="10">
        <v>7</v>
      </c>
      <c r="CZ353" s="10">
        <v>7</v>
      </c>
      <c r="DA353" s="10">
        <v>7</v>
      </c>
      <c r="DB353" s="10">
        <v>1</v>
      </c>
      <c r="DC353" s="10">
        <v>7</v>
      </c>
      <c r="DD353" s="10">
        <v>7</v>
      </c>
      <c r="DE353" s="10">
        <v>7</v>
      </c>
      <c r="DF353" s="10">
        <v>7</v>
      </c>
      <c r="DG353" s="10">
        <v>4</v>
      </c>
      <c r="DH353" s="10">
        <v>7</v>
      </c>
      <c r="DI353" s="10">
        <v>7</v>
      </c>
      <c r="DJ353" s="10">
        <v>1</v>
      </c>
      <c r="DK353" s="10">
        <v>7</v>
      </c>
      <c r="DL353" s="10">
        <v>7</v>
      </c>
      <c r="DM353" s="9" t="s">
        <v>154</v>
      </c>
      <c r="DN353" s="10">
        <v>1996</v>
      </c>
      <c r="DO353" s="9">
        <f t="shared" si="4"/>
        <v>25</v>
      </c>
      <c r="DP353" s="9" t="s">
        <v>155</v>
      </c>
      <c r="DQ353" s="9" t="s">
        <v>202</v>
      </c>
      <c r="DR353" s="9" t="s">
        <v>170</v>
      </c>
      <c r="DS353" s="9" t="s">
        <v>137</v>
      </c>
      <c r="DT353" s="9" t="s">
        <v>181</v>
      </c>
      <c r="DU353" s="9" t="s">
        <v>223</v>
      </c>
      <c r="DV353" s="9" t="str">
        <f>VLOOKUP(DU353,Metadata!$B$2:$C$7,2,FALSE)</f>
        <v>3 - 6 years</v>
      </c>
    </row>
    <row r="354" spans="1:126">
      <c r="A354" s="13">
        <v>353</v>
      </c>
      <c r="B354" s="9" t="s">
        <v>135</v>
      </c>
      <c r="C354" s="9" t="str">
        <f>VLOOKUP(B354,Metadata!$M$2:$N$6,2,FALSE)</f>
        <v>Permanent Employee</v>
      </c>
      <c r="D354" s="9" t="s">
        <v>136</v>
      </c>
      <c r="E354" s="9" t="s">
        <v>137</v>
      </c>
      <c r="F354" s="9" t="s">
        <v>138</v>
      </c>
      <c r="G354" s="9" t="s">
        <v>172</v>
      </c>
      <c r="H354" s="9" t="str">
        <f>IF(G354="","",VLOOKUP(G354,Metadata!$J$2:$K$22,2,FALSE))</f>
        <v>Porto Metropolitan Area</v>
      </c>
      <c r="I354" s="9" t="s">
        <v>138</v>
      </c>
      <c r="J354" s="9" t="str">
        <f>IF(I354="","",VLOOKUP(I354,Metadata!$P$2:$Q$43,2,FALSE))</f>
        <v>Europe</v>
      </c>
      <c r="K354" s="9" t="str">
        <f t="shared" si="0"/>
        <v>Portugal</v>
      </c>
      <c r="L354" s="9" t="s">
        <v>172</v>
      </c>
      <c r="M354" s="9" t="str">
        <f>IF(L354="","",VLOOKUP(L354,Metadata!$J$2:$K$22,2,FALSE))</f>
        <v>Porto Metropolitan Area</v>
      </c>
      <c r="N354" s="9" t="s">
        <v>214</v>
      </c>
      <c r="O354" s="9" t="s">
        <v>136</v>
      </c>
      <c r="P354" s="9" t="s">
        <v>142</v>
      </c>
      <c r="Q354" s="10" t="str">
        <f t="shared" si="1"/>
        <v>Full Office Job</v>
      </c>
      <c r="R354" s="10">
        <v>7</v>
      </c>
      <c r="S354" s="9" t="s">
        <v>192</v>
      </c>
      <c r="T354" s="9" t="s">
        <v>137</v>
      </c>
      <c r="U354" s="9" t="str">
        <f>IF(S354&lt;&gt;"",S354,IF(T354&lt;&gt;"",VLOOKUP(T354,Metadata!$S$2:$T$228,2,FALSE),""))</f>
        <v>Back-End Developer</v>
      </c>
      <c r="V354" s="9" t="s">
        <v>207</v>
      </c>
      <c r="W354" s="9" t="s">
        <v>137</v>
      </c>
      <c r="X354" s="9" t="s">
        <v>145</v>
      </c>
      <c r="Y354" s="9" t="s">
        <v>137</v>
      </c>
      <c r="Z354" s="9" t="s">
        <v>184</v>
      </c>
      <c r="AA354" s="9" t="s">
        <v>165</v>
      </c>
      <c r="AB354" s="9" t="s">
        <v>137</v>
      </c>
      <c r="AC354" s="9" t="s">
        <v>147</v>
      </c>
      <c r="AD354" s="9"/>
      <c r="AE354" s="9" t="s">
        <v>194</v>
      </c>
      <c r="AF354" s="9" t="s">
        <v>243</v>
      </c>
      <c r="AG354" s="9"/>
      <c r="AH354" s="9"/>
      <c r="AI354" s="9"/>
      <c r="AJ354" s="9" t="s">
        <v>185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 t="s">
        <v>198</v>
      </c>
      <c r="BL354" s="9"/>
      <c r="BM354" s="9"/>
      <c r="BN354" s="9"/>
      <c r="BO354" s="9" t="s">
        <v>257</v>
      </c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10"/>
      <c r="CB354" s="10" t="str">
        <f t="shared" si="5"/>
        <v/>
      </c>
      <c r="CC354" s="10"/>
      <c r="CD354" s="9" t="str">
        <f t="shared" si="2"/>
        <v/>
      </c>
      <c r="CE354" s="9" t="s">
        <v>168</v>
      </c>
      <c r="CF354" s="9" t="s">
        <v>169</v>
      </c>
      <c r="CG354" s="9">
        <f>IF(CF354="","",VLOOKUP(CF354,Metadata!$D$2:$H$20,2,FALSE))</f>
        <v>12500</v>
      </c>
      <c r="CH354" s="9">
        <f>IF(CF354="","",VLOOKUP(CF354,Metadata!$D$2:$H$20,4,FALSE))</f>
        <v>0</v>
      </c>
      <c r="CI354" s="9">
        <f>IF(CF354="","",VLOOKUP(CF354,Metadata!$D$2:$H$20,5,FALSE))</f>
        <v>15000</v>
      </c>
      <c r="CJ354" s="9">
        <f t="shared" si="3"/>
        <v>12500</v>
      </c>
      <c r="CK354" s="9" t="s">
        <v>277</v>
      </c>
      <c r="CL354" s="10">
        <v>3</v>
      </c>
      <c r="CM354" s="10">
        <v>5</v>
      </c>
      <c r="CN354" s="10">
        <v>7</v>
      </c>
      <c r="CO354" s="10">
        <v>7</v>
      </c>
      <c r="CP354" s="10">
        <v>7</v>
      </c>
      <c r="CQ354" s="10">
        <v>7</v>
      </c>
      <c r="CR354" s="10">
        <v>5</v>
      </c>
      <c r="CS354" s="10">
        <v>6</v>
      </c>
      <c r="CT354" s="10">
        <v>7</v>
      </c>
      <c r="CU354" s="10">
        <v>7</v>
      </c>
      <c r="CV354" s="10">
        <v>7</v>
      </c>
      <c r="CW354" s="10">
        <v>4</v>
      </c>
      <c r="CX354" s="10">
        <v>5</v>
      </c>
      <c r="CY354" s="10">
        <v>6</v>
      </c>
      <c r="CZ354" s="10">
        <v>5</v>
      </c>
      <c r="DA354" s="10">
        <v>4</v>
      </c>
      <c r="DB354" s="10">
        <v>5</v>
      </c>
      <c r="DC354" s="10">
        <v>5</v>
      </c>
      <c r="DD354" s="10">
        <v>4</v>
      </c>
      <c r="DE354" s="10">
        <v>6</v>
      </c>
      <c r="DF354" s="10">
        <v>7</v>
      </c>
      <c r="DG354" s="10">
        <v>6</v>
      </c>
      <c r="DH354" s="10">
        <v>5</v>
      </c>
      <c r="DI354" s="10">
        <v>7</v>
      </c>
      <c r="DJ354" s="10">
        <v>3</v>
      </c>
      <c r="DK354" s="10">
        <v>7</v>
      </c>
      <c r="DL354" s="10">
        <v>7</v>
      </c>
      <c r="DM354" s="9" t="s">
        <v>154</v>
      </c>
      <c r="DN354" s="10">
        <v>1990</v>
      </c>
      <c r="DO354" s="9">
        <f t="shared" si="4"/>
        <v>31</v>
      </c>
      <c r="DP354" s="9" t="s">
        <v>155</v>
      </c>
      <c r="DQ354" s="9" t="s">
        <v>202</v>
      </c>
      <c r="DR354" s="9" t="s">
        <v>157</v>
      </c>
      <c r="DS354" s="9" t="s">
        <v>137</v>
      </c>
      <c r="DT354" s="9" t="s">
        <v>181</v>
      </c>
      <c r="DU354" s="9" t="s">
        <v>223</v>
      </c>
      <c r="DV354" s="9" t="str">
        <f>VLOOKUP(DU354,Metadata!$B$2:$C$7,2,FALSE)</f>
        <v>3 - 6 years</v>
      </c>
    </row>
    <row r="355" spans="1:126">
      <c r="A355" s="13">
        <v>354</v>
      </c>
      <c r="B355" s="9" t="s">
        <v>135</v>
      </c>
      <c r="C355" s="9" t="str">
        <f>VLOOKUP(B355,Metadata!$M$2:$N$6,2,FALSE)</f>
        <v>Permanent Employee</v>
      </c>
      <c r="D355" s="9" t="s">
        <v>136</v>
      </c>
      <c r="E355" s="9" t="s">
        <v>137</v>
      </c>
      <c r="F355" s="9" t="s">
        <v>138</v>
      </c>
      <c r="G355" s="9" t="s">
        <v>160</v>
      </c>
      <c r="H355" s="9" t="str">
        <f>IF(G355="","",VLOOKUP(G355,Metadata!$J$2:$K$22,2,FALSE))</f>
        <v>Centre</v>
      </c>
      <c r="I355" s="9" t="s">
        <v>417</v>
      </c>
      <c r="J355" s="9" t="str">
        <f>IF(I355="","",VLOOKUP(I355,Metadata!$P$2:$Q$43,2,FALSE))</f>
        <v>Africa</v>
      </c>
      <c r="K355" s="9" t="str">
        <f t="shared" si="0"/>
        <v>International</v>
      </c>
      <c r="L355" s="9" t="s">
        <v>137</v>
      </c>
      <c r="M355" s="9" t="str">
        <f>IF(L355="","",VLOOKUP(L355,Metadata!$J$2:$K$22,2,FALSE))</f>
        <v/>
      </c>
      <c r="N355" s="9" t="s">
        <v>141</v>
      </c>
      <c r="O355" s="9" t="s">
        <v>137</v>
      </c>
      <c r="P355" s="9" t="s">
        <v>142</v>
      </c>
      <c r="Q355" s="10" t="str">
        <f t="shared" si="1"/>
        <v>Full Office Job</v>
      </c>
      <c r="R355" s="10">
        <v>6</v>
      </c>
      <c r="S355" s="9" t="s">
        <v>192</v>
      </c>
      <c r="T355" s="9" t="s">
        <v>137</v>
      </c>
      <c r="U355" s="9" t="str">
        <f>IF(S355&lt;&gt;"",S355,IF(T355&lt;&gt;"",VLOOKUP(T355,Metadata!$S$2:$T$228,2,FALSE),""))</f>
        <v>Back-End Developer</v>
      </c>
      <c r="V355" s="9" t="s">
        <v>144</v>
      </c>
      <c r="W355" s="9" t="s">
        <v>137</v>
      </c>
      <c r="X355" s="9" t="s">
        <v>208</v>
      </c>
      <c r="Y355" s="9" t="s">
        <v>137</v>
      </c>
      <c r="Z355" s="9" t="s">
        <v>193</v>
      </c>
      <c r="AA355" s="9" t="s">
        <v>165</v>
      </c>
      <c r="AB355" s="9" t="s">
        <v>137</v>
      </c>
      <c r="AC355" s="9" t="s">
        <v>147</v>
      </c>
      <c r="AD355" s="9"/>
      <c r="AE355" s="9" t="s">
        <v>194</v>
      </c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 t="s">
        <v>178</v>
      </c>
      <c r="BB355" s="9"/>
      <c r="BC355" s="9"/>
      <c r="BD355" s="9"/>
      <c r="BE355" s="9"/>
      <c r="BF355" s="9"/>
      <c r="BG355" s="9"/>
      <c r="BH355" s="9"/>
      <c r="BI355" s="9"/>
      <c r="BJ355" s="9" t="s">
        <v>167</v>
      </c>
      <c r="BK355" s="9" t="s">
        <v>198</v>
      </c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10"/>
      <c r="CB355" s="10" t="str">
        <f t="shared" si="5"/>
        <v/>
      </c>
      <c r="CC355" s="10"/>
      <c r="CD355" s="9" t="str">
        <f t="shared" si="2"/>
        <v/>
      </c>
      <c r="CE355" s="9" t="s">
        <v>151</v>
      </c>
      <c r="CF355" s="9" t="s">
        <v>225</v>
      </c>
      <c r="CG355" s="9">
        <f>IF(CF355="","",VLOOKUP(CF355,Metadata!$D$2:$H$20,2,FALSE))</f>
        <v>22500</v>
      </c>
      <c r="CH355" s="9">
        <f>IF(CF355="","",VLOOKUP(CF355,Metadata!$D$2:$H$20,4,FALSE))</f>
        <v>20000</v>
      </c>
      <c r="CI355" s="9">
        <f>IF(CF355="","",VLOOKUP(CF355,Metadata!$D$2:$H$20,5,FALSE))</f>
        <v>25000</v>
      </c>
      <c r="CJ355" s="9">
        <f t="shared" si="3"/>
        <v>22500</v>
      </c>
      <c r="CK355" s="9" t="s">
        <v>221</v>
      </c>
      <c r="CL355" s="10">
        <v>5</v>
      </c>
      <c r="CM355" s="10">
        <v>1</v>
      </c>
      <c r="CN355" s="10">
        <v>6</v>
      </c>
      <c r="CO355" s="10">
        <v>6</v>
      </c>
      <c r="CP355" s="10">
        <v>7</v>
      </c>
      <c r="CQ355" s="10">
        <v>6</v>
      </c>
      <c r="CR355" s="10">
        <v>5</v>
      </c>
      <c r="CS355" s="10">
        <v>6</v>
      </c>
      <c r="CT355" s="10">
        <v>4</v>
      </c>
      <c r="CU355" s="10">
        <v>6</v>
      </c>
      <c r="CV355" s="10">
        <v>5</v>
      </c>
      <c r="CW355" s="10">
        <v>3</v>
      </c>
      <c r="CX355" s="10">
        <v>5</v>
      </c>
      <c r="CY355" s="10">
        <v>4</v>
      </c>
      <c r="CZ355" s="10">
        <v>6</v>
      </c>
      <c r="DA355" s="10">
        <v>3</v>
      </c>
      <c r="DB355" s="10">
        <v>2</v>
      </c>
      <c r="DC355" s="10">
        <v>5</v>
      </c>
      <c r="DD355" s="10">
        <v>6</v>
      </c>
      <c r="DE355" s="10">
        <v>5</v>
      </c>
      <c r="DF355" s="10">
        <v>6</v>
      </c>
      <c r="DG355" s="10">
        <v>5</v>
      </c>
      <c r="DH355" s="10">
        <v>6</v>
      </c>
      <c r="DI355" s="10">
        <v>5</v>
      </c>
      <c r="DJ355" s="10">
        <v>6</v>
      </c>
      <c r="DK355" s="10">
        <v>6</v>
      </c>
      <c r="DL355" s="10">
        <v>6</v>
      </c>
      <c r="DM355" s="9" t="s">
        <v>154</v>
      </c>
      <c r="DN355" s="10">
        <v>1989</v>
      </c>
      <c r="DO355" s="9">
        <f t="shared" si="4"/>
        <v>32</v>
      </c>
      <c r="DP355" s="9" t="s">
        <v>155</v>
      </c>
      <c r="DQ355" s="9" t="s">
        <v>202</v>
      </c>
      <c r="DR355" s="9" t="s">
        <v>157</v>
      </c>
      <c r="DS355" s="9" t="s">
        <v>137</v>
      </c>
      <c r="DT355" s="9" t="s">
        <v>181</v>
      </c>
      <c r="DU355" s="9" t="s">
        <v>203</v>
      </c>
      <c r="DV355" s="9" t="str">
        <f>VLOOKUP(DU355,Metadata!$B$2:$C$7,2,FALSE)</f>
        <v>6+ years</v>
      </c>
    </row>
    <row r="356" spans="1:126">
      <c r="A356" s="13">
        <v>355</v>
      </c>
      <c r="B356" s="9" t="s">
        <v>135</v>
      </c>
      <c r="C356" s="9" t="str">
        <f>VLOOKUP(B356,Metadata!$M$2:$N$6,2,FALSE)</f>
        <v>Permanent Employee</v>
      </c>
      <c r="D356" s="9" t="s">
        <v>159</v>
      </c>
      <c r="E356" s="9" t="s">
        <v>137</v>
      </c>
      <c r="F356" s="9" t="s">
        <v>138</v>
      </c>
      <c r="G356" s="9" t="s">
        <v>172</v>
      </c>
      <c r="H356" s="9" t="str">
        <f>IF(G356="","",VLOOKUP(G356,Metadata!$J$2:$K$22,2,FALSE))</f>
        <v>Porto Metropolitan Area</v>
      </c>
      <c r="I356" s="9" t="s">
        <v>138</v>
      </c>
      <c r="J356" s="9" t="str">
        <f>IF(I356="","",VLOOKUP(I356,Metadata!$P$2:$Q$43,2,FALSE))</f>
        <v>Europe</v>
      </c>
      <c r="K356" s="9" t="str">
        <f t="shared" si="0"/>
        <v>Portugal</v>
      </c>
      <c r="L356" s="9" t="s">
        <v>172</v>
      </c>
      <c r="M356" s="9" t="str">
        <f>IF(L356="","",VLOOKUP(L356,Metadata!$J$2:$K$22,2,FALSE))</f>
        <v>Porto Metropolitan Area</v>
      </c>
      <c r="N356" s="9" t="s">
        <v>214</v>
      </c>
      <c r="O356" s="9" t="s">
        <v>239</v>
      </c>
      <c r="P356" s="9" t="s">
        <v>191</v>
      </c>
      <c r="Q356" s="10" t="str">
        <f t="shared" si="1"/>
        <v>Remote Job (full or flexible)</v>
      </c>
      <c r="R356" s="10">
        <v>5</v>
      </c>
      <c r="S356" s="9" t="s">
        <v>192</v>
      </c>
      <c r="T356" s="9" t="s">
        <v>137</v>
      </c>
      <c r="U356" s="9" t="str">
        <f>IF(S356&lt;&gt;"",S356,IF(T356&lt;&gt;"",VLOOKUP(T356,Metadata!$S$2:$T$228,2,FALSE),""))</f>
        <v>Back-End Developer</v>
      </c>
      <c r="V356" s="9" t="s">
        <v>217</v>
      </c>
      <c r="W356" s="9" t="s">
        <v>137</v>
      </c>
      <c r="X356" s="9" t="s">
        <v>242</v>
      </c>
      <c r="Y356" s="9" t="s">
        <v>137</v>
      </c>
      <c r="Z356" s="9" t="s">
        <v>218</v>
      </c>
      <c r="AA356" s="9" t="s">
        <v>165</v>
      </c>
      <c r="AB356" s="9" t="s">
        <v>253</v>
      </c>
      <c r="AC356" s="9"/>
      <c r="AD356" s="9"/>
      <c r="AE356" s="9" t="s">
        <v>194</v>
      </c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 t="s">
        <v>198</v>
      </c>
      <c r="BL356" s="9"/>
      <c r="BM356" s="9"/>
      <c r="BN356" s="9"/>
      <c r="BO356" s="9"/>
      <c r="BP356" s="9"/>
      <c r="BQ356" s="9"/>
      <c r="BR356" s="9"/>
      <c r="BS356" s="9" t="s">
        <v>200</v>
      </c>
      <c r="BT356" s="9"/>
      <c r="BU356" s="9"/>
      <c r="BV356" s="9"/>
      <c r="BW356" s="9"/>
      <c r="BX356" s="9"/>
      <c r="BY356" s="9"/>
      <c r="BZ356" s="9"/>
      <c r="CA356" s="10"/>
      <c r="CB356" s="10" t="str">
        <f t="shared" si="5"/>
        <v/>
      </c>
      <c r="CC356" s="10"/>
      <c r="CD356" s="9" t="str">
        <f t="shared" si="2"/>
        <v/>
      </c>
      <c r="CE356" s="9" t="s">
        <v>168</v>
      </c>
      <c r="CF356" s="9" t="s">
        <v>220</v>
      </c>
      <c r="CG356" s="9">
        <f>IF(CF356="","",VLOOKUP(CF356,Metadata!$D$2:$H$20,2,FALSE))</f>
        <v>27500</v>
      </c>
      <c r="CH356" s="9">
        <f>IF(CF356="","",VLOOKUP(CF356,Metadata!$D$2:$H$20,4,FALSE))</f>
        <v>25000</v>
      </c>
      <c r="CI356" s="9">
        <f>IF(CF356="","",VLOOKUP(CF356,Metadata!$D$2:$H$20,5,FALSE))</f>
        <v>30000</v>
      </c>
      <c r="CJ356" s="9">
        <f t="shared" si="3"/>
        <v>27500</v>
      </c>
      <c r="CK356" s="9" t="s">
        <v>201</v>
      </c>
      <c r="CL356" s="10">
        <v>5</v>
      </c>
      <c r="CM356" s="10">
        <v>2</v>
      </c>
      <c r="CN356" s="10">
        <v>7</v>
      </c>
      <c r="CO356" s="10">
        <v>6</v>
      </c>
      <c r="CP356" s="10">
        <v>5</v>
      </c>
      <c r="CQ356" s="10">
        <v>6</v>
      </c>
      <c r="CR356" s="10">
        <v>5</v>
      </c>
      <c r="CS356" s="10">
        <v>6</v>
      </c>
      <c r="CT356" s="10">
        <v>7</v>
      </c>
      <c r="CU356" s="10">
        <v>5</v>
      </c>
      <c r="CV356" s="10">
        <v>6</v>
      </c>
      <c r="CW356" s="10">
        <v>1</v>
      </c>
      <c r="CX356" s="10">
        <v>5</v>
      </c>
      <c r="CY356" s="10">
        <v>5</v>
      </c>
      <c r="CZ356" s="10">
        <v>6</v>
      </c>
      <c r="DA356" s="10">
        <v>6</v>
      </c>
      <c r="DB356" s="10">
        <v>4</v>
      </c>
      <c r="DC356" s="10">
        <v>7</v>
      </c>
      <c r="DD356" s="10">
        <v>4</v>
      </c>
      <c r="DE356" s="10">
        <v>5</v>
      </c>
      <c r="DF356" s="10">
        <v>6</v>
      </c>
      <c r="DG356" s="10">
        <v>7</v>
      </c>
      <c r="DH356" s="10">
        <v>7</v>
      </c>
      <c r="DI356" s="10">
        <v>7</v>
      </c>
      <c r="DJ356" s="10">
        <v>5</v>
      </c>
      <c r="DK356" s="10">
        <v>5</v>
      </c>
      <c r="DL356" s="10">
        <v>4</v>
      </c>
      <c r="DM356" s="9" t="s">
        <v>154</v>
      </c>
      <c r="DN356" s="10">
        <v>1995</v>
      </c>
      <c r="DO356" s="9">
        <f t="shared" si="4"/>
        <v>26</v>
      </c>
      <c r="DP356" s="9" t="s">
        <v>155</v>
      </c>
      <c r="DQ356" s="9" t="s">
        <v>202</v>
      </c>
      <c r="DR356" s="9" t="s">
        <v>157</v>
      </c>
      <c r="DS356" s="9" t="s">
        <v>137</v>
      </c>
      <c r="DT356" s="9" t="s">
        <v>181</v>
      </c>
      <c r="DU356" s="9" t="s">
        <v>168</v>
      </c>
      <c r="DV356" s="9" t="str">
        <f>VLOOKUP(DU356,Metadata!$B$2:$C$7,2,FALSE)</f>
        <v>0 - 3 years</v>
      </c>
    </row>
    <row r="357" spans="1:126">
      <c r="A357" s="13">
        <v>356</v>
      </c>
      <c r="B357" s="9" t="s">
        <v>135</v>
      </c>
      <c r="C357" s="9" t="str">
        <f>VLOOKUP(B357,Metadata!$M$2:$N$6,2,FALSE)</f>
        <v>Permanent Employee</v>
      </c>
      <c r="D357" s="9" t="s">
        <v>159</v>
      </c>
      <c r="E357" s="9" t="s">
        <v>137</v>
      </c>
      <c r="F357" s="9" t="s">
        <v>138</v>
      </c>
      <c r="G357" s="9" t="s">
        <v>140</v>
      </c>
      <c r="H357" s="9" t="str">
        <f>IF(G357="","",VLOOKUP(G357,Metadata!$J$2:$K$22,2,FALSE))</f>
        <v>Lisbon Metropolitan Area</v>
      </c>
      <c r="I357" s="9" t="s">
        <v>416</v>
      </c>
      <c r="J357" s="9" t="str">
        <f>IF(I357="","",VLOOKUP(I357,Metadata!$P$2:$Q$43,2,FALSE))</f>
        <v>Europe</v>
      </c>
      <c r="K357" s="9" t="str">
        <f t="shared" si="0"/>
        <v>International</v>
      </c>
      <c r="L357" s="9" t="s">
        <v>137</v>
      </c>
      <c r="M357" s="9" t="str">
        <f>IF(L357="","",VLOOKUP(L357,Metadata!$J$2:$K$22,2,FALSE))</f>
        <v/>
      </c>
      <c r="N357" s="9" t="s">
        <v>141</v>
      </c>
      <c r="O357" s="9" t="s">
        <v>137</v>
      </c>
      <c r="P357" s="9" t="s">
        <v>142</v>
      </c>
      <c r="Q357" s="10" t="str">
        <f t="shared" si="1"/>
        <v>Full Office Job</v>
      </c>
      <c r="R357" s="10">
        <v>5</v>
      </c>
      <c r="S357" s="9" t="s">
        <v>192</v>
      </c>
      <c r="T357" s="9" t="s">
        <v>137</v>
      </c>
      <c r="U357" s="9" t="str">
        <f>IF(S357&lt;&gt;"",S357,IF(T357&lt;&gt;"",VLOOKUP(T357,Metadata!$S$2:$T$228,2,FALSE),""))</f>
        <v>Back-End Developer</v>
      </c>
      <c r="V357" s="9" t="s">
        <v>276</v>
      </c>
      <c r="W357" s="9" t="s">
        <v>137</v>
      </c>
      <c r="X357" s="9" t="s">
        <v>252</v>
      </c>
      <c r="Y357" s="9" t="s">
        <v>137</v>
      </c>
      <c r="Z357" s="9" t="s">
        <v>262</v>
      </c>
      <c r="AA357" s="9" t="s">
        <v>137</v>
      </c>
      <c r="AB357" s="9" t="s">
        <v>137</v>
      </c>
      <c r="AC357" s="9"/>
      <c r="AD357" s="9"/>
      <c r="AE357" s="9" t="s">
        <v>194</v>
      </c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 t="s">
        <v>198</v>
      </c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10"/>
      <c r="CB357" s="10" t="str">
        <f t="shared" si="5"/>
        <v/>
      </c>
      <c r="CC357" s="10"/>
      <c r="CD357" s="9" t="str">
        <f t="shared" si="2"/>
        <v/>
      </c>
      <c r="CE357" s="9" t="s">
        <v>168</v>
      </c>
      <c r="CF357" s="9" t="s">
        <v>254</v>
      </c>
      <c r="CG357" s="9">
        <f>IF(CF357="","",VLOOKUP(CF357,Metadata!$D$2:$H$20,2,FALSE))</f>
        <v>37500</v>
      </c>
      <c r="CH357" s="9">
        <f>IF(CF357="","",VLOOKUP(CF357,Metadata!$D$2:$H$20,4,FALSE))</f>
        <v>35000</v>
      </c>
      <c r="CI357" s="9">
        <f>IF(CF357="","",VLOOKUP(CF357,Metadata!$D$2:$H$20,5,FALSE))</f>
        <v>40000</v>
      </c>
      <c r="CJ357" s="9">
        <f t="shared" si="3"/>
        <v>37500</v>
      </c>
      <c r="CK357" s="9" t="s">
        <v>153</v>
      </c>
      <c r="CL357" s="10">
        <v>3</v>
      </c>
      <c r="CM357" s="10">
        <v>3</v>
      </c>
      <c r="CN357" s="10">
        <v>5</v>
      </c>
      <c r="CO357" s="10">
        <v>5</v>
      </c>
      <c r="CP357" s="10">
        <v>5</v>
      </c>
      <c r="CQ357" s="10">
        <v>4</v>
      </c>
      <c r="CR357" s="10">
        <v>3</v>
      </c>
      <c r="CS357" s="10">
        <v>4</v>
      </c>
      <c r="CT357" s="10">
        <v>5</v>
      </c>
      <c r="CU357" s="10">
        <v>5</v>
      </c>
      <c r="CV357" s="10">
        <v>3</v>
      </c>
      <c r="CW357" s="10">
        <v>5</v>
      </c>
      <c r="CX357" s="10">
        <v>4</v>
      </c>
      <c r="CY357" s="10">
        <v>4</v>
      </c>
      <c r="CZ357" s="10">
        <v>6</v>
      </c>
      <c r="DA357" s="10">
        <v>5</v>
      </c>
      <c r="DB357" s="10">
        <v>2</v>
      </c>
      <c r="DC357" s="10">
        <v>5</v>
      </c>
      <c r="DD357" s="10">
        <v>5</v>
      </c>
      <c r="DE357" s="10">
        <v>7</v>
      </c>
      <c r="DF357" s="10">
        <v>4</v>
      </c>
      <c r="DG357" s="10">
        <v>4</v>
      </c>
      <c r="DH357" s="10">
        <v>4</v>
      </c>
      <c r="DI357" s="10">
        <v>6</v>
      </c>
      <c r="DJ357" s="10">
        <v>5</v>
      </c>
      <c r="DK357" s="10">
        <v>3</v>
      </c>
      <c r="DL357" s="10">
        <v>4</v>
      </c>
      <c r="DM357" s="9" t="s">
        <v>154</v>
      </c>
      <c r="DN357" s="10">
        <v>1988</v>
      </c>
      <c r="DO357" s="9">
        <f t="shared" si="4"/>
        <v>33</v>
      </c>
      <c r="DP357" s="9" t="s">
        <v>222</v>
      </c>
      <c r="DQ357" s="9" t="s">
        <v>202</v>
      </c>
      <c r="DR357" s="9" t="s">
        <v>157</v>
      </c>
      <c r="DS357" s="9" t="s">
        <v>137</v>
      </c>
      <c r="DT357" s="9" t="s">
        <v>181</v>
      </c>
      <c r="DU357" s="9" t="s">
        <v>203</v>
      </c>
      <c r="DV357" s="9" t="str">
        <f>VLOOKUP(DU357,Metadata!$B$2:$C$7,2,FALSE)</f>
        <v>6+ years</v>
      </c>
    </row>
    <row r="358" spans="1:126">
      <c r="A358" s="13">
        <v>357</v>
      </c>
      <c r="B358" s="9" t="s">
        <v>135</v>
      </c>
      <c r="C358" s="9" t="str">
        <f>VLOOKUP(B358,Metadata!$M$2:$N$6,2,FALSE)</f>
        <v>Permanent Employee</v>
      </c>
      <c r="D358" s="9" t="s">
        <v>159</v>
      </c>
      <c r="E358" s="9" t="s">
        <v>137</v>
      </c>
      <c r="F358" s="9" t="s">
        <v>138</v>
      </c>
      <c r="G358" s="9" t="s">
        <v>140</v>
      </c>
      <c r="H358" s="9" t="str">
        <f>IF(G358="","",VLOOKUP(G358,Metadata!$J$2:$K$22,2,FALSE))</f>
        <v>Lisbon Metropolitan Area</v>
      </c>
      <c r="I358" s="9" t="s">
        <v>138</v>
      </c>
      <c r="J358" s="9" t="str">
        <f>IF(I358="","",VLOOKUP(I358,Metadata!$P$2:$Q$43,2,FALSE))</f>
        <v>Europe</v>
      </c>
      <c r="K358" s="9" t="str">
        <f t="shared" si="0"/>
        <v>Portugal</v>
      </c>
      <c r="L358" s="9" t="s">
        <v>140</v>
      </c>
      <c r="M358" s="9" t="str">
        <f>IF(L358="","",VLOOKUP(L358,Metadata!$J$2:$K$22,2,FALSE))</f>
        <v>Lisbon Metropolitan Area</v>
      </c>
      <c r="N358" s="9" t="s">
        <v>141</v>
      </c>
      <c r="O358" s="9" t="s">
        <v>137</v>
      </c>
      <c r="P358" s="9" t="s">
        <v>142</v>
      </c>
      <c r="Q358" s="10" t="str">
        <f t="shared" si="1"/>
        <v>Full Office Job</v>
      </c>
      <c r="R358" s="10">
        <v>7</v>
      </c>
      <c r="S358" s="9" t="s">
        <v>216</v>
      </c>
      <c r="T358" s="9" t="s">
        <v>137</v>
      </c>
      <c r="U358" s="9" t="str">
        <f>IF(S358&lt;&gt;"",S358,IF(T358&lt;&gt;"",VLOOKUP(T358,Metadata!$S$2:$T$228,2,FALSE),""))</f>
        <v>Front-End Developer</v>
      </c>
      <c r="V358" s="9" t="s">
        <v>217</v>
      </c>
      <c r="W358" s="9" t="s">
        <v>137</v>
      </c>
      <c r="X358" s="9" t="s">
        <v>145</v>
      </c>
      <c r="Y358" s="9" t="s">
        <v>137</v>
      </c>
      <c r="Z358" s="9" t="s">
        <v>184</v>
      </c>
      <c r="AA358" s="9" t="s">
        <v>165</v>
      </c>
      <c r="AB358" s="9" t="s">
        <v>137</v>
      </c>
      <c r="AC358" s="9"/>
      <c r="AD358" s="9"/>
      <c r="AE358" s="9"/>
      <c r="AF358" s="9"/>
      <c r="AG358" s="9"/>
      <c r="AH358" s="9"/>
      <c r="AI358" s="9"/>
      <c r="AJ358" s="9" t="s">
        <v>185</v>
      </c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 t="s">
        <v>178</v>
      </c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 t="s">
        <v>247</v>
      </c>
      <c r="BS358" s="9"/>
      <c r="BT358" s="9"/>
      <c r="BU358" s="9"/>
      <c r="BV358" s="9"/>
      <c r="BW358" s="9"/>
      <c r="BX358" s="9"/>
      <c r="BY358" s="9"/>
      <c r="BZ358" s="9"/>
      <c r="CA358" s="10"/>
      <c r="CB358" s="10" t="str">
        <f t="shared" si="5"/>
        <v/>
      </c>
      <c r="CC358" s="10"/>
      <c r="CD358" s="9" t="str">
        <f t="shared" si="2"/>
        <v/>
      </c>
      <c r="CE358" s="9" t="s">
        <v>232</v>
      </c>
      <c r="CF358" s="9" t="s">
        <v>152</v>
      </c>
      <c r="CG358" s="9">
        <f>IF(CF358="","",VLOOKUP(CF358,Metadata!$D$2:$H$20,2,FALSE))</f>
        <v>32500</v>
      </c>
      <c r="CH358" s="9">
        <f>IF(CF358="","",VLOOKUP(CF358,Metadata!$D$2:$H$20,4,FALSE))</f>
        <v>30000</v>
      </c>
      <c r="CI358" s="9">
        <f>IF(CF358="","",VLOOKUP(CF358,Metadata!$D$2:$H$20,5,FALSE))</f>
        <v>35000</v>
      </c>
      <c r="CJ358" s="9">
        <f t="shared" si="3"/>
        <v>32500</v>
      </c>
      <c r="CK358" s="9" t="s">
        <v>201</v>
      </c>
      <c r="CL358" s="10">
        <v>4</v>
      </c>
      <c r="CM358" s="10">
        <v>3</v>
      </c>
      <c r="CN358" s="10">
        <v>7</v>
      </c>
      <c r="CO358" s="10">
        <v>7</v>
      </c>
      <c r="CP358" s="10">
        <v>7</v>
      </c>
      <c r="CQ358" s="10">
        <v>7</v>
      </c>
      <c r="CR358" s="10">
        <v>7</v>
      </c>
      <c r="CS358" s="10">
        <v>7</v>
      </c>
      <c r="CT358" s="10">
        <v>7</v>
      </c>
      <c r="CU358" s="10">
        <v>5</v>
      </c>
      <c r="CV358" s="10">
        <v>5</v>
      </c>
      <c r="CW358" s="10">
        <v>5</v>
      </c>
      <c r="CX358" s="10">
        <v>7</v>
      </c>
      <c r="CY358" s="10">
        <v>5</v>
      </c>
      <c r="CZ358" s="10">
        <v>7</v>
      </c>
      <c r="DA358" s="10">
        <v>4</v>
      </c>
      <c r="DB358" s="10">
        <v>4</v>
      </c>
      <c r="DC358" s="10">
        <v>7</v>
      </c>
      <c r="DD358" s="10">
        <v>4</v>
      </c>
      <c r="DE358" s="10">
        <v>7</v>
      </c>
      <c r="DF358" s="10">
        <v>7</v>
      </c>
      <c r="DG358" s="10">
        <v>7</v>
      </c>
      <c r="DH358" s="10">
        <v>4</v>
      </c>
      <c r="DI358" s="10">
        <v>7</v>
      </c>
      <c r="DJ358" s="10">
        <v>4</v>
      </c>
      <c r="DK358" s="10">
        <v>4</v>
      </c>
      <c r="DL358" s="10">
        <v>7</v>
      </c>
      <c r="DM358" s="9" t="s">
        <v>418</v>
      </c>
      <c r="DN358" s="10">
        <v>1996</v>
      </c>
      <c r="DO358" s="9">
        <f t="shared" si="4"/>
        <v>25</v>
      </c>
      <c r="DP358" s="9" t="s">
        <v>155</v>
      </c>
      <c r="DQ358" s="9" t="s">
        <v>156</v>
      </c>
      <c r="DR358" s="9" t="s">
        <v>157</v>
      </c>
      <c r="DS358" s="9" t="s">
        <v>137</v>
      </c>
      <c r="DT358" s="9" t="s">
        <v>181</v>
      </c>
      <c r="DU358" s="9" t="s">
        <v>223</v>
      </c>
      <c r="DV358" s="9" t="str">
        <f>VLOOKUP(DU358,Metadata!$B$2:$C$7,2,FALSE)</f>
        <v>3 - 6 years</v>
      </c>
    </row>
    <row r="359" spans="1:126">
      <c r="A359" s="13">
        <v>358</v>
      </c>
      <c r="B359" s="9" t="s">
        <v>135</v>
      </c>
      <c r="C359" s="9" t="str">
        <f>VLOOKUP(B359,Metadata!$M$2:$N$6,2,FALSE)</f>
        <v>Permanent Employee</v>
      </c>
      <c r="D359" s="9" t="s">
        <v>159</v>
      </c>
      <c r="E359" s="9" t="s">
        <v>137</v>
      </c>
      <c r="F359" s="9" t="s">
        <v>138</v>
      </c>
      <c r="G359" s="9" t="s">
        <v>140</v>
      </c>
      <c r="H359" s="9" t="str">
        <f>IF(G359="","",VLOOKUP(G359,Metadata!$J$2:$K$22,2,FALSE))</f>
        <v>Lisbon Metropolitan Area</v>
      </c>
      <c r="I359" s="9" t="s">
        <v>292</v>
      </c>
      <c r="J359" s="9" t="str">
        <f>IF(I359="","",VLOOKUP(I359,Metadata!$P$2:$Q$43,2,FALSE))</f>
        <v>North America</v>
      </c>
      <c r="K359" s="9" t="str">
        <f t="shared" si="0"/>
        <v>International</v>
      </c>
      <c r="L359" s="9" t="s">
        <v>137</v>
      </c>
      <c r="M359" s="9" t="str">
        <f>IF(L359="","",VLOOKUP(L359,Metadata!$J$2:$K$22,2,FALSE))</f>
        <v/>
      </c>
      <c r="N359" s="9" t="s">
        <v>214</v>
      </c>
      <c r="O359" s="9" t="s">
        <v>215</v>
      </c>
      <c r="P359" s="9" t="s">
        <v>142</v>
      </c>
      <c r="Q359" s="10" t="str">
        <f t="shared" si="1"/>
        <v>Full Office Job</v>
      </c>
      <c r="R359" s="10">
        <v>3</v>
      </c>
      <c r="S359" s="9" t="s">
        <v>216</v>
      </c>
      <c r="T359" s="9" t="s">
        <v>137</v>
      </c>
      <c r="U359" s="9" t="str">
        <f>IF(S359&lt;&gt;"",S359,IF(T359&lt;&gt;"",VLOOKUP(T359,Metadata!$S$2:$T$228,2,FALSE),""))</f>
        <v>Front-End Developer</v>
      </c>
      <c r="V359" s="9" t="s">
        <v>268</v>
      </c>
      <c r="W359" s="9" t="s">
        <v>137</v>
      </c>
      <c r="X359" s="9" t="s">
        <v>242</v>
      </c>
      <c r="Y359" s="9" t="s">
        <v>137</v>
      </c>
      <c r="Z359" s="9" t="s">
        <v>146</v>
      </c>
      <c r="AA359" s="9" t="s">
        <v>165</v>
      </c>
      <c r="AB359" s="9" t="s">
        <v>137</v>
      </c>
      <c r="AC359" s="9"/>
      <c r="AD359" s="9"/>
      <c r="AE359" s="9"/>
      <c r="AF359" s="9"/>
      <c r="AG359" s="9"/>
      <c r="AH359" s="9"/>
      <c r="AI359" s="9"/>
      <c r="AJ359" s="9" t="s">
        <v>185</v>
      </c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 t="s">
        <v>178</v>
      </c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 t="s">
        <v>186</v>
      </c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10"/>
      <c r="CB359" s="10" t="str">
        <f t="shared" si="5"/>
        <v/>
      </c>
      <c r="CC359" s="10"/>
      <c r="CD359" s="9" t="str">
        <f t="shared" si="2"/>
        <v/>
      </c>
      <c r="CE359" s="9" t="s">
        <v>168</v>
      </c>
      <c r="CF359" s="9" t="s">
        <v>220</v>
      </c>
      <c r="CG359" s="9">
        <f>IF(CF359="","",VLOOKUP(CF359,Metadata!$D$2:$H$20,2,FALSE))</f>
        <v>27500</v>
      </c>
      <c r="CH359" s="9">
        <f>IF(CF359="","",VLOOKUP(CF359,Metadata!$D$2:$H$20,4,FALSE))</f>
        <v>25000</v>
      </c>
      <c r="CI359" s="9">
        <f>IF(CF359="","",VLOOKUP(CF359,Metadata!$D$2:$H$20,5,FALSE))</f>
        <v>30000</v>
      </c>
      <c r="CJ359" s="9">
        <f t="shared" si="3"/>
        <v>27500</v>
      </c>
      <c r="CK359" s="9" t="s">
        <v>189</v>
      </c>
      <c r="CL359" s="10">
        <v>2</v>
      </c>
      <c r="CM359" s="10">
        <v>5</v>
      </c>
      <c r="CN359" s="10">
        <v>6</v>
      </c>
      <c r="CO359" s="10">
        <v>5</v>
      </c>
      <c r="CP359" s="10">
        <v>5</v>
      </c>
      <c r="CQ359" s="10">
        <v>6</v>
      </c>
      <c r="CR359" s="10">
        <v>3</v>
      </c>
      <c r="CS359" s="10">
        <v>5</v>
      </c>
      <c r="CT359" s="10">
        <v>7</v>
      </c>
      <c r="CU359" s="10">
        <v>6</v>
      </c>
      <c r="CV359" s="10">
        <v>4</v>
      </c>
      <c r="CW359" s="10">
        <v>2</v>
      </c>
      <c r="CX359" s="10">
        <v>4</v>
      </c>
      <c r="CY359" s="10">
        <v>4</v>
      </c>
      <c r="CZ359" s="10">
        <v>5</v>
      </c>
      <c r="DA359" s="10">
        <v>5</v>
      </c>
      <c r="DB359" s="10">
        <v>4</v>
      </c>
      <c r="DC359" s="10">
        <v>5</v>
      </c>
      <c r="DD359" s="10">
        <v>2</v>
      </c>
      <c r="DE359" s="10">
        <v>7</v>
      </c>
      <c r="DF359" s="10">
        <v>5</v>
      </c>
      <c r="DG359" s="10">
        <v>4</v>
      </c>
      <c r="DH359" s="10">
        <v>4</v>
      </c>
      <c r="DI359" s="10">
        <v>4</v>
      </c>
      <c r="DJ359" s="10">
        <v>3</v>
      </c>
      <c r="DK359" s="10">
        <v>4</v>
      </c>
      <c r="DL359" s="10">
        <v>1</v>
      </c>
      <c r="DM359" s="9" t="s">
        <v>154</v>
      </c>
      <c r="DN359" s="10">
        <v>1984</v>
      </c>
      <c r="DO359" s="9">
        <f t="shared" si="4"/>
        <v>37</v>
      </c>
      <c r="DP359" s="9" t="s">
        <v>155</v>
      </c>
      <c r="DQ359" s="9" t="s">
        <v>202</v>
      </c>
      <c r="DR359" s="9" t="s">
        <v>170</v>
      </c>
      <c r="DS359" s="9" t="s">
        <v>137</v>
      </c>
      <c r="DT359" s="9" t="s">
        <v>181</v>
      </c>
      <c r="DU359" s="9" t="s">
        <v>223</v>
      </c>
      <c r="DV359" s="9" t="str">
        <f>VLOOKUP(DU359,Metadata!$B$2:$C$7,2,FALSE)</f>
        <v>3 - 6 years</v>
      </c>
    </row>
    <row r="360" spans="1:126">
      <c r="A360" s="13">
        <v>359</v>
      </c>
      <c r="B360" s="9" t="s">
        <v>135</v>
      </c>
      <c r="C360" s="9" t="str">
        <f>VLOOKUP(B360,Metadata!$M$2:$N$6,2,FALSE)</f>
        <v>Permanent Employee</v>
      </c>
      <c r="D360" s="9" t="s">
        <v>136</v>
      </c>
      <c r="E360" s="9" t="s">
        <v>137</v>
      </c>
      <c r="F360" s="9" t="s">
        <v>138</v>
      </c>
      <c r="G360" s="9" t="s">
        <v>172</v>
      </c>
      <c r="H360" s="9" t="str">
        <f>IF(G360="","",VLOOKUP(G360,Metadata!$J$2:$K$22,2,FALSE))</f>
        <v>Porto Metropolitan Area</v>
      </c>
      <c r="I360" s="9" t="s">
        <v>138</v>
      </c>
      <c r="J360" s="9" t="str">
        <f>IF(I360="","",VLOOKUP(I360,Metadata!$P$2:$Q$43,2,FALSE))</f>
        <v>Europe</v>
      </c>
      <c r="K360" s="9" t="str">
        <f t="shared" si="0"/>
        <v>Portugal</v>
      </c>
      <c r="L360" s="9" t="s">
        <v>190</v>
      </c>
      <c r="M360" s="9" t="str">
        <f>IF(L360="","",VLOOKUP(L360,Metadata!$J$2:$K$22,2,FALSE))</f>
        <v>North</v>
      </c>
      <c r="N360" s="9" t="s">
        <v>214</v>
      </c>
      <c r="O360" s="9" t="s">
        <v>278</v>
      </c>
      <c r="P360" s="9" t="s">
        <v>142</v>
      </c>
      <c r="Q360" s="10" t="str">
        <f t="shared" si="1"/>
        <v>Full Office Job</v>
      </c>
      <c r="R360" s="10">
        <v>6</v>
      </c>
      <c r="S360" s="9" t="s">
        <v>161</v>
      </c>
      <c r="T360" s="9" t="s">
        <v>137</v>
      </c>
      <c r="U360" s="9" t="str">
        <f>IF(S360&lt;&gt;"",S360,IF(T360&lt;&gt;"",VLOOKUP(T360,Metadata!$S$2:$T$228,2,FALSE),""))</f>
        <v>Full-Stack Developer</v>
      </c>
      <c r="V360" s="9" t="s">
        <v>317</v>
      </c>
      <c r="W360" s="9" t="s">
        <v>137</v>
      </c>
      <c r="X360" s="9" t="s">
        <v>145</v>
      </c>
      <c r="Y360" s="9" t="s">
        <v>137</v>
      </c>
      <c r="Z360" s="9" t="s">
        <v>146</v>
      </c>
      <c r="AA360" s="9" t="s">
        <v>137</v>
      </c>
      <c r="AB360" s="9" t="s">
        <v>137</v>
      </c>
      <c r="AC360" s="9"/>
      <c r="AD360" s="9"/>
      <c r="AE360" s="9" t="s">
        <v>194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 t="s">
        <v>198</v>
      </c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10"/>
      <c r="CB360" s="10" t="str">
        <f t="shared" si="5"/>
        <v/>
      </c>
      <c r="CC360" s="10"/>
      <c r="CD360" s="9" t="str">
        <f t="shared" si="2"/>
        <v/>
      </c>
      <c r="CE360" s="9" t="s">
        <v>168</v>
      </c>
      <c r="CF360" s="9" t="s">
        <v>225</v>
      </c>
      <c r="CG360" s="9">
        <f>IF(CF360="","",VLOOKUP(CF360,Metadata!$D$2:$H$20,2,FALSE))</f>
        <v>22500</v>
      </c>
      <c r="CH360" s="9">
        <f>IF(CF360="","",VLOOKUP(CF360,Metadata!$D$2:$H$20,4,FALSE))</f>
        <v>20000</v>
      </c>
      <c r="CI360" s="9">
        <f>IF(CF360="","",VLOOKUP(CF360,Metadata!$D$2:$H$20,5,FALSE))</f>
        <v>25000</v>
      </c>
      <c r="CJ360" s="9">
        <f t="shared" si="3"/>
        <v>22500</v>
      </c>
      <c r="CK360" s="9" t="s">
        <v>153</v>
      </c>
      <c r="CL360" s="10">
        <v>2</v>
      </c>
      <c r="CM360" s="10">
        <v>4</v>
      </c>
      <c r="CN360" s="10">
        <v>7</v>
      </c>
      <c r="CO360" s="10">
        <v>6</v>
      </c>
      <c r="CP360" s="10">
        <v>7</v>
      </c>
      <c r="CQ360" s="10">
        <v>6</v>
      </c>
      <c r="CR360" s="10">
        <v>5</v>
      </c>
      <c r="CS360" s="10">
        <v>5</v>
      </c>
      <c r="CT360" s="10">
        <v>7</v>
      </c>
      <c r="CU360" s="10">
        <v>2</v>
      </c>
      <c r="CV360" s="10">
        <v>6</v>
      </c>
      <c r="CW360" s="10">
        <v>5</v>
      </c>
      <c r="CX360" s="10">
        <v>7</v>
      </c>
      <c r="CY360" s="10">
        <v>7</v>
      </c>
      <c r="CZ360" s="10">
        <v>7</v>
      </c>
      <c r="DA360" s="10">
        <v>5</v>
      </c>
      <c r="DB360" s="10">
        <v>5</v>
      </c>
      <c r="DC360" s="10">
        <v>7</v>
      </c>
      <c r="DD360" s="10">
        <v>5</v>
      </c>
      <c r="DE360" s="10">
        <v>4</v>
      </c>
      <c r="DF360" s="10">
        <v>7</v>
      </c>
      <c r="DG360" s="10">
        <v>3</v>
      </c>
      <c r="DH360" s="10">
        <v>3</v>
      </c>
      <c r="DI360" s="10">
        <v>5</v>
      </c>
      <c r="DJ360" s="10">
        <v>4</v>
      </c>
      <c r="DK360" s="10">
        <v>7</v>
      </c>
      <c r="DL360" s="10">
        <v>6</v>
      </c>
      <c r="DM360" s="9" t="s">
        <v>154</v>
      </c>
      <c r="DN360" s="10">
        <v>1989</v>
      </c>
      <c r="DO360" s="9">
        <f t="shared" si="4"/>
        <v>32</v>
      </c>
      <c r="DP360" s="9" t="s">
        <v>155</v>
      </c>
      <c r="DQ360" s="9" t="s">
        <v>156</v>
      </c>
      <c r="DR360" s="9" t="s">
        <v>170</v>
      </c>
      <c r="DS360" s="9" t="s">
        <v>137</v>
      </c>
      <c r="DT360" s="9" t="s">
        <v>181</v>
      </c>
      <c r="DU360" s="9" t="s">
        <v>203</v>
      </c>
      <c r="DV360" s="9" t="str">
        <f>VLOOKUP(DU360,Metadata!$B$2:$C$7,2,FALSE)</f>
        <v>6+ years</v>
      </c>
    </row>
    <row r="361" spans="1:126">
      <c r="A361" s="13">
        <v>360</v>
      </c>
      <c r="B361" s="9" t="s">
        <v>135</v>
      </c>
      <c r="C361" s="9" t="str">
        <f>VLOOKUP(B361,Metadata!$M$2:$N$6,2,FALSE)</f>
        <v>Permanent Employee</v>
      </c>
      <c r="D361" s="9" t="s">
        <v>136</v>
      </c>
      <c r="E361" s="9" t="s">
        <v>137</v>
      </c>
      <c r="F361" s="9" t="s">
        <v>138</v>
      </c>
      <c r="G361" s="9" t="s">
        <v>172</v>
      </c>
      <c r="H361" s="9" t="str">
        <f>IF(G361="","",VLOOKUP(G361,Metadata!$J$2:$K$22,2,FALSE))</f>
        <v>Porto Metropolitan Area</v>
      </c>
      <c r="I361" s="9" t="s">
        <v>138</v>
      </c>
      <c r="J361" s="9" t="str">
        <f>IF(I361="","",VLOOKUP(I361,Metadata!$P$2:$Q$43,2,FALSE))</f>
        <v>Europe</v>
      </c>
      <c r="K361" s="9" t="str">
        <f t="shared" si="0"/>
        <v>Portugal</v>
      </c>
      <c r="L361" s="9" t="s">
        <v>172</v>
      </c>
      <c r="M361" s="9" t="str">
        <f>IF(L361="","",VLOOKUP(L361,Metadata!$J$2:$K$22,2,FALSE))</f>
        <v>Porto Metropolitan Area</v>
      </c>
      <c r="N361" s="9" t="s">
        <v>141</v>
      </c>
      <c r="O361" s="9" t="s">
        <v>137</v>
      </c>
      <c r="P361" s="9" t="s">
        <v>191</v>
      </c>
      <c r="Q361" s="10" t="str">
        <f t="shared" si="1"/>
        <v>Remote Job (full or flexible)</v>
      </c>
      <c r="R361" s="10">
        <v>7</v>
      </c>
      <c r="S361" s="9" t="s">
        <v>216</v>
      </c>
      <c r="T361" s="9" t="s">
        <v>137</v>
      </c>
      <c r="U361" s="9" t="str">
        <f>IF(S361&lt;&gt;"",S361,IF(T361&lt;&gt;"",VLOOKUP(T361,Metadata!$S$2:$T$228,2,FALSE),""))</f>
        <v>Front-End Developer</v>
      </c>
      <c r="V361" s="9" t="s">
        <v>144</v>
      </c>
      <c r="W361" s="9" t="s">
        <v>137</v>
      </c>
      <c r="X361" s="9" t="s">
        <v>175</v>
      </c>
      <c r="Y361" s="9" t="s">
        <v>137</v>
      </c>
      <c r="Z361" s="9" t="s">
        <v>164</v>
      </c>
      <c r="AA361" s="9" t="s">
        <v>165</v>
      </c>
      <c r="AB361" s="9" t="s">
        <v>137</v>
      </c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 t="s">
        <v>247</v>
      </c>
      <c r="BS361" s="9"/>
      <c r="BT361" s="9"/>
      <c r="BU361" s="9"/>
      <c r="BV361" s="9"/>
      <c r="BW361" s="9"/>
      <c r="BX361" s="9"/>
      <c r="BY361" s="9"/>
      <c r="BZ361" s="9"/>
      <c r="CA361" s="10"/>
      <c r="CB361" s="10" t="str">
        <f t="shared" si="5"/>
        <v/>
      </c>
      <c r="CC361" s="10"/>
      <c r="CD361" s="9" t="str">
        <f t="shared" si="2"/>
        <v/>
      </c>
      <c r="CE361" s="9" t="s">
        <v>168</v>
      </c>
      <c r="CF361" s="9" t="s">
        <v>254</v>
      </c>
      <c r="CG361" s="9">
        <f>IF(CF361="","",VLOOKUP(CF361,Metadata!$D$2:$H$20,2,FALSE))</f>
        <v>37500</v>
      </c>
      <c r="CH361" s="9">
        <f>IF(CF361="","",VLOOKUP(CF361,Metadata!$D$2:$H$20,4,FALSE))</f>
        <v>35000</v>
      </c>
      <c r="CI361" s="9">
        <f>IF(CF361="","",VLOOKUP(CF361,Metadata!$D$2:$H$20,5,FALSE))</f>
        <v>40000</v>
      </c>
      <c r="CJ361" s="9">
        <f t="shared" si="3"/>
        <v>37500</v>
      </c>
      <c r="CK361" s="9" t="s">
        <v>201</v>
      </c>
      <c r="CL361" s="10">
        <v>7</v>
      </c>
      <c r="CM361" s="10">
        <v>1</v>
      </c>
      <c r="CN361" s="10">
        <v>7</v>
      </c>
      <c r="CO361" s="10">
        <v>7</v>
      </c>
      <c r="CP361" s="10">
        <v>7</v>
      </c>
      <c r="CQ361" s="10">
        <v>6</v>
      </c>
      <c r="CR361" s="10">
        <v>7</v>
      </c>
      <c r="CS361" s="10">
        <v>7</v>
      </c>
      <c r="CT361" s="10">
        <v>6</v>
      </c>
      <c r="CU361" s="10">
        <v>6</v>
      </c>
      <c r="CV361" s="10">
        <v>4</v>
      </c>
      <c r="CW361" s="10">
        <v>7</v>
      </c>
      <c r="CX361" s="10">
        <v>7</v>
      </c>
      <c r="CY361" s="10">
        <v>5</v>
      </c>
      <c r="CZ361" s="10">
        <v>6</v>
      </c>
      <c r="DA361" s="10">
        <v>4</v>
      </c>
      <c r="DB361" s="10">
        <v>7</v>
      </c>
      <c r="DC361" s="10">
        <v>7</v>
      </c>
      <c r="DD361" s="10">
        <v>5</v>
      </c>
      <c r="DE361" s="10">
        <v>6</v>
      </c>
      <c r="DF361" s="10">
        <v>6</v>
      </c>
      <c r="DG361" s="10">
        <v>7</v>
      </c>
      <c r="DH361" s="10">
        <v>5</v>
      </c>
      <c r="DI361" s="10">
        <v>7</v>
      </c>
      <c r="DJ361" s="10">
        <v>6</v>
      </c>
      <c r="DK361" s="10">
        <v>7</v>
      </c>
      <c r="DL361" s="10">
        <v>6</v>
      </c>
      <c r="DM361" s="9" t="s">
        <v>154</v>
      </c>
      <c r="DN361" s="10">
        <v>1989</v>
      </c>
      <c r="DO361" s="9">
        <f t="shared" si="4"/>
        <v>32</v>
      </c>
      <c r="DP361" s="9" t="s">
        <v>222</v>
      </c>
      <c r="DQ361" s="9" t="s">
        <v>202</v>
      </c>
      <c r="DR361" s="9" t="s">
        <v>170</v>
      </c>
      <c r="DS361" s="9" t="s">
        <v>137</v>
      </c>
      <c r="DT361" s="9" t="s">
        <v>181</v>
      </c>
      <c r="DU361" s="9" t="s">
        <v>158</v>
      </c>
      <c r="DV361" s="9" t="str">
        <f>VLOOKUP(DU361,Metadata!$B$2:$C$7,2,FALSE)</f>
        <v>6+ years</v>
      </c>
    </row>
    <row r="362" spans="1:126">
      <c r="A362" s="13">
        <v>361</v>
      </c>
      <c r="B362" s="9" t="s">
        <v>135</v>
      </c>
      <c r="C362" s="9" t="str">
        <f>VLOOKUP(B362,Metadata!$M$2:$N$6,2,FALSE)</f>
        <v>Permanent Employee</v>
      </c>
      <c r="D362" s="9" t="s">
        <v>159</v>
      </c>
      <c r="E362" s="9" t="s">
        <v>137</v>
      </c>
      <c r="F362" s="9" t="s">
        <v>138</v>
      </c>
      <c r="G362" s="9" t="s">
        <v>140</v>
      </c>
      <c r="H362" s="9" t="str">
        <f>IF(G362="","",VLOOKUP(G362,Metadata!$J$2:$K$22,2,FALSE))</f>
        <v>Lisbon Metropolitan Area</v>
      </c>
      <c r="I362" s="9" t="s">
        <v>138</v>
      </c>
      <c r="J362" s="9" t="str">
        <f>IF(I362="","",VLOOKUP(I362,Metadata!$P$2:$Q$43,2,FALSE))</f>
        <v>Europe</v>
      </c>
      <c r="K362" s="9" t="str">
        <f t="shared" si="0"/>
        <v>Portugal</v>
      </c>
      <c r="L362" s="9" t="s">
        <v>140</v>
      </c>
      <c r="M362" s="9" t="str">
        <f>IF(L362="","",VLOOKUP(L362,Metadata!$J$2:$K$22,2,FALSE))</f>
        <v>Lisbon Metropolitan Area</v>
      </c>
      <c r="N362" s="9" t="s">
        <v>205</v>
      </c>
      <c r="O362" s="9" t="s">
        <v>137</v>
      </c>
      <c r="P362" s="9" t="s">
        <v>137</v>
      </c>
      <c r="Q362" s="10" t="str">
        <f t="shared" si="1"/>
        <v>Full Office Job</v>
      </c>
      <c r="R362" s="10">
        <v>5</v>
      </c>
      <c r="S362" s="9" t="s">
        <v>161</v>
      </c>
      <c r="T362" s="9" t="s">
        <v>137</v>
      </c>
      <c r="U362" s="9" t="str">
        <f>IF(S362&lt;&gt;"",S362,IF(T362&lt;&gt;"",VLOOKUP(T362,Metadata!$S$2:$T$228,2,FALSE),""))</f>
        <v>Full-Stack Developer</v>
      </c>
      <c r="V362" s="9" t="s">
        <v>162</v>
      </c>
      <c r="W362" s="9" t="s">
        <v>137</v>
      </c>
      <c r="X362" s="9" t="s">
        <v>252</v>
      </c>
      <c r="Y362" s="9" t="s">
        <v>137</v>
      </c>
      <c r="Z362" s="9" t="s">
        <v>146</v>
      </c>
      <c r="AA362" s="9" t="s">
        <v>165</v>
      </c>
      <c r="AB362" s="9" t="s">
        <v>137</v>
      </c>
      <c r="AC362" s="9" t="s">
        <v>147</v>
      </c>
      <c r="AD362" s="9"/>
      <c r="AE362" s="9" t="s">
        <v>194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 t="s">
        <v>167</v>
      </c>
      <c r="BK362" s="9" t="s">
        <v>198</v>
      </c>
      <c r="BL362" s="9" t="s">
        <v>199</v>
      </c>
      <c r="BM362" s="9"/>
      <c r="BN362" s="9" t="s">
        <v>186</v>
      </c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10"/>
      <c r="CB362" s="10" t="str">
        <f t="shared" si="5"/>
        <v/>
      </c>
      <c r="CC362" s="10"/>
      <c r="CD362" s="9" t="str">
        <f t="shared" si="2"/>
        <v/>
      </c>
      <c r="CE362" s="9" t="s">
        <v>151</v>
      </c>
      <c r="CF362" s="9" t="s">
        <v>419</v>
      </c>
      <c r="CG362" s="9">
        <f>IF(CF362="","",VLOOKUP(CF362,Metadata!$D$2:$H$20,2,FALSE))</f>
        <v>62500</v>
      </c>
      <c r="CH362" s="9">
        <f>IF(CF362="","",VLOOKUP(CF362,Metadata!$D$2:$H$20,4,FALSE))</f>
        <v>60000</v>
      </c>
      <c r="CI362" s="9">
        <f>IF(CF362="","",VLOOKUP(CF362,Metadata!$D$2:$H$20,5,FALSE))</f>
        <v>65000</v>
      </c>
      <c r="CJ362" s="9">
        <f t="shared" si="3"/>
        <v>62500</v>
      </c>
      <c r="CK362" s="9" t="s">
        <v>189</v>
      </c>
      <c r="CL362" s="10">
        <v>4</v>
      </c>
      <c r="CM362" s="10">
        <v>4</v>
      </c>
      <c r="CN362" s="10">
        <v>7</v>
      </c>
      <c r="CO362" s="10">
        <v>6</v>
      </c>
      <c r="CP362" s="10">
        <v>5</v>
      </c>
      <c r="CQ362" s="10">
        <v>5</v>
      </c>
      <c r="CR362" s="10">
        <v>5</v>
      </c>
      <c r="CS362" s="10">
        <v>7</v>
      </c>
      <c r="CT362" s="10">
        <v>6</v>
      </c>
      <c r="CU362" s="10">
        <v>5</v>
      </c>
      <c r="CV362" s="10">
        <v>5</v>
      </c>
      <c r="CW362" s="10">
        <v>4</v>
      </c>
      <c r="CX362" s="10">
        <v>5</v>
      </c>
      <c r="CY362" s="10">
        <v>6</v>
      </c>
      <c r="CZ362" s="10">
        <v>6</v>
      </c>
      <c r="DA362" s="10">
        <v>5</v>
      </c>
      <c r="DB362" s="10">
        <v>5</v>
      </c>
      <c r="DC362" s="10">
        <v>6</v>
      </c>
      <c r="DD362" s="10">
        <v>5</v>
      </c>
      <c r="DE362" s="10">
        <v>6</v>
      </c>
      <c r="DF362" s="10">
        <v>5</v>
      </c>
      <c r="DG362" s="10">
        <v>6</v>
      </c>
      <c r="DH362" s="10">
        <v>7</v>
      </c>
      <c r="DI362" s="10">
        <v>7</v>
      </c>
      <c r="DJ362" s="10">
        <v>6</v>
      </c>
      <c r="DK362" s="10">
        <v>5</v>
      </c>
      <c r="DL362" s="10">
        <v>6</v>
      </c>
      <c r="DM362" s="9" t="s">
        <v>154</v>
      </c>
      <c r="DN362" s="10">
        <v>1986</v>
      </c>
      <c r="DO362" s="9">
        <f t="shared" si="4"/>
        <v>35</v>
      </c>
      <c r="DP362" s="9" t="s">
        <v>155</v>
      </c>
      <c r="DQ362" s="9" t="s">
        <v>202</v>
      </c>
      <c r="DR362" s="9" t="s">
        <v>157</v>
      </c>
      <c r="DS362" s="9" t="s">
        <v>137</v>
      </c>
      <c r="DT362" s="9" t="s">
        <v>181</v>
      </c>
      <c r="DU362" s="9" t="s">
        <v>158</v>
      </c>
      <c r="DV362" s="9" t="str">
        <f>VLOOKUP(DU362,Metadata!$B$2:$C$7,2,FALSE)</f>
        <v>6+ years</v>
      </c>
    </row>
    <row r="363" spans="1:126">
      <c r="A363" s="13">
        <v>362</v>
      </c>
      <c r="B363" s="9" t="s">
        <v>135</v>
      </c>
      <c r="C363" s="9" t="str">
        <f>VLOOKUP(B363,Metadata!$M$2:$N$6,2,FALSE)</f>
        <v>Permanent Employee</v>
      </c>
      <c r="D363" s="9" t="s">
        <v>159</v>
      </c>
      <c r="E363" s="9" t="s">
        <v>137</v>
      </c>
      <c r="F363" s="9" t="s">
        <v>138</v>
      </c>
      <c r="G363" s="9" t="s">
        <v>275</v>
      </c>
      <c r="H363" s="9" t="str">
        <f>IF(G363="","",VLOOKUP(G363,Metadata!$J$2:$K$22,2,FALSE))</f>
        <v>Centre</v>
      </c>
      <c r="I363" s="9" t="s">
        <v>138</v>
      </c>
      <c r="J363" s="9" t="str">
        <f>IF(I363="","",VLOOKUP(I363,Metadata!$P$2:$Q$43,2,FALSE))</f>
        <v>Europe</v>
      </c>
      <c r="K363" s="9" t="str">
        <f t="shared" si="0"/>
        <v>Portugal</v>
      </c>
      <c r="L363" s="9" t="s">
        <v>275</v>
      </c>
      <c r="M363" s="9" t="str">
        <f>IF(L363="","",VLOOKUP(L363,Metadata!$J$2:$K$22,2,FALSE))</f>
        <v>Centre</v>
      </c>
      <c r="N363" s="9" t="s">
        <v>141</v>
      </c>
      <c r="O363" s="9" t="s">
        <v>137</v>
      </c>
      <c r="P363" s="9" t="s">
        <v>142</v>
      </c>
      <c r="Q363" s="10" t="str">
        <f t="shared" si="1"/>
        <v>Full Office Job</v>
      </c>
      <c r="R363" s="10">
        <v>6</v>
      </c>
      <c r="S363" s="9" t="s">
        <v>229</v>
      </c>
      <c r="T363" s="9" t="s">
        <v>137</v>
      </c>
      <c r="U363" s="9" t="str">
        <f>IF(S363&lt;&gt;"",S363,IF(T363&lt;&gt;"",VLOOKUP(T363,Metadata!$S$2:$T$228,2,FALSE),""))</f>
        <v>Project Manager</v>
      </c>
      <c r="V363" s="9" t="s">
        <v>217</v>
      </c>
      <c r="W363" s="9" t="s">
        <v>137</v>
      </c>
      <c r="X363" s="9" t="s">
        <v>145</v>
      </c>
      <c r="Y363" s="9" t="s">
        <v>137</v>
      </c>
      <c r="Z363" s="9" t="s">
        <v>224</v>
      </c>
      <c r="AA363" s="9" t="s">
        <v>137</v>
      </c>
      <c r="AB363" s="9" t="s">
        <v>137</v>
      </c>
      <c r="AC363" s="9"/>
      <c r="AD363" s="9" t="s">
        <v>148</v>
      </c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 t="s">
        <v>219</v>
      </c>
      <c r="BR363" s="9"/>
      <c r="BS363" s="9"/>
      <c r="BT363" s="9"/>
      <c r="BU363" s="9"/>
      <c r="BV363" s="9"/>
      <c r="BW363" s="9"/>
      <c r="BX363" s="9"/>
      <c r="BY363" s="9"/>
      <c r="BZ363" s="9"/>
      <c r="CA363" s="10"/>
      <c r="CB363" s="10" t="str">
        <f t="shared" si="5"/>
        <v/>
      </c>
      <c r="CC363" s="10"/>
      <c r="CD363" s="9" t="str">
        <f t="shared" si="2"/>
        <v/>
      </c>
      <c r="CE363" s="9" t="s">
        <v>151</v>
      </c>
      <c r="CF363" s="9" t="s">
        <v>225</v>
      </c>
      <c r="CG363" s="9">
        <f>IF(CF363="","",VLOOKUP(CF363,Metadata!$D$2:$H$20,2,FALSE))</f>
        <v>22500</v>
      </c>
      <c r="CH363" s="9">
        <f>IF(CF363="","",VLOOKUP(CF363,Metadata!$D$2:$H$20,4,FALSE))</f>
        <v>20000</v>
      </c>
      <c r="CI363" s="9">
        <f>IF(CF363="","",VLOOKUP(CF363,Metadata!$D$2:$H$20,5,FALSE))</f>
        <v>25000</v>
      </c>
      <c r="CJ363" s="9">
        <f t="shared" si="3"/>
        <v>22500</v>
      </c>
      <c r="CK363" s="9" t="s">
        <v>221</v>
      </c>
      <c r="CL363" s="10">
        <v>5</v>
      </c>
      <c r="CM363" s="10">
        <v>3</v>
      </c>
      <c r="CN363" s="10">
        <v>6</v>
      </c>
      <c r="CO363" s="10">
        <v>6</v>
      </c>
      <c r="CP363" s="10">
        <v>5</v>
      </c>
      <c r="CQ363" s="10">
        <v>6</v>
      </c>
      <c r="CR363" s="10">
        <v>4</v>
      </c>
      <c r="CS363" s="10">
        <v>6</v>
      </c>
      <c r="CT363" s="10">
        <v>4</v>
      </c>
      <c r="CU363" s="10">
        <v>4</v>
      </c>
      <c r="CV363" s="10">
        <v>5</v>
      </c>
      <c r="CW363" s="10">
        <v>4</v>
      </c>
      <c r="CX363" s="10">
        <v>5</v>
      </c>
      <c r="CY363" s="10">
        <v>4</v>
      </c>
      <c r="CZ363" s="10">
        <v>6</v>
      </c>
      <c r="DA363" s="10">
        <v>6</v>
      </c>
      <c r="DB363" s="10">
        <v>4</v>
      </c>
      <c r="DC363" s="10">
        <v>5</v>
      </c>
      <c r="DD363" s="10">
        <v>3</v>
      </c>
      <c r="DE363" s="10">
        <v>5</v>
      </c>
      <c r="DF363" s="10">
        <v>5</v>
      </c>
      <c r="DG363" s="10">
        <v>5</v>
      </c>
      <c r="DH363" s="10">
        <v>4</v>
      </c>
      <c r="DI363" s="10">
        <v>6</v>
      </c>
      <c r="DJ363" s="10">
        <v>4</v>
      </c>
      <c r="DK363" s="10">
        <v>4</v>
      </c>
      <c r="DL363" s="10">
        <v>4</v>
      </c>
      <c r="DM363" s="9" t="s">
        <v>154</v>
      </c>
      <c r="DN363" s="10">
        <v>1989</v>
      </c>
      <c r="DO363" s="9">
        <f t="shared" si="4"/>
        <v>32</v>
      </c>
      <c r="DP363" s="9" t="s">
        <v>155</v>
      </c>
      <c r="DQ363" s="9" t="s">
        <v>156</v>
      </c>
      <c r="DR363" s="9" t="s">
        <v>157</v>
      </c>
      <c r="DS363" s="9" t="s">
        <v>137</v>
      </c>
      <c r="DT363" s="9" t="s">
        <v>181</v>
      </c>
      <c r="DU363" s="9" t="s">
        <v>203</v>
      </c>
      <c r="DV363" s="9" t="str">
        <f>VLOOKUP(DU363,Metadata!$B$2:$C$7,2,FALSE)</f>
        <v>6+ years</v>
      </c>
    </row>
    <row r="364" spans="1:126">
      <c r="A364" s="13">
        <v>363</v>
      </c>
      <c r="B364" s="9" t="s">
        <v>135</v>
      </c>
      <c r="C364" s="9" t="str">
        <f>VLOOKUP(B364,Metadata!$M$2:$N$6,2,FALSE)</f>
        <v>Permanent Employee</v>
      </c>
      <c r="D364" s="9" t="s">
        <v>159</v>
      </c>
      <c r="E364" s="9" t="s">
        <v>137</v>
      </c>
      <c r="F364" s="9" t="s">
        <v>138</v>
      </c>
      <c r="G364" s="9" t="s">
        <v>140</v>
      </c>
      <c r="H364" s="9" t="str">
        <f>IF(G364="","",VLOOKUP(G364,Metadata!$J$2:$K$22,2,FALSE))</f>
        <v>Lisbon Metropolitan Area</v>
      </c>
      <c r="I364" s="9" t="s">
        <v>138</v>
      </c>
      <c r="J364" s="9" t="str">
        <f>IF(I364="","",VLOOKUP(I364,Metadata!$P$2:$Q$43,2,FALSE))</f>
        <v>Europe</v>
      </c>
      <c r="K364" s="9" t="str">
        <f t="shared" si="0"/>
        <v>Portugal</v>
      </c>
      <c r="L364" s="9" t="s">
        <v>172</v>
      </c>
      <c r="M364" s="9" t="str">
        <f>IF(L364="","",VLOOKUP(L364,Metadata!$J$2:$K$22,2,FALSE))</f>
        <v>Porto Metropolitan Area</v>
      </c>
      <c r="N364" s="9" t="s">
        <v>214</v>
      </c>
      <c r="O364" s="9" t="s">
        <v>278</v>
      </c>
      <c r="P364" s="9" t="s">
        <v>191</v>
      </c>
      <c r="Q364" s="10" t="str">
        <f t="shared" si="1"/>
        <v>Remote Job (full or flexible)</v>
      </c>
      <c r="R364" s="10">
        <v>5</v>
      </c>
      <c r="S364" s="9" t="s">
        <v>143</v>
      </c>
      <c r="T364" s="9" t="s">
        <v>137</v>
      </c>
      <c r="U364" s="9" t="str">
        <f>IF(S364&lt;&gt;"",S364,IF(T364&lt;&gt;"",VLOOKUP(T364,Metadata!$S$2:$T$228,2,FALSE),""))</f>
        <v>Technical Team Leader</v>
      </c>
      <c r="V364" s="9" t="s">
        <v>279</v>
      </c>
      <c r="W364" s="9" t="s">
        <v>137</v>
      </c>
      <c r="X364" s="9" t="s">
        <v>145</v>
      </c>
      <c r="Y364" s="9" t="s">
        <v>137</v>
      </c>
      <c r="Z364" s="9" t="s">
        <v>146</v>
      </c>
      <c r="AA364" s="9" t="s">
        <v>165</v>
      </c>
      <c r="AB364" s="9" t="s">
        <v>137</v>
      </c>
      <c r="AC364" s="9"/>
      <c r="AD364" s="9" t="s">
        <v>148</v>
      </c>
      <c r="AE364" s="9"/>
      <c r="AF364" s="9"/>
      <c r="AG364" s="9"/>
      <c r="AH364" s="9" t="s">
        <v>176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 t="s">
        <v>150</v>
      </c>
      <c r="BZ364" s="9" t="s">
        <v>137</v>
      </c>
      <c r="CA364" s="10"/>
      <c r="CB364" s="10" t="str">
        <f t="shared" si="5"/>
        <v/>
      </c>
      <c r="CC364" s="10"/>
      <c r="CD364" s="9" t="str">
        <f t="shared" si="2"/>
        <v/>
      </c>
      <c r="CE364" s="9" t="s">
        <v>232</v>
      </c>
      <c r="CF364" s="9" t="s">
        <v>236</v>
      </c>
      <c r="CG364" s="9">
        <f>IF(CF364="","",VLOOKUP(CF364,Metadata!$D$2:$H$20,2,FALSE))</f>
        <v>47500</v>
      </c>
      <c r="CH364" s="9">
        <f>IF(CF364="","",VLOOKUP(CF364,Metadata!$D$2:$H$20,4,FALSE))</f>
        <v>45000</v>
      </c>
      <c r="CI364" s="9">
        <f>IF(CF364="","",VLOOKUP(CF364,Metadata!$D$2:$H$20,5,FALSE))</f>
        <v>50000</v>
      </c>
      <c r="CJ364" s="9">
        <f t="shared" si="3"/>
        <v>47500</v>
      </c>
      <c r="CK364" s="9" t="s">
        <v>189</v>
      </c>
      <c r="CL364" s="10">
        <v>6</v>
      </c>
      <c r="CM364" s="10">
        <v>1</v>
      </c>
      <c r="CN364" s="10">
        <v>7</v>
      </c>
      <c r="CO364" s="10">
        <v>5</v>
      </c>
      <c r="CP364" s="10">
        <v>5</v>
      </c>
      <c r="CQ364" s="10">
        <v>4</v>
      </c>
      <c r="CR364" s="10">
        <v>3</v>
      </c>
      <c r="CS364" s="10">
        <v>6</v>
      </c>
      <c r="CT364" s="10">
        <v>6</v>
      </c>
      <c r="CU364" s="10">
        <v>5</v>
      </c>
      <c r="CV364" s="10">
        <v>4</v>
      </c>
      <c r="CW364" s="10">
        <v>4</v>
      </c>
      <c r="CX364" s="10">
        <v>6</v>
      </c>
      <c r="CY364" s="10">
        <v>4</v>
      </c>
      <c r="CZ364" s="10">
        <v>4</v>
      </c>
      <c r="DA364" s="10">
        <v>5</v>
      </c>
      <c r="DB364" s="10">
        <v>4</v>
      </c>
      <c r="DC364" s="10">
        <v>6</v>
      </c>
      <c r="DD364" s="10">
        <v>5</v>
      </c>
      <c r="DE364" s="10">
        <v>4</v>
      </c>
      <c r="DF364" s="10">
        <v>5</v>
      </c>
      <c r="DG364" s="10">
        <v>6</v>
      </c>
      <c r="DH364" s="10">
        <v>5</v>
      </c>
      <c r="DI364" s="10">
        <v>1</v>
      </c>
      <c r="DJ364" s="10">
        <v>4</v>
      </c>
      <c r="DK364" s="10">
        <v>3</v>
      </c>
      <c r="DL364" s="10">
        <v>2</v>
      </c>
      <c r="DM364" s="9" t="s">
        <v>154</v>
      </c>
      <c r="DN364" s="10">
        <v>1972</v>
      </c>
      <c r="DO364" s="9">
        <f t="shared" si="4"/>
        <v>49</v>
      </c>
      <c r="DP364" s="9" t="s">
        <v>155</v>
      </c>
      <c r="DQ364" s="9" t="s">
        <v>156</v>
      </c>
      <c r="DR364" s="9" t="s">
        <v>157</v>
      </c>
      <c r="DS364" s="9" t="s">
        <v>137</v>
      </c>
      <c r="DT364" s="9" t="s">
        <v>181</v>
      </c>
      <c r="DU364" s="9" t="s">
        <v>158</v>
      </c>
      <c r="DV364" s="9" t="str">
        <f>VLOOKUP(DU364,Metadata!$B$2:$C$7,2,FALSE)</f>
        <v>6+ years</v>
      </c>
    </row>
    <row r="365" spans="1:126">
      <c r="A365" s="13">
        <v>364</v>
      </c>
      <c r="B365" s="9" t="s">
        <v>135</v>
      </c>
      <c r="C365" s="9" t="str">
        <f>VLOOKUP(B365,Metadata!$M$2:$N$6,2,FALSE)</f>
        <v>Permanent Employee</v>
      </c>
      <c r="D365" s="9" t="s">
        <v>159</v>
      </c>
      <c r="E365" s="9" t="s">
        <v>137</v>
      </c>
      <c r="F365" s="9" t="s">
        <v>138</v>
      </c>
      <c r="G365" s="9" t="s">
        <v>275</v>
      </c>
      <c r="H365" s="9" t="str">
        <f>IF(G365="","",VLOOKUP(G365,Metadata!$J$2:$K$22,2,FALSE))</f>
        <v>Centre</v>
      </c>
      <c r="I365" s="9" t="s">
        <v>138</v>
      </c>
      <c r="J365" s="9" t="str">
        <f>IF(I365="","",VLOOKUP(I365,Metadata!$P$2:$Q$43,2,FALSE))</f>
        <v>Europe</v>
      </c>
      <c r="K365" s="9" t="str">
        <f t="shared" si="0"/>
        <v>Portugal</v>
      </c>
      <c r="L365" s="9" t="s">
        <v>140</v>
      </c>
      <c r="M365" s="9" t="str">
        <f>IF(L365="","",VLOOKUP(L365,Metadata!$J$2:$K$22,2,FALSE))</f>
        <v>Lisbon Metropolitan Area</v>
      </c>
      <c r="N365" s="9" t="s">
        <v>141</v>
      </c>
      <c r="O365" s="9" t="s">
        <v>137</v>
      </c>
      <c r="P365" s="9" t="s">
        <v>142</v>
      </c>
      <c r="Q365" s="10" t="str">
        <f t="shared" si="1"/>
        <v>Full Office Job</v>
      </c>
      <c r="R365" s="10">
        <v>5</v>
      </c>
      <c r="S365" s="9" t="s">
        <v>192</v>
      </c>
      <c r="T365" s="9" t="s">
        <v>137</v>
      </c>
      <c r="U365" s="9" t="str">
        <f>IF(S365&lt;&gt;"",S365,IF(T365&lt;&gt;"",VLOOKUP(T365,Metadata!$S$2:$T$228,2,FALSE),""))</f>
        <v>Back-End Developer</v>
      </c>
      <c r="V365" s="9" t="s">
        <v>276</v>
      </c>
      <c r="W365" s="9" t="s">
        <v>137</v>
      </c>
      <c r="X365" s="9" t="s">
        <v>208</v>
      </c>
      <c r="Y365" s="9" t="s">
        <v>137</v>
      </c>
      <c r="Z365" s="9" t="s">
        <v>184</v>
      </c>
      <c r="AA365" s="9" t="s">
        <v>165</v>
      </c>
      <c r="AB365" s="9" t="s">
        <v>137</v>
      </c>
      <c r="AC365" s="9" t="s">
        <v>147</v>
      </c>
      <c r="AD365" s="9"/>
      <c r="AE365" s="9" t="s">
        <v>194</v>
      </c>
      <c r="AF365" s="9"/>
      <c r="AG365" s="9"/>
      <c r="AH365" s="9"/>
      <c r="AI365" s="9"/>
      <c r="AJ365" s="9"/>
      <c r="AK365" s="9"/>
      <c r="AL365" s="9"/>
      <c r="AM365" s="9"/>
      <c r="AN365" s="9" t="s">
        <v>195</v>
      </c>
      <c r="AO365" s="9"/>
      <c r="AP365" s="9"/>
      <c r="AQ365" s="9"/>
      <c r="AR365" s="9" t="s">
        <v>149</v>
      </c>
      <c r="AS365" s="9"/>
      <c r="AT365" s="9"/>
      <c r="AU365" s="9"/>
      <c r="AV365" s="9"/>
      <c r="AW365" s="9"/>
      <c r="AX365" s="9"/>
      <c r="AY365" s="9"/>
      <c r="AZ365" s="9"/>
      <c r="BA365" s="9" t="s">
        <v>178</v>
      </c>
      <c r="BB365" s="9"/>
      <c r="BC365" s="9"/>
      <c r="BD365" s="9"/>
      <c r="BE365" s="9"/>
      <c r="BF365" s="9"/>
      <c r="BG365" s="9"/>
      <c r="BH365" s="9"/>
      <c r="BI365" s="9"/>
      <c r="BJ365" s="9" t="s">
        <v>167</v>
      </c>
      <c r="BK365" s="9" t="s">
        <v>198</v>
      </c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10"/>
      <c r="CB365" s="10" t="str">
        <f t="shared" si="5"/>
        <v/>
      </c>
      <c r="CC365" s="10"/>
      <c r="CD365" s="9" t="str">
        <f t="shared" si="2"/>
        <v/>
      </c>
      <c r="CE365" s="9" t="s">
        <v>151</v>
      </c>
      <c r="CF365" s="9" t="s">
        <v>225</v>
      </c>
      <c r="CG365" s="9">
        <f>IF(CF365="","",VLOOKUP(CF365,Metadata!$D$2:$H$20,2,FALSE))</f>
        <v>22500</v>
      </c>
      <c r="CH365" s="9">
        <f>IF(CF365="","",VLOOKUP(CF365,Metadata!$D$2:$H$20,4,FALSE))</f>
        <v>20000</v>
      </c>
      <c r="CI365" s="9">
        <f>IF(CF365="","",VLOOKUP(CF365,Metadata!$D$2:$H$20,5,FALSE))</f>
        <v>25000</v>
      </c>
      <c r="CJ365" s="9">
        <f t="shared" si="3"/>
        <v>22500</v>
      </c>
      <c r="CK365" s="9" t="s">
        <v>221</v>
      </c>
      <c r="CL365" s="10">
        <v>6</v>
      </c>
      <c r="CM365" s="10">
        <v>1</v>
      </c>
      <c r="CN365" s="10">
        <v>7</v>
      </c>
      <c r="CO365" s="10">
        <v>5</v>
      </c>
      <c r="CP365" s="10">
        <v>7</v>
      </c>
      <c r="CQ365" s="10">
        <v>4</v>
      </c>
      <c r="CR365" s="10">
        <v>6</v>
      </c>
      <c r="CS365" s="10">
        <v>7</v>
      </c>
      <c r="CT365" s="10">
        <v>5</v>
      </c>
      <c r="CU365" s="10">
        <v>7</v>
      </c>
      <c r="CV365" s="10">
        <v>5</v>
      </c>
      <c r="CW365" s="10">
        <v>1</v>
      </c>
      <c r="CX365" s="10">
        <v>6</v>
      </c>
      <c r="CY365" s="10">
        <v>4</v>
      </c>
      <c r="CZ365" s="10">
        <v>7</v>
      </c>
      <c r="DA365" s="10">
        <v>5</v>
      </c>
      <c r="DB365" s="10">
        <v>1</v>
      </c>
      <c r="DC365" s="10">
        <v>1</v>
      </c>
      <c r="DD365" s="10">
        <v>1</v>
      </c>
      <c r="DE365" s="10">
        <v>7</v>
      </c>
      <c r="DF365" s="10">
        <v>6</v>
      </c>
      <c r="DG365" s="10">
        <v>7</v>
      </c>
      <c r="DH365" s="10">
        <v>6</v>
      </c>
      <c r="DI365" s="10">
        <v>7</v>
      </c>
      <c r="DJ365" s="10">
        <v>5</v>
      </c>
      <c r="DK365" s="10">
        <v>6</v>
      </c>
      <c r="DL365" s="10">
        <v>7</v>
      </c>
      <c r="DM365" s="9" t="s">
        <v>154</v>
      </c>
      <c r="DN365" s="10">
        <v>1988</v>
      </c>
      <c r="DO365" s="9">
        <f t="shared" si="4"/>
        <v>33</v>
      </c>
      <c r="DP365" s="9" t="s">
        <v>155</v>
      </c>
      <c r="DQ365" s="9" t="s">
        <v>202</v>
      </c>
      <c r="DR365" s="9" t="s">
        <v>157</v>
      </c>
      <c r="DS365" s="9" t="s">
        <v>137</v>
      </c>
      <c r="DT365" s="9" t="s">
        <v>181</v>
      </c>
      <c r="DU365" s="9" t="s">
        <v>203</v>
      </c>
      <c r="DV365" s="9" t="str">
        <f>VLOOKUP(DU365,Metadata!$B$2:$C$7,2,FALSE)</f>
        <v>6+ years</v>
      </c>
    </row>
    <row r="366" spans="1:126">
      <c r="A366" s="13">
        <v>365</v>
      </c>
      <c r="B366" s="9" t="s">
        <v>135</v>
      </c>
      <c r="C366" s="9" t="str">
        <f>VLOOKUP(B366,Metadata!$M$2:$N$6,2,FALSE)</f>
        <v>Permanent Employee</v>
      </c>
      <c r="D366" s="9" t="s">
        <v>159</v>
      </c>
      <c r="E366" s="9" t="s">
        <v>137</v>
      </c>
      <c r="F366" s="9" t="s">
        <v>138</v>
      </c>
      <c r="G366" s="9" t="s">
        <v>263</v>
      </c>
      <c r="H366" s="9" t="str">
        <f>IF(G366="","",VLOOKUP(G366,Metadata!$J$2:$K$22,2,FALSE))</f>
        <v>North</v>
      </c>
      <c r="I366" s="9" t="s">
        <v>138</v>
      </c>
      <c r="J366" s="9" t="str">
        <f>IF(I366="","",VLOOKUP(I366,Metadata!$P$2:$Q$43,2,FALSE))</f>
        <v>Europe</v>
      </c>
      <c r="K366" s="9" t="str">
        <f t="shared" si="0"/>
        <v>Portugal</v>
      </c>
      <c r="L366" s="9" t="s">
        <v>263</v>
      </c>
      <c r="M366" s="9" t="str">
        <f>IF(L366="","",VLOOKUP(L366,Metadata!$J$2:$K$22,2,FALSE))</f>
        <v>North</v>
      </c>
      <c r="N366" s="9" t="s">
        <v>214</v>
      </c>
      <c r="O366" s="9" t="s">
        <v>239</v>
      </c>
      <c r="P366" s="9" t="s">
        <v>142</v>
      </c>
      <c r="Q366" s="10" t="str">
        <f t="shared" si="1"/>
        <v>Full Office Job</v>
      </c>
      <c r="R366" s="10">
        <v>4</v>
      </c>
      <c r="S366" s="9" t="s">
        <v>161</v>
      </c>
      <c r="T366" s="9" t="s">
        <v>137</v>
      </c>
      <c r="U366" s="9" t="str">
        <f>IF(S366&lt;&gt;"",S366,IF(T366&lt;&gt;"",VLOOKUP(T366,Metadata!$S$2:$T$228,2,FALSE),""))</f>
        <v>Full-Stack Developer</v>
      </c>
      <c r="V366" s="9" t="s">
        <v>274</v>
      </c>
      <c r="W366" s="9" t="s">
        <v>137</v>
      </c>
      <c r="X366" s="9" t="s">
        <v>163</v>
      </c>
      <c r="Y366" s="9" t="s">
        <v>137</v>
      </c>
      <c r="Z366" s="9" t="s">
        <v>184</v>
      </c>
      <c r="AA366" s="9" t="s">
        <v>165</v>
      </c>
      <c r="AB366" s="9" t="s">
        <v>253</v>
      </c>
      <c r="AC366" s="9" t="s">
        <v>147</v>
      </c>
      <c r="AD366" s="9"/>
      <c r="AE366" s="9" t="s">
        <v>194</v>
      </c>
      <c r="AF366" s="9" t="s">
        <v>243</v>
      </c>
      <c r="AG366" s="9" t="s">
        <v>166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 t="s">
        <v>178</v>
      </c>
      <c r="BB366" s="9"/>
      <c r="BC366" s="9"/>
      <c r="BD366" s="9"/>
      <c r="BE366" s="9"/>
      <c r="BF366" s="9"/>
      <c r="BG366" s="9"/>
      <c r="BH366" s="9"/>
      <c r="BI366" s="9"/>
      <c r="BJ366" s="9"/>
      <c r="BK366" s="9" t="s">
        <v>198</v>
      </c>
      <c r="BL366" s="9"/>
      <c r="BM366" s="9"/>
      <c r="BN366" s="9"/>
      <c r="BO366" s="9"/>
      <c r="BP366" s="9" t="s">
        <v>179</v>
      </c>
      <c r="BQ366" s="9"/>
      <c r="BR366" s="9" t="s">
        <v>247</v>
      </c>
      <c r="BS366" s="9"/>
      <c r="BT366" s="9"/>
      <c r="BU366" s="9"/>
      <c r="BV366" s="9"/>
      <c r="BW366" s="9"/>
      <c r="BX366" s="9"/>
      <c r="BY366" s="9"/>
      <c r="BZ366" s="9"/>
      <c r="CA366" s="10"/>
      <c r="CB366" s="10" t="str">
        <f t="shared" si="5"/>
        <v/>
      </c>
      <c r="CC366" s="10"/>
      <c r="CD366" s="9" t="str">
        <f t="shared" si="2"/>
        <v/>
      </c>
      <c r="CE366" s="9" t="s">
        <v>151</v>
      </c>
      <c r="CF366" s="9" t="s">
        <v>220</v>
      </c>
      <c r="CG366" s="9">
        <f>IF(CF366="","",VLOOKUP(CF366,Metadata!$D$2:$H$20,2,FALSE))</f>
        <v>27500</v>
      </c>
      <c r="CH366" s="9">
        <f>IF(CF366="","",VLOOKUP(CF366,Metadata!$D$2:$H$20,4,FALSE))</f>
        <v>25000</v>
      </c>
      <c r="CI366" s="9">
        <f>IF(CF366="","",VLOOKUP(CF366,Metadata!$D$2:$H$20,5,FALSE))</f>
        <v>30000</v>
      </c>
      <c r="CJ366" s="9">
        <f t="shared" si="3"/>
        <v>27500</v>
      </c>
      <c r="CK366" s="9" t="s">
        <v>153</v>
      </c>
      <c r="CL366" s="10">
        <v>3</v>
      </c>
      <c r="CM366" s="10">
        <v>2</v>
      </c>
      <c r="CN366" s="10">
        <v>6</v>
      </c>
      <c r="CO366" s="10">
        <v>5</v>
      </c>
      <c r="CP366" s="10">
        <v>7</v>
      </c>
      <c r="CQ366" s="10">
        <v>6</v>
      </c>
      <c r="CR366" s="10">
        <v>4</v>
      </c>
      <c r="CS366" s="10">
        <v>5</v>
      </c>
      <c r="CT366" s="10">
        <v>7</v>
      </c>
      <c r="CU366" s="10">
        <v>4</v>
      </c>
      <c r="CV366" s="10">
        <v>5</v>
      </c>
      <c r="CW366" s="10">
        <v>4</v>
      </c>
      <c r="CX366" s="10">
        <v>5</v>
      </c>
      <c r="CY366" s="10">
        <v>4</v>
      </c>
      <c r="CZ366" s="10">
        <v>5</v>
      </c>
      <c r="DA366" s="10">
        <v>4</v>
      </c>
      <c r="DB366" s="10">
        <v>4</v>
      </c>
      <c r="DC366" s="10">
        <v>4</v>
      </c>
      <c r="DD366" s="10">
        <v>4</v>
      </c>
      <c r="DE366" s="10">
        <v>5</v>
      </c>
      <c r="DF366" s="10">
        <v>6</v>
      </c>
      <c r="DG366" s="10">
        <v>4</v>
      </c>
      <c r="DH366" s="10">
        <v>6</v>
      </c>
      <c r="DI366" s="10">
        <v>1</v>
      </c>
      <c r="DJ366" s="10">
        <v>1</v>
      </c>
      <c r="DK366" s="10">
        <v>2</v>
      </c>
      <c r="DL366" s="10">
        <v>2</v>
      </c>
      <c r="DM366" s="9" t="s">
        <v>154</v>
      </c>
      <c r="DN366" s="10">
        <v>1969</v>
      </c>
      <c r="DO366" s="9">
        <f t="shared" si="4"/>
        <v>52</v>
      </c>
      <c r="DP366" s="9" t="s">
        <v>155</v>
      </c>
      <c r="DQ366" s="9" t="s">
        <v>202</v>
      </c>
      <c r="DR366" s="9" t="s">
        <v>157</v>
      </c>
      <c r="DS366" s="9" t="s">
        <v>137</v>
      </c>
      <c r="DT366" s="9" t="s">
        <v>181</v>
      </c>
      <c r="DU366" s="9" t="s">
        <v>158</v>
      </c>
      <c r="DV366" s="9" t="str">
        <f>VLOOKUP(DU366,Metadata!$B$2:$C$7,2,FALSE)</f>
        <v>6+ years</v>
      </c>
    </row>
    <row r="367" spans="1:126">
      <c r="A367" s="13">
        <v>366</v>
      </c>
      <c r="B367" s="9" t="s">
        <v>326</v>
      </c>
      <c r="C367" s="9" t="str">
        <f>VLOOKUP(B367,Metadata!$M$2:$N$6,2,FALSE)</f>
        <v>Permanent Employee</v>
      </c>
      <c r="D367" s="9" t="s">
        <v>159</v>
      </c>
      <c r="E367" s="9" t="s">
        <v>137</v>
      </c>
      <c r="F367" s="9" t="s">
        <v>138</v>
      </c>
      <c r="G367" s="9" t="s">
        <v>140</v>
      </c>
      <c r="H367" s="9" t="str">
        <f>IF(G367="","",VLOOKUP(G367,Metadata!$J$2:$K$22,2,FALSE))</f>
        <v>Lisbon Metropolitan Area</v>
      </c>
      <c r="I367" s="9" t="s">
        <v>138</v>
      </c>
      <c r="J367" s="9" t="str">
        <f>IF(I367="","",VLOOKUP(I367,Metadata!$P$2:$Q$43,2,FALSE))</f>
        <v>Europe</v>
      </c>
      <c r="K367" s="9" t="str">
        <f t="shared" si="0"/>
        <v>Portugal</v>
      </c>
      <c r="L367" s="9" t="s">
        <v>140</v>
      </c>
      <c r="M367" s="9" t="str">
        <f>IF(L367="","",VLOOKUP(L367,Metadata!$J$2:$K$22,2,FALSE))</f>
        <v>Lisbon Metropolitan Area</v>
      </c>
      <c r="N367" s="9" t="s">
        <v>141</v>
      </c>
      <c r="O367" s="9" t="s">
        <v>137</v>
      </c>
      <c r="P367" s="9" t="s">
        <v>142</v>
      </c>
      <c r="Q367" s="10" t="str">
        <f t="shared" si="1"/>
        <v>Full Office Job</v>
      </c>
      <c r="R367" s="10">
        <v>7</v>
      </c>
      <c r="S367" s="9" t="s">
        <v>161</v>
      </c>
      <c r="T367" s="9" t="s">
        <v>137</v>
      </c>
      <c r="U367" s="9" t="str">
        <f>IF(S367&lt;&gt;"",S367,IF(T367&lt;&gt;"",VLOOKUP(T367,Metadata!$S$2:$T$228,2,FALSE),""))</f>
        <v>Full-Stack Developer</v>
      </c>
      <c r="V367" s="9" t="s">
        <v>162</v>
      </c>
      <c r="W367" s="9" t="s">
        <v>137</v>
      </c>
      <c r="X367" s="9" t="s">
        <v>163</v>
      </c>
      <c r="Y367" s="9" t="s">
        <v>137</v>
      </c>
      <c r="Z367" s="9" t="s">
        <v>193</v>
      </c>
      <c r="AA367" s="9" t="s">
        <v>165</v>
      </c>
      <c r="AB367" s="9" t="s">
        <v>137</v>
      </c>
      <c r="AC367" s="9"/>
      <c r="AD367" s="9"/>
      <c r="AE367" s="9"/>
      <c r="AF367" s="9"/>
      <c r="AG367" s="9" t="s">
        <v>166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 t="s">
        <v>199</v>
      </c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10"/>
      <c r="CB367" s="10" t="str">
        <f t="shared" si="5"/>
        <v/>
      </c>
      <c r="CC367" s="10"/>
      <c r="CD367" s="9" t="str">
        <f t="shared" si="2"/>
        <v/>
      </c>
      <c r="CE367" s="9" t="s">
        <v>168</v>
      </c>
      <c r="CF367" s="9" t="s">
        <v>169</v>
      </c>
      <c r="CG367" s="9">
        <f>IF(CF367="","",VLOOKUP(CF367,Metadata!$D$2:$H$20,2,FALSE))</f>
        <v>12500</v>
      </c>
      <c r="CH367" s="9">
        <f>IF(CF367="","",VLOOKUP(CF367,Metadata!$D$2:$H$20,4,FALSE))</f>
        <v>0</v>
      </c>
      <c r="CI367" s="9">
        <f>IF(CF367="","",VLOOKUP(CF367,Metadata!$D$2:$H$20,5,FALSE))</f>
        <v>15000</v>
      </c>
      <c r="CJ367" s="9">
        <f t="shared" si="3"/>
        <v>12500</v>
      </c>
      <c r="CK367" s="9" t="s">
        <v>221</v>
      </c>
      <c r="CL367" s="10">
        <v>2</v>
      </c>
      <c r="CM367" s="10">
        <v>1</v>
      </c>
      <c r="CN367" s="10">
        <v>7</v>
      </c>
      <c r="CO367" s="10">
        <v>6</v>
      </c>
      <c r="CP367" s="10">
        <v>4</v>
      </c>
      <c r="CQ367" s="10">
        <v>5</v>
      </c>
      <c r="CR367" s="10">
        <v>6</v>
      </c>
      <c r="CS367" s="10">
        <v>6</v>
      </c>
      <c r="CT367" s="10">
        <v>5</v>
      </c>
      <c r="CU367" s="10">
        <v>6</v>
      </c>
      <c r="CV367" s="10">
        <v>4</v>
      </c>
      <c r="CW367" s="10">
        <v>3</v>
      </c>
      <c r="CX367" s="10">
        <v>5</v>
      </c>
      <c r="CY367" s="10">
        <v>6</v>
      </c>
      <c r="CZ367" s="10">
        <v>6</v>
      </c>
      <c r="DA367" s="10">
        <v>6</v>
      </c>
      <c r="DB367" s="10">
        <v>5</v>
      </c>
      <c r="DC367" s="10">
        <v>6</v>
      </c>
      <c r="DD367" s="10">
        <v>4</v>
      </c>
      <c r="DE367" s="10">
        <v>7</v>
      </c>
      <c r="DF367" s="10">
        <v>5</v>
      </c>
      <c r="DG367" s="10">
        <v>6</v>
      </c>
      <c r="DH367" s="10">
        <v>6</v>
      </c>
      <c r="DI367" s="10">
        <v>5</v>
      </c>
      <c r="DJ367" s="10">
        <v>3</v>
      </c>
      <c r="DK367" s="10">
        <v>3</v>
      </c>
      <c r="DL367" s="10">
        <v>4</v>
      </c>
      <c r="DM367" s="9" t="s">
        <v>154</v>
      </c>
      <c r="DN367" s="10">
        <v>1996</v>
      </c>
      <c r="DO367" s="9">
        <f t="shared" si="4"/>
        <v>25</v>
      </c>
      <c r="DP367" s="9" t="s">
        <v>155</v>
      </c>
      <c r="DQ367" s="9" t="s">
        <v>156</v>
      </c>
      <c r="DR367" s="9" t="s">
        <v>157</v>
      </c>
      <c r="DS367" s="9" t="s">
        <v>137</v>
      </c>
      <c r="DT367" s="9" t="s">
        <v>181</v>
      </c>
      <c r="DU367" s="9" t="s">
        <v>168</v>
      </c>
      <c r="DV367" s="9" t="str">
        <f>VLOOKUP(DU367,Metadata!$B$2:$C$7,2,FALSE)</f>
        <v>0 - 3 years</v>
      </c>
    </row>
    <row r="368" spans="1:126">
      <c r="A368" s="13">
        <v>367</v>
      </c>
      <c r="B368" s="9" t="s">
        <v>135</v>
      </c>
      <c r="C368" s="9" t="str">
        <f>VLOOKUP(B368,Metadata!$M$2:$N$6,2,FALSE)</f>
        <v>Permanent Employee</v>
      </c>
      <c r="D368" s="9" t="s">
        <v>136</v>
      </c>
      <c r="E368" s="9" t="s">
        <v>137</v>
      </c>
      <c r="F368" s="9" t="s">
        <v>138</v>
      </c>
      <c r="G368" s="9" t="s">
        <v>139</v>
      </c>
      <c r="H368" s="9" t="str">
        <f>IF(G368="","",VLOOKUP(G368,Metadata!$J$2:$K$22,2,FALSE))</f>
        <v>Centre</v>
      </c>
      <c r="I368" s="9" t="s">
        <v>138</v>
      </c>
      <c r="J368" s="9" t="str">
        <f>IF(I368="","",VLOOKUP(I368,Metadata!$P$2:$Q$43,2,FALSE))</f>
        <v>Europe</v>
      </c>
      <c r="K368" s="9" t="str">
        <f t="shared" si="0"/>
        <v>Portugal</v>
      </c>
      <c r="L368" s="9" t="s">
        <v>140</v>
      </c>
      <c r="M368" s="9" t="str">
        <f>IF(L368="","",VLOOKUP(L368,Metadata!$J$2:$K$22,2,FALSE))</f>
        <v>Lisbon Metropolitan Area</v>
      </c>
      <c r="N368" s="9" t="s">
        <v>141</v>
      </c>
      <c r="O368" s="9" t="s">
        <v>137</v>
      </c>
      <c r="P368" s="9" t="s">
        <v>142</v>
      </c>
      <c r="Q368" s="10" t="str">
        <f t="shared" si="1"/>
        <v>Full Office Job</v>
      </c>
      <c r="R368" s="10">
        <v>7</v>
      </c>
      <c r="S368" s="9" t="s">
        <v>192</v>
      </c>
      <c r="T368" s="9" t="s">
        <v>137</v>
      </c>
      <c r="U368" s="9" t="str">
        <f>IF(S368&lt;&gt;"",S368,IF(T368&lt;&gt;"",VLOOKUP(T368,Metadata!$S$2:$T$228,2,FALSE),""))</f>
        <v>Back-End Developer</v>
      </c>
      <c r="V368" s="9" t="s">
        <v>144</v>
      </c>
      <c r="W368" s="9" t="s">
        <v>137</v>
      </c>
      <c r="X368" s="9" t="s">
        <v>145</v>
      </c>
      <c r="Y368" s="9" t="s">
        <v>137</v>
      </c>
      <c r="Z368" s="9" t="s">
        <v>146</v>
      </c>
      <c r="AA368" s="9" t="s">
        <v>165</v>
      </c>
      <c r="AB368" s="9" t="s">
        <v>137</v>
      </c>
      <c r="AC368" s="9" t="s">
        <v>147</v>
      </c>
      <c r="AD368" s="9" t="s">
        <v>148</v>
      </c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 t="s">
        <v>178</v>
      </c>
      <c r="BB368" s="9"/>
      <c r="BC368" s="9"/>
      <c r="BD368" s="9"/>
      <c r="BE368" s="9"/>
      <c r="BF368" s="9"/>
      <c r="BG368" s="9"/>
      <c r="BH368" s="9"/>
      <c r="BI368" s="9"/>
      <c r="BJ368" s="9" t="s">
        <v>167</v>
      </c>
      <c r="BK368" s="9"/>
      <c r="BL368" s="9" t="s">
        <v>199</v>
      </c>
      <c r="BM368" s="9"/>
      <c r="BN368" s="9"/>
      <c r="BO368" s="9"/>
      <c r="BP368" s="9"/>
      <c r="BQ368" s="9" t="s">
        <v>219</v>
      </c>
      <c r="BR368" s="9"/>
      <c r="BS368" s="9"/>
      <c r="BT368" s="9"/>
      <c r="BU368" s="9"/>
      <c r="BV368" s="9"/>
      <c r="BW368" s="9"/>
      <c r="BX368" s="9"/>
      <c r="BY368" s="9"/>
      <c r="BZ368" s="9"/>
      <c r="CA368" s="10"/>
      <c r="CB368" s="10" t="str">
        <f t="shared" si="5"/>
        <v/>
      </c>
      <c r="CC368" s="10"/>
      <c r="CD368" s="9" t="str">
        <f t="shared" si="2"/>
        <v/>
      </c>
      <c r="CE368" s="9" t="s">
        <v>151</v>
      </c>
      <c r="CF368" s="9" t="s">
        <v>169</v>
      </c>
      <c r="CG368" s="9">
        <f>IF(CF368="","",VLOOKUP(CF368,Metadata!$D$2:$H$20,2,FALSE))</f>
        <v>12500</v>
      </c>
      <c r="CH368" s="9">
        <f>IF(CF368="","",VLOOKUP(CF368,Metadata!$D$2:$H$20,4,FALSE))</f>
        <v>0</v>
      </c>
      <c r="CI368" s="9">
        <f>IF(CF368="","",VLOOKUP(CF368,Metadata!$D$2:$H$20,5,FALSE))</f>
        <v>15000</v>
      </c>
      <c r="CJ368" s="9">
        <f t="shared" si="3"/>
        <v>12500</v>
      </c>
      <c r="CK368" s="9" t="s">
        <v>153</v>
      </c>
      <c r="CL368" s="10">
        <v>1</v>
      </c>
      <c r="CM368" s="10">
        <v>5</v>
      </c>
      <c r="CN368" s="10">
        <v>7</v>
      </c>
      <c r="CO368" s="10">
        <v>7</v>
      </c>
      <c r="CP368" s="10">
        <v>5</v>
      </c>
      <c r="CQ368" s="10">
        <v>7</v>
      </c>
      <c r="CR368" s="10">
        <v>7</v>
      </c>
      <c r="CS368" s="10">
        <v>7</v>
      </c>
      <c r="CT368" s="10">
        <v>5</v>
      </c>
      <c r="CU368" s="10">
        <v>7</v>
      </c>
      <c r="CV368" s="10">
        <v>5</v>
      </c>
      <c r="CW368" s="10">
        <v>6</v>
      </c>
      <c r="CX368" s="10">
        <v>6</v>
      </c>
      <c r="CY368" s="10">
        <v>6</v>
      </c>
      <c r="CZ368" s="10">
        <v>6</v>
      </c>
      <c r="DA368" s="10">
        <v>4</v>
      </c>
      <c r="DB368" s="10">
        <v>4</v>
      </c>
      <c r="DC368" s="10">
        <v>7</v>
      </c>
      <c r="DD368" s="10">
        <v>4</v>
      </c>
      <c r="DE368" s="10">
        <v>7</v>
      </c>
      <c r="DF368" s="10">
        <v>7</v>
      </c>
      <c r="DG368" s="10">
        <v>7</v>
      </c>
      <c r="DH368" s="10">
        <v>7</v>
      </c>
      <c r="DI368" s="10">
        <v>4</v>
      </c>
      <c r="DJ368" s="10">
        <v>4</v>
      </c>
      <c r="DK368" s="10">
        <v>4</v>
      </c>
      <c r="DL368" s="10">
        <v>6</v>
      </c>
      <c r="DM368" s="9" t="s">
        <v>154</v>
      </c>
      <c r="DN368" s="10">
        <v>1981</v>
      </c>
      <c r="DO368" s="9">
        <f t="shared" si="4"/>
        <v>40</v>
      </c>
      <c r="DP368" s="9" t="s">
        <v>155</v>
      </c>
      <c r="DQ368" s="9" t="s">
        <v>227</v>
      </c>
      <c r="DR368" s="9" t="s">
        <v>157</v>
      </c>
      <c r="DS368" s="9" t="s">
        <v>137</v>
      </c>
      <c r="DT368" s="9" t="s">
        <v>181</v>
      </c>
      <c r="DU368" s="9" t="s">
        <v>158</v>
      </c>
      <c r="DV368" s="9" t="str">
        <f>VLOOKUP(DU368,Metadata!$B$2:$C$7,2,FALSE)</f>
        <v>6+ years</v>
      </c>
    </row>
    <row r="369" spans="1:126">
      <c r="A369" s="13">
        <v>368</v>
      </c>
      <c r="B369" s="9" t="s">
        <v>171</v>
      </c>
      <c r="C369" s="9" t="str">
        <f>VLOOKUP(B369,Metadata!$M$2:$N$6,2,FALSE)</f>
        <v>Contractor</v>
      </c>
      <c r="D369" s="9" t="s">
        <v>137</v>
      </c>
      <c r="E369" s="9" t="s">
        <v>136</v>
      </c>
      <c r="F369" s="9" t="s">
        <v>138</v>
      </c>
      <c r="G369" s="9" t="s">
        <v>190</v>
      </c>
      <c r="H369" s="9" t="str">
        <f>IF(G369="","",VLOOKUP(G369,Metadata!$J$2:$K$22,2,FALSE))</f>
        <v>North</v>
      </c>
      <c r="I369" s="9" t="s">
        <v>292</v>
      </c>
      <c r="J369" s="9" t="str">
        <f>IF(I369="","",VLOOKUP(I369,Metadata!$P$2:$Q$43,2,FALSE))</f>
        <v>North America</v>
      </c>
      <c r="K369" s="9" t="str">
        <f t="shared" si="0"/>
        <v>International</v>
      </c>
      <c r="L369" s="9" t="s">
        <v>137</v>
      </c>
      <c r="M369" s="9" t="str">
        <f>IF(L369="","",VLOOKUP(L369,Metadata!$J$2:$K$22,2,FALSE))</f>
        <v/>
      </c>
      <c r="N369" s="9" t="s">
        <v>141</v>
      </c>
      <c r="O369" s="9" t="s">
        <v>137</v>
      </c>
      <c r="P369" s="9" t="s">
        <v>191</v>
      </c>
      <c r="Q369" s="10" t="str">
        <f t="shared" si="1"/>
        <v>Remote Job (full or flexible)</v>
      </c>
      <c r="R369" s="10">
        <v>6</v>
      </c>
      <c r="S369" s="9" t="s">
        <v>192</v>
      </c>
      <c r="T369" s="9" t="s">
        <v>137</v>
      </c>
      <c r="U369" s="9" t="str">
        <f>IF(S369&lt;&gt;"",S369,IF(T369&lt;&gt;"",VLOOKUP(T369,Metadata!$S$2:$T$228,2,FALSE),""))</f>
        <v>Back-End Developer</v>
      </c>
      <c r="V369" s="9" t="s">
        <v>391</v>
      </c>
      <c r="W369" s="9" t="s">
        <v>137</v>
      </c>
      <c r="X369" s="9" t="s">
        <v>137</v>
      </c>
      <c r="Y369" s="9" t="s">
        <v>420</v>
      </c>
      <c r="Z369" s="9" t="s">
        <v>193</v>
      </c>
      <c r="AA369" s="9" t="s">
        <v>137</v>
      </c>
      <c r="AB369" s="9" t="s">
        <v>137</v>
      </c>
      <c r="AC369" s="9"/>
      <c r="AD369" s="9"/>
      <c r="AE369" s="9"/>
      <c r="AF369" s="9" t="s">
        <v>243</v>
      </c>
      <c r="AG369" s="9"/>
      <c r="AH369" s="9"/>
      <c r="AI369" s="9" t="s">
        <v>230</v>
      </c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 t="s">
        <v>339</v>
      </c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 t="s">
        <v>150</v>
      </c>
      <c r="BZ369" s="9" t="s">
        <v>137</v>
      </c>
      <c r="CA369" s="10">
        <v>3</v>
      </c>
      <c r="CB369" s="10" t="str">
        <f t="shared" si="5"/>
        <v>Less than 3 months</v>
      </c>
      <c r="CC369" s="10">
        <v>12</v>
      </c>
      <c r="CD369" s="9">
        <f t="shared" si="2"/>
        <v>19200</v>
      </c>
      <c r="CE369" s="9" t="s">
        <v>137</v>
      </c>
      <c r="CF369" s="9" t="s">
        <v>137</v>
      </c>
      <c r="CG369" s="9" t="str">
        <f>IF(CF369="","",VLOOKUP(CF369,Metadata!$D$2:$H$20,2,FALSE))</f>
        <v/>
      </c>
      <c r="CH369" s="9" t="str">
        <f>IF(CF369="","",VLOOKUP(CF369,Metadata!$D$2:$H$20,4,FALSE))</f>
        <v/>
      </c>
      <c r="CI369" s="9" t="str">
        <f>IF(CF369="","",VLOOKUP(CF369,Metadata!$D$2:$H$20,5,FALSE))</f>
        <v/>
      </c>
      <c r="CJ369" s="9">
        <f t="shared" si="3"/>
        <v>19200</v>
      </c>
      <c r="CK369" s="9" t="s">
        <v>189</v>
      </c>
      <c r="CL369" s="10">
        <v>5</v>
      </c>
      <c r="CM369" s="10">
        <v>4</v>
      </c>
      <c r="CN369" s="10">
        <v>7</v>
      </c>
      <c r="CO369" s="10">
        <v>7</v>
      </c>
      <c r="CP369" s="10">
        <v>7</v>
      </c>
      <c r="CQ369" s="10">
        <v>7</v>
      </c>
      <c r="CR369" s="10">
        <v>7</v>
      </c>
      <c r="CS369" s="10">
        <v>7</v>
      </c>
      <c r="CT369" s="10">
        <v>7</v>
      </c>
      <c r="CU369" s="10">
        <v>6</v>
      </c>
      <c r="CV369" s="10">
        <v>6</v>
      </c>
      <c r="CW369" s="10">
        <v>5</v>
      </c>
      <c r="CX369" s="10">
        <v>5</v>
      </c>
      <c r="CY369" s="10">
        <v>4</v>
      </c>
      <c r="CZ369" s="10">
        <v>7</v>
      </c>
      <c r="DA369" s="10">
        <v>5</v>
      </c>
      <c r="DB369" s="10">
        <v>5</v>
      </c>
      <c r="DC369" s="10">
        <v>7</v>
      </c>
      <c r="DD369" s="10">
        <v>5</v>
      </c>
      <c r="DE369" s="10">
        <v>6</v>
      </c>
      <c r="DF369" s="10">
        <v>6</v>
      </c>
      <c r="DG369" s="10">
        <v>7</v>
      </c>
      <c r="DH369" s="10">
        <v>6</v>
      </c>
      <c r="DI369" s="10">
        <v>7</v>
      </c>
      <c r="DJ369" s="10">
        <v>5</v>
      </c>
      <c r="DK369" s="10">
        <v>6</v>
      </c>
      <c r="DL369" s="10">
        <v>7</v>
      </c>
      <c r="DM369" s="9" t="s">
        <v>296</v>
      </c>
      <c r="DN369" s="10">
        <v>1984</v>
      </c>
      <c r="DO369" s="9">
        <f t="shared" si="4"/>
        <v>37</v>
      </c>
      <c r="DP369" s="9" t="s">
        <v>287</v>
      </c>
      <c r="DQ369" s="9" t="s">
        <v>156</v>
      </c>
      <c r="DR369" s="9" t="s">
        <v>137</v>
      </c>
      <c r="DS369" s="9" t="s">
        <v>421</v>
      </c>
      <c r="DT369" s="9" t="s">
        <v>181</v>
      </c>
      <c r="DU369" s="9" t="s">
        <v>203</v>
      </c>
      <c r="DV369" s="9" t="str">
        <f>VLOOKUP(DU369,Metadata!$B$2:$C$7,2,FALSE)</f>
        <v>6+ years</v>
      </c>
    </row>
    <row r="370" spans="1:126">
      <c r="A370" s="13">
        <v>369</v>
      </c>
      <c r="B370" s="9" t="s">
        <v>171</v>
      </c>
      <c r="C370" s="9" t="str">
        <f>VLOOKUP(B370,Metadata!$M$2:$N$6,2,FALSE)</f>
        <v>Contractor</v>
      </c>
      <c r="D370" s="9" t="s">
        <v>137</v>
      </c>
      <c r="E370" s="9" t="s">
        <v>136</v>
      </c>
      <c r="F370" s="9" t="s">
        <v>138</v>
      </c>
      <c r="G370" s="9" t="s">
        <v>140</v>
      </c>
      <c r="H370" s="9" t="str">
        <f>IF(G370="","",VLOOKUP(G370,Metadata!$J$2:$K$22,2,FALSE))</f>
        <v>Lisbon Metropolitan Area</v>
      </c>
      <c r="I370" s="9" t="s">
        <v>138</v>
      </c>
      <c r="J370" s="9" t="str">
        <f>IF(I370="","",VLOOKUP(I370,Metadata!$P$2:$Q$43,2,FALSE))</f>
        <v>Europe</v>
      </c>
      <c r="K370" s="9" t="str">
        <f t="shared" si="0"/>
        <v>Portugal</v>
      </c>
      <c r="L370" s="9" t="s">
        <v>140</v>
      </c>
      <c r="M370" s="9" t="str">
        <f>IF(L370="","",VLOOKUP(L370,Metadata!$J$2:$K$22,2,FALSE))</f>
        <v>Lisbon Metropolitan Area</v>
      </c>
      <c r="N370" s="9" t="s">
        <v>141</v>
      </c>
      <c r="O370" s="9" t="s">
        <v>137</v>
      </c>
      <c r="P370" s="9" t="s">
        <v>191</v>
      </c>
      <c r="Q370" s="10" t="str">
        <f t="shared" si="1"/>
        <v>Remote Job (full or flexible)</v>
      </c>
      <c r="R370" s="10">
        <v>6</v>
      </c>
      <c r="S370" s="9" t="s">
        <v>260</v>
      </c>
      <c r="T370" s="9" t="s">
        <v>137</v>
      </c>
      <c r="U370" s="9" t="str">
        <f>IF(S370&lt;&gt;"",S370,IF(T370&lt;&gt;"",VLOOKUP(T370,Metadata!$S$2:$T$228,2,FALSE),""))</f>
        <v>DevOps Engineer</v>
      </c>
      <c r="V370" s="9" t="s">
        <v>207</v>
      </c>
      <c r="W370" s="9" t="s">
        <v>137</v>
      </c>
      <c r="X370" s="9" t="s">
        <v>208</v>
      </c>
      <c r="Y370" s="9" t="s">
        <v>137</v>
      </c>
      <c r="Z370" s="9" t="s">
        <v>164</v>
      </c>
      <c r="AA370" s="9" t="s">
        <v>165</v>
      </c>
      <c r="AB370" s="9" t="s">
        <v>253</v>
      </c>
      <c r="AC370" s="9"/>
      <c r="AD370" s="9"/>
      <c r="AE370" s="9"/>
      <c r="AF370" s="9" t="s">
        <v>243</v>
      </c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 t="s">
        <v>324</v>
      </c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 t="s">
        <v>150</v>
      </c>
      <c r="BZ370" s="9" t="s">
        <v>137</v>
      </c>
      <c r="CA370" s="10">
        <v>12</v>
      </c>
      <c r="CB370" s="10" t="str">
        <f t="shared" si="5"/>
        <v>7 to 12 months</v>
      </c>
      <c r="CC370" s="10">
        <v>27</v>
      </c>
      <c r="CD370" s="9">
        <f t="shared" si="2"/>
        <v>43200</v>
      </c>
      <c r="CE370" s="9" t="s">
        <v>137</v>
      </c>
      <c r="CF370" s="9" t="s">
        <v>137</v>
      </c>
      <c r="CG370" s="9" t="str">
        <f>IF(CF370="","",VLOOKUP(CF370,Metadata!$D$2:$H$20,2,FALSE))</f>
        <v/>
      </c>
      <c r="CH370" s="9" t="str">
        <f>IF(CF370="","",VLOOKUP(CF370,Metadata!$D$2:$H$20,4,FALSE))</f>
        <v/>
      </c>
      <c r="CI370" s="9" t="str">
        <f>IF(CF370="","",VLOOKUP(CF370,Metadata!$D$2:$H$20,5,FALSE))</f>
        <v/>
      </c>
      <c r="CJ370" s="9">
        <f t="shared" si="3"/>
        <v>43200</v>
      </c>
      <c r="CK370" s="9" t="s">
        <v>201</v>
      </c>
      <c r="CL370" s="10">
        <v>5</v>
      </c>
      <c r="CM370" s="10">
        <v>3</v>
      </c>
      <c r="CN370" s="10">
        <v>6</v>
      </c>
      <c r="CO370" s="10">
        <v>7</v>
      </c>
      <c r="CP370" s="10">
        <v>5</v>
      </c>
      <c r="CQ370" s="10">
        <v>5</v>
      </c>
      <c r="CR370" s="10">
        <v>7</v>
      </c>
      <c r="CS370" s="10">
        <v>6</v>
      </c>
      <c r="CT370" s="10">
        <v>5</v>
      </c>
      <c r="CU370" s="10">
        <v>6</v>
      </c>
      <c r="CV370" s="10">
        <v>5</v>
      </c>
      <c r="CW370" s="10">
        <v>4</v>
      </c>
      <c r="CX370" s="10">
        <v>6</v>
      </c>
      <c r="CY370" s="10">
        <v>5</v>
      </c>
      <c r="CZ370" s="10">
        <v>4</v>
      </c>
      <c r="DA370" s="10">
        <v>4</v>
      </c>
      <c r="DB370" s="10">
        <v>1</v>
      </c>
      <c r="DC370" s="10">
        <v>3</v>
      </c>
      <c r="DD370" s="10">
        <v>1</v>
      </c>
      <c r="DE370" s="10">
        <v>5</v>
      </c>
      <c r="DF370" s="10">
        <v>5</v>
      </c>
      <c r="DG370" s="10">
        <v>5</v>
      </c>
      <c r="DH370" s="10">
        <v>4</v>
      </c>
      <c r="DI370" s="10">
        <v>1</v>
      </c>
      <c r="DJ370" s="10">
        <v>3</v>
      </c>
      <c r="DK370" s="10">
        <v>3</v>
      </c>
      <c r="DL370" s="10">
        <v>1</v>
      </c>
      <c r="DM370" s="9" t="s">
        <v>154</v>
      </c>
      <c r="DN370" s="10">
        <v>1991</v>
      </c>
      <c r="DO370" s="9">
        <f t="shared" si="4"/>
        <v>30</v>
      </c>
      <c r="DP370" s="9" t="s">
        <v>155</v>
      </c>
      <c r="DQ370" s="9" t="s">
        <v>210</v>
      </c>
      <c r="DR370" s="9" t="s">
        <v>157</v>
      </c>
      <c r="DS370" s="9" t="s">
        <v>137</v>
      </c>
      <c r="DT370" s="9" t="s">
        <v>181</v>
      </c>
      <c r="DU370" s="9" t="s">
        <v>223</v>
      </c>
      <c r="DV370" s="9" t="str">
        <f>VLOOKUP(DU370,Metadata!$B$2:$C$7,2,FALSE)</f>
        <v>3 - 6 years</v>
      </c>
    </row>
    <row r="371" spans="1:126">
      <c r="A371" s="13">
        <v>370</v>
      </c>
      <c r="B371" s="9" t="s">
        <v>135</v>
      </c>
      <c r="C371" s="9" t="str">
        <f>VLOOKUP(B371,Metadata!$M$2:$N$6,2,FALSE)</f>
        <v>Permanent Employee</v>
      </c>
      <c r="D371" s="9" t="s">
        <v>159</v>
      </c>
      <c r="E371" s="9" t="s">
        <v>137</v>
      </c>
      <c r="F371" s="9" t="s">
        <v>138</v>
      </c>
      <c r="G371" s="9" t="s">
        <v>354</v>
      </c>
      <c r="H371" s="9" t="str">
        <f>IF(G371="","",VLOOKUP(G371,Metadata!$J$2:$K$22,2,FALSE))</f>
        <v>South</v>
      </c>
      <c r="I371" s="9" t="s">
        <v>138</v>
      </c>
      <c r="J371" s="9" t="str">
        <f>IF(I371="","",VLOOKUP(I371,Metadata!$P$2:$Q$43,2,FALSE))</f>
        <v>Europe</v>
      </c>
      <c r="K371" s="9" t="str">
        <f t="shared" si="0"/>
        <v>Portugal</v>
      </c>
      <c r="L371" s="9" t="s">
        <v>354</v>
      </c>
      <c r="M371" s="9" t="str">
        <f>IF(L371="","",VLOOKUP(L371,Metadata!$J$2:$K$22,2,FALSE))</f>
        <v>South</v>
      </c>
      <c r="N371" s="9" t="s">
        <v>141</v>
      </c>
      <c r="O371" s="9" t="s">
        <v>137</v>
      </c>
      <c r="P371" s="9" t="s">
        <v>142</v>
      </c>
      <c r="Q371" s="10" t="str">
        <f t="shared" si="1"/>
        <v>Full Office Job</v>
      </c>
      <c r="R371" s="10">
        <v>7</v>
      </c>
      <c r="S371" s="9" t="s">
        <v>260</v>
      </c>
      <c r="T371" s="9" t="s">
        <v>137</v>
      </c>
      <c r="U371" s="9" t="str">
        <f>IF(S371&lt;&gt;"",S371,IF(T371&lt;&gt;"",VLOOKUP(T371,Metadata!$S$2:$T$228,2,FALSE),""))</f>
        <v>DevOps Engineer</v>
      </c>
      <c r="V371" s="9" t="s">
        <v>304</v>
      </c>
      <c r="W371" s="9" t="s">
        <v>137</v>
      </c>
      <c r="X371" s="9" t="s">
        <v>145</v>
      </c>
      <c r="Y371" s="9" t="s">
        <v>137</v>
      </c>
      <c r="Z371" s="9" t="s">
        <v>184</v>
      </c>
      <c r="AA371" s="9" t="s">
        <v>137</v>
      </c>
      <c r="AB371" s="9" t="s">
        <v>253</v>
      </c>
      <c r="AC371" s="9" t="s">
        <v>147</v>
      </c>
      <c r="AD371" s="9" t="s">
        <v>148</v>
      </c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 t="s">
        <v>270</v>
      </c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 t="s">
        <v>219</v>
      </c>
      <c r="BR371" s="9"/>
      <c r="BS371" s="9"/>
      <c r="BT371" s="9"/>
      <c r="BU371" s="9"/>
      <c r="BV371" s="9"/>
      <c r="BW371" s="9"/>
      <c r="BX371" s="9"/>
      <c r="BY371" s="9"/>
      <c r="BZ371" s="9"/>
      <c r="CA371" s="10"/>
      <c r="CB371" s="10" t="str">
        <f t="shared" si="5"/>
        <v/>
      </c>
      <c r="CC371" s="10"/>
      <c r="CD371" s="9" t="str">
        <f t="shared" si="2"/>
        <v/>
      </c>
      <c r="CE371" s="9" t="s">
        <v>151</v>
      </c>
      <c r="CF371" s="9" t="s">
        <v>254</v>
      </c>
      <c r="CG371" s="9">
        <f>IF(CF371="","",VLOOKUP(CF371,Metadata!$D$2:$H$20,2,FALSE))</f>
        <v>37500</v>
      </c>
      <c r="CH371" s="9">
        <f>IF(CF371="","",VLOOKUP(CF371,Metadata!$D$2:$H$20,4,FALSE))</f>
        <v>35000</v>
      </c>
      <c r="CI371" s="9">
        <f>IF(CF371="","",VLOOKUP(CF371,Metadata!$D$2:$H$20,5,FALSE))</f>
        <v>40000</v>
      </c>
      <c r="CJ371" s="9">
        <f t="shared" si="3"/>
        <v>37500</v>
      </c>
      <c r="CK371" s="9" t="s">
        <v>153</v>
      </c>
      <c r="CL371" s="10">
        <v>1</v>
      </c>
      <c r="CM371" s="10">
        <v>5</v>
      </c>
      <c r="CN371" s="10">
        <v>6</v>
      </c>
      <c r="CO371" s="10">
        <v>7</v>
      </c>
      <c r="CP371" s="10">
        <v>7</v>
      </c>
      <c r="CQ371" s="10">
        <v>7</v>
      </c>
      <c r="CR371" s="10">
        <v>7</v>
      </c>
      <c r="CS371" s="10">
        <v>7</v>
      </c>
      <c r="CT371" s="10">
        <v>7</v>
      </c>
      <c r="CU371" s="10">
        <v>5</v>
      </c>
      <c r="CV371" s="10">
        <v>5</v>
      </c>
      <c r="CW371" s="10">
        <v>5</v>
      </c>
      <c r="CX371" s="10">
        <v>7</v>
      </c>
      <c r="CY371" s="10">
        <v>5</v>
      </c>
      <c r="CZ371" s="10">
        <v>6</v>
      </c>
      <c r="DA371" s="10">
        <v>2</v>
      </c>
      <c r="DB371" s="10">
        <v>4</v>
      </c>
      <c r="DC371" s="10">
        <v>7</v>
      </c>
      <c r="DD371" s="10">
        <v>4</v>
      </c>
      <c r="DE371" s="10">
        <v>7</v>
      </c>
      <c r="DF371" s="10">
        <v>7</v>
      </c>
      <c r="DG371" s="10">
        <v>3</v>
      </c>
      <c r="DH371" s="10">
        <v>5</v>
      </c>
      <c r="DI371" s="10">
        <v>4</v>
      </c>
      <c r="DJ371" s="10">
        <v>1</v>
      </c>
      <c r="DK371" s="10">
        <v>5</v>
      </c>
      <c r="DL371" s="10">
        <v>1</v>
      </c>
      <c r="DM371" s="9" t="s">
        <v>154</v>
      </c>
      <c r="DN371" s="10">
        <v>1982</v>
      </c>
      <c r="DO371" s="9">
        <f t="shared" si="4"/>
        <v>39</v>
      </c>
      <c r="DP371" s="9" t="s">
        <v>155</v>
      </c>
      <c r="DQ371" s="9" t="s">
        <v>202</v>
      </c>
      <c r="DR371" s="9" t="s">
        <v>157</v>
      </c>
      <c r="DS371" s="9" t="s">
        <v>137</v>
      </c>
      <c r="DT371" s="9" t="s">
        <v>181</v>
      </c>
      <c r="DU371" s="9" t="s">
        <v>158</v>
      </c>
      <c r="DV371" s="9" t="str">
        <f>VLOOKUP(DU371,Metadata!$B$2:$C$7,2,FALSE)</f>
        <v>6+ years</v>
      </c>
    </row>
    <row r="372" spans="1:126">
      <c r="A372" s="13">
        <v>371</v>
      </c>
      <c r="B372" s="9" t="s">
        <v>135</v>
      </c>
      <c r="C372" s="9" t="str">
        <f>VLOOKUP(B372,Metadata!$M$2:$N$6,2,FALSE)</f>
        <v>Permanent Employee</v>
      </c>
      <c r="D372" s="9" t="s">
        <v>136</v>
      </c>
      <c r="E372" s="9" t="s">
        <v>137</v>
      </c>
      <c r="F372" s="9" t="s">
        <v>138</v>
      </c>
      <c r="G372" s="9" t="s">
        <v>283</v>
      </c>
      <c r="H372" s="9" t="str">
        <f>IF(G372="","",VLOOKUP(G372,Metadata!$J$2:$K$22,2,FALSE))</f>
        <v>Lisbon Metropolitan Area</v>
      </c>
      <c r="I372" s="9" t="s">
        <v>138</v>
      </c>
      <c r="J372" s="9" t="str">
        <f>IF(I372="","",VLOOKUP(I372,Metadata!$P$2:$Q$43,2,FALSE))</f>
        <v>Europe</v>
      </c>
      <c r="K372" s="9" t="str">
        <f t="shared" si="0"/>
        <v>Portugal</v>
      </c>
      <c r="L372" s="9" t="s">
        <v>140</v>
      </c>
      <c r="M372" s="9" t="str">
        <f>IF(L372="","",VLOOKUP(L372,Metadata!$J$2:$K$22,2,FALSE))</f>
        <v>Lisbon Metropolitan Area</v>
      </c>
      <c r="N372" s="9" t="s">
        <v>141</v>
      </c>
      <c r="O372" s="9" t="s">
        <v>137</v>
      </c>
      <c r="P372" s="9" t="s">
        <v>142</v>
      </c>
      <c r="Q372" s="10" t="str">
        <f t="shared" si="1"/>
        <v>Full Office Job</v>
      </c>
      <c r="R372" s="10">
        <v>6</v>
      </c>
      <c r="S372" s="9" t="s">
        <v>266</v>
      </c>
      <c r="T372" s="9" t="s">
        <v>137</v>
      </c>
      <c r="U372" s="9" t="str">
        <f>IF(S372&lt;&gt;"",S372,IF(T372&lt;&gt;"",VLOOKUP(T372,Metadata!$S$2:$T$228,2,FALSE),""))</f>
        <v>Data Scientist/Data Engineer</v>
      </c>
      <c r="V372" s="9" t="s">
        <v>144</v>
      </c>
      <c r="W372" s="9" t="s">
        <v>137</v>
      </c>
      <c r="X372" s="9" t="s">
        <v>269</v>
      </c>
      <c r="Y372" s="9" t="s">
        <v>137</v>
      </c>
      <c r="Z372" s="9" t="s">
        <v>184</v>
      </c>
      <c r="AA372" s="9" t="s">
        <v>137</v>
      </c>
      <c r="AB372" s="9" t="s">
        <v>137</v>
      </c>
      <c r="AC372" s="9" t="s">
        <v>147</v>
      </c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 t="s">
        <v>422</v>
      </c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 t="s">
        <v>150</v>
      </c>
      <c r="BZ372" s="9" t="s">
        <v>137</v>
      </c>
      <c r="CA372" s="10"/>
      <c r="CB372" s="10" t="str">
        <f t="shared" si="5"/>
        <v/>
      </c>
      <c r="CC372" s="10"/>
      <c r="CD372" s="9" t="str">
        <f t="shared" si="2"/>
        <v/>
      </c>
      <c r="CE372" s="9" t="s">
        <v>232</v>
      </c>
      <c r="CF372" s="9" t="s">
        <v>169</v>
      </c>
      <c r="CG372" s="9">
        <f>IF(CF372="","",VLOOKUP(CF372,Metadata!$D$2:$H$20,2,FALSE))</f>
        <v>12500</v>
      </c>
      <c r="CH372" s="9">
        <f>IF(CF372="","",VLOOKUP(CF372,Metadata!$D$2:$H$20,4,FALSE))</f>
        <v>0</v>
      </c>
      <c r="CI372" s="9">
        <f>IF(CF372="","",VLOOKUP(CF372,Metadata!$D$2:$H$20,5,FALSE))</f>
        <v>15000</v>
      </c>
      <c r="CJ372" s="9">
        <f t="shared" si="3"/>
        <v>12500</v>
      </c>
      <c r="CK372" s="9" t="s">
        <v>153</v>
      </c>
      <c r="CL372" s="10">
        <v>2</v>
      </c>
      <c r="CM372" s="10">
        <v>3</v>
      </c>
      <c r="CN372" s="10">
        <v>5</v>
      </c>
      <c r="CO372" s="10">
        <v>5</v>
      </c>
      <c r="CP372" s="10">
        <v>5</v>
      </c>
      <c r="CQ372" s="10">
        <v>5</v>
      </c>
      <c r="CR372" s="10">
        <v>5</v>
      </c>
      <c r="CS372" s="10">
        <v>4</v>
      </c>
      <c r="CT372" s="10">
        <v>5</v>
      </c>
      <c r="CU372" s="10">
        <v>4</v>
      </c>
      <c r="CV372" s="10">
        <v>4</v>
      </c>
      <c r="CW372" s="10">
        <v>4</v>
      </c>
      <c r="CX372" s="10">
        <v>4</v>
      </c>
      <c r="CY372" s="10">
        <v>4</v>
      </c>
      <c r="CZ372" s="10">
        <v>5</v>
      </c>
      <c r="DA372" s="10">
        <v>5</v>
      </c>
      <c r="DB372" s="10">
        <v>5</v>
      </c>
      <c r="DC372" s="10">
        <v>5</v>
      </c>
      <c r="DD372" s="10">
        <v>2</v>
      </c>
      <c r="DE372" s="10">
        <v>4</v>
      </c>
      <c r="DF372" s="10">
        <v>4</v>
      </c>
      <c r="DG372" s="10">
        <v>4</v>
      </c>
      <c r="DH372" s="10">
        <v>4</v>
      </c>
      <c r="DI372" s="10">
        <v>2</v>
      </c>
      <c r="DJ372" s="10">
        <v>4</v>
      </c>
      <c r="DK372" s="10">
        <v>5</v>
      </c>
      <c r="DL372" s="10">
        <v>2</v>
      </c>
      <c r="DM372" s="9" t="s">
        <v>154</v>
      </c>
      <c r="DN372" s="10">
        <v>1996</v>
      </c>
      <c r="DO372" s="9">
        <f t="shared" si="4"/>
        <v>25</v>
      </c>
      <c r="DP372" s="9" t="s">
        <v>155</v>
      </c>
      <c r="DQ372" s="9" t="s">
        <v>202</v>
      </c>
      <c r="DR372" s="9" t="s">
        <v>157</v>
      </c>
      <c r="DS372" s="9" t="s">
        <v>137</v>
      </c>
      <c r="DT372" s="9" t="s">
        <v>181</v>
      </c>
      <c r="DU372" s="9" t="s">
        <v>233</v>
      </c>
      <c r="DV372" s="9" t="str">
        <f>VLOOKUP(DU372,Metadata!$B$2:$C$7,2,FALSE)</f>
        <v>0 - 3 years</v>
      </c>
    </row>
    <row r="373" spans="1:126">
      <c r="A373" s="13">
        <v>372</v>
      </c>
      <c r="B373" s="9" t="s">
        <v>135</v>
      </c>
      <c r="C373" s="9" t="str">
        <f>VLOOKUP(B373,Metadata!$M$2:$N$6,2,FALSE)</f>
        <v>Permanent Employee</v>
      </c>
      <c r="D373" s="9" t="s">
        <v>136</v>
      </c>
      <c r="E373" s="9" t="s">
        <v>137</v>
      </c>
      <c r="F373" s="9" t="s">
        <v>138</v>
      </c>
      <c r="G373" s="9" t="s">
        <v>140</v>
      </c>
      <c r="H373" s="9" t="str">
        <f>IF(G373="","",VLOOKUP(G373,Metadata!$J$2:$K$22,2,FALSE))</f>
        <v>Lisbon Metropolitan Area</v>
      </c>
      <c r="I373" s="9" t="s">
        <v>138</v>
      </c>
      <c r="J373" s="9" t="str">
        <f>IF(I373="","",VLOOKUP(I373,Metadata!$P$2:$Q$43,2,FALSE))</f>
        <v>Europe</v>
      </c>
      <c r="K373" s="9" t="str">
        <f t="shared" si="0"/>
        <v>Portugal</v>
      </c>
      <c r="L373" s="9" t="s">
        <v>140</v>
      </c>
      <c r="M373" s="9" t="str">
        <f>IF(L373="","",VLOOKUP(L373,Metadata!$J$2:$K$22,2,FALSE))</f>
        <v>Lisbon Metropolitan Area</v>
      </c>
      <c r="N373" s="9" t="s">
        <v>214</v>
      </c>
      <c r="O373" s="9" t="s">
        <v>278</v>
      </c>
      <c r="P373" s="9" t="s">
        <v>191</v>
      </c>
      <c r="Q373" s="10" t="str">
        <f t="shared" si="1"/>
        <v>Remote Job (full or flexible)</v>
      </c>
      <c r="R373" s="10">
        <v>5</v>
      </c>
      <c r="S373" s="9" t="s">
        <v>143</v>
      </c>
      <c r="T373" s="9" t="s">
        <v>137</v>
      </c>
      <c r="U373" s="9" t="str">
        <f>IF(S373&lt;&gt;"",S373,IF(T373&lt;&gt;"",VLOOKUP(T373,Metadata!$S$2:$T$228,2,FALSE),""))</f>
        <v>Technical Team Leader</v>
      </c>
      <c r="V373" s="9" t="s">
        <v>274</v>
      </c>
      <c r="W373" s="9" t="s">
        <v>137</v>
      </c>
      <c r="X373" s="9" t="s">
        <v>163</v>
      </c>
      <c r="Y373" s="9" t="s">
        <v>137</v>
      </c>
      <c r="Z373" s="9" t="s">
        <v>193</v>
      </c>
      <c r="AA373" s="9" t="s">
        <v>165</v>
      </c>
      <c r="AB373" s="9" t="s">
        <v>137</v>
      </c>
      <c r="AC373" s="9"/>
      <c r="AD373" s="9"/>
      <c r="AE373" s="9"/>
      <c r="AF373" s="9"/>
      <c r="AG373" s="9"/>
      <c r="AH373" s="9"/>
      <c r="AI373" s="9"/>
      <c r="AJ373" s="9" t="s">
        <v>185</v>
      </c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 t="s">
        <v>178</v>
      </c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 t="s">
        <v>199</v>
      </c>
      <c r="BM373" s="9"/>
      <c r="BN373" s="9" t="s">
        <v>186</v>
      </c>
      <c r="BO373" s="9"/>
      <c r="BP373" s="9"/>
      <c r="BQ373" s="9" t="s">
        <v>219</v>
      </c>
      <c r="BR373" s="9"/>
      <c r="BS373" s="9"/>
      <c r="BT373" s="9"/>
      <c r="BU373" s="9"/>
      <c r="BV373" s="9"/>
      <c r="BW373" s="9"/>
      <c r="BX373" s="9"/>
      <c r="BY373" s="9"/>
      <c r="BZ373" s="9"/>
      <c r="CA373" s="10"/>
      <c r="CB373" s="10" t="str">
        <f t="shared" si="5"/>
        <v/>
      </c>
      <c r="CC373" s="10"/>
      <c r="CD373" s="9" t="str">
        <f t="shared" si="2"/>
        <v/>
      </c>
      <c r="CE373" s="9" t="s">
        <v>151</v>
      </c>
      <c r="CF373" s="9" t="s">
        <v>245</v>
      </c>
      <c r="CG373" s="9">
        <f>IF(CF373="","",VLOOKUP(CF373,Metadata!$D$2:$H$20,2,FALSE))</f>
        <v>42500</v>
      </c>
      <c r="CH373" s="9">
        <f>IF(CF373="","",VLOOKUP(CF373,Metadata!$D$2:$H$20,4,FALSE))</f>
        <v>40000</v>
      </c>
      <c r="CI373" s="9">
        <f>IF(CF373="","",VLOOKUP(CF373,Metadata!$D$2:$H$20,5,FALSE))</f>
        <v>45000</v>
      </c>
      <c r="CJ373" s="9">
        <f t="shared" si="3"/>
        <v>42500</v>
      </c>
      <c r="CK373" s="9" t="s">
        <v>221</v>
      </c>
      <c r="CL373" s="10">
        <v>6</v>
      </c>
      <c r="CM373" s="10">
        <v>3</v>
      </c>
      <c r="CN373" s="10">
        <v>7</v>
      </c>
      <c r="CO373" s="10">
        <v>6</v>
      </c>
      <c r="CP373" s="10">
        <v>5</v>
      </c>
      <c r="CQ373" s="10">
        <v>6</v>
      </c>
      <c r="CR373" s="10">
        <v>5</v>
      </c>
      <c r="CS373" s="10">
        <v>7</v>
      </c>
      <c r="CT373" s="10">
        <v>7</v>
      </c>
      <c r="CU373" s="10">
        <v>6</v>
      </c>
      <c r="CV373" s="10">
        <v>6</v>
      </c>
      <c r="CW373" s="10">
        <v>6</v>
      </c>
      <c r="CX373" s="10">
        <v>7</v>
      </c>
      <c r="CY373" s="10">
        <v>6</v>
      </c>
      <c r="CZ373" s="10">
        <v>7</v>
      </c>
      <c r="DA373" s="10">
        <v>5</v>
      </c>
      <c r="DB373" s="10">
        <v>5</v>
      </c>
      <c r="DC373" s="10">
        <v>7</v>
      </c>
      <c r="DD373" s="10">
        <v>7</v>
      </c>
      <c r="DE373" s="10">
        <v>7</v>
      </c>
      <c r="DF373" s="10">
        <v>6</v>
      </c>
      <c r="DG373" s="10">
        <v>7</v>
      </c>
      <c r="DH373" s="10">
        <v>6</v>
      </c>
      <c r="DI373" s="10">
        <v>7</v>
      </c>
      <c r="DJ373" s="10">
        <v>6</v>
      </c>
      <c r="DK373" s="10">
        <v>6</v>
      </c>
      <c r="DL373" s="10">
        <v>6</v>
      </c>
      <c r="DM373" s="9" t="s">
        <v>154</v>
      </c>
      <c r="DN373" s="10">
        <v>1993</v>
      </c>
      <c r="DO373" s="9">
        <f t="shared" si="4"/>
        <v>28</v>
      </c>
      <c r="DP373" s="9" t="s">
        <v>155</v>
      </c>
      <c r="DQ373" s="9" t="s">
        <v>202</v>
      </c>
      <c r="DR373" s="9" t="s">
        <v>157</v>
      </c>
      <c r="DS373" s="9" t="s">
        <v>137</v>
      </c>
      <c r="DT373" s="9" t="s">
        <v>181</v>
      </c>
      <c r="DU373" s="9" t="s">
        <v>223</v>
      </c>
      <c r="DV373" s="9" t="str">
        <f>VLOOKUP(DU373,Metadata!$B$2:$C$7,2,FALSE)</f>
        <v>3 - 6 years</v>
      </c>
    </row>
    <row r="374" spans="1:126">
      <c r="A374" s="13">
        <v>373</v>
      </c>
      <c r="B374" s="9" t="s">
        <v>135</v>
      </c>
      <c r="C374" s="9" t="str">
        <f>VLOOKUP(B374,Metadata!$M$2:$N$6,2,FALSE)</f>
        <v>Permanent Employee</v>
      </c>
      <c r="D374" s="9" t="s">
        <v>159</v>
      </c>
      <c r="E374" s="9" t="s">
        <v>137</v>
      </c>
      <c r="F374" s="9" t="s">
        <v>138</v>
      </c>
      <c r="G374" s="9" t="s">
        <v>312</v>
      </c>
      <c r="H374" s="9" t="str">
        <f>IF(G374="","",VLOOKUP(G374,Metadata!$J$2:$K$22,2,FALSE))</f>
        <v>South</v>
      </c>
      <c r="I374" s="9" t="s">
        <v>138</v>
      </c>
      <c r="J374" s="9" t="str">
        <f>IF(I374="","",VLOOKUP(I374,Metadata!$P$2:$Q$43,2,FALSE))</f>
        <v>Europe</v>
      </c>
      <c r="K374" s="9" t="str">
        <f t="shared" si="0"/>
        <v>Portugal</v>
      </c>
      <c r="L374" s="9" t="s">
        <v>140</v>
      </c>
      <c r="M374" s="9" t="str">
        <f>IF(L374="","",VLOOKUP(L374,Metadata!$J$2:$K$22,2,FALSE))</f>
        <v>Lisbon Metropolitan Area</v>
      </c>
      <c r="N374" s="9" t="s">
        <v>214</v>
      </c>
      <c r="O374" s="9" t="s">
        <v>278</v>
      </c>
      <c r="P374" s="9" t="s">
        <v>142</v>
      </c>
      <c r="Q374" s="10" t="str">
        <f t="shared" si="1"/>
        <v>Full Office Job</v>
      </c>
      <c r="R374" s="10">
        <v>5</v>
      </c>
      <c r="S374" s="9" t="s">
        <v>216</v>
      </c>
      <c r="T374" s="9" t="s">
        <v>137</v>
      </c>
      <c r="U374" s="9" t="str">
        <f>IF(S374&lt;&gt;"",S374,IF(T374&lt;&gt;"",VLOOKUP(T374,Metadata!$S$2:$T$228,2,FALSE),""))</f>
        <v>Front-End Developer</v>
      </c>
      <c r="V374" s="9" t="s">
        <v>276</v>
      </c>
      <c r="W374" s="9" t="s">
        <v>137</v>
      </c>
      <c r="X374" s="9" t="s">
        <v>163</v>
      </c>
      <c r="Y374" s="9" t="s">
        <v>137</v>
      </c>
      <c r="Z374" s="9" t="s">
        <v>262</v>
      </c>
      <c r="AA374" s="9" t="s">
        <v>165</v>
      </c>
      <c r="AB374" s="9" t="s">
        <v>137</v>
      </c>
      <c r="AC374" s="9"/>
      <c r="AD374" s="9"/>
      <c r="AE374" s="9"/>
      <c r="AF374" s="9" t="s">
        <v>243</v>
      </c>
      <c r="AG374" s="9"/>
      <c r="AH374" s="9"/>
      <c r="AI374" s="9"/>
      <c r="AJ374" s="9" t="s">
        <v>185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 t="s">
        <v>178</v>
      </c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199</v>
      </c>
      <c r="BM374" s="9"/>
      <c r="BN374" s="9"/>
      <c r="BO374" s="9" t="s">
        <v>257</v>
      </c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10"/>
      <c r="CB374" s="10" t="str">
        <f t="shared" si="5"/>
        <v/>
      </c>
      <c r="CC374" s="10"/>
      <c r="CD374" s="9" t="str">
        <f t="shared" si="2"/>
        <v/>
      </c>
      <c r="CE374" s="9" t="s">
        <v>232</v>
      </c>
      <c r="CF374" s="9" t="s">
        <v>220</v>
      </c>
      <c r="CG374" s="9">
        <f>IF(CF374="","",VLOOKUP(CF374,Metadata!$D$2:$H$20,2,FALSE))</f>
        <v>27500</v>
      </c>
      <c r="CH374" s="9">
        <f>IF(CF374="","",VLOOKUP(CF374,Metadata!$D$2:$H$20,4,FALSE))</f>
        <v>25000</v>
      </c>
      <c r="CI374" s="9">
        <f>IF(CF374="","",VLOOKUP(CF374,Metadata!$D$2:$H$20,5,FALSE))</f>
        <v>30000</v>
      </c>
      <c r="CJ374" s="9">
        <f t="shared" si="3"/>
        <v>27500</v>
      </c>
      <c r="CK374" s="9" t="s">
        <v>153</v>
      </c>
      <c r="CL374" s="10">
        <v>6</v>
      </c>
      <c r="CM374" s="10">
        <v>3</v>
      </c>
      <c r="CN374" s="10">
        <v>7</v>
      </c>
      <c r="CO374" s="10">
        <v>7</v>
      </c>
      <c r="CP374" s="10">
        <v>7</v>
      </c>
      <c r="CQ374" s="10">
        <v>7</v>
      </c>
      <c r="CR374" s="10">
        <v>5</v>
      </c>
      <c r="CS374" s="10">
        <v>7</v>
      </c>
      <c r="CT374" s="10">
        <v>7</v>
      </c>
      <c r="CU374" s="10">
        <v>7</v>
      </c>
      <c r="CV374" s="10">
        <v>7</v>
      </c>
      <c r="CW374" s="10">
        <v>7</v>
      </c>
      <c r="CX374" s="10">
        <v>7</v>
      </c>
      <c r="CY374" s="10">
        <v>7</v>
      </c>
      <c r="CZ374" s="10">
        <v>7</v>
      </c>
      <c r="DA374" s="10">
        <v>2</v>
      </c>
      <c r="DB374" s="10">
        <v>2</v>
      </c>
      <c r="DC374" s="10">
        <v>7</v>
      </c>
      <c r="DD374" s="10">
        <v>7</v>
      </c>
      <c r="DE374" s="10">
        <v>7</v>
      </c>
      <c r="DF374" s="10">
        <v>7</v>
      </c>
      <c r="DG374" s="10">
        <v>7</v>
      </c>
      <c r="DH374" s="10">
        <v>7</v>
      </c>
      <c r="DI374" s="10">
        <v>7</v>
      </c>
      <c r="DJ374" s="10">
        <v>7</v>
      </c>
      <c r="DK374" s="10">
        <v>7</v>
      </c>
      <c r="DL374" s="10">
        <v>7</v>
      </c>
      <c r="DM374" s="9" t="s">
        <v>154</v>
      </c>
      <c r="DN374" s="10">
        <v>1996</v>
      </c>
      <c r="DO374" s="9">
        <f t="shared" si="4"/>
        <v>25</v>
      </c>
      <c r="DP374" s="9" t="s">
        <v>155</v>
      </c>
      <c r="DQ374" s="9" t="s">
        <v>202</v>
      </c>
      <c r="DR374" s="9" t="s">
        <v>157</v>
      </c>
      <c r="DS374" s="9" t="s">
        <v>137</v>
      </c>
      <c r="DT374" s="9" t="s">
        <v>181</v>
      </c>
      <c r="DU374" s="9" t="s">
        <v>223</v>
      </c>
      <c r="DV374" s="9" t="str">
        <f>VLOOKUP(DU374,Metadata!$B$2:$C$7,2,FALSE)</f>
        <v>3 - 6 years</v>
      </c>
    </row>
    <row r="375" spans="1:126">
      <c r="A375" s="13">
        <v>374</v>
      </c>
      <c r="B375" s="9" t="s">
        <v>135</v>
      </c>
      <c r="C375" s="9" t="str">
        <f>VLOOKUP(B375,Metadata!$M$2:$N$6,2,FALSE)</f>
        <v>Permanent Employee</v>
      </c>
      <c r="D375" s="9" t="s">
        <v>159</v>
      </c>
      <c r="E375" s="9" t="s">
        <v>137</v>
      </c>
      <c r="F375" s="9" t="s">
        <v>138</v>
      </c>
      <c r="G375" s="9" t="s">
        <v>140</v>
      </c>
      <c r="H375" s="9" t="str">
        <f>IF(G375="","",VLOOKUP(G375,Metadata!$J$2:$K$22,2,FALSE))</f>
        <v>Lisbon Metropolitan Area</v>
      </c>
      <c r="I375" s="9" t="s">
        <v>255</v>
      </c>
      <c r="J375" s="9" t="str">
        <f>IF(I375="","",VLOOKUP(I375,Metadata!$P$2:$Q$43,2,FALSE))</f>
        <v>Europe</v>
      </c>
      <c r="K375" s="9" t="str">
        <f t="shared" si="0"/>
        <v>International</v>
      </c>
      <c r="L375" s="9" t="s">
        <v>137</v>
      </c>
      <c r="M375" s="9" t="str">
        <f>IF(L375="","",VLOOKUP(L375,Metadata!$J$2:$K$22,2,FALSE))</f>
        <v/>
      </c>
      <c r="N375" s="9" t="s">
        <v>141</v>
      </c>
      <c r="O375" s="9" t="s">
        <v>137</v>
      </c>
      <c r="P375" s="9" t="s">
        <v>142</v>
      </c>
      <c r="Q375" s="10" t="str">
        <f t="shared" si="1"/>
        <v>Full Office Job</v>
      </c>
      <c r="R375" s="10">
        <v>5</v>
      </c>
      <c r="S375" s="9" t="s">
        <v>161</v>
      </c>
      <c r="T375" s="9" t="s">
        <v>137</v>
      </c>
      <c r="U375" s="9" t="str">
        <f>IF(S375&lt;&gt;"",S375,IF(T375&lt;&gt;"",VLOOKUP(T375,Metadata!$S$2:$T$228,2,FALSE),""))</f>
        <v>Full-Stack Developer</v>
      </c>
      <c r="V375" s="9" t="s">
        <v>256</v>
      </c>
      <c r="W375" s="9" t="s">
        <v>137</v>
      </c>
      <c r="X375" s="9" t="s">
        <v>269</v>
      </c>
      <c r="Y375" s="9" t="s">
        <v>137</v>
      </c>
      <c r="Z375" s="9" t="s">
        <v>184</v>
      </c>
      <c r="AA375" s="9" t="s">
        <v>165</v>
      </c>
      <c r="AB375" s="9" t="s">
        <v>137</v>
      </c>
      <c r="AC375" s="9" t="s">
        <v>147</v>
      </c>
      <c r="AD375" s="9"/>
      <c r="AE375" s="9" t="s">
        <v>194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 t="s">
        <v>178</v>
      </c>
      <c r="BB375" s="9"/>
      <c r="BC375" s="9"/>
      <c r="BD375" s="9"/>
      <c r="BE375" s="9"/>
      <c r="BF375" s="9"/>
      <c r="BG375" s="9"/>
      <c r="BH375" s="9"/>
      <c r="BI375" s="9"/>
      <c r="BJ375" s="9" t="s">
        <v>167</v>
      </c>
      <c r="BK375" s="9" t="s">
        <v>198</v>
      </c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10"/>
      <c r="CB375" s="10" t="str">
        <f t="shared" si="5"/>
        <v/>
      </c>
      <c r="CC375" s="10"/>
      <c r="CD375" s="9" t="str">
        <f t="shared" si="2"/>
        <v/>
      </c>
      <c r="CE375" s="9" t="s">
        <v>168</v>
      </c>
      <c r="CF375" s="9" t="s">
        <v>152</v>
      </c>
      <c r="CG375" s="9">
        <f>IF(CF375="","",VLOOKUP(CF375,Metadata!$D$2:$H$20,2,FALSE))</f>
        <v>32500</v>
      </c>
      <c r="CH375" s="9">
        <f>IF(CF375="","",VLOOKUP(CF375,Metadata!$D$2:$H$20,4,FALSE))</f>
        <v>30000</v>
      </c>
      <c r="CI375" s="9">
        <f>IF(CF375="","",VLOOKUP(CF375,Metadata!$D$2:$H$20,5,FALSE))</f>
        <v>35000</v>
      </c>
      <c r="CJ375" s="9">
        <f t="shared" si="3"/>
        <v>32500</v>
      </c>
      <c r="CK375" s="9" t="s">
        <v>189</v>
      </c>
      <c r="CL375" s="10">
        <v>6</v>
      </c>
      <c r="CM375" s="10">
        <v>2</v>
      </c>
      <c r="CN375" s="10">
        <v>6</v>
      </c>
      <c r="CO375" s="10">
        <v>6</v>
      </c>
      <c r="CP375" s="10">
        <v>6</v>
      </c>
      <c r="CQ375" s="10">
        <v>6</v>
      </c>
      <c r="CR375" s="10">
        <v>5</v>
      </c>
      <c r="CS375" s="10">
        <v>5</v>
      </c>
      <c r="CT375" s="10">
        <v>7</v>
      </c>
      <c r="CU375" s="10">
        <v>6</v>
      </c>
      <c r="CV375" s="10">
        <v>4</v>
      </c>
      <c r="CW375" s="10">
        <v>6</v>
      </c>
      <c r="CX375" s="10">
        <v>6</v>
      </c>
      <c r="CY375" s="10">
        <v>7</v>
      </c>
      <c r="CZ375" s="10">
        <v>6</v>
      </c>
      <c r="DA375" s="10">
        <v>5</v>
      </c>
      <c r="DB375" s="10">
        <v>3</v>
      </c>
      <c r="DC375" s="10">
        <v>6</v>
      </c>
      <c r="DD375" s="10">
        <v>6</v>
      </c>
      <c r="DE375" s="10">
        <v>7</v>
      </c>
      <c r="DF375" s="10">
        <v>5</v>
      </c>
      <c r="DG375" s="10">
        <v>5</v>
      </c>
      <c r="DH375" s="10">
        <v>7</v>
      </c>
      <c r="DI375" s="10">
        <v>7</v>
      </c>
      <c r="DJ375" s="10">
        <v>5</v>
      </c>
      <c r="DK375" s="10">
        <v>5</v>
      </c>
      <c r="DL375" s="10">
        <v>4</v>
      </c>
      <c r="DM375" s="9" t="s">
        <v>154</v>
      </c>
      <c r="DN375" s="10">
        <v>1981</v>
      </c>
      <c r="DO375" s="9">
        <f t="shared" si="4"/>
        <v>40</v>
      </c>
      <c r="DP375" s="9" t="s">
        <v>155</v>
      </c>
      <c r="DQ375" s="9" t="s">
        <v>202</v>
      </c>
      <c r="DR375" s="9" t="s">
        <v>157</v>
      </c>
      <c r="DS375" s="9" t="s">
        <v>137</v>
      </c>
      <c r="DT375" s="9" t="s">
        <v>181</v>
      </c>
      <c r="DU375" s="9" t="s">
        <v>158</v>
      </c>
      <c r="DV375" s="9" t="str">
        <f>VLOOKUP(DU375,Metadata!$B$2:$C$7,2,FALSE)</f>
        <v>6+ years</v>
      </c>
    </row>
    <row r="376" spans="1:126">
      <c r="A376" s="13">
        <v>375</v>
      </c>
      <c r="B376" s="9" t="s">
        <v>135</v>
      </c>
      <c r="C376" s="9" t="str">
        <f>VLOOKUP(B376,Metadata!$M$2:$N$6,2,FALSE)</f>
        <v>Permanent Employee</v>
      </c>
      <c r="D376" s="9" t="s">
        <v>159</v>
      </c>
      <c r="E376" s="9" t="s">
        <v>137</v>
      </c>
      <c r="F376" s="9" t="s">
        <v>138</v>
      </c>
      <c r="G376" s="9" t="s">
        <v>172</v>
      </c>
      <c r="H376" s="9" t="str">
        <f>IF(G376="","",VLOOKUP(G376,Metadata!$J$2:$K$22,2,FALSE))</f>
        <v>Porto Metropolitan Area</v>
      </c>
      <c r="I376" s="9" t="s">
        <v>138</v>
      </c>
      <c r="J376" s="9" t="str">
        <f>IF(I376="","",VLOOKUP(I376,Metadata!$P$2:$Q$43,2,FALSE))</f>
        <v>Europe</v>
      </c>
      <c r="K376" s="9" t="str">
        <f t="shared" si="0"/>
        <v>Portugal</v>
      </c>
      <c r="L376" s="9" t="s">
        <v>213</v>
      </c>
      <c r="M376" s="9" t="str">
        <f>IF(L376="","",VLOOKUP(L376,Metadata!$J$2:$K$22,2,FALSE))</f>
        <v>Centre</v>
      </c>
      <c r="N376" s="9" t="s">
        <v>141</v>
      </c>
      <c r="O376" s="9" t="s">
        <v>137</v>
      </c>
      <c r="P376" s="9" t="s">
        <v>142</v>
      </c>
      <c r="Q376" s="10" t="str">
        <f t="shared" si="1"/>
        <v>Full Office Job</v>
      </c>
      <c r="R376" s="10">
        <v>6</v>
      </c>
      <c r="S376" s="9" t="s">
        <v>143</v>
      </c>
      <c r="T376" s="9" t="s">
        <v>137</v>
      </c>
      <c r="U376" s="9" t="str">
        <f>IF(S376&lt;&gt;"",S376,IF(T376&lt;&gt;"",VLOOKUP(T376,Metadata!$S$2:$T$228,2,FALSE),""))</f>
        <v>Technical Team Leader</v>
      </c>
      <c r="V376" s="9" t="s">
        <v>317</v>
      </c>
      <c r="W376" s="9" t="s">
        <v>137</v>
      </c>
      <c r="X376" s="9" t="s">
        <v>163</v>
      </c>
      <c r="Y376" s="9" t="s">
        <v>137</v>
      </c>
      <c r="Z376" s="9" t="s">
        <v>262</v>
      </c>
      <c r="AA376" s="9" t="s">
        <v>137</v>
      </c>
      <c r="AB376" s="9" t="s">
        <v>137</v>
      </c>
      <c r="AC376" s="9"/>
      <c r="AD376" s="9"/>
      <c r="AE376" s="9"/>
      <c r="AF376" s="9"/>
      <c r="AG376" s="9"/>
      <c r="AH376" s="9"/>
      <c r="AI376" s="9" t="s">
        <v>230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 t="s">
        <v>150</v>
      </c>
      <c r="BZ376" s="9" t="s">
        <v>137</v>
      </c>
      <c r="CA376" s="10"/>
      <c r="CB376" s="10" t="str">
        <f t="shared" si="5"/>
        <v/>
      </c>
      <c r="CC376" s="10"/>
      <c r="CD376" s="9" t="str">
        <f t="shared" si="2"/>
        <v/>
      </c>
      <c r="CE376" s="9" t="s">
        <v>151</v>
      </c>
      <c r="CF376" s="9" t="s">
        <v>220</v>
      </c>
      <c r="CG376" s="9">
        <f>IF(CF376="","",VLOOKUP(CF376,Metadata!$D$2:$H$20,2,FALSE))</f>
        <v>27500</v>
      </c>
      <c r="CH376" s="9">
        <f>IF(CF376="","",VLOOKUP(CF376,Metadata!$D$2:$H$20,4,FALSE))</f>
        <v>25000</v>
      </c>
      <c r="CI376" s="9">
        <f>IF(CF376="","",VLOOKUP(CF376,Metadata!$D$2:$H$20,5,FALSE))</f>
        <v>30000</v>
      </c>
      <c r="CJ376" s="9">
        <f t="shared" si="3"/>
        <v>27500</v>
      </c>
      <c r="CK376" s="9" t="s">
        <v>189</v>
      </c>
      <c r="CL376" s="10">
        <v>3</v>
      </c>
      <c r="CM376" s="10">
        <v>4</v>
      </c>
      <c r="CN376" s="10">
        <v>7</v>
      </c>
      <c r="CO376" s="10">
        <v>7</v>
      </c>
      <c r="CP376" s="10">
        <v>5</v>
      </c>
      <c r="CQ376" s="10">
        <v>6</v>
      </c>
      <c r="CR376" s="10">
        <v>6</v>
      </c>
      <c r="CS376" s="10">
        <v>6</v>
      </c>
      <c r="CT376" s="10">
        <v>5</v>
      </c>
      <c r="CU376" s="10">
        <v>5</v>
      </c>
      <c r="CV376" s="10">
        <v>6</v>
      </c>
      <c r="CW376" s="10">
        <v>4</v>
      </c>
      <c r="CX376" s="10">
        <v>5</v>
      </c>
      <c r="CY376" s="10">
        <v>4</v>
      </c>
      <c r="CZ376" s="10">
        <v>5</v>
      </c>
      <c r="DA376" s="10">
        <v>7</v>
      </c>
      <c r="DB376" s="10">
        <v>7</v>
      </c>
      <c r="DC376" s="10">
        <v>7</v>
      </c>
      <c r="DD376" s="10">
        <v>5</v>
      </c>
      <c r="DE376" s="10">
        <v>7</v>
      </c>
      <c r="DF376" s="10">
        <v>6</v>
      </c>
      <c r="DG376" s="10">
        <v>7</v>
      </c>
      <c r="DH376" s="10">
        <v>5</v>
      </c>
      <c r="DI376" s="10">
        <v>7</v>
      </c>
      <c r="DJ376" s="10">
        <v>7</v>
      </c>
      <c r="DK376" s="10">
        <v>5</v>
      </c>
      <c r="DL376" s="10">
        <v>6</v>
      </c>
      <c r="DM376" s="9" t="s">
        <v>154</v>
      </c>
      <c r="DN376" s="10">
        <v>1968</v>
      </c>
      <c r="DO376" s="9">
        <f t="shared" si="4"/>
        <v>53</v>
      </c>
      <c r="DP376" s="9" t="s">
        <v>155</v>
      </c>
      <c r="DQ376" s="9" t="s">
        <v>210</v>
      </c>
      <c r="DR376" s="9" t="s">
        <v>157</v>
      </c>
      <c r="DS376" s="9" t="s">
        <v>137</v>
      </c>
      <c r="DT376" s="9" t="s">
        <v>181</v>
      </c>
      <c r="DU376" s="9" t="s">
        <v>158</v>
      </c>
      <c r="DV376" s="9" t="str">
        <f>VLOOKUP(DU376,Metadata!$B$2:$C$7,2,FALSE)</f>
        <v>6+ years</v>
      </c>
    </row>
    <row r="377" spans="1:126">
      <c r="A377" s="13">
        <v>376</v>
      </c>
      <c r="B377" s="9" t="s">
        <v>135</v>
      </c>
      <c r="C377" s="9" t="str">
        <f>VLOOKUP(B377,Metadata!$M$2:$N$6,2,FALSE)</f>
        <v>Permanent Employee</v>
      </c>
      <c r="D377" s="9" t="s">
        <v>136</v>
      </c>
      <c r="E377" s="9" t="s">
        <v>137</v>
      </c>
      <c r="F377" s="9" t="s">
        <v>138</v>
      </c>
      <c r="G377" s="9" t="s">
        <v>263</v>
      </c>
      <c r="H377" s="9" t="str">
        <f>IF(G377="","",VLOOKUP(G377,Metadata!$J$2:$K$22,2,FALSE))</f>
        <v>North</v>
      </c>
      <c r="I377" s="9" t="s">
        <v>138</v>
      </c>
      <c r="J377" s="9" t="str">
        <f>IF(I377="","",VLOOKUP(I377,Metadata!$P$2:$Q$43,2,FALSE))</f>
        <v>Europe</v>
      </c>
      <c r="K377" s="9" t="str">
        <f t="shared" si="0"/>
        <v>Portugal</v>
      </c>
      <c r="L377" s="9" t="s">
        <v>190</v>
      </c>
      <c r="M377" s="9" t="str">
        <f>IF(L377="","",VLOOKUP(L377,Metadata!$J$2:$K$22,2,FALSE))</f>
        <v>North</v>
      </c>
      <c r="N377" s="9" t="s">
        <v>205</v>
      </c>
      <c r="O377" s="9" t="s">
        <v>137</v>
      </c>
      <c r="P377" s="9" t="s">
        <v>137</v>
      </c>
      <c r="Q377" s="10" t="str">
        <f t="shared" si="1"/>
        <v>Full Office Job</v>
      </c>
      <c r="R377" s="10">
        <v>4</v>
      </c>
      <c r="S377" s="9" t="s">
        <v>313</v>
      </c>
      <c r="T377" s="9" t="s">
        <v>137</v>
      </c>
      <c r="U377" s="9" t="str">
        <f>IF(S377&lt;&gt;"",S377,IF(T377&lt;&gt;"",VLOOKUP(T377,Metadata!$S$2:$T$228,2,FALSE),""))</f>
        <v>Maintenance &amp; Support</v>
      </c>
      <c r="V377" s="9" t="s">
        <v>317</v>
      </c>
      <c r="W377" s="9" t="s">
        <v>137</v>
      </c>
      <c r="X377" s="9" t="s">
        <v>163</v>
      </c>
      <c r="Y377" s="9" t="s">
        <v>137</v>
      </c>
      <c r="Z377" s="9" t="s">
        <v>262</v>
      </c>
      <c r="AA377" s="9" t="s">
        <v>137</v>
      </c>
      <c r="AB377" s="9" t="s">
        <v>253</v>
      </c>
      <c r="AC377" s="9"/>
      <c r="AD377" s="9"/>
      <c r="AE377" s="9"/>
      <c r="AF377" s="9"/>
      <c r="AG377" s="9"/>
      <c r="AH377" s="9"/>
      <c r="AI377" s="9" t="s">
        <v>230</v>
      </c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 t="s">
        <v>198</v>
      </c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10"/>
      <c r="CB377" s="10" t="str">
        <f t="shared" si="5"/>
        <v/>
      </c>
      <c r="CC377" s="10"/>
      <c r="CD377" s="9" t="str">
        <f t="shared" si="2"/>
        <v/>
      </c>
      <c r="CE377" s="9" t="s">
        <v>168</v>
      </c>
      <c r="CF377" s="9" t="s">
        <v>169</v>
      </c>
      <c r="CG377" s="9">
        <f>IF(CF377="","",VLOOKUP(CF377,Metadata!$D$2:$H$20,2,FALSE))</f>
        <v>12500</v>
      </c>
      <c r="CH377" s="9">
        <f>IF(CF377="","",VLOOKUP(CF377,Metadata!$D$2:$H$20,4,FALSE))</f>
        <v>0</v>
      </c>
      <c r="CI377" s="9">
        <f>IF(CF377="","",VLOOKUP(CF377,Metadata!$D$2:$H$20,5,FALSE))</f>
        <v>15000</v>
      </c>
      <c r="CJ377" s="9">
        <f t="shared" si="3"/>
        <v>12500</v>
      </c>
      <c r="CK377" s="9" t="s">
        <v>221</v>
      </c>
      <c r="CL377" s="10">
        <v>2</v>
      </c>
      <c r="CM377" s="10">
        <v>4</v>
      </c>
      <c r="CN377" s="10">
        <v>5</v>
      </c>
      <c r="CO377" s="10">
        <v>5</v>
      </c>
      <c r="CP377" s="10">
        <v>6</v>
      </c>
      <c r="CQ377" s="10">
        <v>7</v>
      </c>
      <c r="CR377" s="10">
        <v>3</v>
      </c>
      <c r="CS377" s="10">
        <v>5</v>
      </c>
      <c r="CT377" s="10">
        <v>6</v>
      </c>
      <c r="CU377" s="10">
        <v>5</v>
      </c>
      <c r="CV377" s="10">
        <v>4</v>
      </c>
      <c r="CW377" s="10">
        <v>3</v>
      </c>
      <c r="CX377" s="10">
        <v>5</v>
      </c>
      <c r="CY377" s="10">
        <v>4</v>
      </c>
      <c r="CZ377" s="10">
        <v>6</v>
      </c>
      <c r="DA377" s="10">
        <v>3</v>
      </c>
      <c r="DB377" s="10">
        <v>4</v>
      </c>
      <c r="DC377" s="10">
        <v>4</v>
      </c>
      <c r="DD377" s="10">
        <v>3</v>
      </c>
      <c r="DE377" s="10">
        <v>5</v>
      </c>
      <c r="DF377" s="10">
        <v>4</v>
      </c>
      <c r="DG377" s="10">
        <v>6</v>
      </c>
      <c r="DH377" s="10">
        <v>4</v>
      </c>
      <c r="DI377" s="10">
        <v>4</v>
      </c>
      <c r="DJ377" s="10">
        <v>3</v>
      </c>
      <c r="DK377" s="10">
        <v>6</v>
      </c>
      <c r="DL377" s="10">
        <v>3</v>
      </c>
      <c r="DM377" s="9" t="s">
        <v>154</v>
      </c>
      <c r="DN377" s="10">
        <v>1990</v>
      </c>
      <c r="DO377" s="9">
        <f t="shared" si="4"/>
        <v>31</v>
      </c>
      <c r="DP377" s="9" t="s">
        <v>155</v>
      </c>
      <c r="DQ377" s="9" t="s">
        <v>210</v>
      </c>
      <c r="DR377" s="9" t="s">
        <v>170</v>
      </c>
      <c r="DS377" s="9" t="s">
        <v>137</v>
      </c>
      <c r="DT377" s="9" t="s">
        <v>181</v>
      </c>
      <c r="DU377" s="9" t="s">
        <v>168</v>
      </c>
      <c r="DV377" s="9" t="str">
        <f>VLOOKUP(DU377,Metadata!$B$2:$C$7,2,FALSE)</f>
        <v>0 - 3 years</v>
      </c>
    </row>
    <row r="378" spans="1:126">
      <c r="A378" s="13">
        <v>377</v>
      </c>
      <c r="B378" s="9" t="s">
        <v>135</v>
      </c>
      <c r="C378" s="9" t="str">
        <f>VLOOKUP(B378,Metadata!$M$2:$N$6,2,FALSE)</f>
        <v>Permanent Employee</v>
      </c>
      <c r="D378" s="9" t="s">
        <v>136</v>
      </c>
      <c r="E378" s="9" t="s">
        <v>137</v>
      </c>
      <c r="F378" s="9" t="s">
        <v>138</v>
      </c>
      <c r="G378" s="9" t="s">
        <v>140</v>
      </c>
      <c r="H378" s="9" t="str">
        <f>IF(G378="","",VLOOKUP(G378,Metadata!$J$2:$K$22,2,FALSE))</f>
        <v>Lisbon Metropolitan Area</v>
      </c>
      <c r="I378" s="9" t="s">
        <v>138</v>
      </c>
      <c r="J378" s="9" t="str">
        <f>IF(I378="","",VLOOKUP(I378,Metadata!$P$2:$Q$43,2,FALSE))</f>
        <v>Europe</v>
      </c>
      <c r="K378" s="9" t="str">
        <f t="shared" si="0"/>
        <v>Portugal</v>
      </c>
      <c r="L378" s="9" t="s">
        <v>140</v>
      </c>
      <c r="M378" s="9" t="str">
        <f>IF(L378="","",VLOOKUP(L378,Metadata!$J$2:$K$22,2,FALSE))</f>
        <v>Lisbon Metropolitan Area</v>
      </c>
      <c r="N378" s="9" t="s">
        <v>141</v>
      </c>
      <c r="O378" s="9" t="s">
        <v>137</v>
      </c>
      <c r="P378" s="9" t="s">
        <v>191</v>
      </c>
      <c r="Q378" s="10" t="str">
        <f t="shared" si="1"/>
        <v>Remote Job (full or flexible)</v>
      </c>
      <c r="R378" s="10">
        <v>7</v>
      </c>
      <c r="S378" s="9" t="s">
        <v>161</v>
      </c>
      <c r="T378" s="9" t="s">
        <v>137</v>
      </c>
      <c r="U378" s="9" t="str">
        <f>IF(S378&lt;&gt;"",S378,IF(T378&lt;&gt;"",VLOOKUP(T378,Metadata!$S$2:$T$228,2,FALSE),""))</f>
        <v>Full-Stack Developer</v>
      </c>
      <c r="V378" s="9" t="s">
        <v>256</v>
      </c>
      <c r="W378" s="9" t="s">
        <v>137</v>
      </c>
      <c r="X378" s="9" t="s">
        <v>242</v>
      </c>
      <c r="Y378" s="9" t="s">
        <v>137</v>
      </c>
      <c r="Z378" s="9" t="s">
        <v>146</v>
      </c>
      <c r="AA378" s="9" t="s">
        <v>165</v>
      </c>
      <c r="AB378" s="9" t="s">
        <v>253</v>
      </c>
      <c r="AC378" s="9" t="s">
        <v>147</v>
      </c>
      <c r="AD378" s="9" t="s">
        <v>148</v>
      </c>
      <c r="AE378" s="9"/>
      <c r="AF378" s="9"/>
      <c r="AG378" s="9"/>
      <c r="AH378" s="9"/>
      <c r="AI378" s="9"/>
      <c r="AJ378" s="9" t="s">
        <v>185</v>
      </c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 t="s">
        <v>284</v>
      </c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 t="s">
        <v>186</v>
      </c>
      <c r="BO378" s="9"/>
      <c r="BP378" s="9"/>
      <c r="BQ378" s="9" t="s">
        <v>219</v>
      </c>
      <c r="BR378" s="9"/>
      <c r="BS378" s="9"/>
      <c r="BT378" s="9"/>
      <c r="BU378" s="9"/>
      <c r="BV378" s="9"/>
      <c r="BW378" s="9"/>
      <c r="BX378" s="9"/>
      <c r="BY378" s="9"/>
      <c r="BZ378" s="9"/>
      <c r="CA378" s="10"/>
      <c r="CB378" s="10" t="str">
        <f t="shared" si="5"/>
        <v/>
      </c>
      <c r="CC378" s="10"/>
      <c r="CD378" s="9" t="str">
        <f t="shared" si="2"/>
        <v/>
      </c>
      <c r="CE378" s="9" t="s">
        <v>168</v>
      </c>
      <c r="CF378" s="9" t="s">
        <v>236</v>
      </c>
      <c r="CG378" s="9">
        <f>IF(CF378="","",VLOOKUP(CF378,Metadata!$D$2:$H$20,2,FALSE))</f>
        <v>47500</v>
      </c>
      <c r="CH378" s="9">
        <f>IF(CF378="","",VLOOKUP(CF378,Metadata!$D$2:$H$20,4,FALSE))</f>
        <v>45000</v>
      </c>
      <c r="CI378" s="9">
        <f>IF(CF378="","",VLOOKUP(CF378,Metadata!$D$2:$H$20,5,FALSE))</f>
        <v>50000</v>
      </c>
      <c r="CJ378" s="9">
        <f t="shared" si="3"/>
        <v>47500</v>
      </c>
      <c r="CK378" s="9" t="s">
        <v>153</v>
      </c>
      <c r="CL378" s="10">
        <v>4</v>
      </c>
      <c r="CM378" s="10">
        <v>4</v>
      </c>
      <c r="CN378" s="10">
        <v>6</v>
      </c>
      <c r="CO378" s="10">
        <v>7</v>
      </c>
      <c r="CP378" s="10">
        <v>5</v>
      </c>
      <c r="CQ378" s="10">
        <v>5</v>
      </c>
      <c r="CR378" s="10">
        <v>7</v>
      </c>
      <c r="CS378" s="10">
        <v>7</v>
      </c>
      <c r="CT378" s="10">
        <v>6</v>
      </c>
      <c r="CU378" s="10">
        <v>7</v>
      </c>
      <c r="CV378" s="10">
        <v>5</v>
      </c>
      <c r="CW378" s="10">
        <v>1</v>
      </c>
      <c r="CX378" s="10">
        <v>7</v>
      </c>
      <c r="CY378" s="10">
        <v>5</v>
      </c>
      <c r="CZ378" s="10">
        <v>7</v>
      </c>
      <c r="DA378" s="10">
        <v>5</v>
      </c>
      <c r="DB378" s="10">
        <v>3</v>
      </c>
      <c r="DC378" s="10">
        <v>7</v>
      </c>
      <c r="DD378" s="10">
        <v>1</v>
      </c>
      <c r="DE378" s="10">
        <v>6</v>
      </c>
      <c r="DF378" s="10">
        <v>4</v>
      </c>
      <c r="DG378" s="10">
        <v>7</v>
      </c>
      <c r="DH378" s="10">
        <v>5</v>
      </c>
      <c r="DI378" s="10">
        <v>7</v>
      </c>
      <c r="DJ378" s="10">
        <v>5</v>
      </c>
      <c r="DK378" s="10">
        <v>4</v>
      </c>
      <c r="DL378" s="10">
        <v>4</v>
      </c>
      <c r="DM378" s="9" t="s">
        <v>296</v>
      </c>
      <c r="DN378" s="10">
        <v>1988</v>
      </c>
      <c r="DO378" s="9">
        <f t="shared" si="4"/>
        <v>33</v>
      </c>
      <c r="DP378" s="9" t="s">
        <v>155</v>
      </c>
      <c r="DQ378" s="9" t="s">
        <v>210</v>
      </c>
      <c r="DR378" s="9" t="s">
        <v>157</v>
      </c>
      <c r="DS378" s="9" t="s">
        <v>137</v>
      </c>
      <c r="DT378" s="9" t="s">
        <v>181</v>
      </c>
      <c r="DU378" s="9" t="s">
        <v>158</v>
      </c>
      <c r="DV378" s="9" t="str">
        <f>VLOOKUP(DU378,Metadata!$B$2:$C$7,2,FALSE)</f>
        <v>6+ years</v>
      </c>
    </row>
    <row r="379" spans="1:126">
      <c r="A379" s="13">
        <v>378</v>
      </c>
      <c r="B379" s="9" t="s">
        <v>135</v>
      </c>
      <c r="C379" s="9" t="str">
        <f>VLOOKUP(B379,Metadata!$M$2:$N$6,2,FALSE)</f>
        <v>Permanent Employee</v>
      </c>
      <c r="D379" s="9" t="s">
        <v>159</v>
      </c>
      <c r="E379" s="9" t="s">
        <v>137</v>
      </c>
      <c r="F379" s="9" t="s">
        <v>138</v>
      </c>
      <c r="G379" s="9" t="s">
        <v>160</v>
      </c>
      <c r="H379" s="9" t="str">
        <f>IF(G379="","",VLOOKUP(G379,Metadata!$J$2:$K$22,2,FALSE))</f>
        <v>Centre</v>
      </c>
      <c r="I379" s="9" t="s">
        <v>138</v>
      </c>
      <c r="J379" s="9" t="str">
        <f>IF(I379="","",VLOOKUP(I379,Metadata!$P$2:$Q$43,2,FALSE))</f>
        <v>Europe</v>
      </c>
      <c r="K379" s="9" t="str">
        <f t="shared" si="0"/>
        <v>Portugal</v>
      </c>
      <c r="L379" s="9" t="s">
        <v>160</v>
      </c>
      <c r="M379" s="9" t="str">
        <f>IF(L379="","",VLOOKUP(L379,Metadata!$J$2:$K$22,2,FALSE))</f>
        <v>Centre</v>
      </c>
      <c r="N379" s="9" t="s">
        <v>141</v>
      </c>
      <c r="O379" s="9" t="s">
        <v>137</v>
      </c>
      <c r="P379" s="9" t="s">
        <v>142</v>
      </c>
      <c r="Q379" s="10" t="str">
        <f t="shared" si="1"/>
        <v>Full Office Job</v>
      </c>
      <c r="R379" s="10">
        <v>6</v>
      </c>
      <c r="S379" s="9" t="s">
        <v>137</v>
      </c>
      <c r="T379" s="9" t="s">
        <v>425</v>
      </c>
      <c r="U379" s="9" t="str">
        <f>IF(S379&lt;&gt;"",S379,IF(T379&lt;&gt;"",VLOOKUP(T379,Metadata!$S$2:$T$228,2,FALSE),""))</f>
        <v>Back-End Developer</v>
      </c>
      <c r="V379" s="9" t="s">
        <v>162</v>
      </c>
      <c r="W379" s="9" t="s">
        <v>137</v>
      </c>
      <c r="X379" s="9" t="s">
        <v>145</v>
      </c>
      <c r="Y379" s="9" t="s">
        <v>137</v>
      </c>
      <c r="Z379" s="9" t="s">
        <v>224</v>
      </c>
      <c r="AA379" s="9" t="s">
        <v>137</v>
      </c>
      <c r="AB379" s="9" t="s">
        <v>137</v>
      </c>
      <c r="AC379" s="9"/>
      <c r="AD379" s="9"/>
      <c r="AE379" s="9"/>
      <c r="AF379" s="9" t="s">
        <v>243</v>
      </c>
      <c r="AG379" s="9"/>
      <c r="AH379" s="9" t="s">
        <v>176</v>
      </c>
      <c r="AI379" s="9" t="s">
        <v>230</v>
      </c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 t="s">
        <v>150</v>
      </c>
      <c r="BZ379" s="9" t="s">
        <v>137</v>
      </c>
      <c r="CA379" s="10"/>
      <c r="CB379" s="10" t="str">
        <f t="shared" si="5"/>
        <v/>
      </c>
      <c r="CC379" s="10"/>
      <c r="CD379" s="9" t="str">
        <f t="shared" si="2"/>
        <v/>
      </c>
      <c r="CE379" s="9" t="s">
        <v>168</v>
      </c>
      <c r="CF379" s="9" t="s">
        <v>188</v>
      </c>
      <c r="CG379" s="9">
        <f>IF(CF379="","",VLOOKUP(CF379,Metadata!$D$2:$H$20,2,FALSE))</f>
        <v>17500</v>
      </c>
      <c r="CH379" s="9">
        <f>IF(CF379="","",VLOOKUP(CF379,Metadata!$D$2:$H$20,4,FALSE))</f>
        <v>15000</v>
      </c>
      <c r="CI379" s="9">
        <f>IF(CF379="","",VLOOKUP(CF379,Metadata!$D$2:$H$20,5,FALSE))</f>
        <v>20000</v>
      </c>
      <c r="CJ379" s="9">
        <f t="shared" si="3"/>
        <v>17500</v>
      </c>
      <c r="CK379" s="9" t="s">
        <v>201</v>
      </c>
      <c r="CL379" s="10">
        <v>2</v>
      </c>
      <c r="CM379" s="10">
        <v>5</v>
      </c>
      <c r="CN379" s="10">
        <v>6</v>
      </c>
      <c r="CO379" s="10">
        <v>7</v>
      </c>
      <c r="CP379" s="10">
        <v>5</v>
      </c>
      <c r="CQ379" s="10">
        <v>7</v>
      </c>
      <c r="CR379" s="10">
        <v>7</v>
      </c>
      <c r="CS379" s="10">
        <v>6</v>
      </c>
      <c r="CT379" s="10">
        <v>4</v>
      </c>
      <c r="CU379" s="10">
        <v>7</v>
      </c>
      <c r="CV379" s="10">
        <v>5</v>
      </c>
      <c r="CW379" s="10">
        <v>5</v>
      </c>
      <c r="CX379" s="10">
        <v>6</v>
      </c>
      <c r="CY379" s="10">
        <v>7</v>
      </c>
      <c r="CZ379" s="10">
        <v>6</v>
      </c>
      <c r="DA379" s="10">
        <v>1</v>
      </c>
      <c r="DB379" s="10">
        <v>6</v>
      </c>
      <c r="DC379" s="10">
        <v>4</v>
      </c>
      <c r="DD379" s="10">
        <v>4</v>
      </c>
      <c r="DE379" s="10">
        <v>7</v>
      </c>
      <c r="DF379" s="10">
        <v>6</v>
      </c>
      <c r="DG379" s="10">
        <v>6</v>
      </c>
      <c r="DH379" s="10">
        <v>4</v>
      </c>
      <c r="DI379" s="10">
        <v>4</v>
      </c>
      <c r="DJ379" s="10">
        <v>4</v>
      </c>
      <c r="DK379" s="10">
        <v>4</v>
      </c>
      <c r="DL379" s="10">
        <v>4</v>
      </c>
      <c r="DM379" s="9" t="s">
        <v>154</v>
      </c>
      <c r="DN379" s="10">
        <v>1985</v>
      </c>
      <c r="DO379" s="9">
        <f t="shared" si="4"/>
        <v>36</v>
      </c>
      <c r="DP379" s="9" t="s">
        <v>155</v>
      </c>
      <c r="DQ379" s="9" t="s">
        <v>156</v>
      </c>
      <c r="DR379" s="9" t="s">
        <v>137</v>
      </c>
      <c r="DS379" s="9" t="s">
        <v>426</v>
      </c>
      <c r="DT379" s="9" t="s">
        <v>181</v>
      </c>
      <c r="DU379" s="9" t="s">
        <v>168</v>
      </c>
      <c r="DV379" s="9" t="str">
        <f>VLOOKUP(DU379,Metadata!$B$2:$C$7,2,FALSE)</f>
        <v>0 - 3 years</v>
      </c>
    </row>
    <row r="380" spans="1:126">
      <c r="A380" s="13">
        <v>379</v>
      </c>
      <c r="B380" s="9" t="s">
        <v>135</v>
      </c>
      <c r="C380" s="9" t="str">
        <f>VLOOKUP(B380,Metadata!$M$2:$N$6,2,FALSE)</f>
        <v>Permanent Employee</v>
      </c>
      <c r="D380" s="9" t="s">
        <v>136</v>
      </c>
      <c r="E380" s="9" t="s">
        <v>137</v>
      </c>
      <c r="F380" s="9" t="s">
        <v>138</v>
      </c>
      <c r="G380" s="9" t="s">
        <v>140</v>
      </c>
      <c r="H380" s="9" t="str">
        <f>IF(G380="","",VLOOKUP(G380,Metadata!$J$2:$K$22,2,FALSE))</f>
        <v>Lisbon Metropolitan Area</v>
      </c>
      <c r="I380" s="9" t="s">
        <v>138</v>
      </c>
      <c r="J380" s="9" t="str">
        <f>IF(I380="","",VLOOKUP(I380,Metadata!$P$2:$Q$43,2,FALSE))</f>
        <v>Europe</v>
      </c>
      <c r="K380" s="9" t="str">
        <f t="shared" si="0"/>
        <v>Portugal</v>
      </c>
      <c r="L380" s="9" t="s">
        <v>140</v>
      </c>
      <c r="M380" s="9" t="str">
        <f>IF(L380="","",VLOOKUP(L380,Metadata!$J$2:$K$22,2,FALSE))</f>
        <v>Lisbon Metropolitan Area</v>
      </c>
      <c r="N380" s="9" t="s">
        <v>141</v>
      </c>
      <c r="O380" s="9" t="s">
        <v>137</v>
      </c>
      <c r="P380" s="9" t="s">
        <v>191</v>
      </c>
      <c r="Q380" s="10" t="str">
        <f t="shared" si="1"/>
        <v>Remote Job (full or flexible)</v>
      </c>
      <c r="R380" s="10">
        <v>6</v>
      </c>
      <c r="S380" s="9" t="s">
        <v>143</v>
      </c>
      <c r="T380" s="9" t="s">
        <v>137</v>
      </c>
      <c r="U380" s="9" t="str">
        <f>IF(S380&lt;&gt;"",S380,IF(T380&lt;&gt;"",VLOOKUP(T380,Metadata!$S$2:$T$228,2,FALSE),""))</f>
        <v>Technical Team Leader</v>
      </c>
      <c r="V380" s="9" t="s">
        <v>162</v>
      </c>
      <c r="W380" s="9" t="s">
        <v>137</v>
      </c>
      <c r="X380" s="9" t="s">
        <v>175</v>
      </c>
      <c r="Y380" s="9" t="s">
        <v>137</v>
      </c>
      <c r="Z380" s="9" t="s">
        <v>262</v>
      </c>
      <c r="AA380" s="9" t="s">
        <v>137</v>
      </c>
      <c r="AB380" s="9" t="s">
        <v>137</v>
      </c>
      <c r="AC380" s="9"/>
      <c r="AD380" s="9" t="s">
        <v>148</v>
      </c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 t="s">
        <v>284</v>
      </c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 t="s">
        <v>150</v>
      </c>
      <c r="BZ380" s="9" t="s">
        <v>137</v>
      </c>
      <c r="CA380" s="10"/>
      <c r="CB380" s="10" t="str">
        <f t="shared" si="5"/>
        <v/>
      </c>
      <c r="CC380" s="10"/>
      <c r="CD380" s="9" t="str">
        <f t="shared" si="2"/>
        <v/>
      </c>
      <c r="CE380" s="9" t="s">
        <v>151</v>
      </c>
      <c r="CF380" s="9" t="s">
        <v>236</v>
      </c>
      <c r="CG380" s="9">
        <f>IF(CF380="","",VLOOKUP(CF380,Metadata!$D$2:$H$20,2,FALSE))</f>
        <v>47500</v>
      </c>
      <c r="CH380" s="9">
        <f>IF(CF380="","",VLOOKUP(CF380,Metadata!$D$2:$H$20,4,FALSE))</f>
        <v>45000</v>
      </c>
      <c r="CI380" s="9">
        <f>IF(CF380="","",VLOOKUP(CF380,Metadata!$D$2:$H$20,5,FALSE))</f>
        <v>50000</v>
      </c>
      <c r="CJ380" s="9">
        <f t="shared" si="3"/>
        <v>47500</v>
      </c>
      <c r="CK380" s="9" t="s">
        <v>153</v>
      </c>
      <c r="CL380" s="10">
        <v>5</v>
      </c>
      <c r="CM380" s="10">
        <v>3</v>
      </c>
      <c r="CN380" s="10">
        <v>6</v>
      </c>
      <c r="CO380" s="10">
        <v>5</v>
      </c>
      <c r="CP380" s="10">
        <v>3</v>
      </c>
      <c r="CQ380" s="10">
        <v>5</v>
      </c>
      <c r="CR380" s="10">
        <v>6</v>
      </c>
      <c r="CS380" s="10">
        <v>6</v>
      </c>
      <c r="CT380" s="10">
        <v>6</v>
      </c>
      <c r="CU380" s="10">
        <v>7</v>
      </c>
      <c r="CV380" s="10">
        <v>5</v>
      </c>
      <c r="CW380" s="10">
        <v>5</v>
      </c>
      <c r="CX380" s="10">
        <v>6</v>
      </c>
      <c r="CY380" s="10">
        <v>7</v>
      </c>
      <c r="CZ380" s="10">
        <v>4</v>
      </c>
      <c r="DA380" s="10">
        <v>2</v>
      </c>
      <c r="DB380" s="10">
        <v>1</v>
      </c>
      <c r="DC380" s="10">
        <v>5</v>
      </c>
      <c r="DD380" s="10">
        <v>2</v>
      </c>
      <c r="DE380" s="10">
        <v>6</v>
      </c>
      <c r="DF380" s="10">
        <v>5</v>
      </c>
      <c r="DG380" s="10">
        <v>6</v>
      </c>
      <c r="DH380" s="10">
        <v>5</v>
      </c>
      <c r="DI380" s="10">
        <v>5</v>
      </c>
      <c r="DJ380" s="10">
        <v>4</v>
      </c>
      <c r="DK380" s="10">
        <v>5</v>
      </c>
      <c r="DL380" s="10">
        <v>5</v>
      </c>
      <c r="DM380" s="9" t="s">
        <v>154</v>
      </c>
      <c r="DN380" s="10">
        <v>1988</v>
      </c>
      <c r="DO380" s="9">
        <f t="shared" si="4"/>
        <v>33</v>
      </c>
      <c r="DP380" s="9" t="s">
        <v>155</v>
      </c>
      <c r="DQ380" s="9" t="s">
        <v>156</v>
      </c>
      <c r="DR380" s="9" t="s">
        <v>157</v>
      </c>
      <c r="DS380" s="9" t="s">
        <v>137</v>
      </c>
      <c r="DT380" s="9" t="s">
        <v>181</v>
      </c>
      <c r="DU380" s="9" t="s">
        <v>223</v>
      </c>
      <c r="DV380" s="9" t="str">
        <f>VLOOKUP(DU380,Metadata!$B$2:$C$7,2,FALSE)</f>
        <v>3 - 6 years</v>
      </c>
    </row>
    <row r="381" spans="1:126">
      <c r="A381" s="13">
        <v>380</v>
      </c>
      <c r="B381" s="9" t="s">
        <v>135</v>
      </c>
      <c r="C381" s="9" t="str">
        <f>VLOOKUP(B381,Metadata!$M$2:$N$6,2,FALSE)</f>
        <v>Permanent Employee</v>
      </c>
      <c r="D381" s="9" t="s">
        <v>136</v>
      </c>
      <c r="E381" s="9" t="s">
        <v>137</v>
      </c>
      <c r="F381" s="9" t="s">
        <v>138</v>
      </c>
      <c r="G381" s="9" t="s">
        <v>285</v>
      </c>
      <c r="H381" s="9" t="str">
        <f>IF(G381="","",VLOOKUP(G381,Metadata!$J$2:$K$22,2,FALSE))</f>
        <v>Centre</v>
      </c>
      <c r="I381" s="9" t="s">
        <v>138</v>
      </c>
      <c r="J381" s="9" t="str">
        <f>IF(I381="","",VLOOKUP(I381,Metadata!$P$2:$Q$43,2,FALSE))</f>
        <v>Europe</v>
      </c>
      <c r="K381" s="9" t="str">
        <f t="shared" si="0"/>
        <v>Portugal</v>
      </c>
      <c r="L381" s="9" t="s">
        <v>285</v>
      </c>
      <c r="M381" s="9" t="str">
        <f>IF(L381="","",VLOOKUP(L381,Metadata!$J$2:$K$22,2,FALSE))</f>
        <v>Centre</v>
      </c>
      <c r="N381" s="9" t="s">
        <v>214</v>
      </c>
      <c r="O381" s="9" t="s">
        <v>215</v>
      </c>
      <c r="P381" s="9" t="s">
        <v>142</v>
      </c>
      <c r="Q381" s="10" t="str">
        <f t="shared" si="1"/>
        <v>Full Office Job</v>
      </c>
      <c r="R381" s="10">
        <v>2</v>
      </c>
      <c r="S381" s="9" t="s">
        <v>260</v>
      </c>
      <c r="T381" s="9" t="s">
        <v>137</v>
      </c>
      <c r="U381" s="9" t="str">
        <f>IF(S381&lt;&gt;"",S381,IF(T381&lt;&gt;"",VLOOKUP(T381,Metadata!$S$2:$T$228,2,FALSE),""))</f>
        <v>DevOps Engineer</v>
      </c>
      <c r="V381" s="9" t="s">
        <v>137</v>
      </c>
      <c r="W381" s="9" t="s">
        <v>137</v>
      </c>
      <c r="X381" s="9" t="s">
        <v>145</v>
      </c>
      <c r="Y381" s="9" t="s">
        <v>137</v>
      </c>
      <c r="Z381" s="9" t="s">
        <v>146</v>
      </c>
      <c r="AA381" s="9" t="s">
        <v>165</v>
      </c>
      <c r="AB381" s="9" t="s">
        <v>253</v>
      </c>
      <c r="AC381" s="9" t="s">
        <v>147</v>
      </c>
      <c r="AD381" s="9"/>
      <c r="AE381" s="9" t="s">
        <v>194</v>
      </c>
      <c r="AF381" s="9"/>
      <c r="AG381" s="9"/>
      <c r="AH381" s="9"/>
      <c r="AI381" s="9"/>
      <c r="AJ381" s="9" t="s">
        <v>185</v>
      </c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 t="s">
        <v>167</v>
      </c>
      <c r="BK381" s="9" t="s">
        <v>198</v>
      </c>
      <c r="BL381" s="9"/>
      <c r="BM381" s="9"/>
      <c r="BN381" s="9" t="s">
        <v>186</v>
      </c>
      <c r="BO381" s="9"/>
      <c r="BP381" s="9"/>
      <c r="BQ381" s="9"/>
      <c r="BR381" s="9"/>
      <c r="BS381" s="9" t="s">
        <v>200</v>
      </c>
      <c r="BT381" s="9"/>
      <c r="BU381" s="9"/>
      <c r="BV381" s="9"/>
      <c r="BW381" s="9"/>
      <c r="BX381" s="9"/>
      <c r="BY381" s="9"/>
      <c r="BZ381" s="9"/>
      <c r="CA381" s="10"/>
      <c r="CB381" s="10" t="str">
        <f t="shared" si="5"/>
        <v/>
      </c>
      <c r="CC381" s="10"/>
      <c r="CD381" s="9" t="str">
        <f t="shared" si="2"/>
        <v/>
      </c>
      <c r="CE381" s="9" t="s">
        <v>168</v>
      </c>
      <c r="CF381" s="9" t="s">
        <v>169</v>
      </c>
      <c r="CG381" s="9">
        <f>IF(CF381="","",VLOOKUP(CF381,Metadata!$D$2:$H$20,2,FALSE))</f>
        <v>12500</v>
      </c>
      <c r="CH381" s="9">
        <f>IF(CF381="","",VLOOKUP(CF381,Metadata!$D$2:$H$20,4,FALSE))</f>
        <v>0</v>
      </c>
      <c r="CI381" s="9">
        <f>IF(CF381="","",VLOOKUP(CF381,Metadata!$D$2:$H$20,5,FALSE))</f>
        <v>15000</v>
      </c>
      <c r="CJ381" s="9">
        <f t="shared" si="3"/>
        <v>12500</v>
      </c>
      <c r="CK381" s="9" t="s">
        <v>221</v>
      </c>
      <c r="CL381" s="10">
        <v>2</v>
      </c>
      <c r="CM381" s="10">
        <v>4</v>
      </c>
      <c r="CN381" s="10">
        <v>7</v>
      </c>
      <c r="CO381" s="10">
        <v>7</v>
      </c>
      <c r="CP381" s="10">
        <v>7</v>
      </c>
      <c r="CQ381" s="10">
        <v>7</v>
      </c>
      <c r="CR381" s="10">
        <v>4</v>
      </c>
      <c r="CS381" s="10">
        <v>5</v>
      </c>
      <c r="CT381" s="10">
        <v>5</v>
      </c>
      <c r="CU381" s="10">
        <v>7</v>
      </c>
      <c r="CV381" s="10">
        <v>4</v>
      </c>
      <c r="CW381" s="10">
        <v>4</v>
      </c>
      <c r="CX381" s="10">
        <v>5</v>
      </c>
      <c r="CY381" s="10">
        <v>5</v>
      </c>
      <c r="CZ381" s="10">
        <v>7</v>
      </c>
      <c r="DA381" s="10">
        <v>7</v>
      </c>
      <c r="DB381" s="10">
        <v>7</v>
      </c>
      <c r="DC381" s="10">
        <v>7</v>
      </c>
      <c r="DD381" s="10">
        <v>7</v>
      </c>
      <c r="DE381" s="10">
        <v>7</v>
      </c>
      <c r="DF381" s="10">
        <v>7</v>
      </c>
      <c r="DG381" s="10">
        <v>7</v>
      </c>
      <c r="DH381" s="10">
        <v>7</v>
      </c>
      <c r="DI381" s="10">
        <v>7</v>
      </c>
      <c r="DJ381" s="10">
        <v>5</v>
      </c>
      <c r="DK381" s="10">
        <v>6</v>
      </c>
      <c r="DL381" s="10">
        <v>6</v>
      </c>
      <c r="DM381" s="9" t="s">
        <v>154</v>
      </c>
      <c r="DN381" s="10">
        <v>1988</v>
      </c>
      <c r="DO381" s="9">
        <f t="shared" si="4"/>
        <v>33</v>
      </c>
      <c r="DP381" s="9" t="s">
        <v>155</v>
      </c>
      <c r="DQ381" s="9" t="s">
        <v>202</v>
      </c>
      <c r="DR381" s="9" t="s">
        <v>157</v>
      </c>
      <c r="DS381" s="9" t="s">
        <v>137</v>
      </c>
      <c r="DT381" s="9" t="s">
        <v>181</v>
      </c>
      <c r="DU381" s="9" t="s">
        <v>168</v>
      </c>
      <c r="DV381" s="9" t="str">
        <f>VLOOKUP(DU381,Metadata!$B$2:$C$7,2,FALSE)</f>
        <v>0 - 3 years</v>
      </c>
    </row>
    <row r="382" spans="1:126">
      <c r="A382" s="13">
        <v>381</v>
      </c>
      <c r="B382" s="9" t="s">
        <v>135</v>
      </c>
      <c r="C382" s="9" t="str">
        <f>VLOOKUP(B382,Metadata!$M$2:$N$6,2,FALSE)</f>
        <v>Permanent Employee</v>
      </c>
      <c r="D382" s="9" t="s">
        <v>136</v>
      </c>
      <c r="E382" s="9" t="s">
        <v>137</v>
      </c>
      <c r="F382" s="9" t="s">
        <v>138</v>
      </c>
      <c r="G382" s="9" t="s">
        <v>190</v>
      </c>
      <c r="H382" s="9" t="str">
        <f>IF(G382="","",VLOOKUP(G382,Metadata!$J$2:$K$22,2,FALSE))</f>
        <v>North</v>
      </c>
      <c r="I382" s="9" t="s">
        <v>138</v>
      </c>
      <c r="J382" s="9" t="str">
        <f>IF(I382="","",VLOOKUP(I382,Metadata!$P$2:$Q$43,2,FALSE))</f>
        <v>Europe</v>
      </c>
      <c r="K382" s="9" t="str">
        <f t="shared" si="0"/>
        <v>Portugal</v>
      </c>
      <c r="L382" s="9" t="s">
        <v>140</v>
      </c>
      <c r="M382" s="9" t="str">
        <f>IF(L382="","",VLOOKUP(L382,Metadata!$J$2:$K$22,2,FALSE))</f>
        <v>Lisbon Metropolitan Area</v>
      </c>
      <c r="N382" s="9" t="s">
        <v>141</v>
      </c>
      <c r="O382" s="9" t="s">
        <v>137</v>
      </c>
      <c r="P382" s="9" t="s">
        <v>142</v>
      </c>
      <c r="Q382" s="10" t="str">
        <f t="shared" si="1"/>
        <v>Full Office Job</v>
      </c>
      <c r="R382" s="10">
        <v>5</v>
      </c>
      <c r="S382" s="9" t="s">
        <v>161</v>
      </c>
      <c r="T382" s="9" t="s">
        <v>137</v>
      </c>
      <c r="U382" s="9" t="str">
        <f>IF(S382&lt;&gt;"",S382,IF(T382&lt;&gt;"",VLOOKUP(T382,Metadata!$S$2:$T$228,2,FALSE),""))</f>
        <v>Full-Stack Developer</v>
      </c>
      <c r="V382" s="9" t="s">
        <v>162</v>
      </c>
      <c r="W382" s="9" t="s">
        <v>137</v>
      </c>
      <c r="X382" s="9" t="s">
        <v>145</v>
      </c>
      <c r="Y382" s="9" t="s">
        <v>137</v>
      </c>
      <c r="Z382" s="9" t="s">
        <v>184</v>
      </c>
      <c r="AA382" s="9" t="s">
        <v>165</v>
      </c>
      <c r="AB382" s="9" t="s">
        <v>253</v>
      </c>
      <c r="AC382" s="9"/>
      <c r="AD382" s="9" t="s">
        <v>148</v>
      </c>
      <c r="AE382" s="9" t="s">
        <v>194</v>
      </c>
      <c r="AF382" s="9"/>
      <c r="AG382" s="9" t="s">
        <v>166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 t="s">
        <v>178</v>
      </c>
      <c r="BB382" s="9" t="s">
        <v>284</v>
      </c>
      <c r="BC382" s="9"/>
      <c r="BD382" s="9"/>
      <c r="BE382" s="9"/>
      <c r="BF382" s="9"/>
      <c r="BG382" s="9"/>
      <c r="BH382" s="9"/>
      <c r="BI382" s="9"/>
      <c r="BJ382" s="9" t="s">
        <v>167</v>
      </c>
      <c r="BK382" s="9"/>
      <c r="BL382" s="9"/>
      <c r="BM382" s="9"/>
      <c r="BN382" s="9"/>
      <c r="BO382" s="9"/>
      <c r="BP382" s="9"/>
      <c r="BQ382" s="9"/>
      <c r="BR382" s="9" t="s">
        <v>247</v>
      </c>
      <c r="BS382" s="9"/>
      <c r="BT382" s="9"/>
      <c r="BU382" s="9"/>
      <c r="BV382" s="9"/>
      <c r="BW382" s="9" t="s">
        <v>286</v>
      </c>
      <c r="BX382" s="9"/>
      <c r="BY382" s="9"/>
      <c r="BZ382" s="9"/>
      <c r="CA382" s="10"/>
      <c r="CB382" s="10" t="str">
        <f t="shared" si="5"/>
        <v/>
      </c>
      <c r="CC382" s="10"/>
      <c r="CD382" s="9" t="str">
        <f t="shared" si="2"/>
        <v/>
      </c>
      <c r="CE382" s="9" t="s">
        <v>168</v>
      </c>
      <c r="CF382" s="9" t="s">
        <v>225</v>
      </c>
      <c r="CG382" s="9">
        <f>IF(CF382="","",VLOOKUP(CF382,Metadata!$D$2:$H$20,2,FALSE))</f>
        <v>22500</v>
      </c>
      <c r="CH382" s="9">
        <f>IF(CF382="","",VLOOKUP(CF382,Metadata!$D$2:$H$20,4,FALSE))</f>
        <v>20000</v>
      </c>
      <c r="CI382" s="9">
        <f>IF(CF382="","",VLOOKUP(CF382,Metadata!$D$2:$H$20,5,FALSE))</f>
        <v>25000</v>
      </c>
      <c r="CJ382" s="9">
        <f t="shared" si="3"/>
        <v>22500</v>
      </c>
      <c r="CK382" s="9" t="s">
        <v>153</v>
      </c>
      <c r="CL382" s="10">
        <v>3</v>
      </c>
      <c r="CM382" s="10">
        <v>4</v>
      </c>
      <c r="CN382" s="10">
        <v>6</v>
      </c>
      <c r="CO382" s="10">
        <v>6</v>
      </c>
      <c r="CP382" s="10">
        <v>6</v>
      </c>
      <c r="CQ382" s="10">
        <v>6</v>
      </c>
      <c r="CR382" s="10">
        <v>6</v>
      </c>
      <c r="CS382" s="10">
        <v>5</v>
      </c>
      <c r="CT382" s="10">
        <v>6</v>
      </c>
      <c r="CU382" s="10">
        <v>5</v>
      </c>
      <c r="CV382" s="10">
        <v>6</v>
      </c>
      <c r="CW382" s="10">
        <v>4</v>
      </c>
      <c r="CX382" s="10">
        <v>5</v>
      </c>
      <c r="CY382" s="10">
        <v>5</v>
      </c>
      <c r="CZ382" s="10">
        <v>5</v>
      </c>
      <c r="DA382" s="10">
        <v>5</v>
      </c>
      <c r="DB382" s="10">
        <v>5</v>
      </c>
      <c r="DC382" s="10">
        <v>6</v>
      </c>
      <c r="DD382" s="10">
        <v>6</v>
      </c>
      <c r="DE382" s="10">
        <v>6</v>
      </c>
      <c r="DF382" s="10">
        <v>6</v>
      </c>
      <c r="DG382" s="10">
        <v>5</v>
      </c>
      <c r="DH382" s="10">
        <v>5</v>
      </c>
      <c r="DI382" s="10">
        <v>6</v>
      </c>
      <c r="DJ382" s="10">
        <v>4</v>
      </c>
      <c r="DK382" s="10">
        <v>6</v>
      </c>
      <c r="DL382" s="10">
        <v>5</v>
      </c>
      <c r="DM382" s="9" t="s">
        <v>154</v>
      </c>
      <c r="DN382" s="10">
        <v>1986</v>
      </c>
      <c r="DO382" s="9">
        <f t="shared" si="4"/>
        <v>35</v>
      </c>
      <c r="DP382" s="9" t="s">
        <v>155</v>
      </c>
      <c r="DQ382" s="9" t="s">
        <v>156</v>
      </c>
      <c r="DR382" s="9" t="s">
        <v>157</v>
      </c>
      <c r="DS382" s="9" t="s">
        <v>137</v>
      </c>
      <c r="DT382" s="9" t="s">
        <v>181</v>
      </c>
      <c r="DU382" s="9" t="s">
        <v>158</v>
      </c>
      <c r="DV382" s="9" t="str">
        <f>VLOOKUP(DU382,Metadata!$B$2:$C$7,2,FALSE)</f>
        <v>6+ years</v>
      </c>
    </row>
    <row r="383" spans="1:126">
      <c r="A383" s="13">
        <v>382</v>
      </c>
      <c r="B383" s="9" t="s">
        <v>135</v>
      </c>
      <c r="C383" s="9" t="str">
        <f>VLOOKUP(B383,Metadata!$M$2:$N$6,2,FALSE)</f>
        <v>Permanent Employee</v>
      </c>
      <c r="D383" s="9" t="s">
        <v>136</v>
      </c>
      <c r="E383" s="9" t="s">
        <v>137</v>
      </c>
      <c r="F383" s="9" t="s">
        <v>138</v>
      </c>
      <c r="G383" s="9" t="s">
        <v>291</v>
      </c>
      <c r="H383" s="9" t="str">
        <f>IF(G383="","",VLOOKUP(G383,Metadata!$J$2:$K$22,2,FALSE))</f>
        <v>Centre</v>
      </c>
      <c r="I383" s="9" t="s">
        <v>138</v>
      </c>
      <c r="J383" s="9" t="str">
        <f>IF(I383="","",VLOOKUP(I383,Metadata!$P$2:$Q$43,2,FALSE))</f>
        <v>Europe</v>
      </c>
      <c r="K383" s="9" t="str">
        <f t="shared" si="0"/>
        <v>Portugal</v>
      </c>
      <c r="L383" s="9" t="s">
        <v>291</v>
      </c>
      <c r="M383" s="9" t="str">
        <f>IF(L383="","",VLOOKUP(L383,Metadata!$J$2:$K$22,2,FALSE))</f>
        <v>Centre</v>
      </c>
      <c r="N383" s="9" t="s">
        <v>141</v>
      </c>
      <c r="O383" s="9" t="s">
        <v>137</v>
      </c>
      <c r="P383" s="9" t="s">
        <v>142</v>
      </c>
      <c r="Q383" s="10" t="str">
        <f t="shared" si="1"/>
        <v>Full Office Job</v>
      </c>
      <c r="R383" s="10">
        <v>5</v>
      </c>
      <c r="S383" s="9" t="s">
        <v>161</v>
      </c>
      <c r="T383" s="9" t="s">
        <v>137</v>
      </c>
      <c r="U383" s="9" t="str">
        <f>IF(S383&lt;&gt;"",S383,IF(T383&lt;&gt;"",VLOOKUP(T383,Metadata!$S$2:$T$228,2,FALSE),""))</f>
        <v>Full-Stack Developer</v>
      </c>
      <c r="V383" s="9" t="s">
        <v>162</v>
      </c>
      <c r="W383" s="9" t="s">
        <v>137</v>
      </c>
      <c r="X383" s="9" t="s">
        <v>163</v>
      </c>
      <c r="Y383" s="9" t="s">
        <v>137</v>
      </c>
      <c r="Z383" s="9" t="s">
        <v>164</v>
      </c>
      <c r="AA383" s="9" t="s">
        <v>165</v>
      </c>
      <c r="AB383" s="9" t="s">
        <v>253</v>
      </c>
      <c r="AC383" s="9" t="s">
        <v>147</v>
      </c>
      <c r="AD383" s="9" t="s">
        <v>148</v>
      </c>
      <c r="AE383" s="9"/>
      <c r="AF383" s="9" t="s">
        <v>243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 t="s">
        <v>178</v>
      </c>
      <c r="BB383" s="9"/>
      <c r="BC383" s="9"/>
      <c r="BD383" s="9"/>
      <c r="BE383" s="9"/>
      <c r="BF383" s="9"/>
      <c r="BG383" s="9"/>
      <c r="BH383" s="9"/>
      <c r="BI383" s="9"/>
      <c r="BJ383" s="9" t="s">
        <v>167</v>
      </c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10"/>
      <c r="CB383" s="10" t="str">
        <f t="shared" si="5"/>
        <v/>
      </c>
      <c r="CC383" s="10"/>
      <c r="CD383" s="9" t="str">
        <f t="shared" si="2"/>
        <v/>
      </c>
      <c r="CE383" s="9" t="s">
        <v>168</v>
      </c>
      <c r="CF383" s="9" t="s">
        <v>169</v>
      </c>
      <c r="CG383" s="9">
        <f>IF(CF383="","",VLOOKUP(CF383,Metadata!$D$2:$H$20,2,FALSE))</f>
        <v>12500</v>
      </c>
      <c r="CH383" s="9">
        <f>IF(CF383="","",VLOOKUP(CF383,Metadata!$D$2:$H$20,4,FALSE))</f>
        <v>0</v>
      </c>
      <c r="CI383" s="9">
        <f>IF(CF383="","",VLOOKUP(CF383,Metadata!$D$2:$H$20,5,FALSE))</f>
        <v>15000</v>
      </c>
      <c r="CJ383" s="9">
        <f t="shared" si="3"/>
        <v>12500</v>
      </c>
      <c r="CK383" s="9" t="s">
        <v>189</v>
      </c>
      <c r="CL383" s="10">
        <v>2</v>
      </c>
      <c r="CM383" s="10">
        <v>3</v>
      </c>
      <c r="CN383" s="10">
        <v>3</v>
      </c>
      <c r="CO383" s="10">
        <v>4</v>
      </c>
      <c r="CP383" s="10">
        <v>3</v>
      </c>
      <c r="CQ383" s="10">
        <v>5</v>
      </c>
      <c r="CR383" s="10">
        <v>5</v>
      </c>
      <c r="CS383" s="10">
        <v>5</v>
      </c>
      <c r="CT383" s="10">
        <v>5</v>
      </c>
      <c r="CU383" s="10">
        <v>5</v>
      </c>
      <c r="CV383" s="10">
        <v>5</v>
      </c>
      <c r="CW383" s="10">
        <v>3</v>
      </c>
      <c r="CX383" s="10">
        <v>5</v>
      </c>
      <c r="CY383" s="10">
        <v>6</v>
      </c>
      <c r="CZ383" s="10">
        <v>4</v>
      </c>
      <c r="DA383" s="10">
        <v>2</v>
      </c>
      <c r="DB383" s="10">
        <v>1</v>
      </c>
      <c r="DC383" s="10">
        <v>1</v>
      </c>
      <c r="DD383" s="10">
        <v>1</v>
      </c>
      <c r="DE383" s="10">
        <v>5</v>
      </c>
      <c r="DF383" s="10">
        <v>2</v>
      </c>
      <c r="DG383" s="10">
        <v>2</v>
      </c>
      <c r="DH383" s="10">
        <v>4</v>
      </c>
      <c r="DI383" s="10">
        <v>2</v>
      </c>
      <c r="DJ383" s="10">
        <v>3</v>
      </c>
      <c r="DK383" s="10">
        <v>3</v>
      </c>
      <c r="DL383" s="10">
        <v>3</v>
      </c>
      <c r="DM383" s="9" t="s">
        <v>154</v>
      </c>
      <c r="DN383" s="10">
        <v>1995</v>
      </c>
      <c r="DO383" s="9">
        <f t="shared" si="4"/>
        <v>26</v>
      </c>
      <c r="DP383" s="9" t="s">
        <v>155</v>
      </c>
      <c r="DQ383" s="9" t="s">
        <v>227</v>
      </c>
      <c r="DR383" s="9" t="s">
        <v>157</v>
      </c>
      <c r="DS383" s="9" t="s">
        <v>137</v>
      </c>
      <c r="DT383" s="9" t="s">
        <v>181</v>
      </c>
      <c r="DU383" s="9" t="s">
        <v>168</v>
      </c>
      <c r="DV383" s="9" t="str">
        <f>VLOOKUP(DU383,Metadata!$B$2:$C$7,2,FALSE)</f>
        <v>0 - 3 years</v>
      </c>
    </row>
    <row r="384" spans="1:126">
      <c r="A384" s="13">
        <v>383</v>
      </c>
      <c r="B384" s="9" t="s">
        <v>135</v>
      </c>
      <c r="C384" s="9" t="str">
        <f>VLOOKUP(B384,Metadata!$M$2:$N$6,2,FALSE)</f>
        <v>Permanent Employee</v>
      </c>
      <c r="D384" s="9" t="s">
        <v>159</v>
      </c>
      <c r="E384" s="9" t="s">
        <v>137</v>
      </c>
      <c r="F384" s="9" t="s">
        <v>138</v>
      </c>
      <c r="G384" s="9" t="s">
        <v>172</v>
      </c>
      <c r="H384" s="9" t="str">
        <f>IF(G384="","",VLOOKUP(G384,Metadata!$J$2:$K$22,2,FALSE))</f>
        <v>Porto Metropolitan Area</v>
      </c>
      <c r="I384" s="9" t="s">
        <v>138</v>
      </c>
      <c r="J384" s="9" t="str">
        <f>IF(I384="","",VLOOKUP(I384,Metadata!$P$2:$Q$43,2,FALSE))</f>
        <v>Europe</v>
      </c>
      <c r="K384" s="9" t="str">
        <f t="shared" si="0"/>
        <v>Portugal</v>
      </c>
      <c r="L384" s="9" t="s">
        <v>172</v>
      </c>
      <c r="M384" s="9" t="str">
        <f>IF(L384="","",VLOOKUP(L384,Metadata!$J$2:$K$22,2,FALSE))</f>
        <v>Porto Metropolitan Area</v>
      </c>
      <c r="N384" s="9" t="s">
        <v>141</v>
      </c>
      <c r="O384" s="9" t="s">
        <v>137</v>
      </c>
      <c r="P384" s="9" t="s">
        <v>142</v>
      </c>
      <c r="Q384" s="10" t="str">
        <f t="shared" si="1"/>
        <v>Full Office Job</v>
      </c>
      <c r="R384" s="10">
        <v>5</v>
      </c>
      <c r="S384" s="9" t="s">
        <v>249</v>
      </c>
      <c r="T384" s="9" t="s">
        <v>137</v>
      </c>
      <c r="U384" s="9" t="str">
        <f>IF(S384&lt;&gt;"",S384,IF(T384&lt;&gt;"",VLOOKUP(T384,Metadata!$S$2:$T$228,2,FALSE),""))</f>
        <v>Business Applications (BI/CRM/ERP)</v>
      </c>
      <c r="V384" s="9" t="s">
        <v>162</v>
      </c>
      <c r="W384" s="9" t="s">
        <v>137</v>
      </c>
      <c r="X384" s="9" t="s">
        <v>163</v>
      </c>
      <c r="Y384" s="9" t="s">
        <v>137</v>
      </c>
      <c r="Z384" s="9" t="s">
        <v>262</v>
      </c>
      <c r="AA384" s="9" t="s">
        <v>137</v>
      </c>
      <c r="AB384" s="9" t="s">
        <v>137</v>
      </c>
      <c r="AC384" s="9" t="s">
        <v>147</v>
      </c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 t="s">
        <v>427</v>
      </c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 t="s">
        <v>150</v>
      </c>
      <c r="BZ384" s="9" t="s">
        <v>137</v>
      </c>
      <c r="CA384" s="10"/>
      <c r="CB384" s="10" t="str">
        <f t="shared" si="5"/>
        <v/>
      </c>
      <c r="CC384" s="10"/>
      <c r="CD384" s="9" t="str">
        <f t="shared" si="2"/>
        <v/>
      </c>
      <c r="CE384" s="9" t="s">
        <v>151</v>
      </c>
      <c r="CF384" s="9" t="s">
        <v>225</v>
      </c>
      <c r="CG384" s="9">
        <f>IF(CF384="","",VLOOKUP(CF384,Metadata!$D$2:$H$20,2,FALSE))</f>
        <v>22500</v>
      </c>
      <c r="CH384" s="9">
        <f>IF(CF384="","",VLOOKUP(CF384,Metadata!$D$2:$H$20,4,FALSE))</f>
        <v>20000</v>
      </c>
      <c r="CI384" s="9">
        <f>IF(CF384="","",VLOOKUP(CF384,Metadata!$D$2:$H$20,5,FALSE))</f>
        <v>25000</v>
      </c>
      <c r="CJ384" s="9">
        <f t="shared" si="3"/>
        <v>22500</v>
      </c>
      <c r="CK384" s="9" t="s">
        <v>153</v>
      </c>
      <c r="CL384" s="10">
        <v>1</v>
      </c>
      <c r="CM384" s="10">
        <v>3</v>
      </c>
      <c r="CN384" s="10">
        <v>6</v>
      </c>
      <c r="CO384" s="10">
        <v>5</v>
      </c>
      <c r="CP384" s="10">
        <v>6</v>
      </c>
      <c r="CQ384" s="10">
        <v>6</v>
      </c>
      <c r="CR384" s="10">
        <v>5</v>
      </c>
      <c r="CS384" s="10">
        <v>6</v>
      </c>
      <c r="CT384" s="10">
        <v>6</v>
      </c>
      <c r="CU384" s="10">
        <v>3</v>
      </c>
      <c r="CV384" s="10">
        <v>5</v>
      </c>
      <c r="CW384" s="10">
        <v>4</v>
      </c>
      <c r="CX384" s="10">
        <v>6</v>
      </c>
      <c r="CY384" s="10">
        <v>6</v>
      </c>
      <c r="CZ384" s="10">
        <v>6</v>
      </c>
      <c r="DA384" s="10">
        <v>5</v>
      </c>
      <c r="DB384" s="10">
        <v>5</v>
      </c>
      <c r="DC384" s="10">
        <v>6</v>
      </c>
      <c r="DD384" s="10">
        <v>5</v>
      </c>
      <c r="DE384" s="10">
        <v>6</v>
      </c>
      <c r="DF384" s="10">
        <v>5</v>
      </c>
      <c r="DG384" s="10">
        <v>5</v>
      </c>
      <c r="DH384" s="10">
        <v>4</v>
      </c>
      <c r="DI384" s="10">
        <v>6</v>
      </c>
      <c r="DJ384" s="10">
        <v>4</v>
      </c>
      <c r="DK384" s="10">
        <v>5</v>
      </c>
      <c r="DL384" s="10">
        <v>4</v>
      </c>
      <c r="DM384" s="9" t="s">
        <v>154</v>
      </c>
      <c r="DN384" s="10">
        <v>1970</v>
      </c>
      <c r="DO384" s="9">
        <f t="shared" si="4"/>
        <v>51</v>
      </c>
      <c r="DP384" s="9" t="s">
        <v>222</v>
      </c>
      <c r="DQ384" s="9" t="s">
        <v>156</v>
      </c>
      <c r="DR384" s="9" t="s">
        <v>157</v>
      </c>
      <c r="DS384" s="9" t="s">
        <v>137</v>
      </c>
      <c r="DT384" s="9" t="s">
        <v>181</v>
      </c>
      <c r="DU384" s="9" t="s">
        <v>158</v>
      </c>
      <c r="DV384" s="9" t="str">
        <f>VLOOKUP(DU384,Metadata!$B$2:$C$7,2,FALSE)</f>
        <v>6+ years</v>
      </c>
    </row>
    <row r="385" spans="1:126">
      <c r="A385" s="13">
        <v>384</v>
      </c>
      <c r="B385" s="9" t="s">
        <v>135</v>
      </c>
      <c r="C385" s="9" t="str">
        <f>VLOOKUP(B385,Metadata!$M$2:$N$6,2,FALSE)</f>
        <v>Permanent Employee</v>
      </c>
      <c r="D385" s="9" t="s">
        <v>159</v>
      </c>
      <c r="E385" s="9" t="s">
        <v>137</v>
      </c>
      <c r="F385" s="9" t="s">
        <v>138</v>
      </c>
      <c r="G385" s="9" t="s">
        <v>140</v>
      </c>
      <c r="H385" s="9" t="str">
        <f>IF(G385="","",VLOOKUP(G385,Metadata!$J$2:$K$22,2,FALSE))</f>
        <v>Lisbon Metropolitan Area</v>
      </c>
      <c r="I385" s="9" t="s">
        <v>138</v>
      </c>
      <c r="J385" s="9" t="str">
        <f>IF(I385="","",VLOOKUP(I385,Metadata!$P$2:$Q$43,2,FALSE))</f>
        <v>Europe</v>
      </c>
      <c r="K385" s="9" t="str">
        <f t="shared" si="0"/>
        <v>Portugal</v>
      </c>
      <c r="L385" s="9" t="s">
        <v>140</v>
      </c>
      <c r="M385" s="9" t="str">
        <f>IF(L385="","",VLOOKUP(L385,Metadata!$J$2:$K$22,2,FALSE))</f>
        <v>Lisbon Metropolitan Area</v>
      </c>
      <c r="N385" s="9" t="s">
        <v>141</v>
      </c>
      <c r="O385" s="9" t="s">
        <v>137</v>
      </c>
      <c r="P385" s="9" t="s">
        <v>142</v>
      </c>
      <c r="Q385" s="10" t="str">
        <f t="shared" si="1"/>
        <v>Full Office Job</v>
      </c>
      <c r="R385" s="10">
        <v>7</v>
      </c>
      <c r="S385" s="9" t="s">
        <v>161</v>
      </c>
      <c r="T385" s="9" t="s">
        <v>137</v>
      </c>
      <c r="U385" s="9" t="str">
        <f>IF(S385&lt;&gt;"",S385,IF(T385&lt;&gt;"",VLOOKUP(T385,Metadata!$S$2:$T$228,2,FALSE),""))</f>
        <v>Full-Stack Developer</v>
      </c>
      <c r="V385" s="9" t="s">
        <v>276</v>
      </c>
      <c r="W385" s="9" t="s">
        <v>137</v>
      </c>
      <c r="X385" s="9" t="s">
        <v>145</v>
      </c>
      <c r="Y385" s="9" t="s">
        <v>137</v>
      </c>
      <c r="Z385" s="9" t="s">
        <v>184</v>
      </c>
      <c r="AA385" s="9" t="s">
        <v>165</v>
      </c>
      <c r="AB385" s="9" t="s">
        <v>137</v>
      </c>
      <c r="AC385" s="9" t="s">
        <v>147</v>
      </c>
      <c r="AD385" s="9" t="s">
        <v>148</v>
      </c>
      <c r="AE385" s="9" t="s">
        <v>194</v>
      </c>
      <c r="AF385" s="9"/>
      <c r="AG385" s="9"/>
      <c r="AH385" s="9"/>
      <c r="AI385" s="9"/>
      <c r="AJ385" s="9" t="s">
        <v>185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 t="s">
        <v>178</v>
      </c>
      <c r="BB385" s="9"/>
      <c r="BC385" s="9"/>
      <c r="BD385" s="9"/>
      <c r="BE385" s="9"/>
      <c r="BF385" s="9"/>
      <c r="BG385" s="9"/>
      <c r="BH385" s="9"/>
      <c r="BI385" s="9"/>
      <c r="BJ385" s="9" t="s">
        <v>167</v>
      </c>
      <c r="BK385" s="9" t="s">
        <v>198</v>
      </c>
      <c r="BL385" s="9" t="s">
        <v>199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10"/>
      <c r="CB385" s="10" t="str">
        <f t="shared" si="5"/>
        <v/>
      </c>
      <c r="CC385" s="10"/>
      <c r="CD385" s="9" t="str">
        <f t="shared" si="2"/>
        <v/>
      </c>
      <c r="CE385" s="9" t="s">
        <v>151</v>
      </c>
      <c r="CF385" s="9" t="s">
        <v>225</v>
      </c>
      <c r="CG385" s="9">
        <f>IF(CF385="","",VLOOKUP(CF385,Metadata!$D$2:$H$20,2,FALSE))</f>
        <v>22500</v>
      </c>
      <c r="CH385" s="9">
        <f>IF(CF385="","",VLOOKUP(CF385,Metadata!$D$2:$H$20,4,FALSE))</f>
        <v>20000</v>
      </c>
      <c r="CI385" s="9">
        <f>IF(CF385="","",VLOOKUP(CF385,Metadata!$D$2:$H$20,5,FALSE))</f>
        <v>25000</v>
      </c>
      <c r="CJ385" s="9">
        <f t="shared" si="3"/>
        <v>22500</v>
      </c>
      <c r="CK385" s="9" t="s">
        <v>189</v>
      </c>
      <c r="CL385" s="10">
        <v>5</v>
      </c>
      <c r="CM385" s="10">
        <v>1</v>
      </c>
      <c r="CN385" s="10">
        <v>7</v>
      </c>
      <c r="CO385" s="10">
        <v>5</v>
      </c>
      <c r="CP385" s="10">
        <v>6</v>
      </c>
      <c r="CQ385" s="10">
        <v>6</v>
      </c>
      <c r="CR385" s="10">
        <v>6</v>
      </c>
      <c r="CS385" s="10">
        <v>5</v>
      </c>
      <c r="CT385" s="10">
        <v>6</v>
      </c>
      <c r="CU385" s="10">
        <v>6</v>
      </c>
      <c r="CV385" s="10">
        <v>6</v>
      </c>
      <c r="CW385" s="10">
        <v>2</v>
      </c>
      <c r="CX385" s="10">
        <v>4</v>
      </c>
      <c r="CY385" s="10">
        <v>4</v>
      </c>
      <c r="CZ385" s="10">
        <v>6</v>
      </c>
      <c r="DA385" s="10">
        <v>4</v>
      </c>
      <c r="DB385" s="10">
        <v>3</v>
      </c>
      <c r="DC385" s="10">
        <v>5</v>
      </c>
      <c r="DD385" s="10">
        <v>1</v>
      </c>
      <c r="DE385" s="10">
        <v>6</v>
      </c>
      <c r="DF385" s="10">
        <v>6</v>
      </c>
      <c r="DG385" s="10">
        <v>4</v>
      </c>
      <c r="DH385" s="10">
        <v>3</v>
      </c>
      <c r="DI385" s="10">
        <v>6</v>
      </c>
      <c r="DJ385" s="10">
        <v>2</v>
      </c>
      <c r="DK385" s="10">
        <v>5</v>
      </c>
      <c r="DL385" s="10">
        <v>5</v>
      </c>
      <c r="DM385" s="9" t="s">
        <v>154</v>
      </c>
      <c r="DN385" s="10">
        <v>1981</v>
      </c>
      <c r="DO385" s="9">
        <f t="shared" si="4"/>
        <v>40</v>
      </c>
      <c r="DP385" s="9" t="s">
        <v>155</v>
      </c>
      <c r="DQ385" s="9" t="s">
        <v>156</v>
      </c>
      <c r="DR385" s="9" t="s">
        <v>157</v>
      </c>
      <c r="DS385" s="9" t="s">
        <v>137</v>
      </c>
      <c r="DT385" s="9" t="s">
        <v>181</v>
      </c>
      <c r="DU385" s="9" t="s">
        <v>158</v>
      </c>
      <c r="DV385" s="9" t="str">
        <f>VLOOKUP(DU385,Metadata!$B$2:$C$7,2,FALSE)</f>
        <v>6+ years</v>
      </c>
    </row>
    <row r="386" spans="1:126">
      <c r="A386" s="13">
        <v>385</v>
      </c>
      <c r="B386" s="9" t="s">
        <v>135</v>
      </c>
      <c r="C386" s="9" t="str">
        <f>VLOOKUP(B386,Metadata!$M$2:$N$6,2,FALSE)</f>
        <v>Permanent Employee</v>
      </c>
      <c r="D386" s="9" t="s">
        <v>159</v>
      </c>
      <c r="E386" s="9" t="s">
        <v>137</v>
      </c>
      <c r="F386" s="9" t="s">
        <v>138</v>
      </c>
      <c r="G386" s="9" t="s">
        <v>263</v>
      </c>
      <c r="H386" s="9" t="str">
        <f>IF(G386="","",VLOOKUP(G386,Metadata!$J$2:$K$22,2,FALSE))</f>
        <v>North</v>
      </c>
      <c r="I386" s="9" t="s">
        <v>138</v>
      </c>
      <c r="J386" s="9" t="str">
        <f>IF(I386="","",VLOOKUP(I386,Metadata!$P$2:$Q$43,2,FALSE))</f>
        <v>Europe</v>
      </c>
      <c r="K386" s="9" t="str">
        <f t="shared" si="0"/>
        <v>Portugal</v>
      </c>
      <c r="L386" s="9" t="s">
        <v>172</v>
      </c>
      <c r="M386" s="9" t="str">
        <f>IF(L386="","",VLOOKUP(L386,Metadata!$J$2:$K$22,2,FALSE))</f>
        <v>Porto Metropolitan Area</v>
      </c>
      <c r="N386" s="9" t="s">
        <v>141</v>
      </c>
      <c r="O386" s="9" t="s">
        <v>137</v>
      </c>
      <c r="P386" s="9" t="s">
        <v>142</v>
      </c>
      <c r="Q386" s="10" t="str">
        <f t="shared" si="1"/>
        <v>Full Office Job</v>
      </c>
      <c r="R386" s="10">
        <v>7</v>
      </c>
      <c r="S386" s="9" t="s">
        <v>192</v>
      </c>
      <c r="T386" s="9" t="s">
        <v>137</v>
      </c>
      <c r="U386" s="9" t="str">
        <f>IF(S386&lt;&gt;"",S386,IF(T386&lt;&gt;"",VLOOKUP(T386,Metadata!$S$2:$T$228,2,FALSE),""))</f>
        <v>Back-End Developer</v>
      </c>
      <c r="V386" s="9" t="s">
        <v>162</v>
      </c>
      <c r="W386" s="9" t="s">
        <v>137</v>
      </c>
      <c r="X386" s="9" t="s">
        <v>242</v>
      </c>
      <c r="Y386" s="9" t="s">
        <v>137</v>
      </c>
      <c r="Z386" s="9" t="s">
        <v>146</v>
      </c>
      <c r="AA386" s="9" t="s">
        <v>165</v>
      </c>
      <c r="AB386" s="9" t="s">
        <v>137</v>
      </c>
      <c r="AC386" s="9" t="s">
        <v>147</v>
      </c>
      <c r="AD386" s="9" t="s">
        <v>148</v>
      </c>
      <c r="AE386" s="9" t="s">
        <v>194</v>
      </c>
      <c r="AF386" s="9"/>
      <c r="AG386" s="9"/>
      <c r="AH386" s="9" t="s">
        <v>176</v>
      </c>
      <c r="AI386" s="9" t="s">
        <v>230</v>
      </c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 t="s">
        <v>167</v>
      </c>
      <c r="BK386" s="9"/>
      <c r="BL386" s="9"/>
      <c r="BM386" s="9"/>
      <c r="BN386" s="9"/>
      <c r="BO386" s="9"/>
      <c r="BP386" s="9"/>
      <c r="BQ386" s="9" t="s">
        <v>219</v>
      </c>
      <c r="BR386" s="9"/>
      <c r="BS386" s="9"/>
      <c r="BT386" s="9"/>
      <c r="BU386" s="9"/>
      <c r="BV386" s="9"/>
      <c r="BW386" s="9"/>
      <c r="BX386" s="9"/>
      <c r="BY386" s="9"/>
      <c r="BZ386" s="9"/>
      <c r="CA386" s="10"/>
      <c r="CB386" s="10" t="str">
        <f t="shared" si="5"/>
        <v/>
      </c>
      <c r="CC386" s="10"/>
      <c r="CD386" s="9" t="str">
        <f t="shared" si="2"/>
        <v/>
      </c>
      <c r="CE386" s="9" t="s">
        <v>168</v>
      </c>
      <c r="CF386" s="9" t="s">
        <v>220</v>
      </c>
      <c r="CG386" s="9">
        <f>IF(CF386="","",VLOOKUP(CF386,Metadata!$D$2:$H$20,2,FALSE))</f>
        <v>27500</v>
      </c>
      <c r="CH386" s="9">
        <f>IF(CF386="","",VLOOKUP(CF386,Metadata!$D$2:$H$20,4,FALSE))</f>
        <v>25000</v>
      </c>
      <c r="CI386" s="9">
        <f>IF(CF386="","",VLOOKUP(CF386,Metadata!$D$2:$H$20,5,FALSE))</f>
        <v>30000</v>
      </c>
      <c r="CJ386" s="9">
        <f t="shared" si="3"/>
        <v>27500</v>
      </c>
      <c r="CK386" s="9" t="s">
        <v>189</v>
      </c>
      <c r="CL386" s="10">
        <v>1</v>
      </c>
      <c r="CM386" s="10">
        <v>3</v>
      </c>
      <c r="CN386" s="10">
        <v>7</v>
      </c>
      <c r="CO386" s="10">
        <v>7</v>
      </c>
      <c r="CP386" s="10">
        <v>4</v>
      </c>
      <c r="CQ386" s="10">
        <v>4</v>
      </c>
      <c r="CR386" s="10">
        <v>7</v>
      </c>
      <c r="CS386" s="10">
        <v>7</v>
      </c>
      <c r="CT386" s="10">
        <v>4</v>
      </c>
      <c r="CU386" s="10">
        <v>4</v>
      </c>
      <c r="CV386" s="10">
        <v>1</v>
      </c>
      <c r="CW386" s="10">
        <v>1</v>
      </c>
      <c r="CX386" s="10">
        <v>6</v>
      </c>
      <c r="CY386" s="10">
        <v>1</v>
      </c>
      <c r="CZ386" s="10">
        <v>1</v>
      </c>
      <c r="DA386" s="10">
        <v>5</v>
      </c>
      <c r="DB386" s="10">
        <v>7</v>
      </c>
      <c r="DC386" s="10">
        <v>1</v>
      </c>
      <c r="DD386" s="10">
        <v>1</v>
      </c>
      <c r="DE386" s="10">
        <v>5</v>
      </c>
      <c r="DF386" s="10">
        <v>4</v>
      </c>
      <c r="DG386" s="10">
        <v>1</v>
      </c>
      <c r="DH386" s="10">
        <v>4</v>
      </c>
      <c r="DI386" s="10">
        <v>7</v>
      </c>
      <c r="DJ386" s="10">
        <v>4</v>
      </c>
      <c r="DK386" s="10">
        <v>4</v>
      </c>
      <c r="DL386" s="10">
        <v>7</v>
      </c>
      <c r="DM386" s="9" t="s">
        <v>154</v>
      </c>
      <c r="DN386" s="10">
        <v>1984</v>
      </c>
      <c r="DO386" s="9">
        <f t="shared" si="4"/>
        <v>37</v>
      </c>
      <c r="DP386" s="9" t="s">
        <v>155</v>
      </c>
      <c r="DQ386" s="9" t="s">
        <v>156</v>
      </c>
      <c r="DR386" s="9" t="s">
        <v>157</v>
      </c>
      <c r="DS386" s="9" t="s">
        <v>137</v>
      </c>
      <c r="DT386" s="9" t="s">
        <v>181</v>
      </c>
      <c r="DU386" s="9" t="s">
        <v>158</v>
      </c>
      <c r="DV386" s="9" t="str">
        <f>VLOOKUP(DU386,Metadata!$B$2:$C$7,2,FALSE)</f>
        <v>6+ years</v>
      </c>
    </row>
    <row r="387" spans="1:126">
      <c r="A387" s="13">
        <v>386</v>
      </c>
      <c r="B387" s="9" t="s">
        <v>135</v>
      </c>
      <c r="C387" s="9" t="str">
        <f>VLOOKUP(B387,Metadata!$M$2:$N$6,2,FALSE)</f>
        <v>Permanent Employee</v>
      </c>
      <c r="D387" s="9" t="s">
        <v>159</v>
      </c>
      <c r="E387" s="9" t="s">
        <v>137</v>
      </c>
      <c r="F387" s="9" t="s">
        <v>138</v>
      </c>
      <c r="G387" s="9" t="s">
        <v>361</v>
      </c>
      <c r="H387" s="9" t="str">
        <f>IF(G387="","",VLOOKUP(G387,Metadata!$J$2:$K$22,2,FALSE))</f>
        <v>South</v>
      </c>
      <c r="I387" s="9" t="s">
        <v>138</v>
      </c>
      <c r="J387" s="9" t="str">
        <f>IF(I387="","",VLOOKUP(I387,Metadata!$P$2:$Q$43,2,FALSE))</f>
        <v>Europe</v>
      </c>
      <c r="K387" s="9" t="str">
        <f t="shared" si="0"/>
        <v>Portugal</v>
      </c>
      <c r="L387" s="9" t="s">
        <v>140</v>
      </c>
      <c r="M387" s="9" t="str">
        <f>IF(L387="","",VLOOKUP(L387,Metadata!$J$2:$K$22,2,FALSE))</f>
        <v>Lisbon Metropolitan Area</v>
      </c>
      <c r="N387" s="9" t="s">
        <v>141</v>
      </c>
      <c r="O387" s="9" t="s">
        <v>137</v>
      </c>
      <c r="P387" s="9" t="s">
        <v>142</v>
      </c>
      <c r="Q387" s="10" t="str">
        <f t="shared" si="1"/>
        <v>Full Office Job</v>
      </c>
      <c r="R387" s="10">
        <v>7</v>
      </c>
      <c r="S387" s="9" t="s">
        <v>161</v>
      </c>
      <c r="T387" s="9" t="s">
        <v>137</v>
      </c>
      <c r="U387" s="9" t="str">
        <f>IF(S387&lt;&gt;"",S387,IF(T387&lt;&gt;"",VLOOKUP(T387,Metadata!$S$2:$T$228,2,FALSE),""))</f>
        <v>Full-Stack Developer</v>
      </c>
      <c r="V387" s="9" t="s">
        <v>341</v>
      </c>
      <c r="W387" s="9" t="s">
        <v>137</v>
      </c>
      <c r="X387" s="9" t="s">
        <v>175</v>
      </c>
      <c r="Y387" s="9" t="s">
        <v>137</v>
      </c>
      <c r="Z387" s="9" t="s">
        <v>184</v>
      </c>
      <c r="AA387" s="9" t="s">
        <v>165</v>
      </c>
      <c r="AB387" s="9" t="s">
        <v>137</v>
      </c>
      <c r="AC387" s="9"/>
      <c r="AD387" s="9" t="s">
        <v>148</v>
      </c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 t="s">
        <v>270</v>
      </c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 t="s">
        <v>247</v>
      </c>
      <c r="BS387" s="9"/>
      <c r="BT387" s="9"/>
      <c r="BU387" s="9"/>
      <c r="BV387" s="9"/>
      <c r="BW387" s="9"/>
      <c r="BX387" s="9"/>
      <c r="BY387" s="9"/>
      <c r="BZ387" s="9"/>
      <c r="CA387" s="10"/>
      <c r="CB387" s="10" t="str">
        <f t="shared" si="5"/>
        <v/>
      </c>
      <c r="CC387" s="10"/>
      <c r="CD387" s="9" t="str">
        <f t="shared" si="2"/>
        <v/>
      </c>
      <c r="CE387" s="9" t="s">
        <v>232</v>
      </c>
      <c r="CF387" s="9" t="s">
        <v>188</v>
      </c>
      <c r="CG387" s="9">
        <f>IF(CF387="","",VLOOKUP(CF387,Metadata!$D$2:$H$20,2,FALSE))</f>
        <v>17500</v>
      </c>
      <c r="CH387" s="9">
        <f>IF(CF387="","",VLOOKUP(CF387,Metadata!$D$2:$H$20,4,FALSE))</f>
        <v>15000</v>
      </c>
      <c r="CI387" s="9">
        <f>IF(CF387="","",VLOOKUP(CF387,Metadata!$D$2:$H$20,5,FALSE))</f>
        <v>20000</v>
      </c>
      <c r="CJ387" s="9">
        <f t="shared" si="3"/>
        <v>17500</v>
      </c>
      <c r="CK387" s="9" t="s">
        <v>153</v>
      </c>
      <c r="CL387" s="10">
        <v>7</v>
      </c>
      <c r="CM387" s="10">
        <v>2</v>
      </c>
      <c r="CN387" s="10">
        <v>7</v>
      </c>
      <c r="CO387" s="10">
        <v>6</v>
      </c>
      <c r="CP387" s="10">
        <v>7</v>
      </c>
      <c r="CQ387" s="10">
        <v>7</v>
      </c>
      <c r="CR387" s="10">
        <v>7</v>
      </c>
      <c r="CS387" s="10">
        <v>5</v>
      </c>
      <c r="CT387" s="10">
        <v>6</v>
      </c>
      <c r="CU387" s="10">
        <v>7</v>
      </c>
      <c r="CV387" s="10">
        <v>7</v>
      </c>
      <c r="CW387" s="10">
        <v>4</v>
      </c>
      <c r="CX387" s="10">
        <v>6</v>
      </c>
      <c r="CY387" s="10">
        <v>6</v>
      </c>
      <c r="CZ387" s="10">
        <v>5</v>
      </c>
      <c r="DA387" s="10">
        <v>5</v>
      </c>
      <c r="DB387" s="10">
        <v>5</v>
      </c>
      <c r="DC387" s="10">
        <v>5</v>
      </c>
      <c r="DD387" s="10">
        <v>4</v>
      </c>
      <c r="DE387" s="10">
        <v>6</v>
      </c>
      <c r="DF387" s="10">
        <v>5</v>
      </c>
      <c r="DG387" s="10">
        <v>6</v>
      </c>
      <c r="DH387" s="10">
        <v>5</v>
      </c>
      <c r="DI387" s="10">
        <v>5</v>
      </c>
      <c r="DJ387" s="10">
        <v>4</v>
      </c>
      <c r="DK387" s="10">
        <v>6</v>
      </c>
      <c r="DL387" s="10">
        <v>4</v>
      </c>
      <c r="DM387" s="9" t="s">
        <v>154</v>
      </c>
      <c r="DN387" s="10">
        <v>1996</v>
      </c>
      <c r="DO387" s="9">
        <f t="shared" si="4"/>
        <v>25</v>
      </c>
      <c r="DP387" s="9" t="s">
        <v>155</v>
      </c>
      <c r="DQ387" s="9" t="s">
        <v>202</v>
      </c>
      <c r="DR387" s="9" t="s">
        <v>157</v>
      </c>
      <c r="DS387" s="9" t="s">
        <v>137</v>
      </c>
      <c r="DT387" s="9" t="s">
        <v>181</v>
      </c>
      <c r="DU387" s="9" t="s">
        <v>233</v>
      </c>
      <c r="DV387" s="9" t="str">
        <f>VLOOKUP(DU387,Metadata!$B$2:$C$7,2,FALSE)</f>
        <v>0 - 3 years</v>
      </c>
    </row>
    <row r="388" spans="1:126">
      <c r="A388" s="13">
        <v>387</v>
      </c>
      <c r="B388" s="9" t="s">
        <v>135</v>
      </c>
      <c r="C388" s="9" t="str">
        <f>VLOOKUP(B388,Metadata!$M$2:$N$6,2,FALSE)</f>
        <v>Permanent Employee</v>
      </c>
      <c r="D388" s="9" t="s">
        <v>159</v>
      </c>
      <c r="E388" s="9" t="s">
        <v>137</v>
      </c>
      <c r="F388" s="9" t="s">
        <v>138</v>
      </c>
      <c r="G388" s="9" t="s">
        <v>182</v>
      </c>
      <c r="H388" s="9" t="str">
        <f>IF(G388="","",VLOOKUP(G388,Metadata!$J$2:$K$22,2,FALSE))</f>
        <v>Azores and Madeira</v>
      </c>
      <c r="I388" s="9" t="s">
        <v>138</v>
      </c>
      <c r="J388" s="9" t="str">
        <f>IF(I388="","",VLOOKUP(I388,Metadata!$P$2:$Q$43,2,FALSE))</f>
        <v>Europe</v>
      </c>
      <c r="K388" s="9" t="str">
        <f t="shared" si="0"/>
        <v>Portugal</v>
      </c>
      <c r="L388" s="9" t="s">
        <v>140</v>
      </c>
      <c r="M388" s="9" t="str">
        <f>IF(L388="","",VLOOKUP(L388,Metadata!$J$2:$K$22,2,FALSE))</f>
        <v>Lisbon Metropolitan Area</v>
      </c>
      <c r="N388" s="9" t="s">
        <v>214</v>
      </c>
      <c r="O388" s="9" t="s">
        <v>136</v>
      </c>
      <c r="P388" s="9" t="s">
        <v>191</v>
      </c>
      <c r="Q388" s="10" t="str">
        <f t="shared" si="1"/>
        <v>Remote Job (full or flexible)</v>
      </c>
      <c r="R388" s="10">
        <v>7</v>
      </c>
      <c r="S388" s="9" t="s">
        <v>398</v>
      </c>
      <c r="T388" s="9" t="s">
        <v>137</v>
      </c>
      <c r="U388" s="9" t="str">
        <f>IF(S388&lt;&gt;"",S388,IF(T388&lt;&gt;"",VLOOKUP(T388,Metadata!$S$2:$T$228,2,FALSE),""))</f>
        <v>SysAdmin Engineer</v>
      </c>
      <c r="V388" s="9" t="s">
        <v>400</v>
      </c>
      <c r="W388" s="9" t="s">
        <v>137</v>
      </c>
      <c r="X388" s="9" t="s">
        <v>145</v>
      </c>
      <c r="Y388" s="9" t="s">
        <v>137</v>
      </c>
      <c r="Z388" s="9" t="s">
        <v>146</v>
      </c>
      <c r="AA388" s="9" t="s">
        <v>137</v>
      </c>
      <c r="AB388" s="9" t="s">
        <v>253</v>
      </c>
      <c r="AC388" s="9" t="s">
        <v>147</v>
      </c>
      <c r="AD388" s="9" t="s">
        <v>148</v>
      </c>
      <c r="AE388" s="9" t="s">
        <v>194</v>
      </c>
      <c r="AF388" s="9" t="s">
        <v>243</v>
      </c>
      <c r="AG388" s="9" t="s">
        <v>166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 t="s">
        <v>198</v>
      </c>
      <c r="BL388" s="9"/>
      <c r="BM388" s="9"/>
      <c r="BN388" s="9"/>
      <c r="BO388" s="9"/>
      <c r="BP388" s="9"/>
      <c r="BQ388" s="9"/>
      <c r="BR388" s="9"/>
      <c r="BS388" s="9"/>
      <c r="BT388" s="9"/>
      <c r="BU388" s="9" t="s">
        <v>258</v>
      </c>
      <c r="BV388" s="9"/>
      <c r="BW388" s="9"/>
      <c r="BX388" s="9"/>
      <c r="BY388" s="9"/>
      <c r="BZ388" s="9"/>
      <c r="CA388" s="10"/>
      <c r="CB388" s="10" t="str">
        <f t="shared" si="5"/>
        <v/>
      </c>
      <c r="CC388" s="10"/>
      <c r="CD388" s="9" t="str">
        <f t="shared" si="2"/>
        <v/>
      </c>
      <c r="CE388" s="9" t="s">
        <v>151</v>
      </c>
      <c r="CF388" s="9" t="s">
        <v>254</v>
      </c>
      <c r="CG388" s="9">
        <f>IF(CF388="","",VLOOKUP(CF388,Metadata!$D$2:$H$20,2,FALSE))</f>
        <v>37500</v>
      </c>
      <c r="CH388" s="9">
        <f>IF(CF388="","",VLOOKUP(CF388,Metadata!$D$2:$H$20,4,FALSE))</f>
        <v>35000</v>
      </c>
      <c r="CI388" s="9">
        <f>IF(CF388="","",VLOOKUP(CF388,Metadata!$D$2:$H$20,5,FALSE))</f>
        <v>40000</v>
      </c>
      <c r="CJ388" s="9">
        <f t="shared" si="3"/>
        <v>37500</v>
      </c>
      <c r="CK388" s="9" t="s">
        <v>277</v>
      </c>
      <c r="CL388" s="10">
        <v>7</v>
      </c>
      <c r="CM388" s="10">
        <v>5</v>
      </c>
      <c r="CN388" s="10">
        <v>7</v>
      </c>
      <c r="CO388" s="10">
        <v>4</v>
      </c>
      <c r="CP388" s="10">
        <v>7</v>
      </c>
      <c r="CQ388" s="10">
        <v>7</v>
      </c>
      <c r="CR388" s="10">
        <v>7</v>
      </c>
      <c r="CS388" s="10">
        <v>7</v>
      </c>
      <c r="CT388" s="10">
        <v>6</v>
      </c>
      <c r="CU388" s="10">
        <v>5</v>
      </c>
      <c r="CV388" s="10">
        <v>6</v>
      </c>
      <c r="CW388" s="10">
        <v>5</v>
      </c>
      <c r="CX388" s="10">
        <v>7</v>
      </c>
      <c r="CY388" s="10">
        <v>5</v>
      </c>
      <c r="CZ388" s="10">
        <v>5</v>
      </c>
      <c r="DA388" s="10">
        <v>4</v>
      </c>
      <c r="DB388" s="10">
        <v>3</v>
      </c>
      <c r="DC388" s="10">
        <v>5</v>
      </c>
      <c r="DD388" s="10">
        <v>2</v>
      </c>
      <c r="DE388" s="10">
        <v>5</v>
      </c>
      <c r="DF388" s="10">
        <v>7</v>
      </c>
      <c r="DG388" s="10">
        <v>4</v>
      </c>
      <c r="DH388" s="10">
        <v>7</v>
      </c>
      <c r="DI388" s="10">
        <v>7</v>
      </c>
      <c r="DJ388" s="10">
        <v>5</v>
      </c>
      <c r="DK388" s="10">
        <v>7</v>
      </c>
      <c r="DL388" s="10">
        <v>7</v>
      </c>
      <c r="DM388" s="9" t="s">
        <v>154</v>
      </c>
      <c r="DN388" s="10">
        <v>1976</v>
      </c>
      <c r="DO388" s="9">
        <f t="shared" si="4"/>
        <v>45</v>
      </c>
      <c r="DP388" s="9" t="s">
        <v>155</v>
      </c>
      <c r="DQ388" s="9" t="s">
        <v>156</v>
      </c>
      <c r="DR388" s="9" t="s">
        <v>170</v>
      </c>
      <c r="DS388" s="9" t="s">
        <v>137</v>
      </c>
      <c r="DT388" s="9" t="s">
        <v>181</v>
      </c>
      <c r="DU388" s="9" t="s">
        <v>158</v>
      </c>
      <c r="DV388" s="9" t="str">
        <f>VLOOKUP(DU388,Metadata!$B$2:$C$7,2,FALSE)</f>
        <v>6+ years</v>
      </c>
    </row>
    <row r="389" spans="1:126">
      <c r="A389" s="13">
        <v>388</v>
      </c>
      <c r="B389" s="9" t="s">
        <v>135</v>
      </c>
      <c r="C389" s="9" t="str">
        <f>VLOOKUP(B389,Metadata!$M$2:$N$6,2,FALSE)</f>
        <v>Permanent Employee</v>
      </c>
      <c r="D389" s="9" t="s">
        <v>136</v>
      </c>
      <c r="E389" s="9" t="s">
        <v>137</v>
      </c>
      <c r="F389" s="9" t="s">
        <v>138</v>
      </c>
      <c r="G389" s="9" t="s">
        <v>213</v>
      </c>
      <c r="H389" s="9" t="str">
        <f>IF(G389="","",VLOOKUP(G389,Metadata!$J$2:$K$22,2,FALSE))</f>
        <v>Centre</v>
      </c>
      <c r="I389" s="9" t="s">
        <v>138</v>
      </c>
      <c r="J389" s="9" t="str">
        <f>IF(I389="","",VLOOKUP(I389,Metadata!$P$2:$Q$43,2,FALSE))</f>
        <v>Europe</v>
      </c>
      <c r="K389" s="9" t="str">
        <f t="shared" si="0"/>
        <v>Portugal</v>
      </c>
      <c r="L389" s="9" t="s">
        <v>160</v>
      </c>
      <c r="M389" s="9" t="str">
        <f>IF(L389="","",VLOOKUP(L389,Metadata!$J$2:$K$22,2,FALSE))</f>
        <v>Centre</v>
      </c>
      <c r="N389" s="9" t="s">
        <v>141</v>
      </c>
      <c r="O389" s="9" t="s">
        <v>137</v>
      </c>
      <c r="P389" s="9" t="s">
        <v>142</v>
      </c>
      <c r="Q389" s="10" t="str">
        <f t="shared" si="1"/>
        <v>Full Office Job</v>
      </c>
      <c r="R389" s="10">
        <v>5</v>
      </c>
      <c r="S389" s="9" t="s">
        <v>216</v>
      </c>
      <c r="T389" s="9" t="s">
        <v>137</v>
      </c>
      <c r="U389" s="9" t="str">
        <f>IF(S389&lt;&gt;"",S389,IF(T389&lt;&gt;"",VLOOKUP(T389,Metadata!$S$2:$T$228,2,FALSE),""))</f>
        <v>Front-End Developer</v>
      </c>
      <c r="V389" s="9" t="s">
        <v>261</v>
      </c>
      <c r="W389" s="9" t="s">
        <v>137</v>
      </c>
      <c r="X389" s="9" t="s">
        <v>242</v>
      </c>
      <c r="Y389" s="9" t="s">
        <v>137</v>
      </c>
      <c r="Z389" s="9" t="s">
        <v>146</v>
      </c>
      <c r="AA389" s="9" t="s">
        <v>165</v>
      </c>
      <c r="AB389" s="9" t="s">
        <v>137</v>
      </c>
      <c r="AC389" s="9"/>
      <c r="AD389" s="9"/>
      <c r="AE389" s="9"/>
      <c r="AF389" s="9"/>
      <c r="AG389" s="9"/>
      <c r="AH389" s="9"/>
      <c r="AI389" s="9"/>
      <c r="AJ389" s="9" t="s">
        <v>185</v>
      </c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 t="s">
        <v>186</v>
      </c>
      <c r="BO389" s="9"/>
      <c r="BP389" s="9"/>
      <c r="BQ389" s="9"/>
      <c r="BR389" s="9" t="s">
        <v>247</v>
      </c>
      <c r="BS389" s="9"/>
      <c r="BT389" s="9"/>
      <c r="BU389" s="9"/>
      <c r="BV389" s="9"/>
      <c r="BW389" s="9"/>
      <c r="BX389" s="9"/>
      <c r="BY389" s="9"/>
      <c r="BZ389" s="9"/>
      <c r="CA389" s="10"/>
      <c r="CB389" s="10" t="str">
        <f t="shared" si="5"/>
        <v/>
      </c>
      <c r="CC389" s="10"/>
      <c r="CD389" s="9" t="str">
        <f t="shared" si="2"/>
        <v/>
      </c>
      <c r="CE389" s="9" t="s">
        <v>232</v>
      </c>
      <c r="CF389" s="9" t="s">
        <v>225</v>
      </c>
      <c r="CG389" s="9">
        <f>IF(CF389="","",VLOOKUP(CF389,Metadata!$D$2:$H$20,2,FALSE))</f>
        <v>22500</v>
      </c>
      <c r="CH389" s="9">
        <f>IF(CF389="","",VLOOKUP(CF389,Metadata!$D$2:$H$20,4,FALSE))</f>
        <v>20000</v>
      </c>
      <c r="CI389" s="9">
        <f>IF(CF389="","",VLOOKUP(CF389,Metadata!$D$2:$H$20,5,FALSE))</f>
        <v>25000</v>
      </c>
      <c r="CJ389" s="9">
        <f t="shared" si="3"/>
        <v>22500</v>
      </c>
      <c r="CK389" s="9" t="s">
        <v>221</v>
      </c>
      <c r="CL389" s="10">
        <v>5</v>
      </c>
      <c r="CM389" s="10">
        <v>1</v>
      </c>
      <c r="CN389" s="10">
        <v>6</v>
      </c>
      <c r="CO389" s="10">
        <v>7</v>
      </c>
      <c r="CP389" s="10">
        <v>7</v>
      </c>
      <c r="CQ389" s="10">
        <v>7</v>
      </c>
      <c r="CR389" s="10">
        <v>4</v>
      </c>
      <c r="CS389" s="10">
        <v>7</v>
      </c>
      <c r="CT389" s="10">
        <v>5</v>
      </c>
      <c r="CU389" s="10">
        <v>7</v>
      </c>
      <c r="CV389" s="10">
        <v>5</v>
      </c>
      <c r="CW389" s="10">
        <v>5</v>
      </c>
      <c r="CX389" s="10">
        <v>6</v>
      </c>
      <c r="CY389" s="10">
        <v>5</v>
      </c>
      <c r="CZ389" s="10">
        <v>6</v>
      </c>
      <c r="DA389" s="10">
        <v>6</v>
      </c>
      <c r="DB389" s="10">
        <v>5</v>
      </c>
      <c r="DC389" s="10">
        <v>7</v>
      </c>
      <c r="DD389" s="10">
        <v>5</v>
      </c>
      <c r="DE389" s="10">
        <v>5</v>
      </c>
      <c r="DF389" s="10">
        <v>7</v>
      </c>
      <c r="DG389" s="10">
        <v>5</v>
      </c>
      <c r="DH389" s="10">
        <v>5</v>
      </c>
      <c r="DI389" s="10">
        <v>5</v>
      </c>
      <c r="DJ389" s="10">
        <v>7</v>
      </c>
      <c r="DK389" s="10">
        <v>7</v>
      </c>
      <c r="DL389" s="10">
        <v>5</v>
      </c>
      <c r="DM389" s="9" t="s">
        <v>154</v>
      </c>
      <c r="DN389" s="10">
        <v>1993</v>
      </c>
      <c r="DO389" s="9">
        <f t="shared" si="4"/>
        <v>28</v>
      </c>
      <c r="DP389" s="9" t="s">
        <v>155</v>
      </c>
      <c r="DQ389" s="9" t="s">
        <v>156</v>
      </c>
      <c r="DR389" s="9" t="s">
        <v>157</v>
      </c>
      <c r="DS389" s="9" t="s">
        <v>137</v>
      </c>
      <c r="DT389" s="9" t="s">
        <v>181</v>
      </c>
      <c r="DU389" s="9" t="s">
        <v>168</v>
      </c>
      <c r="DV389" s="9" t="str">
        <f>VLOOKUP(DU389,Metadata!$B$2:$C$7,2,FALSE)</f>
        <v>0 - 3 years</v>
      </c>
    </row>
    <row r="390" spans="1:126">
      <c r="A390" s="13">
        <v>389</v>
      </c>
      <c r="B390" s="9" t="s">
        <v>135</v>
      </c>
      <c r="C390" s="9" t="str">
        <f>VLOOKUP(B390,Metadata!$M$2:$N$6,2,FALSE)</f>
        <v>Permanent Employee</v>
      </c>
      <c r="D390" s="9" t="s">
        <v>159</v>
      </c>
      <c r="E390" s="9" t="s">
        <v>137</v>
      </c>
      <c r="F390" s="9" t="s">
        <v>138</v>
      </c>
      <c r="G390" s="9" t="s">
        <v>172</v>
      </c>
      <c r="H390" s="9" t="str">
        <f>IF(G390="","",VLOOKUP(G390,Metadata!$J$2:$K$22,2,FALSE))</f>
        <v>Porto Metropolitan Area</v>
      </c>
      <c r="I390" s="9" t="s">
        <v>138</v>
      </c>
      <c r="J390" s="9" t="str">
        <f>IF(I390="","",VLOOKUP(I390,Metadata!$P$2:$Q$43,2,FALSE))</f>
        <v>Europe</v>
      </c>
      <c r="K390" s="9" t="str">
        <f t="shared" si="0"/>
        <v>Portugal</v>
      </c>
      <c r="L390" s="9" t="s">
        <v>172</v>
      </c>
      <c r="M390" s="9" t="str">
        <f>IF(L390="","",VLOOKUP(L390,Metadata!$J$2:$K$22,2,FALSE))</f>
        <v>Porto Metropolitan Area</v>
      </c>
      <c r="N390" s="9" t="s">
        <v>214</v>
      </c>
      <c r="O390" s="9" t="s">
        <v>239</v>
      </c>
      <c r="P390" s="9" t="s">
        <v>142</v>
      </c>
      <c r="Q390" s="10" t="str">
        <f t="shared" si="1"/>
        <v>Full Office Job</v>
      </c>
      <c r="R390" s="10">
        <v>5</v>
      </c>
      <c r="S390" s="9" t="s">
        <v>216</v>
      </c>
      <c r="T390" s="9" t="s">
        <v>137</v>
      </c>
      <c r="U390" s="9" t="str">
        <f>IF(S390&lt;&gt;"",S390,IF(T390&lt;&gt;"",VLOOKUP(T390,Metadata!$S$2:$T$228,2,FALSE),""))</f>
        <v>Front-End Developer</v>
      </c>
      <c r="V390" s="9" t="s">
        <v>174</v>
      </c>
      <c r="W390" s="9" t="s">
        <v>137</v>
      </c>
      <c r="X390" s="9" t="s">
        <v>175</v>
      </c>
      <c r="Y390" s="9" t="s">
        <v>137</v>
      </c>
      <c r="Z390" s="9" t="s">
        <v>193</v>
      </c>
      <c r="AA390" s="9" t="s">
        <v>165</v>
      </c>
      <c r="AB390" s="9" t="s">
        <v>137</v>
      </c>
      <c r="AC390" s="9"/>
      <c r="AD390" s="9"/>
      <c r="AE390" s="9"/>
      <c r="AF390" s="9"/>
      <c r="AG390" s="9"/>
      <c r="AH390" s="9"/>
      <c r="AI390" s="9"/>
      <c r="AJ390" s="9" t="s">
        <v>185</v>
      </c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 t="s">
        <v>178</v>
      </c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 t="s">
        <v>247</v>
      </c>
      <c r="BS390" s="9"/>
      <c r="BT390" s="9"/>
      <c r="BU390" s="9"/>
      <c r="BV390" s="9"/>
      <c r="BW390" s="9"/>
      <c r="BX390" s="9"/>
      <c r="BY390" s="9"/>
      <c r="BZ390" s="9"/>
      <c r="CA390" s="10"/>
      <c r="CB390" s="10" t="str">
        <f t="shared" si="5"/>
        <v/>
      </c>
      <c r="CC390" s="10"/>
      <c r="CD390" s="9" t="str">
        <f t="shared" si="2"/>
        <v/>
      </c>
      <c r="CE390" s="9" t="s">
        <v>168</v>
      </c>
      <c r="CF390" s="9" t="s">
        <v>220</v>
      </c>
      <c r="CG390" s="9">
        <f>IF(CF390="","",VLOOKUP(CF390,Metadata!$D$2:$H$20,2,FALSE))</f>
        <v>27500</v>
      </c>
      <c r="CH390" s="9">
        <f>IF(CF390="","",VLOOKUP(CF390,Metadata!$D$2:$H$20,4,FALSE))</f>
        <v>25000</v>
      </c>
      <c r="CI390" s="9">
        <f>IF(CF390="","",VLOOKUP(CF390,Metadata!$D$2:$H$20,5,FALSE))</f>
        <v>30000</v>
      </c>
      <c r="CJ390" s="9">
        <f t="shared" si="3"/>
        <v>27500</v>
      </c>
      <c r="CK390" s="9" t="s">
        <v>221</v>
      </c>
      <c r="CL390" s="10">
        <v>7</v>
      </c>
      <c r="CM390" s="10">
        <v>4</v>
      </c>
      <c r="CN390" s="10">
        <v>6</v>
      </c>
      <c r="CO390" s="10">
        <v>5</v>
      </c>
      <c r="CP390" s="10">
        <v>6</v>
      </c>
      <c r="CQ390" s="10">
        <v>6</v>
      </c>
      <c r="CR390" s="10">
        <v>5</v>
      </c>
      <c r="CS390" s="10">
        <v>6</v>
      </c>
      <c r="CT390" s="10">
        <v>7</v>
      </c>
      <c r="CU390" s="10">
        <v>6</v>
      </c>
      <c r="CV390" s="10">
        <v>5</v>
      </c>
      <c r="CW390" s="10">
        <v>5</v>
      </c>
      <c r="CX390" s="10">
        <v>7</v>
      </c>
      <c r="CY390" s="10">
        <v>7</v>
      </c>
      <c r="CZ390" s="10">
        <v>7</v>
      </c>
      <c r="DA390" s="10">
        <v>6</v>
      </c>
      <c r="DB390" s="10">
        <v>4</v>
      </c>
      <c r="DC390" s="10">
        <v>7</v>
      </c>
      <c r="DD390" s="10">
        <v>4</v>
      </c>
      <c r="DE390" s="10">
        <v>7</v>
      </c>
      <c r="DF390" s="10">
        <v>6</v>
      </c>
      <c r="DG390" s="10">
        <v>6</v>
      </c>
      <c r="DH390" s="10">
        <v>6</v>
      </c>
      <c r="DI390" s="10">
        <v>5</v>
      </c>
      <c r="DJ390" s="10">
        <v>4</v>
      </c>
      <c r="DK390" s="10">
        <v>5</v>
      </c>
      <c r="DL390" s="10">
        <v>4</v>
      </c>
      <c r="DM390" s="9" t="s">
        <v>154</v>
      </c>
      <c r="DN390" s="10">
        <v>1995</v>
      </c>
      <c r="DO390" s="9">
        <f t="shared" si="4"/>
        <v>26</v>
      </c>
      <c r="DP390" s="9" t="s">
        <v>155</v>
      </c>
      <c r="DQ390" s="9" t="s">
        <v>156</v>
      </c>
      <c r="DR390" s="9" t="s">
        <v>157</v>
      </c>
      <c r="DS390" s="9" t="s">
        <v>137</v>
      </c>
      <c r="DT390" s="9" t="s">
        <v>181</v>
      </c>
      <c r="DU390" s="9" t="s">
        <v>223</v>
      </c>
      <c r="DV390" s="9" t="str">
        <f>VLOOKUP(DU390,Metadata!$B$2:$C$7,2,FALSE)</f>
        <v>3 - 6 years</v>
      </c>
    </row>
    <row r="391" spans="1:126">
      <c r="A391" s="13">
        <v>390</v>
      </c>
      <c r="B391" s="9" t="s">
        <v>135</v>
      </c>
      <c r="C391" s="9" t="str">
        <f>VLOOKUP(B391,Metadata!$M$2:$N$6,2,FALSE)</f>
        <v>Permanent Employee</v>
      </c>
      <c r="D391" s="9" t="s">
        <v>136</v>
      </c>
      <c r="E391" s="9" t="s">
        <v>137</v>
      </c>
      <c r="F391" s="9" t="s">
        <v>138</v>
      </c>
      <c r="G391" s="9" t="s">
        <v>140</v>
      </c>
      <c r="H391" s="9" t="str">
        <f>IF(G391="","",VLOOKUP(G391,Metadata!$J$2:$K$22,2,FALSE))</f>
        <v>Lisbon Metropolitan Area</v>
      </c>
      <c r="I391" s="9" t="s">
        <v>292</v>
      </c>
      <c r="J391" s="9" t="str">
        <f>IF(I391="","",VLOOKUP(I391,Metadata!$P$2:$Q$43,2,FALSE))</f>
        <v>North America</v>
      </c>
      <c r="K391" s="9" t="str">
        <f t="shared" si="0"/>
        <v>International</v>
      </c>
      <c r="L391" s="9" t="s">
        <v>137</v>
      </c>
      <c r="M391" s="9" t="str">
        <f>IF(L391="","",VLOOKUP(L391,Metadata!$J$2:$K$22,2,FALSE))</f>
        <v/>
      </c>
      <c r="N391" s="9" t="s">
        <v>214</v>
      </c>
      <c r="O391" s="9" t="s">
        <v>136</v>
      </c>
      <c r="P391" s="9" t="s">
        <v>142</v>
      </c>
      <c r="Q391" s="10" t="str">
        <f t="shared" si="1"/>
        <v>Full Office Job</v>
      </c>
      <c r="R391" s="10">
        <v>2</v>
      </c>
      <c r="S391" s="9" t="s">
        <v>260</v>
      </c>
      <c r="T391" s="9" t="s">
        <v>137</v>
      </c>
      <c r="U391" s="9" t="str">
        <f>IF(S391&lt;&gt;"",S391,IF(T391&lt;&gt;"",VLOOKUP(T391,Metadata!$S$2:$T$228,2,FALSE),""))</f>
        <v>DevOps Engineer</v>
      </c>
      <c r="V391" s="9" t="s">
        <v>391</v>
      </c>
      <c r="W391" s="9" t="s">
        <v>137</v>
      </c>
      <c r="X391" s="9" t="s">
        <v>242</v>
      </c>
      <c r="Y391" s="9" t="s">
        <v>137</v>
      </c>
      <c r="Z391" s="9" t="s">
        <v>184</v>
      </c>
      <c r="AA391" s="9" t="s">
        <v>137</v>
      </c>
      <c r="AB391" s="9" t="s">
        <v>253</v>
      </c>
      <c r="AC391" s="9" t="s">
        <v>147</v>
      </c>
      <c r="AD391" s="9"/>
      <c r="AE391" s="9"/>
      <c r="AF391" s="9" t="s">
        <v>243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 t="s">
        <v>270</v>
      </c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 t="s">
        <v>257</v>
      </c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10"/>
      <c r="CB391" s="10" t="str">
        <f t="shared" si="5"/>
        <v/>
      </c>
      <c r="CC391" s="10"/>
      <c r="CD391" s="9" t="str">
        <f t="shared" si="2"/>
        <v/>
      </c>
      <c r="CE391" s="9" t="s">
        <v>168</v>
      </c>
      <c r="CF391" s="9" t="s">
        <v>236</v>
      </c>
      <c r="CG391" s="9">
        <f>IF(CF391="","",VLOOKUP(CF391,Metadata!$D$2:$H$20,2,FALSE))</f>
        <v>47500</v>
      </c>
      <c r="CH391" s="9">
        <f>IF(CF391="","",VLOOKUP(CF391,Metadata!$D$2:$H$20,4,FALSE))</f>
        <v>45000</v>
      </c>
      <c r="CI391" s="9">
        <f>IF(CF391="","",VLOOKUP(CF391,Metadata!$D$2:$H$20,5,FALSE))</f>
        <v>50000</v>
      </c>
      <c r="CJ391" s="9">
        <f t="shared" si="3"/>
        <v>47500</v>
      </c>
      <c r="CK391" s="9" t="s">
        <v>153</v>
      </c>
      <c r="CL391" s="10">
        <v>3</v>
      </c>
      <c r="CM391" s="10">
        <v>3</v>
      </c>
      <c r="CN391" s="10">
        <v>6</v>
      </c>
      <c r="CO391" s="10">
        <v>6</v>
      </c>
      <c r="CP391" s="10">
        <v>4</v>
      </c>
      <c r="CQ391" s="10">
        <v>5</v>
      </c>
      <c r="CR391" s="10">
        <v>4</v>
      </c>
      <c r="CS391" s="10">
        <v>6</v>
      </c>
      <c r="CT391" s="10">
        <v>5</v>
      </c>
      <c r="CU391" s="10">
        <v>7</v>
      </c>
      <c r="CV391" s="10">
        <v>5</v>
      </c>
      <c r="CW391" s="10">
        <v>5</v>
      </c>
      <c r="CX391" s="10">
        <v>4</v>
      </c>
      <c r="CY391" s="10">
        <v>4</v>
      </c>
      <c r="CZ391" s="10">
        <v>5</v>
      </c>
      <c r="DA391" s="10">
        <v>3</v>
      </c>
      <c r="DB391" s="10">
        <v>2</v>
      </c>
      <c r="DC391" s="10">
        <v>4</v>
      </c>
      <c r="DD391" s="10">
        <v>1</v>
      </c>
      <c r="DE391" s="10">
        <v>6</v>
      </c>
      <c r="DF391" s="10">
        <v>6</v>
      </c>
      <c r="DG391" s="10">
        <v>7</v>
      </c>
      <c r="DH391" s="10">
        <v>4</v>
      </c>
      <c r="DI391" s="10">
        <v>7</v>
      </c>
      <c r="DJ391" s="10">
        <v>2</v>
      </c>
      <c r="DK391" s="10">
        <v>5</v>
      </c>
      <c r="DL391" s="10">
        <v>5</v>
      </c>
      <c r="DM391" s="9" t="s">
        <v>272</v>
      </c>
      <c r="DN391" s="10">
        <v>1981</v>
      </c>
      <c r="DO391" s="9">
        <f t="shared" si="4"/>
        <v>40</v>
      </c>
      <c r="DP391" s="9" t="s">
        <v>155</v>
      </c>
      <c r="DQ391" s="9" t="s">
        <v>156</v>
      </c>
      <c r="DR391" s="9" t="s">
        <v>342</v>
      </c>
      <c r="DS391" s="9" t="s">
        <v>137</v>
      </c>
      <c r="DT391" s="9" t="s">
        <v>181</v>
      </c>
      <c r="DU391" s="9" t="s">
        <v>158</v>
      </c>
      <c r="DV391" s="9" t="str">
        <f>VLOOKUP(DU391,Metadata!$B$2:$C$7,2,FALSE)</f>
        <v>6+ years</v>
      </c>
    </row>
    <row r="392" spans="1:126">
      <c r="A392" s="13">
        <v>391</v>
      </c>
      <c r="B392" s="9" t="s">
        <v>135</v>
      </c>
      <c r="C392" s="9" t="str">
        <f>VLOOKUP(B392,Metadata!$M$2:$N$6,2,FALSE)</f>
        <v>Permanent Employee</v>
      </c>
      <c r="D392" s="9" t="s">
        <v>159</v>
      </c>
      <c r="E392" s="9" t="s">
        <v>137</v>
      </c>
      <c r="F392" s="9" t="s">
        <v>138</v>
      </c>
      <c r="G392" s="9" t="s">
        <v>140</v>
      </c>
      <c r="H392" s="9" t="str">
        <f>IF(G392="","",VLOOKUP(G392,Metadata!$J$2:$K$22,2,FALSE))</f>
        <v>Lisbon Metropolitan Area</v>
      </c>
      <c r="I392" s="9" t="s">
        <v>138</v>
      </c>
      <c r="J392" s="9" t="str">
        <f>IF(I392="","",VLOOKUP(I392,Metadata!$P$2:$Q$43,2,FALSE))</f>
        <v>Europe</v>
      </c>
      <c r="K392" s="9" t="str">
        <f t="shared" si="0"/>
        <v>Portugal</v>
      </c>
      <c r="L392" s="9" t="s">
        <v>140</v>
      </c>
      <c r="M392" s="9" t="str">
        <f>IF(L392="","",VLOOKUP(L392,Metadata!$J$2:$K$22,2,FALSE))</f>
        <v>Lisbon Metropolitan Area</v>
      </c>
      <c r="N392" s="9" t="s">
        <v>205</v>
      </c>
      <c r="O392" s="9" t="s">
        <v>137</v>
      </c>
      <c r="P392" s="9" t="s">
        <v>137</v>
      </c>
      <c r="Q392" s="10" t="str">
        <f t="shared" si="1"/>
        <v>Full Office Job</v>
      </c>
      <c r="R392" s="10">
        <v>5</v>
      </c>
      <c r="S392" s="9" t="s">
        <v>161</v>
      </c>
      <c r="T392" s="9" t="s">
        <v>137</v>
      </c>
      <c r="U392" s="9" t="str">
        <f>IF(S392&lt;&gt;"",S392,IF(T392&lt;&gt;"",VLOOKUP(T392,Metadata!$S$2:$T$228,2,FALSE),""))</f>
        <v>Full-Stack Developer</v>
      </c>
      <c r="V392" s="9" t="s">
        <v>174</v>
      </c>
      <c r="W392" s="9" t="s">
        <v>137</v>
      </c>
      <c r="X392" s="9" t="s">
        <v>208</v>
      </c>
      <c r="Y392" s="9" t="s">
        <v>137</v>
      </c>
      <c r="Z392" s="9" t="s">
        <v>146</v>
      </c>
      <c r="AA392" s="9" t="s">
        <v>165</v>
      </c>
      <c r="AB392" s="9" t="s">
        <v>137</v>
      </c>
      <c r="AC392" s="9" t="s">
        <v>147</v>
      </c>
      <c r="AD392" s="9" t="s">
        <v>148</v>
      </c>
      <c r="AE392" s="9"/>
      <c r="AF392" s="9" t="s">
        <v>243</v>
      </c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 t="s">
        <v>186</v>
      </c>
      <c r="BO392" s="9"/>
      <c r="BP392" s="9"/>
      <c r="BQ392" s="9"/>
      <c r="BR392" s="9"/>
      <c r="BS392" s="9"/>
      <c r="BT392" s="9"/>
      <c r="BU392" s="9" t="s">
        <v>258</v>
      </c>
      <c r="BV392" s="9"/>
      <c r="BW392" s="9"/>
      <c r="BX392" s="9"/>
      <c r="BY392" s="9"/>
      <c r="BZ392" s="9"/>
      <c r="CA392" s="10"/>
      <c r="CB392" s="10" t="str">
        <f t="shared" si="5"/>
        <v/>
      </c>
      <c r="CC392" s="10"/>
      <c r="CD392" s="9" t="str">
        <f t="shared" si="2"/>
        <v/>
      </c>
      <c r="CE392" s="9" t="s">
        <v>232</v>
      </c>
      <c r="CF392" s="9" t="s">
        <v>169</v>
      </c>
      <c r="CG392" s="9">
        <f>IF(CF392="","",VLOOKUP(CF392,Metadata!$D$2:$H$20,2,FALSE))</f>
        <v>12500</v>
      </c>
      <c r="CH392" s="9">
        <f>IF(CF392="","",VLOOKUP(CF392,Metadata!$D$2:$H$20,4,FALSE))</f>
        <v>0</v>
      </c>
      <c r="CI392" s="9">
        <f>IF(CF392="","",VLOOKUP(CF392,Metadata!$D$2:$H$20,5,FALSE))</f>
        <v>15000</v>
      </c>
      <c r="CJ392" s="9">
        <f t="shared" si="3"/>
        <v>12500</v>
      </c>
      <c r="CK392" s="9" t="s">
        <v>153</v>
      </c>
      <c r="CL392" s="10">
        <v>3</v>
      </c>
      <c r="CM392" s="10">
        <v>5</v>
      </c>
      <c r="CN392" s="10">
        <v>7</v>
      </c>
      <c r="CO392" s="10">
        <v>6</v>
      </c>
      <c r="CP392" s="10">
        <v>5</v>
      </c>
      <c r="CQ392" s="10">
        <v>6</v>
      </c>
      <c r="CR392" s="10">
        <v>6</v>
      </c>
      <c r="CS392" s="10">
        <v>7</v>
      </c>
      <c r="CT392" s="10">
        <v>6</v>
      </c>
      <c r="CU392" s="10">
        <v>6</v>
      </c>
      <c r="CV392" s="10">
        <v>5</v>
      </c>
      <c r="CW392" s="10">
        <v>5</v>
      </c>
      <c r="CX392" s="10">
        <v>5</v>
      </c>
      <c r="CY392" s="10">
        <v>6</v>
      </c>
      <c r="CZ392" s="10">
        <v>4</v>
      </c>
      <c r="DA392" s="10">
        <v>5</v>
      </c>
      <c r="DB392" s="10">
        <v>3</v>
      </c>
      <c r="DC392" s="10">
        <v>6</v>
      </c>
      <c r="DD392" s="10">
        <v>3</v>
      </c>
      <c r="DE392" s="10">
        <v>5</v>
      </c>
      <c r="DF392" s="10">
        <v>5</v>
      </c>
      <c r="DG392" s="10">
        <v>6</v>
      </c>
      <c r="DH392" s="10">
        <v>4</v>
      </c>
      <c r="DI392" s="10">
        <v>3</v>
      </c>
      <c r="DJ392" s="10">
        <v>4</v>
      </c>
      <c r="DK392" s="10">
        <v>4</v>
      </c>
      <c r="DL392" s="10">
        <v>3</v>
      </c>
      <c r="DM392" s="9" t="s">
        <v>154</v>
      </c>
      <c r="DN392" s="10">
        <v>1998</v>
      </c>
      <c r="DO392" s="9">
        <f t="shared" si="4"/>
        <v>23</v>
      </c>
      <c r="DP392" s="9" t="s">
        <v>155</v>
      </c>
      <c r="DQ392" s="9" t="s">
        <v>156</v>
      </c>
      <c r="DR392" s="9" t="s">
        <v>157</v>
      </c>
      <c r="DS392" s="9" t="s">
        <v>137</v>
      </c>
      <c r="DT392" s="9" t="s">
        <v>181</v>
      </c>
      <c r="DU392" s="9" t="s">
        <v>233</v>
      </c>
      <c r="DV392" s="9" t="str">
        <f>VLOOKUP(DU392,Metadata!$B$2:$C$7,2,FALSE)</f>
        <v>0 - 3 years</v>
      </c>
    </row>
    <row r="393" spans="1:126">
      <c r="A393" s="13">
        <v>392</v>
      </c>
      <c r="B393" s="9" t="s">
        <v>135</v>
      </c>
      <c r="C393" s="9" t="str">
        <f>VLOOKUP(B393,Metadata!$M$2:$N$6,2,FALSE)</f>
        <v>Permanent Employee</v>
      </c>
      <c r="D393" s="9" t="s">
        <v>136</v>
      </c>
      <c r="E393" s="9" t="s">
        <v>137</v>
      </c>
      <c r="F393" s="9" t="s">
        <v>138</v>
      </c>
      <c r="G393" s="9" t="s">
        <v>160</v>
      </c>
      <c r="H393" s="9" t="str">
        <f>IF(G393="","",VLOOKUP(G393,Metadata!$J$2:$K$22,2,FALSE))</f>
        <v>Centre</v>
      </c>
      <c r="I393" s="9" t="s">
        <v>228</v>
      </c>
      <c r="J393" s="9" t="str">
        <f>IF(I393="","",VLOOKUP(I393,Metadata!$P$2:$Q$43,2,FALSE))</f>
        <v>Europe</v>
      </c>
      <c r="K393" s="9" t="str">
        <f t="shared" si="0"/>
        <v>International</v>
      </c>
      <c r="L393" s="9" t="s">
        <v>137</v>
      </c>
      <c r="M393" s="9" t="str">
        <f>IF(L393="","",VLOOKUP(L393,Metadata!$J$2:$K$22,2,FALSE))</f>
        <v/>
      </c>
      <c r="N393" s="9" t="s">
        <v>141</v>
      </c>
      <c r="O393" s="9" t="s">
        <v>137</v>
      </c>
      <c r="P393" s="9" t="s">
        <v>142</v>
      </c>
      <c r="Q393" s="10" t="str">
        <f t="shared" si="1"/>
        <v>Full Office Job</v>
      </c>
      <c r="R393" s="10">
        <v>6</v>
      </c>
      <c r="S393" s="9" t="s">
        <v>192</v>
      </c>
      <c r="T393" s="9" t="s">
        <v>137</v>
      </c>
      <c r="U393" s="9" t="str">
        <f>IF(S393&lt;&gt;"",S393,IF(T393&lt;&gt;"",VLOOKUP(T393,Metadata!$S$2:$T$228,2,FALSE),""))</f>
        <v>Back-End Developer</v>
      </c>
      <c r="V393" s="9" t="s">
        <v>279</v>
      </c>
      <c r="W393" s="9" t="s">
        <v>137</v>
      </c>
      <c r="X393" s="9" t="s">
        <v>242</v>
      </c>
      <c r="Y393" s="9" t="s">
        <v>137</v>
      </c>
      <c r="Z393" s="9" t="s">
        <v>184</v>
      </c>
      <c r="AA393" s="9" t="s">
        <v>137</v>
      </c>
      <c r="AB393" s="9" t="s">
        <v>137</v>
      </c>
      <c r="AC393" s="9"/>
      <c r="AD393" s="9"/>
      <c r="AE393" s="9"/>
      <c r="AF393" s="9"/>
      <c r="AG393" s="9"/>
      <c r="AH393" s="9"/>
      <c r="AI393" s="9"/>
      <c r="AJ393" s="9"/>
      <c r="AK393" s="9" t="s">
        <v>302</v>
      </c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330</v>
      </c>
      <c r="BE393" s="9"/>
      <c r="BF393" s="9"/>
      <c r="BG393" s="9"/>
      <c r="BH393" s="9"/>
      <c r="BI393" s="9"/>
      <c r="BJ393" s="9"/>
      <c r="BK393" s="9"/>
      <c r="BL393" s="9"/>
      <c r="BM393" s="9" t="s">
        <v>303</v>
      </c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10"/>
      <c r="CB393" s="10" t="str">
        <f t="shared" si="5"/>
        <v/>
      </c>
      <c r="CC393" s="10"/>
      <c r="CD393" s="9" t="str">
        <f t="shared" si="2"/>
        <v/>
      </c>
      <c r="CE393" s="9" t="s">
        <v>168</v>
      </c>
      <c r="CF393" s="9" t="s">
        <v>245</v>
      </c>
      <c r="CG393" s="9">
        <f>IF(CF393="","",VLOOKUP(CF393,Metadata!$D$2:$H$20,2,FALSE))</f>
        <v>42500</v>
      </c>
      <c r="CH393" s="9">
        <f>IF(CF393="","",VLOOKUP(CF393,Metadata!$D$2:$H$20,4,FALSE))</f>
        <v>40000</v>
      </c>
      <c r="CI393" s="9">
        <f>IF(CF393="","",VLOOKUP(CF393,Metadata!$D$2:$H$20,5,FALSE))</f>
        <v>45000</v>
      </c>
      <c r="CJ393" s="9">
        <f t="shared" si="3"/>
        <v>42500</v>
      </c>
      <c r="CK393" s="9" t="s">
        <v>221</v>
      </c>
      <c r="CL393" s="10">
        <v>5</v>
      </c>
      <c r="CM393" s="10">
        <v>3</v>
      </c>
      <c r="CN393" s="10">
        <v>7</v>
      </c>
      <c r="CO393" s="10">
        <v>7</v>
      </c>
      <c r="CP393" s="10">
        <v>5</v>
      </c>
      <c r="CQ393" s="10">
        <v>6</v>
      </c>
      <c r="CR393" s="10">
        <v>7</v>
      </c>
      <c r="CS393" s="10">
        <v>7</v>
      </c>
      <c r="CT393" s="10">
        <v>7</v>
      </c>
      <c r="CU393" s="10">
        <v>7</v>
      </c>
      <c r="CV393" s="10">
        <v>5</v>
      </c>
      <c r="CW393" s="10">
        <v>5</v>
      </c>
      <c r="CX393" s="10">
        <v>5</v>
      </c>
      <c r="CY393" s="10">
        <v>3</v>
      </c>
      <c r="CZ393" s="10">
        <v>5</v>
      </c>
      <c r="DA393" s="10">
        <v>6</v>
      </c>
      <c r="DB393" s="10">
        <v>3</v>
      </c>
      <c r="DC393" s="10">
        <v>7</v>
      </c>
      <c r="DD393" s="10">
        <v>7</v>
      </c>
      <c r="DE393" s="10">
        <v>7</v>
      </c>
      <c r="DF393" s="10">
        <v>5</v>
      </c>
      <c r="DG393" s="10">
        <v>5</v>
      </c>
      <c r="DH393" s="10">
        <v>5</v>
      </c>
      <c r="DI393" s="10">
        <v>3</v>
      </c>
      <c r="DJ393" s="10">
        <v>3</v>
      </c>
      <c r="DK393" s="10">
        <v>3</v>
      </c>
      <c r="DL393" s="10">
        <v>3</v>
      </c>
      <c r="DM393" s="9" t="s">
        <v>154</v>
      </c>
      <c r="DN393" s="10">
        <v>1996</v>
      </c>
      <c r="DO393" s="9">
        <f t="shared" si="4"/>
        <v>25</v>
      </c>
      <c r="DP393" s="9" t="s">
        <v>155</v>
      </c>
      <c r="DQ393" s="9" t="s">
        <v>156</v>
      </c>
      <c r="DR393" s="9" t="s">
        <v>157</v>
      </c>
      <c r="DS393" s="9" t="s">
        <v>137</v>
      </c>
      <c r="DT393" s="9" t="s">
        <v>181</v>
      </c>
      <c r="DU393" s="9" t="s">
        <v>223</v>
      </c>
      <c r="DV393" s="9" t="str">
        <f>VLOOKUP(DU393,Metadata!$B$2:$C$7,2,FALSE)</f>
        <v>3 - 6 years</v>
      </c>
    </row>
    <row r="394" spans="1:126">
      <c r="A394" s="13">
        <v>393</v>
      </c>
      <c r="B394" s="9" t="s">
        <v>135</v>
      </c>
      <c r="C394" s="9" t="str">
        <f>VLOOKUP(B394,Metadata!$M$2:$N$6,2,FALSE)</f>
        <v>Permanent Employee</v>
      </c>
      <c r="D394" s="9" t="s">
        <v>159</v>
      </c>
      <c r="E394" s="9" t="s">
        <v>137</v>
      </c>
      <c r="F394" s="9" t="s">
        <v>138</v>
      </c>
      <c r="G394" s="9" t="s">
        <v>140</v>
      </c>
      <c r="H394" s="9" t="str">
        <f>IF(G394="","",VLOOKUP(G394,Metadata!$J$2:$K$22,2,FALSE))</f>
        <v>Lisbon Metropolitan Area</v>
      </c>
      <c r="I394" s="9" t="s">
        <v>138</v>
      </c>
      <c r="J394" s="9" t="str">
        <f>IF(I394="","",VLOOKUP(I394,Metadata!$P$2:$Q$43,2,FALSE))</f>
        <v>Europe</v>
      </c>
      <c r="K394" s="9" t="str">
        <f t="shared" si="0"/>
        <v>Portugal</v>
      </c>
      <c r="L394" s="9" t="s">
        <v>140</v>
      </c>
      <c r="M394" s="9" t="str">
        <f>IF(L394="","",VLOOKUP(L394,Metadata!$J$2:$K$22,2,FALSE))</f>
        <v>Lisbon Metropolitan Area</v>
      </c>
      <c r="N394" s="9" t="s">
        <v>214</v>
      </c>
      <c r="O394" s="9" t="s">
        <v>259</v>
      </c>
      <c r="P394" s="9" t="s">
        <v>142</v>
      </c>
      <c r="Q394" s="10" t="str">
        <f t="shared" si="1"/>
        <v>Full Office Job</v>
      </c>
      <c r="R394" s="10">
        <v>5</v>
      </c>
      <c r="S394" s="9" t="s">
        <v>229</v>
      </c>
      <c r="T394" s="9" t="s">
        <v>137</v>
      </c>
      <c r="U394" s="9" t="str">
        <f>IF(S394&lt;&gt;"",S394,IF(T394&lt;&gt;"",VLOOKUP(T394,Metadata!$S$2:$T$228,2,FALSE),""))</f>
        <v>Project Manager</v>
      </c>
      <c r="V394" s="9" t="s">
        <v>400</v>
      </c>
      <c r="W394" s="9" t="s">
        <v>137</v>
      </c>
      <c r="X394" s="9" t="s">
        <v>175</v>
      </c>
      <c r="Y394" s="9" t="s">
        <v>137</v>
      </c>
      <c r="Z394" s="9" t="s">
        <v>193</v>
      </c>
      <c r="AA394" s="9" t="s">
        <v>137</v>
      </c>
      <c r="AB394" s="9" t="s">
        <v>137</v>
      </c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 t="s">
        <v>428</v>
      </c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 t="s">
        <v>428</v>
      </c>
      <c r="CA394" s="10"/>
      <c r="CB394" s="10" t="str">
        <f t="shared" si="5"/>
        <v/>
      </c>
      <c r="CC394" s="10"/>
      <c r="CD394" s="9" t="str">
        <f t="shared" si="2"/>
        <v/>
      </c>
      <c r="CE394" s="9" t="s">
        <v>168</v>
      </c>
      <c r="CF394" s="9" t="s">
        <v>169</v>
      </c>
      <c r="CG394" s="9">
        <f>IF(CF394="","",VLOOKUP(CF394,Metadata!$D$2:$H$20,2,FALSE))</f>
        <v>12500</v>
      </c>
      <c r="CH394" s="9">
        <f>IF(CF394="","",VLOOKUP(CF394,Metadata!$D$2:$H$20,4,FALSE))</f>
        <v>0</v>
      </c>
      <c r="CI394" s="9">
        <f>IF(CF394="","",VLOOKUP(CF394,Metadata!$D$2:$H$20,5,FALSE))</f>
        <v>15000</v>
      </c>
      <c r="CJ394" s="9">
        <f t="shared" si="3"/>
        <v>12500</v>
      </c>
      <c r="CK394" s="9" t="s">
        <v>153</v>
      </c>
      <c r="CL394" s="10">
        <v>2</v>
      </c>
      <c r="CM394" s="10">
        <v>3</v>
      </c>
      <c r="CN394" s="10">
        <v>7</v>
      </c>
      <c r="CO394" s="10">
        <v>7</v>
      </c>
      <c r="CP394" s="10">
        <v>5</v>
      </c>
      <c r="CQ394" s="10">
        <v>5</v>
      </c>
      <c r="CR394" s="10">
        <v>5</v>
      </c>
      <c r="CS394" s="10">
        <v>5</v>
      </c>
      <c r="CT394" s="10">
        <v>7</v>
      </c>
      <c r="CU394" s="10">
        <v>5</v>
      </c>
      <c r="CV394" s="10">
        <v>5</v>
      </c>
      <c r="CW394" s="10">
        <v>5</v>
      </c>
      <c r="CX394" s="10">
        <v>7</v>
      </c>
      <c r="CY394" s="10">
        <v>7</v>
      </c>
      <c r="CZ394" s="10">
        <v>7</v>
      </c>
      <c r="DA394" s="10">
        <v>5</v>
      </c>
      <c r="DB394" s="10">
        <v>5</v>
      </c>
      <c r="DC394" s="10">
        <v>5</v>
      </c>
      <c r="DD394" s="10">
        <v>7</v>
      </c>
      <c r="DE394" s="10">
        <v>5</v>
      </c>
      <c r="DF394" s="10">
        <v>5</v>
      </c>
      <c r="DG394" s="10">
        <v>4</v>
      </c>
      <c r="DH394" s="10">
        <v>6</v>
      </c>
      <c r="DI394" s="10">
        <v>6</v>
      </c>
      <c r="DJ394" s="10">
        <v>6</v>
      </c>
      <c r="DK394" s="10">
        <v>6</v>
      </c>
      <c r="DL394" s="10">
        <v>3</v>
      </c>
      <c r="DM394" s="9" t="s">
        <v>154</v>
      </c>
      <c r="DN394" s="10">
        <v>1986</v>
      </c>
      <c r="DO394" s="9">
        <f t="shared" si="4"/>
        <v>35</v>
      </c>
      <c r="DP394" s="9" t="s">
        <v>155</v>
      </c>
      <c r="DQ394" s="9" t="s">
        <v>210</v>
      </c>
      <c r="DR394" s="9" t="s">
        <v>157</v>
      </c>
      <c r="DS394" s="9" t="s">
        <v>137</v>
      </c>
      <c r="DT394" s="9" t="s">
        <v>181</v>
      </c>
      <c r="DU394" s="9" t="s">
        <v>158</v>
      </c>
      <c r="DV394" s="9" t="str">
        <f>VLOOKUP(DU394,Metadata!$B$2:$C$7,2,FALSE)</f>
        <v>6+ years</v>
      </c>
    </row>
    <row r="395" spans="1:126">
      <c r="A395" s="13">
        <v>394</v>
      </c>
      <c r="B395" s="9" t="s">
        <v>171</v>
      </c>
      <c r="C395" s="9" t="str">
        <f>VLOOKUP(B395,Metadata!$M$2:$N$6,2,FALSE)</f>
        <v>Contractor</v>
      </c>
      <c r="D395" s="9" t="s">
        <v>137</v>
      </c>
      <c r="E395" s="9" t="s">
        <v>136</v>
      </c>
      <c r="F395" s="9" t="s">
        <v>138</v>
      </c>
      <c r="G395" s="9" t="s">
        <v>140</v>
      </c>
      <c r="H395" s="9" t="str">
        <f>IF(G395="","",VLOOKUP(G395,Metadata!$J$2:$K$22,2,FALSE))</f>
        <v>Lisbon Metropolitan Area</v>
      </c>
      <c r="I395" s="9" t="s">
        <v>138</v>
      </c>
      <c r="J395" s="9" t="str">
        <f>IF(I395="","",VLOOKUP(I395,Metadata!$P$2:$Q$43,2,FALSE))</f>
        <v>Europe</v>
      </c>
      <c r="K395" s="9" t="str">
        <f t="shared" si="0"/>
        <v>Portugal</v>
      </c>
      <c r="L395" s="9" t="s">
        <v>140</v>
      </c>
      <c r="M395" s="9" t="str">
        <f>IF(L395="","",VLOOKUP(L395,Metadata!$J$2:$K$22,2,FALSE))</f>
        <v>Lisbon Metropolitan Area</v>
      </c>
      <c r="N395" s="9" t="s">
        <v>141</v>
      </c>
      <c r="O395" s="9" t="s">
        <v>137</v>
      </c>
      <c r="P395" s="9" t="s">
        <v>142</v>
      </c>
      <c r="Q395" s="10" t="str">
        <f t="shared" si="1"/>
        <v>Full Office Job</v>
      </c>
      <c r="R395" s="10">
        <v>3</v>
      </c>
      <c r="S395" s="9" t="s">
        <v>249</v>
      </c>
      <c r="T395" s="9" t="s">
        <v>137</v>
      </c>
      <c r="U395" s="9" t="str">
        <f>IF(S395&lt;&gt;"",S395,IF(T395&lt;&gt;"",VLOOKUP(T395,Metadata!$S$2:$T$228,2,FALSE),""))</f>
        <v>Business Applications (BI/CRM/ERP)</v>
      </c>
      <c r="V395" s="9" t="s">
        <v>276</v>
      </c>
      <c r="W395" s="9" t="s">
        <v>137</v>
      </c>
      <c r="X395" s="9" t="s">
        <v>208</v>
      </c>
      <c r="Y395" s="9" t="s">
        <v>137</v>
      </c>
      <c r="Z395" s="9" t="s">
        <v>164</v>
      </c>
      <c r="AA395" s="9" t="s">
        <v>137</v>
      </c>
      <c r="AB395" s="9" t="s">
        <v>137</v>
      </c>
      <c r="AC395" s="9" t="s">
        <v>147</v>
      </c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 t="s">
        <v>150</v>
      </c>
      <c r="BZ395" s="9" t="s">
        <v>137</v>
      </c>
      <c r="CA395" s="10">
        <v>2</v>
      </c>
      <c r="CB395" s="10" t="str">
        <f t="shared" si="5"/>
        <v>Less than 3 months</v>
      </c>
      <c r="CC395" s="10">
        <v>40</v>
      </c>
      <c r="CD395" s="9">
        <f t="shared" si="2"/>
        <v>64000</v>
      </c>
      <c r="CE395" s="9" t="s">
        <v>137</v>
      </c>
      <c r="CF395" s="9" t="s">
        <v>137</v>
      </c>
      <c r="CG395" s="9" t="str">
        <f>IF(CF395="","",VLOOKUP(CF395,Metadata!$D$2:$H$20,2,FALSE))</f>
        <v/>
      </c>
      <c r="CH395" s="9" t="str">
        <f>IF(CF395="","",VLOOKUP(CF395,Metadata!$D$2:$H$20,4,FALSE))</f>
        <v/>
      </c>
      <c r="CI395" s="9" t="str">
        <f>IF(CF395="","",VLOOKUP(CF395,Metadata!$D$2:$H$20,5,FALSE))</f>
        <v/>
      </c>
      <c r="CJ395" s="9">
        <f t="shared" si="3"/>
        <v>64000</v>
      </c>
      <c r="CK395" s="9" t="s">
        <v>180</v>
      </c>
      <c r="CL395" s="10">
        <v>5</v>
      </c>
      <c r="CM395" s="10">
        <v>2</v>
      </c>
      <c r="CN395" s="10">
        <v>6</v>
      </c>
      <c r="CO395" s="10">
        <v>6</v>
      </c>
      <c r="CP395" s="10">
        <v>5</v>
      </c>
      <c r="CQ395" s="10">
        <v>6</v>
      </c>
      <c r="CR395" s="10">
        <v>4</v>
      </c>
      <c r="CS395" s="10">
        <v>5</v>
      </c>
      <c r="CT395" s="10">
        <v>5</v>
      </c>
      <c r="CU395" s="10">
        <v>4</v>
      </c>
      <c r="CV395" s="10">
        <v>5</v>
      </c>
      <c r="CW395" s="10">
        <v>4</v>
      </c>
      <c r="CX395" s="10">
        <v>6</v>
      </c>
      <c r="CY395" s="10">
        <v>5</v>
      </c>
      <c r="CZ395" s="10">
        <v>5</v>
      </c>
      <c r="DA395" s="10">
        <v>3</v>
      </c>
      <c r="DB395" s="10">
        <v>4</v>
      </c>
      <c r="DC395" s="10">
        <v>6</v>
      </c>
      <c r="DD395" s="10">
        <v>2</v>
      </c>
      <c r="DE395" s="10">
        <v>6</v>
      </c>
      <c r="DF395" s="10">
        <v>5</v>
      </c>
      <c r="DG395" s="10">
        <v>6</v>
      </c>
      <c r="DH395" s="10">
        <v>2</v>
      </c>
      <c r="DI395" s="10">
        <v>6</v>
      </c>
      <c r="DJ395" s="10">
        <v>4</v>
      </c>
      <c r="DK395" s="10">
        <v>5</v>
      </c>
      <c r="DL395" s="10">
        <v>5</v>
      </c>
      <c r="DM395" s="9" t="s">
        <v>154</v>
      </c>
      <c r="DN395" s="10">
        <v>1976</v>
      </c>
      <c r="DO395" s="9">
        <f t="shared" si="4"/>
        <v>45</v>
      </c>
      <c r="DP395" s="9" t="s">
        <v>155</v>
      </c>
      <c r="DQ395" s="9" t="s">
        <v>202</v>
      </c>
      <c r="DR395" s="9" t="s">
        <v>157</v>
      </c>
      <c r="DS395" s="9" t="s">
        <v>137</v>
      </c>
      <c r="DT395" s="9" t="s">
        <v>181</v>
      </c>
      <c r="DU395" s="9" t="s">
        <v>158</v>
      </c>
      <c r="DV395" s="9" t="str">
        <f>VLOOKUP(DU395,Metadata!$B$2:$C$7,2,FALSE)</f>
        <v>6+ years</v>
      </c>
    </row>
    <row r="396" spans="1:126">
      <c r="A396" s="13">
        <v>395</v>
      </c>
      <c r="B396" s="9" t="s">
        <v>135</v>
      </c>
      <c r="C396" s="9" t="str">
        <f>VLOOKUP(B396,Metadata!$M$2:$N$6,2,FALSE)</f>
        <v>Permanent Employee</v>
      </c>
      <c r="D396" s="9" t="s">
        <v>136</v>
      </c>
      <c r="E396" s="9" t="s">
        <v>137</v>
      </c>
      <c r="F396" s="9" t="s">
        <v>138</v>
      </c>
      <c r="G396" s="9" t="s">
        <v>140</v>
      </c>
      <c r="H396" s="9" t="str">
        <f>IF(G396="","",VLOOKUP(G396,Metadata!$J$2:$K$22,2,FALSE))</f>
        <v>Lisbon Metropolitan Area</v>
      </c>
      <c r="I396" s="9" t="s">
        <v>228</v>
      </c>
      <c r="J396" s="9" t="str">
        <f>IF(I396="","",VLOOKUP(I396,Metadata!$P$2:$Q$43,2,FALSE))</f>
        <v>Europe</v>
      </c>
      <c r="K396" s="9" t="str">
        <f t="shared" si="0"/>
        <v>International</v>
      </c>
      <c r="L396" s="9" t="s">
        <v>137</v>
      </c>
      <c r="M396" s="9" t="str">
        <f>IF(L396="","",VLOOKUP(L396,Metadata!$J$2:$K$22,2,FALSE))</f>
        <v/>
      </c>
      <c r="N396" s="9" t="s">
        <v>141</v>
      </c>
      <c r="O396" s="9" t="s">
        <v>137</v>
      </c>
      <c r="P396" s="9" t="s">
        <v>142</v>
      </c>
      <c r="Q396" s="10" t="str">
        <f t="shared" si="1"/>
        <v>Full Office Job</v>
      </c>
      <c r="R396" s="10">
        <v>5</v>
      </c>
      <c r="S396" s="9" t="s">
        <v>216</v>
      </c>
      <c r="T396" s="9" t="s">
        <v>137</v>
      </c>
      <c r="U396" s="9" t="str">
        <f>IF(S396&lt;&gt;"",S396,IF(T396&lt;&gt;"",VLOOKUP(T396,Metadata!$S$2:$T$228,2,FALSE),""))</f>
        <v>Front-End Developer</v>
      </c>
      <c r="V396" s="9" t="s">
        <v>268</v>
      </c>
      <c r="W396" s="9" t="s">
        <v>137</v>
      </c>
      <c r="X396" s="9" t="s">
        <v>145</v>
      </c>
      <c r="Y396" s="9" t="s">
        <v>137</v>
      </c>
      <c r="Z396" s="9" t="s">
        <v>218</v>
      </c>
      <c r="AA396" s="9" t="s">
        <v>165</v>
      </c>
      <c r="AB396" s="9" t="s">
        <v>137</v>
      </c>
      <c r="AC396" s="9"/>
      <c r="AD396" s="9"/>
      <c r="AE396" s="9"/>
      <c r="AF396" s="9"/>
      <c r="AG396" s="9"/>
      <c r="AH396" s="9"/>
      <c r="AI396" s="9"/>
      <c r="AJ396" s="9" t="s">
        <v>185</v>
      </c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 t="s">
        <v>186</v>
      </c>
      <c r="BO396" s="9"/>
      <c r="BP396" s="9"/>
      <c r="BQ396" s="9"/>
      <c r="BR396" s="9"/>
      <c r="BS396" s="9" t="s">
        <v>200</v>
      </c>
      <c r="BT396" s="9"/>
      <c r="BU396" s="9"/>
      <c r="BV396" s="9"/>
      <c r="BW396" s="9"/>
      <c r="BX396" s="9"/>
      <c r="BY396" s="9"/>
      <c r="BZ396" s="9"/>
      <c r="CA396" s="10"/>
      <c r="CB396" s="10" t="str">
        <f t="shared" si="5"/>
        <v/>
      </c>
      <c r="CC396" s="10"/>
      <c r="CD396" s="9" t="str">
        <f t="shared" si="2"/>
        <v/>
      </c>
      <c r="CE396" s="9" t="s">
        <v>168</v>
      </c>
      <c r="CF396" s="9" t="s">
        <v>245</v>
      </c>
      <c r="CG396" s="9">
        <f>IF(CF396="","",VLOOKUP(CF396,Metadata!$D$2:$H$20,2,FALSE))</f>
        <v>42500</v>
      </c>
      <c r="CH396" s="9">
        <f>IF(CF396="","",VLOOKUP(CF396,Metadata!$D$2:$H$20,4,FALSE))</f>
        <v>40000</v>
      </c>
      <c r="CI396" s="9">
        <f>IF(CF396="","",VLOOKUP(CF396,Metadata!$D$2:$H$20,5,FALSE))</f>
        <v>45000</v>
      </c>
      <c r="CJ396" s="9">
        <f t="shared" si="3"/>
        <v>42500</v>
      </c>
      <c r="CK396" s="9" t="s">
        <v>221</v>
      </c>
      <c r="CL396" s="10">
        <v>4</v>
      </c>
      <c r="CM396" s="10">
        <v>4</v>
      </c>
      <c r="CN396" s="10">
        <v>7</v>
      </c>
      <c r="CO396" s="10">
        <v>6</v>
      </c>
      <c r="CP396" s="10">
        <v>4</v>
      </c>
      <c r="CQ396" s="10">
        <v>5</v>
      </c>
      <c r="CR396" s="10">
        <v>6</v>
      </c>
      <c r="CS396" s="10">
        <v>6</v>
      </c>
      <c r="CT396" s="10">
        <v>6</v>
      </c>
      <c r="CU396" s="10">
        <v>5</v>
      </c>
      <c r="CV396" s="10">
        <v>5</v>
      </c>
      <c r="CW396" s="10">
        <v>4</v>
      </c>
      <c r="CX396" s="10">
        <v>4</v>
      </c>
      <c r="CY396" s="10">
        <v>3</v>
      </c>
      <c r="CZ396" s="10">
        <v>5</v>
      </c>
      <c r="DA396" s="10">
        <v>2</v>
      </c>
      <c r="DB396" s="10">
        <v>4</v>
      </c>
      <c r="DC396" s="10">
        <v>6</v>
      </c>
      <c r="DD396" s="10">
        <v>3</v>
      </c>
      <c r="DE396" s="10">
        <v>5</v>
      </c>
      <c r="DF396" s="10">
        <v>2</v>
      </c>
      <c r="DG396" s="10">
        <v>5</v>
      </c>
      <c r="DH396" s="10">
        <v>6</v>
      </c>
      <c r="DI396" s="10">
        <v>6</v>
      </c>
      <c r="DJ396" s="10">
        <v>2</v>
      </c>
      <c r="DK396" s="10">
        <v>2</v>
      </c>
      <c r="DL396" s="10">
        <v>4</v>
      </c>
      <c r="DM396" s="9" t="s">
        <v>154</v>
      </c>
      <c r="DN396" s="10">
        <v>1993</v>
      </c>
      <c r="DO396" s="9">
        <f t="shared" si="4"/>
        <v>28</v>
      </c>
      <c r="DP396" s="9" t="s">
        <v>155</v>
      </c>
      <c r="DQ396" s="9" t="s">
        <v>156</v>
      </c>
      <c r="DR396" s="9" t="s">
        <v>157</v>
      </c>
      <c r="DS396" s="9" t="s">
        <v>137</v>
      </c>
      <c r="DT396" s="9" t="s">
        <v>181</v>
      </c>
      <c r="DU396" s="9" t="s">
        <v>223</v>
      </c>
      <c r="DV396" s="9" t="str">
        <f>VLOOKUP(DU396,Metadata!$B$2:$C$7,2,FALSE)</f>
        <v>3 - 6 years</v>
      </c>
    </row>
    <row r="397" spans="1:126">
      <c r="A397" s="13">
        <v>396</v>
      </c>
      <c r="B397" s="9" t="s">
        <v>135</v>
      </c>
      <c r="C397" s="9" t="str">
        <f>VLOOKUP(B397,Metadata!$M$2:$N$6,2,FALSE)</f>
        <v>Permanent Employee</v>
      </c>
      <c r="D397" s="9" t="s">
        <v>136</v>
      </c>
      <c r="E397" s="9" t="s">
        <v>137</v>
      </c>
      <c r="F397" s="9" t="s">
        <v>138</v>
      </c>
      <c r="G397" s="9" t="s">
        <v>140</v>
      </c>
      <c r="H397" s="9" t="str">
        <f>IF(G397="","",VLOOKUP(G397,Metadata!$J$2:$K$22,2,FALSE))</f>
        <v>Lisbon Metropolitan Area</v>
      </c>
      <c r="I397" s="9" t="s">
        <v>138</v>
      </c>
      <c r="J397" s="9" t="str">
        <f>IF(I397="","",VLOOKUP(I397,Metadata!$P$2:$Q$43,2,FALSE))</f>
        <v>Europe</v>
      </c>
      <c r="K397" s="9" t="str">
        <f t="shared" si="0"/>
        <v>Portugal</v>
      </c>
      <c r="L397" s="9" t="s">
        <v>140</v>
      </c>
      <c r="M397" s="9" t="str">
        <f>IF(L397="","",VLOOKUP(L397,Metadata!$J$2:$K$22,2,FALSE))</f>
        <v>Lisbon Metropolitan Area</v>
      </c>
      <c r="N397" s="9" t="s">
        <v>205</v>
      </c>
      <c r="O397" s="9" t="s">
        <v>137</v>
      </c>
      <c r="P397" s="9" t="s">
        <v>137</v>
      </c>
      <c r="Q397" s="10" t="str">
        <f t="shared" si="1"/>
        <v>Full Office Job</v>
      </c>
      <c r="R397" s="10">
        <v>6</v>
      </c>
      <c r="S397" s="9" t="s">
        <v>161</v>
      </c>
      <c r="T397" s="9" t="s">
        <v>137</v>
      </c>
      <c r="U397" s="9" t="str">
        <f>IF(S397&lt;&gt;"",S397,IF(T397&lt;&gt;"",VLOOKUP(T397,Metadata!$S$2:$T$228,2,FALSE),""))</f>
        <v>Full-Stack Developer</v>
      </c>
      <c r="V397" s="9" t="s">
        <v>304</v>
      </c>
      <c r="W397" s="9" t="s">
        <v>137</v>
      </c>
      <c r="X397" s="9" t="s">
        <v>175</v>
      </c>
      <c r="Y397" s="9" t="s">
        <v>137</v>
      </c>
      <c r="Z397" s="9" t="s">
        <v>164</v>
      </c>
      <c r="AA397" s="9" t="s">
        <v>165</v>
      </c>
      <c r="AB397" s="9" t="s">
        <v>137</v>
      </c>
      <c r="AC397" s="9"/>
      <c r="AD397" s="9"/>
      <c r="AE397" s="9"/>
      <c r="AF397" s="9"/>
      <c r="AG397" s="9"/>
      <c r="AH397" s="9"/>
      <c r="AI397" s="9"/>
      <c r="AJ397" s="9" t="s">
        <v>185</v>
      </c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 t="s">
        <v>178</v>
      </c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 t="s">
        <v>186</v>
      </c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10"/>
      <c r="CB397" s="10" t="str">
        <f t="shared" si="5"/>
        <v/>
      </c>
      <c r="CC397" s="10"/>
      <c r="CD397" s="9" t="str">
        <f t="shared" si="2"/>
        <v/>
      </c>
      <c r="CE397" s="9" t="s">
        <v>232</v>
      </c>
      <c r="CF397" s="9" t="s">
        <v>220</v>
      </c>
      <c r="CG397" s="9">
        <f>IF(CF397="","",VLOOKUP(CF397,Metadata!$D$2:$H$20,2,FALSE))</f>
        <v>27500</v>
      </c>
      <c r="CH397" s="9">
        <f>IF(CF397="","",VLOOKUP(CF397,Metadata!$D$2:$H$20,4,FALSE))</f>
        <v>25000</v>
      </c>
      <c r="CI397" s="9">
        <f>IF(CF397="","",VLOOKUP(CF397,Metadata!$D$2:$H$20,5,FALSE))</f>
        <v>30000</v>
      </c>
      <c r="CJ397" s="9">
        <f t="shared" si="3"/>
        <v>27500</v>
      </c>
      <c r="CK397" s="9" t="s">
        <v>201</v>
      </c>
      <c r="CL397" s="10">
        <v>4</v>
      </c>
      <c r="CM397" s="10">
        <v>3</v>
      </c>
      <c r="CN397" s="10">
        <v>6</v>
      </c>
      <c r="CO397" s="10">
        <v>7</v>
      </c>
      <c r="CP397" s="10">
        <v>6</v>
      </c>
      <c r="CQ397" s="10">
        <v>7</v>
      </c>
      <c r="CR397" s="10">
        <v>6</v>
      </c>
      <c r="CS397" s="10">
        <v>6</v>
      </c>
      <c r="CT397" s="10">
        <v>7</v>
      </c>
      <c r="CU397" s="10">
        <v>6</v>
      </c>
      <c r="CV397" s="10">
        <v>5</v>
      </c>
      <c r="CW397" s="10">
        <v>4</v>
      </c>
      <c r="CX397" s="10">
        <v>4</v>
      </c>
      <c r="CY397" s="10">
        <v>6</v>
      </c>
      <c r="CZ397" s="10">
        <v>3</v>
      </c>
      <c r="DA397" s="10">
        <v>6</v>
      </c>
      <c r="DB397" s="10">
        <v>5</v>
      </c>
      <c r="DC397" s="10">
        <v>7</v>
      </c>
      <c r="DD397" s="10">
        <v>5</v>
      </c>
      <c r="DE397" s="10">
        <v>6</v>
      </c>
      <c r="DF397" s="10">
        <v>5</v>
      </c>
      <c r="DG397" s="10">
        <v>7</v>
      </c>
      <c r="DH397" s="10">
        <v>5</v>
      </c>
      <c r="DI397" s="10">
        <v>7</v>
      </c>
      <c r="DJ397" s="10">
        <v>6</v>
      </c>
      <c r="DK397" s="10">
        <v>5</v>
      </c>
      <c r="DL397" s="10">
        <v>3</v>
      </c>
      <c r="DM397" s="9" t="s">
        <v>430</v>
      </c>
      <c r="DN397" s="10">
        <v>1995</v>
      </c>
      <c r="DO397" s="9">
        <f t="shared" si="4"/>
        <v>26</v>
      </c>
      <c r="DP397" s="9" t="s">
        <v>155</v>
      </c>
      <c r="DQ397" s="9" t="s">
        <v>156</v>
      </c>
      <c r="DR397" s="9" t="s">
        <v>170</v>
      </c>
      <c r="DS397" s="9" t="s">
        <v>137</v>
      </c>
      <c r="DT397" s="9" t="s">
        <v>181</v>
      </c>
      <c r="DU397" s="9" t="s">
        <v>223</v>
      </c>
      <c r="DV397" s="9" t="str">
        <f>VLOOKUP(DU397,Metadata!$B$2:$C$7,2,FALSE)</f>
        <v>3 - 6 years</v>
      </c>
    </row>
    <row r="398" spans="1:126">
      <c r="A398" s="13">
        <v>397</v>
      </c>
      <c r="B398" s="9" t="s">
        <v>135</v>
      </c>
      <c r="C398" s="9" t="str">
        <f>VLOOKUP(B398,Metadata!$M$2:$N$6,2,FALSE)</f>
        <v>Permanent Employee</v>
      </c>
      <c r="D398" s="9" t="s">
        <v>159</v>
      </c>
      <c r="E398" s="9" t="s">
        <v>137</v>
      </c>
      <c r="F398" s="9" t="s">
        <v>138</v>
      </c>
      <c r="G398" s="9" t="s">
        <v>172</v>
      </c>
      <c r="H398" s="9" t="str">
        <f>IF(G398="","",VLOOKUP(G398,Metadata!$J$2:$K$22,2,FALSE))</f>
        <v>Porto Metropolitan Area</v>
      </c>
      <c r="I398" s="9" t="s">
        <v>295</v>
      </c>
      <c r="J398" s="9" t="str">
        <f>IF(I398="","",VLOOKUP(I398,Metadata!$P$2:$Q$43,2,FALSE))</f>
        <v>Europe</v>
      </c>
      <c r="K398" s="9" t="str">
        <f t="shared" si="0"/>
        <v>International</v>
      </c>
      <c r="L398" s="9" t="s">
        <v>137</v>
      </c>
      <c r="M398" s="9" t="str">
        <f>IF(L398="","",VLOOKUP(L398,Metadata!$J$2:$K$22,2,FALSE))</f>
        <v/>
      </c>
      <c r="N398" s="9" t="s">
        <v>214</v>
      </c>
      <c r="O398" s="9" t="s">
        <v>278</v>
      </c>
      <c r="P398" s="9" t="s">
        <v>191</v>
      </c>
      <c r="Q398" s="10" t="str">
        <f t="shared" si="1"/>
        <v>Remote Job (full or flexible)</v>
      </c>
      <c r="R398" s="10">
        <v>5</v>
      </c>
      <c r="S398" s="9" t="s">
        <v>249</v>
      </c>
      <c r="T398" s="9" t="s">
        <v>137</v>
      </c>
      <c r="U398" s="9" t="str">
        <f>IF(S398&lt;&gt;"",S398,IF(T398&lt;&gt;"",VLOOKUP(T398,Metadata!$S$2:$T$228,2,FALSE),""))</f>
        <v>Business Applications (BI/CRM/ERP)</v>
      </c>
      <c r="V398" s="9" t="s">
        <v>144</v>
      </c>
      <c r="W398" s="9" t="s">
        <v>137</v>
      </c>
      <c r="X398" s="9" t="s">
        <v>145</v>
      </c>
      <c r="Y398" s="9" t="s">
        <v>137</v>
      </c>
      <c r="Z398" s="9" t="s">
        <v>146</v>
      </c>
      <c r="AA398" s="9" t="s">
        <v>137</v>
      </c>
      <c r="AB398" s="9" t="s">
        <v>253</v>
      </c>
      <c r="AC398" s="9" t="s">
        <v>147</v>
      </c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 t="s">
        <v>198</v>
      </c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10"/>
      <c r="CB398" s="10" t="str">
        <f t="shared" si="5"/>
        <v/>
      </c>
      <c r="CC398" s="10"/>
      <c r="CD398" s="9" t="str">
        <f t="shared" si="2"/>
        <v/>
      </c>
      <c r="CE398" s="9" t="s">
        <v>168</v>
      </c>
      <c r="CF398" s="9" t="s">
        <v>254</v>
      </c>
      <c r="CG398" s="9">
        <f>IF(CF398="","",VLOOKUP(CF398,Metadata!$D$2:$H$20,2,FALSE))</f>
        <v>37500</v>
      </c>
      <c r="CH398" s="9">
        <f>IF(CF398="","",VLOOKUP(CF398,Metadata!$D$2:$H$20,4,FALSE))</f>
        <v>35000</v>
      </c>
      <c r="CI398" s="9">
        <f>IF(CF398="","",VLOOKUP(CF398,Metadata!$D$2:$H$20,5,FALSE))</f>
        <v>40000</v>
      </c>
      <c r="CJ398" s="9">
        <f t="shared" si="3"/>
        <v>37500</v>
      </c>
      <c r="CK398" s="9" t="s">
        <v>189</v>
      </c>
      <c r="CL398" s="10">
        <v>4</v>
      </c>
      <c r="CM398" s="10">
        <v>2</v>
      </c>
      <c r="CN398" s="10">
        <v>7</v>
      </c>
      <c r="CO398" s="10">
        <v>6</v>
      </c>
      <c r="CP398" s="10">
        <v>5</v>
      </c>
      <c r="CQ398" s="10">
        <v>6</v>
      </c>
      <c r="CR398" s="10">
        <v>7</v>
      </c>
      <c r="CS398" s="10">
        <v>7</v>
      </c>
      <c r="CT398" s="10">
        <v>6</v>
      </c>
      <c r="CU398" s="10">
        <v>1</v>
      </c>
      <c r="CV398" s="10">
        <v>3</v>
      </c>
      <c r="CW398" s="10">
        <v>2</v>
      </c>
      <c r="CX398" s="10">
        <v>6</v>
      </c>
      <c r="CY398" s="10">
        <v>6</v>
      </c>
      <c r="CZ398" s="10">
        <v>6</v>
      </c>
      <c r="DA398" s="10">
        <v>6</v>
      </c>
      <c r="DB398" s="10">
        <v>6</v>
      </c>
      <c r="DC398" s="10">
        <v>7</v>
      </c>
      <c r="DD398" s="10">
        <v>4</v>
      </c>
      <c r="DE398" s="10">
        <v>7</v>
      </c>
      <c r="DF398" s="10">
        <v>6</v>
      </c>
      <c r="DG398" s="10">
        <v>6</v>
      </c>
      <c r="DH398" s="10">
        <v>7</v>
      </c>
      <c r="DI398" s="10">
        <v>6</v>
      </c>
      <c r="DJ398" s="10">
        <v>4</v>
      </c>
      <c r="DK398" s="10">
        <v>4</v>
      </c>
      <c r="DL398" s="10">
        <v>7</v>
      </c>
      <c r="DM398" s="9" t="s">
        <v>154</v>
      </c>
      <c r="DN398" s="10">
        <v>1979</v>
      </c>
      <c r="DO398" s="9">
        <f t="shared" si="4"/>
        <v>42</v>
      </c>
      <c r="DP398" s="9" t="s">
        <v>222</v>
      </c>
      <c r="DQ398" s="9" t="s">
        <v>156</v>
      </c>
      <c r="DR398" s="9" t="s">
        <v>342</v>
      </c>
      <c r="DS398" s="9" t="s">
        <v>137</v>
      </c>
      <c r="DT398" s="9" t="s">
        <v>181</v>
      </c>
      <c r="DU398" s="9" t="s">
        <v>203</v>
      </c>
      <c r="DV398" s="9" t="str">
        <f>VLOOKUP(DU398,Metadata!$B$2:$C$7,2,FALSE)</f>
        <v>6+ years</v>
      </c>
    </row>
    <row r="399" spans="1:126">
      <c r="A399" s="13">
        <v>398</v>
      </c>
      <c r="B399" s="9" t="s">
        <v>135</v>
      </c>
      <c r="C399" s="9" t="str">
        <f>VLOOKUP(B399,Metadata!$M$2:$N$6,2,FALSE)</f>
        <v>Permanent Employee</v>
      </c>
      <c r="D399" s="9" t="s">
        <v>159</v>
      </c>
      <c r="E399" s="9" t="s">
        <v>137</v>
      </c>
      <c r="F399" s="9" t="s">
        <v>138</v>
      </c>
      <c r="G399" s="9" t="s">
        <v>140</v>
      </c>
      <c r="H399" s="9" t="str">
        <f>IF(G399="","",VLOOKUP(G399,Metadata!$J$2:$K$22,2,FALSE))</f>
        <v>Lisbon Metropolitan Area</v>
      </c>
      <c r="I399" s="9" t="s">
        <v>138</v>
      </c>
      <c r="J399" s="9" t="str">
        <f>IF(I399="","",VLOOKUP(I399,Metadata!$P$2:$Q$43,2,FALSE))</f>
        <v>Europe</v>
      </c>
      <c r="K399" s="9" t="str">
        <f t="shared" si="0"/>
        <v>Portugal</v>
      </c>
      <c r="L399" s="9" t="s">
        <v>140</v>
      </c>
      <c r="M399" s="9" t="str">
        <f>IF(L399="","",VLOOKUP(L399,Metadata!$J$2:$K$22,2,FALSE))</f>
        <v>Lisbon Metropolitan Area</v>
      </c>
      <c r="N399" s="9" t="s">
        <v>141</v>
      </c>
      <c r="O399" s="9" t="s">
        <v>137</v>
      </c>
      <c r="P399" s="9" t="s">
        <v>142</v>
      </c>
      <c r="Q399" s="10" t="str">
        <f t="shared" si="1"/>
        <v>Full Office Job</v>
      </c>
      <c r="R399" s="10">
        <v>5</v>
      </c>
      <c r="S399" s="9" t="s">
        <v>161</v>
      </c>
      <c r="T399" s="9" t="s">
        <v>137</v>
      </c>
      <c r="U399" s="9" t="str">
        <f>IF(S399&lt;&gt;"",S399,IF(T399&lt;&gt;"",VLOOKUP(T399,Metadata!$S$2:$T$228,2,FALSE),""))</f>
        <v>Full-Stack Developer</v>
      </c>
      <c r="V399" s="9" t="s">
        <v>276</v>
      </c>
      <c r="W399" s="9" t="s">
        <v>137</v>
      </c>
      <c r="X399" s="9" t="s">
        <v>163</v>
      </c>
      <c r="Y399" s="9" t="s">
        <v>137</v>
      </c>
      <c r="Z399" s="9" t="s">
        <v>184</v>
      </c>
      <c r="AA399" s="9" t="s">
        <v>165</v>
      </c>
      <c r="AB399" s="9" t="s">
        <v>137</v>
      </c>
      <c r="AC399" s="9" t="s">
        <v>147</v>
      </c>
      <c r="AD399" s="9"/>
      <c r="AE399" s="9"/>
      <c r="AF399" s="9" t="s">
        <v>243</v>
      </c>
      <c r="AG399" s="9"/>
      <c r="AH399" s="9"/>
      <c r="AI399" s="9"/>
      <c r="AJ399" s="9"/>
      <c r="AK399" s="9" t="s">
        <v>302</v>
      </c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 t="s">
        <v>178</v>
      </c>
      <c r="BB399" s="9"/>
      <c r="BC399" s="9"/>
      <c r="BD399" s="9"/>
      <c r="BE399" s="9"/>
      <c r="BF399" s="9"/>
      <c r="BG399" s="9"/>
      <c r="BH399" s="9"/>
      <c r="BI399" s="9"/>
      <c r="BJ399" s="9" t="s">
        <v>167</v>
      </c>
      <c r="BK399" s="9"/>
      <c r="BL399" s="9"/>
      <c r="BM399" s="9" t="s">
        <v>303</v>
      </c>
      <c r="BN399" s="9" t="s">
        <v>186</v>
      </c>
      <c r="BO399" s="9" t="s">
        <v>257</v>
      </c>
      <c r="BP399" s="9"/>
      <c r="BQ399" s="9"/>
      <c r="BR399" s="9"/>
      <c r="BS399" s="9"/>
      <c r="BT399" s="9"/>
      <c r="BU399" s="9"/>
      <c r="BV399" s="9" t="s">
        <v>431</v>
      </c>
      <c r="BW399" s="9"/>
      <c r="BX399" s="9"/>
      <c r="BY399" s="9"/>
      <c r="BZ399" s="9"/>
      <c r="CA399" s="10"/>
      <c r="CB399" s="10" t="str">
        <f t="shared" si="5"/>
        <v/>
      </c>
      <c r="CC399" s="10"/>
      <c r="CD399" s="9" t="str">
        <f t="shared" si="2"/>
        <v/>
      </c>
      <c r="CE399" s="9" t="s">
        <v>168</v>
      </c>
      <c r="CF399" s="9" t="s">
        <v>169</v>
      </c>
      <c r="CG399" s="9">
        <f>IF(CF399="","",VLOOKUP(CF399,Metadata!$D$2:$H$20,2,FALSE))</f>
        <v>12500</v>
      </c>
      <c r="CH399" s="9">
        <f>IF(CF399="","",VLOOKUP(CF399,Metadata!$D$2:$H$20,4,FALSE))</f>
        <v>0</v>
      </c>
      <c r="CI399" s="9">
        <f>IF(CF399="","",VLOOKUP(CF399,Metadata!$D$2:$H$20,5,FALSE))</f>
        <v>15000</v>
      </c>
      <c r="CJ399" s="9">
        <f t="shared" si="3"/>
        <v>12500</v>
      </c>
      <c r="CK399" s="9" t="s">
        <v>153</v>
      </c>
      <c r="CL399" s="10">
        <v>1</v>
      </c>
      <c r="CM399" s="10">
        <v>4</v>
      </c>
      <c r="CN399" s="10">
        <v>7</v>
      </c>
      <c r="CO399" s="10">
        <v>6</v>
      </c>
      <c r="CP399" s="10">
        <v>6</v>
      </c>
      <c r="CQ399" s="10">
        <v>7</v>
      </c>
      <c r="CR399" s="10">
        <v>4</v>
      </c>
      <c r="CS399" s="10">
        <v>4</v>
      </c>
      <c r="CT399" s="10">
        <v>6</v>
      </c>
      <c r="CU399" s="10">
        <v>7</v>
      </c>
      <c r="CV399" s="10">
        <v>5</v>
      </c>
      <c r="CW399" s="10">
        <v>4</v>
      </c>
      <c r="CX399" s="10">
        <v>4</v>
      </c>
      <c r="CY399" s="10">
        <v>6</v>
      </c>
      <c r="CZ399" s="10">
        <v>6</v>
      </c>
      <c r="DA399" s="10">
        <v>5</v>
      </c>
      <c r="DB399" s="10">
        <v>4</v>
      </c>
      <c r="DC399" s="10">
        <v>7</v>
      </c>
      <c r="DD399" s="10">
        <v>4</v>
      </c>
      <c r="DE399" s="10">
        <v>7</v>
      </c>
      <c r="DF399" s="10">
        <v>5</v>
      </c>
      <c r="DG399" s="10">
        <v>5</v>
      </c>
      <c r="DH399" s="10">
        <v>5</v>
      </c>
      <c r="DI399" s="10">
        <v>5</v>
      </c>
      <c r="DJ399" s="10">
        <v>4</v>
      </c>
      <c r="DK399" s="10">
        <v>4</v>
      </c>
      <c r="DL399" s="10">
        <v>5</v>
      </c>
      <c r="DM399" s="9" t="s">
        <v>296</v>
      </c>
      <c r="DN399" s="10">
        <v>1990</v>
      </c>
      <c r="DO399" s="9">
        <f t="shared" si="4"/>
        <v>31</v>
      </c>
      <c r="DP399" s="9" t="s">
        <v>155</v>
      </c>
      <c r="DQ399" s="9" t="s">
        <v>156</v>
      </c>
      <c r="DR399" s="9" t="s">
        <v>170</v>
      </c>
      <c r="DS399" s="9" t="s">
        <v>137</v>
      </c>
      <c r="DT399" s="9" t="s">
        <v>181</v>
      </c>
      <c r="DU399" s="9" t="s">
        <v>223</v>
      </c>
      <c r="DV399" s="9" t="str">
        <f>VLOOKUP(DU399,Metadata!$B$2:$C$7,2,FALSE)</f>
        <v>3 - 6 years</v>
      </c>
    </row>
    <row r="400" spans="1:126">
      <c r="A400" s="13">
        <v>399</v>
      </c>
      <c r="B400" s="9" t="s">
        <v>135</v>
      </c>
      <c r="C400" s="9" t="str">
        <f>VLOOKUP(B400,Metadata!$M$2:$N$6,2,FALSE)</f>
        <v>Permanent Employee</v>
      </c>
      <c r="D400" s="9" t="s">
        <v>159</v>
      </c>
      <c r="E400" s="9" t="s">
        <v>137</v>
      </c>
      <c r="F400" s="9" t="s">
        <v>138</v>
      </c>
      <c r="G400" s="9" t="s">
        <v>172</v>
      </c>
      <c r="H400" s="9" t="str">
        <f>IF(G400="","",VLOOKUP(G400,Metadata!$J$2:$K$22,2,FALSE))</f>
        <v>Porto Metropolitan Area</v>
      </c>
      <c r="I400" s="9" t="s">
        <v>138</v>
      </c>
      <c r="J400" s="9" t="str">
        <f>IF(I400="","",VLOOKUP(I400,Metadata!$P$2:$Q$43,2,FALSE))</f>
        <v>Europe</v>
      </c>
      <c r="K400" s="9" t="str">
        <f t="shared" si="0"/>
        <v>Portugal</v>
      </c>
      <c r="L400" s="9" t="s">
        <v>140</v>
      </c>
      <c r="M400" s="9" t="str">
        <f>IF(L400="","",VLOOKUP(L400,Metadata!$J$2:$K$22,2,FALSE))</f>
        <v>Lisbon Metropolitan Area</v>
      </c>
      <c r="N400" s="9" t="s">
        <v>141</v>
      </c>
      <c r="O400" s="9" t="s">
        <v>137</v>
      </c>
      <c r="P400" s="9" t="s">
        <v>142</v>
      </c>
      <c r="Q400" s="10" t="str">
        <f t="shared" si="1"/>
        <v>Full Office Job</v>
      </c>
      <c r="R400" s="10">
        <v>4</v>
      </c>
      <c r="S400" s="9" t="s">
        <v>266</v>
      </c>
      <c r="T400" s="9" t="s">
        <v>137</v>
      </c>
      <c r="U400" s="9" t="str">
        <f>IF(S400&lt;&gt;"",S400,IF(T400&lt;&gt;"",VLOOKUP(T400,Metadata!$S$2:$T$228,2,FALSE),""))</f>
        <v>Data Scientist/Data Engineer</v>
      </c>
      <c r="V400" s="9" t="s">
        <v>251</v>
      </c>
      <c r="W400" s="9" t="s">
        <v>137</v>
      </c>
      <c r="X400" s="9" t="s">
        <v>269</v>
      </c>
      <c r="Y400" s="9" t="s">
        <v>137</v>
      </c>
      <c r="Z400" s="9" t="s">
        <v>262</v>
      </c>
      <c r="AA400" s="9" t="s">
        <v>137</v>
      </c>
      <c r="AB400" s="9" t="s">
        <v>137</v>
      </c>
      <c r="AC400" s="9" t="s">
        <v>147</v>
      </c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 t="s">
        <v>150</v>
      </c>
      <c r="BZ400" s="9" t="s">
        <v>137</v>
      </c>
      <c r="CA400" s="10"/>
      <c r="CB400" s="10" t="str">
        <f t="shared" si="5"/>
        <v/>
      </c>
      <c r="CC400" s="10"/>
      <c r="CD400" s="9" t="str">
        <f t="shared" si="2"/>
        <v/>
      </c>
      <c r="CE400" s="9" t="s">
        <v>232</v>
      </c>
      <c r="CF400" s="9" t="s">
        <v>254</v>
      </c>
      <c r="CG400" s="9">
        <f>IF(CF400="","",VLOOKUP(CF400,Metadata!$D$2:$H$20,2,FALSE))</f>
        <v>37500</v>
      </c>
      <c r="CH400" s="9">
        <f>IF(CF400="","",VLOOKUP(CF400,Metadata!$D$2:$H$20,4,FALSE))</f>
        <v>35000</v>
      </c>
      <c r="CI400" s="9">
        <f>IF(CF400="","",VLOOKUP(CF400,Metadata!$D$2:$H$20,5,FALSE))</f>
        <v>40000</v>
      </c>
      <c r="CJ400" s="9">
        <f t="shared" si="3"/>
        <v>37500</v>
      </c>
      <c r="CK400" s="9" t="s">
        <v>221</v>
      </c>
      <c r="CL400" s="10">
        <v>5</v>
      </c>
      <c r="CM400" s="10">
        <v>1</v>
      </c>
      <c r="CN400" s="10">
        <v>7</v>
      </c>
      <c r="CO400" s="10">
        <v>7</v>
      </c>
      <c r="CP400" s="10">
        <v>7</v>
      </c>
      <c r="CQ400" s="10">
        <v>7</v>
      </c>
      <c r="CR400" s="10">
        <v>4</v>
      </c>
      <c r="CS400" s="10">
        <v>7</v>
      </c>
      <c r="CT400" s="10">
        <v>7</v>
      </c>
      <c r="CU400" s="10">
        <v>5</v>
      </c>
      <c r="CV400" s="10">
        <v>6</v>
      </c>
      <c r="CW400" s="10">
        <v>1</v>
      </c>
      <c r="CX400" s="10">
        <v>7</v>
      </c>
      <c r="CY400" s="10">
        <v>5</v>
      </c>
      <c r="CZ400" s="10">
        <v>7</v>
      </c>
      <c r="DA400" s="10">
        <v>1</v>
      </c>
      <c r="DB400" s="10">
        <v>7</v>
      </c>
      <c r="DC400" s="10">
        <v>7</v>
      </c>
      <c r="DD400" s="10">
        <v>4</v>
      </c>
      <c r="DE400" s="10">
        <v>7</v>
      </c>
      <c r="DF400" s="10">
        <v>7</v>
      </c>
      <c r="DG400" s="10">
        <v>7</v>
      </c>
      <c r="DH400" s="10">
        <v>5</v>
      </c>
      <c r="DI400" s="10">
        <v>7</v>
      </c>
      <c r="DJ400" s="10">
        <v>4</v>
      </c>
      <c r="DK400" s="10">
        <v>6</v>
      </c>
      <c r="DL400" s="10">
        <v>5</v>
      </c>
      <c r="DM400" s="9" t="s">
        <v>154</v>
      </c>
      <c r="DN400" s="10">
        <v>1980</v>
      </c>
      <c r="DO400" s="9">
        <f t="shared" si="4"/>
        <v>41</v>
      </c>
      <c r="DP400" s="9" t="s">
        <v>222</v>
      </c>
      <c r="DQ400" s="9" t="s">
        <v>156</v>
      </c>
      <c r="DR400" s="9" t="s">
        <v>157</v>
      </c>
      <c r="DS400" s="9" t="s">
        <v>137</v>
      </c>
      <c r="DT400" s="9" t="s">
        <v>181</v>
      </c>
      <c r="DU400" s="9" t="s">
        <v>158</v>
      </c>
      <c r="DV400" s="9" t="str">
        <f>VLOOKUP(DU400,Metadata!$B$2:$C$7,2,FALSE)</f>
        <v>6+ years</v>
      </c>
    </row>
    <row r="401" spans="1:126">
      <c r="A401" s="13">
        <v>400</v>
      </c>
      <c r="B401" s="9" t="s">
        <v>135</v>
      </c>
      <c r="C401" s="9" t="str">
        <f>VLOOKUP(B401,Metadata!$M$2:$N$6,2,FALSE)</f>
        <v>Permanent Employee</v>
      </c>
      <c r="D401" s="9" t="s">
        <v>159</v>
      </c>
      <c r="E401" s="9" t="s">
        <v>137</v>
      </c>
      <c r="F401" s="9" t="s">
        <v>138</v>
      </c>
      <c r="G401" s="9" t="s">
        <v>172</v>
      </c>
      <c r="H401" s="9" t="str">
        <f>IF(G401="","",VLOOKUP(G401,Metadata!$J$2:$K$22,2,FALSE))</f>
        <v>Porto Metropolitan Area</v>
      </c>
      <c r="I401" s="9" t="s">
        <v>138</v>
      </c>
      <c r="J401" s="9" t="str">
        <f>IF(I401="","",VLOOKUP(I401,Metadata!$P$2:$Q$43,2,FALSE))</f>
        <v>Europe</v>
      </c>
      <c r="K401" s="9" t="str">
        <f t="shared" si="0"/>
        <v>Portugal</v>
      </c>
      <c r="L401" s="9" t="s">
        <v>172</v>
      </c>
      <c r="M401" s="9" t="str">
        <f>IF(L401="","",VLOOKUP(L401,Metadata!$J$2:$K$22,2,FALSE))</f>
        <v>Porto Metropolitan Area</v>
      </c>
      <c r="N401" s="9" t="s">
        <v>141</v>
      </c>
      <c r="O401" s="9" t="s">
        <v>137</v>
      </c>
      <c r="P401" s="9" t="s">
        <v>142</v>
      </c>
      <c r="Q401" s="10" t="str">
        <f t="shared" si="1"/>
        <v>Full Office Job</v>
      </c>
      <c r="R401" s="10">
        <v>4</v>
      </c>
      <c r="S401" s="9" t="s">
        <v>266</v>
      </c>
      <c r="T401" s="9" t="s">
        <v>137</v>
      </c>
      <c r="U401" s="9" t="str">
        <f>IF(S401&lt;&gt;"",S401,IF(T401&lt;&gt;"",VLOOKUP(T401,Metadata!$S$2:$T$228,2,FALSE),""))</f>
        <v>Data Scientist/Data Engineer</v>
      </c>
      <c r="V401" s="9" t="s">
        <v>251</v>
      </c>
      <c r="W401" s="9" t="s">
        <v>137</v>
      </c>
      <c r="X401" s="9" t="s">
        <v>137</v>
      </c>
      <c r="Y401" s="9" t="s">
        <v>432</v>
      </c>
      <c r="Z401" s="9" t="s">
        <v>262</v>
      </c>
      <c r="AA401" s="9" t="s">
        <v>165</v>
      </c>
      <c r="AB401" s="9" t="s">
        <v>137</v>
      </c>
      <c r="AC401" s="9"/>
      <c r="AD401" s="9"/>
      <c r="AE401" s="9"/>
      <c r="AF401" s="9" t="s">
        <v>243</v>
      </c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 t="s">
        <v>186</v>
      </c>
      <c r="BO401" s="9"/>
      <c r="BP401" s="9"/>
      <c r="BQ401" s="9"/>
      <c r="BR401" s="9"/>
      <c r="BS401" s="9"/>
      <c r="BT401" s="9"/>
      <c r="BU401" s="9" t="s">
        <v>258</v>
      </c>
      <c r="BV401" s="9"/>
      <c r="BW401" s="9"/>
      <c r="BX401" s="9"/>
      <c r="BY401" s="9"/>
      <c r="BZ401" s="9"/>
      <c r="CA401" s="10"/>
      <c r="CB401" s="10" t="str">
        <f t="shared" si="5"/>
        <v/>
      </c>
      <c r="CC401" s="10"/>
      <c r="CD401" s="9" t="str">
        <f t="shared" si="2"/>
        <v/>
      </c>
      <c r="CE401" s="9" t="s">
        <v>232</v>
      </c>
      <c r="CF401" s="9" t="s">
        <v>169</v>
      </c>
      <c r="CG401" s="9">
        <f>IF(CF401="","",VLOOKUP(CF401,Metadata!$D$2:$H$20,2,FALSE))</f>
        <v>12500</v>
      </c>
      <c r="CH401" s="9">
        <f>IF(CF401="","",VLOOKUP(CF401,Metadata!$D$2:$H$20,4,FALSE))</f>
        <v>0</v>
      </c>
      <c r="CI401" s="9">
        <f>IF(CF401="","",VLOOKUP(CF401,Metadata!$D$2:$H$20,5,FALSE))</f>
        <v>15000</v>
      </c>
      <c r="CJ401" s="9">
        <f t="shared" si="3"/>
        <v>12500</v>
      </c>
      <c r="CK401" s="9" t="s">
        <v>153</v>
      </c>
      <c r="CL401" s="10">
        <v>4</v>
      </c>
      <c r="CM401" s="10">
        <v>2</v>
      </c>
      <c r="CN401" s="10">
        <v>6</v>
      </c>
      <c r="CO401" s="10">
        <v>6</v>
      </c>
      <c r="CP401" s="10">
        <v>4</v>
      </c>
      <c r="CQ401" s="10">
        <v>7</v>
      </c>
      <c r="CR401" s="10">
        <v>4</v>
      </c>
      <c r="CS401" s="10">
        <v>5</v>
      </c>
      <c r="CT401" s="10">
        <v>4</v>
      </c>
      <c r="CU401" s="10">
        <v>4</v>
      </c>
      <c r="CV401" s="10">
        <v>5</v>
      </c>
      <c r="CW401" s="10">
        <v>3</v>
      </c>
      <c r="CX401" s="10">
        <v>5</v>
      </c>
      <c r="CY401" s="10">
        <v>5</v>
      </c>
      <c r="CZ401" s="10">
        <v>6</v>
      </c>
      <c r="DA401" s="10">
        <v>4</v>
      </c>
      <c r="DB401" s="10">
        <v>6</v>
      </c>
      <c r="DC401" s="10">
        <v>7</v>
      </c>
      <c r="DD401" s="10">
        <v>1</v>
      </c>
      <c r="DE401" s="10">
        <v>5</v>
      </c>
      <c r="DF401" s="10">
        <v>4</v>
      </c>
      <c r="DG401" s="10">
        <v>6</v>
      </c>
      <c r="DH401" s="10">
        <v>4</v>
      </c>
      <c r="DI401" s="10">
        <v>6</v>
      </c>
      <c r="DJ401" s="10">
        <v>4</v>
      </c>
      <c r="DK401" s="10">
        <v>5</v>
      </c>
      <c r="DL401" s="10">
        <v>3</v>
      </c>
      <c r="DM401" s="9" t="s">
        <v>154</v>
      </c>
      <c r="DN401" s="10">
        <v>1999</v>
      </c>
      <c r="DO401" s="9">
        <f t="shared" si="4"/>
        <v>22</v>
      </c>
      <c r="DP401" s="9" t="s">
        <v>155</v>
      </c>
      <c r="DQ401" s="9" t="s">
        <v>156</v>
      </c>
      <c r="DR401" s="9" t="s">
        <v>157</v>
      </c>
      <c r="DS401" s="9" t="s">
        <v>137</v>
      </c>
      <c r="DT401" s="9" t="s">
        <v>181</v>
      </c>
      <c r="DU401" s="9" t="s">
        <v>168</v>
      </c>
      <c r="DV401" s="9" t="str">
        <f>VLOOKUP(DU401,Metadata!$B$2:$C$7,2,FALSE)</f>
        <v>0 - 3 years</v>
      </c>
    </row>
    <row r="402" spans="1:126">
      <c r="A402" s="13">
        <v>401</v>
      </c>
      <c r="B402" s="9" t="s">
        <v>135</v>
      </c>
      <c r="C402" s="9" t="str">
        <f>VLOOKUP(B402,Metadata!$M$2:$N$6,2,FALSE)</f>
        <v>Permanent Employee</v>
      </c>
      <c r="D402" s="9" t="s">
        <v>159</v>
      </c>
      <c r="E402" s="9" t="s">
        <v>137</v>
      </c>
      <c r="F402" s="9" t="s">
        <v>138</v>
      </c>
      <c r="G402" s="9" t="s">
        <v>160</v>
      </c>
      <c r="H402" s="9" t="str">
        <f>IF(G402="","",VLOOKUP(G402,Metadata!$J$2:$K$22,2,FALSE))</f>
        <v>Centre</v>
      </c>
      <c r="I402" s="9" t="s">
        <v>138</v>
      </c>
      <c r="J402" s="9" t="str">
        <f>IF(I402="","",VLOOKUP(I402,Metadata!$P$2:$Q$43,2,FALSE))</f>
        <v>Europe</v>
      </c>
      <c r="K402" s="9" t="str">
        <f t="shared" si="0"/>
        <v>Portugal</v>
      </c>
      <c r="L402" s="9" t="s">
        <v>140</v>
      </c>
      <c r="M402" s="9" t="str">
        <f>IF(L402="","",VLOOKUP(L402,Metadata!$J$2:$K$22,2,FALSE))</f>
        <v>Lisbon Metropolitan Area</v>
      </c>
      <c r="N402" s="9" t="s">
        <v>141</v>
      </c>
      <c r="O402" s="9" t="s">
        <v>137</v>
      </c>
      <c r="P402" s="9" t="s">
        <v>142</v>
      </c>
      <c r="Q402" s="10" t="str">
        <f t="shared" si="1"/>
        <v>Full Office Job</v>
      </c>
      <c r="R402" s="10">
        <v>6</v>
      </c>
      <c r="S402" s="9" t="s">
        <v>192</v>
      </c>
      <c r="T402" s="9" t="s">
        <v>137</v>
      </c>
      <c r="U402" s="9" t="str">
        <f>IF(S402&lt;&gt;"",S402,IF(T402&lt;&gt;"",VLOOKUP(T402,Metadata!$S$2:$T$228,2,FALSE),""))</f>
        <v>Back-End Developer</v>
      </c>
      <c r="V402" s="9" t="s">
        <v>174</v>
      </c>
      <c r="W402" s="9" t="s">
        <v>137</v>
      </c>
      <c r="X402" s="9" t="s">
        <v>208</v>
      </c>
      <c r="Y402" s="9" t="s">
        <v>137</v>
      </c>
      <c r="Z402" s="9" t="s">
        <v>224</v>
      </c>
      <c r="AA402" s="9" t="s">
        <v>165</v>
      </c>
      <c r="AB402" s="9" t="s">
        <v>137</v>
      </c>
      <c r="AC402" s="9" t="s">
        <v>147</v>
      </c>
      <c r="AD402" s="9"/>
      <c r="AE402" s="9" t="s">
        <v>194</v>
      </c>
      <c r="AF402" s="9"/>
      <c r="AG402" s="9"/>
      <c r="AH402" s="9"/>
      <c r="AI402" s="9"/>
      <c r="AJ402" s="9" t="s">
        <v>185</v>
      </c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 t="s">
        <v>178</v>
      </c>
      <c r="BB402" s="9"/>
      <c r="BC402" s="9"/>
      <c r="BD402" s="9"/>
      <c r="BE402" s="9"/>
      <c r="BF402" s="9"/>
      <c r="BG402" s="9"/>
      <c r="BH402" s="9"/>
      <c r="BI402" s="9"/>
      <c r="BJ402" s="9" t="s">
        <v>167</v>
      </c>
      <c r="BK402" s="9" t="s">
        <v>198</v>
      </c>
      <c r="BL402" s="9" t="s">
        <v>199</v>
      </c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10"/>
      <c r="CB402" s="10" t="str">
        <f t="shared" si="5"/>
        <v/>
      </c>
      <c r="CC402" s="10"/>
      <c r="CD402" s="9" t="str">
        <f t="shared" si="2"/>
        <v/>
      </c>
      <c r="CE402" s="9" t="s">
        <v>168</v>
      </c>
      <c r="CF402" s="9" t="s">
        <v>169</v>
      </c>
      <c r="CG402" s="9">
        <f>IF(CF402="","",VLOOKUP(CF402,Metadata!$D$2:$H$20,2,FALSE))</f>
        <v>12500</v>
      </c>
      <c r="CH402" s="9">
        <f>IF(CF402="","",VLOOKUP(CF402,Metadata!$D$2:$H$20,4,FALSE))</f>
        <v>0</v>
      </c>
      <c r="CI402" s="9">
        <f>IF(CF402="","",VLOOKUP(CF402,Metadata!$D$2:$H$20,5,FALSE))</f>
        <v>15000</v>
      </c>
      <c r="CJ402" s="9">
        <f t="shared" si="3"/>
        <v>12500</v>
      </c>
      <c r="CK402" s="9" t="s">
        <v>189</v>
      </c>
      <c r="CL402" s="10">
        <v>2</v>
      </c>
      <c r="CM402" s="10">
        <v>2</v>
      </c>
      <c r="CN402" s="10">
        <v>6</v>
      </c>
      <c r="CO402" s="10">
        <v>4</v>
      </c>
      <c r="CP402" s="10">
        <v>5</v>
      </c>
      <c r="CQ402" s="10">
        <v>5</v>
      </c>
      <c r="CR402" s="10">
        <v>5</v>
      </c>
      <c r="CS402" s="10">
        <v>6</v>
      </c>
      <c r="CT402" s="10">
        <v>6</v>
      </c>
      <c r="CU402" s="10">
        <v>6</v>
      </c>
      <c r="CV402" s="10">
        <v>5</v>
      </c>
      <c r="CW402" s="10">
        <v>3</v>
      </c>
      <c r="CX402" s="10">
        <v>5</v>
      </c>
      <c r="CY402" s="10">
        <v>5</v>
      </c>
      <c r="CZ402" s="10">
        <v>5</v>
      </c>
      <c r="DA402" s="10">
        <v>5</v>
      </c>
      <c r="DB402" s="10">
        <v>4</v>
      </c>
      <c r="DC402" s="10">
        <v>6</v>
      </c>
      <c r="DD402" s="10">
        <v>3</v>
      </c>
      <c r="DE402" s="10">
        <v>6</v>
      </c>
      <c r="DF402" s="10">
        <v>5</v>
      </c>
      <c r="DG402" s="10">
        <v>5</v>
      </c>
      <c r="DH402" s="10">
        <v>4</v>
      </c>
      <c r="DI402" s="10">
        <v>6</v>
      </c>
      <c r="DJ402" s="10">
        <v>4</v>
      </c>
      <c r="DK402" s="10">
        <v>4</v>
      </c>
      <c r="DL402" s="10">
        <v>4</v>
      </c>
      <c r="DM402" s="9" t="s">
        <v>154</v>
      </c>
      <c r="DN402" s="10">
        <v>1997</v>
      </c>
      <c r="DO402" s="9">
        <f t="shared" si="4"/>
        <v>24</v>
      </c>
      <c r="DP402" s="9" t="s">
        <v>155</v>
      </c>
      <c r="DQ402" s="9" t="s">
        <v>202</v>
      </c>
      <c r="DR402" s="9" t="s">
        <v>157</v>
      </c>
      <c r="DS402" s="9" t="s">
        <v>137</v>
      </c>
      <c r="DT402" s="9" t="s">
        <v>181</v>
      </c>
      <c r="DU402" s="9" t="s">
        <v>168</v>
      </c>
      <c r="DV402" s="9" t="str">
        <f>VLOOKUP(DU402,Metadata!$B$2:$C$7,2,FALSE)</f>
        <v>0 - 3 years</v>
      </c>
    </row>
    <row r="403" spans="1:126">
      <c r="A403" s="13">
        <v>402</v>
      </c>
      <c r="B403" s="9" t="s">
        <v>135</v>
      </c>
      <c r="C403" s="9" t="str">
        <f>VLOOKUP(B403,Metadata!$M$2:$N$6,2,FALSE)</f>
        <v>Permanent Employee</v>
      </c>
      <c r="D403" s="9" t="s">
        <v>159</v>
      </c>
      <c r="E403" s="9" t="s">
        <v>137</v>
      </c>
      <c r="F403" s="9" t="s">
        <v>138</v>
      </c>
      <c r="G403" s="9" t="s">
        <v>213</v>
      </c>
      <c r="H403" s="9" t="str">
        <f>IF(G403="","",VLOOKUP(G403,Metadata!$J$2:$K$22,2,FALSE))</f>
        <v>Centre</v>
      </c>
      <c r="I403" s="9" t="s">
        <v>138</v>
      </c>
      <c r="J403" s="9" t="str">
        <f>IF(I403="","",VLOOKUP(I403,Metadata!$P$2:$Q$43,2,FALSE))</f>
        <v>Europe</v>
      </c>
      <c r="K403" s="9" t="str">
        <f t="shared" si="0"/>
        <v>Portugal</v>
      </c>
      <c r="L403" s="9" t="s">
        <v>172</v>
      </c>
      <c r="M403" s="9" t="str">
        <f>IF(L403="","",VLOOKUP(L403,Metadata!$J$2:$K$22,2,FALSE))</f>
        <v>Porto Metropolitan Area</v>
      </c>
      <c r="N403" s="9" t="s">
        <v>141</v>
      </c>
      <c r="O403" s="9" t="s">
        <v>137</v>
      </c>
      <c r="P403" s="9" t="s">
        <v>191</v>
      </c>
      <c r="Q403" s="10" t="str">
        <f t="shared" si="1"/>
        <v>Remote Job (full or flexible)</v>
      </c>
      <c r="R403" s="10">
        <v>6</v>
      </c>
      <c r="S403" s="9" t="s">
        <v>332</v>
      </c>
      <c r="T403" s="9" t="s">
        <v>137</v>
      </c>
      <c r="U403" s="9" t="str">
        <f>IF(S403&lt;&gt;"",S403,IF(T403&lt;&gt;"",VLOOKUP(T403,Metadata!$S$2:$T$228,2,FALSE),""))</f>
        <v>UX/UI Designer</v>
      </c>
      <c r="V403" s="9" t="s">
        <v>174</v>
      </c>
      <c r="W403" s="9" t="s">
        <v>137</v>
      </c>
      <c r="X403" s="9" t="s">
        <v>163</v>
      </c>
      <c r="Y403" s="9" t="s">
        <v>137</v>
      </c>
      <c r="Z403" s="9" t="s">
        <v>262</v>
      </c>
      <c r="AA403" s="9" t="s">
        <v>137</v>
      </c>
      <c r="AB403" s="9" t="s">
        <v>137</v>
      </c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 t="s">
        <v>150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 t="s">
        <v>150</v>
      </c>
      <c r="BZ403" s="9" t="s">
        <v>137</v>
      </c>
      <c r="CA403" s="10"/>
      <c r="CB403" s="10" t="str">
        <f t="shared" si="5"/>
        <v/>
      </c>
      <c r="CC403" s="10"/>
      <c r="CD403" s="9" t="str">
        <f t="shared" si="2"/>
        <v/>
      </c>
      <c r="CE403" s="9" t="s">
        <v>232</v>
      </c>
      <c r="CF403" s="9" t="s">
        <v>188</v>
      </c>
      <c r="CG403" s="9">
        <f>IF(CF403="","",VLOOKUP(CF403,Metadata!$D$2:$H$20,2,FALSE))</f>
        <v>17500</v>
      </c>
      <c r="CH403" s="9">
        <f>IF(CF403="","",VLOOKUP(CF403,Metadata!$D$2:$H$20,4,FALSE))</f>
        <v>15000</v>
      </c>
      <c r="CI403" s="9">
        <f>IF(CF403="","",VLOOKUP(CF403,Metadata!$D$2:$H$20,5,FALSE))</f>
        <v>20000</v>
      </c>
      <c r="CJ403" s="9">
        <f t="shared" si="3"/>
        <v>17500</v>
      </c>
      <c r="CK403" s="9" t="s">
        <v>201</v>
      </c>
      <c r="CL403" s="10">
        <v>5</v>
      </c>
      <c r="CM403" s="10">
        <v>2</v>
      </c>
      <c r="CN403" s="10">
        <v>6</v>
      </c>
      <c r="CO403" s="10">
        <v>6</v>
      </c>
      <c r="CP403" s="10">
        <v>6</v>
      </c>
      <c r="CQ403" s="10">
        <v>6</v>
      </c>
      <c r="CR403" s="10">
        <v>5</v>
      </c>
      <c r="CS403" s="10">
        <v>6</v>
      </c>
      <c r="CT403" s="10">
        <v>7</v>
      </c>
      <c r="CU403" s="10">
        <v>6</v>
      </c>
      <c r="CV403" s="10">
        <v>5</v>
      </c>
      <c r="CW403" s="10">
        <v>4</v>
      </c>
      <c r="CX403" s="10">
        <v>5</v>
      </c>
      <c r="CY403" s="10">
        <v>6</v>
      </c>
      <c r="CZ403" s="10">
        <v>6</v>
      </c>
      <c r="DA403" s="10">
        <v>6</v>
      </c>
      <c r="DB403" s="10">
        <v>6</v>
      </c>
      <c r="DC403" s="10">
        <v>6</v>
      </c>
      <c r="DD403" s="10">
        <v>6</v>
      </c>
      <c r="DE403" s="10">
        <v>7</v>
      </c>
      <c r="DF403" s="10">
        <v>6</v>
      </c>
      <c r="DG403" s="10">
        <v>6</v>
      </c>
      <c r="DH403" s="10">
        <v>6</v>
      </c>
      <c r="DI403" s="10">
        <v>4</v>
      </c>
      <c r="DJ403" s="10">
        <v>3</v>
      </c>
      <c r="DK403" s="10">
        <v>6</v>
      </c>
      <c r="DL403" s="10">
        <v>6</v>
      </c>
      <c r="DM403" s="9" t="s">
        <v>154</v>
      </c>
      <c r="DN403" s="10">
        <v>1996</v>
      </c>
      <c r="DO403" s="9">
        <f t="shared" si="4"/>
        <v>25</v>
      </c>
      <c r="DP403" s="9" t="s">
        <v>155</v>
      </c>
      <c r="DQ403" s="9" t="s">
        <v>202</v>
      </c>
      <c r="DR403" s="9" t="s">
        <v>157</v>
      </c>
      <c r="DS403" s="9" t="s">
        <v>137</v>
      </c>
      <c r="DT403" s="9" t="s">
        <v>181</v>
      </c>
      <c r="DU403" s="9" t="s">
        <v>168</v>
      </c>
      <c r="DV403" s="9" t="str">
        <f>VLOOKUP(DU403,Metadata!$B$2:$C$7,2,FALSE)</f>
        <v>0 - 3 years</v>
      </c>
    </row>
    <row r="404" spans="1:126">
      <c r="A404" s="13">
        <v>403</v>
      </c>
      <c r="B404" s="9" t="s">
        <v>135</v>
      </c>
      <c r="C404" s="9" t="str">
        <f>VLOOKUP(B404,Metadata!$M$2:$N$6,2,FALSE)</f>
        <v>Permanent Employee</v>
      </c>
      <c r="D404" s="9" t="s">
        <v>159</v>
      </c>
      <c r="E404" s="9" t="s">
        <v>137</v>
      </c>
      <c r="F404" s="9" t="s">
        <v>138</v>
      </c>
      <c r="G404" s="9" t="s">
        <v>160</v>
      </c>
      <c r="H404" s="9" t="str">
        <f>IF(G404="","",VLOOKUP(G404,Metadata!$J$2:$K$22,2,FALSE))</f>
        <v>Centre</v>
      </c>
      <c r="I404" s="9" t="s">
        <v>138</v>
      </c>
      <c r="J404" s="9" t="str">
        <f>IF(I404="","",VLOOKUP(I404,Metadata!$P$2:$Q$43,2,FALSE))</f>
        <v>Europe</v>
      </c>
      <c r="K404" s="9" t="str">
        <f t="shared" si="0"/>
        <v>Portugal</v>
      </c>
      <c r="L404" s="9" t="s">
        <v>160</v>
      </c>
      <c r="M404" s="9" t="str">
        <f>IF(L404="","",VLOOKUP(L404,Metadata!$J$2:$K$22,2,FALSE))</f>
        <v>Centre</v>
      </c>
      <c r="N404" s="9" t="s">
        <v>214</v>
      </c>
      <c r="O404" s="9" t="s">
        <v>259</v>
      </c>
      <c r="P404" s="9" t="s">
        <v>191</v>
      </c>
      <c r="Q404" s="10" t="str">
        <f t="shared" si="1"/>
        <v>Remote Job (full or flexible)</v>
      </c>
      <c r="R404" s="10">
        <v>3</v>
      </c>
      <c r="S404" s="9" t="s">
        <v>143</v>
      </c>
      <c r="T404" s="9" t="s">
        <v>137</v>
      </c>
      <c r="U404" s="9" t="str">
        <f>IF(S404&lt;&gt;"",S404,IF(T404&lt;&gt;"",VLOOKUP(T404,Metadata!$S$2:$T$228,2,FALSE),""))</f>
        <v>Technical Team Leader</v>
      </c>
      <c r="V404" s="9" t="s">
        <v>217</v>
      </c>
      <c r="W404" s="9" t="s">
        <v>137</v>
      </c>
      <c r="X404" s="9" t="s">
        <v>163</v>
      </c>
      <c r="Y404" s="9" t="s">
        <v>137</v>
      </c>
      <c r="Z404" s="9" t="s">
        <v>262</v>
      </c>
      <c r="AA404" s="9" t="s">
        <v>165</v>
      </c>
      <c r="AB404" s="9" t="s">
        <v>253</v>
      </c>
      <c r="AC404" s="9" t="s">
        <v>147</v>
      </c>
      <c r="AD404" s="9"/>
      <c r="AE404" s="9"/>
      <c r="AF404" s="9"/>
      <c r="AG404" s="9"/>
      <c r="AH404" s="9"/>
      <c r="AI404" s="9"/>
      <c r="AJ404" s="9"/>
      <c r="AK404" s="9" t="s">
        <v>302</v>
      </c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 t="s">
        <v>167</v>
      </c>
      <c r="BK404" s="9"/>
      <c r="BL404" s="9"/>
      <c r="BM404" s="9" t="s">
        <v>303</v>
      </c>
      <c r="BN404" s="9" t="s">
        <v>186</v>
      </c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10"/>
      <c r="CB404" s="10" t="str">
        <f t="shared" si="5"/>
        <v/>
      </c>
      <c r="CC404" s="10"/>
      <c r="CD404" s="9" t="str">
        <f t="shared" si="2"/>
        <v/>
      </c>
      <c r="CE404" s="9" t="s">
        <v>168</v>
      </c>
      <c r="CF404" s="9" t="s">
        <v>225</v>
      </c>
      <c r="CG404" s="9">
        <f>IF(CF404="","",VLOOKUP(CF404,Metadata!$D$2:$H$20,2,FALSE))</f>
        <v>22500</v>
      </c>
      <c r="CH404" s="9">
        <f>IF(CF404="","",VLOOKUP(CF404,Metadata!$D$2:$H$20,4,FALSE))</f>
        <v>20000</v>
      </c>
      <c r="CI404" s="9">
        <f>IF(CF404="","",VLOOKUP(CF404,Metadata!$D$2:$H$20,5,FALSE))</f>
        <v>25000</v>
      </c>
      <c r="CJ404" s="9">
        <f t="shared" si="3"/>
        <v>22500</v>
      </c>
      <c r="CK404" s="9" t="s">
        <v>221</v>
      </c>
      <c r="CL404" s="10">
        <v>6</v>
      </c>
      <c r="CM404" s="10">
        <v>1</v>
      </c>
      <c r="CN404" s="10">
        <v>6</v>
      </c>
      <c r="CO404" s="10">
        <v>6</v>
      </c>
      <c r="CP404" s="10">
        <v>5</v>
      </c>
      <c r="CQ404" s="10">
        <v>6</v>
      </c>
      <c r="CR404" s="10">
        <v>4</v>
      </c>
      <c r="CS404" s="10">
        <v>5</v>
      </c>
      <c r="CT404" s="10">
        <v>6</v>
      </c>
      <c r="CU404" s="10">
        <v>6</v>
      </c>
      <c r="CV404" s="10">
        <v>6</v>
      </c>
      <c r="CW404" s="10">
        <v>6</v>
      </c>
      <c r="CX404" s="10">
        <v>6</v>
      </c>
      <c r="CY404" s="10">
        <v>6</v>
      </c>
      <c r="CZ404" s="10">
        <v>6</v>
      </c>
      <c r="DA404" s="10">
        <v>7</v>
      </c>
      <c r="DB404" s="10">
        <v>7</v>
      </c>
      <c r="DC404" s="10">
        <v>7</v>
      </c>
      <c r="DD404" s="10">
        <v>3</v>
      </c>
      <c r="DE404" s="10">
        <v>7</v>
      </c>
      <c r="DF404" s="10">
        <v>5</v>
      </c>
      <c r="DG404" s="10">
        <v>5</v>
      </c>
      <c r="DH404" s="10">
        <v>5</v>
      </c>
      <c r="DI404" s="10">
        <v>7</v>
      </c>
      <c r="DJ404" s="10">
        <v>3</v>
      </c>
      <c r="DK404" s="10">
        <v>5</v>
      </c>
      <c r="DL404" s="10">
        <v>4</v>
      </c>
      <c r="DM404" s="9" t="s">
        <v>154</v>
      </c>
      <c r="DN404" s="10">
        <v>1997</v>
      </c>
      <c r="DO404" s="9">
        <f t="shared" si="4"/>
        <v>24</v>
      </c>
      <c r="DP404" s="9" t="s">
        <v>155</v>
      </c>
      <c r="DQ404" s="9" t="s">
        <v>202</v>
      </c>
      <c r="DR404" s="9" t="s">
        <v>157</v>
      </c>
      <c r="DS404" s="9" t="s">
        <v>137</v>
      </c>
      <c r="DT404" s="9" t="s">
        <v>181</v>
      </c>
      <c r="DU404" s="9" t="s">
        <v>168</v>
      </c>
      <c r="DV404" s="9" t="str">
        <f>VLOOKUP(DU404,Metadata!$B$2:$C$7,2,FALSE)</f>
        <v>0 - 3 years</v>
      </c>
    </row>
    <row r="405" spans="1:126">
      <c r="A405" s="13">
        <v>404</v>
      </c>
      <c r="B405" s="9" t="s">
        <v>135</v>
      </c>
      <c r="C405" s="9" t="str">
        <f>VLOOKUP(B405,Metadata!$M$2:$N$6,2,FALSE)</f>
        <v>Permanent Employee</v>
      </c>
      <c r="D405" s="9" t="s">
        <v>159</v>
      </c>
      <c r="E405" s="9" t="s">
        <v>137</v>
      </c>
      <c r="F405" s="9" t="s">
        <v>138</v>
      </c>
      <c r="G405" s="9" t="s">
        <v>334</v>
      </c>
      <c r="H405" s="9" t="str">
        <f>IF(G405="","",VLOOKUP(G405,Metadata!$J$2:$K$22,2,FALSE))</f>
        <v>North</v>
      </c>
      <c r="I405" s="9" t="s">
        <v>138</v>
      </c>
      <c r="J405" s="9" t="str">
        <f>IF(I405="","",VLOOKUP(I405,Metadata!$P$2:$Q$43,2,FALSE))</f>
        <v>Europe</v>
      </c>
      <c r="K405" s="9" t="str">
        <f t="shared" si="0"/>
        <v>Portugal</v>
      </c>
      <c r="L405" s="9" t="s">
        <v>334</v>
      </c>
      <c r="M405" s="9" t="str">
        <f>IF(L405="","",VLOOKUP(L405,Metadata!$J$2:$K$22,2,FALSE))</f>
        <v>North</v>
      </c>
      <c r="N405" s="9" t="s">
        <v>214</v>
      </c>
      <c r="O405" s="9" t="s">
        <v>278</v>
      </c>
      <c r="P405" s="9" t="s">
        <v>142</v>
      </c>
      <c r="Q405" s="10" t="str">
        <f t="shared" si="1"/>
        <v>Full Office Job</v>
      </c>
      <c r="R405" s="10">
        <v>5</v>
      </c>
      <c r="S405" s="9" t="s">
        <v>282</v>
      </c>
      <c r="T405" s="9" t="s">
        <v>137</v>
      </c>
      <c r="U405" s="9" t="str">
        <f>IF(S405&lt;&gt;"",S405,IF(T405&lt;&gt;"",VLOOKUP(T405,Metadata!$S$2:$T$228,2,FALSE),""))</f>
        <v>Computer &amp; Network Security</v>
      </c>
      <c r="V405" s="9" t="s">
        <v>309</v>
      </c>
      <c r="W405" s="9" t="s">
        <v>137</v>
      </c>
      <c r="X405" s="9" t="s">
        <v>137</v>
      </c>
      <c r="Y405" s="9" t="s">
        <v>433</v>
      </c>
      <c r="Z405" s="9" t="s">
        <v>262</v>
      </c>
      <c r="AA405" s="9" t="s">
        <v>137</v>
      </c>
      <c r="AB405" s="9" t="s">
        <v>137</v>
      </c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 t="s">
        <v>150</v>
      </c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 t="s">
        <v>150</v>
      </c>
      <c r="BZ405" s="9" t="s">
        <v>137</v>
      </c>
      <c r="CA405" s="10"/>
      <c r="CB405" s="10" t="str">
        <f t="shared" si="5"/>
        <v/>
      </c>
      <c r="CC405" s="10"/>
      <c r="CD405" s="9" t="str">
        <f t="shared" si="2"/>
        <v/>
      </c>
      <c r="CE405" s="9" t="s">
        <v>232</v>
      </c>
      <c r="CF405" s="9" t="s">
        <v>169</v>
      </c>
      <c r="CG405" s="9">
        <f>IF(CF405="","",VLOOKUP(CF405,Metadata!$D$2:$H$20,2,FALSE))</f>
        <v>12500</v>
      </c>
      <c r="CH405" s="9">
        <f>IF(CF405="","",VLOOKUP(CF405,Metadata!$D$2:$H$20,4,FALSE))</f>
        <v>0</v>
      </c>
      <c r="CI405" s="9">
        <f>IF(CF405="","",VLOOKUP(CF405,Metadata!$D$2:$H$20,5,FALSE))</f>
        <v>15000</v>
      </c>
      <c r="CJ405" s="9">
        <f t="shared" si="3"/>
        <v>12500</v>
      </c>
      <c r="CK405" s="9" t="s">
        <v>201</v>
      </c>
      <c r="CL405" s="10">
        <v>3</v>
      </c>
      <c r="CM405" s="10">
        <v>5</v>
      </c>
      <c r="CN405" s="10">
        <v>6</v>
      </c>
      <c r="CO405" s="10">
        <v>6</v>
      </c>
      <c r="CP405" s="10">
        <v>7</v>
      </c>
      <c r="CQ405" s="10">
        <v>6</v>
      </c>
      <c r="CR405" s="10">
        <v>3</v>
      </c>
      <c r="CS405" s="10">
        <v>5</v>
      </c>
      <c r="CT405" s="10">
        <v>6</v>
      </c>
      <c r="CU405" s="10">
        <v>2</v>
      </c>
      <c r="CV405" s="10">
        <v>6</v>
      </c>
      <c r="CW405" s="10">
        <v>2</v>
      </c>
      <c r="CX405" s="10">
        <v>6</v>
      </c>
      <c r="CY405" s="10">
        <v>3</v>
      </c>
      <c r="CZ405" s="10">
        <v>6</v>
      </c>
      <c r="DA405" s="10">
        <v>6</v>
      </c>
      <c r="DB405" s="10">
        <v>7</v>
      </c>
      <c r="DC405" s="10">
        <v>6</v>
      </c>
      <c r="DD405" s="10">
        <v>7</v>
      </c>
      <c r="DE405" s="10">
        <v>7</v>
      </c>
      <c r="DF405" s="10">
        <v>7</v>
      </c>
      <c r="DG405" s="10">
        <v>6</v>
      </c>
      <c r="DH405" s="10">
        <v>6</v>
      </c>
      <c r="DI405" s="10">
        <v>7</v>
      </c>
      <c r="DJ405" s="10">
        <v>2</v>
      </c>
      <c r="DK405" s="10">
        <v>7</v>
      </c>
      <c r="DL405" s="10">
        <v>5</v>
      </c>
      <c r="DM405" s="9" t="s">
        <v>154</v>
      </c>
      <c r="DN405" s="10">
        <v>1995</v>
      </c>
      <c r="DO405" s="9">
        <f t="shared" si="4"/>
        <v>26</v>
      </c>
      <c r="DP405" s="9" t="s">
        <v>222</v>
      </c>
      <c r="DQ405" s="9" t="s">
        <v>202</v>
      </c>
      <c r="DR405" s="9" t="s">
        <v>157</v>
      </c>
      <c r="DS405" s="9" t="s">
        <v>137</v>
      </c>
      <c r="DT405" s="9" t="s">
        <v>181</v>
      </c>
      <c r="DU405" s="9" t="s">
        <v>168</v>
      </c>
      <c r="DV405" s="9" t="str">
        <f>VLOOKUP(DU405,Metadata!$B$2:$C$7,2,FALSE)</f>
        <v>0 - 3 years</v>
      </c>
    </row>
    <row r="406" spans="1:126">
      <c r="A406" s="13">
        <v>405</v>
      </c>
      <c r="B406" s="9" t="s">
        <v>135</v>
      </c>
      <c r="C406" s="9" t="str">
        <f>VLOOKUP(B406,Metadata!$M$2:$N$6,2,FALSE)</f>
        <v>Permanent Employee</v>
      </c>
      <c r="D406" s="9" t="s">
        <v>159</v>
      </c>
      <c r="E406" s="9" t="s">
        <v>137</v>
      </c>
      <c r="F406" s="9" t="s">
        <v>138</v>
      </c>
      <c r="G406" s="9" t="s">
        <v>291</v>
      </c>
      <c r="H406" s="9" t="str">
        <f>IF(G406="","",VLOOKUP(G406,Metadata!$J$2:$K$22,2,FALSE))</f>
        <v>Centre</v>
      </c>
      <c r="I406" s="9" t="s">
        <v>138</v>
      </c>
      <c r="J406" s="9" t="str">
        <f>IF(I406="","",VLOOKUP(I406,Metadata!$P$2:$Q$43,2,FALSE))</f>
        <v>Europe</v>
      </c>
      <c r="K406" s="9" t="str">
        <f t="shared" si="0"/>
        <v>Portugal</v>
      </c>
      <c r="L406" s="9" t="s">
        <v>291</v>
      </c>
      <c r="M406" s="9" t="str">
        <f>IF(L406="","",VLOOKUP(L406,Metadata!$J$2:$K$22,2,FALSE))</f>
        <v>Centre</v>
      </c>
      <c r="N406" s="9" t="s">
        <v>214</v>
      </c>
      <c r="O406" s="9" t="s">
        <v>259</v>
      </c>
      <c r="P406" s="9" t="s">
        <v>142</v>
      </c>
      <c r="Q406" s="10" t="str">
        <f t="shared" si="1"/>
        <v>Full Office Job</v>
      </c>
      <c r="R406" s="10">
        <v>2</v>
      </c>
      <c r="S406" s="9" t="s">
        <v>161</v>
      </c>
      <c r="T406" s="9" t="s">
        <v>137</v>
      </c>
      <c r="U406" s="9" t="str">
        <f>IF(S406&lt;&gt;"",S406,IF(T406&lt;&gt;"",VLOOKUP(T406,Metadata!$S$2:$T$228,2,FALSE),""))</f>
        <v>Full-Stack Developer</v>
      </c>
      <c r="V406" s="9" t="s">
        <v>174</v>
      </c>
      <c r="W406" s="9" t="s">
        <v>137</v>
      </c>
      <c r="X406" s="9" t="s">
        <v>163</v>
      </c>
      <c r="Y406" s="9" t="s">
        <v>137</v>
      </c>
      <c r="Z406" s="9" t="s">
        <v>262</v>
      </c>
      <c r="AA406" s="9" t="s">
        <v>165</v>
      </c>
      <c r="AB406" s="9" t="s">
        <v>137</v>
      </c>
      <c r="AC406" s="9"/>
      <c r="AD406" s="9"/>
      <c r="AE406" s="9"/>
      <c r="AF406" s="9"/>
      <c r="AG406" s="9" t="s">
        <v>166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 t="s">
        <v>178</v>
      </c>
      <c r="BB406" s="9"/>
      <c r="BC406" s="9"/>
      <c r="BD406" s="9"/>
      <c r="BE406" s="9"/>
      <c r="BF406" s="9"/>
      <c r="BG406" s="9"/>
      <c r="BH406" s="9"/>
      <c r="BI406" s="9"/>
      <c r="BJ406" s="9" t="s">
        <v>167</v>
      </c>
      <c r="BK406" s="9"/>
      <c r="BL406" s="9"/>
      <c r="BM406" s="9"/>
      <c r="BN406" s="9" t="s">
        <v>186</v>
      </c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10"/>
      <c r="CB406" s="10" t="str">
        <f t="shared" si="5"/>
        <v/>
      </c>
      <c r="CC406" s="10"/>
      <c r="CD406" s="9" t="str">
        <f t="shared" si="2"/>
        <v/>
      </c>
      <c r="CE406" s="9" t="s">
        <v>168</v>
      </c>
      <c r="CF406" s="9" t="s">
        <v>169</v>
      </c>
      <c r="CG406" s="9">
        <f>IF(CF406="","",VLOOKUP(CF406,Metadata!$D$2:$H$20,2,FALSE))</f>
        <v>12500</v>
      </c>
      <c r="CH406" s="9">
        <f>IF(CF406="","",VLOOKUP(CF406,Metadata!$D$2:$H$20,4,FALSE))</f>
        <v>0</v>
      </c>
      <c r="CI406" s="9">
        <f>IF(CF406="","",VLOOKUP(CF406,Metadata!$D$2:$H$20,5,FALSE))</f>
        <v>15000</v>
      </c>
      <c r="CJ406" s="9">
        <f t="shared" si="3"/>
        <v>12500</v>
      </c>
      <c r="CK406" s="9" t="s">
        <v>153</v>
      </c>
      <c r="CL406" s="10">
        <v>1</v>
      </c>
      <c r="CM406" s="10">
        <v>3</v>
      </c>
      <c r="CN406" s="10">
        <v>7</v>
      </c>
      <c r="CO406" s="10">
        <v>7</v>
      </c>
      <c r="CP406" s="10">
        <v>7</v>
      </c>
      <c r="CQ406" s="10">
        <v>7</v>
      </c>
      <c r="CR406" s="10">
        <v>4</v>
      </c>
      <c r="CS406" s="10">
        <v>7</v>
      </c>
      <c r="CT406" s="10">
        <v>7</v>
      </c>
      <c r="CU406" s="10">
        <v>7</v>
      </c>
      <c r="CV406" s="10">
        <v>6</v>
      </c>
      <c r="CW406" s="10">
        <v>4</v>
      </c>
      <c r="CX406" s="10">
        <v>6</v>
      </c>
      <c r="CY406" s="10">
        <v>4</v>
      </c>
      <c r="CZ406" s="10">
        <v>7</v>
      </c>
      <c r="DA406" s="10">
        <v>7</v>
      </c>
      <c r="DB406" s="10">
        <v>7</v>
      </c>
      <c r="DC406" s="10">
        <v>7</v>
      </c>
      <c r="DD406" s="10">
        <v>7</v>
      </c>
      <c r="DE406" s="10">
        <v>7</v>
      </c>
      <c r="DF406" s="10">
        <v>7</v>
      </c>
      <c r="DG406" s="10">
        <v>7</v>
      </c>
      <c r="DH406" s="10">
        <v>7</v>
      </c>
      <c r="DI406" s="10">
        <v>7</v>
      </c>
      <c r="DJ406" s="10">
        <v>4</v>
      </c>
      <c r="DK406" s="10">
        <v>4</v>
      </c>
      <c r="DL406" s="10">
        <v>7</v>
      </c>
      <c r="DM406" s="9" t="s">
        <v>154</v>
      </c>
      <c r="DN406" s="10">
        <v>1983</v>
      </c>
      <c r="DO406" s="9">
        <f t="shared" si="4"/>
        <v>38</v>
      </c>
      <c r="DP406" s="9" t="s">
        <v>155</v>
      </c>
      <c r="DQ406" s="9" t="s">
        <v>227</v>
      </c>
      <c r="DR406" s="9" t="s">
        <v>342</v>
      </c>
      <c r="DS406" s="9" t="s">
        <v>137</v>
      </c>
      <c r="DT406" s="9" t="s">
        <v>181</v>
      </c>
      <c r="DU406" s="9" t="s">
        <v>168</v>
      </c>
      <c r="DV406" s="9" t="str">
        <f>VLOOKUP(DU406,Metadata!$B$2:$C$7,2,FALSE)</f>
        <v>0 - 3 years</v>
      </c>
    </row>
    <row r="407" spans="1:126">
      <c r="A407" s="13">
        <v>406</v>
      </c>
      <c r="B407" s="9" t="s">
        <v>135</v>
      </c>
      <c r="C407" s="9" t="str">
        <f>VLOOKUP(B407,Metadata!$M$2:$N$6,2,FALSE)</f>
        <v>Permanent Employee</v>
      </c>
      <c r="D407" s="9" t="s">
        <v>136</v>
      </c>
      <c r="E407" s="9" t="s">
        <v>137</v>
      </c>
      <c r="F407" s="9" t="s">
        <v>138</v>
      </c>
      <c r="G407" s="9" t="s">
        <v>140</v>
      </c>
      <c r="H407" s="9" t="str">
        <f>IF(G407="","",VLOOKUP(G407,Metadata!$J$2:$K$22,2,FALSE))</f>
        <v>Lisbon Metropolitan Area</v>
      </c>
      <c r="I407" s="9" t="s">
        <v>138</v>
      </c>
      <c r="J407" s="9" t="str">
        <f>IF(I407="","",VLOOKUP(I407,Metadata!$P$2:$Q$43,2,FALSE))</f>
        <v>Europe</v>
      </c>
      <c r="K407" s="9" t="str">
        <f t="shared" si="0"/>
        <v>Portugal</v>
      </c>
      <c r="L407" s="9" t="s">
        <v>140</v>
      </c>
      <c r="M407" s="9" t="str">
        <f>IF(L407="","",VLOOKUP(L407,Metadata!$J$2:$K$22,2,FALSE))</f>
        <v>Lisbon Metropolitan Area</v>
      </c>
      <c r="N407" s="9" t="s">
        <v>214</v>
      </c>
      <c r="O407" s="9" t="s">
        <v>239</v>
      </c>
      <c r="P407" s="9" t="s">
        <v>142</v>
      </c>
      <c r="Q407" s="10" t="str">
        <f t="shared" si="1"/>
        <v>Full Office Job</v>
      </c>
      <c r="R407" s="10">
        <v>7</v>
      </c>
      <c r="S407" s="9" t="s">
        <v>319</v>
      </c>
      <c r="T407" s="9" t="s">
        <v>137</v>
      </c>
      <c r="U407" s="9" t="str">
        <f>IF(S407&lt;&gt;"",S407,IF(T407&lt;&gt;"",VLOOKUP(T407,Metadata!$S$2:$T$228,2,FALSE),""))</f>
        <v>CTO</v>
      </c>
      <c r="V407" s="9" t="s">
        <v>276</v>
      </c>
      <c r="W407" s="9" t="s">
        <v>137</v>
      </c>
      <c r="X407" s="9" t="s">
        <v>175</v>
      </c>
      <c r="Y407" s="9" t="s">
        <v>137</v>
      </c>
      <c r="Z407" s="9" t="s">
        <v>193</v>
      </c>
      <c r="AA407" s="9" t="s">
        <v>165</v>
      </c>
      <c r="AB407" s="9" t="s">
        <v>137</v>
      </c>
      <c r="AC407" s="9"/>
      <c r="AD407" s="9"/>
      <c r="AE407" s="9"/>
      <c r="AF407" s="9" t="s">
        <v>243</v>
      </c>
      <c r="AG407" s="9" t="s">
        <v>166</v>
      </c>
      <c r="AH407" s="9"/>
      <c r="AI407" s="9"/>
      <c r="AJ407" s="9" t="s">
        <v>185</v>
      </c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 t="s">
        <v>179</v>
      </c>
      <c r="BQ407" s="9"/>
      <c r="BR407" s="9" t="s">
        <v>247</v>
      </c>
      <c r="BS407" s="9"/>
      <c r="BT407" s="9"/>
      <c r="BU407" s="9"/>
      <c r="BV407" s="9"/>
      <c r="BW407" s="9"/>
      <c r="BX407" s="9"/>
      <c r="BY407" s="9"/>
      <c r="BZ407" s="9"/>
      <c r="CA407" s="10"/>
      <c r="CB407" s="10" t="str">
        <f t="shared" si="5"/>
        <v/>
      </c>
      <c r="CC407" s="10"/>
      <c r="CD407" s="9" t="str">
        <f t="shared" si="2"/>
        <v/>
      </c>
      <c r="CE407" s="9" t="s">
        <v>168</v>
      </c>
      <c r="CF407" s="9" t="s">
        <v>254</v>
      </c>
      <c r="CG407" s="9">
        <f>IF(CF407="","",VLOOKUP(CF407,Metadata!$D$2:$H$20,2,FALSE))</f>
        <v>37500</v>
      </c>
      <c r="CH407" s="9">
        <f>IF(CF407="","",VLOOKUP(CF407,Metadata!$D$2:$H$20,4,FALSE))</f>
        <v>35000</v>
      </c>
      <c r="CI407" s="9">
        <f>IF(CF407="","",VLOOKUP(CF407,Metadata!$D$2:$H$20,5,FALSE))</f>
        <v>40000</v>
      </c>
      <c r="CJ407" s="9">
        <f t="shared" si="3"/>
        <v>37500</v>
      </c>
      <c r="CK407" s="9" t="s">
        <v>153</v>
      </c>
      <c r="CL407" s="10">
        <v>4</v>
      </c>
      <c r="CM407" s="10">
        <v>3</v>
      </c>
      <c r="CN407" s="10">
        <v>7</v>
      </c>
      <c r="CO407" s="10">
        <v>7</v>
      </c>
      <c r="CP407" s="10">
        <v>4</v>
      </c>
      <c r="CQ407" s="10">
        <v>6</v>
      </c>
      <c r="CR407" s="10">
        <v>6</v>
      </c>
      <c r="CS407" s="10">
        <v>7</v>
      </c>
      <c r="CT407" s="10">
        <v>7</v>
      </c>
      <c r="CU407" s="10">
        <v>4</v>
      </c>
      <c r="CV407" s="10">
        <v>4</v>
      </c>
      <c r="CW407" s="10">
        <v>1</v>
      </c>
      <c r="CX407" s="10">
        <v>6</v>
      </c>
      <c r="CY407" s="10">
        <v>6</v>
      </c>
      <c r="CZ407" s="10">
        <v>6</v>
      </c>
      <c r="DA407" s="10">
        <v>4</v>
      </c>
      <c r="DB407" s="10">
        <v>4</v>
      </c>
      <c r="DC407" s="10">
        <v>7</v>
      </c>
      <c r="DD407" s="10">
        <v>4</v>
      </c>
      <c r="DE407" s="10">
        <v>7</v>
      </c>
      <c r="DF407" s="10">
        <v>5</v>
      </c>
      <c r="DG407" s="10">
        <v>7</v>
      </c>
      <c r="DH407" s="10">
        <v>5</v>
      </c>
      <c r="DI407" s="10">
        <v>6</v>
      </c>
      <c r="DJ407" s="10">
        <v>6</v>
      </c>
      <c r="DK407" s="10">
        <v>4</v>
      </c>
      <c r="DL407" s="10">
        <v>7</v>
      </c>
      <c r="DM407" s="9" t="s">
        <v>154</v>
      </c>
      <c r="DN407" s="10">
        <v>1985</v>
      </c>
      <c r="DO407" s="9">
        <f t="shared" si="4"/>
        <v>36</v>
      </c>
      <c r="DP407" s="9" t="s">
        <v>155</v>
      </c>
      <c r="DQ407" s="9" t="s">
        <v>210</v>
      </c>
      <c r="DR407" s="9" t="s">
        <v>170</v>
      </c>
      <c r="DS407" s="9" t="s">
        <v>137</v>
      </c>
      <c r="DT407" s="9" t="s">
        <v>181</v>
      </c>
      <c r="DU407" s="9" t="s">
        <v>158</v>
      </c>
      <c r="DV407" s="9" t="str">
        <f>VLOOKUP(DU407,Metadata!$B$2:$C$7,2,FALSE)</f>
        <v>6+ years</v>
      </c>
    </row>
    <row r="408" spans="1:126">
      <c r="A408" s="13">
        <v>407</v>
      </c>
      <c r="B408" s="9" t="s">
        <v>135</v>
      </c>
      <c r="C408" s="9" t="str">
        <f>VLOOKUP(B408,Metadata!$M$2:$N$6,2,FALSE)</f>
        <v>Permanent Employee</v>
      </c>
      <c r="D408" s="9" t="s">
        <v>159</v>
      </c>
      <c r="E408" s="9" t="s">
        <v>137</v>
      </c>
      <c r="F408" s="9" t="s">
        <v>138</v>
      </c>
      <c r="G408" s="9" t="s">
        <v>283</v>
      </c>
      <c r="H408" s="9" t="str">
        <f>IF(G408="","",VLOOKUP(G408,Metadata!$J$2:$K$22,2,FALSE))</f>
        <v>Lisbon Metropolitan Area</v>
      </c>
      <c r="I408" s="9" t="s">
        <v>138</v>
      </c>
      <c r="J408" s="9" t="str">
        <f>IF(I408="","",VLOOKUP(I408,Metadata!$P$2:$Q$43,2,FALSE))</f>
        <v>Europe</v>
      </c>
      <c r="K408" s="9" t="str">
        <f t="shared" si="0"/>
        <v>Portugal</v>
      </c>
      <c r="L408" s="9" t="s">
        <v>140</v>
      </c>
      <c r="M408" s="9" t="str">
        <f>IF(L408="","",VLOOKUP(L408,Metadata!$J$2:$K$22,2,FALSE))</f>
        <v>Lisbon Metropolitan Area</v>
      </c>
      <c r="N408" s="9" t="s">
        <v>141</v>
      </c>
      <c r="O408" s="9" t="s">
        <v>137</v>
      </c>
      <c r="P408" s="9" t="s">
        <v>142</v>
      </c>
      <c r="Q408" s="10" t="str">
        <f t="shared" si="1"/>
        <v>Full Office Job</v>
      </c>
      <c r="R408" s="10">
        <v>5</v>
      </c>
      <c r="S408" s="9" t="s">
        <v>216</v>
      </c>
      <c r="T408" s="9" t="s">
        <v>137</v>
      </c>
      <c r="U408" s="9" t="str">
        <f>IF(S408&lt;&gt;"",S408,IF(T408&lt;&gt;"",VLOOKUP(T408,Metadata!$S$2:$T$228,2,FALSE),""))</f>
        <v>Front-End Developer</v>
      </c>
      <c r="V408" s="9" t="s">
        <v>207</v>
      </c>
      <c r="W408" s="9" t="s">
        <v>137</v>
      </c>
      <c r="X408" s="9" t="s">
        <v>269</v>
      </c>
      <c r="Y408" s="9" t="s">
        <v>137</v>
      </c>
      <c r="Z408" s="9" t="s">
        <v>184</v>
      </c>
      <c r="AA408" s="9" t="s">
        <v>165</v>
      </c>
      <c r="AB408" s="9" t="s">
        <v>137</v>
      </c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 t="s">
        <v>178</v>
      </c>
      <c r="BB408" s="9"/>
      <c r="BC408" s="9"/>
      <c r="BD408" s="9"/>
      <c r="BE408" s="9"/>
      <c r="BF408" s="9"/>
      <c r="BG408" s="9"/>
      <c r="BH408" s="9"/>
      <c r="BI408" s="9"/>
      <c r="BJ408" s="9" t="s">
        <v>167</v>
      </c>
      <c r="BK408" s="9" t="s">
        <v>198</v>
      </c>
      <c r="BL408" s="9"/>
      <c r="BM408" s="9"/>
      <c r="BN408" s="9" t="s">
        <v>186</v>
      </c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10"/>
      <c r="CB408" s="10" t="str">
        <f t="shared" si="5"/>
        <v/>
      </c>
      <c r="CC408" s="10"/>
      <c r="CD408" s="9" t="str">
        <f t="shared" si="2"/>
        <v/>
      </c>
      <c r="CE408" s="9" t="s">
        <v>168</v>
      </c>
      <c r="CF408" s="9" t="s">
        <v>225</v>
      </c>
      <c r="CG408" s="9">
        <f>IF(CF408="","",VLOOKUP(CF408,Metadata!$D$2:$H$20,2,FALSE))</f>
        <v>22500</v>
      </c>
      <c r="CH408" s="9">
        <f>IF(CF408="","",VLOOKUP(CF408,Metadata!$D$2:$H$20,4,FALSE))</f>
        <v>20000</v>
      </c>
      <c r="CI408" s="9">
        <f>IF(CF408="","",VLOOKUP(CF408,Metadata!$D$2:$H$20,5,FALSE))</f>
        <v>25000</v>
      </c>
      <c r="CJ408" s="9">
        <f t="shared" si="3"/>
        <v>22500</v>
      </c>
      <c r="CK408" s="9" t="s">
        <v>153</v>
      </c>
      <c r="CL408" s="10">
        <v>4</v>
      </c>
      <c r="CM408" s="10">
        <v>5</v>
      </c>
      <c r="CN408" s="10">
        <v>6</v>
      </c>
      <c r="CO408" s="10">
        <v>5</v>
      </c>
      <c r="CP408" s="10">
        <v>6</v>
      </c>
      <c r="CQ408" s="10">
        <v>5</v>
      </c>
      <c r="CR408" s="10">
        <v>5</v>
      </c>
      <c r="CS408" s="10">
        <v>6</v>
      </c>
      <c r="CT408" s="10">
        <v>5</v>
      </c>
      <c r="CU408" s="10">
        <v>6</v>
      </c>
      <c r="CV408" s="10">
        <v>4</v>
      </c>
      <c r="CW408" s="10">
        <v>4</v>
      </c>
      <c r="CX408" s="10">
        <v>5</v>
      </c>
      <c r="CY408" s="10">
        <v>5</v>
      </c>
      <c r="CZ408" s="10">
        <v>6</v>
      </c>
      <c r="DA408" s="10">
        <v>4</v>
      </c>
      <c r="DB408" s="10">
        <v>4</v>
      </c>
      <c r="DC408" s="10">
        <v>7</v>
      </c>
      <c r="DD408" s="10">
        <v>2</v>
      </c>
      <c r="DE408" s="10">
        <v>6</v>
      </c>
      <c r="DF408" s="10">
        <v>7</v>
      </c>
      <c r="DG408" s="10">
        <v>7</v>
      </c>
      <c r="DH408" s="10">
        <v>2</v>
      </c>
      <c r="DI408" s="10">
        <v>4</v>
      </c>
      <c r="DJ408" s="10">
        <v>5</v>
      </c>
      <c r="DK408" s="10">
        <v>2</v>
      </c>
      <c r="DL408" s="10">
        <v>2</v>
      </c>
      <c r="DM408" s="9" t="s">
        <v>154</v>
      </c>
      <c r="DN408" s="10">
        <v>1991</v>
      </c>
      <c r="DO408" s="9">
        <f t="shared" si="4"/>
        <v>30</v>
      </c>
      <c r="DP408" s="9" t="s">
        <v>155</v>
      </c>
      <c r="DQ408" s="9" t="s">
        <v>202</v>
      </c>
      <c r="DR408" s="9" t="s">
        <v>157</v>
      </c>
      <c r="DS408" s="9" t="s">
        <v>137</v>
      </c>
      <c r="DT408" s="9" t="s">
        <v>181</v>
      </c>
      <c r="DU408" s="9" t="s">
        <v>223</v>
      </c>
      <c r="DV408" s="9" t="str">
        <f>VLOOKUP(DU408,Metadata!$B$2:$C$7,2,FALSE)</f>
        <v>3 - 6 years</v>
      </c>
    </row>
    <row r="409" spans="1:126">
      <c r="A409" s="13">
        <v>408</v>
      </c>
      <c r="B409" s="9" t="s">
        <v>135</v>
      </c>
      <c r="C409" s="9" t="str">
        <f>VLOOKUP(B409,Metadata!$M$2:$N$6,2,FALSE)</f>
        <v>Permanent Employee</v>
      </c>
      <c r="D409" s="9" t="s">
        <v>159</v>
      </c>
      <c r="E409" s="9" t="s">
        <v>137</v>
      </c>
      <c r="F409" s="9" t="s">
        <v>138</v>
      </c>
      <c r="G409" s="9" t="s">
        <v>190</v>
      </c>
      <c r="H409" s="9" t="str">
        <f>IF(G409="","",VLOOKUP(G409,Metadata!$J$2:$K$22,2,FALSE))</f>
        <v>North</v>
      </c>
      <c r="I409" s="9" t="s">
        <v>138</v>
      </c>
      <c r="J409" s="9" t="str">
        <f>IF(I409="","",VLOOKUP(I409,Metadata!$P$2:$Q$43,2,FALSE))</f>
        <v>Europe</v>
      </c>
      <c r="K409" s="9" t="str">
        <f t="shared" si="0"/>
        <v>Portugal</v>
      </c>
      <c r="L409" s="9" t="s">
        <v>172</v>
      </c>
      <c r="M409" s="9" t="str">
        <f>IF(L409="","",VLOOKUP(L409,Metadata!$J$2:$K$22,2,FALSE))</f>
        <v>Porto Metropolitan Area</v>
      </c>
      <c r="N409" s="9" t="s">
        <v>141</v>
      </c>
      <c r="O409" s="9" t="s">
        <v>137</v>
      </c>
      <c r="P409" s="9" t="s">
        <v>142</v>
      </c>
      <c r="Q409" s="10" t="str">
        <f t="shared" si="1"/>
        <v>Full Office Job</v>
      </c>
      <c r="R409" s="10">
        <v>7</v>
      </c>
      <c r="S409" s="9" t="s">
        <v>192</v>
      </c>
      <c r="T409" s="9" t="s">
        <v>137</v>
      </c>
      <c r="U409" s="9" t="str">
        <f>IF(S409&lt;&gt;"",S409,IF(T409&lt;&gt;"",VLOOKUP(T409,Metadata!$S$2:$T$228,2,FALSE),""))</f>
        <v>Back-End Developer</v>
      </c>
      <c r="V409" s="9" t="s">
        <v>276</v>
      </c>
      <c r="W409" s="9" t="s">
        <v>137</v>
      </c>
      <c r="X409" s="9" t="s">
        <v>163</v>
      </c>
      <c r="Y409" s="9" t="s">
        <v>137</v>
      </c>
      <c r="Z409" s="9" t="s">
        <v>262</v>
      </c>
      <c r="AA409" s="9" t="s">
        <v>165</v>
      </c>
      <c r="AB409" s="9" t="s">
        <v>137</v>
      </c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 t="s">
        <v>247</v>
      </c>
      <c r="BS409" s="9" t="s">
        <v>200</v>
      </c>
      <c r="BT409" s="9"/>
      <c r="BU409" s="9"/>
      <c r="BV409" s="9"/>
      <c r="BW409" s="9"/>
      <c r="BX409" s="9"/>
      <c r="BY409" s="9"/>
      <c r="BZ409" s="9"/>
      <c r="CA409" s="10"/>
      <c r="CB409" s="10" t="str">
        <f t="shared" si="5"/>
        <v/>
      </c>
      <c r="CC409" s="10"/>
      <c r="CD409" s="9" t="str">
        <f t="shared" si="2"/>
        <v/>
      </c>
      <c r="CE409" s="9" t="s">
        <v>232</v>
      </c>
      <c r="CF409" s="9" t="s">
        <v>220</v>
      </c>
      <c r="CG409" s="9">
        <f>IF(CF409="","",VLOOKUP(CF409,Metadata!$D$2:$H$20,2,FALSE))</f>
        <v>27500</v>
      </c>
      <c r="CH409" s="9">
        <f>IF(CF409="","",VLOOKUP(CF409,Metadata!$D$2:$H$20,4,FALSE))</f>
        <v>25000</v>
      </c>
      <c r="CI409" s="9">
        <f>IF(CF409="","",VLOOKUP(CF409,Metadata!$D$2:$H$20,5,FALSE))</f>
        <v>30000</v>
      </c>
      <c r="CJ409" s="9">
        <f t="shared" si="3"/>
        <v>27500</v>
      </c>
      <c r="CK409" s="9" t="s">
        <v>153</v>
      </c>
      <c r="CL409" s="10">
        <v>3</v>
      </c>
      <c r="CM409" s="10">
        <v>3</v>
      </c>
      <c r="CN409" s="10">
        <v>7</v>
      </c>
      <c r="CO409" s="10">
        <v>4</v>
      </c>
      <c r="CP409" s="10">
        <v>7</v>
      </c>
      <c r="CQ409" s="10">
        <v>7</v>
      </c>
      <c r="CR409" s="10">
        <v>7</v>
      </c>
      <c r="CS409" s="10">
        <v>7</v>
      </c>
      <c r="CT409" s="10">
        <v>5</v>
      </c>
      <c r="CU409" s="10">
        <v>4</v>
      </c>
      <c r="CV409" s="10">
        <v>4</v>
      </c>
      <c r="CW409" s="10">
        <v>3</v>
      </c>
      <c r="CX409" s="10">
        <v>6</v>
      </c>
      <c r="CY409" s="10">
        <v>4</v>
      </c>
      <c r="CZ409" s="10">
        <v>6</v>
      </c>
      <c r="DA409" s="10">
        <v>6</v>
      </c>
      <c r="DB409" s="10">
        <v>4</v>
      </c>
      <c r="DC409" s="10">
        <v>7</v>
      </c>
      <c r="DD409" s="10">
        <v>7</v>
      </c>
      <c r="DE409" s="10">
        <v>7</v>
      </c>
      <c r="DF409" s="10">
        <v>7</v>
      </c>
      <c r="DG409" s="10">
        <v>3</v>
      </c>
      <c r="DH409" s="10">
        <v>3</v>
      </c>
      <c r="DI409" s="10">
        <v>6</v>
      </c>
      <c r="DJ409" s="10">
        <v>3</v>
      </c>
      <c r="DK409" s="10">
        <v>7</v>
      </c>
      <c r="DL409" s="10">
        <v>4</v>
      </c>
      <c r="DM409" s="9" t="s">
        <v>154</v>
      </c>
      <c r="DN409" s="10">
        <v>1993</v>
      </c>
      <c r="DO409" s="9">
        <f t="shared" si="4"/>
        <v>28</v>
      </c>
      <c r="DP409" s="9" t="s">
        <v>155</v>
      </c>
      <c r="DQ409" s="9" t="s">
        <v>202</v>
      </c>
      <c r="DR409" s="9" t="s">
        <v>157</v>
      </c>
      <c r="DS409" s="9" t="s">
        <v>137</v>
      </c>
      <c r="DT409" s="9" t="s">
        <v>181</v>
      </c>
      <c r="DU409" s="9" t="s">
        <v>223</v>
      </c>
      <c r="DV409" s="9" t="str">
        <f>VLOOKUP(DU409,Metadata!$B$2:$C$7,2,FALSE)</f>
        <v>3 - 6 years</v>
      </c>
    </row>
    <row r="410" spans="1:126">
      <c r="A410" s="13">
        <v>409</v>
      </c>
      <c r="B410" s="9" t="s">
        <v>135</v>
      </c>
      <c r="C410" s="9" t="str">
        <f>VLOOKUP(B410,Metadata!$M$2:$N$6,2,FALSE)</f>
        <v>Permanent Employee</v>
      </c>
      <c r="D410" s="9" t="s">
        <v>159</v>
      </c>
      <c r="E410" s="9" t="s">
        <v>137</v>
      </c>
      <c r="F410" s="9" t="s">
        <v>138</v>
      </c>
      <c r="G410" s="9" t="s">
        <v>140</v>
      </c>
      <c r="H410" s="9" t="str">
        <f>IF(G410="","",VLOOKUP(G410,Metadata!$J$2:$K$22,2,FALSE))</f>
        <v>Lisbon Metropolitan Area</v>
      </c>
      <c r="I410" s="9" t="s">
        <v>228</v>
      </c>
      <c r="J410" s="9" t="str">
        <f>IF(I410="","",VLOOKUP(I410,Metadata!$P$2:$Q$43,2,FALSE))</f>
        <v>Europe</v>
      </c>
      <c r="K410" s="9" t="str">
        <f t="shared" si="0"/>
        <v>International</v>
      </c>
      <c r="L410" s="9" t="s">
        <v>137</v>
      </c>
      <c r="M410" s="9" t="str">
        <f>IF(L410="","",VLOOKUP(L410,Metadata!$J$2:$K$22,2,FALSE))</f>
        <v/>
      </c>
      <c r="N410" s="9" t="s">
        <v>214</v>
      </c>
      <c r="O410" s="9" t="s">
        <v>136</v>
      </c>
      <c r="P410" s="9" t="s">
        <v>142</v>
      </c>
      <c r="Q410" s="10" t="str">
        <f t="shared" si="1"/>
        <v>Full Office Job</v>
      </c>
      <c r="R410" s="10">
        <v>6</v>
      </c>
      <c r="S410" s="9" t="s">
        <v>290</v>
      </c>
      <c r="T410" s="9" t="s">
        <v>137</v>
      </c>
      <c r="U410" s="9" t="str">
        <f>IF(S410&lt;&gt;"",S410,IF(T410&lt;&gt;"",VLOOKUP(T410,Metadata!$S$2:$T$228,2,FALSE),""))</f>
        <v>Quality Assurance/Testing</v>
      </c>
      <c r="V410" s="9" t="s">
        <v>279</v>
      </c>
      <c r="W410" s="9" t="s">
        <v>137</v>
      </c>
      <c r="X410" s="9" t="s">
        <v>242</v>
      </c>
      <c r="Y410" s="9" t="s">
        <v>137</v>
      </c>
      <c r="Z410" s="9" t="s">
        <v>224</v>
      </c>
      <c r="AA410" s="9" t="s">
        <v>165</v>
      </c>
      <c r="AB410" s="9" t="s">
        <v>253</v>
      </c>
      <c r="AC410" s="9"/>
      <c r="AD410" s="9"/>
      <c r="AE410" s="9"/>
      <c r="AF410" s="9" t="s">
        <v>243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 t="s">
        <v>270</v>
      </c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 t="s">
        <v>303</v>
      </c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 t="s">
        <v>434</v>
      </c>
      <c r="CA410" s="10"/>
      <c r="CB410" s="10" t="str">
        <f t="shared" si="5"/>
        <v/>
      </c>
      <c r="CC410" s="10"/>
      <c r="CD410" s="9" t="str">
        <f t="shared" si="2"/>
        <v/>
      </c>
      <c r="CE410" s="9" t="s">
        <v>232</v>
      </c>
      <c r="CF410" s="9" t="s">
        <v>254</v>
      </c>
      <c r="CG410" s="9">
        <f>IF(CF410="","",VLOOKUP(CF410,Metadata!$D$2:$H$20,2,FALSE))</f>
        <v>37500</v>
      </c>
      <c r="CH410" s="9">
        <f>IF(CF410="","",VLOOKUP(CF410,Metadata!$D$2:$H$20,4,FALSE))</f>
        <v>35000</v>
      </c>
      <c r="CI410" s="9">
        <f>IF(CF410="","",VLOOKUP(CF410,Metadata!$D$2:$H$20,5,FALSE))</f>
        <v>40000</v>
      </c>
      <c r="CJ410" s="9">
        <f t="shared" si="3"/>
        <v>37500</v>
      </c>
      <c r="CK410" s="9" t="s">
        <v>189</v>
      </c>
      <c r="CL410" s="10">
        <v>4</v>
      </c>
      <c r="CM410" s="10">
        <v>2</v>
      </c>
      <c r="CN410" s="10">
        <v>7</v>
      </c>
      <c r="CO410" s="10">
        <v>6</v>
      </c>
      <c r="CP410" s="10">
        <v>4</v>
      </c>
      <c r="CQ410" s="10">
        <v>6</v>
      </c>
      <c r="CR410" s="10">
        <v>6</v>
      </c>
      <c r="CS410" s="10">
        <v>5</v>
      </c>
      <c r="CT410" s="10">
        <v>7</v>
      </c>
      <c r="CU410" s="10">
        <v>7</v>
      </c>
      <c r="CV410" s="10">
        <v>5</v>
      </c>
      <c r="CW410" s="10">
        <v>4</v>
      </c>
      <c r="CX410" s="10">
        <v>7</v>
      </c>
      <c r="CY410" s="10">
        <v>6</v>
      </c>
      <c r="CZ410" s="10">
        <v>7</v>
      </c>
      <c r="DA410" s="10">
        <v>4</v>
      </c>
      <c r="DB410" s="10">
        <v>5</v>
      </c>
      <c r="DC410" s="10">
        <v>7</v>
      </c>
      <c r="DD410" s="10">
        <v>3</v>
      </c>
      <c r="DE410" s="10">
        <v>7</v>
      </c>
      <c r="DF410" s="10">
        <v>6</v>
      </c>
      <c r="DG410" s="10">
        <v>5</v>
      </c>
      <c r="DH410" s="10">
        <v>5</v>
      </c>
      <c r="DI410" s="10">
        <v>6</v>
      </c>
      <c r="DJ410" s="10">
        <v>5</v>
      </c>
      <c r="DK410" s="10">
        <v>5</v>
      </c>
      <c r="DL410" s="10">
        <v>7</v>
      </c>
      <c r="DM410" s="9" t="s">
        <v>296</v>
      </c>
      <c r="DN410" s="10">
        <v>1985</v>
      </c>
      <c r="DO410" s="9">
        <f t="shared" si="4"/>
        <v>36</v>
      </c>
      <c r="DP410" s="9" t="s">
        <v>155</v>
      </c>
      <c r="DQ410" s="9" t="s">
        <v>156</v>
      </c>
      <c r="DR410" s="9" t="s">
        <v>137</v>
      </c>
      <c r="DS410" s="9" t="s">
        <v>435</v>
      </c>
      <c r="DT410" s="9" t="s">
        <v>181</v>
      </c>
      <c r="DU410" s="9" t="s">
        <v>203</v>
      </c>
      <c r="DV410" s="9" t="str">
        <f>VLOOKUP(DU410,Metadata!$B$2:$C$7,2,FALSE)</f>
        <v>6+ years</v>
      </c>
    </row>
    <row r="411" spans="1:126">
      <c r="A411" s="13">
        <v>410</v>
      </c>
      <c r="B411" s="9" t="s">
        <v>135</v>
      </c>
      <c r="C411" s="9" t="str">
        <f>VLOOKUP(B411,Metadata!$M$2:$N$6,2,FALSE)</f>
        <v>Permanent Employee</v>
      </c>
      <c r="D411" s="9" t="s">
        <v>159</v>
      </c>
      <c r="E411" s="9" t="s">
        <v>137</v>
      </c>
      <c r="F411" s="9" t="s">
        <v>138</v>
      </c>
      <c r="G411" s="9" t="s">
        <v>275</v>
      </c>
      <c r="H411" s="9" t="str">
        <f>IF(G411="","",VLOOKUP(G411,Metadata!$J$2:$K$22,2,FALSE))</f>
        <v>Centre</v>
      </c>
      <c r="I411" s="9" t="s">
        <v>138</v>
      </c>
      <c r="J411" s="9" t="str">
        <f>IF(I411="","",VLOOKUP(I411,Metadata!$P$2:$Q$43,2,FALSE))</f>
        <v>Europe</v>
      </c>
      <c r="K411" s="9" t="str">
        <f t="shared" si="0"/>
        <v>Portugal</v>
      </c>
      <c r="L411" s="9" t="s">
        <v>140</v>
      </c>
      <c r="M411" s="9" t="str">
        <f>IF(L411="","",VLOOKUP(L411,Metadata!$J$2:$K$22,2,FALSE))</f>
        <v>Lisbon Metropolitan Area</v>
      </c>
      <c r="N411" s="9" t="s">
        <v>141</v>
      </c>
      <c r="O411" s="9" t="s">
        <v>137</v>
      </c>
      <c r="P411" s="9" t="s">
        <v>142</v>
      </c>
      <c r="Q411" s="10" t="str">
        <f t="shared" si="1"/>
        <v>Full Office Job</v>
      </c>
      <c r="R411" s="10">
        <v>6</v>
      </c>
      <c r="S411" s="9" t="s">
        <v>192</v>
      </c>
      <c r="T411" s="9" t="s">
        <v>137</v>
      </c>
      <c r="U411" s="9" t="str">
        <f>IF(S411&lt;&gt;"",S411,IF(T411&lt;&gt;"",VLOOKUP(T411,Metadata!$S$2:$T$228,2,FALSE),""))</f>
        <v>Back-End Developer</v>
      </c>
      <c r="V411" s="9" t="s">
        <v>144</v>
      </c>
      <c r="W411" s="9" t="s">
        <v>137</v>
      </c>
      <c r="X411" s="9" t="s">
        <v>208</v>
      </c>
      <c r="Y411" s="9" t="s">
        <v>137</v>
      </c>
      <c r="Z411" s="9" t="s">
        <v>146</v>
      </c>
      <c r="AA411" s="9" t="s">
        <v>137</v>
      </c>
      <c r="AB411" s="9" t="s">
        <v>137</v>
      </c>
      <c r="AC411" s="9" t="s">
        <v>147</v>
      </c>
      <c r="AD411" s="9" t="s">
        <v>148</v>
      </c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 t="s">
        <v>219</v>
      </c>
      <c r="BR411" s="9"/>
      <c r="BS411" s="9"/>
      <c r="BT411" s="9"/>
      <c r="BU411" s="9"/>
      <c r="BV411" s="9"/>
      <c r="BW411" s="9"/>
      <c r="BX411" s="9"/>
      <c r="BY411" s="9"/>
      <c r="BZ411" s="9"/>
      <c r="CA411" s="10"/>
      <c r="CB411" s="10" t="str">
        <f t="shared" si="5"/>
        <v/>
      </c>
      <c r="CC411" s="10"/>
      <c r="CD411" s="9" t="str">
        <f t="shared" si="2"/>
        <v/>
      </c>
      <c r="CE411" s="9" t="s">
        <v>151</v>
      </c>
      <c r="CF411" s="9" t="s">
        <v>225</v>
      </c>
      <c r="CG411" s="9">
        <f>IF(CF411="","",VLOOKUP(CF411,Metadata!$D$2:$H$20,2,FALSE))</f>
        <v>22500</v>
      </c>
      <c r="CH411" s="9">
        <f>IF(CF411="","",VLOOKUP(CF411,Metadata!$D$2:$H$20,4,FALSE))</f>
        <v>20000</v>
      </c>
      <c r="CI411" s="9">
        <f>IF(CF411="","",VLOOKUP(CF411,Metadata!$D$2:$H$20,5,FALSE))</f>
        <v>25000</v>
      </c>
      <c r="CJ411" s="9">
        <f t="shared" si="3"/>
        <v>22500</v>
      </c>
      <c r="CK411" s="9" t="s">
        <v>189</v>
      </c>
      <c r="CL411" s="10">
        <v>3</v>
      </c>
      <c r="CM411" s="10">
        <v>2</v>
      </c>
      <c r="CN411" s="10">
        <v>5</v>
      </c>
      <c r="CO411" s="10">
        <v>4</v>
      </c>
      <c r="CP411" s="10">
        <v>5</v>
      </c>
      <c r="CQ411" s="10">
        <v>5</v>
      </c>
      <c r="CR411" s="10">
        <v>6</v>
      </c>
      <c r="CS411" s="10">
        <v>6</v>
      </c>
      <c r="CT411" s="10">
        <v>3</v>
      </c>
      <c r="CU411" s="10">
        <v>5</v>
      </c>
      <c r="CV411" s="10">
        <v>4</v>
      </c>
      <c r="CW411" s="10">
        <v>5</v>
      </c>
      <c r="CX411" s="10">
        <v>5</v>
      </c>
      <c r="CY411" s="10">
        <v>4</v>
      </c>
      <c r="CZ411" s="10">
        <v>5</v>
      </c>
      <c r="DA411" s="10">
        <v>5</v>
      </c>
      <c r="DB411" s="10">
        <v>3</v>
      </c>
      <c r="DC411" s="10">
        <v>6</v>
      </c>
      <c r="DD411" s="10">
        <v>6</v>
      </c>
      <c r="DE411" s="10">
        <v>6</v>
      </c>
      <c r="DF411" s="10">
        <v>5</v>
      </c>
      <c r="DG411" s="10">
        <v>5</v>
      </c>
      <c r="DH411" s="10">
        <v>4</v>
      </c>
      <c r="DI411" s="10">
        <v>4</v>
      </c>
      <c r="DJ411" s="10">
        <v>4</v>
      </c>
      <c r="DK411" s="10">
        <v>4</v>
      </c>
      <c r="DL411" s="10">
        <v>4</v>
      </c>
      <c r="DM411" s="9" t="s">
        <v>154</v>
      </c>
      <c r="DN411" s="10">
        <v>1991</v>
      </c>
      <c r="DO411" s="9">
        <f t="shared" si="4"/>
        <v>30</v>
      </c>
      <c r="DP411" s="9" t="s">
        <v>155</v>
      </c>
      <c r="DQ411" s="9" t="s">
        <v>202</v>
      </c>
      <c r="DR411" s="9" t="s">
        <v>157</v>
      </c>
      <c r="DS411" s="9" t="s">
        <v>137</v>
      </c>
      <c r="DT411" s="9" t="s">
        <v>181</v>
      </c>
      <c r="DU411" s="9" t="s">
        <v>223</v>
      </c>
      <c r="DV411" s="9" t="str">
        <f>VLOOKUP(DU411,Metadata!$B$2:$C$7,2,FALSE)</f>
        <v>3 - 6 years</v>
      </c>
    </row>
    <row r="412" spans="1:126">
      <c r="A412" s="13">
        <v>411</v>
      </c>
      <c r="B412" s="9" t="s">
        <v>135</v>
      </c>
      <c r="C412" s="9" t="str">
        <f>VLOOKUP(B412,Metadata!$M$2:$N$6,2,FALSE)</f>
        <v>Permanent Employee</v>
      </c>
      <c r="D412" s="9" t="s">
        <v>136</v>
      </c>
      <c r="E412" s="9" t="s">
        <v>137</v>
      </c>
      <c r="F412" s="9" t="s">
        <v>138</v>
      </c>
      <c r="G412" s="9" t="s">
        <v>140</v>
      </c>
      <c r="H412" s="9" t="str">
        <f>IF(G412="","",VLOOKUP(G412,Metadata!$J$2:$K$22,2,FALSE))</f>
        <v>Lisbon Metropolitan Area</v>
      </c>
      <c r="I412" s="9" t="s">
        <v>138</v>
      </c>
      <c r="J412" s="9" t="str">
        <f>IF(I412="","",VLOOKUP(I412,Metadata!$P$2:$Q$43,2,FALSE))</f>
        <v>Europe</v>
      </c>
      <c r="K412" s="9" t="str">
        <f t="shared" si="0"/>
        <v>Portugal</v>
      </c>
      <c r="L412" s="9" t="s">
        <v>140</v>
      </c>
      <c r="M412" s="9" t="str">
        <f>IF(L412="","",VLOOKUP(L412,Metadata!$J$2:$K$22,2,FALSE))</f>
        <v>Lisbon Metropolitan Area</v>
      </c>
      <c r="N412" s="9" t="s">
        <v>141</v>
      </c>
      <c r="O412" s="9" t="s">
        <v>137</v>
      </c>
      <c r="P412" s="9" t="s">
        <v>142</v>
      </c>
      <c r="Q412" s="10" t="str">
        <f t="shared" si="1"/>
        <v>Full Office Job</v>
      </c>
      <c r="R412" s="10">
        <v>7</v>
      </c>
      <c r="S412" s="9" t="s">
        <v>229</v>
      </c>
      <c r="T412" s="9" t="s">
        <v>137</v>
      </c>
      <c r="U412" s="9" t="str">
        <f>IF(S412&lt;&gt;"",S412,IF(T412&lt;&gt;"",VLOOKUP(T412,Metadata!$S$2:$T$228,2,FALSE),""))</f>
        <v>Project Manager</v>
      </c>
      <c r="V412" s="9" t="s">
        <v>268</v>
      </c>
      <c r="W412" s="9" t="s">
        <v>137</v>
      </c>
      <c r="X412" s="9" t="s">
        <v>145</v>
      </c>
      <c r="Y412" s="9" t="s">
        <v>137</v>
      </c>
      <c r="Z412" s="9" t="s">
        <v>146</v>
      </c>
      <c r="AA412" s="9" t="s">
        <v>137</v>
      </c>
      <c r="AB412" s="9" t="s">
        <v>137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 t="s">
        <v>150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 t="s">
        <v>150</v>
      </c>
      <c r="BZ412" s="9" t="s">
        <v>137</v>
      </c>
      <c r="CA412" s="10"/>
      <c r="CB412" s="10" t="str">
        <f t="shared" si="5"/>
        <v/>
      </c>
      <c r="CC412" s="10"/>
      <c r="CD412" s="9" t="str">
        <f t="shared" si="2"/>
        <v/>
      </c>
      <c r="CE412" s="9" t="s">
        <v>168</v>
      </c>
      <c r="CF412" s="9" t="s">
        <v>293</v>
      </c>
      <c r="CG412" s="9">
        <f>IF(CF412="","",VLOOKUP(CF412,Metadata!$D$2:$H$20,2,FALSE))</f>
        <v>52500</v>
      </c>
      <c r="CH412" s="9">
        <f>IF(CF412="","",VLOOKUP(CF412,Metadata!$D$2:$H$20,4,FALSE))</f>
        <v>50000</v>
      </c>
      <c r="CI412" s="9">
        <f>IF(CF412="","",VLOOKUP(CF412,Metadata!$D$2:$H$20,5,FALSE))</f>
        <v>55000</v>
      </c>
      <c r="CJ412" s="9">
        <f t="shared" si="3"/>
        <v>52500</v>
      </c>
      <c r="CK412" s="9" t="s">
        <v>153</v>
      </c>
      <c r="CL412" s="10">
        <v>4</v>
      </c>
      <c r="CM412" s="10">
        <v>2</v>
      </c>
      <c r="CN412" s="10">
        <v>7</v>
      </c>
      <c r="CO412" s="10">
        <v>7</v>
      </c>
      <c r="CP412" s="10">
        <v>6</v>
      </c>
      <c r="CQ412" s="10">
        <v>6</v>
      </c>
      <c r="CR412" s="10">
        <v>6</v>
      </c>
      <c r="CS412" s="10">
        <v>6</v>
      </c>
      <c r="CT412" s="10">
        <v>6</v>
      </c>
      <c r="CU412" s="10">
        <v>4</v>
      </c>
      <c r="CV412" s="10">
        <v>4</v>
      </c>
      <c r="CW412" s="10">
        <v>4</v>
      </c>
      <c r="CX412" s="10">
        <v>7</v>
      </c>
      <c r="CY412" s="10">
        <v>5</v>
      </c>
      <c r="CZ412" s="10">
        <v>5</v>
      </c>
      <c r="DA412" s="10">
        <v>3</v>
      </c>
      <c r="DB412" s="10">
        <v>3</v>
      </c>
      <c r="DC412" s="10">
        <v>5</v>
      </c>
      <c r="DD412" s="10">
        <v>3</v>
      </c>
      <c r="DE412" s="10">
        <v>5</v>
      </c>
      <c r="DF412" s="10">
        <v>5</v>
      </c>
      <c r="DG412" s="10">
        <v>6</v>
      </c>
      <c r="DH412" s="10">
        <v>6</v>
      </c>
      <c r="DI412" s="10">
        <v>6</v>
      </c>
      <c r="DJ412" s="10">
        <v>3</v>
      </c>
      <c r="DK412" s="10">
        <v>3</v>
      </c>
      <c r="DL412" s="10">
        <v>4</v>
      </c>
      <c r="DM412" s="9" t="s">
        <v>154</v>
      </c>
      <c r="DN412" s="10">
        <v>1981</v>
      </c>
      <c r="DO412" s="9">
        <f t="shared" si="4"/>
        <v>40</v>
      </c>
      <c r="DP412" s="9" t="s">
        <v>155</v>
      </c>
      <c r="DQ412" s="9" t="s">
        <v>156</v>
      </c>
      <c r="DR412" s="9" t="s">
        <v>157</v>
      </c>
      <c r="DS412" s="9" t="s">
        <v>137</v>
      </c>
      <c r="DT412" s="9" t="s">
        <v>181</v>
      </c>
      <c r="DU412" s="9" t="s">
        <v>158</v>
      </c>
      <c r="DV412" s="9" t="str">
        <f>VLOOKUP(DU412,Metadata!$B$2:$C$7,2,FALSE)</f>
        <v>6+ years</v>
      </c>
    </row>
    <row r="413" spans="1:126">
      <c r="A413" s="13">
        <v>412</v>
      </c>
      <c r="B413" s="9" t="s">
        <v>135</v>
      </c>
      <c r="C413" s="9" t="str">
        <f>VLOOKUP(B413,Metadata!$M$2:$N$6,2,FALSE)</f>
        <v>Permanent Employee</v>
      </c>
      <c r="D413" s="9" t="s">
        <v>159</v>
      </c>
      <c r="E413" s="9" t="s">
        <v>137</v>
      </c>
      <c r="F413" s="9" t="s">
        <v>138</v>
      </c>
      <c r="G413" s="9" t="s">
        <v>283</v>
      </c>
      <c r="H413" s="9" t="str">
        <f>IF(G413="","",VLOOKUP(G413,Metadata!$J$2:$K$22,2,FALSE))</f>
        <v>Lisbon Metropolitan Area</v>
      </c>
      <c r="I413" s="9" t="s">
        <v>436</v>
      </c>
      <c r="J413" s="9" t="str">
        <f>IF(I413="","",VLOOKUP(I413,Metadata!$P$2:$Q$43,2,FALSE))</f>
        <v>North America</v>
      </c>
      <c r="K413" s="9" t="str">
        <f t="shared" si="0"/>
        <v>International</v>
      </c>
      <c r="L413" s="9" t="s">
        <v>137</v>
      </c>
      <c r="M413" s="9" t="str">
        <f>IF(L413="","",VLOOKUP(L413,Metadata!$J$2:$K$22,2,FALSE))</f>
        <v/>
      </c>
      <c r="N413" s="9" t="s">
        <v>214</v>
      </c>
      <c r="O413" s="9" t="s">
        <v>215</v>
      </c>
      <c r="P413" s="9" t="s">
        <v>191</v>
      </c>
      <c r="Q413" s="10" t="str">
        <f t="shared" si="1"/>
        <v>Remote Job (full or flexible)</v>
      </c>
      <c r="R413" s="10">
        <v>4</v>
      </c>
      <c r="S413" s="9" t="s">
        <v>192</v>
      </c>
      <c r="T413" s="9" t="s">
        <v>137</v>
      </c>
      <c r="U413" s="9" t="str">
        <f>IF(S413&lt;&gt;"",S413,IF(T413&lt;&gt;"",VLOOKUP(T413,Metadata!$S$2:$T$228,2,FALSE),""))</f>
        <v>Back-End Developer</v>
      </c>
      <c r="V413" s="9" t="s">
        <v>137</v>
      </c>
      <c r="W413" s="9" t="s">
        <v>437</v>
      </c>
      <c r="X413" s="9" t="s">
        <v>163</v>
      </c>
      <c r="Y413" s="9" t="s">
        <v>137</v>
      </c>
      <c r="Z413" s="9" t="s">
        <v>262</v>
      </c>
      <c r="AA413" s="9" t="s">
        <v>137</v>
      </c>
      <c r="AB413" s="9" t="s">
        <v>253</v>
      </c>
      <c r="AC413" s="9" t="s">
        <v>147</v>
      </c>
      <c r="AD413" s="9" t="s">
        <v>148</v>
      </c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 t="s">
        <v>219</v>
      </c>
      <c r="BR413" s="9"/>
      <c r="BS413" s="9"/>
      <c r="BT413" s="9"/>
      <c r="BU413" s="9"/>
      <c r="BV413" s="9"/>
      <c r="BW413" s="9"/>
      <c r="BX413" s="9"/>
      <c r="BY413" s="9"/>
      <c r="BZ413" s="9"/>
      <c r="CA413" s="10"/>
      <c r="CB413" s="10" t="str">
        <f t="shared" si="5"/>
        <v/>
      </c>
      <c r="CC413" s="10"/>
      <c r="CD413" s="9" t="str">
        <f t="shared" si="2"/>
        <v/>
      </c>
      <c r="CE413" s="9" t="s">
        <v>232</v>
      </c>
      <c r="CF413" s="9" t="s">
        <v>248</v>
      </c>
      <c r="CG413" s="9">
        <f>IF(CF413="","",VLOOKUP(CF413,Metadata!$D$2:$H$20,2,FALSE))</f>
        <v>57500</v>
      </c>
      <c r="CH413" s="9">
        <f>IF(CF413="","",VLOOKUP(CF413,Metadata!$D$2:$H$20,4,FALSE))</f>
        <v>55000</v>
      </c>
      <c r="CI413" s="9">
        <f>IF(CF413="","",VLOOKUP(CF413,Metadata!$D$2:$H$20,5,FALSE))</f>
        <v>60000</v>
      </c>
      <c r="CJ413" s="9">
        <f t="shared" si="3"/>
        <v>57500</v>
      </c>
      <c r="CK413" s="9" t="s">
        <v>189</v>
      </c>
      <c r="CL413" s="10">
        <v>5</v>
      </c>
      <c r="CM413" s="10">
        <v>2</v>
      </c>
      <c r="CN413" s="10">
        <v>6</v>
      </c>
      <c r="CO413" s="10">
        <v>6</v>
      </c>
      <c r="CP413" s="10">
        <v>7</v>
      </c>
      <c r="CQ413" s="10">
        <v>6</v>
      </c>
      <c r="CR413" s="10">
        <v>2</v>
      </c>
      <c r="CS413" s="10">
        <v>5</v>
      </c>
      <c r="CT413" s="10">
        <v>6</v>
      </c>
      <c r="CU413" s="10">
        <v>6</v>
      </c>
      <c r="CV413" s="10">
        <v>5</v>
      </c>
      <c r="CW413" s="10">
        <v>3</v>
      </c>
      <c r="CX413" s="10">
        <v>6</v>
      </c>
      <c r="CY413" s="10">
        <v>5</v>
      </c>
      <c r="CZ413" s="10">
        <v>6</v>
      </c>
      <c r="DA413" s="10">
        <v>3</v>
      </c>
      <c r="DB413" s="10">
        <v>6</v>
      </c>
      <c r="DC413" s="10">
        <v>7</v>
      </c>
      <c r="DD413" s="10">
        <v>2</v>
      </c>
      <c r="DE413" s="10">
        <v>7</v>
      </c>
      <c r="DF413" s="10">
        <v>2</v>
      </c>
      <c r="DG413" s="10">
        <v>5</v>
      </c>
      <c r="DH413" s="10">
        <v>6</v>
      </c>
      <c r="DI413" s="10">
        <v>6</v>
      </c>
      <c r="DJ413" s="10">
        <v>2</v>
      </c>
      <c r="DK413" s="10">
        <v>3</v>
      </c>
      <c r="DL413" s="10">
        <v>4</v>
      </c>
      <c r="DM413" s="9" t="s">
        <v>154</v>
      </c>
      <c r="DN413" s="10">
        <v>1989</v>
      </c>
      <c r="DO413" s="9">
        <f t="shared" si="4"/>
        <v>32</v>
      </c>
      <c r="DP413" s="9" t="s">
        <v>155</v>
      </c>
      <c r="DQ413" s="9" t="s">
        <v>202</v>
      </c>
      <c r="DR413" s="9" t="s">
        <v>157</v>
      </c>
      <c r="DS413" s="9" t="s">
        <v>137</v>
      </c>
      <c r="DT413" s="9" t="s">
        <v>181</v>
      </c>
      <c r="DU413" s="9" t="s">
        <v>203</v>
      </c>
      <c r="DV413" s="9" t="str">
        <f>VLOOKUP(DU413,Metadata!$B$2:$C$7,2,FALSE)</f>
        <v>6+ years</v>
      </c>
    </row>
    <row r="414" spans="1:126">
      <c r="A414" s="13">
        <v>413</v>
      </c>
      <c r="B414" s="9" t="s">
        <v>135</v>
      </c>
      <c r="C414" s="9" t="str">
        <f>VLOOKUP(B414,Metadata!$M$2:$N$6,2,FALSE)</f>
        <v>Permanent Employee</v>
      </c>
      <c r="D414" s="9" t="s">
        <v>136</v>
      </c>
      <c r="E414" s="9" t="s">
        <v>137</v>
      </c>
      <c r="F414" s="9" t="s">
        <v>138</v>
      </c>
      <c r="G414" s="9" t="s">
        <v>172</v>
      </c>
      <c r="H414" s="9" t="str">
        <f>IF(G414="","",VLOOKUP(G414,Metadata!$J$2:$K$22,2,FALSE))</f>
        <v>Porto Metropolitan Area</v>
      </c>
      <c r="I414" s="9" t="s">
        <v>138</v>
      </c>
      <c r="J414" s="9" t="str">
        <f>IF(I414="","",VLOOKUP(I414,Metadata!$P$2:$Q$43,2,FALSE))</f>
        <v>Europe</v>
      </c>
      <c r="K414" s="9" t="str">
        <f t="shared" si="0"/>
        <v>Portugal</v>
      </c>
      <c r="L414" s="9" t="s">
        <v>172</v>
      </c>
      <c r="M414" s="9" t="str">
        <f>IF(L414="","",VLOOKUP(L414,Metadata!$J$2:$K$22,2,FALSE))</f>
        <v>Porto Metropolitan Area</v>
      </c>
      <c r="N414" s="9" t="s">
        <v>214</v>
      </c>
      <c r="O414" s="9" t="s">
        <v>278</v>
      </c>
      <c r="P414" s="9" t="s">
        <v>142</v>
      </c>
      <c r="Q414" s="10" t="str">
        <f t="shared" si="1"/>
        <v>Full Office Job</v>
      </c>
      <c r="R414" s="10">
        <v>5</v>
      </c>
      <c r="S414" s="9" t="s">
        <v>183</v>
      </c>
      <c r="T414" s="9" t="s">
        <v>137</v>
      </c>
      <c r="U414" s="9" t="str">
        <f>IF(S414&lt;&gt;"",S414,IF(T414&lt;&gt;"",VLOOKUP(T414,Metadata!$S$2:$T$228,2,FALSE),""))</f>
        <v>Product Owner/Product Manager</v>
      </c>
      <c r="V414" s="9" t="s">
        <v>217</v>
      </c>
      <c r="W414" s="9" t="s">
        <v>137</v>
      </c>
      <c r="X414" s="9" t="s">
        <v>145</v>
      </c>
      <c r="Y414" s="9" t="s">
        <v>137</v>
      </c>
      <c r="Z414" s="9" t="s">
        <v>184</v>
      </c>
      <c r="AA414" s="9" t="s">
        <v>137</v>
      </c>
      <c r="AB414" s="9" t="s">
        <v>137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 t="s">
        <v>150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 t="s">
        <v>150</v>
      </c>
      <c r="BZ414" s="9" t="s">
        <v>137</v>
      </c>
      <c r="CA414" s="10"/>
      <c r="CB414" s="10" t="str">
        <f t="shared" si="5"/>
        <v/>
      </c>
      <c r="CC414" s="10"/>
      <c r="CD414" s="9" t="str">
        <f t="shared" si="2"/>
        <v/>
      </c>
      <c r="CE414" s="9" t="s">
        <v>151</v>
      </c>
      <c r="CF414" s="9" t="s">
        <v>254</v>
      </c>
      <c r="CG414" s="9">
        <f>IF(CF414="","",VLOOKUP(CF414,Metadata!$D$2:$H$20,2,FALSE))</f>
        <v>37500</v>
      </c>
      <c r="CH414" s="9">
        <f>IF(CF414="","",VLOOKUP(CF414,Metadata!$D$2:$H$20,4,FALSE))</f>
        <v>35000</v>
      </c>
      <c r="CI414" s="9">
        <f>IF(CF414="","",VLOOKUP(CF414,Metadata!$D$2:$H$20,5,FALSE))</f>
        <v>40000</v>
      </c>
      <c r="CJ414" s="9">
        <f t="shared" si="3"/>
        <v>37500</v>
      </c>
      <c r="CK414" s="9" t="s">
        <v>153</v>
      </c>
      <c r="CL414" s="10">
        <v>4</v>
      </c>
      <c r="CM414" s="10">
        <v>4</v>
      </c>
      <c r="CN414" s="10">
        <v>5</v>
      </c>
      <c r="CO414" s="10">
        <v>5</v>
      </c>
      <c r="CP414" s="10">
        <v>5</v>
      </c>
      <c r="CQ414" s="10">
        <v>5</v>
      </c>
      <c r="CR414" s="10">
        <v>4</v>
      </c>
      <c r="CS414" s="10">
        <v>5</v>
      </c>
      <c r="CT414" s="10">
        <v>5</v>
      </c>
      <c r="CU414" s="10">
        <v>5</v>
      </c>
      <c r="CV414" s="10">
        <v>5</v>
      </c>
      <c r="CW414" s="10">
        <v>5</v>
      </c>
      <c r="CX414" s="10">
        <v>6</v>
      </c>
      <c r="CY414" s="10">
        <v>6</v>
      </c>
      <c r="CZ414" s="10">
        <v>5</v>
      </c>
      <c r="DA414" s="10">
        <v>4</v>
      </c>
      <c r="DB414" s="10">
        <v>5</v>
      </c>
      <c r="DC414" s="10">
        <v>6</v>
      </c>
      <c r="DD414" s="10">
        <v>5</v>
      </c>
      <c r="DE414" s="10">
        <v>7</v>
      </c>
      <c r="DF414" s="10">
        <v>5</v>
      </c>
      <c r="DG414" s="10">
        <v>5</v>
      </c>
      <c r="DH414" s="10">
        <v>5</v>
      </c>
      <c r="DI414" s="10">
        <v>5</v>
      </c>
      <c r="DJ414" s="10">
        <v>4</v>
      </c>
      <c r="DK414" s="10">
        <v>5</v>
      </c>
      <c r="DL414" s="10">
        <v>5</v>
      </c>
      <c r="DM414" s="9" t="s">
        <v>154</v>
      </c>
      <c r="DN414" s="10">
        <v>1985</v>
      </c>
      <c r="DO414" s="9">
        <f t="shared" si="4"/>
        <v>36</v>
      </c>
      <c r="DP414" s="9" t="s">
        <v>155</v>
      </c>
      <c r="DQ414" s="9" t="s">
        <v>202</v>
      </c>
      <c r="DR414" s="9" t="s">
        <v>157</v>
      </c>
      <c r="DS414" s="9" t="s">
        <v>137</v>
      </c>
      <c r="DT414" s="9" t="s">
        <v>181</v>
      </c>
      <c r="DU414" s="9" t="s">
        <v>158</v>
      </c>
      <c r="DV414" s="9" t="str">
        <f>VLOOKUP(DU414,Metadata!$B$2:$C$7,2,FALSE)</f>
        <v>6+ years</v>
      </c>
    </row>
    <row r="415" spans="1:126">
      <c r="A415" s="13">
        <v>414</v>
      </c>
      <c r="B415" s="9" t="s">
        <v>135</v>
      </c>
      <c r="C415" s="9" t="str">
        <f>VLOOKUP(B415,Metadata!$M$2:$N$6,2,FALSE)</f>
        <v>Permanent Employee</v>
      </c>
      <c r="D415" s="9" t="s">
        <v>159</v>
      </c>
      <c r="E415" s="9" t="s">
        <v>137</v>
      </c>
      <c r="F415" s="9" t="s">
        <v>138</v>
      </c>
      <c r="G415" s="9" t="s">
        <v>140</v>
      </c>
      <c r="H415" s="9" t="str">
        <f>IF(G415="","",VLOOKUP(G415,Metadata!$J$2:$K$22,2,FALSE))</f>
        <v>Lisbon Metropolitan Area</v>
      </c>
      <c r="I415" s="9" t="s">
        <v>138</v>
      </c>
      <c r="J415" s="9" t="str">
        <f>IF(I415="","",VLOOKUP(I415,Metadata!$P$2:$Q$43,2,FALSE))</f>
        <v>Europe</v>
      </c>
      <c r="K415" s="9" t="str">
        <f t="shared" si="0"/>
        <v>Portugal</v>
      </c>
      <c r="L415" s="9" t="s">
        <v>140</v>
      </c>
      <c r="M415" s="9" t="str">
        <f>IF(L415="","",VLOOKUP(L415,Metadata!$J$2:$K$22,2,FALSE))</f>
        <v>Lisbon Metropolitan Area</v>
      </c>
      <c r="N415" s="9" t="s">
        <v>141</v>
      </c>
      <c r="O415" s="9" t="s">
        <v>137</v>
      </c>
      <c r="P415" s="9" t="s">
        <v>142</v>
      </c>
      <c r="Q415" s="10" t="str">
        <f t="shared" si="1"/>
        <v>Full Office Job</v>
      </c>
      <c r="R415" s="10">
        <v>6</v>
      </c>
      <c r="S415" s="9" t="s">
        <v>161</v>
      </c>
      <c r="T415" s="9" t="s">
        <v>137</v>
      </c>
      <c r="U415" s="9" t="str">
        <f>IF(S415&lt;&gt;"",S415,IF(T415&lt;&gt;"",VLOOKUP(T415,Metadata!$S$2:$T$228,2,FALSE),""))</f>
        <v>Full-Stack Developer</v>
      </c>
      <c r="V415" s="9" t="s">
        <v>137</v>
      </c>
      <c r="W415" s="9" t="s">
        <v>438</v>
      </c>
      <c r="X415" s="9" t="s">
        <v>163</v>
      </c>
      <c r="Y415" s="9" t="s">
        <v>137</v>
      </c>
      <c r="Z415" s="9" t="s">
        <v>164</v>
      </c>
      <c r="AA415" s="9" t="s">
        <v>165</v>
      </c>
      <c r="AB415" s="9" t="s">
        <v>253</v>
      </c>
      <c r="AC415" s="9"/>
      <c r="AD415" s="9" t="s">
        <v>148</v>
      </c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 t="s">
        <v>178</v>
      </c>
      <c r="BB415" s="9"/>
      <c r="BC415" s="9"/>
      <c r="BD415" s="9"/>
      <c r="BE415" s="9"/>
      <c r="BF415" s="9"/>
      <c r="BG415" s="9"/>
      <c r="BH415" s="9"/>
      <c r="BI415" s="9"/>
      <c r="BJ415" s="9" t="s">
        <v>167</v>
      </c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10"/>
      <c r="CB415" s="10" t="str">
        <f t="shared" si="5"/>
        <v/>
      </c>
      <c r="CC415" s="10"/>
      <c r="CD415" s="9" t="str">
        <f t="shared" si="2"/>
        <v/>
      </c>
      <c r="CE415" s="9" t="s">
        <v>232</v>
      </c>
      <c r="CF415" s="9" t="s">
        <v>293</v>
      </c>
      <c r="CG415" s="9">
        <f>IF(CF415="","",VLOOKUP(CF415,Metadata!$D$2:$H$20,2,FALSE))</f>
        <v>52500</v>
      </c>
      <c r="CH415" s="9">
        <f>IF(CF415="","",VLOOKUP(CF415,Metadata!$D$2:$H$20,4,FALSE))</f>
        <v>50000</v>
      </c>
      <c r="CI415" s="9">
        <f>IF(CF415="","",VLOOKUP(CF415,Metadata!$D$2:$H$20,5,FALSE))</f>
        <v>55000</v>
      </c>
      <c r="CJ415" s="9">
        <f t="shared" si="3"/>
        <v>52500</v>
      </c>
      <c r="CK415" s="9" t="s">
        <v>189</v>
      </c>
      <c r="CL415" s="10">
        <v>6</v>
      </c>
      <c r="CM415" s="10">
        <v>1</v>
      </c>
      <c r="CN415" s="10">
        <v>6</v>
      </c>
      <c r="CO415" s="10">
        <v>6</v>
      </c>
      <c r="CP415" s="10">
        <v>6</v>
      </c>
      <c r="CQ415" s="10">
        <v>6</v>
      </c>
      <c r="CR415" s="10">
        <v>6</v>
      </c>
      <c r="CS415" s="10">
        <v>6</v>
      </c>
      <c r="CT415" s="10">
        <v>6</v>
      </c>
      <c r="CU415" s="10">
        <v>5</v>
      </c>
      <c r="CV415" s="10">
        <v>5</v>
      </c>
      <c r="CW415" s="10">
        <v>5</v>
      </c>
      <c r="CX415" s="10">
        <v>6</v>
      </c>
      <c r="CY415" s="10">
        <v>6</v>
      </c>
      <c r="CZ415" s="10">
        <v>6</v>
      </c>
      <c r="DA415" s="10">
        <v>5</v>
      </c>
      <c r="DB415" s="10">
        <v>5</v>
      </c>
      <c r="DC415" s="10">
        <v>6</v>
      </c>
      <c r="DD415" s="10">
        <v>4</v>
      </c>
      <c r="DE415" s="10">
        <v>5</v>
      </c>
      <c r="DF415" s="10">
        <v>5</v>
      </c>
      <c r="DG415" s="10">
        <v>5</v>
      </c>
      <c r="DH415" s="10">
        <v>5</v>
      </c>
      <c r="DI415" s="10">
        <v>6</v>
      </c>
      <c r="DJ415" s="10">
        <v>5</v>
      </c>
      <c r="DK415" s="10">
        <v>4</v>
      </c>
      <c r="DL415" s="10">
        <v>5</v>
      </c>
      <c r="DM415" s="9" t="s">
        <v>154</v>
      </c>
      <c r="DN415" s="10">
        <v>1981</v>
      </c>
      <c r="DO415" s="9">
        <f t="shared" si="4"/>
        <v>40</v>
      </c>
      <c r="DP415" s="9" t="s">
        <v>155</v>
      </c>
      <c r="DQ415" s="9" t="s">
        <v>156</v>
      </c>
      <c r="DR415" s="9" t="s">
        <v>157</v>
      </c>
      <c r="DS415" s="9" t="s">
        <v>137</v>
      </c>
      <c r="DT415" s="9" t="s">
        <v>181</v>
      </c>
      <c r="DU415" s="9" t="s">
        <v>158</v>
      </c>
      <c r="DV415" s="9" t="str">
        <f>VLOOKUP(DU415,Metadata!$B$2:$C$7,2,FALSE)</f>
        <v>6+ years</v>
      </c>
    </row>
    <row r="416" spans="1:126">
      <c r="A416" s="13">
        <v>415</v>
      </c>
      <c r="B416" s="9" t="s">
        <v>135</v>
      </c>
      <c r="C416" s="9" t="str">
        <f>VLOOKUP(B416,Metadata!$M$2:$N$6,2,FALSE)</f>
        <v>Permanent Employee</v>
      </c>
      <c r="D416" s="9" t="s">
        <v>159</v>
      </c>
      <c r="E416" s="9" t="s">
        <v>137</v>
      </c>
      <c r="F416" s="9" t="s">
        <v>138</v>
      </c>
      <c r="G416" s="9" t="s">
        <v>140</v>
      </c>
      <c r="H416" s="9" t="str">
        <f>IF(G416="","",VLOOKUP(G416,Metadata!$J$2:$K$22,2,FALSE))</f>
        <v>Lisbon Metropolitan Area</v>
      </c>
      <c r="I416" s="9" t="s">
        <v>138</v>
      </c>
      <c r="J416" s="9" t="str">
        <f>IF(I416="","",VLOOKUP(I416,Metadata!$P$2:$Q$43,2,FALSE))</f>
        <v>Europe</v>
      </c>
      <c r="K416" s="9" t="str">
        <f t="shared" si="0"/>
        <v>Portugal</v>
      </c>
      <c r="L416" s="9" t="s">
        <v>140</v>
      </c>
      <c r="M416" s="9" t="str">
        <f>IF(L416="","",VLOOKUP(L416,Metadata!$J$2:$K$22,2,FALSE))</f>
        <v>Lisbon Metropolitan Area</v>
      </c>
      <c r="N416" s="9" t="s">
        <v>141</v>
      </c>
      <c r="O416" s="9" t="s">
        <v>137</v>
      </c>
      <c r="P416" s="9" t="s">
        <v>191</v>
      </c>
      <c r="Q416" s="10" t="str">
        <f t="shared" si="1"/>
        <v>Remote Job (full or flexible)</v>
      </c>
      <c r="R416" s="10">
        <v>6</v>
      </c>
      <c r="S416" s="9" t="s">
        <v>161</v>
      </c>
      <c r="T416" s="9" t="s">
        <v>137</v>
      </c>
      <c r="U416" s="9" t="str">
        <f>IF(S416&lt;&gt;"",S416,IF(T416&lt;&gt;"",VLOOKUP(T416,Metadata!$S$2:$T$228,2,FALSE),""))</f>
        <v>Full-Stack Developer</v>
      </c>
      <c r="V416" s="9" t="s">
        <v>207</v>
      </c>
      <c r="W416" s="9" t="s">
        <v>137</v>
      </c>
      <c r="X416" s="9" t="s">
        <v>269</v>
      </c>
      <c r="Y416" s="9" t="s">
        <v>137</v>
      </c>
      <c r="Z416" s="9" t="s">
        <v>262</v>
      </c>
      <c r="AA416" s="9" t="s">
        <v>137</v>
      </c>
      <c r="AB416" s="9" t="s">
        <v>137</v>
      </c>
      <c r="AC416" s="9"/>
      <c r="AD416" s="9"/>
      <c r="AE416" s="9" t="s">
        <v>194</v>
      </c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 t="s">
        <v>198</v>
      </c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10"/>
      <c r="CB416" s="10" t="str">
        <f t="shared" si="5"/>
        <v/>
      </c>
      <c r="CC416" s="10"/>
      <c r="CD416" s="9" t="str">
        <f t="shared" si="2"/>
        <v/>
      </c>
      <c r="CE416" s="9" t="s">
        <v>168</v>
      </c>
      <c r="CF416" s="9" t="s">
        <v>188</v>
      </c>
      <c r="CG416" s="9">
        <f>IF(CF416="","",VLOOKUP(CF416,Metadata!$D$2:$H$20,2,FALSE))</f>
        <v>17500</v>
      </c>
      <c r="CH416" s="9">
        <f>IF(CF416="","",VLOOKUP(CF416,Metadata!$D$2:$H$20,4,FALSE))</f>
        <v>15000</v>
      </c>
      <c r="CI416" s="9">
        <f>IF(CF416="","",VLOOKUP(CF416,Metadata!$D$2:$H$20,5,FALSE))</f>
        <v>20000</v>
      </c>
      <c r="CJ416" s="9">
        <f t="shared" si="3"/>
        <v>17500</v>
      </c>
      <c r="CK416" s="9" t="s">
        <v>189</v>
      </c>
      <c r="CL416" s="10">
        <v>5</v>
      </c>
      <c r="CM416" s="10">
        <v>1</v>
      </c>
      <c r="CN416" s="10">
        <v>7</v>
      </c>
      <c r="CO416" s="10">
        <v>7</v>
      </c>
      <c r="CP416" s="10">
        <v>7</v>
      </c>
      <c r="CQ416" s="10">
        <v>7</v>
      </c>
      <c r="CR416" s="10">
        <v>5</v>
      </c>
      <c r="CS416" s="10">
        <v>7</v>
      </c>
      <c r="CT416" s="10">
        <v>7</v>
      </c>
      <c r="CU416" s="10">
        <v>6</v>
      </c>
      <c r="CV416" s="10">
        <v>4</v>
      </c>
      <c r="CW416" s="10">
        <v>7</v>
      </c>
      <c r="CX416" s="10">
        <v>7</v>
      </c>
      <c r="CY416" s="10">
        <v>7</v>
      </c>
      <c r="CZ416" s="10">
        <v>7</v>
      </c>
      <c r="DA416" s="10">
        <v>6</v>
      </c>
      <c r="DB416" s="10">
        <v>6</v>
      </c>
      <c r="DC416" s="10">
        <v>6</v>
      </c>
      <c r="DD416" s="10">
        <v>6</v>
      </c>
      <c r="DE416" s="10">
        <v>7</v>
      </c>
      <c r="DF416" s="10">
        <v>7</v>
      </c>
      <c r="DG416" s="10">
        <v>7</v>
      </c>
      <c r="DH416" s="10">
        <v>7</v>
      </c>
      <c r="DI416" s="10">
        <v>7</v>
      </c>
      <c r="DJ416" s="10">
        <v>6</v>
      </c>
      <c r="DK416" s="10">
        <v>6</v>
      </c>
      <c r="DL416" s="10">
        <v>7</v>
      </c>
      <c r="DM416" s="9" t="s">
        <v>154</v>
      </c>
      <c r="DN416" s="10">
        <v>1992</v>
      </c>
      <c r="DO416" s="9">
        <f t="shared" si="4"/>
        <v>29</v>
      </c>
      <c r="DP416" s="9" t="s">
        <v>222</v>
      </c>
      <c r="DQ416" s="9" t="s">
        <v>227</v>
      </c>
      <c r="DR416" s="9" t="s">
        <v>342</v>
      </c>
      <c r="DS416" s="9" t="s">
        <v>137</v>
      </c>
      <c r="DT416" s="9" t="s">
        <v>181</v>
      </c>
      <c r="DU416" s="9" t="s">
        <v>168</v>
      </c>
      <c r="DV416" s="9" t="str">
        <f>VLOOKUP(DU416,Metadata!$B$2:$C$7,2,FALSE)</f>
        <v>0 - 3 years</v>
      </c>
    </row>
    <row r="417" spans="1:126">
      <c r="A417" s="13">
        <v>416</v>
      </c>
      <c r="B417" s="9" t="s">
        <v>135</v>
      </c>
      <c r="C417" s="9" t="str">
        <f>VLOOKUP(B417,Metadata!$M$2:$N$6,2,FALSE)</f>
        <v>Permanent Employee</v>
      </c>
      <c r="D417" s="9" t="s">
        <v>159</v>
      </c>
      <c r="E417" s="9" t="s">
        <v>137</v>
      </c>
      <c r="F417" s="9" t="s">
        <v>138</v>
      </c>
      <c r="G417" s="9" t="s">
        <v>140</v>
      </c>
      <c r="H417" s="9" t="str">
        <f>IF(G417="","",VLOOKUP(G417,Metadata!$J$2:$K$22,2,FALSE))</f>
        <v>Lisbon Metropolitan Area</v>
      </c>
      <c r="I417" s="9" t="s">
        <v>311</v>
      </c>
      <c r="J417" s="9" t="str">
        <f>IF(I417="","",VLOOKUP(I417,Metadata!$P$2:$Q$43,2,FALSE))</f>
        <v>Europe</v>
      </c>
      <c r="K417" s="9" t="str">
        <f t="shared" si="0"/>
        <v>International</v>
      </c>
      <c r="L417" s="9" t="s">
        <v>137</v>
      </c>
      <c r="M417" s="9" t="str">
        <f>IF(L417="","",VLOOKUP(L417,Metadata!$J$2:$K$22,2,FALSE))</f>
        <v/>
      </c>
      <c r="N417" s="9" t="s">
        <v>141</v>
      </c>
      <c r="O417" s="9" t="s">
        <v>137</v>
      </c>
      <c r="P417" s="9" t="s">
        <v>191</v>
      </c>
      <c r="Q417" s="10" t="str">
        <f t="shared" si="1"/>
        <v>Remote Job (full or flexible)</v>
      </c>
      <c r="R417" s="10">
        <v>6</v>
      </c>
      <c r="S417" s="9" t="s">
        <v>332</v>
      </c>
      <c r="T417" s="9" t="s">
        <v>137</v>
      </c>
      <c r="U417" s="9" t="str">
        <f>IF(S417&lt;&gt;"",S417,IF(T417&lt;&gt;"",VLOOKUP(T417,Metadata!$S$2:$T$228,2,FALSE),""))</f>
        <v>UX/UI Designer</v>
      </c>
      <c r="V417" s="9" t="s">
        <v>162</v>
      </c>
      <c r="W417" s="9" t="s">
        <v>137</v>
      </c>
      <c r="X417" s="9" t="s">
        <v>163</v>
      </c>
      <c r="Y417" s="9" t="s">
        <v>137</v>
      </c>
      <c r="Z417" s="9" t="s">
        <v>164</v>
      </c>
      <c r="AA417" s="9" t="s">
        <v>137</v>
      </c>
      <c r="AB417" s="9" t="s">
        <v>137</v>
      </c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 t="s">
        <v>150</v>
      </c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 t="s">
        <v>150</v>
      </c>
      <c r="BZ417" s="9" t="s">
        <v>137</v>
      </c>
      <c r="CA417" s="10"/>
      <c r="CB417" s="10" t="str">
        <f t="shared" si="5"/>
        <v/>
      </c>
      <c r="CC417" s="10"/>
      <c r="CD417" s="9" t="str">
        <f t="shared" si="2"/>
        <v/>
      </c>
      <c r="CE417" s="9" t="s">
        <v>151</v>
      </c>
      <c r="CF417" s="9" t="s">
        <v>245</v>
      </c>
      <c r="CG417" s="9">
        <f>IF(CF417="","",VLOOKUP(CF417,Metadata!$D$2:$H$20,2,FALSE))</f>
        <v>42500</v>
      </c>
      <c r="CH417" s="9">
        <f>IF(CF417="","",VLOOKUP(CF417,Metadata!$D$2:$H$20,4,FALSE))</f>
        <v>40000</v>
      </c>
      <c r="CI417" s="9">
        <f>IF(CF417="","",VLOOKUP(CF417,Metadata!$D$2:$H$20,5,FALSE))</f>
        <v>45000</v>
      </c>
      <c r="CJ417" s="9">
        <f t="shared" si="3"/>
        <v>42500</v>
      </c>
      <c r="CK417" s="9" t="s">
        <v>221</v>
      </c>
      <c r="CL417" s="10">
        <v>6</v>
      </c>
      <c r="CM417" s="10">
        <v>1</v>
      </c>
      <c r="CN417" s="10">
        <v>6</v>
      </c>
      <c r="CO417" s="10">
        <v>6</v>
      </c>
      <c r="CP417" s="10">
        <v>5</v>
      </c>
      <c r="CQ417" s="10">
        <v>5</v>
      </c>
      <c r="CR417" s="10">
        <v>6</v>
      </c>
      <c r="CS417" s="10">
        <v>7</v>
      </c>
      <c r="CT417" s="10">
        <v>6</v>
      </c>
      <c r="CU417" s="10">
        <v>4</v>
      </c>
      <c r="CV417" s="10">
        <v>5</v>
      </c>
      <c r="CW417" s="10">
        <v>5</v>
      </c>
      <c r="CX417" s="10">
        <v>7</v>
      </c>
      <c r="CY417" s="10">
        <v>5</v>
      </c>
      <c r="CZ417" s="10">
        <v>5</v>
      </c>
      <c r="DA417" s="10">
        <v>3</v>
      </c>
      <c r="DB417" s="10">
        <v>3</v>
      </c>
      <c r="DC417" s="10">
        <v>5</v>
      </c>
      <c r="DD417" s="10">
        <v>4</v>
      </c>
      <c r="DE417" s="10">
        <v>6</v>
      </c>
      <c r="DF417" s="10">
        <v>6</v>
      </c>
      <c r="DG417" s="10">
        <v>4</v>
      </c>
      <c r="DH417" s="10">
        <v>5</v>
      </c>
      <c r="DI417" s="10">
        <v>6</v>
      </c>
      <c r="DJ417" s="10">
        <v>3</v>
      </c>
      <c r="DK417" s="10">
        <v>6</v>
      </c>
      <c r="DL417" s="10">
        <v>5</v>
      </c>
      <c r="DM417" s="9" t="s">
        <v>154</v>
      </c>
      <c r="DN417" s="10">
        <v>1985</v>
      </c>
      <c r="DO417" s="9">
        <f t="shared" si="4"/>
        <v>36</v>
      </c>
      <c r="DP417" s="9" t="s">
        <v>155</v>
      </c>
      <c r="DQ417" s="9" t="s">
        <v>156</v>
      </c>
      <c r="DR417" s="9" t="s">
        <v>137</v>
      </c>
      <c r="DS417" s="9" t="s">
        <v>439</v>
      </c>
      <c r="DT417" s="9" t="s">
        <v>181</v>
      </c>
      <c r="DU417" s="9" t="s">
        <v>158</v>
      </c>
      <c r="DV417" s="9" t="str">
        <f>VLOOKUP(DU417,Metadata!$B$2:$C$7,2,FALSE)</f>
        <v>6+ years</v>
      </c>
    </row>
    <row r="418" spans="1:126">
      <c r="A418" s="13">
        <v>417</v>
      </c>
      <c r="B418" s="9" t="s">
        <v>135</v>
      </c>
      <c r="C418" s="9" t="str">
        <f>VLOOKUP(B418,Metadata!$M$2:$N$6,2,FALSE)</f>
        <v>Permanent Employee</v>
      </c>
      <c r="D418" s="9" t="s">
        <v>159</v>
      </c>
      <c r="E418" s="9" t="s">
        <v>137</v>
      </c>
      <c r="F418" s="9" t="s">
        <v>138</v>
      </c>
      <c r="G418" s="9" t="s">
        <v>160</v>
      </c>
      <c r="H418" s="9" t="str">
        <f>IF(G418="","",VLOOKUP(G418,Metadata!$J$2:$K$22,2,FALSE))</f>
        <v>Centre</v>
      </c>
      <c r="I418" s="9" t="s">
        <v>138</v>
      </c>
      <c r="J418" s="9" t="str">
        <f>IF(I418="","",VLOOKUP(I418,Metadata!$P$2:$Q$43,2,FALSE))</f>
        <v>Europe</v>
      </c>
      <c r="K418" s="9" t="str">
        <f t="shared" si="0"/>
        <v>Portugal</v>
      </c>
      <c r="L418" s="9" t="s">
        <v>140</v>
      </c>
      <c r="M418" s="9" t="str">
        <f>IF(L418="","",VLOOKUP(L418,Metadata!$J$2:$K$22,2,FALSE))</f>
        <v>Lisbon Metropolitan Area</v>
      </c>
      <c r="N418" s="9" t="s">
        <v>214</v>
      </c>
      <c r="O418" s="9" t="s">
        <v>136</v>
      </c>
      <c r="P418" s="9" t="s">
        <v>191</v>
      </c>
      <c r="Q418" s="10" t="str">
        <f t="shared" si="1"/>
        <v>Remote Job (full or flexible)</v>
      </c>
      <c r="R418" s="10">
        <v>6</v>
      </c>
      <c r="S418" s="9" t="s">
        <v>161</v>
      </c>
      <c r="T418" s="9" t="s">
        <v>137</v>
      </c>
      <c r="U418" s="9" t="str">
        <f>IF(S418&lt;&gt;"",S418,IF(T418&lt;&gt;"",VLOOKUP(T418,Metadata!$S$2:$T$228,2,FALSE),""))</f>
        <v>Full-Stack Developer</v>
      </c>
      <c r="V418" s="9" t="s">
        <v>207</v>
      </c>
      <c r="W418" s="9" t="s">
        <v>137</v>
      </c>
      <c r="X418" s="9" t="s">
        <v>145</v>
      </c>
      <c r="Y418" s="9" t="s">
        <v>137</v>
      </c>
      <c r="Z418" s="9" t="s">
        <v>224</v>
      </c>
      <c r="AA418" s="9" t="s">
        <v>165</v>
      </c>
      <c r="AB418" s="9" t="s">
        <v>137</v>
      </c>
      <c r="AC418" s="9" t="s">
        <v>147</v>
      </c>
      <c r="AD418" s="9"/>
      <c r="AE418" s="9" t="s">
        <v>194</v>
      </c>
      <c r="AF418" s="9"/>
      <c r="AG418" s="9"/>
      <c r="AH418" s="9"/>
      <c r="AI418" s="9"/>
      <c r="AJ418" s="9" t="s">
        <v>185</v>
      </c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 t="s">
        <v>178</v>
      </c>
      <c r="BB418" s="9"/>
      <c r="BC418" s="9"/>
      <c r="BD418" s="9"/>
      <c r="BE418" s="9"/>
      <c r="BF418" s="9"/>
      <c r="BG418" s="9"/>
      <c r="BH418" s="9"/>
      <c r="BI418" s="9"/>
      <c r="BJ418" s="9"/>
      <c r="BK418" s="9" t="s">
        <v>198</v>
      </c>
      <c r="BL418" s="9" t="s">
        <v>199</v>
      </c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10"/>
      <c r="CB418" s="10" t="str">
        <f t="shared" si="5"/>
        <v/>
      </c>
      <c r="CC418" s="10"/>
      <c r="CD418" s="9" t="str">
        <f t="shared" si="2"/>
        <v/>
      </c>
      <c r="CE418" s="9" t="s">
        <v>168</v>
      </c>
      <c r="CF418" s="9" t="s">
        <v>220</v>
      </c>
      <c r="CG418" s="9">
        <f>IF(CF418="","",VLOOKUP(CF418,Metadata!$D$2:$H$20,2,FALSE))</f>
        <v>27500</v>
      </c>
      <c r="CH418" s="9">
        <f>IF(CF418="","",VLOOKUP(CF418,Metadata!$D$2:$H$20,4,FALSE))</f>
        <v>25000</v>
      </c>
      <c r="CI418" s="9">
        <f>IF(CF418="","",VLOOKUP(CF418,Metadata!$D$2:$H$20,5,FALSE))</f>
        <v>30000</v>
      </c>
      <c r="CJ418" s="9">
        <f t="shared" si="3"/>
        <v>27500</v>
      </c>
      <c r="CK418" s="9" t="s">
        <v>221</v>
      </c>
      <c r="CL418" s="10">
        <v>2</v>
      </c>
      <c r="CM418" s="10">
        <v>3</v>
      </c>
      <c r="CN418" s="10">
        <v>7</v>
      </c>
      <c r="CO418" s="10">
        <v>7</v>
      </c>
      <c r="CP418" s="10">
        <v>7</v>
      </c>
      <c r="CQ418" s="10">
        <v>7</v>
      </c>
      <c r="CR418" s="10">
        <v>5</v>
      </c>
      <c r="CS418" s="10">
        <v>7</v>
      </c>
      <c r="CT418" s="10">
        <v>7</v>
      </c>
      <c r="CU418" s="10">
        <v>7</v>
      </c>
      <c r="CV418" s="10">
        <v>7</v>
      </c>
      <c r="CW418" s="10">
        <v>3</v>
      </c>
      <c r="CX418" s="10">
        <v>7</v>
      </c>
      <c r="CY418" s="10">
        <v>7</v>
      </c>
      <c r="CZ418" s="10">
        <v>7</v>
      </c>
      <c r="DA418" s="10">
        <v>2</v>
      </c>
      <c r="DB418" s="10">
        <v>4</v>
      </c>
      <c r="DC418" s="10">
        <v>7</v>
      </c>
      <c r="DD418" s="10">
        <v>2</v>
      </c>
      <c r="DE418" s="10">
        <v>7</v>
      </c>
      <c r="DF418" s="10">
        <v>7</v>
      </c>
      <c r="DG418" s="10">
        <v>7</v>
      </c>
      <c r="DH418" s="10">
        <v>4</v>
      </c>
      <c r="DI418" s="10">
        <v>7</v>
      </c>
      <c r="DJ418" s="10">
        <v>7</v>
      </c>
      <c r="DK418" s="10">
        <v>7</v>
      </c>
      <c r="DL418" s="10">
        <v>7</v>
      </c>
      <c r="DM418" s="9" t="s">
        <v>154</v>
      </c>
      <c r="DN418" s="10">
        <v>1988</v>
      </c>
      <c r="DO418" s="9">
        <f t="shared" si="4"/>
        <v>33</v>
      </c>
      <c r="DP418" s="9" t="s">
        <v>155</v>
      </c>
      <c r="DQ418" s="9" t="s">
        <v>227</v>
      </c>
      <c r="DR418" s="9" t="s">
        <v>157</v>
      </c>
      <c r="DS418" s="9" t="s">
        <v>137</v>
      </c>
      <c r="DT418" s="9" t="s">
        <v>181</v>
      </c>
      <c r="DU418" s="9" t="s">
        <v>203</v>
      </c>
      <c r="DV418" s="9" t="str">
        <f>VLOOKUP(DU418,Metadata!$B$2:$C$7,2,FALSE)</f>
        <v>6+ years</v>
      </c>
    </row>
    <row r="419" spans="1:126">
      <c r="A419" s="13">
        <v>418</v>
      </c>
      <c r="B419" s="9" t="s">
        <v>135</v>
      </c>
      <c r="C419" s="9" t="str">
        <f>VLOOKUP(B419,Metadata!$M$2:$N$6,2,FALSE)</f>
        <v>Permanent Employee</v>
      </c>
      <c r="D419" s="9" t="s">
        <v>136</v>
      </c>
      <c r="E419" s="9" t="s">
        <v>137</v>
      </c>
      <c r="F419" s="9" t="s">
        <v>138</v>
      </c>
      <c r="G419" s="9" t="s">
        <v>172</v>
      </c>
      <c r="H419" s="9" t="str">
        <f>IF(G419="","",VLOOKUP(G419,Metadata!$J$2:$K$22,2,FALSE))</f>
        <v>Porto Metropolitan Area</v>
      </c>
      <c r="I419" s="9" t="s">
        <v>138</v>
      </c>
      <c r="J419" s="9" t="str">
        <f>IF(I419="","",VLOOKUP(I419,Metadata!$P$2:$Q$43,2,FALSE))</f>
        <v>Europe</v>
      </c>
      <c r="K419" s="9" t="str">
        <f t="shared" si="0"/>
        <v>Portugal</v>
      </c>
      <c r="L419" s="9" t="s">
        <v>172</v>
      </c>
      <c r="M419" s="9" t="str">
        <f>IF(L419="","",VLOOKUP(L419,Metadata!$J$2:$K$22,2,FALSE))</f>
        <v>Porto Metropolitan Area</v>
      </c>
      <c r="N419" s="9" t="s">
        <v>141</v>
      </c>
      <c r="O419" s="9" t="s">
        <v>137</v>
      </c>
      <c r="P419" s="9" t="s">
        <v>142</v>
      </c>
      <c r="Q419" s="10" t="str">
        <f t="shared" si="1"/>
        <v>Full Office Job</v>
      </c>
      <c r="R419" s="10">
        <v>5</v>
      </c>
      <c r="S419" s="9" t="s">
        <v>216</v>
      </c>
      <c r="T419" s="9" t="s">
        <v>137</v>
      </c>
      <c r="U419" s="9" t="str">
        <f>IF(S419&lt;&gt;"",S419,IF(T419&lt;&gt;"",VLOOKUP(T419,Metadata!$S$2:$T$228,2,FALSE),""))</f>
        <v>Front-End Developer</v>
      </c>
      <c r="V419" s="9" t="s">
        <v>137</v>
      </c>
      <c r="W419" s="9" t="s">
        <v>440</v>
      </c>
      <c r="X419" s="9" t="s">
        <v>242</v>
      </c>
      <c r="Y419" s="9" t="s">
        <v>137</v>
      </c>
      <c r="Z419" s="9" t="s">
        <v>184</v>
      </c>
      <c r="AA419" s="9" t="s">
        <v>165</v>
      </c>
      <c r="AB419" s="9" t="s">
        <v>137</v>
      </c>
      <c r="AC419" s="9" t="s">
        <v>147</v>
      </c>
      <c r="AD419" s="9"/>
      <c r="AE419" s="9" t="s">
        <v>194</v>
      </c>
      <c r="AF419" s="9"/>
      <c r="AG419" s="9"/>
      <c r="AH419" s="9"/>
      <c r="AI419" s="9"/>
      <c r="AJ419" s="9" t="s">
        <v>185</v>
      </c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 t="s">
        <v>178</v>
      </c>
      <c r="BB419" s="9"/>
      <c r="BC419" s="9"/>
      <c r="BD419" s="9"/>
      <c r="BE419" s="9"/>
      <c r="BF419" s="9"/>
      <c r="BG419" s="9"/>
      <c r="BH419" s="9"/>
      <c r="BI419" s="9"/>
      <c r="BJ419" s="9" t="s">
        <v>167</v>
      </c>
      <c r="BK419" s="9" t="s">
        <v>198</v>
      </c>
      <c r="BL419" s="9" t="s">
        <v>199</v>
      </c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10"/>
      <c r="CB419" s="10" t="str">
        <f t="shared" si="5"/>
        <v/>
      </c>
      <c r="CC419" s="10"/>
      <c r="CD419" s="9" t="str">
        <f t="shared" si="2"/>
        <v/>
      </c>
      <c r="CE419" s="9" t="s">
        <v>232</v>
      </c>
      <c r="CF419" s="9" t="s">
        <v>169</v>
      </c>
      <c r="CG419" s="9">
        <f>IF(CF419="","",VLOOKUP(CF419,Metadata!$D$2:$H$20,2,FALSE))</f>
        <v>12500</v>
      </c>
      <c r="CH419" s="9">
        <f>IF(CF419="","",VLOOKUP(CF419,Metadata!$D$2:$H$20,4,FALSE))</f>
        <v>0</v>
      </c>
      <c r="CI419" s="9">
        <f>IF(CF419="","",VLOOKUP(CF419,Metadata!$D$2:$H$20,5,FALSE))</f>
        <v>15000</v>
      </c>
      <c r="CJ419" s="9">
        <f t="shared" si="3"/>
        <v>12500</v>
      </c>
      <c r="CK419" s="9" t="s">
        <v>153</v>
      </c>
      <c r="CL419" s="10">
        <v>4</v>
      </c>
      <c r="CM419" s="10">
        <v>3</v>
      </c>
      <c r="CN419" s="10">
        <v>7</v>
      </c>
      <c r="CO419" s="10">
        <v>5</v>
      </c>
      <c r="CP419" s="10">
        <v>7</v>
      </c>
      <c r="CQ419" s="10">
        <v>7</v>
      </c>
      <c r="CR419" s="10">
        <v>5</v>
      </c>
      <c r="CS419" s="10">
        <v>7</v>
      </c>
      <c r="CT419" s="10">
        <v>6</v>
      </c>
      <c r="CU419" s="10">
        <v>6</v>
      </c>
      <c r="CV419" s="10">
        <v>5</v>
      </c>
      <c r="CW419" s="10">
        <v>6</v>
      </c>
      <c r="CX419" s="10">
        <v>6</v>
      </c>
      <c r="CY419" s="10">
        <v>6</v>
      </c>
      <c r="CZ419" s="10">
        <v>7</v>
      </c>
      <c r="DA419" s="10">
        <v>6</v>
      </c>
      <c r="DB419" s="10">
        <v>5</v>
      </c>
      <c r="DC419" s="10">
        <v>6</v>
      </c>
      <c r="DD419" s="10">
        <v>6</v>
      </c>
      <c r="DE419" s="10">
        <v>7</v>
      </c>
      <c r="DF419" s="10">
        <v>7</v>
      </c>
      <c r="DG419" s="10">
        <v>5</v>
      </c>
      <c r="DH419" s="10">
        <v>5</v>
      </c>
      <c r="DI419" s="10">
        <v>6</v>
      </c>
      <c r="DJ419" s="10">
        <v>5</v>
      </c>
      <c r="DK419" s="10">
        <v>6</v>
      </c>
      <c r="DL419" s="10">
        <v>6</v>
      </c>
      <c r="DM419" s="9" t="s">
        <v>154</v>
      </c>
      <c r="DN419" s="10">
        <v>1998</v>
      </c>
      <c r="DO419" s="9">
        <f t="shared" si="4"/>
        <v>23</v>
      </c>
      <c r="DP419" s="9" t="s">
        <v>155</v>
      </c>
      <c r="DQ419" s="9" t="s">
        <v>202</v>
      </c>
      <c r="DR419" s="9" t="s">
        <v>157</v>
      </c>
      <c r="DS419" s="9" t="s">
        <v>137</v>
      </c>
      <c r="DT419" s="9" t="s">
        <v>181</v>
      </c>
      <c r="DU419" s="9" t="s">
        <v>233</v>
      </c>
      <c r="DV419" s="9" t="str">
        <f>VLOOKUP(DU419,Metadata!$B$2:$C$7,2,FALSE)</f>
        <v>0 - 3 years</v>
      </c>
    </row>
    <row r="420" spans="1:126">
      <c r="A420" s="13">
        <v>419</v>
      </c>
      <c r="B420" s="9" t="s">
        <v>135</v>
      </c>
      <c r="C420" s="9" t="str">
        <f>VLOOKUP(B420,Metadata!$M$2:$N$6,2,FALSE)</f>
        <v>Permanent Employee</v>
      </c>
      <c r="D420" s="9" t="s">
        <v>159</v>
      </c>
      <c r="E420" s="9" t="s">
        <v>137</v>
      </c>
      <c r="F420" s="9" t="s">
        <v>138</v>
      </c>
      <c r="G420" s="9" t="s">
        <v>275</v>
      </c>
      <c r="H420" s="9" t="str">
        <f>IF(G420="","",VLOOKUP(G420,Metadata!$J$2:$K$22,2,FALSE))</f>
        <v>Centre</v>
      </c>
      <c r="I420" s="9" t="s">
        <v>138</v>
      </c>
      <c r="J420" s="9" t="str">
        <f>IF(I420="","",VLOOKUP(I420,Metadata!$P$2:$Q$43,2,FALSE))</f>
        <v>Europe</v>
      </c>
      <c r="K420" s="9" t="str">
        <f t="shared" si="0"/>
        <v>Portugal</v>
      </c>
      <c r="L420" s="9" t="s">
        <v>275</v>
      </c>
      <c r="M420" s="9" t="str">
        <f>IF(L420="","",VLOOKUP(L420,Metadata!$J$2:$K$22,2,FALSE))</f>
        <v>Centre</v>
      </c>
      <c r="N420" s="9" t="s">
        <v>141</v>
      </c>
      <c r="O420" s="9" t="s">
        <v>137</v>
      </c>
      <c r="P420" s="9" t="s">
        <v>142</v>
      </c>
      <c r="Q420" s="10" t="str">
        <f t="shared" si="1"/>
        <v>Full Office Job</v>
      </c>
      <c r="R420" s="10">
        <v>6</v>
      </c>
      <c r="S420" s="9" t="s">
        <v>161</v>
      </c>
      <c r="T420" s="9" t="s">
        <v>137</v>
      </c>
      <c r="U420" s="9" t="str">
        <f>IF(S420&lt;&gt;"",S420,IF(T420&lt;&gt;"",VLOOKUP(T420,Metadata!$S$2:$T$228,2,FALSE),""))</f>
        <v>Full-Stack Developer</v>
      </c>
      <c r="V420" s="9" t="s">
        <v>217</v>
      </c>
      <c r="W420" s="9" t="s">
        <v>137</v>
      </c>
      <c r="X420" s="9" t="s">
        <v>163</v>
      </c>
      <c r="Y420" s="9" t="s">
        <v>137</v>
      </c>
      <c r="Z420" s="9" t="s">
        <v>262</v>
      </c>
      <c r="AA420" s="9" t="s">
        <v>165</v>
      </c>
      <c r="AB420" s="9" t="s">
        <v>137</v>
      </c>
      <c r="AC420" s="9" t="s">
        <v>147</v>
      </c>
      <c r="AD420" s="9"/>
      <c r="AE420" s="9"/>
      <c r="AF420" s="9"/>
      <c r="AG420" s="9" t="s">
        <v>166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 t="s">
        <v>178</v>
      </c>
      <c r="BB420" s="9"/>
      <c r="BC420" s="9"/>
      <c r="BD420" s="9"/>
      <c r="BE420" s="9"/>
      <c r="BF420" s="9"/>
      <c r="BG420" s="9"/>
      <c r="BH420" s="9"/>
      <c r="BI420" s="9"/>
      <c r="BJ420" s="9" t="s">
        <v>167</v>
      </c>
      <c r="BK420" s="9"/>
      <c r="BL420" s="9" t="s">
        <v>199</v>
      </c>
      <c r="BM420" s="9"/>
      <c r="BN420" s="9"/>
      <c r="BO420" s="9"/>
      <c r="BP420" s="9" t="s">
        <v>179</v>
      </c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10"/>
      <c r="CB420" s="10" t="str">
        <f t="shared" si="5"/>
        <v/>
      </c>
      <c r="CC420" s="10"/>
      <c r="CD420" s="9" t="str">
        <f t="shared" si="2"/>
        <v/>
      </c>
      <c r="CE420" s="9" t="s">
        <v>232</v>
      </c>
      <c r="CF420" s="9" t="s">
        <v>169</v>
      </c>
      <c r="CG420" s="9">
        <f>IF(CF420="","",VLOOKUP(CF420,Metadata!$D$2:$H$20,2,FALSE))</f>
        <v>12500</v>
      </c>
      <c r="CH420" s="9">
        <f>IF(CF420="","",VLOOKUP(CF420,Metadata!$D$2:$H$20,4,FALSE))</f>
        <v>0</v>
      </c>
      <c r="CI420" s="9">
        <f>IF(CF420="","",VLOOKUP(CF420,Metadata!$D$2:$H$20,5,FALSE))</f>
        <v>15000</v>
      </c>
      <c r="CJ420" s="9">
        <f t="shared" si="3"/>
        <v>12500</v>
      </c>
      <c r="CK420" s="9" t="s">
        <v>153</v>
      </c>
      <c r="CL420" s="10">
        <v>3</v>
      </c>
      <c r="CM420" s="10">
        <v>3</v>
      </c>
      <c r="CN420" s="10">
        <v>7</v>
      </c>
      <c r="CO420" s="10">
        <v>5</v>
      </c>
      <c r="CP420" s="10">
        <v>5</v>
      </c>
      <c r="CQ420" s="10">
        <v>5</v>
      </c>
      <c r="CR420" s="10">
        <v>6</v>
      </c>
      <c r="CS420" s="10">
        <v>4</v>
      </c>
      <c r="CT420" s="10">
        <v>5</v>
      </c>
      <c r="CU420" s="10">
        <v>4</v>
      </c>
      <c r="CV420" s="10">
        <v>4</v>
      </c>
      <c r="CW420" s="10">
        <v>4</v>
      </c>
      <c r="CX420" s="10">
        <v>5</v>
      </c>
      <c r="CY420" s="10">
        <v>4</v>
      </c>
      <c r="CZ420" s="10">
        <v>5</v>
      </c>
      <c r="DA420" s="10">
        <v>7</v>
      </c>
      <c r="DB420" s="10">
        <v>7</v>
      </c>
      <c r="DC420" s="10">
        <v>7</v>
      </c>
      <c r="DD420" s="10">
        <v>7</v>
      </c>
      <c r="DE420" s="10">
        <v>7</v>
      </c>
      <c r="DF420" s="10">
        <v>7</v>
      </c>
      <c r="DG420" s="10">
        <v>7</v>
      </c>
      <c r="DH420" s="10">
        <v>7</v>
      </c>
      <c r="DI420" s="10">
        <v>7</v>
      </c>
      <c r="DJ420" s="10">
        <v>1</v>
      </c>
      <c r="DK420" s="10">
        <v>7</v>
      </c>
      <c r="DL420" s="10">
        <v>7</v>
      </c>
      <c r="DM420" s="9" t="s">
        <v>154</v>
      </c>
      <c r="DN420" s="10">
        <v>1984</v>
      </c>
      <c r="DO420" s="9">
        <f t="shared" si="4"/>
        <v>37</v>
      </c>
      <c r="DP420" s="9" t="s">
        <v>155</v>
      </c>
      <c r="DQ420" s="9" t="s">
        <v>202</v>
      </c>
      <c r="DR420" s="9" t="s">
        <v>342</v>
      </c>
      <c r="DS420" s="9" t="s">
        <v>137</v>
      </c>
      <c r="DT420" s="9" t="s">
        <v>181</v>
      </c>
      <c r="DU420" s="9" t="s">
        <v>158</v>
      </c>
      <c r="DV420" s="9" t="str">
        <f>VLOOKUP(DU420,Metadata!$B$2:$C$7,2,FALSE)</f>
        <v>6+ years</v>
      </c>
    </row>
    <row r="421" spans="1:126">
      <c r="A421" s="13">
        <v>420</v>
      </c>
      <c r="B421" s="9" t="s">
        <v>135</v>
      </c>
      <c r="C421" s="9" t="str">
        <f>VLOOKUP(B421,Metadata!$M$2:$N$6,2,FALSE)</f>
        <v>Permanent Employee</v>
      </c>
      <c r="D421" s="9" t="s">
        <v>159</v>
      </c>
      <c r="E421" s="9" t="s">
        <v>137</v>
      </c>
      <c r="F421" s="9" t="s">
        <v>138</v>
      </c>
      <c r="G421" s="9" t="s">
        <v>172</v>
      </c>
      <c r="H421" s="9" t="str">
        <f>IF(G421="","",VLOOKUP(G421,Metadata!$J$2:$K$22,2,FALSE))</f>
        <v>Porto Metropolitan Area</v>
      </c>
      <c r="I421" s="9" t="s">
        <v>138</v>
      </c>
      <c r="J421" s="9" t="str">
        <f>IF(I421="","",VLOOKUP(I421,Metadata!$P$2:$Q$43,2,FALSE))</f>
        <v>Europe</v>
      </c>
      <c r="K421" s="9" t="str">
        <f t="shared" si="0"/>
        <v>Portugal</v>
      </c>
      <c r="L421" s="9" t="s">
        <v>172</v>
      </c>
      <c r="M421" s="9" t="str">
        <f>IF(L421="","",VLOOKUP(L421,Metadata!$J$2:$K$22,2,FALSE))</f>
        <v>Porto Metropolitan Area</v>
      </c>
      <c r="N421" s="9" t="s">
        <v>214</v>
      </c>
      <c r="O421" s="9" t="s">
        <v>136</v>
      </c>
      <c r="P421" s="9" t="s">
        <v>142</v>
      </c>
      <c r="Q421" s="10" t="str">
        <f t="shared" si="1"/>
        <v>Full Office Job</v>
      </c>
      <c r="R421" s="10">
        <v>7</v>
      </c>
      <c r="S421" s="9" t="s">
        <v>192</v>
      </c>
      <c r="T421" s="9" t="s">
        <v>137</v>
      </c>
      <c r="U421" s="9" t="str">
        <f>IF(S421&lt;&gt;"",S421,IF(T421&lt;&gt;"",VLOOKUP(T421,Metadata!$S$2:$T$228,2,FALSE),""))</f>
        <v>Back-End Developer</v>
      </c>
      <c r="V421" s="9" t="s">
        <v>144</v>
      </c>
      <c r="W421" s="9" t="s">
        <v>137</v>
      </c>
      <c r="X421" s="9" t="s">
        <v>163</v>
      </c>
      <c r="Y421" s="9" t="s">
        <v>137</v>
      </c>
      <c r="Z421" s="9" t="s">
        <v>262</v>
      </c>
      <c r="AA421" s="9" t="s">
        <v>165</v>
      </c>
      <c r="AB421" s="9" t="s">
        <v>137</v>
      </c>
      <c r="AC421" s="9" t="s">
        <v>147</v>
      </c>
      <c r="AD421" s="9"/>
      <c r="AE421" s="9" t="s">
        <v>194</v>
      </c>
      <c r="AF421" s="9"/>
      <c r="AG421" s="9"/>
      <c r="AH421" s="9"/>
      <c r="AI421" s="9"/>
      <c r="AJ421" s="9" t="s">
        <v>185</v>
      </c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 t="s">
        <v>198</v>
      </c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10"/>
      <c r="CB421" s="10" t="str">
        <f t="shared" si="5"/>
        <v/>
      </c>
      <c r="CC421" s="10"/>
      <c r="CD421" s="9" t="str">
        <f t="shared" si="2"/>
        <v/>
      </c>
      <c r="CE421" s="9" t="s">
        <v>168</v>
      </c>
      <c r="CF421" s="9" t="s">
        <v>152</v>
      </c>
      <c r="CG421" s="9">
        <f>IF(CF421="","",VLOOKUP(CF421,Metadata!$D$2:$H$20,2,FALSE))</f>
        <v>32500</v>
      </c>
      <c r="CH421" s="9">
        <f>IF(CF421="","",VLOOKUP(CF421,Metadata!$D$2:$H$20,4,FALSE))</f>
        <v>30000</v>
      </c>
      <c r="CI421" s="9">
        <f>IF(CF421="","",VLOOKUP(CF421,Metadata!$D$2:$H$20,5,FALSE))</f>
        <v>35000</v>
      </c>
      <c r="CJ421" s="9">
        <f t="shared" si="3"/>
        <v>32500</v>
      </c>
      <c r="CK421" s="9" t="s">
        <v>153</v>
      </c>
      <c r="CL421" s="10">
        <v>5</v>
      </c>
      <c r="CM421" s="10">
        <v>5</v>
      </c>
      <c r="CN421" s="10">
        <v>7</v>
      </c>
      <c r="CO421" s="10">
        <v>7</v>
      </c>
      <c r="CP421" s="10">
        <v>4</v>
      </c>
      <c r="CQ421" s="10">
        <v>6</v>
      </c>
      <c r="CR421" s="10">
        <v>5</v>
      </c>
      <c r="CS421" s="10">
        <v>5</v>
      </c>
      <c r="CT421" s="10">
        <v>4</v>
      </c>
      <c r="CU421" s="10">
        <v>5</v>
      </c>
      <c r="CV421" s="10">
        <v>5</v>
      </c>
      <c r="CW421" s="10">
        <v>4</v>
      </c>
      <c r="CX421" s="10">
        <v>6</v>
      </c>
      <c r="CY421" s="10">
        <v>4</v>
      </c>
      <c r="CZ421" s="10">
        <v>4</v>
      </c>
      <c r="DA421" s="10">
        <v>5</v>
      </c>
      <c r="DB421" s="10">
        <v>5</v>
      </c>
      <c r="DC421" s="10">
        <v>7</v>
      </c>
      <c r="DD421" s="10">
        <v>4</v>
      </c>
      <c r="DE421" s="10">
        <v>5</v>
      </c>
      <c r="DF421" s="10">
        <v>5</v>
      </c>
      <c r="DG421" s="10">
        <v>6</v>
      </c>
      <c r="DH421" s="10">
        <v>6</v>
      </c>
      <c r="DI421" s="10">
        <v>7</v>
      </c>
      <c r="DJ421" s="10">
        <v>5</v>
      </c>
      <c r="DK421" s="10">
        <v>4</v>
      </c>
      <c r="DL421" s="10">
        <v>5</v>
      </c>
      <c r="DM421" s="9" t="s">
        <v>296</v>
      </c>
      <c r="DN421" s="10">
        <v>1990</v>
      </c>
      <c r="DO421" s="9">
        <f t="shared" si="4"/>
        <v>31</v>
      </c>
      <c r="DP421" s="9" t="s">
        <v>155</v>
      </c>
      <c r="DQ421" s="9" t="s">
        <v>156</v>
      </c>
      <c r="DR421" s="9" t="s">
        <v>170</v>
      </c>
      <c r="DS421" s="9" t="s">
        <v>137</v>
      </c>
      <c r="DT421" s="9" t="s">
        <v>181</v>
      </c>
      <c r="DU421" s="9" t="s">
        <v>203</v>
      </c>
      <c r="DV421" s="9" t="str">
        <f>VLOOKUP(DU421,Metadata!$B$2:$C$7,2,FALSE)</f>
        <v>6+ years</v>
      </c>
    </row>
    <row r="422" spans="1:126">
      <c r="A422" s="13">
        <v>421</v>
      </c>
      <c r="B422" s="9" t="s">
        <v>135</v>
      </c>
      <c r="C422" s="9" t="str">
        <f>VLOOKUP(B422,Metadata!$M$2:$N$6,2,FALSE)</f>
        <v>Permanent Employee</v>
      </c>
      <c r="D422" s="9" t="s">
        <v>136</v>
      </c>
      <c r="E422" s="9" t="s">
        <v>137</v>
      </c>
      <c r="F422" s="9" t="s">
        <v>138</v>
      </c>
      <c r="G422" s="9" t="s">
        <v>140</v>
      </c>
      <c r="H422" s="9" t="str">
        <f>IF(G422="","",VLOOKUP(G422,Metadata!$J$2:$K$22,2,FALSE))</f>
        <v>Lisbon Metropolitan Area</v>
      </c>
      <c r="I422" s="9" t="s">
        <v>228</v>
      </c>
      <c r="J422" s="9" t="str">
        <f>IF(I422="","",VLOOKUP(I422,Metadata!$P$2:$Q$43,2,FALSE))</f>
        <v>Europe</v>
      </c>
      <c r="K422" s="9" t="str">
        <f t="shared" si="0"/>
        <v>International</v>
      </c>
      <c r="L422" s="9" t="s">
        <v>137</v>
      </c>
      <c r="M422" s="9" t="str">
        <f>IF(L422="","",VLOOKUP(L422,Metadata!$J$2:$K$22,2,FALSE))</f>
        <v/>
      </c>
      <c r="N422" s="9" t="s">
        <v>141</v>
      </c>
      <c r="O422" s="9" t="s">
        <v>137</v>
      </c>
      <c r="P422" s="9" t="s">
        <v>142</v>
      </c>
      <c r="Q422" s="10" t="str">
        <f t="shared" si="1"/>
        <v>Full Office Job</v>
      </c>
      <c r="R422" s="10">
        <v>7</v>
      </c>
      <c r="S422" s="9" t="s">
        <v>161</v>
      </c>
      <c r="T422" s="9" t="s">
        <v>137</v>
      </c>
      <c r="U422" s="9" t="str">
        <f>IF(S422&lt;&gt;"",S422,IF(T422&lt;&gt;"",VLOOKUP(T422,Metadata!$S$2:$T$228,2,FALSE),""))</f>
        <v>Full-Stack Developer</v>
      </c>
      <c r="V422" s="9" t="s">
        <v>162</v>
      </c>
      <c r="W422" s="9" t="s">
        <v>137</v>
      </c>
      <c r="X422" s="9" t="s">
        <v>145</v>
      </c>
      <c r="Y422" s="9" t="s">
        <v>137</v>
      </c>
      <c r="Z422" s="9" t="s">
        <v>184</v>
      </c>
      <c r="AA422" s="9" t="s">
        <v>165</v>
      </c>
      <c r="AB422" s="9" t="s">
        <v>253</v>
      </c>
      <c r="AC422" s="9" t="s">
        <v>147</v>
      </c>
      <c r="AD422" s="9"/>
      <c r="AE422" s="9" t="s">
        <v>194</v>
      </c>
      <c r="AF422" s="9"/>
      <c r="AG422" s="9"/>
      <c r="AH422" s="9"/>
      <c r="AI422" s="9"/>
      <c r="AJ422" s="9" t="s">
        <v>185</v>
      </c>
      <c r="AK422" s="9"/>
      <c r="AL422" s="9"/>
      <c r="AM422" s="9"/>
      <c r="AN422" s="9" t="s">
        <v>195</v>
      </c>
      <c r="AO422" s="9"/>
      <c r="AP422" s="9"/>
      <c r="AQ422" s="9"/>
      <c r="AR422" s="9" t="s">
        <v>149</v>
      </c>
      <c r="AS422" s="9"/>
      <c r="AT422" s="9"/>
      <c r="AU422" s="9"/>
      <c r="AV422" s="9"/>
      <c r="AW422" s="9"/>
      <c r="AX422" s="9"/>
      <c r="AY422" s="9"/>
      <c r="AZ422" s="9"/>
      <c r="BA422" s="9" t="s">
        <v>178</v>
      </c>
      <c r="BB422" s="9"/>
      <c r="BC422" s="9"/>
      <c r="BD422" s="9"/>
      <c r="BE422" s="9"/>
      <c r="BF422" s="9"/>
      <c r="BG422" s="9"/>
      <c r="BH422" s="9"/>
      <c r="BI422" s="9"/>
      <c r="BJ422" s="9" t="s">
        <v>167</v>
      </c>
      <c r="BK422" s="9" t="s">
        <v>198</v>
      </c>
      <c r="BL422" s="9" t="s">
        <v>199</v>
      </c>
      <c r="BM422" s="9"/>
      <c r="BN422" s="9" t="s">
        <v>186</v>
      </c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10"/>
      <c r="CB422" s="10" t="str">
        <f t="shared" si="5"/>
        <v/>
      </c>
      <c r="CC422" s="10"/>
      <c r="CD422" s="9" t="str">
        <f t="shared" si="2"/>
        <v/>
      </c>
      <c r="CE422" s="9" t="s">
        <v>168</v>
      </c>
      <c r="CF422" s="9" t="s">
        <v>225</v>
      </c>
      <c r="CG422" s="9">
        <f>IF(CF422="","",VLOOKUP(CF422,Metadata!$D$2:$H$20,2,FALSE))</f>
        <v>22500</v>
      </c>
      <c r="CH422" s="9">
        <f>IF(CF422="","",VLOOKUP(CF422,Metadata!$D$2:$H$20,4,FALSE))</f>
        <v>20000</v>
      </c>
      <c r="CI422" s="9">
        <f>IF(CF422="","",VLOOKUP(CF422,Metadata!$D$2:$H$20,5,FALSE))</f>
        <v>25000</v>
      </c>
      <c r="CJ422" s="9">
        <f t="shared" si="3"/>
        <v>22500</v>
      </c>
      <c r="CK422" s="9" t="s">
        <v>189</v>
      </c>
      <c r="CL422" s="10">
        <v>5</v>
      </c>
      <c r="CM422" s="10">
        <v>2</v>
      </c>
      <c r="CN422" s="10">
        <v>6</v>
      </c>
      <c r="CO422" s="10">
        <v>6</v>
      </c>
      <c r="CP422" s="10">
        <v>6</v>
      </c>
      <c r="CQ422" s="10">
        <v>6</v>
      </c>
      <c r="CR422" s="10">
        <v>6</v>
      </c>
      <c r="CS422" s="10">
        <v>4</v>
      </c>
      <c r="CT422" s="10">
        <v>3</v>
      </c>
      <c r="CU422" s="10">
        <v>6</v>
      </c>
      <c r="CV422" s="10">
        <v>6</v>
      </c>
      <c r="CW422" s="10">
        <v>6</v>
      </c>
      <c r="CX422" s="10">
        <v>6</v>
      </c>
      <c r="CY422" s="10">
        <v>6</v>
      </c>
      <c r="CZ422" s="10">
        <v>5</v>
      </c>
      <c r="DA422" s="10">
        <v>6</v>
      </c>
      <c r="DB422" s="10">
        <v>4</v>
      </c>
      <c r="DC422" s="10">
        <v>5</v>
      </c>
      <c r="DD422" s="10">
        <v>4</v>
      </c>
      <c r="DE422" s="10">
        <v>6</v>
      </c>
      <c r="DF422" s="10">
        <v>5</v>
      </c>
      <c r="DG422" s="10">
        <v>5</v>
      </c>
      <c r="DH422" s="10">
        <v>4</v>
      </c>
      <c r="DI422" s="10">
        <v>3</v>
      </c>
      <c r="DJ422" s="10">
        <v>4</v>
      </c>
      <c r="DK422" s="10">
        <v>4</v>
      </c>
      <c r="DL422" s="10">
        <v>4</v>
      </c>
      <c r="DM422" s="9" t="s">
        <v>154</v>
      </c>
      <c r="DN422" s="10">
        <v>1996</v>
      </c>
      <c r="DO422" s="9">
        <f t="shared" si="4"/>
        <v>25</v>
      </c>
      <c r="DP422" s="9" t="s">
        <v>155</v>
      </c>
      <c r="DQ422" s="9" t="s">
        <v>156</v>
      </c>
      <c r="DR422" s="9" t="s">
        <v>157</v>
      </c>
      <c r="DS422" s="9" t="s">
        <v>137</v>
      </c>
      <c r="DT422" s="9" t="s">
        <v>181</v>
      </c>
      <c r="DU422" s="9" t="s">
        <v>203</v>
      </c>
      <c r="DV422" s="9" t="str">
        <f>VLOOKUP(DU422,Metadata!$B$2:$C$7,2,FALSE)</f>
        <v>6+ years</v>
      </c>
    </row>
    <row r="423" spans="1:126">
      <c r="A423" s="13">
        <v>422</v>
      </c>
      <c r="B423" s="9" t="s">
        <v>135</v>
      </c>
      <c r="C423" s="9" t="str">
        <f>VLOOKUP(B423,Metadata!$M$2:$N$6,2,FALSE)</f>
        <v>Permanent Employee</v>
      </c>
      <c r="D423" s="9" t="s">
        <v>136</v>
      </c>
      <c r="E423" s="9" t="s">
        <v>137</v>
      </c>
      <c r="F423" s="9" t="s">
        <v>138</v>
      </c>
      <c r="G423" s="9" t="s">
        <v>275</v>
      </c>
      <c r="H423" s="9" t="str">
        <f>IF(G423="","",VLOOKUP(G423,Metadata!$J$2:$K$22,2,FALSE))</f>
        <v>Centre</v>
      </c>
      <c r="I423" s="9" t="s">
        <v>228</v>
      </c>
      <c r="J423" s="9" t="str">
        <f>IF(I423="","",VLOOKUP(I423,Metadata!$P$2:$Q$43,2,FALSE))</f>
        <v>Europe</v>
      </c>
      <c r="K423" s="9" t="str">
        <f t="shared" si="0"/>
        <v>International</v>
      </c>
      <c r="L423" s="9" t="s">
        <v>137</v>
      </c>
      <c r="M423" s="9" t="str">
        <f>IF(L423="","",VLOOKUP(L423,Metadata!$J$2:$K$22,2,FALSE))</f>
        <v/>
      </c>
      <c r="N423" s="9" t="s">
        <v>141</v>
      </c>
      <c r="O423" s="9" t="s">
        <v>137</v>
      </c>
      <c r="P423" s="9" t="s">
        <v>191</v>
      </c>
      <c r="Q423" s="10" t="str">
        <f t="shared" si="1"/>
        <v>Remote Job (full or flexible)</v>
      </c>
      <c r="R423" s="10">
        <v>6</v>
      </c>
      <c r="S423" s="9" t="s">
        <v>338</v>
      </c>
      <c r="T423" s="9" t="s">
        <v>137</v>
      </c>
      <c r="U423" s="9" t="str">
        <f>IF(S423&lt;&gt;"",S423,IF(T423&lt;&gt;"",VLOOKUP(T423,Metadata!$S$2:$T$228,2,FALSE),""))</f>
        <v>Solutions Architect</v>
      </c>
      <c r="V423" s="9" t="s">
        <v>144</v>
      </c>
      <c r="W423" s="9" t="s">
        <v>137</v>
      </c>
      <c r="X423" s="9" t="s">
        <v>163</v>
      </c>
      <c r="Y423" s="9" t="s">
        <v>137</v>
      </c>
      <c r="Z423" s="9" t="s">
        <v>262</v>
      </c>
      <c r="AA423" s="9" t="s">
        <v>165</v>
      </c>
      <c r="AB423" s="9" t="s">
        <v>253</v>
      </c>
      <c r="AC423" s="9" t="s">
        <v>147</v>
      </c>
      <c r="AD423" s="9" t="s">
        <v>148</v>
      </c>
      <c r="AE423" s="9"/>
      <c r="AF423" s="9"/>
      <c r="AG423" s="9"/>
      <c r="AH423" s="9"/>
      <c r="AI423" s="9"/>
      <c r="AJ423" s="9" t="s">
        <v>185</v>
      </c>
      <c r="AK423" s="9"/>
      <c r="AL423" s="9"/>
      <c r="AM423" s="9"/>
      <c r="AN423" s="9"/>
      <c r="AO423" s="9"/>
      <c r="AP423" s="9"/>
      <c r="AQ423" s="9"/>
      <c r="AR423" s="9" t="s">
        <v>149</v>
      </c>
      <c r="AS423" s="9"/>
      <c r="AT423" s="9"/>
      <c r="AU423" s="9"/>
      <c r="AV423" s="9" t="s">
        <v>270</v>
      </c>
      <c r="AW423" s="9"/>
      <c r="AX423" s="9"/>
      <c r="AY423" s="9"/>
      <c r="AZ423" s="9"/>
      <c r="BA423" s="9" t="s">
        <v>178</v>
      </c>
      <c r="BB423" s="9"/>
      <c r="BC423" s="9"/>
      <c r="BD423" s="9"/>
      <c r="BE423" s="9"/>
      <c r="BF423" s="9"/>
      <c r="BG423" s="9"/>
      <c r="BH423" s="9"/>
      <c r="BI423" s="9"/>
      <c r="BJ423" s="9" t="s">
        <v>167</v>
      </c>
      <c r="BK423" s="9"/>
      <c r="BL423" s="9" t="s">
        <v>199</v>
      </c>
      <c r="BM423" s="9"/>
      <c r="BN423" s="9"/>
      <c r="BO423" s="9"/>
      <c r="BP423" s="9"/>
      <c r="BQ423" s="9" t="s">
        <v>219</v>
      </c>
      <c r="BR423" s="9"/>
      <c r="BS423" s="9"/>
      <c r="BT423" s="9"/>
      <c r="BU423" s="9"/>
      <c r="BV423" s="9"/>
      <c r="BW423" s="9"/>
      <c r="BX423" s="9"/>
      <c r="BY423" s="9"/>
      <c r="BZ423" s="9"/>
      <c r="CA423" s="10"/>
      <c r="CB423" s="10" t="str">
        <f t="shared" si="5"/>
        <v/>
      </c>
      <c r="CC423" s="10"/>
      <c r="CD423" s="9" t="str">
        <f t="shared" si="2"/>
        <v/>
      </c>
      <c r="CE423" s="9" t="s">
        <v>168</v>
      </c>
      <c r="CF423" s="9" t="s">
        <v>152</v>
      </c>
      <c r="CG423" s="9">
        <f>IF(CF423="","",VLOOKUP(CF423,Metadata!$D$2:$H$20,2,FALSE))</f>
        <v>32500</v>
      </c>
      <c r="CH423" s="9">
        <f>IF(CF423="","",VLOOKUP(CF423,Metadata!$D$2:$H$20,4,FALSE))</f>
        <v>30000</v>
      </c>
      <c r="CI423" s="9">
        <f>IF(CF423="","",VLOOKUP(CF423,Metadata!$D$2:$H$20,5,FALSE))</f>
        <v>35000</v>
      </c>
      <c r="CJ423" s="9">
        <f t="shared" si="3"/>
        <v>32500</v>
      </c>
      <c r="CK423" s="9" t="s">
        <v>153</v>
      </c>
      <c r="CL423" s="10">
        <v>6</v>
      </c>
      <c r="CM423" s="10">
        <v>2</v>
      </c>
      <c r="CN423" s="10">
        <v>6</v>
      </c>
      <c r="CO423" s="10">
        <v>5</v>
      </c>
      <c r="CP423" s="10">
        <v>7</v>
      </c>
      <c r="CQ423" s="10">
        <v>6</v>
      </c>
      <c r="CR423" s="10">
        <v>7</v>
      </c>
      <c r="CS423" s="10">
        <v>6</v>
      </c>
      <c r="CT423" s="10">
        <v>4</v>
      </c>
      <c r="CU423" s="10">
        <v>4</v>
      </c>
      <c r="CV423" s="10">
        <v>5</v>
      </c>
      <c r="CW423" s="10">
        <v>2</v>
      </c>
      <c r="CX423" s="10">
        <v>7</v>
      </c>
      <c r="CY423" s="10">
        <v>5</v>
      </c>
      <c r="CZ423" s="10">
        <v>4</v>
      </c>
      <c r="DA423" s="10">
        <v>3</v>
      </c>
      <c r="DB423" s="10">
        <v>2</v>
      </c>
      <c r="DC423" s="10">
        <v>3</v>
      </c>
      <c r="DD423" s="10">
        <v>1</v>
      </c>
      <c r="DE423" s="10">
        <v>7</v>
      </c>
      <c r="DF423" s="10">
        <v>4</v>
      </c>
      <c r="DG423" s="10">
        <v>4</v>
      </c>
      <c r="DH423" s="10">
        <v>4</v>
      </c>
      <c r="DI423" s="10">
        <v>4</v>
      </c>
      <c r="DJ423" s="10">
        <v>3</v>
      </c>
      <c r="DK423" s="10">
        <v>5</v>
      </c>
      <c r="DL423" s="10">
        <v>4</v>
      </c>
      <c r="DM423" s="9" t="s">
        <v>154</v>
      </c>
      <c r="DN423" s="10">
        <v>1991</v>
      </c>
      <c r="DO423" s="9">
        <f t="shared" si="4"/>
        <v>30</v>
      </c>
      <c r="DP423" s="9" t="s">
        <v>155</v>
      </c>
      <c r="DQ423" s="9" t="s">
        <v>156</v>
      </c>
      <c r="DR423" s="9" t="s">
        <v>157</v>
      </c>
      <c r="DS423" s="9" t="s">
        <v>137</v>
      </c>
      <c r="DT423" s="9" t="s">
        <v>181</v>
      </c>
      <c r="DU423" s="9" t="s">
        <v>203</v>
      </c>
      <c r="DV423" s="9" t="str">
        <f>VLOOKUP(DU423,Metadata!$B$2:$C$7,2,FALSE)</f>
        <v>6+ years</v>
      </c>
    </row>
    <row r="424" spans="1:126">
      <c r="A424" s="13">
        <v>423</v>
      </c>
      <c r="B424" s="9" t="s">
        <v>135</v>
      </c>
      <c r="C424" s="9" t="str">
        <f>VLOOKUP(B424,Metadata!$M$2:$N$6,2,FALSE)</f>
        <v>Permanent Employee</v>
      </c>
      <c r="D424" s="9" t="s">
        <v>159</v>
      </c>
      <c r="E424" s="9" t="s">
        <v>137</v>
      </c>
      <c r="F424" s="9" t="s">
        <v>138</v>
      </c>
      <c r="G424" s="9" t="s">
        <v>140</v>
      </c>
      <c r="H424" s="9" t="str">
        <f>IF(G424="","",VLOOKUP(G424,Metadata!$J$2:$K$22,2,FALSE))</f>
        <v>Lisbon Metropolitan Area</v>
      </c>
      <c r="I424" s="9" t="s">
        <v>138</v>
      </c>
      <c r="J424" s="9" t="str">
        <f>IF(I424="","",VLOOKUP(I424,Metadata!$P$2:$Q$43,2,FALSE))</f>
        <v>Europe</v>
      </c>
      <c r="K424" s="9" t="str">
        <f t="shared" si="0"/>
        <v>Portugal</v>
      </c>
      <c r="L424" s="9" t="s">
        <v>140</v>
      </c>
      <c r="M424" s="9" t="str">
        <f>IF(L424="","",VLOOKUP(L424,Metadata!$J$2:$K$22,2,FALSE))</f>
        <v>Lisbon Metropolitan Area</v>
      </c>
      <c r="N424" s="9" t="s">
        <v>141</v>
      </c>
      <c r="O424" s="9" t="s">
        <v>137</v>
      </c>
      <c r="P424" s="9" t="s">
        <v>142</v>
      </c>
      <c r="Q424" s="10" t="str">
        <f t="shared" si="1"/>
        <v>Full Office Job</v>
      </c>
      <c r="R424" s="10">
        <v>7</v>
      </c>
      <c r="S424" s="9" t="s">
        <v>216</v>
      </c>
      <c r="T424" s="9" t="s">
        <v>137</v>
      </c>
      <c r="U424" s="9" t="str">
        <f>IF(S424&lt;&gt;"",S424,IF(T424&lt;&gt;"",VLOOKUP(T424,Metadata!$S$2:$T$228,2,FALSE),""))</f>
        <v>Front-End Developer</v>
      </c>
      <c r="V424" s="9" t="s">
        <v>207</v>
      </c>
      <c r="W424" s="9" t="s">
        <v>137</v>
      </c>
      <c r="X424" s="9" t="s">
        <v>269</v>
      </c>
      <c r="Y424" s="9" t="s">
        <v>137</v>
      </c>
      <c r="Z424" s="9" t="s">
        <v>262</v>
      </c>
      <c r="AA424" s="9" t="s">
        <v>165</v>
      </c>
      <c r="AB424" s="9" t="s">
        <v>137</v>
      </c>
      <c r="AC424" s="9"/>
      <c r="AD424" s="9"/>
      <c r="AE424" s="9"/>
      <c r="AF424" s="9"/>
      <c r="AG424" s="9" t="s">
        <v>166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 t="s">
        <v>178</v>
      </c>
      <c r="BB424" s="9"/>
      <c r="BC424" s="9"/>
      <c r="BD424" s="9"/>
      <c r="BE424" s="9"/>
      <c r="BF424" s="9"/>
      <c r="BG424" s="9"/>
      <c r="BH424" s="9"/>
      <c r="BI424" s="9"/>
      <c r="BJ424" s="9" t="s">
        <v>167</v>
      </c>
      <c r="BK424" s="9"/>
      <c r="BL424" s="9"/>
      <c r="BM424" s="9"/>
      <c r="BN424" s="9"/>
      <c r="BO424" s="9"/>
      <c r="BP424" s="9"/>
      <c r="BQ424" s="9"/>
      <c r="BR424" s="9" t="s">
        <v>247</v>
      </c>
      <c r="BS424" s="9"/>
      <c r="BT424" s="9"/>
      <c r="BU424" s="9"/>
      <c r="BV424" s="9"/>
      <c r="BW424" s="9" t="s">
        <v>286</v>
      </c>
      <c r="BX424" s="9"/>
      <c r="BY424" s="9"/>
      <c r="BZ424" s="9"/>
      <c r="CA424" s="10"/>
      <c r="CB424" s="10" t="str">
        <f t="shared" si="5"/>
        <v/>
      </c>
      <c r="CC424" s="10"/>
      <c r="CD424" s="9" t="str">
        <f t="shared" si="2"/>
        <v/>
      </c>
      <c r="CE424" s="9" t="s">
        <v>168</v>
      </c>
      <c r="CF424" s="9" t="s">
        <v>225</v>
      </c>
      <c r="CG424" s="9">
        <f>IF(CF424="","",VLOOKUP(CF424,Metadata!$D$2:$H$20,2,FALSE))</f>
        <v>22500</v>
      </c>
      <c r="CH424" s="9">
        <f>IF(CF424="","",VLOOKUP(CF424,Metadata!$D$2:$H$20,4,FALSE))</f>
        <v>20000</v>
      </c>
      <c r="CI424" s="9">
        <f>IF(CF424="","",VLOOKUP(CF424,Metadata!$D$2:$H$20,5,FALSE))</f>
        <v>25000</v>
      </c>
      <c r="CJ424" s="9">
        <f t="shared" si="3"/>
        <v>22500</v>
      </c>
      <c r="CK424" s="9" t="s">
        <v>153</v>
      </c>
      <c r="CL424" s="10">
        <v>2</v>
      </c>
      <c r="CM424" s="10">
        <v>5</v>
      </c>
      <c r="CN424" s="10">
        <v>7</v>
      </c>
      <c r="CO424" s="10">
        <v>7</v>
      </c>
      <c r="CP424" s="10">
        <v>6</v>
      </c>
      <c r="CQ424" s="10">
        <v>7</v>
      </c>
      <c r="CR424" s="10">
        <v>6</v>
      </c>
      <c r="CS424" s="10">
        <v>6</v>
      </c>
      <c r="CT424" s="10">
        <v>3</v>
      </c>
      <c r="CU424" s="10">
        <v>6</v>
      </c>
      <c r="CV424" s="10">
        <v>6</v>
      </c>
      <c r="CW424" s="10">
        <v>4</v>
      </c>
      <c r="CX424" s="10">
        <v>6</v>
      </c>
      <c r="CY424" s="10">
        <v>1</v>
      </c>
      <c r="CZ424" s="10">
        <v>5</v>
      </c>
      <c r="DA424" s="10">
        <v>4</v>
      </c>
      <c r="DB424" s="10">
        <v>1</v>
      </c>
      <c r="DC424" s="10">
        <v>5</v>
      </c>
      <c r="DD424" s="10">
        <v>1</v>
      </c>
      <c r="DE424" s="10">
        <v>7</v>
      </c>
      <c r="DF424" s="10">
        <v>6</v>
      </c>
      <c r="DG424" s="10">
        <v>5</v>
      </c>
      <c r="DH424" s="10">
        <v>1</v>
      </c>
      <c r="DI424" s="10">
        <v>1</v>
      </c>
      <c r="DJ424" s="10">
        <v>1</v>
      </c>
      <c r="DK424" s="10">
        <v>6</v>
      </c>
      <c r="DL424" s="10">
        <v>1</v>
      </c>
      <c r="DM424" s="9" t="s">
        <v>154</v>
      </c>
      <c r="DN424" s="10">
        <v>1995</v>
      </c>
      <c r="DO424" s="9">
        <f t="shared" si="4"/>
        <v>26</v>
      </c>
      <c r="DP424" s="9" t="s">
        <v>155</v>
      </c>
      <c r="DQ424" s="9" t="s">
        <v>210</v>
      </c>
      <c r="DR424" s="9" t="s">
        <v>157</v>
      </c>
      <c r="DS424" s="9" t="s">
        <v>137</v>
      </c>
      <c r="DT424" s="9" t="s">
        <v>181</v>
      </c>
      <c r="DU424" s="9" t="s">
        <v>168</v>
      </c>
      <c r="DV424" s="9" t="str">
        <f>VLOOKUP(DU424,Metadata!$B$2:$C$7,2,FALSE)</f>
        <v>0 - 3 years</v>
      </c>
    </row>
    <row r="425" spans="1:126">
      <c r="A425" s="13">
        <v>424</v>
      </c>
      <c r="B425" s="9" t="s">
        <v>135</v>
      </c>
      <c r="C425" s="9" t="str">
        <f>VLOOKUP(B425,Metadata!$M$2:$N$6,2,FALSE)</f>
        <v>Permanent Employee</v>
      </c>
      <c r="D425" s="9" t="s">
        <v>159</v>
      </c>
      <c r="E425" s="9" t="s">
        <v>137</v>
      </c>
      <c r="F425" s="9" t="s">
        <v>138</v>
      </c>
      <c r="G425" s="9" t="s">
        <v>265</v>
      </c>
      <c r="H425" s="9" t="str">
        <f>IF(G425="","",VLOOKUP(G425,Metadata!$J$2:$K$22,2,FALSE))</f>
        <v>Azores and Madeira</v>
      </c>
      <c r="I425" s="9" t="s">
        <v>138</v>
      </c>
      <c r="J425" s="9" t="str">
        <f>IF(I425="","",VLOOKUP(I425,Metadata!$P$2:$Q$43,2,FALSE))</f>
        <v>Europe</v>
      </c>
      <c r="K425" s="9" t="str">
        <f t="shared" si="0"/>
        <v>Portugal</v>
      </c>
      <c r="L425" s="9" t="s">
        <v>140</v>
      </c>
      <c r="M425" s="9" t="str">
        <f>IF(L425="","",VLOOKUP(L425,Metadata!$J$2:$K$22,2,FALSE))</f>
        <v>Lisbon Metropolitan Area</v>
      </c>
      <c r="N425" s="9" t="s">
        <v>141</v>
      </c>
      <c r="O425" s="9" t="s">
        <v>137</v>
      </c>
      <c r="P425" s="9" t="s">
        <v>191</v>
      </c>
      <c r="Q425" s="10" t="str">
        <f t="shared" si="1"/>
        <v>Remote Job (full or flexible)</v>
      </c>
      <c r="R425" s="10">
        <v>6</v>
      </c>
      <c r="S425" s="9" t="s">
        <v>143</v>
      </c>
      <c r="T425" s="9" t="s">
        <v>137</v>
      </c>
      <c r="U425" s="9" t="str">
        <f>IF(S425&lt;&gt;"",S425,IF(T425&lt;&gt;"",VLOOKUP(T425,Metadata!$S$2:$T$228,2,FALSE),""))</f>
        <v>Technical Team Leader</v>
      </c>
      <c r="V425" s="9" t="s">
        <v>207</v>
      </c>
      <c r="W425" s="9" t="s">
        <v>137</v>
      </c>
      <c r="X425" s="9" t="s">
        <v>163</v>
      </c>
      <c r="Y425" s="9" t="s">
        <v>137</v>
      </c>
      <c r="Z425" s="9" t="s">
        <v>184</v>
      </c>
      <c r="AA425" s="9" t="s">
        <v>137</v>
      </c>
      <c r="AB425" s="9" t="s">
        <v>137</v>
      </c>
      <c r="AC425" s="9" t="s">
        <v>147</v>
      </c>
      <c r="AD425" s="9"/>
      <c r="AE425" s="9" t="s">
        <v>194</v>
      </c>
      <c r="AF425" s="9"/>
      <c r="AG425" s="9"/>
      <c r="AH425" s="9"/>
      <c r="AI425" s="9"/>
      <c r="AJ425" s="9"/>
      <c r="AK425" s="9"/>
      <c r="AL425" s="9"/>
      <c r="AM425" s="9"/>
      <c r="AN425" s="9" t="s">
        <v>195</v>
      </c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 t="s">
        <v>178</v>
      </c>
      <c r="BB425" s="9"/>
      <c r="BC425" s="9"/>
      <c r="BD425" s="9"/>
      <c r="BE425" s="9"/>
      <c r="BF425" s="9"/>
      <c r="BG425" s="9"/>
      <c r="BH425" s="9"/>
      <c r="BI425" s="9"/>
      <c r="BJ425" s="9" t="s">
        <v>167</v>
      </c>
      <c r="BK425" s="9" t="s">
        <v>198</v>
      </c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10"/>
      <c r="CB425" s="10" t="str">
        <f t="shared" si="5"/>
        <v/>
      </c>
      <c r="CC425" s="10"/>
      <c r="CD425" s="9" t="str">
        <f t="shared" si="2"/>
        <v/>
      </c>
      <c r="CE425" s="9" t="s">
        <v>168</v>
      </c>
      <c r="CF425" s="9" t="s">
        <v>188</v>
      </c>
      <c r="CG425" s="9">
        <f>IF(CF425="","",VLOOKUP(CF425,Metadata!$D$2:$H$20,2,FALSE))</f>
        <v>17500</v>
      </c>
      <c r="CH425" s="9">
        <f>IF(CF425="","",VLOOKUP(CF425,Metadata!$D$2:$H$20,4,FALSE))</f>
        <v>15000</v>
      </c>
      <c r="CI425" s="9">
        <f>IF(CF425="","",VLOOKUP(CF425,Metadata!$D$2:$H$20,5,FALSE))</f>
        <v>20000</v>
      </c>
      <c r="CJ425" s="9">
        <f t="shared" si="3"/>
        <v>17500</v>
      </c>
      <c r="CK425" s="9" t="s">
        <v>201</v>
      </c>
      <c r="CL425" s="10">
        <v>3</v>
      </c>
      <c r="CM425" s="10">
        <v>3</v>
      </c>
      <c r="CN425" s="10">
        <v>7</v>
      </c>
      <c r="CO425" s="10">
        <v>5</v>
      </c>
      <c r="CP425" s="10">
        <v>3</v>
      </c>
      <c r="CQ425" s="10">
        <v>7</v>
      </c>
      <c r="CR425" s="10">
        <v>7</v>
      </c>
      <c r="CS425" s="10">
        <v>7</v>
      </c>
      <c r="CT425" s="10">
        <v>7</v>
      </c>
      <c r="CU425" s="10">
        <v>7</v>
      </c>
      <c r="CV425" s="10">
        <v>3</v>
      </c>
      <c r="CW425" s="10">
        <v>7</v>
      </c>
      <c r="CX425" s="10">
        <v>7</v>
      </c>
      <c r="CY425" s="10">
        <v>4</v>
      </c>
      <c r="CZ425" s="10">
        <v>5</v>
      </c>
      <c r="DA425" s="10">
        <v>6</v>
      </c>
      <c r="DB425" s="10">
        <v>2</v>
      </c>
      <c r="DC425" s="10">
        <v>3</v>
      </c>
      <c r="DD425" s="10">
        <v>3</v>
      </c>
      <c r="DE425" s="10">
        <v>7</v>
      </c>
      <c r="DF425" s="10">
        <v>4</v>
      </c>
      <c r="DG425" s="10">
        <v>7</v>
      </c>
      <c r="DH425" s="10">
        <v>7</v>
      </c>
      <c r="DI425" s="10">
        <v>7</v>
      </c>
      <c r="DJ425" s="10">
        <v>7</v>
      </c>
      <c r="DK425" s="10">
        <v>1</v>
      </c>
      <c r="DL425" s="10">
        <v>4</v>
      </c>
      <c r="DM425" s="9" t="s">
        <v>154</v>
      </c>
      <c r="DN425" s="10">
        <v>1991</v>
      </c>
      <c r="DO425" s="9">
        <f t="shared" si="4"/>
        <v>30</v>
      </c>
      <c r="DP425" s="9" t="s">
        <v>155</v>
      </c>
      <c r="DQ425" s="9" t="s">
        <v>202</v>
      </c>
      <c r="DR425" s="9" t="s">
        <v>170</v>
      </c>
      <c r="DS425" s="9" t="s">
        <v>137</v>
      </c>
      <c r="DT425" s="9" t="s">
        <v>181</v>
      </c>
      <c r="DU425" s="9" t="s">
        <v>168</v>
      </c>
      <c r="DV425" s="9" t="str">
        <f>VLOOKUP(DU425,Metadata!$B$2:$C$7,2,FALSE)</f>
        <v>0 - 3 years</v>
      </c>
    </row>
    <row r="426" spans="1:126">
      <c r="A426" s="13">
        <v>425</v>
      </c>
      <c r="B426" s="9" t="s">
        <v>135</v>
      </c>
      <c r="C426" s="9" t="str">
        <f>VLOOKUP(B426,Metadata!$M$2:$N$6,2,FALSE)</f>
        <v>Permanent Employee</v>
      </c>
      <c r="D426" s="9" t="s">
        <v>159</v>
      </c>
      <c r="E426" s="9" t="s">
        <v>137</v>
      </c>
      <c r="F426" s="9" t="s">
        <v>138</v>
      </c>
      <c r="G426" s="9" t="s">
        <v>283</v>
      </c>
      <c r="H426" s="9" t="str">
        <f>IF(G426="","",VLOOKUP(G426,Metadata!$J$2:$K$22,2,FALSE))</f>
        <v>Lisbon Metropolitan Area</v>
      </c>
      <c r="I426" s="9" t="s">
        <v>138</v>
      </c>
      <c r="J426" s="9" t="str">
        <f>IF(I426="","",VLOOKUP(I426,Metadata!$P$2:$Q$43,2,FALSE))</f>
        <v>Europe</v>
      </c>
      <c r="K426" s="9" t="str">
        <f t="shared" si="0"/>
        <v>Portugal</v>
      </c>
      <c r="L426" s="9" t="s">
        <v>140</v>
      </c>
      <c r="M426" s="9" t="str">
        <f>IF(L426="","",VLOOKUP(L426,Metadata!$J$2:$K$22,2,FALSE))</f>
        <v>Lisbon Metropolitan Area</v>
      </c>
      <c r="N426" s="9" t="s">
        <v>214</v>
      </c>
      <c r="O426" s="9" t="s">
        <v>278</v>
      </c>
      <c r="P426" s="9" t="s">
        <v>142</v>
      </c>
      <c r="Q426" s="10" t="str">
        <f t="shared" si="1"/>
        <v>Full Office Job</v>
      </c>
      <c r="R426" s="10">
        <v>7</v>
      </c>
      <c r="S426" s="9" t="s">
        <v>137</v>
      </c>
      <c r="T426" s="9" t="s">
        <v>441</v>
      </c>
      <c r="U426" s="9" t="str">
        <f>IF(S426&lt;&gt;"",S426,IF(T426&lt;&gt;"",VLOOKUP(T426,Metadata!$S$2:$T$228,2,FALSE),""))</f>
        <v>SysAdmin Engineer</v>
      </c>
      <c r="V426" s="9" t="s">
        <v>256</v>
      </c>
      <c r="W426" s="9" t="s">
        <v>137</v>
      </c>
      <c r="X426" s="9" t="s">
        <v>145</v>
      </c>
      <c r="Y426" s="9" t="s">
        <v>137</v>
      </c>
      <c r="Z426" s="9" t="s">
        <v>146</v>
      </c>
      <c r="AA426" s="9" t="s">
        <v>165</v>
      </c>
      <c r="AB426" s="9" t="s">
        <v>137</v>
      </c>
      <c r="AC426" s="9" t="s">
        <v>147</v>
      </c>
      <c r="AD426" s="9" t="s">
        <v>148</v>
      </c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 t="s">
        <v>167</v>
      </c>
      <c r="BK426" s="9"/>
      <c r="BL426" s="9"/>
      <c r="BM426" s="9"/>
      <c r="BN426" s="9"/>
      <c r="BO426" s="9"/>
      <c r="BP426" s="9"/>
      <c r="BQ426" s="9"/>
      <c r="BR426" s="9" t="s">
        <v>247</v>
      </c>
      <c r="BS426" s="9"/>
      <c r="BT426" s="9"/>
      <c r="BU426" s="9"/>
      <c r="BV426" s="9"/>
      <c r="BW426" s="9"/>
      <c r="BX426" s="9"/>
      <c r="BY426" s="9"/>
      <c r="BZ426" s="9"/>
      <c r="CA426" s="10"/>
      <c r="CB426" s="10" t="str">
        <f t="shared" si="5"/>
        <v/>
      </c>
      <c r="CC426" s="10"/>
      <c r="CD426" s="9" t="str">
        <f t="shared" si="2"/>
        <v/>
      </c>
      <c r="CE426" s="9" t="s">
        <v>168</v>
      </c>
      <c r="CF426" s="9" t="s">
        <v>188</v>
      </c>
      <c r="CG426" s="9">
        <f>IF(CF426="","",VLOOKUP(CF426,Metadata!$D$2:$H$20,2,FALSE))</f>
        <v>17500</v>
      </c>
      <c r="CH426" s="9">
        <f>IF(CF426="","",VLOOKUP(CF426,Metadata!$D$2:$H$20,4,FALSE))</f>
        <v>15000</v>
      </c>
      <c r="CI426" s="9">
        <f>IF(CF426="","",VLOOKUP(CF426,Metadata!$D$2:$H$20,5,FALSE))</f>
        <v>20000</v>
      </c>
      <c r="CJ426" s="9">
        <f t="shared" si="3"/>
        <v>17500</v>
      </c>
      <c r="CK426" s="9" t="s">
        <v>153</v>
      </c>
      <c r="CL426" s="10">
        <v>4</v>
      </c>
      <c r="CM426" s="10">
        <v>5</v>
      </c>
      <c r="CN426" s="10">
        <v>7</v>
      </c>
      <c r="CO426" s="10">
        <v>7</v>
      </c>
      <c r="CP426" s="10">
        <v>7</v>
      </c>
      <c r="CQ426" s="10">
        <v>5</v>
      </c>
      <c r="CR426" s="10">
        <v>7</v>
      </c>
      <c r="CS426" s="10">
        <v>7</v>
      </c>
      <c r="CT426" s="10">
        <v>5</v>
      </c>
      <c r="CU426" s="10">
        <v>5</v>
      </c>
      <c r="CV426" s="10">
        <v>5</v>
      </c>
      <c r="CW426" s="10">
        <v>5</v>
      </c>
      <c r="CX426" s="10">
        <v>7</v>
      </c>
      <c r="CY426" s="10">
        <v>5</v>
      </c>
      <c r="CZ426" s="10">
        <v>5</v>
      </c>
      <c r="DA426" s="10">
        <v>5</v>
      </c>
      <c r="DB426" s="10">
        <v>5</v>
      </c>
      <c r="DC426" s="10">
        <v>5</v>
      </c>
      <c r="DD426" s="10">
        <v>4</v>
      </c>
      <c r="DE426" s="10">
        <v>7</v>
      </c>
      <c r="DF426" s="10">
        <v>6</v>
      </c>
      <c r="DG426" s="10">
        <v>6</v>
      </c>
      <c r="DH426" s="10">
        <v>4</v>
      </c>
      <c r="DI426" s="10">
        <v>4</v>
      </c>
      <c r="DJ426" s="10">
        <v>4</v>
      </c>
      <c r="DK426" s="10">
        <v>5</v>
      </c>
      <c r="DL426" s="10">
        <v>4</v>
      </c>
      <c r="DM426" s="9" t="s">
        <v>154</v>
      </c>
      <c r="DN426" s="10">
        <v>1988</v>
      </c>
      <c r="DO426" s="9">
        <f t="shared" si="4"/>
        <v>33</v>
      </c>
      <c r="DP426" s="9" t="s">
        <v>155</v>
      </c>
      <c r="DQ426" s="9" t="s">
        <v>156</v>
      </c>
      <c r="DR426" s="9" t="s">
        <v>342</v>
      </c>
      <c r="DS426" s="9" t="s">
        <v>137</v>
      </c>
      <c r="DT426" s="9" t="s">
        <v>181</v>
      </c>
      <c r="DU426" s="9" t="s">
        <v>203</v>
      </c>
      <c r="DV426" s="9" t="str">
        <f>VLOOKUP(DU426,Metadata!$B$2:$C$7,2,FALSE)</f>
        <v>6+ years</v>
      </c>
    </row>
    <row r="427" spans="1:126">
      <c r="A427" s="13">
        <v>426</v>
      </c>
      <c r="B427" s="9" t="s">
        <v>135</v>
      </c>
      <c r="C427" s="9" t="str">
        <f>VLOOKUP(B427,Metadata!$M$2:$N$6,2,FALSE)</f>
        <v>Permanent Employee</v>
      </c>
      <c r="D427" s="9" t="s">
        <v>159</v>
      </c>
      <c r="E427" s="9" t="s">
        <v>137</v>
      </c>
      <c r="F427" s="9" t="s">
        <v>138</v>
      </c>
      <c r="G427" s="9" t="s">
        <v>140</v>
      </c>
      <c r="H427" s="9" t="str">
        <f>IF(G427="","",VLOOKUP(G427,Metadata!$J$2:$K$22,2,FALSE))</f>
        <v>Lisbon Metropolitan Area</v>
      </c>
      <c r="I427" s="9" t="s">
        <v>292</v>
      </c>
      <c r="J427" s="9" t="str">
        <f>IF(I427="","",VLOOKUP(I427,Metadata!$P$2:$Q$43,2,FALSE))</f>
        <v>North America</v>
      </c>
      <c r="K427" s="9" t="str">
        <f t="shared" si="0"/>
        <v>International</v>
      </c>
      <c r="L427" s="9" t="s">
        <v>137</v>
      </c>
      <c r="M427" s="9" t="str">
        <f>IF(L427="","",VLOOKUP(L427,Metadata!$J$2:$K$22,2,FALSE))</f>
        <v/>
      </c>
      <c r="N427" s="9" t="s">
        <v>141</v>
      </c>
      <c r="O427" s="9" t="s">
        <v>137</v>
      </c>
      <c r="P427" s="9" t="s">
        <v>142</v>
      </c>
      <c r="Q427" s="10" t="str">
        <f t="shared" si="1"/>
        <v>Full Office Job</v>
      </c>
      <c r="R427" s="10">
        <v>4</v>
      </c>
      <c r="S427" s="9" t="s">
        <v>143</v>
      </c>
      <c r="T427" s="9" t="s">
        <v>137</v>
      </c>
      <c r="U427" s="9" t="str">
        <f>IF(S427&lt;&gt;"",S427,IF(T427&lt;&gt;"",VLOOKUP(T427,Metadata!$S$2:$T$228,2,FALSE),""))</f>
        <v>Technical Team Leader</v>
      </c>
      <c r="V427" s="9" t="s">
        <v>144</v>
      </c>
      <c r="W427" s="9" t="s">
        <v>137</v>
      </c>
      <c r="X427" s="9" t="s">
        <v>242</v>
      </c>
      <c r="Y427" s="9" t="s">
        <v>137</v>
      </c>
      <c r="Z427" s="9" t="s">
        <v>184</v>
      </c>
      <c r="AA427" s="9" t="s">
        <v>165</v>
      </c>
      <c r="AB427" s="9" t="s">
        <v>137</v>
      </c>
      <c r="AC427" s="9" t="s">
        <v>147</v>
      </c>
      <c r="AD427" s="9"/>
      <c r="AE427" s="9"/>
      <c r="AF427" s="9"/>
      <c r="AG427" s="9"/>
      <c r="AH427" s="9"/>
      <c r="AI427" s="9"/>
      <c r="AJ427" s="9"/>
      <c r="AK427" s="9" t="s">
        <v>302</v>
      </c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 t="s">
        <v>199</v>
      </c>
      <c r="BM427" s="9" t="s">
        <v>303</v>
      </c>
      <c r="BN427" s="9" t="s">
        <v>186</v>
      </c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10"/>
      <c r="CB427" s="10" t="str">
        <f t="shared" si="5"/>
        <v/>
      </c>
      <c r="CC427" s="10"/>
      <c r="CD427" s="9" t="str">
        <f t="shared" si="2"/>
        <v/>
      </c>
      <c r="CE427" s="9" t="s">
        <v>168</v>
      </c>
      <c r="CF427" s="9" t="s">
        <v>245</v>
      </c>
      <c r="CG427" s="9">
        <f>IF(CF427="","",VLOOKUP(CF427,Metadata!$D$2:$H$20,2,FALSE))</f>
        <v>42500</v>
      </c>
      <c r="CH427" s="9">
        <f>IF(CF427="","",VLOOKUP(CF427,Metadata!$D$2:$H$20,4,FALSE))</f>
        <v>40000</v>
      </c>
      <c r="CI427" s="9">
        <f>IF(CF427="","",VLOOKUP(CF427,Metadata!$D$2:$H$20,5,FALSE))</f>
        <v>45000</v>
      </c>
      <c r="CJ427" s="9">
        <f t="shared" si="3"/>
        <v>42500</v>
      </c>
      <c r="CK427" s="9" t="s">
        <v>221</v>
      </c>
      <c r="CL427" s="10">
        <v>5</v>
      </c>
      <c r="CM427" s="10">
        <v>3</v>
      </c>
      <c r="CN427" s="10">
        <v>7</v>
      </c>
      <c r="CO427" s="10">
        <v>7</v>
      </c>
      <c r="CP427" s="10">
        <v>4</v>
      </c>
      <c r="CQ427" s="10">
        <v>7</v>
      </c>
      <c r="CR427" s="10">
        <v>4</v>
      </c>
      <c r="CS427" s="10">
        <v>5</v>
      </c>
      <c r="CT427" s="10">
        <v>7</v>
      </c>
      <c r="CU427" s="10">
        <v>7</v>
      </c>
      <c r="CV427" s="10">
        <v>5</v>
      </c>
      <c r="CW427" s="10">
        <v>6</v>
      </c>
      <c r="CX427" s="10">
        <v>6</v>
      </c>
      <c r="CY427" s="10">
        <v>4</v>
      </c>
      <c r="CZ427" s="10">
        <v>4</v>
      </c>
      <c r="DA427" s="10">
        <v>5</v>
      </c>
      <c r="DB427" s="10">
        <v>5</v>
      </c>
      <c r="DC427" s="10">
        <v>5</v>
      </c>
      <c r="DD427" s="10">
        <v>3</v>
      </c>
      <c r="DE427" s="10">
        <v>5</v>
      </c>
      <c r="DF427" s="10">
        <v>5</v>
      </c>
      <c r="DG427" s="10">
        <v>5</v>
      </c>
      <c r="DH427" s="10">
        <v>4</v>
      </c>
      <c r="DI427" s="10">
        <v>7</v>
      </c>
      <c r="DJ427" s="10">
        <v>4</v>
      </c>
      <c r="DK427" s="10">
        <v>5</v>
      </c>
      <c r="DL427" s="10">
        <v>5</v>
      </c>
      <c r="DM427" s="9" t="s">
        <v>154</v>
      </c>
      <c r="DN427" s="10">
        <v>1993</v>
      </c>
      <c r="DO427" s="9">
        <f t="shared" si="4"/>
        <v>28</v>
      </c>
      <c r="DP427" s="9" t="s">
        <v>155</v>
      </c>
      <c r="DQ427" s="9" t="s">
        <v>156</v>
      </c>
      <c r="DR427" s="9" t="s">
        <v>157</v>
      </c>
      <c r="DS427" s="9" t="s">
        <v>137</v>
      </c>
      <c r="DT427" s="9" t="s">
        <v>181</v>
      </c>
      <c r="DU427" s="9" t="s">
        <v>168</v>
      </c>
      <c r="DV427" s="9" t="str">
        <f>VLOOKUP(DU427,Metadata!$B$2:$C$7,2,FALSE)</f>
        <v>0 - 3 years</v>
      </c>
    </row>
    <row r="428" spans="1:126">
      <c r="A428" s="13">
        <v>427</v>
      </c>
      <c r="B428" s="9" t="s">
        <v>135</v>
      </c>
      <c r="C428" s="9" t="str">
        <f>VLOOKUP(B428,Metadata!$M$2:$N$6,2,FALSE)</f>
        <v>Permanent Employee</v>
      </c>
      <c r="D428" s="9" t="s">
        <v>136</v>
      </c>
      <c r="E428" s="9" t="s">
        <v>137</v>
      </c>
      <c r="F428" s="9" t="s">
        <v>138</v>
      </c>
      <c r="G428" s="9" t="s">
        <v>213</v>
      </c>
      <c r="H428" s="9" t="str">
        <f>IF(G428="","",VLOOKUP(G428,Metadata!$J$2:$K$22,2,FALSE))</f>
        <v>Centre</v>
      </c>
      <c r="I428" s="9" t="s">
        <v>138</v>
      </c>
      <c r="J428" s="9" t="str">
        <f>IF(I428="","",VLOOKUP(I428,Metadata!$P$2:$Q$43,2,FALSE))</f>
        <v>Europe</v>
      </c>
      <c r="K428" s="9" t="str">
        <f t="shared" si="0"/>
        <v>Portugal</v>
      </c>
      <c r="L428" s="9" t="s">
        <v>213</v>
      </c>
      <c r="M428" s="9" t="str">
        <f>IF(L428="","",VLOOKUP(L428,Metadata!$J$2:$K$22,2,FALSE))</f>
        <v>Centre</v>
      </c>
      <c r="N428" s="9" t="s">
        <v>205</v>
      </c>
      <c r="O428" s="9" t="s">
        <v>137</v>
      </c>
      <c r="P428" s="9" t="s">
        <v>137</v>
      </c>
      <c r="Q428" s="10" t="str">
        <f t="shared" si="1"/>
        <v>Full Office Job</v>
      </c>
      <c r="R428" s="10">
        <v>7</v>
      </c>
      <c r="S428" s="9" t="s">
        <v>161</v>
      </c>
      <c r="T428" s="9" t="s">
        <v>137</v>
      </c>
      <c r="U428" s="9" t="str">
        <f>IF(S428&lt;&gt;"",S428,IF(T428&lt;&gt;"",VLOOKUP(T428,Metadata!$S$2:$T$228,2,FALSE),""))</f>
        <v>Full-Stack Developer</v>
      </c>
      <c r="V428" s="9" t="s">
        <v>256</v>
      </c>
      <c r="W428" s="9" t="s">
        <v>137</v>
      </c>
      <c r="X428" s="9" t="s">
        <v>163</v>
      </c>
      <c r="Y428" s="9" t="s">
        <v>137</v>
      </c>
      <c r="Z428" s="9" t="s">
        <v>193</v>
      </c>
      <c r="AA428" s="9" t="s">
        <v>137</v>
      </c>
      <c r="AB428" s="9" t="s">
        <v>137</v>
      </c>
      <c r="AC428" s="9" t="s">
        <v>147</v>
      </c>
      <c r="AD428" s="9"/>
      <c r="AE428" s="9" t="s">
        <v>194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 t="s">
        <v>196</v>
      </c>
      <c r="AY428" s="9"/>
      <c r="AZ428" s="9"/>
      <c r="BA428" s="9" t="s">
        <v>178</v>
      </c>
      <c r="BB428" s="9"/>
      <c r="BC428" s="9"/>
      <c r="BD428" s="9"/>
      <c r="BE428" s="9"/>
      <c r="BF428" s="9"/>
      <c r="BG428" s="9"/>
      <c r="BH428" s="9"/>
      <c r="BI428" s="9"/>
      <c r="BJ428" s="9"/>
      <c r="BK428" s="9" t="s">
        <v>198</v>
      </c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10"/>
      <c r="CB428" s="10" t="str">
        <f t="shared" si="5"/>
        <v/>
      </c>
      <c r="CC428" s="10"/>
      <c r="CD428" s="9" t="str">
        <f t="shared" si="2"/>
        <v/>
      </c>
      <c r="CE428" s="9" t="s">
        <v>151</v>
      </c>
      <c r="CF428" s="9" t="s">
        <v>169</v>
      </c>
      <c r="CG428" s="9">
        <f>IF(CF428="","",VLOOKUP(CF428,Metadata!$D$2:$H$20,2,FALSE))</f>
        <v>12500</v>
      </c>
      <c r="CH428" s="9">
        <f>IF(CF428="","",VLOOKUP(CF428,Metadata!$D$2:$H$20,4,FALSE))</f>
        <v>0</v>
      </c>
      <c r="CI428" s="9">
        <f>IF(CF428="","",VLOOKUP(CF428,Metadata!$D$2:$H$20,5,FALSE))</f>
        <v>15000</v>
      </c>
      <c r="CJ428" s="9">
        <f t="shared" si="3"/>
        <v>12500</v>
      </c>
      <c r="CK428" s="9" t="s">
        <v>180</v>
      </c>
      <c r="CL428" s="10">
        <v>1</v>
      </c>
      <c r="CM428" s="10">
        <v>5</v>
      </c>
      <c r="CN428" s="10">
        <v>5</v>
      </c>
      <c r="CO428" s="10">
        <v>7</v>
      </c>
      <c r="CP428" s="10">
        <v>7</v>
      </c>
      <c r="CQ428" s="10">
        <v>7</v>
      </c>
      <c r="CR428" s="10">
        <v>4</v>
      </c>
      <c r="CS428" s="10">
        <v>5</v>
      </c>
      <c r="CT428" s="10">
        <v>7</v>
      </c>
      <c r="CU428" s="10">
        <v>7</v>
      </c>
      <c r="CV428" s="10">
        <v>7</v>
      </c>
      <c r="CW428" s="10">
        <v>5</v>
      </c>
      <c r="CX428" s="10">
        <v>7</v>
      </c>
      <c r="CY428" s="10">
        <v>7</v>
      </c>
      <c r="CZ428" s="10">
        <v>7</v>
      </c>
      <c r="DA428" s="10">
        <v>5</v>
      </c>
      <c r="DB428" s="10">
        <v>7</v>
      </c>
      <c r="DC428" s="10">
        <v>7</v>
      </c>
      <c r="DD428" s="10">
        <v>5</v>
      </c>
      <c r="DE428" s="10">
        <v>7</v>
      </c>
      <c r="DF428" s="10">
        <v>7</v>
      </c>
      <c r="DG428" s="10">
        <v>7</v>
      </c>
      <c r="DH428" s="10">
        <v>7</v>
      </c>
      <c r="DI428" s="10">
        <v>7</v>
      </c>
      <c r="DJ428" s="10">
        <v>7</v>
      </c>
      <c r="DK428" s="10">
        <v>7</v>
      </c>
      <c r="DL428" s="10">
        <v>7</v>
      </c>
      <c r="DM428" s="9" t="s">
        <v>154</v>
      </c>
      <c r="DN428" s="10">
        <v>1991</v>
      </c>
      <c r="DO428" s="9">
        <f t="shared" si="4"/>
        <v>30</v>
      </c>
      <c r="DP428" s="9" t="s">
        <v>155</v>
      </c>
      <c r="DQ428" s="9" t="s">
        <v>202</v>
      </c>
      <c r="DR428" s="9" t="s">
        <v>157</v>
      </c>
      <c r="DS428" s="9" t="s">
        <v>137</v>
      </c>
      <c r="DT428" s="9" t="s">
        <v>181</v>
      </c>
      <c r="DU428" s="9" t="s">
        <v>223</v>
      </c>
      <c r="DV428" s="9" t="str">
        <f>VLOOKUP(DU428,Metadata!$B$2:$C$7,2,FALSE)</f>
        <v>3 - 6 years</v>
      </c>
    </row>
    <row r="429" spans="1:126">
      <c r="A429" s="13">
        <v>428</v>
      </c>
      <c r="B429" s="9" t="s">
        <v>135</v>
      </c>
      <c r="C429" s="9" t="str">
        <f>VLOOKUP(B429,Metadata!$M$2:$N$6,2,FALSE)</f>
        <v>Permanent Employee</v>
      </c>
      <c r="D429" s="9" t="s">
        <v>136</v>
      </c>
      <c r="E429" s="9" t="s">
        <v>137</v>
      </c>
      <c r="F429" s="9" t="s">
        <v>138</v>
      </c>
      <c r="G429" s="9" t="s">
        <v>140</v>
      </c>
      <c r="H429" s="9" t="str">
        <f>IF(G429="","",VLOOKUP(G429,Metadata!$J$2:$K$22,2,FALSE))</f>
        <v>Lisbon Metropolitan Area</v>
      </c>
      <c r="I429" s="9" t="s">
        <v>138</v>
      </c>
      <c r="J429" s="9" t="str">
        <f>IF(I429="","",VLOOKUP(I429,Metadata!$P$2:$Q$43,2,FALSE))</f>
        <v>Europe</v>
      </c>
      <c r="K429" s="9" t="str">
        <f t="shared" si="0"/>
        <v>Portugal</v>
      </c>
      <c r="L429" s="9" t="s">
        <v>140</v>
      </c>
      <c r="M429" s="9" t="str">
        <f>IF(L429="","",VLOOKUP(L429,Metadata!$J$2:$K$22,2,FALSE))</f>
        <v>Lisbon Metropolitan Area</v>
      </c>
      <c r="N429" s="9" t="s">
        <v>141</v>
      </c>
      <c r="O429" s="9" t="s">
        <v>137</v>
      </c>
      <c r="P429" s="9" t="s">
        <v>142</v>
      </c>
      <c r="Q429" s="10" t="str">
        <f t="shared" si="1"/>
        <v>Full Office Job</v>
      </c>
      <c r="R429" s="10">
        <v>6</v>
      </c>
      <c r="S429" s="9" t="s">
        <v>249</v>
      </c>
      <c r="T429" s="9" t="s">
        <v>137</v>
      </c>
      <c r="U429" s="9" t="str">
        <f>IF(S429&lt;&gt;"",S429,IF(T429&lt;&gt;"",VLOOKUP(T429,Metadata!$S$2:$T$228,2,FALSE),""))</f>
        <v>Business Applications (BI/CRM/ERP)</v>
      </c>
      <c r="V429" s="9" t="s">
        <v>207</v>
      </c>
      <c r="W429" s="9" t="s">
        <v>137</v>
      </c>
      <c r="X429" s="9" t="s">
        <v>269</v>
      </c>
      <c r="Y429" s="9" t="s">
        <v>137</v>
      </c>
      <c r="Z429" s="9" t="s">
        <v>184</v>
      </c>
      <c r="AA429" s="9" t="s">
        <v>137</v>
      </c>
      <c r="AB429" s="9" t="s">
        <v>137</v>
      </c>
      <c r="AC429" s="9" t="s">
        <v>147</v>
      </c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 t="s">
        <v>150</v>
      </c>
      <c r="BZ429" s="9" t="s">
        <v>137</v>
      </c>
      <c r="CA429" s="10"/>
      <c r="CB429" s="10" t="str">
        <f t="shared" si="5"/>
        <v/>
      </c>
      <c r="CC429" s="10"/>
      <c r="CD429" s="9" t="str">
        <f t="shared" si="2"/>
        <v/>
      </c>
      <c r="CE429" s="9" t="s">
        <v>168</v>
      </c>
      <c r="CF429" s="9" t="s">
        <v>188</v>
      </c>
      <c r="CG429" s="9">
        <f>IF(CF429="","",VLOOKUP(CF429,Metadata!$D$2:$H$20,2,FALSE))</f>
        <v>17500</v>
      </c>
      <c r="CH429" s="9">
        <f>IF(CF429="","",VLOOKUP(CF429,Metadata!$D$2:$H$20,4,FALSE))</f>
        <v>15000</v>
      </c>
      <c r="CI429" s="9">
        <f>IF(CF429="","",VLOOKUP(CF429,Metadata!$D$2:$H$20,5,FALSE))</f>
        <v>20000</v>
      </c>
      <c r="CJ429" s="9">
        <f t="shared" si="3"/>
        <v>17500</v>
      </c>
      <c r="CK429" s="9" t="s">
        <v>221</v>
      </c>
      <c r="CL429" s="10">
        <v>2</v>
      </c>
      <c r="CM429" s="10">
        <v>5</v>
      </c>
      <c r="CN429" s="10">
        <v>5</v>
      </c>
      <c r="CO429" s="10">
        <v>5</v>
      </c>
      <c r="CP429" s="10">
        <v>5</v>
      </c>
      <c r="CQ429" s="10">
        <v>7</v>
      </c>
      <c r="CR429" s="10">
        <v>7</v>
      </c>
      <c r="CS429" s="10">
        <v>5</v>
      </c>
      <c r="CT429" s="10">
        <v>4</v>
      </c>
      <c r="CU429" s="10">
        <v>2</v>
      </c>
      <c r="CV429" s="10">
        <v>7</v>
      </c>
      <c r="CW429" s="10">
        <v>7</v>
      </c>
      <c r="CX429" s="10">
        <v>6</v>
      </c>
      <c r="CY429" s="10">
        <v>5</v>
      </c>
      <c r="CZ429" s="10">
        <v>7</v>
      </c>
      <c r="DA429" s="10">
        <v>5</v>
      </c>
      <c r="DB429" s="10">
        <v>1</v>
      </c>
      <c r="DC429" s="10">
        <v>4</v>
      </c>
      <c r="DD429" s="10">
        <v>1</v>
      </c>
      <c r="DE429" s="10">
        <v>1</v>
      </c>
      <c r="DF429" s="10">
        <v>4</v>
      </c>
      <c r="DG429" s="10">
        <v>7</v>
      </c>
      <c r="DH429" s="10">
        <v>1</v>
      </c>
      <c r="DI429" s="10">
        <v>1</v>
      </c>
      <c r="DJ429" s="10">
        <v>1</v>
      </c>
      <c r="DK429" s="10">
        <v>1</v>
      </c>
      <c r="DL429" s="10">
        <v>1</v>
      </c>
      <c r="DM429" s="9" t="s">
        <v>154</v>
      </c>
      <c r="DN429" s="10">
        <v>1990</v>
      </c>
      <c r="DO429" s="9">
        <f t="shared" si="4"/>
        <v>31</v>
      </c>
      <c r="DP429" s="9" t="s">
        <v>222</v>
      </c>
      <c r="DQ429" s="9" t="s">
        <v>202</v>
      </c>
      <c r="DR429" s="9" t="s">
        <v>157</v>
      </c>
      <c r="DS429" s="9" t="s">
        <v>137</v>
      </c>
      <c r="DT429" s="9" t="s">
        <v>181</v>
      </c>
      <c r="DU429" s="9" t="s">
        <v>223</v>
      </c>
      <c r="DV429" s="9" t="str">
        <f>VLOOKUP(DU429,Metadata!$B$2:$C$7,2,FALSE)</f>
        <v>3 - 6 years</v>
      </c>
    </row>
    <row r="430" spans="1:126">
      <c r="A430" s="13">
        <v>429</v>
      </c>
      <c r="B430" s="9" t="s">
        <v>135</v>
      </c>
      <c r="C430" s="9" t="str">
        <f>VLOOKUP(B430,Metadata!$M$2:$N$6,2,FALSE)</f>
        <v>Permanent Employee</v>
      </c>
      <c r="D430" s="9" t="s">
        <v>159</v>
      </c>
      <c r="E430" s="9" t="s">
        <v>137</v>
      </c>
      <c r="F430" s="9" t="s">
        <v>138</v>
      </c>
      <c r="G430" s="9" t="s">
        <v>213</v>
      </c>
      <c r="H430" s="9" t="str">
        <f>IF(G430="","",VLOOKUP(G430,Metadata!$J$2:$K$22,2,FALSE))</f>
        <v>Centre</v>
      </c>
      <c r="I430" s="9" t="s">
        <v>138</v>
      </c>
      <c r="J430" s="9" t="str">
        <f>IF(I430="","",VLOOKUP(I430,Metadata!$P$2:$Q$43,2,FALSE))</f>
        <v>Europe</v>
      </c>
      <c r="K430" s="9" t="str">
        <f t="shared" si="0"/>
        <v>Portugal</v>
      </c>
      <c r="L430" s="9" t="s">
        <v>213</v>
      </c>
      <c r="M430" s="9" t="str">
        <f>IF(L430="","",VLOOKUP(L430,Metadata!$J$2:$K$22,2,FALSE))</f>
        <v>Centre</v>
      </c>
      <c r="N430" s="9" t="s">
        <v>141</v>
      </c>
      <c r="O430" s="9" t="s">
        <v>137</v>
      </c>
      <c r="P430" s="9" t="s">
        <v>142</v>
      </c>
      <c r="Q430" s="10" t="str">
        <f t="shared" si="1"/>
        <v>Full Office Job</v>
      </c>
      <c r="R430" s="10">
        <v>5</v>
      </c>
      <c r="S430" s="9" t="s">
        <v>192</v>
      </c>
      <c r="T430" s="9" t="s">
        <v>137</v>
      </c>
      <c r="U430" s="9" t="str">
        <f>IF(S430&lt;&gt;"",S430,IF(T430&lt;&gt;"",VLOOKUP(T430,Metadata!$S$2:$T$228,2,FALSE),""))</f>
        <v>Back-End Developer</v>
      </c>
      <c r="V430" s="9" t="s">
        <v>162</v>
      </c>
      <c r="W430" s="9" t="s">
        <v>137</v>
      </c>
      <c r="X430" s="9" t="s">
        <v>163</v>
      </c>
      <c r="Y430" s="9" t="s">
        <v>137</v>
      </c>
      <c r="Z430" s="9" t="s">
        <v>262</v>
      </c>
      <c r="AA430" s="9" t="s">
        <v>137</v>
      </c>
      <c r="AB430" s="9" t="s">
        <v>137</v>
      </c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 t="s">
        <v>442</v>
      </c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 t="s">
        <v>442</v>
      </c>
      <c r="CA430" s="10"/>
      <c r="CB430" s="10" t="str">
        <f t="shared" si="5"/>
        <v/>
      </c>
      <c r="CC430" s="10"/>
      <c r="CD430" s="9" t="str">
        <f t="shared" si="2"/>
        <v/>
      </c>
      <c r="CE430" s="9" t="s">
        <v>232</v>
      </c>
      <c r="CF430" s="9" t="s">
        <v>169</v>
      </c>
      <c r="CG430" s="9">
        <f>IF(CF430="","",VLOOKUP(CF430,Metadata!$D$2:$H$20,2,FALSE))</f>
        <v>12500</v>
      </c>
      <c r="CH430" s="9">
        <f>IF(CF430="","",VLOOKUP(CF430,Metadata!$D$2:$H$20,4,FALSE))</f>
        <v>0</v>
      </c>
      <c r="CI430" s="9">
        <f>IF(CF430="","",VLOOKUP(CF430,Metadata!$D$2:$H$20,5,FALSE))</f>
        <v>15000</v>
      </c>
      <c r="CJ430" s="9">
        <f t="shared" si="3"/>
        <v>12500</v>
      </c>
      <c r="CK430" s="9" t="s">
        <v>153</v>
      </c>
      <c r="CL430" s="10">
        <v>4</v>
      </c>
      <c r="CM430" s="10">
        <v>1</v>
      </c>
      <c r="CN430" s="10">
        <v>7</v>
      </c>
      <c r="CO430" s="10">
        <v>5</v>
      </c>
      <c r="CP430" s="10">
        <v>5</v>
      </c>
      <c r="CQ430" s="10">
        <v>5</v>
      </c>
      <c r="CR430" s="10">
        <v>4</v>
      </c>
      <c r="CS430" s="10">
        <v>6</v>
      </c>
      <c r="CT430" s="10">
        <v>4</v>
      </c>
      <c r="CU430" s="10">
        <v>6</v>
      </c>
      <c r="CV430" s="10">
        <v>4</v>
      </c>
      <c r="CW430" s="10">
        <v>5</v>
      </c>
      <c r="CX430" s="10">
        <v>4</v>
      </c>
      <c r="CY430" s="10">
        <v>4</v>
      </c>
      <c r="CZ430" s="10">
        <v>6</v>
      </c>
      <c r="DA430" s="10">
        <v>5</v>
      </c>
      <c r="DB430" s="10">
        <v>5</v>
      </c>
      <c r="DC430" s="10">
        <v>6</v>
      </c>
      <c r="DD430" s="10">
        <v>4</v>
      </c>
      <c r="DE430" s="10">
        <v>6</v>
      </c>
      <c r="DF430" s="10">
        <v>4</v>
      </c>
      <c r="DG430" s="10">
        <v>4</v>
      </c>
      <c r="DH430" s="10">
        <v>3</v>
      </c>
      <c r="DI430" s="10">
        <v>5</v>
      </c>
      <c r="DJ430" s="10">
        <v>5</v>
      </c>
      <c r="DK430" s="10">
        <v>5</v>
      </c>
      <c r="DL430" s="10">
        <v>4</v>
      </c>
      <c r="DM430" s="9" t="s">
        <v>154</v>
      </c>
      <c r="DN430" s="10">
        <v>1996</v>
      </c>
      <c r="DO430" s="9">
        <f t="shared" si="4"/>
        <v>25</v>
      </c>
      <c r="DP430" s="9" t="s">
        <v>155</v>
      </c>
      <c r="DQ430" s="9" t="s">
        <v>202</v>
      </c>
      <c r="DR430" s="9" t="s">
        <v>157</v>
      </c>
      <c r="DS430" s="9" t="s">
        <v>137</v>
      </c>
      <c r="DT430" s="9" t="s">
        <v>181</v>
      </c>
      <c r="DU430" s="9" t="s">
        <v>233</v>
      </c>
      <c r="DV430" s="9" t="str">
        <f>VLOOKUP(DU430,Metadata!$B$2:$C$7,2,FALSE)</f>
        <v>0 - 3 years</v>
      </c>
    </row>
    <row r="431" spans="1:126">
      <c r="A431" s="13">
        <v>430</v>
      </c>
      <c r="B431" s="9" t="s">
        <v>135</v>
      </c>
      <c r="C431" s="9" t="str">
        <f>VLOOKUP(B431,Metadata!$M$2:$N$6,2,FALSE)</f>
        <v>Permanent Employee</v>
      </c>
      <c r="D431" s="9" t="s">
        <v>159</v>
      </c>
      <c r="E431" s="9" t="s">
        <v>137</v>
      </c>
      <c r="F431" s="9" t="s">
        <v>138</v>
      </c>
      <c r="G431" s="9" t="s">
        <v>140</v>
      </c>
      <c r="H431" s="9" t="str">
        <f>IF(G431="","",VLOOKUP(G431,Metadata!$J$2:$K$22,2,FALSE))</f>
        <v>Lisbon Metropolitan Area</v>
      </c>
      <c r="I431" s="9" t="s">
        <v>138</v>
      </c>
      <c r="J431" s="9" t="str">
        <f>IF(I431="","",VLOOKUP(I431,Metadata!$P$2:$Q$43,2,FALSE))</f>
        <v>Europe</v>
      </c>
      <c r="K431" s="9" t="str">
        <f t="shared" si="0"/>
        <v>Portugal</v>
      </c>
      <c r="L431" s="9" t="s">
        <v>140</v>
      </c>
      <c r="M431" s="9" t="str">
        <f>IF(L431="","",VLOOKUP(L431,Metadata!$J$2:$K$22,2,FALSE))</f>
        <v>Lisbon Metropolitan Area</v>
      </c>
      <c r="N431" s="9" t="s">
        <v>141</v>
      </c>
      <c r="O431" s="9" t="s">
        <v>137</v>
      </c>
      <c r="P431" s="9" t="s">
        <v>142</v>
      </c>
      <c r="Q431" s="10" t="str">
        <f t="shared" si="1"/>
        <v>Full Office Job</v>
      </c>
      <c r="R431" s="10">
        <v>6</v>
      </c>
      <c r="S431" s="9" t="s">
        <v>229</v>
      </c>
      <c r="T431" s="9" t="s">
        <v>137</v>
      </c>
      <c r="U431" s="9" t="str">
        <f>IF(S431&lt;&gt;"",S431,IF(T431&lt;&gt;"",VLOOKUP(T431,Metadata!$S$2:$T$228,2,FALSE),""))</f>
        <v>Project Manager</v>
      </c>
      <c r="V431" s="9" t="s">
        <v>217</v>
      </c>
      <c r="W431" s="9" t="s">
        <v>137</v>
      </c>
      <c r="X431" s="9" t="s">
        <v>145</v>
      </c>
      <c r="Y431" s="9" t="s">
        <v>137</v>
      </c>
      <c r="Z431" s="9" t="s">
        <v>218</v>
      </c>
      <c r="AA431" s="9" t="s">
        <v>137</v>
      </c>
      <c r="AB431" s="9" t="s">
        <v>253</v>
      </c>
      <c r="AC431" s="9" t="s">
        <v>147</v>
      </c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 t="s">
        <v>244</v>
      </c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 t="s">
        <v>150</v>
      </c>
      <c r="BZ431" s="9" t="s">
        <v>137</v>
      </c>
      <c r="CA431" s="10"/>
      <c r="CB431" s="10" t="str">
        <f t="shared" si="5"/>
        <v/>
      </c>
      <c r="CC431" s="10"/>
      <c r="CD431" s="9" t="str">
        <f t="shared" si="2"/>
        <v/>
      </c>
      <c r="CE431" s="9" t="s">
        <v>151</v>
      </c>
      <c r="CF431" s="9" t="s">
        <v>248</v>
      </c>
      <c r="CG431" s="9">
        <f>IF(CF431="","",VLOOKUP(CF431,Metadata!$D$2:$H$20,2,FALSE))</f>
        <v>57500</v>
      </c>
      <c r="CH431" s="9">
        <f>IF(CF431="","",VLOOKUP(CF431,Metadata!$D$2:$H$20,4,FALSE))</f>
        <v>55000</v>
      </c>
      <c r="CI431" s="9">
        <f>IF(CF431="","",VLOOKUP(CF431,Metadata!$D$2:$H$20,5,FALSE))</f>
        <v>60000</v>
      </c>
      <c r="CJ431" s="9">
        <f t="shared" si="3"/>
        <v>57500</v>
      </c>
      <c r="CK431" s="9" t="s">
        <v>153</v>
      </c>
      <c r="CL431" s="10">
        <v>6</v>
      </c>
      <c r="CM431" s="10">
        <v>4</v>
      </c>
      <c r="CN431" s="10">
        <v>7</v>
      </c>
      <c r="CO431" s="10">
        <v>7</v>
      </c>
      <c r="CP431" s="10">
        <v>4</v>
      </c>
      <c r="CQ431" s="10">
        <v>6</v>
      </c>
      <c r="CR431" s="10">
        <v>7</v>
      </c>
      <c r="CS431" s="10">
        <v>7</v>
      </c>
      <c r="CT431" s="10">
        <v>4</v>
      </c>
      <c r="CU431" s="10">
        <v>5</v>
      </c>
      <c r="CV431" s="10">
        <v>6</v>
      </c>
      <c r="CW431" s="10">
        <v>5</v>
      </c>
      <c r="CX431" s="10">
        <v>7</v>
      </c>
      <c r="CY431" s="10">
        <v>5</v>
      </c>
      <c r="CZ431" s="10">
        <v>4</v>
      </c>
      <c r="DA431" s="10">
        <v>1</v>
      </c>
      <c r="DB431" s="10">
        <v>4</v>
      </c>
      <c r="DC431" s="10">
        <v>6</v>
      </c>
      <c r="DD431" s="10">
        <v>1</v>
      </c>
      <c r="DE431" s="10">
        <v>7</v>
      </c>
      <c r="DF431" s="10">
        <v>2</v>
      </c>
      <c r="DG431" s="10">
        <v>4</v>
      </c>
      <c r="DH431" s="10">
        <v>5</v>
      </c>
      <c r="DI431" s="10">
        <v>7</v>
      </c>
      <c r="DJ431" s="10">
        <v>2</v>
      </c>
      <c r="DK431" s="10">
        <v>2</v>
      </c>
      <c r="DL431" s="10">
        <v>4</v>
      </c>
      <c r="DM431" s="9" t="s">
        <v>154</v>
      </c>
      <c r="DN431" s="10">
        <v>1981</v>
      </c>
      <c r="DO431" s="9">
        <f t="shared" si="4"/>
        <v>40</v>
      </c>
      <c r="DP431" s="9" t="s">
        <v>155</v>
      </c>
      <c r="DQ431" s="9" t="s">
        <v>156</v>
      </c>
      <c r="DR431" s="9" t="s">
        <v>157</v>
      </c>
      <c r="DS431" s="9" t="s">
        <v>137</v>
      </c>
      <c r="DT431" s="9" t="s">
        <v>181</v>
      </c>
      <c r="DU431" s="9" t="s">
        <v>158</v>
      </c>
      <c r="DV431" s="9" t="str">
        <f>VLOOKUP(DU431,Metadata!$B$2:$C$7,2,FALSE)</f>
        <v>6+ years</v>
      </c>
    </row>
    <row r="432" spans="1:126">
      <c r="A432" s="13">
        <v>431</v>
      </c>
      <c r="B432" s="9" t="s">
        <v>135</v>
      </c>
      <c r="C432" s="9" t="str">
        <f>VLOOKUP(B432,Metadata!$M$2:$N$6,2,FALSE)</f>
        <v>Permanent Employee</v>
      </c>
      <c r="D432" s="9" t="s">
        <v>159</v>
      </c>
      <c r="E432" s="9" t="s">
        <v>137</v>
      </c>
      <c r="F432" s="9" t="s">
        <v>138</v>
      </c>
      <c r="G432" s="9" t="s">
        <v>140</v>
      </c>
      <c r="H432" s="9" t="str">
        <f>IF(G432="","",VLOOKUP(G432,Metadata!$J$2:$K$22,2,FALSE))</f>
        <v>Lisbon Metropolitan Area</v>
      </c>
      <c r="I432" s="9" t="s">
        <v>138</v>
      </c>
      <c r="J432" s="9" t="str">
        <f>IF(I432="","",VLOOKUP(I432,Metadata!$P$2:$Q$43,2,FALSE))</f>
        <v>Europe</v>
      </c>
      <c r="K432" s="9" t="str">
        <f t="shared" si="0"/>
        <v>Portugal</v>
      </c>
      <c r="L432" s="9" t="s">
        <v>140</v>
      </c>
      <c r="M432" s="9" t="str">
        <f>IF(L432="","",VLOOKUP(L432,Metadata!$J$2:$K$22,2,FALSE))</f>
        <v>Lisbon Metropolitan Area</v>
      </c>
      <c r="N432" s="9" t="s">
        <v>141</v>
      </c>
      <c r="O432" s="9" t="s">
        <v>137</v>
      </c>
      <c r="P432" s="9" t="s">
        <v>142</v>
      </c>
      <c r="Q432" s="10" t="str">
        <f t="shared" si="1"/>
        <v>Full Office Job</v>
      </c>
      <c r="R432" s="10">
        <v>5</v>
      </c>
      <c r="S432" s="9" t="s">
        <v>216</v>
      </c>
      <c r="T432" s="9" t="s">
        <v>137</v>
      </c>
      <c r="U432" s="9" t="str">
        <f>IF(S432&lt;&gt;"",S432,IF(T432&lt;&gt;"",VLOOKUP(T432,Metadata!$S$2:$T$228,2,FALSE),""))</f>
        <v>Front-End Developer</v>
      </c>
      <c r="V432" s="9" t="s">
        <v>261</v>
      </c>
      <c r="W432" s="9" t="s">
        <v>137</v>
      </c>
      <c r="X432" s="9" t="s">
        <v>163</v>
      </c>
      <c r="Y432" s="9" t="s">
        <v>137</v>
      </c>
      <c r="Z432" s="9" t="s">
        <v>193</v>
      </c>
      <c r="AA432" s="9" t="s">
        <v>165</v>
      </c>
      <c r="AB432" s="9" t="s">
        <v>137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 t="s">
        <v>178</v>
      </c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199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10"/>
      <c r="CB432" s="10" t="str">
        <f t="shared" si="5"/>
        <v/>
      </c>
      <c r="CC432" s="10"/>
      <c r="CD432" s="9" t="str">
        <f t="shared" si="2"/>
        <v/>
      </c>
      <c r="CE432" s="9" t="s">
        <v>168</v>
      </c>
      <c r="CF432" s="9" t="s">
        <v>188</v>
      </c>
      <c r="CG432" s="9">
        <f>IF(CF432="","",VLOOKUP(CF432,Metadata!$D$2:$H$20,2,FALSE))</f>
        <v>17500</v>
      </c>
      <c r="CH432" s="9">
        <f>IF(CF432="","",VLOOKUP(CF432,Metadata!$D$2:$H$20,4,FALSE))</f>
        <v>15000</v>
      </c>
      <c r="CI432" s="9">
        <f>IF(CF432="","",VLOOKUP(CF432,Metadata!$D$2:$H$20,5,FALSE))</f>
        <v>20000</v>
      </c>
      <c r="CJ432" s="9">
        <f t="shared" si="3"/>
        <v>17500</v>
      </c>
      <c r="CK432" s="9" t="s">
        <v>153</v>
      </c>
      <c r="CL432" s="10">
        <v>1</v>
      </c>
      <c r="CM432" s="10">
        <v>4</v>
      </c>
      <c r="CN432" s="10">
        <v>6</v>
      </c>
      <c r="CO432" s="10">
        <v>6</v>
      </c>
      <c r="CP432" s="10">
        <v>5</v>
      </c>
      <c r="CQ432" s="10">
        <v>6</v>
      </c>
      <c r="CR432" s="10">
        <v>4</v>
      </c>
      <c r="CS432" s="10">
        <v>5</v>
      </c>
      <c r="CT432" s="10">
        <v>5</v>
      </c>
      <c r="CU432" s="10">
        <v>5</v>
      </c>
      <c r="CV432" s="10">
        <v>5</v>
      </c>
      <c r="CW432" s="10">
        <v>4</v>
      </c>
      <c r="CX432" s="10">
        <v>4</v>
      </c>
      <c r="CY432" s="10">
        <v>5</v>
      </c>
      <c r="CZ432" s="10">
        <v>5</v>
      </c>
      <c r="DA432" s="10">
        <v>5</v>
      </c>
      <c r="DB432" s="10">
        <v>2</v>
      </c>
      <c r="DC432" s="10">
        <v>5</v>
      </c>
      <c r="DD432" s="10">
        <v>4</v>
      </c>
      <c r="DE432" s="10">
        <v>5</v>
      </c>
      <c r="DF432" s="10">
        <v>5</v>
      </c>
      <c r="DG432" s="10">
        <v>7</v>
      </c>
      <c r="DH432" s="10">
        <v>5</v>
      </c>
      <c r="DI432" s="10">
        <v>5</v>
      </c>
      <c r="DJ432" s="10">
        <v>2</v>
      </c>
      <c r="DK432" s="10">
        <v>3</v>
      </c>
      <c r="DL432" s="10">
        <v>3</v>
      </c>
      <c r="DM432" s="9" t="s">
        <v>154</v>
      </c>
      <c r="DN432" s="10">
        <v>1995</v>
      </c>
      <c r="DO432" s="9">
        <f t="shared" si="4"/>
        <v>26</v>
      </c>
      <c r="DP432" s="9" t="s">
        <v>155</v>
      </c>
      <c r="DQ432" s="9" t="s">
        <v>210</v>
      </c>
      <c r="DR432" s="9" t="s">
        <v>157</v>
      </c>
      <c r="DS432" s="9" t="s">
        <v>137</v>
      </c>
      <c r="DT432" s="9" t="s">
        <v>181</v>
      </c>
      <c r="DU432" s="9" t="s">
        <v>168</v>
      </c>
      <c r="DV432" s="9" t="str">
        <f>VLOOKUP(DU432,Metadata!$B$2:$C$7,2,FALSE)</f>
        <v>0 - 3 years</v>
      </c>
    </row>
    <row r="433" spans="1:126">
      <c r="A433" s="13">
        <v>432</v>
      </c>
      <c r="B433" s="9" t="s">
        <v>135</v>
      </c>
      <c r="C433" s="9" t="str">
        <f>VLOOKUP(B433,Metadata!$M$2:$N$6,2,FALSE)</f>
        <v>Permanent Employee</v>
      </c>
      <c r="D433" s="9" t="s">
        <v>159</v>
      </c>
      <c r="E433" s="9" t="s">
        <v>137</v>
      </c>
      <c r="F433" s="9" t="s">
        <v>138</v>
      </c>
      <c r="G433" s="9" t="s">
        <v>140</v>
      </c>
      <c r="H433" s="9" t="str">
        <f>IF(G433="","",VLOOKUP(G433,Metadata!$J$2:$K$22,2,FALSE))</f>
        <v>Lisbon Metropolitan Area</v>
      </c>
      <c r="I433" s="9" t="s">
        <v>138</v>
      </c>
      <c r="J433" s="9" t="str">
        <f>IF(I433="","",VLOOKUP(I433,Metadata!$P$2:$Q$43,2,FALSE))</f>
        <v>Europe</v>
      </c>
      <c r="K433" s="9" t="str">
        <f t="shared" si="0"/>
        <v>Portugal</v>
      </c>
      <c r="L433" s="9" t="s">
        <v>140</v>
      </c>
      <c r="M433" s="9" t="str">
        <f>IF(L433="","",VLOOKUP(L433,Metadata!$J$2:$K$22,2,FALSE))</f>
        <v>Lisbon Metropolitan Area</v>
      </c>
      <c r="N433" s="9" t="s">
        <v>141</v>
      </c>
      <c r="O433" s="9" t="s">
        <v>137</v>
      </c>
      <c r="P433" s="9" t="s">
        <v>142</v>
      </c>
      <c r="Q433" s="10" t="str">
        <f t="shared" si="1"/>
        <v>Full Office Job</v>
      </c>
      <c r="R433" s="10">
        <v>4</v>
      </c>
      <c r="S433" s="9" t="s">
        <v>229</v>
      </c>
      <c r="T433" s="9" t="s">
        <v>137</v>
      </c>
      <c r="U433" s="9" t="str">
        <f>IF(S433&lt;&gt;"",S433,IF(T433&lt;&gt;"",VLOOKUP(T433,Metadata!$S$2:$T$228,2,FALSE),""))</f>
        <v>Project Manager</v>
      </c>
      <c r="V433" s="9" t="s">
        <v>144</v>
      </c>
      <c r="W433" s="9" t="s">
        <v>137</v>
      </c>
      <c r="X433" s="9" t="s">
        <v>145</v>
      </c>
      <c r="Y433" s="9" t="s">
        <v>137</v>
      </c>
      <c r="Z433" s="9" t="s">
        <v>146</v>
      </c>
      <c r="AA433" s="9" t="s">
        <v>165</v>
      </c>
      <c r="AB433" s="9" t="s">
        <v>137</v>
      </c>
      <c r="AC433" s="9" t="s">
        <v>147</v>
      </c>
      <c r="AD433" s="9" t="s">
        <v>148</v>
      </c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 t="s">
        <v>178</v>
      </c>
      <c r="BB433" s="9"/>
      <c r="BC433" s="9"/>
      <c r="BD433" s="9"/>
      <c r="BE433" s="9"/>
      <c r="BF433" s="9"/>
      <c r="BG433" s="9"/>
      <c r="BH433" s="9"/>
      <c r="BI433" s="9"/>
      <c r="BJ433" s="9"/>
      <c r="BK433" s="9" t="s">
        <v>198</v>
      </c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10"/>
      <c r="CB433" s="10" t="str">
        <f t="shared" si="5"/>
        <v/>
      </c>
      <c r="CC433" s="10"/>
      <c r="CD433" s="9" t="str">
        <f t="shared" si="2"/>
        <v/>
      </c>
      <c r="CE433" s="9" t="s">
        <v>151</v>
      </c>
      <c r="CF433" s="9" t="s">
        <v>236</v>
      </c>
      <c r="CG433" s="9">
        <f>IF(CF433="","",VLOOKUP(CF433,Metadata!$D$2:$H$20,2,FALSE))</f>
        <v>47500</v>
      </c>
      <c r="CH433" s="9">
        <f>IF(CF433="","",VLOOKUP(CF433,Metadata!$D$2:$H$20,4,FALSE))</f>
        <v>45000</v>
      </c>
      <c r="CI433" s="9">
        <f>IF(CF433="","",VLOOKUP(CF433,Metadata!$D$2:$H$20,5,FALSE))</f>
        <v>50000</v>
      </c>
      <c r="CJ433" s="9">
        <f t="shared" si="3"/>
        <v>47500</v>
      </c>
      <c r="CK433" s="9" t="s">
        <v>153</v>
      </c>
      <c r="CL433" s="10">
        <v>4</v>
      </c>
      <c r="CM433" s="10">
        <v>5</v>
      </c>
      <c r="CN433" s="10">
        <v>5</v>
      </c>
      <c r="CO433" s="10">
        <v>6</v>
      </c>
      <c r="CP433" s="10">
        <v>6</v>
      </c>
      <c r="CQ433" s="10">
        <v>7</v>
      </c>
      <c r="CR433" s="10">
        <v>6</v>
      </c>
      <c r="CS433" s="10">
        <v>7</v>
      </c>
      <c r="CT433" s="10">
        <v>5</v>
      </c>
      <c r="CU433" s="10">
        <v>4</v>
      </c>
      <c r="CV433" s="10">
        <v>5</v>
      </c>
      <c r="CW433" s="10">
        <v>3</v>
      </c>
      <c r="CX433" s="10">
        <v>7</v>
      </c>
      <c r="CY433" s="10">
        <v>7</v>
      </c>
      <c r="CZ433" s="10">
        <v>6</v>
      </c>
      <c r="DA433" s="10">
        <v>6</v>
      </c>
      <c r="DB433" s="10">
        <v>6</v>
      </c>
      <c r="DC433" s="10">
        <v>7</v>
      </c>
      <c r="DD433" s="10">
        <v>3</v>
      </c>
      <c r="DE433" s="10">
        <v>4</v>
      </c>
      <c r="DF433" s="10">
        <v>6</v>
      </c>
      <c r="DG433" s="10">
        <v>7</v>
      </c>
      <c r="DH433" s="10">
        <v>4</v>
      </c>
      <c r="DI433" s="10">
        <v>6</v>
      </c>
      <c r="DJ433" s="10">
        <v>2</v>
      </c>
      <c r="DK433" s="10">
        <v>6</v>
      </c>
      <c r="DL433" s="10">
        <v>6</v>
      </c>
      <c r="DM433" s="9" t="s">
        <v>154</v>
      </c>
      <c r="DN433" s="10">
        <v>1973</v>
      </c>
      <c r="DO433" s="9">
        <f t="shared" si="4"/>
        <v>48</v>
      </c>
      <c r="DP433" s="9" t="s">
        <v>222</v>
      </c>
      <c r="DQ433" s="9" t="s">
        <v>156</v>
      </c>
      <c r="DR433" s="9" t="s">
        <v>170</v>
      </c>
      <c r="DS433" s="9" t="s">
        <v>137</v>
      </c>
      <c r="DT433" s="9" t="s">
        <v>181</v>
      </c>
      <c r="DU433" s="9" t="s">
        <v>158</v>
      </c>
      <c r="DV433" s="9" t="str">
        <f>VLOOKUP(DU433,Metadata!$B$2:$C$7,2,FALSE)</f>
        <v>6+ years</v>
      </c>
    </row>
    <row r="434" spans="1:126">
      <c r="A434" s="13">
        <v>433</v>
      </c>
      <c r="B434" s="9" t="s">
        <v>135</v>
      </c>
      <c r="C434" s="9" t="str">
        <f>VLOOKUP(B434,Metadata!$M$2:$N$6,2,FALSE)</f>
        <v>Permanent Employee</v>
      </c>
      <c r="D434" s="9" t="s">
        <v>159</v>
      </c>
      <c r="E434" s="9" t="s">
        <v>137</v>
      </c>
      <c r="F434" s="9" t="s">
        <v>138</v>
      </c>
      <c r="G434" s="9" t="s">
        <v>275</v>
      </c>
      <c r="H434" s="9" t="str">
        <f>IF(G434="","",VLOOKUP(G434,Metadata!$J$2:$K$22,2,FALSE))</f>
        <v>Centre</v>
      </c>
      <c r="I434" s="9" t="s">
        <v>138</v>
      </c>
      <c r="J434" s="9" t="str">
        <f>IF(I434="","",VLOOKUP(I434,Metadata!$P$2:$Q$43,2,FALSE))</f>
        <v>Europe</v>
      </c>
      <c r="K434" s="9" t="str">
        <f t="shared" si="0"/>
        <v>Portugal</v>
      </c>
      <c r="L434" s="9" t="s">
        <v>275</v>
      </c>
      <c r="M434" s="9" t="str">
        <f>IF(L434="","",VLOOKUP(L434,Metadata!$J$2:$K$22,2,FALSE))</f>
        <v>Centre</v>
      </c>
      <c r="N434" s="9" t="s">
        <v>214</v>
      </c>
      <c r="O434" s="9" t="s">
        <v>278</v>
      </c>
      <c r="P434" s="9" t="s">
        <v>142</v>
      </c>
      <c r="Q434" s="10" t="str">
        <f t="shared" si="1"/>
        <v>Full Office Job</v>
      </c>
      <c r="R434" s="10">
        <v>6</v>
      </c>
      <c r="S434" s="9" t="s">
        <v>206</v>
      </c>
      <c r="T434" s="9" t="s">
        <v>137</v>
      </c>
      <c r="U434" s="9" t="str">
        <f>IF(S434&lt;&gt;"",S434,IF(T434&lt;&gt;"",VLOOKUP(T434,Metadata!$S$2:$T$228,2,FALSE),""))</f>
        <v>Mobile Apps Developer</v>
      </c>
      <c r="V434" s="9" t="s">
        <v>162</v>
      </c>
      <c r="W434" s="9" t="s">
        <v>137</v>
      </c>
      <c r="X434" s="9" t="s">
        <v>163</v>
      </c>
      <c r="Y434" s="9" t="s">
        <v>137</v>
      </c>
      <c r="Z434" s="9" t="s">
        <v>262</v>
      </c>
      <c r="AA434" s="9" t="s">
        <v>165</v>
      </c>
      <c r="AB434" s="9" t="s">
        <v>137</v>
      </c>
      <c r="AC434" s="9"/>
      <c r="AD434" s="9"/>
      <c r="AE434" s="9"/>
      <c r="AF434" s="9"/>
      <c r="AG434" s="9"/>
      <c r="AH434" s="9"/>
      <c r="AI434" s="9"/>
      <c r="AJ434" s="9" t="s">
        <v>185</v>
      </c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 t="s">
        <v>270</v>
      </c>
      <c r="AW434" s="9"/>
      <c r="AX434" s="9"/>
      <c r="AY434" s="9"/>
      <c r="AZ434" s="9"/>
      <c r="BA434" s="9" t="s">
        <v>178</v>
      </c>
      <c r="BB434" s="9" t="s">
        <v>284</v>
      </c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 t="s">
        <v>186</v>
      </c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10"/>
      <c r="CB434" s="10" t="str">
        <f t="shared" si="5"/>
        <v/>
      </c>
      <c r="CC434" s="10"/>
      <c r="CD434" s="9" t="str">
        <f t="shared" si="2"/>
        <v/>
      </c>
      <c r="CE434" s="9" t="s">
        <v>168</v>
      </c>
      <c r="CF434" s="9" t="s">
        <v>169</v>
      </c>
      <c r="CG434" s="9">
        <f>IF(CF434="","",VLOOKUP(CF434,Metadata!$D$2:$H$20,2,FALSE))</f>
        <v>12500</v>
      </c>
      <c r="CH434" s="9">
        <f>IF(CF434="","",VLOOKUP(CF434,Metadata!$D$2:$H$20,4,FALSE))</f>
        <v>0</v>
      </c>
      <c r="CI434" s="9">
        <f>IF(CF434="","",VLOOKUP(CF434,Metadata!$D$2:$H$20,5,FALSE))</f>
        <v>15000</v>
      </c>
      <c r="CJ434" s="9">
        <f t="shared" si="3"/>
        <v>12500</v>
      </c>
      <c r="CK434" s="9" t="s">
        <v>153</v>
      </c>
      <c r="CL434" s="10">
        <v>3</v>
      </c>
      <c r="CM434" s="10">
        <v>3</v>
      </c>
      <c r="CN434" s="10">
        <v>7</v>
      </c>
      <c r="CO434" s="10">
        <v>4</v>
      </c>
      <c r="CP434" s="10">
        <v>7</v>
      </c>
      <c r="CQ434" s="10">
        <v>7</v>
      </c>
      <c r="CR434" s="10">
        <v>4</v>
      </c>
      <c r="CS434" s="10">
        <v>4</v>
      </c>
      <c r="CT434" s="10">
        <v>4</v>
      </c>
      <c r="CU434" s="10">
        <v>6</v>
      </c>
      <c r="CV434" s="10">
        <v>6</v>
      </c>
      <c r="CW434" s="10">
        <v>4</v>
      </c>
      <c r="CX434" s="10">
        <v>6</v>
      </c>
      <c r="CY434" s="10">
        <v>4</v>
      </c>
      <c r="CZ434" s="10">
        <v>5</v>
      </c>
      <c r="DA434" s="10">
        <v>2</v>
      </c>
      <c r="DB434" s="10">
        <v>2</v>
      </c>
      <c r="DC434" s="10">
        <v>2</v>
      </c>
      <c r="DD434" s="10">
        <v>2</v>
      </c>
      <c r="DE434" s="10">
        <v>6</v>
      </c>
      <c r="DF434" s="10">
        <v>5</v>
      </c>
      <c r="DG434" s="10">
        <v>3</v>
      </c>
      <c r="DH434" s="10">
        <v>3</v>
      </c>
      <c r="DI434" s="10">
        <v>3</v>
      </c>
      <c r="DJ434" s="10">
        <v>3</v>
      </c>
      <c r="DK434" s="10">
        <v>3</v>
      </c>
      <c r="DL434" s="10">
        <v>3</v>
      </c>
      <c r="DM434" s="9" t="s">
        <v>154</v>
      </c>
      <c r="DN434" s="10">
        <v>1989</v>
      </c>
      <c r="DO434" s="9">
        <f t="shared" si="4"/>
        <v>32</v>
      </c>
      <c r="DP434" s="9" t="s">
        <v>222</v>
      </c>
      <c r="DQ434" s="9" t="s">
        <v>202</v>
      </c>
      <c r="DR434" s="9" t="s">
        <v>157</v>
      </c>
      <c r="DS434" s="9" t="s">
        <v>137</v>
      </c>
      <c r="DT434" s="9" t="s">
        <v>181</v>
      </c>
      <c r="DU434" s="9" t="s">
        <v>168</v>
      </c>
      <c r="DV434" s="9" t="str">
        <f>VLOOKUP(DU434,Metadata!$B$2:$C$7,2,FALSE)</f>
        <v>0 - 3 years</v>
      </c>
    </row>
    <row r="435" spans="1:126">
      <c r="A435" s="13">
        <v>434</v>
      </c>
      <c r="B435" s="9" t="s">
        <v>135</v>
      </c>
      <c r="C435" s="9" t="str">
        <f>VLOOKUP(B435,Metadata!$M$2:$N$6,2,FALSE)</f>
        <v>Permanent Employee</v>
      </c>
      <c r="D435" s="9" t="s">
        <v>159</v>
      </c>
      <c r="E435" s="9" t="s">
        <v>137</v>
      </c>
      <c r="F435" s="9" t="s">
        <v>138</v>
      </c>
      <c r="G435" s="9" t="s">
        <v>160</v>
      </c>
      <c r="H435" s="9" t="str">
        <f>IF(G435="","",VLOOKUP(G435,Metadata!$J$2:$K$22,2,FALSE))</f>
        <v>Centre</v>
      </c>
      <c r="I435" s="9" t="s">
        <v>138</v>
      </c>
      <c r="J435" s="9" t="str">
        <f>IF(I435="","",VLOOKUP(I435,Metadata!$P$2:$Q$43,2,FALSE))</f>
        <v>Europe</v>
      </c>
      <c r="K435" s="9" t="str">
        <f t="shared" si="0"/>
        <v>Portugal</v>
      </c>
      <c r="L435" s="9" t="s">
        <v>140</v>
      </c>
      <c r="M435" s="9" t="str">
        <f>IF(L435="","",VLOOKUP(L435,Metadata!$J$2:$K$22,2,FALSE))</f>
        <v>Lisbon Metropolitan Area</v>
      </c>
      <c r="N435" s="9" t="s">
        <v>141</v>
      </c>
      <c r="O435" s="9" t="s">
        <v>137</v>
      </c>
      <c r="P435" s="9" t="s">
        <v>142</v>
      </c>
      <c r="Q435" s="10" t="str">
        <f t="shared" si="1"/>
        <v>Full Office Job</v>
      </c>
      <c r="R435" s="10">
        <v>7</v>
      </c>
      <c r="S435" s="9" t="s">
        <v>161</v>
      </c>
      <c r="T435" s="9" t="s">
        <v>137</v>
      </c>
      <c r="U435" s="9" t="str">
        <f>IF(S435&lt;&gt;"",S435,IF(T435&lt;&gt;"",VLOOKUP(T435,Metadata!$S$2:$T$228,2,FALSE),""))</f>
        <v>Full-Stack Developer</v>
      </c>
      <c r="V435" s="9" t="s">
        <v>256</v>
      </c>
      <c r="W435" s="9" t="s">
        <v>137</v>
      </c>
      <c r="X435" s="9" t="s">
        <v>163</v>
      </c>
      <c r="Y435" s="9" t="s">
        <v>137</v>
      </c>
      <c r="Z435" s="9" t="s">
        <v>262</v>
      </c>
      <c r="AA435" s="9" t="s">
        <v>165</v>
      </c>
      <c r="AB435" s="9" t="s">
        <v>137</v>
      </c>
      <c r="AC435" s="9"/>
      <c r="AD435" s="9"/>
      <c r="AE435" s="9" t="s">
        <v>194</v>
      </c>
      <c r="AF435" s="9"/>
      <c r="AG435" s="9"/>
      <c r="AH435" s="9"/>
      <c r="AI435" s="9"/>
      <c r="AJ435" s="9"/>
      <c r="AK435" s="9"/>
      <c r="AL435" s="9"/>
      <c r="AM435" s="9"/>
      <c r="AN435" s="9" t="s">
        <v>195</v>
      </c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 t="s">
        <v>178</v>
      </c>
      <c r="BB435" s="9"/>
      <c r="BC435" s="9"/>
      <c r="BD435" s="9"/>
      <c r="BE435" s="9"/>
      <c r="BF435" s="9"/>
      <c r="BG435" s="9"/>
      <c r="BH435" s="9"/>
      <c r="BI435" s="9"/>
      <c r="BJ435" s="9" t="s">
        <v>167</v>
      </c>
      <c r="BK435" s="9" t="s">
        <v>198</v>
      </c>
      <c r="BL435" s="9" t="s">
        <v>199</v>
      </c>
      <c r="BM435" s="9"/>
      <c r="BN435" s="9"/>
      <c r="BO435" s="9"/>
      <c r="BP435" s="9"/>
      <c r="BQ435" s="9"/>
      <c r="BR435" s="9" t="s">
        <v>247</v>
      </c>
      <c r="BS435" s="9"/>
      <c r="BT435" s="9"/>
      <c r="BU435" s="9"/>
      <c r="BV435" s="9"/>
      <c r="BW435" s="9"/>
      <c r="BX435" s="9"/>
      <c r="BY435" s="9"/>
      <c r="BZ435" s="9"/>
      <c r="CA435" s="10"/>
      <c r="CB435" s="10" t="str">
        <f t="shared" si="5"/>
        <v/>
      </c>
      <c r="CC435" s="10"/>
      <c r="CD435" s="9" t="str">
        <f t="shared" si="2"/>
        <v/>
      </c>
      <c r="CE435" s="9" t="s">
        <v>232</v>
      </c>
      <c r="CF435" s="9" t="s">
        <v>169</v>
      </c>
      <c r="CG435" s="9">
        <f>IF(CF435="","",VLOOKUP(CF435,Metadata!$D$2:$H$20,2,FALSE))</f>
        <v>12500</v>
      </c>
      <c r="CH435" s="9">
        <f>IF(CF435="","",VLOOKUP(CF435,Metadata!$D$2:$H$20,4,FALSE))</f>
        <v>0</v>
      </c>
      <c r="CI435" s="9">
        <f>IF(CF435="","",VLOOKUP(CF435,Metadata!$D$2:$H$20,5,FALSE))</f>
        <v>15000</v>
      </c>
      <c r="CJ435" s="9">
        <f t="shared" si="3"/>
        <v>12500</v>
      </c>
      <c r="CK435" s="9" t="s">
        <v>153</v>
      </c>
      <c r="CL435" s="10">
        <v>3</v>
      </c>
      <c r="CM435" s="10">
        <v>3</v>
      </c>
      <c r="CN435" s="10">
        <v>5</v>
      </c>
      <c r="CO435" s="10">
        <v>6</v>
      </c>
      <c r="CP435" s="10">
        <v>6</v>
      </c>
      <c r="CQ435" s="10">
        <v>7</v>
      </c>
      <c r="CR435" s="10">
        <v>7</v>
      </c>
      <c r="CS435" s="10">
        <v>7</v>
      </c>
      <c r="CT435" s="10">
        <v>6</v>
      </c>
      <c r="CU435" s="10">
        <v>6</v>
      </c>
      <c r="CV435" s="10">
        <v>5</v>
      </c>
      <c r="CW435" s="10">
        <v>5</v>
      </c>
      <c r="CX435" s="10">
        <v>7</v>
      </c>
      <c r="CY435" s="10">
        <v>5</v>
      </c>
      <c r="CZ435" s="10">
        <v>6</v>
      </c>
      <c r="DA435" s="10">
        <v>6</v>
      </c>
      <c r="DB435" s="10">
        <v>5</v>
      </c>
      <c r="DC435" s="10">
        <v>7</v>
      </c>
      <c r="DD435" s="10">
        <v>5</v>
      </c>
      <c r="DE435" s="10">
        <v>7</v>
      </c>
      <c r="DF435" s="10">
        <v>7</v>
      </c>
      <c r="DG435" s="10">
        <v>7</v>
      </c>
      <c r="DH435" s="10">
        <v>5</v>
      </c>
      <c r="DI435" s="10">
        <v>4</v>
      </c>
      <c r="DJ435" s="10">
        <v>5</v>
      </c>
      <c r="DK435" s="10">
        <v>6</v>
      </c>
      <c r="DL435" s="10">
        <v>6</v>
      </c>
      <c r="DM435" s="9" t="s">
        <v>154</v>
      </c>
      <c r="DN435" s="10">
        <v>1993</v>
      </c>
      <c r="DO435" s="9">
        <f t="shared" si="4"/>
        <v>28</v>
      </c>
      <c r="DP435" s="9" t="s">
        <v>155</v>
      </c>
      <c r="DQ435" s="9" t="s">
        <v>156</v>
      </c>
      <c r="DR435" s="9" t="s">
        <v>157</v>
      </c>
      <c r="DS435" s="9" t="s">
        <v>137</v>
      </c>
      <c r="DT435" s="9" t="s">
        <v>181</v>
      </c>
      <c r="DU435" s="9" t="s">
        <v>168</v>
      </c>
      <c r="DV435" s="9" t="str">
        <f>VLOOKUP(DU435,Metadata!$B$2:$C$7,2,FALSE)</f>
        <v>0 - 3 years</v>
      </c>
    </row>
    <row r="436" spans="1:126">
      <c r="A436" s="13">
        <v>435</v>
      </c>
      <c r="B436" s="9" t="s">
        <v>135</v>
      </c>
      <c r="C436" s="9" t="str">
        <f>VLOOKUP(B436,Metadata!$M$2:$N$6,2,FALSE)</f>
        <v>Permanent Employee</v>
      </c>
      <c r="D436" s="9" t="s">
        <v>136</v>
      </c>
      <c r="E436" s="9" t="s">
        <v>137</v>
      </c>
      <c r="F436" s="9" t="s">
        <v>138</v>
      </c>
      <c r="G436" s="9" t="s">
        <v>172</v>
      </c>
      <c r="H436" s="9" t="str">
        <f>IF(G436="","",VLOOKUP(G436,Metadata!$J$2:$K$22,2,FALSE))</f>
        <v>Porto Metropolitan Area</v>
      </c>
      <c r="I436" s="9" t="s">
        <v>138</v>
      </c>
      <c r="J436" s="9" t="str">
        <f>IF(I436="","",VLOOKUP(I436,Metadata!$P$2:$Q$43,2,FALSE))</f>
        <v>Europe</v>
      </c>
      <c r="K436" s="9" t="str">
        <f t="shared" si="0"/>
        <v>Portugal</v>
      </c>
      <c r="L436" s="9" t="s">
        <v>172</v>
      </c>
      <c r="M436" s="9" t="str">
        <f>IF(L436="","",VLOOKUP(L436,Metadata!$J$2:$K$22,2,FALSE))</f>
        <v>Porto Metropolitan Area</v>
      </c>
      <c r="N436" s="9" t="s">
        <v>141</v>
      </c>
      <c r="O436" s="9" t="s">
        <v>137</v>
      </c>
      <c r="P436" s="9" t="s">
        <v>142</v>
      </c>
      <c r="Q436" s="10" t="str">
        <f t="shared" si="1"/>
        <v>Full Office Job</v>
      </c>
      <c r="R436" s="10">
        <v>6</v>
      </c>
      <c r="S436" s="9" t="s">
        <v>161</v>
      </c>
      <c r="T436" s="9" t="s">
        <v>137</v>
      </c>
      <c r="U436" s="9" t="str">
        <f>IF(S436&lt;&gt;"",S436,IF(T436&lt;&gt;"",VLOOKUP(T436,Metadata!$S$2:$T$228,2,FALSE),""))</f>
        <v>Full-Stack Developer</v>
      </c>
      <c r="V436" s="9" t="s">
        <v>162</v>
      </c>
      <c r="W436" s="9" t="s">
        <v>137</v>
      </c>
      <c r="X436" s="9" t="s">
        <v>208</v>
      </c>
      <c r="Y436" s="9" t="s">
        <v>137</v>
      </c>
      <c r="Z436" s="9" t="s">
        <v>184</v>
      </c>
      <c r="AA436" s="9" t="s">
        <v>165</v>
      </c>
      <c r="AB436" s="9" t="s">
        <v>137</v>
      </c>
      <c r="AC436" s="9"/>
      <c r="AD436" s="9" t="s">
        <v>148</v>
      </c>
      <c r="AE436" s="9"/>
      <c r="AF436" s="9" t="s">
        <v>243</v>
      </c>
      <c r="AG436" s="9"/>
      <c r="AH436" s="9"/>
      <c r="AI436" s="9"/>
      <c r="AJ436" s="9" t="s">
        <v>185</v>
      </c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 t="s">
        <v>178</v>
      </c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 t="s">
        <v>199</v>
      </c>
      <c r="BM436" s="9"/>
      <c r="BN436" s="9" t="s">
        <v>186</v>
      </c>
      <c r="BO436" s="9"/>
      <c r="BP436" s="9"/>
      <c r="BQ436" s="9" t="s">
        <v>219</v>
      </c>
      <c r="BR436" s="9"/>
      <c r="BS436" s="9"/>
      <c r="BT436" s="9"/>
      <c r="BU436" s="9"/>
      <c r="BV436" s="9"/>
      <c r="BW436" s="9"/>
      <c r="BX436" s="9"/>
      <c r="BY436" s="9"/>
      <c r="BZ436" s="9"/>
      <c r="CA436" s="10"/>
      <c r="CB436" s="10" t="str">
        <f t="shared" si="5"/>
        <v/>
      </c>
      <c r="CC436" s="10"/>
      <c r="CD436" s="9" t="str">
        <f t="shared" si="2"/>
        <v/>
      </c>
      <c r="CE436" s="9" t="s">
        <v>168</v>
      </c>
      <c r="CF436" s="9" t="s">
        <v>169</v>
      </c>
      <c r="CG436" s="9">
        <f>IF(CF436="","",VLOOKUP(CF436,Metadata!$D$2:$H$20,2,FALSE))</f>
        <v>12500</v>
      </c>
      <c r="CH436" s="9">
        <f>IF(CF436="","",VLOOKUP(CF436,Metadata!$D$2:$H$20,4,FALSE))</f>
        <v>0</v>
      </c>
      <c r="CI436" s="9">
        <f>IF(CF436="","",VLOOKUP(CF436,Metadata!$D$2:$H$20,5,FALSE))</f>
        <v>15000</v>
      </c>
      <c r="CJ436" s="9">
        <f t="shared" si="3"/>
        <v>12500</v>
      </c>
      <c r="CK436" s="9" t="s">
        <v>153</v>
      </c>
      <c r="CL436" s="10">
        <v>5</v>
      </c>
      <c r="CM436" s="10">
        <v>5</v>
      </c>
      <c r="CN436" s="10">
        <v>7</v>
      </c>
      <c r="CO436" s="10">
        <v>6</v>
      </c>
      <c r="CP436" s="10">
        <v>4</v>
      </c>
      <c r="CQ436" s="10">
        <v>7</v>
      </c>
      <c r="CR436" s="10">
        <v>5</v>
      </c>
      <c r="CS436" s="10">
        <v>5</v>
      </c>
      <c r="CT436" s="10">
        <v>2</v>
      </c>
      <c r="CU436" s="10">
        <v>7</v>
      </c>
      <c r="CV436" s="10">
        <v>7</v>
      </c>
      <c r="CW436" s="10">
        <v>1</v>
      </c>
      <c r="CX436" s="10">
        <v>4</v>
      </c>
      <c r="CY436" s="10">
        <v>1</v>
      </c>
      <c r="CZ436" s="10">
        <v>5</v>
      </c>
      <c r="DA436" s="10">
        <v>1</v>
      </c>
      <c r="DB436" s="10">
        <v>1</v>
      </c>
      <c r="DC436" s="10">
        <v>6</v>
      </c>
      <c r="DD436" s="10">
        <v>5</v>
      </c>
      <c r="DE436" s="10">
        <v>6</v>
      </c>
      <c r="DF436" s="10">
        <v>6</v>
      </c>
      <c r="DG436" s="10">
        <v>1</v>
      </c>
      <c r="DH436" s="10">
        <v>1</v>
      </c>
      <c r="DI436" s="10">
        <v>6</v>
      </c>
      <c r="DJ436" s="10">
        <v>3</v>
      </c>
      <c r="DK436" s="10">
        <v>5</v>
      </c>
      <c r="DL436" s="10">
        <v>1</v>
      </c>
      <c r="DM436" s="9" t="s">
        <v>154</v>
      </c>
      <c r="DN436" s="10">
        <v>1992</v>
      </c>
      <c r="DO436" s="9">
        <f t="shared" si="4"/>
        <v>29</v>
      </c>
      <c r="DP436" s="9" t="s">
        <v>155</v>
      </c>
      <c r="DQ436" s="9" t="s">
        <v>202</v>
      </c>
      <c r="DR436" s="9" t="s">
        <v>342</v>
      </c>
      <c r="DS436" s="9" t="s">
        <v>137</v>
      </c>
      <c r="DT436" s="9" t="s">
        <v>181</v>
      </c>
      <c r="DU436" s="9" t="s">
        <v>168</v>
      </c>
      <c r="DV436" s="9" t="str">
        <f>VLOOKUP(DU436,Metadata!$B$2:$C$7,2,FALSE)</f>
        <v>0 - 3 years</v>
      </c>
    </row>
    <row r="437" spans="1:126">
      <c r="A437" s="13">
        <v>436</v>
      </c>
      <c r="B437" s="9" t="s">
        <v>135</v>
      </c>
      <c r="C437" s="9" t="str">
        <f>VLOOKUP(B437,Metadata!$M$2:$N$6,2,FALSE)</f>
        <v>Permanent Employee</v>
      </c>
      <c r="D437" s="9" t="s">
        <v>159</v>
      </c>
      <c r="E437" s="9" t="s">
        <v>137</v>
      </c>
      <c r="F437" s="9" t="s">
        <v>138</v>
      </c>
      <c r="G437" s="9" t="s">
        <v>275</v>
      </c>
      <c r="H437" s="9" t="str">
        <f>IF(G437="","",VLOOKUP(G437,Metadata!$J$2:$K$22,2,FALSE))</f>
        <v>Centre</v>
      </c>
      <c r="I437" s="9" t="s">
        <v>295</v>
      </c>
      <c r="J437" s="9" t="str">
        <f>IF(I437="","",VLOOKUP(I437,Metadata!$P$2:$Q$43,2,FALSE))</f>
        <v>Europe</v>
      </c>
      <c r="K437" s="9" t="str">
        <f t="shared" si="0"/>
        <v>International</v>
      </c>
      <c r="L437" s="9" t="s">
        <v>137</v>
      </c>
      <c r="M437" s="9" t="str">
        <f>IF(L437="","",VLOOKUP(L437,Metadata!$J$2:$K$22,2,FALSE))</f>
        <v/>
      </c>
      <c r="N437" s="9" t="s">
        <v>214</v>
      </c>
      <c r="O437" s="9" t="s">
        <v>278</v>
      </c>
      <c r="P437" s="9" t="s">
        <v>142</v>
      </c>
      <c r="Q437" s="10" t="str">
        <f t="shared" si="1"/>
        <v>Full Office Job</v>
      </c>
      <c r="R437" s="10">
        <v>6</v>
      </c>
      <c r="S437" s="9" t="s">
        <v>192</v>
      </c>
      <c r="T437" s="9" t="s">
        <v>137</v>
      </c>
      <c r="U437" s="9" t="str">
        <f>IF(S437&lt;&gt;"",S437,IF(T437&lt;&gt;"",VLOOKUP(T437,Metadata!$S$2:$T$228,2,FALSE),""))</f>
        <v>Back-End Developer</v>
      </c>
      <c r="V437" s="9" t="s">
        <v>217</v>
      </c>
      <c r="W437" s="9" t="s">
        <v>137</v>
      </c>
      <c r="X437" s="9" t="s">
        <v>175</v>
      </c>
      <c r="Y437" s="9" t="s">
        <v>137</v>
      </c>
      <c r="Z437" s="9" t="s">
        <v>262</v>
      </c>
      <c r="AA437" s="9" t="s">
        <v>137</v>
      </c>
      <c r="AB437" s="9" t="s">
        <v>137</v>
      </c>
      <c r="AC437" s="9" t="s">
        <v>147</v>
      </c>
      <c r="AD437" s="9"/>
      <c r="AE437" s="9" t="s">
        <v>194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 t="s">
        <v>198</v>
      </c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10"/>
      <c r="CB437" s="10" t="str">
        <f t="shared" si="5"/>
        <v/>
      </c>
      <c r="CC437" s="10"/>
      <c r="CD437" s="9" t="str">
        <f t="shared" si="2"/>
        <v/>
      </c>
      <c r="CE437" s="9" t="s">
        <v>168</v>
      </c>
      <c r="CF437" s="9" t="s">
        <v>188</v>
      </c>
      <c r="CG437" s="9">
        <f>IF(CF437="","",VLOOKUP(CF437,Metadata!$D$2:$H$20,2,FALSE))</f>
        <v>17500</v>
      </c>
      <c r="CH437" s="9">
        <f>IF(CF437="","",VLOOKUP(CF437,Metadata!$D$2:$H$20,4,FALSE))</f>
        <v>15000</v>
      </c>
      <c r="CI437" s="9">
        <f>IF(CF437="","",VLOOKUP(CF437,Metadata!$D$2:$H$20,5,FALSE))</f>
        <v>20000</v>
      </c>
      <c r="CJ437" s="9">
        <f t="shared" si="3"/>
        <v>17500</v>
      </c>
      <c r="CK437" s="9" t="s">
        <v>201</v>
      </c>
      <c r="CL437" s="10">
        <v>5</v>
      </c>
      <c r="CM437" s="10">
        <v>2</v>
      </c>
      <c r="CN437" s="10">
        <v>7</v>
      </c>
      <c r="CO437" s="10">
        <v>6</v>
      </c>
      <c r="CP437" s="10">
        <v>5</v>
      </c>
      <c r="CQ437" s="10">
        <v>6</v>
      </c>
      <c r="CR437" s="10">
        <v>6</v>
      </c>
      <c r="CS437" s="10">
        <v>5</v>
      </c>
      <c r="CT437" s="10">
        <v>6</v>
      </c>
      <c r="CU437" s="10">
        <v>5</v>
      </c>
      <c r="CV437" s="10">
        <v>5</v>
      </c>
      <c r="CW437" s="10">
        <v>5</v>
      </c>
      <c r="CX437" s="10">
        <v>5</v>
      </c>
      <c r="CY437" s="10">
        <v>5</v>
      </c>
      <c r="CZ437" s="10">
        <v>4</v>
      </c>
      <c r="DA437" s="10">
        <v>4</v>
      </c>
      <c r="DB437" s="10">
        <v>4</v>
      </c>
      <c r="DC437" s="10">
        <v>5</v>
      </c>
      <c r="DD437" s="10">
        <v>4</v>
      </c>
      <c r="DE437" s="10">
        <v>6</v>
      </c>
      <c r="DF437" s="10">
        <v>5</v>
      </c>
      <c r="DG437" s="10">
        <v>5</v>
      </c>
      <c r="DH437" s="10">
        <v>4</v>
      </c>
      <c r="DI437" s="10">
        <v>6</v>
      </c>
      <c r="DJ437" s="10">
        <v>5</v>
      </c>
      <c r="DK437" s="10">
        <v>6</v>
      </c>
      <c r="DL437" s="10">
        <v>6</v>
      </c>
      <c r="DM437" s="9" t="s">
        <v>154</v>
      </c>
      <c r="DN437" s="10">
        <v>1995</v>
      </c>
      <c r="DO437" s="9">
        <f t="shared" si="4"/>
        <v>26</v>
      </c>
      <c r="DP437" s="9" t="s">
        <v>155</v>
      </c>
      <c r="DQ437" s="9" t="s">
        <v>156</v>
      </c>
      <c r="DR437" s="9" t="s">
        <v>157</v>
      </c>
      <c r="DS437" s="9" t="s">
        <v>137</v>
      </c>
      <c r="DT437" s="9" t="s">
        <v>181</v>
      </c>
      <c r="DU437" s="9" t="s">
        <v>168</v>
      </c>
      <c r="DV437" s="9" t="str">
        <f>VLOOKUP(DU437,Metadata!$B$2:$C$7,2,FALSE)</f>
        <v>0 - 3 years</v>
      </c>
    </row>
    <row r="438" spans="1:126">
      <c r="A438" s="13">
        <v>437</v>
      </c>
      <c r="B438" s="9" t="s">
        <v>135</v>
      </c>
      <c r="C438" s="9" t="str">
        <f>VLOOKUP(B438,Metadata!$M$2:$N$6,2,FALSE)</f>
        <v>Permanent Employee</v>
      </c>
      <c r="D438" s="9" t="s">
        <v>159</v>
      </c>
      <c r="E438" s="9" t="s">
        <v>137</v>
      </c>
      <c r="F438" s="9" t="s">
        <v>138</v>
      </c>
      <c r="G438" s="9" t="s">
        <v>190</v>
      </c>
      <c r="H438" s="9" t="str">
        <f>IF(G438="","",VLOOKUP(G438,Metadata!$J$2:$K$22,2,FALSE))</f>
        <v>North</v>
      </c>
      <c r="I438" s="9" t="s">
        <v>138</v>
      </c>
      <c r="J438" s="9" t="str">
        <f>IF(I438="","",VLOOKUP(I438,Metadata!$P$2:$Q$43,2,FALSE))</f>
        <v>Europe</v>
      </c>
      <c r="K438" s="9" t="str">
        <f t="shared" si="0"/>
        <v>Portugal</v>
      </c>
      <c r="L438" s="9" t="s">
        <v>172</v>
      </c>
      <c r="M438" s="9" t="str">
        <f>IF(L438="","",VLOOKUP(L438,Metadata!$J$2:$K$22,2,FALSE))</f>
        <v>Porto Metropolitan Area</v>
      </c>
      <c r="N438" s="9" t="s">
        <v>141</v>
      </c>
      <c r="O438" s="9" t="s">
        <v>137</v>
      </c>
      <c r="P438" s="9" t="s">
        <v>142</v>
      </c>
      <c r="Q438" s="10" t="str">
        <f t="shared" si="1"/>
        <v>Full Office Job</v>
      </c>
      <c r="R438" s="10">
        <v>6</v>
      </c>
      <c r="S438" s="9" t="s">
        <v>161</v>
      </c>
      <c r="T438" s="9" t="s">
        <v>137</v>
      </c>
      <c r="U438" s="9" t="str">
        <f>IF(S438&lt;&gt;"",S438,IF(T438&lt;&gt;"",VLOOKUP(T438,Metadata!$S$2:$T$228,2,FALSE),""))</f>
        <v>Full-Stack Developer</v>
      </c>
      <c r="V438" s="9" t="s">
        <v>162</v>
      </c>
      <c r="W438" s="9" t="s">
        <v>137</v>
      </c>
      <c r="X438" s="9" t="s">
        <v>163</v>
      </c>
      <c r="Y438" s="9" t="s">
        <v>137</v>
      </c>
      <c r="Z438" s="9" t="s">
        <v>262</v>
      </c>
      <c r="AA438" s="9" t="s">
        <v>137</v>
      </c>
      <c r="AB438" s="9" t="s">
        <v>137</v>
      </c>
      <c r="AC438" s="9" t="s">
        <v>147</v>
      </c>
      <c r="AD438" s="9"/>
      <c r="AE438" s="9" t="s">
        <v>194</v>
      </c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 t="s">
        <v>198</v>
      </c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10"/>
      <c r="CB438" s="10" t="str">
        <f t="shared" si="5"/>
        <v/>
      </c>
      <c r="CC438" s="10"/>
      <c r="CD438" s="9" t="str">
        <f t="shared" si="2"/>
        <v/>
      </c>
      <c r="CE438" s="9" t="s">
        <v>232</v>
      </c>
      <c r="CF438" s="9" t="s">
        <v>188</v>
      </c>
      <c r="CG438" s="9">
        <f>IF(CF438="","",VLOOKUP(CF438,Metadata!$D$2:$H$20,2,FALSE))</f>
        <v>17500</v>
      </c>
      <c r="CH438" s="9">
        <f>IF(CF438="","",VLOOKUP(CF438,Metadata!$D$2:$H$20,4,FALSE))</f>
        <v>15000</v>
      </c>
      <c r="CI438" s="9">
        <f>IF(CF438="","",VLOOKUP(CF438,Metadata!$D$2:$H$20,5,FALSE))</f>
        <v>20000</v>
      </c>
      <c r="CJ438" s="9">
        <f t="shared" si="3"/>
        <v>17500</v>
      </c>
      <c r="CK438" s="9" t="s">
        <v>153</v>
      </c>
      <c r="CL438" s="10">
        <v>5</v>
      </c>
      <c r="CM438" s="10">
        <v>3</v>
      </c>
      <c r="CN438" s="10">
        <v>6</v>
      </c>
      <c r="CO438" s="10">
        <v>6</v>
      </c>
      <c r="CP438" s="10">
        <v>7</v>
      </c>
      <c r="CQ438" s="10">
        <v>5</v>
      </c>
      <c r="CR438" s="10">
        <v>4</v>
      </c>
      <c r="CS438" s="10">
        <v>6</v>
      </c>
      <c r="CT438" s="10">
        <v>5</v>
      </c>
      <c r="CU438" s="10">
        <v>6</v>
      </c>
      <c r="CV438" s="10">
        <v>3</v>
      </c>
      <c r="CW438" s="10">
        <v>3</v>
      </c>
      <c r="CX438" s="10">
        <v>5</v>
      </c>
      <c r="CY438" s="10">
        <v>6</v>
      </c>
      <c r="CZ438" s="10">
        <v>6</v>
      </c>
      <c r="DA438" s="10">
        <v>5</v>
      </c>
      <c r="DB438" s="10">
        <v>6</v>
      </c>
      <c r="DC438" s="10">
        <v>6</v>
      </c>
      <c r="DD438" s="10">
        <v>4</v>
      </c>
      <c r="DE438" s="10">
        <v>6</v>
      </c>
      <c r="DF438" s="10">
        <v>5</v>
      </c>
      <c r="DG438" s="10">
        <v>5</v>
      </c>
      <c r="DH438" s="10">
        <v>5</v>
      </c>
      <c r="DI438" s="10">
        <v>6</v>
      </c>
      <c r="DJ438" s="10">
        <v>4</v>
      </c>
      <c r="DK438" s="10">
        <v>5</v>
      </c>
      <c r="DL438" s="10">
        <v>5</v>
      </c>
      <c r="DM438" s="9" t="s">
        <v>154</v>
      </c>
      <c r="DN438" s="10">
        <v>1996</v>
      </c>
      <c r="DO438" s="9">
        <f t="shared" si="4"/>
        <v>25</v>
      </c>
      <c r="DP438" s="9" t="s">
        <v>155</v>
      </c>
      <c r="DQ438" s="9" t="s">
        <v>156</v>
      </c>
      <c r="DR438" s="9" t="s">
        <v>157</v>
      </c>
      <c r="DS438" s="9" t="s">
        <v>137</v>
      </c>
      <c r="DT438" s="9" t="s">
        <v>181</v>
      </c>
      <c r="DU438" s="9" t="s">
        <v>168</v>
      </c>
      <c r="DV438" s="9" t="str">
        <f>VLOOKUP(DU438,Metadata!$B$2:$C$7,2,FALSE)</f>
        <v>0 - 3 years</v>
      </c>
    </row>
    <row r="439" spans="1:126">
      <c r="A439" s="13">
        <v>438</v>
      </c>
      <c r="B439" s="9" t="s">
        <v>135</v>
      </c>
      <c r="C439" s="9" t="str">
        <f>VLOOKUP(B439,Metadata!$M$2:$N$6,2,FALSE)</f>
        <v>Permanent Employee</v>
      </c>
      <c r="D439" s="9" t="s">
        <v>159</v>
      </c>
      <c r="E439" s="9" t="s">
        <v>137</v>
      </c>
      <c r="F439" s="9" t="s">
        <v>138</v>
      </c>
      <c r="G439" s="9" t="s">
        <v>140</v>
      </c>
      <c r="H439" s="9" t="str">
        <f>IF(G439="","",VLOOKUP(G439,Metadata!$J$2:$K$22,2,FALSE))</f>
        <v>Lisbon Metropolitan Area</v>
      </c>
      <c r="I439" s="9" t="s">
        <v>138</v>
      </c>
      <c r="J439" s="9" t="str">
        <f>IF(I439="","",VLOOKUP(I439,Metadata!$P$2:$Q$43,2,FALSE))</f>
        <v>Europe</v>
      </c>
      <c r="K439" s="9" t="str">
        <f t="shared" si="0"/>
        <v>Portugal</v>
      </c>
      <c r="L439" s="9" t="s">
        <v>140</v>
      </c>
      <c r="M439" s="9" t="str">
        <f>IF(L439="","",VLOOKUP(L439,Metadata!$J$2:$K$22,2,FALSE))</f>
        <v>Lisbon Metropolitan Area</v>
      </c>
      <c r="N439" s="9" t="s">
        <v>205</v>
      </c>
      <c r="O439" s="9" t="s">
        <v>137</v>
      </c>
      <c r="P439" s="9" t="s">
        <v>137</v>
      </c>
      <c r="Q439" s="10" t="str">
        <f t="shared" si="1"/>
        <v>Full Office Job</v>
      </c>
      <c r="R439" s="10">
        <v>6</v>
      </c>
      <c r="S439" s="9" t="s">
        <v>192</v>
      </c>
      <c r="T439" s="9" t="s">
        <v>137</v>
      </c>
      <c r="U439" s="9" t="str">
        <f>IF(S439&lt;&gt;"",S439,IF(T439&lt;&gt;"",VLOOKUP(T439,Metadata!$S$2:$T$228,2,FALSE),""))</f>
        <v>Back-End Developer</v>
      </c>
      <c r="V439" s="9" t="s">
        <v>304</v>
      </c>
      <c r="W439" s="9" t="s">
        <v>137</v>
      </c>
      <c r="X439" s="9" t="s">
        <v>242</v>
      </c>
      <c r="Y439" s="9" t="s">
        <v>137</v>
      </c>
      <c r="Z439" s="9" t="s">
        <v>184</v>
      </c>
      <c r="AA439" s="9" t="s">
        <v>137</v>
      </c>
      <c r="AB439" s="9" t="s">
        <v>137</v>
      </c>
      <c r="AC439" s="9"/>
      <c r="AD439" s="9"/>
      <c r="AE439" s="9" t="s">
        <v>194</v>
      </c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 t="s">
        <v>198</v>
      </c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10"/>
      <c r="CB439" s="10" t="str">
        <f t="shared" si="5"/>
        <v/>
      </c>
      <c r="CC439" s="10"/>
      <c r="CD439" s="9" t="str">
        <f t="shared" si="2"/>
        <v/>
      </c>
      <c r="CE439" s="9" t="s">
        <v>168</v>
      </c>
      <c r="CF439" s="9" t="s">
        <v>254</v>
      </c>
      <c r="CG439" s="9">
        <f>IF(CF439="","",VLOOKUP(CF439,Metadata!$D$2:$H$20,2,FALSE))</f>
        <v>37500</v>
      </c>
      <c r="CH439" s="9">
        <f>IF(CF439="","",VLOOKUP(CF439,Metadata!$D$2:$H$20,4,FALSE))</f>
        <v>35000</v>
      </c>
      <c r="CI439" s="9">
        <f>IF(CF439="","",VLOOKUP(CF439,Metadata!$D$2:$H$20,5,FALSE))</f>
        <v>40000</v>
      </c>
      <c r="CJ439" s="9">
        <f t="shared" si="3"/>
        <v>37500</v>
      </c>
      <c r="CK439" s="9" t="s">
        <v>189</v>
      </c>
      <c r="CL439" s="10">
        <v>5</v>
      </c>
      <c r="CM439" s="10">
        <v>2</v>
      </c>
      <c r="CN439" s="10">
        <v>6</v>
      </c>
      <c r="CO439" s="10">
        <v>7</v>
      </c>
      <c r="CP439" s="10">
        <v>3</v>
      </c>
      <c r="CQ439" s="10">
        <v>6</v>
      </c>
      <c r="CR439" s="10">
        <v>5</v>
      </c>
      <c r="CS439" s="10">
        <v>7</v>
      </c>
      <c r="CT439" s="10">
        <v>6</v>
      </c>
      <c r="CU439" s="10">
        <v>7</v>
      </c>
      <c r="CV439" s="10">
        <v>3</v>
      </c>
      <c r="CW439" s="10">
        <v>1</v>
      </c>
      <c r="CX439" s="10">
        <v>6</v>
      </c>
      <c r="CY439" s="10">
        <v>3</v>
      </c>
      <c r="CZ439" s="10">
        <v>4</v>
      </c>
      <c r="DA439" s="10">
        <v>5</v>
      </c>
      <c r="DB439" s="10">
        <v>5</v>
      </c>
      <c r="DC439" s="10">
        <v>7</v>
      </c>
      <c r="DD439" s="10">
        <v>5</v>
      </c>
      <c r="DE439" s="10">
        <v>7</v>
      </c>
      <c r="DF439" s="10">
        <v>3</v>
      </c>
      <c r="DG439" s="10">
        <v>6</v>
      </c>
      <c r="DH439" s="10">
        <v>1</v>
      </c>
      <c r="DI439" s="10">
        <v>6</v>
      </c>
      <c r="DJ439" s="10">
        <v>7</v>
      </c>
      <c r="DK439" s="10">
        <v>2</v>
      </c>
      <c r="DL439" s="10">
        <v>5</v>
      </c>
      <c r="DM439" s="9" t="s">
        <v>154</v>
      </c>
      <c r="DN439" s="10">
        <v>1996</v>
      </c>
      <c r="DO439" s="9">
        <f t="shared" si="4"/>
        <v>25</v>
      </c>
      <c r="DP439" s="9" t="s">
        <v>155</v>
      </c>
      <c r="DQ439" s="9" t="s">
        <v>210</v>
      </c>
      <c r="DR439" s="9" t="s">
        <v>157</v>
      </c>
      <c r="DS439" s="9" t="s">
        <v>137</v>
      </c>
      <c r="DT439" s="9" t="s">
        <v>181</v>
      </c>
      <c r="DU439" s="9" t="s">
        <v>223</v>
      </c>
      <c r="DV439" s="9" t="str">
        <f>VLOOKUP(DU439,Metadata!$B$2:$C$7,2,FALSE)</f>
        <v>3 - 6 years</v>
      </c>
    </row>
    <row r="440" spans="1:126">
      <c r="A440" s="13">
        <v>439</v>
      </c>
      <c r="B440" s="9" t="s">
        <v>135</v>
      </c>
      <c r="C440" s="9" t="str">
        <f>VLOOKUP(B440,Metadata!$M$2:$N$6,2,FALSE)</f>
        <v>Permanent Employee</v>
      </c>
      <c r="D440" s="9" t="s">
        <v>136</v>
      </c>
      <c r="E440" s="9" t="s">
        <v>137</v>
      </c>
      <c r="F440" s="9" t="s">
        <v>138</v>
      </c>
      <c r="G440" s="9" t="s">
        <v>140</v>
      </c>
      <c r="H440" s="9" t="str">
        <f>IF(G440="","",VLOOKUP(G440,Metadata!$J$2:$K$22,2,FALSE))</f>
        <v>Lisbon Metropolitan Area</v>
      </c>
      <c r="I440" s="9" t="s">
        <v>138</v>
      </c>
      <c r="J440" s="9" t="str">
        <f>IF(I440="","",VLOOKUP(I440,Metadata!$P$2:$Q$43,2,FALSE))</f>
        <v>Europe</v>
      </c>
      <c r="K440" s="9" t="str">
        <f t="shared" si="0"/>
        <v>Portugal</v>
      </c>
      <c r="L440" s="9" t="s">
        <v>140</v>
      </c>
      <c r="M440" s="9" t="str">
        <f>IF(L440="","",VLOOKUP(L440,Metadata!$J$2:$K$22,2,FALSE))</f>
        <v>Lisbon Metropolitan Area</v>
      </c>
      <c r="N440" s="9" t="s">
        <v>141</v>
      </c>
      <c r="O440" s="9" t="s">
        <v>137</v>
      </c>
      <c r="P440" s="9" t="s">
        <v>142</v>
      </c>
      <c r="Q440" s="10" t="str">
        <f t="shared" si="1"/>
        <v>Full Office Job</v>
      </c>
      <c r="R440" s="10">
        <v>5</v>
      </c>
      <c r="S440" s="9" t="s">
        <v>216</v>
      </c>
      <c r="T440" s="9" t="s">
        <v>137</v>
      </c>
      <c r="U440" s="9" t="str">
        <f>IF(S440&lt;&gt;"",S440,IF(T440&lt;&gt;"",VLOOKUP(T440,Metadata!$S$2:$T$228,2,FALSE),""))</f>
        <v>Front-End Developer</v>
      </c>
      <c r="V440" s="9" t="s">
        <v>261</v>
      </c>
      <c r="W440" s="9" t="s">
        <v>137</v>
      </c>
      <c r="X440" s="9" t="s">
        <v>145</v>
      </c>
      <c r="Y440" s="9" t="s">
        <v>137</v>
      </c>
      <c r="Z440" s="9" t="s">
        <v>146</v>
      </c>
      <c r="AA440" s="9" t="s">
        <v>165</v>
      </c>
      <c r="AB440" s="9" t="s">
        <v>137</v>
      </c>
      <c r="AC440" s="9"/>
      <c r="AD440" s="9"/>
      <c r="AE440" s="9"/>
      <c r="AF440" s="9"/>
      <c r="AG440" s="9"/>
      <c r="AH440" s="9"/>
      <c r="AI440" s="9"/>
      <c r="AJ440" s="9" t="s">
        <v>185</v>
      </c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 t="s">
        <v>178</v>
      </c>
      <c r="BB440" s="9" t="s">
        <v>284</v>
      </c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 t="s">
        <v>186</v>
      </c>
      <c r="BO440" s="9"/>
      <c r="BP440" s="9"/>
      <c r="BQ440" s="9"/>
      <c r="BR440" s="9"/>
      <c r="BS440" s="9" t="s">
        <v>200</v>
      </c>
      <c r="BT440" s="9"/>
      <c r="BU440" s="9"/>
      <c r="BV440" s="9"/>
      <c r="BW440" s="9"/>
      <c r="BX440" s="9"/>
      <c r="BY440" s="9"/>
      <c r="BZ440" s="9"/>
      <c r="CA440" s="10"/>
      <c r="CB440" s="10" t="str">
        <f t="shared" si="5"/>
        <v/>
      </c>
      <c r="CC440" s="10"/>
      <c r="CD440" s="9" t="str">
        <f t="shared" si="2"/>
        <v/>
      </c>
      <c r="CE440" s="9" t="s">
        <v>168</v>
      </c>
      <c r="CF440" s="9" t="s">
        <v>152</v>
      </c>
      <c r="CG440" s="9">
        <f>IF(CF440="","",VLOOKUP(CF440,Metadata!$D$2:$H$20,2,FALSE))</f>
        <v>32500</v>
      </c>
      <c r="CH440" s="9">
        <f>IF(CF440="","",VLOOKUP(CF440,Metadata!$D$2:$H$20,4,FALSE))</f>
        <v>30000</v>
      </c>
      <c r="CI440" s="9">
        <f>IF(CF440="","",VLOOKUP(CF440,Metadata!$D$2:$H$20,5,FALSE))</f>
        <v>35000</v>
      </c>
      <c r="CJ440" s="9">
        <f t="shared" si="3"/>
        <v>32500</v>
      </c>
      <c r="CK440" s="9" t="s">
        <v>221</v>
      </c>
      <c r="CL440" s="10">
        <v>4</v>
      </c>
      <c r="CM440" s="10">
        <v>4</v>
      </c>
      <c r="CN440" s="10">
        <v>7</v>
      </c>
      <c r="CO440" s="10">
        <v>6</v>
      </c>
      <c r="CP440" s="10">
        <v>6</v>
      </c>
      <c r="CQ440" s="10">
        <v>6</v>
      </c>
      <c r="CR440" s="10">
        <v>6</v>
      </c>
      <c r="CS440" s="10">
        <v>6</v>
      </c>
      <c r="CT440" s="10">
        <v>7</v>
      </c>
      <c r="CU440" s="10">
        <v>6</v>
      </c>
      <c r="CV440" s="10">
        <v>6</v>
      </c>
      <c r="CW440" s="10">
        <v>6</v>
      </c>
      <c r="CX440" s="10">
        <v>7</v>
      </c>
      <c r="CY440" s="10">
        <v>5</v>
      </c>
      <c r="CZ440" s="10">
        <v>6</v>
      </c>
      <c r="DA440" s="10">
        <v>6</v>
      </c>
      <c r="DB440" s="10">
        <v>6</v>
      </c>
      <c r="DC440" s="10">
        <v>6</v>
      </c>
      <c r="DD440" s="10">
        <v>5</v>
      </c>
      <c r="DE440" s="10">
        <v>6</v>
      </c>
      <c r="DF440" s="10">
        <v>7</v>
      </c>
      <c r="DG440" s="10">
        <v>7</v>
      </c>
      <c r="DH440" s="10">
        <v>6</v>
      </c>
      <c r="DI440" s="10">
        <v>7</v>
      </c>
      <c r="DJ440" s="10">
        <v>6</v>
      </c>
      <c r="DK440" s="10">
        <v>6</v>
      </c>
      <c r="DL440" s="10">
        <v>6</v>
      </c>
      <c r="DM440" s="9" t="s">
        <v>154</v>
      </c>
      <c r="DN440" s="10">
        <v>1994</v>
      </c>
      <c r="DO440" s="9">
        <f t="shared" si="4"/>
        <v>27</v>
      </c>
      <c r="DP440" s="9" t="s">
        <v>155</v>
      </c>
      <c r="DQ440" s="9" t="s">
        <v>156</v>
      </c>
      <c r="DR440" s="9" t="s">
        <v>157</v>
      </c>
      <c r="DS440" s="9" t="s">
        <v>137</v>
      </c>
      <c r="DT440" s="9" t="s">
        <v>181</v>
      </c>
      <c r="DU440" s="9" t="s">
        <v>223</v>
      </c>
      <c r="DV440" s="9" t="str">
        <f>VLOOKUP(DU440,Metadata!$B$2:$C$7,2,FALSE)</f>
        <v>3 - 6 years</v>
      </c>
    </row>
    <row r="441" spans="1:126">
      <c r="A441" s="13">
        <v>440</v>
      </c>
      <c r="B441" s="9" t="s">
        <v>135</v>
      </c>
      <c r="C441" s="9" t="str">
        <f>VLOOKUP(B441,Metadata!$M$2:$N$6,2,FALSE)</f>
        <v>Permanent Employee</v>
      </c>
      <c r="D441" s="9" t="s">
        <v>136</v>
      </c>
      <c r="E441" s="9" t="s">
        <v>137</v>
      </c>
      <c r="F441" s="9" t="s">
        <v>138</v>
      </c>
      <c r="G441" s="9" t="s">
        <v>172</v>
      </c>
      <c r="H441" s="9" t="str">
        <f>IF(G441="","",VLOOKUP(G441,Metadata!$J$2:$K$22,2,FALSE))</f>
        <v>Porto Metropolitan Area</v>
      </c>
      <c r="I441" s="9" t="s">
        <v>138</v>
      </c>
      <c r="J441" s="9" t="str">
        <f>IF(I441="","",VLOOKUP(I441,Metadata!$P$2:$Q$43,2,FALSE))</f>
        <v>Europe</v>
      </c>
      <c r="K441" s="9" t="str">
        <f t="shared" si="0"/>
        <v>Portugal</v>
      </c>
      <c r="L441" s="9" t="s">
        <v>172</v>
      </c>
      <c r="M441" s="9" t="str">
        <f>IF(L441="","",VLOOKUP(L441,Metadata!$J$2:$K$22,2,FALSE))</f>
        <v>Porto Metropolitan Area</v>
      </c>
      <c r="N441" s="9" t="s">
        <v>141</v>
      </c>
      <c r="O441" s="9" t="s">
        <v>137</v>
      </c>
      <c r="P441" s="9" t="s">
        <v>142</v>
      </c>
      <c r="Q441" s="10" t="str">
        <f t="shared" si="1"/>
        <v>Full Office Job</v>
      </c>
      <c r="R441" s="10">
        <v>5</v>
      </c>
      <c r="S441" s="9" t="s">
        <v>161</v>
      </c>
      <c r="T441" s="9" t="s">
        <v>137</v>
      </c>
      <c r="U441" s="9" t="str">
        <f>IF(S441&lt;&gt;"",S441,IF(T441&lt;&gt;"",VLOOKUP(T441,Metadata!$S$2:$T$228,2,FALSE),""))</f>
        <v>Full-Stack Developer</v>
      </c>
      <c r="V441" s="9" t="s">
        <v>264</v>
      </c>
      <c r="W441" s="9" t="s">
        <v>137</v>
      </c>
      <c r="X441" s="9" t="s">
        <v>269</v>
      </c>
      <c r="Y441" s="9" t="s">
        <v>137</v>
      </c>
      <c r="Z441" s="9" t="s">
        <v>164</v>
      </c>
      <c r="AA441" s="9" t="s">
        <v>165</v>
      </c>
      <c r="AB441" s="9" t="s">
        <v>137</v>
      </c>
      <c r="AC441" s="9" t="s">
        <v>147</v>
      </c>
      <c r="AD441" s="9"/>
      <c r="AE441" s="9"/>
      <c r="AF441" s="9"/>
      <c r="AG441" s="9" t="s">
        <v>166</v>
      </c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 t="s">
        <v>178</v>
      </c>
      <c r="BB441" s="9"/>
      <c r="BC441" s="9"/>
      <c r="BD441" s="9"/>
      <c r="BE441" s="9"/>
      <c r="BF441" s="9"/>
      <c r="BG441" s="9"/>
      <c r="BH441" s="9"/>
      <c r="BI441" s="9"/>
      <c r="BJ441" s="9" t="s">
        <v>167</v>
      </c>
      <c r="BK441" s="9"/>
      <c r="BL441" s="9"/>
      <c r="BM441" s="9"/>
      <c r="BN441" s="9" t="s">
        <v>186</v>
      </c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10"/>
      <c r="CB441" s="10" t="str">
        <f t="shared" si="5"/>
        <v/>
      </c>
      <c r="CC441" s="10"/>
      <c r="CD441" s="9" t="str">
        <f t="shared" si="2"/>
        <v/>
      </c>
      <c r="CE441" s="9" t="s">
        <v>168</v>
      </c>
      <c r="CF441" s="9" t="s">
        <v>188</v>
      </c>
      <c r="CG441" s="9">
        <f>IF(CF441="","",VLOOKUP(CF441,Metadata!$D$2:$H$20,2,FALSE))</f>
        <v>17500</v>
      </c>
      <c r="CH441" s="9">
        <f>IF(CF441="","",VLOOKUP(CF441,Metadata!$D$2:$H$20,4,FALSE))</f>
        <v>15000</v>
      </c>
      <c r="CI441" s="9">
        <f>IF(CF441="","",VLOOKUP(CF441,Metadata!$D$2:$H$20,5,FALSE))</f>
        <v>20000</v>
      </c>
      <c r="CJ441" s="9">
        <f t="shared" si="3"/>
        <v>17500</v>
      </c>
      <c r="CK441" s="9" t="s">
        <v>189</v>
      </c>
      <c r="CL441" s="10">
        <v>4</v>
      </c>
      <c r="CM441" s="10">
        <v>2</v>
      </c>
      <c r="CN441" s="10">
        <v>6</v>
      </c>
      <c r="CO441" s="10">
        <v>6</v>
      </c>
      <c r="CP441" s="10">
        <v>4</v>
      </c>
      <c r="CQ441" s="10">
        <v>4</v>
      </c>
      <c r="CR441" s="10">
        <v>5</v>
      </c>
      <c r="CS441" s="10">
        <v>7</v>
      </c>
      <c r="CT441" s="10">
        <v>6</v>
      </c>
      <c r="CU441" s="10">
        <v>5</v>
      </c>
      <c r="CV441" s="10">
        <v>6</v>
      </c>
      <c r="CW441" s="10">
        <v>5</v>
      </c>
      <c r="CX441" s="10">
        <v>5</v>
      </c>
      <c r="CY441" s="10">
        <v>5</v>
      </c>
      <c r="CZ441" s="10">
        <v>5</v>
      </c>
      <c r="DA441" s="10">
        <v>6</v>
      </c>
      <c r="DB441" s="10">
        <v>5</v>
      </c>
      <c r="DC441" s="10">
        <v>6</v>
      </c>
      <c r="DD441" s="10">
        <v>6</v>
      </c>
      <c r="DE441" s="10">
        <v>6</v>
      </c>
      <c r="DF441" s="10">
        <v>6</v>
      </c>
      <c r="DG441" s="10">
        <v>6</v>
      </c>
      <c r="DH441" s="10">
        <v>7</v>
      </c>
      <c r="DI441" s="10">
        <v>6</v>
      </c>
      <c r="DJ441" s="10">
        <v>5</v>
      </c>
      <c r="DK441" s="10">
        <v>5</v>
      </c>
      <c r="DL441" s="10">
        <v>6</v>
      </c>
      <c r="DM441" s="9" t="s">
        <v>154</v>
      </c>
      <c r="DN441" s="10">
        <v>1993</v>
      </c>
      <c r="DO441" s="9">
        <f t="shared" si="4"/>
        <v>28</v>
      </c>
      <c r="DP441" s="9" t="s">
        <v>155</v>
      </c>
      <c r="DQ441" s="9" t="s">
        <v>156</v>
      </c>
      <c r="DR441" s="9" t="s">
        <v>157</v>
      </c>
      <c r="DS441" s="9" t="s">
        <v>137</v>
      </c>
      <c r="DT441" s="9" t="s">
        <v>181</v>
      </c>
      <c r="DU441" s="9" t="s">
        <v>223</v>
      </c>
      <c r="DV441" s="9" t="str">
        <f>VLOOKUP(DU441,Metadata!$B$2:$C$7,2,FALSE)</f>
        <v>3 - 6 years</v>
      </c>
    </row>
    <row r="442" spans="1:126">
      <c r="A442" s="13">
        <v>441</v>
      </c>
      <c r="B442" s="9" t="s">
        <v>171</v>
      </c>
      <c r="C442" s="9" t="str">
        <f>VLOOKUP(B442,Metadata!$M$2:$N$6,2,FALSE)</f>
        <v>Contractor</v>
      </c>
      <c r="D442" s="9" t="s">
        <v>137</v>
      </c>
      <c r="E442" s="9" t="s">
        <v>136</v>
      </c>
      <c r="F442" s="9" t="s">
        <v>138</v>
      </c>
      <c r="G442" s="9" t="s">
        <v>140</v>
      </c>
      <c r="H442" s="9" t="str">
        <f>IF(G442="","",VLOOKUP(G442,Metadata!$J$2:$K$22,2,FALSE))</f>
        <v>Lisbon Metropolitan Area</v>
      </c>
      <c r="I442" s="9" t="s">
        <v>138</v>
      </c>
      <c r="J442" s="9" t="str">
        <f>IF(I442="","",VLOOKUP(I442,Metadata!$P$2:$Q$43,2,FALSE))</f>
        <v>Europe</v>
      </c>
      <c r="K442" s="9" t="str">
        <f t="shared" si="0"/>
        <v>Portugal</v>
      </c>
      <c r="L442" s="9" t="s">
        <v>140</v>
      </c>
      <c r="M442" s="9" t="str">
        <f>IF(L442="","",VLOOKUP(L442,Metadata!$J$2:$K$22,2,FALSE))</f>
        <v>Lisbon Metropolitan Area</v>
      </c>
      <c r="N442" s="9" t="s">
        <v>205</v>
      </c>
      <c r="O442" s="9" t="s">
        <v>137</v>
      </c>
      <c r="P442" s="9" t="s">
        <v>137</v>
      </c>
      <c r="Q442" s="10" t="str">
        <f t="shared" si="1"/>
        <v>Full Office Job</v>
      </c>
      <c r="R442" s="10">
        <v>5</v>
      </c>
      <c r="S442" s="9" t="s">
        <v>216</v>
      </c>
      <c r="T442" s="9" t="s">
        <v>137</v>
      </c>
      <c r="U442" s="9" t="str">
        <f>IF(S442&lt;&gt;"",S442,IF(T442&lt;&gt;"",VLOOKUP(T442,Metadata!$S$2:$T$228,2,FALSE),""))</f>
        <v>Front-End Developer</v>
      </c>
      <c r="V442" s="9" t="s">
        <v>309</v>
      </c>
      <c r="W442" s="9" t="s">
        <v>137</v>
      </c>
      <c r="X442" s="9" t="s">
        <v>175</v>
      </c>
      <c r="Y442" s="9" t="s">
        <v>137</v>
      </c>
      <c r="Z442" s="9" t="s">
        <v>262</v>
      </c>
      <c r="AA442" s="9" t="s">
        <v>165</v>
      </c>
      <c r="AB442" s="9" t="s">
        <v>137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 t="s">
        <v>178</v>
      </c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 t="s">
        <v>186</v>
      </c>
      <c r="BO442" s="9"/>
      <c r="BP442" s="9"/>
      <c r="BQ442" s="9"/>
      <c r="BR442" s="9" t="s">
        <v>247</v>
      </c>
      <c r="BS442" s="9" t="s">
        <v>200</v>
      </c>
      <c r="BT442" s="9"/>
      <c r="BU442" s="9"/>
      <c r="BV442" s="9"/>
      <c r="BW442" s="9"/>
      <c r="BX442" s="9"/>
      <c r="BY442" s="9"/>
      <c r="BZ442" s="9"/>
      <c r="CA442" s="10">
        <v>2</v>
      </c>
      <c r="CB442" s="10" t="str">
        <f t="shared" si="5"/>
        <v>Less than 3 months</v>
      </c>
      <c r="CC442" s="10">
        <v>10</v>
      </c>
      <c r="CD442" s="9">
        <f t="shared" si="2"/>
        <v>16000</v>
      </c>
      <c r="CE442" s="9" t="s">
        <v>137</v>
      </c>
      <c r="CF442" s="9" t="s">
        <v>137</v>
      </c>
      <c r="CG442" s="9" t="str">
        <f>IF(CF442="","",VLOOKUP(CF442,Metadata!$D$2:$H$20,2,FALSE))</f>
        <v/>
      </c>
      <c r="CH442" s="9" t="str">
        <f>IF(CF442="","",VLOOKUP(CF442,Metadata!$D$2:$H$20,4,FALSE))</f>
        <v/>
      </c>
      <c r="CI442" s="9" t="str">
        <f>IF(CF442="","",VLOOKUP(CF442,Metadata!$D$2:$H$20,5,FALSE))</f>
        <v/>
      </c>
      <c r="CJ442" s="9">
        <f t="shared" si="3"/>
        <v>16000</v>
      </c>
      <c r="CK442" s="9" t="s">
        <v>189</v>
      </c>
      <c r="CL442" s="10">
        <v>6</v>
      </c>
      <c r="CM442" s="10">
        <v>4</v>
      </c>
      <c r="CN442" s="10">
        <v>7</v>
      </c>
      <c r="CO442" s="10">
        <v>6</v>
      </c>
      <c r="CP442" s="10">
        <v>6</v>
      </c>
      <c r="CQ442" s="10">
        <v>6</v>
      </c>
      <c r="CR442" s="10">
        <v>6</v>
      </c>
      <c r="CS442" s="10">
        <v>7</v>
      </c>
      <c r="CT442" s="10">
        <v>6</v>
      </c>
      <c r="CU442" s="10">
        <v>6</v>
      </c>
      <c r="CV442" s="10">
        <v>4</v>
      </c>
      <c r="CW442" s="10">
        <v>3</v>
      </c>
      <c r="CX442" s="10">
        <v>3</v>
      </c>
      <c r="CY442" s="10">
        <v>3</v>
      </c>
      <c r="CZ442" s="10">
        <v>4</v>
      </c>
      <c r="DA442" s="10">
        <v>4</v>
      </c>
      <c r="DB442" s="10">
        <v>5</v>
      </c>
      <c r="DC442" s="10">
        <v>7</v>
      </c>
      <c r="DD442" s="10">
        <v>2</v>
      </c>
      <c r="DE442" s="10">
        <v>7</v>
      </c>
      <c r="DF442" s="10">
        <v>5</v>
      </c>
      <c r="DG442" s="10">
        <v>5</v>
      </c>
      <c r="DH442" s="10">
        <v>5</v>
      </c>
      <c r="DI442" s="10">
        <v>6</v>
      </c>
      <c r="DJ442" s="10">
        <v>3</v>
      </c>
      <c r="DK442" s="10">
        <v>5</v>
      </c>
      <c r="DL442" s="10">
        <v>6</v>
      </c>
      <c r="DM442" s="9" t="s">
        <v>154</v>
      </c>
      <c r="DN442" s="10">
        <v>1993</v>
      </c>
      <c r="DO442" s="9">
        <f t="shared" si="4"/>
        <v>28</v>
      </c>
      <c r="DP442" s="9" t="s">
        <v>222</v>
      </c>
      <c r="DQ442" s="9" t="s">
        <v>156</v>
      </c>
      <c r="DR442" s="9" t="s">
        <v>342</v>
      </c>
      <c r="DS442" s="9" t="s">
        <v>137</v>
      </c>
      <c r="DT442" s="9" t="s">
        <v>181</v>
      </c>
      <c r="DU442" s="9" t="s">
        <v>233</v>
      </c>
      <c r="DV442" s="9" t="str">
        <f>VLOOKUP(DU442,Metadata!$B$2:$C$7,2,FALSE)</f>
        <v>0 - 3 years</v>
      </c>
    </row>
    <row r="443" spans="1:126">
      <c r="A443" s="13">
        <v>442</v>
      </c>
      <c r="B443" s="9" t="s">
        <v>135</v>
      </c>
      <c r="C443" s="9" t="str">
        <f>VLOOKUP(B443,Metadata!$M$2:$N$6,2,FALSE)</f>
        <v>Permanent Employee</v>
      </c>
      <c r="D443" s="9" t="s">
        <v>159</v>
      </c>
      <c r="E443" s="9" t="s">
        <v>137</v>
      </c>
      <c r="F443" s="9" t="s">
        <v>138</v>
      </c>
      <c r="G443" s="9" t="s">
        <v>140</v>
      </c>
      <c r="H443" s="9" t="str">
        <f>IF(G443="","",VLOOKUP(G443,Metadata!$J$2:$K$22,2,FALSE))</f>
        <v>Lisbon Metropolitan Area</v>
      </c>
      <c r="I443" s="9" t="s">
        <v>138</v>
      </c>
      <c r="J443" s="9" t="str">
        <f>IF(I443="","",VLOOKUP(I443,Metadata!$P$2:$Q$43,2,FALSE))</f>
        <v>Europe</v>
      </c>
      <c r="K443" s="9" t="str">
        <f t="shared" si="0"/>
        <v>Portugal</v>
      </c>
      <c r="L443" s="9" t="s">
        <v>140</v>
      </c>
      <c r="M443" s="9" t="str">
        <f>IF(L443="","",VLOOKUP(L443,Metadata!$J$2:$K$22,2,FALSE))</f>
        <v>Lisbon Metropolitan Area</v>
      </c>
      <c r="N443" s="9" t="s">
        <v>214</v>
      </c>
      <c r="O443" s="9" t="s">
        <v>136</v>
      </c>
      <c r="P443" s="9" t="s">
        <v>191</v>
      </c>
      <c r="Q443" s="10" t="str">
        <f t="shared" si="1"/>
        <v>Remote Job (full or flexible)</v>
      </c>
      <c r="R443" s="10">
        <v>4</v>
      </c>
      <c r="S443" s="9" t="s">
        <v>216</v>
      </c>
      <c r="T443" s="9" t="s">
        <v>137</v>
      </c>
      <c r="U443" s="9" t="str">
        <f>IF(S443&lt;&gt;"",S443,IF(T443&lt;&gt;"",VLOOKUP(T443,Metadata!$S$2:$T$228,2,FALSE),""))</f>
        <v>Front-End Developer</v>
      </c>
      <c r="V443" s="9" t="s">
        <v>256</v>
      </c>
      <c r="W443" s="9" t="s">
        <v>137</v>
      </c>
      <c r="X443" s="9" t="s">
        <v>208</v>
      </c>
      <c r="Y443" s="9" t="s">
        <v>137</v>
      </c>
      <c r="Z443" s="9" t="s">
        <v>184</v>
      </c>
      <c r="AA443" s="9" t="s">
        <v>165</v>
      </c>
      <c r="AB443" s="9" t="s">
        <v>137</v>
      </c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 t="s">
        <v>178</v>
      </c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 t="s">
        <v>186</v>
      </c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10"/>
      <c r="CB443" s="10" t="str">
        <f t="shared" si="5"/>
        <v/>
      </c>
      <c r="CC443" s="10"/>
      <c r="CD443" s="9" t="str">
        <f t="shared" si="2"/>
        <v/>
      </c>
      <c r="CE443" s="9" t="s">
        <v>168</v>
      </c>
      <c r="CF443" s="9" t="s">
        <v>236</v>
      </c>
      <c r="CG443" s="9">
        <f>IF(CF443="","",VLOOKUP(CF443,Metadata!$D$2:$H$20,2,FALSE))</f>
        <v>47500</v>
      </c>
      <c r="CH443" s="9">
        <f>IF(CF443="","",VLOOKUP(CF443,Metadata!$D$2:$H$20,4,FALSE))</f>
        <v>45000</v>
      </c>
      <c r="CI443" s="9">
        <f>IF(CF443="","",VLOOKUP(CF443,Metadata!$D$2:$H$20,5,FALSE))</f>
        <v>50000</v>
      </c>
      <c r="CJ443" s="9">
        <f t="shared" si="3"/>
        <v>47500</v>
      </c>
      <c r="CK443" s="9" t="s">
        <v>221</v>
      </c>
      <c r="CL443" s="10">
        <v>4</v>
      </c>
      <c r="CM443" s="10">
        <v>2</v>
      </c>
      <c r="CN443" s="10">
        <v>7</v>
      </c>
      <c r="CO443" s="10">
        <v>4</v>
      </c>
      <c r="CP443" s="10">
        <v>2</v>
      </c>
      <c r="CQ443" s="10">
        <v>4</v>
      </c>
      <c r="CR443" s="10">
        <v>4</v>
      </c>
      <c r="CS443" s="10">
        <v>6</v>
      </c>
      <c r="CT443" s="10">
        <v>5</v>
      </c>
      <c r="CU443" s="10">
        <v>7</v>
      </c>
      <c r="CV443" s="10">
        <v>4</v>
      </c>
      <c r="CW443" s="10">
        <v>3</v>
      </c>
      <c r="CX443" s="10">
        <v>6</v>
      </c>
      <c r="CY443" s="10">
        <v>5</v>
      </c>
      <c r="CZ443" s="10">
        <v>5</v>
      </c>
      <c r="DA443" s="10">
        <v>4</v>
      </c>
      <c r="DB443" s="10">
        <v>1</v>
      </c>
      <c r="DC443" s="10">
        <v>6</v>
      </c>
      <c r="DD443" s="10">
        <v>4</v>
      </c>
      <c r="DE443" s="10">
        <v>7</v>
      </c>
      <c r="DF443" s="10">
        <v>3</v>
      </c>
      <c r="DG443" s="10">
        <v>4</v>
      </c>
      <c r="DH443" s="10">
        <v>5</v>
      </c>
      <c r="DI443" s="10">
        <v>2</v>
      </c>
      <c r="DJ443" s="10">
        <v>4</v>
      </c>
      <c r="DK443" s="10">
        <v>3</v>
      </c>
      <c r="DL443" s="10">
        <v>2</v>
      </c>
      <c r="DM443" s="9" t="s">
        <v>154</v>
      </c>
      <c r="DN443" s="10">
        <v>1987</v>
      </c>
      <c r="DO443" s="9">
        <f t="shared" si="4"/>
        <v>34</v>
      </c>
      <c r="DP443" s="9" t="s">
        <v>155</v>
      </c>
      <c r="DQ443" s="9" t="s">
        <v>156</v>
      </c>
      <c r="DR443" s="9" t="s">
        <v>157</v>
      </c>
      <c r="DS443" s="9" t="s">
        <v>137</v>
      </c>
      <c r="DT443" s="9" t="s">
        <v>181</v>
      </c>
      <c r="DU443" s="9" t="s">
        <v>203</v>
      </c>
      <c r="DV443" s="9" t="str">
        <f>VLOOKUP(DU443,Metadata!$B$2:$C$7,2,FALSE)</f>
        <v>6+ years</v>
      </c>
    </row>
    <row r="444" spans="1:126">
      <c r="A444" s="13">
        <v>443</v>
      </c>
      <c r="B444" s="9" t="s">
        <v>135</v>
      </c>
      <c r="C444" s="9" t="str">
        <f>VLOOKUP(B444,Metadata!$M$2:$N$6,2,FALSE)</f>
        <v>Permanent Employee</v>
      </c>
      <c r="D444" s="9" t="s">
        <v>159</v>
      </c>
      <c r="E444" s="9" t="s">
        <v>137</v>
      </c>
      <c r="F444" s="9" t="s">
        <v>138</v>
      </c>
      <c r="G444" s="9" t="s">
        <v>312</v>
      </c>
      <c r="H444" s="9" t="str">
        <f>IF(G444="","",VLOOKUP(G444,Metadata!$J$2:$K$22,2,FALSE))</f>
        <v>South</v>
      </c>
      <c r="I444" s="9" t="s">
        <v>138</v>
      </c>
      <c r="J444" s="9" t="str">
        <f>IF(I444="","",VLOOKUP(I444,Metadata!$P$2:$Q$43,2,FALSE))</f>
        <v>Europe</v>
      </c>
      <c r="K444" s="9" t="str">
        <f t="shared" si="0"/>
        <v>Portugal</v>
      </c>
      <c r="L444" s="9" t="s">
        <v>312</v>
      </c>
      <c r="M444" s="9" t="str">
        <f>IF(L444="","",VLOOKUP(L444,Metadata!$J$2:$K$22,2,FALSE))</f>
        <v>South</v>
      </c>
      <c r="N444" s="9" t="s">
        <v>141</v>
      </c>
      <c r="O444" s="9" t="s">
        <v>137</v>
      </c>
      <c r="P444" s="9" t="s">
        <v>142</v>
      </c>
      <c r="Q444" s="10" t="str">
        <f t="shared" si="1"/>
        <v>Full Office Job</v>
      </c>
      <c r="R444" s="10">
        <v>7</v>
      </c>
      <c r="S444" s="9" t="s">
        <v>192</v>
      </c>
      <c r="T444" s="9" t="s">
        <v>137</v>
      </c>
      <c r="U444" s="9" t="str">
        <f>IF(S444&lt;&gt;"",S444,IF(T444&lt;&gt;"",VLOOKUP(T444,Metadata!$S$2:$T$228,2,FALSE),""))</f>
        <v>Back-End Developer</v>
      </c>
      <c r="V444" s="9" t="s">
        <v>174</v>
      </c>
      <c r="W444" s="9" t="s">
        <v>137</v>
      </c>
      <c r="X444" s="9" t="s">
        <v>163</v>
      </c>
      <c r="Y444" s="9" t="s">
        <v>137</v>
      </c>
      <c r="Z444" s="9" t="s">
        <v>262</v>
      </c>
      <c r="AA444" s="9" t="s">
        <v>137</v>
      </c>
      <c r="AB444" s="9" t="s">
        <v>137</v>
      </c>
      <c r="AC444" s="9"/>
      <c r="AD444" s="9"/>
      <c r="AE444" s="9"/>
      <c r="AF444" s="9" t="s">
        <v>243</v>
      </c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 t="s">
        <v>257</v>
      </c>
      <c r="BP444" s="9"/>
      <c r="BQ444" s="9"/>
      <c r="BR444" s="9"/>
      <c r="BS444" s="9"/>
      <c r="BT444" s="9"/>
      <c r="BU444" s="9" t="s">
        <v>258</v>
      </c>
      <c r="BV444" s="9"/>
      <c r="BW444" s="9"/>
      <c r="BX444" s="9"/>
      <c r="BY444" s="9"/>
      <c r="BZ444" s="9"/>
      <c r="CA444" s="10"/>
      <c r="CB444" s="10" t="str">
        <f t="shared" si="5"/>
        <v/>
      </c>
      <c r="CC444" s="10"/>
      <c r="CD444" s="9" t="str">
        <f t="shared" si="2"/>
        <v/>
      </c>
      <c r="CE444" s="9" t="s">
        <v>168</v>
      </c>
      <c r="CF444" s="9" t="s">
        <v>169</v>
      </c>
      <c r="CG444" s="9">
        <f>IF(CF444="","",VLOOKUP(CF444,Metadata!$D$2:$H$20,2,FALSE))</f>
        <v>12500</v>
      </c>
      <c r="CH444" s="9">
        <f>IF(CF444="","",VLOOKUP(CF444,Metadata!$D$2:$H$20,4,FALSE))</f>
        <v>0</v>
      </c>
      <c r="CI444" s="9">
        <f>IF(CF444="","",VLOOKUP(CF444,Metadata!$D$2:$H$20,5,FALSE))</f>
        <v>15000</v>
      </c>
      <c r="CJ444" s="9">
        <f t="shared" si="3"/>
        <v>12500</v>
      </c>
      <c r="CK444" s="9" t="s">
        <v>277</v>
      </c>
      <c r="CL444" s="10">
        <v>2</v>
      </c>
      <c r="CM444" s="10">
        <v>3</v>
      </c>
      <c r="CN444" s="10">
        <v>4</v>
      </c>
      <c r="CO444" s="10">
        <v>4</v>
      </c>
      <c r="CP444" s="10">
        <v>4</v>
      </c>
      <c r="CQ444" s="10">
        <v>5</v>
      </c>
      <c r="CR444" s="10">
        <v>5</v>
      </c>
      <c r="CS444" s="10">
        <v>6</v>
      </c>
      <c r="CT444" s="10">
        <v>6</v>
      </c>
      <c r="CU444" s="10">
        <v>6</v>
      </c>
      <c r="CV444" s="10">
        <v>6</v>
      </c>
      <c r="CW444" s="10">
        <v>4</v>
      </c>
      <c r="CX444" s="10">
        <v>6</v>
      </c>
      <c r="CY444" s="10">
        <v>5</v>
      </c>
      <c r="CZ444" s="10">
        <v>6</v>
      </c>
      <c r="DA444" s="10">
        <v>4</v>
      </c>
      <c r="DB444" s="10">
        <v>4</v>
      </c>
      <c r="DC444" s="10">
        <v>4</v>
      </c>
      <c r="DD444" s="10">
        <v>4</v>
      </c>
      <c r="DE444" s="10">
        <v>6</v>
      </c>
      <c r="DF444" s="10">
        <v>5</v>
      </c>
      <c r="DG444" s="10">
        <v>6</v>
      </c>
      <c r="DH444" s="10">
        <v>4</v>
      </c>
      <c r="DI444" s="10">
        <v>4</v>
      </c>
      <c r="DJ444" s="10">
        <v>4</v>
      </c>
      <c r="DK444" s="10">
        <v>5</v>
      </c>
      <c r="DL444" s="10">
        <v>5</v>
      </c>
      <c r="DM444" s="9" t="s">
        <v>154</v>
      </c>
      <c r="DN444" s="10">
        <v>1995</v>
      </c>
      <c r="DO444" s="9">
        <f t="shared" si="4"/>
        <v>26</v>
      </c>
      <c r="DP444" s="9" t="s">
        <v>155</v>
      </c>
      <c r="DQ444" s="9" t="s">
        <v>202</v>
      </c>
      <c r="DR444" s="9" t="s">
        <v>157</v>
      </c>
      <c r="DS444" s="9" t="s">
        <v>137</v>
      </c>
      <c r="DT444" s="9" t="s">
        <v>181</v>
      </c>
      <c r="DU444" s="9" t="s">
        <v>233</v>
      </c>
      <c r="DV444" s="9" t="str">
        <f>VLOOKUP(DU444,Metadata!$B$2:$C$7,2,FALSE)</f>
        <v>0 - 3 years</v>
      </c>
    </row>
    <row r="445" spans="1:126">
      <c r="A445" s="13">
        <v>444</v>
      </c>
      <c r="B445" s="9" t="s">
        <v>135</v>
      </c>
      <c r="C445" s="9" t="str">
        <f>VLOOKUP(B445,Metadata!$M$2:$N$6,2,FALSE)</f>
        <v>Permanent Employee</v>
      </c>
      <c r="D445" s="9" t="s">
        <v>159</v>
      </c>
      <c r="E445" s="9" t="s">
        <v>137</v>
      </c>
      <c r="F445" s="9" t="s">
        <v>138</v>
      </c>
      <c r="G445" s="9" t="s">
        <v>140</v>
      </c>
      <c r="H445" s="9" t="str">
        <f>IF(G445="","",VLOOKUP(G445,Metadata!$J$2:$K$22,2,FALSE))</f>
        <v>Lisbon Metropolitan Area</v>
      </c>
      <c r="I445" s="9" t="s">
        <v>138</v>
      </c>
      <c r="J445" s="9" t="str">
        <f>IF(I445="","",VLOOKUP(I445,Metadata!$P$2:$Q$43,2,FALSE))</f>
        <v>Europe</v>
      </c>
      <c r="K445" s="9" t="str">
        <f t="shared" si="0"/>
        <v>Portugal</v>
      </c>
      <c r="L445" s="9" t="s">
        <v>140</v>
      </c>
      <c r="M445" s="9" t="str">
        <f>IF(L445="","",VLOOKUP(L445,Metadata!$J$2:$K$22,2,FALSE))</f>
        <v>Lisbon Metropolitan Area</v>
      </c>
      <c r="N445" s="9" t="s">
        <v>141</v>
      </c>
      <c r="O445" s="9" t="s">
        <v>137</v>
      </c>
      <c r="P445" s="9" t="s">
        <v>142</v>
      </c>
      <c r="Q445" s="10" t="str">
        <f t="shared" si="1"/>
        <v>Full Office Job</v>
      </c>
      <c r="R445" s="10">
        <v>4</v>
      </c>
      <c r="S445" s="9" t="s">
        <v>161</v>
      </c>
      <c r="T445" s="9" t="s">
        <v>137</v>
      </c>
      <c r="U445" s="9" t="str">
        <f>IF(S445&lt;&gt;"",S445,IF(T445&lt;&gt;"",VLOOKUP(T445,Metadata!$S$2:$T$228,2,FALSE),""))</f>
        <v>Full-Stack Developer</v>
      </c>
      <c r="V445" s="9" t="s">
        <v>207</v>
      </c>
      <c r="W445" s="9" t="s">
        <v>137</v>
      </c>
      <c r="X445" s="9" t="s">
        <v>269</v>
      </c>
      <c r="Y445" s="9" t="s">
        <v>137</v>
      </c>
      <c r="Z445" s="9" t="s">
        <v>184</v>
      </c>
      <c r="AA445" s="9" t="s">
        <v>165</v>
      </c>
      <c r="AB445" s="9" t="s">
        <v>137</v>
      </c>
      <c r="AC445" s="9" t="s">
        <v>147</v>
      </c>
      <c r="AD445" s="9"/>
      <c r="AE445" s="9"/>
      <c r="AF445" s="9"/>
      <c r="AG445" s="9" t="s">
        <v>166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 t="s">
        <v>380</v>
      </c>
      <c r="AR445" s="9"/>
      <c r="AS445" s="9"/>
      <c r="AT445" s="9"/>
      <c r="AU445" s="9"/>
      <c r="AV445" s="9"/>
      <c r="AW445" s="9"/>
      <c r="AX445" s="9"/>
      <c r="AY445" s="9"/>
      <c r="AZ445" s="9"/>
      <c r="BA445" s="9" t="s">
        <v>178</v>
      </c>
      <c r="BB445" s="9"/>
      <c r="BC445" s="9"/>
      <c r="BD445" s="9"/>
      <c r="BE445" s="9"/>
      <c r="BF445" s="9"/>
      <c r="BG445" s="9"/>
      <c r="BH445" s="9"/>
      <c r="BI445" s="9"/>
      <c r="BJ445" s="9" t="s">
        <v>167</v>
      </c>
      <c r="BK445" s="9"/>
      <c r="BL445" s="9"/>
      <c r="BM445" s="9"/>
      <c r="BN445" s="9" t="s">
        <v>186</v>
      </c>
      <c r="BO445" s="9"/>
      <c r="BP445" s="9" t="s">
        <v>179</v>
      </c>
      <c r="BQ445" s="9"/>
      <c r="BR445" s="9" t="s">
        <v>247</v>
      </c>
      <c r="BS445" s="9"/>
      <c r="BT445" s="9"/>
      <c r="BU445" s="9"/>
      <c r="BV445" s="9"/>
      <c r="BW445" s="9"/>
      <c r="BX445" s="9"/>
      <c r="BY445" s="9"/>
      <c r="BZ445" s="9"/>
      <c r="CA445" s="10"/>
      <c r="CB445" s="10" t="str">
        <f t="shared" si="5"/>
        <v/>
      </c>
      <c r="CC445" s="10"/>
      <c r="CD445" s="9" t="str">
        <f t="shared" si="2"/>
        <v/>
      </c>
      <c r="CE445" s="9" t="s">
        <v>232</v>
      </c>
      <c r="CF445" s="9" t="s">
        <v>188</v>
      </c>
      <c r="CG445" s="9">
        <f>IF(CF445="","",VLOOKUP(CF445,Metadata!$D$2:$H$20,2,FALSE))</f>
        <v>17500</v>
      </c>
      <c r="CH445" s="9">
        <f>IF(CF445="","",VLOOKUP(CF445,Metadata!$D$2:$H$20,4,FALSE))</f>
        <v>15000</v>
      </c>
      <c r="CI445" s="9">
        <f>IF(CF445="","",VLOOKUP(CF445,Metadata!$D$2:$H$20,5,FALSE))</f>
        <v>20000</v>
      </c>
      <c r="CJ445" s="9">
        <f t="shared" si="3"/>
        <v>17500</v>
      </c>
      <c r="CK445" s="9" t="s">
        <v>221</v>
      </c>
      <c r="CL445" s="10">
        <v>1</v>
      </c>
      <c r="CM445" s="10">
        <v>3</v>
      </c>
      <c r="CN445" s="10">
        <v>7</v>
      </c>
      <c r="CO445" s="10">
        <v>7</v>
      </c>
      <c r="CP445" s="10">
        <v>6</v>
      </c>
      <c r="CQ445" s="10">
        <v>7</v>
      </c>
      <c r="CR445" s="10">
        <v>5</v>
      </c>
      <c r="CS445" s="10">
        <v>5</v>
      </c>
      <c r="CT445" s="10">
        <v>6</v>
      </c>
      <c r="CU445" s="10">
        <v>4</v>
      </c>
      <c r="CV445" s="10">
        <v>6</v>
      </c>
      <c r="CW445" s="10">
        <v>5</v>
      </c>
      <c r="CX445" s="10">
        <v>6</v>
      </c>
      <c r="CY445" s="10">
        <v>7</v>
      </c>
      <c r="CZ445" s="10">
        <v>7</v>
      </c>
      <c r="DA445" s="10">
        <v>5</v>
      </c>
      <c r="DB445" s="10">
        <v>6</v>
      </c>
      <c r="DC445" s="10">
        <v>7</v>
      </c>
      <c r="DD445" s="10">
        <v>7</v>
      </c>
      <c r="DE445" s="10">
        <v>6</v>
      </c>
      <c r="DF445" s="10">
        <v>6</v>
      </c>
      <c r="DG445" s="10">
        <v>7</v>
      </c>
      <c r="DH445" s="10">
        <v>5</v>
      </c>
      <c r="DI445" s="10">
        <v>6</v>
      </c>
      <c r="DJ445" s="10">
        <v>4</v>
      </c>
      <c r="DK445" s="10">
        <v>7</v>
      </c>
      <c r="DL445" s="10">
        <v>7</v>
      </c>
      <c r="DM445" s="9" t="s">
        <v>154</v>
      </c>
      <c r="DN445" s="10">
        <v>1995</v>
      </c>
      <c r="DO445" s="9">
        <f t="shared" si="4"/>
        <v>26</v>
      </c>
      <c r="DP445" s="9" t="s">
        <v>155</v>
      </c>
      <c r="DQ445" s="9" t="s">
        <v>156</v>
      </c>
      <c r="DR445" s="9" t="s">
        <v>157</v>
      </c>
      <c r="DS445" s="9" t="s">
        <v>137</v>
      </c>
      <c r="DT445" s="9" t="s">
        <v>181</v>
      </c>
      <c r="DU445" s="9" t="s">
        <v>223</v>
      </c>
      <c r="DV445" s="9" t="str">
        <f>VLOOKUP(DU445,Metadata!$B$2:$C$7,2,FALSE)</f>
        <v>3 - 6 years</v>
      </c>
    </row>
    <row r="446" spans="1:126">
      <c r="A446" s="13">
        <v>445</v>
      </c>
      <c r="B446" s="9" t="s">
        <v>135</v>
      </c>
      <c r="C446" s="9" t="str">
        <f>VLOOKUP(B446,Metadata!$M$2:$N$6,2,FALSE)</f>
        <v>Permanent Employee</v>
      </c>
      <c r="D446" s="9" t="s">
        <v>159</v>
      </c>
      <c r="E446" s="9" t="s">
        <v>137</v>
      </c>
      <c r="F446" s="9" t="s">
        <v>138</v>
      </c>
      <c r="G446" s="9" t="s">
        <v>172</v>
      </c>
      <c r="H446" s="9" t="str">
        <f>IF(G446="","",VLOOKUP(G446,Metadata!$J$2:$K$22,2,FALSE))</f>
        <v>Porto Metropolitan Area</v>
      </c>
      <c r="I446" s="9" t="s">
        <v>138</v>
      </c>
      <c r="J446" s="9" t="str">
        <f>IF(I446="","",VLOOKUP(I446,Metadata!$P$2:$Q$43,2,FALSE))</f>
        <v>Europe</v>
      </c>
      <c r="K446" s="9" t="str">
        <f t="shared" si="0"/>
        <v>Portugal</v>
      </c>
      <c r="L446" s="9" t="s">
        <v>190</v>
      </c>
      <c r="M446" s="9" t="str">
        <f>IF(L446="","",VLOOKUP(L446,Metadata!$J$2:$K$22,2,FALSE))</f>
        <v>North</v>
      </c>
      <c r="N446" s="9" t="s">
        <v>205</v>
      </c>
      <c r="O446" s="9" t="s">
        <v>137</v>
      </c>
      <c r="P446" s="9" t="s">
        <v>137</v>
      </c>
      <c r="Q446" s="10" t="str">
        <f t="shared" si="1"/>
        <v>Full Office Job</v>
      </c>
      <c r="R446" s="10">
        <v>5</v>
      </c>
      <c r="S446" s="9" t="s">
        <v>290</v>
      </c>
      <c r="T446" s="9" t="s">
        <v>137</v>
      </c>
      <c r="U446" s="9" t="str">
        <f>IF(S446&lt;&gt;"",S446,IF(T446&lt;&gt;"",VLOOKUP(T446,Metadata!$S$2:$T$228,2,FALSE),""))</f>
        <v>Quality Assurance/Testing</v>
      </c>
      <c r="V446" s="9" t="s">
        <v>317</v>
      </c>
      <c r="W446" s="9" t="s">
        <v>137</v>
      </c>
      <c r="X446" s="9" t="s">
        <v>163</v>
      </c>
      <c r="Y446" s="9" t="s">
        <v>137</v>
      </c>
      <c r="Z446" s="9" t="s">
        <v>262</v>
      </c>
      <c r="AA446" s="9" t="s">
        <v>137</v>
      </c>
      <c r="AB446" s="9" t="s">
        <v>137</v>
      </c>
      <c r="AC446" s="9"/>
      <c r="AD446" s="9"/>
      <c r="AE446" s="9"/>
      <c r="AF446" s="9"/>
      <c r="AG446" s="9"/>
      <c r="AH446" s="9"/>
      <c r="AI446" s="9" t="s">
        <v>230</v>
      </c>
      <c r="AJ446" s="9"/>
      <c r="AK446" s="9"/>
      <c r="AL446" s="9"/>
      <c r="AM446" s="9"/>
      <c r="AN446" s="9"/>
      <c r="AO446" s="9"/>
      <c r="AP446" s="9"/>
      <c r="AQ446" s="9"/>
      <c r="AR446" s="9" t="s">
        <v>149</v>
      </c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 t="s">
        <v>150</v>
      </c>
      <c r="BZ446" s="9" t="s">
        <v>137</v>
      </c>
      <c r="CA446" s="10"/>
      <c r="CB446" s="10" t="str">
        <f t="shared" si="5"/>
        <v/>
      </c>
      <c r="CC446" s="10"/>
      <c r="CD446" s="9" t="str">
        <f t="shared" si="2"/>
        <v/>
      </c>
      <c r="CE446" s="9" t="s">
        <v>151</v>
      </c>
      <c r="CF446" s="9" t="s">
        <v>188</v>
      </c>
      <c r="CG446" s="9">
        <f>IF(CF446="","",VLOOKUP(CF446,Metadata!$D$2:$H$20,2,FALSE))</f>
        <v>17500</v>
      </c>
      <c r="CH446" s="9">
        <f>IF(CF446="","",VLOOKUP(CF446,Metadata!$D$2:$H$20,4,FALSE))</f>
        <v>15000</v>
      </c>
      <c r="CI446" s="9">
        <f>IF(CF446="","",VLOOKUP(CF446,Metadata!$D$2:$H$20,5,FALSE))</f>
        <v>20000</v>
      </c>
      <c r="CJ446" s="9">
        <f t="shared" si="3"/>
        <v>17500</v>
      </c>
      <c r="CK446" s="9" t="s">
        <v>189</v>
      </c>
      <c r="CL446" s="10">
        <v>2</v>
      </c>
      <c r="CM446" s="10">
        <v>3</v>
      </c>
      <c r="CN446" s="10">
        <v>6</v>
      </c>
      <c r="CO446" s="10">
        <v>4</v>
      </c>
      <c r="CP446" s="10">
        <v>6</v>
      </c>
      <c r="CQ446" s="10">
        <v>6</v>
      </c>
      <c r="CR446" s="10">
        <v>4</v>
      </c>
      <c r="CS446" s="10">
        <v>6</v>
      </c>
      <c r="CT446" s="10">
        <v>6</v>
      </c>
      <c r="CU446" s="10">
        <v>5</v>
      </c>
      <c r="CV446" s="10">
        <v>4</v>
      </c>
      <c r="CW446" s="10">
        <v>6</v>
      </c>
      <c r="CX446" s="10">
        <v>5</v>
      </c>
      <c r="CY446" s="10">
        <v>5</v>
      </c>
      <c r="CZ446" s="10">
        <v>5</v>
      </c>
      <c r="DA446" s="10">
        <v>4</v>
      </c>
      <c r="DB446" s="10">
        <v>4</v>
      </c>
      <c r="DC446" s="10">
        <v>3</v>
      </c>
      <c r="DD446" s="10">
        <v>3</v>
      </c>
      <c r="DE446" s="10">
        <v>3</v>
      </c>
      <c r="DF446" s="10">
        <v>4</v>
      </c>
      <c r="DG446" s="10">
        <v>3</v>
      </c>
      <c r="DH446" s="10">
        <v>3</v>
      </c>
      <c r="DI446" s="10">
        <v>3</v>
      </c>
      <c r="DJ446" s="10">
        <v>4</v>
      </c>
      <c r="DK446" s="10">
        <v>4</v>
      </c>
      <c r="DL446" s="10">
        <v>3</v>
      </c>
      <c r="DM446" s="9" t="s">
        <v>154</v>
      </c>
      <c r="DN446" s="10">
        <v>1992</v>
      </c>
      <c r="DO446" s="9">
        <f t="shared" si="4"/>
        <v>29</v>
      </c>
      <c r="DP446" s="9" t="s">
        <v>155</v>
      </c>
      <c r="DQ446" s="9" t="s">
        <v>202</v>
      </c>
      <c r="DR446" s="9" t="s">
        <v>157</v>
      </c>
      <c r="DS446" s="9" t="s">
        <v>137</v>
      </c>
      <c r="DT446" s="9" t="s">
        <v>181</v>
      </c>
      <c r="DU446" s="9" t="s">
        <v>223</v>
      </c>
      <c r="DV446" s="9" t="str">
        <f>VLOOKUP(DU446,Metadata!$B$2:$C$7,2,FALSE)</f>
        <v>3 - 6 years</v>
      </c>
    </row>
    <row r="447" spans="1:126">
      <c r="A447" s="13">
        <v>446</v>
      </c>
      <c r="B447" s="9" t="s">
        <v>135</v>
      </c>
      <c r="C447" s="9" t="str">
        <f>VLOOKUP(B447,Metadata!$M$2:$N$6,2,FALSE)</f>
        <v>Permanent Employee</v>
      </c>
      <c r="D447" s="9" t="s">
        <v>159</v>
      </c>
      <c r="E447" s="9" t="s">
        <v>137</v>
      </c>
      <c r="F447" s="9" t="s">
        <v>138</v>
      </c>
      <c r="G447" s="9" t="s">
        <v>285</v>
      </c>
      <c r="H447" s="9" t="str">
        <f>IF(G447="","",VLOOKUP(G447,Metadata!$J$2:$K$22,2,FALSE))</f>
        <v>Centre</v>
      </c>
      <c r="I447" s="9" t="s">
        <v>138</v>
      </c>
      <c r="J447" s="9" t="str">
        <f>IF(I447="","",VLOOKUP(I447,Metadata!$P$2:$Q$43,2,FALSE))</f>
        <v>Europe</v>
      </c>
      <c r="K447" s="9" t="str">
        <f t="shared" si="0"/>
        <v>Portugal</v>
      </c>
      <c r="L447" s="9" t="s">
        <v>213</v>
      </c>
      <c r="M447" s="9" t="str">
        <f>IF(L447="","",VLOOKUP(L447,Metadata!$J$2:$K$22,2,FALSE))</f>
        <v>Centre</v>
      </c>
      <c r="N447" s="9" t="s">
        <v>141</v>
      </c>
      <c r="O447" s="9" t="s">
        <v>137</v>
      </c>
      <c r="P447" s="9" t="s">
        <v>142</v>
      </c>
      <c r="Q447" s="10" t="str">
        <f t="shared" si="1"/>
        <v>Full Office Job</v>
      </c>
      <c r="R447" s="10">
        <v>4</v>
      </c>
      <c r="S447" s="9" t="s">
        <v>216</v>
      </c>
      <c r="T447" s="9" t="s">
        <v>137</v>
      </c>
      <c r="U447" s="9" t="str">
        <f>IF(S447&lt;&gt;"",S447,IF(T447&lt;&gt;"",VLOOKUP(T447,Metadata!$S$2:$T$228,2,FALSE),""))</f>
        <v>Front-End Developer</v>
      </c>
      <c r="V447" s="9" t="s">
        <v>323</v>
      </c>
      <c r="W447" s="9" t="s">
        <v>137</v>
      </c>
      <c r="X447" s="9" t="s">
        <v>163</v>
      </c>
      <c r="Y447" s="9" t="s">
        <v>137</v>
      </c>
      <c r="Z447" s="9" t="s">
        <v>184</v>
      </c>
      <c r="AA447" s="9" t="s">
        <v>165</v>
      </c>
      <c r="AB447" s="9" t="s">
        <v>137</v>
      </c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 t="s">
        <v>178</v>
      </c>
      <c r="BB447" s="9"/>
      <c r="BC447" s="9"/>
      <c r="BD447" s="9"/>
      <c r="BE447" s="9"/>
      <c r="BF447" s="9"/>
      <c r="BG447" s="9"/>
      <c r="BH447" s="9"/>
      <c r="BI447" s="9"/>
      <c r="BJ447" s="9" t="s">
        <v>167</v>
      </c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10"/>
      <c r="CB447" s="10" t="str">
        <f t="shared" si="5"/>
        <v/>
      </c>
      <c r="CC447" s="10"/>
      <c r="CD447" s="9" t="str">
        <f t="shared" si="2"/>
        <v/>
      </c>
      <c r="CE447" s="9" t="s">
        <v>168</v>
      </c>
      <c r="CF447" s="9" t="s">
        <v>169</v>
      </c>
      <c r="CG447" s="9">
        <f>IF(CF447="","",VLOOKUP(CF447,Metadata!$D$2:$H$20,2,FALSE))</f>
        <v>12500</v>
      </c>
      <c r="CH447" s="9">
        <f>IF(CF447="","",VLOOKUP(CF447,Metadata!$D$2:$H$20,4,FALSE))</f>
        <v>0</v>
      </c>
      <c r="CI447" s="9">
        <f>IF(CF447="","",VLOOKUP(CF447,Metadata!$D$2:$H$20,5,FALSE))</f>
        <v>15000</v>
      </c>
      <c r="CJ447" s="9">
        <f t="shared" si="3"/>
        <v>12500</v>
      </c>
      <c r="CK447" s="9" t="s">
        <v>189</v>
      </c>
      <c r="CL447" s="10">
        <v>3</v>
      </c>
      <c r="CM447" s="10">
        <v>2</v>
      </c>
      <c r="CN447" s="10">
        <v>7</v>
      </c>
      <c r="CO447" s="10">
        <v>7</v>
      </c>
      <c r="CP447" s="10">
        <v>7</v>
      </c>
      <c r="CQ447" s="10">
        <v>7</v>
      </c>
      <c r="CR447" s="10">
        <v>4</v>
      </c>
      <c r="CS447" s="10">
        <v>4</v>
      </c>
      <c r="CT447" s="10">
        <v>4</v>
      </c>
      <c r="CU447" s="10">
        <v>5</v>
      </c>
      <c r="CV447" s="10">
        <v>5</v>
      </c>
      <c r="CW447" s="10">
        <v>4</v>
      </c>
      <c r="CX447" s="10">
        <v>4</v>
      </c>
      <c r="CY447" s="10">
        <v>5</v>
      </c>
      <c r="CZ447" s="10">
        <v>4</v>
      </c>
      <c r="DA447" s="10">
        <v>5</v>
      </c>
      <c r="DB447" s="10">
        <v>5</v>
      </c>
      <c r="DC447" s="10">
        <v>6</v>
      </c>
      <c r="DD447" s="10">
        <v>6</v>
      </c>
      <c r="DE447" s="10">
        <v>6</v>
      </c>
      <c r="DF447" s="10">
        <v>5</v>
      </c>
      <c r="DG447" s="10">
        <v>4</v>
      </c>
      <c r="DH447" s="10">
        <v>5</v>
      </c>
      <c r="DI447" s="10">
        <v>5</v>
      </c>
      <c r="DJ447" s="10">
        <v>4</v>
      </c>
      <c r="DK447" s="10">
        <v>5</v>
      </c>
      <c r="DL447" s="10">
        <v>5</v>
      </c>
      <c r="DM447" s="9" t="s">
        <v>154</v>
      </c>
      <c r="DN447" s="10">
        <v>1992</v>
      </c>
      <c r="DO447" s="9">
        <f t="shared" si="4"/>
        <v>29</v>
      </c>
      <c r="DP447" s="9" t="s">
        <v>155</v>
      </c>
      <c r="DQ447" s="9" t="s">
        <v>202</v>
      </c>
      <c r="DR447" s="9" t="s">
        <v>157</v>
      </c>
      <c r="DS447" s="9" t="s">
        <v>137</v>
      </c>
      <c r="DT447" s="9" t="s">
        <v>181</v>
      </c>
      <c r="DU447" s="9" t="s">
        <v>168</v>
      </c>
      <c r="DV447" s="9" t="str">
        <f>VLOOKUP(DU447,Metadata!$B$2:$C$7,2,FALSE)</f>
        <v>0 - 3 years</v>
      </c>
    </row>
    <row r="448" spans="1:126">
      <c r="A448" s="13">
        <v>447</v>
      </c>
      <c r="B448" s="9" t="s">
        <v>135</v>
      </c>
      <c r="C448" s="9" t="str">
        <f>VLOOKUP(B448,Metadata!$M$2:$N$6,2,FALSE)</f>
        <v>Permanent Employee</v>
      </c>
      <c r="D448" s="9" t="s">
        <v>159</v>
      </c>
      <c r="E448" s="9" t="s">
        <v>137</v>
      </c>
      <c r="F448" s="9" t="s">
        <v>138</v>
      </c>
      <c r="G448" s="9" t="s">
        <v>283</v>
      </c>
      <c r="H448" s="9" t="str">
        <f>IF(G448="","",VLOOKUP(G448,Metadata!$J$2:$K$22,2,FALSE))</f>
        <v>Lisbon Metropolitan Area</v>
      </c>
      <c r="I448" s="9" t="s">
        <v>138</v>
      </c>
      <c r="J448" s="9" t="str">
        <f>IF(I448="","",VLOOKUP(I448,Metadata!$P$2:$Q$43,2,FALSE))</f>
        <v>Europe</v>
      </c>
      <c r="K448" s="9" t="str">
        <f t="shared" si="0"/>
        <v>Portugal</v>
      </c>
      <c r="L448" s="9" t="s">
        <v>140</v>
      </c>
      <c r="M448" s="9" t="str">
        <f>IF(L448="","",VLOOKUP(L448,Metadata!$J$2:$K$22,2,FALSE))</f>
        <v>Lisbon Metropolitan Area</v>
      </c>
      <c r="N448" s="9" t="s">
        <v>141</v>
      </c>
      <c r="O448" s="9" t="s">
        <v>137</v>
      </c>
      <c r="P448" s="9" t="s">
        <v>142</v>
      </c>
      <c r="Q448" s="10" t="str">
        <f t="shared" si="1"/>
        <v>Full Office Job</v>
      </c>
      <c r="R448" s="10">
        <v>2</v>
      </c>
      <c r="S448" s="9" t="s">
        <v>161</v>
      </c>
      <c r="T448" s="9" t="s">
        <v>137</v>
      </c>
      <c r="U448" s="9" t="str">
        <f>IF(S448&lt;&gt;"",S448,IF(T448&lt;&gt;"",VLOOKUP(T448,Metadata!$S$2:$T$228,2,FALSE),""))</f>
        <v>Full-Stack Developer</v>
      </c>
      <c r="V448" s="9" t="s">
        <v>162</v>
      </c>
      <c r="W448" s="9" t="s">
        <v>137</v>
      </c>
      <c r="X448" s="9" t="s">
        <v>175</v>
      </c>
      <c r="Y448" s="9" t="s">
        <v>137</v>
      </c>
      <c r="Z448" s="9" t="s">
        <v>164</v>
      </c>
      <c r="AA448" s="9" t="s">
        <v>165</v>
      </c>
      <c r="AB448" s="9" t="s">
        <v>137</v>
      </c>
      <c r="AC448" s="9"/>
      <c r="AD448" s="9" t="s">
        <v>148</v>
      </c>
      <c r="AE448" s="9"/>
      <c r="AF448" s="9"/>
      <c r="AG448" s="9"/>
      <c r="AH448" s="9"/>
      <c r="AI448" s="9"/>
      <c r="AJ448" s="9" t="s">
        <v>185</v>
      </c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 t="s">
        <v>199</v>
      </c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10"/>
      <c r="CB448" s="10" t="str">
        <f t="shared" si="5"/>
        <v/>
      </c>
      <c r="CC448" s="10"/>
      <c r="CD448" s="9" t="str">
        <f t="shared" si="2"/>
        <v/>
      </c>
      <c r="CE448" s="9" t="s">
        <v>151</v>
      </c>
      <c r="CF448" s="9" t="s">
        <v>220</v>
      </c>
      <c r="CG448" s="9">
        <f>IF(CF448="","",VLOOKUP(CF448,Metadata!$D$2:$H$20,2,FALSE))</f>
        <v>27500</v>
      </c>
      <c r="CH448" s="9">
        <f>IF(CF448="","",VLOOKUP(CF448,Metadata!$D$2:$H$20,4,FALSE))</f>
        <v>25000</v>
      </c>
      <c r="CI448" s="9">
        <f>IF(CF448="","",VLOOKUP(CF448,Metadata!$D$2:$H$20,5,FALSE))</f>
        <v>30000</v>
      </c>
      <c r="CJ448" s="9">
        <f t="shared" si="3"/>
        <v>27500</v>
      </c>
      <c r="CK448" s="9" t="s">
        <v>221</v>
      </c>
      <c r="CL448" s="10">
        <v>2</v>
      </c>
      <c r="CM448" s="10">
        <v>3</v>
      </c>
      <c r="CN448" s="10">
        <v>5</v>
      </c>
      <c r="CO448" s="10">
        <v>5</v>
      </c>
      <c r="CP448" s="10">
        <v>5</v>
      </c>
      <c r="CQ448" s="10">
        <v>5</v>
      </c>
      <c r="CR448" s="10">
        <v>1</v>
      </c>
      <c r="CS448" s="10">
        <v>4</v>
      </c>
      <c r="CT448" s="10">
        <v>4</v>
      </c>
      <c r="CU448" s="10">
        <v>6</v>
      </c>
      <c r="CV448" s="10">
        <v>2</v>
      </c>
      <c r="CW448" s="10">
        <v>4</v>
      </c>
      <c r="CX448" s="10">
        <v>5</v>
      </c>
      <c r="CY448" s="10">
        <v>1</v>
      </c>
      <c r="CZ448" s="10">
        <v>1</v>
      </c>
      <c r="DA448" s="10">
        <v>1</v>
      </c>
      <c r="DB448" s="10">
        <v>2</v>
      </c>
      <c r="DC448" s="10">
        <v>3</v>
      </c>
      <c r="DD448" s="10">
        <v>1</v>
      </c>
      <c r="DE448" s="10">
        <v>3</v>
      </c>
      <c r="DF448" s="10">
        <v>4</v>
      </c>
      <c r="DG448" s="10">
        <v>4</v>
      </c>
      <c r="DH448" s="10">
        <v>1</v>
      </c>
      <c r="DI448" s="10">
        <v>5</v>
      </c>
      <c r="DJ448" s="10">
        <v>2</v>
      </c>
      <c r="DK448" s="10">
        <v>2</v>
      </c>
      <c r="DL448" s="10">
        <v>2</v>
      </c>
      <c r="DM448" s="9" t="s">
        <v>154</v>
      </c>
      <c r="DN448" s="10">
        <v>1988</v>
      </c>
      <c r="DO448" s="9">
        <f t="shared" si="4"/>
        <v>33</v>
      </c>
      <c r="DP448" s="9" t="s">
        <v>155</v>
      </c>
      <c r="DQ448" s="9" t="s">
        <v>156</v>
      </c>
      <c r="DR448" s="9" t="s">
        <v>157</v>
      </c>
      <c r="DS448" s="9" t="s">
        <v>137</v>
      </c>
      <c r="DT448" s="9" t="s">
        <v>181</v>
      </c>
      <c r="DU448" s="9" t="s">
        <v>203</v>
      </c>
      <c r="DV448" s="9" t="str">
        <f>VLOOKUP(DU448,Metadata!$B$2:$C$7,2,FALSE)</f>
        <v>6+ years</v>
      </c>
    </row>
    <row r="449" spans="1:126">
      <c r="A449" s="13">
        <v>448</v>
      </c>
      <c r="B449" s="9" t="s">
        <v>135</v>
      </c>
      <c r="C449" s="9" t="str">
        <f>VLOOKUP(B449,Metadata!$M$2:$N$6,2,FALSE)</f>
        <v>Permanent Employee</v>
      </c>
      <c r="D449" s="9" t="s">
        <v>159</v>
      </c>
      <c r="E449" s="9" t="s">
        <v>137</v>
      </c>
      <c r="F449" s="9" t="s">
        <v>138</v>
      </c>
      <c r="G449" s="9" t="s">
        <v>140</v>
      </c>
      <c r="H449" s="9" t="str">
        <f>IF(G449="","",VLOOKUP(G449,Metadata!$J$2:$K$22,2,FALSE))</f>
        <v>Lisbon Metropolitan Area</v>
      </c>
      <c r="I449" s="9" t="s">
        <v>311</v>
      </c>
      <c r="J449" s="9" t="str">
        <f>IF(I449="","",VLOOKUP(I449,Metadata!$P$2:$Q$43,2,FALSE))</f>
        <v>Europe</v>
      </c>
      <c r="K449" s="9" t="str">
        <f t="shared" si="0"/>
        <v>International</v>
      </c>
      <c r="L449" s="9" t="s">
        <v>137</v>
      </c>
      <c r="M449" s="9" t="str">
        <f>IF(L449="","",VLOOKUP(L449,Metadata!$J$2:$K$22,2,FALSE))</f>
        <v/>
      </c>
      <c r="N449" s="9" t="s">
        <v>141</v>
      </c>
      <c r="O449" s="9" t="s">
        <v>137</v>
      </c>
      <c r="P449" s="9" t="s">
        <v>191</v>
      </c>
      <c r="Q449" s="10" t="str">
        <f t="shared" si="1"/>
        <v>Remote Job (full or flexible)</v>
      </c>
      <c r="R449" s="10">
        <v>7</v>
      </c>
      <c r="S449" s="9" t="s">
        <v>282</v>
      </c>
      <c r="T449" s="9" t="s">
        <v>137</v>
      </c>
      <c r="U449" s="9" t="str">
        <f>IF(S449&lt;&gt;"",S449,IF(T449&lt;&gt;"",VLOOKUP(T449,Metadata!$S$2:$T$228,2,FALSE),""))</f>
        <v>Computer &amp; Network Security</v>
      </c>
      <c r="V449" s="9" t="s">
        <v>276</v>
      </c>
      <c r="W449" s="9" t="s">
        <v>137</v>
      </c>
      <c r="X449" s="9" t="s">
        <v>145</v>
      </c>
      <c r="Y449" s="9" t="s">
        <v>137</v>
      </c>
      <c r="Z449" s="9" t="s">
        <v>218</v>
      </c>
      <c r="AA449" s="9" t="s">
        <v>165</v>
      </c>
      <c r="AB449" s="9" t="s">
        <v>253</v>
      </c>
      <c r="AC449" s="9" t="s">
        <v>147</v>
      </c>
      <c r="AD449" s="9" t="s">
        <v>148</v>
      </c>
      <c r="AE449" s="9" t="s">
        <v>194</v>
      </c>
      <c r="AF449" s="9" t="s">
        <v>243</v>
      </c>
      <c r="AG449" s="9" t="s">
        <v>166</v>
      </c>
      <c r="AH449" s="9"/>
      <c r="AI449" s="9"/>
      <c r="AJ449" s="9"/>
      <c r="AK449" s="9"/>
      <c r="AL449" s="9"/>
      <c r="AM449" s="9"/>
      <c r="AN449" s="9"/>
      <c r="AO449" s="9" t="s">
        <v>443</v>
      </c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 t="s">
        <v>444</v>
      </c>
      <c r="CA449" s="10"/>
      <c r="CB449" s="10" t="str">
        <f t="shared" si="5"/>
        <v/>
      </c>
      <c r="CC449" s="10"/>
      <c r="CD449" s="9" t="str">
        <f t="shared" si="2"/>
        <v/>
      </c>
      <c r="CE449" s="9" t="s">
        <v>168</v>
      </c>
      <c r="CF449" s="9" t="s">
        <v>254</v>
      </c>
      <c r="CG449" s="9">
        <f>IF(CF449="","",VLOOKUP(CF449,Metadata!$D$2:$H$20,2,FALSE))</f>
        <v>37500</v>
      </c>
      <c r="CH449" s="9">
        <f>IF(CF449="","",VLOOKUP(CF449,Metadata!$D$2:$H$20,4,FALSE))</f>
        <v>35000</v>
      </c>
      <c r="CI449" s="9">
        <f>IF(CF449="","",VLOOKUP(CF449,Metadata!$D$2:$H$20,5,FALSE))</f>
        <v>40000</v>
      </c>
      <c r="CJ449" s="9">
        <f t="shared" si="3"/>
        <v>37500</v>
      </c>
      <c r="CK449" s="9" t="s">
        <v>221</v>
      </c>
      <c r="CL449" s="10">
        <v>6</v>
      </c>
      <c r="CM449" s="10">
        <v>2</v>
      </c>
      <c r="CN449" s="10">
        <v>7</v>
      </c>
      <c r="CO449" s="10">
        <v>7</v>
      </c>
      <c r="CP449" s="10">
        <v>7</v>
      </c>
      <c r="CQ449" s="10">
        <v>6</v>
      </c>
      <c r="CR449" s="10">
        <v>7</v>
      </c>
      <c r="CS449" s="10">
        <v>6</v>
      </c>
      <c r="CT449" s="10">
        <v>6</v>
      </c>
      <c r="CU449" s="10">
        <v>5</v>
      </c>
      <c r="CV449" s="10">
        <v>5</v>
      </c>
      <c r="CW449" s="10">
        <v>5</v>
      </c>
      <c r="CX449" s="10">
        <v>7</v>
      </c>
      <c r="CY449" s="10">
        <v>7</v>
      </c>
      <c r="CZ449" s="10">
        <v>7</v>
      </c>
      <c r="DA449" s="10">
        <v>7</v>
      </c>
      <c r="DB449" s="10">
        <v>5</v>
      </c>
      <c r="DC449" s="10">
        <v>7</v>
      </c>
      <c r="DD449" s="10">
        <v>7</v>
      </c>
      <c r="DE449" s="10">
        <v>7</v>
      </c>
      <c r="DF449" s="10">
        <v>5</v>
      </c>
      <c r="DG449" s="10">
        <v>7</v>
      </c>
      <c r="DH449" s="10">
        <v>5</v>
      </c>
      <c r="DI449" s="10">
        <v>5</v>
      </c>
      <c r="DJ449" s="10">
        <v>7</v>
      </c>
      <c r="DK449" s="10">
        <v>7</v>
      </c>
      <c r="DL449" s="10">
        <v>5</v>
      </c>
      <c r="DM449" s="9" t="s">
        <v>154</v>
      </c>
      <c r="DN449" s="10">
        <v>1992</v>
      </c>
      <c r="DO449" s="9">
        <f t="shared" si="4"/>
        <v>29</v>
      </c>
      <c r="DP449" s="9" t="s">
        <v>155</v>
      </c>
      <c r="DQ449" s="9" t="s">
        <v>156</v>
      </c>
      <c r="DR449" s="9" t="s">
        <v>170</v>
      </c>
      <c r="DS449" s="9" t="s">
        <v>137</v>
      </c>
      <c r="DT449" s="9" t="s">
        <v>181</v>
      </c>
      <c r="DU449" s="9" t="s">
        <v>158</v>
      </c>
      <c r="DV449" s="9" t="str">
        <f>VLOOKUP(DU449,Metadata!$B$2:$C$7,2,FALSE)</f>
        <v>6+ years</v>
      </c>
    </row>
    <row r="450" spans="1:126">
      <c r="A450" s="13">
        <v>449</v>
      </c>
      <c r="B450" s="9" t="s">
        <v>171</v>
      </c>
      <c r="C450" s="9" t="str">
        <f>VLOOKUP(B450,Metadata!$M$2:$N$6,2,FALSE)</f>
        <v>Contractor</v>
      </c>
      <c r="D450" s="9" t="s">
        <v>137</v>
      </c>
      <c r="E450" s="9" t="s">
        <v>159</v>
      </c>
      <c r="F450" s="9" t="s">
        <v>138</v>
      </c>
      <c r="G450" s="9" t="s">
        <v>172</v>
      </c>
      <c r="H450" s="9" t="str">
        <f>IF(G450="","",VLOOKUP(G450,Metadata!$J$2:$K$22,2,FALSE))</f>
        <v>Porto Metropolitan Area</v>
      </c>
      <c r="I450" s="9" t="s">
        <v>138</v>
      </c>
      <c r="J450" s="9" t="str">
        <f>IF(I450="","",VLOOKUP(I450,Metadata!$P$2:$Q$43,2,FALSE))</f>
        <v>Europe</v>
      </c>
      <c r="K450" s="9" t="str">
        <f t="shared" si="0"/>
        <v>Portugal</v>
      </c>
      <c r="L450" s="9" t="s">
        <v>172</v>
      </c>
      <c r="M450" s="9" t="str">
        <f>IF(L450="","",VLOOKUP(L450,Metadata!$J$2:$K$22,2,FALSE))</f>
        <v>Porto Metropolitan Area</v>
      </c>
      <c r="N450" s="9" t="s">
        <v>141</v>
      </c>
      <c r="O450" s="9" t="s">
        <v>137</v>
      </c>
      <c r="P450" s="9" t="s">
        <v>191</v>
      </c>
      <c r="Q450" s="10" t="str">
        <f t="shared" si="1"/>
        <v>Remote Job (full or flexible)</v>
      </c>
      <c r="R450" s="10">
        <v>7</v>
      </c>
      <c r="S450" s="9" t="s">
        <v>161</v>
      </c>
      <c r="T450" s="9" t="s">
        <v>137</v>
      </c>
      <c r="U450" s="9" t="str">
        <f>IF(S450&lt;&gt;"",S450,IF(T450&lt;&gt;"",VLOOKUP(T450,Metadata!$S$2:$T$228,2,FALSE),""))</f>
        <v>Full-Stack Developer</v>
      </c>
      <c r="V450" s="9" t="s">
        <v>276</v>
      </c>
      <c r="W450" s="9" t="s">
        <v>137</v>
      </c>
      <c r="X450" s="9" t="s">
        <v>163</v>
      </c>
      <c r="Y450" s="9" t="s">
        <v>137</v>
      </c>
      <c r="Z450" s="9" t="s">
        <v>164</v>
      </c>
      <c r="AA450" s="9" t="s">
        <v>165</v>
      </c>
      <c r="AB450" s="9" t="s">
        <v>137</v>
      </c>
      <c r="AC450" s="9" t="s">
        <v>147</v>
      </c>
      <c r="AD450" s="9"/>
      <c r="AE450" s="9"/>
      <c r="AF450" s="9"/>
      <c r="AG450" s="9" t="s">
        <v>166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 t="s">
        <v>167</v>
      </c>
      <c r="BK450" s="9"/>
      <c r="BL450" s="9"/>
      <c r="BM450" s="9"/>
      <c r="BN450" s="9"/>
      <c r="BO450" s="9"/>
      <c r="BP450" s="9" t="s">
        <v>179</v>
      </c>
      <c r="BQ450" s="9"/>
      <c r="BR450" s="9"/>
      <c r="BS450" s="9" t="s">
        <v>200</v>
      </c>
      <c r="BT450" s="9"/>
      <c r="BU450" s="9"/>
      <c r="BV450" s="9"/>
      <c r="BW450" s="9"/>
      <c r="BX450" s="9"/>
      <c r="BY450" s="9"/>
      <c r="BZ450" s="9"/>
      <c r="CA450" s="10">
        <v>6</v>
      </c>
      <c r="CB450" s="10" t="str">
        <f t="shared" si="5"/>
        <v>4 to 6 months</v>
      </c>
      <c r="CC450" s="10">
        <v>40</v>
      </c>
      <c r="CD450" s="9">
        <f t="shared" si="2"/>
        <v>64000</v>
      </c>
      <c r="CE450" s="9" t="s">
        <v>137</v>
      </c>
      <c r="CF450" s="9" t="s">
        <v>137</v>
      </c>
      <c r="CG450" s="9" t="str">
        <f>IF(CF450="","",VLOOKUP(CF450,Metadata!$D$2:$H$20,2,FALSE))</f>
        <v/>
      </c>
      <c r="CH450" s="9" t="str">
        <f>IF(CF450="","",VLOOKUP(CF450,Metadata!$D$2:$H$20,4,FALSE))</f>
        <v/>
      </c>
      <c r="CI450" s="9" t="str">
        <f>IF(CF450="","",VLOOKUP(CF450,Metadata!$D$2:$H$20,5,FALSE))</f>
        <v/>
      </c>
      <c r="CJ450" s="9">
        <f t="shared" si="3"/>
        <v>64000</v>
      </c>
      <c r="CK450" s="9" t="s">
        <v>201</v>
      </c>
      <c r="CL450" s="10">
        <v>5</v>
      </c>
      <c r="CM450" s="10">
        <v>3</v>
      </c>
      <c r="CN450" s="10">
        <v>7</v>
      </c>
      <c r="CO450" s="10">
        <v>7</v>
      </c>
      <c r="CP450" s="10">
        <v>4</v>
      </c>
      <c r="CQ450" s="10">
        <v>6</v>
      </c>
      <c r="CR450" s="10">
        <v>7</v>
      </c>
      <c r="CS450" s="10">
        <v>7</v>
      </c>
      <c r="CT450" s="10">
        <v>5</v>
      </c>
      <c r="CU450" s="10">
        <v>7</v>
      </c>
      <c r="CV450" s="10">
        <v>7</v>
      </c>
      <c r="CW450" s="10">
        <v>7</v>
      </c>
      <c r="CX450" s="10">
        <v>7</v>
      </c>
      <c r="CY450" s="10">
        <v>5</v>
      </c>
      <c r="CZ450" s="10">
        <v>6</v>
      </c>
      <c r="DA450" s="10">
        <v>3</v>
      </c>
      <c r="DB450" s="10">
        <v>3</v>
      </c>
      <c r="DC450" s="10">
        <v>6</v>
      </c>
      <c r="DD450" s="10">
        <v>3</v>
      </c>
      <c r="DE450" s="10">
        <v>6</v>
      </c>
      <c r="DF450" s="10">
        <v>4</v>
      </c>
      <c r="DG450" s="10">
        <v>6</v>
      </c>
      <c r="DH450" s="10">
        <v>6</v>
      </c>
      <c r="DI450" s="10">
        <v>6</v>
      </c>
      <c r="DJ450" s="10">
        <v>3</v>
      </c>
      <c r="DK450" s="10">
        <v>3</v>
      </c>
      <c r="DL450" s="10">
        <v>4</v>
      </c>
      <c r="DM450" s="9" t="s">
        <v>154</v>
      </c>
      <c r="DN450" s="10">
        <v>1973</v>
      </c>
      <c r="DO450" s="9">
        <f t="shared" si="4"/>
        <v>48</v>
      </c>
      <c r="DP450" s="9" t="s">
        <v>155</v>
      </c>
      <c r="DQ450" s="9" t="s">
        <v>156</v>
      </c>
      <c r="DR450" s="9" t="s">
        <v>157</v>
      </c>
      <c r="DS450" s="9" t="s">
        <v>137</v>
      </c>
      <c r="DT450" s="9" t="s">
        <v>181</v>
      </c>
      <c r="DU450" s="9" t="s">
        <v>158</v>
      </c>
      <c r="DV450" s="9" t="str">
        <f>VLOOKUP(DU450,Metadata!$B$2:$C$7,2,FALSE)</f>
        <v>6+ years</v>
      </c>
    </row>
    <row r="451" spans="1:126">
      <c r="A451" s="13">
        <v>450</v>
      </c>
      <c r="B451" s="9" t="s">
        <v>135</v>
      </c>
      <c r="C451" s="9" t="str">
        <f>VLOOKUP(B451,Metadata!$M$2:$N$6,2,FALSE)</f>
        <v>Permanent Employee</v>
      </c>
      <c r="D451" s="9" t="s">
        <v>136</v>
      </c>
      <c r="E451" s="9" t="s">
        <v>137</v>
      </c>
      <c r="F451" s="9" t="s">
        <v>138</v>
      </c>
      <c r="G451" s="9" t="s">
        <v>172</v>
      </c>
      <c r="H451" s="9" t="str">
        <f>IF(G451="","",VLOOKUP(G451,Metadata!$J$2:$K$22,2,FALSE))</f>
        <v>Porto Metropolitan Area</v>
      </c>
      <c r="I451" s="9" t="s">
        <v>138</v>
      </c>
      <c r="J451" s="9" t="str">
        <f>IF(I451="","",VLOOKUP(I451,Metadata!$P$2:$Q$43,2,FALSE))</f>
        <v>Europe</v>
      </c>
      <c r="K451" s="9" t="str">
        <f t="shared" si="0"/>
        <v>Portugal</v>
      </c>
      <c r="L451" s="9" t="s">
        <v>172</v>
      </c>
      <c r="M451" s="9" t="str">
        <f>IF(L451="","",VLOOKUP(L451,Metadata!$J$2:$K$22,2,FALSE))</f>
        <v>Porto Metropolitan Area</v>
      </c>
      <c r="N451" s="9" t="s">
        <v>214</v>
      </c>
      <c r="O451" s="9" t="s">
        <v>259</v>
      </c>
      <c r="P451" s="9" t="s">
        <v>142</v>
      </c>
      <c r="Q451" s="10" t="str">
        <f t="shared" si="1"/>
        <v>Full Office Job</v>
      </c>
      <c r="R451" s="10">
        <v>6</v>
      </c>
      <c r="S451" s="9" t="s">
        <v>319</v>
      </c>
      <c r="T451" s="9" t="s">
        <v>137</v>
      </c>
      <c r="U451" s="9" t="str">
        <f>IF(S451&lt;&gt;"",S451,IF(T451&lt;&gt;"",VLOOKUP(T451,Metadata!$S$2:$T$228,2,FALSE),""))</f>
        <v>CTO</v>
      </c>
      <c r="V451" s="9" t="s">
        <v>144</v>
      </c>
      <c r="W451" s="9" t="s">
        <v>137</v>
      </c>
      <c r="X451" s="9" t="s">
        <v>242</v>
      </c>
      <c r="Y451" s="9" t="s">
        <v>137</v>
      </c>
      <c r="Z451" s="9" t="s">
        <v>262</v>
      </c>
      <c r="AA451" s="9" t="s">
        <v>137</v>
      </c>
      <c r="AB451" s="9" t="s">
        <v>137</v>
      </c>
      <c r="AC451" s="9" t="s">
        <v>147</v>
      </c>
      <c r="AD451" s="9" t="s">
        <v>148</v>
      </c>
      <c r="AE451" s="9" t="s">
        <v>194</v>
      </c>
      <c r="AF451" s="9"/>
      <c r="AG451" s="9"/>
      <c r="AH451" s="9"/>
      <c r="AI451" s="9"/>
      <c r="AJ451" s="9" t="s">
        <v>185</v>
      </c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 t="s">
        <v>198</v>
      </c>
      <c r="BL451" s="9" t="s">
        <v>199</v>
      </c>
      <c r="BM451" s="9"/>
      <c r="BN451" s="9"/>
      <c r="BO451" s="9"/>
      <c r="BP451" s="9"/>
      <c r="BQ451" s="9" t="s">
        <v>219</v>
      </c>
      <c r="BR451" s="9"/>
      <c r="BS451" s="9"/>
      <c r="BT451" s="9"/>
      <c r="BU451" s="9"/>
      <c r="BV451" s="9"/>
      <c r="BW451" s="9"/>
      <c r="BX451" s="9"/>
      <c r="BY451" s="9"/>
      <c r="BZ451" s="9"/>
      <c r="CA451" s="10"/>
      <c r="CB451" s="10" t="str">
        <f t="shared" si="5"/>
        <v/>
      </c>
      <c r="CC451" s="10"/>
      <c r="CD451" s="9" t="str">
        <f t="shared" si="2"/>
        <v/>
      </c>
      <c r="CE451" s="9" t="s">
        <v>168</v>
      </c>
      <c r="CF451" s="9" t="s">
        <v>248</v>
      </c>
      <c r="CG451" s="9">
        <f>IF(CF451="","",VLOOKUP(CF451,Metadata!$D$2:$H$20,2,FALSE))</f>
        <v>57500</v>
      </c>
      <c r="CH451" s="9">
        <f>IF(CF451="","",VLOOKUP(CF451,Metadata!$D$2:$H$20,4,FALSE))</f>
        <v>55000</v>
      </c>
      <c r="CI451" s="9">
        <f>IF(CF451="","",VLOOKUP(CF451,Metadata!$D$2:$H$20,5,FALSE))</f>
        <v>60000</v>
      </c>
      <c r="CJ451" s="9">
        <f t="shared" si="3"/>
        <v>57500</v>
      </c>
      <c r="CK451" s="9" t="s">
        <v>221</v>
      </c>
      <c r="CL451" s="10">
        <v>4</v>
      </c>
      <c r="CM451" s="10">
        <v>1</v>
      </c>
      <c r="CN451" s="10">
        <v>7</v>
      </c>
      <c r="CO451" s="10">
        <v>5</v>
      </c>
      <c r="CP451" s="10">
        <v>5</v>
      </c>
      <c r="CQ451" s="10">
        <v>5</v>
      </c>
      <c r="CR451" s="10">
        <v>5</v>
      </c>
      <c r="CS451" s="10">
        <v>2</v>
      </c>
      <c r="CT451" s="10">
        <v>7</v>
      </c>
      <c r="CU451" s="10">
        <v>5</v>
      </c>
      <c r="CV451" s="10">
        <v>3</v>
      </c>
      <c r="CW451" s="10">
        <v>3</v>
      </c>
      <c r="CX451" s="10">
        <v>6</v>
      </c>
      <c r="CY451" s="10">
        <v>4</v>
      </c>
      <c r="CZ451" s="10">
        <v>1</v>
      </c>
      <c r="DA451" s="10">
        <v>5</v>
      </c>
      <c r="DB451" s="10">
        <v>5</v>
      </c>
      <c r="DC451" s="10">
        <v>6</v>
      </c>
      <c r="DD451" s="10">
        <v>5</v>
      </c>
      <c r="DE451" s="10">
        <v>6</v>
      </c>
      <c r="DF451" s="10">
        <v>4</v>
      </c>
      <c r="DG451" s="10">
        <v>5</v>
      </c>
      <c r="DH451" s="10">
        <v>2</v>
      </c>
      <c r="DI451" s="10">
        <v>6</v>
      </c>
      <c r="DJ451" s="10">
        <v>5</v>
      </c>
      <c r="DK451" s="10">
        <v>2</v>
      </c>
      <c r="DL451" s="10">
        <v>5</v>
      </c>
      <c r="DM451" s="9" t="s">
        <v>154</v>
      </c>
      <c r="DN451" s="10">
        <v>1984</v>
      </c>
      <c r="DO451" s="9">
        <f t="shared" si="4"/>
        <v>37</v>
      </c>
      <c r="DP451" s="9" t="s">
        <v>155</v>
      </c>
      <c r="DQ451" s="9" t="s">
        <v>156</v>
      </c>
      <c r="DR451" s="9" t="s">
        <v>157</v>
      </c>
      <c r="DS451" s="9" t="s">
        <v>137</v>
      </c>
      <c r="DT451" s="9" t="s">
        <v>181</v>
      </c>
      <c r="DU451" s="9" t="s">
        <v>203</v>
      </c>
      <c r="DV451" s="9" t="str">
        <f>VLOOKUP(DU451,Metadata!$B$2:$C$7,2,FALSE)</f>
        <v>6+ years</v>
      </c>
    </row>
    <row r="452" spans="1:126">
      <c r="A452" s="13">
        <v>451</v>
      </c>
      <c r="B452" s="9" t="s">
        <v>135</v>
      </c>
      <c r="C452" s="9" t="str">
        <f>VLOOKUP(B452,Metadata!$M$2:$N$6,2,FALSE)</f>
        <v>Permanent Employee</v>
      </c>
      <c r="D452" s="9" t="s">
        <v>159</v>
      </c>
      <c r="E452" s="9" t="s">
        <v>137</v>
      </c>
      <c r="F452" s="9" t="s">
        <v>138</v>
      </c>
      <c r="G452" s="9" t="s">
        <v>190</v>
      </c>
      <c r="H452" s="9" t="str">
        <f>IF(G452="","",VLOOKUP(G452,Metadata!$J$2:$K$22,2,FALSE))</f>
        <v>North</v>
      </c>
      <c r="I452" s="9" t="s">
        <v>138</v>
      </c>
      <c r="J452" s="9" t="str">
        <f>IF(I452="","",VLOOKUP(I452,Metadata!$P$2:$Q$43,2,FALSE))</f>
        <v>Europe</v>
      </c>
      <c r="K452" s="9" t="str">
        <f t="shared" si="0"/>
        <v>Portugal</v>
      </c>
      <c r="L452" s="9" t="s">
        <v>172</v>
      </c>
      <c r="M452" s="9" t="str">
        <f>IF(L452="","",VLOOKUP(L452,Metadata!$J$2:$K$22,2,FALSE))</f>
        <v>Porto Metropolitan Area</v>
      </c>
      <c r="N452" s="9" t="s">
        <v>141</v>
      </c>
      <c r="O452" s="9" t="s">
        <v>137</v>
      </c>
      <c r="P452" s="9" t="s">
        <v>142</v>
      </c>
      <c r="Q452" s="10" t="str">
        <f t="shared" si="1"/>
        <v>Full Office Job</v>
      </c>
      <c r="R452" s="10">
        <v>5</v>
      </c>
      <c r="S452" s="9" t="s">
        <v>161</v>
      </c>
      <c r="T452" s="9" t="s">
        <v>137</v>
      </c>
      <c r="U452" s="9" t="str">
        <f>IF(S452&lt;&gt;"",S452,IF(T452&lt;&gt;"",VLOOKUP(T452,Metadata!$S$2:$T$228,2,FALSE),""))</f>
        <v>Full-Stack Developer</v>
      </c>
      <c r="V452" s="9" t="s">
        <v>217</v>
      </c>
      <c r="W452" s="9" t="s">
        <v>137</v>
      </c>
      <c r="X452" s="9" t="s">
        <v>145</v>
      </c>
      <c r="Y452" s="9" t="s">
        <v>137</v>
      </c>
      <c r="Z452" s="9" t="s">
        <v>146</v>
      </c>
      <c r="AA452" s="9" t="s">
        <v>165</v>
      </c>
      <c r="AB452" s="9" t="s">
        <v>253</v>
      </c>
      <c r="AC452" s="9"/>
      <c r="AD452" s="9"/>
      <c r="AE452" s="9" t="s">
        <v>194</v>
      </c>
      <c r="AF452" s="9"/>
      <c r="AG452" s="9"/>
      <c r="AH452" s="9"/>
      <c r="AI452" s="9"/>
      <c r="AJ452" s="9" t="s">
        <v>185</v>
      </c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 t="s">
        <v>178</v>
      </c>
      <c r="BB452" s="9"/>
      <c r="BC452" s="9"/>
      <c r="BD452" s="9"/>
      <c r="BE452" s="9"/>
      <c r="BF452" s="9"/>
      <c r="BG452" s="9"/>
      <c r="BH452" s="9"/>
      <c r="BI452" s="9"/>
      <c r="BJ452" s="9"/>
      <c r="BK452" s="9" t="s">
        <v>198</v>
      </c>
      <c r="BL452" s="9"/>
      <c r="BM452" s="9"/>
      <c r="BN452" s="9" t="s">
        <v>186</v>
      </c>
      <c r="BO452" s="9"/>
      <c r="BP452" s="9"/>
      <c r="BQ452" s="9"/>
      <c r="BR452" s="9"/>
      <c r="BS452" s="9" t="s">
        <v>200</v>
      </c>
      <c r="BT452" s="9"/>
      <c r="BU452" s="9"/>
      <c r="BV452" s="9"/>
      <c r="BW452" s="9"/>
      <c r="BX452" s="9"/>
      <c r="BY452" s="9"/>
      <c r="BZ452" s="9"/>
      <c r="CA452" s="10"/>
      <c r="CB452" s="10" t="str">
        <f t="shared" si="5"/>
        <v/>
      </c>
      <c r="CC452" s="10"/>
      <c r="CD452" s="9" t="str">
        <f t="shared" si="2"/>
        <v/>
      </c>
      <c r="CE452" s="9" t="s">
        <v>151</v>
      </c>
      <c r="CF452" s="9" t="s">
        <v>220</v>
      </c>
      <c r="CG452" s="9">
        <f>IF(CF452="","",VLOOKUP(CF452,Metadata!$D$2:$H$20,2,FALSE))</f>
        <v>27500</v>
      </c>
      <c r="CH452" s="9">
        <f>IF(CF452="","",VLOOKUP(CF452,Metadata!$D$2:$H$20,4,FALSE))</f>
        <v>25000</v>
      </c>
      <c r="CI452" s="9">
        <f>IF(CF452="","",VLOOKUP(CF452,Metadata!$D$2:$H$20,5,FALSE))</f>
        <v>30000</v>
      </c>
      <c r="CJ452" s="9">
        <f t="shared" si="3"/>
        <v>27500</v>
      </c>
      <c r="CK452" s="9" t="s">
        <v>189</v>
      </c>
      <c r="CL452" s="10">
        <v>1</v>
      </c>
      <c r="CM452" s="10">
        <v>4</v>
      </c>
      <c r="CN452" s="10">
        <v>7</v>
      </c>
      <c r="CO452" s="10">
        <v>7</v>
      </c>
      <c r="CP452" s="10">
        <v>7</v>
      </c>
      <c r="CQ452" s="10">
        <v>7</v>
      </c>
      <c r="CR452" s="10">
        <v>7</v>
      </c>
      <c r="CS452" s="10">
        <v>7</v>
      </c>
      <c r="CT452" s="10">
        <v>4</v>
      </c>
      <c r="CU452" s="10">
        <v>7</v>
      </c>
      <c r="CV452" s="10">
        <v>7</v>
      </c>
      <c r="CW452" s="10">
        <v>6</v>
      </c>
      <c r="CX452" s="10">
        <v>7</v>
      </c>
      <c r="CY452" s="10">
        <v>7</v>
      </c>
      <c r="CZ452" s="10">
        <v>7</v>
      </c>
      <c r="DA452" s="10">
        <v>7</v>
      </c>
      <c r="DB452" s="10">
        <v>7</v>
      </c>
      <c r="DC452" s="10">
        <v>7</v>
      </c>
      <c r="DD452" s="10">
        <v>7</v>
      </c>
      <c r="DE452" s="10">
        <v>7</v>
      </c>
      <c r="DF452" s="10">
        <v>5</v>
      </c>
      <c r="DG452" s="10">
        <v>7</v>
      </c>
      <c r="DH452" s="10">
        <v>7</v>
      </c>
      <c r="DI452" s="10">
        <v>7</v>
      </c>
      <c r="DJ452" s="10">
        <v>5</v>
      </c>
      <c r="DK452" s="10">
        <v>5</v>
      </c>
      <c r="DL452" s="10">
        <v>6</v>
      </c>
      <c r="DM452" s="9" t="s">
        <v>154</v>
      </c>
      <c r="DN452" s="10">
        <v>1991</v>
      </c>
      <c r="DO452" s="9">
        <f t="shared" si="4"/>
        <v>30</v>
      </c>
      <c r="DP452" s="9" t="s">
        <v>155</v>
      </c>
      <c r="DQ452" s="9" t="s">
        <v>202</v>
      </c>
      <c r="DR452" s="9" t="s">
        <v>157</v>
      </c>
      <c r="DS452" s="9" t="s">
        <v>137</v>
      </c>
      <c r="DT452" s="9" t="s">
        <v>181</v>
      </c>
      <c r="DU452" s="9" t="s">
        <v>223</v>
      </c>
      <c r="DV452" s="9" t="str">
        <f>VLOOKUP(DU452,Metadata!$B$2:$C$7,2,FALSE)</f>
        <v>3 - 6 years</v>
      </c>
    </row>
    <row r="453" spans="1:126">
      <c r="A453" s="13">
        <v>452</v>
      </c>
      <c r="B453" s="9" t="s">
        <v>135</v>
      </c>
      <c r="C453" s="9" t="str">
        <f>VLOOKUP(B453,Metadata!$M$2:$N$6,2,FALSE)</f>
        <v>Permanent Employee</v>
      </c>
      <c r="D453" s="9" t="s">
        <v>159</v>
      </c>
      <c r="E453" s="9" t="s">
        <v>137</v>
      </c>
      <c r="F453" s="9" t="s">
        <v>138</v>
      </c>
      <c r="G453" s="9" t="s">
        <v>140</v>
      </c>
      <c r="H453" s="9" t="str">
        <f>IF(G453="","",VLOOKUP(G453,Metadata!$J$2:$K$22,2,FALSE))</f>
        <v>Lisbon Metropolitan Area</v>
      </c>
      <c r="I453" s="9" t="s">
        <v>138</v>
      </c>
      <c r="J453" s="9" t="str">
        <f>IF(I453="","",VLOOKUP(I453,Metadata!$P$2:$Q$43,2,FALSE))</f>
        <v>Europe</v>
      </c>
      <c r="K453" s="9" t="str">
        <f t="shared" si="0"/>
        <v>Portugal</v>
      </c>
      <c r="L453" s="9" t="s">
        <v>310</v>
      </c>
      <c r="M453" s="9" t="str">
        <f>IF(L453="","",VLOOKUP(L453,Metadata!$J$2:$K$22,2,FALSE))</f>
        <v>Other</v>
      </c>
      <c r="N453" s="9" t="s">
        <v>141</v>
      </c>
      <c r="O453" s="9" t="s">
        <v>137</v>
      </c>
      <c r="P453" s="9" t="s">
        <v>191</v>
      </c>
      <c r="Q453" s="10" t="str">
        <f t="shared" si="1"/>
        <v>Remote Job (full or flexible)</v>
      </c>
      <c r="R453" s="10">
        <v>5</v>
      </c>
      <c r="S453" s="9" t="s">
        <v>332</v>
      </c>
      <c r="T453" s="9" t="s">
        <v>137</v>
      </c>
      <c r="U453" s="9" t="str">
        <f>IF(S453&lt;&gt;"",S453,IF(T453&lt;&gt;"",VLOOKUP(T453,Metadata!$S$2:$T$228,2,FALSE),""))</f>
        <v>UX/UI Designer</v>
      </c>
      <c r="V453" s="9" t="s">
        <v>261</v>
      </c>
      <c r="W453" s="9" t="s">
        <v>137</v>
      </c>
      <c r="X453" s="9" t="s">
        <v>242</v>
      </c>
      <c r="Y453" s="9" t="s">
        <v>137</v>
      </c>
      <c r="Z453" s="9" t="s">
        <v>146</v>
      </c>
      <c r="AA453" s="9" t="s">
        <v>137</v>
      </c>
      <c r="AB453" s="9" t="s">
        <v>137</v>
      </c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 t="s">
        <v>150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 t="s">
        <v>150</v>
      </c>
      <c r="BZ453" s="9" t="s">
        <v>137</v>
      </c>
      <c r="CA453" s="10"/>
      <c r="CB453" s="10" t="str">
        <f t="shared" si="5"/>
        <v/>
      </c>
      <c r="CC453" s="10"/>
      <c r="CD453" s="9" t="str">
        <f t="shared" si="2"/>
        <v/>
      </c>
      <c r="CE453" s="9" t="s">
        <v>168</v>
      </c>
      <c r="CF453" s="9" t="s">
        <v>236</v>
      </c>
      <c r="CG453" s="9">
        <f>IF(CF453="","",VLOOKUP(CF453,Metadata!$D$2:$H$20,2,FALSE))</f>
        <v>47500</v>
      </c>
      <c r="CH453" s="9">
        <f>IF(CF453="","",VLOOKUP(CF453,Metadata!$D$2:$H$20,4,FALSE))</f>
        <v>45000</v>
      </c>
      <c r="CI453" s="9">
        <f>IF(CF453="","",VLOOKUP(CF453,Metadata!$D$2:$H$20,5,FALSE))</f>
        <v>50000</v>
      </c>
      <c r="CJ453" s="9">
        <f t="shared" si="3"/>
        <v>47500</v>
      </c>
      <c r="CK453" s="9" t="s">
        <v>221</v>
      </c>
      <c r="CL453" s="10">
        <v>4</v>
      </c>
      <c r="CM453" s="10">
        <v>2</v>
      </c>
      <c r="CN453" s="10">
        <v>7</v>
      </c>
      <c r="CO453" s="10">
        <v>7</v>
      </c>
      <c r="CP453" s="10">
        <v>5</v>
      </c>
      <c r="CQ453" s="10">
        <v>6</v>
      </c>
      <c r="CR453" s="10">
        <v>6</v>
      </c>
      <c r="CS453" s="10">
        <v>7</v>
      </c>
      <c r="CT453" s="10">
        <v>6</v>
      </c>
      <c r="CU453" s="10">
        <v>5</v>
      </c>
      <c r="CV453" s="10">
        <v>3</v>
      </c>
      <c r="CW453" s="10">
        <v>3</v>
      </c>
      <c r="CX453" s="10">
        <v>7</v>
      </c>
      <c r="CY453" s="10">
        <v>3</v>
      </c>
      <c r="CZ453" s="10">
        <v>4</v>
      </c>
      <c r="DA453" s="10">
        <v>7</v>
      </c>
      <c r="DB453" s="10">
        <v>2</v>
      </c>
      <c r="DC453" s="10">
        <v>7</v>
      </c>
      <c r="DD453" s="10">
        <v>2</v>
      </c>
      <c r="DE453" s="10">
        <v>7</v>
      </c>
      <c r="DF453" s="10">
        <v>5</v>
      </c>
      <c r="DG453" s="10">
        <v>3</v>
      </c>
      <c r="DH453" s="10">
        <v>4</v>
      </c>
      <c r="DI453" s="10">
        <v>7</v>
      </c>
      <c r="DJ453" s="10">
        <v>5</v>
      </c>
      <c r="DK453" s="10">
        <v>5</v>
      </c>
      <c r="DL453" s="10">
        <v>6</v>
      </c>
      <c r="DM453" s="9" t="s">
        <v>154</v>
      </c>
      <c r="DN453" s="10">
        <v>1986</v>
      </c>
      <c r="DO453" s="9">
        <f t="shared" si="4"/>
        <v>35</v>
      </c>
      <c r="DP453" s="9" t="s">
        <v>155</v>
      </c>
      <c r="DQ453" s="9" t="s">
        <v>156</v>
      </c>
      <c r="DR453" s="9" t="s">
        <v>157</v>
      </c>
      <c r="DS453" s="9" t="s">
        <v>137</v>
      </c>
      <c r="DT453" s="9" t="s">
        <v>181</v>
      </c>
      <c r="DU453" s="9" t="s">
        <v>158</v>
      </c>
      <c r="DV453" s="9" t="str">
        <f>VLOOKUP(DU453,Metadata!$B$2:$C$7,2,FALSE)</f>
        <v>6+ years</v>
      </c>
    </row>
    <row r="454" spans="1:126">
      <c r="A454" s="13">
        <v>453</v>
      </c>
      <c r="B454" s="9" t="s">
        <v>135</v>
      </c>
      <c r="C454" s="9" t="str">
        <f>VLOOKUP(B454,Metadata!$M$2:$N$6,2,FALSE)</f>
        <v>Permanent Employee</v>
      </c>
      <c r="D454" s="9" t="s">
        <v>159</v>
      </c>
      <c r="E454" s="9" t="s">
        <v>137</v>
      </c>
      <c r="F454" s="9" t="s">
        <v>138</v>
      </c>
      <c r="G454" s="9" t="s">
        <v>172</v>
      </c>
      <c r="H454" s="9" t="str">
        <f>IF(G454="","",VLOOKUP(G454,Metadata!$J$2:$K$22,2,FALSE))</f>
        <v>Porto Metropolitan Area</v>
      </c>
      <c r="I454" s="9" t="s">
        <v>295</v>
      </c>
      <c r="J454" s="9" t="str">
        <f>IF(I454="","",VLOOKUP(I454,Metadata!$P$2:$Q$43,2,FALSE))</f>
        <v>Europe</v>
      </c>
      <c r="K454" s="9" t="str">
        <f t="shared" si="0"/>
        <v>International</v>
      </c>
      <c r="L454" s="9" t="s">
        <v>137</v>
      </c>
      <c r="M454" s="9" t="str">
        <f>IF(L454="","",VLOOKUP(L454,Metadata!$J$2:$K$22,2,FALSE))</f>
        <v/>
      </c>
      <c r="N454" s="9" t="s">
        <v>214</v>
      </c>
      <c r="O454" s="9" t="s">
        <v>136</v>
      </c>
      <c r="P454" s="9" t="s">
        <v>191</v>
      </c>
      <c r="Q454" s="10" t="str">
        <f t="shared" si="1"/>
        <v>Remote Job (full or flexible)</v>
      </c>
      <c r="R454" s="10">
        <v>3</v>
      </c>
      <c r="S454" s="9" t="s">
        <v>161</v>
      </c>
      <c r="T454" s="9" t="s">
        <v>137</v>
      </c>
      <c r="U454" s="9" t="str">
        <f>IF(S454&lt;&gt;"",S454,IF(T454&lt;&gt;"",VLOOKUP(T454,Metadata!$S$2:$T$228,2,FALSE),""))</f>
        <v>Full-Stack Developer</v>
      </c>
      <c r="V454" s="9" t="s">
        <v>144</v>
      </c>
      <c r="W454" s="9" t="s">
        <v>137</v>
      </c>
      <c r="X454" s="9" t="s">
        <v>145</v>
      </c>
      <c r="Y454" s="9" t="s">
        <v>137</v>
      </c>
      <c r="Z454" s="9" t="s">
        <v>218</v>
      </c>
      <c r="AA454" s="9" t="s">
        <v>165</v>
      </c>
      <c r="AB454" s="9" t="s">
        <v>253</v>
      </c>
      <c r="AC454" s="9" t="s">
        <v>147</v>
      </c>
      <c r="AD454" s="9" t="s">
        <v>148</v>
      </c>
      <c r="AE454" s="9"/>
      <c r="AF454" s="9"/>
      <c r="AG454" s="9"/>
      <c r="AH454" s="9"/>
      <c r="AI454" s="9"/>
      <c r="AJ454" s="9" t="s">
        <v>185</v>
      </c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 t="s">
        <v>178</v>
      </c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 t="s">
        <v>199</v>
      </c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10"/>
      <c r="CB454" s="10" t="str">
        <f t="shared" si="5"/>
        <v/>
      </c>
      <c r="CC454" s="10"/>
      <c r="CD454" s="9" t="str">
        <f t="shared" si="2"/>
        <v/>
      </c>
      <c r="CE454" s="9" t="s">
        <v>168</v>
      </c>
      <c r="CF454" s="9" t="s">
        <v>225</v>
      </c>
      <c r="CG454" s="9">
        <f>IF(CF454="","",VLOOKUP(CF454,Metadata!$D$2:$H$20,2,FALSE))</f>
        <v>22500</v>
      </c>
      <c r="CH454" s="9">
        <f>IF(CF454="","",VLOOKUP(CF454,Metadata!$D$2:$H$20,4,FALSE))</f>
        <v>20000</v>
      </c>
      <c r="CI454" s="9">
        <f>IF(CF454="","",VLOOKUP(CF454,Metadata!$D$2:$H$20,5,FALSE))</f>
        <v>25000</v>
      </c>
      <c r="CJ454" s="9">
        <f t="shared" si="3"/>
        <v>22500</v>
      </c>
      <c r="CK454" s="9" t="s">
        <v>189</v>
      </c>
      <c r="CL454" s="10">
        <v>2</v>
      </c>
      <c r="CM454" s="10">
        <v>4</v>
      </c>
      <c r="CN454" s="10">
        <v>5</v>
      </c>
      <c r="CO454" s="10">
        <v>6</v>
      </c>
      <c r="CP454" s="10">
        <v>5</v>
      </c>
      <c r="CQ454" s="10">
        <v>6</v>
      </c>
      <c r="CR454" s="10">
        <v>5</v>
      </c>
      <c r="CS454" s="10">
        <v>5</v>
      </c>
      <c r="CT454" s="10">
        <v>5</v>
      </c>
      <c r="CU454" s="10">
        <v>6</v>
      </c>
      <c r="CV454" s="10">
        <v>5</v>
      </c>
      <c r="CW454" s="10">
        <v>5</v>
      </c>
      <c r="CX454" s="10">
        <v>5</v>
      </c>
      <c r="CY454" s="10">
        <v>4</v>
      </c>
      <c r="CZ454" s="10">
        <v>5</v>
      </c>
      <c r="DA454" s="10">
        <v>6</v>
      </c>
      <c r="DB454" s="10">
        <v>5</v>
      </c>
      <c r="DC454" s="10">
        <v>6</v>
      </c>
      <c r="DD454" s="10">
        <v>4</v>
      </c>
      <c r="DE454" s="10">
        <v>6</v>
      </c>
      <c r="DF454" s="10">
        <v>5</v>
      </c>
      <c r="DG454" s="10">
        <v>6</v>
      </c>
      <c r="DH454" s="10">
        <v>5</v>
      </c>
      <c r="DI454" s="10">
        <v>6</v>
      </c>
      <c r="DJ454" s="10">
        <v>3</v>
      </c>
      <c r="DK454" s="10">
        <v>4</v>
      </c>
      <c r="DL454" s="10">
        <v>5</v>
      </c>
      <c r="DM454" s="9" t="s">
        <v>154</v>
      </c>
      <c r="DN454" s="10">
        <v>1993</v>
      </c>
      <c r="DO454" s="9">
        <f t="shared" si="4"/>
        <v>28</v>
      </c>
      <c r="DP454" s="9" t="s">
        <v>155</v>
      </c>
      <c r="DQ454" s="9" t="s">
        <v>202</v>
      </c>
      <c r="DR454" s="9" t="s">
        <v>157</v>
      </c>
      <c r="DS454" s="9" t="s">
        <v>137</v>
      </c>
      <c r="DT454" s="9" t="s">
        <v>181</v>
      </c>
      <c r="DU454" s="9" t="s">
        <v>223</v>
      </c>
      <c r="DV454" s="9" t="str">
        <f>VLOOKUP(DU454,Metadata!$B$2:$C$7,2,FALSE)</f>
        <v>3 - 6 years</v>
      </c>
    </row>
    <row r="455" spans="1:126">
      <c r="A455" s="13">
        <v>454</v>
      </c>
      <c r="B455" s="9" t="s">
        <v>171</v>
      </c>
      <c r="C455" s="9" t="str">
        <f>VLOOKUP(B455,Metadata!$M$2:$N$6,2,FALSE)</f>
        <v>Contractor</v>
      </c>
      <c r="D455" s="9" t="s">
        <v>137</v>
      </c>
      <c r="E455" s="9" t="s">
        <v>136</v>
      </c>
      <c r="F455" s="9" t="s">
        <v>138</v>
      </c>
      <c r="G455" s="9" t="s">
        <v>213</v>
      </c>
      <c r="H455" s="9" t="str">
        <f>IF(G455="","",VLOOKUP(G455,Metadata!$J$2:$K$22,2,FALSE))</f>
        <v>Centre</v>
      </c>
      <c r="I455" s="9" t="s">
        <v>138</v>
      </c>
      <c r="J455" s="9" t="str">
        <f>IF(I455="","",VLOOKUP(I455,Metadata!$P$2:$Q$43,2,FALSE))</f>
        <v>Europe</v>
      </c>
      <c r="K455" s="9" t="str">
        <f t="shared" si="0"/>
        <v>Portugal</v>
      </c>
      <c r="L455" s="9" t="s">
        <v>213</v>
      </c>
      <c r="M455" s="9" t="str">
        <f>IF(L455="","",VLOOKUP(L455,Metadata!$J$2:$K$22,2,FALSE))</f>
        <v>Centre</v>
      </c>
      <c r="N455" s="9" t="s">
        <v>214</v>
      </c>
      <c r="O455" s="9" t="s">
        <v>278</v>
      </c>
      <c r="P455" s="9" t="s">
        <v>142</v>
      </c>
      <c r="Q455" s="10" t="str">
        <f t="shared" si="1"/>
        <v>Full Office Job</v>
      </c>
      <c r="R455" s="10">
        <v>7</v>
      </c>
      <c r="S455" s="9" t="s">
        <v>161</v>
      </c>
      <c r="T455" s="9" t="s">
        <v>137</v>
      </c>
      <c r="U455" s="9" t="str">
        <f>IF(S455&lt;&gt;"",S455,IF(T455&lt;&gt;"",VLOOKUP(T455,Metadata!$S$2:$T$228,2,FALSE),""))</f>
        <v>Full-Stack Developer</v>
      </c>
      <c r="V455" s="9" t="s">
        <v>144</v>
      </c>
      <c r="W455" s="9" t="s">
        <v>137</v>
      </c>
      <c r="X455" s="9" t="s">
        <v>163</v>
      </c>
      <c r="Y455" s="9" t="s">
        <v>137</v>
      </c>
      <c r="Z455" s="9" t="s">
        <v>164</v>
      </c>
      <c r="AA455" s="9" t="s">
        <v>137</v>
      </c>
      <c r="AB455" s="9" t="s">
        <v>137</v>
      </c>
      <c r="AC455" s="9" t="s">
        <v>147</v>
      </c>
      <c r="AD455" s="9" t="s">
        <v>148</v>
      </c>
      <c r="AE455" s="9"/>
      <c r="AF455" s="9"/>
      <c r="AG455" s="9"/>
      <c r="AH455" s="9"/>
      <c r="AI455" s="9"/>
      <c r="AJ455" s="9" t="s">
        <v>185</v>
      </c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 t="s">
        <v>178</v>
      </c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 t="s">
        <v>199</v>
      </c>
      <c r="BM455" s="9"/>
      <c r="BN455" s="9"/>
      <c r="BO455" s="9"/>
      <c r="BP455" s="9"/>
      <c r="BQ455" s="9" t="s">
        <v>219</v>
      </c>
      <c r="BR455" s="9"/>
      <c r="BS455" s="9"/>
      <c r="BT455" s="9"/>
      <c r="BU455" s="9"/>
      <c r="BV455" s="9"/>
      <c r="BW455" s="9"/>
      <c r="BX455" s="9"/>
      <c r="BY455" s="9"/>
      <c r="BZ455" s="9"/>
      <c r="CA455" s="10">
        <v>1</v>
      </c>
      <c r="CB455" s="10" t="str">
        <f t="shared" si="5"/>
        <v>Less than 3 months</v>
      </c>
      <c r="CC455" s="10">
        <v>10</v>
      </c>
      <c r="CD455" s="9">
        <f t="shared" si="2"/>
        <v>16000</v>
      </c>
      <c r="CE455" s="9" t="s">
        <v>137</v>
      </c>
      <c r="CF455" s="9" t="s">
        <v>137</v>
      </c>
      <c r="CG455" s="9" t="str">
        <f>IF(CF455="","",VLOOKUP(CF455,Metadata!$D$2:$H$20,2,FALSE))</f>
        <v/>
      </c>
      <c r="CH455" s="9" t="str">
        <f>IF(CF455="","",VLOOKUP(CF455,Metadata!$D$2:$H$20,4,FALSE))</f>
        <v/>
      </c>
      <c r="CI455" s="9" t="str">
        <f>IF(CF455="","",VLOOKUP(CF455,Metadata!$D$2:$H$20,5,FALSE))</f>
        <v/>
      </c>
      <c r="CJ455" s="9">
        <f t="shared" si="3"/>
        <v>16000</v>
      </c>
      <c r="CK455" s="9" t="s">
        <v>153</v>
      </c>
      <c r="CL455" s="10">
        <v>5</v>
      </c>
      <c r="CM455" s="10">
        <v>1</v>
      </c>
      <c r="CN455" s="10">
        <v>5</v>
      </c>
      <c r="CO455" s="10">
        <v>5</v>
      </c>
      <c r="CP455" s="10">
        <v>5</v>
      </c>
      <c r="CQ455" s="10">
        <v>5</v>
      </c>
      <c r="CR455" s="10">
        <v>5</v>
      </c>
      <c r="CS455" s="10">
        <v>5</v>
      </c>
      <c r="CT455" s="10">
        <v>5</v>
      </c>
      <c r="CU455" s="10">
        <v>5</v>
      </c>
      <c r="CV455" s="10">
        <v>5</v>
      </c>
      <c r="CW455" s="10">
        <v>5</v>
      </c>
      <c r="CX455" s="10">
        <v>5</v>
      </c>
      <c r="CY455" s="10">
        <v>5</v>
      </c>
      <c r="CZ455" s="10">
        <v>5</v>
      </c>
      <c r="DA455" s="10">
        <v>5</v>
      </c>
      <c r="DB455" s="10">
        <v>5</v>
      </c>
      <c r="DC455" s="10">
        <v>5</v>
      </c>
      <c r="DD455" s="10">
        <v>4</v>
      </c>
      <c r="DE455" s="10">
        <v>5</v>
      </c>
      <c r="DF455" s="10">
        <v>5</v>
      </c>
      <c r="DG455" s="10">
        <v>4</v>
      </c>
      <c r="DH455" s="10">
        <v>4</v>
      </c>
      <c r="DI455" s="10">
        <v>4</v>
      </c>
      <c r="DJ455" s="10">
        <v>4</v>
      </c>
      <c r="DK455" s="10">
        <v>5</v>
      </c>
      <c r="DL455" s="10">
        <v>5</v>
      </c>
      <c r="DM455" s="9" t="s">
        <v>154</v>
      </c>
      <c r="DN455" s="10">
        <v>1995</v>
      </c>
      <c r="DO455" s="9">
        <f t="shared" si="4"/>
        <v>26</v>
      </c>
      <c r="DP455" s="9" t="s">
        <v>155</v>
      </c>
      <c r="DQ455" s="9" t="s">
        <v>156</v>
      </c>
      <c r="DR455" s="9" t="s">
        <v>157</v>
      </c>
      <c r="DS455" s="9" t="s">
        <v>137</v>
      </c>
      <c r="DT455" s="9" t="s">
        <v>181</v>
      </c>
      <c r="DU455" s="9" t="s">
        <v>233</v>
      </c>
      <c r="DV455" s="9" t="str">
        <f>VLOOKUP(DU455,Metadata!$B$2:$C$7,2,FALSE)</f>
        <v>0 - 3 years</v>
      </c>
    </row>
    <row r="456" spans="1:126">
      <c r="A456" s="13">
        <v>455</v>
      </c>
      <c r="B456" s="9" t="s">
        <v>135</v>
      </c>
      <c r="C456" s="9" t="str">
        <f>VLOOKUP(B456,Metadata!$M$2:$N$6,2,FALSE)</f>
        <v>Permanent Employee</v>
      </c>
      <c r="D456" s="9" t="s">
        <v>159</v>
      </c>
      <c r="E456" s="9" t="s">
        <v>137</v>
      </c>
      <c r="F456" s="9" t="s">
        <v>138</v>
      </c>
      <c r="G456" s="9" t="s">
        <v>172</v>
      </c>
      <c r="H456" s="9" t="str">
        <f>IF(G456="","",VLOOKUP(G456,Metadata!$J$2:$K$22,2,FALSE))</f>
        <v>Porto Metropolitan Area</v>
      </c>
      <c r="I456" s="9" t="s">
        <v>138</v>
      </c>
      <c r="J456" s="9" t="str">
        <f>IF(I456="","",VLOOKUP(I456,Metadata!$P$2:$Q$43,2,FALSE))</f>
        <v>Europe</v>
      </c>
      <c r="K456" s="9" t="str">
        <f t="shared" si="0"/>
        <v>Portugal</v>
      </c>
      <c r="L456" s="9" t="s">
        <v>172</v>
      </c>
      <c r="M456" s="9" t="str">
        <f>IF(L456="","",VLOOKUP(L456,Metadata!$J$2:$K$22,2,FALSE))</f>
        <v>Porto Metropolitan Area</v>
      </c>
      <c r="N456" s="9" t="s">
        <v>141</v>
      </c>
      <c r="O456" s="9" t="s">
        <v>137</v>
      </c>
      <c r="P456" s="9" t="s">
        <v>142</v>
      </c>
      <c r="Q456" s="10" t="str">
        <f t="shared" si="1"/>
        <v>Full Office Job</v>
      </c>
      <c r="R456" s="10">
        <v>3</v>
      </c>
      <c r="S456" s="9" t="s">
        <v>161</v>
      </c>
      <c r="T456" s="9" t="s">
        <v>137</v>
      </c>
      <c r="U456" s="9" t="str">
        <f>IF(S456&lt;&gt;"",S456,IF(T456&lt;&gt;"",VLOOKUP(T456,Metadata!$S$2:$T$228,2,FALSE),""))</f>
        <v>Full-Stack Developer</v>
      </c>
      <c r="V456" s="9" t="s">
        <v>261</v>
      </c>
      <c r="W456" s="9" t="s">
        <v>137</v>
      </c>
      <c r="X456" s="9" t="s">
        <v>163</v>
      </c>
      <c r="Y456" s="9" t="s">
        <v>137</v>
      </c>
      <c r="Z456" s="9" t="s">
        <v>193</v>
      </c>
      <c r="AA456" s="9" t="s">
        <v>165</v>
      </c>
      <c r="AB456" s="9" t="s">
        <v>137</v>
      </c>
      <c r="AC456" s="9" t="s">
        <v>147</v>
      </c>
      <c r="AD456" s="9"/>
      <c r="AE456" s="9" t="s">
        <v>194</v>
      </c>
      <c r="AF456" s="9" t="s">
        <v>243</v>
      </c>
      <c r="AG456" s="9"/>
      <c r="AH456" s="9"/>
      <c r="AI456" s="9"/>
      <c r="AJ456" s="9" t="s">
        <v>185</v>
      </c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 t="s">
        <v>178</v>
      </c>
      <c r="BB456" s="9"/>
      <c r="BC456" s="9"/>
      <c r="BD456" s="9"/>
      <c r="BE456" s="9"/>
      <c r="BF456" s="9"/>
      <c r="BG456" s="9"/>
      <c r="BH456" s="9"/>
      <c r="BI456" s="9"/>
      <c r="BJ456" s="9" t="s">
        <v>167</v>
      </c>
      <c r="BK456" s="9" t="s">
        <v>198</v>
      </c>
      <c r="BL456" s="9" t="s">
        <v>199</v>
      </c>
      <c r="BM456" s="9"/>
      <c r="BN456" s="9" t="s">
        <v>186</v>
      </c>
      <c r="BO456" s="9" t="s">
        <v>257</v>
      </c>
      <c r="BP456" s="9"/>
      <c r="BQ456" s="9"/>
      <c r="BR456" s="9" t="s">
        <v>247</v>
      </c>
      <c r="BS456" s="9"/>
      <c r="BT456" s="9"/>
      <c r="BU456" s="9"/>
      <c r="BV456" s="9"/>
      <c r="BW456" s="9"/>
      <c r="BX456" s="9"/>
      <c r="BY456" s="9"/>
      <c r="BZ456" s="9"/>
      <c r="CA456" s="10"/>
      <c r="CB456" s="10" t="str">
        <f t="shared" si="5"/>
        <v/>
      </c>
      <c r="CC456" s="10"/>
      <c r="CD456" s="9" t="str">
        <f t="shared" si="2"/>
        <v/>
      </c>
      <c r="CE456" s="9" t="s">
        <v>151</v>
      </c>
      <c r="CF456" s="9" t="s">
        <v>225</v>
      </c>
      <c r="CG456" s="9">
        <f>IF(CF456="","",VLOOKUP(CF456,Metadata!$D$2:$H$20,2,FALSE))</f>
        <v>22500</v>
      </c>
      <c r="CH456" s="9">
        <f>IF(CF456="","",VLOOKUP(CF456,Metadata!$D$2:$H$20,4,FALSE))</f>
        <v>20000</v>
      </c>
      <c r="CI456" s="9">
        <f>IF(CF456="","",VLOOKUP(CF456,Metadata!$D$2:$H$20,5,FALSE))</f>
        <v>25000</v>
      </c>
      <c r="CJ456" s="9">
        <f t="shared" si="3"/>
        <v>22500</v>
      </c>
      <c r="CK456" s="9" t="s">
        <v>201</v>
      </c>
      <c r="CL456" s="10">
        <v>5</v>
      </c>
      <c r="CM456" s="10">
        <v>1</v>
      </c>
      <c r="CN456" s="10">
        <v>7</v>
      </c>
      <c r="CO456" s="10">
        <v>6</v>
      </c>
      <c r="CP456" s="10">
        <v>5</v>
      </c>
      <c r="CQ456" s="10">
        <v>7</v>
      </c>
      <c r="CR456" s="10">
        <v>4</v>
      </c>
      <c r="CS456" s="10">
        <v>7</v>
      </c>
      <c r="CT456" s="10">
        <v>7</v>
      </c>
      <c r="CU456" s="10">
        <v>5</v>
      </c>
      <c r="CV456" s="10">
        <v>4</v>
      </c>
      <c r="CW456" s="10">
        <v>4</v>
      </c>
      <c r="CX456" s="10">
        <v>6</v>
      </c>
      <c r="CY456" s="10">
        <v>5</v>
      </c>
      <c r="CZ456" s="10">
        <v>7</v>
      </c>
      <c r="DA456" s="10">
        <v>4</v>
      </c>
      <c r="DB456" s="10">
        <v>4</v>
      </c>
      <c r="DC456" s="10">
        <v>4</v>
      </c>
      <c r="DD456" s="10">
        <v>4</v>
      </c>
      <c r="DE456" s="10">
        <v>7</v>
      </c>
      <c r="DF456" s="10">
        <v>6</v>
      </c>
      <c r="DG456" s="10">
        <v>7</v>
      </c>
      <c r="DH456" s="10">
        <v>7</v>
      </c>
      <c r="DI456" s="10">
        <v>7</v>
      </c>
      <c r="DJ456" s="10">
        <v>5</v>
      </c>
      <c r="DK456" s="10">
        <v>6</v>
      </c>
      <c r="DL456" s="10">
        <v>7</v>
      </c>
      <c r="DM456" s="9" t="s">
        <v>154</v>
      </c>
      <c r="DN456" s="10">
        <v>1992</v>
      </c>
      <c r="DO456" s="9">
        <f t="shared" si="4"/>
        <v>29</v>
      </c>
      <c r="DP456" s="9" t="s">
        <v>155</v>
      </c>
      <c r="DQ456" s="9" t="s">
        <v>202</v>
      </c>
      <c r="DR456" s="9" t="s">
        <v>157</v>
      </c>
      <c r="DS456" s="9" t="s">
        <v>137</v>
      </c>
      <c r="DT456" s="9" t="s">
        <v>181</v>
      </c>
      <c r="DU456" s="9" t="s">
        <v>223</v>
      </c>
      <c r="DV456" s="9" t="str">
        <f>VLOOKUP(DU456,Metadata!$B$2:$C$7,2,FALSE)</f>
        <v>3 - 6 years</v>
      </c>
    </row>
    <row r="457" spans="1:126">
      <c r="A457" s="13">
        <v>456</v>
      </c>
      <c r="B457" s="9" t="s">
        <v>135</v>
      </c>
      <c r="C457" s="9" t="str">
        <f>VLOOKUP(B457,Metadata!$M$2:$N$6,2,FALSE)</f>
        <v>Permanent Employee</v>
      </c>
      <c r="D457" s="9" t="s">
        <v>159</v>
      </c>
      <c r="E457" s="9" t="s">
        <v>137</v>
      </c>
      <c r="F457" s="9" t="s">
        <v>138</v>
      </c>
      <c r="G457" s="9" t="s">
        <v>190</v>
      </c>
      <c r="H457" s="9" t="str">
        <f>IF(G457="","",VLOOKUP(G457,Metadata!$J$2:$K$22,2,FALSE))</f>
        <v>North</v>
      </c>
      <c r="I457" s="9" t="s">
        <v>138</v>
      </c>
      <c r="J457" s="9" t="str">
        <f>IF(I457="","",VLOOKUP(I457,Metadata!$P$2:$Q$43,2,FALSE))</f>
        <v>Europe</v>
      </c>
      <c r="K457" s="9" t="str">
        <f t="shared" si="0"/>
        <v>Portugal</v>
      </c>
      <c r="L457" s="9" t="s">
        <v>172</v>
      </c>
      <c r="M457" s="9" t="str">
        <f>IF(L457="","",VLOOKUP(L457,Metadata!$J$2:$K$22,2,FALSE))</f>
        <v>Porto Metropolitan Area</v>
      </c>
      <c r="N457" s="9" t="s">
        <v>141</v>
      </c>
      <c r="O457" s="9" t="s">
        <v>137</v>
      </c>
      <c r="P457" s="9" t="s">
        <v>142</v>
      </c>
      <c r="Q457" s="10" t="str">
        <f t="shared" si="1"/>
        <v>Full Office Job</v>
      </c>
      <c r="R457" s="10">
        <v>7</v>
      </c>
      <c r="S457" s="9" t="s">
        <v>206</v>
      </c>
      <c r="T457" s="9" t="s">
        <v>137</v>
      </c>
      <c r="U457" s="9" t="str">
        <f>IF(S457&lt;&gt;"",S457,IF(T457&lt;&gt;"",VLOOKUP(T457,Metadata!$S$2:$T$228,2,FALSE),""))</f>
        <v>Mobile Apps Developer</v>
      </c>
      <c r="V457" s="9" t="s">
        <v>256</v>
      </c>
      <c r="W457" s="9" t="s">
        <v>137</v>
      </c>
      <c r="X457" s="9" t="s">
        <v>163</v>
      </c>
      <c r="Y457" s="9" t="s">
        <v>137</v>
      </c>
      <c r="Z457" s="9" t="s">
        <v>262</v>
      </c>
      <c r="AA457" s="9" t="s">
        <v>137</v>
      </c>
      <c r="AB457" s="9" t="s">
        <v>137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 t="s">
        <v>197</v>
      </c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 t="s">
        <v>445</v>
      </c>
      <c r="CA457" s="10"/>
      <c r="CB457" s="10" t="str">
        <f t="shared" si="5"/>
        <v/>
      </c>
      <c r="CC457" s="10"/>
      <c r="CD457" s="9" t="str">
        <f t="shared" si="2"/>
        <v/>
      </c>
      <c r="CE457" s="9" t="s">
        <v>232</v>
      </c>
      <c r="CF457" s="9" t="s">
        <v>188</v>
      </c>
      <c r="CG457" s="9">
        <f>IF(CF457="","",VLOOKUP(CF457,Metadata!$D$2:$H$20,2,FALSE))</f>
        <v>17500</v>
      </c>
      <c r="CH457" s="9">
        <f>IF(CF457="","",VLOOKUP(CF457,Metadata!$D$2:$H$20,4,FALSE))</f>
        <v>15000</v>
      </c>
      <c r="CI457" s="9">
        <f>IF(CF457="","",VLOOKUP(CF457,Metadata!$D$2:$H$20,5,FALSE))</f>
        <v>20000</v>
      </c>
      <c r="CJ457" s="9">
        <f t="shared" si="3"/>
        <v>17500</v>
      </c>
      <c r="CK457" s="9" t="s">
        <v>153</v>
      </c>
      <c r="CL457" s="10">
        <v>5</v>
      </c>
      <c r="CM457" s="10">
        <v>3</v>
      </c>
      <c r="CN457" s="10">
        <v>7</v>
      </c>
      <c r="CO457" s="10">
        <v>7</v>
      </c>
      <c r="CP457" s="10">
        <v>4</v>
      </c>
      <c r="CQ457" s="10">
        <v>6</v>
      </c>
      <c r="CR457" s="10">
        <v>7</v>
      </c>
      <c r="CS457" s="10">
        <v>7</v>
      </c>
      <c r="CT457" s="10">
        <v>6</v>
      </c>
      <c r="CU457" s="10">
        <v>7</v>
      </c>
      <c r="CV457" s="10">
        <v>4</v>
      </c>
      <c r="CW457" s="10">
        <v>5</v>
      </c>
      <c r="CX457" s="10">
        <v>7</v>
      </c>
      <c r="CY457" s="10">
        <v>7</v>
      </c>
      <c r="CZ457" s="10">
        <v>5</v>
      </c>
      <c r="DA457" s="10">
        <v>7</v>
      </c>
      <c r="DB457" s="10">
        <v>7</v>
      </c>
      <c r="DC457" s="10">
        <v>7</v>
      </c>
      <c r="DD457" s="10">
        <v>4</v>
      </c>
      <c r="DE457" s="10">
        <v>7</v>
      </c>
      <c r="DF457" s="10">
        <v>5</v>
      </c>
      <c r="DG457" s="10">
        <v>7</v>
      </c>
      <c r="DH457" s="10">
        <v>7</v>
      </c>
      <c r="DI457" s="10">
        <v>7</v>
      </c>
      <c r="DJ457" s="10">
        <v>7</v>
      </c>
      <c r="DK457" s="10">
        <v>5</v>
      </c>
      <c r="DL457" s="10">
        <v>7</v>
      </c>
      <c r="DM457" s="9" t="s">
        <v>296</v>
      </c>
      <c r="DN457" s="10">
        <v>1985</v>
      </c>
      <c r="DO457" s="9">
        <f t="shared" si="4"/>
        <v>36</v>
      </c>
      <c r="DP457" s="9" t="s">
        <v>155</v>
      </c>
      <c r="DQ457" s="9" t="s">
        <v>227</v>
      </c>
      <c r="DR457" s="9" t="s">
        <v>170</v>
      </c>
      <c r="DS457" s="9" t="s">
        <v>137</v>
      </c>
      <c r="DT457" s="9" t="s">
        <v>181</v>
      </c>
      <c r="DU457" s="9" t="s">
        <v>168</v>
      </c>
      <c r="DV457" s="9" t="str">
        <f>VLOOKUP(DU457,Metadata!$B$2:$C$7,2,FALSE)</f>
        <v>0 - 3 years</v>
      </c>
    </row>
    <row r="458" spans="1:126">
      <c r="A458" s="13">
        <v>457</v>
      </c>
      <c r="B458" s="9" t="s">
        <v>135</v>
      </c>
      <c r="C458" s="9" t="str">
        <f>VLOOKUP(B458,Metadata!$M$2:$N$6,2,FALSE)</f>
        <v>Permanent Employee</v>
      </c>
      <c r="D458" s="9" t="s">
        <v>136</v>
      </c>
      <c r="E458" s="9" t="s">
        <v>137</v>
      </c>
      <c r="F458" s="9" t="s">
        <v>138</v>
      </c>
      <c r="G458" s="9" t="s">
        <v>263</v>
      </c>
      <c r="H458" s="9" t="str">
        <f>IF(G458="","",VLOOKUP(G458,Metadata!$J$2:$K$22,2,FALSE))</f>
        <v>North</v>
      </c>
      <c r="I458" s="9" t="s">
        <v>138</v>
      </c>
      <c r="J458" s="9" t="str">
        <f>IF(I458="","",VLOOKUP(I458,Metadata!$P$2:$Q$43,2,FALSE))</f>
        <v>Europe</v>
      </c>
      <c r="K458" s="9" t="str">
        <f t="shared" si="0"/>
        <v>Portugal</v>
      </c>
      <c r="L458" s="9" t="s">
        <v>263</v>
      </c>
      <c r="M458" s="9" t="str">
        <f>IF(L458="","",VLOOKUP(L458,Metadata!$J$2:$K$22,2,FALSE))</f>
        <v>North</v>
      </c>
      <c r="N458" s="9" t="s">
        <v>141</v>
      </c>
      <c r="O458" s="9" t="s">
        <v>137</v>
      </c>
      <c r="P458" s="9" t="s">
        <v>142</v>
      </c>
      <c r="Q458" s="10" t="str">
        <f t="shared" si="1"/>
        <v>Full Office Job</v>
      </c>
      <c r="R458" s="10">
        <v>5</v>
      </c>
      <c r="S458" s="9" t="s">
        <v>161</v>
      </c>
      <c r="T458" s="9" t="s">
        <v>137</v>
      </c>
      <c r="U458" s="9" t="str">
        <f>IF(S458&lt;&gt;"",S458,IF(T458&lt;&gt;"",VLOOKUP(T458,Metadata!$S$2:$T$228,2,FALSE),""))</f>
        <v>Full-Stack Developer</v>
      </c>
      <c r="V458" s="9" t="s">
        <v>162</v>
      </c>
      <c r="W458" s="9" t="s">
        <v>137</v>
      </c>
      <c r="X458" s="9" t="s">
        <v>145</v>
      </c>
      <c r="Y458" s="9" t="s">
        <v>137</v>
      </c>
      <c r="Z458" s="9" t="s">
        <v>184</v>
      </c>
      <c r="AA458" s="9" t="s">
        <v>165</v>
      </c>
      <c r="AB458" s="9" t="s">
        <v>137</v>
      </c>
      <c r="AC458" s="9" t="s">
        <v>147</v>
      </c>
      <c r="AD458" s="9" t="s">
        <v>148</v>
      </c>
      <c r="AE458" s="9"/>
      <c r="AF458" s="9"/>
      <c r="AG458" s="9"/>
      <c r="AH458" s="9"/>
      <c r="AI458" s="9"/>
      <c r="AJ458" s="9" t="s">
        <v>185</v>
      </c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 t="s">
        <v>167</v>
      </c>
      <c r="BK458" s="9"/>
      <c r="BL458" s="9"/>
      <c r="BM458" s="9"/>
      <c r="BN458" s="9" t="s">
        <v>186</v>
      </c>
      <c r="BO458" s="9"/>
      <c r="BP458" s="9"/>
      <c r="BQ458" s="9" t="s">
        <v>219</v>
      </c>
      <c r="BR458" s="9"/>
      <c r="BS458" s="9"/>
      <c r="BT458" s="9"/>
      <c r="BU458" s="9"/>
      <c r="BV458" s="9"/>
      <c r="BW458" s="9"/>
      <c r="BX458" s="9"/>
      <c r="BY458" s="9"/>
      <c r="BZ458" s="9"/>
      <c r="CA458" s="10"/>
      <c r="CB458" s="10" t="str">
        <f t="shared" si="5"/>
        <v/>
      </c>
      <c r="CC458" s="10"/>
      <c r="CD458" s="9" t="str">
        <f t="shared" si="2"/>
        <v/>
      </c>
      <c r="CE458" s="9" t="s">
        <v>168</v>
      </c>
      <c r="CF458" s="9" t="s">
        <v>169</v>
      </c>
      <c r="CG458" s="9">
        <f>IF(CF458="","",VLOOKUP(CF458,Metadata!$D$2:$H$20,2,FALSE))</f>
        <v>12500</v>
      </c>
      <c r="CH458" s="9">
        <f>IF(CF458="","",VLOOKUP(CF458,Metadata!$D$2:$H$20,4,FALSE))</f>
        <v>0</v>
      </c>
      <c r="CI458" s="9">
        <f>IF(CF458="","",VLOOKUP(CF458,Metadata!$D$2:$H$20,5,FALSE))</f>
        <v>15000</v>
      </c>
      <c r="CJ458" s="9">
        <f t="shared" si="3"/>
        <v>12500</v>
      </c>
      <c r="CK458" s="9" t="s">
        <v>221</v>
      </c>
      <c r="CL458" s="10">
        <v>3</v>
      </c>
      <c r="CM458" s="10">
        <v>2</v>
      </c>
      <c r="CN458" s="10">
        <v>6</v>
      </c>
      <c r="CO458" s="10">
        <v>6</v>
      </c>
      <c r="CP458" s="10">
        <v>7</v>
      </c>
      <c r="CQ458" s="10">
        <v>7</v>
      </c>
      <c r="CR458" s="10">
        <v>5</v>
      </c>
      <c r="CS458" s="10">
        <v>6</v>
      </c>
      <c r="CT458" s="10">
        <v>7</v>
      </c>
      <c r="CU458" s="10">
        <v>5</v>
      </c>
      <c r="CV458" s="10">
        <v>3</v>
      </c>
      <c r="CW458" s="10">
        <v>4</v>
      </c>
      <c r="CX458" s="10">
        <v>5</v>
      </c>
      <c r="CY458" s="10">
        <v>6</v>
      </c>
      <c r="CZ458" s="10">
        <v>6</v>
      </c>
      <c r="DA458" s="10">
        <v>5</v>
      </c>
      <c r="DB458" s="10">
        <v>4</v>
      </c>
      <c r="DC458" s="10">
        <v>7</v>
      </c>
      <c r="DD458" s="10">
        <v>6</v>
      </c>
      <c r="DE458" s="10">
        <v>7</v>
      </c>
      <c r="DF458" s="10">
        <v>4</v>
      </c>
      <c r="DG458" s="10">
        <v>7</v>
      </c>
      <c r="DH458" s="10">
        <v>6</v>
      </c>
      <c r="DI458" s="10">
        <v>5</v>
      </c>
      <c r="DJ458" s="10">
        <v>3</v>
      </c>
      <c r="DK458" s="10">
        <v>4</v>
      </c>
      <c r="DL458" s="10">
        <v>5</v>
      </c>
      <c r="DM458" s="9" t="s">
        <v>154</v>
      </c>
      <c r="DN458" s="10">
        <v>1991</v>
      </c>
      <c r="DO458" s="9">
        <f t="shared" si="4"/>
        <v>30</v>
      </c>
      <c r="DP458" s="9" t="s">
        <v>155</v>
      </c>
      <c r="DQ458" s="9" t="s">
        <v>298</v>
      </c>
      <c r="DR458" s="9" t="s">
        <v>157</v>
      </c>
      <c r="DS458" s="9" t="s">
        <v>137</v>
      </c>
      <c r="DT458" s="9" t="s">
        <v>181</v>
      </c>
      <c r="DU458" s="9" t="s">
        <v>168</v>
      </c>
      <c r="DV458" s="9" t="str">
        <f>VLOOKUP(DU458,Metadata!$B$2:$C$7,2,FALSE)</f>
        <v>0 - 3 years</v>
      </c>
    </row>
    <row r="459" spans="1:126">
      <c r="A459" s="13">
        <v>458</v>
      </c>
      <c r="B459" s="9" t="s">
        <v>135</v>
      </c>
      <c r="C459" s="9" t="str">
        <f>VLOOKUP(B459,Metadata!$M$2:$N$6,2,FALSE)</f>
        <v>Permanent Employee</v>
      </c>
      <c r="D459" s="9" t="s">
        <v>159</v>
      </c>
      <c r="E459" s="9" t="s">
        <v>137</v>
      </c>
      <c r="F459" s="9" t="s">
        <v>138</v>
      </c>
      <c r="G459" s="9" t="s">
        <v>172</v>
      </c>
      <c r="H459" s="9" t="str">
        <f>IF(G459="","",VLOOKUP(G459,Metadata!$J$2:$K$22,2,FALSE))</f>
        <v>Porto Metropolitan Area</v>
      </c>
      <c r="I459" s="9" t="s">
        <v>138</v>
      </c>
      <c r="J459" s="9" t="str">
        <f>IF(I459="","",VLOOKUP(I459,Metadata!$P$2:$Q$43,2,FALSE))</f>
        <v>Europe</v>
      </c>
      <c r="K459" s="9" t="str">
        <f t="shared" si="0"/>
        <v>Portugal</v>
      </c>
      <c r="L459" s="9" t="s">
        <v>140</v>
      </c>
      <c r="M459" s="9" t="str">
        <f>IF(L459="","",VLOOKUP(L459,Metadata!$J$2:$K$22,2,FALSE))</f>
        <v>Lisbon Metropolitan Area</v>
      </c>
      <c r="N459" s="9" t="s">
        <v>141</v>
      </c>
      <c r="O459" s="9" t="s">
        <v>137</v>
      </c>
      <c r="P459" s="9" t="s">
        <v>142</v>
      </c>
      <c r="Q459" s="10" t="str">
        <f t="shared" si="1"/>
        <v>Full Office Job</v>
      </c>
      <c r="R459" s="10">
        <v>6</v>
      </c>
      <c r="S459" s="9" t="s">
        <v>161</v>
      </c>
      <c r="T459" s="9" t="s">
        <v>137</v>
      </c>
      <c r="U459" s="9" t="str">
        <f>IF(S459&lt;&gt;"",S459,IF(T459&lt;&gt;"",VLOOKUP(T459,Metadata!$S$2:$T$228,2,FALSE),""))</f>
        <v>Full-Stack Developer</v>
      </c>
      <c r="V459" s="9" t="s">
        <v>268</v>
      </c>
      <c r="W459" s="9" t="s">
        <v>137</v>
      </c>
      <c r="X459" s="9" t="s">
        <v>208</v>
      </c>
      <c r="Y459" s="9" t="s">
        <v>137</v>
      </c>
      <c r="Z459" s="9" t="s">
        <v>146</v>
      </c>
      <c r="AA459" s="9" t="s">
        <v>165</v>
      </c>
      <c r="AB459" s="9" t="s">
        <v>253</v>
      </c>
      <c r="AC459" s="9" t="s">
        <v>147</v>
      </c>
      <c r="AD459" s="9" t="s">
        <v>148</v>
      </c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 t="s">
        <v>178</v>
      </c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 t="s">
        <v>219</v>
      </c>
      <c r="BR459" s="9"/>
      <c r="BS459" s="9"/>
      <c r="BT459" s="9"/>
      <c r="BU459" s="9"/>
      <c r="BV459" s="9"/>
      <c r="BW459" s="9"/>
      <c r="BX459" s="9"/>
      <c r="BY459" s="9"/>
      <c r="BZ459" s="9"/>
      <c r="CA459" s="10"/>
      <c r="CB459" s="10" t="str">
        <f t="shared" si="5"/>
        <v/>
      </c>
      <c r="CC459" s="10"/>
      <c r="CD459" s="9" t="str">
        <f t="shared" si="2"/>
        <v/>
      </c>
      <c r="CE459" s="9" t="s">
        <v>168</v>
      </c>
      <c r="CF459" s="9" t="s">
        <v>188</v>
      </c>
      <c r="CG459" s="9">
        <f>IF(CF459="","",VLOOKUP(CF459,Metadata!$D$2:$H$20,2,FALSE))</f>
        <v>17500</v>
      </c>
      <c r="CH459" s="9">
        <f>IF(CF459="","",VLOOKUP(CF459,Metadata!$D$2:$H$20,4,FALSE))</f>
        <v>15000</v>
      </c>
      <c r="CI459" s="9">
        <f>IF(CF459="","",VLOOKUP(CF459,Metadata!$D$2:$H$20,5,FALSE))</f>
        <v>20000</v>
      </c>
      <c r="CJ459" s="9">
        <f t="shared" si="3"/>
        <v>17500</v>
      </c>
      <c r="CK459" s="9" t="s">
        <v>189</v>
      </c>
      <c r="CL459" s="10">
        <v>2</v>
      </c>
      <c r="CM459" s="10">
        <v>3</v>
      </c>
      <c r="CN459" s="10">
        <v>7</v>
      </c>
      <c r="CO459" s="10">
        <v>4</v>
      </c>
      <c r="CP459" s="10">
        <v>5</v>
      </c>
      <c r="CQ459" s="10">
        <v>5</v>
      </c>
      <c r="CR459" s="10">
        <v>4</v>
      </c>
      <c r="CS459" s="10">
        <v>3</v>
      </c>
      <c r="CT459" s="10">
        <v>5</v>
      </c>
      <c r="CU459" s="10">
        <v>6</v>
      </c>
      <c r="CV459" s="10">
        <v>6</v>
      </c>
      <c r="CW459" s="10">
        <v>6</v>
      </c>
      <c r="CX459" s="10">
        <v>5</v>
      </c>
      <c r="CY459" s="10">
        <v>3</v>
      </c>
      <c r="CZ459" s="10">
        <v>5</v>
      </c>
      <c r="DA459" s="10">
        <v>3</v>
      </c>
      <c r="DB459" s="10">
        <v>2</v>
      </c>
      <c r="DC459" s="10">
        <v>5</v>
      </c>
      <c r="DD459" s="10">
        <v>4</v>
      </c>
      <c r="DE459" s="10">
        <v>6</v>
      </c>
      <c r="DF459" s="10">
        <v>6</v>
      </c>
      <c r="DG459" s="10">
        <v>6</v>
      </c>
      <c r="DH459" s="10">
        <v>5</v>
      </c>
      <c r="DI459" s="10">
        <v>2</v>
      </c>
      <c r="DJ459" s="10">
        <v>1</v>
      </c>
      <c r="DK459" s="10">
        <v>5</v>
      </c>
      <c r="DL459" s="10">
        <v>2</v>
      </c>
      <c r="DM459" s="9" t="s">
        <v>154</v>
      </c>
      <c r="DN459" s="10">
        <v>1989</v>
      </c>
      <c r="DO459" s="9">
        <f t="shared" si="4"/>
        <v>32</v>
      </c>
      <c r="DP459" s="9" t="s">
        <v>155</v>
      </c>
      <c r="DQ459" s="9" t="s">
        <v>210</v>
      </c>
      <c r="DR459" s="9" t="s">
        <v>342</v>
      </c>
      <c r="DS459" s="9" t="s">
        <v>137</v>
      </c>
      <c r="DT459" s="9" t="s">
        <v>181</v>
      </c>
      <c r="DU459" s="9" t="s">
        <v>223</v>
      </c>
      <c r="DV459" s="9" t="str">
        <f>VLOOKUP(DU459,Metadata!$B$2:$C$7,2,FALSE)</f>
        <v>3 - 6 years</v>
      </c>
    </row>
    <row r="460" spans="1:126">
      <c r="A460" s="13">
        <v>459</v>
      </c>
      <c r="B460" s="9" t="s">
        <v>135</v>
      </c>
      <c r="C460" s="9" t="str">
        <f>VLOOKUP(B460,Metadata!$M$2:$N$6,2,FALSE)</f>
        <v>Permanent Employee</v>
      </c>
      <c r="D460" s="9" t="s">
        <v>159</v>
      </c>
      <c r="E460" s="9" t="s">
        <v>137</v>
      </c>
      <c r="F460" s="9" t="s">
        <v>138</v>
      </c>
      <c r="G460" s="9" t="s">
        <v>140</v>
      </c>
      <c r="H460" s="9" t="str">
        <f>IF(G460="","",VLOOKUP(G460,Metadata!$J$2:$K$22,2,FALSE))</f>
        <v>Lisbon Metropolitan Area</v>
      </c>
      <c r="I460" s="9" t="s">
        <v>138</v>
      </c>
      <c r="J460" s="9" t="str">
        <f>IF(I460="","",VLOOKUP(I460,Metadata!$P$2:$Q$43,2,FALSE))</f>
        <v>Europe</v>
      </c>
      <c r="K460" s="9" t="str">
        <f t="shared" si="0"/>
        <v>Portugal</v>
      </c>
      <c r="L460" s="9" t="s">
        <v>140</v>
      </c>
      <c r="M460" s="9" t="str">
        <f>IF(L460="","",VLOOKUP(L460,Metadata!$J$2:$K$22,2,FALSE))</f>
        <v>Lisbon Metropolitan Area</v>
      </c>
      <c r="N460" s="9" t="s">
        <v>141</v>
      </c>
      <c r="O460" s="9" t="s">
        <v>137</v>
      </c>
      <c r="P460" s="9" t="s">
        <v>142</v>
      </c>
      <c r="Q460" s="10" t="str">
        <f t="shared" si="1"/>
        <v>Full Office Job</v>
      </c>
      <c r="R460" s="10">
        <v>7</v>
      </c>
      <c r="S460" s="9" t="s">
        <v>229</v>
      </c>
      <c r="T460" s="9" t="s">
        <v>137</v>
      </c>
      <c r="U460" s="9" t="str">
        <f>IF(S460&lt;&gt;"",S460,IF(T460&lt;&gt;"",VLOOKUP(T460,Metadata!$S$2:$T$228,2,FALSE),""))</f>
        <v>Project Manager</v>
      </c>
      <c r="V460" s="9" t="s">
        <v>261</v>
      </c>
      <c r="W460" s="9" t="s">
        <v>137</v>
      </c>
      <c r="X460" s="9" t="s">
        <v>145</v>
      </c>
      <c r="Y460" s="9" t="s">
        <v>137</v>
      </c>
      <c r="Z460" s="9" t="s">
        <v>146</v>
      </c>
      <c r="AA460" s="9" t="s">
        <v>137</v>
      </c>
      <c r="AB460" s="9" t="s">
        <v>137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 t="s">
        <v>150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 t="s">
        <v>150</v>
      </c>
      <c r="BZ460" s="9" t="s">
        <v>137</v>
      </c>
      <c r="CA460" s="10"/>
      <c r="CB460" s="10" t="str">
        <f t="shared" si="5"/>
        <v/>
      </c>
      <c r="CC460" s="10"/>
      <c r="CD460" s="9" t="str">
        <f t="shared" si="2"/>
        <v/>
      </c>
      <c r="CE460" s="9" t="s">
        <v>151</v>
      </c>
      <c r="CF460" s="9" t="s">
        <v>419</v>
      </c>
      <c r="CG460" s="9">
        <f>IF(CF460="","",VLOOKUP(CF460,Metadata!$D$2:$H$20,2,FALSE))</f>
        <v>62500</v>
      </c>
      <c r="CH460" s="9">
        <f>IF(CF460="","",VLOOKUP(CF460,Metadata!$D$2:$H$20,4,FALSE))</f>
        <v>60000</v>
      </c>
      <c r="CI460" s="9">
        <f>IF(CF460="","",VLOOKUP(CF460,Metadata!$D$2:$H$20,5,FALSE))</f>
        <v>65000</v>
      </c>
      <c r="CJ460" s="9">
        <f t="shared" si="3"/>
        <v>62500</v>
      </c>
      <c r="CK460" s="9" t="s">
        <v>189</v>
      </c>
      <c r="CL460" s="10">
        <v>5</v>
      </c>
      <c r="CM460" s="10">
        <v>4</v>
      </c>
      <c r="CN460" s="10">
        <v>5</v>
      </c>
      <c r="CO460" s="10">
        <v>6</v>
      </c>
      <c r="CP460" s="10">
        <v>7</v>
      </c>
      <c r="CQ460" s="10">
        <v>7</v>
      </c>
      <c r="CR460" s="10">
        <v>7</v>
      </c>
      <c r="CS460" s="10">
        <v>6</v>
      </c>
      <c r="CT460" s="10">
        <v>5</v>
      </c>
      <c r="CU460" s="10">
        <v>6</v>
      </c>
      <c r="CV460" s="10">
        <v>7</v>
      </c>
      <c r="CW460" s="10">
        <v>2</v>
      </c>
      <c r="CX460" s="10">
        <v>7</v>
      </c>
      <c r="CY460" s="10">
        <v>6</v>
      </c>
      <c r="CZ460" s="10">
        <v>3</v>
      </c>
      <c r="DA460" s="10">
        <v>4</v>
      </c>
      <c r="DB460" s="10">
        <v>6</v>
      </c>
      <c r="DC460" s="10">
        <v>7</v>
      </c>
      <c r="DD460" s="10">
        <v>3</v>
      </c>
      <c r="DE460" s="10">
        <v>5</v>
      </c>
      <c r="DF460" s="10">
        <v>7</v>
      </c>
      <c r="DG460" s="10">
        <v>6</v>
      </c>
      <c r="DH460" s="10">
        <v>4</v>
      </c>
      <c r="DI460" s="10">
        <v>5</v>
      </c>
      <c r="DJ460" s="10">
        <v>7</v>
      </c>
      <c r="DK460" s="10">
        <v>7</v>
      </c>
      <c r="DL460" s="10">
        <v>4</v>
      </c>
      <c r="DM460" s="9" t="s">
        <v>154</v>
      </c>
      <c r="DN460" s="10">
        <v>1979</v>
      </c>
      <c r="DO460" s="9">
        <f t="shared" si="4"/>
        <v>42</v>
      </c>
      <c r="DP460" s="9" t="s">
        <v>155</v>
      </c>
      <c r="DQ460" s="9" t="s">
        <v>156</v>
      </c>
      <c r="DR460" s="9" t="s">
        <v>157</v>
      </c>
      <c r="DS460" s="9" t="s">
        <v>137</v>
      </c>
      <c r="DT460" s="9" t="s">
        <v>181</v>
      </c>
      <c r="DU460" s="9" t="s">
        <v>158</v>
      </c>
      <c r="DV460" s="9" t="str">
        <f>VLOOKUP(DU460,Metadata!$B$2:$C$7,2,FALSE)</f>
        <v>6+ years</v>
      </c>
    </row>
    <row r="461" spans="1:126">
      <c r="A461" s="13">
        <v>460</v>
      </c>
      <c r="B461" s="9" t="s">
        <v>135</v>
      </c>
      <c r="C461" s="9" t="str">
        <f>VLOOKUP(B461,Metadata!$M$2:$N$6,2,FALSE)</f>
        <v>Permanent Employee</v>
      </c>
      <c r="D461" s="9" t="s">
        <v>159</v>
      </c>
      <c r="E461" s="9" t="s">
        <v>137</v>
      </c>
      <c r="F461" s="9" t="s">
        <v>138</v>
      </c>
      <c r="G461" s="9" t="s">
        <v>140</v>
      </c>
      <c r="H461" s="9" t="str">
        <f>IF(G461="","",VLOOKUP(G461,Metadata!$J$2:$K$22,2,FALSE))</f>
        <v>Lisbon Metropolitan Area</v>
      </c>
      <c r="I461" s="9" t="s">
        <v>228</v>
      </c>
      <c r="J461" s="9" t="str">
        <f>IF(I461="","",VLOOKUP(I461,Metadata!$P$2:$Q$43,2,FALSE))</f>
        <v>Europe</v>
      </c>
      <c r="K461" s="9" t="str">
        <f t="shared" si="0"/>
        <v>International</v>
      </c>
      <c r="L461" s="9" t="s">
        <v>137</v>
      </c>
      <c r="M461" s="9" t="str">
        <f>IF(L461="","",VLOOKUP(L461,Metadata!$J$2:$K$22,2,FALSE))</f>
        <v/>
      </c>
      <c r="N461" s="9" t="s">
        <v>205</v>
      </c>
      <c r="O461" s="9" t="s">
        <v>137</v>
      </c>
      <c r="P461" s="9" t="s">
        <v>137</v>
      </c>
      <c r="Q461" s="10" t="str">
        <f t="shared" si="1"/>
        <v>Full Office Job</v>
      </c>
      <c r="R461" s="10">
        <v>5</v>
      </c>
      <c r="S461" s="9" t="s">
        <v>260</v>
      </c>
      <c r="T461" s="9" t="s">
        <v>137</v>
      </c>
      <c r="U461" s="9" t="str">
        <f>IF(S461&lt;&gt;"",S461,IF(T461&lt;&gt;"",VLOOKUP(T461,Metadata!$S$2:$T$228,2,FALSE),""))</f>
        <v>DevOps Engineer</v>
      </c>
      <c r="V461" s="9" t="s">
        <v>323</v>
      </c>
      <c r="W461" s="9" t="s">
        <v>137</v>
      </c>
      <c r="X461" s="9" t="s">
        <v>145</v>
      </c>
      <c r="Y461" s="9" t="s">
        <v>137</v>
      </c>
      <c r="Z461" s="9" t="s">
        <v>218</v>
      </c>
      <c r="AA461" s="9" t="s">
        <v>165</v>
      </c>
      <c r="AB461" s="9" t="s">
        <v>253</v>
      </c>
      <c r="AC461" s="9"/>
      <c r="AD461" s="9"/>
      <c r="AE461" s="9"/>
      <c r="AF461" s="9" t="s">
        <v>243</v>
      </c>
      <c r="AG461" s="9"/>
      <c r="AH461" s="9"/>
      <c r="AI461" s="9"/>
      <c r="AJ461" s="9"/>
      <c r="AK461" s="9" t="s">
        <v>302</v>
      </c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 t="s">
        <v>270</v>
      </c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 t="s">
        <v>303</v>
      </c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10"/>
      <c r="CB461" s="10" t="str">
        <f t="shared" si="5"/>
        <v/>
      </c>
      <c r="CC461" s="10"/>
      <c r="CD461" s="9" t="str">
        <f t="shared" si="2"/>
        <v/>
      </c>
      <c r="CE461" s="9" t="s">
        <v>168</v>
      </c>
      <c r="CF461" s="9" t="s">
        <v>236</v>
      </c>
      <c r="CG461" s="9">
        <f>IF(CF461="","",VLOOKUP(CF461,Metadata!$D$2:$H$20,2,FALSE))</f>
        <v>47500</v>
      </c>
      <c r="CH461" s="9">
        <f>IF(CF461="","",VLOOKUP(CF461,Metadata!$D$2:$H$20,4,FALSE))</f>
        <v>45000</v>
      </c>
      <c r="CI461" s="9">
        <f>IF(CF461="","",VLOOKUP(CF461,Metadata!$D$2:$H$20,5,FALSE))</f>
        <v>50000</v>
      </c>
      <c r="CJ461" s="9">
        <f t="shared" si="3"/>
        <v>47500</v>
      </c>
      <c r="CK461" s="9" t="s">
        <v>153</v>
      </c>
      <c r="CL461" s="10">
        <v>3</v>
      </c>
      <c r="CM461" s="10">
        <v>2</v>
      </c>
      <c r="CN461" s="10">
        <v>7</v>
      </c>
      <c r="CO461" s="10">
        <v>4</v>
      </c>
      <c r="CP461" s="10">
        <v>5</v>
      </c>
      <c r="CQ461" s="10">
        <v>7</v>
      </c>
      <c r="CR461" s="10">
        <v>5</v>
      </c>
      <c r="CS461" s="10">
        <v>5</v>
      </c>
      <c r="CT461" s="10">
        <v>6</v>
      </c>
      <c r="CU461" s="10">
        <v>5</v>
      </c>
      <c r="CV461" s="10">
        <v>6</v>
      </c>
      <c r="CW461" s="10">
        <v>6</v>
      </c>
      <c r="CX461" s="10">
        <v>6</v>
      </c>
      <c r="CY461" s="10">
        <v>6</v>
      </c>
      <c r="CZ461" s="10">
        <v>5</v>
      </c>
      <c r="DA461" s="10">
        <v>2</v>
      </c>
      <c r="DB461" s="10">
        <v>2</v>
      </c>
      <c r="DC461" s="10">
        <v>6</v>
      </c>
      <c r="DD461" s="10">
        <v>3</v>
      </c>
      <c r="DE461" s="10">
        <v>3</v>
      </c>
      <c r="DF461" s="10">
        <v>6</v>
      </c>
      <c r="DG461" s="10">
        <v>5</v>
      </c>
      <c r="DH461" s="10">
        <v>5</v>
      </c>
      <c r="DI461" s="10">
        <v>6</v>
      </c>
      <c r="DJ461" s="10">
        <v>4</v>
      </c>
      <c r="DK461" s="10">
        <v>4</v>
      </c>
      <c r="DL461" s="10">
        <v>5</v>
      </c>
      <c r="DM461" s="9" t="s">
        <v>154</v>
      </c>
      <c r="DN461" s="10">
        <v>1977</v>
      </c>
      <c r="DO461" s="9">
        <f t="shared" si="4"/>
        <v>44</v>
      </c>
      <c r="DP461" s="9" t="s">
        <v>155</v>
      </c>
      <c r="DQ461" s="9" t="s">
        <v>202</v>
      </c>
      <c r="DR461" s="9" t="s">
        <v>157</v>
      </c>
      <c r="DS461" s="9" t="s">
        <v>137</v>
      </c>
      <c r="DT461" s="9" t="s">
        <v>181</v>
      </c>
      <c r="DU461" s="9" t="s">
        <v>158</v>
      </c>
      <c r="DV461" s="9" t="str">
        <f>VLOOKUP(DU461,Metadata!$B$2:$C$7,2,FALSE)</f>
        <v>6+ years</v>
      </c>
    </row>
    <row r="462" spans="1:126">
      <c r="A462" s="13">
        <v>461</v>
      </c>
      <c r="B462" s="9" t="s">
        <v>135</v>
      </c>
      <c r="C462" s="9" t="str">
        <f>VLOOKUP(B462,Metadata!$M$2:$N$6,2,FALSE)</f>
        <v>Permanent Employee</v>
      </c>
      <c r="D462" s="9" t="s">
        <v>159</v>
      </c>
      <c r="E462" s="9" t="s">
        <v>137</v>
      </c>
      <c r="F462" s="9" t="s">
        <v>138</v>
      </c>
      <c r="G462" s="9" t="s">
        <v>291</v>
      </c>
      <c r="H462" s="9" t="str">
        <f>IF(G462="","",VLOOKUP(G462,Metadata!$J$2:$K$22,2,FALSE))</f>
        <v>Centre</v>
      </c>
      <c r="I462" s="9" t="s">
        <v>138</v>
      </c>
      <c r="J462" s="9" t="str">
        <f>IF(I462="","",VLOOKUP(I462,Metadata!$P$2:$Q$43,2,FALSE))</f>
        <v>Europe</v>
      </c>
      <c r="K462" s="9" t="str">
        <f t="shared" si="0"/>
        <v>Portugal</v>
      </c>
      <c r="L462" s="9" t="s">
        <v>291</v>
      </c>
      <c r="M462" s="9" t="str">
        <f>IF(L462="","",VLOOKUP(L462,Metadata!$J$2:$K$22,2,FALSE))</f>
        <v>Centre</v>
      </c>
      <c r="N462" s="9" t="s">
        <v>141</v>
      </c>
      <c r="O462" s="9" t="s">
        <v>137</v>
      </c>
      <c r="P462" s="9" t="s">
        <v>191</v>
      </c>
      <c r="Q462" s="10" t="str">
        <f t="shared" si="1"/>
        <v>Remote Job (full or flexible)</v>
      </c>
      <c r="R462" s="10">
        <v>6</v>
      </c>
      <c r="S462" s="9" t="s">
        <v>143</v>
      </c>
      <c r="T462" s="9" t="s">
        <v>137</v>
      </c>
      <c r="U462" s="9" t="str">
        <f>IF(S462&lt;&gt;"",S462,IF(T462&lt;&gt;"",VLOOKUP(T462,Metadata!$S$2:$T$228,2,FALSE),""))</f>
        <v>Technical Team Leader</v>
      </c>
      <c r="V462" s="9" t="s">
        <v>207</v>
      </c>
      <c r="W462" s="9" t="s">
        <v>137</v>
      </c>
      <c r="X462" s="9" t="s">
        <v>145</v>
      </c>
      <c r="Y462" s="9" t="s">
        <v>137</v>
      </c>
      <c r="Z462" s="9" t="s">
        <v>218</v>
      </c>
      <c r="AA462" s="9" t="s">
        <v>165</v>
      </c>
      <c r="AB462" s="9" t="s">
        <v>137</v>
      </c>
      <c r="AC462" s="9"/>
      <c r="AD462" s="9"/>
      <c r="AE462" s="9" t="s">
        <v>194</v>
      </c>
      <c r="AF462" s="9"/>
      <c r="AG462" s="9" t="s">
        <v>166</v>
      </c>
      <c r="AH462" s="9"/>
      <c r="AI462" s="9"/>
      <c r="AJ462" s="9" t="s">
        <v>185</v>
      </c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 t="s">
        <v>178</v>
      </c>
      <c r="BB462" s="9"/>
      <c r="BC462" s="9"/>
      <c r="BD462" s="9"/>
      <c r="BE462" s="9"/>
      <c r="BF462" s="9"/>
      <c r="BG462" s="9" t="s">
        <v>197</v>
      </c>
      <c r="BH462" s="9"/>
      <c r="BI462" s="9"/>
      <c r="BJ462" s="9" t="s">
        <v>167</v>
      </c>
      <c r="BK462" s="9" t="s">
        <v>198</v>
      </c>
      <c r="BL462" s="9" t="s">
        <v>199</v>
      </c>
      <c r="BM462" s="9"/>
      <c r="BN462" s="9" t="s">
        <v>186</v>
      </c>
      <c r="BO462" s="9"/>
      <c r="BP462" s="9" t="s">
        <v>179</v>
      </c>
      <c r="BQ462" s="9"/>
      <c r="BR462" s="9"/>
      <c r="BS462" s="9" t="s">
        <v>200</v>
      </c>
      <c r="BT462" s="9"/>
      <c r="BU462" s="9"/>
      <c r="BV462" s="9"/>
      <c r="BW462" s="9"/>
      <c r="BX462" s="9"/>
      <c r="BY462" s="9"/>
      <c r="BZ462" s="9"/>
      <c r="CA462" s="10"/>
      <c r="CB462" s="10" t="str">
        <f t="shared" si="5"/>
        <v/>
      </c>
      <c r="CC462" s="10"/>
      <c r="CD462" s="9" t="str">
        <f t="shared" si="2"/>
        <v/>
      </c>
      <c r="CE462" s="9" t="s">
        <v>232</v>
      </c>
      <c r="CF462" s="9" t="s">
        <v>225</v>
      </c>
      <c r="CG462" s="9">
        <f>IF(CF462="","",VLOOKUP(CF462,Metadata!$D$2:$H$20,2,FALSE))</f>
        <v>22500</v>
      </c>
      <c r="CH462" s="9">
        <f>IF(CF462="","",VLOOKUP(CF462,Metadata!$D$2:$H$20,4,FALSE))</f>
        <v>20000</v>
      </c>
      <c r="CI462" s="9">
        <f>IF(CF462="","",VLOOKUP(CF462,Metadata!$D$2:$H$20,5,FALSE))</f>
        <v>25000</v>
      </c>
      <c r="CJ462" s="9">
        <f t="shared" si="3"/>
        <v>22500</v>
      </c>
      <c r="CK462" s="9" t="s">
        <v>221</v>
      </c>
      <c r="CL462" s="10">
        <v>3</v>
      </c>
      <c r="CM462" s="10">
        <v>4</v>
      </c>
      <c r="CN462" s="10">
        <v>7</v>
      </c>
      <c r="CO462" s="10">
        <v>6</v>
      </c>
      <c r="CP462" s="10">
        <v>6</v>
      </c>
      <c r="CQ462" s="10">
        <v>7</v>
      </c>
      <c r="CR462" s="10">
        <v>4</v>
      </c>
      <c r="CS462" s="10">
        <v>5</v>
      </c>
      <c r="CT462" s="10">
        <v>4</v>
      </c>
      <c r="CU462" s="10">
        <v>3</v>
      </c>
      <c r="CV462" s="10">
        <v>4</v>
      </c>
      <c r="CW462" s="10">
        <v>3</v>
      </c>
      <c r="CX462" s="10">
        <v>5</v>
      </c>
      <c r="CY462" s="10">
        <v>4</v>
      </c>
      <c r="CZ462" s="10">
        <v>3</v>
      </c>
      <c r="DA462" s="10">
        <v>2</v>
      </c>
      <c r="DB462" s="10">
        <v>6</v>
      </c>
      <c r="DC462" s="10">
        <v>5</v>
      </c>
      <c r="DD462" s="10">
        <v>3</v>
      </c>
      <c r="DE462" s="10">
        <v>6</v>
      </c>
      <c r="DF462" s="10">
        <v>6</v>
      </c>
      <c r="DG462" s="10">
        <v>6</v>
      </c>
      <c r="DH462" s="10">
        <v>6</v>
      </c>
      <c r="DI462" s="10">
        <v>6</v>
      </c>
      <c r="DJ462" s="10">
        <v>6</v>
      </c>
      <c r="DK462" s="10">
        <v>6</v>
      </c>
      <c r="DL462" s="10">
        <v>5</v>
      </c>
      <c r="DM462" s="9" t="s">
        <v>296</v>
      </c>
      <c r="DN462" s="10">
        <v>1990</v>
      </c>
      <c r="DO462" s="9">
        <f t="shared" si="4"/>
        <v>31</v>
      </c>
      <c r="DP462" s="9" t="s">
        <v>155</v>
      </c>
      <c r="DQ462" s="9" t="s">
        <v>156</v>
      </c>
      <c r="DR462" s="9" t="s">
        <v>157</v>
      </c>
      <c r="DS462" s="9" t="s">
        <v>137</v>
      </c>
      <c r="DT462" s="9" t="s">
        <v>181</v>
      </c>
      <c r="DU462" s="9" t="s">
        <v>158</v>
      </c>
      <c r="DV462" s="9" t="str">
        <f>VLOOKUP(DU462,Metadata!$B$2:$C$7,2,FALSE)</f>
        <v>6+ years</v>
      </c>
    </row>
    <row r="463" spans="1:126">
      <c r="A463" s="13">
        <v>462</v>
      </c>
      <c r="B463" s="9" t="s">
        <v>135</v>
      </c>
      <c r="C463" s="9" t="str">
        <f>VLOOKUP(B463,Metadata!$M$2:$N$6,2,FALSE)</f>
        <v>Permanent Employee</v>
      </c>
      <c r="D463" s="9" t="s">
        <v>159</v>
      </c>
      <c r="E463" s="9" t="s">
        <v>137</v>
      </c>
      <c r="F463" s="9" t="s">
        <v>138</v>
      </c>
      <c r="G463" s="9" t="s">
        <v>172</v>
      </c>
      <c r="H463" s="9" t="str">
        <f>IF(G463="","",VLOOKUP(G463,Metadata!$J$2:$K$22,2,FALSE))</f>
        <v>Porto Metropolitan Area</v>
      </c>
      <c r="I463" s="9" t="s">
        <v>138</v>
      </c>
      <c r="J463" s="9" t="str">
        <f>IF(I463="","",VLOOKUP(I463,Metadata!$P$2:$Q$43,2,FALSE))</f>
        <v>Europe</v>
      </c>
      <c r="K463" s="9" t="str">
        <f t="shared" si="0"/>
        <v>Portugal</v>
      </c>
      <c r="L463" s="9" t="s">
        <v>140</v>
      </c>
      <c r="M463" s="9" t="str">
        <f>IF(L463="","",VLOOKUP(L463,Metadata!$J$2:$K$22,2,FALSE))</f>
        <v>Lisbon Metropolitan Area</v>
      </c>
      <c r="N463" s="9" t="s">
        <v>141</v>
      </c>
      <c r="O463" s="9" t="s">
        <v>137</v>
      </c>
      <c r="P463" s="9" t="s">
        <v>191</v>
      </c>
      <c r="Q463" s="10" t="str">
        <f t="shared" si="1"/>
        <v>Remote Job (full or flexible)</v>
      </c>
      <c r="R463" s="10">
        <v>7</v>
      </c>
      <c r="S463" s="9" t="s">
        <v>216</v>
      </c>
      <c r="T463" s="9" t="s">
        <v>137</v>
      </c>
      <c r="U463" s="9" t="str">
        <f>IF(S463&lt;&gt;"",S463,IF(T463&lt;&gt;"",VLOOKUP(T463,Metadata!$S$2:$T$228,2,FALSE),""))</f>
        <v>Front-End Developer</v>
      </c>
      <c r="V463" s="9" t="s">
        <v>256</v>
      </c>
      <c r="W463" s="9" t="s">
        <v>137</v>
      </c>
      <c r="X463" s="9" t="s">
        <v>145</v>
      </c>
      <c r="Y463" s="9" t="s">
        <v>137</v>
      </c>
      <c r="Z463" s="9" t="s">
        <v>224</v>
      </c>
      <c r="AA463" s="9" t="s">
        <v>165</v>
      </c>
      <c r="AB463" s="9" t="s">
        <v>137</v>
      </c>
      <c r="AC463" s="9"/>
      <c r="AD463" s="9"/>
      <c r="AE463" s="9"/>
      <c r="AF463" s="9"/>
      <c r="AG463" s="9"/>
      <c r="AH463" s="9"/>
      <c r="AI463" s="9"/>
      <c r="AJ463" s="9" t="s">
        <v>185</v>
      </c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 t="s">
        <v>178</v>
      </c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 t="s">
        <v>199</v>
      </c>
      <c r="BM463" s="9"/>
      <c r="BN463" s="9"/>
      <c r="BO463" s="9"/>
      <c r="BP463" s="9"/>
      <c r="BQ463" s="9"/>
      <c r="BR463" s="9" t="s">
        <v>247</v>
      </c>
      <c r="BS463" s="9"/>
      <c r="BT463" s="9"/>
      <c r="BU463" s="9"/>
      <c r="BV463" s="9"/>
      <c r="BW463" s="9"/>
      <c r="BX463" s="9"/>
      <c r="BY463" s="9"/>
      <c r="BZ463" s="9"/>
      <c r="CA463" s="10"/>
      <c r="CB463" s="10" t="str">
        <f t="shared" si="5"/>
        <v/>
      </c>
      <c r="CC463" s="10"/>
      <c r="CD463" s="9" t="str">
        <f t="shared" si="2"/>
        <v/>
      </c>
      <c r="CE463" s="9" t="s">
        <v>168</v>
      </c>
      <c r="CF463" s="9" t="s">
        <v>225</v>
      </c>
      <c r="CG463" s="9">
        <f>IF(CF463="","",VLOOKUP(CF463,Metadata!$D$2:$H$20,2,FALSE))</f>
        <v>22500</v>
      </c>
      <c r="CH463" s="9">
        <f>IF(CF463="","",VLOOKUP(CF463,Metadata!$D$2:$H$20,4,FALSE))</f>
        <v>20000</v>
      </c>
      <c r="CI463" s="9">
        <f>IF(CF463="","",VLOOKUP(CF463,Metadata!$D$2:$H$20,5,FALSE))</f>
        <v>25000</v>
      </c>
      <c r="CJ463" s="9">
        <f t="shared" si="3"/>
        <v>22500</v>
      </c>
      <c r="CK463" s="9" t="s">
        <v>153</v>
      </c>
      <c r="CL463" s="10">
        <v>3</v>
      </c>
      <c r="CM463" s="10">
        <v>4</v>
      </c>
      <c r="CN463" s="10">
        <v>7</v>
      </c>
      <c r="CO463" s="10">
        <v>6</v>
      </c>
      <c r="CP463" s="10">
        <v>5</v>
      </c>
      <c r="CQ463" s="10">
        <v>5</v>
      </c>
      <c r="CR463" s="10">
        <v>7</v>
      </c>
      <c r="CS463" s="10">
        <v>4</v>
      </c>
      <c r="CT463" s="10">
        <v>4</v>
      </c>
      <c r="CU463" s="10">
        <v>6</v>
      </c>
      <c r="CV463" s="10">
        <v>6</v>
      </c>
      <c r="CW463" s="10">
        <v>6</v>
      </c>
      <c r="CX463" s="10">
        <v>6</v>
      </c>
      <c r="CY463" s="10">
        <v>3</v>
      </c>
      <c r="CZ463" s="10">
        <v>4</v>
      </c>
      <c r="DA463" s="10">
        <v>4</v>
      </c>
      <c r="DB463" s="10">
        <v>4</v>
      </c>
      <c r="DC463" s="10">
        <v>5</v>
      </c>
      <c r="DD463" s="10">
        <v>4</v>
      </c>
      <c r="DE463" s="10">
        <v>6</v>
      </c>
      <c r="DF463" s="10">
        <v>6</v>
      </c>
      <c r="DG463" s="10">
        <v>6</v>
      </c>
      <c r="DH463" s="10">
        <v>4</v>
      </c>
      <c r="DI463" s="10">
        <v>6</v>
      </c>
      <c r="DJ463" s="10">
        <v>2</v>
      </c>
      <c r="DK463" s="10">
        <v>4</v>
      </c>
      <c r="DL463" s="10">
        <v>5</v>
      </c>
      <c r="DM463" s="9" t="s">
        <v>154</v>
      </c>
      <c r="DN463" s="10">
        <v>1990</v>
      </c>
      <c r="DO463" s="9">
        <f t="shared" si="4"/>
        <v>31</v>
      </c>
      <c r="DP463" s="9" t="s">
        <v>155</v>
      </c>
      <c r="DQ463" s="9" t="s">
        <v>156</v>
      </c>
      <c r="DR463" s="9" t="s">
        <v>157</v>
      </c>
      <c r="DS463" s="9" t="s">
        <v>137</v>
      </c>
      <c r="DT463" s="9" t="s">
        <v>181</v>
      </c>
      <c r="DU463" s="9" t="s">
        <v>223</v>
      </c>
      <c r="DV463" s="9" t="str">
        <f>VLOOKUP(DU463,Metadata!$B$2:$C$7,2,FALSE)</f>
        <v>3 - 6 years</v>
      </c>
    </row>
    <row r="464" spans="1:126">
      <c r="A464" s="13">
        <v>463</v>
      </c>
      <c r="B464" s="9" t="s">
        <v>135</v>
      </c>
      <c r="C464" s="9" t="str">
        <f>VLOOKUP(B464,Metadata!$M$2:$N$6,2,FALSE)</f>
        <v>Permanent Employee</v>
      </c>
      <c r="D464" s="9" t="s">
        <v>159</v>
      </c>
      <c r="E464" s="9" t="s">
        <v>137</v>
      </c>
      <c r="F464" s="9" t="s">
        <v>138</v>
      </c>
      <c r="G464" s="9" t="s">
        <v>160</v>
      </c>
      <c r="H464" s="9" t="str">
        <f>IF(G464="","",VLOOKUP(G464,Metadata!$J$2:$K$22,2,FALSE))</f>
        <v>Centre</v>
      </c>
      <c r="I464" s="9" t="s">
        <v>138</v>
      </c>
      <c r="J464" s="9" t="str">
        <f>IF(I464="","",VLOOKUP(I464,Metadata!$P$2:$Q$43,2,FALSE))</f>
        <v>Europe</v>
      </c>
      <c r="K464" s="9" t="str">
        <f t="shared" si="0"/>
        <v>Portugal</v>
      </c>
      <c r="L464" s="9" t="s">
        <v>160</v>
      </c>
      <c r="M464" s="9" t="str">
        <f>IF(L464="","",VLOOKUP(L464,Metadata!$J$2:$K$22,2,FALSE))</f>
        <v>Centre</v>
      </c>
      <c r="N464" s="9" t="s">
        <v>141</v>
      </c>
      <c r="O464" s="9" t="s">
        <v>137</v>
      </c>
      <c r="P464" s="9" t="s">
        <v>191</v>
      </c>
      <c r="Q464" s="10" t="str">
        <f t="shared" si="1"/>
        <v>Remote Job (full or flexible)</v>
      </c>
      <c r="R464" s="10">
        <v>2</v>
      </c>
      <c r="S464" s="9" t="s">
        <v>192</v>
      </c>
      <c r="T464" s="9" t="s">
        <v>137</v>
      </c>
      <c r="U464" s="9" t="str">
        <f>IF(S464&lt;&gt;"",S464,IF(T464&lt;&gt;"",VLOOKUP(T464,Metadata!$S$2:$T$228,2,FALSE),""))</f>
        <v>Back-End Developer</v>
      </c>
      <c r="V464" s="9" t="s">
        <v>261</v>
      </c>
      <c r="W464" s="9" t="s">
        <v>137</v>
      </c>
      <c r="X464" s="9" t="s">
        <v>163</v>
      </c>
      <c r="Y464" s="9" t="s">
        <v>137</v>
      </c>
      <c r="Z464" s="9" t="s">
        <v>262</v>
      </c>
      <c r="AA464" s="9" t="s">
        <v>165</v>
      </c>
      <c r="AB464" s="9" t="s">
        <v>137</v>
      </c>
      <c r="AC464" s="9"/>
      <c r="AD464" s="9" t="s">
        <v>148</v>
      </c>
      <c r="AE464" s="9"/>
      <c r="AF464" s="9" t="s">
        <v>243</v>
      </c>
      <c r="AG464" s="9"/>
      <c r="AH464" s="9"/>
      <c r="AI464" s="9"/>
      <c r="AJ464" s="9" t="s">
        <v>185</v>
      </c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 t="s">
        <v>178</v>
      </c>
      <c r="BB464" s="9" t="s">
        <v>284</v>
      </c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199</v>
      </c>
      <c r="BM464" s="9"/>
      <c r="BN464" s="9"/>
      <c r="BO464" s="9"/>
      <c r="BP464" s="9"/>
      <c r="BQ464" s="9" t="s">
        <v>219</v>
      </c>
      <c r="BR464" s="9"/>
      <c r="BS464" s="9"/>
      <c r="BT464" s="9"/>
      <c r="BU464" s="9"/>
      <c r="BV464" s="9"/>
      <c r="BW464" s="9"/>
      <c r="BX464" s="9"/>
      <c r="BY464" s="9"/>
      <c r="BZ464" s="9"/>
      <c r="CA464" s="10"/>
      <c r="CB464" s="10" t="str">
        <f t="shared" si="5"/>
        <v/>
      </c>
      <c r="CC464" s="10"/>
      <c r="CD464" s="9" t="str">
        <f t="shared" si="2"/>
        <v/>
      </c>
      <c r="CE464" s="9" t="s">
        <v>232</v>
      </c>
      <c r="CF464" s="9" t="s">
        <v>220</v>
      </c>
      <c r="CG464" s="9">
        <f>IF(CF464="","",VLOOKUP(CF464,Metadata!$D$2:$H$20,2,FALSE))</f>
        <v>27500</v>
      </c>
      <c r="CH464" s="9">
        <f>IF(CF464="","",VLOOKUP(CF464,Metadata!$D$2:$H$20,4,FALSE))</f>
        <v>25000</v>
      </c>
      <c r="CI464" s="9">
        <f>IF(CF464="","",VLOOKUP(CF464,Metadata!$D$2:$H$20,5,FALSE))</f>
        <v>30000</v>
      </c>
      <c r="CJ464" s="9">
        <f t="shared" si="3"/>
        <v>27500</v>
      </c>
      <c r="CK464" s="9" t="s">
        <v>189</v>
      </c>
      <c r="CL464" s="10">
        <v>6</v>
      </c>
      <c r="CM464" s="10">
        <v>2</v>
      </c>
      <c r="CN464" s="10">
        <v>6</v>
      </c>
      <c r="CO464" s="10">
        <v>6</v>
      </c>
      <c r="CP464" s="10">
        <v>5</v>
      </c>
      <c r="CQ464" s="10">
        <v>6</v>
      </c>
      <c r="CR464" s="10">
        <v>6</v>
      </c>
      <c r="CS464" s="10">
        <v>6</v>
      </c>
      <c r="CT464" s="10">
        <v>5</v>
      </c>
      <c r="CU464" s="10">
        <v>5</v>
      </c>
      <c r="CV464" s="10">
        <v>5</v>
      </c>
      <c r="CW464" s="10">
        <v>5</v>
      </c>
      <c r="CX464" s="10">
        <v>4</v>
      </c>
      <c r="CY464" s="10">
        <v>5</v>
      </c>
      <c r="CZ464" s="10">
        <v>5</v>
      </c>
      <c r="DA464" s="10">
        <v>5</v>
      </c>
      <c r="DB464" s="10">
        <v>2</v>
      </c>
      <c r="DC464" s="10">
        <v>7</v>
      </c>
      <c r="DD464" s="10">
        <v>4</v>
      </c>
      <c r="DE464" s="10">
        <v>7</v>
      </c>
      <c r="DF464" s="10">
        <v>5</v>
      </c>
      <c r="DG464" s="10">
        <v>6</v>
      </c>
      <c r="DH464" s="10">
        <v>4</v>
      </c>
      <c r="DI464" s="10">
        <v>7</v>
      </c>
      <c r="DJ464" s="10">
        <v>4</v>
      </c>
      <c r="DK464" s="10">
        <v>4</v>
      </c>
      <c r="DL464" s="10">
        <v>6</v>
      </c>
      <c r="DM464" s="9" t="s">
        <v>154</v>
      </c>
      <c r="DN464" s="10">
        <v>1986</v>
      </c>
      <c r="DO464" s="9">
        <f t="shared" si="4"/>
        <v>35</v>
      </c>
      <c r="DP464" s="9" t="s">
        <v>155</v>
      </c>
      <c r="DQ464" s="9" t="s">
        <v>202</v>
      </c>
      <c r="DR464" s="9" t="s">
        <v>157</v>
      </c>
      <c r="DS464" s="9" t="s">
        <v>137</v>
      </c>
      <c r="DT464" s="9" t="s">
        <v>181</v>
      </c>
      <c r="DU464" s="9" t="s">
        <v>203</v>
      </c>
      <c r="DV464" s="9" t="str">
        <f>VLOOKUP(DU464,Metadata!$B$2:$C$7,2,FALSE)</f>
        <v>6+ years</v>
      </c>
    </row>
    <row r="465" spans="1:126">
      <c r="A465" s="13">
        <v>464</v>
      </c>
      <c r="B465" s="9" t="s">
        <v>135</v>
      </c>
      <c r="C465" s="9" t="str">
        <f>VLOOKUP(B465,Metadata!$M$2:$N$6,2,FALSE)</f>
        <v>Permanent Employee</v>
      </c>
      <c r="D465" s="9" t="s">
        <v>159</v>
      </c>
      <c r="E465" s="9" t="s">
        <v>137</v>
      </c>
      <c r="F465" s="9" t="s">
        <v>138</v>
      </c>
      <c r="G465" s="9" t="s">
        <v>213</v>
      </c>
      <c r="H465" s="9" t="str">
        <f>IF(G465="","",VLOOKUP(G465,Metadata!$J$2:$K$22,2,FALSE))</f>
        <v>Centre</v>
      </c>
      <c r="I465" s="9" t="s">
        <v>138</v>
      </c>
      <c r="J465" s="9" t="str">
        <f>IF(I465="","",VLOOKUP(I465,Metadata!$P$2:$Q$43,2,FALSE))</f>
        <v>Europe</v>
      </c>
      <c r="K465" s="9" t="str">
        <f t="shared" si="0"/>
        <v>Portugal</v>
      </c>
      <c r="L465" s="9" t="s">
        <v>172</v>
      </c>
      <c r="M465" s="9" t="str">
        <f>IF(L465="","",VLOOKUP(L465,Metadata!$J$2:$K$22,2,FALSE))</f>
        <v>Porto Metropolitan Area</v>
      </c>
      <c r="N465" s="9" t="s">
        <v>214</v>
      </c>
      <c r="O465" s="9" t="s">
        <v>259</v>
      </c>
      <c r="P465" s="9" t="s">
        <v>191</v>
      </c>
      <c r="Q465" s="10" t="str">
        <f t="shared" si="1"/>
        <v>Remote Job (full or flexible)</v>
      </c>
      <c r="R465" s="10">
        <v>4</v>
      </c>
      <c r="S465" s="9" t="s">
        <v>206</v>
      </c>
      <c r="T465" s="9" t="s">
        <v>137</v>
      </c>
      <c r="U465" s="9" t="str">
        <f>IF(S465&lt;&gt;"",S465,IF(T465&lt;&gt;"",VLOOKUP(T465,Metadata!$S$2:$T$228,2,FALSE),""))</f>
        <v>Mobile Apps Developer</v>
      </c>
      <c r="V465" s="9" t="s">
        <v>207</v>
      </c>
      <c r="W465" s="9" t="s">
        <v>137</v>
      </c>
      <c r="X465" s="9" t="s">
        <v>208</v>
      </c>
      <c r="Y465" s="9" t="s">
        <v>137</v>
      </c>
      <c r="Z465" s="9" t="s">
        <v>184</v>
      </c>
      <c r="AA465" s="9" t="s">
        <v>137</v>
      </c>
      <c r="AB465" s="9" t="s">
        <v>137</v>
      </c>
      <c r="AC465" s="9"/>
      <c r="AD465" s="9"/>
      <c r="AE465" s="9"/>
      <c r="AF465" s="9"/>
      <c r="AG465" s="9"/>
      <c r="AH465" s="9"/>
      <c r="AI465" s="9"/>
      <c r="AJ465" s="9"/>
      <c r="AK465" s="9"/>
      <c r="AL465" s="9" t="s">
        <v>177</v>
      </c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 t="s">
        <v>446</v>
      </c>
      <c r="CA465" s="10"/>
      <c r="CB465" s="10" t="str">
        <f t="shared" si="5"/>
        <v/>
      </c>
      <c r="CC465" s="10"/>
      <c r="CD465" s="9" t="str">
        <f t="shared" si="2"/>
        <v/>
      </c>
      <c r="CE465" s="9" t="s">
        <v>168</v>
      </c>
      <c r="CF465" s="9" t="s">
        <v>188</v>
      </c>
      <c r="CG465" s="9">
        <f>IF(CF465="","",VLOOKUP(CF465,Metadata!$D$2:$H$20,2,FALSE))</f>
        <v>17500</v>
      </c>
      <c r="CH465" s="9">
        <f>IF(CF465="","",VLOOKUP(CF465,Metadata!$D$2:$H$20,4,FALSE))</f>
        <v>15000</v>
      </c>
      <c r="CI465" s="9">
        <f>IF(CF465="","",VLOOKUP(CF465,Metadata!$D$2:$H$20,5,FALSE))</f>
        <v>20000</v>
      </c>
      <c r="CJ465" s="9">
        <f t="shared" si="3"/>
        <v>17500</v>
      </c>
      <c r="CK465" s="9" t="s">
        <v>221</v>
      </c>
      <c r="CL465" s="10">
        <v>3</v>
      </c>
      <c r="CM465" s="10">
        <v>4</v>
      </c>
      <c r="CN465" s="10">
        <v>6</v>
      </c>
      <c r="CO465" s="10">
        <v>6</v>
      </c>
      <c r="CP465" s="10">
        <v>5</v>
      </c>
      <c r="CQ465" s="10">
        <v>6</v>
      </c>
      <c r="CR465" s="10">
        <v>5</v>
      </c>
      <c r="CS465" s="10">
        <v>5</v>
      </c>
      <c r="CT465" s="10">
        <v>5</v>
      </c>
      <c r="CU465" s="10">
        <v>6</v>
      </c>
      <c r="CV465" s="10">
        <v>5</v>
      </c>
      <c r="CW465" s="10">
        <v>5</v>
      </c>
      <c r="CX465" s="10">
        <v>5</v>
      </c>
      <c r="CY465" s="10">
        <v>5</v>
      </c>
      <c r="CZ465" s="10">
        <v>6</v>
      </c>
      <c r="DA465" s="10">
        <v>6</v>
      </c>
      <c r="DB465" s="10">
        <v>5</v>
      </c>
      <c r="DC465" s="10">
        <v>6</v>
      </c>
      <c r="DD465" s="10">
        <v>5</v>
      </c>
      <c r="DE465" s="10">
        <v>7</v>
      </c>
      <c r="DF465" s="10">
        <v>6</v>
      </c>
      <c r="DG465" s="10">
        <v>5</v>
      </c>
      <c r="DH465" s="10">
        <v>5</v>
      </c>
      <c r="DI465" s="10">
        <v>5</v>
      </c>
      <c r="DJ465" s="10">
        <v>4</v>
      </c>
      <c r="DK465" s="10">
        <v>4</v>
      </c>
      <c r="DL465" s="10">
        <v>5</v>
      </c>
      <c r="DM465" s="9" t="s">
        <v>154</v>
      </c>
      <c r="DN465" s="10">
        <v>1996</v>
      </c>
      <c r="DO465" s="9">
        <f t="shared" si="4"/>
        <v>25</v>
      </c>
      <c r="DP465" s="9" t="s">
        <v>155</v>
      </c>
      <c r="DQ465" s="9" t="s">
        <v>227</v>
      </c>
      <c r="DR465" s="9" t="s">
        <v>157</v>
      </c>
      <c r="DS465" s="9" t="s">
        <v>137</v>
      </c>
      <c r="DT465" s="9" t="s">
        <v>181</v>
      </c>
      <c r="DU465" s="9" t="s">
        <v>168</v>
      </c>
      <c r="DV465" s="9" t="str">
        <f>VLOOKUP(DU465,Metadata!$B$2:$C$7,2,FALSE)</f>
        <v>0 - 3 years</v>
      </c>
    </row>
    <row r="466" spans="1:126">
      <c r="A466" s="13">
        <v>465</v>
      </c>
      <c r="B466" s="9" t="s">
        <v>135</v>
      </c>
      <c r="C466" s="9" t="str">
        <f>VLOOKUP(B466,Metadata!$M$2:$N$6,2,FALSE)</f>
        <v>Permanent Employee</v>
      </c>
      <c r="D466" s="9" t="s">
        <v>159</v>
      </c>
      <c r="E466" s="9" t="s">
        <v>137</v>
      </c>
      <c r="F466" s="9" t="s">
        <v>138</v>
      </c>
      <c r="G466" s="9" t="s">
        <v>140</v>
      </c>
      <c r="H466" s="9" t="str">
        <f>IF(G466="","",VLOOKUP(G466,Metadata!$J$2:$K$22,2,FALSE))</f>
        <v>Lisbon Metropolitan Area</v>
      </c>
      <c r="I466" s="9" t="s">
        <v>138</v>
      </c>
      <c r="J466" s="9" t="str">
        <f>IF(I466="","",VLOOKUP(I466,Metadata!$P$2:$Q$43,2,FALSE))</f>
        <v>Europe</v>
      </c>
      <c r="K466" s="9" t="str">
        <f t="shared" si="0"/>
        <v>Portugal</v>
      </c>
      <c r="L466" s="9" t="s">
        <v>172</v>
      </c>
      <c r="M466" s="9" t="str">
        <f>IF(L466="","",VLOOKUP(L466,Metadata!$J$2:$K$22,2,FALSE))</f>
        <v>Porto Metropolitan Area</v>
      </c>
      <c r="N466" s="9" t="s">
        <v>141</v>
      </c>
      <c r="O466" s="9" t="s">
        <v>137</v>
      </c>
      <c r="P466" s="9" t="s">
        <v>142</v>
      </c>
      <c r="Q466" s="10" t="str">
        <f t="shared" si="1"/>
        <v>Full Office Job</v>
      </c>
      <c r="R466" s="10">
        <v>5</v>
      </c>
      <c r="S466" s="9" t="s">
        <v>161</v>
      </c>
      <c r="T466" s="9" t="s">
        <v>137</v>
      </c>
      <c r="U466" s="9" t="str">
        <f>IF(S466&lt;&gt;"",S466,IF(T466&lt;&gt;"",VLOOKUP(T466,Metadata!$S$2:$T$228,2,FALSE),""))</f>
        <v>Full-Stack Developer</v>
      </c>
      <c r="V466" s="9" t="s">
        <v>162</v>
      </c>
      <c r="W466" s="9" t="s">
        <v>137</v>
      </c>
      <c r="X466" s="9" t="s">
        <v>252</v>
      </c>
      <c r="Y466" s="9" t="s">
        <v>137</v>
      </c>
      <c r="Z466" s="9" t="s">
        <v>184</v>
      </c>
      <c r="AA466" s="9" t="s">
        <v>137</v>
      </c>
      <c r="AB466" s="9" t="s">
        <v>137</v>
      </c>
      <c r="AC466" s="9" t="s">
        <v>147</v>
      </c>
      <c r="AD466" s="9"/>
      <c r="AE466" s="9" t="s">
        <v>194</v>
      </c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 t="s">
        <v>178</v>
      </c>
      <c r="BB466" s="9"/>
      <c r="BC466" s="9"/>
      <c r="BD466" s="9"/>
      <c r="BE466" s="9"/>
      <c r="BF466" s="9"/>
      <c r="BG466" s="9"/>
      <c r="BH466" s="9"/>
      <c r="BI466" s="9"/>
      <c r="BJ466" s="9" t="s">
        <v>167</v>
      </c>
      <c r="BK466" s="9" t="s">
        <v>198</v>
      </c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10"/>
      <c r="CB466" s="10" t="str">
        <f t="shared" si="5"/>
        <v/>
      </c>
      <c r="CC466" s="10"/>
      <c r="CD466" s="9" t="str">
        <f t="shared" si="2"/>
        <v/>
      </c>
      <c r="CE466" s="9" t="s">
        <v>151</v>
      </c>
      <c r="CF466" s="9" t="s">
        <v>225</v>
      </c>
      <c r="CG466" s="9">
        <f>IF(CF466="","",VLOOKUP(CF466,Metadata!$D$2:$H$20,2,FALSE))</f>
        <v>22500</v>
      </c>
      <c r="CH466" s="9">
        <f>IF(CF466="","",VLOOKUP(CF466,Metadata!$D$2:$H$20,4,FALSE))</f>
        <v>20000</v>
      </c>
      <c r="CI466" s="9">
        <f>IF(CF466="","",VLOOKUP(CF466,Metadata!$D$2:$H$20,5,FALSE))</f>
        <v>25000</v>
      </c>
      <c r="CJ466" s="9">
        <f t="shared" si="3"/>
        <v>22500</v>
      </c>
      <c r="CK466" s="9" t="s">
        <v>221</v>
      </c>
      <c r="CL466" s="10">
        <v>3</v>
      </c>
      <c r="CM466" s="10">
        <v>3</v>
      </c>
      <c r="CN466" s="10">
        <v>5</v>
      </c>
      <c r="CO466" s="10">
        <v>6</v>
      </c>
      <c r="CP466" s="10">
        <v>5</v>
      </c>
      <c r="CQ466" s="10">
        <v>5</v>
      </c>
      <c r="CR466" s="10">
        <v>4</v>
      </c>
      <c r="CS466" s="10">
        <v>4</v>
      </c>
      <c r="CT466" s="10">
        <v>3</v>
      </c>
      <c r="CU466" s="10">
        <v>4</v>
      </c>
      <c r="CV466" s="10">
        <v>3</v>
      </c>
      <c r="CW466" s="10">
        <v>3</v>
      </c>
      <c r="CX466" s="10">
        <v>4</v>
      </c>
      <c r="CY466" s="10">
        <v>3</v>
      </c>
      <c r="CZ466" s="10">
        <v>5</v>
      </c>
      <c r="DA466" s="10">
        <v>5</v>
      </c>
      <c r="DB466" s="10">
        <v>3</v>
      </c>
      <c r="DC466" s="10">
        <v>5</v>
      </c>
      <c r="DD466" s="10">
        <v>3</v>
      </c>
      <c r="DE466" s="10">
        <v>5</v>
      </c>
      <c r="DF466" s="10">
        <v>4</v>
      </c>
      <c r="DG466" s="10">
        <v>5</v>
      </c>
      <c r="DH466" s="10">
        <v>3</v>
      </c>
      <c r="DI466" s="10">
        <v>3</v>
      </c>
      <c r="DJ466" s="10">
        <v>3</v>
      </c>
      <c r="DK466" s="10">
        <v>3</v>
      </c>
      <c r="DL466" s="10">
        <v>3</v>
      </c>
      <c r="DM466" s="9" t="s">
        <v>154</v>
      </c>
      <c r="DN466" s="10">
        <v>1994</v>
      </c>
      <c r="DO466" s="9">
        <f t="shared" si="4"/>
        <v>27</v>
      </c>
      <c r="DP466" s="9" t="s">
        <v>155</v>
      </c>
      <c r="DQ466" s="9" t="s">
        <v>227</v>
      </c>
      <c r="DR466" s="9" t="s">
        <v>157</v>
      </c>
      <c r="DS466" s="9" t="s">
        <v>137</v>
      </c>
      <c r="DT466" s="9" t="s">
        <v>181</v>
      </c>
      <c r="DU466" s="9" t="s">
        <v>223</v>
      </c>
      <c r="DV466" s="9" t="str">
        <f>VLOOKUP(DU466,Metadata!$B$2:$C$7,2,FALSE)</f>
        <v>3 - 6 years</v>
      </c>
    </row>
    <row r="467" spans="1:126">
      <c r="A467" s="13">
        <v>466</v>
      </c>
      <c r="B467" s="9" t="s">
        <v>135</v>
      </c>
      <c r="C467" s="9" t="str">
        <f>VLOOKUP(B467,Metadata!$M$2:$N$6,2,FALSE)</f>
        <v>Permanent Employee</v>
      </c>
      <c r="D467" s="9" t="s">
        <v>159</v>
      </c>
      <c r="E467" s="9" t="s">
        <v>137</v>
      </c>
      <c r="F467" s="9" t="s">
        <v>138</v>
      </c>
      <c r="G467" s="9" t="s">
        <v>190</v>
      </c>
      <c r="H467" s="9" t="str">
        <f>IF(G467="","",VLOOKUP(G467,Metadata!$J$2:$K$22,2,FALSE))</f>
        <v>North</v>
      </c>
      <c r="I467" s="9" t="s">
        <v>138</v>
      </c>
      <c r="J467" s="9" t="str">
        <f>IF(I467="","",VLOOKUP(I467,Metadata!$P$2:$Q$43,2,FALSE))</f>
        <v>Europe</v>
      </c>
      <c r="K467" s="9" t="str">
        <f t="shared" si="0"/>
        <v>Portugal</v>
      </c>
      <c r="L467" s="9" t="s">
        <v>172</v>
      </c>
      <c r="M467" s="9" t="str">
        <f>IF(L467="","",VLOOKUP(L467,Metadata!$J$2:$K$22,2,FALSE))</f>
        <v>Porto Metropolitan Area</v>
      </c>
      <c r="N467" s="9" t="s">
        <v>141</v>
      </c>
      <c r="O467" s="9" t="s">
        <v>137</v>
      </c>
      <c r="P467" s="9" t="s">
        <v>191</v>
      </c>
      <c r="Q467" s="10" t="str">
        <f t="shared" si="1"/>
        <v>Remote Job (full or flexible)</v>
      </c>
      <c r="R467" s="10">
        <v>5</v>
      </c>
      <c r="S467" s="9" t="s">
        <v>332</v>
      </c>
      <c r="T467" s="9" t="s">
        <v>137</v>
      </c>
      <c r="U467" s="9" t="str">
        <f>IF(S467&lt;&gt;"",S467,IF(T467&lt;&gt;"",VLOOKUP(T467,Metadata!$S$2:$T$228,2,FALSE),""))</f>
        <v>UX/UI Designer</v>
      </c>
      <c r="V467" s="9" t="s">
        <v>174</v>
      </c>
      <c r="W467" s="9" t="s">
        <v>137</v>
      </c>
      <c r="X467" s="9" t="s">
        <v>163</v>
      </c>
      <c r="Y467" s="9" t="s">
        <v>137</v>
      </c>
      <c r="Z467" s="9" t="s">
        <v>262</v>
      </c>
      <c r="AA467" s="9" t="s">
        <v>137</v>
      </c>
      <c r="AB467" s="9" t="s">
        <v>137</v>
      </c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 t="s">
        <v>150</v>
      </c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 t="s">
        <v>150</v>
      </c>
      <c r="BZ467" s="9" t="s">
        <v>137</v>
      </c>
      <c r="CA467" s="10"/>
      <c r="CB467" s="10" t="str">
        <f t="shared" si="5"/>
        <v/>
      </c>
      <c r="CC467" s="10"/>
      <c r="CD467" s="9" t="str">
        <f t="shared" si="2"/>
        <v/>
      </c>
      <c r="CE467" s="9" t="s">
        <v>232</v>
      </c>
      <c r="CF467" s="9" t="s">
        <v>188</v>
      </c>
      <c r="CG467" s="9">
        <f>IF(CF467="","",VLOOKUP(CF467,Metadata!$D$2:$H$20,2,FALSE))</f>
        <v>17500</v>
      </c>
      <c r="CH467" s="9">
        <f>IF(CF467="","",VLOOKUP(CF467,Metadata!$D$2:$H$20,4,FALSE))</f>
        <v>15000</v>
      </c>
      <c r="CI467" s="9">
        <f>IF(CF467="","",VLOOKUP(CF467,Metadata!$D$2:$H$20,5,FALSE))</f>
        <v>20000</v>
      </c>
      <c r="CJ467" s="9">
        <f t="shared" si="3"/>
        <v>17500</v>
      </c>
      <c r="CK467" s="9" t="s">
        <v>221</v>
      </c>
      <c r="CL467" s="10">
        <v>7</v>
      </c>
      <c r="CM467" s="10">
        <v>1</v>
      </c>
      <c r="CN467" s="10">
        <v>7</v>
      </c>
      <c r="CO467" s="10">
        <v>7</v>
      </c>
      <c r="CP467" s="10">
        <v>5</v>
      </c>
      <c r="CQ467" s="10">
        <v>6</v>
      </c>
      <c r="CR467" s="10">
        <v>7</v>
      </c>
      <c r="CS467" s="10">
        <v>6</v>
      </c>
      <c r="CT467" s="10">
        <v>7</v>
      </c>
      <c r="CU467" s="10">
        <v>7</v>
      </c>
      <c r="CV467" s="10">
        <v>5</v>
      </c>
      <c r="CW467" s="10">
        <v>4</v>
      </c>
      <c r="CX467" s="10">
        <v>6</v>
      </c>
      <c r="CY467" s="10">
        <v>6</v>
      </c>
      <c r="CZ467" s="10">
        <v>7</v>
      </c>
      <c r="DA467" s="10">
        <v>7</v>
      </c>
      <c r="DB467" s="10">
        <v>7</v>
      </c>
      <c r="DC467" s="10">
        <v>7</v>
      </c>
      <c r="DD467" s="10">
        <v>4</v>
      </c>
      <c r="DE467" s="10">
        <v>7</v>
      </c>
      <c r="DF467" s="10">
        <v>7</v>
      </c>
      <c r="DG467" s="10">
        <v>7</v>
      </c>
      <c r="DH467" s="10">
        <v>7</v>
      </c>
      <c r="DI467" s="10">
        <v>7</v>
      </c>
      <c r="DJ467" s="10">
        <v>3</v>
      </c>
      <c r="DK467" s="10">
        <v>7</v>
      </c>
      <c r="DL467" s="10">
        <v>6</v>
      </c>
      <c r="DM467" s="9" t="s">
        <v>154</v>
      </c>
      <c r="DN467" s="10">
        <v>1992</v>
      </c>
      <c r="DO467" s="9">
        <f t="shared" si="4"/>
        <v>29</v>
      </c>
      <c r="DP467" s="9" t="s">
        <v>222</v>
      </c>
      <c r="DQ467" s="9" t="s">
        <v>156</v>
      </c>
      <c r="DR467" s="9" t="s">
        <v>157</v>
      </c>
      <c r="DS467" s="9" t="s">
        <v>137</v>
      </c>
      <c r="DT467" s="9" t="s">
        <v>181</v>
      </c>
      <c r="DU467" s="9" t="s">
        <v>223</v>
      </c>
      <c r="DV467" s="9" t="str">
        <f>VLOOKUP(DU467,Metadata!$B$2:$C$7,2,FALSE)</f>
        <v>3 - 6 years</v>
      </c>
    </row>
    <row r="468" spans="1:126">
      <c r="A468" s="13">
        <v>467</v>
      </c>
      <c r="B468" s="9" t="s">
        <v>171</v>
      </c>
      <c r="C468" s="9" t="str">
        <f>VLOOKUP(B468,Metadata!$M$2:$N$6,2,FALSE)</f>
        <v>Contractor</v>
      </c>
      <c r="D468" s="9" t="s">
        <v>137</v>
      </c>
      <c r="E468" s="9" t="s">
        <v>136</v>
      </c>
      <c r="F468" s="9" t="s">
        <v>138</v>
      </c>
      <c r="G468" s="9" t="s">
        <v>172</v>
      </c>
      <c r="H468" s="9" t="str">
        <f>IF(G468="","",VLOOKUP(G468,Metadata!$J$2:$K$22,2,FALSE))</f>
        <v>Porto Metropolitan Area</v>
      </c>
      <c r="I468" s="9" t="s">
        <v>447</v>
      </c>
      <c r="J468" s="9" t="str">
        <f>IF(I468="","",VLOOKUP(I468,Metadata!$P$2:$Q$43,2,FALSE))</f>
        <v>Europe</v>
      </c>
      <c r="K468" s="9" t="str">
        <f t="shared" si="0"/>
        <v>International</v>
      </c>
      <c r="L468" s="9" t="s">
        <v>137</v>
      </c>
      <c r="M468" s="9" t="str">
        <f>IF(L468="","",VLOOKUP(L468,Metadata!$J$2:$K$22,2,FALSE))</f>
        <v/>
      </c>
      <c r="N468" s="9" t="s">
        <v>141</v>
      </c>
      <c r="O468" s="9" t="s">
        <v>137</v>
      </c>
      <c r="P468" s="9" t="s">
        <v>191</v>
      </c>
      <c r="Q468" s="10" t="str">
        <f t="shared" si="1"/>
        <v>Remote Job (full or flexible)</v>
      </c>
      <c r="R468" s="10">
        <v>5</v>
      </c>
      <c r="S468" s="9" t="s">
        <v>319</v>
      </c>
      <c r="T468" s="9" t="s">
        <v>137</v>
      </c>
      <c r="U468" s="9" t="str">
        <f>IF(S468&lt;&gt;"",S468,IF(T468&lt;&gt;"",VLOOKUP(T468,Metadata!$S$2:$T$228,2,FALSE),""))</f>
        <v>CTO</v>
      </c>
      <c r="V468" s="9" t="s">
        <v>207</v>
      </c>
      <c r="W468" s="9" t="s">
        <v>137</v>
      </c>
      <c r="X468" s="9" t="s">
        <v>208</v>
      </c>
      <c r="Y468" s="9" t="s">
        <v>137</v>
      </c>
      <c r="Z468" s="9" t="s">
        <v>164</v>
      </c>
      <c r="AA468" s="9" t="s">
        <v>137</v>
      </c>
      <c r="AB468" s="9" t="s">
        <v>253</v>
      </c>
      <c r="AC468" s="9" t="s">
        <v>147</v>
      </c>
      <c r="AD468" s="9" t="s">
        <v>148</v>
      </c>
      <c r="AE468" s="9" t="s">
        <v>194</v>
      </c>
      <c r="AF468" s="9" t="s">
        <v>243</v>
      </c>
      <c r="AG468" s="9" t="s">
        <v>166</v>
      </c>
      <c r="AH468" s="9" t="s">
        <v>176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 t="s">
        <v>324</v>
      </c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 t="s">
        <v>179</v>
      </c>
      <c r="BQ468" s="9" t="s">
        <v>219</v>
      </c>
      <c r="BR468" s="9"/>
      <c r="BS468" s="9"/>
      <c r="BT468" s="9"/>
      <c r="BU468" s="9"/>
      <c r="BV468" s="9"/>
      <c r="BW468" s="9"/>
      <c r="BX468" s="9"/>
      <c r="BY468" s="9"/>
      <c r="BZ468" s="9"/>
      <c r="CA468" s="14" t="s">
        <v>404</v>
      </c>
      <c r="CB468" s="10" t="str">
        <f t="shared" si="5"/>
        <v>More than 24 months</v>
      </c>
      <c r="CC468" s="10">
        <v>85</v>
      </c>
      <c r="CD468" s="9">
        <f t="shared" si="2"/>
        <v>136000</v>
      </c>
      <c r="CE468" s="9"/>
      <c r="CF468" s="9" t="s">
        <v>137</v>
      </c>
      <c r="CG468" s="9" t="str">
        <f>IF(CF468="","",VLOOKUP(CF468,Metadata!$D$2:$H$20,2,FALSE))</f>
        <v/>
      </c>
      <c r="CH468" s="9" t="str">
        <f>IF(CF468="","",VLOOKUP(CF468,Metadata!$D$2:$H$20,4,FALSE))</f>
        <v/>
      </c>
      <c r="CI468" s="9" t="str">
        <f>IF(CF468="","",VLOOKUP(CF468,Metadata!$D$2:$H$20,5,FALSE))</f>
        <v/>
      </c>
      <c r="CJ468" s="9">
        <f t="shared" si="3"/>
        <v>136000</v>
      </c>
      <c r="CK468" s="9" t="s">
        <v>153</v>
      </c>
      <c r="CL468" s="10">
        <v>7</v>
      </c>
      <c r="CM468" s="10">
        <v>2</v>
      </c>
      <c r="CN468" s="10">
        <v>6</v>
      </c>
      <c r="CO468" s="10">
        <v>4</v>
      </c>
      <c r="CP468" s="10">
        <v>2</v>
      </c>
      <c r="CQ468" s="10">
        <v>4</v>
      </c>
      <c r="CR468" s="10">
        <v>6</v>
      </c>
      <c r="CS468" s="10">
        <v>6</v>
      </c>
      <c r="CT468" s="10">
        <v>6</v>
      </c>
      <c r="CU468" s="10">
        <v>3</v>
      </c>
      <c r="CV468" s="10">
        <v>5</v>
      </c>
      <c r="CW468" s="10">
        <v>5</v>
      </c>
      <c r="CX468" s="10">
        <v>6</v>
      </c>
      <c r="CY468" s="10">
        <v>6</v>
      </c>
      <c r="CZ468" s="10">
        <v>5</v>
      </c>
      <c r="DA468" s="10">
        <v>2</v>
      </c>
      <c r="DB468" s="10">
        <v>2</v>
      </c>
      <c r="DC468" s="10">
        <v>2</v>
      </c>
      <c r="DD468" s="10">
        <v>2</v>
      </c>
      <c r="DE468" s="10">
        <v>4</v>
      </c>
      <c r="DF468" s="10">
        <v>2</v>
      </c>
      <c r="DG468" s="10">
        <v>6</v>
      </c>
      <c r="DH468" s="10">
        <v>6</v>
      </c>
      <c r="DI468" s="10">
        <v>2</v>
      </c>
      <c r="DJ468" s="10">
        <v>4</v>
      </c>
      <c r="DK468" s="10">
        <v>2</v>
      </c>
      <c r="DL468" s="10">
        <v>4</v>
      </c>
      <c r="DM468" s="9" t="s">
        <v>448</v>
      </c>
      <c r="DN468" s="10">
        <v>1979</v>
      </c>
      <c r="DO468" s="9">
        <f t="shared" si="4"/>
        <v>42</v>
      </c>
      <c r="DP468" s="9" t="s">
        <v>155</v>
      </c>
      <c r="DQ468" s="9" t="s">
        <v>156</v>
      </c>
      <c r="DR468" s="9" t="s">
        <v>170</v>
      </c>
      <c r="DS468" s="9" t="s">
        <v>137</v>
      </c>
      <c r="DT468" s="9" t="s">
        <v>181</v>
      </c>
      <c r="DU468" s="9" t="s">
        <v>158</v>
      </c>
      <c r="DV468" s="9" t="str">
        <f>VLOOKUP(DU468,Metadata!$B$2:$C$7,2,FALSE)</f>
        <v>6+ years</v>
      </c>
    </row>
    <row r="469" spans="1:126">
      <c r="A469" s="13">
        <v>468</v>
      </c>
      <c r="B469" s="9" t="s">
        <v>135</v>
      </c>
      <c r="C469" s="9" t="str">
        <f>VLOOKUP(B469,Metadata!$M$2:$N$6,2,FALSE)</f>
        <v>Permanent Employee</v>
      </c>
      <c r="D469" s="9" t="s">
        <v>159</v>
      </c>
      <c r="E469" s="9" t="s">
        <v>137</v>
      </c>
      <c r="F469" s="9" t="s">
        <v>138</v>
      </c>
      <c r="G469" s="9" t="s">
        <v>265</v>
      </c>
      <c r="H469" s="9" t="str">
        <f>IF(G469="","",VLOOKUP(G469,Metadata!$J$2:$K$22,2,FALSE))</f>
        <v>Azores and Madeira</v>
      </c>
      <c r="I469" s="9" t="s">
        <v>138</v>
      </c>
      <c r="J469" s="9" t="str">
        <f>IF(I469="","",VLOOKUP(I469,Metadata!$P$2:$Q$43,2,FALSE))</f>
        <v>Europe</v>
      </c>
      <c r="K469" s="9" t="str">
        <f t="shared" si="0"/>
        <v>Portugal</v>
      </c>
      <c r="L469" s="9" t="s">
        <v>265</v>
      </c>
      <c r="M469" s="9" t="str">
        <f>IF(L469="","",VLOOKUP(L469,Metadata!$J$2:$K$22,2,FALSE))</f>
        <v>Azores and Madeira</v>
      </c>
      <c r="N469" s="9" t="s">
        <v>214</v>
      </c>
      <c r="O469" s="9" t="s">
        <v>259</v>
      </c>
      <c r="P469" s="9" t="s">
        <v>142</v>
      </c>
      <c r="Q469" s="10" t="str">
        <f t="shared" si="1"/>
        <v>Full Office Job</v>
      </c>
      <c r="R469" s="10">
        <v>7</v>
      </c>
      <c r="S469" s="9" t="s">
        <v>229</v>
      </c>
      <c r="T469" s="9" t="s">
        <v>137</v>
      </c>
      <c r="U469" s="9" t="str">
        <f>IF(S469&lt;&gt;"",S469,IF(T469&lt;&gt;"",VLOOKUP(T469,Metadata!$S$2:$T$228,2,FALSE),""))</f>
        <v>Project Manager</v>
      </c>
      <c r="V469" s="9" t="s">
        <v>144</v>
      </c>
      <c r="W469" s="9" t="s">
        <v>137</v>
      </c>
      <c r="X469" s="9" t="s">
        <v>145</v>
      </c>
      <c r="Y469" s="9" t="s">
        <v>137</v>
      </c>
      <c r="Z469" s="9" t="s">
        <v>184</v>
      </c>
      <c r="AA469" s="9" t="s">
        <v>165</v>
      </c>
      <c r="AB469" s="9" t="s">
        <v>137</v>
      </c>
      <c r="AC469" s="9" t="s">
        <v>147</v>
      </c>
      <c r="AD469" s="9" t="s">
        <v>148</v>
      </c>
      <c r="AE469" s="9"/>
      <c r="AF469" s="9" t="s">
        <v>243</v>
      </c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 t="s">
        <v>178</v>
      </c>
      <c r="BB469" s="9" t="s">
        <v>284</v>
      </c>
      <c r="BC469" s="9"/>
      <c r="BD469" s="9"/>
      <c r="BE469" s="9"/>
      <c r="BF469" s="9"/>
      <c r="BG469" s="9"/>
      <c r="BH469" s="9"/>
      <c r="BI469" s="9"/>
      <c r="BJ469" s="9" t="s">
        <v>167</v>
      </c>
      <c r="BK469" s="9"/>
      <c r="BL469" s="9"/>
      <c r="BM469" s="9"/>
      <c r="BN469" s="9" t="s">
        <v>186</v>
      </c>
      <c r="BO469" s="9"/>
      <c r="BP469" s="9"/>
      <c r="BQ469" s="9" t="s">
        <v>219</v>
      </c>
      <c r="BR469" s="9"/>
      <c r="BS469" s="9"/>
      <c r="BT469" s="9"/>
      <c r="BU469" s="9" t="s">
        <v>258</v>
      </c>
      <c r="BV469" s="9"/>
      <c r="BW469" s="9"/>
      <c r="BX469" s="9"/>
      <c r="BY469" s="9"/>
      <c r="BZ469" s="9"/>
      <c r="CA469" s="10"/>
      <c r="CB469" s="10" t="str">
        <f t="shared" si="5"/>
        <v/>
      </c>
      <c r="CC469" s="10"/>
      <c r="CD469" s="9" t="str">
        <f t="shared" si="2"/>
        <v/>
      </c>
      <c r="CE469" s="9" t="s">
        <v>151</v>
      </c>
      <c r="CF469" s="9" t="s">
        <v>225</v>
      </c>
      <c r="CG469" s="9">
        <f>IF(CF469="","",VLOOKUP(CF469,Metadata!$D$2:$H$20,2,FALSE))</f>
        <v>22500</v>
      </c>
      <c r="CH469" s="9">
        <f>IF(CF469="","",VLOOKUP(CF469,Metadata!$D$2:$H$20,4,FALSE))</f>
        <v>20000</v>
      </c>
      <c r="CI469" s="9">
        <f>IF(CF469="","",VLOOKUP(CF469,Metadata!$D$2:$H$20,5,FALSE))</f>
        <v>25000</v>
      </c>
      <c r="CJ469" s="9">
        <f t="shared" si="3"/>
        <v>22500</v>
      </c>
      <c r="CK469" s="9" t="s">
        <v>189</v>
      </c>
      <c r="CL469" s="10">
        <v>2</v>
      </c>
      <c r="CM469" s="10">
        <v>4</v>
      </c>
      <c r="CN469" s="10">
        <v>6</v>
      </c>
      <c r="CO469" s="10">
        <v>6</v>
      </c>
      <c r="CP469" s="10">
        <v>6</v>
      </c>
      <c r="CQ469" s="10">
        <v>6</v>
      </c>
      <c r="CR469" s="10">
        <v>6</v>
      </c>
      <c r="CS469" s="10">
        <v>6</v>
      </c>
      <c r="CT469" s="10">
        <v>6</v>
      </c>
      <c r="CU469" s="10">
        <v>4</v>
      </c>
      <c r="CV469" s="10">
        <v>4</v>
      </c>
      <c r="CW469" s="10">
        <v>2</v>
      </c>
      <c r="CX469" s="10">
        <v>3</v>
      </c>
      <c r="CY469" s="10">
        <v>6</v>
      </c>
      <c r="CZ469" s="10">
        <v>6</v>
      </c>
      <c r="DA469" s="10">
        <v>2</v>
      </c>
      <c r="DB469" s="10">
        <v>2</v>
      </c>
      <c r="DC469" s="10">
        <v>5</v>
      </c>
      <c r="DD469" s="10">
        <v>2</v>
      </c>
      <c r="DE469" s="10">
        <v>2</v>
      </c>
      <c r="DF469" s="10">
        <v>5</v>
      </c>
      <c r="DG469" s="10">
        <v>5</v>
      </c>
      <c r="DH469" s="10">
        <v>5</v>
      </c>
      <c r="DI469" s="10">
        <v>6</v>
      </c>
      <c r="DJ469" s="10">
        <v>5</v>
      </c>
      <c r="DK469" s="10">
        <v>5</v>
      </c>
      <c r="DL469" s="10">
        <v>5</v>
      </c>
      <c r="DM469" s="9" t="s">
        <v>154</v>
      </c>
      <c r="DN469" s="10">
        <v>1985</v>
      </c>
      <c r="DO469" s="9">
        <f t="shared" si="4"/>
        <v>36</v>
      </c>
      <c r="DP469" s="9" t="s">
        <v>155</v>
      </c>
      <c r="DQ469" s="9" t="s">
        <v>202</v>
      </c>
      <c r="DR469" s="9" t="s">
        <v>157</v>
      </c>
      <c r="DS469" s="9" t="s">
        <v>137</v>
      </c>
      <c r="DT469" s="9" t="s">
        <v>181</v>
      </c>
      <c r="DU469" s="9" t="s">
        <v>158</v>
      </c>
      <c r="DV469" s="9" t="str">
        <f>VLOOKUP(DU469,Metadata!$B$2:$C$7,2,FALSE)</f>
        <v>6+ years</v>
      </c>
    </row>
    <row r="470" spans="1:126">
      <c r="A470" s="13">
        <v>469</v>
      </c>
      <c r="B470" s="9" t="s">
        <v>135</v>
      </c>
      <c r="C470" s="9" t="str">
        <f>VLOOKUP(B470,Metadata!$M$2:$N$6,2,FALSE)</f>
        <v>Permanent Employee</v>
      </c>
      <c r="D470" s="9" t="s">
        <v>159</v>
      </c>
      <c r="E470" s="9" t="s">
        <v>137</v>
      </c>
      <c r="F470" s="9" t="s">
        <v>138</v>
      </c>
      <c r="G470" s="9" t="s">
        <v>190</v>
      </c>
      <c r="H470" s="9" t="str">
        <f>IF(G470="","",VLOOKUP(G470,Metadata!$J$2:$K$22,2,FALSE))</f>
        <v>North</v>
      </c>
      <c r="I470" s="9" t="s">
        <v>138</v>
      </c>
      <c r="J470" s="9" t="str">
        <f>IF(I470="","",VLOOKUP(I470,Metadata!$P$2:$Q$43,2,FALSE))</f>
        <v>Europe</v>
      </c>
      <c r="K470" s="9" t="str">
        <f t="shared" si="0"/>
        <v>Portugal</v>
      </c>
      <c r="L470" s="9" t="s">
        <v>190</v>
      </c>
      <c r="M470" s="9" t="str">
        <f>IF(L470="","",VLOOKUP(L470,Metadata!$J$2:$K$22,2,FALSE))</f>
        <v>North</v>
      </c>
      <c r="N470" s="9" t="s">
        <v>141</v>
      </c>
      <c r="O470" s="9" t="s">
        <v>137</v>
      </c>
      <c r="P470" s="9" t="s">
        <v>142</v>
      </c>
      <c r="Q470" s="10" t="str">
        <f t="shared" si="1"/>
        <v>Full Office Job</v>
      </c>
      <c r="R470" s="10">
        <v>6</v>
      </c>
      <c r="S470" s="9" t="s">
        <v>161</v>
      </c>
      <c r="T470" s="9" t="s">
        <v>137</v>
      </c>
      <c r="U470" s="9" t="str">
        <f>IF(S470&lt;&gt;"",S470,IF(T470&lt;&gt;"",VLOOKUP(T470,Metadata!$S$2:$T$228,2,FALSE),""))</f>
        <v>Full-Stack Developer</v>
      </c>
      <c r="V470" s="9" t="s">
        <v>207</v>
      </c>
      <c r="W470" s="9" t="s">
        <v>137</v>
      </c>
      <c r="X470" s="9" t="s">
        <v>208</v>
      </c>
      <c r="Y470" s="9" t="s">
        <v>137</v>
      </c>
      <c r="Z470" s="9" t="s">
        <v>218</v>
      </c>
      <c r="AA470" s="9" t="s">
        <v>137</v>
      </c>
      <c r="AB470" s="9" t="s">
        <v>137</v>
      </c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 t="s">
        <v>273</v>
      </c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12" t="s">
        <v>273</v>
      </c>
      <c r="BY470" s="9" t="s">
        <v>150</v>
      </c>
      <c r="BZ470" s="9" t="s">
        <v>137</v>
      </c>
      <c r="CA470" s="10"/>
      <c r="CB470" s="10" t="str">
        <f t="shared" si="5"/>
        <v/>
      </c>
      <c r="CC470" s="10"/>
      <c r="CD470" s="9" t="str">
        <f t="shared" si="2"/>
        <v/>
      </c>
      <c r="CE470" s="9" t="s">
        <v>168</v>
      </c>
      <c r="CF470" s="9" t="s">
        <v>220</v>
      </c>
      <c r="CG470" s="9">
        <f>IF(CF470="","",VLOOKUP(CF470,Metadata!$D$2:$H$20,2,FALSE))</f>
        <v>27500</v>
      </c>
      <c r="CH470" s="9">
        <f>IF(CF470="","",VLOOKUP(CF470,Metadata!$D$2:$H$20,4,FALSE))</f>
        <v>25000</v>
      </c>
      <c r="CI470" s="9">
        <f>IF(CF470="","",VLOOKUP(CF470,Metadata!$D$2:$H$20,5,FALSE))</f>
        <v>30000</v>
      </c>
      <c r="CJ470" s="9">
        <f t="shared" si="3"/>
        <v>27500</v>
      </c>
      <c r="CK470" s="9" t="s">
        <v>153</v>
      </c>
      <c r="CL470" s="10">
        <v>3</v>
      </c>
      <c r="CM470" s="10">
        <v>4</v>
      </c>
      <c r="CN470" s="10">
        <v>7</v>
      </c>
      <c r="CO470" s="10">
        <v>7</v>
      </c>
      <c r="CP470" s="10">
        <v>7</v>
      </c>
      <c r="CQ470" s="10">
        <v>7</v>
      </c>
      <c r="CR470" s="10">
        <v>5</v>
      </c>
      <c r="CS470" s="10">
        <v>5</v>
      </c>
      <c r="CT470" s="10">
        <v>6</v>
      </c>
      <c r="CU470" s="10">
        <v>7</v>
      </c>
      <c r="CV470" s="10">
        <v>5</v>
      </c>
      <c r="CW470" s="10">
        <v>4</v>
      </c>
      <c r="CX470" s="10">
        <v>4</v>
      </c>
      <c r="CY470" s="10">
        <v>4</v>
      </c>
      <c r="CZ470" s="10">
        <v>5</v>
      </c>
      <c r="DA470" s="10">
        <v>4</v>
      </c>
      <c r="DB470" s="10">
        <v>4</v>
      </c>
      <c r="DC470" s="10">
        <v>7</v>
      </c>
      <c r="DD470" s="10">
        <v>1</v>
      </c>
      <c r="DE470" s="10">
        <v>7</v>
      </c>
      <c r="DF470" s="10">
        <v>7</v>
      </c>
      <c r="DG470" s="10">
        <v>7</v>
      </c>
      <c r="DH470" s="10">
        <v>3</v>
      </c>
      <c r="DI470" s="10">
        <v>6</v>
      </c>
      <c r="DJ470" s="10">
        <v>3</v>
      </c>
      <c r="DK470" s="10">
        <v>4</v>
      </c>
      <c r="DL470" s="10">
        <v>6</v>
      </c>
      <c r="DM470" s="9" t="s">
        <v>154</v>
      </c>
      <c r="DN470" s="10">
        <v>1995</v>
      </c>
      <c r="DO470" s="9">
        <f t="shared" si="4"/>
        <v>26</v>
      </c>
      <c r="DP470" s="9" t="s">
        <v>155</v>
      </c>
      <c r="DQ470" s="9" t="s">
        <v>227</v>
      </c>
      <c r="DR470" s="9" t="s">
        <v>157</v>
      </c>
      <c r="DS470" s="9" t="s">
        <v>137</v>
      </c>
      <c r="DT470" s="9" t="s">
        <v>181</v>
      </c>
      <c r="DU470" s="9" t="s">
        <v>168</v>
      </c>
      <c r="DV470" s="9" t="str">
        <f>VLOOKUP(DU470,Metadata!$B$2:$C$7,2,FALSE)</f>
        <v>0 - 3 years</v>
      </c>
    </row>
    <row r="471" spans="1:126">
      <c r="A471" s="13">
        <v>470</v>
      </c>
      <c r="B471" s="9" t="s">
        <v>135</v>
      </c>
      <c r="C471" s="9" t="str">
        <f>VLOOKUP(B471,Metadata!$M$2:$N$6,2,FALSE)</f>
        <v>Permanent Employee</v>
      </c>
      <c r="D471" s="9" t="s">
        <v>136</v>
      </c>
      <c r="E471" s="9" t="s">
        <v>137</v>
      </c>
      <c r="F471" s="9" t="s">
        <v>138</v>
      </c>
      <c r="G471" s="9" t="s">
        <v>160</v>
      </c>
      <c r="H471" s="9" t="str">
        <f>IF(G471="","",VLOOKUP(G471,Metadata!$J$2:$K$22,2,FALSE))</f>
        <v>Centre</v>
      </c>
      <c r="I471" s="9" t="s">
        <v>138</v>
      </c>
      <c r="J471" s="9" t="str">
        <f>IF(I471="","",VLOOKUP(I471,Metadata!$P$2:$Q$43,2,FALSE))</f>
        <v>Europe</v>
      </c>
      <c r="K471" s="9" t="str">
        <f t="shared" si="0"/>
        <v>Portugal</v>
      </c>
      <c r="L471" s="9" t="s">
        <v>160</v>
      </c>
      <c r="M471" s="9" t="str">
        <f>IF(L471="","",VLOOKUP(L471,Metadata!$J$2:$K$22,2,FALSE))</f>
        <v>Centre</v>
      </c>
      <c r="N471" s="9" t="s">
        <v>141</v>
      </c>
      <c r="O471" s="9" t="s">
        <v>137</v>
      </c>
      <c r="P471" s="9" t="s">
        <v>191</v>
      </c>
      <c r="Q471" s="10" t="str">
        <f t="shared" si="1"/>
        <v>Remote Job (full or flexible)</v>
      </c>
      <c r="R471" s="10">
        <v>6</v>
      </c>
      <c r="S471" s="9" t="s">
        <v>161</v>
      </c>
      <c r="T471" s="9" t="s">
        <v>137</v>
      </c>
      <c r="U471" s="9" t="str">
        <f>IF(S471&lt;&gt;"",S471,IF(T471&lt;&gt;"",VLOOKUP(T471,Metadata!$S$2:$T$228,2,FALSE),""))</f>
        <v>Full-Stack Developer</v>
      </c>
      <c r="V471" s="9" t="s">
        <v>256</v>
      </c>
      <c r="W471" s="9" t="s">
        <v>137</v>
      </c>
      <c r="X471" s="9" t="s">
        <v>145</v>
      </c>
      <c r="Y471" s="9" t="s">
        <v>137</v>
      </c>
      <c r="Z471" s="9" t="s">
        <v>184</v>
      </c>
      <c r="AA471" s="9" t="s">
        <v>165</v>
      </c>
      <c r="AB471" s="9" t="s">
        <v>137</v>
      </c>
      <c r="AC471" s="9" t="s">
        <v>147</v>
      </c>
      <c r="AD471" s="9"/>
      <c r="AE471" s="9" t="s">
        <v>194</v>
      </c>
      <c r="AF471" s="9"/>
      <c r="AG471" s="9"/>
      <c r="AH471" s="9"/>
      <c r="AI471" s="9"/>
      <c r="AJ471" s="9" t="s">
        <v>185</v>
      </c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 t="s">
        <v>178</v>
      </c>
      <c r="BB471" s="9"/>
      <c r="BC471" s="9"/>
      <c r="BD471" s="9"/>
      <c r="BE471" s="9"/>
      <c r="BF471" s="9"/>
      <c r="BG471" s="9"/>
      <c r="BH471" s="9"/>
      <c r="BI471" s="9"/>
      <c r="BJ471" s="9" t="s">
        <v>167</v>
      </c>
      <c r="BK471" s="9" t="s">
        <v>198</v>
      </c>
      <c r="BL471" s="9" t="s">
        <v>199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10"/>
      <c r="CB471" s="10" t="str">
        <f t="shared" si="5"/>
        <v/>
      </c>
      <c r="CC471" s="10"/>
      <c r="CD471" s="9" t="str">
        <f t="shared" si="2"/>
        <v/>
      </c>
      <c r="CE471" s="9" t="s">
        <v>168</v>
      </c>
      <c r="CF471" s="9" t="s">
        <v>169</v>
      </c>
      <c r="CG471" s="9">
        <f>IF(CF471="","",VLOOKUP(CF471,Metadata!$D$2:$H$20,2,FALSE))</f>
        <v>12500</v>
      </c>
      <c r="CH471" s="9">
        <f>IF(CF471="","",VLOOKUP(CF471,Metadata!$D$2:$H$20,4,FALSE))</f>
        <v>0</v>
      </c>
      <c r="CI471" s="9">
        <f>IF(CF471="","",VLOOKUP(CF471,Metadata!$D$2:$H$20,5,FALSE))</f>
        <v>15000</v>
      </c>
      <c r="CJ471" s="9">
        <f t="shared" si="3"/>
        <v>12500</v>
      </c>
      <c r="CK471" s="9" t="s">
        <v>201</v>
      </c>
      <c r="CL471" s="10">
        <v>4</v>
      </c>
      <c r="CM471" s="10">
        <v>3</v>
      </c>
      <c r="CN471" s="10">
        <v>6</v>
      </c>
      <c r="CO471" s="10">
        <v>5</v>
      </c>
      <c r="CP471" s="10">
        <v>5</v>
      </c>
      <c r="CQ471" s="10">
        <v>5</v>
      </c>
      <c r="CR471" s="10">
        <v>6</v>
      </c>
      <c r="CS471" s="10">
        <v>5</v>
      </c>
      <c r="CT471" s="10">
        <v>5</v>
      </c>
      <c r="CU471" s="10">
        <v>4</v>
      </c>
      <c r="CV471" s="10">
        <v>4</v>
      </c>
      <c r="CW471" s="10">
        <v>4</v>
      </c>
      <c r="CX471" s="10">
        <v>4</v>
      </c>
      <c r="CY471" s="10">
        <v>4</v>
      </c>
      <c r="CZ471" s="10">
        <v>4</v>
      </c>
      <c r="DA471" s="10">
        <v>4</v>
      </c>
      <c r="DB471" s="10">
        <v>4</v>
      </c>
      <c r="DC471" s="10">
        <v>4</v>
      </c>
      <c r="DD471" s="10">
        <v>4</v>
      </c>
      <c r="DE471" s="10">
        <v>4</v>
      </c>
      <c r="DF471" s="10">
        <v>4</v>
      </c>
      <c r="DG471" s="10">
        <v>5</v>
      </c>
      <c r="DH471" s="10">
        <v>4</v>
      </c>
      <c r="DI471" s="10">
        <v>4</v>
      </c>
      <c r="DJ471" s="10">
        <v>4</v>
      </c>
      <c r="DK471" s="10">
        <v>4</v>
      </c>
      <c r="DL471" s="10">
        <v>4</v>
      </c>
      <c r="DM471" s="9" t="s">
        <v>154</v>
      </c>
      <c r="DN471" s="10">
        <v>1992</v>
      </c>
      <c r="DO471" s="9">
        <f t="shared" si="4"/>
        <v>29</v>
      </c>
      <c r="DP471" s="9" t="s">
        <v>155</v>
      </c>
      <c r="DQ471" s="9" t="s">
        <v>227</v>
      </c>
      <c r="DR471" s="9" t="s">
        <v>157</v>
      </c>
      <c r="DS471" s="9" t="s">
        <v>137</v>
      </c>
      <c r="DT471" s="9" t="s">
        <v>181</v>
      </c>
      <c r="DU471" s="9" t="s">
        <v>168</v>
      </c>
      <c r="DV471" s="9" t="str">
        <f>VLOOKUP(DU471,Metadata!$B$2:$C$7,2,FALSE)</f>
        <v>0 - 3 years</v>
      </c>
    </row>
    <row r="472" spans="1:126">
      <c r="A472" s="13">
        <v>471</v>
      </c>
      <c r="B472" s="9" t="s">
        <v>171</v>
      </c>
      <c r="C472" s="9" t="str">
        <f>VLOOKUP(B472,Metadata!$M$2:$N$6,2,FALSE)</f>
        <v>Contractor</v>
      </c>
      <c r="D472" s="9" t="s">
        <v>137</v>
      </c>
      <c r="E472" s="9" t="s">
        <v>136</v>
      </c>
      <c r="F472" s="9" t="s">
        <v>138</v>
      </c>
      <c r="G472" s="9" t="s">
        <v>312</v>
      </c>
      <c r="H472" s="9" t="str">
        <f>IF(G472="","",VLOOKUP(G472,Metadata!$J$2:$K$22,2,FALSE))</f>
        <v>South</v>
      </c>
      <c r="I472" s="9" t="s">
        <v>138</v>
      </c>
      <c r="J472" s="9" t="str">
        <f>IF(I472="","",VLOOKUP(I472,Metadata!$P$2:$Q$43,2,FALSE))</f>
        <v>Europe</v>
      </c>
      <c r="K472" s="9" t="str">
        <f t="shared" si="0"/>
        <v>Portugal</v>
      </c>
      <c r="L472" s="9" t="s">
        <v>312</v>
      </c>
      <c r="M472" s="9" t="str">
        <f>IF(L472="","",VLOOKUP(L472,Metadata!$J$2:$K$22,2,FALSE))</f>
        <v>South</v>
      </c>
      <c r="N472" s="9" t="s">
        <v>141</v>
      </c>
      <c r="O472" s="9" t="s">
        <v>137</v>
      </c>
      <c r="P472" s="9" t="s">
        <v>142</v>
      </c>
      <c r="Q472" s="10" t="str">
        <f t="shared" si="1"/>
        <v>Full Office Job</v>
      </c>
      <c r="R472" s="10">
        <v>4</v>
      </c>
      <c r="S472" s="9" t="s">
        <v>143</v>
      </c>
      <c r="T472" s="9" t="s">
        <v>137</v>
      </c>
      <c r="U472" s="9" t="str">
        <f>IF(S472&lt;&gt;"",S472,IF(T472&lt;&gt;"",VLOOKUP(T472,Metadata!$S$2:$T$228,2,FALSE),""))</f>
        <v>Technical Team Leader</v>
      </c>
      <c r="V472" s="9" t="s">
        <v>391</v>
      </c>
      <c r="W472" s="9" t="s">
        <v>137</v>
      </c>
      <c r="X472" s="9" t="s">
        <v>175</v>
      </c>
      <c r="Y472" s="9" t="s">
        <v>137</v>
      </c>
      <c r="Z472" s="9" t="s">
        <v>193</v>
      </c>
      <c r="AA472" s="9" t="s">
        <v>137</v>
      </c>
      <c r="AB472" s="9" t="s">
        <v>137</v>
      </c>
      <c r="AC472" s="9"/>
      <c r="AD472" s="9"/>
      <c r="AE472" s="9"/>
      <c r="AF472" s="9" t="s">
        <v>243</v>
      </c>
      <c r="AG472" s="9"/>
      <c r="AH472" s="9" t="s">
        <v>176</v>
      </c>
      <c r="AI472" s="9" t="s">
        <v>230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 t="s">
        <v>449</v>
      </c>
      <c r="CA472" s="10">
        <v>11</v>
      </c>
      <c r="CB472" s="10" t="str">
        <f t="shared" si="5"/>
        <v>7 to 12 months</v>
      </c>
      <c r="CC472" s="10">
        <v>27</v>
      </c>
      <c r="CD472" s="9">
        <f t="shared" si="2"/>
        <v>43200</v>
      </c>
      <c r="CE472" s="9" t="s">
        <v>137</v>
      </c>
      <c r="CF472" s="9" t="s">
        <v>137</v>
      </c>
      <c r="CG472" s="9" t="str">
        <f>IF(CF472="","",VLOOKUP(CF472,Metadata!$D$2:$H$20,2,FALSE))</f>
        <v/>
      </c>
      <c r="CH472" s="9" t="str">
        <f>IF(CF472="","",VLOOKUP(CF472,Metadata!$D$2:$H$20,4,FALSE))</f>
        <v/>
      </c>
      <c r="CI472" s="9" t="str">
        <f>IF(CF472="","",VLOOKUP(CF472,Metadata!$D$2:$H$20,5,FALSE))</f>
        <v/>
      </c>
      <c r="CJ472" s="9">
        <f t="shared" si="3"/>
        <v>43200</v>
      </c>
      <c r="CK472" s="9" t="s">
        <v>153</v>
      </c>
      <c r="CL472" s="10">
        <v>5</v>
      </c>
      <c r="CM472" s="10">
        <v>4</v>
      </c>
      <c r="CN472" s="10">
        <v>7</v>
      </c>
      <c r="CO472" s="10">
        <v>6</v>
      </c>
      <c r="CP472" s="10">
        <v>5</v>
      </c>
      <c r="CQ472" s="10">
        <v>7</v>
      </c>
      <c r="CR472" s="10">
        <v>4</v>
      </c>
      <c r="CS472" s="10">
        <v>7</v>
      </c>
      <c r="CT472" s="10">
        <v>7</v>
      </c>
      <c r="CU472" s="10">
        <v>7</v>
      </c>
      <c r="CV472" s="10">
        <v>6</v>
      </c>
      <c r="CW472" s="10">
        <v>6</v>
      </c>
      <c r="CX472" s="10">
        <v>5</v>
      </c>
      <c r="CY472" s="10">
        <v>6</v>
      </c>
      <c r="CZ472" s="10">
        <v>6</v>
      </c>
      <c r="DA472" s="10">
        <v>3</v>
      </c>
      <c r="DB472" s="10">
        <v>3</v>
      </c>
      <c r="DC472" s="10">
        <v>6</v>
      </c>
      <c r="DD472" s="10">
        <v>6</v>
      </c>
      <c r="DE472" s="10">
        <v>7</v>
      </c>
      <c r="DF472" s="10">
        <v>6</v>
      </c>
      <c r="DG472" s="10">
        <v>6</v>
      </c>
      <c r="DH472" s="10">
        <v>6</v>
      </c>
      <c r="DI472" s="10">
        <v>7</v>
      </c>
      <c r="DJ472" s="10">
        <v>5</v>
      </c>
      <c r="DK472" s="10">
        <v>5</v>
      </c>
      <c r="DL472" s="10">
        <v>5</v>
      </c>
      <c r="DM472" s="9" t="s">
        <v>154</v>
      </c>
      <c r="DN472" s="10">
        <v>1982</v>
      </c>
      <c r="DO472" s="9">
        <f t="shared" si="4"/>
        <v>39</v>
      </c>
      <c r="DP472" s="9" t="s">
        <v>155</v>
      </c>
      <c r="DQ472" s="9" t="s">
        <v>156</v>
      </c>
      <c r="DR472" s="9" t="s">
        <v>157</v>
      </c>
      <c r="DS472" s="9" t="s">
        <v>137</v>
      </c>
      <c r="DT472" s="9" t="s">
        <v>181</v>
      </c>
      <c r="DU472" s="9" t="s">
        <v>158</v>
      </c>
      <c r="DV472" s="9" t="str">
        <f>VLOOKUP(DU472,Metadata!$B$2:$C$7,2,FALSE)</f>
        <v>6+ years</v>
      </c>
    </row>
    <row r="473" spans="1:126">
      <c r="A473" s="13">
        <v>472</v>
      </c>
      <c r="B473" s="9" t="s">
        <v>326</v>
      </c>
      <c r="C473" s="9" t="str">
        <f>VLOOKUP(B473,Metadata!$M$2:$N$6,2,FALSE)</f>
        <v>Permanent Employee</v>
      </c>
      <c r="D473" s="9" t="s">
        <v>136</v>
      </c>
      <c r="E473" s="9" t="s">
        <v>137</v>
      </c>
      <c r="F473" s="9" t="s">
        <v>138</v>
      </c>
      <c r="G473" s="9" t="s">
        <v>140</v>
      </c>
      <c r="H473" s="9" t="str">
        <f>IF(G473="","",VLOOKUP(G473,Metadata!$J$2:$K$22,2,FALSE))</f>
        <v>Lisbon Metropolitan Area</v>
      </c>
      <c r="I473" s="9" t="s">
        <v>138</v>
      </c>
      <c r="J473" s="9" t="str">
        <f>IF(I473="","",VLOOKUP(I473,Metadata!$P$2:$Q$43,2,FALSE))</f>
        <v>Europe</v>
      </c>
      <c r="K473" s="9" t="str">
        <f t="shared" si="0"/>
        <v>Portugal</v>
      </c>
      <c r="L473" s="9" t="s">
        <v>140</v>
      </c>
      <c r="M473" s="9" t="str">
        <f>IF(L473="","",VLOOKUP(L473,Metadata!$J$2:$K$22,2,FALSE))</f>
        <v>Lisbon Metropolitan Area</v>
      </c>
      <c r="N473" s="9" t="s">
        <v>141</v>
      </c>
      <c r="O473" s="9" t="s">
        <v>137</v>
      </c>
      <c r="P473" s="9" t="s">
        <v>142</v>
      </c>
      <c r="Q473" s="10" t="str">
        <f t="shared" si="1"/>
        <v>Full Office Job</v>
      </c>
      <c r="R473" s="10">
        <v>7</v>
      </c>
      <c r="S473" s="9" t="s">
        <v>229</v>
      </c>
      <c r="T473" s="9" t="s">
        <v>137</v>
      </c>
      <c r="U473" s="9" t="str">
        <f>IF(S473&lt;&gt;"",S473,IF(T473&lt;&gt;"",VLOOKUP(T473,Metadata!$S$2:$T$228,2,FALSE),""))</f>
        <v>Project Manager</v>
      </c>
      <c r="V473" s="9" t="s">
        <v>309</v>
      </c>
      <c r="W473" s="9" t="s">
        <v>137</v>
      </c>
      <c r="X473" s="9" t="s">
        <v>137</v>
      </c>
      <c r="Y473" s="9" t="s">
        <v>450</v>
      </c>
      <c r="Z473" s="9" t="s">
        <v>164</v>
      </c>
      <c r="AA473" s="9" t="s">
        <v>137</v>
      </c>
      <c r="AB473" s="9" t="s">
        <v>137</v>
      </c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 t="s">
        <v>150</v>
      </c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 t="s">
        <v>150</v>
      </c>
      <c r="BZ473" s="9" t="s">
        <v>137</v>
      </c>
      <c r="CA473" s="10"/>
      <c r="CB473" s="10" t="str">
        <f t="shared" si="5"/>
        <v/>
      </c>
      <c r="CC473" s="10"/>
      <c r="CD473" s="9" t="str">
        <f t="shared" si="2"/>
        <v/>
      </c>
      <c r="CE473" s="9" t="s">
        <v>168</v>
      </c>
      <c r="CF473" s="9" t="s">
        <v>169</v>
      </c>
      <c r="CG473" s="9">
        <f>IF(CF473="","",VLOOKUP(CF473,Metadata!$D$2:$H$20,2,FALSE))</f>
        <v>12500</v>
      </c>
      <c r="CH473" s="9">
        <f>IF(CF473="","",VLOOKUP(CF473,Metadata!$D$2:$H$20,4,FALSE))</f>
        <v>0</v>
      </c>
      <c r="CI473" s="9">
        <f>IF(CF473="","",VLOOKUP(CF473,Metadata!$D$2:$H$20,5,FALSE))</f>
        <v>15000</v>
      </c>
      <c r="CJ473" s="9">
        <f t="shared" si="3"/>
        <v>12500</v>
      </c>
      <c r="CK473" s="9" t="s">
        <v>180</v>
      </c>
      <c r="CL473" s="10">
        <v>7</v>
      </c>
      <c r="CM473" s="10">
        <v>1</v>
      </c>
      <c r="CN473" s="10">
        <v>7</v>
      </c>
      <c r="CO473" s="10">
        <v>7</v>
      </c>
      <c r="CP473" s="10">
        <v>7</v>
      </c>
      <c r="CQ473" s="10">
        <v>7</v>
      </c>
      <c r="CR473" s="10">
        <v>7</v>
      </c>
      <c r="CS473" s="10">
        <v>7</v>
      </c>
      <c r="CT473" s="10">
        <v>7</v>
      </c>
      <c r="CU473" s="10">
        <v>7</v>
      </c>
      <c r="CV473" s="10">
        <v>5</v>
      </c>
      <c r="CW473" s="10">
        <v>5</v>
      </c>
      <c r="CX473" s="10">
        <v>6</v>
      </c>
      <c r="CY473" s="10">
        <v>7</v>
      </c>
      <c r="CZ473" s="10">
        <v>7</v>
      </c>
      <c r="DA473" s="10">
        <v>7</v>
      </c>
      <c r="DB473" s="10">
        <v>7</v>
      </c>
      <c r="DC473" s="10">
        <v>7</v>
      </c>
      <c r="DD473" s="10">
        <v>7</v>
      </c>
      <c r="DE473" s="10">
        <v>7</v>
      </c>
      <c r="DF473" s="10">
        <v>7</v>
      </c>
      <c r="DG473" s="10">
        <v>7</v>
      </c>
      <c r="DH473" s="10">
        <v>7</v>
      </c>
      <c r="DI473" s="10">
        <v>7</v>
      </c>
      <c r="DJ473" s="10">
        <v>7</v>
      </c>
      <c r="DK473" s="10">
        <v>7</v>
      </c>
      <c r="DL473" s="10">
        <v>7</v>
      </c>
      <c r="DM473" s="9" t="s">
        <v>154</v>
      </c>
      <c r="DN473" s="10">
        <v>1992</v>
      </c>
      <c r="DO473" s="9">
        <f t="shared" si="4"/>
        <v>29</v>
      </c>
      <c r="DP473" s="9" t="s">
        <v>287</v>
      </c>
      <c r="DQ473" s="9" t="s">
        <v>210</v>
      </c>
      <c r="DR473" s="9" t="s">
        <v>137</v>
      </c>
      <c r="DS473" s="9" t="s">
        <v>451</v>
      </c>
      <c r="DT473" s="9" t="s">
        <v>181</v>
      </c>
      <c r="DU473" s="9" t="s">
        <v>168</v>
      </c>
      <c r="DV473" s="9" t="str">
        <f>VLOOKUP(DU473,Metadata!$B$2:$C$7,2,FALSE)</f>
        <v>0 - 3 years</v>
      </c>
    </row>
    <row r="474" spans="1:126">
      <c r="A474" s="13">
        <v>473</v>
      </c>
      <c r="B474" s="9" t="s">
        <v>171</v>
      </c>
      <c r="C474" s="9" t="str">
        <f>VLOOKUP(B474,Metadata!$M$2:$N$6,2,FALSE)</f>
        <v>Contractor</v>
      </c>
      <c r="D474" s="9" t="s">
        <v>137</v>
      </c>
      <c r="E474" s="9" t="s">
        <v>136</v>
      </c>
      <c r="F474" s="9" t="s">
        <v>138</v>
      </c>
      <c r="G474" s="9" t="s">
        <v>283</v>
      </c>
      <c r="H474" s="9" t="str">
        <f>IF(G474="","",VLOOKUP(G474,Metadata!$J$2:$K$22,2,FALSE))</f>
        <v>Lisbon Metropolitan Area</v>
      </c>
      <c r="I474" s="9" t="s">
        <v>138</v>
      </c>
      <c r="J474" s="9" t="str">
        <f>IF(I474="","",VLOOKUP(I474,Metadata!$P$2:$Q$43,2,FALSE))</f>
        <v>Europe</v>
      </c>
      <c r="K474" s="9" t="str">
        <f t="shared" si="0"/>
        <v>Portugal</v>
      </c>
      <c r="L474" s="9" t="s">
        <v>283</v>
      </c>
      <c r="M474" s="9" t="str">
        <f>IF(L474="","",VLOOKUP(L474,Metadata!$J$2:$K$22,2,FALSE))</f>
        <v>Lisbon Metropolitan Area</v>
      </c>
      <c r="N474" s="9" t="s">
        <v>214</v>
      </c>
      <c r="O474" s="9" t="s">
        <v>136</v>
      </c>
      <c r="P474" s="9" t="s">
        <v>142</v>
      </c>
      <c r="Q474" s="10" t="str">
        <f t="shared" si="1"/>
        <v>Full Office Job</v>
      </c>
      <c r="R474" s="10">
        <v>6</v>
      </c>
      <c r="S474" s="9" t="s">
        <v>338</v>
      </c>
      <c r="T474" s="9" t="s">
        <v>137</v>
      </c>
      <c r="U474" s="9" t="str">
        <f>IF(S474&lt;&gt;"",S474,IF(T474&lt;&gt;"",VLOOKUP(T474,Metadata!$S$2:$T$228,2,FALSE),""))</f>
        <v>Solutions Architect</v>
      </c>
      <c r="V474" s="9" t="s">
        <v>268</v>
      </c>
      <c r="W474" s="9" t="s">
        <v>137</v>
      </c>
      <c r="X474" s="9" t="s">
        <v>269</v>
      </c>
      <c r="Y474" s="9" t="s">
        <v>137</v>
      </c>
      <c r="Z474" s="9" t="s">
        <v>184</v>
      </c>
      <c r="AA474" s="9" t="s">
        <v>137</v>
      </c>
      <c r="AB474" s="9" t="s">
        <v>253</v>
      </c>
      <c r="AC474" s="9"/>
      <c r="AD474" s="9"/>
      <c r="AE474" s="9"/>
      <c r="AF474" s="9"/>
      <c r="AG474" s="9"/>
      <c r="AH474" s="9"/>
      <c r="AI474" s="9" t="s">
        <v>230</v>
      </c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 t="s">
        <v>150</v>
      </c>
      <c r="BZ474" s="9" t="s">
        <v>137</v>
      </c>
      <c r="CA474" s="10">
        <v>12</v>
      </c>
      <c r="CB474" s="10" t="str">
        <f t="shared" si="5"/>
        <v>7 to 12 months</v>
      </c>
      <c r="CC474" s="10">
        <v>35</v>
      </c>
      <c r="CD474" s="9">
        <f t="shared" si="2"/>
        <v>56000</v>
      </c>
      <c r="CE474" s="9" t="s">
        <v>137</v>
      </c>
      <c r="CF474" s="9" t="s">
        <v>137</v>
      </c>
      <c r="CG474" s="9" t="str">
        <f>IF(CF474="","",VLOOKUP(CF474,Metadata!$D$2:$H$20,2,FALSE))</f>
        <v/>
      </c>
      <c r="CH474" s="9" t="str">
        <f>IF(CF474="","",VLOOKUP(CF474,Metadata!$D$2:$H$20,4,FALSE))</f>
        <v/>
      </c>
      <c r="CI474" s="9" t="str">
        <f>IF(CF474="","",VLOOKUP(CF474,Metadata!$D$2:$H$20,5,FALSE))</f>
        <v/>
      </c>
      <c r="CJ474" s="9">
        <f t="shared" si="3"/>
        <v>56000</v>
      </c>
      <c r="CK474" s="9" t="s">
        <v>221</v>
      </c>
      <c r="CL474" s="10">
        <v>4</v>
      </c>
      <c r="CM474" s="10">
        <v>3</v>
      </c>
      <c r="CN474" s="10">
        <v>5</v>
      </c>
      <c r="CO474" s="10">
        <v>4</v>
      </c>
      <c r="CP474" s="10">
        <v>5</v>
      </c>
      <c r="CQ474" s="10">
        <v>6</v>
      </c>
      <c r="CR474" s="10">
        <v>6</v>
      </c>
      <c r="CS474" s="10">
        <v>6</v>
      </c>
      <c r="CT474" s="10">
        <v>6</v>
      </c>
      <c r="CU474" s="10">
        <v>6</v>
      </c>
      <c r="CV474" s="10">
        <v>5</v>
      </c>
      <c r="CW474" s="10">
        <v>4</v>
      </c>
      <c r="CX474" s="10">
        <v>6</v>
      </c>
      <c r="CY474" s="10">
        <v>5</v>
      </c>
      <c r="CZ474" s="10">
        <v>6</v>
      </c>
      <c r="DA474" s="10">
        <v>4</v>
      </c>
      <c r="DB474" s="10">
        <v>3</v>
      </c>
      <c r="DC474" s="10">
        <v>5</v>
      </c>
      <c r="DD474" s="10">
        <v>2</v>
      </c>
      <c r="DE474" s="10">
        <v>5</v>
      </c>
      <c r="DF474" s="10">
        <v>5</v>
      </c>
      <c r="DG474" s="10">
        <v>4</v>
      </c>
      <c r="DH474" s="10">
        <v>4</v>
      </c>
      <c r="DI474" s="10">
        <v>4</v>
      </c>
      <c r="DJ474" s="10">
        <v>3</v>
      </c>
      <c r="DK474" s="10">
        <v>5</v>
      </c>
      <c r="DL474" s="10">
        <v>4</v>
      </c>
      <c r="DM474" s="9" t="s">
        <v>154</v>
      </c>
      <c r="DN474" s="10">
        <v>1978</v>
      </c>
      <c r="DO474" s="9">
        <f t="shared" si="4"/>
        <v>43</v>
      </c>
      <c r="DP474" s="9" t="s">
        <v>155</v>
      </c>
      <c r="DQ474" s="9" t="s">
        <v>156</v>
      </c>
      <c r="DR474" s="9" t="s">
        <v>157</v>
      </c>
      <c r="DS474" s="9" t="s">
        <v>137</v>
      </c>
      <c r="DT474" s="9" t="s">
        <v>181</v>
      </c>
      <c r="DU474" s="9" t="s">
        <v>158</v>
      </c>
      <c r="DV474" s="9" t="str">
        <f>VLOOKUP(DU474,Metadata!$B$2:$C$7,2,FALSE)</f>
        <v>6+ years</v>
      </c>
    </row>
    <row r="475" spans="1:126">
      <c r="A475" s="13">
        <v>474</v>
      </c>
      <c r="B475" s="9" t="s">
        <v>171</v>
      </c>
      <c r="C475" s="9" t="str">
        <f>VLOOKUP(B475,Metadata!$M$2:$N$6,2,FALSE)</f>
        <v>Contractor</v>
      </c>
      <c r="D475" s="9" t="s">
        <v>137</v>
      </c>
      <c r="E475" s="9" t="s">
        <v>136</v>
      </c>
      <c r="F475" s="9" t="s">
        <v>138</v>
      </c>
      <c r="G475" s="9" t="s">
        <v>140</v>
      </c>
      <c r="H475" s="9" t="str">
        <f>IF(G475="","",VLOOKUP(G475,Metadata!$J$2:$K$22,2,FALSE))</f>
        <v>Lisbon Metropolitan Area</v>
      </c>
      <c r="I475" s="9" t="s">
        <v>138</v>
      </c>
      <c r="J475" s="9" t="str">
        <f>IF(I475="","",VLOOKUP(I475,Metadata!$P$2:$Q$43,2,FALSE))</f>
        <v>Europe</v>
      </c>
      <c r="K475" s="9" t="str">
        <f t="shared" si="0"/>
        <v>Portugal</v>
      </c>
      <c r="L475" s="9" t="s">
        <v>140</v>
      </c>
      <c r="M475" s="9" t="str">
        <f>IF(L475="","",VLOOKUP(L475,Metadata!$J$2:$K$22,2,FALSE))</f>
        <v>Lisbon Metropolitan Area</v>
      </c>
      <c r="N475" s="9" t="s">
        <v>141</v>
      </c>
      <c r="O475" s="9" t="s">
        <v>137</v>
      </c>
      <c r="P475" s="9" t="s">
        <v>191</v>
      </c>
      <c r="Q475" s="10" t="str">
        <f t="shared" si="1"/>
        <v>Remote Job (full or flexible)</v>
      </c>
      <c r="R475" s="10">
        <v>5</v>
      </c>
      <c r="S475" s="9" t="s">
        <v>319</v>
      </c>
      <c r="T475" s="9" t="s">
        <v>137</v>
      </c>
      <c r="U475" s="9" t="str">
        <f>IF(S475&lt;&gt;"",S475,IF(T475&lt;&gt;"",VLOOKUP(T475,Metadata!$S$2:$T$228,2,FALSE),""))</f>
        <v>CTO</v>
      </c>
      <c r="V475" s="9" t="s">
        <v>256</v>
      </c>
      <c r="W475" s="9" t="s">
        <v>137</v>
      </c>
      <c r="X475" s="9" t="s">
        <v>175</v>
      </c>
      <c r="Y475" s="9" t="s">
        <v>137</v>
      </c>
      <c r="Z475" s="9" t="s">
        <v>193</v>
      </c>
      <c r="AA475" s="9" t="s">
        <v>137</v>
      </c>
      <c r="AB475" s="9" t="s">
        <v>137</v>
      </c>
      <c r="AC475" s="9"/>
      <c r="AD475" s="9"/>
      <c r="AE475" s="9"/>
      <c r="AF475" s="9"/>
      <c r="AG475" s="9"/>
      <c r="AH475" s="9"/>
      <c r="AI475" s="9"/>
      <c r="AJ475" s="9" t="s">
        <v>185</v>
      </c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 t="s">
        <v>199</v>
      </c>
      <c r="BM475" s="9"/>
      <c r="BN475" s="9" t="s">
        <v>186</v>
      </c>
      <c r="BO475" s="9"/>
      <c r="BP475" s="9"/>
      <c r="BQ475" s="9"/>
      <c r="BR475" s="9"/>
      <c r="BS475" s="9" t="s">
        <v>200</v>
      </c>
      <c r="BT475" s="9"/>
      <c r="BU475" s="9"/>
      <c r="BV475" s="9"/>
      <c r="BW475" s="9"/>
      <c r="BX475" s="9"/>
      <c r="BY475" s="9"/>
      <c r="BZ475" s="9"/>
      <c r="CA475" s="10">
        <v>12</v>
      </c>
      <c r="CB475" s="10" t="str">
        <f t="shared" si="5"/>
        <v>7 to 12 months</v>
      </c>
      <c r="CC475" s="10">
        <v>65</v>
      </c>
      <c r="CD475" s="9">
        <f t="shared" si="2"/>
        <v>104000</v>
      </c>
      <c r="CE475" s="9" t="s">
        <v>137</v>
      </c>
      <c r="CF475" s="9" t="s">
        <v>137</v>
      </c>
      <c r="CG475" s="9" t="str">
        <f>IF(CF475="","",VLOOKUP(CF475,Metadata!$D$2:$H$20,2,FALSE))</f>
        <v/>
      </c>
      <c r="CH475" s="9" t="str">
        <f>IF(CF475="","",VLOOKUP(CF475,Metadata!$D$2:$H$20,4,FALSE))</f>
        <v/>
      </c>
      <c r="CI475" s="9" t="str">
        <f>IF(CF475="","",VLOOKUP(CF475,Metadata!$D$2:$H$20,5,FALSE))</f>
        <v/>
      </c>
      <c r="CJ475" s="9">
        <f t="shared" si="3"/>
        <v>104000</v>
      </c>
      <c r="CK475" s="9" t="s">
        <v>189</v>
      </c>
      <c r="CL475" s="10">
        <v>6</v>
      </c>
      <c r="CM475" s="10">
        <v>1</v>
      </c>
      <c r="CN475" s="10">
        <v>7</v>
      </c>
      <c r="CO475" s="10">
        <v>5</v>
      </c>
      <c r="CP475" s="10">
        <v>5</v>
      </c>
      <c r="CQ475" s="10">
        <v>6</v>
      </c>
      <c r="CR475" s="10">
        <v>7</v>
      </c>
      <c r="CS475" s="10">
        <v>7</v>
      </c>
      <c r="CT475" s="10">
        <v>7</v>
      </c>
      <c r="CU475" s="10">
        <v>7</v>
      </c>
      <c r="CV475" s="10">
        <v>7</v>
      </c>
      <c r="CW475" s="10">
        <v>7</v>
      </c>
      <c r="CX475" s="10">
        <v>7</v>
      </c>
      <c r="CY475" s="10">
        <v>7</v>
      </c>
      <c r="CZ475" s="10">
        <v>7</v>
      </c>
      <c r="DA475" s="10">
        <v>5</v>
      </c>
      <c r="DB475" s="10">
        <v>2</v>
      </c>
      <c r="DC475" s="10">
        <v>6</v>
      </c>
      <c r="DD475" s="10">
        <v>6</v>
      </c>
      <c r="DE475" s="10">
        <v>6</v>
      </c>
      <c r="DF475" s="10">
        <v>6</v>
      </c>
      <c r="DG475" s="10">
        <v>6</v>
      </c>
      <c r="DH475" s="10">
        <v>5</v>
      </c>
      <c r="DI475" s="10">
        <v>6</v>
      </c>
      <c r="DJ475" s="10">
        <v>4</v>
      </c>
      <c r="DK475" s="10">
        <v>5</v>
      </c>
      <c r="DL475" s="10">
        <v>6</v>
      </c>
      <c r="DM475" s="9" t="s">
        <v>154</v>
      </c>
      <c r="DN475" s="10">
        <v>1981</v>
      </c>
      <c r="DO475" s="9">
        <f t="shared" si="4"/>
        <v>40</v>
      </c>
      <c r="DP475" s="9" t="s">
        <v>155</v>
      </c>
      <c r="DQ475" s="9" t="s">
        <v>156</v>
      </c>
      <c r="DR475" s="9" t="s">
        <v>157</v>
      </c>
      <c r="DS475" s="9" t="s">
        <v>137</v>
      </c>
      <c r="DT475" s="9" t="s">
        <v>181</v>
      </c>
      <c r="DU475" s="9" t="s">
        <v>158</v>
      </c>
      <c r="DV475" s="9" t="str">
        <f>VLOOKUP(DU475,Metadata!$B$2:$C$7,2,FALSE)</f>
        <v>6+ years</v>
      </c>
    </row>
    <row r="476" spans="1:126">
      <c r="A476" s="13">
        <v>475</v>
      </c>
      <c r="B476" s="9" t="s">
        <v>135</v>
      </c>
      <c r="C476" s="9" t="str">
        <f>VLOOKUP(B476,Metadata!$M$2:$N$6,2,FALSE)</f>
        <v>Permanent Employee</v>
      </c>
      <c r="D476" s="9" t="s">
        <v>159</v>
      </c>
      <c r="E476" s="9" t="s">
        <v>137</v>
      </c>
      <c r="F476" s="9" t="s">
        <v>138</v>
      </c>
      <c r="G476" s="9" t="s">
        <v>275</v>
      </c>
      <c r="H476" s="9" t="str">
        <f>IF(G476="","",VLOOKUP(G476,Metadata!$J$2:$K$22,2,FALSE))</f>
        <v>Centre</v>
      </c>
      <c r="I476" s="9" t="s">
        <v>138</v>
      </c>
      <c r="J476" s="9" t="str">
        <f>IF(I476="","",VLOOKUP(I476,Metadata!$P$2:$Q$43,2,FALSE))</f>
        <v>Europe</v>
      </c>
      <c r="K476" s="9" t="str">
        <f t="shared" si="0"/>
        <v>Portugal</v>
      </c>
      <c r="L476" s="9" t="s">
        <v>275</v>
      </c>
      <c r="M476" s="9" t="str">
        <f>IF(L476="","",VLOOKUP(L476,Metadata!$J$2:$K$22,2,FALSE))</f>
        <v>Centre</v>
      </c>
      <c r="N476" s="9" t="s">
        <v>141</v>
      </c>
      <c r="O476" s="9" t="s">
        <v>137</v>
      </c>
      <c r="P476" s="9" t="s">
        <v>142</v>
      </c>
      <c r="Q476" s="10" t="str">
        <f t="shared" si="1"/>
        <v>Full Office Job</v>
      </c>
      <c r="R476" s="10">
        <v>5</v>
      </c>
      <c r="S476" s="9" t="s">
        <v>161</v>
      </c>
      <c r="T476" s="9" t="s">
        <v>137</v>
      </c>
      <c r="U476" s="9" t="str">
        <f>IF(S476&lt;&gt;"",S476,IF(T476&lt;&gt;"",VLOOKUP(T476,Metadata!$S$2:$T$228,2,FALSE),""))</f>
        <v>Full-Stack Developer</v>
      </c>
      <c r="V476" s="9" t="s">
        <v>162</v>
      </c>
      <c r="W476" s="9" t="s">
        <v>137</v>
      </c>
      <c r="X476" s="9" t="s">
        <v>163</v>
      </c>
      <c r="Y476" s="9" t="s">
        <v>137</v>
      </c>
      <c r="Z476" s="9" t="s">
        <v>262</v>
      </c>
      <c r="AA476" s="9" t="s">
        <v>165</v>
      </c>
      <c r="AB476" s="9" t="s">
        <v>253</v>
      </c>
      <c r="AC476" s="9" t="s">
        <v>147</v>
      </c>
      <c r="AD476" s="9" t="s">
        <v>148</v>
      </c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 t="s">
        <v>167</v>
      </c>
      <c r="BK476" s="9"/>
      <c r="BL476" s="9"/>
      <c r="BM476" s="9"/>
      <c r="BN476" s="9"/>
      <c r="BO476" s="9"/>
      <c r="BP476" s="9"/>
      <c r="BQ476" s="9" t="s">
        <v>219</v>
      </c>
      <c r="BR476" s="9" t="s">
        <v>247</v>
      </c>
      <c r="BS476" s="9"/>
      <c r="BT476" s="9"/>
      <c r="BU476" s="9"/>
      <c r="BV476" s="9"/>
      <c r="BW476" s="9"/>
      <c r="BX476" s="9"/>
      <c r="BY476" s="9"/>
      <c r="BZ476" s="9"/>
      <c r="CA476" s="10"/>
      <c r="CB476" s="10" t="str">
        <f t="shared" si="5"/>
        <v/>
      </c>
      <c r="CC476" s="10"/>
      <c r="CD476" s="9" t="str">
        <f t="shared" si="2"/>
        <v/>
      </c>
      <c r="CE476" s="9" t="s">
        <v>232</v>
      </c>
      <c r="CF476" s="9" t="s">
        <v>225</v>
      </c>
      <c r="CG476" s="9">
        <f>IF(CF476="","",VLOOKUP(CF476,Metadata!$D$2:$H$20,2,FALSE))</f>
        <v>22500</v>
      </c>
      <c r="CH476" s="9">
        <f>IF(CF476="","",VLOOKUP(CF476,Metadata!$D$2:$H$20,4,FALSE))</f>
        <v>20000</v>
      </c>
      <c r="CI476" s="9">
        <f>IF(CF476="","",VLOOKUP(CF476,Metadata!$D$2:$H$20,5,FALSE))</f>
        <v>25000</v>
      </c>
      <c r="CJ476" s="9">
        <f t="shared" si="3"/>
        <v>22500</v>
      </c>
      <c r="CK476" s="9" t="s">
        <v>189</v>
      </c>
      <c r="CL476" s="10">
        <v>5</v>
      </c>
      <c r="CM476" s="10">
        <v>2</v>
      </c>
      <c r="CN476" s="10">
        <v>6</v>
      </c>
      <c r="CO476" s="10">
        <v>6</v>
      </c>
      <c r="CP476" s="10">
        <v>6</v>
      </c>
      <c r="CQ476" s="10">
        <v>6</v>
      </c>
      <c r="CR476" s="10">
        <v>6</v>
      </c>
      <c r="CS476" s="10">
        <v>6</v>
      </c>
      <c r="CT476" s="10">
        <v>6</v>
      </c>
      <c r="CU476" s="10">
        <v>6</v>
      </c>
      <c r="CV476" s="10">
        <v>6</v>
      </c>
      <c r="CW476" s="10">
        <v>6</v>
      </c>
      <c r="CX476" s="10">
        <v>6</v>
      </c>
      <c r="CY476" s="10">
        <v>6</v>
      </c>
      <c r="CZ476" s="10">
        <v>6</v>
      </c>
      <c r="DA476" s="10">
        <v>4</v>
      </c>
      <c r="DB476" s="10">
        <v>4</v>
      </c>
      <c r="DC476" s="10">
        <v>5</v>
      </c>
      <c r="DD476" s="10">
        <v>4</v>
      </c>
      <c r="DE476" s="10">
        <v>6</v>
      </c>
      <c r="DF476" s="10">
        <v>6</v>
      </c>
      <c r="DG476" s="10">
        <v>6</v>
      </c>
      <c r="DH476" s="10">
        <v>6</v>
      </c>
      <c r="DI476" s="10">
        <v>6</v>
      </c>
      <c r="DJ476" s="10">
        <v>6</v>
      </c>
      <c r="DK476" s="10">
        <v>6</v>
      </c>
      <c r="DL476" s="10">
        <v>6</v>
      </c>
      <c r="DM476" s="9" t="s">
        <v>154</v>
      </c>
      <c r="DN476" s="10">
        <v>1996</v>
      </c>
      <c r="DO476" s="9">
        <f t="shared" si="4"/>
        <v>25</v>
      </c>
      <c r="DP476" s="9" t="s">
        <v>155</v>
      </c>
      <c r="DQ476" s="9" t="s">
        <v>202</v>
      </c>
      <c r="DR476" s="9" t="s">
        <v>157</v>
      </c>
      <c r="DS476" s="9" t="s">
        <v>137</v>
      </c>
      <c r="DT476" s="9" t="s">
        <v>181</v>
      </c>
      <c r="DU476" s="9" t="s">
        <v>168</v>
      </c>
      <c r="DV476" s="9" t="str">
        <f>VLOOKUP(DU476,Metadata!$B$2:$C$7,2,FALSE)</f>
        <v>0 - 3 years</v>
      </c>
    </row>
    <row r="477" spans="1:126">
      <c r="A477" s="13">
        <v>476</v>
      </c>
      <c r="B477" s="9" t="s">
        <v>135</v>
      </c>
      <c r="C477" s="9" t="str">
        <f>VLOOKUP(B477,Metadata!$M$2:$N$6,2,FALSE)</f>
        <v>Permanent Employee</v>
      </c>
      <c r="D477" s="9" t="s">
        <v>159</v>
      </c>
      <c r="E477" s="9" t="s">
        <v>137</v>
      </c>
      <c r="F477" s="9" t="s">
        <v>138</v>
      </c>
      <c r="G477" s="9" t="s">
        <v>172</v>
      </c>
      <c r="H477" s="9" t="str">
        <f>IF(G477="","",VLOOKUP(G477,Metadata!$J$2:$K$22,2,FALSE))</f>
        <v>Porto Metropolitan Area</v>
      </c>
      <c r="I477" s="9" t="s">
        <v>311</v>
      </c>
      <c r="J477" s="9" t="str">
        <f>IF(I477="","",VLOOKUP(I477,Metadata!$P$2:$Q$43,2,FALSE))</f>
        <v>Europe</v>
      </c>
      <c r="K477" s="9" t="str">
        <f t="shared" si="0"/>
        <v>International</v>
      </c>
      <c r="L477" s="9" t="s">
        <v>137</v>
      </c>
      <c r="M477" s="9" t="str">
        <f>IF(L477="","",VLOOKUP(L477,Metadata!$J$2:$K$22,2,FALSE))</f>
        <v/>
      </c>
      <c r="N477" s="9" t="s">
        <v>214</v>
      </c>
      <c r="O477" s="9" t="s">
        <v>259</v>
      </c>
      <c r="P477" s="9" t="s">
        <v>191</v>
      </c>
      <c r="Q477" s="10" t="str">
        <f t="shared" si="1"/>
        <v>Remote Job (full or flexible)</v>
      </c>
      <c r="R477" s="10">
        <v>4</v>
      </c>
      <c r="S477" s="9" t="s">
        <v>216</v>
      </c>
      <c r="T477" s="9" t="s">
        <v>137</v>
      </c>
      <c r="U477" s="9" t="str">
        <f>IF(S477&lt;&gt;"",S477,IF(T477&lt;&gt;"",VLOOKUP(T477,Metadata!$S$2:$T$228,2,FALSE),""))</f>
        <v>Front-End Developer</v>
      </c>
      <c r="V477" s="9" t="s">
        <v>264</v>
      </c>
      <c r="W477" s="9" t="s">
        <v>137</v>
      </c>
      <c r="X477" s="9" t="s">
        <v>145</v>
      </c>
      <c r="Y477" s="9" t="s">
        <v>137</v>
      </c>
      <c r="Z477" s="9" t="s">
        <v>146</v>
      </c>
      <c r="AA477" s="9" t="s">
        <v>165</v>
      </c>
      <c r="AB477" s="9" t="s">
        <v>137</v>
      </c>
      <c r="AC477" s="9"/>
      <c r="AD477" s="9"/>
      <c r="AE477" s="9"/>
      <c r="AF477" s="9"/>
      <c r="AG477" s="9"/>
      <c r="AH477" s="9"/>
      <c r="AI477" s="9"/>
      <c r="AJ477" s="9" t="s">
        <v>185</v>
      </c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 t="s">
        <v>178</v>
      </c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 t="s">
        <v>186</v>
      </c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10"/>
      <c r="CB477" s="10" t="str">
        <f t="shared" si="5"/>
        <v/>
      </c>
      <c r="CC477" s="10"/>
      <c r="CD477" s="9" t="str">
        <f t="shared" si="2"/>
        <v/>
      </c>
      <c r="CE477" s="9" t="s">
        <v>232</v>
      </c>
      <c r="CF477" s="9" t="s">
        <v>152</v>
      </c>
      <c r="CG477" s="9">
        <f>IF(CF477="","",VLOOKUP(CF477,Metadata!$D$2:$H$20,2,FALSE))</f>
        <v>32500</v>
      </c>
      <c r="CH477" s="9">
        <f>IF(CF477="","",VLOOKUP(CF477,Metadata!$D$2:$H$20,4,FALSE))</f>
        <v>30000</v>
      </c>
      <c r="CI477" s="9">
        <f>IF(CF477="","",VLOOKUP(CF477,Metadata!$D$2:$H$20,5,FALSE))</f>
        <v>35000</v>
      </c>
      <c r="CJ477" s="9">
        <f t="shared" si="3"/>
        <v>32500</v>
      </c>
      <c r="CK477" s="9" t="s">
        <v>153</v>
      </c>
      <c r="CL477" s="10">
        <v>5</v>
      </c>
      <c r="CM477" s="10">
        <v>1</v>
      </c>
      <c r="CN477" s="10">
        <v>6</v>
      </c>
      <c r="CO477" s="10">
        <v>6</v>
      </c>
      <c r="CP477" s="10">
        <v>6</v>
      </c>
      <c r="CQ477" s="10">
        <v>6</v>
      </c>
      <c r="CR477" s="10">
        <v>4</v>
      </c>
      <c r="CS477" s="10">
        <v>6</v>
      </c>
      <c r="CT477" s="10">
        <v>5</v>
      </c>
      <c r="CU477" s="10">
        <v>5</v>
      </c>
      <c r="CV477" s="10">
        <v>4</v>
      </c>
      <c r="CW477" s="10">
        <v>4</v>
      </c>
      <c r="CX477" s="10">
        <v>5</v>
      </c>
      <c r="CY477" s="10">
        <v>5</v>
      </c>
      <c r="CZ477" s="10">
        <v>5</v>
      </c>
      <c r="DA477" s="10">
        <v>5</v>
      </c>
      <c r="DB477" s="10">
        <v>4</v>
      </c>
      <c r="DC477" s="10">
        <v>6</v>
      </c>
      <c r="DD477" s="10">
        <v>4</v>
      </c>
      <c r="DE477" s="10">
        <v>6</v>
      </c>
      <c r="DF477" s="10">
        <v>6</v>
      </c>
      <c r="DG477" s="10">
        <v>6</v>
      </c>
      <c r="DH477" s="10">
        <v>4</v>
      </c>
      <c r="DI477" s="10">
        <v>5</v>
      </c>
      <c r="DJ477" s="10">
        <v>3</v>
      </c>
      <c r="DK477" s="10">
        <v>5</v>
      </c>
      <c r="DL477" s="10">
        <v>6</v>
      </c>
      <c r="DM477" s="9" t="s">
        <v>154</v>
      </c>
      <c r="DN477" s="10">
        <v>1985</v>
      </c>
      <c r="DO477" s="9">
        <f t="shared" si="4"/>
        <v>36</v>
      </c>
      <c r="DP477" s="9" t="s">
        <v>155</v>
      </c>
      <c r="DQ477" s="9" t="s">
        <v>202</v>
      </c>
      <c r="DR477" s="9" t="s">
        <v>157</v>
      </c>
      <c r="DS477" s="9" t="s">
        <v>137</v>
      </c>
      <c r="DT477" s="9" t="s">
        <v>181</v>
      </c>
      <c r="DU477" s="9" t="s">
        <v>158</v>
      </c>
      <c r="DV477" s="9" t="str">
        <f>VLOOKUP(DU477,Metadata!$B$2:$C$7,2,FALSE)</f>
        <v>6+ years</v>
      </c>
    </row>
    <row r="478" spans="1:126">
      <c r="A478" s="13">
        <v>477</v>
      </c>
      <c r="B478" s="9" t="s">
        <v>135</v>
      </c>
      <c r="C478" s="9" t="str">
        <f>VLOOKUP(B478,Metadata!$M$2:$N$6,2,FALSE)</f>
        <v>Permanent Employee</v>
      </c>
      <c r="D478" s="9" t="s">
        <v>159</v>
      </c>
      <c r="E478" s="9" t="s">
        <v>137</v>
      </c>
      <c r="F478" s="9" t="s">
        <v>138</v>
      </c>
      <c r="G478" s="9" t="s">
        <v>285</v>
      </c>
      <c r="H478" s="9" t="str">
        <f>IF(G478="","",VLOOKUP(G478,Metadata!$J$2:$K$22,2,FALSE))</f>
        <v>Centre</v>
      </c>
      <c r="I478" s="9" t="s">
        <v>138</v>
      </c>
      <c r="J478" s="9" t="str">
        <f>IF(I478="","",VLOOKUP(I478,Metadata!$P$2:$Q$43,2,FALSE))</f>
        <v>Europe</v>
      </c>
      <c r="K478" s="9" t="str">
        <f t="shared" si="0"/>
        <v>Portugal</v>
      </c>
      <c r="L478" s="9" t="s">
        <v>318</v>
      </c>
      <c r="M478" s="9" t="str">
        <f>IF(L478="","",VLOOKUP(L478,Metadata!$J$2:$K$22,2,FALSE))</f>
        <v>North</v>
      </c>
      <c r="N478" s="9" t="s">
        <v>141</v>
      </c>
      <c r="O478" s="9" t="s">
        <v>137</v>
      </c>
      <c r="P478" s="9" t="s">
        <v>142</v>
      </c>
      <c r="Q478" s="10" t="str">
        <f t="shared" si="1"/>
        <v>Full Office Job</v>
      </c>
      <c r="R478" s="10">
        <v>7</v>
      </c>
      <c r="S478" s="9" t="s">
        <v>137</v>
      </c>
      <c r="T478" s="9" t="s">
        <v>452</v>
      </c>
      <c r="U478" s="9" t="str">
        <f>IF(S478&lt;&gt;"",S478,IF(T478&lt;&gt;"",VLOOKUP(T478,Metadata!$S$2:$T$228,2,FALSE),""))</f>
        <v>Business Applications (BI/CRM/ERP)</v>
      </c>
      <c r="V478" s="9" t="s">
        <v>162</v>
      </c>
      <c r="W478" s="9" t="s">
        <v>137</v>
      </c>
      <c r="X478" s="9" t="s">
        <v>252</v>
      </c>
      <c r="Y478" s="9" t="s">
        <v>137</v>
      </c>
      <c r="Z478" s="9" t="s">
        <v>164</v>
      </c>
      <c r="AA478" s="9" t="s">
        <v>137</v>
      </c>
      <c r="AB478" s="9" t="s">
        <v>137</v>
      </c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 t="s">
        <v>453</v>
      </c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 t="s">
        <v>150</v>
      </c>
      <c r="BZ478" s="9" t="s">
        <v>137</v>
      </c>
      <c r="CA478" s="10"/>
      <c r="CB478" s="10" t="str">
        <f t="shared" si="5"/>
        <v/>
      </c>
      <c r="CC478" s="10"/>
      <c r="CD478" s="9" t="str">
        <f t="shared" si="2"/>
        <v/>
      </c>
      <c r="CE478" s="9" t="s">
        <v>232</v>
      </c>
      <c r="CF478" s="9" t="s">
        <v>188</v>
      </c>
      <c r="CG478" s="9">
        <f>IF(CF478="","",VLOOKUP(CF478,Metadata!$D$2:$H$20,2,FALSE))</f>
        <v>17500</v>
      </c>
      <c r="CH478" s="9">
        <f>IF(CF478="","",VLOOKUP(CF478,Metadata!$D$2:$H$20,4,FALSE))</f>
        <v>15000</v>
      </c>
      <c r="CI478" s="9">
        <f>IF(CF478="","",VLOOKUP(CF478,Metadata!$D$2:$H$20,5,FALSE))</f>
        <v>20000</v>
      </c>
      <c r="CJ478" s="9">
        <f t="shared" si="3"/>
        <v>17500</v>
      </c>
      <c r="CK478" s="9" t="s">
        <v>153</v>
      </c>
      <c r="CL478" s="10">
        <v>1</v>
      </c>
      <c r="CM478" s="10">
        <v>3</v>
      </c>
      <c r="CN478" s="10">
        <v>7</v>
      </c>
      <c r="CO478" s="10">
        <v>5</v>
      </c>
      <c r="CP478" s="10">
        <v>7</v>
      </c>
      <c r="CQ478" s="10">
        <v>7</v>
      </c>
      <c r="CR478" s="10">
        <v>7</v>
      </c>
      <c r="CS478" s="10">
        <v>7</v>
      </c>
      <c r="CT478" s="10">
        <v>6</v>
      </c>
      <c r="CU478" s="10">
        <v>4</v>
      </c>
      <c r="CV478" s="10">
        <v>6</v>
      </c>
      <c r="CW478" s="10">
        <v>5</v>
      </c>
      <c r="CX478" s="10">
        <v>6</v>
      </c>
      <c r="CY478" s="10">
        <v>5</v>
      </c>
      <c r="CZ478" s="10">
        <v>5</v>
      </c>
      <c r="DA478" s="10">
        <v>2</v>
      </c>
      <c r="DB478" s="10">
        <v>5</v>
      </c>
      <c r="DC478" s="10">
        <v>7</v>
      </c>
      <c r="DD478" s="10">
        <v>5</v>
      </c>
      <c r="DE478" s="10">
        <v>7</v>
      </c>
      <c r="DF478" s="10">
        <v>7</v>
      </c>
      <c r="DG478" s="10">
        <v>6</v>
      </c>
      <c r="DH478" s="10">
        <v>7</v>
      </c>
      <c r="DI478" s="10">
        <v>6</v>
      </c>
      <c r="DJ478" s="10">
        <v>6</v>
      </c>
      <c r="DK478" s="10">
        <v>5</v>
      </c>
      <c r="DL478" s="10">
        <v>5</v>
      </c>
      <c r="DM478" s="9" t="s">
        <v>154</v>
      </c>
      <c r="DN478" s="10">
        <v>1983</v>
      </c>
      <c r="DO478" s="9">
        <f t="shared" si="4"/>
        <v>38</v>
      </c>
      <c r="DP478" s="9" t="s">
        <v>155</v>
      </c>
      <c r="DQ478" s="9" t="s">
        <v>202</v>
      </c>
      <c r="DR478" s="9" t="s">
        <v>157</v>
      </c>
      <c r="DS478" s="9" t="s">
        <v>137</v>
      </c>
      <c r="DT478" s="9" t="s">
        <v>181</v>
      </c>
      <c r="DU478" s="9" t="s">
        <v>223</v>
      </c>
      <c r="DV478" s="9" t="str">
        <f>VLOOKUP(DU478,Metadata!$B$2:$C$7,2,FALSE)</f>
        <v>3 - 6 years</v>
      </c>
    </row>
    <row r="479" spans="1:126">
      <c r="A479" s="13">
        <v>478</v>
      </c>
      <c r="B479" s="9" t="s">
        <v>135</v>
      </c>
      <c r="C479" s="9" t="str">
        <f>VLOOKUP(B479,Metadata!$M$2:$N$6,2,FALSE)</f>
        <v>Permanent Employee</v>
      </c>
      <c r="D479" s="9" t="s">
        <v>159</v>
      </c>
      <c r="E479" s="9" t="s">
        <v>137</v>
      </c>
      <c r="F479" s="9" t="s">
        <v>138</v>
      </c>
      <c r="G479" s="9" t="s">
        <v>160</v>
      </c>
      <c r="H479" s="9" t="str">
        <f>IF(G479="","",VLOOKUP(G479,Metadata!$J$2:$K$22,2,FALSE))</f>
        <v>Centre</v>
      </c>
      <c r="I479" s="9" t="s">
        <v>255</v>
      </c>
      <c r="J479" s="9" t="str">
        <f>IF(I479="","",VLOOKUP(I479,Metadata!$P$2:$Q$43,2,FALSE))</f>
        <v>Europe</v>
      </c>
      <c r="K479" s="9" t="str">
        <f t="shared" si="0"/>
        <v>International</v>
      </c>
      <c r="L479" s="9" t="s">
        <v>137</v>
      </c>
      <c r="M479" s="9" t="str">
        <f>IF(L479="","",VLOOKUP(L479,Metadata!$J$2:$K$22,2,FALSE))</f>
        <v/>
      </c>
      <c r="N479" s="9" t="s">
        <v>141</v>
      </c>
      <c r="O479" s="9" t="s">
        <v>137</v>
      </c>
      <c r="P479" s="9" t="s">
        <v>142</v>
      </c>
      <c r="Q479" s="10" t="str">
        <f t="shared" si="1"/>
        <v>Full Office Job</v>
      </c>
      <c r="R479" s="10">
        <v>5</v>
      </c>
      <c r="S479" s="9" t="s">
        <v>161</v>
      </c>
      <c r="T479" s="9" t="s">
        <v>137</v>
      </c>
      <c r="U479" s="9" t="str">
        <f>IF(S479&lt;&gt;"",S479,IF(T479&lt;&gt;"",VLOOKUP(T479,Metadata!$S$2:$T$228,2,FALSE),""))</f>
        <v>Full-Stack Developer</v>
      </c>
      <c r="V479" s="9" t="s">
        <v>207</v>
      </c>
      <c r="W479" s="9" t="s">
        <v>137</v>
      </c>
      <c r="X479" s="9" t="s">
        <v>269</v>
      </c>
      <c r="Y479" s="9" t="s">
        <v>137</v>
      </c>
      <c r="Z479" s="9" t="s">
        <v>146</v>
      </c>
      <c r="AA479" s="9" t="s">
        <v>165</v>
      </c>
      <c r="AB479" s="9" t="s">
        <v>137</v>
      </c>
      <c r="AC479" s="9" t="s">
        <v>147</v>
      </c>
      <c r="AD479" s="9"/>
      <c r="AE479" s="9"/>
      <c r="AF479" s="9" t="s">
        <v>243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 t="s">
        <v>178</v>
      </c>
      <c r="BB479" s="9"/>
      <c r="BC479" s="9"/>
      <c r="BD479" s="9"/>
      <c r="BE479" s="9"/>
      <c r="BF479" s="9"/>
      <c r="BG479" s="9"/>
      <c r="BH479" s="9"/>
      <c r="BI479" s="9" t="s">
        <v>273</v>
      </c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12" t="s">
        <v>273</v>
      </c>
      <c r="BY479" s="9" t="s">
        <v>150</v>
      </c>
      <c r="BZ479" s="9" t="s">
        <v>137</v>
      </c>
      <c r="CA479" s="10"/>
      <c r="CB479" s="10" t="str">
        <f t="shared" si="5"/>
        <v/>
      </c>
      <c r="CC479" s="10"/>
      <c r="CD479" s="9" t="str">
        <f t="shared" si="2"/>
        <v/>
      </c>
      <c r="CE479" s="9" t="s">
        <v>168</v>
      </c>
      <c r="CF479" s="9" t="s">
        <v>188</v>
      </c>
      <c r="CG479" s="9">
        <f>IF(CF479="","",VLOOKUP(CF479,Metadata!$D$2:$H$20,2,FALSE))</f>
        <v>17500</v>
      </c>
      <c r="CH479" s="9">
        <f>IF(CF479="","",VLOOKUP(CF479,Metadata!$D$2:$H$20,4,FALSE))</f>
        <v>15000</v>
      </c>
      <c r="CI479" s="9">
        <f>IF(CF479="","",VLOOKUP(CF479,Metadata!$D$2:$H$20,5,FALSE))</f>
        <v>20000</v>
      </c>
      <c r="CJ479" s="9">
        <f t="shared" si="3"/>
        <v>17500</v>
      </c>
      <c r="CK479" s="9" t="s">
        <v>221</v>
      </c>
      <c r="CL479" s="10">
        <v>6</v>
      </c>
      <c r="CM479" s="10">
        <v>1</v>
      </c>
      <c r="CN479" s="10">
        <v>6</v>
      </c>
      <c r="CO479" s="10">
        <v>6</v>
      </c>
      <c r="CP479" s="10">
        <v>7</v>
      </c>
      <c r="CQ479" s="10">
        <v>5</v>
      </c>
      <c r="CR479" s="10">
        <v>5</v>
      </c>
      <c r="CS479" s="10">
        <v>6</v>
      </c>
      <c r="CT479" s="10">
        <v>7</v>
      </c>
      <c r="CU479" s="10">
        <v>5</v>
      </c>
      <c r="CV479" s="10">
        <v>5</v>
      </c>
      <c r="CW479" s="10">
        <v>4</v>
      </c>
      <c r="CX479" s="10">
        <v>6</v>
      </c>
      <c r="CY479" s="10">
        <v>7</v>
      </c>
      <c r="CZ479" s="10">
        <v>5</v>
      </c>
      <c r="DA479" s="10">
        <v>7</v>
      </c>
      <c r="DB479" s="10">
        <v>4</v>
      </c>
      <c r="DC479" s="10">
        <v>7</v>
      </c>
      <c r="DD479" s="10">
        <v>5</v>
      </c>
      <c r="DE479" s="10">
        <v>6</v>
      </c>
      <c r="DF479" s="10">
        <v>5</v>
      </c>
      <c r="DG479" s="10">
        <v>5</v>
      </c>
      <c r="DH479" s="10">
        <v>5</v>
      </c>
      <c r="DI479" s="10">
        <v>6</v>
      </c>
      <c r="DJ479" s="10">
        <v>3</v>
      </c>
      <c r="DK479" s="10">
        <v>3</v>
      </c>
      <c r="DL479" s="10">
        <v>5</v>
      </c>
      <c r="DM479" s="9" t="s">
        <v>154</v>
      </c>
      <c r="DN479" s="10">
        <v>1996</v>
      </c>
      <c r="DO479" s="9">
        <f t="shared" si="4"/>
        <v>25</v>
      </c>
      <c r="DP479" s="9" t="s">
        <v>155</v>
      </c>
      <c r="DQ479" s="9" t="s">
        <v>202</v>
      </c>
      <c r="DR479" s="9" t="s">
        <v>157</v>
      </c>
      <c r="DS479" s="9" t="s">
        <v>137</v>
      </c>
      <c r="DT479" s="9" t="s">
        <v>181</v>
      </c>
      <c r="DU479" s="9" t="s">
        <v>168</v>
      </c>
      <c r="DV479" s="9" t="str">
        <f>VLOOKUP(DU479,Metadata!$B$2:$C$7,2,FALSE)</f>
        <v>0 - 3 years</v>
      </c>
    </row>
    <row r="480" spans="1:126">
      <c r="A480" s="13">
        <v>479</v>
      </c>
      <c r="B480" s="9" t="s">
        <v>135</v>
      </c>
      <c r="C480" s="9" t="str">
        <f>VLOOKUP(B480,Metadata!$M$2:$N$6,2,FALSE)</f>
        <v>Permanent Employee</v>
      </c>
      <c r="D480" s="9" t="s">
        <v>159</v>
      </c>
      <c r="E480" s="9" t="s">
        <v>137</v>
      </c>
      <c r="F480" s="9" t="s">
        <v>138</v>
      </c>
      <c r="G480" s="9" t="s">
        <v>140</v>
      </c>
      <c r="H480" s="9" t="str">
        <f>IF(G480="","",VLOOKUP(G480,Metadata!$J$2:$K$22,2,FALSE))</f>
        <v>Lisbon Metropolitan Area</v>
      </c>
      <c r="I480" s="9" t="s">
        <v>138</v>
      </c>
      <c r="J480" s="9" t="str">
        <f>IF(I480="","",VLOOKUP(I480,Metadata!$P$2:$Q$43,2,FALSE))</f>
        <v>Europe</v>
      </c>
      <c r="K480" s="9" t="str">
        <f t="shared" si="0"/>
        <v>Portugal</v>
      </c>
      <c r="L480" s="9" t="s">
        <v>140</v>
      </c>
      <c r="M480" s="9" t="str">
        <f>IF(L480="","",VLOOKUP(L480,Metadata!$J$2:$K$22,2,FALSE))</f>
        <v>Lisbon Metropolitan Area</v>
      </c>
      <c r="N480" s="9" t="s">
        <v>214</v>
      </c>
      <c r="O480" s="9" t="s">
        <v>239</v>
      </c>
      <c r="P480" s="9" t="s">
        <v>142</v>
      </c>
      <c r="Q480" s="10" t="str">
        <f t="shared" si="1"/>
        <v>Full Office Job</v>
      </c>
      <c r="R480" s="10">
        <v>3</v>
      </c>
      <c r="S480" s="9" t="s">
        <v>161</v>
      </c>
      <c r="T480" s="9" t="s">
        <v>137</v>
      </c>
      <c r="U480" s="9" t="str">
        <f>IF(S480&lt;&gt;"",S480,IF(T480&lt;&gt;"",VLOOKUP(T480,Metadata!$S$2:$T$228,2,FALSE),""))</f>
        <v>Full-Stack Developer</v>
      </c>
      <c r="V480" s="9" t="s">
        <v>207</v>
      </c>
      <c r="W480" s="9" t="s">
        <v>137</v>
      </c>
      <c r="X480" s="9" t="s">
        <v>208</v>
      </c>
      <c r="Y480" s="9" t="s">
        <v>137</v>
      </c>
      <c r="Z480" s="9" t="s">
        <v>146</v>
      </c>
      <c r="AA480" s="9" t="s">
        <v>165</v>
      </c>
      <c r="AB480" s="9" t="s">
        <v>137</v>
      </c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 t="s">
        <v>178</v>
      </c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 t="s">
        <v>454</v>
      </c>
      <c r="CA480" s="10"/>
      <c r="CB480" s="10" t="str">
        <f t="shared" si="5"/>
        <v/>
      </c>
      <c r="CC480" s="10"/>
      <c r="CD480" s="9" t="str">
        <f t="shared" si="2"/>
        <v/>
      </c>
      <c r="CE480" s="9" t="s">
        <v>168</v>
      </c>
      <c r="CF480" s="9" t="s">
        <v>188</v>
      </c>
      <c r="CG480" s="9">
        <f>IF(CF480="","",VLOOKUP(CF480,Metadata!$D$2:$H$20,2,FALSE))</f>
        <v>17500</v>
      </c>
      <c r="CH480" s="9">
        <f>IF(CF480="","",VLOOKUP(CF480,Metadata!$D$2:$H$20,4,FALSE))</f>
        <v>15000</v>
      </c>
      <c r="CI480" s="9">
        <f>IF(CF480="","",VLOOKUP(CF480,Metadata!$D$2:$H$20,5,FALSE))</f>
        <v>20000</v>
      </c>
      <c r="CJ480" s="9">
        <f t="shared" si="3"/>
        <v>17500</v>
      </c>
      <c r="CK480" s="9" t="s">
        <v>221</v>
      </c>
      <c r="CL480" s="10">
        <v>6</v>
      </c>
      <c r="CM480" s="10">
        <v>1</v>
      </c>
      <c r="CN480" s="10">
        <v>6</v>
      </c>
      <c r="CO480" s="10">
        <v>7</v>
      </c>
      <c r="CP480" s="10">
        <v>5</v>
      </c>
      <c r="CQ480" s="10">
        <v>6</v>
      </c>
      <c r="CR480" s="10">
        <v>4</v>
      </c>
      <c r="CS480" s="10">
        <v>5</v>
      </c>
      <c r="CT480" s="10">
        <v>4</v>
      </c>
      <c r="CU480" s="10">
        <v>5</v>
      </c>
      <c r="CV480" s="10">
        <v>6</v>
      </c>
      <c r="CW480" s="10">
        <v>5</v>
      </c>
      <c r="CX480" s="10">
        <v>5</v>
      </c>
      <c r="CY480" s="10">
        <v>5</v>
      </c>
      <c r="CZ480" s="10">
        <v>4</v>
      </c>
      <c r="DA480" s="10">
        <v>3</v>
      </c>
      <c r="DB480" s="10">
        <v>6</v>
      </c>
      <c r="DC480" s="10">
        <v>7</v>
      </c>
      <c r="DD480" s="10">
        <v>5</v>
      </c>
      <c r="DE480" s="10">
        <v>6</v>
      </c>
      <c r="DF480" s="10">
        <v>6</v>
      </c>
      <c r="DG480" s="10">
        <v>5</v>
      </c>
      <c r="DH480" s="10">
        <v>4</v>
      </c>
      <c r="DI480" s="10">
        <v>1</v>
      </c>
      <c r="DJ480" s="10">
        <v>1</v>
      </c>
      <c r="DK480" s="10">
        <v>1</v>
      </c>
      <c r="DL480" s="10">
        <v>1</v>
      </c>
      <c r="DM480" s="9" t="s">
        <v>154</v>
      </c>
      <c r="DN480" s="10">
        <v>1986</v>
      </c>
      <c r="DO480" s="9">
        <f t="shared" si="4"/>
        <v>35</v>
      </c>
      <c r="DP480" s="9" t="s">
        <v>155</v>
      </c>
      <c r="DQ480" s="9" t="s">
        <v>156</v>
      </c>
      <c r="DR480" s="9" t="s">
        <v>342</v>
      </c>
      <c r="DS480" s="9" t="s">
        <v>137</v>
      </c>
      <c r="DT480" s="9" t="s">
        <v>181</v>
      </c>
      <c r="DU480" s="9" t="s">
        <v>168</v>
      </c>
      <c r="DV480" s="9" t="str">
        <f>VLOOKUP(DU480,Metadata!$B$2:$C$7,2,FALSE)</f>
        <v>0 - 3 years</v>
      </c>
    </row>
    <row r="481" spans="1:126">
      <c r="A481" s="13">
        <v>480</v>
      </c>
      <c r="B481" s="9" t="s">
        <v>135</v>
      </c>
      <c r="C481" s="9" t="str">
        <f>VLOOKUP(B481,Metadata!$M$2:$N$6,2,FALSE)</f>
        <v>Permanent Employee</v>
      </c>
      <c r="D481" s="9" t="s">
        <v>159</v>
      </c>
      <c r="E481" s="9" t="s">
        <v>137</v>
      </c>
      <c r="F481" s="9" t="s">
        <v>138</v>
      </c>
      <c r="G481" s="9" t="s">
        <v>291</v>
      </c>
      <c r="H481" s="9" t="str">
        <f>IF(G481="","",VLOOKUP(G481,Metadata!$J$2:$K$22,2,FALSE))</f>
        <v>Centre</v>
      </c>
      <c r="I481" s="9" t="s">
        <v>138</v>
      </c>
      <c r="J481" s="9" t="str">
        <f>IF(I481="","",VLOOKUP(I481,Metadata!$P$2:$Q$43,2,FALSE))</f>
        <v>Europe</v>
      </c>
      <c r="K481" s="9" t="str">
        <f t="shared" si="0"/>
        <v>Portugal</v>
      </c>
      <c r="L481" s="9" t="s">
        <v>140</v>
      </c>
      <c r="M481" s="9" t="str">
        <f>IF(L481="","",VLOOKUP(L481,Metadata!$J$2:$K$22,2,FALSE))</f>
        <v>Lisbon Metropolitan Area</v>
      </c>
      <c r="N481" s="9" t="s">
        <v>141</v>
      </c>
      <c r="O481" s="9" t="s">
        <v>137</v>
      </c>
      <c r="P481" s="9" t="s">
        <v>191</v>
      </c>
      <c r="Q481" s="10" t="str">
        <f t="shared" si="1"/>
        <v>Remote Job (full or flexible)</v>
      </c>
      <c r="R481" s="10">
        <v>7</v>
      </c>
      <c r="S481" s="9" t="s">
        <v>260</v>
      </c>
      <c r="T481" s="9" t="s">
        <v>137</v>
      </c>
      <c r="U481" s="9" t="str">
        <f>IF(S481&lt;&gt;"",S481,IF(T481&lt;&gt;"",VLOOKUP(T481,Metadata!$S$2:$T$228,2,FALSE),""))</f>
        <v>DevOps Engineer</v>
      </c>
      <c r="V481" s="9" t="s">
        <v>261</v>
      </c>
      <c r="W481" s="9" t="s">
        <v>137</v>
      </c>
      <c r="X481" s="9" t="s">
        <v>242</v>
      </c>
      <c r="Y481" s="9" t="s">
        <v>137</v>
      </c>
      <c r="Z481" s="9" t="s">
        <v>146</v>
      </c>
      <c r="AA481" s="9" t="s">
        <v>137</v>
      </c>
      <c r="AB481" s="9" t="s">
        <v>137</v>
      </c>
      <c r="AC481" s="9" t="s">
        <v>147</v>
      </c>
      <c r="AD481" s="9"/>
      <c r="AE481" s="9" t="s">
        <v>194</v>
      </c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 t="s">
        <v>198</v>
      </c>
      <c r="BL481" s="9"/>
      <c r="BM481" s="9"/>
      <c r="BN481" s="9" t="s">
        <v>186</v>
      </c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10"/>
      <c r="CB481" s="10" t="str">
        <f t="shared" si="5"/>
        <v/>
      </c>
      <c r="CC481" s="10"/>
      <c r="CD481" s="9" t="str">
        <f t="shared" si="2"/>
        <v/>
      </c>
      <c r="CE481" s="9" t="s">
        <v>151</v>
      </c>
      <c r="CF481" s="9" t="s">
        <v>220</v>
      </c>
      <c r="CG481" s="9">
        <f>IF(CF481="","",VLOOKUP(CF481,Metadata!$D$2:$H$20,2,FALSE))</f>
        <v>27500</v>
      </c>
      <c r="CH481" s="9">
        <f>IF(CF481="","",VLOOKUP(CF481,Metadata!$D$2:$H$20,4,FALSE))</f>
        <v>25000</v>
      </c>
      <c r="CI481" s="9">
        <f>IF(CF481="","",VLOOKUP(CF481,Metadata!$D$2:$H$20,5,FALSE))</f>
        <v>30000</v>
      </c>
      <c r="CJ481" s="9">
        <f t="shared" si="3"/>
        <v>27500</v>
      </c>
      <c r="CK481" s="9" t="s">
        <v>221</v>
      </c>
      <c r="CL481" s="10">
        <v>5</v>
      </c>
      <c r="CM481" s="10">
        <v>1</v>
      </c>
      <c r="CN481" s="10">
        <v>6</v>
      </c>
      <c r="CO481" s="10">
        <v>6</v>
      </c>
      <c r="CP481" s="10">
        <v>5</v>
      </c>
      <c r="CQ481" s="10">
        <v>5</v>
      </c>
      <c r="CR481" s="10">
        <v>7</v>
      </c>
      <c r="CS481" s="10">
        <v>6</v>
      </c>
      <c r="CT481" s="10">
        <v>5</v>
      </c>
      <c r="CU481" s="10">
        <v>5</v>
      </c>
      <c r="CV481" s="10">
        <v>5</v>
      </c>
      <c r="CW481" s="10">
        <v>4</v>
      </c>
      <c r="CX481" s="10">
        <v>5</v>
      </c>
      <c r="CY481" s="10">
        <v>5</v>
      </c>
      <c r="CZ481" s="10">
        <v>5</v>
      </c>
      <c r="DA481" s="10">
        <v>5</v>
      </c>
      <c r="DB481" s="10">
        <v>5</v>
      </c>
      <c r="DC481" s="10">
        <v>6</v>
      </c>
      <c r="DD481" s="10">
        <v>5</v>
      </c>
      <c r="DE481" s="10">
        <v>7</v>
      </c>
      <c r="DF481" s="10">
        <v>5</v>
      </c>
      <c r="DG481" s="10">
        <v>6</v>
      </c>
      <c r="DH481" s="10">
        <v>5</v>
      </c>
      <c r="DI481" s="10">
        <v>6</v>
      </c>
      <c r="DJ481" s="10">
        <v>5</v>
      </c>
      <c r="DK481" s="10">
        <v>5</v>
      </c>
      <c r="DL481" s="10">
        <v>6</v>
      </c>
      <c r="DM481" s="9" t="s">
        <v>154</v>
      </c>
      <c r="DN481" s="10">
        <v>1986</v>
      </c>
      <c r="DO481" s="9">
        <f t="shared" si="4"/>
        <v>35</v>
      </c>
      <c r="DP481" s="9" t="s">
        <v>155</v>
      </c>
      <c r="DQ481" s="9" t="s">
        <v>202</v>
      </c>
      <c r="DR481" s="9" t="s">
        <v>157</v>
      </c>
      <c r="DS481" s="9" t="s">
        <v>137</v>
      </c>
      <c r="DT481" s="9" t="s">
        <v>181</v>
      </c>
      <c r="DU481" s="9" t="s">
        <v>203</v>
      </c>
      <c r="DV481" s="9" t="str">
        <f>VLOOKUP(DU481,Metadata!$B$2:$C$7,2,FALSE)</f>
        <v>6+ years</v>
      </c>
    </row>
    <row r="482" spans="1:126">
      <c r="A482" s="13">
        <v>481</v>
      </c>
      <c r="B482" s="9" t="s">
        <v>135</v>
      </c>
      <c r="C482" s="9" t="str">
        <f>VLOOKUP(B482,Metadata!$M$2:$N$6,2,FALSE)</f>
        <v>Permanent Employee</v>
      </c>
      <c r="D482" s="9" t="s">
        <v>136</v>
      </c>
      <c r="E482" s="9" t="s">
        <v>137</v>
      </c>
      <c r="F482" s="9" t="s">
        <v>138</v>
      </c>
      <c r="G482" s="9" t="s">
        <v>172</v>
      </c>
      <c r="H482" s="9" t="str">
        <f>IF(G482="","",VLOOKUP(G482,Metadata!$J$2:$K$22,2,FALSE))</f>
        <v>Porto Metropolitan Area</v>
      </c>
      <c r="I482" s="9" t="s">
        <v>320</v>
      </c>
      <c r="J482" s="9" t="str">
        <f>IF(I482="","",VLOOKUP(I482,Metadata!$P$2:$Q$43,2,FALSE))</f>
        <v>Europe</v>
      </c>
      <c r="K482" s="9" t="str">
        <f t="shared" si="0"/>
        <v>International</v>
      </c>
      <c r="L482" s="9" t="s">
        <v>137</v>
      </c>
      <c r="M482" s="9" t="str">
        <f>IF(L482="","",VLOOKUP(L482,Metadata!$J$2:$K$22,2,FALSE))</f>
        <v/>
      </c>
      <c r="N482" s="9" t="s">
        <v>141</v>
      </c>
      <c r="O482" s="9" t="s">
        <v>137</v>
      </c>
      <c r="P482" s="9" t="s">
        <v>142</v>
      </c>
      <c r="Q482" s="10" t="str">
        <f t="shared" si="1"/>
        <v>Full Office Job</v>
      </c>
      <c r="R482" s="10">
        <v>6</v>
      </c>
      <c r="S482" s="9" t="s">
        <v>161</v>
      </c>
      <c r="T482" s="9" t="s">
        <v>137</v>
      </c>
      <c r="U482" s="9" t="str">
        <f>IF(S482&lt;&gt;"",S482,IF(T482&lt;&gt;"",VLOOKUP(T482,Metadata!$S$2:$T$228,2,FALSE),""))</f>
        <v>Full-Stack Developer</v>
      </c>
      <c r="V482" s="9" t="s">
        <v>400</v>
      </c>
      <c r="W482" s="9" t="s">
        <v>137</v>
      </c>
      <c r="X482" s="9" t="s">
        <v>145</v>
      </c>
      <c r="Y482" s="9" t="s">
        <v>137</v>
      </c>
      <c r="Z482" s="9" t="s">
        <v>184</v>
      </c>
      <c r="AA482" s="9" t="s">
        <v>165</v>
      </c>
      <c r="AB482" s="9" t="s">
        <v>137</v>
      </c>
      <c r="AC482" s="9" t="s">
        <v>147</v>
      </c>
      <c r="AD482" s="9"/>
      <c r="AE482" s="9"/>
      <c r="AF482" s="9"/>
      <c r="AG482" s="9" t="s">
        <v>166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 t="s">
        <v>178</v>
      </c>
      <c r="BB482" s="9"/>
      <c r="BC482" s="9"/>
      <c r="BD482" s="9"/>
      <c r="BE482" s="9"/>
      <c r="BF482" s="9"/>
      <c r="BG482" s="9"/>
      <c r="BH482" s="9"/>
      <c r="BI482" s="9"/>
      <c r="BJ482" s="9" t="s">
        <v>167</v>
      </c>
      <c r="BK482" s="9"/>
      <c r="BL482" s="9"/>
      <c r="BM482" s="9"/>
      <c r="BN482" s="9"/>
      <c r="BO482" s="9"/>
      <c r="BP482" s="9" t="s">
        <v>179</v>
      </c>
      <c r="BQ482" s="9"/>
      <c r="BR482" s="9" t="s">
        <v>247</v>
      </c>
      <c r="BS482" s="9"/>
      <c r="BT482" s="9"/>
      <c r="BU482" s="9"/>
      <c r="BV482" s="9"/>
      <c r="BW482" s="9"/>
      <c r="BX482" s="9"/>
      <c r="BY482" s="9"/>
      <c r="BZ482" s="9" t="s">
        <v>455</v>
      </c>
      <c r="CA482" s="10"/>
      <c r="CB482" s="10" t="str">
        <f t="shared" si="5"/>
        <v/>
      </c>
      <c r="CC482" s="10"/>
      <c r="CD482" s="9" t="str">
        <f t="shared" si="2"/>
        <v/>
      </c>
      <c r="CE482" s="9" t="s">
        <v>168</v>
      </c>
      <c r="CF482" s="9" t="s">
        <v>254</v>
      </c>
      <c r="CG482" s="9">
        <f>IF(CF482="","",VLOOKUP(CF482,Metadata!$D$2:$H$20,2,FALSE))</f>
        <v>37500</v>
      </c>
      <c r="CH482" s="9">
        <f>IF(CF482="","",VLOOKUP(CF482,Metadata!$D$2:$H$20,4,FALSE))</f>
        <v>35000</v>
      </c>
      <c r="CI482" s="9">
        <f>IF(CF482="","",VLOOKUP(CF482,Metadata!$D$2:$H$20,5,FALSE))</f>
        <v>40000</v>
      </c>
      <c r="CJ482" s="9">
        <f t="shared" si="3"/>
        <v>37500</v>
      </c>
      <c r="CK482" s="9" t="s">
        <v>153</v>
      </c>
      <c r="CL482" s="10">
        <v>5</v>
      </c>
      <c r="CM482" s="10">
        <v>4</v>
      </c>
      <c r="CN482" s="10">
        <v>7</v>
      </c>
      <c r="CO482" s="10">
        <v>6</v>
      </c>
      <c r="CP482" s="10">
        <v>6</v>
      </c>
      <c r="CQ482" s="10">
        <v>7</v>
      </c>
      <c r="CR482" s="10">
        <v>6</v>
      </c>
      <c r="CS482" s="10">
        <v>6</v>
      </c>
      <c r="CT482" s="10">
        <v>7</v>
      </c>
      <c r="CU482" s="10">
        <v>7</v>
      </c>
      <c r="CV482" s="10">
        <v>3</v>
      </c>
      <c r="CW482" s="10">
        <v>6</v>
      </c>
      <c r="CX482" s="10">
        <v>7</v>
      </c>
      <c r="CY482" s="10">
        <v>6</v>
      </c>
      <c r="CZ482" s="10">
        <v>6</v>
      </c>
      <c r="DA482" s="10">
        <v>6</v>
      </c>
      <c r="DB482" s="10">
        <v>4</v>
      </c>
      <c r="DC482" s="10">
        <v>5</v>
      </c>
      <c r="DD482" s="10">
        <v>5</v>
      </c>
      <c r="DE482" s="10">
        <v>7</v>
      </c>
      <c r="DF482" s="10">
        <v>7</v>
      </c>
      <c r="DG482" s="10">
        <v>5</v>
      </c>
      <c r="DH482" s="10">
        <v>5</v>
      </c>
      <c r="DI482" s="10">
        <v>5</v>
      </c>
      <c r="DJ482" s="10">
        <v>4</v>
      </c>
      <c r="DK482" s="10">
        <v>6</v>
      </c>
      <c r="DL482" s="10">
        <v>4</v>
      </c>
      <c r="DM482" s="9" t="s">
        <v>296</v>
      </c>
      <c r="DN482" s="10">
        <v>1985</v>
      </c>
      <c r="DO482" s="9">
        <f t="shared" si="4"/>
        <v>36</v>
      </c>
      <c r="DP482" s="9" t="s">
        <v>155</v>
      </c>
      <c r="DQ482" s="9" t="s">
        <v>156</v>
      </c>
      <c r="DR482" s="9" t="s">
        <v>157</v>
      </c>
      <c r="DS482" s="9" t="s">
        <v>137</v>
      </c>
      <c r="DT482" s="9" t="s">
        <v>181</v>
      </c>
      <c r="DU482" s="9" t="s">
        <v>158</v>
      </c>
      <c r="DV482" s="9" t="str">
        <f>VLOOKUP(DU482,Metadata!$B$2:$C$7,2,FALSE)</f>
        <v>6+ years</v>
      </c>
    </row>
    <row r="483" spans="1:126">
      <c r="A483" s="13">
        <v>482</v>
      </c>
      <c r="B483" s="9" t="s">
        <v>135</v>
      </c>
      <c r="C483" s="9" t="str">
        <f>VLOOKUP(B483,Metadata!$M$2:$N$6,2,FALSE)</f>
        <v>Permanent Employee</v>
      </c>
      <c r="D483" s="9" t="s">
        <v>136</v>
      </c>
      <c r="E483" s="9" t="s">
        <v>137</v>
      </c>
      <c r="F483" s="9" t="s">
        <v>138</v>
      </c>
      <c r="G483" s="9" t="s">
        <v>140</v>
      </c>
      <c r="H483" s="9" t="str">
        <f>IF(G483="","",VLOOKUP(G483,Metadata!$J$2:$K$22,2,FALSE))</f>
        <v>Lisbon Metropolitan Area</v>
      </c>
      <c r="I483" s="9" t="s">
        <v>138</v>
      </c>
      <c r="J483" s="9" t="str">
        <f>IF(I483="","",VLOOKUP(I483,Metadata!$P$2:$Q$43,2,FALSE))</f>
        <v>Europe</v>
      </c>
      <c r="K483" s="9" t="str">
        <f t="shared" si="0"/>
        <v>Portugal</v>
      </c>
      <c r="L483" s="9" t="s">
        <v>140</v>
      </c>
      <c r="M483" s="9" t="str">
        <f>IF(L483="","",VLOOKUP(L483,Metadata!$J$2:$K$22,2,FALSE))</f>
        <v>Lisbon Metropolitan Area</v>
      </c>
      <c r="N483" s="9" t="s">
        <v>214</v>
      </c>
      <c r="O483" s="9" t="s">
        <v>278</v>
      </c>
      <c r="P483" s="9" t="s">
        <v>142</v>
      </c>
      <c r="Q483" s="10" t="str">
        <f t="shared" si="1"/>
        <v>Full Office Job</v>
      </c>
      <c r="R483" s="10">
        <v>5</v>
      </c>
      <c r="S483" s="9" t="s">
        <v>192</v>
      </c>
      <c r="T483" s="9" t="s">
        <v>137</v>
      </c>
      <c r="U483" s="9" t="str">
        <f>IF(S483&lt;&gt;"",S483,IF(T483&lt;&gt;"",VLOOKUP(T483,Metadata!$S$2:$T$228,2,FALSE),""))</f>
        <v>Back-End Developer</v>
      </c>
      <c r="V483" s="9" t="s">
        <v>323</v>
      </c>
      <c r="W483" s="9" t="s">
        <v>137</v>
      </c>
      <c r="X483" s="9" t="s">
        <v>145</v>
      </c>
      <c r="Y483" s="9" t="s">
        <v>137</v>
      </c>
      <c r="Z483" s="9" t="s">
        <v>184</v>
      </c>
      <c r="AA483" s="9" t="s">
        <v>137</v>
      </c>
      <c r="AB483" s="9" t="s">
        <v>137</v>
      </c>
      <c r="AC483" s="9"/>
      <c r="AD483" s="9"/>
      <c r="AE483" s="9" t="s">
        <v>194</v>
      </c>
      <c r="AF483" s="9"/>
      <c r="AG483" s="9"/>
      <c r="AH483" s="9" t="s">
        <v>176</v>
      </c>
      <c r="AI483" s="9" t="s">
        <v>230</v>
      </c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 t="s">
        <v>198</v>
      </c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10"/>
      <c r="CB483" s="10" t="str">
        <f t="shared" si="5"/>
        <v/>
      </c>
      <c r="CC483" s="10"/>
      <c r="CD483" s="9" t="str">
        <f t="shared" si="2"/>
        <v/>
      </c>
      <c r="CE483" s="9" t="s">
        <v>168</v>
      </c>
      <c r="CF483" s="9" t="s">
        <v>245</v>
      </c>
      <c r="CG483" s="9">
        <f>IF(CF483="","",VLOOKUP(CF483,Metadata!$D$2:$H$20,2,FALSE))</f>
        <v>42500</v>
      </c>
      <c r="CH483" s="9">
        <f>IF(CF483="","",VLOOKUP(CF483,Metadata!$D$2:$H$20,4,FALSE))</f>
        <v>40000</v>
      </c>
      <c r="CI483" s="9">
        <f>IF(CF483="","",VLOOKUP(CF483,Metadata!$D$2:$H$20,5,FALSE))</f>
        <v>45000</v>
      </c>
      <c r="CJ483" s="9">
        <f t="shared" si="3"/>
        <v>42500</v>
      </c>
      <c r="CK483" s="9" t="s">
        <v>153</v>
      </c>
      <c r="CL483" s="10">
        <v>6</v>
      </c>
      <c r="CM483" s="10">
        <v>1</v>
      </c>
      <c r="CN483" s="10">
        <v>6</v>
      </c>
      <c r="CO483" s="10">
        <v>6</v>
      </c>
      <c r="CP483" s="10">
        <v>3</v>
      </c>
      <c r="CQ483" s="10">
        <v>6</v>
      </c>
      <c r="CR483" s="10">
        <v>5</v>
      </c>
      <c r="CS483" s="10">
        <v>6</v>
      </c>
      <c r="CT483" s="10">
        <v>5</v>
      </c>
      <c r="CU483" s="10">
        <v>7</v>
      </c>
      <c r="CV483" s="10">
        <v>5</v>
      </c>
      <c r="CW483" s="10">
        <v>6</v>
      </c>
      <c r="CX483" s="10">
        <v>7</v>
      </c>
      <c r="CY483" s="10">
        <v>4</v>
      </c>
      <c r="CZ483" s="10">
        <v>5</v>
      </c>
      <c r="DA483" s="10">
        <v>5</v>
      </c>
      <c r="DB483" s="10">
        <v>6</v>
      </c>
      <c r="DC483" s="10">
        <v>7</v>
      </c>
      <c r="DD483" s="10">
        <v>4</v>
      </c>
      <c r="DE483" s="10">
        <v>6</v>
      </c>
      <c r="DF483" s="10">
        <v>3</v>
      </c>
      <c r="DG483" s="10">
        <v>5</v>
      </c>
      <c r="DH483" s="10">
        <v>6</v>
      </c>
      <c r="DI483" s="10">
        <v>6</v>
      </c>
      <c r="DJ483" s="10">
        <v>3</v>
      </c>
      <c r="DK483" s="10">
        <v>4</v>
      </c>
      <c r="DL483" s="10">
        <v>6</v>
      </c>
      <c r="DM483" s="9" t="s">
        <v>154</v>
      </c>
      <c r="DN483" s="10">
        <v>1987</v>
      </c>
      <c r="DO483" s="9">
        <f t="shared" si="4"/>
        <v>34</v>
      </c>
      <c r="DP483" s="9" t="s">
        <v>155</v>
      </c>
      <c r="DQ483" s="9" t="s">
        <v>156</v>
      </c>
      <c r="DR483" s="9" t="s">
        <v>157</v>
      </c>
      <c r="DS483" s="9" t="s">
        <v>137</v>
      </c>
      <c r="DT483" s="9" t="s">
        <v>181</v>
      </c>
      <c r="DU483" s="9" t="s">
        <v>203</v>
      </c>
      <c r="DV483" s="9" t="str">
        <f>VLOOKUP(DU483,Metadata!$B$2:$C$7,2,FALSE)</f>
        <v>6+ years</v>
      </c>
    </row>
    <row r="484" spans="1:126">
      <c r="A484" s="13">
        <v>483</v>
      </c>
      <c r="B484" s="9" t="s">
        <v>135</v>
      </c>
      <c r="C484" s="9" t="str">
        <f>VLOOKUP(B484,Metadata!$M$2:$N$6,2,FALSE)</f>
        <v>Permanent Employee</v>
      </c>
      <c r="D484" s="9" t="s">
        <v>159</v>
      </c>
      <c r="E484" s="9" t="s">
        <v>137</v>
      </c>
      <c r="F484" s="9" t="s">
        <v>138</v>
      </c>
      <c r="G484" s="9" t="s">
        <v>160</v>
      </c>
      <c r="H484" s="9" t="str">
        <f>IF(G484="","",VLOOKUP(G484,Metadata!$J$2:$K$22,2,FALSE))</f>
        <v>Centre</v>
      </c>
      <c r="I484" s="9" t="s">
        <v>138</v>
      </c>
      <c r="J484" s="9" t="str">
        <f>IF(I484="","",VLOOKUP(I484,Metadata!$P$2:$Q$43,2,FALSE))</f>
        <v>Europe</v>
      </c>
      <c r="K484" s="9" t="str">
        <f t="shared" si="0"/>
        <v>Portugal</v>
      </c>
      <c r="L484" s="9" t="s">
        <v>160</v>
      </c>
      <c r="M484" s="9" t="str">
        <f>IF(L484="","",VLOOKUP(L484,Metadata!$J$2:$K$22,2,FALSE))</f>
        <v>Centre</v>
      </c>
      <c r="N484" s="9" t="s">
        <v>214</v>
      </c>
      <c r="O484" s="9" t="s">
        <v>239</v>
      </c>
      <c r="P484" s="9" t="s">
        <v>191</v>
      </c>
      <c r="Q484" s="10" t="str">
        <f t="shared" si="1"/>
        <v>Remote Job (full or flexible)</v>
      </c>
      <c r="R484" s="10">
        <v>6</v>
      </c>
      <c r="S484" s="9" t="s">
        <v>192</v>
      </c>
      <c r="T484" s="9" t="s">
        <v>137</v>
      </c>
      <c r="U484" s="9" t="str">
        <f>IF(S484&lt;&gt;"",S484,IF(T484&lt;&gt;"",VLOOKUP(T484,Metadata!$S$2:$T$228,2,FALSE),""))</f>
        <v>Back-End Developer</v>
      </c>
      <c r="V484" s="9" t="s">
        <v>174</v>
      </c>
      <c r="W484" s="9" t="s">
        <v>137</v>
      </c>
      <c r="X484" s="9" t="s">
        <v>163</v>
      </c>
      <c r="Y484" s="9" t="s">
        <v>137</v>
      </c>
      <c r="Z484" s="9" t="s">
        <v>193</v>
      </c>
      <c r="AA484" s="9" t="s">
        <v>137</v>
      </c>
      <c r="AB484" s="9" t="s">
        <v>137</v>
      </c>
      <c r="AC484" s="9" t="s">
        <v>147</v>
      </c>
      <c r="AD484" s="9"/>
      <c r="AE484" s="9"/>
      <c r="AF484" s="9" t="s">
        <v>243</v>
      </c>
      <c r="AG484" s="9" t="s">
        <v>166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 t="s">
        <v>456</v>
      </c>
      <c r="CA484" s="10"/>
      <c r="CB484" s="10" t="str">
        <f t="shared" si="5"/>
        <v/>
      </c>
      <c r="CC484" s="10"/>
      <c r="CD484" s="9" t="str">
        <f t="shared" si="2"/>
        <v/>
      </c>
      <c r="CE484" s="9" t="s">
        <v>168</v>
      </c>
      <c r="CF484" s="9" t="s">
        <v>169</v>
      </c>
      <c r="CG484" s="9">
        <f>IF(CF484="","",VLOOKUP(CF484,Metadata!$D$2:$H$20,2,FALSE))</f>
        <v>12500</v>
      </c>
      <c r="CH484" s="9">
        <f>IF(CF484="","",VLOOKUP(CF484,Metadata!$D$2:$H$20,4,FALSE))</f>
        <v>0</v>
      </c>
      <c r="CI484" s="9">
        <f>IF(CF484="","",VLOOKUP(CF484,Metadata!$D$2:$H$20,5,FALSE))</f>
        <v>15000</v>
      </c>
      <c r="CJ484" s="9">
        <f t="shared" si="3"/>
        <v>12500</v>
      </c>
      <c r="CK484" s="9" t="s">
        <v>189</v>
      </c>
      <c r="CL484" s="10">
        <v>3</v>
      </c>
      <c r="CM484" s="10">
        <v>5</v>
      </c>
      <c r="CN484" s="10">
        <v>6</v>
      </c>
      <c r="CO484" s="10">
        <v>6</v>
      </c>
      <c r="CP484" s="10">
        <v>7</v>
      </c>
      <c r="CQ484" s="10">
        <v>6</v>
      </c>
      <c r="CR484" s="10">
        <v>6</v>
      </c>
      <c r="CS484" s="10">
        <v>5</v>
      </c>
      <c r="CT484" s="10">
        <v>5</v>
      </c>
      <c r="CU484" s="10">
        <v>5</v>
      </c>
      <c r="CV484" s="10">
        <v>6</v>
      </c>
      <c r="CW484" s="10">
        <v>5</v>
      </c>
      <c r="CX484" s="10">
        <v>5</v>
      </c>
      <c r="CY484" s="10">
        <v>5</v>
      </c>
      <c r="CZ484" s="10">
        <v>6</v>
      </c>
      <c r="DA484" s="10">
        <v>6</v>
      </c>
      <c r="DB484" s="10">
        <v>5</v>
      </c>
      <c r="DC484" s="10">
        <v>5</v>
      </c>
      <c r="DD484" s="10">
        <v>6</v>
      </c>
      <c r="DE484" s="10">
        <v>7</v>
      </c>
      <c r="DF484" s="10">
        <v>6</v>
      </c>
      <c r="DG484" s="10">
        <v>5</v>
      </c>
      <c r="DH484" s="10">
        <v>5</v>
      </c>
      <c r="DI484" s="10">
        <v>6</v>
      </c>
      <c r="DJ484" s="10">
        <v>4</v>
      </c>
      <c r="DK484" s="10">
        <v>5</v>
      </c>
      <c r="DL484" s="10">
        <v>6</v>
      </c>
      <c r="DM484" s="9" t="s">
        <v>154</v>
      </c>
      <c r="DN484" s="10">
        <v>1988</v>
      </c>
      <c r="DO484" s="9">
        <f t="shared" si="4"/>
        <v>33</v>
      </c>
      <c r="DP484" s="9" t="s">
        <v>155</v>
      </c>
      <c r="DQ484" s="9" t="s">
        <v>156</v>
      </c>
      <c r="DR484" s="9" t="s">
        <v>157</v>
      </c>
      <c r="DS484" s="9" t="s">
        <v>137</v>
      </c>
      <c r="DT484" s="9" t="s">
        <v>181</v>
      </c>
      <c r="DU484" s="9" t="s">
        <v>168</v>
      </c>
      <c r="DV484" s="9" t="str">
        <f>VLOOKUP(DU484,Metadata!$B$2:$C$7,2,FALSE)</f>
        <v>0 - 3 years</v>
      </c>
    </row>
    <row r="485" spans="1:126">
      <c r="A485" s="13">
        <v>484</v>
      </c>
      <c r="B485" s="9" t="s">
        <v>135</v>
      </c>
      <c r="C485" s="9" t="str">
        <f>VLOOKUP(B485,Metadata!$M$2:$N$6,2,FALSE)</f>
        <v>Permanent Employee</v>
      </c>
      <c r="D485" s="9" t="s">
        <v>159</v>
      </c>
      <c r="E485" s="9" t="s">
        <v>137</v>
      </c>
      <c r="F485" s="9" t="s">
        <v>138</v>
      </c>
      <c r="G485" s="9" t="s">
        <v>140</v>
      </c>
      <c r="H485" s="9" t="str">
        <f>IF(G485="","",VLOOKUP(G485,Metadata!$J$2:$K$22,2,FALSE))</f>
        <v>Lisbon Metropolitan Area</v>
      </c>
      <c r="I485" s="9" t="s">
        <v>138</v>
      </c>
      <c r="J485" s="9" t="str">
        <f>IF(I485="","",VLOOKUP(I485,Metadata!$P$2:$Q$43,2,FALSE))</f>
        <v>Europe</v>
      </c>
      <c r="K485" s="9" t="str">
        <f t="shared" si="0"/>
        <v>Portugal</v>
      </c>
      <c r="L485" s="9" t="s">
        <v>140</v>
      </c>
      <c r="M485" s="9" t="str">
        <f>IF(L485="","",VLOOKUP(L485,Metadata!$J$2:$K$22,2,FALSE))</f>
        <v>Lisbon Metropolitan Area</v>
      </c>
      <c r="N485" s="9" t="s">
        <v>214</v>
      </c>
      <c r="O485" s="9" t="s">
        <v>278</v>
      </c>
      <c r="P485" s="9" t="s">
        <v>191</v>
      </c>
      <c r="Q485" s="10" t="str">
        <f t="shared" si="1"/>
        <v>Remote Job (full or flexible)</v>
      </c>
      <c r="R485" s="10">
        <v>7</v>
      </c>
      <c r="S485" s="9" t="s">
        <v>183</v>
      </c>
      <c r="T485" s="9" t="s">
        <v>137</v>
      </c>
      <c r="U485" s="9" t="str">
        <f>IF(S485&lt;&gt;"",S485,IF(T485&lt;&gt;"",VLOOKUP(T485,Metadata!$S$2:$T$228,2,FALSE),""))</f>
        <v>Product Owner/Product Manager</v>
      </c>
      <c r="V485" s="9" t="s">
        <v>261</v>
      </c>
      <c r="W485" s="9" t="s">
        <v>137</v>
      </c>
      <c r="X485" s="9" t="s">
        <v>269</v>
      </c>
      <c r="Y485" s="9" t="s">
        <v>137</v>
      </c>
      <c r="Z485" s="9" t="s">
        <v>218</v>
      </c>
      <c r="AA485" s="9" t="s">
        <v>137</v>
      </c>
      <c r="AB485" s="9" t="s">
        <v>137</v>
      </c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 t="s">
        <v>150</v>
      </c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 t="s">
        <v>150</v>
      </c>
      <c r="BZ485" s="9" t="s">
        <v>137</v>
      </c>
      <c r="CA485" s="10"/>
      <c r="CB485" s="10" t="str">
        <f t="shared" si="5"/>
        <v/>
      </c>
      <c r="CC485" s="10"/>
      <c r="CD485" s="9" t="str">
        <f t="shared" si="2"/>
        <v/>
      </c>
      <c r="CE485" s="9" t="s">
        <v>151</v>
      </c>
      <c r="CF485" s="9" t="s">
        <v>254</v>
      </c>
      <c r="CG485" s="9">
        <f>IF(CF485="","",VLOOKUP(CF485,Metadata!$D$2:$H$20,2,FALSE))</f>
        <v>37500</v>
      </c>
      <c r="CH485" s="9">
        <f>IF(CF485="","",VLOOKUP(CF485,Metadata!$D$2:$H$20,4,FALSE))</f>
        <v>35000</v>
      </c>
      <c r="CI485" s="9">
        <f>IF(CF485="","",VLOOKUP(CF485,Metadata!$D$2:$H$20,5,FALSE))</f>
        <v>40000</v>
      </c>
      <c r="CJ485" s="9">
        <f t="shared" si="3"/>
        <v>37500</v>
      </c>
      <c r="CK485" s="9" t="s">
        <v>153</v>
      </c>
      <c r="CL485" s="10">
        <v>3</v>
      </c>
      <c r="CM485" s="10">
        <v>3</v>
      </c>
      <c r="CN485" s="10">
        <v>5</v>
      </c>
      <c r="CO485" s="10">
        <v>2</v>
      </c>
      <c r="CP485" s="10">
        <v>5</v>
      </c>
      <c r="CQ485" s="10">
        <v>5</v>
      </c>
      <c r="CR485" s="10">
        <v>6</v>
      </c>
      <c r="CS485" s="10">
        <v>7</v>
      </c>
      <c r="CT485" s="10">
        <v>7</v>
      </c>
      <c r="CU485" s="10">
        <v>7</v>
      </c>
      <c r="CV485" s="10">
        <v>7</v>
      </c>
      <c r="CW485" s="10">
        <v>7</v>
      </c>
      <c r="CX485" s="10">
        <v>7</v>
      </c>
      <c r="CY485" s="10">
        <v>7</v>
      </c>
      <c r="CZ485" s="10">
        <v>7</v>
      </c>
      <c r="DA485" s="10">
        <v>4</v>
      </c>
      <c r="DB485" s="10">
        <v>7</v>
      </c>
      <c r="DC485" s="10">
        <v>7</v>
      </c>
      <c r="DD485" s="10">
        <v>7</v>
      </c>
      <c r="DE485" s="10">
        <v>7</v>
      </c>
      <c r="DF485" s="10">
        <v>6</v>
      </c>
      <c r="DG485" s="10">
        <v>7</v>
      </c>
      <c r="DH485" s="10">
        <v>7</v>
      </c>
      <c r="DI485" s="10">
        <v>7</v>
      </c>
      <c r="DJ485" s="10">
        <v>4</v>
      </c>
      <c r="DK485" s="10">
        <v>7</v>
      </c>
      <c r="DL485" s="10">
        <v>7</v>
      </c>
      <c r="DM485" s="9" t="s">
        <v>154</v>
      </c>
      <c r="DN485" s="10">
        <v>1976</v>
      </c>
      <c r="DO485" s="9">
        <f t="shared" si="4"/>
        <v>45</v>
      </c>
      <c r="DP485" s="9" t="s">
        <v>222</v>
      </c>
      <c r="DQ485" s="9" t="s">
        <v>202</v>
      </c>
      <c r="DR485" s="9" t="s">
        <v>170</v>
      </c>
      <c r="DS485" s="9" t="s">
        <v>137</v>
      </c>
      <c r="DT485" s="9" t="s">
        <v>181</v>
      </c>
      <c r="DU485" s="9" t="s">
        <v>158</v>
      </c>
      <c r="DV485" s="9" t="str">
        <f>VLOOKUP(DU485,Metadata!$B$2:$C$7,2,FALSE)</f>
        <v>6+ years</v>
      </c>
    </row>
    <row r="486" spans="1:126">
      <c r="A486" s="13">
        <v>485</v>
      </c>
      <c r="B486" s="9" t="s">
        <v>135</v>
      </c>
      <c r="C486" s="9" t="str">
        <f>VLOOKUP(B486,Metadata!$M$2:$N$6,2,FALSE)</f>
        <v>Permanent Employee</v>
      </c>
      <c r="D486" s="9" t="s">
        <v>159</v>
      </c>
      <c r="E486" s="9" t="s">
        <v>137</v>
      </c>
      <c r="F486" s="9" t="s">
        <v>138</v>
      </c>
      <c r="G486" s="9" t="s">
        <v>140</v>
      </c>
      <c r="H486" s="9" t="str">
        <f>IF(G486="","",VLOOKUP(G486,Metadata!$J$2:$K$22,2,FALSE))</f>
        <v>Lisbon Metropolitan Area</v>
      </c>
      <c r="I486" s="9" t="s">
        <v>138</v>
      </c>
      <c r="J486" s="9" t="str">
        <f>IF(I486="","",VLOOKUP(I486,Metadata!$P$2:$Q$43,2,FALSE))</f>
        <v>Europe</v>
      </c>
      <c r="K486" s="9" t="str">
        <f t="shared" si="0"/>
        <v>Portugal</v>
      </c>
      <c r="L486" s="9" t="s">
        <v>140</v>
      </c>
      <c r="M486" s="9" t="str">
        <f>IF(L486="","",VLOOKUP(L486,Metadata!$J$2:$K$22,2,FALSE))</f>
        <v>Lisbon Metropolitan Area</v>
      </c>
      <c r="N486" s="9" t="s">
        <v>214</v>
      </c>
      <c r="O486" s="9" t="s">
        <v>278</v>
      </c>
      <c r="P486" s="9" t="s">
        <v>142</v>
      </c>
      <c r="Q486" s="10" t="str">
        <f t="shared" si="1"/>
        <v>Full Office Job</v>
      </c>
      <c r="R486" s="10">
        <v>5</v>
      </c>
      <c r="S486" s="9" t="s">
        <v>229</v>
      </c>
      <c r="T486" s="9" t="s">
        <v>137</v>
      </c>
      <c r="U486" s="9" t="str">
        <f>IF(S486&lt;&gt;"",S486,IF(T486&lt;&gt;"",VLOOKUP(T486,Metadata!$S$2:$T$228,2,FALSE),""))</f>
        <v>Project Manager</v>
      </c>
      <c r="V486" s="9" t="s">
        <v>317</v>
      </c>
      <c r="W486" s="9" t="s">
        <v>137</v>
      </c>
      <c r="X486" s="9" t="s">
        <v>163</v>
      </c>
      <c r="Y486" s="9" t="s">
        <v>137</v>
      </c>
      <c r="Z486" s="9" t="s">
        <v>184</v>
      </c>
      <c r="AA486" s="9" t="s">
        <v>137</v>
      </c>
      <c r="AB486" s="9" t="s">
        <v>137</v>
      </c>
      <c r="AC486" s="9" t="s">
        <v>147</v>
      </c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 t="s">
        <v>149</v>
      </c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 t="s">
        <v>303</v>
      </c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10"/>
      <c r="CB486" s="10" t="str">
        <f t="shared" si="5"/>
        <v/>
      </c>
      <c r="CC486" s="10"/>
      <c r="CD486" s="9" t="str">
        <f t="shared" si="2"/>
        <v/>
      </c>
      <c r="CE486" s="9" t="s">
        <v>151</v>
      </c>
      <c r="CF486" s="9" t="s">
        <v>225</v>
      </c>
      <c r="CG486" s="9">
        <f>IF(CF486="","",VLOOKUP(CF486,Metadata!$D$2:$H$20,2,FALSE))</f>
        <v>22500</v>
      </c>
      <c r="CH486" s="9">
        <f>IF(CF486="","",VLOOKUP(CF486,Metadata!$D$2:$H$20,4,FALSE))</f>
        <v>20000</v>
      </c>
      <c r="CI486" s="9">
        <f>IF(CF486="","",VLOOKUP(CF486,Metadata!$D$2:$H$20,5,FALSE))</f>
        <v>25000</v>
      </c>
      <c r="CJ486" s="9">
        <f t="shared" si="3"/>
        <v>22500</v>
      </c>
      <c r="CK486" s="9" t="s">
        <v>189</v>
      </c>
      <c r="CL486" s="10">
        <v>5</v>
      </c>
      <c r="CM486" s="10">
        <v>4</v>
      </c>
      <c r="CN486" s="10">
        <v>6</v>
      </c>
      <c r="CO486" s="10">
        <v>6</v>
      </c>
      <c r="CP486" s="10">
        <v>6</v>
      </c>
      <c r="CQ486" s="10">
        <v>6</v>
      </c>
      <c r="CR486" s="10">
        <v>4</v>
      </c>
      <c r="CS486" s="10">
        <v>5</v>
      </c>
      <c r="CT486" s="10">
        <v>7</v>
      </c>
      <c r="CU486" s="10">
        <v>5</v>
      </c>
      <c r="CV486" s="10">
        <v>6</v>
      </c>
      <c r="CW486" s="10">
        <v>4</v>
      </c>
      <c r="CX486" s="10">
        <v>6</v>
      </c>
      <c r="CY486" s="10">
        <v>6</v>
      </c>
      <c r="CZ486" s="10">
        <v>7</v>
      </c>
      <c r="DA486" s="10">
        <v>5</v>
      </c>
      <c r="DB486" s="10">
        <v>5</v>
      </c>
      <c r="DC486" s="10">
        <v>5</v>
      </c>
      <c r="DD486" s="10">
        <v>4</v>
      </c>
      <c r="DE486" s="10">
        <v>5</v>
      </c>
      <c r="DF486" s="10">
        <v>4</v>
      </c>
      <c r="DG486" s="10">
        <v>6</v>
      </c>
      <c r="DH486" s="10">
        <v>6</v>
      </c>
      <c r="DI486" s="10">
        <v>6</v>
      </c>
      <c r="DJ486" s="10">
        <v>6</v>
      </c>
      <c r="DK486" s="10">
        <v>5</v>
      </c>
      <c r="DL486" s="10">
        <v>5</v>
      </c>
      <c r="DM486" s="9" t="s">
        <v>154</v>
      </c>
      <c r="DN486" s="10">
        <v>1988</v>
      </c>
      <c r="DO486" s="9">
        <f t="shared" si="4"/>
        <v>33</v>
      </c>
      <c r="DP486" s="9" t="s">
        <v>155</v>
      </c>
      <c r="DQ486" s="9" t="s">
        <v>156</v>
      </c>
      <c r="DR486" s="9" t="s">
        <v>170</v>
      </c>
      <c r="DS486" s="9" t="s">
        <v>137</v>
      </c>
      <c r="DT486" s="9" t="s">
        <v>181</v>
      </c>
      <c r="DU486" s="9" t="s">
        <v>223</v>
      </c>
      <c r="DV486" s="9" t="str">
        <f>VLOOKUP(DU486,Metadata!$B$2:$C$7,2,FALSE)</f>
        <v>3 - 6 years</v>
      </c>
    </row>
    <row r="487" spans="1:126">
      <c r="A487" s="13">
        <v>486</v>
      </c>
      <c r="B487" s="9" t="s">
        <v>135</v>
      </c>
      <c r="C487" s="9" t="str">
        <f>VLOOKUP(B487,Metadata!$M$2:$N$6,2,FALSE)</f>
        <v>Permanent Employee</v>
      </c>
      <c r="D487" s="9" t="s">
        <v>136</v>
      </c>
      <c r="E487" s="9" t="s">
        <v>137</v>
      </c>
      <c r="F487" s="9" t="s">
        <v>138</v>
      </c>
      <c r="G487" s="9" t="s">
        <v>291</v>
      </c>
      <c r="H487" s="9" t="str">
        <f>IF(G487="","",VLOOKUP(G487,Metadata!$J$2:$K$22,2,FALSE))</f>
        <v>Centre</v>
      </c>
      <c r="I487" s="9" t="s">
        <v>138</v>
      </c>
      <c r="J487" s="9" t="str">
        <f>IF(I487="","",VLOOKUP(I487,Metadata!$P$2:$Q$43,2,FALSE))</f>
        <v>Europe</v>
      </c>
      <c r="K487" s="9" t="str">
        <f t="shared" si="0"/>
        <v>Portugal</v>
      </c>
      <c r="L487" s="9" t="s">
        <v>140</v>
      </c>
      <c r="M487" s="9" t="str">
        <f>IF(L487="","",VLOOKUP(L487,Metadata!$J$2:$K$22,2,FALSE))</f>
        <v>Lisbon Metropolitan Area</v>
      </c>
      <c r="N487" s="9" t="s">
        <v>141</v>
      </c>
      <c r="O487" s="9" t="s">
        <v>137</v>
      </c>
      <c r="P487" s="9" t="s">
        <v>142</v>
      </c>
      <c r="Q487" s="10" t="str">
        <f t="shared" si="1"/>
        <v>Full Office Job</v>
      </c>
      <c r="R487" s="10">
        <v>3</v>
      </c>
      <c r="S487" s="9" t="s">
        <v>336</v>
      </c>
      <c r="T487" s="9" t="s">
        <v>137</v>
      </c>
      <c r="U487" s="9" t="str">
        <f>IF(S487&lt;&gt;"",S487,IF(T487&lt;&gt;"",VLOOKUP(T487,Metadata!$S$2:$T$228,2,FALSE),""))</f>
        <v>Scrum Master</v>
      </c>
      <c r="V487" s="9" t="s">
        <v>276</v>
      </c>
      <c r="W487" s="9" t="s">
        <v>137</v>
      </c>
      <c r="X487" s="9" t="s">
        <v>252</v>
      </c>
      <c r="Y487" s="9" t="s">
        <v>137</v>
      </c>
      <c r="Z487" s="9" t="s">
        <v>218</v>
      </c>
      <c r="AA487" s="9" t="s">
        <v>137</v>
      </c>
      <c r="AB487" s="9" t="s">
        <v>137</v>
      </c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 t="s">
        <v>150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 t="s">
        <v>150</v>
      </c>
      <c r="BZ487" s="9" t="s">
        <v>137</v>
      </c>
      <c r="CA487" s="10"/>
      <c r="CB487" s="10" t="str">
        <f t="shared" si="5"/>
        <v/>
      </c>
      <c r="CC487" s="10"/>
      <c r="CD487" s="9" t="str">
        <f t="shared" si="2"/>
        <v/>
      </c>
      <c r="CE487" s="9" t="s">
        <v>151</v>
      </c>
      <c r="CF487" s="9" t="s">
        <v>169</v>
      </c>
      <c r="CG487" s="9">
        <f>IF(CF487="","",VLOOKUP(CF487,Metadata!$D$2:$H$20,2,FALSE))</f>
        <v>12500</v>
      </c>
      <c r="CH487" s="9">
        <f>IF(CF487="","",VLOOKUP(CF487,Metadata!$D$2:$H$20,4,FALSE))</f>
        <v>0</v>
      </c>
      <c r="CI487" s="9">
        <f>IF(CF487="","",VLOOKUP(CF487,Metadata!$D$2:$H$20,5,FALSE))</f>
        <v>15000</v>
      </c>
      <c r="CJ487" s="9">
        <f t="shared" si="3"/>
        <v>12500</v>
      </c>
      <c r="CK487" s="9" t="s">
        <v>153</v>
      </c>
      <c r="CL487" s="10">
        <v>1</v>
      </c>
      <c r="CM487" s="10">
        <v>3</v>
      </c>
      <c r="CN487" s="10">
        <v>6</v>
      </c>
      <c r="CO487" s="10">
        <v>7</v>
      </c>
      <c r="CP487" s="10">
        <v>6</v>
      </c>
      <c r="CQ487" s="10">
        <v>6</v>
      </c>
      <c r="CR487" s="10">
        <v>4</v>
      </c>
      <c r="CS487" s="10">
        <v>6</v>
      </c>
      <c r="CT487" s="10">
        <v>6</v>
      </c>
      <c r="CU487" s="10">
        <v>5</v>
      </c>
      <c r="CV487" s="10">
        <v>5</v>
      </c>
      <c r="CW487" s="10">
        <v>5</v>
      </c>
      <c r="CX487" s="10">
        <v>5</v>
      </c>
      <c r="CY487" s="10">
        <v>5</v>
      </c>
      <c r="CZ487" s="10">
        <v>6</v>
      </c>
      <c r="DA487" s="10">
        <v>7</v>
      </c>
      <c r="DB487" s="10">
        <v>5</v>
      </c>
      <c r="DC487" s="10">
        <v>7</v>
      </c>
      <c r="DD487" s="10">
        <v>4</v>
      </c>
      <c r="DE487" s="10">
        <v>6</v>
      </c>
      <c r="DF487" s="10">
        <v>6</v>
      </c>
      <c r="DG487" s="10">
        <v>7</v>
      </c>
      <c r="DH487" s="10">
        <v>7</v>
      </c>
      <c r="DI487" s="10">
        <v>7</v>
      </c>
      <c r="DJ487" s="10">
        <v>6</v>
      </c>
      <c r="DK487" s="10">
        <v>5</v>
      </c>
      <c r="DL487" s="10">
        <v>4</v>
      </c>
      <c r="DM487" s="9" t="s">
        <v>154</v>
      </c>
      <c r="DN487" s="10">
        <v>1991</v>
      </c>
      <c r="DO487" s="9">
        <f t="shared" si="4"/>
        <v>30</v>
      </c>
      <c r="DP487" s="9" t="s">
        <v>222</v>
      </c>
      <c r="DQ487" s="9" t="s">
        <v>202</v>
      </c>
      <c r="DR487" s="9" t="s">
        <v>157</v>
      </c>
      <c r="DS487" s="9" t="s">
        <v>137</v>
      </c>
      <c r="DT487" s="9" t="s">
        <v>181</v>
      </c>
      <c r="DU487" s="9" t="s">
        <v>203</v>
      </c>
      <c r="DV487" s="9" t="str">
        <f>VLOOKUP(DU487,Metadata!$B$2:$C$7,2,FALSE)</f>
        <v>6+ years</v>
      </c>
    </row>
    <row r="488" spans="1:126">
      <c r="A488" s="13">
        <v>487</v>
      </c>
      <c r="B488" s="9" t="s">
        <v>135</v>
      </c>
      <c r="C488" s="9" t="str">
        <f>VLOOKUP(B488,Metadata!$M$2:$N$6,2,FALSE)</f>
        <v>Permanent Employee</v>
      </c>
      <c r="D488" s="9" t="s">
        <v>159</v>
      </c>
      <c r="E488" s="9" t="s">
        <v>137</v>
      </c>
      <c r="F488" s="9" t="s">
        <v>138</v>
      </c>
      <c r="G488" s="9" t="s">
        <v>172</v>
      </c>
      <c r="H488" s="9" t="str">
        <f>IF(G488="","",VLOOKUP(G488,Metadata!$J$2:$K$22,2,FALSE))</f>
        <v>Porto Metropolitan Area</v>
      </c>
      <c r="I488" s="9" t="s">
        <v>292</v>
      </c>
      <c r="J488" s="9" t="str">
        <f>IF(I488="","",VLOOKUP(I488,Metadata!$P$2:$Q$43,2,FALSE))</f>
        <v>North America</v>
      </c>
      <c r="K488" s="9" t="str">
        <f t="shared" si="0"/>
        <v>International</v>
      </c>
      <c r="L488" s="9" t="s">
        <v>137</v>
      </c>
      <c r="M488" s="9" t="str">
        <f>IF(L488="","",VLOOKUP(L488,Metadata!$J$2:$K$22,2,FALSE))</f>
        <v/>
      </c>
      <c r="N488" s="9" t="s">
        <v>141</v>
      </c>
      <c r="O488" s="9" t="s">
        <v>137</v>
      </c>
      <c r="P488" s="9" t="s">
        <v>142</v>
      </c>
      <c r="Q488" s="10" t="str">
        <f t="shared" si="1"/>
        <v>Full Office Job</v>
      </c>
      <c r="R488" s="10">
        <v>4</v>
      </c>
      <c r="S488" s="9" t="s">
        <v>206</v>
      </c>
      <c r="T488" s="9" t="s">
        <v>137</v>
      </c>
      <c r="U488" s="9" t="str">
        <f>IF(S488&lt;&gt;"",S488,IF(T488&lt;&gt;"",VLOOKUP(T488,Metadata!$S$2:$T$228,2,FALSE),""))</f>
        <v>Mobile Apps Developer</v>
      </c>
      <c r="V488" s="9" t="s">
        <v>276</v>
      </c>
      <c r="W488" s="9" t="s">
        <v>137</v>
      </c>
      <c r="X488" s="9" t="s">
        <v>242</v>
      </c>
      <c r="Y488" s="9" t="s">
        <v>137</v>
      </c>
      <c r="Z488" s="9" t="s">
        <v>146</v>
      </c>
      <c r="AA488" s="9" t="s">
        <v>137</v>
      </c>
      <c r="AB488" s="9" t="s">
        <v>137</v>
      </c>
      <c r="AC488" s="9"/>
      <c r="AD488" s="9" t="s">
        <v>148</v>
      </c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 t="s">
        <v>284</v>
      </c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 t="s">
        <v>150</v>
      </c>
      <c r="BZ488" s="9" t="s">
        <v>137</v>
      </c>
      <c r="CA488" s="10"/>
      <c r="CB488" s="10" t="str">
        <f t="shared" si="5"/>
        <v/>
      </c>
      <c r="CC488" s="10"/>
      <c r="CD488" s="9" t="str">
        <f t="shared" si="2"/>
        <v/>
      </c>
      <c r="CE488" s="9" t="s">
        <v>232</v>
      </c>
      <c r="CF488" s="9" t="s">
        <v>152</v>
      </c>
      <c r="CG488" s="9">
        <f>IF(CF488="","",VLOOKUP(CF488,Metadata!$D$2:$H$20,2,FALSE))</f>
        <v>32500</v>
      </c>
      <c r="CH488" s="9">
        <f>IF(CF488="","",VLOOKUP(CF488,Metadata!$D$2:$H$20,4,FALSE))</f>
        <v>30000</v>
      </c>
      <c r="CI488" s="9">
        <f>IF(CF488="","",VLOOKUP(CF488,Metadata!$D$2:$H$20,5,FALSE))</f>
        <v>35000</v>
      </c>
      <c r="CJ488" s="9">
        <f t="shared" si="3"/>
        <v>32500</v>
      </c>
      <c r="CK488" s="9" t="s">
        <v>189</v>
      </c>
      <c r="CL488" s="10">
        <v>3</v>
      </c>
      <c r="CM488" s="10">
        <v>3</v>
      </c>
      <c r="CN488" s="10">
        <v>4</v>
      </c>
      <c r="CO488" s="10">
        <v>4</v>
      </c>
      <c r="CP488" s="10">
        <v>4</v>
      </c>
      <c r="CQ488" s="10">
        <v>5</v>
      </c>
      <c r="CR488" s="10">
        <v>3</v>
      </c>
      <c r="CS488" s="10">
        <v>3</v>
      </c>
      <c r="CT488" s="10">
        <v>2</v>
      </c>
      <c r="CU488" s="10">
        <v>4</v>
      </c>
      <c r="CV488" s="10">
        <v>4</v>
      </c>
      <c r="CW488" s="10">
        <v>2</v>
      </c>
      <c r="CX488" s="10">
        <v>3</v>
      </c>
      <c r="CY488" s="10">
        <v>4</v>
      </c>
      <c r="CZ488" s="10">
        <v>3</v>
      </c>
      <c r="DA488" s="10">
        <v>6</v>
      </c>
      <c r="DB488" s="10">
        <v>6</v>
      </c>
      <c r="DC488" s="10">
        <v>7</v>
      </c>
      <c r="DD488" s="10">
        <v>2</v>
      </c>
      <c r="DE488" s="10">
        <v>6</v>
      </c>
      <c r="DF488" s="10">
        <v>4</v>
      </c>
      <c r="DG488" s="10">
        <v>6</v>
      </c>
      <c r="DH488" s="10">
        <v>4</v>
      </c>
      <c r="DI488" s="10">
        <v>7</v>
      </c>
      <c r="DJ488" s="10">
        <v>3</v>
      </c>
      <c r="DK488" s="10">
        <v>3</v>
      </c>
      <c r="DL488" s="10">
        <v>5</v>
      </c>
      <c r="DM488" s="9" t="s">
        <v>154</v>
      </c>
      <c r="DN488" s="10">
        <v>1983</v>
      </c>
      <c r="DO488" s="9">
        <f t="shared" si="4"/>
        <v>38</v>
      </c>
      <c r="DP488" s="9" t="s">
        <v>155</v>
      </c>
      <c r="DQ488" s="9" t="s">
        <v>202</v>
      </c>
      <c r="DR488" s="9" t="s">
        <v>157</v>
      </c>
      <c r="DS488" s="9" t="s">
        <v>137</v>
      </c>
      <c r="DT488" s="9" t="s">
        <v>181</v>
      </c>
      <c r="DU488" s="9" t="s">
        <v>203</v>
      </c>
      <c r="DV488" s="9" t="str">
        <f>VLOOKUP(DU488,Metadata!$B$2:$C$7,2,FALSE)</f>
        <v>6+ years</v>
      </c>
    </row>
    <row r="489" spans="1:126">
      <c r="A489" s="13">
        <v>488</v>
      </c>
      <c r="B489" s="9" t="s">
        <v>135</v>
      </c>
      <c r="C489" s="9" t="str">
        <f>VLOOKUP(B489,Metadata!$M$2:$N$6,2,FALSE)</f>
        <v>Permanent Employee</v>
      </c>
      <c r="D489" s="9" t="s">
        <v>159</v>
      </c>
      <c r="E489" s="9" t="s">
        <v>137</v>
      </c>
      <c r="F489" s="9" t="s">
        <v>138</v>
      </c>
      <c r="G489" s="9" t="s">
        <v>190</v>
      </c>
      <c r="H489" s="9" t="str">
        <f>IF(G489="","",VLOOKUP(G489,Metadata!$J$2:$K$22,2,FALSE))</f>
        <v>North</v>
      </c>
      <c r="I489" s="9" t="s">
        <v>138</v>
      </c>
      <c r="J489" s="9" t="str">
        <f>IF(I489="","",VLOOKUP(I489,Metadata!$P$2:$Q$43,2,FALSE))</f>
        <v>Europe</v>
      </c>
      <c r="K489" s="9" t="str">
        <f t="shared" si="0"/>
        <v>Portugal</v>
      </c>
      <c r="L489" s="9" t="s">
        <v>190</v>
      </c>
      <c r="M489" s="9" t="str">
        <f>IF(L489="","",VLOOKUP(L489,Metadata!$J$2:$K$22,2,FALSE))</f>
        <v>North</v>
      </c>
      <c r="N489" s="9" t="s">
        <v>141</v>
      </c>
      <c r="O489" s="9" t="s">
        <v>137</v>
      </c>
      <c r="P489" s="9" t="s">
        <v>142</v>
      </c>
      <c r="Q489" s="10" t="str">
        <f t="shared" si="1"/>
        <v>Full Office Job</v>
      </c>
      <c r="R489" s="10">
        <v>6</v>
      </c>
      <c r="S489" s="9" t="s">
        <v>161</v>
      </c>
      <c r="T489" s="9" t="s">
        <v>137</v>
      </c>
      <c r="U489" s="9" t="str">
        <f>IF(S489&lt;&gt;"",S489,IF(T489&lt;&gt;"",VLOOKUP(T489,Metadata!$S$2:$T$228,2,FALSE),""))</f>
        <v>Full-Stack Developer</v>
      </c>
      <c r="V489" s="9" t="s">
        <v>144</v>
      </c>
      <c r="W489" s="9" t="s">
        <v>137</v>
      </c>
      <c r="X489" s="9" t="s">
        <v>145</v>
      </c>
      <c r="Y489" s="9" t="s">
        <v>137</v>
      </c>
      <c r="Z489" s="9" t="s">
        <v>224</v>
      </c>
      <c r="AA489" s="9" t="s">
        <v>165</v>
      </c>
      <c r="AB489" s="9" t="s">
        <v>137</v>
      </c>
      <c r="AC489" s="9" t="s">
        <v>147</v>
      </c>
      <c r="AD489" s="9"/>
      <c r="AE489" s="9" t="s">
        <v>194</v>
      </c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 t="s">
        <v>167</v>
      </c>
      <c r="BK489" s="9" t="s">
        <v>198</v>
      </c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10"/>
      <c r="CB489" s="10" t="str">
        <f t="shared" si="5"/>
        <v/>
      </c>
      <c r="CC489" s="10"/>
      <c r="CD489" s="9" t="str">
        <f t="shared" si="2"/>
        <v/>
      </c>
      <c r="CE489" s="9" t="s">
        <v>232</v>
      </c>
      <c r="CF489" s="9" t="s">
        <v>169</v>
      </c>
      <c r="CG489" s="9">
        <f>IF(CF489="","",VLOOKUP(CF489,Metadata!$D$2:$H$20,2,FALSE))</f>
        <v>12500</v>
      </c>
      <c r="CH489" s="9">
        <f>IF(CF489="","",VLOOKUP(CF489,Metadata!$D$2:$H$20,4,FALSE))</f>
        <v>0</v>
      </c>
      <c r="CI489" s="9">
        <f>IF(CF489="","",VLOOKUP(CF489,Metadata!$D$2:$H$20,5,FALSE))</f>
        <v>15000</v>
      </c>
      <c r="CJ489" s="9">
        <f t="shared" si="3"/>
        <v>12500</v>
      </c>
      <c r="CK489" s="9" t="s">
        <v>277</v>
      </c>
      <c r="CL489" s="10">
        <v>3</v>
      </c>
      <c r="CM489" s="10">
        <v>4</v>
      </c>
      <c r="CN489" s="10">
        <v>7</v>
      </c>
      <c r="CO489" s="10">
        <v>6</v>
      </c>
      <c r="CP489" s="10">
        <v>6</v>
      </c>
      <c r="CQ489" s="10">
        <v>7</v>
      </c>
      <c r="CR489" s="10">
        <v>5</v>
      </c>
      <c r="CS489" s="10">
        <v>7</v>
      </c>
      <c r="CT489" s="10">
        <v>7</v>
      </c>
      <c r="CU489" s="10">
        <v>7</v>
      </c>
      <c r="CV489" s="10">
        <v>7</v>
      </c>
      <c r="CW489" s="10">
        <v>6</v>
      </c>
      <c r="CX489" s="10">
        <v>6</v>
      </c>
      <c r="CY489" s="10">
        <v>5</v>
      </c>
      <c r="CZ489" s="10">
        <v>6</v>
      </c>
      <c r="DA489" s="10">
        <v>6</v>
      </c>
      <c r="DB489" s="10">
        <v>6</v>
      </c>
      <c r="DC489" s="10">
        <v>7</v>
      </c>
      <c r="DD489" s="10">
        <v>6</v>
      </c>
      <c r="DE489" s="10">
        <v>7</v>
      </c>
      <c r="DF489" s="10">
        <v>7</v>
      </c>
      <c r="DG489" s="10">
        <v>6</v>
      </c>
      <c r="DH489" s="10">
        <v>6</v>
      </c>
      <c r="DI489" s="10">
        <v>6</v>
      </c>
      <c r="DJ489" s="10">
        <v>5</v>
      </c>
      <c r="DK489" s="10">
        <v>7</v>
      </c>
      <c r="DL489" s="10">
        <v>5</v>
      </c>
      <c r="DM489" s="9" t="s">
        <v>154</v>
      </c>
      <c r="DN489" s="10">
        <v>1995</v>
      </c>
      <c r="DO489" s="9">
        <f t="shared" si="4"/>
        <v>26</v>
      </c>
      <c r="DP489" s="9" t="s">
        <v>155</v>
      </c>
      <c r="DQ489" s="9" t="s">
        <v>156</v>
      </c>
      <c r="DR489" s="9" t="s">
        <v>157</v>
      </c>
      <c r="DS489" s="9" t="s">
        <v>137</v>
      </c>
      <c r="DT489" s="9" t="s">
        <v>181</v>
      </c>
      <c r="DU489" s="9" t="s">
        <v>168</v>
      </c>
      <c r="DV489" s="9" t="str">
        <f>VLOOKUP(DU489,Metadata!$B$2:$C$7,2,FALSE)</f>
        <v>0 - 3 years</v>
      </c>
    </row>
    <row r="490" spans="1:126">
      <c r="A490" s="13">
        <v>489</v>
      </c>
      <c r="B490" s="9" t="s">
        <v>135</v>
      </c>
      <c r="C490" s="9" t="str">
        <f>VLOOKUP(B490,Metadata!$M$2:$N$6,2,FALSE)</f>
        <v>Permanent Employee</v>
      </c>
      <c r="D490" s="9" t="s">
        <v>159</v>
      </c>
      <c r="E490" s="9" t="s">
        <v>137</v>
      </c>
      <c r="F490" s="9" t="s">
        <v>138</v>
      </c>
      <c r="G490" s="9" t="s">
        <v>172</v>
      </c>
      <c r="H490" s="9" t="str">
        <f>IF(G490="","",VLOOKUP(G490,Metadata!$J$2:$K$22,2,FALSE))</f>
        <v>Porto Metropolitan Area</v>
      </c>
      <c r="I490" s="9" t="s">
        <v>138</v>
      </c>
      <c r="J490" s="9" t="str">
        <f>IF(I490="","",VLOOKUP(I490,Metadata!$P$2:$Q$43,2,FALSE))</f>
        <v>Europe</v>
      </c>
      <c r="K490" s="9" t="str">
        <f t="shared" si="0"/>
        <v>Portugal</v>
      </c>
      <c r="L490" s="9" t="s">
        <v>172</v>
      </c>
      <c r="M490" s="9" t="str">
        <f>IF(L490="","",VLOOKUP(L490,Metadata!$J$2:$K$22,2,FALSE))</f>
        <v>Porto Metropolitan Area</v>
      </c>
      <c r="N490" s="9" t="s">
        <v>141</v>
      </c>
      <c r="O490" s="9" t="s">
        <v>137</v>
      </c>
      <c r="P490" s="9" t="s">
        <v>191</v>
      </c>
      <c r="Q490" s="10" t="str">
        <f t="shared" si="1"/>
        <v>Remote Job (full or flexible)</v>
      </c>
      <c r="R490" s="10">
        <v>7</v>
      </c>
      <c r="S490" s="9" t="s">
        <v>332</v>
      </c>
      <c r="T490" s="9" t="s">
        <v>137</v>
      </c>
      <c r="U490" s="9" t="str">
        <f>IF(S490&lt;&gt;"",S490,IF(T490&lt;&gt;"",VLOOKUP(T490,Metadata!$S$2:$T$228,2,FALSE),""))</f>
        <v>UX/UI Designer</v>
      </c>
      <c r="V490" s="9" t="s">
        <v>174</v>
      </c>
      <c r="W490" s="9" t="s">
        <v>137</v>
      </c>
      <c r="X490" s="9" t="s">
        <v>163</v>
      </c>
      <c r="Y490" s="9" t="s">
        <v>137</v>
      </c>
      <c r="Z490" s="9" t="s">
        <v>193</v>
      </c>
      <c r="AA490" s="9" t="s">
        <v>165</v>
      </c>
      <c r="AB490" s="9" t="s">
        <v>137</v>
      </c>
      <c r="AC490" s="9"/>
      <c r="AD490" s="9"/>
      <c r="AE490" s="9"/>
      <c r="AF490" s="9"/>
      <c r="AG490" s="9"/>
      <c r="AH490" s="9"/>
      <c r="AI490" s="9"/>
      <c r="AJ490" s="9" t="s">
        <v>185</v>
      </c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 t="s">
        <v>178</v>
      </c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 t="s">
        <v>186</v>
      </c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10"/>
      <c r="CB490" s="10" t="str">
        <f t="shared" si="5"/>
        <v/>
      </c>
      <c r="CC490" s="10"/>
      <c r="CD490" s="9" t="str">
        <f t="shared" si="2"/>
        <v/>
      </c>
      <c r="CE490" s="9" t="s">
        <v>232</v>
      </c>
      <c r="CF490" s="9" t="s">
        <v>419</v>
      </c>
      <c r="CG490" s="9">
        <f>IF(CF490="","",VLOOKUP(CF490,Metadata!$D$2:$H$20,2,FALSE))</f>
        <v>62500</v>
      </c>
      <c r="CH490" s="9">
        <f>IF(CF490="","",VLOOKUP(CF490,Metadata!$D$2:$H$20,4,FALSE))</f>
        <v>60000</v>
      </c>
      <c r="CI490" s="9">
        <f>IF(CF490="","",VLOOKUP(CF490,Metadata!$D$2:$H$20,5,FALSE))</f>
        <v>65000</v>
      </c>
      <c r="CJ490" s="9">
        <f t="shared" si="3"/>
        <v>62500</v>
      </c>
      <c r="CK490" s="9" t="s">
        <v>201</v>
      </c>
      <c r="CL490" s="10">
        <v>7</v>
      </c>
      <c r="CM490" s="10">
        <v>1</v>
      </c>
      <c r="CN490" s="10">
        <v>7</v>
      </c>
      <c r="CO490" s="10">
        <v>7</v>
      </c>
      <c r="CP490" s="10">
        <v>6</v>
      </c>
      <c r="CQ490" s="10">
        <v>6</v>
      </c>
      <c r="CR490" s="10">
        <v>7</v>
      </c>
      <c r="CS490" s="10">
        <v>7</v>
      </c>
      <c r="CT490" s="10">
        <v>7</v>
      </c>
      <c r="CU490" s="10">
        <v>4</v>
      </c>
      <c r="CV490" s="10">
        <v>7</v>
      </c>
      <c r="CW490" s="10">
        <v>7</v>
      </c>
      <c r="CX490" s="10">
        <v>7</v>
      </c>
      <c r="CY490" s="10">
        <v>7</v>
      </c>
      <c r="CZ490" s="10">
        <v>7</v>
      </c>
      <c r="DA490" s="10">
        <v>7</v>
      </c>
      <c r="DB490" s="10">
        <v>4</v>
      </c>
      <c r="DC490" s="10">
        <v>7</v>
      </c>
      <c r="DD490" s="10">
        <v>4</v>
      </c>
      <c r="DE490" s="10">
        <v>7</v>
      </c>
      <c r="DF490" s="10">
        <v>7</v>
      </c>
      <c r="DG490" s="10">
        <v>7</v>
      </c>
      <c r="DH490" s="10">
        <v>7</v>
      </c>
      <c r="DI490" s="10">
        <v>7</v>
      </c>
      <c r="DJ490" s="10">
        <v>7</v>
      </c>
      <c r="DK490" s="10">
        <v>7</v>
      </c>
      <c r="DL490" s="10">
        <v>7</v>
      </c>
      <c r="DM490" s="9" t="s">
        <v>154</v>
      </c>
      <c r="DN490" s="10">
        <v>1988</v>
      </c>
      <c r="DO490" s="9">
        <f t="shared" si="4"/>
        <v>33</v>
      </c>
      <c r="DP490" s="9" t="s">
        <v>155</v>
      </c>
      <c r="DQ490" s="9" t="s">
        <v>156</v>
      </c>
      <c r="DR490" s="9" t="s">
        <v>157</v>
      </c>
      <c r="DS490" s="9" t="s">
        <v>137</v>
      </c>
      <c r="DT490" s="9" t="s">
        <v>181</v>
      </c>
      <c r="DU490" s="9" t="s">
        <v>158</v>
      </c>
      <c r="DV490" s="9" t="str">
        <f>VLOOKUP(DU490,Metadata!$B$2:$C$7,2,FALSE)</f>
        <v>6+ years</v>
      </c>
    </row>
    <row r="491" spans="1:126">
      <c r="A491" s="13">
        <v>490</v>
      </c>
      <c r="B491" s="9" t="s">
        <v>135</v>
      </c>
      <c r="C491" s="9" t="str">
        <f>VLOOKUP(B491,Metadata!$M$2:$N$6,2,FALSE)</f>
        <v>Permanent Employee</v>
      </c>
      <c r="D491" s="9" t="s">
        <v>136</v>
      </c>
      <c r="E491" s="9" t="s">
        <v>137</v>
      </c>
      <c r="F491" s="9" t="s">
        <v>138</v>
      </c>
      <c r="G491" s="9" t="s">
        <v>312</v>
      </c>
      <c r="H491" s="9" t="str">
        <f>IF(G491="","",VLOOKUP(G491,Metadata!$J$2:$K$22,2,FALSE))</f>
        <v>South</v>
      </c>
      <c r="I491" s="9" t="s">
        <v>138</v>
      </c>
      <c r="J491" s="9" t="str">
        <f>IF(I491="","",VLOOKUP(I491,Metadata!$P$2:$Q$43,2,FALSE))</f>
        <v>Europe</v>
      </c>
      <c r="K491" s="9" t="str">
        <f t="shared" si="0"/>
        <v>Portugal</v>
      </c>
      <c r="L491" s="9" t="s">
        <v>312</v>
      </c>
      <c r="M491" s="9" t="str">
        <f>IF(L491="","",VLOOKUP(L491,Metadata!$J$2:$K$22,2,FALSE))</f>
        <v>South</v>
      </c>
      <c r="N491" s="9" t="s">
        <v>214</v>
      </c>
      <c r="O491" s="9" t="s">
        <v>215</v>
      </c>
      <c r="P491" s="9" t="s">
        <v>142</v>
      </c>
      <c r="Q491" s="10" t="str">
        <f t="shared" si="1"/>
        <v>Full Office Job</v>
      </c>
      <c r="R491" s="10">
        <v>5</v>
      </c>
      <c r="S491" s="9" t="s">
        <v>143</v>
      </c>
      <c r="T491" s="9" t="s">
        <v>137</v>
      </c>
      <c r="U491" s="9" t="str">
        <f>IF(S491&lt;&gt;"",S491,IF(T491&lt;&gt;"",VLOOKUP(T491,Metadata!$S$2:$T$228,2,FALSE),""))</f>
        <v>Technical Team Leader</v>
      </c>
      <c r="V491" s="9" t="s">
        <v>144</v>
      </c>
      <c r="W491" s="9" t="s">
        <v>137</v>
      </c>
      <c r="X491" s="9" t="s">
        <v>175</v>
      </c>
      <c r="Y491" s="9" t="s">
        <v>137</v>
      </c>
      <c r="Z491" s="9" t="s">
        <v>164</v>
      </c>
      <c r="AA491" s="9" t="s">
        <v>137</v>
      </c>
      <c r="AB491" s="9" t="s">
        <v>137</v>
      </c>
      <c r="AC491" s="9"/>
      <c r="AD491" s="9"/>
      <c r="AE491" s="9"/>
      <c r="AF491" s="9" t="s">
        <v>243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 t="s">
        <v>257</v>
      </c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10"/>
      <c r="CB491" s="10" t="str">
        <f t="shared" si="5"/>
        <v/>
      </c>
      <c r="CC491" s="10"/>
      <c r="CD491" s="9" t="str">
        <f t="shared" si="2"/>
        <v/>
      </c>
      <c r="CE491" s="9" t="s">
        <v>168</v>
      </c>
      <c r="CF491" s="9" t="s">
        <v>225</v>
      </c>
      <c r="CG491" s="9">
        <f>IF(CF491="","",VLOOKUP(CF491,Metadata!$D$2:$H$20,2,FALSE))</f>
        <v>22500</v>
      </c>
      <c r="CH491" s="9">
        <f>IF(CF491="","",VLOOKUP(CF491,Metadata!$D$2:$H$20,4,FALSE))</f>
        <v>20000</v>
      </c>
      <c r="CI491" s="9">
        <f>IF(CF491="","",VLOOKUP(CF491,Metadata!$D$2:$H$20,5,FALSE))</f>
        <v>25000</v>
      </c>
      <c r="CJ491" s="9">
        <f t="shared" si="3"/>
        <v>22500</v>
      </c>
      <c r="CK491" s="9" t="s">
        <v>153</v>
      </c>
      <c r="CL491" s="10">
        <v>5</v>
      </c>
      <c r="CM491" s="10">
        <v>3</v>
      </c>
      <c r="CN491" s="10">
        <v>6</v>
      </c>
      <c r="CO491" s="10">
        <v>6</v>
      </c>
      <c r="CP491" s="10">
        <v>5</v>
      </c>
      <c r="CQ491" s="10">
        <v>5</v>
      </c>
      <c r="CR491" s="10">
        <v>3</v>
      </c>
      <c r="CS491" s="10">
        <v>3</v>
      </c>
      <c r="CT491" s="10">
        <v>4</v>
      </c>
      <c r="CU491" s="10">
        <v>6</v>
      </c>
      <c r="CV491" s="10">
        <v>3</v>
      </c>
      <c r="CW491" s="10">
        <v>3</v>
      </c>
      <c r="CX491" s="10">
        <v>5</v>
      </c>
      <c r="CY491" s="10">
        <v>5</v>
      </c>
      <c r="CZ491" s="10">
        <v>6</v>
      </c>
      <c r="DA491" s="10">
        <v>3</v>
      </c>
      <c r="DB491" s="10">
        <v>3</v>
      </c>
      <c r="DC491" s="10">
        <v>5</v>
      </c>
      <c r="DD491" s="10">
        <v>3</v>
      </c>
      <c r="DE491" s="10">
        <v>6</v>
      </c>
      <c r="DF491" s="10">
        <v>3</v>
      </c>
      <c r="DG491" s="10">
        <v>4</v>
      </c>
      <c r="DH491" s="10">
        <v>4</v>
      </c>
      <c r="DI491" s="10">
        <v>6</v>
      </c>
      <c r="DJ491" s="10">
        <v>3</v>
      </c>
      <c r="DK491" s="10">
        <v>3</v>
      </c>
      <c r="DL491" s="10">
        <v>3</v>
      </c>
      <c r="DM491" s="9" t="s">
        <v>154</v>
      </c>
      <c r="DN491" s="10">
        <v>1981</v>
      </c>
      <c r="DO491" s="9">
        <f t="shared" si="4"/>
        <v>40</v>
      </c>
      <c r="DP491" s="9" t="s">
        <v>155</v>
      </c>
      <c r="DQ491" s="9" t="s">
        <v>202</v>
      </c>
      <c r="DR491" s="9" t="s">
        <v>157</v>
      </c>
      <c r="DS491" s="9" t="s">
        <v>137</v>
      </c>
      <c r="DT491" s="9" t="s">
        <v>181</v>
      </c>
      <c r="DU491" s="9" t="s">
        <v>203</v>
      </c>
      <c r="DV491" s="9" t="str">
        <f>VLOOKUP(DU491,Metadata!$B$2:$C$7,2,FALSE)</f>
        <v>6+ years</v>
      </c>
    </row>
    <row r="492" spans="1:126">
      <c r="A492" s="13">
        <v>491</v>
      </c>
      <c r="B492" s="9" t="s">
        <v>135</v>
      </c>
      <c r="C492" s="9" t="str">
        <f>VLOOKUP(B492,Metadata!$M$2:$N$6,2,FALSE)</f>
        <v>Permanent Employee</v>
      </c>
      <c r="D492" s="9" t="s">
        <v>136</v>
      </c>
      <c r="E492" s="9" t="s">
        <v>137</v>
      </c>
      <c r="F492" s="9" t="s">
        <v>138</v>
      </c>
      <c r="G492" s="9" t="s">
        <v>172</v>
      </c>
      <c r="H492" s="9" t="str">
        <f>IF(G492="","",VLOOKUP(G492,Metadata!$J$2:$K$22,2,FALSE))</f>
        <v>Porto Metropolitan Area</v>
      </c>
      <c r="I492" s="9" t="s">
        <v>138</v>
      </c>
      <c r="J492" s="9" t="str">
        <f>IF(I492="","",VLOOKUP(I492,Metadata!$P$2:$Q$43,2,FALSE))</f>
        <v>Europe</v>
      </c>
      <c r="K492" s="9" t="str">
        <f t="shared" si="0"/>
        <v>Portugal</v>
      </c>
      <c r="L492" s="9" t="s">
        <v>172</v>
      </c>
      <c r="M492" s="9" t="str">
        <f>IF(L492="","",VLOOKUP(L492,Metadata!$J$2:$K$22,2,FALSE))</f>
        <v>Porto Metropolitan Area</v>
      </c>
      <c r="N492" s="9" t="s">
        <v>214</v>
      </c>
      <c r="O492" s="9" t="s">
        <v>259</v>
      </c>
      <c r="P492" s="9" t="s">
        <v>191</v>
      </c>
      <c r="Q492" s="10" t="str">
        <f t="shared" si="1"/>
        <v>Remote Job (full or flexible)</v>
      </c>
      <c r="R492" s="10">
        <v>6</v>
      </c>
      <c r="S492" s="9" t="s">
        <v>260</v>
      </c>
      <c r="T492" s="9" t="s">
        <v>137</v>
      </c>
      <c r="U492" s="9" t="str">
        <f>IF(S492&lt;&gt;"",S492,IF(T492&lt;&gt;"",VLOOKUP(T492,Metadata!$S$2:$T$228,2,FALSE),""))</f>
        <v>DevOps Engineer</v>
      </c>
      <c r="V492" s="9" t="s">
        <v>268</v>
      </c>
      <c r="W492" s="9" t="s">
        <v>137</v>
      </c>
      <c r="X492" s="9" t="s">
        <v>208</v>
      </c>
      <c r="Y492" s="9" t="s">
        <v>137</v>
      </c>
      <c r="Z492" s="9" t="s">
        <v>184</v>
      </c>
      <c r="AA492" s="9" t="s">
        <v>165</v>
      </c>
      <c r="AB492" s="9" t="s">
        <v>253</v>
      </c>
      <c r="AC492" s="9"/>
      <c r="AD492" s="9" t="s">
        <v>148</v>
      </c>
      <c r="AE492" s="9"/>
      <c r="AF492" s="9"/>
      <c r="AG492" s="9"/>
      <c r="AH492" s="9"/>
      <c r="AI492" s="9"/>
      <c r="AJ492" s="9" t="s">
        <v>185</v>
      </c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 t="s">
        <v>178</v>
      </c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 t="s">
        <v>199</v>
      </c>
      <c r="BM492" s="9"/>
      <c r="BN492" s="9"/>
      <c r="BO492" s="9"/>
      <c r="BP492" s="9"/>
      <c r="BQ492" s="9" t="s">
        <v>219</v>
      </c>
      <c r="BR492" s="9"/>
      <c r="BS492" s="9" t="s">
        <v>200</v>
      </c>
      <c r="BT492" s="9"/>
      <c r="BU492" s="9" t="s">
        <v>258</v>
      </c>
      <c r="BV492" s="9"/>
      <c r="BW492" s="9"/>
      <c r="BX492" s="9"/>
      <c r="BY492" s="9"/>
      <c r="BZ492" s="9"/>
      <c r="CA492" s="10"/>
      <c r="CB492" s="10" t="str">
        <f t="shared" si="5"/>
        <v/>
      </c>
      <c r="CC492" s="10"/>
      <c r="CD492" s="9" t="str">
        <f t="shared" si="2"/>
        <v/>
      </c>
      <c r="CE492" s="9" t="s">
        <v>168</v>
      </c>
      <c r="CF492" s="9" t="s">
        <v>225</v>
      </c>
      <c r="CG492" s="9">
        <f>IF(CF492="","",VLOOKUP(CF492,Metadata!$D$2:$H$20,2,FALSE))</f>
        <v>22500</v>
      </c>
      <c r="CH492" s="9">
        <f>IF(CF492="","",VLOOKUP(CF492,Metadata!$D$2:$H$20,4,FALSE))</f>
        <v>20000</v>
      </c>
      <c r="CI492" s="9">
        <f>IF(CF492="","",VLOOKUP(CF492,Metadata!$D$2:$H$20,5,FALSE))</f>
        <v>25000</v>
      </c>
      <c r="CJ492" s="9">
        <f t="shared" si="3"/>
        <v>22500</v>
      </c>
      <c r="CK492" s="9" t="s">
        <v>201</v>
      </c>
      <c r="CL492" s="10">
        <v>2</v>
      </c>
      <c r="CM492" s="10">
        <v>5</v>
      </c>
      <c r="CN492" s="10">
        <v>5</v>
      </c>
      <c r="CO492" s="10">
        <v>6</v>
      </c>
      <c r="CP492" s="10">
        <v>6</v>
      </c>
      <c r="CQ492" s="10">
        <v>7</v>
      </c>
      <c r="CR492" s="10">
        <v>6</v>
      </c>
      <c r="CS492" s="10">
        <v>5</v>
      </c>
      <c r="CT492" s="10">
        <v>7</v>
      </c>
      <c r="CU492" s="10">
        <v>6</v>
      </c>
      <c r="CV492" s="10">
        <v>6</v>
      </c>
      <c r="CW492" s="10">
        <v>5</v>
      </c>
      <c r="CX492" s="10">
        <v>6</v>
      </c>
      <c r="CY492" s="10">
        <v>5</v>
      </c>
      <c r="CZ492" s="10">
        <v>5</v>
      </c>
      <c r="DA492" s="10">
        <v>5</v>
      </c>
      <c r="DB492" s="10">
        <v>3</v>
      </c>
      <c r="DC492" s="10">
        <v>5</v>
      </c>
      <c r="DD492" s="10">
        <v>4</v>
      </c>
      <c r="DE492" s="10">
        <v>6</v>
      </c>
      <c r="DF492" s="10">
        <v>7</v>
      </c>
      <c r="DG492" s="10">
        <v>6</v>
      </c>
      <c r="DH492" s="10">
        <v>5</v>
      </c>
      <c r="DI492" s="10">
        <v>4</v>
      </c>
      <c r="DJ492" s="10">
        <v>4</v>
      </c>
      <c r="DK492" s="10">
        <v>5</v>
      </c>
      <c r="DL492" s="10">
        <v>4</v>
      </c>
      <c r="DM492" s="9" t="s">
        <v>154</v>
      </c>
      <c r="DN492" s="10">
        <v>1994</v>
      </c>
      <c r="DO492" s="9">
        <f t="shared" si="4"/>
        <v>27</v>
      </c>
      <c r="DP492" s="9" t="s">
        <v>155</v>
      </c>
      <c r="DQ492" s="9" t="s">
        <v>156</v>
      </c>
      <c r="DR492" s="9" t="s">
        <v>342</v>
      </c>
      <c r="DS492" s="9" t="s">
        <v>137</v>
      </c>
      <c r="DT492" s="9" t="s">
        <v>181</v>
      </c>
      <c r="DU492" s="9" t="s">
        <v>168</v>
      </c>
      <c r="DV492" s="9" t="str">
        <f>VLOOKUP(DU492,Metadata!$B$2:$C$7,2,FALSE)</f>
        <v>0 - 3 years</v>
      </c>
    </row>
    <row r="493" spans="1:126">
      <c r="A493" s="13">
        <v>492</v>
      </c>
      <c r="B493" s="9" t="s">
        <v>135</v>
      </c>
      <c r="C493" s="9" t="str">
        <f>VLOOKUP(B493,Metadata!$M$2:$N$6,2,FALSE)</f>
        <v>Permanent Employee</v>
      </c>
      <c r="D493" s="9" t="s">
        <v>159</v>
      </c>
      <c r="E493" s="9" t="s">
        <v>137</v>
      </c>
      <c r="F493" s="9" t="s">
        <v>138</v>
      </c>
      <c r="G493" s="9" t="s">
        <v>204</v>
      </c>
      <c r="H493" s="9" t="str">
        <f>IF(G493="","",VLOOKUP(G493,Metadata!$J$2:$K$22,2,FALSE))</f>
        <v>Centre</v>
      </c>
      <c r="I493" s="9" t="s">
        <v>138</v>
      </c>
      <c r="J493" s="9" t="str">
        <f>IF(I493="","",VLOOKUP(I493,Metadata!$P$2:$Q$43,2,FALSE))</f>
        <v>Europe</v>
      </c>
      <c r="K493" s="9" t="str">
        <f t="shared" si="0"/>
        <v>Portugal</v>
      </c>
      <c r="L493" s="9" t="s">
        <v>204</v>
      </c>
      <c r="M493" s="9" t="str">
        <f>IF(L493="","",VLOOKUP(L493,Metadata!$J$2:$K$22,2,FALSE))</f>
        <v>Centre</v>
      </c>
      <c r="N493" s="9" t="s">
        <v>205</v>
      </c>
      <c r="O493" s="9" t="s">
        <v>137</v>
      </c>
      <c r="P493" s="9" t="s">
        <v>137</v>
      </c>
      <c r="Q493" s="10" t="str">
        <f t="shared" si="1"/>
        <v>Full Office Job</v>
      </c>
      <c r="R493" s="10">
        <v>5</v>
      </c>
      <c r="S493" s="9" t="s">
        <v>161</v>
      </c>
      <c r="T493" s="9" t="s">
        <v>137</v>
      </c>
      <c r="U493" s="9" t="str">
        <f>IF(S493&lt;&gt;"",S493,IF(T493&lt;&gt;"",VLOOKUP(T493,Metadata!$S$2:$T$228,2,FALSE),""))</f>
        <v>Full-Stack Developer</v>
      </c>
      <c r="V493" s="9" t="s">
        <v>162</v>
      </c>
      <c r="W493" s="9" t="s">
        <v>137</v>
      </c>
      <c r="X493" s="9" t="s">
        <v>145</v>
      </c>
      <c r="Y493" s="9" t="s">
        <v>137</v>
      </c>
      <c r="Z493" s="9" t="s">
        <v>224</v>
      </c>
      <c r="AA493" s="9" t="s">
        <v>165</v>
      </c>
      <c r="AB493" s="9" t="s">
        <v>137</v>
      </c>
      <c r="AC493" s="9" t="s">
        <v>147</v>
      </c>
      <c r="AD493" s="9"/>
      <c r="AE493" s="9"/>
      <c r="AF493" s="9"/>
      <c r="AG493" s="9" t="s">
        <v>166</v>
      </c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 t="s">
        <v>178</v>
      </c>
      <c r="BB493" s="9"/>
      <c r="BC493" s="9"/>
      <c r="BD493" s="9"/>
      <c r="BE493" s="9"/>
      <c r="BF493" s="9"/>
      <c r="BG493" s="9"/>
      <c r="BH493" s="9"/>
      <c r="BI493" s="9"/>
      <c r="BJ493" s="9" t="s">
        <v>167</v>
      </c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10"/>
      <c r="CB493" s="10" t="str">
        <f t="shared" si="5"/>
        <v/>
      </c>
      <c r="CC493" s="10"/>
      <c r="CD493" s="9" t="str">
        <f t="shared" si="2"/>
        <v/>
      </c>
      <c r="CE493" s="9" t="s">
        <v>168</v>
      </c>
      <c r="CF493" s="9" t="s">
        <v>169</v>
      </c>
      <c r="CG493" s="9">
        <f>IF(CF493="","",VLOOKUP(CF493,Metadata!$D$2:$H$20,2,FALSE))</f>
        <v>12500</v>
      </c>
      <c r="CH493" s="9">
        <f>IF(CF493="","",VLOOKUP(CF493,Metadata!$D$2:$H$20,4,FALSE))</f>
        <v>0</v>
      </c>
      <c r="CI493" s="9">
        <f>IF(CF493="","",VLOOKUP(CF493,Metadata!$D$2:$H$20,5,FALSE))</f>
        <v>15000</v>
      </c>
      <c r="CJ493" s="9">
        <f t="shared" si="3"/>
        <v>12500</v>
      </c>
      <c r="CK493" s="9" t="s">
        <v>153</v>
      </c>
      <c r="CL493" s="10">
        <v>2</v>
      </c>
      <c r="CM493" s="10">
        <v>3</v>
      </c>
      <c r="CN493" s="10">
        <v>6</v>
      </c>
      <c r="CO493" s="10">
        <v>6</v>
      </c>
      <c r="CP493" s="10">
        <v>5</v>
      </c>
      <c r="CQ493" s="10">
        <v>6</v>
      </c>
      <c r="CR493" s="10">
        <v>5</v>
      </c>
      <c r="CS493" s="10">
        <v>4</v>
      </c>
      <c r="CT493" s="10">
        <v>5</v>
      </c>
      <c r="CU493" s="10">
        <v>6</v>
      </c>
      <c r="CV493" s="10">
        <v>5</v>
      </c>
      <c r="CW493" s="10">
        <v>3</v>
      </c>
      <c r="CX493" s="10">
        <v>5</v>
      </c>
      <c r="CY493" s="10">
        <v>4</v>
      </c>
      <c r="CZ493" s="10">
        <v>5</v>
      </c>
      <c r="DA493" s="10">
        <v>5</v>
      </c>
      <c r="DB493" s="10">
        <v>4</v>
      </c>
      <c r="DC493" s="10">
        <v>5</v>
      </c>
      <c r="DD493" s="10">
        <v>4</v>
      </c>
      <c r="DE493" s="10">
        <v>5</v>
      </c>
      <c r="DF493" s="10">
        <v>4</v>
      </c>
      <c r="DG493" s="10">
        <v>6</v>
      </c>
      <c r="DH493" s="10">
        <v>5</v>
      </c>
      <c r="DI493" s="10">
        <v>5</v>
      </c>
      <c r="DJ493" s="10">
        <v>5</v>
      </c>
      <c r="DK493" s="10">
        <v>4</v>
      </c>
      <c r="DL493" s="10">
        <v>5</v>
      </c>
      <c r="DM493" s="9" t="s">
        <v>154</v>
      </c>
      <c r="DN493" s="10">
        <v>1994</v>
      </c>
      <c r="DO493" s="9">
        <f t="shared" si="4"/>
        <v>27</v>
      </c>
      <c r="DP493" s="9" t="s">
        <v>155</v>
      </c>
      <c r="DQ493" s="9" t="s">
        <v>156</v>
      </c>
      <c r="DR493" s="9" t="s">
        <v>157</v>
      </c>
      <c r="DS493" s="9" t="s">
        <v>137</v>
      </c>
      <c r="DT493" s="9" t="s">
        <v>181</v>
      </c>
      <c r="DU493" s="9" t="s">
        <v>168</v>
      </c>
      <c r="DV493" s="9" t="str">
        <f>VLOOKUP(DU493,Metadata!$B$2:$C$7,2,FALSE)</f>
        <v>0 - 3 years</v>
      </c>
    </row>
    <row r="494" spans="1:126">
      <c r="A494" s="13">
        <v>493</v>
      </c>
      <c r="B494" s="9" t="s">
        <v>135</v>
      </c>
      <c r="C494" s="9" t="str">
        <f>VLOOKUP(B494,Metadata!$M$2:$N$6,2,FALSE)</f>
        <v>Permanent Employee</v>
      </c>
      <c r="D494" s="9" t="s">
        <v>159</v>
      </c>
      <c r="E494" s="9" t="s">
        <v>137</v>
      </c>
      <c r="F494" s="9" t="s">
        <v>138</v>
      </c>
      <c r="G494" s="9" t="s">
        <v>140</v>
      </c>
      <c r="H494" s="9" t="str">
        <f>IF(G494="","",VLOOKUP(G494,Metadata!$J$2:$K$22,2,FALSE))</f>
        <v>Lisbon Metropolitan Area</v>
      </c>
      <c r="I494" s="9" t="s">
        <v>138</v>
      </c>
      <c r="J494" s="9" t="str">
        <f>IF(I494="","",VLOOKUP(I494,Metadata!$P$2:$Q$43,2,FALSE))</f>
        <v>Europe</v>
      </c>
      <c r="K494" s="9" t="str">
        <f t="shared" si="0"/>
        <v>Portugal</v>
      </c>
      <c r="L494" s="9" t="s">
        <v>140</v>
      </c>
      <c r="M494" s="9" t="str">
        <f>IF(L494="","",VLOOKUP(L494,Metadata!$J$2:$K$22,2,FALSE))</f>
        <v>Lisbon Metropolitan Area</v>
      </c>
      <c r="N494" s="9" t="s">
        <v>214</v>
      </c>
      <c r="O494" s="9" t="s">
        <v>136</v>
      </c>
      <c r="P494" s="9" t="s">
        <v>142</v>
      </c>
      <c r="Q494" s="10" t="str">
        <f t="shared" si="1"/>
        <v>Full Office Job</v>
      </c>
      <c r="R494" s="10">
        <v>3</v>
      </c>
      <c r="S494" s="9" t="s">
        <v>161</v>
      </c>
      <c r="T494" s="9" t="s">
        <v>137</v>
      </c>
      <c r="U494" s="9" t="str">
        <f>IF(S494&lt;&gt;"",S494,IF(T494&lt;&gt;"",VLOOKUP(T494,Metadata!$S$2:$T$228,2,FALSE),""))</f>
        <v>Full-Stack Developer</v>
      </c>
      <c r="V494" s="9" t="s">
        <v>207</v>
      </c>
      <c r="W494" s="9" t="s">
        <v>137</v>
      </c>
      <c r="X494" s="9" t="s">
        <v>163</v>
      </c>
      <c r="Y494" s="9" t="s">
        <v>137</v>
      </c>
      <c r="Z494" s="9" t="s">
        <v>262</v>
      </c>
      <c r="AA494" s="9" t="s">
        <v>165</v>
      </c>
      <c r="AB494" s="9" t="s">
        <v>137</v>
      </c>
      <c r="AC494" s="9"/>
      <c r="AD494" s="9"/>
      <c r="AE494" s="9"/>
      <c r="AF494" s="9"/>
      <c r="AG494" s="9"/>
      <c r="AH494" s="9"/>
      <c r="AI494" s="9"/>
      <c r="AJ494" s="9"/>
      <c r="AK494" s="9" t="s">
        <v>302</v>
      </c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 t="s">
        <v>178</v>
      </c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 t="s">
        <v>303</v>
      </c>
      <c r="BN494" s="9" t="s">
        <v>186</v>
      </c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10"/>
      <c r="CB494" s="10" t="str">
        <f t="shared" si="5"/>
        <v/>
      </c>
      <c r="CC494" s="10"/>
      <c r="CD494" s="9" t="str">
        <f t="shared" si="2"/>
        <v/>
      </c>
      <c r="CE494" s="9" t="s">
        <v>168</v>
      </c>
      <c r="CF494" s="9" t="s">
        <v>220</v>
      </c>
      <c r="CG494" s="9">
        <f>IF(CF494="","",VLOOKUP(CF494,Metadata!$D$2:$H$20,2,FALSE))</f>
        <v>27500</v>
      </c>
      <c r="CH494" s="9">
        <f>IF(CF494="","",VLOOKUP(CF494,Metadata!$D$2:$H$20,4,FALSE))</f>
        <v>25000</v>
      </c>
      <c r="CI494" s="9">
        <f>IF(CF494="","",VLOOKUP(CF494,Metadata!$D$2:$H$20,5,FALSE))</f>
        <v>30000</v>
      </c>
      <c r="CJ494" s="9">
        <f t="shared" si="3"/>
        <v>27500</v>
      </c>
      <c r="CK494" s="9" t="s">
        <v>221</v>
      </c>
      <c r="CL494" s="10">
        <v>3</v>
      </c>
      <c r="CM494" s="10">
        <v>4</v>
      </c>
      <c r="CN494" s="10">
        <v>7</v>
      </c>
      <c r="CO494" s="10">
        <v>6</v>
      </c>
      <c r="CP494" s="10">
        <v>7</v>
      </c>
      <c r="CQ494" s="10">
        <v>7</v>
      </c>
      <c r="CR494" s="10">
        <v>3</v>
      </c>
      <c r="CS494" s="10">
        <v>5</v>
      </c>
      <c r="CT494" s="10">
        <v>7</v>
      </c>
      <c r="CU494" s="10">
        <v>5</v>
      </c>
      <c r="CV494" s="10">
        <v>7</v>
      </c>
      <c r="CW494" s="10">
        <v>4</v>
      </c>
      <c r="CX494" s="10">
        <v>5</v>
      </c>
      <c r="CY494" s="10">
        <v>5</v>
      </c>
      <c r="CZ494" s="10">
        <v>6</v>
      </c>
      <c r="DA494" s="10">
        <v>2</v>
      </c>
      <c r="DB494" s="10">
        <v>4</v>
      </c>
      <c r="DC494" s="10">
        <v>4</v>
      </c>
      <c r="DD494" s="10">
        <v>5</v>
      </c>
      <c r="DE494" s="10">
        <v>7</v>
      </c>
      <c r="DF494" s="10">
        <v>6</v>
      </c>
      <c r="DG494" s="10">
        <v>4</v>
      </c>
      <c r="DH494" s="10">
        <v>5</v>
      </c>
      <c r="DI494" s="10">
        <v>6</v>
      </c>
      <c r="DJ494" s="10">
        <v>5</v>
      </c>
      <c r="DK494" s="10">
        <v>5</v>
      </c>
      <c r="DL494" s="10">
        <v>6</v>
      </c>
      <c r="DM494" s="9" t="s">
        <v>154</v>
      </c>
      <c r="DN494" s="10">
        <v>1996</v>
      </c>
      <c r="DO494" s="9">
        <f t="shared" si="4"/>
        <v>25</v>
      </c>
      <c r="DP494" s="9" t="s">
        <v>155</v>
      </c>
      <c r="DQ494" s="9" t="s">
        <v>202</v>
      </c>
      <c r="DR494" s="9" t="s">
        <v>157</v>
      </c>
      <c r="DS494" s="9" t="s">
        <v>137</v>
      </c>
      <c r="DT494" s="9" t="s">
        <v>181</v>
      </c>
      <c r="DU494" s="9" t="s">
        <v>168</v>
      </c>
      <c r="DV494" s="9" t="str">
        <f>VLOOKUP(DU494,Metadata!$B$2:$C$7,2,FALSE)</f>
        <v>0 - 3 years</v>
      </c>
    </row>
    <row r="495" spans="1:126">
      <c r="A495" s="13">
        <v>494</v>
      </c>
      <c r="B495" s="9" t="s">
        <v>135</v>
      </c>
      <c r="C495" s="9" t="str">
        <f>VLOOKUP(B495,Metadata!$M$2:$N$6,2,FALSE)</f>
        <v>Permanent Employee</v>
      </c>
      <c r="D495" s="9" t="s">
        <v>159</v>
      </c>
      <c r="E495" s="9" t="s">
        <v>137</v>
      </c>
      <c r="F495" s="9" t="s">
        <v>138</v>
      </c>
      <c r="G495" s="9" t="s">
        <v>291</v>
      </c>
      <c r="H495" s="9" t="str">
        <f>IF(G495="","",VLOOKUP(G495,Metadata!$J$2:$K$22,2,FALSE))</f>
        <v>Centre</v>
      </c>
      <c r="I495" s="9" t="s">
        <v>138</v>
      </c>
      <c r="J495" s="9" t="str">
        <f>IF(I495="","",VLOOKUP(I495,Metadata!$P$2:$Q$43,2,FALSE))</f>
        <v>Europe</v>
      </c>
      <c r="K495" s="9" t="str">
        <f t="shared" si="0"/>
        <v>Portugal</v>
      </c>
      <c r="L495" s="9" t="s">
        <v>291</v>
      </c>
      <c r="M495" s="9" t="str">
        <f>IF(L495="","",VLOOKUP(L495,Metadata!$J$2:$K$22,2,FALSE))</f>
        <v>Centre</v>
      </c>
      <c r="N495" s="9" t="s">
        <v>141</v>
      </c>
      <c r="O495" s="9" t="s">
        <v>137</v>
      </c>
      <c r="P495" s="9" t="s">
        <v>142</v>
      </c>
      <c r="Q495" s="10" t="str">
        <f t="shared" si="1"/>
        <v>Full Office Job</v>
      </c>
      <c r="R495" s="10">
        <v>5</v>
      </c>
      <c r="S495" s="9" t="s">
        <v>161</v>
      </c>
      <c r="T495" s="9" t="s">
        <v>137</v>
      </c>
      <c r="U495" s="9" t="str">
        <f>IF(S495&lt;&gt;"",S495,IF(T495&lt;&gt;"",VLOOKUP(T495,Metadata!$S$2:$T$228,2,FALSE),""))</f>
        <v>Full-Stack Developer</v>
      </c>
      <c r="V495" s="9" t="s">
        <v>207</v>
      </c>
      <c r="W495" s="9" t="s">
        <v>137</v>
      </c>
      <c r="X495" s="9" t="s">
        <v>252</v>
      </c>
      <c r="Y495" s="9" t="s">
        <v>137</v>
      </c>
      <c r="Z495" s="9" t="s">
        <v>218</v>
      </c>
      <c r="AA495" s="9" t="s">
        <v>165</v>
      </c>
      <c r="AB495" s="9" t="s">
        <v>137</v>
      </c>
      <c r="AC495" s="9"/>
      <c r="AD495" s="9"/>
      <c r="AE495" s="9" t="s">
        <v>194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 t="s">
        <v>167</v>
      </c>
      <c r="BK495" s="9" t="s">
        <v>198</v>
      </c>
      <c r="BL495" s="9" t="s">
        <v>199</v>
      </c>
      <c r="BM495" s="9"/>
      <c r="BN495" s="9" t="s">
        <v>186</v>
      </c>
      <c r="BO495" s="9"/>
      <c r="BP495" s="9"/>
      <c r="BQ495" s="9"/>
      <c r="BR495" s="9" t="s">
        <v>247</v>
      </c>
      <c r="BS495" s="9"/>
      <c r="BT495" s="9"/>
      <c r="BU495" s="9"/>
      <c r="BV495" s="9"/>
      <c r="BW495" s="9"/>
      <c r="BX495" s="9"/>
      <c r="BY495" s="9"/>
      <c r="BZ495" s="9"/>
      <c r="CA495" s="10"/>
      <c r="CB495" s="10" t="str">
        <f t="shared" si="5"/>
        <v/>
      </c>
      <c r="CC495" s="10"/>
      <c r="CD495" s="9" t="str">
        <f t="shared" si="2"/>
        <v/>
      </c>
      <c r="CE495" s="9" t="s">
        <v>232</v>
      </c>
      <c r="CF495" s="9" t="s">
        <v>188</v>
      </c>
      <c r="CG495" s="9">
        <f>IF(CF495="","",VLOOKUP(CF495,Metadata!$D$2:$H$20,2,FALSE))</f>
        <v>17500</v>
      </c>
      <c r="CH495" s="9">
        <f>IF(CF495="","",VLOOKUP(CF495,Metadata!$D$2:$H$20,4,FALSE))</f>
        <v>15000</v>
      </c>
      <c r="CI495" s="9">
        <f>IF(CF495="","",VLOOKUP(CF495,Metadata!$D$2:$H$20,5,FALSE))</f>
        <v>20000</v>
      </c>
      <c r="CJ495" s="9">
        <f t="shared" si="3"/>
        <v>17500</v>
      </c>
      <c r="CK495" s="9" t="s">
        <v>153</v>
      </c>
      <c r="CL495" s="10">
        <v>4</v>
      </c>
      <c r="CM495" s="10">
        <v>3</v>
      </c>
      <c r="CN495" s="10">
        <v>7</v>
      </c>
      <c r="CO495" s="10">
        <v>7</v>
      </c>
      <c r="CP495" s="10">
        <v>5</v>
      </c>
      <c r="CQ495" s="10">
        <v>7</v>
      </c>
      <c r="CR495" s="10">
        <v>1</v>
      </c>
      <c r="CS495" s="10">
        <v>3</v>
      </c>
      <c r="CT495" s="10">
        <v>5</v>
      </c>
      <c r="CU495" s="10">
        <v>7</v>
      </c>
      <c r="CV495" s="10">
        <v>2</v>
      </c>
      <c r="CW495" s="10">
        <v>2</v>
      </c>
      <c r="CX495" s="10">
        <v>5</v>
      </c>
      <c r="CY495" s="10">
        <v>4</v>
      </c>
      <c r="CZ495" s="10">
        <v>5</v>
      </c>
      <c r="DA495" s="10">
        <v>4</v>
      </c>
      <c r="DB495" s="10">
        <v>7</v>
      </c>
      <c r="DC495" s="10">
        <v>7</v>
      </c>
      <c r="DD495" s="10">
        <v>4</v>
      </c>
      <c r="DE495" s="10">
        <v>7</v>
      </c>
      <c r="DF495" s="10">
        <v>7</v>
      </c>
      <c r="DG495" s="10">
        <v>4</v>
      </c>
      <c r="DH495" s="10">
        <v>7</v>
      </c>
      <c r="DI495" s="10">
        <v>4</v>
      </c>
      <c r="DJ495" s="10">
        <v>1</v>
      </c>
      <c r="DK495" s="10">
        <v>4</v>
      </c>
      <c r="DL495" s="10">
        <v>6</v>
      </c>
      <c r="DM495" s="9" t="s">
        <v>296</v>
      </c>
      <c r="DN495" s="10">
        <v>1995</v>
      </c>
      <c r="DO495" s="9">
        <f t="shared" si="4"/>
        <v>26</v>
      </c>
      <c r="DP495" s="9" t="s">
        <v>155</v>
      </c>
      <c r="DQ495" s="9" t="s">
        <v>202</v>
      </c>
      <c r="DR495" s="9" t="s">
        <v>157</v>
      </c>
      <c r="DS495" s="9" t="s">
        <v>137</v>
      </c>
      <c r="DT495" s="9" t="s">
        <v>181</v>
      </c>
      <c r="DU495" s="9" t="s">
        <v>223</v>
      </c>
      <c r="DV495" s="9" t="str">
        <f>VLOOKUP(DU495,Metadata!$B$2:$C$7,2,FALSE)</f>
        <v>3 - 6 years</v>
      </c>
    </row>
    <row r="496" spans="1:126">
      <c r="A496" s="13">
        <v>495</v>
      </c>
      <c r="B496" s="9" t="s">
        <v>326</v>
      </c>
      <c r="C496" s="9" t="str">
        <f>VLOOKUP(B496,Metadata!$M$2:$N$6,2,FALSE)</f>
        <v>Permanent Employee</v>
      </c>
      <c r="D496" s="9" t="s">
        <v>136</v>
      </c>
      <c r="E496" s="9" t="s">
        <v>137</v>
      </c>
      <c r="F496" s="9" t="s">
        <v>138</v>
      </c>
      <c r="G496" s="9" t="s">
        <v>265</v>
      </c>
      <c r="H496" s="9" t="str">
        <f>IF(G496="","",VLOOKUP(G496,Metadata!$J$2:$K$22,2,FALSE))</f>
        <v>Azores and Madeira</v>
      </c>
      <c r="I496" s="9" t="s">
        <v>138</v>
      </c>
      <c r="J496" s="9" t="str">
        <f>IF(I496="","",VLOOKUP(I496,Metadata!$P$2:$Q$43,2,FALSE))</f>
        <v>Europe</v>
      </c>
      <c r="K496" s="9" t="str">
        <f t="shared" si="0"/>
        <v>Portugal</v>
      </c>
      <c r="L496" s="9" t="s">
        <v>265</v>
      </c>
      <c r="M496" s="9" t="str">
        <f>IF(L496="","",VLOOKUP(L496,Metadata!$J$2:$K$22,2,FALSE))</f>
        <v>Azores and Madeira</v>
      </c>
      <c r="N496" s="9" t="s">
        <v>214</v>
      </c>
      <c r="O496" s="9" t="s">
        <v>278</v>
      </c>
      <c r="P496" s="9" t="s">
        <v>191</v>
      </c>
      <c r="Q496" s="10" t="str">
        <f t="shared" si="1"/>
        <v>Remote Job (full or flexible)</v>
      </c>
      <c r="R496" s="10">
        <v>5</v>
      </c>
      <c r="S496" s="9" t="s">
        <v>161</v>
      </c>
      <c r="T496" s="9" t="s">
        <v>137</v>
      </c>
      <c r="U496" s="9" t="str">
        <f>IF(S496&lt;&gt;"",S496,IF(T496&lt;&gt;"",VLOOKUP(T496,Metadata!$S$2:$T$228,2,FALSE),""))</f>
        <v>Full-Stack Developer</v>
      </c>
      <c r="V496" s="9" t="s">
        <v>457</v>
      </c>
      <c r="W496" s="9" t="s">
        <v>137</v>
      </c>
      <c r="X496" s="9" t="s">
        <v>137</v>
      </c>
      <c r="Y496" s="9" t="s">
        <v>458</v>
      </c>
      <c r="Z496" s="9" t="s">
        <v>184</v>
      </c>
      <c r="AA496" s="9" t="s">
        <v>165</v>
      </c>
      <c r="AB496" s="9" t="s">
        <v>137</v>
      </c>
      <c r="AC496" s="9" t="s">
        <v>147</v>
      </c>
      <c r="AD496" s="9" t="s">
        <v>148</v>
      </c>
      <c r="AE496" s="9" t="s">
        <v>194</v>
      </c>
      <c r="AF496" s="9" t="s">
        <v>243</v>
      </c>
      <c r="AG496" s="9" t="s">
        <v>166</v>
      </c>
      <c r="AH496" s="9" t="s">
        <v>176</v>
      </c>
      <c r="AI496" s="9" t="s">
        <v>230</v>
      </c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 t="s">
        <v>178</v>
      </c>
      <c r="BB496" s="9"/>
      <c r="BC496" s="9"/>
      <c r="BD496" s="9"/>
      <c r="BE496" s="9"/>
      <c r="BF496" s="9"/>
      <c r="BG496" s="9"/>
      <c r="BH496" s="9"/>
      <c r="BI496" s="9"/>
      <c r="BJ496" s="9" t="s">
        <v>167</v>
      </c>
      <c r="BK496" s="9" t="s">
        <v>198</v>
      </c>
      <c r="BL496" s="9"/>
      <c r="BM496" s="9"/>
      <c r="BN496" s="9"/>
      <c r="BO496" s="9" t="s">
        <v>257</v>
      </c>
      <c r="BP496" s="9" t="s">
        <v>179</v>
      </c>
      <c r="BQ496" s="9"/>
      <c r="BR496" s="9" t="s">
        <v>247</v>
      </c>
      <c r="BS496" s="9" t="s">
        <v>200</v>
      </c>
      <c r="BT496" s="9"/>
      <c r="BU496" s="9" t="s">
        <v>258</v>
      </c>
      <c r="BV496" s="9"/>
      <c r="BW496" s="9"/>
      <c r="BX496" s="9"/>
      <c r="BY496" s="9"/>
      <c r="BZ496" s="9"/>
      <c r="CA496" s="10"/>
      <c r="CB496" s="10" t="str">
        <f t="shared" si="5"/>
        <v/>
      </c>
      <c r="CC496" s="10"/>
      <c r="CD496" s="9" t="str">
        <f t="shared" si="2"/>
        <v/>
      </c>
      <c r="CE496" s="9" t="s">
        <v>168</v>
      </c>
      <c r="CF496" s="9" t="s">
        <v>169</v>
      </c>
      <c r="CG496" s="9">
        <f>IF(CF496="","",VLOOKUP(CF496,Metadata!$D$2:$H$20,2,FALSE))</f>
        <v>12500</v>
      </c>
      <c r="CH496" s="9">
        <f>IF(CF496="","",VLOOKUP(CF496,Metadata!$D$2:$H$20,4,FALSE))</f>
        <v>0</v>
      </c>
      <c r="CI496" s="9">
        <f>IF(CF496="","",VLOOKUP(CF496,Metadata!$D$2:$H$20,5,FALSE))</f>
        <v>15000</v>
      </c>
      <c r="CJ496" s="9">
        <f t="shared" si="3"/>
        <v>12500</v>
      </c>
      <c r="CK496" s="9" t="s">
        <v>153</v>
      </c>
      <c r="CL496" s="10">
        <v>3</v>
      </c>
      <c r="CM496" s="10">
        <v>5</v>
      </c>
      <c r="CN496" s="10">
        <v>5</v>
      </c>
      <c r="CO496" s="10">
        <v>5</v>
      </c>
      <c r="CP496" s="10">
        <v>5</v>
      </c>
      <c r="CQ496" s="10">
        <v>6</v>
      </c>
      <c r="CR496" s="10">
        <v>4</v>
      </c>
      <c r="CS496" s="10">
        <v>5</v>
      </c>
      <c r="CT496" s="10">
        <v>2</v>
      </c>
      <c r="CU496" s="10">
        <v>5</v>
      </c>
      <c r="CV496" s="10">
        <v>5</v>
      </c>
      <c r="CW496" s="10">
        <v>7</v>
      </c>
      <c r="CX496" s="10">
        <v>7</v>
      </c>
      <c r="CY496" s="10">
        <v>5</v>
      </c>
      <c r="CZ496" s="10">
        <v>4</v>
      </c>
      <c r="DA496" s="10">
        <v>5</v>
      </c>
      <c r="DB496" s="10">
        <v>5</v>
      </c>
      <c r="DC496" s="10">
        <v>5</v>
      </c>
      <c r="DD496" s="10">
        <v>5</v>
      </c>
      <c r="DE496" s="10">
        <v>6</v>
      </c>
      <c r="DF496" s="10">
        <v>5</v>
      </c>
      <c r="DG496" s="10">
        <v>7</v>
      </c>
      <c r="DH496" s="10">
        <v>6</v>
      </c>
      <c r="DI496" s="10">
        <v>4</v>
      </c>
      <c r="DJ496" s="10">
        <v>4</v>
      </c>
      <c r="DK496" s="10">
        <v>4</v>
      </c>
      <c r="DL496" s="10">
        <v>4</v>
      </c>
      <c r="DM496" s="9" t="s">
        <v>154</v>
      </c>
      <c r="DN496" s="10">
        <v>1998</v>
      </c>
      <c r="DO496" s="9">
        <f t="shared" si="4"/>
        <v>23</v>
      </c>
      <c r="DP496" s="9" t="s">
        <v>155</v>
      </c>
      <c r="DQ496" s="9" t="s">
        <v>227</v>
      </c>
      <c r="DR496" s="9" t="s">
        <v>157</v>
      </c>
      <c r="DS496" s="9" t="s">
        <v>137</v>
      </c>
      <c r="DT496" s="9" t="s">
        <v>181</v>
      </c>
      <c r="DU496" s="9" t="s">
        <v>203</v>
      </c>
      <c r="DV496" s="9" t="str">
        <f>VLOOKUP(DU496,Metadata!$B$2:$C$7,2,FALSE)</f>
        <v>6+ years</v>
      </c>
    </row>
    <row r="497" spans="1:126">
      <c r="A497" s="13">
        <v>496</v>
      </c>
      <c r="B497" s="9" t="s">
        <v>135</v>
      </c>
      <c r="C497" s="9" t="str">
        <f>VLOOKUP(B497,Metadata!$M$2:$N$6,2,FALSE)</f>
        <v>Permanent Employee</v>
      </c>
      <c r="D497" s="9" t="s">
        <v>159</v>
      </c>
      <c r="E497" s="9" t="s">
        <v>137</v>
      </c>
      <c r="F497" s="9" t="s">
        <v>138</v>
      </c>
      <c r="G497" s="9" t="s">
        <v>291</v>
      </c>
      <c r="H497" s="9" t="str">
        <f>IF(G497="","",VLOOKUP(G497,Metadata!$J$2:$K$22,2,FALSE))</f>
        <v>Centre</v>
      </c>
      <c r="I497" s="9" t="s">
        <v>138</v>
      </c>
      <c r="J497" s="9" t="str">
        <f>IF(I497="","",VLOOKUP(I497,Metadata!$P$2:$Q$43,2,FALSE))</f>
        <v>Europe</v>
      </c>
      <c r="K497" s="9" t="str">
        <f t="shared" si="0"/>
        <v>Portugal</v>
      </c>
      <c r="L497" s="9" t="s">
        <v>291</v>
      </c>
      <c r="M497" s="9" t="str">
        <f>IF(L497="","",VLOOKUP(L497,Metadata!$J$2:$K$22,2,FALSE))</f>
        <v>Centre</v>
      </c>
      <c r="N497" s="9" t="s">
        <v>141</v>
      </c>
      <c r="O497" s="9" t="s">
        <v>137</v>
      </c>
      <c r="P497" s="9" t="s">
        <v>142</v>
      </c>
      <c r="Q497" s="10" t="str">
        <f t="shared" si="1"/>
        <v>Full Office Job</v>
      </c>
      <c r="R497" s="10">
        <v>4</v>
      </c>
      <c r="S497" s="9" t="s">
        <v>229</v>
      </c>
      <c r="T497" s="9" t="s">
        <v>137</v>
      </c>
      <c r="U497" s="9" t="str">
        <f>IF(S497&lt;&gt;"",S497,IF(T497&lt;&gt;"",VLOOKUP(T497,Metadata!$S$2:$T$228,2,FALSE),""))</f>
        <v>Project Manager</v>
      </c>
      <c r="V497" s="9" t="s">
        <v>276</v>
      </c>
      <c r="W497" s="9" t="s">
        <v>137</v>
      </c>
      <c r="X497" s="9" t="s">
        <v>163</v>
      </c>
      <c r="Y497" s="9" t="s">
        <v>137</v>
      </c>
      <c r="Z497" s="9" t="s">
        <v>164</v>
      </c>
      <c r="AA497" s="9" t="s">
        <v>165</v>
      </c>
      <c r="AB497" s="9" t="s">
        <v>137</v>
      </c>
      <c r="AC497" s="9" t="s">
        <v>147</v>
      </c>
      <c r="AD497" s="9" t="s">
        <v>148</v>
      </c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 t="s">
        <v>178</v>
      </c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 t="s">
        <v>150</v>
      </c>
      <c r="BZ497" s="9" t="s">
        <v>137</v>
      </c>
      <c r="CA497" s="10"/>
      <c r="CB497" s="10" t="str">
        <f t="shared" si="5"/>
        <v/>
      </c>
      <c r="CC497" s="10"/>
      <c r="CD497" s="9" t="str">
        <f t="shared" si="2"/>
        <v/>
      </c>
      <c r="CE497" s="9" t="s">
        <v>168</v>
      </c>
      <c r="CF497" s="9" t="s">
        <v>169</v>
      </c>
      <c r="CG497" s="9">
        <f>IF(CF497="","",VLOOKUP(CF497,Metadata!$D$2:$H$20,2,FALSE))</f>
        <v>12500</v>
      </c>
      <c r="CH497" s="9">
        <f>IF(CF497="","",VLOOKUP(CF497,Metadata!$D$2:$H$20,4,FALSE))</f>
        <v>0</v>
      </c>
      <c r="CI497" s="9">
        <f>IF(CF497="","",VLOOKUP(CF497,Metadata!$D$2:$H$20,5,FALSE))</f>
        <v>15000</v>
      </c>
      <c r="CJ497" s="9">
        <f t="shared" si="3"/>
        <v>12500</v>
      </c>
      <c r="CK497" s="9" t="s">
        <v>153</v>
      </c>
      <c r="CL497" s="10">
        <v>4</v>
      </c>
      <c r="CM497" s="10">
        <v>3</v>
      </c>
      <c r="CN497" s="10">
        <v>5</v>
      </c>
      <c r="CO497" s="10">
        <v>6</v>
      </c>
      <c r="CP497" s="10">
        <v>6</v>
      </c>
      <c r="CQ497" s="10">
        <v>5</v>
      </c>
      <c r="CR497" s="10">
        <v>4</v>
      </c>
      <c r="CS497" s="10">
        <v>6</v>
      </c>
      <c r="CT497" s="10">
        <v>6</v>
      </c>
      <c r="CU497" s="10">
        <v>6</v>
      </c>
      <c r="CV497" s="10">
        <v>4</v>
      </c>
      <c r="CW497" s="10">
        <v>6</v>
      </c>
      <c r="CX497" s="10">
        <v>6</v>
      </c>
      <c r="CY497" s="10">
        <v>6</v>
      </c>
      <c r="CZ497" s="10">
        <v>6</v>
      </c>
      <c r="DA497" s="10">
        <v>5</v>
      </c>
      <c r="DB497" s="10">
        <v>6</v>
      </c>
      <c r="DC497" s="10">
        <v>6</v>
      </c>
      <c r="DD497" s="10">
        <v>4</v>
      </c>
      <c r="DE497" s="10">
        <v>7</v>
      </c>
      <c r="DF497" s="10">
        <v>6</v>
      </c>
      <c r="DG497" s="10">
        <v>7</v>
      </c>
      <c r="DH497" s="10">
        <v>7</v>
      </c>
      <c r="DI497" s="10">
        <v>6</v>
      </c>
      <c r="DJ497" s="10">
        <v>5</v>
      </c>
      <c r="DK497" s="10">
        <v>5</v>
      </c>
      <c r="DL497" s="10">
        <v>6</v>
      </c>
      <c r="DM497" s="9" t="s">
        <v>154</v>
      </c>
      <c r="DN497" s="10">
        <v>1988</v>
      </c>
      <c r="DO497" s="9">
        <f t="shared" si="4"/>
        <v>33</v>
      </c>
      <c r="DP497" s="9" t="s">
        <v>155</v>
      </c>
      <c r="DQ497" s="9" t="s">
        <v>227</v>
      </c>
      <c r="DR497" s="9" t="s">
        <v>157</v>
      </c>
      <c r="DS497" s="9" t="s">
        <v>137</v>
      </c>
      <c r="DT497" s="9" t="s">
        <v>181</v>
      </c>
      <c r="DU497" s="9" t="s">
        <v>168</v>
      </c>
      <c r="DV497" s="9" t="str">
        <f>VLOOKUP(DU497,Metadata!$B$2:$C$7,2,FALSE)</f>
        <v>0 - 3 years</v>
      </c>
    </row>
    <row r="498" spans="1:126">
      <c r="A498" s="13">
        <v>497</v>
      </c>
      <c r="B498" s="9" t="s">
        <v>135</v>
      </c>
      <c r="C498" s="9" t="str">
        <f>VLOOKUP(B498,Metadata!$M$2:$N$6,2,FALSE)</f>
        <v>Permanent Employee</v>
      </c>
      <c r="D498" s="9" t="s">
        <v>159</v>
      </c>
      <c r="E498" s="9" t="s">
        <v>137</v>
      </c>
      <c r="F498" s="9" t="s">
        <v>138</v>
      </c>
      <c r="G498" s="9" t="s">
        <v>140</v>
      </c>
      <c r="H498" s="9" t="str">
        <f>IF(G498="","",VLOOKUP(G498,Metadata!$J$2:$K$22,2,FALSE))</f>
        <v>Lisbon Metropolitan Area</v>
      </c>
      <c r="I498" s="9" t="s">
        <v>138</v>
      </c>
      <c r="J498" s="9" t="str">
        <f>IF(I498="","",VLOOKUP(I498,Metadata!$P$2:$Q$43,2,FALSE))</f>
        <v>Europe</v>
      </c>
      <c r="K498" s="9" t="str">
        <f t="shared" si="0"/>
        <v>Portugal</v>
      </c>
      <c r="L498" s="9" t="s">
        <v>140</v>
      </c>
      <c r="M498" s="9" t="str">
        <f>IF(L498="","",VLOOKUP(L498,Metadata!$J$2:$K$22,2,FALSE))</f>
        <v>Lisbon Metropolitan Area</v>
      </c>
      <c r="N498" s="9" t="s">
        <v>214</v>
      </c>
      <c r="O498" s="9" t="s">
        <v>278</v>
      </c>
      <c r="P498" s="9" t="s">
        <v>142</v>
      </c>
      <c r="Q498" s="10" t="str">
        <f t="shared" si="1"/>
        <v>Full Office Job</v>
      </c>
      <c r="R498" s="10">
        <v>6</v>
      </c>
      <c r="S498" s="9" t="s">
        <v>143</v>
      </c>
      <c r="T498" s="9" t="s">
        <v>137</v>
      </c>
      <c r="U498" s="9" t="str">
        <f>IF(S498&lt;&gt;"",S498,IF(T498&lt;&gt;"",VLOOKUP(T498,Metadata!$S$2:$T$228,2,FALSE),""))</f>
        <v>Technical Team Leader</v>
      </c>
      <c r="V498" s="9" t="s">
        <v>323</v>
      </c>
      <c r="W498" s="9" t="s">
        <v>137</v>
      </c>
      <c r="X498" s="9" t="s">
        <v>163</v>
      </c>
      <c r="Y498" s="9" t="s">
        <v>137</v>
      </c>
      <c r="Z498" s="9" t="s">
        <v>184</v>
      </c>
      <c r="AA498" s="9" t="s">
        <v>137</v>
      </c>
      <c r="AB498" s="9" t="s">
        <v>137</v>
      </c>
      <c r="AC498" s="9"/>
      <c r="AD498" s="9"/>
      <c r="AE498" s="9" t="s">
        <v>194</v>
      </c>
      <c r="AF498" s="9"/>
      <c r="AG498" s="9"/>
      <c r="AH498" s="9" t="s">
        <v>176</v>
      </c>
      <c r="AI498" s="9" t="s">
        <v>230</v>
      </c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 t="s">
        <v>198</v>
      </c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10"/>
      <c r="CB498" s="10" t="str">
        <f t="shared" si="5"/>
        <v/>
      </c>
      <c r="CC498" s="10"/>
      <c r="CD498" s="9" t="str">
        <f t="shared" si="2"/>
        <v/>
      </c>
      <c r="CE498" s="9" t="s">
        <v>168</v>
      </c>
      <c r="CF498" s="9" t="s">
        <v>254</v>
      </c>
      <c r="CG498" s="9">
        <f>IF(CF498="","",VLOOKUP(CF498,Metadata!$D$2:$H$20,2,FALSE))</f>
        <v>37500</v>
      </c>
      <c r="CH498" s="9">
        <f>IF(CF498="","",VLOOKUP(CF498,Metadata!$D$2:$H$20,4,FALSE))</f>
        <v>35000</v>
      </c>
      <c r="CI498" s="9">
        <f>IF(CF498="","",VLOOKUP(CF498,Metadata!$D$2:$H$20,5,FALSE))</f>
        <v>40000</v>
      </c>
      <c r="CJ498" s="9">
        <f t="shared" si="3"/>
        <v>37500</v>
      </c>
      <c r="CK498" s="9" t="s">
        <v>153</v>
      </c>
      <c r="CL498" s="10">
        <v>5</v>
      </c>
      <c r="CM498" s="10">
        <v>1</v>
      </c>
      <c r="CN498" s="10">
        <v>5</v>
      </c>
      <c r="CO498" s="10">
        <v>3</v>
      </c>
      <c r="CP498" s="10">
        <v>2</v>
      </c>
      <c r="CQ498" s="10">
        <v>5</v>
      </c>
      <c r="CR498" s="10">
        <v>6</v>
      </c>
      <c r="CS498" s="10">
        <v>6</v>
      </c>
      <c r="CT498" s="10">
        <v>6</v>
      </c>
      <c r="CU498" s="10">
        <v>7</v>
      </c>
      <c r="CV498" s="10">
        <v>6</v>
      </c>
      <c r="CW498" s="10">
        <v>5</v>
      </c>
      <c r="CX498" s="10">
        <v>7</v>
      </c>
      <c r="CY498" s="10">
        <v>5</v>
      </c>
      <c r="CZ498" s="10">
        <v>6</v>
      </c>
      <c r="DA498" s="10">
        <v>6</v>
      </c>
      <c r="DB498" s="10">
        <v>6</v>
      </c>
      <c r="DC498" s="10">
        <v>7</v>
      </c>
      <c r="DD498" s="10">
        <v>3</v>
      </c>
      <c r="DE498" s="10">
        <v>3</v>
      </c>
      <c r="DF498" s="10">
        <v>3</v>
      </c>
      <c r="DG498" s="10">
        <v>5</v>
      </c>
      <c r="DH498" s="10">
        <v>5</v>
      </c>
      <c r="DI498" s="10">
        <v>6</v>
      </c>
      <c r="DJ498" s="10">
        <v>3</v>
      </c>
      <c r="DK498" s="10">
        <v>2</v>
      </c>
      <c r="DL498" s="10">
        <v>6</v>
      </c>
      <c r="DM498" s="9" t="s">
        <v>154</v>
      </c>
      <c r="DN498" s="10">
        <v>1987</v>
      </c>
      <c r="DO498" s="9">
        <f t="shared" si="4"/>
        <v>34</v>
      </c>
      <c r="DP498" s="9" t="s">
        <v>155</v>
      </c>
      <c r="DQ498" s="9" t="s">
        <v>156</v>
      </c>
      <c r="DR498" s="9" t="s">
        <v>157</v>
      </c>
      <c r="DS498" s="9" t="s">
        <v>137</v>
      </c>
      <c r="DT498" s="9" t="s">
        <v>181</v>
      </c>
      <c r="DU498" s="9" t="s">
        <v>203</v>
      </c>
      <c r="DV498" s="9" t="str">
        <f>VLOOKUP(DU498,Metadata!$B$2:$C$7,2,FALSE)</f>
        <v>6+ years</v>
      </c>
    </row>
    <row r="499" spans="1:126">
      <c r="A499" s="13">
        <v>498</v>
      </c>
      <c r="B499" s="9" t="s">
        <v>135</v>
      </c>
      <c r="C499" s="9" t="str">
        <f>VLOOKUP(B499,Metadata!$M$2:$N$6,2,FALSE)</f>
        <v>Permanent Employee</v>
      </c>
      <c r="D499" s="9" t="s">
        <v>159</v>
      </c>
      <c r="E499" s="9" t="s">
        <v>137</v>
      </c>
      <c r="F499" s="9" t="s">
        <v>138</v>
      </c>
      <c r="G499" s="9" t="s">
        <v>172</v>
      </c>
      <c r="H499" s="9" t="str">
        <f>IF(G499="","",VLOOKUP(G499,Metadata!$J$2:$K$22,2,FALSE))</f>
        <v>Porto Metropolitan Area</v>
      </c>
      <c r="I499" s="9" t="s">
        <v>138</v>
      </c>
      <c r="J499" s="9" t="str">
        <f>IF(I499="","",VLOOKUP(I499,Metadata!$P$2:$Q$43,2,FALSE))</f>
        <v>Europe</v>
      </c>
      <c r="K499" s="9" t="str">
        <f t="shared" si="0"/>
        <v>Portugal</v>
      </c>
      <c r="L499" s="9" t="s">
        <v>172</v>
      </c>
      <c r="M499" s="9" t="str">
        <f>IF(L499="","",VLOOKUP(L499,Metadata!$J$2:$K$22,2,FALSE))</f>
        <v>Porto Metropolitan Area</v>
      </c>
      <c r="N499" s="9" t="s">
        <v>214</v>
      </c>
      <c r="O499" s="9" t="s">
        <v>136</v>
      </c>
      <c r="P499" s="9" t="s">
        <v>191</v>
      </c>
      <c r="Q499" s="10" t="str">
        <f t="shared" si="1"/>
        <v>Remote Job (full or flexible)</v>
      </c>
      <c r="R499" s="10">
        <v>5</v>
      </c>
      <c r="S499" s="9" t="s">
        <v>161</v>
      </c>
      <c r="T499" s="9" t="s">
        <v>137</v>
      </c>
      <c r="U499" s="9" t="str">
        <f>IF(S499&lt;&gt;"",S499,IF(T499&lt;&gt;"",VLOOKUP(T499,Metadata!$S$2:$T$228,2,FALSE),""))</f>
        <v>Full-Stack Developer</v>
      </c>
      <c r="V499" s="9" t="s">
        <v>276</v>
      </c>
      <c r="W499" s="9" t="s">
        <v>137</v>
      </c>
      <c r="X499" s="9" t="s">
        <v>145</v>
      </c>
      <c r="Y499" s="9" t="s">
        <v>137</v>
      </c>
      <c r="Z499" s="9" t="s">
        <v>224</v>
      </c>
      <c r="AA499" s="9" t="s">
        <v>137</v>
      </c>
      <c r="AB499" s="9" t="s">
        <v>137</v>
      </c>
      <c r="AC499" s="9"/>
      <c r="AD499" s="9" t="s">
        <v>148</v>
      </c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 t="s">
        <v>270</v>
      </c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 t="s">
        <v>150</v>
      </c>
      <c r="BZ499" s="9" t="s">
        <v>137</v>
      </c>
      <c r="CA499" s="10"/>
      <c r="CB499" s="10" t="str">
        <f t="shared" si="5"/>
        <v/>
      </c>
      <c r="CC499" s="10"/>
      <c r="CD499" s="9" t="str">
        <f t="shared" si="2"/>
        <v/>
      </c>
      <c r="CE499" s="9" t="s">
        <v>168</v>
      </c>
      <c r="CF499" s="9" t="s">
        <v>220</v>
      </c>
      <c r="CG499" s="9">
        <f>IF(CF499="","",VLOOKUP(CF499,Metadata!$D$2:$H$20,2,FALSE))</f>
        <v>27500</v>
      </c>
      <c r="CH499" s="9">
        <f>IF(CF499="","",VLOOKUP(CF499,Metadata!$D$2:$H$20,4,FALSE))</f>
        <v>25000</v>
      </c>
      <c r="CI499" s="9">
        <f>IF(CF499="","",VLOOKUP(CF499,Metadata!$D$2:$H$20,5,FALSE))</f>
        <v>30000</v>
      </c>
      <c r="CJ499" s="9">
        <f t="shared" si="3"/>
        <v>27500</v>
      </c>
      <c r="CK499" s="9" t="s">
        <v>221</v>
      </c>
      <c r="CL499" s="10">
        <v>6</v>
      </c>
      <c r="CM499" s="10">
        <v>3</v>
      </c>
      <c r="CN499" s="10">
        <v>7</v>
      </c>
      <c r="CO499" s="10">
        <v>5</v>
      </c>
      <c r="CP499" s="10">
        <v>2</v>
      </c>
      <c r="CQ499" s="10">
        <v>5</v>
      </c>
      <c r="CR499" s="10">
        <v>2</v>
      </c>
      <c r="CS499" s="10">
        <v>7</v>
      </c>
      <c r="CT499" s="10">
        <v>3</v>
      </c>
      <c r="CU499" s="10">
        <v>6</v>
      </c>
      <c r="CV499" s="10">
        <v>5</v>
      </c>
      <c r="CW499" s="10">
        <v>3</v>
      </c>
      <c r="CX499" s="10">
        <v>5</v>
      </c>
      <c r="CY499" s="10">
        <v>5</v>
      </c>
      <c r="CZ499" s="10">
        <v>4</v>
      </c>
      <c r="DA499" s="10">
        <v>5</v>
      </c>
      <c r="DB499" s="10">
        <v>5</v>
      </c>
      <c r="DC499" s="10">
        <v>6</v>
      </c>
      <c r="DD499" s="10">
        <v>1</v>
      </c>
      <c r="DE499" s="10">
        <v>6</v>
      </c>
      <c r="DF499" s="10">
        <v>4</v>
      </c>
      <c r="DG499" s="10">
        <v>6</v>
      </c>
      <c r="DH499" s="10">
        <v>4</v>
      </c>
      <c r="DI499" s="10">
        <v>6</v>
      </c>
      <c r="DJ499" s="10">
        <v>4</v>
      </c>
      <c r="DK499" s="10">
        <v>4</v>
      </c>
      <c r="DL499" s="10">
        <v>4</v>
      </c>
      <c r="DM499" s="9" t="s">
        <v>154</v>
      </c>
      <c r="DN499" s="10">
        <v>1990</v>
      </c>
      <c r="DO499" s="9">
        <f t="shared" si="4"/>
        <v>31</v>
      </c>
      <c r="DP499" s="9" t="s">
        <v>155</v>
      </c>
      <c r="DQ499" s="9" t="s">
        <v>156</v>
      </c>
      <c r="DR499" s="9" t="s">
        <v>157</v>
      </c>
      <c r="DS499" s="9" t="s">
        <v>137</v>
      </c>
      <c r="DT499" s="9" t="s">
        <v>181</v>
      </c>
      <c r="DU499" s="9" t="s">
        <v>223</v>
      </c>
      <c r="DV499" s="9" t="str">
        <f>VLOOKUP(DU499,Metadata!$B$2:$C$7,2,FALSE)</f>
        <v>3 - 6 years</v>
      </c>
    </row>
    <row r="500" spans="1:126">
      <c r="A500" s="13">
        <v>499</v>
      </c>
      <c r="B500" s="9" t="s">
        <v>135</v>
      </c>
      <c r="C500" s="9" t="str">
        <f>VLOOKUP(B500,Metadata!$M$2:$N$6,2,FALSE)</f>
        <v>Permanent Employee</v>
      </c>
      <c r="D500" s="9" t="s">
        <v>159</v>
      </c>
      <c r="E500" s="9" t="s">
        <v>137</v>
      </c>
      <c r="F500" s="9" t="s">
        <v>138</v>
      </c>
      <c r="G500" s="9" t="s">
        <v>140</v>
      </c>
      <c r="H500" s="9" t="str">
        <f>IF(G500="","",VLOOKUP(G500,Metadata!$J$2:$K$22,2,FALSE))</f>
        <v>Lisbon Metropolitan Area</v>
      </c>
      <c r="I500" s="9" t="s">
        <v>138</v>
      </c>
      <c r="J500" s="9" t="str">
        <f>IF(I500="","",VLOOKUP(I500,Metadata!$P$2:$Q$43,2,FALSE))</f>
        <v>Europe</v>
      </c>
      <c r="K500" s="9" t="str">
        <f t="shared" si="0"/>
        <v>Portugal</v>
      </c>
      <c r="L500" s="9" t="s">
        <v>140</v>
      </c>
      <c r="M500" s="9" t="str">
        <f>IF(L500="","",VLOOKUP(L500,Metadata!$J$2:$K$22,2,FALSE))</f>
        <v>Lisbon Metropolitan Area</v>
      </c>
      <c r="N500" s="9" t="s">
        <v>214</v>
      </c>
      <c r="O500" s="9" t="s">
        <v>136</v>
      </c>
      <c r="P500" s="9" t="s">
        <v>142</v>
      </c>
      <c r="Q500" s="10" t="str">
        <f t="shared" si="1"/>
        <v>Full Office Job</v>
      </c>
      <c r="R500" s="10">
        <v>4</v>
      </c>
      <c r="S500" s="9" t="s">
        <v>143</v>
      </c>
      <c r="T500" s="9" t="s">
        <v>137</v>
      </c>
      <c r="U500" s="9" t="str">
        <f>IF(S500&lt;&gt;"",S500,IF(T500&lt;&gt;"",VLOOKUP(T500,Metadata!$S$2:$T$228,2,FALSE),""))</f>
        <v>Technical Team Leader</v>
      </c>
      <c r="V500" s="9" t="s">
        <v>144</v>
      </c>
      <c r="W500" s="9" t="s">
        <v>137</v>
      </c>
      <c r="X500" s="9" t="s">
        <v>269</v>
      </c>
      <c r="Y500" s="9" t="s">
        <v>137</v>
      </c>
      <c r="Z500" s="9" t="s">
        <v>184</v>
      </c>
      <c r="AA500" s="9" t="s">
        <v>137</v>
      </c>
      <c r="AB500" s="9" t="s">
        <v>137</v>
      </c>
      <c r="AC500" s="9" t="s">
        <v>147</v>
      </c>
      <c r="AD500" s="9" t="s">
        <v>148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 t="s">
        <v>459</v>
      </c>
      <c r="CA500" s="10"/>
      <c r="CB500" s="10" t="str">
        <f t="shared" si="5"/>
        <v/>
      </c>
      <c r="CC500" s="10"/>
      <c r="CD500" s="9" t="str">
        <f t="shared" si="2"/>
        <v/>
      </c>
      <c r="CE500" s="9" t="s">
        <v>168</v>
      </c>
      <c r="CF500" s="9" t="s">
        <v>225</v>
      </c>
      <c r="CG500" s="9">
        <f>IF(CF500="","",VLOOKUP(CF500,Metadata!$D$2:$H$20,2,FALSE))</f>
        <v>22500</v>
      </c>
      <c r="CH500" s="9">
        <f>IF(CF500="","",VLOOKUP(CF500,Metadata!$D$2:$H$20,4,FALSE))</f>
        <v>20000</v>
      </c>
      <c r="CI500" s="9">
        <f>IF(CF500="","",VLOOKUP(CF500,Metadata!$D$2:$H$20,5,FALSE))</f>
        <v>25000</v>
      </c>
      <c r="CJ500" s="9">
        <f t="shared" si="3"/>
        <v>22500</v>
      </c>
      <c r="CK500" s="9" t="s">
        <v>189</v>
      </c>
      <c r="CL500" s="10">
        <v>4</v>
      </c>
      <c r="CM500" s="10">
        <v>3</v>
      </c>
      <c r="CN500" s="10">
        <v>4</v>
      </c>
      <c r="CO500" s="10">
        <v>7</v>
      </c>
      <c r="CP500" s="10">
        <v>5</v>
      </c>
      <c r="CQ500" s="10">
        <v>5</v>
      </c>
      <c r="CR500" s="10">
        <v>2</v>
      </c>
      <c r="CS500" s="10">
        <v>4</v>
      </c>
      <c r="CT500" s="10">
        <v>3</v>
      </c>
      <c r="CU500" s="10">
        <v>4</v>
      </c>
      <c r="CV500" s="10">
        <v>4</v>
      </c>
      <c r="CW500" s="10">
        <v>5</v>
      </c>
      <c r="CX500" s="10">
        <v>7</v>
      </c>
      <c r="CY500" s="10">
        <v>7</v>
      </c>
      <c r="CZ500" s="10">
        <v>7</v>
      </c>
      <c r="DA500" s="10">
        <v>4</v>
      </c>
      <c r="DB500" s="10">
        <v>7</v>
      </c>
      <c r="DC500" s="10">
        <v>7</v>
      </c>
      <c r="DD500" s="10">
        <v>7</v>
      </c>
      <c r="DE500" s="10">
        <v>7</v>
      </c>
      <c r="DF500" s="10">
        <v>5</v>
      </c>
      <c r="DG500" s="10">
        <v>7</v>
      </c>
      <c r="DH500" s="10">
        <v>5</v>
      </c>
      <c r="DI500" s="10">
        <v>5</v>
      </c>
      <c r="DJ500" s="10">
        <v>3</v>
      </c>
      <c r="DK500" s="10">
        <v>5</v>
      </c>
      <c r="DL500" s="10">
        <v>5</v>
      </c>
      <c r="DM500" s="9" t="s">
        <v>154</v>
      </c>
      <c r="DN500" s="10">
        <v>1991</v>
      </c>
      <c r="DO500" s="9">
        <f t="shared" si="4"/>
        <v>30</v>
      </c>
      <c r="DP500" s="9" t="s">
        <v>155</v>
      </c>
      <c r="DQ500" s="9" t="s">
        <v>156</v>
      </c>
      <c r="DR500" s="9" t="s">
        <v>157</v>
      </c>
      <c r="DS500" s="9" t="s">
        <v>137</v>
      </c>
      <c r="DT500" s="9" t="s">
        <v>181</v>
      </c>
      <c r="DU500" s="9" t="s">
        <v>203</v>
      </c>
      <c r="DV500" s="9" t="str">
        <f>VLOOKUP(DU500,Metadata!$B$2:$C$7,2,FALSE)</f>
        <v>6+ years</v>
      </c>
    </row>
    <row r="501" spans="1:126">
      <c r="A501" s="13">
        <v>500</v>
      </c>
      <c r="B501" s="9" t="s">
        <v>171</v>
      </c>
      <c r="C501" s="9" t="str">
        <f>VLOOKUP(B501,Metadata!$M$2:$N$6,2,FALSE)</f>
        <v>Contractor</v>
      </c>
      <c r="D501" s="9" t="s">
        <v>137</v>
      </c>
      <c r="E501" s="9" t="s">
        <v>159</v>
      </c>
      <c r="F501" s="9" t="s">
        <v>138</v>
      </c>
      <c r="G501" s="9" t="s">
        <v>140</v>
      </c>
      <c r="H501" s="9" t="str">
        <f>IF(G501="","",VLOOKUP(G501,Metadata!$J$2:$K$22,2,FALSE))</f>
        <v>Lisbon Metropolitan Area</v>
      </c>
      <c r="I501" s="9" t="s">
        <v>138</v>
      </c>
      <c r="J501" s="9" t="str">
        <f>IF(I501="","",VLOOKUP(I501,Metadata!$P$2:$Q$43,2,FALSE))</f>
        <v>Europe</v>
      </c>
      <c r="K501" s="9" t="str">
        <f t="shared" si="0"/>
        <v>Portugal</v>
      </c>
      <c r="L501" s="9" t="s">
        <v>140</v>
      </c>
      <c r="M501" s="9" t="str">
        <f>IF(L501="","",VLOOKUP(L501,Metadata!$J$2:$K$22,2,FALSE))</f>
        <v>Lisbon Metropolitan Area</v>
      </c>
      <c r="N501" s="9" t="s">
        <v>141</v>
      </c>
      <c r="O501" s="9" t="s">
        <v>137</v>
      </c>
      <c r="P501" s="9" t="s">
        <v>142</v>
      </c>
      <c r="Q501" s="10" t="str">
        <f t="shared" si="1"/>
        <v>Full Office Job</v>
      </c>
      <c r="R501" s="10">
        <v>6</v>
      </c>
      <c r="S501" s="9" t="s">
        <v>229</v>
      </c>
      <c r="T501" s="9" t="s">
        <v>137</v>
      </c>
      <c r="U501" s="9" t="str">
        <f>IF(S501&lt;&gt;"",S501,IF(T501&lt;&gt;"",VLOOKUP(T501,Metadata!$S$2:$T$228,2,FALSE),""))</f>
        <v>Project Manager</v>
      </c>
      <c r="V501" s="9" t="s">
        <v>137</v>
      </c>
      <c r="W501" s="9" t="s">
        <v>440</v>
      </c>
      <c r="X501" s="9" t="s">
        <v>145</v>
      </c>
      <c r="Y501" s="9" t="s">
        <v>137</v>
      </c>
      <c r="Z501" s="9" t="s">
        <v>224</v>
      </c>
      <c r="AA501" s="9" t="s">
        <v>165</v>
      </c>
      <c r="AB501" s="9" t="s">
        <v>137</v>
      </c>
      <c r="AC501" s="9" t="s">
        <v>147</v>
      </c>
      <c r="AD501" s="9"/>
      <c r="AE501" s="9"/>
      <c r="AF501" s="9"/>
      <c r="AG501" s="9" t="s">
        <v>166</v>
      </c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 t="s">
        <v>149</v>
      </c>
      <c r="AS501" s="9"/>
      <c r="AT501" s="9"/>
      <c r="AU501" s="9"/>
      <c r="AV501" s="9"/>
      <c r="AW501" s="9"/>
      <c r="AX501" s="9"/>
      <c r="AY501" s="9"/>
      <c r="AZ501" s="9"/>
      <c r="BA501" s="9" t="s">
        <v>178</v>
      </c>
      <c r="BB501" s="9"/>
      <c r="BC501" s="9"/>
      <c r="BD501" s="9"/>
      <c r="BE501" s="9"/>
      <c r="BF501" s="9"/>
      <c r="BG501" s="9"/>
      <c r="BH501" s="9"/>
      <c r="BI501" s="9"/>
      <c r="BJ501" s="9" t="s">
        <v>167</v>
      </c>
      <c r="BK501" s="9"/>
      <c r="BL501" s="9" t="s">
        <v>199</v>
      </c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10">
        <v>12</v>
      </c>
      <c r="CB501" s="10" t="str">
        <f t="shared" si="5"/>
        <v>7 to 12 months</v>
      </c>
      <c r="CC501" s="10">
        <v>25</v>
      </c>
      <c r="CD501" s="9">
        <f t="shared" si="2"/>
        <v>40000</v>
      </c>
      <c r="CE501" s="9" t="s">
        <v>137</v>
      </c>
      <c r="CF501" s="9" t="s">
        <v>137</v>
      </c>
      <c r="CG501" s="9" t="str">
        <f>IF(CF501="","",VLOOKUP(CF501,Metadata!$D$2:$H$20,2,FALSE))</f>
        <v/>
      </c>
      <c r="CH501" s="9" t="str">
        <f>IF(CF501="","",VLOOKUP(CF501,Metadata!$D$2:$H$20,4,FALSE))</f>
        <v/>
      </c>
      <c r="CI501" s="9" t="str">
        <f>IF(CF501="","",VLOOKUP(CF501,Metadata!$D$2:$H$20,5,FALSE))</f>
        <v/>
      </c>
      <c r="CJ501" s="9">
        <f t="shared" si="3"/>
        <v>40000</v>
      </c>
      <c r="CK501" s="9" t="s">
        <v>153</v>
      </c>
      <c r="CL501" s="10">
        <v>4</v>
      </c>
      <c r="CM501" s="10">
        <v>4</v>
      </c>
      <c r="CN501" s="10">
        <v>6</v>
      </c>
      <c r="CO501" s="10">
        <v>6</v>
      </c>
      <c r="CP501" s="10">
        <v>6</v>
      </c>
      <c r="CQ501" s="10">
        <v>7</v>
      </c>
      <c r="CR501" s="10">
        <v>5</v>
      </c>
      <c r="CS501" s="10">
        <v>7</v>
      </c>
      <c r="CT501" s="10">
        <v>7</v>
      </c>
      <c r="CU501" s="10">
        <v>6</v>
      </c>
      <c r="CV501" s="10">
        <v>6</v>
      </c>
      <c r="CW501" s="10">
        <v>6</v>
      </c>
      <c r="CX501" s="10">
        <v>7</v>
      </c>
      <c r="CY501" s="10">
        <v>5</v>
      </c>
      <c r="CZ501" s="10">
        <v>6</v>
      </c>
      <c r="DA501" s="10">
        <v>4</v>
      </c>
      <c r="DB501" s="10">
        <v>5</v>
      </c>
      <c r="DC501" s="10">
        <v>7</v>
      </c>
      <c r="DD501" s="10">
        <v>5</v>
      </c>
      <c r="DE501" s="10">
        <v>6</v>
      </c>
      <c r="DF501" s="10">
        <v>6</v>
      </c>
      <c r="DG501" s="10">
        <v>6</v>
      </c>
      <c r="DH501" s="10">
        <v>6</v>
      </c>
      <c r="DI501" s="10">
        <v>4</v>
      </c>
      <c r="DJ501" s="10">
        <v>4</v>
      </c>
      <c r="DK501" s="10">
        <v>4</v>
      </c>
      <c r="DL501" s="10">
        <v>1</v>
      </c>
      <c r="DM501" s="9" t="s">
        <v>154</v>
      </c>
      <c r="DN501" s="10">
        <v>1959</v>
      </c>
      <c r="DO501" s="9">
        <f t="shared" si="4"/>
        <v>62</v>
      </c>
      <c r="DP501" s="9" t="s">
        <v>155</v>
      </c>
      <c r="DQ501" s="9" t="s">
        <v>202</v>
      </c>
      <c r="DR501" s="9" t="s">
        <v>157</v>
      </c>
      <c r="DS501" s="9" t="s">
        <v>137</v>
      </c>
      <c r="DT501" s="9" t="s">
        <v>181</v>
      </c>
      <c r="DU501" s="9" t="s">
        <v>158</v>
      </c>
      <c r="DV501" s="9" t="str">
        <f>VLOOKUP(DU501,Metadata!$B$2:$C$7,2,FALSE)</f>
        <v>6+ years</v>
      </c>
    </row>
    <row r="502" spans="1:126">
      <c r="A502" s="13">
        <v>501</v>
      </c>
      <c r="B502" s="9" t="s">
        <v>135</v>
      </c>
      <c r="C502" s="9" t="str">
        <f>VLOOKUP(B502,Metadata!$M$2:$N$6,2,FALSE)</f>
        <v>Permanent Employee</v>
      </c>
      <c r="D502" s="9" t="s">
        <v>159</v>
      </c>
      <c r="E502" s="9" t="s">
        <v>137</v>
      </c>
      <c r="F502" s="9" t="s">
        <v>138</v>
      </c>
      <c r="G502" s="9" t="s">
        <v>363</v>
      </c>
      <c r="H502" s="9" t="str">
        <f>IF(G502="","",VLOOKUP(G502,Metadata!$J$2:$K$22,2,FALSE))</f>
        <v>South</v>
      </c>
      <c r="I502" s="9" t="s">
        <v>138</v>
      </c>
      <c r="J502" s="9" t="str">
        <f>IF(I502="","",VLOOKUP(I502,Metadata!$P$2:$Q$43,2,FALSE))</f>
        <v>Europe</v>
      </c>
      <c r="K502" s="9" t="str">
        <f t="shared" si="0"/>
        <v>Portugal</v>
      </c>
      <c r="L502" s="9" t="s">
        <v>140</v>
      </c>
      <c r="M502" s="9" t="str">
        <f>IF(L502="","",VLOOKUP(L502,Metadata!$J$2:$K$22,2,FALSE))</f>
        <v>Lisbon Metropolitan Area</v>
      </c>
      <c r="N502" s="9" t="s">
        <v>141</v>
      </c>
      <c r="O502" s="9" t="s">
        <v>137</v>
      </c>
      <c r="P502" s="9" t="s">
        <v>191</v>
      </c>
      <c r="Q502" s="10" t="str">
        <f t="shared" si="1"/>
        <v>Remote Job (full or flexible)</v>
      </c>
      <c r="R502" s="10">
        <v>5</v>
      </c>
      <c r="S502" s="9" t="s">
        <v>206</v>
      </c>
      <c r="T502" s="9" t="s">
        <v>137</v>
      </c>
      <c r="U502" s="9" t="str">
        <f>IF(S502&lt;&gt;"",S502,IF(T502&lt;&gt;"",VLOOKUP(T502,Metadata!$S$2:$T$228,2,FALSE),""))</f>
        <v>Mobile Apps Developer</v>
      </c>
      <c r="V502" s="9" t="s">
        <v>162</v>
      </c>
      <c r="W502" s="9" t="s">
        <v>137</v>
      </c>
      <c r="X502" s="9" t="s">
        <v>175</v>
      </c>
      <c r="Y502" s="9" t="s">
        <v>137</v>
      </c>
      <c r="Z502" s="9" t="s">
        <v>193</v>
      </c>
      <c r="AA502" s="9" t="s">
        <v>137</v>
      </c>
      <c r="AB502" s="9" t="s">
        <v>137</v>
      </c>
      <c r="AC502" s="9" t="s">
        <v>147</v>
      </c>
      <c r="AD502" s="9" t="s">
        <v>148</v>
      </c>
      <c r="AE502" s="9"/>
      <c r="AF502" s="9" t="s">
        <v>243</v>
      </c>
      <c r="AG502" s="9"/>
      <c r="AH502" s="9"/>
      <c r="AI502" s="9"/>
      <c r="AJ502" s="9"/>
      <c r="AK502" s="9" t="s">
        <v>302</v>
      </c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 t="s">
        <v>303</v>
      </c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10"/>
      <c r="CB502" s="10" t="str">
        <f t="shared" si="5"/>
        <v/>
      </c>
      <c r="CC502" s="10"/>
      <c r="CD502" s="9" t="str">
        <f t="shared" si="2"/>
        <v/>
      </c>
      <c r="CE502" s="9" t="s">
        <v>168</v>
      </c>
      <c r="CF502" s="9" t="s">
        <v>169</v>
      </c>
      <c r="CG502" s="9">
        <f>IF(CF502="","",VLOOKUP(CF502,Metadata!$D$2:$H$20,2,FALSE))</f>
        <v>12500</v>
      </c>
      <c r="CH502" s="9">
        <f>IF(CF502="","",VLOOKUP(CF502,Metadata!$D$2:$H$20,4,FALSE))</f>
        <v>0</v>
      </c>
      <c r="CI502" s="9">
        <f>IF(CF502="","",VLOOKUP(CF502,Metadata!$D$2:$H$20,5,FALSE))</f>
        <v>15000</v>
      </c>
      <c r="CJ502" s="9">
        <f t="shared" si="3"/>
        <v>12500</v>
      </c>
      <c r="CK502" s="9" t="s">
        <v>153</v>
      </c>
      <c r="CL502" s="10">
        <v>1</v>
      </c>
      <c r="CM502" s="10">
        <v>5</v>
      </c>
      <c r="CN502" s="10">
        <v>7</v>
      </c>
      <c r="CO502" s="10">
        <v>6</v>
      </c>
      <c r="CP502" s="10">
        <v>5</v>
      </c>
      <c r="CQ502" s="10">
        <v>6</v>
      </c>
      <c r="CR502" s="10">
        <v>6</v>
      </c>
      <c r="CS502" s="10">
        <v>5</v>
      </c>
      <c r="CT502" s="10">
        <v>5</v>
      </c>
      <c r="CU502" s="10">
        <v>6</v>
      </c>
      <c r="CV502" s="10">
        <v>4</v>
      </c>
      <c r="CW502" s="10">
        <v>6</v>
      </c>
      <c r="CX502" s="10">
        <v>5</v>
      </c>
      <c r="CY502" s="10">
        <v>5</v>
      </c>
      <c r="CZ502" s="10">
        <v>7</v>
      </c>
      <c r="DA502" s="10">
        <v>6</v>
      </c>
      <c r="DB502" s="10">
        <v>1</v>
      </c>
      <c r="DC502" s="10">
        <v>1</v>
      </c>
      <c r="DD502" s="10">
        <v>1</v>
      </c>
      <c r="DE502" s="10">
        <v>6</v>
      </c>
      <c r="DF502" s="10">
        <v>6</v>
      </c>
      <c r="DG502" s="10">
        <v>7</v>
      </c>
      <c r="DH502" s="10">
        <v>4</v>
      </c>
      <c r="DI502" s="10">
        <v>7</v>
      </c>
      <c r="DJ502" s="10">
        <v>4</v>
      </c>
      <c r="DK502" s="10">
        <v>5</v>
      </c>
      <c r="DL502" s="10">
        <v>4</v>
      </c>
      <c r="DM502" s="9" t="s">
        <v>154</v>
      </c>
      <c r="DN502" s="10">
        <v>1997</v>
      </c>
      <c r="DO502" s="9">
        <f t="shared" si="4"/>
        <v>24</v>
      </c>
      <c r="DP502" s="9" t="s">
        <v>155</v>
      </c>
      <c r="DQ502" s="9" t="s">
        <v>156</v>
      </c>
      <c r="DR502" s="9" t="s">
        <v>157</v>
      </c>
      <c r="DS502" s="9" t="s">
        <v>137</v>
      </c>
      <c r="DT502" s="9" t="s">
        <v>181</v>
      </c>
      <c r="DU502" s="9" t="s">
        <v>168</v>
      </c>
      <c r="DV502" s="9" t="str">
        <f>VLOOKUP(DU502,Metadata!$B$2:$C$7,2,FALSE)</f>
        <v>0 - 3 years</v>
      </c>
    </row>
    <row r="503" spans="1:126">
      <c r="A503" s="13">
        <v>502</v>
      </c>
      <c r="B503" s="9" t="s">
        <v>135</v>
      </c>
      <c r="C503" s="9" t="str">
        <f>VLOOKUP(B503,Metadata!$M$2:$N$6,2,FALSE)</f>
        <v>Permanent Employee</v>
      </c>
      <c r="D503" s="9" t="s">
        <v>136</v>
      </c>
      <c r="E503" s="9" t="s">
        <v>137</v>
      </c>
      <c r="F503" s="9" t="s">
        <v>138</v>
      </c>
      <c r="G503" s="9" t="s">
        <v>172</v>
      </c>
      <c r="H503" s="9" t="str">
        <f>IF(G503="","",VLOOKUP(G503,Metadata!$J$2:$K$22,2,FALSE))</f>
        <v>Porto Metropolitan Area</v>
      </c>
      <c r="I503" s="9" t="s">
        <v>311</v>
      </c>
      <c r="J503" s="9" t="str">
        <f>IF(I503="","",VLOOKUP(I503,Metadata!$P$2:$Q$43,2,FALSE))</f>
        <v>Europe</v>
      </c>
      <c r="K503" s="9" t="str">
        <f t="shared" si="0"/>
        <v>International</v>
      </c>
      <c r="L503" s="9" t="s">
        <v>137</v>
      </c>
      <c r="M503" s="9" t="str">
        <f>IF(L503="","",VLOOKUP(L503,Metadata!$J$2:$K$22,2,FALSE))</f>
        <v/>
      </c>
      <c r="N503" s="9" t="s">
        <v>214</v>
      </c>
      <c r="O503" s="9" t="s">
        <v>278</v>
      </c>
      <c r="P503" s="9" t="s">
        <v>142</v>
      </c>
      <c r="Q503" s="10" t="str">
        <f t="shared" si="1"/>
        <v>Full Office Job</v>
      </c>
      <c r="R503" s="10">
        <v>5</v>
      </c>
      <c r="S503" s="9" t="s">
        <v>161</v>
      </c>
      <c r="T503" s="9" t="s">
        <v>137</v>
      </c>
      <c r="U503" s="9" t="str">
        <f>IF(S503&lt;&gt;"",S503,IF(T503&lt;&gt;"",VLOOKUP(T503,Metadata!$S$2:$T$228,2,FALSE),""))</f>
        <v>Full-Stack Developer</v>
      </c>
      <c r="V503" s="9" t="s">
        <v>391</v>
      </c>
      <c r="W503" s="9" t="s">
        <v>137</v>
      </c>
      <c r="X503" s="9" t="s">
        <v>145</v>
      </c>
      <c r="Y503" s="9" t="s">
        <v>137</v>
      </c>
      <c r="Z503" s="9" t="s">
        <v>218</v>
      </c>
      <c r="AA503" s="9" t="s">
        <v>165</v>
      </c>
      <c r="AB503" s="9" t="s">
        <v>253</v>
      </c>
      <c r="AC503" s="9" t="s">
        <v>147</v>
      </c>
      <c r="AD503" s="9" t="s">
        <v>148</v>
      </c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 t="s">
        <v>460</v>
      </c>
      <c r="BJ503" s="9" t="s">
        <v>167</v>
      </c>
      <c r="BK503" s="9"/>
      <c r="BL503" s="9"/>
      <c r="BM503" s="9"/>
      <c r="BN503" s="9"/>
      <c r="BO503" s="9"/>
      <c r="BP503" s="9"/>
      <c r="BQ503" s="9" t="s">
        <v>219</v>
      </c>
      <c r="BR503" s="9"/>
      <c r="BS503" s="9"/>
      <c r="BT503" s="9"/>
      <c r="BU503" s="9"/>
      <c r="BV503" s="9" t="s">
        <v>431</v>
      </c>
      <c r="BW503" s="9"/>
      <c r="BX503" s="9"/>
      <c r="BY503" s="9"/>
      <c r="BZ503" s="9"/>
      <c r="CA503" s="10"/>
      <c r="CB503" s="10" t="str">
        <f t="shared" si="5"/>
        <v/>
      </c>
      <c r="CC503" s="10"/>
      <c r="CD503" s="9" t="str">
        <f t="shared" si="2"/>
        <v/>
      </c>
      <c r="CE503" s="9" t="s">
        <v>232</v>
      </c>
      <c r="CF503" s="9" t="s">
        <v>152</v>
      </c>
      <c r="CG503" s="9">
        <f>IF(CF503="","",VLOOKUP(CF503,Metadata!$D$2:$H$20,2,FALSE))</f>
        <v>32500</v>
      </c>
      <c r="CH503" s="9">
        <f>IF(CF503="","",VLOOKUP(CF503,Metadata!$D$2:$H$20,4,FALSE))</f>
        <v>30000</v>
      </c>
      <c r="CI503" s="9">
        <f>IF(CF503="","",VLOOKUP(CF503,Metadata!$D$2:$H$20,5,FALSE))</f>
        <v>35000</v>
      </c>
      <c r="CJ503" s="9">
        <f t="shared" si="3"/>
        <v>32500</v>
      </c>
      <c r="CK503" s="9" t="s">
        <v>221</v>
      </c>
      <c r="CL503" s="10">
        <v>6</v>
      </c>
      <c r="CM503" s="10">
        <v>3</v>
      </c>
      <c r="CN503" s="10">
        <v>5</v>
      </c>
      <c r="CO503" s="10">
        <v>6</v>
      </c>
      <c r="CP503" s="10">
        <v>6</v>
      </c>
      <c r="CQ503" s="10">
        <v>6</v>
      </c>
      <c r="CR503" s="10">
        <v>5</v>
      </c>
      <c r="CS503" s="10">
        <v>5</v>
      </c>
      <c r="CT503" s="10">
        <v>7</v>
      </c>
      <c r="CU503" s="10">
        <v>7</v>
      </c>
      <c r="CV503" s="10">
        <v>5</v>
      </c>
      <c r="CW503" s="10">
        <v>5</v>
      </c>
      <c r="CX503" s="10">
        <v>6</v>
      </c>
      <c r="CY503" s="10">
        <v>5</v>
      </c>
      <c r="CZ503" s="10">
        <v>4</v>
      </c>
      <c r="DA503" s="10">
        <v>1</v>
      </c>
      <c r="DB503" s="10">
        <v>4</v>
      </c>
      <c r="DC503" s="10">
        <v>7</v>
      </c>
      <c r="DD503" s="10">
        <v>7</v>
      </c>
      <c r="DE503" s="10">
        <v>7</v>
      </c>
      <c r="DF503" s="10">
        <v>7</v>
      </c>
      <c r="DG503" s="10">
        <v>5</v>
      </c>
      <c r="DH503" s="10">
        <v>7</v>
      </c>
      <c r="DI503" s="10">
        <v>6</v>
      </c>
      <c r="DJ503" s="10">
        <v>5</v>
      </c>
      <c r="DK503" s="10">
        <v>5</v>
      </c>
      <c r="DL503" s="10">
        <v>7</v>
      </c>
      <c r="DM503" s="9" t="s">
        <v>296</v>
      </c>
      <c r="DN503" s="10">
        <v>1985</v>
      </c>
      <c r="DO503" s="9">
        <f t="shared" si="4"/>
        <v>36</v>
      </c>
      <c r="DP503" s="9" t="s">
        <v>155</v>
      </c>
      <c r="DQ503" s="9" t="s">
        <v>156</v>
      </c>
      <c r="DR503" s="9" t="s">
        <v>170</v>
      </c>
      <c r="DS503" s="9" t="s">
        <v>137</v>
      </c>
      <c r="DT503" s="9" t="s">
        <v>181</v>
      </c>
      <c r="DU503" s="9" t="s">
        <v>158</v>
      </c>
      <c r="DV503" s="9" t="str">
        <f>VLOOKUP(DU503,Metadata!$B$2:$C$7,2,FALSE)</f>
        <v>6+ years</v>
      </c>
    </row>
    <row r="504" spans="1:126">
      <c r="A504" s="13">
        <v>503</v>
      </c>
      <c r="B504" s="9" t="s">
        <v>135</v>
      </c>
      <c r="C504" s="9" t="str">
        <f>VLOOKUP(B504,Metadata!$M$2:$N$6,2,FALSE)</f>
        <v>Permanent Employee</v>
      </c>
      <c r="D504" s="9" t="s">
        <v>159</v>
      </c>
      <c r="E504" s="9" t="s">
        <v>137</v>
      </c>
      <c r="F504" s="9" t="s">
        <v>138</v>
      </c>
      <c r="G504" s="9" t="s">
        <v>172</v>
      </c>
      <c r="H504" s="9" t="str">
        <f>IF(G504="","",VLOOKUP(G504,Metadata!$J$2:$K$22,2,FALSE))</f>
        <v>Porto Metropolitan Area</v>
      </c>
      <c r="I504" s="9" t="s">
        <v>138</v>
      </c>
      <c r="J504" s="9" t="str">
        <f>IF(I504="","",VLOOKUP(I504,Metadata!$P$2:$Q$43,2,FALSE))</f>
        <v>Europe</v>
      </c>
      <c r="K504" s="9" t="str">
        <f t="shared" si="0"/>
        <v>Portugal</v>
      </c>
      <c r="L504" s="9" t="s">
        <v>160</v>
      </c>
      <c r="M504" s="9" t="str">
        <f>IF(L504="","",VLOOKUP(L504,Metadata!$J$2:$K$22,2,FALSE))</f>
        <v>Centre</v>
      </c>
      <c r="N504" s="9" t="s">
        <v>141</v>
      </c>
      <c r="O504" s="9" t="s">
        <v>137</v>
      </c>
      <c r="P504" s="9" t="s">
        <v>191</v>
      </c>
      <c r="Q504" s="10" t="str">
        <f t="shared" si="1"/>
        <v>Remote Job (full or flexible)</v>
      </c>
      <c r="R504" s="10">
        <v>6</v>
      </c>
      <c r="S504" s="9" t="s">
        <v>183</v>
      </c>
      <c r="T504" s="9" t="s">
        <v>137</v>
      </c>
      <c r="U504" s="9" t="str">
        <f>IF(S504&lt;&gt;"",S504,IF(T504&lt;&gt;"",VLOOKUP(T504,Metadata!$S$2:$T$228,2,FALSE),""))</f>
        <v>Product Owner/Product Manager</v>
      </c>
      <c r="V504" s="9" t="s">
        <v>261</v>
      </c>
      <c r="W504" s="9" t="s">
        <v>137</v>
      </c>
      <c r="X504" s="9" t="s">
        <v>242</v>
      </c>
      <c r="Y504" s="9" t="s">
        <v>137</v>
      </c>
      <c r="Z504" s="9" t="s">
        <v>146</v>
      </c>
      <c r="AA504" s="9" t="s">
        <v>165</v>
      </c>
      <c r="AB504" s="9" t="s">
        <v>137</v>
      </c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 t="s">
        <v>150</v>
      </c>
      <c r="BZ504" s="9" t="s">
        <v>137</v>
      </c>
      <c r="CA504" s="10"/>
      <c r="CB504" s="10" t="str">
        <f t="shared" si="5"/>
        <v/>
      </c>
      <c r="CC504" s="10"/>
      <c r="CD504" s="9" t="str">
        <f t="shared" si="2"/>
        <v/>
      </c>
      <c r="CE504" s="9" t="s">
        <v>232</v>
      </c>
      <c r="CF504" s="9" t="s">
        <v>254</v>
      </c>
      <c r="CG504" s="9">
        <f>IF(CF504="","",VLOOKUP(CF504,Metadata!$D$2:$H$20,2,FALSE))</f>
        <v>37500</v>
      </c>
      <c r="CH504" s="9">
        <f>IF(CF504="","",VLOOKUP(CF504,Metadata!$D$2:$H$20,4,FALSE))</f>
        <v>35000</v>
      </c>
      <c r="CI504" s="9">
        <f>IF(CF504="","",VLOOKUP(CF504,Metadata!$D$2:$H$20,5,FALSE))</f>
        <v>40000</v>
      </c>
      <c r="CJ504" s="9">
        <f t="shared" si="3"/>
        <v>37500</v>
      </c>
      <c r="CK504" s="9" t="s">
        <v>201</v>
      </c>
      <c r="CL504" s="10">
        <v>6</v>
      </c>
      <c r="CM504" s="10">
        <v>2</v>
      </c>
      <c r="CN504" s="10">
        <v>7</v>
      </c>
      <c r="CO504" s="10">
        <v>7</v>
      </c>
      <c r="CP504" s="10">
        <v>6</v>
      </c>
      <c r="CQ504" s="10">
        <v>5</v>
      </c>
      <c r="CR504" s="10">
        <v>4</v>
      </c>
      <c r="CS504" s="10">
        <v>3</v>
      </c>
      <c r="CT504" s="10">
        <v>3</v>
      </c>
      <c r="CU504" s="10">
        <v>1</v>
      </c>
      <c r="CV504" s="10">
        <v>4</v>
      </c>
      <c r="CW504" s="10">
        <v>2</v>
      </c>
      <c r="CX504" s="10">
        <v>7</v>
      </c>
      <c r="CY504" s="10">
        <v>7</v>
      </c>
      <c r="CZ504" s="10">
        <v>2</v>
      </c>
      <c r="DA504" s="10">
        <v>1</v>
      </c>
      <c r="DB504" s="10">
        <v>1</v>
      </c>
      <c r="DC504" s="10">
        <v>7</v>
      </c>
      <c r="DD504" s="10">
        <v>5</v>
      </c>
      <c r="DE504" s="10">
        <v>7</v>
      </c>
      <c r="DF504" s="10">
        <v>6</v>
      </c>
      <c r="DG504" s="10">
        <v>7</v>
      </c>
      <c r="DH504" s="10">
        <v>2</v>
      </c>
      <c r="DI504" s="10">
        <v>7</v>
      </c>
      <c r="DJ504" s="10">
        <v>7</v>
      </c>
      <c r="DK504" s="10">
        <v>2</v>
      </c>
      <c r="DL504" s="10">
        <v>2</v>
      </c>
      <c r="DM504" s="9" t="s">
        <v>154</v>
      </c>
      <c r="DN504" s="10">
        <v>1986</v>
      </c>
      <c r="DO504" s="9">
        <f t="shared" si="4"/>
        <v>35</v>
      </c>
      <c r="DP504" s="9" t="s">
        <v>155</v>
      </c>
      <c r="DQ504" s="9" t="s">
        <v>156</v>
      </c>
      <c r="DR504" s="9" t="s">
        <v>170</v>
      </c>
      <c r="DS504" s="9" t="s">
        <v>137</v>
      </c>
      <c r="DT504" s="9" t="s">
        <v>181</v>
      </c>
      <c r="DU504" s="9" t="s">
        <v>158</v>
      </c>
      <c r="DV504" s="9" t="str">
        <f>VLOOKUP(DU504,Metadata!$B$2:$C$7,2,FALSE)</f>
        <v>6+ years</v>
      </c>
    </row>
    <row r="505" spans="1:126">
      <c r="A505" s="13">
        <v>504</v>
      </c>
      <c r="B505" s="9" t="s">
        <v>135</v>
      </c>
      <c r="C505" s="9" t="str">
        <f>VLOOKUP(B505,Metadata!$M$2:$N$6,2,FALSE)</f>
        <v>Permanent Employee</v>
      </c>
      <c r="D505" s="9" t="s">
        <v>159</v>
      </c>
      <c r="E505" s="9" t="s">
        <v>137</v>
      </c>
      <c r="F505" s="9" t="s">
        <v>138</v>
      </c>
      <c r="G505" s="9" t="s">
        <v>140</v>
      </c>
      <c r="H505" s="9" t="str">
        <f>IF(G505="","",VLOOKUP(G505,Metadata!$J$2:$K$22,2,FALSE))</f>
        <v>Lisbon Metropolitan Area</v>
      </c>
      <c r="I505" s="9" t="s">
        <v>138</v>
      </c>
      <c r="J505" s="9" t="str">
        <f>IF(I505="","",VLOOKUP(I505,Metadata!$P$2:$Q$43,2,FALSE))</f>
        <v>Europe</v>
      </c>
      <c r="K505" s="9" t="str">
        <f t="shared" si="0"/>
        <v>Portugal</v>
      </c>
      <c r="L505" s="9" t="s">
        <v>140</v>
      </c>
      <c r="M505" s="9" t="str">
        <f>IF(L505="","",VLOOKUP(L505,Metadata!$J$2:$K$22,2,FALSE))</f>
        <v>Lisbon Metropolitan Area</v>
      </c>
      <c r="N505" s="9" t="s">
        <v>214</v>
      </c>
      <c r="O505" s="9" t="s">
        <v>259</v>
      </c>
      <c r="P505" s="9" t="s">
        <v>191</v>
      </c>
      <c r="Q505" s="10" t="str">
        <f t="shared" si="1"/>
        <v>Remote Job (full or flexible)</v>
      </c>
      <c r="R505" s="10">
        <v>3</v>
      </c>
      <c r="S505" s="9" t="s">
        <v>266</v>
      </c>
      <c r="T505" s="9" t="s">
        <v>137</v>
      </c>
      <c r="U505" s="9" t="str">
        <f>IF(S505&lt;&gt;"",S505,IF(T505&lt;&gt;"",VLOOKUP(T505,Metadata!$S$2:$T$228,2,FALSE),""))</f>
        <v>Data Scientist/Data Engineer</v>
      </c>
      <c r="V505" s="9" t="s">
        <v>261</v>
      </c>
      <c r="W505" s="9" t="s">
        <v>137</v>
      </c>
      <c r="X505" s="9" t="s">
        <v>145</v>
      </c>
      <c r="Y505" s="9" t="s">
        <v>137</v>
      </c>
      <c r="Z505" s="9" t="s">
        <v>184</v>
      </c>
      <c r="AA505" s="9" t="s">
        <v>165</v>
      </c>
      <c r="AB505" s="9" t="s">
        <v>137</v>
      </c>
      <c r="AC505" s="9" t="s">
        <v>147</v>
      </c>
      <c r="AD505" s="9" t="s">
        <v>148</v>
      </c>
      <c r="AE505" s="9" t="s">
        <v>194</v>
      </c>
      <c r="AF505" s="9" t="s">
        <v>243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 t="s">
        <v>178</v>
      </c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 t="s">
        <v>150</v>
      </c>
      <c r="BZ505" s="9" t="s">
        <v>137</v>
      </c>
      <c r="CA505" s="10"/>
      <c r="CB505" s="10" t="str">
        <f t="shared" si="5"/>
        <v/>
      </c>
      <c r="CC505" s="10"/>
      <c r="CD505" s="9" t="str">
        <f t="shared" si="2"/>
        <v/>
      </c>
      <c r="CE505" s="9" t="s">
        <v>232</v>
      </c>
      <c r="CF505" s="9" t="s">
        <v>225</v>
      </c>
      <c r="CG505" s="9">
        <f>IF(CF505="","",VLOOKUP(CF505,Metadata!$D$2:$H$20,2,FALSE))</f>
        <v>22500</v>
      </c>
      <c r="CH505" s="9">
        <f>IF(CF505="","",VLOOKUP(CF505,Metadata!$D$2:$H$20,4,FALSE))</f>
        <v>20000</v>
      </c>
      <c r="CI505" s="9">
        <f>IF(CF505="","",VLOOKUP(CF505,Metadata!$D$2:$H$20,5,FALSE))</f>
        <v>25000</v>
      </c>
      <c r="CJ505" s="9">
        <f t="shared" si="3"/>
        <v>22500</v>
      </c>
      <c r="CK505" s="9" t="s">
        <v>201</v>
      </c>
      <c r="CL505" s="10">
        <v>7</v>
      </c>
      <c r="CM505" s="10">
        <v>1</v>
      </c>
      <c r="CN505" s="10">
        <v>7</v>
      </c>
      <c r="CO505" s="10">
        <v>7</v>
      </c>
      <c r="CP505" s="10">
        <v>5</v>
      </c>
      <c r="CQ505" s="10">
        <v>6</v>
      </c>
      <c r="CR505" s="10">
        <v>4</v>
      </c>
      <c r="CS505" s="10">
        <v>6</v>
      </c>
      <c r="CT505" s="10">
        <v>6</v>
      </c>
      <c r="CU505" s="10">
        <v>7</v>
      </c>
      <c r="CV505" s="10">
        <v>7</v>
      </c>
      <c r="CW505" s="10">
        <v>7</v>
      </c>
      <c r="CX505" s="10">
        <v>7</v>
      </c>
      <c r="CY505" s="10">
        <v>7</v>
      </c>
      <c r="CZ505" s="10">
        <v>7</v>
      </c>
      <c r="DA505" s="10">
        <v>7</v>
      </c>
      <c r="DB505" s="10">
        <v>7</v>
      </c>
      <c r="DC505" s="10">
        <v>7</v>
      </c>
      <c r="DD505" s="10">
        <v>7</v>
      </c>
      <c r="DE505" s="10">
        <v>7</v>
      </c>
      <c r="DF505" s="10">
        <v>7</v>
      </c>
      <c r="DG505" s="10">
        <v>7</v>
      </c>
      <c r="DH505" s="10">
        <v>7</v>
      </c>
      <c r="DI505" s="10">
        <v>7</v>
      </c>
      <c r="DJ505" s="10">
        <v>7</v>
      </c>
      <c r="DK505" s="10">
        <v>7</v>
      </c>
      <c r="DL505" s="10">
        <v>7</v>
      </c>
      <c r="DM505" s="9" t="s">
        <v>154</v>
      </c>
      <c r="DN505" s="10">
        <v>1997</v>
      </c>
      <c r="DO505" s="9">
        <f t="shared" si="4"/>
        <v>24</v>
      </c>
      <c r="DP505" s="9" t="s">
        <v>155</v>
      </c>
      <c r="DQ505" s="9" t="s">
        <v>210</v>
      </c>
      <c r="DR505" s="9" t="s">
        <v>170</v>
      </c>
      <c r="DS505" s="9" t="s">
        <v>137</v>
      </c>
      <c r="DT505" s="9" t="s">
        <v>181</v>
      </c>
      <c r="DU505" s="9" t="s">
        <v>168</v>
      </c>
      <c r="DV505" s="9" t="str">
        <f>VLOOKUP(DU505,Metadata!$B$2:$C$7,2,FALSE)</f>
        <v>0 - 3 years</v>
      </c>
    </row>
    <row r="506" spans="1:126">
      <c r="A506" s="13">
        <v>505</v>
      </c>
      <c r="B506" s="9" t="s">
        <v>135</v>
      </c>
      <c r="C506" s="9" t="str">
        <f>VLOOKUP(B506,Metadata!$M$2:$N$6,2,FALSE)</f>
        <v>Permanent Employee</v>
      </c>
      <c r="D506" s="9" t="s">
        <v>136</v>
      </c>
      <c r="E506" s="9" t="s">
        <v>137</v>
      </c>
      <c r="F506" s="9" t="s">
        <v>138</v>
      </c>
      <c r="G506" s="9" t="s">
        <v>140</v>
      </c>
      <c r="H506" s="9" t="str">
        <f>IF(G506="","",VLOOKUP(G506,Metadata!$J$2:$K$22,2,FALSE))</f>
        <v>Lisbon Metropolitan Area</v>
      </c>
      <c r="I506" s="9" t="s">
        <v>138</v>
      </c>
      <c r="J506" s="9" t="str">
        <f>IF(I506="","",VLOOKUP(I506,Metadata!$P$2:$Q$43,2,FALSE))</f>
        <v>Europe</v>
      </c>
      <c r="K506" s="9" t="str">
        <f t="shared" si="0"/>
        <v>Portugal</v>
      </c>
      <c r="L506" s="9" t="s">
        <v>140</v>
      </c>
      <c r="M506" s="9" t="str">
        <f>IF(L506="","",VLOOKUP(L506,Metadata!$J$2:$K$22,2,FALSE))</f>
        <v>Lisbon Metropolitan Area</v>
      </c>
      <c r="N506" s="9" t="s">
        <v>141</v>
      </c>
      <c r="O506" s="9" t="s">
        <v>137</v>
      </c>
      <c r="P506" s="9" t="s">
        <v>142</v>
      </c>
      <c r="Q506" s="10" t="str">
        <f t="shared" si="1"/>
        <v>Full Office Job</v>
      </c>
      <c r="R506" s="10">
        <v>7</v>
      </c>
      <c r="S506" s="9" t="s">
        <v>216</v>
      </c>
      <c r="T506" s="9" t="s">
        <v>137</v>
      </c>
      <c r="U506" s="9" t="str">
        <f>IF(S506&lt;&gt;"",S506,IF(T506&lt;&gt;"",VLOOKUP(T506,Metadata!$S$2:$T$228,2,FALSE),""))</f>
        <v>Front-End Developer</v>
      </c>
      <c r="V506" s="9" t="s">
        <v>162</v>
      </c>
      <c r="W506" s="9" t="s">
        <v>137</v>
      </c>
      <c r="X506" s="9" t="s">
        <v>269</v>
      </c>
      <c r="Y506" s="9" t="s">
        <v>137</v>
      </c>
      <c r="Z506" s="9" t="s">
        <v>184</v>
      </c>
      <c r="AA506" s="9" t="s">
        <v>165</v>
      </c>
      <c r="AB506" s="9" t="s">
        <v>137</v>
      </c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 t="s">
        <v>186</v>
      </c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10"/>
      <c r="CB506" s="10" t="str">
        <f t="shared" si="5"/>
        <v/>
      </c>
      <c r="CC506" s="10"/>
      <c r="CD506" s="9" t="str">
        <f t="shared" si="2"/>
        <v/>
      </c>
      <c r="CE506" s="9" t="s">
        <v>168</v>
      </c>
      <c r="CF506" s="9" t="s">
        <v>188</v>
      </c>
      <c r="CG506" s="9">
        <f>IF(CF506="","",VLOOKUP(CF506,Metadata!$D$2:$H$20,2,FALSE))</f>
        <v>17500</v>
      </c>
      <c r="CH506" s="9">
        <f>IF(CF506="","",VLOOKUP(CF506,Metadata!$D$2:$H$20,4,FALSE))</f>
        <v>15000</v>
      </c>
      <c r="CI506" s="9">
        <f>IF(CF506="","",VLOOKUP(CF506,Metadata!$D$2:$H$20,5,FALSE))</f>
        <v>20000</v>
      </c>
      <c r="CJ506" s="9">
        <f t="shared" si="3"/>
        <v>17500</v>
      </c>
      <c r="CK506" s="9" t="s">
        <v>153</v>
      </c>
      <c r="CL506" s="10">
        <v>1</v>
      </c>
      <c r="CM506" s="10">
        <v>5</v>
      </c>
      <c r="CN506" s="10">
        <v>7</v>
      </c>
      <c r="CO506" s="10">
        <v>7</v>
      </c>
      <c r="CP506" s="10">
        <v>7</v>
      </c>
      <c r="CQ506" s="10">
        <v>7</v>
      </c>
      <c r="CR506" s="10">
        <v>5</v>
      </c>
      <c r="CS506" s="10">
        <v>5</v>
      </c>
      <c r="CT506" s="10">
        <v>6</v>
      </c>
      <c r="CU506" s="10">
        <v>6</v>
      </c>
      <c r="CV506" s="10">
        <v>6</v>
      </c>
      <c r="CW506" s="10">
        <v>6</v>
      </c>
      <c r="CX506" s="10">
        <v>6</v>
      </c>
      <c r="CY506" s="10">
        <v>6</v>
      </c>
      <c r="CZ506" s="10">
        <v>6</v>
      </c>
      <c r="DA506" s="10">
        <v>7</v>
      </c>
      <c r="DB506" s="10">
        <v>6</v>
      </c>
      <c r="DC506" s="10">
        <v>7</v>
      </c>
      <c r="DD506" s="10">
        <v>4</v>
      </c>
      <c r="DE506" s="10">
        <v>7</v>
      </c>
      <c r="DF506" s="10">
        <v>7</v>
      </c>
      <c r="DG506" s="10">
        <v>7</v>
      </c>
      <c r="DH506" s="10">
        <v>6</v>
      </c>
      <c r="DI506" s="10">
        <v>5</v>
      </c>
      <c r="DJ506" s="10">
        <v>4</v>
      </c>
      <c r="DK506" s="10">
        <v>6</v>
      </c>
      <c r="DL506" s="10">
        <v>5</v>
      </c>
      <c r="DM506" s="9" t="s">
        <v>296</v>
      </c>
      <c r="DN506" s="10">
        <v>1993</v>
      </c>
      <c r="DO506" s="9">
        <f t="shared" si="4"/>
        <v>28</v>
      </c>
      <c r="DP506" s="9" t="s">
        <v>222</v>
      </c>
      <c r="DQ506" s="9" t="s">
        <v>298</v>
      </c>
      <c r="DR506" s="9" t="s">
        <v>342</v>
      </c>
      <c r="DS506" s="9" t="s">
        <v>137</v>
      </c>
      <c r="DT506" s="9" t="s">
        <v>181</v>
      </c>
      <c r="DU506" s="9" t="s">
        <v>223</v>
      </c>
      <c r="DV506" s="9" t="str">
        <f>VLOOKUP(DU506,Metadata!$B$2:$C$7,2,FALSE)</f>
        <v>3 - 6 years</v>
      </c>
    </row>
    <row r="507" spans="1:126">
      <c r="A507" s="13">
        <v>506</v>
      </c>
      <c r="B507" s="9" t="s">
        <v>135</v>
      </c>
      <c r="C507" s="9" t="str">
        <f>VLOOKUP(B507,Metadata!$M$2:$N$6,2,FALSE)</f>
        <v>Permanent Employee</v>
      </c>
      <c r="D507" s="9" t="s">
        <v>159</v>
      </c>
      <c r="E507" s="9" t="s">
        <v>137</v>
      </c>
      <c r="F507" s="9" t="s">
        <v>138</v>
      </c>
      <c r="G507" s="9" t="s">
        <v>140</v>
      </c>
      <c r="H507" s="9" t="str">
        <f>IF(G507="","",VLOOKUP(G507,Metadata!$J$2:$K$22,2,FALSE))</f>
        <v>Lisbon Metropolitan Area</v>
      </c>
      <c r="I507" s="9" t="s">
        <v>311</v>
      </c>
      <c r="J507" s="9" t="str">
        <f>IF(I507="","",VLOOKUP(I507,Metadata!$P$2:$Q$43,2,FALSE))</f>
        <v>Europe</v>
      </c>
      <c r="K507" s="9" t="str">
        <f t="shared" si="0"/>
        <v>International</v>
      </c>
      <c r="L507" s="9" t="s">
        <v>137</v>
      </c>
      <c r="M507" s="9" t="str">
        <f>IF(L507="","",VLOOKUP(L507,Metadata!$J$2:$K$22,2,FALSE))</f>
        <v/>
      </c>
      <c r="N507" s="9" t="s">
        <v>214</v>
      </c>
      <c r="O507" s="9" t="s">
        <v>215</v>
      </c>
      <c r="P507" s="9" t="s">
        <v>191</v>
      </c>
      <c r="Q507" s="10" t="str">
        <f t="shared" si="1"/>
        <v>Remote Job (full or flexible)</v>
      </c>
      <c r="R507" s="10">
        <v>5</v>
      </c>
      <c r="S507" s="9" t="s">
        <v>192</v>
      </c>
      <c r="T507" s="9" t="s">
        <v>137</v>
      </c>
      <c r="U507" s="9" t="str">
        <f>IF(S507&lt;&gt;"",S507,IF(T507&lt;&gt;"",VLOOKUP(T507,Metadata!$S$2:$T$228,2,FALSE),""))</f>
        <v>Back-End Developer</v>
      </c>
      <c r="V507" s="9" t="s">
        <v>207</v>
      </c>
      <c r="W507" s="9" t="s">
        <v>137</v>
      </c>
      <c r="X507" s="9" t="s">
        <v>208</v>
      </c>
      <c r="Y507" s="9" t="s">
        <v>137</v>
      </c>
      <c r="Z507" s="9" t="s">
        <v>218</v>
      </c>
      <c r="AA507" s="9" t="s">
        <v>137</v>
      </c>
      <c r="AB507" s="9" t="s">
        <v>137</v>
      </c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 t="s">
        <v>461</v>
      </c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 t="s">
        <v>150</v>
      </c>
      <c r="BZ507" s="9" t="s">
        <v>137</v>
      </c>
      <c r="CA507" s="10"/>
      <c r="CB507" s="10" t="str">
        <f t="shared" si="5"/>
        <v/>
      </c>
      <c r="CC507" s="10"/>
      <c r="CD507" s="9" t="str">
        <f t="shared" si="2"/>
        <v/>
      </c>
      <c r="CE507" s="9" t="s">
        <v>151</v>
      </c>
      <c r="CF507" s="9" t="s">
        <v>220</v>
      </c>
      <c r="CG507" s="9">
        <f>IF(CF507="","",VLOOKUP(CF507,Metadata!$D$2:$H$20,2,FALSE))</f>
        <v>27500</v>
      </c>
      <c r="CH507" s="9">
        <f>IF(CF507="","",VLOOKUP(CF507,Metadata!$D$2:$H$20,4,FALSE))</f>
        <v>25000</v>
      </c>
      <c r="CI507" s="9">
        <f>IF(CF507="","",VLOOKUP(CF507,Metadata!$D$2:$H$20,5,FALSE))</f>
        <v>30000</v>
      </c>
      <c r="CJ507" s="9">
        <f t="shared" si="3"/>
        <v>27500</v>
      </c>
      <c r="CK507" s="9" t="s">
        <v>189</v>
      </c>
      <c r="CL507" s="10">
        <v>4</v>
      </c>
      <c r="CM507" s="10">
        <v>3</v>
      </c>
      <c r="CN507" s="10">
        <v>6</v>
      </c>
      <c r="CO507" s="10">
        <v>5</v>
      </c>
      <c r="CP507" s="10">
        <v>7</v>
      </c>
      <c r="CQ507" s="10">
        <v>7</v>
      </c>
      <c r="CR507" s="10">
        <v>4</v>
      </c>
      <c r="CS507" s="10">
        <v>5</v>
      </c>
      <c r="CT507" s="10">
        <v>4</v>
      </c>
      <c r="CU507" s="10">
        <v>4</v>
      </c>
      <c r="CV507" s="10">
        <v>6</v>
      </c>
      <c r="CW507" s="10">
        <v>4</v>
      </c>
      <c r="CX507" s="10">
        <v>6</v>
      </c>
      <c r="CY507" s="10">
        <v>4</v>
      </c>
      <c r="CZ507" s="10">
        <v>3</v>
      </c>
      <c r="DA507" s="10">
        <v>6</v>
      </c>
      <c r="DB507" s="10">
        <v>4</v>
      </c>
      <c r="DC507" s="10">
        <v>6</v>
      </c>
      <c r="DD507" s="10">
        <v>4</v>
      </c>
      <c r="DE507" s="10">
        <v>7</v>
      </c>
      <c r="DF507" s="10">
        <v>4</v>
      </c>
      <c r="DG507" s="10">
        <v>4</v>
      </c>
      <c r="DH507" s="10">
        <v>4</v>
      </c>
      <c r="DI507" s="10">
        <v>6</v>
      </c>
      <c r="DJ507" s="10">
        <v>4</v>
      </c>
      <c r="DK507" s="10">
        <v>5</v>
      </c>
      <c r="DL507" s="10">
        <v>5</v>
      </c>
      <c r="DM507" s="9" t="s">
        <v>154</v>
      </c>
      <c r="DN507" s="10">
        <v>1991</v>
      </c>
      <c r="DO507" s="9">
        <f t="shared" si="4"/>
        <v>30</v>
      </c>
      <c r="DP507" s="9" t="s">
        <v>155</v>
      </c>
      <c r="DQ507" s="9" t="s">
        <v>156</v>
      </c>
      <c r="DR507" s="9" t="s">
        <v>157</v>
      </c>
      <c r="DS507" s="9" t="s">
        <v>137</v>
      </c>
      <c r="DT507" s="9" t="s">
        <v>181</v>
      </c>
      <c r="DU507" s="9" t="s">
        <v>223</v>
      </c>
      <c r="DV507" s="9" t="str">
        <f>VLOOKUP(DU507,Metadata!$B$2:$C$7,2,FALSE)</f>
        <v>3 - 6 years</v>
      </c>
    </row>
    <row r="508" spans="1:126">
      <c r="A508" s="13">
        <v>507</v>
      </c>
      <c r="B508" s="9" t="s">
        <v>171</v>
      </c>
      <c r="C508" s="9" t="str">
        <f>VLOOKUP(B508,Metadata!$M$2:$N$6,2,FALSE)</f>
        <v>Contractor</v>
      </c>
      <c r="D508" s="9" t="s">
        <v>137</v>
      </c>
      <c r="E508" s="9" t="s">
        <v>136</v>
      </c>
      <c r="F508" s="9" t="s">
        <v>138</v>
      </c>
      <c r="G508" s="9" t="s">
        <v>190</v>
      </c>
      <c r="H508" s="9" t="str">
        <f>IF(G508="","",VLOOKUP(G508,Metadata!$J$2:$K$22,2,FALSE))</f>
        <v>North</v>
      </c>
      <c r="I508" s="9" t="s">
        <v>138</v>
      </c>
      <c r="J508" s="9" t="str">
        <f>IF(I508="","",VLOOKUP(I508,Metadata!$P$2:$Q$43,2,FALSE))</f>
        <v>Europe</v>
      </c>
      <c r="K508" s="9" t="str">
        <f t="shared" si="0"/>
        <v>Portugal</v>
      </c>
      <c r="L508" s="9" t="s">
        <v>190</v>
      </c>
      <c r="M508" s="9" t="str">
        <f>IF(L508="","",VLOOKUP(L508,Metadata!$J$2:$K$22,2,FALSE))</f>
        <v>North</v>
      </c>
      <c r="N508" s="9" t="s">
        <v>141</v>
      </c>
      <c r="O508" s="9" t="s">
        <v>137</v>
      </c>
      <c r="P508" s="9" t="s">
        <v>142</v>
      </c>
      <c r="Q508" s="10" t="str">
        <f t="shared" si="1"/>
        <v>Full Office Job</v>
      </c>
      <c r="R508" s="10">
        <v>5</v>
      </c>
      <c r="S508" s="9" t="s">
        <v>137</v>
      </c>
      <c r="T508" s="9" t="s">
        <v>462</v>
      </c>
      <c r="U508" s="9" t="str">
        <f>IF(S508&lt;&gt;"",S508,IF(T508&lt;&gt;"",VLOOKUP(T508,Metadata!$S$2:$T$228,2,FALSE),""))</f>
        <v>Business Applications (BI/CRM/ERP)</v>
      </c>
      <c r="V508" s="9" t="s">
        <v>309</v>
      </c>
      <c r="W508" s="9" t="s">
        <v>137</v>
      </c>
      <c r="X508" s="9" t="s">
        <v>163</v>
      </c>
      <c r="Y508" s="9" t="s">
        <v>137</v>
      </c>
      <c r="Z508" s="9" t="s">
        <v>164</v>
      </c>
      <c r="AA508" s="9" t="s">
        <v>137</v>
      </c>
      <c r="AB508" s="9" t="s">
        <v>137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 t="s">
        <v>150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 t="s">
        <v>150</v>
      </c>
      <c r="BZ508" s="9" t="s">
        <v>137</v>
      </c>
      <c r="CA508" s="10">
        <v>6</v>
      </c>
      <c r="CB508" s="10" t="str">
        <f t="shared" si="5"/>
        <v>4 to 6 months</v>
      </c>
      <c r="CC508" s="10">
        <v>15</v>
      </c>
      <c r="CD508" s="9">
        <f t="shared" si="2"/>
        <v>24000</v>
      </c>
      <c r="CE508" s="9" t="s">
        <v>137</v>
      </c>
      <c r="CF508" s="9" t="s">
        <v>137</v>
      </c>
      <c r="CG508" s="9" t="str">
        <f>IF(CF508="","",VLOOKUP(CF508,Metadata!$D$2:$H$20,2,FALSE))</f>
        <v/>
      </c>
      <c r="CH508" s="9" t="str">
        <f>IF(CF508="","",VLOOKUP(CF508,Metadata!$D$2:$H$20,4,FALSE))</f>
        <v/>
      </c>
      <c r="CI508" s="9" t="str">
        <f>IF(CF508="","",VLOOKUP(CF508,Metadata!$D$2:$H$20,5,FALSE))</f>
        <v/>
      </c>
      <c r="CJ508" s="9">
        <f t="shared" si="3"/>
        <v>24000</v>
      </c>
      <c r="CK508" s="9" t="s">
        <v>153</v>
      </c>
      <c r="CL508" s="10">
        <v>4</v>
      </c>
      <c r="CM508" s="10">
        <v>5</v>
      </c>
      <c r="CN508" s="10">
        <v>6</v>
      </c>
      <c r="CO508" s="10">
        <v>6</v>
      </c>
      <c r="CP508" s="10">
        <v>5</v>
      </c>
      <c r="CQ508" s="10">
        <v>5</v>
      </c>
      <c r="CR508" s="10">
        <v>6</v>
      </c>
      <c r="CS508" s="10">
        <v>6</v>
      </c>
      <c r="CT508" s="10">
        <v>4</v>
      </c>
      <c r="CU508" s="10">
        <v>4</v>
      </c>
      <c r="CV508" s="10">
        <v>5</v>
      </c>
      <c r="CW508" s="10">
        <v>5</v>
      </c>
      <c r="CX508" s="10">
        <v>6</v>
      </c>
      <c r="CY508" s="10">
        <v>6</v>
      </c>
      <c r="CZ508" s="10">
        <v>4</v>
      </c>
      <c r="DA508" s="10">
        <v>5</v>
      </c>
      <c r="DB508" s="10">
        <v>5</v>
      </c>
      <c r="DC508" s="10">
        <v>7</v>
      </c>
      <c r="DD508" s="10">
        <v>4</v>
      </c>
      <c r="DE508" s="10">
        <v>7</v>
      </c>
      <c r="DF508" s="10">
        <v>6</v>
      </c>
      <c r="DG508" s="10">
        <v>6</v>
      </c>
      <c r="DH508" s="10">
        <v>6</v>
      </c>
      <c r="DI508" s="10">
        <v>5</v>
      </c>
      <c r="DJ508" s="10">
        <v>3</v>
      </c>
      <c r="DK508" s="10">
        <v>6</v>
      </c>
      <c r="DL508" s="10">
        <v>4</v>
      </c>
      <c r="DM508" s="9" t="s">
        <v>154</v>
      </c>
      <c r="DN508" s="10">
        <v>1969</v>
      </c>
      <c r="DO508" s="9">
        <f t="shared" si="4"/>
        <v>52</v>
      </c>
      <c r="DP508" s="9" t="s">
        <v>155</v>
      </c>
      <c r="DQ508" s="9" t="s">
        <v>156</v>
      </c>
      <c r="DR508" s="9" t="s">
        <v>170</v>
      </c>
      <c r="DS508" s="9" t="s">
        <v>137</v>
      </c>
      <c r="DT508" s="9" t="s">
        <v>181</v>
      </c>
      <c r="DU508" s="9" t="s">
        <v>158</v>
      </c>
      <c r="DV508" s="9" t="str">
        <f>VLOOKUP(DU508,Metadata!$B$2:$C$7,2,FALSE)</f>
        <v>6+ years</v>
      </c>
    </row>
    <row r="509" spans="1:126">
      <c r="A509" s="13">
        <v>508</v>
      </c>
      <c r="B509" s="9" t="s">
        <v>135</v>
      </c>
      <c r="C509" s="9" t="str">
        <f>VLOOKUP(B509,Metadata!$M$2:$N$6,2,FALSE)</f>
        <v>Permanent Employee</v>
      </c>
      <c r="D509" s="9" t="s">
        <v>159</v>
      </c>
      <c r="E509" s="9" t="s">
        <v>137</v>
      </c>
      <c r="F509" s="9" t="s">
        <v>138</v>
      </c>
      <c r="G509" s="9" t="s">
        <v>140</v>
      </c>
      <c r="H509" s="9" t="str">
        <f>IF(G509="","",VLOOKUP(G509,Metadata!$J$2:$K$22,2,FALSE))</f>
        <v>Lisbon Metropolitan Area</v>
      </c>
      <c r="I509" s="9" t="s">
        <v>138</v>
      </c>
      <c r="J509" s="9" t="str">
        <f>IF(I509="","",VLOOKUP(I509,Metadata!$P$2:$Q$43,2,FALSE))</f>
        <v>Europe</v>
      </c>
      <c r="K509" s="9" t="str">
        <f t="shared" si="0"/>
        <v>Portugal</v>
      </c>
      <c r="L509" s="9" t="s">
        <v>140</v>
      </c>
      <c r="M509" s="9" t="str">
        <f>IF(L509="","",VLOOKUP(L509,Metadata!$J$2:$K$22,2,FALSE))</f>
        <v>Lisbon Metropolitan Area</v>
      </c>
      <c r="N509" s="9" t="s">
        <v>214</v>
      </c>
      <c r="O509" s="9" t="s">
        <v>259</v>
      </c>
      <c r="P509" s="9" t="s">
        <v>191</v>
      </c>
      <c r="Q509" s="10" t="str">
        <f t="shared" si="1"/>
        <v>Remote Job (full or flexible)</v>
      </c>
      <c r="R509" s="10">
        <v>5</v>
      </c>
      <c r="S509" s="9" t="s">
        <v>161</v>
      </c>
      <c r="T509" s="9" t="s">
        <v>137</v>
      </c>
      <c r="U509" s="9" t="str">
        <f>IF(S509&lt;&gt;"",S509,IF(T509&lt;&gt;"",VLOOKUP(T509,Metadata!$S$2:$T$228,2,FALSE),""))</f>
        <v>Full-Stack Developer</v>
      </c>
      <c r="V509" s="9" t="s">
        <v>162</v>
      </c>
      <c r="W509" s="9" t="s">
        <v>137</v>
      </c>
      <c r="X509" s="9" t="s">
        <v>145</v>
      </c>
      <c r="Y509" s="9" t="s">
        <v>137</v>
      </c>
      <c r="Z509" s="9" t="s">
        <v>218</v>
      </c>
      <c r="AA509" s="9" t="s">
        <v>165</v>
      </c>
      <c r="AB509" s="9" t="s">
        <v>137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 t="s">
        <v>178</v>
      </c>
      <c r="BB509" s="9"/>
      <c r="BC509" s="9"/>
      <c r="BD509" s="9"/>
      <c r="BE509" s="9"/>
      <c r="BF509" s="9"/>
      <c r="BG509" s="9"/>
      <c r="BH509" s="9"/>
      <c r="BI509" s="9" t="s">
        <v>297</v>
      </c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12" t="s">
        <v>273</v>
      </c>
      <c r="BY509" s="9" t="s">
        <v>150</v>
      </c>
      <c r="BZ509" s="9" t="s">
        <v>137</v>
      </c>
      <c r="CA509" s="10"/>
      <c r="CB509" s="10" t="str">
        <f t="shared" si="5"/>
        <v/>
      </c>
      <c r="CC509" s="10"/>
      <c r="CD509" s="9" t="str">
        <f t="shared" si="2"/>
        <v/>
      </c>
      <c r="CE509" s="9" t="s">
        <v>232</v>
      </c>
      <c r="CF509" s="9" t="s">
        <v>152</v>
      </c>
      <c r="CG509" s="9">
        <f>IF(CF509="","",VLOOKUP(CF509,Metadata!$D$2:$H$20,2,FALSE))</f>
        <v>32500</v>
      </c>
      <c r="CH509" s="9">
        <f>IF(CF509="","",VLOOKUP(CF509,Metadata!$D$2:$H$20,4,FALSE))</f>
        <v>30000</v>
      </c>
      <c r="CI509" s="9">
        <f>IF(CF509="","",VLOOKUP(CF509,Metadata!$D$2:$H$20,5,FALSE))</f>
        <v>35000</v>
      </c>
      <c r="CJ509" s="9">
        <f t="shared" si="3"/>
        <v>32500</v>
      </c>
      <c r="CK509" s="9" t="s">
        <v>201</v>
      </c>
      <c r="CL509" s="10">
        <v>6</v>
      </c>
      <c r="CM509" s="10">
        <v>3</v>
      </c>
      <c r="CN509" s="10">
        <v>7</v>
      </c>
      <c r="CO509" s="10">
        <v>5</v>
      </c>
      <c r="CP509" s="10">
        <v>4</v>
      </c>
      <c r="CQ509" s="10">
        <v>6</v>
      </c>
      <c r="CR509" s="10">
        <v>4</v>
      </c>
      <c r="CS509" s="10">
        <v>5</v>
      </c>
      <c r="CT509" s="10">
        <v>3</v>
      </c>
      <c r="CU509" s="10">
        <v>6</v>
      </c>
      <c r="CV509" s="10">
        <v>5</v>
      </c>
      <c r="CW509" s="10">
        <v>4</v>
      </c>
      <c r="CX509" s="10">
        <v>4</v>
      </c>
      <c r="CY509" s="10">
        <v>4</v>
      </c>
      <c r="CZ509" s="10">
        <v>1</v>
      </c>
      <c r="DA509" s="10">
        <v>4</v>
      </c>
      <c r="DB509" s="10">
        <v>4</v>
      </c>
      <c r="DC509" s="10">
        <v>5</v>
      </c>
      <c r="DD509" s="10">
        <v>1</v>
      </c>
      <c r="DE509" s="10">
        <v>5</v>
      </c>
      <c r="DF509" s="10">
        <v>4</v>
      </c>
      <c r="DG509" s="10">
        <v>3</v>
      </c>
      <c r="DH509" s="10">
        <v>1</v>
      </c>
      <c r="DI509" s="10">
        <v>7</v>
      </c>
      <c r="DJ509" s="10">
        <v>2</v>
      </c>
      <c r="DK509" s="10">
        <v>2</v>
      </c>
      <c r="DL509" s="10">
        <v>2</v>
      </c>
      <c r="DM509" s="9" t="s">
        <v>154</v>
      </c>
      <c r="DN509" s="10">
        <v>1995</v>
      </c>
      <c r="DO509" s="9">
        <f t="shared" si="4"/>
        <v>26</v>
      </c>
      <c r="DP509" s="9" t="s">
        <v>155</v>
      </c>
      <c r="DQ509" s="9" t="s">
        <v>156</v>
      </c>
      <c r="DR509" s="9" t="s">
        <v>157</v>
      </c>
      <c r="DS509" s="9" t="s">
        <v>137</v>
      </c>
      <c r="DT509" s="9" t="s">
        <v>181</v>
      </c>
      <c r="DU509" s="9" t="s">
        <v>223</v>
      </c>
      <c r="DV509" s="9" t="str">
        <f>VLOOKUP(DU509,Metadata!$B$2:$C$7,2,FALSE)</f>
        <v>3 - 6 years</v>
      </c>
    </row>
    <row r="510" spans="1:126">
      <c r="A510" s="13">
        <v>509</v>
      </c>
      <c r="B510" s="9" t="s">
        <v>135</v>
      </c>
      <c r="C510" s="9" t="str">
        <f>VLOOKUP(B510,Metadata!$M$2:$N$6,2,FALSE)</f>
        <v>Permanent Employee</v>
      </c>
      <c r="D510" s="9" t="s">
        <v>159</v>
      </c>
      <c r="E510" s="9" t="s">
        <v>137</v>
      </c>
      <c r="F510" s="9" t="s">
        <v>138</v>
      </c>
      <c r="G510" s="9" t="s">
        <v>265</v>
      </c>
      <c r="H510" s="9" t="str">
        <f>IF(G510="","",VLOOKUP(G510,Metadata!$J$2:$K$22,2,FALSE))</f>
        <v>Azores and Madeira</v>
      </c>
      <c r="I510" s="9" t="s">
        <v>138</v>
      </c>
      <c r="J510" s="9" t="str">
        <f>IF(I510="","",VLOOKUP(I510,Metadata!$P$2:$Q$43,2,FALSE))</f>
        <v>Europe</v>
      </c>
      <c r="K510" s="9" t="str">
        <f t="shared" si="0"/>
        <v>Portugal</v>
      </c>
      <c r="L510" s="9" t="s">
        <v>265</v>
      </c>
      <c r="M510" s="9" t="str">
        <f>IF(L510="","",VLOOKUP(L510,Metadata!$J$2:$K$22,2,FALSE))</f>
        <v>Azores and Madeira</v>
      </c>
      <c r="N510" s="9" t="s">
        <v>205</v>
      </c>
      <c r="O510" s="9" t="s">
        <v>137</v>
      </c>
      <c r="P510" s="9" t="s">
        <v>137</v>
      </c>
      <c r="Q510" s="10" t="str">
        <f t="shared" si="1"/>
        <v>Full Office Job</v>
      </c>
      <c r="R510" s="10">
        <v>4</v>
      </c>
      <c r="S510" s="9" t="s">
        <v>216</v>
      </c>
      <c r="T510" s="9" t="s">
        <v>137</v>
      </c>
      <c r="U510" s="9" t="str">
        <f>IF(S510&lt;&gt;"",S510,IF(T510&lt;&gt;"",VLOOKUP(T510,Metadata!$S$2:$T$228,2,FALSE),""))</f>
        <v>Front-End Developer</v>
      </c>
      <c r="V510" s="9" t="s">
        <v>144</v>
      </c>
      <c r="W510" s="9" t="s">
        <v>137</v>
      </c>
      <c r="X510" s="9" t="s">
        <v>145</v>
      </c>
      <c r="Y510" s="9" t="s">
        <v>137</v>
      </c>
      <c r="Z510" s="9" t="s">
        <v>184</v>
      </c>
      <c r="AA510" s="9" t="s">
        <v>165</v>
      </c>
      <c r="AB510" s="9" t="s">
        <v>137</v>
      </c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 t="s">
        <v>178</v>
      </c>
      <c r="BB510" s="9"/>
      <c r="BC510" s="9"/>
      <c r="BD510" s="9"/>
      <c r="BE510" s="9"/>
      <c r="BF510" s="9"/>
      <c r="BG510" s="9"/>
      <c r="BH510" s="9"/>
      <c r="BI510" s="9"/>
      <c r="BJ510" s="9" t="s">
        <v>167</v>
      </c>
      <c r="BK510" s="9"/>
      <c r="BL510" s="9"/>
      <c r="BM510" s="9"/>
      <c r="BN510" s="9" t="s">
        <v>186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10"/>
      <c r="CB510" s="10" t="str">
        <f t="shared" si="5"/>
        <v/>
      </c>
      <c r="CC510" s="10"/>
      <c r="CD510" s="9" t="str">
        <f t="shared" si="2"/>
        <v/>
      </c>
      <c r="CE510" s="9" t="s">
        <v>168</v>
      </c>
      <c r="CF510" s="9" t="s">
        <v>188</v>
      </c>
      <c r="CG510" s="9">
        <f>IF(CF510="","",VLOOKUP(CF510,Metadata!$D$2:$H$20,2,FALSE))</f>
        <v>17500</v>
      </c>
      <c r="CH510" s="9">
        <f>IF(CF510="","",VLOOKUP(CF510,Metadata!$D$2:$H$20,4,FALSE))</f>
        <v>15000</v>
      </c>
      <c r="CI510" s="9">
        <f>IF(CF510="","",VLOOKUP(CF510,Metadata!$D$2:$H$20,5,FALSE))</f>
        <v>20000</v>
      </c>
      <c r="CJ510" s="9">
        <f t="shared" si="3"/>
        <v>17500</v>
      </c>
      <c r="CK510" s="9" t="s">
        <v>153</v>
      </c>
      <c r="CL510" s="10">
        <v>3</v>
      </c>
      <c r="CM510" s="10">
        <v>3</v>
      </c>
      <c r="CN510" s="10">
        <v>6</v>
      </c>
      <c r="CO510" s="10">
        <v>5</v>
      </c>
      <c r="CP510" s="10">
        <v>5</v>
      </c>
      <c r="CQ510" s="10">
        <v>6</v>
      </c>
      <c r="CR510" s="10">
        <v>4</v>
      </c>
      <c r="CS510" s="10">
        <v>4</v>
      </c>
      <c r="CT510" s="10">
        <v>4</v>
      </c>
      <c r="CU510" s="10">
        <v>6</v>
      </c>
      <c r="CV510" s="10">
        <v>3</v>
      </c>
      <c r="CW510" s="10">
        <v>2</v>
      </c>
      <c r="CX510" s="10">
        <v>5</v>
      </c>
      <c r="CY510" s="10">
        <v>4</v>
      </c>
      <c r="CZ510" s="10">
        <v>7</v>
      </c>
      <c r="DA510" s="10">
        <v>2</v>
      </c>
      <c r="DB510" s="10">
        <v>6</v>
      </c>
      <c r="DC510" s="10">
        <v>6</v>
      </c>
      <c r="DD510" s="10">
        <v>3</v>
      </c>
      <c r="DE510" s="10">
        <v>6</v>
      </c>
      <c r="DF510" s="10">
        <v>7</v>
      </c>
      <c r="DG510" s="10">
        <v>7</v>
      </c>
      <c r="DH510" s="10">
        <v>4</v>
      </c>
      <c r="DI510" s="10">
        <v>4</v>
      </c>
      <c r="DJ510" s="10">
        <v>3</v>
      </c>
      <c r="DK510" s="10">
        <v>5</v>
      </c>
      <c r="DL510" s="10">
        <v>3</v>
      </c>
      <c r="DM510" s="9" t="s">
        <v>154</v>
      </c>
      <c r="DN510" s="10">
        <v>1990</v>
      </c>
      <c r="DO510" s="9">
        <f t="shared" si="4"/>
        <v>31</v>
      </c>
      <c r="DP510" s="9" t="s">
        <v>155</v>
      </c>
      <c r="DQ510" s="9" t="s">
        <v>227</v>
      </c>
      <c r="DR510" s="9" t="s">
        <v>157</v>
      </c>
      <c r="DS510" s="9" t="s">
        <v>137</v>
      </c>
      <c r="DT510" s="9" t="s">
        <v>181</v>
      </c>
      <c r="DU510" s="9" t="s">
        <v>168</v>
      </c>
      <c r="DV510" s="9" t="str">
        <f>VLOOKUP(DU510,Metadata!$B$2:$C$7,2,FALSE)</f>
        <v>0 - 3 years</v>
      </c>
    </row>
    <row r="511" spans="1:126">
      <c r="A511" s="13">
        <v>510</v>
      </c>
      <c r="B511" s="9" t="s">
        <v>135</v>
      </c>
      <c r="C511" s="9" t="str">
        <f>VLOOKUP(B511,Metadata!$M$2:$N$6,2,FALSE)</f>
        <v>Permanent Employee</v>
      </c>
      <c r="D511" s="9" t="s">
        <v>159</v>
      </c>
      <c r="E511" s="9" t="s">
        <v>137</v>
      </c>
      <c r="F511" s="9" t="s">
        <v>138</v>
      </c>
      <c r="G511" s="9" t="s">
        <v>283</v>
      </c>
      <c r="H511" s="9" t="str">
        <f>IF(G511="","",VLOOKUP(G511,Metadata!$J$2:$K$22,2,FALSE))</f>
        <v>Lisbon Metropolitan Area</v>
      </c>
      <c r="I511" s="9" t="s">
        <v>138</v>
      </c>
      <c r="J511" s="9" t="str">
        <f>IF(I511="","",VLOOKUP(I511,Metadata!$P$2:$Q$43,2,FALSE))</f>
        <v>Europe</v>
      </c>
      <c r="K511" s="9" t="str">
        <f t="shared" si="0"/>
        <v>Portugal</v>
      </c>
      <c r="L511" s="9" t="s">
        <v>140</v>
      </c>
      <c r="M511" s="9" t="str">
        <f>IF(L511="","",VLOOKUP(L511,Metadata!$J$2:$K$22,2,FALSE))</f>
        <v>Lisbon Metropolitan Area</v>
      </c>
      <c r="N511" s="9" t="s">
        <v>141</v>
      </c>
      <c r="O511" s="9" t="s">
        <v>137</v>
      </c>
      <c r="P511" s="9" t="s">
        <v>142</v>
      </c>
      <c r="Q511" s="10" t="str">
        <f t="shared" si="1"/>
        <v>Full Office Job</v>
      </c>
      <c r="R511" s="10">
        <v>6</v>
      </c>
      <c r="S511" s="9" t="s">
        <v>229</v>
      </c>
      <c r="T511" s="9" t="s">
        <v>137</v>
      </c>
      <c r="U511" s="9" t="str">
        <f>IF(S511&lt;&gt;"",S511,IF(T511&lt;&gt;"",VLOOKUP(T511,Metadata!$S$2:$T$228,2,FALSE),""))</f>
        <v>Project Manager</v>
      </c>
      <c r="V511" s="9" t="s">
        <v>261</v>
      </c>
      <c r="W511" s="9" t="s">
        <v>137</v>
      </c>
      <c r="X511" s="9" t="s">
        <v>163</v>
      </c>
      <c r="Y511" s="9" t="s">
        <v>137</v>
      </c>
      <c r="Z511" s="9" t="s">
        <v>193</v>
      </c>
      <c r="AA511" s="9" t="s">
        <v>137</v>
      </c>
      <c r="AB511" s="9" t="s">
        <v>137</v>
      </c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 t="s">
        <v>150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 t="s">
        <v>150</v>
      </c>
      <c r="BZ511" s="9" t="s">
        <v>137</v>
      </c>
      <c r="CA511" s="10"/>
      <c r="CB511" s="10" t="str">
        <f t="shared" si="5"/>
        <v/>
      </c>
      <c r="CC511" s="10"/>
      <c r="CD511" s="9" t="str">
        <f t="shared" si="2"/>
        <v/>
      </c>
      <c r="CE511" s="9" t="s">
        <v>232</v>
      </c>
      <c r="CF511" s="9" t="s">
        <v>188</v>
      </c>
      <c r="CG511" s="9">
        <f>IF(CF511="","",VLOOKUP(CF511,Metadata!$D$2:$H$20,2,FALSE))</f>
        <v>17500</v>
      </c>
      <c r="CH511" s="9">
        <f>IF(CF511="","",VLOOKUP(CF511,Metadata!$D$2:$H$20,4,FALSE))</f>
        <v>15000</v>
      </c>
      <c r="CI511" s="9">
        <f>IF(CF511="","",VLOOKUP(CF511,Metadata!$D$2:$H$20,5,FALSE))</f>
        <v>20000</v>
      </c>
      <c r="CJ511" s="9">
        <f t="shared" si="3"/>
        <v>17500</v>
      </c>
      <c r="CK511" s="9" t="s">
        <v>153</v>
      </c>
      <c r="CL511" s="10">
        <v>4</v>
      </c>
      <c r="CM511" s="10">
        <v>1</v>
      </c>
      <c r="CN511" s="10">
        <v>6</v>
      </c>
      <c r="CO511" s="10">
        <v>6</v>
      </c>
      <c r="CP511" s="10">
        <v>6</v>
      </c>
      <c r="CQ511" s="10">
        <v>6</v>
      </c>
      <c r="CR511" s="10">
        <v>6</v>
      </c>
      <c r="CS511" s="10">
        <v>5</v>
      </c>
      <c r="CT511" s="10">
        <v>6</v>
      </c>
      <c r="CU511" s="10">
        <v>4</v>
      </c>
      <c r="CV511" s="10">
        <v>4</v>
      </c>
      <c r="CW511" s="10">
        <v>4</v>
      </c>
      <c r="CX511" s="10">
        <v>6</v>
      </c>
      <c r="CY511" s="10">
        <v>6</v>
      </c>
      <c r="CZ511" s="10">
        <v>6</v>
      </c>
      <c r="DA511" s="10">
        <v>5</v>
      </c>
      <c r="DB511" s="10">
        <v>5</v>
      </c>
      <c r="DC511" s="10">
        <v>5</v>
      </c>
      <c r="DD511" s="10">
        <v>5</v>
      </c>
      <c r="DE511" s="10">
        <v>5</v>
      </c>
      <c r="DF511" s="10">
        <v>5</v>
      </c>
      <c r="DG511" s="10">
        <v>5</v>
      </c>
      <c r="DH511" s="10">
        <v>4</v>
      </c>
      <c r="DI511" s="10">
        <v>5</v>
      </c>
      <c r="DJ511" s="10">
        <v>3</v>
      </c>
      <c r="DK511" s="10">
        <v>5</v>
      </c>
      <c r="DL511" s="10">
        <v>4</v>
      </c>
      <c r="DM511" s="9" t="s">
        <v>154</v>
      </c>
      <c r="DN511" s="10">
        <v>1992</v>
      </c>
      <c r="DO511" s="9">
        <f t="shared" si="4"/>
        <v>29</v>
      </c>
      <c r="DP511" s="9" t="s">
        <v>222</v>
      </c>
      <c r="DQ511" s="9" t="s">
        <v>156</v>
      </c>
      <c r="DR511" s="9" t="s">
        <v>157</v>
      </c>
      <c r="DS511" s="9" t="s">
        <v>137</v>
      </c>
      <c r="DT511" s="9" t="s">
        <v>181</v>
      </c>
      <c r="DU511" s="9" t="s">
        <v>203</v>
      </c>
      <c r="DV511" s="9" t="str">
        <f>VLOOKUP(DU511,Metadata!$B$2:$C$7,2,FALSE)</f>
        <v>6+ years</v>
      </c>
    </row>
    <row r="512" spans="1:126">
      <c r="A512" s="13">
        <v>511</v>
      </c>
      <c r="B512" s="9" t="s">
        <v>326</v>
      </c>
      <c r="C512" s="9" t="str">
        <f>VLOOKUP(B512,Metadata!$M$2:$N$6,2,FALSE)</f>
        <v>Permanent Employee</v>
      </c>
      <c r="D512" s="9" t="s">
        <v>136</v>
      </c>
      <c r="E512" s="9" t="s">
        <v>137</v>
      </c>
      <c r="F512" s="9" t="s">
        <v>138</v>
      </c>
      <c r="G512" s="9" t="s">
        <v>361</v>
      </c>
      <c r="H512" s="9" t="str">
        <f>IF(G512="","",VLOOKUP(G512,Metadata!$J$2:$K$22,2,FALSE))</f>
        <v>South</v>
      </c>
      <c r="I512" s="9" t="s">
        <v>138</v>
      </c>
      <c r="J512" s="9" t="str">
        <f>IF(I512="","",VLOOKUP(I512,Metadata!$P$2:$Q$43,2,FALSE))</f>
        <v>Europe</v>
      </c>
      <c r="K512" s="9" t="str">
        <f t="shared" si="0"/>
        <v>Portugal</v>
      </c>
      <c r="L512" s="9" t="s">
        <v>361</v>
      </c>
      <c r="M512" s="9" t="str">
        <f>IF(L512="","",VLOOKUP(L512,Metadata!$J$2:$K$22,2,FALSE))</f>
        <v>South</v>
      </c>
      <c r="N512" s="9" t="s">
        <v>214</v>
      </c>
      <c r="O512" s="9" t="s">
        <v>278</v>
      </c>
      <c r="P512" s="9" t="s">
        <v>191</v>
      </c>
      <c r="Q512" s="10" t="str">
        <f t="shared" si="1"/>
        <v>Remote Job (full or flexible)</v>
      </c>
      <c r="R512" s="10">
        <v>5</v>
      </c>
      <c r="S512" s="9" t="s">
        <v>161</v>
      </c>
      <c r="T512" s="9" t="s">
        <v>137</v>
      </c>
      <c r="U512" s="9" t="str">
        <f>IF(S512&lt;&gt;"",S512,IF(T512&lt;&gt;"",VLOOKUP(T512,Metadata!$S$2:$T$228,2,FALSE),""))</f>
        <v>Full-Stack Developer</v>
      </c>
      <c r="V512" s="9" t="s">
        <v>274</v>
      </c>
      <c r="W512" s="9" t="s">
        <v>137</v>
      </c>
      <c r="X512" s="9" t="s">
        <v>175</v>
      </c>
      <c r="Y512" s="9" t="s">
        <v>137</v>
      </c>
      <c r="Z512" s="9" t="s">
        <v>164</v>
      </c>
      <c r="AA512" s="9" t="s">
        <v>137</v>
      </c>
      <c r="AB512" s="9" t="s">
        <v>253</v>
      </c>
      <c r="AC512" s="9" t="s">
        <v>147</v>
      </c>
      <c r="AD512" s="9" t="s">
        <v>148</v>
      </c>
      <c r="AE512" s="9" t="s">
        <v>194</v>
      </c>
      <c r="AF512" s="9" t="s">
        <v>243</v>
      </c>
      <c r="AG512" s="9" t="s">
        <v>166</v>
      </c>
      <c r="AH512" s="9" t="s">
        <v>176</v>
      </c>
      <c r="AI512" s="9" t="s">
        <v>230</v>
      </c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 t="s">
        <v>178</v>
      </c>
      <c r="BB512" s="9"/>
      <c r="BC512" s="9"/>
      <c r="BD512" s="9"/>
      <c r="BE512" s="9"/>
      <c r="BF512" s="9"/>
      <c r="BG512" s="9"/>
      <c r="BH512" s="9"/>
      <c r="BI512" s="9"/>
      <c r="BJ512" s="9" t="s">
        <v>167</v>
      </c>
      <c r="BK512" s="9" t="s">
        <v>198</v>
      </c>
      <c r="BL512" s="9" t="s">
        <v>199</v>
      </c>
      <c r="BM512" s="9"/>
      <c r="BN512" s="9" t="s">
        <v>186</v>
      </c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10"/>
      <c r="CB512" s="10" t="str">
        <f t="shared" si="5"/>
        <v/>
      </c>
      <c r="CC512" s="10"/>
      <c r="CD512" s="9" t="str">
        <f t="shared" si="2"/>
        <v/>
      </c>
      <c r="CE512" s="9" t="s">
        <v>232</v>
      </c>
      <c r="CF512" s="9" t="s">
        <v>169</v>
      </c>
      <c r="CG512" s="9">
        <f>IF(CF512="","",VLOOKUP(CF512,Metadata!$D$2:$H$20,2,FALSE))</f>
        <v>12500</v>
      </c>
      <c r="CH512" s="9">
        <f>IF(CF512="","",VLOOKUP(CF512,Metadata!$D$2:$H$20,4,FALSE))</f>
        <v>0</v>
      </c>
      <c r="CI512" s="9">
        <f>IF(CF512="","",VLOOKUP(CF512,Metadata!$D$2:$H$20,5,FALSE))</f>
        <v>15000</v>
      </c>
      <c r="CJ512" s="9">
        <f t="shared" si="3"/>
        <v>12500</v>
      </c>
      <c r="CK512" s="9" t="s">
        <v>153</v>
      </c>
      <c r="CL512" s="10">
        <v>4</v>
      </c>
      <c r="CM512" s="10">
        <v>3</v>
      </c>
      <c r="CN512" s="10">
        <v>6</v>
      </c>
      <c r="CO512" s="10">
        <v>5</v>
      </c>
      <c r="CP512" s="10">
        <v>5</v>
      </c>
      <c r="CQ512" s="10">
        <v>6</v>
      </c>
      <c r="CR512" s="10">
        <v>5</v>
      </c>
      <c r="CS512" s="10">
        <v>6</v>
      </c>
      <c r="CT512" s="10">
        <v>6</v>
      </c>
      <c r="CU512" s="10">
        <v>6</v>
      </c>
      <c r="CV512" s="10">
        <v>5</v>
      </c>
      <c r="CW512" s="10">
        <v>5</v>
      </c>
      <c r="CX512" s="10">
        <v>5</v>
      </c>
      <c r="CY512" s="10">
        <v>5</v>
      </c>
      <c r="CZ512" s="10">
        <v>6</v>
      </c>
      <c r="DA512" s="10">
        <v>5</v>
      </c>
      <c r="DB512" s="10">
        <v>4</v>
      </c>
      <c r="DC512" s="10">
        <v>6</v>
      </c>
      <c r="DD512" s="10">
        <v>4</v>
      </c>
      <c r="DE512" s="10">
        <v>6</v>
      </c>
      <c r="DF512" s="10">
        <v>5</v>
      </c>
      <c r="DG512" s="10">
        <v>5</v>
      </c>
      <c r="DH512" s="10">
        <v>5</v>
      </c>
      <c r="DI512" s="10">
        <v>5</v>
      </c>
      <c r="DJ512" s="10">
        <v>5</v>
      </c>
      <c r="DK512" s="10">
        <v>5</v>
      </c>
      <c r="DL512" s="10">
        <v>4</v>
      </c>
      <c r="DM512" s="9" t="s">
        <v>154</v>
      </c>
      <c r="DN512" s="10">
        <v>1995</v>
      </c>
      <c r="DO512" s="9">
        <f t="shared" si="4"/>
        <v>26</v>
      </c>
      <c r="DP512" s="9" t="s">
        <v>155</v>
      </c>
      <c r="DQ512" s="9" t="s">
        <v>202</v>
      </c>
      <c r="DR512" s="9" t="s">
        <v>157</v>
      </c>
      <c r="DS512" s="9" t="s">
        <v>137</v>
      </c>
      <c r="DT512" s="9" t="s">
        <v>181</v>
      </c>
      <c r="DU512" s="9" t="s">
        <v>168</v>
      </c>
      <c r="DV512" s="9" t="str">
        <f>VLOOKUP(DU512,Metadata!$B$2:$C$7,2,FALSE)</f>
        <v>0 - 3 years</v>
      </c>
    </row>
    <row r="513" spans="1:126">
      <c r="A513" s="13">
        <v>512</v>
      </c>
      <c r="B513" s="9" t="s">
        <v>135</v>
      </c>
      <c r="C513" s="9" t="str">
        <f>VLOOKUP(B513,Metadata!$M$2:$N$6,2,FALSE)</f>
        <v>Permanent Employee</v>
      </c>
      <c r="D513" s="9" t="s">
        <v>159</v>
      </c>
      <c r="E513" s="9" t="s">
        <v>137</v>
      </c>
      <c r="F513" s="9" t="s">
        <v>138</v>
      </c>
      <c r="G513" s="9" t="s">
        <v>182</v>
      </c>
      <c r="H513" s="9" t="str">
        <f>IF(G513="","",VLOOKUP(G513,Metadata!$J$2:$K$22,2,FALSE))</f>
        <v>Azores and Madeira</v>
      </c>
      <c r="I513" s="9" t="s">
        <v>436</v>
      </c>
      <c r="J513" s="9" t="str">
        <f>IF(I513="","",VLOOKUP(I513,Metadata!$P$2:$Q$43,2,FALSE))</f>
        <v>North America</v>
      </c>
      <c r="K513" s="9" t="str">
        <f t="shared" si="0"/>
        <v>International</v>
      </c>
      <c r="L513" s="9" t="s">
        <v>137</v>
      </c>
      <c r="M513" s="9" t="str">
        <f>IF(L513="","",VLOOKUP(L513,Metadata!$J$2:$K$22,2,FALSE))</f>
        <v/>
      </c>
      <c r="N513" s="9" t="s">
        <v>214</v>
      </c>
      <c r="O513" s="9" t="s">
        <v>239</v>
      </c>
      <c r="P513" s="9" t="s">
        <v>142</v>
      </c>
      <c r="Q513" s="10" t="str">
        <f t="shared" si="1"/>
        <v>Full Office Job</v>
      </c>
      <c r="R513" s="10">
        <v>6</v>
      </c>
      <c r="S513" s="9" t="s">
        <v>192</v>
      </c>
      <c r="T513" s="9" t="s">
        <v>137</v>
      </c>
      <c r="U513" s="9" t="str">
        <f>IF(S513&lt;&gt;"",S513,IF(T513&lt;&gt;"",VLOOKUP(T513,Metadata!$S$2:$T$228,2,FALSE),""))</f>
        <v>Back-End Developer</v>
      </c>
      <c r="V513" s="9" t="s">
        <v>274</v>
      </c>
      <c r="W513" s="9" t="s">
        <v>137</v>
      </c>
      <c r="X513" s="9" t="s">
        <v>163</v>
      </c>
      <c r="Y513" s="9" t="s">
        <v>137</v>
      </c>
      <c r="Z513" s="9" t="s">
        <v>184</v>
      </c>
      <c r="AA513" s="9" t="s">
        <v>137</v>
      </c>
      <c r="AB513" s="9" t="s">
        <v>137</v>
      </c>
      <c r="AC513" s="9"/>
      <c r="AD513" s="9"/>
      <c r="AE513" s="9"/>
      <c r="AF513" s="9"/>
      <c r="AG513" s="9" t="s">
        <v>166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 t="s">
        <v>324</v>
      </c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 t="s">
        <v>442</v>
      </c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 t="s">
        <v>463</v>
      </c>
      <c r="CA513" s="10"/>
      <c r="CB513" s="10" t="str">
        <f t="shared" si="5"/>
        <v/>
      </c>
      <c r="CC513" s="10"/>
      <c r="CD513" s="9" t="str">
        <f t="shared" si="2"/>
        <v/>
      </c>
      <c r="CE513" s="9" t="s">
        <v>151</v>
      </c>
      <c r="CF513" s="9" t="s">
        <v>188</v>
      </c>
      <c r="CG513" s="9">
        <f>IF(CF513="","",VLOOKUP(CF513,Metadata!$D$2:$H$20,2,FALSE))</f>
        <v>17500</v>
      </c>
      <c r="CH513" s="9">
        <f>IF(CF513="","",VLOOKUP(CF513,Metadata!$D$2:$H$20,4,FALSE))</f>
        <v>15000</v>
      </c>
      <c r="CI513" s="9">
        <f>IF(CF513="","",VLOOKUP(CF513,Metadata!$D$2:$H$20,5,FALSE))</f>
        <v>20000</v>
      </c>
      <c r="CJ513" s="9">
        <f t="shared" si="3"/>
        <v>17500</v>
      </c>
      <c r="CK513" s="9" t="s">
        <v>189</v>
      </c>
      <c r="CL513" s="10">
        <v>3</v>
      </c>
      <c r="CM513" s="10">
        <v>3</v>
      </c>
      <c r="CN513" s="10">
        <v>6</v>
      </c>
      <c r="CO513" s="10">
        <v>5</v>
      </c>
      <c r="CP513" s="10">
        <v>6</v>
      </c>
      <c r="CQ513" s="10">
        <v>7</v>
      </c>
      <c r="CR513" s="10">
        <v>6</v>
      </c>
      <c r="CS513" s="10">
        <v>5</v>
      </c>
      <c r="CT513" s="10">
        <v>6</v>
      </c>
      <c r="CU513" s="10">
        <v>7</v>
      </c>
      <c r="CV513" s="10">
        <v>5</v>
      </c>
      <c r="CW513" s="10">
        <v>5</v>
      </c>
      <c r="CX513" s="10">
        <v>6</v>
      </c>
      <c r="CY513" s="10">
        <v>4</v>
      </c>
      <c r="CZ513" s="10">
        <v>6</v>
      </c>
      <c r="DA513" s="10">
        <v>4</v>
      </c>
      <c r="DB513" s="10">
        <v>5</v>
      </c>
      <c r="DC513" s="10">
        <v>6</v>
      </c>
      <c r="DD513" s="10">
        <v>6</v>
      </c>
      <c r="DE513" s="10">
        <v>7</v>
      </c>
      <c r="DF513" s="10">
        <v>6</v>
      </c>
      <c r="DG513" s="10">
        <v>5</v>
      </c>
      <c r="DH513" s="10">
        <v>6</v>
      </c>
      <c r="DI513" s="10">
        <v>6</v>
      </c>
      <c r="DJ513" s="10">
        <v>6</v>
      </c>
      <c r="DK513" s="10">
        <v>6</v>
      </c>
      <c r="DL513" s="10">
        <v>6</v>
      </c>
      <c r="DM513" s="9" t="s">
        <v>154</v>
      </c>
      <c r="DN513" s="10">
        <v>1985</v>
      </c>
      <c r="DO513" s="9">
        <f t="shared" si="4"/>
        <v>36</v>
      </c>
      <c r="DP513" s="9" t="s">
        <v>155</v>
      </c>
      <c r="DQ513" s="9" t="s">
        <v>156</v>
      </c>
      <c r="DR513" s="9" t="s">
        <v>157</v>
      </c>
      <c r="DS513" s="9" t="s">
        <v>137</v>
      </c>
      <c r="DT513" s="9" t="s">
        <v>181</v>
      </c>
      <c r="DU513" s="9" t="s">
        <v>158</v>
      </c>
      <c r="DV513" s="9" t="str">
        <f>VLOOKUP(DU513,Metadata!$B$2:$C$7,2,FALSE)</f>
        <v>6+ years</v>
      </c>
    </row>
    <row r="514" spans="1:126">
      <c r="A514" s="13">
        <v>513</v>
      </c>
      <c r="B514" s="9" t="s">
        <v>135</v>
      </c>
      <c r="C514" s="9" t="str">
        <f>VLOOKUP(B514,Metadata!$M$2:$N$6,2,FALSE)</f>
        <v>Permanent Employee</v>
      </c>
      <c r="D514" s="9" t="s">
        <v>159</v>
      </c>
      <c r="E514" s="9" t="s">
        <v>137</v>
      </c>
      <c r="F514" s="9" t="s">
        <v>138</v>
      </c>
      <c r="G514" s="9" t="s">
        <v>172</v>
      </c>
      <c r="H514" s="9" t="str">
        <f>IF(G514="","",VLOOKUP(G514,Metadata!$J$2:$K$22,2,FALSE))</f>
        <v>Porto Metropolitan Area</v>
      </c>
      <c r="I514" s="9" t="s">
        <v>138</v>
      </c>
      <c r="J514" s="9" t="str">
        <f>IF(I514="","",VLOOKUP(I514,Metadata!$P$2:$Q$43,2,FALSE))</f>
        <v>Europe</v>
      </c>
      <c r="K514" s="9" t="str">
        <f t="shared" si="0"/>
        <v>Portugal</v>
      </c>
      <c r="L514" s="9" t="s">
        <v>140</v>
      </c>
      <c r="M514" s="9" t="str">
        <f>IF(L514="","",VLOOKUP(L514,Metadata!$J$2:$K$22,2,FALSE))</f>
        <v>Lisbon Metropolitan Area</v>
      </c>
      <c r="N514" s="9" t="s">
        <v>214</v>
      </c>
      <c r="O514" s="9" t="s">
        <v>215</v>
      </c>
      <c r="P514" s="9" t="s">
        <v>142</v>
      </c>
      <c r="Q514" s="10" t="str">
        <f t="shared" si="1"/>
        <v>Full Office Job</v>
      </c>
      <c r="R514" s="10">
        <v>4</v>
      </c>
      <c r="S514" s="9" t="s">
        <v>192</v>
      </c>
      <c r="T514" s="9" t="s">
        <v>137</v>
      </c>
      <c r="U514" s="9" t="str">
        <f>IF(S514&lt;&gt;"",S514,IF(T514&lt;&gt;"",VLOOKUP(T514,Metadata!$S$2:$T$228,2,FALSE),""))</f>
        <v>Back-End Developer</v>
      </c>
      <c r="V514" s="9" t="s">
        <v>274</v>
      </c>
      <c r="W514" s="9" t="s">
        <v>137</v>
      </c>
      <c r="X514" s="9" t="s">
        <v>145</v>
      </c>
      <c r="Y514" s="9" t="s">
        <v>137</v>
      </c>
      <c r="Z514" s="9" t="s">
        <v>146</v>
      </c>
      <c r="AA514" s="9" t="s">
        <v>137</v>
      </c>
      <c r="AB514" s="9" t="s">
        <v>137</v>
      </c>
      <c r="AC514" s="9" t="s">
        <v>147</v>
      </c>
      <c r="AD514" s="9"/>
      <c r="AE514" s="9" t="s">
        <v>194</v>
      </c>
      <c r="AF514" s="9"/>
      <c r="AG514" s="9"/>
      <c r="AH514" s="9"/>
      <c r="AI514" s="9"/>
      <c r="AJ514" s="9"/>
      <c r="AK514" s="9"/>
      <c r="AL514" s="9"/>
      <c r="AM514" s="9"/>
      <c r="AN514" s="9" t="s">
        <v>195</v>
      </c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 t="s">
        <v>198</v>
      </c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10"/>
      <c r="CB514" s="10" t="str">
        <f t="shared" si="5"/>
        <v/>
      </c>
      <c r="CC514" s="10"/>
      <c r="CD514" s="9" t="str">
        <f t="shared" si="2"/>
        <v/>
      </c>
      <c r="CE514" s="9" t="s">
        <v>151</v>
      </c>
      <c r="CF514" s="9" t="s">
        <v>188</v>
      </c>
      <c r="CG514" s="9">
        <f>IF(CF514="","",VLOOKUP(CF514,Metadata!$D$2:$H$20,2,FALSE))</f>
        <v>17500</v>
      </c>
      <c r="CH514" s="9">
        <f>IF(CF514="","",VLOOKUP(CF514,Metadata!$D$2:$H$20,4,FALSE))</f>
        <v>15000</v>
      </c>
      <c r="CI514" s="9">
        <f>IF(CF514="","",VLOOKUP(CF514,Metadata!$D$2:$H$20,5,FALSE))</f>
        <v>20000</v>
      </c>
      <c r="CJ514" s="9">
        <f t="shared" si="3"/>
        <v>17500</v>
      </c>
      <c r="CK514" s="9" t="s">
        <v>153</v>
      </c>
      <c r="CL514" s="10">
        <v>4</v>
      </c>
      <c r="CM514" s="10">
        <v>2</v>
      </c>
      <c r="CN514" s="10">
        <v>7</v>
      </c>
      <c r="CO514" s="10">
        <v>7</v>
      </c>
      <c r="CP514" s="10">
        <v>6</v>
      </c>
      <c r="CQ514" s="10">
        <v>6</v>
      </c>
      <c r="CR514" s="10">
        <v>5</v>
      </c>
      <c r="CS514" s="10">
        <v>6</v>
      </c>
      <c r="CT514" s="10">
        <v>7</v>
      </c>
      <c r="CU514" s="10">
        <v>7</v>
      </c>
      <c r="CV514" s="10">
        <v>6</v>
      </c>
      <c r="CW514" s="10">
        <v>6</v>
      </c>
      <c r="CX514" s="10">
        <v>6</v>
      </c>
      <c r="CY514" s="10">
        <v>5</v>
      </c>
      <c r="CZ514" s="10">
        <v>7</v>
      </c>
      <c r="DA514" s="10">
        <v>6</v>
      </c>
      <c r="DB514" s="10">
        <v>6</v>
      </c>
      <c r="DC514" s="10">
        <v>6</v>
      </c>
      <c r="DD514" s="10">
        <v>6</v>
      </c>
      <c r="DE514" s="10">
        <v>6</v>
      </c>
      <c r="DF514" s="10">
        <v>6</v>
      </c>
      <c r="DG514" s="10">
        <v>7</v>
      </c>
      <c r="DH514" s="10">
        <v>7</v>
      </c>
      <c r="DI514" s="10">
        <v>7</v>
      </c>
      <c r="DJ514" s="10">
        <v>7</v>
      </c>
      <c r="DK514" s="10">
        <v>7</v>
      </c>
      <c r="DL514" s="10">
        <v>6</v>
      </c>
      <c r="DM514" s="9" t="s">
        <v>154</v>
      </c>
      <c r="DN514" s="10">
        <v>1989</v>
      </c>
      <c r="DO514" s="9">
        <f t="shared" si="4"/>
        <v>32</v>
      </c>
      <c r="DP514" s="9" t="s">
        <v>155</v>
      </c>
      <c r="DQ514" s="9" t="s">
        <v>202</v>
      </c>
      <c r="DR514" s="9" t="s">
        <v>157</v>
      </c>
      <c r="DS514" s="9" t="s">
        <v>137</v>
      </c>
      <c r="DT514" s="9" t="s">
        <v>181</v>
      </c>
      <c r="DU514" s="9" t="s">
        <v>223</v>
      </c>
      <c r="DV514" s="9" t="str">
        <f>VLOOKUP(DU514,Metadata!$B$2:$C$7,2,FALSE)</f>
        <v>3 - 6 years</v>
      </c>
    </row>
    <row r="515" spans="1:126">
      <c r="A515" s="13">
        <v>514</v>
      </c>
      <c r="B515" s="9" t="s">
        <v>135</v>
      </c>
      <c r="C515" s="9" t="str">
        <f>VLOOKUP(B515,Metadata!$M$2:$N$6,2,FALSE)</f>
        <v>Permanent Employee</v>
      </c>
      <c r="D515" s="9" t="s">
        <v>136</v>
      </c>
      <c r="E515" s="9" t="s">
        <v>137</v>
      </c>
      <c r="F515" s="9" t="s">
        <v>138</v>
      </c>
      <c r="G515" s="9" t="s">
        <v>172</v>
      </c>
      <c r="H515" s="9" t="str">
        <f>IF(G515="","",VLOOKUP(G515,Metadata!$J$2:$K$22,2,FALSE))</f>
        <v>Porto Metropolitan Area</v>
      </c>
      <c r="I515" s="9" t="s">
        <v>138</v>
      </c>
      <c r="J515" s="9" t="str">
        <f>IF(I515="","",VLOOKUP(I515,Metadata!$P$2:$Q$43,2,FALSE))</f>
        <v>Europe</v>
      </c>
      <c r="K515" s="9" t="str">
        <f t="shared" si="0"/>
        <v>Portugal</v>
      </c>
      <c r="L515" s="9" t="s">
        <v>172</v>
      </c>
      <c r="M515" s="9" t="str">
        <f>IF(L515="","",VLOOKUP(L515,Metadata!$J$2:$K$22,2,FALSE))</f>
        <v>Porto Metropolitan Area</v>
      </c>
      <c r="N515" s="9" t="s">
        <v>205</v>
      </c>
      <c r="O515" s="9" t="s">
        <v>137</v>
      </c>
      <c r="P515" s="9" t="s">
        <v>137</v>
      </c>
      <c r="Q515" s="10" t="str">
        <f t="shared" si="1"/>
        <v>Full Office Job</v>
      </c>
      <c r="R515" s="10">
        <v>6</v>
      </c>
      <c r="S515" s="9" t="s">
        <v>332</v>
      </c>
      <c r="T515" s="9" t="s">
        <v>137</v>
      </c>
      <c r="U515" s="9" t="str">
        <f>IF(S515&lt;&gt;"",S515,IF(T515&lt;&gt;"",VLOOKUP(T515,Metadata!$S$2:$T$228,2,FALSE),""))</f>
        <v>UX/UI Designer</v>
      </c>
      <c r="V515" s="9" t="s">
        <v>256</v>
      </c>
      <c r="W515" s="9" t="s">
        <v>137</v>
      </c>
      <c r="X515" s="9" t="s">
        <v>175</v>
      </c>
      <c r="Y515" s="9" t="s">
        <v>137</v>
      </c>
      <c r="Z515" s="9" t="s">
        <v>262</v>
      </c>
      <c r="AA515" s="9" t="s">
        <v>137</v>
      </c>
      <c r="AB515" s="9" t="s">
        <v>137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 t="s">
        <v>150</v>
      </c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 t="s">
        <v>150</v>
      </c>
      <c r="BZ515" s="9" t="s">
        <v>137</v>
      </c>
      <c r="CA515" s="10"/>
      <c r="CB515" s="10" t="str">
        <f t="shared" si="5"/>
        <v/>
      </c>
      <c r="CC515" s="10"/>
      <c r="CD515" s="9" t="str">
        <f t="shared" si="2"/>
        <v/>
      </c>
      <c r="CE515" s="9" t="s">
        <v>168</v>
      </c>
      <c r="CF515" s="9" t="s">
        <v>236</v>
      </c>
      <c r="CG515" s="9">
        <f>IF(CF515="","",VLOOKUP(CF515,Metadata!$D$2:$H$20,2,FALSE))</f>
        <v>47500</v>
      </c>
      <c r="CH515" s="9">
        <f>IF(CF515="","",VLOOKUP(CF515,Metadata!$D$2:$H$20,4,FALSE))</f>
        <v>45000</v>
      </c>
      <c r="CI515" s="9">
        <f>IF(CF515="","",VLOOKUP(CF515,Metadata!$D$2:$H$20,5,FALSE))</f>
        <v>50000</v>
      </c>
      <c r="CJ515" s="9">
        <f t="shared" si="3"/>
        <v>47500</v>
      </c>
      <c r="CK515" s="9" t="s">
        <v>221</v>
      </c>
      <c r="CL515" s="10">
        <v>5</v>
      </c>
      <c r="CM515" s="10">
        <v>4</v>
      </c>
      <c r="CN515" s="10">
        <v>7</v>
      </c>
      <c r="CO515" s="10">
        <v>6</v>
      </c>
      <c r="CP515" s="10">
        <v>6</v>
      </c>
      <c r="CQ515" s="10">
        <v>6</v>
      </c>
      <c r="CR515" s="10">
        <v>7</v>
      </c>
      <c r="CS515" s="10">
        <v>7</v>
      </c>
      <c r="CT515" s="10">
        <v>7</v>
      </c>
      <c r="CU515" s="10">
        <v>4</v>
      </c>
      <c r="CV515" s="10">
        <v>5</v>
      </c>
      <c r="CW515" s="10">
        <v>6</v>
      </c>
      <c r="CX515" s="10">
        <v>7</v>
      </c>
      <c r="CY515" s="10">
        <v>6</v>
      </c>
      <c r="CZ515" s="10">
        <v>5</v>
      </c>
      <c r="DA515" s="10">
        <v>4</v>
      </c>
      <c r="DB515" s="10">
        <v>4</v>
      </c>
      <c r="DC515" s="10">
        <v>7</v>
      </c>
      <c r="DD515" s="10">
        <v>6</v>
      </c>
      <c r="DE515" s="10">
        <v>6</v>
      </c>
      <c r="DF515" s="10">
        <v>5</v>
      </c>
      <c r="DG515" s="10">
        <v>6</v>
      </c>
      <c r="DH515" s="10">
        <v>6</v>
      </c>
      <c r="DI515" s="10">
        <v>6</v>
      </c>
      <c r="DJ515" s="10">
        <v>6</v>
      </c>
      <c r="DK515" s="10">
        <v>5</v>
      </c>
      <c r="DL515" s="10">
        <v>6</v>
      </c>
      <c r="DM515" s="9" t="s">
        <v>154</v>
      </c>
      <c r="DN515" s="10">
        <v>1993</v>
      </c>
      <c r="DO515" s="9">
        <f t="shared" si="4"/>
        <v>28</v>
      </c>
      <c r="DP515" s="9" t="s">
        <v>155</v>
      </c>
      <c r="DQ515" s="9" t="s">
        <v>156</v>
      </c>
      <c r="DR515" s="9" t="s">
        <v>170</v>
      </c>
      <c r="DS515" s="9" t="s">
        <v>137</v>
      </c>
      <c r="DT515" s="9" t="s">
        <v>181</v>
      </c>
      <c r="DU515" s="9" t="s">
        <v>158</v>
      </c>
      <c r="DV515" s="9" t="str">
        <f>VLOOKUP(DU515,Metadata!$B$2:$C$7,2,FALSE)</f>
        <v>6+ years</v>
      </c>
    </row>
    <row r="516" spans="1:126">
      <c r="A516" s="13">
        <v>515</v>
      </c>
      <c r="B516" s="9" t="s">
        <v>135</v>
      </c>
      <c r="C516" s="9" t="str">
        <f>VLOOKUP(B516,Metadata!$M$2:$N$6,2,FALSE)</f>
        <v>Permanent Employee</v>
      </c>
      <c r="D516" s="9" t="s">
        <v>159</v>
      </c>
      <c r="E516" s="9" t="s">
        <v>137</v>
      </c>
      <c r="F516" s="9" t="s">
        <v>138</v>
      </c>
      <c r="G516" s="9" t="s">
        <v>172</v>
      </c>
      <c r="H516" s="9" t="str">
        <f>IF(G516="","",VLOOKUP(G516,Metadata!$J$2:$K$22,2,FALSE))</f>
        <v>Porto Metropolitan Area</v>
      </c>
      <c r="I516" s="9" t="s">
        <v>138</v>
      </c>
      <c r="J516" s="9" t="str">
        <f>IF(I516="","",VLOOKUP(I516,Metadata!$P$2:$Q$43,2,FALSE))</f>
        <v>Europe</v>
      </c>
      <c r="K516" s="9" t="str">
        <f t="shared" si="0"/>
        <v>Portugal</v>
      </c>
      <c r="L516" s="9" t="s">
        <v>172</v>
      </c>
      <c r="M516" s="9" t="str">
        <f>IF(L516="","",VLOOKUP(L516,Metadata!$J$2:$K$22,2,FALSE))</f>
        <v>Porto Metropolitan Area</v>
      </c>
      <c r="N516" s="9" t="s">
        <v>141</v>
      </c>
      <c r="O516" s="9" t="s">
        <v>137</v>
      </c>
      <c r="P516" s="9" t="s">
        <v>142</v>
      </c>
      <c r="Q516" s="10" t="str">
        <f t="shared" si="1"/>
        <v>Full Office Job</v>
      </c>
      <c r="R516" s="10">
        <v>4</v>
      </c>
      <c r="S516" s="9" t="s">
        <v>290</v>
      </c>
      <c r="T516" s="9" t="s">
        <v>137</v>
      </c>
      <c r="U516" s="9" t="str">
        <f>IF(S516&lt;&gt;"",S516,IF(T516&lt;&gt;"",VLOOKUP(T516,Metadata!$S$2:$T$228,2,FALSE),""))</f>
        <v>Quality Assurance/Testing</v>
      </c>
      <c r="V516" s="9" t="s">
        <v>274</v>
      </c>
      <c r="W516" s="9" t="s">
        <v>137</v>
      </c>
      <c r="X516" s="9" t="s">
        <v>208</v>
      </c>
      <c r="Y516" s="9" t="s">
        <v>137</v>
      </c>
      <c r="Z516" s="9" t="s">
        <v>224</v>
      </c>
      <c r="AA516" s="9" t="s">
        <v>165</v>
      </c>
      <c r="AB516" s="9" t="s">
        <v>137</v>
      </c>
      <c r="AC516" s="9"/>
      <c r="AD516" s="9" t="s">
        <v>148</v>
      </c>
      <c r="AE516" s="9"/>
      <c r="AF516" s="9" t="s">
        <v>243</v>
      </c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 t="s">
        <v>167</v>
      </c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10"/>
      <c r="CB516" s="10" t="str">
        <f t="shared" si="5"/>
        <v/>
      </c>
      <c r="CC516" s="10"/>
      <c r="CD516" s="9" t="str">
        <f t="shared" si="2"/>
        <v/>
      </c>
      <c r="CE516" s="9" t="s">
        <v>168</v>
      </c>
      <c r="CF516" s="9" t="s">
        <v>188</v>
      </c>
      <c r="CG516" s="9">
        <f>IF(CF516="","",VLOOKUP(CF516,Metadata!$D$2:$H$20,2,FALSE))</f>
        <v>17500</v>
      </c>
      <c r="CH516" s="9">
        <f>IF(CF516="","",VLOOKUP(CF516,Metadata!$D$2:$H$20,4,FALSE))</f>
        <v>15000</v>
      </c>
      <c r="CI516" s="9">
        <f>IF(CF516="","",VLOOKUP(CF516,Metadata!$D$2:$H$20,5,FALSE))</f>
        <v>20000</v>
      </c>
      <c r="CJ516" s="9">
        <f t="shared" si="3"/>
        <v>17500</v>
      </c>
      <c r="CK516" s="9" t="s">
        <v>201</v>
      </c>
      <c r="CL516" s="10">
        <v>4</v>
      </c>
      <c r="CM516" s="10">
        <v>1</v>
      </c>
      <c r="CN516" s="10">
        <v>7</v>
      </c>
      <c r="CO516" s="10">
        <v>6</v>
      </c>
      <c r="CP516" s="10">
        <v>6</v>
      </c>
      <c r="CQ516" s="10">
        <v>7</v>
      </c>
      <c r="CR516" s="10">
        <v>7</v>
      </c>
      <c r="CS516" s="10">
        <v>7</v>
      </c>
      <c r="CT516" s="10">
        <v>6</v>
      </c>
      <c r="CU516" s="10">
        <v>6</v>
      </c>
      <c r="CV516" s="10">
        <v>7</v>
      </c>
      <c r="CW516" s="10">
        <v>7</v>
      </c>
      <c r="CX516" s="10">
        <v>6</v>
      </c>
      <c r="CY516" s="10">
        <v>7</v>
      </c>
      <c r="CZ516" s="10">
        <v>6</v>
      </c>
      <c r="DA516" s="10">
        <v>7</v>
      </c>
      <c r="DB516" s="10">
        <v>7</v>
      </c>
      <c r="DC516" s="10">
        <v>7</v>
      </c>
      <c r="DD516" s="10">
        <v>7</v>
      </c>
      <c r="DE516" s="10">
        <v>7</v>
      </c>
      <c r="DF516" s="10">
        <v>7</v>
      </c>
      <c r="DG516" s="10">
        <v>7</v>
      </c>
      <c r="DH516" s="10">
        <v>7</v>
      </c>
      <c r="DI516" s="10">
        <v>7</v>
      </c>
      <c r="DJ516" s="10">
        <v>7</v>
      </c>
      <c r="DK516" s="10">
        <v>7</v>
      </c>
      <c r="DL516" s="10">
        <v>7</v>
      </c>
      <c r="DM516" s="9" t="s">
        <v>154</v>
      </c>
      <c r="DN516" s="10">
        <v>1989</v>
      </c>
      <c r="DO516" s="9">
        <f t="shared" si="4"/>
        <v>32</v>
      </c>
      <c r="DP516" s="9" t="s">
        <v>155</v>
      </c>
      <c r="DQ516" s="9" t="s">
        <v>156</v>
      </c>
      <c r="DR516" s="9" t="s">
        <v>170</v>
      </c>
      <c r="DS516" s="9" t="s">
        <v>137</v>
      </c>
      <c r="DT516" s="9" t="s">
        <v>181</v>
      </c>
      <c r="DU516" s="9" t="s">
        <v>223</v>
      </c>
      <c r="DV516" s="9" t="str">
        <f>VLOOKUP(DU516,Metadata!$B$2:$C$7,2,FALSE)</f>
        <v>3 - 6 years</v>
      </c>
    </row>
    <row r="517" spans="1:126">
      <c r="A517" s="13">
        <v>516</v>
      </c>
      <c r="B517" s="9" t="s">
        <v>135</v>
      </c>
      <c r="C517" s="9" t="str">
        <f>VLOOKUP(B517,Metadata!$M$2:$N$6,2,FALSE)</f>
        <v>Permanent Employee</v>
      </c>
      <c r="D517" s="9" t="s">
        <v>136</v>
      </c>
      <c r="E517" s="9" t="s">
        <v>137</v>
      </c>
      <c r="F517" s="9" t="s">
        <v>138</v>
      </c>
      <c r="G517" s="9" t="s">
        <v>172</v>
      </c>
      <c r="H517" s="9" t="str">
        <f>IF(G517="","",VLOOKUP(G517,Metadata!$J$2:$K$22,2,FALSE))</f>
        <v>Porto Metropolitan Area</v>
      </c>
      <c r="I517" s="9" t="s">
        <v>138</v>
      </c>
      <c r="J517" s="9" t="str">
        <f>IF(I517="","",VLOOKUP(I517,Metadata!$P$2:$Q$43,2,FALSE))</f>
        <v>Europe</v>
      </c>
      <c r="K517" s="9" t="str">
        <f t="shared" si="0"/>
        <v>Portugal</v>
      </c>
      <c r="L517" s="9" t="s">
        <v>172</v>
      </c>
      <c r="M517" s="9" t="str">
        <f>IF(L517="","",VLOOKUP(L517,Metadata!$J$2:$K$22,2,FALSE))</f>
        <v>Porto Metropolitan Area</v>
      </c>
      <c r="N517" s="9" t="s">
        <v>141</v>
      </c>
      <c r="O517" s="9" t="s">
        <v>137</v>
      </c>
      <c r="P517" s="9" t="s">
        <v>191</v>
      </c>
      <c r="Q517" s="10" t="str">
        <f t="shared" si="1"/>
        <v>Remote Job (full or flexible)</v>
      </c>
      <c r="R517" s="10">
        <v>5</v>
      </c>
      <c r="S517" s="9" t="s">
        <v>216</v>
      </c>
      <c r="T517" s="9" t="s">
        <v>137</v>
      </c>
      <c r="U517" s="9" t="str">
        <f>IF(S517&lt;&gt;"",S517,IF(T517&lt;&gt;"",VLOOKUP(T517,Metadata!$S$2:$T$228,2,FALSE),""))</f>
        <v>Front-End Developer</v>
      </c>
      <c r="V517" s="9" t="s">
        <v>217</v>
      </c>
      <c r="W517" s="9" t="s">
        <v>137</v>
      </c>
      <c r="X517" s="9" t="s">
        <v>175</v>
      </c>
      <c r="Y517" s="9" t="s">
        <v>137</v>
      </c>
      <c r="Z517" s="9" t="s">
        <v>193</v>
      </c>
      <c r="AA517" s="9" t="s">
        <v>165</v>
      </c>
      <c r="AB517" s="9" t="s">
        <v>137</v>
      </c>
      <c r="AC517" s="9"/>
      <c r="AD517" s="9"/>
      <c r="AE517" s="9"/>
      <c r="AF517" s="9"/>
      <c r="AG517" s="9"/>
      <c r="AH517" s="9"/>
      <c r="AI517" s="9"/>
      <c r="AJ517" s="9" t="s">
        <v>185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 t="s">
        <v>178</v>
      </c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199</v>
      </c>
      <c r="BM517" s="9"/>
      <c r="BN517" s="9" t="s">
        <v>186</v>
      </c>
      <c r="BO517" s="9"/>
      <c r="BP517" s="9"/>
      <c r="BQ517" s="9"/>
      <c r="BR517" s="9" t="s">
        <v>247</v>
      </c>
      <c r="BS517" s="9"/>
      <c r="BT517" s="9"/>
      <c r="BU517" s="9"/>
      <c r="BV517" s="9"/>
      <c r="BW517" s="9"/>
      <c r="BX517" s="9"/>
      <c r="BY517" s="9"/>
      <c r="BZ517" s="9"/>
      <c r="CA517" s="10"/>
      <c r="CB517" s="10" t="str">
        <f t="shared" si="5"/>
        <v/>
      </c>
      <c r="CC517" s="10"/>
      <c r="CD517" s="9" t="str">
        <f t="shared" si="2"/>
        <v/>
      </c>
      <c r="CE517" s="9" t="s">
        <v>232</v>
      </c>
      <c r="CF517" s="9" t="s">
        <v>225</v>
      </c>
      <c r="CG517" s="9">
        <f>IF(CF517="","",VLOOKUP(CF517,Metadata!$D$2:$H$20,2,FALSE))</f>
        <v>22500</v>
      </c>
      <c r="CH517" s="9">
        <f>IF(CF517="","",VLOOKUP(CF517,Metadata!$D$2:$H$20,4,FALSE))</f>
        <v>20000</v>
      </c>
      <c r="CI517" s="9">
        <f>IF(CF517="","",VLOOKUP(CF517,Metadata!$D$2:$H$20,5,FALSE))</f>
        <v>25000</v>
      </c>
      <c r="CJ517" s="9">
        <f t="shared" si="3"/>
        <v>22500</v>
      </c>
      <c r="CK517" s="9" t="s">
        <v>201</v>
      </c>
      <c r="CL517" s="10">
        <v>6</v>
      </c>
      <c r="CM517" s="10">
        <v>2</v>
      </c>
      <c r="CN517" s="10">
        <v>7</v>
      </c>
      <c r="CO517" s="10">
        <v>6</v>
      </c>
      <c r="CP517" s="10">
        <v>5</v>
      </c>
      <c r="CQ517" s="10">
        <v>7</v>
      </c>
      <c r="CR517" s="10">
        <v>6</v>
      </c>
      <c r="CS517" s="10">
        <v>7</v>
      </c>
      <c r="CT517" s="10">
        <v>6</v>
      </c>
      <c r="CU517" s="10">
        <v>4</v>
      </c>
      <c r="CV517" s="10">
        <v>5</v>
      </c>
      <c r="CW517" s="10">
        <v>6</v>
      </c>
      <c r="CX517" s="10">
        <v>5</v>
      </c>
      <c r="CY517" s="10">
        <v>7</v>
      </c>
      <c r="CZ517" s="10">
        <v>6</v>
      </c>
      <c r="DA517" s="10">
        <v>7</v>
      </c>
      <c r="DB517" s="10">
        <v>4</v>
      </c>
      <c r="DC517" s="10">
        <v>7</v>
      </c>
      <c r="DD517" s="10">
        <v>2</v>
      </c>
      <c r="DE517" s="10">
        <v>7</v>
      </c>
      <c r="DF517" s="10">
        <v>7</v>
      </c>
      <c r="DG517" s="10">
        <v>7</v>
      </c>
      <c r="DH517" s="10">
        <v>4</v>
      </c>
      <c r="DI517" s="10">
        <v>7</v>
      </c>
      <c r="DJ517" s="10">
        <v>5</v>
      </c>
      <c r="DK517" s="10">
        <v>7</v>
      </c>
      <c r="DL517" s="10">
        <v>6</v>
      </c>
      <c r="DM517" s="9" t="s">
        <v>154</v>
      </c>
      <c r="DN517" s="10">
        <v>1994</v>
      </c>
      <c r="DO517" s="9">
        <f t="shared" si="4"/>
        <v>27</v>
      </c>
      <c r="DP517" s="9" t="s">
        <v>155</v>
      </c>
      <c r="DQ517" s="9" t="s">
        <v>210</v>
      </c>
      <c r="DR517" s="9" t="s">
        <v>157</v>
      </c>
      <c r="DS517" s="9" t="s">
        <v>137</v>
      </c>
      <c r="DT517" s="9" t="s">
        <v>181</v>
      </c>
      <c r="DU517" s="9" t="s">
        <v>223</v>
      </c>
      <c r="DV517" s="9" t="str">
        <f>VLOOKUP(DU517,Metadata!$B$2:$C$7,2,FALSE)</f>
        <v>3 - 6 years</v>
      </c>
    </row>
    <row r="518" spans="1:126">
      <c r="A518" s="13">
        <v>517</v>
      </c>
      <c r="B518" s="9" t="s">
        <v>135</v>
      </c>
      <c r="C518" s="9" t="str">
        <f>VLOOKUP(B518,Metadata!$M$2:$N$6,2,FALSE)</f>
        <v>Permanent Employee</v>
      </c>
      <c r="D518" s="9" t="s">
        <v>159</v>
      </c>
      <c r="E518" s="9" t="s">
        <v>137</v>
      </c>
      <c r="F518" s="9" t="s">
        <v>138</v>
      </c>
      <c r="G518" s="9" t="s">
        <v>291</v>
      </c>
      <c r="H518" s="9" t="str">
        <f>IF(G518="","",VLOOKUP(G518,Metadata!$J$2:$K$22,2,FALSE))</f>
        <v>Centre</v>
      </c>
      <c r="I518" s="9" t="s">
        <v>138</v>
      </c>
      <c r="J518" s="9" t="str">
        <f>IF(I518="","",VLOOKUP(I518,Metadata!$P$2:$Q$43,2,FALSE))</f>
        <v>Europe</v>
      </c>
      <c r="K518" s="9" t="str">
        <f t="shared" si="0"/>
        <v>Portugal</v>
      </c>
      <c r="L518" s="9" t="s">
        <v>291</v>
      </c>
      <c r="M518" s="9" t="str">
        <f>IF(L518="","",VLOOKUP(L518,Metadata!$J$2:$K$22,2,FALSE))</f>
        <v>Centre</v>
      </c>
      <c r="N518" s="9" t="s">
        <v>141</v>
      </c>
      <c r="O518" s="9" t="s">
        <v>137</v>
      </c>
      <c r="P518" s="9" t="s">
        <v>142</v>
      </c>
      <c r="Q518" s="10" t="str">
        <f t="shared" si="1"/>
        <v>Full Office Job</v>
      </c>
      <c r="R518" s="10">
        <v>5</v>
      </c>
      <c r="S518" s="9" t="s">
        <v>143</v>
      </c>
      <c r="T518" s="9" t="s">
        <v>137</v>
      </c>
      <c r="U518" s="9" t="str">
        <f>IF(S518&lt;&gt;"",S518,IF(T518&lt;&gt;"",VLOOKUP(T518,Metadata!$S$2:$T$228,2,FALSE),""))</f>
        <v>Technical Team Leader</v>
      </c>
      <c r="V518" s="9" t="s">
        <v>207</v>
      </c>
      <c r="W518" s="9" t="s">
        <v>137</v>
      </c>
      <c r="X518" s="9" t="s">
        <v>145</v>
      </c>
      <c r="Y518" s="9" t="s">
        <v>137</v>
      </c>
      <c r="Z518" s="9" t="s">
        <v>146</v>
      </c>
      <c r="AA518" s="9" t="s">
        <v>137</v>
      </c>
      <c r="AB518" s="9" t="s">
        <v>137</v>
      </c>
      <c r="AC518" s="9"/>
      <c r="AD518" s="9"/>
      <c r="AE518" s="9"/>
      <c r="AF518" s="9"/>
      <c r="AG518" s="9"/>
      <c r="AH518" s="9" t="s">
        <v>176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 t="s">
        <v>150</v>
      </c>
      <c r="BZ518" s="9" t="s">
        <v>137</v>
      </c>
      <c r="CA518" s="10"/>
      <c r="CB518" s="10" t="str">
        <f t="shared" si="5"/>
        <v/>
      </c>
      <c r="CC518" s="10"/>
      <c r="CD518" s="9" t="str">
        <f t="shared" si="2"/>
        <v/>
      </c>
      <c r="CE518" s="9" t="s">
        <v>151</v>
      </c>
      <c r="CF518" s="9" t="s">
        <v>225</v>
      </c>
      <c r="CG518" s="9">
        <f>IF(CF518="","",VLOOKUP(CF518,Metadata!$D$2:$H$20,2,FALSE))</f>
        <v>22500</v>
      </c>
      <c r="CH518" s="9">
        <f>IF(CF518="","",VLOOKUP(CF518,Metadata!$D$2:$H$20,4,FALSE))</f>
        <v>20000</v>
      </c>
      <c r="CI518" s="9">
        <f>IF(CF518="","",VLOOKUP(CF518,Metadata!$D$2:$H$20,5,FALSE))</f>
        <v>25000</v>
      </c>
      <c r="CJ518" s="9">
        <f t="shared" si="3"/>
        <v>22500</v>
      </c>
      <c r="CK518" s="9" t="s">
        <v>189</v>
      </c>
      <c r="CL518" s="10">
        <v>4</v>
      </c>
      <c r="CM518" s="10">
        <v>4</v>
      </c>
      <c r="CN518" s="10">
        <v>6</v>
      </c>
      <c r="CO518" s="10">
        <v>6</v>
      </c>
      <c r="CP518" s="10">
        <v>6</v>
      </c>
      <c r="CQ518" s="10">
        <v>6</v>
      </c>
      <c r="CR518" s="10">
        <v>4</v>
      </c>
      <c r="CS518" s="10">
        <v>4</v>
      </c>
      <c r="CT518" s="10">
        <v>6</v>
      </c>
      <c r="CU518" s="10">
        <v>7</v>
      </c>
      <c r="CV518" s="10">
        <v>6</v>
      </c>
      <c r="CW518" s="10">
        <v>5</v>
      </c>
      <c r="CX518" s="10">
        <v>5</v>
      </c>
      <c r="CY518" s="10">
        <v>6</v>
      </c>
      <c r="CZ518" s="10">
        <v>5</v>
      </c>
      <c r="DA518" s="10">
        <v>6</v>
      </c>
      <c r="DB518" s="10">
        <v>5</v>
      </c>
      <c r="DC518" s="10">
        <v>6</v>
      </c>
      <c r="DD518" s="10">
        <v>4</v>
      </c>
      <c r="DE518" s="10">
        <v>7</v>
      </c>
      <c r="DF518" s="10">
        <v>6</v>
      </c>
      <c r="DG518" s="10">
        <v>5</v>
      </c>
      <c r="DH518" s="10">
        <v>3</v>
      </c>
      <c r="DI518" s="10">
        <v>5</v>
      </c>
      <c r="DJ518" s="10">
        <v>4</v>
      </c>
      <c r="DK518" s="10">
        <v>5</v>
      </c>
      <c r="DL518" s="10">
        <v>4</v>
      </c>
      <c r="DM518" s="9" t="s">
        <v>154</v>
      </c>
      <c r="DN518" s="10">
        <v>1985</v>
      </c>
      <c r="DO518" s="9">
        <f t="shared" si="4"/>
        <v>36</v>
      </c>
      <c r="DP518" s="9" t="s">
        <v>155</v>
      </c>
      <c r="DQ518" s="9" t="s">
        <v>210</v>
      </c>
      <c r="DR518" s="9" t="s">
        <v>157</v>
      </c>
      <c r="DS518" s="9" t="s">
        <v>137</v>
      </c>
      <c r="DT518" s="9" t="s">
        <v>181</v>
      </c>
      <c r="DU518" s="9" t="s">
        <v>223</v>
      </c>
      <c r="DV518" s="9" t="str">
        <f>VLOOKUP(DU518,Metadata!$B$2:$C$7,2,FALSE)</f>
        <v>3 - 6 years</v>
      </c>
    </row>
    <row r="519" spans="1:126">
      <c r="A519" s="13">
        <v>518</v>
      </c>
      <c r="B519" s="9" t="s">
        <v>135</v>
      </c>
      <c r="C519" s="9" t="str">
        <f>VLOOKUP(B519,Metadata!$M$2:$N$6,2,FALSE)</f>
        <v>Permanent Employee</v>
      </c>
      <c r="D519" s="9" t="s">
        <v>159</v>
      </c>
      <c r="E519" s="9" t="s">
        <v>137</v>
      </c>
      <c r="F519" s="9" t="s">
        <v>138</v>
      </c>
      <c r="G519" s="9" t="s">
        <v>275</v>
      </c>
      <c r="H519" s="9" t="str">
        <f>IF(G519="","",VLOOKUP(G519,Metadata!$J$2:$K$22,2,FALSE))</f>
        <v>Centre</v>
      </c>
      <c r="I519" s="9" t="s">
        <v>138</v>
      </c>
      <c r="J519" s="9" t="str">
        <f>IF(I519="","",VLOOKUP(I519,Metadata!$P$2:$Q$43,2,FALSE))</f>
        <v>Europe</v>
      </c>
      <c r="K519" s="9" t="str">
        <f t="shared" si="0"/>
        <v>Portugal</v>
      </c>
      <c r="L519" s="9" t="s">
        <v>140</v>
      </c>
      <c r="M519" s="9" t="str">
        <f>IF(L519="","",VLOOKUP(L519,Metadata!$J$2:$K$22,2,FALSE))</f>
        <v>Lisbon Metropolitan Area</v>
      </c>
      <c r="N519" s="9" t="s">
        <v>141</v>
      </c>
      <c r="O519" s="9" t="s">
        <v>137</v>
      </c>
      <c r="P519" s="9" t="s">
        <v>191</v>
      </c>
      <c r="Q519" s="10" t="str">
        <f t="shared" si="1"/>
        <v>Remote Job (full or flexible)</v>
      </c>
      <c r="R519" s="10">
        <v>6</v>
      </c>
      <c r="S519" s="9" t="s">
        <v>216</v>
      </c>
      <c r="T519" s="9" t="s">
        <v>137</v>
      </c>
      <c r="U519" s="9" t="str">
        <f>IF(S519&lt;&gt;"",S519,IF(T519&lt;&gt;"",VLOOKUP(T519,Metadata!$S$2:$T$228,2,FALSE),""))</f>
        <v>Front-End Developer</v>
      </c>
      <c r="V519" s="9" t="s">
        <v>256</v>
      </c>
      <c r="W519" s="9" t="s">
        <v>137</v>
      </c>
      <c r="X519" s="9" t="s">
        <v>163</v>
      </c>
      <c r="Y519" s="9" t="s">
        <v>137</v>
      </c>
      <c r="Z519" s="9" t="s">
        <v>184</v>
      </c>
      <c r="AA519" s="9" t="s">
        <v>165</v>
      </c>
      <c r="AB519" s="9" t="s">
        <v>137</v>
      </c>
      <c r="AC519" s="9"/>
      <c r="AD519" s="9"/>
      <c r="AE519" s="9"/>
      <c r="AF519" s="9"/>
      <c r="AG519" s="9"/>
      <c r="AH519" s="9"/>
      <c r="AI519" s="9"/>
      <c r="AJ519" s="9" t="s">
        <v>185</v>
      </c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 t="s">
        <v>199</v>
      </c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10"/>
      <c r="CB519" s="10" t="str">
        <f t="shared" si="5"/>
        <v/>
      </c>
      <c r="CC519" s="10"/>
      <c r="CD519" s="9" t="str">
        <f t="shared" si="2"/>
        <v/>
      </c>
      <c r="CE519" s="9" t="s">
        <v>232</v>
      </c>
      <c r="CF519" s="9" t="s">
        <v>220</v>
      </c>
      <c r="CG519" s="9">
        <f>IF(CF519="","",VLOOKUP(CF519,Metadata!$D$2:$H$20,2,FALSE))</f>
        <v>27500</v>
      </c>
      <c r="CH519" s="9">
        <f>IF(CF519="","",VLOOKUP(CF519,Metadata!$D$2:$H$20,4,FALSE))</f>
        <v>25000</v>
      </c>
      <c r="CI519" s="9">
        <f>IF(CF519="","",VLOOKUP(CF519,Metadata!$D$2:$H$20,5,FALSE))</f>
        <v>30000</v>
      </c>
      <c r="CJ519" s="9">
        <f t="shared" si="3"/>
        <v>27500</v>
      </c>
      <c r="CK519" s="9" t="s">
        <v>153</v>
      </c>
      <c r="CL519" s="10">
        <v>5</v>
      </c>
      <c r="CM519" s="10">
        <v>1</v>
      </c>
      <c r="CN519" s="10">
        <v>6</v>
      </c>
      <c r="CO519" s="10">
        <v>6</v>
      </c>
      <c r="CP519" s="10">
        <v>5</v>
      </c>
      <c r="CQ519" s="10">
        <v>6</v>
      </c>
      <c r="CR519" s="10">
        <v>7</v>
      </c>
      <c r="CS519" s="10">
        <v>6</v>
      </c>
      <c r="CT519" s="10">
        <v>4</v>
      </c>
      <c r="CU519" s="10">
        <v>5</v>
      </c>
      <c r="CV519" s="10">
        <v>3</v>
      </c>
      <c r="CW519" s="10">
        <v>3</v>
      </c>
      <c r="CX519" s="10">
        <v>6</v>
      </c>
      <c r="CY519" s="10">
        <v>5</v>
      </c>
      <c r="CZ519" s="10">
        <v>5</v>
      </c>
      <c r="DA519" s="10">
        <v>4</v>
      </c>
      <c r="DB519" s="10">
        <v>7</v>
      </c>
      <c r="DC519" s="10">
        <v>6</v>
      </c>
      <c r="DD519" s="10">
        <v>3</v>
      </c>
      <c r="DE519" s="10">
        <v>7</v>
      </c>
      <c r="DF519" s="10">
        <v>5</v>
      </c>
      <c r="DG519" s="10">
        <v>5</v>
      </c>
      <c r="DH519" s="10">
        <v>5</v>
      </c>
      <c r="DI519" s="10">
        <v>6</v>
      </c>
      <c r="DJ519" s="10">
        <v>3</v>
      </c>
      <c r="DK519" s="10">
        <v>5</v>
      </c>
      <c r="DL519" s="10">
        <v>3</v>
      </c>
      <c r="DM519" s="9" t="s">
        <v>154</v>
      </c>
      <c r="DN519" s="10">
        <v>1996</v>
      </c>
      <c r="DO519" s="9">
        <f t="shared" si="4"/>
        <v>25</v>
      </c>
      <c r="DP519" s="9" t="s">
        <v>155</v>
      </c>
      <c r="DQ519" s="9" t="s">
        <v>156</v>
      </c>
      <c r="DR519" s="9" t="s">
        <v>157</v>
      </c>
      <c r="DS519" s="9" t="s">
        <v>137</v>
      </c>
      <c r="DT519" s="9" t="s">
        <v>181</v>
      </c>
      <c r="DU519" s="9" t="s">
        <v>168</v>
      </c>
      <c r="DV519" s="9" t="str">
        <f>VLOOKUP(DU519,Metadata!$B$2:$C$7,2,FALSE)</f>
        <v>0 - 3 years</v>
      </c>
    </row>
    <row r="520" spans="1:126">
      <c r="A520" s="13">
        <v>519</v>
      </c>
      <c r="B520" s="9" t="s">
        <v>135</v>
      </c>
      <c r="C520" s="9" t="str">
        <f>VLOOKUP(B520,Metadata!$M$2:$N$6,2,FALSE)</f>
        <v>Permanent Employee</v>
      </c>
      <c r="D520" s="9" t="s">
        <v>159</v>
      </c>
      <c r="E520" s="9" t="s">
        <v>137</v>
      </c>
      <c r="F520" s="9" t="s">
        <v>138</v>
      </c>
      <c r="G520" s="9" t="s">
        <v>172</v>
      </c>
      <c r="H520" s="9" t="str">
        <f>IF(G520="","",VLOOKUP(G520,Metadata!$J$2:$K$22,2,FALSE))</f>
        <v>Porto Metropolitan Area</v>
      </c>
      <c r="I520" s="9" t="s">
        <v>138</v>
      </c>
      <c r="J520" s="9" t="str">
        <f>IF(I520="","",VLOOKUP(I520,Metadata!$P$2:$Q$43,2,FALSE))</f>
        <v>Europe</v>
      </c>
      <c r="K520" s="9" t="str">
        <f t="shared" si="0"/>
        <v>Portugal</v>
      </c>
      <c r="L520" s="9" t="s">
        <v>140</v>
      </c>
      <c r="M520" s="9" t="str">
        <f>IF(L520="","",VLOOKUP(L520,Metadata!$J$2:$K$22,2,FALSE))</f>
        <v>Lisbon Metropolitan Area</v>
      </c>
      <c r="N520" s="9" t="s">
        <v>141</v>
      </c>
      <c r="O520" s="9" t="s">
        <v>137</v>
      </c>
      <c r="P520" s="9" t="s">
        <v>142</v>
      </c>
      <c r="Q520" s="10" t="str">
        <f t="shared" si="1"/>
        <v>Full Office Job</v>
      </c>
      <c r="R520" s="10">
        <v>5</v>
      </c>
      <c r="S520" s="9" t="s">
        <v>192</v>
      </c>
      <c r="T520" s="9" t="s">
        <v>137</v>
      </c>
      <c r="U520" s="9" t="str">
        <f>IF(S520&lt;&gt;"",S520,IF(T520&lt;&gt;"",VLOOKUP(T520,Metadata!$S$2:$T$228,2,FALSE),""))</f>
        <v>Back-End Developer</v>
      </c>
      <c r="V520" s="9" t="s">
        <v>268</v>
      </c>
      <c r="W520" s="9" t="s">
        <v>137</v>
      </c>
      <c r="X520" s="9" t="s">
        <v>252</v>
      </c>
      <c r="Y520" s="9" t="s">
        <v>137</v>
      </c>
      <c r="Z520" s="9" t="s">
        <v>146</v>
      </c>
      <c r="AA520" s="9" t="s">
        <v>137</v>
      </c>
      <c r="AB520" s="9" t="s">
        <v>137</v>
      </c>
      <c r="AC520" s="9"/>
      <c r="AD520" s="9" t="s">
        <v>148</v>
      </c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 t="s">
        <v>219</v>
      </c>
      <c r="BR520" s="9"/>
      <c r="BS520" s="9"/>
      <c r="BT520" s="9"/>
      <c r="BU520" s="9"/>
      <c r="BV520" s="9"/>
      <c r="BW520" s="9"/>
      <c r="BX520" s="9"/>
      <c r="BY520" s="9"/>
      <c r="BZ520" s="9"/>
      <c r="CA520" s="10"/>
      <c r="CB520" s="10" t="str">
        <f t="shared" si="5"/>
        <v/>
      </c>
      <c r="CC520" s="10"/>
      <c r="CD520" s="9" t="str">
        <f t="shared" si="2"/>
        <v/>
      </c>
      <c r="CE520" s="9" t="s">
        <v>151</v>
      </c>
      <c r="CF520" s="9" t="s">
        <v>152</v>
      </c>
      <c r="CG520" s="9">
        <f>IF(CF520="","",VLOOKUP(CF520,Metadata!$D$2:$H$20,2,FALSE))</f>
        <v>32500</v>
      </c>
      <c r="CH520" s="9">
        <f>IF(CF520="","",VLOOKUP(CF520,Metadata!$D$2:$H$20,4,FALSE))</f>
        <v>30000</v>
      </c>
      <c r="CI520" s="9">
        <f>IF(CF520="","",VLOOKUP(CF520,Metadata!$D$2:$H$20,5,FALSE))</f>
        <v>35000</v>
      </c>
      <c r="CJ520" s="9">
        <f t="shared" si="3"/>
        <v>32500</v>
      </c>
      <c r="CK520" s="9" t="s">
        <v>201</v>
      </c>
      <c r="CL520" s="10">
        <v>3</v>
      </c>
      <c r="CM520" s="10">
        <v>5</v>
      </c>
      <c r="CN520" s="10">
        <v>6</v>
      </c>
      <c r="CO520" s="10">
        <v>4</v>
      </c>
      <c r="CP520" s="10">
        <v>5</v>
      </c>
      <c r="CQ520" s="10">
        <v>6</v>
      </c>
      <c r="CR520" s="10">
        <v>5</v>
      </c>
      <c r="CS520" s="10">
        <v>6</v>
      </c>
      <c r="CT520" s="10">
        <v>6</v>
      </c>
      <c r="CU520" s="10">
        <v>5</v>
      </c>
      <c r="CV520" s="10">
        <v>2</v>
      </c>
      <c r="CW520" s="10">
        <v>5</v>
      </c>
      <c r="CX520" s="10">
        <v>7</v>
      </c>
      <c r="CY520" s="10">
        <v>6</v>
      </c>
      <c r="CZ520" s="10">
        <v>6</v>
      </c>
      <c r="DA520" s="10">
        <v>6</v>
      </c>
      <c r="DB520" s="10">
        <v>1</v>
      </c>
      <c r="DC520" s="10">
        <v>6</v>
      </c>
      <c r="DD520" s="10">
        <v>2</v>
      </c>
      <c r="DE520" s="10">
        <v>6</v>
      </c>
      <c r="DF520" s="10">
        <v>3</v>
      </c>
      <c r="DG520" s="10">
        <v>6</v>
      </c>
      <c r="DH520" s="10">
        <v>7</v>
      </c>
      <c r="DI520" s="10">
        <v>6</v>
      </c>
      <c r="DJ520" s="10">
        <v>1</v>
      </c>
      <c r="DK520" s="10">
        <v>1</v>
      </c>
      <c r="DL520" s="10">
        <v>5</v>
      </c>
      <c r="DM520" s="9" t="s">
        <v>154</v>
      </c>
      <c r="DN520" s="10">
        <v>1991</v>
      </c>
      <c r="DO520" s="9">
        <f t="shared" si="4"/>
        <v>30</v>
      </c>
      <c r="DP520" s="9" t="s">
        <v>155</v>
      </c>
      <c r="DQ520" s="9" t="s">
        <v>156</v>
      </c>
      <c r="DR520" s="9" t="s">
        <v>170</v>
      </c>
      <c r="DS520" s="9" t="s">
        <v>137</v>
      </c>
      <c r="DT520" s="9" t="s">
        <v>181</v>
      </c>
      <c r="DU520" s="9" t="s">
        <v>223</v>
      </c>
      <c r="DV520" s="9" t="str">
        <f>VLOOKUP(DU520,Metadata!$B$2:$C$7,2,FALSE)</f>
        <v>3 - 6 years</v>
      </c>
    </row>
    <row r="521" spans="1:126">
      <c r="A521" s="13">
        <v>520</v>
      </c>
      <c r="B521" s="9" t="s">
        <v>135</v>
      </c>
      <c r="C521" s="9" t="str">
        <f>VLOOKUP(B521,Metadata!$M$2:$N$6,2,FALSE)</f>
        <v>Permanent Employee</v>
      </c>
      <c r="D521" s="9" t="s">
        <v>159</v>
      </c>
      <c r="E521" s="9" t="s">
        <v>137</v>
      </c>
      <c r="F521" s="9" t="s">
        <v>138</v>
      </c>
      <c r="G521" s="9" t="s">
        <v>140</v>
      </c>
      <c r="H521" s="9" t="str">
        <f>IF(G521="","",VLOOKUP(G521,Metadata!$J$2:$K$22,2,FALSE))</f>
        <v>Lisbon Metropolitan Area</v>
      </c>
      <c r="I521" s="9" t="s">
        <v>138</v>
      </c>
      <c r="J521" s="9" t="str">
        <f>IF(I521="","",VLOOKUP(I521,Metadata!$P$2:$Q$43,2,FALSE))</f>
        <v>Europe</v>
      </c>
      <c r="K521" s="9" t="str">
        <f t="shared" si="0"/>
        <v>Portugal</v>
      </c>
      <c r="L521" s="9" t="s">
        <v>140</v>
      </c>
      <c r="M521" s="9" t="str">
        <f>IF(L521="","",VLOOKUP(L521,Metadata!$J$2:$K$22,2,FALSE))</f>
        <v>Lisbon Metropolitan Area</v>
      </c>
      <c r="N521" s="9" t="s">
        <v>141</v>
      </c>
      <c r="O521" s="9" t="s">
        <v>137</v>
      </c>
      <c r="P521" s="9" t="s">
        <v>142</v>
      </c>
      <c r="Q521" s="10" t="str">
        <f t="shared" si="1"/>
        <v>Full Office Job</v>
      </c>
      <c r="R521" s="10">
        <v>5</v>
      </c>
      <c r="S521" s="9" t="s">
        <v>313</v>
      </c>
      <c r="T521" s="9" t="s">
        <v>137</v>
      </c>
      <c r="U521" s="9" t="str">
        <f>IF(S521&lt;&gt;"",S521,IF(T521&lt;&gt;"",VLOOKUP(T521,Metadata!$S$2:$T$228,2,FALSE),""))</f>
        <v>Maintenance &amp; Support</v>
      </c>
      <c r="V521" s="9" t="s">
        <v>207</v>
      </c>
      <c r="W521" s="9" t="s">
        <v>137</v>
      </c>
      <c r="X521" s="9" t="s">
        <v>208</v>
      </c>
      <c r="Y521" s="9" t="s">
        <v>137</v>
      </c>
      <c r="Z521" s="9" t="s">
        <v>146</v>
      </c>
      <c r="AA521" s="9" t="s">
        <v>137</v>
      </c>
      <c r="AB521" s="9" t="s">
        <v>137</v>
      </c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 t="s">
        <v>150</v>
      </c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 t="s">
        <v>150</v>
      </c>
      <c r="BZ521" s="9" t="s">
        <v>137</v>
      </c>
      <c r="CA521" s="10"/>
      <c r="CB521" s="10" t="str">
        <f t="shared" si="5"/>
        <v/>
      </c>
      <c r="CC521" s="10"/>
      <c r="CD521" s="9" t="str">
        <f t="shared" si="2"/>
        <v/>
      </c>
      <c r="CE521" s="9" t="s">
        <v>151</v>
      </c>
      <c r="CF521" s="9" t="s">
        <v>254</v>
      </c>
      <c r="CG521" s="9">
        <f>IF(CF521="","",VLOOKUP(CF521,Metadata!$D$2:$H$20,2,FALSE))</f>
        <v>37500</v>
      </c>
      <c r="CH521" s="9">
        <f>IF(CF521="","",VLOOKUP(CF521,Metadata!$D$2:$H$20,4,FALSE))</f>
        <v>35000</v>
      </c>
      <c r="CI521" s="9">
        <f>IF(CF521="","",VLOOKUP(CF521,Metadata!$D$2:$H$20,5,FALSE))</f>
        <v>40000</v>
      </c>
      <c r="CJ521" s="9">
        <f t="shared" si="3"/>
        <v>37500</v>
      </c>
      <c r="CK521" s="9" t="s">
        <v>189</v>
      </c>
      <c r="CL521" s="10">
        <v>4</v>
      </c>
      <c r="CM521" s="10">
        <v>4</v>
      </c>
      <c r="CN521" s="10">
        <v>6</v>
      </c>
      <c r="CO521" s="10">
        <v>5</v>
      </c>
      <c r="CP521" s="10">
        <v>5</v>
      </c>
      <c r="CQ521" s="10">
        <v>6</v>
      </c>
      <c r="CR521" s="10">
        <v>4</v>
      </c>
      <c r="CS521" s="10">
        <v>5</v>
      </c>
      <c r="CT521" s="10">
        <v>6</v>
      </c>
      <c r="CU521" s="10">
        <v>6</v>
      </c>
      <c r="CV521" s="10">
        <v>6</v>
      </c>
      <c r="CW521" s="10">
        <v>5</v>
      </c>
      <c r="CX521" s="10">
        <v>6</v>
      </c>
      <c r="CY521" s="10">
        <v>6</v>
      </c>
      <c r="CZ521" s="10">
        <v>6</v>
      </c>
      <c r="DA521" s="10">
        <v>4</v>
      </c>
      <c r="DB521" s="10">
        <v>6</v>
      </c>
      <c r="DC521" s="10">
        <v>6</v>
      </c>
      <c r="DD521" s="10">
        <v>3</v>
      </c>
      <c r="DE521" s="10">
        <v>3</v>
      </c>
      <c r="DF521" s="10">
        <v>4</v>
      </c>
      <c r="DG521" s="10">
        <v>6</v>
      </c>
      <c r="DH521" s="10">
        <v>2</v>
      </c>
      <c r="DI521" s="10">
        <v>6</v>
      </c>
      <c r="DJ521" s="10">
        <v>4</v>
      </c>
      <c r="DK521" s="10">
        <v>4</v>
      </c>
      <c r="DL521" s="10">
        <v>4</v>
      </c>
      <c r="DM521" s="9" t="s">
        <v>154</v>
      </c>
      <c r="DN521" s="10">
        <v>1980</v>
      </c>
      <c r="DO521" s="9">
        <f t="shared" si="4"/>
        <v>41</v>
      </c>
      <c r="DP521" s="9" t="s">
        <v>155</v>
      </c>
      <c r="DQ521" s="9" t="s">
        <v>156</v>
      </c>
      <c r="DR521" s="9" t="s">
        <v>157</v>
      </c>
      <c r="DS521" s="9" t="s">
        <v>137</v>
      </c>
      <c r="DT521" s="9" t="s">
        <v>181</v>
      </c>
      <c r="DU521" s="9" t="s">
        <v>158</v>
      </c>
      <c r="DV521" s="9" t="str">
        <f>VLOOKUP(DU521,Metadata!$B$2:$C$7,2,FALSE)</f>
        <v>6+ years</v>
      </c>
    </row>
    <row r="522" spans="1:126">
      <c r="A522" s="13">
        <v>521</v>
      </c>
      <c r="B522" s="9" t="s">
        <v>135</v>
      </c>
      <c r="C522" s="9" t="str">
        <f>VLOOKUP(B522,Metadata!$M$2:$N$6,2,FALSE)</f>
        <v>Permanent Employee</v>
      </c>
      <c r="D522" s="9" t="s">
        <v>159</v>
      </c>
      <c r="E522" s="9" t="s">
        <v>137</v>
      </c>
      <c r="F522" s="9" t="s">
        <v>138</v>
      </c>
      <c r="G522" s="9" t="s">
        <v>190</v>
      </c>
      <c r="H522" s="9" t="str">
        <f>IF(G522="","",VLOOKUP(G522,Metadata!$J$2:$K$22,2,FALSE))</f>
        <v>North</v>
      </c>
      <c r="I522" s="9" t="s">
        <v>138</v>
      </c>
      <c r="J522" s="9" t="str">
        <f>IF(I522="","",VLOOKUP(I522,Metadata!$P$2:$Q$43,2,FALSE))</f>
        <v>Europe</v>
      </c>
      <c r="K522" s="9" t="str">
        <f t="shared" si="0"/>
        <v>Portugal</v>
      </c>
      <c r="L522" s="9" t="s">
        <v>172</v>
      </c>
      <c r="M522" s="9" t="str">
        <f>IF(L522="","",VLOOKUP(L522,Metadata!$J$2:$K$22,2,FALSE))</f>
        <v>Porto Metropolitan Area</v>
      </c>
      <c r="N522" s="9" t="s">
        <v>214</v>
      </c>
      <c r="O522" s="9" t="s">
        <v>136</v>
      </c>
      <c r="P522" s="9" t="s">
        <v>191</v>
      </c>
      <c r="Q522" s="10" t="str">
        <f t="shared" si="1"/>
        <v>Remote Job (full or flexible)</v>
      </c>
      <c r="R522" s="10">
        <v>5</v>
      </c>
      <c r="S522" s="9" t="s">
        <v>338</v>
      </c>
      <c r="T522" s="9" t="s">
        <v>137</v>
      </c>
      <c r="U522" s="9" t="str">
        <f>IF(S522&lt;&gt;"",S522,IF(T522&lt;&gt;"",VLOOKUP(T522,Metadata!$S$2:$T$228,2,FALSE),""))</f>
        <v>Solutions Architect</v>
      </c>
      <c r="V522" s="9" t="s">
        <v>144</v>
      </c>
      <c r="W522" s="9" t="s">
        <v>137</v>
      </c>
      <c r="X522" s="9" t="s">
        <v>175</v>
      </c>
      <c r="Y522" s="9" t="s">
        <v>137</v>
      </c>
      <c r="Z522" s="9" t="s">
        <v>262</v>
      </c>
      <c r="AA522" s="9" t="s">
        <v>165</v>
      </c>
      <c r="AB522" s="9" t="s">
        <v>137</v>
      </c>
      <c r="AC522" s="9"/>
      <c r="AD522" s="9" t="s">
        <v>148</v>
      </c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 t="s">
        <v>284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 t="s">
        <v>219</v>
      </c>
      <c r="BR522" s="9"/>
      <c r="BS522" s="9" t="s">
        <v>200</v>
      </c>
      <c r="BT522" s="9"/>
      <c r="BU522" s="9"/>
      <c r="BV522" s="9"/>
      <c r="BW522" s="9"/>
      <c r="BX522" s="9"/>
      <c r="BY522" s="9"/>
      <c r="BZ522" s="9"/>
      <c r="CA522" s="10"/>
      <c r="CB522" s="10" t="str">
        <f t="shared" si="5"/>
        <v/>
      </c>
      <c r="CC522" s="10"/>
      <c r="CD522" s="9" t="str">
        <f t="shared" si="2"/>
        <v/>
      </c>
      <c r="CE522" s="9" t="s">
        <v>168</v>
      </c>
      <c r="CF522" s="9" t="s">
        <v>254</v>
      </c>
      <c r="CG522" s="9">
        <f>IF(CF522="","",VLOOKUP(CF522,Metadata!$D$2:$H$20,2,FALSE))</f>
        <v>37500</v>
      </c>
      <c r="CH522" s="9">
        <f>IF(CF522="","",VLOOKUP(CF522,Metadata!$D$2:$H$20,4,FALSE))</f>
        <v>35000</v>
      </c>
      <c r="CI522" s="9">
        <f>IF(CF522="","",VLOOKUP(CF522,Metadata!$D$2:$H$20,5,FALSE))</f>
        <v>40000</v>
      </c>
      <c r="CJ522" s="9">
        <f t="shared" si="3"/>
        <v>37500</v>
      </c>
      <c r="CK522" s="9" t="s">
        <v>189</v>
      </c>
      <c r="CL522" s="10">
        <v>5</v>
      </c>
      <c r="CM522" s="10">
        <v>1</v>
      </c>
      <c r="CN522" s="10">
        <v>7</v>
      </c>
      <c r="CO522" s="10">
        <v>7</v>
      </c>
      <c r="CP522" s="10">
        <v>6</v>
      </c>
      <c r="CQ522" s="10">
        <v>7</v>
      </c>
      <c r="CR522" s="10">
        <v>5</v>
      </c>
      <c r="CS522" s="10">
        <v>6</v>
      </c>
      <c r="CT522" s="10">
        <v>7</v>
      </c>
      <c r="CU522" s="10">
        <v>6</v>
      </c>
      <c r="CV522" s="10">
        <v>5</v>
      </c>
      <c r="CW522" s="10">
        <v>4</v>
      </c>
      <c r="CX522" s="10">
        <v>7</v>
      </c>
      <c r="CY522" s="10">
        <v>7</v>
      </c>
      <c r="CZ522" s="10">
        <v>5</v>
      </c>
      <c r="DA522" s="10">
        <v>5</v>
      </c>
      <c r="DB522" s="10">
        <v>6</v>
      </c>
      <c r="DC522" s="10">
        <v>7</v>
      </c>
      <c r="DD522" s="10">
        <v>4</v>
      </c>
      <c r="DE522" s="10">
        <v>5</v>
      </c>
      <c r="DF522" s="10">
        <v>6</v>
      </c>
      <c r="DG522" s="10">
        <v>5</v>
      </c>
      <c r="DH522" s="10">
        <v>4</v>
      </c>
      <c r="DI522" s="10">
        <v>7</v>
      </c>
      <c r="DJ522" s="10">
        <v>6</v>
      </c>
      <c r="DK522" s="10">
        <v>6</v>
      </c>
      <c r="DL522" s="10">
        <v>5</v>
      </c>
      <c r="DM522" s="9" t="s">
        <v>154</v>
      </c>
      <c r="DN522" s="10">
        <v>1982</v>
      </c>
      <c r="DO522" s="9">
        <f t="shared" si="4"/>
        <v>39</v>
      </c>
      <c r="DP522" s="9" t="s">
        <v>155</v>
      </c>
      <c r="DQ522" s="9" t="s">
        <v>156</v>
      </c>
      <c r="DR522" s="9" t="s">
        <v>157</v>
      </c>
      <c r="DS522" s="9" t="s">
        <v>137</v>
      </c>
      <c r="DT522" s="9" t="s">
        <v>181</v>
      </c>
      <c r="DU522" s="9" t="s">
        <v>158</v>
      </c>
      <c r="DV522" s="9" t="str">
        <f>VLOOKUP(DU522,Metadata!$B$2:$C$7,2,FALSE)</f>
        <v>6+ years</v>
      </c>
    </row>
    <row r="523" spans="1:126">
      <c r="A523" s="13">
        <v>522</v>
      </c>
      <c r="B523" s="9" t="s">
        <v>135</v>
      </c>
      <c r="C523" s="9" t="str">
        <f>VLOOKUP(B523,Metadata!$M$2:$N$6,2,FALSE)</f>
        <v>Permanent Employee</v>
      </c>
      <c r="D523" s="9" t="s">
        <v>159</v>
      </c>
      <c r="E523" s="9" t="s">
        <v>137</v>
      </c>
      <c r="F523" s="9" t="s">
        <v>138</v>
      </c>
      <c r="G523" s="9" t="s">
        <v>172</v>
      </c>
      <c r="H523" s="9" t="str">
        <f>IF(G523="","",VLOOKUP(G523,Metadata!$J$2:$K$22,2,FALSE))</f>
        <v>Porto Metropolitan Area</v>
      </c>
      <c r="I523" s="9" t="s">
        <v>138</v>
      </c>
      <c r="J523" s="9" t="str">
        <f>IF(I523="","",VLOOKUP(I523,Metadata!$P$2:$Q$43,2,FALSE))</f>
        <v>Europe</v>
      </c>
      <c r="K523" s="9" t="str">
        <f t="shared" si="0"/>
        <v>Portugal</v>
      </c>
      <c r="L523" s="9" t="s">
        <v>190</v>
      </c>
      <c r="M523" s="9" t="str">
        <f>IF(L523="","",VLOOKUP(L523,Metadata!$J$2:$K$22,2,FALSE))</f>
        <v>North</v>
      </c>
      <c r="N523" s="9" t="s">
        <v>214</v>
      </c>
      <c r="O523" s="9" t="s">
        <v>259</v>
      </c>
      <c r="P523" s="9" t="s">
        <v>191</v>
      </c>
      <c r="Q523" s="10" t="str">
        <f t="shared" si="1"/>
        <v>Remote Job (full or flexible)</v>
      </c>
      <c r="R523" s="10">
        <v>4</v>
      </c>
      <c r="S523" s="9" t="s">
        <v>161</v>
      </c>
      <c r="T523" s="9" t="s">
        <v>137</v>
      </c>
      <c r="U523" s="9" t="str">
        <f>IF(S523&lt;&gt;"",S523,IF(T523&lt;&gt;"",VLOOKUP(T523,Metadata!$S$2:$T$228,2,FALSE),""))</f>
        <v>Full-Stack Developer</v>
      </c>
      <c r="V523" s="9" t="s">
        <v>261</v>
      </c>
      <c r="W523" s="9" t="s">
        <v>137</v>
      </c>
      <c r="X523" s="9" t="s">
        <v>145</v>
      </c>
      <c r="Y523" s="9" t="s">
        <v>137</v>
      </c>
      <c r="Z523" s="9" t="s">
        <v>224</v>
      </c>
      <c r="AA523" s="9" t="s">
        <v>165</v>
      </c>
      <c r="AB523" s="9" t="s">
        <v>137</v>
      </c>
      <c r="AC523" s="9" t="s">
        <v>147</v>
      </c>
      <c r="AD523" s="9" t="s">
        <v>148</v>
      </c>
      <c r="AE523" s="9"/>
      <c r="AF523" s="9" t="s">
        <v>243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 t="s">
        <v>167</v>
      </c>
      <c r="BK523" s="9"/>
      <c r="BL523" s="9"/>
      <c r="BM523" s="9"/>
      <c r="BN523" s="9" t="s">
        <v>186</v>
      </c>
      <c r="BO523" s="9"/>
      <c r="BP523" s="9"/>
      <c r="BQ523" s="9" t="s">
        <v>219</v>
      </c>
      <c r="BR523" s="9"/>
      <c r="BS523" s="9" t="s">
        <v>200</v>
      </c>
      <c r="BT523" s="9"/>
      <c r="BU523" s="9"/>
      <c r="BV523" s="9"/>
      <c r="BW523" s="9"/>
      <c r="BX523" s="9"/>
      <c r="BY523" s="9"/>
      <c r="BZ523" s="9"/>
      <c r="CA523" s="10"/>
      <c r="CB523" s="10" t="str">
        <f t="shared" si="5"/>
        <v/>
      </c>
      <c r="CC523" s="10"/>
      <c r="CD523" s="9" t="str">
        <f t="shared" si="2"/>
        <v/>
      </c>
      <c r="CE523" s="9" t="s">
        <v>232</v>
      </c>
      <c r="CF523" s="9" t="s">
        <v>254</v>
      </c>
      <c r="CG523" s="9">
        <f>IF(CF523="","",VLOOKUP(CF523,Metadata!$D$2:$H$20,2,FALSE))</f>
        <v>37500</v>
      </c>
      <c r="CH523" s="9">
        <f>IF(CF523="","",VLOOKUP(CF523,Metadata!$D$2:$H$20,4,FALSE))</f>
        <v>35000</v>
      </c>
      <c r="CI523" s="9">
        <f>IF(CF523="","",VLOOKUP(CF523,Metadata!$D$2:$H$20,5,FALSE))</f>
        <v>40000</v>
      </c>
      <c r="CJ523" s="9">
        <f t="shared" si="3"/>
        <v>37500</v>
      </c>
      <c r="CK523" s="9" t="s">
        <v>201</v>
      </c>
      <c r="CL523" s="10">
        <v>4</v>
      </c>
      <c r="CM523" s="10">
        <v>3</v>
      </c>
      <c r="CN523" s="10">
        <v>7</v>
      </c>
      <c r="CO523" s="10">
        <v>5</v>
      </c>
      <c r="CP523" s="10">
        <v>5</v>
      </c>
      <c r="CQ523" s="10">
        <v>6</v>
      </c>
      <c r="CR523" s="10">
        <v>4</v>
      </c>
      <c r="CS523" s="10">
        <v>7</v>
      </c>
      <c r="CT523" s="10">
        <v>7</v>
      </c>
      <c r="CU523" s="10">
        <v>7</v>
      </c>
      <c r="CV523" s="10">
        <v>4</v>
      </c>
      <c r="CW523" s="10">
        <v>4</v>
      </c>
      <c r="CX523" s="10">
        <v>6</v>
      </c>
      <c r="CY523" s="10">
        <v>4</v>
      </c>
      <c r="CZ523" s="10">
        <v>4</v>
      </c>
      <c r="DA523" s="10">
        <v>4</v>
      </c>
      <c r="DB523" s="10">
        <v>4</v>
      </c>
      <c r="DC523" s="10">
        <v>7</v>
      </c>
      <c r="DD523" s="10">
        <v>1</v>
      </c>
      <c r="DE523" s="10">
        <v>4</v>
      </c>
      <c r="DF523" s="10">
        <v>7</v>
      </c>
      <c r="DG523" s="10">
        <v>7</v>
      </c>
      <c r="DH523" s="10">
        <v>1</v>
      </c>
      <c r="DI523" s="10">
        <v>4</v>
      </c>
      <c r="DJ523" s="10">
        <v>1</v>
      </c>
      <c r="DK523" s="10">
        <v>4</v>
      </c>
      <c r="DL523" s="10">
        <v>4</v>
      </c>
      <c r="DM523" s="9" t="s">
        <v>154</v>
      </c>
      <c r="DN523" s="10">
        <v>1980</v>
      </c>
      <c r="DO523" s="9">
        <f t="shared" si="4"/>
        <v>41</v>
      </c>
      <c r="DP523" s="9" t="s">
        <v>155</v>
      </c>
      <c r="DQ523" s="9" t="s">
        <v>156</v>
      </c>
      <c r="DR523" s="9" t="s">
        <v>157</v>
      </c>
      <c r="DS523" s="9" t="s">
        <v>137</v>
      </c>
      <c r="DT523" s="9" t="s">
        <v>181</v>
      </c>
      <c r="DU523" s="9" t="s">
        <v>158</v>
      </c>
      <c r="DV523" s="9" t="str">
        <f>VLOOKUP(DU523,Metadata!$B$2:$C$7,2,FALSE)</f>
        <v>6+ years</v>
      </c>
    </row>
    <row r="524" spans="1:126">
      <c r="A524" s="13">
        <v>523</v>
      </c>
      <c r="B524" s="9" t="s">
        <v>135</v>
      </c>
      <c r="C524" s="9" t="str">
        <f>VLOOKUP(B524,Metadata!$M$2:$N$6,2,FALSE)</f>
        <v>Permanent Employee</v>
      </c>
      <c r="D524" s="9" t="s">
        <v>159</v>
      </c>
      <c r="E524" s="9" t="s">
        <v>137</v>
      </c>
      <c r="F524" s="9" t="s">
        <v>138</v>
      </c>
      <c r="G524" s="9" t="s">
        <v>172</v>
      </c>
      <c r="H524" s="9" t="str">
        <f>IF(G524="","",VLOOKUP(G524,Metadata!$J$2:$K$22,2,FALSE))</f>
        <v>Porto Metropolitan Area</v>
      </c>
      <c r="I524" s="9" t="s">
        <v>138</v>
      </c>
      <c r="J524" s="9" t="str">
        <f>IF(I524="","",VLOOKUP(I524,Metadata!$P$2:$Q$43,2,FALSE))</f>
        <v>Europe</v>
      </c>
      <c r="K524" s="9" t="str">
        <f t="shared" si="0"/>
        <v>Portugal</v>
      </c>
      <c r="L524" s="9" t="s">
        <v>172</v>
      </c>
      <c r="M524" s="9" t="str">
        <f>IF(L524="","",VLOOKUP(L524,Metadata!$J$2:$K$22,2,FALSE))</f>
        <v>Porto Metropolitan Area</v>
      </c>
      <c r="N524" s="9" t="s">
        <v>141</v>
      </c>
      <c r="O524" s="9" t="s">
        <v>137</v>
      </c>
      <c r="P524" s="9" t="s">
        <v>191</v>
      </c>
      <c r="Q524" s="10" t="str">
        <f t="shared" si="1"/>
        <v>Remote Job (full or flexible)</v>
      </c>
      <c r="R524" s="10">
        <v>5</v>
      </c>
      <c r="S524" s="9" t="s">
        <v>338</v>
      </c>
      <c r="T524" s="9" t="s">
        <v>137</v>
      </c>
      <c r="U524" s="9" t="str">
        <f>IF(S524&lt;&gt;"",S524,IF(T524&lt;&gt;"",VLOOKUP(T524,Metadata!$S$2:$T$228,2,FALSE),""))</f>
        <v>Solutions Architect</v>
      </c>
      <c r="V524" s="9" t="s">
        <v>256</v>
      </c>
      <c r="W524" s="9" t="s">
        <v>137</v>
      </c>
      <c r="X524" s="9" t="s">
        <v>163</v>
      </c>
      <c r="Y524" s="9" t="s">
        <v>137</v>
      </c>
      <c r="Z524" s="9" t="s">
        <v>193</v>
      </c>
      <c r="AA524" s="9" t="s">
        <v>165</v>
      </c>
      <c r="AB524" s="9" t="s">
        <v>137</v>
      </c>
      <c r="AC524" s="9"/>
      <c r="AD524" s="9"/>
      <c r="AE524" s="9"/>
      <c r="AF524" s="9"/>
      <c r="AG524" s="9"/>
      <c r="AH524" s="9"/>
      <c r="AI524" s="9"/>
      <c r="AJ524" s="9" t="s">
        <v>185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 t="s">
        <v>167</v>
      </c>
      <c r="BK524" s="9"/>
      <c r="BL524" s="9"/>
      <c r="BM524" s="9"/>
      <c r="BN524" s="9" t="s">
        <v>186</v>
      </c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 t="s">
        <v>464</v>
      </c>
      <c r="CA524" s="10"/>
      <c r="CB524" s="10" t="str">
        <f t="shared" si="5"/>
        <v/>
      </c>
      <c r="CC524" s="10"/>
      <c r="CD524" s="9" t="str">
        <f t="shared" si="2"/>
        <v/>
      </c>
      <c r="CE524" s="9" t="s">
        <v>151</v>
      </c>
      <c r="CF524" s="9" t="s">
        <v>188</v>
      </c>
      <c r="CG524" s="9">
        <f>IF(CF524="","",VLOOKUP(CF524,Metadata!$D$2:$H$20,2,FALSE))</f>
        <v>17500</v>
      </c>
      <c r="CH524" s="9">
        <f>IF(CF524="","",VLOOKUP(CF524,Metadata!$D$2:$H$20,4,FALSE))</f>
        <v>15000</v>
      </c>
      <c r="CI524" s="9">
        <f>IF(CF524="","",VLOOKUP(CF524,Metadata!$D$2:$H$20,5,FALSE))</f>
        <v>20000</v>
      </c>
      <c r="CJ524" s="9">
        <f t="shared" si="3"/>
        <v>17500</v>
      </c>
      <c r="CK524" s="9" t="s">
        <v>221</v>
      </c>
      <c r="CL524" s="10">
        <v>6</v>
      </c>
      <c r="CM524" s="10">
        <v>4</v>
      </c>
      <c r="CN524" s="10">
        <v>7</v>
      </c>
      <c r="CO524" s="10">
        <v>5</v>
      </c>
      <c r="CP524" s="10">
        <v>4</v>
      </c>
      <c r="CQ524" s="10">
        <v>5</v>
      </c>
      <c r="CR524" s="10">
        <v>5</v>
      </c>
      <c r="CS524" s="10">
        <v>5</v>
      </c>
      <c r="CT524" s="10">
        <v>7</v>
      </c>
      <c r="CU524" s="10">
        <v>5</v>
      </c>
      <c r="CV524" s="10">
        <v>3</v>
      </c>
      <c r="CW524" s="10">
        <v>4</v>
      </c>
      <c r="CX524" s="10">
        <v>7</v>
      </c>
      <c r="CY524" s="10">
        <v>6</v>
      </c>
      <c r="CZ524" s="10">
        <v>2</v>
      </c>
      <c r="DA524" s="10">
        <v>4</v>
      </c>
      <c r="DB524" s="10">
        <v>4</v>
      </c>
      <c r="DC524" s="10">
        <v>6</v>
      </c>
      <c r="DD524" s="10">
        <v>5</v>
      </c>
      <c r="DE524" s="10">
        <v>5</v>
      </c>
      <c r="DF524" s="10">
        <v>6</v>
      </c>
      <c r="DG524" s="10">
        <v>5</v>
      </c>
      <c r="DH524" s="10">
        <v>5</v>
      </c>
      <c r="DI524" s="10">
        <v>1</v>
      </c>
      <c r="DJ524" s="10">
        <v>2</v>
      </c>
      <c r="DK524" s="10">
        <v>5</v>
      </c>
      <c r="DL524" s="10">
        <v>1</v>
      </c>
      <c r="DM524" s="9" t="s">
        <v>154</v>
      </c>
      <c r="DN524" s="10">
        <v>1993</v>
      </c>
      <c r="DO524" s="9">
        <f t="shared" si="4"/>
        <v>28</v>
      </c>
      <c r="DP524" s="9" t="s">
        <v>155</v>
      </c>
      <c r="DQ524" s="9" t="s">
        <v>156</v>
      </c>
      <c r="DR524" s="9" t="s">
        <v>157</v>
      </c>
      <c r="DS524" s="9" t="s">
        <v>137</v>
      </c>
      <c r="DT524" s="9" t="s">
        <v>181</v>
      </c>
      <c r="DU524" s="9" t="s">
        <v>223</v>
      </c>
      <c r="DV524" s="9" t="str">
        <f>VLOOKUP(DU524,Metadata!$B$2:$C$7,2,FALSE)</f>
        <v>3 - 6 years</v>
      </c>
    </row>
    <row r="525" spans="1:126">
      <c r="A525" s="13">
        <v>524</v>
      </c>
      <c r="B525" s="9" t="s">
        <v>171</v>
      </c>
      <c r="C525" s="9" t="str">
        <f>VLOOKUP(B525,Metadata!$M$2:$N$6,2,FALSE)</f>
        <v>Contractor</v>
      </c>
      <c r="D525" s="9" t="s">
        <v>137</v>
      </c>
      <c r="E525" s="9" t="s">
        <v>159</v>
      </c>
      <c r="F525" s="9" t="s">
        <v>138</v>
      </c>
      <c r="G525" s="9" t="s">
        <v>140</v>
      </c>
      <c r="H525" s="9" t="str">
        <f>IF(G525="","",VLOOKUP(G525,Metadata!$J$2:$K$22,2,FALSE))</f>
        <v>Lisbon Metropolitan Area</v>
      </c>
      <c r="I525" s="9" t="s">
        <v>228</v>
      </c>
      <c r="J525" s="9" t="str">
        <f>IF(I525="","",VLOOKUP(I525,Metadata!$P$2:$Q$43,2,FALSE))</f>
        <v>Europe</v>
      </c>
      <c r="K525" s="9" t="str">
        <f t="shared" si="0"/>
        <v>International</v>
      </c>
      <c r="L525" s="9" t="s">
        <v>137</v>
      </c>
      <c r="M525" s="9" t="str">
        <f>IF(L525="","",VLOOKUP(L525,Metadata!$J$2:$K$22,2,FALSE))</f>
        <v/>
      </c>
      <c r="N525" s="9" t="s">
        <v>141</v>
      </c>
      <c r="O525" s="9" t="s">
        <v>137</v>
      </c>
      <c r="P525" s="9" t="s">
        <v>142</v>
      </c>
      <c r="Q525" s="10" t="str">
        <f t="shared" si="1"/>
        <v>Full Office Job</v>
      </c>
      <c r="R525" s="10">
        <v>6</v>
      </c>
      <c r="S525" s="9" t="s">
        <v>216</v>
      </c>
      <c r="T525" s="9" t="s">
        <v>137</v>
      </c>
      <c r="U525" s="9" t="str">
        <f>IF(S525&lt;&gt;"",S525,IF(T525&lt;&gt;"",VLOOKUP(T525,Metadata!$S$2:$T$228,2,FALSE),""))</f>
        <v>Front-End Developer</v>
      </c>
      <c r="V525" s="9" t="s">
        <v>162</v>
      </c>
      <c r="W525" s="9" t="s">
        <v>137</v>
      </c>
      <c r="X525" s="9" t="s">
        <v>208</v>
      </c>
      <c r="Y525" s="9" t="s">
        <v>137</v>
      </c>
      <c r="Z525" s="9" t="s">
        <v>218</v>
      </c>
      <c r="AA525" s="9" t="s">
        <v>165</v>
      </c>
      <c r="AB525" s="9" t="s">
        <v>137</v>
      </c>
      <c r="AC525" s="9"/>
      <c r="AD525" s="9"/>
      <c r="AE525" s="9"/>
      <c r="AF525" s="9"/>
      <c r="AG525" s="9"/>
      <c r="AH525" s="9"/>
      <c r="AI525" s="9"/>
      <c r="AJ525" s="9"/>
      <c r="AK525" s="9" t="s">
        <v>302</v>
      </c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 t="s">
        <v>186</v>
      </c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10">
        <v>12</v>
      </c>
      <c r="CB525" s="10" t="str">
        <f t="shared" si="5"/>
        <v>7 to 12 months</v>
      </c>
      <c r="CC525" s="10">
        <v>15</v>
      </c>
      <c r="CD525" s="9">
        <f t="shared" si="2"/>
        <v>24000</v>
      </c>
      <c r="CE525" s="9" t="s">
        <v>137</v>
      </c>
      <c r="CF525" s="9" t="s">
        <v>137</v>
      </c>
      <c r="CG525" s="9" t="str">
        <f>IF(CF525="","",VLOOKUP(CF525,Metadata!$D$2:$H$20,2,FALSE))</f>
        <v/>
      </c>
      <c r="CH525" s="9" t="str">
        <f>IF(CF525="","",VLOOKUP(CF525,Metadata!$D$2:$H$20,4,FALSE))</f>
        <v/>
      </c>
      <c r="CI525" s="9" t="str">
        <f>IF(CF525="","",VLOOKUP(CF525,Metadata!$D$2:$H$20,5,FALSE))</f>
        <v/>
      </c>
      <c r="CJ525" s="9">
        <f t="shared" si="3"/>
        <v>24000</v>
      </c>
      <c r="CK525" s="9" t="s">
        <v>201</v>
      </c>
      <c r="CL525" s="10">
        <v>3</v>
      </c>
      <c r="CM525" s="10">
        <v>5</v>
      </c>
      <c r="CN525" s="10">
        <v>7</v>
      </c>
      <c r="CO525" s="10">
        <v>7</v>
      </c>
      <c r="CP525" s="10">
        <v>7</v>
      </c>
      <c r="CQ525" s="10">
        <v>7</v>
      </c>
      <c r="CR525" s="10">
        <v>7</v>
      </c>
      <c r="CS525" s="10">
        <v>7</v>
      </c>
      <c r="CT525" s="10">
        <v>7</v>
      </c>
      <c r="CU525" s="10">
        <v>7</v>
      </c>
      <c r="CV525" s="10">
        <v>7</v>
      </c>
      <c r="CW525" s="10">
        <v>7</v>
      </c>
      <c r="CX525" s="10">
        <v>7</v>
      </c>
      <c r="CY525" s="10">
        <v>7</v>
      </c>
      <c r="CZ525" s="10">
        <v>7</v>
      </c>
      <c r="DA525" s="10">
        <v>3</v>
      </c>
      <c r="DB525" s="10">
        <v>1</v>
      </c>
      <c r="DC525" s="10">
        <v>1</v>
      </c>
      <c r="DD525" s="10">
        <v>1</v>
      </c>
      <c r="DE525" s="10">
        <v>7</v>
      </c>
      <c r="DF525" s="10">
        <v>1</v>
      </c>
      <c r="DG525" s="10">
        <v>7</v>
      </c>
      <c r="DH525" s="10">
        <v>3</v>
      </c>
      <c r="DI525" s="10">
        <v>3</v>
      </c>
      <c r="DJ525" s="10">
        <v>4</v>
      </c>
      <c r="DK525" s="10">
        <v>4</v>
      </c>
      <c r="DL525" s="10">
        <v>3</v>
      </c>
      <c r="DM525" s="9" t="s">
        <v>154</v>
      </c>
      <c r="DN525" s="10">
        <v>1988</v>
      </c>
      <c r="DO525" s="9">
        <f t="shared" si="4"/>
        <v>33</v>
      </c>
      <c r="DP525" s="9" t="s">
        <v>155</v>
      </c>
      <c r="DQ525" s="9" t="s">
        <v>156</v>
      </c>
      <c r="DR525" s="9" t="s">
        <v>342</v>
      </c>
      <c r="DS525" s="9" t="s">
        <v>137</v>
      </c>
      <c r="DT525" s="9" t="s">
        <v>181</v>
      </c>
      <c r="DU525" s="9" t="s">
        <v>223</v>
      </c>
      <c r="DV525" s="9" t="str">
        <f>VLOOKUP(DU525,Metadata!$B$2:$C$7,2,FALSE)</f>
        <v>3 - 6 years</v>
      </c>
    </row>
    <row r="526" spans="1:126">
      <c r="A526" s="13">
        <v>525</v>
      </c>
      <c r="B526" s="9" t="s">
        <v>135</v>
      </c>
      <c r="C526" s="9" t="str">
        <f>VLOOKUP(B526,Metadata!$M$2:$N$6,2,FALSE)</f>
        <v>Permanent Employee</v>
      </c>
      <c r="D526" s="9" t="s">
        <v>159</v>
      </c>
      <c r="E526" s="9" t="s">
        <v>137</v>
      </c>
      <c r="F526" s="9" t="s">
        <v>138</v>
      </c>
      <c r="G526" s="9" t="s">
        <v>140</v>
      </c>
      <c r="H526" s="9" t="str">
        <f>IF(G526="","",VLOOKUP(G526,Metadata!$J$2:$K$22,2,FALSE))</f>
        <v>Lisbon Metropolitan Area</v>
      </c>
      <c r="I526" s="9" t="s">
        <v>138</v>
      </c>
      <c r="J526" s="9" t="str">
        <f>IF(I526="","",VLOOKUP(I526,Metadata!$P$2:$Q$43,2,FALSE))</f>
        <v>Europe</v>
      </c>
      <c r="K526" s="9" t="str">
        <f t="shared" si="0"/>
        <v>Portugal</v>
      </c>
      <c r="L526" s="9" t="s">
        <v>140</v>
      </c>
      <c r="M526" s="9" t="str">
        <f>IF(L526="","",VLOOKUP(L526,Metadata!$J$2:$K$22,2,FALSE))</f>
        <v>Lisbon Metropolitan Area</v>
      </c>
      <c r="N526" s="9" t="s">
        <v>141</v>
      </c>
      <c r="O526" s="9" t="s">
        <v>137</v>
      </c>
      <c r="P526" s="9" t="s">
        <v>142</v>
      </c>
      <c r="Q526" s="10" t="str">
        <f t="shared" si="1"/>
        <v>Full Office Job</v>
      </c>
      <c r="R526" s="10">
        <v>5</v>
      </c>
      <c r="S526" s="9" t="s">
        <v>183</v>
      </c>
      <c r="T526" s="9" t="s">
        <v>137</v>
      </c>
      <c r="U526" s="9" t="str">
        <f>IF(S526&lt;&gt;"",S526,IF(T526&lt;&gt;"",VLOOKUP(T526,Metadata!$S$2:$T$228,2,FALSE),""))</f>
        <v>Product Owner/Product Manager</v>
      </c>
      <c r="V526" s="9" t="s">
        <v>251</v>
      </c>
      <c r="W526" s="9" t="s">
        <v>137</v>
      </c>
      <c r="X526" s="9" t="s">
        <v>145</v>
      </c>
      <c r="Y526" s="9" t="s">
        <v>137</v>
      </c>
      <c r="Z526" s="9" t="s">
        <v>218</v>
      </c>
      <c r="AA526" s="9" t="s">
        <v>137</v>
      </c>
      <c r="AB526" s="9" t="s">
        <v>253</v>
      </c>
      <c r="AC526" s="9"/>
      <c r="AD526" s="9" t="s">
        <v>148</v>
      </c>
      <c r="AE526" s="9"/>
      <c r="AF526" s="9" t="s">
        <v>243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 t="s">
        <v>150</v>
      </c>
      <c r="BZ526" s="9" t="s">
        <v>137</v>
      </c>
      <c r="CA526" s="10"/>
      <c r="CB526" s="10" t="str">
        <f t="shared" si="5"/>
        <v/>
      </c>
      <c r="CC526" s="10"/>
      <c r="CD526" s="9" t="str">
        <f t="shared" si="2"/>
        <v/>
      </c>
      <c r="CE526" s="9" t="s">
        <v>168</v>
      </c>
      <c r="CF526" s="9" t="s">
        <v>245</v>
      </c>
      <c r="CG526" s="9">
        <f>IF(CF526="","",VLOOKUP(CF526,Metadata!$D$2:$H$20,2,FALSE))</f>
        <v>42500</v>
      </c>
      <c r="CH526" s="9">
        <f>IF(CF526="","",VLOOKUP(CF526,Metadata!$D$2:$H$20,4,FALSE))</f>
        <v>40000</v>
      </c>
      <c r="CI526" s="9">
        <f>IF(CF526="","",VLOOKUP(CF526,Metadata!$D$2:$H$20,5,FALSE))</f>
        <v>45000</v>
      </c>
      <c r="CJ526" s="9">
        <f t="shared" si="3"/>
        <v>42500</v>
      </c>
      <c r="CK526" s="9" t="s">
        <v>153</v>
      </c>
      <c r="CL526" s="10">
        <v>4</v>
      </c>
      <c r="CM526" s="10">
        <v>3</v>
      </c>
      <c r="CN526" s="10">
        <v>6</v>
      </c>
      <c r="CO526" s="10">
        <v>6</v>
      </c>
      <c r="CP526" s="10">
        <v>5</v>
      </c>
      <c r="CQ526" s="10">
        <v>6</v>
      </c>
      <c r="CR526" s="10">
        <v>4</v>
      </c>
      <c r="CS526" s="10">
        <v>6</v>
      </c>
      <c r="CT526" s="10">
        <v>6</v>
      </c>
      <c r="CU526" s="10">
        <v>5</v>
      </c>
      <c r="CV526" s="10">
        <v>6</v>
      </c>
      <c r="CW526" s="10">
        <v>6</v>
      </c>
      <c r="CX526" s="10">
        <v>5</v>
      </c>
      <c r="CY526" s="10">
        <v>5</v>
      </c>
      <c r="CZ526" s="10">
        <v>6</v>
      </c>
      <c r="DA526" s="10">
        <v>6</v>
      </c>
      <c r="DB526" s="10">
        <v>6</v>
      </c>
      <c r="DC526" s="10">
        <v>6</v>
      </c>
      <c r="DD526" s="10">
        <v>5</v>
      </c>
      <c r="DE526" s="10">
        <v>6</v>
      </c>
      <c r="DF526" s="10">
        <v>4</v>
      </c>
      <c r="DG526" s="10">
        <v>6</v>
      </c>
      <c r="DH526" s="10">
        <v>5</v>
      </c>
      <c r="DI526" s="10">
        <v>5</v>
      </c>
      <c r="DJ526" s="10">
        <v>6</v>
      </c>
      <c r="DK526" s="10">
        <v>5</v>
      </c>
      <c r="DL526" s="10">
        <v>4</v>
      </c>
      <c r="DM526" s="9" t="s">
        <v>413</v>
      </c>
      <c r="DN526" s="10">
        <v>1986</v>
      </c>
      <c r="DO526" s="9">
        <f t="shared" si="4"/>
        <v>35</v>
      </c>
      <c r="DP526" s="9" t="s">
        <v>155</v>
      </c>
      <c r="DQ526" s="9" t="s">
        <v>156</v>
      </c>
      <c r="DR526" s="9" t="s">
        <v>157</v>
      </c>
      <c r="DS526" s="9" t="s">
        <v>137</v>
      </c>
      <c r="DT526" s="9" t="s">
        <v>181</v>
      </c>
      <c r="DU526" s="9" t="s">
        <v>203</v>
      </c>
      <c r="DV526" s="9" t="str">
        <f>VLOOKUP(DU526,Metadata!$B$2:$C$7,2,FALSE)</f>
        <v>6+ years</v>
      </c>
    </row>
    <row r="527" spans="1:126">
      <c r="A527" s="13">
        <v>526</v>
      </c>
      <c r="B527" s="9" t="s">
        <v>171</v>
      </c>
      <c r="C527" s="9" t="str">
        <f>VLOOKUP(B527,Metadata!$M$2:$N$6,2,FALSE)</f>
        <v>Contractor</v>
      </c>
      <c r="D527" s="9" t="s">
        <v>137</v>
      </c>
      <c r="E527" s="9" t="s">
        <v>136</v>
      </c>
      <c r="F527" s="9" t="s">
        <v>138</v>
      </c>
      <c r="G527" s="9" t="s">
        <v>213</v>
      </c>
      <c r="H527" s="9" t="str">
        <f>IF(G527="","",VLOOKUP(G527,Metadata!$J$2:$K$22,2,FALSE))</f>
        <v>Centre</v>
      </c>
      <c r="I527" s="9" t="s">
        <v>138</v>
      </c>
      <c r="J527" s="9" t="str">
        <f>IF(I527="","",VLOOKUP(I527,Metadata!$P$2:$Q$43,2,FALSE))</f>
        <v>Europe</v>
      </c>
      <c r="K527" s="9" t="str">
        <f t="shared" si="0"/>
        <v>Portugal</v>
      </c>
      <c r="L527" s="9" t="s">
        <v>160</v>
      </c>
      <c r="M527" s="9" t="str">
        <f>IF(L527="","",VLOOKUP(L527,Metadata!$J$2:$K$22,2,FALSE))</f>
        <v>Centre</v>
      </c>
      <c r="N527" s="9" t="s">
        <v>141</v>
      </c>
      <c r="O527" s="9" t="s">
        <v>137</v>
      </c>
      <c r="P527" s="9" t="s">
        <v>142</v>
      </c>
      <c r="Q527" s="10" t="str">
        <f t="shared" si="1"/>
        <v>Full Office Job</v>
      </c>
      <c r="R527" s="10">
        <v>7</v>
      </c>
      <c r="S527" s="9" t="s">
        <v>216</v>
      </c>
      <c r="T527" s="9" t="s">
        <v>137</v>
      </c>
      <c r="U527" s="9" t="str">
        <f>IF(S527&lt;&gt;"",S527,IF(T527&lt;&gt;"",VLOOKUP(T527,Metadata!$S$2:$T$228,2,FALSE),""))</f>
        <v>Front-End Developer</v>
      </c>
      <c r="V527" s="9" t="s">
        <v>251</v>
      </c>
      <c r="W527" s="9" t="s">
        <v>137</v>
      </c>
      <c r="X527" s="9" t="s">
        <v>175</v>
      </c>
      <c r="Y527" s="9" t="s">
        <v>137</v>
      </c>
      <c r="Z527" s="9" t="s">
        <v>164</v>
      </c>
      <c r="AA527" s="9" t="s">
        <v>165</v>
      </c>
      <c r="AB527" s="9" t="s">
        <v>137</v>
      </c>
      <c r="AC527" s="9" t="s">
        <v>147</v>
      </c>
      <c r="AD527" s="9" t="s">
        <v>148</v>
      </c>
      <c r="AE527" s="9"/>
      <c r="AF527" s="9"/>
      <c r="AG527" s="9" t="s">
        <v>166</v>
      </c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 t="s">
        <v>186</v>
      </c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10">
        <v>1</v>
      </c>
      <c r="CB527" s="10" t="str">
        <f t="shared" si="5"/>
        <v>Less than 3 months</v>
      </c>
      <c r="CC527" s="10">
        <v>35</v>
      </c>
      <c r="CD527" s="9">
        <f t="shared" si="2"/>
        <v>56000</v>
      </c>
      <c r="CE527" s="9" t="s">
        <v>137</v>
      </c>
      <c r="CF527" s="9" t="s">
        <v>137</v>
      </c>
      <c r="CG527" s="9" t="str">
        <f>IF(CF527="","",VLOOKUP(CF527,Metadata!$D$2:$H$20,2,FALSE))</f>
        <v/>
      </c>
      <c r="CH527" s="9" t="str">
        <f>IF(CF527="","",VLOOKUP(CF527,Metadata!$D$2:$H$20,4,FALSE))</f>
        <v/>
      </c>
      <c r="CI527" s="9" t="str">
        <f>IF(CF527="","",VLOOKUP(CF527,Metadata!$D$2:$H$20,5,FALSE))</f>
        <v/>
      </c>
      <c r="CJ527" s="9">
        <f t="shared" si="3"/>
        <v>56000</v>
      </c>
      <c r="CK527" s="9" t="s">
        <v>153</v>
      </c>
      <c r="CL527" s="10">
        <v>2</v>
      </c>
      <c r="CM527" s="10">
        <v>4</v>
      </c>
      <c r="CN527" s="10">
        <v>6</v>
      </c>
      <c r="CO527" s="10">
        <v>6</v>
      </c>
      <c r="CP527" s="10">
        <v>6</v>
      </c>
      <c r="CQ527" s="10">
        <v>5</v>
      </c>
      <c r="CR527" s="10">
        <v>6</v>
      </c>
      <c r="CS527" s="10">
        <v>7</v>
      </c>
      <c r="CT527" s="10">
        <v>5</v>
      </c>
      <c r="CU527" s="10">
        <v>5</v>
      </c>
      <c r="CV527" s="10">
        <v>4</v>
      </c>
      <c r="CW527" s="10">
        <v>4</v>
      </c>
      <c r="CX527" s="10">
        <v>5</v>
      </c>
      <c r="CY527" s="10">
        <v>4</v>
      </c>
      <c r="CZ527" s="10">
        <v>5</v>
      </c>
      <c r="DA527" s="10">
        <v>6</v>
      </c>
      <c r="DB527" s="10">
        <v>6</v>
      </c>
      <c r="DC527" s="10">
        <v>7</v>
      </c>
      <c r="DD527" s="10">
        <v>7</v>
      </c>
      <c r="DE527" s="10">
        <v>7</v>
      </c>
      <c r="DF527" s="10">
        <v>7</v>
      </c>
      <c r="DG527" s="10">
        <v>5</v>
      </c>
      <c r="DH527" s="10">
        <v>5</v>
      </c>
      <c r="DI527" s="10">
        <v>5</v>
      </c>
      <c r="DJ527" s="10">
        <v>4</v>
      </c>
      <c r="DK527" s="10">
        <v>4</v>
      </c>
      <c r="DL527" s="10">
        <v>4</v>
      </c>
      <c r="DM527" s="9" t="s">
        <v>154</v>
      </c>
      <c r="DN527" s="10">
        <v>1991</v>
      </c>
      <c r="DO527" s="9">
        <f t="shared" si="4"/>
        <v>30</v>
      </c>
      <c r="DP527" s="9" t="s">
        <v>222</v>
      </c>
      <c r="DQ527" s="9" t="s">
        <v>156</v>
      </c>
      <c r="DR527" s="9" t="s">
        <v>342</v>
      </c>
      <c r="DS527" s="9" t="s">
        <v>137</v>
      </c>
      <c r="DT527" s="9" t="s">
        <v>181</v>
      </c>
      <c r="DU527" s="9" t="s">
        <v>203</v>
      </c>
      <c r="DV527" s="9" t="str">
        <f>VLOOKUP(DU527,Metadata!$B$2:$C$7,2,FALSE)</f>
        <v>6+ years</v>
      </c>
    </row>
    <row r="528" spans="1:126">
      <c r="A528" s="13">
        <v>527</v>
      </c>
      <c r="B528" s="9" t="s">
        <v>135</v>
      </c>
      <c r="C528" s="9" t="str">
        <f>VLOOKUP(B528,Metadata!$M$2:$N$6,2,FALSE)</f>
        <v>Permanent Employee</v>
      </c>
      <c r="D528" s="9" t="s">
        <v>136</v>
      </c>
      <c r="E528" s="9" t="s">
        <v>137</v>
      </c>
      <c r="F528" s="9" t="s">
        <v>138</v>
      </c>
      <c r="G528" s="9" t="s">
        <v>265</v>
      </c>
      <c r="H528" s="9" t="str">
        <f>IF(G528="","",VLOOKUP(G528,Metadata!$J$2:$K$22,2,FALSE))</f>
        <v>Azores and Madeira</v>
      </c>
      <c r="I528" s="9" t="s">
        <v>138</v>
      </c>
      <c r="J528" s="9" t="str">
        <f>IF(I528="","",VLOOKUP(I528,Metadata!$P$2:$Q$43,2,FALSE))</f>
        <v>Europe</v>
      </c>
      <c r="K528" s="9" t="str">
        <f t="shared" si="0"/>
        <v>Portugal</v>
      </c>
      <c r="L528" s="9" t="s">
        <v>265</v>
      </c>
      <c r="M528" s="9" t="str">
        <f>IF(L528="","",VLOOKUP(L528,Metadata!$J$2:$K$22,2,FALSE))</f>
        <v>Azores and Madeira</v>
      </c>
      <c r="N528" s="9" t="s">
        <v>214</v>
      </c>
      <c r="O528" s="9" t="s">
        <v>278</v>
      </c>
      <c r="P528" s="9" t="s">
        <v>142</v>
      </c>
      <c r="Q528" s="10" t="str">
        <f t="shared" si="1"/>
        <v>Full Office Job</v>
      </c>
      <c r="R528" s="10">
        <v>6</v>
      </c>
      <c r="S528" s="9" t="s">
        <v>161</v>
      </c>
      <c r="T528" s="9" t="s">
        <v>137</v>
      </c>
      <c r="U528" s="9" t="str">
        <f>IF(S528&lt;&gt;"",S528,IF(T528&lt;&gt;"",VLOOKUP(T528,Metadata!$S$2:$T$228,2,FALSE),""))</f>
        <v>Full-Stack Developer</v>
      </c>
      <c r="V528" s="9" t="s">
        <v>261</v>
      </c>
      <c r="W528" s="9" t="s">
        <v>137</v>
      </c>
      <c r="X528" s="9" t="s">
        <v>145</v>
      </c>
      <c r="Y528" s="9" t="s">
        <v>137</v>
      </c>
      <c r="Z528" s="9" t="s">
        <v>184</v>
      </c>
      <c r="AA528" s="9" t="s">
        <v>165</v>
      </c>
      <c r="AB528" s="9" t="s">
        <v>137</v>
      </c>
      <c r="AC528" s="9"/>
      <c r="AD528" s="9"/>
      <c r="AE528" s="9"/>
      <c r="AF528" s="9"/>
      <c r="AG528" s="9" t="s">
        <v>166</v>
      </c>
      <c r="AH528" s="9"/>
      <c r="AI528" s="9"/>
      <c r="AJ528" s="9" t="s">
        <v>185</v>
      </c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 t="s">
        <v>178</v>
      </c>
      <c r="BB528" s="9"/>
      <c r="BC528" s="9"/>
      <c r="BD528" s="9"/>
      <c r="BE528" s="9"/>
      <c r="BF528" s="9"/>
      <c r="BG528" s="9"/>
      <c r="BH528" s="9"/>
      <c r="BI528" s="9"/>
      <c r="BJ528" s="9" t="s">
        <v>167</v>
      </c>
      <c r="BK528" s="9"/>
      <c r="BL528" s="9"/>
      <c r="BM528" s="9"/>
      <c r="BN528" s="9" t="s">
        <v>186</v>
      </c>
      <c r="BO528" s="9"/>
      <c r="BP528" s="9" t="s">
        <v>179</v>
      </c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10"/>
      <c r="CB528" s="10" t="str">
        <f t="shared" si="5"/>
        <v/>
      </c>
      <c r="CC528" s="10"/>
      <c r="CD528" s="9" t="str">
        <f t="shared" si="2"/>
        <v/>
      </c>
      <c r="CE528" s="9" t="s">
        <v>168</v>
      </c>
      <c r="CF528" s="9" t="s">
        <v>169</v>
      </c>
      <c r="CG528" s="9">
        <f>IF(CF528="","",VLOOKUP(CF528,Metadata!$D$2:$H$20,2,FALSE))</f>
        <v>12500</v>
      </c>
      <c r="CH528" s="9">
        <f>IF(CF528="","",VLOOKUP(CF528,Metadata!$D$2:$H$20,4,FALSE))</f>
        <v>0</v>
      </c>
      <c r="CI528" s="9">
        <f>IF(CF528="","",VLOOKUP(CF528,Metadata!$D$2:$H$20,5,FALSE))</f>
        <v>15000</v>
      </c>
      <c r="CJ528" s="9">
        <f t="shared" si="3"/>
        <v>12500</v>
      </c>
      <c r="CK528" s="9" t="s">
        <v>153</v>
      </c>
      <c r="CL528" s="10">
        <v>1</v>
      </c>
      <c r="CM528" s="10">
        <v>5</v>
      </c>
      <c r="CN528" s="10">
        <v>7</v>
      </c>
      <c r="CO528" s="10">
        <v>7</v>
      </c>
      <c r="CP528" s="10">
        <v>7</v>
      </c>
      <c r="CQ528" s="10">
        <v>7</v>
      </c>
      <c r="CR528" s="10">
        <v>5</v>
      </c>
      <c r="CS528" s="10">
        <v>3</v>
      </c>
      <c r="CT528" s="10">
        <v>6</v>
      </c>
      <c r="CU528" s="10">
        <v>7</v>
      </c>
      <c r="CV528" s="10">
        <v>5</v>
      </c>
      <c r="CW528" s="10">
        <v>4</v>
      </c>
      <c r="CX528" s="10">
        <v>5</v>
      </c>
      <c r="CY528" s="10">
        <v>4</v>
      </c>
      <c r="CZ528" s="10">
        <v>6</v>
      </c>
      <c r="DA528" s="10">
        <v>6</v>
      </c>
      <c r="DB528" s="10">
        <v>7</v>
      </c>
      <c r="DC528" s="10">
        <v>7</v>
      </c>
      <c r="DD528" s="10">
        <v>5</v>
      </c>
      <c r="DE528" s="10">
        <v>7</v>
      </c>
      <c r="DF528" s="10">
        <v>6</v>
      </c>
      <c r="DG528" s="10">
        <v>6</v>
      </c>
      <c r="DH528" s="10">
        <v>5</v>
      </c>
      <c r="DI528" s="10">
        <v>5</v>
      </c>
      <c r="DJ528" s="10">
        <v>4</v>
      </c>
      <c r="DK528" s="10">
        <v>4</v>
      </c>
      <c r="DL528" s="10">
        <v>5</v>
      </c>
      <c r="DM528" s="9" t="s">
        <v>296</v>
      </c>
      <c r="DN528" s="10">
        <v>1988</v>
      </c>
      <c r="DO528" s="9">
        <f t="shared" si="4"/>
        <v>33</v>
      </c>
      <c r="DP528" s="9" t="s">
        <v>155</v>
      </c>
      <c r="DQ528" s="9" t="s">
        <v>202</v>
      </c>
      <c r="DR528" s="9" t="s">
        <v>170</v>
      </c>
      <c r="DS528" s="9" t="s">
        <v>137</v>
      </c>
      <c r="DT528" s="9" t="s">
        <v>181</v>
      </c>
      <c r="DU528" s="9" t="s">
        <v>168</v>
      </c>
      <c r="DV528" s="9" t="str">
        <f>VLOOKUP(DU528,Metadata!$B$2:$C$7,2,FALSE)</f>
        <v>0 - 3 years</v>
      </c>
    </row>
    <row r="529" spans="1:126">
      <c r="A529" s="13">
        <v>528</v>
      </c>
      <c r="B529" s="9" t="s">
        <v>171</v>
      </c>
      <c r="C529" s="9" t="str">
        <f>VLOOKUP(B529,Metadata!$M$2:$N$6,2,FALSE)</f>
        <v>Contractor</v>
      </c>
      <c r="D529" s="9" t="s">
        <v>137</v>
      </c>
      <c r="E529" s="9" t="s">
        <v>159</v>
      </c>
      <c r="F529" s="9" t="s">
        <v>138</v>
      </c>
      <c r="G529" s="9" t="s">
        <v>312</v>
      </c>
      <c r="H529" s="9" t="str">
        <f>IF(G529="","",VLOOKUP(G529,Metadata!$J$2:$K$22,2,FALSE))</f>
        <v>South</v>
      </c>
      <c r="I529" s="9" t="s">
        <v>138</v>
      </c>
      <c r="J529" s="9" t="str">
        <f>IF(I529="","",VLOOKUP(I529,Metadata!$P$2:$Q$43,2,FALSE))</f>
        <v>Europe</v>
      </c>
      <c r="K529" s="9" t="str">
        <f t="shared" si="0"/>
        <v>Portugal</v>
      </c>
      <c r="L529" s="9" t="s">
        <v>140</v>
      </c>
      <c r="M529" s="9" t="str">
        <f>IF(L529="","",VLOOKUP(L529,Metadata!$J$2:$K$22,2,FALSE))</f>
        <v>Lisbon Metropolitan Area</v>
      </c>
      <c r="N529" s="9" t="s">
        <v>141</v>
      </c>
      <c r="O529" s="9" t="s">
        <v>137</v>
      </c>
      <c r="P529" s="9" t="s">
        <v>191</v>
      </c>
      <c r="Q529" s="10" t="str">
        <f t="shared" si="1"/>
        <v>Remote Job (full or flexible)</v>
      </c>
      <c r="R529" s="10">
        <v>7</v>
      </c>
      <c r="S529" s="9" t="s">
        <v>229</v>
      </c>
      <c r="T529" s="9" t="s">
        <v>137</v>
      </c>
      <c r="U529" s="9" t="str">
        <f>IF(S529&lt;&gt;"",S529,IF(T529&lt;&gt;"",VLOOKUP(T529,Metadata!$S$2:$T$228,2,FALSE),""))</f>
        <v>Project Manager</v>
      </c>
      <c r="V529" s="9" t="s">
        <v>217</v>
      </c>
      <c r="W529" s="9" t="s">
        <v>137</v>
      </c>
      <c r="X529" s="9" t="s">
        <v>145</v>
      </c>
      <c r="Y529" s="9" t="s">
        <v>137</v>
      </c>
      <c r="Z529" s="9" t="s">
        <v>184</v>
      </c>
      <c r="AA529" s="9" t="s">
        <v>137</v>
      </c>
      <c r="AB529" s="9" t="s">
        <v>137</v>
      </c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 t="s">
        <v>465</v>
      </c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 t="s">
        <v>150</v>
      </c>
      <c r="BZ529" s="9" t="s">
        <v>137</v>
      </c>
      <c r="CA529" s="10">
        <v>12</v>
      </c>
      <c r="CB529" s="10" t="str">
        <f t="shared" si="5"/>
        <v>7 to 12 months</v>
      </c>
      <c r="CC529" s="10">
        <v>25</v>
      </c>
      <c r="CD529" s="9">
        <f t="shared" si="2"/>
        <v>40000</v>
      </c>
      <c r="CE529" s="9" t="s">
        <v>137</v>
      </c>
      <c r="CF529" s="9" t="s">
        <v>137</v>
      </c>
      <c r="CG529" s="9" t="str">
        <f>IF(CF529="","",VLOOKUP(CF529,Metadata!$D$2:$H$20,2,FALSE))</f>
        <v/>
      </c>
      <c r="CH529" s="9" t="str">
        <f>IF(CF529="","",VLOOKUP(CF529,Metadata!$D$2:$H$20,4,FALSE))</f>
        <v/>
      </c>
      <c r="CI529" s="9" t="str">
        <f>IF(CF529="","",VLOOKUP(CF529,Metadata!$D$2:$H$20,5,FALSE))</f>
        <v/>
      </c>
      <c r="CJ529" s="9">
        <f t="shared" si="3"/>
        <v>40000</v>
      </c>
      <c r="CK529" s="9" t="s">
        <v>153</v>
      </c>
      <c r="CL529" s="10">
        <v>5</v>
      </c>
      <c r="CM529" s="10">
        <v>3</v>
      </c>
      <c r="CN529" s="10">
        <v>4</v>
      </c>
      <c r="CO529" s="10">
        <v>4</v>
      </c>
      <c r="CP529" s="10">
        <v>4</v>
      </c>
      <c r="CQ529" s="10">
        <v>5</v>
      </c>
      <c r="CR529" s="10">
        <v>7</v>
      </c>
      <c r="CS529" s="10">
        <v>7</v>
      </c>
      <c r="CT529" s="10">
        <v>5</v>
      </c>
      <c r="CU529" s="10">
        <v>4</v>
      </c>
      <c r="CV529" s="10">
        <v>3</v>
      </c>
      <c r="CW529" s="10">
        <v>3</v>
      </c>
      <c r="CX529" s="10">
        <v>5</v>
      </c>
      <c r="CY529" s="10">
        <v>5</v>
      </c>
      <c r="CZ529" s="10">
        <v>4</v>
      </c>
      <c r="DA529" s="10">
        <v>3</v>
      </c>
      <c r="DB529" s="10">
        <v>4</v>
      </c>
      <c r="DC529" s="10">
        <v>5</v>
      </c>
      <c r="DD529" s="10">
        <v>4</v>
      </c>
      <c r="DE529" s="10">
        <v>6</v>
      </c>
      <c r="DF529" s="10">
        <v>4</v>
      </c>
      <c r="DG529" s="10">
        <v>4</v>
      </c>
      <c r="DH529" s="10">
        <v>4</v>
      </c>
      <c r="DI529" s="10">
        <v>4</v>
      </c>
      <c r="DJ529" s="10">
        <v>4</v>
      </c>
      <c r="DK529" s="10">
        <v>4</v>
      </c>
      <c r="DL529" s="10">
        <v>4</v>
      </c>
      <c r="DM529" s="9" t="s">
        <v>154</v>
      </c>
      <c r="DN529" s="10">
        <v>1987</v>
      </c>
      <c r="DO529" s="9">
        <f t="shared" si="4"/>
        <v>34</v>
      </c>
      <c r="DP529" s="9" t="s">
        <v>155</v>
      </c>
      <c r="DQ529" s="9" t="s">
        <v>227</v>
      </c>
      <c r="DR529" s="9" t="s">
        <v>170</v>
      </c>
      <c r="DS529" s="9" t="s">
        <v>137</v>
      </c>
      <c r="DT529" s="9" t="s">
        <v>181</v>
      </c>
      <c r="DU529" s="9" t="s">
        <v>203</v>
      </c>
      <c r="DV529" s="9" t="str">
        <f>VLOOKUP(DU529,Metadata!$B$2:$C$7,2,FALSE)</f>
        <v>6+ years</v>
      </c>
    </row>
    <row r="530" spans="1:126">
      <c r="A530" s="13">
        <v>529</v>
      </c>
      <c r="B530" s="9" t="s">
        <v>135</v>
      </c>
      <c r="C530" s="9" t="str">
        <f>VLOOKUP(B530,Metadata!$M$2:$N$6,2,FALSE)</f>
        <v>Permanent Employee</v>
      </c>
      <c r="D530" s="9" t="s">
        <v>136</v>
      </c>
      <c r="E530" s="9" t="s">
        <v>137</v>
      </c>
      <c r="F530" s="9" t="s">
        <v>138</v>
      </c>
      <c r="G530" s="9" t="s">
        <v>140</v>
      </c>
      <c r="H530" s="9" t="str">
        <f>IF(G530="","",VLOOKUP(G530,Metadata!$J$2:$K$22,2,FALSE))</f>
        <v>Lisbon Metropolitan Area</v>
      </c>
      <c r="I530" s="9" t="s">
        <v>138</v>
      </c>
      <c r="J530" s="9" t="str">
        <f>IF(I530="","",VLOOKUP(I530,Metadata!$P$2:$Q$43,2,FALSE))</f>
        <v>Europe</v>
      </c>
      <c r="K530" s="9" t="str">
        <f t="shared" si="0"/>
        <v>Portugal</v>
      </c>
      <c r="L530" s="9" t="s">
        <v>140</v>
      </c>
      <c r="M530" s="9" t="str">
        <f>IF(L530="","",VLOOKUP(L530,Metadata!$J$2:$K$22,2,FALSE))</f>
        <v>Lisbon Metropolitan Area</v>
      </c>
      <c r="N530" s="9" t="s">
        <v>141</v>
      </c>
      <c r="O530" s="9" t="s">
        <v>137</v>
      </c>
      <c r="P530" s="9" t="s">
        <v>142</v>
      </c>
      <c r="Q530" s="10" t="str">
        <f t="shared" si="1"/>
        <v>Full Office Job</v>
      </c>
      <c r="R530" s="10">
        <v>7</v>
      </c>
      <c r="S530" s="9" t="s">
        <v>161</v>
      </c>
      <c r="T530" s="9" t="s">
        <v>137</v>
      </c>
      <c r="U530" s="9" t="str">
        <f>IF(S530&lt;&gt;"",S530,IF(T530&lt;&gt;"",VLOOKUP(T530,Metadata!$S$2:$T$228,2,FALSE),""))</f>
        <v>Full-Stack Developer</v>
      </c>
      <c r="V530" s="9" t="s">
        <v>144</v>
      </c>
      <c r="W530" s="9" t="s">
        <v>137</v>
      </c>
      <c r="X530" s="9" t="s">
        <v>145</v>
      </c>
      <c r="Y530" s="9" t="s">
        <v>137</v>
      </c>
      <c r="Z530" s="9" t="s">
        <v>262</v>
      </c>
      <c r="AA530" s="9" t="s">
        <v>165</v>
      </c>
      <c r="AB530" s="9" t="s">
        <v>253</v>
      </c>
      <c r="AC530" s="9" t="s">
        <v>147</v>
      </c>
      <c r="AD530" s="9" t="s">
        <v>148</v>
      </c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 t="s">
        <v>178</v>
      </c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 t="s">
        <v>199</v>
      </c>
      <c r="BM530" s="9"/>
      <c r="BN530" s="9"/>
      <c r="BO530" s="9"/>
      <c r="BP530" s="9"/>
      <c r="BQ530" s="9" t="s">
        <v>219</v>
      </c>
      <c r="BR530" s="9"/>
      <c r="BS530" s="9"/>
      <c r="BT530" s="9"/>
      <c r="BU530" s="9"/>
      <c r="BV530" s="9"/>
      <c r="BW530" s="9"/>
      <c r="BX530" s="9"/>
      <c r="BY530" s="9"/>
      <c r="BZ530" s="9"/>
      <c r="CA530" s="10"/>
      <c r="CB530" s="10" t="str">
        <f t="shared" si="5"/>
        <v/>
      </c>
      <c r="CC530" s="10"/>
      <c r="CD530" s="9" t="str">
        <f t="shared" si="2"/>
        <v/>
      </c>
      <c r="CE530" s="9" t="s">
        <v>151</v>
      </c>
      <c r="CF530" s="9" t="s">
        <v>169</v>
      </c>
      <c r="CG530" s="9">
        <f>IF(CF530="","",VLOOKUP(CF530,Metadata!$D$2:$H$20,2,FALSE))</f>
        <v>12500</v>
      </c>
      <c r="CH530" s="9">
        <f>IF(CF530="","",VLOOKUP(CF530,Metadata!$D$2:$H$20,4,FALSE))</f>
        <v>0</v>
      </c>
      <c r="CI530" s="9">
        <f>IF(CF530="","",VLOOKUP(CF530,Metadata!$D$2:$H$20,5,FALSE))</f>
        <v>15000</v>
      </c>
      <c r="CJ530" s="9">
        <f t="shared" si="3"/>
        <v>12500</v>
      </c>
      <c r="CK530" s="9" t="s">
        <v>153</v>
      </c>
      <c r="CL530" s="10">
        <v>3</v>
      </c>
      <c r="CM530" s="10">
        <v>5</v>
      </c>
      <c r="CN530" s="10">
        <v>7</v>
      </c>
      <c r="CO530" s="10">
        <v>7</v>
      </c>
      <c r="CP530" s="10">
        <v>7</v>
      </c>
      <c r="CQ530" s="10">
        <v>7</v>
      </c>
      <c r="CR530" s="10">
        <v>6</v>
      </c>
      <c r="CS530" s="10">
        <v>6</v>
      </c>
      <c r="CT530" s="10">
        <v>6</v>
      </c>
      <c r="CU530" s="10">
        <v>7</v>
      </c>
      <c r="CV530" s="10">
        <v>6</v>
      </c>
      <c r="CW530" s="10">
        <v>7</v>
      </c>
      <c r="CX530" s="10">
        <v>6</v>
      </c>
      <c r="CY530" s="10">
        <v>6</v>
      </c>
      <c r="CZ530" s="10">
        <v>7</v>
      </c>
      <c r="DA530" s="10">
        <v>2</v>
      </c>
      <c r="DB530" s="10">
        <v>7</v>
      </c>
      <c r="DC530" s="10">
        <v>7</v>
      </c>
      <c r="DD530" s="10">
        <v>5</v>
      </c>
      <c r="DE530" s="10">
        <v>7</v>
      </c>
      <c r="DF530" s="10">
        <v>6</v>
      </c>
      <c r="DG530" s="10">
        <v>7</v>
      </c>
      <c r="DH530" s="10">
        <v>7</v>
      </c>
      <c r="DI530" s="10">
        <v>6</v>
      </c>
      <c r="DJ530" s="10">
        <v>6</v>
      </c>
      <c r="DK530" s="10">
        <v>6</v>
      </c>
      <c r="DL530" s="10">
        <v>7</v>
      </c>
      <c r="DM530" s="9" t="s">
        <v>413</v>
      </c>
      <c r="DN530" s="10">
        <v>1992</v>
      </c>
      <c r="DO530" s="9">
        <f t="shared" si="4"/>
        <v>29</v>
      </c>
      <c r="DP530" s="9" t="s">
        <v>155</v>
      </c>
      <c r="DQ530" s="9" t="s">
        <v>227</v>
      </c>
      <c r="DR530" s="9" t="s">
        <v>157</v>
      </c>
      <c r="DS530" s="9" t="s">
        <v>137</v>
      </c>
      <c r="DT530" s="9" t="s">
        <v>181</v>
      </c>
      <c r="DU530" s="9" t="s">
        <v>223</v>
      </c>
      <c r="DV530" s="9" t="str">
        <f>VLOOKUP(DU530,Metadata!$B$2:$C$7,2,FALSE)</f>
        <v>3 - 6 years</v>
      </c>
    </row>
    <row r="531" spans="1:126">
      <c r="A531" s="13">
        <v>530</v>
      </c>
      <c r="B531" s="9" t="s">
        <v>135</v>
      </c>
      <c r="C531" s="9" t="str">
        <f>VLOOKUP(B531,Metadata!$M$2:$N$6,2,FALSE)</f>
        <v>Permanent Employee</v>
      </c>
      <c r="D531" s="9" t="s">
        <v>136</v>
      </c>
      <c r="E531" s="9" t="s">
        <v>137</v>
      </c>
      <c r="F531" s="9" t="s">
        <v>138</v>
      </c>
      <c r="G531" s="9" t="s">
        <v>172</v>
      </c>
      <c r="H531" s="9" t="str">
        <f>IF(G531="","",VLOOKUP(G531,Metadata!$J$2:$K$22,2,FALSE))</f>
        <v>Porto Metropolitan Area</v>
      </c>
      <c r="I531" s="9" t="s">
        <v>311</v>
      </c>
      <c r="J531" s="9" t="str">
        <f>IF(I531="","",VLOOKUP(I531,Metadata!$P$2:$Q$43,2,FALSE))</f>
        <v>Europe</v>
      </c>
      <c r="K531" s="9" t="str">
        <f t="shared" si="0"/>
        <v>International</v>
      </c>
      <c r="L531" s="9" t="s">
        <v>137</v>
      </c>
      <c r="M531" s="9" t="str">
        <f>IF(L531="","",VLOOKUP(L531,Metadata!$J$2:$K$22,2,FALSE))</f>
        <v/>
      </c>
      <c r="N531" s="9" t="s">
        <v>141</v>
      </c>
      <c r="O531" s="9" t="s">
        <v>137</v>
      </c>
      <c r="P531" s="9" t="s">
        <v>142</v>
      </c>
      <c r="Q531" s="10" t="str">
        <f t="shared" si="1"/>
        <v>Full Office Job</v>
      </c>
      <c r="R531" s="10">
        <v>6</v>
      </c>
      <c r="S531" s="9" t="s">
        <v>216</v>
      </c>
      <c r="T531" s="9" t="s">
        <v>137</v>
      </c>
      <c r="U531" s="9" t="str">
        <f>IF(S531&lt;&gt;"",S531,IF(T531&lt;&gt;"",VLOOKUP(T531,Metadata!$S$2:$T$228,2,FALSE),""))</f>
        <v>Front-End Developer</v>
      </c>
      <c r="V531" s="9" t="s">
        <v>217</v>
      </c>
      <c r="W531" s="9" t="s">
        <v>137</v>
      </c>
      <c r="X531" s="9" t="s">
        <v>163</v>
      </c>
      <c r="Y531" s="9" t="s">
        <v>137</v>
      </c>
      <c r="Z531" s="9" t="s">
        <v>262</v>
      </c>
      <c r="AA531" s="9" t="s">
        <v>165</v>
      </c>
      <c r="AB531" s="9" t="s">
        <v>137</v>
      </c>
      <c r="AC531" s="9"/>
      <c r="AD531" s="9"/>
      <c r="AE531" s="9"/>
      <c r="AF531" s="9"/>
      <c r="AG531" s="9" t="s">
        <v>166</v>
      </c>
      <c r="AH531" s="9"/>
      <c r="AI531" s="9"/>
      <c r="AJ531" s="9" t="s">
        <v>185</v>
      </c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 t="s">
        <v>178</v>
      </c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 t="s">
        <v>199</v>
      </c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10"/>
      <c r="CB531" s="10" t="str">
        <f t="shared" si="5"/>
        <v/>
      </c>
      <c r="CC531" s="10"/>
      <c r="CD531" s="9" t="str">
        <f t="shared" si="2"/>
        <v/>
      </c>
      <c r="CE531" s="9" t="s">
        <v>168</v>
      </c>
      <c r="CF531" s="9" t="s">
        <v>188</v>
      </c>
      <c r="CG531" s="9">
        <f>IF(CF531="","",VLOOKUP(CF531,Metadata!$D$2:$H$20,2,FALSE))</f>
        <v>17500</v>
      </c>
      <c r="CH531" s="9">
        <f>IF(CF531="","",VLOOKUP(CF531,Metadata!$D$2:$H$20,4,FALSE))</f>
        <v>15000</v>
      </c>
      <c r="CI531" s="9">
        <f>IF(CF531="","",VLOOKUP(CF531,Metadata!$D$2:$H$20,5,FALSE))</f>
        <v>20000</v>
      </c>
      <c r="CJ531" s="9">
        <f t="shared" si="3"/>
        <v>17500</v>
      </c>
      <c r="CK531" s="9" t="s">
        <v>153</v>
      </c>
      <c r="CL531" s="10">
        <v>3</v>
      </c>
      <c r="CM531" s="10">
        <v>5</v>
      </c>
      <c r="CN531" s="10">
        <v>7</v>
      </c>
      <c r="CO531" s="10">
        <v>5</v>
      </c>
      <c r="CP531" s="10">
        <v>6</v>
      </c>
      <c r="CQ531" s="10">
        <v>7</v>
      </c>
      <c r="CR531" s="10">
        <v>2</v>
      </c>
      <c r="CS531" s="10">
        <v>7</v>
      </c>
      <c r="CT531" s="10">
        <v>6</v>
      </c>
      <c r="CU531" s="10">
        <v>4</v>
      </c>
      <c r="CV531" s="10">
        <v>6</v>
      </c>
      <c r="CW531" s="10">
        <v>2</v>
      </c>
      <c r="CX531" s="10">
        <v>5</v>
      </c>
      <c r="CY531" s="10">
        <v>1</v>
      </c>
      <c r="CZ531" s="10">
        <v>6</v>
      </c>
      <c r="DA531" s="10">
        <v>5</v>
      </c>
      <c r="DB531" s="10">
        <v>5</v>
      </c>
      <c r="DC531" s="10">
        <v>7</v>
      </c>
      <c r="DD531" s="10">
        <v>5</v>
      </c>
      <c r="DE531" s="10">
        <v>6</v>
      </c>
      <c r="DF531" s="10">
        <v>5</v>
      </c>
      <c r="DG531" s="10">
        <v>6</v>
      </c>
      <c r="DH531" s="10">
        <v>5</v>
      </c>
      <c r="DI531" s="10">
        <v>5</v>
      </c>
      <c r="DJ531" s="10">
        <v>7</v>
      </c>
      <c r="DK531" s="10">
        <v>6</v>
      </c>
      <c r="DL531" s="10">
        <v>2</v>
      </c>
      <c r="DM531" s="9" t="s">
        <v>154</v>
      </c>
      <c r="DN531" s="10">
        <v>1990</v>
      </c>
      <c r="DO531" s="9">
        <f t="shared" si="4"/>
        <v>31</v>
      </c>
      <c r="DP531" s="9" t="s">
        <v>155</v>
      </c>
      <c r="DQ531" s="9" t="s">
        <v>156</v>
      </c>
      <c r="DR531" s="9" t="s">
        <v>157</v>
      </c>
      <c r="DS531" s="9" t="s">
        <v>137</v>
      </c>
      <c r="DT531" s="9" t="s">
        <v>181</v>
      </c>
      <c r="DU531" s="9" t="s">
        <v>168</v>
      </c>
      <c r="DV531" s="9" t="str">
        <f>VLOOKUP(DU531,Metadata!$B$2:$C$7,2,FALSE)</f>
        <v>0 - 3 years</v>
      </c>
    </row>
    <row r="532" spans="1:126">
      <c r="A532" s="13">
        <v>531</v>
      </c>
      <c r="B532" s="9" t="s">
        <v>135</v>
      </c>
      <c r="C532" s="9" t="str">
        <f>VLOOKUP(B532,Metadata!$M$2:$N$6,2,FALSE)</f>
        <v>Permanent Employee</v>
      </c>
      <c r="D532" s="9" t="s">
        <v>159</v>
      </c>
      <c r="E532" s="9" t="s">
        <v>137</v>
      </c>
      <c r="F532" s="9" t="s">
        <v>138</v>
      </c>
      <c r="G532" s="9" t="s">
        <v>283</v>
      </c>
      <c r="H532" s="9" t="str">
        <f>IF(G532="","",VLOOKUP(G532,Metadata!$J$2:$K$22,2,FALSE))</f>
        <v>Lisbon Metropolitan Area</v>
      </c>
      <c r="I532" s="9" t="s">
        <v>138</v>
      </c>
      <c r="J532" s="9" t="str">
        <f>IF(I532="","",VLOOKUP(I532,Metadata!$P$2:$Q$43,2,FALSE))</f>
        <v>Europe</v>
      </c>
      <c r="K532" s="9" t="str">
        <f t="shared" si="0"/>
        <v>Portugal</v>
      </c>
      <c r="L532" s="9" t="s">
        <v>140</v>
      </c>
      <c r="M532" s="9" t="str">
        <f>IF(L532="","",VLOOKUP(L532,Metadata!$J$2:$K$22,2,FALSE))</f>
        <v>Lisbon Metropolitan Area</v>
      </c>
      <c r="N532" s="9" t="s">
        <v>214</v>
      </c>
      <c r="O532" s="9" t="s">
        <v>259</v>
      </c>
      <c r="P532" s="9" t="s">
        <v>191</v>
      </c>
      <c r="Q532" s="10" t="str">
        <f t="shared" si="1"/>
        <v>Remote Job (full or flexible)</v>
      </c>
      <c r="R532" s="10">
        <v>5</v>
      </c>
      <c r="S532" s="9" t="s">
        <v>319</v>
      </c>
      <c r="T532" s="9" t="s">
        <v>137</v>
      </c>
      <c r="U532" s="9" t="str">
        <f>IF(S532&lt;&gt;"",S532,IF(T532&lt;&gt;"",VLOOKUP(T532,Metadata!$S$2:$T$228,2,FALSE),""))</f>
        <v>CTO</v>
      </c>
      <c r="V532" s="9" t="s">
        <v>207</v>
      </c>
      <c r="W532" s="9" t="s">
        <v>137</v>
      </c>
      <c r="X532" s="9" t="s">
        <v>208</v>
      </c>
      <c r="Y532" s="9" t="s">
        <v>137</v>
      </c>
      <c r="Z532" s="9" t="s">
        <v>146</v>
      </c>
      <c r="AA532" s="9" t="s">
        <v>165</v>
      </c>
      <c r="AB532" s="9" t="s">
        <v>137</v>
      </c>
      <c r="AC532" s="9"/>
      <c r="AD532" s="9"/>
      <c r="AE532" s="9" t="s">
        <v>194</v>
      </c>
      <c r="AF532" s="9"/>
      <c r="AG532" s="9"/>
      <c r="AH532" s="9"/>
      <c r="AI532" s="9"/>
      <c r="AJ532" s="9"/>
      <c r="AK532" s="9"/>
      <c r="AL532" s="9" t="s">
        <v>177</v>
      </c>
      <c r="AM532" s="9" t="s">
        <v>314</v>
      </c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 t="s">
        <v>167</v>
      </c>
      <c r="BK532" s="9" t="s">
        <v>198</v>
      </c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10"/>
      <c r="CB532" s="10" t="str">
        <f t="shared" si="5"/>
        <v/>
      </c>
      <c r="CC532" s="10"/>
      <c r="CD532" s="9" t="str">
        <f t="shared" si="2"/>
        <v/>
      </c>
      <c r="CE532" s="9" t="s">
        <v>151</v>
      </c>
      <c r="CF532" s="9" t="s">
        <v>236</v>
      </c>
      <c r="CG532" s="9">
        <f>IF(CF532="","",VLOOKUP(CF532,Metadata!$D$2:$H$20,2,FALSE))</f>
        <v>47500</v>
      </c>
      <c r="CH532" s="9">
        <f>IF(CF532="","",VLOOKUP(CF532,Metadata!$D$2:$H$20,4,FALSE))</f>
        <v>45000</v>
      </c>
      <c r="CI532" s="9">
        <f>IF(CF532="","",VLOOKUP(CF532,Metadata!$D$2:$H$20,5,FALSE))</f>
        <v>50000</v>
      </c>
      <c r="CJ532" s="9">
        <f t="shared" si="3"/>
        <v>47500</v>
      </c>
      <c r="CK532" s="9" t="s">
        <v>153</v>
      </c>
      <c r="CL532" s="10">
        <v>5</v>
      </c>
      <c r="CM532" s="10">
        <v>1</v>
      </c>
      <c r="CN532" s="10">
        <v>6</v>
      </c>
      <c r="CO532" s="10">
        <v>6</v>
      </c>
      <c r="CP532" s="10">
        <v>5</v>
      </c>
      <c r="CQ532" s="10">
        <v>7</v>
      </c>
      <c r="CR532" s="10">
        <v>4</v>
      </c>
      <c r="CS532" s="10">
        <v>6</v>
      </c>
      <c r="CT532" s="10">
        <v>7</v>
      </c>
      <c r="CU532" s="10">
        <v>4</v>
      </c>
      <c r="CV532" s="10">
        <v>6</v>
      </c>
      <c r="CW532" s="10">
        <v>6</v>
      </c>
      <c r="CX532" s="10">
        <v>5</v>
      </c>
      <c r="CY532" s="10">
        <v>6</v>
      </c>
      <c r="CZ532" s="10">
        <v>5</v>
      </c>
      <c r="DA532" s="10">
        <v>5</v>
      </c>
      <c r="DB532" s="10">
        <v>6</v>
      </c>
      <c r="DC532" s="10">
        <v>7</v>
      </c>
      <c r="DD532" s="10">
        <v>5</v>
      </c>
      <c r="DE532" s="10">
        <v>6</v>
      </c>
      <c r="DF532" s="10">
        <v>5</v>
      </c>
      <c r="DG532" s="10">
        <v>7</v>
      </c>
      <c r="DH532" s="10">
        <v>5</v>
      </c>
      <c r="DI532" s="10">
        <v>6</v>
      </c>
      <c r="DJ532" s="10">
        <v>5</v>
      </c>
      <c r="DK532" s="10">
        <v>5</v>
      </c>
      <c r="DL532" s="10">
        <v>5</v>
      </c>
      <c r="DM532" s="9" t="s">
        <v>154</v>
      </c>
      <c r="DN532" s="10">
        <v>1983</v>
      </c>
      <c r="DO532" s="9">
        <f t="shared" si="4"/>
        <v>38</v>
      </c>
      <c r="DP532" s="9" t="s">
        <v>155</v>
      </c>
      <c r="DQ532" s="9" t="s">
        <v>156</v>
      </c>
      <c r="DR532" s="9" t="s">
        <v>157</v>
      </c>
      <c r="DS532" s="9" t="s">
        <v>137</v>
      </c>
      <c r="DT532" s="9" t="s">
        <v>181</v>
      </c>
      <c r="DU532" s="9" t="s">
        <v>158</v>
      </c>
      <c r="DV532" s="9" t="str">
        <f>VLOOKUP(DU532,Metadata!$B$2:$C$7,2,FALSE)</f>
        <v>6+ years</v>
      </c>
    </row>
    <row r="533" spans="1:126">
      <c r="A533" s="13">
        <v>532</v>
      </c>
      <c r="B533" s="9" t="s">
        <v>135</v>
      </c>
      <c r="C533" s="9" t="str">
        <f>VLOOKUP(B533,Metadata!$M$2:$N$6,2,FALSE)</f>
        <v>Permanent Employee</v>
      </c>
      <c r="D533" s="9" t="s">
        <v>136</v>
      </c>
      <c r="E533" s="9" t="s">
        <v>137</v>
      </c>
      <c r="F533" s="9" t="s">
        <v>138</v>
      </c>
      <c r="G533" s="9" t="s">
        <v>172</v>
      </c>
      <c r="H533" s="9" t="str">
        <f>IF(G533="","",VLOOKUP(G533,Metadata!$J$2:$K$22,2,FALSE))</f>
        <v>Porto Metropolitan Area</v>
      </c>
      <c r="I533" s="9" t="s">
        <v>138</v>
      </c>
      <c r="J533" s="9" t="str">
        <f>IF(I533="","",VLOOKUP(I533,Metadata!$P$2:$Q$43,2,FALSE))</f>
        <v>Europe</v>
      </c>
      <c r="K533" s="9" t="str">
        <f t="shared" si="0"/>
        <v>Portugal</v>
      </c>
      <c r="L533" s="9" t="s">
        <v>172</v>
      </c>
      <c r="M533" s="9" t="str">
        <f>IF(L533="","",VLOOKUP(L533,Metadata!$J$2:$K$22,2,FALSE))</f>
        <v>Porto Metropolitan Area</v>
      </c>
      <c r="N533" s="9" t="s">
        <v>141</v>
      </c>
      <c r="O533" s="9" t="s">
        <v>137</v>
      </c>
      <c r="P533" s="9" t="s">
        <v>142</v>
      </c>
      <c r="Q533" s="10" t="str">
        <f t="shared" si="1"/>
        <v>Full Office Job</v>
      </c>
      <c r="R533" s="10">
        <v>5</v>
      </c>
      <c r="S533" s="9" t="s">
        <v>161</v>
      </c>
      <c r="T533" s="9" t="s">
        <v>137</v>
      </c>
      <c r="U533" s="9" t="str">
        <f>IF(S533&lt;&gt;"",S533,IF(T533&lt;&gt;"",VLOOKUP(T533,Metadata!$S$2:$T$228,2,FALSE),""))</f>
        <v>Full-Stack Developer</v>
      </c>
      <c r="V533" s="9" t="s">
        <v>162</v>
      </c>
      <c r="W533" s="9" t="s">
        <v>137</v>
      </c>
      <c r="X533" s="9" t="s">
        <v>242</v>
      </c>
      <c r="Y533" s="9" t="s">
        <v>137</v>
      </c>
      <c r="Z533" s="9" t="s">
        <v>146</v>
      </c>
      <c r="AA533" s="9" t="s">
        <v>165</v>
      </c>
      <c r="AB533" s="9" t="s">
        <v>137</v>
      </c>
      <c r="AC533" s="9"/>
      <c r="AD533" s="9" t="s">
        <v>148</v>
      </c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 t="s">
        <v>199</v>
      </c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10"/>
      <c r="CB533" s="10" t="str">
        <f t="shared" si="5"/>
        <v/>
      </c>
      <c r="CC533" s="10"/>
      <c r="CD533" s="9" t="str">
        <f t="shared" si="2"/>
        <v/>
      </c>
      <c r="CE533" s="9" t="s">
        <v>168</v>
      </c>
      <c r="CF533" s="9" t="s">
        <v>220</v>
      </c>
      <c r="CG533" s="9">
        <f>IF(CF533="","",VLOOKUP(CF533,Metadata!$D$2:$H$20,2,FALSE))</f>
        <v>27500</v>
      </c>
      <c r="CH533" s="9">
        <f>IF(CF533="","",VLOOKUP(CF533,Metadata!$D$2:$H$20,4,FALSE))</f>
        <v>25000</v>
      </c>
      <c r="CI533" s="9">
        <f>IF(CF533="","",VLOOKUP(CF533,Metadata!$D$2:$H$20,5,FALSE))</f>
        <v>30000</v>
      </c>
      <c r="CJ533" s="9">
        <f t="shared" si="3"/>
        <v>27500</v>
      </c>
      <c r="CK533" s="9" t="s">
        <v>153</v>
      </c>
      <c r="CL533" s="10">
        <v>5</v>
      </c>
      <c r="CM533" s="10">
        <v>3</v>
      </c>
      <c r="CN533" s="10">
        <v>7</v>
      </c>
      <c r="CO533" s="10">
        <v>7</v>
      </c>
      <c r="CP533" s="10">
        <v>7</v>
      </c>
      <c r="CQ533" s="10">
        <v>7</v>
      </c>
      <c r="CR533" s="10">
        <v>7</v>
      </c>
      <c r="CS533" s="10">
        <v>5</v>
      </c>
      <c r="CT533" s="10">
        <v>5</v>
      </c>
      <c r="CU533" s="10">
        <v>5</v>
      </c>
      <c r="CV533" s="10">
        <v>4</v>
      </c>
      <c r="CW533" s="10">
        <v>5</v>
      </c>
      <c r="CX533" s="10">
        <v>5</v>
      </c>
      <c r="CY533" s="10">
        <v>7</v>
      </c>
      <c r="CZ533" s="10">
        <v>7</v>
      </c>
      <c r="DA533" s="10">
        <v>7</v>
      </c>
      <c r="DB533" s="10">
        <v>7</v>
      </c>
      <c r="DC533" s="10">
        <v>7</v>
      </c>
      <c r="DD533" s="10">
        <v>7</v>
      </c>
      <c r="DE533" s="10">
        <v>7</v>
      </c>
      <c r="DF533" s="10">
        <v>7</v>
      </c>
      <c r="DG533" s="10">
        <v>7</v>
      </c>
      <c r="DH533" s="10">
        <v>7</v>
      </c>
      <c r="DI533" s="10">
        <v>7</v>
      </c>
      <c r="DJ533" s="10">
        <v>7</v>
      </c>
      <c r="DK533" s="10">
        <v>7</v>
      </c>
      <c r="DL533" s="10">
        <v>7</v>
      </c>
      <c r="DM533" s="9" t="s">
        <v>154</v>
      </c>
      <c r="DN533" s="10">
        <v>1989</v>
      </c>
      <c r="DO533" s="9">
        <f t="shared" si="4"/>
        <v>32</v>
      </c>
      <c r="DP533" s="9" t="s">
        <v>155</v>
      </c>
      <c r="DQ533" s="9" t="s">
        <v>156</v>
      </c>
      <c r="DR533" s="9" t="s">
        <v>157</v>
      </c>
      <c r="DS533" s="9" t="s">
        <v>137</v>
      </c>
      <c r="DT533" s="9" t="s">
        <v>181</v>
      </c>
      <c r="DU533" s="9" t="s">
        <v>223</v>
      </c>
      <c r="DV533" s="9" t="str">
        <f>VLOOKUP(DU533,Metadata!$B$2:$C$7,2,FALSE)</f>
        <v>3 - 6 years</v>
      </c>
    </row>
    <row r="534" spans="1:126">
      <c r="A534" s="13">
        <v>533</v>
      </c>
      <c r="B534" s="9" t="s">
        <v>135</v>
      </c>
      <c r="C534" s="9" t="str">
        <f>VLOOKUP(B534,Metadata!$M$2:$N$6,2,FALSE)</f>
        <v>Permanent Employee</v>
      </c>
      <c r="D534" s="9" t="s">
        <v>159</v>
      </c>
      <c r="E534" s="9" t="s">
        <v>137</v>
      </c>
      <c r="F534" s="9" t="s">
        <v>138</v>
      </c>
      <c r="G534" s="9" t="s">
        <v>354</v>
      </c>
      <c r="H534" s="9" t="str">
        <f>IF(G534="","",VLOOKUP(G534,Metadata!$J$2:$K$22,2,FALSE))</f>
        <v>South</v>
      </c>
      <c r="I534" s="9" t="s">
        <v>138</v>
      </c>
      <c r="J534" s="9" t="str">
        <f>IF(I534="","",VLOOKUP(I534,Metadata!$P$2:$Q$43,2,FALSE))</f>
        <v>Europe</v>
      </c>
      <c r="K534" s="9" t="str">
        <f t="shared" si="0"/>
        <v>Portugal</v>
      </c>
      <c r="L534" s="9" t="s">
        <v>354</v>
      </c>
      <c r="M534" s="9" t="str">
        <f>IF(L534="","",VLOOKUP(L534,Metadata!$J$2:$K$22,2,FALSE))</f>
        <v>South</v>
      </c>
      <c r="N534" s="9" t="s">
        <v>141</v>
      </c>
      <c r="O534" s="9" t="s">
        <v>137</v>
      </c>
      <c r="P534" s="9" t="s">
        <v>142</v>
      </c>
      <c r="Q534" s="10" t="str">
        <f t="shared" si="1"/>
        <v>Full Office Job</v>
      </c>
      <c r="R534" s="10">
        <v>6</v>
      </c>
      <c r="S534" s="9" t="s">
        <v>192</v>
      </c>
      <c r="T534" s="9" t="s">
        <v>137</v>
      </c>
      <c r="U534" s="9" t="str">
        <f>IF(S534&lt;&gt;"",S534,IF(T534&lt;&gt;"",VLOOKUP(T534,Metadata!$S$2:$T$228,2,FALSE),""))</f>
        <v>Back-End Developer</v>
      </c>
      <c r="V534" s="9" t="s">
        <v>276</v>
      </c>
      <c r="W534" s="9" t="s">
        <v>137</v>
      </c>
      <c r="X534" s="9" t="s">
        <v>208</v>
      </c>
      <c r="Y534" s="9" t="s">
        <v>137</v>
      </c>
      <c r="Z534" s="9" t="s">
        <v>224</v>
      </c>
      <c r="AA534" s="9" t="s">
        <v>165</v>
      </c>
      <c r="AB534" s="9" t="s">
        <v>137</v>
      </c>
      <c r="AC534" s="9" t="s">
        <v>147</v>
      </c>
      <c r="AD534" s="9" t="s">
        <v>148</v>
      </c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 t="s">
        <v>150</v>
      </c>
      <c r="BZ534" s="9" t="s">
        <v>137</v>
      </c>
      <c r="CA534" s="10"/>
      <c r="CB534" s="10" t="str">
        <f t="shared" si="5"/>
        <v/>
      </c>
      <c r="CC534" s="10"/>
      <c r="CD534" s="9" t="str">
        <f t="shared" si="2"/>
        <v/>
      </c>
      <c r="CE534" s="9" t="s">
        <v>168</v>
      </c>
      <c r="CF534" s="9" t="s">
        <v>188</v>
      </c>
      <c r="CG534" s="9">
        <f>IF(CF534="","",VLOOKUP(CF534,Metadata!$D$2:$H$20,2,FALSE))</f>
        <v>17500</v>
      </c>
      <c r="CH534" s="9">
        <f>IF(CF534="","",VLOOKUP(CF534,Metadata!$D$2:$H$20,4,FALSE))</f>
        <v>15000</v>
      </c>
      <c r="CI534" s="9">
        <f>IF(CF534="","",VLOOKUP(CF534,Metadata!$D$2:$H$20,5,FALSE))</f>
        <v>20000</v>
      </c>
      <c r="CJ534" s="9">
        <f t="shared" si="3"/>
        <v>17500</v>
      </c>
      <c r="CK534" s="9" t="s">
        <v>153</v>
      </c>
      <c r="CL534" s="10">
        <v>5</v>
      </c>
      <c r="CM534" s="10">
        <v>1</v>
      </c>
      <c r="CN534" s="10">
        <v>6</v>
      </c>
      <c r="CO534" s="10">
        <v>6</v>
      </c>
      <c r="CP534" s="10">
        <v>6</v>
      </c>
      <c r="CQ534" s="10">
        <v>7</v>
      </c>
      <c r="CR534" s="10">
        <v>6</v>
      </c>
      <c r="CS534" s="10">
        <v>6</v>
      </c>
      <c r="CT534" s="10">
        <v>7</v>
      </c>
      <c r="CU534" s="10">
        <v>7</v>
      </c>
      <c r="CV534" s="10">
        <v>5</v>
      </c>
      <c r="CW534" s="10">
        <v>5</v>
      </c>
      <c r="CX534" s="10">
        <v>6</v>
      </c>
      <c r="CY534" s="10">
        <v>7</v>
      </c>
      <c r="CZ534" s="10">
        <v>6</v>
      </c>
      <c r="DA534" s="10">
        <v>5</v>
      </c>
      <c r="DB534" s="10">
        <v>7</v>
      </c>
      <c r="DC534" s="10">
        <v>7</v>
      </c>
      <c r="DD534" s="10">
        <v>5</v>
      </c>
      <c r="DE534" s="10">
        <v>6</v>
      </c>
      <c r="DF534" s="10">
        <v>7</v>
      </c>
      <c r="DG534" s="10">
        <v>6</v>
      </c>
      <c r="DH534" s="10">
        <v>5</v>
      </c>
      <c r="DI534" s="10">
        <v>6</v>
      </c>
      <c r="DJ534" s="10">
        <v>4</v>
      </c>
      <c r="DK534" s="10">
        <v>6</v>
      </c>
      <c r="DL534" s="10">
        <v>6</v>
      </c>
      <c r="DM534" s="9" t="s">
        <v>154</v>
      </c>
      <c r="DN534" s="10">
        <v>1990</v>
      </c>
      <c r="DO534" s="9">
        <f t="shared" si="4"/>
        <v>31</v>
      </c>
      <c r="DP534" s="9" t="s">
        <v>155</v>
      </c>
      <c r="DQ534" s="9" t="s">
        <v>156</v>
      </c>
      <c r="DR534" s="9" t="s">
        <v>157</v>
      </c>
      <c r="DS534" s="9" t="s">
        <v>137</v>
      </c>
      <c r="DT534" s="9" t="s">
        <v>181</v>
      </c>
      <c r="DU534" s="9" t="s">
        <v>168</v>
      </c>
      <c r="DV534" s="9" t="str">
        <f>VLOOKUP(DU534,Metadata!$B$2:$C$7,2,FALSE)</f>
        <v>0 - 3 years</v>
      </c>
    </row>
    <row r="535" spans="1:126">
      <c r="A535" s="13">
        <v>534</v>
      </c>
      <c r="B535" s="9" t="s">
        <v>135</v>
      </c>
      <c r="C535" s="9" t="str">
        <f>VLOOKUP(B535,Metadata!$M$2:$N$6,2,FALSE)</f>
        <v>Permanent Employee</v>
      </c>
      <c r="D535" s="9" t="s">
        <v>159</v>
      </c>
      <c r="E535" s="9" t="s">
        <v>137</v>
      </c>
      <c r="F535" s="9" t="s">
        <v>138</v>
      </c>
      <c r="G535" s="9" t="s">
        <v>172</v>
      </c>
      <c r="H535" s="9" t="str">
        <f>IF(G535="","",VLOOKUP(G535,Metadata!$J$2:$K$22,2,FALSE))</f>
        <v>Porto Metropolitan Area</v>
      </c>
      <c r="I535" s="9" t="s">
        <v>228</v>
      </c>
      <c r="J535" s="9" t="str">
        <f>IF(I535="","",VLOOKUP(I535,Metadata!$P$2:$Q$43,2,FALSE))</f>
        <v>Europe</v>
      </c>
      <c r="K535" s="9" t="str">
        <f t="shared" si="0"/>
        <v>International</v>
      </c>
      <c r="L535" s="9" t="s">
        <v>137</v>
      </c>
      <c r="M535" s="9" t="str">
        <f>IF(L535="","",VLOOKUP(L535,Metadata!$J$2:$K$22,2,FALSE))</f>
        <v/>
      </c>
      <c r="N535" s="9" t="s">
        <v>141</v>
      </c>
      <c r="O535" s="9" t="s">
        <v>137</v>
      </c>
      <c r="P535" s="9" t="s">
        <v>191</v>
      </c>
      <c r="Q535" s="10" t="str">
        <f t="shared" si="1"/>
        <v>Remote Job (full or flexible)</v>
      </c>
      <c r="R535" s="10">
        <v>6</v>
      </c>
      <c r="S535" s="9" t="s">
        <v>161</v>
      </c>
      <c r="T535" s="9" t="s">
        <v>137</v>
      </c>
      <c r="U535" s="9" t="str">
        <f>IF(S535&lt;&gt;"",S535,IF(T535&lt;&gt;"",VLOOKUP(T535,Metadata!$S$2:$T$228,2,FALSE),""))</f>
        <v>Full-Stack Developer</v>
      </c>
      <c r="V535" s="9" t="s">
        <v>207</v>
      </c>
      <c r="W535" s="9" t="s">
        <v>137</v>
      </c>
      <c r="X535" s="9" t="s">
        <v>163</v>
      </c>
      <c r="Y535" s="9" t="s">
        <v>137</v>
      </c>
      <c r="Z535" s="9" t="s">
        <v>262</v>
      </c>
      <c r="AA535" s="9" t="s">
        <v>165</v>
      </c>
      <c r="AB535" s="9" t="s">
        <v>253</v>
      </c>
      <c r="AC535" s="9" t="s">
        <v>147</v>
      </c>
      <c r="AD535" s="9"/>
      <c r="AE535" s="9"/>
      <c r="AF535" s="9"/>
      <c r="AG535" s="9"/>
      <c r="AH535" s="9"/>
      <c r="AI535" s="9"/>
      <c r="AJ535" s="9" t="s">
        <v>185</v>
      </c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 t="s">
        <v>186</v>
      </c>
      <c r="BO535" s="9"/>
      <c r="BP535" s="9"/>
      <c r="BQ535" s="9"/>
      <c r="BR535" s="9"/>
      <c r="BS535" s="9" t="s">
        <v>200</v>
      </c>
      <c r="BT535" s="9"/>
      <c r="BU535" s="9"/>
      <c r="BV535" s="9"/>
      <c r="BW535" s="9"/>
      <c r="BX535" s="9"/>
      <c r="BY535" s="9"/>
      <c r="BZ535" s="9"/>
      <c r="CA535" s="10"/>
      <c r="CB535" s="10" t="str">
        <f t="shared" si="5"/>
        <v/>
      </c>
      <c r="CC535" s="10"/>
      <c r="CD535" s="9" t="str">
        <f t="shared" si="2"/>
        <v/>
      </c>
      <c r="CE535" s="9" t="s">
        <v>232</v>
      </c>
      <c r="CF535" s="9" t="s">
        <v>248</v>
      </c>
      <c r="CG535" s="9">
        <f>IF(CF535="","",VLOOKUP(CF535,Metadata!$D$2:$H$20,2,FALSE))</f>
        <v>57500</v>
      </c>
      <c r="CH535" s="9">
        <f>IF(CF535="","",VLOOKUP(CF535,Metadata!$D$2:$H$20,4,FALSE))</f>
        <v>55000</v>
      </c>
      <c r="CI535" s="9">
        <f>IF(CF535="","",VLOOKUP(CF535,Metadata!$D$2:$H$20,5,FALSE))</f>
        <v>60000</v>
      </c>
      <c r="CJ535" s="9">
        <f t="shared" si="3"/>
        <v>57500</v>
      </c>
      <c r="CK535" s="9" t="s">
        <v>201</v>
      </c>
      <c r="CL535" s="10">
        <v>4</v>
      </c>
      <c r="CM535" s="10">
        <v>3</v>
      </c>
      <c r="CN535" s="10">
        <v>4</v>
      </c>
      <c r="CO535" s="10">
        <v>7</v>
      </c>
      <c r="CP535" s="10">
        <v>6</v>
      </c>
      <c r="CQ535" s="10">
        <v>5</v>
      </c>
      <c r="CR535" s="10">
        <v>5</v>
      </c>
      <c r="CS535" s="10">
        <v>5</v>
      </c>
      <c r="CT535" s="10">
        <v>5</v>
      </c>
      <c r="CU535" s="10">
        <v>6</v>
      </c>
      <c r="CV535" s="10">
        <v>6</v>
      </c>
      <c r="CW535" s="10">
        <v>5</v>
      </c>
      <c r="CX535" s="10">
        <v>6</v>
      </c>
      <c r="CY535" s="10">
        <v>6</v>
      </c>
      <c r="CZ535" s="10">
        <v>5</v>
      </c>
      <c r="DA535" s="10">
        <v>1</v>
      </c>
      <c r="DB535" s="10">
        <v>1</v>
      </c>
      <c r="DC535" s="10">
        <v>4</v>
      </c>
      <c r="DD535" s="10">
        <v>1</v>
      </c>
      <c r="DE535" s="10">
        <v>7</v>
      </c>
      <c r="DF535" s="10">
        <v>6</v>
      </c>
      <c r="DG535" s="10">
        <v>6</v>
      </c>
      <c r="DH535" s="10">
        <v>4</v>
      </c>
      <c r="DI535" s="10">
        <v>4</v>
      </c>
      <c r="DJ535" s="10">
        <v>5</v>
      </c>
      <c r="DK535" s="10">
        <v>4</v>
      </c>
      <c r="DL535" s="10">
        <v>4</v>
      </c>
      <c r="DM535" s="9" t="s">
        <v>154</v>
      </c>
      <c r="DN535" s="10">
        <v>1987</v>
      </c>
      <c r="DO535" s="9">
        <f t="shared" si="4"/>
        <v>34</v>
      </c>
      <c r="DP535" s="9" t="s">
        <v>155</v>
      </c>
      <c r="DQ535" s="9" t="s">
        <v>156</v>
      </c>
      <c r="DR535" s="9" t="s">
        <v>157</v>
      </c>
      <c r="DS535" s="9" t="s">
        <v>137</v>
      </c>
      <c r="DT535" s="9" t="s">
        <v>181</v>
      </c>
      <c r="DU535" s="9" t="s">
        <v>203</v>
      </c>
      <c r="DV535" s="9" t="str">
        <f>VLOOKUP(DU535,Metadata!$B$2:$C$7,2,FALSE)</f>
        <v>6+ years</v>
      </c>
    </row>
    <row r="536" spans="1:126">
      <c r="A536" s="13">
        <v>535</v>
      </c>
      <c r="B536" s="9" t="s">
        <v>135</v>
      </c>
      <c r="C536" s="9" t="str">
        <f>VLOOKUP(B536,Metadata!$M$2:$N$6,2,FALSE)</f>
        <v>Permanent Employee</v>
      </c>
      <c r="D536" s="9" t="s">
        <v>159</v>
      </c>
      <c r="E536" s="9" t="s">
        <v>137</v>
      </c>
      <c r="F536" s="9" t="s">
        <v>138</v>
      </c>
      <c r="G536" s="9" t="s">
        <v>140</v>
      </c>
      <c r="H536" s="9" t="str">
        <f>IF(G536="","",VLOOKUP(G536,Metadata!$J$2:$K$22,2,FALSE))</f>
        <v>Lisbon Metropolitan Area</v>
      </c>
      <c r="I536" s="9" t="s">
        <v>316</v>
      </c>
      <c r="J536" s="9" t="str">
        <f>IF(I536="","",VLOOKUP(I536,Metadata!$P$2:$Q$43,2,FALSE))</f>
        <v>Europe</v>
      </c>
      <c r="K536" s="9" t="str">
        <f t="shared" si="0"/>
        <v>International</v>
      </c>
      <c r="L536" s="9" t="s">
        <v>137</v>
      </c>
      <c r="M536" s="9" t="str">
        <f>IF(L536="","",VLOOKUP(L536,Metadata!$J$2:$K$22,2,FALSE))</f>
        <v/>
      </c>
      <c r="N536" s="9" t="s">
        <v>141</v>
      </c>
      <c r="O536" s="9" t="s">
        <v>137</v>
      </c>
      <c r="P536" s="9" t="s">
        <v>191</v>
      </c>
      <c r="Q536" s="10" t="str">
        <f t="shared" si="1"/>
        <v>Remote Job (full or flexible)</v>
      </c>
      <c r="R536" s="10">
        <v>6</v>
      </c>
      <c r="S536" s="9" t="s">
        <v>161</v>
      </c>
      <c r="T536" s="9" t="s">
        <v>137</v>
      </c>
      <c r="U536" s="9" t="str">
        <f>IF(S536&lt;&gt;"",S536,IF(T536&lt;&gt;"",VLOOKUP(T536,Metadata!$S$2:$T$228,2,FALSE),""))</f>
        <v>Full-Stack Developer</v>
      </c>
      <c r="V536" s="9" t="s">
        <v>261</v>
      </c>
      <c r="W536" s="9" t="s">
        <v>137</v>
      </c>
      <c r="X536" s="9" t="s">
        <v>252</v>
      </c>
      <c r="Y536" s="9" t="s">
        <v>137</v>
      </c>
      <c r="Z536" s="9" t="s">
        <v>184</v>
      </c>
      <c r="AA536" s="9" t="s">
        <v>165</v>
      </c>
      <c r="AB536" s="9" t="s">
        <v>137</v>
      </c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 t="s">
        <v>178</v>
      </c>
      <c r="BB536" s="9"/>
      <c r="BC536" s="9"/>
      <c r="BD536" s="9"/>
      <c r="BE536" s="9"/>
      <c r="BF536" s="9"/>
      <c r="BG536" s="9"/>
      <c r="BH536" s="9"/>
      <c r="BI536" s="9"/>
      <c r="BJ536" s="9" t="s">
        <v>167</v>
      </c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10"/>
      <c r="CB536" s="10" t="str">
        <f t="shared" si="5"/>
        <v/>
      </c>
      <c r="CC536" s="10"/>
      <c r="CD536" s="9" t="str">
        <f t="shared" si="2"/>
        <v/>
      </c>
      <c r="CE536" s="9" t="s">
        <v>232</v>
      </c>
      <c r="CF536" s="9" t="s">
        <v>152</v>
      </c>
      <c r="CG536" s="9">
        <f>IF(CF536="","",VLOOKUP(CF536,Metadata!$D$2:$H$20,2,FALSE))</f>
        <v>32500</v>
      </c>
      <c r="CH536" s="9">
        <f>IF(CF536="","",VLOOKUP(CF536,Metadata!$D$2:$H$20,4,FALSE))</f>
        <v>30000</v>
      </c>
      <c r="CI536" s="9">
        <f>IF(CF536="","",VLOOKUP(CF536,Metadata!$D$2:$H$20,5,FALSE))</f>
        <v>35000</v>
      </c>
      <c r="CJ536" s="9">
        <f t="shared" si="3"/>
        <v>32500</v>
      </c>
      <c r="CK536" s="9" t="s">
        <v>153</v>
      </c>
      <c r="CL536" s="10">
        <v>4</v>
      </c>
      <c r="CM536" s="10">
        <v>3</v>
      </c>
      <c r="CN536" s="10">
        <v>7</v>
      </c>
      <c r="CO536" s="10">
        <v>6</v>
      </c>
      <c r="CP536" s="10">
        <v>6</v>
      </c>
      <c r="CQ536" s="10">
        <v>5</v>
      </c>
      <c r="CR536" s="10">
        <v>5</v>
      </c>
      <c r="CS536" s="10">
        <v>6</v>
      </c>
      <c r="CT536" s="10">
        <v>5</v>
      </c>
      <c r="CU536" s="10">
        <v>7</v>
      </c>
      <c r="CV536" s="10">
        <v>7</v>
      </c>
      <c r="CW536" s="10">
        <v>7</v>
      </c>
      <c r="CX536" s="10">
        <v>6</v>
      </c>
      <c r="CY536" s="10">
        <v>5</v>
      </c>
      <c r="CZ536" s="10">
        <v>4</v>
      </c>
      <c r="DA536" s="10">
        <v>3</v>
      </c>
      <c r="DB536" s="10">
        <v>5</v>
      </c>
      <c r="DC536" s="10">
        <v>6</v>
      </c>
      <c r="DD536" s="10">
        <v>2</v>
      </c>
      <c r="DE536" s="10">
        <v>5</v>
      </c>
      <c r="DF536" s="10">
        <v>5</v>
      </c>
      <c r="DG536" s="10">
        <v>5</v>
      </c>
      <c r="DH536" s="10">
        <v>7</v>
      </c>
      <c r="DI536" s="10">
        <v>5</v>
      </c>
      <c r="DJ536" s="10">
        <v>5</v>
      </c>
      <c r="DK536" s="10">
        <v>4</v>
      </c>
      <c r="DL536" s="10">
        <v>4</v>
      </c>
      <c r="DM536" s="9" t="s">
        <v>154</v>
      </c>
      <c r="DN536" s="10">
        <v>1996</v>
      </c>
      <c r="DO536" s="9">
        <f t="shared" si="4"/>
        <v>25</v>
      </c>
      <c r="DP536" s="9" t="s">
        <v>155</v>
      </c>
      <c r="DQ536" s="9" t="s">
        <v>202</v>
      </c>
      <c r="DR536" s="9" t="s">
        <v>157</v>
      </c>
      <c r="DS536" s="9" t="s">
        <v>137</v>
      </c>
      <c r="DT536" s="9" t="s">
        <v>181</v>
      </c>
      <c r="DU536" s="9" t="s">
        <v>168</v>
      </c>
      <c r="DV536" s="9" t="str">
        <f>VLOOKUP(DU536,Metadata!$B$2:$C$7,2,FALSE)</f>
        <v>0 - 3 years</v>
      </c>
    </row>
    <row r="537" spans="1:126">
      <c r="A537" s="13">
        <v>536</v>
      </c>
      <c r="B537" s="9" t="s">
        <v>171</v>
      </c>
      <c r="C537" s="9" t="str">
        <f>VLOOKUP(B537,Metadata!$M$2:$N$6,2,FALSE)</f>
        <v>Contractor</v>
      </c>
      <c r="D537" s="9" t="s">
        <v>137</v>
      </c>
      <c r="E537" s="9" t="s">
        <v>159</v>
      </c>
      <c r="F537" s="9" t="s">
        <v>138</v>
      </c>
      <c r="G537" s="9" t="s">
        <v>275</v>
      </c>
      <c r="H537" s="9" t="str">
        <f>IF(G537="","",VLOOKUP(G537,Metadata!$J$2:$K$22,2,FALSE))</f>
        <v>Centre</v>
      </c>
      <c r="I537" s="9" t="s">
        <v>436</v>
      </c>
      <c r="J537" s="9" t="str">
        <f>IF(I537="","",VLOOKUP(I537,Metadata!$P$2:$Q$43,2,FALSE))</f>
        <v>North America</v>
      </c>
      <c r="K537" s="9" t="str">
        <f t="shared" si="0"/>
        <v>International</v>
      </c>
      <c r="L537" s="9" t="s">
        <v>137</v>
      </c>
      <c r="M537" s="9" t="str">
        <f>IF(L537="","",VLOOKUP(L537,Metadata!$J$2:$K$22,2,FALSE))</f>
        <v/>
      </c>
      <c r="N537" s="9" t="s">
        <v>141</v>
      </c>
      <c r="O537" s="9" t="s">
        <v>137</v>
      </c>
      <c r="P537" s="9" t="s">
        <v>191</v>
      </c>
      <c r="Q537" s="10" t="str">
        <f t="shared" si="1"/>
        <v>Remote Job (full or flexible)</v>
      </c>
      <c r="R537" s="10">
        <v>7</v>
      </c>
      <c r="S537" s="9" t="s">
        <v>206</v>
      </c>
      <c r="T537" s="9" t="s">
        <v>137</v>
      </c>
      <c r="U537" s="9" t="str">
        <f>IF(S537&lt;&gt;"",S537,IF(T537&lt;&gt;"",VLOOKUP(T537,Metadata!$S$2:$T$228,2,FALSE),""))</f>
        <v>Mobile Apps Developer</v>
      </c>
      <c r="V537" s="9" t="s">
        <v>162</v>
      </c>
      <c r="W537" s="9" t="s">
        <v>137</v>
      </c>
      <c r="X537" s="9" t="s">
        <v>163</v>
      </c>
      <c r="Y537" s="9" t="s">
        <v>137</v>
      </c>
      <c r="Z537" s="9" t="s">
        <v>262</v>
      </c>
      <c r="AA537" s="9" t="s">
        <v>137</v>
      </c>
      <c r="AB537" s="9" t="s">
        <v>137</v>
      </c>
      <c r="AC537" s="9"/>
      <c r="AD537" s="9"/>
      <c r="AE537" s="9" t="s">
        <v>194</v>
      </c>
      <c r="AF537" s="9"/>
      <c r="AG537" s="9"/>
      <c r="AH537" s="9"/>
      <c r="AI537" s="9"/>
      <c r="AJ537" s="9"/>
      <c r="AK537" s="9"/>
      <c r="AL537" s="9" t="s">
        <v>177</v>
      </c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 t="s">
        <v>284</v>
      </c>
      <c r="BC537" s="9"/>
      <c r="BD537" s="9"/>
      <c r="BE537" s="9"/>
      <c r="BF537" s="9"/>
      <c r="BG537" s="9"/>
      <c r="BH537" s="9"/>
      <c r="BI537" s="9"/>
      <c r="BJ537" s="9"/>
      <c r="BK537" s="9" t="s">
        <v>198</v>
      </c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10">
        <v>24</v>
      </c>
      <c r="CB537" s="10" t="str">
        <f t="shared" si="5"/>
        <v>13 to 24 monthts</v>
      </c>
      <c r="CC537" s="10">
        <v>40</v>
      </c>
      <c r="CD537" s="9">
        <f t="shared" si="2"/>
        <v>64000</v>
      </c>
      <c r="CE537" s="9" t="s">
        <v>137</v>
      </c>
      <c r="CF537" s="9" t="s">
        <v>137</v>
      </c>
      <c r="CG537" s="9" t="str">
        <f>IF(CF537="","",VLOOKUP(CF537,Metadata!$D$2:$H$20,2,FALSE))</f>
        <v/>
      </c>
      <c r="CH537" s="9" t="str">
        <f>IF(CF537="","",VLOOKUP(CF537,Metadata!$D$2:$H$20,4,FALSE))</f>
        <v/>
      </c>
      <c r="CI537" s="9" t="str">
        <f>IF(CF537="","",VLOOKUP(CF537,Metadata!$D$2:$H$20,5,FALSE))</f>
        <v/>
      </c>
      <c r="CJ537" s="9">
        <f t="shared" si="3"/>
        <v>64000</v>
      </c>
      <c r="CK537" s="9" t="s">
        <v>189</v>
      </c>
      <c r="CL537" s="10">
        <v>6</v>
      </c>
      <c r="CM537" s="10">
        <v>2</v>
      </c>
      <c r="CN537" s="10">
        <v>7</v>
      </c>
      <c r="CO537" s="10">
        <v>6</v>
      </c>
      <c r="CP537" s="10">
        <v>5</v>
      </c>
      <c r="CQ537" s="10">
        <v>4</v>
      </c>
      <c r="CR537" s="10">
        <v>7</v>
      </c>
      <c r="CS537" s="10">
        <v>7</v>
      </c>
      <c r="CT537" s="10">
        <v>5</v>
      </c>
      <c r="CU537" s="10">
        <v>6</v>
      </c>
      <c r="CV537" s="10">
        <v>5</v>
      </c>
      <c r="CW537" s="10">
        <v>6</v>
      </c>
      <c r="CX537" s="10">
        <v>7</v>
      </c>
      <c r="CY537" s="10">
        <v>5</v>
      </c>
      <c r="CZ537" s="10">
        <v>5</v>
      </c>
      <c r="DA537" s="10">
        <v>2</v>
      </c>
      <c r="DB537" s="10">
        <v>2</v>
      </c>
      <c r="DC537" s="10">
        <v>5</v>
      </c>
      <c r="DD537" s="10">
        <v>2</v>
      </c>
      <c r="DE537" s="10">
        <v>4</v>
      </c>
      <c r="DF537" s="10">
        <v>4</v>
      </c>
      <c r="DG537" s="10">
        <v>6</v>
      </c>
      <c r="DH537" s="10">
        <v>6</v>
      </c>
      <c r="DI537" s="10">
        <v>7</v>
      </c>
      <c r="DJ537" s="10">
        <v>2</v>
      </c>
      <c r="DK537" s="10">
        <v>5</v>
      </c>
      <c r="DL537" s="10">
        <v>7</v>
      </c>
      <c r="DM537" s="9" t="s">
        <v>154</v>
      </c>
      <c r="DN537" s="10">
        <v>1986</v>
      </c>
      <c r="DO537" s="9">
        <f t="shared" si="4"/>
        <v>35</v>
      </c>
      <c r="DP537" s="9" t="s">
        <v>155</v>
      </c>
      <c r="DQ537" s="9" t="s">
        <v>156</v>
      </c>
      <c r="DR537" s="9" t="s">
        <v>157</v>
      </c>
      <c r="DS537" s="9" t="s">
        <v>137</v>
      </c>
      <c r="DT537" s="9" t="s">
        <v>181</v>
      </c>
      <c r="DU537" s="9" t="s">
        <v>158</v>
      </c>
      <c r="DV537" s="9" t="str">
        <f>VLOOKUP(DU537,Metadata!$B$2:$C$7,2,FALSE)</f>
        <v>6+ years</v>
      </c>
    </row>
    <row r="538" spans="1:126">
      <c r="A538" s="13">
        <v>537</v>
      </c>
      <c r="B538" s="9" t="s">
        <v>135</v>
      </c>
      <c r="C538" s="9" t="str">
        <f>VLOOKUP(B538,Metadata!$M$2:$N$6,2,FALSE)</f>
        <v>Permanent Employee</v>
      </c>
      <c r="D538" s="9" t="s">
        <v>159</v>
      </c>
      <c r="E538" s="9" t="s">
        <v>137</v>
      </c>
      <c r="F538" s="9" t="s">
        <v>138</v>
      </c>
      <c r="G538" s="9" t="s">
        <v>140</v>
      </c>
      <c r="H538" s="9" t="str">
        <f>IF(G538="","",VLOOKUP(G538,Metadata!$J$2:$K$22,2,FALSE))</f>
        <v>Lisbon Metropolitan Area</v>
      </c>
      <c r="I538" s="9" t="s">
        <v>138</v>
      </c>
      <c r="J538" s="9" t="str">
        <f>IF(I538="","",VLOOKUP(I538,Metadata!$P$2:$Q$43,2,FALSE))</f>
        <v>Europe</v>
      </c>
      <c r="K538" s="9" t="str">
        <f t="shared" si="0"/>
        <v>Portugal</v>
      </c>
      <c r="L538" s="9" t="s">
        <v>140</v>
      </c>
      <c r="M538" s="9" t="str">
        <f>IF(L538="","",VLOOKUP(L538,Metadata!$J$2:$K$22,2,FALSE))</f>
        <v>Lisbon Metropolitan Area</v>
      </c>
      <c r="N538" s="9" t="s">
        <v>214</v>
      </c>
      <c r="O538" s="9" t="s">
        <v>239</v>
      </c>
      <c r="P538" s="9" t="s">
        <v>142</v>
      </c>
      <c r="Q538" s="10" t="str">
        <f t="shared" si="1"/>
        <v>Full Office Job</v>
      </c>
      <c r="R538" s="10">
        <v>6</v>
      </c>
      <c r="S538" s="9" t="s">
        <v>216</v>
      </c>
      <c r="T538" s="9" t="s">
        <v>137</v>
      </c>
      <c r="U538" s="9" t="str">
        <f>IF(S538&lt;&gt;"",S538,IF(T538&lt;&gt;"",VLOOKUP(T538,Metadata!$S$2:$T$228,2,FALSE),""))</f>
        <v>Front-End Developer</v>
      </c>
      <c r="V538" s="9" t="s">
        <v>323</v>
      </c>
      <c r="W538" s="9" t="s">
        <v>137</v>
      </c>
      <c r="X538" s="9" t="s">
        <v>145</v>
      </c>
      <c r="Y538" s="9" t="s">
        <v>137</v>
      </c>
      <c r="Z538" s="9" t="s">
        <v>184</v>
      </c>
      <c r="AA538" s="9" t="s">
        <v>165</v>
      </c>
      <c r="AB538" s="9" t="s">
        <v>137</v>
      </c>
      <c r="AC538" s="9"/>
      <c r="AD538" s="9"/>
      <c r="AE538" s="9"/>
      <c r="AF538" s="9"/>
      <c r="AG538" s="9"/>
      <c r="AH538" s="9"/>
      <c r="AI538" s="9"/>
      <c r="AJ538" s="9" t="s">
        <v>185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 t="s">
        <v>178</v>
      </c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 t="s">
        <v>186</v>
      </c>
      <c r="BO538" s="9"/>
      <c r="BP538" s="9"/>
      <c r="BQ538" s="9"/>
      <c r="BR538" s="9"/>
      <c r="BS538" s="9" t="s">
        <v>200</v>
      </c>
      <c r="BT538" s="9"/>
      <c r="BU538" s="9"/>
      <c r="BV538" s="9"/>
      <c r="BW538" s="9"/>
      <c r="BX538" s="9"/>
      <c r="BY538" s="9"/>
      <c r="BZ538" s="9"/>
      <c r="CA538" s="10"/>
      <c r="CB538" s="10" t="str">
        <f t="shared" si="5"/>
        <v/>
      </c>
      <c r="CC538" s="10"/>
      <c r="CD538" s="9" t="str">
        <f t="shared" si="2"/>
        <v/>
      </c>
      <c r="CE538" s="9" t="s">
        <v>168</v>
      </c>
      <c r="CF538" s="9" t="s">
        <v>245</v>
      </c>
      <c r="CG538" s="9">
        <f>IF(CF538="","",VLOOKUP(CF538,Metadata!$D$2:$H$20,2,FALSE))</f>
        <v>42500</v>
      </c>
      <c r="CH538" s="9">
        <f>IF(CF538="","",VLOOKUP(CF538,Metadata!$D$2:$H$20,4,FALSE))</f>
        <v>40000</v>
      </c>
      <c r="CI538" s="9">
        <f>IF(CF538="","",VLOOKUP(CF538,Metadata!$D$2:$H$20,5,FALSE))</f>
        <v>45000</v>
      </c>
      <c r="CJ538" s="9">
        <f t="shared" si="3"/>
        <v>42500</v>
      </c>
      <c r="CK538" s="9" t="s">
        <v>189</v>
      </c>
      <c r="CL538" s="10">
        <v>7</v>
      </c>
      <c r="CM538" s="10">
        <v>5</v>
      </c>
      <c r="CN538" s="10">
        <v>7</v>
      </c>
      <c r="CO538" s="10">
        <v>7</v>
      </c>
      <c r="CP538" s="10">
        <v>5</v>
      </c>
      <c r="CQ538" s="10">
        <v>6</v>
      </c>
      <c r="CR538" s="10">
        <v>6</v>
      </c>
      <c r="CS538" s="10">
        <v>6</v>
      </c>
      <c r="CT538" s="10">
        <v>5</v>
      </c>
      <c r="CU538" s="10">
        <v>7</v>
      </c>
      <c r="CV538" s="10">
        <v>6</v>
      </c>
      <c r="CW538" s="10">
        <v>5</v>
      </c>
      <c r="CX538" s="10">
        <v>5</v>
      </c>
      <c r="CY538" s="10">
        <v>7</v>
      </c>
      <c r="CZ538" s="10">
        <v>5</v>
      </c>
      <c r="DA538" s="10">
        <v>6</v>
      </c>
      <c r="DB538" s="10">
        <v>6</v>
      </c>
      <c r="DC538" s="10">
        <v>5</v>
      </c>
      <c r="DD538" s="10">
        <v>1</v>
      </c>
      <c r="DE538" s="10">
        <v>6</v>
      </c>
      <c r="DF538" s="10">
        <v>2</v>
      </c>
      <c r="DG538" s="10">
        <v>6</v>
      </c>
      <c r="DH538" s="10">
        <v>1</v>
      </c>
      <c r="DI538" s="10">
        <v>1</v>
      </c>
      <c r="DJ538" s="10">
        <v>1</v>
      </c>
      <c r="DK538" s="10">
        <v>3</v>
      </c>
      <c r="DL538" s="10">
        <v>1</v>
      </c>
      <c r="DM538" s="9" t="s">
        <v>154</v>
      </c>
      <c r="DN538" s="10">
        <v>1988</v>
      </c>
      <c r="DO538" s="9">
        <f t="shared" si="4"/>
        <v>33</v>
      </c>
      <c r="DP538" s="9" t="s">
        <v>155</v>
      </c>
      <c r="DQ538" s="9" t="s">
        <v>156</v>
      </c>
      <c r="DR538" s="9" t="s">
        <v>157</v>
      </c>
      <c r="DS538" s="9" t="s">
        <v>137</v>
      </c>
      <c r="DT538" s="9" t="s">
        <v>181</v>
      </c>
      <c r="DU538" s="9" t="s">
        <v>158</v>
      </c>
      <c r="DV538" s="9" t="str">
        <f>VLOOKUP(DU538,Metadata!$B$2:$C$7,2,FALSE)</f>
        <v>6+ years</v>
      </c>
    </row>
    <row r="539" spans="1:126">
      <c r="A539" s="13">
        <v>538</v>
      </c>
      <c r="B539" s="9" t="s">
        <v>135</v>
      </c>
      <c r="C539" s="9" t="str">
        <f>VLOOKUP(B539,Metadata!$M$2:$N$6,2,FALSE)</f>
        <v>Permanent Employee</v>
      </c>
      <c r="D539" s="9" t="s">
        <v>159</v>
      </c>
      <c r="E539" s="9" t="s">
        <v>137</v>
      </c>
      <c r="F539" s="9" t="s">
        <v>138</v>
      </c>
      <c r="G539" s="9" t="s">
        <v>140</v>
      </c>
      <c r="H539" s="9" t="str">
        <f>IF(G539="","",VLOOKUP(G539,Metadata!$J$2:$K$22,2,FALSE))</f>
        <v>Lisbon Metropolitan Area</v>
      </c>
      <c r="I539" s="9" t="s">
        <v>138</v>
      </c>
      <c r="J539" s="9" t="str">
        <f>IF(I539="","",VLOOKUP(I539,Metadata!$P$2:$Q$43,2,FALSE))</f>
        <v>Europe</v>
      </c>
      <c r="K539" s="9" t="str">
        <f t="shared" si="0"/>
        <v>Portugal</v>
      </c>
      <c r="L539" s="9" t="s">
        <v>140</v>
      </c>
      <c r="M539" s="9" t="str">
        <f>IF(L539="","",VLOOKUP(L539,Metadata!$J$2:$K$22,2,FALSE))</f>
        <v>Lisbon Metropolitan Area</v>
      </c>
      <c r="N539" s="9" t="s">
        <v>141</v>
      </c>
      <c r="O539" s="9" t="s">
        <v>137</v>
      </c>
      <c r="P539" s="9" t="s">
        <v>191</v>
      </c>
      <c r="Q539" s="10" t="str">
        <f t="shared" si="1"/>
        <v>Remote Job (full or flexible)</v>
      </c>
      <c r="R539" s="10">
        <v>5</v>
      </c>
      <c r="S539" s="9" t="s">
        <v>338</v>
      </c>
      <c r="T539" s="9" t="s">
        <v>137</v>
      </c>
      <c r="U539" s="9" t="str">
        <f>IF(S539&lt;&gt;"",S539,IF(T539&lt;&gt;"",VLOOKUP(T539,Metadata!$S$2:$T$228,2,FALSE),""))</f>
        <v>Solutions Architect</v>
      </c>
      <c r="V539" s="9" t="s">
        <v>261</v>
      </c>
      <c r="W539" s="9" t="s">
        <v>137</v>
      </c>
      <c r="X539" s="9" t="s">
        <v>145</v>
      </c>
      <c r="Y539" s="9" t="s">
        <v>137</v>
      </c>
      <c r="Z539" s="9" t="s">
        <v>218</v>
      </c>
      <c r="AA539" s="9" t="s">
        <v>137</v>
      </c>
      <c r="AB539" s="9" t="s">
        <v>137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 t="s">
        <v>150</v>
      </c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 t="s">
        <v>150</v>
      </c>
      <c r="BZ539" s="9" t="s">
        <v>137</v>
      </c>
      <c r="CA539" s="10"/>
      <c r="CB539" s="10" t="str">
        <f t="shared" si="5"/>
        <v/>
      </c>
      <c r="CC539" s="10"/>
      <c r="CD539" s="9" t="str">
        <f t="shared" si="2"/>
        <v/>
      </c>
      <c r="CE539" s="9" t="s">
        <v>151</v>
      </c>
      <c r="CF539" s="9" t="s">
        <v>245</v>
      </c>
      <c r="CG539" s="9">
        <f>IF(CF539="","",VLOOKUP(CF539,Metadata!$D$2:$H$20,2,FALSE))</f>
        <v>42500</v>
      </c>
      <c r="CH539" s="9">
        <f>IF(CF539="","",VLOOKUP(CF539,Metadata!$D$2:$H$20,4,FALSE))</f>
        <v>40000</v>
      </c>
      <c r="CI539" s="9">
        <f>IF(CF539="","",VLOOKUP(CF539,Metadata!$D$2:$H$20,5,FALSE))</f>
        <v>45000</v>
      </c>
      <c r="CJ539" s="9">
        <f t="shared" si="3"/>
        <v>42500</v>
      </c>
      <c r="CK539" s="9" t="s">
        <v>189</v>
      </c>
      <c r="CL539" s="10">
        <v>4</v>
      </c>
      <c r="CM539" s="10">
        <v>2</v>
      </c>
      <c r="CN539" s="10">
        <v>7</v>
      </c>
      <c r="CO539" s="10">
        <v>7</v>
      </c>
      <c r="CP539" s="10">
        <v>7</v>
      </c>
      <c r="CQ539" s="10">
        <v>7</v>
      </c>
      <c r="CR539" s="10">
        <v>7</v>
      </c>
      <c r="CS539" s="10">
        <v>7</v>
      </c>
      <c r="CT539" s="10">
        <v>7</v>
      </c>
      <c r="CU539" s="10">
        <v>7</v>
      </c>
      <c r="CV539" s="10">
        <v>7</v>
      </c>
      <c r="CW539" s="10">
        <v>5</v>
      </c>
      <c r="CX539" s="10">
        <v>5</v>
      </c>
      <c r="CY539" s="10">
        <v>7</v>
      </c>
      <c r="CZ539" s="10">
        <v>7</v>
      </c>
      <c r="DA539" s="10">
        <v>5</v>
      </c>
      <c r="DB539" s="10">
        <v>7</v>
      </c>
      <c r="DC539" s="10">
        <v>7</v>
      </c>
      <c r="DD539" s="10">
        <v>5</v>
      </c>
      <c r="DE539" s="10">
        <v>7</v>
      </c>
      <c r="DF539" s="10">
        <v>7</v>
      </c>
      <c r="DG539" s="10">
        <v>7</v>
      </c>
      <c r="DH539" s="10">
        <v>5</v>
      </c>
      <c r="DI539" s="10">
        <v>7</v>
      </c>
      <c r="DJ539" s="10">
        <v>7</v>
      </c>
      <c r="DK539" s="10">
        <v>7</v>
      </c>
      <c r="DL539" s="10">
        <v>7</v>
      </c>
      <c r="DM539" s="9" t="s">
        <v>154</v>
      </c>
      <c r="DN539" s="10">
        <v>1985</v>
      </c>
      <c r="DO539" s="9">
        <f t="shared" si="4"/>
        <v>36</v>
      </c>
      <c r="DP539" s="9" t="s">
        <v>155</v>
      </c>
      <c r="DQ539" s="9" t="s">
        <v>156</v>
      </c>
      <c r="DR539" s="9" t="s">
        <v>137</v>
      </c>
      <c r="DS539" s="9" t="s">
        <v>466</v>
      </c>
      <c r="DT539" s="9" t="s">
        <v>181</v>
      </c>
      <c r="DU539" s="9" t="s">
        <v>158</v>
      </c>
      <c r="DV539" s="9" t="str">
        <f>VLOOKUP(DU539,Metadata!$B$2:$C$7,2,FALSE)</f>
        <v>6+ years</v>
      </c>
    </row>
    <row r="540" spans="1:126">
      <c r="A540" s="13">
        <v>539</v>
      </c>
      <c r="B540" s="9" t="s">
        <v>135</v>
      </c>
      <c r="C540" s="9" t="str">
        <f>VLOOKUP(B540,Metadata!$M$2:$N$6,2,FALSE)</f>
        <v>Permanent Employee</v>
      </c>
      <c r="D540" s="9" t="s">
        <v>159</v>
      </c>
      <c r="E540" s="9" t="s">
        <v>137</v>
      </c>
      <c r="F540" s="9" t="s">
        <v>138</v>
      </c>
      <c r="G540" s="9" t="s">
        <v>172</v>
      </c>
      <c r="H540" s="9" t="str">
        <f>IF(G540="","",VLOOKUP(G540,Metadata!$J$2:$K$22,2,FALSE))</f>
        <v>Porto Metropolitan Area</v>
      </c>
      <c r="I540" s="9" t="s">
        <v>138</v>
      </c>
      <c r="J540" s="9" t="str">
        <f>IF(I540="","",VLOOKUP(I540,Metadata!$P$2:$Q$43,2,FALSE))</f>
        <v>Europe</v>
      </c>
      <c r="K540" s="9" t="str">
        <f t="shared" si="0"/>
        <v>Portugal</v>
      </c>
      <c r="L540" s="9" t="s">
        <v>172</v>
      </c>
      <c r="M540" s="9" t="str">
        <f>IF(L540="","",VLOOKUP(L540,Metadata!$J$2:$K$22,2,FALSE))</f>
        <v>Porto Metropolitan Area</v>
      </c>
      <c r="N540" s="9" t="s">
        <v>214</v>
      </c>
      <c r="O540" s="9" t="s">
        <v>136</v>
      </c>
      <c r="P540" s="9" t="s">
        <v>142</v>
      </c>
      <c r="Q540" s="10" t="str">
        <f t="shared" si="1"/>
        <v>Full Office Job</v>
      </c>
      <c r="R540" s="10">
        <v>6</v>
      </c>
      <c r="S540" s="9" t="s">
        <v>192</v>
      </c>
      <c r="T540" s="9" t="s">
        <v>137</v>
      </c>
      <c r="U540" s="9" t="str">
        <f>IF(S540&lt;&gt;"",S540,IF(T540&lt;&gt;"",VLOOKUP(T540,Metadata!$S$2:$T$228,2,FALSE),""))</f>
        <v>Back-End Developer</v>
      </c>
      <c r="V540" s="9" t="s">
        <v>162</v>
      </c>
      <c r="W540" s="9" t="s">
        <v>137</v>
      </c>
      <c r="X540" s="9" t="s">
        <v>145</v>
      </c>
      <c r="Y540" s="9" t="s">
        <v>137</v>
      </c>
      <c r="Z540" s="9" t="s">
        <v>146</v>
      </c>
      <c r="AA540" s="9" t="s">
        <v>165</v>
      </c>
      <c r="AB540" s="9" t="s">
        <v>253</v>
      </c>
      <c r="AC540" s="9" t="s">
        <v>147</v>
      </c>
      <c r="AD540" s="9" t="s">
        <v>148</v>
      </c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 t="s">
        <v>467</v>
      </c>
      <c r="CA540" s="10"/>
      <c r="CB540" s="10" t="str">
        <f t="shared" si="5"/>
        <v/>
      </c>
      <c r="CC540" s="10"/>
      <c r="CD540" s="9" t="str">
        <f t="shared" si="2"/>
        <v/>
      </c>
      <c r="CE540" s="9" t="s">
        <v>168</v>
      </c>
      <c r="CF540" s="9" t="s">
        <v>225</v>
      </c>
      <c r="CG540" s="9">
        <f>IF(CF540="","",VLOOKUP(CF540,Metadata!$D$2:$H$20,2,FALSE))</f>
        <v>22500</v>
      </c>
      <c r="CH540" s="9">
        <f>IF(CF540="","",VLOOKUP(CF540,Metadata!$D$2:$H$20,4,FALSE))</f>
        <v>20000</v>
      </c>
      <c r="CI540" s="9">
        <f>IF(CF540="","",VLOOKUP(CF540,Metadata!$D$2:$H$20,5,FALSE))</f>
        <v>25000</v>
      </c>
      <c r="CJ540" s="9">
        <f t="shared" si="3"/>
        <v>22500</v>
      </c>
      <c r="CK540" s="9" t="s">
        <v>221</v>
      </c>
      <c r="CL540" s="10">
        <v>5</v>
      </c>
      <c r="CM540" s="10">
        <v>2</v>
      </c>
      <c r="CN540" s="10">
        <v>7</v>
      </c>
      <c r="CO540" s="10">
        <v>5</v>
      </c>
      <c r="CP540" s="10">
        <v>5</v>
      </c>
      <c r="CQ540" s="10">
        <v>7</v>
      </c>
      <c r="CR540" s="10">
        <v>4</v>
      </c>
      <c r="CS540" s="10">
        <v>5</v>
      </c>
      <c r="CT540" s="10">
        <v>6</v>
      </c>
      <c r="CU540" s="10">
        <v>4</v>
      </c>
      <c r="CV540" s="10">
        <v>4</v>
      </c>
      <c r="CW540" s="10">
        <v>3</v>
      </c>
      <c r="CX540" s="10">
        <v>6</v>
      </c>
      <c r="CY540" s="10">
        <v>5</v>
      </c>
      <c r="CZ540" s="10">
        <v>6</v>
      </c>
      <c r="DA540" s="10">
        <v>3</v>
      </c>
      <c r="DB540" s="10">
        <v>3</v>
      </c>
      <c r="DC540" s="10">
        <v>6</v>
      </c>
      <c r="DD540" s="10">
        <v>3</v>
      </c>
      <c r="DE540" s="10">
        <v>6</v>
      </c>
      <c r="DF540" s="10">
        <v>2</v>
      </c>
      <c r="DG540" s="10">
        <v>7</v>
      </c>
      <c r="DH540" s="10">
        <v>6</v>
      </c>
      <c r="DI540" s="10">
        <v>1</v>
      </c>
      <c r="DJ540" s="10">
        <v>2</v>
      </c>
      <c r="DK540" s="10">
        <v>2</v>
      </c>
      <c r="DL540" s="10">
        <v>2</v>
      </c>
      <c r="DM540" s="9" t="s">
        <v>154</v>
      </c>
      <c r="DN540" s="10">
        <v>1997</v>
      </c>
      <c r="DO540" s="9">
        <f t="shared" si="4"/>
        <v>24</v>
      </c>
      <c r="DP540" s="9" t="s">
        <v>155</v>
      </c>
      <c r="DQ540" s="9" t="s">
        <v>202</v>
      </c>
      <c r="DR540" s="9" t="s">
        <v>157</v>
      </c>
      <c r="DS540" s="9" t="s">
        <v>137</v>
      </c>
      <c r="DT540" s="9" t="s">
        <v>181</v>
      </c>
      <c r="DU540" s="9" t="s">
        <v>168</v>
      </c>
      <c r="DV540" s="9" t="str">
        <f>VLOOKUP(DU540,Metadata!$B$2:$C$7,2,FALSE)</f>
        <v>0 - 3 years</v>
      </c>
    </row>
    <row r="541" spans="1:126">
      <c r="A541" s="13">
        <v>540</v>
      </c>
      <c r="B541" s="9" t="s">
        <v>135</v>
      </c>
      <c r="C541" s="9" t="str">
        <f>VLOOKUP(B541,Metadata!$M$2:$N$6,2,FALSE)</f>
        <v>Permanent Employee</v>
      </c>
      <c r="D541" s="9" t="s">
        <v>159</v>
      </c>
      <c r="E541" s="9" t="s">
        <v>137</v>
      </c>
      <c r="F541" s="9" t="s">
        <v>138</v>
      </c>
      <c r="G541" s="9" t="s">
        <v>172</v>
      </c>
      <c r="H541" s="9" t="str">
        <f>IF(G541="","",VLOOKUP(G541,Metadata!$J$2:$K$22,2,FALSE))</f>
        <v>Porto Metropolitan Area</v>
      </c>
      <c r="I541" s="9" t="s">
        <v>138</v>
      </c>
      <c r="J541" s="9" t="str">
        <f>IF(I541="","",VLOOKUP(I541,Metadata!$P$2:$Q$43,2,FALSE))</f>
        <v>Europe</v>
      </c>
      <c r="K541" s="9" t="str">
        <f t="shared" si="0"/>
        <v>Portugal</v>
      </c>
      <c r="L541" s="9" t="s">
        <v>172</v>
      </c>
      <c r="M541" s="9" t="str">
        <f>IF(L541="","",VLOOKUP(L541,Metadata!$J$2:$K$22,2,FALSE))</f>
        <v>Porto Metropolitan Area</v>
      </c>
      <c r="N541" s="9" t="s">
        <v>205</v>
      </c>
      <c r="O541" s="9" t="s">
        <v>137</v>
      </c>
      <c r="P541" s="9" t="s">
        <v>137</v>
      </c>
      <c r="Q541" s="10" t="str">
        <f t="shared" si="1"/>
        <v>Full Office Job</v>
      </c>
      <c r="R541" s="10">
        <v>4</v>
      </c>
      <c r="S541" s="9" t="s">
        <v>192</v>
      </c>
      <c r="T541" s="9" t="s">
        <v>137</v>
      </c>
      <c r="U541" s="9" t="str">
        <f>IF(S541&lt;&gt;"",S541,IF(T541&lt;&gt;"",VLOOKUP(T541,Metadata!$S$2:$T$228,2,FALSE),""))</f>
        <v>Back-End Developer</v>
      </c>
      <c r="V541" s="9" t="s">
        <v>341</v>
      </c>
      <c r="W541" s="9" t="s">
        <v>137</v>
      </c>
      <c r="X541" s="9" t="s">
        <v>163</v>
      </c>
      <c r="Y541" s="9" t="s">
        <v>137</v>
      </c>
      <c r="Z541" s="9" t="s">
        <v>184</v>
      </c>
      <c r="AA541" s="9" t="s">
        <v>165</v>
      </c>
      <c r="AB541" s="9" t="s">
        <v>253</v>
      </c>
      <c r="AC541" s="9" t="s">
        <v>147</v>
      </c>
      <c r="AD541" s="9" t="s">
        <v>148</v>
      </c>
      <c r="AE541" s="9"/>
      <c r="AF541" s="9" t="s">
        <v>243</v>
      </c>
      <c r="AG541" s="9" t="s">
        <v>166</v>
      </c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199</v>
      </c>
      <c r="BM541" s="9"/>
      <c r="BN541" s="9"/>
      <c r="BO541" s="9"/>
      <c r="BP541" s="9"/>
      <c r="BQ541" s="9" t="s">
        <v>219</v>
      </c>
      <c r="BR541" s="9"/>
      <c r="BS541" s="9"/>
      <c r="BT541" s="9"/>
      <c r="BU541" s="9" t="s">
        <v>258</v>
      </c>
      <c r="BV541" s="9"/>
      <c r="BW541" s="9"/>
      <c r="BX541" s="9"/>
      <c r="BY541" s="9"/>
      <c r="BZ541" s="9"/>
      <c r="CA541" s="10"/>
      <c r="CB541" s="10" t="str">
        <f t="shared" si="5"/>
        <v/>
      </c>
      <c r="CC541" s="10"/>
      <c r="CD541" s="9" t="str">
        <f t="shared" si="2"/>
        <v/>
      </c>
      <c r="CE541" s="9" t="s">
        <v>168</v>
      </c>
      <c r="CF541" s="9" t="s">
        <v>220</v>
      </c>
      <c r="CG541" s="9">
        <f>IF(CF541="","",VLOOKUP(CF541,Metadata!$D$2:$H$20,2,FALSE))</f>
        <v>27500</v>
      </c>
      <c r="CH541" s="9">
        <f>IF(CF541="","",VLOOKUP(CF541,Metadata!$D$2:$H$20,4,FALSE))</f>
        <v>25000</v>
      </c>
      <c r="CI541" s="9">
        <f>IF(CF541="","",VLOOKUP(CF541,Metadata!$D$2:$H$20,5,FALSE))</f>
        <v>30000</v>
      </c>
      <c r="CJ541" s="9">
        <f t="shared" si="3"/>
        <v>27500</v>
      </c>
      <c r="CK541" s="9" t="s">
        <v>189</v>
      </c>
      <c r="CL541" s="10">
        <v>5</v>
      </c>
      <c r="CM541" s="10">
        <v>3</v>
      </c>
      <c r="CN541" s="10">
        <v>3</v>
      </c>
      <c r="CO541" s="10">
        <v>7</v>
      </c>
      <c r="CP541" s="10">
        <v>4</v>
      </c>
      <c r="CQ541" s="10">
        <v>5</v>
      </c>
      <c r="CR541" s="10">
        <v>4</v>
      </c>
      <c r="CS541" s="10">
        <v>5</v>
      </c>
      <c r="CT541" s="10">
        <v>5</v>
      </c>
      <c r="CU541" s="10">
        <v>5</v>
      </c>
      <c r="CV541" s="10">
        <v>5</v>
      </c>
      <c r="CW541" s="10">
        <v>4</v>
      </c>
      <c r="CX541" s="10">
        <v>5</v>
      </c>
      <c r="CY541" s="10">
        <v>5</v>
      </c>
      <c r="CZ541" s="10">
        <v>5</v>
      </c>
      <c r="DA541" s="10">
        <v>7</v>
      </c>
      <c r="DB541" s="10">
        <v>4</v>
      </c>
      <c r="DC541" s="10">
        <v>6</v>
      </c>
      <c r="DD541" s="10">
        <v>4</v>
      </c>
      <c r="DE541" s="10">
        <v>7</v>
      </c>
      <c r="DF541" s="10">
        <v>5</v>
      </c>
      <c r="DG541" s="10">
        <v>7</v>
      </c>
      <c r="DH541" s="10">
        <v>4</v>
      </c>
      <c r="DI541" s="10">
        <v>6</v>
      </c>
      <c r="DJ541" s="10">
        <v>4</v>
      </c>
      <c r="DK541" s="10">
        <v>4</v>
      </c>
      <c r="DL541" s="10">
        <v>4</v>
      </c>
      <c r="DM541" s="9" t="s">
        <v>154</v>
      </c>
      <c r="DN541" s="10">
        <v>1987</v>
      </c>
      <c r="DO541" s="9">
        <f t="shared" si="4"/>
        <v>34</v>
      </c>
      <c r="DP541" s="9" t="s">
        <v>155</v>
      </c>
      <c r="DQ541" s="9" t="s">
        <v>202</v>
      </c>
      <c r="DR541" s="9" t="s">
        <v>157</v>
      </c>
      <c r="DS541" s="9" t="s">
        <v>137</v>
      </c>
      <c r="DT541" s="9" t="s">
        <v>181</v>
      </c>
      <c r="DU541" s="9" t="s">
        <v>203</v>
      </c>
      <c r="DV541" s="9" t="str">
        <f>VLOOKUP(DU541,Metadata!$B$2:$C$7,2,FALSE)</f>
        <v>6+ years</v>
      </c>
    </row>
    <row r="542" spans="1:126">
      <c r="A542" s="13">
        <v>541</v>
      </c>
      <c r="B542" s="9" t="s">
        <v>135</v>
      </c>
      <c r="C542" s="9" t="str">
        <f>VLOOKUP(B542,Metadata!$M$2:$N$6,2,FALSE)</f>
        <v>Permanent Employee</v>
      </c>
      <c r="D542" s="9" t="s">
        <v>136</v>
      </c>
      <c r="E542" s="9" t="s">
        <v>137</v>
      </c>
      <c r="F542" s="9" t="s">
        <v>138</v>
      </c>
      <c r="G542" s="9" t="s">
        <v>312</v>
      </c>
      <c r="H542" s="9" t="str">
        <f>IF(G542="","",VLOOKUP(G542,Metadata!$J$2:$K$22,2,FALSE))</f>
        <v>South</v>
      </c>
      <c r="I542" s="9" t="s">
        <v>138</v>
      </c>
      <c r="J542" s="9" t="str">
        <f>IF(I542="","",VLOOKUP(I542,Metadata!$P$2:$Q$43,2,FALSE))</f>
        <v>Europe</v>
      </c>
      <c r="K542" s="9" t="str">
        <f t="shared" si="0"/>
        <v>Portugal</v>
      </c>
      <c r="L542" s="9" t="s">
        <v>312</v>
      </c>
      <c r="M542" s="9" t="str">
        <f>IF(L542="","",VLOOKUP(L542,Metadata!$J$2:$K$22,2,FALSE))</f>
        <v>South</v>
      </c>
      <c r="N542" s="9" t="s">
        <v>214</v>
      </c>
      <c r="O542" s="9" t="s">
        <v>239</v>
      </c>
      <c r="P542" s="9" t="s">
        <v>191</v>
      </c>
      <c r="Q542" s="10" t="str">
        <f t="shared" si="1"/>
        <v>Remote Job (full or flexible)</v>
      </c>
      <c r="R542" s="10">
        <v>6</v>
      </c>
      <c r="S542" s="9" t="s">
        <v>161</v>
      </c>
      <c r="T542" s="9" t="s">
        <v>137</v>
      </c>
      <c r="U542" s="9" t="str">
        <f>IF(S542&lt;&gt;"",S542,IF(T542&lt;&gt;"",VLOOKUP(T542,Metadata!$S$2:$T$228,2,FALSE),""))</f>
        <v>Full-Stack Developer</v>
      </c>
      <c r="V542" s="9" t="s">
        <v>276</v>
      </c>
      <c r="W542" s="9" t="s">
        <v>137</v>
      </c>
      <c r="X542" s="9" t="s">
        <v>145</v>
      </c>
      <c r="Y542" s="9" t="s">
        <v>137</v>
      </c>
      <c r="Z542" s="9" t="s">
        <v>184</v>
      </c>
      <c r="AA542" s="9" t="s">
        <v>165</v>
      </c>
      <c r="AB542" s="9" t="s">
        <v>137</v>
      </c>
      <c r="AC542" s="9" t="s">
        <v>147</v>
      </c>
      <c r="AD542" s="9"/>
      <c r="AE542" s="9"/>
      <c r="AF542" s="9"/>
      <c r="AG542" s="9" t="s">
        <v>166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 t="s">
        <v>178</v>
      </c>
      <c r="BB542" s="9"/>
      <c r="BC542" s="9"/>
      <c r="BD542" s="9"/>
      <c r="BE542" s="9"/>
      <c r="BF542" s="9"/>
      <c r="BG542" s="9"/>
      <c r="BH542" s="9"/>
      <c r="BI542" s="9"/>
      <c r="BJ542" s="9" t="s">
        <v>167</v>
      </c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10"/>
      <c r="CB542" s="10" t="str">
        <f t="shared" si="5"/>
        <v/>
      </c>
      <c r="CC542" s="10"/>
      <c r="CD542" s="9" t="str">
        <f t="shared" si="2"/>
        <v/>
      </c>
      <c r="CE542" s="9" t="s">
        <v>168</v>
      </c>
      <c r="CF542" s="9" t="s">
        <v>225</v>
      </c>
      <c r="CG542" s="9">
        <f>IF(CF542="","",VLOOKUP(CF542,Metadata!$D$2:$H$20,2,FALSE))</f>
        <v>22500</v>
      </c>
      <c r="CH542" s="9">
        <f>IF(CF542="","",VLOOKUP(CF542,Metadata!$D$2:$H$20,4,FALSE))</f>
        <v>20000</v>
      </c>
      <c r="CI542" s="9">
        <f>IF(CF542="","",VLOOKUP(CF542,Metadata!$D$2:$H$20,5,FALSE))</f>
        <v>25000</v>
      </c>
      <c r="CJ542" s="9">
        <f t="shared" si="3"/>
        <v>22500</v>
      </c>
      <c r="CK542" s="9" t="s">
        <v>189</v>
      </c>
      <c r="CL542" s="10">
        <v>5</v>
      </c>
      <c r="CM542" s="10">
        <v>1</v>
      </c>
      <c r="CN542" s="10">
        <v>7</v>
      </c>
      <c r="CO542" s="10">
        <v>7</v>
      </c>
      <c r="CP542" s="10">
        <v>6</v>
      </c>
      <c r="CQ542" s="10">
        <v>6</v>
      </c>
      <c r="CR542" s="10">
        <v>6</v>
      </c>
      <c r="CS542" s="10">
        <v>7</v>
      </c>
      <c r="CT542" s="10">
        <v>5</v>
      </c>
      <c r="CU542" s="10">
        <v>5</v>
      </c>
      <c r="CV542" s="10">
        <v>5</v>
      </c>
      <c r="CW542" s="10">
        <v>5</v>
      </c>
      <c r="CX542" s="10">
        <v>6</v>
      </c>
      <c r="CY542" s="10">
        <v>4</v>
      </c>
      <c r="CZ542" s="10">
        <v>5</v>
      </c>
      <c r="DA542" s="10">
        <v>7</v>
      </c>
      <c r="DB542" s="10">
        <v>3</v>
      </c>
      <c r="DC542" s="10">
        <v>7</v>
      </c>
      <c r="DD542" s="10">
        <v>6</v>
      </c>
      <c r="DE542" s="10">
        <v>7</v>
      </c>
      <c r="DF542" s="10">
        <v>4</v>
      </c>
      <c r="DG542" s="10">
        <v>6</v>
      </c>
      <c r="DH542" s="10">
        <v>5</v>
      </c>
      <c r="DI542" s="10">
        <v>4</v>
      </c>
      <c r="DJ542" s="10">
        <v>4</v>
      </c>
      <c r="DK542" s="10">
        <v>4</v>
      </c>
      <c r="DL542" s="10">
        <v>4</v>
      </c>
      <c r="DM542" s="9" t="s">
        <v>154</v>
      </c>
      <c r="DN542" s="10">
        <v>1991</v>
      </c>
      <c r="DO542" s="9">
        <f t="shared" si="4"/>
        <v>30</v>
      </c>
      <c r="DP542" s="9" t="s">
        <v>155</v>
      </c>
      <c r="DQ542" s="9" t="s">
        <v>156</v>
      </c>
      <c r="DR542" s="9" t="s">
        <v>157</v>
      </c>
      <c r="DS542" s="9" t="s">
        <v>137</v>
      </c>
      <c r="DT542" s="9" t="s">
        <v>181</v>
      </c>
      <c r="DU542" s="9" t="s">
        <v>223</v>
      </c>
      <c r="DV542" s="9" t="str">
        <f>VLOOKUP(DU542,Metadata!$B$2:$C$7,2,FALSE)</f>
        <v>3 - 6 years</v>
      </c>
    </row>
    <row r="543" spans="1:126">
      <c r="A543" s="13">
        <v>542</v>
      </c>
      <c r="B543" s="9" t="s">
        <v>135</v>
      </c>
      <c r="C543" s="9" t="str">
        <f>VLOOKUP(B543,Metadata!$M$2:$N$6,2,FALSE)</f>
        <v>Permanent Employee</v>
      </c>
      <c r="D543" s="9" t="s">
        <v>159</v>
      </c>
      <c r="E543" s="9" t="s">
        <v>137</v>
      </c>
      <c r="F543" s="9" t="s">
        <v>138</v>
      </c>
      <c r="G543" s="9" t="s">
        <v>140</v>
      </c>
      <c r="H543" s="9" t="str">
        <f>IF(G543="","",VLOOKUP(G543,Metadata!$J$2:$K$22,2,FALSE))</f>
        <v>Lisbon Metropolitan Area</v>
      </c>
      <c r="I543" s="9" t="s">
        <v>138</v>
      </c>
      <c r="J543" s="9" t="str">
        <f>IF(I543="","",VLOOKUP(I543,Metadata!$P$2:$Q$43,2,FALSE))</f>
        <v>Europe</v>
      </c>
      <c r="K543" s="9" t="str">
        <f t="shared" si="0"/>
        <v>Portugal</v>
      </c>
      <c r="L543" s="9" t="s">
        <v>140</v>
      </c>
      <c r="M543" s="9" t="str">
        <f>IF(L543="","",VLOOKUP(L543,Metadata!$J$2:$K$22,2,FALSE))</f>
        <v>Lisbon Metropolitan Area</v>
      </c>
      <c r="N543" s="9" t="s">
        <v>141</v>
      </c>
      <c r="O543" s="9" t="s">
        <v>137</v>
      </c>
      <c r="P543" s="9" t="s">
        <v>142</v>
      </c>
      <c r="Q543" s="10" t="str">
        <f t="shared" si="1"/>
        <v>Full Office Job</v>
      </c>
      <c r="R543" s="10">
        <v>4</v>
      </c>
      <c r="S543" s="9" t="s">
        <v>229</v>
      </c>
      <c r="T543" s="9" t="s">
        <v>137</v>
      </c>
      <c r="U543" s="9" t="str">
        <f>IF(S543&lt;&gt;"",S543,IF(T543&lt;&gt;"",VLOOKUP(T543,Metadata!$S$2:$T$228,2,FALSE),""))</f>
        <v>Project Manager</v>
      </c>
      <c r="V543" s="9" t="s">
        <v>207</v>
      </c>
      <c r="W543" s="9" t="s">
        <v>137</v>
      </c>
      <c r="X543" s="9" t="s">
        <v>163</v>
      </c>
      <c r="Y543" s="9" t="s">
        <v>137</v>
      </c>
      <c r="Z543" s="9" t="s">
        <v>262</v>
      </c>
      <c r="AA543" s="9" t="s">
        <v>137</v>
      </c>
      <c r="AB543" s="9" t="s">
        <v>137</v>
      </c>
      <c r="AC543" s="9"/>
      <c r="AD543" s="9"/>
      <c r="AE543" s="9" t="s">
        <v>194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 t="s">
        <v>198</v>
      </c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10"/>
      <c r="CB543" s="10" t="str">
        <f t="shared" si="5"/>
        <v/>
      </c>
      <c r="CC543" s="10"/>
      <c r="CD543" s="9" t="str">
        <f t="shared" si="2"/>
        <v/>
      </c>
      <c r="CE543" s="9" t="s">
        <v>151</v>
      </c>
      <c r="CF543" s="9" t="s">
        <v>245</v>
      </c>
      <c r="CG543" s="9">
        <f>IF(CF543="","",VLOOKUP(CF543,Metadata!$D$2:$H$20,2,FALSE))</f>
        <v>42500</v>
      </c>
      <c r="CH543" s="9">
        <f>IF(CF543="","",VLOOKUP(CF543,Metadata!$D$2:$H$20,4,FALSE))</f>
        <v>40000</v>
      </c>
      <c r="CI543" s="9">
        <f>IF(CF543="","",VLOOKUP(CF543,Metadata!$D$2:$H$20,5,FALSE))</f>
        <v>45000</v>
      </c>
      <c r="CJ543" s="9">
        <f t="shared" si="3"/>
        <v>42500</v>
      </c>
      <c r="CK543" s="9" t="s">
        <v>153</v>
      </c>
      <c r="CL543" s="10">
        <v>6</v>
      </c>
      <c r="CM543" s="10">
        <v>1</v>
      </c>
      <c r="CN543" s="10">
        <v>4</v>
      </c>
      <c r="CO543" s="10">
        <v>5</v>
      </c>
      <c r="CP543" s="10">
        <v>5</v>
      </c>
      <c r="CQ543" s="10">
        <v>7</v>
      </c>
      <c r="CR543" s="10">
        <v>4</v>
      </c>
      <c r="CS543" s="10">
        <v>7</v>
      </c>
      <c r="CT543" s="10">
        <v>7</v>
      </c>
      <c r="CU543" s="10">
        <v>4</v>
      </c>
      <c r="CV543" s="10">
        <v>4</v>
      </c>
      <c r="CW543" s="10">
        <v>5</v>
      </c>
      <c r="CX543" s="10">
        <v>7</v>
      </c>
      <c r="CY543" s="10">
        <v>6</v>
      </c>
      <c r="CZ543" s="10">
        <v>3</v>
      </c>
      <c r="DA543" s="10">
        <v>4</v>
      </c>
      <c r="DB543" s="10">
        <v>3</v>
      </c>
      <c r="DC543" s="10">
        <v>5</v>
      </c>
      <c r="DD543" s="10">
        <v>3</v>
      </c>
      <c r="DE543" s="10">
        <v>5</v>
      </c>
      <c r="DF543" s="10">
        <v>6</v>
      </c>
      <c r="DG543" s="10">
        <v>4</v>
      </c>
      <c r="DH543" s="10">
        <v>5</v>
      </c>
      <c r="DI543" s="10">
        <v>4</v>
      </c>
      <c r="DJ543" s="10">
        <v>3</v>
      </c>
      <c r="DK543" s="10">
        <v>5</v>
      </c>
      <c r="DL543" s="10">
        <v>4</v>
      </c>
      <c r="DM543" s="9" t="s">
        <v>154</v>
      </c>
      <c r="DN543" s="10">
        <v>1990</v>
      </c>
      <c r="DO543" s="9">
        <f t="shared" si="4"/>
        <v>31</v>
      </c>
      <c r="DP543" s="9" t="s">
        <v>222</v>
      </c>
      <c r="DQ543" s="9" t="s">
        <v>210</v>
      </c>
      <c r="DR543" s="9" t="s">
        <v>157</v>
      </c>
      <c r="DS543" s="9" t="s">
        <v>137</v>
      </c>
      <c r="DT543" s="9" t="s">
        <v>181</v>
      </c>
      <c r="DU543" s="9" t="s">
        <v>203</v>
      </c>
      <c r="DV543" s="9" t="str">
        <f>VLOOKUP(DU543,Metadata!$B$2:$C$7,2,FALSE)</f>
        <v>6+ years</v>
      </c>
    </row>
    <row r="544" spans="1:126">
      <c r="A544" s="13">
        <v>543</v>
      </c>
      <c r="B544" s="9" t="s">
        <v>135</v>
      </c>
      <c r="C544" s="9" t="str">
        <f>VLOOKUP(B544,Metadata!$M$2:$N$6,2,FALSE)</f>
        <v>Permanent Employee</v>
      </c>
      <c r="D544" s="9" t="s">
        <v>159</v>
      </c>
      <c r="E544" s="9" t="s">
        <v>137</v>
      </c>
      <c r="F544" s="9" t="s">
        <v>138</v>
      </c>
      <c r="G544" s="9" t="s">
        <v>283</v>
      </c>
      <c r="H544" s="9" t="str">
        <f>IF(G544="","",VLOOKUP(G544,Metadata!$J$2:$K$22,2,FALSE))</f>
        <v>Lisbon Metropolitan Area</v>
      </c>
      <c r="I544" s="9" t="s">
        <v>138</v>
      </c>
      <c r="J544" s="9" t="str">
        <f>IF(I544="","",VLOOKUP(I544,Metadata!$P$2:$Q$43,2,FALSE))</f>
        <v>Europe</v>
      </c>
      <c r="K544" s="9" t="str">
        <f t="shared" si="0"/>
        <v>Portugal</v>
      </c>
      <c r="L544" s="9" t="s">
        <v>140</v>
      </c>
      <c r="M544" s="9" t="str">
        <f>IF(L544="","",VLOOKUP(L544,Metadata!$J$2:$K$22,2,FALSE))</f>
        <v>Lisbon Metropolitan Area</v>
      </c>
      <c r="N544" s="9" t="s">
        <v>141</v>
      </c>
      <c r="O544" s="9" t="s">
        <v>137</v>
      </c>
      <c r="P544" s="9" t="s">
        <v>142</v>
      </c>
      <c r="Q544" s="10" t="str">
        <f t="shared" si="1"/>
        <v>Full Office Job</v>
      </c>
      <c r="R544" s="10">
        <v>5</v>
      </c>
      <c r="S544" s="9" t="s">
        <v>229</v>
      </c>
      <c r="T544" s="9" t="s">
        <v>137</v>
      </c>
      <c r="U544" s="9" t="str">
        <f>IF(S544&lt;&gt;"",S544,IF(T544&lt;&gt;"",VLOOKUP(T544,Metadata!$S$2:$T$228,2,FALSE),""))</f>
        <v>Project Manager</v>
      </c>
      <c r="V544" s="9" t="s">
        <v>317</v>
      </c>
      <c r="W544" s="9" t="s">
        <v>137</v>
      </c>
      <c r="X544" s="9" t="s">
        <v>145</v>
      </c>
      <c r="Y544" s="9" t="s">
        <v>137</v>
      </c>
      <c r="Z544" s="9" t="s">
        <v>184</v>
      </c>
      <c r="AA544" s="9" t="s">
        <v>137</v>
      </c>
      <c r="AB544" s="9" t="s">
        <v>137</v>
      </c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 t="s">
        <v>150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 t="s">
        <v>150</v>
      </c>
      <c r="BZ544" s="9" t="s">
        <v>137</v>
      </c>
      <c r="CA544" s="10"/>
      <c r="CB544" s="10" t="str">
        <f t="shared" si="5"/>
        <v/>
      </c>
      <c r="CC544" s="10"/>
      <c r="CD544" s="9" t="str">
        <f t="shared" si="2"/>
        <v/>
      </c>
      <c r="CE544" s="9" t="s">
        <v>168</v>
      </c>
      <c r="CF544" s="9" t="s">
        <v>152</v>
      </c>
      <c r="CG544" s="9">
        <f>IF(CF544="","",VLOOKUP(CF544,Metadata!$D$2:$H$20,2,FALSE))</f>
        <v>32500</v>
      </c>
      <c r="CH544" s="9">
        <f>IF(CF544="","",VLOOKUP(CF544,Metadata!$D$2:$H$20,4,FALSE))</f>
        <v>30000</v>
      </c>
      <c r="CI544" s="9">
        <f>IF(CF544="","",VLOOKUP(CF544,Metadata!$D$2:$H$20,5,FALSE))</f>
        <v>35000</v>
      </c>
      <c r="CJ544" s="9">
        <f t="shared" si="3"/>
        <v>32500</v>
      </c>
      <c r="CK544" s="9" t="s">
        <v>153</v>
      </c>
      <c r="CL544" s="10">
        <v>4</v>
      </c>
      <c r="CM544" s="10">
        <v>3</v>
      </c>
      <c r="CN544" s="10">
        <v>7</v>
      </c>
      <c r="CO544" s="10">
        <v>7</v>
      </c>
      <c r="CP544" s="10">
        <v>7</v>
      </c>
      <c r="CQ544" s="10">
        <v>7</v>
      </c>
      <c r="CR544" s="10">
        <v>4</v>
      </c>
      <c r="CS544" s="10">
        <v>7</v>
      </c>
      <c r="CT544" s="10">
        <v>7</v>
      </c>
      <c r="CU544" s="10">
        <v>7</v>
      </c>
      <c r="CV544" s="10">
        <v>7</v>
      </c>
      <c r="CW544" s="10">
        <v>7</v>
      </c>
      <c r="CX544" s="10">
        <v>7</v>
      </c>
      <c r="CY544" s="10">
        <v>7</v>
      </c>
      <c r="CZ544" s="10">
        <v>7</v>
      </c>
      <c r="DA544" s="10">
        <v>7</v>
      </c>
      <c r="DB544" s="10">
        <v>7</v>
      </c>
      <c r="DC544" s="10">
        <v>7</v>
      </c>
      <c r="DD544" s="10">
        <v>6</v>
      </c>
      <c r="DE544" s="10">
        <v>7</v>
      </c>
      <c r="DF544" s="10">
        <v>7</v>
      </c>
      <c r="DG544" s="10">
        <v>7</v>
      </c>
      <c r="DH544" s="10">
        <v>5</v>
      </c>
      <c r="DI544" s="10">
        <v>6</v>
      </c>
      <c r="DJ544" s="10">
        <v>5</v>
      </c>
      <c r="DK544" s="10">
        <v>7</v>
      </c>
      <c r="DL544" s="10">
        <v>4</v>
      </c>
      <c r="DM544" s="9" t="s">
        <v>154</v>
      </c>
      <c r="DN544" s="10">
        <v>1975</v>
      </c>
      <c r="DO544" s="9">
        <f t="shared" si="4"/>
        <v>46</v>
      </c>
      <c r="DP544" s="9" t="s">
        <v>222</v>
      </c>
      <c r="DQ544" s="9" t="s">
        <v>202</v>
      </c>
      <c r="DR544" s="9" t="s">
        <v>170</v>
      </c>
      <c r="DS544" s="9" t="s">
        <v>137</v>
      </c>
      <c r="DT544" s="9" t="s">
        <v>181</v>
      </c>
      <c r="DU544" s="9" t="s">
        <v>158</v>
      </c>
      <c r="DV544" s="9" t="str">
        <f>VLOOKUP(DU544,Metadata!$B$2:$C$7,2,FALSE)</f>
        <v>6+ years</v>
      </c>
    </row>
    <row r="545" spans="1:126">
      <c r="A545" s="13">
        <v>544</v>
      </c>
      <c r="B545" s="9" t="s">
        <v>135</v>
      </c>
      <c r="C545" s="9" t="str">
        <f>VLOOKUP(B545,Metadata!$M$2:$N$6,2,FALSE)</f>
        <v>Permanent Employee</v>
      </c>
      <c r="D545" s="9" t="s">
        <v>159</v>
      </c>
      <c r="E545" s="9" t="s">
        <v>137</v>
      </c>
      <c r="F545" s="9" t="s">
        <v>138</v>
      </c>
      <c r="G545" s="9" t="s">
        <v>160</v>
      </c>
      <c r="H545" s="9" t="str">
        <f>IF(G545="","",VLOOKUP(G545,Metadata!$J$2:$K$22,2,FALSE))</f>
        <v>Centre</v>
      </c>
      <c r="I545" s="9" t="s">
        <v>138</v>
      </c>
      <c r="J545" s="9" t="str">
        <f>IF(I545="","",VLOOKUP(I545,Metadata!$P$2:$Q$43,2,FALSE))</f>
        <v>Europe</v>
      </c>
      <c r="K545" s="9" t="str">
        <f t="shared" si="0"/>
        <v>Portugal</v>
      </c>
      <c r="L545" s="9" t="s">
        <v>140</v>
      </c>
      <c r="M545" s="9" t="str">
        <f>IF(L545="","",VLOOKUP(L545,Metadata!$J$2:$K$22,2,FALSE))</f>
        <v>Lisbon Metropolitan Area</v>
      </c>
      <c r="N545" s="9" t="s">
        <v>141</v>
      </c>
      <c r="O545" s="9" t="s">
        <v>137</v>
      </c>
      <c r="P545" s="9" t="s">
        <v>191</v>
      </c>
      <c r="Q545" s="10" t="str">
        <f t="shared" si="1"/>
        <v>Remote Job (full or flexible)</v>
      </c>
      <c r="R545" s="10">
        <v>6</v>
      </c>
      <c r="S545" s="9" t="s">
        <v>216</v>
      </c>
      <c r="T545" s="9" t="s">
        <v>137</v>
      </c>
      <c r="U545" s="9" t="str">
        <f>IF(S545&lt;&gt;"",S545,IF(T545&lt;&gt;"",VLOOKUP(T545,Metadata!$S$2:$T$228,2,FALSE),""))</f>
        <v>Front-End Developer</v>
      </c>
      <c r="V545" s="9" t="s">
        <v>256</v>
      </c>
      <c r="W545" s="9" t="s">
        <v>137</v>
      </c>
      <c r="X545" s="9" t="s">
        <v>175</v>
      </c>
      <c r="Y545" s="9" t="s">
        <v>137</v>
      </c>
      <c r="Z545" s="9" t="s">
        <v>262</v>
      </c>
      <c r="AA545" s="9" t="s">
        <v>165</v>
      </c>
      <c r="AB545" s="9" t="s">
        <v>137</v>
      </c>
      <c r="AC545" s="9"/>
      <c r="AD545" s="9"/>
      <c r="AE545" s="9"/>
      <c r="AF545" s="9"/>
      <c r="AG545" s="9"/>
      <c r="AH545" s="9"/>
      <c r="AI545" s="9"/>
      <c r="AJ545" s="9" t="s">
        <v>185</v>
      </c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 t="s">
        <v>178</v>
      </c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 t="s">
        <v>199</v>
      </c>
      <c r="BM545" s="9"/>
      <c r="BN545" s="9" t="s">
        <v>186</v>
      </c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10"/>
      <c r="CB545" s="10" t="str">
        <f t="shared" si="5"/>
        <v/>
      </c>
      <c r="CC545" s="10"/>
      <c r="CD545" s="9" t="str">
        <f t="shared" si="2"/>
        <v/>
      </c>
      <c r="CE545" s="9" t="s">
        <v>168</v>
      </c>
      <c r="CF545" s="9" t="s">
        <v>152</v>
      </c>
      <c r="CG545" s="9">
        <f>IF(CF545="","",VLOOKUP(CF545,Metadata!$D$2:$H$20,2,FALSE))</f>
        <v>32500</v>
      </c>
      <c r="CH545" s="9">
        <f>IF(CF545="","",VLOOKUP(CF545,Metadata!$D$2:$H$20,4,FALSE))</f>
        <v>30000</v>
      </c>
      <c r="CI545" s="9">
        <f>IF(CF545="","",VLOOKUP(CF545,Metadata!$D$2:$H$20,5,FALSE))</f>
        <v>35000</v>
      </c>
      <c r="CJ545" s="9">
        <f t="shared" si="3"/>
        <v>32500</v>
      </c>
      <c r="CK545" s="9" t="s">
        <v>189</v>
      </c>
      <c r="CL545" s="10">
        <v>5</v>
      </c>
      <c r="CM545" s="10">
        <v>1</v>
      </c>
      <c r="CN545" s="10">
        <v>7</v>
      </c>
      <c r="CO545" s="10">
        <v>7</v>
      </c>
      <c r="CP545" s="10">
        <v>7</v>
      </c>
      <c r="CQ545" s="10">
        <v>7</v>
      </c>
      <c r="CR545" s="10">
        <v>7</v>
      </c>
      <c r="CS545" s="10">
        <v>7</v>
      </c>
      <c r="CT545" s="10">
        <v>7</v>
      </c>
      <c r="CU545" s="10">
        <v>6</v>
      </c>
      <c r="CV545" s="10">
        <v>7</v>
      </c>
      <c r="CW545" s="10">
        <v>6</v>
      </c>
      <c r="CX545" s="10">
        <v>6</v>
      </c>
      <c r="CY545" s="10">
        <v>6</v>
      </c>
      <c r="CZ545" s="10">
        <v>7</v>
      </c>
      <c r="DA545" s="10">
        <v>7</v>
      </c>
      <c r="DB545" s="10">
        <v>7</v>
      </c>
      <c r="DC545" s="10">
        <v>7</v>
      </c>
      <c r="DD545" s="10">
        <v>4</v>
      </c>
      <c r="DE545" s="10">
        <v>7</v>
      </c>
      <c r="DF545" s="10">
        <v>7</v>
      </c>
      <c r="DG545" s="10">
        <v>7</v>
      </c>
      <c r="DH545" s="10">
        <v>6</v>
      </c>
      <c r="DI545" s="10">
        <v>7</v>
      </c>
      <c r="DJ545" s="10">
        <v>5</v>
      </c>
      <c r="DK545" s="10">
        <v>7</v>
      </c>
      <c r="DL545" s="10">
        <v>6</v>
      </c>
      <c r="DM545" s="9" t="s">
        <v>154</v>
      </c>
      <c r="DN545" s="10">
        <v>1995</v>
      </c>
      <c r="DO545" s="9">
        <f t="shared" si="4"/>
        <v>26</v>
      </c>
      <c r="DP545" s="9" t="s">
        <v>155</v>
      </c>
      <c r="DQ545" s="9" t="s">
        <v>156</v>
      </c>
      <c r="DR545" s="9" t="s">
        <v>157</v>
      </c>
      <c r="DS545" s="9" t="s">
        <v>137</v>
      </c>
      <c r="DT545" s="9" t="s">
        <v>181</v>
      </c>
      <c r="DU545" s="9" t="s">
        <v>223</v>
      </c>
      <c r="DV545" s="9" t="str">
        <f>VLOOKUP(DU545,Metadata!$B$2:$C$7,2,FALSE)</f>
        <v>3 - 6 years</v>
      </c>
    </row>
    <row r="546" spans="1:126">
      <c r="A546" s="13">
        <v>545</v>
      </c>
      <c r="B546" s="9" t="s">
        <v>135</v>
      </c>
      <c r="C546" s="9" t="str">
        <f>VLOOKUP(B546,Metadata!$M$2:$N$6,2,FALSE)</f>
        <v>Permanent Employee</v>
      </c>
      <c r="D546" s="9" t="s">
        <v>159</v>
      </c>
      <c r="E546" s="9" t="s">
        <v>137</v>
      </c>
      <c r="F546" s="9" t="s">
        <v>138</v>
      </c>
      <c r="G546" s="9" t="s">
        <v>172</v>
      </c>
      <c r="H546" s="9" t="str">
        <f>IF(G546="","",VLOOKUP(G546,Metadata!$J$2:$K$22,2,FALSE))</f>
        <v>Porto Metropolitan Area</v>
      </c>
      <c r="I546" s="9" t="s">
        <v>138</v>
      </c>
      <c r="J546" s="9" t="str">
        <f>IF(I546="","",VLOOKUP(I546,Metadata!$P$2:$Q$43,2,FALSE))</f>
        <v>Europe</v>
      </c>
      <c r="K546" s="9" t="str">
        <f t="shared" si="0"/>
        <v>Portugal</v>
      </c>
      <c r="L546" s="9" t="s">
        <v>172</v>
      </c>
      <c r="M546" s="9" t="str">
        <f>IF(L546="","",VLOOKUP(L546,Metadata!$J$2:$K$22,2,FALSE))</f>
        <v>Porto Metropolitan Area</v>
      </c>
      <c r="N546" s="9" t="s">
        <v>205</v>
      </c>
      <c r="O546" s="9" t="s">
        <v>137</v>
      </c>
      <c r="P546" s="9" t="s">
        <v>137</v>
      </c>
      <c r="Q546" s="10" t="str">
        <f t="shared" si="1"/>
        <v>Full Office Job</v>
      </c>
      <c r="R546" s="10">
        <v>5</v>
      </c>
      <c r="S546" s="9" t="s">
        <v>161</v>
      </c>
      <c r="T546" s="9" t="s">
        <v>137</v>
      </c>
      <c r="U546" s="9" t="str">
        <f>IF(S546&lt;&gt;"",S546,IF(T546&lt;&gt;"",VLOOKUP(T546,Metadata!$S$2:$T$228,2,FALSE),""))</f>
        <v>Full-Stack Developer</v>
      </c>
      <c r="V546" s="9" t="s">
        <v>174</v>
      </c>
      <c r="W546" s="9" t="s">
        <v>137</v>
      </c>
      <c r="X546" s="9" t="s">
        <v>163</v>
      </c>
      <c r="Y546" s="9" t="s">
        <v>137</v>
      </c>
      <c r="Z546" s="9" t="s">
        <v>193</v>
      </c>
      <c r="AA546" s="9" t="s">
        <v>165</v>
      </c>
      <c r="AB546" s="9" t="s">
        <v>137</v>
      </c>
      <c r="AC546" s="9" t="s">
        <v>147</v>
      </c>
      <c r="AD546" s="9"/>
      <c r="AE546" s="9"/>
      <c r="AF546" s="9"/>
      <c r="AG546" s="9" t="s">
        <v>166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 t="s">
        <v>178</v>
      </c>
      <c r="BB546" s="9"/>
      <c r="BC546" s="9"/>
      <c r="BD546" s="9"/>
      <c r="BE546" s="9"/>
      <c r="BF546" s="9"/>
      <c r="BG546" s="9"/>
      <c r="BH546" s="9"/>
      <c r="BI546" s="9"/>
      <c r="BJ546" s="9" t="s">
        <v>167</v>
      </c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10"/>
      <c r="CB546" s="10" t="str">
        <f t="shared" si="5"/>
        <v/>
      </c>
      <c r="CC546" s="10"/>
      <c r="CD546" s="9" t="str">
        <f t="shared" si="2"/>
        <v/>
      </c>
      <c r="CE546" s="9" t="s">
        <v>232</v>
      </c>
      <c r="CF546" s="9" t="s">
        <v>169</v>
      </c>
      <c r="CG546" s="9">
        <f>IF(CF546="","",VLOOKUP(CF546,Metadata!$D$2:$H$20,2,FALSE))</f>
        <v>12500</v>
      </c>
      <c r="CH546" s="9">
        <f>IF(CF546="","",VLOOKUP(CF546,Metadata!$D$2:$H$20,4,FALSE))</f>
        <v>0</v>
      </c>
      <c r="CI546" s="9">
        <f>IF(CF546="","",VLOOKUP(CF546,Metadata!$D$2:$H$20,5,FALSE))</f>
        <v>15000</v>
      </c>
      <c r="CJ546" s="9">
        <f t="shared" si="3"/>
        <v>12500</v>
      </c>
      <c r="CK546" s="9" t="s">
        <v>189</v>
      </c>
      <c r="CL546" s="10">
        <v>3</v>
      </c>
      <c r="CM546" s="10">
        <v>1</v>
      </c>
      <c r="CN546" s="10">
        <v>7</v>
      </c>
      <c r="CO546" s="10">
        <v>7</v>
      </c>
      <c r="CP546" s="10">
        <v>7</v>
      </c>
      <c r="CQ546" s="10">
        <v>7</v>
      </c>
      <c r="CR546" s="10">
        <v>6</v>
      </c>
      <c r="CS546" s="10">
        <v>7</v>
      </c>
      <c r="CT546" s="10">
        <v>7</v>
      </c>
      <c r="CU546" s="10">
        <v>7</v>
      </c>
      <c r="CV546" s="10">
        <v>4</v>
      </c>
      <c r="CW546" s="10">
        <v>4</v>
      </c>
      <c r="CX546" s="10">
        <v>7</v>
      </c>
      <c r="CY546" s="10">
        <v>4</v>
      </c>
      <c r="CZ546" s="10">
        <v>7</v>
      </c>
      <c r="DA546" s="10">
        <v>7</v>
      </c>
      <c r="DB546" s="10">
        <v>7</v>
      </c>
      <c r="DC546" s="10">
        <v>7</v>
      </c>
      <c r="DD546" s="10">
        <v>4</v>
      </c>
      <c r="DE546" s="10">
        <v>7</v>
      </c>
      <c r="DF546" s="10">
        <v>7</v>
      </c>
      <c r="DG546" s="10">
        <v>7</v>
      </c>
      <c r="DH546" s="10">
        <v>4</v>
      </c>
      <c r="DI546" s="10">
        <v>4</v>
      </c>
      <c r="DJ546" s="10">
        <v>4</v>
      </c>
      <c r="DK546" s="10">
        <v>4</v>
      </c>
      <c r="DL546" s="10">
        <v>4</v>
      </c>
      <c r="DM546" s="9" t="s">
        <v>154</v>
      </c>
      <c r="DN546" s="10">
        <v>1992</v>
      </c>
      <c r="DO546" s="9">
        <f t="shared" si="4"/>
        <v>29</v>
      </c>
      <c r="DP546" s="9" t="s">
        <v>222</v>
      </c>
      <c r="DQ546" s="9" t="s">
        <v>156</v>
      </c>
      <c r="DR546" s="9" t="s">
        <v>157</v>
      </c>
      <c r="DS546" s="9" t="s">
        <v>137</v>
      </c>
      <c r="DT546" s="9" t="s">
        <v>181</v>
      </c>
      <c r="DU546" s="9" t="s">
        <v>223</v>
      </c>
      <c r="DV546" s="9" t="str">
        <f>VLOOKUP(DU546,Metadata!$B$2:$C$7,2,FALSE)</f>
        <v>3 - 6 years</v>
      </c>
    </row>
    <row r="547" spans="1:126">
      <c r="A547" s="13">
        <v>546</v>
      </c>
      <c r="B547" s="9" t="s">
        <v>135</v>
      </c>
      <c r="C547" s="9" t="str">
        <f>VLOOKUP(B547,Metadata!$M$2:$N$6,2,FALSE)</f>
        <v>Permanent Employee</v>
      </c>
      <c r="D547" s="9" t="s">
        <v>159</v>
      </c>
      <c r="E547" s="9" t="s">
        <v>137</v>
      </c>
      <c r="F547" s="9" t="s">
        <v>138</v>
      </c>
      <c r="G547" s="9" t="s">
        <v>172</v>
      </c>
      <c r="H547" s="9" t="str">
        <f>IF(G547="","",VLOOKUP(G547,Metadata!$J$2:$K$22,2,FALSE))</f>
        <v>Porto Metropolitan Area</v>
      </c>
      <c r="I547" s="9" t="s">
        <v>292</v>
      </c>
      <c r="J547" s="9" t="str">
        <f>IF(I547="","",VLOOKUP(I547,Metadata!$P$2:$Q$43,2,FALSE))</f>
        <v>North America</v>
      </c>
      <c r="K547" s="9" t="str">
        <f t="shared" si="0"/>
        <v>International</v>
      </c>
      <c r="L547" s="9" t="s">
        <v>137</v>
      </c>
      <c r="M547" s="9" t="str">
        <f>IF(L547="","",VLOOKUP(L547,Metadata!$J$2:$K$22,2,FALSE))</f>
        <v/>
      </c>
      <c r="N547" s="9" t="s">
        <v>141</v>
      </c>
      <c r="O547" s="9" t="s">
        <v>137</v>
      </c>
      <c r="P547" s="9" t="s">
        <v>142</v>
      </c>
      <c r="Q547" s="10" t="str">
        <f t="shared" si="1"/>
        <v>Full Office Job</v>
      </c>
      <c r="R547" s="10">
        <v>4</v>
      </c>
      <c r="S547" s="9" t="s">
        <v>332</v>
      </c>
      <c r="T547" s="9" t="s">
        <v>137</v>
      </c>
      <c r="U547" s="9" t="str">
        <f>IF(S547&lt;&gt;"",S547,IF(T547&lt;&gt;"",VLOOKUP(T547,Metadata!$S$2:$T$228,2,FALSE),""))</f>
        <v>UX/UI Designer</v>
      </c>
      <c r="V547" s="9" t="s">
        <v>162</v>
      </c>
      <c r="W547" s="9" t="s">
        <v>137</v>
      </c>
      <c r="X547" s="9" t="s">
        <v>145</v>
      </c>
      <c r="Y547" s="9" t="s">
        <v>137</v>
      </c>
      <c r="Z547" s="9" t="s">
        <v>146</v>
      </c>
      <c r="AA547" s="9" t="s">
        <v>137</v>
      </c>
      <c r="AB547" s="9" t="s">
        <v>137</v>
      </c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 t="s">
        <v>150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 t="s">
        <v>150</v>
      </c>
      <c r="BZ547" s="9" t="s">
        <v>137</v>
      </c>
      <c r="CA547" s="10"/>
      <c r="CB547" s="10" t="str">
        <f t="shared" si="5"/>
        <v/>
      </c>
      <c r="CC547" s="10"/>
      <c r="CD547" s="9" t="str">
        <f t="shared" si="2"/>
        <v/>
      </c>
      <c r="CE547" s="9" t="s">
        <v>232</v>
      </c>
      <c r="CF547" s="9" t="s">
        <v>245</v>
      </c>
      <c r="CG547" s="9">
        <f>IF(CF547="","",VLOOKUP(CF547,Metadata!$D$2:$H$20,2,FALSE))</f>
        <v>42500</v>
      </c>
      <c r="CH547" s="9">
        <f>IF(CF547="","",VLOOKUP(CF547,Metadata!$D$2:$H$20,4,FALSE))</f>
        <v>40000</v>
      </c>
      <c r="CI547" s="9">
        <f>IF(CF547="","",VLOOKUP(CF547,Metadata!$D$2:$H$20,5,FALSE))</f>
        <v>45000</v>
      </c>
      <c r="CJ547" s="9">
        <f t="shared" si="3"/>
        <v>42500</v>
      </c>
      <c r="CK547" s="9" t="s">
        <v>201</v>
      </c>
      <c r="CL547" s="10">
        <v>5</v>
      </c>
      <c r="CM547" s="10">
        <v>3</v>
      </c>
      <c r="CN547" s="10">
        <v>7</v>
      </c>
      <c r="CO547" s="10">
        <v>7</v>
      </c>
      <c r="CP547" s="10">
        <v>3</v>
      </c>
      <c r="CQ547" s="10">
        <v>7</v>
      </c>
      <c r="CR547" s="10">
        <v>3</v>
      </c>
      <c r="CS547" s="10">
        <v>5</v>
      </c>
      <c r="CT547" s="10">
        <v>7</v>
      </c>
      <c r="CU547" s="10">
        <v>4</v>
      </c>
      <c r="CV547" s="10">
        <v>4</v>
      </c>
      <c r="CW547" s="10">
        <v>1</v>
      </c>
      <c r="CX547" s="10">
        <v>6</v>
      </c>
      <c r="CY547" s="10">
        <v>7</v>
      </c>
      <c r="CZ547" s="10">
        <v>5</v>
      </c>
      <c r="DA547" s="10">
        <v>6</v>
      </c>
      <c r="DB547" s="10">
        <v>1</v>
      </c>
      <c r="DC547" s="10">
        <v>7</v>
      </c>
      <c r="DD547" s="10">
        <v>4</v>
      </c>
      <c r="DE547" s="10">
        <v>7</v>
      </c>
      <c r="DF547" s="10">
        <v>7</v>
      </c>
      <c r="DG547" s="10">
        <v>7</v>
      </c>
      <c r="DH547" s="10">
        <v>4</v>
      </c>
      <c r="DI547" s="10">
        <v>7</v>
      </c>
      <c r="DJ547" s="10">
        <v>1</v>
      </c>
      <c r="DK547" s="10">
        <v>4</v>
      </c>
      <c r="DL547" s="10">
        <v>4</v>
      </c>
      <c r="DM547" s="9" t="s">
        <v>154</v>
      </c>
      <c r="DN547" s="10">
        <v>1993</v>
      </c>
      <c r="DO547" s="9">
        <f t="shared" si="4"/>
        <v>28</v>
      </c>
      <c r="DP547" s="9" t="s">
        <v>155</v>
      </c>
      <c r="DQ547" s="9" t="s">
        <v>156</v>
      </c>
      <c r="DR547" s="9" t="s">
        <v>157</v>
      </c>
      <c r="DS547" s="9" t="s">
        <v>137</v>
      </c>
      <c r="DT547" s="9" t="s">
        <v>181</v>
      </c>
      <c r="DU547" s="9" t="s">
        <v>203</v>
      </c>
      <c r="DV547" s="9" t="str">
        <f>VLOOKUP(DU547,Metadata!$B$2:$C$7,2,FALSE)</f>
        <v>6+ years</v>
      </c>
    </row>
    <row r="548" spans="1:126">
      <c r="A548" s="13">
        <v>547</v>
      </c>
      <c r="B548" s="9" t="s">
        <v>135</v>
      </c>
      <c r="C548" s="9" t="str">
        <f>VLOOKUP(B548,Metadata!$M$2:$N$6,2,FALSE)</f>
        <v>Permanent Employee</v>
      </c>
      <c r="D548" s="9" t="s">
        <v>159</v>
      </c>
      <c r="E548" s="9" t="s">
        <v>137</v>
      </c>
      <c r="F548" s="9" t="s">
        <v>138</v>
      </c>
      <c r="G548" s="9" t="s">
        <v>172</v>
      </c>
      <c r="H548" s="9" t="str">
        <f>IF(G548="","",VLOOKUP(G548,Metadata!$J$2:$K$22,2,FALSE))</f>
        <v>Porto Metropolitan Area</v>
      </c>
      <c r="I548" s="9" t="s">
        <v>138</v>
      </c>
      <c r="J548" s="9" t="str">
        <f>IF(I548="","",VLOOKUP(I548,Metadata!$P$2:$Q$43,2,FALSE))</f>
        <v>Europe</v>
      </c>
      <c r="K548" s="9" t="str">
        <f t="shared" si="0"/>
        <v>Portugal</v>
      </c>
      <c r="L548" s="9" t="s">
        <v>172</v>
      </c>
      <c r="M548" s="9" t="str">
        <f>IF(L548="","",VLOOKUP(L548,Metadata!$J$2:$K$22,2,FALSE))</f>
        <v>Porto Metropolitan Area</v>
      </c>
      <c r="N548" s="9" t="s">
        <v>141</v>
      </c>
      <c r="O548" s="9" t="s">
        <v>137</v>
      </c>
      <c r="P548" s="9" t="s">
        <v>142</v>
      </c>
      <c r="Q548" s="10" t="str">
        <f t="shared" si="1"/>
        <v>Full Office Job</v>
      </c>
      <c r="R548" s="10">
        <v>4</v>
      </c>
      <c r="S548" s="9" t="s">
        <v>192</v>
      </c>
      <c r="T548" s="9" t="s">
        <v>137</v>
      </c>
      <c r="U548" s="9" t="str">
        <f>IF(S548&lt;&gt;"",S548,IF(T548&lt;&gt;"",VLOOKUP(T548,Metadata!$S$2:$T$228,2,FALSE),""))</f>
        <v>Back-End Developer</v>
      </c>
      <c r="V548" s="9" t="s">
        <v>276</v>
      </c>
      <c r="W548" s="9" t="s">
        <v>137</v>
      </c>
      <c r="X548" s="9" t="s">
        <v>145</v>
      </c>
      <c r="Y548" s="9" t="s">
        <v>137</v>
      </c>
      <c r="Z548" s="9" t="s">
        <v>146</v>
      </c>
      <c r="AA548" s="9" t="s">
        <v>165</v>
      </c>
      <c r="AB548" s="9" t="s">
        <v>253</v>
      </c>
      <c r="AC548" s="9" t="s">
        <v>147</v>
      </c>
      <c r="AD548" s="9" t="s">
        <v>148</v>
      </c>
      <c r="AE548" s="9"/>
      <c r="AF548" s="9" t="s">
        <v>243</v>
      </c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 t="s">
        <v>178</v>
      </c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 t="s">
        <v>186</v>
      </c>
      <c r="BO548" s="9"/>
      <c r="BP548" s="9"/>
      <c r="BQ548" s="9" t="s">
        <v>219</v>
      </c>
      <c r="BR548" s="9"/>
      <c r="BS548" s="9"/>
      <c r="BT548" s="9"/>
      <c r="BU548" s="9"/>
      <c r="BV548" s="9"/>
      <c r="BW548" s="9"/>
      <c r="BX548" s="9"/>
      <c r="BY548" s="9"/>
      <c r="BZ548" s="9"/>
      <c r="CA548" s="10"/>
      <c r="CB548" s="10" t="str">
        <f t="shared" si="5"/>
        <v/>
      </c>
      <c r="CC548" s="10"/>
      <c r="CD548" s="9" t="str">
        <f t="shared" si="2"/>
        <v/>
      </c>
      <c r="CE548" s="9" t="s">
        <v>168</v>
      </c>
      <c r="CF548" s="9" t="s">
        <v>225</v>
      </c>
      <c r="CG548" s="9">
        <f>IF(CF548="","",VLOOKUP(CF548,Metadata!$D$2:$H$20,2,FALSE))</f>
        <v>22500</v>
      </c>
      <c r="CH548" s="9">
        <f>IF(CF548="","",VLOOKUP(CF548,Metadata!$D$2:$H$20,4,FALSE))</f>
        <v>20000</v>
      </c>
      <c r="CI548" s="9">
        <f>IF(CF548="","",VLOOKUP(CF548,Metadata!$D$2:$H$20,5,FALSE))</f>
        <v>25000</v>
      </c>
      <c r="CJ548" s="9">
        <f t="shared" si="3"/>
        <v>22500</v>
      </c>
      <c r="CK548" s="9" t="s">
        <v>201</v>
      </c>
      <c r="CL548" s="10">
        <v>4</v>
      </c>
      <c r="CM548" s="10">
        <v>2</v>
      </c>
      <c r="CN548" s="10">
        <v>7</v>
      </c>
      <c r="CO548" s="10">
        <v>7</v>
      </c>
      <c r="CP548" s="10">
        <v>7</v>
      </c>
      <c r="CQ548" s="10">
        <v>7</v>
      </c>
      <c r="CR548" s="10">
        <v>5</v>
      </c>
      <c r="CS548" s="10">
        <v>7</v>
      </c>
      <c r="CT548" s="10">
        <v>6</v>
      </c>
      <c r="CU548" s="10">
        <v>6</v>
      </c>
      <c r="CV548" s="10">
        <v>4</v>
      </c>
      <c r="CW548" s="10">
        <v>5</v>
      </c>
      <c r="CX548" s="10">
        <v>6</v>
      </c>
      <c r="CY548" s="10">
        <v>4</v>
      </c>
      <c r="CZ548" s="10">
        <v>4</v>
      </c>
      <c r="DA548" s="10">
        <v>7</v>
      </c>
      <c r="DB548" s="10">
        <v>7</v>
      </c>
      <c r="DC548" s="10">
        <v>7</v>
      </c>
      <c r="DD548" s="10">
        <v>1</v>
      </c>
      <c r="DE548" s="10">
        <v>7</v>
      </c>
      <c r="DF548" s="10">
        <v>6</v>
      </c>
      <c r="DG548" s="10">
        <v>7</v>
      </c>
      <c r="DH548" s="10">
        <v>5</v>
      </c>
      <c r="DI548" s="10">
        <v>7</v>
      </c>
      <c r="DJ548" s="10">
        <v>1</v>
      </c>
      <c r="DK548" s="10">
        <v>5</v>
      </c>
      <c r="DL548" s="10">
        <v>7</v>
      </c>
      <c r="DM548" s="9" t="s">
        <v>154</v>
      </c>
      <c r="DN548" s="10">
        <v>1985</v>
      </c>
      <c r="DO548" s="9">
        <f t="shared" si="4"/>
        <v>36</v>
      </c>
      <c r="DP548" s="9" t="s">
        <v>155</v>
      </c>
      <c r="DQ548" s="9" t="s">
        <v>156</v>
      </c>
      <c r="DR548" s="9" t="s">
        <v>157</v>
      </c>
      <c r="DS548" s="9" t="s">
        <v>137</v>
      </c>
      <c r="DT548" s="9" t="s">
        <v>181</v>
      </c>
      <c r="DU548" s="9" t="s">
        <v>168</v>
      </c>
      <c r="DV548" s="9" t="str">
        <f>VLOOKUP(DU548,Metadata!$B$2:$C$7,2,FALSE)</f>
        <v>0 - 3 years</v>
      </c>
    </row>
    <row r="549" spans="1:126">
      <c r="A549" s="13">
        <v>548</v>
      </c>
      <c r="B549" s="9" t="s">
        <v>135</v>
      </c>
      <c r="C549" s="9" t="str">
        <f>VLOOKUP(B549,Metadata!$M$2:$N$6,2,FALSE)</f>
        <v>Permanent Employee</v>
      </c>
      <c r="D549" s="9" t="s">
        <v>136</v>
      </c>
      <c r="E549" s="9" t="s">
        <v>137</v>
      </c>
      <c r="F549" s="9" t="s">
        <v>138</v>
      </c>
      <c r="G549" s="9" t="s">
        <v>140</v>
      </c>
      <c r="H549" s="9" t="str">
        <f>IF(G549="","",VLOOKUP(G549,Metadata!$J$2:$K$22,2,FALSE))</f>
        <v>Lisbon Metropolitan Area</v>
      </c>
      <c r="I549" s="9" t="s">
        <v>138</v>
      </c>
      <c r="J549" s="9" t="str">
        <f>IF(I549="","",VLOOKUP(I549,Metadata!$P$2:$Q$43,2,FALSE))</f>
        <v>Europe</v>
      </c>
      <c r="K549" s="9" t="str">
        <f t="shared" si="0"/>
        <v>Portugal</v>
      </c>
      <c r="L549" s="9" t="s">
        <v>140</v>
      </c>
      <c r="M549" s="9" t="str">
        <f>IF(L549="","",VLOOKUP(L549,Metadata!$J$2:$K$22,2,FALSE))</f>
        <v>Lisbon Metropolitan Area</v>
      </c>
      <c r="N549" s="9" t="s">
        <v>214</v>
      </c>
      <c r="O549" s="9" t="s">
        <v>136</v>
      </c>
      <c r="P549" s="9" t="s">
        <v>191</v>
      </c>
      <c r="Q549" s="10" t="str">
        <f t="shared" si="1"/>
        <v>Remote Job (full or flexible)</v>
      </c>
      <c r="R549" s="10">
        <v>5</v>
      </c>
      <c r="S549" s="9" t="s">
        <v>282</v>
      </c>
      <c r="T549" s="9" t="s">
        <v>137</v>
      </c>
      <c r="U549" s="9" t="str">
        <f>IF(S549&lt;&gt;"",S549,IF(T549&lt;&gt;"",VLOOKUP(T549,Metadata!$S$2:$T$228,2,FALSE),""))</f>
        <v>Computer &amp; Network Security</v>
      </c>
      <c r="V549" s="9" t="s">
        <v>391</v>
      </c>
      <c r="W549" s="9" t="s">
        <v>137</v>
      </c>
      <c r="X549" s="9" t="s">
        <v>163</v>
      </c>
      <c r="Y549" s="9" t="s">
        <v>137</v>
      </c>
      <c r="Z549" s="9" t="s">
        <v>262</v>
      </c>
      <c r="AA549" s="9" t="s">
        <v>165</v>
      </c>
      <c r="AB549" s="9" t="s">
        <v>253</v>
      </c>
      <c r="AC549" s="9"/>
      <c r="AD549" s="9"/>
      <c r="AE549" s="9"/>
      <c r="AF549" s="9" t="s">
        <v>243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 t="s">
        <v>167</v>
      </c>
      <c r="BK549" s="9" t="s">
        <v>198</v>
      </c>
      <c r="BL549" s="9" t="s">
        <v>199</v>
      </c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10"/>
      <c r="CB549" s="10" t="str">
        <f t="shared" si="5"/>
        <v/>
      </c>
      <c r="CC549" s="10"/>
      <c r="CD549" s="9" t="str">
        <f t="shared" si="2"/>
        <v/>
      </c>
      <c r="CE549" s="9" t="s">
        <v>151</v>
      </c>
      <c r="CF549" s="9" t="s">
        <v>188</v>
      </c>
      <c r="CG549" s="9">
        <f>IF(CF549="","",VLOOKUP(CF549,Metadata!$D$2:$H$20,2,FALSE))</f>
        <v>17500</v>
      </c>
      <c r="CH549" s="9">
        <f>IF(CF549="","",VLOOKUP(CF549,Metadata!$D$2:$H$20,4,FALSE))</f>
        <v>15000</v>
      </c>
      <c r="CI549" s="9">
        <f>IF(CF549="","",VLOOKUP(CF549,Metadata!$D$2:$H$20,5,FALSE))</f>
        <v>20000</v>
      </c>
      <c r="CJ549" s="9">
        <f t="shared" si="3"/>
        <v>17500</v>
      </c>
      <c r="CK549" s="9" t="s">
        <v>221</v>
      </c>
      <c r="CL549" s="10">
        <v>3</v>
      </c>
      <c r="CM549" s="10">
        <v>5</v>
      </c>
      <c r="CN549" s="10">
        <v>7</v>
      </c>
      <c r="CO549" s="10">
        <v>5</v>
      </c>
      <c r="CP549" s="10">
        <v>6</v>
      </c>
      <c r="CQ549" s="10">
        <v>6</v>
      </c>
      <c r="CR549" s="10">
        <v>5</v>
      </c>
      <c r="CS549" s="10">
        <v>7</v>
      </c>
      <c r="CT549" s="10">
        <v>3</v>
      </c>
      <c r="CU549" s="10">
        <v>4</v>
      </c>
      <c r="CV549" s="10">
        <v>4</v>
      </c>
      <c r="CW549" s="10">
        <v>5</v>
      </c>
      <c r="CX549" s="10">
        <v>7</v>
      </c>
      <c r="CY549" s="10">
        <v>6</v>
      </c>
      <c r="CZ549" s="10">
        <v>7</v>
      </c>
      <c r="DA549" s="10">
        <v>3</v>
      </c>
      <c r="DB549" s="10">
        <v>3</v>
      </c>
      <c r="DC549" s="10">
        <v>7</v>
      </c>
      <c r="DD549" s="10">
        <v>5</v>
      </c>
      <c r="DE549" s="10">
        <v>7</v>
      </c>
      <c r="DF549" s="10">
        <v>7</v>
      </c>
      <c r="DG549" s="10">
        <v>7</v>
      </c>
      <c r="DH549" s="10">
        <v>7</v>
      </c>
      <c r="DI549" s="10">
        <v>4</v>
      </c>
      <c r="DJ549" s="10">
        <v>5</v>
      </c>
      <c r="DK549" s="10">
        <v>7</v>
      </c>
      <c r="DL549" s="10">
        <v>4</v>
      </c>
      <c r="DM549" s="9" t="s">
        <v>154</v>
      </c>
      <c r="DN549" s="10">
        <v>1991</v>
      </c>
      <c r="DO549" s="9">
        <f t="shared" si="4"/>
        <v>30</v>
      </c>
      <c r="DP549" s="9" t="s">
        <v>155</v>
      </c>
      <c r="DQ549" s="9" t="s">
        <v>227</v>
      </c>
      <c r="DR549" s="9" t="s">
        <v>157</v>
      </c>
      <c r="DS549" s="9" t="s">
        <v>137</v>
      </c>
      <c r="DT549" s="9" t="s">
        <v>181</v>
      </c>
      <c r="DU549" s="9" t="s">
        <v>223</v>
      </c>
      <c r="DV549" s="9" t="str">
        <f>VLOOKUP(DU549,Metadata!$B$2:$C$7,2,FALSE)</f>
        <v>3 - 6 years</v>
      </c>
    </row>
    <row r="550" spans="1:126">
      <c r="A550" s="13">
        <v>549</v>
      </c>
      <c r="B550" s="9" t="s">
        <v>135</v>
      </c>
      <c r="C550" s="9" t="str">
        <f>VLOOKUP(B550,Metadata!$M$2:$N$6,2,FALSE)</f>
        <v>Permanent Employee</v>
      </c>
      <c r="D550" s="9" t="s">
        <v>136</v>
      </c>
      <c r="E550" s="9" t="s">
        <v>137</v>
      </c>
      <c r="F550" s="9" t="s">
        <v>138</v>
      </c>
      <c r="G550" s="9" t="s">
        <v>312</v>
      </c>
      <c r="H550" s="9" t="str">
        <f>IF(G550="","",VLOOKUP(G550,Metadata!$J$2:$K$22,2,FALSE))</f>
        <v>South</v>
      </c>
      <c r="I550" s="9" t="s">
        <v>138</v>
      </c>
      <c r="J550" s="9" t="str">
        <f>IF(I550="","",VLOOKUP(I550,Metadata!$P$2:$Q$43,2,FALSE))</f>
        <v>Europe</v>
      </c>
      <c r="K550" s="9" t="str">
        <f t="shared" si="0"/>
        <v>Portugal</v>
      </c>
      <c r="L550" s="9" t="s">
        <v>312</v>
      </c>
      <c r="M550" s="9" t="str">
        <f>IF(L550="","",VLOOKUP(L550,Metadata!$J$2:$K$22,2,FALSE))</f>
        <v>South</v>
      </c>
      <c r="N550" s="9" t="s">
        <v>214</v>
      </c>
      <c r="O550" s="9" t="s">
        <v>136</v>
      </c>
      <c r="P550" s="9" t="s">
        <v>142</v>
      </c>
      <c r="Q550" s="10" t="str">
        <f t="shared" si="1"/>
        <v>Full Office Job</v>
      </c>
      <c r="R550" s="10">
        <v>4</v>
      </c>
      <c r="S550" s="9" t="s">
        <v>332</v>
      </c>
      <c r="T550" s="9" t="s">
        <v>137</v>
      </c>
      <c r="U550" s="9" t="str">
        <f>IF(S550&lt;&gt;"",S550,IF(T550&lt;&gt;"",VLOOKUP(T550,Metadata!$S$2:$T$228,2,FALSE),""))</f>
        <v>UX/UI Designer</v>
      </c>
      <c r="V550" s="9" t="s">
        <v>162</v>
      </c>
      <c r="W550" s="9" t="s">
        <v>137</v>
      </c>
      <c r="X550" s="9" t="s">
        <v>163</v>
      </c>
      <c r="Y550" s="9" t="s">
        <v>137</v>
      </c>
      <c r="Z550" s="9" t="s">
        <v>184</v>
      </c>
      <c r="AA550" s="9" t="s">
        <v>137</v>
      </c>
      <c r="AB550" s="9" t="s">
        <v>137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 t="s">
        <v>178</v>
      </c>
      <c r="BB550" s="9"/>
      <c r="BC550" s="9"/>
      <c r="BD550" s="9"/>
      <c r="BE550" s="9"/>
      <c r="BF550" s="9"/>
      <c r="BG550" s="9"/>
      <c r="BH550" s="9"/>
      <c r="BI550" s="9"/>
      <c r="BJ550" s="9" t="s">
        <v>167</v>
      </c>
      <c r="BK550" s="9"/>
      <c r="BL550" s="9"/>
      <c r="BM550" s="9"/>
      <c r="BN550" s="9"/>
      <c r="BO550" s="9"/>
      <c r="BP550" s="9"/>
      <c r="BQ550" s="9"/>
      <c r="BR550" s="9" t="s">
        <v>247</v>
      </c>
      <c r="BS550" s="9"/>
      <c r="BT550" s="9"/>
      <c r="BU550" s="9"/>
      <c r="BV550" s="9"/>
      <c r="BW550" s="9"/>
      <c r="BX550" s="9"/>
      <c r="BY550" s="9"/>
      <c r="BZ550" s="9"/>
      <c r="CA550" s="10"/>
      <c r="CB550" s="10" t="str">
        <f t="shared" si="5"/>
        <v/>
      </c>
      <c r="CC550" s="10"/>
      <c r="CD550" s="9" t="str">
        <f t="shared" si="2"/>
        <v/>
      </c>
      <c r="CE550" s="9" t="s">
        <v>151</v>
      </c>
      <c r="CF550" s="9" t="s">
        <v>169</v>
      </c>
      <c r="CG550" s="9">
        <f>IF(CF550="","",VLOOKUP(CF550,Metadata!$D$2:$H$20,2,FALSE))</f>
        <v>12500</v>
      </c>
      <c r="CH550" s="9">
        <f>IF(CF550="","",VLOOKUP(CF550,Metadata!$D$2:$H$20,4,FALSE))</f>
        <v>0</v>
      </c>
      <c r="CI550" s="9">
        <f>IF(CF550="","",VLOOKUP(CF550,Metadata!$D$2:$H$20,5,FALSE))</f>
        <v>15000</v>
      </c>
      <c r="CJ550" s="9">
        <f t="shared" si="3"/>
        <v>12500</v>
      </c>
      <c r="CK550" s="9" t="s">
        <v>153</v>
      </c>
      <c r="CL550" s="10">
        <v>1</v>
      </c>
      <c r="CM550" s="10">
        <v>5</v>
      </c>
      <c r="CN550" s="10">
        <v>6</v>
      </c>
      <c r="CO550" s="10">
        <v>6</v>
      </c>
      <c r="CP550" s="10">
        <v>5</v>
      </c>
      <c r="CQ550" s="10">
        <v>5</v>
      </c>
      <c r="CR550" s="10">
        <v>6</v>
      </c>
      <c r="CS550" s="10">
        <v>6</v>
      </c>
      <c r="CT550" s="10">
        <v>6</v>
      </c>
      <c r="CU550" s="10">
        <v>6</v>
      </c>
      <c r="CV550" s="10">
        <v>6</v>
      </c>
      <c r="CW550" s="10">
        <v>4</v>
      </c>
      <c r="CX550" s="10">
        <v>5</v>
      </c>
      <c r="CY550" s="10">
        <v>5</v>
      </c>
      <c r="CZ550" s="10">
        <v>7</v>
      </c>
      <c r="DA550" s="10">
        <v>6</v>
      </c>
      <c r="DB550" s="10">
        <v>5</v>
      </c>
      <c r="DC550" s="10">
        <v>6</v>
      </c>
      <c r="DD550" s="10">
        <v>5</v>
      </c>
      <c r="DE550" s="10">
        <v>7</v>
      </c>
      <c r="DF550" s="10">
        <v>6</v>
      </c>
      <c r="DG550" s="10">
        <v>5</v>
      </c>
      <c r="DH550" s="10">
        <v>4</v>
      </c>
      <c r="DI550" s="10">
        <v>5</v>
      </c>
      <c r="DJ550" s="10">
        <v>4</v>
      </c>
      <c r="DK550" s="10">
        <v>5</v>
      </c>
      <c r="DL550" s="10">
        <v>5</v>
      </c>
      <c r="DM550" s="9" t="s">
        <v>154</v>
      </c>
      <c r="DN550" s="10">
        <v>1977</v>
      </c>
      <c r="DO550" s="9">
        <f t="shared" si="4"/>
        <v>44</v>
      </c>
      <c r="DP550" s="9" t="s">
        <v>155</v>
      </c>
      <c r="DQ550" s="9" t="s">
        <v>202</v>
      </c>
      <c r="DR550" s="9" t="s">
        <v>157</v>
      </c>
      <c r="DS550" s="9" t="s">
        <v>137</v>
      </c>
      <c r="DT550" s="9" t="s">
        <v>181</v>
      </c>
      <c r="DU550" s="9" t="s">
        <v>158</v>
      </c>
      <c r="DV550" s="9" t="str">
        <f>VLOOKUP(DU550,Metadata!$B$2:$C$7,2,FALSE)</f>
        <v>6+ years</v>
      </c>
    </row>
    <row r="551" spans="1:126">
      <c r="A551" s="13">
        <v>550</v>
      </c>
      <c r="B551" s="9" t="s">
        <v>135</v>
      </c>
      <c r="C551" s="9" t="str">
        <f>VLOOKUP(B551,Metadata!$M$2:$N$6,2,FALSE)</f>
        <v>Permanent Employee</v>
      </c>
      <c r="D551" s="9" t="s">
        <v>136</v>
      </c>
      <c r="E551" s="9" t="s">
        <v>137</v>
      </c>
      <c r="F551" s="9" t="s">
        <v>138</v>
      </c>
      <c r="G551" s="9" t="s">
        <v>334</v>
      </c>
      <c r="H551" s="9" t="str">
        <f>IF(G551="","",VLOOKUP(G551,Metadata!$J$2:$K$22,2,FALSE))</f>
        <v>North</v>
      </c>
      <c r="I551" s="9" t="s">
        <v>138</v>
      </c>
      <c r="J551" s="9" t="str">
        <f>IF(I551="","",VLOOKUP(I551,Metadata!$P$2:$Q$43,2,FALSE))</f>
        <v>Europe</v>
      </c>
      <c r="K551" s="9" t="str">
        <f t="shared" si="0"/>
        <v>Portugal</v>
      </c>
      <c r="L551" s="9" t="s">
        <v>318</v>
      </c>
      <c r="M551" s="9" t="str">
        <f>IF(L551="","",VLOOKUP(L551,Metadata!$J$2:$K$22,2,FALSE))</f>
        <v>North</v>
      </c>
      <c r="N551" s="9" t="s">
        <v>205</v>
      </c>
      <c r="O551" s="9" t="s">
        <v>137</v>
      </c>
      <c r="P551" s="9" t="s">
        <v>137</v>
      </c>
      <c r="Q551" s="10" t="str">
        <f t="shared" si="1"/>
        <v>Full Office Job</v>
      </c>
      <c r="R551" s="10">
        <v>7</v>
      </c>
      <c r="S551" s="9" t="s">
        <v>161</v>
      </c>
      <c r="T551" s="9" t="s">
        <v>137</v>
      </c>
      <c r="U551" s="9" t="str">
        <f>IF(S551&lt;&gt;"",S551,IF(T551&lt;&gt;"",VLOOKUP(T551,Metadata!$S$2:$T$228,2,FALSE),""))</f>
        <v>Full-Stack Developer</v>
      </c>
      <c r="V551" s="9" t="s">
        <v>276</v>
      </c>
      <c r="W551" s="9" t="s">
        <v>137</v>
      </c>
      <c r="X551" s="9" t="s">
        <v>163</v>
      </c>
      <c r="Y551" s="9" t="s">
        <v>137</v>
      </c>
      <c r="Z551" s="9" t="s">
        <v>193</v>
      </c>
      <c r="AA551" s="9" t="s">
        <v>165</v>
      </c>
      <c r="AB551" s="9" t="s">
        <v>137</v>
      </c>
      <c r="AC551" s="9" t="s">
        <v>147</v>
      </c>
      <c r="AD551" s="9"/>
      <c r="AE551" s="9" t="s">
        <v>194</v>
      </c>
      <c r="AF551" s="9"/>
      <c r="AG551" s="9" t="s">
        <v>166</v>
      </c>
      <c r="AH551" s="9"/>
      <c r="AI551" s="9"/>
      <c r="AJ551" s="9" t="s">
        <v>185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 t="s">
        <v>178</v>
      </c>
      <c r="BB551" s="9"/>
      <c r="BC551" s="9"/>
      <c r="BD551" s="9"/>
      <c r="BE551" s="9"/>
      <c r="BF551" s="9"/>
      <c r="BG551" s="9"/>
      <c r="BH551" s="9"/>
      <c r="BI551" s="9"/>
      <c r="BJ551" s="9" t="s">
        <v>167</v>
      </c>
      <c r="BK551" s="9" t="s">
        <v>198</v>
      </c>
      <c r="BL551" s="9" t="s">
        <v>199</v>
      </c>
      <c r="BM551" s="9"/>
      <c r="BN551" s="9"/>
      <c r="BO551" s="9"/>
      <c r="BP551" s="9" t="s">
        <v>179</v>
      </c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10"/>
      <c r="CB551" s="10" t="str">
        <f t="shared" si="5"/>
        <v/>
      </c>
      <c r="CC551" s="10"/>
      <c r="CD551" s="9" t="str">
        <f t="shared" si="2"/>
        <v/>
      </c>
      <c r="CE551" s="9" t="s">
        <v>151</v>
      </c>
      <c r="CF551" s="9" t="s">
        <v>188</v>
      </c>
      <c r="CG551" s="9">
        <f>IF(CF551="","",VLOOKUP(CF551,Metadata!$D$2:$H$20,2,FALSE))</f>
        <v>17500</v>
      </c>
      <c r="CH551" s="9">
        <f>IF(CF551="","",VLOOKUP(CF551,Metadata!$D$2:$H$20,4,FALSE))</f>
        <v>15000</v>
      </c>
      <c r="CI551" s="9">
        <f>IF(CF551="","",VLOOKUP(CF551,Metadata!$D$2:$H$20,5,FALSE))</f>
        <v>20000</v>
      </c>
      <c r="CJ551" s="9">
        <f t="shared" si="3"/>
        <v>17500</v>
      </c>
      <c r="CK551" s="9" t="s">
        <v>153</v>
      </c>
      <c r="CL551" s="10">
        <v>1</v>
      </c>
      <c r="CM551" s="10">
        <v>5</v>
      </c>
      <c r="CN551" s="10">
        <v>6</v>
      </c>
      <c r="CO551" s="10">
        <v>6</v>
      </c>
      <c r="CP551" s="10">
        <v>6</v>
      </c>
      <c r="CQ551" s="10">
        <v>7</v>
      </c>
      <c r="CR551" s="10">
        <v>7</v>
      </c>
      <c r="CS551" s="10">
        <v>5</v>
      </c>
      <c r="CT551" s="10">
        <v>6</v>
      </c>
      <c r="CU551" s="10">
        <v>6</v>
      </c>
      <c r="CV551" s="10">
        <v>6</v>
      </c>
      <c r="CW551" s="10">
        <v>6</v>
      </c>
      <c r="CX551" s="10">
        <v>7</v>
      </c>
      <c r="CY551" s="10">
        <v>6</v>
      </c>
      <c r="CZ551" s="10">
        <v>4</v>
      </c>
      <c r="DA551" s="10">
        <v>5</v>
      </c>
      <c r="DB551" s="10">
        <v>6</v>
      </c>
      <c r="DC551" s="10">
        <v>6</v>
      </c>
      <c r="DD551" s="10">
        <v>4</v>
      </c>
      <c r="DE551" s="10">
        <v>7</v>
      </c>
      <c r="DF551" s="10">
        <v>7</v>
      </c>
      <c r="DG551" s="10">
        <v>6</v>
      </c>
      <c r="DH551" s="10">
        <v>4</v>
      </c>
      <c r="DI551" s="10">
        <v>6</v>
      </c>
      <c r="DJ551" s="10">
        <v>4</v>
      </c>
      <c r="DK551" s="10">
        <v>6</v>
      </c>
      <c r="DL551" s="10">
        <v>5</v>
      </c>
      <c r="DM551" s="9" t="s">
        <v>154</v>
      </c>
      <c r="DN551" s="10">
        <v>1979</v>
      </c>
      <c r="DO551" s="9">
        <f t="shared" si="4"/>
        <v>42</v>
      </c>
      <c r="DP551" s="9" t="s">
        <v>155</v>
      </c>
      <c r="DQ551" s="9" t="s">
        <v>202</v>
      </c>
      <c r="DR551" s="9" t="s">
        <v>157</v>
      </c>
      <c r="DS551" s="9" t="s">
        <v>137</v>
      </c>
      <c r="DT551" s="9" t="s">
        <v>181</v>
      </c>
      <c r="DU551" s="9" t="s">
        <v>158</v>
      </c>
      <c r="DV551" s="9" t="str">
        <f>VLOOKUP(DU551,Metadata!$B$2:$C$7,2,FALSE)</f>
        <v>6+ years</v>
      </c>
    </row>
    <row r="552" spans="1:126">
      <c r="A552" s="13">
        <v>551</v>
      </c>
      <c r="B552" s="9" t="s">
        <v>135</v>
      </c>
      <c r="C552" s="9" t="str">
        <f>VLOOKUP(B552,Metadata!$M$2:$N$6,2,FALSE)</f>
        <v>Permanent Employee</v>
      </c>
      <c r="D552" s="9" t="s">
        <v>159</v>
      </c>
      <c r="E552" s="9" t="s">
        <v>137</v>
      </c>
      <c r="F552" s="9" t="s">
        <v>138</v>
      </c>
      <c r="G552" s="9" t="s">
        <v>265</v>
      </c>
      <c r="H552" s="9" t="str">
        <f>IF(G552="","",VLOOKUP(G552,Metadata!$J$2:$K$22,2,FALSE))</f>
        <v>Azores and Madeira</v>
      </c>
      <c r="I552" s="9" t="s">
        <v>138</v>
      </c>
      <c r="J552" s="9" t="str">
        <f>IF(I552="","",VLOOKUP(I552,Metadata!$P$2:$Q$43,2,FALSE))</f>
        <v>Europe</v>
      </c>
      <c r="K552" s="9" t="str">
        <f t="shared" si="0"/>
        <v>Portugal</v>
      </c>
      <c r="L552" s="9" t="s">
        <v>265</v>
      </c>
      <c r="M552" s="9" t="str">
        <f>IF(L552="","",VLOOKUP(L552,Metadata!$J$2:$K$22,2,FALSE))</f>
        <v>Azores and Madeira</v>
      </c>
      <c r="N552" s="9" t="s">
        <v>214</v>
      </c>
      <c r="O552" s="9" t="s">
        <v>259</v>
      </c>
      <c r="P552" s="9" t="s">
        <v>142</v>
      </c>
      <c r="Q552" s="10" t="str">
        <f t="shared" si="1"/>
        <v>Full Office Job</v>
      </c>
      <c r="R552" s="10">
        <v>5</v>
      </c>
      <c r="S552" s="9" t="s">
        <v>216</v>
      </c>
      <c r="T552" s="9" t="s">
        <v>137</v>
      </c>
      <c r="U552" s="9" t="str">
        <f>IF(S552&lt;&gt;"",S552,IF(T552&lt;&gt;"",VLOOKUP(T552,Metadata!$S$2:$T$228,2,FALSE),""))</f>
        <v>Front-End Developer</v>
      </c>
      <c r="V552" s="9" t="s">
        <v>144</v>
      </c>
      <c r="W552" s="9" t="s">
        <v>137</v>
      </c>
      <c r="X552" s="9" t="s">
        <v>145</v>
      </c>
      <c r="Y552" s="9" t="s">
        <v>137</v>
      </c>
      <c r="Z552" s="9" t="s">
        <v>184</v>
      </c>
      <c r="AA552" s="9" t="s">
        <v>165</v>
      </c>
      <c r="AB552" s="9" t="s">
        <v>137</v>
      </c>
      <c r="AC552" s="9"/>
      <c r="AD552" s="9"/>
      <c r="AE552" s="9"/>
      <c r="AF552" s="9"/>
      <c r="AG552" s="9"/>
      <c r="AH552" s="9"/>
      <c r="AI552" s="9"/>
      <c r="AJ552" s="9" t="s">
        <v>185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 t="s">
        <v>178</v>
      </c>
      <c r="BB552" s="9"/>
      <c r="BC552" s="9"/>
      <c r="BD552" s="9"/>
      <c r="BE552" s="9"/>
      <c r="BF552" s="9"/>
      <c r="BG552" s="9"/>
      <c r="BH552" s="9"/>
      <c r="BI552" s="9"/>
      <c r="BJ552" s="9" t="s">
        <v>167</v>
      </c>
      <c r="BK552" s="9"/>
      <c r="BL552" s="9" t="s">
        <v>199</v>
      </c>
      <c r="BM552" s="9"/>
      <c r="BN552" s="9" t="s">
        <v>186</v>
      </c>
      <c r="BO552" s="9"/>
      <c r="BP552" s="9"/>
      <c r="BQ552" s="9" t="s">
        <v>219</v>
      </c>
      <c r="BR552" s="9"/>
      <c r="BS552" s="9"/>
      <c r="BT552" s="9"/>
      <c r="BU552" s="9"/>
      <c r="BV552" s="9"/>
      <c r="BW552" s="9"/>
      <c r="BX552" s="9"/>
      <c r="BY552" s="9"/>
      <c r="BZ552" s="9"/>
      <c r="CA552" s="10"/>
      <c r="CB552" s="10" t="str">
        <f t="shared" si="5"/>
        <v/>
      </c>
      <c r="CC552" s="10"/>
      <c r="CD552" s="9" t="str">
        <f t="shared" si="2"/>
        <v/>
      </c>
      <c r="CE552" s="9" t="s">
        <v>168</v>
      </c>
      <c r="CF552" s="9" t="s">
        <v>188</v>
      </c>
      <c r="CG552" s="9">
        <f>IF(CF552="","",VLOOKUP(CF552,Metadata!$D$2:$H$20,2,FALSE))</f>
        <v>17500</v>
      </c>
      <c r="CH552" s="9">
        <f>IF(CF552="","",VLOOKUP(CF552,Metadata!$D$2:$H$20,4,FALSE))</f>
        <v>15000</v>
      </c>
      <c r="CI552" s="9">
        <f>IF(CF552="","",VLOOKUP(CF552,Metadata!$D$2:$H$20,5,FALSE))</f>
        <v>20000</v>
      </c>
      <c r="CJ552" s="9">
        <f t="shared" si="3"/>
        <v>17500</v>
      </c>
      <c r="CK552" s="9" t="s">
        <v>189</v>
      </c>
      <c r="CL552" s="10">
        <v>1</v>
      </c>
      <c r="CM552" s="10">
        <v>5</v>
      </c>
      <c r="CN552" s="10">
        <v>7</v>
      </c>
      <c r="CO552" s="10">
        <v>7</v>
      </c>
      <c r="CP552" s="10">
        <v>6</v>
      </c>
      <c r="CQ552" s="10">
        <v>7</v>
      </c>
      <c r="CR552" s="10">
        <v>6</v>
      </c>
      <c r="CS552" s="10">
        <v>6</v>
      </c>
      <c r="CT552" s="10">
        <v>7</v>
      </c>
      <c r="CU552" s="10">
        <v>7</v>
      </c>
      <c r="CV552" s="10">
        <v>4</v>
      </c>
      <c r="CW552" s="10">
        <v>5</v>
      </c>
      <c r="CX552" s="10">
        <v>4</v>
      </c>
      <c r="CY552" s="10">
        <v>6</v>
      </c>
      <c r="CZ552" s="10">
        <v>3</v>
      </c>
      <c r="DA552" s="10">
        <v>3</v>
      </c>
      <c r="DB552" s="10">
        <v>3</v>
      </c>
      <c r="DC552" s="10">
        <v>5</v>
      </c>
      <c r="DD552" s="10">
        <v>4</v>
      </c>
      <c r="DE552" s="10">
        <v>7</v>
      </c>
      <c r="DF552" s="10">
        <v>5</v>
      </c>
      <c r="DG552" s="10">
        <v>3</v>
      </c>
      <c r="DH552" s="10">
        <v>5</v>
      </c>
      <c r="DI552" s="10">
        <v>7</v>
      </c>
      <c r="DJ552" s="10">
        <v>4</v>
      </c>
      <c r="DK552" s="10">
        <v>5</v>
      </c>
      <c r="DL552" s="10">
        <v>3</v>
      </c>
      <c r="DM552" s="9" t="s">
        <v>154</v>
      </c>
      <c r="DN552" s="10">
        <v>1994</v>
      </c>
      <c r="DO552" s="9">
        <f t="shared" si="4"/>
        <v>27</v>
      </c>
      <c r="DP552" s="9" t="s">
        <v>155</v>
      </c>
      <c r="DQ552" s="9" t="s">
        <v>202</v>
      </c>
      <c r="DR552" s="9" t="s">
        <v>157</v>
      </c>
      <c r="DS552" s="9" t="s">
        <v>137</v>
      </c>
      <c r="DT552" s="9" t="s">
        <v>181</v>
      </c>
      <c r="DU552" s="9" t="s">
        <v>168</v>
      </c>
      <c r="DV552" s="9" t="str">
        <f>VLOOKUP(DU552,Metadata!$B$2:$C$7,2,FALSE)</f>
        <v>0 - 3 years</v>
      </c>
    </row>
    <row r="553" spans="1:126">
      <c r="A553" s="13">
        <v>552</v>
      </c>
      <c r="B553" s="9" t="s">
        <v>135</v>
      </c>
      <c r="C553" s="9" t="str">
        <f>VLOOKUP(B553,Metadata!$M$2:$N$6,2,FALSE)</f>
        <v>Permanent Employee</v>
      </c>
      <c r="D553" s="9" t="s">
        <v>159</v>
      </c>
      <c r="E553" s="9" t="s">
        <v>137</v>
      </c>
      <c r="F553" s="9" t="s">
        <v>138</v>
      </c>
      <c r="G553" s="9" t="s">
        <v>190</v>
      </c>
      <c r="H553" s="9" t="str">
        <f>IF(G553="","",VLOOKUP(G553,Metadata!$J$2:$K$22,2,FALSE))</f>
        <v>North</v>
      </c>
      <c r="I553" s="9" t="s">
        <v>138</v>
      </c>
      <c r="J553" s="9" t="str">
        <f>IF(I553="","",VLOOKUP(I553,Metadata!$P$2:$Q$43,2,FALSE))</f>
        <v>Europe</v>
      </c>
      <c r="K553" s="9" t="str">
        <f t="shared" si="0"/>
        <v>Portugal</v>
      </c>
      <c r="L553" s="9" t="s">
        <v>172</v>
      </c>
      <c r="M553" s="9" t="str">
        <f>IF(L553="","",VLOOKUP(L553,Metadata!$J$2:$K$22,2,FALSE))</f>
        <v>Porto Metropolitan Area</v>
      </c>
      <c r="N553" s="9" t="s">
        <v>141</v>
      </c>
      <c r="O553" s="9" t="s">
        <v>137</v>
      </c>
      <c r="P553" s="9" t="s">
        <v>142</v>
      </c>
      <c r="Q553" s="10" t="str">
        <f t="shared" si="1"/>
        <v>Full Office Job</v>
      </c>
      <c r="R553" s="10">
        <v>4</v>
      </c>
      <c r="S553" s="9" t="s">
        <v>192</v>
      </c>
      <c r="T553" s="9" t="s">
        <v>137</v>
      </c>
      <c r="U553" s="9" t="str">
        <f>IF(S553&lt;&gt;"",S553,IF(T553&lt;&gt;"",VLOOKUP(T553,Metadata!$S$2:$T$228,2,FALSE),""))</f>
        <v>Back-End Developer</v>
      </c>
      <c r="V553" s="9" t="s">
        <v>144</v>
      </c>
      <c r="W553" s="9" t="s">
        <v>137</v>
      </c>
      <c r="X553" s="9" t="s">
        <v>145</v>
      </c>
      <c r="Y553" s="9" t="s">
        <v>137</v>
      </c>
      <c r="Z553" s="9" t="s">
        <v>224</v>
      </c>
      <c r="AA553" s="9" t="s">
        <v>137</v>
      </c>
      <c r="AB553" s="9" t="s">
        <v>137</v>
      </c>
      <c r="AC553" s="9" t="s">
        <v>147</v>
      </c>
      <c r="AD553" s="9"/>
      <c r="AE553" s="9" t="s">
        <v>194</v>
      </c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 t="s">
        <v>198</v>
      </c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10"/>
      <c r="CB553" s="10" t="str">
        <f t="shared" si="5"/>
        <v/>
      </c>
      <c r="CC553" s="10"/>
      <c r="CD553" s="9" t="str">
        <f t="shared" si="2"/>
        <v/>
      </c>
      <c r="CE553" s="9" t="s">
        <v>168</v>
      </c>
      <c r="CF553" s="9" t="s">
        <v>169</v>
      </c>
      <c r="CG553" s="9">
        <f>IF(CF553="","",VLOOKUP(CF553,Metadata!$D$2:$H$20,2,FALSE))</f>
        <v>12500</v>
      </c>
      <c r="CH553" s="9">
        <f>IF(CF553="","",VLOOKUP(CF553,Metadata!$D$2:$H$20,4,FALSE))</f>
        <v>0</v>
      </c>
      <c r="CI553" s="9">
        <f>IF(CF553="","",VLOOKUP(CF553,Metadata!$D$2:$H$20,5,FALSE))</f>
        <v>15000</v>
      </c>
      <c r="CJ553" s="9">
        <f t="shared" si="3"/>
        <v>12500</v>
      </c>
      <c r="CK553" s="9" t="s">
        <v>153</v>
      </c>
      <c r="CL553" s="10">
        <v>4</v>
      </c>
      <c r="CM553" s="10">
        <v>3</v>
      </c>
      <c r="CN553" s="10">
        <v>7</v>
      </c>
      <c r="CO553" s="10">
        <v>5</v>
      </c>
      <c r="CP553" s="10">
        <v>6</v>
      </c>
      <c r="CQ553" s="10">
        <v>7</v>
      </c>
      <c r="CR553" s="10">
        <v>5</v>
      </c>
      <c r="CS553" s="10">
        <v>4</v>
      </c>
      <c r="CT553" s="10">
        <v>5</v>
      </c>
      <c r="CU553" s="10">
        <v>6</v>
      </c>
      <c r="CV553" s="10">
        <v>6</v>
      </c>
      <c r="CW553" s="10">
        <v>4</v>
      </c>
      <c r="CX553" s="10">
        <v>5</v>
      </c>
      <c r="CY553" s="10">
        <v>6</v>
      </c>
      <c r="CZ553" s="10">
        <v>6</v>
      </c>
      <c r="DA553" s="10">
        <v>6</v>
      </c>
      <c r="DB553" s="10">
        <v>6</v>
      </c>
      <c r="DC553" s="10">
        <v>6</v>
      </c>
      <c r="DD553" s="10">
        <v>4</v>
      </c>
      <c r="DE553" s="10">
        <v>5</v>
      </c>
      <c r="DF553" s="10">
        <v>5</v>
      </c>
      <c r="DG553" s="10">
        <v>5</v>
      </c>
      <c r="DH553" s="10">
        <v>5</v>
      </c>
      <c r="DI553" s="10">
        <v>5</v>
      </c>
      <c r="DJ553" s="10">
        <v>4</v>
      </c>
      <c r="DK553" s="10">
        <v>5</v>
      </c>
      <c r="DL553" s="10">
        <v>6</v>
      </c>
      <c r="DM553" s="9" t="s">
        <v>154</v>
      </c>
      <c r="DN553" s="10">
        <v>1997</v>
      </c>
      <c r="DO553" s="9">
        <f t="shared" si="4"/>
        <v>24</v>
      </c>
      <c r="DP553" s="9" t="s">
        <v>155</v>
      </c>
      <c r="DQ553" s="9" t="s">
        <v>156</v>
      </c>
      <c r="DR553" s="9" t="s">
        <v>157</v>
      </c>
      <c r="DS553" s="9" t="s">
        <v>137</v>
      </c>
      <c r="DT553" s="9" t="s">
        <v>181</v>
      </c>
      <c r="DU553" s="9" t="s">
        <v>168</v>
      </c>
      <c r="DV553" s="9" t="str">
        <f>VLOOKUP(DU553,Metadata!$B$2:$C$7,2,FALSE)</f>
        <v>0 - 3 years</v>
      </c>
    </row>
    <row r="554" spans="1:126">
      <c r="A554" s="13">
        <v>553</v>
      </c>
      <c r="B554" s="9" t="s">
        <v>135</v>
      </c>
      <c r="C554" s="9" t="str">
        <f>VLOOKUP(B554,Metadata!$M$2:$N$6,2,FALSE)</f>
        <v>Permanent Employee</v>
      </c>
      <c r="D554" s="9" t="s">
        <v>159</v>
      </c>
      <c r="E554" s="9" t="s">
        <v>137</v>
      </c>
      <c r="F554" s="9" t="s">
        <v>138</v>
      </c>
      <c r="G554" s="9" t="s">
        <v>190</v>
      </c>
      <c r="H554" s="9" t="str">
        <f>IF(G554="","",VLOOKUP(G554,Metadata!$J$2:$K$22,2,FALSE))</f>
        <v>North</v>
      </c>
      <c r="I554" s="9" t="s">
        <v>228</v>
      </c>
      <c r="J554" s="9" t="str">
        <f>IF(I554="","",VLOOKUP(I554,Metadata!$P$2:$Q$43,2,FALSE))</f>
        <v>Europe</v>
      </c>
      <c r="K554" s="9" t="str">
        <f t="shared" si="0"/>
        <v>International</v>
      </c>
      <c r="L554" s="9" t="s">
        <v>137</v>
      </c>
      <c r="M554" s="9" t="str">
        <f>IF(L554="","",VLOOKUP(L554,Metadata!$J$2:$K$22,2,FALSE))</f>
        <v/>
      </c>
      <c r="N554" s="9" t="s">
        <v>205</v>
      </c>
      <c r="O554" s="9" t="s">
        <v>137</v>
      </c>
      <c r="P554" s="9" t="s">
        <v>137</v>
      </c>
      <c r="Q554" s="10" t="str">
        <f t="shared" si="1"/>
        <v>Full Office Job</v>
      </c>
      <c r="R554" s="10">
        <v>5</v>
      </c>
      <c r="S554" s="9" t="s">
        <v>332</v>
      </c>
      <c r="T554" s="9" t="s">
        <v>137</v>
      </c>
      <c r="U554" s="9" t="str">
        <f>IF(S554&lt;&gt;"",S554,IF(T554&lt;&gt;"",VLOOKUP(T554,Metadata!$S$2:$T$228,2,FALSE),""))</f>
        <v>UX/UI Designer</v>
      </c>
      <c r="V554" s="9" t="s">
        <v>274</v>
      </c>
      <c r="W554" s="9" t="s">
        <v>137</v>
      </c>
      <c r="X554" s="9" t="s">
        <v>145</v>
      </c>
      <c r="Y554" s="9" t="s">
        <v>137</v>
      </c>
      <c r="Z554" s="9" t="s">
        <v>218</v>
      </c>
      <c r="AA554" s="9" t="s">
        <v>165</v>
      </c>
      <c r="AB554" s="9" t="s">
        <v>137</v>
      </c>
      <c r="AC554" s="9" t="s">
        <v>147</v>
      </c>
      <c r="AD554" s="9"/>
      <c r="AE554" s="9"/>
      <c r="AF554" s="9"/>
      <c r="AG554" s="9" t="s">
        <v>166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 t="s">
        <v>178</v>
      </c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 t="s">
        <v>469</v>
      </c>
      <c r="CA554" s="10"/>
      <c r="CB554" s="10" t="str">
        <f t="shared" si="5"/>
        <v/>
      </c>
      <c r="CC554" s="10"/>
      <c r="CD554" s="9" t="str">
        <f t="shared" si="2"/>
        <v/>
      </c>
      <c r="CE554" s="9" t="s">
        <v>151</v>
      </c>
      <c r="CF554" s="9" t="s">
        <v>220</v>
      </c>
      <c r="CG554" s="9">
        <f>IF(CF554="","",VLOOKUP(CF554,Metadata!$D$2:$H$20,2,FALSE))</f>
        <v>27500</v>
      </c>
      <c r="CH554" s="9">
        <f>IF(CF554="","",VLOOKUP(CF554,Metadata!$D$2:$H$20,4,FALSE))</f>
        <v>25000</v>
      </c>
      <c r="CI554" s="9">
        <f>IF(CF554="","",VLOOKUP(CF554,Metadata!$D$2:$H$20,5,FALSE))</f>
        <v>30000</v>
      </c>
      <c r="CJ554" s="9">
        <f t="shared" si="3"/>
        <v>27500</v>
      </c>
      <c r="CK554" s="9" t="s">
        <v>221</v>
      </c>
      <c r="CL554" s="10">
        <v>3</v>
      </c>
      <c r="CM554" s="10">
        <v>2</v>
      </c>
      <c r="CN554" s="10">
        <v>6</v>
      </c>
      <c r="CO554" s="10">
        <v>3</v>
      </c>
      <c r="CP554" s="10">
        <v>5</v>
      </c>
      <c r="CQ554" s="10">
        <v>7</v>
      </c>
      <c r="CR554" s="10">
        <v>3</v>
      </c>
      <c r="CS554" s="10">
        <v>6</v>
      </c>
      <c r="CT554" s="10">
        <v>5</v>
      </c>
      <c r="CU554" s="10">
        <v>5</v>
      </c>
      <c r="CV554" s="10">
        <v>4</v>
      </c>
      <c r="CW554" s="10">
        <v>1</v>
      </c>
      <c r="CX554" s="10">
        <v>6</v>
      </c>
      <c r="CY554" s="10">
        <v>6</v>
      </c>
      <c r="CZ554" s="10">
        <v>6</v>
      </c>
      <c r="DA554" s="10">
        <v>5</v>
      </c>
      <c r="DB554" s="10">
        <v>5</v>
      </c>
      <c r="DC554" s="10">
        <v>6</v>
      </c>
      <c r="DD554" s="10">
        <v>4</v>
      </c>
      <c r="DE554" s="10">
        <v>7</v>
      </c>
      <c r="DF554" s="10">
        <v>3</v>
      </c>
      <c r="DG554" s="10">
        <v>5</v>
      </c>
      <c r="DH554" s="10">
        <v>4</v>
      </c>
      <c r="DI554" s="10">
        <v>6</v>
      </c>
      <c r="DJ554" s="10">
        <v>1</v>
      </c>
      <c r="DK554" s="10">
        <v>1</v>
      </c>
      <c r="DL554" s="10">
        <v>6</v>
      </c>
      <c r="DM554" s="9" t="s">
        <v>154</v>
      </c>
      <c r="DN554" s="10">
        <v>1990</v>
      </c>
      <c r="DO554" s="9">
        <f t="shared" si="4"/>
        <v>31</v>
      </c>
      <c r="DP554" s="9" t="s">
        <v>155</v>
      </c>
      <c r="DQ554" s="9" t="s">
        <v>202</v>
      </c>
      <c r="DR554" s="9" t="s">
        <v>170</v>
      </c>
      <c r="DS554" s="9" t="s">
        <v>137</v>
      </c>
      <c r="DT554" s="9" t="s">
        <v>181</v>
      </c>
      <c r="DU554" s="9" t="s">
        <v>158</v>
      </c>
      <c r="DV554" s="9" t="str">
        <f>VLOOKUP(DU554,Metadata!$B$2:$C$7,2,FALSE)</f>
        <v>6+ years</v>
      </c>
    </row>
    <row r="555" spans="1:126">
      <c r="A555" s="13">
        <v>554</v>
      </c>
      <c r="B555" s="9" t="s">
        <v>135</v>
      </c>
      <c r="C555" s="9" t="str">
        <f>VLOOKUP(B555,Metadata!$M$2:$N$6,2,FALSE)</f>
        <v>Permanent Employee</v>
      </c>
      <c r="D555" s="9" t="s">
        <v>159</v>
      </c>
      <c r="E555" s="9" t="s">
        <v>137</v>
      </c>
      <c r="F555" s="9" t="s">
        <v>138</v>
      </c>
      <c r="G555" s="9" t="s">
        <v>172</v>
      </c>
      <c r="H555" s="9" t="str">
        <f>IF(G555="","",VLOOKUP(G555,Metadata!$J$2:$K$22,2,FALSE))</f>
        <v>Porto Metropolitan Area</v>
      </c>
      <c r="I555" s="9" t="s">
        <v>138</v>
      </c>
      <c r="J555" s="9" t="str">
        <f>IF(I555="","",VLOOKUP(I555,Metadata!$P$2:$Q$43,2,FALSE))</f>
        <v>Europe</v>
      </c>
      <c r="K555" s="9" t="str">
        <f t="shared" si="0"/>
        <v>Portugal</v>
      </c>
      <c r="L555" s="9" t="s">
        <v>275</v>
      </c>
      <c r="M555" s="9" t="str">
        <f>IF(L555="","",VLOOKUP(L555,Metadata!$J$2:$K$22,2,FALSE))</f>
        <v>Centre</v>
      </c>
      <c r="N555" s="9" t="s">
        <v>141</v>
      </c>
      <c r="O555" s="9" t="s">
        <v>137</v>
      </c>
      <c r="P555" s="9" t="s">
        <v>142</v>
      </c>
      <c r="Q555" s="10" t="str">
        <f t="shared" si="1"/>
        <v>Full Office Job</v>
      </c>
      <c r="R555" s="10">
        <v>5</v>
      </c>
      <c r="S555" s="9" t="s">
        <v>192</v>
      </c>
      <c r="T555" s="9" t="s">
        <v>137</v>
      </c>
      <c r="U555" s="9" t="str">
        <f>IF(S555&lt;&gt;"",S555,IF(T555&lt;&gt;"",VLOOKUP(T555,Metadata!$S$2:$T$228,2,FALSE),""))</f>
        <v>Back-End Developer</v>
      </c>
      <c r="V555" s="9" t="s">
        <v>174</v>
      </c>
      <c r="W555" s="9" t="s">
        <v>137</v>
      </c>
      <c r="X555" s="9" t="s">
        <v>252</v>
      </c>
      <c r="Y555" s="9" t="s">
        <v>137</v>
      </c>
      <c r="Z555" s="9" t="s">
        <v>184</v>
      </c>
      <c r="AA555" s="9" t="s">
        <v>137</v>
      </c>
      <c r="AB555" s="9" t="s">
        <v>137</v>
      </c>
      <c r="AC555" s="9" t="s">
        <v>147</v>
      </c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 t="s">
        <v>178</v>
      </c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12" t="s">
        <v>273</v>
      </c>
      <c r="BY555" s="9"/>
      <c r="BZ555" s="9" t="s">
        <v>273</v>
      </c>
      <c r="CA555" s="10"/>
      <c r="CB555" s="10" t="str">
        <f t="shared" si="5"/>
        <v/>
      </c>
      <c r="CC555" s="10"/>
      <c r="CD555" s="9" t="str">
        <f t="shared" si="2"/>
        <v/>
      </c>
      <c r="CE555" s="9" t="s">
        <v>168</v>
      </c>
      <c r="CF555" s="9" t="s">
        <v>188</v>
      </c>
      <c r="CG555" s="9">
        <f>IF(CF555="","",VLOOKUP(CF555,Metadata!$D$2:$H$20,2,FALSE))</f>
        <v>17500</v>
      </c>
      <c r="CH555" s="9">
        <f>IF(CF555="","",VLOOKUP(CF555,Metadata!$D$2:$H$20,4,FALSE))</f>
        <v>15000</v>
      </c>
      <c r="CI555" s="9">
        <f>IF(CF555="","",VLOOKUP(CF555,Metadata!$D$2:$H$20,5,FALSE))</f>
        <v>20000</v>
      </c>
      <c r="CJ555" s="9">
        <f t="shared" si="3"/>
        <v>17500</v>
      </c>
      <c r="CK555" s="9" t="s">
        <v>153</v>
      </c>
      <c r="CL555" s="10">
        <v>5</v>
      </c>
      <c r="CM555" s="10">
        <v>2</v>
      </c>
      <c r="CN555" s="10">
        <v>5</v>
      </c>
      <c r="CO555" s="10">
        <v>6</v>
      </c>
      <c r="CP555" s="10">
        <v>7</v>
      </c>
      <c r="CQ555" s="10">
        <v>7</v>
      </c>
      <c r="CR555" s="10">
        <v>6</v>
      </c>
      <c r="CS555" s="10">
        <v>6</v>
      </c>
      <c r="CT555" s="10">
        <v>7</v>
      </c>
      <c r="CU555" s="10">
        <v>7</v>
      </c>
      <c r="CV555" s="10">
        <v>7</v>
      </c>
      <c r="CW555" s="10">
        <v>2</v>
      </c>
      <c r="CX555" s="10">
        <v>7</v>
      </c>
      <c r="CY555" s="10">
        <v>4</v>
      </c>
      <c r="CZ555" s="10">
        <v>6</v>
      </c>
      <c r="DA555" s="10">
        <v>1</v>
      </c>
      <c r="DB555" s="10">
        <v>1</v>
      </c>
      <c r="DC555" s="10">
        <v>7</v>
      </c>
      <c r="DD555" s="10">
        <v>6</v>
      </c>
      <c r="DE555" s="10">
        <v>7</v>
      </c>
      <c r="DF555" s="10">
        <v>7</v>
      </c>
      <c r="DG555" s="10">
        <v>7</v>
      </c>
      <c r="DH555" s="10">
        <v>7</v>
      </c>
      <c r="DI555" s="10">
        <v>7</v>
      </c>
      <c r="DJ555" s="10">
        <v>7</v>
      </c>
      <c r="DK555" s="10">
        <v>7</v>
      </c>
      <c r="DL555" s="10">
        <v>4</v>
      </c>
      <c r="DM555" s="9" t="s">
        <v>154</v>
      </c>
      <c r="DN555" s="10">
        <v>1993</v>
      </c>
      <c r="DO555" s="9">
        <f t="shared" si="4"/>
        <v>28</v>
      </c>
      <c r="DP555" s="9" t="s">
        <v>155</v>
      </c>
      <c r="DQ555" s="9" t="s">
        <v>227</v>
      </c>
      <c r="DR555" s="9" t="s">
        <v>157</v>
      </c>
      <c r="DS555" s="9" t="s">
        <v>137</v>
      </c>
      <c r="DT555" s="9" t="s">
        <v>181</v>
      </c>
      <c r="DU555" s="9" t="s">
        <v>168</v>
      </c>
      <c r="DV555" s="9" t="str">
        <f>VLOOKUP(DU555,Metadata!$B$2:$C$7,2,FALSE)</f>
        <v>0 - 3 years</v>
      </c>
    </row>
    <row r="556" spans="1:126">
      <c r="A556" s="13">
        <v>555</v>
      </c>
      <c r="B556" s="9" t="s">
        <v>135</v>
      </c>
      <c r="C556" s="9" t="str">
        <f>VLOOKUP(B556,Metadata!$M$2:$N$6,2,FALSE)</f>
        <v>Permanent Employee</v>
      </c>
      <c r="D556" s="9" t="s">
        <v>159</v>
      </c>
      <c r="E556" s="9" t="s">
        <v>137</v>
      </c>
      <c r="F556" s="9" t="s">
        <v>138</v>
      </c>
      <c r="G556" s="9" t="s">
        <v>140</v>
      </c>
      <c r="H556" s="9" t="str">
        <f>IF(G556="","",VLOOKUP(G556,Metadata!$J$2:$K$22,2,FALSE))</f>
        <v>Lisbon Metropolitan Area</v>
      </c>
      <c r="I556" s="9" t="s">
        <v>138</v>
      </c>
      <c r="J556" s="9" t="str">
        <f>IF(I556="","",VLOOKUP(I556,Metadata!$P$2:$Q$43,2,FALSE))</f>
        <v>Europe</v>
      </c>
      <c r="K556" s="9" t="str">
        <f t="shared" si="0"/>
        <v>Portugal</v>
      </c>
      <c r="L556" s="9" t="s">
        <v>140</v>
      </c>
      <c r="M556" s="9" t="str">
        <f>IF(L556="","",VLOOKUP(L556,Metadata!$J$2:$K$22,2,FALSE))</f>
        <v>Lisbon Metropolitan Area</v>
      </c>
      <c r="N556" s="9" t="s">
        <v>141</v>
      </c>
      <c r="O556" s="9" t="s">
        <v>137</v>
      </c>
      <c r="P556" s="9" t="s">
        <v>142</v>
      </c>
      <c r="Q556" s="10" t="str">
        <f t="shared" si="1"/>
        <v>Full Office Job</v>
      </c>
      <c r="R556" s="10">
        <v>5</v>
      </c>
      <c r="S556" s="9" t="s">
        <v>183</v>
      </c>
      <c r="T556" s="9" t="s">
        <v>137</v>
      </c>
      <c r="U556" s="9" t="str">
        <f>IF(S556&lt;&gt;"",S556,IF(T556&lt;&gt;"",VLOOKUP(T556,Metadata!$S$2:$T$228,2,FALSE),""))</f>
        <v>Product Owner/Product Manager</v>
      </c>
      <c r="V556" s="9" t="s">
        <v>274</v>
      </c>
      <c r="W556" s="9" t="s">
        <v>137</v>
      </c>
      <c r="X556" s="9" t="s">
        <v>145</v>
      </c>
      <c r="Y556" s="9" t="s">
        <v>137</v>
      </c>
      <c r="Z556" s="9" t="s">
        <v>218</v>
      </c>
      <c r="AA556" s="9" t="s">
        <v>137</v>
      </c>
      <c r="AB556" s="9" t="s">
        <v>137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 t="s">
        <v>150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 t="s">
        <v>150</v>
      </c>
      <c r="BZ556" s="9" t="s">
        <v>137</v>
      </c>
      <c r="CA556" s="10"/>
      <c r="CB556" s="10" t="str">
        <f t="shared" si="5"/>
        <v/>
      </c>
      <c r="CC556" s="10"/>
      <c r="CD556" s="9" t="str">
        <f t="shared" si="2"/>
        <v/>
      </c>
      <c r="CE556" s="9" t="s">
        <v>151</v>
      </c>
      <c r="CF556" s="9" t="s">
        <v>245</v>
      </c>
      <c r="CG556" s="9">
        <f>IF(CF556="","",VLOOKUP(CF556,Metadata!$D$2:$H$20,2,FALSE))</f>
        <v>42500</v>
      </c>
      <c r="CH556" s="9">
        <f>IF(CF556="","",VLOOKUP(CF556,Metadata!$D$2:$H$20,4,FALSE))</f>
        <v>40000</v>
      </c>
      <c r="CI556" s="9">
        <f>IF(CF556="","",VLOOKUP(CF556,Metadata!$D$2:$H$20,5,FALSE))</f>
        <v>45000</v>
      </c>
      <c r="CJ556" s="9">
        <f t="shared" si="3"/>
        <v>42500</v>
      </c>
      <c r="CK556" s="9" t="s">
        <v>153</v>
      </c>
      <c r="CL556" s="10">
        <v>2</v>
      </c>
      <c r="CM556" s="10">
        <v>2</v>
      </c>
      <c r="CN556" s="10">
        <v>6</v>
      </c>
      <c r="CO556" s="10">
        <v>5</v>
      </c>
      <c r="CP556" s="10">
        <v>4</v>
      </c>
      <c r="CQ556" s="10">
        <v>6</v>
      </c>
      <c r="CR556" s="10">
        <v>5</v>
      </c>
      <c r="CS556" s="10">
        <v>6</v>
      </c>
      <c r="CT556" s="10">
        <v>5</v>
      </c>
      <c r="CU556" s="10">
        <v>5</v>
      </c>
      <c r="CV556" s="10">
        <v>4</v>
      </c>
      <c r="CW556" s="10">
        <v>3</v>
      </c>
      <c r="CX556" s="10">
        <v>4</v>
      </c>
      <c r="CY556" s="10">
        <v>3</v>
      </c>
      <c r="CZ556" s="10">
        <v>3</v>
      </c>
      <c r="DA556" s="10">
        <v>4</v>
      </c>
      <c r="DB556" s="10">
        <v>2</v>
      </c>
      <c r="DC556" s="10">
        <v>5</v>
      </c>
      <c r="DD556" s="10">
        <v>3</v>
      </c>
      <c r="DE556" s="10">
        <v>6</v>
      </c>
      <c r="DF556" s="10">
        <v>4</v>
      </c>
      <c r="DG556" s="10">
        <v>5</v>
      </c>
      <c r="DH556" s="10">
        <v>3</v>
      </c>
      <c r="DI556" s="10">
        <v>6</v>
      </c>
      <c r="DJ556" s="10">
        <v>3</v>
      </c>
      <c r="DK556" s="10">
        <v>3</v>
      </c>
      <c r="DL556" s="10">
        <v>3</v>
      </c>
      <c r="DM556" s="9" t="s">
        <v>154</v>
      </c>
      <c r="DN556" s="10">
        <v>1988</v>
      </c>
      <c r="DO556" s="9">
        <f t="shared" si="4"/>
        <v>33</v>
      </c>
      <c r="DP556" s="9" t="s">
        <v>155</v>
      </c>
      <c r="DQ556" s="9" t="s">
        <v>202</v>
      </c>
      <c r="DR556" s="9" t="s">
        <v>157</v>
      </c>
      <c r="DS556" s="9" t="s">
        <v>137</v>
      </c>
      <c r="DT556" s="9" t="s">
        <v>181</v>
      </c>
      <c r="DU556" s="9" t="s">
        <v>203</v>
      </c>
      <c r="DV556" s="9" t="str">
        <f>VLOOKUP(DU556,Metadata!$B$2:$C$7,2,FALSE)</f>
        <v>6+ years</v>
      </c>
    </row>
    <row r="557" spans="1:126">
      <c r="A557" s="13">
        <v>556</v>
      </c>
      <c r="B557" s="9" t="s">
        <v>135</v>
      </c>
      <c r="C557" s="9" t="str">
        <f>VLOOKUP(B557,Metadata!$M$2:$N$6,2,FALSE)</f>
        <v>Permanent Employee</v>
      </c>
      <c r="D557" s="9" t="s">
        <v>159</v>
      </c>
      <c r="E557" s="9" t="s">
        <v>137</v>
      </c>
      <c r="F557" s="9" t="s">
        <v>138</v>
      </c>
      <c r="G557" s="9" t="s">
        <v>160</v>
      </c>
      <c r="H557" s="9" t="str">
        <f>IF(G557="","",VLOOKUP(G557,Metadata!$J$2:$K$22,2,FALSE))</f>
        <v>Centre</v>
      </c>
      <c r="I557" s="9" t="s">
        <v>138</v>
      </c>
      <c r="J557" s="9" t="str">
        <f>IF(I557="","",VLOOKUP(I557,Metadata!$P$2:$Q$43,2,FALSE))</f>
        <v>Europe</v>
      </c>
      <c r="K557" s="9" t="str">
        <f t="shared" si="0"/>
        <v>Portugal</v>
      </c>
      <c r="L557" s="9" t="s">
        <v>160</v>
      </c>
      <c r="M557" s="9" t="str">
        <f>IF(L557="","",VLOOKUP(L557,Metadata!$J$2:$K$22,2,FALSE))</f>
        <v>Centre</v>
      </c>
      <c r="N557" s="9" t="s">
        <v>141</v>
      </c>
      <c r="O557" s="9" t="s">
        <v>137</v>
      </c>
      <c r="P557" s="9" t="s">
        <v>142</v>
      </c>
      <c r="Q557" s="10" t="str">
        <f t="shared" si="1"/>
        <v>Full Office Job</v>
      </c>
      <c r="R557" s="10">
        <v>6</v>
      </c>
      <c r="S557" s="9" t="s">
        <v>143</v>
      </c>
      <c r="T557" s="9" t="s">
        <v>137</v>
      </c>
      <c r="U557" s="9" t="str">
        <f>IF(S557&lt;&gt;"",S557,IF(T557&lt;&gt;"",VLOOKUP(T557,Metadata!$S$2:$T$228,2,FALSE),""))</f>
        <v>Technical Team Leader</v>
      </c>
      <c r="V557" s="9" t="s">
        <v>251</v>
      </c>
      <c r="W557" s="9" t="s">
        <v>137</v>
      </c>
      <c r="X557" s="9" t="s">
        <v>145</v>
      </c>
      <c r="Y557" s="9" t="s">
        <v>137</v>
      </c>
      <c r="Z557" s="9" t="s">
        <v>146</v>
      </c>
      <c r="AA557" s="9" t="s">
        <v>165</v>
      </c>
      <c r="AB557" s="9" t="s">
        <v>137</v>
      </c>
      <c r="AC557" s="9" t="s">
        <v>147</v>
      </c>
      <c r="AD557" s="9"/>
      <c r="AE557" s="9" t="s">
        <v>194</v>
      </c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 t="s">
        <v>178</v>
      </c>
      <c r="BB557" s="9"/>
      <c r="BC557" s="9"/>
      <c r="BD557" s="9"/>
      <c r="BE557" s="9"/>
      <c r="BF557" s="9"/>
      <c r="BG557" s="9"/>
      <c r="BH557" s="9"/>
      <c r="BI557" s="9"/>
      <c r="BJ557" s="9" t="s">
        <v>167</v>
      </c>
      <c r="BK557" s="9" t="s">
        <v>198</v>
      </c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10"/>
      <c r="CB557" s="10" t="str">
        <f t="shared" si="5"/>
        <v/>
      </c>
      <c r="CC557" s="10"/>
      <c r="CD557" s="9" t="str">
        <f t="shared" si="2"/>
        <v/>
      </c>
      <c r="CE557" s="9" t="s">
        <v>151</v>
      </c>
      <c r="CF557" s="9" t="s">
        <v>152</v>
      </c>
      <c r="CG557" s="9">
        <f>IF(CF557="","",VLOOKUP(CF557,Metadata!$D$2:$H$20,2,FALSE))</f>
        <v>32500</v>
      </c>
      <c r="CH557" s="9">
        <f>IF(CF557="","",VLOOKUP(CF557,Metadata!$D$2:$H$20,4,FALSE))</f>
        <v>30000</v>
      </c>
      <c r="CI557" s="9">
        <f>IF(CF557="","",VLOOKUP(CF557,Metadata!$D$2:$H$20,5,FALSE))</f>
        <v>35000</v>
      </c>
      <c r="CJ557" s="9">
        <f t="shared" si="3"/>
        <v>32500</v>
      </c>
      <c r="CK557" s="9" t="s">
        <v>221</v>
      </c>
      <c r="CL557" s="10">
        <v>2</v>
      </c>
      <c r="CM557" s="10">
        <v>3</v>
      </c>
      <c r="CN557" s="10">
        <v>7</v>
      </c>
      <c r="CO557" s="10">
        <v>7</v>
      </c>
      <c r="CP557" s="10">
        <v>7</v>
      </c>
      <c r="CQ557" s="10">
        <v>7</v>
      </c>
      <c r="CR557" s="10">
        <v>5</v>
      </c>
      <c r="CS557" s="10">
        <v>5</v>
      </c>
      <c r="CT557" s="10">
        <v>4</v>
      </c>
      <c r="CU557" s="10">
        <v>6</v>
      </c>
      <c r="CV557" s="10">
        <v>6</v>
      </c>
      <c r="CW557" s="10">
        <v>5</v>
      </c>
      <c r="CX557" s="10">
        <v>6</v>
      </c>
      <c r="CY557" s="10">
        <v>6</v>
      </c>
      <c r="CZ557" s="10">
        <v>6</v>
      </c>
      <c r="DA557" s="10">
        <v>2</v>
      </c>
      <c r="DB557" s="10">
        <v>4</v>
      </c>
      <c r="DC557" s="10">
        <v>6</v>
      </c>
      <c r="DD557" s="10">
        <v>2</v>
      </c>
      <c r="DE557" s="10">
        <v>4</v>
      </c>
      <c r="DF557" s="10">
        <v>6</v>
      </c>
      <c r="DG557" s="10">
        <v>6</v>
      </c>
      <c r="DH557" s="10">
        <v>6</v>
      </c>
      <c r="DI557" s="10">
        <v>6</v>
      </c>
      <c r="DJ557" s="10">
        <v>4</v>
      </c>
      <c r="DK557" s="10">
        <v>6</v>
      </c>
      <c r="DL557" s="10">
        <v>6</v>
      </c>
      <c r="DM557" s="9" t="s">
        <v>154</v>
      </c>
      <c r="DN557" s="10">
        <v>1990</v>
      </c>
      <c r="DO557" s="9">
        <f t="shared" si="4"/>
        <v>31</v>
      </c>
      <c r="DP557" s="9" t="s">
        <v>155</v>
      </c>
      <c r="DQ557" s="9" t="s">
        <v>227</v>
      </c>
      <c r="DR557" s="9" t="s">
        <v>157</v>
      </c>
      <c r="DS557" s="9" t="s">
        <v>137</v>
      </c>
      <c r="DT557" s="9" t="s">
        <v>181</v>
      </c>
      <c r="DU557" s="9" t="s">
        <v>203</v>
      </c>
      <c r="DV557" s="9" t="str">
        <f>VLOOKUP(DU557,Metadata!$B$2:$C$7,2,FALSE)</f>
        <v>6+ years</v>
      </c>
    </row>
    <row r="558" spans="1:126">
      <c r="A558" s="13">
        <v>557</v>
      </c>
      <c r="B558" s="9" t="s">
        <v>135</v>
      </c>
      <c r="C558" s="9" t="str">
        <f>VLOOKUP(B558,Metadata!$M$2:$N$6,2,FALSE)</f>
        <v>Permanent Employee</v>
      </c>
      <c r="D558" s="9" t="s">
        <v>136</v>
      </c>
      <c r="E558" s="9" t="s">
        <v>137</v>
      </c>
      <c r="F558" s="9" t="s">
        <v>138</v>
      </c>
      <c r="G558" s="9" t="s">
        <v>172</v>
      </c>
      <c r="H558" s="9" t="str">
        <f>IF(G558="","",VLOOKUP(G558,Metadata!$J$2:$K$22,2,FALSE))</f>
        <v>Porto Metropolitan Area</v>
      </c>
      <c r="I558" s="9" t="s">
        <v>138</v>
      </c>
      <c r="J558" s="9" t="str">
        <f>IF(I558="","",VLOOKUP(I558,Metadata!$P$2:$Q$43,2,FALSE))</f>
        <v>Europe</v>
      </c>
      <c r="K558" s="9" t="str">
        <f t="shared" si="0"/>
        <v>Portugal</v>
      </c>
      <c r="L558" s="9" t="s">
        <v>172</v>
      </c>
      <c r="M558" s="9" t="str">
        <f>IF(L558="","",VLOOKUP(L558,Metadata!$J$2:$K$22,2,FALSE))</f>
        <v>Porto Metropolitan Area</v>
      </c>
      <c r="N558" s="9" t="s">
        <v>141</v>
      </c>
      <c r="O558" s="9" t="s">
        <v>137</v>
      </c>
      <c r="P558" s="9" t="s">
        <v>142</v>
      </c>
      <c r="Q558" s="10" t="str">
        <f t="shared" si="1"/>
        <v>Full Office Job</v>
      </c>
      <c r="R558" s="10">
        <v>5</v>
      </c>
      <c r="S558" s="9" t="s">
        <v>216</v>
      </c>
      <c r="T558" s="9" t="s">
        <v>137</v>
      </c>
      <c r="U558" s="9" t="str">
        <f>IF(S558&lt;&gt;"",S558,IF(T558&lt;&gt;"",VLOOKUP(T558,Metadata!$S$2:$T$228,2,FALSE),""))</f>
        <v>Front-End Developer</v>
      </c>
      <c r="V558" s="9" t="s">
        <v>217</v>
      </c>
      <c r="W558" s="9" t="s">
        <v>137</v>
      </c>
      <c r="X558" s="9" t="s">
        <v>269</v>
      </c>
      <c r="Y558" s="9" t="s">
        <v>137</v>
      </c>
      <c r="Z558" s="9" t="s">
        <v>218</v>
      </c>
      <c r="AA558" s="9" t="s">
        <v>165</v>
      </c>
      <c r="AB558" s="9" t="s">
        <v>137</v>
      </c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 t="s">
        <v>247</v>
      </c>
      <c r="BS558" s="9" t="s">
        <v>200</v>
      </c>
      <c r="BT558" s="9"/>
      <c r="BU558" s="9"/>
      <c r="BV558" s="9"/>
      <c r="BW558" s="9"/>
      <c r="BX558" s="9"/>
      <c r="BY558" s="9"/>
      <c r="BZ558" s="9"/>
      <c r="CA558" s="10"/>
      <c r="CB558" s="10" t="str">
        <f t="shared" si="5"/>
        <v/>
      </c>
      <c r="CC558" s="10"/>
      <c r="CD558" s="9" t="str">
        <f t="shared" si="2"/>
        <v/>
      </c>
      <c r="CE558" s="9" t="s">
        <v>168</v>
      </c>
      <c r="CF558" s="9" t="s">
        <v>188</v>
      </c>
      <c r="CG558" s="9">
        <f>IF(CF558="","",VLOOKUP(CF558,Metadata!$D$2:$H$20,2,FALSE))</f>
        <v>17500</v>
      </c>
      <c r="CH558" s="9">
        <f>IF(CF558="","",VLOOKUP(CF558,Metadata!$D$2:$H$20,4,FALSE))</f>
        <v>15000</v>
      </c>
      <c r="CI558" s="9">
        <f>IF(CF558="","",VLOOKUP(CF558,Metadata!$D$2:$H$20,5,FALSE))</f>
        <v>20000</v>
      </c>
      <c r="CJ558" s="9">
        <f t="shared" si="3"/>
        <v>17500</v>
      </c>
      <c r="CK558" s="9" t="s">
        <v>153</v>
      </c>
      <c r="CL558" s="10">
        <v>4</v>
      </c>
      <c r="CM558" s="10">
        <v>3</v>
      </c>
      <c r="CN558" s="10">
        <v>7</v>
      </c>
      <c r="CO558" s="10">
        <v>5</v>
      </c>
      <c r="CP558" s="10">
        <v>5</v>
      </c>
      <c r="CQ558" s="10">
        <v>6</v>
      </c>
      <c r="CR558" s="10">
        <v>7</v>
      </c>
      <c r="CS558" s="10">
        <v>7</v>
      </c>
      <c r="CT558" s="10">
        <v>5</v>
      </c>
      <c r="CU558" s="10">
        <v>7</v>
      </c>
      <c r="CV558" s="10">
        <v>7</v>
      </c>
      <c r="CW558" s="10">
        <v>4</v>
      </c>
      <c r="CX558" s="10">
        <v>5</v>
      </c>
      <c r="CY558" s="10">
        <v>6</v>
      </c>
      <c r="CZ558" s="10">
        <v>7</v>
      </c>
      <c r="DA558" s="10">
        <v>6</v>
      </c>
      <c r="DB558" s="10">
        <v>4</v>
      </c>
      <c r="DC558" s="10">
        <v>7</v>
      </c>
      <c r="DD558" s="10">
        <v>4</v>
      </c>
      <c r="DE558" s="10">
        <v>7</v>
      </c>
      <c r="DF558" s="10">
        <v>6</v>
      </c>
      <c r="DG558" s="10">
        <v>5</v>
      </c>
      <c r="DH558" s="10">
        <v>4</v>
      </c>
      <c r="DI558" s="10">
        <v>5</v>
      </c>
      <c r="DJ558" s="10">
        <v>1</v>
      </c>
      <c r="DK558" s="10">
        <v>4</v>
      </c>
      <c r="DL558" s="10">
        <v>5</v>
      </c>
      <c r="DM558" s="9" t="s">
        <v>154</v>
      </c>
      <c r="DN558" s="10">
        <v>1991</v>
      </c>
      <c r="DO558" s="9">
        <f t="shared" si="4"/>
        <v>30</v>
      </c>
      <c r="DP558" s="9" t="s">
        <v>155</v>
      </c>
      <c r="DQ558" s="9" t="s">
        <v>298</v>
      </c>
      <c r="DR558" s="9" t="s">
        <v>157</v>
      </c>
      <c r="DS558" s="9" t="s">
        <v>137</v>
      </c>
      <c r="DT558" s="9" t="s">
        <v>181</v>
      </c>
      <c r="DU558" s="9" t="s">
        <v>223</v>
      </c>
      <c r="DV558" s="9" t="str">
        <f>VLOOKUP(DU558,Metadata!$B$2:$C$7,2,FALSE)</f>
        <v>3 - 6 years</v>
      </c>
    </row>
    <row r="559" spans="1:126">
      <c r="A559" s="13">
        <v>558</v>
      </c>
      <c r="B559" s="9" t="s">
        <v>135</v>
      </c>
      <c r="C559" s="9" t="str">
        <f>VLOOKUP(B559,Metadata!$M$2:$N$6,2,FALSE)</f>
        <v>Permanent Employee</v>
      </c>
      <c r="D559" s="9" t="s">
        <v>159</v>
      </c>
      <c r="E559" s="9" t="s">
        <v>137</v>
      </c>
      <c r="F559" s="9" t="s">
        <v>138</v>
      </c>
      <c r="G559" s="9" t="s">
        <v>172</v>
      </c>
      <c r="H559" s="9" t="str">
        <f>IF(G559="","",VLOOKUP(G559,Metadata!$J$2:$K$22,2,FALSE))</f>
        <v>Porto Metropolitan Area</v>
      </c>
      <c r="I559" s="9" t="s">
        <v>138</v>
      </c>
      <c r="J559" s="9" t="str">
        <f>IF(I559="","",VLOOKUP(I559,Metadata!$P$2:$Q$43,2,FALSE))</f>
        <v>Europe</v>
      </c>
      <c r="K559" s="9" t="str">
        <f t="shared" si="0"/>
        <v>Portugal</v>
      </c>
      <c r="L559" s="9" t="s">
        <v>172</v>
      </c>
      <c r="M559" s="9" t="str">
        <f>IF(L559="","",VLOOKUP(L559,Metadata!$J$2:$K$22,2,FALSE))</f>
        <v>Porto Metropolitan Area</v>
      </c>
      <c r="N559" s="9" t="s">
        <v>214</v>
      </c>
      <c r="O559" s="9" t="s">
        <v>278</v>
      </c>
      <c r="P559" s="9" t="s">
        <v>142</v>
      </c>
      <c r="Q559" s="10" t="str">
        <f t="shared" si="1"/>
        <v>Full Office Job</v>
      </c>
      <c r="R559" s="10">
        <v>4</v>
      </c>
      <c r="S559" s="9" t="s">
        <v>161</v>
      </c>
      <c r="T559" s="9" t="s">
        <v>137</v>
      </c>
      <c r="U559" s="9" t="str">
        <f>IF(S559&lt;&gt;"",S559,IF(T559&lt;&gt;"",VLOOKUP(T559,Metadata!$S$2:$T$228,2,FALSE),""))</f>
        <v>Full-Stack Developer</v>
      </c>
      <c r="V559" s="9" t="s">
        <v>144</v>
      </c>
      <c r="W559" s="9" t="s">
        <v>137</v>
      </c>
      <c r="X559" s="9" t="s">
        <v>208</v>
      </c>
      <c r="Y559" s="9" t="s">
        <v>137</v>
      </c>
      <c r="Z559" s="9" t="s">
        <v>193</v>
      </c>
      <c r="AA559" s="9" t="s">
        <v>165</v>
      </c>
      <c r="AB559" s="9" t="s">
        <v>137</v>
      </c>
      <c r="AC559" s="9"/>
      <c r="AD559" s="9"/>
      <c r="AE559" s="9"/>
      <c r="AF559" s="9"/>
      <c r="AG559" s="9"/>
      <c r="AH559" s="9"/>
      <c r="AI559" s="9"/>
      <c r="AJ559" s="9" t="s">
        <v>185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 t="s">
        <v>186</v>
      </c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10"/>
      <c r="CB559" s="10" t="str">
        <f t="shared" si="5"/>
        <v/>
      </c>
      <c r="CC559" s="10"/>
      <c r="CD559" s="9" t="str">
        <f t="shared" si="2"/>
        <v/>
      </c>
      <c r="CE559" s="9" t="s">
        <v>232</v>
      </c>
      <c r="CF559" s="9" t="s">
        <v>188</v>
      </c>
      <c r="CG559" s="9">
        <f>IF(CF559="","",VLOOKUP(CF559,Metadata!$D$2:$H$20,2,FALSE))</f>
        <v>17500</v>
      </c>
      <c r="CH559" s="9">
        <f>IF(CF559="","",VLOOKUP(CF559,Metadata!$D$2:$H$20,4,FALSE))</f>
        <v>15000</v>
      </c>
      <c r="CI559" s="9">
        <f>IF(CF559="","",VLOOKUP(CF559,Metadata!$D$2:$H$20,5,FALSE))</f>
        <v>20000</v>
      </c>
      <c r="CJ559" s="9">
        <f t="shared" si="3"/>
        <v>17500</v>
      </c>
      <c r="CK559" s="9" t="s">
        <v>153</v>
      </c>
      <c r="CL559" s="10">
        <v>2</v>
      </c>
      <c r="CM559" s="10">
        <v>5</v>
      </c>
      <c r="CN559" s="10">
        <v>7</v>
      </c>
      <c r="CO559" s="10">
        <v>4</v>
      </c>
      <c r="CP559" s="10">
        <v>5</v>
      </c>
      <c r="CQ559" s="10">
        <v>6</v>
      </c>
      <c r="CR559" s="10">
        <v>4</v>
      </c>
      <c r="CS559" s="10">
        <v>4</v>
      </c>
      <c r="CT559" s="10">
        <v>6</v>
      </c>
      <c r="CU559" s="10">
        <v>6</v>
      </c>
      <c r="CV559" s="10">
        <v>3</v>
      </c>
      <c r="CW559" s="10">
        <v>6</v>
      </c>
      <c r="CX559" s="10">
        <v>4</v>
      </c>
      <c r="CY559" s="10">
        <v>5</v>
      </c>
      <c r="CZ559" s="10">
        <v>4</v>
      </c>
      <c r="DA559" s="10">
        <v>5</v>
      </c>
      <c r="DB559" s="10">
        <v>5</v>
      </c>
      <c r="DC559" s="10">
        <v>5</v>
      </c>
      <c r="DD559" s="10">
        <v>1</v>
      </c>
      <c r="DE559" s="10">
        <v>5</v>
      </c>
      <c r="DF559" s="10">
        <v>5</v>
      </c>
      <c r="DG559" s="10">
        <v>5</v>
      </c>
      <c r="DH559" s="10">
        <v>4</v>
      </c>
      <c r="DI559" s="10">
        <v>4</v>
      </c>
      <c r="DJ559" s="10">
        <v>1</v>
      </c>
      <c r="DK559" s="10">
        <v>4</v>
      </c>
      <c r="DL559" s="10">
        <v>4</v>
      </c>
      <c r="DM559" s="9" t="s">
        <v>154</v>
      </c>
      <c r="DN559" s="10">
        <v>1998</v>
      </c>
      <c r="DO559" s="9">
        <f t="shared" si="4"/>
        <v>23</v>
      </c>
      <c r="DP559" s="9" t="s">
        <v>155</v>
      </c>
      <c r="DQ559" s="9" t="s">
        <v>298</v>
      </c>
      <c r="DR559" s="9" t="s">
        <v>157</v>
      </c>
      <c r="DS559" s="9" t="s">
        <v>137</v>
      </c>
      <c r="DT559" s="9" t="s">
        <v>181</v>
      </c>
      <c r="DU559" s="9" t="s">
        <v>233</v>
      </c>
      <c r="DV559" s="9" t="str">
        <f>VLOOKUP(DU559,Metadata!$B$2:$C$7,2,FALSE)</f>
        <v>0 - 3 years</v>
      </c>
    </row>
    <row r="560" spans="1:126">
      <c r="A560" s="13">
        <v>559</v>
      </c>
      <c r="B560" s="9" t="s">
        <v>135</v>
      </c>
      <c r="C560" s="9" t="str">
        <f>VLOOKUP(B560,Metadata!$M$2:$N$6,2,FALSE)</f>
        <v>Permanent Employee</v>
      </c>
      <c r="D560" s="9" t="s">
        <v>159</v>
      </c>
      <c r="E560" s="9" t="s">
        <v>137</v>
      </c>
      <c r="F560" s="9" t="s">
        <v>138</v>
      </c>
      <c r="G560" s="9" t="s">
        <v>172</v>
      </c>
      <c r="H560" s="9" t="str">
        <f>IF(G560="","",VLOOKUP(G560,Metadata!$J$2:$K$22,2,FALSE))</f>
        <v>Porto Metropolitan Area</v>
      </c>
      <c r="I560" s="9" t="s">
        <v>138</v>
      </c>
      <c r="J560" s="9" t="str">
        <f>IF(I560="","",VLOOKUP(I560,Metadata!$P$2:$Q$43,2,FALSE))</f>
        <v>Europe</v>
      </c>
      <c r="K560" s="9" t="str">
        <f t="shared" si="0"/>
        <v>Portugal</v>
      </c>
      <c r="L560" s="9" t="s">
        <v>172</v>
      </c>
      <c r="M560" s="9" t="str">
        <f>IF(L560="","",VLOOKUP(L560,Metadata!$J$2:$K$22,2,FALSE))</f>
        <v>Porto Metropolitan Area</v>
      </c>
      <c r="N560" s="9" t="s">
        <v>141</v>
      </c>
      <c r="O560" s="9" t="s">
        <v>137</v>
      </c>
      <c r="P560" s="9" t="s">
        <v>142</v>
      </c>
      <c r="Q560" s="10" t="str">
        <f t="shared" si="1"/>
        <v>Full Office Job</v>
      </c>
      <c r="R560" s="10">
        <v>5</v>
      </c>
      <c r="S560" s="9" t="s">
        <v>183</v>
      </c>
      <c r="T560" s="9" t="s">
        <v>137</v>
      </c>
      <c r="U560" s="9" t="str">
        <f>IF(S560&lt;&gt;"",S560,IF(T560&lt;&gt;"",VLOOKUP(T560,Metadata!$S$2:$T$228,2,FALSE),""))</f>
        <v>Product Owner/Product Manager</v>
      </c>
      <c r="V560" s="9" t="s">
        <v>144</v>
      </c>
      <c r="W560" s="9" t="s">
        <v>137</v>
      </c>
      <c r="X560" s="9" t="s">
        <v>242</v>
      </c>
      <c r="Y560" s="9" t="s">
        <v>137</v>
      </c>
      <c r="Z560" s="9" t="s">
        <v>184</v>
      </c>
      <c r="AA560" s="9" t="s">
        <v>137</v>
      </c>
      <c r="AB560" s="9" t="s">
        <v>137</v>
      </c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 t="s">
        <v>470</v>
      </c>
      <c r="BJ560" s="9"/>
      <c r="BK560" s="9" t="s">
        <v>198</v>
      </c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10"/>
      <c r="CB560" s="10" t="str">
        <f t="shared" si="5"/>
        <v/>
      </c>
      <c r="CC560" s="10"/>
      <c r="CD560" s="9" t="str">
        <f t="shared" si="2"/>
        <v/>
      </c>
      <c r="CE560" s="9" t="s">
        <v>168</v>
      </c>
      <c r="CF560" s="9" t="s">
        <v>188</v>
      </c>
      <c r="CG560" s="9">
        <f>IF(CF560="","",VLOOKUP(CF560,Metadata!$D$2:$H$20,2,FALSE))</f>
        <v>17500</v>
      </c>
      <c r="CH560" s="9">
        <f>IF(CF560="","",VLOOKUP(CF560,Metadata!$D$2:$H$20,4,FALSE))</f>
        <v>15000</v>
      </c>
      <c r="CI560" s="9">
        <f>IF(CF560="","",VLOOKUP(CF560,Metadata!$D$2:$H$20,5,FALSE))</f>
        <v>20000</v>
      </c>
      <c r="CJ560" s="9">
        <f t="shared" si="3"/>
        <v>17500</v>
      </c>
      <c r="CK560" s="9" t="s">
        <v>153</v>
      </c>
      <c r="CL560" s="10">
        <v>3</v>
      </c>
      <c r="CM560" s="10">
        <v>3</v>
      </c>
      <c r="CN560" s="10">
        <v>7</v>
      </c>
      <c r="CO560" s="10">
        <v>7</v>
      </c>
      <c r="CP560" s="10">
        <v>5</v>
      </c>
      <c r="CQ560" s="10">
        <v>6</v>
      </c>
      <c r="CR560" s="10">
        <v>1</v>
      </c>
      <c r="CS560" s="10">
        <v>6</v>
      </c>
      <c r="CT560" s="10">
        <v>7</v>
      </c>
      <c r="CU560" s="10">
        <v>7</v>
      </c>
      <c r="CV560" s="10">
        <v>1</v>
      </c>
      <c r="CW560" s="10">
        <v>1</v>
      </c>
      <c r="CX560" s="10">
        <v>3</v>
      </c>
      <c r="CY560" s="10">
        <v>5</v>
      </c>
      <c r="CZ560" s="10">
        <v>7</v>
      </c>
      <c r="DA560" s="10">
        <v>7</v>
      </c>
      <c r="DB560" s="10">
        <v>4</v>
      </c>
      <c r="DC560" s="10">
        <v>6</v>
      </c>
      <c r="DD560" s="10">
        <v>3</v>
      </c>
      <c r="DE560" s="10">
        <v>7</v>
      </c>
      <c r="DF560" s="10">
        <v>7</v>
      </c>
      <c r="DG560" s="10">
        <v>5</v>
      </c>
      <c r="DH560" s="10">
        <v>2</v>
      </c>
      <c r="DI560" s="10">
        <v>6</v>
      </c>
      <c r="DJ560" s="10">
        <v>6</v>
      </c>
      <c r="DK560" s="10">
        <v>7</v>
      </c>
      <c r="DL560" s="10">
        <v>5</v>
      </c>
      <c r="DM560" s="9" t="s">
        <v>154</v>
      </c>
      <c r="DN560" s="10">
        <v>1991</v>
      </c>
      <c r="DO560" s="9">
        <f t="shared" si="4"/>
        <v>30</v>
      </c>
      <c r="DP560" s="9" t="s">
        <v>155</v>
      </c>
      <c r="DQ560" s="9" t="s">
        <v>156</v>
      </c>
      <c r="DR560" s="9" t="s">
        <v>157</v>
      </c>
      <c r="DS560" s="9" t="s">
        <v>137</v>
      </c>
      <c r="DT560" s="9" t="s">
        <v>181</v>
      </c>
      <c r="DU560" s="9" t="s">
        <v>168</v>
      </c>
      <c r="DV560" s="9" t="str">
        <f>VLOOKUP(DU560,Metadata!$B$2:$C$7,2,FALSE)</f>
        <v>0 - 3 years</v>
      </c>
    </row>
    <row r="561" spans="1:126">
      <c r="A561" s="13">
        <v>560</v>
      </c>
      <c r="B561" s="9" t="s">
        <v>135</v>
      </c>
      <c r="C561" s="9" t="str">
        <f>VLOOKUP(B561,Metadata!$M$2:$N$6,2,FALSE)</f>
        <v>Permanent Employee</v>
      </c>
      <c r="D561" s="9" t="s">
        <v>159</v>
      </c>
      <c r="E561" s="9" t="s">
        <v>137</v>
      </c>
      <c r="F561" s="9" t="s">
        <v>138</v>
      </c>
      <c r="G561" s="9" t="s">
        <v>354</v>
      </c>
      <c r="H561" s="9" t="str">
        <f>IF(G561="","",VLOOKUP(G561,Metadata!$J$2:$K$22,2,FALSE))</f>
        <v>South</v>
      </c>
      <c r="I561" s="9" t="s">
        <v>138</v>
      </c>
      <c r="J561" s="9" t="str">
        <f>IF(I561="","",VLOOKUP(I561,Metadata!$P$2:$Q$43,2,FALSE))</f>
        <v>Europe</v>
      </c>
      <c r="K561" s="9" t="str">
        <f t="shared" si="0"/>
        <v>Portugal</v>
      </c>
      <c r="L561" s="9" t="s">
        <v>354</v>
      </c>
      <c r="M561" s="9" t="str">
        <f>IF(L561="","",VLOOKUP(L561,Metadata!$J$2:$K$22,2,FALSE))</f>
        <v>South</v>
      </c>
      <c r="N561" s="9" t="s">
        <v>214</v>
      </c>
      <c r="O561" s="9" t="s">
        <v>259</v>
      </c>
      <c r="P561" s="9" t="s">
        <v>191</v>
      </c>
      <c r="Q561" s="10" t="str">
        <f t="shared" si="1"/>
        <v>Remote Job (full or flexible)</v>
      </c>
      <c r="R561" s="10">
        <v>4</v>
      </c>
      <c r="S561" s="9" t="s">
        <v>229</v>
      </c>
      <c r="T561" s="9" t="s">
        <v>137</v>
      </c>
      <c r="U561" s="9" t="str">
        <f>IF(S561&lt;&gt;"",S561,IF(T561&lt;&gt;"",VLOOKUP(T561,Metadata!$S$2:$T$228,2,FALSE),""))</f>
        <v>Project Manager</v>
      </c>
      <c r="V561" s="9" t="s">
        <v>317</v>
      </c>
      <c r="W561" s="9" t="s">
        <v>137</v>
      </c>
      <c r="X561" s="9" t="s">
        <v>145</v>
      </c>
      <c r="Y561" s="9" t="s">
        <v>137</v>
      </c>
      <c r="Z561" s="9" t="s">
        <v>146</v>
      </c>
      <c r="AA561" s="9" t="s">
        <v>137</v>
      </c>
      <c r="AB561" s="9" t="s">
        <v>137</v>
      </c>
      <c r="AC561" s="9"/>
      <c r="AD561" s="9" t="s">
        <v>148</v>
      </c>
      <c r="AE561" s="9" t="s">
        <v>194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 t="s">
        <v>178</v>
      </c>
      <c r="BB561" s="9"/>
      <c r="BC561" s="9"/>
      <c r="BD561" s="9"/>
      <c r="BE561" s="9"/>
      <c r="BF561" s="9"/>
      <c r="BG561" s="9"/>
      <c r="BH561" s="9"/>
      <c r="BI561" s="9"/>
      <c r="BJ561" s="9"/>
      <c r="BK561" s="9" t="s">
        <v>198</v>
      </c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10"/>
      <c r="CB561" s="10" t="str">
        <f t="shared" si="5"/>
        <v/>
      </c>
      <c r="CC561" s="10"/>
      <c r="CD561" s="9" t="str">
        <f t="shared" si="2"/>
        <v/>
      </c>
      <c r="CE561" s="9" t="s">
        <v>151</v>
      </c>
      <c r="CF561" s="9" t="s">
        <v>220</v>
      </c>
      <c r="CG561" s="9">
        <f>IF(CF561="","",VLOOKUP(CF561,Metadata!$D$2:$H$20,2,FALSE))</f>
        <v>27500</v>
      </c>
      <c r="CH561" s="9">
        <f>IF(CF561="","",VLOOKUP(CF561,Metadata!$D$2:$H$20,4,FALSE))</f>
        <v>25000</v>
      </c>
      <c r="CI561" s="9">
        <f>IF(CF561="","",VLOOKUP(CF561,Metadata!$D$2:$H$20,5,FALSE))</f>
        <v>30000</v>
      </c>
      <c r="CJ561" s="9">
        <f t="shared" si="3"/>
        <v>27500</v>
      </c>
      <c r="CK561" s="9" t="s">
        <v>221</v>
      </c>
      <c r="CL561" s="10">
        <v>4</v>
      </c>
      <c r="CM561" s="10">
        <v>2</v>
      </c>
      <c r="CN561" s="10">
        <v>5</v>
      </c>
      <c r="CO561" s="10">
        <v>5</v>
      </c>
      <c r="CP561" s="10">
        <v>6</v>
      </c>
      <c r="CQ561" s="10">
        <v>6</v>
      </c>
      <c r="CR561" s="10">
        <v>1</v>
      </c>
      <c r="CS561" s="10">
        <v>3</v>
      </c>
      <c r="CT561" s="10">
        <v>7</v>
      </c>
      <c r="CU561" s="10">
        <v>6</v>
      </c>
      <c r="CV561" s="10">
        <v>5</v>
      </c>
      <c r="CW561" s="10">
        <v>4</v>
      </c>
      <c r="CX561" s="10">
        <v>6</v>
      </c>
      <c r="CY561" s="10">
        <v>5</v>
      </c>
      <c r="CZ561" s="10">
        <v>5</v>
      </c>
      <c r="DA561" s="10">
        <v>3</v>
      </c>
      <c r="DB561" s="10">
        <v>4</v>
      </c>
      <c r="DC561" s="10">
        <v>6</v>
      </c>
      <c r="DD561" s="10">
        <v>2</v>
      </c>
      <c r="DE561" s="10">
        <v>7</v>
      </c>
      <c r="DF561" s="10">
        <v>5</v>
      </c>
      <c r="DG561" s="10">
        <v>4</v>
      </c>
      <c r="DH561" s="10">
        <v>2</v>
      </c>
      <c r="DI561" s="10">
        <v>7</v>
      </c>
      <c r="DJ561" s="10">
        <v>3</v>
      </c>
      <c r="DK561" s="10">
        <v>6</v>
      </c>
      <c r="DL561" s="10">
        <v>4</v>
      </c>
      <c r="DM561" s="9" t="s">
        <v>154</v>
      </c>
      <c r="DN561" s="10">
        <v>1991</v>
      </c>
      <c r="DO561" s="9">
        <f t="shared" si="4"/>
        <v>30</v>
      </c>
      <c r="DP561" s="9" t="s">
        <v>155</v>
      </c>
      <c r="DQ561" s="9" t="s">
        <v>156</v>
      </c>
      <c r="DR561" s="9" t="s">
        <v>157</v>
      </c>
      <c r="DS561" s="9" t="s">
        <v>137</v>
      </c>
      <c r="DT561" s="9" t="s">
        <v>181</v>
      </c>
      <c r="DU561" s="9" t="s">
        <v>223</v>
      </c>
      <c r="DV561" s="9" t="str">
        <f>VLOOKUP(DU561,Metadata!$B$2:$C$7,2,FALSE)</f>
        <v>3 - 6 years</v>
      </c>
    </row>
    <row r="562" spans="1:126">
      <c r="A562" s="13">
        <v>561</v>
      </c>
      <c r="B562" s="9" t="s">
        <v>135</v>
      </c>
      <c r="C562" s="9" t="str">
        <f>VLOOKUP(B562,Metadata!$M$2:$N$6,2,FALSE)</f>
        <v>Permanent Employee</v>
      </c>
      <c r="D562" s="9" t="s">
        <v>159</v>
      </c>
      <c r="E562" s="9" t="s">
        <v>137</v>
      </c>
      <c r="F562" s="9" t="s">
        <v>138</v>
      </c>
      <c r="G562" s="9" t="s">
        <v>291</v>
      </c>
      <c r="H562" s="9" t="str">
        <f>IF(G562="","",VLOOKUP(G562,Metadata!$J$2:$K$22,2,FALSE))</f>
        <v>Centre</v>
      </c>
      <c r="I562" s="9" t="s">
        <v>138</v>
      </c>
      <c r="J562" s="9" t="str">
        <f>IF(I562="","",VLOOKUP(I562,Metadata!$P$2:$Q$43,2,FALSE))</f>
        <v>Europe</v>
      </c>
      <c r="K562" s="9" t="str">
        <f t="shared" si="0"/>
        <v>Portugal</v>
      </c>
      <c r="L562" s="9" t="s">
        <v>291</v>
      </c>
      <c r="M562" s="9" t="str">
        <f>IF(L562="","",VLOOKUP(L562,Metadata!$J$2:$K$22,2,FALSE))</f>
        <v>Centre</v>
      </c>
      <c r="N562" s="9" t="s">
        <v>141</v>
      </c>
      <c r="O562" s="9" t="s">
        <v>137</v>
      </c>
      <c r="P562" s="9" t="s">
        <v>142</v>
      </c>
      <c r="Q562" s="10" t="str">
        <f t="shared" si="1"/>
        <v>Full Office Job</v>
      </c>
      <c r="R562" s="10">
        <v>4</v>
      </c>
      <c r="S562" s="9" t="s">
        <v>137</v>
      </c>
      <c r="T562" s="9" t="s">
        <v>471</v>
      </c>
      <c r="U562" s="9" t="str">
        <f>IF(S562&lt;&gt;"",S562,IF(T562&lt;&gt;"",VLOOKUP(T562,Metadata!$S$2:$T$228,2,FALSE),""))</f>
        <v>Back-End Developer</v>
      </c>
      <c r="V562" s="9" t="s">
        <v>207</v>
      </c>
      <c r="W562" s="9" t="s">
        <v>137</v>
      </c>
      <c r="X562" s="9" t="s">
        <v>208</v>
      </c>
      <c r="Y562" s="9" t="s">
        <v>137</v>
      </c>
      <c r="Z562" s="9" t="s">
        <v>218</v>
      </c>
      <c r="AA562" s="9" t="s">
        <v>137</v>
      </c>
      <c r="AB562" s="9" t="s">
        <v>137</v>
      </c>
      <c r="AC562" s="9"/>
      <c r="AD562" s="9"/>
      <c r="AE562" s="9"/>
      <c r="AF562" s="9" t="s">
        <v>243</v>
      </c>
      <c r="AG562" s="9"/>
      <c r="AH562" s="9" t="s">
        <v>176</v>
      </c>
      <c r="AI562" s="9" t="s">
        <v>230</v>
      </c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284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 t="s">
        <v>150</v>
      </c>
      <c r="BZ562" s="9" t="s">
        <v>137</v>
      </c>
      <c r="CA562" s="10"/>
      <c r="CB562" s="10" t="str">
        <f t="shared" si="5"/>
        <v/>
      </c>
      <c r="CC562" s="10"/>
      <c r="CD562" s="9" t="str">
        <f t="shared" si="2"/>
        <v/>
      </c>
      <c r="CE562" s="9" t="s">
        <v>232</v>
      </c>
      <c r="CF562" s="9" t="s">
        <v>188</v>
      </c>
      <c r="CG562" s="9">
        <f>IF(CF562="","",VLOOKUP(CF562,Metadata!$D$2:$H$20,2,FALSE))</f>
        <v>17500</v>
      </c>
      <c r="CH562" s="9">
        <f>IF(CF562="","",VLOOKUP(CF562,Metadata!$D$2:$H$20,4,FALSE))</f>
        <v>15000</v>
      </c>
      <c r="CI562" s="9">
        <f>IF(CF562="","",VLOOKUP(CF562,Metadata!$D$2:$H$20,5,FALSE))</f>
        <v>20000</v>
      </c>
      <c r="CJ562" s="9">
        <f t="shared" si="3"/>
        <v>17500</v>
      </c>
      <c r="CK562" s="9" t="s">
        <v>153</v>
      </c>
      <c r="CL562" s="10">
        <v>2</v>
      </c>
      <c r="CM562" s="10">
        <v>3</v>
      </c>
      <c r="CN562" s="10">
        <v>6</v>
      </c>
      <c r="CO562" s="10">
        <v>6</v>
      </c>
      <c r="CP562" s="10">
        <v>4</v>
      </c>
      <c r="CQ562" s="10">
        <v>7</v>
      </c>
      <c r="CR562" s="10">
        <v>5</v>
      </c>
      <c r="CS562" s="10">
        <v>3</v>
      </c>
      <c r="CT562" s="10">
        <v>7</v>
      </c>
      <c r="CU562" s="10">
        <v>6</v>
      </c>
      <c r="CV562" s="10">
        <v>6</v>
      </c>
      <c r="CW562" s="10">
        <v>6</v>
      </c>
      <c r="CX562" s="10">
        <v>6</v>
      </c>
      <c r="CY562" s="10">
        <v>7</v>
      </c>
      <c r="CZ562" s="10">
        <v>7</v>
      </c>
      <c r="DA562" s="10">
        <v>4</v>
      </c>
      <c r="DB562" s="10">
        <v>4</v>
      </c>
      <c r="DC562" s="10">
        <v>7</v>
      </c>
      <c r="DD562" s="10">
        <v>2</v>
      </c>
      <c r="DE562" s="10">
        <v>7</v>
      </c>
      <c r="DF562" s="10">
        <v>4</v>
      </c>
      <c r="DG562" s="10">
        <v>5</v>
      </c>
      <c r="DH562" s="10">
        <v>4</v>
      </c>
      <c r="DI562" s="10">
        <v>5</v>
      </c>
      <c r="DJ562" s="10">
        <v>4</v>
      </c>
      <c r="DK562" s="10">
        <v>5</v>
      </c>
      <c r="DL562" s="10">
        <v>5</v>
      </c>
      <c r="DM562" s="9" t="s">
        <v>296</v>
      </c>
      <c r="DN562" s="10">
        <v>1988</v>
      </c>
      <c r="DO562" s="9">
        <f t="shared" si="4"/>
        <v>33</v>
      </c>
      <c r="DP562" s="9" t="s">
        <v>155</v>
      </c>
      <c r="DQ562" s="9" t="s">
        <v>202</v>
      </c>
      <c r="DR562" s="9" t="s">
        <v>157</v>
      </c>
      <c r="DS562" s="9" t="s">
        <v>137</v>
      </c>
      <c r="DT562" s="9" t="s">
        <v>181</v>
      </c>
      <c r="DU562" s="9" t="s">
        <v>223</v>
      </c>
      <c r="DV562" s="9" t="str">
        <f>VLOOKUP(DU562,Metadata!$B$2:$C$7,2,FALSE)</f>
        <v>3 - 6 years</v>
      </c>
    </row>
    <row r="563" spans="1:126">
      <c r="A563" s="13">
        <v>562</v>
      </c>
      <c r="B563" s="9" t="s">
        <v>135</v>
      </c>
      <c r="C563" s="9" t="str">
        <f>VLOOKUP(B563,Metadata!$M$2:$N$6,2,FALSE)</f>
        <v>Permanent Employee</v>
      </c>
      <c r="D563" s="9" t="s">
        <v>136</v>
      </c>
      <c r="E563" s="9" t="s">
        <v>137</v>
      </c>
      <c r="F563" s="9" t="s">
        <v>138</v>
      </c>
      <c r="G563" s="9" t="s">
        <v>140</v>
      </c>
      <c r="H563" s="9" t="str">
        <f>IF(G563="","",VLOOKUP(G563,Metadata!$J$2:$K$22,2,FALSE))</f>
        <v>Lisbon Metropolitan Area</v>
      </c>
      <c r="I563" s="9" t="s">
        <v>138</v>
      </c>
      <c r="J563" s="9" t="str">
        <f>IF(I563="","",VLOOKUP(I563,Metadata!$P$2:$Q$43,2,FALSE))</f>
        <v>Europe</v>
      </c>
      <c r="K563" s="9" t="str">
        <f t="shared" si="0"/>
        <v>Portugal</v>
      </c>
      <c r="L563" s="9" t="s">
        <v>140</v>
      </c>
      <c r="M563" s="9" t="str">
        <f>IF(L563="","",VLOOKUP(L563,Metadata!$J$2:$K$22,2,FALSE))</f>
        <v>Lisbon Metropolitan Area</v>
      </c>
      <c r="N563" s="9" t="s">
        <v>141</v>
      </c>
      <c r="O563" s="9" t="s">
        <v>137</v>
      </c>
      <c r="P563" s="9" t="s">
        <v>142</v>
      </c>
      <c r="Q563" s="10" t="str">
        <f t="shared" si="1"/>
        <v>Full Office Job</v>
      </c>
      <c r="R563" s="10">
        <v>7</v>
      </c>
      <c r="S563" s="9" t="s">
        <v>206</v>
      </c>
      <c r="T563" s="9" t="s">
        <v>137</v>
      </c>
      <c r="U563" s="9" t="str">
        <f>IF(S563&lt;&gt;"",S563,IF(T563&lt;&gt;"",VLOOKUP(T563,Metadata!$S$2:$T$228,2,FALSE),""))</f>
        <v>Mobile Apps Developer</v>
      </c>
      <c r="V563" s="9" t="s">
        <v>323</v>
      </c>
      <c r="W563" s="9" t="s">
        <v>137</v>
      </c>
      <c r="X563" s="9" t="s">
        <v>145</v>
      </c>
      <c r="Y563" s="9" t="s">
        <v>137</v>
      </c>
      <c r="Z563" s="9" t="s">
        <v>218</v>
      </c>
      <c r="AA563" s="9" t="s">
        <v>137</v>
      </c>
      <c r="AB563" s="9" t="s">
        <v>137</v>
      </c>
      <c r="AC563" s="9"/>
      <c r="AD563" s="9" t="s">
        <v>148</v>
      </c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 t="s">
        <v>219</v>
      </c>
      <c r="BR563" s="9"/>
      <c r="BS563" s="9"/>
      <c r="BT563" s="9"/>
      <c r="BU563" s="9"/>
      <c r="BV563" s="9"/>
      <c r="BW563" s="9"/>
      <c r="BX563" s="9"/>
      <c r="BY563" s="9"/>
      <c r="BZ563" s="9" t="s">
        <v>472</v>
      </c>
      <c r="CA563" s="10"/>
      <c r="CB563" s="10" t="str">
        <f t="shared" si="5"/>
        <v/>
      </c>
      <c r="CC563" s="10"/>
      <c r="CD563" s="9" t="str">
        <f t="shared" si="2"/>
        <v/>
      </c>
      <c r="CE563" s="9" t="s">
        <v>232</v>
      </c>
      <c r="CF563" s="9" t="s">
        <v>236</v>
      </c>
      <c r="CG563" s="9">
        <f>IF(CF563="","",VLOOKUP(CF563,Metadata!$D$2:$H$20,2,FALSE))</f>
        <v>47500</v>
      </c>
      <c r="CH563" s="9">
        <f>IF(CF563="","",VLOOKUP(CF563,Metadata!$D$2:$H$20,4,FALSE))</f>
        <v>45000</v>
      </c>
      <c r="CI563" s="9">
        <f>IF(CF563="","",VLOOKUP(CF563,Metadata!$D$2:$H$20,5,FALSE))</f>
        <v>50000</v>
      </c>
      <c r="CJ563" s="9">
        <f t="shared" si="3"/>
        <v>47500</v>
      </c>
      <c r="CK563" s="9" t="s">
        <v>221</v>
      </c>
      <c r="CL563" s="10">
        <v>5</v>
      </c>
      <c r="CM563" s="10">
        <v>1</v>
      </c>
      <c r="CN563" s="10">
        <v>7</v>
      </c>
      <c r="CO563" s="10">
        <v>7</v>
      </c>
      <c r="CP563" s="10">
        <v>4</v>
      </c>
      <c r="CQ563" s="10">
        <v>7</v>
      </c>
      <c r="CR563" s="10">
        <v>7</v>
      </c>
      <c r="CS563" s="10">
        <v>7</v>
      </c>
      <c r="CT563" s="10">
        <v>7</v>
      </c>
      <c r="CU563" s="10">
        <v>7</v>
      </c>
      <c r="CV563" s="10">
        <v>4</v>
      </c>
      <c r="CW563" s="10">
        <v>4</v>
      </c>
      <c r="CX563" s="10">
        <v>7</v>
      </c>
      <c r="CY563" s="10">
        <v>7</v>
      </c>
      <c r="CZ563" s="10">
        <v>4</v>
      </c>
      <c r="DA563" s="10">
        <v>7</v>
      </c>
      <c r="DB563" s="10">
        <v>5</v>
      </c>
      <c r="DC563" s="10">
        <v>5</v>
      </c>
      <c r="DD563" s="10">
        <v>5</v>
      </c>
      <c r="DE563" s="10">
        <v>7</v>
      </c>
      <c r="DF563" s="10">
        <v>5</v>
      </c>
      <c r="DG563" s="10">
        <v>7</v>
      </c>
      <c r="DH563" s="10">
        <v>3</v>
      </c>
      <c r="DI563" s="10">
        <v>3</v>
      </c>
      <c r="DJ563" s="10">
        <v>3</v>
      </c>
      <c r="DK563" s="10">
        <v>3</v>
      </c>
      <c r="DL563" s="10">
        <v>3</v>
      </c>
      <c r="DM563" s="9" t="s">
        <v>154</v>
      </c>
      <c r="DN563" s="10">
        <v>1992</v>
      </c>
      <c r="DO563" s="9">
        <f t="shared" si="4"/>
        <v>29</v>
      </c>
      <c r="DP563" s="9" t="s">
        <v>155</v>
      </c>
      <c r="DQ563" s="9" t="s">
        <v>156</v>
      </c>
      <c r="DR563" s="9" t="s">
        <v>157</v>
      </c>
      <c r="DS563" s="9" t="s">
        <v>137</v>
      </c>
      <c r="DT563" s="9" t="s">
        <v>181</v>
      </c>
      <c r="DU563" s="9" t="s">
        <v>203</v>
      </c>
      <c r="DV563" s="9" t="str">
        <f>VLOOKUP(DU563,Metadata!$B$2:$C$7,2,FALSE)</f>
        <v>6+ years</v>
      </c>
    </row>
    <row r="564" spans="1:126">
      <c r="A564" s="13">
        <v>563</v>
      </c>
      <c r="B564" s="9" t="s">
        <v>135</v>
      </c>
      <c r="C564" s="9" t="str">
        <f>VLOOKUP(B564,Metadata!$M$2:$N$6,2,FALSE)</f>
        <v>Permanent Employee</v>
      </c>
      <c r="D564" s="9" t="s">
        <v>159</v>
      </c>
      <c r="E564" s="9" t="s">
        <v>137</v>
      </c>
      <c r="F564" s="9" t="s">
        <v>138</v>
      </c>
      <c r="G564" s="9" t="s">
        <v>291</v>
      </c>
      <c r="H564" s="9" t="str">
        <f>IF(G564="","",VLOOKUP(G564,Metadata!$J$2:$K$22,2,FALSE))</f>
        <v>Centre</v>
      </c>
      <c r="I564" s="9" t="s">
        <v>138</v>
      </c>
      <c r="J564" s="9" t="str">
        <f>IF(I564="","",VLOOKUP(I564,Metadata!$P$2:$Q$43,2,FALSE))</f>
        <v>Europe</v>
      </c>
      <c r="K564" s="9" t="str">
        <f t="shared" si="0"/>
        <v>Portugal</v>
      </c>
      <c r="L564" s="9" t="s">
        <v>291</v>
      </c>
      <c r="M564" s="9" t="str">
        <f>IF(L564="","",VLOOKUP(L564,Metadata!$J$2:$K$22,2,FALSE))</f>
        <v>Centre</v>
      </c>
      <c r="N564" s="9" t="s">
        <v>141</v>
      </c>
      <c r="O564" s="9" t="s">
        <v>137</v>
      </c>
      <c r="P564" s="9" t="s">
        <v>191</v>
      </c>
      <c r="Q564" s="10" t="str">
        <f t="shared" si="1"/>
        <v>Remote Job (full or flexible)</v>
      </c>
      <c r="R564" s="10">
        <v>7</v>
      </c>
      <c r="S564" s="9" t="s">
        <v>206</v>
      </c>
      <c r="T564" s="9" t="s">
        <v>137</v>
      </c>
      <c r="U564" s="9" t="str">
        <f>IF(S564&lt;&gt;"",S564,IF(T564&lt;&gt;"",VLOOKUP(T564,Metadata!$S$2:$T$228,2,FALSE),""))</f>
        <v>Mobile Apps Developer</v>
      </c>
      <c r="V564" s="9" t="s">
        <v>162</v>
      </c>
      <c r="W564" s="9" t="s">
        <v>137</v>
      </c>
      <c r="X564" s="9" t="s">
        <v>163</v>
      </c>
      <c r="Y564" s="9" t="s">
        <v>137</v>
      </c>
      <c r="Z564" s="9" t="s">
        <v>193</v>
      </c>
      <c r="AA564" s="9" t="s">
        <v>165</v>
      </c>
      <c r="AB564" s="9" t="s">
        <v>137</v>
      </c>
      <c r="AC564" s="9"/>
      <c r="AD564" s="9"/>
      <c r="AE564" s="9"/>
      <c r="AF564" s="9"/>
      <c r="AG564" s="9"/>
      <c r="AH564" s="9"/>
      <c r="AI564" s="9"/>
      <c r="AJ564" s="9" t="s">
        <v>185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199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 t="s">
        <v>473</v>
      </c>
      <c r="CA564" s="10"/>
      <c r="CB564" s="10" t="str">
        <f t="shared" si="5"/>
        <v/>
      </c>
      <c r="CC564" s="10"/>
      <c r="CD564" s="9" t="str">
        <f t="shared" si="2"/>
        <v/>
      </c>
      <c r="CE564" s="9" t="s">
        <v>168</v>
      </c>
      <c r="CF564" s="9" t="s">
        <v>169</v>
      </c>
      <c r="CG564" s="9">
        <f>IF(CF564="","",VLOOKUP(CF564,Metadata!$D$2:$H$20,2,FALSE))</f>
        <v>12500</v>
      </c>
      <c r="CH564" s="9">
        <f>IF(CF564="","",VLOOKUP(CF564,Metadata!$D$2:$H$20,4,FALSE))</f>
        <v>0</v>
      </c>
      <c r="CI564" s="9">
        <f>IF(CF564="","",VLOOKUP(CF564,Metadata!$D$2:$H$20,5,FALSE))</f>
        <v>15000</v>
      </c>
      <c r="CJ564" s="9">
        <f t="shared" si="3"/>
        <v>12500</v>
      </c>
      <c r="CK564" s="9" t="s">
        <v>221</v>
      </c>
      <c r="CL564" s="10">
        <v>2</v>
      </c>
      <c r="CM564" s="10">
        <v>5</v>
      </c>
      <c r="CN564" s="10">
        <v>7</v>
      </c>
      <c r="CO564" s="10">
        <v>5</v>
      </c>
      <c r="CP564" s="10">
        <v>6</v>
      </c>
      <c r="CQ564" s="10">
        <v>7</v>
      </c>
      <c r="CR564" s="10">
        <v>7</v>
      </c>
      <c r="CS564" s="10">
        <v>7</v>
      </c>
      <c r="CT564" s="10">
        <v>6</v>
      </c>
      <c r="CU564" s="10">
        <v>7</v>
      </c>
      <c r="CV564" s="10">
        <v>6</v>
      </c>
      <c r="CW564" s="10">
        <v>7</v>
      </c>
      <c r="CX564" s="10">
        <v>7</v>
      </c>
      <c r="CY564" s="10">
        <v>5</v>
      </c>
      <c r="CZ564" s="10">
        <v>5</v>
      </c>
      <c r="DA564" s="10">
        <v>3</v>
      </c>
      <c r="DB564" s="10">
        <v>4</v>
      </c>
      <c r="DC564" s="10">
        <v>6</v>
      </c>
      <c r="DD564" s="10">
        <v>6</v>
      </c>
      <c r="DE564" s="10">
        <v>7</v>
      </c>
      <c r="DF564" s="10">
        <v>7</v>
      </c>
      <c r="DG564" s="10">
        <v>7</v>
      </c>
      <c r="DH564" s="10">
        <v>6</v>
      </c>
      <c r="DI564" s="10">
        <v>6</v>
      </c>
      <c r="DJ564" s="10">
        <v>7</v>
      </c>
      <c r="DK564" s="10">
        <v>3</v>
      </c>
      <c r="DL564" s="10">
        <v>4</v>
      </c>
      <c r="DM564" s="9" t="s">
        <v>154</v>
      </c>
      <c r="DN564" s="10">
        <v>1995</v>
      </c>
      <c r="DO564" s="9">
        <f t="shared" si="4"/>
        <v>26</v>
      </c>
      <c r="DP564" s="9" t="s">
        <v>155</v>
      </c>
      <c r="DQ564" s="9" t="s">
        <v>227</v>
      </c>
      <c r="DR564" s="9" t="s">
        <v>157</v>
      </c>
      <c r="DS564" s="9" t="s">
        <v>137</v>
      </c>
      <c r="DT564" s="9" t="s">
        <v>181</v>
      </c>
      <c r="DU564" s="9" t="s">
        <v>168</v>
      </c>
      <c r="DV564" s="9" t="str">
        <f>VLOOKUP(DU564,Metadata!$B$2:$C$7,2,FALSE)</f>
        <v>0 - 3 years</v>
      </c>
    </row>
    <row r="565" spans="1:126">
      <c r="A565" s="13">
        <v>564</v>
      </c>
      <c r="B565" s="9" t="s">
        <v>135</v>
      </c>
      <c r="C565" s="9" t="str">
        <f>VLOOKUP(B565,Metadata!$M$2:$N$6,2,FALSE)</f>
        <v>Permanent Employee</v>
      </c>
      <c r="D565" s="9" t="s">
        <v>159</v>
      </c>
      <c r="E565" s="9" t="s">
        <v>137</v>
      </c>
      <c r="F565" s="9" t="s">
        <v>138</v>
      </c>
      <c r="G565" s="9" t="s">
        <v>291</v>
      </c>
      <c r="H565" s="9" t="str">
        <f>IF(G565="","",VLOOKUP(G565,Metadata!$J$2:$K$22,2,FALSE))</f>
        <v>Centre</v>
      </c>
      <c r="I565" s="9" t="s">
        <v>138</v>
      </c>
      <c r="J565" s="9" t="str">
        <f>IF(I565="","",VLOOKUP(I565,Metadata!$P$2:$Q$43,2,FALSE))</f>
        <v>Europe</v>
      </c>
      <c r="K565" s="9" t="str">
        <f t="shared" si="0"/>
        <v>Portugal</v>
      </c>
      <c r="L565" s="9" t="s">
        <v>140</v>
      </c>
      <c r="M565" s="9" t="str">
        <f>IF(L565="","",VLOOKUP(L565,Metadata!$J$2:$K$22,2,FALSE))</f>
        <v>Lisbon Metropolitan Area</v>
      </c>
      <c r="N565" s="9" t="s">
        <v>214</v>
      </c>
      <c r="O565" s="9" t="s">
        <v>239</v>
      </c>
      <c r="P565" s="9" t="s">
        <v>142</v>
      </c>
      <c r="Q565" s="10" t="str">
        <f t="shared" si="1"/>
        <v>Full Office Job</v>
      </c>
      <c r="R565" s="10">
        <v>4</v>
      </c>
      <c r="S565" s="9" t="s">
        <v>161</v>
      </c>
      <c r="T565" s="9" t="s">
        <v>137</v>
      </c>
      <c r="U565" s="9" t="str">
        <f>IF(S565&lt;&gt;"",S565,IF(T565&lt;&gt;"",VLOOKUP(T565,Metadata!$S$2:$T$228,2,FALSE),""))</f>
        <v>Full-Stack Developer</v>
      </c>
      <c r="V565" s="9" t="s">
        <v>207</v>
      </c>
      <c r="W565" s="9" t="s">
        <v>137</v>
      </c>
      <c r="X565" s="9" t="s">
        <v>145</v>
      </c>
      <c r="Y565" s="9" t="s">
        <v>137</v>
      </c>
      <c r="Z565" s="9" t="s">
        <v>224</v>
      </c>
      <c r="AA565" s="9" t="s">
        <v>137</v>
      </c>
      <c r="AB565" s="9" t="s">
        <v>137</v>
      </c>
      <c r="AC565" s="9" t="s">
        <v>147</v>
      </c>
      <c r="AD565" s="9" t="s">
        <v>148</v>
      </c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 t="s">
        <v>186</v>
      </c>
      <c r="BO565" s="9" t="s">
        <v>257</v>
      </c>
      <c r="BP565" s="9"/>
      <c r="BQ565" s="9" t="s">
        <v>219</v>
      </c>
      <c r="BR565" s="9"/>
      <c r="BS565" s="9"/>
      <c r="BT565" s="9"/>
      <c r="BU565" s="9"/>
      <c r="BV565" s="9"/>
      <c r="BW565" s="9"/>
      <c r="BX565" s="9"/>
      <c r="BY565" s="9"/>
      <c r="BZ565" s="9"/>
      <c r="CA565" s="10"/>
      <c r="CB565" s="10" t="str">
        <f t="shared" si="5"/>
        <v/>
      </c>
      <c r="CC565" s="10"/>
      <c r="CD565" s="9" t="str">
        <f t="shared" si="2"/>
        <v/>
      </c>
      <c r="CE565" s="9" t="s">
        <v>168</v>
      </c>
      <c r="CF565" s="9" t="s">
        <v>169</v>
      </c>
      <c r="CG565" s="9">
        <f>IF(CF565="","",VLOOKUP(CF565,Metadata!$D$2:$H$20,2,FALSE))</f>
        <v>12500</v>
      </c>
      <c r="CH565" s="9">
        <f>IF(CF565="","",VLOOKUP(CF565,Metadata!$D$2:$H$20,4,FALSE))</f>
        <v>0</v>
      </c>
      <c r="CI565" s="9">
        <f>IF(CF565="","",VLOOKUP(CF565,Metadata!$D$2:$H$20,5,FALSE))</f>
        <v>15000</v>
      </c>
      <c r="CJ565" s="9">
        <f t="shared" si="3"/>
        <v>12500</v>
      </c>
      <c r="CK565" s="9" t="s">
        <v>180</v>
      </c>
      <c r="CL565" s="10">
        <v>2</v>
      </c>
      <c r="CM565" s="10">
        <v>3</v>
      </c>
      <c r="CN565" s="10">
        <v>5</v>
      </c>
      <c r="CO565" s="10">
        <v>5</v>
      </c>
      <c r="CP565" s="10">
        <v>5</v>
      </c>
      <c r="CQ565" s="10">
        <v>6</v>
      </c>
      <c r="CR565" s="10">
        <v>5</v>
      </c>
      <c r="CS565" s="10">
        <v>5</v>
      </c>
      <c r="CT565" s="10">
        <v>6</v>
      </c>
      <c r="CU565" s="10">
        <v>6</v>
      </c>
      <c r="CV565" s="10">
        <v>4</v>
      </c>
      <c r="CW565" s="10">
        <v>4</v>
      </c>
      <c r="CX565" s="10">
        <v>5</v>
      </c>
      <c r="CY565" s="10">
        <v>5</v>
      </c>
      <c r="CZ565" s="10">
        <v>7</v>
      </c>
      <c r="DA565" s="10">
        <v>4</v>
      </c>
      <c r="DB565" s="10">
        <v>5</v>
      </c>
      <c r="DC565" s="10">
        <v>5</v>
      </c>
      <c r="DD565" s="10">
        <v>5</v>
      </c>
      <c r="DE565" s="10">
        <v>7</v>
      </c>
      <c r="DF565" s="10">
        <v>5</v>
      </c>
      <c r="DG565" s="10">
        <v>7</v>
      </c>
      <c r="DH565" s="10">
        <v>6</v>
      </c>
      <c r="DI565" s="10">
        <v>5</v>
      </c>
      <c r="DJ565" s="10">
        <v>5</v>
      </c>
      <c r="DK565" s="10">
        <v>5</v>
      </c>
      <c r="DL565" s="10">
        <v>4</v>
      </c>
      <c r="DM565" s="9" t="s">
        <v>154</v>
      </c>
      <c r="DN565" s="10">
        <v>1993</v>
      </c>
      <c r="DO565" s="9">
        <f t="shared" si="4"/>
        <v>28</v>
      </c>
      <c r="DP565" s="9" t="s">
        <v>155</v>
      </c>
      <c r="DQ565" s="9" t="s">
        <v>202</v>
      </c>
      <c r="DR565" s="9" t="s">
        <v>342</v>
      </c>
      <c r="DS565" s="9" t="s">
        <v>137</v>
      </c>
      <c r="DT565" s="9" t="s">
        <v>181</v>
      </c>
      <c r="DU565" s="9" t="s">
        <v>168</v>
      </c>
      <c r="DV565" s="9" t="str">
        <f>VLOOKUP(DU565,Metadata!$B$2:$C$7,2,FALSE)</f>
        <v>0 - 3 years</v>
      </c>
    </row>
    <row r="566" spans="1:126">
      <c r="A566" s="13">
        <v>565</v>
      </c>
      <c r="B566" s="9" t="s">
        <v>135</v>
      </c>
      <c r="C566" s="9" t="str">
        <f>VLOOKUP(B566,Metadata!$M$2:$N$6,2,FALSE)</f>
        <v>Permanent Employee</v>
      </c>
      <c r="D566" s="9" t="s">
        <v>159</v>
      </c>
      <c r="E566" s="9" t="s">
        <v>137</v>
      </c>
      <c r="F566" s="9" t="s">
        <v>138</v>
      </c>
      <c r="G566" s="9" t="s">
        <v>140</v>
      </c>
      <c r="H566" s="9" t="str">
        <f>IF(G566="","",VLOOKUP(G566,Metadata!$J$2:$K$22,2,FALSE))</f>
        <v>Lisbon Metropolitan Area</v>
      </c>
      <c r="I566" s="9" t="s">
        <v>138</v>
      </c>
      <c r="J566" s="9" t="str">
        <f>IF(I566="","",VLOOKUP(I566,Metadata!$P$2:$Q$43,2,FALSE))</f>
        <v>Europe</v>
      </c>
      <c r="K566" s="9" t="str">
        <f t="shared" si="0"/>
        <v>Portugal</v>
      </c>
      <c r="L566" s="9" t="s">
        <v>140</v>
      </c>
      <c r="M566" s="9" t="str">
        <f>IF(L566="","",VLOOKUP(L566,Metadata!$J$2:$K$22,2,FALSE))</f>
        <v>Lisbon Metropolitan Area</v>
      </c>
      <c r="N566" s="9" t="s">
        <v>141</v>
      </c>
      <c r="O566" s="9" t="s">
        <v>137</v>
      </c>
      <c r="P566" s="9" t="s">
        <v>142</v>
      </c>
      <c r="Q566" s="10" t="str">
        <f t="shared" si="1"/>
        <v>Full Office Job</v>
      </c>
      <c r="R566" s="10">
        <v>4</v>
      </c>
      <c r="S566" s="9" t="s">
        <v>290</v>
      </c>
      <c r="T566" s="9" t="s">
        <v>137</v>
      </c>
      <c r="U566" s="9" t="str">
        <f>IF(S566&lt;&gt;"",S566,IF(T566&lt;&gt;"",VLOOKUP(T566,Metadata!$S$2:$T$228,2,FALSE),""))</f>
        <v>Quality Assurance/Testing</v>
      </c>
      <c r="V566" s="9" t="s">
        <v>256</v>
      </c>
      <c r="W566" s="9" t="s">
        <v>137</v>
      </c>
      <c r="X566" s="9" t="s">
        <v>252</v>
      </c>
      <c r="Y566" s="9" t="s">
        <v>137</v>
      </c>
      <c r="Z566" s="9" t="s">
        <v>218</v>
      </c>
      <c r="AA566" s="9" t="s">
        <v>137</v>
      </c>
      <c r="AB566" s="9" t="s">
        <v>137</v>
      </c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 t="s">
        <v>150</v>
      </c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 t="s">
        <v>150</v>
      </c>
      <c r="BZ566" s="9" t="s">
        <v>137</v>
      </c>
      <c r="CA566" s="10"/>
      <c r="CB566" s="10" t="str">
        <f t="shared" si="5"/>
        <v/>
      </c>
      <c r="CC566" s="10"/>
      <c r="CD566" s="9" t="str">
        <f t="shared" si="2"/>
        <v/>
      </c>
      <c r="CE566" s="9" t="s">
        <v>232</v>
      </c>
      <c r="CF566" s="9" t="s">
        <v>169</v>
      </c>
      <c r="CG566" s="9">
        <f>IF(CF566="","",VLOOKUP(CF566,Metadata!$D$2:$H$20,2,FALSE))</f>
        <v>12500</v>
      </c>
      <c r="CH566" s="9">
        <f>IF(CF566="","",VLOOKUP(CF566,Metadata!$D$2:$H$20,4,FALSE))</f>
        <v>0</v>
      </c>
      <c r="CI566" s="9">
        <f>IF(CF566="","",VLOOKUP(CF566,Metadata!$D$2:$H$20,5,FALSE))</f>
        <v>15000</v>
      </c>
      <c r="CJ566" s="9">
        <f t="shared" si="3"/>
        <v>12500</v>
      </c>
      <c r="CK566" s="9" t="s">
        <v>153</v>
      </c>
      <c r="CL566" s="10">
        <v>5</v>
      </c>
      <c r="CM566" s="10">
        <v>1</v>
      </c>
      <c r="CN566" s="10">
        <v>7</v>
      </c>
      <c r="CO566" s="10">
        <v>5</v>
      </c>
      <c r="CP566" s="10">
        <v>6</v>
      </c>
      <c r="CQ566" s="10">
        <v>5</v>
      </c>
      <c r="CR566" s="10">
        <v>4</v>
      </c>
      <c r="CS566" s="10">
        <v>4</v>
      </c>
      <c r="CT566" s="10">
        <v>4</v>
      </c>
      <c r="CU566" s="10">
        <v>5</v>
      </c>
      <c r="CV566" s="10">
        <v>4</v>
      </c>
      <c r="CW566" s="10">
        <v>3</v>
      </c>
      <c r="CX566" s="10">
        <v>7</v>
      </c>
      <c r="CY566" s="10">
        <v>3</v>
      </c>
      <c r="CZ566" s="10">
        <v>7</v>
      </c>
      <c r="DA566" s="10">
        <v>5</v>
      </c>
      <c r="DB566" s="10">
        <v>3</v>
      </c>
      <c r="DC566" s="10">
        <v>5</v>
      </c>
      <c r="DD566" s="10">
        <v>1</v>
      </c>
      <c r="DE566" s="10">
        <v>7</v>
      </c>
      <c r="DF566" s="10">
        <v>5</v>
      </c>
      <c r="DG566" s="10">
        <v>5</v>
      </c>
      <c r="DH566" s="10">
        <v>4</v>
      </c>
      <c r="DI566" s="10">
        <v>4</v>
      </c>
      <c r="DJ566" s="10">
        <v>1</v>
      </c>
      <c r="DK566" s="10">
        <v>5</v>
      </c>
      <c r="DL566" s="10">
        <v>4</v>
      </c>
      <c r="DM566" s="9" t="s">
        <v>474</v>
      </c>
      <c r="DN566" s="10">
        <v>1983</v>
      </c>
      <c r="DO566" s="9">
        <f t="shared" si="4"/>
        <v>38</v>
      </c>
      <c r="DP566" s="9" t="s">
        <v>222</v>
      </c>
      <c r="DQ566" s="9" t="s">
        <v>227</v>
      </c>
      <c r="DR566" s="9" t="s">
        <v>170</v>
      </c>
      <c r="DS566" s="9" t="s">
        <v>137</v>
      </c>
      <c r="DT566" s="9" t="s">
        <v>181</v>
      </c>
      <c r="DU566" s="9" t="s">
        <v>475</v>
      </c>
      <c r="DV566" s="9" t="str">
        <f>VLOOKUP(DU566,Metadata!$B$2:$C$7,2,FALSE)</f>
        <v>0 Years</v>
      </c>
    </row>
    <row r="567" spans="1:126">
      <c r="A567" s="13">
        <v>566</v>
      </c>
      <c r="B567" s="9" t="s">
        <v>135</v>
      </c>
      <c r="C567" s="9" t="str">
        <f>VLOOKUP(B567,Metadata!$M$2:$N$6,2,FALSE)</f>
        <v>Permanent Employee</v>
      </c>
      <c r="D567" s="9" t="s">
        <v>159</v>
      </c>
      <c r="E567" s="9" t="s">
        <v>137</v>
      </c>
      <c r="F567" s="9" t="s">
        <v>138</v>
      </c>
      <c r="G567" s="9" t="s">
        <v>283</v>
      </c>
      <c r="H567" s="9" t="str">
        <f>IF(G567="","",VLOOKUP(G567,Metadata!$J$2:$K$22,2,FALSE))</f>
        <v>Lisbon Metropolitan Area</v>
      </c>
      <c r="I567" s="9" t="s">
        <v>228</v>
      </c>
      <c r="J567" s="9" t="str">
        <f>IF(I567="","",VLOOKUP(I567,Metadata!$P$2:$Q$43,2,FALSE))</f>
        <v>Europe</v>
      </c>
      <c r="K567" s="9" t="str">
        <f t="shared" si="0"/>
        <v>International</v>
      </c>
      <c r="L567" s="9" t="s">
        <v>137</v>
      </c>
      <c r="M567" s="9" t="str">
        <f>IF(L567="","",VLOOKUP(L567,Metadata!$J$2:$K$22,2,FALSE))</f>
        <v/>
      </c>
      <c r="N567" s="9" t="s">
        <v>141</v>
      </c>
      <c r="O567" s="9" t="s">
        <v>137</v>
      </c>
      <c r="P567" s="9" t="s">
        <v>142</v>
      </c>
      <c r="Q567" s="10" t="str">
        <f t="shared" si="1"/>
        <v>Full Office Job</v>
      </c>
      <c r="R567" s="10">
        <v>5</v>
      </c>
      <c r="S567" s="9" t="s">
        <v>290</v>
      </c>
      <c r="T567" s="9" t="s">
        <v>137</v>
      </c>
      <c r="U567" s="9" t="str">
        <f>IF(S567&lt;&gt;"",S567,IF(T567&lt;&gt;"",VLOOKUP(T567,Metadata!$S$2:$T$228,2,FALSE),""))</f>
        <v>Quality Assurance/Testing</v>
      </c>
      <c r="V567" s="9" t="s">
        <v>276</v>
      </c>
      <c r="W567" s="9" t="s">
        <v>137</v>
      </c>
      <c r="X567" s="9" t="s">
        <v>145</v>
      </c>
      <c r="Y567" s="9" t="s">
        <v>137</v>
      </c>
      <c r="Z567" s="9" t="s">
        <v>184</v>
      </c>
      <c r="AA567" s="9" t="s">
        <v>165</v>
      </c>
      <c r="AB567" s="9" t="s">
        <v>137</v>
      </c>
      <c r="AC567" s="9"/>
      <c r="AD567" s="9" t="s">
        <v>148</v>
      </c>
      <c r="AE567" s="9"/>
      <c r="AF567" s="9"/>
      <c r="AG567" s="9"/>
      <c r="AH567" s="9"/>
      <c r="AI567" s="9"/>
      <c r="AJ567" s="9"/>
      <c r="AK567" s="9" t="s">
        <v>302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 t="s">
        <v>186</v>
      </c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10"/>
      <c r="CB567" s="10" t="str">
        <f t="shared" si="5"/>
        <v/>
      </c>
      <c r="CC567" s="10"/>
      <c r="CD567" s="9" t="str">
        <f t="shared" si="2"/>
        <v/>
      </c>
      <c r="CE567" s="9" t="s">
        <v>168</v>
      </c>
      <c r="CF567" s="9" t="s">
        <v>248</v>
      </c>
      <c r="CG567" s="9">
        <f>IF(CF567="","",VLOOKUP(CF567,Metadata!$D$2:$H$20,2,FALSE))</f>
        <v>57500</v>
      </c>
      <c r="CH567" s="9">
        <f>IF(CF567="","",VLOOKUP(CF567,Metadata!$D$2:$H$20,4,FALSE))</f>
        <v>55000</v>
      </c>
      <c r="CI567" s="9">
        <f>IF(CF567="","",VLOOKUP(CF567,Metadata!$D$2:$H$20,5,FALSE))</f>
        <v>60000</v>
      </c>
      <c r="CJ567" s="9">
        <f t="shared" si="3"/>
        <v>57500</v>
      </c>
      <c r="CK567" s="9" t="s">
        <v>189</v>
      </c>
      <c r="CL567" s="10">
        <v>5</v>
      </c>
      <c r="CM567" s="10">
        <v>3</v>
      </c>
      <c r="CN567" s="10">
        <v>7</v>
      </c>
      <c r="CO567" s="10">
        <v>7</v>
      </c>
      <c r="CP567" s="10">
        <v>5</v>
      </c>
      <c r="CQ567" s="10">
        <v>5</v>
      </c>
      <c r="CR567" s="10">
        <v>5</v>
      </c>
      <c r="CS567" s="10">
        <v>5</v>
      </c>
      <c r="CT567" s="10">
        <v>6</v>
      </c>
      <c r="CU567" s="10">
        <v>5</v>
      </c>
      <c r="CV567" s="10">
        <v>5</v>
      </c>
      <c r="CW567" s="10">
        <v>6</v>
      </c>
      <c r="CX567" s="10">
        <v>7</v>
      </c>
      <c r="CY567" s="10">
        <v>6</v>
      </c>
      <c r="CZ567" s="10">
        <v>5</v>
      </c>
      <c r="DA567" s="10">
        <v>5</v>
      </c>
      <c r="DB567" s="10">
        <v>5</v>
      </c>
      <c r="DC567" s="10">
        <v>7</v>
      </c>
      <c r="DD567" s="10">
        <v>6</v>
      </c>
      <c r="DE567" s="10">
        <v>7</v>
      </c>
      <c r="DF567" s="10">
        <v>5</v>
      </c>
      <c r="DG567" s="10">
        <v>6</v>
      </c>
      <c r="DH567" s="10">
        <v>6</v>
      </c>
      <c r="DI567" s="10">
        <v>7</v>
      </c>
      <c r="DJ567" s="10">
        <v>5</v>
      </c>
      <c r="DK567" s="10">
        <v>5</v>
      </c>
      <c r="DL567" s="10">
        <v>4</v>
      </c>
      <c r="DM567" s="9" t="s">
        <v>154</v>
      </c>
      <c r="DN567" s="10">
        <v>1984</v>
      </c>
      <c r="DO567" s="9">
        <f t="shared" si="4"/>
        <v>37</v>
      </c>
      <c r="DP567" s="9" t="s">
        <v>155</v>
      </c>
      <c r="DQ567" s="9" t="s">
        <v>156</v>
      </c>
      <c r="DR567" s="9" t="s">
        <v>157</v>
      </c>
      <c r="DS567" s="9" t="s">
        <v>137</v>
      </c>
      <c r="DT567" s="9" t="s">
        <v>181</v>
      </c>
      <c r="DU567" s="9" t="s">
        <v>158</v>
      </c>
      <c r="DV567" s="9" t="str">
        <f>VLOOKUP(DU567,Metadata!$B$2:$C$7,2,FALSE)</f>
        <v>6+ years</v>
      </c>
    </row>
    <row r="568" spans="1:126">
      <c r="A568" s="13">
        <v>567</v>
      </c>
      <c r="B568" s="9" t="s">
        <v>135</v>
      </c>
      <c r="C568" s="9" t="str">
        <f>VLOOKUP(B568,Metadata!$M$2:$N$6,2,FALSE)</f>
        <v>Permanent Employee</v>
      </c>
      <c r="D568" s="9" t="s">
        <v>159</v>
      </c>
      <c r="E568" s="9" t="s">
        <v>137</v>
      </c>
      <c r="F568" s="9" t="s">
        <v>138</v>
      </c>
      <c r="G568" s="9" t="s">
        <v>283</v>
      </c>
      <c r="H568" s="9" t="str">
        <f>IF(G568="","",VLOOKUP(G568,Metadata!$J$2:$K$22,2,FALSE))</f>
        <v>Lisbon Metropolitan Area</v>
      </c>
      <c r="I568" s="9" t="s">
        <v>138</v>
      </c>
      <c r="J568" s="9" t="str">
        <f>IF(I568="","",VLOOKUP(I568,Metadata!$P$2:$Q$43,2,FALSE))</f>
        <v>Europe</v>
      </c>
      <c r="K568" s="9" t="str">
        <f t="shared" si="0"/>
        <v>Portugal</v>
      </c>
      <c r="L568" s="9" t="s">
        <v>140</v>
      </c>
      <c r="M568" s="9" t="str">
        <f>IF(L568="","",VLOOKUP(L568,Metadata!$J$2:$K$22,2,FALSE))</f>
        <v>Lisbon Metropolitan Area</v>
      </c>
      <c r="N568" s="9" t="s">
        <v>141</v>
      </c>
      <c r="O568" s="9" t="s">
        <v>137</v>
      </c>
      <c r="P568" s="9" t="s">
        <v>142</v>
      </c>
      <c r="Q568" s="10" t="str">
        <f t="shared" si="1"/>
        <v>Full Office Job</v>
      </c>
      <c r="R568" s="10">
        <v>6</v>
      </c>
      <c r="S568" s="9" t="s">
        <v>229</v>
      </c>
      <c r="T568" s="9" t="s">
        <v>137</v>
      </c>
      <c r="U568" s="9" t="str">
        <f>IF(S568&lt;&gt;"",S568,IF(T568&lt;&gt;"",VLOOKUP(T568,Metadata!$S$2:$T$228,2,FALSE),""))</f>
        <v>Project Manager</v>
      </c>
      <c r="V568" s="9" t="s">
        <v>276</v>
      </c>
      <c r="W568" s="9" t="s">
        <v>137</v>
      </c>
      <c r="X568" s="9" t="s">
        <v>163</v>
      </c>
      <c r="Y568" s="9" t="s">
        <v>137</v>
      </c>
      <c r="Z568" s="9" t="s">
        <v>184</v>
      </c>
      <c r="AA568" s="9" t="s">
        <v>137</v>
      </c>
      <c r="AB568" s="9" t="s">
        <v>137</v>
      </c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 t="s">
        <v>150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 t="s">
        <v>150</v>
      </c>
      <c r="BZ568" s="9" t="s">
        <v>137</v>
      </c>
      <c r="CA568" s="10"/>
      <c r="CB568" s="10" t="str">
        <f t="shared" si="5"/>
        <v/>
      </c>
      <c r="CC568" s="10"/>
      <c r="CD568" s="9" t="str">
        <f t="shared" si="2"/>
        <v/>
      </c>
      <c r="CE568" s="9" t="s">
        <v>168</v>
      </c>
      <c r="CF568" s="9" t="s">
        <v>220</v>
      </c>
      <c r="CG568" s="9">
        <f>IF(CF568="","",VLOOKUP(CF568,Metadata!$D$2:$H$20,2,FALSE))</f>
        <v>27500</v>
      </c>
      <c r="CH568" s="9">
        <f>IF(CF568="","",VLOOKUP(CF568,Metadata!$D$2:$H$20,4,FALSE))</f>
        <v>25000</v>
      </c>
      <c r="CI568" s="9">
        <f>IF(CF568="","",VLOOKUP(CF568,Metadata!$D$2:$H$20,5,FALSE))</f>
        <v>30000</v>
      </c>
      <c r="CJ568" s="9">
        <f t="shared" si="3"/>
        <v>27500</v>
      </c>
      <c r="CK568" s="9" t="s">
        <v>153</v>
      </c>
      <c r="CL568" s="10">
        <v>3</v>
      </c>
      <c r="CM568" s="10">
        <v>2</v>
      </c>
      <c r="CN568" s="10">
        <v>5</v>
      </c>
      <c r="CO568" s="10">
        <v>6</v>
      </c>
      <c r="CP568" s="10">
        <v>6</v>
      </c>
      <c r="CQ568" s="10">
        <v>6</v>
      </c>
      <c r="CR568" s="10">
        <v>6</v>
      </c>
      <c r="CS568" s="10">
        <v>6</v>
      </c>
      <c r="CT568" s="10">
        <v>5</v>
      </c>
      <c r="CU568" s="10">
        <v>4</v>
      </c>
      <c r="CV568" s="10">
        <v>5</v>
      </c>
      <c r="CW568" s="10">
        <v>3</v>
      </c>
      <c r="CX568" s="10">
        <v>6</v>
      </c>
      <c r="CY568" s="10">
        <v>5</v>
      </c>
      <c r="CZ568" s="10">
        <v>6</v>
      </c>
      <c r="DA568" s="10">
        <v>2</v>
      </c>
      <c r="DB568" s="10">
        <v>6</v>
      </c>
      <c r="DC568" s="10">
        <v>7</v>
      </c>
      <c r="DD568" s="10">
        <v>3</v>
      </c>
      <c r="DE568" s="10">
        <v>4</v>
      </c>
      <c r="DF568" s="10">
        <v>5</v>
      </c>
      <c r="DG568" s="10">
        <v>5</v>
      </c>
      <c r="DH568" s="10">
        <v>5</v>
      </c>
      <c r="DI568" s="10">
        <v>5</v>
      </c>
      <c r="DJ568" s="10">
        <v>2</v>
      </c>
      <c r="DK568" s="10">
        <v>4</v>
      </c>
      <c r="DL568" s="10">
        <v>3</v>
      </c>
      <c r="DM568" s="9" t="s">
        <v>154</v>
      </c>
      <c r="DN568" s="10">
        <v>1963</v>
      </c>
      <c r="DO568" s="9">
        <f t="shared" si="4"/>
        <v>58</v>
      </c>
      <c r="DP568" s="9" t="s">
        <v>155</v>
      </c>
      <c r="DQ568" s="9" t="s">
        <v>298</v>
      </c>
      <c r="DR568" s="9" t="s">
        <v>170</v>
      </c>
      <c r="DS568" s="9" t="s">
        <v>137</v>
      </c>
      <c r="DT568" s="9" t="s">
        <v>181</v>
      </c>
      <c r="DU568" s="9" t="s">
        <v>158</v>
      </c>
      <c r="DV568" s="9" t="str">
        <f>VLOOKUP(DU568,Metadata!$B$2:$C$7,2,FALSE)</f>
        <v>6+ years</v>
      </c>
    </row>
    <row r="569" spans="1:126">
      <c r="A569" s="13">
        <v>568</v>
      </c>
      <c r="B569" s="9" t="s">
        <v>171</v>
      </c>
      <c r="C569" s="9" t="str">
        <f>VLOOKUP(B569,Metadata!$M$2:$N$6,2,FALSE)</f>
        <v>Contractor</v>
      </c>
      <c r="D569" s="9" t="s">
        <v>137</v>
      </c>
      <c r="E569" s="9" t="s">
        <v>136</v>
      </c>
      <c r="F569" s="9" t="s">
        <v>138</v>
      </c>
      <c r="G569" s="9" t="s">
        <v>190</v>
      </c>
      <c r="H569" s="9" t="str">
        <f>IF(G569="","",VLOOKUP(G569,Metadata!$J$2:$K$22,2,FALSE))</f>
        <v>North</v>
      </c>
      <c r="I569" s="9" t="s">
        <v>292</v>
      </c>
      <c r="J569" s="9" t="str">
        <f>IF(I569="","",VLOOKUP(I569,Metadata!$P$2:$Q$43,2,FALSE))</f>
        <v>North America</v>
      </c>
      <c r="K569" s="9" t="str">
        <f t="shared" si="0"/>
        <v>International</v>
      </c>
      <c r="L569" s="9" t="s">
        <v>137</v>
      </c>
      <c r="M569" s="9" t="str">
        <f>IF(L569="","",VLOOKUP(L569,Metadata!$J$2:$K$22,2,FALSE))</f>
        <v/>
      </c>
      <c r="N569" s="9" t="s">
        <v>141</v>
      </c>
      <c r="O569" s="9" t="s">
        <v>137</v>
      </c>
      <c r="P569" s="9" t="s">
        <v>191</v>
      </c>
      <c r="Q569" s="10" t="str">
        <f t="shared" si="1"/>
        <v>Remote Job (full or flexible)</v>
      </c>
      <c r="R569" s="10">
        <v>7</v>
      </c>
      <c r="S569" s="9" t="s">
        <v>192</v>
      </c>
      <c r="T569" s="9" t="s">
        <v>137</v>
      </c>
      <c r="U569" s="9" t="str">
        <f>IF(S569&lt;&gt;"",S569,IF(T569&lt;&gt;"",VLOOKUP(T569,Metadata!$S$2:$T$228,2,FALSE),""))</f>
        <v>Back-End Developer</v>
      </c>
      <c r="V569" s="9" t="s">
        <v>261</v>
      </c>
      <c r="W569" s="9" t="s">
        <v>137</v>
      </c>
      <c r="X569" s="9" t="s">
        <v>145</v>
      </c>
      <c r="Y569" s="9" t="s">
        <v>137</v>
      </c>
      <c r="Z569" s="9" t="s">
        <v>262</v>
      </c>
      <c r="AA569" s="9" t="s">
        <v>165</v>
      </c>
      <c r="AB569" s="9" t="s">
        <v>137</v>
      </c>
      <c r="AC569" s="9" t="s">
        <v>147</v>
      </c>
      <c r="AD569" s="9"/>
      <c r="AE569" s="9"/>
      <c r="AF569" s="9" t="s">
        <v>243</v>
      </c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 t="s">
        <v>324</v>
      </c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 t="s">
        <v>186</v>
      </c>
      <c r="BO569" s="9" t="s">
        <v>257</v>
      </c>
      <c r="BP569" s="9"/>
      <c r="BQ569" s="9"/>
      <c r="BR569" s="9"/>
      <c r="BS569" s="9"/>
      <c r="BT569" s="9"/>
      <c r="BU569" s="9" t="s">
        <v>258</v>
      </c>
      <c r="BV569" s="9"/>
      <c r="BW569" s="9"/>
      <c r="BX569" s="9"/>
      <c r="BY569" s="9"/>
      <c r="BZ569" s="9"/>
      <c r="CA569" s="10">
        <v>12</v>
      </c>
      <c r="CB569" s="10" t="str">
        <f t="shared" si="5"/>
        <v>7 to 12 months</v>
      </c>
      <c r="CC569" s="10">
        <v>25</v>
      </c>
      <c r="CD569" s="9">
        <f t="shared" si="2"/>
        <v>40000</v>
      </c>
      <c r="CE569" s="9" t="s">
        <v>137</v>
      </c>
      <c r="CF569" s="9" t="s">
        <v>137</v>
      </c>
      <c r="CG569" s="9" t="str">
        <f>IF(CF569="","",VLOOKUP(CF569,Metadata!$D$2:$H$20,2,FALSE))</f>
        <v/>
      </c>
      <c r="CH569" s="9" t="str">
        <f>IF(CF569="","",VLOOKUP(CF569,Metadata!$D$2:$H$20,4,FALSE))</f>
        <v/>
      </c>
      <c r="CI569" s="9" t="str">
        <f>IF(CF569="","",VLOOKUP(CF569,Metadata!$D$2:$H$20,5,FALSE))</f>
        <v/>
      </c>
      <c r="CJ569" s="9">
        <f t="shared" si="3"/>
        <v>40000</v>
      </c>
      <c r="CK569" s="9" t="s">
        <v>221</v>
      </c>
      <c r="CL569" s="10">
        <v>6</v>
      </c>
      <c r="CM569" s="10">
        <v>3</v>
      </c>
      <c r="CN569" s="10">
        <v>7</v>
      </c>
      <c r="CO569" s="10">
        <v>5</v>
      </c>
      <c r="CP569" s="10">
        <v>5</v>
      </c>
      <c r="CQ569" s="10">
        <v>5</v>
      </c>
      <c r="CR569" s="10">
        <v>7</v>
      </c>
      <c r="CS569" s="10">
        <v>7</v>
      </c>
      <c r="CT569" s="10">
        <v>7</v>
      </c>
      <c r="CU569" s="10">
        <v>1</v>
      </c>
      <c r="CV569" s="10">
        <v>5</v>
      </c>
      <c r="CW569" s="10">
        <v>1</v>
      </c>
      <c r="CX569" s="10">
        <v>7</v>
      </c>
      <c r="CY569" s="10">
        <v>5</v>
      </c>
      <c r="CZ569" s="10">
        <v>7</v>
      </c>
      <c r="DA569" s="10">
        <v>1</v>
      </c>
      <c r="DB569" s="10">
        <v>1</v>
      </c>
      <c r="DC569" s="10">
        <v>1</v>
      </c>
      <c r="DD569" s="10">
        <v>1</v>
      </c>
      <c r="DE569" s="10">
        <v>1</v>
      </c>
      <c r="DF569" s="10">
        <v>7</v>
      </c>
      <c r="DG569" s="10">
        <v>5</v>
      </c>
      <c r="DH569" s="10">
        <v>5</v>
      </c>
      <c r="DI569" s="10">
        <v>5</v>
      </c>
      <c r="DJ569" s="10">
        <v>1</v>
      </c>
      <c r="DK569" s="10">
        <v>5</v>
      </c>
      <c r="DL569" s="10">
        <v>7</v>
      </c>
      <c r="DM569" s="9" t="s">
        <v>154</v>
      </c>
      <c r="DN569" s="10">
        <v>1973</v>
      </c>
      <c r="DO569" s="9">
        <f t="shared" si="4"/>
        <v>48</v>
      </c>
      <c r="DP569" s="9" t="s">
        <v>155</v>
      </c>
      <c r="DQ569" s="9" t="s">
        <v>227</v>
      </c>
      <c r="DR569" s="9" t="s">
        <v>157</v>
      </c>
      <c r="DS569" s="9" t="s">
        <v>137</v>
      </c>
      <c r="DT569" s="9" t="s">
        <v>181</v>
      </c>
      <c r="DU569" s="9" t="s">
        <v>158</v>
      </c>
      <c r="DV569" s="9" t="str">
        <f>VLOOKUP(DU569,Metadata!$B$2:$C$7,2,FALSE)</f>
        <v>6+ years</v>
      </c>
    </row>
    <row r="570" spans="1:126">
      <c r="A570" s="13">
        <v>569</v>
      </c>
      <c r="B570" s="9" t="s">
        <v>171</v>
      </c>
      <c r="C570" s="9" t="str">
        <f>VLOOKUP(B570,Metadata!$M$2:$N$6,2,FALSE)</f>
        <v>Contractor</v>
      </c>
      <c r="D570" s="9" t="s">
        <v>137</v>
      </c>
      <c r="E570" s="9" t="s">
        <v>136</v>
      </c>
      <c r="F570" s="9" t="s">
        <v>138</v>
      </c>
      <c r="G570" s="9" t="s">
        <v>172</v>
      </c>
      <c r="H570" s="9" t="str">
        <f>IF(G570="","",VLOOKUP(G570,Metadata!$J$2:$K$22,2,FALSE))</f>
        <v>Porto Metropolitan Area</v>
      </c>
      <c r="I570" s="9" t="s">
        <v>476</v>
      </c>
      <c r="J570" s="9" t="str">
        <f>IF(I570="","",VLOOKUP(I570,Metadata!$P$2:$Q$43,2,FALSE))</f>
        <v>Europe</v>
      </c>
      <c r="K570" s="9" t="str">
        <f t="shared" si="0"/>
        <v>International</v>
      </c>
      <c r="L570" s="9" t="s">
        <v>137</v>
      </c>
      <c r="M570" s="9" t="str">
        <f>IF(L570="","",VLOOKUP(L570,Metadata!$J$2:$K$22,2,FALSE))</f>
        <v/>
      </c>
      <c r="N570" s="9" t="s">
        <v>141</v>
      </c>
      <c r="O570" s="9" t="s">
        <v>137</v>
      </c>
      <c r="P570" s="9" t="s">
        <v>191</v>
      </c>
      <c r="Q570" s="10" t="str">
        <f t="shared" si="1"/>
        <v>Remote Job (full or flexible)</v>
      </c>
      <c r="R570" s="10">
        <v>7</v>
      </c>
      <c r="S570" s="9" t="s">
        <v>161</v>
      </c>
      <c r="T570" s="9" t="s">
        <v>137</v>
      </c>
      <c r="U570" s="9" t="str">
        <f>IF(S570&lt;&gt;"",S570,IF(T570&lt;&gt;"",VLOOKUP(T570,Metadata!$S$2:$T$228,2,FALSE),""))</f>
        <v>Full-Stack Developer</v>
      </c>
      <c r="V570" s="9" t="s">
        <v>162</v>
      </c>
      <c r="W570" s="9" t="s">
        <v>137</v>
      </c>
      <c r="X570" s="9" t="s">
        <v>163</v>
      </c>
      <c r="Y570" s="9" t="s">
        <v>137</v>
      </c>
      <c r="Z570" s="9" t="s">
        <v>262</v>
      </c>
      <c r="AA570" s="9" t="s">
        <v>165</v>
      </c>
      <c r="AB570" s="9" t="s">
        <v>253</v>
      </c>
      <c r="AC570" s="9" t="s">
        <v>147</v>
      </c>
      <c r="AD570" s="9"/>
      <c r="AE570" s="9" t="s">
        <v>194</v>
      </c>
      <c r="AF570" s="9"/>
      <c r="AG570" s="9"/>
      <c r="AH570" s="9"/>
      <c r="AI570" s="9"/>
      <c r="AJ570" s="9" t="s">
        <v>185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 t="s">
        <v>178</v>
      </c>
      <c r="BB570" s="9"/>
      <c r="BC570" s="9"/>
      <c r="BD570" s="9"/>
      <c r="BE570" s="9"/>
      <c r="BF570" s="9"/>
      <c r="BG570" s="9"/>
      <c r="BH570" s="9"/>
      <c r="BI570" s="9"/>
      <c r="BJ570" s="9" t="s">
        <v>167</v>
      </c>
      <c r="BK570" s="9" t="s">
        <v>198</v>
      </c>
      <c r="BL570" s="9" t="s">
        <v>199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10">
        <v>12</v>
      </c>
      <c r="CB570" s="10" t="str">
        <f t="shared" si="5"/>
        <v>7 to 12 months</v>
      </c>
      <c r="CC570" s="10">
        <v>30</v>
      </c>
      <c r="CD570" s="9">
        <f t="shared" si="2"/>
        <v>48000</v>
      </c>
      <c r="CE570" s="9" t="s">
        <v>137</v>
      </c>
      <c r="CF570" s="9" t="s">
        <v>137</v>
      </c>
      <c r="CG570" s="9" t="str">
        <f>IF(CF570="","",VLOOKUP(CF570,Metadata!$D$2:$H$20,2,FALSE))</f>
        <v/>
      </c>
      <c r="CH570" s="9" t="str">
        <f>IF(CF570="","",VLOOKUP(CF570,Metadata!$D$2:$H$20,4,FALSE))</f>
        <v/>
      </c>
      <c r="CI570" s="9" t="str">
        <f>IF(CF570="","",VLOOKUP(CF570,Metadata!$D$2:$H$20,5,FALSE))</f>
        <v/>
      </c>
      <c r="CJ570" s="9">
        <f t="shared" si="3"/>
        <v>48000</v>
      </c>
      <c r="CK570" s="9" t="s">
        <v>153</v>
      </c>
      <c r="CL570" s="10">
        <v>5</v>
      </c>
      <c r="CM570" s="10">
        <v>3</v>
      </c>
      <c r="CN570" s="10">
        <v>7</v>
      </c>
      <c r="CO570" s="10">
        <v>6</v>
      </c>
      <c r="CP570" s="10">
        <v>4</v>
      </c>
      <c r="CQ570" s="10">
        <v>6</v>
      </c>
      <c r="CR570" s="10">
        <v>6</v>
      </c>
      <c r="CS570" s="10">
        <v>6</v>
      </c>
      <c r="CT570" s="10">
        <v>3</v>
      </c>
      <c r="CU570" s="10">
        <v>7</v>
      </c>
      <c r="CV570" s="10">
        <v>5</v>
      </c>
      <c r="CW570" s="10">
        <v>3</v>
      </c>
      <c r="CX570" s="10">
        <v>7</v>
      </c>
      <c r="CY570" s="10">
        <v>4</v>
      </c>
      <c r="CZ570" s="10">
        <v>4</v>
      </c>
      <c r="DA570" s="10">
        <v>3</v>
      </c>
      <c r="DB570" s="10">
        <v>7</v>
      </c>
      <c r="DC570" s="10">
        <v>7</v>
      </c>
      <c r="DD570" s="10">
        <v>3</v>
      </c>
      <c r="DE570" s="10">
        <v>7</v>
      </c>
      <c r="DF570" s="10">
        <v>4</v>
      </c>
      <c r="DG570" s="10">
        <v>5</v>
      </c>
      <c r="DH570" s="10">
        <v>3</v>
      </c>
      <c r="DI570" s="10">
        <v>2</v>
      </c>
      <c r="DJ570" s="10">
        <v>4</v>
      </c>
      <c r="DK570" s="10">
        <v>6</v>
      </c>
      <c r="DL570" s="10">
        <v>2</v>
      </c>
      <c r="DM570" s="9" t="s">
        <v>154</v>
      </c>
      <c r="DN570" s="10">
        <v>1983</v>
      </c>
      <c r="DO570" s="9">
        <f t="shared" si="4"/>
        <v>38</v>
      </c>
      <c r="DP570" s="9" t="s">
        <v>155</v>
      </c>
      <c r="DQ570" s="9" t="s">
        <v>202</v>
      </c>
      <c r="DR570" s="9" t="s">
        <v>157</v>
      </c>
      <c r="DS570" s="9" t="s">
        <v>137</v>
      </c>
      <c r="DT570" s="9" t="s">
        <v>181</v>
      </c>
      <c r="DU570" s="9" t="s">
        <v>158</v>
      </c>
      <c r="DV570" s="9" t="str">
        <f>VLOOKUP(DU570,Metadata!$B$2:$C$7,2,FALSE)</f>
        <v>6+ years</v>
      </c>
    </row>
    <row r="571" spans="1:126">
      <c r="A571" s="13">
        <v>570</v>
      </c>
      <c r="B571" s="9" t="s">
        <v>135</v>
      </c>
      <c r="C571" s="9" t="str">
        <f>VLOOKUP(B571,Metadata!$M$2:$N$6,2,FALSE)</f>
        <v>Permanent Employee</v>
      </c>
      <c r="D571" s="9" t="s">
        <v>159</v>
      </c>
      <c r="E571" s="9" t="s">
        <v>137</v>
      </c>
      <c r="F571" s="9" t="s">
        <v>138</v>
      </c>
      <c r="G571" s="9" t="s">
        <v>265</v>
      </c>
      <c r="H571" s="9" t="str">
        <f>IF(G571="","",VLOOKUP(G571,Metadata!$J$2:$K$22,2,FALSE))</f>
        <v>Azores and Madeira</v>
      </c>
      <c r="I571" s="9" t="s">
        <v>292</v>
      </c>
      <c r="J571" s="9" t="str">
        <f>IF(I571="","",VLOOKUP(I571,Metadata!$P$2:$Q$43,2,FALSE))</f>
        <v>North America</v>
      </c>
      <c r="K571" s="9" t="str">
        <f t="shared" si="0"/>
        <v>International</v>
      </c>
      <c r="L571" s="9" t="s">
        <v>137</v>
      </c>
      <c r="M571" s="9" t="str">
        <f>IF(L571="","",VLOOKUP(L571,Metadata!$J$2:$K$22,2,FALSE))</f>
        <v/>
      </c>
      <c r="N571" s="9" t="s">
        <v>141</v>
      </c>
      <c r="O571" s="9" t="s">
        <v>137</v>
      </c>
      <c r="P571" s="9" t="s">
        <v>142</v>
      </c>
      <c r="Q571" s="10" t="str">
        <f t="shared" si="1"/>
        <v>Full Office Job</v>
      </c>
      <c r="R571" s="10">
        <v>5</v>
      </c>
      <c r="S571" s="9" t="s">
        <v>216</v>
      </c>
      <c r="T571" s="9" t="s">
        <v>137</v>
      </c>
      <c r="U571" s="9" t="str">
        <f>IF(S571&lt;&gt;"",S571,IF(T571&lt;&gt;"",VLOOKUP(T571,Metadata!$S$2:$T$228,2,FALSE),""))</f>
        <v>Front-End Developer</v>
      </c>
      <c r="V571" s="9" t="s">
        <v>323</v>
      </c>
      <c r="W571" s="9" t="s">
        <v>137</v>
      </c>
      <c r="X571" s="9" t="s">
        <v>145</v>
      </c>
      <c r="Y571" s="9" t="s">
        <v>137</v>
      </c>
      <c r="Z571" s="9" t="s">
        <v>224</v>
      </c>
      <c r="AA571" s="9" t="s">
        <v>137</v>
      </c>
      <c r="AB571" s="9" t="s">
        <v>137</v>
      </c>
      <c r="AC571" s="9"/>
      <c r="AD571" s="9"/>
      <c r="AE571" s="9"/>
      <c r="AF571" s="9"/>
      <c r="AG571" s="9"/>
      <c r="AH571" s="9"/>
      <c r="AI571" s="9"/>
      <c r="AJ571" s="9"/>
      <c r="AK571" s="9"/>
      <c r="AL571" s="9" t="s">
        <v>177</v>
      </c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 t="s">
        <v>150</v>
      </c>
      <c r="BZ571" s="9" t="s">
        <v>137</v>
      </c>
      <c r="CA571" s="10"/>
      <c r="CB571" s="10" t="str">
        <f t="shared" si="5"/>
        <v/>
      </c>
      <c r="CC571" s="10"/>
      <c r="CD571" s="9" t="str">
        <f t="shared" si="2"/>
        <v/>
      </c>
      <c r="CE571" s="9" t="s">
        <v>151</v>
      </c>
      <c r="CF571" s="9" t="s">
        <v>220</v>
      </c>
      <c r="CG571" s="9">
        <f>IF(CF571="","",VLOOKUP(CF571,Metadata!$D$2:$H$20,2,FALSE))</f>
        <v>27500</v>
      </c>
      <c r="CH571" s="9">
        <f>IF(CF571="","",VLOOKUP(CF571,Metadata!$D$2:$H$20,4,FALSE))</f>
        <v>25000</v>
      </c>
      <c r="CI571" s="9">
        <f>IF(CF571="","",VLOOKUP(CF571,Metadata!$D$2:$H$20,5,FALSE))</f>
        <v>30000</v>
      </c>
      <c r="CJ571" s="9">
        <f t="shared" si="3"/>
        <v>27500</v>
      </c>
      <c r="CK571" s="9" t="s">
        <v>201</v>
      </c>
      <c r="CL571" s="10">
        <v>4</v>
      </c>
      <c r="CM571" s="10">
        <v>2</v>
      </c>
      <c r="CN571" s="10">
        <v>7</v>
      </c>
      <c r="CO571" s="10">
        <v>6</v>
      </c>
      <c r="CP571" s="10">
        <v>4</v>
      </c>
      <c r="CQ571" s="10">
        <v>5</v>
      </c>
      <c r="CR571" s="10">
        <v>4</v>
      </c>
      <c r="CS571" s="10">
        <v>4</v>
      </c>
      <c r="CT571" s="10">
        <v>3</v>
      </c>
      <c r="CU571" s="10">
        <v>5</v>
      </c>
      <c r="CV571" s="10">
        <v>5</v>
      </c>
      <c r="CW571" s="10">
        <v>3</v>
      </c>
      <c r="CX571" s="10">
        <v>4</v>
      </c>
      <c r="CY571" s="10">
        <v>6</v>
      </c>
      <c r="CZ571" s="10">
        <v>3</v>
      </c>
      <c r="DA571" s="10">
        <v>5</v>
      </c>
      <c r="DB571" s="10">
        <v>1</v>
      </c>
      <c r="DC571" s="10">
        <v>5</v>
      </c>
      <c r="DD571" s="10">
        <v>5</v>
      </c>
      <c r="DE571" s="10">
        <v>6</v>
      </c>
      <c r="DF571" s="10">
        <v>4</v>
      </c>
      <c r="DG571" s="10">
        <v>6</v>
      </c>
      <c r="DH571" s="10">
        <v>4</v>
      </c>
      <c r="DI571" s="10">
        <v>4</v>
      </c>
      <c r="DJ571" s="10">
        <v>5</v>
      </c>
      <c r="DK571" s="10">
        <v>3</v>
      </c>
      <c r="DL571" s="10">
        <v>3</v>
      </c>
      <c r="DM571" s="9" t="s">
        <v>154</v>
      </c>
      <c r="DN571" s="10">
        <v>1989</v>
      </c>
      <c r="DO571" s="9">
        <f t="shared" si="4"/>
        <v>32</v>
      </c>
      <c r="DP571" s="9" t="s">
        <v>155</v>
      </c>
      <c r="DQ571" s="9" t="s">
        <v>210</v>
      </c>
      <c r="DR571" s="9" t="s">
        <v>157</v>
      </c>
      <c r="DS571" s="9" t="s">
        <v>137</v>
      </c>
      <c r="DT571" s="9" t="s">
        <v>181</v>
      </c>
      <c r="DU571" s="9" t="s">
        <v>223</v>
      </c>
      <c r="DV571" s="9" t="str">
        <f>VLOOKUP(DU571,Metadata!$B$2:$C$7,2,FALSE)</f>
        <v>3 - 6 years</v>
      </c>
    </row>
    <row r="572" spans="1:126">
      <c r="A572" s="13">
        <v>571</v>
      </c>
      <c r="B572" s="9" t="s">
        <v>135</v>
      </c>
      <c r="C572" s="9" t="str">
        <f>VLOOKUP(B572,Metadata!$M$2:$N$6,2,FALSE)</f>
        <v>Permanent Employee</v>
      </c>
      <c r="D572" s="9" t="s">
        <v>159</v>
      </c>
      <c r="E572" s="9" t="s">
        <v>137</v>
      </c>
      <c r="F572" s="9" t="s">
        <v>138</v>
      </c>
      <c r="G572" s="9" t="s">
        <v>182</v>
      </c>
      <c r="H572" s="9" t="str">
        <f>IF(G572="","",VLOOKUP(G572,Metadata!$J$2:$K$22,2,FALSE))</f>
        <v>Azores and Madeira</v>
      </c>
      <c r="I572" s="9" t="s">
        <v>138</v>
      </c>
      <c r="J572" s="9" t="str">
        <f>IF(I572="","",VLOOKUP(I572,Metadata!$P$2:$Q$43,2,FALSE))</f>
        <v>Europe</v>
      </c>
      <c r="K572" s="9" t="str">
        <f t="shared" si="0"/>
        <v>Portugal</v>
      </c>
      <c r="L572" s="9" t="s">
        <v>140</v>
      </c>
      <c r="M572" s="9" t="str">
        <f>IF(L572="","",VLOOKUP(L572,Metadata!$J$2:$K$22,2,FALSE))</f>
        <v>Lisbon Metropolitan Area</v>
      </c>
      <c r="N572" s="9" t="s">
        <v>214</v>
      </c>
      <c r="O572" s="9" t="s">
        <v>239</v>
      </c>
      <c r="P572" s="9" t="s">
        <v>142</v>
      </c>
      <c r="Q572" s="10" t="str">
        <f t="shared" si="1"/>
        <v>Full Office Job</v>
      </c>
      <c r="R572" s="10">
        <v>5</v>
      </c>
      <c r="S572" s="9" t="s">
        <v>161</v>
      </c>
      <c r="T572" s="9" t="s">
        <v>137</v>
      </c>
      <c r="U572" s="9" t="str">
        <f>IF(S572&lt;&gt;"",S572,IF(T572&lt;&gt;"",VLOOKUP(T572,Metadata!$S$2:$T$228,2,FALSE),""))</f>
        <v>Full-Stack Developer</v>
      </c>
      <c r="V572" s="9" t="s">
        <v>174</v>
      </c>
      <c r="W572" s="9" t="s">
        <v>137</v>
      </c>
      <c r="X572" s="9" t="s">
        <v>163</v>
      </c>
      <c r="Y572" s="9" t="s">
        <v>137</v>
      </c>
      <c r="Z572" s="9" t="s">
        <v>184</v>
      </c>
      <c r="AA572" s="9" t="s">
        <v>165</v>
      </c>
      <c r="AB572" s="9" t="s">
        <v>137</v>
      </c>
      <c r="AC572" s="9" t="s">
        <v>147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 t="s">
        <v>178</v>
      </c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 t="s">
        <v>150</v>
      </c>
      <c r="BZ572" s="9" t="s">
        <v>137</v>
      </c>
      <c r="CA572" s="10"/>
      <c r="CB572" s="10" t="str">
        <f t="shared" si="5"/>
        <v/>
      </c>
      <c r="CC572" s="10"/>
      <c r="CD572" s="9" t="str">
        <f t="shared" si="2"/>
        <v/>
      </c>
      <c r="CE572" s="9" t="s">
        <v>168</v>
      </c>
      <c r="CF572" s="9" t="s">
        <v>169</v>
      </c>
      <c r="CG572" s="9">
        <f>IF(CF572="","",VLOOKUP(CF572,Metadata!$D$2:$H$20,2,FALSE))</f>
        <v>12500</v>
      </c>
      <c r="CH572" s="9">
        <f>IF(CF572="","",VLOOKUP(CF572,Metadata!$D$2:$H$20,4,FALSE))</f>
        <v>0</v>
      </c>
      <c r="CI572" s="9">
        <f>IF(CF572="","",VLOOKUP(CF572,Metadata!$D$2:$H$20,5,FALSE))</f>
        <v>15000</v>
      </c>
      <c r="CJ572" s="9">
        <f t="shared" si="3"/>
        <v>12500</v>
      </c>
      <c r="CK572" s="9" t="s">
        <v>153</v>
      </c>
      <c r="CL572" s="10">
        <v>1</v>
      </c>
      <c r="CM572" s="10">
        <v>5</v>
      </c>
      <c r="CN572" s="10">
        <v>5</v>
      </c>
      <c r="CO572" s="10">
        <v>6</v>
      </c>
      <c r="CP572" s="10">
        <v>5</v>
      </c>
      <c r="CQ572" s="10">
        <v>6</v>
      </c>
      <c r="CR572" s="10">
        <v>4</v>
      </c>
      <c r="CS572" s="10">
        <v>6</v>
      </c>
      <c r="CT572" s="10">
        <v>2</v>
      </c>
      <c r="CU572" s="10">
        <v>6</v>
      </c>
      <c r="CV572" s="10">
        <v>4</v>
      </c>
      <c r="CW572" s="10">
        <v>3</v>
      </c>
      <c r="CX572" s="10">
        <v>5</v>
      </c>
      <c r="CY572" s="10">
        <v>5</v>
      </c>
      <c r="CZ572" s="10">
        <v>1</v>
      </c>
      <c r="DA572" s="10">
        <v>2</v>
      </c>
      <c r="DB572" s="10">
        <v>1</v>
      </c>
      <c r="DC572" s="10">
        <v>5</v>
      </c>
      <c r="DD572" s="10">
        <v>5</v>
      </c>
      <c r="DE572" s="10">
        <v>7</v>
      </c>
      <c r="DF572" s="10">
        <v>5</v>
      </c>
      <c r="DG572" s="10">
        <v>7</v>
      </c>
      <c r="DH572" s="10">
        <v>5</v>
      </c>
      <c r="DI572" s="10">
        <v>5</v>
      </c>
      <c r="DJ572" s="10">
        <v>3</v>
      </c>
      <c r="DK572" s="10">
        <v>5</v>
      </c>
      <c r="DL572" s="10">
        <v>5</v>
      </c>
      <c r="DM572" s="9" t="s">
        <v>154</v>
      </c>
      <c r="DN572" s="10">
        <v>1996</v>
      </c>
      <c r="DO572" s="9">
        <f t="shared" si="4"/>
        <v>25</v>
      </c>
      <c r="DP572" s="9" t="s">
        <v>155</v>
      </c>
      <c r="DQ572" s="9" t="s">
        <v>210</v>
      </c>
      <c r="DR572" s="9" t="s">
        <v>157</v>
      </c>
      <c r="DS572" s="9" t="s">
        <v>137</v>
      </c>
      <c r="DT572" s="9" t="s">
        <v>181</v>
      </c>
      <c r="DU572" s="9" t="s">
        <v>168</v>
      </c>
      <c r="DV572" s="9" t="str">
        <f>VLOOKUP(DU572,Metadata!$B$2:$C$7,2,FALSE)</f>
        <v>0 - 3 years</v>
      </c>
    </row>
    <row r="573" spans="1:126">
      <c r="A573" s="13">
        <v>572</v>
      </c>
      <c r="B573" s="9" t="s">
        <v>135</v>
      </c>
      <c r="C573" s="9" t="str">
        <f>VLOOKUP(B573,Metadata!$M$2:$N$6,2,FALSE)</f>
        <v>Permanent Employee</v>
      </c>
      <c r="D573" s="9" t="s">
        <v>159</v>
      </c>
      <c r="E573" s="9" t="s">
        <v>137</v>
      </c>
      <c r="F573" s="9" t="s">
        <v>138</v>
      </c>
      <c r="G573" s="9" t="s">
        <v>140</v>
      </c>
      <c r="H573" s="9" t="str">
        <f>IF(G573="","",VLOOKUP(G573,Metadata!$J$2:$K$22,2,FALSE))</f>
        <v>Lisbon Metropolitan Area</v>
      </c>
      <c r="I573" s="9" t="s">
        <v>138</v>
      </c>
      <c r="J573" s="9" t="str">
        <f>IF(I573="","",VLOOKUP(I573,Metadata!$P$2:$Q$43,2,FALSE))</f>
        <v>Europe</v>
      </c>
      <c r="K573" s="9" t="str">
        <f t="shared" si="0"/>
        <v>Portugal</v>
      </c>
      <c r="L573" s="9" t="s">
        <v>140</v>
      </c>
      <c r="M573" s="9" t="str">
        <f>IF(L573="","",VLOOKUP(L573,Metadata!$J$2:$K$22,2,FALSE))</f>
        <v>Lisbon Metropolitan Area</v>
      </c>
      <c r="N573" s="9" t="s">
        <v>141</v>
      </c>
      <c r="O573" s="9" t="s">
        <v>137</v>
      </c>
      <c r="P573" s="9" t="s">
        <v>142</v>
      </c>
      <c r="Q573" s="10" t="str">
        <f t="shared" si="1"/>
        <v>Full Office Job</v>
      </c>
      <c r="R573" s="10">
        <v>6</v>
      </c>
      <c r="S573" s="9" t="s">
        <v>161</v>
      </c>
      <c r="T573" s="9" t="s">
        <v>137</v>
      </c>
      <c r="U573" s="9" t="str">
        <f>IF(S573&lt;&gt;"",S573,IF(T573&lt;&gt;"",VLOOKUP(T573,Metadata!$S$2:$T$228,2,FALSE),""))</f>
        <v>Full-Stack Developer</v>
      </c>
      <c r="V573" s="9" t="s">
        <v>256</v>
      </c>
      <c r="W573" s="9" t="s">
        <v>137</v>
      </c>
      <c r="X573" s="9" t="s">
        <v>163</v>
      </c>
      <c r="Y573" s="9" t="s">
        <v>137</v>
      </c>
      <c r="Z573" s="9" t="s">
        <v>184</v>
      </c>
      <c r="AA573" s="9" t="s">
        <v>165</v>
      </c>
      <c r="AB573" s="9" t="s">
        <v>137</v>
      </c>
      <c r="AC573" s="9"/>
      <c r="AD573" s="9"/>
      <c r="AE573" s="9" t="s">
        <v>194</v>
      </c>
      <c r="AF573" s="9"/>
      <c r="AG573" s="9"/>
      <c r="AH573" s="9"/>
      <c r="AI573" s="9"/>
      <c r="AJ573" s="9" t="s">
        <v>185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 t="s">
        <v>198</v>
      </c>
      <c r="BL573" s="9" t="s">
        <v>199</v>
      </c>
      <c r="BM573" s="9"/>
      <c r="BN573" s="9"/>
      <c r="BO573" s="9"/>
      <c r="BP573" s="9"/>
      <c r="BQ573" s="9" t="s">
        <v>219</v>
      </c>
      <c r="BR573" s="9" t="s">
        <v>247</v>
      </c>
      <c r="BS573" s="9"/>
      <c r="BT573" s="9"/>
      <c r="BU573" s="9"/>
      <c r="BV573" s="9"/>
      <c r="BW573" s="9"/>
      <c r="BX573" s="9"/>
      <c r="BY573" s="9"/>
      <c r="BZ573" s="9"/>
      <c r="CA573" s="10"/>
      <c r="CB573" s="10" t="str">
        <f t="shared" si="5"/>
        <v/>
      </c>
      <c r="CC573" s="10"/>
      <c r="CD573" s="9" t="str">
        <f t="shared" si="2"/>
        <v/>
      </c>
      <c r="CE573" s="9" t="s">
        <v>151</v>
      </c>
      <c r="CF573" s="9" t="s">
        <v>225</v>
      </c>
      <c r="CG573" s="9">
        <f>IF(CF573="","",VLOOKUP(CF573,Metadata!$D$2:$H$20,2,FALSE))</f>
        <v>22500</v>
      </c>
      <c r="CH573" s="9">
        <f>IF(CF573="","",VLOOKUP(CF573,Metadata!$D$2:$H$20,4,FALSE))</f>
        <v>20000</v>
      </c>
      <c r="CI573" s="9">
        <f>IF(CF573="","",VLOOKUP(CF573,Metadata!$D$2:$H$20,5,FALSE))</f>
        <v>25000</v>
      </c>
      <c r="CJ573" s="9">
        <f t="shared" si="3"/>
        <v>22500</v>
      </c>
      <c r="CK573" s="9" t="s">
        <v>189</v>
      </c>
      <c r="CL573" s="10">
        <v>3</v>
      </c>
      <c r="CM573" s="10">
        <v>3</v>
      </c>
      <c r="CN573" s="10">
        <v>7</v>
      </c>
      <c r="CO573" s="10">
        <v>7</v>
      </c>
      <c r="CP573" s="10">
        <v>6</v>
      </c>
      <c r="CQ573" s="10">
        <v>6</v>
      </c>
      <c r="CR573" s="10">
        <v>7</v>
      </c>
      <c r="CS573" s="10">
        <v>7</v>
      </c>
      <c r="CT573" s="10">
        <v>5</v>
      </c>
      <c r="CU573" s="10">
        <v>6</v>
      </c>
      <c r="CV573" s="10">
        <v>6</v>
      </c>
      <c r="CW573" s="10">
        <v>5</v>
      </c>
      <c r="CX573" s="10">
        <v>6</v>
      </c>
      <c r="CY573" s="10">
        <v>7</v>
      </c>
      <c r="CZ573" s="10">
        <v>6</v>
      </c>
      <c r="DA573" s="10">
        <v>5</v>
      </c>
      <c r="DB573" s="10">
        <v>5</v>
      </c>
      <c r="DC573" s="10">
        <v>6</v>
      </c>
      <c r="DD573" s="10">
        <v>3</v>
      </c>
      <c r="DE573" s="10">
        <v>6</v>
      </c>
      <c r="DF573" s="10">
        <v>5</v>
      </c>
      <c r="DG573" s="10">
        <v>6</v>
      </c>
      <c r="DH573" s="10">
        <v>6</v>
      </c>
      <c r="DI573" s="10">
        <v>7</v>
      </c>
      <c r="DJ573" s="10">
        <v>5</v>
      </c>
      <c r="DK573" s="10">
        <v>5</v>
      </c>
      <c r="DL573" s="10">
        <v>7</v>
      </c>
      <c r="DM573" s="9" t="s">
        <v>154</v>
      </c>
      <c r="DN573" s="10">
        <v>1989</v>
      </c>
      <c r="DO573" s="9">
        <f t="shared" si="4"/>
        <v>32</v>
      </c>
      <c r="DP573" s="9" t="s">
        <v>155</v>
      </c>
      <c r="DQ573" s="9" t="s">
        <v>156</v>
      </c>
      <c r="DR573" s="9" t="s">
        <v>157</v>
      </c>
      <c r="DS573" s="9" t="s">
        <v>137</v>
      </c>
      <c r="DT573" s="9" t="s">
        <v>181</v>
      </c>
      <c r="DU573" s="9" t="s">
        <v>203</v>
      </c>
      <c r="DV573" s="9" t="str">
        <f>VLOOKUP(DU573,Metadata!$B$2:$C$7,2,FALSE)</f>
        <v>6+ years</v>
      </c>
    </row>
    <row r="574" spans="1:126">
      <c r="A574" s="13">
        <v>573</v>
      </c>
      <c r="B574" s="9" t="s">
        <v>135</v>
      </c>
      <c r="C574" s="9" t="str">
        <f>VLOOKUP(B574,Metadata!$M$2:$N$6,2,FALSE)</f>
        <v>Permanent Employee</v>
      </c>
      <c r="D574" s="9" t="s">
        <v>159</v>
      </c>
      <c r="E574" s="9" t="s">
        <v>137</v>
      </c>
      <c r="F574" s="9" t="s">
        <v>138</v>
      </c>
      <c r="G574" s="9" t="s">
        <v>204</v>
      </c>
      <c r="H574" s="9" t="str">
        <f>IF(G574="","",VLOOKUP(G574,Metadata!$J$2:$K$22,2,FALSE))</f>
        <v>Centre</v>
      </c>
      <c r="I574" s="9" t="s">
        <v>138</v>
      </c>
      <c r="J574" s="9" t="str">
        <f>IF(I574="","",VLOOKUP(I574,Metadata!$P$2:$Q$43,2,FALSE))</f>
        <v>Europe</v>
      </c>
      <c r="K574" s="9" t="str">
        <f t="shared" si="0"/>
        <v>Portugal</v>
      </c>
      <c r="L574" s="9" t="s">
        <v>204</v>
      </c>
      <c r="M574" s="9" t="str">
        <f>IF(L574="","",VLOOKUP(L574,Metadata!$J$2:$K$22,2,FALSE))</f>
        <v>Centre</v>
      </c>
      <c r="N574" s="9" t="s">
        <v>205</v>
      </c>
      <c r="O574" s="9" t="s">
        <v>137</v>
      </c>
      <c r="P574" s="9" t="s">
        <v>137</v>
      </c>
      <c r="Q574" s="10" t="str">
        <f t="shared" si="1"/>
        <v>Full Office Job</v>
      </c>
      <c r="R574" s="10">
        <v>4</v>
      </c>
      <c r="S574" s="9" t="s">
        <v>183</v>
      </c>
      <c r="T574" s="9" t="s">
        <v>137</v>
      </c>
      <c r="U574" s="9" t="str">
        <f>IF(S574&lt;&gt;"",S574,IF(T574&lt;&gt;"",VLOOKUP(T574,Metadata!$S$2:$T$228,2,FALSE),""))</f>
        <v>Product Owner/Product Manager</v>
      </c>
      <c r="V574" s="9" t="s">
        <v>317</v>
      </c>
      <c r="W574" s="9" t="s">
        <v>137</v>
      </c>
      <c r="X574" s="9" t="s">
        <v>163</v>
      </c>
      <c r="Y574" s="9" t="s">
        <v>137</v>
      </c>
      <c r="Z574" s="9" t="s">
        <v>164</v>
      </c>
      <c r="AA574" s="9" t="s">
        <v>137</v>
      </c>
      <c r="AB574" s="9" t="s">
        <v>137</v>
      </c>
      <c r="AC574" s="9"/>
      <c r="AD574" s="9"/>
      <c r="AE574" s="9" t="s">
        <v>194</v>
      </c>
      <c r="AF574" s="9"/>
      <c r="AG574" s="9"/>
      <c r="AH574" s="9" t="s">
        <v>176</v>
      </c>
      <c r="AI574" s="9" t="s">
        <v>230</v>
      </c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 t="s">
        <v>198</v>
      </c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10"/>
      <c r="CB574" s="10" t="str">
        <f t="shared" si="5"/>
        <v/>
      </c>
      <c r="CC574" s="10"/>
      <c r="CD574" s="9" t="str">
        <f t="shared" si="2"/>
        <v/>
      </c>
      <c r="CE574" s="9" t="s">
        <v>151</v>
      </c>
      <c r="CF574" s="9" t="s">
        <v>477</v>
      </c>
      <c r="CG574" s="9">
        <f>IF(CF574="","",VLOOKUP(CF574,Metadata!$D$2:$H$20,2,FALSE))</f>
        <v>102500</v>
      </c>
      <c r="CH574" s="9">
        <f>IF(CF574="","",VLOOKUP(CF574,Metadata!$D$2:$H$20,4,FALSE))</f>
        <v>100000</v>
      </c>
      <c r="CI574" s="9">
        <f>IF(CF574="","",VLOOKUP(CF574,Metadata!$D$2:$H$20,5,FALSE))</f>
        <v>105000</v>
      </c>
      <c r="CJ574" s="9">
        <f t="shared" si="3"/>
        <v>102500</v>
      </c>
      <c r="CK574" s="9" t="s">
        <v>221</v>
      </c>
      <c r="CL574" s="10">
        <v>5</v>
      </c>
      <c r="CM574" s="10">
        <v>1</v>
      </c>
      <c r="CN574" s="10">
        <v>5</v>
      </c>
      <c r="CO574" s="10">
        <v>6</v>
      </c>
      <c r="CP574" s="10">
        <v>5</v>
      </c>
      <c r="CQ574" s="10">
        <v>6</v>
      </c>
      <c r="CR574" s="10">
        <v>4</v>
      </c>
      <c r="CS574" s="10">
        <v>6</v>
      </c>
      <c r="CT574" s="10">
        <v>5</v>
      </c>
      <c r="CU574" s="10">
        <v>5</v>
      </c>
      <c r="CV574" s="10">
        <v>5</v>
      </c>
      <c r="CW574" s="10">
        <v>4</v>
      </c>
      <c r="CX574" s="10">
        <v>6</v>
      </c>
      <c r="CY574" s="10">
        <v>4</v>
      </c>
      <c r="CZ574" s="10">
        <v>6</v>
      </c>
      <c r="DA574" s="10">
        <v>4</v>
      </c>
      <c r="DB574" s="10">
        <v>5</v>
      </c>
      <c r="DC574" s="10">
        <v>5</v>
      </c>
      <c r="DD574" s="10">
        <v>5</v>
      </c>
      <c r="DE574" s="10">
        <v>5</v>
      </c>
      <c r="DF574" s="10">
        <v>5</v>
      </c>
      <c r="DG574" s="10">
        <v>6</v>
      </c>
      <c r="DH574" s="10">
        <v>5</v>
      </c>
      <c r="DI574" s="10">
        <v>5</v>
      </c>
      <c r="DJ574" s="10">
        <v>3</v>
      </c>
      <c r="DK574" s="10">
        <v>5</v>
      </c>
      <c r="DL574" s="10">
        <v>5</v>
      </c>
      <c r="DM574" s="9" t="s">
        <v>154</v>
      </c>
      <c r="DN574" s="10">
        <v>1984</v>
      </c>
      <c r="DO574" s="9">
        <f t="shared" si="4"/>
        <v>37</v>
      </c>
      <c r="DP574" s="9" t="s">
        <v>155</v>
      </c>
      <c r="DQ574" s="9" t="s">
        <v>156</v>
      </c>
      <c r="DR574" s="9" t="s">
        <v>170</v>
      </c>
      <c r="DS574" s="9" t="s">
        <v>137</v>
      </c>
      <c r="DT574" s="9" t="s">
        <v>181</v>
      </c>
      <c r="DU574" s="9" t="s">
        <v>203</v>
      </c>
      <c r="DV574" s="9" t="str">
        <f>VLOOKUP(DU574,Metadata!$B$2:$C$7,2,FALSE)</f>
        <v>6+ years</v>
      </c>
    </row>
    <row r="575" spans="1:126">
      <c r="A575" s="13">
        <v>574</v>
      </c>
      <c r="B575" s="9" t="s">
        <v>135</v>
      </c>
      <c r="C575" s="9" t="str">
        <f>VLOOKUP(B575,Metadata!$M$2:$N$6,2,FALSE)</f>
        <v>Permanent Employee</v>
      </c>
      <c r="D575" s="9" t="s">
        <v>159</v>
      </c>
      <c r="E575" s="9" t="s">
        <v>137</v>
      </c>
      <c r="F575" s="9" t="s">
        <v>138</v>
      </c>
      <c r="G575" s="9" t="s">
        <v>190</v>
      </c>
      <c r="H575" s="9" t="str">
        <f>IF(G575="","",VLOOKUP(G575,Metadata!$J$2:$K$22,2,FALSE))</f>
        <v>North</v>
      </c>
      <c r="I575" s="9" t="s">
        <v>292</v>
      </c>
      <c r="J575" s="9" t="str">
        <f>IF(I575="","",VLOOKUP(I575,Metadata!$P$2:$Q$43,2,FALSE))</f>
        <v>North America</v>
      </c>
      <c r="K575" s="9" t="str">
        <f t="shared" si="0"/>
        <v>International</v>
      </c>
      <c r="L575" s="9" t="s">
        <v>137</v>
      </c>
      <c r="M575" s="9" t="str">
        <f>IF(L575="","",VLOOKUP(L575,Metadata!$J$2:$K$22,2,FALSE))</f>
        <v/>
      </c>
      <c r="N575" s="9" t="s">
        <v>214</v>
      </c>
      <c r="O575" s="9" t="s">
        <v>239</v>
      </c>
      <c r="P575" s="9" t="s">
        <v>142</v>
      </c>
      <c r="Q575" s="10" t="str">
        <f t="shared" si="1"/>
        <v>Full Office Job</v>
      </c>
      <c r="R575" s="10">
        <v>5</v>
      </c>
      <c r="S575" s="9" t="s">
        <v>338</v>
      </c>
      <c r="T575" s="9" t="s">
        <v>137</v>
      </c>
      <c r="U575" s="9" t="str">
        <f>IF(S575&lt;&gt;"",S575,IF(T575&lt;&gt;"",VLOOKUP(T575,Metadata!$S$2:$T$228,2,FALSE),""))</f>
        <v>Solutions Architect</v>
      </c>
      <c r="V575" s="9" t="s">
        <v>261</v>
      </c>
      <c r="W575" s="9" t="s">
        <v>137</v>
      </c>
      <c r="X575" s="9" t="s">
        <v>163</v>
      </c>
      <c r="Y575" s="9" t="s">
        <v>137</v>
      </c>
      <c r="Z575" s="9" t="s">
        <v>184</v>
      </c>
      <c r="AA575" s="9" t="s">
        <v>137</v>
      </c>
      <c r="AB575" s="9" t="s">
        <v>253</v>
      </c>
      <c r="AC575" s="9" t="s">
        <v>147</v>
      </c>
      <c r="AD575" s="9" t="s">
        <v>148</v>
      </c>
      <c r="AE575" s="9"/>
      <c r="AF575" s="9" t="s">
        <v>243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 t="s">
        <v>324</v>
      </c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 t="s">
        <v>478</v>
      </c>
      <c r="CA575" s="10"/>
      <c r="CB575" s="10" t="str">
        <f t="shared" si="5"/>
        <v/>
      </c>
      <c r="CC575" s="10"/>
      <c r="CD575" s="9" t="str">
        <f t="shared" si="2"/>
        <v/>
      </c>
      <c r="CE575" s="9" t="s">
        <v>151</v>
      </c>
      <c r="CF575" s="9" t="s">
        <v>293</v>
      </c>
      <c r="CG575" s="9">
        <f>IF(CF575="","",VLOOKUP(CF575,Metadata!$D$2:$H$20,2,FALSE))</f>
        <v>52500</v>
      </c>
      <c r="CH575" s="9">
        <f>IF(CF575="","",VLOOKUP(CF575,Metadata!$D$2:$H$20,4,FALSE))</f>
        <v>50000</v>
      </c>
      <c r="CI575" s="9">
        <f>IF(CF575="","",VLOOKUP(CF575,Metadata!$D$2:$H$20,5,FALSE))</f>
        <v>55000</v>
      </c>
      <c r="CJ575" s="9">
        <f t="shared" si="3"/>
        <v>52500</v>
      </c>
      <c r="CK575" s="9" t="s">
        <v>153</v>
      </c>
      <c r="CL575" s="10">
        <v>5</v>
      </c>
      <c r="CM575" s="10">
        <v>3</v>
      </c>
      <c r="CN575" s="10">
        <v>6</v>
      </c>
      <c r="CO575" s="10">
        <v>6</v>
      </c>
      <c r="CP575" s="10">
        <v>4</v>
      </c>
      <c r="CQ575" s="10">
        <v>6</v>
      </c>
      <c r="CR575" s="10">
        <v>4</v>
      </c>
      <c r="CS575" s="10">
        <v>5</v>
      </c>
      <c r="CT575" s="10">
        <v>6</v>
      </c>
      <c r="CU575" s="10">
        <v>5</v>
      </c>
      <c r="CV575" s="10">
        <v>5</v>
      </c>
      <c r="CW575" s="10">
        <v>5</v>
      </c>
      <c r="CX575" s="10">
        <v>6</v>
      </c>
      <c r="CY575" s="10">
        <v>5</v>
      </c>
      <c r="CZ575" s="10">
        <v>5</v>
      </c>
      <c r="DA575" s="10">
        <v>6</v>
      </c>
      <c r="DB575" s="10">
        <v>5</v>
      </c>
      <c r="DC575" s="10">
        <v>6</v>
      </c>
      <c r="DD575" s="10">
        <v>4</v>
      </c>
      <c r="DE575" s="10">
        <v>5</v>
      </c>
      <c r="DF575" s="10">
        <v>4</v>
      </c>
      <c r="DG575" s="10">
        <v>5</v>
      </c>
      <c r="DH575" s="10">
        <v>3</v>
      </c>
      <c r="DI575" s="10">
        <v>6</v>
      </c>
      <c r="DJ575" s="10">
        <v>6</v>
      </c>
      <c r="DK575" s="10">
        <v>4</v>
      </c>
      <c r="DL575" s="10">
        <v>4</v>
      </c>
      <c r="DM575" s="9" t="s">
        <v>154</v>
      </c>
      <c r="DN575" s="10">
        <v>1977</v>
      </c>
      <c r="DO575" s="9">
        <f t="shared" si="4"/>
        <v>44</v>
      </c>
      <c r="DP575" s="9" t="s">
        <v>155</v>
      </c>
      <c r="DQ575" s="9" t="s">
        <v>156</v>
      </c>
      <c r="DR575" s="9" t="s">
        <v>157</v>
      </c>
      <c r="DS575" s="9" t="s">
        <v>137</v>
      </c>
      <c r="DT575" s="9" t="s">
        <v>181</v>
      </c>
      <c r="DU575" s="9" t="s">
        <v>158</v>
      </c>
      <c r="DV575" s="9" t="str">
        <f>VLOOKUP(DU575,Metadata!$B$2:$C$7,2,FALSE)</f>
        <v>6+ years</v>
      </c>
    </row>
    <row r="576" spans="1:126">
      <c r="A576" s="13">
        <v>575</v>
      </c>
      <c r="B576" s="9" t="s">
        <v>135</v>
      </c>
      <c r="C576" s="9" t="str">
        <f>VLOOKUP(B576,Metadata!$M$2:$N$6,2,FALSE)</f>
        <v>Permanent Employee</v>
      </c>
      <c r="D576" s="9" t="s">
        <v>136</v>
      </c>
      <c r="E576" s="9" t="s">
        <v>137</v>
      </c>
      <c r="F576" s="9" t="s">
        <v>138</v>
      </c>
      <c r="G576" s="9" t="s">
        <v>140</v>
      </c>
      <c r="H576" s="9" t="str">
        <f>IF(G576="","",VLOOKUP(G576,Metadata!$J$2:$K$22,2,FALSE))</f>
        <v>Lisbon Metropolitan Area</v>
      </c>
      <c r="I576" s="9" t="s">
        <v>138</v>
      </c>
      <c r="J576" s="9" t="str">
        <f>IF(I576="","",VLOOKUP(I576,Metadata!$P$2:$Q$43,2,FALSE))</f>
        <v>Europe</v>
      </c>
      <c r="K576" s="9" t="str">
        <f t="shared" si="0"/>
        <v>Portugal</v>
      </c>
      <c r="L576" s="9" t="s">
        <v>140</v>
      </c>
      <c r="M576" s="9" t="str">
        <f>IF(L576="","",VLOOKUP(L576,Metadata!$J$2:$K$22,2,FALSE))</f>
        <v>Lisbon Metropolitan Area</v>
      </c>
      <c r="N576" s="9" t="s">
        <v>214</v>
      </c>
      <c r="O576" s="9" t="s">
        <v>239</v>
      </c>
      <c r="P576" s="9" t="s">
        <v>142</v>
      </c>
      <c r="Q576" s="10" t="str">
        <f t="shared" si="1"/>
        <v>Full Office Job</v>
      </c>
      <c r="R576" s="10">
        <v>7</v>
      </c>
      <c r="S576" s="9" t="s">
        <v>161</v>
      </c>
      <c r="T576" s="9" t="s">
        <v>137</v>
      </c>
      <c r="U576" s="9" t="str">
        <f>IF(S576&lt;&gt;"",S576,IF(T576&lt;&gt;"",VLOOKUP(T576,Metadata!$S$2:$T$228,2,FALSE),""))</f>
        <v>Full-Stack Developer</v>
      </c>
      <c r="V576" s="9" t="s">
        <v>137</v>
      </c>
      <c r="W576" s="9" t="s">
        <v>479</v>
      </c>
      <c r="X576" s="9" t="s">
        <v>163</v>
      </c>
      <c r="Y576" s="9" t="s">
        <v>137</v>
      </c>
      <c r="Z576" s="9" t="s">
        <v>193</v>
      </c>
      <c r="AA576" s="9" t="s">
        <v>165</v>
      </c>
      <c r="AB576" s="9" t="s">
        <v>137</v>
      </c>
      <c r="AC576" s="9" t="s">
        <v>147</v>
      </c>
      <c r="AD576" s="9" t="s">
        <v>148</v>
      </c>
      <c r="AE576" s="9" t="s">
        <v>194</v>
      </c>
      <c r="AF576" s="9"/>
      <c r="AG576" s="9" t="s">
        <v>166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 t="s">
        <v>178</v>
      </c>
      <c r="BB576" s="9"/>
      <c r="BC576" s="9"/>
      <c r="BD576" s="9"/>
      <c r="BE576" s="9"/>
      <c r="BF576" s="9"/>
      <c r="BG576" s="9"/>
      <c r="BH576" s="9"/>
      <c r="BI576" s="9"/>
      <c r="BJ576" s="9" t="s">
        <v>167</v>
      </c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10"/>
      <c r="CB576" s="10" t="str">
        <f t="shared" si="5"/>
        <v/>
      </c>
      <c r="CC576" s="10"/>
      <c r="CD576" s="9" t="str">
        <f t="shared" si="2"/>
        <v/>
      </c>
      <c r="CE576" s="9" t="s">
        <v>232</v>
      </c>
      <c r="CF576" s="9" t="s">
        <v>169</v>
      </c>
      <c r="CG576" s="9">
        <f>IF(CF576="","",VLOOKUP(CF576,Metadata!$D$2:$H$20,2,FALSE))</f>
        <v>12500</v>
      </c>
      <c r="CH576" s="9">
        <f>IF(CF576="","",VLOOKUP(CF576,Metadata!$D$2:$H$20,4,FALSE))</f>
        <v>0</v>
      </c>
      <c r="CI576" s="9">
        <f>IF(CF576="","",VLOOKUP(CF576,Metadata!$D$2:$H$20,5,FALSE))</f>
        <v>15000</v>
      </c>
      <c r="CJ576" s="9">
        <f t="shared" si="3"/>
        <v>12500</v>
      </c>
      <c r="CK576" s="9" t="s">
        <v>221</v>
      </c>
      <c r="CL576" s="10">
        <v>2</v>
      </c>
      <c r="CM576" s="10">
        <v>5</v>
      </c>
      <c r="CN576" s="10">
        <v>4</v>
      </c>
      <c r="CO576" s="10">
        <v>7</v>
      </c>
      <c r="CP576" s="10">
        <v>7</v>
      </c>
      <c r="CQ576" s="10">
        <v>7</v>
      </c>
      <c r="CR576" s="10">
        <v>1</v>
      </c>
      <c r="CS576" s="10">
        <v>6</v>
      </c>
      <c r="CT576" s="10">
        <v>5</v>
      </c>
      <c r="CU576" s="10">
        <v>7</v>
      </c>
      <c r="CV576" s="10">
        <v>5</v>
      </c>
      <c r="CW576" s="10">
        <v>1</v>
      </c>
      <c r="CX576" s="10">
        <v>4</v>
      </c>
      <c r="CY576" s="10">
        <v>4</v>
      </c>
      <c r="CZ576" s="10">
        <v>4</v>
      </c>
      <c r="DA576" s="10">
        <v>4</v>
      </c>
      <c r="DB576" s="10">
        <v>4</v>
      </c>
      <c r="DC576" s="10">
        <v>5</v>
      </c>
      <c r="DD576" s="10">
        <v>2</v>
      </c>
      <c r="DE576" s="10">
        <v>7</v>
      </c>
      <c r="DF576" s="10">
        <v>7</v>
      </c>
      <c r="DG576" s="10">
        <v>7</v>
      </c>
      <c r="DH576" s="10">
        <v>4</v>
      </c>
      <c r="DI576" s="10">
        <v>4</v>
      </c>
      <c r="DJ576" s="10">
        <v>5</v>
      </c>
      <c r="DK576" s="10">
        <v>5</v>
      </c>
      <c r="DL576" s="10">
        <v>4</v>
      </c>
      <c r="DM576" s="9" t="s">
        <v>154</v>
      </c>
      <c r="DN576" s="10">
        <v>1997</v>
      </c>
      <c r="DO576" s="9">
        <f t="shared" si="4"/>
        <v>24</v>
      </c>
      <c r="DP576" s="9" t="s">
        <v>155</v>
      </c>
      <c r="DQ576" s="9" t="s">
        <v>156</v>
      </c>
      <c r="DR576" s="9" t="s">
        <v>157</v>
      </c>
      <c r="DS576" s="9" t="s">
        <v>137</v>
      </c>
      <c r="DT576" s="9" t="s">
        <v>181</v>
      </c>
      <c r="DU576" s="9" t="s">
        <v>233</v>
      </c>
      <c r="DV576" s="9" t="str">
        <f>VLOOKUP(DU576,Metadata!$B$2:$C$7,2,FALSE)</f>
        <v>0 - 3 years</v>
      </c>
    </row>
    <row r="577" spans="1:126">
      <c r="A577" s="13">
        <v>576</v>
      </c>
      <c r="B577" s="9" t="s">
        <v>135</v>
      </c>
      <c r="C577" s="9" t="str">
        <f>VLOOKUP(B577,Metadata!$M$2:$N$6,2,FALSE)</f>
        <v>Permanent Employee</v>
      </c>
      <c r="D577" s="9" t="s">
        <v>159</v>
      </c>
      <c r="E577" s="9" t="s">
        <v>137</v>
      </c>
      <c r="F577" s="9" t="s">
        <v>138</v>
      </c>
      <c r="G577" s="9" t="s">
        <v>140</v>
      </c>
      <c r="H577" s="9" t="str">
        <f>IF(G577="","",VLOOKUP(G577,Metadata!$J$2:$K$22,2,FALSE))</f>
        <v>Lisbon Metropolitan Area</v>
      </c>
      <c r="I577" s="9" t="s">
        <v>138</v>
      </c>
      <c r="J577" s="9" t="str">
        <f>IF(I577="","",VLOOKUP(I577,Metadata!$P$2:$Q$43,2,FALSE))</f>
        <v>Europe</v>
      </c>
      <c r="K577" s="9" t="str">
        <f t="shared" si="0"/>
        <v>Portugal</v>
      </c>
      <c r="L577" s="9" t="s">
        <v>140</v>
      </c>
      <c r="M577" s="9" t="str">
        <f>IF(L577="","",VLOOKUP(L577,Metadata!$J$2:$K$22,2,FALSE))</f>
        <v>Lisbon Metropolitan Area</v>
      </c>
      <c r="N577" s="9" t="s">
        <v>141</v>
      </c>
      <c r="O577" s="9" t="s">
        <v>137</v>
      </c>
      <c r="P577" s="9" t="s">
        <v>191</v>
      </c>
      <c r="Q577" s="10" t="str">
        <f t="shared" si="1"/>
        <v>Remote Job (full or flexible)</v>
      </c>
      <c r="R577" s="10">
        <v>7</v>
      </c>
      <c r="S577" s="9" t="s">
        <v>260</v>
      </c>
      <c r="T577" s="9" t="s">
        <v>137</v>
      </c>
      <c r="U577" s="9" t="str">
        <f>IF(S577&lt;&gt;"",S577,IF(T577&lt;&gt;"",VLOOKUP(T577,Metadata!$S$2:$T$228,2,FALSE),""))</f>
        <v>DevOps Engineer</v>
      </c>
      <c r="V577" s="9" t="s">
        <v>207</v>
      </c>
      <c r="W577" s="9" t="s">
        <v>137</v>
      </c>
      <c r="X577" s="9" t="s">
        <v>208</v>
      </c>
      <c r="Y577" s="9" t="s">
        <v>137</v>
      </c>
      <c r="Z577" s="9" t="s">
        <v>224</v>
      </c>
      <c r="AA577" s="9" t="s">
        <v>137</v>
      </c>
      <c r="AB577" s="9" t="s">
        <v>253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 t="s">
        <v>150</v>
      </c>
      <c r="BZ577" s="9" t="s">
        <v>137</v>
      </c>
      <c r="CA577" s="10"/>
      <c r="CB577" s="10" t="str">
        <f t="shared" si="5"/>
        <v/>
      </c>
      <c r="CC577" s="10"/>
      <c r="CD577" s="9" t="str">
        <f t="shared" si="2"/>
        <v/>
      </c>
      <c r="CE577" s="9" t="s">
        <v>168</v>
      </c>
      <c r="CF577" s="9" t="s">
        <v>220</v>
      </c>
      <c r="CG577" s="9">
        <f>IF(CF577="","",VLOOKUP(CF577,Metadata!$D$2:$H$20,2,FALSE))</f>
        <v>27500</v>
      </c>
      <c r="CH577" s="9">
        <f>IF(CF577="","",VLOOKUP(CF577,Metadata!$D$2:$H$20,4,FALSE))</f>
        <v>25000</v>
      </c>
      <c r="CI577" s="9">
        <f>IF(CF577="","",VLOOKUP(CF577,Metadata!$D$2:$H$20,5,FALSE))</f>
        <v>30000</v>
      </c>
      <c r="CJ577" s="9">
        <f t="shared" si="3"/>
        <v>27500</v>
      </c>
      <c r="CK577" s="9" t="s">
        <v>221</v>
      </c>
      <c r="CL577" s="10">
        <v>3</v>
      </c>
      <c r="CM577" s="10">
        <v>4</v>
      </c>
      <c r="CN577" s="10">
        <v>7</v>
      </c>
      <c r="CO577" s="10">
        <v>7</v>
      </c>
      <c r="CP577" s="10">
        <v>5</v>
      </c>
      <c r="CQ577" s="10">
        <v>6</v>
      </c>
      <c r="CR577" s="10">
        <v>6</v>
      </c>
      <c r="CS577" s="10">
        <v>6</v>
      </c>
      <c r="CT577" s="10">
        <v>6</v>
      </c>
      <c r="CU577" s="10">
        <v>4</v>
      </c>
      <c r="CV577" s="10">
        <v>5</v>
      </c>
      <c r="CW577" s="10">
        <v>4</v>
      </c>
      <c r="CX577" s="10">
        <v>5</v>
      </c>
      <c r="CY577" s="10">
        <v>7</v>
      </c>
      <c r="CZ577" s="10">
        <v>6</v>
      </c>
      <c r="DA577" s="10">
        <v>3</v>
      </c>
      <c r="DB577" s="10">
        <v>3</v>
      </c>
      <c r="DC577" s="10">
        <v>4</v>
      </c>
      <c r="DD577" s="10">
        <v>4</v>
      </c>
      <c r="DE577" s="10">
        <v>5</v>
      </c>
      <c r="DF577" s="10">
        <v>5</v>
      </c>
      <c r="DG577" s="10">
        <v>5</v>
      </c>
      <c r="DH577" s="10">
        <v>5</v>
      </c>
      <c r="DI577" s="10">
        <v>4</v>
      </c>
      <c r="DJ577" s="10">
        <v>4</v>
      </c>
      <c r="DK577" s="10">
        <v>3</v>
      </c>
      <c r="DL577" s="10">
        <v>3</v>
      </c>
      <c r="DM577" s="9" t="s">
        <v>154</v>
      </c>
      <c r="DN577" s="10">
        <v>1991</v>
      </c>
      <c r="DO577" s="9">
        <f t="shared" si="4"/>
        <v>30</v>
      </c>
      <c r="DP577" s="9" t="s">
        <v>155</v>
      </c>
      <c r="DQ577" s="9" t="s">
        <v>202</v>
      </c>
      <c r="DR577" s="9" t="s">
        <v>157</v>
      </c>
      <c r="DS577" s="9" t="s">
        <v>137</v>
      </c>
      <c r="DT577" s="9" t="s">
        <v>181</v>
      </c>
      <c r="DU577" s="9" t="s">
        <v>223</v>
      </c>
      <c r="DV577" s="9" t="str">
        <f>VLOOKUP(DU577,Metadata!$B$2:$C$7,2,FALSE)</f>
        <v>3 - 6 years</v>
      </c>
    </row>
    <row r="578" spans="1:126">
      <c r="A578" s="13">
        <v>577</v>
      </c>
      <c r="B578" s="9" t="s">
        <v>135</v>
      </c>
      <c r="C578" s="9" t="str">
        <f>VLOOKUP(B578,Metadata!$M$2:$N$6,2,FALSE)</f>
        <v>Permanent Employee</v>
      </c>
      <c r="D578" s="9" t="s">
        <v>159</v>
      </c>
      <c r="E578" s="9" t="s">
        <v>137</v>
      </c>
      <c r="F578" s="9" t="s">
        <v>138</v>
      </c>
      <c r="G578" s="9" t="s">
        <v>140</v>
      </c>
      <c r="H578" s="9" t="str">
        <f>IF(G578="","",VLOOKUP(G578,Metadata!$J$2:$K$22,2,FALSE))</f>
        <v>Lisbon Metropolitan Area</v>
      </c>
      <c r="I578" s="9" t="s">
        <v>138</v>
      </c>
      <c r="J578" s="9" t="str">
        <f>IF(I578="","",VLOOKUP(I578,Metadata!$P$2:$Q$43,2,FALSE))</f>
        <v>Europe</v>
      </c>
      <c r="K578" s="9" t="str">
        <f t="shared" si="0"/>
        <v>Portugal</v>
      </c>
      <c r="L578" s="9" t="s">
        <v>140</v>
      </c>
      <c r="M578" s="9" t="str">
        <f>IF(L578="","",VLOOKUP(L578,Metadata!$J$2:$K$22,2,FALSE))</f>
        <v>Lisbon Metropolitan Area</v>
      </c>
      <c r="N578" s="9" t="s">
        <v>141</v>
      </c>
      <c r="O578" s="9" t="s">
        <v>137</v>
      </c>
      <c r="P578" s="9" t="s">
        <v>142</v>
      </c>
      <c r="Q578" s="10" t="str">
        <f t="shared" si="1"/>
        <v>Full Office Job</v>
      </c>
      <c r="R578" s="10">
        <v>4</v>
      </c>
      <c r="S578" s="9" t="s">
        <v>161</v>
      </c>
      <c r="T578" s="9" t="s">
        <v>137</v>
      </c>
      <c r="U578" s="9" t="str">
        <f>IF(S578&lt;&gt;"",S578,IF(T578&lt;&gt;"",VLOOKUP(T578,Metadata!$S$2:$T$228,2,FALSE),""))</f>
        <v>Full-Stack Developer</v>
      </c>
      <c r="V578" s="9" t="s">
        <v>207</v>
      </c>
      <c r="W578" s="9" t="s">
        <v>137</v>
      </c>
      <c r="X578" s="9" t="s">
        <v>208</v>
      </c>
      <c r="Y578" s="9" t="s">
        <v>137</v>
      </c>
      <c r="Z578" s="9" t="s">
        <v>146</v>
      </c>
      <c r="AA578" s="9" t="s">
        <v>165</v>
      </c>
      <c r="AB578" s="9" t="s">
        <v>253</v>
      </c>
      <c r="AC578" s="9" t="s">
        <v>147</v>
      </c>
      <c r="AD578" s="9" t="s">
        <v>148</v>
      </c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 t="s">
        <v>178</v>
      </c>
      <c r="BB578" s="9"/>
      <c r="BC578" s="9"/>
      <c r="BD578" s="9"/>
      <c r="BE578" s="9"/>
      <c r="BF578" s="9"/>
      <c r="BG578" s="9"/>
      <c r="BH578" s="9"/>
      <c r="BI578" s="9"/>
      <c r="BJ578" s="9" t="s">
        <v>167</v>
      </c>
      <c r="BK578" s="9"/>
      <c r="BL578" s="9"/>
      <c r="BM578" s="9"/>
      <c r="BN578" s="9"/>
      <c r="BO578" s="9"/>
      <c r="BP578" s="9"/>
      <c r="BQ578" s="9" t="s">
        <v>219</v>
      </c>
      <c r="BR578" s="9"/>
      <c r="BS578" s="9"/>
      <c r="BT578" s="9"/>
      <c r="BU578" s="9"/>
      <c r="BV578" s="9"/>
      <c r="BW578" s="9"/>
      <c r="BX578" s="9"/>
      <c r="BY578" s="9"/>
      <c r="BZ578" s="9"/>
      <c r="CA578" s="10"/>
      <c r="CB578" s="10" t="str">
        <f t="shared" si="5"/>
        <v/>
      </c>
      <c r="CC578" s="10"/>
      <c r="CD578" s="9" t="str">
        <f t="shared" si="2"/>
        <v/>
      </c>
      <c r="CE578" s="9" t="s">
        <v>168</v>
      </c>
      <c r="CF578" s="9" t="s">
        <v>225</v>
      </c>
      <c r="CG578" s="9">
        <f>IF(CF578="","",VLOOKUP(CF578,Metadata!$D$2:$H$20,2,FALSE))</f>
        <v>22500</v>
      </c>
      <c r="CH578" s="9">
        <f>IF(CF578="","",VLOOKUP(CF578,Metadata!$D$2:$H$20,4,FALSE))</f>
        <v>20000</v>
      </c>
      <c r="CI578" s="9">
        <f>IF(CF578="","",VLOOKUP(CF578,Metadata!$D$2:$H$20,5,FALSE))</f>
        <v>25000</v>
      </c>
      <c r="CJ578" s="9">
        <f t="shared" si="3"/>
        <v>22500</v>
      </c>
      <c r="CK578" s="9" t="s">
        <v>189</v>
      </c>
      <c r="CL578" s="10">
        <v>4</v>
      </c>
      <c r="CM578" s="10">
        <v>3</v>
      </c>
      <c r="CN578" s="10">
        <v>5</v>
      </c>
      <c r="CO578" s="10">
        <v>6</v>
      </c>
      <c r="CP578" s="10">
        <v>5</v>
      </c>
      <c r="CQ578" s="10">
        <v>5</v>
      </c>
      <c r="CR578" s="10">
        <v>4</v>
      </c>
      <c r="CS578" s="10">
        <v>5</v>
      </c>
      <c r="CT578" s="10">
        <v>5</v>
      </c>
      <c r="CU578" s="10">
        <v>5</v>
      </c>
      <c r="CV578" s="10">
        <v>5</v>
      </c>
      <c r="CW578" s="10">
        <v>4</v>
      </c>
      <c r="CX578" s="10">
        <v>4</v>
      </c>
      <c r="CY578" s="10">
        <v>5</v>
      </c>
      <c r="CZ578" s="10">
        <v>4</v>
      </c>
      <c r="DA578" s="10">
        <v>5</v>
      </c>
      <c r="DB578" s="10">
        <v>4</v>
      </c>
      <c r="DC578" s="10">
        <v>6</v>
      </c>
      <c r="DD578" s="10">
        <v>4</v>
      </c>
      <c r="DE578" s="10">
        <v>4</v>
      </c>
      <c r="DF578" s="10">
        <v>5</v>
      </c>
      <c r="DG578" s="10">
        <v>6</v>
      </c>
      <c r="DH578" s="10">
        <v>4</v>
      </c>
      <c r="DI578" s="10">
        <v>4</v>
      </c>
      <c r="DJ578" s="10">
        <v>3</v>
      </c>
      <c r="DK578" s="10">
        <v>4</v>
      </c>
      <c r="DL578" s="10">
        <v>4</v>
      </c>
      <c r="DM578" s="9" t="s">
        <v>154</v>
      </c>
      <c r="DN578" s="10">
        <v>1995</v>
      </c>
      <c r="DO578" s="9">
        <f t="shared" si="4"/>
        <v>26</v>
      </c>
      <c r="DP578" s="9" t="s">
        <v>155</v>
      </c>
      <c r="DQ578" s="9" t="s">
        <v>202</v>
      </c>
      <c r="DR578" s="9" t="s">
        <v>157</v>
      </c>
      <c r="DS578" s="9" t="s">
        <v>137</v>
      </c>
      <c r="DT578" s="9" t="s">
        <v>181</v>
      </c>
      <c r="DU578" s="9" t="s">
        <v>168</v>
      </c>
      <c r="DV578" s="9" t="str">
        <f>VLOOKUP(DU578,Metadata!$B$2:$C$7,2,FALSE)</f>
        <v>0 - 3 years</v>
      </c>
    </row>
    <row r="579" spans="1:126">
      <c r="A579" s="13">
        <v>578</v>
      </c>
      <c r="B579" s="9" t="s">
        <v>135</v>
      </c>
      <c r="C579" s="9" t="str">
        <f>VLOOKUP(B579,Metadata!$M$2:$N$6,2,FALSE)</f>
        <v>Permanent Employee</v>
      </c>
      <c r="D579" s="9" t="s">
        <v>159</v>
      </c>
      <c r="E579" s="9" t="s">
        <v>137</v>
      </c>
      <c r="F579" s="9" t="s">
        <v>138</v>
      </c>
      <c r="G579" s="9" t="s">
        <v>213</v>
      </c>
      <c r="H579" s="9" t="str">
        <f>IF(G579="","",VLOOKUP(G579,Metadata!$J$2:$K$22,2,FALSE))</f>
        <v>Centre</v>
      </c>
      <c r="I579" s="9" t="s">
        <v>138</v>
      </c>
      <c r="J579" s="9" t="str">
        <f>IF(I579="","",VLOOKUP(I579,Metadata!$P$2:$Q$43,2,FALSE))</f>
        <v>Europe</v>
      </c>
      <c r="K579" s="9" t="str">
        <f t="shared" si="0"/>
        <v>Portugal</v>
      </c>
      <c r="L579" s="9" t="s">
        <v>213</v>
      </c>
      <c r="M579" s="9" t="str">
        <f>IF(L579="","",VLOOKUP(L579,Metadata!$J$2:$K$22,2,FALSE))</f>
        <v>Centre</v>
      </c>
      <c r="N579" s="9" t="s">
        <v>214</v>
      </c>
      <c r="O579" s="9" t="s">
        <v>259</v>
      </c>
      <c r="P579" s="9" t="s">
        <v>191</v>
      </c>
      <c r="Q579" s="10" t="str">
        <f t="shared" si="1"/>
        <v>Remote Job (full or flexible)</v>
      </c>
      <c r="R579" s="10">
        <v>6</v>
      </c>
      <c r="S579" s="9" t="s">
        <v>206</v>
      </c>
      <c r="T579" s="9" t="s">
        <v>137</v>
      </c>
      <c r="U579" s="9" t="str">
        <f>IF(S579&lt;&gt;"",S579,IF(T579&lt;&gt;"",VLOOKUP(T579,Metadata!$S$2:$T$228,2,FALSE),""))</f>
        <v>Mobile Apps Developer</v>
      </c>
      <c r="V579" s="9" t="s">
        <v>144</v>
      </c>
      <c r="W579" s="9" t="s">
        <v>137</v>
      </c>
      <c r="X579" s="9" t="s">
        <v>252</v>
      </c>
      <c r="Y579" s="9" t="s">
        <v>137</v>
      </c>
      <c r="Z579" s="9" t="s">
        <v>224</v>
      </c>
      <c r="AA579" s="9" t="s">
        <v>137</v>
      </c>
      <c r="AB579" s="9" t="s">
        <v>137</v>
      </c>
      <c r="AC579" s="9"/>
      <c r="AD579" s="9" t="s">
        <v>148</v>
      </c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 t="s">
        <v>284</v>
      </c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 t="s">
        <v>150</v>
      </c>
      <c r="BZ579" s="9" t="s">
        <v>137</v>
      </c>
      <c r="CA579" s="10"/>
      <c r="CB579" s="10" t="str">
        <f t="shared" si="5"/>
        <v/>
      </c>
      <c r="CC579" s="10"/>
      <c r="CD579" s="9" t="str">
        <f t="shared" si="2"/>
        <v/>
      </c>
      <c r="CE579" s="9" t="s">
        <v>168</v>
      </c>
      <c r="CF579" s="9" t="s">
        <v>188</v>
      </c>
      <c r="CG579" s="9">
        <f>IF(CF579="","",VLOOKUP(CF579,Metadata!$D$2:$H$20,2,FALSE))</f>
        <v>17500</v>
      </c>
      <c r="CH579" s="9">
        <f>IF(CF579="","",VLOOKUP(CF579,Metadata!$D$2:$H$20,4,FALSE))</f>
        <v>15000</v>
      </c>
      <c r="CI579" s="9">
        <f>IF(CF579="","",VLOOKUP(CF579,Metadata!$D$2:$H$20,5,FALSE))</f>
        <v>20000</v>
      </c>
      <c r="CJ579" s="9">
        <f t="shared" si="3"/>
        <v>17500</v>
      </c>
      <c r="CK579" s="9" t="s">
        <v>221</v>
      </c>
      <c r="CL579" s="10">
        <v>2</v>
      </c>
      <c r="CM579" s="10">
        <v>2</v>
      </c>
      <c r="CN579" s="10">
        <v>5</v>
      </c>
      <c r="CO579" s="10">
        <v>6</v>
      </c>
      <c r="CP579" s="10">
        <v>3</v>
      </c>
      <c r="CQ579" s="10">
        <v>6</v>
      </c>
      <c r="CR579" s="10">
        <v>7</v>
      </c>
      <c r="CS579" s="10">
        <v>4</v>
      </c>
      <c r="CT579" s="10">
        <v>3</v>
      </c>
      <c r="CU579" s="10">
        <v>5</v>
      </c>
      <c r="CV579" s="10">
        <v>3</v>
      </c>
      <c r="CW579" s="10">
        <v>3</v>
      </c>
      <c r="CX579" s="10">
        <v>4</v>
      </c>
      <c r="CY579" s="10">
        <v>4</v>
      </c>
      <c r="CZ579" s="10">
        <v>4</v>
      </c>
      <c r="DA579" s="10">
        <v>3</v>
      </c>
      <c r="DB579" s="10">
        <v>3</v>
      </c>
      <c r="DC579" s="10">
        <v>4</v>
      </c>
      <c r="DD579" s="10">
        <v>3</v>
      </c>
      <c r="DE579" s="10">
        <v>6</v>
      </c>
      <c r="DF579" s="10">
        <v>4</v>
      </c>
      <c r="DG579" s="10">
        <v>7</v>
      </c>
      <c r="DH579" s="10">
        <v>4</v>
      </c>
      <c r="DI579" s="10">
        <v>5</v>
      </c>
      <c r="DJ579" s="10">
        <v>4</v>
      </c>
      <c r="DK579" s="10">
        <v>4</v>
      </c>
      <c r="DL579" s="10">
        <v>4</v>
      </c>
      <c r="DM579" s="9" t="s">
        <v>154</v>
      </c>
      <c r="DN579" s="10">
        <v>1997</v>
      </c>
      <c r="DO579" s="9">
        <f t="shared" si="4"/>
        <v>24</v>
      </c>
      <c r="DP579" s="9" t="s">
        <v>155</v>
      </c>
      <c r="DQ579" s="9" t="s">
        <v>156</v>
      </c>
      <c r="DR579" s="9" t="s">
        <v>157</v>
      </c>
      <c r="DS579" s="9" t="s">
        <v>137</v>
      </c>
      <c r="DT579" s="9" t="s">
        <v>181</v>
      </c>
      <c r="DU579" s="9" t="s">
        <v>168</v>
      </c>
      <c r="DV579" s="9" t="str">
        <f>VLOOKUP(DU579,Metadata!$B$2:$C$7,2,FALSE)</f>
        <v>0 - 3 years</v>
      </c>
    </row>
    <row r="580" spans="1:126">
      <c r="A580" s="13">
        <v>579</v>
      </c>
      <c r="B580" s="9" t="s">
        <v>135</v>
      </c>
      <c r="C580" s="9" t="str">
        <f>VLOOKUP(B580,Metadata!$M$2:$N$6,2,FALSE)</f>
        <v>Permanent Employee</v>
      </c>
      <c r="D580" s="9" t="s">
        <v>136</v>
      </c>
      <c r="E580" s="9" t="s">
        <v>137</v>
      </c>
      <c r="F580" s="9" t="s">
        <v>138</v>
      </c>
      <c r="G580" s="9" t="s">
        <v>291</v>
      </c>
      <c r="H580" s="9" t="str">
        <f>IF(G580="","",VLOOKUP(G580,Metadata!$J$2:$K$22,2,FALSE))</f>
        <v>Centre</v>
      </c>
      <c r="I580" s="9" t="s">
        <v>138</v>
      </c>
      <c r="J580" s="9" t="str">
        <f>IF(I580="","",VLOOKUP(I580,Metadata!$P$2:$Q$43,2,FALSE))</f>
        <v>Europe</v>
      </c>
      <c r="K580" s="9" t="str">
        <f t="shared" si="0"/>
        <v>Portugal</v>
      </c>
      <c r="L580" s="9" t="s">
        <v>140</v>
      </c>
      <c r="M580" s="9" t="str">
        <f>IF(L580="","",VLOOKUP(L580,Metadata!$J$2:$K$22,2,FALSE))</f>
        <v>Lisbon Metropolitan Area</v>
      </c>
      <c r="N580" s="9" t="s">
        <v>214</v>
      </c>
      <c r="O580" s="9" t="s">
        <v>259</v>
      </c>
      <c r="P580" s="9" t="s">
        <v>191</v>
      </c>
      <c r="Q580" s="10" t="str">
        <f t="shared" si="1"/>
        <v>Remote Job (full or flexible)</v>
      </c>
      <c r="R580" s="10">
        <v>6</v>
      </c>
      <c r="S580" s="9" t="s">
        <v>216</v>
      </c>
      <c r="T580" s="9" t="s">
        <v>137</v>
      </c>
      <c r="U580" s="9" t="str">
        <f>IF(S580&lt;&gt;"",S580,IF(T580&lt;&gt;"",VLOOKUP(T580,Metadata!$S$2:$T$228,2,FALSE),""))</f>
        <v>Front-End Developer</v>
      </c>
      <c r="V580" s="9" t="s">
        <v>207</v>
      </c>
      <c r="W580" s="9" t="s">
        <v>137</v>
      </c>
      <c r="X580" s="9" t="s">
        <v>269</v>
      </c>
      <c r="Y580" s="9" t="s">
        <v>137</v>
      </c>
      <c r="Z580" s="9" t="s">
        <v>224</v>
      </c>
      <c r="AA580" s="9" t="s">
        <v>165</v>
      </c>
      <c r="AB580" s="9" t="s">
        <v>137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 t="s">
        <v>186</v>
      </c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10"/>
      <c r="CB580" s="10" t="str">
        <f t="shared" si="5"/>
        <v/>
      </c>
      <c r="CC580" s="10"/>
      <c r="CD580" s="9" t="str">
        <f t="shared" si="2"/>
        <v/>
      </c>
      <c r="CE580" s="9" t="s">
        <v>232</v>
      </c>
      <c r="CF580" s="9" t="s">
        <v>169</v>
      </c>
      <c r="CG580" s="9">
        <f>IF(CF580="","",VLOOKUP(CF580,Metadata!$D$2:$H$20,2,FALSE))</f>
        <v>12500</v>
      </c>
      <c r="CH580" s="9">
        <f>IF(CF580="","",VLOOKUP(CF580,Metadata!$D$2:$H$20,4,FALSE))</f>
        <v>0</v>
      </c>
      <c r="CI580" s="9">
        <f>IF(CF580="","",VLOOKUP(CF580,Metadata!$D$2:$H$20,5,FALSE))</f>
        <v>15000</v>
      </c>
      <c r="CJ580" s="9">
        <f t="shared" si="3"/>
        <v>12500</v>
      </c>
      <c r="CK580" s="9" t="s">
        <v>180</v>
      </c>
      <c r="CL580" s="10">
        <v>5</v>
      </c>
      <c r="CM580" s="10">
        <v>2</v>
      </c>
      <c r="CN580" s="10">
        <v>4</v>
      </c>
      <c r="CO580" s="10">
        <v>4</v>
      </c>
      <c r="CP580" s="10">
        <v>4</v>
      </c>
      <c r="CQ580" s="10">
        <v>4</v>
      </c>
      <c r="CR580" s="10">
        <v>4</v>
      </c>
      <c r="CS580" s="10">
        <v>4</v>
      </c>
      <c r="CT580" s="10">
        <v>5</v>
      </c>
      <c r="CU580" s="10">
        <v>4</v>
      </c>
      <c r="CV580" s="10">
        <v>4</v>
      </c>
      <c r="CW580" s="10">
        <v>4</v>
      </c>
      <c r="CX580" s="10">
        <v>4</v>
      </c>
      <c r="CY580" s="10">
        <v>4</v>
      </c>
      <c r="CZ580" s="10">
        <v>4</v>
      </c>
      <c r="DA580" s="10">
        <v>4</v>
      </c>
      <c r="DB580" s="10">
        <v>5</v>
      </c>
      <c r="DC580" s="10">
        <v>5</v>
      </c>
      <c r="DD580" s="10">
        <v>5</v>
      </c>
      <c r="DE580" s="10">
        <v>6</v>
      </c>
      <c r="DF580" s="10">
        <v>6</v>
      </c>
      <c r="DG580" s="10">
        <v>7</v>
      </c>
      <c r="DH580" s="10">
        <v>6</v>
      </c>
      <c r="DI580" s="10">
        <v>4</v>
      </c>
      <c r="DJ580" s="10">
        <v>4</v>
      </c>
      <c r="DK580" s="10">
        <v>4</v>
      </c>
      <c r="DL580" s="10">
        <v>4</v>
      </c>
      <c r="DM580" s="9" t="s">
        <v>154</v>
      </c>
      <c r="DN580" s="10">
        <v>1987</v>
      </c>
      <c r="DO580" s="9">
        <f t="shared" si="4"/>
        <v>34</v>
      </c>
      <c r="DP580" s="9" t="s">
        <v>155</v>
      </c>
      <c r="DQ580" s="9" t="s">
        <v>202</v>
      </c>
      <c r="DR580" s="9" t="s">
        <v>157</v>
      </c>
      <c r="DS580" s="9" t="s">
        <v>137</v>
      </c>
      <c r="DT580" s="9" t="s">
        <v>181</v>
      </c>
      <c r="DU580" s="9" t="s">
        <v>168</v>
      </c>
      <c r="DV580" s="9" t="str">
        <f>VLOOKUP(DU580,Metadata!$B$2:$C$7,2,FALSE)</f>
        <v>0 - 3 years</v>
      </c>
    </row>
    <row r="581" spans="1:126">
      <c r="A581" s="13">
        <v>580</v>
      </c>
      <c r="B581" s="9" t="s">
        <v>135</v>
      </c>
      <c r="C581" s="9" t="str">
        <f>VLOOKUP(B581,Metadata!$M$2:$N$6,2,FALSE)</f>
        <v>Permanent Employee</v>
      </c>
      <c r="D581" s="9" t="s">
        <v>159</v>
      </c>
      <c r="E581" s="9" t="s">
        <v>137</v>
      </c>
      <c r="F581" s="9" t="s">
        <v>138</v>
      </c>
      <c r="G581" s="9" t="s">
        <v>265</v>
      </c>
      <c r="H581" s="9" t="str">
        <f>IF(G581="","",VLOOKUP(G581,Metadata!$J$2:$K$22,2,FALSE))</f>
        <v>Azores and Madeira</v>
      </c>
      <c r="I581" s="9" t="s">
        <v>292</v>
      </c>
      <c r="J581" s="9" t="str">
        <f>IF(I581="","",VLOOKUP(I581,Metadata!$P$2:$Q$43,2,FALSE))</f>
        <v>North America</v>
      </c>
      <c r="K581" s="9" t="str">
        <f t="shared" si="0"/>
        <v>International</v>
      </c>
      <c r="L581" s="9" t="s">
        <v>137</v>
      </c>
      <c r="M581" s="9" t="str">
        <f>IF(L581="","",VLOOKUP(L581,Metadata!$J$2:$K$22,2,FALSE))</f>
        <v/>
      </c>
      <c r="N581" s="9" t="s">
        <v>141</v>
      </c>
      <c r="O581" s="9" t="s">
        <v>137</v>
      </c>
      <c r="P581" s="9" t="s">
        <v>142</v>
      </c>
      <c r="Q581" s="10" t="str">
        <f t="shared" si="1"/>
        <v>Full Office Job</v>
      </c>
      <c r="R581" s="10">
        <v>4</v>
      </c>
      <c r="S581" s="9" t="s">
        <v>260</v>
      </c>
      <c r="T581" s="9" t="s">
        <v>137</v>
      </c>
      <c r="U581" s="9" t="str">
        <f>IF(S581&lt;&gt;"",S581,IF(T581&lt;&gt;"",VLOOKUP(T581,Metadata!$S$2:$T$228,2,FALSE),""))</f>
        <v>DevOps Engineer</v>
      </c>
      <c r="V581" s="9" t="s">
        <v>256</v>
      </c>
      <c r="W581" s="9" t="s">
        <v>137</v>
      </c>
      <c r="X581" s="9" t="s">
        <v>145</v>
      </c>
      <c r="Y581" s="9" t="s">
        <v>137</v>
      </c>
      <c r="Z581" s="9" t="s">
        <v>224</v>
      </c>
      <c r="AA581" s="9" t="s">
        <v>165</v>
      </c>
      <c r="AB581" s="9" t="s">
        <v>253</v>
      </c>
      <c r="AC581" s="9"/>
      <c r="AD581" s="9"/>
      <c r="AE581" s="9"/>
      <c r="AF581" s="9" t="s">
        <v>243</v>
      </c>
      <c r="AG581" s="9" t="s">
        <v>166</v>
      </c>
      <c r="AH581" s="9"/>
      <c r="AI581" s="9"/>
      <c r="AJ581" s="9" t="s">
        <v>185</v>
      </c>
      <c r="AK581" s="9" t="s">
        <v>302</v>
      </c>
      <c r="AL581" s="9"/>
      <c r="AM581" s="9"/>
      <c r="AN581" s="9"/>
      <c r="AO581" s="9"/>
      <c r="AP581" s="9"/>
      <c r="AQ581" s="9"/>
      <c r="AR581" s="9"/>
      <c r="AS581" s="9"/>
      <c r="AT581" s="9" t="s">
        <v>324</v>
      </c>
      <c r="AU581" s="9"/>
      <c r="AV581" s="9"/>
      <c r="AW581" s="9"/>
      <c r="AX581" s="9"/>
      <c r="AY581" s="9"/>
      <c r="AZ581" s="9"/>
      <c r="BA581" s="9" t="s">
        <v>178</v>
      </c>
      <c r="BB581" s="9"/>
      <c r="BC581" s="9"/>
      <c r="BD581" s="9"/>
      <c r="BE581" s="9"/>
      <c r="BF581" s="9"/>
      <c r="BG581" s="9"/>
      <c r="BH581" s="9"/>
      <c r="BI581" s="9"/>
      <c r="BJ581" s="9" t="s">
        <v>167</v>
      </c>
      <c r="BK581" s="9"/>
      <c r="BL581" s="9"/>
      <c r="BM581" s="9" t="s">
        <v>303</v>
      </c>
      <c r="BN581" s="9"/>
      <c r="BO581" s="9" t="s">
        <v>257</v>
      </c>
      <c r="BP581" s="9" t="s">
        <v>179</v>
      </c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10"/>
      <c r="CB581" s="10" t="str">
        <f t="shared" si="5"/>
        <v/>
      </c>
      <c r="CC581" s="10"/>
      <c r="CD581" s="9" t="str">
        <f t="shared" si="2"/>
        <v/>
      </c>
      <c r="CE581" s="9" t="s">
        <v>168</v>
      </c>
      <c r="CF581" s="9" t="s">
        <v>220</v>
      </c>
      <c r="CG581" s="9">
        <f>IF(CF581="","",VLOOKUP(CF581,Metadata!$D$2:$H$20,2,FALSE))</f>
        <v>27500</v>
      </c>
      <c r="CH581" s="9">
        <f>IF(CF581="","",VLOOKUP(CF581,Metadata!$D$2:$H$20,4,FALSE))</f>
        <v>25000</v>
      </c>
      <c r="CI581" s="9">
        <f>IF(CF581="","",VLOOKUP(CF581,Metadata!$D$2:$H$20,5,FALSE))</f>
        <v>30000</v>
      </c>
      <c r="CJ581" s="9">
        <f t="shared" si="3"/>
        <v>27500</v>
      </c>
      <c r="CK581" s="9" t="s">
        <v>189</v>
      </c>
      <c r="CL581" s="10">
        <v>3</v>
      </c>
      <c r="CM581" s="10">
        <v>3</v>
      </c>
      <c r="CN581" s="10">
        <v>5</v>
      </c>
      <c r="CO581" s="10">
        <v>5</v>
      </c>
      <c r="CP581" s="10">
        <v>6</v>
      </c>
      <c r="CQ581" s="10">
        <v>6</v>
      </c>
      <c r="CR581" s="10">
        <v>4</v>
      </c>
      <c r="CS581" s="10">
        <v>5</v>
      </c>
      <c r="CT581" s="10">
        <v>6</v>
      </c>
      <c r="CU581" s="10">
        <v>6</v>
      </c>
      <c r="CV581" s="10">
        <v>6</v>
      </c>
      <c r="CW581" s="10">
        <v>4</v>
      </c>
      <c r="CX581" s="10">
        <v>6</v>
      </c>
      <c r="CY581" s="10">
        <v>6</v>
      </c>
      <c r="CZ581" s="10">
        <v>6</v>
      </c>
      <c r="DA581" s="10">
        <v>6</v>
      </c>
      <c r="DB581" s="10">
        <v>6</v>
      </c>
      <c r="DC581" s="10">
        <v>6</v>
      </c>
      <c r="DD581" s="10">
        <v>6</v>
      </c>
      <c r="DE581" s="10">
        <v>6</v>
      </c>
      <c r="DF581" s="10">
        <v>6</v>
      </c>
      <c r="DG581" s="10">
        <v>6</v>
      </c>
      <c r="DH581" s="10">
        <v>6</v>
      </c>
      <c r="DI581" s="10">
        <v>6</v>
      </c>
      <c r="DJ581" s="10">
        <v>6</v>
      </c>
      <c r="DK581" s="10">
        <v>6</v>
      </c>
      <c r="DL581" s="10">
        <v>6</v>
      </c>
      <c r="DM581" s="9" t="s">
        <v>154</v>
      </c>
      <c r="DN581" s="10">
        <v>1987</v>
      </c>
      <c r="DO581" s="9">
        <f t="shared" si="4"/>
        <v>34</v>
      </c>
      <c r="DP581" s="9" t="s">
        <v>155</v>
      </c>
      <c r="DQ581" s="9" t="s">
        <v>156</v>
      </c>
      <c r="DR581" s="9" t="s">
        <v>157</v>
      </c>
      <c r="DS581" s="9" t="s">
        <v>137</v>
      </c>
      <c r="DT581" s="9" t="s">
        <v>181</v>
      </c>
      <c r="DU581" s="9" t="s">
        <v>223</v>
      </c>
      <c r="DV581" s="9" t="str">
        <f>VLOOKUP(DU581,Metadata!$B$2:$C$7,2,FALSE)</f>
        <v>3 - 6 years</v>
      </c>
    </row>
    <row r="582" spans="1:126">
      <c r="A582" s="13">
        <v>581</v>
      </c>
      <c r="B582" s="9" t="s">
        <v>135</v>
      </c>
      <c r="C582" s="9" t="str">
        <f>VLOOKUP(B582,Metadata!$M$2:$N$6,2,FALSE)</f>
        <v>Permanent Employee</v>
      </c>
      <c r="D582" s="9" t="s">
        <v>159</v>
      </c>
      <c r="E582" s="9" t="s">
        <v>137</v>
      </c>
      <c r="F582" s="9" t="s">
        <v>138</v>
      </c>
      <c r="G582" s="9" t="s">
        <v>140</v>
      </c>
      <c r="H582" s="9" t="str">
        <f>IF(G582="","",VLOOKUP(G582,Metadata!$J$2:$K$22,2,FALSE))</f>
        <v>Lisbon Metropolitan Area</v>
      </c>
      <c r="I582" s="9" t="s">
        <v>138</v>
      </c>
      <c r="J582" s="9" t="str">
        <f>IF(I582="","",VLOOKUP(I582,Metadata!$P$2:$Q$43,2,FALSE))</f>
        <v>Europe</v>
      </c>
      <c r="K582" s="9" t="str">
        <f t="shared" si="0"/>
        <v>Portugal</v>
      </c>
      <c r="L582" s="9" t="s">
        <v>140</v>
      </c>
      <c r="M582" s="9" t="str">
        <f>IF(L582="","",VLOOKUP(L582,Metadata!$J$2:$K$22,2,FALSE))</f>
        <v>Lisbon Metropolitan Area</v>
      </c>
      <c r="N582" s="9" t="s">
        <v>214</v>
      </c>
      <c r="O582" s="9" t="s">
        <v>259</v>
      </c>
      <c r="P582" s="9" t="s">
        <v>142</v>
      </c>
      <c r="Q582" s="10" t="str">
        <f t="shared" si="1"/>
        <v>Full Office Job</v>
      </c>
      <c r="R582" s="10">
        <v>5</v>
      </c>
      <c r="S582" s="9" t="s">
        <v>260</v>
      </c>
      <c r="T582" s="9" t="s">
        <v>137</v>
      </c>
      <c r="U582" s="9" t="str">
        <f>IF(S582&lt;&gt;"",S582,IF(T582&lt;&gt;"",VLOOKUP(T582,Metadata!$S$2:$T$228,2,FALSE),""))</f>
        <v>DevOps Engineer</v>
      </c>
      <c r="V582" s="9" t="s">
        <v>268</v>
      </c>
      <c r="W582" s="9" t="s">
        <v>137</v>
      </c>
      <c r="X582" s="9" t="s">
        <v>145</v>
      </c>
      <c r="Y582" s="9" t="s">
        <v>137</v>
      </c>
      <c r="Z582" s="9" t="s">
        <v>218</v>
      </c>
      <c r="AA582" s="9" t="s">
        <v>137</v>
      </c>
      <c r="AB582" s="9" t="s">
        <v>253</v>
      </c>
      <c r="AC582" s="9" t="s">
        <v>147</v>
      </c>
      <c r="AD582" s="9"/>
      <c r="AE582" s="9" t="s">
        <v>194</v>
      </c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 t="s">
        <v>270</v>
      </c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 t="s">
        <v>197</v>
      </c>
      <c r="BH582" s="9"/>
      <c r="BI582" s="9"/>
      <c r="BJ582" s="9"/>
      <c r="BK582" s="9" t="s">
        <v>198</v>
      </c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10"/>
      <c r="CB582" s="10" t="str">
        <f t="shared" si="5"/>
        <v/>
      </c>
      <c r="CC582" s="10"/>
      <c r="CD582" s="9" t="str">
        <f t="shared" si="2"/>
        <v/>
      </c>
      <c r="CE582" s="9" t="s">
        <v>151</v>
      </c>
      <c r="CF582" s="9" t="s">
        <v>236</v>
      </c>
      <c r="CG582" s="9">
        <f>IF(CF582="","",VLOOKUP(CF582,Metadata!$D$2:$H$20,2,FALSE))</f>
        <v>47500</v>
      </c>
      <c r="CH582" s="9">
        <f>IF(CF582="","",VLOOKUP(CF582,Metadata!$D$2:$H$20,4,FALSE))</f>
        <v>45000</v>
      </c>
      <c r="CI582" s="9">
        <f>IF(CF582="","",VLOOKUP(CF582,Metadata!$D$2:$H$20,5,FALSE))</f>
        <v>50000</v>
      </c>
      <c r="CJ582" s="9">
        <f t="shared" si="3"/>
        <v>47500</v>
      </c>
      <c r="CK582" s="9" t="s">
        <v>153</v>
      </c>
      <c r="CL582" s="10">
        <v>2</v>
      </c>
      <c r="CM582" s="10">
        <v>3</v>
      </c>
      <c r="CN582" s="10">
        <v>7</v>
      </c>
      <c r="CO582" s="10">
        <v>7</v>
      </c>
      <c r="CP582" s="10">
        <v>6</v>
      </c>
      <c r="CQ582" s="10">
        <v>6</v>
      </c>
      <c r="CR582" s="10">
        <v>5</v>
      </c>
      <c r="CS582" s="10">
        <v>6</v>
      </c>
      <c r="CT582" s="10">
        <v>6</v>
      </c>
      <c r="CU582" s="10">
        <v>6</v>
      </c>
      <c r="CV582" s="10">
        <v>5</v>
      </c>
      <c r="CW582" s="10">
        <v>5</v>
      </c>
      <c r="CX582" s="10">
        <v>7</v>
      </c>
      <c r="CY582" s="10">
        <v>7</v>
      </c>
      <c r="CZ582" s="10">
        <v>7</v>
      </c>
      <c r="DA582" s="10">
        <v>3</v>
      </c>
      <c r="DB582" s="10">
        <v>3</v>
      </c>
      <c r="DC582" s="10">
        <v>7</v>
      </c>
      <c r="DD582" s="10">
        <v>3</v>
      </c>
      <c r="DE582" s="10">
        <v>6</v>
      </c>
      <c r="DF582" s="10">
        <v>6</v>
      </c>
      <c r="DG582" s="10">
        <v>6</v>
      </c>
      <c r="DH582" s="10">
        <v>5</v>
      </c>
      <c r="DI582" s="10">
        <v>7</v>
      </c>
      <c r="DJ582" s="10">
        <v>5</v>
      </c>
      <c r="DK582" s="10">
        <v>6</v>
      </c>
      <c r="DL582" s="10">
        <v>7</v>
      </c>
      <c r="DM582" s="9" t="s">
        <v>154</v>
      </c>
      <c r="DN582" s="10">
        <v>1968</v>
      </c>
      <c r="DO582" s="9">
        <f t="shared" si="4"/>
        <v>53</v>
      </c>
      <c r="DP582" s="9" t="s">
        <v>155</v>
      </c>
      <c r="DQ582" s="9" t="s">
        <v>202</v>
      </c>
      <c r="DR582" s="9" t="s">
        <v>342</v>
      </c>
      <c r="DS582" s="9" t="s">
        <v>137</v>
      </c>
      <c r="DT582" s="9" t="s">
        <v>181</v>
      </c>
      <c r="DU582" s="9" t="s">
        <v>158</v>
      </c>
      <c r="DV582" s="9" t="str">
        <f>VLOOKUP(DU582,Metadata!$B$2:$C$7,2,FALSE)</f>
        <v>6+ years</v>
      </c>
    </row>
    <row r="583" spans="1:126">
      <c r="A583" s="13">
        <v>582</v>
      </c>
      <c r="B583" s="9" t="s">
        <v>135</v>
      </c>
      <c r="C583" s="9" t="str">
        <f>VLOOKUP(B583,Metadata!$M$2:$N$6,2,FALSE)</f>
        <v>Permanent Employee</v>
      </c>
      <c r="D583" s="9" t="s">
        <v>159</v>
      </c>
      <c r="E583" s="9" t="s">
        <v>137</v>
      </c>
      <c r="F583" s="9" t="s">
        <v>138</v>
      </c>
      <c r="G583" s="9" t="s">
        <v>204</v>
      </c>
      <c r="H583" s="9" t="str">
        <f>IF(G583="","",VLOOKUP(G583,Metadata!$J$2:$K$22,2,FALSE))</f>
        <v>Centre</v>
      </c>
      <c r="I583" s="9" t="s">
        <v>138</v>
      </c>
      <c r="J583" s="9" t="str">
        <f>IF(I583="","",VLOOKUP(I583,Metadata!$P$2:$Q$43,2,FALSE))</f>
        <v>Europe</v>
      </c>
      <c r="K583" s="9" t="str">
        <f t="shared" si="0"/>
        <v>Portugal</v>
      </c>
      <c r="L583" s="9" t="s">
        <v>204</v>
      </c>
      <c r="M583" s="9" t="str">
        <f>IF(L583="","",VLOOKUP(L583,Metadata!$J$2:$K$22,2,FALSE))</f>
        <v>Centre</v>
      </c>
      <c r="N583" s="9" t="s">
        <v>205</v>
      </c>
      <c r="O583" s="9" t="s">
        <v>137</v>
      </c>
      <c r="P583" s="9" t="s">
        <v>137</v>
      </c>
      <c r="Q583" s="10" t="str">
        <f t="shared" si="1"/>
        <v>Full Office Job</v>
      </c>
      <c r="R583" s="10">
        <v>6</v>
      </c>
      <c r="S583" s="9" t="s">
        <v>161</v>
      </c>
      <c r="T583" s="9" t="s">
        <v>137</v>
      </c>
      <c r="U583" s="9" t="str">
        <f>IF(S583&lt;&gt;"",S583,IF(T583&lt;&gt;"",VLOOKUP(T583,Metadata!$S$2:$T$228,2,FALSE),""))</f>
        <v>Full-Stack Developer</v>
      </c>
      <c r="V583" s="9" t="s">
        <v>207</v>
      </c>
      <c r="W583" s="9" t="s">
        <v>137</v>
      </c>
      <c r="X583" s="9" t="s">
        <v>163</v>
      </c>
      <c r="Y583" s="9" t="s">
        <v>137</v>
      </c>
      <c r="Z583" s="9" t="s">
        <v>184</v>
      </c>
      <c r="AA583" s="9" t="s">
        <v>137</v>
      </c>
      <c r="AB583" s="9" t="s">
        <v>137</v>
      </c>
      <c r="AC583" s="9" t="s">
        <v>147</v>
      </c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 t="s">
        <v>480</v>
      </c>
      <c r="CA583" s="10"/>
      <c r="CB583" s="10" t="str">
        <f t="shared" si="5"/>
        <v/>
      </c>
      <c r="CC583" s="10"/>
      <c r="CD583" s="9" t="str">
        <f t="shared" si="2"/>
        <v/>
      </c>
      <c r="CE583" s="9" t="s">
        <v>168</v>
      </c>
      <c r="CF583" s="9" t="s">
        <v>188</v>
      </c>
      <c r="CG583" s="9">
        <f>IF(CF583="","",VLOOKUP(CF583,Metadata!$D$2:$H$20,2,FALSE))</f>
        <v>17500</v>
      </c>
      <c r="CH583" s="9">
        <f>IF(CF583="","",VLOOKUP(CF583,Metadata!$D$2:$H$20,4,FALSE))</f>
        <v>15000</v>
      </c>
      <c r="CI583" s="9">
        <f>IF(CF583="","",VLOOKUP(CF583,Metadata!$D$2:$H$20,5,FALSE))</f>
        <v>20000</v>
      </c>
      <c r="CJ583" s="9">
        <f t="shared" si="3"/>
        <v>17500</v>
      </c>
      <c r="CK583" s="9" t="s">
        <v>221</v>
      </c>
      <c r="CL583" s="10">
        <v>5</v>
      </c>
      <c r="CM583" s="10">
        <v>2</v>
      </c>
      <c r="CN583" s="10">
        <v>7</v>
      </c>
      <c r="CO583" s="10">
        <v>7</v>
      </c>
      <c r="CP583" s="10">
        <v>6</v>
      </c>
      <c r="CQ583" s="10">
        <v>6</v>
      </c>
      <c r="CR583" s="10">
        <v>4</v>
      </c>
      <c r="CS583" s="10">
        <v>5</v>
      </c>
      <c r="CT583" s="10">
        <v>6</v>
      </c>
      <c r="CU583" s="10">
        <v>4</v>
      </c>
      <c r="CV583" s="10">
        <v>3</v>
      </c>
      <c r="CW583" s="10">
        <v>4</v>
      </c>
      <c r="CX583" s="10">
        <v>5</v>
      </c>
      <c r="CY583" s="10">
        <v>3</v>
      </c>
      <c r="CZ583" s="10">
        <v>1</v>
      </c>
      <c r="DA583" s="10">
        <v>5</v>
      </c>
      <c r="DB583" s="10">
        <v>5</v>
      </c>
      <c r="DC583" s="10">
        <v>7</v>
      </c>
      <c r="DD583" s="10">
        <v>7</v>
      </c>
      <c r="DE583" s="10">
        <v>7</v>
      </c>
      <c r="DF583" s="10">
        <v>6</v>
      </c>
      <c r="DG583" s="10">
        <v>5</v>
      </c>
      <c r="DH583" s="10">
        <v>4</v>
      </c>
      <c r="DI583" s="10">
        <v>6</v>
      </c>
      <c r="DJ583" s="10">
        <v>4</v>
      </c>
      <c r="DK583" s="10">
        <v>6</v>
      </c>
      <c r="DL583" s="10">
        <v>5</v>
      </c>
      <c r="DM583" s="9" t="s">
        <v>154</v>
      </c>
      <c r="DN583" s="10">
        <v>1994</v>
      </c>
      <c r="DO583" s="9">
        <f t="shared" si="4"/>
        <v>27</v>
      </c>
      <c r="DP583" s="9" t="s">
        <v>155</v>
      </c>
      <c r="DQ583" s="9" t="s">
        <v>210</v>
      </c>
      <c r="DR583" s="9" t="s">
        <v>157</v>
      </c>
      <c r="DS583" s="9" t="s">
        <v>137</v>
      </c>
      <c r="DT583" s="9" t="s">
        <v>181</v>
      </c>
      <c r="DU583" s="9" t="s">
        <v>223</v>
      </c>
      <c r="DV583" s="9" t="str">
        <f>VLOOKUP(DU583,Metadata!$B$2:$C$7,2,FALSE)</f>
        <v>3 - 6 years</v>
      </c>
    </row>
    <row r="584" spans="1:126">
      <c r="A584" s="13">
        <v>583</v>
      </c>
      <c r="B584" s="9" t="s">
        <v>135</v>
      </c>
      <c r="C584" s="9" t="str">
        <f>VLOOKUP(B584,Metadata!$M$2:$N$6,2,FALSE)</f>
        <v>Permanent Employee</v>
      </c>
      <c r="D584" s="9" t="s">
        <v>159</v>
      </c>
      <c r="E584" s="9" t="s">
        <v>137</v>
      </c>
      <c r="F584" s="9" t="s">
        <v>138</v>
      </c>
      <c r="G584" s="9" t="s">
        <v>283</v>
      </c>
      <c r="H584" s="9" t="str">
        <f>IF(G584="","",VLOOKUP(G584,Metadata!$J$2:$K$22,2,FALSE))</f>
        <v>Lisbon Metropolitan Area</v>
      </c>
      <c r="I584" s="9" t="s">
        <v>316</v>
      </c>
      <c r="J584" s="9" t="str">
        <f>IF(I584="","",VLOOKUP(I584,Metadata!$P$2:$Q$43,2,FALSE))</f>
        <v>Europe</v>
      </c>
      <c r="K584" s="9" t="str">
        <f t="shared" si="0"/>
        <v>International</v>
      </c>
      <c r="L584" s="9" t="s">
        <v>137</v>
      </c>
      <c r="M584" s="9" t="str">
        <f>IF(L584="","",VLOOKUP(L584,Metadata!$J$2:$K$22,2,FALSE))</f>
        <v/>
      </c>
      <c r="N584" s="9" t="s">
        <v>214</v>
      </c>
      <c r="O584" s="9" t="s">
        <v>278</v>
      </c>
      <c r="P584" s="9" t="s">
        <v>142</v>
      </c>
      <c r="Q584" s="10" t="str">
        <f t="shared" si="1"/>
        <v>Full Office Job</v>
      </c>
      <c r="R584" s="10">
        <v>7</v>
      </c>
      <c r="S584" s="9" t="s">
        <v>216</v>
      </c>
      <c r="T584" s="9" t="s">
        <v>137</v>
      </c>
      <c r="U584" s="9" t="str">
        <f>IF(S584&lt;&gt;"",S584,IF(T584&lt;&gt;"",VLOOKUP(T584,Metadata!$S$2:$T$228,2,FALSE),""))</f>
        <v>Front-End Developer</v>
      </c>
      <c r="V584" s="9" t="s">
        <v>276</v>
      </c>
      <c r="W584" s="9" t="s">
        <v>137</v>
      </c>
      <c r="X584" s="9" t="s">
        <v>145</v>
      </c>
      <c r="Y584" s="9" t="s">
        <v>137</v>
      </c>
      <c r="Z584" s="9" t="s">
        <v>218</v>
      </c>
      <c r="AA584" s="9" t="s">
        <v>165</v>
      </c>
      <c r="AB584" s="9" t="s">
        <v>137</v>
      </c>
      <c r="AC584" s="9"/>
      <c r="AD584" s="9"/>
      <c r="AE584" s="9"/>
      <c r="AF584" s="9" t="s">
        <v>243</v>
      </c>
      <c r="AG584" s="9"/>
      <c r="AH584" s="9"/>
      <c r="AI584" s="9"/>
      <c r="AJ584" s="9" t="s">
        <v>185</v>
      </c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199</v>
      </c>
      <c r="BM584" s="9"/>
      <c r="BN584" s="9" t="s">
        <v>186</v>
      </c>
      <c r="BO584" s="9" t="s">
        <v>257</v>
      </c>
      <c r="BP584" s="9"/>
      <c r="BQ584" s="9"/>
      <c r="BR584" s="9" t="s">
        <v>247</v>
      </c>
      <c r="BS584" s="9"/>
      <c r="BT584" s="9"/>
      <c r="BU584" s="9"/>
      <c r="BV584" s="9"/>
      <c r="BW584" s="9"/>
      <c r="BX584" s="9"/>
      <c r="BY584" s="9"/>
      <c r="BZ584" s="9"/>
      <c r="CA584" s="10"/>
      <c r="CB584" s="10" t="str">
        <f t="shared" si="5"/>
        <v/>
      </c>
      <c r="CC584" s="10"/>
      <c r="CD584" s="9" t="str">
        <f t="shared" si="2"/>
        <v/>
      </c>
      <c r="CE584" s="9" t="s">
        <v>232</v>
      </c>
      <c r="CF584" s="9" t="s">
        <v>220</v>
      </c>
      <c r="CG584" s="9">
        <f>IF(CF584="","",VLOOKUP(CF584,Metadata!$D$2:$H$20,2,FALSE))</f>
        <v>27500</v>
      </c>
      <c r="CH584" s="9">
        <f>IF(CF584="","",VLOOKUP(CF584,Metadata!$D$2:$H$20,4,FALSE))</f>
        <v>25000</v>
      </c>
      <c r="CI584" s="9">
        <f>IF(CF584="","",VLOOKUP(CF584,Metadata!$D$2:$H$20,5,FALSE))</f>
        <v>30000</v>
      </c>
      <c r="CJ584" s="9">
        <f t="shared" si="3"/>
        <v>27500</v>
      </c>
      <c r="CK584" s="9" t="s">
        <v>201</v>
      </c>
      <c r="CL584" s="10">
        <v>2</v>
      </c>
      <c r="CM584" s="10">
        <v>3</v>
      </c>
      <c r="CN584" s="10">
        <v>7</v>
      </c>
      <c r="CO584" s="10">
        <v>7</v>
      </c>
      <c r="CP584" s="10">
        <v>7</v>
      </c>
      <c r="CQ584" s="10">
        <v>7</v>
      </c>
      <c r="CR584" s="10">
        <v>7</v>
      </c>
      <c r="CS584" s="10">
        <v>7</v>
      </c>
      <c r="CT584" s="10">
        <v>4</v>
      </c>
      <c r="CU584" s="10">
        <v>4</v>
      </c>
      <c r="CV584" s="10">
        <v>4</v>
      </c>
      <c r="CW584" s="10">
        <v>4</v>
      </c>
      <c r="CX584" s="10">
        <v>5</v>
      </c>
      <c r="CY584" s="10">
        <v>5</v>
      </c>
      <c r="CZ584" s="10">
        <v>5</v>
      </c>
      <c r="DA584" s="10">
        <v>4</v>
      </c>
      <c r="DB584" s="10">
        <v>6</v>
      </c>
      <c r="DC584" s="10">
        <v>7</v>
      </c>
      <c r="DD584" s="10">
        <v>5</v>
      </c>
      <c r="DE584" s="10">
        <v>5</v>
      </c>
      <c r="DF584" s="10">
        <v>7</v>
      </c>
      <c r="DG584" s="10">
        <v>5</v>
      </c>
      <c r="DH584" s="10">
        <v>5</v>
      </c>
      <c r="DI584" s="10">
        <v>5</v>
      </c>
      <c r="DJ584" s="10">
        <v>5</v>
      </c>
      <c r="DK584" s="10">
        <v>5</v>
      </c>
      <c r="DL584" s="10">
        <v>7</v>
      </c>
      <c r="DM584" s="9" t="s">
        <v>154</v>
      </c>
      <c r="DN584" s="10">
        <v>1993</v>
      </c>
      <c r="DO584" s="9">
        <f t="shared" si="4"/>
        <v>28</v>
      </c>
      <c r="DP584" s="9" t="s">
        <v>222</v>
      </c>
      <c r="DQ584" s="9" t="s">
        <v>210</v>
      </c>
      <c r="DR584" s="9" t="s">
        <v>157</v>
      </c>
      <c r="DS584" s="9" t="s">
        <v>137</v>
      </c>
      <c r="DT584" s="9" t="s">
        <v>181</v>
      </c>
      <c r="DU584" s="9" t="s">
        <v>223</v>
      </c>
      <c r="DV584" s="9" t="str">
        <f>VLOOKUP(DU584,Metadata!$B$2:$C$7,2,FALSE)</f>
        <v>3 - 6 years</v>
      </c>
    </row>
    <row r="585" spans="1:126">
      <c r="A585" s="13">
        <v>584</v>
      </c>
      <c r="B585" s="9" t="s">
        <v>135</v>
      </c>
      <c r="C585" s="9" t="str">
        <f>VLOOKUP(B585,Metadata!$M$2:$N$6,2,FALSE)</f>
        <v>Permanent Employee</v>
      </c>
      <c r="D585" s="9" t="s">
        <v>159</v>
      </c>
      <c r="E585" s="9" t="s">
        <v>137</v>
      </c>
      <c r="F585" s="9" t="s">
        <v>138</v>
      </c>
      <c r="G585" s="9" t="s">
        <v>291</v>
      </c>
      <c r="H585" s="9" t="str">
        <f>IF(G585="","",VLOOKUP(G585,Metadata!$J$2:$K$22,2,FALSE))</f>
        <v>Centre</v>
      </c>
      <c r="I585" s="9" t="s">
        <v>138</v>
      </c>
      <c r="J585" s="9" t="str">
        <f>IF(I585="","",VLOOKUP(I585,Metadata!$P$2:$Q$43,2,FALSE))</f>
        <v>Europe</v>
      </c>
      <c r="K585" s="9" t="str">
        <f t="shared" si="0"/>
        <v>Portugal</v>
      </c>
      <c r="L585" s="9" t="s">
        <v>172</v>
      </c>
      <c r="M585" s="9" t="str">
        <f>IF(L585="","",VLOOKUP(L585,Metadata!$J$2:$K$22,2,FALSE))</f>
        <v>Porto Metropolitan Area</v>
      </c>
      <c r="N585" s="9" t="s">
        <v>214</v>
      </c>
      <c r="O585" s="9" t="s">
        <v>278</v>
      </c>
      <c r="P585" s="9" t="s">
        <v>191</v>
      </c>
      <c r="Q585" s="10" t="str">
        <f t="shared" si="1"/>
        <v>Remote Job (full or flexible)</v>
      </c>
      <c r="R585" s="10">
        <v>4</v>
      </c>
      <c r="S585" s="9" t="s">
        <v>143</v>
      </c>
      <c r="T585" s="9" t="s">
        <v>137</v>
      </c>
      <c r="U585" s="9" t="str">
        <f>IF(S585&lt;&gt;"",S585,IF(T585&lt;&gt;"",VLOOKUP(T585,Metadata!$S$2:$T$228,2,FALSE),""))</f>
        <v>Technical Team Leader</v>
      </c>
      <c r="V585" s="9" t="s">
        <v>261</v>
      </c>
      <c r="W585" s="9" t="s">
        <v>137</v>
      </c>
      <c r="X585" s="9" t="s">
        <v>208</v>
      </c>
      <c r="Y585" s="9" t="s">
        <v>137</v>
      </c>
      <c r="Z585" s="9" t="s">
        <v>262</v>
      </c>
      <c r="AA585" s="9" t="s">
        <v>165</v>
      </c>
      <c r="AB585" s="9" t="s">
        <v>137</v>
      </c>
      <c r="AC585" s="9" t="s">
        <v>147</v>
      </c>
      <c r="AD585" s="9"/>
      <c r="AE585" s="9"/>
      <c r="AF585" s="9" t="s">
        <v>243</v>
      </c>
      <c r="AG585" s="9"/>
      <c r="AH585" s="9"/>
      <c r="AI585" s="9"/>
      <c r="AJ585" s="9" t="s">
        <v>185</v>
      </c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 t="s">
        <v>178</v>
      </c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199</v>
      </c>
      <c r="BM585" s="9"/>
      <c r="BN585" s="9" t="s">
        <v>186</v>
      </c>
      <c r="BO585" s="9" t="s">
        <v>257</v>
      </c>
      <c r="BP585" s="9"/>
      <c r="BQ585" s="9"/>
      <c r="BR585" s="9"/>
      <c r="BS585" s="9" t="s">
        <v>200</v>
      </c>
      <c r="BT585" s="9"/>
      <c r="BU585" s="9"/>
      <c r="BV585" s="9"/>
      <c r="BW585" s="9"/>
      <c r="BX585" s="9"/>
      <c r="BY585" s="9"/>
      <c r="BZ585" s="9"/>
      <c r="CA585" s="10"/>
      <c r="CB585" s="10" t="str">
        <f t="shared" si="5"/>
        <v/>
      </c>
      <c r="CC585" s="10"/>
      <c r="CD585" s="9" t="str">
        <f t="shared" si="2"/>
        <v/>
      </c>
      <c r="CE585" s="9" t="s">
        <v>232</v>
      </c>
      <c r="CF585" s="9" t="s">
        <v>220</v>
      </c>
      <c r="CG585" s="9">
        <f>IF(CF585="","",VLOOKUP(CF585,Metadata!$D$2:$H$20,2,FALSE))</f>
        <v>27500</v>
      </c>
      <c r="CH585" s="9">
        <f>IF(CF585="","",VLOOKUP(CF585,Metadata!$D$2:$H$20,4,FALSE))</f>
        <v>25000</v>
      </c>
      <c r="CI585" s="9">
        <f>IF(CF585="","",VLOOKUP(CF585,Metadata!$D$2:$H$20,5,FALSE))</f>
        <v>30000</v>
      </c>
      <c r="CJ585" s="9">
        <f t="shared" si="3"/>
        <v>27500</v>
      </c>
      <c r="CK585" s="9" t="s">
        <v>189</v>
      </c>
      <c r="CL585" s="10">
        <v>3</v>
      </c>
      <c r="CM585" s="10">
        <v>3</v>
      </c>
      <c r="CN585" s="10">
        <v>4</v>
      </c>
      <c r="CO585" s="10">
        <v>6</v>
      </c>
      <c r="CP585" s="10">
        <v>4</v>
      </c>
      <c r="CQ585" s="10">
        <v>6</v>
      </c>
      <c r="CR585" s="10">
        <v>4</v>
      </c>
      <c r="CS585" s="10">
        <v>6</v>
      </c>
      <c r="CT585" s="10">
        <v>6</v>
      </c>
      <c r="CU585" s="10">
        <v>6</v>
      </c>
      <c r="CV585" s="10">
        <v>6</v>
      </c>
      <c r="CW585" s="10">
        <v>6</v>
      </c>
      <c r="CX585" s="10">
        <v>6</v>
      </c>
      <c r="CY585" s="10">
        <v>6</v>
      </c>
      <c r="CZ585" s="10">
        <v>6</v>
      </c>
      <c r="DA585" s="10">
        <v>4</v>
      </c>
      <c r="DB585" s="10">
        <v>2</v>
      </c>
      <c r="DC585" s="10">
        <v>6</v>
      </c>
      <c r="DD585" s="10">
        <v>4</v>
      </c>
      <c r="DE585" s="10">
        <v>6</v>
      </c>
      <c r="DF585" s="10">
        <v>6</v>
      </c>
      <c r="DG585" s="10">
        <v>6</v>
      </c>
      <c r="DH585" s="10">
        <v>4</v>
      </c>
      <c r="DI585" s="10">
        <v>6</v>
      </c>
      <c r="DJ585" s="10">
        <v>2</v>
      </c>
      <c r="DK585" s="10">
        <v>4</v>
      </c>
      <c r="DL585" s="10">
        <v>6</v>
      </c>
      <c r="DM585" s="9" t="s">
        <v>154</v>
      </c>
      <c r="DN585" s="10">
        <v>1990</v>
      </c>
      <c r="DO585" s="9">
        <f t="shared" si="4"/>
        <v>31</v>
      </c>
      <c r="DP585" s="9" t="s">
        <v>155</v>
      </c>
      <c r="DQ585" s="9" t="s">
        <v>210</v>
      </c>
      <c r="DR585" s="9" t="s">
        <v>157</v>
      </c>
      <c r="DS585" s="9" t="s">
        <v>137</v>
      </c>
      <c r="DT585" s="9" t="s">
        <v>181</v>
      </c>
      <c r="DU585" s="9" t="s">
        <v>203</v>
      </c>
      <c r="DV585" s="9" t="str">
        <f>VLOOKUP(DU585,Metadata!$B$2:$C$7,2,FALSE)</f>
        <v>6+ years</v>
      </c>
    </row>
    <row r="586" spans="1:126">
      <c r="A586" s="13">
        <v>585</v>
      </c>
      <c r="B586" s="9" t="s">
        <v>135</v>
      </c>
      <c r="C586" s="9" t="str">
        <f>VLOOKUP(B586,Metadata!$M$2:$N$6,2,FALSE)</f>
        <v>Permanent Employee</v>
      </c>
      <c r="D586" s="9" t="s">
        <v>159</v>
      </c>
      <c r="E586" s="9" t="s">
        <v>137</v>
      </c>
      <c r="F586" s="9" t="s">
        <v>138</v>
      </c>
      <c r="G586" s="9" t="s">
        <v>140</v>
      </c>
      <c r="H586" s="9" t="str">
        <f>IF(G586="","",VLOOKUP(G586,Metadata!$J$2:$K$22,2,FALSE))</f>
        <v>Lisbon Metropolitan Area</v>
      </c>
      <c r="I586" s="9" t="s">
        <v>228</v>
      </c>
      <c r="J586" s="9" t="str">
        <f>IF(I586="","",VLOOKUP(I586,Metadata!$P$2:$Q$43,2,FALSE))</f>
        <v>Europe</v>
      </c>
      <c r="K586" s="9" t="str">
        <f t="shared" si="0"/>
        <v>International</v>
      </c>
      <c r="L586" s="9" t="s">
        <v>137</v>
      </c>
      <c r="M586" s="9" t="str">
        <f>IF(L586="","",VLOOKUP(L586,Metadata!$J$2:$K$22,2,FALSE))</f>
        <v/>
      </c>
      <c r="N586" s="9" t="s">
        <v>214</v>
      </c>
      <c r="O586" s="9" t="s">
        <v>259</v>
      </c>
      <c r="P586" s="9" t="s">
        <v>191</v>
      </c>
      <c r="Q586" s="10" t="str">
        <f t="shared" si="1"/>
        <v>Remote Job (full or flexible)</v>
      </c>
      <c r="R586" s="10">
        <v>6</v>
      </c>
      <c r="S586" s="9" t="s">
        <v>192</v>
      </c>
      <c r="T586" s="9" t="s">
        <v>137</v>
      </c>
      <c r="U586" s="9" t="str">
        <f>IF(S586&lt;&gt;"",S586,IF(T586&lt;&gt;"",VLOOKUP(T586,Metadata!$S$2:$T$228,2,FALSE),""))</f>
        <v>Back-End Developer</v>
      </c>
      <c r="V586" s="9" t="s">
        <v>256</v>
      </c>
      <c r="W586" s="9" t="s">
        <v>137</v>
      </c>
      <c r="X586" s="9" t="s">
        <v>242</v>
      </c>
      <c r="Y586" s="9" t="s">
        <v>137</v>
      </c>
      <c r="Z586" s="9" t="s">
        <v>184</v>
      </c>
      <c r="AA586" s="9" t="s">
        <v>137</v>
      </c>
      <c r="AB586" s="9" t="s">
        <v>137</v>
      </c>
      <c r="AC586" s="9"/>
      <c r="AD586" s="9"/>
      <c r="AE586" s="9"/>
      <c r="AF586" s="9"/>
      <c r="AG586" s="9"/>
      <c r="AH586" s="9"/>
      <c r="AI586" s="9"/>
      <c r="AJ586" s="9"/>
      <c r="AK586" s="9" t="s">
        <v>302</v>
      </c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 t="s">
        <v>330</v>
      </c>
      <c r="BE586" s="9"/>
      <c r="BF586" s="9"/>
      <c r="BG586" s="9"/>
      <c r="BH586" s="9"/>
      <c r="BI586" s="9"/>
      <c r="BJ586" s="9"/>
      <c r="BK586" s="9"/>
      <c r="BL586" s="9"/>
      <c r="BM586" s="9" t="s">
        <v>303</v>
      </c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10"/>
      <c r="CB586" s="10" t="str">
        <f t="shared" si="5"/>
        <v/>
      </c>
      <c r="CC586" s="10"/>
      <c r="CD586" s="9" t="str">
        <f t="shared" si="2"/>
        <v/>
      </c>
      <c r="CE586" s="9" t="s">
        <v>151</v>
      </c>
      <c r="CF586" s="9" t="s">
        <v>293</v>
      </c>
      <c r="CG586" s="9">
        <f>IF(CF586="","",VLOOKUP(CF586,Metadata!$D$2:$H$20,2,FALSE))</f>
        <v>52500</v>
      </c>
      <c r="CH586" s="9">
        <f>IF(CF586="","",VLOOKUP(CF586,Metadata!$D$2:$H$20,4,FALSE))</f>
        <v>50000</v>
      </c>
      <c r="CI586" s="9">
        <f>IF(CF586="","",VLOOKUP(CF586,Metadata!$D$2:$H$20,5,FALSE))</f>
        <v>55000</v>
      </c>
      <c r="CJ586" s="9">
        <f t="shared" si="3"/>
        <v>52500</v>
      </c>
      <c r="CK586" s="9" t="s">
        <v>153</v>
      </c>
      <c r="CL586" s="10">
        <v>6</v>
      </c>
      <c r="CM586" s="10">
        <v>2</v>
      </c>
      <c r="CN586" s="10">
        <v>7</v>
      </c>
      <c r="CO586" s="10">
        <v>7</v>
      </c>
      <c r="CP586" s="10">
        <v>7</v>
      </c>
      <c r="CQ586" s="10">
        <v>7</v>
      </c>
      <c r="CR586" s="10">
        <v>7</v>
      </c>
      <c r="CS586" s="10">
        <v>7</v>
      </c>
      <c r="CT586" s="10">
        <v>7</v>
      </c>
      <c r="CU586" s="10">
        <v>5</v>
      </c>
      <c r="CV586" s="10">
        <v>5</v>
      </c>
      <c r="CW586" s="10">
        <v>2</v>
      </c>
      <c r="CX586" s="10">
        <v>7</v>
      </c>
      <c r="CY586" s="10">
        <v>6</v>
      </c>
      <c r="CZ586" s="10">
        <v>7</v>
      </c>
      <c r="DA586" s="10">
        <v>5</v>
      </c>
      <c r="DB586" s="10">
        <v>6</v>
      </c>
      <c r="DC586" s="10">
        <v>7</v>
      </c>
      <c r="DD586" s="10">
        <v>7</v>
      </c>
      <c r="DE586" s="10">
        <v>7</v>
      </c>
      <c r="DF586" s="10">
        <v>6</v>
      </c>
      <c r="DG586" s="10">
        <v>4</v>
      </c>
      <c r="DH586" s="10">
        <v>5</v>
      </c>
      <c r="DI586" s="10">
        <v>6</v>
      </c>
      <c r="DJ586" s="10">
        <v>6</v>
      </c>
      <c r="DK586" s="10">
        <v>6</v>
      </c>
      <c r="DL586" s="10">
        <v>6</v>
      </c>
      <c r="DM586" s="9" t="s">
        <v>154</v>
      </c>
      <c r="DN586" s="10">
        <v>1988</v>
      </c>
      <c r="DO586" s="9">
        <f t="shared" si="4"/>
        <v>33</v>
      </c>
      <c r="DP586" s="9" t="s">
        <v>155</v>
      </c>
      <c r="DQ586" s="9" t="s">
        <v>202</v>
      </c>
      <c r="DR586" s="9" t="s">
        <v>157</v>
      </c>
      <c r="DS586" s="9" t="s">
        <v>137</v>
      </c>
      <c r="DT586" s="9" t="s">
        <v>181</v>
      </c>
      <c r="DU586" s="9" t="s">
        <v>203</v>
      </c>
      <c r="DV586" s="9" t="str">
        <f>VLOOKUP(DU586,Metadata!$B$2:$C$7,2,FALSE)</f>
        <v>6+ years</v>
      </c>
    </row>
    <row r="587" spans="1:126">
      <c r="A587" s="13">
        <v>586</v>
      </c>
      <c r="B587" s="9" t="s">
        <v>135</v>
      </c>
      <c r="C587" s="9" t="str">
        <f>VLOOKUP(B587,Metadata!$M$2:$N$6,2,FALSE)</f>
        <v>Permanent Employee</v>
      </c>
      <c r="D587" s="9" t="s">
        <v>159</v>
      </c>
      <c r="E587" s="9" t="s">
        <v>137</v>
      </c>
      <c r="F587" s="9" t="s">
        <v>138</v>
      </c>
      <c r="G587" s="9" t="s">
        <v>291</v>
      </c>
      <c r="H587" s="9" t="str">
        <f>IF(G587="","",VLOOKUP(G587,Metadata!$J$2:$K$22,2,FALSE))</f>
        <v>Centre</v>
      </c>
      <c r="I587" s="9" t="s">
        <v>138</v>
      </c>
      <c r="J587" s="9" t="str">
        <f>IF(I587="","",VLOOKUP(I587,Metadata!$P$2:$Q$43,2,FALSE))</f>
        <v>Europe</v>
      </c>
      <c r="K587" s="9" t="str">
        <f t="shared" si="0"/>
        <v>Portugal</v>
      </c>
      <c r="L587" s="9" t="s">
        <v>140</v>
      </c>
      <c r="M587" s="9" t="str">
        <f>IF(L587="","",VLOOKUP(L587,Metadata!$J$2:$K$22,2,FALSE))</f>
        <v>Lisbon Metropolitan Area</v>
      </c>
      <c r="N587" s="9" t="s">
        <v>141</v>
      </c>
      <c r="O587" s="9" t="s">
        <v>137</v>
      </c>
      <c r="P587" s="9" t="s">
        <v>142</v>
      </c>
      <c r="Q587" s="10" t="str">
        <f t="shared" si="1"/>
        <v>Full Office Job</v>
      </c>
      <c r="R587" s="10">
        <v>7</v>
      </c>
      <c r="S587" s="9" t="s">
        <v>143</v>
      </c>
      <c r="T587" s="9" t="s">
        <v>137</v>
      </c>
      <c r="U587" s="9" t="str">
        <f>IF(S587&lt;&gt;"",S587,IF(T587&lt;&gt;"",VLOOKUP(T587,Metadata!$S$2:$T$228,2,FALSE),""))</f>
        <v>Technical Team Leader</v>
      </c>
      <c r="V587" s="9" t="s">
        <v>174</v>
      </c>
      <c r="W587" s="9" t="s">
        <v>137</v>
      </c>
      <c r="X587" s="9" t="s">
        <v>145</v>
      </c>
      <c r="Y587" s="9" t="s">
        <v>137</v>
      </c>
      <c r="Z587" s="9" t="s">
        <v>218</v>
      </c>
      <c r="AA587" s="9" t="s">
        <v>165</v>
      </c>
      <c r="AB587" s="9" t="s">
        <v>137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 t="s">
        <v>178</v>
      </c>
      <c r="BB587" s="9"/>
      <c r="BC587" s="9"/>
      <c r="BD587" s="9"/>
      <c r="BE587" s="9"/>
      <c r="BF587" s="9"/>
      <c r="BG587" s="9"/>
      <c r="BH587" s="9"/>
      <c r="BI587" s="9"/>
      <c r="BJ587" s="9" t="s">
        <v>167</v>
      </c>
      <c r="BK587" s="9"/>
      <c r="BL587" s="9" t="s">
        <v>199</v>
      </c>
      <c r="BM587" s="9"/>
      <c r="BN587" s="9" t="s">
        <v>186</v>
      </c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10"/>
      <c r="CB587" s="10" t="str">
        <f t="shared" si="5"/>
        <v/>
      </c>
      <c r="CC587" s="10"/>
      <c r="CD587" s="9" t="str">
        <f t="shared" si="2"/>
        <v/>
      </c>
      <c r="CE587" s="9" t="s">
        <v>168</v>
      </c>
      <c r="CF587" s="9" t="s">
        <v>152</v>
      </c>
      <c r="CG587" s="9">
        <f>IF(CF587="","",VLOOKUP(CF587,Metadata!$D$2:$H$20,2,FALSE))</f>
        <v>32500</v>
      </c>
      <c r="CH587" s="9">
        <f>IF(CF587="","",VLOOKUP(CF587,Metadata!$D$2:$H$20,4,FALSE))</f>
        <v>30000</v>
      </c>
      <c r="CI587" s="9">
        <f>IF(CF587="","",VLOOKUP(CF587,Metadata!$D$2:$H$20,5,FALSE))</f>
        <v>35000</v>
      </c>
      <c r="CJ587" s="9">
        <f t="shared" si="3"/>
        <v>32500</v>
      </c>
      <c r="CK587" s="9" t="s">
        <v>201</v>
      </c>
      <c r="CL587" s="10">
        <v>5</v>
      </c>
      <c r="CM587" s="10">
        <v>3</v>
      </c>
      <c r="CN587" s="10">
        <v>7</v>
      </c>
      <c r="CO587" s="10">
        <v>7</v>
      </c>
      <c r="CP587" s="10">
        <v>5</v>
      </c>
      <c r="CQ587" s="10">
        <v>7</v>
      </c>
      <c r="CR587" s="10">
        <v>7</v>
      </c>
      <c r="CS587" s="10">
        <v>7</v>
      </c>
      <c r="CT587" s="10">
        <v>5</v>
      </c>
      <c r="CU587" s="10">
        <v>7</v>
      </c>
      <c r="CV587" s="10">
        <v>5</v>
      </c>
      <c r="CW587" s="10">
        <v>4</v>
      </c>
      <c r="CX587" s="10">
        <v>6</v>
      </c>
      <c r="CY587" s="10">
        <v>7</v>
      </c>
      <c r="CZ587" s="10">
        <v>7</v>
      </c>
      <c r="DA587" s="10">
        <v>2</v>
      </c>
      <c r="DB587" s="10">
        <v>4</v>
      </c>
      <c r="DC587" s="10">
        <v>7</v>
      </c>
      <c r="DD587" s="10">
        <v>4</v>
      </c>
      <c r="DE587" s="10">
        <v>7</v>
      </c>
      <c r="DF587" s="10">
        <v>7</v>
      </c>
      <c r="DG587" s="10">
        <v>7</v>
      </c>
      <c r="DH587" s="10">
        <v>7</v>
      </c>
      <c r="DI587" s="10">
        <v>7</v>
      </c>
      <c r="DJ587" s="10">
        <v>4</v>
      </c>
      <c r="DK587" s="10">
        <v>7</v>
      </c>
      <c r="DL587" s="10">
        <v>7</v>
      </c>
      <c r="DM587" s="9" t="s">
        <v>296</v>
      </c>
      <c r="DN587" s="10">
        <v>1981</v>
      </c>
      <c r="DO587" s="9">
        <f t="shared" si="4"/>
        <v>40</v>
      </c>
      <c r="DP587" s="9" t="s">
        <v>155</v>
      </c>
      <c r="DQ587" s="9" t="s">
        <v>156</v>
      </c>
      <c r="DR587" s="9" t="s">
        <v>170</v>
      </c>
      <c r="DS587" s="9" t="s">
        <v>137</v>
      </c>
      <c r="DT587" s="9" t="s">
        <v>181</v>
      </c>
      <c r="DU587" s="9" t="s">
        <v>158</v>
      </c>
      <c r="DV587" s="9" t="str">
        <f>VLOOKUP(DU587,Metadata!$B$2:$C$7,2,FALSE)</f>
        <v>6+ years</v>
      </c>
    </row>
    <row r="588" spans="1:126">
      <c r="A588" s="13">
        <v>587</v>
      </c>
      <c r="B588" s="9" t="s">
        <v>135</v>
      </c>
      <c r="C588" s="9" t="str">
        <f>VLOOKUP(B588,Metadata!$M$2:$N$6,2,FALSE)</f>
        <v>Permanent Employee</v>
      </c>
      <c r="D588" s="9" t="s">
        <v>159</v>
      </c>
      <c r="E588" s="9" t="s">
        <v>137</v>
      </c>
      <c r="F588" s="9" t="s">
        <v>138</v>
      </c>
      <c r="G588" s="9" t="s">
        <v>140</v>
      </c>
      <c r="H588" s="9" t="str">
        <f>IF(G588="","",VLOOKUP(G588,Metadata!$J$2:$K$22,2,FALSE))</f>
        <v>Lisbon Metropolitan Area</v>
      </c>
      <c r="I588" s="9" t="s">
        <v>138</v>
      </c>
      <c r="J588" s="9" t="str">
        <f>IF(I588="","",VLOOKUP(I588,Metadata!$P$2:$Q$43,2,FALSE))</f>
        <v>Europe</v>
      </c>
      <c r="K588" s="9" t="str">
        <f t="shared" si="0"/>
        <v>Portugal</v>
      </c>
      <c r="L588" s="9" t="s">
        <v>140</v>
      </c>
      <c r="M588" s="9" t="str">
        <f>IF(L588="","",VLOOKUP(L588,Metadata!$J$2:$K$22,2,FALSE))</f>
        <v>Lisbon Metropolitan Area</v>
      </c>
      <c r="N588" s="9" t="s">
        <v>214</v>
      </c>
      <c r="O588" s="9" t="s">
        <v>278</v>
      </c>
      <c r="P588" s="9" t="s">
        <v>142</v>
      </c>
      <c r="Q588" s="10" t="str">
        <f t="shared" si="1"/>
        <v>Full Office Job</v>
      </c>
      <c r="R588" s="10">
        <v>4</v>
      </c>
      <c r="S588" s="9" t="s">
        <v>161</v>
      </c>
      <c r="T588" s="9" t="s">
        <v>137</v>
      </c>
      <c r="U588" s="9" t="str">
        <f>IF(S588&lt;&gt;"",S588,IF(T588&lt;&gt;"",VLOOKUP(T588,Metadata!$S$2:$T$228,2,FALSE),""))</f>
        <v>Full-Stack Developer</v>
      </c>
      <c r="V588" s="9" t="s">
        <v>217</v>
      </c>
      <c r="W588" s="9" t="s">
        <v>137</v>
      </c>
      <c r="X588" s="9" t="s">
        <v>208</v>
      </c>
      <c r="Y588" s="9" t="s">
        <v>137</v>
      </c>
      <c r="Z588" s="9" t="s">
        <v>262</v>
      </c>
      <c r="AA588" s="9" t="s">
        <v>137</v>
      </c>
      <c r="AB588" s="9" t="s">
        <v>137</v>
      </c>
      <c r="AC588" s="9"/>
      <c r="AD588" s="9"/>
      <c r="AE588" s="9" t="s">
        <v>194</v>
      </c>
      <c r="AF588" s="9"/>
      <c r="AG588" s="9"/>
      <c r="AH588" s="9" t="s">
        <v>176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 t="s">
        <v>178</v>
      </c>
      <c r="BB588" s="9"/>
      <c r="BC588" s="9"/>
      <c r="BD588" s="9"/>
      <c r="BE588" s="9"/>
      <c r="BF588" s="9"/>
      <c r="BG588" s="9"/>
      <c r="BH588" s="9"/>
      <c r="BI588" s="9"/>
      <c r="BJ588" s="9"/>
      <c r="BK588" s="9" t="s">
        <v>198</v>
      </c>
      <c r="BL588" s="9"/>
      <c r="BM588" s="9"/>
      <c r="BN588" s="9" t="s">
        <v>186</v>
      </c>
      <c r="BO588" s="9"/>
      <c r="BP588" s="9"/>
      <c r="BQ588" s="9"/>
      <c r="BR588" s="9" t="s">
        <v>247</v>
      </c>
      <c r="BS588" s="9"/>
      <c r="BT588" s="9"/>
      <c r="BU588" s="9"/>
      <c r="BV588" s="9"/>
      <c r="BW588" s="9"/>
      <c r="BX588" s="9"/>
      <c r="BY588" s="9"/>
      <c r="BZ588" s="9"/>
      <c r="CA588" s="10"/>
      <c r="CB588" s="10" t="str">
        <f t="shared" si="5"/>
        <v/>
      </c>
      <c r="CC588" s="10"/>
      <c r="CD588" s="9" t="str">
        <f t="shared" si="2"/>
        <v/>
      </c>
      <c r="CE588" s="9" t="s">
        <v>168</v>
      </c>
      <c r="CF588" s="9" t="s">
        <v>225</v>
      </c>
      <c r="CG588" s="9">
        <f>IF(CF588="","",VLOOKUP(CF588,Metadata!$D$2:$H$20,2,FALSE))</f>
        <v>22500</v>
      </c>
      <c r="CH588" s="9">
        <f>IF(CF588="","",VLOOKUP(CF588,Metadata!$D$2:$H$20,4,FALSE))</f>
        <v>20000</v>
      </c>
      <c r="CI588" s="9">
        <f>IF(CF588="","",VLOOKUP(CF588,Metadata!$D$2:$H$20,5,FALSE))</f>
        <v>25000</v>
      </c>
      <c r="CJ588" s="9">
        <f t="shared" si="3"/>
        <v>22500</v>
      </c>
      <c r="CK588" s="9" t="s">
        <v>221</v>
      </c>
      <c r="CL588" s="10">
        <v>5</v>
      </c>
      <c r="CM588" s="10">
        <v>2</v>
      </c>
      <c r="CN588" s="10">
        <v>6</v>
      </c>
      <c r="CO588" s="10">
        <v>5</v>
      </c>
      <c r="CP588" s="10">
        <v>5</v>
      </c>
      <c r="CQ588" s="10">
        <v>5</v>
      </c>
      <c r="CR588" s="10">
        <v>4</v>
      </c>
      <c r="CS588" s="10">
        <v>6</v>
      </c>
      <c r="CT588" s="10">
        <v>5</v>
      </c>
      <c r="CU588" s="10">
        <v>5</v>
      </c>
      <c r="CV588" s="10">
        <v>3</v>
      </c>
      <c r="CW588" s="10">
        <v>3</v>
      </c>
      <c r="CX588" s="10">
        <v>5</v>
      </c>
      <c r="CY588" s="10">
        <v>4</v>
      </c>
      <c r="CZ588" s="10">
        <v>5</v>
      </c>
      <c r="DA588" s="10">
        <v>4</v>
      </c>
      <c r="DB588" s="10">
        <v>4</v>
      </c>
      <c r="DC588" s="10">
        <v>6</v>
      </c>
      <c r="DD588" s="10">
        <v>4</v>
      </c>
      <c r="DE588" s="10">
        <v>6</v>
      </c>
      <c r="DF588" s="10">
        <v>5</v>
      </c>
      <c r="DG588" s="10">
        <v>3</v>
      </c>
      <c r="DH588" s="10">
        <v>4</v>
      </c>
      <c r="DI588" s="10">
        <v>6</v>
      </c>
      <c r="DJ588" s="10">
        <v>2</v>
      </c>
      <c r="DK588" s="10">
        <v>5</v>
      </c>
      <c r="DL588" s="10">
        <v>5</v>
      </c>
      <c r="DM588" s="9" t="s">
        <v>154</v>
      </c>
      <c r="DN588" s="10">
        <v>1994</v>
      </c>
      <c r="DO588" s="9">
        <f t="shared" si="4"/>
        <v>27</v>
      </c>
      <c r="DP588" s="9" t="s">
        <v>155</v>
      </c>
      <c r="DQ588" s="9" t="s">
        <v>202</v>
      </c>
      <c r="DR588" s="9" t="s">
        <v>157</v>
      </c>
      <c r="DS588" s="9" t="s">
        <v>137</v>
      </c>
      <c r="DT588" s="9" t="s">
        <v>181</v>
      </c>
      <c r="DU588" s="9" t="s">
        <v>168</v>
      </c>
      <c r="DV588" s="9" t="str">
        <f>VLOOKUP(DU588,Metadata!$B$2:$C$7,2,FALSE)</f>
        <v>0 - 3 years</v>
      </c>
    </row>
    <row r="589" spans="1:126">
      <c r="A589" s="13">
        <v>588</v>
      </c>
      <c r="B589" s="9" t="s">
        <v>135</v>
      </c>
      <c r="C589" s="9" t="str">
        <f>VLOOKUP(B589,Metadata!$M$2:$N$6,2,FALSE)</f>
        <v>Permanent Employee</v>
      </c>
      <c r="D589" s="9" t="s">
        <v>159</v>
      </c>
      <c r="E589" s="9" t="s">
        <v>137</v>
      </c>
      <c r="F589" s="9" t="s">
        <v>138</v>
      </c>
      <c r="G589" s="9" t="s">
        <v>291</v>
      </c>
      <c r="H589" s="9" t="str">
        <f>IF(G589="","",VLOOKUP(G589,Metadata!$J$2:$K$22,2,FALSE))</f>
        <v>Centre</v>
      </c>
      <c r="I589" s="9" t="s">
        <v>138</v>
      </c>
      <c r="J589" s="9" t="str">
        <f>IF(I589="","",VLOOKUP(I589,Metadata!$P$2:$Q$43,2,FALSE))</f>
        <v>Europe</v>
      </c>
      <c r="K589" s="9" t="str">
        <f t="shared" si="0"/>
        <v>Portugal</v>
      </c>
      <c r="L589" s="9" t="s">
        <v>140</v>
      </c>
      <c r="M589" s="9" t="str">
        <f>IF(L589="","",VLOOKUP(L589,Metadata!$J$2:$K$22,2,FALSE))</f>
        <v>Lisbon Metropolitan Area</v>
      </c>
      <c r="N589" s="9" t="s">
        <v>214</v>
      </c>
      <c r="O589" s="9" t="s">
        <v>136</v>
      </c>
      <c r="P589" s="9" t="s">
        <v>191</v>
      </c>
      <c r="Q589" s="10" t="str">
        <f t="shared" si="1"/>
        <v>Remote Job (full or flexible)</v>
      </c>
      <c r="R589" s="10">
        <v>6</v>
      </c>
      <c r="S589" s="9" t="s">
        <v>161</v>
      </c>
      <c r="T589" s="9" t="s">
        <v>137</v>
      </c>
      <c r="U589" s="9" t="str">
        <f>IF(S589&lt;&gt;"",S589,IF(T589&lt;&gt;"",VLOOKUP(T589,Metadata!$S$2:$T$228,2,FALSE),""))</f>
        <v>Full-Stack Developer</v>
      </c>
      <c r="V589" s="9" t="s">
        <v>261</v>
      </c>
      <c r="W589" s="9" t="s">
        <v>137</v>
      </c>
      <c r="X589" s="9" t="s">
        <v>145</v>
      </c>
      <c r="Y589" s="9" t="s">
        <v>137</v>
      </c>
      <c r="Z589" s="9" t="s">
        <v>184</v>
      </c>
      <c r="AA589" s="9" t="s">
        <v>165</v>
      </c>
      <c r="AB589" s="9" t="s">
        <v>137</v>
      </c>
      <c r="AC589" s="9" t="s">
        <v>147</v>
      </c>
      <c r="AD589" s="9" t="s">
        <v>148</v>
      </c>
      <c r="AE589" s="9" t="s">
        <v>194</v>
      </c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 t="s">
        <v>178</v>
      </c>
      <c r="BB589" s="9"/>
      <c r="BC589" s="9"/>
      <c r="BD589" s="9"/>
      <c r="BE589" s="9"/>
      <c r="BF589" s="9"/>
      <c r="BG589" s="9"/>
      <c r="BH589" s="9"/>
      <c r="BI589" s="9"/>
      <c r="BJ589" s="9" t="s">
        <v>167</v>
      </c>
      <c r="BK589" s="9" t="s">
        <v>198</v>
      </c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10"/>
      <c r="CB589" s="10" t="str">
        <f t="shared" si="5"/>
        <v/>
      </c>
      <c r="CC589" s="10"/>
      <c r="CD589" s="9" t="str">
        <f t="shared" si="2"/>
        <v/>
      </c>
      <c r="CE589" s="9" t="s">
        <v>232</v>
      </c>
      <c r="CF589" s="9" t="s">
        <v>188</v>
      </c>
      <c r="CG589" s="9">
        <f>IF(CF589="","",VLOOKUP(CF589,Metadata!$D$2:$H$20,2,FALSE))</f>
        <v>17500</v>
      </c>
      <c r="CH589" s="9">
        <f>IF(CF589="","",VLOOKUP(CF589,Metadata!$D$2:$H$20,4,FALSE))</f>
        <v>15000</v>
      </c>
      <c r="CI589" s="9">
        <f>IF(CF589="","",VLOOKUP(CF589,Metadata!$D$2:$H$20,5,FALSE))</f>
        <v>20000</v>
      </c>
      <c r="CJ589" s="9">
        <f t="shared" si="3"/>
        <v>17500</v>
      </c>
      <c r="CK589" s="9" t="s">
        <v>221</v>
      </c>
      <c r="CL589" s="10">
        <v>3</v>
      </c>
      <c r="CM589" s="10">
        <v>3</v>
      </c>
      <c r="CN589" s="10">
        <v>7</v>
      </c>
      <c r="CO589" s="10">
        <v>7</v>
      </c>
      <c r="CP589" s="10">
        <v>7</v>
      </c>
      <c r="CQ589" s="10">
        <v>7</v>
      </c>
      <c r="CR589" s="10">
        <v>5</v>
      </c>
      <c r="CS589" s="10">
        <v>7</v>
      </c>
      <c r="CT589" s="10">
        <v>7</v>
      </c>
      <c r="CU589" s="10">
        <v>7</v>
      </c>
      <c r="CV589" s="10">
        <v>7</v>
      </c>
      <c r="CW589" s="10">
        <v>5</v>
      </c>
      <c r="CX589" s="10">
        <v>7</v>
      </c>
      <c r="CY589" s="10">
        <v>5</v>
      </c>
      <c r="CZ589" s="10">
        <v>7</v>
      </c>
      <c r="DA589" s="10">
        <v>3</v>
      </c>
      <c r="DB589" s="10">
        <v>6</v>
      </c>
      <c r="DC589" s="10">
        <v>6</v>
      </c>
      <c r="DD589" s="10">
        <v>6</v>
      </c>
      <c r="DE589" s="10">
        <v>7</v>
      </c>
      <c r="DF589" s="10">
        <v>7</v>
      </c>
      <c r="DG589" s="10">
        <v>6</v>
      </c>
      <c r="DH589" s="10">
        <v>4</v>
      </c>
      <c r="DI589" s="10">
        <v>6</v>
      </c>
      <c r="DJ589" s="10">
        <v>6</v>
      </c>
      <c r="DK589" s="10">
        <v>7</v>
      </c>
      <c r="DL589" s="10">
        <v>7</v>
      </c>
      <c r="DM589" s="9" t="s">
        <v>154</v>
      </c>
      <c r="DN589" s="10">
        <v>1991</v>
      </c>
      <c r="DO589" s="9">
        <f t="shared" si="4"/>
        <v>30</v>
      </c>
      <c r="DP589" s="9" t="s">
        <v>155</v>
      </c>
      <c r="DQ589" s="9" t="s">
        <v>202</v>
      </c>
      <c r="DR589" s="9" t="s">
        <v>157</v>
      </c>
      <c r="DS589" s="9" t="s">
        <v>137</v>
      </c>
      <c r="DT589" s="9" t="s">
        <v>181</v>
      </c>
      <c r="DU589" s="9" t="s">
        <v>223</v>
      </c>
      <c r="DV589" s="9" t="str">
        <f>VLOOKUP(DU589,Metadata!$B$2:$C$7,2,FALSE)</f>
        <v>3 - 6 years</v>
      </c>
    </row>
    <row r="590" spans="1:126">
      <c r="A590" s="13">
        <v>589</v>
      </c>
      <c r="B590" s="9" t="s">
        <v>135</v>
      </c>
      <c r="C590" s="9" t="str">
        <f>VLOOKUP(B590,Metadata!$M$2:$N$6,2,FALSE)</f>
        <v>Permanent Employee</v>
      </c>
      <c r="D590" s="9" t="s">
        <v>159</v>
      </c>
      <c r="E590" s="9" t="s">
        <v>137</v>
      </c>
      <c r="F590" s="9" t="s">
        <v>138</v>
      </c>
      <c r="G590" s="9" t="s">
        <v>140</v>
      </c>
      <c r="H590" s="9" t="str">
        <f>IF(G590="","",VLOOKUP(G590,Metadata!$J$2:$K$22,2,FALSE))</f>
        <v>Lisbon Metropolitan Area</v>
      </c>
      <c r="I590" s="9" t="s">
        <v>138</v>
      </c>
      <c r="J590" s="9" t="str">
        <f>IF(I590="","",VLOOKUP(I590,Metadata!$P$2:$Q$43,2,FALSE))</f>
        <v>Europe</v>
      </c>
      <c r="K590" s="9" t="str">
        <f t="shared" si="0"/>
        <v>Portugal</v>
      </c>
      <c r="L590" s="9" t="s">
        <v>140</v>
      </c>
      <c r="M590" s="9" t="str">
        <f>IF(L590="","",VLOOKUP(L590,Metadata!$J$2:$K$22,2,FALSE))</f>
        <v>Lisbon Metropolitan Area</v>
      </c>
      <c r="N590" s="9" t="s">
        <v>141</v>
      </c>
      <c r="O590" s="9" t="s">
        <v>137</v>
      </c>
      <c r="P590" s="9" t="s">
        <v>142</v>
      </c>
      <c r="Q590" s="10" t="str">
        <f t="shared" si="1"/>
        <v>Full Office Job</v>
      </c>
      <c r="R590" s="10">
        <v>4</v>
      </c>
      <c r="S590" s="9" t="s">
        <v>143</v>
      </c>
      <c r="T590" s="9" t="s">
        <v>137</v>
      </c>
      <c r="U590" s="9" t="str">
        <f>IF(S590&lt;&gt;"",S590,IF(T590&lt;&gt;"",VLOOKUP(T590,Metadata!$S$2:$T$228,2,FALSE),""))</f>
        <v>Technical Team Leader</v>
      </c>
      <c r="V590" s="9" t="s">
        <v>162</v>
      </c>
      <c r="W590" s="9" t="s">
        <v>137</v>
      </c>
      <c r="X590" s="9" t="s">
        <v>163</v>
      </c>
      <c r="Y590" s="9" t="s">
        <v>137</v>
      </c>
      <c r="Z590" s="9" t="s">
        <v>193</v>
      </c>
      <c r="AA590" s="9" t="s">
        <v>137</v>
      </c>
      <c r="AB590" s="9" t="s">
        <v>137</v>
      </c>
      <c r="AC590" s="9" t="s">
        <v>147</v>
      </c>
      <c r="AD590" s="9"/>
      <c r="AE590" s="9"/>
      <c r="AF590" s="9"/>
      <c r="AG590" s="9" t="s">
        <v>166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199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10"/>
      <c r="CB590" s="10" t="str">
        <f t="shared" si="5"/>
        <v/>
      </c>
      <c r="CC590" s="10"/>
      <c r="CD590" s="9" t="str">
        <f t="shared" si="2"/>
        <v/>
      </c>
      <c r="CE590" s="9" t="s">
        <v>151</v>
      </c>
      <c r="CF590" s="9" t="s">
        <v>236</v>
      </c>
      <c r="CG590" s="9">
        <f>IF(CF590="","",VLOOKUP(CF590,Metadata!$D$2:$H$20,2,FALSE))</f>
        <v>47500</v>
      </c>
      <c r="CH590" s="9">
        <f>IF(CF590="","",VLOOKUP(CF590,Metadata!$D$2:$H$20,4,FALSE))</f>
        <v>45000</v>
      </c>
      <c r="CI590" s="9">
        <f>IF(CF590="","",VLOOKUP(CF590,Metadata!$D$2:$H$20,5,FALSE))</f>
        <v>50000</v>
      </c>
      <c r="CJ590" s="9">
        <f t="shared" si="3"/>
        <v>47500</v>
      </c>
      <c r="CK590" s="9" t="s">
        <v>221</v>
      </c>
      <c r="CL590" s="10">
        <v>5</v>
      </c>
      <c r="CM590" s="10">
        <v>2</v>
      </c>
      <c r="CN590" s="10">
        <v>6</v>
      </c>
      <c r="CO590" s="10">
        <v>5</v>
      </c>
      <c r="CP590" s="10">
        <v>5</v>
      </c>
      <c r="CQ590" s="10">
        <v>6</v>
      </c>
      <c r="CR590" s="10">
        <v>4</v>
      </c>
      <c r="CS590" s="10">
        <v>6</v>
      </c>
      <c r="CT590" s="10">
        <v>5</v>
      </c>
      <c r="CU590" s="10">
        <v>5</v>
      </c>
      <c r="CV590" s="10">
        <v>5</v>
      </c>
      <c r="CW590" s="10">
        <v>3</v>
      </c>
      <c r="CX590" s="10">
        <v>5</v>
      </c>
      <c r="CY590" s="10">
        <v>5</v>
      </c>
      <c r="CZ590" s="10">
        <v>6</v>
      </c>
      <c r="DA590" s="10">
        <v>6</v>
      </c>
      <c r="DB590" s="10">
        <v>6</v>
      </c>
      <c r="DC590" s="10">
        <v>6</v>
      </c>
      <c r="DD590" s="10">
        <v>6</v>
      </c>
      <c r="DE590" s="10">
        <v>6</v>
      </c>
      <c r="DF590" s="10">
        <v>5</v>
      </c>
      <c r="DG590" s="10">
        <v>3</v>
      </c>
      <c r="DH590" s="10">
        <v>3</v>
      </c>
      <c r="DI590" s="10">
        <v>6</v>
      </c>
      <c r="DJ590" s="10">
        <v>4</v>
      </c>
      <c r="DK590" s="10">
        <v>5</v>
      </c>
      <c r="DL590" s="10">
        <v>6</v>
      </c>
      <c r="DM590" s="9" t="s">
        <v>154</v>
      </c>
      <c r="DN590" s="10">
        <v>1988</v>
      </c>
      <c r="DO590" s="9">
        <f t="shared" si="4"/>
        <v>33</v>
      </c>
      <c r="DP590" s="9" t="s">
        <v>155</v>
      </c>
      <c r="DQ590" s="9" t="s">
        <v>156</v>
      </c>
      <c r="DR590" s="9" t="s">
        <v>157</v>
      </c>
      <c r="DS590" s="9" t="s">
        <v>137</v>
      </c>
      <c r="DT590" s="9" t="s">
        <v>181</v>
      </c>
      <c r="DU590" s="9" t="s">
        <v>203</v>
      </c>
      <c r="DV590" s="9" t="str">
        <f>VLOOKUP(DU590,Metadata!$B$2:$C$7,2,FALSE)</f>
        <v>6+ years</v>
      </c>
    </row>
    <row r="591" spans="1:126">
      <c r="A591" s="13">
        <v>590</v>
      </c>
      <c r="B591" s="9" t="s">
        <v>135</v>
      </c>
      <c r="C591" s="9" t="str">
        <f>VLOOKUP(B591,Metadata!$M$2:$N$6,2,FALSE)</f>
        <v>Permanent Employee</v>
      </c>
      <c r="D591" s="9" t="s">
        <v>136</v>
      </c>
      <c r="E591" s="9" t="s">
        <v>137</v>
      </c>
      <c r="F591" s="9" t="s">
        <v>138</v>
      </c>
      <c r="G591" s="9" t="s">
        <v>172</v>
      </c>
      <c r="H591" s="9" t="str">
        <f>IF(G591="","",VLOOKUP(G591,Metadata!$J$2:$K$22,2,FALSE))</f>
        <v>Porto Metropolitan Area</v>
      </c>
      <c r="I591" s="9" t="s">
        <v>138</v>
      </c>
      <c r="J591" s="9" t="str">
        <f>IF(I591="","",VLOOKUP(I591,Metadata!$P$2:$Q$43,2,FALSE))</f>
        <v>Europe</v>
      </c>
      <c r="K591" s="9" t="str">
        <f t="shared" si="0"/>
        <v>Portugal</v>
      </c>
      <c r="L591" s="9" t="s">
        <v>172</v>
      </c>
      <c r="M591" s="9" t="str">
        <f>IF(L591="","",VLOOKUP(L591,Metadata!$J$2:$K$22,2,FALSE))</f>
        <v>Porto Metropolitan Area</v>
      </c>
      <c r="N591" s="9" t="s">
        <v>141</v>
      </c>
      <c r="O591" s="9" t="s">
        <v>137</v>
      </c>
      <c r="P591" s="9" t="s">
        <v>142</v>
      </c>
      <c r="Q591" s="10" t="str">
        <f t="shared" si="1"/>
        <v>Full Office Job</v>
      </c>
      <c r="R591" s="10">
        <v>5</v>
      </c>
      <c r="S591" s="9" t="s">
        <v>161</v>
      </c>
      <c r="T591" s="9" t="s">
        <v>137</v>
      </c>
      <c r="U591" s="9" t="str">
        <f>IF(S591&lt;&gt;"",S591,IF(T591&lt;&gt;"",VLOOKUP(T591,Metadata!$S$2:$T$228,2,FALSE),""))</f>
        <v>Full-Stack Developer</v>
      </c>
      <c r="V591" s="9" t="s">
        <v>264</v>
      </c>
      <c r="W591" s="9" t="s">
        <v>137</v>
      </c>
      <c r="X591" s="9" t="s">
        <v>242</v>
      </c>
      <c r="Y591" s="9" t="s">
        <v>137</v>
      </c>
      <c r="Z591" s="9" t="s">
        <v>146</v>
      </c>
      <c r="AA591" s="9" t="s">
        <v>165</v>
      </c>
      <c r="AB591" s="9" t="s">
        <v>137</v>
      </c>
      <c r="AC591" s="9" t="s">
        <v>147</v>
      </c>
      <c r="AD591" s="9" t="s">
        <v>148</v>
      </c>
      <c r="AE591" s="9"/>
      <c r="AF591" s="9"/>
      <c r="AG591" s="9"/>
      <c r="AH591" s="9"/>
      <c r="AI591" s="9"/>
      <c r="AJ591" s="9" t="s">
        <v>185</v>
      </c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 t="s">
        <v>199</v>
      </c>
      <c r="BM591" s="9"/>
      <c r="BN591" s="9"/>
      <c r="BO591" s="9"/>
      <c r="BP591" s="9"/>
      <c r="BQ591" s="9" t="s">
        <v>219</v>
      </c>
      <c r="BR591" s="9"/>
      <c r="BS591" s="9"/>
      <c r="BT591" s="9"/>
      <c r="BU591" s="9"/>
      <c r="BV591" s="9"/>
      <c r="BW591" s="9"/>
      <c r="BX591" s="9"/>
      <c r="BY591" s="9"/>
      <c r="BZ591" s="9"/>
      <c r="CA591" s="10"/>
      <c r="CB591" s="10" t="str">
        <f t="shared" si="5"/>
        <v/>
      </c>
      <c r="CC591" s="10"/>
      <c r="CD591" s="9" t="str">
        <f t="shared" si="2"/>
        <v/>
      </c>
      <c r="CE591" s="9" t="s">
        <v>232</v>
      </c>
      <c r="CF591" s="9" t="s">
        <v>220</v>
      </c>
      <c r="CG591" s="9">
        <f>IF(CF591="","",VLOOKUP(CF591,Metadata!$D$2:$H$20,2,FALSE))</f>
        <v>27500</v>
      </c>
      <c r="CH591" s="9">
        <f>IF(CF591="","",VLOOKUP(CF591,Metadata!$D$2:$H$20,4,FALSE))</f>
        <v>25000</v>
      </c>
      <c r="CI591" s="9">
        <f>IF(CF591="","",VLOOKUP(CF591,Metadata!$D$2:$H$20,5,FALSE))</f>
        <v>30000</v>
      </c>
      <c r="CJ591" s="9">
        <f t="shared" si="3"/>
        <v>27500</v>
      </c>
      <c r="CK591" s="9" t="s">
        <v>153</v>
      </c>
      <c r="CL591" s="10">
        <v>5</v>
      </c>
      <c r="CM591" s="10">
        <v>3</v>
      </c>
      <c r="CN591" s="10">
        <v>5</v>
      </c>
      <c r="CO591" s="10">
        <v>5</v>
      </c>
      <c r="CP591" s="10">
        <v>5</v>
      </c>
      <c r="CQ591" s="10">
        <v>5</v>
      </c>
      <c r="CR591" s="10">
        <v>5</v>
      </c>
      <c r="CS591" s="10">
        <v>5</v>
      </c>
      <c r="CT591" s="10">
        <v>5</v>
      </c>
      <c r="CU591" s="10">
        <v>5</v>
      </c>
      <c r="CV591" s="10">
        <v>5</v>
      </c>
      <c r="CW591" s="10">
        <v>5</v>
      </c>
      <c r="CX591" s="10">
        <v>5</v>
      </c>
      <c r="CY591" s="10">
        <v>5</v>
      </c>
      <c r="CZ591" s="10">
        <v>5</v>
      </c>
      <c r="DA591" s="10">
        <v>3</v>
      </c>
      <c r="DB591" s="10">
        <v>5</v>
      </c>
      <c r="DC591" s="10">
        <v>5</v>
      </c>
      <c r="DD591" s="10">
        <v>5</v>
      </c>
      <c r="DE591" s="10">
        <v>5</v>
      </c>
      <c r="DF591" s="10">
        <v>5</v>
      </c>
      <c r="DG591" s="10">
        <v>5</v>
      </c>
      <c r="DH591" s="10">
        <v>5</v>
      </c>
      <c r="DI591" s="10">
        <v>5</v>
      </c>
      <c r="DJ591" s="10">
        <v>5</v>
      </c>
      <c r="DK591" s="10">
        <v>5</v>
      </c>
      <c r="DL591" s="10">
        <v>5</v>
      </c>
      <c r="DM591" s="9" t="s">
        <v>154</v>
      </c>
      <c r="DN591" s="10">
        <v>1991</v>
      </c>
      <c r="DO591" s="9">
        <f t="shared" si="4"/>
        <v>30</v>
      </c>
      <c r="DP591" s="9" t="s">
        <v>155</v>
      </c>
      <c r="DQ591" s="9" t="s">
        <v>202</v>
      </c>
      <c r="DR591" s="9" t="s">
        <v>157</v>
      </c>
      <c r="DS591" s="9" t="s">
        <v>137</v>
      </c>
      <c r="DT591" s="9" t="s">
        <v>181</v>
      </c>
      <c r="DU591" s="9" t="s">
        <v>223</v>
      </c>
      <c r="DV591" s="9" t="str">
        <f>VLOOKUP(DU591,Metadata!$B$2:$C$7,2,FALSE)</f>
        <v>3 - 6 years</v>
      </c>
    </row>
    <row r="592" spans="1:126">
      <c r="A592" s="13">
        <v>591</v>
      </c>
      <c r="B592" s="9" t="s">
        <v>135</v>
      </c>
      <c r="C592" s="9" t="str">
        <f>VLOOKUP(B592,Metadata!$M$2:$N$6,2,FALSE)</f>
        <v>Permanent Employee</v>
      </c>
      <c r="D592" s="9" t="s">
        <v>136</v>
      </c>
      <c r="E592" s="9" t="s">
        <v>137</v>
      </c>
      <c r="F592" s="9" t="s">
        <v>138</v>
      </c>
      <c r="G592" s="9" t="s">
        <v>283</v>
      </c>
      <c r="H592" s="9" t="str">
        <f>IF(G592="","",VLOOKUP(G592,Metadata!$J$2:$K$22,2,FALSE))</f>
        <v>Lisbon Metropolitan Area</v>
      </c>
      <c r="I592" s="9" t="s">
        <v>138</v>
      </c>
      <c r="J592" s="9" t="str">
        <f>IF(I592="","",VLOOKUP(I592,Metadata!$P$2:$Q$43,2,FALSE))</f>
        <v>Europe</v>
      </c>
      <c r="K592" s="9" t="str">
        <f t="shared" si="0"/>
        <v>Portugal</v>
      </c>
      <c r="L592" s="9" t="s">
        <v>140</v>
      </c>
      <c r="M592" s="9" t="str">
        <f>IF(L592="","",VLOOKUP(L592,Metadata!$J$2:$K$22,2,FALSE))</f>
        <v>Lisbon Metropolitan Area</v>
      </c>
      <c r="N592" s="9" t="s">
        <v>141</v>
      </c>
      <c r="O592" s="9" t="s">
        <v>137</v>
      </c>
      <c r="P592" s="9" t="s">
        <v>142</v>
      </c>
      <c r="Q592" s="10" t="str">
        <f t="shared" si="1"/>
        <v>Full Office Job</v>
      </c>
      <c r="R592" s="10">
        <v>7</v>
      </c>
      <c r="S592" s="9" t="s">
        <v>143</v>
      </c>
      <c r="T592" s="9" t="s">
        <v>137</v>
      </c>
      <c r="U592" s="9" t="str">
        <f>IF(S592&lt;&gt;"",S592,IF(T592&lt;&gt;"",VLOOKUP(T592,Metadata!$S$2:$T$228,2,FALSE),""))</f>
        <v>Technical Team Leader</v>
      </c>
      <c r="V592" s="9" t="s">
        <v>264</v>
      </c>
      <c r="W592" s="9" t="s">
        <v>137</v>
      </c>
      <c r="X592" s="9" t="s">
        <v>242</v>
      </c>
      <c r="Y592" s="9" t="s">
        <v>137</v>
      </c>
      <c r="Z592" s="9" t="s">
        <v>184</v>
      </c>
      <c r="AA592" s="9" t="s">
        <v>165</v>
      </c>
      <c r="AB592" s="9" t="s">
        <v>253</v>
      </c>
      <c r="AC592" s="9"/>
      <c r="AD592" s="9"/>
      <c r="AE592" s="9"/>
      <c r="AF592" s="9"/>
      <c r="AG592" s="9"/>
      <c r="AH592" s="9"/>
      <c r="AI592" s="9"/>
      <c r="AJ592" s="9" t="s">
        <v>185</v>
      </c>
      <c r="AK592" s="9" t="s">
        <v>302</v>
      </c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 t="s">
        <v>178</v>
      </c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 t="s">
        <v>303</v>
      </c>
      <c r="BN592" s="9" t="s">
        <v>186</v>
      </c>
      <c r="BO592" s="9"/>
      <c r="BP592" s="9"/>
      <c r="BQ592" s="9"/>
      <c r="BR592" s="9"/>
      <c r="BS592" s="9" t="s">
        <v>200</v>
      </c>
      <c r="BT592" s="9"/>
      <c r="BU592" s="9"/>
      <c r="BV592" s="9"/>
      <c r="BW592" s="9"/>
      <c r="BX592" s="9"/>
      <c r="BY592" s="9"/>
      <c r="BZ592" s="9"/>
      <c r="CA592" s="10"/>
      <c r="CB592" s="10" t="str">
        <f t="shared" si="5"/>
        <v/>
      </c>
      <c r="CC592" s="10"/>
      <c r="CD592" s="9" t="str">
        <f t="shared" si="2"/>
        <v/>
      </c>
      <c r="CE592" s="9" t="s">
        <v>232</v>
      </c>
      <c r="CF592" s="9" t="s">
        <v>248</v>
      </c>
      <c r="CG592" s="9">
        <f>IF(CF592="","",VLOOKUP(CF592,Metadata!$D$2:$H$20,2,FALSE))</f>
        <v>57500</v>
      </c>
      <c r="CH592" s="9">
        <f>IF(CF592="","",VLOOKUP(CF592,Metadata!$D$2:$H$20,4,FALSE))</f>
        <v>55000</v>
      </c>
      <c r="CI592" s="9">
        <f>IF(CF592="","",VLOOKUP(CF592,Metadata!$D$2:$H$20,5,FALSE))</f>
        <v>60000</v>
      </c>
      <c r="CJ592" s="9">
        <f t="shared" si="3"/>
        <v>57500</v>
      </c>
      <c r="CK592" s="9" t="s">
        <v>201</v>
      </c>
      <c r="CL592" s="10">
        <v>5</v>
      </c>
      <c r="CM592" s="10">
        <v>3</v>
      </c>
      <c r="CN592" s="10">
        <v>7</v>
      </c>
      <c r="CO592" s="10">
        <v>7</v>
      </c>
      <c r="CP592" s="10">
        <v>5</v>
      </c>
      <c r="CQ592" s="10">
        <v>6</v>
      </c>
      <c r="CR592" s="10">
        <v>7</v>
      </c>
      <c r="CS592" s="10">
        <v>7</v>
      </c>
      <c r="CT592" s="10">
        <v>7</v>
      </c>
      <c r="CU592" s="10">
        <v>7</v>
      </c>
      <c r="CV592" s="10">
        <v>6</v>
      </c>
      <c r="CW592" s="10">
        <v>6</v>
      </c>
      <c r="CX592" s="10">
        <v>7</v>
      </c>
      <c r="CY592" s="10">
        <v>6</v>
      </c>
      <c r="CZ592" s="10">
        <v>6</v>
      </c>
      <c r="DA592" s="10">
        <v>7</v>
      </c>
      <c r="DB592" s="10">
        <v>6</v>
      </c>
      <c r="DC592" s="10">
        <v>7</v>
      </c>
      <c r="DD592" s="10">
        <v>6</v>
      </c>
      <c r="DE592" s="10">
        <v>7</v>
      </c>
      <c r="DF592" s="10">
        <v>6</v>
      </c>
      <c r="DG592" s="10">
        <v>6</v>
      </c>
      <c r="DH592" s="10">
        <v>6</v>
      </c>
      <c r="DI592" s="10">
        <v>6</v>
      </c>
      <c r="DJ592" s="10">
        <v>6</v>
      </c>
      <c r="DK592" s="10">
        <v>6</v>
      </c>
      <c r="DL592" s="10">
        <v>6</v>
      </c>
      <c r="DM592" s="9" t="s">
        <v>481</v>
      </c>
      <c r="DN592" s="10">
        <v>1985</v>
      </c>
      <c r="DO592" s="9">
        <f t="shared" si="4"/>
        <v>36</v>
      </c>
      <c r="DP592" s="9" t="s">
        <v>155</v>
      </c>
      <c r="DQ592" s="9" t="s">
        <v>156</v>
      </c>
      <c r="DR592" s="9" t="s">
        <v>157</v>
      </c>
      <c r="DS592" s="9" t="s">
        <v>137</v>
      </c>
      <c r="DT592" s="9" t="s">
        <v>181</v>
      </c>
      <c r="DU592" s="9" t="s">
        <v>158</v>
      </c>
      <c r="DV592" s="9" t="str">
        <f>VLOOKUP(DU592,Metadata!$B$2:$C$7,2,FALSE)</f>
        <v>6+ years</v>
      </c>
    </row>
    <row r="593" spans="1:126">
      <c r="A593" s="13">
        <v>592</v>
      </c>
      <c r="B593" s="9" t="s">
        <v>135</v>
      </c>
      <c r="C593" s="9" t="str">
        <f>VLOOKUP(B593,Metadata!$M$2:$N$6,2,FALSE)</f>
        <v>Permanent Employee</v>
      </c>
      <c r="D593" s="9" t="s">
        <v>136</v>
      </c>
      <c r="E593" s="9" t="s">
        <v>137</v>
      </c>
      <c r="F593" s="9" t="s">
        <v>138</v>
      </c>
      <c r="G593" s="9" t="s">
        <v>204</v>
      </c>
      <c r="H593" s="9" t="str">
        <f>IF(G593="","",VLOOKUP(G593,Metadata!$J$2:$K$22,2,FALSE))</f>
        <v>Centre</v>
      </c>
      <c r="I593" s="9" t="s">
        <v>138</v>
      </c>
      <c r="J593" s="9" t="str">
        <f>IF(I593="","",VLOOKUP(I593,Metadata!$P$2:$Q$43,2,FALSE))</f>
        <v>Europe</v>
      </c>
      <c r="K593" s="9" t="str">
        <f t="shared" si="0"/>
        <v>Portugal</v>
      </c>
      <c r="L593" s="9" t="s">
        <v>204</v>
      </c>
      <c r="M593" s="9" t="str">
        <f>IF(L593="","",VLOOKUP(L593,Metadata!$J$2:$K$22,2,FALSE))</f>
        <v>Centre</v>
      </c>
      <c r="N593" s="9" t="s">
        <v>141</v>
      </c>
      <c r="O593" s="9" t="s">
        <v>137</v>
      </c>
      <c r="P593" s="9" t="s">
        <v>191</v>
      </c>
      <c r="Q593" s="10" t="str">
        <f t="shared" si="1"/>
        <v>Remote Job (full or flexible)</v>
      </c>
      <c r="R593" s="10">
        <v>6</v>
      </c>
      <c r="S593" s="9" t="s">
        <v>206</v>
      </c>
      <c r="T593" s="9" t="s">
        <v>137</v>
      </c>
      <c r="U593" s="9" t="str">
        <f>IF(S593&lt;&gt;"",S593,IF(T593&lt;&gt;"",VLOOKUP(T593,Metadata!$S$2:$T$228,2,FALSE),""))</f>
        <v>Mobile Apps Developer</v>
      </c>
      <c r="V593" s="9" t="s">
        <v>341</v>
      </c>
      <c r="W593" s="9" t="s">
        <v>137</v>
      </c>
      <c r="X593" s="9" t="s">
        <v>163</v>
      </c>
      <c r="Y593" s="9" t="s">
        <v>137</v>
      </c>
      <c r="Z593" s="9" t="s">
        <v>193</v>
      </c>
      <c r="AA593" s="9" t="s">
        <v>137</v>
      </c>
      <c r="AB593" s="9" t="s">
        <v>137</v>
      </c>
      <c r="AC593" s="9" t="s">
        <v>147</v>
      </c>
      <c r="AD593" s="9" t="s">
        <v>148</v>
      </c>
      <c r="AE593" s="9"/>
      <c r="AF593" s="9"/>
      <c r="AG593" s="9"/>
      <c r="AH593" s="9"/>
      <c r="AI593" s="9"/>
      <c r="AJ593" s="9"/>
      <c r="AK593" s="9"/>
      <c r="AL593" s="9" t="s">
        <v>177</v>
      </c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 t="s">
        <v>167</v>
      </c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10"/>
      <c r="CB593" s="10" t="str">
        <f t="shared" si="5"/>
        <v/>
      </c>
      <c r="CC593" s="10"/>
      <c r="CD593" s="9" t="str">
        <f t="shared" si="2"/>
        <v/>
      </c>
      <c r="CE593" s="9" t="s">
        <v>168</v>
      </c>
      <c r="CF593" s="9" t="s">
        <v>169</v>
      </c>
      <c r="CG593" s="9">
        <f>IF(CF593="","",VLOOKUP(CF593,Metadata!$D$2:$H$20,2,FALSE))</f>
        <v>12500</v>
      </c>
      <c r="CH593" s="9">
        <f>IF(CF593="","",VLOOKUP(CF593,Metadata!$D$2:$H$20,4,FALSE))</f>
        <v>0</v>
      </c>
      <c r="CI593" s="9">
        <f>IF(CF593="","",VLOOKUP(CF593,Metadata!$D$2:$H$20,5,FALSE))</f>
        <v>15000</v>
      </c>
      <c r="CJ593" s="9">
        <f t="shared" si="3"/>
        <v>12500</v>
      </c>
      <c r="CK593" s="9" t="s">
        <v>221</v>
      </c>
      <c r="CL593" s="10">
        <v>1</v>
      </c>
      <c r="CM593" s="10">
        <v>3</v>
      </c>
      <c r="CN593" s="10">
        <v>7</v>
      </c>
      <c r="CO593" s="10">
        <v>6</v>
      </c>
      <c r="CP593" s="10">
        <v>7</v>
      </c>
      <c r="CQ593" s="10">
        <v>7</v>
      </c>
      <c r="CR593" s="10">
        <v>4</v>
      </c>
      <c r="CS593" s="10">
        <v>4</v>
      </c>
      <c r="CT593" s="10">
        <v>6</v>
      </c>
      <c r="CU593" s="10">
        <v>6</v>
      </c>
      <c r="CV593" s="10">
        <v>7</v>
      </c>
      <c r="CW593" s="10">
        <v>4</v>
      </c>
      <c r="CX593" s="10">
        <v>7</v>
      </c>
      <c r="CY593" s="10">
        <v>5</v>
      </c>
      <c r="CZ593" s="10">
        <v>5</v>
      </c>
      <c r="DA593" s="10">
        <v>3</v>
      </c>
      <c r="DB593" s="10">
        <v>3</v>
      </c>
      <c r="DC593" s="10">
        <v>7</v>
      </c>
      <c r="DD593" s="10">
        <v>3</v>
      </c>
      <c r="DE593" s="10">
        <v>7</v>
      </c>
      <c r="DF593" s="10">
        <v>7</v>
      </c>
      <c r="DG593" s="10">
        <v>7</v>
      </c>
      <c r="DH593" s="10">
        <v>7</v>
      </c>
      <c r="DI593" s="10">
        <v>7</v>
      </c>
      <c r="DJ593" s="10">
        <v>4</v>
      </c>
      <c r="DK593" s="10">
        <v>7</v>
      </c>
      <c r="DL593" s="10">
        <v>7</v>
      </c>
      <c r="DM593" s="9" t="s">
        <v>154</v>
      </c>
      <c r="DN593" s="10">
        <v>1996</v>
      </c>
      <c r="DO593" s="9">
        <f t="shared" si="4"/>
        <v>25</v>
      </c>
      <c r="DP593" s="9" t="s">
        <v>222</v>
      </c>
      <c r="DQ593" s="9" t="s">
        <v>156</v>
      </c>
      <c r="DR593" s="9" t="s">
        <v>157</v>
      </c>
      <c r="DS593" s="9" t="s">
        <v>137</v>
      </c>
      <c r="DT593" s="9" t="s">
        <v>181</v>
      </c>
      <c r="DU593" s="9" t="s">
        <v>223</v>
      </c>
      <c r="DV593" s="9" t="str">
        <f>VLOOKUP(DU593,Metadata!$B$2:$C$7,2,FALSE)</f>
        <v>3 - 6 years</v>
      </c>
    </row>
    <row r="594" spans="1:126">
      <c r="A594" s="13">
        <v>593</v>
      </c>
      <c r="B594" s="9" t="s">
        <v>135</v>
      </c>
      <c r="C594" s="9" t="str">
        <f>VLOOKUP(B594,Metadata!$M$2:$N$6,2,FALSE)</f>
        <v>Permanent Employee</v>
      </c>
      <c r="D594" s="9" t="s">
        <v>159</v>
      </c>
      <c r="E594" s="9" t="s">
        <v>137</v>
      </c>
      <c r="F594" s="9" t="s">
        <v>138</v>
      </c>
      <c r="G594" s="9" t="s">
        <v>354</v>
      </c>
      <c r="H594" s="9" t="str">
        <f>IF(G594="","",VLOOKUP(G594,Metadata!$J$2:$K$22,2,FALSE))</f>
        <v>South</v>
      </c>
      <c r="I594" s="9" t="s">
        <v>138</v>
      </c>
      <c r="J594" s="9" t="str">
        <f>IF(I594="","",VLOOKUP(I594,Metadata!$P$2:$Q$43,2,FALSE))</f>
        <v>Europe</v>
      </c>
      <c r="K594" s="9" t="str">
        <f t="shared" si="0"/>
        <v>Portugal</v>
      </c>
      <c r="L594" s="9" t="s">
        <v>354</v>
      </c>
      <c r="M594" s="9" t="str">
        <f>IF(L594="","",VLOOKUP(L594,Metadata!$J$2:$K$22,2,FALSE))</f>
        <v>South</v>
      </c>
      <c r="N594" s="9" t="s">
        <v>141</v>
      </c>
      <c r="O594" s="9" t="s">
        <v>137</v>
      </c>
      <c r="P594" s="9" t="s">
        <v>191</v>
      </c>
      <c r="Q594" s="10" t="str">
        <f t="shared" si="1"/>
        <v>Remote Job (full or flexible)</v>
      </c>
      <c r="R594" s="10">
        <v>3</v>
      </c>
      <c r="S594" s="9" t="s">
        <v>161</v>
      </c>
      <c r="T594" s="9" t="s">
        <v>137</v>
      </c>
      <c r="U594" s="9" t="str">
        <f>IF(S594&lt;&gt;"",S594,IF(T594&lt;&gt;"",VLOOKUP(T594,Metadata!$S$2:$T$228,2,FALSE),""))</f>
        <v>Full-Stack Developer</v>
      </c>
      <c r="V594" s="9" t="s">
        <v>256</v>
      </c>
      <c r="W594" s="9" t="s">
        <v>137</v>
      </c>
      <c r="X594" s="9" t="s">
        <v>163</v>
      </c>
      <c r="Y594" s="9" t="s">
        <v>137</v>
      </c>
      <c r="Z594" s="9" t="s">
        <v>193</v>
      </c>
      <c r="AA594" s="9" t="s">
        <v>165</v>
      </c>
      <c r="AB594" s="9" t="s">
        <v>137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 t="s">
        <v>186</v>
      </c>
      <c r="BO594" s="9"/>
      <c r="BP594" s="9"/>
      <c r="BQ594" s="9"/>
      <c r="BR594" s="9"/>
      <c r="BS594" s="9" t="s">
        <v>200</v>
      </c>
      <c r="BT594" s="9"/>
      <c r="BU594" s="9"/>
      <c r="BV594" s="9"/>
      <c r="BW594" s="9"/>
      <c r="BX594" s="9"/>
      <c r="BY594" s="9"/>
      <c r="BZ594" s="9"/>
      <c r="CA594" s="10"/>
      <c r="CB594" s="10" t="str">
        <f t="shared" si="5"/>
        <v/>
      </c>
      <c r="CC594" s="10"/>
      <c r="CD594" s="9" t="str">
        <f t="shared" si="2"/>
        <v/>
      </c>
      <c r="CE594" s="9" t="s">
        <v>168</v>
      </c>
      <c r="CF594" s="9" t="s">
        <v>169</v>
      </c>
      <c r="CG594" s="9">
        <f>IF(CF594="","",VLOOKUP(CF594,Metadata!$D$2:$H$20,2,FALSE))</f>
        <v>12500</v>
      </c>
      <c r="CH594" s="9">
        <f>IF(CF594="","",VLOOKUP(CF594,Metadata!$D$2:$H$20,4,FALSE))</f>
        <v>0</v>
      </c>
      <c r="CI594" s="9">
        <f>IF(CF594="","",VLOOKUP(CF594,Metadata!$D$2:$H$20,5,FALSE))</f>
        <v>15000</v>
      </c>
      <c r="CJ594" s="9">
        <f t="shared" si="3"/>
        <v>12500</v>
      </c>
      <c r="CK594" s="9" t="s">
        <v>189</v>
      </c>
      <c r="CL594" s="10">
        <v>1</v>
      </c>
      <c r="CM594" s="10">
        <v>3</v>
      </c>
      <c r="CN594" s="10">
        <v>3</v>
      </c>
      <c r="CO594" s="10">
        <v>5</v>
      </c>
      <c r="CP594" s="10">
        <v>5</v>
      </c>
      <c r="CQ594" s="10">
        <v>5</v>
      </c>
      <c r="CR594" s="10">
        <v>3</v>
      </c>
      <c r="CS594" s="10">
        <v>4</v>
      </c>
      <c r="CT594" s="10">
        <v>4</v>
      </c>
      <c r="CU594" s="10">
        <v>6</v>
      </c>
      <c r="CV594" s="10">
        <v>5</v>
      </c>
      <c r="CW594" s="10">
        <v>5</v>
      </c>
      <c r="CX594" s="10">
        <v>5</v>
      </c>
      <c r="CY594" s="10">
        <v>5</v>
      </c>
      <c r="CZ594" s="10">
        <v>5</v>
      </c>
      <c r="DA594" s="10">
        <v>4</v>
      </c>
      <c r="DB594" s="10">
        <v>6</v>
      </c>
      <c r="DC594" s="10">
        <v>5</v>
      </c>
      <c r="DD594" s="10">
        <v>6</v>
      </c>
      <c r="DE594" s="10">
        <v>6</v>
      </c>
      <c r="DF594" s="10">
        <v>5</v>
      </c>
      <c r="DG594" s="10">
        <v>6</v>
      </c>
      <c r="DH594" s="10">
        <v>5</v>
      </c>
      <c r="DI594" s="10">
        <v>5</v>
      </c>
      <c r="DJ594" s="10">
        <v>5</v>
      </c>
      <c r="DK594" s="10">
        <v>5</v>
      </c>
      <c r="DL594" s="10">
        <v>5</v>
      </c>
      <c r="DM594" s="9" t="s">
        <v>154</v>
      </c>
      <c r="DN594" s="10">
        <v>1998</v>
      </c>
      <c r="DO594" s="9">
        <f t="shared" si="4"/>
        <v>23</v>
      </c>
      <c r="DP594" s="9" t="s">
        <v>155</v>
      </c>
      <c r="DQ594" s="9" t="s">
        <v>202</v>
      </c>
      <c r="DR594" s="9" t="s">
        <v>157</v>
      </c>
      <c r="DS594" s="9" t="s">
        <v>137</v>
      </c>
      <c r="DT594" s="9" t="s">
        <v>181</v>
      </c>
      <c r="DU594" s="9" t="s">
        <v>168</v>
      </c>
      <c r="DV594" s="9" t="str">
        <f>VLOOKUP(DU594,Metadata!$B$2:$C$7,2,FALSE)</f>
        <v>0 - 3 years</v>
      </c>
    </row>
    <row r="595" spans="1:126">
      <c r="A595" s="13">
        <v>594</v>
      </c>
      <c r="B595" s="9" t="s">
        <v>135</v>
      </c>
      <c r="C595" s="9" t="str">
        <f>VLOOKUP(B595,Metadata!$M$2:$N$6,2,FALSE)</f>
        <v>Permanent Employee</v>
      </c>
      <c r="D595" s="9" t="s">
        <v>159</v>
      </c>
      <c r="E595" s="9" t="s">
        <v>137</v>
      </c>
      <c r="F595" s="9" t="s">
        <v>138</v>
      </c>
      <c r="G595" s="9" t="s">
        <v>363</v>
      </c>
      <c r="H595" s="9" t="str">
        <f>IF(G595="","",VLOOKUP(G595,Metadata!$J$2:$K$22,2,FALSE))</f>
        <v>South</v>
      </c>
      <c r="I595" s="9" t="s">
        <v>292</v>
      </c>
      <c r="J595" s="9" t="str">
        <f>IF(I595="","",VLOOKUP(I595,Metadata!$P$2:$Q$43,2,FALSE))</f>
        <v>North America</v>
      </c>
      <c r="K595" s="9" t="str">
        <f t="shared" si="0"/>
        <v>International</v>
      </c>
      <c r="L595" s="9" t="s">
        <v>137</v>
      </c>
      <c r="M595" s="9" t="str">
        <f>IF(L595="","",VLOOKUP(L595,Metadata!$J$2:$K$22,2,FALSE))</f>
        <v/>
      </c>
      <c r="N595" s="9" t="s">
        <v>141</v>
      </c>
      <c r="O595" s="9" t="s">
        <v>137</v>
      </c>
      <c r="P595" s="9" t="s">
        <v>191</v>
      </c>
      <c r="Q595" s="10" t="str">
        <f t="shared" si="1"/>
        <v>Remote Job (full or flexible)</v>
      </c>
      <c r="R595" s="10">
        <v>7</v>
      </c>
      <c r="S595" s="9" t="s">
        <v>137</v>
      </c>
      <c r="T595" s="9" t="s">
        <v>482</v>
      </c>
      <c r="U595" s="9" t="str">
        <f>IF(S595&lt;&gt;"",S595,IF(T595&lt;&gt;"",VLOOKUP(T595,Metadata!$S$2:$T$228,2,FALSE),""))</f>
        <v>Full-Stack Developer</v>
      </c>
      <c r="V595" s="9" t="s">
        <v>162</v>
      </c>
      <c r="W595" s="9" t="s">
        <v>137</v>
      </c>
      <c r="X595" s="9" t="s">
        <v>145</v>
      </c>
      <c r="Y595" s="9" t="s">
        <v>137</v>
      </c>
      <c r="Z595" s="9" t="s">
        <v>218</v>
      </c>
      <c r="AA595" s="9" t="s">
        <v>137</v>
      </c>
      <c r="AB595" s="9" t="s">
        <v>137</v>
      </c>
      <c r="AC595" s="9"/>
      <c r="AD595" s="9"/>
      <c r="AE595" s="9"/>
      <c r="AF595" s="9"/>
      <c r="AG595" s="9"/>
      <c r="AH595" s="9" t="s">
        <v>176</v>
      </c>
      <c r="AI595" s="9" t="s">
        <v>230</v>
      </c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 t="s">
        <v>150</v>
      </c>
      <c r="BZ595" s="9" t="s">
        <v>137</v>
      </c>
      <c r="CA595" s="10"/>
      <c r="CB595" s="10" t="str">
        <f t="shared" si="5"/>
        <v/>
      </c>
      <c r="CC595" s="10"/>
      <c r="CD595" s="9" t="str">
        <f t="shared" si="2"/>
        <v/>
      </c>
      <c r="CE595" s="9" t="s">
        <v>151</v>
      </c>
      <c r="CF595" s="9" t="s">
        <v>245</v>
      </c>
      <c r="CG595" s="9">
        <f>IF(CF595="","",VLOOKUP(CF595,Metadata!$D$2:$H$20,2,FALSE))</f>
        <v>42500</v>
      </c>
      <c r="CH595" s="9">
        <f>IF(CF595="","",VLOOKUP(CF595,Metadata!$D$2:$H$20,4,FALSE))</f>
        <v>40000</v>
      </c>
      <c r="CI595" s="9">
        <f>IF(CF595="","",VLOOKUP(CF595,Metadata!$D$2:$H$20,5,FALSE))</f>
        <v>45000</v>
      </c>
      <c r="CJ595" s="9">
        <f t="shared" si="3"/>
        <v>42500</v>
      </c>
      <c r="CK595" s="9" t="s">
        <v>153</v>
      </c>
      <c r="CL595" s="10">
        <v>1</v>
      </c>
      <c r="CM595" s="10">
        <v>5</v>
      </c>
      <c r="CN595" s="10">
        <v>6</v>
      </c>
      <c r="CO595" s="10">
        <v>7</v>
      </c>
      <c r="CP595" s="10">
        <v>4</v>
      </c>
      <c r="CQ595" s="10">
        <v>5</v>
      </c>
      <c r="CR595" s="10">
        <v>7</v>
      </c>
      <c r="CS595" s="10">
        <v>7</v>
      </c>
      <c r="CT595" s="10">
        <v>4</v>
      </c>
      <c r="CU595" s="10">
        <v>3</v>
      </c>
      <c r="CV595" s="10">
        <v>5</v>
      </c>
      <c r="CW595" s="10">
        <v>1</v>
      </c>
      <c r="CX595" s="10">
        <v>6</v>
      </c>
      <c r="CY595" s="10">
        <v>6</v>
      </c>
      <c r="CZ595" s="10">
        <v>1</v>
      </c>
      <c r="DA595" s="10">
        <v>1</v>
      </c>
      <c r="DB595" s="10">
        <v>1</v>
      </c>
      <c r="DC595" s="10">
        <v>6</v>
      </c>
      <c r="DD595" s="10">
        <v>1</v>
      </c>
      <c r="DE595" s="10">
        <v>4</v>
      </c>
      <c r="DF595" s="10">
        <v>4</v>
      </c>
      <c r="DG595" s="10">
        <v>7</v>
      </c>
      <c r="DH595" s="10">
        <v>5</v>
      </c>
      <c r="DI595" s="10">
        <v>7</v>
      </c>
      <c r="DJ595" s="10">
        <v>6</v>
      </c>
      <c r="DK595" s="10">
        <v>3</v>
      </c>
      <c r="DL595" s="10">
        <v>6</v>
      </c>
      <c r="DM595" s="9" t="s">
        <v>154</v>
      </c>
      <c r="DN595" s="10">
        <v>1991</v>
      </c>
      <c r="DO595" s="9">
        <f t="shared" si="4"/>
        <v>30</v>
      </c>
      <c r="DP595" s="9" t="s">
        <v>155</v>
      </c>
      <c r="DQ595" s="9" t="s">
        <v>156</v>
      </c>
      <c r="DR595" s="9" t="s">
        <v>170</v>
      </c>
      <c r="DS595" s="9" t="s">
        <v>137</v>
      </c>
      <c r="DT595" s="9" t="s">
        <v>181</v>
      </c>
      <c r="DU595" s="9" t="s">
        <v>158</v>
      </c>
      <c r="DV595" s="9" t="str">
        <f>VLOOKUP(DU595,Metadata!$B$2:$C$7,2,FALSE)</f>
        <v>6+ years</v>
      </c>
    </row>
    <row r="596" spans="1:126">
      <c r="A596" s="13">
        <v>595</v>
      </c>
      <c r="B596" s="9" t="s">
        <v>135</v>
      </c>
      <c r="C596" s="9" t="str">
        <f>VLOOKUP(B596,Metadata!$M$2:$N$6,2,FALSE)</f>
        <v>Permanent Employee</v>
      </c>
      <c r="D596" s="9" t="s">
        <v>136</v>
      </c>
      <c r="E596" s="9" t="s">
        <v>137</v>
      </c>
      <c r="F596" s="9" t="s">
        <v>138</v>
      </c>
      <c r="G596" s="9" t="s">
        <v>312</v>
      </c>
      <c r="H596" s="9" t="str">
        <f>IF(G596="","",VLOOKUP(G596,Metadata!$J$2:$K$22,2,FALSE))</f>
        <v>South</v>
      </c>
      <c r="I596" s="9" t="s">
        <v>416</v>
      </c>
      <c r="J596" s="9" t="str">
        <f>IF(I596="","",VLOOKUP(I596,Metadata!$P$2:$Q$43,2,FALSE))</f>
        <v>Europe</v>
      </c>
      <c r="K596" s="9" t="str">
        <f t="shared" si="0"/>
        <v>International</v>
      </c>
      <c r="L596" s="9" t="s">
        <v>137</v>
      </c>
      <c r="M596" s="9" t="str">
        <f>IF(L596="","",VLOOKUP(L596,Metadata!$J$2:$K$22,2,FALSE))</f>
        <v/>
      </c>
      <c r="N596" s="9" t="s">
        <v>141</v>
      </c>
      <c r="O596" s="9" t="s">
        <v>137</v>
      </c>
      <c r="P596" s="9" t="s">
        <v>191</v>
      </c>
      <c r="Q596" s="10" t="str">
        <f t="shared" si="1"/>
        <v>Remote Job (full or flexible)</v>
      </c>
      <c r="R596" s="10">
        <v>5</v>
      </c>
      <c r="S596" s="9" t="s">
        <v>216</v>
      </c>
      <c r="T596" s="9" t="s">
        <v>137</v>
      </c>
      <c r="U596" s="9" t="str">
        <f>IF(S596&lt;&gt;"",S596,IF(T596&lt;&gt;"",VLOOKUP(T596,Metadata!$S$2:$T$228,2,FALSE),""))</f>
        <v>Front-End Developer</v>
      </c>
      <c r="V596" s="9" t="s">
        <v>256</v>
      </c>
      <c r="W596" s="9" t="s">
        <v>137</v>
      </c>
      <c r="X596" s="9" t="s">
        <v>175</v>
      </c>
      <c r="Y596" s="9" t="s">
        <v>137</v>
      </c>
      <c r="Z596" s="9" t="s">
        <v>193</v>
      </c>
      <c r="AA596" s="9" t="s">
        <v>165</v>
      </c>
      <c r="AB596" s="9" t="s">
        <v>137</v>
      </c>
      <c r="AC596" s="9"/>
      <c r="AD596" s="9"/>
      <c r="AE596" s="9"/>
      <c r="AF596" s="9"/>
      <c r="AG596" s="9"/>
      <c r="AH596" s="9"/>
      <c r="AI596" s="9"/>
      <c r="AJ596" s="9" t="s">
        <v>185</v>
      </c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 t="s">
        <v>178</v>
      </c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 t="s">
        <v>186</v>
      </c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10"/>
      <c r="CB596" s="10" t="str">
        <f t="shared" si="5"/>
        <v/>
      </c>
      <c r="CC596" s="10"/>
      <c r="CD596" s="9" t="str">
        <f t="shared" si="2"/>
        <v/>
      </c>
      <c r="CE596" s="9" t="s">
        <v>168</v>
      </c>
      <c r="CF596" s="9" t="s">
        <v>293</v>
      </c>
      <c r="CG596" s="9">
        <f>IF(CF596="","",VLOOKUP(CF596,Metadata!$D$2:$H$20,2,FALSE))</f>
        <v>52500</v>
      </c>
      <c r="CH596" s="9">
        <f>IF(CF596="","",VLOOKUP(CF596,Metadata!$D$2:$H$20,4,FALSE))</f>
        <v>50000</v>
      </c>
      <c r="CI596" s="9">
        <f>IF(CF596="","",VLOOKUP(CF596,Metadata!$D$2:$H$20,5,FALSE))</f>
        <v>55000</v>
      </c>
      <c r="CJ596" s="9">
        <f t="shared" si="3"/>
        <v>52500</v>
      </c>
      <c r="CK596" s="9" t="s">
        <v>189</v>
      </c>
      <c r="CL596" s="10">
        <v>6</v>
      </c>
      <c r="CM596" s="10">
        <v>3</v>
      </c>
      <c r="CN596" s="10">
        <v>6</v>
      </c>
      <c r="CO596" s="10">
        <v>6</v>
      </c>
      <c r="CP596" s="10">
        <v>7</v>
      </c>
      <c r="CQ596" s="10">
        <v>7</v>
      </c>
      <c r="CR596" s="10">
        <v>6</v>
      </c>
      <c r="CS596" s="10">
        <v>5</v>
      </c>
      <c r="CT596" s="10">
        <v>7</v>
      </c>
      <c r="CU596" s="10">
        <v>7</v>
      </c>
      <c r="CV596" s="10">
        <v>4</v>
      </c>
      <c r="CW596" s="10">
        <v>4</v>
      </c>
      <c r="CX596" s="10">
        <v>4</v>
      </c>
      <c r="CY596" s="10">
        <v>5</v>
      </c>
      <c r="CZ596" s="10">
        <v>6</v>
      </c>
      <c r="DA596" s="10">
        <v>4</v>
      </c>
      <c r="DB596" s="10">
        <v>4</v>
      </c>
      <c r="DC596" s="10">
        <v>5</v>
      </c>
      <c r="DD596" s="10">
        <v>5</v>
      </c>
      <c r="DE596" s="10">
        <v>7</v>
      </c>
      <c r="DF596" s="10">
        <v>7</v>
      </c>
      <c r="DG596" s="10">
        <v>6</v>
      </c>
      <c r="DH596" s="10">
        <v>5</v>
      </c>
      <c r="DI596" s="10">
        <v>7</v>
      </c>
      <c r="DJ596" s="10">
        <v>6</v>
      </c>
      <c r="DK596" s="10">
        <v>6</v>
      </c>
      <c r="DL596" s="10">
        <v>7</v>
      </c>
      <c r="DM596" s="9" t="s">
        <v>154</v>
      </c>
      <c r="DN596" s="10">
        <v>1987</v>
      </c>
      <c r="DO596" s="9">
        <f t="shared" si="4"/>
        <v>34</v>
      </c>
      <c r="DP596" s="9" t="s">
        <v>155</v>
      </c>
      <c r="DQ596" s="9" t="s">
        <v>156</v>
      </c>
      <c r="DR596" s="9" t="s">
        <v>157</v>
      </c>
      <c r="DS596" s="9" t="s">
        <v>137</v>
      </c>
      <c r="DT596" s="9" t="s">
        <v>181</v>
      </c>
      <c r="DU596" s="9" t="s">
        <v>223</v>
      </c>
      <c r="DV596" s="9" t="str">
        <f>VLOOKUP(DU596,Metadata!$B$2:$C$7,2,FALSE)</f>
        <v>3 - 6 years</v>
      </c>
    </row>
    <row r="597" spans="1:126">
      <c r="A597" s="13">
        <v>596</v>
      </c>
      <c r="B597" s="9" t="s">
        <v>135</v>
      </c>
      <c r="C597" s="9" t="str">
        <f>VLOOKUP(B597,Metadata!$M$2:$N$6,2,FALSE)</f>
        <v>Permanent Employee</v>
      </c>
      <c r="D597" s="9" t="s">
        <v>159</v>
      </c>
      <c r="E597" s="9" t="s">
        <v>137</v>
      </c>
      <c r="F597" s="9" t="s">
        <v>138</v>
      </c>
      <c r="G597" s="9" t="s">
        <v>172</v>
      </c>
      <c r="H597" s="9" t="str">
        <f>IF(G597="","",VLOOKUP(G597,Metadata!$J$2:$K$22,2,FALSE))</f>
        <v>Porto Metropolitan Area</v>
      </c>
      <c r="I597" s="9" t="s">
        <v>138</v>
      </c>
      <c r="J597" s="9" t="str">
        <f>IF(I597="","",VLOOKUP(I597,Metadata!$P$2:$Q$43,2,FALSE))</f>
        <v>Europe</v>
      </c>
      <c r="K597" s="9" t="str">
        <f t="shared" si="0"/>
        <v>Portugal</v>
      </c>
      <c r="L597" s="9" t="s">
        <v>172</v>
      </c>
      <c r="M597" s="9" t="str">
        <f>IF(L597="","",VLOOKUP(L597,Metadata!$J$2:$K$22,2,FALSE))</f>
        <v>Porto Metropolitan Area</v>
      </c>
      <c r="N597" s="9" t="s">
        <v>214</v>
      </c>
      <c r="O597" s="9" t="s">
        <v>215</v>
      </c>
      <c r="P597" s="9" t="s">
        <v>142</v>
      </c>
      <c r="Q597" s="10" t="str">
        <f t="shared" si="1"/>
        <v>Full Office Job</v>
      </c>
      <c r="R597" s="10">
        <v>6</v>
      </c>
      <c r="S597" s="9" t="s">
        <v>216</v>
      </c>
      <c r="T597" s="9" t="s">
        <v>137</v>
      </c>
      <c r="U597" s="9" t="str">
        <f>IF(S597&lt;&gt;"",S597,IF(T597&lt;&gt;"",VLOOKUP(T597,Metadata!$S$2:$T$228,2,FALSE),""))</f>
        <v>Front-End Developer</v>
      </c>
      <c r="V597" s="9" t="s">
        <v>323</v>
      </c>
      <c r="W597" s="9" t="s">
        <v>137</v>
      </c>
      <c r="X597" s="9" t="s">
        <v>163</v>
      </c>
      <c r="Y597" s="9" t="s">
        <v>137</v>
      </c>
      <c r="Z597" s="9" t="s">
        <v>184</v>
      </c>
      <c r="AA597" s="9" t="s">
        <v>165</v>
      </c>
      <c r="AB597" s="9" t="s">
        <v>137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 t="s">
        <v>186</v>
      </c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10"/>
      <c r="CB597" s="10" t="str">
        <f t="shared" si="5"/>
        <v/>
      </c>
      <c r="CC597" s="10"/>
      <c r="CD597" s="9" t="str">
        <f t="shared" si="2"/>
        <v/>
      </c>
      <c r="CE597" s="9" t="s">
        <v>168</v>
      </c>
      <c r="CF597" s="9" t="s">
        <v>225</v>
      </c>
      <c r="CG597" s="9">
        <f>IF(CF597="","",VLOOKUP(CF597,Metadata!$D$2:$H$20,2,FALSE))</f>
        <v>22500</v>
      </c>
      <c r="CH597" s="9">
        <f>IF(CF597="","",VLOOKUP(CF597,Metadata!$D$2:$H$20,4,FALSE))</f>
        <v>20000</v>
      </c>
      <c r="CI597" s="9">
        <f>IF(CF597="","",VLOOKUP(CF597,Metadata!$D$2:$H$20,5,FALSE))</f>
        <v>25000</v>
      </c>
      <c r="CJ597" s="9">
        <f t="shared" si="3"/>
        <v>22500</v>
      </c>
      <c r="CK597" s="9" t="s">
        <v>189</v>
      </c>
      <c r="CL597" s="10">
        <v>6</v>
      </c>
      <c r="CM597" s="10">
        <v>1</v>
      </c>
      <c r="CN597" s="10">
        <v>7</v>
      </c>
      <c r="CO597" s="10">
        <v>7</v>
      </c>
      <c r="CP597" s="10">
        <v>7</v>
      </c>
      <c r="CQ597" s="10">
        <v>6</v>
      </c>
      <c r="CR597" s="10">
        <v>6</v>
      </c>
      <c r="CS597" s="10">
        <v>7</v>
      </c>
      <c r="CT597" s="10">
        <v>7</v>
      </c>
      <c r="CU597" s="10">
        <v>7</v>
      </c>
      <c r="CV597" s="10">
        <v>5</v>
      </c>
      <c r="CW597" s="10">
        <v>6</v>
      </c>
      <c r="CX597" s="10">
        <v>6</v>
      </c>
      <c r="CY597" s="10">
        <v>6</v>
      </c>
      <c r="CZ597" s="10">
        <v>6</v>
      </c>
      <c r="DA597" s="10">
        <v>7</v>
      </c>
      <c r="DB597" s="10">
        <v>6</v>
      </c>
      <c r="DC597" s="10">
        <v>7</v>
      </c>
      <c r="DD597" s="10">
        <v>5</v>
      </c>
      <c r="DE597" s="10">
        <v>7</v>
      </c>
      <c r="DF597" s="10">
        <v>5</v>
      </c>
      <c r="DG597" s="10">
        <v>7</v>
      </c>
      <c r="DH597" s="10">
        <v>6</v>
      </c>
      <c r="DI597" s="10">
        <v>7</v>
      </c>
      <c r="DJ597" s="10">
        <v>6</v>
      </c>
      <c r="DK597" s="10">
        <v>7</v>
      </c>
      <c r="DL597" s="10">
        <v>7</v>
      </c>
      <c r="DM597" s="9" t="s">
        <v>154</v>
      </c>
      <c r="DN597" s="10">
        <v>1989</v>
      </c>
      <c r="DO597" s="9">
        <f t="shared" si="4"/>
        <v>32</v>
      </c>
      <c r="DP597" s="9" t="s">
        <v>155</v>
      </c>
      <c r="DQ597" s="9" t="s">
        <v>202</v>
      </c>
      <c r="DR597" s="9" t="s">
        <v>157</v>
      </c>
      <c r="DS597" s="9" t="s">
        <v>137</v>
      </c>
      <c r="DT597" s="9" t="s">
        <v>181</v>
      </c>
      <c r="DU597" s="9" t="s">
        <v>223</v>
      </c>
      <c r="DV597" s="9" t="str">
        <f>VLOOKUP(DU597,Metadata!$B$2:$C$7,2,FALSE)</f>
        <v>3 - 6 years</v>
      </c>
    </row>
    <row r="598" spans="1:126">
      <c r="A598" s="13">
        <v>597</v>
      </c>
      <c r="B598" s="9" t="s">
        <v>326</v>
      </c>
      <c r="C598" s="9" t="str">
        <f>VLOOKUP(B598,Metadata!$M$2:$N$6,2,FALSE)</f>
        <v>Permanent Employee</v>
      </c>
      <c r="D598" s="9" t="s">
        <v>136</v>
      </c>
      <c r="E598" s="9" t="s">
        <v>137</v>
      </c>
      <c r="F598" s="9" t="s">
        <v>138</v>
      </c>
      <c r="G598" s="9" t="s">
        <v>140</v>
      </c>
      <c r="H598" s="9" t="str">
        <f>IF(G598="","",VLOOKUP(G598,Metadata!$J$2:$K$22,2,FALSE))</f>
        <v>Lisbon Metropolitan Area</v>
      </c>
      <c r="I598" s="9" t="s">
        <v>138</v>
      </c>
      <c r="J598" s="9" t="str">
        <f>IF(I598="","",VLOOKUP(I598,Metadata!$P$2:$Q$43,2,FALSE))</f>
        <v>Europe</v>
      </c>
      <c r="K598" s="9" t="str">
        <f t="shared" si="0"/>
        <v>Portugal</v>
      </c>
      <c r="L598" s="9" t="s">
        <v>140</v>
      </c>
      <c r="M598" s="9" t="str">
        <f>IF(L598="","",VLOOKUP(L598,Metadata!$J$2:$K$22,2,FALSE))</f>
        <v>Lisbon Metropolitan Area</v>
      </c>
      <c r="N598" s="9" t="s">
        <v>141</v>
      </c>
      <c r="O598" s="9" t="s">
        <v>137</v>
      </c>
      <c r="P598" s="9" t="s">
        <v>142</v>
      </c>
      <c r="Q598" s="10" t="str">
        <f t="shared" si="1"/>
        <v>Full Office Job</v>
      </c>
      <c r="R598" s="10">
        <v>4</v>
      </c>
      <c r="S598" s="9" t="s">
        <v>161</v>
      </c>
      <c r="T598" s="9" t="s">
        <v>137</v>
      </c>
      <c r="U598" s="9" t="str">
        <f>IF(S598&lt;&gt;"",S598,IF(T598&lt;&gt;"",VLOOKUP(T598,Metadata!$S$2:$T$228,2,FALSE),""))</f>
        <v>Full-Stack Developer</v>
      </c>
      <c r="V598" s="9" t="s">
        <v>276</v>
      </c>
      <c r="W598" s="9" t="s">
        <v>137</v>
      </c>
      <c r="X598" s="9" t="s">
        <v>175</v>
      </c>
      <c r="Y598" s="9" t="s">
        <v>137</v>
      </c>
      <c r="Z598" s="9" t="s">
        <v>262</v>
      </c>
      <c r="AA598" s="9" t="s">
        <v>165</v>
      </c>
      <c r="AB598" s="9" t="s">
        <v>137</v>
      </c>
      <c r="AC598" s="9"/>
      <c r="AD598" s="9"/>
      <c r="AE598" s="9"/>
      <c r="AF598" s="9"/>
      <c r="AG598" s="9" t="s">
        <v>166</v>
      </c>
      <c r="AH598" s="9"/>
      <c r="AI598" s="9"/>
      <c r="AJ598" s="9" t="s">
        <v>185</v>
      </c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 t="s">
        <v>199</v>
      </c>
      <c r="BM598" s="9"/>
      <c r="BN598" s="9" t="s">
        <v>186</v>
      </c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10"/>
      <c r="CB598" s="10" t="str">
        <f t="shared" si="5"/>
        <v/>
      </c>
      <c r="CC598" s="10"/>
      <c r="CD598" s="9" t="str">
        <f t="shared" si="2"/>
        <v/>
      </c>
      <c r="CE598" s="9" t="s">
        <v>168</v>
      </c>
      <c r="CF598" s="9" t="s">
        <v>169</v>
      </c>
      <c r="CG598" s="9">
        <f>IF(CF598="","",VLOOKUP(CF598,Metadata!$D$2:$H$20,2,FALSE))</f>
        <v>12500</v>
      </c>
      <c r="CH598" s="9">
        <f>IF(CF598="","",VLOOKUP(CF598,Metadata!$D$2:$H$20,4,FALSE))</f>
        <v>0</v>
      </c>
      <c r="CI598" s="9">
        <f>IF(CF598="","",VLOOKUP(CF598,Metadata!$D$2:$H$20,5,FALSE))</f>
        <v>15000</v>
      </c>
      <c r="CJ598" s="9">
        <f t="shared" si="3"/>
        <v>12500</v>
      </c>
      <c r="CK598" s="9" t="s">
        <v>153</v>
      </c>
      <c r="CL598" s="10">
        <v>4</v>
      </c>
      <c r="CM598" s="10">
        <v>3</v>
      </c>
      <c r="CN598" s="10">
        <v>6</v>
      </c>
      <c r="CO598" s="10">
        <v>5</v>
      </c>
      <c r="CP598" s="10">
        <v>5</v>
      </c>
      <c r="CQ598" s="10">
        <v>5</v>
      </c>
      <c r="CR598" s="10">
        <v>5</v>
      </c>
      <c r="CS598" s="10">
        <v>5</v>
      </c>
      <c r="CT598" s="10">
        <v>4</v>
      </c>
      <c r="CU598" s="10">
        <v>5</v>
      </c>
      <c r="CV598" s="10">
        <v>3</v>
      </c>
      <c r="CW598" s="10">
        <v>3</v>
      </c>
      <c r="CX598" s="10">
        <v>4</v>
      </c>
      <c r="CY598" s="10">
        <v>5</v>
      </c>
      <c r="CZ598" s="10">
        <v>6</v>
      </c>
      <c r="DA598" s="10">
        <v>3</v>
      </c>
      <c r="DB598" s="10">
        <v>3</v>
      </c>
      <c r="DC598" s="10">
        <v>4</v>
      </c>
      <c r="DD598" s="10">
        <v>4</v>
      </c>
      <c r="DE598" s="10">
        <v>5</v>
      </c>
      <c r="DF598" s="10">
        <v>4</v>
      </c>
      <c r="DG598" s="10">
        <v>5</v>
      </c>
      <c r="DH598" s="10">
        <v>5</v>
      </c>
      <c r="DI598" s="10">
        <v>4</v>
      </c>
      <c r="DJ598" s="10">
        <v>4</v>
      </c>
      <c r="DK598" s="10">
        <v>4</v>
      </c>
      <c r="DL598" s="10">
        <v>4</v>
      </c>
      <c r="DM598" s="9" t="s">
        <v>154</v>
      </c>
      <c r="DN598" s="10">
        <v>1993</v>
      </c>
      <c r="DO598" s="9">
        <f t="shared" si="4"/>
        <v>28</v>
      </c>
      <c r="DP598" s="9" t="s">
        <v>155</v>
      </c>
      <c r="DQ598" s="9" t="s">
        <v>210</v>
      </c>
      <c r="DR598" s="9" t="s">
        <v>157</v>
      </c>
      <c r="DS598" s="9" t="s">
        <v>137</v>
      </c>
      <c r="DT598" s="9" t="s">
        <v>181</v>
      </c>
      <c r="DU598" s="9" t="s">
        <v>168</v>
      </c>
      <c r="DV598" s="9" t="str">
        <f>VLOOKUP(DU598,Metadata!$B$2:$C$7,2,FALSE)</f>
        <v>0 - 3 years</v>
      </c>
    </row>
    <row r="599" spans="1:126">
      <c r="A599" s="13">
        <v>598</v>
      </c>
      <c r="B599" s="9" t="s">
        <v>135</v>
      </c>
      <c r="C599" s="9" t="str">
        <f>VLOOKUP(B599,Metadata!$M$2:$N$6,2,FALSE)</f>
        <v>Permanent Employee</v>
      </c>
      <c r="D599" s="9" t="s">
        <v>159</v>
      </c>
      <c r="E599" s="9" t="s">
        <v>137</v>
      </c>
      <c r="F599" s="9" t="s">
        <v>138</v>
      </c>
      <c r="G599" s="9" t="s">
        <v>140</v>
      </c>
      <c r="H599" s="9" t="str">
        <f>IF(G599="","",VLOOKUP(G599,Metadata!$J$2:$K$22,2,FALSE))</f>
        <v>Lisbon Metropolitan Area</v>
      </c>
      <c r="I599" s="9" t="s">
        <v>138</v>
      </c>
      <c r="J599" s="9" t="str">
        <f>IF(I599="","",VLOOKUP(I599,Metadata!$P$2:$Q$43,2,FALSE))</f>
        <v>Europe</v>
      </c>
      <c r="K599" s="9" t="str">
        <f t="shared" si="0"/>
        <v>Portugal</v>
      </c>
      <c r="L599" s="9" t="s">
        <v>140</v>
      </c>
      <c r="M599" s="9" t="str">
        <f>IF(L599="","",VLOOKUP(L599,Metadata!$J$2:$K$22,2,FALSE))</f>
        <v>Lisbon Metropolitan Area</v>
      </c>
      <c r="N599" s="9" t="s">
        <v>214</v>
      </c>
      <c r="O599" s="9" t="s">
        <v>278</v>
      </c>
      <c r="P599" s="9" t="s">
        <v>142</v>
      </c>
      <c r="Q599" s="10" t="str">
        <f t="shared" si="1"/>
        <v>Full Office Job</v>
      </c>
      <c r="R599" s="10">
        <v>5</v>
      </c>
      <c r="S599" s="9" t="s">
        <v>143</v>
      </c>
      <c r="T599" s="9" t="s">
        <v>137</v>
      </c>
      <c r="U599" s="9" t="str">
        <f>IF(S599&lt;&gt;"",S599,IF(T599&lt;&gt;"",VLOOKUP(T599,Metadata!$S$2:$T$228,2,FALSE),""))</f>
        <v>Technical Team Leader</v>
      </c>
      <c r="V599" s="9" t="s">
        <v>162</v>
      </c>
      <c r="W599" s="9" t="s">
        <v>137</v>
      </c>
      <c r="X599" s="9" t="s">
        <v>163</v>
      </c>
      <c r="Y599" s="9" t="s">
        <v>137</v>
      </c>
      <c r="Z599" s="9" t="s">
        <v>262</v>
      </c>
      <c r="AA599" s="9" t="s">
        <v>137</v>
      </c>
      <c r="AB599" s="9" t="s">
        <v>137</v>
      </c>
      <c r="AC599" s="9"/>
      <c r="AD599" s="9" t="s">
        <v>148</v>
      </c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 t="s">
        <v>284</v>
      </c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 t="s">
        <v>483</v>
      </c>
      <c r="CA599" s="10"/>
      <c r="CB599" s="10" t="str">
        <f t="shared" si="5"/>
        <v/>
      </c>
      <c r="CC599" s="10"/>
      <c r="CD599" s="9" t="str">
        <f t="shared" si="2"/>
        <v/>
      </c>
      <c r="CE599" s="9" t="s">
        <v>151</v>
      </c>
      <c r="CF599" s="9" t="s">
        <v>152</v>
      </c>
      <c r="CG599" s="9">
        <f>IF(CF599="","",VLOOKUP(CF599,Metadata!$D$2:$H$20,2,FALSE))</f>
        <v>32500</v>
      </c>
      <c r="CH599" s="9">
        <f>IF(CF599="","",VLOOKUP(CF599,Metadata!$D$2:$H$20,4,FALSE))</f>
        <v>30000</v>
      </c>
      <c r="CI599" s="9">
        <f>IF(CF599="","",VLOOKUP(CF599,Metadata!$D$2:$H$20,5,FALSE))</f>
        <v>35000</v>
      </c>
      <c r="CJ599" s="9">
        <f t="shared" si="3"/>
        <v>32500</v>
      </c>
      <c r="CK599" s="9" t="s">
        <v>221</v>
      </c>
      <c r="CL599" s="10">
        <v>5</v>
      </c>
      <c r="CM599" s="10">
        <v>1</v>
      </c>
      <c r="CN599" s="10">
        <v>7</v>
      </c>
      <c r="CO599" s="10">
        <v>7</v>
      </c>
      <c r="CP599" s="10">
        <v>5</v>
      </c>
      <c r="CQ599" s="10">
        <v>7</v>
      </c>
      <c r="CR599" s="10">
        <v>5</v>
      </c>
      <c r="CS599" s="10">
        <v>7</v>
      </c>
      <c r="CT599" s="10">
        <v>7</v>
      </c>
      <c r="CU599" s="10">
        <v>6</v>
      </c>
      <c r="CV599" s="10">
        <v>7</v>
      </c>
      <c r="CW599" s="10">
        <v>5</v>
      </c>
      <c r="CX599" s="10">
        <v>7</v>
      </c>
      <c r="CY599" s="10">
        <v>7</v>
      </c>
      <c r="CZ599" s="10">
        <v>7</v>
      </c>
      <c r="DA599" s="10">
        <v>1</v>
      </c>
      <c r="DB599" s="10">
        <v>3</v>
      </c>
      <c r="DC599" s="10">
        <v>7</v>
      </c>
      <c r="DD599" s="10">
        <v>3</v>
      </c>
      <c r="DE599" s="10">
        <v>5</v>
      </c>
      <c r="DF599" s="10">
        <v>7</v>
      </c>
      <c r="DG599" s="10">
        <v>7</v>
      </c>
      <c r="DH599" s="10">
        <v>4</v>
      </c>
      <c r="DI599" s="10">
        <v>7</v>
      </c>
      <c r="DJ599" s="10">
        <v>4</v>
      </c>
      <c r="DK599" s="10">
        <v>5</v>
      </c>
      <c r="DL599" s="10">
        <v>4</v>
      </c>
      <c r="DM599" s="9" t="s">
        <v>154</v>
      </c>
      <c r="DN599" s="10">
        <v>1987</v>
      </c>
      <c r="DO599" s="9">
        <f t="shared" si="4"/>
        <v>34</v>
      </c>
      <c r="DP599" s="9" t="s">
        <v>155</v>
      </c>
      <c r="DQ599" s="9" t="s">
        <v>156</v>
      </c>
      <c r="DR599" s="9" t="s">
        <v>157</v>
      </c>
      <c r="DS599" s="9" t="s">
        <v>137</v>
      </c>
      <c r="DT599" s="9" t="s">
        <v>181</v>
      </c>
      <c r="DU599" s="9" t="s">
        <v>203</v>
      </c>
      <c r="DV599" s="9" t="str">
        <f>VLOOKUP(DU599,Metadata!$B$2:$C$7,2,FALSE)</f>
        <v>6+ years</v>
      </c>
    </row>
    <row r="600" spans="1:126">
      <c r="A600" s="13">
        <v>599</v>
      </c>
      <c r="B600" s="9" t="s">
        <v>135</v>
      </c>
      <c r="C600" s="9" t="str">
        <f>VLOOKUP(B600,Metadata!$M$2:$N$6,2,FALSE)</f>
        <v>Permanent Employee</v>
      </c>
      <c r="D600" s="9" t="s">
        <v>159</v>
      </c>
      <c r="E600" s="9" t="s">
        <v>137</v>
      </c>
      <c r="F600" s="9" t="s">
        <v>138</v>
      </c>
      <c r="G600" s="9" t="s">
        <v>334</v>
      </c>
      <c r="H600" s="9" t="str">
        <f>IF(G600="","",VLOOKUP(G600,Metadata!$J$2:$K$22,2,FALSE))</f>
        <v>North</v>
      </c>
      <c r="I600" s="9" t="s">
        <v>138</v>
      </c>
      <c r="J600" s="9" t="str">
        <f>IF(I600="","",VLOOKUP(I600,Metadata!$P$2:$Q$43,2,FALSE))</f>
        <v>Europe</v>
      </c>
      <c r="K600" s="9" t="str">
        <f t="shared" si="0"/>
        <v>Portugal</v>
      </c>
      <c r="L600" s="9" t="s">
        <v>334</v>
      </c>
      <c r="M600" s="9" t="str">
        <f>IF(L600="","",VLOOKUP(L600,Metadata!$J$2:$K$22,2,FALSE))</f>
        <v>North</v>
      </c>
      <c r="N600" s="9" t="s">
        <v>214</v>
      </c>
      <c r="O600" s="9" t="s">
        <v>239</v>
      </c>
      <c r="P600" s="9" t="s">
        <v>142</v>
      </c>
      <c r="Q600" s="10" t="str">
        <f t="shared" si="1"/>
        <v>Full Office Job</v>
      </c>
      <c r="R600" s="10">
        <v>6</v>
      </c>
      <c r="S600" s="9" t="s">
        <v>161</v>
      </c>
      <c r="T600" s="9" t="s">
        <v>137</v>
      </c>
      <c r="U600" s="9" t="str">
        <f>IF(S600&lt;&gt;"",S600,IF(T600&lt;&gt;"",VLOOKUP(T600,Metadata!$S$2:$T$228,2,FALSE),""))</f>
        <v>Full-Stack Developer</v>
      </c>
      <c r="V600" s="9" t="s">
        <v>207</v>
      </c>
      <c r="W600" s="9" t="s">
        <v>137</v>
      </c>
      <c r="X600" s="9" t="s">
        <v>208</v>
      </c>
      <c r="Y600" s="9" t="s">
        <v>137</v>
      </c>
      <c r="Z600" s="9" t="s">
        <v>262</v>
      </c>
      <c r="AA600" s="9" t="s">
        <v>165</v>
      </c>
      <c r="AB600" s="9" t="s">
        <v>137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 t="s">
        <v>186</v>
      </c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10"/>
      <c r="CB600" s="10" t="str">
        <f t="shared" si="5"/>
        <v/>
      </c>
      <c r="CC600" s="10"/>
      <c r="CD600" s="9" t="str">
        <f t="shared" si="2"/>
        <v/>
      </c>
      <c r="CE600" s="9" t="s">
        <v>232</v>
      </c>
      <c r="CF600" s="9" t="s">
        <v>188</v>
      </c>
      <c r="CG600" s="9">
        <f>IF(CF600="","",VLOOKUP(CF600,Metadata!$D$2:$H$20,2,FALSE))</f>
        <v>17500</v>
      </c>
      <c r="CH600" s="9">
        <f>IF(CF600="","",VLOOKUP(CF600,Metadata!$D$2:$H$20,4,FALSE))</f>
        <v>15000</v>
      </c>
      <c r="CI600" s="9">
        <f>IF(CF600="","",VLOOKUP(CF600,Metadata!$D$2:$H$20,5,FALSE))</f>
        <v>20000</v>
      </c>
      <c r="CJ600" s="9">
        <f t="shared" si="3"/>
        <v>17500</v>
      </c>
      <c r="CK600" s="9" t="s">
        <v>153</v>
      </c>
      <c r="CL600" s="10">
        <v>5</v>
      </c>
      <c r="CM600" s="10">
        <v>2</v>
      </c>
      <c r="CN600" s="10">
        <v>7</v>
      </c>
      <c r="CO600" s="10">
        <v>7</v>
      </c>
      <c r="CP600" s="10">
        <v>5</v>
      </c>
      <c r="CQ600" s="10">
        <v>7</v>
      </c>
      <c r="CR600" s="10">
        <v>6</v>
      </c>
      <c r="CS600" s="10">
        <v>6</v>
      </c>
      <c r="CT600" s="10">
        <v>6</v>
      </c>
      <c r="CU600" s="10">
        <v>5</v>
      </c>
      <c r="CV600" s="10">
        <v>4</v>
      </c>
      <c r="CW600" s="10">
        <v>5</v>
      </c>
      <c r="CX600" s="10">
        <v>4</v>
      </c>
      <c r="CY600" s="10">
        <v>4</v>
      </c>
      <c r="CZ600" s="10">
        <v>5</v>
      </c>
      <c r="DA600" s="10">
        <v>5</v>
      </c>
      <c r="DB600" s="10">
        <v>5</v>
      </c>
      <c r="DC600" s="10">
        <v>6</v>
      </c>
      <c r="DD600" s="10">
        <v>6</v>
      </c>
      <c r="DE600" s="10">
        <v>7</v>
      </c>
      <c r="DF600" s="10">
        <v>5</v>
      </c>
      <c r="DG600" s="10">
        <v>7</v>
      </c>
      <c r="DH600" s="10">
        <v>4</v>
      </c>
      <c r="DI600" s="10">
        <v>4</v>
      </c>
      <c r="DJ600" s="10">
        <v>4</v>
      </c>
      <c r="DK600" s="10">
        <v>5</v>
      </c>
      <c r="DL600" s="10">
        <v>4</v>
      </c>
      <c r="DM600" s="9" t="s">
        <v>296</v>
      </c>
      <c r="DN600" s="10">
        <v>1995</v>
      </c>
      <c r="DO600" s="9">
        <f t="shared" si="4"/>
        <v>26</v>
      </c>
      <c r="DP600" s="9" t="s">
        <v>155</v>
      </c>
      <c r="DQ600" s="9" t="s">
        <v>202</v>
      </c>
      <c r="DR600" s="9" t="s">
        <v>157</v>
      </c>
      <c r="DS600" s="9" t="s">
        <v>137</v>
      </c>
      <c r="DT600" s="9" t="s">
        <v>181</v>
      </c>
      <c r="DU600" s="9" t="s">
        <v>168</v>
      </c>
      <c r="DV600" s="9" t="str">
        <f>VLOOKUP(DU600,Metadata!$B$2:$C$7,2,FALSE)</f>
        <v>0 - 3 years</v>
      </c>
    </row>
    <row r="601" spans="1:126">
      <c r="A601" s="13">
        <v>600</v>
      </c>
      <c r="B601" s="9" t="s">
        <v>171</v>
      </c>
      <c r="C601" s="9" t="str">
        <f>VLOOKUP(B601,Metadata!$M$2:$N$6,2,FALSE)</f>
        <v>Contractor</v>
      </c>
      <c r="D601" s="9" t="s">
        <v>137</v>
      </c>
      <c r="E601" s="9" t="s">
        <v>159</v>
      </c>
      <c r="F601" s="9" t="s">
        <v>138</v>
      </c>
      <c r="G601" s="9" t="s">
        <v>140</v>
      </c>
      <c r="H601" s="9" t="str">
        <f>IF(G601="","",VLOOKUP(G601,Metadata!$J$2:$K$22,2,FALSE))</f>
        <v>Lisbon Metropolitan Area</v>
      </c>
      <c r="I601" s="9" t="s">
        <v>138</v>
      </c>
      <c r="J601" s="9" t="str">
        <f>IF(I601="","",VLOOKUP(I601,Metadata!$P$2:$Q$43,2,FALSE))</f>
        <v>Europe</v>
      </c>
      <c r="K601" s="9" t="str">
        <f t="shared" si="0"/>
        <v>Portugal</v>
      </c>
      <c r="L601" s="9" t="s">
        <v>140</v>
      </c>
      <c r="M601" s="9" t="str">
        <f>IF(L601="","",VLOOKUP(L601,Metadata!$J$2:$K$22,2,FALSE))</f>
        <v>Lisbon Metropolitan Area</v>
      </c>
      <c r="N601" s="9" t="s">
        <v>141</v>
      </c>
      <c r="O601" s="9" t="s">
        <v>137</v>
      </c>
      <c r="P601" s="9" t="s">
        <v>191</v>
      </c>
      <c r="Q601" s="10" t="str">
        <f t="shared" si="1"/>
        <v>Remote Job (full or flexible)</v>
      </c>
      <c r="R601" s="10">
        <v>7</v>
      </c>
      <c r="S601" s="9" t="s">
        <v>332</v>
      </c>
      <c r="T601" s="9" t="s">
        <v>137</v>
      </c>
      <c r="U601" s="9" t="str">
        <f>IF(S601&lt;&gt;"",S601,IF(T601&lt;&gt;"",VLOOKUP(T601,Metadata!$S$2:$T$228,2,FALSE),""))</f>
        <v>UX/UI Designer</v>
      </c>
      <c r="V601" s="9" t="s">
        <v>174</v>
      </c>
      <c r="W601" s="9" t="s">
        <v>137</v>
      </c>
      <c r="X601" s="9" t="s">
        <v>269</v>
      </c>
      <c r="Y601" s="9" t="s">
        <v>137</v>
      </c>
      <c r="Z601" s="9" t="s">
        <v>164</v>
      </c>
      <c r="AA601" s="9" t="s">
        <v>165</v>
      </c>
      <c r="AB601" s="9" t="s">
        <v>137</v>
      </c>
      <c r="AC601" s="9" t="s">
        <v>147</v>
      </c>
      <c r="AD601" s="9" t="s">
        <v>148</v>
      </c>
      <c r="AE601" s="9"/>
      <c r="AF601" s="9"/>
      <c r="AG601" s="9" t="s">
        <v>166</v>
      </c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 t="s">
        <v>186</v>
      </c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10">
        <v>3</v>
      </c>
      <c r="CB601" s="10" t="str">
        <f t="shared" si="5"/>
        <v>Less than 3 months</v>
      </c>
      <c r="CC601" s="10">
        <v>30</v>
      </c>
      <c r="CD601" s="9">
        <f t="shared" si="2"/>
        <v>48000</v>
      </c>
      <c r="CE601" s="9" t="s">
        <v>137</v>
      </c>
      <c r="CF601" s="9" t="s">
        <v>137</v>
      </c>
      <c r="CG601" s="9" t="str">
        <f>IF(CF601="","",VLOOKUP(CF601,Metadata!$D$2:$H$20,2,FALSE))</f>
        <v/>
      </c>
      <c r="CH601" s="9" t="str">
        <f>IF(CF601="","",VLOOKUP(CF601,Metadata!$D$2:$H$20,4,FALSE))</f>
        <v/>
      </c>
      <c r="CI601" s="9" t="str">
        <f>IF(CF601="","",VLOOKUP(CF601,Metadata!$D$2:$H$20,5,FALSE))</f>
        <v/>
      </c>
      <c r="CJ601" s="9">
        <f t="shared" si="3"/>
        <v>48000</v>
      </c>
      <c r="CK601" s="9" t="s">
        <v>189</v>
      </c>
      <c r="CL601" s="10">
        <v>4</v>
      </c>
      <c r="CM601" s="10">
        <v>5</v>
      </c>
      <c r="CN601" s="10">
        <v>7</v>
      </c>
      <c r="CO601" s="10">
        <v>6</v>
      </c>
      <c r="CP601" s="10">
        <v>7</v>
      </c>
      <c r="CQ601" s="10">
        <v>7</v>
      </c>
      <c r="CR601" s="10">
        <v>7</v>
      </c>
      <c r="CS601" s="10">
        <v>7</v>
      </c>
      <c r="CT601" s="10">
        <v>1</v>
      </c>
      <c r="CU601" s="10">
        <v>7</v>
      </c>
      <c r="CV601" s="10">
        <v>7</v>
      </c>
      <c r="CW601" s="10">
        <v>7</v>
      </c>
      <c r="CX601" s="10">
        <v>7</v>
      </c>
      <c r="CY601" s="10">
        <v>5</v>
      </c>
      <c r="CZ601" s="10">
        <v>7</v>
      </c>
      <c r="DA601" s="10">
        <v>1</v>
      </c>
      <c r="DB601" s="10">
        <v>1</v>
      </c>
      <c r="DC601" s="10">
        <v>1</v>
      </c>
      <c r="DD601" s="10">
        <v>1</v>
      </c>
      <c r="DE601" s="10">
        <v>1</v>
      </c>
      <c r="DF601" s="10">
        <v>1</v>
      </c>
      <c r="DG601" s="10">
        <v>1</v>
      </c>
      <c r="DH601" s="10">
        <v>1</v>
      </c>
      <c r="DI601" s="10">
        <v>1</v>
      </c>
      <c r="DJ601" s="10">
        <v>1</v>
      </c>
      <c r="DK601" s="10">
        <v>1</v>
      </c>
      <c r="DL601" s="10">
        <v>1</v>
      </c>
      <c r="DM601" s="9" t="s">
        <v>154</v>
      </c>
      <c r="DN601" s="10">
        <v>1962</v>
      </c>
      <c r="DO601" s="9">
        <f t="shared" si="4"/>
        <v>59</v>
      </c>
      <c r="DP601" s="9" t="s">
        <v>155</v>
      </c>
      <c r="DQ601" s="9" t="s">
        <v>202</v>
      </c>
      <c r="DR601" s="9" t="s">
        <v>170</v>
      </c>
      <c r="DS601" s="9" t="s">
        <v>137</v>
      </c>
      <c r="DT601" s="9" t="s">
        <v>181</v>
      </c>
      <c r="DU601" s="9" t="s">
        <v>158</v>
      </c>
      <c r="DV601" s="9" t="str">
        <f>VLOOKUP(DU601,Metadata!$B$2:$C$7,2,FALSE)</f>
        <v>6+ years</v>
      </c>
    </row>
    <row r="602" spans="1:126">
      <c r="A602" s="13">
        <v>601</v>
      </c>
      <c r="B602" s="9" t="s">
        <v>135</v>
      </c>
      <c r="C602" s="9" t="str">
        <f>VLOOKUP(B602,Metadata!$M$2:$N$6,2,FALSE)</f>
        <v>Permanent Employee</v>
      </c>
      <c r="D602" s="9" t="s">
        <v>136</v>
      </c>
      <c r="E602" s="9" t="s">
        <v>137</v>
      </c>
      <c r="F602" s="9" t="s">
        <v>138</v>
      </c>
      <c r="G602" s="9" t="s">
        <v>172</v>
      </c>
      <c r="H602" s="9" t="str">
        <f>IF(G602="","",VLOOKUP(G602,Metadata!$J$2:$K$22,2,FALSE))</f>
        <v>Porto Metropolitan Area</v>
      </c>
      <c r="I602" s="9" t="s">
        <v>138</v>
      </c>
      <c r="J602" s="9" t="str">
        <f>IF(I602="","",VLOOKUP(I602,Metadata!$P$2:$Q$43,2,FALSE))</f>
        <v>Europe</v>
      </c>
      <c r="K602" s="9" t="str">
        <f t="shared" si="0"/>
        <v>Portugal</v>
      </c>
      <c r="L602" s="9" t="s">
        <v>172</v>
      </c>
      <c r="M602" s="9" t="str">
        <f>IF(L602="","",VLOOKUP(L602,Metadata!$J$2:$K$22,2,FALSE))</f>
        <v>Porto Metropolitan Area</v>
      </c>
      <c r="N602" s="9" t="s">
        <v>141</v>
      </c>
      <c r="O602" s="9" t="s">
        <v>137</v>
      </c>
      <c r="P602" s="9" t="s">
        <v>142</v>
      </c>
      <c r="Q602" s="10" t="str">
        <f t="shared" si="1"/>
        <v>Full Office Job</v>
      </c>
      <c r="R602" s="10">
        <v>5</v>
      </c>
      <c r="S602" s="9" t="s">
        <v>161</v>
      </c>
      <c r="T602" s="9" t="s">
        <v>137</v>
      </c>
      <c r="U602" s="9" t="str">
        <f>IF(S602&lt;&gt;"",S602,IF(T602&lt;&gt;"",VLOOKUP(T602,Metadata!$S$2:$T$228,2,FALSE),""))</f>
        <v>Full-Stack Developer</v>
      </c>
      <c r="V602" s="9" t="s">
        <v>162</v>
      </c>
      <c r="W602" s="9" t="s">
        <v>137</v>
      </c>
      <c r="X602" s="9" t="s">
        <v>163</v>
      </c>
      <c r="Y602" s="9" t="s">
        <v>137</v>
      </c>
      <c r="Z602" s="9" t="s">
        <v>262</v>
      </c>
      <c r="AA602" s="9" t="s">
        <v>165</v>
      </c>
      <c r="AB602" s="9" t="s">
        <v>137</v>
      </c>
      <c r="AC602" s="9" t="s">
        <v>147</v>
      </c>
      <c r="AD602" s="9" t="s">
        <v>148</v>
      </c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 t="s">
        <v>178</v>
      </c>
      <c r="BB602" s="9"/>
      <c r="BC602" s="9"/>
      <c r="BD602" s="9"/>
      <c r="BE602" s="9"/>
      <c r="BF602" s="9"/>
      <c r="BG602" s="9"/>
      <c r="BH602" s="9"/>
      <c r="BI602" s="9"/>
      <c r="BJ602" s="9" t="s">
        <v>167</v>
      </c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 t="s">
        <v>484</v>
      </c>
      <c r="CA602" s="10"/>
      <c r="CB602" s="10" t="str">
        <f t="shared" si="5"/>
        <v/>
      </c>
      <c r="CC602" s="10"/>
      <c r="CD602" s="9" t="str">
        <f t="shared" si="2"/>
        <v/>
      </c>
      <c r="CE602" s="9" t="s">
        <v>168</v>
      </c>
      <c r="CF602" s="9" t="s">
        <v>188</v>
      </c>
      <c r="CG602" s="9">
        <f>IF(CF602="","",VLOOKUP(CF602,Metadata!$D$2:$H$20,2,FALSE))</f>
        <v>17500</v>
      </c>
      <c r="CH602" s="9">
        <f>IF(CF602="","",VLOOKUP(CF602,Metadata!$D$2:$H$20,4,FALSE))</f>
        <v>15000</v>
      </c>
      <c r="CI602" s="9">
        <f>IF(CF602="","",VLOOKUP(CF602,Metadata!$D$2:$H$20,5,FALSE))</f>
        <v>20000</v>
      </c>
      <c r="CJ602" s="9">
        <f t="shared" si="3"/>
        <v>17500</v>
      </c>
      <c r="CK602" s="9" t="s">
        <v>221</v>
      </c>
      <c r="CL602" s="10">
        <v>2</v>
      </c>
      <c r="CM602" s="10">
        <v>3</v>
      </c>
      <c r="CN602" s="10">
        <v>4</v>
      </c>
      <c r="CO602" s="10">
        <v>7</v>
      </c>
      <c r="CP602" s="10">
        <v>6</v>
      </c>
      <c r="CQ602" s="10">
        <v>7</v>
      </c>
      <c r="CR602" s="10">
        <v>2</v>
      </c>
      <c r="CS602" s="10">
        <v>3</v>
      </c>
      <c r="CT602" s="10">
        <v>5</v>
      </c>
      <c r="CU602" s="10">
        <v>6</v>
      </c>
      <c r="CV602" s="10">
        <v>6</v>
      </c>
      <c r="CW602" s="10">
        <v>3</v>
      </c>
      <c r="CX602" s="10">
        <v>5</v>
      </c>
      <c r="CY602" s="10">
        <v>5</v>
      </c>
      <c r="CZ602" s="10">
        <v>5</v>
      </c>
      <c r="DA602" s="10">
        <v>4</v>
      </c>
      <c r="DB602" s="10">
        <v>3</v>
      </c>
      <c r="DC602" s="10">
        <v>5</v>
      </c>
      <c r="DD602" s="10">
        <v>5</v>
      </c>
      <c r="DE602" s="10">
        <v>5</v>
      </c>
      <c r="DF602" s="10">
        <v>6</v>
      </c>
      <c r="DG602" s="10">
        <v>7</v>
      </c>
      <c r="DH602" s="10">
        <v>4</v>
      </c>
      <c r="DI602" s="10">
        <v>4</v>
      </c>
      <c r="DJ602" s="10">
        <v>6</v>
      </c>
      <c r="DK602" s="10">
        <v>6</v>
      </c>
      <c r="DL602" s="10">
        <v>5</v>
      </c>
      <c r="DM602" s="9" t="s">
        <v>154</v>
      </c>
      <c r="DN602" s="10">
        <v>1995</v>
      </c>
      <c r="DO602" s="9">
        <f t="shared" si="4"/>
        <v>26</v>
      </c>
      <c r="DP602" s="9" t="s">
        <v>155</v>
      </c>
      <c r="DQ602" s="9" t="s">
        <v>156</v>
      </c>
      <c r="DR602" s="9" t="s">
        <v>157</v>
      </c>
      <c r="DS602" s="9" t="s">
        <v>137</v>
      </c>
      <c r="DT602" s="9" t="s">
        <v>181</v>
      </c>
      <c r="DU602" s="9" t="s">
        <v>168</v>
      </c>
      <c r="DV602" s="9" t="str">
        <f>VLOOKUP(DU602,Metadata!$B$2:$C$7,2,FALSE)</f>
        <v>0 - 3 years</v>
      </c>
    </row>
    <row r="603" spans="1:126">
      <c r="A603" s="13">
        <v>602</v>
      </c>
      <c r="B603" s="9" t="s">
        <v>135</v>
      </c>
      <c r="C603" s="9" t="str">
        <f>VLOOKUP(B603,Metadata!$M$2:$N$6,2,FALSE)</f>
        <v>Permanent Employee</v>
      </c>
      <c r="D603" s="9" t="s">
        <v>159</v>
      </c>
      <c r="E603" s="9" t="s">
        <v>137</v>
      </c>
      <c r="F603" s="9" t="s">
        <v>138</v>
      </c>
      <c r="G603" s="9" t="s">
        <v>172</v>
      </c>
      <c r="H603" s="9" t="str">
        <f>IF(G603="","",VLOOKUP(G603,Metadata!$J$2:$K$22,2,FALSE))</f>
        <v>Porto Metropolitan Area</v>
      </c>
      <c r="I603" s="9" t="s">
        <v>138</v>
      </c>
      <c r="J603" s="9" t="str">
        <f>IF(I603="","",VLOOKUP(I603,Metadata!$P$2:$Q$43,2,FALSE))</f>
        <v>Europe</v>
      </c>
      <c r="K603" s="9" t="str">
        <f t="shared" si="0"/>
        <v>Portugal</v>
      </c>
      <c r="L603" s="9" t="s">
        <v>172</v>
      </c>
      <c r="M603" s="9" t="str">
        <f>IF(L603="","",VLOOKUP(L603,Metadata!$J$2:$K$22,2,FALSE))</f>
        <v>Porto Metropolitan Area</v>
      </c>
      <c r="N603" s="9" t="s">
        <v>214</v>
      </c>
      <c r="O603" s="9" t="s">
        <v>278</v>
      </c>
      <c r="P603" s="9" t="s">
        <v>191</v>
      </c>
      <c r="Q603" s="10" t="str">
        <f t="shared" si="1"/>
        <v>Remote Job (full or flexible)</v>
      </c>
      <c r="R603" s="10">
        <v>5</v>
      </c>
      <c r="S603" s="9" t="s">
        <v>143</v>
      </c>
      <c r="T603" s="9" t="s">
        <v>137</v>
      </c>
      <c r="U603" s="9" t="str">
        <f>IF(S603&lt;&gt;"",S603,IF(T603&lt;&gt;"",VLOOKUP(T603,Metadata!$S$2:$T$228,2,FALSE),""))</f>
        <v>Technical Team Leader</v>
      </c>
      <c r="V603" s="9" t="s">
        <v>276</v>
      </c>
      <c r="W603" s="9" t="s">
        <v>137</v>
      </c>
      <c r="X603" s="9" t="s">
        <v>242</v>
      </c>
      <c r="Y603" s="9" t="s">
        <v>137</v>
      </c>
      <c r="Z603" s="9" t="s">
        <v>262</v>
      </c>
      <c r="AA603" s="9" t="s">
        <v>165</v>
      </c>
      <c r="AB603" s="9" t="s">
        <v>253</v>
      </c>
      <c r="AC603" s="9" t="s">
        <v>147</v>
      </c>
      <c r="AD603" s="9"/>
      <c r="AE603" s="9" t="s">
        <v>194</v>
      </c>
      <c r="AF603" s="9"/>
      <c r="AG603" s="9"/>
      <c r="AH603" s="9"/>
      <c r="AI603" s="9"/>
      <c r="AJ603" s="9" t="s">
        <v>185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 t="s">
        <v>198</v>
      </c>
      <c r="BL603" s="9"/>
      <c r="BM603" s="9"/>
      <c r="BN603" s="9" t="s">
        <v>186</v>
      </c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10"/>
      <c r="CB603" s="10" t="str">
        <f t="shared" si="5"/>
        <v/>
      </c>
      <c r="CC603" s="10"/>
      <c r="CD603" s="9" t="str">
        <f t="shared" si="2"/>
        <v/>
      </c>
      <c r="CE603" s="9" t="s">
        <v>232</v>
      </c>
      <c r="CF603" s="9" t="s">
        <v>152</v>
      </c>
      <c r="CG603" s="9">
        <f>IF(CF603="","",VLOOKUP(CF603,Metadata!$D$2:$H$20,2,FALSE))</f>
        <v>32500</v>
      </c>
      <c r="CH603" s="9">
        <f>IF(CF603="","",VLOOKUP(CF603,Metadata!$D$2:$H$20,4,FALSE))</f>
        <v>30000</v>
      </c>
      <c r="CI603" s="9">
        <f>IF(CF603="","",VLOOKUP(CF603,Metadata!$D$2:$H$20,5,FALSE))</f>
        <v>35000</v>
      </c>
      <c r="CJ603" s="9">
        <f t="shared" si="3"/>
        <v>32500</v>
      </c>
      <c r="CK603" s="9" t="s">
        <v>201</v>
      </c>
      <c r="CL603" s="10">
        <v>5</v>
      </c>
      <c r="CM603" s="10">
        <v>1</v>
      </c>
      <c r="CN603" s="10">
        <v>7</v>
      </c>
      <c r="CO603" s="10">
        <v>7</v>
      </c>
      <c r="CP603" s="10">
        <v>5</v>
      </c>
      <c r="CQ603" s="10">
        <v>7</v>
      </c>
      <c r="CR603" s="10">
        <v>5</v>
      </c>
      <c r="CS603" s="10">
        <v>7</v>
      </c>
      <c r="CT603" s="10">
        <v>5</v>
      </c>
      <c r="CU603" s="10">
        <v>6</v>
      </c>
      <c r="CV603" s="10">
        <v>3</v>
      </c>
      <c r="CW603" s="10">
        <v>1</v>
      </c>
      <c r="CX603" s="10">
        <v>7</v>
      </c>
      <c r="CY603" s="10">
        <v>6</v>
      </c>
      <c r="CZ603" s="10">
        <v>5</v>
      </c>
      <c r="DA603" s="10">
        <v>7</v>
      </c>
      <c r="DB603" s="10">
        <v>4</v>
      </c>
      <c r="DC603" s="10">
        <v>7</v>
      </c>
      <c r="DD603" s="10">
        <v>4</v>
      </c>
      <c r="DE603" s="10">
        <v>7</v>
      </c>
      <c r="DF603" s="10">
        <v>7</v>
      </c>
      <c r="DG603" s="10">
        <v>7</v>
      </c>
      <c r="DH603" s="10">
        <v>7</v>
      </c>
      <c r="DI603" s="10">
        <v>7</v>
      </c>
      <c r="DJ603" s="10">
        <v>5</v>
      </c>
      <c r="DK603" s="10">
        <v>4</v>
      </c>
      <c r="DL603" s="10">
        <v>4</v>
      </c>
      <c r="DM603" s="9" t="s">
        <v>154</v>
      </c>
      <c r="DN603" s="10">
        <v>1992</v>
      </c>
      <c r="DO603" s="9">
        <f t="shared" si="4"/>
        <v>29</v>
      </c>
      <c r="DP603" s="9" t="s">
        <v>155</v>
      </c>
      <c r="DQ603" s="9" t="s">
        <v>156</v>
      </c>
      <c r="DR603" s="9" t="s">
        <v>157</v>
      </c>
      <c r="DS603" s="9" t="s">
        <v>137</v>
      </c>
      <c r="DT603" s="9" t="s">
        <v>181</v>
      </c>
      <c r="DU603" s="9" t="s">
        <v>158</v>
      </c>
      <c r="DV603" s="9" t="str">
        <f>VLOOKUP(DU603,Metadata!$B$2:$C$7,2,FALSE)</f>
        <v>6+ years</v>
      </c>
    </row>
    <row r="604" spans="1:126">
      <c r="A604" s="13">
        <v>603</v>
      </c>
      <c r="B604" s="9" t="s">
        <v>135</v>
      </c>
      <c r="C604" s="9" t="str">
        <f>VLOOKUP(B604,Metadata!$M$2:$N$6,2,FALSE)</f>
        <v>Permanent Employee</v>
      </c>
      <c r="D604" s="9" t="s">
        <v>159</v>
      </c>
      <c r="E604" s="9" t="s">
        <v>137</v>
      </c>
      <c r="F604" s="9" t="s">
        <v>138</v>
      </c>
      <c r="G604" s="9" t="s">
        <v>172</v>
      </c>
      <c r="H604" s="9" t="str">
        <f>IF(G604="","",VLOOKUP(G604,Metadata!$J$2:$K$22,2,FALSE))</f>
        <v>Porto Metropolitan Area</v>
      </c>
      <c r="I604" s="9" t="s">
        <v>138</v>
      </c>
      <c r="J604" s="9" t="str">
        <f>IF(I604="","",VLOOKUP(I604,Metadata!$P$2:$Q$43,2,FALSE))</f>
        <v>Europe</v>
      </c>
      <c r="K604" s="9" t="str">
        <f t="shared" si="0"/>
        <v>Portugal</v>
      </c>
      <c r="L604" s="9" t="s">
        <v>172</v>
      </c>
      <c r="M604" s="9" t="str">
        <f>IF(L604="","",VLOOKUP(L604,Metadata!$J$2:$K$22,2,FALSE))</f>
        <v>Porto Metropolitan Area</v>
      </c>
      <c r="N604" s="9" t="s">
        <v>214</v>
      </c>
      <c r="O604" s="9" t="s">
        <v>239</v>
      </c>
      <c r="P604" s="9" t="s">
        <v>142</v>
      </c>
      <c r="Q604" s="10" t="str">
        <f t="shared" si="1"/>
        <v>Full Office Job</v>
      </c>
      <c r="R604" s="10">
        <v>6</v>
      </c>
      <c r="S604" s="9" t="s">
        <v>313</v>
      </c>
      <c r="T604" s="9" t="s">
        <v>137</v>
      </c>
      <c r="U604" s="9" t="str">
        <f>IF(S604&lt;&gt;"",S604,IF(T604&lt;&gt;"",VLOOKUP(T604,Metadata!$S$2:$T$228,2,FALSE),""))</f>
        <v>Maintenance &amp; Support</v>
      </c>
      <c r="V604" s="9" t="s">
        <v>317</v>
      </c>
      <c r="W604" s="9" t="s">
        <v>137</v>
      </c>
      <c r="X604" s="9" t="s">
        <v>145</v>
      </c>
      <c r="Y604" s="9" t="s">
        <v>137</v>
      </c>
      <c r="Z604" s="9" t="s">
        <v>184</v>
      </c>
      <c r="AA604" s="9" t="s">
        <v>137</v>
      </c>
      <c r="AB604" s="9" t="s">
        <v>253</v>
      </c>
      <c r="AC604" s="9" t="s">
        <v>147</v>
      </c>
      <c r="AD604" s="9"/>
      <c r="AE604" s="9"/>
      <c r="AF604" s="9"/>
      <c r="AG604" s="9"/>
      <c r="AH604" s="9" t="s">
        <v>176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 t="s">
        <v>150</v>
      </c>
      <c r="BZ604" s="9" t="s">
        <v>137</v>
      </c>
      <c r="CA604" s="10"/>
      <c r="CB604" s="10" t="str">
        <f t="shared" si="5"/>
        <v/>
      </c>
      <c r="CC604" s="10"/>
      <c r="CD604" s="9" t="str">
        <f t="shared" si="2"/>
        <v/>
      </c>
      <c r="CE604" s="9" t="s">
        <v>151</v>
      </c>
      <c r="CF604" s="9" t="s">
        <v>225</v>
      </c>
      <c r="CG604" s="9">
        <f>IF(CF604="","",VLOOKUP(CF604,Metadata!$D$2:$H$20,2,FALSE))</f>
        <v>22500</v>
      </c>
      <c r="CH604" s="9">
        <f>IF(CF604="","",VLOOKUP(CF604,Metadata!$D$2:$H$20,4,FALSE))</f>
        <v>20000</v>
      </c>
      <c r="CI604" s="9">
        <f>IF(CF604="","",VLOOKUP(CF604,Metadata!$D$2:$H$20,5,FALSE))</f>
        <v>25000</v>
      </c>
      <c r="CJ604" s="9">
        <f t="shared" si="3"/>
        <v>22500</v>
      </c>
      <c r="CK604" s="9" t="s">
        <v>221</v>
      </c>
      <c r="CL604" s="10">
        <v>6</v>
      </c>
      <c r="CM604" s="10">
        <v>1</v>
      </c>
      <c r="CN604" s="10">
        <v>7</v>
      </c>
      <c r="CO604" s="10">
        <v>6</v>
      </c>
      <c r="CP604" s="10">
        <v>3</v>
      </c>
      <c r="CQ604" s="10">
        <v>6</v>
      </c>
      <c r="CR604" s="10">
        <v>4</v>
      </c>
      <c r="CS604" s="10">
        <v>6</v>
      </c>
      <c r="CT604" s="10">
        <v>7</v>
      </c>
      <c r="CU604" s="10">
        <v>5</v>
      </c>
      <c r="CV604" s="10">
        <v>4</v>
      </c>
      <c r="CW604" s="10">
        <v>5</v>
      </c>
      <c r="CX604" s="10">
        <v>5</v>
      </c>
      <c r="CY604" s="10">
        <v>4</v>
      </c>
      <c r="CZ604" s="10">
        <v>6</v>
      </c>
      <c r="DA604" s="10">
        <v>6</v>
      </c>
      <c r="DB604" s="10">
        <v>5</v>
      </c>
      <c r="DC604" s="10">
        <v>7</v>
      </c>
      <c r="DD604" s="10">
        <v>6</v>
      </c>
      <c r="DE604" s="10">
        <v>7</v>
      </c>
      <c r="DF604" s="10">
        <v>5</v>
      </c>
      <c r="DG604" s="10">
        <v>7</v>
      </c>
      <c r="DH604" s="10">
        <v>1</v>
      </c>
      <c r="DI604" s="10">
        <v>7</v>
      </c>
      <c r="DJ604" s="10">
        <v>2</v>
      </c>
      <c r="DK604" s="10">
        <v>5</v>
      </c>
      <c r="DL604" s="10">
        <v>1</v>
      </c>
      <c r="DM604" s="9" t="s">
        <v>154</v>
      </c>
      <c r="DN604" s="10">
        <v>1993</v>
      </c>
      <c r="DO604" s="9">
        <f t="shared" si="4"/>
        <v>28</v>
      </c>
      <c r="DP604" s="9" t="s">
        <v>155</v>
      </c>
      <c r="DQ604" s="9" t="s">
        <v>156</v>
      </c>
      <c r="DR604" s="9" t="s">
        <v>157</v>
      </c>
      <c r="DS604" s="9" t="s">
        <v>137</v>
      </c>
      <c r="DT604" s="9" t="s">
        <v>181</v>
      </c>
      <c r="DU604" s="9" t="s">
        <v>223</v>
      </c>
      <c r="DV604" s="9" t="str">
        <f>VLOOKUP(DU604,Metadata!$B$2:$C$7,2,FALSE)</f>
        <v>3 - 6 years</v>
      </c>
    </row>
    <row r="605" spans="1:126">
      <c r="A605" s="13">
        <v>604</v>
      </c>
      <c r="B605" s="9" t="s">
        <v>135</v>
      </c>
      <c r="C605" s="9" t="str">
        <f>VLOOKUP(B605,Metadata!$M$2:$N$6,2,FALSE)</f>
        <v>Permanent Employee</v>
      </c>
      <c r="D605" s="9" t="s">
        <v>159</v>
      </c>
      <c r="E605" s="9" t="s">
        <v>137</v>
      </c>
      <c r="F605" s="9" t="s">
        <v>138</v>
      </c>
      <c r="G605" s="9" t="s">
        <v>213</v>
      </c>
      <c r="H605" s="9" t="str">
        <f>IF(G605="","",VLOOKUP(G605,Metadata!$J$2:$K$22,2,FALSE))</f>
        <v>Centre</v>
      </c>
      <c r="I605" s="9" t="s">
        <v>138</v>
      </c>
      <c r="J605" s="9" t="str">
        <f>IF(I605="","",VLOOKUP(I605,Metadata!$P$2:$Q$43,2,FALSE))</f>
        <v>Europe</v>
      </c>
      <c r="K605" s="9" t="str">
        <f t="shared" si="0"/>
        <v>Portugal</v>
      </c>
      <c r="L605" s="9" t="s">
        <v>172</v>
      </c>
      <c r="M605" s="9" t="str">
        <f>IF(L605="","",VLOOKUP(L605,Metadata!$J$2:$K$22,2,FALSE))</f>
        <v>Porto Metropolitan Area</v>
      </c>
      <c r="N605" s="9" t="s">
        <v>141</v>
      </c>
      <c r="O605" s="9" t="s">
        <v>137</v>
      </c>
      <c r="P605" s="9" t="s">
        <v>142</v>
      </c>
      <c r="Q605" s="10" t="str">
        <f t="shared" si="1"/>
        <v>Full Office Job</v>
      </c>
      <c r="R605" s="10">
        <v>6</v>
      </c>
      <c r="S605" s="9" t="s">
        <v>216</v>
      </c>
      <c r="T605" s="9" t="s">
        <v>137</v>
      </c>
      <c r="U605" s="9" t="str">
        <f>IF(S605&lt;&gt;"",S605,IF(T605&lt;&gt;"",VLOOKUP(T605,Metadata!$S$2:$T$228,2,FALSE),""))</f>
        <v>Front-End Developer</v>
      </c>
      <c r="V605" s="9" t="s">
        <v>268</v>
      </c>
      <c r="W605" s="9" t="s">
        <v>137</v>
      </c>
      <c r="X605" s="9" t="s">
        <v>208</v>
      </c>
      <c r="Y605" s="9" t="s">
        <v>137</v>
      </c>
      <c r="Z605" s="9" t="s">
        <v>184</v>
      </c>
      <c r="AA605" s="9" t="s">
        <v>165</v>
      </c>
      <c r="AB605" s="9" t="s">
        <v>137</v>
      </c>
      <c r="AC605" s="9"/>
      <c r="AD605" s="9"/>
      <c r="AE605" s="9"/>
      <c r="AF605" s="9"/>
      <c r="AG605" s="9"/>
      <c r="AH605" s="9"/>
      <c r="AI605" s="9"/>
      <c r="AJ605" s="9" t="s">
        <v>185</v>
      </c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 t="s">
        <v>178</v>
      </c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 t="s">
        <v>186</v>
      </c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10"/>
      <c r="CB605" s="10" t="str">
        <f t="shared" si="5"/>
        <v/>
      </c>
      <c r="CC605" s="10"/>
      <c r="CD605" s="9" t="str">
        <f t="shared" si="2"/>
        <v/>
      </c>
      <c r="CE605" s="9" t="s">
        <v>168</v>
      </c>
      <c r="CF605" s="9" t="s">
        <v>152</v>
      </c>
      <c r="CG605" s="9">
        <f>IF(CF605="","",VLOOKUP(CF605,Metadata!$D$2:$H$20,2,FALSE))</f>
        <v>32500</v>
      </c>
      <c r="CH605" s="9">
        <f>IF(CF605="","",VLOOKUP(CF605,Metadata!$D$2:$H$20,4,FALSE))</f>
        <v>30000</v>
      </c>
      <c r="CI605" s="9">
        <f>IF(CF605="","",VLOOKUP(CF605,Metadata!$D$2:$H$20,5,FALSE))</f>
        <v>35000</v>
      </c>
      <c r="CJ605" s="9">
        <f t="shared" si="3"/>
        <v>32500</v>
      </c>
      <c r="CK605" s="9" t="s">
        <v>153</v>
      </c>
      <c r="CL605" s="10">
        <v>3</v>
      </c>
      <c r="CM605" s="10">
        <v>3</v>
      </c>
      <c r="CN605" s="10">
        <v>6</v>
      </c>
      <c r="CO605" s="10">
        <v>7</v>
      </c>
      <c r="CP605" s="10">
        <v>6</v>
      </c>
      <c r="CQ605" s="10">
        <v>6</v>
      </c>
      <c r="CR605" s="10">
        <v>6</v>
      </c>
      <c r="CS605" s="10">
        <v>6</v>
      </c>
      <c r="CT605" s="10">
        <v>5</v>
      </c>
      <c r="CU605" s="10">
        <v>7</v>
      </c>
      <c r="CV605" s="10">
        <v>4</v>
      </c>
      <c r="CW605" s="10">
        <v>4</v>
      </c>
      <c r="CX605" s="10">
        <v>4</v>
      </c>
      <c r="CY605" s="10">
        <v>5</v>
      </c>
      <c r="CZ605" s="10">
        <v>7</v>
      </c>
      <c r="DA605" s="10">
        <v>7</v>
      </c>
      <c r="DB605" s="10">
        <v>6</v>
      </c>
      <c r="DC605" s="10">
        <v>7</v>
      </c>
      <c r="DD605" s="10">
        <v>6</v>
      </c>
      <c r="DE605" s="10">
        <v>4</v>
      </c>
      <c r="DF605" s="10">
        <v>4</v>
      </c>
      <c r="DG605" s="10">
        <v>7</v>
      </c>
      <c r="DH605" s="10">
        <v>6</v>
      </c>
      <c r="DI605" s="10">
        <v>5</v>
      </c>
      <c r="DJ605" s="10">
        <v>5</v>
      </c>
      <c r="DK605" s="10">
        <v>4</v>
      </c>
      <c r="DL605" s="10">
        <v>5</v>
      </c>
      <c r="DM605" s="9" t="s">
        <v>154</v>
      </c>
      <c r="DN605" s="10">
        <v>1986</v>
      </c>
      <c r="DO605" s="9">
        <f t="shared" si="4"/>
        <v>35</v>
      </c>
      <c r="DP605" s="9" t="s">
        <v>155</v>
      </c>
      <c r="DQ605" s="9" t="s">
        <v>156</v>
      </c>
      <c r="DR605" s="9" t="s">
        <v>157</v>
      </c>
      <c r="DS605" s="9" t="s">
        <v>137</v>
      </c>
      <c r="DT605" s="9" t="s">
        <v>181</v>
      </c>
      <c r="DU605" s="9" t="s">
        <v>158</v>
      </c>
      <c r="DV605" s="9" t="str">
        <f>VLOOKUP(DU605,Metadata!$B$2:$C$7,2,FALSE)</f>
        <v>6+ years</v>
      </c>
    </row>
    <row r="606" spans="1:126">
      <c r="A606" s="13">
        <v>605</v>
      </c>
      <c r="B606" s="9" t="s">
        <v>135</v>
      </c>
      <c r="C606" s="9" t="str">
        <f>VLOOKUP(B606,Metadata!$M$2:$N$6,2,FALSE)</f>
        <v>Permanent Employee</v>
      </c>
      <c r="D606" s="9" t="s">
        <v>159</v>
      </c>
      <c r="E606" s="9" t="s">
        <v>137</v>
      </c>
      <c r="F606" s="9" t="s">
        <v>138</v>
      </c>
      <c r="G606" s="9" t="s">
        <v>140</v>
      </c>
      <c r="H606" s="9" t="str">
        <f>IF(G606="","",VLOOKUP(G606,Metadata!$J$2:$K$22,2,FALSE))</f>
        <v>Lisbon Metropolitan Area</v>
      </c>
      <c r="I606" s="9" t="s">
        <v>138</v>
      </c>
      <c r="J606" s="9" t="str">
        <f>IF(I606="","",VLOOKUP(I606,Metadata!$P$2:$Q$43,2,FALSE))</f>
        <v>Europe</v>
      </c>
      <c r="K606" s="9" t="str">
        <f t="shared" si="0"/>
        <v>Portugal</v>
      </c>
      <c r="L606" s="9" t="s">
        <v>140</v>
      </c>
      <c r="M606" s="9" t="str">
        <f>IF(L606="","",VLOOKUP(L606,Metadata!$J$2:$K$22,2,FALSE))</f>
        <v>Lisbon Metropolitan Area</v>
      </c>
      <c r="N606" s="9" t="s">
        <v>205</v>
      </c>
      <c r="O606" s="9" t="s">
        <v>137</v>
      </c>
      <c r="P606" s="9" t="s">
        <v>137</v>
      </c>
      <c r="Q606" s="10" t="str">
        <f t="shared" si="1"/>
        <v>Full Office Job</v>
      </c>
      <c r="R606" s="10">
        <v>5</v>
      </c>
      <c r="S606" s="9" t="s">
        <v>266</v>
      </c>
      <c r="T606" s="9" t="s">
        <v>137</v>
      </c>
      <c r="U606" s="9" t="str">
        <f>IF(S606&lt;&gt;"",S606,IF(T606&lt;&gt;"",VLOOKUP(T606,Metadata!$S$2:$T$228,2,FALSE),""))</f>
        <v>Data Scientist/Data Engineer</v>
      </c>
      <c r="V606" s="9" t="s">
        <v>276</v>
      </c>
      <c r="W606" s="9" t="s">
        <v>137</v>
      </c>
      <c r="X606" s="9" t="s">
        <v>242</v>
      </c>
      <c r="Y606" s="9" t="s">
        <v>137</v>
      </c>
      <c r="Z606" s="9" t="s">
        <v>164</v>
      </c>
      <c r="AA606" s="9" t="s">
        <v>137</v>
      </c>
      <c r="AB606" s="9" t="s">
        <v>137</v>
      </c>
      <c r="AC606" s="9"/>
      <c r="AD606" s="9"/>
      <c r="AE606" s="9"/>
      <c r="AF606" s="9" t="s">
        <v>243</v>
      </c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 t="s">
        <v>258</v>
      </c>
      <c r="BV606" s="9"/>
      <c r="BW606" s="9"/>
      <c r="BX606" s="9"/>
      <c r="BY606" s="9"/>
      <c r="BZ606" s="9"/>
      <c r="CA606" s="10"/>
      <c r="CB606" s="10" t="str">
        <f t="shared" si="5"/>
        <v/>
      </c>
      <c r="CC606" s="10"/>
      <c r="CD606" s="9" t="str">
        <f t="shared" si="2"/>
        <v/>
      </c>
      <c r="CE606" s="9" t="s">
        <v>168</v>
      </c>
      <c r="CF606" s="9" t="s">
        <v>169</v>
      </c>
      <c r="CG606" s="9">
        <f>IF(CF606="","",VLOOKUP(CF606,Metadata!$D$2:$H$20,2,FALSE))</f>
        <v>12500</v>
      </c>
      <c r="CH606" s="9">
        <f>IF(CF606="","",VLOOKUP(CF606,Metadata!$D$2:$H$20,4,FALSE))</f>
        <v>0</v>
      </c>
      <c r="CI606" s="9">
        <f>IF(CF606="","",VLOOKUP(CF606,Metadata!$D$2:$H$20,5,FALSE))</f>
        <v>15000</v>
      </c>
      <c r="CJ606" s="9">
        <f t="shared" si="3"/>
        <v>12500</v>
      </c>
      <c r="CK606" s="9" t="s">
        <v>189</v>
      </c>
      <c r="CL606" s="10">
        <v>3</v>
      </c>
      <c r="CM606" s="10">
        <v>5</v>
      </c>
      <c r="CN606" s="10">
        <v>7</v>
      </c>
      <c r="CO606" s="10">
        <v>6</v>
      </c>
      <c r="CP606" s="10">
        <v>6</v>
      </c>
      <c r="CQ606" s="10">
        <v>5</v>
      </c>
      <c r="CR606" s="10">
        <v>7</v>
      </c>
      <c r="CS606" s="10">
        <v>7</v>
      </c>
      <c r="CT606" s="10">
        <v>7</v>
      </c>
      <c r="CU606" s="10">
        <v>6</v>
      </c>
      <c r="CV606" s="10">
        <v>4</v>
      </c>
      <c r="CW606" s="10">
        <v>7</v>
      </c>
      <c r="CX606" s="10">
        <v>7</v>
      </c>
      <c r="CY606" s="10">
        <v>7</v>
      </c>
      <c r="CZ606" s="10">
        <v>7</v>
      </c>
      <c r="DA606" s="10">
        <v>4</v>
      </c>
      <c r="DB606" s="10">
        <v>5</v>
      </c>
      <c r="DC606" s="10">
        <v>6</v>
      </c>
      <c r="DD606" s="10">
        <v>6</v>
      </c>
      <c r="DE606" s="10">
        <v>6</v>
      </c>
      <c r="DF606" s="10">
        <v>7</v>
      </c>
      <c r="DG606" s="10">
        <v>5</v>
      </c>
      <c r="DH606" s="10">
        <v>4</v>
      </c>
      <c r="DI606" s="10">
        <v>6</v>
      </c>
      <c r="DJ606" s="10">
        <v>3</v>
      </c>
      <c r="DK606" s="10">
        <v>3</v>
      </c>
      <c r="DL606" s="10">
        <v>6</v>
      </c>
      <c r="DM606" s="9" t="s">
        <v>154</v>
      </c>
      <c r="DN606" s="10">
        <v>1993</v>
      </c>
      <c r="DO606" s="9">
        <f t="shared" si="4"/>
        <v>28</v>
      </c>
      <c r="DP606" s="9" t="s">
        <v>222</v>
      </c>
      <c r="DQ606" s="9" t="s">
        <v>210</v>
      </c>
      <c r="DR606" s="9" t="s">
        <v>157</v>
      </c>
      <c r="DS606" s="9" t="s">
        <v>137</v>
      </c>
      <c r="DT606" s="9" t="s">
        <v>181</v>
      </c>
      <c r="DU606" s="9" t="s">
        <v>223</v>
      </c>
      <c r="DV606" s="9" t="str">
        <f>VLOOKUP(DU606,Metadata!$B$2:$C$7,2,FALSE)</f>
        <v>3 - 6 years</v>
      </c>
    </row>
    <row r="607" spans="1:126">
      <c r="A607" s="13">
        <v>606</v>
      </c>
      <c r="B607" s="9" t="s">
        <v>135</v>
      </c>
      <c r="C607" s="9" t="str">
        <f>VLOOKUP(B607,Metadata!$M$2:$N$6,2,FALSE)</f>
        <v>Permanent Employee</v>
      </c>
      <c r="D607" s="9" t="s">
        <v>159</v>
      </c>
      <c r="E607" s="9" t="s">
        <v>137</v>
      </c>
      <c r="F607" s="9" t="s">
        <v>138</v>
      </c>
      <c r="G607" s="9" t="s">
        <v>190</v>
      </c>
      <c r="H607" s="9" t="str">
        <f>IF(G607="","",VLOOKUP(G607,Metadata!$J$2:$K$22,2,FALSE))</f>
        <v>North</v>
      </c>
      <c r="I607" s="9" t="s">
        <v>138</v>
      </c>
      <c r="J607" s="9" t="str">
        <f>IF(I607="","",VLOOKUP(I607,Metadata!$P$2:$Q$43,2,FALSE))</f>
        <v>Europe</v>
      </c>
      <c r="K607" s="9" t="str">
        <f t="shared" si="0"/>
        <v>Portugal</v>
      </c>
      <c r="L607" s="9" t="s">
        <v>172</v>
      </c>
      <c r="M607" s="9" t="str">
        <f>IF(L607="","",VLOOKUP(L607,Metadata!$J$2:$K$22,2,FALSE))</f>
        <v>Porto Metropolitan Area</v>
      </c>
      <c r="N607" s="9" t="s">
        <v>141</v>
      </c>
      <c r="O607" s="9" t="s">
        <v>137</v>
      </c>
      <c r="P607" s="9" t="s">
        <v>191</v>
      </c>
      <c r="Q607" s="10" t="str">
        <f t="shared" si="1"/>
        <v>Remote Job (full or flexible)</v>
      </c>
      <c r="R607" s="10">
        <v>6</v>
      </c>
      <c r="S607" s="9" t="s">
        <v>161</v>
      </c>
      <c r="T607" s="9" t="s">
        <v>137</v>
      </c>
      <c r="U607" s="9" t="str">
        <f>IF(S607&lt;&gt;"",S607,IF(T607&lt;&gt;"",VLOOKUP(T607,Metadata!$S$2:$T$228,2,FALSE),""))</f>
        <v>Full-Stack Developer</v>
      </c>
      <c r="V607" s="9" t="s">
        <v>256</v>
      </c>
      <c r="W607" s="9" t="s">
        <v>137</v>
      </c>
      <c r="X607" s="9" t="s">
        <v>242</v>
      </c>
      <c r="Y607" s="9" t="s">
        <v>137</v>
      </c>
      <c r="Z607" s="9" t="s">
        <v>224</v>
      </c>
      <c r="AA607" s="9" t="s">
        <v>165</v>
      </c>
      <c r="AB607" s="9" t="s">
        <v>137</v>
      </c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 t="s">
        <v>284</v>
      </c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 t="s">
        <v>186</v>
      </c>
      <c r="BO607" s="9"/>
      <c r="BP607" s="9"/>
      <c r="BQ607" s="9" t="s">
        <v>219</v>
      </c>
      <c r="BR607" s="9"/>
      <c r="BS607" s="9"/>
      <c r="BT607" s="9"/>
      <c r="BU607" s="9"/>
      <c r="BV607" s="9"/>
      <c r="BW607" s="9"/>
      <c r="BX607" s="9"/>
      <c r="BY607" s="9"/>
      <c r="BZ607" s="9"/>
      <c r="CA607" s="10"/>
      <c r="CB607" s="10" t="str">
        <f t="shared" si="5"/>
        <v/>
      </c>
      <c r="CC607" s="10"/>
      <c r="CD607" s="9" t="str">
        <f t="shared" si="2"/>
        <v/>
      </c>
      <c r="CE607" s="9" t="s">
        <v>232</v>
      </c>
      <c r="CF607" s="9" t="s">
        <v>220</v>
      </c>
      <c r="CG607" s="9">
        <f>IF(CF607="","",VLOOKUP(CF607,Metadata!$D$2:$H$20,2,FALSE))</f>
        <v>27500</v>
      </c>
      <c r="CH607" s="9">
        <f>IF(CF607="","",VLOOKUP(CF607,Metadata!$D$2:$H$20,4,FALSE))</f>
        <v>25000</v>
      </c>
      <c r="CI607" s="9">
        <f>IF(CF607="","",VLOOKUP(CF607,Metadata!$D$2:$H$20,5,FALSE))</f>
        <v>30000</v>
      </c>
      <c r="CJ607" s="9">
        <f t="shared" si="3"/>
        <v>27500</v>
      </c>
      <c r="CK607" s="9" t="s">
        <v>201</v>
      </c>
      <c r="CL607" s="10">
        <v>6</v>
      </c>
      <c r="CM607" s="10">
        <v>2</v>
      </c>
      <c r="CN607" s="10">
        <v>6</v>
      </c>
      <c r="CO607" s="10">
        <v>7</v>
      </c>
      <c r="CP607" s="10">
        <v>4</v>
      </c>
      <c r="CQ607" s="10">
        <v>6</v>
      </c>
      <c r="CR607" s="10">
        <v>7</v>
      </c>
      <c r="CS607" s="10">
        <v>5</v>
      </c>
      <c r="CT607" s="10">
        <v>3</v>
      </c>
      <c r="CU607" s="10">
        <v>7</v>
      </c>
      <c r="CV607" s="10">
        <v>2</v>
      </c>
      <c r="CW607" s="10">
        <v>3</v>
      </c>
      <c r="CX607" s="10">
        <v>3</v>
      </c>
      <c r="CY607" s="10">
        <v>4</v>
      </c>
      <c r="CZ607" s="10">
        <v>2</v>
      </c>
      <c r="DA607" s="10">
        <v>6</v>
      </c>
      <c r="DB607" s="10">
        <v>2</v>
      </c>
      <c r="DC607" s="10">
        <v>7</v>
      </c>
      <c r="DD607" s="10">
        <v>1</v>
      </c>
      <c r="DE607" s="10">
        <v>7</v>
      </c>
      <c r="DF607" s="10">
        <v>5</v>
      </c>
      <c r="DG607" s="10">
        <v>6</v>
      </c>
      <c r="DH607" s="10">
        <v>4</v>
      </c>
      <c r="DI607" s="10">
        <v>7</v>
      </c>
      <c r="DJ607" s="10">
        <v>1</v>
      </c>
      <c r="DK607" s="10">
        <v>4</v>
      </c>
      <c r="DL607" s="10">
        <v>5</v>
      </c>
      <c r="DM607" s="9" t="s">
        <v>154</v>
      </c>
      <c r="DN607" s="10">
        <v>1996</v>
      </c>
      <c r="DO607" s="9">
        <f t="shared" si="4"/>
        <v>25</v>
      </c>
      <c r="DP607" s="9" t="s">
        <v>155</v>
      </c>
      <c r="DQ607" s="9" t="s">
        <v>156</v>
      </c>
      <c r="DR607" s="9" t="s">
        <v>157</v>
      </c>
      <c r="DS607" s="9" t="s">
        <v>137</v>
      </c>
      <c r="DT607" s="9" t="s">
        <v>181</v>
      </c>
      <c r="DU607" s="9" t="s">
        <v>233</v>
      </c>
      <c r="DV607" s="9" t="str">
        <f>VLOOKUP(DU607,Metadata!$B$2:$C$7,2,FALSE)</f>
        <v>0 - 3 years</v>
      </c>
    </row>
    <row r="608" spans="1:126">
      <c r="A608" s="13">
        <v>607</v>
      </c>
      <c r="B608" s="9" t="s">
        <v>135</v>
      </c>
      <c r="C608" s="9" t="str">
        <f>VLOOKUP(B608,Metadata!$M$2:$N$6,2,FALSE)</f>
        <v>Permanent Employee</v>
      </c>
      <c r="D608" s="9" t="s">
        <v>159</v>
      </c>
      <c r="E608" s="9" t="s">
        <v>137</v>
      </c>
      <c r="F608" s="9" t="s">
        <v>138</v>
      </c>
      <c r="G608" s="9" t="s">
        <v>140</v>
      </c>
      <c r="H608" s="9" t="str">
        <f>IF(G608="","",VLOOKUP(G608,Metadata!$J$2:$K$22,2,FALSE))</f>
        <v>Lisbon Metropolitan Area</v>
      </c>
      <c r="I608" s="9" t="s">
        <v>138</v>
      </c>
      <c r="J608" s="9" t="str">
        <f>IF(I608="","",VLOOKUP(I608,Metadata!$P$2:$Q$43,2,FALSE))</f>
        <v>Europe</v>
      </c>
      <c r="K608" s="9" t="str">
        <f t="shared" si="0"/>
        <v>Portugal</v>
      </c>
      <c r="L608" s="9" t="s">
        <v>140</v>
      </c>
      <c r="M608" s="9" t="str">
        <f>IF(L608="","",VLOOKUP(L608,Metadata!$J$2:$K$22,2,FALSE))</f>
        <v>Lisbon Metropolitan Area</v>
      </c>
      <c r="N608" s="9" t="s">
        <v>141</v>
      </c>
      <c r="O608" s="9" t="s">
        <v>137</v>
      </c>
      <c r="P608" s="9" t="s">
        <v>142</v>
      </c>
      <c r="Q608" s="10" t="str">
        <f t="shared" si="1"/>
        <v>Full Office Job</v>
      </c>
      <c r="R608" s="10">
        <v>6</v>
      </c>
      <c r="S608" s="9" t="s">
        <v>266</v>
      </c>
      <c r="T608" s="9" t="s">
        <v>137</v>
      </c>
      <c r="U608" s="9" t="str">
        <f>IF(S608&lt;&gt;"",S608,IF(T608&lt;&gt;"",VLOOKUP(T608,Metadata!$S$2:$T$228,2,FALSE),""))</f>
        <v>Data Scientist/Data Engineer</v>
      </c>
      <c r="V608" s="9" t="s">
        <v>207</v>
      </c>
      <c r="W608" s="9" t="s">
        <v>137</v>
      </c>
      <c r="X608" s="9" t="s">
        <v>208</v>
      </c>
      <c r="Y608" s="9" t="s">
        <v>137</v>
      </c>
      <c r="Z608" s="9" t="s">
        <v>184</v>
      </c>
      <c r="AA608" s="9" t="s">
        <v>137</v>
      </c>
      <c r="AB608" s="9" t="s">
        <v>137</v>
      </c>
      <c r="AC608" s="9" t="s">
        <v>147</v>
      </c>
      <c r="AD608" s="9"/>
      <c r="AE608" s="9" t="s">
        <v>194</v>
      </c>
      <c r="AF608" s="9" t="s">
        <v>243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 t="s">
        <v>485</v>
      </c>
      <c r="CA608" s="10"/>
      <c r="CB608" s="10" t="str">
        <f t="shared" si="5"/>
        <v/>
      </c>
      <c r="CC608" s="10"/>
      <c r="CD608" s="9" t="str">
        <f t="shared" si="2"/>
        <v/>
      </c>
      <c r="CE608" s="9" t="s">
        <v>168</v>
      </c>
      <c r="CF608" s="9" t="s">
        <v>220</v>
      </c>
      <c r="CG608" s="9">
        <f>IF(CF608="","",VLOOKUP(CF608,Metadata!$D$2:$H$20,2,FALSE))</f>
        <v>27500</v>
      </c>
      <c r="CH608" s="9">
        <f>IF(CF608="","",VLOOKUP(CF608,Metadata!$D$2:$H$20,4,FALSE))</f>
        <v>25000</v>
      </c>
      <c r="CI608" s="9">
        <f>IF(CF608="","",VLOOKUP(CF608,Metadata!$D$2:$H$20,5,FALSE))</f>
        <v>30000</v>
      </c>
      <c r="CJ608" s="9">
        <f t="shared" si="3"/>
        <v>27500</v>
      </c>
      <c r="CK608" s="9" t="s">
        <v>189</v>
      </c>
      <c r="CL608" s="10">
        <v>4</v>
      </c>
      <c r="CM608" s="10">
        <v>3</v>
      </c>
      <c r="CN608" s="10">
        <v>7</v>
      </c>
      <c r="CO608" s="10">
        <v>5</v>
      </c>
      <c r="CP608" s="10">
        <v>5</v>
      </c>
      <c r="CQ608" s="10">
        <v>4</v>
      </c>
      <c r="CR608" s="10">
        <v>4</v>
      </c>
      <c r="CS608" s="10">
        <v>4</v>
      </c>
      <c r="CT608" s="10">
        <v>6</v>
      </c>
      <c r="CU608" s="10">
        <v>6</v>
      </c>
      <c r="CV608" s="10">
        <v>6</v>
      </c>
      <c r="CW608" s="10">
        <v>4</v>
      </c>
      <c r="CX608" s="10">
        <v>6</v>
      </c>
      <c r="CY608" s="10">
        <v>3</v>
      </c>
      <c r="CZ608" s="10">
        <v>6</v>
      </c>
      <c r="DA608" s="10">
        <v>3</v>
      </c>
      <c r="DB608" s="10">
        <v>6</v>
      </c>
      <c r="DC608" s="10">
        <v>6</v>
      </c>
      <c r="DD608" s="10">
        <v>3</v>
      </c>
      <c r="DE608" s="10">
        <v>4</v>
      </c>
      <c r="DF608" s="10">
        <v>5</v>
      </c>
      <c r="DG608" s="10">
        <v>6</v>
      </c>
      <c r="DH608" s="10">
        <v>5</v>
      </c>
      <c r="DI608" s="10">
        <v>5</v>
      </c>
      <c r="DJ608" s="10">
        <v>3</v>
      </c>
      <c r="DK608" s="10">
        <v>5</v>
      </c>
      <c r="DL608" s="10">
        <v>5</v>
      </c>
      <c r="DM608" s="9" t="s">
        <v>344</v>
      </c>
      <c r="DN608" s="10">
        <v>1984</v>
      </c>
      <c r="DO608" s="9">
        <f t="shared" si="4"/>
        <v>37</v>
      </c>
      <c r="DP608" s="9" t="s">
        <v>222</v>
      </c>
      <c r="DQ608" s="9" t="s">
        <v>202</v>
      </c>
      <c r="DR608" s="9" t="s">
        <v>157</v>
      </c>
      <c r="DS608" s="9" t="s">
        <v>137</v>
      </c>
      <c r="DT608" s="9" t="s">
        <v>181</v>
      </c>
      <c r="DU608" s="9" t="s">
        <v>158</v>
      </c>
      <c r="DV608" s="9" t="str">
        <f>VLOOKUP(DU608,Metadata!$B$2:$C$7,2,FALSE)</f>
        <v>6+ years</v>
      </c>
    </row>
    <row r="609" spans="1:126">
      <c r="A609" s="13">
        <v>608</v>
      </c>
      <c r="B609" s="9" t="s">
        <v>135</v>
      </c>
      <c r="C609" s="9" t="str">
        <f>VLOOKUP(B609,Metadata!$M$2:$N$6,2,FALSE)</f>
        <v>Permanent Employee</v>
      </c>
      <c r="D609" s="9" t="s">
        <v>136</v>
      </c>
      <c r="E609" s="9" t="s">
        <v>137</v>
      </c>
      <c r="F609" s="9" t="s">
        <v>138</v>
      </c>
      <c r="G609" s="9" t="s">
        <v>172</v>
      </c>
      <c r="H609" s="9" t="str">
        <f>IF(G609="","",VLOOKUP(G609,Metadata!$J$2:$K$22,2,FALSE))</f>
        <v>Porto Metropolitan Area</v>
      </c>
      <c r="I609" s="9" t="s">
        <v>138</v>
      </c>
      <c r="J609" s="9" t="str">
        <f>IF(I609="","",VLOOKUP(I609,Metadata!$P$2:$Q$43,2,FALSE))</f>
        <v>Europe</v>
      </c>
      <c r="K609" s="9" t="str">
        <f t="shared" si="0"/>
        <v>Portugal</v>
      </c>
      <c r="L609" s="9" t="s">
        <v>172</v>
      </c>
      <c r="M609" s="9" t="str">
        <f>IF(L609="","",VLOOKUP(L609,Metadata!$J$2:$K$22,2,FALSE))</f>
        <v>Porto Metropolitan Area</v>
      </c>
      <c r="N609" s="9" t="s">
        <v>205</v>
      </c>
      <c r="O609" s="9" t="s">
        <v>137</v>
      </c>
      <c r="P609" s="9" t="s">
        <v>137</v>
      </c>
      <c r="Q609" s="10" t="str">
        <f t="shared" si="1"/>
        <v>Full Office Job</v>
      </c>
      <c r="R609" s="10">
        <v>5</v>
      </c>
      <c r="S609" s="9" t="s">
        <v>192</v>
      </c>
      <c r="T609" s="9" t="s">
        <v>137</v>
      </c>
      <c r="U609" s="9" t="str">
        <f>IF(S609&lt;&gt;"",S609,IF(T609&lt;&gt;"",VLOOKUP(T609,Metadata!$S$2:$T$228,2,FALSE),""))</f>
        <v>Back-End Developer</v>
      </c>
      <c r="V609" s="9" t="s">
        <v>261</v>
      </c>
      <c r="W609" s="9" t="s">
        <v>137</v>
      </c>
      <c r="X609" s="9" t="s">
        <v>163</v>
      </c>
      <c r="Y609" s="9" t="s">
        <v>137</v>
      </c>
      <c r="Z609" s="9" t="s">
        <v>164</v>
      </c>
      <c r="AA609" s="9" t="s">
        <v>165</v>
      </c>
      <c r="AB609" s="9" t="s">
        <v>137</v>
      </c>
      <c r="AC609" s="9"/>
      <c r="AD609" s="9"/>
      <c r="AE609" s="9"/>
      <c r="AF609" s="9"/>
      <c r="AG609" s="9" t="s">
        <v>166</v>
      </c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 t="s">
        <v>178</v>
      </c>
      <c r="BB609" s="9"/>
      <c r="BC609" s="9"/>
      <c r="BD609" s="9"/>
      <c r="BE609" s="9"/>
      <c r="BF609" s="9"/>
      <c r="BG609" s="9"/>
      <c r="BH609" s="9"/>
      <c r="BI609" s="9"/>
      <c r="BJ609" s="9"/>
      <c r="BK609" s="9" t="s">
        <v>198</v>
      </c>
      <c r="BL609" s="9"/>
      <c r="BM609" s="9" t="s">
        <v>303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10"/>
      <c r="CB609" s="10" t="str">
        <f t="shared" si="5"/>
        <v/>
      </c>
      <c r="CC609" s="10"/>
      <c r="CD609" s="9" t="str">
        <f t="shared" si="2"/>
        <v/>
      </c>
      <c r="CE609" s="9" t="s">
        <v>168</v>
      </c>
      <c r="CF609" s="9" t="s">
        <v>220</v>
      </c>
      <c r="CG609" s="9">
        <f>IF(CF609="","",VLOOKUP(CF609,Metadata!$D$2:$H$20,2,FALSE))</f>
        <v>27500</v>
      </c>
      <c r="CH609" s="9">
        <f>IF(CF609="","",VLOOKUP(CF609,Metadata!$D$2:$H$20,4,FALSE))</f>
        <v>25000</v>
      </c>
      <c r="CI609" s="9">
        <f>IF(CF609="","",VLOOKUP(CF609,Metadata!$D$2:$H$20,5,FALSE))</f>
        <v>30000</v>
      </c>
      <c r="CJ609" s="9">
        <f t="shared" si="3"/>
        <v>27500</v>
      </c>
      <c r="CK609" s="9" t="s">
        <v>153</v>
      </c>
      <c r="CL609" s="10">
        <v>5</v>
      </c>
      <c r="CM609" s="10">
        <v>3</v>
      </c>
      <c r="CN609" s="10">
        <v>7</v>
      </c>
      <c r="CO609" s="10">
        <v>5</v>
      </c>
      <c r="CP609" s="10">
        <v>6</v>
      </c>
      <c r="CQ609" s="10">
        <v>6</v>
      </c>
      <c r="CR609" s="10">
        <v>2</v>
      </c>
      <c r="CS609" s="10">
        <v>4</v>
      </c>
      <c r="CT609" s="10">
        <v>3</v>
      </c>
      <c r="CU609" s="10">
        <v>7</v>
      </c>
      <c r="CV609" s="10">
        <v>6</v>
      </c>
      <c r="CW609" s="10">
        <v>6</v>
      </c>
      <c r="CX609" s="10">
        <v>7</v>
      </c>
      <c r="CY609" s="10">
        <v>5</v>
      </c>
      <c r="CZ609" s="10">
        <v>6</v>
      </c>
      <c r="DA609" s="10">
        <v>6</v>
      </c>
      <c r="DB609" s="10">
        <v>6</v>
      </c>
      <c r="DC609" s="10">
        <v>7</v>
      </c>
      <c r="DD609" s="10">
        <v>5</v>
      </c>
      <c r="DE609" s="10">
        <v>7</v>
      </c>
      <c r="DF609" s="10">
        <v>7</v>
      </c>
      <c r="DG609" s="10">
        <v>6</v>
      </c>
      <c r="DH609" s="10">
        <v>6</v>
      </c>
      <c r="DI609" s="10">
        <v>7</v>
      </c>
      <c r="DJ609" s="10">
        <v>7</v>
      </c>
      <c r="DK609" s="10">
        <v>7</v>
      </c>
      <c r="DL609" s="10">
        <v>4</v>
      </c>
      <c r="DM609" s="9" t="s">
        <v>154</v>
      </c>
      <c r="DN609" s="10">
        <v>1988</v>
      </c>
      <c r="DO609" s="9">
        <f t="shared" si="4"/>
        <v>33</v>
      </c>
      <c r="DP609" s="9" t="s">
        <v>155</v>
      </c>
      <c r="DQ609" s="9" t="s">
        <v>156</v>
      </c>
      <c r="DR609" s="9" t="s">
        <v>157</v>
      </c>
      <c r="DS609" s="9" t="s">
        <v>137</v>
      </c>
      <c r="DT609" s="9" t="s">
        <v>181</v>
      </c>
      <c r="DU609" s="9" t="s">
        <v>203</v>
      </c>
      <c r="DV609" s="9" t="str">
        <f>VLOOKUP(DU609,Metadata!$B$2:$C$7,2,FALSE)</f>
        <v>6+ years</v>
      </c>
    </row>
    <row r="610" spans="1:126">
      <c r="A610" s="13">
        <v>609</v>
      </c>
      <c r="B610" s="9" t="s">
        <v>135</v>
      </c>
      <c r="C610" s="9" t="str">
        <f>VLOOKUP(B610,Metadata!$M$2:$N$6,2,FALSE)</f>
        <v>Permanent Employee</v>
      </c>
      <c r="D610" s="9" t="s">
        <v>159</v>
      </c>
      <c r="E610" s="9" t="s">
        <v>137</v>
      </c>
      <c r="F610" s="9" t="s">
        <v>138</v>
      </c>
      <c r="G610" s="9" t="s">
        <v>312</v>
      </c>
      <c r="H610" s="9" t="str">
        <f>IF(G610="","",VLOOKUP(G610,Metadata!$J$2:$K$22,2,FALSE))</f>
        <v>South</v>
      </c>
      <c r="I610" s="9" t="s">
        <v>138</v>
      </c>
      <c r="J610" s="9" t="str">
        <f>IF(I610="","",VLOOKUP(I610,Metadata!$P$2:$Q$43,2,FALSE))</f>
        <v>Europe</v>
      </c>
      <c r="K610" s="9" t="str">
        <f t="shared" si="0"/>
        <v>Portugal</v>
      </c>
      <c r="L610" s="9" t="s">
        <v>213</v>
      </c>
      <c r="M610" s="9" t="str">
        <f>IF(L610="","",VLOOKUP(L610,Metadata!$J$2:$K$22,2,FALSE))</f>
        <v>Centre</v>
      </c>
      <c r="N610" s="9" t="s">
        <v>141</v>
      </c>
      <c r="O610" s="9" t="s">
        <v>137</v>
      </c>
      <c r="P610" s="9" t="s">
        <v>191</v>
      </c>
      <c r="Q610" s="10" t="str">
        <f t="shared" si="1"/>
        <v>Remote Job (full or flexible)</v>
      </c>
      <c r="R610" s="10">
        <v>5</v>
      </c>
      <c r="S610" s="9" t="s">
        <v>192</v>
      </c>
      <c r="T610" s="9" t="s">
        <v>137</v>
      </c>
      <c r="U610" s="9" t="str">
        <f>IF(S610&lt;&gt;"",S610,IF(T610&lt;&gt;"",VLOOKUP(T610,Metadata!$S$2:$T$228,2,FALSE),""))</f>
        <v>Back-End Developer</v>
      </c>
      <c r="V610" s="9" t="s">
        <v>162</v>
      </c>
      <c r="W610" s="9" t="s">
        <v>137</v>
      </c>
      <c r="X610" s="9" t="s">
        <v>163</v>
      </c>
      <c r="Y610" s="9" t="s">
        <v>137</v>
      </c>
      <c r="Z610" s="9" t="s">
        <v>262</v>
      </c>
      <c r="AA610" s="9" t="s">
        <v>165</v>
      </c>
      <c r="AB610" s="9" t="s">
        <v>137</v>
      </c>
      <c r="AC610" s="9" t="s">
        <v>147</v>
      </c>
      <c r="AD610" s="9"/>
      <c r="AE610" s="9"/>
      <c r="AF610" s="9" t="s">
        <v>243</v>
      </c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 t="s">
        <v>178</v>
      </c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 t="s">
        <v>257</v>
      </c>
      <c r="BP610" s="9"/>
      <c r="BQ610" s="9"/>
      <c r="BR610" s="9"/>
      <c r="BS610" s="9"/>
      <c r="BT610" s="9"/>
      <c r="BU610" s="9" t="s">
        <v>258</v>
      </c>
      <c r="BV610" s="9"/>
      <c r="BW610" s="9"/>
      <c r="BX610" s="9"/>
      <c r="BY610" s="9"/>
      <c r="BZ610" s="9"/>
      <c r="CA610" s="10"/>
      <c r="CB610" s="10" t="str">
        <f t="shared" si="5"/>
        <v/>
      </c>
      <c r="CC610" s="10"/>
      <c r="CD610" s="9" t="str">
        <f t="shared" si="2"/>
        <v/>
      </c>
      <c r="CE610" s="9" t="s">
        <v>232</v>
      </c>
      <c r="CF610" s="9" t="s">
        <v>188</v>
      </c>
      <c r="CG610" s="9">
        <f>IF(CF610="","",VLOOKUP(CF610,Metadata!$D$2:$H$20,2,FALSE))</f>
        <v>17500</v>
      </c>
      <c r="CH610" s="9">
        <f>IF(CF610="","",VLOOKUP(CF610,Metadata!$D$2:$H$20,4,FALSE))</f>
        <v>15000</v>
      </c>
      <c r="CI610" s="9">
        <f>IF(CF610="","",VLOOKUP(CF610,Metadata!$D$2:$H$20,5,FALSE))</f>
        <v>20000</v>
      </c>
      <c r="CJ610" s="9">
        <f t="shared" si="3"/>
        <v>17500</v>
      </c>
      <c r="CK610" s="9" t="s">
        <v>201</v>
      </c>
      <c r="CL610" s="10">
        <v>5</v>
      </c>
      <c r="CM610" s="10">
        <v>3</v>
      </c>
      <c r="CN610" s="10">
        <v>6</v>
      </c>
      <c r="CO610" s="10">
        <v>6</v>
      </c>
      <c r="CP610" s="10">
        <v>6</v>
      </c>
      <c r="CQ610" s="10">
        <v>6</v>
      </c>
      <c r="CR610" s="10">
        <v>6</v>
      </c>
      <c r="CS610" s="10">
        <v>4</v>
      </c>
      <c r="CT610" s="10">
        <v>4</v>
      </c>
      <c r="CU610" s="10">
        <v>5</v>
      </c>
      <c r="CV610" s="10">
        <v>3</v>
      </c>
      <c r="CW610" s="10">
        <v>3</v>
      </c>
      <c r="CX610" s="10">
        <v>5</v>
      </c>
      <c r="CY610" s="10">
        <v>5</v>
      </c>
      <c r="CZ610" s="10">
        <v>5</v>
      </c>
      <c r="DA610" s="10">
        <v>7</v>
      </c>
      <c r="DB610" s="10">
        <v>7</v>
      </c>
      <c r="DC610" s="10">
        <v>7</v>
      </c>
      <c r="DD610" s="10">
        <v>5</v>
      </c>
      <c r="DE610" s="10">
        <v>7</v>
      </c>
      <c r="DF610" s="10">
        <v>7</v>
      </c>
      <c r="DG610" s="10">
        <v>4</v>
      </c>
      <c r="DH610" s="10">
        <v>4</v>
      </c>
      <c r="DI610" s="10">
        <v>6</v>
      </c>
      <c r="DJ610" s="10">
        <v>2</v>
      </c>
      <c r="DK610" s="10">
        <v>7</v>
      </c>
      <c r="DL610" s="10">
        <v>7</v>
      </c>
      <c r="DM610" s="9" t="s">
        <v>154</v>
      </c>
      <c r="DN610" s="10">
        <v>1981</v>
      </c>
      <c r="DO610" s="9">
        <f t="shared" si="4"/>
        <v>40</v>
      </c>
      <c r="DP610" s="9" t="s">
        <v>155</v>
      </c>
      <c r="DQ610" s="9" t="s">
        <v>202</v>
      </c>
      <c r="DR610" s="9" t="s">
        <v>157</v>
      </c>
      <c r="DS610" s="9" t="s">
        <v>137</v>
      </c>
      <c r="DT610" s="9" t="s">
        <v>181</v>
      </c>
      <c r="DU610" s="9" t="s">
        <v>168</v>
      </c>
      <c r="DV610" s="9" t="str">
        <f>VLOOKUP(DU610,Metadata!$B$2:$C$7,2,FALSE)</f>
        <v>0 - 3 years</v>
      </c>
    </row>
    <row r="611" spans="1:126">
      <c r="A611" s="13">
        <v>610</v>
      </c>
      <c r="B611" s="9" t="s">
        <v>135</v>
      </c>
      <c r="C611" s="9" t="str">
        <f>VLOOKUP(B611,Metadata!$M$2:$N$6,2,FALSE)</f>
        <v>Permanent Employee</v>
      </c>
      <c r="D611" s="9" t="s">
        <v>159</v>
      </c>
      <c r="E611" s="9" t="s">
        <v>137</v>
      </c>
      <c r="F611" s="9" t="s">
        <v>138</v>
      </c>
      <c r="G611" s="9" t="s">
        <v>190</v>
      </c>
      <c r="H611" s="9" t="str">
        <f>IF(G611="","",VLOOKUP(G611,Metadata!$J$2:$K$22,2,FALSE))</f>
        <v>North</v>
      </c>
      <c r="I611" s="9" t="s">
        <v>138</v>
      </c>
      <c r="J611" s="9" t="str">
        <f>IF(I611="","",VLOOKUP(I611,Metadata!$P$2:$Q$43,2,FALSE))</f>
        <v>Europe</v>
      </c>
      <c r="K611" s="9" t="str">
        <f t="shared" si="0"/>
        <v>Portugal</v>
      </c>
      <c r="L611" s="9" t="s">
        <v>190</v>
      </c>
      <c r="M611" s="9" t="str">
        <f>IF(L611="","",VLOOKUP(L611,Metadata!$J$2:$K$22,2,FALSE))</f>
        <v>North</v>
      </c>
      <c r="N611" s="9" t="s">
        <v>141</v>
      </c>
      <c r="O611" s="9" t="s">
        <v>137</v>
      </c>
      <c r="P611" s="9" t="s">
        <v>142</v>
      </c>
      <c r="Q611" s="10" t="str">
        <f t="shared" si="1"/>
        <v>Full Office Job</v>
      </c>
      <c r="R611" s="10">
        <v>4</v>
      </c>
      <c r="S611" s="9" t="s">
        <v>332</v>
      </c>
      <c r="T611" s="9" t="s">
        <v>137</v>
      </c>
      <c r="U611" s="9" t="str">
        <f>IF(S611&lt;&gt;"",S611,IF(T611&lt;&gt;"",VLOOKUP(T611,Metadata!$S$2:$T$228,2,FALSE),""))</f>
        <v>UX/UI Designer</v>
      </c>
      <c r="V611" s="9" t="s">
        <v>276</v>
      </c>
      <c r="W611" s="9" t="s">
        <v>137</v>
      </c>
      <c r="X611" s="9" t="s">
        <v>163</v>
      </c>
      <c r="Y611" s="9" t="s">
        <v>137</v>
      </c>
      <c r="Z611" s="9" t="s">
        <v>262</v>
      </c>
      <c r="AA611" s="9" t="s">
        <v>137</v>
      </c>
      <c r="AB611" s="9" t="s">
        <v>137</v>
      </c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 t="s">
        <v>150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 t="s">
        <v>150</v>
      </c>
      <c r="BZ611" s="9" t="s">
        <v>137</v>
      </c>
      <c r="CA611" s="10"/>
      <c r="CB611" s="10" t="str">
        <f t="shared" si="5"/>
        <v/>
      </c>
      <c r="CC611" s="10"/>
      <c r="CD611" s="9" t="str">
        <f t="shared" si="2"/>
        <v/>
      </c>
      <c r="CE611" s="9" t="s">
        <v>168</v>
      </c>
      <c r="CF611" s="9" t="s">
        <v>169</v>
      </c>
      <c r="CG611" s="9">
        <f>IF(CF611="","",VLOOKUP(CF611,Metadata!$D$2:$H$20,2,FALSE))</f>
        <v>12500</v>
      </c>
      <c r="CH611" s="9">
        <f>IF(CF611="","",VLOOKUP(CF611,Metadata!$D$2:$H$20,4,FALSE))</f>
        <v>0</v>
      </c>
      <c r="CI611" s="9">
        <f>IF(CF611="","",VLOOKUP(CF611,Metadata!$D$2:$H$20,5,FALSE))</f>
        <v>15000</v>
      </c>
      <c r="CJ611" s="9">
        <f t="shared" si="3"/>
        <v>12500</v>
      </c>
      <c r="CK611" s="9" t="s">
        <v>153</v>
      </c>
      <c r="CL611" s="10">
        <v>5</v>
      </c>
      <c r="CM611" s="10">
        <v>2</v>
      </c>
      <c r="CN611" s="10">
        <v>7</v>
      </c>
      <c r="CO611" s="10">
        <v>7</v>
      </c>
      <c r="CP611" s="10">
        <v>6</v>
      </c>
      <c r="CQ611" s="10">
        <v>7</v>
      </c>
      <c r="CR611" s="10">
        <v>4</v>
      </c>
      <c r="CS611" s="10">
        <v>6</v>
      </c>
      <c r="CT611" s="10">
        <v>6</v>
      </c>
      <c r="CU611" s="10">
        <v>7</v>
      </c>
      <c r="CV611" s="10">
        <v>7</v>
      </c>
      <c r="CW611" s="10">
        <v>4</v>
      </c>
      <c r="CX611" s="10">
        <v>6</v>
      </c>
      <c r="CY611" s="10">
        <v>7</v>
      </c>
      <c r="CZ611" s="10">
        <v>4</v>
      </c>
      <c r="DA611" s="10">
        <v>7</v>
      </c>
      <c r="DB611" s="10">
        <v>1</v>
      </c>
      <c r="DC611" s="10">
        <v>7</v>
      </c>
      <c r="DD611" s="10">
        <v>7</v>
      </c>
      <c r="DE611" s="10">
        <v>7</v>
      </c>
      <c r="DF611" s="10">
        <v>6</v>
      </c>
      <c r="DG611" s="10">
        <v>7</v>
      </c>
      <c r="DH611" s="10">
        <v>1</v>
      </c>
      <c r="DI611" s="10">
        <v>7</v>
      </c>
      <c r="DJ611" s="10">
        <v>4</v>
      </c>
      <c r="DK611" s="10">
        <v>7</v>
      </c>
      <c r="DL611" s="10">
        <v>4</v>
      </c>
      <c r="DM611" s="9" t="s">
        <v>154</v>
      </c>
      <c r="DN611" s="10">
        <v>1990</v>
      </c>
      <c r="DO611" s="9">
        <f t="shared" si="4"/>
        <v>31</v>
      </c>
      <c r="DP611" s="9" t="s">
        <v>155</v>
      </c>
      <c r="DQ611" s="9" t="s">
        <v>202</v>
      </c>
      <c r="DR611" s="9" t="s">
        <v>157</v>
      </c>
      <c r="DS611" s="9" t="s">
        <v>137</v>
      </c>
      <c r="DT611" s="9" t="s">
        <v>181</v>
      </c>
      <c r="DU611" s="9" t="s">
        <v>203</v>
      </c>
      <c r="DV611" s="9" t="str">
        <f>VLOOKUP(DU611,Metadata!$B$2:$C$7,2,FALSE)</f>
        <v>6+ years</v>
      </c>
    </row>
    <row r="612" spans="1:126">
      <c r="A612" s="13">
        <v>611</v>
      </c>
      <c r="B612" s="9" t="s">
        <v>135</v>
      </c>
      <c r="C612" s="9" t="str">
        <f>VLOOKUP(B612,Metadata!$M$2:$N$6,2,FALSE)</f>
        <v>Permanent Employee</v>
      </c>
      <c r="D612" s="9" t="s">
        <v>159</v>
      </c>
      <c r="E612" s="9" t="s">
        <v>137</v>
      </c>
      <c r="F612" s="9" t="s">
        <v>138</v>
      </c>
      <c r="G612" s="9" t="s">
        <v>172</v>
      </c>
      <c r="H612" s="9" t="str">
        <f>IF(G612="","",VLOOKUP(G612,Metadata!$J$2:$K$22,2,FALSE))</f>
        <v>Porto Metropolitan Area</v>
      </c>
      <c r="I612" s="9" t="s">
        <v>138</v>
      </c>
      <c r="J612" s="9" t="str">
        <f>IF(I612="","",VLOOKUP(I612,Metadata!$P$2:$Q$43,2,FALSE))</f>
        <v>Europe</v>
      </c>
      <c r="K612" s="9" t="str">
        <f t="shared" si="0"/>
        <v>Portugal</v>
      </c>
      <c r="L612" s="9" t="s">
        <v>140</v>
      </c>
      <c r="M612" s="9" t="str">
        <f>IF(L612="","",VLOOKUP(L612,Metadata!$J$2:$K$22,2,FALSE))</f>
        <v>Lisbon Metropolitan Area</v>
      </c>
      <c r="N612" s="9" t="s">
        <v>141</v>
      </c>
      <c r="O612" s="9" t="s">
        <v>137</v>
      </c>
      <c r="P612" s="9" t="s">
        <v>191</v>
      </c>
      <c r="Q612" s="10" t="str">
        <f t="shared" si="1"/>
        <v>Remote Job (full or flexible)</v>
      </c>
      <c r="R612" s="10">
        <v>6</v>
      </c>
      <c r="S612" s="9" t="s">
        <v>161</v>
      </c>
      <c r="T612" s="9" t="s">
        <v>137</v>
      </c>
      <c r="U612" s="9" t="str">
        <f>IF(S612&lt;&gt;"",S612,IF(T612&lt;&gt;"",VLOOKUP(T612,Metadata!$S$2:$T$228,2,FALSE),""))</f>
        <v>Full-Stack Developer</v>
      </c>
      <c r="V612" s="9" t="s">
        <v>268</v>
      </c>
      <c r="W612" s="9" t="s">
        <v>137</v>
      </c>
      <c r="X612" s="9" t="s">
        <v>145</v>
      </c>
      <c r="Y612" s="9" t="s">
        <v>137</v>
      </c>
      <c r="Z612" s="9" t="s">
        <v>184</v>
      </c>
      <c r="AA612" s="9" t="s">
        <v>165</v>
      </c>
      <c r="AB612" s="9" t="s">
        <v>137</v>
      </c>
      <c r="AC612" s="9" t="s">
        <v>147</v>
      </c>
      <c r="AD612" s="9" t="s">
        <v>148</v>
      </c>
      <c r="AE612" s="9"/>
      <c r="AF612" s="9"/>
      <c r="AG612" s="9" t="s">
        <v>166</v>
      </c>
      <c r="AH612" s="9"/>
      <c r="AI612" s="9"/>
      <c r="AJ612" s="9" t="s">
        <v>185</v>
      </c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 t="s">
        <v>167</v>
      </c>
      <c r="BK612" s="9"/>
      <c r="BL612" s="9" t="s">
        <v>199</v>
      </c>
      <c r="BM612" s="9"/>
      <c r="BN612" s="9"/>
      <c r="BO612" s="9"/>
      <c r="BP612" s="9" t="s">
        <v>179</v>
      </c>
      <c r="BQ612" s="9" t="s">
        <v>219</v>
      </c>
      <c r="BR612" s="9"/>
      <c r="BS612" s="9"/>
      <c r="BT612" s="9"/>
      <c r="BU612" s="9"/>
      <c r="BV612" s="9"/>
      <c r="BW612" s="9"/>
      <c r="BX612" s="9"/>
      <c r="BY612" s="9"/>
      <c r="BZ612" s="9"/>
      <c r="CA612" s="10"/>
      <c r="CB612" s="10" t="str">
        <f t="shared" si="5"/>
        <v/>
      </c>
      <c r="CC612" s="10"/>
      <c r="CD612" s="9" t="str">
        <f t="shared" si="2"/>
        <v/>
      </c>
      <c r="CE612" s="9" t="s">
        <v>151</v>
      </c>
      <c r="CF612" s="9" t="s">
        <v>220</v>
      </c>
      <c r="CG612" s="9">
        <f>IF(CF612="","",VLOOKUP(CF612,Metadata!$D$2:$H$20,2,FALSE))</f>
        <v>27500</v>
      </c>
      <c r="CH612" s="9">
        <f>IF(CF612="","",VLOOKUP(CF612,Metadata!$D$2:$H$20,4,FALSE))</f>
        <v>25000</v>
      </c>
      <c r="CI612" s="9">
        <f>IF(CF612="","",VLOOKUP(CF612,Metadata!$D$2:$H$20,5,FALSE))</f>
        <v>30000</v>
      </c>
      <c r="CJ612" s="9">
        <f t="shared" si="3"/>
        <v>27500</v>
      </c>
      <c r="CK612" s="9" t="s">
        <v>153</v>
      </c>
      <c r="CL612" s="10">
        <v>4</v>
      </c>
      <c r="CM612" s="10">
        <v>3</v>
      </c>
      <c r="CN612" s="10">
        <v>6</v>
      </c>
      <c r="CO612" s="10">
        <v>6</v>
      </c>
      <c r="CP612" s="10">
        <v>5</v>
      </c>
      <c r="CQ612" s="10">
        <v>5</v>
      </c>
      <c r="CR612" s="10">
        <v>4</v>
      </c>
      <c r="CS612" s="10">
        <v>6</v>
      </c>
      <c r="CT612" s="10">
        <v>7</v>
      </c>
      <c r="CU612" s="10">
        <v>5</v>
      </c>
      <c r="CV612" s="10">
        <v>7</v>
      </c>
      <c r="CW612" s="10">
        <v>4</v>
      </c>
      <c r="CX612" s="10">
        <v>6</v>
      </c>
      <c r="CY612" s="10">
        <v>5</v>
      </c>
      <c r="CZ612" s="10">
        <v>6</v>
      </c>
      <c r="DA612" s="10">
        <v>5</v>
      </c>
      <c r="DB612" s="10">
        <v>4</v>
      </c>
      <c r="DC612" s="10">
        <v>6</v>
      </c>
      <c r="DD612" s="10">
        <v>2</v>
      </c>
      <c r="DE612" s="10">
        <v>5</v>
      </c>
      <c r="DF612" s="10">
        <v>3</v>
      </c>
      <c r="DG612" s="10">
        <v>4</v>
      </c>
      <c r="DH612" s="10">
        <v>6</v>
      </c>
      <c r="DI612" s="10">
        <v>4</v>
      </c>
      <c r="DJ612" s="10">
        <v>4</v>
      </c>
      <c r="DK612" s="10">
        <v>4</v>
      </c>
      <c r="DL612" s="10">
        <v>4</v>
      </c>
      <c r="DM612" s="9" t="s">
        <v>154</v>
      </c>
      <c r="DN612" s="10">
        <v>1982</v>
      </c>
      <c r="DO612" s="9">
        <f t="shared" si="4"/>
        <v>39</v>
      </c>
      <c r="DP612" s="9" t="s">
        <v>155</v>
      </c>
      <c r="DQ612" s="9" t="s">
        <v>202</v>
      </c>
      <c r="DR612" s="9" t="s">
        <v>157</v>
      </c>
      <c r="DS612" s="9" t="s">
        <v>137</v>
      </c>
      <c r="DT612" s="9" t="s">
        <v>181</v>
      </c>
      <c r="DU612" s="9" t="s">
        <v>158</v>
      </c>
      <c r="DV612" s="9" t="str">
        <f>VLOOKUP(DU612,Metadata!$B$2:$C$7,2,FALSE)</f>
        <v>6+ years</v>
      </c>
    </row>
    <row r="613" spans="1:126">
      <c r="A613" s="13">
        <v>612</v>
      </c>
      <c r="B613" s="9" t="s">
        <v>135</v>
      </c>
      <c r="C613" s="9" t="str">
        <f>VLOOKUP(B613,Metadata!$M$2:$N$6,2,FALSE)</f>
        <v>Permanent Employee</v>
      </c>
      <c r="D613" s="9" t="s">
        <v>159</v>
      </c>
      <c r="E613" s="9" t="s">
        <v>137</v>
      </c>
      <c r="F613" s="9" t="s">
        <v>138</v>
      </c>
      <c r="G613" s="9" t="s">
        <v>312</v>
      </c>
      <c r="H613" s="9" t="str">
        <f>IF(G613="","",VLOOKUP(G613,Metadata!$J$2:$K$22,2,FALSE))</f>
        <v>South</v>
      </c>
      <c r="I613" s="9" t="s">
        <v>138</v>
      </c>
      <c r="J613" s="9" t="str">
        <f>IF(I613="","",VLOOKUP(I613,Metadata!$P$2:$Q$43,2,FALSE))</f>
        <v>Europe</v>
      </c>
      <c r="K613" s="9" t="str">
        <f t="shared" si="0"/>
        <v>Portugal</v>
      </c>
      <c r="L613" s="9" t="s">
        <v>140</v>
      </c>
      <c r="M613" s="9" t="str">
        <f>IF(L613="","",VLOOKUP(L613,Metadata!$J$2:$K$22,2,FALSE))</f>
        <v>Lisbon Metropolitan Area</v>
      </c>
      <c r="N613" s="9" t="s">
        <v>141</v>
      </c>
      <c r="O613" s="9" t="s">
        <v>137</v>
      </c>
      <c r="P613" s="9" t="s">
        <v>142</v>
      </c>
      <c r="Q613" s="10" t="str">
        <f t="shared" si="1"/>
        <v>Full Office Job</v>
      </c>
      <c r="R613" s="10">
        <v>5</v>
      </c>
      <c r="S613" s="9" t="s">
        <v>216</v>
      </c>
      <c r="T613" s="9" t="s">
        <v>137</v>
      </c>
      <c r="U613" s="9" t="str">
        <f>IF(S613&lt;&gt;"",S613,IF(T613&lt;&gt;"",VLOOKUP(T613,Metadata!$S$2:$T$228,2,FALSE),""))</f>
        <v>Front-End Developer</v>
      </c>
      <c r="V613" s="9" t="s">
        <v>207</v>
      </c>
      <c r="W613" s="9" t="s">
        <v>137</v>
      </c>
      <c r="X613" s="9" t="s">
        <v>208</v>
      </c>
      <c r="Y613" s="9" t="s">
        <v>137</v>
      </c>
      <c r="Z613" s="9" t="s">
        <v>184</v>
      </c>
      <c r="AA613" s="9" t="s">
        <v>137</v>
      </c>
      <c r="AB613" s="9" t="s">
        <v>137</v>
      </c>
      <c r="AC613" s="9"/>
      <c r="AD613" s="9"/>
      <c r="AE613" s="9"/>
      <c r="AF613" s="9"/>
      <c r="AG613" s="9"/>
      <c r="AH613" s="9"/>
      <c r="AI613" s="9"/>
      <c r="AJ613" s="9" t="s">
        <v>185</v>
      </c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199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10"/>
      <c r="CB613" s="10" t="str">
        <f t="shared" si="5"/>
        <v/>
      </c>
      <c r="CC613" s="10"/>
      <c r="CD613" s="9" t="str">
        <f t="shared" si="2"/>
        <v/>
      </c>
      <c r="CE613" s="9" t="s">
        <v>232</v>
      </c>
      <c r="CF613" s="9" t="s">
        <v>225</v>
      </c>
      <c r="CG613" s="9">
        <f>IF(CF613="","",VLOOKUP(CF613,Metadata!$D$2:$H$20,2,FALSE))</f>
        <v>22500</v>
      </c>
      <c r="CH613" s="9">
        <f>IF(CF613="","",VLOOKUP(CF613,Metadata!$D$2:$H$20,4,FALSE))</f>
        <v>20000</v>
      </c>
      <c r="CI613" s="9">
        <f>IF(CF613="","",VLOOKUP(CF613,Metadata!$D$2:$H$20,5,FALSE))</f>
        <v>25000</v>
      </c>
      <c r="CJ613" s="9">
        <f t="shared" si="3"/>
        <v>22500</v>
      </c>
      <c r="CK613" s="9" t="s">
        <v>221</v>
      </c>
      <c r="CL613" s="10">
        <v>5</v>
      </c>
      <c r="CM613" s="10">
        <v>2</v>
      </c>
      <c r="CN613" s="10">
        <v>6</v>
      </c>
      <c r="CO613" s="10">
        <v>4</v>
      </c>
      <c r="CP613" s="10">
        <v>3</v>
      </c>
      <c r="CQ613" s="10">
        <v>5</v>
      </c>
      <c r="CR613" s="10">
        <v>4</v>
      </c>
      <c r="CS613" s="10">
        <v>5</v>
      </c>
      <c r="CT613" s="10">
        <v>6</v>
      </c>
      <c r="CU613" s="10">
        <v>4</v>
      </c>
      <c r="CV613" s="10">
        <v>3</v>
      </c>
      <c r="CW613" s="10">
        <v>3</v>
      </c>
      <c r="CX613" s="10">
        <v>7</v>
      </c>
      <c r="CY613" s="10">
        <v>4</v>
      </c>
      <c r="CZ613" s="10">
        <v>4</v>
      </c>
      <c r="DA613" s="10">
        <v>6</v>
      </c>
      <c r="DB613" s="10">
        <v>3</v>
      </c>
      <c r="DC613" s="10">
        <v>3</v>
      </c>
      <c r="DD613" s="10">
        <v>5</v>
      </c>
      <c r="DE613" s="10">
        <v>4</v>
      </c>
      <c r="DF613" s="10">
        <v>2</v>
      </c>
      <c r="DG613" s="10">
        <v>2</v>
      </c>
      <c r="DH613" s="10">
        <v>4</v>
      </c>
      <c r="DI613" s="10">
        <v>7</v>
      </c>
      <c r="DJ613" s="10">
        <v>5</v>
      </c>
      <c r="DK613" s="10">
        <v>3</v>
      </c>
      <c r="DL613" s="10">
        <v>3</v>
      </c>
      <c r="DM613" s="9" t="s">
        <v>154</v>
      </c>
      <c r="DN613" s="10">
        <v>1995</v>
      </c>
      <c r="DO613" s="9">
        <f t="shared" si="4"/>
        <v>26</v>
      </c>
      <c r="DP613" s="9" t="s">
        <v>155</v>
      </c>
      <c r="DQ613" s="9" t="s">
        <v>156</v>
      </c>
      <c r="DR613" s="9" t="s">
        <v>157</v>
      </c>
      <c r="DS613" s="9" t="s">
        <v>137</v>
      </c>
      <c r="DT613" s="9" t="s">
        <v>181</v>
      </c>
      <c r="DU613" s="9" t="s">
        <v>168</v>
      </c>
      <c r="DV613" s="9" t="str">
        <f>VLOOKUP(DU613,Metadata!$B$2:$C$7,2,FALSE)</f>
        <v>0 - 3 years</v>
      </c>
    </row>
    <row r="614" spans="1:126">
      <c r="A614" s="13">
        <v>613</v>
      </c>
      <c r="B614" s="9" t="s">
        <v>135</v>
      </c>
      <c r="C614" s="9" t="str">
        <f>VLOOKUP(B614,Metadata!$M$2:$N$6,2,FALSE)</f>
        <v>Permanent Employee</v>
      </c>
      <c r="D614" s="9" t="s">
        <v>159</v>
      </c>
      <c r="E614" s="9" t="s">
        <v>137</v>
      </c>
      <c r="F614" s="9" t="s">
        <v>138</v>
      </c>
      <c r="G614" s="9" t="s">
        <v>172</v>
      </c>
      <c r="H614" s="9" t="str">
        <f>IF(G614="","",VLOOKUP(G614,Metadata!$J$2:$K$22,2,FALSE))</f>
        <v>Porto Metropolitan Area</v>
      </c>
      <c r="I614" s="9" t="s">
        <v>138</v>
      </c>
      <c r="J614" s="9" t="str">
        <f>IF(I614="","",VLOOKUP(I614,Metadata!$P$2:$Q$43,2,FALSE))</f>
        <v>Europe</v>
      </c>
      <c r="K614" s="9" t="str">
        <f t="shared" si="0"/>
        <v>Portugal</v>
      </c>
      <c r="L614" s="9" t="s">
        <v>140</v>
      </c>
      <c r="M614" s="9" t="str">
        <f>IF(L614="","",VLOOKUP(L614,Metadata!$J$2:$K$22,2,FALSE))</f>
        <v>Lisbon Metropolitan Area</v>
      </c>
      <c r="N614" s="9" t="s">
        <v>141</v>
      </c>
      <c r="O614" s="9" t="s">
        <v>137</v>
      </c>
      <c r="P614" s="9" t="s">
        <v>142</v>
      </c>
      <c r="Q614" s="10" t="str">
        <f t="shared" si="1"/>
        <v>Full Office Job</v>
      </c>
      <c r="R614" s="10">
        <v>6</v>
      </c>
      <c r="S614" s="9" t="s">
        <v>161</v>
      </c>
      <c r="T614" s="9" t="s">
        <v>137</v>
      </c>
      <c r="U614" s="9" t="str">
        <f>IF(S614&lt;&gt;"",S614,IF(T614&lt;&gt;"",VLOOKUP(T614,Metadata!$S$2:$T$228,2,FALSE),""))</f>
        <v>Full-Stack Developer</v>
      </c>
      <c r="V614" s="9" t="s">
        <v>207</v>
      </c>
      <c r="W614" s="9" t="s">
        <v>137</v>
      </c>
      <c r="X614" s="9" t="s">
        <v>163</v>
      </c>
      <c r="Y614" s="9" t="s">
        <v>137</v>
      </c>
      <c r="Z614" s="9" t="s">
        <v>184</v>
      </c>
      <c r="AA614" s="9" t="s">
        <v>137</v>
      </c>
      <c r="AB614" s="9" t="s">
        <v>137</v>
      </c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 t="s">
        <v>273</v>
      </c>
      <c r="BJ614" s="9"/>
      <c r="BK614" s="9" t="s">
        <v>198</v>
      </c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12" t="s">
        <v>273</v>
      </c>
      <c r="BY614" s="9"/>
      <c r="BZ614" s="9" t="s">
        <v>273</v>
      </c>
      <c r="CA614" s="10"/>
      <c r="CB614" s="10" t="str">
        <f t="shared" si="5"/>
        <v/>
      </c>
      <c r="CC614" s="10"/>
      <c r="CD614" s="9" t="str">
        <f t="shared" si="2"/>
        <v/>
      </c>
      <c r="CE614" s="9" t="s">
        <v>232</v>
      </c>
      <c r="CF614" s="9" t="s">
        <v>188</v>
      </c>
      <c r="CG614" s="9">
        <f>IF(CF614="","",VLOOKUP(CF614,Metadata!$D$2:$H$20,2,FALSE))</f>
        <v>17500</v>
      </c>
      <c r="CH614" s="9">
        <f>IF(CF614="","",VLOOKUP(CF614,Metadata!$D$2:$H$20,4,FALSE))</f>
        <v>15000</v>
      </c>
      <c r="CI614" s="9">
        <f>IF(CF614="","",VLOOKUP(CF614,Metadata!$D$2:$H$20,5,FALSE))</f>
        <v>20000</v>
      </c>
      <c r="CJ614" s="9">
        <f t="shared" si="3"/>
        <v>17500</v>
      </c>
      <c r="CK614" s="9" t="s">
        <v>189</v>
      </c>
      <c r="CL614" s="10">
        <v>6</v>
      </c>
      <c r="CM614" s="10">
        <v>3</v>
      </c>
      <c r="CN614" s="10">
        <v>7</v>
      </c>
      <c r="CO614" s="10">
        <v>5</v>
      </c>
      <c r="CP614" s="10">
        <v>4</v>
      </c>
      <c r="CQ614" s="10">
        <v>5</v>
      </c>
      <c r="CR614" s="10">
        <v>6</v>
      </c>
      <c r="CS614" s="10">
        <v>5</v>
      </c>
      <c r="CT614" s="10">
        <v>5</v>
      </c>
      <c r="CU614" s="10">
        <v>6</v>
      </c>
      <c r="CV614" s="10">
        <v>5</v>
      </c>
      <c r="CW614" s="10">
        <v>4</v>
      </c>
      <c r="CX614" s="10">
        <v>5</v>
      </c>
      <c r="CY614" s="10">
        <v>5</v>
      </c>
      <c r="CZ614" s="10">
        <v>4</v>
      </c>
      <c r="DA614" s="10">
        <v>6</v>
      </c>
      <c r="DB614" s="10">
        <v>5</v>
      </c>
      <c r="DC614" s="10">
        <v>5</v>
      </c>
      <c r="DD614" s="10">
        <v>5</v>
      </c>
      <c r="DE614" s="10">
        <v>7</v>
      </c>
      <c r="DF614" s="10">
        <v>4</v>
      </c>
      <c r="DG614" s="10">
        <v>4</v>
      </c>
      <c r="DH614" s="10">
        <v>5</v>
      </c>
      <c r="DI614" s="10">
        <v>6</v>
      </c>
      <c r="DJ614" s="10">
        <v>4</v>
      </c>
      <c r="DK614" s="10">
        <v>5</v>
      </c>
      <c r="DL614" s="10">
        <v>5</v>
      </c>
      <c r="DM614" s="9" t="s">
        <v>154</v>
      </c>
      <c r="DN614" s="10">
        <v>1978</v>
      </c>
      <c r="DO614" s="9">
        <f t="shared" si="4"/>
        <v>43</v>
      </c>
      <c r="DP614" s="9" t="s">
        <v>222</v>
      </c>
      <c r="DQ614" s="9" t="s">
        <v>202</v>
      </c>
      <c r="DR614" s="9" t="s">
        <v>170</v>
      </c>
      <c r="DS614" s="9" t="s">
        <v>137</v>
      </c>
      <c r="DT614" s="9" t="s">
        <v>181</v>
      </c>
      <c r="DU614" s="9" t="s">
        <v>158</v>
      </c>
      <c r="DV614" s="9" t="str">
        <f>VLOOKUP(DU614,Metadata!$B$2:$C$7,2,FALSE)</f>
        <v>6+ years</v>
      </c>
    </row>
    <row r="615" spans="1:126">
      <c r="A615" s="13">
        <v>614</v>
      </c>
      <c r="B615" s="9" t="s">
        <v>135</v>
      </c>
      <c r="C615" s="9" t="str">
        <f>VLOOKUP(B615,Metadata!$M$2:$N$6,2,FALSE)</f>
        <v>Permanent Employee</v>
      </c>
      <c r="D615" s="9" t="s">
        <v>136</v>
      </c>
      <c r="E615" s="9" t="s">
        <v>137</v>
      </c>
      <c r="F615" s="9" t="s">
        <v>138</v>
      </c>
      <c r="G615" s="9" t="s">
        <v>172</v>
      </c>
      <c r="H615" s="9" t="str">
        <f>IF(G615="","",VLOOKUP(G615,Metadata!$J$2:$K$22,2,FALSE))</f>
        <v>Porto Metropolitan Area</v>
      </c>
      <c r="I615" s="9" t="s">
        <v>138</v>
      </c>
      <c r="J615" s="9" t="str">
        <f>IF(I615="","",VLOOKUP(I615,Metadata!$P$2:$Q$43,2,FALSE))</f>
        <v>Europe</v>
      </c>
      <c r="K615" s="9" t="str">
        <f t="shared" si="0"/>
        <v>Portugal</v>
      </c>
      <c r="L615" s="9" t="s">
        <v>172</v>
      </c>
      <c r="M615" s="9" t="str">
        <f>IF(L615="","",VLOOKUP(L615,Metadata!$J$2:$K$22,2,FALSE))</f>
        <v>Porto Metropolitan Area</v>
      </c>
      <c r="N615" s="9" t="s">
        <v>214</v>
      </c>
      <c r="O615" s="9" t="s">
        <v>278</v>
      </c>
      <c r="P615" s="9" t="s">
        <v>142</v>
      </c>
      <c r="Q615" s="10" t="str">
        <f t="shared" si="1"/>
        <v>Full Office Job</v>
      </c>
      <c r="R615" s="10">
        <v>6</v>
      </c>
      <c r="S615" s="9" t="s">
        <v>216</v>
      </c>
      <c r="T615" s="9" t="s">
        <v>137</v>
      </c>
      <c r="U615" s="9" t="str">
        <f>IF(S615&lt;&gt;"",S615,IF(T615&lt;&gt;"",VLOOKUP(T615,Metadata!$S$2:$T$228,2,FALSE),""))</f>
        <v>Front-End Developer</v>
      </c>
      <c r="V615" s="9" t="s">
        <v>279</v>
      </c>
      <c r="W615" s="9" t="s">
        <v>137</v>
      </c>
      <c r="X615" s="9" t="s">
        <v>242</v>
      </c>
      <c r="Y615" s="9" t="s">
        <v>137</v>
      </c>
      <c r="Z615" s="9" t="s">
        <v>146</v>
      </c>
      <c r="AA615" s="9" t="s">
        <v>165</v>
      </c>
      <c r="AB615" s="9" t="s">
        <v>137</v>
      </c>
      <c r="AC615" s="9"/>
      <c r="AD615" s="9"/>
      <c r="AE615" s="9"/>
      <c r="AF615" s="9"/>
      <c r="AG615" s="9"/>
      <c r="AH615" s="9"/>
      <c r="AI615" s="9"/>
      <c r="AJ615" s="9" t="s">
        <v>185</v>
      </c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 t="s">
        <v>270</v>
      </c>
      <c r="AW615" s="9"/>
      <c r="AX615" s="9"/>
      <c r="AY615" s="9"/>
      <c r="AZ615" s="9"/>
      <c r="BA615" s="9" t="s">
        <v>178</v>
      </c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 t="s">
        <v>199</v>
      </c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10"/>
      <c r="CB615" s="10" t="str">
        <f t="shared" si="5"/>
        <v/>
      </c>
      <c r="CC615" s="10"/>
      <c r="CD615" s="9" t="str">
        <f t="shared" si="2"/>
        <v/>
      </c>
      <c r="CE615" s="9" t="s">
        <v>168</v>
      </c>
      <c r="CF615" s="9" t="s">
        <v>220</v>
      </c>
      <c r="CG615" s="9">
        <f>IF(CF615="","",VLOOKUP(CF615,Metadata!$D$2:$H$20,2,FALSE))</f>
        <v>27500</v>
      </c>
      <c r="CH615" s="9">
        <f>IF(CF615="","",VLOOKUP(CF615,Metadata!$D$2:$H$20,4,FALSE))</f>
        <v>25000</v>
      </c>
      <c r="CI615" s="9">
        <f>IF(CF615="","",VLOOKUP(CF615,Metadata!$D$2:$H$20,5,FALSE))</f>
        <v>30000</v>
      </c>
      <c r="CJ615" s="9">
        <f t="shared" si="3"/>
        <v>27500</v>
      </c>
      <c r="CK615" s="9" t="s">
        <v>201</v>
      </c>
      <c r="CL615" s="10">
        <v>6</v>
      </c>
      <c r="CM615" s="10">
        <v>2</v>
      </c>
      <c r="CN615" s="10">
        <v>7</v>
      </c>
      <c r="CO615" s="10">
        <v>7</v>
      </c>
      <c r="CP615" s="10">
        <v>7</v>
      </c>
      <c r="CQ615" s="10">
        <v>7</v>
      </c>
      <c r="CR615" s="10">
        <v>7</v>
      </c>
      <c r="CS615" s="10">
        <v>7</v>
      </c>
      <c r="CT615" s="10">
        <v>7</v>
      </c>
      <c r="CU615" s="10">
        <v>7</v>
      </c>
      <c r="CV615" s="10">
        <v>7</v>
      </c>
      <c r="CW615" s="10">
        <v>6</v>
      </c>
      <c r="CX615" s="10">
        <v>7</v>
      </c>
      <c r="CY615" s="10">
        <v>7</v>
      </c>
      <c r="CZ615" s="10">
        <v>7</v>
      </c>
      <c r="DA615" s="10">
        <v>7</v>
      </c>
      <c r="DB615" s="10">
        <v>7</v>
      </c>
      <c r="DC615" s="10">
        <v>7</v>
      </c>
      <c r="DD615" s="10">
        <v>7</v>
      </c>
      <c r="DE615" s="10">
        <v>7</v>
      </c>
      <c r="DF615" s="10">
        <v>7</v>
      </c>
      <c r="DG615" s="10">
        <v>7</v>
      </c>
      <c r="DH615" s="10">
        <v>7</v>
      </c>
      <c r="DI615" s="10">
        <v>7</v>
      </c>
      <c r="DJ615" s="10">
        <v>4</v>
      </c>
      <c r="DK615" s="10">
        <v>7</v>
      </c>
      <c r="DL615" s="10">
        <v>7</v>
      </c>
      <c r="DM615" s="9" t="s">
        <v>154</v>
      </c>
      <c r="DN615" s="10">
        <v>1985</v>
      </c>
      <c r="DO615" s="9">
        <f t="shared" si="4"/>
        <v>36</v>
      </c>
      <c r="DP615" s="9" t="s">
        <v>155</v>
      </c>
      <c r="DQ615" s="9" t="s">
        <v>156</v>
      </c>
      <c r="DR615" s="9" t="s">
        <v>170</v>
      </c>
      <c r="DS615" s="9" t="s">
        <v>137</v>
      </c>
      <c r="DT615" s="9" t="s">
        <v>181</v>
      </c>
      <c r="DU615" s="9" t="s">
        <v>168</v>
      </c>
      <c r="DV615" s="9" t="str">
        <f>VLOOKUP(DU615,Metadata!$B$2:$C$7,2,FALSE)</f>
        <v>0 - 3 years</v>
      </c>
    </row>
    <row r="616" spans="1:126">
      <c r="A616" s="13">
        <v>615</v>
      </c>
      <c r="B616" s="9" t="s">
        <v>135</v>
      </c>
      <c r="C616" s="9" t="str">
        <f>VLOOKUP(B616,Metadata!$M$2:$N$6,2,FALSE)</f>
        <v>Permanent Employee</v>
      </c>
      <c r="D616" s="9" t="s">
        <v>159</v>
      </c>
      <c r="E616" s="9" t="s">
        <v>137</v>
      </c>
      <c r="F616" s="9" t="s">
        <v>138</v>
      </c>
      <c r="G616" s="9" t="s">
        <v>172</v>
      </c>
      <c r="H616" s="9" t="str">
        <f>IF(G616="","",VLOOKUP(G616,Metadata!$J$2:$K$22,2,FALSE))</f>
        <v>Porto Metropolitan Area</v>
      </c>
      <c r="I616" s="9" t="s">
        <v>138</v>
      </c>
      <c r="J616" s="9" t="str">
        <f>IF(I616="","",VLOOKUP(I616,Metadata!$P$2:$Q$43,2,FALSE))</f>
        <v>Europe</v>
      </c>
      <c r="K616" s="9" t="str">
        <f t="shared" si="0"/>
        <v>Portugal</v>
      </c>
      <c r="L616" s="9" t="s">
        <v>172</v>
      </c>
      <c r="M616" s="9" t="str">
        <f>IF(L616="","",VLOOKUP(L616,Metadata!$J$2:$K$22,2,FALSE))</f>
        <v>Porto Metropolitan Area</v>
      </c>
      <c r="N616" s="9" t="s">
        <v>141</v>
      </c>
      <c r="O616" s="9" t="s">
        <v>137</v>
      </c>
      <c r="P616" s="9" t="s">
        <v>142</v>
      </c>
      <c r="Q616" s="10" t="str">
        <f t="shared" si="1"/>
        <v>Full Office Job</v>
      </c>
      <c r="R616" s="10">
        <v>5</v>
      </c>
      <c r="S616" s="9" t="s">
        <v>192</v>
      </c>
      <c r="T616" s="9" t="s">
        <v>137</v>
      </c>
      <c r="U616" s="9" t="str">
        <f>IF(S616&lt;&gt;"",S616,IF(T616&lt;&gt;"",VLOOKUP(T616,Metadata!$S$2:$T$228,2,FALSE),""))</f>
        <v>Back-End Developer</v>
      </c>
      <c r="V616" s="9" t="s">
        <v>268</v>
      </c>
      <c r="W616" s="9" t="s">
        <v>137</v>
      </c>
      <c r="X616" s="9" t="s">
        <v>163</v>
      </c>
      <c r="Y616" s="9" t="s">
        <v>137</v>
      </c>
      <c r="Z616" s="9" t="s">
        <v>262</v>
      </c>
      <c r="AA616" s="9" t="s">
        <v>165</v>
      </c>
      <c r="AB616" s="9" t="s">
        <v>253</v>
      </c>
      <c r="AC616" s="9" t="s">
        <v>147</v>
      </c>
      <c r="AD616" s="9"/>
      <c r="AE616" s="9"/>
      <c r="AF616" s="9" t="s">
        <v>243</v>
      </c>
      <c r="AG616" s="9" t="s">
        <v>166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 t="s">
        <v>178</v>
      </c>
      <c r="BB616" s="9"/>
      <c r="BC616" s="9"/>
      <c r="BD616" s="9"/>
      <c r="BE616" s="9"/>
      <c r="BF616" s="9"/>
      <c r="BG616" s="9"/>
      <c r="BH616" s="9"/>
      <c r="BI616" s="9"/>
      <c r="BJ616" s="9" t="s">
        <v>167</v>
      </c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10"/>
      <c r="CB616" s="10" t="str">
        <f t="shared" si="5"/>
        <v/>
      </c>
      <c r="CC616" s="10"/>
      <c r="CD616" s="9" t="str">
        <f t="shared" si="2"/>
        <v/>
      </c>
      <c r="CE616" s="9" t="s">
        <v>168</v>
      </c>
      <c r="CF616" s="9" t="s">
        <v>169</v>
      </c>
      <c r="CG616" s="9">
        <f>IF(CF616="","",VLOOKUP(CF616,Metadata!$D$2:$H$20,2,FALSE))</f>
        <v>12500</v>
      </c>
      <c r="CH616" s="9">
        <f>IF(CF616="","",VLOOKUP(CF616,Metadata!$D$2:$H$20,4,FALSE))</f>
        <v>0</v>
      </c>
      <c r="CI616" s="9">
        <f>IF(CF616="","",VLOOKUP(CF616,Metadata!$D$2:$H$20,5,FALSE))</f>
        <v>15000</v>
      </c>
      <c r="CJ616" s="9">
        <f t="shared" si="3"/>
        <v>12500</v>
      </c>
      <c r="CK616" s="9" t="s">
        <v>153</v>
      </c>
      <c r="CL616" s="10">
        <v>2</v>
      </c>
      <c r="CM616" s="10">
        <v>3</v>
      </c>
      <c r="CN616" s="10">
        <v>7</v>
      </c>
      <c r="CO616" s="10">
        <v>7</v>
      </c>
      <c r="CP616" s="10">
        <v>6</v>
      </c>
      <c r="CQ616" s="10">
        <v>6</v>
      </c>
      <c r="CR616" s="10">
        <v>6</v>
      </c>
      <c r="CS616" s="10">
        <v>7</v>
      </c>
      <c r="CT616" s="10">
        <v>7</v>
      </c>
      <c r="CU616" s="10">
        <v>7</v>
      </c>
      <c r="CV616" s="10">
        <v>7</v>
      </c>
      <c r="CW616" s="10">
        <v>1</v>
      </c>
      <c r="CX616" s="10">
        <v>5</v>
      </c>
      <c r="CY616" s="10">
        <v>6</v>
      </c>
      <c r="CZ616" s="10">
        <v>7</v>
      </c>
      <c r="DA616" s="10">
        <v>7</v>
      </c>
      <c r="DB616" s="10">
        <v>7</v>
      </c>
      <c r="DC616" s="10">
        <v>7</v>
      </c>
      <c r="DD616" s="10">
        <v>7</v>
      </c>
      <c r="DE616" s="10">
        <v>7</v>
      </c>
      <c r="DF616" s="10">
        <v>7</v>
      </c>
      <c r="DG616" s="10">
        <v>7</v>
      </c>
      <c r="DH616" s="10">
        <v>4</v>
      </c>
      <c r="DI616" s="10">
        <v>7</v>
      </c>
      <c r="DJ616" s="10">
        <v>7</v>
      </c>
      <c r="DK616" s="10">
        <v>7</v>
      </c>
      <c r="DL616" s="10">
        <v>7</v>
      </c>
      <c r="DM616" s="9" t="s">
        <v>154</v>
      </c>
      <c r="DN616" s="10">
        <v>1995</v>
      </c>
      <c r="DO616" s="9">
        <f t="shared" si="4"/>
        <v>26</v>
      </c>
      <c r="DP616" s="9" t="s">
        <v>155</v>
      </c>
      <c r="DQ616" s="9" t="s">
        <v>202</v>
      </c>
      <c r="DR616" s="9" t="s">
        <v>157</v>
      </c>
      <c r="DS616" s="9" t="s">
        <v>137</v>
      </c>
      <c r="DT616" s="9" t="s">
        <v>181</v>
      </c>
      <c r="DU616" s="9" t="s">
        <v>168</v>
      </c>
      <c r="DV616" s="9" t="str">
        <f>VLOOKUP(DU616,Metadata!$B$2:$C$7,2,FALSE)</f>
        <v>0 - 3 years</v>
      </c>
    </row>
    <row r="617" spans="1:126">
      <c r="A617" s="13">
        <v>616</v>
      </c>
      <c r="B617" s="9" t="s">
        <v>135</v>
      </c>
      <c r="C617" s="9" t="str">
        <f>VLOOKUP(B617,Metadata!$M$2:$N$6,2,FALSE)</f>
        <v>Permanent Employee</v>
      </c>
      <c r="D617" s="9" t="s">
        <v>159</v>
      </c>
      <c r="E617" s="9" t="s">
        <v>137</v>
      </c>
      <c r="F617" s="9" t="s">
        <v>138</v>
      </c>
      <c r="G617" s="9" t="s">
        <v>283</v>
      </c>
      <c r="H617" s="9" t="str">
        <f>IF(G617="","",VLOOKUP(G617,Metadata!$J$2:$K$22,2,FALSE))</f>
        <v>Lisbon Metropolitan Area</v>
      </c>
      <c r="I617" s="9" t="s">
        <v>292</v>
      </c>
      <c r="J617" s="9" t="str">
        <f>IF(I617="","",VLOOKUP(I617,Metadata!$P$2:$Q$43,2,FALSE))</f>
        <v>North America</v>
      </c>
      <c r="K617" s="9" t="str">
        <f t="shared" si="0"/>
        <v>International</v>
      </c>
      <c r="L617" s="9" t="s">
        <v>137</v>
      </c>
      <c r="M617" s="9" t="str">
        <f>IF(L617="","",VLOOKUP(L617,Metadata!$J$2:$K$22,2,FALSE))</f>
        <v/>
      </c>
      <c r="N617" s="9" t="s">
        <v>141</v>
      </c>
      <c r="O617" s="9" t="s">
        <v>137</v>
      </c>
      <c r="P617" s="9" t="s">
        <v>191</v>
      </c>
      <c r="Q617" s="10" t="str">
        <f t="shared" si="1"/>
        <v>Remote Job (full or flexible)</v>
      </c>
      <c r="R617" s="10">
        <v>7</v>
      </c>
      <c r="S617" s="9" t="s">
        <v>249</v>
      </c>
      <c r="T617" s="9" t="s">
        <v>137</v>
      </c>
      <c r="U617" s="9" t="str">
        <f>IF(S617&lt;&gt;"",S617,IF(T617&lt;&gt;"",VLOOKUP(T617,Metadata!$S$2:$T$228,2,FALSE),""))</f>
        <v>Business Applications (BI/CRM/ERP)</v>
      </c>
      <c r="V617" s="9" t="s">
        <v>268</v>
      </c>
      <c r="W617" s="9" t="s">
        <v>137</v>
      </c>
      <c r="X617" s="9" t="s">
        <v>145</v>
      </c>
      <c r="Y617" s="9" t="s">
        <v>137</v>
      </c>
      <c r="Z617" s="9" t="s">
        <v>218</v>
      </c>
      <c r="AA617" s="9" t="s">
        <v>165</v>
      </c>
      <c r="AB617" s="9" t="s">
        <v>253</v>
      </c>
      <c r="AC617" s="9" t="s">
        <v>147</v>
      </c>
      <c r="AD617" s="9" t="s">
        <v>148</v>
      </c>
      <c r="AE617" s="9" t="s">
        <v>194</v>
      </c>
      <c r="AF617" s="9" t="s">
        <v>243</v>
      </c>
      <c r="AG617" s="9"/>
      <c r="AH617" s="9"/>
      <c r="AI617" s="9"/>
      <c r="AJ617" s="9"/>
      <c r="AK617" s="9"/>
      <c r="AL617" s="9"/>
      <c r="AM617" s="9"/>
      <c r="AN617" s="9" t="s">
        <v>195</v>
      </c>
      <c r="AO617" s="9"/>
      <c r="AP617" s="9" t="s">
        <v>244</v>
      </c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 t="s">
        <v>178</v>
      </c>
      <c r="BB617" s="9"/>
      <c r="BC617" s="9"/>
      <c r="BD617" s="9"/>
      <c r="BE617" s="9"/>
      <c r="BF617" s="9"/>
      <c r="BG617" s="9"/>
      <c r="BH617" s="9"/>
      <c r="BI617" s="9"/>
      <c r="BJ617" s="9"/>
      <c r="BK617" s="9" t="s">
        <v>198</v>
      </c>
      <c r="BL617" s="9" t="s">
        <v>199</v>
      </c>
      <c r="BM617" s="9"/>
      <c r="BN617" s="9" t="s">
        <v>186</v>
      </c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10"/>
      <c r="CB617" s="10" t="str">
        <f t="shared" si="5"/>
        <v/>
      </c>
      <c r="CC617" s="10"/>
      <c r="CD617" s="9" t="str">
        <f t="shared" si="2"/>
        <v/>
      </c>
      <c r="CE617" s="9" t="s">
        <v>151</v>
      </c>
      <c r="CF617" s="9" t="s">
        <v>293</v>
      </c>
      <c r="CG617" s="9">
        <f>IF(CF617="","",VLOOKUP(CF617,Metadata!$D$2:$H$20,2,FALSE))</f>
        <v>52500</v>
      </c>
      <c r="CH617" s="9">
        <f>IF(CF617="","",VLOOKUP(CF617,Metadata!$D$2:$H$20,4,FALSE))</f>
        <v>50000</v>
      </c>
      <c r="CI617" s="9">
        <f>IF(CF617="","",VLOOKUP(CF617,Metadata!$D$2:$H$20,5,FALSE))</f>
        <v>55000</v>
      </c>
      <c r="CJ617" s="9">
        <f t="shared" si="3"/>
        <v>52500</v>
      </c>
      <c r="CK617" s="9" t="s">
        <v>221</v>
      </c>
      <c r="CL617" s="10">
        <v>5</v>
      </c>
      <c r="CM617" s="10">
        <v>2</v>
      </c>
      <c r="CN617" s="10">
        <v>7</v>
      </c>
      <c r="CO617" s="10">
        <v>7</v>
      </c>
      <c r="CP617" s="10">
        <v>7</v>
      </c>
      <c r="CQ617" s="10">
        <v>6</v>
      </c>
      <c r="CR617" s="10">
        <v>6</v>
      </c>
      <c r="CS617" s="10">
        <v>6</v>
      </c>
      <c r="CT617" s="10">
        <v>6</v>
      </c>
      <c r="CU617" s="10">
        <v>7</v>
      </c>
      <c r="CV617" s="10">
        <v>6</v>
      </c>
      <c r="CW617" s="10">
        <v>5</v>
      </c>
      <c r="CX617" s="10">
        <v>7</v>
      </c>
      <c r="CY617" s="10">
        <v>7</v>
      </c>
      <c r="CZ617" s="10">
        <v>6</v>
      </c>
      <c r="DA617" s="10">
        <v>7</v>
      </c>
      <c r="DB617" s="10">
        <v>6</v>
      </c>
      <c r="DC617" s="10">
        <v>7</v>
      </c>
      <c r="DD617" s="10">
        <v>5</v>
      </c>
      <c r="DE617" s="10">
        <v>7</v>
      </c>
      <c r="DF617" s="10">
        <v>7</v>
      </c>
      <c r="DG617" s="10">
        <v>7</v>
      </c>
      <c r="DH617" s="10">
        <v>7</v>
      </c>
      <c r="DI617" s="10">
        <v>7</v>
      </c>
      <c r="DJ617" s="10">
        <v>6</v>
      </c>
      <c r="DK617" s="10">
        <v>6</v>
      </c>
      <c r="DL617" s="10">
        <v>7</v>
      </c>
      <c r="DM617" s="9" t="s">
        <v>154</v>
      </c>
      <c r="DN617" s="10">
        <v>1976</v>
      </c>
      <c r="DO617" s="9">
        <f t="shared" si="4"/>
        <v>45</v>
      </c>
      <c r="DP617" s="9" t="s">
        <v>155</v>
      </c>
      <c r="DQ617" s="9" t="s">
        <v>156</v>
      </c>
      <c r="DR617" s="9" t="s">
        <v>157</v>
      </c>
      <c r="DS617" s="9" t="s">
        <v>137</v>
      </c>
      <c r="DT617" s="9" t="s">
        <v>181</v>
      </c>
      <c r="DU617" s="9" t="s">
        <v>158</v>
      </c>
      <c r="DV617" s="9" t="str">
        <f>VLOOKUP(DU617,Metadata!$B$2:$C$7,2,FALSE)</f>
        <v>6+ years</v>
      </c>
    </row>
    <row r="618" spans="1:126">
      <c r="A618" s="13">
        <v>617</v>
      </c>
      <c r="B618" s="9" t="s">
        <v>135</v>
      </c>
      <c r="C618" s="9" t="str">
        <f>VLOOKUP(B618,Metadata!$M$2:$N$6,2,FALSE)</f>
        <v>Permanent Employee</v>
      </c>
      <c r="D618" s="9" t="s">
        <v>159</v>
      </c>
      <c r="E618" s="9" t="s">
        <v>137</v>
      </c>
      <c r="F618" s="9" t="s">
        <v>138</v>
      </c>
      <c r="G618" s="9" t="s">
        <v>283</v>
      </c>
      <c r="H618" s="9" t="str">
        <f>IF(G618="","",VLOOKUP(G618,Metadata!$J$2:$K$22,2,FALSE))</f>
        <v>Lisbon Metropolitan Area</v>
      </c>
      <c r="I618" s="9" t="s">
        <v>138</v>
      </c>
      <c r="J618" s="9" t="str">
        <f>IF(I618="","",VLOOKUP(I618,Metadata!$P$2:$Q$43,2,FALSE))</f>
        <v>Europe</v>
      </c>
      <c r="K618" s="9" t="str">
        <f t="shared" si="0"/>
        <v>Portugal</v>
      </c>
      <c r="L618" s="9" t="s">
        <v>140</v>
      </c>
      <c r="M618" s="9" t="str">
        <f>IF(L618="","",VLOOKUP(L618,Metadata!$J$2:$K$22,2,FALSE))</f>
        <v>Lisbon Metropolitan Area</v>
      </c>
      <c r="N618" s="9" t="s">
        <v>141</v>
      </c>
      <c r="O618" s="9" t="s">
        <v>137</v>
      </c>
      <c r="P618" s="9" t="s">
        <v>142</v>
      </c>
      <c r="Q618" s="10" t="str">
        <f t="shared" si="1"/>
        <v>Full Office Job</v>
      </c>
      <c r="R618" s="10">
        <v>6</v>
      </c>
      <c r="S618" s="9" t="s">
        <v>260</v>
      </c>
      <c r="T618" s="9" t="s">
        <v>137</v>
      </c>
      <c r="U618" s="9" t="str">
        <f>IF(S618&lt;&gt;"",S618,IF(T618&lt;&gt;"",VLOOKUP(T618,Metadata!$S$2:$T$228,2,FALSE),""))</f>
        <v>DevOps Engineer</v>
      </c>
      <c r="V618" s="9" t="s">
        <v>162</v>
      </c>
      <c r="W618" s="9" t="s">
        <v>137</v>
      </c>
      <c r="X618" s="9" t="s">
        <v>242</v>
      </c>
      <c r="Y618" s="9" t="s">
        <v>137</v>
      </c>
      <c r="Z618" s="9" t="s">
        <v>146</v>
      </c>
      <c r="AA618" s="9" t="s">
        <v>137</v>
      </c>
      <c r="AB618" s="9" t="s">
        <v>253</v>
      </c>
      <c r="AC618" s="9"/>
      <c r="AD618" s="9"/>
      <c r="AE618" s="9"/>
      <c r="AF618" s="9" t="s">
        <v>243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 t="s">
        <v>150</v>
      </c>
      <c r="BZ618" s="9" t="s">
        <v>137</v>
      </c>
      <c r="CA618" s="10"/>
      <c r="CB618" s="10" t="str">
        <f t="shared" si="5"/>
        <v/>
      </c>
      <c r="CC618" s="10"/>
      <c r="CD618" s="9" t="str">
        <f t="shared" si="2"/>
        <v/>
      </c>
      <c r="CE618" s="9" t="s">
        <v>232</v>
      </c>
      <c r="CF618" s="9" t="s">
        <v>225</v>
      </c>
      <c r="CG618" s="9">
        <f>IF(CF618="","",VLOOKUP(CF618,Metadata!$D$2:$H$20,2,FALSE))</f>
        <v>22500</v>
      </c>
      <c r="CH618" s="9">
        <f>IF(CF618="","",VLOOKUP(CF618,Metadata!$D$2:$H$20,4,FALSE))</f>
        <v>20000</v>
      </c>
      <c r="CI618" s="9">
        <f>IF(CF618="","",VLOOKUP(CF618,Metadata!$D$2:$H$20,5,FALSE))</f>
        <v>25000</v>
      </c>
      <c r="CJ618" s="9">
        <f t="shared" si="3"/>
        <v>22500</v>
      </c>
      <c r="CK618" s="9" t="s">
        <v>153</v>
      </c>
      <c r="CL618" s="10">
        <v>6</v>
      </c>
      <c r="CM618" s="10">
        <v>1</v>
      </c>
      <c r="CN618" s="10">
        <v>7</v>
      </c>
      <c r="CO618" s="10">
        <v>7</v>
      </c>
      <c r="CP618" s="10">
        <v>7</v>
      </c>
      <c r="CQ618" s="10">
        <v>6</v>
      </c>
      <c r="CR618" s="10">
        <v>6</v>
      </c>
      <c r="CS618" s="10">
        <v>7</v>
      </c>
      <c r="CT618" s="10">
        <v>7</v>
      </c>
      <c r="CU618" s="10">
        <v>6</v>
      </c>
      <c r="CV618" s="10">
        <v>6</v>
      </c>
      <c r="CW618" s="10">
        <v>5</v>
      </c>
      <c r="CX618" s="10">
        <v>5</v>
      </c>
      <c r="CY618" s="10">
        <v>6</v>
      </c>
      <c r="CZ618" s="10">
        <v>7</v>
      </c>
      <c r="DA618" s="10">
        <v>7</v>
      </c>
      <c r="DB618" s="10">
        <v>6</v>
      </c>
      <c r="DC618" s="10">
        <v>7</v>
      </c>
      <c r="DD618" s="10">
        <v>7</v>
      </c>
      <c r="DE618" s="10">
        <v>7</v>
      </c>
      <c r="DF618" s="10">
        <v>7</v>
      </c>
      <c r="DG618" s="10">
        <v>7</v>
      </c>
      <c r="DH618" s="10">
        <v>7</v>
      </c>
      <c r="DI618" s="10">
        <v>7</v>
      </c>
      <c r="DJ618" s="10">
        <v>7</v>
      </c>
      <c r="DK618" s="10">
        <v>7</v>
      </c>
      <c r="DL618" s="10">
        <v>7</v>
      </c>
      <c r="DM618" s="9" t="s">
        <v>154</v>
      </c>
      <c r="DN618" s="10">
        <v>1991</v>
      </c>
      <c r="DO618" s="9">
        <f t="shared" si="4"/>
        <v>30</v>
      </c>
      <c r="DP618" s="9" t="s">
        <v>155</v>
      </c>
      <c r="DQ618" s="9" t="s">
        <v>202</v>
      </c>
      <c r="DR618" s="9" t="s">
        <v>157</v>
      </c>
      <c r="DS618" s="9" t="s">
        <v>137</v>
      </c>
      <c r="DT618" s="9" t="s">
        <v>181</v>
      </c>
      <c r="DU618" s="9" t="s">
        <v>168</v>
      </c>
      <c r="DV618" s="9" t="str">
        <f>VLOOKUP(DU618,Metadata!$B$2:$C$7,2,FALSE)</f>
        <v>0 - 3 years</v>
      </c>
    </row>
    <row r="619" spans="1:126">
      <c r="A619" s="13">
        <v>618</v>
      </c>
      <c r="B619" s="9" t="s">
        <v>135</v>
      </c>
      <c r="C619" s="9" t="str">
        <f>VLOOKUP(B619,Metadata!$M$2:$N$6,2,FALSE)</f>
        <v>Permanent Employee</v>
      </c>
      <c r="D619" s="9" t="s">
        <v>159</v>
      </c>
      <c r="E619" s="9" t="s">
        <v>137</v>
      </c>
      <c r="F619" s="9" t="s">
        <v>138</v>
      </c>
      <c r="G619" s="9" t="s">
        <v>140</v>
      </c>
      <c r="H619" s="9" t="str">
        <f>IF(G619="","",VLOOKUP(G619,Metadata!$J$2:$K$22,2,FALSE))</f>
        <v>Lisbon Metropolitan Area</v>
      </c>
      <c r="I619" s="9" t="s">
        <v>295</v>
      </c>
      <c r="J619" s="9" t="str">
        <f>IF(I619="","",VLOOKUP(I619,Metadata!$P$2:$Q$43,2,FALSE))</f>
        <v>Europe</v>
      </c>
      <c r="K619" s="9" t="str">
        <f t="shared" si="0"/>
        <v>International</v>
      </c>
      <c r="L619" s="9" t="s">
        <v>137</v>
      </c>
      <c r="M619" s="9" t="str">
        <f>IF(L619="","",VLOOKUP(L619,Metadata!$J$2:$K$22,2,FALSE))</f>
        <v/>
      </c>
      <c r="N619" s="9" t="s">
        <v>141</v>
      </c>
      <c r="O619" s="9" t="s">
        <v>137</v>
      </c>
      <c r="P619" s="9" t="s">
        <v>142</v>
      </c>
      <c r="Q619" s="10" t="str">
        <f t="shared" si="1"/>
        <v>Full Office Job</v>
      </c>
      <c r="R619" s="10">
        <v>5</v>
      </c>
      <c r="S619" s="9" t="s">
        <v>192</v>
      </c>
      <c r="T619" s="9" t="s">
        <v>137</v>
      </c>
      <c r="U619" s="9" t="str">
        <f>IF(S619&lt;&gt;"",S619,IF(T619&lt;&gt;"",VLOOKUP(T619,Metadata!$S$2:$T$228,2,FALSE),""))</f>
        <v>Back-End Developer</v>
      </c>
      <c r="V619" s="9" t="s">
        <v>486</v>
      </c>
      <c r="W619" s="9" t="s">
        <v>137</v>
      </c>
      <c r="X619" s="9" t="s">
        <v>252</v>
      </c>
      <c r="Y619" s="9" t="s">
        <v>137</v>
      </c>
      <c r="Z619" s="9" t="s">
        <v>262</v>
      </c>
      <c r="AA619" s="9" t="s">
        <v>165</v>
      </c>
      <c r="AB619" s="9" t="s">
        <v>253</v>
      </c>
      <c r="AC619" s="9" t="s">
        <v>147</v>
      </c>
      <c r="AD619" s="9"/>
      <c r="AE619" s="9"/>
      <c r="AF619" s="9"/>
      <c r="AG619" s="9" t="s">
        <v>166</v>
      </c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 t="s">
        <v>178</v>
      </c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 t="s">
        <v>346</v>
      </c>
      <c r="CA619" s="10"/>
      <c r="CB619" s="10" t="str">
        <f t="shared" si="5"/>
        <v/>
      </c>
      <c r="CC619" s="10"/>
      <c r="CD619" s="9" t="str">
        <f t="shared" si="2"/>
        <v/>
      </c>
      <c r="CE619" s="9" t="s">
        <v>232</v>
      </c>
      <c r="CF619" s="9" t="s">
        <v>254</v>
      </c>
      <c r="CG619" s="9">
        <f>IF(CF619="","",VLOOKUP(CF619,Metadata!$D$2:$H$20,2,FALSE))</f>
        <v>37500</v>
      </c>
      <c r="CH619" s="9">
        <f>IF(CF619="","",VLOOKUP(CF619,Metadata!$D$2:$H$20,4,FALSE))</f>
        <v>35000</v>
      </c>
      <c r="CI619" s="9">
        <f>IF(CF619="","",VLOOKUP(CF619,Metadata!$D$2:$H$20,5,FALSE))</f>
        <v>40000</v>
      </c>
      <c r="CJ619" s="9">
        <f t="shared" si="3"/>
        <v>37500</v>
      </c>
      <c r="CK619" s="9" t="s">
        <v>221</v>
      </c>
      <c r="CL619" s="10">
        <v>6</v>
      </c>
      <c r="CM619" s="10">
        <v>1</v>
      </c>
      <c r="CN619" s="10">
        <v>7</v>
      </c>
      <c r="CO619" s="10">
        <v>7</v>
      </c>
      <c r="CP619" s="10">
        <v>5</v>
      </c>
      <c r="CQ619" s="10">
        <v>6</v>
      </c>
      <c r="CR619" s="10">
        <v>6</v>
      </c>
      <c r="CS619" s="10">
        <v>7</v>
      </c>
      <c r="CT619" s="10">
        <v>7</v>
      </c>
      <c r="CU619" s="10">
        <v>5</v>
      </c>
      <c r="CV619" s="10">
        <v>2</v>
      </c>
      <c r="CW619" s="10">
        <v>2</v>
      </c>
      <c r="CX619" s="10">
        <v>6</v>
      </c>
      <c r="CY619" s="10">
        <v>6</v>
      </c>
      <c r="CZ619" s="10">
        <v>7</v>
      </c>
      <c r="DA619" s="10">
        <v>3</v>
      </c>
      <c r="DB619" s="10">
        <v>6</v>
      </c>
      <c r="DC619" s="10">
        <v>6</v>
      </c>
      <c r="DD619" s="10">
        <v>6</v>
      </c>
      <c r="DE619" s="10">
        <v>7</v>
      </c>
      <c r="DF619" s="10">
        <v>7</v>
      </c>
      <c r="DG619" s="10">
        <v>7</v>
      </c>
      <c r="DH619" s="10">
        <v>4</v>
      </c>
      <c r="DI619" s="10">
        <v>7</v>
      </c>
      <c r="DJ619" s="10">
        <v>3</v>
      </c>
      <c r="DK619" s="10">
        <v>6</v>
      </c>
      <c r="DL619" s="10">
        <v>4</v>
      </c>
      <c r="DM619" s="9" t="s">
        <v>154</v>
      </c>
      <c r="DN619" s="10">
        <v>1992</v>
      </c>
      <c r="DO619" s="9">
        <f t="shared" si="4"/>
        <v>29</v>
      </c>
      <c r="DP619" s="9" t="s">
        <v>155</v>
      </c>
      <c r="DQ619" s="9" t="s">
        <v>210</v>
      </c>
      <c r="DR619" s="9" t="s">
        <v>157</v>
      </c>
      <c r="DS619" s="9" t="s">
        <v>137</v>
      </c>
      <c r="DT619" s="9" t="s">
        <v>181</v>
      </c>
      <c r="DU619" s="9" t="s">
        <v>223</v>
      </c>
      <c r="DV619" s="9" t="str">
        <f>VLOOKUP(DU619,Metadata!$B$2:$C$7,2,FALSE)</f>
        <v>3 - 6 years</v>
      </c>
    </row>
    <row r="620" spans="1:126">
      <c r="A620" s="13">
        <v>619</v>
      </c>
      <c r="B620" s="9" t="s">
        <v>135</v>
      </c>
      <c r="C620" s="9" t="str">
        <f>VLOOKUP(B620,Metadata!$M$2:$N$6,2,FALSE)</f>
        <v>Permanent Employee</v>
      </c>
      <c r="D620" s="9" t="s">
        <v>136</v>
      </c>
      <c r="E620" s="9" t="s">
        <v>137</v>
      </c>
      <c r="F620" s="9" t="s">
        <v>138</v>
      </c>
      <c r="G620" s="9" t="s">
        <v>190</v>
      </c>
      <c r="H620" s="9" t="str">
        <f>IF(G620="","",VLOOKUP(G620,Metadata!$J$2:$K$22,2,FALSE))</f>
        <v>North</v>
      </c>
      <c r="I620" s="9" t="s">
        <v>138</v>
      </c>
      <c r="J620" s="9" t="str">
        <f>IF(I620="","",VLOOKUP(I620,Metadata!$P$2:$Q$43,2,FALSE))</f>
        <v>Europe</v>
      </c>
      <c r="K620" s="9" t="str">
        <f t="shared" si="0"/>
        <v>Portugal</v>
      </c>
      <c r="L620" s="9" t="s">
        <v>172</v>
      </c>
      <c r="M620" s="9" t="str">
        <f>IF(L620="","",VLOOKUP(L620,Metadata!$J$2:$K$22,2,FALSE))</f>
        <v>Porto Metropolitan Area</v>
      </c>
      <c r="N620" s="9" t="s">
        <v>141</v>
      </c>
      <c r="O620" s="9" t="s">
        <v>137</v>
      </c>
      <c r="P620" s="9" t="s">
        <v>142</v>
      </c>
      <c r="Q620" s="10" t="str">
        <f t="shared" si="1"/>
        <v>Full Office Job</v>
      </c>
      <c r="R620" s="10">
        <v>5</v>
      </c>
      <c r="S620" s="9" t="s">
        <v>266</v>
      </c>
      <c r="T620" s="9" t="s">
        <v>137</v>
      </c>
      <c r="U620" s="9" t="str">
        <f>IF(S620&lt;&gt;"",S620,IF(T620&lt;&gt;"",VLOOKUP(T620,Metadata!$S$2:$T$228,2,FALSE),""))</f>
        <v>Data Scientist/Data Engineer</v>
      </c>
      <c r="V620" s="9" t="s">
        <v>207</v>
      </c>
      <c r="W620" s="9" t="s">
        <v>137</v>
      </c>
      <c r="X620" s="9" t="s">
        <v>163</v>
      </c>
      <c r="Y620" s="9" t="s">
        <v>137</v>
      </c>
      <c r="Z620" s="9" t="s">
        <v>262</v>
      </c>
      <c r="AA620" s="9" t="s">
        <v>137</v>
      </c>
      <c r="AB620" s="9" t="s">
        <v>137</v>
      </c>
      <c r="AC620" s="9" t="s">
        <v>147</v>
      </c>
      <c r="AD620" s="9"/>
      <c r="AE620" s="9" t="s">
        <v>194</v>
      </c>
      <c r="AF620" s="9"/>
      <c r="AG620" s="9"/>
      <c r="AH620" s="9"/>
      <c r="AI620" s="9"/>
      <c r="AJ620" s="9"/>
      <c r="AK620" s="9"/>
      <c r="AL620" s="9"/>
      <c r="AM620" s="9"/>
      <c r="AN620" s="9" t="s">
        <v>195</v>
      </c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 t="s">
        <v>178</v>
      </c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 t="s">
        <v>150</v>
      </c>
      <c r="BZ620" s="9" t="s">
        <v>137</v>
      </c>
      <c r="CA620" s="10"/>
      <c r="CB620" s="10" t="str">
        <f t="shared" si="5"/>
        <v/>
      </c>
      <c r="CC620" s="10"/>
      <c r="CD620" s="9" t="str">
        <f t="shared" si="2"/>
        <v/>
      </c>
      <c r="CE620" s="9" t="s">
        <v>151</v>
      </c>
      <c r="CF620" s="9" t="s">
        <v>188</v>
      </c>
      <c r="CG620" s="9">
        <f>IF(CF620="","",VLOOKUP(CF620,Metadata!$D$2:$H$20,2,FALSE))</f>
        <v>17500</v>
      </c>
      <c r="CH620" s="9">
        <f>IF(CF620="","",VLOOKUP(CF620,Metadata!$D$2:$H$20,4,FALSE))</f>
        <v>15000</v>
      </c>
      <c r="CI620" s="9">
        <f>IF(CF620="","",VLOOKUP(CF620,Metadata!$D$2:$H$20,5,FALSE))</f>
        <v>20000</v>
      </c>
      <c r="CJ620" s="9">
        <f t="shared" si="3"/>
        <v>17500</v>
      </c>
      <c r="CK620" s="9" t="s">
        <v>201</v>
      </c>
      <c r="CL620" s="10">
        <v>1</v>
      </c>
      <c r="CM620" s="10">
        <v>2</v>
      </c>
      <c r="CN620" s="10">
        <v>7</v>
      </c>
      <c r="CO620" s="10">
        <v>4</v>
      </c>
      <c r="CP620" s="10">
        <v>7</v>
      </c>
      <c r="CQ620" s="10">
        <v>7</v>
      </c>
      <c r="CR620" s="10">
        <v>4</v>
      </c>
      <c r="CS620" s="10">
        <v>7</v>
      </c>
      <c r="CT620" s="10">
        <v>7</v>
      </c>
      <c r="CU620" s="10">
        <v>7</v>
      </c>
      <c r="CV620" s="10">
        <v>7</v>
      </c>
      <c r="CW620" s="10">
        <v>5</v>
      </c>
      <c r="CX620" s="10">
        <v>5</v>
      </c>
      <c r="CY620" s="10">
        <v>4</v>
      </c>
      <c r="CZ620" s="10">
        <v>6</v>
      </c>
      <c r="DA620" s="10">
        <v>6</v>
      </c>
      <c r="DB620" s="10">
        <v>5</v>
      </c>
      <c r="DC620" s="10">
        <v>7</v>
      </c>
      <c r="DD620" s="10">
        <v>6</v>
      </c>
      <c r="DE620" s="10">
        <v>7</v>
      </c>
      <c r="DF620" s="10">
        <v>6</v>
      </c>
      <c r="DG620" s="10">
        <v>7</v>
      </c>
      <c r="DH620" s="10">
        <v>6</v>
      </c>
      <c r="DI620" s="10">
        <v>6</v>
      </c>
      <c r="DJ620" s="10">
        <v>4</v>
      </c>
      <c r="DK620" s="10">
        <v>7</v>
      </c>
      <c r="DL620" s="10">
        <v>4</v>
      </c>
      <c r="DM620" s="9" t="s">
        <v>154</v>
      </c>
      <c r="DN620" s="10">
        <v>1996</v>
      </c>
      <c r="DO620" s="9">
        <f t="shared" si="4"/>
        <v>25</v>
      </c>
      <c r="DP620" s="9" t="s">
        <v>155</v>
      </c>
      <c r="DQ620" s="9" t="s">
        <v>156</v>
      </c>
      <c r="DR620" s="9" t="s">
        <v>157</v>
      </c>
      <c r="DS620" s="9" t="s">
        <v>137</v>
      </c>
      <c r="DT620" s="9" t="s">
        <v>181</v>
      </c>
      <c r="DU620" s="9" t="s">
        <v>223</v>
      </c>
      <c r="DV620" s="9" t="str">
        <f>VLOOKUP(DU620,Metadata!$B$2:$C$7,2,FALSE)</f>
        <v>3 - 6 years</v>
      </c>
    </row>
    <row r="621" spans="1:126">
      <c r="A621" s="13">
        <v>620</v>
      </c>
      <c r="B621" s="9" t="s">
        <v>135</v>
      </c>
      <c r="C621" s="9" t="str">
        <f>VLOOKUP(B621,Metadata!$M$2:$N$6,2,FALSE)</f>
        <v>Permanent Employee</v>
      </c>
      <c r="D621" s="9" t="s">
        <v>159</v>
      </c>
      <c r="E621" s="9" t="s">
        <v>137</v>
      </c>
      <c r="F621" s="9" t="s">
        <v>138</v>
      </c>
      <c r="G621" s="9" t="s">
        <v>334</v>
      </c>
      <c r="H621" s="9" t="str">
        <f>IF(G621="","",VLOOKUP(G621,Metadata!$J$2:$K$22,2,FALSE))</f>
        <v>North</v>
      </c>
      <c r="I621" s="9" t="s">
        <v>138</v>
      </c>
      <c r="J621" s="9" t="str">
        <f>IF(I621="","",VLOOKUP(I621,Metadata!$P$2:$Q$43,2,FALSE))</f>
        <v>Europe</v>
      </c>
      <c r="K621" s="9" t="str">
        <f t="shared" si="0"/>
        <v>Portugal</v>
      </c>
      <c r="L621" s="9" t="s">
        <v>172</v>
      </c>
      <c r="M621" s="9" t="str">
        <f>IF(L621="","",VLOOKUP(L621,Metadata!$J$2:$K$22,2,FALSE))</f>
        <v>Porto Metropolitan Area</v>
      </c>
      <c r="N621" s="9" t="s">
        <v>141</v>
      </c>
      <c r="O621" s="9" t="s">
        <v>137</v>
      </c>
      <c r="P621" s="9" t="s">
        <v>142</v>
      </c>
      <c r="Q621" s="10" t="str">
        <f t="shared" si="1"/>
        <v>Full Office Job</v>
      </c>
      <c r="R621" s="10">
        <v>5</v>
      </c>
      <c r="S621" s="9" t="s">
        <v>161</v>
      </c>
      <c r="T621" s="9" t="s">
        <v>137</v>
      </c>
      <c r="U621" s="9" t="str">
        <f>IF(S621&lt;&gt;"",S621,IF(T621&lt;&gt;"",VLOOKUP(T621,Metadata!$S$2:$T$228,2,FALSE),""))</f>
        <v>Full-Stack Developer</v>
      </c>
      <c r="V621" s="9" t="s">
        <v>174</v>
      </c>
      <c r="W621" s="9" t="s">
        <v>137</v>
      </c>
      <c r="X621" s="9" t="s">
        <v>163</v>
      </c>
      <c r="Y621" s="9" t="s">
        <v>137</v>
      </c>
      <c r="Z621" s="9" t="s">
        <v>262</v>
      </c>
      <c r="AA621" s="9" t="s">
        <v>165</v>
      </c>
      <c r="AB621" s="9" t="s">
        <v>137</v>
      </c>
      <c r="AC621" s="9" t="s">
        <v>147</v>
      </c>
      <c r="AD621" s="9"/>
      <c r="AE621" s="9"/>
      <c r="AF621" s="9"/>
      <c r="AG621" s="9" t="s">
        <v>166</v>
      </c>
      <c r="AH621" s="9"/>
      <c r="AI621" s="9"/>
      <c r="AJ621" s="9"/>
      <c r="AK621" s="9" t="s">
        <v>302</v>
      </c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 t="s">
        <v>178</v>
      </c>
      <c r="BB621" s="9"/>
      <c r="BC621" s="9"/>
      <c r="BD621" s="9"/>
      <c r="BE621" s="9"/>
      <c r="BF621" s="9"/>
      <c r="BG621" s="9"/>
      <c r="BH621" s="9"/>
      <c r="BI621" s="9"/>
      <c r="BJ621" s="9" t="s">
        <v>167</v>
      </c>
      <c r="BK621" s="9"/>
      <c r="BL621" s="9"/>
      <c r="BM621" s="9" t="s">
        <v>303</v>
      </c>
      <c r="BN621" s="9" t="s">
        <v>186</v>
      </c>
      <c r="BO621" s="9"/>
      <c r="BP621" s="9" t="s">
        <v>179</v>
      </c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10"/>
      <c r="CB621" s="10" t="str">
        <f t="shared" si="5"/>
        <v/>
      </c>
      <c r="CC621" s="10"/>
      <c r="CD621" s="9" t="str">
        <f t="shared" si="2"/>
        <v/>
      </c>
      <c r="CE621" s="9" t="s">
        <v>168</v>
      </c>
      <c r="CF621" s="9" t="s">
        <v>169</v>
      </c>
      <c r="CG621" s="9">
        <f>IF(CF621="","",VLOOKUP(CF621,Metadata!$D$2:$H$20,2,FALSE))</f>
        <v>12500</v>
      </c>
      <c r="CH621" s="9">
        <f>IF(CF621="","",VLOOKUP(CF621,Metadata!$D$2:$H$20,4,FALSE))</f>
        <v>0</v>
      </c>
      <c r="CI621" s="9">
        <f>IF(CF621="","",VLOOKUP(CF621,Metadata!$D$2:$H$20,5,FALSE))</f>
        <v>15000</v>
      </c>
      <c r="CJ621" s="9">
        <f t="shared" si="3"/>
        <v>12500</v>
      </c>
      <c r="CK621" s="9" t="s">
        <v>153</v>
      </c>
      <c r="CL621" s="10">
        <v>1</v>
      </c>
      <c r="CM621" s="10">
        <v>4</v>
      </c>
      <c r="CN621" s="10">
        <v>7</v>
      </c>
      <c r="CO621" s="10">
        <v>6</v>
      </c>
      <c r="CP621" s="10">
        <v>5</v>
      </c>
      <c r="CQ621" s="10">
        <v>7</v>
      </c>
      <c r="CR621" s="10">
        <v>7</v>
      </c>
      <c r="CS621" s="10">
        <v>7</v>
      </c>
      <c r="CT621" s="10">
        <v>5</v>
      </c>
      <c r="CU621" s="10">
        <v>3</v>
      </c>
      <c r="CV621" s="10">
        <v>4</v>
      </c>
      <c r="CW621" s="10">
        <v>4</v>
      </c>
      <c r="CX621" s="10">
        <v>6</v>
      </c>
      <c r="CY621" s="10">
        <v>5</v>
      </c>
      <c r="CZ621" s="10">
        <v>6</v>
      </c>
      <c r="DA621" s="10">
        <v>5</v>
      </c>
      <c r="DB621" s="10">
        <v>5</v>
      </c>
      <c r="DC621" s="10">
        <v>7</v>
      </c>
      <c r="DD621" s="10">
        <v>5</v>
      </c>
      <c r="DE621" s="10">
        <v>7</v>
      </c>
      <c r="DF621" s="10">
        <v>5</v>
      </c>
      <c r="DG621" s="10">
        <v>7</v>
      </c>
      <c r="DH621" s="10">
        <v>7</v>
      </c>
      <c r="DI621" s="10">
        <v>7</v>
      </c>
      <c r="DJ621" s="10">
        <v>5</v>
      </c>
      <c r="DK621" s="10">
        <v>5</v>
      </c>
      <c r="DL621" s="10">
        <v>7</v>
      </c>
      <c r="DM621" s="9" t="s">
        <v>154</v>
      </c>
      <c r="DN621" s="10">
        <v>1993</v>
      </c>
      <c r="DO621" s="9">
        <f t="shared" si="4"/>
        <v>28</v>
      </c>
      <c r="DP621" s="9" t="s">
        <v>155</v>
      </c>
      <c r="DQ621" s="9" t="s">
        <v>156</v>
      </c>
      <c r="DR621" s="9" t="s">
        <v>157</v>
      </c>
      <c r="DS621" s="9" t="s">
        <v>137</v>
      </c>
      <c r="DT621" s="9" t="s">
        <v>181</v>
      </c>
      <c r="DU621" s="9" t="s">
        <v>168</v>
      </c>
      <c r="DV621" s="9" t="str">
        <f>VLOOKUP(DU621,Metadata!$B$2:$C$7,2,FALSE)</f>
        <v>0 - 3 years</v>
      </c>
    </row>
    <row r="622" spans="1:126">
      <c r="A622" s="13">
        <v>621</v>
      </c>
      <c r="B622" s="9" t="s">
        <v>135</v>
      </c>
      <c r="C622" s="9" t="str">
        <f>VLOOKUP(B622,Metadata!$M$2:$N$6,2,FALSE)</f>
        <v>Permanent Employee</v>
      </c>
      <c r="D622" s="9" t="s">
        <v>159</v>
      </c>
      <c r="E622" s="9" t="s">
        <v>137</v>
      </c>
      <c r="F622" s="9" t="s">
        <v>138</v>
      </c>
      <c r="G622" s="9" t="s">
        <v>160</v>
      </c>
      <c r="H622" s="9" t="str">
        <f>IF(G622="","",VLOOKUP(G622,Metadata!$J$2:$K$22,2,FALSE))</f>
        <v>Centre</v>
      </c>
      <c r="I622" s="9" t="s">
        <v>138</v>
      </c>
      <c r="J622" s="9" t="str">
        <f>IF(I622="","",VLOOKUP(I622,Metadata!$P$2:$Q$43,2,FALSE))</f>
        <v>Europe</v>
      </c>
      <c r="K622" s="9" t="str">
        <f t="shared" si="0"/>
        <v>Portugal</v>
      </c>
      <c r="L622" s="9" t="s">
        <v>160</v>
      </c>
      <c r="M622" s="9" t="str">
        <f>IF(L622="","",VLOOKUP(L622,Metadata!$J$2:$K$22,2,FALSE))</f>
        <v>Centre</v>
      </c>
      <c r="N622" s="9" t="s">
        <v>214</v>
      </c>
      <c r="O622" s="9" t="s">
        <v>136</v>
      </c>
      <c r="P622" s="9" t="s">
        <v>191</v>
      </c>
      <c r="Q622" s="10" t="str">
        <f t="shared" si="1"/>
        <v>Remote Job (full or flexible)</v>
      </c>
      <c r="R622" s="10">
        <v>6</v>
      </c>
      <c r="S622" s="9" t="s">
        <v>161</v>
      </c>
      <c r="T622" s="9" t="s">
        <v>137</v>
      </c>
      <c r="U622" s="9" t="str">
        <f>IF(S622&lt;&gt;"",S622,IF(T622&lt;&gt;"",VLOOKUP(T622,Metadata!$S$2:$T$228,2,FALSE),""))</f>
        <v>Full-Stack Developer</v>
      </c>
      <c r="V622" s="9" t="s">
        <v>251</v>
      </c>
      <c r="W622" s="9" t="s">
        <v>137</v>
      </c>
      <c r="X622" s="9" t="s">
        <v>175</v>
      </c>
      <c r="Y622" s="9" t="s">
        <v>137</v>
      </c>
      <c r="Z622" s="9" t="s">
        <v>262</v>
      </c>
      <c r="AA622" s="9" t="s">
        <v>165</v>
      </c>
      <c r="AB622" s="9" t="s">
        <v>137</v>
      </c>
      <c r="AC622" s="9" t="s">
        <v>147</v>
      </c>
      <c r="AD622" s="9" t="s">
        <v>148</v>
      </c>
      <c r="AE622" s="9" t="s">
        <v>194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 t="s">
        <v>178</v>
      </c>
      <c r="BB622" s="9"/>
      <c r="BC622" s="9"/>
      <c r="BD622" s="9"/>
      <c r="BE622" s="9"/>
      <c r="BF622" s="9"/>
      <c r="BG622" s="9"/>
      <c r="BH622" s="9"/>
      <c r="BI622" s="9"/>
      <c r="BJ622" s="9"/>
      <c r="BK622" s="9" t="s">
        <v>198</v>
      </c>
      <c r="BL622" s="9" t="s">
        <v>199</v>
      </c>
      <c r="BM622" s="9"/>
      <c r="BN622" s="9" t="s">
        <v>186</v>
      </c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10"/>
      <c r="CB622" s="10" t="str">
        <f t="shared" si="5"/>
        <v/>
      </c>
      <c r="CC622" s="10"/>
      <c r="CD622" s="9" t="str">
        <f t="shared" si="2"/>
        <v/>
      </c>
      <c r="CE622" s="9" t="s">
        <v>168</v>
      </c>
      <c r="CF622" s="9" t="s">
        <v>225</v>
      </c>
      <c r="CG622" s="9">
        <f>IF(CF622="","",VLOOKUP(CF622,Metadata!$D$2:$H$20,2,FALSE))</f>
        <v>22500</v>
      </c>
      <c r="CH622" s="9">
        <f>IF(CF622="","",VLOOKUP(CF622,Metadata!$D$2:$H$20,4,FALSE))</f>
        <v>20000</v>
      </c>
      <c r="CI622" s="9">
        <f>IF(CF622="","",VLOOKUP(CF622,Metadata!$D$2:$H$20,5,FALSE))</f>
        <v>25000</v>
      </c>
      <c r="CJ622" s="9">
        <f t="shared" si="3"/>
        <v>22500</v>
      </c>
      <c r="CK622" s="9" t="s">
        <v>221</v>
      </c>
      <c r="CL622" s="10">
        <v>7</v>
      </c>
      <c r="CM622" s="10">
        <v>3</v>
      </c>
      <c r="CN622" s="10">
        <v>7</v>
      </c>
      <c r="CO622" s="10">
        <v>5</v>
      </c>
      <c r="CP622" s="10">
        <v>5</v>
      </c>
      <c r="CQ622" s="10">
        <v>6</v>
      </c>
      <c r="CR622" s="10">
        <v>7</v>
      </c>
      <c r="CS622" s="10">
        <v>7</v>
      </c>
      <c r="CT622" s="10">
        <v>6</v>
      </c>
      <c r="CU622" s="10">
        <v>7</v>
      </c>
      <c r="CV622" s="10">
        <v>4</v>
      </c>
      <c r="CW622" s="10">
        <v>3</v>
      </c>
      <c r="CX622" s="10">
        <v>3</v>
      </c>
      <c r="CY622" s="10">
        <v>4</v>
      </c>
      <c r="CZ622" s="10">
        <v>4</v>
      </c>
      <c r="DA622" s="10">
        <v>4</v>
      </c>
      <c r="DB622" s="10">
        <v>5</v>
      </c>
      <c r="DC622" s="10">
        <v>6</v>
      </c>
      <c r="DD622" s="10">
        <v>4</v>
      </c>
      <c r="DE622" s="10">
        <v>7</v>
      </c>
      <c r="DF622" s="10">
        <v>4</v>
      </c>
      <c r="DG622" s="10">
        <v>6</v>
      </c>
      <c r="DH622" s="10">
        <v>4</v>
      </c>
      <c r="DI622" s="10">
        <v>4</v>
      </c>
      <c r="DJ622" s="10">
        <v>7</v>
      </c>
      <c r="DK622" s="10">
        <v>4</v>
      </c>
      <c r="DL622" s="10">
        <v>4</v>
      </c>
      <c r="DM622" s="9" t="s">
        <v>154</v>
      </c>
      <c r="DN622" s="10">
        <v>1991</v>
      </c>
      <c r="DO622" s="9">
        <f t="shared" si="4"/>
        <v>30</v>
      </c>
      <c r="DP622" s="9" t="s">
        <v>155</v>
      </c>
      <c r="DQ622" s="9" t="s">
        <v>202</v>
      </c>
      <c r="DR622" s="9" t="s">
        <v>157</v>
      </c>
      <c r="DS622" s="9" t="s">
        <v>137</v>
      </c>
      <c r="DT622" s="9" t="s">
        <v>181</v>
      </c>
      <c r="DU622" s="9" t="s">
        <v>203</v>
      </c>
      <c r="DV622" s="9" t="str">
        <f>VLOOKUP(DU622,Metadata!$B$2:$C$7,2,FALSE)</f>
        <v>6+ years</v>
      </c>
    </row>
    <row r="623" spans="1:126">
      <c r="A623" s="13">
        <v>622</v>
      </c>
      <c r="B623" s="9" t="s">
        <v>171</v>
      </c>
      <c r="C623" s="9" t="str">
        <f>VLOOKUP(B623,Metadata!$M$2:$N$6,2,FALSE)</f>
        <v>Contractor</v>
      </c>
      <c r="D623" s="9" t="s">
        <v>137</v>
      </c>
      <c r="E623" s="9" t="s">
        <v>136</v>
      </c>
      <c r="F623" s="9" t="s">
        <v>138</v>
      </c>
      <c r="G623" s="9" t="s">
        <v>172</v>
      </c>
      <c r="H623" s="9" t="str">
        <f>IF(G623="","",VLOOKUP(G623,Metadata!$J$2:$K$22,2,FALSE))</f>
        <v>Porto Metropolitan Area</v>
      </c>
      <c r="I623" s="9" t="s">
        <v>138</v>
      </c>
      <c r="J623" s="9" t="str">
        <f>IF(I623="","",VLOOKUP(I623,Metadata!$P$2:$Q$43,2,FALSE))</f>
        <v>Europe</v>
      </c>
      <c r="K623" s="9" t="str">
        <f t="shared" si="0"/>
        <v>Portugal</v>
      </c>
      <c r="L623" s="9" t="s">
        <v>172</v>
      </c>
      <c r="M623" s="9" t="str">
        <f>IF(L623="","",VLOOKUP(L623,Metadata!$J$2:$K$22,2,FALSE))</f>
        <v>Porto Metropolitan Area</v>
      </c>
      <c r="N623" s="9" t="s">
        <v>141</v>
      </c>
      <c r="O623" s="9" t="s">
        <v>137</v>
      </c>
      <c r="P623" s="9" t="s">
        <v>191</v>
      </c>
      <c r="Q623" s="10" t="str">
        <f t="shared" si="1"/>
        <v>Remote Job (full or flexible)</v>
      </c>
      <c r="R623" s="10">
        <v>6</v>
      </c>
      <c r="S623" s="9" t="s">
        <v>319</v>
      </c>
      <c r="T623" s="9" t="s">
        <v>137</v>
      </c>
      <c r="U623" s="9" t="str">
        <f>IF(S623&lt;&gt;"",S623,IF(T623&lt;&gt;"",VLOOKUP(T623,Metadata!$S$2:$T$228,2,FALSE),""))</f>
        <v>CTO</v>
      </c>
      <c r="V623" s="9" t="s">
        <v>276</v>
      </c>
      <c r="W623" s="9" t="s">
        <v>137</v>
      </c>
      <c r="X623" s="9" t="s">
        <v>163</v>
      </c>
      <c r="Y623" s="9" t="s">
        <v>137</v>
      </c>
      <c r="Z623" s="9" t="s">
        <v>164</v>
      </c>
      <c r="AA623" s="9" t="s">
        <v>165</v>
      </c>
      <c r="AB623" s="9" t="s">
        <v>137</v>
      </c>
      <c r="AC623" s="9"/>
      <c r="AD623" s="9"/>
      <c r="AE623" s="9"/>
      <c r="AF623" s="9" t="s">
        <v>243</v>
      </c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 t="s">
        <v>178</v>
      </c>
      <c r="BB623" s="9"/>
      <c r="BC623" s="9"/>
      <c r="BD623" s="9"/>
      <c r="BE623" s="9"/>
      <c r="BF623" s="9"/>
      <c r="BG623" s="9"/>
      <c r="BH623" s="9"/>
      <c r="BI623" s="9"/>
      <c r="BJ623" s="9" t="s">
        <v>167</v>
      </c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10">
        <v>1</v>
      </c>
      <c r="CB623" s="10" t="str">
        <f t="shared" si="5"/>
        <v>Less than 3 months</v>
      </c>
      <c r="CC623" s="10">
        <v>30</v>
      </c>
      <c r="CD623" s="9">
        <f t="shared" si="2"/>
        <v>48000</v>
      </c>
      <c r="CE623" s="9" t="s">
        <v>137</v>
      </c>
      <c r="CF623" s="9" t="s">
        <v>137</v>
      </c>
      <c r="CG623" s="9" t="str">
        <f>IF(CF623="","",VLOOKUP(CF623,Metadata!$D$2:$H$20,2,FALSE))</f>
        <v/>
      </c>
      <c r="CH623" s="9" t="str">
        <f>IF(CF623="","",VLOOKUP(CF623,Metadata!$D$2:$H$20,4,FALSE))</f>
        <v/>
      </c>
      <c r="CI623" s="9" t="str">
        <f>IF(CF623="","",VLOOKUP(CF623,Metadata!$D$2:$H$20,5,FALSE))</f>
        <v/>
      </c>
      <c r="CJ623" s="9">
        <f t="shared" si="3"/>
        <v>48000</v>
      </c>
      <c r="CK623" s="9" t="s">
        <v>180</v>
      </c>
      <c r="CL623" s="10">
        <v>3</v>
      </c>
      <c r="CM623" s="10">
        <v>4</v>
      </c>
      <c r="CN623" s="10">
        <v>7</v>
      </c>
      <c r="CO623" s="10">
        <v>7</v>
      </c>
      <c r="CP623" s="10">
        <v>6</v>
      </c>
      <c r="CQ623" s="10">
        <v>7</v>
      </c>
      <c r="CR623" s="10">
        <v>7</v>
      </c>
      <c r="CS623" s="10">
        <v>7</v>
      </c>
      <c r="CT623" s="10">
        <v>7</v>
      </c>
      <c r="CU623" s="10">
        <v>7</v>
      </c>
      <c r="CV623" s="10">
        <v>6</v>
      </c>
      <c r="CW623" s="10">
        <v>6</v>
      </c>
      <c r="CX623" s="10">
        <v>7</v>
      </c>
      <c r="CY623" s="10">
        <v>6</v>
      </c>
      <c r="CZ623" s="10">
        <v>7</v>
      </c>
      <c r="DA623" s="10">
        <v>6</v>
      </c>
      <c r="DB623" s="10">
        <v>6</v>
      </c>
      <c r="DC623" s="10">
        <v>7</v>
      </c>
      <c r="DD623" s="10">
        <v>7</v>
      </c>
      <c r="DE623" s="10">
        <v>6</v>
      </c>
      <c r="DF623" s="10">
        <v>6</v>
      </c>
      <c r="DG623" s="10">
        <v>7</v>
      </c>
      <c r="DH623" s="10">
        <v>7</v>
      </c>
      <c r="DI623" s="10">
        <v>7</v>
      </c>
      <c r="DJ623" s="10">
        <v>6</v>
      </c>
      <c r="DK623" s="10">
        <v>6</v>
      </c>
      <c r="DL623" s="10">
        <v>7</v>
      </c>
      <c r="DM623" s="9" t="s">
        <v>154</v>
      </c>
      <c r="DN623" s="10">
        <v>1981</v>
      </c>
      <c r="DO623" s="9">
        <f t="shared" si="4"/>
        <v>40</v>
      </c>
      <c r="DP623" s="9" t="s">
        <v>155</v>
      </c>
      <c r="DQ623" s="9" t="s">
        <v>156</v>
      </c>
      <c r="DR623" s="9" t="s">
        <v>157</v>
      </c>
      <c r="DS623" s="9" t="s">
        <v>137</v>
      </c>
      <c r="DT623" s="9" t="s">
        <v>181</v>
      </c>
      <c r="DU623" s="9" t="s">
        <v>158</v>
      </c>
      <c r="DV623" s="9" t="str">
        <f>VLOOKUP(DU623,Metadata!$B$2:$C$7,2,FALSE)</f>
        <v>6+ years</v>
      </c>
    </row>
    <row r="624" spans="1:126">
      <c r="A624" s="13">
        <v>623</v>
      </c>
      <c r="B624" s="9" t="s">
        <v>135</v>
      </c>
      <c r="C624" s="9" t="str">
        <f>VLOOKUP(B624,Metadata!$M$2:$N$6,2,FALSE)</f>
        <v>Permanent Employee</v>
      </c>
      <c r="D624" s="9" t="s">
        <v>159</v>
      </c>
      <c r="E624" s="9" t="s">
        <v>137</v>
      </c>
      <c r="F624" s="9" t="s">
        <v>138</v>
      </c>
      <c r="G624" s="9" t="s">
        <v>213</v>
      </c>
      <c r="H624" s="9" t="str">
        <f>IF(G624="","",VLOOKUP(G624,Metadata!$J$2:$K$22,2,FALSE))</f>
        <v>Centre</v>
      </c>
      <c r="I624" s="9" t="s">
        <v>138</v>
      </c>
      <c r="J624" s="9" t="str">
        <f>IF(I624="","",VLOOKUP(I624,Metadata!$P$2:$Q$43,2,FALSE))</f>
        <v>Europe</v>
      </c>
      <c r="K624" s="9" t="str">
        <f t="shared" si="0"/>
        <v>Portugal</v>
      </c>
      <c r="L624" s="9" t="s">
        <v>213</v>
      </c>
      <c r="M624" s="9" t="str">
        <f>IF(L624="","",VLOOKUP(L624,Metadata!$J$2:$K$22,2,FALSE))</f>
        <v>Centre</v>
      </c>
      <c r="N624" s="9" t="s">
        <v>214</v>
      </c>
      <c r="O624" s="9" t="s">
        <v>136</v>
      </c>
      <c r="P624" s="9" t="s">
        <v>142</v>
      </c>
      <c r="Q624" s="10" t="str">
        <f t="shared" si="1"/>
        <v>Full Office Job</v>
      </c>
      <c r="R624" s="10">
        <v>5</v>
      </c>
      <c r="S624" s="9" t="s">
        <v>192</v>
      </c>
      <c r="T624" s="9" t="s">
        <v>137</v>
      </c>
      <c r="U624" s="9" t="str">
        <f>IF(S624&lt;&gt;"",S624,IF(T624&lt;&gt;"",VLOOKUP(T624,Metadata!$S$2:$T$228,2,FALSE),""))</f>
        <v>Back-End Developer</v>
      </c>
      <c r="V624" s="9" t="s">
        <v>317</v>
      </c>
      <c r="W624" s="9" t="s">
        <v>137</v>
      </c>
      <c r="X624" s="9" t="s">
        <v>145</v>
      </c>
      <c r="Y624" s="9" t="s">
        <v>137</v>
      </c>
      <c r="Z624" s="9" t="s">
        <v>218</v>
      </c>
      <c r="AA624" s="9" t="s">
        <v>137</v>
      </c>
      <c r="AB624" s="9" t="s">
        <v>253</v>
      </c>
      <c r="AC624" s="9"/>
      <c r="AD624" s="9"/>
      <c r="AE624" s="9" t="s">
        <v>194</v>
      </c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 t="s">
        <v>198</v>
      </c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10"/>
      <c r="CB624" s="10" t="str">
        <f t="shared" si="5"/>
        <v/>
      </c>
      <c r="CC624" s="10"/>
      <c r="CD624" s="9" t="str">
        <f t="shared" si="2"/>
        <v/>
      </c>
      <c r="CE624" s="9" t="s">
        <v>168</v>
      </c>
      <c r="CF624" s="9" t="s">
        <v>225</v>
      </c>
      <c r="CG624" s="9">
        <f>IF(CF624="","",VLOOKUP(CF624,Metadata!$D$2:$H$20,2,FALSE))</f>
        <v>22500</v>
      </c>
      <c r="CH624" s="9">
        <f>IF(CF624="","",VLOOKUP(CF624,Metadata!$D$2:$H$20,4,FALSE))</f>
        <v>20000</v>
      </c>
      <c r="CI624" s="9">
        <f>IF(CF624="","",VLOOKUP(CF624,Metadata!$D$2:$H$20,5,FALSE))</f>
        <v>25000</v>
      </c>
      <c r="CJ624" s="9">
        <f t="shared" si="3"/>
        <v>22500</v>
      </c>
      <c r="CK624" s="9" t="s">
        <v>153</v>
      </c>
      <c r="CL624" s="10">
        <v>3</v>
      </c>
      <c r="CM624" s="10">
        <v>1</v>
      </c>
      <c r="CN624" s="10">
        <v>7</v>
      </c>
      <c r="CO624" s="10">
        <v>5</v>
      </c>
      <c r="CP624" s="10">
        <v>4</v>
      </c>
      <c r="CQ624" s="10">
        <v>6</v>
      </c>
      <c r="CR624" s="10">
        <v>4</v>
      </c>
      <c r="CS624" s="10">
        <v>3</v>
      </c>
      <c r="CT624" s="10">
        <v>3</v>
      </c>
      <c r="CU624" s="10">
        <v>5</v>
      </c>
      <c r="CV624" s="10">
        <v>5</v>
      </c>
      <c r="CW624" s="10">
        <v>4</v>
      </c>
      <c r="CX624" s="10">
        <v>4</v>
      </c>
      <c r="CY624" s="10">
        <v>4</v>
      </c>
      <c r="CZ624" s="10">
        <v>6</v>
      </c>
      <c r="DA624" s="10">
        <v>3</v>
      </c>
      <c r="DB624" s="10">
        <v>3</v>
      </c>
      <c r="DC624" s="10">
        <v>4</v>
      </c>
      <c r="DD624" s="10">
        <v>4</v>
      </c>
      <c r="DE624" s="10">
        <v>3</v>
      </c>
      <c r="DF624" s="10">
        <v>4</v>
      </c>
      <c r="DG624" s="10">
        <v>5</v>
      </c>
      <c r="DH624" s="10">
        <v>4</v>
      </c>
      <c r="DI624" s="10">
        <v>3</v>
      </c>
      <c r="DJ624" s="10">
        <v>1</v>
      </c>
      <c r="DK624" s="10">
        <v>3</v>
      </c>
      <c r="DL624" s="10">
        <v>3</v>
      </c>
      <c r="DM624" s="9" t="s">
        <v>154</v>
      </c>
      <c r="DN624" s="10">
        <v>1982</v>
      </c>
      <c r="DO624" s="9">
        <f t="shared" si="4"/>
        <v>39</v>
      </c>
      <c r="DP624" s="9" t="s">
        <v>155</v>
      </c>
      <c r="DQ624" s="9" t="s">
        <v>156</v>
      </c>
      <c r="DR624" s="9" t="s">
        <v>157</v>
      </c>
      <c r="DS624" s="9" t="s">
        <v>137</v>
      </c>
      <c r="DT624" s="9" t="s">
        <v>181</v>
      </c>
      <c r="DU624" s="9" t="s">
        <v>158</v>
      </c>
      <c r="DV624" s="9" t="str">
        <f>VLOOKUP(DU624,Metadata!$B$2:$C$7,2,FALSE)</f>
        <v>6+ years</v>
      </c>
    </row>
    <row r="625" spans="1:126">
      <c r="A625" s="13">
        <v>624</v>
      </c>
      <c r="B625" s="9" t="s">
        <v>135</v>
      </c>
      <c r="C625" s="9" t="str">
        <f>VLOOKUP(B625,Metadata!$M$2:$N$6,2,FALSE)</f>
        <v>Permanent Employee</v>
      </c>
      <c r="D625" s="9" t="s">
        <v>136</v>
      </c>
      <c r="E625" s="9" t="s">
        <v>137</v>
      </c>
      <c r="F625" s="9" t="s">
        <v>138</v>
      </c>
      <c r="G625" s="9" t="s">
        <v>172</v>
      </c>
      <c r="H625" s="9" t="str">
        <f>IF(G625="","",VLOOKUP(G625,Metadata!$J$2:$K$22,2,FALSE))</f>
        <v>Porto Metropolitan Area</v>
      </c>
      <c r="I625" s="9" t="s">
        <v>138</v>
      </c>
      <c r="J625" s="9" t="str">
        <f>IF(I625="","",VLOOKUP(I625,Metadata!$P$2:$Q$43,2,FALSE))</f>
        <v>Europe</v>
      </c>
      <c r="K625" s="9" t="str">
        <f t="shared" si="0"/>
        <v>Portugal</v>
      </c>
      <c r="L625" s="9" t="s">
        <v>172</v>
      </c>
      <c r="M625" s="9" t="str">
        <f>IF(L625="","",VLOOKUP(L625,Metadata!$J$2:$K$22,2,FALSE))</f>
        <v>Porto Metropolitan Area</v>
      </c>
      <c r="N625" s="9" t="s">
        <v>141</v>
      </c>
      <c r="O625" s="9" t="s">
        <v>137</v>
      </c>
      <c r="P625" s="9" t="s">
        <v>191</v>
      </c>
      <c r="Q625" s="10" t="str">
        <f t="shared" si="1"/>
        <v>Remote Job (full or flexible)</v>
      </c>
      <c r="R625" s="10">
        <v>6</v>
      </c>
      <c r="S625" s="9" t="s">
        <v>143</v>
      </c>
      <c r="T625" s="9" t="s">
        <v>137</v>
      </c>
      <c r="U625" s="9" t="str">
        <f>IF(S625&lt;&gt;"",S625,IF(T625&lt;&gt;"",VLOOKUP(T625,Metadata!$S$2:$T$228,2,FALSE),""))</f>
        <v>Technical Team Leader</v>
      </c>
      <c r="V625" s="9" t="s">
        <v>256</v>
      </c>
      <c r="W625" s="9" t="s">
        <v>137</v>
      </c>
      <c r="X625" s="9" t="s">
        <v>175</v>
      </c>
      <c r="Y625" s="9" t="s">
        <v>137</v>
      </c>
      <c r="Z625" s="9" t="s">
        <v>164</v>
      </c>
      <c r="AA625" s="9" t="s">
        <v>165</v>
      </c>
      <c r="AB625" s="9" t="s">
        <v>137</v>
      </c>
      <c r="AC625" s="9" t="s">
        <v>147</v>
      </c>
      <c r="AD625" s="9"/>
      <c r="AE625" s="9" t="s">
        <v>194</v>
      </c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 t="s">
        <v>178</v>
      </c>
      <c r="BB625" s="9"/>
      <c r="BC625" s="9"/>
      <c r="BD625" s="9"/>
      <c r="BE625" s="9"/>
      <c r="BF625" s="9"/>
      <c r="BG625" s="9"/>
      <c r="BH625" s="9"/>
      <c r="BI625" s="9"/>
      <c r="BJ625" s="9" t="s">
        <v>167</v>
      </c>
      <c r="BK625" s="9" t="s">
        <v>198</v>
      </c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10"/>
      <c r="CB625" s="10" t="str">
        <f t="shared" si="5"/>
        <v/>
      </c>
      <c r="CC625" s="10"/>
      <c r="CD625" s="9" t="str">
        <f t="shared" si="2"/>
        <v/>
      </c>
      <c r="CE625" s="9" t="s">
        <v>168</v>
      </c>
      <c r="CF625" s="9" t="s">
        <v>236</v>
      </c>
      <c r="CG625" s="9">
        <f>IF(CF625="","",VLOOKUP(CF625,Metadata!$D$2:$H$20,2,FALSE))</f>
        <v>47500</v>
      </c>
      <c r="CH625" s="9">
        <f>IF(CF625="","",VLOOKUP(CF625,Metadata!$D$2:$H$20,4,FALSE))</f>
        <v>45000</v>
      </c>
      <c r="CI625" s="9">
        <f>IF(CF625="","",VLOOKUP(CF625,Metadata!$D$2:$H$20,5,FALSE))</f>
        <v>50000</v>
      </c>
      <c r="CJ625" s="9">
        <f t="shared" si="3"/>
        <v>47500</v>
      </c>
      <c r="CK625" s="9" t="s">
        <v>153</v>
      </c>
      <c r="CL625" s="10">
        <v>5</v>
      </c>
      <c r="CM625" s="10">
        <v>5</v>
      </c>
      <c r="CN625" s="10">
        <v>7</v>
      </c>
      <c r="CO625" s="10">
        <v>6</v>
      </c>
      <c r="CP625" s="10">
        <v>3</v>
      </c>
      <c r="CQ625" s="10">
        <v>4</v>
      </c>
      <c r="CR625" s="10">
        <v>7</v>
      </c>
      <c r="CS625" s="10">
        <v>7</v>
      </c>
      <c r="CT625" s="10">
        <v>5</v>
      </c>
      <c r="CU625" s="10">
        <v>5</v>
      </c>
      <c r="CV625" s="10">
        <v>4</v>
      </c>
      <c r="CW625" s="10">
        <v>1</v>
      </c>
      <c r="CX625" s="10">
        <v>6</v>
      </c>
      <c r="CY625" s="10">
        <v>4</v>
      </c>
      <c r="CZ625" s="10">
        <v>4</v>
      </c>
      <c r="DA625" s="10">
        <v>1</v>
      </c>
      <c r="DB625" s="10">
        <v>1</v>
      </c>
      <c r="DC625" s="10">
        <v>7</v>
      </c>
      <c r="DD625" s="10">
        <v>3</v>
      </c>
      <c r="DE625" s="10">
        <v>7</v>
      </c>
      <c r="DF625" s="10">
        <v>5</v>
      </c>
      <c r="DG625" s="10">
        <v>7</v>
      </c>
      <c r="DH625" s="10">
        <v>4</v>
      </c>
      <c r="DI625" s="10">
        <v>5</v>
      </c>
      <c r="DJ625" s="10">
        <v>4</v>
      </c>
      <c r="DK625" s="10">
        <v>4</v>
      </c>
      <c r="DL625" s="10">
        <v>6</v>
      </c>
      <c r="DM625" s="9" t="s">
        <v>154</v>
      </c>
      <c r="DN625" s="10">
        <v>1983</v>
      </c>
      <c r="DO625" s="9">
        <f t="shared" si="4"/>
        <v>38</v>
      </c>
      <c r="DP625" s="9" t="s">
        <v>155</v>
      </c>
      <c r="DQ625" s="9" t="s">
        <v>156</v>
      </c>
      <c r="DR625" s="9" t="s">
        <v>157</v>
      </c>
      <c r="DS625" s="9" t="s">
        <v>137</v>
      </c>
      <c r="DT625" s="9" t="s">
        <v>181</v>
      </c>
      <c r="DU625" s="9" t="s">
        <v>158</v>
      </c>
      <c r="DV625" s="9" t="str">
        <f>VLOOKUP(DU625,Metadata!$B$2:$C$7,2,FALSE)</f>
        <v>6+ years</v>
      </c>
    </row>
    <row r="626" spans="1:126">
      <c r="A626" s="13">
        <v>625</v>
      </c>
      <c r="B626" s="9" t="s">
        <v>135</v>
      </c>
      <c r="C626" s="9" t="str">
        <f>VLOOKUP(B626,Metadata!$M$2:$N$6,2,FALSE)</f>
        <v>Permanent Employee</v>
      </c>
      <c r="D626" s="9" t="s">
        <v>159</v>
      </c>
      <c r="E626" s="9" t="s">
        <v>137</v>
      </c>
      <c r="F626" s="9" t="s">
        <v>138</v>
      </c>
      <c r="G626" s="9" t="s">
        <v>140</v>
      </c>
      <c r="H626" s="9" t="str">
        <f>IF(G626="","",VLOOKUP(G626,Metadata!$J$2:$K$22,2,FALSE))</f>
        <v>Lisbon Metropolitan Area</v>
      </c>
      <c r="I626" s="9" t="s">
        <v>138</v>
      </c>
      <c r="J626" s="9" t="str">
        <f>IF(I626="","",VLOOKUP(I626,Metadata!$P$2:$Q$43,2,FALSE))</f>
        <v>Europe</v>
      </c>
      <c r="K626" s="9" t="str">
        <f t="shared" si="0"/>
        <v>Portugal</v>
      </c>
      <c r="L626" s="9" t="s">
        <v>140</v>
      </c>
      <c r="M626" s="9" t="str">
        <f>IF(L626="","",VLOOKUP(L626,Metadata!$J$2:$K$22,2,FALSE))</f>
        <v>Lisbon Metropolitan Area</v>
      </c>
      <c r="N626" s="9" t="s">
        <v>205</v>
      </c>
      <c r="O626" s="9" t="s">
        <v>137</v>
      </c>
      <c r="P626" s="9" t="s">
        <v>137</v>
      </c>
      <c r="Q626" s="10" t="str">
        <f t="shared" si="1"/>
        <v>Full Office Job</v>
      </c>
      <c r="R626" s="10">
        <v>6</v>
      </c>
      <c r="S626" s="9" t="s">
        <v>338</v>
      </c>
      <c r="T626" s="9" t="s">
        <v>137</v>
      </c>
      <c r="U626" s="9" t="str">
        <f>IF(S626&lt;&gt;"",S626,IF(T626&lt;&gt;"",VLOOKUP(T626,Metadata!$S$2:$T$228,2,FALSE),""))</f>
        <v>Solutions Architect</v>
      </c>
      <c r="V626" s="9" t="s">
        <v>274</v>
      </c>
      <c r="W626" s="9" t="s">
        <v>137</v>
      </c>
      <c r="X626" s="9" t="s">
        <v>175</v>
      </c>
      <c r="Y626" s="9" t="s">
        <v>137</v>
      </c>
      <c r="Z626" s="9" t="s">
        <v>164</v>
      </c>
      <c r="AA626" s="9" t="s">
        <v>137</v>
      </c>
      <c r="AB626" s="9" t="s">
        <v>137</v>
      </c>
      <c r="AC626" s="9"/>
      <c r="AD626" s="9"/>
      <c r="AE626" s="9" t="s">
        <v>194</v>
      </c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 t="s">
        <v>198</v>
      </c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10"/>
      <c r="CB626" s="10" t="str">
        <f t="shared" si="5"/>
        <v/>
      </c>
      <c r="CC626" s="10"/>
      <c r="CD626" s="9" t="str">
        <f t="shared" si="2"/>
        <v/>
      </c>
      <c r="CE626" s="9" t="s">
        <v>168</v>
      </c>
      <c r="CF626" s="9" t="s">
        <v>236</v>
      </c>
      <c r="CG626" s="9">
        <f>IF(CF626="","",VLOOKUP(CF626,Metadata!$D$2:$H$20,2,FALSE))</f>
        <v>47500</v>
      </c>
      <c r="CH626" s="9">
        <f>IF(CF626="","",VLOOKUP(CF626,Metadata!$D$2:$H$20,4,FALSE))</f>
        <v>45000</v>
      </c>
      <c r="CI626" s="9">
        <f>IF(CF626="","",VLOOKUP(CF626,Metadata!$D$2:$H$20,5,FALSE))</f>
        <v>50000</v>
      </c>
      <c r="CJ626" s="9">
        <f t="shared" si="3"/>
        <v>47500</v>
      </c>
      <c r="CK626" s="9" t="s">
        <v>153</v>
      </c>
      <c r="CL626" s="10">
        <v>3</v>
      </c>
      <c r="CM626" s="10">
        <v>1</v>
      </c>
      <c r="CN626" s="10">
        <v>7</v>
      </c>
      <c r="CO626" s="10">
        <v>6</v>
      </c>
      <c r="CP626" s="10">
        <v>6</v>
      </c>
      <c r="CQ626" s="10">
        <v>7</v>
      </c>
      <c r="CR626" s="10">
        <v>5</v>
      </c>
      <c r="CS626" s="10">
        <v>6</v>
      </c>
      <c r="CT626" s="10">
        <v>4</v>
      </c>
      <c r="CU626" s="10">
        <v>5</v>
      </c>
      <c r="CV626" s="10">
        <v>5</v>
      </c>
      <c r="CW626" s="10">
        <v>4</v>
      </c>
      <c r="CX626" s="10">
        <v>6</v>
      </c>
      <c r="CY626" s="10">
        <v>6</v>
      </c>
      <c r="CZ626" s="10">
        <v>5</v>
      </c>
      <c r="DA626" s="10">
        <v>3</v>
      </c>
      <c r="DB626" s="10">
        <v>2</v>
      </c>
      <c r="DC626" s="10">
        <v>5</v>
      </c>
      <c r="DD626" s="10">
        <v>4</v>
      </c>
      <c r="DE626" s="10">
        <v>4</v>
      </c>
      <c r="DF626" s="10">
        <v>5</v>
      </c>
      <c r="DG626" s="10">
        <v>3</v>
      </c>
      <c r="DH626" s="10">
        <v>4</v>
      </c>
      <c r="DI626" s="10">
        <v>7</v>
      </c>
      <c r="DJ626" s="10">
        <v>3</v>
      </c>
      <c r="DK626" s="10">
        <v>4</v>
      </c>
      <c r="DL626" s="10">
        <v>3</v>
      </c>
      <c r="DM626" s="9" t="s">
        <v>154</v>
      </c>
      <c r="DN626" s="10">
        <v>1988</v>
      </c>
      <c r="DO626" s="9">
        <f t="shared" si="4"/>
        <v>33</v>
      </c>
      <c r="DP626" s="9" t="s">
        <v>155</v>
      </c>
      <c r="DQ626" s="9" t="s">
        <v>202</v>
      </c>
      <c r="DR626" s="9" t="s">
        <v>157</v>
      </c>
      <c r="DS626" s="9" t="s">
        <v>137</v>
      </c>
      <c r="DT626" s="9" t="s">
        <v>181</v>
      </c>
      <c r="DU626" s="9" t="s">
        <v>203</v>
      </c>
      <c r="DV626" s="9" t="str">
        <f>VLOOKUP(DU626,Metadata!$B$2:$C$7,2,FALSE)</f>
        <v>6+ years</v>
      </c>
    </row>
    <row r="627" spans="1:126">
      <c r="A627" s="13">
        <v>626</v>
      </c>
      <c r="B627" s="9" t="s">
        <v>135</v>
      </c>
      <c r="C627" s="9" t="str">
        <f>VLOOKUP(B627,Metadata!$M$2:$N$6,2,FALSE)</f>
        <v>Permanent Employee</v>
      </c>
      <c r="D627" s="9" t="s">
        <v>159</v>
      </c>
      <c r="E627" s="9" t="s">
        <v>137</v>
      </c>
      <c r="F627" s="9" t="s">
        <v>138</v>
      </c>
      <c r="G627" s="9" t="s">
        <v>172</v>
      </c>
      <c r="H627" s="9" t="str">
        <f>IF(G627="","",VLOOKUP(G627,Metadata!$J$2:$K$22,2,FALSE))</f>
        <v>Porto Metropolitan Area</v>
      </c>
      <c r="I627" s="9" t="s">
        <v>138</v>
      </c>
      <c r="J627" s="9" t="str">
        <f>IF(I627="","",VLOOKUP(I627,Metadata!$P$2:$Q$43,2,FALSE))</f>
        <v>Europe</v>
      </c>
      <c r="K627" s="9" t="str">
        <f t="shared" si="0"/>
        <v>Portugal</v>
      </c>
      <c r="L627" s="9" t="s">
        <v>172</v>
      </c>
      <c r="M627" s="9" t="str">
        <f>IF(L627="","",VLOOKUP(L627,Metadata!$J$2:$K$22,2,FALSE))</f>
        <v>Porto Metropolitan Area</v>
      </c>
      <c r="N627" s="9" t="s">
        <v>214</v>
      </c>
      <c r="O627" s="9" t="s">
        <v>239</v>
      </c>
      <c r="P627" s="9" t="s">
        <v>142</v>
      </c>
      <c r="Q627" s="10" t="str">
        <f t="shared" si="1"/>
        <v>Full Office Job</v>
      </c>
      <c r="R627" s="10">
        <v>5</v>
      </c>
      <c r="S627" s="9" t="s">
        <v>216</v>
      </c>
      <c r="T627" s="9" t="s">
        <v>137</v>
      </c>
      <c r="U627" s="9" t="str">
        <f>IF(S627&lt;&gt;"",S627,IF(T627&lt;&gt;"",VLOOKUP(T627,Metadata!$S$2:$T$228,2,FALSE),""))</f>
        <v>Front-End Developer</v>
      </c>
      <c r="V627" s="9" t="s">
        <v>256</v>
      </c>
      <c r="W627" s="9" t="s">
        <v>137</v>
      </c>
      <c r="X627" s="9" t="s">
        <v>163</v>
      </c>
      <c r="Y627" s="9" t="s">
        <v>137</v>
      </c>
      <c r="Z627" s="9" t="s">
        <v>184</v>
      </c>
      <c r="AA627" s="9" t="s">
        <v>165</v>
      </c>
      <c r="AB627" s="9" t="s">
        <v>137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 t="s">
        <v>186</v>
      </c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10"/>
      <c r="CB627" s="10" t="str">
        <f t="shared" si="5"/>
        <v/>
      </c>
      <c r="CC627" s="10"/>
      <c r="CD627" s="9" t="str">
        <f t="shared" si="2"/>
        <v/>
      </c>
      <c r="CE627" s="9" t="s">
        <v>151</v>
      </c>
      <c r="CF627" s="9" t="s">
        <v>220</v>
      </c>
      <c r="CG627" s="9">
        <f>IF(CF627="","",VLOOKUP(CF627,Metadata!$D$2:$H$20,2,FALSE))</f>
        <v>27500</v>
      </c>
      <c r="CH627" s="9">
        <f>IF(CF627="","",VLOOKUP(CF627,Metadata!$D$2:$H$20,4,FALSE))</f>
        <v>25000</v>
      </c>
      <c r="CI627" s="9">
        <f>IF(CF627="","",VLOOKUP(CF627,Metadata!$D$2:$H$20,5,FALSE))</f>
        <v>30000</v>
      </c>
      <c r="CJ627" s="9">
        <f t="shared" si="3"/>
        <v>27500</v>
      </c>
      <c r="CK627" s="9" t="s">
        <v>153</v>
      </c>
      <c r="CL627" s="10">
        <v>2</v>
      </c>
      <c r="CM627" s="10">
        <v>5</v>
      </c>
      <c r="CN627" s="10">
        <v>6</v>
      </c>
      <c r="CO627" s="10">
        <v>5</v>
      </c>
      <c r="CP627" s="10">
        <v>7</v>
      </c>
      <c r="CQ627" s="10">
        <v>7</v>
      </c>
      <c r="CR627" s="10">
        <v>5</v>
      </c>
      <c r="CS627" s="10">
        <v>6</v>
      </c>
      <c r="CT627" s="10">
        <v>7</v>
      </c>
      <c r="CU627" s="10">
        <v>7</v>
      </c>
      <c r="CV627" s="10">
        <v>4</v>
      </c>
      <c r="CW627" s="10">
        <v>5</v>
      </c>
      <c r="CX627" s="10">
        <v>5</v>
      </c>
      <c r="CY627" s="10">
        <v>6</v>
      </c>
      <c r="CZ627" s="10">
        <v>6</v>
      </c>
      <c r="DA627" s="10">
        <v>5</v>
      </c>
      <c r="DB627" s="10">
        <v>5</v>
      </c>
      <c r="DC627" s="10">
        <v>6</v>
      </c>
      <c r="DD627" s="10">
        <v>2</v>
      </c>
      <c r="DE627" s="10">
        <v>6</v>
      </c>
      <c r="DF627" s="10">
        <v>6</v>
      </c>
      <c r="DG627" s="10">
        <v>6</v>
      </c>
      <c r="DH627" s="10">
        <v>6</v>
      </c>
      <c r="DI627" s="10">
        <v>6</v>
      </c>
      <c r="DJ627" s="10">
        <v>1</v>
      </c>
      <c r="DK627" s="10">
        <v>5</v>
      </c>
      <c r="DL627" s="10">
        <v>5</v>
      </c>
      <c r="DM627" s="9" t="s">
        <v>154</v>
      </c>
      <c r="DN627" s="10">
        <v>1991</v>
      </c>
      <c r="DO627" s="9">
        <f t="shared" si="4"/>
        <v>30</v>
      </c>
      <c r="DP627" s="9" t="s">
        <v>155</v>
      </c>
      <c r="DQ627" s="9" t="s">
        <v>202</v>
      </c>
      <c r="DR627" s="9" t="s">
        <v>157</v>
      </c>
      <c r="DS627" s="9" t="s">
        <v>137</v>
      </c>
      <c r="DT627" s="9" t="s">
        <v>181</v>
      </c>
      <c r="DU627" s="9" t="s">
        <v>223</v>
      </c>
      <c r="DV627" s="9" t="str">
        <f>VLOOKUP(DU627,Metadata!$B$2:$C$7,2,FALSE)</f>
        <v>3 - 6 years</v>
      </c>
    </row>
    <row r="628" spans="1:126">
      <c r="A628" s="13">
        <v>627</v>
      </c>
      <c r="B628" s="9" t="s">
        <v>135</v>
      </c>
      <c r="C628" s="9" t="str">
        <f>VLOOKUP(B628,Metadata!$M$2:$N$6,2,FALSE)</f>
        <v>Permanent Employee</v>
      </c>
      <c r="D628" s="9" t="s">
        <v>159</v>
      </c>
      <c r="E628" s="9" t="s">
        <v>137</v>
      </c>
      <c r="F628" s="9" t="s">
        <v>138</v>
      </c>
      <c r="G628" s="9" t="s">
        <v>140</v>
      </c>
      <c r="H628" s="9" t="str">
        <f>IF(G628="","",VLOOKUP(G628,Metadata!$J$2:$K$22,2,FALSE))</f>
        <v>Lisbon Metropolitan Area</v>
      </c>
      <c r="I628" s="9" t="s">
        <v>138</v>
      </c>
      <c r="J628" s="9" t="str">
        <f>IF(I628="","",VLOOKUP(I628,Metadata!$P$2:$Q$43,2,FALSE))</f>
        <v>Europe</v>
      </c>
      <c r="K628" s="9" t="str">
        <f t="shared" si="0"/>
        <v>Portugal</v>
      </c>
      <c r="L628" s="9" t="s">
        <v>140</v>
      </c>
      <c r="M628" s="9" t="str">
        <f>IF(L628="","",VLOOKUP(L628,Metadata!$J$2:$K$22,2,FALSE))</f>
        <v>Lisbon Metropolitan Area</v>
      </c>
      <c r="N628" s="9" t="s">
        <v>141</v>
      </c>
      <c r="O628" s="9" t="s">
        <v>137</v>
      </c>
      <c r="P628" s="9" t="s">
        <v>142</v>
      </c>
      <c r="Q628" s="10" t="str">
        <f t="shared" si="1"/>
        <v>Full Office Job</v>
      </c>
      <c r="R628" s="10">
        <v>3</v>
      </c>
      <c r="S628" s="9" t="s">
        <v>216</v>
      </c>
      <c r="T628" s="9" t="s">
        <v>137</v>
      </c>
      <c r="U628" s="9" t="str">
        <f>IF(S628&lt;&gt;"",S628,IF(T628&lt;&gt;"",VLOOKUP(T628,Metadata!$S$2:$T$228,2,FALSE),""))</f>
        <v>Front-End Developer</v>
      </c>
      <c r="V628" s="9" t="s">
        <v>264</v>
      </c>
      <c r="W628" s="9" t="s">
        <v>137</v>
      </c>
      <c r="X628" s="9" t="s">
        <v>208</v>
      </c>
      <c r="Y628" s="9" t="s">
        <v>137</v>
      </c>
      <c r="Z628" s="9" t="s">
        <v>146</v>
      </c>
      <c r="AA628" s="9" t="s">
        <v>165</v>
      </c>
      <c r="AB628" s="9" t="s">
        <v>137</v>
      </c>
      <c r="AC628" s="9"/>
      <c r="AD628" s="9"/>
      <c r="AE628" s="9"/>
      <c r="AF628" s="9"/>
      <c r="AG628" s="9" t="s">
        <v>166</v>
      </c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 t="s">
        <v>178</v>
      </c>
      <c r="BB628" s="9"/>
      <c r="BC628" s="9"/>
      <c r="BD628" s="9"/>
      <c r="BE628" s="9"/>
      <c r="BF628" s="9"/>
      <c r="BG628" s="9"/>
      <c r="BH628" s="9"/>
      <c r="BI628" s="9"/>
      <c r="BJ628" s="9" t="s">
        <v>167</v>
      </c>
      <c r="BK628" s="9" t="s">
        <v>198</v>
      </c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 t="s">
        <v>286</v>
      </c>
      <c r="BX628" s="9"/>
      <c r="BY628" s="9"/>
      <c r="BZ628" s="9"/>
      <c r="CA628" s="10"/>
      <c r="CB628" s="10" t="str">
        <f t="shared" si="5"/>
        <v/>
      </c>
      <c r="CC628" s="10"/>
      <c r="CD628" s="9" t="str">
        <f t="shared" si="2"/>
        <v/>
      </c>
      <c r="CE628" s="9" t="s">
        <v>151</v>
      </c>
      <c r="CF628" s="9" t="s">
        <v>188</v>
      </c>
      <c r="CG628" s="9">
        <f>IF(CF628="","",VLOOKUP(CF628,Metadata!$D$2:$H$20,2,FALSE))</f>
        <v>17500</v>
      </c>
      <c r="CH628" s="9">
        <f>IF(CF628="","",VLOOKUP(CF628,Metadata!$D$2:$H$20,4,FALSE))</f>
        <v>15000</v>
      </c>
      <c r="CI628" s="9">
        <f>IF(CF628="","",VLOOKUP(CF628,Metadata!$D$2:$H$20,5,FALSE))</f>
        <v>20000</v>
      </c>
      <c r="CJ628" s="9">
        <f t="shared" si="3"/>
        <v>17500</v>
      </c>
      <c r="CK628" s="9" t="s">
        <v>189</v>
      </c>
      <c r="CL628" s="10">
        <v>7</v>
      </c>
      <c r="CM628" s="10">
        <v>1</v>
      </c>
      <c r="CN628" s="10">
        <v>7</v>
      </c>
      <c r="CO628" s="10">
        <v>6</v>
      </c>
      <c r="CP628" s="10">
        <v>5</v>
      </c>
      <c r="CQ628" s="10">
        <v>4</v>
      </c>
      <c r="CR628" s="10">
        <v>6</v>
      </c>
      <c r="CS628" s="10">
        <v>7</v>
      </c>
      <c r="CT628" s="10">
        <v>5</v>
      </c>
      <c r="CU628" s="10">
        <v>5</v>
      </c>
      <c r="CV628" s="10">
        <v>5</v>
      </c>
      <c r="CW628" s="10">
        <v>5</v>
      </c>
      <c r="CX628" s="10">
        <v>5</v>
      </c>
      <c r="CY628" s="10">
        <v>4</v>
      </c>
      <c r="CZ628" s="10">
        <v>5</v>
      </c>
      <c r="DA628" s="10">
        <v>6</v>
      </c>
      <c r="DB628" s="10">
        <v>4</v>
      </c>
      <c r="DC628" s="10">
        <v>4</v>
      </c>
      <c r="DD628" s="10">
        <v>4</v>
      </c>
      <c r="DE628" s="10">
        <v>4</v>
      </c>
      <c r="DF628" s="10">
        <v>4</v>
      </c>
      <c r="DG628" s="10">
        <v>6</v>
      </c>
      <c r="DH628" s="10">
        <v>3</v>
      </c>
      <c r="DI628" s="10">
        <v>7</v>
      </c>
      <c r="DJ628" s="10">
        <v>2</v>
      </c>
      <c r="DK628" s="10">
        <v>4</v>
      </c>
      <c r="DL628" s="10">
        <v>5</v>
      </c>
      <c r="DM628" s="9" t="s">
        <v>154</v>
      </c>
      <c r="DN628" s="10">
        <v>1974</v>
      </c>
      <c r="DO628" s="9">
        <f t="shared" si="4"/>
        <v>47</v>
      </c>
      <c r="DP628" s="9" t="s">
        <v>155</v>
      </c>
      <c r="DQ628" s="9" t="s">
        <v>202</v>
      </c>
      <c r="DR628" s="9" t="s">
        <v>157</v>
      </c>
      <c r="DS628" s="9" t="s">
        <v>137</v>
      </c>
      <c r="DT628" s="9" t="s">
        <v>181</v>
      </c>
      <c r="DU628" s="9" t="s">
        <v>158</v>
      </c>
      <c r="DV628" s="9" t="str">
        <f>VLOOKUP(DU628,Metadata!$B$2:$C$7,2,FALSE)</f>
        <v>6+ years</v>
      </c>
    </row>
    <row r="629" spans="1:126">
      <c r="A629" s="13">
        <v>628</v>
      </c>
      <c r="B629" s="9" t="s">
        <v>135</v>
      </c>
      <c r="C629" s="9" t="str">
        <f>VLOOKUP(B629,Metadata!$M$2:$N$6,2,FALSE)</f>
        <v>Permanent Employee</v>
      </c>
      <c r="D629" s="9" t="s">
        <v>159</v>
      </c>
      <c r="E629" s="9" t="s">
        <v>137</v>
      </c>
      <c r="F629" s="9" t="s">
        <v>138</v>
      </c>
      <c r="G629" s="9" t="s">
        <v>172</v>
      </c>
      <c r="H629" s="9" t="str">
        <f>IF(G629="","",VLOOKUP(G629,Metadata!$J$2:$K$22,2,FALSE))</f>
        <v>Porto Metropolitan Area</v>
      </c>
      <c r="I629" s="9" t="s">
        <v>138</v>
      </c>
      <c r="J629" s="9" t="str">
        <f>IF(I629="","",VLOOKUP(I629,Metadata!$P$2:$Q$43,2,FALSE))</f>
        <v>Europe</v>
      </c>
      <c r="K629" s="9" t="str">
        <f t="shared" si="0"/>
        <v>Portugal</v>
      </c>
      <c r="L629" s="9" t="s">
        <v>172</v>
      </c>
      <c r="M629" s="9" t="str">
        <f>IF(L629="","",VLOOKUP(L629,Metadata!$J$2:$K$22,2,FALSE))</f>
        <v>Porto Metropolitan Area</v>
      </c>
      <c r="N629" s="9" t="s">
        <v>205</v>
      </c>
      <c r="O629" s="9" t="s">
        <v>137</v>
      </c>
      <c r="P629" s="9" t="s">
        <v>137</v>
      </c>
      <c r="Q629" s="10" t="str">
        <f t="shared" si="1"/>
        <v>Full Office Job</v>
      </c>
      <c r="R629" s="10">
        <v>3</v>
      </c>
      <c r="S629" s="9" t="s">
        <v>332</v>
      </c>
      <c r="T629" s="9" t="s">
        <v>137</v>
      </c>
      <c r="U629" s="9" t="str">
        <f>IF(S629&lt;&gt;"",S629,IF(T629&lt;&gt;"",VLOOKUP(T629,Metadata!$S$2:$T$228,2,FALSE),""))</f>
        <v>UX/UI Designer</v>
      </c>
      <c r="V629" s="9" t="s">
        <v>323</v>
      </c>
      <c r="W629" s="9" t="s">
        <v>137</v>
      </c>
      <c r="X629" s="9" t="s">
        <v>145</v>
      </c>
      <c r="Y629" s="9" t="s">
        <v>137</v>
      </c>
      <c r="Z629" s="9" t="s">
        <v>262</v>
      </c>
      <c r="AA629" s="9" t="s">
        <v>137</v>
      </c>
      <c r="AB629" s="9" t="s">
        <v>137</v>
      </c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 t="s">
        <v>150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 t="s">
        <v>150</v>
      </c>
      <c r="BZ629" s="9" t="s">
        <v>137</v>
      </c>
      <c r="CA629" s="10"/>
      <c r="CB629" s="10" t="str">
        <f t="shared" si="5"/>
        <v/>
      </c>
      <c r="CC629" s="10"/>
      <c r="CD629" s="9" t="str">
        <f t="shared" si="2"/>
        <v/>
      </c>
      <c r="CE629" s="9" t="s">
        <v>232</v>
      </c>
      <c r="CF629" s="9" t="s">
        <v>188</v>
      </c>
      <c r="CG629" s="9">
        <f>IF(CF629="","",VLOOKUP(CF629,Metadata!$D$2:$H$20,2,FALSE))</f>
        <v>17500</v>
      </c>
      <c r="CH629" s="9">
        <f>IF(CF629="","",VLOOKUP(CF629,Metadata!$D$2:$H$20,4,FALSE))</f>
        <v>15000</v>
      </c>
      <c r="CI629" s="9">
        <f>IF(CF629="","",VLOOKUP(CF629,Metadata!$D$2:$H$20,5,FALSE))</f>
        <v>20000</v>
      </c>
      <c r="CJ629" s="9">
        <f t="shared" si="3"/>
        <v>17500</v>
      </c>
      <c r="CK629" s="9" t="s">
        <v>153</v>
      </c>
      <c r="CL629" s="10">
        <v>6</v>
      </c>
      <c r="CM629" s="10">
        <v>1</v>
      </c>
      <c r="CN629" s="10">
        <v>7</v>
      </c>
      <c r="CO629" s="10">
        <v>5</v>
      </c>
      <c r="CP629" s="10">
        <v>5</v>
      </c>
      <c r="CQ629" s="10">
        <v>7</v>
      </c>
      <c r="CR629" s="10">
        <v>3</v>
      </c>
      <c r="CS629" s="10">
        <v>4</v>
      </c>
      <c r="CT629" s="10">
        <v>7</v>
      </c>
      <c r="CU629" s="10">
        <v>3</v>
      </c>
      <c r="CV629" s="10">
        <v>4</v>
      </c>
      <c r="CW629" s="10">
        <v>2</v>
      </c>
      <c r="CX629" s="10">
        <v>6</v>
      </c>
      <c r="CY629" s="10">
        <v>7</v>
      </c>
      <c r="CZ629" s="10">
        <v>7</v>
      </c>
      <c r="DA629" s="10">
        <v>7</v>
      </c>
      <c r="DB629" s="10">
        <v>6</v>
      </c>
      <c r="DC629" s="10">
        <v>7</v>
      </c>
      <c r="DD629" s="10">
        <v>5</v>
      </c>
      <c r="DE629" s="10">
        <v>7</v>
      </c>
      <c r="DF629" s="10">
        <v>7</v>
      </c>
      <c r="DG629" s="10">
        <v>3</v>
      </c>
      <c r="DH629" s="10">
        <v>1</v>
      </c>
      <c r="DI629" s="10">
        <v>6</v>
      </c>
      <c r="DJ629" s="10">
        <v>1</v>
      </c>
      <c r="DK629" s="10">
        <v>5</v>
      </c>
      <c r="DL629" s="10">
        <v>2</v>
      </c>
      <c r="DM629" s="9" t="s">
        <v>154</v>
      </c>
      <c r="DN629" s="10">
        <v>1997</v>
      </c>
      <c r="DO629" s="9">
        <f t="shared" si="4"/>
        <v>24</v>
      </c>
      <c r="DP629" s="9" t="s">
        <v>155</v>
      </c>
      <c r="DQ629" s="9" t="s">
        <v>156</v>
      </c>
      <c r="DR629" s="9" t="s">
        <v>157</v>
      </c>
      <c r="DS629" s="9" t="s">
        <v>137</v>
      </c>
      <c r="DT629" s="9" t="s">
        <v>181</v>
      </c>
      <c r="DU629" s="9" t="s">
        <v>168</v>
      </c>
      <c r="DV629" s="9" t="str">
        <f>VLOOKUP(DU629,Metadata!$B$2:$C$7,2,FALSE)</f>
        <v>0 - 3 years</v>
      </c>
    </row>
    <row r="630" spans="1:126">
      <c r="A630" s="13">
        <v>629</v>
      </c>
      <c r="B630" s="9" t="s">
        <v>135</v>
      </c>
      <c r="C630" s="9" t="str">
        <f>VLOOKUP(B630,Metadata!$M$2:$N$6,2,FALSE)</f>
        <v>Permanent Employee</v>
      </c>
      <c r="D630" s="9" t="s">
        <v>136</v>
      </c>
      <c r="E630" s="9" t="s">
        <v>137</v>
      </c>
      <c r="F630" s="9" t="s">
        <v>138</v>
      </c>
      <c r="G630" s="9" t="s">
        <v>312</v>
      </c>
      <c r="H630" s="9" t="str">
        <f>IF(G630="","",VLOOKUP(G630,Metadata!$J$2:$K$22,2,FALSE))</f>
        <v>South</v>
      </c>
      <c r="I630" s="9" t="s">
        <v>138</v>
      </c>
      <c r="J630" s="9" t="str">
        <f>IF(I630="","",VLOOKUP(I630,Metadata!$P$2:$Q$43,2,FALSE))</f>
        <v>Europe</v>
      </c>
      <c r="K630" s="9" t="str">
        <f t="shared" si="0"/>
        <v>Portugal</v>
      </c>
      <c r="L630" s="9" t="s">
        <v>140</v>
      </c>
      <c r="M630" s="9" t="str">
        <f>IF(L630="","",VLOOKUP(L630,Metadata!$J$2:$K$22,2,FALSE))</f>
        <v>Lisbon Metropolitan Area</v>
      </c>
      <c r="N630" s="9" t="s">
        <v>141</v>
      </c>
      <c r="O630" s="9" t="s">
        <v>137</v>
      </c>
      <c r="P630" s="9" t="s">
        <v>142</v>
      </c>
      <c r="Q630" s="10" t="str">
        <f t="shared" si="1"/>
        <v>Full Office Job</v>
      </c>
      <c r="R630" s="10">
        <v>7</v>
      </c>
      <c r="S630" s="9" t="s">
        <v>192</v>
      </c>
      <c r="T630" s="9" t="s">
        <v>137</v>
      </c>
      <c r="U630" s="9" t="str">
        <f>IF(S630&lt;&gt;"",S630,IF(T630&lt;&gt;"",VLOOKUP(T630,Metadata!$S$2:$T$228,2,FALSE),""))</f>
        <v>Back-End Developer</v>
      </c>
      <c r="V630" s="9" t="s">
        <v>276</v>
      </c>
      <c r="W630" s="9" t="s">
        <v>137</v>
      </c>
      <c r="X630" s="9" t="s">
        <v>208</v>
      </c>
      <c r="Y630" s="9" t="s">
        <v>137</v>
      </c>
      <c r="Z630" s="9" t="s">
        <v>184</v>
      </c>
      <c r="AA630" s="9" t="s">
        <v>165</v>
      </c>
      <c r="AB630" s="9" t="s">
        <v>137</v>
      </c>
      <c r="AC630" s="9" t="s">
        <v>147</v>
      </c>
      <c r="AD630" s="9"/>
      <c r="AE630" s="9" t="s">
        <v>194</v>
      </c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 t="s">
        <v>198</v>
      </c>
      <c r="BL630" s="9"/>
      <c r="BM630" s="9"/>
      <c r="BN630" s="9"/>
      <c r="BO630" s="9"/>
      <c r="BP630" s="9"/>
      <c r="BQ630" s="9"/>
      <c r="BR630" s="9" t="s">
        <v>247</v>
      </c>
      <c r="BS630" s="9"/>
      <c r="BT630" s="9"/>
      <c r="BU630" s="9"/>
      <c r="BV630" s="9"/>
      <c r="BW630" s="9"/>
      <c r="BX630" s="9"/>
      <c r="BY630" s="9"/>
      <c r="BZ630" s="9"/>
      <c r="CA630" s="10"/>
      <c r="CB630" s="10" t="str">
        <f t="shared" si="5"/>
        <v/>
      </c>
      <c r="CC630" s="10"/>
      <c r="CD630" s="9" t="str">
        <f t="shared" si="2"/>
        <v/>
      </c>
      <c r="CE630" s="9" t="s">
        <v>168</v>
      </c>
      <c r="CF630" s="9" t="s">
        <v>419</v>
      </c>
      <c r="CG630" s="9">
        <f>IF(CF630="","",VLOOKUP(CF630,Metadata!$D$2:$H$20,2,FALSE))</f>
        <v>62500</v>
      </c>
      <c r="CH630" s="9">
        <f>IF(CF630="","",VLOOKUP(CF630,Metadata!$D$2:$H$20,4,FALSE))</f>
        <v>60000</v>
      </c>
      <c r="CI630" s="9">
        <f>IF(CF630="","",VLOOKUP(CF630,Metadata!$D$2:$H$20,5,FALSE))</f>
        <v>65000</v>
      </c>
      <c r="CJ630" s="9">
        <f t="shared" si="3"/>
        <v>62500</v>
      </c>
      <c r="CK630" s="9" t="s">
        <v>153</v>
      </c>
      <c r="CL630" s="10">
        <v>6</v>
      </c>
      <c r="CM630" s="10">
        <v>5</v>
      </c>
      <c r="CN630" s="10">
        <v>7</v>
      </c>
      <c r="CO630" s="10">
        <v>6</v>
      </c>
      <c r="CP630" s="10">
        <v>6</v>
      </c>
      <c r="CQ630" s="10">
        <v>5</v>
      </c>
      <c r="CR630" s="10">
        <v>6</v>
      </c>
      <c r="CS630" s="10">
        <v>6</v>
      </c>
      <c r="CT630" s="10">
        <v>5</v>
      </c>
      <c r="CU630" s="10">
        <v>5</v>
      </c>
      <c r="CV630" s="10">
        <v>4</v>
      </c>
      <c r="CW630" s="10">
        <v>5</v>
      </c>
      <c r="CX630" s="10">
        <v>6</v>
      </c>
      <c r="CY630" s="10">
        <v>6</v>
      </c>
      <c r="CZ630" s="10">
        <v>5</v>
      </c>
      <c r="DA630" s="10">
        <v>5</v>
      </c>
      <c r="DB630" s="10">
        <v>5</v>
      </c>
      <c r="DC630" s="10">
        <v>6</v>
      </c>
      <c r="DD630" s="10">
        <v>6</v>
      </c>
      <c r="DE630" s="10">
        <v>6</v>
      </c>
      <c r="DF630" s="10">
        <v>5</v>
      </c>
      <c r="DG630" s="10">
        <v>6</v>
      </c>
      <c r="DH630" s="10">
        <v>6</v>
      </c>
      <c r="DI630" s="10">
        <v>6</v>
      </c>
      <c r="DJ630" s="10">
        <v>5</v>
      </c>
      <c r="DK630" s="10">
        <v>5</v>
      </c>
      <c r="DL630" s="10">
        <v>5</v>
      </c>
      <c r="DM630" s="9" t="s">
        <v>154</v>
      </c>
      <c r="DN630" s="10">
        <v>1986</v>
      </c>
      <c r="DO630" s="9">
        <f t="shared" si="4"/>
        <v>35</v>
      </c>
      <c r="DP630" s="9" t="s">
        <v>222</v>
      </c>
      <c r="DQ630" s="9" t="s">
        <v>156</v>
      </c>
      <c r="DR630" s="9" t="s">
        <v>157</v>
      </c>
      <c r="DS630" s="9" t="s">
        <v>137</v>
      </c>
      <c r="DT630" s="9" t="s">
        <v>181</v>
      </c>
      <c r="DU630" s="9" t="s">
        <v>223</v>
      </c>
      <c r="DV630" s="9" t="str">
        <f>VLOOKUP(DU630,Metadata!$B$2:$C$7,2,FALSE)</f>
        <v>3 - 6 years</v>
      </c>
    </row>
    <row r="631" spans="1:126">
      <c r="A631" s="13">
        <v>630</v>
      </c>
      <c r="B631" s="9" t="s">
        <v>135</v>
      </c>
      <c r="C631" s="9" t="str">
        <f>VLOOKUP(B631,Metadata!$M$2:$N$6,2,FALSE)</f>
        <v>Permanent Employee</v>
      </c>
      <c r="D631" s="9" t="s">
        <v>136</v>
      </c>
      <c r="E631" s="9" t="s">
        <v>137</v>
      </c>
      <c r="F631" s="9" t="s">
        <v>138</v>
      </c>
      <c r="G631" s="9" t="s">
        <v>172</v>
      </c>
      <c r="H631" s="9" t="str">
        <f>IF(G631="","",VLOOKUP(G631,Metadata!$J$2:$K$22,2,FALSE))</f>
        <v>Porto Metropolitan Area</v>
      </c>
      <c r="I631" s="9" t="s">
        <v>228</v>
      </c>
      <c r="J631" s="9" t="str">
        <f>IF(I631="","",VLOOKUP(I631,Metadata!$P$2:$Q$43,2,FALSE))</f>
        <v>Europe</v>
      </c>
      <c r="K631" s="9" t="str">
        <f t="shared" si="0"/>
        <v>International</v>
      </c>
      <c r="L631" s="9" t="s">
        <v>137</v>
      </c>
      <c r="M631" s="9" t="str">
        <f>IF(L631="","",VLOOKUP(L631,Metadata!$J$2:$K$22,2,FALSE))</f>
        <v/>
      </c>
      <c r="N631" s="9" t="s">
        <v>214</v>
      </c>
      <c r="O631" s="9" t="s">
        <v>136</v>
      </c>
      <c r="P631" s="9" t="s">
        <v>191</v>
      </c>
      <c r="Q631" s="10" t="str">
        <f t="shared" si="1"/>
        <v>Remote Job (full or flexible)</v>
      </c>
      <c r="R631" s="10">
        <v>6</v>
      </c>
      <c r="S631" s="9" t="s">
        <v>338</v>
      </c>
      <c r="T631" s="9" t="s">
        <v>137</v>
      </c>
      <c r="U631" s="9" t="str">
        <f>IF(S631&lt;&gt;"",S631,IF(T631&lt;&gt;"",VLOOKUP(T631,Metadata!$S$2:$T$228,2,FALSE),""))</f>
        <v>Solutions Architect</v>
      </c>
      <c r="V631" s="9" t="s">
        <v>144</v>
      </c>
      <c r="W631" s="9" t="s">
        <v>137</v>
      </c>
      <c r="X631" s="9" t="s">
        <v>175</v>
      </c>
      <c r="Y631" s="9" t="s">
        <v>137</v>
      </c>
      <c r="Z631" s="9" t="s">
        <v>193</v>
      </c>
      <c r="AA631" s="9" t="s">
        <v>165</v>
      </c>
      <c r="AB631" s="9" t="s">
        <v>253</v>
      </c>
      <c r="AC631" s="9" t="s">
        <v>147</v>
      </c>
      <c r="AD631" s="9"/>
      <c r="AE631" s="9"/>
      <c r="AF631" s="9"/>
      <c r="AG631" s="9"/>
      <c r="AH631" s="9"/>
      <c r="AI631" s="9"/>
      <c r="AJ631" s="9" t="s">
        <v>185</v>
      </c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 t="s">
        <v>339</v>
      </c>
      <c r="BD631" s="9"/>
      <c r="BE631" s="9"/>
      <c r="BF631" s="9"/>
      <c r="BG631" s="9"/>
      <c r="BH631" s="9"/>
      <c r="BI631" s="9"/>
      <c r="BJ631" s="9"/>
      <c r="BK631" s="9"/>
      <c r="BL631" s="9" t="s">
        <v>199</v>
      </c>
      <c r="BM631" s="9"/>
      <c r="BN631" s="9" t="s">
        <v>186</v>
      </c>
      <c r="BO631" s="9"/>
      <c r="BP631" s="9"/>
      <c r="BQ631" s="9"/>
      <c r="BR631" s="9"/>
      <c r="BS631" s="9" t="s">
        <v>200</v>
      </c>
      <c r="BT631" s="9"/>
      <c r="BU631" s="9"/>
      <c r="BV631" s="9"/>
      <c r="BW631" s="9"/>
      <c r="BX631" s="9"/>
      <c r="BY631" s="9"/>
      <c r="BZ631" s="9" t="s">
        <v>388</v>
      </c>
      <c r="CA631" s="10"/>
      <c r="CB631" s="10" t="str">
        <f t="shared" si="5"/>
        <v/>
      </c>
      <c r="CC631" s="10"/>
      <c r="CD631" s="9" t="str">
        <f t="shared" si="2"/>
        <v/>
      </c>
      <c r="CE631" s="9" t="s">
        <v>232</v>
      </c>
      <c r="CF631" s="9" t="s">
        <v>419</v>
      </c>
      <c r="CG631" s="9">
        <f>IF(CF631="","",VLOOKUP(CF631,Metadata!$D$2:$H$20,2,FALSE))</f>
        <v>62500</v>
      </c>
      <c r="CH631" s="9">
        <f>IF(CF631="","",VLOOKUP(CF631,Metadata!$D$2:$H$20,4,FALSE))</f>
        <v>60000</v>
      </c>
      <c r="CI631" s="9">
        <f>IF(CF631="","",VLOOKUP(CF631,Metadata!$D$2:$H$20,5,FALSE))</f>
        <v>65000</v>
      </c>
      <c r="CJ631" s="9">
        <f t="shared" si="3"/>
        <v>62500</v>
      </c>
      <c r="CK631" s="9" t="s">
        <v>221</v>
      </c>
      <c r="CL631" s="10">
        <v>6</v>
      </c>
      <c r="CM631" s="10">
        <v>1</v>
      </c>
      <c r="CN631" s="10">
        <v>7</v>
      </c>
      <c r="CO631" s="10">
        <v>7</v>
      </c>
      <c r="CP631" s="10">
        <v>7</v>
      </c>
      <c r="CQ631" s="10">
        <v>5</v>
      </c>
      <c r="CR631" s="10">
        <v>7</v>
      </c>
      <c r="CS631" s="10">
        <v>5</v>
      </c>
      <c r="CT631" s="10">
        <v>7</v>
      </c>
      <c r="CU631" s="10">
        <v>5</v>
      </c>
      <c r="CV631" s="10">
        <v>3</v>
      </c>
      <c r="CW631" s="10">
        <v>3</v>
      </c>
      <c r="CX631" s="10">
        <v>6</v>
      </c>
      <c r="CY631" s="10">
        <v>1</v>
      </c>
      <c r="CZ631" s="10">
        <v>7</v>
      </c>
      <c r="DA631" s="10">
        <v>7</v>
      </c>
      <c r="DB631" s="10">
        <v>5</v>
      </c>
      <c r="DC631" s="10">
        <v>7</v>
      </c>
      <c r="DD631" s="10">
        <v>4</v>
      </c>
      <c r="DE631" s="10">
        <v>7</v>
      </c>
      <c r="DF631" s="10">
        <v>5</v>
      </c>
      <c r="DG631" s="10">
        <v>5</v>
      </c>
      <c r="DH631" s="10">
        <v>5</v>
      </c>
      <c r="DI631" s="10">
        <v>7</v>
      </c>
      <c r="DJ631" s="10">
        <v>3</v>
      </c>
      <c r="DK631" s="10">
        <v>3</v>
      </c>
      <c r="DL631" s="10">
        <v>5</v>
      </c>
      <c r="DM631" s="9" t="s">
        <v>154</v>
      </c>
      <c r="DN631" s="10">
        <v>1981</v>
      </c>
      <c r="DO631" s="9">
        <f t="shared" si="4"/>
        <v>40</v>
      </c>
      <c r="DP631" s="9" t="s">
        <v>155</v>
      </c>
      <c r="DQ631" s="9" t="s">
        <v>156</v>
      </c>
      <c r="DR631" s="9" t="s">
        <v>157</v>
      </c>
      <c r="DS631" s="9" t="s">
        <v>137</v>
      </c>
      <c r="DT631" s="9" t="s">
        <v>181</v>
      </c>
      <c r="DU631" s="9" t="s">
        <v>158</v>
      </c>
      <c r="DV631" s="9" t="str">
        <f>VLOOKUP(DU631,Metadata!$B$2:$C$7,2,FALSE)</f>
        <v>6+ years</v>
      </c>
    </row>
    <row r="632" spans="1:126">
      <c r="A632" s="13">
        <v>631</v>
      </c>
      <c r="B632" s="9" t="s">
        <v>135</v>
      </c>
      <c r="C632" s="9" t="str">
        <f>VLOOKUP(B632,Metadata!$M$2:$N$6,2,FALSE)</f>
        <v>Permanent Employee</v>
      </c>
      <c r="D632" s="9" t="s">
        <v>136</v>
      </c>
      <c r="E632" s="9" t="s">
        <v>137</v>
      </c>
      <c r="F632" s="9" t="s">
        <v>138</v>
      </c>
      <c r="G632" s="9" t="s">
        <v>190</v>
      </c>
      <c r="H632" s="9" t="str">
        <f>IF(G632="","",VLOOKUP(G632,Metadata!$J$2:$K$22,2,FALSE))</f>
        <v>North</v>
      </c>
      <c r="I632" s="9" t="s">
        <v>138</v>
      </c>
      <c r="J632" s="9" t="str">
        <f>IF(I632="","",VLOOKUP(I632,Metadata!$P$2:$Q$43,2,FALSE))</f>
        <v>Europe</v>
      </c>
      <c r="K632" s="9" t="str">
        <f t="shared" si="0"/>
        <v>Portugal</v>
      </c>
      <c r="L632" s="9" t="s">
        <v>140</v>
      </c>
      <c r="M632" s="9" t="str">
        <f>IF(L632="","",VLOOKUP(L632,Metadata!$J$2:$K$22,2,FALSE))</f>
        <v>Lisbon Metropolitan Area</v>
      </c>
      <c r="N632" s="9" t="s">
        <v>141</v>
      </c>
      <c r="O632" s="9" t="s">
        <v>137</v>
      </c>
      <c r="P632" s="9" t="s">
        <v>191</v>
      </c>
      <c r="Q632" s="10" t="str">
        <f t="shared" si="1"/>
        <v>Remote Job (full or flexible)</v>
      </c>
      <c r="R632" s="10">
        <v>6</v>
      </c>
      <c r="S632" s="9" t="s">
        <v>161</v>
      </c>
      <c r="T632" s="9" t="s">
        <v>137</v>
      </c>
      <c r="U632" s="9" t="str">
        <f>IF(S632&lt;&gt;"",S632,IF(T632&lt;&gt;"",VLOOKUP(T632,Metadata!$S$2:$T$228,2,FALSE),""))</f>
        <v>Full-Stack Developer</v>
      </c>
      <c r="V632" s="9" t="s">
        <v>268</v>
      </c>
      <c r="W632" s="9" t="s">
        <v>137</v>
      </c>
      <c r="X632" s="9" t="s">
        <v>252</v>
      </c>
      <c r="Y632" s="9" t="s">
        <v>137</v>
      </c>
      <c r="Z632" s="9" t="s">
        <v>218</v>
      </c>
      <c r="AA632" s="9" t="s">
        <v>165</v>
      </c>
      <c r="AB632" s="9" t="s">
        <v>253</v>
      </c>
      <c r="AC632" s="9" t="s">
        <v>147</v>
      </c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 t="s">
        <v>150</v>
      </c>
      <c r="BZ632" s="9" t="s">
        <v>137</v>
      </c>
      <c r="CA632" s="10"/>
      <c r="CB632" s="10" t="str">
        <f t="shared" si="5"/>
        <v/>
      </c>
      <c r="CC632" s="10"/>
      <c r="CD632" s="9" t="str">
        <f t="shared" si="2"/>
        <v/>
      </c>
      <c r="CE632" s="9" t="s">
        <v>168</v>
      </c>
      <c r="CF632" s="9" t="s">
        <v>245</v>
      </c>
      <c r="CG632" s="9">
        <f>IF(CF632="","",VLOOKUP(CF632,Metadata!$D$2:$H$20,2,FALSE))</f>
        <v>42500</v>
      </c>
      <c r="CH632" s="9">
        <f>IF(CF632="","",VLOOKUP(CF632,Metadata!$D$2:$H$20,4,FALSE))</f>
        <v>40000</v>
      </c>
      <c r="CI632" s="9">
        <f>IF(CF632="","",VLOOKUP(CF632,Metadata!$D$2:$H$20,5,FALSE))</f>
        <v>45000</v>
      </c>
      <c r="CJ632" s="9">
        <f t="shared" si="3"/>
        <v>42500</v>
      </c>
      <c r="CK632" s="9" t="s">
        <v>189</v>
      </c>
      <c r="CL632" s="10">
        <v>5</v>
      </c>
      <c r="CM632" s="10">
        <v>3</v>
      </c>
      <c r="CN632" s="10">
        <v>6</v>
      </c>
      <c r="CO632" s="10">
        <v>6</v>
      </c>
      <c r="CP632" s="10">
        <v>6</v>
      </c>
      <c r="CQ632" s="10">
        <v>7</v>
      </c>
      <c r="CR632" s="10">
        <v>6</v>
      </c>
      <c r="CS632" s="10">
        <v>5</v>
      </c>
      <c r="CT632" s="10">
        <v>7</v>
      </c>
      <c r="CU632" s="10">
        <v>6</v>
      </c>
      <c r="CV632" s="10">
        <v>5</v>
      </c>
      <c r="CW632" s="10">
        <v>2</v>
      </c>
      <c r="CX632" s="10">
        <v>5</v>
      </c>
      <c r="CY632" s="10">
        <v>5</v>
      </c>
      <c r="CZ632" s="10">
        <v>6</v>
      </c>
      <c r="DA632" s="10">
        <v>5</v>
      </c>
      <c r="DB632" s="10">
        <v>3</v>
      </c>
      <c r="DC632" s="10">
        <v>6</v>
      </c>
      <c r="DD632" s="10">
        <v>5</v>
      </c>
      <c r="DE632" s="10">
        <v>7</v>
      </c>
      <c r="DF632" s="10">
        <v>6</v>
      </c>
      <c r="DG632" s="10">
        <v>7</v>
      </c>
      <c r="DH632" s="10">
        <v>6</v>
      </c>
      <c r="DI632" s="10">
        <v>6</v>
      </c>
      <c r="DJ632" s="10">
        <v>4</v>
      </c>
      <c r="DK632" s="10">
        <v>3</v>
      </c>
      <c r="DL632" s="10">
        <v>3</v>
      </c>
      <c r="DM632" s="9" t="s">
        <v>154</v>
      </c>
      <c r="DN632" s="10">
        <v>1988</v>
      </c>
      <c r="DO632" s="9">
        <f t="shared" si="4"/>
        <v>33</v>
      </c>
      <c r="DP632" s="9" t="s">
        <v>155</v>
      </c>
      <c r="DQ632" s="9" t="s">
        <v>202</v>
      </c>
      <c r="DR632" s="9" t="s">
        <v>157</v>
      </c>
      <c r="DS632" s="9" t="s">
        <v>137</v>
      </c>
      <c r="DT632" s="9" t="s">
        <v>181</v>
      </c>
      <c r="DU632" s="9" t="s">
        <v>223</v>
      </c>
      <c r="DV632" s="9" t="str">
        <f>VLOOKUP(DU632,Metadata!$B$2:$C$7,2,FALSE)</f>
        <v>3 - 6 years</v>
      </c>
    </row>
    <row r="633" spans="1:126">
      <c r="A633" s="13">
        <v>632</v>
      </c>
      <c r="B633" s="9" t="s">
        <v>135</v>
      </c>
      <c r="C633" s="9" t="str">
        <f>VLOOKUP(B633,Metadata!$M$2:$N$6,2,FALSE)</f>
        <v>Permanent Employee</v>
      </c>
      <c r="D633" s="9" t="s">
        <v>159</v>
      </c>
      <c r="E633" s="9" t="s">
        <v>137</v>
      </c>
      <c r="F633" s="9" t="s">
        <v>138</v>
      </c>
      <c r="G633" s="9" t="s">
        <v>190</v>
      </c>
      <c r="H633" s="9" t="str">
        <f>IF(G633="","",VLOOKUP(G633,Metadata!$J$2:$K$22,2,FALSE))</f>
        <v>North</v>
      </c>
      <c r="I633" s="9" t="s">
        <v>138</v>
      </c>
      <c r="J633" s="9" t="str">
        <f>IF(I633="","",VLOOKUP(I633,Metadata!$P$2:$Q$43,2,FALSE))</f>
        <v>Europe</v>
      </c>
      <c r="K633" s="9" t="str">
        <f t="shared" si="0"/>
        <v>Portugal</v>
      </c>
      <c r="L633" s="9" t="s">
        <v>190</v>
      </c>
      <c r="M633" s="9" t="str">
        <f>IF(L633="","",VLOOKUP(L633,Metadata!$J$2:$K$22,2,FALSE))</f>
        <v>North</v>
      </c>
      <c r="N633" s="9" t="s">
        <v>141</v>
      </c>
      <c r="O633" s="9" t="s">
        <v>137</v>
      </c>
      <c r="P633" s="9" t="s">
        <v>142</v>
      </c>
      <c r="Q633" s="10" t="str">
        <f t="shared" si="1"/>
        <v>Full Office Job</v>
      </c>
      <c r="R633" s="10">
        <v>5</v>
      </c>
      <c r="S633" s="9" t="s">
        <v>192</v>
      </c>
      <c r="T633" s="9" t="s">
        <v>137</v>
      </c>
      <c r="U633" s="9" t="str">
        <f>IF(S633&lt;&gt;"",S633,IF(T633&lt;&gt;"",VLOOKUP(T633,Metadata!$S$2:$T$228,2,FALSE),""))</f>
        <v>Back-End Developer</v>
      </c>
      <c r="V633" s="9" t="s">
        <v>391</v>
      </c>
      <c r="W633" s="9" t="s">
        <v>137</v>
      </c>
      <c r="X633" s="9" t="s">
        <v>242</v>
      </c>
      <c r="Y633" s="9" t="s">
        <v>137</v>
      </c>
      <c r="Z633" s="9" t="s">
        <v>224</v>
      </c>
      <c r="AA633" s="9" t="s">
        <v>137</v>
      </c>
      <c r="AB633" s="9" t="s">
        <v>137</v>
      </c>
      <c r="AC633" s="9"/>
      <c r="AD633" s="9"/>
      <c r="AE633" s="9" t="s">
        <v>194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 t="s">
        <v>150</v>
      </c>
      <c r="BZ633" s="9" t="s">
        <v>137</v>
      </c>
      <c r="CA633" s="10"/>
      <c r="CB633" s="10" t="str">
        <f t="shared" si="5"/>
        <v/>
      </c>
      <c r="CC633" s="10"/>
      <c r="CD633" s="9" t="str">
        <f t="shared" si="2"/>
        <v/>
      </c>
      <c r="CE633" s="9" t="s">
        <v>168</v>
      </c>
      <c r="CF633" s="9" t="s">
        <v>152</v>
      </c>
      <c r="CG633" s="9">
        <f>IF(CF633="","",VLOOKUP(CF633,Metadata!$D$2:$H$20,2,FALSE))</f>
        <v>32500</v>
      </c>
      <c r="CH633" s="9">
        <f>IF(CF633="","",VLOOKUP(CF633,Metadata!$D$2:$H$20,4,FALSE))</f>
        <v>30000</v>
      </c>
      <c r="CI633" s="9">
        <f>IF(CF633="","",VLOOKUP(CF633,Metadata!$D$2:$H$20,5,FALSE))</f>
        <v>35000</v>
      </c>
      <c r="CJ633" s="9">
        <f t="shared" si="3"/>
        <v>32500</v>
      </c>
      <c r="CK633" s="9" t="s">
        <v>221</v>
      </c>
      <c r="CL633" s="10">
        <v>5</v>
      </c>
      <c r="CM633" s="10">
        <v>1</v>
      </c>
      <c r="CN633" s="10">
        <v>7</v>
      </c>
      <c r="CO633" s="10">
        <v>6</v>
      </c>
      <c r="CP633" s="10">
        <v>7</v>
      </c>
      <c r="CQ633" s="10">
        <v>7</v>
      </c>
      <c r="CR633" s="10">
        <v>5</v>
      </c>
      <c r="CS633" s="10">
        <v>7</v>
      </c>
      <c r="CT633" s="10">
        <v>7</v>
      </c>
      <c r="CU633" s="10">
        <v>7</v>
      </c>
      <c r="CV633" s="10">
        <v>7</v>
      </c>
      <c r="CW633" s="10">
        <v>7</v>
      </c>
      <c r="CX633" s="10">
        <v>7</v>
      </c>
      <c r="CY633" s="10">
        <v>6</v>
      </c>
      <c r="CZ633" s="10">
        <v>7</v>
      </c>
      <c r="DA633" s="10">
        <v>7</v>
      </c>
      <c r="DB633" s="10">
        <v>5</v>
      </c>
      <c r="DC633" s="10">
        <v>7</v>
      </c>
      <c r="DD633" s="10">
        <v>7</v>
      </c>
      <c r="DE633" s="10">
        <v>7</v>
      </c>
      <c r="DF633" s="10">
        <v>7</v>
      </c>
      <c r="DG633" s="10">
        <v>7</v>
      </c>
      <c r="DH633" s="10">
        <v>7</v>
      </c>
      <c r="DI633" s="10">
        <v>7</v>
      </c>
      <c r="DJ633" s="10">
        <v>6</v>
      </c>
      <c r="DK633" s="10">
        <v>7</v>
      </c>
      <c r="DL633" s="10">
        <v>7</v>
      </c>
      <c r="DM633" s="9" t="s">
        <v>154</v>
      </c>
      <c r="DN633" s="10">
        <v>1990</v>
      </c>
      <c r="DO633" s="9">
        <f t="shared" si="4"/>
        <v>31</v>
      </c>
      <c r="DP633" s="9" t="s">
        <v>222</v>
      </c>
      <c r="DQ633" s="9" t="s">
        <v>210</v>
      </c>
      <c r="DR633" s="9" t="s">
        <v>157</v>
      </c>
      <c r="DS633" s="9" t="s">
        <v>137</v>
      </c>
      <c r="DT633" s="9" t="s">
        <v>181</v>
      </c>
      <c r="DU633" s="9" t="s">
        <v>203</v>
      </c>
      <c r="DV633" s="9" t="str">
        <f>VLOOKUP(DU633,Metadata!$B$2:$C$7,2,FALSE)</f>
        <v>6+ years</v>
      </c>
    </row>
    <row r="634" spans="1:126">
      <c r="A634" s="13">
        <v>633</v>
      </c>
      <c r="B634" s="9" t="s">
        <v>135</v>
      </c>
      <c r="C634" s="9" t="str">
        <f>VLOOKUP(B634,Metadata!$M$2:$N$6,2,FALSE)</f>
        <v>Permanent Employee</v>
      </c>
      <c r="D634" s="9" t="s">
        <v>136</v>
      </c>
      <c r="E634" s="9" t="s">
        <v>137</v>
      </c>
      <c r="F634" s="9" t="s">
        <v>138</v>
      </c>
      <c r="G634" s="9" t="s">
        <v>312</v>
      </c>
      <c r="H634" s="9" t="str">
        <f>IF(G634="","",VLOOKUP(G634,Metadata!$J$2:$K$22,2,FALSE))</f>
        <v>South</v>
      </c>
      <c r="I634" s="9" t="s">
        <v>228</v>
      </c>
      <c r="J634" s="9" t="str">
        <f>IF(I634="","",VLOOKUP(I634,Metadata!$P$2:$Q$43,2,FALSE))</f>
        <v>Europe</v>
      </c>
      <c r="K634" s="9" t="str">
        <f t="shared" si="0"/>
        <v>International</v>
      </c>
      <c r="L634" s="9" t="s">
        <v>137</v>
      </c>
      <c r="M634" s="9" t="str">
        <f>IF(L634="","",VLOOKUP(L634,Metadata!$J$2:$K$22,2,FALSE))</f>
        <v/>
      </c>
      <c r="N634" s="9" t="s">
        <v>214</v>
      </c>
      <c r="O634" s="9" t="s">
        <v>136</v>
      </c>
      <c r="P634" s="9" t="s">
        <v>142</v>
      </c>
      <c r="Q634" s="10" t="str">
        <f t="shared" si="1"/>
        <v>Full Office Job</v>
      </c>
      <c r="R634" s="10">
        <v>6</v>
      </c>
      <c r="S634" s="9" t="s">
        <v>192</v>
      </c>
      <c r="T634" s="9" t="s">
        <v>137</v>
      </c>
      <c r="U634" s="9" t="str">
        <f>IF(S634&lt;&gt;"",S634,IF(T634&lt;&gt;"",VLOOKUP(T634,Metadata!$S$2:$T$228,2,FALSE),""))</f>
        <v>Back-End Developer</v>
      </c>
      <c r="V634" s="9" t="s">
        <v>144</v>
      </c>
      <c r="W634" s="9" t="s">
        <v>137</v>
      </c>
      <c r="X634" s="9" t="s">
        <v>145</v>
      </c>
      <c r="Y634" s="9" t="s">
        <v>137</v>
      </c>
      <c r="Z634" s="9" t="s">
        <v>262</v>
      </c>
      <c r="AA634" s="9" t="s">
        <v>165</v>
      </c>
      <c r="AB634" s="9" t="s">
        <v>137</v>
      </c>
      <c r="AC634" s="9" t="s">
        <v>147</v>
      </c>
      <c r="AD634" s="9"/>
      <c r="AE634" s="9" t="s">
        <v>194</v>
      </c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 t="s">
        <v>178</v>
      </c>
      <c r="BB634" s="9"/>
      <c r="BC634" s="9"/>
      <c r="BD634" s="9"/>
      <c r="BE634" s="9"/>
      <c r="BF634" s="9"/>
      <c r="BG634" s="9"/>
      <c r="BH634" s="9"/>
      <c r="BI634" s="9"/>
      <c r="BJ634" s="9" t="s">
        <v>167</v>
      </c>
      <c r="BK634" s="9" t="s">
        <v>198</v>
      </c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10"/>
      <c r="CB634" s="10" t="str">
        <f t="shared" si="5"/>
        <v/>
      </c>
      <c r="CC634" s="10"/>
      <c r="CD634" s="9" t="str">
        <f t="shared" si="2"/>
        <v/>
      </c>
      <c r="CE634" s="9" t="s">
        <v>151</v>
      </c>
      <c r="CF634" s="9" t="s">
        <v>152</v>
      </c>
      <c r="CG634" s="9">
        <f>IF(CF634="","",VLOOKUP(CF634,Metadata!$D$2:$H$20,2,FALSE))</f>
        <v>32500</v>
      </c>
      <c r="CH634" s="9">
        <f>IF(CF634="","",VLOOKUP(CF634,Metadata!$D$2:$H$20,4,FALSE))</f>
        <v>30000</v>
      </c>
      <c r="CI634" s="9">
        <f>IF(CF634="","",VLOOKUP(CF634,Metadata!$D$2:$H$20,5,FALSE))</f>
        <v>35000</v>
      </c>
      <c r="CJ634" s="9">
        <f t="shared" si="3"/>
        <v>32500</v>
      </c>
      <c r="CK634" s="9" t="s">
        <v>277</v>
      </c>
      <c r="CL634" s="10">
        <v>2</v>
      </c>
      <c r="CM634" s="10">
        <v>4</v>
      </c>
      <c r="CN634" s="10">
        <v>5</v>
      </c>
      <c r="CO634" s="10">
        <v>5</v>
      </c>
      <c r="CP634" s="10">
        <v>6</v>
      </c>
      <c r="CQ634" s="10">
        <v>6</v>
      </c>
      <c r="CR634" s="10">
        <v>7</v>
      </c>
      <c r="CS634" s="10">
        <v>4</v>
      </c>
      <c r="CT634" s="10">
        <v>4</v>
      </c>
      <c r="CU634" s="10">
        <v>6</v>
      </c>
      <c r="CV634" s="10">
        <v>5</v>
      </c>
      <c r="CW634" s="10">
        <v>3</v>
      </c>
      <c r="CX634" s="10">
        <v>4</v>
      </c>
      <c r="CY634" s="10">
        <v>4</v>
      </c>
      <c r="CZ634" s="10">
        <v>6</v>
      </c>
      <c r="DA634" s="10">
        <v>3</v>
      </c>
      <c r="DB634" s="10">
        <v>2</v>
      </c>
      <c r="DC634" s="10">
        <v>6</v>
      </c>
      <c r="DD634" s="10">
        <v>6</v>
      </c>
      <c r="DE634" s="10">
        <v>4</v>
      </c>
      <c r="DF634" s="10">
        <v>6</v>
      </c>
      <c r="DG634" s="10">
        <v>5</v>
      </c>
      <c r="DH634" s="10">
        <v>6</v>
      </c>
      <c r="DI634" s="10">
        <v>2</v>
      </c>
      <c r="DJ634" s="10">
        <v>2</v>
      </c>
      <c r="DK634" s="10">
        <v>2</v>
      </c>
      <c r="DL634" s="10">
        <v>2</v>
      </c>
      <c r="DM634" s="9" t="s">
        <v>154</v>
      </c>
      <c r="DN634" s="10">
        <v>1985</v>
      </c>
      <c r="DO634" s="9">
        <f t="shared" si="4"/>
        <v>36</v>
      </c>
      <c r="DP634" s="9" t="s">
        <v>155</v>
      </c>
      <c r="DQ634" s="9" t="s">
        <v>298</v>
      </c>
      <c r="DR634" s="9" t="s">
        <v>157</v>
      </c>
      <c r="DS634" s="9" t="s">
        <v>137</v>
      </c>
      <c r="DT634" s="9" t="s">
        <v>181</v>
      </c>
      <c r="DU634" s="9" t="s">
        <v>203</v>
      </c>
      <c r="DV634" s="9" t="str">
        <f>VLOOKUP(DU634,Metadata!$B$2:$C$7,2,FALSE)</f>
        <v>6+ years</v>
      </c>
    </row>
    <row r="635" spans="1:126">
      <c r="A635" s="13">
        <v>634</v>
      </c>
      <c r="B635" s="9" t="s">
        <v>135</v>
      </c>
      <c r="C635" s="9" t="str">
        <f>VLOOKUP(B635,Metadata!$M$2:$N$6,2,FALSE)</f>
        <v>Permanent Employee</v>
      </c>
      <c r="D635" s="9" t="s">
        <v>159</v>
      </c>
      <c r="E635" s="9" t="s">
        <v>137</v>
      </c>
      <c r="F635" s="9" t="s">
        <v>138</v>
      </c>
      <c r="G635" s="9" t="s">
        <v>182</v>
      </c>
      <c r="H635" s="9" t="str">
        <f>IF(G635="","",VLOOKUP(G635,Metadata!$J$2:$K$22,2,FALSE))</f>
        <v>Azores and Madeira</v>
      </c>
      <c r="I635" s="9" t="s">
        <v>138</v>
      </c>
      <c r="J635" s="9" t="str">
        <f>IF(I635="","",VLOOKUP(I635,Metadata!$P$2:$Q$43,2,FALSE))</f>
        <v>Europe</v>
      </c>
      <c r="K635" s="9" t="str">
        <f t="shared" si="0"/>
        <v>Portugal</v>
      </c>
      <c r="L635" s="9" t="s">
        <v>182</v>
      </c>
      <c r="M635" s="9" t="str">
        <f>IF(L635="","",VLOOKUP(L635,Metadata!$J$2:$K$22,2,FALSE))</f>
        <v>Azores and Madeira</v>
      </c>
      <c r="N635" s="9" t="s">
        <v>214</v>
      </c>
      <c r="O635" s="9" t="s">
        <v>136</v>
      </c>
      <c r="P635" s="9" t="s">
        <v>191</v>
      </c>
      <c r="Q635" s="10" t="str">
        <f t="shared" si="1"/>
        <v>Remote Job (full or flexible)</v>
      </c>
      <c r="R635" s="10">
        <v>6</v>
      </c>
      <c r="S635" s="9" t="s">
        <v>161</v>
      </c>
      <c r="T635" s="9" t="s">
        <v>137</v>
      </c>
      <c r="U635" s="9" t="str">
        <f>IF(S635&lt;&gt;"",S635,IF(T635&lt;&gt;"",VLOOKUP(T635,Metadata!$S$2:$T$228,2,FALSE),""))</f>
        <v>Full-Stack Developer</v>
      </c>
      <c r="V635" s="9" t="s">
        <v>279</v>
      </c>
      <c r="W635" s="9" t="s">
        <v>137</v>
      </c>
      <c r="X635" s="9" t="s">
        <v>145</v>
      </c>
      <c r="Y635" s="9" t="s">
        <v>137</v>
      </c>
      <c r="Z635" s="9" t="s">
        <v>146</v>
      </c>
      <c r="AA635" s="9" t="s">
        <v>165</v>
      </c>
      <c r="AB635" s="9" t="s">
        <v>253</v>
      </c>
      <c r="AC635" s="9" t="s">
        <v>147</v>
      </c>
      <c r="AD635" s="9" t="s">
        <v>148</v>
      </c>
      <c r="AE635" s="9"/>
      <c r="AF635" s="9" t="s">
        <v>243</v>
      </c>
      <c r="AG635" s="9" t="s">
        <v>166</v>
      </c>
      <c r="AH635" s="9"/>
      <c r="AI635" s="9"/>
      <c r="AJ635" s="9" t="s">
        <v>185</v>
      </c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 t="s">
        <v>178</v>
      </c>
      <c r="BB635" s="9"/>
      <c r="BC635" s="9"/>
      <c r="BD635" s="9"/>
      <c r="BE635" s="9"/>
      <c r="BF635" s="9"/>
      <c r="BG635" s="9"/>
      <c r="BH635" s="9"/>
      <c r="BI635" s="9"/>
      <c r="BJ635" s="9" t="s">
        <v>167</v>
      </c>
      <c r="BK635" s="9"/>
      <c r="BL635" s="9" t="s">
        <v>199</v>
      </c>
      <c r="BM635" s="9"/>
      <c r="BN635" s="9" t="s">
        <v>186</v>
      </c>
      <c r="BO635" s="9"/>
      <c r="BP635" s="9"/>
      <c r="BQ635" s="9" t="s">
        <v>219</v>
      </c>
      <c r="BR635" s="9"/>
      <c r="BS635" s="9" t="s">
        <v>200</v>
      </c>
      <c r="BT635" s="9"/>
      <c r="BU635" s="9"/>
      <c r="BV635" s="9"/>
      <c r="BW635" s="9" t="s">
        <v>286</v>
      </c>
      <c r="BX635" s="9"/>
      <c r="BY635" s="9"/>
      <c r="BZ635" s="9"/>
      <c r="CA635" s="10"/>
      <c r="CB635" s="10" t="str">
        <f t="shared" si="5"/>
        <v/>
      </c>
      <c r="CC635" s="10"/>
      <c r="CD635" s="9" t="str">
        <f t="shared" si="2"/>
        <v/>
      </c>
      <c r="CE635" s="9" t="s">
        <v>151</v>
      </c>
      <c r="CF635" s="9" t="s">
        <v>225</v>
      </c>
      <c r="CG635" s="9">
        <f>IF(CF635="","",VLOOKUP(CF635,Metadata!$D$2:$H$20,2,FALSE))</f>
        <v>22500</v>
      </c>
      <c r="CH635" s="9">
        <f>IF(CF635="","",VLOOKUP(CF635,Metadata!$D$2:$H$20,4,FALSE))</f>
        <v>20000</v>
      </c>
      <c r="CI635" s="9">
        <f>IF(CF635="","",VLOOKUP(CF635,Metadata!$D$2:$H$20,5,FALSE))</f>
        <v>25000</v>
      </c>
      <c r="CJ635" s="9">
        <f t="shared" si="3"/>
        <v>22500</v>
      </c>
      <c r="CK635" s="9" t="s">
        <v>180</v>
      </c>
      <c r="CL635" s="10">
        <v>2</v>
      </c>
      <c r="CM635" s="10">
        <v>3</v>
      </c>
      <c r="CN635" s="10">
        <v>7</v>
      </c>
      <c r="CO635" s="10">
        <v>5</v>
      </c>
      <c r="CP635" s="10">
        <v>6</v>
      </c>
      <c r="CQ635" s="10">
        <v>5</v>
      </c>
      <c r="CR635" s="10">
        <v>6</v>
      </c>
      <c r="CS635" s="10">
        <v>7</v>
      </c>
      <c r="CT635" s="10">
        <v>6</v>
      </c>
      <c r="CU635" s="10">
        <v>7</v>
      </c>
      <c r="CV635" s="10">
        <v>7</v>
      </c>
      <c r="CW635" s="10">
        <v>4</v>
      </c>
      <c r="CX635" s="10">
        <v>7</v>
      </c>
      <c r="CY635" s="10">
        <v>4</v>
      </c>
      <c r="CZ635" s="10">
        <v>6</v>
      </c>
      <c r="DA635" s="10">
        <v>3</v>
      </c>
      <c r="DB635" s="10">
        <v>6</v>
      </c>
      <c r="DC635" s="10">
        <v>7</v>
      </c>
      <c r="DD635" s="10">
        <v>7</v>
      </c>
      <c r="DE635" s="10">
        <v>7</v>
      </c>
      <c r="DF635" s="10">
        <v>6</v>
      </c>
      <c r="DG635" s="10">
        <v>6</v>
      </c>
      <c r="DH635" s="10">
        <v>6</v>
      </c>
      <c r="DI635" s="10">
        <v>6</v>
      </c>
      <c r="DJ635" s="10">
        <v>5</v>
      </c>
      <c r="DK635" s="10">
        <v>5</v>
      </c>
      <c r="DL635" s="10">
        <v>7</v>
      </c>
      <c r="DM635" s="9" t="s">
        <v>154</v>
      </c>
      <c r="DN635" s="10">
        <v>1988</v>
      </c>
      <c r="DO635" s="9">
        <f t="shared" si="4"/>
        <v>33</v>
      </c>
      <c r="DP635" s="9" t="s">
        <v>155</v>
      </c>
      <c r="DQ635" s="9" t="s">
        <v>202</v>
      </c>
      <c r="DR635" s="9" t="s">
        <v>170</v>
      </c>
      <c r="DS635" s="9" t="s">
        <v>137</v>
      </c>
      <c r="DT635" s="9" t="s">
        <v>181</v>
      </c>
      <c r="DU635" s="9" t="s">
        <v>223</v>
      </c>
      <c r="DV635" s="9" t="str">
        <f>VLOOKUP(DU635,Metadata!$B$2:$C$7,2,FALSE)</f>
        <v>3 - 6 years</v>
      </c>
    </row>
    <row r="636" spans="1:126">
      <c r="A636" s="13">
        <v>635</v>
      </c>
      <c r="B636" s="9" t="s">
        <v>135</v>
      </c>
      <c r="C636" s="9" t="str">
        <f>VLOOKUP(B636,Metadata!$M$2:$N$6,2,FALSE)</f>
        <v>Permanent Employee</v>
      </c>
      <c r="D636" s="9" t="s">
        <v>136</v>
      </c>
      <c r="E636" s="9" t="s">
        <v>137</v>
      </c>
      <c r="F636" s="9" t="s">
        <v>138</v>
      </c>
      <c r="G636" s="9" t="s">
        <v>213</v>
      </c>
      <c r="H636" s="9" t="str">
        <f>IF(G636="","",VLOOKUP(G636,Metadata!$J$2:$K$22,2,FALSE))</f>
        <v>Centre</v>
      </c>
      <c r="I636" s="9" t="s">
        <v>138</v>
      </c>
      <c r="J636" s="9" t="str">
        <f>IF(I636="","",VLOOKUP(I636,Metadata!$P$2:$Q$43,2,FALSE))</f>
        <v>Europe</v>
      </c>
      <c r="K636" s="9" t="str">
        <f t="shared" si="0"/>
        <v>Portugal</v>
      </c>
      <c r="L636" s="9" t="s">
        <v>213</v>
      </c>
      <c r="M636" s="9" t="str">
        <f>IF(L636="","",VLOOKUP(L636,Metadata!$J$2:$K$22,2,FALSE))</f>
        <v>Centre</v>
      </c>
      <c r="N636" s="9" t="s">
        <v>141</v>
      </c>
      <c r="O636" s="9" t="s">
        <v>137</v>
      </c>
      <c r="P636" s="9" t="s">
        <v>191</v>
      </c>
      <c r="Q636" s="10" t="str">
        <f t="shared" si="1"/>
        <v>Remote Job (full or flexible)</v>
      </c>
      <c r="R636" s="10">
        <v>7</v>
      </c>
      <c r="S636" s="9" t="s">
        <v>216</v>
      </c>
      <c r="T636" s="9" t="s">
        <v>137</v>
      </c>
      <c r="U636" s="9" t="str">
        <f>IF(S636&lt;&gt;"",S636,IF(T636&lt;&gt;"",VLOOKUP(T636,Metadata!$S$2:$T$228,2,FALSE),""))</f>
        <v>Front-End Developer</v>
      </c>
      <c r="V636" s="9" t="s">
        <v>174</v>
      </c>
      <c r="W636" s="9" t="s">
        <v>137</v>
      </c>
      <c r="X636" s="9" t="s">
        <v>163</v>
      </c>
      <c r="Y636" s="9" t="s">
        <v>137</v>
      </c>
      <c r="Z636" s="9" t="s">
        <v>164</v>
      </c>
      <c r="AA636" s="9" t="s">
        <v>165</v>
      </c>
      <c r="AB636" s="9" t="s">
        <v>137</v>
      </c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 t="s">
        <v>186</v>
      </c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10"/>
      <c r="CB636" s="10" t="str">
        <f t="shared" si="5"/>
        <v/>
      </c>
      <c r="CC636" s="10"/>
      <c r="CD636" s="9" t="str">
        <f t="shared" si="2"/>
        <v/>
      </c>
      <c r="CE636" s="9" t="s">
        <v>168</v>
      </c>
      <c r="CF636" s="9" t="s">
        <v>225</v>
      </c>
      <c r="CG636" s="9">
        <f>IF(CF636="","",VLOOKUP(CF636,Metadata!$D$2:$H$20,2,FALSE))</f>
        <v>22500</v>
      </c>
      <c r="CH636" s="9">
        <f>IF(CF636="","",VLOOKUP(CF636,Metadata!$D$2:$H$20,4,FALSE))</f>
        <v>20000</v>
      </c>
      <c r="CI636" s="9">
        <f>IF(CF636="","",VLOOKUP(CF636,Metadata!$D$2:$H$20,5,FALSE))</f>
        <v>25000</v>
      </c>
      <c r="CJ636" s="9">
        <f t="shared" si="3"/>
        <v>22500</v>
      </c>
      <c r="CK636" s="9" t="s">
        <v>189</v>
      </c>
      <c r="CL636" s="10">
        <v>2</v>
      </c>
      <c r="CM636" s="10">
        <v>3</v>
      </c>
      <c r="CN636" s="10">
        <v>7</v>
      </c>
      <c r="CO636" s="10">
        <v>7</v>
      </c>
      <c r="CP636" s="10">
        <v>7</v>
      </c>
      <c r="CQ636" s="10">
        <v>7</v>
      </c>
      <c r="CR636" s="10">
        <v>6</v>
      </c>
      <c r="CS636" s="10">
        <v>7</v>
      </c>
      <c r="CT636" s="10">
        <v>7</v>
      </c>
      <c r="CU636" s="10">
        <v>7</v>
      </c>
      <c r="CV636" s="10">
        <v>5</v>
      </c>
      <c r="CW636" s="10">
        <v>5</v>
      </c>
      <c r="CX636" s="10">
        <v>7</v>
      </c>
      <c r="CY636" s="10">
        <v>7</v>
      </c>
      <c r="CZ636" s="10">
        <v>7</v>
      </c>
      <c r="DA636" s="10">
        <v>5</v>
      </c>
      <c r="DB636" s="10">
        <v>6</v>
      </c>
      <c r="DC636" s="10">
        <v>7</v>
      </c>
      <c r="DD636" s="10">
        <v>7</v>
      </c>
      <c r="DE636" s="10">
        <v>7</v>
      </c>
      <c r="DF636" s="10">
        <v>6</v>
      </c>
      <c r="DG636" s="10">
        <v>7</v>
      </c>
      <c r="DH636" s="10">
        <v>7</v>
      </c>
      <c r="DI636" s="10">
        <v>7</v>
      </c>
      <c r="DJ636" s="10">
        <v>7</v>
      </c>
      <c r="DK636" s="10">
        <v>7</v>
      </c>
      <c r="DL636" s="10">
        <v>7</v>
      </c>
      <c r="DM636" s="9" t="s">
        <v>154</v>
      </c>
      <c r="DN636" s="10">
        <v>1994</v>
      </c>
      <c r="DO636" s="9">
        <f t="shared" si="4"/>
        <v>27</v>
      </c>
      <c r="DP636" s="9" t="s">
        <v>155</v>
      </c>
      <c r="DQ636" s="9" t="s">
        <v>227</v>
      </c>
      <c r="DR636" s="9" t="s">
        <v>157</v>
      </c>
      <c r="DS636" s="9" t="s">
        <v>137</v>
      </c>
      <c r="DT636" s="9" t="s">
        <v>181</v>
      </c>
      <c r="DU636" s="9" t="s">
        <v>223</v>
      </c>
      <c r="DV636" s="9" t="str">
        <f>VLOOKUP(DU636,Metadata!$B$2:$C$7,2,FALSE)</f>
        <v>3 - 6 years</v>
      </c>
    </row>
    <row r="637" spans="1:126">
      <c r="A637" s="13">
        <v>636</v>
      </c>
      <c r="B637" s="9" t="s">
        <v>135</v>
      </c>
      <c r="C637" s="9" t="str">
        <f>VLOOKUP(B637,Metadata!$M$2:$N$6,2,FALSE)</f>
        <v>Permanent Employee</v>
      </c>
      <c r="D637" s="9" t="s">
        <v>136</v>
      </c>
      <c r="E637" s="9" t="s">
        <v>137</v>
      </c>
      <c r="F637" s="9" t="s">
        <v>138</v>
      </c>
      <c r="G637" s="9" t="s">
        <v>140</v>
      </c>
      <c r="H637" s="9" t="str">
        <f>IF(G637="","",VLOOKUP(G637,Metadata!$J$2:$K$22,2,FALSE))</f>
        <v>Lisbon Metropolitan Area</v>
      </c>
      <c r="I637" s="9" t="s">
        <v>417</v>
      </c>
      <c r="J637" s="9" t="str">
        <f>IF(I637="","",VLOOKUP(I637,Metadata!$P$2:$Q$43,2,FALSE))</f>
        <v>Africa</v>
      </c>
      <c r="K637" s="9" t="str">
        <f t="shared" si="0"/>
        <v>International</v>
      </c>
      <c r="L637" s="9" t="s">
        <v>137</v>
      </c>
      <c r="M637" s="9" t="str">
        <f>IF(L637="","",VLOOKUP(L637,Metadata!$J$2:$K$22,2,FALSE))</f>
        <v/>
      </c>
      <c r="N637" s="9" t="s">
        <v>141</v>
      </c>
      <c r="O637" s="9" t="s">
        <v>137</v>
      </c>
      <c r="P637" s="9" t="s">
        <v>191</v>
      </c>
      <c r="Q637" s="10" t="str">
        <f t="shared" si="1"/>
        <v>Remote Job (full or flexible)</v>
      </c>
      <c r="R637" s="10">
        <v>7</v>
      </c>
      <c r="S637" s="9" t="s">
        <v>183</v>
      </c>
      <c r="T637" s="9" t="s">
        <v>137</v>
      </c>
      <c r="U637" s="9" t="str">
        <f>IF(S637&lt;&gt;"",S637,IF(T637&lt;&gt;"",VLOOKUP(T637,Metadata!$S$2:$T$228,2,FALSE),""))</f>
        <v>Product Owner/Product Manager</v>
      </c>
      <c r="V637" s="9" t="s">
        <v>304</v>
      </c>
      <c r="W637" s="9" t="s">
        <v>137</v>
      </c>
      <c r="X637" s="9" t="s">
        <v>163</v>
      </c>
      <c r="Y637" s="9" t="s">
        <v>137</v>
      </c>
      <c r="Z637" s="9" t="s">
        <v>184</v>
      </c>
      <c r="AA637" s="9" t="s">
        <v>137</v>
      </c>
      <c r="AB637" s="9" t="s">
        <v>137</v>
      </c>
      <c r="AC637" s="9" t="s">
        <v>147</v>
      </c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 t="s">
        <v>198</v>
      </c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10"/>
      <c r="CB637" s="10" t="str">
        <f t="shared" si="5"/>
        <v/>
      </c>
      <c r="CC637" s="10"/>
      <c r="CD637" s="9" t="str">
        <f t="shared" si="2"/>
        <v/>
      </c>
      <c r="CE637" s="9" t="s">
        <v>232</v>
      </c>
      <c r="CF637" s="9" t="s">
        <v>254</v>
      </c>
      <c r="CG637" s="9">
        <f>IF(CF637="","",VLOOKUP(CF637,Metadata!$D$2:$H$20,2,FALSE))</f>
        <v>37500</v>
      </c>
      <c r="CH637" s="9">
        <f>IF(CF637="","",VLOOKUP(CF637,Metadata!$D$2:$H$20,4,FALSE))</f>
        <v>35000</v>
      </c>
      <c r="CI637" s="9">
        <f>IF(CF637="","",VLOOKUP(CF637,Metadata!$D$2:$H$20,5,FALSE))</f>
        <v>40000</v>
      </c>
      <c r="CJ637" s="9">
        <f t="shared" si="3"/>
        <v>37500</v>
      </c>
      <c r="CK637" s="9" t="s">
        <v>153</v>
      </c>
      <c r="CL637" s="10">
        <v>4</v>
      </c>
      <c r="CM637" s="10">
        <v>4</v>
      </c>
      <c r="CN637" s="10">
        <v>6</v>
      </c>
      <c r="CO637" s="10">
        <v>6</v>
      </c>
      <c r="CP637" s="10">
        <v>6</v>
      </c>
      <c r="CQ637" s="10">
        <v>7</v>
      </c>
      <c r="CR637" s="10">
        <v>5</v>
      </c>
      <c r="CS637" s="10">
        <v>6</v>
      </c>
      <c r="CT637" s="10">
        <v>7</v>
      </c>
      <c r="CU637" s="10">
        <v>4</v>
      </c>
      <c r="CV637" s="10">
        <v>6</v>
      </c>
      <c r="CW637" s="10">
        <v>4</v>
      </c>
      <c r="CX637" s="10">
        <v>6</v>
      </c>
      <c r="CY637" s="10">
        <v>5</v>
      </c>
      <c r="CZ637" s="10">
        <v>6</v>
      </c>
      <c r="DA637" s="10">
        <v>5</v>
      </c>
      <c r="DB637" s="10">
        <v>7</v>
      </c>
      <c r="DC637" s="10">
        <v>6</v>
      </c>
      <c r="DD637" s="10">
        <v>6</v>
      </c>
      <c r="DE637" s="10">
        <v>2</v>
      </c>
      <c r="DF637" s="10">
        <v>6</v>
      </c>
      <c r="DG637" s="10">
        <v>6</v>
      </c>
      <c r="DH637" s="10">
        <v>5</v>
      </c>
      <c r="DI637" s="10">
        <v>6</v>
      </c>
      <c r="DJ637" s="10">
        <v>5</v>
      </c>
      <c r="DK637" s="10">
        <v>5</v>
      </c>
      <c r="DL637" s="10">
        <v>5</v>
      </c>
      <c r="DM637" s="9" t="s">
        <v>154</v>
      </c>
      <c r="DN637" s="10">
        <v>1977</v>
      </c>
      <c r="DO637" s="9">
        <f t="shared" si="4"/>
        <v>44</v>
      </c>
      <c r="DP637" s="9" t="s">
        <v>155</v>
      </c>
      <c r="DQ637" s="9" t="s">
        <v>156</v>
      </c>
      <c r="DR637" s="9" t="s">
        <v>157</v>
      </c>
      <c r="DS637" s="9" t="s">
        <v>137</v>
      </c>
      <c r="DT637" s="9" t="s">
        <v>181</v>
      </c>
      <c r="DU637" s="9" t="s">
        <v>158</v>
      </c>
      <c r="DV637" s="9" t="str">
        <f>VLOOKUP(DU637,Metadata!$B$2:$C$7,2,FALSE)</f>
        <v>6+ years</v>
      </c>
    </row>
    <row r="638" spans="1:126">
      <c r="A638" s="13">
        <v>637</v>
      </c>
      <c r="B638" s="9" t="s">
        <v>135</v>
      </c>
      <c r="C638" s="9" t="str">
        <f>VLOOKUP(B638,Metadata!$M$2:$N$6,2,FALSE)</f>
        <v>Permanent Employee</v>
      </c>
      <c r="D638" s="9" t="s">
        <v>159</v>
      </c>
      <c r="E638" s="9" t="s">
        <v>137</v>
      </c>
      <c r="F638" s="9" t="s">
        <v>138</v>
      </c>
      <c r="G638" s="9" t="s">
        <v>160</v>
      </c>
      <c r="H638" s="9" t="str">
        <f>IF(G638="","",VLOOKUP(G638,Metadata!$J$2:$K$22,2,FALSE))</f>
        <v>Centre</v>
      </c>
      <c r="I638" s="9" t="s">
        <v>138</v>
      </c>
      <c r="J638" s="9" t="str">
        <f>IF(I638="","",VLOOKUP(I638,Metadata!$P$2:$Q$43,2,FALSE))</f>
        <v>Europe</v>
      </c>
      <c r="K638" s="9" t="str">
        <f t="shared" si="0"/>
        <v>Portugal</v>
      </c>
      <c r="L638" s="9" t="s">
        <v>160</v>
      </c>
      <c r="M638" s="9" t="str">
        <f>IF(L638="","",VLOOKUP(L638,Metadata!$J$2:$K$22,2,FALSE))</f>
        <v>Centre</v>
      </c>
      <c r="N638" s="9" t="s">
        <v>141</v>
      </c>
      <c r="O638" s="9" t="s">
        <v>137</v>
      </c>
      <c r="P638" s="9" t="s">
        <v>142</v>
      </c>
      <c r="Q638" s="10" t="str">
        <f t="shared" si="1"/>
        <v>Full Office Job</v>
      </c>
      <c r="R638" s="10">
        <v>5</v>
      </c>
      <c r="S638" s="9" t="s">
        <v>216</v>
      </c>
      <c r="T638" s="9" t="s">
        <v>137</v>
      </c>
      <c r="U638" s="9" t="str">
        <f>IF(S638&lt;&gt;"",S638,IF(T638&lt;&gt;"",VLOOKUP(T638,Metadata!$S$2:$T$228,2,FALSE),""))</f>
        <v>Front-End Developer</v>
      </c>
      <c r="V638" s="9" t="s">
        <v>279</v>
      </c>
      <c r="W638" s="9" t="s">
        <v>137</v>
      </c>
      <c r="X638" s="9" t="s">
        <v>163</v>
      </c>
      <c r="Y638" s="9" t="s">
        <v>137</v>
      </c>
      <c r="Z638" s="9" t="s">
        <v>262</v>
      </c>
      <c r="AA638" s="9" t="s">
        <v>165</v>
      </c>
      <c r="AB638" s="9" t="s">
        <v>137</v>
      </c>
      <c r="AC638" s="9" t="s">
        <v>147</v>
      </c>
      <c r="AD638" s="9"/>
      <c r="AE638" s="9" t="s">
        <v>194</v>
      </c>
      <c r="AF638" s="9"/>
      <c r="AG638" s="9"/>
      <c r="AH638" s="9"/>
      <c r="AI638" s="9"/>
      <c r="AJ638" s="9" t="s">
        <v>185</v>
      </c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 t="s">
        <v>167</v>
      </c>
      <c r="BK638" s="9" t="s">
        <v>198</v>
      </c>
      <c r="BL638" s="9" t="s">
        <v>199</v>
      </c>
      <c r="BM638" s="9"/>
      <c r="BN638" s="9" t="s">
        <v>186</v>
      </c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10"/>
      <c r="CB638" s="10" t="str">
        <f t="shared" si="5"/>
        <v/>
      </c>
      <c r="CC638" s="10"/>
      <c r="CD638" s="9" t="str">
        <f t="shared" si="2"/>
        <v/>
      </c>
      <c r="CE638" s="9" t="s">
        <v>232</v>
      </c>
      <c r="CF638" s="9" t="s">
        <v>169</v>
      </c>
      <c r="CG638" s="9">
        <f>IF(CF638="","",VLOOKUP(CF638,Metadata!$D$2:$H$20,2,FALSE))</f>
        <v>12500</v>
      </c>
      <c r="CH638" s="9">
        <f>IF(CF638="","",VLOOKUP(CF638,Metadata!$D$2:$H$20,4,FALSE))</f>
        <v>0</v>
      </c>
      <c r="CI638" s="9">
        <f>IF(CF638="","",VLOOKUP(CF638,Metadata!$D$2:$H$20,5,FALSE))</f>
        <v>15000</v>
      </c>
      <c r="CJ638" s="9">
        <f t="shared" si="3"/>
        <v>12500</v>
      </c>
      <c r="CK638" s="9" t="s">
        <v>153</v>
      </c>
      <c r="CL638" s="10">
        <v>6</v>
      </c>
      <c r="CM638" s="10">
        <v>1</v>
      </c>
      <c r="CN638" s="10">
        <v>7</v>
      </c>
      <c r="CO638" s="10">
        <v>5</v>
      </c>
      <c r="CP638" s="10">
        <v>7</v>
      </c>
      <c r="CQ638" s="10">
        <v>7</v>
      </c>
      <c r="CR638" s="10">
        <v>5</v>
      </c>
      <c r="CS638" s="10">
        <v>6</v>
      </c>
      <c r="CT638" s="10">
        <v>6</v>
      </c>
      <c r="CU638" s="10">
        <v>6</v>
      </c>
      <c r="CV638" s="10">
        <v>6</v>
      </c>
      <c r="CW638" s="10">
        <v>4</v>
      </c>
      <c r="CX638" s="10">
        <v>6</v>
      </c>
      <c r="CY638" s="10">
        <v>5</v>
      </c>
      <c r="CZ638" s="10">
        <v>6</v>
      </c>
      <c r="DA638" s="10">
        <v>4</v>
      </c>
      <c r="DB638" s="10">
        <v>5</v>
      </c>
      <c r="DC638" s="10">
        <v>6</v>
      </c>
      <c r="DD638" s="10">
        <v>3</v>
      </c>
      <c r="DE638" s="10">
        <v>7</v>
      </c>
      <c r="DF638" s="10">
        <v>7</v>
      </c>
      <c r="DG638" s="10">
        <v>7</v>
      </c>
      <c r="DH638" s="10">
        <v>3</v>
      </c>
      <c r="DI638" s="10">
        <v>6</v>
      </c>
      <c r="DJ638" s="10">
        <v>4</v>
      </c>
      <c r="DK638" s="10">
        <v>4</v>
      </c>
      <c r="DL638" s="10">
        <v>4</v>
      </c>
      <c r="DM638" s="9" t="s">
        <v>154</v>
      </c>
      <c r="DN638" s="10">
        <v>1991</v>
      </c>
      <c r="DO638" s="9">
        <f t="shared" si="4"/>
        <v>30</v>
      </c>
      <c r="DP638" s="9" t="s">
        <v>155</v>
      </c>
      <c r="DQ638" s="9" t="s">
        <v>227</v>
      </c>
      <c r="DR638" s="9" t="s">
        <v>157</v>
      </c>
      <c r="DS638" s="9" t="s">
        <v>137</v>
      </c>
      <c r="DT638" s="9" t="s">
        <v>181</v>
      </c>
      <c r="DU638" s="9" t="s">
        <v>168</v>
      </c>
      <c r="DV638" s="9" t="str">
        <f>VLOOKUP(DU638,Metadata!$B$2:$C$7,2,FALSE)</f>
        <v>0 - 3 years</v>
      </c>
    </row>
    <row r="639" spans="1:126">
      <c r="A639" s="13">
        <v>638</v>
      </c>
      <c r="B639" s="9" t="s">
        <v>135</v>
      </c>
      <c r="C639" s="9" t="str">
        <f>VLOOKUP(B639,Metadata!$M$2:$N$6,2,FALSE)</f>
        <v>Permanent Employee</v>
      </c>
      <c r="D639" s="9" t="s">
        <v>159</v>
      </c>
      <c r="E639" s="9" t="s">
        <v>137</v>
      </c>
      <c r="F639" s="9" t="s">
        <v>138</v>
      </c>
      <c r="G639" s="9" t="s">
        <v>263</v>
      </c>
      <c r="H639" s="9" t="str">
        <f>IF(G639="","",VLOOKUP(G639,Metadata!$J$2:$K$22,2,FALSE))</f>
        <v>North</v>
      </c>
      <c r="I639" s="9" t="s">
        <v>138</v>
      </c>
      <c r="J639" s="9" t="str">
        <f>IF(I639="","",VLOOKUP(I639,Metadata!$P$2:$Q$43,2,FALSE))</f>
        <v>Europe</v>
      </c>
      <c r="K639" s="9" t="str">
        <f t="shared" si="0"/>
        <v>Portugal</v>
      </c>
      <c r="L639" s="9" t="s">
        <v>263</v>
      </c>
      <c r="M639" s="9" t="str">
        <f>IF(L639="","",VLOOKUP(L639,Metadata!$J$2:$K$22,2,FALSE))</f>
        <v>North</v>
      </c>
      <c r="N639" s="9" t="s">
        <v>205</v>
      </c>
      <c r="O639" s="9" t="s">
        <v>137</v>
      </c>
      <c r="P639" s="9" t="s">
        <v>137</v>
      </c>
      <c r="Q639" s="10" t="str">
        <f t="shared" si="1"/>
        <v>Full Office Job</v>
      </c>
      <c r="R639" s="10">
        <v>7</v>
      </c>
      <c r="S639" s="9" t="s">
        <v>161</v>
      </c>
      <c r="T639" s="9" t="s">
        <v>137</v>
      </c>
      <c r="U639" s="9" t="str">
        <f>IF(S639&lt;&gt;"",S639,IF(T639&lt;&gt;"",VLOOKUP(T639,Metadata!$S$2:$T$228,2,FALSE),""))</f>
        <v>Full-Stack Developer</v>
      </c>
      <c r="V639" s="9" t="s">
        <v>274</v>
      </c>
      <c r="W639" s="9" t="s">
        <v>137</v>
      </c>
      <c r="X639" s="9" t="s">
        <v>163</v>
      </c>
      <c r="Y639" s="9" t="s">
        <v>137</v>
      </c>
      <c r="Z639" s="9" t="s">
        <v>184</v>
      </c>
      <c r="AA639" s="9" t="s">
        <v>137</v>
      </c>
      <c r="AB639" s="9" t="s">
        <v>137</v>
      </c>
      <c r="AC639" s="9" t="s">
        <v>147</v>
      </c>
      <c r="AD639" s="9"/>
      <c r="AE639" s="9" t="s">
        <v>194</v>
      </c>
      <c r="AF639" s="9"/>
      <c r="AG639" s="9" t="s">
        <v>166</v>
      </c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 t="s">
        <v>198</v>
      </c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10"/>
      <c r="CB639" s="10" t="str">
        <f t="shared" si="5"/>
        <v/>
      </c>
      <c r="CC639" s="10"/>
      <c r="CD639" s="9" t="str">
        <f t="shared" si="2"/>
        <v/>
      </c>
      <c r="CE639" s="9" t="s">
        <v>168</v>
      </c>
      <c r="CF639" s="9" t="s">
        <v>225</v>
      </c>
      <c r="CG639" s="9">
        <f>IF(CF639="","",VLOOKUP(CF639,Metadata!$D$2:$H$20,2,FALSE))</f>
        <v>22500</v>
      </c>
      <c r="CH639" s="9">
        <f>IF(CF639="","",VLOOKUP(CF639,Metadata!$D$2:$H$20,4,FALSE))</f>
        <v>20000</v>
      </c>
      <c r="CI639" s="9">
        <f>IF(CF639="","",VLOOKUP(CF639,Metadata!$D$2:$H$20,5,FALSE))</f>
        <v>25000</v>
      </c>
      <c r="CJ639" s="9">
        <f t="shared" si="3"/>
        <v>22500</v>
      </c>
      <c r="CK639" s="9" t="s">
        <v>153</v>
      </c>
      <c r="CL639" s="10">
        <v>4</v>
      </c>
      <c r="CM639" s="10">
        <v>3</v>
      </c>
      <c r="CN639" s="10">
        <v>5</v>
      </c>
      <c r="CO639" s="10">
        <v>6</v>
      </c>
      <c r="CP639" s="10">
        <v>6</v>
      </c>
      <c r="CQ639" s="10">
        <v>6</v>
      </c>
      <c r="CR639" s="10">
        <v>5</v>
      </c>
      <c r="CS639" s="10">
        <v>5</v>
      </c>
      <c r="CT639" s="10">
        <v>6</v>
      </c>
      <c r="CU639" s="10">
        <v>7</v>
      </c>
      <c r="CV639" s="10">
        <v>6</v>
      </c>
      <c r="CW639" s="10">
        <v>5</v>
      </c>
      <c r="CX639" s="10">
        <v>7</v>
      </c>
      <c r="CY639" s="10">
        <v>6</v>
      </c>
      <c r="CZ639" s="10">
        <v>6</v>
      </c>
      <c r="DA639" s="10">
        <v>4</v>
      </c>
      <c r="DB639" s="10">
        <v>6</v>
      </c>
      <c r="DC639" s="10">
        <v>6</v>
      </c>
      <c r="DD639" s="10">
        <v>3</v>
      </c>
      <c r="DE639" s="10">
        <v>6</v>
      </c>
      <c r="DF639" s="10">
        <v>5</v>
      </c>
      <c r="DG639" s="10">
        <v>7</v>
      </c>
      <c r="DH639" s="10">
        <v>5</v>
      </c>
      <c r="DI639" s="10">
        <v>5</v>
      </c>
      <c r="DJ639" s="10">
        <v>4</v>
      </c>
      <c r="DK639" s="10">
        <v>4</v>
      </c>
      <c r="DL639" s="10">
        <v>4</v>
      </c>
      <c r="DM639" s="9" t="s">
        <v>154</v>
      </c>
      <c r="DN639" s="10">
        <v>1995</v>
      </c>
      <c r="DO639" s="9">
        <f t="shared" si="4"/>
        <v>26</v>
      </c>
      <c r="DP639" s="9" t="s">
        <v>155</v>
      </c>
      <c r="DQ639" s="9" t="s">
        <v>202</v>
      </c>
      <c r="DR639" s="9" t="s">
        <v>157</v>
      </c>
      <c r="DS639" s="9" t="s">
        <v>137</v>
      </c>
      <c r="DT639" s="9" t="s">
        <v>181</v>
      </c>
      <c r="DU639" s="9" t="s">
        <v>223</v>
      </c>
      <c r="DV639" s="9" t="str">
        <f>VLOOKUP(DU639,Metadata!$B$2:$C$7,2,FALSE)</f>
        <v>3 - 6 years</v>
      </c>
    </row>
    <row r="640" spans="1:126">
      <c r="A640" s="13">
        <v>639</v>
      </c>
      <c r="B640" s="9" t="s">
        <v>135</v>
      </c>
      <c r="C640" s="9" t="str">
        <f>VLOOKUP(B640,Metadata!$M$2:$N$6,2,FALSE)</f>
        <v>Permanent Employee</v>
      </c>
      <c r="D640" s="9" t="s">
        <v>159</v>
      </c>
      <c r="E640" s="9" t="s">
        <v>137</v>
      </c>
      <c r="F640" s="9" t="s">
        <v>138</v>
      </c>
      <c r="G640" s="9" t="s">
        <v>265</v>
      </c>
      <c r="H640" s="9" t="str">
        <f>IF(G640="","",VLOOKUP(G640,Metadata!$J$2:$K$22,2,FALSE))</f>
        <v>Azores and Madeira</v>
      </c>
      <c r="I640" s="9" t="s">
        <v>138</v>
      </c>
      <c r="J640" s="9" t="str">
        <f>IF(I640="","",VLOOKUP(I640,Metadata!$P$2:$Q$43,2,FALSE))</f>
        <v>Europe</v>
      </c>
      <c r="K640" s="9" t="str">
        <f t="shared" si="0"/>
        <v>Portugal</v>
      </c>
      <c r="L640" s="9" t="s">
        <v>265</v>
      </c>
      <c r="M640" s="9" t="str">
        <f>IF(L640="","",VLOOKUP(L640,Metadata!$J$2:$K$22,2,FALSE))</f>
        <v>Azores and Madeira</v>
      </c>
      <c r="N640" s="9" t="s">
        <v>214</v>
      </c>
      <c r="O640" s="9" t="s">
        <v>239</v>
      </c>
      <c r="P640" s="9" t="s">
        <v>142</v>
      </c>
      <c r="Q640" s="10" t="str">
        <f t="shared" si="1"/>
        <v>Full Office Job</v>
      </c>
      <c r="R640" s="10">
        <v>7</v>
      </c>
      <c r="S640" s="9" t="s">
        <v>313</v>
      </c>
      <c r="T640" s="9" t="s">
        <v>137</v>
      </c>
      <c r="U640" s="9" t="str">
        <f>IF(S640&lt;&gt;"",S640,IF(T640&lt;&gt;"",VLOOKUP(T640,Metadata!$S$2:$T$228,2,FALSE),""))</f>
        <v>Maintenance &amp; Support</v>
      </c>
      <c r="V640" s="9" t="s">
        <v>144</v>
      </c>
      <c r="W640" s="9" t="s">
        <v>137</v>
      </c>
      <c r="X640" s="9" t="s">
        <v>145</v>
      </c>
      <c r="Y640" s="9" t="s">
        <v>137</v>
      </c>
      <c r="Z640" s="9" t="s">
        <v>224</v>
      </c>
      <c r="AA640" s="9" t="s">
        <v>137</v>
      </c>
      <c r="AB640" s="9" t="s">
        <v>137</v>
      </c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 t="s">
        <v>488</v>
      </c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 t="s">
        <v>150</v>
      </c>
      <c r="BZ640" s="9" t="s">
        <v>137</v>
      </c>
      <c r="CA640" s="10"/>
      <c r="CB640" s="10" t="str">
        <f t="shared" si="5"/>
        <v/>
      </c>
      <c r="CC640" s="10"/>
      <c r="CD640" s="9" t="str">
        <f t="shared" si="2"/>
        <v/>
      </c>
      <c r="CE640" s="9" t="s">
        <v>151</v>
      </c>
      <c r="CF640" s="9" t="s">
        <v>188</v>
      </c>
      <c r="CG640" s="9">
        <f>IF(CF640="","",VLOOKUP(CF640,Metadata!$D$2:$H$20,2,FALSE))</f>
        <v>17500</v>
      </c>
      <c r="CH640" s="9">
        <f>IF(CF640="","",VLOOKUP(CF640,Metadata!$D$2:$H$20,4,FALSE))</f>
        <v>15000</v>
      </c>
      <c r="CI640" s="9">
        <f>IF(CF640="","",VLOOKUP(CF640,Metadata!$D$2:$H$20,5,FALSE))</f>
        <v>20000</v>
      </c>
      <c r="CJ640" s="9">
        <f t="shared" si="3"/>
        <v>17500</v>
      </c>
      <c r="CK640" s="9" t="s">
        <v>153</v>
      </c>
      <c r="CL640" s="10">
        <v>1</v>
      </c>
      <c r="CM640" s="10">
        <v>3</v>
      </c>
      <c r="CN640" s="10">
        <v>5</v>
      </c>
      <c r="CO640" s="10">
        <v>5</v>
      </c>
      <c r="CP640" s="10">
        <v>7</v>
      </c>
      <c r="CQ640" s="10">
        <v>7</v>
      </c>
      <c r="CR640" s="10">
        <v>5</v>
      </c>
      <c r="CS640" s="10">
        <v>7</v>
      </c>
      <c r="CT640" s="10">
        <v>5</v>
      </c>
      <c r="CU640" s="10">
        <v>7</v>
      </c>
      <c r="CV640" s="10">
        <v>7</v>
      </c>
      <c r="CW640" s="10">
        <v>7</v>
      </c>
      <c r="CX640" s="10">
        <v>7</v>
      </c>
      <c r="CY640" s="10">
        <v>7</v>
      </c>
      <c r="CZ640" s="10">
        <v>7</v>
      </c>
      <c r="DA640" s="10">
        <v>5</v>
      </c>
      <c r="DB640" s="10">
        <v>1</v>
      </c>
      <c r="DC640" s="10">
        <v>6</v>
      </c>
      <c r="DD640" s="10">
        <v>7</v>
      </c>
      <c r="DE640" s="10">
        <v>7</v>
      </c>
      <c r="DF640" s="10">
        <v>7</v>
      </c>
      <c r="DG640" s="10">
        <v>7</v>
      </c>
      <c r="DH640" s="10">
        <v>7</v>
      </c>
      <c r="DI640" s="10">
        <v>7</v>
      </c>
      <c r="DJ640" s="10">
        <v>4</v>
      </c>
      <c r="DK640" s="10">
        <v>7</v>
      </c>
      <c r="DL640" s="10">
        <v>7</v>
      </c>
      <c r="DM640" s="9" t="s">
        <v>154</v>
      </c>
      <c r="DN640" s="10">
        <v>1992</v>
      </c>
      <c r="DO640" s="9">
        <f t="shared" si="4"/>
        <v>29</v>
      </c>
      <c r="DP640" s="9" t="s">
        <v>155</v>
      </c>
      <c r="DQ640" s="9" t="s">
        <v>210</v>
      </c>
      <c r="DR640" s="9" t="s">
        <v>157</v>
      </c>
      <c r="DS640" s="9" t="s">
        <v>137</v>
      </c>
      <c r="DT640" s="9" t="s">
        <v>181</v>
      </c>
      <c r="DU640" s="9" t="s">
        <v>203</v>
      </c>
      <c r="DV640" s="9" t="str">
        <f>VLOOKUP(DU640,Metadata!$B$2:$C$7,2,FALSE)</f>
        <v>6+ years</v>
      </c>
    </row>
    <row r="641" spans="1:126">
      <c r="A641" s="13">
        <v>640</v>
      </c>
      <c r="B641" s="9" t="s">
        <v>135</v>
      </c>
      <c r="C641" s="9" t="str">
        <f>VLOOKUP(B641,Metadata!$M$2:$N$6,2,FALSE)</f>
        <v>Permanent Employee</v>
      </c>
      <c r="D641" s="9" t="s">
        <v>159</v>
      </c>
      <c r="E641" s="9" t="s">
        <v>137</v>
      </c>
      <c r="F641" s="9" t="s">
        <v>138</v>
      </c>
      <c r="G641" s="9" t="s">
        <v>172</v>
      </c>
      <c r="H641" s="9" t="str">
        <f>IF(G641="","",VLOOKUP(G641,Metadata!$J$2:$K$22,2,FALSE))</f>
        <v>Porto Metropolitan Area</v>
      </c>
      <c r="I641" s="9" t="s">
        <v>138</v>
      </c>
      <c r="J641" s="9" t="str">
        <f>IF(I641="","",VLOOKUP(I641,Metadata!$P$2:$Q$43,2,FALSE))</f>
        <v>Europe</v>
      </c>
      <c r="K641" s="9" t="str">
        <f t="shared" si="0"/>
        <v>Portugal</v>
      </c>
      <c r="L641" s="9" t="s">
        <v>172</v>
      </c>
      <c r="M641" s="9" t="str">
        <f>IF(L641="","",VLOOKUP(L641,Metadata!$J$2:$K$22,2,FALSE))</f>
        <v>Porto Metropolitan Area</v>
      </c>
      <c r="N641" s="9" t="s">
        <v>141</v>
      </c>
      <c r="O641" s="9" t="s">
        <v>137</v>
      </c>
      <c r="P641" s="9" t="s">
        <v>142</v>
      </c>
      <c r="Q641" s="10" t="str">
        <f t="shared" si="1"/>
        <v>Full Office Job</v>
      </c>
      <c r="R641" s="10">
        <v>5</v>
      </c>
      <c r="S641" s="9" t="s">
        <v>192</v>
      </c>
      <c r="T641" s="9" t="s">
        <v>137</v>
      </c>
      <c r="U641" s="9" t="str">
        <f>IF(S641&lt;&gt;"",S641,IF(T641&lt;&gt;"",VLOOKUP(T641,Metadata!$S$2:$T$228,2,FALSE),""))</f>
        <v>Back-End Developer</v>
      </c>
      <c r="V641" s="9" t="s">
        <v>217</v>
      </c>
      <c r="W641" s="9" t="s">
        <v>137</v>
      </c>
      <c r="X641" s="9" t="s">
        <v>163</v>
      </c>
      <c r="Y641" s="9" t="s">
        <v>137</v>
      </c>
      <c r="Z641" s="9" t="s">
        <v>193</v>
      </c>
      <c r="AA641" s="9" t="s">
        <v>137</v>
      </c>
      <c r="AB641" s="9" t="s">
        <v>137</v>
      </c>
      <c r="AC641" s="9" t="s">
        <v>147</v>
      </c>
      <c r="AD641" s="9" t="s">
        <v>148</v>
      </c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 t="s">
        <v>219</v>
      </c>
      <c r="BR641" s="9"/>
      <c r="BS641" s="9"/>
      <c r="BT641" s="9"/>
      <c r="BU641" s="9"/>
      <c r="BV641" s="9"/>
      <c r="BW641" s="9"/>
      <c r="BX641" s="9"/>
      <c r="BY641" s="9"/>
      <c r="BZ641" s="9"/>
      <c r="CA641" s="10"/>
      <c r="CB641" s="10" t="str">
        <f t="shared" si="5"/>
        <v/>
      </c>
      <c r="CC641" s="10"/>
      <c r="CD641" s="9" t="str">
        <f t="shared" si="2"/>
        <v/>
      </c>
      <c r="CE641" s="9" t="s">
        <v>232</v>
      </c>
      <c r="CF641" s="9" t="s">
        <v>169</v>
      </c>
      <c r="CG641" s="9">
        <f>IF(CF641="","",VLOOKUP(CF641,Metadata!$D$2:$H$20,2,FALSE))</f>
        <v>12500</v>
      </c>
      <c r="CH641" s="9">
        <f>IF(CF641="","",VLOOKUP(CF641,Metadata!$D$2:$H$20,4,FALSE))</f>
        <v>0</v>
      </c>
      <c r="CI641" s="9">
        <f>IF(CF641="","",VLOOKUP(CF641,Metadata!$D$2:$H$20,5,FALSE))</f>
        <v>15000</v>
      </c>
      <c r="CJ641" s="9">
        <f t="shared" si="3"/>
        <v>12500</v>
      </c>
      <c r="CK641" s="9" t="s">
        <v>153</v>
      </c>
      <c r="CL641" s="10">
        <v>4</v>
      </c>
      <c r="CM641" s="10">
        <v>3</v>
      </c>
      <c r="CN641" s="10">
        <v>6</v>
      </c>
      <c r="CO641" s="10">
        <v>5</v>
      </c>
      <c r="CP641" s="10">
        <v>6</v>
      </c>
      <c r="CQ641" s="10">
        <v>6</v>
      </c>
      <c r="CR641" s="10">
        <v>5</v>
      </c>
      <c r="CS641" s="10">
        <v>6</v>
      </c>
      <c r="CT641" s="10">
        <v>6</v>
      </c>
      <c r="CU641" s="10">
        <v>5</v>
      </c>
      <c r="CV641" s="10">
        <v>6</v>
      </c>
      <c r="CW641" s="10">
        <v>5</v>
      </c>
      <c r="CX641" s="10">
        <v>5</v>
      </c>
      <c r="CY641" s="10">
        <v>5</v>
      </c>
      <c r="CZ641" s="10">
        <v>6</v>
      </c>
      <c r="DA641" s="10">
        <v>6</v>
      </c>
      <c r="DB641" s="10">
        <v>5</v>
      </c>
      <c r="DC641" s="10">
        <v>6</v>
      </c>
      <c r="DD641" s="10">
        <v>6</v>
      </c>
      <c r="DE641" s="10">
        <v>6</v>
      </c>
      <c r="DF641" s="10">
        <v>6</v>
      </c>
      <c r="DG641" s="10">
        <v>6</v>
      </c>
      <c r="DH641" s="10">
        <v>6</v>
      </c>
      <c r="DI641" s="10">
        <v>6</v>
      </c>
      <c r="DJ641" s="10">
        <v>5</v>
      </c>
      <c r="DK641" s="10">
        <v>5</v>
      </c>
      <c r="DL641" s="10">
        <v>5</v>
      </c>
      <c r="DM641" s="9" t="s">
        <v>154</v>
      </c>
      <c r="DN641" s="10">
        <v>1999</v>
      </c>
      <c r="DO641" s="9">
        <f t="shared" si="4"/>
        <v>22</v>
      </c>
      <c r="DP641" s="9" t="s">
        <v>155</v>
      </c>
      <c r="DQ641" s="9" t="s">
        <v>202</v>
      </c>
      <c r="DR641" s="9" t="s">
        <v>157</v>
      </c>
      <c r="DS641" s="9" t="s">
        <v>137</v>
      </c>
      <c r="DT641" s="9" t="s">
        <v>181</v>
      </c>
      <c r="DU641" s="9" t="s">
        <v>233</v>
      </c>
      <c r="DV641" s="9" t="str">
        <f>VLOOKUP(DU641,Metadata!$B$2:$C$7,2,FALSE)</f>
        <v>0 - 3 years</v>
      </c>
    </row>
    <row r="642" spans="1:126">
      <c r="A642" s="13">
        <v>641</v>
      </c>
      <c r="B642" s="9" t="s">
        <v>135</v>
      </c>
      <c r="C642" s="9" t="str">
        <f>VLOOKUP(B642,Metadata!$M$2:$N$6,2,FALSE)</f>
        <v>Permanent Employee</v>
      </c>
      <c r="D642" s="9" t="s">
        <v>136</v>
      </c>
      <c r="E642" s="9" t="s">
        <v>137</v>
      </c>
      <c r="F642" s="9" t="s">
        <v>138</v>
      </c>
      <c r="G642" s="9" t="s">
        <v>172</v>
      </c>
      <c r="H642" s="9" t="str">
        <f>IF(G642="","",VLOOKUP(G642,Metadata!$J$2:$K$22,2,FALSE))</f>
        <v>Porto Metropolitan Area</v>
      </c>
      <c r="I642" s="9" t="s">
        <v>138</v>
      </c>
      <c r="J642" s="9" t="str">
        <f>IF(I642="","",VLOOKUP(I642,Metadata!$P$2:$Q$43,2,FALSE))</f>
        <v>Europe</v>
      </c>
      <c r="K642" s="9" t="str">
        <f t="shared" si="0"/>
        <v>Portugal</v>
      </c>
      <c r="L642" s="9" t="s">
        <v>172</v>
      </c>
      <c r="M642" s="9" t="str">
        <f>IF(L642="","",VLOOKUP(L642,Metadata!$J$2:$K$22,2,FALSE))</f>
        <v>Porto Metropolitan Area</v>
      </c>
      <c r="N642" s="9" t="s">
        <v>141</v>
      </c>
      <c r="O642" s="9" t="s">
        <v>137</v>
      </c>
      <c r="P642" s="9" t="s">
        <v>191</v>
      </c>
      <c r="Q642" s="10" t="str">
        <f t="shared" si="1"/>
        <v>Remote Job (full or flexible)</v>
      </c>
      <c r="R642" s="10">
        <v>6</v>
      </c>
      <c r="S642" s="9" t="s">
        <v>161</v>
      </c>
      <c r="T642" s="9" t="s">
        <v>137</v>
      </c>
      <c r="U642" s="9" t="str">
        <f>IF(S642&lt;&gt;"",S642,IF(T642&lt;&gt;"",VLOOKUP(T642,Metadata!$S$2:$T$228,2,FALSE),""))</f>
        <v>Full-Stack Developer</v>
      </c>
      <c r="V642" s="9" t="s">
        <v>207</v>
      </c>
      <c r="W642" s="9" t="s">
        <v>137</v>
      </c>
      <c r="X642" s="9" t="s">
        <v>269</v>
      </c>
      <c r="Y642" s="9" t="s">
        <v>137</v>
      </c>
      <c r="Z642" s="9" t="s">
        <v>164</v>
      </c>
      <c r="AA642" s="9" t="s">
        <v>165</v>
      </c>
      <c r="AB642" s="9" t="s">
        <v>137</v>
      </c>
      <c r="AC642" s="9" t="s">
        <v>147</v>
      </c>
      <c r="AD642" s="9"/>
      <c r="AE642" s="9"/>
      <c r="AF642" s="9"/>
      <c r="AG642" s="9" t="s">
        <v>166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 t="s">
        <v>186</v>
      </c>
      <c r="BO642" s="9"/>
      <c r="BP642" s="9" t="s">
        <v>179</v>
      </c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10"/>
      <c r="CB642" s="10" t="str">
        <f t="shared" si="5"/>
        <v/>
      </c>
      <c r="CC642" s="10"/>
      <c r="CD642" s="9" t="str">
        <f t="shared" si="2"/>
        <v/>
      </c>
      <c r="CE642" s="9" t="s">
        <v>232</v>
      </c>
      <c r="CF642" s="9" t="s">
        <v>169</v>
      </c>
      <c r="CG642" s="9">
        <f>IF(CF642="","",VLOOKUP(CF642,Metadata!$D$2:$H$20,2,FALSE))</f>
        <v>12500</v>
      </c>
      <c r="CH642" s="9">
        <f>IF(CF642="","",VLOOKUP(CF642,Metadata!$D$2:$H$20,4,FALSE))</f>
        <v>0</v>
      </c>
      <c r="CI642" s="9">
        <f>IF(CF642="","",VLOOKUP(CF642,Metadata!$D$2:$H$20,5,FALSE))</f>
        <v>15000</v>
      </c>
      <c r="CJ642" s="9">
        <f t="shared" si="3"/>
        <v>12500</v>
      </c>
      <c r="CK642" s="9" t="s">
        <v>153</v>
      </c>
      <c r="CL642" s="10">
        <v>6</v>
      </c>
      <c r="CM642" s="10">
        <v>3</v>
      </c>
      <c r="CN642" s="10">
        <v>5</v>
      </c>
      <c r="CO642" s="10">
        <v>3</v>
      </c>
      <c r="CP642" s="10">
        <v>2</v>
      </c>
      <c r="CQ642" s="10">
        <v>6</v>
      </c>
      <c r="CR642" s="10">
        <v>6</v>
      </c>
      <c r="CS642" s="10">
        <v>7</v>
      </c>
      <c r="CT642" s="10">
        <v>6</v>
      </c>
      <c r="CU642" s="10">
        <v>6</v>
      </c>
      <c r="CV642" s="10">
        <v>6</v>
      </c>
      <c r="CW642" s="10">
        <v>3</v>
      </c>
      <c r="CX642" s="10">
        <v>6</v>
      </c>
      <c r="CY642" s="10">
        <v>4</v>
      </c>
      <c r="CZ642" s="10">
        <v>5</v>
      </c>
      <c r="DA642" s="10">
        <v>5</v>
      </c>
      <c r="DB642" s="10">
        <v>3</v>
      </c>
      <c r="DC642" s="10">
        <v>1</v>
      </c>
      <c r="DD642" s="10">
        <v>2</v>
      </c>
      <c r="DE642" s="10">
        <v>5</v>
      </c>
      <c r="DF642" s="10">
        <v>3</v>
      </c>
      <c r="DG642" s="10">
        <v>3</v>
      </c>
      <c r="DH642" s="10">
        <v>7</v>
      </c>
      <c r="DI642" s="10">
        <v>2</v>
      </c>
      <c r="DJ642" s="10">
        <v>3</v>
      </c>
      <c r="DK642" s="10">
        <v>7</v>
      </c>
      <c r="DL642" s="10">
        <v>2</v>
      </c>
      <c r="DM642" s="9" t="s">
        <v>154</v>
      </c>
      <c r="DN642" s="10">
        <v>1997</v>
      </c>
      <c r="DO642" s="9">
        <f t="shared" si="4"/>
        <v>24</v>
      </c>
      <c r="DP642" s="9" t="s">
        <v>155</v>
      </c>
      <c r="DQ642" s="9" t="s">
        <v>227</v>
      </c>
      <c r="DR642" s="9" t="s">
        <v>170</v>
      </c>
      <c r="DS642" s="9" t="s">
        <v>137</v>
      </c>
      <c r="DT642" s="9" t="s">
        <v>181</v>
      </c>
      <c r="DU642" s="9" t="s">
        <v>233</v>
      </c>
      <c r="DV642" s="9" t="str">
        <f>VLOOKUP(DU642,Metadata!$B$2:$C$7,2,FALSE)</f>
        <v>0 - 3 years</v>
      </c>
    </row>
    <row r="643" spans="1:126">
      <c r="A643" s="13">
        <v>642</v>
      </c>
      <c r="B643" s="9" t="s">
        <v>135</v>
      </c>
      <c r="C643" s="9" t="str">
        <f>VLOOKUP(B643,Metadata!$M$2:$N$6,2,FALSE)</f>
        <v>Permanent Employee</v>
      </c>
      <c r="D643" s="9" t="s">
        <v>159</v>
      </c>
      <c r="E643" s="9" t="s">
        <v>137</v>
      </c>
      <c r="F643" s="9" t="s">
        <v>138</v>
      </c>
      <c r="G643" s="9" t="s">
        <v>140</v>
      </c>
      <c r="H643" s="9" t="str">
        <f>IF(G643="","",VLOOKUP(G643,Metadata!$J$2:$K$22,2,FALSE))</f>
        <v>Lisbon Metropolitan Area</v>
      </c>
      <c r="I643" s="9" t="s">
        <v>138</v>
      </c>
      <c r="J643" s="9" t="str">
        <f>IF(I643="","",VLOOKUP(I643,Metadata!$P$2:$Q$43,2,FALSE))</f>
        <v>Europe</v>
      </c>
      <c r="K643" s="9" t="str">
        <f t="shared" si="0"/>
        <v>Portugal</v>
      </c>
      <c r="L643" s="9" t="s">
        <v>140</v>
      </c>
      <c r="M643" s="9" t="str">
        <f>IF(L643="","",VLOOKUP(L643,Metadata!$J$2:$K$22,2,FALSE))</f>
        <v>Lisbon Metropolitan Area</v>
      </c>
      <c r="N643" s="9" t="s">
        <v>214</v>
      </c>
      <c r="O643" s="9" t="s">
        <v>239</v>
      </c>
      <c r="P643" s="9" t="s">
        <v>142</v>
      </c>
      <c r="Q643" s="10" t="str">
        <f t="shared" si="1"/>
        <v>Full Office Job</v>
      </c>
      <c r="R643" s="10">
        <v>5</v>
      </c>
      <c r="S643" s="9" t="s">
        <v>161</v>
      </c>
      <c r="T643" s="9" t="s">
        <v>137</v>
      </c>
      <c r="U643" s="9" t="str">
        <f>IF(S643&lt;&gt;"",S643,IF(T643&lt;&gt;"",VLOOKUP(T643,Metadata!$S$2:$T$228,2,FALSE),""))</f>
        <v>Full-Stack Developer</v>
      </c>
      <c r="V643" s="9" t="s">
        <v>144</v>
      </c>
      <c r="W643" s="9" t="s">
        <v>137</v>
      </c>
      <c r="X643" s="9" t="s">
        <v>175</v>
      </c>
      <c r="Y643" s="9" t="s">
        <v>137</v>
      </c>
      <c r="Z643" s="9" t="s">
        <v>184</v>
      </c>
      <c r="AA643" s="9" t="s">
        <v>165</v>
      </c>
      <c r="AB643" s="9" t="s">
        <v>137</v>
      </c>
      <c r="AC643" s="9" t="s">
        <v>147</v>
      </c>
      <c r="AD643" s="9"/>
      <c r="AE643" s="9"/>
      <c r="AF643" s="9"/>
      <c r="AG643" s="9"/>
      <c r="AH643" s="9"/>
      <c r="AI643" s="9"/>
      <c r="AJ643" s="9"/>
      <c r="AK643" s="9" t="s">
        <v>302</v>
      </c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 t="s">
        <v>371</v>
      </c>
      <c r="AX643" s="9"/>
      <c r="AY643" s="9"/>
      <c r="AZ643" s="9"/>
      <c r="BA643" s="9" t="s">
        <v>178</v>
      </c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 t="s">
        <v>199</v>
      </c>
      <c r="BM643" s="9" t="s">
        <v>303</v>
      </c>
      <c r="BN643" s="9" t="s">
        <v>186</v>
      </c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10"/>
      <c r="CB643" s="10" t="str">
        <f t="shared" si="5"/>
        <v/>
      </c>
      <c r="CC643" s="10"/>
      <c r="CD643" s="9" t="str">
        <f t="shared" si="2"/>
        <v/>
      </c>
      <c r="CE643" s="9" t="s">
        <v>168</v>
      </c>
      <c r="CF643" s="9" t="s">
        <v>220</v>
      </c>
      <c r="CG643" s="9">
        <f>IF(CF643="","",VLOOKUP(CF643,Metadata!$D$2:$H$20,2,FALSE))</f>
        <v>27500</v>
      </c>
      <c r="CH643" s="9">
        <f>IF(CF643="","",VLOOKUP(CF643,Metadata!$D$2:$H$20,4,FALSE))</f>
        <v>25000</v>
      </c>
      <c r="CI643" s="9">
        <f>IF(CF643="","",VLOOKUP(CF643,Metadata!$D$2:$H$20,5,FALSE))</f>
        <v>30000</v>
      </c>
      <c r="CJ643" s="9">
        <f t="shared" si="3"/>
        <v>27500</v>
      </c>
      <c r="CK643" s="9" t="s">
        <v>153</v>
      </c>
      <c r="CL643" s="10">
        <v>3</v>
      </c>
      <c r="CM643" s="10">
        <v>4</v>
      </c>
      <c r="CN643" s="10">
        <v>7</v>
      </c>
      <c r="CO643" s="10">
        <v>6</v>
      </c>
      <c r="CP643" s="10">
        <v>5</v>
      </c>
      <c r="CQ643" s="10">
        <v>7</v>
      </c>
      <c r="CR643" s="10">
        <v>5</v>
      </c>
      <c r="CS643" s="10">
        <v>5</v>
      </c>
      <c r="CT643" s="10">
        <v>4</v>
      </c>
      <c r="CU643" s="10">
        <v>5</v>
      </c>
      <c r="CV643" s="10">
        <v>2</v>
      </c>
      <c r="CW643" s="10">
        <v>2</v>
      </c>
      <c r="CX643" s="10">
        <v>5</v>
      </c>
      <c r="CY643" s="10">
        <v>5</v>
      </c>
      <c r="CZ643" s="10">
        <v>3</v>
      </c>
      <c r="DA643" s="10">
        <v>7</v>
      </c>
      <c r="DB643" s="10">
        <v>3</v>
      </c>
      <c r="DC643" s="10">
        <v>6</v>
      </c>
      <c r="DD643" s="10">
        <v>3</v>
      </c>
      <c r="DE643" s="10">
        <v>1</v>
      </c>
      <c r="DF643" s="10">
        <v>3</v>
      </c>
      <c r="DG643" s="10">
        <v>4</v>
      </c>
      <c r="DH643" s="10">
        <v>2</v>
      </c>
      <c r="DI643" s="10">
        <v>3</v>
      </c>
      <c r="DJ643" s="10">
        <v>1</v>
      </c>
      <c r="DK643" s="10">
        <v>2</v>
      </c>
      <c r="DL643" s="10">
        <v>2</v>
      </c>
      <c r="DM643" s="9" t="s">
        <v>154</v>
      </c>
      <c r="DN643" s="10">
        <v>1993</v>
      </c>
      <c r="DO643" s="9">
        <f t="shared" si="4"/>
        <v>28</v>
      </c>
      <c r="DP643" s="9" t="s">
        <v>155</v>
      </c>
      <c r="DQ643" s="9" t="s">
        <v>156</v>
      </c>
      <c r="DR643" s="9" t="s">
        <v>157</v>
      </c>
      <c r="DS643" s="9" t="s">
        <v>137</v>
      </c>
      <c r="DT643" s="9" t="s">
        <v>181</v>
      </c>
      <c r="DU643" s="9" t="s">
        <v>223</v>
      </c>
      <c r="DV643" s="9" t="str">
        <f>VLOOKUP(DU643,Metadata!$B$2:$C$7,2,FALSE)</f>
        <v>3 - 6 years</v>
      </c>
    </row>
    <row r="644" spans="1:126">
      <c r="A644" s="13">
        <v>643</v>
      </c>
      <c r="B644" s="9" t="s">
        <v>135</v>
      </c>
      <c r="C644" s="9" t="str">
        <f>VLOOKUP(B644,Metadata!$M$2:$N$6,2,FALSE)</f>
        <v>Permanent Employee</v>
      </c>
      <c r="D644" s="9" t="s">
        <v>159</v>
      </c>
      <c r="E644" s="9" t="s">
        <v>137</v>
      </c>
      <c r="F644" s="9" t="s">
        <v>138</v>
      </c>
      <c r="G644" s="9" t="s">
        <v>140</v>
      </c>
      <c r="H644" s="9" t="str">
        <f>IF(G644="","",VLOOKUP(G644,Metadata!$J$2:$K$22,2,FALSE))</f>
        <v>Lisbon Metropolitan Area</v>
      </c>
      <c r="I644" s="9" t="s">
        <v>399</v>
      </c>
      <c r="J644" s="9" t="str">
        <f>IF(I644="","",VLOOKUP(I644,Metadata!$P$2:$Q$43,2,FALSE))</f>
        <v>Middle East</v>
      </c>
      <c r="K644" s="9" t="str">
        <f t="shared" si="0"/>
        <v>International</v>
      </c>
      <c r="L644" s="9" t="s">
        <v>137</v>
      </c>
      <c r="M644" s="9" t="str">
        <f>IF(L644="","",VLOOKUP(L644,Metadata!$J$2:$K$22,2,FALSE))</f>
        <v/>
      </c>
      <c r="N644" s="9" t="s">
        <v>141</v>
      </c>
      <c r="O644" s="9" t="s">
        <v>137</v>
      </c>
      <c r="P644" s="9" t="s">
        <v>142</v>
      </c>
      <c r="Q644" s="10" t="str">
        <f t="shared" si="1"/>
        <v>Full Office Job</v>
      </c>
      <c r="R644" s="10">
        <v>6</v>
      </c>
      <c r="S644" s="9" t="s">
        <v>216</v>
      </c>
      <c r="T644" s="9" t="s">
        <v>137</v>
      </c>
      <c r="U644" s="9" t="str">
        <f>IF(S644&lt;&gt;"",S644,IF(T644&lt;&gt;"",VLOOKUP(T644,Metadata!$S$2:$T$228,2,FALSE),""))</f>
        <v>Front-End Developer</v>
      </c>
      <c r="V644" s="9" t="s">
        <v>391</v>
      </c>
      <c r="W644" s="9" t="s">
        <v>137</v>
      </c>
      <c r="X644" s="9" t="s">
        <v>175</v>
      </c>
      <c r="Y644" s="9" t="s">
        <v>137</v>
      </c>
      <c r="Z644" s="9" t="s">
        <v>262</v>
      </c>
      <c r="AA644" s="9" t="s">
        <v>137</v>
      </c>
      <c r="AB644" s="9" t="s">
        <v>137</v>
      </c>
      <c r="AC644" s="9"/>
      <c r="AD644" s="9"/>
      <c r="AE644" s="9"/>
      <c r="AF644" s="9"/>
      <c r="AG644" s="9"/>
      <c r="AH644" s="9"/>
      <c r="AI644" s="9"/>
      <c r="AJ644" s="9" t="s">
        <v>185</v>
      </c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 t="s">
        <v>178</v>
      </c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 t="s">
        <v>199</v>
      </c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10"/>
      <c r="CB644" s="10" t="str">
        <f t="shared" si="5"/>
        <v/>
      </c>
      <c r="CC644" s="10"/>
      <c r="CD644" s="9" t="str">
        <f t="shared" si="2"/>
        <v/>
      </c>
      <c r="CE644" s="9" t="s">
        <v>232</v>
      </c>
      <c r="CF644" s="9" t="s">
        <v>152</v>
      </c>
      <c r="CG644" s="9">
        <f>IF(CF644="","",VLOOKUP(CF644,Metadata!$D$2:$H$20,2,FALSE))</f>
        <v>32500</v>
      </c>
      <c r="CH644" s="9">
        <f>IF(CF644="","",VLOOKUP(CF644,Metadata!$D$2:$H$20,4,FALSE))</f>
        <v>30000</v>
      </c>
      <c r="CI644" s="9">
        <f>IF(CF644="","",VLOOKUP(CF644,Metadata!$D$2:$H$20,5,FALSE))</f>
        <v>35000</v>
      </c>
      <c r="CJ644" s="9">
        <f t="shared" si="3"/>
        <v>32500</v>
      </c>
      <c r="CK644" s="9" t="s">
        <v>189</v>
      </c>
      <c r="CL644" s="10">
        <v>4</v>
      </c>
      <c r="CM644" s="10">
        <v>4</v>
      </c>
      <c r="CN644" s="10">
        <v>7</v>
      </c>
      <c r="CO644" s="10">
        <v>5</v>
      </c>
      <c r="CP644" s="10">
        <v>1</v>
      </c>
      <c r="CQ644" s="10">
        <v>5</v>
      </c>
      <c r="CR644" s="10">
        <v>6</v>
      </c>
      <c r="CS644" s="10">
        <v>6</v>
      </c>
      <c r="CT644" s="10">
        <v>3</v>
      </c>
      <c r="CU644" s="10">
        <v>7</v>
      </c>
      <c r="CV644" s="10">
        <v>5</v>
      </c>
      <c r="CW644" s="10">
        <v>4</v>
      </c>
      <c r="CX644" s="10">
        <v>5</v>
      </c>
      <c r="CY644" s="10">
        <v>3</v>
      </c>
      <c r="CZ644" s="10">
        <v>2</v>
      </c>
      <c r="DA644" s="10">
        <v>5</v>
      </c>
      <c r="DB644" s="10">
        <v>4</v>
      </c>
      <c r="DC644" s="10">
        <v>7</v>
      </c>
      <c r="DD644" s="10">
        <v>7</v>
      </c>
      <c r="DE644" s="10">
        <v>7</v>
      </c>
      <c r="DF644" s="10">
        <v>3</v>
      </c>
      <c r="DG644" s="10">
        <v>6</v>
      </c>
      <c r="DH644" s="10">
        <v>6</v>
      </c>
      <c r="DI644" s="10">
        <v>6</v>
      </c>
      <c r="DJ644" s="10">
        <v>4</v>
      </c>
      <c r="DK644" s="10">
        <v>3</v>
      </c>
      <c r="DL644" s="10">
        <v>4</v>
      </c>
      <c r="DM644" s="9" t="s">
        <v>296</v>
      </c>
      <c r="DN644" s="10">
        <v>1988</v>
      </c>
      <c r="DO644" s="9">
        <f t="shared" si="4"/>
        <v>33</v>
      </c>
      <c r="DP644" s="9" t="s">
        <v>155</v>
      </c>
      <c r="DQ644" s="9" t="s">
        <v>156</v>
      </c>
      <c r="DR644" s="9" t="s">
        <v>157</v>
      </c>
      <c r="DS644" s="9" t="s">
        <v>137</v>
      </c>
      <c r="DT644" s="9" t="s">
        <v>181</v>
      </c>
      <c r="DU644" s="9" t="s">
        <v>223</v>
      </c>
      <c r="DV644" s="9" t="str">
        <f>VLOOKUP(DU644,Metadata!$B$2:$C$7,2,FALSE)</f>
        <v>3 - 6 years</v>
      </c>
    </row>
    <row r="645" spans="1:126">
      <c r="A645" s="13">
        <v>644</v>
      </c>
      <c r="B645" s="9" t="s">
        <v>135</v>
      </c>
      <c r="C645" s="9" t="str">
        <f>VLOOKUP(B645,Metadata!$M$2:$N$6,2,FALSE)</f>
        <v>Permanent Employee</v>
      </c>
      <c r="D645" s="9" t="s">
        <v>159</v>
      </c>
      <c r="E645" s="9" t="s">
        <v>137</v>
      </c>
      <c r="F645" s="9" t="s">
        <v>138</v>
      </c>
      <c r="G645" s="9" t="s">
        <v>140</v>
      </c>
      <c r="H645" s="9" t="str">
        <f>IF(G645="","",VLOOKUP(G645,Metadata!$J$2:$K$22,2,FALSE))</f>
        <v>Lisbon Metropolitan Area</v>
      </c>
      <c r="I645" s="9" t="s">
        <v>138</v>
      </c>
      <c r="J645" s="9" t="str">
        <f>IF(I645="","",VLOOKUP(I645,Metadata!$P$2:$Q$43,2,FALSE))</f>
        <v>Europe</v>
      </c>
      <c r="K645" s="9" t="str">
        <f t="shared" si="0"/>
        <v>Portugal</v>
      </c>
      <c r="L645" s="9" t="s">
        <v>140</v>
      </c>
      <c r="M645" s="9" t="str">
        <f>IF(L645="","",VLOOKUP(L645,Metadata!$J$2:$K$22,2,FALSE))</f>
        <v>Lisbon Metropolitan Area</v>
      </c>
      <c r="N645" s="9" t="s">
        <v>214</v>
      </c>
      <c r="O645" s="9" t="s">
        <v>259</v>
      </c>
      <c r="P645" s="9" t="s">
        <v>142</v>
      </c>
      <c r="Q645" s="10" t="str">
        <f t="shared" si="1"/>
        <v>Full Office Job</v>
      </c>
      <c r="R645" s="10">
        <v>4</v>
      </c>
      <c r="S645" s="9" t="s">
        <v>161</v>
      </c>
      <c r="T645" s="9" t="s">
        <v>137</v>
      </c>
      <c r="U645" s="9" t="str">
        <f>IF(S645&lt;&gt;"",S645,IF(T645&lt;&gt;"",VLOOKUP(T645,Metadata!$S$2:$T$228,2,FALSE),""))</f>
        <v>Full-Stack Developer</v>
      </c>
      <c r="V645" s="9" t="s">
        <v>174</v>
      </c>
      <c r="W645" s="9" t="s">
        <v>137</v>
      </c>
      <c r="X645" s="9" t="s">
        <v>163</v>
      </c>
      <c r="Y645" s="9" t="s">
        <v>137</v>
      </c>
      <c r="Z645" s="9" t="s">
        <v>193</v>
      </c>
      <c r="AA645" s="9" t="s">
        <v>165</v>
      </c>
      <c r="AB645" s="9" t="s">
        <v>137</v>
      </c>
      <c r="AC645" s="9" t="s">
        <v>147</v>
      </c>
      <c r="AD645" s="9"/>
      <c r="AE645" s="9"/>
      <c r="AF645" s="9"/>
      <c r="AG645" s="9" t="s">
        <v>166</v>
      </c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 t="s">
        <v>178</v>
      </c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 t="s">
        <v>179</v>
      </c>
      <c r="BQ645" s="9"/>
      <c r="BR645" s="9" t="s">
        <v>247</v>
      </c>
      <c r="BS645" s="9"/>
      <c r="BT645" s="9"/>
      <c r="BU645" s="9"/>
      <c r="BV645" s="9"/>
      <c r="BW645" s="9"/>
      <c r="BX645" s="9"/>
      <c r="BY645" s="9"/>
      <c r="BZ645" s="9"/>
      <c r="CA645" s="10"/>
      <c r="CB645" s="10" t="str">
        <f t="shared" si="5"/>
        <v/>
      </c>
      <c r="CC645" s="10"/>
      <c r="CD645" s="9" t="str">
        <f t="shared" si="2"/>
        <v/>
      </c>
      <c r="CE645" s="9" t="s">
        <v>232</v>
      </c>
      <c r="CF645" s="9" t="s">
        <v>188</v>
      </c>
      <c r="CG645" s="9">
        <f>IF(CF645="","",VLOOKUP(CF645,Metadata!$D$2:$H$20,2,FALSE))</f>
        <v>17500</v>
      </c>
      <c r="CH645" s="9">
        <f>IF(CF645="","",VLOOKUP(CF645,Metadata!$D$2:$H$20,4,FALSE))</f>
        <v>15000</v>
      </c>
      <c r="CI645" s="9">
        <f>IF(CF645="","",VLOOKUP(CF645,Metadata!$D$2:$H$20,5,FALSE))</f>
        <v>20000</v>
      </c>
      <c r="CJ645" s="9">
        <f t="shared" si="3"/>
        <v>17500</v>
      </c>
      <c r="CK645" s="9" t="s">
        <v>189</v>
      </c>
      <c r="CL645" s="10">
        <v>3</v>
      </c>
      <c r="CM645" s="10">
        <v>4</v>
      </c>
      <c r="CN645" s="10">
        <v>5</v>
      </c>
      <c r="CO645" s="10">
        <v>5</v>
      </c>
      <c r="CP645" s="10">
        <v>6</v>
      </c>
      <c r="CQ645" s="10">
        <v>6</v>
      </c>
      <c r="CR645" s="10">
        <v>4</v>
      </c>
      <c r="CS645" s="10">
        <v>6</v>
      </c>
      <c r="CT645" s="10">
        <v>6</v>
      </c>
      <c r="CU645" s="10">
        <v>7</v>
      </c>
      <c r="CV645" s="10">
        <v>4</v>
      </c>
      <c r="CW645" s="10">
        <v>2</v>
      </c>
      <c r="CX645" s="10">
        <v>5</v>
      </c>
      <c r="CY645" s="10">
        <v>5</v>
      </c>
      <c r="CZ645" s="10">
        <v>6</v>
      </c>
      <c r="DA645" s="10">
        <v>6</v>
      </c>
      <c r="DB645" s="10">
        <v>1</v>
      </c>
      <c r="DC645" s="10">
        <v>3</v>
      </c>
      <c r="DD645" s="10">
        <v>3</v>
      </c>
      <c r="DE645" s="10">
        <v>6</v>
      </c>
      <c r="DF645" s="10">
        <v>4</v>
      </c>
      <c r="DG645" s="10">
        <v>3</v>
      </c>
      <c r="DH645" s="10">
        <v>4</v>
      </c>
      <c r="DI645" s="10">
        <v>2</v>
      </c>
      <c r="DJ645" s="10">
        <v>2</v>
      </c>
      <c r="DK645" s="10">
        <v>4</v>
      </c>
      <c r="DL645" s="10">
        <v>1</v>
      </c>
      <c r="DM645" s="9" t="s">
        <v>154</v>
      </c>
      <c r="DN645" s="10">
        <v>1986</v>
      </c>
      <c r="DO645" s="9">
        <f t="shared" si="4"/>
        <v>35</v>
      </c>
      <c r="DP645" s="9" t="s">
        <v>155</v>
      </c>
      <c r="DQ645" s="9" t="s">
        <v>202</v>
      </c>
      <c r="DR645" s="9" t="s">
        <v>342</v>
      </c>
      <c r="DS645" s="9" t="s">
        <v>137</v>
      </c>
      <c r="DT645" s="9" t="s">
        <v>181</v>
      </c>
      <c r="DU645" s="9" t="s">
        <v>168</v>
      </c>
      <c r="DV645" s="9" t="str">
        <f>VLOOKUP(DU645,Metadata!$B$2:$C$7,2,FALSE)</f>
        <v>0 - 3 years</v>
      </c>
    </row>
    <row r="646" spans="1:126">
      <c r="A646" s="13">
        <v>645</v>
      </c>
      <c r="B646" s="9" t="s">
        <v>135</v>
      </c>
      <c r="C646" s="9" t="str">
        <f>VLOOKUP(B646,Metadata!$M$2:$N$6,2,FALSE)</f>
        <v>Permanent Employee</v>
      </c>
      <c r="D646" s="9" t="s">
        <v>159</v>
      </c>
      <c r="E646" s="9" t="s">
        <v>137</v>
      </c>
      <c r="F646" s="9" t="s">
        <v>138</v>
      </c>
      <c r="G646" s="9" t="s">
        <v>140</v>
      </c>
      <c r="H646" s="9" t="str">
        <f>IF(G646="","",VLOOKUP(G646,Metadata!$J$2:$K$22,2,FALSE))</f>
        <v>Lisbon Metropolitan Area</v>
      </c>
      <c r="I646" s="9" t="s">
        <v>138</v>
      </c>
      <c r="J646" s="9" t="str">
        <f>IF(I646="","",VLOOKUP(I646,Metadata!$P$2:$Q$43,2,FALSE))</f>
        <v>Europe</v>
      </c>
      <c r="K646" s="9" t="str">
        <f t="shared" si="0"/>
        <v>Portugal</v>
      </c>
      <c r="L646" s="9" t="s">
        <v>140</v>
      </c>
      <c r="M646" s="9" t="str">
        <f>IF(L646="","",VLOOKUP(L646,Metadata!$J$2:$K$22,2,FALSE))</f>
        <v>Lisbon Metropolitan Area</v>
      </c>
      <c r="N646" s="9" t="s">
        <v>141</v>
      </c>
      <c r="O646" s="9" t="s">
        <v>137</v>
      </c>
      <c r="P646" s="9" t="s">
        <v>142</v>
      </c>
      <c r="Q646" s="10" t="str">
        <f t="shared" si="1"/>
        <v>Full Office Job</v>
      </c>
      <c r="R646" s="10">
        <v>6</v>
      </c>
      <c r="S646" s="9" t="s">
        <v>161</v>
      </c>
      <c r="T646" s="9" t="s">
        <v>137</v>
      </c>
      <c r="U646" s="9" t="str">
        <f>IF(S646&lt;&gt;"",S646,IF(T646&lt;&gt;"",VLOOKUP(T646,Metadata!$S$2:$T$228,2,FALSE),""))</f>
        <v>Full-Stack Developer</v>
      </c>
      <c r="V646" s="9" t="s">
        <v>207</v>
      </c>
      <c r="W646" s="9" t="s">
        <v>137</v>
      </c>
      <c r="X646" s="9" t="s">
        <v>208</v>
      </c>
      <c r="Y646" s="9" t="s">
        <v>137</v>
      </c>
      <c r="Z646" s="9" t="s">
        <v>146</v>
      </c>
      <c r="AA646" s="9" t="s">
        <v>165</v>
      </c>
      <c r="AB646" s="9" t="s">
        <v>137</v>
      </c>
      <c r="AC646" s="9"/>
      <c r="AD646" s="9" t="s">
        <v>148</v>
      </c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 t="s">
        <v>186</v>
      </c>
      <c r="BO646" s="9"/>
      <c r="BP646" s="9"/>
      <c r="BQ646" s="9" t="s">
        <v>219</v>
      </c>
      <c r="BR646" s="9" t="s">
        <v>247</v>
      </c>
      <c r="BS646" s="9"/>
      <c r="BT646" s="9"/>
      <c r="BU646" s="9"/>
      <c r="BV646" s="9"/>
      <c r="BW646" s="9"/>
      <c r="BX646" s="9"/>
      <c r="BY646" s="9"/>
      <c r="BZ646" s="9"/>
      <c r="CA646" s="10"/>
      <c r="CB646" s="10" t="str">
        <f t="shared" si="5"/>
        <v/>
      </c>
      <c r="CC646" s="10"/>
      <c r="CD646" s="9" t="str">
        <f t="shared" si="2"/>
        <v/>
      </c>
      <c r="CE646" s="9" t="s">
        <v>168</v>
      </c>
      <c r="CF646" s="9" t="s">
        <v>188</v>
      </c>
      <c r="CG646" s="9">
        <f>IF(CF646="","",VLOOKUP(CF646,Metadata!$D$2:$H$20,2,FALSE))</f>
        <v>17500</v>
      </c>
      <c r="CH646" s="9">
        <f>IF(CF646="","",VLOOKUP(CF646,Metadata!$D$2:$H$20,4,FALSE))</f>
        <v>15000</v>
      </c>
      <c r="CI646" s="9">
        <f>IF(CF646="","",VLOOKUP(CF646,Metadata!$D$2:$H$20,5,FALSE))</f>
        <v>20000</v>
      </c>
      <c r="CJ646" s="9">
        <f t="shared" si="3"/>
        <v>17500</v>
      </c>
      <c r="CK646" s="9" t="s">
        <v>221</v>
      </c>
      <c r="CL646" s="10">
        <v>4</v>
      </c>
      <c r="CM646" s="10">
        <v>5</v>
      </c>
      <c r="CN646" s="10">
        <v>7</v>
      </c>
      <c r="CO646" s="10">
        <v>7</v>
      </c>
      <c r="CP646" s="10">
        <v>6</v>
      </c>
      <c r="CQ646" s="10">
        <v>7</v>
      </c>
      <c r="CR646" s="10">
        <v>7</v>
      </c>
      <c r="CS646" s="10">
        <v>7</v>
      </c>
      <c r="CT646" s="10">
        <v>6</v>
      </c>
      <c r="CU646" s="10">
        <v>7</v>
      </c>
      <c r="CV646" s="10">
        <v>5</v>
      </c>
      <c r="CW646" s="10">
        <v>2</v>
      </c>
      <c r="CX646" s="10">
        <v>5</v>
      </c>
      <c r="CY646" s="10">
        <v>5</v>
      </c>
      <c r="CZ646" s="10">
        <v>6</v>
      </c>
      <c r="DA646" s="10">
        <v>5</v>
      </c>
      <c r="DB646" s="10">
        <v>5</v>
      </c>
      <c r="DC646" s="10">
        <v>6</v>
      </c>
      <c r="DD646" s="10">
        <v>4</v>
      </c>
      <c r="DE646" s="10">
        <v>6</v>
      </c>
      <c r="DF646" s="10">
        <v>6</v>
      </c>
      <c r="DG646" s="10">
        <v>7</v>
      </c>
      <c r="DH646" s="10">
        <v>4</v>
      </c>
      <c r="DI646" s="10">
        <v>6</v>
      </c>
      <c r="DJ646" s="10">
        <v>3</v>
      </c>
      <c r="DK646" s="10">
        <v>5</v>
      </c>
      <c r="DL646" s="10">
        <v>5</v>
      </c>
      <c r="DM646" s="9" t="s">
        <v>154</v>
      </c>
      <c r="DN646" s="10">
        <v>1997</v>
      </c>
      <c r="DO646" s="9">
        <f t="shared" si="4"/>
        <v>24</v>
      </c>
      <c r="DP646" s="9" t="s">
        <v>155</v>
      </c>
      <c r="DQ646" s="9" t="s">
        <v>156</v>
      </c>
      <c r="DR646" s="9" t="s">
        <v>157</v>
      </c>
      <c r="DS646" s="9" t="s">
        <v>137</v>
      </c>
      <c r="DT646" s="9" t="s">
        <v>181</v>
      </c>
      <c r="DU646" s="9" t="s">
        <v>168</v>
      </c>
      <c r="DV646" s="9" t="str">
        <f>VLOOKUP(DU646,Metadata!$B$2:$C$7,2,FALSE)</f>
        <v>0 - 3 years</v>
      </c>
    </row>
    <row r="647" spans="1:126">
      <c r="A647" s="13">
        <v>646</v>
      </c>
      <c r="B647" s="9" t="s">
        <v>135</v>
      </c>
      <c r="C647" s="9" t="str">
        <f>VLOOKUP(B647,Metadata!$M$2:$N$6,2,FALSE)</f>
        <v>Permanent Employee</v>
      </c>
      <c r="D647" s="9" t="s">
        <v>159</v>
      </c>
      <c r="E647" s="9" t="s">
        <v>137</v>
      </c>
      <c r="F647" s="9" t="s">
        <v>138</v>
      </c>
      <c r="G647" s="9" t="s">
        <v>275</v>
      </c>
      <c r="H647" s="9" t="str">
        <f>IF(G647="","",VLOOKUP(G647,Metadata!$J$2:$K$22,2,FALSE))</f>
        <v>Centre</v>
      </c>
      <c r="I647" s="9" t="s">
        <v>138</v>
      </c>
      <c r="J647" s="9" t="str">
        <f>IF(I647="","",VLOOKUP(I647,Metadata!$P$2:$Q$43,2,FALSE))</f>
        <v>Europe</v>
      </c>
      <c r="K647" s="9" t="str">
        <f t="shared" si="0"/>
        <v>Portugal</v>
      </c>
      <c r="L647" s="9" t="s">
        <v>275</v>
      </c>
      <c r="M647" s="9" t="str">
        <f>IF(L647="","",VLOOKUP(L647,Metadata!$J$2:$K$22,2,FALSE))</f>
        <v>Centre</v>
      </c>
      <c r="N647" s="9" t="s">
        <v>214</v>
      </c>
      <c r="O647" s="9" t="s">
        <v>259</v>
      </c>
      <c r="P647" s="9" t="s">
        <v>142</v>
      </c>
      <c r="Q647" s="10" t="str">
        <f t="shared" si="1"/>
        <v>Full Office Job</v>
      </c>
      <c r="R647" s="10">
        <v>5</v>
      </c>
      <c r="S647" s="9" t="s">
        <v>143</v>
      </c>
      <c r="T647" s="9" t="s">
        <v>137</v>
      </c>
      <c r="U647" s="9" t="str">
        <f>IF(S647&lt;&gt;"",S647,IF(T647&lt;&gt;"",VLOOKUP(T647,Metadata!$S$2:$T$228,2,FALSE),""))</f>
        <v>Technical Team Leader</v>
      </c>
      <c r="V647" s="9" t="s">
        <v>162</v>
      </c>
      <c r="W647" s="9" t="s">
        <v>137</v>
      </c>
      <c r="X647" s="9" t="s">
        <v>163</v>
      </c>
      <c r="Y647" s="9" t="s">
        <v>137</v>
      </c>
      <c r="Z647" s="9" t="s">
        <v>262</v>
      </c>
      <c r="AA647" s="9" t="s">
        <v>137</v>
      </c>
      <c r="AB647" s="9" t="s">
        <v>253</v>
      </c>
      <c r="AC647" s="9" t="s">
        <v>147</v>
      </c>
      <c r="AD647" s="9" t="s">
        <v>148</v>
      </c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 t="s">
        <v>270</v>
      </c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 t="s">
        <v>150</v>
      </c>
      <c r="BZ647" s="9" t="s">
        <v>137</v>
      </c>
      <c r="CA647" s="10"/>
      <c r="CB647" s="10" t="str">
        <f t="shared" si="5"/>
        <v/>
      </c>
      <c r="CC647" s="10"/>
      <c r="CD647" s="9" t="str">
        <f t="shared" si="2"/>
        <v/>
      </c>
      <c r="CE647" s="9" t="s">
        <v>151</v>
      </c>
      <c r="CF647" s="9" t="s">
        <v>225</v>
      </c>
      <c r="CG647" s="9">
        <f>IF(CF647="","",VLOOKUP(CF647,Metadata!$D$2:$H$20,2,FALSE))</f>
        <v>22500</v>
      </c>
      <c r="CH647" s="9">
        <f>IF(CF647="","",VLOOKUP(CF647,Metadata!$D$2:$H$20,4,FALSE))</f>
        <v>20000</v>
      </c>
      <c r="CI647" s="9">
        <f>IF(CF647="","",VLOOKUP(CF647,Metadata!$D$2:$H$20,5,FALSE))</f>
        <v>25000</v>
      </c>
      <c r="CJ647" s="9">
        <f t="shared" si="3"/>
        <v>22500</v>
      </c>
      <c r="CK647" s="9" t="s">
        <v>201</v>
      </c>
      <c r="CL647" s="10">
        <v>5</v>
      </c>
      <c r="CM647" s="10">
        <v>1</v>
      </c>
      <c r="CN647" s="10">
        <v>6</v>
      </c>
      <c r="CO647" s="10">
        <v>6</v>
      </c>
      <c r="CP647" s="10">
        <v>5</v>
      </c>
      <c r="CQ647" s="10">
        <v>6</v>
      </c>
      <c r="CR647" s="10">
        <v>5</v>
      </c>
      <c r="CS647" s="10">
        <v>1</v>
      </c>
      <c r="CT647" s="10">
        <v>7</v>
      </c>
      <c r="CU647" s="10">
        <v>7</v>
      </c>
      <c r="CV647" s="10">
        <v>5</v>
      </c>
      <c r="CW647" s="10">
        <v>6</v>
      </c>
      <c r="CX647" s="10">
        <v>7</v>
      </c>
      <c r="CY647" s="10">
        <v>3</v>
      </c>
      <c r="CZ647" s="10">
        <v>3</v>
      </c>
      <c r="DA647" s="10">
        <v>5</v>
      </c>
      <c r="DB647" s="10">
        <v>3</v>
      </c>
      <c r="DC647" s="10">
        <v>2</v>
      </c>
      <c r="DD647" s="10">
        <v>1</v>
      </c>
      <c r="DE647" s="10">
        <v>7</v>
      </c>
      <c r="DF647" s="10">
        <v>5</v>
      </c>
      <c r="DG647" s="10">
        <v>5</v>
      </c>
      <c r="DH647" s="10">
        <v>3</v>
      </c>
      <c r="DI647" s="10">
        <v>7</v>
      </c>
      <c r="DJ647" s="10">
        <v>5</v>
      </c>
      <c r="DK647" s="10">
        <v>3</v>
      </c>
      <c r="DL647" s="10">
        <v>1</v>
      </c>
      <c r="DM647" s="9" t="s">
        <v>154</v>
      </c>
      <c r="DN647" s="10">
        <v>1981</v>
      </c>
      <c r="DO647" s="9">
        <f t="shared" si="4"/>
        <v>40</v>
      </c>
      <c r="DP647" s="9" t="s">
        <v>155</v>
      </c>
      <c r="DQ647" s="9" t="s">
        <v>210</v>
      </c>
      <c r="DR647" s="9" t="s">
        <v>157</v>
      </c>
      <c r="DS647" s="9" t="s">
        <v>137</v>
      </c>
      <c r="DT647" s="9" t="s">
        <v>181</v>
      </c>
      <c r="DU647" s="9" t="s">
        <v>203</v>
      </c>
      <c r="DV647" s="9" t="str">
        <f>VLOOKUP(DU647,Metadata!$B$2:$C$7,2,FALSE)</f>
        <v>6+ years</v>
      </c>
    </row>
    <row r="648" spans="1:126">
      <c r="A648" s="13">
        <v>647</v>
      </c>
      <c r="B648" s="9" t="s">
        <v>135</v>
      </c>
      <c r="C648" s="9" t="str">
        <f>VLOOKUP(B648,Metadata!$M$2:$N$6,2,FALSE)</f>
        <v>Permanent Employee</v>
      </c>
      <c r="D648" s="9" t="s">
        <v>159</v>
      </c>
      <c r="E648" s="9" t="s">
        <v>137</v>
      </c>
      <c r="F648" s="9" t="s">
        <v>138</v>
      </c>
      <c r="G648" s="9" t="s">
        <v>140</v>
      </c>
      <c r="H648" s="9" t="str">
        <f>IF(G648="","",VLOOKUP(G648,Metadata!$J$2:$K$22,2,FALSE))</f>
        <v>Lisbon Metropolitan Area</v>
      </c>
      <c r="I648" s="9" t="s">
        <v>138</v>
      </c>
      <c r="J648" s="9" t="str">
        <f>IF(I648="","",VLOOKUP(I648,Metadata!$P$2:$Q$43,2,FALSE))</f>
        <v>Europe</v>
      </c>
      <c r="K648" s="9" t="str">
        <f t="shared" si="0"/>
        <v>Portugal</v>
      </c>
      <c r="L648" s="9" t="s">
        <v>160</v>
      </c>
      <c r="M648" s="9" t="str">
        <f>IF(L648="","",VLOOKUP(L648,Metadata!$J$2:$K$22,2,FALSE))</f>
        <v>Centre</v>
      </c>
      <c r="N648" s="9" t="s">
        <v>141</v>
      </c>
      <c r="O648" s="9" t="s">
        <v>137</v>
      </c>
      <c r="P648" s="9" t="s">
        <v>191</v>
      </c>
      <c r="Q648" s="10" t="str">
        <f t="shared" si="1"/>
        <v>Remote Job (full or flexible)</v>
      </c>
      <c r="R648" s="10">
        <v>6</v>
      </c>
      <c r="S648" s="9" t="s">
        <v>161</v>
      </c>
      <c r="T648" s="9" t="s">
        <v>137</v>
      </c>
      <c r="U648" s="9" t="str">
        <f>IF(S648&lt;&gt;"",S648,IF(T648&lt;&gt;"",VLOOKUP(T648,Metadata!$S$2:$T$228,2,FALSE),""))</f>
        <v>Full-Stack Developer</v>
      </c>
      <c r="V648" s="9" t="s">
        <v>261</v>
      </c>
      <c r="W648" s="9" t="s">
        <v>137</v>
      </c>
      <c r="X648" s="9" t="s">
        <v>242</v>
      </c>
      <c r="Y648" s="9" t="s">
        <v>137</v>
      </c>
      <c r="Z648" s="9" t="s">
        <v>224</v>
      </c>
      <c r="AA648" s="9" t="s">
        <v>165</v>
      </c>
      <c r="AB648" s="9" t="s">
        <v>253</v>
      </c>
      <c r="AC648" s="9" t="s">
        <v>147</v>
      </c>
      <c r="AD648" s="9"/>
      <c r="AE648" s="9"/>
      <c r="AF648" s="9"/>
      <c r="AG648" s="9"/>
      <c r="AH648" s="9"/>
      <c r="AI648" s="9"/>
      <c r="AJ648" s="9" t="s">
        <v>185</v>
      </c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 t="s">
        <v>178</v>
      </c>
      <c r="BB648" s="9" t="s">
        <v>284</v>
      </c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 t="s">
        <v>186</v>
      </c>
      <c r="BO648" s="9"/>
      <c r="BP648" s="9"/>
      <c r="BQ648" s="9" t="s">
        <v>219</v>
      </c>
      <c r="BR648" s="9"/>
      <c r="BS648" s="9"/>
      <c r="BT648" s="9"/>
      <c r="BU648" s="9"/>
      <c r="BV648" s="9"/>
      <c r="BW648" s="9"/>
      <c r="BX648" s="9"/>
      <c r="BY648" s="9"/>
      <c r="BZ648" s="9"/>
      <c r="CA648" s="10"/>
      <c r="CB648" s="10" t="str">
        <f t="shared" si="5"/>
        <v/>
      </c>
      <c r="CC648" s="10"/>
      <c r="CD648" s="9" t="str">
        <f t="shared" si="2"/>
        <v/>
      </c>
      <c r="CE648" s="9" t="s">
        <v>168</v>
      </c>
      <c r="CF648" s="9" t="s">
        <v>152</v>
      </c>
      <c r="CG648" s="9">
        <f>IF(CF648="","",VLOOKUP(CF648,Metadata!$D$2:$H$20,2,FALSE))</f>
        <v>32500</v>
      </c>
      <c r="CH648" s="9">
        <f>IF(CF648="","",VLOOKUP(CF648,Metadata!$D$2:$H$20,4,FALSE))</f>
        <v>30000</v>
      </c>
      <c r="CI648" s="9">
        <f>IF(CF648="","",VLOOKUP(CF648,Metadata!$D$2:$H$20,5,FALSE))</f>
        <v>35000</v>
      </c>
      <c r="CJ648" s="9">
        <f t="shared" si="3"/>
        <v>32500</v>
      </c>
      <c r="CK648" s="9" t="s">
        <v>189</v>
      </c>
      <c r="CL648" s="10">
        <v>2</v>
      </c>
      <c r="CM648" s="10">
        <v>2</v>
      </c>
      <c r="CN648" s="10">
        <v>6</v>
      </c>
      <c r="CO648" s="10">
        <v>7</v>
      </c>
      <c r="CP648" s="10">
        <v>5</v>
      </c>
      <c r="CQ648" s="10">
        <v>6</v>
      </c>
      <c r="CR648" s="10">
        <v>7</v>
      </c>
      <c r="CS648" s="10">
        <v>7</v>
      </c>
      <c r="CT648" s="10">
        <v>6</v>
      </c>
      <c r="CU648" s="10">
        <v>7</v>
      </c>
      <c r="CV648" s="10">
        <v>5</v>
      </c>
      <c r="CW648" s="10">
        <v>2</v>
      </c>
      <c r="CX648" s="10">
        <v>6</v>
      </c>
      <c r="CY648" s="10">
        <v>6</v>
      </c>
      <c r="CZ648" s="10">
        <v>5</v>
      </c>
      <c r="DA648" s="10">
        <v>6</v>
      </c>
      <c r="DB648" s="10">
        <v>3</v>
      </c>
      <c r="DC648" s="10">
        <v>3</v>
      </c>
      <c r="DD648" s="10">
        <v>6</v>
      </c>
      <c r="DE648" s="10">
        <v>7</v>
      </c>
      <c r="DF648" s="10">
        <v>6</v>
      </c>
      <c r="DG648" s="10">
        <v>7</v>
      </c>
      <c r="DH648" s="10">
        <v>6</v>
      </c>
      <c r="DI648" s="10">
        <v>7</v>
      </c>
      <c r="DJ648" s="10">
        <v>2</v>
      </c>
      <c r="DK648" s="10">
        <v>5</v>
      </c>
      <c r="DL648" s="10">
        <v>7</v>
      </c>
      <c r="DM648" s="9" t="s">
        <v>154</v>
      </c>
      <c r="DN648" s="10">
        <v>1983</v>
      </c>
      <c r="DO648" s="9">
        <f t="shared" si="4"/>
        <v>38</v>
      </c>
      <c r="DP648" s="9" t="s">
        <v>155</v>
      </c>
      <c r="DQ648" s="9" t="s">
        <v>156</v>
      </c>
      <c r="DR648" s="9" t="s">
        <v>342</v>
      </c>
      <c r="DS648" s="9" t="s">
        <v>137</v>
      </c>
      <c r="DT648" s="9" t="s">
        <v>181</v>
      </c>
      <c r="DU648" s="9" t="s">
        <v>223</v>
      </c>
      <c r="DV648" s="9" t="str">
        <f>VLOOKUP(DU648,Metadata!$B$2:$C$7,2,FALSE)</f>
        <v>3 - 6 years</v>
      </c>
    </row>
    <row r="649" spans="1:126">
      <c r="A649" s="13">
        <v>648</v>
      </c>
      <c r="B649" s="9" t="s">
        <v>135</v>
      </c>
      <c r="C649" s="9" t="str">
        <f>VLOOKUP(B649,Metadata!$M$2:$N$6,2,FALSE)</f>
        <v>Permanent Employee</v>
      </c>
      <c r="D649" s="9" t="s">
        <v>159</v>
      </c>
      <c r="E649" s="9" t="s">
        <v>137</v>
      </c>
      <c r="F649" s="9" t="s">
        <v>138</v>
      </c>
      <c r="G649" s="9" t="s">
        <v>190</v>
      </c>
      <c r="H649" s="9" t="str">
        <f>IF(G649="","",VLOOKUP(G649,Metadata!$J$2:$K$22,2,FALSE))</f>
        <v>North</v>
      </c>
      <c r="I649" s="9" t="s">
        <v>138</v>
      </c>
      <c r="J649" s="9" t="str">
        <f>IF(I649="","",VLOOKUP(I649,Metadata!$P$2:$Q$43,2,FALSE))</f>
        <v>Europe</v>
      </c>
      <c r="K649" s="9" t="str">
        <f t="shared" si="0"/>
        <v>Portugal</v>
      </c>
      <c r="L649" s="9" t="s">
        <v>172</v>
      </c>
      <c r="M649" s="9" t="str">
        <f>IF(L649="","",VLOOKUP(L649,Metadata!$J$2:$K$22,2,FALSE))</f>
        <v>Porto Metropolitan Area</v>
      </c>
      <c r="N649" s="9" t="s">
        <v>141</v>
      </c>
      <c r="O649" s="9" t="s">
        <v>137</v>
      </c>
      <c r="P649" s="9" t="s">
        <v>142</v>
      </c>
      <c r="Q649" s="10" t="str">
        <f t="shared" si="1"/>
        <v>Full Office Job</v>
      </c>
      <c r="R649" s="10">
        <v>5</v>
      </c>
      <c r="S649" s="9" t="s">
        <v>161</v>
      </c>
      <c r="T649" s="9" t="s">
        <v>137</v>
      </c>
      <c r="U649" s="9" t="str">
        <f>IF(S649&lt;&gt;"",S649,IF(T649&lt;&gt;"",VLOOKUP(T649,Metadata!$S$2:$T$228,2,FALSE),""))</f>
        <v>Full-Stack Developer</v>
      </c>
      <c r="V649" s="9" t="s">
        <v>274</v>
      </c>
      <c r="W649" s="9" t="s">
        <v>137</v>
      </c>
      <c r="X649" s="9" t="s">
        <v>145</v>
      </c>
      <c r="Y649" s="9" t="s">
        <v>137</v>
      </c>
      <c r="Z649" s="9" t="s">
        <v>184</v>
      </c>
      <c r="AA649" s="9" t="s">
        <v>165</v>
      </c>
      <c r="AB649" s="9" t="s">
        <v>137</v>
      </c>
      <c r="AC649" s="9" t="s">
        <v>147</v>
      </c>
      <c r="AD649" s="9"/>
      <c r="AE649" s="9" t="s">
        <v>194</v>
      </c>
      <c r="AF649" s="9"/>
      <c r="AG649" s="9"/>
      <c r="AH649" s="9"/>
      <c r="AI649" s="9"/>
      <c r="AJ649" s="9" t="s">
        <v>185</v>
      </c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 t="s">
        <v>178</v>
      </c>
      <c r="BB649" s="9"/>
      <c r="BC649" s="9"/>
      <c r="BD649" s="9"/>
      <c r="BE649" s="9"/>
      <c r="BF649" s="9"/>
      <c r="BG649" s="9"/>
      <c r="BH649" s="9"/>
      <c r="BI649" s="9"/>
      <c r="BJ649" s="9" t="s">
        <v>167</v>
      </c>
      <c r="BK649" s="9" t="s">
        <v>198</v>
      </c>
      <c r="BL649" s="9" t="s">
        <v>199</v>
      </c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10"/>
      <c r="CB649" s="10" t="str">
        <f t="shared" si="5"/>
        <v/>
      </c>
      <c r="CC649" s="10"/>
      <c r="CD649" s="9" t="str">
        <f t="shared" si="2"/>
        <v/>
      </c>
      <c r="CE649" s="9" t="s">
        <v>168</v>
      </c>
      <c r="CF649" s="9" t="s">
        <v>169</v>
      </c>
      <c r="CG649" s="9">
        <f>IF(CF649="","",VLOOKUP(CF649,Metadata!$D$2:$H$20,2,FALSE))</f>
        <v>12500</v>
      </c>
      <c r="CH649" s="9">
        <f>IF(CF649="","",VLOOKUP(CF649,Metadata!$D$2:$H$20,4,FALSE))</f>
        <v>0</v>
      </c>
      <c r="CI649" s="9">
        <f>IF(CF649="","",VLOOKUP(CF649,Metadata!$D$2:$H$20,5,FALSE))</f>
        <v>15000</v>
      </c>
      <c r="CJ649" s="9">
        <f t="shared" si="3"/>
        <v>12500</v>
      </c>
      <c r="CK649" s="9" t="s">
        <v>153</v>
      </c>
      <c r="CL649" s="10">
        <v>2</v>
      </c>
      <c r="CM649" s="10">
        <v>5</v>
      </c>
      <c r="CN649" s="10">
        <v>6</v>
      </c>
      <c r="CO649" s="10">
        <v>6</v>
      </c>
      <c r="CP649" s="10">
        <v>7</v>
      </c>
      <c r="CQ649" s="10">
        <v>7</v>
      </c>
      <c r="CR649" s="10">
        <v>6</v>
      </c>
      <c r="CS649" s="10">
        <v>4</v>
      </c>
      <c r="CT649" s="10">
        <v>1</v>
      </c>
      <c r="CU649" s="10">
        <v>5</v>
      </c>
      <c r="CV649" s="10">
        <v>6</v>
      </c>
      <c r="CW649" s="10">
        <v>7</v>
      </c>
      <c r="CX649" s="10">
        <v>6</v>
      </c>
      <c r="CY649" s="10">
        <v>7</v>
      </c>
      <c r="CZ649" s="10">
        <v>5</v>
      </c>
      <c r="DA649" s="10">
        <v>5</v>
      </c>
      <c r="DB649" s="10">
        <v>6</v>
      </c>
      <c r="DC649" s="10">
        <v>2</v>
      </c>
      <c r="DD649" s="10">
        <v>1</v>
      </c>
      <c r="DE649" s="10">
        <v>5</v>
      </c>
      <c r="DF649" s="10">
        <v>7</v>
      </c>
      <c r="DG649" s="10">
        <v>5</v>
      </c>
      <c r="DH649" s="10">
        <v>4</v>
      </c>
      <c r="DI649" s="10">
        <v>1</v>
      </c>
      <c r="DJ649" s="10">
        <v>4</v>
      </c>
      <c r="DK649" s="10">
        <v>6</v>
      </c>
      <c r="DL649" s="10">
        <v>1</v>
      </c>
      <c r="DM649" s="9" t="s">
        <v>154</v>
      </c>
      <c r="DN649" s="10">
        <v>1997</v>
      </c>
      <c r="DO649" s="9">
        <f t="shared" si="4"/>
        <v>24</v>
      </c>
      <c r="DP649" s="9" t="s">
        <v>155</v>
      </c>
      <c r="DQ649" s="9" t="s">
        <v>156</v>
      </c>
      <c r="DR649" s="9" t="s">
        <v>157</v>
      </c>
      <c r="DS649" s="9" t="s">
        <v>137</v>
      </c>
      <c r="DT649" s="9" t="s">
        <v>181</v>
      </c>
      <c r="DU649" s="9" t="s">
        <v>168</v>
      </c>
      <c r="DV649" s="9" t="str">
        <f>VLOOKUP(DU649,Metadata!$B$2:$C$7,2,FALSE)</f>
        <v>0 - 3 years</v>
      </c>
    </row>
    <row r="650" spans="1:126">
      <c r="A650" s="13">
        <v>649</v>
      </c>
      <c r="B650" s="9" t="s">
        <v>135</v>
      </c>
      <c r="C650" s="9" t="str">
        <f>VLOOKUP(B650,Metadata!$M$2:$N$6,2,FALSE)</f>
        <v>Permanent Employee</v>
      </c>
      <c r="D650" s="9" t="s">
        <v>159</v>
      </c>
      <c r="E650" s="9" t="s">
        <v>137</v>
      </c>
      <c r="F650" s="9" t="s">
        <v>138</v>
      </c>
      <c r="G650" s="9" t="s">
        <v>283</v>
      </c>
      <c r="H650" s="9" t="str">
        <f>IF(G650="","",VLOOKUP(G650,Metadata!$J$2:$K$22,2,FALSE))</f>
        <v>Lisbon Metropolitan Area</v>
      </c>
      <c r="I650" s="9" t="s">
        <v>138</v>
      </c>
      <c r="J650" s="9" t="str">
        <f>IF(I650="","",VLOOKUP(I650,Metadata!$P$2:$Q$43,2,FALSE))</f>
        <v>Europe</v>
      </c>
      <c r="K650" s="9" t="str">
        <f t="shared" si="0"/>
        <v>Portugal</v>
      </c>
      <c r="L650" s="9" t="s">
        <v>140</v>
      </c>
      <c r="M650" s="9" t="str">
        <f>IF(L650="","",VLOOKUP(L650,Metadata!$J$2:$K$22,2,FALSE))</f>
        <v>Lisbon Metropolitan Area</v>
      </c>
      <c r="N650" s="9" t="s">
        <v>141</v>
      </c>
      <c r="O650" s="9" t="s">
        <v>137</v>
      </c>
      <c r="P650" s="9" t="s">
        <v>142</v>
      </c>
      <c r="Q650" s="10" t="str">
        <f t="shared" si="1"/>
        <v>Full Office Job</v>
      </c>
      <c r="R650" s="10">
        <v>7</v>
      </c>
      <c r="S650" s="9" t="s">
        <v>336</v>
      </c>
      <c r="T650" s="9" t="s">
        <v>137</v>
      </c>
      <c r="U650" s="9" t="str">
        <f>IF(S650&lt;&gt;"",S650,IF(T650&lt;&gt;"",VLOOKUP(T650,Metadata!$S$2:$T$228,2,FALSE),""))</f>
        <v>Scrum Master</v>
      </c>
      <c r="V650" s="9" t="s">
        <v>274</v>
      </c>
      <c r="W650" s="9" t="s">
        <v>137</v>
      </c>
      <c r="X650" s="9" t="s">
        <v>145</v>
      </c>
      <c r="Y650" s="9" t="s">
        <v>137</v>
      </c>
      <c r="Z650" s="9" t="s">
        <v>218</v>
      </c>
      <c r="AA650" s="9" t="s">
        <v>137</v>
      </c>
      <c r="AB650" s="9" t="s">
        <v>137</v>
      </c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 t="s">
        <v>150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 t="s">
        <v>150</v>
      </c>
      <c r="BZ650" s="9" t="s">
        <v>137</v>
      </c>
      <c r="CA650" s="10"/>
      <c r="CB650" s="10" t="str">
        <f t="shared" si="5"/>
        <v/>
      </c>
      <c r="CC650" s="10"/>
      <c r="CD650" s="9" t="str">
        <f t="shared" si="2"/>
        <v/>
      </c>
      <c r="CE650" s="9" t="s">
        <v>232</v>
      </c>
      <c r="CF650" s="9" t="s">
        <v>248</v>
      </c>
      <c r="CG650" s="9">
        <f>IF(CF650="","",VLOOKUP(CF650,Metadata!$D$2:$H$20,2,FALSE))</f>
        <v>57500</v>
      </c>
      <c r="CH650" s="9">
        <f>IF(CF650="","",VLOOKUP(CF650,Metadata!$D$2:$H$20,4,FALSE))</f>
        <v>55000</v>
      </c>
      <c r="CI650" s="9">
        <f>IF(CF650="","",VLOOKUP(CF650,Metadata!$D$2:$H$20,5,FALSE))</f>
        <v>60000</v>
      </c>
      <c r="CJ650" s="9">
        <f t="shared" si="3"/>
        <v>57500</v>
      </c>
      <c r="CK650" s="9" t="s">
        <v>189</v>
      </c>
      <c r="CL650" s="10">
        <v>6</v>
      </c>
      <c r="CM650" s="10">
        <v>3</v>
      </c>
      <c r="CN650" s="10">
        <v>7</v>
      </c>
      <c r="CO650" s="10">
        <v>7</v>
      </c>
      <c r="CP650" s="10">
        <v>5</v>
      </c>
      <c r="CQ650" s="10">
        <v>7</v>
      </c>
      <c r="CR650" s="10">
        <v>5</v>
      </c>
      <c r="CS650" s="10">
        <v>5</v>
      </c>
      <c r="CT650" s="10">
        <v>7</v>
      </c>
      <c r="CU650" s="10">
        <v>6</v>
      </c>
      <c r="CV650" s="10">
        <v>5</v>
      </c>
      <c r="CW650" s="10">
        <v>5</v>
      </c>
      <c r="CX650" s="10">
        <v>7</v>
      </c>
      <c r="CY650" s="10">
        <v>5</v>
      </c>
      <c r="CZ650" s="10">
        <v>4</v>
      </c>
      <c r="DA650" s="10">
        <v>3</v>
      </c>
      <c r="DB650" s="10">
        <v>3</v>
      </c>
      <c r="DC650" s="10">
        <v>6</v>
      </c>
      <c r="DD650" s="10">
        <v>5</v>
      </c>
      <c r="DE650" s="10">
        <v>7</v>
      </c>
      <c r="DF650" s="10">
        <v>6</v>
      </c>
      <c r="DG650" s="10">
        <v>7</v>
      </c>
      <c r="DH650" s="10">
        <v>5</v>
      </c>
      <c r="DI650" s="10">
        <v>6</v>
      </c>
      <c r="DJ650" s="10">
        <v>3</v>
      </c>
      <c r="DK650" s="10">
        <v>4</v>
      </c>
      <c r="DL650" s="10">
        <v>6</v>
      </c>
      <c r="DM650" s="9" t="s">
        <v>154</v>
      </c>
      <c r="DN650" s="10">
        <v>1979</v>
      </c>
      <c r="DO650" s="9">
        <f t="shared" si="4"/>
        <v>42</v>
      </c>
      <c r="DP650" s="9" t="s">
        <v>222</v>
      </c>
      <c r="DQ650" s="9" t="s">
        <v>156</v>
      </c>
      <c r="DR650" s="9" t="s">
        <v>170</v>
      </c>
      <c r="DS650" s="9" t="s">
        <v>137</v>
      </c>
      <c r="DT650" s="9" t="s">
        <v>181</v>
      </c>
      <c r="DU650" s="9" t="s">
        <v>158</v>
      </c>
      <c r="DV650" s="9" t="str">
        <f>VLOOKUP(DU650,Metadata!$B$2:$C$7,2,FALSE)</f>
        <v>6+ years</v>
      </c>
    </row>
    <row r="651" spans="1:126">
      <c r="A651" s="13">
        <v>650</v>
      </c>
      <c r="B651" s="9" t="s">
        <v>135</v>
      </c>
      <c r="C651" s="9" t="str">
        <f>VLOOKUP(B651,Metadata!$M$2:$N$6,2,FALSE)</f>
        <v>Permanent Employee</v>
      </c>
      <c r="D651" s="9" t="s">
        <v>136</v>
      </c>
      <c r="E651" s="9" t="s">
        <v>137</v>
      </c>
      <c r="F651" s="9" t="s">
        <v>138</v>
      </c>
      <c r="G651" s="9" t="s">
        <v>140</v>
      </c>
      <c r="H651" s="9" t="str">
        <f>IF(G651="","",VLOOKUP(G651,Metadata!$J$2:$K$22,2,FALSE))</f>
        <v>Lisbon Metropolitan Area</v>
      </c>
      <c r="I651" s="9" t="s">
        <v>300</v>
      </c>
      <c r="J651" s="9" t="str">
        <f>IF(I651="","",VLOOKUP(I651,Metadata!$P$2:$Q$43,2,FALSE))</f>
        <v>Europe</v>
      </c>
      <c r="K651" s="9" t="str">
        <f t="shared" si="0"/>
        <v>International</v>
      </c>
      <c r="L651" s="9" t="s">
        <v>137</v>
      </c>
      <c r="M651" s="9" t="str">
        <f>IF(L651="","",VLOOKUP(L651,Metadata!$J$2:$K$22,2,FALSE))</f>
        <v/>
      </c>
      <c r="N651" s="9" t="s">
        <v>141</v>
      </c>
      <c r="O651" s="9" t="s">
        <v>137</v>
      </c>
      <c r="P651" s="9" t="s">
        <v>191</v>
      </c>
      <c r="Q651" s="10" t="str">
        <f t="shared" si="1"/>
        <v>Remote Job (full or flexible)</v>
      </c>
      <c r="R651" s="10">
        <v>7</v>
      </c>
      <c r="S651" s="9" t="s">
        <v>143</v>
      </c>
      <c r="T651" s="9" t="s">
        <v>137</v>
      </c>
      <c r="U651" s="9" t="str">
        <f>IF(S651&lt;&gt;"",S651,IF(T651&lt;&gt;"",VLOOKUP(T651,Metadata!$S$2:$T$228,2,FALSE),""))</f>
        <v>Technical Team Leader</v>
      </c>
      <c r="V651" s="9" t="s">
        <v>261</v>
      </c>
      <c r="W651" s="9" t="s">
        <v>137</v>
      </c>
      <c r="X651" s="9" t="s">
        <v>163</v>
      </c>
      <c r="Y651" s="9" t="s">
        <v>137</v>
      </c>
      <c r="Z651" s="9" t="s">
        <v>184</v>
      </c>
      <c r="AA651" s="9" t="s">
        <v>165</v>
      </c>
      <c r="AB651" s="9" t="s">
        <v>137</v>
      </c>
      <c r="AC651" s="9" t="s">
        <v>147</v>
      </c>
      <c r="AD651" s="9" t="s">
        <v>148</v>
      </c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 t="s">
        <v>186</v>
      </c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10"/>
      <c r="CB651" s="10" t="str">
        <f t="shared" si="5"/>
        <v/>
      </c>
      <c r="CC651" s="10"/>
      <c r="CD651" s="9" t="str">
        <f t="shared" si="2"/>
        <v/>
      </c>
      <c r="CE651" s="9" t="s">
        <v>151</v>
      </c>
      <c r="CF651" s="9" t="s">
        <v>152</v>
      </c>
      <c r="CG651" s="9">
        <f>IF(CF651="","",VLOOKUP(CF651,Metadata!$D$2:$H$20,2,FALSE))</f>
        <v>32500</v>
      </c>
      <c r="CH651" s="9">
        <f>IF(CF651="","",VLOOKUP(CF651,Metadata!$D$2:$H$20,4,FALSE))</f>
        <v>30000</v>
      </c>
      <c r="CI651" s="9">
        <f>IF(CF651="","",VLOOKUP(CF651,Metadata!$D$2:$H$20,5,FALSE))</f>
        <v>35000</v>
      </c>
      <c r="CJ651" s="9">
        <f t="shared" si="3"/>
        <v>32500</v>
      </c>
      <c r="CK651" s="9" t="s">
        <v>153</v>
      </c>
      <c r="CL651" s="10">
        <v>3</v>
      </c>
      <c r="CM651" s="10">
        <v>3</v>
      </c>
      <c r="CN651" s="10">
        <v>7</v>
      </c>
      <c r="CO651" s="10">
        <v>5</v>
      </c>
      <c r="CP651" s="10">
        <v>3</v>
      </c>
      <c r="CQ651" s="10">
        <v>4</v>
      </c>
      <c r="CR651" s="10">
        <v>7</v>
      </c>
      <c r="CS651" s="10">
        <v>6</v>
      </c>
      <c r="CT651" s="10">
        <v>6</v>
      </c>
      <c r="CU651" s="10">
        <v>4</v>
      </c>
      <c r="CV651" s="10">
        <v>5</v>
      </c>
      <c r="CW651" s="10">
        <v>4</v>
      </c>
      <c r="CX651" s="10">
        <v>5</v>
      </c>
      <c r="CY651" s="10">
        <v>5</v>
      </c>
      <c r="CZ651" s="10">
        <v>4</v>
      </c>
      <c r="DA651" s="10">
        <v>3</v>
      </c>
      <c r="DB651" s="10">
        <v>2</v>
      </c>
      <c r="DC651" s="10">
        <v>4</v>
      </c>
      <c r="DD651" s="10">
        <v>1</v>
      </c>
      <c r="DE651" s="10">
        <v>5</v>
      </c>
      <c r="DF651" s="10">
        <v>4</v>
      </c>
      <c r="DG651" s="10">
        <v>6</v>
      </c>
      <c r="DH651" s="10">
        <v>5</v>
      </c>
      <c r="DI651" s="10">
        <v>7</v>
      </c>
      <c r="DJ651" s="10">
        <v>3</v>
      </c>
      <c r="DK651" s="10">
        <v>3</v>
      </c>
      <c r="DL651" s="10">
        <v>4</v>
      </c>
      <c r="DM651" s="9" t="s">
        <v>154</v>
      </c>
      <c r="DN651" s="10">
        <v>1986</v>
      </c>
      <c r="DO651" s="9">
        <f t="shared" si="4"/>
        <v>35</v>
      </c>
      <c r="DP651" s="9" t="s">
        <v>155</v>
      </c>
      <c r="DQ651" s="9" t="s">
        <v>156</v>
      </c>
      <c r="DR651" s="9" t="s">
        <v>157</v>
      </c>
      <c r="DS651" s="9" t="s">
        <v>137</v>
      </c>
      <c r="DT651" s="9" t="s">
        <v>181</v>
      </c>
      <c r="DU651" s="9" t="s">
        <v>158</v>
      </c>
      <c r="DV651" s="9" t="str">
        <f>VLOOKUP(DU651,Metadata!$B$2:$C$7,2,FALSE)</f>
        <v>6+ years</v>
      </c>
    </row>
    <row r="652" spans="1:126">
      <c r="A652" s="13">
        <v>651</v>
      </c>
      <c r="B652" s="9" t="s">
        <v>135</v>
      </c>
      <c r="C652" s="9" t="str">
        <f>VLOOKUP(B652,Metadata!$M$2:$N$6,2,FALSE)</f>
        <v>Permanent Employee</v>
      </c>
      <c r="D652" s="9" t="s">
        <v>159</v>
      </c>
      <c r="E652" s="9" t="s">
        <v>137</v>
      </c>
      <c r="F652" s="9" t="s">
        <v>138</v>
      </c>
      <c r="G652" s="9" t="s">
        <v>160</v>
      </c>
      <c r="H652" s="9" t="str">
        <f>IF(G652="","",VLOOKUP(G652,Metadata!$J$2:$K$22,2,FALSE))</f>
        <v>Centre</v>
      </c>
      <c r="I652" s="9" t="s">
        <v>138</v>
      </c>
      <c r="J652" s="9" t="str">
        <f>IF(I652="","",VLOOKUP(I652,Metadata!$P$2:$Q$43,2,FALSE))</f>
        <v>Europe</v>
      </c>
      <c r="K652" s="9" t="str">
        <f t="shared" si="0"/>
        <v>Portugal</v>
      </c>
      <c r="L652" s="9" t="s">
        <v>140</v>
      </c>
      <c r="M652" s="9" t="str">
        <f>IF(L652="","",VLOOKUP(L652,Metadata!$J$2:$K$22,2,FALSE))</f>
        <v>Lisbon Metropolitan Area</v>
      </c>
      <c r="N652" s="9" t="s">
        <v>141</v>
      </c>
      <c r="O652" s="9" t="s">
        <v>137</v>
      </c>
      <c r="P652" s="9" t="s">
        <v>142</v>
      </c>
      <c r="Q652" s="10" t="str">
        <f t="shared" si="1"/>
        <v>Full Office Job</v>
      </c>
      <c r="R652" s="10">
        <v>5</v>
      </c>
      <c r="S652" s="9" t="s">
        <v>192</v>
      </c>
      <c r="T652" s="9" t="s">
        <v>137</v>
      </c>
      <c r="U652" s="9" t="str">
        <f>IF(S652&lt;&gt;"",S652,IF(T652&lt;&gt;"",VLOOKUP(T652,Metadata!$S$2:$T$228,2,FALSE),""))</f>
        <v>Back-End Developer</v>
      </c>
      <c r="V652" s="9" t="s">
        <v>207</v>
      </c>
      <c r="W652" s="9" t="s">
        <v>137</v>
      </c>
      <c r="X652" s="9" t="s">
        <v>208</v>
      </c>
      <c r="Y652" s="9" t="s">
        <v>137</v>
      </c>
      <c r="Z652" s="9" t="s">
        <v>224</v>
      </c>
      <c r="AA652" s="9" t="s">
        <v>165</v>
      </c>
      <c r="AB652" s="9" t="s">
        <v>137</v>
      </c>
      <c r="AC652" s="9" t="s">
        <v>147</v>
      </c>
      <c r="AD652" s="9"/>
      <c r="AE652" s="9" t="s">
        <v>194</v>
      </c>
      <c r="AF652" s="9"/>
      <c r="AG652" s="9"/>
      <c r="AH652" s="9"/>
      <c r="AI652" s="9"/>
      <c r="AJ652" s="9" t="s">
        <v>185</v>
      </c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 t="s">
        <v>178</v>
      </c>
      <c r="BB652" s="9"/>
      <c r="BC652" s="9"/>
      <c r="BD652" s="9"/>
      <c r="BE652" s="9"/>
      <c r="BF652" s="9"/>
      <c r="BG652" s="9"/>
      <c r="BH652" s="9"/>
      <c r="BI652" s="9"/>
      <c r="BJ652" s="9" t="s">
        <v>167</v>
      </c>
      <c r="BK652" s="9" t="s">
        <v>198</v>
      </c>
      <c r="BL652" s="9" t="s">
        <v>199</v>
      </c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10"/>
      <c r="CB652" s="10" t="str">
        <f t="shared" si="5"/>
        <v/>
      </c>
      <c r="CC652" s="10"/>
      <c r="CD652" s="9" t="str">
        <f t="shared" si="2"/>
        <v/>
      </c>
      <c r="CE652" s="9" t="s">
        <v>168</v>
      </c>
      <c r="CF652" s="9" t="s">
        <v>188</v>
      </c>
      <c r="CG652" s="9">
        <f>IF(CF652="","",VLOOKUP(CF652,Metadata!$D$2:$H$20,2,FALSE))</f>
        <v>17500</v>
      </c>
      <c r="CH652" s="9">
        <f>IF(CF652="","",VLOOKUP(CF652,Metadata!$D$2:$H$20,4,FALSE))</f>
        <v>15000</v>
      </c>
      <c r="CI652" s="9">
        <f>IF(CF652="","",VLOOKUP(CF652,Metadata!$D$2:$H$20,5,FALSE))</f>
        <v>20000</v>
      </c>
      <c r="CJ652" s="9">
        <f t="shared" si="3"/>
        <v>17500</v>
      </c>
      <c r="CK652" s="9" t="s">
        <v>189</v>
      </c>
      <c r="CL652" s="10">
        <v>2</v>
      </c>
      <c r="CM652" s="10">
        <v>2</v>
      </c>
      <c r="CN652" s="10">
        <v>6</v>
      </c>
      <c r="CO652" s="10">
        <v>5</v>
      </c>
      <c r="CP652" s="10">
        <v>5</v>
      </c>
      <c r="CQ652" s="10">
        <v>6</v>
      </c>
      <c r="CR652" s="10">
        <v>6</v>
      </c>
      <c r="CS652" s="10">
        <v>6</v>
      </c>
      <c r="CT652" s="10">
        <v>5</v>
      </c>
      <c r="CU652" s="10">
        <v>6</v>
      </c>
      <c r="CV652" s="10">
        <v>6</v>
      </c>
      <c r="CW652" s="10">
        <v>4</v>
      </c>
      <c r="CX652" s="10">
        <v>5</v>
      </c>
      <c r="CY652" s="10">
        <v>5</v>
      </c>
      <c r="CZ652" s="10">
        <v>6</v>
      </c>
      <c r="DA652" s="10">
        <v>6</v>
      </c>
      <c r="DB652" s="10">
        <v>5</v>
      </c>
      <c r="DC652" s="10">
        <v>6</v>
      </c>
      <c r="DD652" s="10">
        <v>4</v>
      </c>
      <c r="DE652" s="10">
        <v>6</v>
      </c>
      <c r="DF652" s="10">
        <v>5</v>
      </c>
      <c r="DG652" s="10">
        <v>6</v>
      </c>
      <c r="DH652" s="10">
        <v>5</v>
      </c>
      <c r="DI652" s="10">
        <v>6</v>
      </c>
      <c r="DJ652" s="10">
        <v>5</v>
      </c>
      <c r="DK652" s="10">
        <v>4</v>
      </c>
      <c r="DL652" s="10">
        <v>5</v>
      </c>
      <c r="DM652" s="9" t="s">
        <v>154</v>
      </c>
      <c r="DN652" s="10">
        <v>1997</v>
      </c>
      <c r="DO652" s="9">
        <f t="shared" si="4"/>
        <v>24</v>
      </c>
      <c r="DP652" s="9" t="s">
        <v>155</v>
      </c>
      <c r="DQ652" s="9" t="s">
        <v>202</v>
      </c>
      <c r="DR652" s="9" t="s">
        <v>157</v>
      </c>
      <c r="DS652" s="9" t="s">
        <v>137</v>
      </c>
      <c r="DT652" s="9" t="s">
        <v>181</v>
      </c>
      <c r="DU652" s="9" t="s">
        <v>168</v>
      </c>
      <c r="DV652" s="9" t="str">
        <f>VLOOKUP(DU652,Metadata!$B$2:$C$7,2,FALSE)</f>
        <v>0 - 3 years</v>
      </c>
    </row>
    <row r="653" spans="1:126">
      <c r="A653" s="13">
        <v>652</v>
      </c>
      <c r="B653" s="9" t="s">
        <v>135</v>
      </c>
      <c r="C653" s="9" t="str">
        <f>VLOOKUP(B653,Metadata!$M$2:$N$6,2,FALSE)</f>
        <v>Permanent Employee</v>
      </c>
      <c r="D653" s="9" t="s">
        <v>136</v>
      </c>
      <c r="E653" s="9" t="s">
        <v>137</v>
      </c>
      <c r="F653" s="9" t="s">
        <v>138</v>
      </c>
      <c r="G653" s="9" t="s">
        <v>172</v>
      </c>
      <c r="H653" s="9" t="str">
        <f>IF(G653="","",VLOOKUP(G653,Metadata!$J$2:$K$22,2,FALSE))</f>
        <v>Porto Metropolitan Area</v>
      </c>
      <c r="I653" s="9" t="s">
        <v>138</v>
      </c>
      <c r="J653" s="9" t="str">
        <f>IF(I653="","",VLOOKUP(I653,Metadata!$P$2:$Q$43,2,FALSE))</f>
        <v>Europe</v>
      </c>
      <c r="K653" s="9" t="str">
        <f t="shared" si="0"/>
        <v>Portugal</v>
      </c>
      <c r="L653" s="9" t="s">
        <v>172</v>
      </c>
      <c r="M653" s="9" t="str">
        <f>IF(L653="","",VLOOKUP(L653,Metadata!$J$2:$K$22,2,FALSE))</f>
        <v>Porto Metropolitan Area</v>
      </c>
      <c r="N653" s="9" t="s">
        <v>141</v>
      </c>
      <c r="O653" s="9" t="s">
        <v>137</v>
      </c>
      <c r="P653" s="9" t="s">
        <v>191</v>
      </c>
      <c r="Q653" s="10" t="str">
        <f t="shared" si="1"/>
        <v>Remote Job (full or flexible)</v>
      </c>
      <c r="R653" s="10">
        <v>5</v>
      </c>
      <c r="S653" s="9" t="s">
        <v>332</v>
      </c>
      <c r="T653" s="9" t="s">
        <v>137</v>
      </c>
      <c r="U653" s="9" t="str">
        <f>IF(S653&lt;&gt;"",S653,IF(T653&lt;&gt;"",VLOOKUP(T653,Metadata!$S$2:$T$228,2,FALSE),""))</f>
        <v>UX/UI Designer</v>
      </c>
      <c r="V653" s="9" t="s">
        <v>174</v>
      </c>
      <c r="W653" s="9" t="s">
        <v>137</v>
      </c>
      <c r="X653" s="9" t="s">
        <v>163</v>
      </c>
      <c r="Y653" s="9" t="s">
        <v>137</v>
      </c>
      <c r="Z653" s="9" t="s">
        <v>164</v>
      </c>
      <c r="AA653" s="9" t="s">
        <v>165</v>
      </c>
      <c r="AB653" s="9" t="s">
        <v>137</v>
      </c>
      <c r="AC653" s="9" t="s">
        <v>147</v>
      </c>
      <c r="AD653" s="9"/>
      <c r="AE653" s="9"/>
      <c r="AF653" s="9"/>
      <c r="AG653" s="9" t="s">
        <v>166</v>
      </c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 t="s">
        <v>178</v>
      </c>
      <c r="BB653" s="9"/>
      <c r="BC653" s="9"/>
      <c r="BD653" s="9"/>
      <c r="BE653" s="9"/>
      <c r="BF653" s="9"/>
      <c r="BG653" s="9"/>
      <c r="BH653" s="9"/>
      <c r="BI653" s="9"/>
      <c r="BJ653" s="9" t="s">
        <v>167</v>
      </c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10"/>
      <c r="CB653" s="10" t="str">
        <f t="shared" si="5"/>
        <v/>
      </c>
      <c r="CC653" s="10"/>
      <c r="CD653" s="9" t="str">
        <f t="shared" si="2"/>
        <v/>
      </c>
      <c r="CE653" s="9" t="s">
        <v>168</v>
      </c>
      <c r="CF653" s="9" t="s">
        <v>169</v>
      </c>
      <c r="CG653" s="9">
        <f>IF(CF653="","",VLOOKUP(CF653,Metadata!$D$2:$H$20,2,FALSE))</f>
        <v>12500</v>
      </c>
      <c r="CH653" s="9">
        <f>IF(CF653="","",VLOOKUP(CF653,Metadata!$D$2:$H$20,4,FALSE))</f>
        <v>0</v>
      </c>
      <c r="CI653" s="9">
        <f>IF(CF653="","",VLOOKUP(CF653,Metadata!$D$2:$H$20,5,FALSE))</f>
        <v>15000</v>
      </c>
      <c r="CJ653" s="9">
        <f t="shared" si="3"/>
        <v>12500</v>
      </c>
      <c r="CK653" s="9" t="s">
        <v>201</v>
      </c>
      <c r="CL653" s="10">
        <v>3</v>
      </c>
      <c r="CM653" s="10">
        <v>5</v>
      </c>
      <c r="CN653" s="10">
        <v>7</v>
      </c>
      <c r="CO653" s="10">
        <v>6</v>
      </c>
      <c r="CP653" s="10">
        <v>5</v>
      </c>
      <c r="CQ653" s="10">
        <v>5</v>
      </c>
      <c r="CR653" s="10">
        <v>6</v>
      </c>
      <c r="CS653" s="10">
        <v>7</v>
      </c>
      <c r="CT653" s="10">
        <v>5</v>
      </c>
      <c r="CU653" s="10">
        <v>4</v>
      </c>
      <c r="CV653" s="10">
        <v>7</v>
      </c>
      <c r="CW653" s="10">
        <v>6</v>
      </c>
      <c r="CX653" s="10">
        <v>6</v>
      </c>
      <c r="CY653" s="10">
        <v>5</v>
      </c>
      <c r="CZ653" s="10">
        <v>6</v>
      </c>
      <c r="DA653" s="10">
        <v>6</v>
      </c>
      <c r="DB653" s="10">
        <v>4</v>
      </c>
      <c r="DC653" s="10">
        <v>6</v>
      </c>
      <c r="DD653" s="10">
        <v>4</v>
      </c>
      <c r="DE653" s="10">
        <v>7</v>
      </c>
      <c r="DF653" s="10">
        <v>7</v>
      </c>
      <c r="DG653" s="10">
        <v>5</v>
      </c>
      <c r="DH653" s="10">
        <v>5</v>
      </c>
      <c r="DI653" s="10">
        <v>6</v>
      </c>
      <c r="DJ653" s="10">
        <v>2</v>
      </c>
      <c r="DK653" s="10">
        <v>7</v>
      </c>
      <c r="DL653" s="10">
        <v>2</v>
      </c>
      <c r="DM653" s="9" t="s">
        <v>154</v>
      </c>
      <c r="DN653" s="10">
        <v>1997</v>
      </c>
      <c r="DO653" s="9">
        <f t="shared" si="4"/>
        <v>24</v>
      </c>
      <c r="DP653" s="9" t="s">
        <v>222</v>
      </c>
      <c r="DQ653" s="9" t="s">
        <v>210</v>
      </c>
      <c r="DR653" s="9" t="s">
        <v>157</v>
      </c>
      <c r="DS653" s="9" t="s">
        <v>137</v>
      </c>
      <c r="DT653" s="9" t="s">
        <v>181</v>
      </c>
      <c r="DU653" s="9" t="s">
        <v>168</v>
      </c>
      <c r="DV653" s="9" t="str">
        <f>VLOOKUP(DU653,Metadata!$B$2:$C$7,2,FALSE)</f>
        <v>0 - 3 years</v>
      </c>
    </row>
    <row r="654" spans="1:126">
      <c r="A654" s="13">
        <v>653</v>
      </c>
      <c r="B654" s="9" t="s">
        <v>135</v>
      </c>
      <c r="C654" s="9" t="str">
        <f>VLOOKUP(B654,Metadata!$M$2:$N$6,2,FALSE)</f>
        <v>Permanent Employee</v>
      </c>
      <c r="D654" s="9" t="s">
        <v>159</v>
      </c>
      <c r="E654" s="9" t="s">
        <v>137</v>
      </c>
      <c r="F654" s="9" t="s">
        <v>138</v>
      </c>
      <c r="G654" s="9" t="s">
        <v>140</v>
      </c>
      <c r="H654" s="9" t="str">
        <f>IF(G654="","",VLOOKUP(G654,Metadata!$J$2:$K$22,2,FALSE))</f>
        <v>Lisbon Metropolitan Area</v>
      </c>
      <c r="I654" s="9" t="s">
        <v>173</v>
      </c>
      <c r="J654" s="9" t="str">
        <f>IF(I654="","",VLOOKUP(I654,Metadata!$P$2:$Q$43,2,FALSE))</f>
        <v>N/A</v>
      </c>
      <c r="K654" s="9" t="str">
        <f t="shared" si="0"/>
        <v>International</v>
      </c>
      <c r="L654" s="9" t="s">
        <v>137</v>
      </c>
      <c r="M654" s="9" t="str">
        <f>IF(L654="","",VLOOKUP(L654,Metadata!$J$2:$K$22,2,FALSE))</f>
        <v/>
      </c>
      <c r="N654" s="9" t="s">
        <v>141</v>
      </c>
      <c r="O654" s="9" t="s">
        <v>137</v>
      </c>
      <c r="P654" s="9" t="s">
        <v>142</v>
      </c>
      <c r="Q654" s="10" t="str">
        <f t="shared" si="1"/>
        <v>Full Office Job</v>
      </c>
      <c r="R654" s="10">
        <v>4</v>
      </c>
      <c r="S654" s="9" t="s">
        <v>216</v>
      </c>
      <c r="T654" s="9" t="s">
        <v>137</v>
      </c>
      <c r="U654" s="9" t="str">
        <f>IF(S654&lt;&gt;"",S654,IF(T654&lt;&gt;"",VLOOKUP(T654,Metadata!$S$2:$T$228,2,FALSE),""))</f>
        <v>Front-End Developer</v>
      </c>
      <c r="V654" s="9" t="s">
        <v>317</v>
      </c>
      <c r="W654" s="9" t="s">
        <v>137</v>
      </c>
      <c r="X654" s="9" t="s">
        <v>145</v>
      </c>
      <c r="Y654" s="9" t="s">
        <v>137</v>
      </c>
      <c r="Z654" s="9" t="s">
        <v>218</v>
      </c>
      <c r="AA654" s="9" t="s">
        <v>165</v>
      </c>
      <c r="AB654" s="9" t="s">
        <v>137</v>
      </c>
      <c r="AC654" s="9"/>
      <c r="AD654" s="9"/>
      <c r="AE654" s="9"/>
      <c r="AF654" s="9"/>
      <c r="AG654" s="9"/>
      <c r="AH654" s="9"/>
      <c r="AI654" s="9"/>
      <c r="AJ654" s="9" t="s">
        <v>185</v>
      </c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 t="s">
        <v>178</v>
      </c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 t="s">
        <v>186</v>
      </c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10"/>
      <c r="CB654" s="10" t="str">
        <f t="shared" si="5"/>
        <v/>
      </c>
      <c r="CC654" s="10"/>
      <c r="CD654" s="9" t="str">
        <f t="shared" si="2"/>
        <v/>
      </c>
      <c r="CE654" s="9" t="s">
        <v>232</v>
      </c>
      <c r="CF654" s="9" t="s">
        <v>365</v>
      </c>
      <c r="CG654" s="9">
        <f>IF(CF654="","",VLOOKUP(CF654,Metadata!$D$2:$H$20,2,FALSE))</f>
        <v>77500</v>
      </c>
      <c r="CH654" s="9">
        <f>IF(CF654="","",VLOOKUP(CF654,Metadata!$D$2:$H$20,4,FALSE))</f>
        <v>75000</v>
      </c>
      <c r="CI654" s="9">
        <f>IF(CF654="","",VLOOKUP(CF654,Metadata!$D$2:$H$20,5,FALSE))</f>
        <v>80000</v>
      </c>
      <c r="CJ654" s="9">
        <f t="shared" si="3"/>
        <v>77500</v>
      </c>
      <c r="CK654" s="9" t="s">
        <v>366</v>
      </c>
      <c r="CL654" s="10">
        <v>5</v>
      </c>
      <c r="CM654" s="10">
        <v>2</v>
      </c>
      <c r="CN654" s="10">
        <v>7</v>
      </c>
      <c r="CO654" s="10">
        <v>5</v>
      </c>
      <c r="CP654" s="10">
        <v>7</v>
      </c>
      <c r="CQ654" s="10">
        <v>7</v>
      </c>
      <c r="CR654" s="10">
        <v>3</v>
      </c>
      <c r="CS654" s="10">
        <v>3</v>
      </c>
      <c r="CT654" s="10">
        <v>6</v>
      </c>
      <c r="CU654" s="10">
        <v>7</v>
      </c>
      <c r="CV654" s="10">
        <v>6</v>
      </c>
      <c r="CW654" s="10">
        <v>3</v>
      </c>
      <c r="CX654" s="10">
        <v>5</v>
      </c>
      <c r="CY654" s="10">
        <v>7</v>
      </c>
      <c r="CZ654" s="10">
        <v>7</v>
      </c>
      <c r="DA654" s="10">
        <v>5</v>
      </c>
      <c r="DB654" s="10">
        <v>5</v>
      </c>
      <c r="DC654" s="10">
        <v>7</v>
      </c>
      <c r="DD654" s="10">
        <v>7</v>
      </c>
      <c r="DE654" s="10">
        <v>7</v>
      </c>
      <c r="DF654" s="10">
        <v>7</v>
      </c>
      <c r="DG654" s="10">
        <v>5</v>
      </c>
      <c r="DH654" s="10">
        <v>5</v>
      </c>
      <c r="DI654" s="10">
        <v>7</v>
      </c>
      <c r="DJ654" s="10">
        <v>4</v>
      </c>
      <c r="DK654" s="10">
        <v>7</v>
      </c>
      <c r="DL654" s="10">
        <v>4</v>
      </c>
      <c r="DM654" s="9" t="s">
        <v>154</v>
      </c>
      <c r="DN654" s="10">
        <v>1987</v>
      </c>
      <c r="DO654" s="9">
        <f t="shared" si="4"/>
        <v>34</v>
      </c>
      <c r="DP654" s="9" t="s">
        <v>155</v>
      </c>
      <c r="DQ654" s="9" t="s">
        <v>156</v>
      </c>
      <c r="DR654" s="9" t="s">
        <v>157</v>
      </c>
      <c r="DS654" s="9" t="s">
        <v>137</v>
      </c>
      <c r="DT654" s="9" t="s">
        <v>181</v>
      </c>
      <c r="DU654" s="9" t="s">
        <v>203</v>
      </c>
      <c r="DV654" s="9" t="str">
        <f>VLOOKUP(DU654,Metadata!$B$2:$C$7,2,FALSE)</f>
        <v>6+ years</v>
      </c>
    </row>
    <row r="655" spans="1:126">
      <c r="A655" s="13">
        <v>654</v>
      </c>
      <c r="B655" s="9" t="s">
        <v>171</v>
      </c>
      <c r="C655" s="9" t="str">
        <f>VLOOKUP(B655,Metadata!$M$2:$N$6,2,FALSE)</f>
        <v>Contractor</v>
      </c>
      <c r="D655" s="9" t="s">
        <v>137</v>
      </c>
      <c r="E655" s="9" t="s">
        <v>159</v>
      </c>
      <c r="F655" s="9" t="s">
        <v>138</v>
      </c>
      <c r="G655" s="9" t="s">
        <v>312</v>
      </c>
      <c r="H655" s="9" t="str">
        <f>IF(G655="","",VLOOKUP(G655,Metadata!$J$2:$K$22,2,FALSE))</f>
        <v>South</v>
      </c>
      <c r="I655" s="9" t="s">
        <v>138</v>
      </c>
      <c r="J655" s="9" t="str">
        <f>IF(I655="","",VLOOKUP(I655,Metadata!$P$2:$Q$43,2,FALSE))</f>
        <v>Europe</v>
      </c>
      <c r="K655" s="9" t="str">
        <f t="shared" si="0"/>
        <v>Portugal</v>
      </c>
      <c r="L655" s="9" t="s">
        <v>312</v>
      </c>
      <c r="M655" s="9" t="str">
        <f>IF(L655="","",VLOOKUP(L655,Metadata!$J$2:$K$22,2,FALSE))</f>
        <v>South</v>
      </c>
      <c r="N655" s="9" t="s">
        <v>141</v>
      </c>
      <c r="O655" s="9" t="s">
        <v>137</v>
      </c>
      <c r="P655" s="9" t="s">
        <v>191</v>
      </c>
      <c r="Q655" s="10" t="str">
        <f t="shared" si="1"/>
        <v>Remote Job (full or flexible)</v>
      </c>
      <c r="R655" s="10">
        <v>6</v>
      </c>
      <c r="S655" s="9" t="s">
        <v>161</v>
      </c>
      <c r="T655" s="9" t="s">
        <v>137</v>
      </c>
      <c r="U655" s="9" t="str">
        <f>IF(S655&lt;&gt;"",S655,IF(T655&lt;&gt;"",VLOOKUP(T655,Metadata!$S$2:$T$228,2,FALSE),""))</f>
        <v>Full-Stack Developer</v>
      </c>
      <c r="V655" s="9" t="s">
        <v>174</v>
      </c>
      <c r="W655" s="9" t="s">
        <v>137</v>
      </c>
      <c r="X655" s="9" t="s">
        <v>163</v>
      </c>
      <c r="Y655" s="9" t="s">
        <v>137</v>
      </c>
      <c r="Z655" s="9" t="s">
        <v>164</v>
      </c>
      <c r="AA655" s="9" t="s">
        <v>137</v>
      </c>
      <c r="AB655" s="9" t="s">
        <v>137</v>
      </c>
      <c r="AC655" s="9"/>
      <c r="AD655" s="9"/>
      <c r="AE655" s="9"/>
      <c r="AF655" s="9" t="s">
        <v>243</v>
      </c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 t="s">
        <v>178</v>
      </c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 t="s">
        <v>186</v>
      </c>
      <c r="BO655" s="9" t="s">
        <v>257</v>
      </c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10">
        <v>2</v>
      </c>
      <c r="CB655" s="10" t="str">
        <f t="shared" si="5"/>
        <v>Less than 3 months</v>
      </c>
      <c r="CC655" s="10">
        <v>15</v>
      </c>
      <c r="CD655" s="9">
        <f t="shared" si="2"/>
        <v>24000</v>
      </c>
      <c r="CE655" s="9" t="s">
        <v>137</v>
      </c>
      <c r="CF655" s="9" t="s">
        <v>137</v>
      </c>
      <c r="CG655" s="9" t="str">
        <f>IF(CF655="","",VLOOKUP(CF655,Metadata!$D$2:$H$20,2,FALSE))</f>
        <v/>
      </c>
      <c r="CH655" s="9" t="str">
        <f>IF(CF655="","",VLOOKUP(CF655,Metadata!$D$2:$H$20,4,FALSE))</f>
        <v/>
      </c>
      <c r="CI655" s="9" t="str">
        <f>IF(CF655="","",VLOOKUP(CF655,Metadata!$D$2:$H$20,5,FALSE))</f>
        <v/>
      </c>
      <c r="CJ655" s="9">
        <f t="shared" si="3"/>
        <v>24000</v>
      </c>
      <c r="CK655" s="9" t="s">
        <v>201</v>
      </c>
      <c r="CL655" s="10">
        <v>6</v>
      </c>
      <c r="CM655" s="10">
        <v>2</v>
      </c>
      <c r="CN655" s="10">
        <v>6</v>
      </c>
      <c r="CO655" s="10">
        <v>7</v>
      </c>
      <c r="CP655" s="10">
        <v>7</v>
      </c>
      <c r="CQ655" s="10">
        <v>7</v>
      </c>
      <c r="CR655" s="10">
        <v>6</v>
      </c>
      <c r="CS655" s="10">
        <v>7</v>
      </c>
      <c r="CT655" s="10">
        <v>5</v>
      </c>
      <c r="CU655" s="10">
        <v>7</v>
      </c>
      <c r="CV655" s="10">
        <v>5</v>
      </c>
      <c r="CW655" s="10">
        <v>6</v>
      </c>
      <c r="CX655" s="10">
        <v>7</v>
      </c>
      <c r="CY655" s="10">
        <v>5</v>
      </c>
      <c r="CZ655" s="10">
        <v>6</v>
      </c>
      <c r="DA655" s="10">
        <v>7</v>
      </c>
      <c r="DB655" s="10">
        <v>7</v>
      </c>
      <c r="DC655" s="10">
        <v>7</v>
      </c>
      <c r="DD655" s="10">
        <v>7</v>
      </c>
      <c r="DE655" s="10">
        <v>6</v>
      </c>
      <c r="DF655" s="10">
        <v>7</v>
      </c>
      <c r="DG655" s="10">
        <v>7</v>
      </c>
      <c r="DH655" s="10">
        <v>7</v>
      </c>
      <c r="DI655" s="10">
        <v>7</v>
      </c>
      <c r="DJ655" s="10">
        <v>4</v>
      </c>
      <c r="DK655" s="10">
        <v>6</v>
      </c>
      <c r="DL655" s="10">
        <v>6</v>
      </c>
      <c r="DM655" s="9" t="s">
        <v>154</v>
      </c>
      <c r="DN655" s="10">
        <v>1990</v>
      </c>
      <c r="DO655" s="9">
        <f t="shared" si="4"/>
        <v>31</v>
      </c>
      <c r="DP655" s="9" t="s">
        <v>155</v>
      </c>
      <c r="DQ655" s="9" t="s">
        <v>156</v>
      </c>
      <c r="DR655" s="9" t="s">
        <v>157</v>
      </c>
      <c r="DS655" s="9" t="s">
        <v>137</v>
      </c>
      <c r="DT655" s="9" t="s">
        <v>181</v>
      </c>
      <c r="DU655" s="9" t="s">
        <v>223</v>
      </c>
      <c r="DV655" s="9" t="str">
        <f>VLOOKUP(DU655,Metadata!$B$2:$C$7,2,FALSE)</f>
        <v>3 - 6 years</v>
      </c>
    </row>
    <row r="656" spans="1:126">
      <c r="A656" s="13">
        <v>655</v>
      </c>
      <c r="B656" s="9" t="s">
        <v>135</v>
      </c>
      <c r="C656" s="9" t="str">
        <f>VLOOKUP(B656,Metadata!$M$2:$N$6,2,FALSE)</f>
        <v>Permanent Employee</v>
      </c>
      <c r="D656" s="9" t="s">
        <v>136</v>
      </c>
      <c r="E656" s="9" t="s">
        <v>137</v>
      </c>
      <c r="F656" s="9" t="s">
        <v>138</v>
      </c>
      <c r="G656" s="9" t="s">
        <v>190</v>
      </c>
      <c r="H656" s="9" t="str">
        <f>IF(G656="","",VLOOKUP(G656,Metadata!$J$2:$K$22,2,FALSE))</f>
        <v>North</v>
      </c>
      <c r="I656" s="9" t="s">
        <v>138</v>
      </c>
      <c r="J656" s="9" t="str">
        <f>IF(I656="","",VLOOKUP(I656,Metadata!$P$2:$Q$43,2,FALSE))</f>
        <v>Europe</v>
      </c>
      <c r="K656" s="9" t="str">
        <f t="shared" si="0"/>
        <v>Portugal</v>
      </c>
      <c r="L656" s="9" t="s">
        <v>140</v>
      </c>
      <c r="M656" s="9" t="str">
        <f>IF(L656="","",VLOOKUP(L656,Metadata!$J$2:$K$22,2,FALSE))</f>
        <v>Lisbon Metropolitan Area</v>
      </c>
      <c r="N656" s="9" t="s">
        <v>141</v>
      </c>
      <c r="O656" s="9" t="s">
        <v>137</v>
      </c>
      <c r="P656" s="9" t="s">
        <v>191</v>
      </c>
      <c r="Q656" s="10" t="str">
        <f t="shared" si="1"/>
        <v>Remote Job (full or flexible)</v>
      </c>
      <c r="R656" s="10">
        <v>7</v>
      </c>
      <c r="S656" s="9" t="s">
        <v>192</v>
      </c>
      <c r="T656" s="9" t="s">
        <v>137</v>
      </c>
      <c r="U656" s="9" t="str">
        <f>IF(S656&lt;&gt;"",S656,IF(T656&lt;&gt;"",VLOOKUP(T656,Metadata!$S$2:$T$228,2,FALSE),""))</f>
        <v>Back-End Developer</v>
      </c>
      <c r="V656" s="9" t="s">
        <v>400</v>
      </c>
      <c r="W656" s="9" t="s">
        <v>137</v>
      </c>
      <c r="X656" s="9" t="s">
        <v>163</v>
      </c>
      <c r="Y656" s="9" t="s">
        <v>137</v>
      </c>
      <c r="Z656" s="9" t="s">
        <v>262</v>
      </c>
      <c r="AA656" s="9" t="s">
        <v>165</v>
      </c>
      <c r="AB656" s="9" t="s">
        <v>137</v>
      </c>
      <c r="AC656" s="9" t="s">
        <v>147</v>
      </c>
      <c r="AD656" s="9"/>
      <c r="AE656" s="9"/>
      <c r="AF656" s="9"/>
      <c r="AG656" s="9" t="s">
        <v>166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 t="s">
        <v>178</v>
      </c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 t="s">
        <v>179</v>
      </c>
      <c r="BQ656" s="9"/>
      <c r="BR656" s="9" t="s">
        <v>247</v>
      </c>
      <c r="BS656" s="9"/>
      <c r="BT656" s="9"/>
      <c r="BU656" s="9"/>
      <c r="BV656" s="9"/>
      <c r="BW656" s="9"/>
      <c r="BX656" s="9"/>
      <c r="BY656" s="9"/>
      <c r="BZ656" s="9"/>
      <c r="CA656" s="10"/>
      <c r="CB656" s="10" t="str">
        <f t="shared" si="5"/>
        <v/>
      </c>
      <c r="CC656" s="10"/>
      <c r="CD656" s="9" t="str">
        <f t="shared" si="2"/>
        <v/>
      </c>
      <c r="CE656" s="9" t="s">
        <v>232</v>
      </c>
      <c r="CF656" s="9" t="s">
        <v>188</v>
      </c>
      <c r="CG656" s="9">
        <f>IF(CF656="","",VLOOKUP(CF656,Metadata!$D$2:$H$20,2,FALSE))</f>
        <v>17500</v>
      </c>
      <c r="CH656" s="9">
        <f>IF(CF656="","",VLOOKUP(CF656,Metadata!$D$2:$H$20,4,FALSE))</f>
        <v>15000</v>
      </c>
      <c r="CI656" s="9">
        <f>IF(CF656="","",VLOOKUP(CF656,Metadata!$D$2:$H$20,5,FALSE))</f>
        <v>20000</v>
      </c>
      <c r="CJ656" s="9">
        <f t="shared" si="3"/>
        <v>17500</v>
      </c>
      <c r="CK656" s="9" t="s">
        <v>153</v>
      </c>
      <c r="CL656" s="10">
        <v>4</v>
      </c>
      <c r="CM656" s="10">
        <v>2</v>
      </c>
      <c r="CN656" s="10">
        <v>7</v>
      </c>
      <c r="CO656" s="10">
        <v>7</v>
      </c>
      <c r="CP656" s="10">
        <v>7</v>
      </c>
      <c r="CQ656" s="10">
        <v>7</v>
      </c>
      <c r="CR656" s="10">
        <v>7</v>
      </c>
      <c r="CS656" s="10">
        <v>7</v>
      </c>
      <c r="CT656" s="10">
        <v>7</v>
      </c>
      <c r="CU656" s="10">
        <v>7</v>
      </c>
      <c r="CV656" s="10">
        <v>4</v>
      </c>
      <c r="CW656" s="10">
        <v>4</v>
      </c>
      <c r="CX656" s="10">
        <v>7</v>
      </c>
      <c r="CY656" s="10">
        <v>4</v>
      </c>
      <c r="CZ656" s="10">
        <v>7</v>
      </c>
      <c r="DA656" s="10">
        <v>6</v>
      </c>
      <c r="DB656" s="10">
        <v>7</v>
      </c>
      <c r="DC656" s="10">
        <v>7</v>
      </c>
      <c r="DD656" s="10">
        <v>4</v>
      </c>
      <c r="DE656" s="10">
        <v>7</v>
      </c>
      <c r="DF656" s="10">
        <v>7</v>
      </c>
      <c r="DG656" s="10">
        <v>7</v>
      </c>
      <c r="DH656" s="10">
        <v>7</v>
      </c>
      <c r="DI656" s="10">
        <v>7</v>
      </c>
      <c r="DJ656" s="10">
        <v>4</v>
      </c>
      <c r="DK656" s="10">
        <v>6</v>
      </c>
      <c r="DL656" s="10">
        <v>7</v>
      </c>
      <c r="DM656" s="9" t="s">
        <v>154</v>
      </c>
      <c r="DN656" s="10">
        <v>1984</v>
      </c>
      <c r="DO656" s="9">
        <f t="shared" si="4"/>
        <v>37</v>
      </c>
      <c r="DP656" s="9" t="s">
        <v>155</v>
      </c>
      <c r="DQ656" s="9" t="s">
        <v>202</v>
      </c>
      <c r="DR656" s="9" t="s">
        <v>157</v>
      </c>
      <c r="DS656" s="9" t="s">
        <v>137</v>
      </c>
      <c r="DT656" s="9" t="s">
        <v>181</v>
      </c>
      <c r="DU656" s="9" t="s">
        <v>158</v>
      </c>
      <c r="DV656" s="9" t="str">
        <f>VLOOKUP(DU656,Metadata!$B$2:$C$7,2,FALSE)</f>
        <v>6+ years</v>
      </c>
    </row>
    <row r="657" spans="1:126">
      <c r="A657" s="13">
        <v>656</v>
      </c>
      <c r="B657" s="9" t="s">
        <v>135</v>
      </c>
      <c r="C657" s="9" t="str">
        <f>VLOOKUP(B657,Metadata!$M$2:$N$6,2,FALSE)</f>
        <v>Permanent Employee</v>
      </c>
      <c r="D657" s="9" t="s">
        <v>159</v>
      </c>
      <c r="E657" s="9" t="s">
        <v>137</v>
      </c>
      <c r="F657" s="9" t="s">
        <v>138</v>
      </c>
      <c r="G657" s="9" t="s">
        <v>140</v>
      </c>
      <c r="H657" s="9" t="str">
        <f>IF(G657="","",VLOOKUP(G657,Metadata!$J$2:$K$22,2,FALSE))</f>
        <v>Lisbon Metropolitan Area</v>
      </c>
      <c r="I657" s="9" t="s">
        <v>138</v>
      </c>
      <c r="J657" s="9" t="str">
        <f>IF(I657="","",VLOOKUP(I657,Metadata!$P$2:$Q$43,2,FALSE))</f>
        <v>Europe</v>
      </c>
      <c r="K657" s="9" t="str">
        <f t="shared" si="0"/>
        <v>Portugal</v>
      </c>
      <c r="L657" s="9" t="s">
        <v>140</v>
      </c>
      <c r="M657" s="9" t="str">
        <f>IF(L657="","",VLOOKUP(L657,Metadata!$J$2:$K$22,2,FALSE))</f>
        <v>Lisbon Metropolitan Area</v>
      </c>
      <c r="N657" s="9" t="s">
        <v>141</v>
      </c>
      <c r="O657" s="9" t="s">
        <v>137</v>
      </c>
      <c r="P657" s="9" t="s">
        <v>142</v>
      </c>
      <c r="Q657" s="10" t="str">
        <f t="shared" si="1"/>
        <v>Full Office Job</v>
      </c>
      <c r="R657" s="10">
        <v>4</v>
      </c>
      <c r="S657" s="9" t="s">
        <v>161</v>
      </c>
      <c r="T657" s="9" t="s">
        <v>137</v>
      </c>
      <c r="U657" s="9" t="str">
        <f>IF(S657&lt;&gt;"",S657,IF(T657&lt;&gt;"",VLOOKUP(T657,Metadata!$S$2:$T$228,2,FALSE),""))</f>
        <v>Full-Stack Developer</v>
      </c>
      <c r="V657" s="9" t="s">
        <v>137</v>
      </c>
      <c r="W657" s="9" t="s">
        <v>137</v>
      </c>
      <c r="X657" s="9" t="s">
        <v>175</v>
      </c>
      <c r="Y657" s="9" t="s">
        <v>137</v>
      </c>
      <c r="Z657" s="9" t="s">
        <v>193</v>
      </c>
      <c r="AA657" s="9" t="s">
        <v>165</v>
      </c>
      <c r="AB657" s="9" t="s">
        <v>137</v>
      </c>
      <c r="AC657" s="9"/>
      <c r="AD657" s="9"/>
      <c r="AE657" s="9"/>
      <c r="AF657" s="9"/>
      <c r="AG657" s="9" t="s">
        <v>166</v>
      </c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 t="s">
        <v>178</v>
      </c>
      <c r="BB657" s="9"/>
      <c r="BC657" s="9"/>
      <c r="BD657" s="9"/>
      <c r="BE657" s="9"/>
      <c r="BF657" s="9"/>
      <c r="BG657" s="9"/>
      <c r="BH657" s="9"/>
      <c r="BI657" s="9"/>
      <c r="BJ657" s="9" t="s">
        <v>167</v>
      </c>
      <c r="BK657" s="9"/>
      <c r="BL657" s="9"/>
      <c r="BM657" s="9"/>
      <c r="BN657" s="9"/>
      <c r="BO657" s="9"/>
      <c r="BP657" s="9" t="s">
        <v>179</v>
      </c>
      <c r="BQ657" s="9"/>
      <c r="BR657" s="9" t="s">
        <v>247</v>
      </c>
      <c r="BS657" s="9"/>
      <c r="BT657" s="9"/>
      <c r="BU657" s="9"/>
      <c r="BV657" s="9"/>
      <c r="BW657" s="9"/>
      <c r="BX657" s="9"/>
      <c r="BY657" s="9"/>
      <c r="BZ657" s="9"/>
      <c r="CA657" s="10"/>
      <c r="CB657" s="10" t="str">
        <f t="shared" si="5"/>
        <v/>
      </c>
      <c r="CC657" s="10"/>
      <c r="CD657" s="9" t="str">
        <f t="shared" si="2"/>
        <v/>
      </c>
      <c r="CE657" s="9" t="s">
        <v>232</v>
      </c>
      <c r="CF657" s="9" t="s">
        <v>188</v>
      </c>
      <c r="CG657" s="9">
        <f>IF(CF657="","",VLOOKUP(CF657,Metadata!$D$2:$H$20,2,FALSE))</f>
        <v>17500</v>
      </c>
      <c r="CH657" s="9">
        <f>IF(CF657="","",VLOOKUP(CF657,Metadata!$D$2:$H$20,4,FALSE))</f>
        <v>15000</v>
      </c>
      <c r="CI657" s="9">
        <f>IF(CF657="","",VLOOKUP(CF657,Metadata!$D$2:$H$20,5,FALSE))</f>
        <v>20000</v>
      </c>
      <c r="CJ657" s="9">
        <f t="shared" si="3"/>
        <v>17500</v>
      </c>
      <c r="CK657" s="9" t="s">
        <v>153</v>
      </c>
      <c r="CL657" s="10">
        <v>6</v>
      </c>
      <c r="CM657" s="10">
        <v>1</v>
      </c>
      <c r="CN657" s="10">
        <v>7</v>
      </c>
      <c r="CO657" s="10">
        <v>7</v>
      </c>
      <c r="CP657" s="10">
        <v>7</v>
      </c>
      <c r="CQ657" s="10">
        <v>7</v>
      </c>
      <c r="CR657" s="10">
        <v>4</v>
      </c>
      <c r="CS657" s="10">
        <v>4</v>
      </c>
      <c r="CT657" s="10">
        <v>4</v>
      </c>
      <c r="CU657" s="10">
        <v>7</v>
      </c>
      <c r="CV657" s="10">
        <v>7</v>
      </c>
      <c r="CW657" s="10">
        <v>6</v>
      </c>
      <c r="CX657" s="10">
        <v>6</v>
      </c>
      <c r="CY657" s="10">
        <v>7</v>
      </c>
      <c r="CZ657" s="10">
        <v>7</v>
      </c>
      <c r="DA657" s="10">
        <v>6</v>
      </c>
      <c r="DB657" s="10">
        <v>6</v>
      </c>
      <c r="DC657" s="10">
        <v>7</v>
      </c>
      <c r="DD657" s="10">
        <v>6</v>
      </c>
      <c r="DE657" s="10">
        <v>7</v>
      </c>
      <c r="DF657" s="10">
        <v>7</v>
      </c>
      <c r="DG657" s="10">
        <v>4</v>
      </c>
      <c r="DH657" s="10">
        <v>5</v>
      </c>
      <c r="DI657" s="10">
        <v>6</v>
      </c>
      <c r="DJ657" s="10">
        <v>4</v>
      </c>
      <c r="DK657" s="10">
        <v>6</v>
      </c>
      <c r="DL657" s="10">
        <v>6</v>
      </c>
      <c r="DM657" s="9" t="s">
        <v>154</v>
      </c>
      <c r="DN657" s="10">
        <v>1993</v>
      </c>
      <c r="DO657" s="9">
        <f t="shared" si="4"/>
        <v>28</v>
      </c>
      <c r="DP657" s="9" t="s">
        <v>155</v>
      </c>
      <c r="DQ657" s="9" t="s">
        <v>156</v>
      </c>
      <c r="DR657" s="9" t="s">
        <v>170</v>
      </c>
      <c r="DS657" s="9" t="s">
        <v>137</v>
      </c>
      <c r="DT657" s="9" t="s">
        <v>181</v>
      </c>
      <c r="DU657" s="9" t="s">
        <v>223</v>
      </c>
      <c r="DV657" s="9" t="str">
        <f>VLOOKUP(DU657,Metadata!$B$2:$C$7,2,FALSE)</f>
        <v>3 - 6 years</v>
      </c>
    </row>
    <row r="658" spans="1:126">
      <c r="A658" s="13">
        <v>657</v>
      </c>
      <c r="B658" s="9" t="s">
        <v>135</v>
      </c>
      <c r="C658" s="9" t="str">
        <f>VLOOKUP(B658,Metadata!$M$2:$N$6,2,FALSE)</f>
        <v>Permanent Employee</v>
      </c>
      <c r="D658" s="9" t="s">
        <v>159</v>
      </c>
      <c r="E658" s="9" t="s">
        <v>137</v>
      </c>
      <c r="F658" s="9" t="s">
        <v>138</v>
      </c>
      <c r="G658" s="9" t="s">
        <v>160</v>
      </c>
      <c r="H658" s="9" t="str">
        <f>IF(G658="","",VLOOKUP(G658,Metadata!$J$2:$K$22,2,FALSE))</f>
        <v>Centre</v>
      </c>
      <c r="I658" s="9" t="s">
        <v>320</v>
      </c>
      <c r="J658" s="9" t="str">
        <f>IF(I658="","",VLOOKUP(I658,Metadata!$P$2:$Q$43,2,FALSE))</f>
        <v>Europe</v>
      </c>
      <c r="K658" s="9" t="str">
        <f t="shared" si="0"/>
        <v>International</v>
      </c>
      <c r="L658" s="9" t="s">
        <v>137</v>
      </c>
      <c r="M658" s="9" t="str">
        <f>IF(L658="","",VLOOKUP(L658,Metadata!$J$2:$K$22,2,FALSE))</f>
        <v/>
      </c>
      <c r="N658" s="9" t="s">
        <v>141</v>
      </c>
      <c r="O658" s="9" t="s">
        <v>137</v>
      </c>
      <c r="P658" s="9" t="s">
        <v>142</v>
      </c>
      <c r="Q658" s="10" t="str">
        <f t="shared" si="1"/>
        <v>Full Office Job</v>
      </c>
      <c r="R658" s="10">
        <v>5</v>
      </c>
      <c r="S658" s="9" t="s">
        <v>332</v>
      </c>
      <c r="T658" s="9" t="s">
        <v>137</v>
      </c>
      <c r="U658" s="9" t="str">
        <f>IF(S658&lt;&gt;"",S658,IF(T658&lt;&gt;"",VLOOKUP(T658,Metadata!$S$2:$T$228,2,FALSE),""))</f>
        <v>UX/UI Designer</v>
      </c>
      <c r="V658" s="9" t="s">
        <v>274</v>
      </c>
      <c r="W658" s="9" t="s">
        <v>137</v>
      </c>
      <c r="X658" s="9" t="s">
        <v>163</v>
      </c>
      <c r="Y658" s="9" t="s">
        <v>137</v>
      </c>
      <c r="Z658" s="9" t="s">
        <v>262</v>
      </c>
      <c r="AA658" s="9" t="s">
        <v>137</v>
      </c>
      <c r="AB658" s="9" t="s">
        <v>137</v>
      </c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 t="s">
        <v>178</v>
      </c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199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10"/>
      <c r="CB658" s="10" t="str">
        <f t="shared" si="5"/>
        <v/>
      </c>
      <c r="CC658" s="10"/>
      <c r="CD658" s="9" t="str">
        <f t="shared" si="2"/>
        <v/>
      </c>
      <c r="CE658" s="9" t="s">
        <v>232</v>
      </c>
      <c r="CF658" s="9" t="s">
        <v>220</v>
      </c>
      <c r="CG658" s="9">
        <f>IF(CF658="","",VLOOKUP(CF658,Metadata!$D$2:$H$20,2,FALSE))</f>
        <v>27500</v>
      </c>
      <c r="CH658" s="9">
        <f>IF(CF658="","",VLOOKUP(CF658,Metadata!$D$2:$H$20,4,FALSE))</f>
        <v>25000</v>
      </c>
      <c r="CI658" s="9">
        <f>IF(CF658="","",VLOOKUP(CF658,Metadata!$D$2:$H$20,5,FALSE))</f>
        <v>30000</v>
      </c>
      <c r="CJ658" s="9">
        <f t="shared" si="3"/>
        <v>27500</v>
      </c>
      <c r="CK658" s="9" t="s">
        <v>153</v>
      </c>
      <c r="CL658" s="10">
        <v>5</v>
      </c>
      <c r="CM658" s="10">
        <v>2</v>
      </c>
      <c r="CN658" s="10">
        <v>6</v>
      </c>
      <c r="CO658" s="10">
        <v>6</v>
      </c>
      <c r="CP658" s="10">
        <v>6</v>
      </c>
      <c r="CQ658" s="10">
        <v>6</v>
      </c>
      <c r="CR658" s="10">
        <v>5</v>
      </c>
      <c r="CS658" s="10">
        <v>5</v>
      </c>
      <c r="CT658" s="10">
        <v>5</v>
      </c>
      <c r="CU658" s="10">
        <v>6</v>
      </c>
      <c r="CV658" s="10">
        <v>5</v>
      </c>
      <c r="CW658" s="10">
        <v>4</v>
      </c>
      <c r="CX658" s="10">
        <v>5</v>
      </c>
      <c r="CY658" s="10">
        <v>5</v>
      </c>
      <c r="CZ658" s="10">
        <v>5</v>
      </c>
      <c r="DA658" s="10">
        <v>4</v>
      </c>
      <c r="DB658" s="10">
        <v>3</v>
      </c>
      <c r="DC658" s="10">
        <v>4</v>
      </c>
      <c r="DD658" s="10">
        <v>4</v>
      </c>
      <c r="DE658" s="10">
        <v>6</v>
      </c>
      <c r="DF658" s="10">
        <v>5</v>
      </c>
      <c r="DG658" s="10">
        <v>6</v>
      </c>
      <c r="DH658" s="10">
        <v>6</v>
      </c>
      <c r="DI658" s="10">
        <v>6</v>
      </c>
      <c r="DJ658" s="10">
        <v>4</v>
      </c>
      <c r="DK658" s="10">
        <v>5</v>
      </c>
      <c r="DL658" s="10">
        <v>4</v>
      </c>
      <c r="DM658" s="9" t="s">
        <v>154</v>
      </c>
      <c r="DN658" s="10">
        <v>1983</v>
      </c>
      <c r="DO658" s="9">
        <f t="shared" si="4"/>
        <v>38</v>
      </c>
      <c r="DP658" s="9" t="s">
        <v>155</v>
      </c>
      <c r="DQ658" s="9" t="s">
        <v>156</v>
      </c>
      <c r="DR658" s="9" t="s">
        <v>157</v>
      </c>
      <c r="DS658" s="9" t="s">
        <v>137</v>
      </c>
      <c r="DT658" s="9" t="s">
        <v>181</v>
      </c>
      <c r="DU658" s="9" t="s">
        <v>158</v>
      </c>
      <c r="DV658" s="9" t="str">
        <f>VLOOKUP(DU658,Metadata!$B$2:$C$7,2,FALSE)</f>
        <v>6+ years</v>
      </c>
    </row>
    <row r="659" spans="1:126">
      <c r="A659" s="13">
        <v>658</v>
      </c>
      <c r="B659" s="9" t="s">
        <v>135</v>
      </c>
      <c r="C659" s="9" t="str">
        <f>VLOOKUP(B659,Metadata!$M$2:$N$6,2,FALSE)</f>
        <v>Permanent Employee</v>
      </c>
      <c r="D659" s="9" t="s">
        <v>136</v>
      </c>
      <c r="E659" s="9" t="s">
        <v>137</v>
      </c>
      <c r="F659" s="9" t="s">
        <v>138</v>
      </c>
      <c r="G659" s="9" t="s">
        <v>172</v>
      </c>
      <c r="H659" s="9" t="str">
        <f>IF(G659="","",VLOOKUP(G659,Metadata!$J$2:$K$22,2,FALSE))</f>
        <v>Porto Metropolitan Area</v>
      </c>
      <c r="I659" s="9" t="s">
        <v>350</v>
      </c>
      <c r="J659" s="9" t="str">
        <f>IF(I659="","",VLOOKUP(I659,Metadata!$P$2:$Q$43,2,FALSE))</f>
        <v>South America</v>
      </c>
      <c r="K659" s="9" t="str">
        <f t="shared" si="0"/>
        <v>International</v>
      </c>
      <c r="L659" s="9" t="s">
        <v>137</v>
      </c>
      <c r="M659" s="9" t="str">
        <f>IF(L659="","",VLOOKUP(L659,Metadata!$J$2:$K$22,2,FALSE))</f>
        <v/>
      </c>
      <c r="N659" s="9" t="s">
        <v>141</v>
      </c>
      <c r="O659" s="9" t="s">
        <v>137</v>
      </c>
      <c r="P659" s="9" t="s">
        <v>191</v>
      </c>
      <c r="Q659" s="10" t="str">
        <f t="shared" si="1"/>
        <v>Remote Job (full or flexible)</v>
      </c>
      <c r="R659" s="10">
        <v>4</v>
      </c>
      <c r="S659" s="9" t="s">
        <v>192</v>
      </c>
      <c r="T659" s="9" t="s">
        <v>137</v>
      </c>
      <c r="U659" s="9" t="str">
        <f>IF(S659&lt;&gt;"",S659,IF(T659&lt;&gt;"",VLOOKUP(T659,Metadata!$S$2:$T$228,2,FALSE),""))</f>
        <v>Back-End Developer</v>
      </c>
      <c r="V659" s="9" t="s">
        <v>261</v>
      </c>
      <c r="W659" s="9" t="s">
        <v>137</v>
      </c>
      <c r="X659" s="9" t="s">
        <v>163</v>
      </c>
      <c r="Y659" s="9" t="s">
        <v>137</v>
      </c>
      <c r="Z659" s="9" t="s">
        <v>164</v>
      </c>
      <c r="AA659" s="9" t="s">
        <v>137</v>
      </c>
      <c r="AB659" s="9" t="s">
        <v>137</v>
      </c>
      <c r="AC659" s="9"/>
      <c r="AD659" s="9"/>
      <c r="AE659" s="9" t="s">
        <v>194</v>
      </c>
      <c r="AF659" s="9"/>
      <c r="AG659" s="9" t="s">
        <v>166</v>
      </c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 t="s">
        <v>198</v>
      </c>
      <c r="BL659" s="9"/>
      <c r="BM659" s="9"/>
      <c r="BN659" s="9"/>
      <c r="BO659" s="9"/>
      <c r="BP659" s="9" t="s">
        <v>179</v>
      </c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10"/>
      <c r="CB659" s="10" t="str">
        <f t="shared" si="5"/>
        <v/>
      </c>
      <c r="CC659" s="10"/>
      <c r="CD659" s="9" t="str">
        <f t="shared" si="2"/>
        <v/>
      </c>
      <c r="CE659" s="9" t="s">
        <v>151</v>
      </c>
      <c r="CF659" s="9" t="s">
        <v>236</v>
      </c>
      <c r="CG659" s="9">
        <f>IF(CF659="","",VLOOKUP(CF659,Metadata!$D$2:$H$20,2,FALSE))</f>
        <v>47500</v>
      </c>
      <c r="CH659" s="9">
        <f>IF(CF659="","",VLOOKUP(CF659,Metadata!$D$2:$H$20,4,FALSE))</f>
        <v>45000</v>
      </c>
      <c r="CI659" s="9">
        <f>IF(CF659="","",VLOOKUP(CF659,Metadata!$D$2:$H$20,5,FALSE))</f>
        <v>50000</v>
      </c>
      <c r="CJ659" s="9">
        <f t="shared" si="3"/>
        <v>47500</v>
      </c>
      <c r="CK659" s="9" t="s">
        <v>189</v>
      </c>
      <c r="CL659" s="10">
        <v>6</v>
      </c>
      <c r="CM659" s="10">
        <v>3</v>
      </c>
      <c r="CN659" s="10">
        <v>7</v>
      </c>
      <c r="CO659" s="10">
        <v>7</v>
      </c>
      <c r="CP659" s="10">
        <v>4</v>
      </c>
      <c r="CQ659" s="10">
        <v>5</v>
      </c>
      <c r="CR659" s="10">
        <v>4</v>
      </c>
      <c r="CS659" s="10">
        <v>7</v>
      </c>
      <c r="CT659" s="10">
        <v>5</v>
      </c>
      <c r="CU659" s="10">
        <v>6</v>
      </c>
      <c r="CV659" s="10">
        <v>3</v>
      </c>
      <c r="CW659" s="10">
        <v>5</v>
      </c>
      <c r="CX659" s="10">
        <v>6</v>
      </c>
      <c r="CY659" s="10">
        <v>4</v>
      </c>
      <c r="CZ659" s="10">
        <v>6</v>
      </c>
      <c r="DA659" s="10">
        <v>5</v>
      </c>
      <c r="DB659" s="10">
        <v>7</v>
      </c>
      <c r="DC659" s="10">
        <v>7</v>
      </c>
      <c r="DD659" s="10">
        <v>4</v>
      </c>
      <c r="DE659" s="10">
        <v>4</v>
      </c>
      <c r="DF659" s="10">
        <v>5</v>
      </c>
      <c r="DG659" s="10">
        <v>5</v>
      </c>
      <c r="DH659" s="10">
        <v>6</v>
      </c>
      <c r="DI659" s="10">
        <v>5</v>
      </c>
      <c r="DJ659" s="10">
        <v>3</v>
      </c>
      <c r="DK659" s="10">
        <v>5</v>
      </c>
      <c r="DL659" s="10">
        <v>3</v>
      </c>
      <c r="DM659" s="9" t="s">
        <v>296</v>
      </c>
      <c r="DN659" s="10">
        <v>1987</v>
      </c>
      <c r="DO659" s="9">
        <f t="shared" si="4"/>
        <v>34</v>
      </c>
      <c r="DP659" s="9" t="s">
        <v>155</v>
      </c>
      <c r="DQ659" s="9" t="s">
        <v>298</v>
      </c>
      <c r="DR659" s="9" t="s">
        <v>157</v>
      </c>
      <c r="DS659" s="9" t="s">
        <v>137</v>
      </c>
      <c r="DT659" s="9" t="s">
        <v>181</v>
      </c>
      <c r="DU659" s="9" t="s">
        <v>158</v>
      </c>
      <c r="DV659" s="9" t="str">
        <f>VLOOKUP(DU659,Metadata!$B$2:$C$7,2,FALSE)</f>
        <v>6+ years</v>
      </c>
    </row>
    <row r="660" spans="1:126">
      <c r="A660" s="13">
        <v>659</v>
      </c>
      <c r="B660" s="9" t="s">
        <v>135</v>
      </c>
      <c r="C660" s="9" t="str">
        <f>VLOOKUP(B660,Metadata!$M$2:$N$6,2,FALSE)</f>
        <v>Permanent Employee</v>
      </c>
      <c r="D660" s="9" t="s">
        <v>136</v>
      </c>
      <c r="E660" s="9" t="s">
        <v>137</v>
      </c>
      <c r="F660" s="9" t="s">
        <v>138</v>
      </c>
      <c r="G660" s="9" t="s">
        <v>140</v>
      </c>
      <c r="H660" s="9" t="str">
        <f>IF(G660="","",VLOOKUP(G660,Metadata!$J$2:$K$22,2,FALSE))</f>
        <v>Lisbon Metropolitan Area</v>
      </c>
      <c r="I660" s="9" t="s">
        <v>138</v>
      </c>
      <c r="J660" s="9" t="str">
        <f>IF(I660="","",VLOOKUP(I660,Metadata!$P$2:$Q$43,2,FALSE))</f>
        <v>Europe</v>
      </c>
      <c r="K660" s="9" t="str">
        <f t="shared" si="0"/>
        <v>Portugal</v>
      </c>
      <c r="L660" s="9" t="s">
        <v>140</v>
      </c>
      <c r="M660" s="9" t="str">
        <f>IF(L660="","",VLOOKUP(L660,Metadata!$J$2:$K$22,2,FALSE))</f>
        <v>Lisbon Metropolitan Area</v>
      </c>
      <c r="N660" s="9" t="s">
        <v>141</v>
      </c>
      <c r="O660" s="9" t="s">
        <v>137</v>
      </c>
      <c r="P660" s="9" t="s">
        <v>142</v>
      </c>
      <c r="Q660" s="10" t="str">
        <f t="shared" si="1"/>
        <v>Full Office Job</v>
      </c>
      <c r="R660" s="10">
        <v>4</v>
      </c>
      <c r="S660" s="9" t="s">
        <v>183</v>
      </c>
      <c r="T660" s="9" t="s">
        <v>137</v>
      </c>
      <c r="U660" s="9" t="str">
        <f>IF(S660&lt;&gt;"",S660,IF(T660&lt;&gt;"",VLOOKUP(T660,Metadata!$S$2:$T$228,2,FALSE),""))</f>
        <v>Product Owner/Product Manager</v>
      </c>
      <c r="V660" s="9" t="s">
        <v>279</v>
      </c>
      <c r="W660" s="9" t="s">
        <v>137</v>
      </c>
      <c r="X660" s="9" t="s">
        <v>145</v>
      </c>
      <c r="Y660" s="9" t="s">
        <v>137</v>
      </c>
      <c r="Z660" s="9" t="s">
        <v>218</v>
      </c>
      <c r="AA660" s="9" t="s">
        <v>137</v>
      </c>
      <c r="AB660" s="9" t="s">
        <v>137</v>
      </c>
      <c r="AC660" s="9" t="s">
        <v>147</v>
      </c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 t="s">
        <v>150</v>
      </c>
      <c r="BZ660" s="9" t="s">
        <v>137</v>
      </c>
      <c r="CA660" s="10"/>
      <c r="CB660" s="10" t="str">
        <f t="shared" si="5"/>
        <v/>
      </c>
      <c r="CC660" s="10"/>
      <c r="CD660" s="9" t="str">
        <f t="shared" si="2"/>
        <v/>
      </c>
      <c r="CE660" s="9" t="s">
        <v>168</v>
      </c>
      <c r="CF660" s="9" t="s">
        <v>236</v>
      </c>
      <c r="CG660" s="9">
        <f>IF(CF660="","",VLOOKUP(CF660,Metadata!$D$2:$H$20,2,FALSE))</f>
        <v>47500</v>
      </c>
      <c r="CH660" s="9">
        <f>IF(CF660="","",VLOOKUP(CF660,Metadata!$D$2:$H$20,4,FALSE))</f>
        <v>45000</v>
      </c>
      <c r="CI660" s="9">
        <f>IF(CF660="","",VLOOKUP(CF660,Metadata!$D$2:$H$20,5,FALSE))</f>
        <v>50000</v>
      </c>
      <c r="CJ660" s="9">
        <f t="shared" si="3"/>
        <v>47500</v>
      </c>
      <c r="CK660" s="9" t="s">
        <v>189</v>
      </c>
      <c r="CL660" s="10">
        <v>3</v>
      </c>
      <c r="CM660" s="10">
        <v>3</v>
      </c>
      <c r="CN660" s="10">
        <v>7</v>
      </c>
      <c r="CO660" s="10">
        <v>6</v>
      </c>
      <c r="CP660" s="10">
        <v>6</v>
      </c>
      <c r="CQ660" s="10">
        <v>7</v>
      </c>
      <c r="CR660" s="10">
        <v>5</v>
      </c>
      <c r="CS660" s="10">
        <v>5</v>
      </c>
      <c r="CT660" s="10">
        <v>5</v>
      </c>
      <c r="CU660" s="10">
        <v>5</v>
      </c>
      <c r="CV660" s="10">
        <v>6</v>
      </c>
      <c r="CW660" s="10">
        <v>5</v>
      </c>
      <c r="CX660" s="10">
        <v>7</v>
      </c>
      <c r="CY660" s="10">
        <v>6</v>
      </c>
      <c r="CZ660" s="10">
        <v>6</v>
      </c>
      <c r="DA660" s="10">
        <v>4</v>
      </c>
      <c r="DB660" s="10">
        <v>4</v>
      </c>
      <c r="DC660" s="10">
        <v>6</v>
      </c>
      <c r="DD660" s="10">
        <v>4</v>
      </c>
      <c r="DE660" s="10">
        <v>7</v>
      </c>
      <c r="DF660" s="10">
        <v>6</v>
      </c>
      <c r="DG660" s="10">
        <v>5</v>
      </c>
      <c r="DH660" s="10">
        <v>7</v>
      </c>
      <c r="DI660" s="10">
        <v>6</v>
      </c>
      <c r="DJ660" s="10">
        <v>4</v>
      </c>
      <c r="DK660" s="10">
        <v>5</v>
      </c>
      <c r="DL660" s="10">
        <v>6</v>
      </c>
      <c r="DM660" s="9" t="s">
        <v>154</v>
      </c>
      <c r="DN660" s="10">
        <v>1977</v>
      </c>
      <c r="DO660" s="9">
        <f t="shared" si="4"/>
        <v>44</v>
      </c>
      <c r="DP660" s="9" t="s">
        <v>222</v>
      </c>
      <c r="DQ660" s="9" t="s">
        <v>202</v>
      </c>
      <c r="DR660" s="9" t="s">
        <v>157</v>
      </c>
      <c r="DS660" s="9" t="s">
        <v>137</v>
      </c>
      <c r="DT660" s="9" t="s">
        <v>181</v>
      </c>
      <c r="DU660" s="9" t="s">
        <v>158</v>
      </c>
      <c r="DV660" s="9" t="str">
        <f>VLOOKUP(DU660,Metadata!$B$2:$C$7,2,FALSE)</f>
        <v>6+ years</v>
      </c>
    </row>
    <row r="661" spans="1:126">
      <c r="A661" s="13">
        <v>660</v>
      </c>
      <c r="B661" s="9" t="s">
        <v>135</v>
      </c>
      <c r="C661" s="9" t="str">
        <f>VLOOKUP(B661,Metadata!$M$2:$N$6,2,FALSE)</f>
        <v>Permanent Employee</v>
      </c>
      <c r="D661" s="9" t="s">
        <v>159</v>
      </c>
      <c r="E661" s="9" t="s">
        <v>137</v>
      </c>
      <c r="F661" s="9" t="s">
        <v>138</v>
      </c>
      <c r="G661" s="9" t="s">
        <v>182</v>
      </c>
      <c r="H661" s="9" t="str">
        <f>IF(G661="","",VLOOKUP(G661,Metadata!$J$2:$K$22,2,FALSE))</f>
        <v>Azores and Madeira</v>
      </c>
      <c r="I661" s="9" t="s">
        <v>138</v>
      </c>
      <c r="J661" s="9" t="str">
        <f>IF(I661="","",VLOOKUP(I661,Metadata!$P$2:$Q$43,2,FALSE))</f>
        <v>Europe</v>
      </c>
      <c r="K661" s="9" t="str">
        <f t="shared" si="0"/>
        <v>Portugal</v>
      </c>
      <c r="L661" s="9" t="s">
        <v>182</v>
      </c>
      <c r="M661" s="9" t="str">
        <f>IF(L661="","",VLOOKUP(L661,Metadata!$J$2:$K$22,2,FALSE))</f>
        <v>Azores and Madeira</v>
      </c>
      <c r="N661" s="9" t="s">
        <v>141</v>
      </c>
      <c r="O661" s="9" t="s">
        <v>137</v>
      </c>
      <c r="P661" s="9" t="s">
        <v>142</v>
      </c>
      <c r="Q661" s="10" t="str">
        <f t="shared" si="1"/>
        <v>Full Office Job</v>
      </c>
      <c r="R661" s="10">
        <v>5</v>
      </c>
      <c r="S661" s="9" t="s">
        <v>206</v>
      </c>
      <c r="T661" s="9" t="s">
        <v>137</v>
      </c>
      <c r="U661" s="9" t="str">
        <f>IF(S661&lt;&gt;"",S661,IF(T661&lt;&gt;"",VLOOKUP(T661,Metadata!$S$2:$T$228,2,FALSE),""))</f>
        <v>Mobile Apps Developer</v>
      </c>
      <c r="V661" s="9" t="s">
        <v>144</v>
      </c>
      <c r="W661" s="9" t="s">
        <v>137</v>
      </c>
      <c r="X661" s="9" t="s">
        <v>208</v>
      </c>
      <c r="Y661" s="9" t="s">
        <v>137</v>
      </c>
      <c r="Z661" s="9" t="s">
        <v>184</v>
      </c>
      <c r="AA661" s="9" t="s">
        <v>137</v>
      </c>
      <c r="AB661" s="9" t="s">
        <v>137</v>
      </c>
      <c r="AC661" s="9"/>
      <c r="AD661" s="9"/>
      <c r="AE661" s="9"/>
      <c r="AF661" s="9"/>
      <c r="AG661" s="9"/>
      <c r="AH661" s="9"/>
      <c r="AI661" s="9"/>
      <c r="AJ661" s="9"/>
      <c r="AK661" s="9"/>
      <c r="AL661" s="9" t="s">
        <v>177</v>
      </c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 t="s">
        <v>150</v>
      </c>
      <c r="BZ661" s="9" t="s">
        <v>137</v>
      </c>
      <c r="CA661" s="10"/>
      <c r="CB661" s="10" t="str">
        <f t="shared" si="5"/>
        <v/>
      </c>
      <c r="CC661" s="10"/>
      <c r="CD661" s="9" t="str">
        <f t="shared" si="2"/>
        <v/>
      </c>
      <c r="CE661" s="9" t="s">
        <v>232</v>
      </c>
      <c r="CF661" s="9" t="s">
        <v>169</v>
      </c>
      <c r="CG661" s="9">
        <f>IF(CF661="","",VLOOKUP(CF661,Metadata!$D$2:$H$20,2,FALSE))</f>
        <v>12500</v>
      </c>
      <c r="CH661" s="9">
        <f>IF(CF661="","",VLOOKUP(CF661,Metadata!$D$2:$H$20,4,FALSE))</f>
        <v>0</v>
      </c>
      <c r="CI661" s="9">
        <f>IF(CF661="","",VLOOKUP(CF661,Metadata!$D$2:$H$20,5,FALSE))</f>
        <v>15000</v>
      </c>
      <c r="CJ661" s="9">
        <f t="shared" si="3"/>
        <v>12500</v>
      </c>
      <c r="CK661" s="9" t="s">
        <v>201</v>
      </c>
      <c r="CL661" s="10">
        <v>7</v>
      </c>
      <c r="CM661" s="10">
        <v>1</v>
      </c>
      <c r="CN661" s="10">
        <v>6</v>
      </c>
      <c r="CO661" s="10">
        <v>6</v>
      </c>
      <c r="CP661" s="10">
        <v>7</v>
      </c>
      <c r="CQ661" s="10">
        <v>6</v>
      </c>
      <c r="CR661" s="10">
        <v>5</v>
      </c>
      <c r="CS661" s="10">
        <v>7</v>
      </c>
      <c r="CT661" s="10">
        <v>5</v>
      </c>
      <c r="CU661" s="10">
        <v>6</v>
      </c>
      <c r="CV661" s="10">
        <v>5</v>
      </c>
      <c r="CW661" s="10">
        <v>3</v>
      </c>
      <c r="CX661" s="10">
        <v>5</v>
      </c>
      <c r="CY661" s="10">
        <v>5</v>
      </c>
      <c r="CZ661" s="10">
        <v>4</v>
      </c>
      <c r="DA661" s="10">
        <v>5</v>
      </c>
      <c r="DB661" s="10">
        <v>6</v>
      </c>
      <c r="DC661" s="10">
        <v>6</v>
      </c>
      <c r="DD661" s="10">
        <v>4</v>
      </c>
      <c r="DE661" s="10">
        <v>7</v>
      </c>
      <c r="DF661" s="10">
        <v>6</v>
      </c>
      <c r="DG661" s="10">
        <v>4</v>
      </c>
      <c r="DH661" s="10">
        <v>4</v>
      </c>
      <c r="DI661" s="10">
        <v>6</v>
      </c>
      <c r="DJ661" s="10">
        <v>4</v>
      </c>
      <c r="DK661" s="10">
        <v>5</v>
      </c>
      <c r="DL661" s="10">
        <v>4</v>
      </c>
      <c r="DM661" s="9" t="s">
        <v>154</v>
      </c>
      <c r="DN661" s="10">
        <v>1996</v>
      </c>
      <c r="DO661" s="9">
        <f t="shared" si="4"/>
        <v>25</v>
      </c>
      <c r="DP661" s="9" t="s">
        <v>222</v>
      </c>
      <c r="DQ661" s="9" t="s">
        <v>156</v>
      </c>
      <c r="DR661" s="9" t="s">
        <v>342</v>
      </c>
      <c r="DS661" s="9" t="s">
        <v>137</v>
      </c>
      <c r="DT661" s="9" t="s">
        <v>181</v>
      </c>
      <c r="DU661" s="9" t="s">
        <v>233</v>
      </c>
      <c r="DV661" s="9" t="str">
        <f>VLOOKUP(DU661,Metadata!$B$2:$C$7,2,FALSE)</f>
        <v>0 - 3 years</v>
      </c>
    </row>
    <row r="662" spans="1:126">
      <c r="A662" s="13">
        <v>661</v>
      </c>
      <c r="B662" s="9" t="s">
        <v>135</v>
      </c>
      <c r="C662" s="9" t="str">
        <f>VLOOKUP(B662,Metadata!$M$2:$N$6,2,FALSE)</f>
        <v>Permanent Employee</v>
      </c>
      <c r="D662" s="9" t="s">
        <v>159</v>
      </c>
      <c r="E662" s="9" t="s">
        <v>137</v>
      </c>
      <c r="F662" s="9" t="s">
        <v>138</v>
      </c>
      <c r="G662" s="9" t="s">
        <v>283</v>
      </c>
      <c r="H662" s="9" t="str">
        <f>IF(G662="","",VLOOKUP(G662,Metadata!$J$2:$K$22,2,FALSE))</f>
        <v>Lisbon Metropolitan Area</v>
      </c>
      <c r="I662" s="9" t="s">
        <v>138</v>
      </c>
      <c r="J662" s="9" t="str">
        <f>IF(I662="","",VLOOKUP(I662,Metadata!$P$2:$Q$43,2,FALSE))</f>
        <v>Europe</v>
      </c>
      <c r="K662" s="9" t="str">
        <f t="shared" si="0"/>
        <v>Portugal</v>
      </c>
      <c r="L662" s="9" t="s">
        <v>140</v>
      </c>
      <c r="M662" s="9" t="str">
        <f>IF(L662="","",VLOOKUP(L662,Metadata!$J$2:$K$22,2,FALSE))</f>
        <v>Lisbon Metropolitan Area</v>
      </c>
      <c r="N662" s="9" t="s">
        <v>141</v>
      </c>
      <c r="O662" s="9" t="s">
        <v>137</v>
      </c>
      <c r="P662" s="9" t="s">
        <v>142</v>
      </c>
      <c r="Q662" s="10" t="str">
        <f t="shared" si="1"/>
        <v>Full Office Job</v>
      </c>
      <c r="R662" s="10">
        <v>6</v>
      </c>
      <c r="S662" s="9" t="s">
        <v>161</v>
      </c>
      <c r="T662" s="9" t="s">
        <v>137</v>
      </c>
      <c r="U662" s="9" t="str">
        <f>IF(S662&lt;&gt;"",S662,IF(T662&lt;&gt;"",VLOOKUP(T662,Metadata!$S$2:$T$228,2,FALSE),""))</f>
        <v>Full-Stack Developer</v>
      </c>
      <c r="V662" s="9" t="s">
        <v>144</v>
      </c>
      <c r="W662" s="9" t="s">
        <v>137</v>
      </c>
      <c r="X662" s="9" t="s">
        <v>163</v>
      </c>
      <c r="Y662" s="9" t="s">
        <v>137</v>
      </c>
      <c r="Z662" s="9" t="s">
        <v>184</v>
      </c>
      <c r="AA662" s="9" t="s">
        <v>165</v>
      </c>
      <c r="AB662" s="9" t="s">
        <v>137</v>
      </c>
      <c r="AC662" s="9" t="s">
        <v>147</v>
      </c>
      <c r="AD662" s="9"/>
      <c r="AE662" s="9"/>
      <c r="AF662" s="9"/>
      <c r="AG662" s="9"/>
      <c r="AH662" s="9"/>
      <c r="AI662" s="9"/>
      <c r="AJ662" s="9"/>
      <c r="AK662" s="9" t="s">
        <v>302</v>
      </c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 t="s">
        <v>371</v>
      </c>
      <c r="AX662" s="9"/>
      <c r="AY662" s="9"/>
      <c r="AZ662" s="9"/>
      <c r="BA662" s="9" t="s">
        <v>178</v>
      </c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 t="s">
        <v>199</v>
      </c>
      <c r="BM662" s="9" t="s">
        <v>303</v>
      </c>
      <c r="BN662" s="9" t="s">
        <v>186</v>
      </c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10"/>
      <c r="CB662" s="10" t="str">
        <f t="shared" si="5"/>
        <v/>
      </c>
      <c r="CC662" s="10"/>
      <c r="CD662" s="9" t="str">
        <f t="shared" si="2"/>
        <v/>
      </c>
      <c r="CE662" s="9" t="s">
        <v>168</v>
      </c>
      <c r="CF662" s="9" t="s">
        <v>188</v>
      </c>
      <c r="CG662" s="9">
        <f>IF(CF662="","",VLOOKUP(CF662,Metadata!$D$2:$H$20,2,FALSE))</f>
        <v>17500</v>
      </c>
      <c r="CH662" s="9">
        <f>IF(CF662="","",VLOOKUP(CF662,Metadata!$D$2:$H$20,4,FALSE))</f>
        <v>15000</v>
      </c>
      <c r="CI662" s="9">
        <f>IF(CF662="","",VLOOKUP(CF662,Metadata!$D$2:$H$20,5,FALSE))</f>
        <v>20000</v>
      </c>
      <c r="CJ662" s="9">
        <f t="shared" si="3"/>
        <v>17500</v>
      </c>
      <c r="CK662" s="9" t="s">
        <v>153</v>
      </c>
      <c r="CL662" s="10">
        <v>2</v>
      </c>
      <c r="CM662" s="10">
        <v>4</v>
      </c>
      <c r="CN662" s="10">
        <v>4</v>
      </c>
      <c r="CO662" s="10">
        <v>6</v>
      </c>
      <c r="CP662" s="10">
        <v>3</v>
      </c>
      <c r="CQ662" s="10">
        <v>7</v>
      </c>
      <c r="CR662" s="10">
        <v>7</v>
      </c>
      <c r="CS662" s="10">
        <v>6</v>
      </c>
      <c r="CT662" s="10">
        <v>4</v>
      </c>
      <c r="CU662" s="10">
        <v>7</v>
      </c>
      <c r="CV662" s="10">
        <v>3</v>
      </c>
      <c r="CW662" s="10">
        <v>2</v>
      </c>
      <c r="CX662" s="10">
        <v>5</v>
      </c>
      <c r="CY662" s="10">
        <v>4</v>
      </c>
      <c r="CZ662" s="10">
        <v>5</v>
      </c>
      <c r="DA662" s="10">
        <v>4</v>
      </c>
      <c r="DB662" s="10">
        <v>5</v>
      </c>
      <c r="DC662" s="10">
        <v>4</v>
      </c>
      <c r="DD662" s="10">
        <v>5</v>
      </c>
      <c r="DE662" s="10">
        <v>6</v>
      </c>
      <c r="DF662" s="10">
        <v>6</v>
      </c>
      <c r="DG662" s="10">
        <v>7</v>
      </c>
      <c r="DH662" s="10">
        <v>4</v>
      </c>
      <c r="DI662" s="10">
        <v>7</v>
      </c>
      <c r="DJ662" s="10">
        <v>2</v>
      </c>
      <c r="DK662" s="10">
        <v>6</v>
      </c>
      <c r="DL662" s="10">
        <v>6</v>
      </c>
      <c r="DM662" s="9" t="s">
        <v>154</v>
      </c>
      <c r="DN662" s="10">
        <v>1994</v>
      </c>
      <c r="DO662" s="9">
        <f t="shared" si="4"/>
        <v>27</v>
      </c>
      <c r="DP662" s="9" t="s">
        <v>155</v>
      </c>
      <c r="DQ662" s="9" t="s">
        <v>156</v>
      </c>
      <c r="DR662" s="9" t="s">
        <v>157</v>
      </c>
      <c r="DS662" s="9" t="s">
        <v>137</v>
      </c>
      <c r="DT662" s="9" t="s">
        <v>181</v>
      </c>
      <c r="DU662" s="9" t="s">
        <v>223</v>
      </c>
      <c r="DV662" s="9" t="str">
        <f>VLOOKUP(DU662,Metadata!$B$2:$C$7,2,FALSE)</f>
        <v>3 - 6 years</v>
      </c>
    </row>
    <row r="663" spans="1:126">
      <c r="A663" s="13">
        <v>662</v>
      </c>
      <c r="B663" s="9" t="s">
        <v>135</v>
      </c>
      <c r="C663" s="9" t="str">
        <f>VLOOKUP(B663,Metadata!$M$2:$N$6,2,FALSE)</f>
        <v>Permanent Employee</v>
      </c>
      <c r="D663" s="9" t="s">
        <v>159</v>
      </c>
      <c r="E663" s="9" t="s">
        <v>137</v>
      </c>
      <c r="F663" s="9" t="s">
        <v>138</v>
      </c>
      <c r="G663" s="9" t="s">
        <v>140</v>
      </c>
      <c r="H663" s="9" t="str">
        <f>IF(G663="","",VLOOKUP(G663,Metadata!$J$2:$K$22,2,FALSE))</f>
        <v>Lisbon Metropolitan Area</v>
      </c>
      <c r="I663" s="9" t="s">
        <v>138</v>
      </c>
      <c r="J663" s="9" t="str">
        <f>IF(I663="","",VLOOKUP(I663,Metadata!$P$2:$Q$43,2,FALSE))</f>
        <v>Europe</v>
      </c>
      <c r="K663" s="9" t="str">
        <f t="shared" si="0"/>
        <v>Portugal</v>
      </c>
      <c r="L663" s="9" t="s">
        <v>140</v>
      </c>
      <c r="M663" s="9" t="str">
        <f>IF(L663="","",VLOOKUP(L663,Metadata!$J$2:$K$22,2,FALSE))</f>
        <v>Lisbon Metropolitan Area</v>
      </c>
      <c r="N663" s="9" t="s">
        <v>214</v>
      </c>
      <c r="O663" s="9" t="s">
        <v>259</v>
      </c>
      <c r="P663" s="9" t="s">
        <v>191</v>
      </c>
      <c r="Q663" s="10" t="str">
        <f t="shared" si="1"/>
        <v>Remote Job (full or flexible)</v>
      </c>
      <c r="R663" s="10">
        <v>7</v>
      </c>
      <c r="S663" s="9" t="s">
        <v>192</v>
      </c>
      <c r="T663" s="9" t="s">
        <v>137</v>
      </c>
      <c r="U663" s="9" t="str">
        <f>IF(S663&lt;&gt;"",S663,IF(T663&lt;&gt;"",VLOOKUP(T663,Metadata!$S$2:$T$228,2,FALSE),""))</f>
        <v>Back-End Developer</v>
      </c>
      <c r="V663" s="9" t="s">
        <v>207</v>
      </c>
      <c r="W663" s="9" t="s">
        <v>137</v>
      </c>
      <c r="X663" s="9" t="s">
        <v>252</v>
      </c>
      <c r="Y663" s="9" t="s">
        <v>137</v>
      </c>
      <c r="Z663" s="9" t="s">
        <v>184</v>
      </c>
      <c r="AA663" s="9" t="s">
        <v>165</v>
      </c>
      <c r="AB663" s="9" t="s">
        <v>137</v>
      </c>
      <c r="AC663" s="9" t="s">
        <v>147</v>
      </c>
      <c r="AD663" s="9" t="s">
        <v>148</v>
      </c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 t="s">
        <v>167</v>
      </c>
      <c r="BK663" s="9"/>
      <c r="BL663" s="9"/>
      <c r="BM663" s="9"/>
      <c r="BN663" s="9" t="s">
        <v>186</v>
      </c>
      <c r="BO663" s="9"/>
      <c r="BP663" s="9"/>
      <c r="BQ663" s="9" t="s">
        <v>219</v>
      </c>
      <c r="BR663" s="9"/>
      <c r="BS663" s="9"/>
      <c r="BT663" s="9"/>
      <c r="BU663" s="9"/>
      <c r="BV663" s="9"/>
      <c r="BW663" s="9"/>
      <c r="BX663" s="9"/>
      <c r="BY663" s="9"/>
      <c r="BZ663" s="9"/>
      <c r="CA663" s="10"/>
      <c r="CB663" s="10" t="str">
        <f t="shared" si="5"/>
        <v/>
      </c>
      <c r="CC663" s="10"/>
      <c r="CD663" s="9" t="str">
        <f t="shared" si="2"/>
        <v/>
      </c>
      <c r="CE663" s="9" t="s">
        <v>168</v>
      </c>
      <c r="CF663" s="9" t="s">
        <v>236</v>
      </c>
      <c r="CG663" s="9">
        <f>IF(CF663="","",VLOOKUP(CF663,Metadata!$D$2:$H$20,2,FALSE))</f>
        <v>47500</v>
      </c>
      <c r="CH663" s="9">
        <f>IF(CF663="","",VLOOKUP(CF663,Metadata!$D$2:$H$20,4,FALSE))</f>
        <v>45000</v>
      </c>
      <c r="CI663" s="9">
        <f>IF(CF663="","",VLOOKUP(CF663,Metadata!$D$2:$H$20,5,FALSE))</f>
        <v>50000</v>
      </c>
      <c r="CJ663" s="9">
        <f t="shared" si="3"/>
        <v>47500</v>
      </c>
      <c r="CK663" s="9" t="s">
        <v>366</v>
      </c>
      <c r="CL663" s="10">
        <v>3</v>
      </c>
      <c r="CM663" s="10">
        <v>4</v>
      </c>
      <c r="CN663" s="10">
        <v>7</v>
      </c>
      <c r="CO663" s="10">
        <v>7</v>
      </c>
      <c r="CP663" s="10">
        <v>5</v>
      </c>
      <c r="CQ663" s="10">
        <v>5</v>
      </c>
      <c r="CR663" s="10">
        <v>5</v>
      </c>
      <c r="CS663" s="10">
        <v>5</v>
      </c>
      <c r="CT663" s="10">
        <v>3</v>
      </c>
      <c r="CU663" s="10">
        <v>3</v>
      </c>
      <c r="CV663" s="10">
        <v>3</v>
      </c>
      <c r="CW663" s="10">
        <v>3</v>
      </c>
      <c r="CX663" s="10">
        <v>5</v>
      </c>
      <c r="CY663" s="10">
        <v>3</v>
      </c>
      <c r="CZ663" s="10">
        <v>3</v>
      </c>
      <c r="DA663" s="10">
        <v>4</v>
      </c>
      <c r="DB663" s="10">
        <v>4</v>
      </c>
      <c r="DC663" s="10">
        <v>6</v>
      </c>
      <c r="DD663" s="10">
        <v>5</v>
      </c>
      <c r="DE663" s="10">
        <v>4</v>
      </c>
      <c r="DF663" s="10">
        <v>4</v>
      </c>
      <c r="DG663" s="10">
        <v>6</v>
      </c>
      <c r="DH663" s="10">
        <v>5</v>
      </c>
      <c r="DI663" s="10">
        <v>4</v>
      </c>
      <c r="DJ663" s="10">
        <v>5</v>
      </c>
      <c r="DK663" s="10">
        <v>4</v>
      </c>
      <c r="DL663" s="10">
        <v>4</v>
      </c>
      <c r="DM663" s="9" t="s">
        <v>402</v>
      </c>
      <c r="DN663" s="10">
        <v>1988</v>
      </c>
      <c r="DO663" s="9">
        <f t="shared" si="4"/>
        <v>33</v>
      </c>
      <c r="DP663" s="9" t="s">
        <v>222</v>
      </c>
      <c r="DQ663" s="9" t="s">
        <v>210</v>
      </c>
      <c r="DR663" s="9" t="s">
        <v>157</v>
      </c>
      <c r="DS663" s="9" t="s">
        <v>137</v>
      </c>
      <c r="DT663" s="9" t="s">
        <v>181</v>
      </c>
      <c r="DU663" s="9" t="s">
        <v>158</v>
      </c>
      <c r="DV663" s="9" t="str">
        <f>VLOOKUP(DU663,Metadata!$B$2:$C$7,2,FALSE)</f>
        <v>6+ years</v>
      </c>
    </row>
    <row r="664" spans="1:126">
      <c r="A664" s="13">
        <v>663</v>
      </c>
      <c r="B664" s="9" t="s">
        <v>135</v>
      </c>
      <c r="C664" s="9" t="str">
        <f>VLOOKUP(B664,Metadata!$M$2:$N$6,2,FALSE)</f>
        <v>Permanent Employee</v>
      </c>
      <c r="D664" s="9" t="s">
        <v>159</v>
      </c>
      <c r="E664" s="9" t="s">
        <v>137</v>
      </c>
      <c r="F664" s="9" t="s">
        <v>138</v>
      </c>
      <c r="G664" s="9" t="s">
        <v>140</v>
      </c>
      <c r="H664" s="9" t="str">
        <f>IF(G664="","",VLOOKUP(G664,Metadata!$J$2:$K$22,2,FALSE))</f>
        <v>Lisbon Metropolitan Area</v>
      </c>
      <c r="I664" s="9" t="s">
        <v>138</v>
      </c>
      <c r="J664" s="9" t="str">
        <f>IF(I664="","",VLOOKUP(I664,Metadata!$P$2:$Q$43,2,FALSE))</f>
        <v>Europe</v>
      </c>
      <c r="K664" s="9" t="str">
        <f t="shared" si="0"/>
        <v>Portugal</v>
      </c>
      <c r="L664" s="9" t="s">
        <v>140</v>
      </c>
      <c r="M664" s="9" t="str">
        <f>IF(L664="","",VLOOKUP(L664,Metadata!$J$2:$K$22,2,FALSE))</f>
        <v>Lisbon Metropolitan Area</v>
      </c>
      <c r="N664" s="9" t="s">
        <v>214</v>
      </c>
      <c r="O664" s="9" t="s">
        <v>215</v>
      </c>
      <c r="P664" s="9" t="s">
        <v>142</v>
      </c>
      <c r="Q664" s="10" t="str">
        <f t="shared" si="1"/>
        <v>Full Office Job</v>
      </c>
      <c r="R664" s="10">
        <v>5</v>
      </c>
      <c r="S664" s="9" t="s">
        <v>143</v>
      </c>
      <c r="T664" s="9" t="s">
        <v>137</v>
      </c>
      <c r="U664" s="9" t="str">
        <f>IF(S664&lt;&gt;"",S664,IF(T664&lt;&gt;"",VLOOKUP(T664,Metadata!$S$2:$T$228,2,FALSE),""))</f>
        <v>Technical Team Leader</v>
      </c>
      <c r="V664" s="9" t="s">
        <v>279</v>
      </c>
      <c r="W664" s="9" t="s">
        <v>137</v>
      </c>
      <c r="X664" s="9" t="s">
        <v>145</v>
      </c>
      <c r="Y664" s="9" t="s">
        <v>137</v>
      </c>
      <c r="Z664" s="9" t="s">
        <v>224</v>
      </c>
      <c r="AA664" s="9" t="s">
        <v>165</v>
      </c>
      <c r="AB664" s="9" t="s">
        <v>253</v>
      </c>
      <c r="AC664" s="9" t="s">
        <v>147</v>
      </c>
      <c r="AD664" s="9" t="s">
        <v>148</v>
      </c>
      <c r="AE664" s="9"/>
      <c r="AF664" s="9"/>
      <c r="AG664" s="9"/>
      <c r="AH664" s="9"/>
      <c r="AI664" s="9"/>
      <c r="AJ664" s="9" t="s">
        <v>185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 t="s">
        <v>178</v>
      </c>
      <c r="BB664" s="9" t="s">
        <v>284</v>
      </c>
      <c r="BC664" s="9"/>
      <c r="BD664" s="9"/>
      <c r="BE664" s="9"/>
      <c r="BF664" s="9"/>
      <c r="BG664" s="9"/>
      <c r="BH664" s="9"/>
      <c r="BI664" s="9"/>
      <c r="BJ664" s="9"/>
      <c r="BK664" s="9"/>
      <c r="BL664" s="9" t="s">
        <v>199</v>
      </c>
      <c r="BM664" s="9"/>
      <c r="BN664" s="9"/>
      <c r="BO664" s="9"/>
      <c r="BP664" s="9"/>
      <c r="BQ664" s="9" t="s">
        <v>219</v>
      </c>
      <c r="BR664" s="9"/>
      <c r="BS664" s="9"/>
      <c r="BT664" s="9"/>
      <c r="BU664" s="9"/>
      <c r="BV664" s="9"/>
      <c r="BW664" s="9"/>
      <c r="BX664" s="9"/>
      <c r="BY664" s="9"/>
      <c r="BZ664" s="9"/>
      <c r="CA664" s="10"/>
      <c r="CB664" s="10" t="str">
        <f t="shared" si="5"/>
        <v/>
      </c>
      <c r="CC664" s="10"/>
      <c r="CD664" s="9" t="str">
        <f t="shared" si="2"/>
        <v/>
      </c>
      <c r="CE664" s="9" t="s">
        <v>232</v>
      </c>
      <c r="CF664" s="9" t="s">
        <v>248</v>
      </c>
      <c r="CG664" s="9">
        <f>IF(CF664="","",VLOOKUP(CF664,Metadata!$D$2:$H$20,2,FALSE))</f>
        <v>57500</v>
      </c>
      <c r="CH664" s="9">
        <f>IF(CF664="","",VLOOKUP(CF664,Metadata!$D$2:$H$20,4,FALSE))</f>
        <v>55000</v>
      </c>
      <c r="CI664" s="9">
        <f>IF(CF664="","",VLOOKUP(CF664,Metadata!$D$2:$H$20,5,FALSE))</f>
        <v>60000</v>
      </c>
      <c r="CJ664" s="9">
        <f t="shared" si="3"/>
        <v>57500</v>
      </c>
      <c r="CK664" s="9" t="s">
        <v>366</v>
      </c>
      <c r="CL664" s="10">
        <v>4</v>
      </c>
      <c r="CM664" s="10">
        <v>2</v>
      </c>
      <c r="CN664" s="10">
        <v>6</v>
      </c>
      <c r="CO664" s="10">
        <v>5</v>
      </c>
      <c r="CP664" s="10">
        <v>3</v>
      </c>
      <c r="CQ664" s="10">
        <v>4</v>
      </c>
      <c r="CR664" s="10">
        <v>5</v>
      </c>
      <c r="CS664" s="10">
        <v>6</v>
      </c>
      <c r="CT664" s="10">
        <v>7</v>
      </c>
      <c r="CU664" s="10">
        <v>6</v>
      </c>
      <c r="CV664" s="10">
        <v>2</v>
      </c>
      <c r="CW664" s="10">
        <v>4</v>
      </c>
      <c r="CX664" s="10">
        <v>7</v>
      </c>
      <c r="CY664" s="10">
        <v>4</v>
      </c>
      <c r="CZ664" s="10">
        <v>5</v>
      </c>
      <c r="DA664" s="10">
        <v>4</v>
      </c>
      <c r="DB664" s="10">
        <v>4</v>
      </c>
      <c r="DC664" s="10">
        <v>4</v>
      </c>
      <c r="DD664" s="10">
        <v>1</v>
      </c>
      <c r="DE664" s="10">
        <v>6</v>
      </c>
      <c r="DF664" s="10">
        <v>4</v>
      </c>
      <c r="DG664" s="10">
        <v>4</v>
      </c>
      <c r="DH664" s="10">
        <v>4</v>
      </c>
      <c r="DI664" s="10">
        <v>4</v>
      </c>
      <c r="DJ664" s="10">
        <v>2</v>
      </c>
      <c r="DK664" s="10">
        <v>4</v>
      </c>
      <c r="DL664" s="10">
        <v>5</v>
      </c>
      <c r="DM664" s="9" t="s">
        <v>154</v>
      </c>
      <c r="DN664" s="10">
        <v>1974</v>
      </c>
      <c r="DO664" s="9">
        <f t="shared" si="4"/>
        <v>47</v>
      </c>
      <c r="DP664" s="9" t="s">
        <v>155</v>
      </c>
      <c r="DQ664" s="9" t="s">
        <v>156</v>
      </c>
      <c r="DR664" s="9" t="s">
        <v>157</v>
      </c>
      <c r="DS664" s="9" t="s">
        <v>137</v>
      </c>
      <c r="DT664" s="9" t="s">
        <v>181</v>
      </c>
      <c r="DU664" s="9" t="s">
        <v>158</v>
      </c>
      <c r="DV664" s="9" t="str">
        <f>VLOOKUP(DU664,Metadata!$B$2:$C$7,2,FALSE)</f>
        <v>6+ years</v>
      </c>
    </row>
    <row r="665" spans="1:126">
      <c r="A665" s="13">
        <v>664</v>
      </c>
      <c r="B665" s="9" t="s">
        <v>135</v>
      </c>
      <c r="C665" s="9" t="str">
        <f>VLOOKUP(B665,Metadata!$M$2:$N$6,2,FALSE)</f>
        <v>Permanent Employee</v>
      </c>
      <c r="D665" s="9" t="s">
        <v>159</v>
      </c>
      <c r="E665" s="9" t="s">
        <v>137</v>
      </c>
      <c r="F665" s="9" t="s">
        <v>138</v>
      </c>
      <c r="G665" s="9" t="s">
        <v>140</v>
      </c>
      <c r="H665" s="9" t="str">
        <f>IF(G665="","",VLOOKUP(G665,Metadata!$J$2:$K$22,2,FALSE))</f>
        <v>Lisbon Metropolitan Area</v>
      </c>
      <c r="I665" s="9" t="s">
        <v>138</v>
      </c>
      <c r="J665" s="9" t="str">
        <f>IF(I665="","",VLOOKUP(I665,Metadata!$P$2:$Q$43,2,FALSE))</f>
        <v>Europe</v>
      </c>
      <c r="K665" s="9" t="str">
        <f t="shared" si="0"/>
        <v>Portugal</v>
      </c>
      <c r="L665" s="9" t="s">
        <v>140</v>
      </c>
      <c r="M665" s="9" t="str">
        <f>IF(L665="","",VLOOKUP(L665,Metadata!$J$2:$K$22,2,FALSE))</f>
        <v>Lisbon Metropolitan Area</v>
      </c>
      <c r="N665" s="9" t="s">
        <v>141</v>
      </c>
      <c r="O665" s="9" t="s">
        <v>137</v>
      </c>
      <c r="P665" s="9" t="s">
        <v>142</v>
      </c>
      <c r="Q665" s="10" t="str">
        <f t="shared" si="1"/>
        <v>Full Office Job</v>
      </c>
      <c r="R665" s="10">
        <v>6</v>
      </c>
      <c r="S665" s="9" t="s">
        <v>192</v>
      </c>
      <c r="T665" s="9" t="s">
        <v>137</v>
      </c>
      <c r="U665" s="9" t="str">
        <f>IF(S665&lt;&gt;"",S665,IF(T665&lt;&gt;"",VLOOKUP(T665,Metadata!$S$2:$T$228,2,FALSE),""))</f>
        <v>Back-End Developer</v>
      </c>
      <c r="V665" s="9" t="s">
        <v>144</v>
      </c>
      <c r="W665" s="9" t="s">
        <v>137</v>
      </c>
      <c r="X665" s="9" t="s">
        <v>269</v>
      </c>
      <c r="Y665" s="9" t="s">
        <v>137</v>
      </c>
      <c r="Z665" s="9" t="s">
        <v>224</v>
      </c>
      <c r="AA665" s="9" t="s">
        <v>137</v>
      </c>
      <c r="AB665" s="9" t="s">
        <v>137</v>
      </c>
      <c r="AC665" s="9" t="s">
        <v>147</v>
      </c>
      <c r="AD665" s="9" t="s">
        <v>148</v>
      </c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 t="s">
        <v>150</v>
      </c>
      <c r="BZ665" s="9" t="s">
        <v>137</v>
      </c>
      <c r="CA665" s="10"/>
      <c r="CB665" s="10" t="str">
        <f t="shared" si="5"/>
        <v/>
      </c>
      <c r="CC665" s="10"/>
      <c r="CD665" s="9" t="str">
        <f t="shared" si="2"/>
        <v/>
      </c>
      <c r="CE665" s="9" t="s">
        <v>168</v>
      </c>
      <c r="CF665" s="9" t="s">
        <v>169</v>
      </c>
      <c r="CG665" s="9">
        <f>IF(CF665="","",VLOOKUP(CF665,Metadata!$D$2:$H$20,2,FALSE))</f>
        <v>12500</v>
      </c>
      <c r="CH665" s="9">
        <f>IF(CF665="","",VLOOKUP(CF665,Metadata!$D$2:$H$20,4,FALSE))</f>
        <v>0</v>
      </c>
      <c r="CI665" s="9">
        <f>IF(CF665="","",VLOOKUP(CF665,Metadata!$D$2:$H$20,5,FALSE))</f>
        <v>15000</v>
      </c>
      <c r="CJ665" s="9">
        <f t="shared" si="3"/>
        <v>12500</v>
      </c>
      <c r="CK665" s="9" t="s">
        <v>201</v>
      </c>
      <c r="CL665" s="10">
        <v>2</v>
      </c>
      <c r="CM665" s="10">
        <v>5</v>
      </c>
      <c r="CN665" s="10">
        <v>6</v>
      </c>
      <c r="CO665" s="10">
        <v>6</v>
      </c>
      <c r="CP665" s="10">
        <v>5</v>
      </c>
      <c r="CQ665" s="10">
        <v>7</v>
      </c>
      <c r="CR665" s="10">
        <v>5</v>
      </c>
      <c r="CS665" s="10">
        <v>6</v>
      </c>
      <c r="CT665" s="10">
        <v>7</v>
      </c>
      <c r="CU665" s="10">
        <v>7</v>
      </c>
      <c r="CV665" s="10">
        <v>7</v>
      </c>
      <c r="CW665" s="10">
        <v>6</v>
      </c>
      <c r="CX665" s="10">
        <v>7</v>
      </c>
      <c r="CY665" s="10">
        <v>6</v>
      </c>
      <c r="CZ665" s="10">
        <v>6</v>
      </c>
      <c r="DA665" s="10">
        <v>6</v>
      </c>
      <c r="DB665" s="10">
        <v>6</v>
      </c>
      <c r="DC665" s="10">
        <v>6</v>
      </c>
      <c r="DD665" s="10">
        <v>1</v>
      </c>
      <c r="DE665" s="10">
        <v>6</v>
      </c>
      <c r="DF665" s="10">
        <v>5</v>
      </c>
      <c r="DG665" s="10">
        <v>5</v>
      </c>
      <c r="DH665" s="10">
        <v>6</v>
      </c>
      <c r="DI665" s="10">
        <v>6</v>
      </c>
      <c r="DJ665" s="10">
        <v>1</v>
      </c>
      <c r="DK665" s="10">
        <v>5</v>
      </c>
      <c r="DL665" s="10">
        <v>5</v>
      </c>
      <c r="DM665" s="9" t="s">
        <v>154</v>
      </c>
      <c r="DN665" s="10">
        <v>1994</v>
      </c>
      <c r="DO665" s="9">
        <f t="shared" si="4"/>
        <v>27</v>
      </c>
      <c r="DP665" s="9" t="s">
        <v>222</v>
      </c>
      <c r="DQ665" s="9" t="s">
        <v>202</v>
      </c>
      <c r="DR665" s="9" t="s">
        <v>157</v>
      </c>
      <c r="DS665" s="9" t="s">
        <v>137</v>
      </c>
      <c r="DT665" s="9" t="s">
        <v>181</v>
      </c>
      <c r="DU665" s="9" t="s">
        <v>168</v>
      </c>
      <c r="DV665" s="9" t="str">
        <f>VLOOKUP(DU665,Metadata!$B$2:$C$7,2,FALSE)</f>
        <v>0 - 3 years</v>
      </c>
    </row>
    <row r="666" spans="1:126">
      <c r="A666" s="13">
        <v>665</v>
      </c>
      <c r="B666" s="9" t="s">
        <v>135</v>
      </c>
      <c r="C666" s="9" t="str">
        <f>VLOOKUP(B666,Metadata!$M$2:$N$6,2,FALSE)</f>
        <v>Permanent Employee</v>
      </c>
      <c r="D666" s="9" t="s">
        <v>159</v>
      </c>
      <c r="E666" s="9" t="s">
        <v>137</v>
      </c>
      <c r="F666" s="9" t="s">
        <v>138</v>
      </c>
      <c r="G666" s="9" t="s">
        <v>182</v>
      </c>
      <c r="H666" s="9" t="str">
        <f>IF(G666="","",VLOOKUP(G666,Metadata!$J$2:$K$22,2,FALSE))</f>
        <v>Azores and Madeira</v>
      </c>
      <c r="I666" s="9" t="s">
        <v>316</v>
      </c>
      <c r="J666" s="9" t="str">
        <f>IF(I666="","",VLOOKUP(I666,Metadata!$P$2:$Q$43,2,FALSE))</f>
        <v>Europe</v>
      </c>
      <c r="K666" s="9" t="str">
        <f t="shared" si="0"/>
        <v>International</v>
      </c>
      <c r="L666" s="9" t="s">
        <v>137</v>
      </c>
      <c r="M666" s="9" t="str">
        <f>IF(L666="","",VLOOKUP(L666,Metadata!$J$2:$K$22,2,FALSE))</f>
        <v/>
      </c>
      <c r="N666" s="9" t="s">
        <v>141</v>
      </c>
      <c r="O666" s="9" t="s">
        <v>137</v>
      </c>
      <c r="P666" s="9" t="s">
        <v>191</v>
      </c>
      <c r="Q666" s="10" t="str">
        <f t="shared" si="1"/>
        <v>Remote Job (full or flexible)</v>
      </c>
      <c r="R666" s="10">
        <v>6</v>
      </c>
      <c r="S666" s="9" t="s">
        <v>161</v>
      </c>
      <c r="T666" s="9" t="s">
        <v>137</v>
      </c>
      <c r="U666" s="9" t="str">
        <f>IF(S666&lt;&gt;"",S666,IF(T666&lt;&gt;"",VLOOKUP(T666,Metadata!$S$2:$T$228,2,FALSE),""))</f>
        <v>Full-Stack Developer</v>
      </c>
      <c r="V666" s="9" t="s">
        <v>256</v>
      </c>
      <c r="W666" s="9" t="s">
        <v>137</v>
      </c>
      <c r="X666" s="9" t="s">
        <v>163</v>
      </c>
      <c r="Y666" s="9" t="s">
        <v>137</v>
      </c>
      <c r="Z666" s="9" t="s">
        <v>262</v>
      </c>
      <c r="AA666" s="9" t="s">
        <v>165</v>
      </c>
      <c r="AB666" s="9" t="s">
        <v>137</v>
      </c>
      <c r="AC666" s="9"/>
      <c r="AD666" s="9" t="s">
        <v>148</v>
      </c>
      <c r="AE666" s="9"/>
      <c r="AF666" s="9"/>
      <c r="AG666" s="9"/>
      <c r="AH666" s="9"/>
      <c r="AI666" s="9"/>
      <c r="AJ666" s="9" t="s">
        <v>185</v>
      </c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 t="s">
        <v>178</v>
      </c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 t="s">
        <v>199</v>
      </c>
      <c r="BM666" s="9"/>
      <c r="BN666" s="9"/>
      <c r="BO666" s="9"/>
      <c r="BP666" s="9"/>
      <c r="BQ666" s="9" t="s">
        <v>219</v>
      </c>
      <c r="BR666" s="9"/>
      <c r="BS666" s="9"/>
      <c r="BT666" s="9"/>
      <c r="BU666" s="9"/>
      <c r="BV666" s="9"/>
      <c r="BW666" s="9"/>
      <c r="BX666" s="9"/>
      <c r="BY666" s="9"/>
      <c r="BZ666" s="9"/>
      <c r="CA666" s="10"/>
      <c r="CB666" s="10" t="str">
        <f t="shared" si="5"/>
        <v/>
      </c>
      <c r="CC666" s="10"/>
      <c r="CD666" s="9" t="str">
        <f t="shared" si="2"/>
        <v/>
      </c>
      <c r="CE666" s="9" t="s">
        <v>168</v>
      </c>
      <c r="CF666" s="9" t="s">
        <v>236</v>
      </c>
      <c r="CG666" s="9">
        <f>IF(CF666="","",VLOOKUP(CF666,Metadata!$D$2:$H$20,2,FALSE))</f>
        <v>47500</v>
      </c>
      <c r="CH666" s="9">
        <f>IF(CF666="","",VLOOKUP(CF666,Metadata!$D$2:$H$20,4,FALSE))</f>
        <v>45000</v>
      </c>
      <c r="CI666" s="9">
        <f>IF(CF666="","",VLOOKUP(CF666,Metadata!$D$2:$H$20,5,FALSE))</f>
        <v>50000</v>
      </c>
      <c r="CJ666" s="9">
        <f t="shared" si="3"/>
        <v>47500</v>
      </c>
      <c r="CK666" s="9" t="s">
        <v>153</v>
      </c>
      <c r="CL666" s="10">
        <v>6</v>
      </c>
      <c r="CM666" s="10">
        <v>1</v>
      </c>
      <c r="CN666" s="10">
        <v>7</v>
      </c>
      <c r="CO666" s="10">
        <v>7</v>
      </c>
      <c r="CP666" s="10">
        <v>5</v>
      </c>
      <c r="CQ666" s="10">
        <v>7</v>
      </c>
      <c r="CR666" s="10">
        <v>7</v>
      </c>
      <c r="CS666" s="10">
        <v>4</v>
      </c>
      <c r="CT666" s="10">
        <v>6</v>
      </c>
      <c r="CU666" s="10">
        <v>6</v>
      </c>
      <c r="CV666" s="10">
        <v>4</v>
      </c>
      <c r="CW666" s="10">
        <v>2</v>
      </c>
      <c r="CX666" s="10">
        <v>4</v>
      </c>
      <c r="CY666" s="10">
        <v>5</v>
      </c>
      <c r="CZ666" s="10">
        <v>4</v>
      </c>
      <c r="DA666" s="10">
        <v>4</v>
      </c>
      <c r="DB666" s="10">
        <v>4</v>
      </c>
      <c r="DC666" s="10">
        <v>6</v>
      </c>
      <c r="DD666" s="10">
        <v>2</v>
      </c>
      <c r="DE666" s="10">
        <v>4</v>
      </c>
      <c r="DF666" s="10">
        <v>3</v>
      </c>
      <c r="DG666" s="10">
        <v>4</v>
      </c>
      <c r="DH666" s="10">
        <v>4</v>
      </c>
      <c r="DI666" s="10">
        <v>7</v>
      </c>
      <c r="DJ666" s="10">
        <v>1</v>
      </c>
      <c r="DK666" s="10">
        <v>2</v>
      </c>
      <c r="DL666" s="10">
        <v>3</v>
      </c>
      <c r="DM666" s="9" t="s">
        <v>154</v>
      </c>
      <c r="DN666" s="10">
        <v>1992</v>
      </c>
      <c r="DO666" s="9">
        <f t="shared" si="4"/>
        <v>29</v>
      </c>
      <c r="DP666" s="9" t="s">
        <v>155</v>
      </c>
      <c r="DQ666" s="9" t="s">
        <v>156</v>
      </c>
      <c r="DR666" s="9" t="s">
        <v>157</v>
      </c>
      <c r="DS666" s="9" t="s">
        <v>137</v>
      </c>
      <c r="DT666" s="9" t="s">
        <v>181</v>
      </c>
      <c r="DU666" s="9" t="s">
        <v>223</v>
      </c>
      <c r="DV666" s="9" t="str">
        <f>VLOOKUP(DU666,Metadata!$B$2:$C$7,2,FALSE)</f>
        <v>3 - 6 years</v>
      </c>
    </row>
    <row r="667" spans="1:126">
      <c r="A667" s="13">
        <v>666</v>
      </c>
      <c r="B667" s="9" t="s">
        <v>135</v>
      </c>
      <c r="C667" s="9" t="str">
        <f>VLOOKUP(B667,Metadata!$M$2:$N$6,2,FALSE)</f>
        <v>Permanent Employee</v>
      </c>
      <c r="D667" s="9" t="s">
        <v>136</v>
      </c>
      <c r="E667" s="9" t="s">
        <v>137</v>
      </c>
      <c r="F667" s="9" t="s">
        <v>138</v>
      </c>
      <c r="G667" s="9" t="s">
        <v>140</v>
      </c>
      <c r="H667" s="9" t="str">
        <f>IF(G667="","",VLOOKUP(G667,Metadata!$J$2:$K$22,2,FALSE))</f>
        <v>Lisbon Metropolitan Area</v>
      </c>
      <c r="I667" s="9" t="s">
        <v>138</v>
      </c>
      <c r="J667" s="9" t="str">
        <f>IF(I667="","",VLOOKUP(I667,Metadata!$P$2:$Q$43,2,FALSE))</f>
        <v>Europe</v>
      </c>
      <c r="K667" s="9" t="str">
        <f t="shared" si="0"/>
        <v>Portugal</v>
      </c>
      <c r="L667" s="9" t="s">
        <v>140</v>
      </c>
      <c r="M667" s="9" t="str">
        <f>IF(L667="","",VLOOKUP(L667,Metadata!$J$2:$K$22,2,FALSE))</f>
        <v>Lisbon Metropolitan Area</v>
      </c>
      <c r="N667" s="9" t="s">
        <v>141</v>
      </c>
      <c r="O667" s="9" t="s">
        <v>137</v>
      </c>
      <c r="P667" s="9" t="s">
        <v>142</v>
      </c>
      <c r="Q667" s="10" t="str">
        <f t="shared" si="1"/>
        <v>Full Office Job</v>
      </c>
      <c r="R667" s="10">
        <v>6</v>
      </c>
      <c r="S667" s="9" t="s">
        <v>332</v>
      </c>
      <c r="T667" s="9" t="s">
        <v>137</v>
      </c>
      <c r="U667" s="9" t="str">
        <f>IF(S667&lt;&gt;"",S667,IF(T667&lt;&gt;"",VLOOKUP(T667,Metadata!$S$2:$T$228,2,FALSE),""))</f>
        <v>UX/UI Designer</v>
      </c>
      <c r="V667" s="9" t="s">
        <v>174</v>
      </c>
      <c r="W667" s="9" t="s">
        <v>137</v>
      </c>
      <c r="X667" s="9" t="s">
        <v>163</v>
      </c>
      <c r="Y667" s="9" t="s">
        <v>137</v>
      </c>
      <c r="Z667" s="9" t="s">
        <v>164</v>
      </c>
      <c r="AA667" s="9" t="s">
        <v>165</v>
      </c>
      <c r="AB667" s="9" t="s">
        <v>137</v>
      </c>
      <c r="AC667" s="9"/>
      <c r="AD667" s="9"/>
      <c r="AE667" s="9"/>
      <c r="AF667" s="9"/>
      <c r="AG667" s="9" t="s">
        <v>166</v>
      </c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 t="s">
        <v>178</v>
      </c>
      <c r="BB667" s="9"/>
      <c r="BC667" s="9"/>
      <c r="BD667" s="9"/>
      <c r="BE667" s="9"/>
      <c r="BF667" s="9"/>
      <c r="BG667" s="9"/>
      <c r="BH667" s="9"/>
      <c r="BI667" s="9" t="s">
        <v>489</v>
      </c>
      <c r="BJ667" s="9" t="s">
        <v>167</v>
      </c>
      <c r="BK667" s="9"/>
      <c r="BL667" s="9"/>
      <c r="BM667" s="9"/>
      <c r="BN667" s="9"/>
      <c r="BO667" s="9"/>
      <c r="BP667" s="9"/>
      <c r="BQ667" s="9"/>
      <c r="BR667" s="9" t="s">
        <v>247</v>
      </c>
      <c r="BS667" s="9"/>
      <c r="BT667" s="9"/>
      <c r="BU667" s="9"/>
      <c r="BV667" s="9"/>
      <c r="BW667" s="9"/>
      <c r="BX667" s="9"/>
      <c r="BY667" s="9"/>
      <c r="BZ667" s="9"/>
      <c r="CA667" s="10"/>
      <c r="CB667" s="10" t="str">
        <f t="shared" si="5"/>
        <v/>
      </c>
      <c r="CC667" s="10"/>
      <c r="CD667" s="9" t="str">
        <f t="shared" si="2"/>
        <v/>
      </c>
      <c r="CE667" s="9" t="s">
        <v>151</v>
      </c>
      <c r="CF667" s="9" t="s">
        <v>188</v>
      </c>
      <c r="CG667" s="9">
        <f>IF(CF667="","",VLOOKUP(CF667,Metadata!$D$2:$H$20,2,FALSE))</f>
        <v>17500</v>
      </c>
      <c r="CH667" s="9">
        <f>IF(CF667="","",VLOOKUP(CF667,Metadata!$D$2:$H$20,4,FALSE))</f>
        <v>15000</v>
      </c>
      <c r="CI667" s="9">
        <f>IF(CF667="","",VLOOKUP(CF667,Metadata!$D$2:$H$20,5,FALSE))</f>
        <v>20000</v>
      </c>
      <c r="CJ667" s="9">
        <f t="shared" si="3"/>
        <v>17500</v>
      </c>
      <c r="CK667" s="9" t="s">
        <v>153</v>
      </c>
      <c r="CL667" s="10">
        <v>5</v>
      </c>
      <c r="CM667" s="10">
        <v>1</v>
      </c>
      <c r="CN667" s="10">
        <v>7</v>
      </c>
      <c r="CO667" s="10">
        <v>7</v>
      </c>
      <c r="CP667" s="10">
        <v>7</v>
      </c>
      <c r="CQ667" s="10">
        <v>7</v>
      </c>
      <c r="CR667" s="10">
        <v>7</v>
      </c>
      <c r="CS667" s="10">
        <v>7</v>
      </c>
      <c r="CT667" s="10">
        <v>7</v>
      </c>
      <c r="CU667" s="10">
        <v>7</v>
      </c>
      <c r="CV667" s="10">
        <v>6</v>
      </c>
      <c r="CW667" s="10">
        <v>6</v>
      </c>
      <c r="CX667" s="10">
        <v>7</v>
      </c>
      <c r="CY667" s="10">
        <v>6</v>
      </c>
      <c r="CZ667" s="10">
        <v>7</v>
      </c>
      <c r="DA667" s="10">
        <v>7</v>
      </c>
      <c r="DB667" s="10">
        <v>5</v>
      </c>
      <c r="DC667" s="10">
        <v>7</v>
      </c>
      <c r="DD667" s="10">
        <v>4</v>
      </c>
      <c r="DE667" s="10">
        <v>7</v>
      </c>
      <c r="DF667" s="10">
        <v>6</v>
      </c>
      <c r="DG667" s="10">
        <v>6</v>
      </c>
      <c r="DH667" s="10">
        <v>7</v>
      </c>
      <c r="DI667" s="10">
        <v>7</v>
      </c>
      <c r="DJ667" s="10">
        <v>5</v>
      </c>
      <c r="DK667" s="10">
        <v>6</v>
      </c>
      <c r="DL667" s="10">
        <v>4</v>
      </c>
      <c r="DM667" s="9" t="s">
        <v>154</v>
      </c>
      <c r="DN667" s="10">
        <v>1990</v>
      </c>
      <c r="DO667" s="9">
        <f t="shared" si="4"/>
        <v>31</v>
      </c>
      <c r="DP667" s="9" t="s">
        <v>155</v>
      </c>
      <c r="DQ667" s="9" t="s">
        <v>202</v>
      </c>
      <c r="DR667" s="9" t="s">
        <v>170</v>
      </c>
      <c r="DS667" s="9" t="s">
        <v>137</v>
      </c>
      <c r="DT667" s="9" t="s">
        <v>181</v>
      </c>
      <c r="DU667" s="9" t="s">
        <v>158</v>
      </c>
      <c r="DV667" s="9" t="str">
        <f>VLOOKUP(DU667,Metadata!$B$2:$C$7,2,FALSE)</f>
        <v>6+ years</v>
      </c>
    </row>
    <row r="668" spans="1:126">
      <c r="A668" s="13">
        <v>667</v>
      </c>
      <c r="B668" s="9" t="s">
        <v>135</v>
      </c>
      <c r="C668" s="9" t="str">
        <f>VLOOKUP(B668,Metadata!$M$2:$N$6,2,FALSE)</f>
        <v>Permanent Employee</v>
      </c>
      <c r="D668" s="9" t="s">
        <v>159</v>
      </c>
      <c r="E668" s="9" t="s">
        <v>137</v>
      </c>
      <c r="F668" s="9" t="s">
        <v>138</v>
      </c>
      <c r="G668" s="9" t="s">
        <v>160</v>
      </c>
      <c r="H668" s="9" t="str">
        <f>IF(G668="","",VLOOKUP(G668,Metadata!$J$2:$K$22,2,FALSE))</f>
        <v>Centre</v>
      </c>
      <c r="I668" s="9" t="s">
        <v>138</v>
      </c>
      <c r="J668" s="9" t="str">
        <f>IF(I668="","",VLOOKUP(I668,Metadata!$P$2:$Q$43,2,FALSE))</f>
        <v>Europe</v>
      </c>
      <c r="K668" s="9" t="str">
        <f t="shared" si="0"/>
        <v>Portugal</v>
      </c>
      <c r="L668" s="9" t="s">
        <v>139</v>
      </c>
      <c r="M668" s="9" t="str">
        <f>IF(L668="","",VLOOKUP(L668,Metadata!$J$2:$K$22,2,FALSE))</f>
        <v>Centre</v>
      </c>
      <c r="N668" s="9" t="s">
        <v>214</v>
      </c>
      <c r="O668" s="9" t="s">
        <v>239</v>
      </c>
      <c r="P668" s="9" t="s">
        <v>191</v>
      </c>
      <c r="Q668" s="10" t="str">
        <f t="shared" si="1"/>
        <v>Remote Job (full or flexible)</v>
      </c>
      <c r="R668" s="10">
        <v>2</v>
      </c>
      <c r="S668" s="9" t="s">
        <v>161</v>
      </c>
      <c r="T668" s="9" t="s">
        <v>137</v>
      </c>
      <c r="U668" s="9" t="str">
        <f>IF(S668&lt;&gt;"",S668,IF(T668&lt;&gt;"",VLOOKUP(T668,Metadata!$S$2:$T$228,2,FALSE),""))</f>
        <v>Full-Stack Developer</v>
      </c>
      <c r="V668" s="9" t="s">
        <v>304</v>
      </c>
      <c r="W668" s="9" t="s">
        <v>137</v>
      </c>
      <c r="X668" s="9" t="s">
        <v>145</v>
      </c>
      <c r="Y668" s="9" t="s">
        <v>137</v>
      </c>
      <c r="Z668" s="9" t="s">
        <v>146</v>
      </c>
      <c r="AA668" s="9" t="s">
        <v>165</v>
      </c>
      <c r="AB668" s="9" t="s">
        <v>137</v>
      </c>
      <c r="AC668" s="9"/>
      <c r="AD668" s="9" t="s">
        <v>148</v>
      </c>
      <c r="AE668" s="9"/>
      <c r="AF668" s="9"/>
      <c r="AG668" s="9"/>
      <c r="AH668" s="9"/>
      <c r="AI668" s="9"/>
      <c r="AJ668" s="9" t="s">
        <v>185</v>
      </c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 t="s">
        <v>178</v>
      </c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 t="s">
        <v>199</v>
      </c>
      <c r="BM668" s="9"/>
      <c r="BN668" s="9" t="s">
        <v>186</v>
      </c>
      <c r="BO668" s="9"/>
      <c r="BP668" s="9"/>
      <c r="BQ668" s="9" t="s">
        <v>219</v>
      </c>
      <c r="BR668" s="9"/>
      <c r="BS668" s="9"/>
      <c r="BT668" s="9"/>
      <c r="BU668" s="9"/>
      <c r="BV668" s="9"/>
      <c r="BW668" s="9"/>
      <c r="BX668" s="9"/>
      <c r="BY668" s="9"/>
      <c r="BZ668" s="9"/>
      <c r="CA668" s="10"/>
      <c r="CB668" s="10" t="str">
        <f t="shared" si="5"/>
        <v/>
      </c>
      <c r="CC668" s="10"/>
      <c r="CD668" s="9" t="str">
        <f t="shared" si="2"/>
        <v/>
      </c>
      <c r="CE668" s="9" t="s">
        <v>151</v>
      </c>
      <c r="CF668" s="9" t="s">
        <v>188</v>
      </c>
      <c r="CG668" s="9">
        <f>IF(CF668="","",VLOOKUP(CF668,Metadata!$D$2:$H$20,2,FALSE))</f>
        <v>17500</v>
      </c>
      <c r="CH668" s="9">
        <f>IF(CF668="","",VLOOKUP(CF668,Metadata!$D$2:$H$20,4,FALSE))</f>
        <v>15000</v>
      </c>
      <c r="CI668" s="9">
        <f>IF(CF668="","",VLOOKUP(CF668,Metadata!$D$2:$H$20,5,FALSE))</f>
        <v>20000</v>
      </c>
      <c r="CJ668" s="9">
        <f t="shared" si="3"/>
        <v>17500</v>
      </c>
      <c r="CK668" s="9" t="s">
        <v>153</v>
      </c>
      <c r="CL668" s="10">
        <v>1</v>
      </c>
      <c r="CM668" s="10">
        <v>3</v>
      </c>
      <c r="CN668" s="10">
        <v>6</v>
      </c>
      <c r="CO668" s="10">
        <v>6</v>
      </c>
      <c r="CP668" s="10">
        <v>4</v>
      </c>
      <c r="CQ668" s="10">
        <v>5</v>
      </c>
      <c r="CR668" s="10">
        <v>2</v>
      </c>
      <c r="CS668" s="10">
        <v>6</v>
      </c>
      <c r="CT668" s="10">
        <v>6</v>
      </c>
      <c r="CU668" s="10">
        <v>4</v>
      </c>
      <c r="CV668" s="10">
        <v>6</v>
      </c>
      <c r="CW668" s="10">
        <v>3</v>
      </c>
      <c r="CX668" s="10">
        <v>3</v>
      </c>
      <c r="CY668" s="10">
        <v>5</v>
      </c>
      <c r="CZ668" s="10">
        <v>4</v>
      </c>
      <c r="DA668" s="10">
        <v>6</v>
      </c>
      <c r="DB668" s="10">
        <v>6</v>
      </c>
      <c r="DC668" s="10">
        <v>6</v>
      </c>
      <c r="DD668" s="10">
        <v>4</v>
      </c>
      <c r="DE668" s="10">
        <v>5</v>
      </c>
      <c r="DF668" s="10">
        <v>4</v>
      </c>
      <c r="DG668" s="10">
        <v>6</v>
      </c>
      <c r="DH668" s="10">
        <v>5</v>
      </c>
      <c r="DI668" s="10">
        <v>4</v>
      </c>
      <c r="DJ668" s="10">
        <v>3</v>
      </c>
      <c r="DK668" s="10">
        <v>4</v>
      </c>
      <c r="DL668" s="10">
        <v>3</v>
      </c>
      <c r="DM668" s="9" t="s">
        <v>154</v>
      </c>
      <c r="DN668" s="10">
        <v>1985</v>
      </c>
      <c r="DO668" s="9">
        <f t="shared" si="4"/>
        <v>36</v>
      </c>
      <c r="DP668" s="9" t="s">
        <v>155</v>
      </c>
      <c r="DQ668" s="9" t="s">
        <v>156</v>
      </c>
      <c r="DR668" s="9" t="s">
        <v>157</v>
      </c>
      <c r="DS668" s="9" t="s">
        <v>137</v>
      </c>
      <c r="DT668" s="9" t="s">
        <v>181</v>
      </c>
      <c r="DU668" s="9" t="s">
        <v>203</v>
      </c>
      <c r="DV668" s="9" t="str">
        <f>VLOOKUP(DU668,Metadata!$B$2:$C$7,2,FALSE)</f>
        <v>6+ years</v>
      </c>
    </row>
    <row r="669" spans="1:126">
      <c r="A669" s="13">
        <v>668</v>
      </c>
      <c r="B669" s="9" t="s">
        <v>135</v>
      </c>
      <c r="C669" s="9" t="str">
        <f>VLOOKUP(B669,Metadata!$M$2:$N$6,2,FALSE)</f>
        <v>Permanent Employee</v>
      </c>
      <c r="D669" s="9" t="s">
        <v>159</v>
      </c>
      <c r="E669" s="9" t="s">
        <v>137</v>
      </c>
      <c r="F669" s="9" t="s">
        <v>138</v>
      </c>
      <c r="G669" s="9" t="s">
        <v>354</v>
      </c>
      <c r="H669" s="9" t="str">
        <f>IF(G669="","",VLOOKUP(G669,Metadata!$J$2:$K$22,2,FALSE))</f>
        <v>South</v>
      </c>
      <c r="I669" s="9" t="s">
        <v>138</v>
      </c>
      <c r="J669" s="9" t="str">
        <f>IF(I669="","",VLOOKUP(I669,Metadata!$P$2:$Q$43,2,FALSE))</f>
        <v>Europe</v>
      </c>
      <c r="K669" s="9" t="str">
        <f t="shared" si="0"/>
        <v>Portugal</v>
      </c>
      <c r="L669" s="9" t="s">
        <v>354</v>
      </c>
      <c r="M669" s="9" t="str">
        <f>IF(L669="","",VLOOKUP(L669,Metadata!$J$2:$K$22,2,FALSE))</f>
        <v>South</v>
      </c>
      <c r="N669" s="9" t="s">
        <v>141</v>
      </c>
      <c r="O669" s="9" t="s">
        <v>137</v>
      </c>
      <c r="P669" s="9" t="s">
        <v>142</v>
      </c>
      <c r="Q669" s="10" t="str">
        <f t="shared" si="1"/>
        <v>Full Office Job</v>
      </c>
      <c r="R669" s="10">
        <v>7</v>
      </c>
      <c r="S669" s="9" t="s">
        <v>192</v>
      </c>
      <c r="T669" s="9" t="s">
        <v>137</v>
      </c>
      <c r="U669" s="9" t="str">
        <f>IF(S669&lt;&gt;"",S669,IF(T669&lt;&gt;"",VLOOKUP(T669,Metadata!$S$2:$T$228,2,FALSE),""))</f>
        <v>Back-End Developer</v>
      </c>
      <c r="V669" s="9" t="s">
        <v>207</v>
      </c>
      <c r="W669" s="9" t="s">
        <v>137</v>
      </c>
      <c r="X669" s="9" t="s">
        <v>208</v>
      </c>
      <c r="Y669" s="9" t="s">
        <v>137</v>
      </c>
      <c r="Z669" s="9" t="s">
        <v>218</v>
      </c>
      <c r="AA669" s="9" t="s">
        <v>165</v>
      </c>
      <c r="AB669" s="9" t="s">
        <v>137</v>
      </c>
      <c r="AC669" s="9"/>
      <c r="AD669" s="9"/>
      <c r="AE669" s="9" t="s">
        <v>194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 t="s">
        <v>178</v>
      </c>
      <c r="BB669" s="9"/>
      <c r="BC669" s="9"/>
      <c r="BD669" s="9"/>
      <c r="BE669" s="9"/>
      <c r="BF669" s="9"/>
      <c r="BG669" s="9"/>
      <c r="BH669" s="9"/>
      <c r="BI669" s="9"/>
      <c r="BJ669" s="9" t="s">
        <v>167</v>
      </c>
      <c r="BK669" s="9" t="s">
        <v>198</v>
      </c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10"/>
      <c r="CB669" s="10" t="str">
        <f t="shared" si="5"/>
        <v/>
      </c>
      <c r="CC669" s="10"/>
      <c r="CD669" s="9" t="str">
        <f t="shared" si="2"/>
        <v/>
      </c>
      <c r="CE669" s="9" t="s">
        <v>168</v>
      </c>
      <c r="CF669" s="9" t="s">
        <v>169</v>
      </c>
      <c r="CG669" s="9">
        <f>IF(CF669="","",VLOOKUP(CF669,Metadata!$D$2:$H$20,2,FALSE))</f>
        <v>12500</v>
      </c>
      <c r="CH669" s="9">
        <f>IF(CF669="","",VLOOKUP(CF669,Metadata!$D$2:$H$20,4,FALSE))</f>
        <v>0</v>
      </c>
      <c r="CI669" s="9">
        <f>IF(CF669="","",VLOOKUP(CF669,Metadata!$D$2:$H$20,5,FALSE))</f>
        <v>15000</v>
      </c>
      <c r="CJ669" s="9">
        <f t="shared" si="3"/>
        <v>12500</v>
      </c>
      <c r="CK669" s="9" t="s">
        <v>153</v>
      </c>
      <c r="CL669" s="10">
        <v>3</v>
      </c>
      <c r="CM669" s="10">
        <v>4</v>
      </c>
      <c r="CN669" s="10">
        <v>7</v>
      </c>
      <c r="CO669" s="10">
        <v>5</v>
      </c>
      <c r="CP669" s="10">
        <v>7</v>
      </c>
      <c r="CQ669" s="10">
        <v>7</v>
      </c>
      <c r="CR669" s="10">
        <v>6</v>
      </c>
      <c r="CS669" s="10">
        <v>6</v>
      </c>
      <c r="CT669" s="10">
        <v>7</v>
      </c>
      <c r="CU669" s="10">
        <v>7</v>
      </c>
      <c r="CV669" s="10">
        <v>4</v>
      </c>
      <c r="CW669" s="10">
        <v>3</v>
      </c>
      <c r="CX669" s="10">
        <v>5</v>
      </c>
      <c r="CY669" s="10">
        <v>6</v>
      </c>
      <c r="CZ669" s="10">
        <v>6</v>
      </c>
      <c r="DA669" s="10">
        <v>6</v>
      </c>
      <c r="DB669" s="10">
        <v>2</v>
      </c>
      <c r="DC669" s="10">
        <v>6</v>
      </c>
      <c r="DD669" s="10">
        <v>7</v>
      </c>
      <c r="DE669" s="10">
        <v>7</v>
      </c>
      <c r="DF669" s="10">
        <v>7</v>
      </c>
      <c r="DG669" s="10">
        <v>7</v>
      </c>
      <c r="DH669" s="10">
        <v>3</v>
      </c>
      <c r="DI669" s="10">
        <v>3</v>
      </c>
      <c r="DJ669" s="10">
        <v>3</v>
      </c>
      <c r="DK669" s="10">
        <v>6</v>
      </c>
      <c r="DL669" s="10">
        <v>6</v>
      </c>
      <c r="DM669" s="9" t="s">
        <v>154</v>
      </c>
      <c r="DN669" s="10">
        <v>1997</v>
      </c>
      <c r="DO669" s="9">
        <f t="shared" si="4"/>
        <v>24</v>
      </c>
      <c r="DP669" s="9" t="s">
        <v>155</v>
      </c>
      <c r="DQ669" s="9" t="s">
        <v>202</v>
      </c>
      <c r="DR669" s="9" t="s">
        <v>157</v>
      </c>
      <c r="DS669" s="9" t="s">
        <v>137</v>
      </c>
      <c r="DT669" s="9" t="s">
        <v>181</v>
      </c>
      <c r="DU669" s="9" t="s">
        <v>168</v>
      </c>
      <c r="DV669" s="9" t="str">
        <f>VLOOKUP(DU669,Metadata!$B$2:$C$7,2,FALSE)</f>
        <v>0 - 3 years</v>
      </c>
    </row>
    <row r="670" spans="1:126">
      <c r="A670" s="13">
        <v>669</v>
      </c>
      <c r="B670" s="9" t="s">
        <v>135</v>
      </c>
      <c r="C670" s="9" t="str">
        <f>VLOOKUP(B670,Metadata!$M$2:$N$6,2,FALSE)</f>
        <v>Permanent Employee</v>
      </c>
      <c r="D670" s="9" t="s">
        <v>159</v>
      </c>
      <c r="E670" s="9" t="s">
        <v>137</v>
      </c>
      <c r="F670" s="9" t="s">
        <v>138</v>
      </c>
      <c r="G670" s="9" t="s">
        <v>172</v>
      </c>
      <c r="H670" s="9" t="str">
        <f>IF(G670="","",VLOOKUP(G670,Metadata!$J$2:$K$22,2,FALSE))</f>
        <v>Porto Metropolitan Area</v>
      </c>
      <c r="I670" s="9" t="s">
        <v>138</v>
      </c>
      <c r="J670" s="9" t="str">
        <f>IF(I670="","",VLOOKUP(I670,Metadata!$P$2:$Q$43,2,FALSE))</f>
        <v>Europe</v>
      </c>
      <c r="K670" s="9" t="str">
        <f t="shared" si="0"/>
        <v>Portugal</v>
      </c>
      <c r="L670" s="9" t="s">
        <v>172</v>
      </c>
      <c r="M670" s="9" t="str">
        <f>IF(L670="","",VLOOKUP(L670,Metadata!$J$2:$K$22,2,FALSE))</f>
        <v>Porto Metropolitan Area</v>
      </c>
      <c r="N670" s="9" t="s">
        <v>141</v>
      </c>
      <c r="O670" s="9" t="s">
        <v>137</v>
      </c>
      <c r="P670" s="9" t="s">
        <v>142</v>
      </c>
      <c r="Q670" s="10" t="str">
        <f t="shared" si="1"/>
        <v>Full Office Job</v>
      </c>
      <c r="R670" s="10">
        <v>3</v>
      </c>
      <c r="S670" s="9" t="s">
        <v>192</v>
      </c>
      <c r="T670" s="9" t="s">
        <v>137</v>
      </c>
      <c r="U670" s="9" t="str">
        <f>IF(S670&lt;&gt;"",S670,IF(T670&lt;&gt;"",VLOOKUP(T670,Metadata!$S$2:$T$228,2,FALSE),""))</f>
        <v>Back-End Developer</v>
      </c>
      <c r="V670" s="9" t="s">
        <v>162</v>
      </c>
      <c r="W670" s="9" t="s">
        <v>137</v>
      </c>
      <c r="X670" s="9" t="s">
        <v>269</v>
      </c>
      <c r="Y670" s="9" t="s">
        <v>137</v>
      </c>
      <c r="Z670" s="9" t="s">
        <v>184</v>
      </c>
      <c r="AA670" s="9" t="s">
        <v>165</v>
      </c>
      <c r="AB670" s="9" t="s">
        <v>137</v>
      </c>
      <c r="AC670" s="9" t="s">
        <v>147</v>
      </c>
      <c r="AD670" s="9"/>
      <c r="AE670" s="9"/>
      <c r="AF670" s="9"/>
      <c r="AG670" s="9"/>
      <c r="AH670" s="9"/>
      <c r="AI670" s="9"/>
      <c r="AJ670" s="9" t="s">
        <v>185</v>
      </c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 t="s">
        <v>490</v>
      </c>
      <c r="CA670" s="10"/>
      <c r="CB670" s="10" t="str">
        <f t="shared" si="5"/>
        <v/>
      </c>
      <c r="CC670" s="10"/>
      <c r="CD670" s="9" t="str">
        <f t="shared" si="2"/>
        <v/>
      </c>
      <c r="CE670" s="9" t="s">
        <v>232</v>
      </c>
      <c r="CF670" s="9" t="s">
        <v>225</v>
      </c>
      <c r="CG670" s="9">
        <f>IF(CF670="","",VLOOKUP(CF670,Metadata!$D$2:$H$20,2,FALSE))</f>
        <v>22500</v>
      </c>
      <c r="CH670" s="9">
        <f>IF(CF670="","",VLOOKUP(CF670,Metadata!$D$2:$H$20,4,FALSE))</f>
        <v>20000</v>
      </c>
      <c r="CI670" s="9">
        <f>IF(CF670="","",VLOOKUP(CF670,Metadata!$D$2:$H$20,5,FALSE))</f>
        <v>25000</v>
      </c>
      <c r="CJ670" s="9">
        <f t="shared" si="3"/>
        <v>22500</v>
      </c>
      <c r="CK670" s="9" t="s">
        <v>153</v>
      </c>
      <c r="CL670" s="10">
        <v>3</v>
      </c>
      <c r="CM670" s="10">
        <v>5</v>
      </c>
      <c r="CN670" s="10">
        <v>7</v>
      </c>
      <c r="CO670" s="10">
        <v>6</v>
      </c>
      <c r="CP670" s="10">
        <v>7</v>
      </c>
      <c r="CQ670" s="10">
        <v>7</v>
      </c>
      <c r="CR670" s="10">
        <v>3</v>
      </c>
      <c r="CS670" s="10">
        <v>7</v>
      </c>
      <c r="CT670" s="10">
        <v>7</v>
      </c>
      <c r="CU670" s="10">
        <v>6</v>
      </c>
      <c r="CV670" s="10">
        <v>4</v>
      </c>
      <c r="CW670" s="10">
        <v>4</v>
      </c>
      <c r="CX670" s="10">
        <v>6</v>
      </c>
      <c r="CY670" s="10">
        <v>6</v>
      </c>
      <c r="CZ670" s="10">
        <v>4</v>
      </c>
      <c r="DA670" s="10">
        <v>5</v>
      </c>
      <c r="DB670" s="10">
        <v>5</v>
      </c>
      <c r="DC670" s="10">
        <v>6</v>
      </c>
      <c r="DD670" s="10">
        <v>3</v>
      </c>
      <c r="DE670" s="10">
        <v>7</v>
      </c>
      <c r="DF670" s="10">
        <v>7</v>
      </c>
      <c r="DG670" s="10">
        <v>3</v>
      </c>
      <c r="DH670" s="10">
        <v>5</v>
      </c>
      <c r="DI670" s="10">
        <v>7</v>
      </c>
      <c r="DJ670" s="10">
        <v>3</v>
      </c>
      <c r="DK670" s="10">
        <v>7</v>
      </c>
      <c r="DL670" s="10">
        <v>6</v>
      </c>
      <c r="DM670" s="9" t="s">
        <v>154</v>
      </c>
      <c r="DN670" s="10">
        <v>1981</v>
      </c>
      <c r="DO670" s="9">
        <f t="shared" si="4"/>
        <v>40</v>
      </c>
      <c r="DP670" s="9" t="s">
        <v>155</v>
      </c>
      <c r="DQ670" s="9" t="s">
        <v>156</v>
      </c>
      <c r="DR670" s="9" t="s">
        <v>157</v>
      </c>
      <c r="DS670" s="9" t="s">
        <v>137</v>
      </c>
      <c r="DT670" s="9" t="s">
        <v>181</v>
      </c>
      <c r="DU670" s="9" t="s">
        <v>158</v>
      </c>
      <c r="DV670" s="9" t="str">
        <f>VLOOKUP(DU670,Metadata!$B$2:$C$7,2,FALSE)</f>
        <v>6+ years</v>
      </c>
    </row>
    <row r="671" spans="1:126">
      <c r="A671" s="13">
        <v>670</v>
      </c>
      <c r="B671" s="9" t="s">
        <v>171</v>
      </c>
      <c r="C671" s="9" t="str">
        <f>VLOOKUP(B671,Metadata!$M$2:$N$6,2,FALSE)</f>
        <v>Contractor</v>
      </c>
      <c r="D671" s="9" t="s">
        <v>137</v>
      </c>
      <c r="E671" s="9" t="s">
        <v>136</v>
      </c>
      <c r="F671" s="9" t="s">
        <v>138</v>
      </c>
      <c r="G671" s="9" t="s">
        <v>361</v>
      </c>
      <c r="H671" s="9" t="str">
        <f>IF(G671="","",VLOOKUP(G671,Metadata!$J$2:$K$22,2,FALSE))</f>
        <v>South</v>
      </c>
      <c r="I671" s="9" t="s">
        <v>350</v>
      </c>
      <c r="J671" s="9" t="str">
        <f>IF(I671="","",VLOOKUP(I671,Metadata!$P$2:$Q$43,2,FALSE))</f>
        <v>South America</v>
      </c>
      <c r="K671" s="9" t="str">
        <f t="shared" si="0"/>
        <v>International</v>
      </c>
      <c r="L671" s="9" t="s">
        <v>137</v>
      </c>
      <c r="M671" s="9" t="str">
        <f>IF(L671="","",VLOOKUP(L671,Metadata!$J$2:$K$22,2,FALSE))</f>
        <v/>
      </c>
      <c r="N671" s="9" t="s">
        <v>141</v>
      </c>
      <c r="O671" s="9" t="s">
        <v>137</v>
      </c>
      <c r="P671" s="9" t="s">
        <v>191</v>
      </c>
      <c r="Q671" s="10" t="str">
        <f t="shared" si="1"/>
        <v>Remote Job (full or flexible)</v>
      </c>
      <c r="R671" s="10">
        <v>5</v>
      </c>
      <c r="S671" s="9" t="s">
        <v>266</v>
      </c>
      <c r="T671" s="9" t="s">
        <v>137</v>
      </c>
      <c r="U671" s="9" t="str">
        <f>IF(S671&lt;&gt;"",S671,IF(T671&lt;&gt;"",VLOOKUP(T671,Metadata!$S$2:$T$228,2,FALSE),""))</f>
        <v>Data Scientist/Data Engineer</v>
      </c>
      <c r="V671" s="9" t="s">
        <v>256</v>
      </c>
      <c r="W671" s="9" t="s">
        <v>137</v>
      </c>
      <c r="X671" s="9" t="s">
        <v>163</v>
      </c>
      <c r="Y671" s="9" t="s">
        <v>137</v>
      </c>
      <c r="Z671" s="9" t="s">
        <v>193</v>
      </c>
      <c r="AA671" s="9" t="s">
        <v>165</v>
      </c>
      <c r="AB671" s="9" t="s">
        <v>137</v>
      </c>
      <c r="AC671" s="9"/>
      <c r="AD671" s="9"/>
      <c r="AE671" s="9"/>
      <c r="AF671" s="9" t="s">
        <v>243</v>
      </c>
      <c r="AG671" s="9"/>
      <c r="AH671" s="9"/>
      <c r="AI671" s="9"/>
      <c r="AJ671" s="9" t="s">
        <v>185</v>
      </c>
      <c r="AK671" s="9"/>
      <c r="AL671" s="9"/>
      <c r="AM671" s="9"/>
      <c r="AN671" s="9"/>
      <c r="AO671" s="9"/>
      <c r="AP671" s="9" t="s">
        <v>244</v>
      </c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 t="s">
        <v>186</v>
      </c>
      <c r="BO671" s="9"/>
      <c r="BP671" s="9"/>
      <c r="BQ671" s="9"/>
      <c r="BR671" s="9"/>
      <c r="BS671" s="9"/>
      <c r="BT671" s="9"/>
      <c r="BU671" s="9" t="s">
        <v>258</v>
      </c>
      <c r="BV671" s="9"/>
      <c r="BW671" s="9"/>
      <c r="BX671" s="9"/>
      <c r="BY671" s="9"/>
      <c r="BZ671" s="9"/>
      <c r="CA671" s="10">
        <v>6</v>
      </c>
      <c r="CB671" s="10" t="str">
        <f t="shared" si="5"/>
        <v>4 to 6 months</v>
      </c>
      <c r="CC671" s="10">
        <v>5</v>
      </c>
      <c r="CD671" s="9">
        <f t="shared" si="2"/>
        <v>8000</v>
      </c>
      <c r="CE671" s="9" t="s">
        <v>137</v>
      </c>
      <c r="CF671" s="9" t="s">
        <v>137</v>
      </c>
      <c r="CG671" s="9" t="str">
        <f>IF(CF671="","",VLOOKUP(CF671,Metadata!$D$2:$H$20,2,FALSE))</f>
        <v/>
      </c>
      <c r="CH671" s="9" t="str">
        <f>IF(CF671="","",VLOOKUP(CF671,Metadata!$D$2:$H$20,4,FALSE))</f>
        <v/>
      </c>
      <c r="CI671" s="9" t="str">
        <f>IF(CF671="","",VLOOKUP(CF671,Metadata!$D$2:$H$20,5,FALSE))</f>
        <v/>
      </c>
      <c r="CJ671" s="9">
        <f t="shared" si="3"/>
        <v>8000</v>
      </c>
      <c r="CK671" s="9" t="s">
        <v>277</v>
      </c>
      <c r="CL671" s="10">
        <v>4</v>
      </c>
      <c r="CM671" s="10">
        <v>3</v>
      </c>
      <c r="CN671" s="10">
        <v>5</v>
      </c>
      <c r="CO671" s="10">
        <v>5</v>
      </c>
      <c r="CP671" s="10">
        <v>6</v>
      </c>
      <c r="CQ671" s="10">
        <v>6</v>
      </c>
      <c r="CR671" s="10">
        <v>4</v>
      </c>
      <c r="CS671" s="10">
        <v>5</v>
      </c>
      <c r="CT671" s="10">
        <v>4</v>
      </c>
      <c r="CU671" s="10">
        <v>5</v>
      </c>
      <c r="CV671" s="10">
        <v>3</v>
      </c>
      <c r="CW671" s="10">
        <v>3</v>
      </c>
      <c r="CX671" s="10">
        <v>4</v>
      </c>
      <c r="CY671" s="10">
        <v>6</v>
      </c>
      <c r="CZ671" s="10">
        <v>5</v>
      </c>
      <c r="DA671" s="10">
        <v>4</v>
      </c>
      <c r="DB671" s="10">
        <v>6</v>
      </c>
      <c r="DC671" s="10">
        <v>7</v>
      </c>
      <c r="DD671" s="10">
        <v>5</v>
      </c>
      <c r="DE671" s="10">
        <v>7</v>
      </c>
      <c r="DF671" s="10">
        <v>7</v>
      </c>
      <c r="DG671" s="10">
        <v>6</v>
      </c>
      <c r="DH671" s="10">
        <v>6</v>
      </c>
      <c r="DI671" s="10">
        <v>6</v>
      </c>
      <c r="DJ671" s="10">
        <v>4</v>
      </c>
      <c r="DK671" s="10">
        <v>5</v>
      </c>
      <c r="DL671" s="10">
        <v>5</v>
      </c>
      <c r="DM671" s="9" t="s">
        <v>272</v>
      </c>
      <c r="DN671" s="10">
        <v>1993</v>
      </c>
      <c r="DO671" s="9">
        <f t="shared" si="4"/>
        <v>28</v>
      </c>
      <c r="DP671" s="9" t="s">
        <v>155</v>
      </c>
      <c r="DQ671" s="9" t="s">
        <v>156</v>
      </c>
      <c r="DR671" s="9" t="s">
        <v>157</v>
      </c>
      <c r="DS671" s="9" t="s">
        <v>137</v>
      </c>
      <c r="DT671" s="9" t="s">
        <v>181</v>
      </c>
      <c r="DU671" s="9" t="s">
        <v>168</v>
      </c>
      <c r="DV671" s="9" t="str">
        <f>VLOOKUP(DU671,Metadata!$B$2:$C$7,2,FALSE)</f>
        <v>0 - 3 years</v>
      </c>
    </row>
    <row r="672" spans="1:126">
      <c r="A672" s="13">
        <v>671</v>
      </c>
      <c r="B672" s="9" t="s">
        <v>135</v>
      </c>
      <c r="C672" s="9" t="str">
        <f>VLOOKUP(B672,Metadata!$M$2:$N$6,2,FALSE)</f>
        <v>Permanent Employee</v>
      </c>
      <c r="D672" s="9" t="s">
        <v>136</v>
      </c>
      <c r="E672" s="9" t="s">
        <v>137</v>
      </c>
      <c r="F672" s="9" t="s">
        <v>138</v>
      </c>
      <c r="G672" s="9" t="s">
        <v>172</v>
      </c>
      <c r="H672" s="9" t="str">
        <f>IF(G672="","",VLOOKUP(G672,Metadata!$J$2:$K$22,2,FALSE))</f>
        <v>Porto Metropolitan Area</v>
      </c>
      <c r="I672" s="9" t="s">
        <v>138</v>
      </c>
      <c r="J672" s="9" t="str">
        <f>IF(I672="","",VLOOKUP(I672,Metadata!$P$2:$Q$43,2,FALSE))</f>
        <v>Europe</v>
      </c>
      <c r="K672" s="9" t="str">
        <f t="shared" si="0"/>
        <v>Portugal</v>
      </c>
      <c r="L672" s="9" t="s">
        <v>140</v>
      </c>
      <c r="M672" s="9" t="str">
        <f>IF(L672="","",VLOOKUP(L672,Metadata!$J$2:$K$22,2,FALSE))</f>
        <v>Lisbon Metropolitan Area</v>
      </c>
      <c r="N672" s="9" t="s">
        <v>205</v>
      </c>
      <c r="O672" s="9" t="s">
        <v>137</v>
      </c>
      <c r="P672" s="9" t="s">
        <v>137</v>
      </c>
      <c r="Q672" s="10" t="str">
        <f t="shared" si="1"/>
        <v>Full Office Job</v>
      </c>
      <c r="R672" s="10"/>
      <c r="S672" s="9" t="s">
        <v>229</v>
      </c>
      <c r="T672" s="9" t="s">
        <v>137</v>
      </c>
      <c r="U672" s="9" t="str">
        <f>IF(S672&lt;&gt;"",S672,IF(T672&lt;&gt;"",VLOOKUP(T672,Metadata!$S$2:$T$228,2,FALSE),""))</f>
        <v>Project Manager</v>
      </c>
      <c r="V672" s="9" t="s">
        <v>207</v>
      </c>
      <c r="W672" s="9" t="s">
        <v>137</v>
      </c>
      <c r="X672" s="9" t="s">
        <v>145</v>
      </c>
      <c r="Y672" s="9" t="s">
        <v>137</v>
      </c>
      <c r="Z672" s="9" t="s">
        <v>164</v>
      </c>
      <c r="AA672" s="9" t="s">
        <v>165</v>
      </c>
      <c r="AB672" s="9" t="s">
        <v>137</v>
      </c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 t="s">
        <v>198</v>
      </c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10"/>
      <c r="CB672" s="10" t="str">
        <f t="shared" si="5"/>
        <v/>
      </c>
      <c r="CC672" s="10"/>
      <c r="CD672" s="9" t="str">
        <f t="shared" si="2"/>
        <v/>
      </c>
      <c r="CE672" s="9" t="s">
        <v>232</v>
      </c>
      <c r="CF672" s="9" t="s">
        <v>169</v>
      </c>
      <c r="CG672" s="9">
        <f>IF(CF672="","",VLOOKUP(CF672,Metadata!$D$2:$H$20,2,FALSE))</f>
        <v>12500</v>
      </c>
      <c r="CH672" s="9">
        <f>IF(CF672="","",VLOOKUP(CF672,Metadata!$D$2:$H$20,4,FALSE))</f>
        <v>0</v>
      </c>
      <c r="CI672" s="9">
        <f>IF(CF672="","",VLOOKUP(CF672,Metadata!$D$2:$H$20,5,FALSE))</f>
        <v>15000</v>
      </c>
      <c r="CJ672" s="9">
        <f t="shared" si="3"/>
        <v>12500</v>
      </c>
      <c r="CK672" s="9" t="s">
        <v>137</v>
      </c>
      <c r="CL672" s="10">
        <v>7</v>
      </c>
      <c r="CM672" s="10"/>
      <c r="CN672" s="10">
        <v>7</v>
      </c>
      <c r="CO672" s="10">
        <v>7</v>
      </c>
      <c r="CP672" s="10">
        <v>7</v>
      </c>
      <c r="CQ672" s="10">
        <v>7</v>
      </c>
      <c r="CR672" s="10">
        <v>7</v>
      </c>
      <c r="CS672" s="10">
        <v>7</v>
      </c>
      <c r="CT672" s="10">
        <v>7</v>
      </c>
      <c r="CU672" s="10">
        <v>7</v>
      </c>
      <c r="CV672" s="10">
        <v>6</v>
      </c>
      <c r="CW672" s="10">
        <v>7</v>
      </c>
      <c r="CX672" s="10">
        <v>7</v>
      </c>
      <c r="CY672" s="10">
        <v>7</v>
      </c>
      <c r="CZ672" s="10">
        <v>7</v>
      </c>
      <c r="DA672" s="10">
        <v>7</v>
      </c>
      <c r="DB672" s="10">
        <v>7</v>
      </c>
      <c r="DC672" s="10">
        <v>7</v>
      </c>
      <c r="DD672" s="10">
        <v>7</v>
      </c>
      <c r="DE672" s="10">
        <v>7</v>
      </c>
      <c r="DF672" s="10">
        <v>7</v>
      </c>
      <c r="DG672" s="10">
        <v>7</v>
      </c>
      <c r="DH672" s="10">
        <v>7</v>
      </c>
      <c r="DI672" s="10">
        <v>7</v>
      </c>
      <c r="DJ672" s="10">
        <v>6</v>
      </c>
      <c r="DK672" s="10">
        <v>7</v>
      </c>
      <c r="DL672" s="10">
        <v>7</v>
      </c>
      <c r="DM672" s="9" t="s">
        <v>344</v>
      </c>
      <c r="DN672" s="10">
        <v>1998</v>
      </c>
      <c r="DO672" s="9">
        <f t="shared" si="4"/>
        <v>23</v>
      </c>
      <c r="DP672" s="9" t="s">
        <v>155</v>
      </c>
      <c r="DQ672" s="9" t="s">
        <v>156</v>
      </c>
      <c r="DR672" s="9" t="s">
        <v>157</v>
      </c>
      <c r="DS672" s="9" t="s">
        <v>137</v>
      </c>
      <c r="DT672" s="9" t="s">
        <v>181</v>
      </c>
      <c r="DU672" s="9" t="s">
        <v>475</v>
      </c>
      <c r="DV672" s="9" t="str">
        <f>VLOOKUP(DU672,Metadata!$B$2:$C$7,2,FALSE)</f>
        <v>0 Years</v>
      </c>
    </row>
    <row r="673" spans="1:126">
      <c r="A673" s="13">
        <v>672</v>
      </c>
      <c r="B673" s="9" t="s">
        <v>135</v>
      </c>
      <c r="C673" s="9" t="str">
        <f>VLOOKUP(B673,Metadata!$M$2:$N$6,2,FALSE)</f>
        <v>Permanent Employee</v>
      </c>
      <c r="D673" s="9" t="s">
        <v>136</v>
      </c>
      <c r="E673" s="9" t="s">
        <v>137</v>
      </c>
      <c r="F673" s="9" t="s">
        <v>138</v>
      </c>
      <c r="G673" s="9" t="s">
        <v>140</v>
      </c>
      <c r="H673" s="9" t="str">
        <f>IF(G673="","",VLOOKUP(G673,Metadata!$J$2:$K$22,2,FALSE))</f>
        <v>Lisbon Metropolitan Area</v>
      </c>
      <c r="I673" s="9"/>
      <c r="J673" s="9" t="str">
        <f>IF(I673="","",VLOOKUP(I673,Metadata!$P$2:$Q$43,2,FALSE))</f>
        <v/>
      </c>
      <c r="K673" s="9" t="str">
        <f t="shared" si="0"/>
        <v>International</v>
      </c>
      <c r="L673" s="9" t="s">
        <v>137</v>
      </c>
      <c r="M673" s="9" t="str">
        <f>IF(L673="","",VLOOKUP(L673,Metadata!$J$2:$K$22,2,FALSE))</f>
        <v/>
      </c>
      <c r="N673" s="9" t="s">
        <v>205</v>
      </c>
      <c r="O673" s="9" t="s">
        <v>137</v>
      </c>
      <c r="P673" s="9" t="s">
        <v>137</v>
      </c>
      <c r="Q673" s="10" t="str">
        <f t="shared" si="1"/>
        <v>Full Office Job</v>
      </c>
      <c r="R673" s="10">
        <v>5</v>
      </c>
      <c r="S673" s="9" t="s">
        <v>216</v>
      </c>
      <c r="T673" s="9" t="s">
        <v>137</v>
      </c>
      <c r="U673" s="9" t="str">
        <f>IF(S673&lt;&gt;"",S673,IF(T673&lt;&gt;"",VLOOKUP(T673,Metadata!$S$2:$T$228,2,FALSE),""))</f>
        <v>Front-End Developer</v>
      </c>
      <c r="V673" s="9" t="s">
        <v>144</v>
      </c>
      <c r="W673" s="9" t="s">
        <v>137</v>
      </c>
      <c r="X673" s="9" t="s">
        <v>163</v>
      </c>
      <c r="Y673" s="9" t="s">
        <v>137</v>
      </c>
      <c r="Z673" s="9" t="s">
        <v>184</v>
      </c>
      <c r="AA673" s="9" t="s">
        <v>165</v>
      </c>
      <c r="AB673" s="9" t="s">
        <v>137</v>
      </c>
      <c r="AC673" s="9"/>
      <c r="AD673" s="9" t="s">
        <v>148</v>
      </c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 t="s">
        <v>178</v>
      </c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 t="s">
        <v>199</v>
      </c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10"/>
      <c r="CB673" s="10" t="str">
        <f t="shared" si="5"/>
        <v/>
      </c>
      <c r="CC673" s="10"/>
      <c r="CD673" s="9" t="str">
        <f t="shared" si="2"/>
        <v/>
      </c>
      <c r="CE673" s="9" t="s">
        <v>168</v>
      </c>
      <c r="CF673" s="9" t="s">
        <v>152</v>
      </c>
      <c r="CG673" s="9">
        <f>IF(CF673="","",VLOOKUP(CF673,Metadata!$D$2:$H$20,2,FALSE))</f>
        <v>32500</v>
      </c>
      <c r="CH673" s="9">
        <f>IF(CF673="","",VLOOKUP(CF673,Metadata!$D$2:$H$20,4,FALSE))</f>
        <v>30000</v>
      </c>
      <c r="CI673" s="9">
        <f>IF(CF673="","",VLOOKUP(CF673,Metadata!$D$2:$H$20,5,FALSE))</f>
        <v>35000</v>
      </c>
      <c r="CJ673" s="9">
        <f t="shared" si="3"/>
        <v>32500</v>
      </c>
      <c r="CK673" s="9" t="s">
        <v>189</v>
      </c>
      <c r="CL673" s="10">
        <v>4</v>
      </c>
      <c r="CM673" s="10">
        <v>5</v>
      </c>
      <c r="CN673" s="10">
        <v>6</v>
      </c>
      <c r="CO673" s="10">
        <v>6</v>
      </c>
      <c r="CP673" s="10">
        <v>5</v>
      </c>
      <c r="CQ673" s="10">
        <v>6</v>
      </c>
      <c r="CR673" s="10">
        <v>7</v>
      </c>
      <c r="CS673" s="10">
        <v>7</v>
      </c>
      <c r="CT673" s="10">
        <v>7</v>
      </c>
      <c r="CU673" s="10">
        <v>6</v>
      </c>
      <c r="CV673" s="10">
        <v>7</v>
      </c>
      <c r="CW673" s="10">
        <v>6</v>
      </c>
      <c r="CX673" s="10">
        <v>7</v>
      </c>
      <c r="CY673" s="10">
        <v>6</v>
      </c>
      <c r="CZ673" s="10">
        <v>1</v>
      </c>
      <c r="DA673" s="10">
        <v>6</v>
      </c>
      <c r="DB673" s="10">
        <v>5</v>
      </c>
      <c r="DC673" s="10">
        <v>6</v>
      </c>
      <c r="DD673" s="10">
        <v>5</v>
      </c>
      <c r="DE673" s="10">
        <v>7</v>
      </c>
      <c r="DF673" s="10">
        <v>5</v>
      </c>
      <c r="DG673" s="10">
        <v>6</v>
      </c>
      <c r="DH673" s="10">
        <v>5</v>
      </c>
      <c r="DI673" s="10">
        <v>7</v>
      </c>
      <c r="DJ673" s="10">
        <v>6</v>
      </c>
      <c r="DK673" s="10">
        <v>5</v>
      </c>
      <c r="DL673" s="10">
        <v>6</v>
      </c>
      <c r="DM673" s="9" t="s">
        <v>154</v>
      </c>
      <c r="DN673" s="10">
        <v>1983</v>
      </c>
      <c r="DO673" s="9">
        <f t="shared" si="4"/>
        <v>38</v>
      </c>
      <c r="DP673" s="9" t="s">
        <v>155</v>
      </c>
      <c r="DQ673" s="9" t="s">
        <v>156</v>
      </c>
      <c r="DR673" s="9" t="s">
        <v>170</v>
      </c>
      <c r="DS673" s="9" t="s">
        <v>137</v>
      </c>
      <c r="DT673" s="9" t="s">
        <v>181</v>
      </c>
      <c r="DU673" s="9" t="s">
        <v>158</v>
      </c>
      <c r="DV673" s="9" t="str">
        <f>VLOOKUP(DU673,Metadata!$B$2:$C$7,2,FALSE)</f>
        <v>6+ years</v>
      </c>
    </row>
    <row r="674" spans="1:126">
      <c r="A674" s="13">
        <v>673</v>
      </c>
      <c r="B674" s="9" t="s">
        <v>135</v>
      </c>
      <c r="C674" s="9" t="str">
        <f>VLOOKUP(B674,Metadata!$M$2:$N$6,2,FALSE)</f>
        <v>Permanent Employee</v>
      </c>
      <c r="D674" s="9" t="s">
        <v>136</v>
      </c>
      <c r="E674" s="9" t="s">
        <v>137</v>
      </c>
      <c r="F674" s="9" t="s">
        <v>138</v>
      </c>
      <c r="G674" s="9" t="s">
        <v>190</v>
      </c>
      <c r="H674" s="9" t="str">
        <f>IF(G674="","",VLOOKUP(G674,Metadata!$J$2:$K$22,2,FALSE))</f>
        <v>North</v>
      </c>
      <c r="I674" s="9" t="s">
        <v>138</v>
      </c>
      <c r="J674" s="9" t="str">
        <f>IF(I674="","",VLOOKUP(I674,Metadata!$P$2:$Q$43,2,FALSE))</f>
        <v>Europe</v>
      </c>
      <c r="K674" s="9" t="str">
        <f t="shared" si="0"/>
        <v>Portugal</v>
      </c>
      <c r="L674" s="9" t="s">
        <v>190</v>
      </c>
      <c r="M674" s="9" t="str">
        <f>IF(L674="","",VLOOKUP(L674,Metadata!$J$2:$K$22,2,FALSE))</f>
        <v>North</v>
      </c>
      <c r="N674" s="9" t="s">
        <v>205</v>
      </c>
      <c r="O674" s="9" t="s">
        <v>137</v>
      </c>
      <c r="P674" s="9" t="s">
        <v>137</v>
      </c>
      <c r="Q674" s="10" t="str">
        <f t="shared" si="1"/>
        <v>Full Office Job</v>
      </c>
      <c r="R674" s="10">
        <v>4</v>
      </c>
      <c r="S674" s="9" t="s">
        <v>216</v>
      </c>
      <c r="T674" s="9" t="s">
        <v>137</v>
      </c>
      <c r="U674" s="9" t="str">
        <f>IF(S674&lt;&gt;"",S674,IF(T674&lt;&gt;"",VLOOKUP(T674,Metadata!$S$2:$T$228,2,FALSE),""))</f>
        <v>Front-End Developer</v>
      </c>
      <c r="V674" s="9" t="s">
        <v>162</v>
      </c>
      <c r="W674" s="9" t="s">
        <v>137</v>
      </c>
      <c r="X674" s="9" t="s">
        <v>145</v>
      </c>
      <c r="Y674" s="9" t="s">
        <v>137</v>
      </c>
      <c r="Z674" s="9" t="s">
        <v>262</v>
      </c>
      <c r="AA674" s="9" t="s">
        <v>137</v>
      </c>
      <c r="AB674" s="9" t="s">
        <v>137</v>
      </c>
      <c r="AC674" s="9"/>
      <c r="AD674" s="9"/>
      <c r="AE674" s="9"/>
      <c r="AF674" s="9"/>
      <c r="AG674" s="9"/>
      <c r="AH674" s="9"/>
      <c r="AI674" s="9"/>
      <c r="AJ674" s="9" t="s">
        <v>185</v>
      </c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 t="s">
        <v>178</v>
      </c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199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10"/>
      <c r="CB674" s="10" t="str">
        <f t="shared" si="5"/>
        <v/>
      </c>
      <c r="CC674" s="10"/>
      <c r="CD674" s="9" t="str">
        <f t="shared" si="2"/>
        <v/>
      </c>
      <c r="CE674" s="9" t="s">
        <v>232</v>
      </c>
      <c r="CF674" s="9" t="s">
        <v>169</v>
      </c>
      <c r="CG674" s="9">
        <f>IF(CF674="","",VLOOKUP(CF674,Metadata!$D$2:$H$20,2,FALSE))</f>
        <v>12500</v>
      </c>
      <c r="CH674" s="9">
        <f>IF(CF674="","",VLOOKUP(CF674,Metadata!$D$2:$H$20,4,FALSE))</f>
        <v>0</v>
      </c>
      <c r="CI674" s="9">
        <f>IF(CF674="","",VLOOKUP(CF674,Metadata!$D$2:$H$20,5,FALSE))</f>
        <v>15000</v>
      </c>
      <c r="CJ674" s="9">
        <f t="shared" si="3"/>
        <v>12500</v>
      </c>
      <c r="CK674" s="9" t="s">
        <v>153</v>
      </c>
      <c r="CL674" s="10">
        <v>6</v>
      </c>
      <c r="CM674" s="10">
        <v>1</v>
      </c>
      <c r="CN674" s="10">
        <v>7</v>
      </c>
      <c r="CO674" s="10">
        <v>6</v>
      </c>
      <c r="CP674" s="10">
        <v>7</v>
      </c>
      <c r="CQ674" s="10">
        <v>6</v>
      </c>
      <c r="CR674" s="10">
        <v>4</v>
      </c>
      <c r="CS674" s="10">
        <v>6</v>
      </c>
      <c r="CT674" s="10">
        <v>7</v>
      </c>
      <c r="CU674" s="10">
        <v>6</v>
      </c>
      <c r="CV674" s="10">
        <v>6</v>
      </c>
      <c r="CW674" s="10">
        <v>4</v>
      </c>
      <c r="CX674" s="10">
        <v>5</v>
      </c>
      <c r="CY674" s="10">
        <v>6</v>
      </c>
      <c r="CZ674" s="10">
        <v>6</v>
      </c>
      <c r="DA674" s="10">
        <v>7</v>
      </c>
      <c r="DB674" s="10">
        <v>6</v>
      </c>
      <c r="DC674" s="10">
        <v>6</v>
      </c>
      <c r="DD674" s="10">
        <v>4</v>
      </c>
      <c r="DE674" s="10">
        <v>7</v>
      </c>
      <c r="DF674" s="10">
        <v>6</v>
      </c>
      <c r="DG674" s="10">
        <v>6</v>
      </c>
      <c r="DH674" s="10">
        <v>6</v>
      </c>
      <c r="DI674" s="10">
        <v>7</v>
      </c>
      <c r="DJ674" s="10">
        <v>5</v>
      </c>
      <c r="DK674" s="10">
        <v>7</v>
      </c>
      <c r="DL674" s="10">
        <v>7</v>
      </c>
      <c r="DM674" s="9" t="s">
        <v>154</v>
      </c>
      <c r="DN674" s="10">
        <v>1997</v>
      </c>
      <c r="DO674" s="9">
        <f t="shared" si="4"/>
        <v>24</v>
      </c>
      <c r="DP674" s="9" t="s">
        <v>222</v>
      </c>
      <c r="DQ674" s="9" t="s">
        <v>202</v>
      </c>
      <c r="DR674" s="9" t="s">
        <v>342</v>
      </c>
      <c r="DS674" s="9" t="s">
        <v>137</v>
      </c>
      <c r="DT674" s="9" t="s">
        <v>181</v>
      </c>
      <c r="DU674" s="9" t="s">
        <v>233</v>
      </c>
      <c r="DV674" s="9" t="str">
        <f>VLOOKUP(DU674,Metadata!$B$2:$C$7,2,FALSE)</f>
        <v>0 - 3 years</v>
      </c>
    </row>
    <row r="675" spans="1:126">
      <c r="A675" s="13">
        <v>674</v>
      </c>
      <c r="B675" s="9" t="s">
        <v>135</v>
      </c>
      <c r="C675" s="9" t="str">
        <f>VLOOKUP(B675,Metadata!$M$2:$N$6,2,FALSE)</f>
        <v>Permanent Employee</v>
      </c>
      <c r="D675" s="9" t="s">
        <v>159</v>
      </c>
      <c r="E675" s="9" t="s">
        <v>137</v>
      </c>
      <c r="F675" s="9" t="s">
        <v>138</v>
      </c>
      <c r="G675" s="9" t="s">
        <v>140</v>
      </c>
      <c r="H675" s="9" t="str">
        <f>IF(G675="","",VLOOKUP(G675,Metadata!$J$2:$K$22,2,FALSE))</f>
        <v>Lisbon Metropolitan Area</v>
      </c>
      <c r="I675" s="9" t="s">
        <v>292</v>
      </c>
      <c r="J675" s="9" t="str">
        <f>IF(I675="","",VLOOKUP(I675,Metadata!$P$2:$Q$43,2,FALSE))</f>
        <v>North America</v>
      </c>
      <c r="K675" s="9" t="str">
        <f t="shared" si="0"/>
        <v>International</v>
      </c>
      <c r="L675" s="9" t="s">
        <v>137</v>
      </c>
      <c r="M675" s="9" t="str">
        <f>IF(L675="","",VLOOKUP(L675,Metadata!$J$2:$K$22,2,FALSE))</f>
        <v/>
      </c>
      <c r="N675" s="9" t="s">
        <v>205</v>
      </c>
      <c r="O675" s="9" t="s">
        <v>137</v>
      </c>
      <c r="P675" s="9" t="s">
        <v>137</v>
      </c>
      <c r="Q675" s="10" t="str">
        <f t="shared" si="1"/>
        <v>Full Office Job</v>
      </c>
      <c r="R675" s="10">
        <v>5</v>
      </c>
      <c r="S675" s="9" t="s">
        <v>137</v>
      </c>
      <c r="T675" s="9" t="s">
        <v>491</v>
      </c>
      <c r="U675" s="9" t="str">
        <f>IF(S675&lt;&gt;"",S675,IF(T675&lt;&gt;"",VLOOKUP(T675,Metadata!$S$2:$T$228,2,FALSE),""))</f>
        <v>Back-End Developer</v>
      </c>
      <c r="V675" s="9" t="s">
        <v>261</v>
      </c>
      <c r="W675" s="9" t="s">
        <v>137</v>
      </c>
      <c r="X675" s="9" t="s">
        <v>145</v>
      </c>
      <c r="Y675" s="9" t="s">
        <v>137</v>
      </c>
      <c r="Z675" s="9" t="s">
        <v>146</v>
      </c>
      <c r="AA675" s="9" t="s">
        <v>137</v>
      </c>
      <c r="AB675" s="9" t="s">
        <v>137</v>
      </c>
      <c r="AC675" s="9"/>
      <c r="AD675" s="9"/>
      <c r="AE675" s="9"/>
      <c r="AF675" s="9" t="s">
        <v>243</v>
      </c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 t="s">
        <v>324</v>
      </c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 t="s">
        <v>150</v>
      </c>
      <c r="BZ675" s="9" t="s">
        <v>137</v>
      </c>
      <c r="CA675" s="10"/>
      <c r="CB675" s="10" t="str">
        <f t="shared" si="5"/>
        <v/>
      </c>
      <c r="CC675" s="10"/>
      <c r="CD675" s="9" t="str">
        <f t="shared" si="2"/>
        <v/>
      </c>
      <c r="CE675" s="9" t="s">
        <v>232</v>
      </c>
      <c r="CF675" s="9" t="s">
        <v>152</v>
      </c>
      <c r="CG675" s="9">
        <f>IF(CF675="","",VLOOKUP(CF675,Metadata!$D$2:$H$20,2,FALSE))</f>
        <v>32500</v>
      </c>
      <c r="CH675" s="9">
        <f>IF(CF675="","",VLOOKUP(CF675,Metadata!$D$2:$H$20,4,FALSE))</f>
        <v>30000</v>
      </c>
      <c r="CI675" s="9">
        <f>IF(CF675="","",VLOOKUP(CF675,Metadata!$D$2:$H$20,5,FALSE))</f>
        <v>35000</v>
      </c>
      <c r="CJ675" s="9">
        <f t="shared" si="3"/>
        <v>32500</v>
      </c>
      <c r="CK675" s="9" t="s">
        <v>189</v>
      </c>
      <c r="CL675" s="10">
        <v>3</v>
      </c>
      <c r="CM675" s="10">
        <v>2</v>
      </c>
      <c r="CN675" s="10">
        <v>7</v>
      </c>
      <c r="CO675" s="10">
        <v>7</v>
      </c>
      <c r="CP675" s="10">
        <v>6</v>
      </c>
      <c r="CQ675" s="10">
        <v>7</v>
      </c>
      <c r="CR675" s="10">
        <v>5</v>
      </c>
      <c r="CS675" s="10">
        <v>5</v>
      </c>
      <c r="CT675" s="10">
        <v>5</v>
      </c>
      <c r="CU675" s="10">
        <v>5</v>
      </c>
      <c r="CV675" s="10">
        <v>6</v>
      </c>
      <c r="CW675" s="10">
        <v>4</v>
      </c>
      <c r="CX675" s="10">
        <v>4</v>
      </c>
      <c r="CY675" s="10">
        <v>3</v>
      </c>
      <c r="CZ675" s="10">
        <v>3</v>
      </c>
      <c r="DA675" s="10">
        <v>3</v>
      </c>
      <c r="DB675" s="10">
        <v>5</v>
      </c>
      <c r="DC675" s="10">
        <v>5</v>
      </c>
      <c r="DD675" s="10">
        <v>5</v>
      </c>
      <c r="DE675" s="10">
        <v>5</v>
      </c>
      <c r="DF675" s="10">
        <v>6</v>
      </c>
      <c r="DG675" s="10">
        <v>5</v>
      </c>
      <c r="DH675" s="10">
        <v>6</v>
      </c>
      <c r="DI675" s="10">
        <v>3</v>
      </c>
      <c r="DJ675" s="10">
        <v>5</v>
      </c>
      <c r="DK675" s="10">
        <v>6</v>
      </c>
      <c r="DL675" s="10">
        <v>4</v>
      </c>
      <c r="DM675" s="9" t="s">
        <v>154</v>
      </c>
      <c r="DN675" s="10">
        <v>1995</v>
      </c>
      <c r="DO675" s="9">
        <f t="shared" si="4"/>
        <v>26</v>
      </c>
      <c r="DP675" s="9" t="s">
        <v>155</v>
      </c>
      <c r="DQ675" s="9" t="s">
        <v>156</v>
      </c>
      <c r="DR675" s="9" t="s">
        <v>157</v>
      </c>
      <c r="DS675" s="9" t="s">
        <v>137</v>
      </c>
      <c r="DT675" s="9" t="s">
        <v>181</v>
      </c>
      <c r="DU675" s="9" t="s">
        <v>223</v>
      </c>
      <c r="DV675" s="9" t="str">
        <f>VLOOKUP(DU675,Metadata!$B$2:$C$7,2,FALSE)</f>
        <v>3 - 6 years</v>
      </c>
    </row>
    <row r="676" spans="1:126">
      <c r="A676" s="13">
        <v>675</v>
      </c>
      <c r="B676" s="9" t="s">
        <v>135</v>
      </c>
      <c r="C676" s="9" t="str">
        <f>VLOOKUP(B676,Metadata!$M$2:$N$6,2,FALSE)</f>
        <v>Permanent Employee</v>
      </c>
      <c r="D676" s="9" t="s">
        <v>136</v>
      </c>
      <c r="E676" s="9" t="s">
        <v>137</v>
      </c>
      <c r="F676" s="9" t="s">
        <v>138</v>
      </c>
      <c r="G676" s="9" t="s">
        <v>140</v>
      </c>
      <c r="H676" s="9" t="str">
        <f>IF(G676="","",VLOOKUP(G676,Metadata!$J$2:$K$22,2,FALSE))</f>
        <v>Lisbon Metropolitan Area</v>
      </c>
      <c r="I676" s="9" t="s">
        <v>138</v>
      </c>
      <c r="J676" s="9" t="str">
        <f>IF(I676="","",VLOOKUP(I676,Metadata!$P$2:$Q$43,2,FALSE))</f>
        <v>Europe</v>
      </c>
      <c r="K676" s="9" t="str">
        <f t="shared" si="0"/>
        <v>Portugal</v>
      </c>
      <c r="L676" s="9" t="s">
        <v>140</v>
      </c>
      <c r="M676" s="9" t="str">
        <f>IF(L676="","",VLOOKUP(L676,Metadata!$J$2:$K$22,2,FALSE))</f>
        <v>Lisbon Metropolitan Area</v>
      </c>
      <c r="N676" s="9" t="s">
        <v>141</v>
      </c>
      <c r="O676" s="9" t="s">
        <v>137</v>
      </c>
      <c r="P676" s="9" t="s">
        <v>142</v>
      </c>
      <c r="Q676" s="10" t="str">
        <f t="shared" si="1"/>
        <v>Full Office Job</v>
      </c>
      <c r="R676" s="10">
        <v>5</v>
      </c>
      <c r="S676" s="9" t="s">
        <v>216</v>
      </c>
      <c r="T676" s="9" t="s">
        <v>137</v>
      </c>
      <c r="U676" s="9" t="str">
        <f>IF(S676&lt;&gt;"",S676,IF(T676&lt;&gt;"",VLOOKUP(T676,Metadata!$S$2:$T$228,2,FALSE),""))</f>
        <v>Front-End Developer</v>
      </c>
      <c r="V676" s="9" t="s">
        <v>207</v>
      </c>
      <c r="W676" s="9" t="s">
        <v>137</v>
      </c>
      <c r="X676" s="9" t="s">
        <v>252</v>
      </c>
      <c r="Y676" s="9" t="s">
        <v>137</v>
      </c>
      <c r="Z676" s="9" t="s">
        <v>224</v>
      </c>
      <c r="AA676" s="9" t="s">
        <v>165</v>
      </c>
      <c r="AB676" s="9" t="s">
        <v>137</v>
      </c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 t="s">
        <v>178</v>
      </c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 t="s">
        <v>150</v>
      </c>
      <c r="BZ676" s="9" t="s">
        <v>137</v>
      </c>
      <c r="CA676" s="10"/>
      <c r="CB676" s="10" t="str">
        <f t="shared" si="5"/>
        <v/>
      </c>
      <c r="CC676" s="10"/>
      <c r="CD676" s="9" t="str">
        <f t="shared" si="2"/>
        <v/>
      </c>
      <c r="CE676" s="9" t="s">
        <v>168</v>
      </c>
      <c r="CF676" s="9" t="s">
        <v>225</v>
      </c>
      <c r="CG676" s="9">
        <f>IF(CF676="","",VLOOKUP(CF676,Metadata!$D$2:$H$20,2,FALSE))</f>
        <v>22500</v>
      </c>
      <c r="CH676" s="9">
        <f>IF(CF676="","",VLOOKUP(CF676,Metadata!$D$2:$H$20,4,FALSE))</f>
        <v>20000</v>
      </c>
      <c r="CI676" s="9">
        <f>IF(CF676="","",VLOOKUP(CF676,Metadata!$D$2:$H$20,5,FALSE))</f>
        <v>25000</v>
      </c>
      <c r="CJ676" s="9">
        <f t="shared" si="3"/>
        <v>22500</v>
      </c>
      <c r="CK676" s="9" t="s">
        <v>153</v>
      </c>
      <c r="CL676" s="10">
        <v>6</v>
      </c>
      <c r="CM676" s="10">
        <v>5</v>
      </c>
      <c r="CN676" s="10">
        <v>7</v>
      </c>
      <c r="CO676" s="10">
        <v>7</v>
      </c>
      <c r="CP676" s="10">
        <v>4</v>
      </c>
      <c r="CQ676" s="10">
        <v>4</v>
      </c>
      <c r="CR676" s="10">
        <v>5</v>
      </c>
      <c r="CS676" s="10">
        <v>5</v>
      </c>
      <c r="CT676" s="10">
        <v>5</v>
      </c>
      <c r="CU676" s="10">
        <v>7</v>
      </c>
      <c r="CV676" s="10">
        <v>6</v>
      </c>
      <c r="CW676" s="10">
        <v>4</v>
      </c>
      <c r="CX676" s="10">
        <v>5</v>
      </c>
      <c r="CY676" s="10">
        <v>5</v>
      </c>
      <c r="CZ676" s="10">
        <v>5</v>
      </c>
      <c r="DA676" s="10">
        <v>6</v>
      </c>
      <c r="DB676" s="10">
        <v>6</v>
      </c>
      <c r="DC676" s="10">
        <v>6</v>
      </c>
      <c r="DD676" s="10">
        <v>4</v>
      </c>
      <c r="DE676" s="10">
        <v>7</v>
      </c>
      <c r="DF676" s="10">
        <v>6</v>
      </c>
      <c r="DG676" s="10">
        <v>6</v>
      </c>
      <c r="DH676" s="10">
        <v>6</v>
      </c>
      <c r="DI676" s="10">
        <v>6</v>
      </c>
      <c r="DJ676" s="10">
        <v>3</v>
      </c>
      <c r="DK676" s="10">
        <v>4</v>
      </c>
      <c r="DL676" s="10">
        <v>4</v>
      </c>
      <c r="DM676" s="9" t="s">
        <v>296</v>
      </c>
      <c r="DN676" s="10">
        <v>1992</v>
      </c>
      <c r="DO676" s="9">
        <f t="shared" si="4"/>
        <v>29</v>
      </c>
      <c r="DP676" s="9" t="s">
        <v>155</v>
      </c>
      <c r="DQ676" s="9" t="s">
        <v>156</v>
      </c>
      <c r="DR676" s="9" t="s">
        <v>157</v>
      </c>
      <c r="DS676" s="9" t="s">
        <v>137</v>
      </c>
      <c r="DT676" s="9" t="s">
        <v>181</v>
      </c>
      <c r="DU676" s="9" t="s">
        <v>168</v>
      </c>
      <c r="DV676" s="9" t="str">
        <f>VLOOKUP(DU676,Metadata!$B$2:$C$7,2,FALSE)</f>
        <v>0 - 3 years</v>
      </c>
    </row>
    <row r="677" spans="1:126">
      <c r="A677" s="13">
        <v>676</v>
      </c>
      <c r="B677" s="9" t="s">
        <v>135</v>
      </c>
      <c r="C677" s="9" t="str">
        <f>VLOOKUP(B677,Metadata!$M$2:$N$6,2,FALSE)</f>
        <v>Permanent Employee</v>
      </c>
      <c r="D677" s="9" t="s">
        <v>159</v>
      </c>
      <c r="E677" s="9" t="s">
        <v>137</v>
      </c>
      <c r="F677" s="9" t="s">
        <v>138</v>
      </c>
      <c r="G677" s="9" t="s">
        <v>140</v>
      </c>
      <c r="H677" s="9" t="str">
        <f>IF(G677="","",VLOOKUP(G677,Metadata!$J$2:$K$22,2,FALSE))</f>
        <v>Lisbon Metropolitan Area</v>
      </c>
      <c r="I677" s="9" t="s">
        <v>138</v>
      </c>
      <c r="J677" s="9" t="str">
        <f>IF(I677="","",VLOOKUP(I677,Metadata!$P$2:$Q$43,2,FALSE))</f>
        <v>Europe</v>
      </c>
      <c r="K677" s="9" t="str">
        <f t="shared" si="0"/>
        <v>Portugal</v>
      </c>
      <c r="L677" s="9" t="s">
        <v>140</v>
      </c>
      <c r="M677" s="9" t="str">
        <f>IF(L677="","",VLOOKUP(L677,Metadata!$J$2:$K$22,2,FALSE))</f>
        <v>Lisbon Metropolitan Area</v>
      </c>
      <c r="N677" s="9" t="s">
        <v>214</v>
      </c>
      <c r="O677" s="9" t="s">
        <v>259</v>
      </c>
      <c r="P677" s="9" t="s">
        <v>142</v>
      </c>
      <c r="Q677" s="10" t="str">
        <f t="shared" si="1"/>
        <v>Full Office Job</v>
      </c>
      <c r="R677" s="10">
        <v>5</v>
      </c>
      <c r="S677" s="9" t="s">
        <v>332</v>
      </c>
      <c r="T677" s="9" t="s">
        <v>137</v>
      </c>
      <c r="U677" s="9" t="str">
        <f>IF(S677&lt;&gt;"",S677,IF(T677&lt;&gt;"",VLOOKUP(T677,Metadata!$S$2:$T$228,2,FALSE),""))</f>
        <v>UX/UI Designer</v>
      </c>
      <c r="V677" s="9" t="s">
        <v>144</v>
      </c>
      <c r="W677" s="9" t="s">
        <v>137</v>
      </c>
      <c r="X677" s="9" t="s">
        <v>163</v>
      </c>
      <c r="Y677" s="9" t="s">
        <v>137</v>
      </c>
      <c r="Z677" s="9" t="s">
        <v>184</v>
      </c>
      <c r="AA677" s="9" t="s">
        <v>137</v>
      </c>
      <c r="AB677" s="9" t="s">
        <v>137</v>
      </c>
      <c r="AC677" s="9"/>
      <c r="AD677" s="9"/>
      <c r="AE677" s="9"/>
      <c r="AF677" s="9"/>
      <c r="AG677" s="9"/>
      <c r="AH677" s="9"/>
      <c r="AI677" s="9"/>
      <c r="AJ677" s="9" t="s">
        <v>185</v>
      </c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 t="s">
        <v>178</v>
      </c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 t="s">
        <v>199</v>
      </c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10"/>
      <c r="CB677" s="10" t="str">
        <f t="shared" si="5"/>
        <v/>
      </c>
      <c r="CC677" s="10"/>
      <c r="CD677" s="9" t="str">
        <f t="shared" si="2"/>
        <v/>
      </c>
      <c r="CE677" s="9" t="s">
        <v>168</v>
      </c>
      <c r="CF677" s="9" t="s">
        <v>188</v>
      </c>
      <c r="CG677" s="9">
        <f>IF(CF677="","",VLOOKUP(CF677,Metadata!$D$2:$H$20,2,FALSE))</f>
        <v>17500</v>
      </c>
      <c r="CH677" s="9">
        <f>IF(CF677="","",VLOOKUP(CF677,Metadata!$D$2:$H$20,4,FALSE))</f>
        <v>15000</v>
      </c>
      <c r="CI677" s="9">
        <f>IF(CF677="","",VLOOKUP(CF677,Metadata!$D$2:$H$20,5,FALSE))</f>
        <v>20000</v>
      </c>
      <c r="CJ677" s="9">
        <f t="shared" si="3"/>
        <v>17500</v>
      </c>
      <c r="CK677" s="9" t="s">
        <v>201</v>
      </c>
      <c r="CL677" s="10">
        <v>4</v>
      </c>
      <c r="CM677" s="10">
        <v>1</v>
      </c>
      <c r="CN677" s="10">
        <v>7</v>
      </c>
      <c r="CO677" s="10">
        <v>7</v>
      </c>
      <c r="CP677" s="10">
        <v>7</v>
      </c>
      <c r="CQ677" s="10">
        <v>7</v>
      </c>
      <c r="CR677" s="10">
        <v>5</v>
      </c>
      <c r="CS677" s="10">
        <v>6</v>
      </c>
      <c r="CT677" s="10">
        <v>7</v>
      </c>
      <c r="CU677" s="10">
        <v>4</v>
      </c>
      <c r="CV677" s="10">
        <v>3</v>
      </c>
      <c r="CW677" s="10">
        <v>5</v>
      </c>
      <c r="CX677" s="10">
        <v>7</v>
      </c>
      <c r="CY677" s="10">
        <v>7</v>
      </c>
      <c r="CZ677" s="10">
        <v>7</v>
      </c>
      <c r="DA677" s="10">
        <v>5</v>
      </c>
      <c r="DB677" s="10">
        <v>4</v>
      </c>
      <c r="DC677" s="10">
        <v>6</v>
      </c>
      <c r="DD677" s="10">
        <v>4</v>
      </c>
      <c r="DE677" s="10">
        <v>6</v>
      </c>
      <c r="DF677" s="10">
        <v>6</v>
      </c>
      <c r="DG677" s="10">
        <v>6</v>
      </c>
      <c r="DH677" s="10">
        <v>5</v>
      </c>
      <c r="DI677" s="10">
        <v>6</v>
      </c>
      <c r="DJ677" s="10">
        <v>7</v>
      </c>
      <c r="DK677" s="10">
        <v>7</v>
      </c>
      <c r="DL677" s="10">
        <v>5</v>
      </c>
      <c r="DM677" s="9" t="s">
        <v>154</v>
      </c>
      <c r="DN677" s="10">
        <v>1998</v>
      </c>
      <c r="DO677" s="9">
        <f t="shared" si="4"/>
        <v>23</v>
      </c>
      <c r="DP677" s="9" t="s">
        <v>222</v>
      </c>
      <c r="DQ677" s="9" t="s">
        <v>202</v>
      </c>
      <c r="DR677" s="9" t="s">
        <v>157</v>
      </c>
      <c r="DS677" s="9" t="s">
        <v>137</v>
      </c>
      <c r="DT677" s="9" t="s">
        <v>181</v>
      </c>
      <c r="DU677" s="9" t="s">
        <v>168</v>
      </c>
      <c r="DV677" s="9" t="str">
        <f>VLOOKUP(DU677,Metadata!$B$2:$C$7,2,FALSE)</f>
        <v>0 - 3 years</v>
      </c>
    </row>
    <row r="678" spans="1:126">
      <c r="A678" s="13">
        <v>677</v>
      </c>
      <c r="B678" s="9" t="s">
        <v>135</v>
      </c>
      <c r="C678" s="9" t="str">
        <f>VLOOKUP(B678,Metadata!$M$2:$N$6,2,FALSE)</f>
        <v>Permanent Employee</v>
      </c>
      <c r="D678" s="9" t="s">
        <v>136</v>
      </c>
      <c r="E678" s="9" t="s">
        <v>137</v>
      </c>
      <c r="F678" s="9" t="s">
        <v>138</v>
      </c>
      <c r="G678" s="9" t="s">
        <v>140</v>
      </c>
      <c r="H678" s="9" t="str">
        <f>IF(G678="","",VLOOKUP(G678,Metadata!$J$2:$K$22,2,FALSE))</f>
        <v>Lisbon Metropolitan Area</v>
      </c>
      <c r="I678" s="9" t="s">
        <v>138</v>
      </c>
      <c r="J678" s="9" t="str">
        <f>IF(I678="","",VLOOKUP(I678,Metadata!$P$2:$Q$43,2,FALSE))</f>
        <v>Europe</v>
      </c>
      <c r="K678" s="9" t="str">
        <f t="shared" si="0"/>
        <v>Portugal</v>
      </c>
      <c r="L678" s="9" t="s">
        <v>140</v>
      </c>
      <c r="M678" s="9" t="str">
        <f>IF(L678="","",VLOOKUP(L678,Metadata!$J$2:$K$22,2,FALSE))</f>
        <v>Lisbon Metropolitan Area</v>
      </c>
      <c r="N678" s="9" t="s">
        <v>141</v>
      </c>
      <c r="O678" s="9" t="s">
        <v>137</v>
      </c>
      <c r="P678" s="9" t="s">
        <v>191</v>
      </c>
      <c r="Q678" s="10" t="str">
        <f t="shared" si="1"/>
        <v>Remote Job (full or flexible)</v>
      </c>
      <c r="R678" s="10">
        <v>5</v>
      </c>
      <c r="S678" s="9" t="s">
        <v>332</v>
      </c>
      <c r="T678" s="9" t="s">
        <v>137</v>
      </c>
      <c r="U678" s="9" t="str">
        <f>IF(S678&lt;&gt;"",S678,IF(T678&lt;&gt;"",VLOOKUP(T678,Metadata!$S$2:$T$228,2,FALSE),""))</f>
        <v>UX/UI Designer</v>
      </c>
      <c r="V678" s="9" t="s">
        <v>174</v>
      </c>
      <c r="W678" s="9" t="s">
        <v>137</v>
      </c>
      <c r="X678" s="9" t="s">
        <v>175</v>
      </c>
      <c r="Y678" s="9" t="s">
        <v>137</v>
      </c>
      <c r="Z678" s="9" t="s">
        <v>262</v>
      </c>
      <c r="AA678" s="9" t="s">
        <v>137</v>
      </c>
      <c r="AB678" s="9" t="s">
        <v>137</v>
      </c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 t="s">
        <v>150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 t="s">
        <v>150</v>
      </c>
      <c r="BZ678" s="9" t="s">
        <v>137</v>
      </c>
      <c r="CA678" s="10"/>
      <c r="CB678" s="10" t="str">
        <f t="shared" si="5"/>
        <v/>
      </c>
      <c r="CC678" s="10"/>
      <c r="CD678" s="9" t="str">
        <f t="shared" si="2"/>
        <v/>
      </c>
      <c r="CE678" s="9" t="s">
        <v>168</v>
      </c>
      <c r="CF678" s="9" t="s">
        <v>169</v>
      </c>
      <c r="CG678" s="9">
        <f>IF(CF678="","",VLOOKUP(CF678,Metadata!$D$2:$H$20,2,FALSE))</f>
        <v>12500</v>
      </c>
      <c r="CH678" s="9">
        <f>IF(CF678="","",VLOOKUP(CF678,Metadata!$D$2:$H$20,4,FALSE))</f>
        <v>0</v>
      </c>
      <c r="CI678" s="9">
        <f>IF(CF678="","",VLOOKUP(CF678,Metadata!$D$2:$H$20,5,FALSE))</f>
        <v>15000</v>
      </c>
      <c r="CJ678" s="9">
        <f t="shared" si="3"/>
        <v>12500</v>
      </c>
      <c r="CK678" s="9" t="s">
        <v>221</v>
      </c>
      <c r="CL678" s="10">
        <v>5</v>
      </c>
      <c r="CM678" s="10">
        <v>1</v>
      </c>
      <c r="CN678" s="10">
        <v>7</v>
      </c>
      <c r="CO678" s="10">
        <v>7</v>
      </c>
      <c r="CP678" s="10">
        <v>7</v>
      </c>
      <c r="CQ678" s="10">
        <v>7</v>
      </c>
      <c r="CR678" s="10">
        <v>7</v>
      </c>
      <c r="CS678" s="10">
        <v>7</v>
      </c>
      <c r="CT678" s="10">
        <v>7</v>
      </c>
      <c r="CU678" s="10">
        <v>7</v>
      </c>
      <c r="CV678" s="10">
        <v>7</v>
      </c>
      <c r="CW678" s="10">
        <v>4</v>
      </c>
      <c r="CX678" s="10">
        <v>6</v>
      </c>
      <c r="CY678" s="10">
        <v>6</v>
      </c>
      <c r="CZ678" s="10">
        <v>7</v>
      </c>
      <c r="DA678" s="10">
        <v>5</v>
      </c>
      <c r="DB678" s="10">
        <v>6</v>
      </c>
      <c r="DC678" s="10">
        <v>7</v>
      </c>
      <c r="DD678" s="10">
        <v>5</v>
      </c>
      <c r="DE678" s="10">
        <v>7</v>
      </c>
      <c r="DF678" s="10">
        <v>6</v>
      </c>
      <c r="DG678" s="10">
        <v>6</v>
      </c>
      <c r="DH678" s="10">
        <v>7</v>
      </c>
      <c r="DI678" s="10">
        <v>7</v>
      </c>
      <c r="DJ678" s="10">
        <v>6</v>
      </c>
      <c r="DK678" s="10">
        <v>7</v>
      </c>
      <c r="DL678" s="10">
        <v>5</v>
      </c>
      <c r="DM678" s="9" t="s">
        <v>154</v>
      </c>
      <c r="DN678" s="10">
        <v>1995</v>
      </c>
      <c r="DO678" s="9">
        <f t="shared" si="4"/>
        <v>26</v>
      </c>
      <c r="DP678" s="9" t="s">
        <v>222</v>
      </c>
      <c r="DQ678" s="9" t="s">
        <v>227</v>
      </c>
      <c r="DR678" s="9" t="s">
        <v>157</v>
      </c>
      <c r="DS678" s="9" t="s">
        <v>137</v>
      </c>
      <c r="DT678" s="9" t="s">
        <v>181</v>
      </c>
      <c r="DU678" s="9" t="s">
        <v>223</v>
      </c>
      <c r="DV678" s="9" t="str">
        <f>VLOOKUP(DU678,Metadata!$B$2:$C$7,2,FALSE)</f>
        <v>3 - 6 years</v>
      </c>
    </row>
    <row r="679" spans="1:126">
      <c r="A679" s="13">
        <v>678</v>
      </c>
      <c r="B679" s="9" t="s">
        <v>135</v>
      </c>
      <c r="C679" s="9" t="str">
        <f>VLOOKUP(B679,Metadata!$M$2:$N$6,2,FALSE)</f>
        <v>Permanent Employee</v>
      </c>
      <c r="D679" s="9" t="s">
        <v>159</v>
      </c>
      <c r="E679" s="9" t="s">
        <v>137</v>
      </c>
      <c r="F679" s="9" t="s">
        <v>138</v>
      </c>
      <c r="G679" s="9" t="s">
        <v>283</v>
      </c>
      <c r="H679" s="9" t="str">
        <f>IF(G679="","",VLOOKUP(G679,Metadata!$J$2:$K$22,2,FALSE))</f>
        <v>Lisbon Metropolitan Area</v>
      </c>
      <c r="I679" s="9" t="s">
        <v>138</v>
      </c>
      <c r="J679" s="9" t="str">
        <f>IF(I679="","",VLOOKUP(I679,Metadata!$P$2:$Q$43,2,FALSE))</f>
        <v>Europe</v>
      </c>
      <c r="K679" s="9" t="str">
        <f t="shared" si="0"/>
        <v>Portugal</v>
      </c>
      <c r="L679" s="9" t="s">
        <v>140</v>
      </c>
      <c r="M679" s="9" t="str">
        <f>IF(L679="","",VLOOKUP(L679,Metadata!$J$2:$K$22,2,FALSE))</f>
        <v>Lisbon Metropolitan Area</v>
      </c>
      <c r="N679" s="9" t="s">
        <v>141</v>
      </c>
      <c r="O679" s="9" t="s">
        <v>137</v>
      </c>
      <c r="P679" s="9" t="s">
        <v>142</v>
      </c>
      <c r="Q679" s="10" t="str">
        <f t="shared" si="1"/>
        <v>Full Office Job</v>
      </c>
      <c r="R679" s="10">
        <v>6</v>
      </c>
      <c r="S679" s="9" t="s">
        <v>143</v>
      </c>
      <c r="T679" s="9" t="s">
        <v>137</v>
      </c>
      <c r="U679" s="9" t="str">
        <f>IF(S679&lt;&gt;"",S679,IF(T679&lt;&gt;"",VLOOKUP(T679,Metadata!$S$2:$T$228,2,FALSE),""))</f>
        <v>Technical Team Leader</v>
      </c>
      <c r="V679" s="9" t="s">
        <v>207</v>
      </c>
      <c r="W679" s="9" t="s">
        <v>137</v>
      </c>
      <c r="X679" s="9" t="s">
        <v>163</v>
      </c>
      <c r="Y679" s="9" t="s">
        <v>137</v>
      </c>
      <c r="Z679" s="9" t="s">
        <v>184</v>
      </c>
      <c r="AA679" s="9" t="s">
        <v>165</v>
      </c>
      <c r="AB679" s="9" t="s">
        <v>137</v>
      </c>
      <c r="AC679" s="9" t="s">
        <v>147</v>
      </c>
      <c r="AD679" s="9"/>
      <c r="AE679" s="9" t="s">
        <v>194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 t="s">
        <v>178</v>
      </c>
      <c r="BB679" s="9"/>
      <c r="BC679" s="9"/>
      <c r="BD679" s="9"/>
      <c r="BE679" s="9"/>
      <c r="BF679" s="9"/>
      <c r="BG679" s="9"/>
      <c r="BH679" s="9"/>
      <c r="BI679" s="9" t="s">
        <v>273</v>
      </c>
      <c r="BJ679" s="9" t="s">
        <v>167</v>
      </c>
      <c r="BK679" s="9" t="s">
        <v>198</v>
      </c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12" t="s">
        <v>273</v>
      </c>
      <c r="BY679" s="9"/>
      <c r="BZ679" s="9" t="s">
        <v>273</v>
      </c>
      <c r="CA679" s="10"/>
      <c r="CB679" s="10" t="str">
        <f t="shared" si="5"/>
        <v/>
      </c>
      <c r="CC679" s="10"/>
      <c r="CD679" s="9" t="str">
        <f t="shared" si="2"/>
        <v/>
      </c>
      <c r="CE679" s="9" t="s">
        <v>151</v>
      </c>
      <c r="CF679" s="9" t="s">
        <v>225</v>
      </c>
      <c r="CG679" s="9">
        <f>IF(CF679="","",VLOOKUP(CF679,Metadata!$D$2:$H$20,2,FALSE))</f>
        <v>22500</v>
      </c>
      <c r="CH679" s="9">
        <f>IF(CF679="","",VLOOKUP(CF679,Metadata!$D$2:$H$20,4,FALSE))</f>
        <v>20000</v>
      </c>
      <c r="CI679" s="9">
        <f>IF(CF679="","",VLOOKUP(CF679,Metadata!$D$2:$H$20,5,FALSE))</f>
        <v>25000</v>
      </c>
      <c r="CJ679" s="9">
        <f t="shared" si="3"/>
        <v>22500</v>
      </c>
      <c r="CK679" s="9" t="s">
        <v>153</v>
      </c>
      <c r="CL679" s="10">
        <v>2</v>
      </c>
      <c r="CM679" s="10">
        <v>4</v>
      </c>
      <c r="CN679" s="10">
        <v>7</v>
      </c>
      <c r="CO679" s="10">
        <v>7</v>
      </c>
      <c r="CP679" s="10">
        <v>4</v>
      </c>
      <c r="CQ679" s="10">
        <v>4</v>
      </c>
      <c r="CR679" s="10">
        <v>6</v>
      </c>
      <c r="CS679" s="10">
        <v>6</v>
      </c>
      <c r="CT679" s="10">
        <v>5</v>
      </c>
      <c r="CU679" s="10">
        <v>4</v>
      </c>
      <c r="CV679" s="10">
        <v>3</v>
      </c>
      <c r="CW679" s="10">
        <v>3</v>
      </c>
      <c r="CX679" s="10">
        <v>6</v>
      </c>
      <c r="CY679" s="10">
        <v>5</v>
      </c>
      <c r="CZ679" s="10">
        <v>3</v>
      </c>
      <c r="DA679" s="10">
        <v>5</v>
      </c>
      <c r="DB679" s="10">
        <v>6</v>
      </c>
      <c r="DC679" s="10">
        <v>7</v>
      </c>
      <c r="DD679" s="10">
        <v>3</v>
      </c>
      <c r="DE679" s="10">
        <v>7</v>
      </c>
      <c r="DF679" s="10">
        <v>6</v>
      </c>
      <c r="DG679" s="10">
        <v>6</v>
      </c>
      <c r="DH679" s="10">
        <v>6</v>
      </c>
      <c r="DI679" s="10">
        <v>6</v>
      </c>
      <c r="DJ679" s="10">
        <v>1</v>
      </c>
      <c r="DK679" s="10">
        <v>5</v>
      </c>
      <c r="DL679" s="10">
        <v>4</v>
      </c>
      <c r="DM679" s="9" t="s">
        <v>154</v>
      </c>
      <c r="DN679" s="10">
        <v>1981</v>
      </c>
      <c r="DO679" s="9">
        <f t="shared" si="4"/>
        <v>40</v>
      </c>
      <c r="DP679" s="9" t="s">
        <v>155</v>
      </c>
      <c r="DQ679" s="9" t="s">
        <v>202</v>
      </c>
      <c r="DR679" s="9" t="s">
        <v>157</v>
      </c>
      <c r="DS679" s="9" t="s">
        <v>137</v>
      </c>
      <c r="DT679" s="9" t="s">
        <v>181</v>
      </c>
      <c r="DU679" s="9" t="s">
        <v>158</v>
      </c>
      <c r="DV679" s="9" t="str">
        <f>VLOOKUP(DU679,Metadata!$B$2:$C$7,2,FALSE)</f>
        <v>6+ years</v>
      </c>
    </row>
    <row r="680" spans="1:126">
      <c r="A680" s="13">
        <v>679</v>
      </c>
      <c r="B680" s="9" t="s">
        <v>135</v>
      </c>
      <c r="C680" s="9" t="str">
        <f>VLOOKUP(B680,Metadata!$M$2:$N$6,2,FALSE)</f>
        <v>Permanent Employee</v>
      </c>
      <c r="D680" s="9" t="s">
        <v>159</v>
      </c>
      <c r="E680" s="9" t="s">
        <v>137</v>
      </c>
      <c r="F680" s="9" t="s">
        <v>138</v>
      </c>
      <c r="G680" s="9" t="s">
        <v>190</v>
      </c>
      <c r="H680" s="9" t="str">
        <f>IF(G680="","",VLOOKUP(G680,Metadata!$J$2:$K$22,2,FALSE))</f>
        <v>North</v>
      </c>
      <c r="I680" s="9" t="s">
        <v>138</v>
      </c>
      <c r="J680" s="9" t="str">
        <f>IF(I680="","",VLOOKUP(I680,Metadata!$P$2:$Q$43,2,FALSE))</f>
        <v>Europe</v>
      </c>
      <c r="K680" s="9" t="str">
        <f t="shared" si="0"/>
        <v>Portugal</v>
      </c>
      <c r="L680" s="9" t="s">
        <v>172</v>
      </c>
      <c r="M680" s="9" t="str">
        <f>IF(L680="","",VLOOKUP(L680,Metadata!$J$2:$K$22,2,FALSE))</f>
        <v>Porto Metropolitan Area</v>
      </c>
      <c r="N680" s="9" t="s">
        <v>141</v>
      </c>
      <c r="O680" s="9" t="s">
        <v>137</v>
      </c>
      <c r="P680" s="9" t="s">
        <v>191</v>
      </c>
      <c r="Q680" s="10" t="str">
        <f t="shared" si="1"/>
        <v>Remote Job (full or flexible)</v>
      </c>
      <c r="R680" s="10">
        <v>6</v>
      </c>
      <c r="S680" s="9" t="s">
        <v>192</v>
      </c>
      <c r="T680" s="9" t="s">
        <v>137</v>
      </c>
      <c r="U680" s="9" t="str">
        <f>IF(S680&lt;&gt;"",S680,IF(T680&lt;&gt;"",VLOOKUP(T680,Metadata!$S$2:$T$228,2,FALSE),""))</f>
        <v>Back-End Developer</v>
      </c>
      <c r="V680" s="9" t="s">
        <v>217</v>
      </c>
      <c r="W680" s="9" t="s">
        <v>137</v>
      </c>
      <c r="X680" s="9" t="s">
        <v>242</v>
      </c>
      <c r="Y680" s="9" t="s">
        <v>137</v>
      </c>
      <c r="Z680" s="9" t="s">
        <v>146</v>
      </c>
      <c r="AA680" s="9" t="s">
        <v>137</v>
      </c>
      <c r="AB680" s="9" t="s">
        <v>253</v>
      </c>
      <c r="AC680" s="9"/>
      <c r="AD680" s="9"/>
      <c r="AE680" s="9" t="s">
        <v>194</v>
      </c>
      <c r="AF680" s="9" t="s">
        <v>243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 t="s">
        <v>324</v>
      </c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 t="s">
        <v>150</v>
      </c>
      <c r="BZ680" s="9" t="s">
        <v>137</v>
      </c>
      <c r="CA680" s="10"/>
      <c r="CB680" s="10" t="str">
        <f t="shared" si="5"/>
        <v/>
      </c>
      <c r="CC680" s="10"/>
      <c r="CD680" s="9" t="str">
        <f t="shared" si="2"/>
        <v/>
      </c>
      <c r="CE680" s="9" t="s">
        <v>168</v>
      </c>
      <c r="CF680" s="9" t="s">
        <v>254</v>
      </c>
      <c r="CG680" s="9">
        <f>IF(CF680="","",VLOOKUP(CF680,Metadata!$D$2:$H$20,2,FALSE))</f>
        <v>37500</v>
      </c>
      <c r="CH680" s="9">
        <f>IF(CF680="","",VLOOKUP(CF680,Metadata!$D$2:$H$20,4,FALSE))</f>
        <v>35000</v>
      </c>
      <c r="CI680" s="9">
        <f>IF(CF680="","",VLOOKUP(CF680,Metadata!$D$2:$H$20,5,FALSE))</f>
        <v>40000</v>
      </c>
      <c r="CJ680" s="9">
        <f t="shared" si="3"/>
        <v>37500</v>
      </c>
      <c r="CK680" s="9" t="s">
        <v>153</v>
      </c>
      <c r="CL680" s="10">
        <v>6</v>
      </c>
      <c r="CM680" s="10">
        <v>3</v>
      </c>
      <c r="CN680" s="10">
        <v>7</v>
      </c>
      <c r="CO680" s="10">
        <v>7</v>
      </c>
      <c r="CP680" s="10">
        <v>7</v>
      </c>
      <c r="CQ680" s="10">
        <v>7</v>
      </c>
      <c r="CR680" s="10">
        <v>7</v>
      </c>
      <c r="CS680" s="10">
        <v>7</v>
      </c>
      <c r="CT680" s="10">
        <v>5</v>
      </c>
      <c r="CU680" s="10">
        <v>7</v>
      </c>
      <c r="CV680" s="10">
        <v>5</v>
      </c>
      <c r="CW680" s="10">
        <v>5</v>
      </c>
      <c r="CX680" s="10">
        <v>7</v>
      </c>
      <c r="CY680" s="10">
        <v>5</v>
      </c>
      <c r="CZ680" s="10">
        <v>7</v>
      </c>
      <c r="DA680" s="10">
        <v>7</v>
      </c>
      <c r="DB680" s="10">
        <v>5</v>
      </c>
      <c r="DC680" s="10">
        <v>5</v>
      </c>
      <c r="DD680" s="10">
        <v>5</v>
      </c>
      <c r="DE680" s="10">
        <v>6</v>
      </c>
      <c r="DF680" s="10">
        <v>6</v>
      </c>
      <c r="DG680" s="10">
        <v>7</v>
      </c>
      <c r="DH680" s="10">
        <v>6</v>
      </c>
      <c r="DI680" s="10">
        <v>7</v>
      </c>
      <c r="DJ680" s="10">
        <v>7</v>
      </c>
      <c r="DK680" s="10">
        <v>5</v>
      </c>
      <c r="DL680" s="10">
        <v>5</v>
      </c>
      <c r="DM680" s="9" t="s">
        <v>296</v>
      </c>
      <c r="DN680" s="10">
        <v>1994</v>
      </c>
      <c r="DO680" s="9">
        <f t="shared" si="4"/>
        <v>27</v>
      </c>
      <c r="DP680" s="9" t="s">
        <v>155</v>
      </c>
      <c r="DQ680" s="9" t="s">
        <v>202</v>
      </c>
      <c r="DR680" s="9" t="s">
        <v>157</v>
      </c>
      <c r="DS680" s="9" t="s">
        <v>137</v>
      </c>
      <c r="DT680" s="9" t="s">
        <v>181</v>
      </c>
      <c r="DU680" s="9" t="s">
        <v>158</v>
      </c>
      <c r="DV680" s="9" t="str">
        <f>VLOOKUP(DU680,Metadata!$B$2:$C$7,2,FALSE)</f>
        <v>6+ years</v>
      </c>
    </row>
    <row r="681" spans="1:126">
      <c r="A681" s="13">
        <v>680</v>
      </c>
      <c r="B681" s="9" t="s">
        <v>135</v>
      </c>
      <c r="C681" s="9" t="str">
        <f>VLOOKUP(B681,Metadata!$M$2:$N$6,2,FALSE)</f>
        <v>Permanent Employee</v>
      </c>
      <c r="D681" s="9" t="s">
        <v>159</v>
      </c>
      <c r="E681" s="9" t="s">
        <v>137</v>
      </c>
      <c r="F681" s="9" t="s">
        <v>138</v>
      </c>
      <c r="G681" s="9" t="s">
        <v>172</v>
      </c>
      <c r="H681" s="9" t="str">
        <f>IF(G681="","",VLOOKUP(G681,Metadata!$J$2:$K$22,2,FALSE))</f>
        <v>Porto Metropolitan Area</v>
      </c>
      <c r="I681" s="9" t="s">
        <v>138</v>
      </c>
      <c r="J681" s="9" t="str">
        <f>IF(I681="","",VLOOKUP(I681,Metadata!$P$2:$Q$43,2,FALSE))</f>
        <v>Europe</v>
      </c>
      <c r="K681" s="9" t="str">
        <f t="shared" si="0"/>
        <v>Portugal</v>
      </c>
      <c r="L681" s="9" t="s">
        <v>172</v>
      </c>
      <c r="M681" s="9" t="str">
        <f>IF(L681="","",VLOOKUP(L681,Metadata!$J$2:$K$22,2,FALSE))</f>
        <v>Porto Metropolitan Area</v>
      </c>
      <c r="N681" s="9" t="s">
        <v>141</v>
      </c>
      <c r="O681" s="9" t="s">
        <v>137</v>
      </c>
      <c r="P681" s="9" t="s">
        <v>142</v>
      </c>
      <c r="Q681" s="10" t="str">
        <f t="shared" si="1"/>
        <v>Full Office Job</v>
      </c>
      <c r="R681" s="10">
        <v>5</v>
      </c>
      <c r="S681" s="9" t="s">
        <v>161</v>
      </c>
      <c r="T681" s="9" t="s">
        <v>137</v>
      </c>
      <c r="U681" s="9" t="str">
        <f>IF(S681&lt;&gt;"",S681,IF(T681&lt;&gt;"",VLOOKUP(T681,Metadata!$S$2:$T$228,2,FALSE),""))</f>
        <v>Full-Stack Developer</v>
      </c>
      <c r="V681" s="9" t="s">
        <v>207</v>
      </c>
      <c r="W681" s="9" t="s">
        <v>137</v>
      </c>
      <c r="X681" s="9" t="s">
        <v>208</v>
      </c>
      <c r="Y681" s="9" t="s">
        <v>137</v>
      </c>
      <c r="Z681" s="9" t="s">
        <v>184</v>
      </c>
      <c r="AA681" s="9" t="s">
        <v>165</v>
      </c>
      <c r="AB681" s="9" t="s">
        <v>137</v>
      </c>
      <c r="AC681" s="9"/>
      <c r="AD681" s="9"/>
      <c r="AE681" s="9"/>
      <c r="AF681" s="9" t="s">
        <v>243</v>
      </c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 t="s">
        <v>167</v>
      </c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10"/>
      <c r="CB681" s="10" t="str">
        <f t="shared" si="5"/>
        <v/>
      </c>
      <c r="CC681" s="10"/>
      <c r="CD681" s="9" t="str">
        <f t="shared" si="2"/>
        <v/>
      </c>
      <c r="CE681" s="9" t="s">
        <v>168</v>
      </c>
      <c r="CF681" s="9" t="s">
        <v>188</v>
      </c>
      <c r="CG681" s="9">
        <f>IF(CF681="","",VLOOKUP(CF681,Metadata!$D$2:$H$20,2,FALSE))</f>
        <v>17500</v>
      </c>
      <c r="CH681" s="9">
        <f>IF(CF681="","",VLOOKUP(CF681,Metadata!$D$2:$H$20,4,FALSE))</f>
        <v>15000</v>
      </c>
      <c r="CI681" s="9">
        <f>IF(CF681="","",VLOOKUP(CF681,Metadata!$D$2:$H$20,5,FALSE))</f>
        <v>20000</v>
      </c>
      <c r="CJ681" s="9">
        <f t="shared" si="3"/>
        <v>17500</v>
      </c>
      <c r="CK681" s="9" t="s">
        <v>153</v>
      </c>
      <c r="CL681" s="10">
        <v>3</v>
      </c>
      <c r="CM681" s="10">
        <v>3</v>
      </c>
      <c r="CN681" s="10">
        <v>6</v>
      </c>
      <c r="CO681" s="10">
        <v>7</v>
      </c>
      <c r="CP681" s="10">
        <v>5</v>
      </c>
      <c r="CQ681" s="10">
        <v>7</v>
      </c>
      <c r="CR681" s="10">
        <v>7</v>
      </c>
      <c r="CS681" s="10">
        <v>6</v>
      </c>
      <c r="CT681" s="10">
        <v>2</v>
      </c>
      <c r="CU681" s="10">
        <v>5</v>
      </c>
      <c r="CV681" s="10">
        <v>2</v>
      </c>
      <c r="CW681" s="10">
        <v>1</v>
      </c>
      <c r="CX681" s="10">
        <v>5</v>
      </c>
      <c r="CY681" s="10">
        <v>5</v>
      </c>
      <c r="CZ681" s="10">
        <v>5</v>
      </c>
      <c r="DA681" s="10">
        <v>5</v>
      </c>
      <c r="DB681" s="10">
        <v>6</v>
      </c>
      <c r="DC681" s="10">
        <v>4</v>
      </c>
      <c r="DD681" s="10">
        <v>1</v>
      </c>
      <c r="DE681" s="10">
        <v>5</v>
      </c>
      <c r="DF681" s="10">
        <v>4</v>
      </c>
      <c r="DG681" s="10">
        <v>7</v>
      </c>
      <c r="DH681" s="10">
        <v>4</v>
      </c>
      <c r="DI681" s="10">
        <v>5</v>
      </c>
      <c r="DJ681" s="10">
        <v>1</v>
      </c>
      <c r="DK681" s="10">
        <v>5</v>
      </c>
      <c r="DL681" s="10">
        <v>4</v>
      </c>
      <c r="DM681" s="9" t="s">
        <v>154</v>
      </c>
      <c r="DN681" s="10">
        <v>1997</v>
      </c>
      <c r="DO681" s="9">
        <f t="shared" si="4"/>
        <v>24</v>
      </c>
      <c r="DP681" s="9" t="s">
        <v>155</v>
      </c>
      <c r="DQ681" s="9" t="s">
        <v>156</v>
      </c>
      <c r="DR681" s="9" t="s">
        <v>157</v>
      </c>
      <c r="DS681" s="9" t="s">
        <v>137</v>
      </c>
      <c r="DT681" s="9" t="s">
        <v>181</v>
      </c>
      <c r="DU681" s="9" t="s">
        <v>168</v>
      </c>
      <c r="DV681" s="9" t="str">
        <f>VLOOKUP(DU681,Metadata!$B$2:$C$7,2,FALSE)</f>
        <v>0 - 3 years</v>
      </c>
    </row>
    <row r="682" spans="1:126">
      <c r="A682" s="13">
        <v>681</v>
      </c>
      <c r="B682" s="9" t="s">
        <v>135</v>
      </c>
      <c r="C682" s="9" t="str">
        <f>VLOOKUP(B682,Metadata!$M$2:$N$6,2,FALSE)</f>
        <v>Permanent Employee</v>
      </c>
      <c r="D682" s="9" t="s">
        <v>159</v>
      </c>
      <c r="E682" s="9" t="s">
        <v>137</v>
      </c>
      <c r="F682" s="9" t="s">
        <v>138</v>
      </c>
      <c r="G682" s="9" t="s">
        <v>213</v>
      </c>
      <c r="H682" s="9" t="str">
        <f>IF(G682="","",VLOOKUP(G682,Metadata!$J$2:$K$22,2,FALSE))</f>
        <v>Centre</v>
      </c>
      <c r="I682" s="9" t="s">
        <v>138</v>
      </c>
      <c r="J682" s="9" t="str">
        <f>IF(I682="","",VLOOKUP(I682,Metadata!$P$2:$Q$43,2,FALSE))</f>
        <v>Europe</v>
      </c>
      <c r="K682" s="9" t="str">
        <f t="shared" si="0"/>
        <v>Portugal</v>
      </c>
      <c r="L682" s="9" t="s">
        <v>172</v>
      </c>
      <c r="M682" s="9" t="str">
        <f>IF(L682="","",VLOOKUP(L682,Metadata!$J$2:$K$22,2,FALSE))</f>
        <v>Porto Metropolitan Area</v>
      </c>
      <c r="N682" s="9" t="s">
        <v>141</v>
      </c>
      <c r="O682" s="9" t="s">
        <v>137</v>
      </c>
      <c r="P682" s="9" t="s">
        <v>191</v>
      </c>
      <c r="Q682" s="10" t="str">
        <f t="shared" si="1"/>
        <v>Remote Job (full or flexible)</v>
      </c>
      <c r="R682" s="10">
        <v>6</v>
      </c>
      <c r="S682" s="9" t="s">
        <v>192</v>
      </c>
      <c r="T682" s="9" t="s">
        <v>137</v>
      </c>
      <c r="U682" s="9" t="str">
        <f>IF(S682&lt;&gt;"",S682,IF(T682&lt;&gt;"",VLOOKUP(T682,Metadata!$S$2:$T$228,2,FALSE),""))</f>
        <v>Back-End Developer</v>
      </c>
      <c r="V682" s="9" t="s">
        <v>261</v>
      </c>
      <c r="W682" s="9" t="s">
        <v>137</v>
      </c>
      <c r="X682" s="9" t="s">
        <v>242</v>
      </c>
      <c r="Y682" s="9" t="s">
        <v>137</v>
      </c>
      <c r="Z682" s="9" t="s">
        <v>224</v>
      </c>
      <c r="AA682" s="9" t="s">
        <v>137</v>
      </c>
      <c r="AB682" s="9" t="s">
        <v>253</v>
      </c>
      <c r="AC682" s="9" t="s">
        <v>147</v>
      </c>
      <c r="AD682" s="9"/>
      <c r="AE682" s="9" t="s">
        <v>194</v>
      </c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 t="s">
        <v>198</v>
      </c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10"/>
      <c r="CB682" s="10" t="str">
        <f t="shared" si="5"/>
        <v/>
      </c>
      <c r="CC682" s="10"/>
      <c r="CD682" s="9" t="str">
        <f t="shared" si="2"/>
        <v/>
      </c>
      <c r="CE682" s="9" t="s">
        <v>151</v>
      </c>
      <c r="CF682" s="9" t="s">
        <v>220</v>
      </c>
      <c r="CG682" s="9">
        <f>IF(CF682="","",VLOOKUP(CF682,Metadata!$D$2:$H$20,2,FALSE))</f>
        <v>27500</v>
      </c>
      <c r="CH682" s="9">
        <f>IF(CF682="","",VLOOKUP(CF682,Metadata!$D$2:$H$20,4,FALSE))</f>
        <v>25000</v>
      </c>
      <c r="CI682" s="9">
        <f>IF(CF682="","",VLOOKUP(CF682,Metadata!$D$2:$H$20,5,FALSE))</f>
        <v>30000</v>
      </c>
      <c r="CJ682" s="9">
        <f t="shared" si="3"/>
        <v>27500</v>
      </c>
      <c r="CK682" s="9" t="s">
        <v>221</v>
      </c>
      <c r="CL682" s="10">
        <v>5</v>
      </c>
      <c r="CM682" s="10">
        <v>3</v>
      </c>
      <c r="CN682" s="10">
        <v>7</v>
      </c>
      <c r="CO682" s="10">
        <v>6</v>
      </c>
      <c r="CP682" s="10">
        <v>5</v>
      </c>
      <c r="CQ682" s="10">
        <v>6</v>
      </c>
      <c r="CR682" s="10">
        <v>7</v>
      </c>
      <c r="CS682" s="10">
        <v>7</v>
      </c>
      <c r="CT682" s="10">
        <v>7</v>
      </c>
      <c r="CU682" s="10">
        <v>7</v>
      </c>
      <c r="CV682" s="10">
        <v>6</v>
      </c>
      <c r="CW682" s="10">
        <v>6</v>
      </c>
      <c r="CX682" s="10">
        <v>7</v>
      </c>
      <c r="CY682" s="10">
        <v>5</v>
      </c>
      <c r="CZ682" s="10">
        <v>6</v>
      </c>
      <c r="DA682" s="10">
        <v>4</v>
      </c>
      <c r="DB682" s="10">
        <v>4</v>
      </c>
      <c r="DC682" s="10">
        <v>4</v>
      </c>
      <c r="DD682" s="10">
        <v>2</v>
      </c>
      <c r="DE682" s="10">
        <v>6</v>
      </c>
      <c r="DF682" s="10">
        <v>4</v>
      </c>
      <c r="DG682" s="10">
        <v>6</v>
      </c>
      <c r="DH682" s="10">
        <v>5</v>
      </c>
      <c r="DI682" s="10">
        <v>5</v>
      </c>
      <c r="DJ682" s="10">
        <v>3</v>
      </c>
      <c r="DK682" s="10">
        <v>4</v>
      </c>
      <c r="DL682" s="10">
        <v>4</v>
      </c>
      <c r="DM682" s="9" t="s">
        <v>154</v>
      </c>
      <c r="DN682" s="10">
        <v>1995</v>
      </c>
      <c r="DO682" s="9">
        <f t="shared" si="4"/>
        <v>26</v>
      </c>
      <c r="DP682" s="9" t="s">
        <v>155</v>
      </c>
      <c r="DQ682" s="9" t="s">
        <v>202</v>
      </c>
      <c r="DR682" s="9" t="s">
        <v>157</v>
      </c>
      <c r="DS682" s="9" t="s">
        <v>137</v>
      </c>
      <c r="DT682" s="9" t="s">
        <v>181</v>
      </c>
      <c r="DU682" s="9" t="s">
        <v>223</v>
      </c>
      <c r="DV682" s="9" t="str">
        <f>VLOOKUP(DU682,Metadata!$B$2:$C$7,2,FALSE)</f>
        <v>3 - 6 years</v>
      </c>
    </row>
    <row r="683" spans="1:126">
      <c r="A683" s="13">
        <v>682</v>
      </c>
      <c r="B683" s="9" t="s">
        <v>135</v>
      </c>
      <c r="C683" s="9" t="str">
        <f>VLOOKUP(B683,Metadata!$M$2:$N$6,2,FALSE)</f>
        <v>Permanent Employee</v>
      </c>
      <c r="D683" s="9" t="s">
        <v>159</v>
      </c>
      <c r="E683" s="9" t="s">
        <v>137</v>
      </c>
      <c r="F683" s="9" t="s">
        <v>138</v>
      </c>
      <c r="G683" s="9" t="s">
        <v>172</v>
      </c>
      <c r="H683" s="9" t="str">
        <f>IF(G683="","",VLOOKUP(G683,Metadata!$J$2:$K$22,2,FALSE))</f>
        <v>Porto Metropolitan Area</v>
      </c>
      <c r="I683" s="9" t="s">
        <v>138</v>
      </c>
      <c r="J683" s="9" t="str">
        <f>IF(I683="","",VLOOKUP(I683,Metadata!$P$2:$Q$43,2,FALSE))</f>
        <v>Europe</v>
      </c>
      <c r="K683" s="9" t="str">
        <f t="shared" si="0"/>
        <v>Portugal</v>
      </c>
      <c r="L683" s="9" t="s">
        <v>172</v>
      </c>
      <c r="M683" s="9" t="str">
        <f>IF(L683="","",VLOOKUP(L683,Metadata!$J$2:$K$22,2,FALSE))</f>
        <v>Porto Metropolitan Area</v>
      </c>
      <c r="N683" s="9" t="s">
        <v>214</v>
      </c>
      <c r="O683" s="9" t="s">
        <v>239</v>
      </c>
      <c r="P683" s="9" t="s">
        <v>191</v>
      </c>
      <c r="Q683" s="10" t="str">
        <f t="shared" si="1"/>
        <v>Remote Job (full or flexible)</v>
      </c>
      <c r="R683" s="10">
        <v>4</v>
      </c>
      <c r="S683" s="9" t="s">
        <v>332</v>
      </c>
      <c r="T683" s="9" t="s">
        <v>137</v>
      </c>
      <c r="U683" s="9" t="str">
        <f>IF(S683&lt;&gt;"",S683,IF(T683&lt;&gt;"",VLOOKUP(T683,Metadata!$S$2:$T$228,2,FALSE),""))</f>
        <v>UX/UI Designer</v>
      </c>
      <c r="V683" s="9" t="s">
        <v>317</v>
      </c>
      <c r="W683" s="9" t="s">
        <v>137</v>
      </c>
      <c r="X683" s="9" t="s">
        <v>145</v>
      </c>
      <c r="Y683" s="9" t="s">
        <v>137</v>
      </c>
      <c r="Z683" s="9" t="s">
        <v>146</v>
      </c>
      <c r="AA683" s="9" t="s">
        <v>137</v>
      </c>
      <c r="AB683" s="9" t="s">
        <v>137</v>
      </c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 t="s">
        <v>150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 t="s">
        <v>150</v>
      </c>
      <c r="BZ683" s="9" t="s">
        <v>137</v>
      </c>
      <c r="CA683" s="10"/>
      <c r="CB683" s="10" t="str">
        <f t="shared" si="5"/>
        <v/>
      </c>
      <c r="CC683" s="10"/>
      <c r="CD683" s="9" t="str">
        <f t="shared" si="2"/>
        <v/>
      </c>
      <c r="CE683" s="9" t="s">
        <v>168</v>
      </c>
      <c r="CF683" s="9" t="s">
        <v>254</v>
      </c>
      <c r="CG683" s="9">
        <f>IF(CF683="","",VLOOKUP(CF683,Metadata!$D$2:$H$20,2,FALSE))</f>
        <v>37500</v>
      </c>
      <c r="CH683" s="9">
        <f>IF(CF683="","",VLOOKUP(CF683,Metadata!$D$2:$H$20,4,FALSE))</f>
        <v>35000</v>
      </c>
      <c r="CI683" s="9">
        <f>IF(CF683="","",VLOOKUP(CF683,Metadata!$D$2:$H$20,5,FALSE))</f>
        <v>40000</v>
      </c>
      <c r="CJ683" s="9">
        <f t="shared" si="3"/>
        <v>37500</v>
      </c>
      <c r="CK683" s="9" t="s">
        <v>189</v>
      </c>
      <c r="CL683" s="10">
        <v>5</v>
      </c>
      <c r="CM683" s="10">
        <v>1</v>
      </c>
      <c r="CN683" s="10">
        <v>6</v>
      </c>
      <c r="CO683" s="10">
        <v>6</v>
      </c>
      <c r="CP683" s="10">
        <v>5</v>
      </c>
      <c r="CQ683" s="10">
        <v>5</v>
      </c>
      <c r="CR683" s="10">
        <v>7</v>
      </c>
      <c r="CS683" s="10">
        <v>7</v>
      </c>
      <c r="CT683" s="10">
        <v>7</v>
      </c>
      <c r="CU683" s="10">
        <v>7</v>
      </c>
      <c r="CV683" s="10">
        <v>5</v>
      </c>
      <c r="CW683" s="10">
        <v>4</v>
      </c>
      <c r="CX683" s="10">
        <v>6</v>
      </c>
      <c r="CY683" s="10">
        <v>6</v>
      </c>
      <c r="CZ683" s="10">
        <v>6</v>
      </c>
      <c r="DA683" s="10">
        <v>7</v>
      </c>
      <c r="DB683" s="10">
        <v>5</v>
      </c>
      <c r="DC683" s="10">
        <v>7</v>
      </c>
      <c r="DD683" s="10">
        <v>5</v>
      </c>
      <c r="DE683" s="10">
        <v>5</v>
      </c>
      <c r="DF683" s="10">
        <v>7</v>
      </c>
      <c r="DG683" s="10">
        <v>7</v>
      </c>
      <c r="DH683" s="10">
        <v>7</v>
      </c>
      <c r="DI683" s="10">
        <v>7</v>
      </c>
      <c r="DJ683" s="10">
        <v>2</v>
      </c>
      <c r="DK683" s="10">
        <v>4</v>
      </c>
      <c r="DL683" s="10">
        <v>7</v>
      </c>
      <c r="DM683" s="9" t="s">
        <v>154</v>
      </c>
      <c r="DN683" s="10">
        <v>1983</v>
      </c>
      <c r="DO683" s="9">
        <f t="shared" si="4"/>
        <v>38</v>
      </c>
      <c r="DP683" s="9" t="s">
        <v>155</v>
      </c>
      <c r="DQ683" s="9" t="s">
        <v>202</v>
      </c>
      <c r="DR683" s="9" t="s">
        <v>170</v>
      </c>
      <c r="DS683" s="9" t="s">
        <v>137</v>
      </c>
      <c r="DT683" s="9" t="s">
        <v>181</v>
      </c>
      <c r="DU683" s="9" t="s">
        <v>158</v>
      </c>
      <c r="DV683" s="9" t="str">
        <f>VLOOKUP(DU683,Metadata!$B$2:$C$7,2,FALSE)</f>
        <v>6+ years</v>
      </c>
    </row>
    <row r="684" spans="1:126">
      <c r="A684" s="13">
        <v>683</v>
      </c>
      <c r="B684" s="9" t="s">
        <v>135</v>
      </c>
      <c r="C684" s="9" t="str">
        <f>VLOOKUP(B684,Metadata!$M$2:$N$6,2,FALSE)</f>
        <v>Permanent Employee</v>
      </c>
      <c r="D684" s="9" t="s">
        <v>136</v>
      </c>
      <c r="E684" s="9" t="s">
        <v>137</v>
      </c>
      <c r="F684" s="9" t="s">
        <v>138</v>
      </c>
      <c r="G684" s="9" t="s">
        <v>172</v>
      </c>
      <c r="H684" s="9" t="str">
        <f>IF(G684="","",VLOOKUP(G684,Metadata!$J$2:$K$22,2,FALSE))</f>
        <v>Porto Metropolitan Area</v>
      </c>
      <c r="I684" s="9" t="s">
        <v>138</v>
      </c>
      <c r="J684" s="9" t="str">
        <f>IF(I684="","",VLOOKUP(I684,Metadata!$P$2:$Q$43,2,FALSE))</f>
        <v>Europe</v>
      </c>
      <c r="K684" s="9" t="str">
        <f t="shared" si="0"/>
        <v>Portugal</v>
      </c>
      <c r="L684" s="9" t="s">
        <v>172</v>
      </c>
      <c r="M684" s="9" t="str">
        <f>IF(L684="","",VLOOKUP(L684,Metadata!$J$2:$K$22,2,FALSE))</f>
        <v>Porto Metropolitan Area</v>
      </c>
      <c r="N684" s="9" t="s">
        <v>141</v>
      </c>
      <c r="O684" s="9" t="s">
        <v>137</v>
      </c>
      <c r="P684" s="9" t="s">
        <v>142</v>
      </c>
      <c r="Q684" s="10" t="str">
        <f t="shared" si="1"/>
        <v>Full Office Job</v>
      </c>
      <c r="R684" s="10">
        <v>4</v>
      </c>
      <c r="S684" s="9" t="s">
        <v>206</v>
      </c>
      <c r="T684" s="9" t="s">
        <v>137</v>
      </c>
      <c r="U684" s="9" t="str">
        <f>IF(S684&lt;&gt;"",S684,IF(T684&lt;&gt;"",VLOOKUP(T684,Metadata!$S$2:$T$228,2,FALSE),""))</f>
        <v>Mobile Apps Developer</v>
      </c>
      <c r="V684" s="9" t="s">
        <v>217</v>
      </c>
      <c r="W684" s="9" t="s">
        <v>137</v>
      </c>
      <c r="X684" s="9" t="s">
        <v>163</v>
      </c>
      <c r="Y684" s="9" t="s">
        <v>137</v>
      </c>
      <c r="Z684" s="9" t="s">
        <v>193</v>
      </c>
      <c r="AA684" s="9" t="s">
        <v>165</v>
      </c>
      <c r="AB684" s="9" t="s">
        <v>137</v>
      </c>
      <c r="AC684" s="9" t="s">
        <v>147</v>
      </c>
      <c r="AD684" s="9" t="s">
        <v>148</v>
      </c>
      <c r="AE684" s="9" t="s">
        <v>194</v>
      </c>
      <c r="AF684" s="9"/>
      <c r="AG684" s="9" t="s">
        <v>166</v>
      </c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 t="s">
        <v>198</v>
      </c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10"/>
      <c r="CB684" s="10" t="str">
        <f t="shared" si="5"/>
        <v/>
      </c>
      <c r="CC684" s="10"/>
      <c r="CD684" s="9" t="str">
        <f t="shared" si="2"/>
        <v/>
      </c>
      <c r="CE684" s="9" t="s">
        <v>151</v>
      </c>
      <c r="CF684" s="9" t="s">
        <v>188</v>
      </c>
      <c r="CG684" s="9">
        <f>IF(CF684="","",VLOOKUP(CF684,Metadata!$D$2:$H$20,2,FALSE))</f>
        <v>17500</v>
      </c>
      <c r="CH684" s="9">
        <f>IF(CF684="","",VLOOKUP(CF684,Metadata!$D$2:$H$20,4,FALSE))</f>
        <v>15000</v>
      </c>
      <c r="CI684" s="9">
        <f>IF(CF684="","",VLOOKUP(CF684,Metadata!$D$2:$H$20,5,FALSE))</f>
        <v>20000</v>
      </c>
      <c r="CJ684" s="9">
        <f t="shared" si="3"/>
        <v>17500</v>
      </c>
      <c r="CK684" s="9" t="s">
        <v>366</v>
      </c>
      <c r="CL684" s="10">
        <v>3</v>
      </c>
      <c r="CM684" s="10">
        <v>5</v>
      </c>
      <c r="CN684" s="10">
        <v>5</v>
      </c>
      <c r="CO684" s="10">
        <v>6</v>
      </c>
      <c r="CP684" s="10">
        <v>4</v>
      </c>
      <c r="CQ684" s="10">
        <v>5</v>
      </c>
      <c r="CR684" s="10">
        <v>6</v>
      </c>
      <c r="CS684" s="10">
        <v>7</v>
      </c>
      <c r="CT684" s="10">
        <v>6</v>
      </c>
      <c r="CU684" s="10">
        <v>4</v>
      </c>
      <c r="CV684" s="10">
        <v>5</v>
      </c>
      <c r="CW684" s="10">
        <v>6</v>
      </c>
      <c r="CX684" s="10">
        <v>6</v>
      </c>
      <c r="CY684" s="10">
        <v>6</v>
      </c>
      <c r="CZ684" s="10">
        <v>5</v>
      </c>
      <c r="DA684" s="10">
        <v>4</v>
      </c>
      <c r="DB684" s="10">
        <v>6</v>
      </c>
      <c r="DC684" s="10">
        <v>6</v>
      </c>
      <c r="DD684" s="10">
        <v>3</v>
      </c>
      <c r="DE684" s="10">
        <v>7</v>
      </c>
      <c r="DF684" s="10">
        <v>5</v>
      </c>
      <c r="DG684" s="10">
        <v>7</v>
      </c>
      <c r="DH684" s="10">
        <v>5</v>
      </c>
      <c r="DI684" s="10">
        <v>5</v>
      </c>
      <c r="DJ684" s="10">
        <v>4</v>
      </c>
      <c r="DK684" s="10">
        <v>5</v>
      </c>
      <c r="DL684" s="10">
        <v>5</v>
      </c>
      <c r="DM684" s="9" t="s">
        <v>154</v>
      </c>
      <c r="DN684" s="10">
        <v>1996</v>
      </c>
      <c r="DO684" s="9">
        <f t="shared" si="4"/>
        <v>25</v>
      </c>
      <c r="DP684" s="9" t="s">
        <v>155</v>
      </c>
      <c r="DQ684" s="9" t="s">
        <v>202</v>
      </c>
      <c r="DR684" s="9" t="s">
        <v>170</v>
      </c>
      <c r="DS684" s="9" t="s">
        <v>137</v>
      </c>
      <c r="DT684" s="9" t="s">
        <v>181</v>
      </c>
      <c r="DU684" s="9" t="s">
        <v>223</v>
      </c>
      <c r="DV684" s="9" t="str">
        <f>VLOOKUP(DU684,Metadata!$B$2:$C$7,2,FALSE)</f>
        <v>3 - 6 years</v>
      </c>
    </row>
    <row r="685" spans="1:126">
      <c r="A685" s="13">
        <v>684</v>
      </c>
      <c r="B685" s="9" t="s">
        <v>135</v>
      </c>
      <c r="C685" s="9" t="str">
        <f>VLOOKUP(B685,Metadata!$M$2:$N$6,2,FALSE)</f>
        <v>Permanent Employee</v>
      </c>
      <c r="D685" s="9" t="s">
        <v>136</v>
      </c>
      <c r="E685" s="9" t="s">
        <v>137</v>
      </c>
      <c r="F685" s="9" t="s">
        <v>138</v>
      </c>
      <c r="G685" s="9" t="s">
        <v>354</v>
      </c>
      <c r="H685" s="9" t="str">
        <f>IF(G685="","",VLOOKUP(G685,Metadata!$J$2:$K$22,2,FALSE))</f>
        <v>South</v>
      </c>
      <c r="I685" s="9" t="s">
        <v>138</v>
      </c>
      <c r="J685" s="9" t="str">
        <f>IF(I685="","",VLOOKUP(I685,Metadata!$P$2:$Q$43,2,FALSE))</f>
        <v>Europe</v>
      </c>
      <c r="K685" s="9" t="str">
        <f t="shared" si="0"/>
        <v>Portugal</v>
      </c>
      <c r="L685" s="9" t="s">
        <v>354</v>
      </c>
      <c r="M685" s="9" t="str">
        <f>IF(L685="","",VLOOKUP(L685,Metadata!$J$2:$K$22,2,FALSE))</f>
        <v>South</v>
      </c>
      <c r="N685" s="9" t="s">
        <v>214</v>
      </c>
      <c r="O685" s="9" t="s">
        <v>239</v>
      </c>
      <c r="P685" s="9" t="s">
        <v>142</v>
      </c>
      <c r="Q685" s="10" t="str">
        <f t="shared" si="1"/>
        <v>Full Office Job</v>
      </c>
      <c r="R685" s="10">
        <v>5</v>
      </c>
      <c r="S685" s="9" t="s">
        <v>161</v>
      </c>
      <c r="T685" s="9" t="s">
        <v>137</v>
      </c>
      <c r="U685" s="9" t="str">
        <f>IF(S685&lt;&gt;"",S685,IF(T685&lt;&gt;"",VLOOKUP(T685,Metadata!$S$2:$T$228,2,FALSE),""))</f>
        <v>Full-Stack Developer</v>
      </c>
      <c r="V685" s="9" t="s">
        <v>234</v>
      </c>
      <c r="W685" s="9" t="s">
        <v>137</v>
      </c>
      <c r="X685" s="9" t="s">
        <v>145</v>
      </c>
      <c r="Y685" s="9" t="s">
        <v>137</v>
      </c>
      <c r="Z685" s="9" t="s">
        <v>184</v>
      </c>
      <c r="AA685" s="9" t="s">
        <v>165</v>
      </c>
      <c r="AB685" s="9" t="s">
        <v>137</v>
      </c>
      <c r="AC685" s="9" t="s">
        <v>147</v>
      </c>
      <c r="AD685" s="9"/>
      <c r="AE685" s="9"/>
      <c r="AF685" s="9"/>
      <c r="AG685" s="9" t="s">
        <v>166</v>
      </c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 t="s">
        <v>178</v>
      </c>
      <c r="BB685" s="9"/>
      <c r="BC685" s="9"/>
      <c r="BD685" s="9"/>
      <c r="BE685" s="9"/>
      <c r="BF685" s="9"/>
      <c r="BG685" s="9" t="s">
        <v>197</v>
      </c>
      <c r="BH685" s="9"/>
      <c r="BI685" s="9"/>
      <c r="BJ685" s="9"/>
      <c r="BK685" s="9"/>
      <c r="BL685" s="9"/>
      <c r="BM685" s="9"/>
      <c r="BN685" s="9" t="s">
        <v>186</v>
      </c>
      <c r="BO685" s="9"/>
      <c r="BP685" s="9" t="s">
        <v>179</v>
      </c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10"/>
      <c r="CB685" s="10" t="str">
        <f t="shared" si="5"/>
        <v/>
      </c>
      <c r="CC685" s="10"/>
      <c r="CD685" s="9" t="str">
        <f t="shared" si="2"/>
        <v/>
      </c>
      <c r="CE685" s="9" t="s">
        <v>151</v>
      </c>
      <c r="CF685" s="9" t="s">
        <v>188</v>
      </c>
      <c r="CG685" s="9">
        <f>IF(CF685="","",VLOOKUP(CF685,Metadata!$D$2:$H$20,2,FALSE))</f>
        <v>17500</v>
      </c>
      <c r="CH685" s="9">
        <f>IF(CF685="","",VLOOKUP(CF685,Metadata!$D$2:$H$20,4,FALSE))</f>
        <v>15000</v>
      </c>
      <c r="CI685" s="9">
        <f>IF(CF685="","",VLOOKUP(CF685,Metadata!$D$2:$H$20,5,FALSE))</f>
        <v>20000</v>
      </c>
      <c r="CJ685" s="9">
        <f t="shared" si="3"/>
        <v>17500</v>
      </c>
      <c r="CK685" s="9" t="s">
        <v>153</v>
      </c>
      <c r="CL685" s="10">
        <v>1</v>
      </c>
      <c r="CM685" s="10">
        <v>3</v>
      </c>
      <c r="CN685" s="10">
        <v>7</v>
      </c>
      <c r="CO685" s="10">
        <v>7</v>
      </c>
      <c r="CP685" s="10">
        <v>7</v>
      </c>
      <c r="CQ685" s="10">
        <v>7</v>
      </c>
      <c r="CR685" s="10">
        <v>5</v>
      </c>
      <c r="CS685" s="10">
        <v>6</v>
      </c>
      <c r="CT685" s="10">
        <v>7</v>
      </c>
      <c r="CU685" s="10">
        <v>6</v>
      </c>
      <c r="CV685" s="10">
        <v>6</v>
      </c>
      <c r="CW685" s="10">
        <v>6</v>
      </c>
      <c r="CX685" s="10">
        <v>6</v>
      </c>
      <c r="CY685" s="10">
        <v>6</v>
      </c>
      <c r="CZ685" s="10">
        <v>6</v>
      </c>
      <c r="DA685" s="10">
        <v>6</v>
      </c>
      <c r="DB685" s="10">
        <v>6</v>
      </c>
      <c r="DC685" s="10">
        <v>7</v>
      </c>
      <c r="DD685" s="10">
        <v>7</v>
      </c>
      <c r="DE685" s="10">
        <v>6</v>
      </c>
      <c r="DF685" s="10">
        <v>5</v>
      </c>
      <c r="DG685" s="10">
        <v>6</v>
      </c>
      <c r="DH685" s="10">
        <v>6</v>
      </c>
      <c r="DI685" s="10">
        <v>7</v>
      </c>
      <c r="DJ685" s="10">
        <v>5</v>
      </c>
      <c r="DK685" s="10">
        <v>6</v>
      </c>
      <c r="DL685" s="10">
        <v>7</v>
      </c>
      <c r="DM685" s="9" t="s">
        <v>154</v>
      </c>
      <c r="DN685" s="10">
        <v>1982</v>
      </c>
      <c r="DO685" s="9">
        <f t="shared" si="4"/>
        <v>39</v>
      </c>
      <c r="DP685" s="9" t="s">
        <v>155</v>
      </c>
      <c r="DQ685" s="9" t="s">
        <v>202</v>
      </c>
      <c r="DR685" s="9" t="s">
        <v>157</v>
      </c>
      <c r="DS685" s="9" t="s">
        <v>137</v>
      </c>
      <c r="DT685" s="9" t="s">
        <v>181</v>
      </c>
      <c r="DU685" s="9" t="s">
        <v>223</v>
      </c>
      <c r="DV685" s="9" t="str">
        <f>VLOOKUP(DU685,Metadata!$B$2:$C$7,2,FALSE)</f>
        <v>3 - 6 years</v>
      </c>
    </row>
    <row r="686" spans="1:126">
      <c r="A686" s="13">
        <v>685</v>
      </c>
      <c r="B686" s="9" t="s">
        <v>135</v>
      </c>
      <c r="C686" s="9" t="str">
        <f>VLOOKUP(B686,Metadata!$M$2:$N$6,2,FALSE)</f>
        <v>Permanent Employee</v>
      </c>
      <c r="D686" s="9" t="s">
        <v>159</v>
      </c>
      <c r="E686" s="9" t="s">
        <v>137</v>
      </c>
      <c r="F686" s="9" t="s">
        <v>138</v>
      </c>
      <c r="G686" s="9" t="s">
        <v>140</v>
      </c>
      <c r="H686" s="9" t="str">
        <f>IF(G686="","",VLOOKUP(G686,Metadata!$J$2:$K$22,2,FALSE))</f>
        <v>Lisbon Metropolitan Area</v>
      </c>
      <c r="I686" s="9" t="s">
        <v>138</v>
      </c>
      <c r="J686" s="9" t="str">
        <f>IF(I686="","",VLOOKUP(I686,Metadata!$P$2:$Q$43,2,FALSE))</f>
        <v>Europe</v>
      </c>
      <c r="K686" s="9" t="str">
        <f t="shared" si="0"/>
        <v>Portugal</v>
      </c>
      <c r="L686" s="9" t="s">
        <v>140</v>
      </c>
      <c r="M686" s="9" t="str">
        <f>IF(L686="","",VLOOKUP(L686,Metadata!$J$2:$K$22,2,FALSE))</f>
        <v>Lisbon Metropolitan Area</v>
      </c>
      <c r="N686" s="9" t="s">
        <v>141</v>
      </c>
      <c r="O686" s="9" t="s">
        <v>137</v>
      </c>
      <c r="P686" s="9" t="s">
        <v>142</v>
      </c>
      <c r="Q686" s="10" t="str">
        <f t="shared" si="1"/>
        <v>Full Office Job</v>
      </c>
      <c r="R686" s="10">
        <v>2</v>
      </c>
      <c r="S686" s="9" t="s">
        <v>137</v>
      </c>
      <c r="T686" s="9" t="s">
        <v>387</v>
      </c>
      <c r="U686" s="9" t="str">
        <f>IF(S686&lt;&gt;"",S686,IF(T686&lt;&gt;"",VLOOKUP(T686,Metadata!$S$2:$T$228,2,FALSE),""))</f>
        <v>Business Applications (BI/CRM/ERP)</v>
      </c>
      <c r="V686" s="9" t="s">
        <v>251</v>
      </c>
      <c r="W686" s="9" t="s">
        <v>137</v>
      </c>
      <c r="X686" s="9" t="s">
        <v>145</v>
      </c>
      <c r="Y686" s="9" t="s">
        <v>137</v>
      </c>
      <c r="Z686" s="9" t="s">
        <v>218</v>
      </c>
      <c r="AA686" s="9" t="s">
        <v>137</v>
      </c>
      <c r="AB686" s="9" t="s">
        <v>137</v>
      </c>
      <c r="AC686" s="9" t="s">
        <v>147</v>
      </c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 t="s">
        <v>149</v>
      </c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 t="s">
        <v>198</v>
      </c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10"/>
      <c r="CB686" s="10" t="str">
        <f t="shared" si="5"/>
        <v/>
      </c>
      <c r="CC686" s="10"/>
      <c r="CD686" s="9" t="str">
        <f t="shared" si="2"/>
        <v/>
      </c>
      <c r="CE686" s="9" t="s">
        <v>151</v>
      </c>
      <c r="CF686" s="9" t="s">
        <v>419</v>
      </c>
      <c r="CG686" s="9">
        <f>IF(CF686="","",VLOOKUP(CF686,Metadata!$D$2:$H$20,2,FALSE))</f>
        <v>62500</v>
      </c>
      <c r="CH686" s="9">
        <f>IF(CF686="","",VLOOKUP(CF686,Metadata!$D$2:$H$20,4,FALSE))</f>
        <v>60000</v>
      </c>
      <c r="CI686" s="9">
        <f>IF(CF686="","",VLOOKUP(CF686,Metadata!$D$2:$H$20,5,FALSE))</f>
        <v>65000</v>
      </c>
      <c r="CJ686" s="9">
        <f t="shared" si="3"/>
        <v>62500</v>
      </c>
      <c r="CK686" s="9" t="s">
        <v>189</v>
      </c>
      <c r="CL686" s="10">
        <v>6</v>
      </c>
      <c r="CM686" s="10">
        <v>1</v>
      </c>
      <c r="CN686" s="10">
        <v>7</v>
      </c>
      <c r="CO686" s="10">
        <v>7</v>
      </c>
      <c r="CP686" s="10">
        <v>3</v>
      </c>
      <c r="CQ686" s="10">
        <v>3</v>
      </c>
      <c r="CR686" s="10">
        <v>1</v>
      </c>
      <c r="CS686" s="10">
        <v>6</v>
      </c>
      <c r="CT686" s="10">
        <v>7</v>
      </c>
      <c r="CU686" s="10">
        <v>2</v>
      </c>
      <c r="CV686" s="10">
        <v>7</v>
      </c>
      <c r="CW686" s="10">
        <v>6</v>
      </c>
      <c r="CX686" s="10">
        <v>5</v>
      </c>
      <c r="CY686" s="10">
        <v>5</v>
      </c>
      <c r="CZ686" s="10">
        <v>7</v>
      </c>
      <c r="DA686" s="10">
        <v>3</v>
      </c>
      <c r="DB686" s="10">
        <v>5</v>
      </c>
      <c r="DC686" s="10">
        <v>7</v>
      </c>
      <c r="DD686" s="10">
        <v>3</v>
      </c>
      <c r="DE686" s="10">
        <v>7</v>
      </c>
      <c r="DF686" s="10">
        <v>6</v>
      </c>
      <c r="DG686" s="10">
        <v>7</v>
      </c>
      <c r="DH686" s="10">
        <v>1</v>
      </c>
      <c r="DI686" s="10">
        <v>3</v>
      </c>
      <c r="DJ686" s="10">
        <v>6</v>
      </c>
      <c r="DK686" s="10">
        <v>7</v>
      </c>
      <c r="DL686" s="10">
        <v>7</v>
      </c>
      <c r="DM686" s="9" t="s">
        <v>154</v>
      </c>
      <c r="DN686" s="10">
        <v>1976</v>
      </c>
      <c r="DO686" s="9">
        <f t="shared" si="4"/>
        <v>45</v>
      </c>
      <c r="DP686" s="9" t="s">
        <v>155</v>
      </c>
      <c r="DQ686" s="9" t="s">
        <v>210</v>
      </c>
      <c r="DR686" s="9" t="s">
        <v>170</v>
      </c>
      <c r="DS686" s="9" t="s">
        <v>137</v>
      </c>
      <c r="DT686" s="9" t="s">
        <v>181</v>
      </c>
      <c r="DU686" s="9" t="s">
        <v>158</v>
      </c>
      <c r="DV686" s="9" t="str">
        <f>VLOOKUP(DU686,Metadata!$B$2:$C$7,2,FALSE)</f>
        <v>6+ years</v>
      </c>
    </row>
    <row r="687" spans="1:126">
      <c r="A687" s="13">
        <v>686</v>
      </c>
      <c r="B687" s="9" t="s">
        <v>135</v>
      </c>
      <c r="C687" s="9" t="str">
        <f>VLOOKUP(B687,Metadata!$M$2:$N$6,2,FALSE)</f>
        <v>Permanent Employee</v>
      </c>
      <c r="D687" s="9" t="s">
        <v>159</v>
      </c>
      <c r="E687" s="9" t="s">
        <v>137</v>
      </c>
      <c r="F687" s="9" t="s">
        <v>138</v>
      </c>
      <c r="G687" s="9" t="s">
        <v>312</v>
      </c>
      <c r="H687" s="9" t="str">
        <f>IF(G687="","",VLOOKUP(G687,Metadata!$J$2:$K$22,2,FALSE))</f>
        <v>South</v>
      </c>
      <c r="I687" s="9" t="s">
        <v>138</v>
      </c>
      <c r="J687" s="9" t="str">
        <f>IF(I687="","",VLOOKUP(I687,Metadata!$P$2:$Q$43,2,FALSE))</f>
        <v>Europe</v>
      </c>
      <c r="K687" s="9" t="str">
        <f t="shared" si="0"/>
        <v>Portugal</v>
      </c>
      <c r="L687" s="9" t="s">
        <v>140</v>
      </c>
      <c r="M687" s="9" t="str">
        <f>IF(L687="","",VLOOKUP(L687,Metadata!$J$2:$K$22,2,FALSE))</f>
        <v>Lisbon Metropolitan Area</v>
      </c>
      <c r="N687" s="9" t="s">
        <v>141</v>
      </c>
      <c r="O687" s="9" t="s">
        <v>137</v>
      </c>
      <c r="P687" s="9" t="s">
        <v>142</v>
      </c>
      <c r="Q687" s="10" t="str">
        <f t="shared" si="1"/>
        <v>Full Office Job</v>
      </c>
      <c r="R687" s="10">
        <v>7</v>
      </c>
      <c r="S687" s="9" t="s">
        <v>216</v>
      </c>
      <c r="T687" s="9" t="s">
        <v>137</v>
      </c>
      <c r="U687" s="9" t="str">
        <f>IF(S687&lt;&gt;"",S687,IF(T687&lt;&gt;"",VLOOKUP(T687,Metadata!$S$2:$T$228,2,FALSE),""))</f>
        <v>Front-End Developer</v>
      </c>
      <c r="V687" s="9" t="s">
        <v>276</v>
      </c>
      <c r="W687" s="9" t="s">
        <v>137</v>
      </c>
      <c r="X687" s="9" t="s">
        <v>208</v>
      </c>
      <c r="Y687" s="9" t="s">
        <v>137</v>
      </c>
      <c r="Z687" s="9" t="s">
        <v>184</v>
      </c>
      <c r="AA687" s="9" t="s">
        <v>165</v>
      </c>
      <c r="AB687" s="9" t="s">
        <v>137</v>
      </c>
      <c r="AC687" s="9" t="s">
        <v>147</v>
      </c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 t="s">
        <v>178</v>
      </c>
      <c r="BB687" s="9"/>
      <c r="BC687" s="9"/>
      <c r="BD687" s="9"/>
      <c r="BE687" s="9"/>
      <c r="BF687" s="9"/>
      <c r="BG687" s="9"/>
      <c r="BH687" s="9"/>
      <c r="BI687" s="9"/>
      <c r="BJ687" s="9"/>
      <c r="BK687" s="9" t="s">
        <v>198</v>
      </c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10"/>
      <c r="CB687" s="10" t="str">
        <f t="shared" si="5"/>
        <v/>
      </c>
      <c r="CC687" s="10"/>
      <c r="CD687" s="9" t="str">
        <f t="shared" si="2"/>
        <v/>
      </c>
      <c r="CE687" s="9" t="s">
        <v>232</v>
      </c>
      <c r="CF687" s="9" t="s">
        <v>188</v>
      </c>
      <c r="CG687" s="9">
        <f>IF(CF687="","",VLOOKUP(CF687,Metadata!$D$2:$H$20,2,FALSE))</f>
        <v>17500</v>
      </c>
      <c r="CH687" s="9">
        <f>IF(CF687="","",VLOOKUP(CF687,Metadata!$D$2:$H$20,4,FALSE))</f>
        <v>15000</v>
      </c>
      <c r="CI687" s="9">
        <f>IF(CF687="","",VLOOKUP(CF687,Metadata!$D$2:$H$20,5,FALSE))</f>
        <v>20000</v>
      </c>
      <c r="CJ687" s="9">
        <f t="shared" si="3"/>
        <v>17500</v>
      </c>
      <c r="CK687" s="9" t="s">
        <v>221</v>
      </c>
      <c r="CL687" s="10">
        <v>4</v>
      </c>
      <c r="CM687" s="10">
        <v>3</v>
      </c>
      <c r="CN687" s="10">
        <v>7</v>
      </c>
      <c r="CO687" s="10">
        <v>6</v>
      </c>
      <c r="CP687" s="10">
        <v>5</v>
      </c>
      <c r="CQ687" s="10">
        <v>6</v>
      </c>
      <c r="CR687" s="10">
        <v>7</v>
      </c>
      <c r="CS687" s="10">
        <v>6</v>
      </c>
      <c r="CT687" s="10">
        <v>5</v>
      </c>
      <c r="CU687" s="10">
        <v>7</v>
      </c>
      <c r="CV687" s="10">
        <v>6</v>
      </c>
      <c r="CW687" s="10">
        <v>6</v>
      </c>
      <c r="CX687" s="10">
        <v>6</v>
      </c>
      <c r="CY687" s="10">
        <v>5</v>
      </c>
      <c r="CZ687" s="10">
        <v>5</v>
      </c>
      <c r="DA687" s="10">
        <v>4</v>
      </c>
      <c r="DB687" s="10">
        <v>4</v>
      </c>
      <c r="DC687" s="10">
        <v>6</v>
      </c>
      <c r="DD687" s="10">
        <v>6</v>
      </c>
      <c r="DE687" s="10">
        <v>6</v>
      </c>
      <c r="DF687" s="10">
        <v>6</v>
      </c>
      <c r="DG687" s="10">
        <v>6</v>
      </c>
      <c r="DH687" s="10">
        <v>5</v>
      </c>
      <c r="DI687" s="10">
        <v>5</v>
      </c>
      <c r="DJ687" s="10">
        <v>6</v>
      </c>
      <c r="DK687" s="10">
        <v>5</v>
      </c>
      <c r="DL687" s="10">
        <v>5</v>
      </c>
      <c r="DM687" s="9" t="s">
        <v>154</v>
      </c>
      <c r="DN687" s="10">
        <v>1990</v>
      </c>
      <c r="DO687" s="9">
        <f t="shared" si="4"/>
        <v>31</v>
      </c>
      <c r="DP687" s="9" t="s">
        <v>155</v>
      </c>
      <c r="DQ687" s="9" t="s">
        <v>202</v>
      </c>
      <c r="DR687" s="9" t="s">
        <v>170</v>
      </c>
      <c r="DS687" s="9" t="s">
        <v>137</v>
      </c>
      <c r="DT687" s="9" t="s">
        <v>181</v>
      </c>
      <c r="DU687" s="9" t="s">
        <v>168</v>
      </c>
      <c r="DV687" s="9" t="str">
        <f>VLOOKUP(DU687,Metadata!$B$2:$C$7,2,FALSE)</f>
        <v>0 - 3 years</v>
      </c>
    </row>
    <row r="688" spans="1:126">
      <c r="A688" s="13">
        <v>687</v>
      </c>
      <c r="B688" s="9" t="s">
        <v>326</v>
      </c>
      <c r="C688" s="9" t="str">
        <f>VLOOKUP(B688,Metadata!$M$2:$N$6,2,FALSE)</f>
        <v>Permanent Employee</v>
      </c>
      <c r="D688" s="9" t="s">
        <v>136</v>
      </c>
      <c r="E688" s="9" t="s">
        <v>137</v>
      </c>
      <c r="F688" s="9" t="s">
        <v>138</v>
      </c>
      <c r="G688" s="9" t="s">
        <v>172</v>
      </c>
      <c r="H688" s="9" t="str">
        <f>IF(G688="","",VLOOKUP(G688,Metadata!$J$2:$K$22,2,FALSE))</f>
        <v>Porto Metropolitan Area</v>
      </c>
      <c r="I688" s="9" t="s">
        <v>138</v>
      </c>
      <c r="J688" s="9" t="str">
        <f>IF(I688="","",VLOOKUP(I688,Metadata!$P$2:$Q$43,2,FALSE))</f>
        <v>Europe</v>
      </c>
      <c r="K688" s="9" t="str">
        <f t="shared" si="0"/>
        <v>Portugal</v>
      </c>
      <c r="L688" s="9" t="s">
        <v>172</v>
      </c>
      <c r="M688" s="9" t="str">
        <f>IF(L688="","",VLOOKUP(L688,Metadata!$J$2:$K$22,2,FALSE))</f>
        <v>Porto Metropolitan Area</v>
      </c>
      <c r="N688" s="9" t="s">
        <v>141</v>
      </c>
      <c r="O688" s="9" t="s">
        <v>137</v>
      </c>
      <c r="P688" s="9" t="s">
        <v>142</v>
      </c>
      <c r="Q688" s="10" t="str">
        <f t="shared" si="1"/>
        <v>Full Office Job</v>
      </c>
      <c r="R688" s="10">
        <v>4</v>
      </c>
      <c r="S688" s="9" t="s">
        <v>161</v>
      </c>
      <c r="T688" s="9" t="s">
        <v>137</v>
      </c>
      <c r="U688" s="9" t="str">
        <f>IF(S688&lt;&gt;"",S688,IF(T688&lt;&gt;"",VLOOKUP(T688,Metadata!$S$2:$T$228,2,FALSE),""))</f>
        <v>Full-Stack Developer</v>
      </c>
      <c r="V688" s="9" t="s">
        <v>174</v>
      </c>
      <c r="W688" s="9" t="s">
        <v>137</v>
      </c>
      <c r="X688" s="9" t="s">
        <v>163</v>
      </c>
      <c r="Y688" s="9" t="s">
        <v>137</v>
      </c>
      <c r="Z688" s="9" t="s">
        <v>193</v>
      </c>
      <c r="AA688" s="9" t="s">
        <v>165</v>
      </c>
      <c r="AB688" s="9" t="s">
        <v>137</v>
      </c>
      <c r="AC688" s="9" t="s">
        <v>147</v>
      </c>
      <c r="AD688" s="9"/>
      <c r="AE688" s="9" t="s">
        <v>194</v>
      </c>
      <c r="AF688" s="9"/>
      <c r="AG688" s="9"/>
      <c r="AH688" s="9"/>
      <c r="AI688" s="9"/>
      <c r="AJ688" s="9" t="s">
        <v>185</v>
      </c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 t="s">
        <v>178</v>
      </c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 t="s">
        <v>186</v>
      </c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 t="s">
        <v>492</v>
      </c>
      <c r="CA688" s="10"/>
      <c r="CB688" s="10" t="str">
        <f t="shared" si="5"/>
        <v/>
      </c>
      <c r="CC688" s="10"/>
      <c r="CD688" s="9" t="str">
        <f t="shared" si="2"/>
        <v/>
      </c>
      <c r="CE688" s="9" t="s">
        <v>168</v>
      </c>
      <c r="CF688" s="9" t="s">
        <v>169</v>
      </c>
      <c r="CG688" s="9">
        <f>IF(CF688="","",VLOOKUP(CF688,Metadata!$D$2:$H$20,2,FALSE))</f>
        <v>12500</v>
      </c>
      <c r="CH688" s="9">
        <f>IF(CF688="","",VLOOKUP(CF688,Metadata!$D$2:$H$20,4,FALSE))</f>
        <v>0</v>
      </c>
      <c r="CI688" s="9">
        <f>IF(CF688="","",VLOOKUP(CF688,Metadata!$D$2:$H$20,5,FALSE))</f>
        <v>15000</v>
      </c>
      <c r="CJ688" s="9">
        <f t="shared" si="3"/>
        <v>12500</v>
      </c>
      <c r="CK688" s="9" t="s">
        <v>189</v>
      </c>
      <c r="CL688" s="10">
        <v>4</v>
      </c>
      <c r="CM688" s="10">
        <v>4</v>
      </c>
      <c r="CN688" s="10">
        <v>7</v>
      </c>
      <c r="CO688" s="10">
        <v>7</v>
      </c>
      <c r="CP688" s="10">
        <v>7</v>
      </c>
      <c r="CQ688" s="10">
        <v>7</v>
      </c>
      <c r="CR688" s="10">
        <v>4</v>
      </c>
      <c r="CS688" s="10">
        <v>7</v>
      </c>
      <c r="CT688" s="10">
        <v>7</v>
      </c>
      <c r="CU688" s="10">
        <v>6</v>
      </c>
      <c r="CV688" s="10">
        <v>6</v>
      </c>
      <c r="CW688" s="10">
        <v>7</v>
      </c>
      <c r="CX688" s="10">
        <v>6</v>
      </c>
      <c r="CY688" s="10">
        <v>5</v>
      </c>
      <c r="CZ688" s="10">
        <v>6</v>
      </c>
      <c r="DA688" s="10">
        <v>5</v>
      </c>
      <c r="DB688" s="10">
        <v>6</v>
      </c>
      <c r="DC688" s="10">
        <v>6</v>
      </c>
      <c r="DD688" s="10">
        <v>7</v>
      </c>
      <c r="DE688" s="10">
        <v>7</v>
      </c>
      <c r="DF688" s="10">
        <v>6</v>
      </c>
      <c r="DG688" s="10">
        <v>6</v>
      </c>
      <c r="DH688" s="10">
        <v>7</v>
      </c>
      <c r="DI688" s="10">
        <v>7</v>
      </c>
      <c r="DJ688" s="10">
        <v>5</v>
      </c>
      <c r="DK688" s="10">
        <v>7</v>
      </c>
      <c r="DL688" s="10">
        <v>6</v>
      </c>
      <c r="DM688" s="9" t="s">
        <v>154</v>
      </c>
      <c r="DN688" s="10">
        <v>1994</v>
      </c>
      <c r="DO688" s="9">
        <f t="shared" si="4"/>
        <v>27</v>
      </c>
      <c r="DP688" s="9" t="s">
        <v>155</v>
      </c>
      <c r="DQ688" s="9" t="s">
        <v>202</v>
      </c>
      <c r="DR688" s="9" t="s">
        <v>157</v>
      </c>
      <c r="DS688" s="9" t="s">
        <v>137</v>
      </c>
      <c r="DT688" s="9" t="s">
        <v>181</v>
      </c>
      <c r="DU688" s="9" t="s">
        <v>168</v>
      </c>
      <c r="DV688" s="9" t="str">
        <f>VLOOKUP(DU688,Metadata!$B$2:$C$7,2,FALSE)</f>
        <v>0 - 3 years</v>
      </c>
    </row>
    <row r="689" spans="1:126">
      <c r="A689" s="13">
        <v>688</v>
      </c>
      <c r="B689" s="9" t="s">
        <v>135</v>
      </c>
      <c r="C689" s="9" t="str">
        <f>VLOOKUP(B689,Metadata!$M$2:$N$6,2,FALSE)</f>
        <v>Permanent Employee</v>
      </c>
      <c r="D689" s="9" t="s">
        <v>159</v>
      </c>
      <c r="E689" s="9" t="s">
        <v>137</v>
      </c>
      <c r="F689" s="9" t="s">
        <v>138</v>
      </c>
      <c r="G689" s="9" t="s">
        <v>190</v>
      </c>
      <c r="H689" s="9" t="str">
        <f>IF(G689="","",VLOOKUP(G689,Metadata!$J$2:$K$22,2,FALSE))</f>
        <v>North</v>
      </c>
      <c r="I689" s="9" t="s">
        <v>436</v>
      </c>
      <c r="J689" s="9" t="str">
        <f>IF(I689="","",VLOOKUP(I689,Metadata!$P$2:$Q$43,2,FALSE))</f>
        <v>North America</v>
      </c>
      <c r="K689" s="9" t="str">
        <f t="shared" si="0"/>
        <v>International</v>
      </c>
      <c r="L689" s="9" t="s">
        <v>137</v>
      </c>
      <c r="M689" s="9" t="str">
        <f>IF(L689="","",VLOOKUP(L689,Metadata!$J$2:$K$22,2,FALSE))</f>
        <v/>
      </c>
      <c r="N689" s="9" t="s">
        <v>141</v>
      </c>
      <c r="O689" s="9" t="s">
        <v>137</v>
      </c>
      <c r="P689" s="9" t="s">
        <v>191</v>
      </c>
      <c r="Q689" s="10" t="str">
        <f t="shared" si="1"/>
        <v>Remote Job (full or flexible)</v>
      </c>
      <c r="R689" s="10">
        <v>6</v>
      </c>
      <c r="S689" s="9" t="s">
        <v>332</v>
      </c>
      <c r="T689" s="9" t="s">
        <v>137</v>
      </c>
      <c r="U689" s="9" t="str">
        <f>IF(S689&lt;&gt;"",S689,IF(T689&lt;&gt;"",VLOOKUP(T689,Metadata!$S$2:$T$228,2,FALSE),""))</f>
        <v>UX/UI Designer</v>
      </c>
      <c r="V689" s="9" t="s">
        <v>174</v>
      </c>
      <c r="W689" s="9" t="s">
        <v>137</v>
      </c>
      <c r="X689" s="9" t="s">
        <v>208</v>
      </c>
      <c r="Y689" s="9" t="s">
        <v>137</v>
      </c>
      <c r="Z689" s="9" t="s">
        <v>184</v>
      </c>
      <c r="AA689" s="9" t="s">
        <v>137</v>
      </c>
      <c r="AB689" s="9" t="s">
        <v>137</v>
      </c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 t="s">
        <v>150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 t="s">
        <v>150</v>
      </c>
      <c r="BZ689" s="9" t="s">
        <v>137</v>
      </c>
      <c r="CA689" s="10"/>
      <c r="CB689" s="10" t="str">
        <f t="shared" si="5"/>
        <v/>
      </c>
      <c r="CC689" s="10"/>
      <c r="CD689" s="9" t="str">
        <f t="shared" si="2"/>
        <v/>
      </c>
      <c r="CE689" s="9" t="s">
        <v>232</v>
      </c>
      <c r="CF689" s="9" t="s">
        <v>293</v>
      </c>
      <c r="CG689" s="9">
        <f>IF(CF689="","",VLOOKUP(CF689,Metadata!$D$2:$H$20,2,FALSE))</f>
        <v>52500</v>
      </c>
      <c r="CH689" s="9">
        <f>IF(CF689="","",VLOOKUP(CF689,Metadata!$D$2:$H$20,4,FALSE))</f>
        <v>50000</v>
      </c>
      <c r="CI689" s="9">
        <f>IF(CF689="","",VLOOKUP(CF689,Metadata!$D$2:$H$20,5,FALSE))</f>
        <v>55000</v>
      </c>
      <c r="CJ689" s="9">
        <f t="shared" si="3"/>
        <v>52500</v>
      </c>
      <c r="CK689" s="9" t="s">
        <v>201</v>
      </c>
      <c r="CL689" s="10">
        <v>4</v>
      </c>
      <c r="CM689" s="10">
        <v>2</v>
      </c>
      <c r="CN689" s="10">
        <v>6</v>
      </c>
      <c r="CO689" s="10">
        <v>7</v>
      </c>
      <c r="CP689" s="10">
        <v>5</v>
      </c>
      <c r="CQ689" s="10">
        <v>6</v>
      </c>
      <c r="CR689" s="10">
        <v>6</v>
      </c>
      <c r="CS689" s="10">
        <v>5</v>
      </c>
      <c r="CT689" s="10">
        <v>5</v>
      </c>
      <c r="CU689" s="10">
        <v>4</v>
      </c>
      <c r="CV689" s="10">
        <v>5</v>
      </c>
      <c r="CW689" s="10">
        <v>5</v>
      </c>
      <c r="CX689" s="10">
        <v>5</v>
      </c>
      <c r="CY689" s="10">
        <v>6</v>
      </c>
      <c r="CZ689" s="10">
        <v>5</v>
      </c>
      <c r="DA689" s="10">
        <v>3</v>
      </c>
      <c r="DB689" s="10">
        <v>4</v>
      </c>
      <c r="DC689" s="10">
        <v>7</v>
      </c>
      <c r="DD689" s="10">
        <v>5</v>
      </c>
      <c r="DE689" s="10">
        <v>7</v>
      </c>
      <c r="DF689" s="10">
        <v>5</v>
      </c>
      <c r="DG689" s="10">
        <v>6</v>
      </c>
      <c r="DH689" s="10">
        <v>4</v>
      </c>
      <c r="DI689" s="10">
        <v>5</v>
      </c>
      <c r="DJ689" s="10">
        <v>5</v>
      </c>
      <c r="DK689" s="10">
        <v>4</v>
      </c>
      <c r="DL689" s="10">
        <v>3</v>
      </c>
      <c r="DM689" s="9" t="s">
        <v>154</v>
      </c>
      <c r="DN689" s="10">
        <v>1992</v>
      </c>
      <c r="DO689" s="9">
        <f t="shared" si="4"/>
        <v>29</v>
      </c>
      <c r="DP689" s="9" t="s">
        <v>155</v>
      </c>
      <c r="DQ689" s="9" t="s">
        <v>202</v>
      </c>
      <c r="DR689" s="9" t="s">
        <v>157</v>
      </c>
      <c r="DS689" s="9" t="s">
        <v>137</v>
      </c>
      <c r="DT689" s="9" t="s">
        <v>181</v>
      </c>
      <c r="DU689" s="9" t="s">
        <v>203</v>
      </c>
      <c r="DV689" s="9" t="str">
        <f>VLOOKUP(DU689,Metadata!$B$2:$C$7,2,FALSE)</f>
        <v>6+ years</v>
      </c>
    </row>
    <row r="690" spans="1:126">
      <c r="A690" s="13">
        <v>689</v>
      </c>
      <c r="B690" s="9" t="s">
        <v>135</v>
      </c>
      <c r="C690" s="9" t="str">
        <f>VLOOKUP(B690,Metadata!$M$2:$N$6,2,FALSE)</f>
        <v>Permanent Employee</v>
      </c>
      <c r="D690" s="9" t="s">
        <v>159</v>
      </c>
      <c r="E690" s="9" t="s">
        <v>137</v>
      </c>
      <c r="F690" s="9" t="s">
        <v>138</v>
      </c>
      <c r="G690" s="9" t="s">
        <v>139</v>
      </c>
      <c r="H690" s="9" t="str">
        <f>IF(G690="","",VLOOKUP(G690,Metadata!$J$2:$K$22,2,FALSE))</f>
        <v>Centre</v>
      </c>
      <c r="I690" s="9" t="s">
        <v>138</v>
      </c>
      <c r="J690" s="9" t="str">
        <f>IF(I690="","",VLOOKUP(I690,Metadata!$P$2:$Q$43,2,FALSE))</f>
        <v>Europe</v>
      </c>
      <c r="K690" s="9" t="str">
        <f t="shared" si="0"/>
        <v>Portugal</v>
      </c>
      <c r="L690" s="9" t="s">
        <v>140</v>
      </c>
      <c r="M690" s="9" t="str">
        <f>IF(L690="","",VLOOKUP(L690,Metadata!$J$2:$K$22,2,FALSE))</f>
        <v>Lisbon Metropolitan Area</v>
      </c>
      <c r="N690" s="9" t="s">
        <v>141</v>
      </c>
      <c r="O690" s="9" t="s">
        <v>137</v>
      </c>
      <c r="P690" s="9" t="s">
        <v>142</v>
      </c>
      <c r="Q690" s="10" t="str">
        <f t="shared" si="1"/>
        <v>Full Office Job</v>
      </c>
      <c r="R690" s="10">
        <v>7</v>
      </c>
      <c r="S690" s="9" t="s">
        <v>161</v>
      </c>
      <c r="T690" s="9" t="s">
        <v>137</v>
      </c>
      <c r="U690" s="9" t="str">
        <f>IF(S690&lt;&gt;"",S690,IF(T690&lt;&gt;"",VLOOKUP(T690,Metadata!$S$2:$T$228,2,FALSE),""))</f>
        <v>Full-Stack Developer</v>
      </c>
      <c r="V690" s="9" t="s">
        <v>317</v>
      </c>
      <c r="W690" s="9" t="s">
        <v>137</v>
      </c>
      <c r="X690" s="9" t="s">
        <v>175</v>
      </c>
      <c r="Y690" s="9" t="s">
        <v>137</v>
      </c>
      <c r="Z690" s="9" t="s">
        <v>262</v>
      </c>
      <c r="AA690" s="9" t="s">
        <v>165</v>
      </c>
      <c r="AB690" s="9" t="s">
        <v>137</v>
      </c>
      <c r="AC690" s="9"/>
      <c r="AD690" s="9" t="s">
        <v>148</v>
      </c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 t="s">
        <v>178</v>
      </c>
      <c r="BB690" s="9"/>
      <c r="BC690" s="9"/>
      <c r="BD690" s="9"/>
      <c r="BE690" s="9"/>
      <c r="BF690" s="9"/>
      <c r="BG690" s="9"/>
      <c r="BH690" s="9"/>
      <c r="BI690" s="9"/>
      <c r="BJ690" s="9" t="s">
        <v>167</v>
      </c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10"/>
      <c r="CB690" s="10" t="str">
        <f t="shared" si="5"/>
        <v/>
      </c>
      <c r="CC690" s="10"/>
      <c r="CD690" s="9" t="str">
        <f t="shared" si="2"/>
        <v/>
      </c>
      <c r="CE690" s="9" t="s">
        <v>168</v>
      </c>
      <c r="CF690" s="9" t="s">
        <v>152</v>
      </c>
      <c r="CG690" s="9">
        <f>IF(CF690="","",VLOOKUP(CF690,Metadata!$D$2:$H$20,2,FALSE))</f>
        <v>32500</v>
      </c>
      <c r="CH690" s="9">
        <f>IF(CF690="","",VLOOKUP(CF690,Metadata!$D$2:$H$20,4,FALSE))</f>
        <v>30000</v>
      </c>
      <c r="CI690" s="9">
        <f>IF(CF690="","",VLOOKUP(CF690,Metadata!$D$2:$H$20,5,FALSE))</f>
        <v>35000</v>
      </c>
      <c r="CJ690" s="9">
        <f t="shared" si="3"/>
        <v>32500</v>
      </c>
      <c r="CK690" s="9" t="s">
        <v>153</v>
      </c>
      <c r="CL690" s="10">
        <v>5</v>
      </c>
      <c r="CM690" s="10">
        <v>2</v>
      </c>
      <c r="CN690" s="10">
        <v>7</v>
      </c>
      <c r="CO690" s="10">
        <v>7</v>
      </c>
      <c r="CP690" s="10">
        <v>6</v>
      </c>
      <c r="CQ690" s="10">
        <v>6</v>
      </c>
      <c r="CR690" s="10">
        <v>7</v>
      </c>
      <c r="CS690" s="10">
        <v>7</v>
      </c>
      <c r="CT690" s="10">
        <v>6</v>
      </c>
      <c r="CU690" s="10">
        <v>4</v>
      </c>
      <c r="CV690" s="10">
        <v>3</v>
      </c>
      <c r="CW690" s="10">
        <v>3</v>
      </c>
      <c r="CX690" s="10">
        <v>5</v>
      </c>
      <c r="CY690" s="10">
        <v>5</v>
      </c>
      <c r="CZ690" s="10">
        <v>5</v>
      </c>
      <c r="DA690" s="10">
        <v>4</v>
      </c>
      <c r="DB690" s="10">
        <v>1</v>
      </c>
      <c r="DC690" s="10">
        <v>7</v>
      </c>
      <c r="DD690" s="10">
        <v>5</v>
      </c>
      <c r="DE690" s="10">
        <v>7</v>
      </c>
      <c r="DF690" s="10">
        <v>5</v>
      </c>
      <c r="DG690" s="10">
        <v>7</v>
      </c>
      <c r="DH690" s="10">
        <v>5</v>
      </c>
      <c r="DI690" s="10">
        <v>7</v>
      </c>
      <c r="DJ690" s="10">
        <v>5</v>
      </c>
      <c r="DK690" s="10">
        <v>7</v>
      </c>
      <c r="DL690" s="10">
        <v>7</v>
      </c>
      <c r="DM690" s="9" t="s">
        <v>154</v>
      </c>
      <c r="DN690" s="10">
        <v>1993</v>
      </c>
      <c r="DO690" s="9">
        <f t="shared" si="4"/>
        <v>28</v>
      </c>
      <c r="DP690" s="9" t="s">
        <v>155</v>
      </c>
      <c r="DQ690" s="9" t="s">
        <v>227</v>
      </c>
      <c r="DR690" s="9" t="s">
        <v>157</v>
      </c>
      <c r="DS690" s="9" t="s">
        <v>137</v>
      </c>
      <c r="DT690" s="9" t="s">
        <v>181</v>
      </c>
      <c r="DU690" s="9" t="s">
        <v>223</v>
      </c>
      <c r="DV690" s="9" t="str">
        <f>VLOOKUP(DU690,Metadata!$B$2:$C$7,2,FALSE)</f>
        <v>3 - 6 years</v>
      </c>
    </row>
    <row r="691" spans="1:126">
      <c r="A691" s="13">
        <v>690</v>
      </c>
      <c r="B691" s="9" t="s">
        <v>135</v>
      </c>
      <c r="C691" s="9" t="str">
        <f>VLOOKUP(B691,Metadata!$M$2:$N$6,2,FALSE)</f>
        <v>Permanent Employee</v>
      </c>
      <c r="D691" s="9" t="s">
        <v>159</v>
      </c>
      <c r="E691" s="9" t="s">
        <v>137</v>
      </c>
      <c r="F691" s="9" t="s">
        <v>138</v>
      </c>
      <c r="G691" s="9" t="s">
        <v>182</v>
      </c>
      <c r="H691" s="9" t="str">
        <f>IF(G691="","",VLOOKUP(G691,Metadata!$J$2:$K$22,2,FALSE))</f>
        <v>Azores and Madeira</v>
      </c>
      <c r="I691" s="9" t="s">
        <v>138</v>
      </c>
      <c r="J691" s="9" t="str">
        <f>IF(I691="","",VLOOKUP(I691,Metadata!$P$2:$Q$43,2,FALSE))</f>
        <v>Europe</v>
      </c>
      <c r="K691" s="9" t="str">
        <f t="shared" si="0"/>
        <v>Portugal</v>
      </c>
      <c r="L691" s="9" t="s">
        <v>312</v>
      </c>
      <c r="M691" s="9" t="str">
        <f>IF(L691="","",VLOOKUP(L691,Metadata!$J$2:$K$22,2,FALSE))</f>
        <v>South</v>
      </c>
      <c r="N691" s="9" t="s">
        <v>141</v>
      </c>
      <c r="O691" s="9" t="s">
        <v>137</v>
      </c>
      <c r="P691" s="9" t="s">
        <v>191</v>
      </c>
      <c r="Q691" s="10" t="str">
        <f t="shared" si="1"/>
        <v>Remote Job (full or flexible)</v>
      </c>
      <c r="R691" s="10">
        <v>7</v>
      </c>
      <c r="S691" s="9" t="s">
        <v>206</v>
      </c>
      <c r="T691" s="9" t="s">
        <v>137</v>
      </c>
      <c r="U691" s="9" t="str">
        <f>IF(S691&lt;&gt;"",S691,IF(T691&lt;&gt;"",VLOOKUP(T691,Metadata!$S$2:$T$228,2,FALSE),""))</f>
        <v>Mobile Apps Developer</v>
      </c>
      <c r="V691" s="9" t="s">
        <v>276</v>
      </c>
      <c r="W691" s="9" t="s">
        <v>137</v>
      </c>
      <c r="X691" s="9" t="s">
        <v>163</v>
      </c>
      <c r="Y691" s="9" t="s">
        <v>137</v>
      </c>
      <c r="Z691" s="9" t="s">
        <v>262</v>
      </c>
      <c r="AA691" s="9" t="s">
        <v>137</v>
      </c>
      <c r="AB691" s="9" t="s">
        <v>137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 t="s">
        <v>197</v>
      </c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 t="s">
        <v>445</v>
      </c>
      <c r="CA691" s="10"/>
      <c r="CB691" s="10" t="str">
        <f t="shared" si="5"/>
        <v/>
      </c>
      <c r="CC691" s="10"/>
      <c r="CD691" s="9" t="str">
        <f t="shared" si="2"/>
        <v/>
      </c>
      <c r="CE691" s="9" t="s">
        <v>232</v>
      </c>
      <c r="CF691" s="9" t="s">
        <v>188</v>
      </c>
      <c r="CG691" s="9">
        <f>IF(CF691="","",VLOOKUP(CF691,Metadata!$D$2:$H$20,2,FALSE))</f>
        <v>17500</v>
      </c>
      <c r="CH691" s="9">
        <f>IF(CF691="","",VLOOKUP(CF691,Metadata!$D$2:$H$20,4,FALSE))</f>
        <v>15000</v>
      </c>
      <c r="CI691" s="9">
        <f>IF(CF691="","",VLOOKUP(CF691,Metadata!$D$2:$H$20,5,FALSE))</f>
        <v>20000</v>
      </c>
      <c r="CJ691" s="9">
        <f t="shared" si="3"/>
        <v>17500</v>
      </c>
      <c r="CK691" s="9" t="s">
        <v>189</v>
      </c>
      <c r="CL691" s="10">
        <v>7</v>
      </c>
      <c r="CM691" s="10">
        <v>1</v>
      </c>
      <c r="CN691" s="10">
        <v>7</v>
      </c>
      <c r="CO691" s="10">
        <v>5</v>
      </c>
      <c r="CP691" s="10">
        <v>5</v>
      </c>
      <c r="CQ691" s="10">
        <v>7</v>
      </c>
      <c r="CR691" s="10">
        <v>5</v>
      </c>
      <c r="CS691" s="10">
        <v>7</v>
      </c>
      <c r="CT691" s="10">
        <v>5</v>
      </c>
      <c r="CU691" s="10">
        <v>5</v>
      </c>
      <c r="CV691" s="10">
        <v>5</v>
      </c>
      <c r="CW691" s="10">
        <v>4</v>
      </c>
      <c r="CX691" s="10">
        <v>6</v>
      </c>
      <c r="CY691" s="10">
        <v>6</v>
      </c>
      <c r="CZ691" s="10">
        <v>6</v>
      </c>
      <c r="DA691" s="10">
        <v>1</v>
      </c>
      <c r="DB691" s="10">
        <v>4</v>
      </c>
      <c r="DC691" s="10">
        <v>5</v>
      </c>
      <c r="DD691" s="10">
        <v>5</v>
      </c>
      <c r="DE691" s="10">
        <v>7</v>
      </c>
      <c r="DF691" s="10">
        <v>4</v>
      </c>
      <c r="DG691" s="10">
        <v>5</v>
      </c>
      <c r="DH691" s="10">
        <v>7</v>
      </c>
      <c r="DI691" s="10">
        <v>7</v>
      </c>
      <c r="DJ691" s="10">
        <v>1</v>
      </c>
      <c r="DK691" s="10">
        <v>4</v>
      </c>
      <c r="DL691" s="10">
        <v>7</v>
      </c>
      <c r="DM691" s="9" t="s">
        <v>154</v>
      </c>
      <c r="DN691" s="10">
        <v>1991</v>
      </c>
      <c r="DO691" s="9">
        <f t="shared" si="4"/>
        <v>30</v>
      </c>
      <c r="DP691" s="9" t="s">
        <v>155</v>
      </c>
      <c r="DQ691" s="9" t="s">
        <v>202</v>
      </c>
      <c r="DR691" s="9" t="s">
        <v>157</v>
      </c>
      <c r="DS691" s="9" t="s">
        <v>137</v>
      </c>
      <c r="DT691" s="9" t="s">
        <v>181</v>
      </c>
      <c r="DU691" s="9" t="s">
        <v>223</v>
      </c>
      <c r="DV691" s="9" t="str">
        <f>VLOOKUP(DU691,Metadata!$B$2:$C$7,2,FALSE)</f>
        <v>3 - 6 years</v>
      </c>
    </row>
    <row r="692" spans="1:126">
      <c r="A692" s="13">
        <v>691</v>
      </c>
      <c r="B692" s="9" t="s">
        <v>135</v>
      </c>
      <c r="C692" s="9" t="str">
        <f>VLOOKUP(B692,Metadata!$M$2:$N$6,2,FALSE)</f>
        <v>Permanent Employee</v>
      </c>
      <c r="D692" s="9" t="s">
        <v>159</v>
      </c>
      <c r="E692" s="9" t="s">
        <v>137</v>
      </c>
      <c r="F692" s="9" t="s">
        <v>138</v>
      </c>
      <c r="G692" s="9" t="s">
        <v>140</v>
      </c>
      <c r="H692" s="9" t="str">
        <f>IF(G692="","",VLOOKUP(G692,Metadata!$J$2:$K$22,2,FALSE))</f>
        <v>Lisbon Metropolitan Area</v>
      </c>
      <c r="I692" s="9" t="s">
        <v>138</v>
      </c>
      <c r="J692" s="9" t="str">
        <f>IF(I692="","",VLOOKUP(I692,Metadata!$P$2:$Q$43,2,FALSE))</f>
        <v>Europe</v>
      </c>
      <c r="K692" s="9" t="str">
        <f t="shared" si="0"/>
        <v>Portugal</v>
      </c>
      <c r="L692" s="9" t="s">
        <v>140</v>
      </c>
      <c r="M692" s="9" t="str">
        <f>IF(L692="","",VLOOKUP(L692,Metadata!$J$2:$K$22,2,FALSE))</f>
        <v>Lisbon Metropolitan Area</v>
      </c>
      <c r="N692" s="9" t="s">
        <v>141</v>
      </c>
      <c r="O692" s="9" t="s">
        <v>137</v>
      </c>
      <c r="P692" s="9" t="s">
        <v>142</v>
      </c>
      <c r="Q692" s="10" t="str">
        <f t="shared" si="1"/>
        <v>Full Office Job</v>
      </c>
      <c r="R692" s="10">
        <v>5</v>
      </c>
      <c r="S692" s="9" t="s">
        <v>266</v>
      </c>
      <c r="T692" s="9" t="s">
        <v>137</v>
      </c>
      <c r="U692" s="9" t="str">
        <f>IF(S692&lt;&gt;"",S692,IF(T692&lt;&gt;"",VLOOKUP(T692,Metadata!$S$2:$T$228,2,FALSE),""))</f>
        <v>Data Scientist/Data Engineer</v>
      </c>
      <c r="V692" s="9" t="s">
        <v>261</v>
      </c>
      <c r="W692" s="9" t="s">
        <v>137</v>
      </c>
      <c r="X692" s="9" t="s">
        <v>242</v>
      </c>
      <c r="Y692" s="9" t="s">
        <v>137</v>
      </c>
      <c r="Z692" s="9" t="s">
        <v>146</v>
      </c>
      <c r="AA692" s="9" t="s">
        <v>137</v>
      </c>
      <c r="AB692" s="9" t="s">
        <v>253</v>
      </c>
      <c r="AC692" s="9" t="s">
        <v>147</v>
      </c>
      <c r="AD692" s="9"/>
      <c r="AE692" s="9"/>
      <c r="AF692" s="9" t="s">
        <v>243</v>
      </c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 t="s">
        <v>324</v>
      </c>
      <c r="AU692" s="9" t="s">
        <v>267</v>
      </c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 t="s">
        <v>493</v>
      </c>
      <c r="CA692" s="10"/>
      <c r="CB692" s="10" t="str">
        <f t="shared" si="5"/>
        <v/>
      </c>
      <c r="CC692" s="10"/>
      <c r="CD692" s="9" t="str">
        <f t="shared" si="2"/>
        <v/>
      </c>
      <c r="CE692" s="9" t="s">
        <v>168</v>
      </c>
      <c r="CF692" s="9" t="s">
        <v>245</v>
      </c>
      <c r="CG692" s="9">
        <f>IF(CF692="","",VLOOKUP(CF692,Metadata!$D$2:$H$20,2,FALSE))</f>
        <v>42500</v>
      </c>
      <c r="CH692" s="9">
        <f>IF(CF692="","",VLOOKUP(CF692,Metadata!$D$2:$H$20,4,FALSE))</f>
        <v>40000</v>
      </c>
      <c r="CI692" s="9">
        <f>IF(CF692="","",VLOOKUP(CF692,Metadata!$D$2:$H$20,5,FALSE))</f>
        <v>45000</v>
      </c>
      <c r="CJ692" s="9">
        <f t="shared" si="3"/>
        <v>42500</v>
      </c>
      <c r="CK692" s="9" t="s">
        <v>221</v>
      </c>
      <c r="CL692" s="10">
        <v>5</v>
      </c>
      <c r="CM692" s="10">
        <v>2</v>
      </c>
      <c r="CN692" s="10">
        <v>6</v>
      </c>
      <c r="CO692" s="10">
        <v>7</v>
      </c>
      <c r="CP692" s="10">
        <v>4</v>
      </c>
      <c r="CQ692" s="10">
        <v>6</v>
      </c>
      <c r="CR692" s="10">
        <v>5</v>
      </c>
      <c r="CS692" s="10">
        <v>6</v>
      </c>
      <c r="CT692" s="10">
        <v>7</v>
      </c>
      <c r="CU692" s="10">
        <v>7</v>
      </c>
      <c r="CV692" s="10">
        <v>4</v>
      </c>
      <c r="CW692" s="10">
        <v>4</v>
      </c>
      <c r="CX692" s="10">
        <v>7</v>
      </c>
      <c r="CY692" s="10">
        <v>7</v>
      </c>
      <c r="CZ692" s="10">
        <v>5</v>
      </c>
      <c r="DA692" s="10">
        <v>6</v>
      </c>
      <c r="DB692" s="10">
        <v>3</v>
      </c>
      <c r="DC692" s="10">
        <v>6</v>
      </c>
      <c r="DD692" s="10">
        <v>2</v>
      </c>
      <c r="DE692" s="10">
        <v>7</v>
      </c>
      <c r="DF692" s="10">
        <v>5</v>
      </c>
      <c r="DG692" s="10">
        <v>5</v>
      </c>
      <c r="DH692" s="10">
        <v>4</v>
      </c>
      <c r="DI692" s="10">
        <v>6</v>
      </c>
      <c r="DJ692" s="10">
        <v>6</v>
      </c>
      <c r="DK692" s="10">
        <v>3</v>
      </c>
      <c r="DL692" s="10">
        <v>5</v>
      </c>
      <c r="DM692" s="9" t="s">
        <v>154</v>
      </c>
      <c r="DN692" s="10">
        <v>1987</v>
      </c>
      <c r="DO692" s="9">
        <f t="shared" si="4"/>
        <v>34</v>
      </c>
      <c r="DP692" s="9" t="s">
        <v>155</v>
      </c>
      <c r="DQ692" s="9" t="s">
        <v>156</v>
      </c>
      <c r="DR692" s="9" t="s">
        <v>170</v>
      </c>
      <c r="DS692" s="9" t="s">
        <v>137</v>
      </c>
      <c r="DT692" s="9" t="s">
        <v>181</v>
      </c>
      <c r="DU692" s="9" t="s">
        <v>223</v>
      </c>
      <c r="DV692" s="9" t="str">
        <f>VLOOKUP(DU692,Metadata!$B$2:$C$7,2,FALSE)</f>
        <v>3 - 6 years</v>
      </c>
    </row>
    <row r="693" spans="1:126">
      <c r="A693" s="13">
        <v>692</v>
      </c>
      <c r="B693" s="9" t="s">
        <v>135</v>
      </c>
      <c r="C693" s="9" t="str">
        <f>VLOOKUP(B693,Metadata!$M$2:$N$6,2,FALSE)</f>
        <v>Permanent Employee</v>
      </c>
      <c r="D693" s="9" t="s">
        <v>159</v>
      </c>
      <c r="E693" s="9" t="s">
        <v>137</v>
      </c>
      <c r="F693" s="9" t="s">
        <v>138</v>
      </c>
      <c r="G693" s="9" t="s">
        <v>190</v>
      </c>
      <c r="H693" s="9" t="str">
        <f>IF(G693="","",VLOOKUP(G693,Metadata!$J$2:$K$22,2,FALSE))</f>
        <v>North</v>
      </c>
      <c r="I693" s="9" t="s">
        <v>138</v>
      </c>
      <c r="J693" s="9" t="str">
        <f>IF(I693="","",VLOOKUP(I693,Metadata!$P$2:$Q$43,2,FALSE))</f>
        <v>Europe</v>
      </c>
      <c r="K693" s="9" t="str">
        <f t="shared" si="0"/>
        <v>Portugal</v>
      </c>
      <c r="L693" s="9" t="s">
        <v>190</v>
      </c>
      <c r="M693" s="9" t="str">
        <f>IF(L693="","",VLOOKUP(L693,Metadata!$J$2:$K$22,2,FALSE))</f>
        <v>North</v>
      </c>
      <c r="N693" s="9" t="s">
        <v>205</v>
      </c>
      <c r="O693" s="9" t="s">
        <v>137</v>
      </c>
      <c r="P693" s="9" t="s">
        <v>137</v>
      </c>
      <c r="Q693" s="10" t="str">
        <f t="shared" si="1"/>
        <v>Full Office Job</v>
      </c>
      <c r="R693" s="10">
        <v>5</v>
      </c>
      <c r="S693" s="9" t="s">
        <v>161</v>
      </c>
      <c r="T693" s="9" t="s">
        <v>137</v>
      </c>
      <c r="U693" s="9" t="str">
        <f>IF(S693&lt;&gt;"",S693,IF(T693&lt;&gt;"",VLOOKUP(T693,Metadata!$S$2:$T$228,2,FALSE),""))</f>
        <v>Full-Stack Developer</v>
      </c>
      <c r="V693" s="9" t="s">
        <v>162</v>
      </c>
      <c r="W693" s="9" t="s">
        <v>137</v>
      </c>
      <c r="X693" s="9" t="s">
        <v>163</v>
      </c>
      <c r="Y693" s="9" t="s">
        <v>137</v>
      </c>
      <c r="Z693" s="9" t="s">
        <v>262</v>
      </c>
      <c r="AA693" s="9" t="s">
        <v>165</v>
      </c>
      <c r="AB693" s="9" t="s">
        <v>137</v>
      </c>
      <c r="AC693" s="9" t="s">
        <v>147</v>
      </c>
      <c r="AD693" s="9"/>
      <c r="AE693" s="9"/>
      <c r="AF693" s="9"/>
      <c r="AG693" s="9" t="s">
        <v>166</v>
      </c>
      <c r="AH693" s="9"/>
      <c r="AI693" s="9"/>
      <c r="AJ693" s="9" t="s">
        <v>185</v>
      </c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 t="s">
        <v>178</v>
      </c>
      <c r="BB693" s="9"/>
      <c r="BC693" s="9"/>
      <c r="BD693" s="9"/>
      <c r="BE693" s="9"/>
      <c r="BF693" s="9"/>
      <c r="BG693" s="9"/>
      <c r="BH693" s="9"/>
      <c r="BI693" s="9"/>
      <c r="BJ693" s="9" t="s">
        <v>167</v>
      </c>
      <c r="BK693" s="9"/>
      <c r="BL693" s="9"/>
      <c r="BM693" s="9"/>
      <c r="BN693" s="9" t="s">
        <v>186</v>
      </c>
      <c r="BO693" s="9"/>
      <c r="BP693" s="9" t="s">
        <v>179</v>
      </c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10"/>
      <c r="CB693" s="10" t="str">
        <f t="shared" si="5"/>
        <v/>
      </c>
      <c r="CC693" s="10"/>
      <c r="CD693" s="9" t="str">
        <f t="shared" si="2"/>
        <v/>
      </c>
      <c r="CE693" s="9" t="s">
        <v>168</v>
      </c>
      <c r="CF693" s="9" t="s">
        <v>188</v>
      </c>
      <c r="CG693" s="9">
        <f>IF(CF693="","",VLOOKUP(CF693,Metadata!$D$2:$H$20,2,FALSE))</f>
        <v>17500</v>
      </c>
      <c r="CH693" s="9">
        <f>IF(CF693="","",VLOOKUP(CF693,Metadata!$D$2:$H$20,4,FALSE))</f>
        <v>15000</v>
      </c>
      <c r="CI693" s="9">
        <f>IF(CF693="","",VLOOKUP(CF693,Metadata!$D$2:$H$20,5,FALSE))</f>
        <v>20000</v>
      </c>
      <c r="CJ693" s="9">
        <f t="shared" si="3"/>
        <v>17500</v>
      </c>
      <c r="CK693" s="9" t="s">
        <v>221</v>
      </c>
      <c r="CL693" s="10">
        <v>6</v>
      </c>
      <c r="CM693" s="10">
        <v>3</v>
      </c>
      <c r="CN693" s="10">
        <v>6</v>
      </c>
      <c r="CO693" s="10">
        <v>5</v>
      </c>
      <c r="CP693" s="10">
        <v>6</v>
      </c>
      <c r="CQ693" s="10">
        <v>7</v>
      </c>
      <c r="CR693" s="10">
        <v>4</v>
      </c>
      <c r="CS693" s="10">
        <v>6</v>
      </c>
      <c r="CT693" s="10">
        <v>6</v>
      </c>
      <c r="CU693" s="10">
        <v>6</v>
      </c>
      <c r="CV693" s="10">
        <v>5</v>
      </c>
      <c r="CW693" s="10">
        <v>4</v>
      </c>
      <c r="CX693" s="10">
        <v>6</v>
      </c>
      <c r="CY693" s="10">
        <v>5</v>
      </c>
      <c r="CZ693" s="10">
        <v>6</v>
      </c>
      <c r="DA693" s="10">
        <v>5</v>
      </c>
      <c r="DB693" s="10">
        <v>4</v>
      </c>
      <c r="DC693" s="10">
        <v>6</v>
      </c>
      <c r="DD693" s="10">
        <v>5</v>
      </c>
      <c r="DE693" s="10">
        <v>5</v>
      </c>
      <c r="DF693" s="10">
        <v>6</v>
      </c>
      <c r="DG693" s="10">
        <v>5</v>
      </c>
      <c r="DH693" s="10">
        <v>4</v>
      </c>
      <c r="DI693" s="10">
        <v>6</v>
      </c>
      <c r="DJ693" s="10">
        <v>3</v>
      </c>
      <c r="DK693" s="10">
        <v>5</v>
      </c>
      <c r="DL693" s="10">
        <v>5</v>
      </c>
      <c r="DM693" s="9" t="s">
        <v>154</v>
      </c>
      <c r="DN693" s="10">
        <v>1995</v>
      </c>
      <c r="DO693" s="9">
        <f t="shared" si="4"/>
        <v>26</v>
      </c>
      <c r="DP693" s="9" t="s">
        <v>155</v>
      </c>
      <c r="DQ693" s="9" t="s">
        <v>156</v>
      </c>
      <c r="DR693" s="9" t="s">
        <v>157</v>
      </c>
      <c r="DS693" s="9" t="s">
        <v>137</v>
      </c>
      <c r="DT693" s="9" t="s">
        <v>181</v>
      </c>
      <c r="DU693" s="9" t="s">
        <v>168</v>
      </c>
      <c r="DV693" s="9" t="str">
        <f>VLOOKUP(DU693,Metadata!$B$2:$C$7,2,FALSE)</f>
        <v>0 - 3 years</v>
      </c>
    </row>
    <row r="694" spans="1:126">
      <c r="A694" s="13">
        <v>693</v>
      </c>
      <c r="B694" s="9" t="s">
        <v>135</v>
      </c>
      <c r="C694" s="9" t="str">
        <f>VLOOKUP(B694,Metadata!$M$2:$N$6,2,FALSE)</f>
        <v>Permanent Employee</v>
      </c>
      <c r="D694" s="9" t="s">
        <v>136</v>
      </c>
      <c r="E694" s="9" t="s">
        <v>137</v>
      </c>
      <c r="F694" s="9" t="s">
        <v>138</v>
      </c>
      <c r="G694" s="9" t="s">
        <v>334</v>
      </c>
      <c r="H694" s="9" t="str">
        <f>IF(G694="","",VLOOKUP(G694,Metadata!$J$2:$K$22,2,FALSE))</f>
        <v>North</v>
      </c>
      <c r="I694" s="9" t="s">
        <v>138</v>
      </c>
      <c r="J694" s="9" t="str">
        <f>IF(I694="","",VLOOKUP(I694,Metadata!$P$2:$Q$43,2,FALSE))</f>
        <v>Europe</v>
      </c>
      <c r="K694" s="9" t="str">
        <f t="shared" si="0"/>
        <v>Portugal</v>
      </c>
      <c r="L694" s="9" t="s">
        <v>172</v>
      </c>
      <c r="M694" s="9" t="str">
        <f>IF(L694="","",VLOOKUP(L694,Metadata!$J$2:$K$22,2,FALSE))</f>
        <v>Porto Metropolitan Area</v>
      </c>
      <c r="N694" s="9" t="s">
        <v>205</v>
      </c>
      <c r="O694" s="9" t="s">
        <v>137</v>
      </c>
      <c r="P694" s="9" t="s">
        <v>137</v>
      </c>
      <c r="Q694" s="10" t="str">
        <f t="shared" si="1"/>
        <v>Full Office Job</v>
      </c>
      <c r="R694" s="10">
        <v>3</v>
      </c>
      <c r="S694" s="9" t="s">
        <v>206</v>
      </c>
      <c r="T694" s="9" t="s">
        <v>137</v>
      </c>
      <c r="U694" s="9" t="str">
        <f>IF(S694&lt;&gt;"",S694,IF(T694&lt;&gt;"",VLOOKUP(T694,Metadata!$S$2:$T$228,2,FALSE),""))</f>
        <v>Mobile Apps Developer</v>
      </c>
      <c r="V694" s="9" t="s">
        <v>144</v>
      </c>
      <c r="W694" s="9" t="s">
        <v>137</v>
      </c>
      <c r="X694" s="9" t="s">
        <v>145</v>
      </c>
      <c r="Y694" s="9" t="s">
        <v>137</v>
      </c>
      <c r="Z694" s="9" t="s">
        <v>224</v>
      </c>
      <c r="AA694" s="9" t="s">
        <v>137</v>
      </c>
      <c r="AB694" s="9" t="s">
        <v>137</v>
      </c>
      <c r="AC694" s="9"/>
      <c r="AD694" s="9"/>
      <c r="AE694" s="9"/>
      <c r="AF694" s="9"/>
      <c r="AG694" s="9"/>
      <c r="AH694" s="9"/>
      <c r="AI694" s="9"/>
      <c r="AJ694" s="9"/>
      <c r="AK694" s="9"/>
      <c r="AL694" s="9" t="s">
        <v>177</v>
      </c>
      <c r="AM694" s="9" t="s">
        <v>314</v>
      </c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 t="s">
        <v>150</v>
      </c>
      <c r="BZ694" s="9" t="s">
        <v>137</v>
      </c>
      <c r="CA694" s="10"/>
      <c r="CB694" s="10" t="str">
        <f t="shared" si="5"/>
        <v/>
      </c>
      <c r="CC694" s="10"/>
      <c r="CD694" s="9" t="str">
        <f t="shared" si="2"/>
        <v/>
      </c>
      <c r="CE694" s="9" t="s">
        <v>168</v>
      </c>
      <c r="CF694" s="9" t="s">
        <v>225</v>
      </c>
      <c r="CG694" s="9">
        <f>IF(CF694="","",VLOOKUP(CF694,Metadata!$D$2:$H$20,2,FALSE))</f>
        <v>22500</v>
      </c>
      <c r="CH694" s="9">
        <f>IF(CF694="","",VLOOKUP(CF694,Metadata!$D$2:$H$20,4,FALSE))</f>
        <v>20000</v>
      </c>
      <c r="CI694" s="9">
        <f>IF(CF694="","",VLOOKUP(CF694,Metadata!$D$2:$H$20,5,FALSE))</f>
        <v>25000</v>
      </c>
      <c r="CJ694" s="9">
        <f t="shared" si="3"/>
        <v>22500</v>
      </c>
      <c r="CK694" s="9" t="s">
        <v>189</v>
      </c>
      <c r="CL694" s="10">
        <v>4</v>
      </c>
      <c r="CM694" s="10">
        <v>3</v>
      </c>
      <c r="CN694" s="10">
        <v>7</v>
      </c>
      <c r="CO694" s="10">
        <v>6</v>
      </c>
      <c r="CP694" s="10">
        <v>6</v>
      </c>
      <c r="CQ694" s="10">
        <v>7</v>
      </c>
      <c r="CR694" s="10">
        <v>3</v>
      </c>
      <c r="CS694" s="10">
        <v>5</v>
      </c>
      <c r="CT694" s="10">
        <v>6</v>
      </c>
      <c r="CU694" s="10">
        <v>7</v>
      </c>
      <c r="CV694" s="10">
        <v>5</v>
      </c>
      <c r="CW694" s="10">
        <v>4</v>
      </c>
      <c r="CX694" s="10">
        <v>7</v>
      </c>
      <c r="CY694" s="10">
        <v>5</v>
      </c>
      <c r="CZ694" s="10">
        <v>7</v>
      </c>
      <c r="DA694" s="10">
        <v>7</v>
      </c>
      <c r="DB694" s="10">
        <v>7</v>
      </c>
      <c r="DC694" s="10">
        <v>7</v>
      </c>
      <c r="DD694" s="10">
        <v>5</v>
      </c>
      <c r="DE694" s="10">
        <v>7</v>
      </c>
      <c r="DF694" s="10">
        <v>7</v>
      </c>
      <c r="DG694" s="10">
        <v>7</v>
      </c>
      <c r="DH694" s="10">
        <v>5</v>
      </c>
      <c r="DI694" s="10">
        <v>7</v>
      </c>
      <c r="DJ694" s="10">
        <v>5</v>
      </c>
      <c r="DK694" s="10">
        <v>7</v>
      </c>
      <c r="DL694" s="10">
        <v>5</v>
      </c>
      <c r="DM694" s="9" t="s">
        <v>296</v>
      </c>
      <c r="DN694" s="10">
        <v>1994</v>
      </c>
      <c r="DO694" s="9">
        <f t="shared" si="4"/>
        <v>27</v>
      </c>
      <c r="DP694" s="9" t="s">
        <v>155</v>
      </c>
      <c r="DQ694" s="9" t="s">
        <v>202</v>
      </c>
      <c r="DR694" s="9" t="s">
        <v>157</v>
      </c>
      <c r="DS694" s="9" t="s">
        <v>137</v>
      </c>
      <c r="DT694" s="9" t="s">
        <v>181</v>
      </c>
      <c r="DU694" s="9" t="s">
        <v>203</v>
      </c>
      <c r="DV694" s="9" t="str">
        <f>VLOOKUP(DU694,Metadata!$B$2:$C$7,2,FALSE)</f>
        <v>6+ years</v>
      </c>
    </row>
    <row r="695" spans="1:126">
      <c r="A695" s="13">
        <v>694</v>
      </c>
      <c r="B695" s="9" t="s">
        <v>135</v>
      </c>
      <c r="C695" s="9" t="str">
        <f>VLOOKUP(B695,Metadata!$M$2:$N$6,2,FALSE)</f>
        <v>Permanent Employee</v>
      </c>
      <c r="D695" s="9" t="s">
        <v>136</v>
      </c>
      <c r="E695" s="9" t="s">
        <v>137</v>
      </c>
      <c r="F695" s="9" t="s">
        <v>138</v>
      </c>
      <c r="G695" s="9" t="s">
        <v>204</v>
      </c>
      <c r="H695" s="9" t="str">
        <f>IF(G695="","",VLOOKUP(G695,Metadata!$J$2:$K$22,2,FALSE))</f>
        <v>Centre</v>
      </c>
      <c r="I695" s="9" t="s">
        <v>138</v>
      </c>
      <c r="J695" s="9" t="str">
        <f>IF(I695="","",VLOOKUP(I695,Metadata!$P$2:$Q$43,2,FALSE))</f>
        <v>Europe</v>
      </c>
      <c r="K695" s="9" t="str">
        <f t="shared" si="0"/>
        <v>Portugal</v>
      </c>
      <c r="L695" s="9" t="s">
        <v>204</v>
      </c>
      <c r="M695" s="9" t="str">
        <f>IF(L695="","",VLOOKUP(L695,Metadata!$J$2:$K$22,2,FALSE))</f>
        <v>Centre</v>
      </c>
      <c r="N695" s="9" t="s">
        <v>214</v>
      </c>
      <c r="O695" s="9" t="s">
        <v>239</v>
      </c>
      <c r="P695" s="9" t="s">
        <v>191</v>
      </c>
      <c r="Q695" s="10" t="str">
        <f t="shared" si="1"/>
        <v>Remote Job (full or flexible)</v>
      </c>
      <c r="R695" s="10">
        <v>5</v>
      </c>
      <c r="S695" s="9" t="s">
        <v>161</v>
      </c>
      <c r="T695" s="9" t="s">
        <v>137</v>
      </c>
      <c r="U695" s="9" t="str">
        <f>IF(S695&lt;&gt;"",S695,IF(T695&lt;&gt;"",VLOOKUP(T695,Metadata!$S$2:$T$228,2,FALSE),""))</f>
        <v>Full-Stack Developer</v>
      </c>
      <c r="V695" s="9" t="s">
        <v>234</v>
      </c>
      <c r="W695" s="9" t="s">
        <v>137</v>
      </c>
      <c r="X695" s="9" t="s">
        <v>175</v>
      </c>
      <c r="Y695" s="9" t="s">
        <v>137</v>
      </c>
      <c r="Z695" s="9" t="s">
        <v>164</v>
      </c>
      <c r="AA695" s="9" t="s">
        <v>165</v>
      </c>
      <c r="AB695" s="9" t="s">
        <v>137</v>
      </c>
      <c r="AC695" s="9"/>
      <c r="AD695" s="9"/>
      <c r="AE695" s="9"/>
      <c r="AF695" s="9"/>
      <c r="AG695" s="9"/>
      <c r="AH695" s="9"/>
      <c r="AI695" s="9"/>
      <c r="AJ695" s="9" t="s">
        <v>185</v>
      </c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 t="s">
        <v>178</v>
      </c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 t="s">
        <v>199</v>
      </c>
      <c r="BM695" s="9"/>
      <c r="BN695" s="9"/>
      <c r="BO695" s="9"/>
      <c r="BP695" s="9"/>
      <c r="BQ695" s="9"/>
      <c r="BR695" s="9"/>
      <c r="BS695" s="9" t="s">
        <v>200</v>
      </c>
      <c r="BT695" s="9"/>
      <c r="BU695" s="9"/>
      <c r="BV695" s="9"/>
      <c r="BW695" s="9"/>
      <c r="BX695" s="9"/>
      <c r="BY695" s="9"/>
      <c r="BZ695" s="9"/>
      <c r="CA695" s="10"/>
      <c r="CB695" s="10" t="str">
        <f t="shared" si="5"/>
        <v/>
      </c>
      <c r="CC695" s="10"/>
      <c r="CD695" s="9" t="str">
        <f t="shared" si="2"/>
        <v/>
      </c>
      <c r="CE695" s="9" t="s">
        <v>168</v>
      </c>
      <c r="CF695" s="9" t="s">
        <v>169</v>
      </c>
      <c r="CG695" s="9">
        <f>IF(CF695="","",VLOOKUP(CF695,Metadata!$D$2:$H$20,2,FALSE))</f>
        <v>12500</v>
      </c>
      <c r="CH695" s="9">
        <f>IF(CF695="","",VLOOKUP(CF695,Metadata!$D$2:$H$20,4,FALSE))</f>
        <v>0</v>
      </c>
      <c r="CI695" s="9">
        <f>IF(CF695="","",VLOOKUP(CF695,Metadata!$D$2:$H$20,5,FALSE))</f>
        <v>15000</v>
      </c>
      <c r="CJ695" s="9">
        <f t="shared" si="3"/>
        <v>12500</v>
      </c>
      <c r="CK695" s="9" t="s">
        <v>153</v>
      </c>
      <c r="CL695" s="10">
        <v>3</v>
      </c>
      <c r="CM695" s="10">
        <v>4</v>
      </c>
      <c r="CN695" s="10">
        <v>7</v>
      </c>
      <c r="CO695" s="10">
        <v>7</v>
      </c>
      <c r="CP695" s="10">
        <v>7</v>
      </c>
      <c r="CQ695" s="10">
        <v>7</v>
      </c>
      <c r="CR695" s="10">
        <v>5</v>
      </c>
      <c r="CS695" s="10">
        <v>5</v>
      </c>
      <c r="CT695" s="10">
        <v>4</v>
      </c>
      <c r="CU695" s="10">
        <v>5</v>
      </c>
      <c r="CV695" s="10">
        <v>6</v>
      </c>
      <c r="CW695" s="10">
        <v>4</v>
      </c>
      <c r="CX695" s="10">
        <v>6</v>
      </c>
      <c r="CY695" s="10">
        <v>5</v>
      </c>
      <c r="CZ695" s="10">
        <v>6</v>
      </c>
      <c r="DA695" s="10">
        <v>4</v>
      </c>
      <c r="DB695" s="10">
        <v>4</v>
      </c>
      <c r="DC695" s="10">
        <v>5</v>
      </c>
      <c r="DD695" s="10">
        <v>5</v>
      </c>
      <c r="DE695" s="10">
        <v>7</v>
      </c>
      <c r="DF695" s="10">
        <v>4</v>
      </c>
      <c r="DG695" s="10">
        <v>6</v>
      </c>
      <c r="DH695" s="10">
        <v>3</v>
      </c>
      <c r="DI695" s="10">
        <v>4</v>
      </c>
      <c r="DJ695" s="10">
        <v>4</v>
      </c>
      <c r="DK695" s="10">
        <v>4</v>
      </c>
      <c r="DL695" s="10">
        <v>4</v>
      </c>
      <c r="DM695" s="9" t="s">
        <v>154</v>
      </c>
      <c r="DN695" s="10">
        <v>1994</v>
      </c>
      <c r="DO695" s="9">
        <f t="shared" si="4"/>
        <v>27</v>
      </c>
      <c r="DP695" s="9" t="s">
        <v>155</v>
      </c>
      <c r="DQ695" s="9" t="s">
        <v>227</v>
      </c>
      <c r="DR695" s="9" t="s">
        <v>157</v>
      </c>
      <c r="DS695" s="9" t="s">
        <v>137</v>
      </c>
      <c r="DT695" s="9" t="s">
        <v>181</v>
      </c>
      <c r="DU695" s="9" t="s">
        <v>168</v>
      </c>
      <c r="DV695" s="9" t="str">
        <f>VLOOKUP(DU695,Metadata!$B$2:$C$7,2,FALSE)</f>
        <v>0 - 3 years</v>
      </c>
    </row>
    <row r="696" spans="1:126">
      <c r="A696" s="13">
        <v>695</v>
      </c>
      <c r="B696" s="9" t="s">
        <v>135</v>
      </c>
      <c r="C696" s="9" t="str">
        <f>VLOOKUP(B696,Metadata!$M$2:$N$6,2,FALSE)</f>
        <v>Permanent Employee</v>
      </c>
      <c r="D696" s="9" t="s">
        <v>159</v>
      </c>
      <c r="E696" s="9" t="s">
        <v>137</v>
      </c>
      <c r="F696" s="9" t="s">
        <v>138</v>
      </c>
      <c r="G696" s="9" t="s">
        <v>140</v>
      </c>
      <c r="H696" s="9" t="str">
        <f>IF(G696="","",VLOOKUP(G696,Metadata!$J$2:$K$22,2,FALSE))</f>
        <v>Lisbon Metropolitan Area</v>
      </c>
      <c r="I696" s="9" t="s">
        <v>138</v>
      </c>
      <c r="J696" s="9" t="str">
        <f>IF(I696="","",VLOOKUP(I696,Metadata!$P$2:$Q$43,2,FALSE))</f>
        <v>Europe</v>
      </c>
      <c r="K696" s="9" t="str">
        <f t="shared" si="0"/>
        <v>Portugal</v>
      </c>
      <c r="L696" s="9" t="s">
        <v>140</v>
      </c>
      <c r="M696" s="9" t="str">
        <f>IF(L696="","",VLOOKUP(L696,Metadata!$J$2:$K$22,2,FALSE))</f>
        <v>Lisbon Metropolitan Area</v>
      </c>
      <c r="N696" s="9" t="s">
        <v>141</v>
      </c>
      <c r="O696" s="9" t="s">
        <v>137</v>
      </c>
      <c r="P696" s="9" t="s">
        <v>142</v>
      </c>
      <c r="Q696" s="10" t="str">
        <f t="shared" si="1"/>
        <v>Full Office Job</v>
      </c>
      <c r="R696" s="10">
        <v>5</v>
      </c>
      <c r="S696" s="9" t="s">
        <v>216</v>
      </c>
      <c r="T696" s="9" t="s">
        <v>137</v>
      </c>
      <c r="U696" s="9" t="str">
        <f>IF(S696&lt;&gt;"",S696,IF(T696&lt;&gt;"",VLOOKUP(T696,Metadata!$S$2:$T$228,2,FALSE),""))</f>
        <v>Front-End Developer</v>
      </c>
      <c r="V696" s="9" t="s">
        <v>256</v>
      </c>
      <c r="W696" s="9" t="s">
        <v>137</v>
      </c>
      <c r="X696" s="9" t="s">
        <v>163</v>
      </c>
      <c r="Y696" s="9" t="s">
        <v>137</v>
      </c>
      <c r="Z696" s="9" t="s">
        <v>184</v>
      </c>
      <c r="AA696" s="9" t="s">
        <v>137</v>
      </c>
      <c r="AB696" s="9" t="s">
        <v>137</v>
      </c>
      <c r="AC696" s="9" t="s">
        <v>147</v>
      </c>
      <c r="AD696" s="9"/>
      <c r="AE696" s="9" t="s">
        <v>194</v>
      </c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 t="s">
        <v>167</v>
      </c>
      <c r="BK696" s="9" t="s">
        <v>198</v>
      </c>
      <c r="BL696" s="9" t="s">
        <v>199</v>
      </c>
      <c r="BM696" s="9"/>
      <c r="BN696" s="9"/>
      <c r="BO696" s="9"/>
      <c r="BP696" s="9"/>
      <c r="BQ696" s="9"/>
      <c r="BR696" s="9" t="s">
        <v>247</v>
      </c>
      <c r="BS696" s="9"/>
      <c r="BT696" s="9"/>
      <c r="BU696" s="9"/>
      <c r="BV696" s="9"/>
      <c r="BW696" s="9"/>
      <c r="BX696" s="9"/>
      <c r="BY696" s="9"/>
      <c r="BZ696" s="9"/>
      <c r="CA696" s="10"/>
      <c r="CB696" s="10" t="str">
        <f t="shared" si="5"/>
        <v/>
      </c>
      <c r="CC696" s="10"/>
      <c r="CD696" s="9" t="str">
        <f t="shared" si="2"/>
        <v/>
      </c>
      <c r="CE696" s="9" t="s">
        <v>232</v>
      </c>
      <c r="CF696" s="9" t="s">
        <v>188</v>
      </c>
      <c r="CG696" s="9">
        <f>IF(CF696="","",VLOOKUP(CF696,Metadata!$D$2:$H$20,2,FALSE))</f>
        <v>17500</v>
      </c>
      <c r="CH696" s="9">
        <f>IF(CF696="","",VLOOKUP(CF696,Metadata!$D$2:$H$20,4,FALSE))</f>
        <v>15000</v>
      </c>
      <c r="CI696" s="9">
        <f>IF(CF696="","",VLOOKUP(CF696,Metadata!$D$2:$H$20,5,FALSE))</f>
        <v>20000</v>
      </c>
      <c r="CJ696" s="9">
        <f t="shared" si="3"/>
        <v>17500</v>
      </c>
      <c r="CK696" s="9" t="s">
        <v>153</v>
      </c>
      <c r="CL696" s="10">
        <v>6</v>
      </c>
      <c r="CM696" s="10">
        <v>1</v>
      </c>
      <c r="CN696" s="10">
        <v>7</v>
      </c>
      <c r="CO696" s="10">
        <v>7</v>
      </c>
      <c r="CP696" s="10">
        <v>7</v>
      </c>
      <c r="CQ696" s="10">
        <v>7</v>
      </c>
      <c r="CR696" s="10">
        <v>4</v>
      </c>
      <c r="CS696" s="10">
        <v>4</v>
      </c>
      <c r="CT696" s="10">
        <v>7</v>
      </c>
      <c r="CU696" s="10">
        <v>7</v>
      </c>
      <c r="CV696" s="10">
        <v>7</v>
      </c>
      <c r="CW696" s="10">
        <v>4</v>
      </c>
      <c r="CX696" s="10">
        <v>6</v>
      </c>
      <c r="CY696" s="10">
        <v>6</v>
      </c>
      <c r="CZ696" s="10">
        <v>6</v>
      </c>
      <c r="DA696" s="10">
        <v>4</v>
      </c>
      <c r="DB696" s="10">
        <v>7</v>
      </c>
      <c r="DC696" s="10">
        <v>7</v>
      </c>
      <c r="DD696" s="10">
        <v>5</v>
      </c>
      <c r="DE696" s="10">
        <v>7</v>
      </c>
      <c r="DF696" s="10">
        <v>5</v>
      </c>
      <c r="DG696" s="10">
        <v>6</v>
      </c>
      <c r="DH696" s="10">
        <v>7</v>
      </c>
      <c r="DI696" s="10">
        <v>4</v>
      </c>
      <c r="DJ696" s="10">
        <v>2</v>
      </c>
      <c r="DK696" s="10">
        <v>4</v>
      </c>
      <c r="DL696" s="10">
        <v>4</v>
      </c>
      <c r="DM696" s="9" t="s">
        <v>154</v>
      </c>
      <c r="DN696" s="10">
        <v>1997</v>
      </c>
      <c r="DO696" s="9">
        <f t="shared" si="4"/>
        <v>24</v>
      </c>
      <c r="DP696" s="9" t="s">
        <v>155</v>
      </c>
      <c r="DQ696" s="9" t="s">
        <v>202</v>
      </c>
      <c r="DR696" s="9" t="s">
        <v>157</v>
      </c>
      <c r="DS696" s="9" t="s">
        <v>137</v>
      </c>
      <c r="DT696" s="9" t="s">
        <v>181</v>
      </c>
      <c r="DU696" s="9" t="s">
        <v>223</v>
      </c>
      <c r="DV696" s="9" t="str">
        <f>VLOOKUP(DU696,Metadata!$B$2:$C$7,2,FALSE)</f>
        <v>3 - 6 years</v>
      </c>
    </row>
    <row r="697" spans="1:126">
      <c r="A697" s="13">
        <v>696</v>
      </c>
      <c r="B697" s="9" t="s">
        <v>135</v>
      </c>
      <c r="C697" s="9" t="str">
        <f>VLOOKUP(B697,Metadata!$M$2:$N$6,2,FALSE)</f>
        <v>Permanent Employee</v>
      </c>
      <c r="D697" s="9" t="s">
        <v>136</v>
      </c>
      <c r="E697" s="9" t="s">
        <v>137</v>
      </c>
      <c r="F697" s="9" t="s">
        <v>138</v>
      </c>
      <c r="G697" s="9" t="s">
        <v>172</v>
      </c>
      <c r="H697" s="9" t="str">
        <f>IF(G697="","",VLOOKUP(G697,Metadata!$J$2:$K$22,2,FALSE))</f>
        <v>Porto Metropolitan Area</v>
      </c>
      <c r="I697" s="9" t="s">
        <v>138</v>
      </c>
      <c r="J697" s="9" t="str">
        <f>IF(I697="","",VLOOKUP(I697,Metadata!$P$2:$Q$43,2,FALSE))</f>
        <v>Europe</v>
      </c>
      <c r="K697" s="9" t="str">
        <f t="shared" si="0"/>
        <v>Portugal</v>
      </c>
      <c r="L697" s="9" t="s">
        <v>172</v>
      </c>
      <c r="M697" s="9" t="str">
        <f>IF(L697="","",VLOOKUP(L697,Metadata!$J$2:$K$22,2,FALSE))</f>
        <v>Porto Metropolitan Area</v>
      </c>
      <c r="N697" s="9" t="s">
        <v>205</v>
      </c>
      <c r="O697" s="9" t="s">
        <v>137</v>
      </c>
      <c r="P697" s="9" t="s">
        <v>137</v>
      </c>
      <c r="Q697" s="10" t="str">
        <f t="shared" si="1"/>
        <v>Full Office Job</v>
      </c>
      <c r="R697" s="10">
        <v>4</v>
      </c>
      <c r="S697" s="9" t="s">
        <v>161</v>
      </c>
      <c r="T697" s="9" t="s">
        <v>137</v>
      </c>
      <c r="U697" s="9" t="str">
        <f>IF(S697&lt;&gt;"",S697,IF(T697&lt;&gt;"",VLOOKUP(T697,Metadata!$S$2:$T$228,2,FALSE),""))</f>
        <v>Full-Stack Developer</v>
      </c>
      <c r="V697" s="9" t="s">
        <v>261</v>
      </c>
      <c r="W697" s="9" t="s">
        <v>137</v>
      </c>
      <c r="X697" s="9" t="s">
        <v>163</v>
      </c>
      <c r="Y697" s="9" t="s">
        <v>137</v>
      </c>
      <c r="Z697" s="9" t="s">
        <v>164</v>
      </c>
      <c r="AA697" s="9" t="s">
        <v>165</v>
      </c>
      <c r="AB697" s="9" t="s">
        <v>137</v>
      </c>
      <c r="AC697" s="9" t="s">
        <v>147</v>
      </c>
      <c r="AD697" s="9"/>
      <c r="AE697" s="9" t="s">
        <v>194</v>
      </c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 t="s">
        <v>178</v>
      </c>
      <c r="BB697" s="9"/>
      <c r="BC697" s="9"/>
      <c r="BD697" s="9"/>
      <c r="BE697" s="9"/>
      <c r="BF697" s="9"/>
      <c r="BG697" s="9" t="s">
        <v>197</v>
      </c>
      <c r="BH697" s="9"/>
      <c r="BI697" s="9"/>
      <c r="BJ697" s="9" t="s">
        <v>167</v>
      </c>
      <c r="BK697" s="9" t="s">
        <v>198</v>
      </c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10"/>
      <c r="CB697" s="10" t="str">
        <f t="shared" si="5"/>
        <v/>
      </c>
      <c r="CC697" s="10"/>
      <c r="CD697" s="9" t="str">
        <f t="shared" si="2"/>
        <v/>
      </c>
      <c r="CE697" s="9" t="s">
        <v>232</v>
      </c>
      <c r="CF697" s="9" t="s">
        <v>169</v>
      </c>
      <c r="CG697" s="9">
        <f>IF(CF697="","",VLOOKUP(CF697,Metadata!$D$2:$H$20,2,FALSE))</f>
        <v>12500</v>
      </c>
      <c r="CH697" s="9">
        <f>IF(CF697="","",VLOOKUP(CF697,Metadata!$D$2:$H$20,4,FALSE))</f>
        <v>0</v>
      </c>
      <c r="CI697" s="9">
        <f>IF(CF697="","",VLOOKUP(CF697,Metadata!$D$2:$H$20,5,FALSE))</f>
        <v>15000</v>
      </c>
      <c r="CJ697" s="9">
        <f t="shared" si="3"/>
        <v>12500</v>
      </c>
      <c r="CK697" s="9" t="s">
        <v>201</v>
      </c>
      <c r="CL697" s="10">
        <v>4</v>
      </c>
      <c r="CM697" s="10">
        <v>3</v>
      </c>
      <c r="CN697" s="10">
        <v>7</v>
      </c>
      <c r="CO697" s="10">
        <v>5</v>
      </c>
      <c r="CP697" s="10">
        <v>5</v>
      </c>
      <c r="CQ697" s="10">
        <v>7</v>
      </c>
      <c r="CR697" s="10">
        <v>4</v>
      </c>
      <c r="CS697" s="10">
        <v>7</v>
      </c>
      <c r="CT697" s="10">
        <v>7</v>
      </c>
      <c r="CU697" s="10">
        <v>7</v>
      </c>
      <c r="CV697" s="10">
        <v>6</v>
      </c>
      <c r="CW697" s="10">
        <v>5</v>
      </c>
      <c r="CX697" s="10">
        <v>6</v>
      </c>
      <c r="CY697" s="10">
        <v>6</v>
      </c>
      <c r="CZ697" s="10">
        <v>7</v>
      </c>
      <c r="DA697" s="10">
        <v>5</v>
      </c>
      <c r="DB697" s="10">
        <v>5</v>
      </c>
      <c r="DC697" s="10">
        <v>5</v>
      </c>
      <c r="DD697" s="10">
        <v>5</v>
      </c>
      <c r="DE697" s="10">
        <v>5</v>
      </c>
      <c r="DF697" s="10">
        <v>5</v>
      </c>
      <c r="DG697" s="10">
        <v>5</v>
      </c>
      <c r="DH697" s="10">
        <v>5</v>
      </c>
      <c r="DI697" s="10">
        <v>4</v>
      </c>
      <c r="DJ697" s="10">
        <v>4</v>
      </c>
      <c r="DK697" s="10">
        <v>5</v>
      </c>
      <c r="DL697" s="10">
        <v>4</v>
      </c>
      <c r="DM697" s="9" t="s">
        <v>154</v>
      </c>
      <c r="DN697" s="10">
        <v>1990</v>
      </c>
      <c r="DO697" s="9">
        <f t="shared" si="4"/>
        <v>31</v>
      </c>
      <c r="DP697" s="9" t="s">
        <v>155</v>
      </c>
      <c r="DQ697" s="9" t="s">
        <v>210</v>
      </c>
      <c r="DR697" s="9" t="s">
        <v>342</v>
      </c>
      <c r="DS697" s="9" t="s">
        <v>137</v>
      </c>
      <c r="DT697" s="9" t="s">
        <v>181</v>
      </c>
      <c r="DU697" s="9" t="s">
        <v>233</v>
      </c>
      <c r="DV697" s="9" t="str">
        <f>VLOOKUP(DU697,Metadata!$B$2:$C$7,2,FALSE)</f>
        <v>0 - 3 years</v>
      </c>
    </row>
    <row r="698" spans="1:126">
      <c r="A698" s="13">
        <v>697</v>
      </c>
      <c r="B698" s="9" t="s">
        <v>135</v>
      </c>
      <c r="C698" s="9" t="str">
        <f>VLOOKUP(B698,Metadata!$M$2:$N$6,2,FALSE)</f>
        <v>Permanent Employee</v>
      </c>
      <c r="D698" s="9" t="s">
        <v>136</v>
      </c>
      <c r="E698" s="9" t="s">
        <v>137</v>
      </c>
      <c r="F698" s="9" t="s">
        <v>138</v>
      </c>
      <c r="G698" s="9" t="s">
        <v>140</v>
      </c>
      <c r="H698" s="9" t="str">
        <f>IF(G698="","",VLOOKUP(G698,Metadata!$J$2:$K$22,2,FALSE))</f>
        <v>Lisbon Metropolitan Area</v>
      </c>
      <c r="I698" s="9" t="s">
        <v>138</v>
      </c>
      <c r="J698" s="9" t="str">
        <f>IF(I698="","",VLOOKUP(I698,Metadata!$P$2:$Q$43,2,FALSE))</f>
        <v>Europe</v>
      </c>
      <c r="K698" s="9" t="str">
        <f t="shared" si="0"/>
        <v>Portugal</v>
      </c>
      <c r="L698" s="9" t="s">
        <v>140</v>
      </c>
      <c r="M698" s="9" t="str">
        <f>IF(L698="","",VLOOKUP(L698,Metadata!$J$2:$K$22,2,FALSE))</f>
        <v>Lisbon Metropolitan Area</v>
      </c>
      <c r="N698" s="9" t="s">
        <v>214</v>
      </c>
      <c r="O698" s="9" t="s">
        <v>278</v>
      </c>
      <c r="P698" s="9" t="s">
        <v>191</v>
      </c>
      <c r="Q698" s="10" t="str">
        <f t="shared" si="1"/>
        <v>Remote Job (full or flexible)</v>
      </c>
      <c r="R698" s="10">
        <v>6</v>
      </c>
      <c r="S698" s="9" t="s">
        <v>290</v>
      </c>
      <c r="T698" s="9" t="s">
        <v>137</v>
      </c>
      <c r="U698" s="9" t="str">
        <f>IF(S698&lt;&gt;"",S698,IF(T698&lt;&gt;"",VLOOKUP(T698,Metadata!$S$2:$T$228,2,FALSE),""))</f>
        <v>Quality Assurance/Testing</v>
      </c>
      <c r="V698" s="9" t="s">
        <v>256</v>
      </c>
      <c r="W698" s="9" t="s">
        <v>137</v>
      </c>
      <c r="X698" s="9" t="s">
        <v>175</v>
      </c>
      <c r="Y698" s="9" t="s">
        <v>137</v>
      </c>
      <c r="Z698" s="9" t="s">
        <v>262</v>
      </c>
      <c r="AA698" s="9" t="s">
        <v>137</v>
      </c>
      <c r="AB698" s="9" t="s">
        <v>137</v>
      </c>
      <c r="AC698" s="9"/>
      <c r="AD698" s="9" t="s">
        <v>148</v>
      </c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 t="s">
        <v>150</v>
      </c>
      <c r="BZ698" s="9" t="s">
        <v>137</v>
      </c>
      <c r="CA698" s="10"/>
      <c r="CB698" s="10" t="str">
        <f t="shared" si="5"/>
        <v/>
      </c>
      <c r="CC698" s="10"/>
      <c r="CD698" s="9" t="str">
        <f t="shared" si="2"/>
        <v/>
      </c>
      <c r="CE698" s="9" t="s">
        <v>151</v>
      </c>
      <c r="CF698" s="9" t="s">
        <v>419</v>
      </c>
      <c r="CG698" s="9">
        <f>IF(CF698="","",VLOOKUP(CF698,Metadata!$D$2:$H$20,2,FALSE))</f>
        <v>62500</v>
      </c>
      <c r="CH698" s="9">
        <f>IF(CF698="","",VLOOKUP(CF698,Metadata!$D$2:$H$20,4,FALSE))</f>
        <v>60000</v>
      </c>
      <c r="CI698" s="9">
        <f>IF(CF698="","",VLOOKUP(CF698,Metadata!$D$2:$H$20,5,FALSE))</f>
        <v>65000</v>
      </c>
      <c r="CJ698" s="9">
        <f t="shared" si="3"/>
        <v>62500</v>
      </c>
      <c r="CK698" s="9" t="s">
        <v>153</v>
      </c>
      <c r="CL698" s="10">
        <v>5</v>
      </c>
      <c r="CM698" s="10">
        <v>3</v>
      </c>
      <c r="CN698" s="10">
        <v>7</v>
      </c>
      <c r="CO698" s="10">
        <v>6</v>
      </c>
      <c r="CP698" s="10">
        <v>4</v>
      </c>
      <c r="CQ698" s="10">
        <v>5</v>
      </c>
      <c r="CR698" s="10">
        <v>6</v>
      </c>
      <c r="CS698" s="10">
        <v>6</v>
      </c>
      <c r="CT698" s="10">
        <v>5</v>
      </c>
      <c r="CU698" s="10">
        <v>5</v>
      </c>
      <c r="CV698" s="10">
        <v>3</v>
      </c>
      <c r="CW698" s="10">
        <v>5</v>
      </c>
      <c r="CX698" s="10">
        <v>7</v>
      </c>
      <c r="CY698" s="10">
        <v>5</v>
      </c>
      <c r="CZ698" s="10">
        <v>5</v>
      </c>
      <c r="DA698" s="10">
        <v>5</v>
      </c>
      <c r="DB698" s="10">
        <v>5</v>
      </c>
      <c r="DC698" s="10">
        <v>7</v>
      </c>
      <c r="DD698" s="10">
        <v>6</v>
      </c>
      <c r="DE698" s="10">
        <v>7</v>
      </c>
      <c r="DF698" s="10">
        <v>5</v>
      </c>
      <c r="DG698" s="10">
        <v>6</v>
      </c>
      <c r="DH698" s="10">
        <v>6</v>
      </c>
      <c r="DI698" s="10">
        <v>5</v>
      </c>
      <c r="DJ698" s="10">
        <v>4</v>
      </c>
      <c r="DK698" s="10">
        <v>5</v>
      </c>
      <c r="DL698" s="10">
        <v>3</v>
      </c>
      <c r="DM698" s="9" t="s">
        <v>154</v>
      </c>
      <c r="DN698" s="10">
        <v>1983</v>
      </c>
      <c r="DO698" s="9">
        <f t="shared" si="4"/>
        <v>38</v>
      </c>
      <c r="DP698" s="9" t="s">
        <v>155</v>
      </c>
      <c r="DQ698" s="9" t="s">
        <v>156</v>
      </c>
      <c r="DR698" s="9" t="s">
        <v>157</v>
      </c>
      <c r="DS698" s="9" t="s">
        <v>137</v>
      </c>
      <c r="DT698" s="9" t="s">
        <v>181</v>
      </c>
      <c r="DU698" s="9" t="s">
        <v>158</v>
      </c>
      <c r="DV698" s="9" t="str">
        <f>VLOOKUP(DU698,Metadata!$B$2:$C$7,2,FALSE)</f>
        <v>6+ years</v>
      </c>
    </row>
    <row r="699" spans="1:126">
      <c r="A699" s="13">
        <v>698</v>
      </c>
      <c r="B699" s="9" t="s">
        <v>135</v>
      </c>
      <c r="C699" s="9" t="str">
        <f>VLOOKUP(B699,Metadata!$M$2:$N$6,2,FALSE)</f>
        <v>Permanent Employee</v>
      </c>
      <c r="D699" s="9" t="s">
        <v>159</v>
      </c>
      <c r="E699" s="9" t="s">
        <v>137</v>
      </c>
      <c r="F699" s="9" t="s">
        <v>138</v>
      </c>
      <c r="G699" s="9" t="s">
        <v>283</v>
      </c>
      <c r="H699" s="9" t="str">
        <f>IF(G699="","",VLOOKUP(G699,Metadata!$J$2:$K$22,2,FALSE))</f>
        <v>Lisbon Metropolitan Area</v>
      </c>
      <c r="I699" s="9" t="s">
        <v>138</v>
      </c>
      <c r="J699" s="9" t="str">
        <f>IF(I699="","",VLOOKUP(I699,Metadata!$P$2:$Q$43,2,FALSE))</f>
        <v>Europe</v>
      </c>
      <c r="K699" s="9" t="str">
        <f t="shared" si="0"/>
        <v>Portugal</v>
      </c>
      <c r="L699" s="9" t="s">
        <v>140</v>
      </c>
      <c r="M699" s="9" t="str">
        <f>IF(L699="","",VLOOKUP(L699,Metadata!$J$2:$K$22,2,FALSE))</f>
        <v>Lisbon Metropolitan Area</v>
      </c>
      <c r="N699" s="9" t="s">
        <v>141</v>
      </c>
      <c r="O699" s="9" t="s">
        <v>137</v>
      </c>
      <c r="P699" s="9" t="s">
        <v>142</v>
      </c>
      <c r="Q699" s="10" t="str">
        <f t="shared" si="1"/>
        <v>Full Office Job</v>
      </c>
      <c r="R699" s="10">
        <v>5</v>
      </c>
      <c r="S699" s="9" t="s">
        <v>137</v>
      </c>
      <c r="T699" s="9" t="s">
        <v>494</v>
      </c>
      <c r="U699" s="9" t="str">
        <f>IF(S699&lt;&gt;"",S699,IF(T699&lt;&gt;"",VLOOKUP(T699,Metadata!$S$2:$T$228,2,FALSE),""))</f>
        <v>DevOps Engineer</v>
      </c>
      <c r="V699" s="9" t="s">
        <v>144</v>
      </c>
      <c r="W699" s="9" t="s">
        <v>137</v>
      </c>
      <c r="X699" s="9" t="s">
        <v>208</v>
      </c>
      <c r="Y699" s="9" t="s">
        <v>137</v>
      </c>
      <c r="Z699" s="9" t="s">
        <v>146</v>
      </c>
      <c r="AA699" s="9" t="s">
        <v>137</v>
      </c>
      <c r="AB699" s="9" t="s">
        <v>137</v>
      </c>
      <c r="AC699" s="9" t="s">
        <v>147</v>
      </c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 t="s">
        <v>150</v>
      </c>
      <c r="BZ699" s="9" t="s">
        <v>137</v>
      </c>
      <c r="CA699" s="10"/>
      <c r="CB699" s="10" t="str">
        <f t="shared" si="5"/>
        <v/>
      </c>
      <c r="CC699" s="10"/>
      <c r="CD699" s="9" t="str">
        <f t="shared" si="2"/>
        <v/>
      </c>
      <c r="CE699" s="9" t="s">
        <v>168</v>
      </c>
      <c r="CF699" s="9" t="s">
        <v>169</v>
      </c>
      <c r="CG699" s="9">
        <f>IF(CF699="","",VLOOKUP(CF699,Metadata!$D$2:$H$20,2,FALSE))</f>
        <v>12500</v>
      </c>
      <c r="CH699" s="9">
        <f>IF(CF699="","",VLOOKUP(CF699,Metadata!$D$2:$H$20,4,FALSE))</f>
        <v>0</v>
      </c>
      <c r="CI699" s="9">
        <f>IF(CF699="","",VLOOKUP(CF699,Metadata!$D$2:$H$20,5,FALSE))</f>
        <v>15000</v>
      </c>
      <c r="CJ699" s="9">
        <f t="shared" si="3"/>
        <v>12500</v>
      </c>
      <c r="CK699" s="9" t="s">
        <v>153</v>
      </c>
      <c r="CL699" s="10">
        <v>4</v>
      </c>
      <c r="CM699" s="10">
        <v>5</v>
      </c>
      <c r="CN699" s="10">
        <v>7</v>
      </c>
      <c r="CO699" s="10">
        <v>7</v>
      </c>
      <c r="CP699" s="10">
        <v>7</v>
      </c>
      <c r="CQ699" s="10">
        <v>7</v>
      </c>
      <c r="CR699" s="10">
        <v>5</v>
      </c>
      <c r="CS699" s="10">
        <v>7</v>
      </c>
      <c r="CT699" s="10">
        <v>7</v>
      </c>
      <c r="CU699" s="10">
        <v>6</v>
      </c>
      <c r="CV699" s="10">
        <v>6</v>
      </c>
      <c r="CW699" s="10">
        <v>6</v>
      </c>
      <c r="CX699" s="10">
        <v>5</v>
      </c>
      <c r="CY699" s="10">
        <v>5</v>
      </c>
      <c r="CZ699" s="10">
        <v>7</v>
      </c>
      <c r="DA699" s="10">
        <v>5</v>
      </c>
      <c r="DB699" s="10">
        <v>6</v>
      </c>
      <c r="DC699" s="10">
        <v>7</v>
      </c>
      <c r="DD699" s="10">
        <v>6</v>
      </c>
      <c r="DE699" s="10">
        <v>7</v>
      </c>
      <c r="DF699" s="10">
        <v>6</v>
      </c>
      <c r="DG699" s="10">
        <v>7</v>
      </c>
      <c r="DH699" s="10">
        <v>7</v>
      </c>
      <c r="DI699" s="10">
        <v>7</v>
      </c>
      <c r="DJ699" s="10">
        <v>6</v>
      </c>
      <c r="DK699" s="10">
        <v>6</v>
      </c>
      <c r="DL699" s="10">
        <v>6</v>
      </c>
      <c r="DM699" s="9" t="s">
        <v>154</v>
      </c>
      <c r="DN699" s="10">
        <v>1987</v>
      </c>
      <c r="DO699" s="9">
        <f t="shared" si="4"/>
        <v>34</v>
      </c>
      <c r="DP699" s="9" t="s">
        <v>222</v>
      </c>
      <c r="DQ699" s="9" t="s">
        <v>202</v>
      </c>
      <c r="DR699" s="9" t="s">
        <v>157</v>
      </c>
      <c r="DS699" s="9" t="s">
        <v>137</v>
      </c>
      <c r="DT699" s="9" t="s">
        <v>181</v>
      </c>
      <c r="DU699" s="9" t="s">
        <v>168</v>
      </c>
      <c r="DV699" s="9" t="str">
        <f>VLOOKUP(DU699,Metadata!$B$2:$C$7,2,FALSE)</f>
        <v>0 - 3 years</v>
      </c>
    </row>
    <row r="700" spans="1:126">
      <c r="A700" s="13">
        <v>699</v>
      </c>
      <c r="B700" s="9" t="s">
        <v>135</v>
      </c>
      <c r="C700" s="9" t="str">
        <f>VLOOKUP(B700,Metadata!$M$2:$N$6,2,FALSE)</f>
        <v>Permanent Employee</v>
      </c>
      <c r="D700" s="9" t="s">
        <v>136</v>
      </c>
      <c r="E700" s="9" t="s">
        <v>137</v>
      </c>
      <c r="F700" s="9" t="s">
        <v>138</v>
      </c>
      <c r="G700" s="9" t="s">
        <v>283</v>
      </c>
      <c r="H700" s="9" t="str">
        <f>IF(G700="","",VLOOKUP(G700,Metadata!$J$2:$K$22,2,FALSE))</f>
        <v>Lisbon Metropolitan Area</v>
      </c>
      <c r="I700" s="9" t="s">
        <v>138</v>
      </c>
      <c r="J700" s="9" t="str">
        <f>IF(I700="","",VLOOKUP(I700,Metadata!$P$2:$Q$43,2,FALSE))</f>
        <v>Europe</v>
      </c>
      <c r="K700" s="9" t="str">
        <f t="shared" si="0"/>
        <v>Portugal</v>
      </c>
      <c r="L700" s="9" t="s">
        <v>140</v>
      </c>
      <c r="M700" s="9" t="str">
        <f>IF(L700="","",VLOOKUP(L700,Metadata!$J$2:$K$22,2,FALSE))</f>
        <v>Lisbon Metropolitan Area</v>
      </c>
      <c r="N700" s="9" t="s">
        <v>141</v>
      </c>
      <c r="O700" s="9" t="s">
        <v>137</v>
      </c>
      <c r="P700" s="9" t="s">
        <v>142</v>
      </c>
      <c r="Q700" s="10" t="str">
        <f t="shared" si="1"/>
        <v>Full Office Job</v>
      </c>
      <c r="R700" s="10">
        <v>7</v>
      </c>
      <c r="S700" s="9" t="s">
        <v>192</v>
      </c>
      <c r="T700" s="9" t="s">
        <v>137</v>
      </c>
      <c r="U700" s="9" t="str">
        <f>IF(S700&lt;&gt;"",S700,IF(T700&lt;&gt;"",VLOOKUP(T700,Metadata!$S$2:$T$228,2,FALSE),""))</f>
        <v>Back-End Developer</v>
      </c>
      <c r="V700" s="9" t="s">
        <v>486</v>
      </c>
      <c r="W700" s="9" t="s">
        <v>137</v>
      </c>
      <c r="X700" s="9" t="s">
        <v>175</v>
      </c>
      <c r="Y700" s="9" t="s">
        <v>137</v>
      </c>
      <c r="Z700" s="9" t="s">
        <v>262</v>
      </c>
      <c r="AA700" s="9" t="s">
        <v>137</v>
      </c>
      <c r="AB700" s="9" t="s">
        <v>137</v>
      </c>
      <c r="AC700" s="9" t="s">
        <v>147</v>
      </c>
      <c r="AD700" s="9"/>
      <c r="AE700" s="9"/>
      <c r="AF700" s="9" t="s">
        <v>243</v>
      </c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 t="s">
        <v>324</v>
      </c>
      <c r="AU700" s="9"/>
      <c r="AV700" s="9" t="s">
        <v>270</v>
      </c>
      <c r="AW700" s="9"/>
      <c r="AX700" s="9"/>
      <c r="AY700" s="9"/>
      <c r="AZ700" s="9"/>
      <c r="BA700" s="9" t="s">
        <v>178</v>
      </c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 t="s">
        <v>257</v>
      </c>
      <c r="BP700" s="9"/>
      <c r="BQ700" s="9"/>
      <c r="BR700" s="9"/>
      <c r="BS700" s="9"/>
      <c r="BT700" s="9"/>
      <c r="BU700" s="9" t="s">
        <v>258</v>
      </c>
      <c r="BV700" s="9"/>
      <c r="BW700" s="9"/>
      <c r="BX700" s="9"/>
      <c r="BY700" s="9"/>
      <c r="BZ700" s="9"/>
      <c r="CA700" s="10"/>
      <c r="CB700" s="10" t="str">
        <f t="shared" si="5"/>
        <v/>
      </c>
      <c r="CC700" s="10"/>
      <c r="CD700" s="9" t="str">
        <f t="shared" si="2"/>
        <v/>
      </c>
      <c r="CE700" s="9" t="s">
        <v>168</v>
      </c>
      <c r="CF700" s="9" t="s">
        <v>220</v>
      </c>
      <c r="CG700" s="9">
        <f>IF(CF700="","",VLOOKUP(CF700,Metadata!$D$2:$H$20,2,FALSE))</f>
        <v>27500</v>
      </c>
      <c r="CH700" s="9">
        <f>IF(CF700="","",VLOOKUP(CF700,Metadata!$D$2:$H$20,4,FALSE))</f>
        <v>25000</v>
      </c>
      <c r="CI700" s="9">
        <f>IF(CF700="","",VLOOKUP(CF700,Metadata!$D$2:$H$20,5,FALSE))</f>
        <v>30000</v>
      </c>
      <c r="CJ700" s="9">
        <f t="shared" si="3"/>
        <v>27500</v>
      </c>
      <c r="CK700" s="9" t="s">
        <v>221</v>
      </c>
      <c r="CL700" s="10">
        <v>6</v>
      </c>
      <c r="CM700" s="10">
        <v>2</v>
      </c>
      <c r="CN700" s="10">
        <v>7</v>
      </c>
      <c r="CO700" s="10">
        <v>4</v>
      </c>
      <c r="CP700" s="10">
        <v>5</v>
      </c>
      <c r="CQ700" s="10">
        <v>5</v>
      </c>
      <c r="CR700" s="10">
        <v>7</v>
      </c>
      <c r="CS700" s="10">
        <v>6</v>
      </c>
      <c r="CT700" s="10">
        <v>7</v>
      </c>
      <c r="CU700" s="10">
        <v>6</v>
      </c>
      <c r="CV700" s="10">
        <v>6</v>
      </c>
      <c r="CW700" s="10">
        <v>5</v>
      </c>
      <c r="CX700" s="10">
        <v>6</v>
      </c>
      <c r="CY700" s="10">
        <v>6</v>
      </c>
      <c r="CZ700" s="10">
        <v>6</v>
      </c>
      <c r="DA700" s="10">
        <v>2</v>
      </c>
      <c r="DB700" s="10">
        <v>2</v>
      </c>
      <c r="DC700" s="10">
        <v>5</v>
      </c>
      <c r="DD700" s="10">
        <v>1</v>
      </c>
      <c r="DE700" s="10">
        <v>6</v>
      </c>
      <c r="DF700" s="10">
        <v>6</v>
      </c>
      <c r="DG700" s="10">
        <v>5</v>
      </c>
      <c r="DH700" s="10">
        <v>6</v>
      </c>
      <c r="DI700" s="10">
        <v>6</v>
      </c>
      <c r="DJ700" s="10">
        <v>2</v>
      </c>
      <c r="DK700" s="10">
        <v>5</v>
      </c>
      <c r="DL700" s="10">
        <v>5</v>
      </c>
      <c r="DM700" s="9" t="s">
        <v>154</v>
      </c>
      <c r="DN700" s="10">
        <v>1993</v>
      </c>
      <c r="DO700" s="9">
        <f t="shared" si="4"/>
        <v>28</v>
      </c>
      <c r="DP700" s="9" t="s">
        <v>222</v>
      </c>
      <c r="DQ700" s="9" t="s">
        <v>210</v>
      </c>
      <c r="DR700" s="9" t="s">
        <v>170</v>
      </c>
      <c r="DS700" s="9" t="s">
        <v>137</v>
      </c>
      <c r="DT700" s="9" t="s">
        <v>181</v>
      </c>
      <c r="DU700" s="9" t="s">
        <v>168</v>
      </c>
      <c r="DV700" s="9" t="str">
        <f>VLOOKUP(DU700,Metadata!$B$2:$C$7,2,FALSE)</f>
        <v>0 - 3 years</v>
      </c>
    </row>
    <row r="701" spans="1:126">
      <c r="A701" s="13">
        <v>700</v>
      </c>
      <c r="B701" s="9" t="s">
        <v>135</v>
      </c>
      <c r="C701" s="9" t="str">
        <f>VLOOKUP(B701,Metadata!$M$2:$N$6,2,FALSE)</f>
        <v>Permanent Employee</v>
      </c>
      <c r="D701" s="9" t="s">
        <v>159</v>
      </c>
      <c r="E701" s="9" t="s">
        <v>137</v>
      </c>
      <c r="F701" s="9" t="s">
        <v>138</v>
      </c>
      <c r="G701" s="9" t="s">
        <v>140</v>
      </c>
      <c r="H701" s="9" t="str">
        <f>IF(G701="","",VLOOKUP(G701,Metadata!$J$2:$K$22,2,FALSE))</f>
        <v>Lisbon Metropolitan Area</v>
      </c>
      <c r="I701" s="9" t="s">
        <v>292</v>
      </c>
      <c r="J701" s="9" t="str">
        <f>IF(I701="","",VLOOKUP(I701,Metadata!$P$2:$Q$43,2,FALSE))</f>
        <v>North America</v>
      </c>
      <c r="K701" s="9" t="str">
        <f t="shared" si="0"/>
        <v>International</v>
      </c>
      <c r="L701" s="9" t="s">
        <v>137</v>
      </c>
      <c r="M701" s="9" t="str">
        <f>IF(L701="","",VLOOKUP(L701,Metadata!$J$2:$K$22,2,FALSE))</f>
        <v/>
      </c>
      <c r="N701" s="9" t="s">
        <v>214</v>
      </c>
      <c r="O701" s="9" t="s">
        <v>239</v>
      </c>
      <c r="P701" s="9" t="s">
        <v>142</v>
      </c>
      <c r="Q701" s="10" t="str">
        <f t="shared" si="1"/>
        <v>Full Office Job</v>
      </c>
      <c r="R701" s="10">
        <v>3</v>
      </c>
      <c r="S701" s="9" t="s">
        <v>143</v>
      </c>
      <c r="T701" s="9" t="s">
        <v>137</v>
      </c>
      <c r="U701" s="9" t="str">
        <f>IF(S701&lt;&gt;"",S701,IF(T701&lt;&gt;"",VLOOKUP(T701,Metadata!$S$2:$T$228,2,FALSE),""))</f>
        <v>Technical Team Leader</v>
      </c>
      <c r="V701" s="9" t="s">
        <v>276</v>
      </c>
      <c r="W701" s="9" t="s">
        <v>137</v>
      </c>
      <c r="X701" s="9" t="s">
        <v>145</v>
      </c>
      <c r="Y701" s="9" t="s">
        <v>137</v>
      </c>
      <c r="Z701" s="9" t="s">
        <v>218</v>
      </c>
      <c r="AA701" s="9" t="s">
        <v>137</v>
      </c>
      <c r="AB701" s="9" t="s">
        <v>253</v>
      </c>
      <c r="AC701" s="9" t="s">
        <v>147</v>
      </c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 t="s">
        <v>150</v>
      </c>
      <c r="BZ701" s="9" t="s">
        <v>137</v>
      </c>
      <c r="CA701" s="10"/>
      <c r="CB701" s="10" t="str">
        <f t="shared" si="5"/>
        <v/>
      </c>
      <c r="CC701" s="10"/>
      <c r="CD701" s="9" t="str">
        <f t="shared" si="2"/>
        <v/>
      </c>
      <c r="CE701" s="9" t="s">
        <v>151</v>
      </c>
      <c r="CF701" s="9" t="s">
        <v>245</v>
      </c>
      <c r="CG701" s="9">
        <f>IF(CF701="","",VLOOKUP(CF701,Metadata!$D$2:$H$20,2,FALSE))</f>
        <v>42500</v>
      </c>
      <c r="CH701" s="9">
        <f>IF(CF701="","",VLOOKUP(CF701,Metadata!$D$2:$H$20,4,FALSE))</f>
        <v>40000</v>
      </c>
      <c r="CI701" s="9">
        <f>IF(CF701="","",VLOOKUP(CF701,Metadata!$D$2:$H$20,5,FALSE))</f>
        <v>45000</v>
      </c>
      <c r="CJ701" s="9">
        <f t="shared" si="3"/>
        <v>42500</v>
      </c>
      <c r="CK701" s="9" t="s">
        <v>189</v>
      </c>
      <c r="CL701" s="10">
        <v>6</v>
      </c>
      <c r="CM701" s="10">
        <v>1</v>
      </c>
      <c r="CN701" s="10">
        <v>6</v>
      </c>
      <c r="CO701" s="10">
        <v>6</v>
      </c>
      <c r="CP701" s="10">
        <v>6</v>
      </c>
      <c r="CQ701" s="10">
        <v>6</v>
      </c>
      <c r="CR701" s="10">
        <v>2</v>
      </c>
      <c r="CS701" s="10">
        <v>5</v>
      </c>
      <c r="CT701" s="10">
        <v>7</v>
      </c>
      <c r="CU701" s="10">
        <v>4</v>
      </c>
      <c r="CV701" s="10">
        <v>6</v>
      </c>
      <c r="CW701" s="10">
        <v>5</v>
      </c>
      <c r="CX701" s="10">
        <v>5</v>
      </c>
      <c r="CY701" s="10">
        <v>6</v>
      </c>
      <c r="CZ701" s="10">
        <v>6</v>
      </c>
      <c r="DA701" s="10">
        <v>5</v>
      </c>
      <c r="DB701" s="10">
        <v>6</v>
      </c>
      <c r="DC701" s="10">
        <v>6</v>
      </c>
      <c r="DD701" s="10">
        <v>5</v>
      </c>
      <c r="DE701" s="10">
        <v>6</v>
      </c>
      <c r="DF701" s="10">
        <v>6</v>
      </c>
      <c r="DG701" s="10">
        <v>6</v>
      </c>
      <c r="DH701" s="10">
        <v>5</v>
      </c>
      <c r="DI701" s="10">
        <v>6</v>
      </c>
      <c r="DJ701" s="10">
        <v>6</v>
      </c>
      <c r="DK701" s="10">
        <v>5</v>
      </c>
      <c r="DL701" s="10">
        <v>5</v>
      </c>
      <c r="DM701" s="9" t="s">
        <v>154</v>
      </c>
      <c r="DN701" s="10">
        <v>1977</v>
      </c>
      <c r="DO701" s="9">
        <f t="shared" si="4"/>
        <v>44</v>
      </c>
      <c r="DP701" s="9" t="s">
        <v>155</v>
      </c>
      <c r="DQ701" s="9" t="s">
        <v>202</v>
      </c>
      <c r="DR701" s="9" t="s">
        <v>157</v>
      </c>
      <c r="DS701" s="9" t="s">
        <v>137</v>
      </c>
      <c r="DT701" s="9" t="s">
        <v>181</v>
      </c>
      <c r="DU701" s="9" t="s">
        <v>158</v>
      </c>
      <c r="DV701" s="9" t="str">
        <f>VLOOKUP(DU701,Metadata!$B$2:$C$7,2,FALSE)</f>
        <v>6+ years</v>
      </c>
    </row>
    <row r="702" spans="1:126">
      <c r="A702" s="13">
        <v>701</v>
      </c>
      <c r="B702" s="9" t="s">
        <v>135</v>
      </c>
      <c r="C702" s="9" t="str">
        <f>VLOOKUP(B702,Metadata!$M$2:$N$6,2,FALSE)</f>
        <v>Permanent Employee</v>
      </c>
      <c r="D702" s="9" t="s">
        <v>159</v>
      </c>
      <c r="E702" s="9" t="s">
        <v>137</v>
      </c>
      <c r="F702" s="9" t="s">
        <v>138</v>
      </c>
      <c r="G702" s="9" t="s">
        <v>283</v>
      </c>
      <c r="H702" s="9" t="str">
        <f>IF(G702="","",VLOOKUP(G702,Metadata!$J$2:$K$22,2,FALSE))</f>
        <v>Lisbon Metropolitan Area</v>
      </c>
      <c r="I702" s="9" t="s">
        <v>138</v>
      </c>
      <c r="J702" s="9" t="str">
        <f>IF(I702="","",VLOOKUP(I702,Metadata!$P$2:$Q$43,2,FALSE))</f>
        <v>Europe</v>
      </c>
      <c r="K702" s="9" t="str">
        <f t="shared" si="0"/>
        <v>Portugal</v>
      </c>
      <c r="L702" s="9" t="s">
        <v>140</v>
      </c>
      <c r="M702" s="9" t="str">
        <f>IF(L702="","",VLOOKUP(L702,Metadata!$J$2:$K$22,2,FALSE))</f>
        <v>Lisbon Metropolitan Area</v>
      </c>
      <c r="N702" s="9" t="s">
        <v>214</v>
      </c>
      <c r="O702" s="9" t="s">
        <v>136</v>
      </c>
      <c r="P702" s="9" t="s">
        <v>142</v>
      </c>
      <c r="Q702" s="10" t="str">
        <f t="shared" si="1"/>
        <v>Full Office Job</v>
      </c>
      <c r="R702" s="10">
        <v>5</v>
      </c>
      <c r="S702" s="9" t="s">
        <v>161</v>
      </c>
      <c r="T702" s="9" t="s">
        <v>137</v>
      </c>
      <c r="U702" s="9" t="str">
        <f>IF(S702&lt;&gt;"",S702,IF(T702&lt;&gt;"",VLOOKUP(T702,Metadata!$S$2:$T$228,2,FALSE),""))</f>
        <v>Full-Stack Developer</v>
      </c>
      <c r="V702" s="9" t="s">
        <v>207</v>
      </c>
      <c r="W702" s="9" t="s">
        <v>137</v>
      </c>
      <c r="X702" s="9" t="s">
        <v>145</v>
      </c>
      <c r="Y702" s="9" t="s">
        <v>137</v>
      </c>
      <c r="Z702" s="9" t="s">
        <v>184</v>
      </c>
      <c r="AA702" s="9" t="s">
        <v>165</v>
      </c>
      <c r="AB702" s="9" t="s">
        <v>137</v>
      </c>
      <c r="AC702" s="9"/>
      <c r="AD702" s="9"/>
      <c r="AE702" s="9" t="s">
        <v>194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 t="s">
        <v>198</v>
      </c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10"/>
      <c r="CB702" s="10" t="str">
        <f t="shared" si="5"/>
        <v/>
      </c>
      <c r="CC702" s="10"/>
      <c r="CD702" s="9" t="str">
        <f t="shared" si="2"/>
        <v/>
      </c>
      <c r="CE702" s="9" t="s">
        <v>168</v>
      </c>
      <c r="CF702" s="9" t="s">
        <v>225</v>
      </c>
      <c r="CG702" s="9">
        <f>IF(CF702="","",VLOOKUP(CF702,Metadata!$D$2:$H$20,2,FALSE))</f>
        <v>22500</v>
      </c>
      <c r="CH702" s="9">
        <f>IF(CF702="","",VLOOKUP(CF702,Metadata!$D$2:$H$20,4,FALSE))</f>
        <v>20000</v>
      </c>
      <c r="CI702" s="9">
        <f>IF(CF702="","",VLOOKUP(CF702,Metadata!$D$2:$H$20,5,FALSE))</f>
        <v>25000</v>
      </c>
      <c r="CJ702" s="9">
        <f t="shared" si="3"/>
        <v>22500</v>
      </c>
      <c r="CK702" s="9" t="s">
        <v>277</v>
      </c>
      <c r="CL702" s="10">
        <v>6</v>
      </c>
      <c r="CM702" s="10">
        <v>1</v>
      </c>
      <c r="CN702" s="10">
        <v>7</v>
      </c>
      <c r="CO702" s="10">
        <v>6</v>
      </c>
      <c r="CP702" s="10">
        <v>6</v>
      </c>
      <c r="CQ702" s="10">
        <v>6</v>
      </c>
      <c r="CR702" s="10">
        <v>6</v>
      </c>
      <c r="CS702" s="10">
        <v>6</v>
      </c>
      <c r="CT702" s="10">
        <v>6</v>
      </c>
      <c r="CU702" s="10">
        <v>5</v>
      </c>
      <c r="CV702" s="10">
        <v>5</v>
      </c>
      <c r="CW702" s="10">
        <v>4</v>
      </c>
      <c r="CX702" s="10">
        <v>6</v>
      </c>
      <c r="CY702" s="10">
        <v>6</v>
      </c>
      <c r="CZ702" s="10">
        <v>6</v>
      </c>
      <c r="DA702" s="10">
        <v>6</v>
      </c>
      <c r="DB702" s="10">
        <v>5</v>
      </c>
      <c r="DC702" s="10">
        <v>6</v>
      </c>
      <c r="DD702" s="10">
        <v>6</v>
      </c>
      <c r="DE702" s="10">
        <v>4</v>
      </c>
      <c r="DF702" s="10">
        <v>5</v>
      </c>
      <c r="DG702" s="10">
        <v>6</v>
      </c>
      <c r="DH702" s="10">
        <v>6</v>
      </c>
      <c r="DI702" s="10">
        <v>5</v>
      </c>
      <c r="DJ702" s="10">
        <v>3</v>
      </c>
      <c r="DK702" s="10">
        <v>5</v>
      </c>
      <c r="DL702" s="10">
        <v>3</v>
      </c>
      <c r="DM702" s="9" t="s">
        <v>154</v>
      </c>
      <c r="DN702" s="10">
        <v>1992</v>
      </c>
      <c r="DO702" s="9">
        <f t="shared" si="4"/>
        <v>29</v>
      </c>
      <c r="DP702" s="9" t="s">
        <v>155</v>
      </c>
      <c r="DQ702" s="9" t="s">
        <v>202</v>
      </c>
      <c r="DR702" s="9" t="s">
        <v>157</v>
      </c>
      <c r="DS702" s="9" t="s">
        <v>137</v>
      </c>
      <c r="DT702" s="9" t="s">
        <v>181</v>
      </c>
      <c r="DU702" s="9" t="s">
        <v>223</v>
      </c>
      <c r="DV702" s="9" t="str">
        <f>VLOOKUP(DU702,Metadata!$B$2:$C$7,2,FALSE)</f>
        <v>3 - 6 years</v>
      </c>
    </row>
    <row r="703" spans="1:126">
      <c r="A703" s="13">
        <v>702</v>
      </c>
      <c r="B703" s="9" t="s">
        <v>135</v>
      </c>
      <c r="C703" s="9" t="str">
        <f>VLOOKUP(B703,Metadata!$M$2:$N$6,2,FALSE)</f>
        <v>Permanent Employee</v>
      </c>
      <c r="D703" s="9" t="s">
        <v>159</v>
      </c>
      <c r="E703" s="9" t="s">
        <v>137</v>
      </c>
      <c r="F703" s="9" t="s">
        <v>138</v>
      </c>
      <c r="G703" s="9" t="s">
        <v>140</v>
      </c>
      <c r="H703" s="9" t="str">
        <f>IF(G703="","",VLOOKUP(G703,Metadata!$J$2:$K$22,2,FALSE))</f>
        <v>Lisbon Metropolitan Area</v>
      </c>
      <c r="I703" s="9" t="s">
        <v>138</v>
      </c>
      <c r="J703" s="9" t="str">
        <f>IF(I703="","",VLOOKUP(I703,Metadata!$P$2:$Q$43,2,FALSE))</f>
        <v>Europe</v>
      </c>
      <c r="K703" s="9" t="str">
        <f t="shared" si="0"/>
        <v>Portugal</v>
      </c>
      <c r="L703" s="9" t="s">
        <v>140</v>
      </c>
      <c r="M703" s="9" t="str">
        <f>IF(L703="","",VLOOKUP(L703,Metadata!$J$2:$K$22,2,FALSE))</f>
        <v>Lisbon Metropolitan Area</v>
      </c>
      <c r="N703" s="9" t="s">
        <v>214</v>
      </c>
      <c r="O703" s="9" t="s">
        <v>239</v>
      </c>
      <c r="P703" s="9" t="s">
        <v>142</v>
      </c>
      <c r="Q703" s="10" t="str">
        <f t="shared" si="1"/>
        <v>Full Office Job</v>
      </c>
      <c r="R703" s="10">
        <v>6</v>
      </c>
      <c r="S703" s="9" t="s">
        <v>398</v>
      </c>
      <c r="T703" s="9" t="s">
        <v>137</v>
      </c>
      <c r="U703" s="9" t="str">
        <f>IF(S703&lt;&gt;"",S703,IF(T703&lt;&gt;"",VLOOKUP(T703,Metadata!$S$2:$T$228,2,FALSE),""))</f>
        <v>SysAdmin Engineer</v>
      </c>
      <c r="V703" s="9" t="s">
        <v>495</v>
      </c>
      <c r="W703" s="9" t="s">
        <v>137</v>
      </c>
      <c r="X703" s="9" t="s">
        <v>163</v>
      </c>
      <c r="Y703" s="9" t="s">
        <v>137</v>
      </c>
      <c r="Z703" s="9" t="s">
        <v>184</v>
      </c>
      <c r="AA703" s="9" t="s">
        <v>137</v>
      </c>
      <c r="AB703" s="9" t="s">
        <v>253</v>
      </c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 t="s">
        <v>198</v>
      </c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10"/>
      <c r="CB703" s="10" t="str">
        <f t="shared" si="5"/>
        <v/>
      </c>
      <c r="CC703" s="10"/>
      <c r="CD703" s="9" t="str">
        <f t="shared" si="2"/>
        <v/>
      </c>
      <c r="CE703" s="9" t="s">
        <v>151</v>
      </c>
      <c r="CF703" s="9" t="s">
        <v>225</v>
      </c>
      <c r="CG703" s="9">
        <f>IF(CF703="","",VLOOKUP(CF703,Metadata!$D$2:$H$20,2,FALSE))</f>
        <v>22500</v>
      </c>
      <c r="CH703" s="9">
        <f>IF(CF703="","",VLOOKUP(CF703,Metadata!$D$2:$H$20,4,FALSE))</f>
        <v>20000</v>
      </c>
      <c r="CI703" s="9">
        <f>IF(CF703="","",VLOOKUP(CF703,Metadata!$D$2:$H$20,5,FALSE))</f>
        <v>25000</v>
      </c>
      <c r="CJ703" s="9">
        <f t="shared" si="3"/>
        <v>22500</v>
      </c>
      <c r="CK703" s="9" t="s">
        <v>153</v>
      </c>
      <c r="CL703" s="10">
        <v>1</v>
      </c>
      <c r="CM703" s="10">
        <v>4</v>
      </c>
      <c r="CN703" s="10">
        <v>6</v>
      </c>
      <c r="CO703" s="10">
        <v>6</v>
      </c>
      <c r="CP703" s="10">
        <v>6</v>
      </c>
      <c r="CQ703" s="10">
        <v>6</v>
      </c>
      <c r="CR703" s="10">
        <v>2</v>
      </c>
      <c r="CS703" s="10">
        <v>2</v>
      </c>
      <c r="CT703" s="10">
        <v>6</v>
      </c>
      <c r="CU703" s="10">
        <v>6</v>
      </c>
      <c r="CV703" s="10">
        <v>4</v>
      </c>
      <c r="CW703" s="10">
        <v>2</v>
      </c>
      <c r="CX703" s="10">
        <v>5</v>
      </c>
      <c r="CY703" s="10">
        <v>7</v>
      </c>
      <c r="CZ703" s="10">
        <v>5</v>
      </c>
      <c r="DA703" s="10">
        <v>2</v>
      </c>
      <c r="DB703" s="10">
        <v>4</v>
      </c>
      <c r="DC703" s="10">
        <v>6</v>
      </c>
      <c r="DD703" s="10">
        <v>4</v>
      </c>
      <c r="DE703" s="10">
        <v>6</v>
      </c>
      <c r="DF703" s="10">
        <v>5</v>
      </c>
      <c r="DG703" s="10">
        <v>6</v>
      </c>
      <c r="DH703" s="10">
        <v>2</v>
      </c>
      <c r="DI703" s="10">
        <v>6</v>
      </c>
      <c r="DJ703" s="10">
        <v>1</v>
      </c>
      <c r="DK703" s="10">
        <v>6</v>
      </c>
      <c r="DL703" s="10">
        <v>5</v>
      </c>
      <c r="DM703" s="9" t="s">
        <v>154</v>
      </c>
      <c r="DN703" s="10">
        <v>1978</v>
      </c>
      <c r="DO703" s="9">
        <f t="shared" si="4"/>
        <v>43</v>
      </c>
      <c r="DP703" s="9" t="s">
        <v>155</v>
      </c>
      <c r="DQ703" s="9" t="s">
        <v>210</v>
      </c>
      <c r="DR703" s="9" t="s">
        <v>137</v>
      </c>
      <c r="DS703" s="9" t="s">
        <v>496</v>
      </c>
      <c r="DT703" s="9" t="s">
        <v>181</v>
      </c>
      <c r="DU703" s="9" t="s">
        <v>158</v>
      </c>
      <c r="DV703" s="9" t="str">
        <f>VLOOKUP(DU703,Metadata!$B$2:$C$7,2,FALSE)</f>
        <v>6+ years</v>
      </c>
    </row>
    <row r="704" spans="1:126">
      <c r="A704" s="13">
        <v>703</v>
      </c>
      <c r="B704" s="9" t="s">
        <v>135</v>
      </c>
      <c r="C704" s="9" t="str">
        <f>VLOOKUP(B704,Metadata!$M$2:$N$6,2,FALSE)</f>
        <v>Permanent Employee</v>
      </c>
      <c r="D704" s="9" t="s">
        <v>159</v>
      </c>
      <c r="E704" s="9" t="s">
        <v>137</v>
      </c>
      <c r="F704" s="9" t="s">
        <v>138</v>
      </c>
      <c r="G704" s="9" t="s">
        <v>190</v>
      </c>
      <c r="H704" s="9" t="str">
        <f>IF(G704="","",VLOOKUP(G704,Metadata!$J$2:$K$22,2,FALSE))</f>
        <v>North</v>
      </c>
      <c r="I704" s="9" t="s">
        <v>138</v>
      </c>
      <c r="J704" s="9" t="str">
        <f>IF(I704="","",VLOOKUP(I704,Metadata!$P$2:$Q$43,2,FALSE))</f>
        <v>Europe</v>
      </c>
      <c r="K704" s="9" t="str">
        <f t="shared" si="0"/>
        <v>Portugal</v>
      </c>
      <c r="L704" s="9" t="s">
        <v>190</v>
      </c>
      <c r="M704" s="9" t="str">
        <f>IF(L704="","",VLOOKUP(L704,Metadata!$J$2:$K$22,2,FALSE))</f>
        <v>North</v>
      </c>
      <c r="N704" s="9" t="s">
        <v>141</v>
      </c>
      <c r="O704" s="9" t="s">
        <v>137</v>
      </c>
      <c r="P704" s="9" t="s">
        <v>142</v>
      </c>
      <c r="Q704" s="10" t="str">
        <f t="shared" si="1"/>
        <v>Full Office Job</v>
      </c>
      <c r="R704" s="10">
        <v>6</v>
      </c>
      <c r="S704" s="9" t="s">
        <v>161</v>
      </c>
      <c r="T704" s="9" t="s">
        <v>137</v>
      </c>
      <c r="U704" s="9" t="str">
        <f>IF(S704&lt;&gt;"",S704,IF(T704&lt;&gt;"",VLOOKUP(T704,Metadata!$S$2:$T$228,2,FALSE),""))</f>
        <v>Full-Stack Developer</v>
      </c>
      <c r="V704" s="9" t="s">
        <v>309</v>
      </c>
      <c r="W704" s="9" t="s">
        <v>137</v>
      </c>
      <c r="X704" s="9" t="s">
        <v>163</v>
      </c>
      <c r="Y704" s="9" t="s">
        <v>137</v>
      </c>
      <c r="Z704" s="9" t="s">
        <v>262</v>
      </c>
      <c r="AA704" s="9" t="s">
        <v>165</v>
      </c>
      <c r="AB704" s="9" t="s">
        <v>137</v>
      </c>
      <c r="AC704" s="9" t="s">
        <v>147</v>
      </c>
      <c r="AD704" s="9"/>
      <c r="AE704" s="9" t="s">
        <v>194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 t="s">
        <v>178</v>
      </c>
      <c r="BB704" s="9"/>
      <c r="BC704" s="9"/>
      <c r="BD704" s="9"/>
      <c r="BE704" s="9"/>
      <c r="BF704" s="9"/>
      <c r="BG704" s="9"/>
      <c r="BH704" s="9"/>
      <c r="BI704" s="9"/>
      <c r="BJ704" s="9" t="s">
        <v>167</v>
      </c>
      <c r="BK704" s="9" t="s">
        <v>198</v>
      </c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10"/>
      <c r="CB704" s="10" t="str">
        <f t="shared" si="5"/>
        <v/>
      </c>
      <c r="CC704" s="10"/>
      <c r="CD704" s="9" t="str">
        <f t="shared" si="2"/>
        <v/>
      </c>
      <c r="CE704" s="9" t="s">
        <v>151</v>
      </c>
      <c r="CF704" s="9" t="s">
        <v>188</v>
      </c>
      <c r="CG704" s="9">
        <f>IF(CF704="","",VLOOKUP(CF704,Metadata!$D$2:$H$20,2,FALSE))</f>
        <v>17500</v>
      </c>
      <c r="CH704" s="9">
        <f>IF(CF704="","",VLOOKUP(CF704,Metadata!$D$2:$H$20,4,FALSE))</f>
        <v>15000</v>
      </c>
      <c r="CI704" s="9">
        <f>IF(CF704="","",VLOOKUP(CF704,Metadata!$D$2:$H$20,5,FALSE))</f>
        <v>20000</v>
      </c>
      <c r="CJ704" s="9">
        <f t="shared" si="3"/>
        <v>17500</v>
      </c>
      <c r="CK704" s="9" t="s">
        <v>153</v>
      </c>
      <c r="CL704" s="10">
        <v>2</v>
      </c>
      <c r="CM704" s="10">
        <v>3</v>
      </c>
      <c r="CN704" s="10">
        <v>7</v>
      </c>
      <c r="CO704" s="10">
        <v>7</v>
      </c>
      <c r="CP704" s="10">
        <v>5</v>
      </c>
      <c r="CQ704" s="10">
        <v>6</v>
      </c>
      <c r="CR704" s="10">
        <v>6</v>
      </c>
      <c r="CS704" s="10">
        <v>6</v>
      </c>
      <c r="CT704" s="10">
        <v>5</v>
      </c>
      <c r="CU704" s="10">
        <v>5</v>
      </c>
      <c r="CV704" s="10">
        <v>4</v>
      </c>
      <c r="CW704" s="10">
        <v>4</v>
      </c>
      <c r="CX704" s="10">
        <v>5</v>
      </c>
      <c r="CY704" s="10">
        <v>4</v>
      </c>
      <c r="CZ704" s="10">
        <v>4</v>
      </c>
      <c r="DA704" s="10">
        <v>4</v>
      </c>
      <c r="DB704" s="10">
        <v>4</v>
      </c>
      <c r="DC704" s="10">
        <v>6</v>
      </c>
      <c r="DD704" s="10">
        <v>2</v>
      </c>
      <c r="DE704" s="10">
        <v>4</v>
      </c>
      <c r="DF704" s="10">
        <v>4</v>
      </c>
      <c r="DG704" s="10">
        <v>6</v>
      </c>
      <c r="DH704" s="10">
        <v>4</v>
      </c>
      <c r="DI704" s="10">
        <v>4</v>
      </c>
      <c r="DJ704" s="10">
        <v>5</v>
      </c>
      <c r="DK704" s="10">
        <v>4</v>
      </c>
      <c r="DL704" s="10">
        <v>4</v>
      </c>
      <c r="DM704" s="9" t="s">
        <v>154</v>
      </c>
      <c r="DN704" s="10">
        <v>1990</v>
      </c>
      <c r="DO704" s="9">
        <f t="shared" si="4"/>
        <v>31</v>
      </c>
      <c r="DP704" s="9" t="s">
        <v>155</v>
      </c>
      <c r="DQ704" s="9" t="s">
        <v>202</v>
      </c>
      <c r="DR704" s="9" t="s">
        <v>157</v>
      </c>
      <c r="DS704" s="9" t="s">
        <v>137</v>
      </c>
      <c r="DT704" s="9" t="s">
        <v>181</v>
      </c>
      <c r="DU704" s="9" t="s">
        <v>203</v>
      </c>
      <c r="DV704" s="9" t="str">
        <f>VLOOKUP(DU704,Metadata!$B$2:$C$7,2,FALSE)</f>
        <v>6+ years</v>
      </c>
    </row>
    <row r="705" spans="1:126">
      <c r="A705" s="13">
        <v>704</v>
      </c>
      <c r="B705" s="9" t="s">
        <v>135</v>
      </c>
      <c r="C705" s="9" t="str">
        <f>VLOOKUP(B705,Metadata!$M$2:$N$6,2,FALSE)</f>
        <v>Permanent Employee</v>
      </c>
      <c r="D705" s="9" t="s">
        <v>159</v>
      </c>
      <c r="E705" s="9" t="s">
        <v>137</v>
      </c>
      <c r="F705" s="9" t="s">
        <v>138</v>
      </c>
      <c r="G705" s="9" t="s">
        <v>140</v>
      </c>
      <c r="H705" s="9" t="str">
        <f>IF(G705="","",VLOOKUP(G705,Metadata!$J$2:$K$22,2,FALSE))</f>
        <v>Lisbon Metropolitan Area</v>
      </c>
      <c r="I705" s="9" t="s">
        <v>228</v>
      </c>
      <c r="J705" s="9" t="str">
        <f>IF(I705="","",VLOOKUP(I705,Metadata!$P$2:$Q$43,2,FALSE))</f>
        <v>Europe</v>
      </c>
      <c r="K705" s="9" t="str">
        <f t="shared" si="0"/>
        <v>International</v>
      </c>
      <c r="L705" s="9" t="s">
        <v>137</v>
      </c>
      <c r="M705" s="9" t="str">
        <f>IF(L705="","",VLOOKUP(L705,Metadata!$J$2:$K$22,2,FALSE))</f>
        <v/>
      </c>
      <c r="N705" s="9" t="s">
        <v>141</v>
      </c>
      <c r="O705" s="9" t="s">
        <v>137</v>
      </c>
      <c r="P705" s="9" t="s">
        <v>191</v>
      </c>
      <c r="Q705" s="10" t="str">
        <f t="shared" si="1"/>
        <v>Remote Job (full or flexible)</v>
      </c>
      <c r="R705" s="10">
        <v>7</v>
      </c>
      <c r="S705" s="9" t="s">
        <v>143</v>
      </c>
      <c r="T705" s="9" t="s">
        <v>137</v>
      </c>
      <c r="U705" s="9" t="str">
        <f>IF(S705&lt;&gt;"",S705,IF(T705&lt;&gt;"",VLOOKUP(T705,Metadata!$S$2:$T$228,2,FALSE),""))</f>
        <v>Technical Team Leader</v>
      </c>
      <c r="V705" s="9" t="s">
        <v>137</v>
      </c>
      <c r="W705" s="9" t="s">
        <v>137</v>
      </c>
      <c r="X705" s="9" t="s">
        <v>163</v>
      </c>
      <c r="Y705" s="9" t="s">
        <v>137</v>
      </c>
      <c r="Z705" s="9" t="s">
        <v>184</v>
      </c>
      <c r="AA705" s="9" t="s">
        <v>137</v>
      </c>
      <c r="AB705" s="9" t="s">
        <v>137</v>
      </c>
      <c r="AC705" s="9"/>
      <c r="AD705" s="9"/>
      <c r="AE705" s="9"/>
      <c r="AF705" s="9"/>
      <c r="AG705" s="9"/>
      <c r="AH705" s="9"/>
      <c r="AI705" s="9"/>
      <c r="AJ705" s="9"/>
      <c r="AK705" s="9" t="s">
        <v>302</v>
      </c>
      <c r="AL705" s="9"/>
      <c r="AM705" s="9"/>
      <c r="AN705" s="9"/>
      <c r="AO705" s="9"/>
      <c r="AP705" s="9"/>
      <c r="AQ705" s="9"/>
      <c r="AR705" s="9"/>
      <c r="AS705" s="9"/>
      <c r="AT705" s="9" t="s">
        <v>324</v>
      </c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 t="s">
        <v>303</v>
      </c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10"/>
      <c r="CB705" s="10" t="str">
        <f t="shared" si="5"/>
        <v/>
      </c>
      <c r="CC705" s="10"/>
      <c r="CD705" s="9" t="str">
        <f t="shared" si="2"/>
        <v/>
      </c>
      <c r="CE705" s="9" t="s">
        <v>168</v>
      </c>
      <c r="CF705" s="9" t="s">
        <v>365</v>
      </c>
      <c r="CG705" s="9">
        <f>IF(CF705="","",VLOOKUP(CF705,Metadata!$D$2:$H$20,2,FALSE))</f>
        <v>77500</v>
      </c>
      <c r="CH705" s="9">
        <f>IF(CF705="","",VLOOKUP(CF705,Metadata!$D$2:$H$20,4,FALSE))</f>
        <v>75000</v>
      </c>
      <c r="CI705" s="9">
        <f>IF(CF705="","",VLOOKUP(CF705,Metadata!$D$2:$H$20,5,FALSE))</f>
        <v>80000</v>
      </c>
      <c r="CJ705" s="9">
        <f t="shared" si="3"/>
        <v>77500</v>
      </c>
      <c r="CK705" s="9" t="s">
        <v>153</v>
      </c>
      <c r="CL705" s="10">
        <v>6</v>
      </c>
      <c r="CM705" s="10">
        <v>1</v>
      </c>
      <c r="CN705" s="10">
        <v>7</v>
      </c>
      <c r="CO705" s="10">
        <v>6</v>
      </c>
      <c r="CP705" s="10">
        <v>5</v>
      </c>
      <c r="CQ705" s="10">
        <v>6</v>
      </c>
      <c r="CR705" s="10">
        <v>7</v>
      </c>
      <c r="CS705" s="10">
        <v>7</v>
      </c>
      <c r="CT705" s="10">
        <v>6</v>
      </c>
      <c r="CU705" s="10">
        <v>5</v>
      </c>
      <c r="CV705" s="10">
        <v>2</v>
      </c>
      <c r="CW705" s="10">
        <v>2</v>
      </c>
      <c r="CX705" s="10">
        <v>6</v>
      </c>
      <c r="CY705" s="10">
        <v>5</v>
      </c>
      <c r="CZ705" s="10">
        <v>6</v>
      </c>
      <c r="DA705" s="10">
        <v>1</v>
      </c>
      <c r="DB705" s="10">
        <v>1</v>
      </c>
      <c r="DC705" s="10">
        <v>5</v>
      </c>
      <c r="DD705" s="10">
        <v>1</v>
      </c>
      <c r="DE705" s="10">
        <v>5</v>
      </c>
      <c r="DF705" s="10">
        <v>5</v>
      </c>
      <c r="DG705" s="10">
        <v>5</v>
      </c>
      <c r="DH705" s="10">
        <v>4</v>
      </c>
      <c r="DI705" s="10">
        <v>1</v>
      </c>
      <c r="DJ705" s="10">
        <v>2</v>
      </c>
      <c r="DK705" s="10">
        <v>1</v>
      </c>
      <c r="DL705" s="10">
        <v>1</v>
      </c>
      <c r="DM705" s="9" t="s">
        <v>154</v>
      </c>
      <c r="DN705" s="10">
        <v>1986</v>
      </c>
      <c r="DO705" s="9">
        <f t="shared" si="4"/>
        <v>35</v>
      </c>
      <c r="DP705" s="9" t="s">
        <v>155</v>
      </c>
      <c r="DQ705" s="9" t="s">
        <v>156</v>
      </c>
      <c r="DR705" s="9" t="s">
        <v>157</v>
      </c>
      <c r="DS705" s="9" t="s">
        <v>137</v>
      </c>
      <c r="DT705" s="9" t="s">
        <v>181</v>
      </c>
      <c r="DU705" s="9" t="s">
        <v>158</v>
      </c>
      <c r="DV705" s="9" t="str">
        <f>VLOOKUP(DU705,Metadata!$B$2:$C$7,2,FALSE)</f>
        <v>6+ years</v>
      </c>
    </row>
    <row r="706" spans="1:126">
      <c r="A706" s="13">
        <v>705</v>
      </c>
      <c r="B706" s="9" t="s">
        <v>135</v>
      </c>
      <c r="C706" s="9" t="str">
        <f>VLOOKUP(B706,Metadata!$M$2:$N$6,2,FALSE)</f>
        <v>Permanent Employee</v>
      </c>
      <c r="D706" s="9" t="s">
        <v>136</v>
      </c>
      <c r="E706" s="9" t="s">
        <v>137</v>
      </c>
      <c r="F706" s="9" t="s">
        <v>138</v>
      </c>
      <c r="G706" s="9" t="s">
        <v>140</v>
      </c>
      <c r="H706" s="9" t="str">
        <f>IF(G706="","",VLOOKUP(G706,Metadata!$J$2:$K$22,2,FALSE))</f>
        <v>Lisbon Metropolitan Area</v>
      </c>
      <c r="I706" s="9" t="s">
        <v>138</v>
      </c>
      <c r="J706" s="9" t="str">
        <f>IF(I706="","",VLOOKUP(I706,Metadata!$P$2:$Q$43,2,FALSE))</f>
        <v>Europe</v>
      </c>
      <c r="K706" s="9" t="str">
        <f t="shared" si="0"/>
        <v>Portugal</v>
      </c>
      <c r="L706" s="9" t="s">
        <v>140</v>
      </c>
      <c r="M706" s="9" t="str">
        <f>IF(L706="","",VLOOKUP(L706,Metadata!$J$2:$K$22,2,FALSE))</f>
        <v>Lisbon Metropolitan Area</v>
      </c>
      <c r="N706" s="9" t="s">
        <v>141</v>
      </c>
      <c r="O706" s="9" t="s">
        <v>137</v>
      </c>
      <c r="P706" s="9" t="s">
        <v>191</v>
      </c>
      <c r="Q706" s="10" t="str">
        <f t="shared" si="1"/>
        <v>Remote Job (full or flexible)</v>
      </c>
      <c r="R706" s="10">
        <v>6</v>
      </c>
      <c r="S706" s="9" t="s">
        <v>229</v>
      </c>
      <c r="T706" s="9" t="s">
        <v>137</v>
      </c>
      <c r="U706" s="9" t="str">
        <f>IF(S706&lt;&gt;"",S706,IF(T706&lt;&gt;"",VLOOKUP(T706,Metadata!$S$2:$T$228,2,FALSE),""))</f>
        <v>Project Manager</v>
      </c>
      <c r="V706" s="9" t="s">
        <v>137</v>
      </c>
      <c r="W706" s="9" t="s">
        <v>137</v>
      </c>
      <c r="X706" s="9" t="s">
        <v>163</v>
      </c>
      <c r="Y706" s="9" t="s">
        <v>137</v>
      </c>
      <c r="Z706" s="9" t="s">
        <v>193</v>
      </c>
      <c r="AA706" s="9" t="s">
        <v>137</v>
      </c>
      <c r="AB706" s="9" t="s">
        <v>137</v>
      </c>
      <c r="AC706" s="9"/>
      <c r="AD706" s="9"/>
      <c r="AE706" s="9"/>
      <c r="AF706" s="9"/>
      <c r="AG706" s="9"/>
      <c r="AH706" s="9"/>
      <c r="AI706" s="9" t="s">
        <v>230</v>
      </c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 t="s">
        <v>230</v>
      </c>
      <c r="CA706" s="10"/>
      <c r="CB706" s="10" t="str">
        <f t="shared" si="5"/>
        <v/>
      </c>
      <c r="CC706" s="10"/>
      <c r="CD706" s="9" t="str">
        <f t="shared" si="2"/>
        <v/>
      </c>
      <c r="CE706" s="9" t="s">
        <v>151</v>
      </c>
      <c r="CF706" s="9" t="s">
        <v>220</v>
      </c>
      <c r="CG706" s="9">
        <f>IF(CF706="","",VLOOKUP(CF706,Metadata!$D$2:$H$20,2,FALSE))</f>
        <v>27500</v>
      </c>
      <c r="CH706" s="9">
        <f>IF(CF706="","",VLOOKUP(CF706,Metadata!$D$2:$H$20,4,FALSE))</f>
        <v>25000</v>
      </c>
      <c r="CI706" s="9">
        <f>IF(CF706="","",VLOOKUP(CF706,Metadata!$D$2:$H$20,5,FALSE))</f>
        <v>30000</v>
      </c>
      <c r="CJ706" s="9">
        <f t="shared" si="3"/>
        <v>27500</v>
      </c>
      <c r="CK706" s="9" t="s">
        <v>189</v>
      </c>
      <c r="CL706" s="10">
        <v>5</v>
      </c>
      <c r="CM706" s="10">
        <v>3</v>
      </c>
      <c r="CN706" s="10">
        <v>5</v>
      </c>
      <c r="CO706" s="10">
        <v>5</v>
      </c>
      <c r="CP706" s="10">
        <v>5</v>
      </c>
      <c r="CQ706" s="10">
        <v>3</v>
      </c>
      <c r="CR706" s="10">
        <v>7</v>
      </c>
      <c r="CS706" s="10">
        <v>7</v>
      </c>
      <c r="CT706" s="10">
        <v>7</v>
      </c>
      <c r="CU706" s="10">
        <v>7</v>
      </c>
      <c r="CV706" s="10">
        <v>7</v>
      </c>
      <c r="CW706" s="10">
        <v>7</v>
      </c>
      <c r="CX706" s="10">
        <v>7</v>
      </c>
      <c r="CY706" s="10">
        <v>7</v>
      </c>
      <c r="CZ706" s="10">
        <v>7</v>
      </c>
      <c r="DA706" s="10">
        <v>7</v>
      </c>
      <c r="DB706" s="10">
        <v>7</v>
      </c>
      <c r="DC706" s="10">
        <v>7</v>
      </c>
      <c r="DD706" s="10">
        <v>7</v>
      </c>
      <c r="DE706" s="10">
        <v>7</v>
      </c>
      <c r="DF706" s="10">
        <v>7</v>
      </c>
      <c r="DG706" s="10">
        <v>7</v>
      </c>
      <c r="DH706" s="10">
        <v>7</v>
      </c>
      <c r="DI706" s="10">
        <v>7</v>
      </c>
      <c r="DJ706" s="10">
        <v>7</v>
      </c>
      <c r="DK706" s="10">
        <v>7</v>
      </c>
      <c r="DL706" s="10">
        <v>7</v>
      </c>
      <c r="DM706" s="9" t="s">
        <v>154</v>
      </c>
      <c r="DN706" s="10">
        <v>1987</v>
      </c>
      <c r="DO706" s="9">
        <f t="shared" si="4"/>
        <v>34</v>
      </c>
      <c r="DP706" s="9" t="s">
        <v>155</v>
      </c>
      <c r="DQ706" s="9" t="s">
        <v>202</v>
      </c>
      <c r="DR706" s="9" t="s">
        <v>157</v>
      </c>
      <c r="DS706" s="9" t="s">
        <v>137</v>
      </c>
      <c r="DT706" s="9" t="s">
        <v>181</v>
      </c>
      <c r="DU706" s="9" t="s">
        <v>223</v>
      </c>
      <c r="DV706" s="9" t="str">
        <f>VLOOKUP(DU706,Metadata!$B$2:$C$7,2,FALSE)</f>
        <v>3 - 6 years</v>
      </c>
    </row>
    <row r="707" spans="1:126">
      <c r="A707" s="13">
        <v>706</v>
      </c>
      <c r="B707" s="9" t="s">
        <v>135</v>
      </c>
      <c r="C707" s="9" t="str">
        <f>VLOOKUP(B707,Metadata!$M$2:$N$6,2,FALSE)</f>
        <v>Permanent Employee</v>
      </c>
      <c r="D707" s="9" t="s">
        <v>136</v>
      </c>
      <c r="E707" s="9" t="s">
        <v>137</v>
      </c>
      <c r="F707" s="9" t="s">
        <v>138</v>
      </c>
      <c r="G707" s="9" t="s">
        <v>312</v>
      </c>
      <c r="H707" s="9" t="str">
        <f>IF(G707="","",VLOOKUP(G707,Metadata!$J$2:$K$22,2,FALSE))</f>
        <v>South</v>
      </c>
      <c r="I707" s="9" t="s">
        <v>138</v>
      </c>
      <c r="J707" s="9" t="str">
        <f>IF(I707="","",VLOOKUP(I707,Metadata!$P$2:$Q$43,2,FALSE))</f>
        <v>Europe</v>
      </c>
      <c r="K707" s="9" t="str">
        <f t="shared" si="0"/>
        <v>Portugal</v>
      </c>
      <c r="L707" s="9" t="s">
        <v>312</v>
      </c>
      <c r="M707" s="9" t="str">
        <f>IF(L707="","",VLOOKUP(L707,Metadata!$J$2:$K$22,2,FALSE))</f>
        <v>South</v>
      </c>
      <c r="N707" s="9" t="s">
        <v>141</v>
      </c>
      <c r="O707" s="9" t="s">
        <v>137</v>
      </c>
      <c r="P707" s="9" t="s">
        <v>142</v>
      </c>
      <c r="Q707" s="10" t="str">
        <f t="shared" si="1"/>
        <v>Full Office Job</v>
      </c>
      <c r="R707" s="10">
        <v>6</v>
      </c>
      <c r="S707" s="9" t="s">
        <v>260</v>
      </c>
      <c r="T707" s="9" t="s">
        <v>137</v>
      </c>
      <c r="U707" s="9" t="str">
        <f>IF(S707&lt;&gt;"",S707,IF(T707&lt;&gt;"",VLOOKUP(T707,Metadata!$S$2:$T$228,2,FALSE),""))</f>
        <v>DevOps Engineer</v>
      </c>
      <c r="V707" s="9" t="s">
        <v>256</v>
      </c>
      <c r="W707" s="9" t="s">
        <v>137</v>
      </c>
      <c r="X707" s="9" t="s">
        <v>145</v>
      </c>
      <c r="Y707" s="9" t="s">
        <v>137</v>
      </c>
      <c r="Z707" s="9" t="s">
        <v>184</v>
      </c>
      <c r="AA707" s="9" t="s">
        <v>165</v>
      </c>
      <c r="AB707" s="9" t="s">
        <v>137</v>
      </c>
      <c r="AC707" s="9" t="s">
        <v>147</v>
      </c>
      <c r="AD707" s="9"/>
      <c r="AE707" s="9" t="s">
        <v>194</v>
      </c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 t="s">
        <v>198</v>
      </c>
      <c r="BL707" s="9" t="s">
        <v>199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10"/>
      <c r="CB707" s="10" t="str">
        <f t="shared" si="5"/>
        <v/>
      </c>
      <c r="CC707" s="10"/>
      <c r="CD707" s="9" t="str">
        <f t="shared" si="2"/>
        <v/>
      </c>
      <c r="CE707" s="9" t="s">
        <v>232</v>
      </c>
      <c r="CF707" s="9" t="s">
        <v>169</v>
      </c>
      <c r="CG707" s="9">
        <f>IF(CF707="","",VLOOKUP(CF707,Metadata!$D$2:$H$20,2,FALSE))</f>
        <v>12500</v>
      </c>
      <c r="CH707" s="9">
        <f>IF(CF707="","",VLOOKUP(CF707,Metadata!$D$2:$H$20,4,FALSE))</f>
        <v>0</v>
      </c>
      <c r="CI707" s="9">
        <f>IF(CF707="","",VLOOKUP(CF707,Metadata!$D$2:$H$20,5,FALSE))</f>
        <v>15000</v>
      </c>
      <c r="CJ707" s="9">
        <f t="shared" si="3"/>
        <v>12500</v>
      </c>
      <c r="CK707" s="9" t="s">
        <v>153</v>
      </c>
      <c r="CL707" s="10">
        <v>4</v>
      </c>
      <c r="CM707" s="10">
        <v>1</v>
      </c>
      <c r="CN707" s="10">
        <v>7</v>
      </c>
      <c r="CO707" s="10">
        <v>5</v>
      </c>
      <c r="CP707" s="10">
        <v>4</v>
      </c>
      <c r="CQ707" s="10">
        <v>5</v>
      </c>
      <c r="CR707" s="10">
        <v>6</v>
      </c>
      <c r="CS707" s="10">
        <v>6</v>
      </c>
      <c r="CT707" s="10">
        <v>4</v>
      </c>
      <c r="CU707" s="10">
        <v>5</v>
      </c>
      <c r="CV707" s="10">
        <v>4</v>
      </c>
      <c r="CW707" s="10">
        <v>4</v>
      </c>
      <c r="CX707" s="10">
        <v>6</v>
      </c>
      <c r="CY707" s="10">
        <v>5</v>
      </c>
      <c r="CZ707" s="10">
        <v>2</v>
      </c>
      <c r="DA707" s="10">
        <v>5</v>
      </c>
      <c r="DB707" s="10">
        <v>5</v>
      </c>
      <c r="DC707" s="10">
        <v>5</v>
      </c>
      <c r="DD707" s="10">
        <v>3</v>
      </c>
      <c r="DE707" s="10">
        <v>4</v>
      </c>
      <c r="DF707" s="10">
        <v>4</v>
      </c>
      <c r="DG707" s="10">
        <v>5</v>
      </c>
      <c r="DH707" s="10">
        <v>4</v>
      </c>
      <c r="DI707" s="10">
        <v>7</v>
      </c>
      <c r="DJ707" s="10">
        <v>4</v>
      </c>
      <c r="DK707" s="10">
        <v>4</v>
      </c>
      <c r="DL707" s="10">
        <v>5</v>
      </c>
      <c r="DM707" s="9" t="s">
        <v>154</v>
      </c>
      <c r="DN707" s="10">
        <v>1991</v>
      </c>
      <c r="DO707" s="9">
        <f t="shared" si="4"/>
        <v>30</v>
      </c>
      <c r="DP707" s="9" t="s">
        <v>155</v>
      </c>
      <c r="DQ707" s="9" t="s">
        <v>156</v>
      </c>
      <c r="DR707" s="9" t="s">
        <v>157</v>
      </c>
      <c r="DS707" s="9" t="s">
        <v>137</v>
      </c>
      <c r="DT707" s="9" t="s">
        <v>181</v>
      </c>
      <c r="DU707" s="9" t="s">
        <v>475</v>
      </c>
      <c r="DV707" s="9" t="str">
        <f>VLOOKUP(DU707,Metadata!$B$2:$C$7,2,FALSE)</f>
        <v>0 Years</v>
      </c>
    </row>
    <row r="708" spans="1:126">
      <c r="A708" s="13">
        <v>707</v>
      </c>
      <c r="B708" s="9" t="s">
        <v>135</v>
      </c>
      <c r="C708" s="9" t="str">
        <f>VLOOKUP(B708,Metadata!$M$2:$N$6,2,FALSE)</f>
        <v>Permanent Employee</v>
      </c>
      <c r="D708" s="9" t="s">
        <v>136</v>
      </c>
      <c r="E708" s="9" t="s">
        <v>137</v>
      </c>
      <c r="F708" s="9" t="s">
        <v>138</v>
      </c>
      <c r="G708" s="9" t="s">
        <v>182</v>
      </c>
      <c r="H708" s="9" t="str">
        <f>IF(G708="","",VLOOKUP(G708,Metadata!$J$2:$K$22,2,FALSE))</f>
        <v>Azores and Madeira</v>
      </c>
      <c r="I708" s="9" t="s">
        <v>295</v>
      </c>
      <c r="J708" s="9" t="str">
        <f>IF(I708="","",VLOOKUP(I708,Metadata!$P$2:$Q$43,2,FALSE))</f>
        <v>Europe</v>
      </c>
      <c r="K708" s="9" t="str">
        <f t="shared" si="0"/>
        <v>International</v>
      </c>
      <c r="L708" s="9" t="s">
        <v>137</v>
      </c>
      <c r="M708" s="9" t="str">
        <f>IF(L708="","",VLOOKUP(L708,Metadata!$J$2:$K$22,2,FALSE))</f>
        <v/>
      </c>
      <c r="N708" s="9" t="s">
        <v>141</v>
      </c>
      <c r="O708" s="9" t="s">
        <v>137</v>
      </c>
      <c r="P708" s="9" t="s">
        <v>191</v>
      </c>
      <c r="Q708" s="10" t="str">
        <f t="shared" si="1"/>
        <v>Remote Job (full or flexible)</v>
      </c>
      <c r="R708" s="10">
        <v>7</v>
      </c>
      <c r="S708" s="9" t="s">
        <v>206</v>
      </c>
      <c r="T708" s="9" t="s">
        <v>137</v>
      </c>
      <c r="U708" s="9" t="str">
        <f>IF(S708&lt;&gt;"",S708,IF(T708&lt;&gt;"",VLOOKUP(T708,Metadata!$S$2:$T$228,2,FALSE),""))</f>
        <v>Mobile Apps Developer</v>
      </c>
      <c r="V708" s="9" t="s">
        <v>256</v>
      </c>
      <c r="W708" s="9" t="s">
        <v>137</v>
      </c>
      <c r="X708" s="9" t="s">
        <v>175</v>
      </c>
      <c r="Y708" s="9" t="s">
        <v>137</v>
      </c>
      <c r="Z708" s="9" t="s">
        <v>262</v>
      </c>
      <c r="AA708" s="9" t="s">
        <v>137</v>
      </c>
      <c r="AB708" s="9" t="s">
        <v>137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 t="s">
        <v>197</v>
      </c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 t="s">
        <v>445</v>
      </c>
      <c r="CA708" s="10"/>
      <c r="CB708" s="10" t="str">
        <f t="shared" si="5"/>
        <v/>
      </c>
      <c r="CC708" s="10"/>
      <c r="CD708" s="9" t="str">
        <f t="shared" si="2"/>
        <v/>
      </c>
      <c r="CE708" s="9" t="s">
        <v>232</v>
      </c>
      <c r="CF708" s="9" t="s">
        <v>236</v>
      </c>
      <c r="CG708" s="9">
        <f>IF(CF708="","",VLOOKUP(CF708,Metadata!$D$2:$H$20,2,FALSE))</f>
        <v>47500</v>
      </c>
      <c r="CH708" s="9">
        <f>IF(CF708="","",VLOOKUP(CF708,Metadata!$D$2:$H$20,4,FALSE))</f>
        <v>45000</v>
      </c>
      <c r="CI708" s="9">
        <f>IF(CF708="","",VLOOKUP(CF708,Metadata!$D$2:$H$20,5,FALSE))</f>
        <v>50000</v>
      </c>
      <c r="CJ708" s="9">
        <f t="shared" si="3"/>
        <v>47500</v>
      </c>
      <c r="CK708" s="9" t="s">
        <v>201</v>
      </c>
      <c r="CL708" s="10">
        <v>6</v>
      </c>
      <c r="CM708" s="10">
        <v>3</v>
      </c>
      <c r="CN708" s="10">
        <v>7</v>
      </c>
      <c r="CO708" s="10">
        <v>7</v>
      </c>
      <c r="CP708" s="10">
        <v>3</v>
      </c>
      <c r="CQ708" s="10">
        <v>4</v>
      </c>
      <c r="CR708" s="10">
        <v>7</v>
      </c>
      <c r="CS708" s="10">
        <v>7</v>
      </c>
      <c r="CT708" s="10">
        <v>5</v>
      </c>
      <c r="CU708" s="10">
        <v>7</v>
      </c>
      <c r="CV708" s="10">
        <v>4</v>
      </c>
      <c r="CW708" s="10">
        <v>4</v>
      </c>
      <c r="CX708" s="10">
        <v>7</v>
      </c>
      <c r="CY708" s="10">
        <v>5</v>
      </c>
      <c r="CZ708" s="10">
        <v>4</v>
      </c>
      <c r="DA708" s="10">
        <v>1</v>
      </c>
      <c r="DB708" s="10">
        <v>1</v>
      </c>
      <c r="DC708" s="10">
        <v>5</v>
      </c>
      <c r="DD708" s="10">
        <v>1</v>
      </c>
      <c r="DE708" s="10">
        <v>1</v>
      </c>
      <c r="DF708" s="10">
        <v>5</v>
      </c>
      <c r="DG708" s="10">
        <v>6</v>
      </c>
      <c r="DH708" s="10">
        <v>5</v>
      </c>
      <c r="DI708" s="10">
        <v>4</v>
      </c>
      <c r="DJ708" s="10">
        <v>5</v>
      </c>
      <c r="DK708" s="10">
        <v>1</v>
      </c>
      <c r="DL708" s="10">
        <v>4</v>
      </c>
      <c r="DM708" s="9" t="s">
        <v>154</v>
      </c>
      <c r="DN708" s="10">
        <v>1990</v>
      </c>
      <c r="DO708" s="9">
        <f t="shared" si="4"/>
        <v>31</v>
      </c>
      <c r="DP708" s="9" t="s">
        <v>155</v>
      </c>
      <c r="DQ708" s="9" t="s">
        <v>210</v>
      </c>
      <c r="DR708" s="9" t="s">
        <v>157</v>
      </c>
      <c r="DS708" s="9" t="s">
        <v>137</v>
      </c>
      <c r="DT708" s="9" t="s">
        <v>181</v>
      </c>
      <c r="DU708" s="9" t="s">
        <v>223</v>
      </c>
      <c r="DV708" s="9" t="str">
        <f>VLOOKUP(DU708,Metadata!$B$2:$C$7,2,FALSE)</f>
        <v>3 - 6 years</v>
      </c>
    </row>
    <row r="709" spans="1:126">
      <c r="A709" s="13">
        <v>708</v>
      </c>
      <c r="B709" s="9" t="s">
        <v>135</v>
      </c>
      <c r="C709" s="9" t="str">
        <f>VLOOKUP(B709,Metadata!$M$2:$N$6,2,FALSE)</f>
        <v>Permanent Employee</v>
      </c>
      <c r="D709" s="9" t="s">
        <v>136</v>
      </c>
      <c r="E709" s="9" t="s">
        <v>137</v>
      </c>
      <c r="F709" s="9" t="s">
        <v>138</v>
      </c>
      <c r="G709" s="9" t="s">
        <v>140</v>
      </c>
      <c r="H709" s="9" t="str">
        <f>IF(G709="","",VLOOKUP(G709,Metadata!$J$2:$K$22,2,FALSE))</f>
        <v>Lisbon Metropolitan Area</v>
      </c>
      <c r="I709" s="9" t="s">
        <v>138</v>
      </c>
      <c r="J709" s="9" t="str">
        <f>IF(I709="","",VLOOKUP(I709,Metadata!$P$2:$Q$43,2,FALSE))</f>
        <v>Europe</v>
      </c>
      <c r="K709" s="9" t="str">
        <f t="shared" si="0"/>
        <v>Portugal</v>
      </c>
      <c r="L709" s="9" t="s">
        <v>140</v>
      </c>
      <c r="M709" s="9" t="str">
        <f>IF(L709="","",VLOOKUP(L709,Metadata!$J$2:$K$22,2,FALSE))</f>
        <v>Lisbon Metropolitan Area</v>
      </c>
      <c r="N709" s="9" t="s">
        <v>214</v>
      </c>
      <c r="O709" s="9" t="s">
        <v>259</v>
      </c>
      <c r="P709" s="9" t="s">
        <v>142</v>
      </c>
      <c r="Q709" s="10" t="str">
        <f t="shared" si="1"/>
        <v>Full Office Job</v>
      </c>
      <c r="R709" s="10">
        <v>6</v>
      </c>
      <c r="S709" s="9" t="s">
        <v>398</v>
      </c>
      <c r="T709" s="9" t="s">
        <v>137</v>
      </c>
      <c r="U709" s="9" t="str">
        <f>IF(S709&lt;&gt;"",S709,IF(T709&lt;&gt;"",VLOOKUP(T709,Metadata!$S$2:$T$228,2,FALSE),""))</f>
        <v>SysAdmin Engineer</v>
      </c>
      <c r="V709" s="9" t="s">
        <v>276</v>
      </c>
      <c r="W709" s="9" t="s">
        <v>137</v>
      </c>
      <c r="X709" s="9" t="s">
        <v>163</v>
      </c>
      <c r="Y709" s="9" t="s">
        <v>137</v>
      </c>
      <c r="Z709" s="9" t="s">
        <v>262</v>
      </c>
      <c r="AA709" s="9" t="s">
        <v>137</v>
      </c>
      <c r="AB709" s="9" t="s">
        <v>253</v>
      </c>
      <c r="AC709" s="9" t="s">
        <v>147</v>
      </c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 t="s">
        <v>380</v>
      </c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 t="s">
        <v>150</v>
      </c>
      <c r="BZ709" s="9" t="s">
        <v>137</v>
      </c>
      <c r="CA709" s="10"/>
      <c r="CB709" s="10" t="str">
        <f t="shared" si="5"/>
        <v/>
      </c>
      <c r="CC709" s="10"/>
      <c r="CD709" s="9" t="str">
        <f t="shared" si="2"/>
        <v/>
      </c>
      <c r="CE709" s="9" t="s">
        <v>151</v>
      </c>
      <c r="CF709" s="9" t="s">
        <v>236</v>
      </c>
      <c r="CG709" s="9">
        <f>IF(CF709="","",VLOOKUP(CF709,Metadata!$D$2:$H$20,2,FALSE))</f>
        <v>47500</v>
      </c>
      <c r="CH709" s="9">
        <f>IF(CF709="","",VLOOKUP(CF709,Metadata!$D$2:$H$20,4,FALSE))</f>
        <v>45000</v>
      </c>
      <c r="CI709" s="9">
        <f>IF(CF709="","",VLOOKUP(CF709,Metadata!$D$2:$H$20,5,FALSE))</f>
        <v>50000</v>
      </c>
      <c r="CJ709" s="9">
        <f t="shared" si="3"/>
        <v>47500</v>
      </c>
      <c r="CK709" s="9" t="s">
        <v>189</v>
      </c>
      <c r="CL709" s="10">
        <v>4</v>
      </c>
      <c r="CM709" s="10">
        <v>4</v>
      </c>
      <c r="CN709" s="10">
        <v>5</v>
      </c>
      <c r="CO709" s="10">
        <v>6</v>
      </c>
      <c r="CP709" s="10">
        <v>5</v>
      </c>
      <c r="CQ709" s="10">
        <v>6</v>
      </c>
      <c r="CR709" s="10">
        <v>6</v>
      </c>
      <c r="CS709" s="10">
        <v>6</v>
      </c>
      <c r="CT709" s="10">
        <v>5</v>
      </c>
      <c r="CU709" s="10">
        <v>6</v>
      </c>
      <c r="CV709" s="10">
        <v>4</v>
      </c>
      <c r="CW709" s="10">
        <v>5</v>
      </c>
      <c r="CX709" s="10">
        <v>6</v>
      </c>
      <c r="CY709" s="10">
        <v>5</v>
      </c>
      <c r="CZ709" s="10">
        <v>6</v>
      </c>
      <c r="DA709" s="10">
        <v>1</v>
      </c>
      <c r="DB709" s="10">
        <v>2</v>
      </c>
      <c r="DC709" s="10">
        <v>4</v>
      </c>
      <c r="DD709" s="10">
        <v>3</v>
      </c>
      <c r="DE709" s="10">
        <v>5</v>
      </c>
      <c r="DF709" s="10">
        <v>5</v>
      </c>
      <c r="DG709" s="10">
        <v>5</v>
      </c>
      <c r="DH709" s="10">
        <v>5</v>
      </c>
      <c r="DI709" s="10">
        <v>5</v>
      </c>
      <c r="DJ709" s="10">
        <v>4</v>
      </c>
      <c r="DK709" s="10">
        <v>4</v>
      </c>
      <c r="DL709" s="10">
        <v>4</v>
      </c>
      <c r="DM709" s="9" t="s">
        <v>154</v>
      </c>
      <c r="DN709" s="10">
        <v>1988</v>
      </c>
      <c r="DO709" s="9">
        <f t="shared" si="4"/>
        <v>33</v>
      </c>
      <c r="DP709" s="9" t="s">
        <v>155</v>
      </c>
      <c r="DQ709" s="9" t="s">
        <v>202</v>
      </c>
      <c r="DR709" s="9" t="s">
        <v>170</v>
      </c>
      <c r="DS709" s="9" t="s">
        <v>137</v>
      </c>
      <c r="DT709" s="9" t="s">
        <v>181</v>
      </c>
      <c r="DU709" s="9" t="s">
        <v>203</v>
      </c>
      <c r="DV709" s="9" t="str">
        <f>VLOOKUP(DU709,Metadata!$B$2:$C$7,2,FALSE)</f>
        <v>6+ years</v>
      </c>
    </row>
    <row r="710" spans="1:126">
      <c r="A710" s="13">
        <v>709</v>
      </c>
      <c r="B710" s="9" t="s">
        <v>135</v>
      </c>
      <c r="C710" s="9" t="str">
        <f>VLOOKUP(B710,Metadata!$M$2:$N$6,2,FALSE)</f>
        <v>Permanent Employee</v>
      </c>
      <c r="D710" s="9" t="s">
        <v>159</v>
      </c>
      <c r="E710" s="9" t="s">
        <v>137</v>
      </c>
      <c r="F710" s="9" t="s">
        <v>138</v>
      </c>
      <c r="G710" s="9" t="s">
        <v>172</v>
      </c>
      <c r="H710" s="9" t="str">
        <f>IF(G710="","",VLOOKUP(G710,Metadata!$J$2:$K$22,2,FALSE))</f>
        <v>Porto Metropolitan Area</v>
      </c>
      <c r="I710" s="9" t="s">
        <v>138</v>
      </c>
      <c r="J710" s="9" t="str">
        <f>IF(I710="","",VLOOKUP(I710,Metadata!$P$2:$Q$43,2,FALSE))</f>
        <v>Europe</v>
      </c>
      <c r="K710" s="9" t="str">
        <f t="shared" si="0"/>
        <v>Portugal</v>
      </c>
      <c r="L710" s="9" t="s">
        <v>172</v>
      </c>
      <c r="M710" s="9" t="str">
        <f>IF(L710="","",VLOOKUP(L710,Metadata!$J$2:$K$22,2,FALSE))</f>
        <v>Porto Metropolitan Area</v>
      </c>
      <c r="N710" s="9" t="s">
        <v>205</v>
      </c>
      <c r="O710" s="9" t="s">
        <v>137</v>
      </c>
      <c r="P710" s="9" t="s">
        <v>137</v>
      </c>
      <c r="Q710" s="10" t="str">
        <f t="shared" si="1"/>
        <v>Full Office Job</v>
      </c>
      <c r="R710" s="10">
        <v>6</v>
      </c>
      <c r="S710" s="9" t="s">
        <v>161</v>
      </c>
      <c r="T710" s="9" t="s">
        <v>137</v>
      </c>
      <c r="U710" s="9" t="str">
        <f>IF(S710&lt;&gt;"",S710,IF(T710&lt;&gt;"",VLOOKUP(T710,Metadata!$S$2:$T$228,2,FALSE),""))</f>
        <v>Full-Stack Developer</v>
      </c>
      <c r="V710" s="9" t="s">
        <v>256</v>
      </c>
      <c r="W710" s="9" t="s">
        <v>137</v>
      </c>
      <c r="X710" s="9" t="s">
        <v>163</v>
      </c>
      <c r="Y710" s="9" t="s">
        <v>137</v>
      </c>
      <c r="Z710" s="9" t="s">
        <v>193</v>
      </c>
      <c r="AA710" s="9" t="s">
        <v>165</v>
      </c>
      <c r="AB710" s="9" t="s">
        <v>137</v>
      </c>
      <c r="AC710" s="9" t="s">
        <v>147</v>
      </c>
      <c r="AD710" s="9"/>
      <c r="AE710" s="9"/>
      <c r="AF710" s="9"/>
      <c r="AG710" s="9" t="s">
        <v>166</v>
      </c>
      <c r="AH710" s="9"/>
      <c r="AI710" s="9"/>
      <c r="AJ710" s="9" t="s">
        <v>185</v>
      </c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 t="s">
        <v>178</v>
      </c>
      <c r="BB710" s="9"/>
      <c r="BC710" s="9"/>
      <c r="BD710" s="9"/>
      <c r="BE710" s="9"/>
      <c r="BF710" s="9"/>
      <c r="BG710" s="9"/>
      <c r="BH710" s="9"/>
      <c r="BI710" s="9"/>
      <c r="BJ710" s="9" t="s">
        <v>167</v>
      </c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10"/>
      <c r="CB710" s="10" t="str">
        <f t="shared" si="5"/>
        <v/>
      </c>
      <c r="CC710" s="10"/>
      <c r="CD710" s="9" t="str">
        <f t="shared" si="2"/>
        <v/>
      </c>
      <c r="CE710" s="9" t="s">
        <v>232</v>
      </c>
      <c r="CF710" s="9" t="s">
        <v>169</v>
      </c>
      <c r="CG710" s="9">
        <f>IF(CF710="","",VLOOKUP(CF710,Metadata!$D$2:$H$20,2,FALSE))</f>
        <v>12500</v>
      </c>
      <c r="CH710" s="9">
        <f>IF(CF710="","",VLOOKUP(CF710,Metadata!$D$2:$H$20,4,FALSE))</f>
        <v>0</v>
      </c>
      <c r="CI710" s="9">
        <f>IF(CF710="","",VLOOKUP(CF710,Metadata!$D$2:$H$20,5,FALSE))</f>
        <v>15000</v>
      </c>
      <c r="CJ710" s="9">
        <f t="shared" si="3"/>
        <v>12500</v>
      </c>
      <c r="CK710" s="9" t="s">
        <v>153</v>
      </c>
      <c r="CL710" s="10">
        <v>2</v>
      </c>
      <c r="CM710" s="10">
        <v>2</v>
      </c>
      <c r="CN710" s="10">
        <v>6</v>
      </c>
      <c r="CO710" s="10">
        <v>6</v>
      </c>
      <c r="CP710" s="10">
        <v>4</v>
      </c>
      <c r="CQ710" s="10">
        <v>6</v>
      </c>
      <c r="CR710" s="10">
        <v>6</v>
      </c>
      <c r="CS710" s="10">
        <v>4</v>
      </c>
      <c r="CT710" s="10">
        <v>4</v>
      </c>
      <c r="CU710" s="10">
        <v>5</v>
      </c>
      <c r="CV710" s="10">
        <v>3</v>
      </c>
      <c r="CW710" s="10">
        <v>2</v>
      </c>
      <c r="CX710" s="10">
        <v>4</v>
      </c>
      <c r="CY710" s="10">
        <v>2</v>
      </c>
      <c r="CZ710" s="10">
        <v>2</v>
      </c>
      <c r="DA710" s="10">
        <v>5</v>
      </c>
      <c r="DB710" s="10">
        <v>6</v>
      </c>
      <c r="DC710" s="10">
        <v>6</v>
      </c>
      <c r="DD710" s="10">
        <v>4</v>
      </c>
      <c r="DE710" s="10">
        <v>7</v>
      </c>
      <c r="DF710" s="10">
        <v>4</v>
      </c>
      <c r="DG710" s="10">
        <v>6</v>
      </c>
      <c r="DH710" s="10">
        <v>6</v>
      </c>
      <c r="DI710" s="10">
        <v>4</v>
      </c>
      <c r="DJ710" s="10">
        <v>4</v>
      </c>
      <c r="DK710" s="10">
        <v>4</v>
      </c>
      <c r="DL710" s="10">
        <v>4</v>
      </c>
      <c r="DM710" s="9" t="s">
        <v>154</v>
      </c>
      <c r="DN710" s="10">
        <v>1995</v>
      </c>
      <c r="DO710" s="9">
        <f t="shared" si="4"/>
        <v>26</v>
      </c>
      <c r="DP710" s="9" t="s">
        <v>155</v>
      </c>
      <c r="DQ710" s="9" t="s">
        <v>210</v>
      </c>
      <c r="DR710" s="9" t="s">
        <v>157</v>
      </c>
      <c r="DS710" s="9" t="s">
        <v>137</v>
      </c>
      <c r="DT710" s="9" t="s">
        <v>181</v>
      </c>
      <c r="DU710" s="9" t="s">
        <v>233</v>
      </c>
      <c r="DV710" s="9" t="str">
        <f>VLOOKUP(DU710,Metadata!$B$2:$C$7,2,FALSE)</f>
        <v>0 - 3 years</v>
      </c>
    </row>
    <row r="711" spans="1:126">
      <c r="A711" s="13">
        <v>710</v>
      </c>
      <c r="B711" s="9" t="s">
        <v>135</v>
      </c>
      <c r="C711" s="9" t="str">
        <f>VLOOKUP(B711,Metadata!$M$2:$N$6,2,FALSE)</f>
        <v>Permanent Employee</v>
      </c>
      <c r="D711" s="9" t="s">
        <v>159</v>
      </c>
      <c r="E711" s="9" t="s">
        <v>137</v>
      </c>
      <c r="F711" s="9" t="s">
        <v>138</v>
      </c>
      <c r="G711" s="9" t="s">
        <v>204</v>
      </c>
      <c r="H711" s="9" t="str">
        <f>IF(G711="","",VLOOKUP(G711,Metadata!$J$2:$K$22,2,FALSE))</f>
        <v>Centre</v>
      </c>
      <c r="I711" s="9" t="s">
        <v>138</v>
      </c>
      <c r="J711" s="9" t="str">
        <f>IF(I711="","",VLOOKUP(I711,Metadata!$P$2:$Q$43,2,FALSE))</f>
        <v>Europe</v>
      </c>
      <c r="K711" s="9" t="str">
        <f t="shared" si="0"/>
        <v>Portugal</v>
      </c>
      <c r="L711" s="9" t="s">
        <v>204</v>
      </c>
      <c r="M711" s="9" t="str">
        <f>IF(L711="","",VLOOKUP(L711,Metadata!$J$2:$K$22,2,FALSE))</f>
        <v>Centre</v>
      </c>
      <c r="N711" s="9" t="s">
        <v>205</v>
      </c>
      <c r="O711" s="9" t="s">
        <v>137</v>
      </c>
      <c r="P711" s="9" t="s">
        <v>137</v>
      </c>
      <c r="Q711" s="10" t="str">
        <f t="shared" si="1"/>
        <v>Full Office Job</v>
      </c>
      <c r="R711" s="10">
        <v>7</v>
      </c>
      <c r="S711" s="9" t="s">
        <v>161</v>
      </c>
      <c r="T711" s="9" t="s">
        <v>137</v>
      </c>
      <c r="U711" s="9" t="str">
        <f>IF(S711&lt;&gt;"",S711,IF(T711&lt;&gt;"",VLOOKUP(T711,Metadata!$S$2:$T$228,2,FALSE),""))</f>
        <v>Full-Stack Developer</v>
      </c>
      <c r="V711" s="9" t="s">
        <v>174</v>
      </c>
      <c r="W711" s="9" t="s">
        <v>137</v>
      </c>
      <c r="X711" s="9" t="s">
        <v>175</v>
      </c>
      <c r="Y711" s="9" t="s">
        <v>137</v>
      </c>
      <c r="Z711" s="9" t="s">
        <v>164</v>
      </c>
      <c r="AA711" s="9" t="s">
        <v>165</v>
      </c>
      <c r="AB711" s="9" t="s">
        <v>137</v>
      </c>
      <c r="AC711" s="9"/>
      <c r="AD711" s="9"/>
      <c r="AE711" s="9"/>
      <c r="AF711" s="9"/>
      <c r="AG711" s="9"/>
      <c r="AH711" s="9"/>
      <c r="AI711" s="9"/>
      <c r="AJ711" s="9"/>
      <c r="AK711" s="9" t="s">
        <v>302</v>
      </c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 t="s">
        <v>178</v>
      </c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 t="s">
        <v>303</v>
      </c>
      <c r="BN711" s="9"/>
      <c r="BO711" s="9"/>
      <c r="BP711" s="9"/>
      <c r="BQ711" s="9"/>
      <c r="BR711" s="9" t="s">
        <v>247</v>
      </c>
      <c r="BS711" s="9"/>
      <c r="BT711" s="9"/>
      <c r="BU711" s="9"/>
      <c r="BV711" s="9"/>
      <c r="BW711" s="9"/>
      <c r="BX711" s="9"/>
      <c r="BY711" s="9"/>
      <c r="BZ711" s="9"/>
      <c r="CA711" s="10"/>
      <c r="CB711" s="10" t="str">
        <f t="shared" si="5"/>
        <v/>
      </c>
      <c r="CC711" s="10"/>
      <c r="CD711" s="9" t="str">
        <f t="shared" si="2"/>
        <v/>
      </c>
      <c r="CE711" s="9" t="s">
        <v>168</v>
      </c>
      <c r="CF711" s="9" t="s">
        <v>169</v>
      </c>
      <c r="CG711" s="9">
        <f>IF(CF711="","",VLOOKUP(CF711,Metadata!$D$2:$H$20,2,FALSE))</f>
        <v>12500</v>
      </c>
      <c r="CH711" s="9">
        <f>IF(CF711="","",VLOOKUP(CF711,Metadata!$D$2:$H$20,4,FALSE))</f>
        <v>0</v>
      </c>
      <c r="CI711" s="9">
        <f>IF(CF711="","",VLOOKUP(CF711,Metadata!$D$2:$H$20,5,FALSE))</f>
        <v>15000</v>
      </c>
      <c r="CJ711" s="9">
        <f t="shared" si="3"/>
        <v>12500</v>
      </c>
      <c r="CK711" s="9" t="s">
        <v>153</v>
      </c>
      <c r="CL711" s="10">
        <v>2</v>
      </c>
      <c r="CM711" s="10">
        <v>3</v>
      </c>
      <c r="CN711" s="10">
        <v>7</v>
      </c>
      <c r="CO711" s="10">
        <v>7</v>
      </c>
      <c r="CP711" s="10">
        <v>5</v>
      </c>
      <c r="CQ711" s="10">
        <v>7</v>
      </c>
      <c r="CR711" s="10">
        <v>7</v>
      </c>
      <c r="CS711" s="10">
        <v>7</v>
      </c>
      <c r="CT711" s="10">
        <v>4</v>
      </c>
      <c r="CU711" s="10">
        <v>5</v>
      </c>
      <c r="CV711" s="10">
        <v>5</v>
      </c>
      <c r="CW711" s="10">
        <v>1</v>
      </c>
      <c r="CX711" s="10">
        <v>6</v>
      </c>
      <c r="CY711" s="10">
        <v>4</v>
      </c>
      <c r="CZ711" s="10">
        <v>6</v>
      </c>
      <c r="DA711" s="10">
        <v>1</v>
      </c>
      <c r="DB711" s="10">
        <v>4</v>
      </c>
      <c r="DC711" s="10">
        <v>7</v>
      </c>
      <c r="DD711" s="10">
        <v>1</v>
      </c>
      <c r="DE711" s="10">
        <v>5</v>
      </c>
      <c r="DF711" s="10">
        <v>4</v>
      </c>
      <c r="DG711" s="10">
        <v>4</v>
      </c>
      <c r="DH711" s="10">
        <v>5</v>
      </c>
      <c r="DI711" s="10">
        <v>6</v>
      </c>
      <c r="DJ711" s="10">
        <v>1</v>
      </c>
      <c r="DK711" s="10">
        <v>4</v>
      </c>
      <c r="DL711" s="10">
        <v>1</v>
      </c>
      <c r="DM711" s="9" t="s">
        <v>154</v>
      </c>
      <c r="DN711" s="10">
        <v>1998</v>
      </c>
      <c r="DO711" s="9">
        <f t="shared" si="4"/>
        <v>23</v>
      </c>
      <c r="DP711" s="9" t="s">
        <v>222</v>
      </c>
      <c r="DQ711" s="9" t="s">
        <v>156</v>
      </c>
      <c r="DR711" s="9" t="s">
        <v>157</v>
      </c>
      <c r="DS711" s="9" t="s">
        <v>137</v>
      </c>
      <c r="DT711" s="9" t="s">
        <v>181</v>
      </c>
      <c r="DU711" s="9" t="s">
        <v>168</v>
      </c>
      <c r="DV711" s="9" t="str">
        <f>VLOOKUP(DU711,Metadata!$B$2:$C$7,2,FALSE)</f>
        <v>0 - 3 years</v>
      </c>
    </row>
    <row r="712" spans="1:126">
      <c r="A712" s="13">
        <v>711</v>
      </c>
      <c r="B712" s="9" t="s">
        <v>135</v>
      </c>
      <c r="C712" s="9" t="str">
        <f>VLOOKUP(B712,Metadata!$M$2:$N$6,2,FALSE)</f>
        <v>Permanent Employee</v>
      </c>
      <c r="D712" s="9" t="s">
        <v>136</v>
      </c>
      <c r="E712" s="9" t="s">
        <v>137</v>
      </c>
      <c r="F712" s="9" t="s">
        <v>138</v>
      </c>
      <c r="G712" s="9" t="s">
        <v>140</v>
      </c>
      <c r="H712" s="9" t="str">
        <f>IF(G712="","",VLOOKUP(G712,Metadata!$J$2:$K$22,2,FALSE))</f>
        <v>Lisbon Metropolitan Area</v>
      </c>
      <c r="I712" s="9" t="s">
        <v>138</v>
      </c>
      <c r="J712" s="9" t="str">
        <f>IF(I712="","",VLOOKUP(I712,Metadata!$P$2:$Q$43,2,FALSE))</f>
        <v>Europe</v>
      </c>
      <c r="K712" s="9" t="str">
        <f t="shared" si="0"/>
        <v>Portugal</v>
      </c>
      <c r="L712" s="9" t="s">
        <v>140</v>
      </c>
      <c r="M712" s="9" t="str">
        <f>IF(L712="","",VLOOKUP(L712,Metadata!$J$2:$K$22,2,FALSE))</f>
        <v>Lisbon Metropolitan Area</v>
      </c>
      <c r="N712" s="9" t="s">
        <v>214</v>
      </c>
      <c r="O712" s="9" t="s">
        <v>136</v>
      </c>
      <c r="P712" s="9" t="s">
        <v>191</v>
      </c>
      <c r="Q712" s="10" t="str">
        <f t="shared" si="1"/>
        <v>Remote Job (full or flexible)</v>
      </c>
      <c r="R712" s="10">
        <v>6</v>
      </c>
      <c r="S712" s="9" t="s">
        <v>229</v>
      </c>
      <c r="T712" s="9" t="s">
        <v>137</v>
      </c>
      <c r="U712" s="9" t="str">
        <f>IF(S712&lt;&gt;"",S712,IF(T712&lt;&gt;"",VLOOKUP(T712,Metadata!$S$2:$T$228,2,FALSE),""))</f>
        <v>Project Manager</v>
      </c>
      <c r="V712" s="9" t="s">
        <v>276</v>
      </c>
      <c r="W712" s="9" t="s">
        <v>137</v>
      </c>
      <c r="X712" s="9" t="s">
        <v>252</v>
      </c>
      <c r="Y712" s="9" t="s">
        <v>137</v>
      </c>
      <c r="Z712" s="9" t="s">
        <v>184</v>
      </c>
      <c r="AA712" s="9" t="s">
        <v>137</v>
      </c>
      <c r="AB712" s="9" t="s">
        <v>137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 t="s">
        <v>150</v>
      </c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 t="s">
        <v>150</v>
      </c>
      <c r="BZ712" s="9" t="s">
        <v>137</v>
      </c>
      <c r="CA712" s="10"/>
      <c r="CB712" s="10" t="str">
        <f t="shared" si="5"/>
        <v/>
      </c>
      <c r="CC712" s="10"/>
      <c r="CD712" s="9" t="str">
        <f t="shared" si="2"/>
        <v/>
      </c>
      <c r="CE712" s="9" t="s">
        <v>168</v>
      </c>
      <c r="CF712" s="9" t="s">
        <v>220</v>
      </c>
      <c r="CG712" s="9">
        <f>IF(CF712="","",VLOOKUP(CF712,Metadata!$D$2:$H$20,2,FALSE))</f>
        <v>27500</v>
      </c>
      <c r="CH712" s="9">
        <f>IF(CF712="","",VLOOKUP(CF712,Metadata!$D$2:$H$20,4,FALSE))</f>
        <v>25000</v>
      </c>
      <c r="CI712" s="9">
        <f>IF(CF712="","",VLOOKUP(CF712,Metadata!$D$2:$H$20,5,FALSE))</f>
        <v>30000</v>
      </c>
      <c r="CJ712" s="9">
        <f t="shared" si="3"/>
        <v>27500</v>
      </c>
      <c r="CK712" s="9" t="s">
        <v>153</v>
      </c>
      <c r="CL712" s="10">
        <v>4</v>
      </c>
      <c r="CM712" s="10">
        <v>5</v>
      </c>
      <c r="CN712" s="10">
        <v>6</v>
      </c>
      <c r="CO712" s="10">
        <v>6</v>
      </c>
      <c r="CP712" s="10">
        <v>5</v>
      </c>
      <c r="CQ712" s="10">
        <v>7</v>
      </c>
      <c r="CR712" s="10">
        <v>6</v>
      </c>
      <c r="CS712" s="10">
        <v>5</v>
      </c>
      <c r="CT712" s="10">
        <v>5</v>
      </c>
      <c r="CU712" s="10">
        <v>4</v>
      </c>
      <c r="CV712" s="10">
        <v>4</v>
      </c>
      <c r="CW712" s="10">
        <v>4</v>
      </c>
      <c r="CX712" s="10">
        <v>6</v>
      </c>
      <c r="CY712" s="10">
        <v>6</v>
      </c>
      <c r="CZ712" s="10">
        <v>5</v>
      </c>
      <c r="DA712" s="10">
        <v>4</v>
      </c>
      <c r="DB712" s="10">
        <v>4</v>
      </c>
      <c r="DC712" s="10">
        <v>6</v>
      </c>
      <c r="DD712" s="10">
        <v>4</v>
      </c>
      <c r="DE712" s="10">
        <v>4</v>
      </c>
      <c r="DF712" s="10">
        <v>5</v>
      </c>
      <c r="DG712" s="10">
        <v>3</v>
      </c>
      <c r="DH712" s="10">
        <v>4</v>
      </c>
      <c r="DI712" s="10">
        <v>7</v>
      </c>
      <c r="DJ712" s="10">
        <v>3</v>
      </c>
      <c r="DK712" s="10">
        <v>5</v>
      </c>
      <c r="DL712" s="10">
        <v>5</v>
      </c>
      <c r="DM712" s="9" t="s">
        <v>154</v>
      </c>
      <c r="DN712" s="10">
        <v>1980</v>
      </c>
      <c r="DO712" s="9">
        <f t="shared" si="4"/>
        <v>41</v>
      </c>
      <c r="DP712" s="9" t="s">
        <v>155</v>
      </c>
      <c r="DQ712" s="9" t="s">
        <v>156</v>
      </c>
      <c r="DR712" s="9" t="s">
        <v>157</v>
      </c>
      <c r="DS712" s="9" t="s">
        <v>137</v>
      </c>
      <c r="DT712" s="9" t="s">
        <v>181</v>
      </c>
      <c r="DU712" s="9" t="s">
        <v>158</v>
      </c>
      <c r="DV712" s="9" t="str">
        <f>VLOOKUP(DU712,Metadata!$B$2:$C$7,2,FALSE)</f>
        <v>6+ years</v>
      </c>
    </row>
    <row r="713" spans="1:126">
      <c r="A713" s="13">
        <v>712</v>
      </c>
      <c r="B713" s="9" t="s">
        <v>135</v>
      </c>
      <c r="C713" s="9" t="str">
        <f>VLOOKUP(B713,Metadata!$M$2:$N$6,2,FALSE)</f>
        <v>Permanent Employee</v>
      </c>
      <c r="D713" s="9" t="s">
        <v>136</v>
      </c>
      <c r="E713" s="9" t="s">
        <v>137</v>
      </c>
      <c r="F713" s="9" t="s">
        <v>138</v>
      </c>
      <c r="G713" s="9" t="s">
        <v>190</v>
      </c>
      <c r="H713" s="9" t="str">
        <f>IF(G713="","",VLOOKUP(G713,Metadata!$J$2:$K$22,2,FALSE))</f>
        <v>North</v>
      </c>
      <c r="I713" s="9" t="s">
        <v>138</v>
      </c>
      <c r="J713" s="9" t="str">
        <f>IF(I713="","",VLOOKUP(I713,Metadata!$P$2:$Q$43,2,FALSE))</f>
        <v>Europe</v>
      </c>
      <c r="K713" s="9" t="str">
        <f t="shared" si="0"/>
        <v>Portugal</v>
      </c>
      <c r="L713" s="9" t="s">
        <v>172</v>
      </c>
      <c r="M713" s="9" t="str">
        <f>IF(L713="","",VLOOKUP(L713,Metadata!$J$2:$K$22,2,FALSE))</f>
        <v>Porto Metropolitan Area</v>
      </c>
      <c r="N713" s="9" t="s">
        <v>205</v>
      </c>
      <c r="O713" s="9" t="s">
        <v>137</v>
      </c>
      <c r="P713" s="9" t="s">
        <v>137</v>
      </c>
      <c r="Q713" s="10" t="str">
        <f t="shared" si="1"/>
        <v>Full Office Job</v>
      </c>
      <c r="R713" s="10">
        <v>6</v>
      </c>
      <c r="S713" s="9" t="s">
        <v>192</v>
      </c>
      <c r="T713" s="9" t="s">
        <v>137</v>
      </c>
      <c r="U713" s="9" t="str">
        <f>IF(S713&lt;&gt;"",S713,IF(T713&lt;&gt;"",VLOOKUP(T713,Metadata!$S$2:$T$228,2,FALSE),""))</f>
        <v>Back-End Developer</v>
      </c>
      <c r="V713" s="9" t="s">
        <v>217</v>
      </c>
      <c r="W713" s="9" t="s">
        <v>137</v>
      </c>
      <c r="X713" s="9" t="s">
        <v>208</v>
      </c>
      <c r="Y713" s="9" t="s">
        <v>137</v>
      </c>
      <c r="Z713" s="9" t="s">
        <v>218</v>
      </c>
      <c r="AA713" s="9" t="s">
        <v>137</v>
      </c>
      <c r="AB713" s="9" t="s">
        <v>137</v>
      </c>
      <c r="AC713" s="9" t="s">
        <v>147</v>
      </c>
      <c r="AD713" s="9" t="s">
        <v>148</v>
      </c>
      <c r="AE713" s="9"/>
      <c r="AF713" s="9" t="s">
        <v>243</v>
      </c>
      <c r="AG713" s="9"/>
      <c r="AH713" s="9" t="s">
        <v>176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 t="s">
        <v>178</v>
      </c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 t="s">
        <v>199</v>
      </c>
      <c r="BM713" s="9"/>
      <c r="BN713" s="9"/>
      <c r="BO713" s="9"/>
      <c r="BP713" s="9"/>
      <c r="BQ713" s="9" t="s">
        <v>219</v>
      </c>
      <c r="BR713" s="9"/>
      <c r="BS713" s="9"/>
      <c r="BT713" s="9"/>
      <c r="BU713" s="9"/>
      <c r="BV713" s="9"/>
      <c r="BW713" s="9"/>
      <c r="BX713" s="9"/>
      <c r="BY713" s="9"/>
      <c r="BZ713" s="9"/>
      <c r="CA713" s="10"/>
      <c r="CB713" s="10" t="str">
        <f t="shared" si="5"/>
        <v/>
      </c>
      <c r="CC713" s="10"/>
      <c r="CD713" s="9" t="str">
        <f t="shared" si="2"/>
        <v/>
      </c>
      <c r="CE713" s="9" t="s">
        <v>168</v>
      </c>
      <c r="CF713" s="9" t="s">
        <v>169</v>
      </c>
      <c r="CG713" s="9">
        <f>IF(CF713="","",VLOOKUP(CF713,Metadata!$D$2:$H$20,2,FALSE))</f>
        <v>12500</v>
      </c>
      <c r="CH713" s="9">
        <f>IF(CF713="","",VLOOKUP(CF713,Metadata!$D$2:$H$20,4,FALSE))</f>
        <v>0</v>
      </c>
      <c r="CI713" s="9">
        <f>IF(CF713="","",VLOOKUP(CF713,Metadata!$D$2:$H$20,5,FALSE))</f>
        <v>15000</v>
      </c>
      <c r="CJ713" s="9">
        <f t="shared" si="3"/>
        <v>12500</v>
      </c>
      <c r="CK713" s="9" t="s">
        <v>221</v>
      </c>
      <c r="CL713" s="10">
        <v>3</v>
      </c>
      <c r="CM713" s="10">
        <v>4</v>
      </c>
      <c r="CN713" s="10">
        <v>7</v>
      </c>
      <c r="CO713" s="10">
        <v>6</v>
      </c>
      <c r="CP713" s="10">
        <v>6</v>
      </c>
      <c r="CQ713" s="10">
        <v>6</v>
      </c>
      <c r="CR713" s="10">
        <v>6</v>
      </c>
      <c r="CS713" s="10">
        <v>5</v>
      </c>
      <c r="CT713" s="10">
        <v>5</v>
      </c>
      <c r="CU713" s="10">
        <v>5</v>
      </c>
      <c r="CV713" s="10">
        <v>4</v>
      </c>
      <c r="CW713" s="10">
        <v>5</v>
      </c>
      <c r="CX713" s="10">
        <v>5</v>
      </c>
      <c r="CY713" s="10">
        <v>5</v>
      </c>
      <c r="CZ713" s="10">
        <v>6</v>
      </c>
      <c r="DA713" s="10">
        <v>5</v>
      </c>
      <c r="DB713" s="10">
        <v>6</v>
      </c>
      <c r="DC713" s="10">
        <v>6</v>
      </c>
      <c r="DD713" s="10">
        <v>5</v>
      </c>
      <c r="DE713" s="10">
        <v>5</v>
      </c>
      <c r="DF713" s="10">
        <v>5</v>
      </c>
      <c r="DG713" s="10">
        <v>5</v>
      </c>
      <c r="DH713" s="10">
        <v>5</v>
      </c>
      <c r="DI713" s="10">
        <v>6</v>
      </c>
      <c r="DJ713" s="10">
        <v>4</v>
      </c>
      <c r="DK713" s="10">
        <v>5</v>
      </c>
      <c r="DL713" s="10">
        <v>6</v>
      </c>
      <c r="DM713" s="9" t="s">
        <v>154</v>
      </c>
      <c r="DN713" s="10">
        <v>1986</v>
      </c>
      <c r="DO713" s="9">
        <f t="shared" si="4"/>
        <v>35</v>
      </c>
      <c r="DP713" s="9" t="s">
        <v>155</v>
      </c>
      <c r="DQ713" s="9" t="s">
        <v>156</v>
      </c>
      <c r="DR713" s="9" t="s">
        <v>157</v>
      </c>
      <c r="DS713" s="9" t="s">
        <v>137</v>
      </c>
      <c r="DT713" s="9" t="s">
        <v>181</v>
      </c>
      <c r="DU713" s="9" t="s">
        <v>168</v>
      </c>
      <c r="DV713" s="9" t="str">
        <f>VLOOKUP(DU713,Metadata!$B$2:$C$7,2,FALSE)</f>
        <v>0 - 3 years</v>
      </c>
    </row>
    <row r="714" spans="1:126">
      <c r="A714" s="13">
        <v>713</v>
      </c>
      <c r="B714" s="9" t="s">
        <v>135</v>
      </c>
      <c r="C714" s="9" t="str">
        <f>VLOOKUP(B714,Metadata!$M$2:$N$6,2,FALSE)</f>
        <v>Permanent Employee</v>
      </c>
      <c r="D714" s="9" t="s">
        <v>159</v>
      </c>
      <c r="E714" s="9" t="s">
        <v>137</v>
      </c>
      <c r="F714" s="9" t="s">
        <v>138</v>
      </c>
      <c r="G714" s="9" t="s">
        <v>140</v>
      </c>
      <c r="H714" s="9" t="str">
        <f>IF(G714="","",VLOOKUP(G714,Metadata!$J$2:$K$22,2,FALSE))</f>
        <v>Lisbon Metropolitan Area</v>
      </c>
      <c r="I714" s="9" t="s">
        <v>138</v>
      </c>
      <c r="J714" s="9" t="str">
        <f>IF(I714="","",VLOOKUP(I714,Metadata!$P$2:$Q$43,2,FALSE))</f>
        <v>Europe</v>
      </c>
      <c r="K714" s="9" t="str">
        <f t="shared" si="0"/>
        <v>Portugal</v>
      </c>
      <c r="L714" s="9" t="s">
        <v>140</v>
      </c>
      <c r="M714" s="9" t="str">
        <f>IF(L714="","",VLOOKUP(L714,Metadata!$J$2:$K$22,2,FALSE))</f>
        <v>Lisbon Metropolitan Area</v>
      </c>
      <c r="N714" s="9" t="s">
        <v>141</v>
      </c>
      <c r="O714" s="9" t="s">
        <v>137</v>
      </c>
      <c r="P714" s="9" t="s">
        <v>142</v>
      </c>
      <c r="Q714" s="10" t="str">
        <f t="shared" si="1"/>
        <v>Full Office Job</v>
      </c>
      <c r="R714" s="10">
        <v>4</v>
      </c>
      <c r="S714" s="9" t="s">
        <v>266</v>
      </c>
      <c r="T714" s="9" t="s">
        <v>137</v>
      </c>
      <c r="U714" s="9" t="str">
        <f>IF(S714&lt;&gt;"",S714,IF(T714&lt;&gt;"",VLOOKUP(T714,Metadata!$S$2:$T$228,2,FALSE),""))</f>
        <v>Data Scientist/Data Engineer</v>
      </c>
      <c r="V714" s="9" t="s">
        <v>304</v>
      </c>
      <c r="W714" s="9" t="s">
        <v>137</v>
      </c>
      <c r="X714" s="9" t="s">
        <v>163</v>
      </c>
      <c r="Y714" s="9" t="s">
        <v>137</v>
      </c>
      <c r="Z714" s="9" t="s">
        <v>184</v>
      </c>
      <c r="AA714" s="9" t="s">
        <v>137</v>
      </c>
      <c r="AB714" s="9" t="s">
        <v>137</v>
      </c>
      <c r="AC714" s="9" t="s">
        <v>147</v>
      </c>
      <c r="AD714" s="9" t="s">
        <v>148</v>
      </c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 t="s">
        <v>150</v>
      </c>
      <c r="BZ714" s="9" t="s">
        <v>137</v>
      </c>
      <c r="CA714" s="10"/>
      <c r="CB714" s="10" t="str">
        <f t="shared" si="5"/>
        <v/>
      </c>
      <c r="CC714" s="10"/>
      <c r="CD714" s="9" t="str">
        <f t="shared" si="2"/>
        <v/>
      </c>
      <c r="CE714" s="9" t="s">
        <v>168</v>
      </c>
      <c r="CF714" s="9" t="s">
        <v>188</v>
      </c>
      <c r="CG714" s="9">
        <f>IF(CF714="","",VLOOKUP(CF714,Metadata!$D$2:$H$20,2,FALSE))</f>
        <v>17500</v>
      </c>
      <c r="CH714" s="9">
        <f>IF(CF714="","",VLOOKUP(CF714,Metadata!$D$2:$H$20,4,FALSE))</f>
        <v>15000</v>
      </c>
      <c r="CI714" s="9">
        <f>IF(CF714="","",VLOOKUP(CF714,Metadata!$D$2:$H$20,5,FALSE))</f>
        <v>20000</v>
      </c>
      <c r="CJ714" s="9">
        <f t="shared" si="3"/>
        <v>17500</v>
      </c>
      <c r="CK714" s="9" t="s">
        <v>189</v>
      </c>
      <c r="CL714" s="10">
        <v>3</v>
      </c>
      <c r="CM714" s="10">
        <v>3</v>
      </c>
      <c r="CN714" s="10">
        <v>7</v>
      </c>
      <c r="CO714" s="10">
        <v>7</v>
      </c>
      <c r="CP714" s="10">
        <v>7</v>
      </c>
      <c r="CQ714" s="10">
        <v>7</v>
      </c>
      <c r="CR714" s="10">
        <v>4</v>
      </c>
      <c r="CS714" s="10">
        <v>6</v>
      </c>
      <c r="CT714" s="10">
        <v>7</v>
      </c>
      <c r="CU714" s="10">
        <v>4</v>
      </c>
      <c r="CV714" s="10">
        <v>4</v>
      </c>
      <c r="CW714" s="10">
        <v>6</v>
      </c>
      <c r="CX714" s="10">
        <v>7</v>
      </c>
      <c r="CY714" s="10">
        <v>7</v>
      </c>
      <c r="CZ714" s="10">
        <v>7</v>
      </c>
      <c r="DA714" s="10">
        <v>5</v>
      </c>
      <c r="DB714" s="10">
        <v>6</v>
      </c>
      <c r="DC714" s="10">
        <v>6</v>
      </c>
      <c r="DD714" s="10">
        <v>5</v>
      </c>
      <c r="DE714" s="10">
        <v>6</v>
      </c>
      <c r="DF714" s="10">
        <v>6</v>
      </c>
      <c r="DG714" s="10">
        <v>6</v>
      </c>
      <c r="DH714" s="10">
        <v>6</v>
      </c>
      <c r="DI714" s="10">
        <v>7</v>
      </c>
      <c r="DJ714" s="10">
        <v>6</v>
      </c>
      <c r="DK714" s="10">
        <v>6</v>
      </c>
      <c r="DL714" s="10">
        <v>6</v>
      </c>
      <c r="DM714" s="9" t="s">
        <v>154</v>
      </c>
      <c r="DN714" s="10">
        <v>1994</v>
      </c>
      <c r="DO714" s="9">
        <f t="shared" si="4"/>
        <v>27</v>
      </c>
      <c r="DP714" s="9" t="s">
        <v>155</v>
      </c>
      <c r="DQ714" s="9" t="s">
        <v>202</v>
      </c>
      <c r="DR714" s="9" t="s">
        <v>157</v>
      </c>
      <c r="DS714" s="9" t="s">
        <v>137</v>
      </c>
      <c r="DT714" s="9" t="s">
        <v>181</v>
      </c>
      <c r="DU714" s="9" t="s">
        <v>168</v>
      </c>
      <c r="DV714" s="9" t="str">
        <f>VLOOKUP(DU714,Metadata!$B$2:$C$7,2,FALSE)</f>
        <v>0 - 3 years</v>
      </c>
    </row>
    <row r="715" spans="1:126">
      <c r="A715" s="13">
        <v>714</v>
      </c>
      <c r="B715" s="9" t="s">
        <v>135</v>
      </c>
      <c r="C715" s="9" t="str">
        <f>VLOOKUP(B715,Metadata!$M$2:$N$6,2,FALSE)</f>
        <v>Permanent Employee</v>
      </c>
      <c r="D715" s="9" t="s">
        <v>159</v>
      </c>
      <c r="E715" s="9" t="s">
        <v>137</v>
      </c>
      <c r="F715" s="9" t="s">
        <v>138</v>
      </c>
      <c r="G715" s="9" t="s">
        <v>140</v>
      </c>
      <c r="H715" s="9" t="str">
        <f>IF(G715="","",VLOOKUP(G715,Metadata!$J$2:$K$22,2,FALSE))</f>
        <v>Lisbon Metropolitan Area</v>
      </c>
      <c r="I715" s="9" t="s">
        <v>292</v>
      </c>
      <c r="J715" s="9" t="str">
        <f>IF(I715="","",VLOOKUP(I715,Metadata!$P$2:$Q$43,2,FALSE))</f>
        <v>North America</v>
      </c>
      <c r="K715" s="9" t="str">
        <f t="shared" si="0"/>
        <v>International</v>
      </c>
      <c r="L715" s="9" t="s">
        <v>137</v>
      </c>
      <c r="M715" s="9" t="str">
        <f>IF(L715="","",VLOOKUP(L715,Metadata!$J$2:$K$22,2,FALSE))</f>
        <v/>
      </c>
      <c r="N715" s="9" t="s">
        <v>141</v>
      </c>
      <c r="O715" s="9" t="s">
        <v>137</v>
      </c>
      <c r="P715" s="9" t="s">
        <v>191</v>
      </c>
      <c r="Q715" s="10" t="str">
        <f t="shared" si="1"/>
        <v>Remote Job (full or flexible)</v>
      </c>
      <c r="R715" s="10">
        <v>7</v>
      </c>
      <c r="S715" s="9" t="s">
        <v>266</v>
      </c>
      <c r="T715" s="9" t="s">
        <v>137</v>
      </c>
      <c r="U715" s="9" t="str">
        <f>IF(S715&lt;&gt;"",S715,IF(T715&lt;&gt;"",VLOOKUP(T715,Metadata!$S$2:$T$228,2,FALSE),""))</f>
        <v>Data Scientist/Data Engineer</v>
      </c>
      <c r="V715" s="9" t="s">
        <v>264</v>
      </c>
      <c r="W715" s="9" t="s">
        <v>137</v>
      </c>
      <c r="X715" s="9" t="s">
        <v>145</v>
      </c>
      <c r="Y715" s="9" t="s">
        <v>137</v>
      </c>
      <c r="Z715" s="9" t="s">
        <v>218</v>
      </c>
      <c r="AA715" s="9" t="s">
        <v>137</v>
      </c>
      <c r="AB715" s="9" t="s">
        <v>137</v>
      </c>
      <c r="AC715" s="9" t="s">
        <v>147</v>
      </c>
      <c r="AD715" s="9"/>
      <c r="AE715" s="9"/>
      <c r="AF715" s="9" t="s">
        <v>243</v>
      </c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 t="s">
        <v>257</v>
      </c>
      <c r="BP715" s="9"/>
      <c r="BQ715" s="9"/>
      <c r="BR715" s="9"/>
      <c r="BS715" s="9"/>
      <c r="BT715" s="9"/>
      <c r="BU715" s="9" t="s">
        <v>258</v>
      </c>
      <c r="BV715" s="9"/>
      <c r="BW715" s="9"/>
      <c r="BX715" s="9"/>
      <c r="BY715" s="9"/>
      <c r="BZ715" s="9"/>
      <c r="CA715" s="10"/>
      <c r="CB715" s="10" t="str">
        <f t="shared" si="5"/>
        <v/>
      </c>
      <c r="CC715" s="10"/>
      <c r="CD715" s="9" t="str">
        <f t="shared" si="2"/>
        <v/>
      </c>
      <c r="CE715" s="9" t="s">
        <v>151</v>
      </c>
      <c r="CF715" s="9" t="s">
        <v>245</v>
      </c>
      <c r="CG715" s="9">
        <f>IF(CF715="","",VLOOKUP(CF715,Metadata!$D$2:$H$20,2,FALSE))</f>
        <v>42500</v>
      </c>
      <c r="CH715" s="9">
        <f>IF(CF715="","",VLOOKUP(CF715,Metadata!$D$2:$H$20,4,FALSE))</f>
        <v>40000</v>
      </c>
      <c r="CI715" s="9">
        <f>IF(CF715="","",VLOOKUP(CF715,Metadata!$D$2:$H$20,5,FALSE))</f>
        <v>45000</v>
      </c>
      <c r="CJ715" s="9">
        <f t="shared" si="3"/>
        <v>42500</v>
      </c>
      <c r="CK715" s="9" t="s">
        <v>201</v>
      </c>
      <c r="CL715" s="10">
        <v>5</v>
      </c>
      <c r="CM715" s="10">
        <v>5</v>
      </c>
      <c r="CN715" s="10">
        <v>7</v>
      </c>
      <c r="CO715" s="10">
        <v>7</v>
      </c>
      <c r="CP715" s="10">
        <v>7</v>
      </c>
      <c r="CQ715" s="10">
        <v>7</v>
      </c>
      <c r="CR715" s="10">
        <v>7</v>
      </c>
      <c r="CS715" s="10">
        <v>7</v>
      </c>
      <c r="CT715" s="10">
        <v>7</v>
      </c>
      <c r="CU715" s="10">
        <v>7</v>
      </c>
      <c r="CV715" s="10">
        <v>5</v>
      </c>
      <c r="CW715" s="10">
        <v>5</v>
      </c>
      <c r="CX715" s="10">
        <v>7</v>
      </c>
      <c r="CY715" s="10">
        <v>5</v>
      </c>
      <c r="CZ715" s="10">
        <v>7</v>
      </c>
      <c r="DA715" s="10">
        <v>4</v>
      </c>
      <c r="DB715" s="10">
        <v>4</v>
      </c>
      <c r="DC715" s="10">
        <v>6</v>
      </c>
      <c r="DD715" s="10">
        <v>4</v>
      </c>
      <c r="DE715" s="10">
        <v>6</v>
      </c>
      <c r="DF715" s="10">
        <v>5</v>
      </c>
      <c r="DG715" s="10">
        <v>7</v>
      </c>
      <c r="DH715" s="10">
        <v>7</v>
      </c>
      <c r="DI715" s="10">
        <v>7</v>
      </c>
      <c r="DJ715" s="10">
        <v>5</v>
      </c>
      <c r="DK715" s="10">
        <v>5</v>
      </c>
      <c r="DL715" s="10">
        <v>4</v>
      </c>
      <c r="DM715" s="9" t="s">
        <v>154</v>
      </c>
      <c r="DN715" s="10">
        <v>1985</v>
      </c>
      <c r="DO715" s="9">
        <f t="shared" si="4"/>
        <v>36</v>
      </c>
      <c r="DP715" s="9" t="s">
        <v>155</v>
      </c>
      <c r="DQ715" s="9" t="s">
        <v>210</v>
      </c>
      <c r="DR715" s="9" t="s">
        <v>170</v>
      </c>
      <c r="DS715" s="9" t="s">
        <v>137</v>
      </c>
      <c r="DT715" s="9" t="s">
        <v>181</v>
      </c>
      <c r="DU715" s="9" t="s">
        <v>158</v>
      </c>
      <c r="DV715" s="9" t="str">
        <f>VLOOKUP(DU715,Metadata!$B$2:$C$7,2,FALSE)</f>
        <v>6+ years</v>
      </c>
    </row>
    <row r="716" spans="1:126">
      <c r="A716" s="13">
        <v>715</v>
      </c>
      <c r="B716" s="9" t="s">
        <v>135</v>
      </c>
      <c r="C716" s="9" t="str">
        <f>VLOOKUP(B716,Metadata!$M$2:$N$6,2,FALSE)</f>
        <v>Permanent Employee</v>
      </c>
      <c r="D716" s="9" t="s">
        <v>136</v>
      </c>
      <c r="E716" s="9" t="s">
        <v>137</v>
      </c>
      <c r="F716" s="9" t="s">
        <v>138</v>
      </c>
      <c r="G716" s="9" t="s">
        <v>213</v>
      </c>
      <c r="H716" s="9" t="str">
        <f>IF(G716="","",VLOOKUP(G716,Metadata!$J$2:$K$22,2,FALSE))</f>
        <v>Centre</v>
      </c>
      <c r="I716" s="9" t="s">
        <v>138</v>
      </c>
      <c r="J716" s="9" t="str">
        <f>IF(I716="","",VLOOKUP(I716,Metadata!$P$2:$Q$43,2,FALSE))</f>
        <v>Europe</v>
      </c>
      <c r="K716" s="9" t="str">
        <f t="shared" si="0"/>
        <v>Portugal</v>
      </c>
      <c r="L716" s="9" t="s">
        <v>213</v>
      </c>
      <c r="M716" s="9" t="str">
        <f>IF(L716="","",VLOOKUP(L716,Metadata!$J$2:$K$22,2,FALSE))</f>
        <v>Centre</v>
      </c>
      <c r="N716" s="9" t="s">
        <v>214</v>
      </c>
      <c r="O716" s="9" t="s">
        <v>136</v>
      </c>
      <c r="P716" s="9" t="s">
        <v>142</v>
      </c>
      <c r="Q716" s="10" t="str">
        <f t="shared" si="1"/>
        <v>Full Office Job</v>
      </c>
      <c r="R716" s="10">
        <v>4</v>
      </c>
      <c r="S716" s="9" t="s">
        <v>161</v>
      </c>
      <c r="T716" s="9" t="s">
        <v>137</v>
      </c>
      <c r="U716" s="9" t="str">
        <f>IF(S716&lt;&gt;"",S716,IF(T716&lt;&gt;"",VLOOKUP(T716,Metadata!$S$2:$T$228,2,FALSE),""))</f>
        <v>Full-Stack Developer</v>
      </c>
      <c r="V716" s="9" t="s">
        <v>268</v>
      </c>
      <c r="W716" s="9" t="s">
        <v>137</v>
      </c>
      <c r="X716" s="9" t="s">
        <v>145</v>
      </c>
      <c r="Y716" s="9" t="s">
        <v>137</v>
      </c>
      <c r="Z716" s="9" t="s">
        <v>224</v>
      </c>
      <c r="AA716" s="9" t="s">
        <v>165</v>
      </c>
      <c r="AB716" s="9" t="s">
        <v>137</v>
      </c>
      <c r="AC716" s="9" t="s">
        <v>147</v>
      </c>
      <c r="AD716" s="9"/>
      <c r="AE716" s="9" t="s">
        <v>194</v>
      </c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 t="s">
        <v>178</v>
      </c>
      <c r="BB716" s="9"/>
      <c r="BC716" s="9"/>
      <c r="BD716" s="9"/>
      <c r="BE716" s="9"/>
      <c r="BF716" s="9"/>
      <c r="BG716" s="9"/>
      <c r="BH716" s="9"/>
      <c r="BI716" s="9"/>
      <c r="BJ716" s="9" t="s">
        <v>167</v>
      </c>
      <c r="BK716" s="9" t="s">
        <v>198</v>
      </c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10"/>
      <c r="CB716" s="10" t="str">
        <f t="shared" si="5"/>
        <v/>
      </c>
      <c r="CC716" s="10"/>
      <c r="CD716" s="9" t="str">
        <f t="shared" si="2"/>
        <v/>
      </c>
      <c r="CE716" s="9" t="s">
        <v>151</v>
      </c>
      <c r="CF716" s="9" t="s">
        <v>220</v>
      </c>
      <c r="CG716" s="9">
        <f>IF(CF716="","",VLOOKUP(CF716,Metadata!$D$2:$H$20,2,FALSE))</f>
        <v>27500</v>
      </c>
      <c r="CH716" s="9">
        <f>IF(CF716="","",VLOOKUP(CF716,Metadata!$D$2:$H$20,4,FALSE))</f>
        <v>25000</v>
      </c>
      <c r="CI716" s="9">
        <f>IF(CF716="","",VLOOKUP(CF716,Metadata!$D$2:$H$20,5,FALSE))</f>
        <v>30000</v>
      </c>
      <c r="CJ716" s="9">
        <f t="shared" si="3"/>
        <v>27500</v>
      </c>
      <c r="CK716" s="9" t="s">
        <v>189</v>
      </c>
      <c r="CL716" s="10">
        <v>3</v>
      </c>
      <c r="CM716" s="10">
        <v>2</v>
      </c>
      <c r="CN716" s="10">
        <v>7</v>
      </c>
      <c r="CO716" s="10">
        <v>5</v>
      </c>
      <c r="CP716" s="10">
        <v>5</v>
      </c>
      <c r="CQ716" s="10">
        <v>3</v>
      </c>
      <c r="CR716" s="10">
        <v>4</v>
      </c>
      <c r="CS716" s="10">
        <v>7</v>
      </c>
      <c r="CT716" s="10">
        <v>5</v>
      </c>
      <c r="CU716" s="10">
        <v>5</v>
      </c>
      <c r="CV716" s="10">
        <v>4</v>
      </c>
      <c r="CW716" s="10">
        <v>5</v>
      </c>
      <c r="CX716" s="10">
        <v>6</v>
      </c>
      <c r="CY716" s="10">
        <v>5</v>
      </c>
      <c r="CZ716" s="10">
        <v>6</v>
      </c>
      <c r="DA716" s="10">
        <v>6</v>
      </c>
      <c r="DB716" s="10">
        <v>6</v>
      </c>
      <c r="DC716" s="10">
        <v>6</v>
      </c>
      <c r="DD716" s="10">
        <v>3</v>
      </c>
      <c r="DE716" s="10">
        <v>4</v>
      </c>
      <c r="DF716" s="10">
        <v>5</v>
      </c>
      <c r="DG716" s="10">
        <v>4</v>
      </c>
      <c r="DH716" s="10">
        <v>5</v>
      </c>
      <c r="DI716" s="10">
        <v>6</v>
      </c>
      <c r="DJ716" s="10">
        <v>2</v>
      </c>
      <c r="DK716" s="10">
        <v>4</v>
      </c>
      <c r="DL716" s="10">
        <v>5</v>
      </c>
      <c r="DM716" s="9" t="s">
        <v>154</v>
      </c>
      <c r="DN716" s="10">
        <v>1984</v>
      </c>
      <c r="DO716" s="9">
        <f t="shared" si="4"/>
        <v>37</v>
      </c>
      <c r="DP716" s="9" t="s">
        <v>155</v>
      </c>
      <c r="DQ716" s="9" t="s">
        <v>210</v>
      </c>
      <c r="DR716" s="9" t="s">
        <v>157</v>
      </c>
      <c r="DS716" s="9" t="s">
        <v>137</v>
      </c>
      <c r="DT716" s="9" t="s">
        <v>181</v>
      </c>
      <c r="DU716" s="9" t="s">
        <v>158</v>
      </c>
      <c r="DV716" s="9" t="str">
        <f>VLOOKUP(DU716,Metadata!$B$2:$C$7,2,FALSE)</f>
        <v>6+ years</v>
      </c>
    </row>
    <row r="717" spans="1:126">
      <c r="A717" s="13">
        <v>716</v>
      </c>
      <c r="B717" s="9" t="s">
        <v>135</v>
      </c>
      <c r="C717" s="9" t="str">
        <f>VLOOKUP(B717,Metadata!$M$2:$N$6,2,FALSE)</f>
        <v>Permanent Employee</v>
      </c>
      <c r="D717" s="9" t="s">
        <v>159</v>
      </c>
      <c r="E717" s="9" t="s">
        <v>137</v>
      </c>
      <c r="F717" s="9" t="s">
        <v>138</v>
      </c>
      <c r="G717" s="9" t="s">
        <v>140</v>
      </c>
      <c r="H717" s="9" t="str">
        <f>IF(G717="","",VLOOKUP(G717,Metadata!$J$2:$K$22,2,FALSE))</f>
        <v>Lisbon Metropolitan Area</v>
      </c>
      <c r="I717" s="9" t="s">
        <v>138</v>
      </c>
      <c r="J717" s="9" t="str">
        <f>IF(I717="","",VLOOKUP(I717,Metadata!$P$2:$Q$43,2,FALSE))</f>
        <v>Europe</v>
      </c>
      <c r="K717" s="9" t="str">
        <f t="shared" si="0"/>
        <v>Portugal</v>
      </c>
      <c r="L717" s="9" t="s">
        <v>140</v>
      </c>
      <c r="M717" s="9" t="str">
        <f>IF(L717="","",VLOOKUP(L717,Metadata!$J$2:$K$22,2,FALSE))</f>
        <v>Lisbon Metropolitan Area</v>
      </c>
      <c r="N717" s="9" t="s">
        <v>214</v>
      </c>
      <c r="O717" s="9" t="s">
        <v>136</v>
      </c>
      <c r="P717" s="9" t="s">
        <v>142</v>
      </c>
      <c r="Q717" s="10" t="str">
        <f t="shared" si="1"/>
        <v>Full Office Job</v>
      </c>
      <c r="R717" s="10">
        <v>6</v>
      </c>
      <c r="S717" s="9" t="s">
        <v>143</v>
      </c>
      <c r="T717" s="9" t="s">
        <v>137</v>
      </c>
      <c r="U717" s="9" t="str">
        <f>IF(S717&lt;&gt;"",S717,IF(T717&lt;&gt;"",VLOOKUP(T717,Metadata!$S$2:$T$228,2,FALSE),""))</f>
        <v>Technical Team Leader</v>
      </c>
      <c r="V717" s="9" t="s">
        <v>207</v>
      </c>
      <c r="W717" s="9" t="s">
        <v>137</v>
      </c>
      <c r="X717" s="9" t="s">
        <v>208</v>
      </c>
      <c r="Y717" s="9" t="s">
        <v>137</v>
      </c>
      <c r="Z717" s="9" t="s">
        <v>146</v>
      </c>
      <c r="AA717" s="9" t="s">
        <v>165</v>
      </c>
      <c r="AB717" s="9" t="s">
        <v>137</v>
      </c>
      <c r="AC717" s="9" t="s">
        <v>147</v>
      </c>
      <c r="AD717" s="9" t="s">
        <v>148</v>
      </c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 t="s">
        <v>178</v>
      </c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 t="s">
        <v>186</v>
      </c>
      <c r="BO717" s="9"/>
      <c r="BP717" s="9"/>
      <c r="BQ717" s="9" t="s">
        <v>219</v>
      </c>
      <c r="BR717" s="9"/>
      <c r="BS717" s="9"/>
      <c r="BT717" s="9"/>
      <c r="BU717" s="9"/>
      <c r="BV717" s="9"/>
      <c r="BW717" s="9"/>
      <c r="BX717" s="9"/>
      <c r="BY717" s="9"/>
      <c r="BZ717" s="9"/>
      <c r="CA717" s="10"/>
      <c r="CB717" s="10" t="str">
        <f t="shared" si="5"/>
        <v/>
      </c>
      <c r="CC717" s="10"/>
      <c r="CD717" s="9" t="str">
        <f t="shared" si="2"/>
        <v/>
      </c>
      <c r="CE717" s="9" t="s">
        <v>151</v>
      </c>
      <c r="CF717" s="9" t="s">
        <v>254</v>
      </c>
      <c r="CG717" s="9">
        <f>IF(CF717="","",VLOOKUP(CF717,Metadata!$D$2:$H$20,2,FALSE))</f>
        <v>37500</v>
      </c>
      <c r="CH717" s="9">
        <f>IF(CF717="","",VLOOKUP(CF717,Metadata!$D$2:$H$20,4,FALSE))</f>
        <v>35000</v>
      </c>
      <c r="CI717" s="9">
        <f>IF(CF717="","",VLOOKUP(CF717,Metadata!$D$2:$H$20,5,FALSE))</f>
        <v>40000</v>
      </c>
      <c r="CJ717" s="9">
        <f t="shared" si="3"/>
        <v>37500</v>
      </c>
      <c r="CK717" s="9" t="s">
        <v>221</v>
      </c>
      <c r="CL717" s="10">
        <v>5</v>
      </c>
      <c r="CM717" s="10">
        <v>3</v>
      </c>
      <c r="CN717" s="10">
        <v>6</v>
      </c>
      <c r="CO717" s="10">
        <v>7</v>
      </c>
      <c r="CP717" s="10">
        <v>6</v>
      </c>
      <c r="CQ717" s="10">
        <v>6</v>
      </c>
      <c r="CR717" s="10">
        <v>6</v>
      </c>
      <c r="CS717" s="10">
        <v>5</v>
      </c>
      <c r="CT717" s="10">
        <v>6</v>
      </c>
      <c r="CU717" s="10">
        <v>7</v>
      </c>
      <c r="CV717" s="10">
        <v>6</v>
      </c>
      <c r="CW717" s="10">
        <v>5</v>
      </c>
      <c r="CX717" s="10">
        <v>5</v>
      </c>
      <c r="CY717" s="10">
        <v>7</v>
      </c>
      <c r="CZ717" s="10">
        <v>4</v>
      </c>
      <c r="DA717" s="10">
        <v>4</v>
      </c>
      <c r="DB717" s="10">
        <v>4</v>
      </c>
      <c r="DC717" s="10">
        <v>6</v>
      </c>
      <c r="DD717" s="10">
        <v>4</v>
      </c>
      <c r="DE717" s="10">
        <v>7</v>
      </c>
      <c r="DF717" s="10">
        <v>7</v>
      </c>
      <c r="DG717" s="10">
        <v>7</v>
      </c>
      <c r="DH717" s="10">
        <v>6</v>
      </c>
      <c r="DI717" s="10">
        <v>6</v>
      </c>
      <c r="DJ717" s="10">
        <v>5</v>
      </c>
      <c r="DK717" s="10">
        <v>6</v>
      </c>
      <c r="DL717" s="10">
        <v>6</v>
      </c>
      <c r="DM717" s="9" t="s">
        <v>154</v>
      </c>
      <c r="DN717" s="10">
        <v>1984</v>
      </c>
      <c r="DO717" s="9">
        <f t="shared" si="4"/>
        <v>37</v>
      </c>
      <c r="DP717" s="9" t="s">
        <v>155</v>
      </c>
      <c r="DQ717" s="9" t="s">
        <v>202</v>
      </c>
      <c r="DR717" s="9" t="s">
        <v>157</v>
      </c>
      <c r="DS717" s="9" t="s">
        <v>137</v>
      </c>
      <c r="DT717" s="9" t="s">
        <v>181</v>
      </c>
      <c r="DU717" s="9" t="s">
        <v>158</v>
      </c>
      <c r="DV717" s="9" t="str">
        <f>VLOOKUP(DU717,Metadata!$B$2:$C$7,2,FALSE)</f>
        <v>6+ years</v>
      </c>
    </row>
    <row r="718" spans="1:126">
      <c r="A718" s="13">
        <v>717</v>
      </c>
      <c r="B718" s="9" t="s">
        <v>135</v>
      </c>
      <c r="C718" s="9" t="str">
        <f>VLOOKUP(B718,Metadata!$M$2:$N$6,2,FALSE)</f>
        <v>Permanent Employee</v>
      </c>
      <c r="D718" s="9" t="s">
        <v>159</v>
      </c>
      <c r="E718" s="9" t="s">
        <v>137</v>
      </c>
      <c r="F718" s="9" t="s">
        <v>138</v>
      </c>
      <c r="G718" s="9" t="s">
        <v>318</v>
      </c>
      <c r="H718" s="9" t="str">
        <f>IF(G718="","",VLOOKUP(G718,Metadata!$J$2:$K$22,2,FALSE))</f>
        <v>North</v>
      </c>
      <c r="I718" s="9" t="s">
        <v>138</v>
      </c>
      <c r="J718" s="9" t="str">
        <f>IF(I718="","",VLOOKUP(I718,Metadata!$P$2:$Q$43,2,FALSE))</f>
        <v>Europe</v>
      </c>
      <c r="K718" s="9" t="str">
        <f t="shared" si="0"/>
        <v>Portugal</v>
      </c>
      <c r="L718" s="9" t="s">
        <v>318</v>
      </c>
      <c r="M718" s="9" t="str">
        <f>IF(L718="","",VLOOKUP(L718,Metadata!$J$2:$K$22,2,FALSE))</f>
        <v>North</v>
      </c>
      <c r="N718" s="9" t="s">
        <v>205</v>
      </c>
      <c r="O718" s="9" t="s">
        <v>137</v>
      </c>
      <c r="P718" s="9" t="s">
        <v>137</v>
      </c>
      <c r="Q718" s="10" t="str">
        <f t="shared" si="1"/>
        <v>Full Office Job</v>
      </c>
      <c r="R718" s="10">
        <v>5</v>
      </c>
      <c r="S718" s="9" t="s">
        <v>206</v>
      </c>
      <c r="T718" s="9" t="s">
        <v>137</v>
      </c>
      <c r="U718" s="9" t="str">
        <f>IF(S718&lt;&gt;"",S718,IF(T718&lt;&gt;"",VLOOKUP(T718,Metadata!$S$2:$T$228,2,FALSE),""))</f>
        <v>Mobile Apps Developer</v>
      </c>
      <c r="V718" s="9" t="s">
        <v>144</v>
      </c>
      <c r="W718" s="9" t="s">
        <v>137</v>
      </c>
      <c r="X718" s="9" t="s">
        <v>145</v>
      </c>
      <c r="Y718" s="9" t="s">
        <v>137</v>
      </c>
      <c r="Z718" s="9" t="s">
        <v>262</v>
      </c>
      <c r="AA718" s="9" t="s">
        <v>165</v>
      </c>
      <c r="AB718" s="9" t="s">
        <v>137</v>
      </c>
      <c r="AC718" s="9"/>
      <c r="AD718" s="9"/>
      <c r="AE718" s="9"/>
      <c r="AF718" s="9"/>
      <c r="AG718" s="9"/>
      <c r="AH718" s="9" t="s">
        <v>176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 t="s">
        <v>257</v>
      </c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10"/>
      <c r="CB718" s="10" t="str">
        <f t="shared" si="5"/>
        <v/>
      </c>
      <c r="CC718" s="10"/>
      <c r="CD718" s="9" t="str">
        <f t="shared" si="2"/>
        <v/>
      </c>
      <c r="CE718" s="9" t="s">
        <v>151</v>
      </c>
      <c r="CF718" s="9" t="s">
        <v>188</v>
      </c>
      <c r="CG718" s="9">
        <f>IF(CF718="","",VLOOKUP(CF718,Metadata!$D$2:$H$20,2,FALSE))</f>
        <v>17500</v>
      </c>
      <c r="CH718" s="9">
        <f>IF(CF718="","",VLOOKUP(CF718,Metadata!$D$2:$H$20,4,FALSE))</f>
        <v>15000</v>
      </c>
      <c r="CI718" s="9">
        <f>IF(CF718="","",VLOOKUP(CF718,Metadata!$D$2:$H$20,5,FALSE))</f>
        <v>20000</v>
      </c>
      <c r="CJ718" s="9">
        <f t="shared" si="3"/>
        <v>17500</v>
      </c>
      <c r="CK718" s="9" t="s">
        <v>189</v>
      </c>
      <c r="CL718" s="10">
        <v>4</v>
      </c>
      <c r="CM718" s="10">
        <v>2</v>
      </c>
      <c r="CN718" s="10">
        <v>6</v>
      </c>
      <c r="CO718" s="10">
        <v>5</v>
      </c>
      <c r="CP718" s="10">
        <v>4</v>
      </c>
      <c r="CQ718" s="10">
        <v>5</v>
      </c>
      <c r="CR718" s="10">
        <v>4</v>
      </c>
      <c r="CS718" s="10">
        <v>5</v>
      </c>
      <c r="CT718" s="10">
        <v>4</v>
      </c>
      <c r="CU718" s="10">
        <v>5</v>
      </c>
      <c r="CV718" s="10">
        <v>5</v>
      </c>
      <c r="CW718" s="10">
        <v>3</v>
      </c>
      <c r="CX718" s="10">
        <v>5</v>
      </c>
      <c r="CY718" s="10">
        <v>5</v>
      </c>
      <c r="CZ718" s="10">
        <v>6</v>
      </c>
      <c r="DA718" s="10">
        <v>5</v>
      </c>
      <c r="DB718" s="10">
        <v>6</v>
      </c>
      <c r="DC718" s="10">
        <v>5</v>
      </c>
      <c r="DD718" s="10">
        <v>3</v>
      </c>
      <c r="DE718" s="10">
        <v>6</v>
      </c>
      <c r="DF718" s="10">
        <v>5</v>
      </c>
      <c r="DG718" s="10">
        <v>7</v>
      </c>
      <c r="DH718" s="10">
        <v>4</v>
      </c>
      <c r="DI718" s="10">
        <v>6</v>
      </c>
      <c r="DJ718" s="10">
        <v>4</v>
      </c>
      <c r="DK718" s="10">
        <v>5</v>
      </c>
      <c r="DL718" s="10">
        <v>6</v>
      </c>
      <c r="DM718" s="9" t="s">
        <v>154</v>
      </c>
      <c r="DN718" s="10">
        <v>1994</v>
      </c>
      <c r="DO718" s="9">
        <f t="shared" si="4"/>
        <v>27</v>
      </c>
      <c r="DP718" s="9" t="s">
        <v>155</v>
      </c>
      <c r="DQ718" s="9" t="s">
        <v>298</v>
      </c>
      <c r="DR718" s="9" t="s">
        <v>170</v>
      </c>
      <c r="DS718" s="9" t="s">
        <v>137</v>
      </c>
      <c r="DT718" s="9" t="s">
        <v>181</v>
      </c>
      <c r="DU718" s="9" t="s">
        <v>223</v>
      </c>
      <c r="DV718" s="9" t="str">
        <f>VLOOKUP(DU718,Metadata!$B$2:$C$7,2,FALSE)</f>
        <v>3 - 6 years</v>
      </c>
    </row>
    <row r="719" spans="1:126">
      <c r="A719" s="13">
        <v>718</v>
      </c>
      <c r="B719" s="9" t="s">
        <v>135</v>
      </c>
      <c r="C719" s="9" t="str">
        <f>VLOOKUP(B719,Metadata!$M$2:$N$6,2,FALSE)</f>
        <v>Permanent Employee</v>
      </c>
      <c r="D719" s="9" t="s">
        <v>159</v>
      </c>
      <c r="E719" s="9" t="s">
        <v>137</v>
      </c>
      <c r="F719" s="9" t="s">
        <v>138</v>
      </c>
      <c r="G719" s="9" t="s">
        <v>140</v>
      </c>
      <c r="H719" s="9" t="str">
        <f>IF(G719="","",VLOOKUP(G719,Metadata!$J$2:$K$22,2,FALSE))</f>
        <v>Lisbon Metropolitan Area</v>
      </c>
      <c r="I719" s="9" t="s">
        <v>138</v>
      </c>
      <c r="J719" s="9" t="str">
        <f>IF(I719="","",VLOOKUP(I719,Metadata!$P$2:$Q$43,2,FALSE))</f>
        <v>Europe</v>
      </c>
      <c r="K719" s="9" t="str">
        <f t="shared" si="0"/>
        <v>Portugal</v>
      </c>
      <c r="L719" s="9" t="s">
        <v>160</v>
      </c>
      <c r="M719" s="9" t="str">
        <f>IF(L719="","",VLOOKUP(L719,Metadata!$J$2:$K$22,2,FALSE))</f>
        <v>Centre</v>
      </c>
      <c r="N719" s="9" t="s">
        <v>141</v>
      </c>
      <c r="O719" s="9" t="s">
        <v>137</v>
      </c>
      <c r="P719" s="9" t="s">
        <v>191</v>
      </c>
      <c r="Q719" s="10" t="str">
        <f t="shared" si="1"/>
        <v>Remote Job (full or flexible)</v>
      </c>
      <c r="R719" s="10">
        <v>6</v>
      </c>
      <c r="S719" s="9" t="s">
        <v>206</v>
      </c>
      <c r="T719" s="9" t="s">
        <v>137</v>
      </c>
      <c r="U719" s="9" t="str">
        <f>IF(S719&lt;&gt;"",S719,IF(T719&lt;&gt;"",VLOOKUP(T719,Metadata!$S$2:$T$228,2,FALSE),""))</f>
        <v>Mobile Apps Developer</v>
      </c>
      <c r="V719" s="9" t="s">
        <v>207</v>
      </c>
      <c r="W719" s="9" t="s">
        <v>137</v>
      </c>
      <c r="X719" s="9" t="s">
        <v>163</v>
      </c>
      <c r="Y719" s="9" t="s">
        <v>137</v>
      </c>
      <c r="Z719" s="9" t="s">
        <v>262</v>
      </c>
      <c r="AA719" s="9" t="s">
        <v>137</v>
      </c>
      <c r="AB719" s="9" t="s">
        <v>137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 t="s">
        <v>177</v>
      </c>
      <c r="AM719" s="9" t="s">
        <v>314</v>
      </c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 t="s">
        <v>284</v>
      </c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 t="s">
        <v>150</v>
      </c>
      <c r="BZ719" s="9" t="s">
        <v>137</v>
      </c>
      <c r="CA719" s="10"/>
      <c r="CB719" s="10" t="str">
        <f t="shared" si="5"/>
        <v/>
      </c>
      <c r="CC719" s="10"/>
      <c r="CD719" s="9" t="str">
        <f t="shared" si="2"/>
        <v/>
      </c>
      <c r="CE719" s="9" t="s">
        <v>151</v>
      </c>
      <c r="CF719" s="9" t="s">
        <v>225</v>
      </c>
      <c r="CG719" s="9">
        <f>IF(CF719="","",VLOOKUP(CF719,Metadata!$D$2:$H$20,2,FALSE))</f>
        <v>22500</v>
      </c>
      <c r="CH719" s="9">
        <f>IF(CF719="","",VLOOKUP(CF719,Metadata!$D$2:$H$20,4,FALSE))</f>
        <v>20000</v>
      </c>
      <c r="CI719" s="9">
        <f>IF(CF719="","",VLOOKUP(CF719,Metadata!$D$2:$H$20,5,FALSE))</f>
        <v>25000</v>
      </c>
      <c r="CJ719" s="9">
        <f t="shared" si="3"/>
        <v>22500</v>
      </c>
      <c r="CK719" s="9" t="s">
        <v>189</v>
      </c>
      <c r="CL719" s="10">
        <v>3</v>
      </c>
      <c r="CM719" s="10">
        <v>3</v>
      </c>
      <c r="CN719" s="10">
        <v>7</v>
      </c>
      <c r="CO719" s="10">
        <v>6</v>
      </c>
      <c r="CP719" s="10">
        <v>2</v>
      </c>
      <c r="CQ719" s="10">
        <v>3</v>
      </c>
      <c r="CR719" s="10">
        <v>7</v>
      </c>
      <c r="CS719" s="10">
        <v>7</v>
      </c>
      <c r="CT719" s="10">
        <v>5</v>
      </c>
      <c r="CU719" s="10">
        <v>5</v>
      </c>
      <c r="CV719" s="10">
        <v>2</v>
      </c>
      <c r="CW719" s="10">
        <v>4</v>
      </c>
      <c r="CX719" s="10">
        <v>3</v>
      </c>
      <c r="CY719" s="10">
        <v>5</v>
      </c>
      <c r="CZ719" s="10">
        <v>7</v>
      </c>
      <c r="DA719" s="10">
        <v>1</v>
      </c>
      <c r="DB719" s="10">
        <v>1</v>
      </c>
      <c r="DC719" s="10">
        <v>1</v>
      </c>
      <c r="DD719" s="10">
        <v>1</v>
      </c>
      <c r="DE719" s="10">
        <v>7</v>
      </c>
      <c r="DF719" s="10">
        <v>3</v>
      </c>
      <c r="DG719" s="10">
        <v>5</v>
      </c>
      <c r="DH719" s="10">
        <v>3</v>
      </c>
      <c r="DI719" s="10">
        <v>5</v>
      </c>
      <c r="DJ719" s="10">
        <v>1</v>
      </c>
      <c r="DK719" s="10">
        <v>3</v>
      </c>
      <c r="DL719" s="10">
        <v>6</v>
      </c>
      <c r="DM719" s="9" t="s">
        <v>154</v>
      </c>
      <c r="DN719" s="10">
        <v>1987</v>
      </c>
      <c r="DO719" s="9">
        <f t="shared" si="4"/>
        <v>34</v>
      </c>
      <c r="DP719" s="9" t="s">
        <v>155</v>
      </c>
      <c r="DQ719" s="9" t="s">
        <v>202</v>
      </c>
      <c r="DR719" s="9" t="s">
        <v>170</v>
      </c>
      <c r="DS719" s="9" t="s">
        <v>137</v>
      </c>
      <c r="DT719" s="9" t="s">
        <v>181</v>
      </c>
      <c r="DU719" s="9" t="s">
        <v>203</v>
      </c>
      <c r="DV719" s="9" t="str">
        <f>VLOOKUP(DU719,Metadata!$B$2:$C$7,2,FALSE)</f>
        <v>6+ years</v>
      </c>
    </row>
    <row r="720" spans="1:126">
      <c r="A720" s="13">
        <v>719</v>
      </c>
      <c r="B720" s="9" t="s">
        <v>135</v>
      </c>
      <c r="C720" s="9" t="str">
        <f>VLOOKUP(B720,Metadata!$M$2:$N$6,2,FALSE)</f>
        <v>Permanent Employee</v>
      </c>
      <c r="D720" s="9" t="s">
        <v>136</v>
      </c>
      <c r="E720" s="9" t="s">
        <v>137</v>
      </c>
      <c r="F720" s="9" t="s">
        <v>138</v>
      </c>
      <c r="G720" s="9" t="s">
        <v>140</v>
      </c>
      <c r="H720" s="9" t="str">
        <f>IF(G720="","",VLOOKUP(G720,Metadata!$J$2:$K$22,2,FALSE))</f>
        <v>Lisbon Metropolitan Area</v>
      </c>
      <c r="I720" s="9" t="s">
        <v>138</v>
      </c>
      <c r="J720" s="9" t="str">
        <f>IF(I720="","",VLOOKUP(I720,Metadata!$P$2:$Q$43,2,FALSE))</f>
        <v>Europe</v>
      </c>
      <c r="K720" s="9" t="str">
        <f t="shared" si="0"/>
        <v>Portugal</v>
      </c>
      <c r="L720" s="9" t="s">
        <v>140</v>
      </c>
      <c r="M720" s="9" t="str">
        <f>IF(L720="","",VLOOKUP(L720,Metadata!$J$2:$K$22,2,FALSE))</f>
        <v>Lisbon Metropolitan Area</v>
      </c>
      <c r="N720" s="9" t="s">
        <v>214</v>
      </c>
      <c r="O720" s="9" t="s">
        <v>239</v>
      </c>
      <c r="P720" s="9" t="s">
        <v>191</v>
      </c>
      <c r="Q720" s="10" t="str">
        <f t="shared" si="1"/>
        <v>Remote Job (full or flexible)</v>
      </c>
      <c r="R720" s="10">
        <v>4</v>
      </c>
      <c r="S720" s="9" t="s">
        <v>313</v>
      </c>
      <c r="T720" s="9" t="s">
        <v>137</v>
      </c>
      <c r="U720" s="9" t="str">
        <f>IF(S720&lt;&gt;"",S720,IF(T720&lt;&gt;"",VLOOKUP(T720,Metadata!$S$2:$T$228,2,FALSE),""))</f>
        <v>Maintenance &amp; Support</v>
      </c>
      <c r="V720" s="9" t="s">
        <v>276</v>
      </c>
      <c r="W720" s="9" t="s">
        <v>137</v>
      </c>
      <c r="X720" s="9" t="s">
        <v>163</v>
      </c>
      <c r="Y720" s="9" t="s">
        <v>137</v>
      </c>
      <c r="Z720" s="9" t="s">
        <v>262</v>
      </c>
      <c r="AA720" s="9" t="s">
        <v>137</v>
      </c>
      <c r="AB720" s="9" t="s">
        <v>137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 t="s">
        <v>150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 t="s">
        <v>150</v>
      </c>
      <c r="BZ720" s="9" t="s">
        <v>137</v>
      </c>
      <c r="CA720" s="10"/>
      <c r="CB720" s="10" t="str">
        <f t="shared" si="5"/>
        <v/>
      </c>
      <c r="CC720" s="10"/>
      <c r="CD720" s="9" t="str">
        <f t="shared" si="2"/>
        <v/>
      </c>
      <c r="CE720" s="9" t="s">
        <v>151</v>
      </c>
      <c r="CF720" s="9" t="s">
        <v>220</v>
      </c>
      <c r="CG720" s="9">
        <f>IF(CF720="","",VLOOKUP(CF720,Metadata!$D$2:$H$20,2,FALSE))</f>
        <v>27500</v>
      </c>
      <c r="CH720" s="9">
        <f>IF(CF720="","",VLOOKUP(CF720,Metadata!$D$2:$H$20,4,FALSE))</f>
        <v>25000</v>
      </c>
      <c r="CI720" s="9">
        <f>IF(CF720="","",VLOOKUP(CF720,Metadata!$D$2:$H$20,5,FALSE))</f>
        <v>30000</v>
      </c>
      <c r="CJ720" s="9">
        <f t="shared" si="3"/>
        <v>27500</v>
      </c>
      <c r="CK720" s="9" t="s">
        <v>366</v>
      </c>
      <c r="CL720" s="10">
        <v>3</v>
      </c>
      <c r="CM720" s="10">
        <v>5</v>
      </c>
      <c r="CN720" s="10">
        <v>4</v>
      </c>
      <c r="CO720" s="10">
        <v>6</v>
      </c>
      <c r="CP720" s="10">
        <v>6</v>
      </c>
      <c r="CQ720" s="10">
        <v>6</v>
      </c>
      <c r="CR720" s="10">
        <v>4</v>
      </c>
      <c r="CS720" s="10">
        <v>6</v>
      </c>
      <c r="CT720" s="10">
        <v>6</v>
      </c>
      <c r="CU720" s="10">
        <v>6</v>
      </c>
      <c r="CV720" s="10">
        <v>6</v>
      </c>
      <c r="CW720" s="10">
        <v>4</v>
      </c>
      <c r="CX720" s="10">
        <v>5</v>
      </c>
      <c r="CY720" s="10">
        <v>5</v>
      </c>
      <c r="CZ720" s="10">
        <v>6</v>
      </c>
      <c r="DA720" s="10">
        <v>4</v>
      </c>
      <c r="DB720" s="10">
        <v>4</v>
      </c>
      <c r="DC720" s="10">
        <v>6</v>
      </c>
      <c r="DD720" s="10">
        <v>4</v>
      </c>
      <c r="DE720" s="10">
        <v>6</v>
      </c>
      <c r="DF720" s="10">
        <v>6</v>
      </c>
      <c r="DG720" s="10">
        <v>6</v>
      </c>
      <c r="DH720" s="10">
        <v>6</v>
      </c>
      <c r="DI720" s="10">
        <v>4</v>
      </c>
      <c r="DJ720" s="10">
        <v>4</v>
      </c>
      <c r="DK720" s="10">
        <v>4</v>
      </c>
      <c r="DL720" s="10">
        <v>2</v>
      </c>
      <c r="DM720" s="9" t="s">
        <v>154</v>
      </c>
      <c r="DN720" s="10">
        <v>1968</v>
      </c>
      <c r="DO720" s="9">
        <f t="shared" si="4"/>
        <v>53</v>
      </c>
      <c r="DP720" s="9" t="s">
        <v>222</v>
      </c>
      <c r="DQ720" s="9" t="s">
        <v>202</v>
      </c>
      <c r="DR720" s="9" t="s">
        <v>137</v>
      </c>
      <c r="DS720" s="9" t="s">
        <v>497</v>
      </c>
      <c r="DT720" s="9" t="s">
        <v>181</v>
      </c>
      <c r="DU720" s="9" t="s">
        <v>158</v>
      </c>
      <c r="DV720" s="9" t="str">
        <f>VLOOKUP(DU720,Metadata!$B$2:$C$7,2,FALSE)</f>
        <v>6+ years</v>
      </c>
    </row>
    <row r="721" spans="1:126">
      <c r="A721" s="13">
        <v>720</v>
      </c>
      <c r="B721" s="9" t="s">
        <v>135</v>
      </c>
      <c r="C721" s="9" t="str">
        <f>VLOOKUP(B721,Metadata!$M$2:$N$6,2,FALSE)</f>
        <v>Permanent Employee</v>
      </c>
      <c r="D721" s="9" t="s">
        <v>159</v>
      </c>
      <c r="E721" s="9" t="s">
        <v>137</v>
      </c>
      <c r="F721" s="9" t="s">
        <v>138</v>
      </c>
      <c r="G721" s="9" t="s">
        <v>318</v>
      </c>
      <c r="H721" s="9" t="str">
        <f>IF(G721="","",VLOOKUP(G721,Metadata!$J$2:$K$22,2,FALSE))</f>
        <v>North</v>
      </c>
      <c r="I721" s="9" t="s">
        <v>138</v>
      </c>
      <c r="J721" s="9" t="str">
        <f>IF(I721="","",VLOOKUP(I721,Metadata!$P$2:$Q$43,2,FALSE))</f>
        <v>Europe</v>
      </c>
      <c r="K721" s="9" t="str">
        <f t="shared" si="0"/>
        <v>Portugal</v>
      </c>
      <c r="L721" s="9" t="s">
        <v>318</v>
      </c>
      <c r="M721" s="9" t="str">
        <f>IF(L721="","",VLOOKUP(L721,Metadata!$J$2:$K$22,2,FALSE))</f>
        <v>North</v>
      </c>
      <c r="N721" s="9" t="s">
        <v>205</v>
      </c>
      <c r="O721" s="9" t="s">
        <v>137</v>
      </c>
      <c r="P721" s="9" t="s">
        <v>137</v>
      </c>
      <c r="Q721" s="10" t="str">
        <f t="shared" si="1"/>
        <v>Full Office Job</v>
      </c>
      <c r="R721" s="10">
        <v>7</v>
      </c>
      <c r="S721" s="9" t="s">
        <v>161</v>
      </c>
      <c r="T721" s="9" t="s">
        <v>137</v>
      </c>
      <c r="U721" s="9" t="str">
        <f>IF(S721&lt;&gt;"",S721,IF(T721&lt;&gt;"",VLOOKUP(T721,Metadata!$S$2:$T$228,2,FALSE),""))</f>
        <v>Full-Stack Developer</v>
      </c>
      <c r="V721" s="9" t="s">
        <v>144</v>
      </c>
      <c r="W721" s="9" t="s">
        <v>137</v>
      </c>
      <c r="X721" s="9" t="s">
        <v>163</v>
      </c>
      <c r="Y721" s="9" t="s">
        <v>137</v>
      </c>
      <c r="Z721" s="9" t="s">
        <v>262</v>
      </c>
      <c r="AA721" s="9" t="s">
        <v>165</v>
      </c>
      <c r="AB721" s="9" t="s">
        <v>137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 t="s">
        <v>178</v>
      </c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 t="s">
        <v>186</v>
      </c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10"/>
      <c r="CB721" s="10" t="str">
        <f t="shared" si="5"/>
        <v/>
      </c>
      <c r="CC721" s="10"/>
      <c r="CD721" s="9" t="str">
        <f t="shared" si="2"/>
        <v/>
      </c>
      <c r="CE721" s="9" t="s">
        <v>168</v>
      </c>
      <c r="CF721" s="9" t="s">
        <v>188</v>
      </c>
      <c r="CG721" s="9">
        <f>IF(CF721="","",VLOOKUP(CF721,Metadata!$D$2:$H$20,2,FALSE))</f>
        <v>17500</v>
      </c>
      <c r="CH721" s="9">
        <f>IF(CF721="","",VLOOKUP(CF721,Metadata!$D$2:$H$20,4,FALSE))</f>
        <v>15000</v>
      </c>
      <c r="CI721" s="9">
        <f>IF(CF721="","",VLOOKUP(CF721,Metadata!$D$2:$H$20,5,FALSE))</f>
        <v>20000</v>
      </c>
      <c r="CJ721" s="9">
        <f t="shared" si="3"/>
        <v>17500</v>
      </c>
      <c r="CK721" s="9" t="s">
        <v>221</v>
      </c>
      <c r="CL721" s="10">
        <v>3</v>
      </c>
      <c r="CM721" s="10">
        <v>3</v>
      </c>
      <c r="CN721" s="10">
        <v>6</v>
      </c>
      <c r="CO721" s="10">
        <v>6</v>
      </c>
      <c r="CP721" s="10">
        <v>5</v>
      </c>
      <c r="CQ721" s="10">
        <v>7</v>
      </c>
      <c r="CR721" s="10">
        <v>6</v>
      </c>
      <c r="CS721" s="10">
        <v>6</v>
      </c>
      <c r="CT721" s="10">
        <v>3</v>
      </c>
      <c r="CU721" s="10">
        <v>6</v>
      </c>
      <c r="CV721" s="10">
        <v>6</v>
      </c>
      <c r="CW721" s="10">
        <v>5</v>
      </c>
      <c r="CX721" s="10">
        <v>7</v>
      </c>
      <c r="CY721" s="10">
        <v>5</v>
      </c>
      <c r="CZ721" s="10">
        <v>5</v>
      </c>
      <c r="DA721" s="10">
        <v>4</v>
      </c>
      <c r="DB721" s="10">
        <v>5</v>
      </c>
      <c r="DC721" s="10">
        <v>6</v>
      </c>
      <c r="DD721" s="10">
        <v>5</v>
      </c>
      <c r="DE721" s="10">
        <v>6</v>
      </c>
      <c r="DF721" s="10">
        <v>6</v>
      </c>
      <c r="DG721" s="10">
        <v>5</v>
      </c>
      <c r="DH721" s="10">
        <v>5</v>
      </c>
      <c r="DI721" s="10">
        <v>6</v>
      </c>
      <c r="DJ721" s="10">
        <v>3</v>
      </c>
      <c r="DK721" s="10">
        <v>4</v>
      </c>
      <c r="DL721" s="10">
        <v>6</v>
      </c>
      <c r="DM721" s="9" t="s">
        <v>154</v>
      </c>
      <c r="DN721" s="10">
        <v>1993</v>
      </c>
      <c r="DO721" s="9">
        <f t="shared" si="4"/>
        <v>28</v>
      </c>
      <c r="DP721" s="9" t="s">
        <v>155</v>
      </c>
      <c r="DQ721" s="9" t="s">
        <v>202</v>
      </c>
      <c r="DR721" s="9" t="s">
        <v>157</v>
      </c>
      <c r="DS721" s="9" t="s">
        <v>137</v>
      </c>
      <c r="DT721" s="9" t="s">
        <v>181</v>
      </c>
      <c r="DU721" s="9" t="s">
        <v>168</v>
      </c>
      <c r="DV721" s="9" t="str">
        <f>VLOOKUP(DU721,Metadata!$B$2:$C$7,2,FALSE)</f>
        <v>0 - 3 years</v>
      </c>
    </row>
    <row r="722" spans="1:126">
      <c r="A722" s="13">
        <v>721</v>
      </c>
      <c r="B722" s="9" t="s">
        <v>135</v>
      </c>
      <c r="C722" s="9" t="str">
        <f>VLOOKUP(B722,Metadata!$M$2:$N$6,2,FALSE)</f>
        <v>Permanent Employee</v>
      </c>
      <c r="D722" s="9" t="s">
        <v>159</v>
      </c>
      <c r="E722" s="9" t="s">
        <v>137</v>
      </c>
      <c r="F722" s="9" t="s">
        <v>138</v>
      </c>
      <c r="G722" s="9" t="s">
        <v>172</v>
      </c>
      <c r="H722" s="9" t="str">
        <f>IF(G722="","",VLOOKUP(G722,Metadata!$J$2:$K$22,2,FALSE))</f>
        <v>Porto Metropolitan Area</v>
      </c>
      <c r="I722" s="9" t="s">
        <v>138</v>
      </c>
      <c r="J722" s="9" t="str">
        <f>IF(I722="","",VLOOKUP(I722,Metadata!$P$2:$Q$43,2,FALSE))</f>
        <v>Europe</v>
      </c>
      <c r="K722" s="9" t="str">
        <f t="shared" si="0"/>
        <v>Portugal</v>
      </c>
      <c r="L722" s="9" t="s">
        <v>172</v>
      </c>
      <c r="M722" s="9" t="str">
        <f>IF(L722="","",VLOOKUP(L722,Metadata!$J$2:$K$22,2,FALSE))</f>
        <v>Porto Metropolitan Area</v>
      </c>
      <c r="N722" s="9" t="s">
        <v>141</v>
      </c>
      <c r="O722" s="9" t="s">
        <v>137</v>
      </c>
      <c r="P722" s="9" t="s">
        <v>191</v>
      </c>
      <c r="Q722" s="10" t="str">
        <f t="shared" si="1"/>
        <v>Remote Job (full or flexible)</v>
      </c>
      <c r="R722" s="10">
        <v>5</v>
      </c>
      <c r="S722" s="9" t="s">
        <v>161</v>
      </c>
      <c r="T722" s="9" t="s">
        <v>137</v>
      </c>
      <c r="U722" s="9" t="str">
        <f>IF(S722&lt;&gt;"",S722,IF(T722&lt;&gt;"",VLOOKUP(T722,Metadata!$S$2:$T$228,2,FALSE),""))</f>
        <v>Full-Stack Developer</v>
      </c>
      <c r="V722" s="9" t="s">
        <v>256</v>
      </c>
      <c r="W722" s="9" t="s">
        <v>137</v>
      </c>
      <c r="X722" s="9" t="s">
        <v>208</v>
      </c>
      <c r="Y722" s="9" t="s">
        <v>137</v>
      </c>
      <c r="Z722" s="9" t="s">
        <v>262</v>
      </c>
      <c r="AA722" s="9" t="s">
        <v>165</v>
      </c>
      <c r="AB722" s="9" t="s">
        <v>137</v>
      </c>
      <c r="AC722" s="9" t="s">
        <v>147</v>
      </c>
      <c r="AD722" s="9" t="s">
        <v>148</v>
      </c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 t="s">
        <v>178</v>
      </c>
      <c r="BB722" s="9"/>
      <c r="BC722" s="9"/>
      <c r="BD722" s="9"/>
      <c r="BE722" s="9"/>
      <c r="BF722" s="9"/>
      <c r="BG722" s="9"/>
      <c r="BH722" s="9"/>
      <c r="BI722" s="9"/>
      <c r="BJ722" s="9" t="s">
        <v>167</v>
      </c>
      <c r="BK722" s="9"/>
      <c r="BL722" s="9"/>
      <c r="BM722" s="9"/>
      <c r="BN722" s="9"/>
      <c r="BO722" s="9"/>
      <c r="BP722" s="9"/>
      <c r="BQ722" s="9" t="s">
        <v>219</v>
      </c>
      <c r="BR722" s="9"/>
      <c r="BS722" s="9"/>
      <c r="BT722" s="9"/>
      <c r="BU722" s="9"/>
      <c r="BV722" s="9"/>
      <c r="BW722" s="9"/>
      <c r="BX722" s="9"/>
      <c r="BY722" s="9"/>
      <c r="BZ722" s="9"/>
      <c r="CA722" s="10"/>
      <c r="CB722" s="10" t="str">
        <f t="shared" si="5"/>
        <v/>
      </c>
      <c r="CC722" s="10"/>
      <c r="CD722" s="9" t="str">
        <f t="shared" si="2"/>
        <v/>
      </c>
      <c r="CE722" s="9" t="s">
        <v>168</v>
      </c>
      <c r="CF722" s="9" t="s">
        <v>188</v>
      </c>
      <c r="CG722" s="9">
        <f>IF(CF722="","",VLOOKUP(CF722,Metadata!$D$2:$H$20,2,FALSE))</f>
        <v>17500</v>
      </c>
      <c r="CH722" s="9">
        <f>IF(CF722="","",VLOOKUP(CF722,Metadata!$D$2:$H$20,4,FALSE))</f>
        <v>15000</v>
      </c>
      <c r="CI722" s="9">
        <f>IF(CF722="","",VLOOKUP(CF722,Metadata!$D$2:$H$20,5,FALSE))</f>
        <v>20000</v>
      </c>
      <c r="CJ722" s="9">
        <f t="shared" si="3"/>
        <v>17500</v>
      </c>
      <c r="CK722" s="9" t="s">
        <v>153</v>
      </c>
      <c r="CL722" s="10">
        <v>5</v>
      </c>
      <c r="CM722" s="10">
        <v>1</v>
      </c>
      <c r="CN722" s="10">
        <v>7</v>
      </c>
      <c r="CO722" s="10">
        <v>5</v>
      </c>
      <c r="CP722" s="10">
        <v>7</v>
      </c>
      <c r="CQ722" s="10">
        <v>6</v>
      </c>
      <c r="CR722" s="10">
        <v>5</v>
      </c>
      <c r="CS722" s="10">
        <v>5</v>
      </c>
      <c r="CT722" s="10">
        <v>7</v>
      </c>
      <c r="CU722" s="10">
        <v>5</v>
      </c>
      <c r="CV722" s="10">
        <v>7</v>
      </c>
      <c r="CW722" s="10">
        <v>6</v>
      </c>
      <c r="CX722" s="10">
        <v>6</v>
      </c>
      <c r="CY722" s="10">
        <v>6</v>
      </c>
      <c r="CZ722" s="10">
        <v>7</v>
      </c>
      <c r="DA722" s="10">
        <v>6</v>
      </c>
      <c r="DB722" s="10">
        <v>7</v>
      </c>
      <c r="DC722" s="10">
        <v>7</v>
      </c>
      <c r="DD722" s="10">
        <v>4</v>
      </c>
      <c r="DE722" s="10">
        <v>4</v>
      </c>
      <c r="DF722" s="10">
        <v>6</v>
      </c>
      <c r="DG722" s="10">
        <v>4</v>
      </c>
      <c r="DH722" s="10">
        <v>4</v>
      </c>
      <c r="DI722" s="10">
        <v>6</v>
      </c>
      <c r="DJ722" s="10">
        <v>4</v>
      </c>
      <c r="DK722" s="10">
        <v>6</v>
      </c>
      <c r="DL722" s="10">
        <v>6</v>
      </c>
      <c r="DM722" s="9" t="s">
        <v>154</v>
      </c>
      <c r="DN722" s="10">
        <v>1995</v>
      </c>
      <c r="DO722" s="9">
        <f t="shared" si="4"/>
        <v>26</v>
      </c>
      <c r="DP722" s="9" t="s">
        <v>155</v>
      </c>
      <c r="DQ722" s="9" t="s">
        <v>210</v>
      </c>
      <c r="DR722" s="9" t="s">
        <v>157</v>
      </c>
      <c r="DS722" s="9" t="s">
        <v>137</v>
      </c>
      <c r="DT722" s="9" t="s">
        <v>181</v>
      </c>
      <c r="DU722" s="9" t="s">
        <v>223</v>
      </c>
      <c r="DV722" s="9" t="str">
        <f>VLOOKUP(DU722,Metadata!$B$2:$C$7,2,FALSE)</f>
        <v>3 - 6 years</v>
      </c>
    </row>
    <row r="723" spans="1:126">
      <c r="A723" s="13">
        <v>722</v>
      </c>
      <c r="B723" s="9" t="s">
        <v>135</v>
      </c>
      <c r="C723" s="9" t="str">
        <f>VLOOKUP(B723,Metadata!$M$2:$N$6,2,FALSE)</f>
        <v>Permanent Employee</v>
      </c>
      <c r="D723" s="9" t="s">
        <v>159</v>
      </c>
      <c r="E723" s="9" t="s">
        <v>137</v>
      </c>
      <c r="F723" s="9" t="s">
        <v>138</v>
      </c>
      <c r="G723" s="9" t="s">
        <v>140</v>
      </c>
      <c r="H723" s="9" t="str">
        <f>IF(G723="","",VLOOKUP(G723,Metadata!$J$2:$K$22,2,FALSE))</f>
        <v>Lisbon Metropolitan Area</v>
      </c>
      <c r="I723" s="9" t="s">
        <v>138</v>
      </c>
      <c r="J723" s="9" t="str">
        <f>IF(I723="","",VLOOKUP(I723,Metadata!$P$2:$Q$43,2,FALSE))</f>
        <v>Europe</v>
      </c>
      <c r="K723" s="9" t="str">
        <f t="shared" si="0"/>
        <v>Portugal</v>
      </c>
      <c r="L723" s="9" t="s">
        <v>140</v>
      </c>
      <c r="M723" s="9" t="str">
        <f>IF(L723="","",VLOOKUP(L723,Metadata!$J$2:$K$22,2,FALSE))</f>
        <v>Lisbon Metropolitan Area</v>
      </c>
      <c r="N723" s="9" t="s">
        <v>141</v>
      </c>
      <c r="O723" s="9" t="s">
        <v>137</v>
      </c>
      <c r="P723" s="9" t="s">
        <v>142</v>
      </c>
      <c r="Q723" s="10" t="str">
        <f t="shared" si="1"/>
        <v>Full Office Job</v>
      </c>
      <c r="R723" s="10">
        <v>6</v>
      </c>
      <c r="S723" s="9" t="s">
        <v>338</v>
      </c>
      <c r="T723" s="9" t="s">
        <v>137</v>
      </c>
      <c r="U723" s="9" t="str">
        <f>IF(S723&lt;&gt;"",S723,IF(T723&lt;&gt;"",VLOOKUP(T723,Metadata!$S$2:$T$228,2,FALSE),""))</f>
        <v>Solutions Architect</v>
      </c>
      <c r="V723" s="9" t="s">
        <v>207</v>
      </c>
      <c r="W723" s="9" t="s">
        <v>137</v>
      </c>
      <c r="X723" s="9" t="s">
        <v>145</v>
      </c>
      <c r="Y723" s="9" t="s">
        <v>137</v>
      </c>
      <c r="Z723" s="9" t="s">
        <v>218</v>
      </c>
      <c r="AA723" s="9" t="s">
        <v>165</v>
      </c>
      <c r="AB723" s="9" t="s">
        <v>253</v>
      </c>
      <c r="AC723" s="9" t="s">
        <v>147</v>
      </c>
      <c r="AD723" s="9" t="s">
        <v>148</v>
      </c>
      <c r="AE723" s="9" t="s">
        <v>194</v>
      </c>
      <c r="AF723" s="9" t="s">
        <v>243</v>
      </c>
      <c r="AG723" s="9" t="s">
        <v>166</v>
      </c>
      <c r="AH723" s="9" t="s">
        <v>176</v>
      </c>
      <c r="AI723" s="9" t="s">
        <v>230</v>
      </c>
      <c r="AJ723" s="9" t="s">
        <v>185</v>
      </c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 t="s">
        <v>178</v>
      </c>
      <c r="BB723" s="9"/>
      <c r="BC723" s="9"/>
      <c r="BD723" s="9"/>
      <c r="BE723" s="9"/>
      <c r="BF723" s="9"/>
      <c r="BG723" s="9"/>
      <c r="BH723" s="9"/>
      <c r="BI723" s="9"/>
      <c r="BJ723" s="9"/>
      <c r="BK723" s="9" t="s">
        <v>198</v>
      </c>
      <c r="BL723" s="9" t="s">
        <v>199</v>
      </c>
      <c r="BM723" s="9"/>
      <c r="BN723" s="9" t="s">
        <v>186</v>
      </c>
      <c r="BO723" s="9"/>
      <c r="BP723" s="9"/>
      <c r="BQ723" s="9" t="s">
        <v>219</v>
      </c>
      <c r="BR723" s="9" t="s">
        <v>247</v>
      </c>
      <c r="BS723" s="9"/>
      <c r="BT723" s="9"/>
      <c r="BU723" s="9" t="s">
        <v>258</v>
      </c>
      <c r="BV723" s="9"/>
      <c r="BW723" s="9"/>
      <c r="BX723" s="9"/>
      <c r="BY723" s="9"/>
      <c r="BZ723" s="9"/>
      <c r="CA723" s="10"/>
      <c r="CB723" s="10" t="str">
        <f t="shared" si="5"/>
        <v/>
      </c>
      <c r="CC723" s="10"/>
      <c r="CD723" s="9" t="str">
        <f t="shared" si="2"/>
        <v/>
      </c>
      <c r="CE723" s="9" t="s">
        <v>151</v>
      </c>
      <c r="CF723" s="9" t="s">
        <v>365</v>
      </c>
      <c r="CG723" s="9">
        <f>IF(CF723="","",VLOOKUP(CF723,Metadata!$D$2:$H$20,2,FALSE))</f>
        <v>77500</v>
      </c>
      <c r="CH723" s="9">
        <f>IF(CF723="","",VLOOKUP(CF723,Metadata!$D$2:$H$20,4,FALSE))</f>
        <v>75000</v>
      </c>
      <c r="CI723" s="9">
        <f>IF(CF723="","",VLOOKUP(CF723,Metadata!$D$2:$H$20,5,FALSE))</f>
        <v>80000</v>
      </c>
      <c r="CJ723" s="9">
        <f t="shared" si="3"/>
        <v>77500</v>
      </c>
      <c r="CK723" s="9" t="s">
        <v>189</v>
      </c>
      <c r="CL723" s="10">
        <v>4</v>
      </c>
      <c r="CM723" s="10">
        <v>3</v>
      </c>
      <c r="CN723" s="10">
        <v>5</v>
      </c>
      <c r="CO723" s="10">
        <v>6</v>
      </c>
      <c r="CP723" s="10">
        <v>5</v>
      </c>
      <c r="CQ723" s="10">
        <v>7</v>
      </c>
      <c r="CR723" s="10">
        <v>5</v>
      </c>
      <c r="CS723" s="10">
        <v>5</v>
      </c>
      <c r="CT723" s="10">
        <v>6</v>
      </c>
      <c r="CU723" s="10">
        <v>5</v>
      </c>
      <c r="CV723" s="10">
        <v>6</v>
      </c>
      <c r="CW723" s="10">
        <v>6</v>
      </c>
      <c r="CX723" s="10">
        <v>6</v>
      </c>
      <c r="CY723" s="10">
        <v>5</v>
      </c>
      <c r="CZ723" s="10">
        <v>5</v>
      </c>
      <c r="DA723" s="10">
        <v>1</v>
      </c>
      <c r="DB723" s="10">
        <v>1</v>
      </c>
      <c r="DC723" s="10">
        <v>6</v>
      </c>
      <c r="DD723" s="10">
        <v>1</v>
      </c>
      <c r="DE723" s="10">
        <v>6</v>
      </c>
      <c r="DF723" s="10">
        <v>5</v>
      </c>
      <c r="DG723" s="10">
        <v>5</v>
      </c>
      <c r="DH723" s="10">
        <v>5</v>
      </c>
      <c r="DI723" s="10">
        <v>6</v>
      </c>
      <c r="DJ723" s="10">
        <v>5</v>
      </c>
      <c r="DK723" s="10">
        <v>5</v>
      </c>
      <c r="DL723" s="10">
        <v>5</v>
      </c>
      <c r="DM723" s="9" t="s">
        <v>154</v>
      </c>
      <c r="DN723" s="10">
        <v>1977</v>
      </c>
      <c r="DO723" s="9">
        <f t="shared" si="4"/>
        <v>44</v>
      </c>
      <c r="DP723" s="9" t="s">
        <v>155</v>
      </c>
      <c r="DQ723" s="9" t="s">
        <v>210</v>
      </c>
      <c r="DR723" s="9" t="s">
        <v>157</v>
      </c>
      <c r="DS723" s="9" t="s">
        <v>137</v>
      </c>
      <c r="DT723" s="9" t="s">
        <v>181</v>
      </c>
      <c r="DU723" s="9" t="s">
        <v>158</v>
      </c>
      <c r="DV723" s="9" t="str">
        <f>VLOOKUP(DU723,Metadata!$B$2:$C$7,2,FALSE)</f>
        <v>6+ years</v>
      </c>
    </row>
    <row r="724" spans="1:126">
      <c r="A724" s="13">
        <v>723</v>
      </c>
      <c r="B724" s="9" t="s">
        <v>135</v>
      </c>
      <c r="C724" s="9" t="str">
        <f>VLOOKUP(B724,Metadata!$M$2:$N$6,2,FALSE)</f>
        <v>Permanent Employee</v>
      </c>
      <c r="D724" s="9" t="s">
        <v>159</v>
      </c>
      <c r="E724" s="9" t="s">
        <v>137</v>
      </c>
      <c r="F724" s="9" t="s">
        <v>138</v>
      </c>
      <c r="G724" s="9" t="s">
        <v>291</v>
      </c>
      <c r="H724" s="9" t="str">
        <f>IF(G724="","",VLOOKUP(G724,Metadata!$J$2:$K$22,2,FALSE))</f>
        <v>Centre</v>
      </c>
      <c r="I724" s="9" t="s">
        <v>255</v>
      </c>
      <c r="J724" s="9" t="str">
        <f>IF(I724="","",VLOOKUP(I724,Metadata!$P$2:$Q$43,2,FALSE))</f>
        <v>Europe</v>
      </c>
      <c r="K724" s="9" t="str">
        <f t="shared" si="0"/>
        <v>International</v>
      </c>
      <c r="L724" s="9" t="s">
        <v>137</v>
      </c>
      <c r="M724" s="9" t="str">
        <f>IF(L724="","",VLOOKUP(L724,Metadata!$J$2:$K$22,2,FALSE))</f>
        <v/>
      </c>
      <c r="N724" s="9" t="s">
        <v>214</v>
      </c>
      <c r="O724" s="9" t="s">
        <v>259</v>
      </c>
      <c r="P724" s="9" t="s">
        <v>191</v>
      </c>
      <c r="Q724" s="10" t="str">
        <f t="shared" si="1"/>
        <v>Remote Job (full or flexible)</v>
      </c>
      <c r="R724" s="10">
        <v>5</v>
      </c>
      <c r="S724" s="9" t="s">
        <v>143</v>
      </c>
      <c r="T724" s="9" t="s">
        <v>137</v>
      </c>
      <c r="U724" s="9" t="str">
        <f>IF(S724&lt;&gt;"",S724,IF(T724&lt;&gt;"",VLOOKUP(T724,Metadata!$S$2:$T$228,2,FALSE),""))</f>
        <v>Technical Team Leader</v>
      </c>
      <c r="V724" s="9" t="s">
        <v>251</v>
      </c>
      <c r="W724" s="9" t="s">
        <v>137</v>
      </c>
      <c r="X724" s="9" t="s">
        <v>145</v>
      </c>
      <c r="Y724" s="9" t="s">
        <v>137</v>
      </c>
      <c r="Z724" s="9" t="s">
        <v>218</v>
      </c>
      <c r="AA724" s="9" t="s">
        <v>165</v>
      </c>
      <c r="AB724" s="9" t="s">
        <v>137</v>
      </c>
      <c r="AC724" s="9" t="s">
        <v>147</v>
      </c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 t="s">
        <v>178</v>
      </c>
      <c r="BB724" s="9"/>
      <c r="BC724" s="9"/>
      <c r="BD724" s="9"/>
      <c r="BE724" s="9"/>
      <c r="BF724" s="9"/>
      <c r="BG724" s="9"/>
      <c r="BH724" s="9"/>
      <c r="BI724" s="9"/>
      <c r="BJ724" s="9" t="s">
        <v>167</v>
      </c>
      <c r="BK724" s="9" t="s">
        <v>198</v>
      </c>
      <c r="BL724" s="9"/>
      <c r="BM724" s="9"/>
      <c r="BN724" s="9" t="s">
        <v>186</v>
      </c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10"/>
      <c r="CB724" s="10" t="str">
        <f t="shared" si="5"/>
        <v/>
      </c>
      <c r="CC724" s="10"/>
      <c r="CD724" s="9" t="str">
        <f t="shared" si="2"/>
        <v/>
      </c>
      <c r="CE724" s="9" t="s">
        <v>168</v>
      </c>
      <c r="CF724" s="9" t="s">
        <v>245</v>
      </c>
      <c r="CG724" s="9">
        <f>IF(CF724="","",VLOOKUP(CF724,Metadata!$D$2:$H$20,2,FALSE))</f>
        <v>42500</v>
      </c>
      <c r="CH724" s="9">
        <f>IF(CF724="","",VLOOKUP(CF724,Metadata!$D$2:$H$20,4,FALSE))</f>
        <v>40000</v>
      </c>
      <c r="CI724" s="9">
        <f>IF(CF724="","",VLOOKUP(CF724,Metadata!$D$2:$H$20,5,FALSE))</f>
        <v>45000</v>
      </c>
      <c r="CJ724" s="9">
        <f t="shared" si="3"/>
        <v>42500</v>
      </c>
      <c r="CK724" s="9" t="s">
        <v>189</v>
      </c>
      <c r="CL724" s="10">
        <v>4</v>
      </c>
      <c r="CM724" s="10">
        <v>1</v>
      </c>
      <c r="CN724" s="10">
        <v>7</v>
      </c>
      <c r="CO724" s="10">
        <v>7</v>
      </c>
      <c r="CP724" s="10">
        <v>4</v>
      </c>
      <c r="CQ724" s="10">
        <v>7</v>
      </c>
      <c r="CR724" s="10">
        <v>6</v>
      </c>
      <c r="CS724" s="10">
        <v>7</v>
      </c>
      <c r="CT724" s="10">
        <v>6</v>
      </c>
      <c r="CU724" s="10">
        <v>4</v>
      </c>
      <c r="CV724" s="10">
        <v>4</v>
      </c>
      <c r="CW724" s="10">
        <v>6</v>
      </c>
      <c r="CX724" s="10">
        <v>6</v>
      </c>
      <c r="CY724" s="10">
        <v>6</v>
      </c>
      <c r="CZ724" s="10">
        <v>6</v>
      </c>
      <c r="DA724" s="10">
        <v>5</v>
      </c>
      <c r="DB724" s="10">
        <v>5</v>
      </c>
      <c r="DC724" s="10">
        <v>7</v>
      </c>
      <c r="DD724" s="10">
        <v>3</v>
      </c>
      <c r="DE724" s="10">
        <v>6</v>
      </c>
      <c r="DF724" s="10">
        <v>3</v>
      </c>
      <c r="DG724" s="10">
        <v>7</v>
      </c>
      <c r="DH724" s="10">
        <v>6</v>
      </c>
      <c r="DI724" s="10">
        <v>7</v>
      </c>
      <c r="DJ724" s="10">
        <v>4</v>
      </c>
      <c r="DK724" s="10">
        <v>4</v>
      </c>
      <c r="DL724" s="10">
        <v>5</v>
      </c>
      <c r="DM724" s="9" t="s">
        <v>154</v>
      </c>
      <c r="DN724" s="10">
        <v>1988</v>
      </c>
      <c r="DO724" s="9">
        <f t="shared" si="4"/>
        <v>33</v>
      </c>
      <c r="DP724" s="9" t="s">
        <v>155</v>
      </c>
      <c r="DQ724" s="9" t="s">
        <v>156</v>
      </c>
      <c r="DR724" s="9" t="s">
        <v>157</v>
      </c>
      <c r="DS724" s="9" t="s">
        <v>137</v>
      </c>
      <c r="DT724" s="9" t="s">
        <v>181</v>
      </c>
      <c r="DU724" s="9" t="s">
        <v>203</v>
      </c>
      <c r="DV724" s="9" t="str">
        <f>VLOOKUP(DU724,Metadata!$B$2:$C$7,2,FALSE)</f>
        <v>6+ years</v>
      </c>
    </row>
    <row r="725" spans="1:126">
      <c r="A725" s="13">
        <v>724</v>
      </c>
      <c r="B725" s="9" t="s">
        <v>135</v>
      </c>
      <c r="C725" s="9" t="str">
        <f>VLOOKUP(B725,Metadata!$M$2:$N$6,2,FALSE)</f>
        <v>Permanent Employee</v>
      </c>
      <c r="D725" s="9" t="s">
        <v>159</v>
      </c>
      <c r="E725" s="9" t="s">
        <v>137</v>
      </c>
      <c r="F725" s="9" t="s">
        <v>138</v>
      </c>
      <c r="G725" s="9" t="s">
        <v>140</v>
      </c>
      <c r="H725" s="9" t="str">
        <f>IF(G725="","",VLOOKUP(G725,Metadata!$J$2:$K$22,2,FALSE))</f>
        <v>Lisbon Metropolitan Area</v>
      </c>
      <c r="I725" s="9" t="s">
        <v>138</v>
      </c>
      <c r="J725" s="9" t="str">
        <f>IF(I725="","",VLOOKUP(I725,Metadata!$P$2:$Q$43,2,FALSE))</f>
        <v>Europe</v>
      </c>
      <c r="K725" s="9" t="str">
        <f t="shared" si="0"/>
        <v>Portugal</v>
      </c>
      <c r="L725" s="9" t="s">
        <v>140</v>
      </c>
      <c r="M725" s="9" t="str">
        <f>IF(L725="","",VLOOKUP(L725,Metadata!$J$2:$K$22,2,FALSE))</f>
        <v>Lisbon Metropolitan Area</v>
      </c>
      <c r="N725" s="9" t="s">
        <v>141</v>
      </c>
      <c r="O725" s="9" t="s">
        <v>137</v>
      </c>
      <c r="P725" s="9" t="s">
        <v>142</v>
      </c>
      <c r="Q725" s="10" t="str">
        <f t="shared" si="1"/>
        <v>Full Office Job</v>
      </c>
      <c r="R725" s="10">
        <v>4</v>
      </c>
      <c r="S725" s="9" t="s">
        <v>332</v>
      </c>
      <c r="T725" s="9" t="s">
        <v>137</v>
      </c>
      <c r="U725" s="9" t="str">
        <f>IF(S725&lt;&gt;"",S725,IF(T725&lt;&gt;"",VLOOKUP(T725,Metadata!$S$2:$T$228,2,FALSE),""))</f>
        <v>UX/UI Designer</v>
      </c>
      <c r="V725" s="9" t="s">
        <v>174</v>
      </c>
      <c r="W725" s="9" t="s">
        <v>137</v>
      </c>
      <c r="X725" s="9" t="s">
        <v>269</v>
      </c>
      <c r="Y725" s="9" t="s">
        <v>137</v>
      </c>
      <c r="Z725" s="9" t="s">
        <v>184</v>
      </c>
      <c r="AA725" s="9" t="s">
        <v>165</v>
      </c>
      <c r="AB725" s="9" t="s">
        <v>137</v>
      </c>
      <c r="AC725" s="9"/>
      <c r="AD725" s="9" t="s">
        <v>148</v>
      </c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 t="s">
        <v>178</v>
      </c>
      <c r="BB725" s="9"/>
      <c r="BC725" s="9"/>
      <c r="BD725" s="9"/>
      <c r="BE725" s="9"/>
      <c r="BF725" s="9"/>
      <c r="BG725" s="9"/>
      <c r="BH725" s="9"/>
      <c r="BI725" s="9"/>
      <c r="BJ725" s="9" t="s">
        <v>167</v>
      </c>
      <c r="BK725" s="9"/>
      <c r="BL725" s="9"/>
      <c r="BM725" s="9"/>
      <c r="BN725" s="9" t="s">
        <v>186</v>
      </c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10"/>
      <c r="CB725" s="10" t="str">
        <f t="shared" si="5"/>
        <v/>
      </c>
      <c r="CC725" s="10"/>
      <c r="CD725" s="9" t="str">
        <f t="shared" si="2"/>
        <v/>
      </c>
      <c r="CE725" s="9" t="s">
        <v>168</v>
      </c>
      <c r="CF725" s="9" t="s">
        <v>169</v>
      </c>
      <c r="CG725" s="9">
        <f>IF(CF725="","",VLOOKUP(CF725,Metadata!$D$2:$H$20,2,FALSE))</f>
        <v>12500</v>
      </c>
      <c r="CH725" s="9">
        <f>IF(CF725="","",VLOOKUP(CF725,Metadata!$D$2:$H$20,4,FALSE))</f>
        <v>0</v>
      </c>
      <c r="CI725" s="9">
        <f>IF(CF725="","",VLOOKUP(CF725,Metadata!$D$2:$H$20,5,FALSE))</f>
        <v>15000</v>
      </c>
      <c r="CJ725" s="9">
        <f t="shared" si="3"/>
        <v>12500</v>
      </c>
      <c r="CK725" s="9" t="s">
        <v>221</v>
      </c>
      <c r="CL725" s="10">
        <v>5</v>
      </c>
      <c r="CM725" s="10">
        <v>2</v>
      </c>
      <c r="CN725" s="10">
        <v>7</v>
      </c>
      <c r="CO725" s="10">
        <v>7</v>
      </c>
      <c r="CP725" s="10">
        <v>7</v>
      </c>
      <c r="CQ725" s="10">
        <v>7</v>
      </c>
      <c r="CR725" s="10">
        <v>5</v>
      </c>
      <c r="CS725" s="10">
        <v>5</v>
      </c>
      <c r="CT725" s="10">
        <v>7</v>
      </c>
      <c r="CU725" s="10">
        <v>7</v>
      </c>
      <c r="CV725" s="10">
        <v>7</v>
      </c>
      <c r="CW725" s="10">
        <v>5</v>
      </c>
      <c r="CX725" s="10">
        <v>5</v>
      </c>
      <c r="CY725" s="10">
        <v>7</v>
      </c>
      <c r="CZ725" s="10">
        <v>7</v>
      </c>
      <c r="DA725" s="10">
        <v>7</v>
      </c>
      <c r="DB725" s="10">
        <v>7</v>
      </c>
      <c r="DC725" s="10">
        <v>7</v>
      </c>
      <c r="DD725" s="10">
        <v>5</v>
      </c>
      <c r="DE725" s="10">
        <v>7</v>
      </c>
      <c r="DF725" s="10">
        <v>7</v>
      </c>
      <c r="DG725" s="10">
        <v>5</v>
      </c>
      <c r="DH725" s="10">
        <v>7</v>
      </c>
      <c r="DI725" s="10">
        <v>7</v>
      </c>
      <c r="DJ725" s="10">
        <v>4</v>
      </c>
      <c r="DK725" s="10">
        <v>6</v>
      </c>
      <c r="DL725" s="10">
        <v>7</v>
      </c>
      <c r="DM725" s="9" t="s">
        <v>296</v>
      </c>
      <c r="DN725" s="10">
        <v>1979</v>
      </c>
      <c r="DO725" s="9">
        <f t="shared" si="4"/>
        <v>42</v>
      </c>
      <c r="DP725" s="9" t="s">
        <v>155</v>
      </c>
      <c r="DQ725" s="9" t="s">
        <v>202</v>
      </c>
      <c r="DR725" s="9" t="s">
        <v>157</v>
      </c>
      <c r="DS725" s="9" t="s">
        <v>137</v>
      </c>
      <c r="DT725" s="9" t="s">
        <v>181</v>
      </c>
      <c r="DU725" s="9" t="s">
        <v>158</v>
      </c>
      <c r="DV725" s="9" t="str">
        <f>VLOOKUP(DU725,Metadata!$B$2:$C$7,2,FALSE)</f>
        <v>6+ years</v>
      </c>
    </row>
    <row r="726" spans="1:126">
      <c r="A726" s="13">
        <v>725</v>
      </c>
      <c r="B726" s="9" t="s">
        <v>135</v>
      </c>
      <c r="C726" s="9" t="str">
        <f>VLOOKUP(B726,Metadata!$M$2:$N$6,2,FALSE)</f>
        <v>Permanent Employee</v>
      </c>
      <c r="D726" s="9" t="s">
        <v>136</v>
      </c>
      <c r="E726" s="9" t="s">
        <v>137</v>
      </c>
      <c r="F726" s="9" t="s">
        <v>138</v>
      </c>
      <c r="G726" s="9" t="s">
        <v>204</v>
      </c>
      <c r="H726" s="9" t="str">
        <f>IF(G726="","",VLOOKUP(G726,Metadata!$J$2:$K$22,2,FALSE))</f>
        <v>Centre</v>
      </c>
      <c r="I726" s="9" t="s">
        <v>138</v>
      </c>
      <c r="J726" s="9" t="str">
        <f>IF(I726="","",VLOOKUP(I726,Metadata!$P$2:$Q$43,2,FALSE))</f>
        <v>Europe</v>
      </c>
      <c r="K726" s="9" t="str">
        <f t="shared" si="0"/>
        <v>Portugal</v>
      </c>
      <c r="L726" s="9" t="s">
        <v>204</v>
      </c>
      <c r="M726" s="9" t="str">
        <f>IF(L726="","",VLOOKUP(L726,Metadata!$J$2:$K$22,2,FALSE))</f>
        <v>Centre</v>
      </c>
      <c r="N726" s="9" t="s">
        <v>141</v>
      </c>
      <c r="O726" s="9" t="s">
        <v>137</v>
      </c>
      <c r="P726" s="9" t="s">
        <v>142</v>
      </c>
      <c r="Q726" s="10" t="str">
        <f t="shared" si="1"/>
        <v>Full Office Job</v>
      </c>
      <c r="R726" s="10">
        <v>5</v>
      </c>
      <c r="S726" s="9" t="s">
        <v>161</v>
      </c>
      <c r="T726" s="9" t="s">
        <v>137</v>
      </c>
      <c r="U726" s="9" t="str">
        <f>IF(S726&lt;&gt;"",S726,IF(T726&lt;&gt;"",VLOOKUP(T726,Metadata!$S$2:$T$228,2,FALSE),""))</f>
        <v>Full-Stack Developer</v>
      </c>
      <c r="V726" s="9" t="s">
        <v>162</v>
      </c>
      <c r="W726" s="9" t="s">
        <v>137</v>
      </c>
      <c r="X726" s="9" t="s">
        <v>208</v>
      </c>
      <c r="Y726" s="9" t="s">
        <v>137</v>
      </c>
      <c r="Z726" s="9" t="s">
        <v>184</v>
      </c>
      <c r="AA726" s="9" t="s">
        <v>165</v>
      </c>
      <c r="AB726" s="9" t="s">
        <v>137</v>
      </c>
      <c r="AC726" s="9"/>
      <c r="AD726" s="9"/>
      <c r="AE726" s="9"/>
      <c r="AF726" s="9"/>
      <c r="AG726" s="9"/>
      <c r="AH726" s="9"/>
      <c r="AI726" s="9"/>
      <c r="AJ726" s="9" t="s">
        <v>185</v>
      </c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 t="s">
        <v>199</v>
      </c>
      <c r="BM726" s="9"/>
      <c r="BN726" s="9" t="s">
        <v>186</v>
      </c>
      <c r="BO726" s="9"/>
      <c r="BP726" s="9"/>
      <c r="BQ726" s="9" t="s">
        <v>219</v>
      </c>
      <c r="BR726" s="9" t="s">
        <v>247</v>
      </c>
      <c r="BS726" s="9"/>
      <c r="BT726" s="9"/>
      <c r="BU726" s="9"/>
      <c r="BV726" s="9"/>
      <c r="BW726" s="9"/>
      <c r="BX726" s="9"/>
      <c r="BY726" s="9"/>
      <c r="BZ726" s="9"/>
      <c r="CA726" s="10"/>
      <c r="CB726" s="10" t="str">
        <f t="shared" si="5"/>
        <v/>
      </c>
      <c r="CC726" s="10"/>
      <c r="CD726" s="9" t="str">
        <f t="shared" si="2"/>
        <v/>
      </c>
      <c r="CE726" s="9" t="s">
        <v>168</v>
      </c>
      <c r="CF726" s="9" t="s">
        <v>188</v>
      </c>
      <c r="CG726" s="9">
        <f>IF(CF726="","",VLOOKUP(CF726,Metadata!$D$2:$H$20,2,FALSE))</f>
        <v>17500</v>
      </c>
      <c r="CH726" s="9">
        <f>IF(CF726="","",VLOOKUP(CF726,Metadata!$D$2:$H$20,4,FALSE))</f>
        <v>15000</v>
      </c>
      <c r="CI726" s="9">
        <f>IF(CF726="","",VLOOKUP(CF726,Metadata!$D$2:$H$20,5,FALSE))</f>
        <v>20000</v>
      </c>
      <c r="CJ726" s="9">
        <f t="shared" si="3"/>
        <v>17500</v>
      </c>
      <c r="CK726" s="9" t="s">
        <v>189</v>
      </c>
      <c r="CL726" s="10">
        <v>4</v>
      </c>
      <c r="CM726" s="10">
        <v>3</v>
      </c>
      <c r="CN726" s="10">
        <v>7</v>
      </c>
      <c r="CO726" s="10">
        <v>5</v>
      </c>
      <c r="CP726" s="10">
        <v>5</v>
      </c>
      <c r="CQ726" s="10">
        <v>5</v>
      </c>
      <c r="CR726" s="10">
        <v>3</v>
      </c>
      <c r="CS726" s="10">
        <v>7</v>
      </c>
      <c r="CT726" s="10">
        <v>3</v>
      </c>
      <c r="CU726" s="10">
        <v>4</v>
      </c>
      <c r="CV726" s="10">
        <v>3</v>
      </c>
      <c r="CW726" s="10">
        <v>3</v>
      </c>
      <c r="CX726" s="10">
        <v>3</v>
      </c>
      <c r="CY726" s="10">
        <v>6</v>
      </c>
      <c r="CZ726" s="10">
        <v>5</v>
      </c>
      <c r="DA726" s="10">
        <v>5</v>
      </c>
      <c r="DB726" s="10">
        <v>7</v>
      </c>
      <c r="DC726" s="10">
        <v>7</v>
      </c>
      <c r="DD726" s="10">
        <v>6</v>
      </c>
      <c r="DE726" s="10">
        <v>7</v>
      </c>
      <c r="DF726" s="10">
        <v>5</v>
      </c>
      <c r="DG726" s="10">
        <v>7</v>
      </c>
      <c r="DH726" s="10">
        <v>6</v>
      </c>
      <c r="DI726" s="10">
        <v>6</v>
      </c>
      <c r="DJ726" s="10">
        <v>3</v>
      </c>
      <c r="DK726" s="10">
        <v>5</v>
      </c>
      <c r="DL726" s="10">
        <v>5</v>
      </c>
      <c r="DM726" s="9" t="s">
        <v>154</v>
      </c>
      <c r="DN726" s="10">
        <v>1987</v>
      </c>
      <c r="DO726" s="9">
        <f t="shared" si="4"/>
        <v>34</v>
      </c>
      <c r="DP726" s="9" t="s">
        <v>155</v>
      </c>
      <c r="DQ726" s="9" t="s">
        <v>202</v>
      </c>
      <c r="DR726" s="9" t="s">
        <v>170</v>
      </c>
      <c r="DS726" s="9" t="s">
        <v>137</v>
      </c>
      <c r="DT726" s="9" t="s">
        <v>181</v>
      </c>
      <c r="DU726" s="9" t="s">
        <v>168</v>
      </c>
      <c r="DV726" s="9" t="str">
        <f>VLOOKUP(DU726,Metadata!$B$2:$C$7,2,FALSE)</f>
        <v>0 - 3 years</v>
      </c>
    </row>
    <row r="727" spans="1:126">
      <c r="A727" s="13">
        <v>726</v>
      </c>
      <c r="B727" s="9" t="s">
        <v>135</v>
      </c>
      <c r="C727" s="9" t="str">
        <f>VLOOKUP(B727,Metadata!$M$2:$N$6,2,FALSE)</f>
        <v>Permanent Employee</v>
      </c>
      <c r="D727" s="9" t="s">
        <v>136</v>
      </c>
      <c r="E727" s="9" t="s">
        <v>137</v>
      </c>
      <c r="F727" s="9" t="s">
        <v>138</v>
      </c>
      <c r="G727" s="9" t="s">
        <v>283</v>
      </c>
      <c r="H727" s="9" t="str">
        <f>IF(G727="","",VLOOKUP(G727,Metadata!$J$2:$K$22,2,FALSE))</f>
        <v>Lisbon Metropolitan Area</v>
      </c>
      <c r="I727" s="9" t="s">
        <v>300</v>
      </c>
      <c r="J727" s="9" t="str">
        <f>IF(I727="","",VLOOKUP(I727,Metadata!$P$2:$Q$43,2,FALSE))</f>
        <v>Europe</v>
      </c>
      <c r="K727" s="9" t="str">
        <f t="shared" si="0"/>
        <v>International</v>
      </c>
      <c r="L727" s="9" t="s">
        <v>137</v>
      </c>
      <c r="M727" s="9" t="str">
        <f>IF(L727="","",VLOOKUP(L727,Metadata!$J$2:$K$22,2,FALSE))</f>
        <v/>
      </c>
      <c r="N727" s="9" t="s">
        <v>141</v>
      </c>
      <c r="O727" s="9" t="s">
        <v>137</v>
      </c>
      <c r="P727" s="9" t="s">
        <v>142</v>
      </c>
      <c r="Q727" s="10" t="str">
        <f t="shared" si="1"/>
        <v>Full Office Job</v>
      </c>
      <c r="R727" s="10">
        <v>6</v>
      </c>
      <c r="S727" s="9" t="s">
        <v>313</v>
      </c>
      <c r="T727" s="9" t="s">
        <v>137</v>
      </c>
      <c r="U727" s="9" t="str">
        <f>IF(S727&lt;&gt;"",S727,IF(T727&lt;&gt;"",VLOOKUP(T727,Metadata!$S$2:$T$228,2,FALSE),""))</f>
        <v>Maintenance &amp; Support</v>
      </c>
      <c r="V727" s="9" t="s">
        <v>268</v>
      </c>
      <c r="W727" s="9" t="s">
        <v>137</v>
      </c>
      <c r="X727" s="9" t="s">
        <v>145</v>
      </c>
      <c r="Y727" s="9" t="s">
        <v>137</v>
      </c>
      <c r="Z727" s="9" t="s">
        <v>146</v>
      </c>
      <c r="AA727" s="9" t="s">
        <v>137</v>
      </c>
      <c r="AB727" s="9" t="s">
        <v>137</v>
      </c>
      <c r="AC727" s="9" t="s">
        <v>147</v>
      </c>
      <c r="AD727" s="9"/>
      <c r="AE727" s="9"/>
      <c r="AF727" s="9" t="s">
        <v>243</v>
      </c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 t="s">
        <v>149</v>
      </c>
      <c r="AS727" s="9"/>
      <c r="AT727" s="9"/>
      <c r="AU727" s="9"/>
      <c r="AV727" s="9"/>
      <c r="AW727" s="9"/>
      <c r="AX727" s="9"/>
      <c r="AY727" s="9"/>
      <c r="AZ727" s="9"/>
      <c r="BA727" s="9" t="s">
        <v>178</v>
      </c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 t="s">
        <v>150</v>
      </c>
      <c r="BZ727" s="9" t="s">
        <v>137</v>
      </c>
      <c r="CA727" s="10"/>
      <c r="CB727" s="10" t="str">
        <f t="shared" si="5"/>
        <v/>
      </c>
      <c r="CC727" s="10"/>
      <c r="CD727" s="9" t="str">
        <f t="shared" si="2"/>
        <v/>
      </c>
      <c r="CE727" s="9" t="s">
        <v>151</v>
      </c>
      <c r="CF727" s="9" t="s">
        <v>254</v>
      </c>
      <c r="CG727" s="9">
        <f>IF(CF727="","",VLOOKUP(CF727,Metadata!$D$2:$H$20,2,FALSE))</f>
        <v>37500</v>
      </c>
      <c r="CH727" s="9">
        <f>IF(CF727="","",VLOOKUP(CF727,Metadata!$D$2:$H$20,4,FALSE))</f>
        <v>35000</v>
      </c>
      <c r="CI727" s="9">
        <f>IF(CF727="","",VLOOKUP(CF727,Metadata!$D$2:$H$20,5,FALSE))</f>
        <v>40000</v>
      </c>
      <c r="CJ727" s="9">
        <f t="shared" si="3"/>
        <v>37500</v>
      </c>
      <c r="CK727" s="9" t="s">
        <v>153</v>
      </c>
      <c r="CL727" s="10">
        <v>5</v>
      </c>
      <c r="CM727" s="10">
        <v>1</v>
      </c>
      <c r="CN727" s="10">
        <v>6</v>
      </c>
      <c r="CO727" s="10">
        <v>6</v>
      </c>
      <c r="CP727" s="10">
        <v>6</v>
      </c>
      <c r="CQ727" s="10">
        <v>6</v>
      </c>
      <c r="CR727" s="10">
        <v>7</v>
      </c>
      <c r="CS727" s="10">
        <v>6</v>
      </c>
      <c r="CT727" s="10">
        <v>5</v>
      </c>
      <c r="CU727" s="10">
        <v>5</v>
      </c>
      <c r="CV727" s="10">
        <v>6</v>
      </c>
      <c r="CW727" s="10">
        <v>3</v>
      </c>
      <c r="CX727" s="10">
        <v>4</v>
      </c>
      <c r="CY727" s="10">
        <v>5</v>
      </c>
      <c r="CZ727" s="10">
        <v>4</v>
      </c>
      <c r="DA727" s="10">
        <v>5</v>
      </c>
      <c r="DB727" s="10">
        <v>6</v>
      </c>
      <c r="DC727" s="10">
        <v>7</v>
      </c>
      <c r="DD727" s="10">
        <v>5</v>
      </c>
      <c r="DE727" s="10">
        <v>7</v>
      </c>
      <c r="DF727" s="10">
        <v>6</v>
      </c>
      <c r="DG727" s="10">
        <v>7</v>
      </c>
      <c r="DH727" s="10">
        <v>5</v>
      </c>
      <c r="DI727" s="10">
        <v>4</v>
      </c>
      <c r="DJ727" s="10">
        <v>6</v>
      </c>
      <c r="DK727" s="10">
        <v>5</v>
      </c>
      <c r="DL727" s="10">
        <v>4</v>
      </c>
      <c r="DM727" s="9" t="s">
        <v>154</v>
      </c>
      <c r="DN727" s="10">
        <v>1973</v>
      </c>
      <c r="DO727" s="9">
        <f t="shared" si="4"/>
        <v>48</v>
      </c>
      <c r="DP727" s="9" t="s">
        <v>155</v>
      </c>
      <c r="DQ727" s="9" t="s">
        <v>156</v>
      </c>
      <c r="DR727" s="9" t="s">
        <v>170</v>
      </c>
      <c r="DS727" s="9" t="s">
        <v>137</v>
      </c>
      <c r="DT727" s="9" t="s">
        <v>181</v>
      </c>
      <c r="DU727" s="9" t="s">
        <v>158</v>
      </c>
      <c r="DV727" s="9" t="str">
        <f>VLOOKUP(DU727,Metadata!$B$2:$C$7,2,FALSE)</f>
        <v>6+ years</v>
      </c>
    </row>
    <row r="728" spans="1:126">
      <c r="A728" s="13">
        <v>727</v>
      </c>
      <c r="B728" s="9" t="s">
        <v>135</v>
      </c>
      <c r="C728" s="9" t="str">
        <f>VLOOKUP(B728,Metadata!$M$2:$N$6,2,FALSE)</f>
        <v>Permanent Employee</v>
      </c>
      <c r="D728" s="9" t="s">
        <v>136</v>
      </c>
      <c r="E728" s="9" t="s">
        <v>137</v>
      </c>
      <c r="F728" s="9" t="s">
        <v>138</v>
      </c>
      <c r="G728" s="9" t="s">
        <v>213</v>
      </c>
      <c r="H728" s="9" t="str">
        <f>IF(G728="","",VLOOKUP(G728,Metadata!$J$2:$K$22,2,FALSE))</f>
        <v>Centre</v>
      </c>
      <c r="I728" s="9" t="s">
        <v>499</v>
      </c>
      <c r="J728" s="9" t="str">
        <f>IF(I728="","",VLOOKUP(I728,Metadata!$P$2:$Q$43,2,FALSE))</f>
        <v>Europe</v>
      </c>
      <c r="K728" s="9" t="str">
        <f t="shared" si="0"/>
        <v>International</v>
      </c>
      <c r="L728" s="9" t="s">
        <v>137</v>
      </c>
      <c r="M728" s="9" t="str">
        <f>IF(L728="","",VLOOKUP(L728,Metadata!$J$2:$K$22,2,FALSE))</f>
        <v/>
      </c>
      <c r="N728" s="9" t="s">
        <v>141</v>
      </c>
      <c r="O728" s="9" t="s">
        <v>137</v>
      </c>
      <c r="P728" s="9" t="s">
        <v>191</v>
      </c>
      <c r="Q728" s="10" t="str">
        <f t="shared" si="1"/>
        <v>Remote Job (full or flexible)</v>
      </c>
      <c r="R728" s="10">
        <v>6</v>
      </c>
      <c r="S728" s="9" t="s">
        <v>216</v>
      </c>
      <c r="T728" s="9" t="s">
        <v>137</v>
      </c>
      <c r="U728" s="9" t="str">
        <f>IF(S728&lt;&gt;"",S728,IF(T728&lt;&gt;"",VLOOKUP(T728,Metadata!$S$2:$T$228,2,FALSE),""))</f>
        <v>Front-End Developer</v>
      </c>
      <c r="V728" s="9" t="s">
        <v>304</v>
      </c>
      <c r="W728" s="9" t="s">
        <v>137</v>
      </c>
      <c r="X728" s="9" t="s">
        <v>145</v>
      </c>
      <c r="Y728" s="9" t="s">
        <v>137</v>
      </c>
      <c r="Z728" s="9" t="s">
        <v>184</v>
      </c>
      <c r="AA728" s="9" t="s">
        <v>165</v>
      </c>
      <c r="AB728" s="9" t="s">
        <v>137</v>
      </c>
      <c r="AC728" s="9"/>
      <c r="AD728" s="9"/>
      <c r="AE728" s="9"/>
      <c r="AF728" s="9" t="s">
        <v>243</v>
      </c>
      <c r="AG728" s="9"/>
      <c r="AH728" s="9"/>
      <c r="AI728" s="9"/>
      <c r="AJ728" s="9" t="s">
        <v>185</v>
      </c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 t="s">
        <v>199</v>
      </c>
      <c r="BM728" s="9"/>
      <c r="BN728" s="9" t="s">
        <v>186</v>
      </c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10"/>
      <c r="CB728" s="10" t="str">
        <f t="shared" si="5"/>
        <v/>
      </c>
      <c r="CC728" s="10"/>
      <c r="CD728" s="9" t="str">
        <f t="shared" si="2"/>
        <v/>
      </c>
      <c r="CE728" s="9" t="s">
        <v>232</v>
      </c>
      <c r="CF728" s="9" t="s">
        <v>337</v>
      </c>
      <c r="CG728" s="9">
        <f>IF(CF728="","",VLOOKUP(CF728,Metadata!$D$2:$H$20,2,FALSE))</f>
        <v>67500</v>
      </c>
      <c r="CH728" s="9">
        <f>IF(CF728="","",VLOOKUP(CF728,Metadata!$D$2:$H$20,4,FALSE))</f>
        <v>65000</v>
      </c>
      <c r="CI728" s="9">
        <f>IF(CF728="","",VLOOKUP(CF728,Metadata!$D$2:$H$20,5,FALSE))</f>
        <v>70000</v>
      </c>
      <c r="CJ728" s="9">
        <f t="shared" si="3"/>
        <v>67500</v>
      </c>
      <c r="CK728" s="9" t="s">
        <v>153</v>
      </c>
      <c r="CL728" s="10">
        <v>6</v>
      </c>
      <c r="CM728" s="10">
        <v>2</v>
      </c>
      <c r="CN728" s="10">
        <v>7</v>
      </c>
      <c r="CO728" s="10">
        <v>7</v>
      </c>
      <c r="CP728" s="10">
        <v>7</v>
      </c>
      <c r="CQ728" s="10">
        <v>7</v>
      </c>
      <c r="CR728" s="10">
        <v>5</v>
      </c>
      <c r="CS728" s="10">
        <v>7</v>
      </c>
      <c r="CT728" s="10">
        <v>5</v>
      </c>
      <c r="CU728" s="10">
        <v>5</v>
      </c>
      <c r="CV728" s="10">
        <v>4</v>
      </c>
      <c r="CW728" s="10">
        <v>4</v>
      </c>
      <c r="CX728" s="10">
        <v>6</v>
      </c>
      <c r="CY728" s="10">
        <v>5</v>
      </c>
      <c r="CZ728" s="10">
        <v>7</v>
      </c>
      <c r="DA728" s="10">
        <v>5</v>
      </c>
      <c r="DB728" s="10">
        <v>5</v>
      </c>
      <c r="DC728" s="10">
        <v>7</v>
      </c>
      <c r="DD728" s="10">
        <v>7</v>
      </c>
      <c r="DE728" s="10">
        <v>7</v>
      </c>
      <c r="DF728" s="10">
        <v>7</v>
      </c>
      <c r="DG728" s="10">
        <v>2</v>
      </c>
      <c r="DH728" s="10">
        <v>4</v>
      </c>
      <c r="DI728" s="10">
        <v>7</v>
      </c>
      <c r="DJ728" s="10">
        <v>3</v>
      </c>
      <c r="DK728" s="10">
        <v>5</v>
      </c>
      <c r="DL728" s="10">
        <v>5</v>
      </c>
      <c r="DM728" s="9" t="s">
        <v>154</v>
      </c>
      <c r="DN728" s="10">
        <v>1988</v>
      </c>
      <c r="DO728" s="9">
        <f t="shared" si="4"/>
        <v>33</v>
      </c>
      <c r="DP728" s="9" t="s">
        <v>155</v>
      </c>
      <c r="DQ728" s="9" t="s">
        <v>156</v>
      </c>
      <c r="DR728" s="9" t="s">
        <v>157</v>
      </c>
      <c r="DS728" s="9" t="s">
        <v>137</v>
      </c>
      <c r="DT728" s="9" t="s">
        <v>181</v>
      </c>
      <c r="DU728" s="9" t="s">
        <v>203</v>
      </c>
      <c r="DV728" s="9" t="str">
        <f>VLOOKUP(DU728,Metadata!$B$2:$C$7,2,FALSE)</f>
        <v>6+ years</v>
      </c>
    </row>
    <row r="729" spans="1:126">
      <c r="A729" s="13">
        <v>728</v>
      </c>
      <c r="B729" s="9" t="s">
        <v>135</v>
      </c>
      <c r="C729" s="9" t="str">
        <f>VLOOKUP(B729,Metadata!$M$2:$N$6,2,FALSE)</f>
        <v>Permanent Employee</v>
      </c>
      <c r="D729" s="9" t="s">
        <v>136</v>
      </c>
      <c r="E729" s="9" t="s">
        <v>137</v>
      </c>
      <c r="F729" s="9" t="s">
        <v>138</v>
      </c>
      <c r="G729" s="9" t="s">
        <v>160</v>
      </c>
      <c r="H729" s="9" t="str">
        <f>IF(G729="","",VLOOKUP(G729,Metadata!$J$2:$K$22,2,FALSE))</f>
        <v>Centre</v>
      </c>
      <c r="I729" s="9" t="s">
        <v>138</v>
      </c>
      <c r="J729" s="9" t="str">
        <f>IF(I729="","",VLOOKUP(I729,Metadata!$P$2:$Q$43,2,FALSE))</f>
        <v>Europe</v>
      </c>
      <c r="K729" s="9" t="str">
        <f t="shared" si="0"/>
        <v>Portugal</v>
      </c>
      <c r="L729" s="9" t="s">
        <v>160</v>
      </c>
      <c r="M729" s="9" t="str">
        <f>IF(L729="","",VLOOKUP(L729,Metadata!$J$2:$K$22,2,FALSE))</f>
        <v>Centre</v>
      </c>
      <c r="N729" s="9" t="s">
        <v>141</v>
      </c>
      <c r="O729" s="9" t="s">
        <v>137</v>
      </c>
      <c r="P729" s="9" t="s">
        <v>142</v>
      </c>
      <c r="Q729" s="10" t="str">
        <f t="shared" si="1"/>
        <v>Full Office Job</v>
      </c>
      <c r="R729" s="10">
        <v>6</v>
      </c>
      <c r="S729" s="9" t="s">
        <v>192</v>
      </c>
      <c r="T729" s="9" t="s">
        <v>137</v>
      </c>
      <c r="U729" s="9" t="str">
        <f>IF(S729&lt;&gt;"",S729,IF(T729&lt;&gt;"",VLOOKUP(T729,Metadata!$S$2:$T$228,2,FALSE),""))</f>
        <v>Back-End Developer</v>
      </c>
      <c r="V729" s="9" t="s">
        <v>251</v>
      </c>
      <c r="W729" s="9" t="s">
        <v>137</v>
      </c>
      <c r="X729" s="9" t="s">
        <v>145</v>
      </c>
      <c r="Y729" s="9" t="s">
        <v>137</v>
      </c>
      <c r="Z729" s="9" t="s">
        <v>224</v>
      </c>
      <c r="AA729" s="9" t="s">
        <v>137</v>
      </c>
      <c r="AB729" s="9" t="s">
        <v>137</v>
      </c>
      <c r="AC729" s="9"/>
      <c r="AD729" s="9"/>
      <c r="AE729" s="9" t="s">
        <v>194</v>
      </c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 t="s">
        <v>150</v>
      </c>
      <c r="BZ729" s="9" t="s">
        <v>137</v>
      </c>
      <c r="CA729" s="10"/>
      <c r="CB729" s="10" t="str">
        <f t="shared" si="5"/>
        <v/>
      </c>
      <c r="CC729" s="10"/>
      <c r="CD729" s="9" t="str">
        <f t="shared" si="2"/>
        <v/>
      </c>
      <c r="CE729" s="9" t="s">
        <v>151</v>
      </c>
      <c r="CF729" s="9" t="s">
        <v>220</v>
      </c>
      <c r="CG729" s="9">
        <f>IF(CF729="","",VLOOKUP(CF729,Metadata!$D$2:$H$20,2,FALSE))</f>
        <v>27500</v>
      </c>
      <c r="CH729" s="9">
        <f>IF(CF729="","",VLOOKUP(CF729,Metadata!$D$2:$H$20,4,FALSE))</f>
        <v>25000</v>
      </c>
      <c r="CI729" s="9">
        <f>IF(CF729="","",VLOOKUP(CF729,Metadata!$D$2:$H$20,5,FALSE))</f>
        <v>30000</v>
      </c>
      <c r="CJ729" s="9">
        <f t="shared" si="3"/>
        <v>27500</v>
      </c>
      <c r="CK729" s="9" t="s">
        <v>221</v>
      </c>
      <c r="CL729" s="10">
        <v>4</v>
      </c>
      <c r="CM729" s="10">
        <v>3</v>
      </c>
      <c r="CN729" s="10">
        <v>6</v>
      </c>
      <c r="CO729" s="10">
        <v>5</v>
      </c>
      <c r="CP729" s="10">
        <v>3</v>
      </c>
      <c r="CQ729" s="10">
        <v>4</v>
      </c>
      <c r="CR729" s="10">
        <v>4</v>
      </c>
      <c r="CS729" s="10">
        <v>6</v>
      </c>
      <c r="CT729" s="10">
        <v>5</v>
      </c>
      <c r="CU729" s="10">
        <v>5</v>
      </c>
      <c r="CV729" s="10">
        <v>3</v>
      </c>
      <c r="CW729" s="10">
        <v>3</v>
      </c>
      <c r="CX729" s="10">
        <v>5</v>
      </c>
      <c r="CY729" s="10">
        <v>5</v>
      </c>
      <c r="CZ729" s="10">
        <v>6</v>
      </c>
      <c r="DA729" s="10">
        <v>4</v>
      </c>
      <c r="DB729" s="10">
        <v>3</v>
      </c>
      <c r="DC729" s="10">
        <v>6</v>
      </c>
      <c r="DD729" s="10">
        <v>3</v>
      </c>
      <c r="DE729" s="10">
        <v>7</v>
      </c>
      <c r="DF729" s="10">
        <v>6</v>
      </c>
      <c r="DG729" s="10">
        <v>7</v>
      </c>
      <c r="DH729" s="10">
        <v>7</v>
      </c>
      <c r="DI729" s="10">
        <v>7</v>
      </c>
      <c r="DJ729" s="10">
        <v>5</v>
      </c>
      <c r="DK729" s="10">
        <v>5</v>
      </c>
      <c r="DL729" s="10">
        <v>5</v>
      </c>
      <c r="DM729" s="9" t="s">
        <v>154</v>
      </c>
      <c r="DN729" s="10">
        <v>1994</v>
      </c>
      <c r="DO729" s="9">
        <f t="shared" si="4"/>
        <v>27</v>
      </c>
      <c r="DP729" s="9" t="s">
        <v>287</v>
      </c>
      <c r="DQ729" s="9" t="s">
        <v>227</v>
      </c>
      <c r="DR729" s="9" t="s">
        <v>157</v>
      </c>
      <c r="DS729" s="9" t="s">
        <v>137</v>
      </c>
      <c r="DT729" s="9" t="s">
        <v>181</v>
      </c>
      <c r="DU729" s="9" t="s">
        <v>223</v>
      </c>
      <c r="DV729" s="9" t="str">
        <f>VLOOKUP(DU729,Metadata!$B$2:$C$7,2,FALSE)</f>
        <v>3 - 6 years</v>
      </c>
    </row>
    <row r="730" spans="1:126">
      <c r="A730" s="13">
        <v>729</v>
      </c>
      <c r="B730" s="9" t="s">
        <v>135</v>
      </c>
      <c r="C730" s="9" t="str">
        <f>VLOOKUP(B730,Metadata!$M$2:$N$6,2,FALSE)</f>
        <v>Permanent Employee</v>
      </c>
      <c r="D730" s="9" t="s">
        <v>136</v>
      </c>
      <c r="E730" s="9" t="s">
        <v>137</v>
      </c>
      <c r="F730" s="9" t="s">
        <v>138</v>
      </c>
      <c r="G730" s="9" t="s">
        <v>285</v>
      </c>
      <c r="H730" s="9" t="str">
        <f>IF(G730="","",VLOOKUP(G730,Metadata!$J$2:$K$22,2,FALSE))</f>
        <v>Centre</v>
      </c>
      <c r="I730" s="9" t="s">
        <v>138</v>
      </c>
      <c r="J730" s="9" t="str">
        <f>IF(I730="","",VLOOKUP(I730,Metadata!$P$2:$Q$43,2,FALSE))</f>
        <v>Europe</v>
      </c>
      <c r="K730" s="9" t="str">
        <f t="shared" si="0"/>
        <v>Portugal</v>
      </c>
      <c r="L730" s="9" t="s">
        <v>291</v>
      </c>
      <c r="M730" s="9" t="str">
        <f>IF(L730="","",VLOOKUP(L730,Metadata!$J$2:$K$22,2,FALSE))</f>
        <v>Centre</v>
      </c>
      <c r="N730" s="9" t="s">
        <v>214</v>
      </c>
      <c r="O730" s="9" t="s">
        <v>136</v>
      </c>
      <c r="P730" s="9" t="s">
        <v>142</v>
      </c>
      <c r="Q730" s="10" t="str">
        <f t="shared" si="1"/>
        <v>Full Office Job</v>
      </c>
      <c r="R730" s="10">
        <v>5</v>
      </c>
      <c r="S730" s="9" t="s">
        <v>161</v>
      </c>
      <c r="T730" s="9" t="s">
        <v>137</v>
      </c>
      <c r="U730" s="9" t="str">
        <f>IF(S730&lt;&gt;"",S730,IF(T730&lt;&gt;"",VLOOKUP(T730,Metadata!$S$2:$T$228,2,FALSE),""))</f>
        <v>Full-Stack Developer</v>
      </c>
      <c r="V730" s="9" t="s">
        <v>274</v>
      </c>
      <c r="W730" s="9" t="s">
        <v>137</v>
      </c>
      <c r="X730" s="9" t="s">
        <v>163</v>
      </c>
      <c r="Y730" s="9" t="s">
        <v>137</v>
      </c>
      <c r="Z730" s="9" t="s">
        <v>184</v>
      </c>
      <c r="AA730" s="9" t="s">
        <v>137</v>
      </c>
      <c r="AB730" s="9" t="s">
        <v>137</v>
      </c>
      <c r="AC730" s="9" t="s">
        <v>147</v>
      </c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 t="s">
        <v>195</v>
      </c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 t="s">
        <v>198</v>
      </c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10"/>
      <c r="CB730" s="10" t="str">
        <f t="shared" si="5"/>
        <v/>
      </c>
      <c r="CC730" s="10"/>
      <c r="CD730" s="9" t="str">
        <f t="shared" si="2"/>
        <v/>
      </c>
      <c r="CE730" s="9" t="s">
        <v>168</v>
      </c>
      <c r="CF730" s="9" t="s">
        <v>188</v>
      </c>
      <c r="CG730" s="9">
        <f>IF(CF730="","",VLOOKUP(CF730,Metadata!$D$2:$H$20,2,FALSE))</f>
        <v>17500</v>
      </c>
      <c r="CH730" s="9">
        <f>IF(CF730="","",VLOOKUP(CF730,Metadata!$D$2:$H$20,4,FALSE))</f>
        <v>15000</v>
      </c>
      <c r="CI730" s="9">
        <f>IF(CF730="","",VLOOKUP(CF730,Metadata!$D$2:$H$20,5,FALSE))</f>
        <v>20000</v>
      </c>
      <c r="CJ730" s="9">
        <f t="shared" si="3"/>
        <v>17500</v>
      </c>
      <c r="CK730" s="9" t="s">
        <v>153</v>
      </c>
      <c r="CL730" s="10">
        <v>3</v>
      </c>
      <c r="CM730" s="10">
        <v>4</v>
      </c>
      <c r="CN730" s="10">
        <v>7</v>
      </c>
      <c r="CO730" s="10">
        <v>5</v>
      </c>
      <c r="CP730" s="10">
        <v>7</v>
      </c>
      <c r="CQ730" s="10">
        <v>5</v>
      </c>
      <c r="CR730" s="10">
        <v>3</v>
      </c>
      <c r="CS730" s="10">
        <v>5</v>
      </c>
      <c r="CT730" s="10">
        <v>7</v>
      </c>
      <c r="CU730" s="10">
        <v>5</v>
      </c>
      <c r="CV730" s="10">
        <v>5</v>
      </c>
      <c r="CW730" s="10">
        <v>5</v>
      </c>
      <c r="CX730" s="10">
        <v>5</v>
      </c>
      <c r="CY730" s="10">
        <v>5</v>
      </c>
      <c r="CZ730" s="10">
        <v>7</v>
      </c>
      <c r="DA730" s="10">
        <v>3</v>
      </c>
      <c r="DB730" s="10">
        <v>3</v>
      </c>
      <c r="DC730" s="10">
        <v>4</v>
      </c>
      <c r="DD730" s="10">
        <v>5</v>
      </c>
      <c r="DE730" s="10">
        <v>7</v>
      </c>
      <c r="DF730" s="10">
        <v>5</v>
      </c>
      <c r="DG730" s="10">
        <v>6</v>
      </c>
      <c r="DH730" s="10">
        <v>5</v>
      </c>
      <c r="DI730" s="10">
        <v>5</v>
      </c>
      <c r="DJ730" s="10">
        <v>5</v>
      </c>
      <c r="DK730" s="10">
        <v>6</v>
      </c>
      <c r="DL730" s="10">
        <v>2</v>
      </c>
      <c r="DM730" s="9" t="s">
        <v>154</v>
      </c>
      <c r="DN730" s="10">
        <v>1983</v>
      </c>
      <c r="DO730" s="9">
        <f t="shared" si="4"/>
        <v>38</v>
      </c>
      <c r="DP730" s="9" t="s">
        <v>155</v>
      </c>
      <c r="DQ730" s="9" t="s">
        <v>227</v>
      </c>
      <c r="DR730" s="9" t="s">
        <v>157</v>
      </c>
      <c r="DS730" s="9" t="s">
        <v>137</v>
      </c>
      <c r="DT730" s="9" t="s">
        <v>181</v>
      </c>
      <c r="DU730" s="9" t="s">
        <v>168</v>
      </c>
      <c r="DV730" s="9" t="str">
        <f>VLOOKUP(DU730,Metadata!$B$2:$C$7,2,FALSE)</f>
        <v>0 - 3 years</v>
      </c>
    </row>
    <row r="731" spans="1:126">
      <c r="A731" s="13">
        <v>730</v>
      </c>
      <c r="B731" s="9" t="s">
        <v>135</v>
      </c>
      <c r="C731" s="9" t="str">
        <f>VLOOKUP(B731,Metadata!$M$2:$N$6,2,FALSE)</f>
        <v>Permanent Employee</v>
      </c>
      <c r="D731" s="9" t="s">
        <v>136</v>
      </c>
      <c r="E731" s="9" t="s">
        <v>137</v>
      </c>
      <c r="F731" s="9" t="s">
        <v>138</v>
      </c>
      <c r="G731" s="9" t="s">
        <v>140</v>
      </c>
      <c r="H731" s="9" t="str">
        <f>IF(G731="","",VLOOKUP(G731,Metadata!$J$2:$K$22,2,FALSE))</f>
        <v>Lisbon Metropolitan Area</v>
      </c>
      <c r="I731" s="9" t="s">
        <v>173</v>
      </c>
      <c r="J731" s="9" t="str">
        <f>IF(I731="","",VLOOKUP(I731,Metadata!$P$2:$Q$43,2,FALSE))</f>
        <v>N/A</v>
      </c>
      <c r="K731" s="9" t="str">
        <f t="shared" si="0"/>
        <v>International</v>
      </c>
      <c r="L731" s="9" t="s">
        <v>137</v>
      </c>
      <c r="M731" s="9" t="str">
        <f>IF(L731="","",VLOOKUP(L731,Metadata!$J$2:$K$22,2,FALSE))</f>
        <v/>
      </c>
      <c r="N731" s="9" t="s">
        <v>141</v>
      </c>
      <c r="O731" s="9" t="s">
        <v>137</v>
      </c>
      <c r="P731" s="9" t="s">
        <v>142</v>
      </c>
      <c r="Q731" s="10" t="str">
        <f t="shared" si="1"/>
        <v>Full Office Job</v>
      </c>
      <c r="R731" s="10">
        <v>6</v>
      </c>
      <c r="S731" s="9" t="s">
        <v>338</v>
      </c>
      <c r="T731" s="9" t="s">
        <v>137</v>
      </c>
      <c r="U731" s="9" t="str">
        <f>IF(S731&lt;&gt;"",S731,IF(T731&lt;&gt;"",VLOOKUP(T731,Metadata!$S$2:$T$228,2,FALSE),""))</f>
        <v>Solutions Architect</v>
      </c>
      <c r="V731" s="9" t="s">
        <v>207</v>
      </c>
      <c r="W731" s="9" t="s">
        <v>137</v>
      </c>
      <c r="X731" s="9" t="s">
        <v>145</v>
      </c>
      <c r="Y731" s="9" t="s">
        <v>137</v>
      </c>
      <c r="Z731" s="9" t="s">
        <v>146</v>
      </c>
      <c r="AA731" s="9" t="s">
        <v>165</v>
      </c>
      <c r="AB731" s="9" t="s">
        <v>137</v>
      </c>
      <c r="AC731" s="9" t="s">
        <v>147</v>
      </c>
      <c r="AD731" s="9" t="s">
        <v>148</v>
      </c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 t="s">
        <v>178</v>
      </c>
      <c r="BB731" s="9"/>
      <c r="BC731" s="9"/>
      <c r="BD731" s="9"/>
      <c r="BE731" s="9"/>
      <c r="BF731" s="9"/>
      <c r="BG731" s="9"/>
      <c r="BH731" s="9"/>
      <c r="BI731" s="9"/>
      <c r="BJ731" s="9" t="s">
        <v>167</v>
      </c>
      <c r="BK731" s="9"/>
      <c r="BL731" s="9" t="s">
        <v>199</v>
      </c>
      <c r="BM731" s="9"/>
      <c r="BN731" s="9"/>
      <c r="BO731" s="9"/>
      <c r="BP731" s="9"/>
      <c r="BQ731" s="9" t="s">
        <v>219</v>
      </c>
      <c r="BR731" s="9"/>
      <c r="BS731" s="9"/>
      <c r="BT731" s="9"/>
      <c r="BU731" s="9"/>
      <c r="BV731" s="9"/>
      <c r="BW731" s="9"/>
      <c r="BX731" s="9"/>
      <c r="BY731" s="9"/>
      <c r="BZ731" s="9"/>
      <c r="CA731" s="10"/>
      <c r="CB731" s="10" t="str">
        <f t="shared" si="5"/>
        <v/>
      </c>
      <c r="CC731" s="10"/>
      <c r="CD731" s="9" t="str">
        <f t="shared" si="2"/>
        <v/>
      </c>
      <c r="CE731" s="9" t="s">
        <v>151</v>
      </c>
      <c r="CF731" s="9" t="s">
        <v>220</v>
      </c>
      <c r="CG731" s="9">
        <f>IF(CF731="","",VLOOKUP(CF731,Metadata!$D$2:$H$20,2,FALSE))</f>
        <v>27500</v>
      </c>
      <c r="CH731" s="9">
        <f>IF(CF731="","",VLOOKUP(CF731,Metadata!$D$2:$H$20,4,FALSE))</f>
        <v>25000</v>
      </c>
      <c r="CI731" s="9">
        <f>IF(CF731="","",VLOOKUP(CF731,Metadata!$D$2:$H$20,5,FALSE))</f>
        <v>30000</v>
      </c>
      <c r="CJ731" s="9">
        <f t="shared" si="3"/>
        <v>27500</v>
      </c>
      <c r="CK731" s="9" t="s">
        <v>189</v>
      </c>
      <c r="CL731" s="10">
        <v>4</v>
      </c>
      <c r="CM731" s="10">
        <v>3</v>
      </c>
      <c r="CN731" s="10">
        <v>5</v>
      </c>
      <c r="CO731" s="10">
        <v>5</v>
      </c>
      <c r="CP731" s="10">
        <v>4</v>
      </c>
      <c r="CQ731" s="10">
        <v>5</v>
      </c>
      <c r="CR731" s="10">
        <v>5</v>
      </c>
      <c r="CS731" s="10">
        <v>5</v>
      </c>
      <c r="CT731" s="10">
        <v>4</v>
      </c>
      <c r="CU731" s="10">
        <v>6</v>
      </c>
      <c r="CV731" s="10">
        <v>5</v>
      </c>
      <c r="CW731" s="10">
        <v>4</v>
      </c>
      <c r="CX731" s="10">
        <v>5</v>
      </c>
      <c r="CY731" s="10">
        <v>5</v>
      </c>
      <c r="CZ731" s="10">
        <v>5</v>
      </c>
      <c r="DA731" s="10">
        <v>6</v>
      </c>
      <c r="DB731" s="10">
        <v>5</v>
      </c>
      <c r="DC731" s="10">
        <v>5</v>
      </c>
      <c r="DD731" s="10">
        <v>4</v>
      </c>
      <c r="DE731" s="10">
        <v>4</v>
      </c>
      <c r="DF731" s="10">
        <v>5</v>
      </c>
      <c r="DG731" s="10">
        <v>5</v>
      </c>
      <c r="DH731" s="10">
        <v>5</v>
      </c>
      <c r="DI731" s="10">
        <v>5</v>
      </c>
      <c r="DJ731" s="10">
        <v>4</v>
      </c>
      <c r="DK731" s="10">
        <v>4</v>
      </c>
      <c r="DL731" s="10">
        <v>4</v>
      </c>
      <c r="DM731" s="9" t="s">
        <v>154</v>
      </c>
      <c r="DN731" s="10">
        <v>1988</v>
      </c>
      <c r="DO731" s="9">
        <f t="shared" si="4"/>
        <v>33</v>
      </c>
      <c r="DP731" s="9" t="s">
        <v>155</v>
      </c>
      <c r="DQ731" s="9" t="s">
        <v>210</v>
      </c>
      <c r="DR731" s="9" t="s">
        <v>170</v>
      </c>
      <c r="DS731" s="9" t="s">
        <v>137</v>
      </c>
      <c r="DT731" s="9" t="s">
        <v>181</v>
      </c>
      <c r="DU731" s="9" t="s">
        <v>203</v>
      </c>
      <c r="DV731" s="9" t="str">
        <f>VLOOKUP(DU731,Metadata!$B$2:$C$7,2,FALSE)</f>
        <v>6+ years</v>
      </c>
    </row>
    <row r="732" spans="1:126">
      <c r="A732" s="13">
        <v>731</v>
      </c>
      <c r="B732" s="9" t="s">
        <v>135</v>
      </c>
      <c r="C732" s="9" t="str">
        <f>VLOOKUP(B732,Metadata!$M$2:$N$6,2,FALSE)</f>
        <v>Permanent Employee</v>
      </c>
      <c r="D732" s="9" t="s">
        <v>159</v>
      </c>
      <c r="E732" s="9" t="s">
        <v>137</v>
      </c>
      <c r="F732" s="9" t="s">
        <v>138</v>
      </c>
      <c r="G732" s="9" t="s">
        <v>190</v>
      </c>
      <c r="H732" s="9" t="str">
        <f>IF(G732="","",VLOOKUP(G732,Metadata!$J$2:$K$22,2,FALSE))</f>
        <v>North</v>
      </c>
      <c r="I732" s="9" t="s">
        <v>138</v>
      </c>
      <c r="J732" s="9" t="str">
        <f>IF(I732="","",VLOOKUP(I732,Metadata!$P$2:$Q$43,2,FALSE))</f>
        <v>Europe</v>
      </c>
      <c r="K732" s="9" t="str">
        <f t="shared" si="0"/>
        <v>Portugal</v>
      </c>
      <c r="L732" s="9" t="s">
        <v>190</v>
      </c>
      <c r="M732" s="9" t="str">
        <f>IF(L732="","",VLOOKUP(L732,Metadata!$J$2:$K$22,2,FALSE))</f>
        <v>North</v>
      </c>
      <c r="N732" s="9" t="s">
        <v>214</v>
      </c>
      <c r="O732" s="9" t="s">
        <v>259</v>
      </c>
      <c r="P732" s="9" t="s">
        <v>142</v>
      </c>
      <c r="Q732" s="10" t="str">
        <f t="shared" si="1"/>
        <v>Full Office Job</v>
      </c>
      <c r="R732" s="10">
        <v>5</v>
      </c>
      <c r="S732" s="9" t="s">
        <v>319</v>
      </c>
      <c r="T732" s="9" t="s">
        <v>137</v>
      </c>
      <c r="U732" s="9" t="str">
        <f>IF(S732&lt;&gt;"",S732,IF(T732&lt;&gt;"",VLOOKUP(T732,Metadata!$S$2:$T$228,2,FALSE),""))</f>
        <v>CTO</v>
      </c>
      <c r="V732" s="9" t="s">
        <v>261</v>
      </c>
      <c r="W732" s="9" t="s">
        <v>137</v>
      </c>
      <c r="X732" s="9" t="s">
        <v>175</v>
      </c>
      <c r="Y732" s="9" t="s">
        <v>137</v>
      </c>
      <c r="Z732" s="9" t="s">
        <v>262</v>
      </c>
      <c r="AA732" s="9" t="s">
        <v>165</v>
      </c>
      <c r="AB732" s="9" t="s">
        <v>253</v>
      </c>
      <c r="AC732" s="9" t="s">
        <v>147</v>
      </c>
      <c r="AD732" s="9"/>
      <c r="AE732" s="9"/>
      <c r="AF732" s="9"/>
      <c r="AG732" s="9"/>
      <c r="AH732" s="9"/>
      <c r="AI732" s="9"/>
      <c r="AJ732" s="9"/>
      <c r="AK732" s="9" t="s">
        <v>302</v>
      </c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 t="s">
        <v>178</v>
      </c>
      <c r="BB732" s="9"/>
      <c r="BC732" s="9"/>
      <c r="BD732" s="9"/>
      <c r="BE732" s="9"/>
      <c r="BF732" s="9"/>
      <c r="BG732" s="9"/>
      <c r="BH732" s="9"/>
      <c r="BI732" s="9"/>
      <c r="BJ732" s="9" t="s">
        <v>167</v>
      </c>
      <c r="BK732" s="9"/>
      <c r="BL732" s="9"/>
      <c r="BM732" s="9" t="s">
        <v>303</v>
      </c>
      <c r="BN732" s="9" t="s">
        <v>186</v>
      </c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10"/>
      <c r="CB732" s="10" t="str">
        <f t="shared" si="5"/>
        <v/>
      </c>
      <c r="CC732" s="10"/>
      <c r="CD732" s="9" t="str">
        <f t="shared" si="2"/>
        <v/>
      </c>
      <c r="CE732" s="9" t="s">
        <v>151</v>
      </c>
      <c r="CF732" s="9" t="s">
        <v>152</v>
      </c>
      <c r="CG732" s="9">
        <f>IF(CF732="","",VLOOKUP(CF732,Metadata!$D$2:$H$20,2,FALSE))</f>
        <v>32500</v>
      </c>
      <c r="CH732" s="9">
        <f>IF(CF732="","",VLOOKUP(CF732,Metadata!$D$2:$H$20,4,FALSE))</f>
        <v>30000</v>
      </c>
      <c r="CI732" s="9">
        <f>IF(CF732="","",VLOOKUP(CF732,Metadata!$D$2:$H$20,5,FALSE))</f>
        <v>35000</v>
      </c>
      <c r="CJ732" s="9">
        <f t="shared" si="3"/>
        <v>32500</v>
      </c>
      <c r="CK732" s="9" t="s">
        <v>201</v>
      </c>
      <c r="CL732" s="10">
        <v>6</v>
      </c>
      <c r="CM732" s="10">
        <v>1</v>
      </c>
      <c r="CN732" s="10">
        <v>7</v>
      </c>
      <c r="CO732" s="10">
        <v>5</v>
      </c>
      <c r="CP732" s="10">
        <v>5</v>
      </c>
      <c r="CQ732" s="10">
        <v>6</v>
      </c>
      <c r="CR732" s="10">
        <v>6</v>
      </c>
      <c r="CS732" s="10">
        <v>5</v>
      </c>
      <c r="CT732" s="10">
        <v>5</v>
      </c>
      <c r="CU732" s="10">
        <v>6</v>
      </c>
      <c r="CV732" s="10">
        <v>4</v>
      </c>
      <c r="CW732" s="10">
        <v>3</v>
      </c>
      <c r="CX732" s="10">
        <v>5</v>
      </c>
      <c r="CY732" s="10">
        <v>6</v>
      </c>
      <c r="CZ732" s="10">
        <v>6</v>
      </c>
      <c r="DA732" s="10">
        <v>5</v>
      </c>
      <c r="DB732" s="10">
        <v>4</v>
      </c>
      <c r="DC732" s="10">
        <v>5</v>
      </c>
      <c r="DD732" s="10">
        <v>4</v>
      </c>
      <c r="DE732" s="10">
        <v>7</v>
      </c>
      <c r="DF732" s="10">
        <v>5</v>
      </c>
      <c r="DG732" s="10">
        <v>4</v>
      </c>
      <c r="DH732" s="10">
        <v>4</v>
      </c>
      <c r="DI732" s="10">
        <v>6</v>
      </c>
      <c r="DJ732" s="10">
        <v>4</v>
      </c>
      <c r="DK732" s="10">
        <v>4</v>
      </c>
      <c r="DL732" s="10">
        <v>5</v>
      </c>
      <c r="DM732" s="9" t="s">
        <v>154</v>
      </c>
      <c r="DN732" s="10">
        <v>1992</v>
      </c>
      <c r="DO732" s="9">
        <f t="shared" si="4"/>
        <v>29</v>
      </c>
      <c r="DP732" s="9" t="s">
        <v>287</v>
      </c>
      <c r="DQ732" s="9" t="s">
        <v>202</v>
      </c>
      <c r="DR732" s="9" t="s">
        <v>157</v>
      </c>
      <c r="DS732" s="9" t="s">
        <v>137</v>
      </c>
      <c r="DT732" s="9" t="s">
        <v>181</v>
      </c>
      <c r="DU732" s="9" t="s">
        <v>223</v>
      </c>
      <c r="DV732" s="9" t="str">
        <f>VLOOKUP(DU732,Metadata!$B$2:$C$7,2,FALSE)</f>
        <v>3 - 6 years</v>
      </c>
    </row>
    <row r="733" spans="1:126">
      <c r="A733" s="13">
        <v>732</v>
      </c>
      <c r="B733" s="9" t="s">
        <v>135</v>
      </c>
      <c r="C733" s="9" t="str">
        <f>VLOOKUP(B733,Metadata!$M$2:$N$6,2,FALSE)</f>
        <v>Permanent Employee</v>
      </c>
      <c r="D733" s="9" t="s">
        <v>136</v>
      </c>
      <c r="E733" s="9" t="s">
        <v>137</v>
      </c>
      <c r="F733" s="9" t="s">
        <v>138</v>
      </c>
      <c r="G733" s="9" t="s">
        <v>354</v>
      </c>
      <c r="H733" s="9" t="str">
        <f>IF(G733="","",VLOOKUP(G733,Metadata!$J$2:$K$22,2,FALSE))</f>
        <v>South</v>
      </c>
      <c r="I733" s="9" t="s">
        <v>138</v>
      </c>
      <c r="J733" s="9" t="str">
        <f>IF(I733="","",VLOOKUP(I733,Metadata!$P$2:$Q$43,2,FALSE))</f>
        <v>Europe</v>
      </c>
      <c r="K733" s="9" t="str">
        <f t="shared" si="0"/>
        <v>Portugal</v>
      </c>
      <c r="L733" s="9" t="s">
        <v>140</v>
      </c>
      <c r="M733" s="9" t="str">
        <f>IF(L733="","",VLOOKUP(L733,Metadata!$J$2:$K$22,2,FALSE))</f>
        <v>Lisbon Metropolitan Area</v>
      </c>
      <c r="N733" s="9" t="s">
        <v>214</v>
      </c>
      <c r="O733" s="9" t="s">
        <v>136</v>
      </c>
      <c r="P733" s="9" t="s">
        <v>142</v>
      </c>
      <c r="Q733" s="10" t="str">
        <f t="shared" si="1"/>
        <v>Full Office Job</v>
      </c>
      <c r="R733" s="10">
        <v>6</v>
      </c>
      <c r="S733" s="9" t="s">
        <v>161</v>
      </c>
      <c r="T733" s="9" t="s">
        <v>137</v>
      </c>
      <c r="U733" s="9" t="str">
        <f>IF(S733&lt;&gt;"",S733,IF(T733&lt;&gt;"",VLOOKUP(T733,Metadata!$S$2:$T$228,2,FALSE),""))</f>
        <v>Full-Stack Developer</v>
      </c>
      <c r="V733" s="9" t="s">
        <v>144</v>
      </c>
      <c r="W733" s="9" t="s">
        <v>137</v>
      </c>
      <c r="X733" s="9" t="s">
        <v>145</v>
      </c>
      <c r="Y733" s="9" t="s">
        <v>137</v>
      </c>
      <c r="Z733" s="9" t="s">
        <v>146</v>
      </c>
      <c r="AA733" s="9" t="s">
        <v>165</v>
      </c>
      <c r="AB733" s="9" t="s">
        <v>137</v>
      </c>
      <c r="AC733" s="9" t="s">
        <v>147</v>
      </c>
      <c r="AD733" s="9"/>
      <c r="AE733" s="9"/>
      <c r="AF733" s="9" t="s">
        <v>243</v>
      </c>
      <c r="AG733" s="9" t="s">
        <v>166</v>
      </c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 t="s">
        <v>196</v>
      </c>
      <c r="AY733" s="9"/>
      <c r="AZ733" s="9"/>
      <c r="BA733" s="9" t="s">
        <v>178</v>
      </c>
      <c r="BB733" s="9"/>
      <c r="BC733" s="9"/>
      <c r="BD733" s="9"/>
      <c r="BE733" s="9"/>
      <c r="BF733" s="9"/>
      <c r="BG733" s="9" t="s">
        <v>197</v>
      </c>
      <c r="BH733" s="9"/>
      <c r="BI733" s="9"/>
      <c r="BJ733" s="9" t="s">
        <v>167</v>
      </c>
      <c r="BK733" s="9"/>
      <c r="BL733" s="9"/>
      <c r="BM733" s="9"/>
      <c r="BN733" s="9" t="s">
        <v>186</v>
      </c>
      <c r="BO733" s="9"/>
      <c r="BP733" s="9" t="s">
        <v>179</v>
      </c>
      <c r="BQ733" s="9"/>
      <c r="BR733" s="9" t="s">
        <v>247</v>
      </c>
      <c r="BS733" s="9" t="s">
        <v>200</v>
      </c>
      <c r="BT733" s="9"/>
      <c r="BU733" s="9"/>
      <c r="BV733" s="9"/>
      <c r="BW733" s="9"/>
      <c r="BX733" s="9"/>
      <c r="BY733" s="9"/>
      <c r="BZ733" s="9"/>
      <c r="CA733" s="10"/>
      <c r="CB733" s="10" t="str">
        <f t="shared" si="5"/>
        <v/>
      </c>
      <c r="CC733" s="10"/>
      <c r="CD733" s="9" t="str">
        <f t="shared" si="2"/>
        <v/>
      </c>
      <c r="CE733" s="9" t="s">
        <v>151</v>
      </c>
      <c r="CF733" s="9" t="s">
        <v>188</v>
      </c>
      <c r="CG733" s="9">
        <f>IF(CF733="","",VLOOKUP(CF733,Metadata!$D$2:$H$20,2,FALSE))</f>
        <v>17500</v>
      </c>
      <c r="CH733" s="9">
        <f>IF(CF733="","",VLOOKUP(CF733,Metadata!$D$2:$H$20,4,FALSE))</f>
        <v>15000</v>
      </c>
      <c r="CI733" s="9">
        <f>IF(CF733="","",VLOOKUP(CF733,Metadata!$D$2:$H$20,5,FALSE))</f>
        <v>20000</v>
      </c>
      <c r="CJ733" s="9">
        <f t="shared" si="3"/>
        <v>17500</v>
      </c>
      <c r="CK733" s="9" t="s">
        <v>189</v>
      </c>
      <c r="CL733" s="10">
        <v>3</v>
      </c>
      <c r="CM733" s="10">
        <v>4</v>
      </c>
      <c r="CN733" s="10">
        <v>5</v>
      </c>
      <c r="CO733" s="10">
        <v>6</v>
      </c>
      <c r="CP733" s="10">
        <v>6</v>
      </c>
      <c r="CQ733" s="10">
        <v>6</v>
      </c>
      <c r="CR733" s="10">
        <v>6</v>
      </c>
      <c r="CS733" s="10">
        <v>6</v>
      </c>
      <c r="CT733" s="10">
        <v>6</v>
      </c>
      <c r="CU733" s="10">
        <v>6</v>
      </c>
      <c r="CV733" s="10">
        <v>5</v>
      </c>
      <c r="CW733" s="10">
        <v>6</v>
      </c>
      <c r="CX733" s="10">
        <v>6</v>
      </c>
      <c r="CY733" s="10">
        <v>5</v>
      </c>
      <c r="CZ733" s="10">
        <v>6</v>
      </c>
      <c r="DA733" s="10">
        <v>6</v>
      </c>
      <c r="DB733" s="10">
        <v>6</v>
      </c>
      <c r="DC733" s="10">
        <v>7</v>
      </c>
      <c r="DD733" s="10">
        <v>7</v>
      </c>
      <c r="DE733" s="10">
        <v>6</v>
      </c>
      <c r="DF733" s="10">
        <v>6</v>
      </c>
      <c r="DG733" s="10">
        <v>7</v>
      </c>
      <c r="DH733" s="10">
        <v>7</v>
      </c>
      <c r="DI733" s="10">
        <v>7</v>
      </c>
      <c r="DJ733" s="10">
        <v>5</v>
      </c>
      <c r="DK733" s="10">
        <v>6</v>
      </c>
      <c r="DL733" s="10">
        <v>7</v>
      </c>
      <c r="DM733" s="9" t="s">
        <v>154</v>
      </c>
      <c r="DN733" s="10">
        <v>1985</v>
      </c>
      <c r="DO733" s="9">
        <f t="shared" si="4"/>
        <v>36</v>
      </c>
      <c r="DP733" s="9" t="s">
        <v>155</v>
      </c>
      <c r="DQ733" s="9" t="s">
        <v>227</v>
      </c>
      <c r="DR733" s="9" t="s">
        <v>170</v>
      </c>
      <c r="DS733" s="9" t="s">
        <v>137</v>
      </c>
      <c r="DT733" s="9" t="s">
        <v>181</v>
      </c>
      <c r="DU733" s="9" t="s">
        <v>203</v>
      </c>
      <c r="DV733" s="9" t="str">
        <f>VLOOKUP(DU733,Metadata!$B$2:$C$7,2,FALSE)</f>
        <v>6+ years</v>
      </c>
    </row>
    <row r="734" spans="1:126">
      <c r="A734" s="13">
        <v>733</v>
      </c>
      <c r="B734" s="9" t="s">
        <v>135</v>
      </c>
      <c r="C734" s="9" t="str">
        <f>VLOOKUP(B734,Metadata!$M$2:$N$6,2,FALSE)</f>
        <v>Permanent Employee</v>
      </c>
      <c r="D734" s="9" t="s">
        <v>159</v>
      </c>
      <c r="E734" s="9" t="s">
        <v>137</v>
      </c>
      <c r="F734" s="9" t="s">
        <v>138</v>
      </c>
      <c r="G734" s="9" t="s">
        <v>140</v>
      </c>
      <c r="H734" s="9" t="str">
        <f>IF(G734="","",VLOOKUP(G734,Metadata!$J$2:$K$22,2,FALSE))</f>
        <v>Lisbon Metropolitan Area</v>
      </c>
      <c r="I734" s="9" t="s">
        <v>138</v>
      </c>
      <c r="J734" s="9" t="str">
        <f>IF(I734="","",VLOOKUP(I734,Metadata!$P$2:$Q$43,2,FALSE))</f>
        <v>Europe</v>
      </c>
      <c r="K734" s="9" t="str">
        <f t="shared" si="0"/>
        <v>Portugal</v>
      </c>
      <c r="L734" s="9" t="s">
        <v>140</v>
      </c>
      <c r="M734" s="9" t="str">
        <f>IF(L734="","",VLOOKUP(L734,Metadata!$J$2:$K$22,2,FALSE))</f>
        <v>Lisbon Metropolitan Area</v>
      </c>
      <c r="N734" s="9" t="s">
        <v>205</v>
      </c>
      <c r="O734" s="9" t="s">
        <v>137</v>
      </c>
      <c r="P734" s="9" t="s">
        <v>137</v>
      </c>
      <c r="Q734" s="10" t="str">
        <f t="shared" si="1"/>
        <v>Full Office Job</v>
      </c>
      <c r="R734" s="10">
        <v>4</v>
      </c>
      <c r="S734" s="9" t="s">
        <v>338</v>
      </c>
      <c r="T734" s="9" t="s">
        <v>137</v>
      </c>
      <c r="U734" s="9" t="str">
        <f>IF(S734&lt;&gt;"",S734,IF(T734&lt;&gt;"",VLOOKUP(T734,Metadata!$S$2:$T$228,2,FALSE),""))</f>
        <v>Solutions Architect</v>
      </c>
      <c r="V734" s="9" t="s">
        <v>207</v>
      </c>
      <c r="W734" s="9" t="s">
        <v>137</v>
      </c>
      <c r="X734" s="9" t="s">
        <v>163</v>
      </c>
      <c r="Y734" s="9" t="s">
        <v>137</v>
      </c>
      <c r="Z734" s="9" t="s">
        <v>262</v>
      </c>
      <c r="AA734" s="9" t="s">
        <v>137</v>
      </c>
      <c r="AB734" s="9" t="s">
        <v>253</v>
      </c>
      <c r="AC734" s="9" t="s">
        <v>147</v>
      </c>
      <c r="AD734" s="9" t="s">
        <v>148</v>
      </c>
      <c r="AE734" s="9"/>
      <c r="AF734" s="9" t="s">
        <v>243</v>
      </c>
      <c r="AG734" s="9" t="s">
        <v>166</v>
      </c>
      <c r="AH734" s="9" t="s">
        <v>176</v>
      </c>
      <c r="AI734" s="9" t="s">
        <v>230</v>
      </c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 t="s">
        <v>324</v>
      </c>
      <c r="AU734" s="9"/>
      <c r="AV734" s="9"/>
      <c r="AW734" s="9"/>
      <c r="AX734" s="9"/>
      <c r="AY734" s="9"/>
      <c r="AZ734" s="9"/>
      <c r="BA734" s="9"/>
      <c r="BB734" s="9"/>
      <c r="BC734" s="9" t="s">
        <v>339</v>
      </c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 t="s">
        <v>150</v>
      </c>
      <c r="BZ734" s="9" t="s">
        <v>137</v>
      </c>
      <c r="CA734" s="10"/>
      <c r="CB734" s="10" t="str">
        <f t="shared" si="5"/>
        <v/>
      </c>
      <c r="CC734" s="10"/>
      <c r="CD734" s="9" t="str">
        <f t="shared" si="2"/>
        <v/>
      </c>
      <c r="CE734" s="9" t="s">
        <v>151</v>
      </c>
      <c r="CF734" s="9" t="s">
        <v>328</v>
      </c>
      <c r="CG734" s="9">
        <f>IF(CF734="","",VLOOKUP(CF734,Metadata!$D$2:$H$20,2,FALSE))</f>
        <v>72500</v>
      </c>
      <c r="CH734" s="9">
        <f>IF(CF734="","",VLOOKUP(CF734,Metadata!$D$2:$H$20,4,FALSE))</f>
        <v>70000</v>
      </c>
      <c r="CI734" s="9">
        <f>IF(CF734="","",VLOOKUP(CF734,Metadata!$D$2:$H$20,5,FALSE))</f>
        <v>75000</v>
      </c>
      <c r="CJ734" s="9">
        <f t="shared" si="3"/>
        <v>72500</v>
      </c>
      <c r="CK734" s="9" t="s">
        <v>201</v>
      </c>
      <c r="CL734" s="10">
        <v>4</v>
      </c>
      <c r="CM734" s="10">
        <v>3</v>
      </c>
      <c r="CN734" s="10">
        <v>4</v>
      </c>
      <c r="CO734" s="10">
        <v>6</v>
      </c>
      <c r="CP734" s="10">
        <v>3</v>
      </c>
      <c r="CQ734" s="10">
        <v>6</v>
      </c>
      <c r="CR734" s="10">
        <v>4</v>
      </c>
      <c r="CS734" s="10">
        <v>2</v>
      </c>
      <c r="CT734" s="10">
        <v>6</v>
      </c>
      <c r="CU734" s="10">
        <v>5</v>
      </c>
      <c r="CV734" s="10">
        <v>5</v>
      </c>
      <c r="CW734" s="10">
        <v>5</v>
      </c>
      <c r="CX734" s="10">
        <v>6</v>
      </c>
      <c r="CY734" s="10">
        <v>5</v>
      </c>
      <c r="CZ734" s="10">
        <v>3</v>
      </c>
      <c r="DA734" s="10">
        <v>4</v>
      </c>
      <c r="DB734" s="10">
        <v>4</v>
      </c>
      <c r="DC734" s="10">
        <v>6</v>
      </c>
      <c r="DD734" s="10">
        <v>4</v>
      </c>
      <c r="DE734" s="10">
        <v>4</v>
      </c>
      <c r="DF734" s="10">
        <v>4</v>
      </c>
      <c r="DG734" s="10">
        <v>6</v>
      </c>
      <c r="DH734" s="10">
        <v>4</v>
      </c>
      <c r="DI734" s="10">
        <v>4</v>
      </c>
      <c r="DJ734" s="10">
        <v>6</v>
      </c>
      <c r="DK734" s="10">
        <v>6</v>
      </c>
      <c r="DL734" s="10">
        <v>4</v>
      </c>
      <c r="DM734" s="9" t="s">
        <v>154</v>
      </c>
      <c r="DN734" s="10">
        <v>1984</v>
      </c>
      <c r="DO734" s="9">
        <f t="shared" si="4"/>
        <v>37</v>
      </c>
      <c r="DP734" s="9" t="s">
        <v>155</v>
      </c>
      <c r="DQ734" s="9" t="s">
        <v>202</v>
      </c>
      <c r="DR734" s="9" t="s">
        <v>170</v>
      </c>
      <c r="DS734" s="9" t="s">
        <v>137</v>
      </c>
      <c r="DT734" s="9" t="s">
        <v>181</v>
      </c>
      <c r="DU734" s="9" t="s">
        <v>158</v>
      </c>
      <c r="DV734" s="9" t="str">
        <f>VLOOKUP(DU734,Metadata!$B$2:$C$7,2,FALSE)</f>
        <v>6+ years</v>
      </c>
    </row>
    <row r="735" spans="1:126">
      <c r="A735" s="13">
        <v>734</v>
      </c>
      <c r="B735" s="9" t="s">
        <v>135</v>
      </c>
      <c r="C735" s="9" t="str">
        <f>VLOOKUP(B735,Metadata!$M$2:$N$6,2,FALSE)</f>
        <v>Permanent Employee</v>
      </c>
      <c r="D735" s="9" t="s">
        <v>159</v>
      </c>
      <c r="E735" s="9" t="s">
        <v>137</v>
      </c>
      <c r="F735" s="9" t="s">
        <v>138</v>
      </c>
      <c r="G735" s="9" t="s">
        <v>275</v>
      </c>
      <c r="H735" s="9" t="str">
        <f>IF(G735="","",VLOOKUP(G735,Metadata!$J$2:$K$22,2,FALSE))</f>
        <v>Centre</v>
      </c>
      <c r="I735" s="9" t="s">
        <v>138</v>
      </c>
      <c r="J735" s="9" t="str">
        <f>IF(I735="","",VLOOKUP(I735,Metadata!$P$2:$Q$43,2,FALSE))</f>
        <v>Europe</v>
      </c>
      <c r="K735" s="9" t="str">
        <f t="shared" si="0"/>
        <v>Portugal</v>
      </c>
      <c r="L735" s="9" t="s">
        <v>275</v>
      </c>
      <c r="M735" s="9" t="str">
        <f>IF(L735="","",VLOOKUP(L735,Metadata!$J$2:$K$22,2,FALSE))</f>
        <v>Centre</v>
      </c>
      <c r="N735" s="9" t="s">
        <v>205</v>
      </c>
      <c r="O735" s="9" t="s">
        <v>137</v>
      </c>
      <c r="P735" s="9" t="s">
        <v>137</v>
      </c>
      <c r="Q735" s="10" t="str">
        <f t="shared" si="1"/>
        <v>Full Office Job</v>
      </c>
      <c r="R735" s="10">
        <v>5</v>
      </c>
      <c r="S735" s="9" t="s">
        <v>338</v>
      </c>
      <c r="T735" s="9" t="s">
        <v>137</v>
      </c>
      <c r="U735" s="9" t="str">
        <f>IF(S735&lt;&gt;"",S735,IF(T735&lt;&gt;"",VLOOKUP(T735,Metadata!$S$2:$T$228,2,FALSE),""))</f>
        <v>Solutions Architect</v>
      </c>
      <c r="V735" s="9" t="s">
        <v>207</v>
      </c>
      <c r="W735" s="9" t="s">
        <v>137</v>
      </c>
      <c r="X735" s="9" t="s">
        <v>163</v>
      </c>
      <c r="Y735" s="9" t="s">
        <v>137</v>
      </c>
      <c r="Z735" s="9" t="s">
        <v>193</v>
      </c>
      <c r="AA735" s="9" t="s">
        <v>165</v>
      </c>
      <c r="AB735" s="9" t="s">
        <v>137</v>
      </c>
      <c r="AC735" s="9" t="s">
        <v>147</v>
      </c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 t="s">
        <v>178</v>
      </c>
      <c r="BB735" s="9"/>
      <c r="BC735" s="9"/>
      <c r="BD735" s="9"/>
      <c r="BE735" s="9"/>
      <c r="BF735" s="9"/>
      <c r="BG735" s="9"/>
      <c r="BH735" s="9"/>
      <c r="BI735" s="9"/>
      <c r="BJ735" s="9" t="s">
        <v>167</v>
      </c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10"/>
      <c r="CB735" s="10" t="str">
        <f t="shared" si="5"/>
        <v/>
      </c>
      <c r="CC735" s="10"/>
      <c r="CD735" s="9" t="str">
        <f t="shared" si="2"/>
        <v/>
      </c>
      <c r="CE735" s="9" t="s">
        <v>151</v>
      </c>
      <c r="CF735" s="9" t="s">
        <v>188</v>
      </c>
      <c r="CG735" s="9">
        <f>IF(CF735="","",VLOOKUP(CF735,Metadata!$D$2:$H$20,2,FALSE))</f>
        <v>17500</v>
      </c>
      <c r="CH735" s="9">
        <f>IF(CF735="","",VLOOKUP(CF735,Metadata!$D$2:$H$20,4,FALSE))</f>
        <v>15000</v>
      </c>
      <c r="CI735" s="9">
        <f>IF(CF735="","",VLOOKUP(CF735,Metadata!$D$2:$H$20,5,FALSE))</f>
        <v>20000</v>
      </c>
      <c r="CJ735" s="9">
        <f t="shared" si="3"/>
        <v>17500</v>
      </c>
      <c r="CK735" s="9" t="s">
        <v>221</v>
      </c>
      <c r="CL735" s="10">
        <v>5</v>
      </c>
      <c r="CM735" s="10">
        <v>4</v>
      </c>
      <c r="CN735" s="10">
        <v>5</v>
      </c>
      <c r="CO735" s="10">
        <v>5</v>
      </c>
      <c r="CP735" s="10">
        <v>6</v>
      </c>
      <c r="CQ735" s="10">
        <v>4</v>
      </c>
      <c r="CR735" s="10">
        <v>6</v>
      </c>
      <c r="CS735" s="10">
        <v>6</v>
      </c>
      <c r="CT735" s="10">
        <v>6</v>
      </c>
      <c r="CU735" s="10">
        <v>5</v>
      </c>
      <c r="CV735" s="10">
        <v>7</v>
      </c>
      <c r="CW735" s="10">
        <v>3</v>
      </c>
      <c r="CX735" s="10">
        <v>4</v>
      </c>
      <c r="CY735" s="10">
        <v>4</v>
      </c>
      <c r="CZ735" s="10">
        <v>6</v>
      </c>
      <c r="DA735" s="10">
        <v>7</v>
      </c>
      <c r="DB735" s="10">
        <v>5</v>
      </c>
      <c r="DC735" s="10">
        <v>4</v>
      </c>
      <c r="DD735" s="10">
        <v>2</v>
      </c>
      <c r="DE735" s="10">
        <v>7</v>
      </c>
      <c r="DF735" s="10">
        <v>3</v>
      </c>
      <c r="DG735" s="10">
        <v>5</v>
      </c>
      <c r="DH735" s="10">
        <v>3</v>
      </c>
      <c r="DI735" s="10">
        <v>6</v>
      </c>
      <c r="DJ735" s="10">
        <v>2</v>
      </c>
      <c r="DK735" s="10">
        <v>5</v>
      </c>
      <c r="DL735" s="10">
        <v>6</v>
      </c>
      <c r="DM735" s="9" t="s">
        <v>154</v>
      </c>
      <c r="DN735" s="10">
        <v>1990</v>
      </c>
      <c r="DO735" s="9">
        <f t="shared" si="4"/>
        <v>31</v>
      </c>
      <c r="DP735" s="9" t="s">
        <v>155</v>
      </c>
      <c r="DQ735" s="9" t="s">
        <v>202</v>
      </c>
      <c r="DR735" s="9" t="s">
        <v>157</v>
      </c>
      <c r="DS735" s="9" t="s">
        <v>137</v>
      </c>
      <c r="DT735" s="9" t="s">
        <v>181</v>
      </c>
      <c r="DU735" s="9" t="s">
        <v>223</v>
      </c>
      <c r="DV735" s="9" t="str">
        <f>VLOOKUP(DU735,Metadata!$B$2:$C$7,2,FALSE)</f>
        <v>3 - 6 years</v>
      </c>
    </row>
    <row r="736" spans="1:126">
      <c r="A736" s="13">
        <v>735</v>
      </c>
      <c r="B736" s="9" t="s">
        <v>135</v>
      </c>
      <c r="C736" s="9" t="str">
        <f>VLOOKUP(B736,Metadata!$M$2:$N$6,2,FALSE)</f>
        <v>Permanent Employee</v>
      </c>
      <c r="D736" s="9" t="s">
        <v>159</v>
      </c>
      <c r="E736" s="9" t="s">
        <v>137</v>
      </c>
      <c r="F736" s="9" t="s">
        <v>138</v>
      </c>
      <c r="G736" s="9" t="s">
        <v>140</v>
      </c>
      <c r="H736" s="9" t="str">
        <f>IF(G736="","",VLOOKUP(G736,Metadata!$J$2:$K$22,2,FALSE))</f>
        <v>Lisbon Metropolitan Area</v>
      </c>
      <c r="I736" s="9" t="s">
        <v>138</v>
      </c>
      <c r="J736" s="9" t="str">
        <f>IF(I736="","",VLOOKUP(I736,Metadata!$P$2:$Q$43,2,FALSE))</f>
        <v>Europe</v>
      </c>
      <c r="K736" s="9" t="str">
        <f t="shared" si="0"/>
        <v>Portugal</v>
      </c>
      <c r="L736" s="9" t="s">
        <v>140</v>
      </c>
      <c r="M736" s="9" t="str">
        <f>IF(L736="","",VLOOKUP(L736,Metadata!$J$2:$K$22,2,FALSE))</f>
        <v>Lisbon Metropolitan Area</v>
      </c>
      <c r="N736" s="9" t="s">
        <v>141</v>
      </c>
      <c r="O736" s="9" t="s">
        <v>137</v>
      </c>
      <c r="P736" s="9" t="s">
        <v>142</v>
      </c>
      <c r="Q736" s="10" t="str">
        <f t="shared" si="1"/>
        <v>Full Office Job</v>
      </c>
      <c r="R736" s="10">
        <v>7</v>
      </c>
      <c r="S736" s="9" t="s">
        <v>313</v>
      </c>
      <c r="T736" s="9" t="s">
        <v>137</v>
      </c>
      <c r="U736" s="9" t="str">
        <f>IF(S736&lt;&gt;"",S736,IF(T736&lt;&gt;"",VLOOKUP(T736,Metadata!$S$2:$T$228,2,FALSE),""))</f>
        <v>Maintenance &amp; Support</v>
      </c>
      <c r="V736" s="9" t="s">
        <v>268</v>
      </c>
      <c r="W736" s="9" t="s">
        <v>137</v>
      </c>
      <c r="X736" s="9" t="s">
        <v>269</v>
      </c>
      <c r="Y736" s="9" t="s">
        <v>137</v>
      </c>
      <c r="Z736" s="9" t="s">
        <v>184</v>
      </c>
      <c r="AA736" s="9" t="s">
        <v>137</v>
      </c>
      <c r="AB736" s="9" t="s">
        <v>137</v>
      </c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 t="s">
        <v>150</v>
      </c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 t="s">
        <v>150</v>
      </c>
      <c r="BZ736" s="9" t="s">
        <v>137</v>
      </c>
      <c r="CA736" s="10"/>
      <c r="CB736" s="10" t="str">
        <f t="shared" si="5"/>
        <v/>
      </c>
      <c r="CC736" s="10"/>
      <c r="CD736" s="9" t="str">
        <f t="shared" si="2"/>
        <v/>
      </c>
      <c r="CE736" s="9" t="s">
        <v>151</v>
      </c>
      <c r="CF736" s="9" t="s">
        <v>169</v>
      </c>
      <c r="CG736" s="9">
        <f>IF(CF736="","",VLOOKUP(CF736,Metadata!$D$2:$H$20,2,FALSE))</f>
        <v>12500</v>
      </c>
      <c r="CH736" s="9">
        <f>IF(CF736="","",VLOOKUP(CF736,Metadata!$D$2:$H$20,4,FALSE))</f>
        <v>0</v>
      </c>
      <c r="CI736" s="9">
        <f>IF(CF736="","",VLOOKUP(CF736,Metadata!$D$2:$H$20,5,FALSE))</f>
        <v>15000</v>
      </c>
      <c r="CJ736" s="9">
        <f t="shared" si="3"/>
        <v>12500</v>
      </c>
      <c r="CK736" s="9" t="s">
        <v>221</v>
      </c>
      <c r="CL736" s="10">
        <v>3</v>
      </c>
      <c r="CM736" s="10">
        <v>4</v>
      </c>
      <c r="CN736" s="10">
        <v>6</v>
      </c>
      <c r="CO736" s="10">
        <v>6</v>
      </c>
      <c r="CP736" s="10">
        <v>3</v>
      </c>
      <c r="CQ736" s="10">
        <v>5</v>
      </c>
      <c r="CR736" s="10">
        <v>7</v>
      </c>
      <c r="CS736" s="10">
        <v>6</v>
      </c>
      <c r="CT736" s="10">
        <v>4</v>
      </c>
      <c r="CU736" s="10">
        <v>2</v>
      </c>
      <c r="CV736" s="10">
        <v>1</v>
      </c>
      <c r="CW736" s="10">
        <v>3</v>
      </c>
      <c r="CX736" s="10">
        <v>4</v>
      </c>
      <c r="CY736" s="10">
        <v>5</v>
      </c>
      <c r="CZ736" s="10">
        <v>5</v>
      </c>
      <c r="DA736" s="10">
        <v>4</v>
      </c>
      <c r="DB736" s="10">
        <v>2</v>
      </c>
      <c r="DC736" s="10">
        <v>7</v>
      </c>
      <c r="DD736" s="10">
        <v>1</v>
      </c>
      <c r="DE736" s="10">
        <v>4</v>
      </c>
      <c r="DF736" s="10">
        <v>5</v>
      </c>
      <c r="DG736" s="10">
        <v>5</v>
      </c>
      <c r="DH736" s="10">
        <v>5</v>
      </c>
      <c r="DI736" s="10">
        <v>5</v>
      </c>
      <c r="DJ736" s="10">
        <v>2</v>
      </c>
      <c r="DK736" s="10">
        <v>5</v>
      </c>
      <c r="DL736" s="10">
        <v>6</v>
      </c>
      <c r="DM736" s="9" t="s">
        <v>154</v>
      </c>
      <c r="DN736" s="10">
        <v>1981</v>
      </c>
      <c r="DO736" s="9">
        <f t="shared" si="4"/>
        <v>40</v>
      </c>
      <c r="DP736" s="9" t="s">
        <v>155</v>
      </c>
      <c r="DQ736" s="9" t="s">
        <v>202</v>
      </c>
      <c r="DR736" s="9" t="s">
        <v>137</v>
      </c>
      <c r="DS736" s="9" t="s">
        <v>500</v>
      </c>
      <c r="DT736" s="9" t="s">
        <v>181</v>
      </c>
      <c r="DU736" s="9" t="s">
        <v>223</v>
      </c>
      <c r="DV736" s="9" t="str">
        <f>VLOOKUP(DU736,Metadata!$B$2:$C$7,2,FALSE)</f>
        <v>3 - 6 years</v>
      </c>
    </row>
    <row r="737" spans="1:126">
      <c r="A737" s="13">
        <v>736</v>
      </c>
      <c r="B737" s="9" t="s">
        <v>135</v>
      </c>
      <c r="C737" s="9" t="str">
        <f>VLOOKUP(B737,Metadata!$M$2:$N$6,2,FALSE)</f>
        <v>Permanent Employee</v>
      </c>
      <c r="D737" s="9" t="s">
        <v>136</v>
      </c>
      <c r="E737" s="9" t="s">
        <v>137</v>
      </c>
      <c r="F737" s="9" t="s">
        <v>138</v>
      </c>
      <c r="G737" s="9" t="s">
        <v>265</v>
      </c>
      <c r="H737" s="9" t="str">
        <f>IF(G737="","",VLOOKUP(G737,Metadata!$J$2:$K$22,2,FALSE))</f>
        <v>Azores and Madeira</v>
      </c>
      <c r="I737" s="9" t="s">
        <v>173</v>
      </c>
      <c r="J737" s="9" t="str">
        <f>IF(I737="","",VLOOKUP(I737,Metadata!$P$2:$Q$43,2,FALSE))</f>
        <v>N/A</v>
      </c>
      <c r="K737" s="9" t="str">
        <f t="shared" si="0"/>
        <v>International</v>
      </c>
      <c r="L737" s="9" t="s">
        <v>137</v>
      </c>
      <c r="M737" s="9" t="str">
        <f>IF(L737="","",VLOOKUP(L737,Metadata!$J$2:$K$22,2,FALSE))</f>
        <v/>
      </c>
      <c r="N737" s="9" t="s">
        <v>141</v>
      </c>
      <c r="O737" s="9" t="s">
        <v>137</v>
      </c>
      <c r="P737" s="9" t="s">
        <v>142</v>
      </c>
      <c r="Q737" s="10" t="str">
        <f t="shared" si="1"/>
        <v>Full Office Job</v>
      </c>
      <c r="R737" s="10">
        <v>7</v>
      </c>
      <c r="S737" s="9" t="s">
        <v>290</v>
      </c>
      <c r="T737" s="9" t="s">
        <v>137</v>
      </c>
      <c r="U737" s="9" t="str">
        <f>IF(S737&lt;&gt;"",S737,IF(T737&lt;&gt;"",VLOOKUP(T737,Metadata!$S$2:$T$228,2,FALSE),""))</f>
        <v>Quality Assurance/Testing</v>
      </c>
      <c r="V737" s="9" t="s">
        <v>256</v>
      </c>
      <c r="W737" s="9" t="s">
        <v>137</v>
      </c>
      <c r="X737" s="9" t="s">
        <v>145</v>
      </c>
      <c r="Y737" s="9" t="s">
        <v>137</v>
      </c>
      <c r="Z737" s="9" t="s">
        <v>224</v>
      </c>
      <c r="AA737" s="9" t="s">
        <v>165</v>
      </c>
      <c r="AB737" s="9" t="s">
        <v>137</v>
      </c>
      <c r="AC737" s="9" t="s">
        <v>147</v>
      </c>
      <c r="AD737" s="9"/>
      <c r="AE737" s="9"/>
      <c r="AF737" s="9"/>
      <c r="AG737" s="9" t="s">
        <v>166</v>
      </c>
      <c r="AH737" s="9"/>
      <c r="AI737" s="9"/>
      <c r="AJ737" s="9" t="s">
        <v>185</v>
      </c>
      <c r="AK737" s="9"/>
      <c r="AL737" s="9" t="s">
        <v>177</v>
      </c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 t="s">
        <v>284</v>
      </c>
      <c r="BC737" s="9"/>
      <c r="BD737" s="9"/>
      <c r="BE737" s="9"/>
      <c r="BF737" s="9"/>
      <c r="BG737" s="9"/>
      <c r="BH737" s="9"/>
      <c r="BI737" s="9"/>
      <c r="BJ737" s="9" t="s">
        <v>167</v>
      </c>
      <c r="BK737" s="9"/>
      <c r="BL737" s="9" t="s">
        <v>199</v>
      </c>
      <c r="BM737" s="9"/>
      <c r="BN737" s="9"/>
      <c r="BO737" s="9"/>
      <c r="BP737" s="9" t="s">
        <v>179</v>
      </c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10"/>
      <c r="CB737" s="10" t="str">
        <f t="shared" si="5"/>
        <v/>
      </c>
      <c r="CC737" s="10"/>
      <c r="CD737" s="9" t="str">
        <f t="shared" si="2"/>
        <v/>
      </c>
      <c r="CE737" s="9" t="s">
        <v>168</v>
      </c>
      <c r="CF737" s="9" t="s">
        <v>293</v>
      </c>
      <c r="CG737" s="9">
        <f>IF(CF737="","",VLOOKUP(CF737,Metadata!$D$2:$H$20,2,FALSE))</f>
        <v>52500</v>
      </c>
      <c r="CH737" s="9">
        <f>IF(CF737="","",VLOOKUP(CF737,Metadata!$D$2:$H$20,4,FALSE))</f>
        <v>50000</v>
      </c>
      <c r="CI737" s="9">
        <f>IF(CF737="","",VLOOKUP(CF737,Metadata!$D$2:$H$20,5,FALSE))</f>
        <v>55000</v>
      </c>
      <c r="CJ737" s="9">
        <f t="shared" si="3"/>
        <v>52500</v>
      </c>
      <c r="CK737" s="9" t="s">
        <v>201</v>
      </c>
      <c r="CL737" s="10">
        <v>4</v>
      </c>
      <c r="CM737" s="10">
        <v>2</v>
      </c>
      <c r="CN737" s="10">
        <v>7</v>
      </c>
      <c r="CO737" s="10">
        <v>7</v>
      </c>
      <c r="CP737" s="10">
        <v>5</v>
      </c>
      <c r="CQ737" s="10">
        <v>6</v>
      </c>
      <c r="CR737" s="10">
        <v>5</v>
      </c>
      <c r="CS737" s="10">
        <v>4</v>
      </c>
      <c r="CT737" s="10">
        <v>5</v>
      </c>
      <c r="CU737" s="10">
        <v>5</v>
      </c>
      <c r="CV737" s="10">
        <v>5</v>
      </c>
      <c r="CW737" s="10">
        <v>3</v>
      </c>
      <c r="CX737" s="10">
        <v>3</v>
      </c>
      <c r="CY737" s="10">
        <v>3</v>
      </c>
      <c r="CZ737" s="10">
        <v>3</v>
      </c>
      <c r="DA737" s="10">
        <v>5</v>
      </c>
      <c r="DB737" s="10">
        <v>5</v>
      </c>
      <c r="DC737" s="10">
        <v>5</v>
      </c>
      <c r="DD737" s="10">
        <v>3</v>
      </c>
      <c r="DE737" s="10">
        <v>7</v>
      </c>
      <c r="DF737" s="10">
        <v>4</v>
      </c>
      <c r="DG737" s="10">
        <v>6</v>
      </c>
      <c r="DH737" s="10">
        <v>5</v>
      </c>
      <c r="DI737" s="10">
        <v>4</v>
      </c>
      <c r="DJ737" s="10">
        <v>2</v>
      </c>
      <c r="DK737" s="10">
        <v>2</v>
      </c>
      <c r="DL737" s="10">
        <v>2</v>
      </c>
      <c r="DM737" s="9" t="s">
        <v>154</v>
      </c>
      <c r="DN737" s="10">
        <v>1996</v>
      </c>
      <c r="DO737" s="9">
        <f t="shared" si="4"/>
        <v>25</v>
      </c>
      <c r="DP737" s="9" t="s">
        <v>155</v>
      </c>
      <c r="DQ737" s="9" t="s">
        <v>202</v>
      </c>
      <c r="DR737" s="9" t="s">
        <v>157</v>
      </c>
      <c r="DS737" s="9" t="s">
        <v>137</v>
      </c>
      <c r="DT737" s="9" t="s">
        <v>181</v>
      </c>
      <c r="DU737" s="9" t="s">
        <v>168</v>
      </c>
      <c r="DV737" s="9" t="str">
        <f>VLOOKUP(DU737,Metadata!$B$2:$C$7,2,FALSE)</f>
        <v>0 - 3 years</v>
      </c>
    </row>
    <row r="738" spans="1:126">
      <c r="A738" s="13">
        <v>737</v>
      </c>
      <c r="B738" s="9" t="s">
        <v>135</v>
      </c>
      <c r="C738" s="9" t="str">
        <f>VLOOKUP(B738,Metadata!$M$2:$N$6,2,FALSE)</f>
        <v>Permanent Employee</v>
      </c>
      <c r="D738" s="9" t="s">
        <v>159</v>
      </c>
      <c r="E738" s="9" t="s">
        <v>137</v>
      </c>
      <c r="F738" s="9" t="s">
        <v>138</v>
      </c>
      <c r="G738" s="9" t="s">
        <v>172</v>
      </c>
      <c r="H738" s="9" t="str">
        <f>IF(G738="","",VLOOKUP(G738,Metadata!$J$2:$K$22,2,FALSE))</f>
        <v>Porto Metropolitan Area</v>
      </c>
      <c r="I738" s="9" t="s">
        <v>138</v>
      </c>
      <c r="J738" s="9" t="str">
        <f>IF(I738="","",VLOOKUP(I738,Metadata!$P$2:$Q$43,2,FALSE))</f>
        <v>Europe</v>
      </c>
      <c r="K738" s="9" t="str">
        <f t="shared" si="0"/>
        <v>Portugal</v>
      </c>
      <c r="L738" s="9" t="s">
        <v>172</v>
      </c>
      <c r="M738" s="9" t="str">
        <f>IF(L738="","",VLOOKUP(L738,Metadata!$J$2:$K$22,2,FALSE))</f>
        <v>Porto Metropolitan Area</v>
      </c>
      <c r="N738" s="9" t="s">
        <v>141</v>
      </c>
      <c r="O738" s="9" t="s">
        <v>137</v>
      </c>
      <c r="P738" s="9" t="s">
        <v>142</v>
      </c>
      <c r="Q738" s="10" t="str">
        <f t="shared" si="1"/>
        <v>Full Office Job</v>
      </c>
      <c r="R738" s="10">
        <v>7</v>
      </c>
      <c r="S738" s="9" t="s">
        <v>161</v>
      </c>
      <c r="T738" s="9" t="s">
        <v>137</v>
      </c>
      <c r="U738" s="9" t="str">
        <f>IF(S738&lt;&gt;"",S738,IF(T738&lt;&gt;"",VLOOKUP(T738,Metadata!$S$2:$T$228,2,FALSE),""))</f>
        <v>Full-Stack Developer</v>
      </c>
      <c r="V738" s="9" t="s">
        <v>274</v>
      </c>
      <c r="W738" s="9" t="s">
        <v>137</v>
      </c>
      <c r="X738" s="9" t="s">
        <v>163</v>
      </c>
      <c r="Y738" s="9" t="s">
        <v>137</v>
      </c>
      <c r="Z738" s="9" t="s">
        <v>262</v>
      </c>
      <c r="AA738" s="9" t="s">
        <v>165</v>
      </c>
      <c r="AB738" s="9" t="s">
        <v>137</v>
      </c>
      <c r="AC738" s="9"/>
      <c r="AD738" s="9"/>
      <c r="AE738" s="9" t="s">
        <v>194</v>
      </c>
      <c r="AF738" s="9"/>
      <c r="AG738" s="9"/>
      <c r="AH738" s="9"/>
      <c r="AI738" s="9"/>
      <c r="AJ738" s="9" t="s">
        <v>185</v>
      </c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 t="s">
        <v>178</v>
      </c>
      <c r="BB738" s="9"/>
      <c r="BC738" s="9"/>
      <c r="BD738" s="9"/>
      <c r="BE738" s="9"/>
      <c r="BF738" s="9"/>
      <c r="BG738" s="9"/>
      <c r="BH738" s="9"/>
      <c r="BI738" s="9"/>
      <c r="BJ738" s="9"/>
      <c r="BK738" s="9" t="s">
        <v>198</v>
      </c>
      <c r="BL738" s="9" t="s">
        <v>199</v>
      </c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10"/>
      <c r="CB738" s="10" t="str">
        <f t="shared" si="5"/>
        <v/>
      </c>
      <c r="CC738" s="10"/>
      <c r="CD738" s="9" t="str">
        <f t="shared" si="2"/>
        <v/>
      </c>
      <c r="CE738" s="9" t="s">
        <v>151</v>
      </c>
      <c r="CF738" s="9" t="s">
        <v>188</v>
      </c>
      <c r="CG738" s="9">
        <f>IF(CF738="","",VLOOKUP(CF738,Metadata!$D$2:$H$20,2,FALSE))</f>
        <v>17500</v>
      </c>
      <c r="CH738" s="9">
        <f>IF(CF738="","",VLOOKUP(CF738,Metadata!$D$2:$H$20,4,FALSE))</f>
        <v>15000</v>
      </c>
      <c r="CI738" s="9">
        <f>IF(CF738="","",VLOOKUP(CF738,Metadata!$D$2:$H$20,5,FALSE))</f>
        <v>20000</v>
      </c>
      <c r="CJ738" s="9">
        <f t="shared" si="3"/>
        <v>17500</v>
      </c>
      <c r="CK738" s="9" t="s">
        <v>153</v>
      </c>
      <c r="CL738" s="10">
        <v>4</v>
      </c>
      <c r="CM738" s="10">
        <v>3</v>
      </c>
      <c r="CN738" s="10">
        <v>7</v>
      </c>
      <c r="CO738" s="10">
        <v>7</v>
      </c>
      <c r="CP738" s="10">
        <v>7</v>
      </c>
      <c r="CQ738" s="10">
        <v>5</v>
      </c>
      <c r="CR738" s="10">
        <v>7</v>
      </c>
      <c r="CS738" s="10">
        <v>7</v>
      </c>
      <c r="CT738" s="10">
        <v>4</v>
      </c>
      <c r="CU738" s="10">
        <v>5</v>
      </c>
      <c r="CV738" s="10">
        <v>5</v>
      </c>
      <c r="CW738" s="10">
        <v>6</v>
      </c>
      <c r="CX738" s="10">
        <v>7</v>
      </c>
      <c r="CY738" s="10">
        <v>6</v>
      </c>
      <c r="CZ738" s="10">
        <v>6</v>
      </c>
      <c r="DA738" s="10">
        <v>4</v>
      </c>
      <c r="DB738" s="10">
        <v>6</v>
      </c>
      <c r="DC738" s="10">
        <v>7</v>
      </c>
      <c r="DD738" s="10">
        <v>3</v>
      </c>
      <c r="DE738" s="10">
        <v>7</v>
      </c>
      <c r="DF738" s="10">
        <v>7</v>
      </c>
      <c r="DG738" s="10">
        <v>6</v>
      </c>
      <c r="DH738" s="10">
        <v>4</v>
      </c>
      <c r="DI738" s="10">
        <v>4</v>
      </c>
      <c r="DJ738" s="10">
        <v>5</v>
      </c>
      <c r="DK738" s="10">
        <v>7</v>
      </c>
      <c r="DL738" s="10">
        <v>4</v>
      </c>
      <c r="DM738" s="9" t="s">
        <v>154</v>
      </c>
      <c r="DN738" s="10">
        <v>1993</v>
      </c>
      <c r="DO738" s="9">
        <f t="shared" si="4"/>
        <v>28</v>
      </c>
      <c r="DP738" s="9" t="s">
        <v>155</v>
      </c>
      <c r="DQ738" s="9" t="s">
        <v>202</v>
      </c>
      <c r="DR738" s="9" t="s">
        <v>157</v>
      </c>
      <c r="DS738" s="9" t="s">
        <v>137</v>
      </c>
      <c r="DT738" s="9" t="s">
        <v>181</v>
      </c>
      <c r="DU738" s="9" t="s">
        <v>223</v>
      </c>
      <c r="DV738" s="9" t="str">
        <f>VLOOKUP(DU738,Metadata!$B$2:$C$7,2,FALSE)</f>
        <v>3 - 6 years</v>
      </c>
    </row>
    <row r="739" spans="1:126">
      <c r="A739" s="13">
        <v>738</v>
      </c>
      <c r="B739" s="9" t="s">
        <v>135</v>
      </c>
      <c r="C739" s="9" t="str">
        <f>VLOOKUP(B739,Metadata!$M$2:$N$6,2,FALSE)</f>
        <v>Permanent Employee</v>
      </c>
      <c r="D739" s="9" t="s">
        <v>136</v>
      </c>
      <c r="E739" s="9" t="s">
        <v>137</v>
      </c>
      <c r="F739" s="9" t="s">
        <v>138</v>
      </c>
      <c r="G739" s="9" t="s">
        <v>172</v>
      </c>
      <c r="H739" s="9" t="str">
        <f>IF(G739="","",VLOOKUP(G739,Metadata!$J$2:$K$22,2,FALSE))</f>
        <v>Porto Metropolitan Area</v>
      </c>
      <c r="I739" s="9" t="s">
        <v>228</v>
      </c>
      <c r="J739" s="9" t="str">
        <f>IF(I739="","",VLOOKUP(I739,Metadata!$P$2:$Q$43,2,FALSE))</f>
        <v>Europe</v>
      </c>
      <c r="K739" s="9" t="str">
        <f t="shared" si="0"/>
        <v>International</v>
      </c>
      <c r="L739" s="9" t="s">
        <v>137</v>
      </c>
      <c r="M739" s="9" t="str">
        <f>IF(L739="","",VLOOKUP(L739,Metadata!$J$2:$K$22,2,FALSE))</f>
        <v/>
      </c>
      <c r="N739" s="9" t="s">
        <v>141</v>
      </c>
      <c r="O739" s="9" t="s">
        <v>137</v>
      </c>
      <c r="P739" s="9" t="s">
        <v>191</v>
      </c>
      <c r="Q739" s="10" t="str">
        <f t="shared" si="1"/>
        <v>Remote Job (full or flexible)</v>
      </c>
      <c r="R739" s="10">
        <v>6</v>
      </c>
      <c r="S739" s="9" t="s">
        <v>192</v>
      </c>
      <c r="T739" s="9" t="s">
        <v>137</v>
      </c>
      <c r="U739" s="9" t="str">
        <f>IF(S739&lt;&gt;"",S739,IF(T739&lt;&gt;"",VLOOKUP(T739,Metadata!$S$2:$T$228,2,FALSE),""))</f>
        <v>Back-End Developer</v>
      </c>
      <c r="V739" s="9" t="s">
        <v>400</v>
      </c>
      <c r="W739" s="9" t="s">
        <v>137</v>
      </c>
      <c r="X739" s="9" t="s">
        <v>252</v>
      </c>
      <c r="Y739" s="9" t="s">
        <v>137</v>
      </c>
      <c r="Z739" s="9" t="s">
        <v>224</v>
      </c>
      <c r="AA739" s="9" t="s">
        <v>137</v>
      </c>
      <c r="AB739" s="9" t="s">
        <v>253</v>
      </c>
      <c r="AC739" s="9" t="s">
        <v>147</v>
      </c>
      <c r="AD739" s="9"/>
      <c r="AE739" s="9" t="s">
        <v>194</v>
      </c>
      <c r="AF739" s="9"/>
      <c r="AG739" s="9"/>
      <c r="AH739" s="9"/>
      <c r="AI739" s="9"/>
      <c r="AJ739" s="9"/>
      <c r="AK739" s="9" t="s">
        <v>302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 t="s">
        <v>198</v>
      </c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10"/>
      <c r="CB739" s="10" t="str">
        <f t="shared" si="5"/>
        <v/>
      </c>
      <c r="CC739" s="10"/>
      <c r="CD739" s="9" t="str">
        <f t="shared" si="2"/>
        <v/>
      </c>
      <c r="CE739" s="9" t="s">
        <v>168</v>
      </c>
      <c r="CF739" s="9" t="s">
        <v>245</v>
      </c>
      <c r="CG739" s="9">
        <f>IF(CF739="","",VLOOKUP(CF739,Metadata!$D$2:$H$20,2,FALSE))</f>
        <v>42500</v>
      </c>
      <c r="CH739" s="9">
        <f>IF(CF739="","",VLOOKUP(CF739,Metadata!$D$2:$H$20,4,FALSE))</f>
        <v>40000</v>
      </c>
      <c r="CI739" s="9">
        <f>IF(CF739="","",VLOOKUP(CF739,Metadata!$D$2:$H$20,5,FALSE))</f>
        <v>45000</v>
      </c>
      <c r="CJ739" s="9">
        <f t="shared" si="3"/>
        <v>42500</v>
      </c>
      <c r="CK739" s="9" t="s">
        <v>221</v>
      </c>
      <c r="CL739" s="10">
        <v>5</v>
      </c>
      <c r="CM739" s="10">
        <v>2</v>
      </c>
      <c r="CN739" s="10">
        <v>7</v>
      </c>
      <c r="CO739" s="10">
        <v>7</v>
      </c>
      <c r="CP739" s="10">
        <v>7</v>
      </c>
      <c r="CQ739" s="10">
        <v>6</v>
      </c>
      <c r="CR739" s="10">
        <v>6</v>
      </c>
      <c r="CS739" s="10">
        <v>6</v>
      </c>
      <c r="CT739" s="10">
        <v>7</v>
      </c>
      <c r="CU739" s="10">
        <v>6</v>
      </c>
      <c r="CV739" s="10">
        <v>6</v>
      </c>
      <c r="CW739" s="10">
        <v>6</v>
      </c>
      <c r="CX739" s="10">
        <v>6</v>
      </c>
      <c r="CY739" s="10">
        <v>6</v>
      </c>
      <c r="CZ739" s="10">
        <v>6</v>
      </c>
      <c r="DA739" s="10">
        <v>6</v>
      </c>
      <c r="DB739" s="10">
        <v>5</v>
      </c>
      <c r="DC739" s="10">
        <v>7</v>
      </c>
      <c r="DD739" s="10">
        <v>6</v>
      </c>
      <c r="DE739" s="10">
        <v>7</v>
      </c>
      <c r="DF739" s="10">
        <v>7</v>
      </c>
      <c r="DG739" s="10">
        <v>6</v>
      </c>
      <c r="DH739" s="10">
        <v>7</v>
      </c>
      <c r="DI739" s="10">
        <v>7</v>
      </c>
      <c r="DJ739" s="10">
        <v>6</v>
      </c>
      <c r="DK739" s="10">
        <v>6</v>
      </c>
      <c r="DL739" s="10">
        <v>5</v>
      </c>
      <c r="DM739" s="9" t="s">
        <v>296</v>
      </c>
      <c r="DN739" s="10">
        <v>1988</v>
      </c>
      <c r="DO739" s="9">
        <f t="shared" si="4"/>
        <v>33</v>
      </c>
      <c r="DP739" s="9" t="s">
        <v>155</v>
      </c>
      <c r="DQ739" s="9" t="s">
        <v>156</v>
      </c>
      <c r="DR739" s="9" t="s">
        <v>157</v>
      </c>
      <c r="DS739" s="9" t="s">
        <v>137</v>
      </c>
      <c r="DT739" s="9" t="s">
        <v>181</v>
      </c>
      <c r="DU739" s="9" t="s">
        <v>158</v>
      </c>
      <c r="DV739" s="9" t="str">
        <f>VLOOKUP(DU739,Metadata!$B$2:$C$7,2,FALSE)</f>
        <v>6+ years</v>
      </c>
    </row>
    <row r="740" spans="1:126">
      <c r="A740" s="13">
        <v>739</v>
      </c>
      <c r="B740" s="9" t="s">
        <v>135</v>
      </c>
      <c r="C740" s="9" t="str">
        <f>VLOOKUP(B740,Metadata!$M$2:$N$6,2,FALSE)</f>
        <v>Permanent Employee</v>
      </c>
      <c r="D740" s="9" t="s">
        <v>159</v>
      </c>
      <c r="E740" s="9" t="s">
        <v>137</v>
      </c>
      <c r="F740" s="9" t="s">
        <v>138</v>
      </c>
      <c r="G740" s="9" t="s">
        <v>160</v>
      </c>
      <c r="H740" s="9" t="str">
        <f>IF(G740="","",VLOOKUP(G740,Metadata!$J$2:$K$22,2,FALSE))</f>
        <v>Centre</v>
      </c>
      <c r="I740" s="9" t="s">
        <v>138</v>
      </c>
      <c r="J740" s="9" t="str">
        <f>IF(I740="","",VLOOKUP(I740,Metadata!$P$2:$Q$43,2,FALSE))</f>
        <v>Europe</v>
      </c>
      <c r="K740" s="9" t="str">
        <f t="shared" si="0"/>
        <v>Portugal</v>
      </c>
      <c r="L740" s="9" t="s">
        <v>140</v>
      </c>
      <c r="M740" s="9" t="str">
        <f>IF(L740="","",VLOOKUP(L740,Metadata!$J$2:$K$22,2,FALSE))</f>
        <v>Lisbon Metropolitan Area</v>
      </c>
      <c r="N740" s="9" t="s">
        <v>141</v>
      </c>
      <c r="O740" s="9" t="s">
        <v>137</v>
      </c>
      <c r="P740" s="9" t="s">
        <v>142</v>
      </c>
      <c r="Q740" s="10" t="str">
        <f t="shared" si="1"/>
        <v>Full Office Job</v>
      </c>
      <c r="R740" s="10">
        <v>5</v>
      </c>
      <c r="S740" s="9" t="s">
        <v>161</v>
      </c>
      <c r="T740" s="9" t="s">
        <v>137</v>
      </c>
      <c r="U740" s="9" t="str">
        <f>IF(S740&lt;&gt;"",S740,IF(T740&lt;&gt;"",VLOOKUP(T740,Metadata!$S$2:$T$228,2,FALSE),""))</f>
        <v>Full-Stack Developer</v>
      </c>
      <c r="V740" s="9" t="s">
        <v>256</v>
      </c>
      <c r="W740" s="9" t="s">
        <v>137</v>
      </c>
      <c r="X740" s="9" t="s">
        <v>208</v>
      </c>
      <c r="Y740" s="9" t="s">
        <v>137</v>
      </c>
      <c r="Z740" s="9" t="s">
        <v>262</v>
      </c>
      <c r="AA740" s="9" t="s">
        <v>165</v>
      </c>
      <c r="AB740" s="9" t="s">
        <v>253</v>
      </c>
      <c r="AC740" s="9" t="s">
        <v>147</v>
      </c>
      <c r="AD740" s="9" t="s">
        <v>148</v>
      </c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 t="s">
        <v>178</v>
      </c>
      <c r="BB740" s="9"/>
      <c r="BC740" s="9"/>
      <c r="BD740" s="9"/>
      <c r="BE740" s="9"/>
      <c r="BF740" s="9"/>
      <c r="BG740" s="9"/>
      <c r="BH740" s="9"/>
      <c r="BI740" s="9" t="s">
        <v>384</v>
      </c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 t="s">
        <v>150</v>
      </c>
      <c r="BZ740" s="9" t="s">
        <v>137</v>
      </c>
      <c r="CA740" s="10"/>
      <c r="CB740" s="10" t="str">
        <f t="shared" si="5"/>
        <v/>
      </c>
      <c r="CC740" s="10"/>
      <c r="CD740" s="9" t="str">
        <f t="shared" si="2"/>
        <v/>
      </c>
      <c r="CE740" s="9" t="s">
        <v>232</v>
      </c>
      <c r="CF740" s="9" t="s">
        <v>169</v>
      </c>
      <c r="CG740" s="9">
        <f>IF(CF740="","",VLOOKUP(CF740,Metadata!$D$2:$H$20,2,FALSE))</f>
        <v>12500</v>
      </c>
      <c r="CH740" s="9">
        <f>IF(CF740="","",VLOOKUP(CF740,Metadata!$D$2:$H$20,4,FALSE))</f>
        <v>0</v>
      </c>
      <c r="CI740" s="9">
        <f>IF(CF740="","",VLOOKUP(CF740,Metadata!$D$2:$H$20,5,FALSE))</f>
        <v>15000</v>
      </c>
      <c r="CJ740" s="9">
        <f t="shared" si="3"/>
        <v>12500</v>
      </c>
      <c r="CK740" s="9" t="s">
        <v>201</v>
      </c>
      <c r="CL740" s="10">
        <v>6</v>
      </c>
      <c r="CM740" s="10">
        <v>3</v>
      </c>
      <c r="CN740" s="10">
        <v>7</v>
      </c>
      <c r="CO740" s="10">
        <v>7</v>
      </c>
      <c r="CP740" s="10">
        <v>6</v>
      </c>
      <c r="CQ740" s="10">
        <v>6</v>
      </c>
      <c r="CR740" s="10">
        <v>6</v>
      </c>
      <c r="CS740" s="10">
        <v>6</v>
      </c>
      <c r="CT740" s="10">
        <v>7</v>
      </c>
      <c r="CU740" s="10">
        <v>5</v>
      </c>
      <c r="CV740" s="10">
        <v>5</v>
      </c>
      <c r="CW740" s="10">
        <v>6</v>
      </c>
      <c r="CX740" s="10">
        <v>6</v>
      </c>
      <c r="CY740" s="10">
        <v>5</v>
      </c>
      <c r="CZ740" s="10">
        <v>7</v>
      </c>
      <c r="DA740" s="10">
        <v>4</v>
      </c>
      <c r="DB740" s="10">
        <v>5</v>
      </c>
      <c r="DC740" s="10">
        <v>7</v>
      </c>
      <c r="DD740" s="10">
        <v>2</v>
      </c>
      <c r="DE740" s="10">
        <v>4</v>
      </c>
      <c r="DF740" s="10">
        <v>5</v>
      </c>
      <c r="DG740" s="10">
        <v>7</v>
      </c>
      <c r="DH740" s="10">
        <v>6</v>
      </c>
      <c r="DI740" s="10">
        <v>6</v>
      </c>
      <c r="DJ740" s="10">
        <v>5</v>
      </c>
      <c r="DK740" s="10">
        <v>6</v>
      </c>
      <c r="DL740" s="10">
        <v>6</v>
      </c>
      <c r="DM740" s="9" t="s">
        <v>154</v>
      </c>
      <c r="DN740" s="10">
        <v>1996</v>
      </c>
      <c r="DO740" s="9">
        <f t="shared" si="4"/>
        <v>25</v>
      </c>
      <c r="DP740" s="9" t="s">
        <v>222</v>
      </c>
      <c r="DQ740" s="9" t="s">
        <v>156</v>
      </c>
      <c r="DR740" s="9" t="s">
        <v>137</v>
      </c>
      <c r="DS740" s="9" t="s">
        <v>501</v>
      </c>
      <c r="DT740" s="9" t="s">
        <v>181</v>
      </c>
      <c r="DU740" s="9" t="s">
        <v>168</v>
      </c>
      <c r="DV740" s="9" t="str">
        <f>VLOOKUP(DU740,Metadata!$B$2:$C$7,2,FALSE)</f>
        <v>0 - 3 years</v>
      </c>
    </row>
    <row r="741" spans="1:126">
      <c r="A741" s="13">
        <v>740</v>
      </c>
      <c r="B741" s="9" t="s">
        <v>135</v>
      </c>
      <c r="C741" s="9" t="str">
        <f>VLOOKUP(B741,Metadata!$M$2:$N$6,2,FALSE)</f>
        <v>Permanent Employee</v>
      </c>
      <c r="D741" s="9" t="s">
        <v>136</v>
      </c>
      <c r="E741" s="9" t="s">
        <v>137</v>
      </c>
      <c r="F741" s="9" t="s">
        <v>138</v>
      </c>
      <c r="G741" s="9" t="s">
        <v>190</v>
      </c>
      <c r="H741" s="9" t="str">
        <f>IF(G741="","",VLOOKUP(G741,Metadata!$J$2:$K$22,2,FALSE))</f>
        <v>North</v>
      </c>
      <c r="I741" s="9" t="s">
        <v>138</v>
      </c>
      <c r="J741" s="9" t="str">
        <f>IF(I741="","",VLOOKUP(I741,Metadata!$P$2:$Q$43,2,FALSE))</f>
        <v>Europe</v>
      </c>
      <c r="K741" s="9" t="str">
        <f t="shared" si="0"/>
        <v>Portugal</v>
      </c>
      <c r="L741" s="9" t="s">
        <v>172</v>
      </c>
      <c r="M741" s="9" t="str">
        <f>IF(L741="","",VLOOKUP(L741,Metadata!$J$2:$K$22,2,FALSE))</f>
        <v>Porto Metropolitan Area</v>
      </c>
      <c r="N741" s="9" t="s">
        <v>214</v>
      </c>
      <c r="O741" s="9" t="s">
        <v>136</v>
      </c>
      <c r="P741" s="9" t="s">
        <v>191</v>
      </c>
      <c r="Q741" s="10" t="str">
        <f t="shared" si="1"/>
        <v>Remote Job (full or flexible)</v>
      </c>
      <c r="R741" s="10">
        <v>7</v>
      </c>
      <c r="S741" s="9" t="s">
        <v>336</v>
      </c>
      <c r="T741" s="9" t="s">
        <v>137</v>
      </c>
      <c r="U741" s="9" t="str">
        <f>IF(S741&lt;&gt;"",S741,IF(T741&lt;&gt;"",VLOOKUP(T741,Metadata!$S$2:$T$228,2,FALSE),""))</f>
        <v>Scrum Master</v>
      </c>
      <c r="V741" s="9" t="s">
        <v>276</v>
      </c>
      <c r="W741" s="9" t="s">
        <v>137</v>
      </c>
      <c r="X741" s="9" t="s">
        <v>163</v>
      </c>
      <c r="Y741" s="9" t="s">
        <v>137</v>
      </c>
      <c r="Z741" s="9" t="s">
        <v>184</v>
      </c>
      <c r="AA741" s="9" t="s">
        <v>165</v>
      </c>
      <c r="AB741" s="9" t="s">
        <v>253</v>
      </c>
      <c r="AC741" s="9" t="s">
        <v>147</v>
      </c>
      <c r="AD741" s="9"/>
      <c r="AE741" s="9" t="s">
        <v>194</v>
      </c>
      <c r="AF741" s="9" t="s">
        <v>243</v>
      </c>
      <c r="AG741" s="9"/>
      <c r="AH741" s="9"/>
      <c r="AI741" s="9"/>
      <c r="AJ741" s="9"/>
      <c r="AK741" s="9"/>
      <c r="AL741" s="9" t="s">
        <v>177</v>
      </c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 t="s">
        <v>178</v>
      </c>
      <c r="BB741" s="9"/>
      <c r="BC741" s="9"/>
      <c r="BD741" s="9"/>
      <c r="BE741" s="9"/>
      <c r="BF741" s="9"/>
      <c r="BG741" s="9"/>
      <c r="BH741" s="9"/>
      <c r="BI741" s="9"/>
      <c r="BJ741" s="9" t="s">
        <v>167</v>
      </c>
      <c r="BK741" s="9" t="s">
        <v>198</v>
      </c>
      <c r="BL741" s="9" t="s">
        <v>199</v>
      </c>
      <c r="BM741" s="9"/>
      <c r="BN741" s="9" t="s">
        <v>186</v>
      </c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10"/>
      <c r="CB741" s="10" t="str">
        <f t="shared" si="5"/>
        <v/>
      </c>
      <c r="CC741" s="10"/>
      <c r="CD741" s="9" t="str">
        <f t="shared" si="2"/>
        <v/>
      </c>
      <c r="CE741" s="9" t="s">
        <v>168</v>
      </c>
      <c r="CF741" s="9" t="s">
        <v>152</v>
      </c>
      <c r="CG741" s="9">
        <f>IF(CF741="","",VLOOKUP(CF741,Metadata!$D$2:$H$20,2,FALSE))</f>
        <v>32500</v>
      </c>
      <c r="CH741" s="9">
        <f>IF(CF741="","",VLOOKUP(CF741,Metadata!$D$2:$H$20,4,FALSE))</f>
        <v>30000</v>
      </c>
      <c r="CI741" s="9">
        <f>IF(CF741="","",VLOOKUP(CF741,Metadata!$D$2:$H$20,5,FALSE))</f>
        <v>35000</v>
      </c>
      <c r="CJ741" s="9">
        <f t="shared" si="3"/>
        <v>32500</v>
      </c>
      <c r="CK741" s="9" t="s">
        <v>153</v>
      </c>
      <c r="CL741" s="10">
        <v>3</v>
      </c>
      <c r="CM741" s="10">
        <v>5</v>
      </c>
      <c r="CN741" s="10">
        <v>6</v>
      </c>
      <c r="CO741" s="10">
        <v>6</v>
      </c>
      <c r="CP741" s="10">
        <v>6</v>
      </c>
      <c r="CQ741" s="10">
        <v>6</v>
      </c>
      <c r="CR741" s="10">
        <v>7</v>
      </c>
      <c r="CS741" s="10">
        <v>7</v>
      </c>
      <c r="CT741" s="10">
        <v>6</v>
      </c>
      <c r="CU741" s="10">
        <v>4</v>
      </c>
      <c r="CV741" s="10">
        <v>5</v>
      </c>
      <c r="CW741" s="10">
        <v>6</v>
      </c>
      <c r="CX741" s="10">
        <v>6</v>
      </c>
      <c r="CY741" s="10">
        <v>6</v>
      </c>
      <c r="CZ741" s="10">
        <v>7</v>
      </c>
      <c r="DA741" s="10">
        <v>6</v>
      </c>
      <c r="DB741" s="10">
        <v>6</v>
      </c>
      <c r="DC741" s="10">
        <v>7</v>
      </c>
      <c r="DD741" s="10">
        <v>6</v>
      </c>
      <c r="DE741" s="10">
        <v>6</v>
      </c>
      <c r="DF741" s="10">
        <v>7</v>
      </c>
      <c r="DG741" s="10">
        <v>7</v>
      </c>
      <c r="DH741" s="10">
        <v>6</v>
      </c>
      <c r="DI741" s="10">
        <v>6</v>
      </c>
      <c r="DJ741" s="10">
        <v>6</v>
      </c>
      <c r="DK741" s="10">
        <v>7</v>
      </c>
      <c r="DL741" s="10">
        <v>6</v>
      </c>
      <c r="DM741" s="9" t="s">
        <v>154</v>
      </c>
      <c r="DN741" s="10">
        <v>1984</v>
      </c>
      <c r="DO741" s="9">
        <f t="shared" si="4"/>
        <v>37</v>
      </c>
      <c r="DP741" s="9" t="s">
        <v>155</v>
      </c>
      <c r="DQ741" s="9" t="s">
        <v>227</v>
      </c>
      <c r="DR741" s="9" t="s">
        <v>157</v>
      </c>
      <c r="DS741" s="9" t="s">
        <v>137</v>
      </c>
      <c r="DT741" s="9" t="s">
        <v>181</v>
      </c>
      <c r="DU741" s="9" t="s">
        <v>158</v>
      </c>
      <c r="DV741" s="9" t="str">
        <f>VLOOKUP(DU741,Metadata!$B$2:$C$7,2,FALSE)</f>
        <v>6+ years</v>
      </c>
    </row>
    <row r="742" spans="1:126">
      <c r="A742" s="13">
        <v>741</v>
      </c>
      <c r="B742" s="9" t="s">
        <v>135</v>
      </c>
      <c r="C742" s="9" t="str">
        <f>VLOOKUP(B742,Metadata!$M$2:$N$6,2,FALSE)</f>
        <v>Permanent Employee</v>
      </c>
      <c r="D742" s="9" t="s">
        <v>136</v>
      </c>
      <c r="E742" s="9" t="s">
        <v>137</v>
      </c>
      <c r="F742" s="9" t="s">
        <v>138</v>
      </c>
      <c r="G742" s="9" t="s">
        <v>140</v>
      </c>
      <c r="H742" s="9" t="str">
        <f>IF(G742="","",VLOOKUP(G742,Metadata!$J$2:$K$22,2,FALSE))</f>
        <v>Lisbon Metropolitan Area</v>
      </c>
      <c r="I742" s="9" t="s">
        <v>295</v>
      </c>
      <c r="J742" s="9" t="str">
        <f>IF(I742="","",VLOOKUP(I742,Metadata!$P$2:$Q$43,2,FALSE))</f>
        <v>Europe</v>
      </c>
      <c r="K742" s="9" t="str">
        <f t="shared" si="0"/>
        <v>International</v>
      </c>
      <c r="L742" s="9" t="s">
        <v>137</v>
      </c>
      <c r="M742" s="9" t="str">
        <f>IF(L742="","",VLOOKUP(L742,Metadata!$J$2:$K$22,2,FALSE))</f>
        <v/>
      </c>
      <c r="N742" s="9" t="s">
        <v>141</v>
      </c>
      <c r="O742" s="9" t="s">
        <v>137</v>
      </c>
      <c r="P742" s="9" t="s">
        <v>142</v>
      </c>
      <c r="Q742" s="10" t="str">
        <f t="shared" si="1"/>
        <v>Full Office Job</v>
      </c>
      <c r="R742" s="10">
        <v>6</v>
      </c>
      <c r="S742" s="9" t="s">
        <v>161</v>
      </c>
      <c r="T742" s="9" t="s">
        <v>137</v>
      </c>
      <c r="U742" s="9" t="str">
        <f>IF(S742&lt;&gt;"",S742,IF(T742&lt;&gt;"",VLOOKUP(T742,Metadata!$S$2:$T$228,2,FALSE),""))</f>
        <v>Full-Stack Developer</v>
      </c>
      <c r="V742" s="9" t="s">
        <v>144</v>
      </c>
      <c r="W742" s="9" t="s">
        <v>137</v>
      </c>
      <c r="X742" s="9" t="s">
        <v>145</v>
      </c>
      <c r="Y742" s="9" t="s">
        <v>137</v>
      </c>
      <c r="Z742" s="9" t="s">
        <v>218</v>
      </c>
      <c r="AA742" s="9" t="s">
        <v>137</v>
      </c>
      <c r="AB742" s="9" t="s">
        <v>137</v>
      </c>
      <c r="AC742" s="9" t="s">
        <v>147</v>
      </c>
      <c r="AD742" s="9"/>
      <c r="AE742" s="9" t="s">
        <v>194</v>
      </c>
      <c r="AF742" s="9"/>
      <c r="AG742" s="9"/>
      <c r="AH742" s="9"/>
      <c r="AI742" s="9"/>
      <c r="AJ742" s="9" t="s">
        <v>185</v>
      </c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 t="s">
        <v>178</v>
      </c>
      <c r="BB742" s="9"/>
      <c r="BC742" s="9"/>
      <c r="BD742" s="9"/>
      <c r="BE742" s="9"/>
      <c r="BF742" s="9"/>
      <c r="BG742" s="9"/>
      <c r="BH742" s="9"/>
      <c r="BI742" s="9"/>
      <c r="BJ742" s="9" t="s">
        <v>167</v>
      </c>
      <c r="BK742" s="9" t="s">
        <v>198</v>
      </c>
      <c r="BL742" s="9" t="s">
        <v>199</v>
      </c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10"/>
      <c r="CB742" s="10" t="str">
        <f t="shared" si="5"/>
        <v/>
      </c>
      <c r="CC742" s="10"/>
      <c r="CD742" s="9" t="str">
        <f t="shared" si="2"/>
        <v/>
      </c>
      <c r="CE742" s="9" t="s">
        <v>232</v>
      </c>
      <c r="CF742" s="9" t="s">
        <v>293</v>
      </c>
      <c r="CG742" s="9">
        <f>IF(CF742="","",VLOOKUP(CF742,Metadata!$D$2:$H$20,2,FALSE))</f>
        <v>52500</v>
      </c>
      <c r="CH742" s="9">
        <f>IF(CF742="","",VLOOKUP(CF742,Metadata!$D$2:$H$20,4,FALSE))</f>
        <v>50000</v>
      </c>
      <c r="CI742" s="9">
        <f>IF(CF742="","",VLOOKUP(CF742,Metadata!$D$2:$H$20,5,FALSE))</f>
        <v>55000</v>
      </c>
      <c r="CJ742" s="9">
        <f t="shared" si="3"/>
        <v>52500</v>
      </c>
      <c r="CK742" s="9" t="s">
        <v>153</v>
      </c>
      <c r="CL742" s="10">
        <v>5</v>
      </c>
      <c r="CM742" s="10">
        <v>5</v>
      </c>
      <c r="CN742" s="10">
        <v>7</v>
      </c>
      <c r="CO742" s="10">
        <v>5</v>
      </c>
      <c r="CP742" s="10">
        <v>7</v>
      </c>
      <c r="CQ742" s="10">
        <v>6</v>
      </c>
      <c r="CR742" s="10">
        <v>7</v>
      </c>
      <c r="CS742" s="10">
        <v>4</v>
      </c>
      <c r="CT742" s="10">
        <v>5</v>
      </c>
      <c r="CU742" s="10">
        <v>6</v>
      </c>
      <c r="CV742" s="10">
        <v>4</v>
      </c>
      <c r="CW742" s="10">
        <v>3</v>
      </c>
      <c r="CX742" s="10">
        <v>5</v>
      </c>
      <c r="CY742" s="10">
        <v>5</v>
      </c>
      <c r="CZ742" s="10">
        <v>6</v>
      </c>
      <c r="DA742" s="10">
        <v>5</v>
      </c>
      <c r="DB742" s="10">
        <v>5</v>
      </c>
      <c r="DC742" s="10">
        <v>7</v>
      </c>
      <c r="DD742" s="10">
        <v>3</v>
      </c>
      <c r="DE742" s="10">
        <v>6</v>
      </c>
      <c r="DF742" s="10">
        <v>4</v>
      </c>
      <c r="DG742" s="10">
        <v>4</v>
      </c>
      <c r="DH742" s="10">
        <v>2</v>
      </c>
      <c r="DI742" s="10">
        <v>6</v>
      </c>
      <c r="DJ742" s="10">
        <v>3</v>
      </c>
      <c r="DK742" s="10">
        <v>4</v>
      </c>
      <c r="DL742" s="10">
        <v>6</v>
      </c>
      <c r="DM742" s="9" t="s">
        <v>154</v>
      </c>
      <c r="DN742" s="10">
        <v>1984</v>
      </c>
      <c r="DO742" s="9">
        <f t="shared" si="4"/>
        <v>37</v>
      </c>
      <c r="DP742" s="9" t="s">
        <v>155</v>
      </c>
      <c r="DQ742" s="9" t="s">
        <v>156</v>
      </c>
      <c r="DR742" s="9" t="s">
        <v>157</v>
      </c>
      <c r="DS742" s="9" t="s">
        <v>137</v>
      </c>
      <c r="DT742" s="9" t="s">
        <v>181</v>
      </c>
      <c r="DU742" s="9" t="s">
        <v>158</v>
      </c>
      <c r="DV742" s="9" t="str">
        <f>VLOOKUP(DU742,Metadata!$B$2:$C$7,2,FALSE)</f>
        <v>6+ years</v>
      </c>
    </row>
    <row r="743" spans="1:126">
      <c r="A743" s="13">
        <v>742</v>
      </c>
      <c r="B743" s="9" t="s">
        <v>135</v>
      </c>
      <c r="C743" s="9" t="str">
        <f>VLOOKUP(B743,Metadata!$M$2:$N$6,2,FALSE)</f>
        <v>Permanent Employee</v>
      </c>
      <c r="D743" s="9" t="s">
        <v>136</v>
      </c>
      <c r="E743" s="9" t="s">
        <v>137</v>
      </c>
      <c r="F743" s="9" t="s">
        <v>138</v>
      </c>
      <c r="G743" s="9" t="s">
        <v>172</v>
      </c>
      <c r="H743" s="9" t="str">
        <f>IF(G743="","",VLOOKUP(G743,Metadata!$J$2:$K$22,2,FALSE))</f>
        <v>Porto Metropolitan Area</v>
      </c>
      <c r="I743" s="9" t="s">
        <v>138</v>
      </c>
      <c r="J743" s="9" t="str">
        <f>IF(I743="","",VLOOKUP(I743,Metadata!$P$2:$Q$43,2,FALSE))</f>
        <v>Europe</v>
      </c>
      <c r="K743" s="9" t="str">
        <f t="shared" si="0"/>
        <v>Portugal</v>
      </c>
      <c r="L743" s="9" t="s">
        <v>172</v>
      </c>
      <c r="M743" s="9" t="str">
        <f>IF(L743="","",VLOOKUP(L743,Metadata!$J$2:$K$22,2,FALSE))</f>
        <v>Porto Metropolitan Area</v>
      </c>
      <c r="N743" s="9" t="s">
        <v>141</v>
      </c>
      <c r="O743" s="9" t="s">
        <v>137</v>
      </c>
      <c r="P743" s="9" t="s">
        <v>142</v>
      </c>
      <c r="Q743" s="10" t="str">
        <f t="shared" si="1"/>
        <v>Full Office Job</v>
      </c>
      <c r="R743" s="10">
        <v>6</v>
      </c>
      <c r="S743" s="9" t="s">
        <v>332</v>
      </c>
      <c r="T743" s="9" t="s">
        <v>137</v>
      </c>
      <c r="U743" s="9" t="str">
        <f>IF(S743&lt;&gt;"",S743,IF(T743&lt;&gt;"",VLOOKUP(T743,Metadata!$S$2:$T$228,2,FALSE),""))</f>
        <v>UX/UI Designer</v>
      </c>
      <c r="V743" s="9" t="s">
        <v>317</v>
      </c>
      <c r="W743" s="9" t="s">
        <v>137</v>
      </c>
      <c r="X743" s="9" t="s">
        <v>175</v>
      </c>
      <c r="Y743" s="9" t="s">
        <v>137</v>
      </c>
      <c r="Z743" s="9" t="s">
        <v>262</v>
      </c>
      <c r="AA743" s="9" t="s">
        <v>137</v>
      </c>
      <c r="AB743" s="9" t="s">
        <v>137</v>
      </c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 t="s">
        <v>150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 t="s">
        <v>150</v>
      </c>
      <c r="BZ743" s="9" t="s">
        <v>137</v>
      </c>
      <c r="CA743" s="10"/>
      <c r="CB743" s="10" t="str">
        <f t="shared" si="5"/>
        <v/>
      </c>
      <c r="CC743" s="10"/>
      <c r="CD743" s="9" t="str">
        <f t="shared" si="2"/>
        <v/>
      </c>
      <c r="CE743" s="9" t="s">
        <v>168</v>
      </c>
      <c r="CF743" s="9" t="s">
        <v>188</v>
      </c>
      <c r="CG743" s="9">
        <f>IF(CF743="","",VLOOKUP(CF743,Metadata!$D$2:$H$20,2,FALSE))</f>
        <v>17500</v>
      </c>
      <c r="CH743" s="9">
        <f>IF(CF743="","",VLOOKUP(CF743,Metadata!$D$2:$H$20,4,FALSE))</f>
        <v>15000</v>
      </c>
      <c r="CI743" s="9">
        <f>IF(CF743="","",VLOOKUP(CF743,Metadata!$D$2:$H$20,5,FALSE))</f>
        <v>20000</v>
      </c>
      <c r="CJ743" s="9">
        <f t="shared" si="3"/>
        <v>17500</v>
      </c>
      <c r="CK743" s="9" t="s">
        <v>189</v>
      </c>
      <c r="CL743" s="10">
        <v>4</v>
      </c>
      <c r="CM743" s="10">
        <v>5</v>
      </c>
      <c r="CN743" s="10">
        <v>4</v>
      </c>
      <c r="CO743" s="10">
        <v>6</v>
      </c>
      <c r="CP743" s="10">
        <v>7</v>
      </c>
      <c r="CQ743" s="10">
        <v>7</v>
      </c>
      <c r="CR743" s="10">
        <v>5</v>
      </c>
      <c r="CS743" s="10">
        <v>4</v>
      </c>
      <c r="CT743" s="10">
        <v>6</v>
      </c>
      <c r="CU743" s="10">
        <v>7</v>
      </c>
      <c r="CV743" s="10">
        <v>5</v>
      </c>
      <c r="CW743" s="10">
        <v>4</v>
      </c>
      <c r="CX743" s="10">
        <v>4</v>
      </c>
      <c r="CY743" s="10">
        <v>4</v>
      </c>
      <c r="CZ743" s="10">
        <v>6</v>
      </c>
      <c r="DA743" s="10">
        <v>6</v>
      </c>
      <c r="DB743" s="10">
        <v>1</v>
      </c>
      <c r="DC743" s="10">
        <v>7</v>
      </c>
      <c r="DD743" s="10">
        <v>4</v>
      </c>
      <c r="DE743" s="10">
        <v>6</v>
      </c>
      <c r="DF743" s="10">
        <v>4</v>
      </c>
      <c r="DG743" s="10">
        <v>7</v>
      </c>
      <c r="DH743" s="10">
        <v>4</v>
      </c>
      <c r="DI743" s="10">
        <v>4</v>
      </c>
      <c r="DJ743" s="10">
        <v>7</v>
      </c>
      <c r="DK743" s="10">
        <v>7</v>
      </c>
      <c r="DL743" s="10">
        <v>4</v>
      </c>
      <c r="DM743" s="9" t="s">
        <v>154</v>
      </c>
      <c r="DN743" s="10">
        <v>1995</v>
      </c>
      <c r="DO743" s="9">
        <f t="shared" si="4"/>
        <v>26</v>
      </c>
      <c r="DP743" s="9" t="s">
        <v>155</v>
      </c>
      <c r="DQ743" s="9" t="s">
        <v>202</v>
      </c>
      <c r="DR743" s="9" t="s">
        <v>170</v>
      </c>
      <c r="DS743" s="9" t="s">
        <v>137</v>
      </c>
      <c r="DT743" s="9" t="s">
        <v>181</v>
      </c>
      <c r="DU743" s="9" t="s">
        <v>168</v>
      </c>
      <c r="DV743" s="9" t="str">
        <f>VLOOKUP(DU743,Metadata!$B$2:$C$7,2,FALSE)</f>
        <v>0 - 3 years</v>
      </c>
    </row>
    <row r="744" spans="1:126">
      <c r="A744" s="13">
        <v>743</v>
      </c>
      <c r="B744" s="9" t="s">
        <v>135</v>
      </c>
      <c r="C744" s="9" t="str">
        <f>VLOOKUP(B744,Metadata!$M$2:$N$6,2,FALSE)</f>
        <v>Permanent Employee</v>
      </c>
      <c r="D744" s="9" t="s">
        <v>159</v>
      </c>
      <c r="E744" s="9" t="s">
        <v>137</v>
      </c>
      <c r="F744" s="9" t="s">
        <v>138</v>
      </c>
      <c r="G744" s="9" t="s">
        <v>160</v>
      </c>
      <c r="H744" s="9" t="str">
        <f>IF(G744="","",VLOOKUP(G744,Metadata!$J$2:$K$22,2,FALSE))</f>
        <v>Centre</v>
      </c>
      <c r="I744" s="9" t="s">
        <v>138</v>
      </c>
      <c r="J744" s="9" t="str">
        <f>IF(I744="","",VLOOKUP(I744,Metadata!$P$2:$Q$43,2,FALSE))</f>
        <v>Europe</v>
      </c>
      <c r="K744" s="9" t="str">
        <f t="shared" si="0"/>
        <v>Portugal</v>
      </c>
      <c r="L744" s="9" t="s">
        <v>160</v>
      </c>
      <c r="M744" s="9" t="str">
        <f>IF(L744="","",VLOOKUP(L744,Metadata!$J$2:$K$22,2,FALSE))</f>
        <v>Centre</v>
      </c>
      <c r="N744" s="9" t="s">
        <v>214</v>
      </c>
      <c r="O744" s="9" t="s">
        <v>136</v>
      </c>
      <c r="P744" s="9" t="s">
        <v>191</v>
      </c>
      <c r="Q744" s="10" t="str">
        <f t="shared" si="1"/>
        <v>Remote Job (full or flexible)</v>
      </c>
      <c r="R744" s="10">
        <v>6</v>
      </c>
      <c r="S744" s="9" t="s">
        <v>260</v>
      </c>
      <c r="T744" s="9" t="s">
        <v>137</v>
      </c>
      <c r="U744" s="9" t="str">
        <f>IF(S744&lt;&gt;"",S744,IF(T744&lt;&gt;"",VLOOKUP(T744,Metadata!$S$2:$T$228,2,FALSE),""))</f>
        <v>DevOps Engineer</v>
      </c>
      <c r="V744" s="9" t="s">
        <v>207</v>
      </c>
      <c r="W744" s="9" t="s">
        <v>137</v>
      </c>
      <c r="X744" s="9" t="s">
        <v>163</v>
      </c>
      <c r="Y744" s="9" t="s">
        <v>137</v>
      </c>
      <c r="Z744" s="9" t="s">
        <v>184</v>
      </c>
      <c r="AA744" s="9" t="s">
        <v>165</v>
      </c>
      <c r="AB744" s="9" t="s">
        <v>253</v>
      </c>
      <c r="AC744" s="9" t="s">
        <v>147</v>
      </c>
      <c r="AD744" s="9"/>
      <c r="AE744" s="9"/>
      <c r="AF744" s="9" t="s">
        <v>243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 t="s">
        <v>270</v>
      </c>
      <c r="AW744" s="9"/>
      <c r="AX744" s="9"/>
      <c r="AY744" s="9"/>
      <c r="AZ744" s="9"/>
      <c r="BA744" s="9" t="s">
        <v>178</v>
      </c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 t="s">
        <v>186</v>
      </c>
      <c r="BO744" s="9"/>
      <c r="BP744" s="9"/>
      <c r="BQ744" s="9"/>
      <c r="BR744" s="9"/>
      <c r="BS744" s="9"/>
      <c r="BT744" s="9"/>
      <c r="BU744" s="9"/>
      <c r="BV744" s="9" t="s">
        <v>431</v>
      </c>
      <c r="BW744" s="9"/>
      <c r="BX744" s="9"/>
      <c r="BY744" s="9"/>
      <c r="BZ744" s="9"/>
      <c r="CA744" s="10"/>
      <c r="CB744" s="10" t="str">
        <f t="shared" si="5"/>
        <v/>
      </c>
      <c r="CC744" s="10"/>
      <c r="CD744" s="9" t="str">
        <f t="shared" si="2"/>
        <v/>
      </c>
      <c r="CE744" s="9" t="s">
        <v>232</v>
      </c>
      <c r="CF744" s="9" t="s">
        <v>225</v>
      </c>
      <c r="CG744" s="9">
        <f>IF(CF744="","",VLOOKUP(CF744,Metadata!$D$2:$H$20,2,FALSE))</f>
        <v>22500</v>
      </c>
      <c r="CH744" s="9">
        <f>IF(CF744="","",VLOOKUP(CF744,Metadata!$D$2:$H$20,4,FALSE))</f>
        <v>20000</v>
      </c>
      <c r="CI744" s="9">
        <f>IF(CF744="","",VLOOKUP(CF744,Metadata!$D$2:$H$20,5,FALSE))</f>
        <v>25000</v>
      </c>
      <c r="CJ744" s="9">
        <f t="shared" si="3"/>
        <v>22500</v>
      </c>
      <c r="CK744" s="9" t="s">
        <v>201</v>
      </c>
      <c r="CL744" s="10">
        <v>2</v>
      </c>
      <c r="CM744" s="10">
        <v>3</v>
      </c>
      <c r="CN744" s="10">
        <v>6</v>
      </c>
      <c r="CO744" s="10">
        <v>6</v>
      </c>
      <c r="CP744" s="10">
        <v>6</v>
      </c>
      <c r="CQ744" s="10">
        <v>6</v>
      </c>
      <c r="CR744" s="10">
        <v>6</v>
      </c>
      <c r="CS744" s="10">
        <v>6</v>
      </c>
      <c r="CT744" s="10">
        <v>6</v>
      </c>
      <c r="CU744" s="10">
        <v>6</v>
      </c>
      <c r="CV744" s="10">
        <v>6</v>
      </c>
      <c r="CW744" s="10">
        <v>3</v>
      </c>
      <c r="CX744" s="10">
        <v>6</v>
      </c>
      <c r="CY744" s="10">
        <v>6</v>
      </c>
      <c r="CZ744" s="10">
        <v>6</v>
      </c>
      <c r="DA744" s="10">
        <v>6</v>
      </c>
      <c r="DB744" s="10">
        <v>6</v>
      </c>
      <c r="DC744" s="10">
        <v>6</v>
      </c>
      <c r="DD744" s="10">
        <v>6</v>
      </c>
      <c r="DE744" s="10">
        <v>7</v>
      </c>
      <c r="DF744" s="10">
        <v>6</v>
      </c>
      <c r="DG744" s="10">
        <v>7</v>
      </c>
      <c r="DH744" s="10">
        <v>5</v>
      </c>
      <c r="DI744" s="10">
        <v>6</v>
      </c>
      <c r="DJ744" s="10">
        <v>6</v>
      </c>
      <c r="DK744" s="10">
        <v>6</v>
      </c>
      <c r="DL744" s="10">
        <v>6</v>
      </c>
      <c r="DM744" s="9" t="s">
        <v>154</v>
      </c>
      <c r="DN744" s="10">
        <v>1993</v>
      </c>
      <c r="DO744" s="9">
        <f t="shared" si="4"/>
        <v>28</v>
      </c>
      <c r="DP744" s="9" t="s">
        <v>155</v>
      </c>
      <c r="DQ744" s="9" t="s">
        <v>156</v>
      </c>
      <c r="DR744" s="9" t="s">
        <v>157</v>
      </c>
      <c r="DS744" s="9" t="s">
        <v>137</v>
      </c>
      <c r="DT744" s="9" t="s">
        <v>181</v>
      </c>
      <c r="DU744" s="9" t="s">
        <v>223</v>
      </c>
      <c r="DV744" s="9" t="str">
        <f>VLOOKUP(DU744,Metadata!$B$2:$C$7,2,FALSE)</f>
        <v>3 - 6 years</v>
      </c>
    </row>
    <row r="745" spans="1:126">
      <c r="A745" s="13">
        <v>744</v>
      </c>
      <c r="B745" s="9" t="s">
        <v>135</v>
      </c>
      <c r="C745" s="9" t="str">
        <f>VLOOKUP(B745,Metadata!$M$2:$N$6,2,FALSE)</f>
        <v>Permanent Employee</v>
      </c>
      <c r="D745" s="9" t="s">
        <v>159</v>
      </c>
      <c r="E745" s="9" t="s">
        <v>137</v>
      </c>
      <c r="F745" s="9" t="s">
        <v>138</v>
      </c>
      <c r="G745" s="9" t="s">
        <v>190</v>
      </c>
      <c r="H745" s="9" t="str">
        <f>IF(G745="","",VLOOKUP(G745,Metadata!$J$2:$K$22,2,FALSE))</f>
        <v>North</v>
      </c>
      <c r="I745" s="9" t="s">
        <v>138</v>
      </c>
      <c r="J745" s="9" t="str">
        <f>IF(I745="","",VLOOKUP(I745,Metadata!$P$2:$Q$43,2,FALSE))</f>
        <v>Europe</v>
      </c>
      <c r="K745" s="9" t="str">
        <f t="shared" si="0"/>
        <v>Portugal</v>
      </c>
      <c r="L745" s="9" t="s">
        <v>172</v>
      </c>
      <c r="M745" s="9" t="str">
        <f>IF(L745="","",VLOOKUP(L745,Metadata!$J$2:$K$22,2,FALSE))</f>
        <v>Porto Metropolitan Area</v>
      </c>
      <c r="N745" s="9" t="s">
        <v>141</v>
      </c>
      <c r="O745" s="9" t="s">
        <v>137</v>
      </c>
      <c r="P745" s="9" t="s">
        <v>142</v>
      </c>
      <c r="Q745" s="10" t="str">
        <f t="shared" si="1"/>
        <v>Full Office Job</v>
      </c>
      <c r="R745" s="10">
        <v>5</v>
      </c>
      <c r="S745" s="9" t="s">
        <v>216</v>
      </c>
      <c r="T745" s="9" t="s">
        <v>137</v>
      </c>
      <c r="U745" s="9" t="str">
        <f>IF(S745&lt;&gt;"",S745,IF(T745&lt;&gt;"",VLOOKUP(T745,Metadata!$S$2:$T$228,2,FALSE),""))</f>
        <v>Front-End Developer</v>
      </c>
      <c r="V745" s="9" t="s">
        <v>162</v>
      </c>
      <c r="W745" s="9" t="s">
        <v>137</v>
      </c>
      <c r="X745" s="9" t="s">
        <v>145</v>
      </c>
      <c r="Y745" s="9" t="s">
        <v>137</v>
      </c>
      <c r="Z745" s="9" t="s">
        <v>146</v>
      </c>
      <c r="AA745" s="9" t="s">
        <v>165</v>
      </c>
      <c r="AB745" s="9" t="s">
        <v>137</v>
      </c>
      <c r="AC745" s="9" t="s">
        <v>147</v>
      </c>
      <c r="AD745" s="9" t="s">
        <v>148</v>
      </c>
      <c r="AE745" s="9"/>
      <c r="AF745" s="9"/>
      <c r="AG745" s="9"/>
      <c r="AH745" s="9"/>
      <c r="AI745" s="9"/>
      <c r="AJ745" s="9" t="s">
        <v>185</v>
      </c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 t="s">
        <v>178</v>
      </c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 t="s">
        <v>199</v>
      </c>
      <c r="BM745" s="9"/>
      <c r="BN745" s="9" t="s">
        <v>186</v>
      </c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10"/>
      <c r="CB745" s="10" t="str">
        <f t="shared" si="5"/>
        <v/>
      </c>
      <c r="CC745" s="10"/>
      <c r="CD745" s="9" t="str">
        <f t="shared" si="2"/>
        <v/>
      </c>
      <c r="CE745" s="9" t="s">
        <v>232</v>
      </c>
      <c r="CF745" s="9" t="s">
        <v>188</v>
      </c>
      <c r="CG745" s="9">
        <f>IF(CF745="","",VLOOKUP(CF745,Metadata!$D$2:$H$20,2,FALSE))</f>
        <v>17500</v>
      </c>
      <c r="CH745" s="9">
        <f>IF(CF745="","",VLOOKUP(CF745,Metadata!$D$2:$H$20,4,FALSE))</f>
        <v>15000</v>
      </c>
      <c r="CI745" s="9">
        <f>IF(CF745="","",VLOOKUP(CF745,Metadata!$D$2:$H$20,5,FALSE))</f>
        <v>20000</v>
      </c>
      <c r="CJ745" s="9">
        <f t="shared" si="3"/>
        <v>17500</v>
      </c>
      <c r="CK745" s="9" t="s">
        <v>189</v>
      </c>
      <c r="CL745" s="10">
        <v>6</v>
      </c>
      <c r="CM745" s="10">
        <v>1</v>
      </c>
      <c r="CN745" s="10">
        <v>7</v>
      </c>
      <c r="CO745" s="10">
        <v>7</v>
      </c>
      <c r="CP745" s="10">
        <v>7</v>
      </c>
      <c r="CQ745" s="10">
        <v>7</v>
      </c>
      <c r="CR745" s="10">
        <v>6</v>
      </c>
      <c r="CS745" s="10">
        <v>6</v>
      </c>
      <c r="CT745" s="10">
        <v>6</v>
      </c>
      <c r="CU745" s="10">
        <v>6</v>
      </c>
      <c r="CV745" s="10">
        <v>6</v>
      </c>
      <c r="CW745" s="10">
        <v>3</v>
      </c>
      <c r="CX745" s="10">
        <v>6</v>
      </c>
      <c r="CY745" s="10">
        <v>5</v>
      </c>
      <c r="CZ745" s="10">
        <v>6</v>
      </c>
      <c r="DA745" s="10">
        <v>6</v>
      </c>
      <c r="DB745" s="10">
        <v>6</v>
      </c>
      <c r="DC745" s="10">
        <v>7</v>
      </c>
      <c r="DD745" s="10">
        <v>5</v>
      </c>
      <c r="DE745" s="10">
        <v>7</v>
      </c>
      <c r="DF745" s="10">
        <v>6</v>
      </c>
      <c r="DG745" s="10">
        <v>7</v>
      </c>
      <c r="DH745" s="10">
        <v>5</v>
      </c>
      <c r="DI745" s="10">
        <v>5</v>
      </c>
      <c r="DJ745" s="10">
        <v>3</v>
      </c>
      <c r="DK745" s="10">
        <v>5</v>
      </c>
      <c r="DL745" s="10">
        <v>6</v>
      </c>
      <c r="DM745" s="9" t="s">
        <v>154</v>
      </c>
      <c r="DN745" s="10">
        <v>1977</v>
      </c>
      <c r="DO745" s="9">
        <f t="shared" si="4"/>
        <v>44</v>
      </c>
      <c r="DP745" s="9" t="s">
        <v>155</v>
      </c>
      <c r="DQ745" s="9" t="s">
        <v>156</v>
      </c>
      <c r="DR745" s="9" t="s">
        <v>157</v>
      </c>
      <c r="DS745" s="9" t="s">
        <v>137</v>
      </c>
      <c r="DT745" s="9" t="s">
        <v>181</v>
      </c>
      <c r="DU745" s="9" t="s">
        <v>233</v>
      </c>
      <c r="DV745" s="9" t="str">
        <f>VLOOKUP(DU745,Metadata!$B$2:$C$7,2,FALSE)</f>
        <v>0 - 3 years</v>
      </c>
    </row>
    <row r="746" spans="1:126">
      <c r="A746" s="13">
        <v>745</v>
      </c>
      <c r="B746" s="9" t="s">
        <v>135</v>
      </c>
      <c r="C746" s="9" t="str">
        <f>VLOOKUP(B746,Metadata!$M$2:$N$6,2,FALSE)</f>
        <v>Permanent Employee</v>
      </c>
      <c r="D746" s="9" t="s">
        <v>136</v>
      </c>
      <c r="E746" s="9" t="s">
        <v>137</v>
      </c>
      <c r="F746" s="9" t="s">
        <v>138</v>
      </c>
      <c r="G746" s="9" t="s">
        <v>160</v>
      </c>
      <c r="H746" s="9" t="str">
        <f>IF(G746="","",VLOOKUP(G746,Metadata!$J$2:$K$22,2,FALSE))</f>
        <v>Centre</v>
      </c>
      <c r="I746" s="9" t="s">
        <v>138</v>
      </c>
      <c r="J746" s="9" t="str">
        <f>IF(I746="","",VLOOKUP(I746,Metadata!$P$2:$Q$43,2,FALSE))</f>
        <v>Europe</v>
      </c>
      <c r="K746" s="9" t="str">
        <f t="shared" si="0"/>
        <v>Portugal</v>
      </c>
      <c r="L746" s="9" t="s">
        <v>160</v>
      </c>
      <c r="M746" s="9" t="str">
        <f>IF(L746="","",VLOOKUP(L746,Metadata!$J$2:$K$22,2,FALSE))</f>
        <v>Centre</v>
      </c>
      <c r="N746" s="9" t="s">
        <v>141</v>
      </c>
      <c r="O746" s="9" t="s">
        <v>137</v>
      </c>
      <c r="P746" s="9" t="s">
        <v>142</v>
      </c>
      <c r="Q746" s="10" t="str">
        <f t="shared" si="1"/>
        <v>Full Office Job</v>
      </c>
      <c r="R746" s="10">
        <v>5</v>
      </c>
      <c r="S746" s="9" t="s">
        <v>137</v>
      </c>
      <c r="T746" s="9" t="s">
        <v>502</v>
      </c>
      <c r="U746" s="9" t="str">
        <f>IF(S746&lt;&gt;"",S746,IF(T746&lt;&gt;"",VLOOKUP(T746,Metadata!$S$2:$T$228,2,FALSE),""))</f>
        <v>Front-End Developer</v>
      </c>
      <c r="V746" s="9" t="s">
        <v>276</v>
      </c>
      <c r="W746" s="9" t="s">
        <v>137</v>
      </c>
      <c r="X746" s="9" t="s">
        <v>175</v>
      </c>
      <c r="Y746" s="9" t="s">
        <v>137</v>
      </c>
      <c r="Z746" s="9" t="s">
        <v>164</v>
      </c>
      <c r="AA746" s="9" t="s">
        <v>137</v>
      </c>
      <c r="AB746" s="9" t="s">
        <v>137</v>
      </c>
      <c r="AC746" s="9"/>
      <c r="AD746" s="9"/>
      <c r="AE746" s="9"/>
      <c r="AF746" s="9"/>
      <c r="AG746" s="9" t="s">
        <v>166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 t="s">
        <v>150</v>
      </c>
      <c r="BZ746" s="9" t="s">
        <v>137</v>
      </c>
      <c r="CA746" s="10"/>
      <c r="CB746" s="10" t="str">
        <f t="shared" si="5"/>
        <v/>
      </c>
      <c r="CC746" s="10"/>
      <c r="CD746" s="9" t="str">
        <f t="shared" si="2"/>
        <v/>
      </c>
      <c r="CE746" s="9" t="s">
        <v>232</v>
      </c>
      <c r="CF746" s="9" t="s">
        <v>169</v>
      </c>
      <c r="CG746" s="9">
        <f>IF(CF746="","",VLOOKUP(CF746,Metadata!$D$2:$H$20,2,FALSE))</f>
        <v>12500</v>
      </c>
      <c r="CH746" s="9">
        <f>IF(CF746="","",VLOOKUP(CF746,Metadata!$D$2:$H$20,4,FALSE))</f>
        <v>0</v>
      </c>
      <c r="CI746" s="9">
        <f>IF(CF746="","",VLOOKUP(CF746,Metadata!$D$2:$H$20,5,FALSE))</f>
        <v>15000</v>
      </c>
      <c r="CJ746" s="9">
        <f t="shared" si="3"/>
        <v>12500</v>
      </c>
      <c r="CK746" s="9" t="s">
        <v>153</v>
      </c>
      <c r="CL746" s="10">
        <v>1</v>
      </c>
      <c r="CM746" s="10">
        <v>5</v>
      </c>
      <c r="CN746" s="10">
        <v>6</v>
      </c>
      <c r="CO746" s="10">
        <v>7</v>
      </c>
      <c r="CP746" s="10">
        <v>7</v>
      </c>
      <c r="CQ746" s="10">
        <v>7</v>
      </c>
      <c r="CR746" s="10">
        <v>4</v>
      </c>
      <c r="CS746" s="10">
        <v>5</v>
      </c>
      <c r="CT746" s="10">
        <v>6</v>
      </c>
      <c r="CU746" s="10">
        <v>6</v>
      </c>
      <c r="CV746" s="10">
        <v>5</v>
      </c>
      <c r="CW746" s="10">
        <v>4</v>
      </c>
      <c r="CX746" s="10">
        <v>5</v>
      </c>
      <c r="CY746" s="10">
        <v>5</v>
      </c>
      <c r="CZ746" s="10">
        <v>6</v>
      </c>
      <c r="DA746" s="10">
        <v>5</v>
      </c>
      <c r="DB746" s="10">
        <v>5</v>
      </c>
      <c r="DC746" s="10">
        <v>6</v>
      </c>
      <c r="DD746" s="10">
        <v>4</v>
      </c>
      <c r="DE746" s="10">
        <v>6</v>
      </c>
      <c r="DF746" s="10">
        <v>7</v>
      </c>
      <c r="DG746" s="10">
        <v>5</v>
      </c>
      <c r="DH746" s="10">
        <v>4</v>
      </c>
      <c r="DI746" s="10">
        <v>4</v>
      </c>
      <c r="DJ746" s="10">
        <v>4</v>
      </c>
      <c r="DK746" s="10">
        <v>5</v>
      </c>
      <c r="DL746" s="10">
        <v>6</v>
      </c>
      <c r="DM746" s="9" t="s">
        <v>154</v>
      </c>
      <c r="DN746" s="10">
        <v>1992</v>
      </c>
      <c r="DO746" s="9">
        <f t="shared" si="4"/>
        <v>29</v>
      </c>
      <c r="DP746" s="9" t="s">
        <v>155</v>
      </c>
      <c r="DQ746" s="9" t="s">
        <v>202</v>
      </c>
      <c r="DR746" s="9" t="s">
        <v>157</v>
      </c>
      <c r="DS746" s="9" t="s">
        <v>137</v>
      </c>
      <c r="DT746" s="9" t="s">
        <v>181</v>
      </c>
      <c r="DU746" s="9" t="s">
        <v>233</v>
      </c>
      <c r="DV746" s="9" t="str">
        <f>VLOOKUP(DU746,Metadata!$B$2:$C$7,2,FALSE)</f>
        <v>0 - 3 years</v>
      </c>
    </row>
    <row r="747" spans="1:126">
      <c r="A747" s="13">
        <v>746</v>
      </c>
      <c r="B747" s="9" t="s">
        <v>135</v>
      </c>
      <c r="C747" s="9" t="str">
        <f>VLOOKUP(B747,Metadata!$M$2:$N$6,2,FALSE)</f>
        <v>Permanent Employee</v>
      </c>
      <c r="D747" s="9" t="s">
        <v>159</v>
      </c>
      <c r="E747" s="9" t="s">
        <v>137</v>
      </c>
      <c r="F747" s="9" t="s">
        <v>138</v>
      </c>
      <c r="G747" s="9" t="s">
        <v>190</v>
      </c>
      <c r="H747" s="9" t="str">
        <f>IF(G747="","",VLOOKUP(G747,Metadata!$J$2:$K$22,2,FALSE))</f>
        <v>North</v>
      </c>
      <c r="I747" s="9" t="s">
        <v>138</v>
      </c>
      <c r="J747" s="9" t="str">
        <f>IF(I747="","",VLOOKUP(I747,Metadata!$P$2:$Q$43,2,FALSE))</f>
        <v>Europe</v>
      </c>
      <c r="K747" s="9" t="str">
        <f t="shared" si="0"/>
        <v>Portugal</v>
      </c>
      <c r="L747" s="9" t="s">
        <v>172</v>
      </c>
      <c r="M747" s="9" t="str">
        <f>IF(L747="","",VLOOKUP(L747,Metadata!$J$2:$K$22,2,FALSE))</f>
        <v>Porto Metropolitan Area</v>
      </c>
      <c r="N747" s="9" t="s">
        <v>214</v>
      </c>
      <c r="O747" s="9" t="s">
        <v>278</v>
      </c>
      <c r="P747" s="9" t="s">
        <v>142</v>
      </c>
      <c r="Q747" s="10" t="str">
        <f t="shared" si="1"/>
        <v>Full Office Job</v>
      </c>
      <c r="R747" s="10">
        <v>6</v>
      </c>
      <c r="S747" s="9" t="s">
        <v>161</v>
      </c>
      <c r="T747" s="9" t="s">
        <v>137</v>
      </c>
      <c r="U747" s="9" t="str">
        <f>IF(S747&lt;&gt;"",S747,IF(T747&lt;&gt;"",VLOOKUP(T747,Metadata!$S$2:$T$228,2,FALSE),""))</f>
        <v>Full-Stack Developer</v>
      </c>
      <c r="V747" s="9" t="s">
        <v>217</v>
      </c>
      <c r="W747" s="9" t="s">
        <v>137</v>
      </c>
      <c r="X747" s="9" t="s">
        <v>145</v>
      </c>
      <c r="Y747" s="9" t="s">
        <v>137</v>
      </c>
      <c r="Z747" s="9" t="s">
        <v>218</v>
      </c>
      <c r="AA747" s="9" t="s">
        <v>165</v>
      </c>
      <c r="AB747" s="9" t="s">
        <v>253</v>
      </c>
      <c r="AC747" s="9"/>
      <c r="AD747" s="9"/>
      <c r="AE747" s="9" t="s">
        <v>194</v>
      </c>
      <c r="AF747" s="9"/>
      <c r="AG747" s="9"/>
      <c r="AH747" s="9"/>
      <c r="AI747" s="9"/>
      <c r="AJ747" s="9" t="s">
        <v>185</v>
      </c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 t="s">
        <v>178</v>
      </c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 t="s">
        <v>186</v>
      </c>
      <c r="BO747" s="9"/>
      <c r="BP747" s="9"/>
      <c r="BQ747" s="9"/>
      <c r="BR747" s="9"/>
      <c r="BS747" s="9" t="s">
        <v>200</v>
      </c>
      <c r="BT747" s="9"/>
      <c r="BU747" s="9"/>
      <c r="BV747" s="9"/>
      <c r="BW747" s="9"/>
      <c r="BX747" s="9"/>
      <c r="BY747" s="9"/>
      <c r="BZ747" s="9"/>
      <c r="CA747" s="10"/>
      <c r="CB747" s="10" t="str">
        <f t="shared" si="5"/>
        <v/>
      </c>
      <c r="CC747" s="10"/>
      <c r="CD747" s="9" t="str">
        <f t="shared" si="2"/>
        <v/>
      </c>
      <c r="CE747" s="9" t="s">
        <v>168</v>
      </c>
      <c r="CF747" s="9" t="s">
        <v>225</v>
      </c>
      <c r="CG747" s="9">
        <f>IF(CF747="","",VLOOKUP(CF747,Metadata!$D$2:$H$20,2,FALSE))</f>
        <v>22500</v>
      </c>
      <c r="CH747" s="9">
        <f>IF(CF747="","",VLOOKUP(CF747,Metadata!$D$2:$H$20,4,FALSE))</f>
        <v>20000</v>
      </c>
      <c r="CI747" s="9">
        <f>IF(CF747="","",VLOOKUP(CF747,Metadata!$D$2:$H$20,5,FALSE))</f>
        <v>25000</v>
      </c>
      <c r="CJ747" s="9">
        <f t="shared" si="3"/>
        <v>22500</v>
      </c>
      <c r="CK747" s="9" t="s">
        <v>221</v>
      </c>
      <c r="CL747" s="10">
        <v>1</v>
      </c>
      <c r="CM747" s="10">
        <v>3</v>
      </c>
      <c r="CN747" s="10">
        <v>7</v>
      </c>
      <c r="CO747" s="10">
        <v>7</v>
      </c>
      <c r="CP747" s="10">
        <v>5</v>
      </c>
      <c r="CQ747" s="10">
        <v>7</v>
      </c>
      <c r="CR747" s="10">
        <v>6</v>
      </c>
      <c r="CS747" s="10">
        <v>5</v>
      </c>
      <c r="CT747" s="10">
        <v>7</v>
      </c>
      <c r="CU747" s="10">
        <v>7</v>
      </c>
      <c r="CV747" s="10">
        <v>4</v>
      </c>
      <c r="CW747" s="10">
        <v>4</v>
      </c>
      <c r="CX747" s="10">
        <v>6</v>
      </c>
      <c r="CY747" s="10">
        <v>4</v>
      </c>
      <c r="CZ747" s="10">
        <v>6</v>
      </c>
      <c r="DA747" s="10">
        <v>7</v>
      </c>
      <c r="DB747" s="10">
        <v>5</v>
      </c>
      <c r="DC747" s="10">
        <v>6</v>
      </c>
      <c r="DD747" s="10">
        <v>6</v>
      </c>
      <c r="DE747" s="10">
        <v>7</v>
      </c>
      <c r="DF747" s="10">
        <v>5</v>
      </c>
      <c r="DG747" s="10">
        <v>7</v>
      </c>
      <c r="DH747" s="10">
        <v>6</v>
      </c>
      <c r="DI747" s="10">
        <v>6</v>
      </c>
      <c r="DJ747" s="10">
        <v>5</v>
      </c>
      <c r="DK747" s="10">
        <v>5</v>
      </c>
      <c r="DL747" s="10">
        <v>3</v>
      </c>
      <c r="DM747" s="9" t="s">
        <v>154</v>
      </c>
      <c r="DN747" s="10">
        <v>1997</v>
      </c>
      <c r="DO747" s="9">
        <f t="shared" si="4"/>
        <v>24</v>
      </c>
      <c r="DP747" s="9" t="s">
        <v>155</v>
      </c>
      <c r="DQ747" s="9" t="s">
        <v>202</v>
      </c>
      <c r="DR747" s="9" t="s">
        <v>157</v>
      </c>
      <c r="DS747" s="9" t="s">
        <v>137</v>
      </c>
      <c r="DT747" s="9" t="s">
        <v>181</v>
      </c>
      <c r="DU747" s="9" t="s">
        <v>168</v>
      </c>
      <c r="DV747" s="9" t="str">
        <f>VLOOKUP(DU747,Metadata!$B$2:$C$7,2,FALSE)</f>
        <v>0 - 3 years</v>
      </c>
    </row>
    <row r="748" spans="1:126">
      <c r="A748" s="13">
        <v>747</v>
      </c>
      <c r="B748" s="9" t="s">
        <v>135</v>
      </c>
      <c r="C748" s="9" t="str">
        <f>VLOOKUP(B748,Metadata!$M$2:$N$6,2,FALSE)</f>
        <v>Permanent Employee</v>
      </c>
      <c r="D748" s="9" t="s">
        <v>159</v>
      </c>
      <c r="E748" s="9" t="s">
        <v>137</v>
      </c>
      <c r="F748" s="9" t="s">
        <v>138</v>
      </c>
      <c r="G748" s="9" t="s">
        <v>190</v>
      </c>
      <c r="H748" s="9" t="str">
        <f>IF(G748="","",VLOOKUP(G748,Metadata!$J$2:$K$22,2,FALSE))</f>
        <v>North</v>
      </c>
      <c r="I748" s="9" t="s">
        <v>300</v>
      </c>
      <c r="J748" s="9" t="str">
        <f>IF(I748="","",VLOOKUP(I748,Metadata!$P$2:$Q$43,2,FALSE))</f>
        <v>Europe</v>
      </c>
      <c r="K748" s="9" t="str">
        <f t="shared" si="0"/>
        <v>International</v>
      </c>
      <c r="L748" s="9" t="s">
        <v>137</v>
      </c>
      <c r="M748" s="9" t="str">
        <f>IF(L748="","",VLOOKUP(L748,Metadata!$J$2:$K$22,2,FALSE))</f>
        <v/>
      </c>
      <c r="N748" s="9" t="s">
        <v>141</v>
      </c>
      <c r="O748" s="9" t="s">
        <v>137</v>
      </c>
      <c r="P748" s="9" t="s">
        <v>191</v>
      </c>
      <c r="Q748" s="10" t="str">
        <f t="shared" si="1"/>
        <v>Remote Job (full or flexible)</v>
      </c>
      <c r="R748" s="10">
        <v>7</v>
      </c>
      <c r="S748" s="9" t="s">
        <v>183</v>
      </c>
      <c r="T748" s="9" t="s">
        <v>137</v>
      </c>
      <c r="U748" s="9" t="str">
        <f>IF(S748&lt;&gt;"",S748,IF(T748&lt;&gt;"",VLOOKUP(T748,Metadata!$S$2:$T$228,2,FALSE),""))</f>
        <v>Product Owner/Product Manager</v>
      </c>
      <c r="V748" s="9" t="s">
        <v>137</v>
      </c>
      <c r="W748" s="9" t="s">
        <v>137</v>
      </c>
      <c r="X748" s="9" t="s">
        <v>145</v>
      </c>
      <c r="Y748" s="9" t="s">
        <v>137</v>
      </c>
      <c r="Z748" s="9" t="s">
        <v>184</v>
      </c>
      <c r="AA748" s="9" t="s">
        <v>165</v>
      </c>
      <c r="AB748" s="9" t="s">
        <v>137</v>
      </c>
      <c r="AC748" s="9"/>
      <c r="AD748" s="9" t="s">
        <v>148</v>
      </c>
      <c r="AE748" s="9"/>
      <c r="AF748" s="9"/>
      <c r="AG748" s="9"/>
      <c r="AH748" s="9"/>
      <c r="AI748" s="9"/>
      <c r="AJ748" s="9"/>
      <c r="AK748" s="9" t="s">
        <v>302</v>
      </c>
      <c r="AL748" s="9"/>
      <c r="AM748" s="9"/>
      <c r="AN748" s="9"/>
      <c r="AO748" s="9"/>
      <c r="AP748" s="9"/>
      <c r="AQ748" s="9"/>
      <c r="AR748" s="9"/>
      <c r="AS748" s="9"/>
      <c r="AT748" s="9"/>
      <c r="AU748" s="9" t="s">
        <v>267</v>
      </c>
      <c r="AV748" s="9" t="s">
        <v>270</v>
      </c>
      <c r="AW748" s="9"/>
      <c r="AX748" s="9"/>
      <c r="AY748" s="9"/>
      <c r="AZ748" s="9"/>
      <c r="BA748" s="9" t="s">
        <v>178</v>
      </c>
      <c r="BB748" s="9"/>
      <c r="BC748" s="9"/>
      <c r="BD748" s="9"/>
      <c r="BE748" s="9"/>
      <c r="BF748" s="9"/>
      <c r="BG748" s="9"/>
      <c r="BH748" s="9"/>
      <c r="BI748" s="9"/>
      <c r="BJ748" s="9" t="s">
        <v>167</v>
      </c>
      <c r="BK748" s="9"/>
      <c r="BL748" s="9" t="s">
        <v>199</v>
      </c>
      <c r="BM748" s="9"/>
      <c r="BN748" s="9" t="s">
        <v>186</v>
      </c>
      <c r="BO748" s="9"/>
      <c r="BP748" s="9"/>
      <c r="BQ748" s="9" t="s">
        <v>219</v>
      </c>
      <c r="BR748" s="9"/>
      <c r="BS748" s="9"/>
      <c r="BT748" s="9"/>
      <c r="BU748" s="9"/>
      <c r="BV748" s="9"/>
      <c r="BW748" s="9"/>
      <c r="BX748" s="9"/>
      <c r="BY748" s="9"/>
      <c r="BZ748" s="9"/>
      <c r="CA748" s="10"/>
      <c r="CB748" s="10" t="str">
        <f t="shared" si="5"/>
        <v/>
      </c>
      <c r="CC748" s="10"/>
      <c r="CD748" s="9" t="str">
        <f t="shared" si="2"/>
        <v/>
      </c>
      <c r="CE748" s="9" t="s">
        <v>168</v>
      </c>
      <c r="CF748" s="9" t="s">
        <v>419</v>
      </c>
      <c r="CG748" s="9">
        <f>IF(CF748="","",VLOOKUP(CF748,Metadata!$D$2:$H$20,2,FALSE))</f>
        <v>62500</v>
      </c>
      <c r="CH748" s="9">
        <f>IF(CF748="","",VLOOKUP(CF748,Metadata!$D$2:$H$20,4,FALSE))</f>
        <v>60000</v>
      </c>
      <c r="CI748" s="9">
        <f>IF(CF748="","",VLOOKUP(CF748,Metadata!$D$2:$H$20,5,FALSE))</f>
        <v>65000</v>
      </c>
      <c r="CJ748" s="9">
        <f t="shared" si="3"/>
        <v>62500</v>
      </c>
      <c r="CK748" s="9" t="s">
        <v>189</v>
      </c>
      <c r="CL748" s="10">
        <v>6</v>
      </c>
      <c r="CM748" s="10">
        <v>3</v>
      </c>
      <c r="CN748" s="10">
        <v>7</v>
      </c>
      <c r="CO748" s="10">
        <v>6</v>
      </c>
      <c r="CP748" s="10">
        <v>6</v>
      </c>
      <c r="CQ748" s="10">
        <v>7</v>
      </c>
      <c r="CR748" s="10">
        <v>7</v>
      </c>
      <c r="CS748" s="10">
        <v>5</v>
      </c>
      <c r="CT748" s="10">
        <v>6</v>
      </c>
      <c r="CU748" s="10">
        <v>4</v>
      </c>
      <c r="CV748" s="10">
        <v>4</v>
      </c>
      <c r="CW748" s="10">
        <v>6</v>
      </c>
      <c r="CX748" s="10">
        <v>7</v>
      </c>
      <c r="CY748" s="10">
        <v>5</v>
      </c>
      <c r="CZ748" s="10">
        <v>6</v>
      </c>
      <c r="DA748" s="10">
        <v>4</v>
      </c>
      <c r="DB748" s="10">
        <v>4</v>
      </c>
      <c r="DC748" s="10">
        <v>6</v>
      </c>
      <c r="DD748" s="10">
        <v>4</v>
      </c>
      <c r="DE748" s="10">
        <v>7</v>
      </c>
      <c r="DF748" s="10">
        <v>7</v>
      </c>
      <c r="DG748" s="10">
        <v>6</v>
      </c>
      <c r="DH748" s="10">
        <v>6</v>
      </c>
      <c r="DI748" s="10">
        <v>6</v>
      </c>
      <c r="DJ748" s="10">
        <v>5</v>
      </c>
      <c r="DK748" s="10">
        <v>5</v>
      </c>
      <c r="DL748" s="10">
        <v>6</v>
      </c>
      <c r="DM748" s="9" t="s">
        <v>333</v>
      </c>
      <c r="DN748" s="10">
        <v>1984</v>
      </c>
      <c r="DO748" s="9">
        <f t="shared" si="4"/>
        <v>37</v>
      </c>
      <c r="DP748" s="9" t="s">
        <v>155</v>
      </c>
      <c r="DQ748" s="9" t="s">
        <v>156</v>
      </c>
      <c r="DR748" s="9" t="s">
        <v>157</v>
      </c>
      <c r="DS748" s="9" t="s">
        <v>137</v>
      </c>
      <c r="DT748" s="9" t="s">
        <v>181</v>
      </c>
      <c r="DU748" s="9" t="s">
        <v>158</v>
      </c>
      <c r="DV748" s="9" t="str">
        <f>VLOOKUP(DU748,Metadata!$B$2:$C$7,2,FALSE)</f>
        <v>6+ years</v>
      </c>
    </row>
    <row r="749" spans="1:126">
      <c r="A749" s="13">
        <v>748</v>
      </c>
      <c r="B749" s="9" t="s">
        <v>135</v>
      </c>
      <c r="C749" s="9" t="str">
        <f>VLOOKUP(B749,Metadata!$M$2:$N$6,2,FALSE)</f>
        <v>Permanent Employee</v>
      </c>
      <c r="D749" s="9" t="s">
        <v>136</v>
      </c>
      <c r="E749" s="9" t="s">
        <v>137</v>
      </c>
      <c r="F749" s="9" t="s">
        <v>138</v>
      </c>
      <c r="G749" s="9" t="s">
        <v>312</v>
      </c>
      <c r="H749" s="9" t="str">
        <f>IF(G749="","",VLOOKUP(G749,Metadata!$J$2:$K$22,2,FALSE))</f>
        <v>South</v>
      </c>
      <c r="I749" s="9" t="s">
        <v>138</v>
      </c>
      <c r="J749" s="9" t="str">
        <f>IF(I749="","",VLOOKUP(I749,Metadata!$P$2:$Q$43,2,FALSE))</f>
        <v>Europe</v>
      </c>
      <c r="K749" s="9" t="str">
        <f t="shared" si="0"/>
        <v>Portugal</v>
      </c>
      <c r="L749" s="9" t="s">
        <v>160</v>
      </c>
      <c r="M749" s="9" t="str">
        <f>IF(L749="","",VLOOKUP(L749,Metadata!$J$2:$K$22,2,FALSE))</f>
        <v>Centre</v>
      </c>
      <c r="N749" s="9" t="s">
        <v>141</v>
      </c>
      <c r="O749" s="9" t="s">
        <v>137</v>
      </c>
      <c r="P749" s="9" t="s">
        <v>191</v>
      </c>
      <c r="Q749" s="10" t="str">
        <f t="shared" si="1"/>
        <v>Remote Job (full or flexible)</v>
      </c>
      <c r="R749" s="10">
        <v>4</v>
      </c>
      <c r="S749" s="9" t="s">
        <v>161</v>
      </c>
      <c r="T749" s="9" t="s">
        <v>137</v>
      </c>
      <c r="U749" s="9" t="str">
        <f>IF(S749&lt;&gt;"",S749,IF(T749&lt;&gt;"",VLOOKUP(T749,Metadata!$S$2:$T$228,2,FALSE),""))</f>
        <v>Full-Stack Developer</v>
      </c>
      <c r="V749" s="9" t="s">
        <v>276</v>
      </c>
      <c r="W749" s="9" t="s">
        <v>137</v>
      </c>
      <c r="X749" s="9" t="s">
        <v>163</v>
      </c>
      <c r="Y749" s="9" t="s">
        <v>137</v>
      </c>
      <c r="Z749" s="9" t="s">
        <v>193</v>
      </c>
      <c r="AA749" s="9" t="s">
        <v>165</v>
      </c>
      <c r="AB749" s="9" t="s">
        <v>137</v>
      </c>
      <c r="AC749" s="9" t="s">
        <v>147</v>
      </c>
      <c r="AD749" s="9"/>
      <c r="AE749" s="9" t="s">
        <v>194</v>
      </c>
      <c r="AF749" s="9"/>
      <c r="AG749" s="9" t="s">
        <v>166</v>
      </c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 t="s">
        <v>167</v>
      </c>
      <c r="BK749" s="9" t="s">
        <v>198</v>
      </c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10"/>
      <c r="CB749" s="10" t="str">
        <f t="shared" si="5"/>
        <v/>
      </c>
      <c r="CC749" s="10"/>
      <c r="CD749" s="9" t="str">
        <f t="shared" si="2"/>
        <v/>
      </c>
      <c r="CE749" s="9" t="s">
        <v>168</v>
      </c>
      <c r="CF749" s="9" t="s">
        <v>188</v>
      </c>
      <c r="CG749" s="9">
        <f>IF(CF749="","",VLOOKUP(CF749,Metadata!$D$2:$H$20,2,FALSE))</f>
        <v>17500</v>
      </c>
      <c r="CH749" s="9">
        <f>IF(CF749="","",VLOOKUP(CF749,Metadata!$D$2:$H$20,4,FALSE))</f>
        <v>15000</v>
      </c>
      <c r="CI749" s="9">
        <f>IF(CF749="","",VLOOKUP(CF749,Metadata!$D$2:$H$20,5,FALSE))</f>
        <v>20000</v>
      </c>
      <c r="CJ749" s="9">
        <f t="shared" si="3"/>
        <v>17500</v>
      </c>
      <c r="CK749" s="9" t="s">
        <v>153</v>
      </c>
      <c r="CL749" s="10">
        <v>3</v>
      </c>
      <c r="CM749" s="10">
        <v>5</v>
      </c>
      <c r="CN749" s="10">
        <v>6</v>
      </c>
      <c r="CO749" s="10">
        <v>5</v>
      </c>
      <c r="CP749" s="10">
        <v>6</v>
      </c>
      <c r="CQ749" s="10">
        <v>7</v>
      </c>
      <c r="CR749" s="10">
        <v>4</v>
      </c>
      <c r="CS749" s="10">
        <v>6</v>
      </c>
      <c r="CT749" s="10">
        <v>7</v>
      </c>
      <c r="CU749" s="10">
        <v>6</v>
      </c>
      <c r="CV749" s="10">
        <v>4</v>
      </c>
      <c r="CW749" s="10">
        <v>4</v>
      </c>
      <c r="CX749" s="10">
        <v>7</v>
      </c>
      <c r="CY749" s="10">
        <v>6</v>
      </c>
      <c r="CZ749" s="10">
        <v>6</v>
      </c>
      <c r="DA749" s="10">
        <v>4</v>
      </c>
      <c r="DB749" s="10">
        <v>6</v>
      </c>
      <c r="DC749" s="10">
        <v>7</v>
      </c>
      <c r="DD749" s="10">
        <v>2</v>
      </c>
      <c r="DE749" s="10">
        <v>4</v>
      </c>
      <c r="DF749" s="10">
        <v>4</v>
      </c>
      <c r="DG749" s="10">
        <v>5</v>
      </c>
      <c r="DH749" s="10">
        <v>7</v>
      </c>
      <c r="DI749" s="10">
        <v>7</v>
      </c>
      <c r="DJ749" s="10">
        <v>4</v>
      </c>
      <c r="DK749" s="10">
        <v>7</v>
      </c>
      <c r="DL749" s="10">
        <v>7</v>
      </c>
      <c r="DM749" s="9" t="s">
        <v>154</v>
      </c>
      <c r="DN749" s="10">
        <v>1997</v>
      </c>
      <c r="DO749" s="9">
        <f t="shared" si="4"/>
        <v>24</v>
      </c>
      <c r="DP749" s="9" t="s">
        <v>155</v>
      </c>
      <c r="DQ749" s="9" t="s">
        <v>156</v>
      </c>
      <c r="DR749" s="9" t="s">
        <v>157</v>
      </c>
      <c r="DS749" s="9" t="s">
        <v>137</v>
      </c>
      <c r="DT749" s="9" t="s">
        <v>181</v>
      </c>
      <c r="DU749" s="9" t="s">
        <v>168</v>
      </c>
      <c r="DV749" s="9" t="str">
        <f>VLOOKUP(DU749,Metadata!$B$2:$C$7,2,FALSE)</f>
        <v>0 - 3 years</v>
      </c>
    </row>
    <row r="750" spans="1:126">
      <c r="A750" s="13">
        <v>749</v>
      </c>
      <c r="B750" s="9" t="s">
        <v>135</v>
      </c>
      <c r="C750" s="9" t="str">
        <f>VLOOKUP(B750,Metadata!$M$2:$N$6,2,FALSE)</f>
        <v>Permanent Employee</v>
      </c>
      <c r="D750" s="9" t="s">
        <v>159</v>
      </c>
      <c r="E750" s="9" t="s">
        <v>137</v>
      </c>
      <c r="F750" s="9" t="s">
        <v>138</v>
      </c>
      <c r="G750" s="9" t="s">
        <v>140</v>
      </c>
      <c r="H750" s="9" t="str">
        <f>IF(G750="","",VLOOKUP(G750,Metadata!$J$2:$K$22,2,FALSE))</f>
        <v>Lisbon Metropolitan Area</v>
      </c>
      <c r="I750" s="9" t="s">
        <v>292</v>
      </c>
      <c r="J750" s="9" t="str">
        <f>IF(I750="","",VLOOKUP(I750,Metadata!$P$2:$Q$43,2,FALSE))</f>
        <v>North America</v>
      </c>
      <c r="K750" s="9" t="str">
        <f t="shared" si="0"/>
        <v>International</v>
      </c>
      <c r="L750" s="9" t="s">
        <v>137</v>
      </c>
      <c r="M750" s="9" t="str">
        <f>IF(L750="","",VLOOKUP(L750,Metadata!$J$2:$K$22,2,FALSE))</f>
        <v/>
      </c>
      <c r="N750" s="9" t="s">
        <v>141</v>
      </c>
      <c r="O750" s="9" t="s">
        <v>137</v>
      </c>
      <c r="P750" s="9" t="s">
        <v>142</v>
      </c>
      <c r="Q750" s="10" t="str">
        <f t="shared" si="1"/>
        <v>Full Office Job</v>
      </c>
      <c r="R750" s="10">
        <v>6</v>
      </c>
      <c r="S750" s="9" t="s">
        <v>338</v>
      </c>
      <c r="T750" s="9" t="s">
        <v>137</v>
      </c>
      <c r="U750" s="9" t="str">
        <f>IF(S750&lt;&gt;"",S750,IF(T750&lt;&gt;"",VLOOKUP(T750,Metadata!$S$2:$T$228,2,FALSE),""))</f>
        <v>Solutions Architect</v>
      </c>
      <c r="V750" s="9" t="s">
        <v>217</v>
      </c>
      <c r="W750" s="9" t="s">
        <v>137</v>
      </c>
      <c r="X750" s="9" t="s">
        <v>145</v>
      </c>
      <c r="Y750" s="9" t="s">
        <v>137</v>
      </c>
      <c r="Z750" s="9" t="s">
        <v>218</v>
      </c>
      <c r="AA750" s="9" t="s">
        <v>137</v>
      </c>
      <c r="AB750" s="9" t="s">
        <v>137</v>
      </c>
      <c r="AC750" s="9"/>
      <c r="AD750" s="9" t="s">
        <v>148</v>
      </c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 t="s">
        <v>219</v>
      </c>
      <c r="BR750" s="9"/>
      <c r="BS750" s="9"/>
      <c r="BT750" s="9"/>
      <c r="BU750" s="9"/>
      <c r="BV750" s="9"/>
      <c r="BW750" s="9"/>
      <c r="BX750" s="9"/>
      <c r="BY750" s="9"/>
      <c r="BZ750" s="9"/>
      <c r="CA750" s="10"/>
      <c r="CB750" s="10" t="str">
        <f t="shared" si="5"/>
        <v/>
      </c>
      <c r="CC750" s="10"/>
      <c r="CD750" s="9" t="str">
        <f t="shared" si="2"/>
        <v/>
      </c>
      <c r="CE750" s="9" t="s">
        <v>168</v>
      </c>
      <c r="CF750" s="9" t="s">
        <v>245</v>
      </c>
      <c r="CG750" s="9">
        <f>IF(CF750="","",VLOOKUP(CF750,Metadata!$D$2:$H$20,2,FALSE))</f>
        <v>42500</v>
      </c>
      <c r="CH750" s="9">
        <f>IF(CF750="","",VLOOKUP(CF750,Metadata!$D$2:$H$20,4,FALSE))</f>
        <v>40000</v>
      </c>
      <c r="CI750" s="9">
        <f>IF(CF750="","",VLOOKUP(CF750,Metadata!$D$2:$H$20,5,FALSE))</f>
        <v>45000</v>
      </c>
      <c r="CJ750" s="9">
        <f t="shared" si="3"/>
        <v>42500</v>
      </c>
      <c r="CK750" s="9" t="s">
        <v>153</v>
      </c>
      <c r="CL750" s="10">
        <v>4</v>
      </c>
      <c r="CM750" s="10">
        <v>5</v>
      </c>
      <c r="CN750" s="10">
        <v>7</v>
      </c>
      <c r="CO750" s="10">
        <v>7</v>
      </c>
      <c r="CP750" s="10">
        <v>6</v>
      </c>
      <c r="CQ750" s="10">
        <v>7</v>
      </c>
      <c r="CR750" s="10">
        <v>6</v>
      </c>
      <c r="CS750" s="10">
        <v>7</v>
      </c>
      <c r="CT750" s="10">
        <v>7</v>
      </c>
      <c r="CU750" s="10">
        <v>7</v>
      </c>
      <c r="CV750" s="10">
        <v>5</v>
      </c>
      <c r="CW750" s="10">
        <v>5</v>
      </c>
      <c r="CX750" s="10">
        <v>7</v>
      </c>
      <c r="CY750" s="10">
        <v>6</v>
      </c>
      <c r="CZ750" s="10">
        <v>6</v>
      </c>
      <c r="DA750" s="10">
        <v>5</v>
      </c>
      <c r="DB750" s="10">
        <v>5</v>
      </c>
      <c r="DC750" s="10">
        <v>7</v>
      </c>
      <c r="DD750" s="10">
        <v>5</v>
      </c>
      <c r="DE750" s="10">
        <v>6</v>
      </c>
      <c r="DF750" s="10">
        <v>7</v>
      </c>
      <c r="DG750" s="10">
        <v>5</v>
      </c>
      <c r="DH750" s="10">
        <v>6</v>
      </c>
      <c r="DI750" s="10">
        <v>7</v>
      </c>
      <c r="DJ750" s="10">
        <v>5</v>
      </c>
      <c r="DK750" s="10">
        <v>5</v>
      </c>
      <c r="DL750" s="10">
        <v>5</v>
      </c>
      <c r="DM750" s="9" t="s">
        <v>296</v>
      </c>
      <c r="DN750" s="10">
        <v>1993</v>
      </c>
      <c r="DO750" s="9">
        <f t="shared" si="4"/>
        <v>28</v>
      </c>
      <c r="DP750" s="9" t="s">
        <v>155</v>
      </c>
      <c r="DQ750" s="9" t="s">
        <v>156</v>
      </c>
      <c r="DR750" s="9" t="s">
        <v>157</v>
      </c>
      <c r="DS750" s="9" t="s">
        <v>137</v>
      </c>
      <c r="DT750" s="9" t="s">
        <v>181</v>
      </c>
      <c r="DU750" s="9" t="s">
        <v>203</v>
      </c>
      <c r="DV750" s="9" t="str">
        <f>VLOOKUP(DU750,Metadata!$B$2:$C$7,2,FALSE)</f>
        <v>6+ years</v>
      </c>
    </row>
    <row r="751" spans="1:126">
      <c r="A751" s="13">
        <v>750</v>
      </c>
      <c r="B751" s="9" t="s">
        <v>135</v>
      </c>
      <c r="C751" s="9" t="str">
        <f>VLOOKUP(B751,Metadata!$M$2:$N$6,2,FALSE)</f>
        <v>Permanent Employee</v>
      </c>
      <c r="D751" s="9" t="s">
        <v>159</v>
      </c>
      <c r="E751" s="9" t="s">
        <v>137</v>
      </c>
      <c r="F751" s="9" t="s">
        <v>138</v>
      </c>
      <c r="G751" s="9" t="s">
        <v>140</v>
      </c>
      <c r="H751" s="9" t="str">
        <f>IF(G751="","",VLOOKUP(G751,Metadata!$J$2:$K$22,2,FALSE))</f>
        <v>Lisbon Metropolitan Area</v>
      </c>
      <c r="I751" s="9" t="s">
        <v>173</v>
      </c>
      <c r="J751" s="9" t="str">
        <f>IF(I751="","",VLOOKUP(I751,Metadata!$P$2:$Q$43,2,FALSE))</f>
        <v>N/A</v>
      </c>
      <c r="K751" s="9" t="str">
        <f t="shared" si="0"/>
        <v>International</v>
      </c>
      <c r="L751" s="9" t="s">
        <v>137</v>
      </c>
      <c r="M751" s="9" t="str">
        <f>IF(L751="","",VLOOKUP(L751,Metadata!$J$2:$K$22,2,FALSE))</f>
        <v/>
      </c>
      <c r="N751" s="9" t="s">
        <v>141</v>
      </c>
      <c r="O751" s="9" t="s">
        <v>137</v>
      </c>
      <c r="P751" s="9" t="s">
        <v>191</v>
      </c>
      <c r="Q751" s="10" t="str">
        <f t="shared" si="1"/>
        <v>Remote Job (full or flexible)</v>
      </c>
      <c r="R751" s="10">
        <v>6</v>
      </c>
      <c r="S751" s="9" t="s">
        <v>137</v>
      </c>
      <c r="T751" s="9" t="s">
        <v>503</v>
      </c>
      <c r="U751" s="9" t="str">
        <f>IF(S751&lt;&gt;"",S751,IF(T751&lt;&gt;"",VLOOKUP(T751,Metadata!$S$2:$T$228,2,FALSE),""))</f>
        <v>UX/UI Designer</v>
      </c>
      <c r="V751" s="9" t="s">
        <v>217</v>
      </c>
      <c r="W751" s="9" t="s">
        <v>137</v>
      </c>
      <c r="X751" s="9" t="s">
        <v>145</v>
      </c>
      <c r="Y751" s="9" t="s">
        <v>137</v>
      </c>
      <c r="Z751" s="9" t="s">
        <v>218</v>
      </c>
      <c r="AA751" s="9" t="s">
        <v>137</v>
      </c>
      <c r="AB751" s="9" t="s">
        <v>137</v>
      </c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 t="s">
        <v>150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 t="s">
        <v>150</v>
      </c>
      <c r="BZ751" s="9" t="s">
        <v>137</v>
      </c>
      <c r="CA751" s="10"/>
      <c r="CB751" s="10" t="str">
        <f t="shared" si="5"/>
        <v/>
      </c>
      <c r="CC751" s="10"/>
      <c r="CD751" s="9" t="str">
        <f t="shared" si="2"/>
        <v/>
      </c>
      <c r="CE751" s="9" t="s">
        <v>168</v>
      </c>
      <c r="CF751" s="9" t="s">
        <v>254</v>
      </c>
      <c r="CG751" s="9">
        <f>IF(CF751="","",VLOOKUP(CF751,Metadata!$D$2:$H$20,2,FALSE))</f>
        <v>37500</v>
      </c>
      <c r="CH751" s="9">
        <f>IF(CF751="","",VLOOKUP(CF751,Metadata!$D$2:$H$20,4,FALSE))</f>
        <v>35000</v>
      </c>
      <c r="CI751" s="9">
        <f>IF(CF751="","",VLOOKUP(CF751,Metadata!$D$2:$H$20,5,FALSE))</f>
        <v>40000</v>
      </c>
      <c r="CJ751" s="9">
        <f t="shared" si="3"/>
        <v>37500</v>
      </c>
      <c r="CK751" s="9" t="s">
        <v>153</v>
      </c>
      <c r="CL751" s="10">
        <v>5</v>
      </c>
      <c r="CM751" s="10">
        <v>1</v>
      </c>
      <c r="CN751" s="10">
        <v>7</v>
      </c>
      <c r="CO751" s="10">
        <v>7</v>
      </c>
      <c r="CP751" s="10">
        <v>6</v>
      </c>
      <c r="CQ751" s="10">
        <v>6</v>
      </c>
      <c r="CR751" s="10">
        <v>7</v>
      </c>
      <c r="CS751" s="10">
        <v>7</v>
      </c>
      <c r="CT751" s="10">
        <v>6</v>
      </c>
      <c r="CU751" s="10">
        <v>5</v>
      </c>
      <c r="CV751" s="10">
        <v>6</v>
      </c>
      <c r="CW751" s="10">
        <v>6</v>
      </c>
      <c r="CX751" s="10">
        <v>6</v>
      </c>
      <c r="CY751" s="10">
        <v>6</v>
      </c>
      <c r="CZ751" s="10">
        <v>6</v>
      </c>
      <c r="DA751" s="10">
        <v>5</v>
      </c>
      <c r="DB751" s="10">
        <v>5</v>
      </c>
      <c r="DC751" s="10">
        <v>7</v>
      </c>
      <c r="DD751" s="10">
        <v>3</v>
      </c>
      <c r="DE751" s="10">
        <v>5</v>
      </c>
      <c r="DF751" s="10">
        <v>4</v>
      </c>
      <c r="DG751" s="10">
        <v>5</v>
      </c>
      <c r="DH751" s="10">
        <v>7</v>
      </c>
      <c r="DI751" s="10">
        <v>7</v>
      </c>
      <c r="DJ751" s="10">
        <v>3</v>
      </c>
      <c r="DK751" s="10">
        <v>7</v>
      </c>
      <c r="DL751" s="10">
        <v>5</v>
      </c>
      <c r="DM751" s="9" t="s">
        <v>154</v>
      </c>
      <c r="DN751" s="10">
        <v>1992</v>
      </c>
      <c r="DO751" s="9">
        <f t="shared" si="4"/>
        <v>29</v>
      </c>
      <c r="DP751" s="9" t="s">
        <v>287</v>
      </c>
      <c r="DQ751" s="9" t="s">
        <v>210</v>
      </c>
      <c r="DR751" s="9" t="s">
        <v>137</v>
      </c>
      <c r="DS751" s="9" t="s">
        <v>347</v>
      </c>
      <c r="DT751" s="9" t="s">
        <v>181</v>
      </c>
      <c r="DU751" s="9" t="s">
        <v>203</v>
      </c>
      <c r="DV751" s="9" t="str">
        <f>VLOOKUP(DU751,Metadata!$B$2:$C$7,2,FALSE)</f>
        <v>6+ years</v>
      </c>
    </row>
    <row r="752" spans="1:126">
      <c r="A752" s="13">
        <v>751</v>
      </c>
      <c r="B752" s="9" t="s">
        <v>135</v>
      </c>
      <c r="C752" s="9" t="str">
        <f>VLOOKUP(B752,Metadata!$M$2:$N$6,2,FALSE)</f>
        <v>Permanent Employee</v>
      </c>
      <c r="D752" s="9" t="s">
        <v>159</v>
      </c>
      <c r="E752" s="9" t="s">
        <v>137</v>
      </c>
      <c r="F752" s="9" t="s">
        <v>138</v>
      </c>
      <c r="G752" s="9" t="s">
        <v>275</v>
      </c>
      <c r="H752" s="9" t="str">
        <f>IF(G752="","",VLOOKUP(G752,Metadata!$J$2:$K$22,2,FALSE))</f>
        <v>Centre</v>
      </c>
      <c r="I752" s="9" t="s">
        <v>138</v>
      </c>
      <c r="J752" s="9" t="str">
        <f>IF(I752="","",VLOOKUP(I752,Metadata!$P$2:$Q$43,2,FALSE))</f>
        <v>Europe</v>
      </c>
      <c r="K752" s="9" t="str">
        <f t="shared" si="0"/>
        <v>Portugal</v>
      </c>
      <c r="L752" s="9" t="s">
        <v>140</v>
      </c>
      <c r="M752" s="9" t="str">
        <f>IF(L752="","",VLOOKUP(L752,Metadata!$J$2:$K$22,2,FALSE))</f>
        <v>Lisbon Metropolitan Area</v>
      </c>
      <c r="N752" s="9" t="s">
        <v>141</v>
      </c>
      <c r="O752" s="9" t="s">
        <v>137</v>
      </c>
      <c r="P752" s="9" t="s">
        <v>142</v>
      </c>
      <c r="Q752" s="10" t="str">
        <f t="shared" si="1"/>
        <v>Full Office Job</v>
      </c>
      <c r="R752" s="10">
        <v>6</v>
      </c>
      <c r="S752" s="9" t="s">
        <v>192</v>
      </c>
      <c r="T752" s="9" t="s">
        <v>137</v>
      </c>
      <c r="U752" s="9" t="str">
        <f>IF(S752&lt;&gt;"",S752,IF(T752&lt;&gt;"",VLOOKUP(T752,Metadata!$S$2:$T$228,2,FALSE),""))</f>
        <v>Back-End Developer</v>
      </c>
      <c r="V752" s="9" t="s">
        <v>207</v>
      </c>
      <c r="W752" s="9" t="s">
        <v>137</v>
      </c>
      <c r="X752" s="9" t="s">
        <v>208</v>
      </c>
      <c r="Y752" s="9" t="s">
        <v>137</v>
      </c>
      <c r="Z752" s="9" t="s">
        <v>184</v>
      </c>
      <c r="AA752" s="9" t="s">
        <v>137</v>
      </c>
      <c r="AB752" s="9" t="s">
        <v>137</v>
      </c>
      <c r="AC752" s="9"/>
      <c r="AD752" s="9" t="s">
        <v>148</v>
      </c>
      <c r="AE752" s="9" t="s">
        <v>194</v>
      </c>
      <c r="AF752" s="9"/>
      <c r="AG752" s="9"/>
      <c r="AH752" s="9"/>
      <c r="AI752" s="9"/>
      <c r="AJ752" s="9" t="s">
        <v>185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 t="s">
        <v>167</v>
      </c>
      <c r="BK752" s="9" t="s">
        <v>198</v>
      </c>
      <c r="BL752" s="9" t="s">
        <v>199</v>
      </c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10"/>
      <c r="CB752" s="10" t="str">
        <f t="shared" si="5"/>
        <v/>
      </c>
      <c r="CC752" s="10"/>
      <c r="CD752" s="9" t="str">
        <f t="shared" si="2"/>
        <v/>
      </c>
      <c r="CE752" s="9" t="s">
        <v>168</v>
      </c>
      <c r="CF752" s="9" t="s">
        <v>188</v>
      </c>
      <c r="CG752" s="9">
        <f>IF(CF752="","",VLOOKUP(CF752,Metadata!$D$2:$H$20,2,FALSE))</f>
        <v>17500</v>
      </c>
      <c r="CH752" s="9">
        <f>IF(CF752="","",VLOOKUP(CF752,Metadata!$D$2:$H$20,4,FALSE))</f>
        <v>15000</v>
      </c>
      <c r="CI752" s="9">
        <f>IF(CF752="","",VLOOKUP(CF752,Metadata!$D$2:$H$20,5,FALSE))</f>
        <v>20000</v>
      </c>
      <c r="CJ752" s="9">
        <f t="shared" si="3"/>
        <v>17500</v>
      </c>
      <c r="CK752" s="9" t="s">
        <v>153</v>
      </c>
      <c r="CL752" s="10">
        <v>1</v>
      </c>
      <c r="CM752" s="10">
        <v>5</v>
      </c>
      <c r="CN752" s="10">
        <v>7</v>
      </c>
      <c r="CO752" s="10">
        <v>7</v>
      </c>
      <c r="CP752" s="10">
        <v>6</v>
      </c>
      <c r="CQ752" s="10">
        <v>7</v>
      </c>
      <c r="CR752" s="10">
        <v>4</v>
      </c>
      <c r="CS752" s="10">
        <v>4</v>
      </c>
      <c r="CT752" s="10">
        <v>4</v>
      </c>
      <c r="CU752" s="10">
        <v>7</v>
      </c>
      <c r="CV752" s="10">
        <v>6</v>
      </c>
      <c r="CW752" s="10">
        <v>3</v>
      </c>
      <c r="CX752" s="10">
        <v>4</v>
      </c>
      <c r="CY752" s="10">
        <v>6</v>
      </c>
      <c r="CZ752" s="10">
        <v>2</v>
      </c>
      <c r="DA752" s="10">
        <v>1</v>
      </c>
      <c r="DB752" s="10">
        <v>2</v>
      </c>
      <c r="DC752" s="10">
        <v>7</v>
      </c>
      <c r="DD752" s="10">
        <v>4</v>
      </c>
      <c r="DE752" s="10">
        <v>5</v>
      </c>
      <c r="DF752" s="10">
        <v>4</v>
      </c>
      <c r="DG752" s="10">
        <v>5</v>
      </c>
      <c r="DH752" s="10">
        <v>1</v>
      </c>
      <c r="DI752" s="10">
        <v>3</v>
      </c>
      <c r="DJ752" s="10">
        <v>5</v>
      </c>
      <c r="DK752" s="10">
        <v>2</v>
      </c>
      <c r="DL752" s="10">
        <v>1</v>
      </c>
      <c r="DM752" s="9" t="s">
        <v>154</v>
      </c>
      <c r="DN752" s="10">
        <v>1993</v>
      </c>
      <c r="DO752" s="9">
        <f t="shared" si="4"/>
        <v>28</v>
      </c>
      <c r="DP752" s="9" t="s">
        <v>155</v>
      </c>
      <c r="DQ752" s="9" t="s">
        <v>156</v>
      </c>
      <c r="DR752" s="9" t="s">
        <v>157</v>
      </c>
      <c r="DS752" s="9" t="s">
        <v>137</v>
      </c>
      <c r="DT752" s="9" t="s">
        <v>181</v>
      </c>
      <c r="DU752" s="9" t="s">
        <v>168</v>
      </c>
      <c r="DV752" s="9" t="str">
        <f>VLOOKUP(DU752,Metadata!$B$2:$C$7,2,FALSE)</f>
        <v>0 - 3 years</v>
      </c>
    </row>
    <row r="753" spans="1:126">
      <c r="A753" s="13">
        <v>752</v>
      </c>
      <c r="B753" s="9" t="s">
        <v>135</v>
      </c>
      <c r="C753" s="9" t="str">
        <f>VLOOKUP(B753,Metadata!$M$2:$N$6,2,FALSE)</f>
        <v>Permanent Employee</v>
      </c>
      <c r="D753" s="9" t="s">
        <v>159</v>
      </c>
      <c r="E753" s="9" t="s">
        <v>137</v>
      </c>
      <c r="F753" s="9" t="s">
        <v>138</v>
      </c>
      <c r="G753" s="9" t="s">
        <v>354</v>
      </c>
      <c r="H753" s="9" t="str">
        <f>IF(G753="","",VLOOKUP(G753,Metadata!$J$2:$K$22,2,FALSE))</f>
        <v>South</v>
      </c>
      <c r="I753" s="9" t="s">
        <v>295</v>
      </c>
      <c r="J753" s="9" t="str">
        <f>IF(I753="","",VLOOKUP(I753,Metadata!$P$2:$Q$43,2,FALSE))</f>
        <v>Europe</v>
      </c>
      <c r="K753" s="9" t="str">
        <f t="shared" si="0"/>
        <v>International</v>
      </c>
      <c r="L753" s="9" t="s">
        <v>137</v>
      </c>
      <c r="M753" s="9" t="str">
        <f>IF(L753="","",VLOOKUP(L753,Metadata!$J$2:$K$22,2,FALSE))</f>
        <v/>
      </c>
      <c r="N753" s="9" t="s">
        <v>141</v>
      </c>
      <c r="O753" s="9" t="s">
        <v>137</v>
      </c>
      <c r="P753" s="9" t="s">
        <v>191</v>
      </c>
      <c r="Q753" s="10" t="str">
        <f t="shared" si="1"/>
        <v>Remote Job (full or flexible)</v>
      </c>
      <c r="R753" s="10">
        <v>6</v>
      </c>
      <c r="S753" s="9" t="s">
        <v>192</v>
      </c>
      <c r="T753" s="9" t="s">
        <v>137</v>
      </c>
      <c r="U753" s="9" t="str">
        <f>IF(S753&lt;&gt;"",S753,IF(T753&lt;&gt;"",VLOOKUP(T753,Metadata!$S$2:$T$228,2,FALSE),""))</f>
        <v>Back-End Developer</v>
      </c>
      <c r="V753" s="9" t="s">
        <v>261</v>
      </c>
      <c r="W753" s="9" t="s">
        <v>137</v>
      </c>
      <c r="X753" s="9" t="s">
        <v>252</v>
      </c>
      <c r="Y753" s="9" t="s">
        <v>137</v>
      </c>
      <c r="Z753" s="9" t="s">
        <v>146</v>
      </c>
      <c r="AA753" s="9" t="s">
        <v>137</v>
      </c>
      <c r="AB753" s="9" t="s">
        <v>137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 t="s">
        <v>504</v>
      </c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 t="s">
        <v>150</v>
      </c>
      <c r="BZ753" s="9" t="s">
        <v>137</v>
      </c>
      <c r="CA753" s="10"/>
      <c r="CB753" s="10" t="str">
        <f t="shared" si="5"/>
        <v/>
      </c>
      <c r="CC753" s="10"/>
      <c r="CD753" s="9" t="str">
        <f t="shared" si="2"/>
        <v/>
      </c>
      <c r="CE753" s="9" t="s">
        <v>168</v>
      </c>
      <c r="CF753" s="9" t="s">
        <v>188</v>
      </c>
      <c r="CG753" s="9">
        <f>IF(CF753="","",VLOOKUP(CF753,Metadata!$D$2:$H$20,2,FALSE))</f>
        <v>17500</v>
      </c>
      <c r="CH753" s="9">
        <f>IF(CF753="","",VLOOKUP(CF753,Metadata!$D$2:$H$20,4,FALSE))</f>
        <v>15000</v>
      </c>
      <c r="CI753" s="9">
        <f>IF(CF753="","",VLOOKUP(CF753,Metadata!$D$2:$H$20,5,FALSE))</f>
        <v>20000</v>
      </c>
      <c r="CJ753" s="9">
        <f t="shared" si="3"/>
        <v>17500</v>
      </c>
      <c r="CK753" s="9" t="s">
        <v>153</v>
      </c>
      <c r="CL753" s="10">
        <v>2</v>
      </c>
      <c r="CM753" s="10">
        <v>3</v>
      </c>
      <c r="CN753" s="10">
        <v>6</v>
      </c>
      <c r="CO753" s="10">
        <v>7</v>
      </c>
      <c r="CP753" s="10">
        <v>7</v>
      </c>
      <c r="CQ753" s="10">
        <v>7</v>
      </c>
      <c r="CR753" s="10">
        <v>6</v>
      </c>
      <c r="CS753" s="10">
        <v>6</v>
      </c>
      <c r="CT753" s="10">
        <v>4</v>
      </c>
      <c r="CU753" s="10">
        <v>7</v>
      </c>
      <c r="CV753" s="10">
        <v>6</v>
      </c>
      <c r="CW753" s="10">
        <v>7</v>
      </c>
      <c r="CX753" s="10">
        <v>6</v>
      </c>
      <c r="CY753" s="10">
        <v>6</v>
      </c>
      <c r="CZ753" s="10">
        <v>7</v>
      </c>
      <c r="DA753" s="10">
        <v>5</v>
      </c>
      <c r="DB753" s="10">
        <v>4</v>
      </c>
      <c r="DC753" s="10">
        <v>7</v>
      </c>
      <c r="DD753" s="10">
        <v>4</v>
      </c>
      <c r="DE753" s="10">
        <v>7</v>
      </c>
      <c r="DF753" s="10">
        <v>7</v>
      </c>
      <c r="DG753" s="10">
        <v>6</v>
      </c>
      <c r="DH753" s="10">
        <v>4</v>
      </c>
      <c r="DI753" s="10">
        <v>7</v>
      </c>
      <c r="DJ753" s="10">
        <v>4</v>
      </c>
      <c r="DK753" s="10">
        <v>5</v>
      </c>
      <c r="DL753" s="10">
        <v>6</v>
      </c>
      <c r="DM753" s="9" t="s">
        <v>154</v>
      </c>
      <c r="DN753" s="10">
        <v>1982</v>
      </c>
      <c r="DO753" s="9">
        <f t="shared" si="4"/>
        <v>39</v>
      </c>
      <c r="DP753" s="9" t="s">
        <v>155</v>
      </c>
      <c r="DQ753" s="9" t="s">
        <v>156</v>
      </c>
      <c r="DR753" s="9" t="s">
        <v>137</v>
      </c>
      <c r="DS753" s="9" t="s">
        <v>505</v>
      </c>
      <c r="DT753" s="9" t="s">
        <v>181</v>
      </c>
      <c r="DU753" s="9" t="s">
        <v>158</v>
      </c>
      <c r="DV753" s="9" t="str">
        <f>VLOOKUP(DU753,Metadata!$B$2:$C$7,2,FALSE)</f>
        <v>6+ years</v>
      </c>
    </row>
    <row r="754" spans="1:126">
      <c r="A754" s="13">
        <v>753</v>
      </c>
      <c r="B754" s="9" t="s">
        <v>135</v>
      </c>
      <c r="C754" s="9" t="str">
        <f>VLOOKUP(B754,Metadata!$M$2:$N$6,2,FALSE)</f>
        <v>Permanent Employee</v>
      </c>
      <c r="D754" s="9" t="s">
        <v>136</v>
      </c>
      <c r="E754" s="9" t="s">
        <v>137</v>
      </c>
      <c r="F754" s="9" t="s">
        <v>138</v>
      </c>
      <c r="G754" s="9" t="s">
        <v>172</v>
      </c>
      <c r="H754" s="9" t="str">
        <f>IF(G754="","",VLOOKUP(G754,Metadata!$J$2:$K$22,2,FALSE))</f>
        <v>Porto Metropolitan Area</v>
      </c>
      <c r="I754" s="9" t="s">
        <v>138</v>
      </c>
      <c r="J754" s="9" t="str">
        <f>IF(I754="","",VLOOKUP(I754,Metadata!$P$2:$Q$43,2,FALSE))</f>
        <v>Europe</v>
      </c>
      <c r="K754" s="9" t="str">
        <f t="shared" si="0"/>
        <v>Portugal</v>
      </c>
      <c r="L754" s="9" t="s">
        <v>172</v>
      </c>
      <c r="M754" s="9" t="str">
        <f>IF(L754="","",VLOOKUP(L754,Metadata!$J$2:$K$22,2,FALSE))</f>
        <v>Porto Metropolitan Area</v>
      </c>
      <c r="N754" s="9" t="s">
        <v>141</v>
      </c>
      <c r="O754" s="9" t="s">
        <v>137</v>
      </c>
      <c r="P754" s="9" t="s">
        <v>191</v>
      </c>
      <c r="Q754" s="10" t="str">
        <f t="shared" si="1"/>
        <v>Remote Job (full or flexible)</v>
      </c>
      <c r="R754" s="10">
        <v>7</v>
      </c>
      <c r="S754" s="9" t="s">
        <v>161</v>
      </c>
      <c r="T754" s="9" t="s">
        <v>137</v>
      </c>
      <c r="U754" s="9" t="str">
        <f>IF(S754&lt;&gt;"",S754,IF(T754&lt;&gt;"",VLOOKUP(T754,Metadata!$S$2:$T$228,2,FALSE),""))</f>
        <v>Full-Stack Developer</v>
      </c>
      <c r="V754" s="9" t="s">
        <v>323</v>
      </c>
      <c r="W754" s="9" t="s">
        <v>137</v>
      </c>
      <c r="X754" s="9" t="s">
        <v>145</v>
      </c>
      <c r="Y754" s="9" t="s">
        <v>137</v>
      </c>
      <c r="Z754" s="9" t="s">
        <v>184</v>
      </c>
      <c r="AA754" s="9" t="s">
        <v>165</v>
      </c>
      <c r="AB754" s="9" t="s">
        <v>137</v>
      </c>
      <c r="AC754" s="9"/>
      <c r="AD754" s="9"/>
      <c r="AE754" s="9"/>
      <c r="AF754" s="9"/>
      <c r="AG754" s="9" t="s">
        <v>166</v>
      </c>
      <c r="AH754" s="9"/>
      <c r="AI754" s="9"/>
      <c r="AJ754" s="9" t="s">
        <v>185</v>
      </c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 t="s">
        <v>167</v>
      </c>
      <c r="BK754" s="9"/>
      <c r="BL754" s="9"/>
      <c r="BM754" s="9"/>
      <c r="BN754" s="9" t="s">
        <v>186</v>
      </c>
      <c r="BO754" s="9"/>
      <c r="BP754" s="9" t="s">
        <v>179</v>
      </c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10"/>
      <c r="CB754" s="10" t="str">
        <f t="shared" si="5"/>
        <v/>
      </c>
      <c r="CC754" s="10"/>
      <c r="CD754" s="9" t="str">
        <f t="shared" si="2"/>
        <v/>
      </c>
      <c r="CE754" s="9" t="s">
        <v>168</v>
      </c>
      <c r="CF754" s="9" t="s">
        <v>169</v>
      </c>
      <c r="CG754" s="9">
        <f>IF(CF754="","",VLOOKUP(CF754,Metadata!$D$2:$H$20,2,FALSE))</f>
        <v>12500</v>
      </c>
      <c r="CH754" s="9">
        <f>IF(CF754="","",VLOOKUP(CF754,Metadata!$D$2:$H$20,4,FALSE))</f>
        <v>0</v>
      </c>
      <c r="CI754" s="9">
        <f>IF(CF754="","",VLOOKUP(CF754,Metadata!$D$2:$H$20,5,FALSE))</f>
        <v>15000</v>
      </c>
      <c r="CJ754" s="9">
        <f t="shared" si="3"/>
        <v>12500</v>
      </c>
      <c r="CK754" s="9" t="s">
        <v>153</v>
      </c>
      <c r="CL754" s="10">
        <v>6</v>
      </c>
      <c r="CM754" s="10">
        <v>1</v>
      </c>
      <c r="CN754" s="10">
        <v>6</v>
      </c>
      <c r="CO754" s="10">
        <v>5</v>
      </c>
      <c r="CP754" s="10">
        <v>6</v>
      </c>
      <c r="CQ754" s="10">
        <v>5</v>
      </c>
      <c r="CR754" s="10">
        <v>7</v>
      </c>
      <c r="CS754" s="10">
        <v>7</v>
      </c>
      <c r="CT754" s="10">
        <v>7</v>
      </c>
      <c r="CU754" s="10">
        <v>7</v>
      </c>
      <c r="CV754" s="10">
        <v>6</v>
      </c>
      <c r="CW754" s="10">
        <v>5</v>
      </c>
      <c r="CX754" s="10">
        <v>6</v>
      </c>
      <c r="CY754" s="10">
        <v>6</v>
      </c>
      <c r="CZ754" s="10">
        <v>5</v>
      </c>
      <c r="DA754" s="10">
        <v>7</v>
      </c>
      <c r="DB754" s="10">
        <v>6</v>
      </c>
      <c r="DC754" s="10">
        <v>6</v>
      </c>
      <c r="DD754" s="10">
        <v>4</v>
      </c>
      <c r="DE754" s="10">
        <v>4</v>
      </c>
      <c r="DF754" s="10">
        <v>6</v>
      </c>
      <c r="DG754" s="10">
        <v>7</v>
      </c>
      <c r="DH754" s="10">
        <v>7</v>
      </c>
      <c r="DI754" s="10">
        <v>6</v>
      </c>
      <c r="DJ754" s="10">
        <v>5</v>
      </c>
      <c r="DK754" s="10">
        <v>5</v>
      </c>
      <c r="DL754" s="10">
        <v>6</v>
      </c>
      <c r="DM754" s="9" t="s">
        <v>154</v>
      </c>
      <c r="DN754" s="10">
        <v>1996</v>
      </c>
      <c r="DO754" s="9">
        <f t="shared" si="4"/>
        <v>25</v>
      </c>
      <c r="DP754" s="9" t="s">
        <v>287</v>
      </c>
      <c r="DQ754" s="9" t="s">
        <v>202</v>
      </c>
      <c r="DR754" s="9" t="s">
        <v>170</v>
      </c>
      <c r="DS754" s="9" t="s">
        <v>137</v>
      </c>
      <c r="DT754" s="9" t="s">
        <v>181</v>
      </c>
      <c r="DU754" s="9" t="s">
        <v>168</v>
      </c>
      <c r="DV754" s="9" t="str">
        <f>VLOOKUP(DU754,Metadata!$B$2:$C$7,2,FALSE)</f>
        <v>0 - 3 years</v>
      </c>
    </row>
    <row r="755" spans="1:126">
      <c r="A755" s="13">
        <v>754</v>
      </c>
      <c r="B755" s="9" t="s">
        <v>135</v>
      </c>
      <c r="C755" s="9" t="str">
        <f>VLOOKUP(B755,Metadata!$M$2:$N$6,2,FALSE)</f>
        <v>Permanent Employee</v>
      </c>
      <c r="D755" s="9" t="s">
        <v>136</v>
      </c>
      <c r="E755" s="9" t="s">
        <v>137</v>
      </c>
      <c r="F755" s="9" t="s">
        <v>138</v>
      </c>
      <c r="G755" s="9" t="s">
        <v>285</v>
      </c>
      <c r="H755" s="9" t="str">
        <f>IF(G755="","",VLOOKUP(G755,Metadata!$J$2:$K$22,2,FALSE))</f>
        <v>Centre</v>
      </c>
      <c r="I755" s="9" t="s">
        <v>138</v>
      </c>
      <c r="J755" s="9" t="str">
        <f>IF(I755="","",VLOOKUP(I755,Metadata!$P$2:$Q$43,2,FALSE))</f>
        <v>Europe</v>
      </c>
      <c r="K755" s="9" t="str">
        <f t="shared" si="0"/>
        <v>Portugal</v>
      </c>
      <c r="L755" s="9" t="s">
        <v>285</v>
      </c>
      <c r="M755" s="9" t="str">
        <f>IF(L755="","",VLOOKUP(L755,Metadata!$J$2:$K$22,2,FALSE))</f>
        <v>Centre</v>
      </c>
      <c r="N755" s="9" t="s">
        <v>205</v>
      </c>
      <c r="O755" s="9" t="s">
        <v>137</v>
      </c>
      <c r="P755" s="9" t="s">
        <v>137</v>
      </c>
      <c r="Q755" s="10" t="str">
        <f t="shared" si="1"/>
        <v>Full Office Job</v>
      </c>
      <c r="R755" s="10">
        <v>7</v>
      </c>
      <c r="S755" s="9" t="s">
        <v>192</v>
      </c>
      <c r="T755" s="9" t="s">
        <v>137</v>
      </c>
      <c r="U755" s="9" t="str">
        <f>IF(S755&lt;&gt;"",S755,IF(T755&lt;&gt;"",VLOOKUP(T755,Metadata!$S$2:$T$228,2,FALSE),""))</f>
        <v>Back-End Developer</v>
      </c>
      <c r="V755" s="9" t="s">
        <v>317</v>
      </c>
      <c r="W755" s="9" t="s">
        <v>137</v>
      </c>
      <c r="X755" s="9" t="s">
        <v>145</v>
      </c>
      <c r="Y755" s="9" t="s">
        <v>137</v>
      </c>
      <c r="Z755" s="9" t="s">
        <v>218</v>
      </c>
      <c r="AA755" s="9" t="s">
        <v>165</v>
      </c>
      <c r="AB755" s="9" t="s">
        <v>137</v>
      </c>
      <c r="AC755" s="9" t="s">
        <v>147</v>
      </c>
      <c r="AD755" s="9"/>
      <c r="AE755" s="9" t="s">
        <v>194</v>
      </c>
      <c r="AF755" s="9" t="s">
        <v>243</v>
      </c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 t="s">
        <v>167</v>
      </c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 t="s">
        <v>258</v>
      </c>
      <c r="BV755" s="9"/>
      <c r="BW755" s="9"/>
      <c r="BX755" s="9"/>
      <c r="BY755" s="9"/>
      <c r="BZ755" s="9"/>
      <c r="CA755" s="10"/>
      <c r="CB755" s="10" t="str">
        <f t="shared" si="5"/>
        <v/>
      </c>
      <c r="CC755" s="10"/>
      <c r="CD755" s="9" t="str">
        <f t="shared" si="2"/>
        <v/>
      </c>
      <c r="CE755" s="9" t="s">
        <v>232</v>
      </c>
      <c r="CF755" s="9" t="s">
        <v>169</v>
      </c>
      <c r="CG755" s="9">
        <f>IF(CF755="","",VLOOKUP(CF755,Metadata!$D$2:$H$20,2,FALSE))</f>
        <v>12500</v>
      </c>
      <c r="CH755" s="9">
        <f>IF(CF755="","",VLOOKUP(CF755,Metadata!$D$2:$H$20,4,FALSE))</f>
        <v>0</v>
      </c>
      <c r="CI755" s="9">
        <f>IF(CF755="","",VLOOKUP(CF755,Metadata!$D$2:$H$20,5,FALSE))</f>
        <v>15000</v>
      </c>
      <c r="CJ755" s="9">
        <f t="shared" si="3"/>
        <v>12500</v>
      </c>
      <c r="CK755" s="9" t="s">
        <v>180</v>
      </c>
      <c r="CL755" s="10">
        <v>1</v>
      </c>
      <c r="CM755" s="10">
        <v>5</v>
      </c>
      <c r="CN755" s="10">
        <v>7</v>
      </c>
      <c r="CO755" s="10">
        <v>7</v>
      </c>
      <c r="CP755" s="10">
        <v>7</v>
      </c>
      <c r="CQ755" s="10">
        <v>7</v>
      </c>
      <c r="CR755" s="10">
        <v>7</v>
      </c>
      <c r="CS755" s="10">
        <v>7</v>
      </c>
      <c r="CT755" s="10">
        <v>7</v>
      </c>
      <c r="CU755" s="10">
        <v>7</v>
      </c>
      <c r="CV755" s="10">
        <v>7</v>
      </c>
      <c r="CW755" s="10">
        <v>7</v>
      </c>
      <c r="CX755" s="10">
        <v>7</v>
      </c>
      <c r="CY755" s="10">
        <v>7</v>
      </c>
      <c r="CZ755" s="10">
        <v>7</v>
      </c>
      <c r="DA755" s="10">
        <v>7</v>
      </c>
      <c r="DB755" s="10">
        <v>7</v>
      </c>
      <c r="DC755" s="10">
        <v>7</v>
      </c>
      <c r="DD755" s="10">
        <v>7</v>
      </c>
      <c r="DE755" s="10">
        <v>7</v>
      </c>
      <c r="DF755" s="10">
        <v>7</v>
      </c>
      <c r="DG755" s="10">
        <v>7</v>
      </c>
      <c r="DH755" s="10">
        <v>7</v>
      </c>
      <c r="DI755" s="10">
        <v>7</v>
      </c>
      <c r="DJ755" s="10">
        <v>7</v>
      </c>
      <c r="DK755" s="10">
        <v>7</v>
      </c>
      <c r="DL755" s="10">
        <v>7</v>
      </c>
      <c r="DM755" s="9" t="s">
        <v>154</v>
      </c>
      <c r="DN755" s="10">
        <v>1985</v>
      </c>
      <c r="DO755" s="9">
        <f t="shared" si="4"/>
        <v>36</v>
      </c>
      <c r="DP755" s="9" t="s">
        <v>155</v>
      </c>
      <c r="DQ755" s="9" t="s">
        <v>210</v>
      </c>
      <c r="DR755" s="9" t="s">
        <v>157</v>
      </c>
      <c r="DS755" s="9" t="s">
        <v>137</v>
      </c>
      <c r="DT755" s="9" t="s">
        <v>181</v>
      </c>
      <c r="DU755" s="9" t="s">
        <v>168</v>
      </c>
      <c r="DV755" s="9" t="str">
        <f>VLOOKUP(DU755,Metadata!$B$2:$C$7,2,FALSE)</f>
        <v>0 - 3 years</v>
      </c>
    </row>
    <row r="756" spans="1:126">
      <c r="A756" s="13">
        <v>755</v>
      </c>
      <c r="B756" s="9" t="s">
        <v>135</v>
      </c>
      <c r="C756" s="9" t="str">
        <f>VLOOKUP(B756,Metadata!$M$2:$N$6,2,FALSE)</f>
        <v>Permanent Employee</v>
      </c>
      <c r="D756" s="9" t="s">
        <v>159</v>
      </c>
      <c r="E756" s="9" t="s">
        <v>137</v>
      </c>
      <c r="F756" s="9" t="s">
        <v>138</v>
      </c>
      <c r="G756" s="9" t="s">
        <v>172</v>
      </c>
      <c r="H756" s="9" t="str">
        <f>IF(G756="","",VLOOKUP(G756,Metadata!$J$2:$K$22,2,FALSE))</f>
        <v>Porto Metropolitan Area</v>
      </c>
      <c r="I756" s="9" t="s">
        <v>138</v>
      </c>
      <c r="J756" s="9" t="str">
        <f>IF(I756="","",VLOOKUP(I756,Metadata!$P$2:$Q$43,2,FALSE))</f>
        <v>Europe</v>
      </c>
      <c r="K756" s="9" t="str">
        <f t="shared" si="0"/>
        <v>Portugal</v>
      </c>
      <c r="L756" s="9" t="s">
        <v>172</v>
      </c>
      <c r="M756" s="9" t="str">
        <f>IF(L756="","",VLOOKUP(L756,Metadata!$J$2:$K$22,2,FALSE))</f>
        <v>Porto Metropolitan Area</v>
      </c>
      <c r="N756" s="9" t="s">
        <v>141</v>
      </c>
      <c r="O756" s="9" t="s">
        <v>137</v>
      </c>
      <c r="P756" s="9" t="s">
        <v>142</v>
      </c>
      <c r="Q756" s="10" t="str">
        <f t="shared" si="1"/>
        <v>Full Office Job</v>
      </c>
      <c r="R756" s="10">
        <v>4</v>
      </c>
      <c r="S756" s="9" t="s">
        <v>183</v>
      </c>
      <c r="T756" s="9" t="s">
        <v>137</v>
      </c>
      <c r="U756" s="9" t="str">
        <f>IF(S756&lt;&gt;"",S756,IF(T756&lt;&gt;"",VLOOKUP(T756,Metadata!$S$2:$T$228,2,FALSE),""))</f>
        <v>Product Owner/Product Manager</v>
      </c>
      <c r="V756" s="9" t="s">
        <v>341</v>
      </c>
      <c r="W756" s="9" t="s">
        <v>137</v>
      </c>
      <c r="X756" s="9" t="s">
        <v>175</v>
      </c>
      <c r="Y756" s="9" t="s">
        <v>137</v>
      </c>
      <c r="Z756" s="9" t="s">
        <v>193</v>
      </c>
      <c r="AA756" s="9" t="s">
        <v>137</v>
      </c>
      <c r="AB756" s="9" t="s">
        <v>137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 t="s">
        <v>150</v>
      </c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 t="s">
        <v>150</v>
      </c>
      <c r="BZ756" s="9" t="s">
        <v>137</v>
      </c>
      <c r="CA756" s="10"/>
      <c r="CB756" s="10" t="str">
        <f t="shared" si="5"/>
        <v/>
      </c>
      <c r="CC756" s="10"/>
      <c r="CD756" s="9" t="str">
        <f t="shared" si="2"/>
        <v/>
      </c>
      <c r="CE756" s="9" t="s">
        <v>232</v>
      </c>
      <c r="CF756" s="9" t="s">
        <v>152</v>
      </c>
      <c r="CG756" s="9">
        <f>IF(CF756="","",VLOOKUP(CF756,Metadata!$D$2:$H$20,2,FALSE))</f>
        <v>32500</v>
      </c>
      <c r="CH756" s="9">
        <f>IF(CF756="","",VLOOKUP(CF756,Metadata!$D$2:$H$20,4,FALSE))</f>
        <v>30000</v>
      </c>
      <c r="CI756" s="9">
        <f>IF(CF756="","",VLOOKUP(CF756,Metadata!$D$2:$H$20,5,FALSE))</f>
        <v>35000</v>
      </c>
      <c r="CJ756" s="9">
        <f t="shared" si="3"/>
        <v>32500</v>
      </c>
      <c r="CK756" s="9" t="s">
        <v>153</v>
      </c>
      <c r="CL756" s="10">
        <v>4</v>
      </c>
      <c r="CM756" s="10">
        <v>3</v>
      </c>
      <c r="CN756" s="10">
        <v>7</v>
      </c>
      <c r="CO756" s="10">
        <v>5</v>
      </c>
      <c r="CP756" s="10">
        <v>5</v>
      </c>
      <c r="CQ756" s="10">
        <v>6</v>
      </c>
      <c r="CR756" s="10">
        <v>4</v>
      </c>
      <c r="CS756" s="10">
        <v>6</v>
      </c>
      <c r="CT756" s="10">
        <v>7</v>
      </c>
      <c r="CU756" s="10">
        <v>4</v>
      </c>
      <c r="CV756" s="10">
        <v>5</v>
      </c>
      <c r="CW756" s="10">
        <v>3</v>
      </c>
      <c r="CX756" s="10">
        <v>6</v>
      </c>
      <c r="CY756" s="10">
        <v>6</v>
      </c>
      <c r="CZ756" s="10">
        <v>6</v>
      </c>
      <c r="DA756" s="10">
        <v>6</v>
      </c>
      <c r="DB756" s="10">
        <v>5</v>
      </c>
      <c r="DC756" s="10">
        <v>7</v>
      </c>
      <c r="DD756" s="10">
        <v>4</v>
      </c>
      <c r="DE756" s="10">
        <v>6</v>
      </c>
      <c r="DF756" s="10">
        <v>7</v>
      </c>
      <c r="DG756" s="10">
        <v>6</v>
      </c>
      <c r="DH756" s="10">
        <v>5</v>
      </c>
      <c r="DI756" s="10">
        <v>7</v>
      </c>
      <c r="DJ756" s="10">
        <v>5</v>
      </c>
      <c r="DK756" s="10">
        <v>6</v>
      </c>
      <c r="DL756" s="10">
        <v>5</v>
      </c>
      <c r="DM756" s="9" t="s">
        <v>154</v>
      </c>
      <c r="DN756" s="10">
        <v>1990</v>
      </c>
      <c r="DO756" s="9">
        <f t="shared" si="4"/>
        <v>31</v>
      </c>
      <c r="DP756" s="9" t="s">
        <v>222</v>
      </c>
      <c r="DQ756" s="9" t="s">
        <v>210</v>
      </c>
      <c r="DR756" s="9" t="s">
        <v>170</v>
      </c>
      <c r="DS756" s="9" t="s">
        <v>137</v>
      </c>
      <c r="DT756" s="9" t="s">
        <v>181</v>
      </c>
      <c r="DU756" s="9" t="s">
        <v>203</v>
      </c>
      <c r="DV756" s="9" t="str">
        <f>VLOOKUP(DU756,Metadata!$B$2:$C$7,2,FALSE)</f>
        <v>6+ years</v>
      </c>
    </row>
    <row r="757" spans="1:126">
      <c r="A757" s="13">
        <v>756</v>
      </c>
      <c r="B757" s="9" t="s">
        <v>135</v>
      </c>
      <c r="C757" s="9" t="str">
        <f>VLOOKUP(B757,Metadata!$M$2:$N$6,2,FALSE)</f>
        <v>Permanent Employee</v>
      </c>
      <c r="D757" s="9" t="s">
        <v>136</v>
      </c>
      <c r="E757" s="9" t="s">
        <v>137</v>
      </c>
      <c r="F757" s="9" t="s">
        <v>138</v>
      </c>
      <c r="G757" s="9" t="s">
        <v>190</v>
      </c>
      <c r="H757" s="9" t="str">
        <f>IF(G757="","",VLOOKUP(G757,Metadata!$J$2:$K$22,2,FALSE))</f>
        <v>North</v>
      </c>
      <c r="I757" s="9" t="s">
        <v>138</v>
      </c>
      <c r="J757" s="9" t="str">
        <f>IF(I757="","",VLOOKUP(I757,Metadata!$P$2:$Q$43,2,FALSE))</f>
        <v>Europe</v>
      </c>
      <c r="K757" s="9" t="str">
        <f t="shared" si="0"/>
        <v>Portugal</v>
      </c>
      <c r="L757" s="9" t="s">
        <v>172</v>
      </c>
      <c r="M757" s="9" t="str">
        <f>IF(L757="","",VLOOKUP(L757,Metadata!$J$2:$K$22,2,FALSE))</f>
        <v>Porto Metropolitan Area</v>
      </c>
      <c r="N757" s="9" t="s">
        <v>141</v>
      </c>
      <c r="O757" s="9" t="s">
        <v>137</v>
      </c>
      <c r="P757" s="9" t="s">
        <v>142</v>
      </c>
      <c r="Q757" s="10" t="str">
        <f t="shared" si="1"/>
        <v>Full Office Job</v>
      </c>
      <c r="R757" s="10">
        <v>7</v>
      </c>
      <c r="S757" s="9" t="s">
        <v>216</v>
      </c>
      <c r="T757" s="9" t="s">
        <v>137</v>
      </c>
      <c r="U757" s="9" t="str">
        <f>IF(S757&lt;&gt;"",S757,IF(T757&lt;&gt;"",VLOOKUP(T757,Metadata!$S$2:$T$228,2,FALSE),""))</f>
        <v>Front-End Developer</v>
      </c>
      <c r="V757" s="9" t="s">
        <v>217</v>
      </c>
      <c r="W757" s="9" t="s">
        <v>137</v>
      </c>
      <c r="X757" s="9" t="s">
        <v>145</v>
      </c>
      <c r="Y757" s="9" t="s">
        <v>137</v>
      </c>
      <c r="Z757" s="9" t="s">
        <v>146</v>
      </c>
      <c r="AA757" s="9" t="s">
        <v>165</v>
      </c>
      <c r="AB757" s="9" t="s">
        <v>137</v>
      </c>
      <c r="AC757" s="9"/>
      <c r="AD757" s="9"/>
      <c r="AE757" s="9"/>
      <c r="AF757" s="9"/>
      <c r="AG757" s="9"/>
      <c r="AH757" s="9"/>
      <c r="AI757" s="9"/>
      <c r="AJ757" s="9" t="s">
        <v>185</v>
      </c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 t="s">
        <v>178</v>
      </c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 t="s">
        <v>186</v>
      </c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10"/>
      <c r="CB757" s="10" t="str">
        <f t="shared" si="5"/>
        <v/>
      </c>
      <c r="CC757" s="10"/>
      <c r="CD757" s="9" t="str">
        <f t="shared" si="2"/>
        <v/>
      </c>
      <c r="CE757" s="9" t="s">
        <v>168</v>
      </c>
      <c r="CF757" s="9" t="s">
        <v>220</v>
      </c>
      <c r="CG757" s="9">
        <f>IF(CF757="","",VLOOKUP(CF757,Metadata!$D$2:$H$20,2,FALSE))</f>
        <v>27500</v>
      </c>
      <c r="CH757" s="9">
        <f>IF(CF757="","",VLOOKUP(CF757,Metadata!$D$2:$H$20,4,FALSE))</f>
        <v>25000</v>
      </c>
      <c r="CI757" s="9">
        <f>IF(CF757="","",VLOOKUP(CF757,Metadata!$D$2:$H$20,5,FALSE))</f>
        <v>30000</v>
      </c>
      <c r="CJ757" s="9">
        <f t="shared" si="3"/>
        <v>27500</v>
      </c>
      <c r="CK757" s="9" t="s">
        <v>153</v>
      </c>
      <c r="CL757" s="10">
        <v>5</v>
      </c>
      <c r="CM757" s="10">
        <v>4</v>
      </c>
      <c r="CN757" s="10">
        <v>7</v>
      </c>
      <c r="CO757" s="10">
        <v>7</v>
      </c>
      <c r="CP757" s="10">
        <v>7</v>
      </c>
      <c r="CQ757" s="10">
        <v>7</v>
      </c>
      <c r="CR757" s="10">
        <v>7</v>
      </c>
      <c r="CS757" s="10">
        <v>7</v>
      </c>
      <c r="CT757" s="10">
        <v>7</v>
      </c>
      <c r="CU757" s="10">
        <v>7</v>
      </c>
      <c r="CV757" s="10">
        <v>7</v>
      </c>
      <c r="CW757" s="10">
        <v>5</v>
      </c>
      <c r="CX757" s="10">
        <v>6</v>
      </c>
      <c r="CY757" s="10">
        <v>6</v>
      </c>
      <c r="CZ757" s="10">
        <v>7</v>
      </c>
      <c r="DA757" s="10">
        <v>7</v>
      </c>
      <c r="DB757" s="10">
        <v>6</v>
      </c>
      <c r="DC757" s="10">
        <v>7</v>
      </c>
      <c r="DD757" s="10">
        <v>6</v>
      </c>
      <c r="DE757" s="10">
        <v>7</v>
      </c>
      <c r="DF757" s="10">
        <v>7</v>
      </c>
      <c r="DG757" s="10">
        <v>7</v>
      </c>
      <c r="DH757" s="10">
        <v>7</v>
      </c>
      <c r="DI757" s="10">
        <v>7</v>
      </c>
      <c r="DJ757" s="10">
        <v>6</v>
      </c>
      <c r="DK757" s="10">
        <v>7</v>
      </c>
      <c r="DL757" s="10">
        <v>7</v>
      </c>
      <c r="DM757" s="9" t="s">
        <v>154</v>
      </c>
      <c r="DN757" s="10">
        <v>1990</v>
      </c>
      <c r="DO757" s="9">
        <f t="shared" si="4"/>
        <v>31</v>
      </c>
      <c r="DP757" s="9" t="s">
        <v>155</v>
      </c>
      <c r="DQ757" s="9" t="s">
        <v>202</v>
      </c>
      <c r="DR757" s="9" t="s">
        <v>157</v>
      </c>
      <c r="DS757" s="9" t="s">
        <v>137</v>
      </c>
      <c r="DT757" s="9" t="s">
        <v>181</v>
      </c>
      <c r="DU757" s="9" t="s">
        <v>223</v>
      </c>
      <c r="DV757" s="9" t="str">
        <f>VLOOKUP(DU757,Metadata!$B$2:$C$7,2,FALSE)</f>
        <v>3 - 6 years</v>
      </c>
    </row>
    <row r="758" spans="1:126">
      <c r="A758" s="13">
        <v>757</v>
      </c>
      <c r="B758" s="9" t="s">
        <v>135</v>
      </c>
      <c r="C758" s="9" t="str">
        <f>VLOOKUP(B758,Metadata!$M$2:$N$6,2,FALSE)</f>
        <v>Permanent Employee</v>
      </c>
      <c r="D758" s="9" t="s">
        <v>159</v>
      </c>
      <c r="E758" s="9" t="s">
        <v>137</v>
      </c>
      <c r="F758" s="9" t="s">
        <v>138</v>
      </c>
      <c r="G758" s="9" t="s">
        <v>361</v>
      </c>
      <c r="H758" s="9" t="str">
        <f>IF(G758="","",VLOOKUP(G758,Metadata!$J$2:$K$22,2,FALSE))</f>
        <v>South</v>
      </c>
      <c r="I758" s="9" t="s">
        <v>138</v>
      </c>
      <c r="J758" s="9" t="str">
        <f>IF(I758="","",VLOOKUP(I758,Metadata!$P$2:$Q$43,2,FALSE))</f>
        <v>Europe</v>
      </c>
      <c r="K758" s="9" t="str">
        <f t="shared" si="0"/>
        <v>Portugal</v>
      </c>
      <c r="L758" s="9" t="s">
        <v>140</v>
      </c>
      <c r="M758" s="9" t="str">
        <f>IF(L758="","",VLOOKUP(L758,Metadata!$J$2:$K$22,2,FALSE))</f>
        <v>Lisbon Metropolitan Area</v>
      </c>
      <c r="N758" s="9" t="s">
        <v>141</v>
      </c>
      <c r="O758" s="9" t="s">
        <v>137</v>
      </c>
      <c r="P758" s="9" t="s">
        <v>142</v>
      </c>
      <c r="Q758" s="10" t="str">
        <f t="shared" si="1"/>
        <v>Full Office Job</v>
      </c>
      <c r="R758" s="10">
        <v>5</v>
      </c>
      <c r="S758" s="9" t="s">
        <v>161</v>
      </c>
      <c r="T758" s="9" t="s">
        <v>137</v>
      </c>
      <c r="U758" s="9" t="str">
        <f>IF(S758&lt;&gt;"",S758,IF(T758&lt;&gt;"",VLOOKUP(T758,Metadata!$S$2:$T$228,2,FALSE),""))</f>
        <v>Full-Stack Developer</v>
      </c>
      <c r="V758" s="9" t="s">
        <v>256</v>
      </c>
      <c r="W758" s="9" t="s">
        <v>137</v>
      </c>
      <c r="X758" s="9" t="s">
        <v>252</v>
      </c>
      <c r="Y758" s="9" t="s">
        <v>137</v>
      </c>
      <c r="Z758" s="9" t="s">
        <v>218</v>
      </c>
      <c r="AA758" s="9" t="s">
        <v>137</v>
      </c>
      <c r="AB758" s="9" t="s">
        <v>137</v>
      </c>
      <c r="AC758" s="9" t="s">
        <v>147</v>
      </c>
      <c r="AD758" s="9" t="s">
        <v>148</v>
      </c>
      <c r="AE758" s="9"/>
      <c r="AF758" s="9"/>
      <c r="AG758" s="9"/>
      <c r="AH758" s="9"/>
      <c r="AI758" s="9"/>
      <c r="AJ758" s="9" t="s">
        <v>185</v>
      </c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 t="s">
        <v>178</v>
      </c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 t="s">
        <v>199</v>
      </c>
      <c r="BM758" s="9"/>
      <c r="BN758" s="9"/>
      <c r="BO758" s="9"/>
      <c r="BP758" s="9"/>
      <c r="BQ758" s="9" t="s">
        <v>219</v>
      </c>
      <c r="BR758" s="9"/>
      <c r="BS758" s="9"/>
      <c r="BT758" s="9"/>
      <c r="BU758" s="9"/>
      <c r="BV758" s="9"/>
      <c r="BW758" s="9"/>
      <c r="BX758" s="9"/>
      <c r="BY758" s="9"/>
      <c r="BZ758" s="9"/>
      <c r="CA758" s="10"/>
      <c r="CB758" s="10" t="str">
        <f t="shared" si="5"/>
        <v/>
      </c>
      <c r="CC758" s="10"/>
      <c r="CD758" s="9" t="str">
        <f t="shared" si="2"/>
        <v/>
      </c>
      <c r="CE758" s="9" t="s">
        <v>232</v>
      </c>
      <c r="CF758" s="9" t="s">
        <v>169</v>
      </c>
      <c r="CG758" s="9">
        <f>IF(CF758="","",VLOOKUP(CF758,Metadata!$D$2:$H$20,2,FALSE))</f>
        <v>12500</v>
      </c>
      <c r="CH758" s="9">
        <f>IF(CF758="","",VLOOKUP(CF758,Metadata!$D$2:$H$20,4,FALSE))</f>
        <v>0</v>
      </c>
      <c r="CI758" s="9">
        <f>IF(CF758="","",VLOOKUP(CF758,Metadata!$D$2:$H$20,5,FALSE))</f>
        <v>15000</v>
      </c>
      <c r="CJ758" s="9">
        <f t="shared" si="3"/>
        <v>12500</v>
      </c>
      <c r="CK758" s="9" t="s">
        <v>153</v>
      </c>
      <c r="CL758" s="10">
        <v>3</v>
      </c>
      <c r="CM758" s="10">
        <v>4</v>
      </c>
      <c r="CN758" s="10">
        <v>7</v>
      </c>
      <c r="CO758" s="10">
        <v>3</v>
      </c>
      <c r="CP758" s="10">
        <v>6</v>
      </c>
      <c r="CQ758" s="10">
        <v>6</v>
      </c>
      <c r="CR758" s="10">
        <v>3</v>
      </c>
      <c r="CS758" s="10">
        <v>3</v>
      </c>
      <c r="CT758" s="10">
        <v>5</v>
      </c>
      <c r="CU758" s="10">
        <v>6</v>
      </c>
      <c r="CV758" s="10">
        <v>6</v>
      </c>
      <c r="CW758" s="10">
        <v>6</v>
      </c>
      <c r="CX758" s="10">
        <v>4</v>
      </c>
      <c r="CY758" s="10">
        <v>6</v>
      </c>
      <c r="CZ758" s="10">
        <v>5</v>
      </c>
      <c r="DA758" s="10">
        <v>5</v>
      </c>
      <c r="DB758" s="10">
        <v>5</v>
      </c>
      <c r="DC758" s="10">
        <v>5</v>
      </c>
      <c r="DD758" s="10">
        <v>4</v>
      </c>
      <c r="DE758" s="10">
        <v>4</v>
      </c>
      <c r="DF758" s="10">
        <v>5</v>
      </c>
      <c r="DG758" s="10">
        <v>3</v>
      </c>
      <c r="DH758" s="10">
        <v>4</v>
      </c>
      <c r="DI758" s="10">
        <v>2</v>
      </c>
      <c r="DJ758" s="10">
        <v>2</v>
      </c>
      <c r="DK758" s="10">
        <v>2</v>
      </c>
      <c r="DL758" s="10">
        <v>5</v>
      </c>
      <c r="DM758" s="9" t="s">
        <v>154</v>
      </c>
      <c r="DN758" s="10">
        <v>1999</v>
      </c>
      <c r="DO758" s="9">
        <f t="shared" si="4"/>
        <v>22</v>
      </c>
      <c r="DP758" s="9" t="s">
        <v>155</v>
      </c>
      <c r="DQ758" s="9" t="s">
        <v>202</v>
      </c>
      <c r="DR758" s="9" t="s">
        <v>157</v>
      </c>
      <c r="DS758" s="9" t="s">
        <v>137</v>
      </c>
      <c r="DT758" s="9" t="s">
        <v>181</v>
      </c>
      <c r="DU758" s="9" t="s">
        <v>233</v>
      </c>
      <c r="DV758" s="9" t="str">
        <f>VLOOKUP(DU758,Metadata!$B$2:$C$7,2,FALSE)</f>
        <v>0 - 3 years</v>
      </c>
    </row>
    <row r="759" spans="1:126">
      <c r="A759" s="13">
        <v>758</v>
      </c>
      <c r="B759" s="9" t="s">
        <v>135</v>
      </c>
      <c r="C759" s="9" t="str">
        <f>VLOOKUP(B759,Metadata!$M$2:$N$6,2,FALSE)</f>
        <v>Permanent Employee</v>
      </c>
      <c r="D759" s="9" t="s">
        <v>159</v>
      </c>
      <c r="E759" s="9" t="s">
        <v>137</v>
      </c>
      <c r="F759" s="9" t="s">
        <v>138</v>
      </c>
      <c r="G759" s="9" t="s">
        <v>265</v>
      </c>
      <c r="H759" s="9" t="str">
        <f>IF(G759="","",VLOOKUP(G759,Metadata!$J$2:$K$22,2,FALSE))</f>
        <v>Azores and Madeira</v>
      </c>
      <c r="I759" s="9" t="s">
        <v>292</v>
      </c>
      <c r="J759" s="9" t="str">
        <f>IF(I759="","",VLOOKUP(I759,Metadata!$P$2:$Q$43,2,FALSE))</f>
        <v>North America</v>
      </c>
      <c r="K759" s="9" t="str">
        <f t="shared" si="0"/>
        <v>International</v>
      </c>
      <c r="L759" s="9" t="s">
        <v>137</v>
      </c>
      <c r="M759" s="9" t="str">
        <f>IF(L759="","",VLOOKUP(L759,Metadata!$J$2:$K$22,2,FALSE))</f>
        <v/>
      </c>
      <c r="N759" s="9" t="s">
        <v>141</v>
      </c>
      <c r="O759" s="9" t="s">
        <v>137</v>
      </c>
      <c r="P759" s="9" t="s">
        <v>142</v>
      </c>
      <c r="Q759" s="10" t="str">
        <f t="shared" si="1"/>
        <v>Full Office Job</v>
      </c>
      <c r="R759" s="10">
        <v>5</v>
      </c>
      <c r="S759" s="9" t="s">
        <v>216</v>
      </c>
      <c r="T759" s="9" t="s">
        <v>137</v>
      </c>
      <c r="U759" s="9" t="str">
        <f>IF(S759&lt;&gt;"",S759,IF(T759&lt;&gt;"",VLOOKUP(T759,Metadata!$S$2:$T$228,2,FALSE),""))</f>
        <v>Front-End Developer</v>
      </c>
      <c r="V759" s="9" t="s">
        <v>162</v>
      </c>
      <c r="W759" s="9" t="s">
        <v>137</v>
      </c>
      <c r="X759" s="9" t="s">
        <v>145</v>
      </c>
      <c r="Y759" s="9" t="s">
        <v>137</v>
      </c>
      <c r="Z759" s="9" t="s">
        <v>224</v>
      </c>
      <c r="AA759" s="9" t="s">
        <v>137</v>
      </c>
      <c r="AB759" s="9" t="s">
        <v>137</v>
      </c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 t="s">
        <v>507</v>
      </c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 t="s">
        <v>150</v>
      </c>
      <c r="BZ759" s="9" t="s">
        <v>137</v>
      </c>
      <c r="CA759" s="10"/>
      <c r="CB759" s="10" t="str">
        <f t="shared" si="5"/>
        <v/>
      </c>
      <c r="CC759" s="10"/>
      <c r="CD759" s="9" t="str">
        <f t="shared" si="2"/>
        <v/>
      </c>
      <c r="CE759" s="9" t="s">
        <v>168</v>
      </c>
      <c r="CF759" s="9" t="s">
        <v>188</v>
      </c>
      <c r="CG759" s="9">
        <f>IF(CF759="","",VLOOKUP(CF759,Metadata!$D$2:$H$20,2,FALSE))</f>
        <v>17500</v>
      </c>
      <c r="CH759" s="9">
        <f>IF(CF759="","",VLOOKUP(CF759,Metadata!$D$2:$H$20,4,FALSE))</f>
        <v>15000</v>
      </c>
      <c r="CI759" s="9">
        <f>IF(CF759="","",VLOOKUP(CF759,Metadata!$D$2:$H$20,5,FALSE))</f>
        <v>20000</v>
      </c>
      <c r="CJ759" s="9">
        <f t="shared" si="3"/>
        <v>17500</v>
      </c>
      <c r="CK759" s="9" t="s">
        <v>189</v>
      </c>
      <c r="CL759" s="10">
        <v>1</v>
      </c>
      <c r="CM759" s="10">
        <v>4</v>
      </c>
      <c r="CN759" s="10">
        <v>6</v>
      </c>
      <c r="CO759" s="10">
        <v>7</v>
      </c>
      <c r="CP759" s="10">
        <v>5</v>
      </c>
      <c r="CQ759" s="10">
        <v>5</v>
      </c>
      <c r="CR759" s="10">
        <v>6</v>
      </c>
      <c r="CS759" s="10">
        <v>7</v>
      </c>
      <c r="CT759" s="10">
        <v>5</v>
      </c>
      <c r="CU759" s="10">
        <v>5</v>
      </c>
      <c r="CV759" s="10">
        <v>6</v>
      </c>
      <c r="CW759" s="10">
        <v>4</v>
      </c>
      <c r="CX759" s="10">
        <v>5</v>
      </c>
      <c r="CY759" s="10">
        <v>6</v>
      </c>
      <c r="CZ759" s="10">
        <v>4</v>
      </c>
      <c r="DA759" s="10">
        <v>5</v>
      </c>
      <c r="DB759" s="10">
        <v>4</v>
      </c>
      <c r="DC759" s="10">
        <v>6</v>
      </c>
      <c r="DD759" s="10">
        <v>1</v>
      </c>
      <c r="DE759" s="10">
        <v>6</v>
      </c>
      <c r="DF759" s="10">
        <v>2</v>
      </c>
      <c r="DG759" s="10">
        <v>6</v>
      </c>
      <c r="DH759" s="10">
        <v>6</v>
      </c>
      <c r="DI759" s="10">
        <v>6</v>
      </c>
      <c r="DJ759" s="10">
        <v>1</v>
      </c>
      <c r="DK759" s="10">
        <v>1</v>
      </c>
      <c r="DL759" s="10">
        <v>6</v>
      </c>
      <c r="DM759" s="9" t="s">
        <v>154</v>
      </c>
      <c r="DN759" s="10">
        <v>1989</v>
      </c>
      <c r="DO759" s="9">
        <f t="shared" si="4"/>
        <v>32</v>
      </c>
      <c r="DP759" s="9" t="s">
        <v>155</v>
      </c>
      <c r="DQ759" s="9" t="s">
        <v>227</v>
      </c>
      <c r="DR759" s="9" t="s">
        <v>157</v>
      </c>
      <c r="DS759" s="9" t="s">
        <v>137</v>
      </c>
      <c r="DT759" s="9" t="s">
        <v>181</v>
      </c>
      <c r="DU759" s="9" t="s">
        <v>203</v>
      </c>
      <c r="DV759" s="9" t="str">
        <f>VLOOKUP(DU759,Metadata!$B$2:$C$7,2,FALSE)</f>
        <v>6+ years</v>
      </c>
    </row>
    <row r="760" spans="1:126">
      <c r="A760" s="13">
        <v>759</v>
      </c>
      <c r="B760" s="9" t="s">
        <v>171</v>
      </c>
      <c r="C760" s="9" t="str">
        <f>VLOOKUP(B760,Metadata!$M$2:$N$6,2,FALSE)</f>
        <v>Contractor</v>
      </c>
      <c r="D760" s="9" t="s">
        <v>137</v>
      </c>
      <c r="E760" s="9" t="s">
        <v>136</v>
      </c>
      <c r="F760" s="9" t="s">
        <v>138</v>
      </c>
      <c r="G760" s="9" t="s">
        <v>334</v>
      </c>
      <c r="H760" s="9" t="str">
        <f>IF(G760="","",VLOOKUP(G760,Metadata!$J$2:$K$22,2,FALSE))</f>
        <v>North</v>
      </c>
      <c r="I760" s="9" t="s">
        <v>138</v>
      </c>
      <c r="J760" s="9" t="str">
        <f>IF(I760="","",VLOOKUP(I760,Metadata!$P$2:$Q$43,2,FALSE))</f>
        <v>Europe</v>
      </c>
      <c r="K760" s="9" t="str">
        <f t="shared" si="0"/>
        <v>Portugal</v>
      </c>
      <c r="L760" s="9" t="s">
        <v>172</v>
      </c>
      <c r="M760" s="9" t="str">
        <f>IF(L760="","",VLOOKUP(L760,Metadata!$J$2:$K$22,2,FALSE))</f>
        <v>Porto Metropolitan Area</v>
      </c>
      <c r="N760" s="9" t="s">
        <v>141</v>
      </c>
      <c r="O760" s="9" t="s">
        <v>137</v>
      </c>
      <c r="P760" s="9" t="s">
        <v>191</v>
      </c>
      <c r="Q760" s="10" t="str">
        <f t="shared" si="1"/>
        <v>Remote Job (full or flexible)</v>
      </c>
      <c r="R760" s="10">
        <v>7</v>
      </c>
      <c r="S760" s="9" t="s">
        <v>192</v>
      </c>
      <c r="T760" s="9" t="s">
        <v>137</v>
      </c>
      <c r="U760" s="9" t="str">
        <f>IF(S760&lt;&gt;"",S760,IF(T760&lt;&gt;"",VLOOKUP(T760,Metadata!$S$2:$T$228,2,FALSE),""))</f>
        <v>Back-End Developer</v>
      </c>
      <c r="V760" s="9" t="s">
        <v>207</v>
      </c>
      <c r="W760" s="9" t="s">
        <v>137</v>
      </c>
      <c r="X760" s="9" t="s">
        <v>208</v>
      </c>
      <c r="Y760" s="9" t="s">
        <v>137</v>
      </c>
      <c r="Z760" s="9" t="s">
        <v>184</v>
      </c>
      <c r="AA760" s="9" t="s">
        <v>165</v>
      </c>
      <c r="AB760" s="9" t="s">
        <v>137</v>
      </c>
      <c r="AC760" s="9" t="s">
        <v>147</v>
      </c>
      <c r="AD760" s="9"/>
      <c r="AE760" s="9"/>
      <c r="AF760" s="9"/>
      <c r="AG760" s="9" t="s">
        <v>166</v>
      </c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 t="s">
        <v>178</v>
      </c>
      <c r="BB760" s="9"/>
      <c r="BC760" s="9"/>
      <c r="BD760" s="9"/>
      <c r="BE760" s="9"/>
      <c r="BF760" s="9"/>
      <c r="BG760" s="9"/>
      <c r="BH760" s="9"/>
      <c r="BI760" s="9"/>
      <c r="BJ760" s="9" t="s">
        <v>167</v>
      </c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10">
        <v>4</v>
      </c>
      <c r="CB760" s="10" t="str">
        <f t="shared" si="5"/>
        <v>4 to 6 months</v>
      </c>
      <c r="CC760" s="10">
        <v>76</v>
      </c>
      <c r="CD760" s="9">
        <f t="shared" si="2"/>
        <v>121600</v>
      </c>
      <c r="CE760" s="9" t="s">
        <v>137</v>
      </c>
      <c r="CF760" s="9" t="s">
        <v>137</v>
      </c>
      <c r="CG760" s="9" t="str">
        <f>IF(CF760="","",VLOOKUP(CF760,Metadata!$D$2:$H$20,2,FALSE))</f>
        <v/>
      </c>
      <c r="CH760" s="9" t="str">
        <f>IF(CF760="","",VLOOKUP(CF760,Metadata!$D$2:$H$20,4,FALSE))</f>
        <v/>
      </c>
      <c r="CI760" s="9" t="str">
        <f>IF(CF760="","",VLOOKUP(CF760,Metadata!$D$2:$H$20,5,FALSE))</f>
        <v/>
      </c>
      <c r="CJ760" s="9">
        <f t="shared" si="3"/>
        <v>121600</v>
      </c>
      <c r="CK760" s="9" t="s">
        <v>153</v>
      </c>
      <c r="CL760" s="10">
        <v>4</v>
      </c>
      <c r="CM760" s="10">
        <v>2</v>
      </c>
      <c r="CN760" s="10">
        <v>6</v>
      </c>
      <c r="CO760" s="10">
        <v>3</v>
      </c>
      <c r="CP760" s="10">
        <v>5</v>
      </c>
      <c r="CQ760" s="10">
        <v>4</v>
      </c>
      <c r="CR760" s="10">
        <v>7</v>
      </c>
      <c r="CS760" s="10">
        <v>7</v>
      </c>
      <c r="CT760" s="10">
        <v>7</v>
      </c>
      <c r="CU760" s="10">
        <v>6</v>
      </c>
      <c r="CV760" s="10">
        <v>4</v>
      </c>
      <c r="CW760" s="10">
        <v>4</v>
      </c>
      <c r="CX760" s="10">
        <v>6</v>
      </c>
      <c r="CY760" s="10">
        <v>6</v>
      </c>
      <c r="CZ760" s="10">
        <v>6</v>
      </c>
      <c r="DA760" s="10">
        <v>6</v>
      </c>
      <c r="DB760" s="10">
        <v>6</v>
      </c>
      <c r="DC760" s="10">
        <v>6</v>
      </c>
      <c r="DD760" s="10">
        <v>4</v>
      </c>
      <c r="DE760" s="10">
        <v>7</v>
      </c>
      <c r="DF760" s="10">
        <v>7</v>
      </c>
      <c r="DG760" s="10">
        <v>7</v>
      </c>
      <c r="DH760" s="10">
        <v>7</v>
      </c>
      <c r="DI760" s="10">
        <v>7</v>
      </c>
      <c r="DJ760" s="10">
        <v>7</v>
      </c>
      <c r="DK760" s="10">
        <v>7</v>
      </c>
      <c r="DL760" s="10">
        <v>6</v>
      </c>
      <c r="DM760" s="9" t="s">
        <v>296</v>
      </c>
      <c r="DN760" s="10">
        <v>1990</v>
      </c>
      <c r="DO760" s="9">
        <f t="shared" si="4"/>
        <v>31</v>
      </c>
      <c r="DP760" s="9" t="s">
        <v>155</v>
      </c>
      <c r="DQ760" s="9" t="s">
        <v>227</v>
      </c>
      <c r="DR760" s="9" t="s">
        <v>157</v>
      </c>
      <c r="DS760" s="9" t="s">
        <v>137</v>
      </c>
      <c r="DT760" s="9" t="s">
        <v>181</v>
      </c>
      <c r="DU760" s="9" t="s">
        <v>223</v>
      </c>
      <c r="DV760" s="9" t="str">
        <f>VLOOKUP(DU760,Metadata!$B$2:$C$7,2,FALSE)</f>
        <v>3 - 6 years</v>
      </c>
    </row>
    <row r="761" spans="1:126">
      <c r="A761" s="13">
        <v>760</v>
      </c>
      <c r="B761" s="9" t="s">
        <v>135</v>
      </c>
      <c r="C761" s="9" t="str">
        <f>VLOOKUP(B761,Metadata!$M$2:$N$6,2,FALSE)</f>
        <v>Permanent Employee</v>
      </c>
      <c r="D761" s="9" t="s">
        <v>136</v>
      </c>
      <c r="E761" s="9" t="s">
        <v>137</v>
      </c>
      <c r="F761" s="9" t="s">
        <v>138</v>
      </c>
      <c r="G761" s="9" t="s">
        <v>140</v>
      </c>
      <c r="H761" s="9" t="str">
        <f>IF(G761="","",VLOOKUP(G761,Metadata!$J$2:$K$22,2,FALSE))</f>
        <v>Lisbon Metropolitan Area</v>
      </c>
      <c r="I761" s="9" t="s">
        <v>138</v>
      </c>
      <c r="J761" s="9" t="str">
        <f>IF(I761="","",VLOOKUP(I761,Metadata!$P$2:$Q$43,2,FALSE))</f>
        <v>Europe</v>
      </c>
      <c r="K761" s="9" t="str">
        <f t="shared" si="0"/>
        <v>Portugal</v>
      </c>
      <c r="L761" s="9" t="s">
        <v>140</v>
      </c>
      <c r="M761" s="9" t="str">
        <f>IF(L761="","",VLOOKUP(L761,Metadata!$J$2:$K$22,2,FALSE))</f>
        <v>Lisbon Metropolitan Area</v>
      </c>
      <c r="N761" s="9" t="s">
        <v>141</v>
      </c>
      <c r="O761" s="9" t="s">
        <v>137</v>
      </c>
      <c r="P761" s="9" t="s">
        <v>142</v>
      </c>
      <c r="Q761" s="10" t="str">
        <f t="shared" si="1"/>
        <v>Full Office Job</v>
      </c>
      <c r="R761" s="10">
        <v>7</v>
      </c>
      <c r="S761" s="9" t="s">
        <v>332</v>
      </c>
      <c r="T761" s="9" t="s">
        <v>137</v>
      </c>
      <c r="U761" s="9" t="str">
        <f>IF(S761&lt;&gt;"",S761,IF(T761&lt;&gt;"",VLOOKUP(T761,Metadata!$S$2:$T$228,2,FALSE),""))</f>
        <v>UX/UI Designer</v>
      </c>
      <c r="V761" s="9" t="s">
        <v>323</v>
      </c>
      <c r="W761" s="9" t="s">
        <v>137</v>
      </c>
      <c r="X761" s="9" t="s">
        <v>145</v>
      </c>
      <c r="Y761" s="9" t="s">
        <v>137</v>
      </c>
      <c r="Z761" s="9" t="s">
        <v>184</v>
      </c>
      <c r="AA761" s="9" t="s">
        <v>137</v>
      </c>
      <c r="AB761" s="9" t="s">
        <v>137</v>
      </c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 t="s">
        <v>178</v>
      </c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 t="s">
        <v>150</v>
      </c>
      <c r="BZ761" s="9" t="s">
        <v>137</v>
      </c>
      <c r="CA761" s="10"/>
      <c r="CB761" s="10" t="str">
        <f t="shared" si="5"/>
        <v/>
      </c>
      <c r="CC761" s="10"/>
      <c r="CD761" s="9" t="str">
        <f t="shared" si="2"/>
        <v/>
      </c>
      <c r="CE761" s="9" t="s">
        <v>151</v>
      </c>
      <c r="CF761" s="9" t="s">
        <v>225</v>
      </c>
      <c r="CG761" s="9">
        <f>IF(CF761="","",VLOOKUP(CF761,Metadata!$D$2:$H$20,2,FALSE))</f>
        <v>22500</v>
      </c>
      <c r="CH761" s="9">
        <f>IF(CF761="","",VLOOKUP(CF761,Metadata!$D$2:$H$20,4,FALSE))</f>
        <v>20000</v>
      </c>
      <c r="CI761" s="9">
        <f>IF(CF761="","",VLOOKUP(CF761,Metadata!$D$2:$H$20,5,FALSE))</f>
        <v>25000</v>
      </c>
      <c r="CJ761" s="9">
        <f t="shared" si="3"/>
        <v>22500</v>
      </c>
      <c r="CK761" s="9" t="s">
        <v>153</v>
      </c>
      <c r="CL761" s="10">
        <v>4</v>
      </c>
      <c r="CM761" s="10">
        <v>2</v>
      </c>
      <c r="CN761" s="10">
        <v>7</v>
      </c>
      <c r="CO761" s="10">
        <v>7</v>
      </c>
      <c r="CP761" s="10">
        <v>7</v>
      </c>
      <c r="CQ761" s="10">
        <v>7</v>
      </c>
      <c r="CR761" s="10">
        <v>7</v>
      </c>
      <c r="CS761" s="10">
        <v>7</v>
      </c>
      <c r="CT761" s="10">
        <v>7</v>
      </c>
      <c r="CU761" s="10">
        <v>7</v>
      </c>
      <c r="CV761" s="10">
        <v>7</v>
      </c>
      <c r="CW761" s="10">
        <v>5</v>
      </c>
      <c r="CX761" s="10">
        <v>6</v>
      </c>
      <c r="CY761" s="10">
        <v>6</v>
      </c>
      <c r="CZ761" s="10">
        <v>6</v>
      </c>
      <c r="DA761" s="10">
        <v>7</v>
      </c>
      <c r="DB761" s="10">
        <v>6</v>
      </c>
      <c r="DC761" s="10">
        <v>7</v>
      </c>
      <c r="DD761" s="10">
        <v>6</v>
      </c>
      <c r="DE761" s="10">
        <v>7</v>
      </c>
      <c r="DF761" s="10">
        <v>7</v>
      </c>
      <c r="DG761" s="10">
        <v>7</v>
      </c>
      <c r="DH761" s="10">
        <v>7</v>
      </c>
      <c r="DI761" s="10">
        <v>7</v>
      </c>
      <c r="DJ761" s="10">
        <v>6</v>
      </c>
      <c r="DK761" s="10">
        <v>7</v>
      </c>
      <c r="DL761" s="10">
        <v>7</v>
      </c>
      <c r="DM761" s="9" t="s">
        <v>154</v>
      </c>
      <c r="DN761" s="10">
        <v>1989</v>
      </c>
      <c r="DO761" s="9">
        <f t="shared" si="4"/>
        <v>32</v>
      </c>
      <c r="DP761" s="9" t="s">
        <v>222</v>
      </c>
      <c r="DQ761" s="9" t="s">
        <v>202</v>
      </c>
      <c r="DR761" s="9" t="s">
        <v>170</v>
      </c>
      <c r="DS761" s="9" t="s">
        <v>137</v>
      </c>
      <c r="DT761" s="9" t="s">
        <v>181</v>
      </c>
      <c r="DU761" s="9" t="s">
        <v>203</v>
      </c>
      <c r="DV761" s="9" t="str">
        <f>VLOOKUP(DU761,Metadata!$B$2:$C$7,2,FALSE)</f>
        <v>6+ years</v>
      </c>
    </row>
    <row r="762" spans="1:126">
      <c r="A762" s="13">
        <v>761</v>
      </c>
      <c r="B762" s="9" t="s">
        <v>135</v>
      </c>
      <c r="C762" s="9" t="str">
        <f>VLOOKUP(B762,Metadata!$M$2:$N$6,2,FALSE)</f>
        <v>Permanent Employee</v>
      </c>
      <c r="D762" s="9" t="s">
        <v>159</v>
      </c>
      <c r="E762" s="9" t="s">
        <v>137</v>
      </c>
      <c r="F762" s="9" t="s">
        <v>138</v>
      </c>
      <c r="G762" s="9" t="s">
        <v>204</v>
      </c>
      <c r="H762" s="9" t="str">
        <f>IF(G762="","",VLOOKUP(G762,Metadata!$J$2:$K$22,2,FALSE))</f>
        <v>Centre</v>
      </c>
      <c r="I762" s="9" t="s">
        <v>138</v>
      </c>
      <c r="J762" s="9" t="str">
        <f>IF(I762="","",VLOOKUP(I762,Metadata!$P$2:$Q$43,2,FALSE))</f>
        <v>Europe</v>
      </c>
      <c r="K762" s="9" t="str">
        <f t="shared" si="0"/>
        <v>Portugal</v>
      </c>
      <c r="L762" s="9" t="s">
        <v>204</v>
      </c>
      <c r="M762" s="9" t="str">
        <f>IF(L762="","",VLOOKUP(L762,Metadata!$J$2:$K$22,2,FALSE))</f>
        <v>Centre</v>
      </c>
      <c r="N762" s="9" t="s">
        <v>141</v>
      </c>
      <c r="O762" s="9" t="s">
        <v>137</v>
      </c>
      <c r="P762" s="9" t="s">
        <v>142</v>
      </c>
      <c r="Q762" s="10" t="str">
        <f t="shared" si="1"/>
        <v>Full Office Job</v>
      </c>
      <c r="R762" s="10">
        <v>5</v>
      </c>
      <c r="S762" s="9" t="s">
        <v>161</v>
      </c>
      <c r="T762" s="9" t="s">
        <v>137</v>
      </c>
      <c r="U762" s="9" t="str">
        <f>IF(S762&lt;&gt;"",S762,IF(T762&lt;&gt;"",VLOOKUP(T762,Metadata!$S$2:$T$228,2,FALSE),""))</f>
        <v>Full-Stack Developer</v>
      </c>
      <c r="V762" s="9" t="s">
        <v>323</v>
      </c>
      <c r="W762" s="9" t="s">
        <v>137</v>
      </c>
      <c r="X762" s="9" t="s">
        <v>163</v>
      </c>
      <c r="Y762" s="9" t="s">
        <v>137</v>
      </c>
      <c r="Z762" s="9" t="s">
        <v>262</v>
      </c>
      <c r="AA762" s="9" t="s">
        <v>165</v>
      </c>
      <c r="AB762" s="9" t="s">
        <v>137</v>
      </c>
      <c r="AC762" s="9" t="s">
        <v>147</v>
      </c>
      <c r="AD762" s="9"/>
      <c r="AE762" s="9" t="s">
        <v>194</v>
      </c>
      <c r="AF762" s="9"/>
      <c r="AG762" s="9" t="s">
        <v>166</v>
      </c>
      <c r="AH762" s="9"/>
      <c r="AI762" s="9"/>
      <c r="AJ762" s="9" t="s">
        <v>185</v>
      </c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 t="s">
        <v>178</v>
      </c>
      <c r="BB762" s="9"/>
      <c r="BC762" s="9"/>
      <c r="BD762" s="9"/>
      <c r="BE762" s="9"/>
      <c r="BF762" s="9"/>
      <c r="BG762" s="9"/>
      <c r="BH762" s="9"/>
      <c r="BI762" s="9"/>
      <c r="BJ762" s="9" t="s">
        <v>167</v>
      </c>
      <c r="BK762" s="9" t="s">
        <v>198</v>
      </c>
      <c r="BL762" s="9"/>
      <c r="BM762" s="9"/>
      <c r="BN762" s="9"/>
      <c r="BO762" s="9"/>
      <c r="BP762" s="9" t="s">
        <v>179</v>
      </c>
      <c r="BQ762" s="9"/>
      <c r="BR762" s="9" t="s">
        <v>247</v>
      </c>
      <c r="BS762" s="9" t="s">
        <v>200</v>
      </c>
      <c r="BT762" s="9"/>
      <c r="BU762" s="9"/>
      <c r="BV762" s="9"/>
      <c r="BW762" s="9"/>
      <c r="BX762" s="9"/>
      <c r="BY762" s="9"/>
      <c r="BZ762" s="9"/>
      <c r="CA762" s="10"/>
      <c r="CB762" s="10" t="str">
        <f t="shared" si="5"/>
        <v/>
      </c>
      <c r="CC762" s="10"/>
      <c r="CD762" s="9" t="str">
        <f t="shared" si="2"/>
        <v/>
      </c>
      <c r="CE762" s="9" t="s">
        <v>151</v>
      </c>
      <c r="CF762" s="9" t="s">
        <v>169</v>
      </c>
      <c r="CG762" s="9">
        <f>IF(CF762="","",VLOOKUP(CF762,Metadata!$D$2:$H$20,2,FALSE))</f>
        <v>12500</v>
      </c>
      <c r="CH762" s="9">
        <f>IF(CF762="","",VLOOKUP(CF762,Metadata!$D$2:$H$20,4,FALSE))</f>
        <v>0</v>
      </c>
      <c r="CI762" s="9">
        <f>IF(CF762="","",VLOOKUP(CF762,Metadata!$D$2:$H$20,5,FALSE))</f>
        <v>15000</v>
      </c>
      <c r="CJ762" s="9">
        <f t="shared" si="3"/>
        <v>12500</v>
      </c>
      <c r="CK762" s="9" t="s">
        <v>221</v>
      </c>
      <c r="CL762" s="10">
        <v>2</v>
      </c>
      <c r="CM762" s="10">
        <v>5</v>
      </c>
      <c r="CN762" s="10">
        <v>6</v>
      </c>
      <c r="CO762" s="10">
        <v>7</v>
      </c>
      <c r="CP762" s="10">
        <v>5</v>
      </c>
      <c r="CQ762" s="10">
        <v>6</v>
      </c>
      <c r="CR762" s="10">
        <v>4</v>
      </c>
      <c r="CS762" s="10">
        <v>4</v>
      </c>
      <c r="CT762" s="10">
        <v>4</v>
      </c>
      <c r="CU762" s="10">
        <v>7</v>
      </c>
      <c r="CV762" s="10">
        <v>6</v>
      </c>
      <c r="CW762" s="10">
        <v>5</v>
      </c>
      <c r="CX762" s="10">
        <v>5</v>
      </c>
      <c r="CY762" s="10">
        <v>5</v>
      </c>
      <c r="CZ762" s="10">
        <v>4</v>
      </c>
      <c r="DA762" s="10">
        <v>5</v>
      </c>
      <c r="DB762" s="10">
        <v>5</v>
      </c>
      <c r="DC762" s="10">
        <v>7</v>
      </c>
      <c r="DD762" s="10">
        <v>4</v>
      </c>
      <c r="DE762" s="10">
        <v>5</v>
      </c>
      <c r="DF762" s="10">
        <v>5</v>
      </c>
      <c r="DG762" s="10">
        <v>6</v>
      </c>
      <c r="DH762" s="10">
        <v>6</v>
      </c>
      <c r="DI762" s="10">
        <v>7</v>
      </c>
      <c r="DJ762" s="10">
        <v>2</v>
      </c>
      <c r="DK762" s="10">
        <v>4</v>
      </c>
      <c r="DL762" s="10">
        <v>6</v>
      </c>
      <c r="DM762" s="9" t="s">
        <v>154</v>
      </c>
      <c r="DN762" s="10">
        <v>1995</v>
      </c>
      <c r="DO762" s="9">
        <f t="shared" si="4"/>
        <v>26</v>
      </c>
      <c r="DP762" s="9" t="s">
        <v>155</v>
      </c>
      <c r="DQ762" s="9" t="s">
        <v>156</v>
      </c>
      <c r="DR762" s="9" t="s">
        <v>157</v>
      </c>
      <c r="DS762" s="9" t="s">
        <v>137</v>
      </c>
      <c r="DT762" s="9" t="s">
        <v>181</v>
      </c>
      <c r="DU762" s="9" t="s">
        <v>223</v>
      </c>
      <c r="DV762" s="9" t="str">
        <f>VLOOKUP(DU762,Metadata!$B$2:$C$7,2,FALSE)</f>
        <v>3 - 6 years</v>
      </c>
    </row>
    <row r="763" spans="1:126">
      <c r="A763" s="13">
        <v>762</v>
      </c>
      <c r="B763" s="9" t="s">
        <v>135</v>
      </c>
      <c r="C763" s="9" t="str">
        <f>VLOOKUP(B763,Metadata!$M$2:$N$6,2,FALSE)</f>
        <v>Permanent Employee</v>
      </c>
      <c r="D763" s="9" t="s">
        <v>159</v>
      </c>
      <c r="E763" s="9" t="s">
        <v>137</v>
      </c>
      <c r="F763" s="9" t="s">
        <v>138</v>
      </c>
      <c r="G763" s="9" t="s">
        <v>312</v>
      </c>
      <c r="H763" s="9" t="str">
        <f>IF(G763="","",VLOOKUP(G763,Metadata!$J$2:$K$22,2,FALSE))</f>
        <v>South</v>
      </c>
      <c r="I763" s="9" t="s">
        <v>138</v>
      </c>
      <c r="J763" s="9" t="str">
        <f>IF(I763="","",VLOOKUP(I763,Metadata!$P$2:$Q$43,2,FALSE))</f>
        <v>Europe</v>
      </c>
      <c r="K763" s="9" t="str">
        <f t="shared" si="0"/>
        <v>Portugal</v>
      </c>
      <c r="L763" s="9" t="s">
        <v>140</v>
      </c>
      <c r="M763" s="9" t="str">
        <f>IF(L763="","",VLOOKUP(L763,Metadata!$J$2:$K$22,2,FALSE))</f>
        <v>Lisbon Metropolitan Area</v>
      </c>
      <c r="N763" s="9" t="s">
        <v>141</v>
      </c>
      <c r="O763" s="9" t="s">
        <v>137</v>
      </c>
      <c r="P763" s="9" t="s">
        <v>191</v>
      </c>
      <c r="Q763" s="10" t="str">
        <f t="shared" si="1"/>
        <v>Remote Job (full or flexible)</v>
      </c>
      <c r="R763" s="10">
        <v>7</v>
      </c>
      <c r="S763" s="9" t="s">
        <v>161</v>
      </c>
      <c r="T763" s="9" t="s">
        <v>137</v>
      </c>
      <c r="U763" s="9" t="str">
        <f>IF(S763&lt;&gt;"",S763,IF(T763&lt;&gt;"",VLOOKUP(T763,Metadata!$S$2:$T$228,2,FALSE),""))</f>
        <v>Full-Stack Developer</v>
      </c>
      <c r="V763" s="9" t="s">
        <v>207</v>
      </c>
      <c r="W763" s="9" t="s">
        <v>137</v>
      </c>
      <c r="X763" s="9" t="s">
        <v>163</v>
      </c>
      <c r="Y763" s="9" t="s">
        <v>137</v>
      </c>
      <c r="Z763" s="9" t="s">
        <v>262</v>
      </c>
      <c r="AA763" s="9" t="s">
        <v>165</v>
      </c>
      <c r="AB763" s="9" t="s">
        <v>137</v>
      </c>
      <c r="AC763" s="9" t="s">
        <v>147</v>
      </c>
      <c r="AD763" s="9"/>
      <c r="AE763" s="9" t="s">
        <v>194</v>
      </c>
      <c r="AF763" s="9"/>
      <c r="AG763" s="9"/>
      <c r="AH763" s="9"/>
      <c r="AI763" s="9"/>
      <c r="AJ763" s="9" t="s">
        <v>185</v>
      </c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 t="s">
        <v>178</v>
      </c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198</v>
      </c>
      <c r="BL763" s="9" t="s">
        <v>199</v>
      </c>
      <c r="BM763" s="9"/>
      <c r="BN763" s="9" t="s">
        <v>186</v>
      </c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10"/>
      <c r="CB763" s="10" t="str">
        <f t="shared" si="5"/>
        <v/>
      </c>
      <c r="CC763" s="10"/>
      <c r="CD763" s="9" t="str">
        <f t="shared" si="2"/>
        <v/>
      </c>
      <c r="CE763" s="9" t="s">
        <v>232</v>
      </c>
      <c r="CF763" s="9" t="s">
        <v>225</v>
      </c>
      <c r="CG763" s="9">
        <f>IF(CF763="","",VLOOKUP(CF763,Metadata!$D$2:$H$20,2,FALSE))</f>
        <v>22500</v>
      </c>
      <c r="CH763" s="9">
        <f>IF(CF763="","",VLOOKUP(CF763,Metadata!$D$2:$H$20,4,FALSE))</f>
        <v>20000</v>
      </c>
      <c r="CI763" s="9">
        <f>IF(CF763="","",VLOOKUP(CF763,Metadata!$D$2:$H$20,5,FALSE))</f>
        <v>25000</v>
      </c>
      <c r="CJ763" s="9">
        <f t="shared" si="3"/>
        <v>22500</v>
      </c>
      <c r="CK763" s="9" t="s">
        <v>201</v>
      </c>
      <c r="CL763" s="10">
        <v>5</v>
      </c>
      <c r="CM763" s="10">
        <v>3</v>
      </c>
      <c r="CN763" s="10">
        <v>7</v>
      </c>
      <c r="CO763" s="10">
        <v>7</v>
      </c>
      <c r="CP763" s="10">
        <v>7</v>
      </c>
      <c r="CQ763" s="10">
        <v>7</v>
      </c>
      <c r="CR763" s="10">
        <v>7</v>
      </c>
      <c r="CS763" s="10">
        <v>7</v>
      </c>
      <c r="CT763" s="10">
        <v>7</v>
      </c>
      <c r="CU763" s="10">
        <v>7</v>
      </c>
      <c r="CV763" s="10">
        <v>5</v>
      </c>
      <c r="CW763" s="10">
        <v>3</v>
      </c>
      <c r="CX763" s="10">
        <v>7</v>
      </c>
      <c r="CY763" s="10">
        <v>1</v>
      </c>
      <c r="CZ763" s="10">
        <v>7</v>
      </c>
      <c r="DA763" s="10">
        <v>4</v>
      </c>
      <c r="DB763" s="10">
        <v>1</v>
      </c>
      <c r="DC763" s="10">
        <v>7</v>
      </c>
      <c r="DD763" s="10">
        <v>4</v>
      </c>
      <c r="DE763" s="10">
        <v>7</v>
      </c>
      <c r="DF763" s="10">
        <v>4</v>
      </c>
      <c r="DG763" s="10">
        <v>7</v>
      </c>
      <c r="DH763" s="10">
        <v>7</v>
      </c>
      <c r="DI763" s="10">
        <v>7</v>
      </c>
      <c r="DJ763" s="10">
        <v>4</v>
      </c>
      <c r="DK763" s="10">
        <v>7</v>
      </c>
      <c r="DL763" s="10">
        <v>7</v>
      </c>
      <c r="DM763" s="9" t="s">
        <v>154</v>
      </c>
      <c r="DN763" s="10">
        <v>1993</v>
      </c>
      <c r="DO763" s="9">
        <f t="shared" si="4"/>
        <v>28</v>
      </c>
      <c r="DP763" s="9" t="s">
        <v>155</v>
      </c>
      <c r="DQ763" s="9" t="s">
        <v>156</v>
      </c>
      <c r="DR763" s="9" t="s">
        <v>157</v>
      </c>
      <c r="DS763" s="9" t="s">
        <v>137</v>
      </c>
      <c r="DT763" s="9" t="s">
        <v>181</v>
      </c>
      <c r="DU763" s="9" t="s">
        <v>223</v>
      </c>
      <c r="DV763" s="9" t="str">
        <f>VLOOKUP(DU763,Metadata!$B$2:$C$7,2,FALSE)</f>
        <v>3 - 6 years</v>
      </c>
    </row>
    <row r="764" spans="1:126">
      <c r="A764" s="13">
        <v>763</v>
      </c>
      <c r="B764" s="9" t="s">
        <v>135</v>
      </c>
      <c r="C764" s="9" t="str">
        <f>VLOOKUP(B764,Metadata!$M$2:$N$6,2,FALSE)</f>
        <v>Permanent Employee</v>
      </c>
      <c r="D764" s="9" t="s">
        <v>159</v>
      </c>
      <c r="E764" s="9" t="s">
        <v>137</v>
      </c>
      <c r="F764" s="9" t="s">
        <v>138</v>
      </c>
      <c r="G764" s="9" t="s">
        <v>275</v>
      </c>
      <c r="H764" s="9" t="str">
        <f>IF(G764="","",VLOOKUP(G764,Metadata!$J$2:$K$22,2,FALSE))</f>
        <v>Centre</v>
      </c>
      <c r="I764" s="9" t="s">
        <v>138</v>
      </c>
      <c r="J764" s="9" t="str">
        <f>IF(I764="","",VLOOKUP(I764,Metadata!$P$2:$Q$43,2,FALSE))</f>
        <v>Europe</v>
      </c>
      <c r="K764" s="9" t="str">
        <f t="shared" si="0"/>
        <v>Portugal</v>
      </c>
      <c r="L764" s="9" t="s">
        <v>275</v>
      </c>
      <c r="M764" s="9" t="str">
        <f>IF(L764="","",VLOOKUP(L764,Metadata!$J$2:$K$22,2,FALSE))</f>
        <v>Centre</v>
      </c>
      <c r="N764" s="9" t="s">
        <v>214</v>
      </c>
      <c r="O764" s="9" t="s">
        <v>278</v>
      </c>
      <c r="P764" s="9" t="s">
        <v>191</v>
      </c>
      <c r="Q764" s="10" t="str">
        <f t="shared" si="1"/>
        <v>Remote Job (full or flexible)</v>
      </c>
      <c r="R764" s="10">
        <v>6</v>
      </c>
      <c r="S764" s="9" t="s">
        <v>161</v>
      </c>
      <c r="T764" s="9" t="s">
        <v>137</v>
      </c>
      <c r="U764" s="9" t="str">
        <f>IF(S764&lt;&gt;"",S764,IF(T764&lt;&gt;"",VLOOKUP(T764,Metadata!$S$2:$T$228,2,FALSE),""))</f>
        <v>Full-Stack Developer</v>
      </c>
      <c r="V764" s="9" t="s">
        <v>317</v>
      </c>
      <c r="W764" s="9" t="s">
        <v>137</v>
      </c>
      <c r="X764" s="9" t="s">
        <v>163</v>
      </c>
      <c r="Y764" s="9" t="s">
        <v>137</v>
      </c>
      <c r="Z764" s="9" t="s">
        <v>262</v>
      </c>
      <c r="AA764" s="9" t="s">
        <v>137</v>
      </c>
      <c r="AB764" s="9" t="s">
        <v>137</v>
      </c>
      <c r="AC764" s="9"/>
      <c r="AD764" s="9"/>
      <c r="AE764" s="9" t="s">
        <v>194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 t="s">
        <v>167</v>
      </c>
      <c r="BK764" s="9" t="s">
        <v>198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10"/>
      <c r="CB764" s="10" t="str">
        <f t="shared" si="5"/>
        <v/>
      </c>
      <c r="CC764" s="10"/>
      <c r="CD764" s="9" t="str">
        <f t="shared" si="2"/>
        <v/>
      </c>
      <c r="CE764" s="9" t="s">
        <v>168</v>
      </c>
      <c r="CF764" s="9" t="s">
        <v>188</v>
      </c>
      <c r="CG764" s="9">
        <f>IF(CF764="","",VLOOKUP(CF764,Metadata!$D$2:$H$20,2,FALSE))</f>
        <v>17500</v>
      </c>
      <c r="CH764" s="9">
        <f>IF(CF764="","",VLOOKUP(CF764,Metadata!$D$2:$H$20,4,FALSE))</f>
        <v>15000</v>
      </c>
      <c r="CI764" s="9">
        <f>IF(CF764="","",VLOOKUP(CF764,Metadata!$D$2:$H$20,5,FALSE))</f>
        <v>20000</v>
      </c>
      <c r="CJ764" s="9">
        <f t="shared" si="3"/>
        <v>17500</v>
      </c>
      <c r="CK764" s="9" t="s">
        <v>153</v>
      </c>
      <c r="CL764" s="10">
        <v>3</v>
      </c>
      <c r="CM764" s="10">
        <v>4</v>
      </c>
      <c r="CN764" s="10">
        <v>6</v>
      </c>
      <c r="CO764" s="10">
        <v>6</v>
      </c>
      <c r="CP764" s="10">
        <v>6</v>
      </c>
      <c r="CQ764" s="10">
        <v>7</v>
      </c>
      <c r="CR764" s="10">
        <v>6</v>
      </c>
      <c r="CS764" s="10">
        <v>6</v>
      </c>
      <c r="CT764" s="10">
        <v>6</v>
      </c>
      <c r="CU764" s="10">
        <v>7</v>
      </c>
      <c r="CV764" s="10">
        <v>6</v>
      </c>
      <c r="CW764" s="10">
        <v>5</v>
      </c>
      <c r="CX764" s="10">
        <v>7</v>
      </c>
      <c r="CY764" s="10">
        <v>7</v>
      </c>
      <c r="CZ764" s="10">
        <v>4</v>
      </c>
      <c r="DA764" s="10">
        <v>6</v>
      </c>
      <c r="DB764" s="10">
        <v>7</v>
      </c>
      <c r="DC764" s="10">
        <v>7</v>
      </c>
      <c r="DD764" s="10">
        <v>4</v>
      </c>
      <c r="DE764" s="10">
        <v>7</v>
      </c>
      <c r="DF764" s="10">
        <v>7</v>
      </c>
      <c r="DG764" s="10">
        <v>7</v>
      </c>
      <c r="DH764" s="10">
        <v>6</v>
      </c>
      <c r="DI764" s="10">
        <v>4</v>
      </c>
      <c r="DJ764" s="10">
        <v>6</v>
      </c>
      <c r="DK764" s="10">
        <v>5</v>
      </c>
      <c r="DL764" s="10">
        <v>6</v>
      </c>
      <c r="DM764" s="9" t="s">
        <v>154</v>
      </c>
      <c r="DN764" s="10">
        <v>1994</v>
      </c>
      <c r="DO764" s="9">
        <f t="shared" si="4"/>
        <v>27</v>
      </c>
      <c r="DP764" s="9" t="s">
        <v>155</v>
      </c>
      <c r="DQ764" s="9" t="s">
        <v>202</v>
      </c>
      <c r="DR764" s="9" t="s">
        <v>157</v>
      </c>
      <c r="DS764" s="9" t="s">
        <v>137</v>
      </c>
      <c r="DT764" s="9" t="s">
        <v>181</v>
      </c>
      <c r="DU764" s="9" t="s">
        <v>168</v>
      </c>
      <c r="DV764" s="9" t="str">
        <f>VLOOKUP(DU764,Metadata!$B$2:$C$7,2,FALSE)</f>
        <v>0 - 3 years</v>
      </c>
    </row>
    <row r="765" spans="1:126">
      <c r="A765" s="13">
        <v>764</v>
      </c>
      <c r="B765" s="9" t="s">
        <v>135</v>
      </c>
      <c r="C765" s="9" t="str">
        <f>VLOOKUP(B765,Metadata!$M$2:$N$6,2,FALSE)</f>
        <v>Permanent Employee</v>
      </c>
      <c r="D765" s="9" t="s">
        <v>136</v>
      </c>
      <c r="E765" s="9" t="s">
        <v>137</v>
      </c>
      <c r="F765" s="9" t="s">
        <v>138</v>
      </c>
      <c r="G765" s="9" t="s">
        <v>160</v>
      </c>
      <c r="H765" s="9" t="str">
        <f>IF(G765="","",VLOOKUP(G765,Metadata!$J$2:$K$22,2,FALSE))</f>
        <v>Centre</v>
      </c>
      <c r="I765" s="9" t="s">
        <v>292</v>
      </c>
      <c r="J765" s="9" t="str">
        <f>IF(I765="","",VLOOKUP(I765,Metadata!$P$2:$Q$43,2,FALSE))</f>
        <v>North America</v>
      </c>
      <c r="K765" s="9" t="str">
        <f t="shared" si="0"/>
        <v>International</v>
      </c>
      <c r="L765" s="9" t="s">
        <v>137</v>
      </c>
      <c r="M765" s="9" t="str">
        <f>IF(L765="","",VLOOKUP(L765,Metadata!$J$2:$K$22,2,FALSE))</f>
        <v/>
      </c>
      <c r="N765" s="9" t="s">
        <v>141</v>
      </c>
      <c r="O765" s="9" t="s">
        <v>137</v>
      </c>
      <c r="P765" s="9" t="s">
        <v>191</v>
      </c>
      <c r="Q765" s="10" t="str">
        <f t="shared" si="1"/>
        <v>Remote Job (full or flexible)</v>
      </c>
      <c r="R765" s="10">
        <v>5</v>
      </c>
      <c r="S765" s="9" t="s">
        <v>192</v>
      </c>
      <c r="T765" s="9" t="s">
        <v>137</v>
      </c>
      <c r="U765" s="9" t="str">
        <f>IF(S765&lt;&gt;"",S765,IF(T765&lt;&gt;"",VLOOKUP(T765,Metadata!$S$2:$T$228,2,FALSE),""))</f>
        <v>Back-End Developer</v>
      </c>
      <c r="V765" s="9" t="s">
        <v>261</v>
      </c>
      <c r="W765" s="9" t="s">
        <v>137</v>
      </c>
      <c r="X765" s="9" t="s">
        <v>242</v>
      </c>
      <c r="Y765" s="9" t="s">
        <v>137</v>
      </c>
      <c r="Z765" s="9" t="s">
        <v>146</v>
      </c>
      <c r="AA765" s="9" t="s">
        <v>137</v>
      </c>
      <c r="AB765" s="9" t="s">
        <v>137</v>
      </c>
      <c r="AC765" s="9"/>
      <c r="AD765" s="9" t="s">
        <v>148</v>
      </c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 t="s">
        <v>467</v>
      </c>
      <c r="CA765" s="10"/>
      <c r="CB765" s="10" t="str">
        <f t="shared" si="5"/>
        <v/>
      </c>
      <c r="CC765" s="10"/>
      <c r="CD765" s="9" t="str">
        <f t="shared" si="2"/>
        <v/>
      </c>
      <c r="CE765" s="9" t="s">
        <v>168</v>
      </c>
      <c r="CF765" s="9" t="s">
        <v>152</v>
      </c>
      <c r="CG765" s="9">
        <f>IF(CF765="","",VLOOKUP(CF765,Metadata!$D$2:$H$20,2,FALSE))</f>
        <v>32500</v>
      </c>
      <c r="CH765" s="9">
        <f>IF(CF765="","",VLOOKUP(CF765,Metadata!$D$2:$H$20,4,FALSE))</f>
        <v>30000</v>
      </c>
      <c r="CI765" s="9">
        <f>IF(CF765="","",VLOOKUP(CF765,Metadata!$D$2:$H$20,5,FALSE))</f>
        <v>35000</v>
      </c>
      <c r="CJ765" s="9">
        <f t="shared" si="3"/>
        <v>32500</v>
      </c>
      <c r="CK765" s="9" t="s">
        <v>189</v>
      </c>
      <c r="CL765" s="10">
        <v>3</v>
      </c>
      <c r="CM765" s="10">
        <v>2</v>
      </c>
      <c r="CN765" s="10">
        <v>7</v>
      </c>
      <c r="CO765" s="10">
        <v>6</v>
      </c>
      <c r="CP765" s="10">
        <v>6</v>
      </c>
      <c r="CQ765" s="10">
        <v>5</v>
      </c>
      <c r="CR765" s="10">
        <v>4</v>
      </c>
      <c r="CS765" s="10">
        <v>6</v>
      </c>
      <c r="CT765" s="10">
        <v>6</v>
      </c>
      <c r="CU765" s="10">
        <v>5</v>
      </c>
      <c r="CV765" s="10">
        <v>5</v>
      </c>
      <c r="CW765" s="10">
        <v>3</v>
      </c>
      <c r="CX765" s="10">
        <v>5</v>
      </c>
      <c r="CY765" s="10">
        <v>4</v>
      </c>
      <c r="CZ765" s="10">
        <v>6</v>
      </c>
      <c r="DA765" s="10">
        <v>5</v>
      </c>
      <c r="DB765" s="10">
        <v>4</v>
      </c>
      <c r="DC765" s="10">
        <v>6</v>
      </c>
      <c r="DD765" s="10">
        <v>4</v>
      </c>
      <c r="DE765" s="10">
        <v>7</v>
      </c>
      <c r="DF765" s="10">
        <v>6</v>
      </c>
      <c r="DG765" s="10">
        <v>6</v>
      </c>
      <c r="DH765" s="10">
        <v>7</v>
      </c>
      <c r="DI765" s="10">
        <v>5</v>
      </c>
      <c r="DJ765" s="10">
        <v>5</v>
      </c>
      <c r="DK765" s="10">
        <v>5</v>
      </c>
      <c r="DL765" s="10">
        <v>5</v>
      </c>
      <c r="DM765" s="9" t="s">
        <v>154</v>
      </c>
      <c r="DN765" s="10">
        <v>1985</v>
      </c>
      <c r="DO765" s="9">
        <f t="shared" si="4"/>
        <v>36</v>
      </c>
      <c r="DP765" s="9" t="s">
        <v>155</v>
      </c>
      <c r="DQ765" s="9" t="s">
        <v>202</v>
      </c>
      <c r="DR765" s="9" t="s">
        <v>157</v>
      </c>
      <c r="DS765" s="9" t="s">
        <v>137</v>
      </c>
      <c r="DT765" s="9" t="s">
        <v>181</v>
      </c>
      <c r="DU765" s="9" t="s">
        <v>203</v>
      </c>
      <c r="DV765" s="9" t="str">
        <f>VLOOKUP(DU765,Metadata!$B$2:$C$7,2,FALSE)</f>
        <v>6+ years</v>
      </c>
    </row>
    <row r="766" spans="1:126">
      <c r="A766" s="13">
        <v>765</v>
      </c>
      <c r="B766" s="9" t="s">
        <v>135</v>
      </c>
      <c r="C766" s="9" t="str">
        <f>VLOOKUP(B766,Metadata!$M$2:$N$6,2,FALSE)</f>
        <v>Permanent Employee</v>
      </c>
      <c r="D766" s="9" t="s">
        <v>136</v>
      </c>
      <c r="E766" s="9" t="s">
        <v>137</v>
      </c>
      <c r="F766" s="9" t="s">
        <v>138</v>
      </c>
      <c r="G766" s="9" t="s">
        <v>140</v>
      </c>
      <c r="H766" s="9" t="str">
        <f>IF(G766="","",VLOOKUP(G766,Metadata!$J$2:$K$22,2,FALSE))</f>
        <v>Lisbon Metropolitan Area</v>
      </c>
      <c r="I766" s="9" t="s">
        <v>292</v>
      </c>
      <c r="J766" s="9" t="str">
        <f>IF(I766="","",VLOOKUP(I766,Metadata!$P$2:$Q$43,2,FALSE))</f>
        <v>North America</v>
      </c>
      <c r="K766" s="9" t="str">
        <f t="shared" si="0"/>
        <v>International</v>
      </c>
      <c r="L766" s="9" t="s">
        <v>137</v>
      </c>
      <c r="M766" s="9" t="str">
        <f>IF(L766="","",VLOOKUP(L766,Metadata!$J$2:$K$22,2,FALSE))</f>
        <v/>
      </c>
      <c r="N766" s="9" t="s">
        <v>205</v>
      </c>
      <c r="O766" s="9" t="s">
        <v>137</v>
      </c>
      <c r="P766" s="9" t="s">
        <v>137</v>
      </c>
      <c r="Q766" s="10" t="str">
        <f t="shared" si="1"/>
        <v>Full Office Job</v>
      </c>
      <c r="R766" s="10">
        <v>6</v>
      </c>
      <c r="S766" s="9" t="s">
        <v>332</v>
      </c>
      <c r="T766" s="9" t="s">
        <v>137</v>
      </c>
      <c r="U766" s="9" t="str">
        <f>IF(S766&lt;&gt;"",S766,IF(T766&lt;&gt;"",VLOOKUP(T766,Metadata!$S$2:$T$228,2,FALSE),""))</f>
        <v>UX/UI Designer</v>
      </c>
      <c r="V766" s="9" t="s">
        <v>144</v>
      </c>
      <c r="W766" s="9" t="s">
        <v>137</v>
      </c>
      <c r="X766" s="9" t="s">
        <v>175</v>
      </c>
      <c r="Y766" s="9" t="s">
        <v>137</v>
      </c>
      <c r="Z766" s="9" t="s">
        <v>262</v>
      </c>
      <c r="AA766" s="9" t="s">
        <v>165</v>
      </c>
      <c r="AB766" s="9" t="s">
        <v>137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 t="s">
        <v>178</v>
      </c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 t="s">
        <v>508</v>
      </c>
      <c r="CA766" s="10"/>
      <c r="CB766" s="10" t="str">
        <f t="shared" si="5"/>
        <v/>
      </c>
      <c r="CC766" s="10"/>
      <c r="CD766" s="9" t="str">
        <f t="shared" si="2"/>
        <v/>
      </c>
      <c r="CE766" s="9" t="s">
        <v>168</v>
      </c>
      <c r="CF766" s="9" t="s">
        <v>236</v>
      </c>
      <c r="CG766" s="9">
        <f>IF(CF766="","",VLOOKUP(CF766,Metadata!$D$2:$H$20,2,FALSE))</f>
        <v>47500</v>
      </c>
      <c r="CH766" s="9">
        <f>IF(CF766="","",VLOOKUP(CF766,Metadata!$D$2:$H$20,4,FALSE))</f>
        <v>45000</v>
      </c>
      <c r="CI766" s="9">
        <f>IF(CF766="","",VLOOKUP(CF766,Metadata!$D$2:$H$20,5,FALSE))</f>
        <v>50000</v>
      </c>
      <c r="CJ766" s="9">
        <f t="shared" si="3"/>
        <v>47500</v>
      </c>
      <c r="CK766" s="9" t="s">
        <v>201</v>
      </c>
      <c r="CL766" s="10">
        <v>6</v>
      </c>
      <c r="CM766" s="10">
        <v>2</v>
      </c>
      <c r="CN766" s="10">
        <v>7</v>
      </c>
      <c r="CO766" s="10">
        <v>7</v>
      </c>
      <c r="CP766" s="10">
        <v>7</v>
      </c>
      <c r="CQ766" s="10">
        <v>7</v>
      </c>
      <c r="CR766" s="10">
        <v>6</v>
      </c>
      <c r="CS766" s="10">
        <v>6</v>
      </c>
      <c r="CT766" s="10">
        <v>6</v>
      </c>
      <c r="CU766" s="10">
        <v>4</v>
      </c>
      <c r="CV766" s="10">
        <v>5</v>
      </c>
      <c r="CW766" s="10">
        <v>6</v>
      </c>
      <c r="CX766" s="10">
        <v>7</v>
      </c>
      <c r="CY766" s="10">
        <v>5</v>
      </c>
      <c r="CZ766" s="10">
        <v>7</v>
      </c>
      <c r="DA766" s="10">
        <v>5</v>
      </c>
      <c r="DB766" s="10">
        <v>7</v>
      </c>
      <c r="DC766" s="10">
        <v>7</v>
      </c>
      <c r="DD766" s="10">
        <v>6</v>
      </c>
      <c r="DE766" s="10">
        <v>7</v>
      </c>
      <c r="DF766" s="10">
        <v>6</v>
      </c>
      <c r="DG766" s="10">
        <v>6</v>
      </c>
      <c r="DH766" s="10">
        <v>5</v>
      </c>
      <c r="DI766" s="10">
        <v>7</v>
      </c>
      <c r="DJ766" s="10">
        <v>6</v>
      </c>
      <c r="DK766" s="10">
        <v>5</v>
      </c>
      <c r="DL766" s="10">
        <v>7</v>
      </c>
      <c r="DM766" s="9" t="s">
        <v>154</v>
      </c>
      <c r="DN766" s="10">
        <v>1987</v>
      </c>
      <c r="DO766" s="9">
        <f t="shared" si="4"/>
        <v>34</v>
      </c>
      <c r="DP766" s="9" t="s">
        <v>155</v>
      </c>
      <c r="DQ766" s="9" t="s">
        <v>202</v>
      </c>
      <c r="DR766" s="9" t="s">
        <v>157</v>
      </c>
      <c r="DS766" s="9" t="s">
        <v>137</v>
      </c>
      <c r="DT766" s="9" t="s">
        <v>181</v>
      </c>
      <c r="DU766" s="9" t="s">
        <v>203</v>
      </c>
      <c r="DV766" s="9" t="str">
        <f>VLOOKUP(DU766,Metadata!$B$2:$C$7,2,FALSE)</f>
        <v>6+ years</v>
      </c>
    </row>
    <row r="767" spans="1:126">
      <c r="A767" s="13">
        <v>766</v>
      </c>
      <c r="B767" s="9" t="s">
        <v>135</v>
      </c>
      <c r="C767" s="9" t="str">
        <f>VLOOKUP(B767,Metadata!$M$2:$N$6,2,FALSE)</f>
        <v>Permanent Employee</v>
      </c>
      <c r="D767" s="9" t="s">
        <v>159</v>
      </c>
      <c r="E767" s="9" t="s">
        <v>137</v>
      </c>
      <c r="F767" s="9" t="s">
        <v>138</v>
      </c>
      <c r="G767" s="9" t="s">
        <v>334</v>
      </c>
      <c r="H767" s="9" t="str">
        <f>IF(G767="","",VLOOKUP(G767,Metadata!$J$2:$K$22,2,FALSE))</f>
        <v>North</v>
      </c>
      <c r="I767" s="9" t="s">
        <v>138</v>
      </c>
      <c r="J767" s="9" t="str">
        <f>IF(I767="","",VLOOKUP(I767,Metadata!$P$2:$Q$43,2,FALSE))</f>
        <v>Europe</v>
      </c>
      <c r="K767" s="9" t="str">
        <f t="shared" si="0"/>
        <v>Portugal</v>
      </c>
      <c r="L767" s="9" t="s">
        <v>334</v>
      </c>
      <c r="M767" s="9" t="str">
        <f>IF(L767="","",VLOOKUP(L767,Metadata!$J$2:$K$22,2,FALSE))</f>
        <v>North</v>
      </c>
      <c r="N767" s="9" t="s">
        <v>214</v>
      </c>
      <c r="O767" s="9" t="s">
        <v>136</v>
      </c>
      <c r="P767" s="9" t="s">
        <v>142</v>
      </c>
      <c r="Q767" s="10" t="str">
        <f t="shared" si="1"/>
        <v>Full Office Job</v>
      </c>
      <c r="R767" s="10">
        <v>4</v>
      </c>
      <c r="S767" s="9" t="s">
        <v>192</v>
      </c>
      <c r="T767" s="9" t="s">
        <v>137</v>
      </c>
      <c r="U767" s="9" t="str">
        <f>IF(S767&lt;&gt;"",S767,IF(T767&lt;&gt;"",VLOOKUP(T767,Metadata!$S$2:$T$228,2,FALSE),""))</f>
        <v>Back-End Developer</v>
      </c>
      <c r="V767" s="9" t="s">
        <v>207</v>
      </c>
      <c r="W767" s="9" t="s">
        <v>137</v>
      </c>
      <c r="X767" s="9" t="s">
        <v>208</v>
      </c>
      <c r="Y767" s="9" t="s">
        <v>137</v>
      </c>
      <c r="Z767" s="9" t="s">
        <v>146</v>
      </c>
      <c r="AA767" s="9" t="s">
        <v>137</v>
      </c>
      <c r="AB767" s="9" t="s">
        <v>137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 t="s">
        <v>273</v>
      </c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12" t="s">
        <v>273</v>
      </c>
      <c r="BY767" s="9"/>
      <c r="BZ767" s="9" t="s">
        <v>273</v>
      </c>
      <c r="CA767" s="10"/>
      <c r="CB767" s="10" t="str">
        <f t="shared" si="5"/>
        <v/>
      </c>
      <c r="CC767" s="10"/>
      <c r="CD767" s="9" t="str">
        <f t="shared" si="2"/>
        <v/>
      </c>
      <c r="CE767" s="9" t="s">
        <v>168</v>
      </c>
      <c r="CF767" s="9" t="s">
        <v>225</v>
      </c>
      <c r="CG767" s="9">
        <f>IF(CF767="","",VLOOKUP(CF767,Metadata!$D$2:$H$20,2,FALSE))</f>
        <v>22500</v>
      </c>
      <c r="CH767" s="9">
        <f>IF(CF767="","",VLOOKUP(CF767,Metadata!$D$2:$H$20,4,FALSE))</f>
        <v>20000</v>
      </c>
      <c r="CI767" s="9">
        <f>IF(CF767="","",VLOOKUP(CF767,Metadata!$D$2:$H$20,5,FALSE))</f>
        <v>25000</v>
      </c>
      <c r="CJ767" s="9">
        <f t="shared" si="3"/>
        <v>22500</v>
      </c>
      <c r="CK767" s="9" t="s">
        <v>201</v>
      </c>
      <c r="CL767" s="10">
        <v>4</v>
      </c>
      <c r="CM767" s="10">
        <v>5</v>
      </c>
      <c r="CN767" s="10">
        <v>7</v>
      </c>
      <c r="CO767" s="10">
        <v>7</v>
      </c>
      <c r="CP767" s="10">
        <v>4</v>
      </c>
      <c r="CQ767" s="10">
        <v>5</v>
      </c>
      <c r="CR767" s="10">
        <v>5</v>
      </c>
      <c r="CS767" s="10">
        <v>5</v>
      </c>
      <c r="CT767" s="10">
        <v>5</v>
      </c>
      <c r="CU767" s="10">
        <v>5</v>
      </c>
      <c r="CV767" s="10">
        <v>5</v>
      </c>
      <c r="CW767" s="10">
        <v>4</v>
      </c>
      <c r="CX767" s="10">
        <v>4</v>
      </c>
      <c r="CY767" s="10">
        <v>4</v>
      </c>
      <c r="CZ767" s="10">
        <v>4</v>
      </c>
      <c r="DA767" s="10">
        <v>5</v>
      </c>
      <c r="DB767" s="10">
        <v>5</v>
      </c>
      <c r="DC767" s="10">
        <v>7</v>
      </c>
      <c r="DD767" s="10">
        <v>7</v>
      </c>
      <c r="DE767" s="10">
        <v>7</v>
      </c>
      <c r="DF767" s="10">
        <v>5</v>
      </c>
      <c r="DG767" s="10">
        <v>7</v>
      </c>
      <c r="DH767" s="10">
        <v>6</v>
      </c>
      <c r="DI767" s="10">
        <v>5</v>
      </c>
      <c r="DJ767" s="10">
        <v>5</v>
      </c>
      <c r="DK767" s="10">
        <v>5</v>
      </c>
      <c r="DL767" s="10">
        <v>5</v>
      </c>
      <c r="DM767" s="9" t="s">
        <v>154</v>
      </c>
      <c r="DN767" s="10">
        <v>1992</v>
      </c>
      <c r="DO767" s="9">
        <f t="shared" si="4"/>
        <v>29</v>
      </c>
      <c r="DP767" s="9" t="s">
        <v>155</v>
      </c>
      <c r="DQ767" s="9" t="s">
        <v>156</v>
      </c>
      <c r="DR767" s="9" t="s">
        <v>157</v>
      </c>
      <c r="DS767" s="9" t="s">
        <v>137</v>
      </c>
      <c r="DT767" s="9" t="s">
        <v>181</v>
      </c>
      <c r="DU767" s="9" t="s">
        <v>168</v>
      </c>
      <c r="DV767" s="9" t="str">
        <f>VLOOKUP(DU767,Metadata!$B$2:$C$7,2,FALSE)</f>
        <v>0 - 3 years</v>
      </c>
    </row>
    <row r="768" spans="1:126">
      <c r="A768" s="13">
        <v>767</v>
      </c>
      <c r="B768" s="9" t="s">
        <v>135</v>
      </c>
      <c r="C768" s="9" t="str">
        <f>VLOOKUP(B768,Metadata!$M$2:$N$6,2,FALSE)</f>
        <v>Permanent Employee</v>
      </c>
      <c r="D768" s="9" t="s">
        <v>136</v>
      </c>
      <c r="E768" s="9" t="s">
        <v>137</v>
      </c>
      <c r="F768" s="9" t="s">
        <v>138</v>
      </c>
      <c r="G768" s="9" t="s">
        <v>190</v>
      </c>
      <c r="H768" s="9" t="str">
        <f>IF(G768="","",VLOOKUP(G768,Metadata!$J$2:$K$22,2,FALSE))</f>
        <v>North</v>
      </c>
      <c r="I768" s="9" t="s">
        <v>399</v>
      </c>
      <c r="J768" s="9" t="str">
        <f>IF(I768="","",VLOOKUP(I768,Metadata!$P$2:$Q$43,2,FALSE))</f>
        <v>Middle East</v>
      </c>
      <c r="K768" s="9" t="str">
        <f t="shared" si="0"/>
        <v>International</v>
      </c>
      <c r="L768" s="9" t="s">
        <v>137</v>
      </c>
      <c r="M768" s="9" t="str">
        <f>IF(L768="","",VLOOKUP(L768,Metadata!$J$2:$K$22,2,FALSE))</f>
        <v/>
      </c>
      <c r="N768" s="9" t="s">
        <v>141</v>
      </c>
      <c r="O768" s="9" t="s">
        <v>137</v>
      </c>
      <c r="P768" s="9" t="s">
        <v>142</v>
      </c>
      <c r="Q768" s="10" t="str">
        <f t="shared" si="1"/>
        <v>Full Office Job</v>
      </c>
      <c r="R768" s="10">
        <v>6</v>
      </c>
      <c r="S768" s="9" t="s">
        <v>338</v>
      </c>
      <c r="T768" s="9" t="s">
        <v>137</v>
      </c>
      <c r="U768" s="9" t="str">
        <f>IF(S768&lt;&gt;"",S768,IF(T768&lt;&gt;"",VLOOKUP(T768,Metadata!$S$2:$T$228,2,FALSE),""))</f>
        <v>Solutions Architect</v>
      </c>
      <c r="V768" s="9" t="s">
        <v>391</v>
      </c>
      <c r="W768" s="9" t="s">
        <v>137</v>
      </c>
      <c r="X768" s="9" t="s">
        <v>242</v>
      </c>
      <c r="Y768" s="9" t="s">
        <v>137</v>
      </c>
      <c r="Z768" s="9" t="s">
        <v>224</v>
      </c>
      <c r="AA768" s="9" t="s">
        <v>137</v>
      </c>
      <c r="AB768" s="9" t="s">
        <v>137</v>
      </c>
      <c r="AC768" s="9"/>
      <c r="AD768" s="9" t="s">
        <v>148</v>
      </c>
      <c r="AE768" s="9" t="s">
        <v>194</v>
      </c>
      <c r="AF768" s="9" t="s">
        <v>243</v>
      </c>
      <c r="AG768" s="9" t="s">
        <v>166</v>
      </c>
      <c r="AH768" s="9"/>
      <c r="AI768" s="9"/>
      <c r="AJ768" s="9" t="s">
        <v>185</v>
      </c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 t="s">
        <v>178</v>
      </c>
      <c r="BB768" s="9" t="s">
        <v>284</v>
      </c>
      <c r="BC768" s="9"/>
      <c r="BD768" s="9"/>
      <c r="BE768" s="9"/>
      <c r="BF768" s="9"/>
      <c r="BG768" s="9"/>
      <c r="BH768" s="9"/>
      <c r="BI768" s="9"/>
      <c r="BJ768" s="9" t="s">
        <v>167</v>
      </c>
      <c r="BK768" s="9" t="s">
        <v>198</v>
      </c>
      <c r="BL768" s="9" t="s">
        <v>199</v>
      </c>
      <c r="BM768" s="9" t="s">
        <v>303</v>
      </c>
      <c r="BN768" s="9"/>
      <c r="BO768" s="9" t="s">
        <v>257</v>
      </c>
      <c r="BP768" s="9" t="s">
        <v>179</v>
      </c>
      <c r="BQ768" s="9" t="s">
        <v>219</v>
      </c>
      <c r="BR768" s="9" t="s">
        <v>247</v>
      </c>
      <c r="BS768" s="9" t="s">
        <v>200</v>
      </c>
      <c r="BT768" s="9"/>
      <c r="BU768" s="9"/>
      <c r="BV768" s="9"/>
      <c r="BW768" s="9"/>
      <c r="BX768" s="9"/>
      <c r="BY768" s="9"/>
      <c r="BZ768" s="9"/>
      <c r="CA768" s="10"/>
      <c r="CB768" s="10" t="str">
        <f t="shared" si="5"/>
        <v/>
      </c>
      <c r="CC768" s="10"/>
      <c r="CD768" s="9" t="str">
        <f t="shared" si="2"/>
        <v/>
      </c>
      <c r="CE768" s="9" t="s">
        <v>168</v>
      </c>
      <c r="CF768" s="9" t="s">
        <v>254</v>
      </c>
      <c r="CG768" s="9">
        <f>IF(CF768="","",VLOOKUP(CF768,Metadata!$D$2:$H$20,2,FALSE))</f>
        <v>37500</v>
      </c>
      <c r="CH768" s="9">
        <f>IF(CF768="","",VLOOKUP(CF768,Metadata!$D$2:$H$20,4,FALSE))</f>
        <v>35000</v>
      </c>
      <c r="CI768" s="9">
        <f>IF(CF768="","",VLOOKUP(CF768,Metadata!$D$2:$H$20,5,FALSE))</f>
        <v>40000</v>
      </c>
      <c r="CJ768" s="9">
        <f t="shared" si="3"/>
        <v>37500</v>
      </c>
      <c r="CK768" s="9" t="s">
        <v>221</v>
      </c>
      <c r="CL768" s="10">
        <v>3</v>
      </c>
      <c r="CM768" s="10">
        <v>4</v>
      </c>
      <c r="CN768" s="10">
        <v>5</v>
      </c>
      <c r="CO768" s="10">
        <v>6</v>
      </c>
      <c r="CP768" s="10">
        <v>6</v>
      </c>
      <c r="CQ768" s="10">
        <v>6</v>
      </c>
      <c r="CR768" s="10">
        <v>6</v>
      </c>
      <c r="CS768" s="10">
        <v>6</v>
      </c>
      <c r="CT768" s="10">
        <v>6</v>
      </c>
      <c r="CU768" s="10">
        <v>5</v>
      </c>
      <c r="CV768" s="10">
        <v>5</v>
      </c>
      <c r="CW768" s="10">
        <v>5</v>
      </c>
      <c r="CX768" s="10">
        <v>6</v>
      </c>
      <c r="CY768" s="10">
        <v>6</v>
      </c>
      <c r="CZ768" s="10">
        <v>5</v>
      </c>
      <c r="DA768" s="10">
        <v>4</v>
      </c>
      <c r="DB768" s="10">
        <v>4</v>
      </c>
      <c r="DC768" s="10">
        <v>5</v>
      </c>
      <c r="DD768" s="10">
        <v>3</v>
      </c>
      <c r="DE768" s="10">
        <v>5</v>
      </c>
      <c r="DF768" s="10">
        <v>5</v>
      </c>
      <c r="DG768" s="10">
        <v>6</v>
      </c>
      <c r="DH768" s="10">
        <v>5</v>
      </c>
      <c r="DI768" s="10">
        <v>6</v>
      </c>
      <c r="DJ768" s="10">
        <v>6</v>
      </c>
      <c r="DK768" s="10">
        <v>5</v>
      </c>
      <c r="DL768" s="10">
        <v>4</v>
      </c>
      <c r="DM768" s="9" t="s">
        <v>154</v>
      </c>
      <c r="DN768" s="10">
        <v>1984</v>
      </c>
      <c r="DO768" s="9">
        <f t="shared" si="4"/>
        <v>37</v>
      </c>
      <c r="DP768" s="9" t="s">
        <v>155</v>
      </c>
      <c r="DQ768" s="9" t="s">
        <v>156</v>
      </c>
      <c r="DR768" s="9" t="s">
        <v>157</v>
      </c>
      <c r="DS768" s="9" t="s">
        <v>137</v>
      </c>
      <c r="DT768" s="9" t="s">
        <v>181</v>
      </c>
      <c r="DU768" s="9" t="s">
        <v>158</v>
      </c>
      <c r="DV768" s="9" t="str">
        <f>VLOOKUP(DU768,Metadata!$B$2:$C$7,2,FALSE)</f>
        <v>6+ years</v>
      </c>
    </row>
    <row r="769" spans="1:126">
      <c r="A769" s="13">
        <v>768</v>
      </c>
      <c r="B769" s="9" t="s">
        <v>135</v>
      </c>
      <c r="C769" s="9" t="str">
        <f>VLOOKUP(B769,Metadata!$M$2:$N$6,2,FALSE)</f>
        <v>Permanent Employee</v>
      </c>
      <c r="D769" s="9" t="s">
        <v>159</v>
      </c>
      <c r="E769" s="9" t="s">
        <v>137</v>
      </c>
      <c r="F769" s="9" t="s">
        <v>138</v>
      </c>
      <c r="G769" s="9" t="s">
        <v>172</v>
      </c>
      <c r="H769" s="9" t="str">
        <f>IF(G769="","",VLOOKUP(G769,Metadata!$J$2:$K$22,2,FALSE))</f>
        <v>Porto Metropolitan Area</v>
      </c>
      <c r="I769" s="9" t="s">
        <v>138</v>
      </c>
      <c r="J769" s="9" t="str">
        <f>IF(I769="","",VLOOKUP(I769,Metadata!$P$2:$Q$43,2,FALSE))</f>
        <v>Europe</v>
      </c>
      <c r="K769" s="9" t="str">
        <f t="shared" si="0"/>
        <v>Portugal</v>
      </c>
      <c r="L769" s="9" t="s">
        <v>172</v>
      </c>
      <c r="M769" s="9" t="str">
        <f>IF(L769="","",VLOOKUP(L769,Metadata!$J$2:$K$22,2,FALSE))</f>
        <v>Porto Metropolitan Area</v>
      </c>
      <c r="N769" s="9" t="s">
        <v>214</v>
      </c>
      <c r="O769" s="9" t="s">
        <v>259</v>
      </c>
      <c r="P769" s="9" t="s">
        <v>191</v>
      </c>
      <c r="Q769" s="10" t="str">
        <f t="shared" si="1"/>
        <v>Remote Job (full or flexible)</v>
      </c>
      <c r="R769" s="10">
        <v>5</v>
      </c>
      <c r="S769" s="9" t="s">
        <v>216</v>
      </c>
      <c r="T769" s="9" t="s">
        <v>137</v>
      </c>
      <c r="U769" s="9" t="str">
        <f>IF(S769&lt;&gt;"",S769,IF(T769&lt;&gt;"",VLOOKUP(T769,Metadata!$S$2:$T$228,2,FALSE),""))</f>
        <v>Front-End Developer</v>
      </c>
      <c r="V769" s="9" t="s">
        <v>144</v>
      </c>
      <c r="W769" s="9" t="s">
        <v>137</v>
      </c>
      <c r="X769" s="9" t="s">
        <v>175</v>
      </c>
      <c r="Y769" s="9" t="s">
        <v>137</v>
      </c>
      <c r="Z769" s="9" t="s">
        <v>193</v>
      </c>
      <c r="AA769" s="9" t="s">
        <v>165</v>
      </c>
      <c r="AB769" s="9" t="s">
        <v>253</v>
      </c>
      <c r="AC769" s="9"/>
      <c r="AD769" s="9"/>
      <c r="AE769" s="9"/>
      <c r="AF769" s="9"/>
      <c r="AG769" s="9"/>
      <c r="AH769" s="9"/>
      <c r="AI769" s="9"/>
      <c r="AJ769" s="9" t="s">
        <v>185</v>
      </c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 t="s">
        <v>178</v>
      </c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 t="s">
        <v>186</v>
      </c>
      <c r="BO769" s="9"/>
      <c r="BP769" s="9"/>
      <c r="BQ769" s="9"/>
      <c r="BR769" s="9"/>
      <c r="BS769" s="9" t="s">
        <v>200</v>
      </c>
      <c r="BT769" s="9"/>
      <c r="BU769" s="9"/>
      <c r="BV769" s="9"/>
      <c r="BW769" s="9"/>
      <c r="BX769" s="9"/>
      <c r="BY769" s="9"/>
      <c r="BZ769" s="9"/>
      <c r="CA769" s="10"/>
      <c r="CB769" s="10" t="str">
        <f t="shared" si="5"/>
        <v/>
      </c>
      <c r="CC769" s="10"/>
      <c r="CD769" s="9" t="str">
        <f t="shared" si="2"/>
        <v/>
      </c>
      <c r="CE769" s="9" t="s">
        <v>168</v>
      </c>
      <c r="CF769" s="9" t="s">
        <v>152</v>
      </c>
      <c r="CG769" s="9">
        <f>IF(CF769="","",VLOOKUP(CF769,Metadata!$D$2:$H$20,2,FALSE))</f>
        <v>32500</v>
      </c>
      <c r="CH769" s="9">
        <f>IF(CF769="","",VLOOKUP(CF769,Metadata!$D$2:$H$20,4,FALSE))</f>
        <v>30000</v>
      </c>
      <c r="CI769" s="9">
        <f>IF(CF769="","",VLOOKUP(CF769,Metadata!$D$2:$H$20,5,FALSE))</f>
        <v>35000</v>
      </c>
      <c r="CJ769" s="9">
        <f t="shared" si="3"/>
        <v>32500</v>
      </c>
      <c r="CK769" s="9" t="s">
        <v>153</v>
      </c>
      <c r="CL769" s="10">
        <v>3</v>
      </c>
      <c r="CM769" s="10">
        <v>3</v>
      </c>
      <c r="CN769" s="10">
        <v>5</v>
      </c>
      <c r="CO769" s="10">
        <v>6</v>
      </c>
      <c r="CP769" s="10">
        <v>7</v>
      </c>
      <c r="CQ769" s="10">
        <v>7</v>
      </c>
      <c r="CR769" s="10">
        <v>5</v>
      </c>
      <c r="CS769" s="10">
        <v>6</v>
      </c>
      <c r="CT769" s="10">
        <v>7</v>
      </c>
      <c r="CU769" s="10">
        <v>5</v>
      </c>
      <c r="CV769" s="10">
        <v>3</v>
      </c>
      <c r="CW769" s="10">
        <v>1</v>
      </c>
      <c r="CX769" s="10">
        <v>4</v>
      </c>
      <c r="CY769" s="10">
        <v>5</v>
      </c>
      <c r="CZ769" s="10">
        <v>3</v>
      </c>
      <c r="DA769" s="10">
        <v>5</v>
      </c>
      <c r="DB769" s="10">
        <v>4</v>
      </c>
      <c r="DC769" s="10">
        <v>7</v>
      </c>
      <c r="DD769" s="10">
        <v>6</v>
      </c>
      <c r="DE769" s="10">
        <v>7</v>
      </c>
      <c r="DF769" s="10">
        <v>2</v>
      </c>
      <c r="DG769" s="10">
        <v>3</v>
      </c>
      <c r="DH769" s="10">
        <v>4</v>
      </c>
      <c r="DI769" s="10">
        <v>6</v>
      </c>
      <c r="DJ769" s="10">
        <v>4</v>
      </c>
      <c r="DK769" s="10">
        <v>3</v>
      </c>
      <c r="DL769" s="10">
        <v>4</v>
      </c>
      <c r="DM769" s="9" t="s">
        <v>154</v>
      </c>
      <c r="DN769" s="10">
        <v>1984</v>
      </c>
      <c r="DO769" s="9">
        <f t="shared" si="4"/>
        <v>37</v>
      </c>
      <c r="DP769" s="9" t="s">
        <v>155</v>
      </c>
      <c r="DQ769" s="9" t="s">
        <v>210</v>
      </c>
      <c r="DR769" s="9" t="s">
        <v>170</v>
      </c>
      <c r="DS769" s="9" t="s">
        <v>137</v>
      </c>
      <c r="DT769" s="9" t="s">
        <v>181</v>
      </c>
      <c r="DU769" s="9" t="s">
        <v>158</v>
      </c>
      <c r="DV769" s="9" t="str">
        <f>VLOOKUP(DU769,Metadata!$B$2:$C$7,2,FALSE)</f>
        <v>6+ years</v>
      </c>
    </row>
    <row r="770" spans="1:126">
      <c r="A770" s="13">
        <v>769</v>
      </c>
      <c r="B770" s="9" t="s">
        <v>135</v>
      </c>
      <c r="C770" s="9" t="str">
        <f>VLOOKUP(B770,Metadata!$M$2:$N$6,2,FALSE)</f>
        <v>Permanent Employee</v>
      </c>
      <c r="D770" s="9" t="s">
        <v>136</v>
      </c>
      <c r="E770" s="9" t="s">
        <v>137</v>
      </c>
      <c r="F770" s="9" t="s">
        <v>138</v>
      </c>
      <c r="G770" s="9" t="s">
        <v>172</v>
      </c>
      <c r="H770" s="9" t="str">
        <f>IF(G770="","",VLOOKUP(G770,Metadata!$J$2:$K$22,2,FALSE))</f>
        <v>Porto Metropolitan Area</v>
      </c>
      <c r="I770" s="9" t="s">
        <v>138</v>
      </c>
      <c r="J770" s="9" t="str">
        <f>IF(I770="","",VLOOKUP(I770,Metadata!$P$2:$Q$43,2,FALSE))</f>
        <v>Europe</v>
      </c>
      <c r="K770" s="9" t="str">
        <f t="shared" si="0"/>
        <v>Portugal</v>
      </c>
      <c r="L770" s="9" t="s">
        <v>172</v>
      </c>
      <c r="M770" s="9" t="str">
        <f>IF(L770="","",VLOOKUP(L770,Metadata!$J$2:$K$22,2,FALSE))</f>
        <v>Porto Metropolitan Area</v>
      </c>
      <c r="N770" s="9" t="s">
        <v>141</v>
      </c>
      <c r="O770" s="9" t="s">
        <v>137</v>
      </c>
      <c r="P770" s="9" t="s">
        <v>142</v>
      </c>
      <c r="Q770" s="10" t="str">
        <f t="shared" si="1"/>
        <v>Full Office Job</v>
      </c>
      <c r="R770" s="10">
        <v>6</v>
      </c>
      <c r="S770" s="9" t="s">
        <v>161</v>
      </c>
      <c r="T770" s="9" t="s">
        <v>137</v>
      </c>
      <c r="U770" s="9" t="str">
        <f>IF(S770&lt;&gt;"",S770,IF(T770&lt;&gt;"",VLOOKUP(T770,Metadata!$S$2:$T$228,2,FALSE),""))</f>
        <v>Full-Stack Developer</v>
      </c>
      <c r="V770" s="9" t="s">
        <v>217</v>
      </c>
      <c r="W770" s="9" t="s">
        <v>137</v>
      </c>
      <c r="X770" s="9" t="s">
        <v>163</v>
      </c>
      <c r="Y770" s="9" t="s">
        <v>137</v>
      </c>
      <c r="Z770" s="9" t="s">
        <v>262</v>
      </c>
      <c r="AA770" s="9" t="s">
        <v>165</v>
      </c>
      <c r="AB770" s="9" t="s">
        <v>253</v>
      </c>
      <c r="AC770" s="9"/>
      <c r="AD770" s="9"/>
      <c r="AE770" s="9"/>
      <c r="AF770" s="9"/>
      <c r="AG770" s="9" t="s">
        <v>166</v>
      </c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 t="s">
        <v>178</v>
      </c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 t="s">
        <v>509</v>
      </c>
      <c r="CA770" s="10"/>
      <c r="CB770" s="10" t="str">
        <f t="shared" si="5"/>
        <v/>
      </c>
      <c r="CC770" s="10"/>
      <c r="CD770" s="9" t="str">
        <f t="shared" si="2"/>
        <v/>
      </c>
      <c r="CE770" s="9" t="s">
        <v>168</v>
      </c>
      <c r="CF770" s="9" t="s">
        <v>220</v>
      </c>
      <c r="CG770" s="9">
        <f>IF(CF770="","",VLOOKUP(CF770,Metadata!$D$2:$H$20,2,FALSE))</f>
        <v>27500</v>
      </c>
      <c r="CH770" s="9">
        <f>IF(CF770="","",VLOOKUP(CF770,Metadata!$D$2:$H$20,4,FALSE))</f>
        <v>25000</v>
      </c>
      <c r="CI770" s="9">
        <f>IF(CF770="","",VLOOKUP(CF770,Metadata!$D$2:$H$20,5,FALSE))</f>
        <v>30000</v>
      </c>
      <c r="CJ770" s="9">
        <f t="shared" si="3"/>
        <v>27500</v>
      </c>
      <c r="CK770" s="9" t="s">
        <v>153</v>
      </c>
      <c r="CL770" s="10">
        <v>6</v>
      </c>
      <c r="CM770" s="10">
        <v>3</v>
      </c>
      <c r="CN770" s="10">
        <v>6</v>
      </c>
      <c r="CO770" s="10">
        <v>5</v>
      </c>
      <c r="CP770" s="10">
        <v>6</v>
      </c>
      <c r="CQ770" s="10">
        <v>7</v>
      </c>
      <c r="CR770" s="10">
        <v>6</v>
      </c>
      <c r="CS770" s="10">
        <v>7</v>
      </c>
      <c r="CT770" s="10">
        <v>7</v>
      </c>
      <c r="CU770" s="10">
        <v>6</v>
      </c>
      <c r="CV770" s="10">
        <v>5</v>
      </c>
      <c r="CW770" s="10">
        <v>4</v>
      </c>
      <c r="CX770" s="10">
        <v>6</v>
      </c>
      <c r="CY770" s="10">
        <v>6</v>
      </c>
      <c r="CZ770" s="10">
        <v>7</v>
      </c>
      <c r="DA770" s="10">
        <v>5</v>
      </c>
      <c r="DB770" s="10">
        <v>5</v>
      </c>
      <c r="DC770" s="10">
        <v>7</v>
      </c>
      <c r="DD770" s="10">
        <v>6</v>
      </c>
      <c r="DE770" s="10">
        <v>7</v>
      </c>
      <c r="DF770" s="10">
        <v>6</v>
      </c>
      <c r="DG770" s="10">
        <v>7</v>
      </c>
      <c r="DH770" s="10">
        <v>7</v>
      </c>
      <c r="DI770" s="10">
        <v>7</v>
      </c>
      <c r="DJ770" s="10">
        <v>5</v>
      </c>
      <c r="DK770" s="10">
        <v>6</v>
      </c>
      <c r="DL770" s="10">
        <v>6</v>
      </c>
      <c r="DM770" s="9" t="s">
        <v>296</v>
      </c>
      <c r="DN770" s="10">
        <v>1985</v>
      </c>
      <c r="DO770" s="9">
        <f t="shared" si="4"/>
        <v>36</v>
      </c>
      <c r="DP770" s="9" t="s">
        <v>155</v>
      </c>
      <c r="DQ770" s="9" t="s">
        <v>156</v>
      </c>
      <c r="DR770" s="9" t="s">
        <v>157</v>
      </c>
      <c r="DS770" s="9" t="s">
        <v>137</v>
      </c>
      <c r="DT770" s="9" t="s">
        <v>181</v>
      </c>
      <c r="DU770" s="9" t="s">
        <v>158</v>
      </c>
      <c r="DV770" s="9" t="str">
        <f>VLOOKUP(DU770,Metadata!$B$2:$C$7,2,FALSE)</f>
        <v>6+ years</v>
      </c>
    </row>
    <row r="771" spans="1:126">
      <c r="A771" s="13">
        <v>770</v>
      </c>
      <c r="B771" s="9" t="s">
        <v>135</v>
      </c>
      <c r="C771" s="9" t="str">
        <f>VLOOKUP(B771,Metadata!$M$2:$N$6,2,FALSE)</f>
        <v>Permanent Employee</v>
      </c>
      <c r="D771" s="9" t="s">
        <v>159</v>
      </c>
      <c r="E771" s="9" t="s">
        <v>137</v>
      </c>
      <c r="F771" s="9" t="s">
        <v>138</v>
      </c>
      <c r="G771" s="9" t="s">
        <v>172</v>
      </c>
      <c r="H771" s="9" t="str">
        <f>IF(G771="","",VLOOKUP(G771,Metadata!$J$2:$K$22,2,FALSE))</f>
        <v>Porto Metropolitan Area</v>
      </c>
      <c r="I771" s="9" t="s">
        <v>138</v>
      </c>
      <c r="J771" s="9" t="str">
        <f>IF(I771="","",VLOOKUP(I771,Metadata!$P$2:$Q$43,2,FALSE))</f>
        <v>Europe</v>
      </c>
      <c r="K771" s="9" t="str">
        <f t="shared" si="0"/>
        <v>Portugal</v>
      </c>
      <c r="L771" s="9" t="s">
        <v>172</v>
      </c>
      <c r="M771" s="9" t="str">
        <f>IF(L771="","",VLOOKUP(L771,Metadata!$J$2:$K$22,2,FALSE))</f>
        <v>Porto Metropolitan Area</v>
      </c>
      <c r="N771" s="9" t="s">
        <v>141</v>
      </c>
      <c r="O771" s="9" t="s">
        <v>137</v>
      </c>
      <c r="P771" s="9" t="s">
        <v>142</v>
      </c>
      <c r="Q771" s="10" t="str">
        <f t="shared" si="1"/>
        <v>Full Office Job</v>
      </c>
      <c r="R771" s="10">
        <v>6</v>
      </c>
      <c r="S771" s="9" t="s">
        <v>161</v>
      </c>
      <c r="T771" s="9" t="s">
        <v>137</v>
      </c>
      <c r="U771" s="9" t="str">
        <f>IF(S771&lt;&gt;"",S771,IF(T771&lt;&gt;"",VLOOKUP(T771,Metadata!$S$2:$T$228,2,FALSE),""))</f>
        <v>Full-Stack Developer</v>
      </c>
      <c r="V771" s="9" t="s">
        <v>162</v>
      </c>
      <c r="W771" s="9" t="s">
        <v>137</v>
      </c>
      <c r="X771" s="9" t="s">
        <v>208</v>
      </c>
      <c r="Y771" s="9" t="s">
        <v>137</v>
      </c>
      <c r="Z771" s="9" t="s">
        <v>262</v>
      </c>
      <c r="AA771" s="9" t="s">
        <v>165</v>
      </c>
      <c r="AB771" s="9" t="s">
        <v>137</v>
      </c>
      <c r="AC771" s="9" t="s">
        <v>147</v>
      </c>
      <c r="AD771" s="9" t="s">
        <v>148</v>
      </c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 t="s">
        <v>178</v>
      </c>
      <c r="BB771" s="9"/>
      <c r="BC771" s="9"/>
      <c r="BD771" s="9"/>
      <c r="BE771" s="9"/>
      <c r="BF771" s="9"/>
      <c r="BG771" s="9"/>
      <c r="BH771" s="9"/>
      <c r="BI771" s="9"/>
      <c r="BJ771" s="9" t="s">
        <v>167</v>
      </c>
      <c r="BK771" s="9"/>
      <c r="BL771" s="9" t="s">
        <v>199</v>
      </c>
      <c r="BM771" s="9"/>
      <c r="BN771" s="9"/>
      <c r="BO771" s="9"/>
      <c r="BP771" s="9"/>
      <c r="BQ771" s="9" t="s">
        <v>219</v>
      </c>
      <c r="BR771" s="9"/>
      <c r="BS771" s="9"/>
      <c r="BT771" s="9"/>
      <c r="BU771" s="9"/>
      <c r="BV771" s="9"/>
      <c r="BW771" s="9"/>
      <c r="BX771" s="9"/>
      <c r="BY771" s="9"/>
      <c r="BZ771" s="9"/>
      <c r="CA771" s="10"/>
      <c r="CB771" s="10" t="str">
        <f t="shared" si="5"/>
        <v/>
      </c>
      <c r="CC771" s="10"/>
      <c r="CD771" s="9" t="str">
        <f t="shared" si="2"/>
        <v/>
      </c>
      <c r="CE771" s="9" t="s">
        <v>168</v>
      </c>
      <c r="CF771" s="9" t="s">
        <v>188</v>
      </c>
      <c r="CG771" s="9">
        <f>IF(CF771="","",VLOOKUP(CF771,Metadata!$D$2:$H$20,2,FALSE))</f>
        <v>17500</v>
      </c>
      <c r="CH771" s="9">
        <f>IF(CF771="","",VLOOKUP(CF771,Metadata!$D$2:$H$20,4,FALSE))</f>
        <v>15000</v>
      </c>
      <c r="CI771" s="9">
        <f>IF(CF771="","",VLOOKUP(CF771,Metadata!$D$2:$H$20,5,FALSE))</f>
        <v>20000</v>
      </c>
      <c r="CJ771" s="9">
        <f t="shared" si="3"/>
        <v>17500</v>
      </c>
      <c r="CK771" s="9" t="s">
        <v>221</v>
      </c>
      <c r="CL771" s="10">
        <v>3</v>
      </c>
      <c r="CM771" s="10">
        <v>3</v>
      </c>
      <c r="CN771" s="10">
        <v>7</v>
      </c>
      <c r="CO771" s="10">
        <v>7</v>
      </c>
      <c r="CP771" s="10">
        <v>6</v>
      </c>
      <c r="CQ771" s="10">
        <v>5</v>
      </c>
      <c r="CR771" s="10">
        <v>5</v>
      </c>
      <c r="CS771" s="10">
        <v>5</v>
      </c>
      <c r="CT771" s="10">
        <v>3</v>
      </c>
      <c r="CU771" s="10">
        <v>7</v>
      </c>
      <c r="CV771" s="10">
        <v>1</v>
      </c>
      <c r="CW771" s="10">
        <v>1</v>
      </c>
      <c r="CX771" s="10">
        <v>6</v>
      </c>
      <c r="CY771" s="10">
        <v>1</v>
      </c>
      <c r="CZ771" s="10">
        <v>1</v>
      </c>
      <c r="DA771" s="10">
        <v>6</v>
      </c>
      <c r="DB771" s="10">
        <v>5</v>
      </c>
      <c r="DC771" s="10">
        <v>5</v>
      </c>
      <c r="DD771" s="10">
        <v>4</v>
      </c>
      <c r="DE771" s="10">
        <v>5</v>
      </c>
      <c r="DF771" s="10">
        <v>5</v>
      </c>
      <c r="DG771" s="10">
        <v>6</v>
      </c>
      <c r="DH771" s="10">
        <v>4</v>
      </c>
      <c r="DI771" s="10">
        <v>4</v>
      </c>
      <c r="DJ771" s="10">
        <v>4</v>
      </c>
      <c r="DK771" s="10">
        <v>4</v>
      </c>
      <c r="DL771" s="10">
        <v>4</v>
      </c>
      <c r="DM771" s="9" t="s">
        <v>154</v>
      </c>
      <c r="DN771" s="10">
        <v>1995</v>
      </c>
      <c r="DO771" s="9">
        <f t="shared" si="4"/>
        <v>26</v>
      </c>
      <c r="DP771" s="9" t="s">
        <v>155</v>
      </c>
      <c r="DQ771" s="9" t="s">
        <v>210</v>
      </c>
      <c r="DR771" s="9" t="s">
        <v>157</v>
      </c>
      <c r="DS771" s="9" t="s">
        <v>137</v>
      </c>
      <c r="DT771" s="9" t="s">
        <v>181</v>
      </c>
      <c r="DU771" s="9" t="s">
        <v>168</v>
      </c>
      <c r="DV771" s="9" t="str">
        <f>VLOOKUP(DU771,Metadata!$B$2:$C$7,2,FALSE)</f>
        <v>0 - 3 years</v>
      </c>
    </row>
    <row r="772" spans="1:126">
      <c r="A772" s="13">
        <v>771</v>
      </c>
      <c r="B772" s="9" t="s">
        <v>135</v>
      </c>
      <c r="C772" s="9" t="str">
        <f>VLOOKUP(B772,Metadata!$M$2:$N$6,2,FALSE)</f>
        <v>Permanent Employee</v>
      </c>
      <c r="D772" s="9" t="s">
        <v>159</v>
      </c>
      <c r="E772" s="9" t="s">
        <v>137</v>
      </c>
      <c r="F772" s="9" t="s">
        <v>138</v>
      </c>
      <c r="G772" s="9" t="s">
        <v>172</v>
      </c>
      <c r="H772" s="9" t="str">
        <f>IF(G772="","",VLOOKUP(G772,Metadata!$J$2:$K$22,2,FALSE))</f>
        <v>Porto Metropolitan Area</v>
      </c>
      <c r="I772" s="9" t="s">
        <v>138</v>
      </c>
      <c r="J772" s="9" t="str">
        <f>IF(I772="","",VLOOKUP(I772,Metadata!$P$2:$Q$43,2,FALSE))</f>
        <v>Europe</v>
      </c>
      <c r="K772" s="9" t="str">
        <f t="shared" si="0"/>
        <v>Portugal</v>
      </c>
      <c r="L772" s="9" t="s">
        <v>172</v>
      </c>
      <c r="M772" s="9" t="str">
        <f>IF(L772="","",VLOOKUP(L772,Metadata!$J$2:$K$22,2,FALSE))</f>
        <v>Porto Metropolitan Area</v>
      </c>
      <c r="N772" s="9" t="s">
        <v>141</v>
      </c>
      <c r="O772" s="9" t="s">
        <v>137</v>
      </c>
      <c r="P772" s="9" t="s">
        <v>191</v>
      </c>
      <c r="Q772" s="10" t="str">
        <f t="shared" si="1"/>
        <v>Remote Job (full or flexible)</v>
      </c>
      <c r="R772" s="10">
        <v>5</v>
      </c>
      <c r="S772" s="9" t="s">
        <v>290</v>
      </c>
      <c r="T772" s="9" t="s">
        <v>137</v>
      </c>
      <c r="U772" s="9" t="str">
        <f>IF(S772&lt;&gt;"",S772,IF(T772&lt;&gt;"",VLOOKUP(T772,Metadata!$S$2:$T$228,2,FALSE),""))</f>
        <v>Quality Assurance/Testing</v>
      </c>
      <c r="V772" s="9" t="s">
        <v>207</v>
      </c>
      <c r="W772" s="9" t="s">
        <v>137</v>
      </c>
      <c r="X772" s="9" t="s">
        <v>252</v>
      </c>
      <c r="Y772" s="9" t="s">
        <v>137</v>
      </c>
      <c r="Z772" s="9" t="s">
        <v>218</v>
      </c>
      <c r="AA772" s="9" t="s">
        <v>137</v>
      </c>
      <c r="AB772" s="9" t="s">
        <v>137</v>
      </c>
      <c r="AC772" s="9"/>
      <c r="AD772" s="9"/>
      <c r="AE772" s="9" t="s">
        <v>194</v>
      </c>
      <c r="AF772" s="9" t="s">
        <v>243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 t="s">
        <v>198</v>
      </c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10"/>
      <c r="CB772" s="10" t="str">
        <f t="shared" si="5"/>
        <v/>
      </c>
      <c r="CC772" s="10"/>
      <c r="CD772" s="9" t="str">
        <f t="shared" si="2"/>
        <v/>
      </c>
      <c r="CE772" s="9" t="s">
        <v>151</v>
      </c>
      <c r="CF772" s="9" t="s">
        <v>188</v>
      </c>
      <c r="CG772" s="9">
        <f>IF(CF772="","",VLOOKUP(CF772,Metadata!$D$2:$H$20,2,FALSE))</f>
        <v>17500</v>
      </c>
      <c r="CH772" s="9">
        <f>IF(CF772="","",VLOOKUP(CF772,Metadata!$D$2:$H$20,4,FALSE))</f>
        <v>15000</v>
      </c>
      <c r="CI772" s="9">
        <f>IF(CF772="","",VLOOKUP(CF772,Metadata!$D$2:$H$20,5,FALSE))</f>
        <v>20000</v>
      </c>
      <c r="CJ772" s="9">
        <f t="shared" si="3"/>
        <v>17500</v>
      </c>
      <c r="CK772" s="9" t="s">
        <v>366</v>
      </c>
      <c r="CL772" s="10">
        <v>3</v>
      </c>
      <c r="CM772" s="10">
        <v>4</v>
      </c>
      <c r="CN772" s="10">
        <v>6</v>
      </c>
      <c r="CO772" s="10">
        <v>4</v>
      </c>
      <c r="CP772" s="10">
        <v>4</v>
      </c>
      <c r="CQ772" s="10">
        <v>4</v>
      </c>
      <c r="CR772" s="10">
        <v>5</v>
      </c>
      <c r="CS772" s="10">
        <v>4</v>
      </c>
      <c r="CT772" s="10">
        <v>5</v>
      </c>
      <c r="CU772" s="10">
        <v>3</v>
      </c>
      <c r="CV772" s="10">
        <v>3</v>
      </c>
      <c r="CW772" s="10">
        <v>4</v>
      </c>
      <c r="CX772" s="10">
        <v>5</v>
      </c>
      <c r="CY772" s="10">
        <v>3</v>
      </c>
      <c r="CZ772" s="10">
        <v>3</v>
      </c>
      <c r="DA772" s="10">
        <v>2</v>
      </c>
      <c r="DB772" s="10">
        <v>3</v>
      </c>
      <c r="DC772" s="10">
        <v>5</v>
      </c>
      <c r="DD772" s="10">
        <v>1</v>
      </c>
      <c r="DE772" s="10">
        <v>5</v>
      </c>
      <c r="DF772" s="10">
        <v>5</v>
      </c>
      <c r="DG772" s="10">
        <v>5</v>
      </c>
      <c r="DH772" s="10">
        <v>5</v>
      </c>
      <c r="DI772" s="10">
        <v>6</v>
      </c>
      <c r="DJ772" s="10">
        <v>5</v>
      </c>
      <c r="DK772" s="10">
        <v>6</v>
      </c>
      <c r="DL772" s="10">
        <v>5</v>
      </c>
      <c r="DM772" s="9" t="s">
        <v>154</v>
      </c>
      <c r="DN772" s="10">
        <v>1988</v>
      </c>
      <c r="DO772" s="9">
        <f t="shared" si="4"/>
        <v>33</v>
      </c>
      <c r="DP772" s="9" t="s">
        <v>155</v>
      </c>
      <c r="DQ772" s="9" t="s">
        <v>156</v>
      </c>
      <c r="DR772" s="9" t="s">
        <v>170</v>
      </c>
      <c r="DS772" s="9" t="s">
        <v>137</v>
      </c>
      <c r="DT772" s="9" t="s">
        <v>181</v>
      </c>
      <c r="DU772" s="9" t="s">
        <v>203</v>
      </c>
      <c r="DV772" s="9" t="str">
        <f>VLOOKUP(DU772,Metadata!$B$2:$C$7,2,FALSE)</f>
        <v>6+ years</v>
      </c>
    </row>
    <row r="773" spans="1:126">
      <c r="A773" s="13">
        <v>772</v>
      </c>
      <c r="B773" s="9" t="s">
        <v>135</v>
      </c>
      <c r="C773" s="9" t="str">
        <f>VLOOKUP(B773,Metadata!$M$2:$N$6,2,FALSE)</f>
        <v>Permanent Employee</v>
      </c>
      <c r="D773" s="9" t="s">
        <v>159</v>
      </c>
      <c r="E773" s="9" t="s">
        <v>137</v>
      </c>
      <c r="F773" s="9" t="s">
        <v>138</v>
      </c>
      <c r="G773" s="9" t="s">
        <v>139</v>
      </c>
      <c r="H773" s="9" t="str">
        <f>IF(G773="","",VLOOKUP(G773,Metadata!$J$2:$K$22,2,FALSE))</f>
        <v>Centre</v>
      </c>
      <c r="I773" s="9" t="s">
        <v>138</v>
      </c>
      <c r="J773" s="9" t="str">
        <f>IF(I773="","",VLOOKUP(I773,Metadata!$P$2:$Q$43,2,FALSE))</f>
        <v>Europe</v>
      </c>
      <c r="K773" s="9" t="str">
        <f t="shared" si="0"/>
        <v>Portugal</v>
      </c>
      <c r="L773" s="9" t="s">
        <v>140</v>
      </c>
      <c r="M773" s="9" t="str">
        <f>IF(L773="","",VLOOKUP(L773,Metadata!$J$2:$K$22,2,FALSE))</f>
        <v>Lisbon Metropolitan Area</v>
      </c>
      <c r="N773" s="9" t="s">
        <v>205</v>
      </c>
      <c r="O773" s="9" t="s">
        <v>137</v>
      </c>
      <c r="P773" s="9" t="s">
        <v>137</v>
      </c>
      <c r="Q773" s="10" t="str">
        <f t="shared" si="1"/>
        <v>Full Office Job</v>
      </c>
      <c r="R773" s="10">
        <v>5</v>
      </c>
      <c r="S773" s="9" t="s">
        <v>183</v>
      </c>
      <c r="T773" s="9" t="s">
        <v>137</v>
      </c>
      <c r="U773" s="9" t="str">
        <f>IF(S773&lt;&gt;"",S773,IF(T773&lt;&gt;"",VLOOKUP(T773,Metadata!$S$2:$T$228,2,FALSE),""))</f>
        <v>Product Owner/Product Manager</v>
      </c>
      <c r="V773" s="9" t="s">
        <v>279</v>
      </c>
      <c r="W773" s="9" t="s">
        <v>137</v>
      </c>
      <c r="X773" s="9" t="s">
        <v>145</v>
      </c>
      <c r="Y773" s="9" t="s">
        <v>137</v>
      </c>
      <c r="Z773" s="9" t="s">
        <v>218</v>
      </c>
      <c r="AA773" s="9" t="s">
        <v>165</v>
      </c>
      <c r="AB773" s="9" t="s">
        <v>253</v>
      </c>
      <c r="AC773" s="9" t="s">
        <v>147</v>
      </c>
      <c r="AD773" s="9"/>
      <c r="AE773" s="9" t="s">
        <v>194</v>
      </c>
      <c r="AF773" s="9"/>
      <c r="AG773" s="9"/>
      <c r="AH773" s="9"/>
      <c r="AI773" s="9"/>
      <c r="AJ773" s="9"/>
      <c r="AK773" s="9"/>
      <c r="AL773" s="9"/>
      <c r="AM773" s="9"/>
      <c r="AN773" s="9" t="s">
        <v>195</v>
      </c>
      <c r="AO773" s="9"/>
      <c r="AP773" s="9"/>
      <c r="AQ773" s="9"/>
      <c r="AR773" s="9" t="s">
        <v>149</v>
      </c>
      <c r="AS773" s="9"/>
      <c r="AT773" s="9"/>
      <c r="AU773" s="9"/>
      <c r="AV773" s="9"/>
      <c r="AW773" s="9"/>
      <c r="AX773" s="9"/>
      <c r="AY773" s="9"/>
      <c r="AZ773" s="9"/>
      <c r="BA773" s="9" t="s">
        <v>178</v>
      </c>
      <c r="BB773" s="9"/>
      <c r="BC773" s="9"/>
      <c r="BD773" s="9"/>
      <c r="BE773" s="9"/>
      <c r="BF773" s="9"/>
      <c r="BG773" s="9"/>
      <c r="BH773" s="9"/>
      <c r="BI773" s="9"/>
      <c r="BJ773" s="9" t="s">
        <v>167</v>
      </c>
      <c r="BK773" s="9" t="s">
        <v>198</v>
      </c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10"/>
      <c r="CB773" s="10" t="str">
        <f t="shared" si="5"/>
        <v/>
      </c>
      <c r="CC773" s="10"/>
      <c r="CD773" s="9" t="str">
        <f t="shared" si="2"/>
        <v/>
      </c>
      <c r="CE773" s="9" t="s">
        <v>151</v>
      </c>
      <c r="CF773" s="9" t="s">
        <v>254</v>
      </c>
      <c r="CG773" s="9">
        <f>IF(CF773="","",VLOOKUP(CF773,Metadata!$D$2:$H$20,2,FALSE))</f>
        <v>37500</v>
      </c>
      <c r="CH773" s="9">
        <f>IF(CF773="","",VLOOKUP(CF773,Metadata!$D$2:$H$20,4,FALSE))</f>
        <v>35000</v>
      </c>
      <c r="CI773" s="9">
        <f>IF(CF773="","",VLOOKUP(CF773,Metadata!$D$2:$H$20,5,FALSE))</f>
        <v>40000</v>
      </c>
      <c r="CJ773" s="9">
        <f t="shared" si="3"/>
        <v>37500</v>
      </c>
      <c r="CK773" s="9" t="s">
        <v>221</v>
      </c>
      <c r="CL773" s="10">
        <v>1</v>
      </c>
      <c r="CM773" s="10">
        <v>5</v>
      </c>
      <c r="CN773" s="10">
        <v>7</v>
      </c>
      <c r="CO773" s="10">
        <v>7</v>
      </c>
      <c r="CP773" s="10">
        <v>7</v>
      </c>
      <c r="CQ773" s="10">
        <v>7</v>
      </c>
      <c r="CR773" s="10">
        <v>5</v>
      </c>
      <c r="CS773" s="10">
        <v>5</v>
      </c>
      <c r="CT773" s="10">
        <v>7</v>
      </c>
      <c r="CU773" s="10">
        <v>5</v>
      </c>
      <c r="CV773" s="10">
        <v>5</v>
      </c>
      <c r="CW773" s="10">
        <v>4</v>
      </c>
      <c r="CX773" s="10">
        <v>5</v>
      </c>
      <c r="CY773" s="10">
        <v>7</v>
      </c>
      <c r="CZ773" s="10">
        <v>5</v>
      </c>
      <c r="DA773" s="10">
        <v>5</v>
      </c>
      <c r="DB773" s="10">
        <v>7</v>
      </c>
      <c r="DC773" s="10">
        <v>7</v>
      </c>
      <c r="DD773" s="10">
        <v>5</v>
      </c>
      <c r="DE773" s="10">
        <v>5</v>
      </c>
      <c r="DF773" s="10">
        <v>7</v>
      </c>
      <c r="DG773" s="10">
        <v>7</v>
      </c>
      <c r="DH773" s="10">
        <v>7</v>
      </c>
      <c r="DI773" s="10">
        <v>7</v>
      </c>
      <c r="DJ773" s="10">
        <v>4</v>
      </c>
      <c r="DK773" s="10">
        <v>5</v>
      </c>
      <c r="DL773" s="10">
        <v>7</v>
      </c>
      <c r="DM773" s="9" t="s">
        <v>154</v>
      </c>
      <c r="DN773" s="10">
        <v>1976</v>
      </c>
      <c r="DO773" s="9">
        <f t="shared" si="4"/>
        <v>45</v>
      </c>
      <c r="DP773" s="9" t="s">
        <v>155</v>
      </c>
      <c r="DQ773" s="9" t="s">
        <v>202</v>
      </c>
      <c r="DR773" s="9" t="s">
        <v>157</v>
      </c>
      <c r="DS773" s="9" t="s">
        <v>137</v>
      </c>
      <c r="DT773" s="9" t="s">
        <v>181</v>
      </c>
      <c r="DU773" s="9" t="s">
        <v>158</v>
      </c>
      <c r="DV773" s="9" t="str">
        <f>VLOOKUP(DU773,Metadata!$B$2:$C$7,2,FALSE)</f>
        <v>6+ years</v>
      </c>
    </row>
    <row r="774" spans="1:126">
      <c r="A774" s="13">
        <v>773</v>
      </c>
      <c r="B774" s="9" t="s">
        <v>135</v>
      </c>
      <c r="C774" s="9" t="str">
        <f>VLOOKUP(B774,Metadata!$M$2:$N$6,2,FALSE)</f>
        <v>Permanent Employee</v>
      </c>
      <c r="D774" s="9" t="s">
        <v>136</v>
      </c>
      <c r="E774" s="9" t="s">
        <v>137</v>
      </c>
      <c r="F774" s="9" t="s">
        <v>138</v>
      </c>
      <c r="G774" s="9" t="s">
        <v>160</v>
      </c>
      <c r="H774" s="9" t="str">
        <f>IF(G774="","",VLOOKUP(G774,Metadata!$J$2:$K$22,2,FALSE))</f>
        <v>Centre</v>
      </c>
      <c r="I774" s="9" t="s">
        <v>138</v>
      </c>
      <c r="J774" s="9" t="str">
        <f>IF(I774="","",VLOOKUP(I774,Metadata!$P$2:$Q$43,2,FALSE))</f>
        <v>Europe</v>
      </c>
      <c r="K774" s="9" t="str">
        <f t="shared" si="0"/>
        <v>Portugal</v>
      </c>
      <c r="L774" s="9" t="s">
        <v>204</v>
      </c>
      <c r="M774" s="9" t="str">
        <f>IF(L774="","",VLOOKUP(L774,Metadata!$J$2:$K$22,2,FALSE))</f>
        <v>Centre</v>
      </c>
      <c r="N774" s="9" t="s">
        <v>205</v>
      </c>
      <c r="O774" s="9" t="s">
        <v>137</v>
      </c>
      <c r="P774" s="9" t="s">
        <v>137</v>
      </c>
      <c r="Q774" s="10" t="str">
        <f t="shared" si="1"/>
        <v>Full Office Job</v>
      </c>
      <c r="R774" s="10">
        <v>7</v>
      </c>
      <c r="S774" s="9" t="s">
        <v>161</v>
      </c>
      <c r="T774" s="9" t="s">
        <v>137</v>
      </c>
      <c r="U774" s="9" t="str">
        <f>IF(S774&lt;&gt;"",S774,IF(T774&lt;&gt;"",VLOOKUP(T774,Metadata!$S$2:$T$228,2,FALSE),""))</f>
        <v>Full-Stack Developer</v>
      </c>
      <c r="V774" s="9" t="s">
        <v>207</v>
      </c>
      <c r="W774" s="9" t="s">
        <v>137</v>
      </c>
      <c r="X774" s="9" t="s">
        <v>163</v>
      </c>
      <c r="Y774" s="9" t="s">
        <v>137</v>
      </c>
      <c r="Z774" s="9" t="s">
        <v>164</v>
      </c>
      <c r="AA774" s="9" t="s">
        <v>165</v>
      </c>
      <c r="AB774" s="9" t="s">
        <v>137</v>
      </c>
      <c r="AC774" s="9" t="s">
        <v>147</v>
      </c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 t="s">
        <v>178</v>
      </c>
      <c r="BB774" s="9"/>
      <c r="BC774" s="9"/>
      <c r="BD774" s="9"/>
      <c r="BE774" s="9"/>
      <c r="BF774" s="9"/>
      <c r="BG774" s="9"/>
      <c r="BH774" s="9"/>
      <c r="BI774" s="9"/>
      <c r="BJ774" s="9" t="s">
        <v>167</v>
      </c>
      <c r="BK774" s="9"/>
      <c r="BL774" s="9" t="s">
        <v>199</v>
      </c>
      <c r="BM774" s="9"/>
      <c r="BN774" s="9"/>
      <c r="BO774" s="9"/>
      <c r="BP774" s="9" t="s">
        <v>179</v>
      </c>
      <c r="BQ774" s="9"/>
      <c r="BR774" s="9" t="s">
        <v>247</v>
      </c>
      <c r="BS774" s="9"/>
      <c r="BT774" s="9"/>
      <c r="BU774" s="9"/>
      <c r="BV774" s="9"/>
      <c r="BW774" s="9"/>
      <c r="BX774" s="9"/>
      <c r="BY774" s="9"/>
      <c r="BZ774" s="9"/>
      <c r="CA774" s="10"/>
      <c r="CB774" s="10" t="str">
        <f t="shared" si="5"/>
        <v/>
      </c>
      <c r="CC774" s="10"/>
      <c r="CD774" s="9" t="str">
        <f t="shared" si="2"/>
        <v/>
      </c>
      <c r="CE774" s="9" t="s">
        <v>151</v>
      </c>
      <c r="CF774" s="9" t="s">
        <v>169</v>
      </c>
      <c r="CG774" s="9">
        <f>IF(CF774="","",VLOOKUP(CF774,Metadata!$D$2:$H$20,2,FALSE))</f>
        <v>12500</v>
      </c>
      <c r="CH774" s="9">
        <f>IF(CF774="","",VLOOKUP(CF774,Metadata!$D$2:$H$20,4,FALSE))</f>
        <v>0</v>
      </c>
      <c r="CI774" s="9">
        <f>IF(CF774="","",VLOOKUP(CF774,Metadata!$D$2:$H$20,5,FALSE))</f>
        <v>15000</v>
      </c>
      <c r="CJ774" s="9">
        <f t="shared" si="3"/>
        <v>12500</v>
      </c>
      <c r="CK774" s="9" t="s">
        <v>153</v>
      </c>
      <c r="CL774" s="10">
        <v>3</v>
      </c>
      <c r="CM774" s="10">
        <v>4</v>
      </c>
      <c r="CN774" s="10">
        <v>6</v>
      </c>
      <c r="CO774" s="10">
        <v>6</v>
      </c>
      <c r="CP774" s="10">
        <v>5</v>
      </c>
      <c r="CQ774" s="10">
        <v>5</v>
      </c>
      <c r="CR774" s="10">
        <v>7</v>
      </c>
      <c r="CS774" s="10">
        <v>3</v>
      </c>
      <c r="CT774" s="10">
        <v>4</v>
      </c>
      <c r="CU774" s="10">
        <v>3</v>
      </c>
      <c r="CV774" s="10">
        <v>5</v>
      </c>
      <c r="CW774" s="10">
        <v>4</v>
      </c>
      <c r="CX774" s="10">
        <v>4</v>
      </c>
      <c r="CY774" s="10">
        <v>4</v>
      </c>
      <c r="CZ774" s="10">
        <v>3</v>
      </c>
      <c r="DA774" s="10">
        <v>6</v>
      </c>
      <c r="DB774" s="10">
        <v>6</v>
      </c>
      <c r="DC774" s="10">
        <v>6</v>
      </c>
      <c r="DD774" s="10">
        <v>3</v>
      </c>
      <c r="DE774" s="10">
        <v>6</v>
      </c>
      <c r="DF774" s="10">
        <v>6</v>
      </c>
      <c r="DG774" s="10">
        <v>6</v>
      </c>
      <c r="DH774" s="10">
        <v>3</v>
      </c>
      <c r="DI774" s="10">
        <v>3</v>
      </c>
      <c r="DJ774" s="10">
        <v>2</v>
      </c>
      <c r="DK774" s="10">
        <v>3</v>
      </c>
      <c r="DL774" s="10">
        <v>3</v>
      </c>
      <c r="DM774" s="9" t="s">
        <v>154</v>
      </c>
      <c r="DN774" s="10">
        <v>1985</v>
      </c>
      <c r="DO774" s="9">
        <f t="shared" si="4"/>
        <v>36</v>
      </c>
      <c r="DP774" s="9" t="s">
        <v>222</v>
      </c>
      <c r="DQ774" s="9" t="s">
        <v>298</v>
      </c>
      <c r="DR774" s="9" t="s">
        <v>157</v>
      </c>
      <c r="DS774" s="9" t="s">
        <v>137</v>
      </c>
      <c r="DT774" s="9" t="s">
        <v>181</v>
      </c>
      <c r="DU774" s="9" t="s">
        <v>223</v>
      </c>
      <c r="DV774" s="9" t="str">
        <f>VLOOKUP(DU774,Metadata!$B$2:$C$7,2,FALSE)</f>
        <v>3 - 6 years</v>
      </c>
    </row>
    <row r="775" spans="1:126">
      <c r="A775" s="13">
        <v>774</v>
      </c>
      <c r="B775" s="9" t="s">
        <v>135</v>
      </c>
      <c r="C775" s="9" t="str">
        <f>VLOOKUP(B775,Metadata!$M$2:$N$6,2,FALSE)</f>
        <v>Permanent Employee</v>
      </c>
      <c r="D775" s="9" t="s">
        <v>136</v>
      </c>
      <c r="E775" s="9" t="s">
        <v>137</v>
      </c>
      <c r="F775" s="9" t="s">
        <v>138</v>
      </c>
      <c r="G775" s="9" t="s">
        <v>204</v>
      </c>
      <c r="H775" s="9" t="str">
        <f>IF(G775="","",VLOOKUP(G775,Metadata!$J$2:$K$22,2,FALSE))</f>
        <v>Centre</v>
      </c>
      <c r="I775" s="9" t="s">
        <v>138</v>
      </c>
      <c r="J775" s="9" t="str">
        <f>IF(I775="","",VLOOKUP(I775,Metadata!$P$2:$Q$43,2,FALSE))</f>
        <v>Europe</v>
      </c>
      <c r="K775" s="9" t="str">
        <f t="shared" si="0"/>
        <v>Portugal</v>
      </c>
      <c r="L775" s="9" t="s">
        <v>204</v>
      </c>
      <c r="M775" s="9" t="str">
        <f>IF(L775="","",VLOOKUP(L775,Metadata!$J$2:$K$22,2,FALSE))</f>
        <v>Centre</v>
      </c>
      <c r="N775" s="9" t="s">
        <v>214</v>
      </c>
      <c r="O775" s="9" t="s">
        <v>259</v>
      </c>
      <c r="P775" s="9" t="s">
        <v>142</v>
      </c>
      <c r="Q775" s="10" t="str">
        <f t="shared" si="1"/>
        <v>Full Office Job</v>
      </c>
      <c r="R775" s="10">
        <v>4</v>
      </c>
      <c r="S775" s="9" t="s">
        <v>192</v>
      </c>
      <c r="T775" s="9" t="s">
        <v>137</v>
      </c>
      <c r="U775" s="9" t="str">
        <f>IF(S775&lt;&gt;"",S775,IF(T775&lt;&gt;"",VLOOKUP(T775,Metadata!$S$2:$T$228,2,FALSE),""))</f>
        <v>Back-End Developer</v>
      </c>
      <c r="V775" s="9" t="s">
        <v>207</v>
      </c>
      <c r="W775" s="9" t="s">
        <v>137</v>
      </c>
      <c r="X775" s="9" t="s">
        <v>208</v>
      </c>
      <c r="Y775" s="9" t="s">
        <v>137</v>
      </c>
      <c r="Z775" s="9" t="s">
        <v>224</v>
      </c>
      <c r="AA775" s="9" t="s">
        <v>165</v>
      </c>
      <c r="AB775" s="9" t="s">
        <v>137</v>
      </c>
      <c r="AC775" s="9"/>
      <c r="AD775" s="9"/>
      <c r="AE775" s="9" t="s">
        <v>194</v>
      </c>
      <c r="AF775" s="9"/>
      <c r="AG775" s="9"/>
      <c r="AH775" s="9"/>
      <c r="AI775" s="9"/>
      <c r="AJ775" s="9" t="s">
        <v>185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198</v>
      </c>
      <c r="BL775" s="9"/>
      <c r="BM775" s="9"/>
      <c r="BN775" s="9" t="s">
        <v>186</v>
      </c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10"/>
      <c r="CB775" s="10" t="str">
        <f t="shared" si="5"/>
        <v/>
      </c>
      <c r="CC775" s="10"/>
      <c r="CD775" s="9" t="str">
        <f t="shared" si="2"/>
        <v/>
      </c>
      <c r="CE775" s="9" t="s">
        <v>232</v>
      </c>
      <c r="CF775" s="9" t="s">
        <v>169</v>
      </c>
      <c r="CG775" s="9">
        <f>IF(CF775="","",VLOOKUP(CF775,Metadata!$D$2:$H$20,2,FALSE))</f>
        <v>12500</v>
      </c>
      <c r="CH775" s="9">
        <f>IF(CF775="","",VLOOKUP(CF775,Metadata!$D$2:$H$20,4,FALSE))</f>
        <v>0</v>
      </c>
      <c r="CI775" s="9">
        <f>IF(CF775="","",VLOOKUP(CF775,Metadata!$D$2:$H$20,5,FALSE))</f>
        <v>15000</v>
      </c>
      <c r="CJ775" s="9">
        <f t="shared" si="3"/>
        <v>12500</v>
      </c>
      <c r="CK775" s="9" t="s">
        <v>153</v>
      </c>
      <c r="CL775" s="10">
        <v>6</v>
      </c>
      <c r="CM775" s="10">
        <v>2</v>
      </c>
      <c r="CN775" s="10">
        <v>7</v>
      </c>
      <c r="CO775" s="10">
        <v>6</v>
      </c>
      <c r="CP775" s="10">
        <v>7</v>
      </c>
      <c r="CQ775" s="10">
        <v>6</v>
      </c>
      <c r="CR775" s="10">
        <v>5</v>
      </c>
      <c r="CS775" s="10">
        <v>6</v>
      </c>
      <c r="CT775" s="10">
        <v>7</v>
      </c>
      <c r="CU775" s="10">
        <v>6</v>
      </c>
      <c r="CV775" s="10">
        <v>6</v>
      </c>
      <c r="CW775" s="10">
        <v>4</v>
      </c>
      <c r="CX775" s="10">
        <v>4</v>
      </c>
      <c r="CY775" s="10">
        <v>6</v>
      </c>
      <c r="CZ775" s="10">
        <v>7</v>
      </c>
      <c r="DA775" s="10">
        <v>7</v>
      </c>
      <c r="DB775" s="10">
        <v>6</v>
      </c>
      <c r="DC775" s="10">
        <v>7</v>
      </c>
      <c r="DD775" s="10">
        <v>4</v>
      </c>
      <c r="DE775" s="10">
        <v>6</v>
      </c>
      <c r="DF775" s="10">
        <v>5</v>
      </c>
      <c r="DG775" s="10">
        <v>5</v>
      </c>
      <c r="DH775" s="10">
        <v>6</v>
      </c>
      <c r="DI775" s="10">
        <v>7</v>
      </c>
      <c r="DJ775" s="10">
        <v>4</v>
      </c>
      <c r="DK775" s="10">
        <v>5</v>
      </c>
      <c r="DL775" s="10">
        <v>6</v>
      </c>
      <c r="DM775" s="9" t="s">
        <v>154</v>
      </c>
      <c r="DN775" s="10">
        <v>1999</v>
      </c>
      <c r="DO775" s="9">
        <f t="shared" si="4"/>
        <v>22</v>
      </c>
      <c r="DP775" s="9" t="s">
        <v>155</v>
      </c>
      <c r="DQ775" s="9" t="s">
        <v>156</v>
      </c>
      <c r="DR775" s="9" t="s">
        <v>157</v>
      </c>
      <c r="DS775" s="9" t="s">
        <v>137</v>
      </c>
      <c r="DT775" s="9" t="s">
        <v>181</v>
      </c>
      <c r="DU775" s="9" t="s">
        <v>233</v>
      </c>
      <c r="DV775" s="9" t="str">
        <f>VLOOKUP(DU775,Metadata!$B$2:$C$7,2,FALSE)</f>
        <v>0 - 3 years</v>
      </c>
    </row>
    <row r="776" spans="1:126">
      <c r="A776" s="13">
        <v>775</v>
      </c>
      <c r="B776" s="9" t="s">
        <v>135</v>
      </c>
      <c r="C776" s="9" t="str">
        <f>VLOOKUP(B776,Metadata!$M$2:$N$6,2,FALSE)</f>
        <v>Permanent Employee</v>
      </c>
      <c r="D776" s="9" t="s">
        <v>136</v>
      </c>
      <c r="E776" s="9" t="s">
        <v>137</v>
      </c>
      <c r="F776" s="9" t="s">
        <v>138</v>
      </c>
      <c r="G776" s="9" t="s">
        <v>140</v>
      </c>
      <c r="H776" s="9" t="str">
        <f>IF(G776="","",VLOOKUP(G776,Metadata!$J$2:$K$22,2,FALSE))</f>
        <v>Lisbon Metropolitan Area</v>
      </c>
      <c r="I776" s="9" t="s">
        <v>138</v>
      </c>
      <c r="J776" s="9" t="str">
        <f>IF(I776="","",VLOOKUP(I776,Metadata!$P$2:$Q$43,2,FALSE))</f>
        <v>Europe</v>
      </c>
      <c r="K776" s="9" t="str">
        <f t="shared" si="0"/>
        <v>Portugal</v>
      </c>
      <c r="L776" s="9" t="s">
        <v>140</v>
      </c>
      <c r="M776" s="9" t="str">
        <f>IF(L776="","",VLOOKUP(L776,Metadata!$J$2:$K$22,2,FALSE))</f>
        <v>Lisbon Metropolitan Area</v>
      </c>
      <c r="N776" s="9" t="s">
        <v>141</v>
      </c>
      <c r="O776" s="9" t="s">
        <v>137</v>
      </c>
      <c r="P776" s="9" t="s">
        <v>142</v>
      </c>
      <c r="Q776" s="10" t="str">
        <f t="shared" si="1"/>
        <v>Full Office Job</v>
      </c>
      <c r="R776" s="10">
        <v>5</v>
      </c>
      <c r="S776" s="9" t="s">
        <v>161</v>
      </c>
      <c r="T776" s="9" t="s">
        <v>137</v>
      </c>
      <c r="U776" s="9" t="str">
        <f>IF(S776&lt;&gt;"",S776,IF(T776&lt;&gt;"",VLOOKUP(T776,Metadata!$S$2:$T$228,2,FALSE),""))</f>
        <v>Full-Stack Developer</v>
      </c>
      <c r="V776" s="9" t="s">
        <v>207</v>
      </c>
      <c r="W776" s="9" t="s">
        <v>137</v>
      </c>
      <c r="X776" s="9" t="s">
        <v>208</v>
      </c>
      <c r="Y776" s="9" t="s">
        <v>137</v>
      </c>
      <c r="Z776" s="9" t="s">
        <v>218</v>
      </c>
      <c r="AA776" s="9" t="s">
        <v>137</v>
      </c>
      <c r="AB776" s="9" t="s">
        <v>137</v>
      </c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 t="s">
        <v>273</v>
      </c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12" t="s">
        <v>273</v>
      </c>
      <c r="BY776" s="9" t="s">
        <v>150</v>
      </c>
      <c r="BZ776" s="9" t="s">
        <v>137</v>
      </c>
      <c r="CA776" s="10"/>
      <c r="CB776" s="10" t="str">
        <f t="shared" si="5"/>
        <v/>
      </c>
      <c r="CC776" s="10"/>
      <c r="CD776" s="9" t="str">
        <f t="shared" si="2"/>
        <v/>
      </c>
      <c r="CE776" s="9" t="s">
        <v>232</v>
      </c>
      <c r="CF776" s="9" t="s">
        <v>188</v>
      </c>
      <c r="CG776" s="9">
        <f>IF(CF776="","",VLOOKUP(CF776,Metadata!$D$2:$H$20,2,FALSE))</f>
        <v>17500</v>
      </c>
      <c r="CH776" s="9">
        <f>IF(CF776="","",VLOOKUP(CF776,Metadata!$D$2:$H$20,4,FALSE))</f>
        <v>15000</v>
      </c>
      <c r="CI776" s="9">
        <f>IF(CF776="","",VLOOKUP(CF776,Metadata!$D$2:$H$20,5,FALSE))</f>
        <v>20000</v>
      </c>
      <c r="CJ776" s="9">
        <f t="shared" si="3"/>
        <v>17500</v>
      </c>
      <c r="CK776" s="9" t="s">
        <v>153</v>
      </c>
      <c r="CL776" s="10">
        <v>3</v>
      </c>
      <c r="CM776" s="10">
        <v>1</v>
      </c>
      <c r="CN776" s="10">
        <v>6</v>
      </c>
      <c r="CO776" s="10">
        <v>4</v>
      </c>
      <c r="CP776" s="10">
        <v>4</v>
      </c>
      <c r="CQ776" s="10">
        <v>4</v>
      </c>
      <c r="CR776" s="10">
        <v>6</v>
      </c>
      <c r="CS776" s="10">
        <v>7</v>
      </c>
      <c r="CT776" s="10">
        <v>6</v>
      </c>
      <c r="CU776" s="10">
        <v>3</v>
      </c>
      <c r="CV776" s="10">
        <v>4</v>
      </c>
      <c r="CW776" s="10">
        <v>4</v>
      </c>
      <c r="CX776" s="10">
        <v>6</v>
      </c>
      <c r="CY776" s="10">
        <v>5</v>
      </c>
      <c r="CZ776" s="10">
        <v>3</v>
      </c>
      <c r="DA776" s="10">
        <v>7</v>
      </c>
      <c r="DB776" s="10">
        <v>6</v>
      </c>
      <c r="DC776" s="10">
        <v>7</v>
      </c>
      <c r="DD776" s="10">
        <v>6</v>
      </c>
      <c r="DE776" s="10">
        <v>6</v>
      </c>
      <c r="DF776" s="10">
        <v>6</v>
      </c>
      <c r="DG776" s="10">
        <v>6</v>
      </c>
      <c r="DH776" s="10">
        <v>3</v>
      </c>
      <c r="DI776" s="10">
        <v>4</v>
      </c>
      <c r="DJ776" s="10">
        <v>4</v>
      </c>
      <c r="DK776" s="10">
        <v>6</v>
      </c>
      <c r="DL776" s="10">
        <v>6</v>
      </c>
      <c r="DM776" s="9" t="s">
        <v>296</v>
      </c>
      <c r="DN776" s="10">
        <v>1991</v>
      </c>
      <c r="DO776" s="9">
        <f t="shared" si="4"/>
        <v>30</v>
      </c>
      <c r="DP776" s="9" t="s">
        <v>222</v>
      </c>
      <c r="DQ776" s="9" t="s">
        <v>156</v>
      </c>
      <c r="DR776" s="9" t="s">
        <v>342</v>
      </c>
      <c r="DS776" s="9" t="s">
        <v>137</v>
      </c>
      <c r="DT776" s="9" t="s">
        <v>181</v>
      </c>
      <c r="DU776" s="9" t="s">
        <v>203</v>
      </c>
      <c r="DV776" s="9" t="str">
        <f>VLOOKUP(DU776,Metadata!$B$2:$C$7,2,FALSE)</f>
        <v>6+ years</v>
      </c>
    </row>
    <row r="777" spans="1:126">
      <c r="A777" s="13">
        <v>776</v>
      </c>
      <c r="B777" s="9" t="s">
        <v>135</v>
      </c>
      <c r="C777" s="9" t="str">
        <f>VLOOKUP(B777,Metadata!$M$2:$N$6,2,FALSE)</f>
        <v>Permanent Employee</v>
      </c>
      <c r="D777" s="9" t="s">
        <v>159</v>
      </c>
      <c r="E777" s="9" t="s">
        <v>137</v>
      </c>
      <c r="F777" s="9" t="s">
        <v>138</v>
      </c>
      <c r="G777" s="9" t="s">
        <v>139</v>
      </c>
      <c r="H777" s="9" t="str">
        <f>IF(G777="","",VLOOKUP(G777,Metadata!$J$2:$K$22,2,FALSE))</f>
        <v>Centre</v>
      </c>
      <c r="I777" s="9" t="s">
        <v>138</v>
      </c>
      <c r="J777" s="9" t="str">
        <f>IF(I777="","",VLOOKUP(I777,Metadata!$P$2:$Q$43,2,FALSE))</f>
        <v>Europe</v>
      </c>
      <c r="K777" s="9" t="str">
        <f t="shared" si="0"/>
        <v>Portugal</v>
      </c>
      <c r="L777" s="9" t="s">
        <v>140</v>
      </c>
      <c r="M777" s="9" t="str">
        <f>IF(L777="","",VLOOKUP(L777,Metadata!$J$2:$K$22,2,FALSE))</f>
        <v>Lisbon Metropolitan Area</v>
      </c>
      <c r="N777" s="9" t="s">
        <v>205</v>
      </c>
      <c r="O777" s="9" t="s">
        <v>137</v>
      </c>
      <c r="P777" s="9" t="s">
        <v>137</v>
      </c>
      <c r="Q777" s="10" t="str">
        <f t="shared" si="1"/>
        <v>Full Office Job</v>
      </c>
      <c r="R777" s="10">
        <v>4</v>
      </c>
      <c r="S777" s="9" t="s">
        <v>161</v>
      </c>
      <c r="T777" s="9" t="s">
        <v>137</v>
      </c>
      <c r="U777" s="9" t="str">
        <f>IF(S777&lt;&gt;"",S777,IF(T777&lt;&gt;"",VLOOKUP(T777,Metadata!$S$2:$T$228,2,FALSE),""))</f>
        <v>Full-Stack Developer</v>
      </c>
      <c r="V777" s="9" t="s">
        <v>276</v>
      </c>
      <c r="W777" s="9" t="s">
        <v>137</v>
      </c>
      <c r="X777" s="9" t="s">
        <v>145</v>
      </c>
      <c r="Y777" s="9" t="s">
        <v>137</v>
      </c>
      <c r="Z777" s="9" t="s">
        <v>184</v>
      </c>
      <c r="AA777" s="9" t="s">
        <v>165</v>
      </c>
      <c r="AB777" s="9" t="s">
        <v>137</v>
      </c>
      <c r="AC777" s="9"/>
      <c r="AD777" s="9" t="s">
        <v>148</v>
      </c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 t="s">
        <v>167</v>
      </c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10"/>
      <c r="CB777" s="10" t="str">
        <f t="shared" si="5"/>
        <v/>
      </c>
      <c r="CC777" s="10"/>
      <c r="CD777" s="9" t="str">
        <f t="shared" si="2"/>
        <v/>
      </c>
      <c r="CE777" s="9" t="s">
        <v>168</v>
      </c>
      <c r="CF777" s="9" t="s">
        <v>188</v>
      </c>
      <c r="CG777" s="9">
        <f>IF(CF777="","",VLOOKUP(CF777,Metadata!$D$2:$H$20,2,FALSE))</f>
        <v>17500</v>
      </c>
      <c r="CH777" s="9">
        <f>IF(CF777="","",VLOOKUP(CF777,Metadata!$D$2:$H$20,4,FALSE))</f>
        <v>15000</v>
      </c>
      <c r="CI777" s="9">
        <f>IF(CF777="","",VLOOKUP(CF777,Metadata!$D$2:$H$20,5,FALSE))</f>
        <v>20000</v>
      </c>
      <c r="CJ777" s="9">
        <f t="shared" si="3"/>
        <v>17500</v>
      </c>
      <c r="CK777" s="9" t="s">
        <v>201</v>
      </c>
      <c r="CL777" s="10">
        <v>2</v>
      </c>
      <c r="CM777" s="10">
        <v>2</v>
      </c>
      <c r="CN777" s="10">
        <v>6</v>
      </c>
      <c r="CO777" s="10">
        <v>5</v>
      </c>
      <c r="CP777" s="10">
        <v>5</v>
      </c>
      <c r="CQ777" s="10">
        <v>5</v>
      </c>
      <c r="CR777" s="10">
        <v>5</v>
      </c>
      <c r="CS777" s="10">
        <v>6</v>
      </c>
      <c r="CT777" s="10">
        <v>5</v>
      </c>
      <c r="CU777" s="10">
        <v>6</v>
      </c>
      <c r="CV777" s="10">
        <v>5</v>
      </c>
      <c r="CW777" s="10">
        <v>6</v>
      </c>
      <c r="CX777" s="10">
        <v>5</v>
      </c>
      <c r="CY777" s="10">
        <v>5</v>
      </c>
      <c r="CZ777" s="10">
        <v>6</v>
      </c>
      <c r="DA777" s="10">
        <v>6</v>
      </c>
      <c r="DB777" s="10">
        <v>4</v>
      </c>
      <c r="DC777" s="10">
        <v>6</v>
      </c>
      <c r="DD777" s="10">
        <v>3</v>
      </c>
      <c r="DE777" s="10">
        <v>6</v>
      </c>
      <c r="DF777" s="10">
        <v>6</v>
      </c>
      <c r="DG777" s="10">
        <v>6</v>
      </c>
      <c r="DH777" s="10">
        <v>5</v>
      </c>
      <c r="DI777" s="10">
        <v>6</v>
      </c>
      <c r="DJ777" s="10">
        <v>6</v>
      </c>
      <c r="DK777" s="10">
        <v>6</v>
      </c>
      <c r="DL777" s="10">
        <v>5</v>
      </c>
      <c r="DM777" s="9" t="s">
        <v>154</v>
      </c>
      <c r="DN777" s="10">
        <v>1988</v>
      </c>
      <c r="DO777" s="9">
        <f t="shared" si="4"/>
        <v>33</v>
      </c>
      <c r="DP777" s="9" t="s">
        <v>155</v>
      </c>
      <c r="DQ777" s="9" t="s">
        <v>202</v>
      </c>
      <c r="DR777" s="9" t="s">
        <v>342</v>
      </c>
      <c r="DS777" s="9" t="s">
        <v>137</v>
      </c>
      <c r="DT777" s="9" t="s">
        <v>181</v>
      </c>
      <c r="DU777" s="9" t="s">
        <v>168</v>
      </c>
      <c r="DV777" s="9" t="str">
        <f>VLOOKUP(DU777,Metadata!$B$2:$C$7,2,FALSE)</f>
        <v>0 - 3 years</v>
      </c>
    </row>
    <row r="778" spans="1:126">
      <c r="A778" s="13">
        <v>777</v>
      </c>
      <c r="B778" s="9" t="s">
        <v>135</v>
      </c>
      <c r="C778" s="9" t="str">
        <f>VLOOKUP(B778,Metadata!$M$2:$N$6,2,FALSE)</f>
        <v>Permanent Employee</v>
      </c>
      <c r="D778" s="9" t="s">
        <v>159</v>
      </c>
      <c r="E778" s="9" t="s">
        <v>137</v>
      </c>
      <c r="F778" s="9" t="s">
        <v>138</v>
      </c>
      <c r="G778" s="9" t="s">
        <v>190</v>
      </c>
      <c r="H778" s="9" t="str">
        <f>IF(G778="","",VLOOKUP(G778,Metadata!$J$2:$K$22,2,FALSE))</f>
        <v>North</v>
      </c>
      <c r="I778" s="9" t="s">
        <v>138</v>
      </c>
      <c r="J778" s="9" t="str">
        <f>IF(I778="","",VLOOKUP(I778,Metadata!$P$2:$Q$43,2,FALSE))</f>
        <v>Europe</v>
      </c>
      <c r="K778" s="9" t="str">
        <f t="shared" si="0"/>
        <v>Portugal</v>
      </c>
      <c r="L778" s="9" t="s">
        <v>190</v>
      </c>
      <c r="M778" s="9" t="str">
        <f>IF(L778="","",VLOOKUP(L778,Metadata!$J$2:$K$22,2,FALSE))</f>
        <v>North</v>
      </c>
      <c r="N778" s="9" t="s">
        <v>141</v>
      </c>
      <c r="O778" s="9" t="s">
        <v>137</v>
      </c>
      <c r="P778" s="9" t="s">
        <v>142</v>
      </c>
      <c r="Q778" s="10" t="str">
        <f t="shared" si="1"/>
        <v>Full Office Job</v>
      </c>
      <c r="R778" s="10">
        <v>7</v>
      </c>
      <c r="S778" s="9" t="s">
        <v>206</v>
      </c>
      <c r="T778" s="9" t="s">
        <v>137</v>
      </c>
      <c r="U778" s="9" t="str">
        <f>IF(S778&lt;&gt;"",S778,IF(T778&lt;&gt;"",VLOOKUP(T778,Metadata!$S$2:$T$228,2,FALSE),""))</f>
        <v>Mobile Apps Developer</v>
      </c>
      <c r="V778" s="9" t="s">
        <v>207</v>
      </c>
      <c r="W778" s="9" t="s">
        <v>137</v>
      </c>
      <c r="X778" s="9" t="s">
        <v>208</v>
      </c>
      <c r="Y778" s="9" t="s">
        <v>137</v>
      </c>
      <c r="Z778" s="9" t="s">
        <v>218</v>
      </c>
      <c r="AA778" s="9" t="s">
        <v>165</v>
      </c>
      <c r="AB778" s="9" t="s">
        <v>137</v>
      </c>
      <c r="AC778" s="9"/>
      <c r="AD778" s="9" t="s">
        <v>148</v>
      </c>
      <c r="AE778" s="9"/>
      <c r="AF778" s="9"/>
      <c r="AG778" s="9"/>
      <c r="AH778" s="9"/>
      <c r="AI778" s="9"/>
      <c r="AJ778" s="9" t="s">
        <v>185</v>
      </c>
      <c r="AK778" s="9"/>
      <c r="AL778" s="9" t="s">
        <v>177</v>
      </c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199</v>
      </c>
      <c r="BM778" s="9"/>
      <c r="BN778" s="9" t="s">
        <v>186</v>
      </c>
      <c r="BO778" s="9"/>
      <c r="BP778" s="9"/>
      <c r="BQ778" s="9"/>
      <c r="BR778" s="9"/>
      <c r="BS778" s="9" t="s">
        <v>200</v>
      </c>
      <c r="BT778" s="9"/>
      <c r="BU778" s="9"/>
      <c r="BV778" s="9"/>
      <c r="BW778" s="9"/>
      <c r="BX778" s="9"/>
      <c r="BY778" s="9"/>
      <c r="BZ778" s="9"/>
      <c r="CA778" s="10"/>
      <c r="CB778" s="10" t="str">
        <f t="shared" si="5"/>
        <v/>
      </c>
      <c r="CC778" s="10"/>
      <c r="CD778" s="9" t="str">
        <f t="shared" si="2"/>
        <v/>
      </c>
      <c r="CE778" s="9" t="s">
        <v>168</v>
      </c>
      <c r="CF778" s="9" t="s">
        <v>220</v>
      </c>
      <c r="CG778" s="9">
        <f>IF(CF778="","",VLOOKUP(CF778,Metadata!$D$2:$H$20,2,FALSE))</f>
        <v>27500</v>
      </c>
      <c r="CH778" s="9">
        <f>IF(CF778="","",VLOOKUP(CF778,Metadata!$D$2:$H$20,4,FALSE))</f>
        <v>25000</v>
      </c>
      <c r="CI778" s="9">
        <f>IF(CF778="","",VLOOKUP(CF778,Metadata!$D$2:$H$20,5,FALSE))</f>
        <v>30000</v>
      </c>
      <c r="CJ778" s="9">
        <f t="shared" si="3"/>
        <v>27500</v>
      </c>
      <c r="CK778" s="9" t="s">
        <v>189</v>
      </c>
      <c r="CL778" s="10">
        <v>4</v>
      </c>
      <c r="CM778" s="10">
        <v>5</v>
      </c>
      <c r="CN778" s="10">
        <v>7</v>
      </c>
      <c r="CO778" s="10">
        <v>7</v>
      </c>
      <c r="CP778" s="10">
        <v>7</v>
      </c>
      <c r="CQ778" s="10">
        <v>6</v>
      </c>
      <c r="CR778" s="10">
        <v>7</v>
      </c>
      <c r="CS778" s="10">
        <v>7</v>
      </c>
      <c r="CT778" s="10">
        <v>7</v>
      </c>
      <c r="CU778" s="10">
        <v>7</v>
      </c>
      <c r="CV778" s="10">
        <v>7</v>
      </c>
      <c r="CW778" s="10">
        <v>6</v>
      </c>
      <c r="CX778" s="10">
        <v>6</v>
      </c>
      <c r="CY778" s="10">
        <v>7</v>
      </c>
      <c r="CZ778" s="10">
        <v>7</v>
      </c>
      <c r="DA778" s="10">
        <v>7</v>
      </c>
      <c r="DB778" s="10">
        <v>7</v>
      </c>
      <c r="DC778" s="10">
        <v>7</v>
      </c>
      <c r="DD778" s="10">
        <v>6</v>
      </c>
      <c r="DE778" s="10">
        <v>7</v>
      </c>
      <c r="DF778" s="10">
        <v>7</v>
      </c>
      <c r="DG778" s="10">
        <v>7</v>
      </c>
      <c r="DH778" s="10">
        <v>6</v>
      </c>
      <c r="DI778" s="10">
        <v>6</v>
      </c>
      <c r="DJ778" s="10">
        <v>5</v>
      </c>
      <c r="DK778" s="10">
        <v>7</v>
      </c>
      <c r="DL778" s="10">
        <v>7</v>
      </c>
      <c r="DM778" s="9" t="s">
        <v>296</v>
      </c>
      <c r="DN778" s="10">
        <v>1990</v>
      </c>
      <c r="DO778" s="9">
        <f t="shared" si="4"/>
        <v>31</v>
      </c>
      <c r="DP778" s="9" t="s">
        <v>155</v>
      </c>
      <c r="DQ778" s="9" t="s">
        <v>202</v>
      </c>
      <c r="DR778" s="9" t="s">
        <v>157</v>
      </c>
      <c r="DS778" s="9" t="s">
        <v>137</v>
      </c>
      <c r="DT778" s="9" t="s">
        <v>181</v>
      </c>
      <c r="DU778" s="9" t="s">
        <v>203</v>
      </c>
      <c r="DV778" s="9" t="str">
        <f>VLOOKUP(DU778,Metadata!$B$2:$C$7,2,FALSE)</f>
        <v>6+ years</v>
      </c>
    </row>
    <row r="779" spans="1:126">
      <c r="A779" s="13">
        <v>778</v>
      </c>
      <c r="B779" s="9" t="s">
        <v>135</v>
      </c>
      <c r="C779" s="9" t="str">
        <f>VLOOKUP(B779,Metadata!$M$2:$N$6,2,FALSE)</f>
        <v>Permanent Employee</v>
      </c>
      <c r="D779" s="9" t="s">
        <v>136</v>
      </c>
      <c r="E779" s="9" t="s">
        <v>137</v>
      </c>
      <c r="F779" s="9" t="s">
        <v>138</v>
      </c>
      <c r="G779" s="9" t="s">
        <v>172</v>
      </c>
      <c r="H779" s="9" t="str">
        <f>IF(G779="","",VLOOKUP(G779,Metadata!$J$2:$K$22,2,FALSE))</f>
        <v>Porto Metropolitan Area</v>
      </c>
      <c r="I779" s="9" t="s">
        <v>138</v>
      </c>
      <c r="J779" s="9" t="str">
        <f>IF(I779="","",VLOOKUP(I779,Metadata!$P$2:$Q$43,2,FALSE))</f>
        <v>Europe</v>
      </c>
      <c r="K779" s="9" t="str">
        <f t="shared" si="0"/>
        <v>Portugal</v>
      </c>
      <c r="L779" s="9" t="s">
        <v>172</v>
      </c>
      <c r="M779" s="9" t="str">
        <f>IF(L779="","",VLOOKUP(L779,Metadata!$J$2:$K$22,2,FALSE))</f>
        <v>Porto Metropolitan Area</v>
      </c>
      <c r="N779" s="9" t="s">
        <v>214</v>
      </c>
      <c r="O779" s="9" t="s">
        <v>259</v>
      </c>
      <c r="P779" s="9" t="s">
        <v>191</v>
      </c>
      <c r="Q779" s="10" t="str">
        <f t="shared" si="1"/>
        <v>Remote Job (full or flexible)</v>
      </c>
      <c r="R779" s="10">
        <v>5</v>
      </c>
      <c r="S779" s="9" t="s">
        <v>192</v>
      </c>
      <c r="T779" s="9" t="s">
        <v>137</v>
      </c>
      <c r="U779" s="9" t="str">
        <f>IF(S779&lt;&gt;"",S779,IF(T779&lt;&gt;"",VLOOKUP(T779,Metadata!$S$2:$T$228,2,FALSE),""))</f>
        <v>Back-End Developer</v>
      </c>
      <c r="V779" s="9" t="s">
        <v>217</v>
      </c>
      <c r="W779" s="9" t="s">
        <v>137</v>
      </c>
      <c r="X779" s="9" t="s">
        <v>163</v>
      </c>
      <c r="Y779" s="9" t="s">
        <v>137</v>
      </c>
      <c r="Z779" s="9" t="s">
        <v>262</v>
      </c>
      <c r="AA779" s="9" t="s">
        <v>137</v>
      </c>
      <c r="AB779" s="9" t="s">
        <v>137</v>
      </c>
      <c r="AC779" s="9" t="s">
        <v>147</v>
      </c>
      <c r="AD779" s="9"/>
      <c r="AE779" s="9" t="s">
        <v>194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198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10"/>
      <c r="CB779" s="10" t="str">
        <f t="shared" si="5"/>
        <v/>
      </c>
      <c r="CC779" s="10"/>
      <c r="CD779" s="9" t="str">
        <f t="shared" si="2"/>
        <v/>
      </c>
      <c r="CE779" s="9" t="s">
        <v>232</v>
      </c>
      <c r="CF779" s="9" t="s">
        <v>225</v>
      </c>
      <c r="CG779" s="9">
        <f>IF(CF779="","",VLOOKUP(CF779,Metadata!$D$2:$H$20,2,FALSE))</f>
        <v>22500</v>
      </c>
      <c r="CH779" s="9">
        <f>IF(CF779="","",VLOOKUP(CF779,Metadata!$D$2:$H$20,4,FALSE))</f>
        <v>20000</v>
      </c>
      <c r="CI779" s="9">
        <f>IF(CF779="","",VLOOKUP(CF779,Metadata!$D$2:$H$20,5,FALSE))</f>
        <v>25000</v>
      </c>
      <c r="CJ779" s="9">
        <f t="shared" si="3"/>
        <v>22500</v>
      </c>
      <c r="CK779" s="9" t="s">
        <v>189</v>
      </c>
      <c r="CL779" s="10">
        <v>5</v>
      </c>
      <c r="CM779" s="10">
        <v>5</v>
      </c>
      <c r="CN779" s="10">
        <v>7</v>
      </c>
      <c r="CO779" s="10">
        <v>6</v>
      </c>
      <c r="CP779" s="10">
        <v>6</v>
      </c>
      <c r="CQ779" s="10">
        <v>6</v>
      </c>
      <c r="CR779" s="10">
        <v>6</v>
      </c>
      <c r="CS779" s="10">
        <v>7</v>
      </c>
      <c r="CT779" s="10">
        <v>6</v>
      </c>
      <c r="CU779" s="10">
        <v>6</v>
      </c>
      <c r="CV779" s="10">
        <v>6</v>
      </c>
      <c r="CW779" s="10">
        <v>5</v>
      </c>
      <c r="CX779" s="10">
        <v>5</v>
      </c>
      <c r="CY779" s="10">
        <v>5</v>
      </c>
      <c r="CZ779" s="10">
        <v>6</v>
      </c>
      <c r="DA779" s="10">
        <v>6</v>
      </c>
      <c r="DB779" s="10">
        <v>6</v>
      </c>
      <c r="DC779" s="10">
        <v>5</v>
      </c>
      <c r="DD779" s="10">
        <v>5</v>
      </c>
      <c r="DE779" s="10">
        <v>6</v>
      </c>
      <c r="DF779" s="10">
        <v>5</v>
      </c>
      <c r="DG779" s="10">
        <v>7</v>
      </c>
      <c r="DH779" s="10">
        <v>7</v>
      </c>
      <c r="DI779" s="10">
        <v>5</v>
      </c>
      <c r="DJ779" s="10">
        <v>5</v>
      </c>
      <c r="DK779" s="10">
        <v>6</v>
      </c>
      <c r="DL779" s="10">
        <v>4</v>
      </c>
      <c r="DM779" s="9" t="s">
        <v>296</v>
      </c>
      <c r="DN779" s="10">
        <v>1994</v>
      </c>
      <c r="DO779" s="9">
        <f t="shared" si="4"/>
        <v>27</v>
      </c>
      <c r="DP779" s="9" t="s">
        <v>155</v>
      </c>
      <c r="DQ779" s="9" t="s">
        <v>227</v>
      </c>
      <c r="DR779" s="9" t="s">
        <v>157</v>
      </c>
      <c r="DS779" s="9" t="s">
        <v>137</v>
      </c>
      <c r="DT779" s="9" t="s">
        <v>181</v>
      </c>
      <c r="DU779" s="9" t="s">
        <v>203</v>
      </c>
      <c r="DV779" s="9" t="str">
        <f>VLOOKUP(DU779,Metadata!$B$2:$C$7,2,FALSE)</f>
        <v>6+ years</v>
      </c>
    </row>
    <row r="780" spans="1:126">
      <c r="A780" s="13">
        <v>779</v>
      </c>
      <c r="B780" s="9" t="s">
        <v>135</v>
      </c>
      <c r="C780" s="9" t="str">
        <f>VLOOKUP(B780,Metadata!$M$2:$N$6,2,FALSE)</f>
        <v>Permanent Employee</v>
      </c>
      <c r="D780" s="9" t="s">
        <v>136</v>
      </c>
      <c r="E780" s="9" t="s">
        <v>137</v>
      </c>
      <c r="F780" s="9" t="s">
        <v>138</v>
      </c>
      <c r="G780" s="9" t="s">
        <v>140</v>
      </c>
      <c r="H780" s="9" t="str">
        <f>IF(G780="","",VLOOKUP(G780,Metadata!$J$2:$K$22,2,FALSE))</f>
        <v>Lisbon Metropolitan Area</v>
      </c>
      <c r="I780" s="9" t="s">
        <v>138</v>
      </c>
      <c r="J780" s="9" t="str">
        <f>IF(I780="","",VLOOKUP(I780,Metadata!$P$2:$Q$43,2,FALSE))</f>
        <v>Europe</v>
      </c>
      <c r="K780" s="9" t="str">
        <f t="shared" si="0"/>
        <v>Portugal</v>
      </c>
      <c r="L780" s="9" t="s">
        <v>140</v>
      </c>
      <c r="M780" s="9" t="str">
        <f>IF(L780="","",VLOOKUP(L780,Metadata!$J$2:$K$22,2,FALSE))</f>
        <v>Lisbon Metropolitan Area</v>
      </c>
      <c r="N780" s="9" t="s">
        <v>141</v>
      </c>
      <c r="O780" s="9" t="s">
        <v>137</v>
      </c>
      <c r="P780" s="9" t="s">
        <v>142</v>
      </c>
      <c r="Q780" s="10" t="str">
        <f t="shared" si="1"/>
        <v>Full Office Job</v>
      </c>
      <c r="R780" s="10">
        <v>6</v>
      </c>
      <c r="S780" s="9" t="s">
        <v>216</v>
      </c>
      <c r="T780" s="9" t="s">
        <v>137</v>
      </c>
      <c r="U780" s="9" t="str">
        <f>IF(S780&lt;&gt;"",S780,IF(T780&lt;&gt;"",VLOOKUP(T780,Metadata!$S$2:$T$228,2,FALSE),""))</f>
        <v>Front-End Developer</v>
      </c>
      <c r="V780" s="9" t="s">
        <v>256</v>
      </c>
      <c r="W780" s="9" t="s">
        <v>137</v>
      </c>
      <c r="X780" s="9" t="s">
        <v>145</v>
      </c>
      <c r="Y780" s="9" t="s">
        <v>137</v>
      </c>
      <c r="Z780" s="9" t="s">
        <v>184</v>
      </c>
      <c r="AA780" s="9" t="s">
        <v>165</v>
      </c>
      <c r="AB780" s="9" t="s">
        <v>137</v>
      </c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 t="s">
        <v>178</v>
      </c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12" t="s">
        <v>273</v>
      </c>
      <c r="BY780" s="9"/>
      <c r="BZ780" s="9" t="s">
        <v>273</v>
      </c>
      <c r="CA780" s="10"/>
      <c r="CB780" s="10" t="str">
        <f t="shared" si="5"/>
        <v/>
      </c>
      <c r="CC780" s="10"/>
      <c r="CD780" s="9" t="str">
        <f t="shared" si="2"/>
        <v/>
      </c>
      <c r="CE780" s="9" t="s">
        <v>168</v>
      </c>
      <c r="CF780" s="9" t="s">
        <v>188</v>
      </c>
      <c r="CG780" s="9">
        <f>IF(CF780="","",VLOOKUP(CF780,Metadata!$D$2:$H$20,2,FALSE))</f>
        <v>17500</v>
      </c>
      <c r="CH780" s="9">
        <f>IF(CF780="","",VLOOKUP(CF780,Metadata!$D$2:$H$20,4,FALSE))</f>
        <v>15000</v>
      </c>
      <c r="CI780" s="9">
        <f>IF(CF780="","",VLOOKUP(CF780,Metadata!$D$2:$H$20,5,FALSE))</f>
        <v>20000</v>
      </c>
      <c r="CJ780" s="9">
        <f t="shared" si="3"/>
        <v>17500</v>
      </c>
      <c r="CK780" s="9" t="s">
        <v>153</v>
      </c>
      <c r="CL780" s="10">
        <v>5</v>
      </c>
      <c r="CM780" s="10">
        <v>2</v>
      </c>
      <c r="CN780" s="10">
        <v>6</v>
      </c>
      <c r="CO780" s="10">
        <v>7</v>
      </c>
      <c r="CP780" s="10">
        <v>6</v>
      </c>
      <c r="CQ780" s="10">
        <v>5</v>
      </c>
      <c r="CR780" s="10">
        <v>6</v>
      </c>
      <c r="CS780" s="10">
        <v>7</v>
      </c>
      <c r="CT780" s="10">
        <v>7</v>
      </c>
      <c r="CU780" s="10">
        <v>6</v>
      </c>
      <c r="CV780" s="10">
        <v>6</v>
      </c>
      <c r="CW780" s="10">
        <v>5</v>
      </c>
      <c r="CX780" s="10">
        <v>6</v>
      </c>
      <c r="CY780" s="10">
        <v>6</v>
      </c>
      <c r="CZ780" s="10">
        <v>7</v>
      </c>
      <c r="DA780" s="10">
        <v>6</v>
      </c>
      <c r="DB780" s="10">
        <v>6</v>
      </c>
      <c r="DC780" s="10">
        <v>7</v>
      </c>
      <c r="DD780" s="10">
        <v>7</v>
      </c>
      <c r="DE780" s="10">
        <v>7</v>
      </c>
      <c r="DF780" s="10">
        <v>7</v>
      </c>
      <c r="DG780" s="10">
        <v>7</v>
      </c>
      <c r="DH780" s="10">
        <v>6</v>
      </c>
      <c r="DI780" s="10">
        <v>7</v>
      </c>
      <c r="DJ780" s="10">
        <v>4</v>
      </c>
      <c r="DK780" s="10">
        <v>6</v>
      </c>
      <c r="DL780" s="10">
        <v>6</v>
      </c>
      <c r="DM780" s="9" t="s">
        <v>154</v>
      </c>
      <c r="DN780" s="10">
        <v>1977</v>
      </c>
      <c r="DO780" s="9">
        <f t="shared" si="4"/>
        <v>44</v>
      </c>
      <c r="DP780" s="9" t="s">
        <v>155</v>
      </c>
      <c r="DQ780" s="9" t="s">
        <v>202</v>
      </c>
      <c r="DR780" s="9" t="s">
        <v>157</v>
      </c>
      <c r="DS780" s="9" t="s">
        <v>137</v>
      </c>
      <c r="DT780" s="9" t="s">
        <v>181</v>
      </c>
      <c r="DU780" s="9" t="s">
        <v>158</v>
      </c>
      <c r="DV780" s="9" t="str">
        <f>VLOOKUP(DU780,Metadata!$B$2:$C$7,2,FALSE)</f>
        <v>6+ years</v>
      </c>
    </row>
    <row r="781" spans="1:126">
      <c r="A781" s="13">
        <v>780</v>
      </c>
      <c r="B781" s="9" t="s">
        <v>135</v>
      </c>
      <c r="C781" s="9" t="str">
        <f>VLOOKUP(B781,Metadata!$M$2:$N$6,2,FALSE)</f>
        <v>Permanent Employee</v>
      </c>
      <c r="D781" s="9" t="s">
        <v>159</v>
      </c>
      <c r="E781" s="9" t="s">
        <v>137</v>
      </c>
      <c r="F781" s="9" t="s">
        <v>138</v>
      </c>
      <c r="G781" s="9" t="s">
        <v>172</v>
      </c>
      <c r="H781" s="9" t="str">
        <f>IF(G781="","",VLOOKUP(G781,Metadata!$J$2:$K$22,2,FALSE))</f>
        <v>Porto Metropolitan Area</v>
      </c>
      <c r="I781" s="9" t="s">
        <v>138</v>
      </c>
      <c r="J781" s="9" t="str">
        <f>IF(I781="","",VLOOKUP(I781,Metadata!$P$2:$Q$43,2,FALSE))</f>
        <v>Europe</v>
      </c>
      <c r="K781" s="9" t="str">
        <f t="shared" si="0"/>
        <v>Portugal</v>
      </c>
      <c r="L781" s="9" t="s">
        <v>310</v>
      </c>
      <c r="M781" s="9" t="str">
        <f>IF(L781="","",VLOOKUP(L781,Metadata!$J$2:$K$22,2,FALSE))</f>
        <v>Other</v>
      </c>
      <c r="N781" s="9" t="s">
        <v>141</v>
      </c>
      <c r="O781" s="9" t="s">
        <v>137</v>
      </c>
      <c r="P781" s="9" t="s">
        <v>142</v>
      </c>
      <c r="Q781" s="10" t="str">
        <f t="shared" si="1"/>
        <v>Full Office Job</v>
      </c>
      <c r="R781" s="10">
        <v>5</v>
      </c>
      <c r="S781" s="9" t="s">
        <v>338</v>
      </c>
      <c r="T781" s="9" t="s">
        <v>137</v>
      </c>
      <c r="U781" s="9" t="str">
        <f>IF(S781&lt;&gt;"",S781,IF(T781&lt;&gt;"",VLOOKUP(T781,Metadata!$S$2:$T$228,2,FALSE),""))</f>
        <v>Solutions Architect</v>
      </c>
      <c r="V781" s="9" t="s">
        <v>261</v>
      </c>
      <c r="W781" s="9" t="s">
        <v>137</v>
      </c>
      <c r="X781" s="9" t="s">
        <v>242</v>
      </c>
      <c r="Y781" s="9" t="s">
        <v>137</v>
      </c>
      <c r="Z781" s="9" t="s">
        <v>146</v>
      </c>
      <c r="AA781" s="9" t="s">
        <v>137</v>
      </c>
      <c r="AB781" s="9" t="s">
        <v>253</v>
      </c>
      <c r="AC781" s="9"/>
      <c r="AD781" s="9"/>
      <c r="AE781" s="9"/>
      <c r="AF781" s="9"/>
      <c r="AG781" s="9"/>
      <c r="AH781" s="9"/>
      <c r="AI781" s="9"/>
      <c r="AJ781" s="9"/>
      <c r="AK781" s="9" t="s">
        <v>302</v>
      </c>
      <c r="AL781" s="9"/>
      <c r="AM781" s="9"/>
      <c r="AN781" s="9"/>
      <c r="AO781" s="9"/>
      <c r="AP781" s="9"/>
      <c r="AQ781" s="9"/>
      <c r="AR781" s="9"/>
      <c r="AS781" s="9"/>
      <c r="AT781" s="9"/>
      <c r="AU781" s="9" t="s">
        <v>267</v>
      </c>
      <c r="AV781" s="9"/>
      <c r="AW781" s="9"/>
      <c r="AX781" s="9"/>
      <c r="AY781" s="9"/>
      <c r="AZ781" s="9"/>
      <c r="BA781" s="9"/>
      <c r="BB781" s="9" t="s">
        <v>284</v>
      </c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 t="s">
        <v>219</v>
      </c>
      <c r="BR781" s="9"/>
      <c r="BS781" s="9"/>
      <c r="BT781" s="9"/>
      <c r="BU781" s="9"/>
      <c r="BV781" s="9"/>
      <c r="BW781" s="9"/>
      <c r="BX781" s="9"/>
      <c r="BY781" s="9"/>
      <c r="BZ781" s="9"/>
      <c r="CA781" s="10"/>
      <c r="CB781" s="10" t="str">
        <f t="shared" si="5"/>
        <v/>
      </c>
      <c r="CC781" s="10"/>
      <c r="CD781" s="9" t="str">
        <f t="shared" si="2"/>
        <v/>
      </c>
      <c r="CE781" s="9" t="s">
        <v>151</v>
      </c>
      <c r="CF781" s="9" t="s">
        <v>248</v>
      </c>
      <c r="CG781" s="9">
        <f>IF(CF781="","",VLOOKUP(CF781,Metadata!$D$2:$H$20,2,FALSE))</f>
        <v>57500</v>
      </c>
      <c r="CH781" s="9">
        <f>IF(CF781="","",VLOOKUP(CF781,Metadata!$D$2:$H$20,4,FALSE))</f>
        <v>55000</v>
      </c>
      <c r="CI781" s="9">
        <f>IF(CF781="","",VLOOKUP(CF781,Metadata!$D$2:$H$20,5,FALSE))</f>
        <v>60000</v>
      </c>
      <c r="CJ781" s="9">
        <f t="shared" si="3"/>
        <v>57500</v>
      </c>
      <c r="CK781" s="9" t="s">
        <v>189</v>
      </c>
      <c r="CL781" s="10">
        <v>6</v>
      </c>
      <c r="CM781" s="10">
        <v>2</v>
      </c>
      <c r="CN781" s="10">
        <v>6</v>
      </c>
      <c r="CO781" s="10">
        <v>6</v>
      </c>
      <c r="CP781" s="10">
        <v>5</v>
      </c>
      <c r="CQ781" s="10">
        <v>5</v>
      </c>
      <c r="CR781" s="10">
        <v>2</v>
      </c>
      <c r="CS781" s="10">
        <v>6</v>
      </c>
      <c r="CT781" s="10">
        <v>5</v>
      </c>
      <c r="CU781" s="10">
        <v>4</v>
      </c>
      <c r="CV781" s="10">
        <v>3</v>
      </c>
      <c r="CW781" s="10">
        <v>6</v>
      </c>
      <c r="CX781" s="10">
        <v>7</v>
      </c>
      <c r="CY781" s="10">
        <v>6</v>
      </c>
      <c r="CZ781" s="10">
        <v>7</v>
      </c>
      <c r="DA781" s="10">
        <v>4</v>
      </c>
      <c r="DB781" s="10">
        <v>3</v>
      </c>
      <c r="DC781" s="10">
        <v>5</v>
      </c>
      <c r="DD781" s="10">
        <v>1</v>
      </c>
      <c r="DE781" s="10">
        <v>6</v>
      </c>
      <c r="DF781" s="10">
        <v>7</v>
      </c>
      <c r="DG781" s="10">
        <v>5</v>
      </c>
      <c r="DH781" s="10">
        <v>7</v>
      </c>
      <c r="DI781" s="10">
        <v>7</v>
      </c>
      <c r="DJ781" s="10">
        <v>6</v>
      </c>
      <c r="DK781" s="10">
        <v>6</v>
      </c>
      <c r="DL781" s="10">
        <v>4</v>
      </c>
      <c r="DM781" s="9" t="s">
        <v>154</v>
      </c>
      <c r="DN781" s="10">
        <v>1984</v>
      </c>
      <c r="DO781" s="9">
        <f t="shared" si="4"/>
        <v>37</v>
      </c>
      <c r="DP781" s="9" t="s">
        <v>155</v>
      </c>
      <c r="DQ781" s="9" t="s">
        <v>202</v>
      </c>
      <c r="DR781" s="9" t="s">
        <v>157</v>
      </c>
      <c r="DS781" s="9" t="s">
        <v>137</v>
      </c>
      <c r="DT781" s="9" t="s">
        <v>181</v>
      </c>
      <c r="DU781" s="9" t="s">
        <v>158</v>
      </c>
      <c r="DV781" s="9" t="str">
        <f>VLOOKUP(DU781,Metadata!$B$2:$C$7,2,FALSE)</f>
        <v>6+ years</v>
      </c>
    </row>
    <row r="782" spans="1:126">
      <c r="A782" s="13">
        <v>781</v>
      </c>
      <c r="B782" s="9" t="s">
        <v>135</v>
      </c>
      <c r="C782" s="9" t="str">
        <f>VLOOKUP(B782,Metadata!$M$2:$N$6,2,FALSE)</f>
        <v>Permanent Employee</v>
      </c>
      <c r="D782" s="9" t="s">
        <v>159</v>
      </c>
      <c r="E782" s="9" t="s">
        <v>137</v>
      </c>
      <c r="F782" s="9" t="s">
        <v>138</v>
      </c>
      <c r="G782" s="9" t="s">
        <v>182</v>
      </c>
      <c r="H782" s="9" t="str">
        <f>IF(G782="","",VLOOKUP(G782,Metadata!$J$2:$K$22,2,FALSE))</f>
        <v>Azores and Madeira</v>
      </c>
      <c r="I782" s="9" t="s">
        <v>138</v>
      </c>
      <c r="J782" s="9" t="str">
        <f>IF(I782="","",VLOOKUP(I782,Metadata!$P$2:$Q$43,2,FALSE))</f>
        <v>Europe</v>
      </c>
      <c r="K782" s="9" t="str">
        <f t="shared" si="0"/>
        <v>Portugal</v>
      </c>
      <c r="L782" s="9" t="s">
        <v>182</v>
      </c>
      <c r="M782" s="9" t="str">
        <f>IF(L782="","",VLOOKUP(L782,Metadata!$J$2:$K$22,2,FALSE))</f>
        <v>Azores and Madeira</v>
      </c>
      <c r="N782" s="9" t="s">
        <v>214</v>
      </c>
      <c r="O782" s="9" t="s">
        <v>278</v>
      </c>
      <c r="P782" s="9" t="s">
        <v>142</v>
      </c>
      <c r="Q782" s="10" t="str">
        <f t="shared" si="1"/>
        <v>Full Office Job</v>
      </c>
      <c r="R782" s="10">
        <v>6</v>
      </c>
      <c r="S782" s="9" t="s">
        <v>143</v>
      </c>
      <c r="T782" s="9" t="s">
        <v>137</v>
      </c>
      <c r="U782" s="9" t="str">
        <f>IF(S782&lt;&gt;"",S782,IF(T782&lt;&gt;"",VLOOKUP(T782,Metadata!$S$2:$T$228,2,FALSE),""))</f>
        <v>Technical Team Leader</v>
      </c>
      <c r="V782" s="9" t="s">
        <v>279</v>
      </c>
      <c r="W782" s="9" t="s">
        <v>137</v>
      </c>
      <c r="X782" s="9" t="s">
        <v>145</v>
      </c>
      <c r="Y782" s="9" t="s">
        <v>137</v>
      </c>
      <c r="Z782" s="9" t="s">
        <v>146</v>
      </c>
      <c r="AA782" s="9" t="s">
        <v>165</v>
      </c>
      <c r="AB782" s="9" t="s">
        <v>253</v>
      </c>
      <c r="AC782" s="9" t="s">
        <v>147</v>
      </c>
      <c r="AD782" s="9" t="s">
        <v>148</v>
      </c>
      <c r="AE782" s="9" t="s">
        <v>194</v>
      </c>
      <c r="AF782" s="9"/>
      <c r="AG782" s="9" t="s">
        <v>166</v>
      </c>
      <c r="AH782" s="9" t="s">
        <v>176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 t="s">
        <v>149</v>
      </c>
      <c r="AS782" s="9"/>
      <c r="AT782" s="9"/>
      <c r="AU782" s="9"/>
      <c r="AV782" s="9"/>
      <c r="AW782" s="9"/>
      <c r="AX782" s="9"/>
      <c r="AY782" s="9"/>
      <c r="AZ782" s="9"/>
      <c r="BA782" s="9" t="s">
        <v>178</v>
      </c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 t="s">
        <v>150</v>
      </c>
      <c r="BZ782" s="9" t="s">
        <v>137</v>
      </c>
      <c r="CA782" s="10"/>
      <c r="CB782" s="10" t="str">
        <f t="shared" si="5"/>
        <v/>
      </c>
      <c r="CC782" s="10"/>
      <c r="CD782" s="9" t="str">
        <f t="shared" si="2"/>
        <v/>
      </c>
      <c r="CE782" s="9" t="s">
        <v>151</v>
      </c>
      <c r="CF782" s="9" t="s">
        <v>220</v>
      </c>
      <c r="CG782" s="9">
        <f>IF(CF782="","",VLOOKUP(CF782,Metadata!$D$2:$H$20,2,FALSE))</f>
        <v>27500</v>
      </c>
      <c r="CH782" s="9">
        <f>IF(CF782="","",VLOOKUP(CF782,Metadata!$D$2:$H$20,4,FALSE))</f>
        <v>25000</v>
      </c>
      <c r="CI782" s="9">
        <f>IF(CF782="","",VLOOKUP(CF782,Metadata!$D$2:$H$20,5,FALSE))</f>
        <v>30000</v>
      </c>
      <c r="CJ782" s="9">
        <f t="shared" si="3"/>
        <v>27500</v>
      </c>
      <c r="CK782" s="9" t="s">
        <v>153</v>
      </c>
      <c r="CL782" s="10">
        <v>4</v>
      </c>
      <c r="CM782" s="10">
        <v>2</v>
      </c>
      <c r="CN782" s="10">
        <v>6</v>
      </c>
      <c r="CO782" s="10">
        <v>6</v>
      </c>
      <c r="CP782" s="10">
        <v>5</v>
      </c>
      <c r="CQ782" s="10">
        <v>6</v>
      </c>
      <c r="CR782" s="10">
        <v>6</v>
      </c>
      <c r="CS782" s="10">
        <v>6</v>
      </c>
      <c r="CT782" s="10">
        <v>6</v>
      </c>
      <c r="CU782" s="10">
        <v>6</v>
      </c>
      <c r="CV782" s="10">
        <v>7</v>
      </c>
      <c r="CW782" s="10">
        <v>4</v>
      </c>
      <c r="CX782" s="10">
        <v>6</v>
      </c>
      <c r="CY782" s="10">
        <v>6</v>
      </c>
      <c r="CZ782" s="10">
        <v>6</v>
      </c>
      <c r="DA782" s="10">
        <v>5</v>
      </c>
      <c r="DB782" s="10">
        <v>4</v>
      </c>
      <c r="DC782" s="10">
        <v>6</v>
      </c>
      <c r="DD782" s="10">
        <v>5</v>
      </c>
      <c r="DE782" s="10">
        <v>7</v>
      </c>
      <c r="DF782" s="10">
        <v>6</v>
      </c>
      <c r="DG782" s="10">
        <v>5</v>
      </c>
      <c r="DH782" s="10">
        <v>4</v>
      </c>
      <c r="DI782" s="10">
        <v>5</v>
      </c>
      <c r="DJ782" s="10">
        <v>4</v>
      </c>
      <c r="DK782" s="10">
        <v>6</v>
      </c>
      <c r="DL782" s="10">
        <v>5</v>
      </c>
      <c r="DM782" s="9" t="s">
        <v>154</v>
      </c>
      <c r="DN782" s="10">
        <v>1979</v>
      </c>
      <c r="DO782" s="9">
        <f t="shared" si="4"/>
        <v>42</v>
      </c>
      <c r="DP782" s="9" t="s">
        <v>155</v>
      </c>
      <c r="DQ782" s="9" t="s">
        <v>210</v>
      </c>
      <c r="DR782" s="9" t="s">
        <v>157</v>
      </c>
      <c r="DS782" s="9" t="s">
        <v>137</v>
      </c>
      <c r="DT782" s="9" t="s">
        <v>181</v>
      </c>
      <c r="DU782" s="9" t="s">
        <v>158</v>
      </c>
      <c r="DV782" s="9" t="str">
        <f>VLOOKUP(DU782,Metadata!$B$2:$C$7,2,FALSE)</f>
        <v>6+ years</v>
      </c>
    </row>
    <row r="783" spans="1:126">
      <c r="A783" s="13">
        <v>782</v>
      </c>
      <c r="B783" s="9" t="s">
        <v>135</v>
      </c>
      <c r="C783" s="9" t="str">
        <f>VLOOKUP(B783,Metadata!$M$2:$N$6,2,FALSE)</f>
        <v>Permanent Employee</v>
      </c>
      <c r="D783" s="9" t="s">
        <v>159</v>
      </c>
      <c r="E783" s="9" t="s">
        <v>137</v>
      </c>
      <c r="F783" s="9" t="s">
        <v>138</v>
      </c>
      <c r="G783" s="9" t="s">
        <v>213</v>
      </c>
      <c r="H783" s="9" t="str">
        <f>IF(G783="","",VLOOKUP(G783,Metadata!$J$2:$K$22,2,FALSE))</f>
        <v>Centre</v>
      </c>
      <c r="I783" s="9" t="s">
        <v>292</v>
      </c>
      <c r="J783" s="9" t="str">
        <f>IF(I783="","",VLOOKUP(I783,Metadata!$P$2:$Q$43,2,FALSE))</f>
        <v>North America</v>
      </c>
      <c r="K783" s="9" t="str">
        <f t="shared" si="0"/>
        <v>International</v>
      </c>
      <c r="L783" s="9" t="s">
        <v>137</v>
      </c>
      <c r="M783" s="9" t="str">
        <f>IF(L783="","",VLOOKUP(L783,Metadata!$J$2:$K$22,2,FALSE))</f>
        <v/>
      </c>
      <c r="N783" s="9" t="s">
        <v>141</v>
      </c>
      <c r="O783" s="9" t="s">
        <v>137</v>
      </c>
      <c r="P783" s="9" t="s">
        <v>191</v>
      </c>
      <c r="Q783" s="10" t="str">
        <f t="shared" si="1"/>
        <v>Remote Job (full or flexible)</v>
      </c>
      <c r="R783" s="10">
        <v>7</v>
      </c>
      <c r="S783" s="9" t="s">
        <v>161</v>
      </c>
      <c r="T783" s="9" t="s">
        <v>137</v>
      </c>
      <c r="U783" s="9" t="str">
        <f>IF(S783&lt;&gt;"",S783,IF(T783&lt;&gt;"",VLOOKUP(T783,Metadata!$S$2:$T$228,2,FALSE),""))</f>
        <v>Full-Stack Developer</v>
      </c>
      <c r="V783" s="9" t="s">
        <v>323</v>
      </c>
      <c r="W783" s="9" t="s">
        <v>137</v>
      </c>
      <c r="X783" s="9" t="s">
        <v>163</v>
      </c>
      <c r="Y783" s="9" t="s">
        <v>137</v>
      </c>
      <c r="Z783" s="9" t="s">
        <v>193</v>
      </c>
      <c r="AA783" s="9" t="s">
        <v>165</v>
      </c>
      <c r="AB783" s="9" t="s">
        <v>137</v>
      </c>
      <c r="AC783" s="9" t="s">
        <v>147</v>
      </c>
      <c r="AD783" s="9"/>
      <c r="AE783" s="9"/>
      <c r="AF783" s="9" t="s">
        <v>243</v>
      </c>
      <c r="AG783" s="9" t="s">
        <v>166</v>
      </c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 t="s">
        <v>178</v>
      </c>
      <c r="BB783" s="9"/>
      <c r="BC783" s="9"/>
      <c r="BD783" s="9"/>
      <c r="BE783" s="9"/>
      <c r="BF783" s="9"/>
      <c r="BG783" s="9"/>
      <c r="BH783" s="9"/>
      <c r="BI783" s="9"/>
      <c r="BJ783" s="9" t="s">
        <v>167</v>
      </c>
      <c r="BK783" s="9"/>
      <c r="BL783" s="9"/>
      <c r="BM783" s="9"/>
      <c r="BN783" s="9"/>
      <c r="BO783" s="9"/>
      <c r="BP783" s="9" t="s">
        <v>179</v>
      </c>
      <c r="BQ783" s="9"/>
      <c r="BR783" s="9" t="s">
        <v>247</v>
      </c>
      <c r="BS783" s="9"/>
      <c r="BT783" s="9"/>
      <c r="BU783" s="9"/>
      <c r="BV783" s="9"/>
      <c r="BW783" s="9"/>
      <c r="BX783" s="9"/>
      <c r="BY783" s="9"/>
      <c r="BZ783" s="9"/>
      <c r="CA783" s="10"/>
      <c r="CB783" s="10" t="str">
        <f t="shared" si="5"/>
        <v/>
      </c>
      <c r="CC783" s="10"/>
      <c r="CD783" s="9" t="str">
        <f t="shared" si="2"/>
        <v/>
      </c>
      <c r="CE783" s="9" t="s">
        <v>151</v>
      </c>
      <c r="CF783" s="9" t="s">
        <v>248</v>
      </c>
      <c r="CG783" s="9">
        <f>IF(CF783="","",VLOOKUP(CF783,Metadata!$D$2:$H$20,2,FALSE))</f>
        <v>57500</v>
      </c>
      <c r="CH783" s="9">
        <f>IF(CF783="","",VLOOKUP(CF783,Metadata!$D$2:$H$20,4,FALSE))</f>
        <v>55000</v>
      </c>
      <c r="CI783" s="9">
        <f>IF(CF783="","",VLOOKUP(CF783,Metadata!$D$2:$H$20,5,FALSE))</f>
        <v>60000</v>
      </c>
      <c r="CJ783" s="9">
        <f t="shared" si="3"/>
        <v>57500</v>
      </c>
      <c r="CK783" s="9" t="s">
        <v>153</v>
      </c>
      <c r="CL783" s="10">
        <v>7</v>
      </c>
      <c r="CM783" s="10">
        <v>1</v>
      </c>
      <c r="CN783" s="10">
        <v>7</v>
      </c>
      <c r="CO783" s="10">
        <v>7</v>
      </c>
      <c r="CP783" s="10">
        <v>7</v>
      </c>
      <c r="CQ783" s="10">
        <v>7</v>
      </c>
      <c r="CR783" s="10">
        <v>7</v>
      </c>
      <c r="CS783" s="10">
        <v>7</v>
      </c>
      <c r="CT783" s="10">
        <v>7</v>
      </c>
      <c r="CU783" s="10">
        <v>7</v>
      </c>
      <c r="CV783" s="10">
        <v>7</v>
      </c>
      <c r="CW783" s="10">
        <v>7</v>
      </c>
      <c r="CX783" s="10">
        <v>7</v>
      </c>
      <c r="CY783" s="10">
        <v>7</v>
      </c>
      <c r="CZ783" s="10">
        <v>7</v>
      </c>
      <c r="DA783" s="10">
        <v>1</v>
      </c>
      <c r="DB783" s="10">
        <v>1</v>
      </c>
      <c r="DC783" s="10">
        <v>4</v>
      </c>
      <c r="DD783" s="10">
        <v>1</v>
      </c>
      <c r="DE783" s="10">
        <v>4</v>
      </c>
      <c r="DF783" s="10">
        <v>1</v>
      </c>
      <c r="DG783" s="10">
        <v>5</v>
      </c>
      <c r="DH783" s="10">
        <v>5</v>
      </c>
      <c r="DI783" s="10">
        <v>5</v>
      </c>
      <c r="DJ783" s="10">
        <v>4</v>
      </c>
      <c r="DK783" s="10">
        <v>1</v>
      </c>
      <c r="DL783" s="10">
        <v>4</v>
      </c>
      <c r="DM783" s="9" t="s">
        <v>154</v>
      </c>
      <c r="DN783" s="10">
        <v>1986</v>
      </c>
      <c r="DO783" s="9">
        <f t="shared" si="4"/>
        <v>35</v>
      </c>
      <c r="DP783" s="9" t="s">
        <v>155</v>
      </c>
      <c r="DQ783" s="9" t="s">
        <v>210</v>
      </c>
      <c r="DR783" s="9" t="s">
        <v>170</v>
      </c>
      <c r="DS783" s="9" t="s">
        <v>137</v>
      </c>
      <c r="DT783" s="9" t="s">
        <v>181</v>
      </c>
      <c r="DU783" s="9" t="s">
        <v>158</v>
      </c>
      <c r="DV783" s="9" t="str">
        <f>VLOOKUP(DU783,Metadata!$B$2:$C$7,2,FALSE)</f>
        <v>6+ years</v>
      </c>
    </row>
    <row r="784" spans="1:126">
      <c r="A784" s="13">
        <v>783</v>
      </c>
      <c r="B784" s="9" t="s">
        <v>171</v>
      </c>
      <c r="C784" s="9" t="str">
        <f>VLOOKUP(B784,Metadata!$M$2:$N$6,2,FALSE)</f>
        <v>Contractor</v>
      </c>
      <c r="D784" s="9" t="s">
        <v>137</v>
      </c>
      <c r="E784" s="9" t="s">
        <v>136</v>
      </c>
      <c r="F784" s="9" t="s">
        <v>138</v>
      </c>
      <c r="G784" s="9" t="s">
        <v>140</v>
      </c>
      <c r="H784" s="9" t="str">
        <f>IF(G784="","",VLOOKUP(G784,Metadata!$J$2:$K$22,2,FALSE))</f>
        <v>Lisbon Metropolitan Area</v>
      </c>
      <c r="I784" s="9" t="s">
        <v>350</v>
      </c>
      <c r="J784" s="9" t="str">
        <f>IF(I784="","",VLOOKUP(I784,Metadata!$P$2:$Q$43,2,FALSE))</f>
        <v>South America</v>
      </c>
      <c r="K784" s="9" t="str">
        <f t="shared" si="0"/>
        <v>International</v>
      </c>
      <c r="L784" s="9" t="s">
        <v>137</v>
      </c>
      <c r="M784" s="9" t="str">
        <f>IF(L784="","",VLOOKUP(L784,Metadata!$J$2:$K$22,2,FALSE))</f>
        <v/>
      </c>
      <c r="N784" s="9" t="s">
        <v>141</v>
      </c>
      <c r="O784" s="9" t="s">
        <v>137</v>
      </c>
      <c r="P784" s="9" t="s">
        <v>191</v>
      </c>
      <c r="Q784" s="10" t="str">
        <f t="shared" si="1"/>
        <v>Remote Job (full or flexible)</v>
      </c>
      <c r="R784" s="10">
        <v>4</v>
      </c>
      <c r="S784" s="9" t="s">
        <v>216</v>
      </c>
      <c r="T784" s="9" t="s">
        <v>137</v>
      </c>
      <c r="U784" s="9" t="str">
        <f>IF(S784&lt;&gt;"",S784,IF(T784&lt;&gt;"",VLOOKUP(T784,Metadata!$S$2:$T$228,2,FALSE),""))</f>
        <v>Front-End Developer</v>
      </c>
      <c r="V784" s="9" t="s">
        <v>174</v>
      </c>
      <c r="W784" s="9" t="s">
        <v>137</v>
      </c>
      <c r="X784" s="9" t="s">
        <v>145</v>
      </c>
      <c r="Y784" s="9" t="s">
        <v>137</v>
      </c>
      <c r="Z784" s="9" t="s">
        <v>224</v>
      </c>
      <c r="AA784" s="9" t="s">
        <v>165</v>
      </c>
      <c r="AB784" s="9" t="s">
        <v>137</v>
      </c>
      <c r="AC784" s="9"/>
      <c r="AD784" s="9"/>
      <c r="AE784" s="9"/>
      <c r="AF784" s="9"/>
      <c r="AG784" s="9"/>
      <c r="AH784" s="9"/>
      <c r="AI784" s="9"/>
      <c r="AJ784" s="9" t="s">
        <v>185</v>
      </c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 t="s">
        <v>178</v>
      </c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 t="s">
        <v>199</v>
      </c>
      <c r="BM784" s="9"/>
      <c r="BN784" s="9" t="s">
        <v>186</v>
      </c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10">
        <v>12</v>
      </c>
      <c r="CB784" s="10" t="str">
        <f t="shared" si="5"/>
        <v>7 to 12 months</v>
      </c>
      <c r="CC784" s="10">
        <v>5</v>
      </c>
      <c r="CD784" s="9">
        <f t="shared" si="2"/>
        <v>8000</v>
      </c>
      <c r="CE784" s="9" t="s">
        <v>137</v>
      </c>
      <c r="CF784" s="9" t="s">
        <v>137</v>
      </c>
      <c r="CG784" s="9" t="str">
        <f>IF(CF784="","",VLOOKUP(CF784,Metadata!$D$2:$H$20,2,FALSE))</f>
        <v/>
      </c>
      <c r="CH784" s="9" t="str">
        <f>IF(CF784="","",VLOOKUP(CF784,Metadata!$D$2:$H$20,4,FALSE))</f>
        <v/>
      </c>
      <c r="CI784" s="9" t="str">
        <f>IF(CF784="","",VLOOKUP(CF784,Metadata!$D$2:$H$20,5,FALSE))</f>
        <v/>
      </c>
      <c r="CJ784" s="9">
        <f t="shared" si="3"/>
        <v>8000</v>
      </c>
      <c r="CK784" s="9" t="s">
        <v>153</v>
      </c>
      <c r="CL784" s="10">
        <v>4</v>
      </c>
      <c r="CM784" s="10">
        <v>5</v>
      </c>
      <c r="CN784" s="10">
        <v>6</v>
      </c>
      <c r="CO784" s="10">
        <v>5</v>
      </c>
      <c r="CP784" s="10">
        <v>7</v>
      </c>
      <c r="CQ784" s="10">
        <v>7</v>
      </c>
      <c r="CR784" s="10">
        <v>4</v>
      </c>
      <c r="CS784" s="10">
        <v>5</v>
      </c>
      <c r="CT784" s="10">
        <v>5</v>
      </c>
      <c r="CU784" s="10">
        <v>5</v>
      </c>
      <c r="CV784" s="10">
        <v>5</v>
      </c>
      <c r="CW784" s="10">
        <v>4</v>
      </c>
      <c r="CX784" s="10">
        <v>3</v>
      </c>
      <c r="CY784" s="10">
        <v>4</v>
      </c>
      <c r="CZ784" s="10">
        <v>6</v>
      </c>
      <c r="DA784" s="10">
        <v>5</v>
      </c>
      <c r="DB784" s="10">
        <v>6</v>
      </c>
      <c r="DC784" s="10">
        <v>6</v>
      </c>
      <c r="DD784" s="10">
        <v>5</v>
      </c>
      <c r="DE784" s="10">
        <v>7</v>
      </c>
      <c r="DF784" s="10">
        <v>7</v>
      </c>
      <c r="DG784" s="10">
        <v>7</v>
      </c>
      <c r="DH784" s="10">
        <v>6</v>
      </c>
      <c r="DI784" s="10">
        <v>7</v>
      </c>
      <c r="DJ784" s="10">
        <v>4</v>
      </c>
      <c r="DK784" s="10">
        <v>5</v>
      </c>
      <c r="DL784" s="10">
        <v>3</v>
      </c>
      <c r="DM784" s="9" t="s">
        <v>296</v>
      </c>
      <c r="DN784" s="10">
        <v>1992</v>
      </c>
      <c r="DO784" s="9">
        <f t="shared" si="4"/>
        <v>29</v>
      </c>
      <c r="DP784" s="9" t="s">
        <v>222</v>
      </c>
      <c r="DQ784" s="9" t="s">
        <v>202</v>
      </c>
      <c r="DR784" s="9" t="s">
        <v>342</v>
      </c>
      <c r="DS784" s="9" t="s">
        <v>137</v>
      </c>
      <c r="DT784" s="9" t="s">
        <v>181</v>
      </c>
      <c r="DU784" s="9" t="s">
        <v>233</v>
      </c>
      <c r="DV784" s="9" t="str">
        <f>VLOOKUP(DU784,Metadata!$B$2:$C$7,2,FALSE)</f>
        <v>0 - 3 years</v>
      </c>
    </row>
    <row r="785" spans="1:126">
      <c r="A785" s="13">
        <v>784</v>
      </c>
      <c r="B785" s="9" t="s">
        <v>135</v>
      </c>
      <c r="C785" s="9" t="str">
        <f>VLOOKUP(B785,Metadata!$M$2:$N$6,2,FALSE)</f>
        <v>Permanent Employee</v>
      </c>
      <c r="D785" s="9" t="s">
        <v>159</v>
      </c>
      <c r="E785" s="9" t="s">
        <v>137</v>
      </c>
      <c r="F785" s="9" t="s">
        <v>138</v>
      </c>
      <c r="G785" s="9" t="s">
        <v>265</v>
      </c>
      <c r="H785" s="9" t="str">
        <f>IF(G785="","",VLOOKUP(G785,Metadata!$J$2:$K$22,2,FALSE))</f>
        <v>Azores and Madeira</v>
      </c>
      <c r="I785" s="9" t="s">
        <v>138</v>
      </c>
      <c r="J785" s="9" t="str">
        <f>IF(I785="","",VLOOKUP(I785,Metadata!$P$2:$Q$43,2,FALSE))</f>
        <v>Europe</v>
      </c>
      <c r="K785" s="9" t="str">
        <f t="shared" si="0"/>
        <v>Portugal</v>
      </c>
      <c r="L785" s="9" t="s">
        <v>265</v>
      </c>
      <c r="M785" s="9" t="str">
        <f>IF(L785="","",VLOOKUP(L785,Metadata!$J$2:$K$22,2,FALSE))</f>
        <v>Azores and Madeira</v>
      </c>
      <c r="N785" s="9" t="s">
        <v>205</v>
      </c>
      <c r="O785" s="9" t="s">
        <v>137</v>
      </c>
      <c r="P785" s="9" t="s">
        <v>137</v>
      </c>
      <c r="Q785" s="10" t="str">
        <f t="shared" si="1"/>
        <v>Full Office Job</v>
      </c>
      <c r="R785" s="10">
        <v>7</v>
      </c>
      <c r="S785" s="9" t="s">
        <v>216</v>
      </c>
      <c r="T785" s="9" t="s">
        <v>137</v>
      </c>
      <c r="U785" s="9" t="str">
        <f>IF(S785&lt;&gt;"",S785,IF(T785&lt;&gt;"",VLOOKUP(T785,Metadata!$S$2:$T$228,2,FALSE),""))</f>
        <v>Front-End Developer</v>
      </c>
      <c r="V785" s="9" t="s">
        <v>174</v>
      </c>
      <c r="W785" s="9" t="s">
        <v>137</v>
      </c>
      <c r="X785" s="9" t="s">
        <v>145</v>
      </c>
      <c r="Y785" s="9" t="s">
        <v>137</v>
      </c>
      <c r="Z785" s="9" t="s">
        <v>184</v>
      </c>
      <c r="AA785" s="9" t="s">
        <v>165</v>
      </c>
      <c r="AB785" s="9" t="s">
        <v>137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 t="s">
        <v>186</v>
      </c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10"/>
      <c r="CB785" s="10" t="str">
        <f t="shared" si="5"/>
        <v/>
      </c>
      <c r="CC785" s="10"/>
      <c r="CD785" s="9" t="str">
        <f t="shared" si="2"/>
        <v/>
      </c>
      <c r="CE785" s="9" t="s">
        <v>168</v>
      </c>
      <c r="CF785" s="9" t="s">
        <v>225</v>
      </c>
      <c r="CG785" s="9">
        <f>IF(CF785="","",VLOOKUP(CF785,Metadata!$D$2:$H$20,2,FALSE))</f>
        <v>22500</v>
      </c>
      <c r="CH785" s="9">
        <f>IF(CF785="","",VLOOKUP(CF785,Metadata!$D$2:$H$20,4,FALSE))</f>
        <v>20000</v>
      </c>
      <c r="CI785" s="9">
        <f>IF(CF785="","",VLOOKUP(CF785,Metadata!$D$2:$H$20,5,FALSE))</f>
        <v>25000</v>
      </c>
      <c r="CJ785" s="9">
        <f t="shared" si="3"/>
        <v>22500</v>
      </c>
      <c r="CK785" s="9" t="s">
        <v>189</v>
      </c>
      <c r="CL785" s="10">
        <v>2</v>
      </c>
      <c r="CM785" s="10">
        <v>5</v>
      </c>
      <c r="CN785" s="10">
        <v>7</v>
      </c>
      <c r="CO785" s="10">
        <v>7</v>
      </c>
      <c r="CP785" s="10">
        <v>5</v>
      </c>
      <c r="CQ785" s="10">
        <v>5</v>
      </c>
      <c r="CR785" s="10">
        <v>7</v>
      </c>
      <c r="CS785" s="10">
        <v>6</v>
      </c>
      <c r="CT785" s="10">
        <v>5</v>
      </c>
      <c r="CU785" s="10">
        <v>6</v>
      </c>
      <c r="CV785" s="10">
        <v>5</v>
      </c>
      <c r="CW785" s="10">
        <v>4</v>
      </c>
      <c r="CX785" s="10">
        <v>4</v>
      </c>
      <c r="CY785" s="10">
        <v>4</v>
      </c>
      <c r="CZ785" s="10">
        <v>5</v>
      </c>
      <c r="DA785" s="10">
        <v>5</v>
      </c>
      <c r="DB785" s="10">
        <v>4</v>
      </c>
      <c r="DC785" s="10">
        <v>5</v>
      </c>
      <c r="DD785" s="10">
        <v>4</v>
      </c>
      <c r="DE785" s="10">
        <v>4</v>
      </c>
      <c r="DF785" s="10">
        <v>4</v>
      </c>
      <c r="DG785" s="10">
        <v>4</v>
      </c>
      <c r="DH785" s="10">
        <v>4</v>
      </c>
      <c r="DI785" s="10">
        <v>4</v>
      </c>
      <c r="DJ785" s="10">
        <v>4</v>
      </c>
      <c r="DK785" s="10">
        <v>2</v>
      </c>
      <c r="DL785" s="10">
        <v>4</v>
      </c>
      <c r="DM785" s="9" t="s">
        <v>154</v>
      </c>
      <c r="DN785" s="10">
        <v>1991</v>
      </c>
      <c r="DO785" s="9">
        <f t="shared" si="4"/>
        <v>30</v>
      </c>
      <c r="DP785" s="9" t="s">
        <v>155</v>
      </c>
      <c r="DQ785" s="9" t="s">
        <v>156</v>
      </c>
      <c r="DR785" s="9" t="s">
        <v>157</v>
      </c>
      <c r="DS785" s="9" t="s">
        <v>137</v>
      </c>
      <c r="DT785" s="9" t="s">
        <v>181</v>
      </c>
      <c r="DU785" s="9" t="s">
        <v>223</v>
      </c>
      <c r="DV785" s="9" t="str">
        <f>VLOOKUP(DU785,Metadata!$B$2:$C$7,2,FALSE)</f>
        <v>3 - 6 years</v>
      </c>
    </row>
    <row r="786" spans="1:126">
      <c r="A786" s="13">
        <v>785</v>
      </c>
      <c r="B786" s="9" t="s">
        <v>135</v>
      </c>
      <c r="C786" s="9" t="str">
        <f>VLOOKUP(B786,Metadata!$M$2:$N$6,2,FALSE)</f>
        <v>Permanent Employee</v>
      </c>
      <c r="D786" s="9" t="s">
        <v>136</v>
      </c>
      <c r="E786" s="9" t="s">
        <v>137</v>
      </c>
      <c r="F786" s="9" t="s">
        <v>138</v>
      </c>
      <c r="G786" s="9" t="s">
        <v>354</v>
      </c>
      <c r="H786" s="9" t="str">
        <f>IF(G786="","",VLOOKUP(G786,Metadata!$J$2:$K$22,2,FALSE))</f>
        <v>South</v>
      </c>
      <c r="I786" s="9" t="s">
        <v>138</v>
      </c>
      <c r="J786" s="9" t="str">
        <f>IF(I786="","",VLOOKUP(I786,Metadata!$P$2:$Q$43,2,FALSE))</f>
        <v>Europe</v>
      </c>
      <c r="K786" s="9" t="str">
        <f t="shared" si="0"/>
        <v>Portugal</v>
      </c>
      <c r="L786" s="9" t="s">
        <v>354</v>
      </c>
      <c r="M786" s="9" t="str">
        <f>IF(L786="","",VLOOKUP(L786,Metadata!$J$2:$K$22,2,FALSE))</f>
        <v>South</v>
      </c>
      <c r="N786" s="9" t="s">
        <v>141</v>
      </c>
      <c r="O786" s="9" t="s">
        <v>137</v>
      </c>
      <c r="P786" s="9" t="s">
        <v>142</v>
      </c>
      <c r="Q786" s="10" t="str">
        <f t="shared" si="1"/>
        <v>Full Office Job</v>
      </c>
      <c r="R786" s="10">
        <v>6</v>
      </c>
      <c r="S786" s="9" t="s">
        <v>216</v>
      </c>
      <c r="T786" s="9" t="s">
        <v>137</v>
      </c>
      <c r="U786" s="9" t="str">
        <f>IF(S786&lt;&gt;"",S786,IF(T786&lt;&gt;"",VLOOKUP(T786,Metadata!$S$2:$T$228,2,FALSE),""))</f>
        <v>Front-End Developer</v>
      </c>
      <c r="V786" s="9" t="s">
        <v>162</v>
      </c>
      <c r="W786" s="9" t="s">
        <v>137</v>
      </c>
      <c r="X786" s="9" t="s">
        <v>208</v>
      </c>
      <c r="Y786" s="9" t="s">
        <v>137</v>
      </c>
      <c r="Z786" s="9" t="s">
        <v>193</v>
      </c>
      <c r="AA786" s="9" t="s">
        <v>165</v>
      </c>
      <c r="AB786" s="9" t="s">
        <v>137</v>
      </c>
      <c r="AC786" s="9"/>
      <c r="AD786" s="9"/>
      <c r="AE786" s="9"/>
      <c r="AF786" s="9" t="s">
        <v>243</v>
      </c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 t="s">
        <v>178</v>
      </c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 t="s">
        <v>321</v>
      </c>
      <c r="CA786" s="10"/>
      <c r="CB786" s="10" t="str">
        <f t="shared" si="5"/>
        <v/>
      </c>
      <c r="CC786" s="10"/>
      <c r="CD786" s="9" t="str">
        <f t="shared" si="2"/>
        <v/>
      </c>
      <c r="CE786" s="9" t="s">
        <v>232</v>
      </c>
      <c r="CF786" s="9" t="s">
        <v>169</v>
      </c>
      <c r="CG786" s="9">
        <f>IF(CF786="","",VLOOKUP(CF786,Metadata!$D$2:$H$20,2,FALSE))</f>
        <v>12500</v>
      </c>
      <c r="CH786" s="9">
        <f>IF(CF786="","",VLOOKUP(CF786,Metadata!$D$2:$H$20,4,FALSE))</f>
        <v>0</v>
      </c>
      <c r="CI786" s="9">
        <f>IF(CF786="","",VLOOKUP(CF786,Metadata!$D$2:$H$20,5,FALSE))</f>
        <v>15000</v>
      </c>
      <c r="CJ786" s="9">
        <f t="shared" si="3"/>
        <v>12500</v>
      </c>
      <c r="CK786" s="9" t="s">
        <v>153</v>
      </c>
      <c r="CL786" s="10">
        <v>3</v>
      </c>
      <c r="CM786" s="10">
        <v>5</v>
      </c>
      <c r="CN786" s="10">
        <v>4</v>
      </c>
      <c r="CO786" s="10">
        <v>5</v>
      </c>
      <c r="CP786" s="10">
        <v>5</v>
      </c>
      <c r="CQ786" s="10">
        <v>6</v>
      </c>
      <c r="CR786" s="10">
        <v>5</v>
      </c>
      <c r="CS786" s="10">
        <v>4</v>
      </c>
      <c r="CT786" s="10">
        <v>4</v>
      </c>
      <c r="CU786" s="10">
        <v>6</v>
      </c>
      <c r="CV786" s="10">
        <v>4</v>
      </c>
      <c r="CW786" s="10">
        <v>4</v>
      </c>
      <c r="CX786" s="10">
        <v>4</v>
      </c>
      <c r="CY786" s="10">
        <v>5</v>
      </c>
      <c r="CZ786" s="10">
        <v>2</v>
      </c>
      <c r="DA786" s="10">
        <v>2</v>
      </c>
      <c r="DB786" s="10">
        <v>2</v>
      </c>
      <c r="DC786" s="10">
        <v>3</v>
      </c>
      <c r="DD786" s="10">
        <v>3</v>
      </c>
      <c r="DE786" s="10">
        <v>5</v>
      </c>
      <c r="DF786" s="10">
        <v>2</v>
      </c>
      <c r="DG786" s="10">
        <v>3</v>
      </c>
      <c r="DH786" s="10">
        <v>3</v>
      </c>
      <c r="DI786" s="10">
        <v>5</v>
      </c>
      <c r="DJ786" s="10">
        <v>4</v>
      </c>
      <c r="DK786" s="10">
        <v>4</v>
      </c>
      <c r="DL786" s="10">
        <v>4</v>
      </c>
      <c r="DM786" s="9" t="s">
        <v>154</v>
      </c>
      <c r="DN786" s="10">
        <v>1998</v>
      </c>
      <c r="DO786" s="9">
        <f t="shared" si="4"/>
        <v>23</v>
      </c>
      <c r="DP786" s="9" t="s">
        <v>155</v>
      </c>
      <c r="DQ786" s="9" t="s">
        <v>156</v>
      </c>
      <c r="DR786" s="9" t="s">
        <v>157</v>
      </c>
      <c r="DS786" s="9" t="s">
        <v>137</v>
      </c>
      <c r="DT786" s="9" t="s">
        <v>181</v>
      </c>
      <c r="DU786" s="9" t="s">
        <v>168</v>
      </c>
      <c r="DV786" s="9" t="str">
        <f>VLOOKUP(DU786,Metadata!$B$2:$C$7,2,FALSE)</f>
        <v>0 - 3 years</v>
      </c>
    </row>
    <row r="787" spans="1:126">
      <c r="A787" s="13">
        <v>786</v>
      </c>
      <c r="B787" s="9" t="s">
        <v>135</v>
      </c>
      <c r="C787" s="9" t="str">
        <f>VLOOKUP(B787,Metadata!$M$2:$N$6,2,FALSE)</f>
        <v>Permanent Employee</v>
      </c>
      <c r="D787" s="9" t="s">
        <v>159</v>
      </c>
      <c r="E787" s="9" t="s">
        <v>137</v>
      </c>
      <c r="F787" s="9" t="s">
        <v>138</v>
      </c>
      <c r="G787" s="9" t="s">
        <v>140</v>
      </c>
      <c r="H787" s="9" t="str">
        <f>IF(G787="","",VLOOKUP(G787,Metadata!$J$2:$K$22,2,FALSE))</f>
        <v>Lisbon Metropolitan Area</v>
      </c>
      <c r="I787" s="9" t="s">
        <v>138</v>
      </c>
      <c r="J787" s="9" t="str">
        <f>IF(I787="","",VLOOKUP(I787,Metadata!$P$2:$Q$43,2,FALSE))</f>
        <v>Europe</v>
      </c>
      <c r="K787" s="9" t="str">
        <f t="shared" si="0"/>
        <v>Portugal</v>
      </c>
      <c r="L787" s="9" t="s">
        <v>140</v>
      </c>
      <c r="M787" s="9" t="str">
        <f>IF(L787="","",VLOOKUP(L787,Metadata!$J$2:$K$22,2,FALSE))</f>
        <v>Lisbon Metropolitan Area</v>
      </c>
      <c r="N787" s="9" t="s">
        <v>141</v>
      </c>
      <c r="O787" s="9" t="s">
        <v>137</v>
      </c>
      <c r="P787" s="9" t="s">
        <v>142</v>
      </c>
      <c r="Q787" s="10" t="str">
        <f t="shared" si="1"/>
        <v>Full Office Job</v>
      </c>
      <c r="R787" s="10">
        <v>5</v>
      </c>
      <c r="S787" s="9" t="s">
        <v>143</v>
      </c>
      <c r="T787" s="9" t="s">
        <v>137</v>
      </c>
      <c r="U787" s="9" t="str">
        <f>IF(S787&lt;&gt;"",S787,IF(T787&lt;&gt;"",VLOOKUP(T787,Metadata!$S$2:$T$228,2,FALSE),""))</f>
        <v>Technical Team Leader</v>
      </c>
      <c r="V787" s="9" t="s">
        <v>144</v>
      </c>
      <c r="W787" s="9" t="s">
        <v>137</v>
      </c>
      <c r="X787" s="9" t="s">
        <v>208</v>
      </c>
      <c r="Y787" s="9" t="s">
        <v>137</v>
      </c>
      <c r="Z787" s="9" t="s">
        <v>184</v>
      </c>
      <c r="AA787" s="9" t="s">
        <v>165</v>
      </c>
      <c r="AB787" s="9" t="s">
        <v>253</v>
      </c>
      <c r="AC787" s="9" t="s">
        <v>147</v>
      </c>
      <c r="AD787" s="9" t="s">
        <v>148</v>
      </c>
      <c r="AE787" s="9" t="s">
        <v>194</v>
      </c>
      <c r="AF787" s="9" t="s">
        <v>243</v>
      </c>
      <c r="AG787" s="9" t="s">
        <v>166</v>
      </c>
      <c r="AH787" s="9"/>
      <c r="AI787" s="9"/>
      <c r="AJ787" s="9"/>
      <c r="AK787" s="9"/>
      <c r="AL787" s="9"/>
      <c r="AM787" s="9"/>
      <c r="AN787" s="9" t="s">
        <v>195</v>
      </c>
      <c r="AO787" s="9"/>
      <c r="AP787" s="9"/>
      <c r="AQ787" s="9"/>
      <c r="AR787" s="9" t="s">
        <v>149</v>
      </c>
      <c r="AS787" s="9"/>
      <c r="AT787" s="9"/>
      <c r="AU787" s="9"/>
      <c r="AV787" s="9" t="s">
        <v>270</v>
      </c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 t="s">
        <v>167</v>
      </c>
      <c r="BK787" s="9" t="s">
        <v>198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10"/>
      <c r="CB787" s="10" t="str">
        <f t="shared" si="5"/>
        <v/>
      </c>
      <c r="CC787" s="10"/>
      <c r="CD787" s="9" t="str">
        <f t="shared" si="2"/>
        <v/>
      </c>
      <c r="CE787" s="9" t="s">
        <v>232</v>
      </c>
      <c r="CF787" s="9" t="s">
        <v>293</v>
      </c>
      <c r="CG787" s="9">
        <f>IF(CF787="","",VLOOKUP(CF787,Metadata!$D$2:$H$20,2,FALSE))</f>
        <v>52500</v>
      </c>
      <c r="CH787" s="9">
        <f>IF(CF787="","",VLOOKUP(CF787,Metadata!$D$2:$H$20,4,FALSE))</f>
        <v>50000</v>
      </c>
      <c r="CI787" s="9">
        <f>IF(CF787="","",VLOOKUP(CF787,Metadata!$D$2:$H$20,5,FALSE))</f>
        <v>55000</v>
      </c>
      <c r="CJ787" s="9">
        <f t="shared" si="3"/>
        <v>52500</v>
      </c>
      <c r="CK787" s="9" t="s">
        <v>153</v>
      </c>
      <c r="CL787" s="10">
        <v>5</v>
      </c>
      <c r="CM787" s="10">
        <v>4</v>
      </c>
      <c r="CN787" s="10">
        <v>6</v>
      </c>
      <c r="CO787" s="10">
        <v>6</v>
      </c>
      <c r="CP787" s="10">
        <v>6</v>
      </c>
      <c r="CQ787" s="10">
        <v>6</v>
      </c>
      <c r="CR787" s="10">
        <v>5</v>
      </c>
      <c r="CS787" s="10">
        <v>6</v>
      </c>
      <c r="CT787" s="10">
        <v>7</v>
      </c>
      <c r="CU787" s="10">
        <v>5</v>
      </c>
      <c r="CV787" s="10">
        <v>6</v>
      </c>
      <c r="CW787" s="10">
        <v>6</v>
      </c>
      <c r="CX787" s="10">
        <v>7</v>
      </c>
      <c r="CY787" s="10">
        <v>7</v>
      </c>
      <c r="CZ787" s="10">
        <v>6</v>
      </c>
      <c r="DA787" s="10">
        <v>5</v>
      </c>
      <c r="DB787" s="10">
        <v>6</v>
      </c>
      <c r="DC787" s="10">
        <v>7</v>
      </c>
      <c r="DD787" s="10">
        <v>4</v>
      </c>
      <c r="DE787" s="10">
        <v>7</v>
      </c>
      <c r="DF787" s="10">
        <v>7</v>
      </c>
      <c r="DG787" s="10">
        <v>6</v>
      </c>
      <c r="DH787" s="10">
        <v>7</v>
      </c>
      <c r="DI787" s="10">
        <v>6</v>
      </c>
      <c r="DJ787" s="10">
        <v>7</v>
      </c>
      <c r="DK787" s="10">
        <v>7</v>
      </c>
      <c r="DL787" s="10">
        <v>7</v>
      </c>
      <c r="DM787" s="9" t="s">
        <v>154</v>
      </c>
      <c r="DN787" s="10">
        <v>1984</v>
      </c>
      <c r="DO787" s="9">
        <f t="shared" si="4"/>
        <v>37</v>
      </c>
      <c r="DP787" s="9" t="s">
        <v>155</v>
      </c>
      <c r="DQ787" s="9" t="s">
        <v>210</v>
      </c>
      <c r="DR787" s="9" t="s">
        <v>157</v>
      </c>
      <c r="DS787" s="9" t="s">
        <v>137</v>
      </c>
      <c r="DT787" s="9" t="s">
        <v>181</v>
      </c>
      <c r="DU787" s="9" t="s">
        <v>158</v>
      </c>
      <c r="DV787" s="9" t="str">
        <f>VLOOKUP(DU787,Metadata!$B$2:$C$7,2,FALSE)</f>
        <v>6+ years</v>
      </c>
    </row>
    <row r="788" spans="1:126">
      <c r="A788" s="13">
        <v>787</v>
      </c>
      <c r="B788" s="9" t="s">
        <v>135</v>
      </c>
      <c r="C788" s="9" t="str">
        <f>VLOOKUP(B788,Metadata!$M$2:$N$6,2,FALSE)</f>
        <v>Permanent Employee</v>
      </c>
      <c r="D788" s="9" t="s">
        <v>159</v>
      </c>
      <c r="E788" s="9" t="s">
        <v>137</v>
      </c>
      <c r="F788" s="9" t="s">
        <v>138</v>
      </c>
      <c r="G788" s="9" t="s">
        <v>172</v>
      </c>
      <c r="H788" s="9" t="str">
        <f>IF(G788="","",VLOOKUP(G788,Metadata!$J$2:$K$22,2,FALSE))</f>
        <v>Porto Metropolitan Area</v>
      </c>
      <c r="I788" s="9" t="s">
        <v>138</v>
      </c>
      <c r="J788" s="9" t="str">
        <f>IF(I788="","",VLOOKUP(I788,Metadata!$P$2:$Q$43,2,FALSE))</f>
        <v>Europe</v>
      </c>
      <c r="K788" s="9" t="str">
        <f t="shared" si="0"/>
        <v>Portugal</v>
      </c>
      <c r="L788" s="9" t="s">
        <v>172</v>
      </c>
      <c r="M788" s="9" t="str">
        <f>IF(L788="","",VLOOKUP(L788,Metadata!$J$2:$K$22,2,FALSE))</f>
        <v>Porto Metropolitan Area</v>
      </c>
      <c r="N788" s="9" t="s">
        <v>141</v>
      </c>
      <c r="O788" s="9" t="s">
        <v>137</v>
      </c>
      <c r="P788" s="9" t="s">
        <v>142</v>
      </c>
      <c r="Q788" s="10" t="str">
        <f t="shared" si="1"/>
        <v>Full Office Job</v>
      </c>
      <c r="R788" s="10">
        <v>7</v>
      </c>
      <c r="S788" s="9" t="s">
        <v>313</v>
      </c>
      <c r="T788" s="9" t="s">
        <v>137</v>
      </c>
      <c r="U788" s="9" t="str">
        <f>IF(S788&lt;&gt;"",S788,IF(T788&lt;&gt;"",VLOOKUP(T788,Metadata!$S$2:$T$228,2,FALSE),""))</f>
        <v>Maintenance &amp; Support</v>
      </c>
      <c r="V788" s="9" t="s">
        <v>162</v>
      </c>
      <c r="W788" s="9" t="s">
        <v>137</v>
      </c>
      <c r="X788" s="9" t="s">
        <v>163</v>
      </c>
      <c r="Y788" s="9" t="s">
        <v>137</v>
      </c>
      <c r="Z788" s="9" t="s">
        <v>262</v>
      </c>
      <c r="AA788" s="9" t="s">
        <v>137</v>
      </c>
      <c r="AB788" s="9" t="s">
        <v>137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 t="s">
        <v>150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 t="s">
        <v>150</v>
      </c>
      <c r="BZ788" s="9" t="s">
        <v>137</v>
      </c>
      <c r="CA788" s="10"/>
      <c r="CB788" s="10" t="str">
        <f t="shared" si="5"/>
        <v/>
      </c>
      <c r="CC788" s="10"/>
      <c r="CD788" s="9" t="str">
        <f t="shared" si="2"/>
        <v/>
      </c>
      <c r="CE788" s="9" t="s">
        <v>151</v>
      </c>
      <c r="CF788" s="9" t="s">
        <v>225</v>
      </c>
      <c r="CG788" s="9">
        <f>IF(CF788="","",VLOOKUP(CF788,Metadata!$D$2:$H$20,2,FALSE))</f>
        <v>22500</v>
      </c>
      <c r="CH788" s="9">
        <f>IF(CF788="","",VLOOKUP(CF788,Metadata!$D$2:$H$20,4,FALSE))</f>
        <v>20000</v>
      </c>
      <c r="CI788" s="9">
        <f>IF(CF788="","",VLOOKUP(CF788,Metadata!$D$2:$H$20,5,FALSE))</f>
        <v>25000</v>
      </c>
      <c r="CJ788" s="9">
        <f t="shared" si="3"/>
        <v>22500</v>
      </c>
      <c r="CK788" s="9" t="s">
        <v>153</v>
      </c>
      <c r="CL788" s="10">
        <v>3</v>
      </c>
      <c r="CM788" s="10">
        <v>5</v>
      </c>
      <c r="CN788" s="10">
        <v>7</v>
      </c>
      <c r="CO788" s="10">
        <v>7</v>
      </c>
      <c r="CP788" s="10">
        <v>7</v>
      </c>
      <c r="CQ788" s="10">
        <v>7</v>
      </c>
      <c r="CR788" s="10">
        <v>4</v>
      </c>
      <c r="CS788" s="10">
        <v>7</v>
      </c>
      <c r="CT788" s="10">
        <v>7</v>
      </c>
      <c r="CU788" s="10">
        <v>4</v>
      </c>
      <c r="CV788" s="10">
        <v>4</v>
      </c>
      <c r="CW788" s="10">
        <v>3</v>
      </c>
      <c r="CX788" s="10">
        <v>6</v>
      </c>
      <c r="CY788" s="10">
        <v>5</v>
      </c>
      <c r="CZ788" s="10">
        <v>7</v>
      </c>
      <c r="DA788" s="10">
        <v>6</v>
      </c>
      <c r="DB788" s="10">
        <v>1</v>
      </c>
      <c r="DC788" s="10">
        <v>6</v>
      </c>
      <c r="DD788" s="10">
        <v>2</v>
      </c>
      <c r="DE788" s="10">
        <v>5</v>
      </c>
      <c r="DF788" s="10">
        <v>5</v>
      </c>
      <c r="DG788" s="10">
        <v>7</v>
      </c>
      <c r="DH788" s="10">
        <v>4</v>
      </c>
      <c r="DI788" s="10">
        <v>4</v>
      </c>
      <c r="DJ788" s="10">
        <v>7</v>
      </c>
      <c r="DK788" s="10">
        <v>7</v>
      </c>
      <c r="DL788" s="10">
        <v>3</v>
      </c>
      <c r="DM788" s="9" t="s">
        <v>154</v>
      </c>
      <c r="DN788" s="10">
        <v>1989</v>
      </c>
      <c r="DO788" s="9">
        <f t="shared" si="4"/>
        <v>32</v>
      </c>
      <c r="DP788" s="9" t="s">
        <v>155</v>
      </c>
      <c r="DQ788" s="9" t="s">
        <v>156</v>
      </c>
      <c r="DR788" s="9" t="s">
        <v>157</v>
      </c>
      <c r="DS788" s="9" t="s">
        <v>137</v>
      </c>
      <c r="DT788" s="9" t="s">
        <v>181</v>
      </c>
      <c r="DU788" s="9" t="s">
        <v>158</v>
      </c>
      <c r="DV788" s="9" t="str">
        <f>VLOOKUP(DU788,Metadata!$B$2:$C$7,2,FALSE)</f>
        <v>6+ years</v>
      </c>
    </row>
    <row r="789" spans="1:126">
      <c r="A789" s="13">
        <v>788</v>
      </c>
      <c r="B789" s="9" t="s">
        <v>135</v>
      </c>
      <c r="C789" s="9" t="str">
        <f>VLOOKUP(B789,Metadata!$M$2:$N$6,2,FALSE)</f>
        <v>Permanent Employee</v>
      </c>
      <c r="D789" s="9" t="s">
        <v>136</v>
      </c>
      <c r="E789" s="9" t="s">
        <v>137</v>
      </c>
      <c r="F789" s="9" t="s">
        <v>138</v>
      </c>
      <c r="G789" s="9" t="s">
        <v>265</v>
      </c>
      <c r="H789" s="9" t="str">
        <f>IF(G789="","",VLOOKUP(G789,Metadata!$J$2:$K$22,2,FALSE))</f>
        <v>Azores and Madeira</v>
      </c>
      <c r="I789" s="9" t="s">
        <v>138</v>
      </c>
      <c r="J789" s="9" t="str">
        <f>IF(I789="","",VLOOKUP(I789,Metadata!$P$2:$Q$43,2,FALSE))</f>
        <v>Europe</v>
      </c>
      <c r="K789" s="9" t="str">
        <f t="shared" si="0"/>
        <v>Portugal</v>
      </c>
      <c r="L789" s="9" t="s">
        <v>265</v>
      </c>
      <c r="M789" s="9" t="str">
        <f>IF(L789="","",VLOOKUP(L789,Metadata!$J$2:$K$22,2,FALSE))</f>
        <v>Azores and Madeira</v>
      </c>
      <c r="N789" s="9" t="s">
        <v>205</v>
      </c>
      <c r="O789" s="9" t="s">
        <v>137</v>
      </c>
      <c r="P789" s="9" t="s">
        <v>137</v>
      </c>
      <c r="Q789" s="10" t="str">
        <f t="shared" si="1"/>
        <v>Full Office Job</v>
      </c>
      <c r="R789" s="10">
        <v>7</v>
      </c>
      <c r="S789" s="9" t="s">
        <v>192</v>
      </c>
      <c r="T789" s="9" t="s">
        <v>137</v>
      </c>
      <c r="U789" s="9" t="str">
        <f>IF(S789&lt;&gt;"",S789,IF(T789&lt;&gt;"",VLOOKUP(T789,Metadata!$S$2:$T$228,2,FALSE),""))</f>
        <v>Back-End Developer</v>
      </c>
      <c r="V789" s="9" t="s">
        <v>144</v>
      </c>
      <c r="W789" s="9" t="s">
        <v>137</v>
      </c>
      <c r="X789" s="9" t="s">
        <v>145</v>
      </c>
      <c r="Y789" s="9" t="s">
        <v>137</v>
      </c>
      <c r="Z789" s="9" t="s">
        <v>184</v>
      </c>
      <c r="AA789" s="9" t="s">
        <v>137</v>
      </c>
      <c r="AB789" s="9" t="s">
        <v>137</v>
      </c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 t="s">
        <v>427</v>
      </c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 t="s">
        <v>150</v>
      </c>
      <c r="BZ789" s="9" t="s">
        <v>137</v>
      </c>
      <c r="CA789" s="10"/>
      <c r="CB789" s="10" t="str">
        <f t="shared" si="5"/>
        <v/>
      </c>
      <c r="CC789" s="10"/>
      <c r="CD789" s="9" t="str">
        <f t="shared" si="2"/>
        <v/>
      </c>
      <c r="CE789" s="9" t="s">
        <v>151</v>
      </c>
      <c r="CF789" s="9" t="s">
        <v>169</v>
      </c>
      <c r="CG789" s="9">
        <f>IF(CF789="","",VLOOKUP(CF789,Metadata!$D$2:$H$20,2,FALSE))</f>
        <v>12500</v>
      </c>
      <c r="CH789" s="9">
        <f>IF(CF789="","",VLOOKUP(CF789,Metadata!$D$2:$H$20,4,FALSE))</f>
        <v>0</v>
      </c>
      <c r="CI789" s="9">
        <f>IF(CF789="","",VLOOKUP(CF789,Metadata!$D$2:$H$20,5,FALSE))</f>
        <v>15000</v>
      </c>
      <c r="CJ789" s="9">
        <f t="shared" si="3"/>
        <v>12500</v>
      </c>
      <c r="CK789" s="9" t="s">
        <v>153</v>
      </c>
      <c r="CL789" s="10">
        <v>2</v>
      </c>
      <c r="CM789" s="10">
        <v>5</v>
      </c>
      <c r="CN789" s="10">
        <v>7</v>
      </c>
      <c r="CO789" s="10">
        <v>6</v>
      </c>
      <c r="CP789" s="10">
        <v>6</v>
      </c>
      <c r="CQ789" s="10">
        <v>5</v>
      </c>
      <c r="CR789" s="10">
        <v>6</v>
      </c>
      <c r="CS789" s="10">
        <v>7</v>
      </c>
      <c r="CT789" s="10">
        <v>7</v>
      </c>
      <c r="CU789" s="10">
        <v>5</v>
      </c>
      <c r="CV789" s="10">
        <v>6</v>
      </c>
      <c r="CW789" s="10">
        <v>5</v>
      </c>
      <c r="CX789" s="10">
        <v>6</v>
      </c>
      <c r="CY789" s="10">
        <v>5</v>
      </c>
      <c r="CZ789" s="10">
        <v>5</v>
      </c>
      <c r="DA789" s="10">
        <v>4</v>
      </c>
      <c r="DB789" s="10">
        <v>4</v>
      </c>
      <c r="DC789" s="10">
        <v>7</v>
      </c>
      <c r="DD789" s="10">
        <v>6</v>
      </c>
      <c r="DE789" s="10">
        <v>7</v>
      </c>
      <c r="DF789" s="10">
        <v>7</v>
      </c>
      <c r="DG789" s="10">
        <v>5</v>
      </c>
      <c r="DH789" s="10">
        <v>6</v>
      </c>
      <c r="DI789" s="10">
        <v>7</v>
      </c>
      <c r="DJ789" s="10">
        <v>2</v>
      </c>
      <c r="DK789" s="10">
        <v>6</v>
      </c>
      <c r="DL789" s="10">
        <v>6</v>
      </c>
      <c r="DM789" s="9" t="s">
        <v>154</v>
      </c>
      <c r="DN789" s="10">
        <v>1988</v>
      </c>
      <c r="DO789" s="9">
        <f t="shared" si="4"/>
        <v>33</v>
      </c>
      <c r="DP789" s="9" t="s">
        <v>155</v>
      </c>
      <c r="DQ789" s="9" t="s">
        <v>202</v>
      </c>
      <c r="DR789" s="9" t="s">
        <v>157</v>
      </c>
      <c r="DS789" s="9" t="s">
        <v>137</v>
      </c>
      <c r="DT789" s="9" t="s">
        <v>181</v>
      </c>
      <c r="DU789" s="9" t="s">
        <v>203</v>
      </c>
      <c r="DV789" s="9" t="str">
        <f>VLOOKUP(DU789,Metadata!$B$2:$C$7,2,FALSE)</f>
        <v>6+ years</v>
      </c>
    </row>
    <row r="790" spans="1:126">
      <c r="A790" s="13">
        <v>789</v>
      </c>
      <c r="B790" s="9" t="s">
        <v>135</v>
      </c>
      <c r="C790" s="9" t="str">
        <f>VLOOKUP(B790,Metadata!$M$2:$N$6,2,FALSE)</f>
        <v>Permanent Employee</v>
      </c>
      <c r="D790" s="9" t="s">
        <v>159</v>
      </c>
      <c r="E790" s="9" t="s">
        <v>137</v>
      </c>
      <c r="F790" s="9" t="s">
        <v>138</v>
      </c>
      <c r="G790" s="9" t="s">
        <v>265</v>
      </c>
      <c r="H790" s="9" t="str">
        <f>IF(G790="","",VLOOKUP(G790,Metadata!$J$2:$K$22,2,FALSE))</f>
        <v>Azores and Madeira</v>
      </c>
      <c r="I790" s="9" t="s">
        <v>138</v>
      </c>
      <c r="J790" s="9" t="str">
        <f>IF(I790="","",VLOOKUP(I790,Metadata!$P$2:$Q$43,2,FALSE))</f>
        <v>Europe</v>
      </c>
      <c r="K790" s="9" t="str">
        <f t="shared" si="0"/>
        <v>Portugal</v>
      </c>
      <c r="L790" s="9" t="s">
        <v>265</v>
      </c>
      <c r="M790" s="9" t="str">
        <f>IF(L790="","",VLOOKUP(L790,Metadata!$J$2:$K$22,2,FALSE))</f>
        <v>Azores and Madeira</v>
      </c>
      <c r="N790" s="9" t="s">
        <v>205</v>
      </c>
      <c r="O790" s="9" t="s">
        <v>137</v>
      </c>
      <c r="P790" s="9" t="s">
        <v>137</v>
      </c>
      <c r="Q790" s="10" t="str">
        <f t="shared" si="1"/>
        <v>Full Office Job</v>
      </c>
      <c r="R790" s="10">
        <v>4</v>
      </c>
      <c r="S790" s="9" t="s">
        <v>192</v>
      </c>
      <c r="T790" s="9" t="s">
        <v>137</v>
      </c>
      <c r="U790" s="9" t="str">
        <f>IF(S790&lt;&gt;"",S790,IF(T790&lt;&gt;"",VLOOKUP(T790,Metadata!$S$2:$T$228,2,FALSE),""))</f>
        <v>Back-End Developer</v>
      </c>
      <c r="V790" s="9" t="s">
        <v>144</v>
      </c>
      <c r="W790" s="9" t="s">
        <v>137</v>
      </c>
      <c r="X790" s="9" t="s">
        <v>208</v>
      </c>
      <c r="Y790" s="9" t="s">
        <v>137</v>
      </c>
      <c r="Z790" s="9" t="s">
        <v>224</v>
      </c>
      <c r="AA790" s="9" t="s">
        <v>137</v>
      </c>
      <c r="AB790" s="9" t="s">
        <v>137</v>
      </c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 t="s">
        <v>488</v>
      </c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 t="s">
        <v>150</v>
      </c>
      <c r="BZ790" s="9" t="s">
        <v>137</v>
      </c>
      <c r="CA790" s="10"/>
      <c r="CB790" s="10" t="str">
        <f t="shared" si="5"/>
        <v/>
      </c>
      <c r="CC790" s="10"/>
      <c r="CD790" s="9" t="str">
        <f t="shared" si="2"/>
        <v/>
      </c>
      <c r="CE790" s="9" t="s">
        <v>151</v>
      </c>
      <c r="CF790" s="9" t="s">
        <v>188</v>
      </c>
      <c r="CG790" s="9">
        <f>IF(CF790="","",VLOOKUP(CF790,Metadata!$D$2:$H$20,2,FALSE))</f>
        <v>17500</v>
      </c>
      <c r="CH790" s="9">
        <f>IF(CF790="","",VLOOKUP(CF790,Metadata!$D$2:$H$20,4,FALSE))</f>
        <v>15000</v>
      </c>
      <c r="CI790" s="9">
        <f>IF(CF790="","",VLOOKUP(CF790,Metadata!$D$2:$H$20,5,FALSE))</f>
        <v>20000</v>
      </c>
      <c r="CJ790" s="9">
        <f t="shared" si="3"/>
        <v>17500</v>
      </c>
      <c r="CK790" s="9" t="s">
        <v>153</v>
      </c>
      <c r="CL790" s="10">
        <v>2</v>
      </c>
      <c r="CM790" s="10">
        <v>3</v>
      </c>
      <c r="CN790" s="10">
        <v>6</v>
      </c>
      <c r="CO790" s="10">
        <v>5</v>
      </c>
      <c r="CP790" s="10">
        <v>5</v>
      </c>
      <c r="CQ790" s="10">
        <v>6</v>
      </c>
      <c r="CR790" s="10">
        <v>4</v>
      </c>
      <c r="CS790" s="10">
        <v>4</v>
      </c>
      <c r="CT790" s="10">
        <v>5</v>
      </c>
      <c r="CU790" s="10">
        <v>5</v>
      </c>
      <c r="CV790" s="10">
        <v>4</v>
      </c>
      <c r="CW790" s="10">
        <v>3</v>
      </c>
      <c r="CX790" s="10">
        <v>5</v>
      </c>
      <c r="CY790" s="10">
        <v>4</v>
      </c>
      <c r="CZ790" s="10">
        <v>5</v>
      </c>
      <c r="DA790" s="10">
        <v>3</v>
      </c>
      <c r="DB790" s="10">
        <v>3</v>
      </c>
      <c r="DC790" s="10">
        <v>5</v>
      </c>
      <c r="DD790" s="10">
        <v>3</v>
      </c>
      <c r="DE790" s="10">
        <v>5</v>
      </c>
      <c r="DF790" s="10">
        <v>3</v>
      </c>
      <c r="DG790" s="10">
        <v>5</v>
      </c>
      <c r="DH790" s="10">
        <v>4</v>
      </c>
      <c r="DI790" s="10">
        <v>3</v>
      </c>
      <c r="DJ790" s="10">
        <v>3</v>
      </c>
      <c r="DK790" s="10">
        <v>3</v>
      </c>
      <c r="DL790" s="10">
        <v>3</v>
      </c>
      <c r="DM790" s="9" t="s">
        <v>154</v>
      </c>
      <c r="DN790" s="10">
        <v>1987</v>
      </c>
      <c r="DO790" s="9">
        <f t="shared" si="4"/>
        <v>34</v>
      </c>
      <c r="DP790" s="9" t="s">
        <v>155</v>
      </c>
      <c r="DQ790" s="9" t="s">
        <v>202</v>
      </c>
      <c r="DR790" s="9" t="s">
        <v>157</v>
      </c>
      <c r="DS790" s="9" t="s">
        <v>137</v>
      </c>
      <c r="DT790" s="9" t="s">
        <v>181</v>
      </c>
      <c r="DU790" s="9" t="s">
        <v>223</v>
      </c>
      <c r="DV790" s="9" t="str">
        <f>VLOOKUP(DU790,Metadata!$B$2:$C$7,2,FALSE)</f>
        <v>3 - 6 years</v>
      </c>
    </row>
    <row r="791" spans="1:126">
      <c r="A791" s="13">
        <v>790</v>
      </c>
      <c r="B791" s="9" t="s">
        <v>171</v>
      </c>
      <c r="C791" s="9" t="str">
        <f>VLOOKUP(B791,Metadata!$M$2:$N$6,2,FALSE)</f>
        <v>Contractor</v>
      </c>
      <c r="D791" s="9" t="s">
        <v>137</v>
      </c>
      <c r="E791" s="9" t="s">
        <v>136</v>
      </c>
      <c r="F791" s="9" t="s">
        <v>138</v>
      </c>
      <c r="G791" s="9" t="s">
        <v>139</v>
      </c>
      <c r="H791" s="9" t="str">
        <f>IF(G791="","",VLOOKUP(G791,Metadata!$J$2:$K$22,2,FALSE))</f>
        <v>Centre</v>
      </c>
      <c r="I791" s="9" t="s">
        <v>228</v>
      </c>
      <c r="J791" s="9" t="str">
        <f>IF(I791="","",VLOOKUP(I791,Metadata!$P$2:$Q$43,2,FALSE))</f>
        <v>Europe</v>
      </c>
      <c r="K791" s="9" t="str">
        <f t="shared" si="0"/>
        <v>International</v>
      </c>
      <c r="L791" s="9" t="s">
        <v>137</v>
      </c>
      <c r="M791" s="9" t="str">
        <f>IF(L791="","",VLOOKUP(L791,Metadata!$J$2:$K$22,2,FALSE))</f>
        <v/>
      </c>
      <c r="N791" s="9" t="s">
        <v>141</v>
      </c>
      <c r="O791" s="9" t="s">
        <v>137</v>
      </c>
      <c r="P791" s="9" t="s">
        <v>191</v>
      </c>
      <c r="Q791" s="10" t="str">
        <f t="shared" si="1"/>
        <v>Remote Job (full or flexible)</v>
      </c>
      <c r="R791" s="10">
        <v>6</v>
      </c>
      <c r="S791" s="9" t="s">
        <v>161</v>
      </c>
      <c r="T791" s="9" t="s">
        <v>137</v>
      </c>
      <c r="U791" s="9" t="str">
        <f>IF(S791&lt;&gt;"",S791,IF(T791&lt;&gt;"",VLOOKUP(T791,Metadata!$S$2:$T$228,2,FALSE),""))</f>
        <v>Full-Stack Developer</v>
      </c>
      <c r="V791" s="9" t="s">
        <v>256</v>
      </c>
      <c r="W791" s="9" t="s">
        <v>137</v>
      </c>
      <c r="X791" s="9" t="s">
        <v>163</v>
      </c>
      <c r="Y791" s="9" t="s">
        <v>137</v>
      </c>
      <c r="Z791" s="9" t="s">
        <v>262</v>
      </c>
      <c r="AA791" s="9" t="s">
        <v>165</v>
      </c>
      <c r="AB791" s="9" t="s">
        <v>137</v>
      </c>
      <c r="AC791" s="9" t="s">
        <v>147</v>
      </c>
      <c r="AD791" s="9"/>
      <c r="AE791" s="9"/>
      <c r="AF791" s="9"/>
      <c r="AG791" s="9"/>
      <c r="AH791" s="9"/>
      <c r="AI791" s="9"/>
      <c r="AJ791" s="9" t="s">
        <v>185</v>
      </c>
      <c r="AK791" s="9" t="s">
        <v>302</v>
      </c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 t="s">
        <v>178</v>
      </c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303</v>
      </c>
      <c r="BN791" s="9" t="s">
        <v>186</v>
      </c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10">
        <v>12</v>
      </c>
      <c r="CB791" s="10" t="str">
        <f t="shared" si="5"/>
        <v>7 to 12 months</v>
      </c>
      <c r="CC791" s="10">
        <v>35</v>
      </c>
      <c r="CD791" s="9">
        <f t="shared" si="2"/>
        <v>56000</v>
      </c>
      <c r="CE791" s="9" t="s">
        <v>137</v>
      </c>
      <c r="CF791" s="9" t="s">
        <v>137</v>
      </c>
      <c r="CG791" s="9" t="str">
        <f>IF(CF791="","",VLOOKUP(CF791,Metadata!$D$2:$H$20,2,FALSE))</f>
        <v/>
      </c>
      <c r="CH791" s="9" t="str">
        <f>IF(CF791="","",VLOOKUP(CF791,Metadata!$D$2:$H$20,4,FALSE))</f>
        <v/>
      </c>
      <c r="CI791" s="9" t="str">
        <f>IF(CF791="","",VLOOKUP(CF791,Metadata!$D$2:$H$20,5,FALSE))</f>
        <v/>
      </c>
      <c r="CJ791" s="9">
        <f t="shared" si="3"/>
        <v>56000</v>
      </c>
      <c r="CK791" s="9" t="s">
        <v>153</v>
      </c>
      <c r="CL791" s="10">
        <v>7</v>
      </c>
      <c r="CM791" s="10">
        <v>1</v>
      </c>
      <c r="CN791" s="10">
        <v>6</v>
      </c>
      <c r="CO791" s="10">
        <v>5</v>
      </c>
      <c r="CP791" s="10">
        <v>2</v>
      </c>
      <c r="CQ791" s="10">
        <v>5</v>
      </c>
      <c r="CR791" s="10">
        <v>6</v>
      </c>
      <c r="CS791" s="10">
        <v>6</v>
      </c>
      <c r="CT791" s="10">
        <v>4</v>
      </c>
      <c r="CU791" s="10">
        <v>4</v>
      </c>
      <c r="CV791" s="10">
        <v>4</v>
      </c>
      <c r="CW791" s="10">
        <v>6</v>
      </c>
      <c r="CX791" s="10">
        <v>7</v>
      </c>
      <c r="CY791" s="10">
        <v>4</v>
      </c>
      <c r="CZ791" s="10">
        <v>5</v>
      </c>
      <c r="DA791" s="10">
        <v>3</v>
      </c>
      <c r="DB791" s="10">
        <v>1</v>
      </c>
      <c r="DC791" s="10">
        <v>6</v>
      </c>
      <c r="DD791" s="10">
        <v>4</v>
      </c>
      <c r="DE791" s="10">
        <v>7</v>
      </c>
      <c r="DF791" s="10">
        <v>4</v>
      </c>
      <c r="DG791" s="10">
        <v>4</v>
      </c>
      <c r="DH791" s="10">
        <v>4</v>
      </c>
      <c r="DI791" s="10">
        <v>7</v>
      </c>
      <c r="DJ791" s="10">
        <v>4</v>
      </c>
      <c r="DK791" s="10">
        <v>4</v>
      </c>
      <c r="DL791" s="10">
        <v>4</v>
      </c>
      <c r="DM791" s="9" t="s">
        <v>154</v>
      </c>
      <c r="DN791" s="10">
        <v>1983</v>
      </c>
      <c r="DO791" s="9">
        <f t="shared" si="4"/>
        <v>38</v>
      </c>
      <c r="DP791" s="9" t="s">
        <v>155</v>
      </c>
      <c r="DQ791" s="9" t="s">
        <v>202</v>
      </c>
      <c r="DR791" s="9" t="s">
        <v>170</v>
      </c>
      <c r="DS791" s="9" t="s">
        <v>137</v>
      </c>
      <c r="DT791" s="9" t="s">
        <v>181</v>
      </c>
      <c r="DU791" s="9" t="s">
        <v>158</v>
      </c>
      <c r="DV791" s="9" t="str">
        <f>VLOOKUP(DU791,Metadata!$B$2:$C$7,2,FALSE)</f>
        <v>6+ years</v>
      </c>
    </row>
    <row r="792" spans="1:126">
      <c r="A792" s="13">
        <v>791</v>
      </c>
      <c r="B792" s="9" t="s">
        <v>135</v>
      </c>
      <c r="C792" s="9" t="str">
        <f>VLOOKUP(B792,Metadata!$M$2:$N$6,2,FALSE)</f>
        <v>Permanent Employee</v>
      </c>
      <c r="D792" s="9" t="s">
        <v>159</v>
      </c>
      <c r="E792" s="9" t="s">
        <v>137</v>
      </c>
      <c r="F792" s="9" t="s">
        <v>138</v>
      </c>
      <c r="G792" s="9" t="s">
        <v>265</v>
      </c>
      <c r="H792" s="9" t="str">
        <f>IF(G792="","",VLOOKUP(G792,Metadata!$J$2:$K$22,2,FALSE))</f>
        <v>Azores and Madeira</v>
      </c>
      <c r="I792" s="9" t="s">
        <v>138</v>
      </c>
      <c r="J792" s="9" t="str">
        <f>IF(I792="","",VLOOKUP(I792,Metadata!$P$2:$Q$43,2,FALSE))</f>
        <v>Europe</v>
      </c>
      <c r="K792" s="9" t="str">
        <f t="shared" si="0"/>
        <v>Portugal</v>
      </c>
      <c r="L792" s="9" t="s">
        <v>140</v>
      </c>
      <c r="M792" s="9" t="str">
        <f>IF(L792="","",VLOOKUP(L792,Metadata!$J$2:$K$22,2,FALSE))</f>
        <v>Lisbon Metropolitan Area</v>
      </c>
      <c r="N792" s="9" t="s">
        <v>205</v>
      </c>
      <c r="O792" s="9" t="s">
        <v>137</v>
      </c>
      <c r="P792" s="9" t="s">
        <v>137</v>
      </c>
      <c r="Q792" s="10" t="str">
        <f t="shared" si="1"/>
        <v>Full Office Job</v>
      </c>
      <c r="R792" s="10">
        <v>6</v>
      </c>
      <c r="S792" s="9" t="s">
        <v>192</v>
      </c>
      <c r="T792" s="9" t="s">
        <v>137</v>
      </c>
      <c r="U792" s="9" t="str">
        <f>IF(S792&lt;&gt;"",S792,IF(T792&lt;&gt;"",VLOOKUP(T792,Metadata!$S$2:$T$228,2,FALSE),""))</f>
        <v>Back-End Developer</v>
      </c>
      <c r="V792" s="9" t="s">
        <v>144</v>
      </c>
      <c r="W792" s="9" t="s">
        <v>137</v>
      </c>
      <c r="X792" s="9" t="s">
        <v>145</v>
      </c>
      <c r="Y792" s="9" t="s">
        <v>137</v>
      </c>
      <c r="Z792" s="9" t="s">
        <v>184</v>
      </c>
      <c r="AA792" s="9" t="s">
        <v>137</v>
      </c>
      <c r="AB792" s="9" t="s">
        <v>137</v>
      </c>
      <c r="AC792" s="9"/>
      <c r="AD792" s="9" t="s">
        <v>148</v>
      </c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 t="s">
        <v>219</v>
      </c>
      <c r="BR792" s="9"/>
      <c r="BS792" s="9"/>
      <c r="BT792" s="9"/>
      <c r="BU792" s="9"/>
      <c r="BV792" s="9"/>
      <c r="BW792" s="9"/>
      <c r="BX792" s="9"/>
      <c r="BY792" s="9"/>
      <c r="BZ792" s="9"/>
      <c r="CA792" s="10"/>
      <c r="CB792" s="10" t="str">
        <f t="shared" si="5"/>
        <v/>
      </c>
      <c r="CC792" s="10"/>
      <c r="CD792" s="9" t="str">
        <f t="shared" si="2"/>
        <v/>
      </c>
      <c r="CE792" s="9" t="s">
        <v>151</v>
      </c>
      <c r="CF792" s="9" t="s">
        <v>225</v>
      </c>
      <c r="CG792" s="9">
        <f>IF(CF792="","",VLOOKUP(CF792,Metadata!$D$2:$H$20,2,FALSE))</f>
        <v>22500</v>
      </c>
      <c r="CH792" s="9">
        <f>IF(CF792="","",VLOOKUP(CF792,Metadata!$D$2:$H$20,4,FALSE))</f>
        <v>20000</v>
      </c>
      <c r="CI792" s="9">
        <f>IF(CF792="","",VLOOKUP(CF792,Metadata!$D$2:$H$20,5,FALSE))</f>
        <v>25000</v>
      </c>
      <c r="CJ792" s="9">
        <f t="shared" si="3"/>
        <v>22500</v>
      </c>
      <c r="CK792" s="9" t="s">
        <v>153</v>
      </c>
      <c r="CL792" s="10">
        <v>2</v>
      </c>
      <c r="CM792" s="10">
        <v>2</v>
      </c>
      <c r="CN792" s="10">
        <v>7</v>
      </c>
      <c r="CO792" s="10">
        <v>7</v>
      </c>
      <c r="CP792" s="10">
        <v>7</v>
      </c>
      <c r="CQ792" s="10">
        <v>7</v>
      </c>
      <c r="CR792" s="10">
        <v>6</v>
      </c>
      <c r="CS792" s="10">
        <v>7</v>
      </c>
      <c r="CT792" s="10">
        <v>6</v>
      </c>
      <c r="CU792" s="10">
        <v>5</v>
      </c>
      <c r="CV792" s="10">
        <v>5</v>
      </c>
      <c r="CW792" s="10">
        <v>3</v>
      </c>
      <c r="CX792" s="10">
        <v>3</v>
      </c>
      <c r="CY792" s="10">
        <v>4</v>
      </c>
      <c r="CZ792" s="10">
        <v>5</v>
      </c>
      <c r="DA792" s="10">
        <v>3</v>
      </c>
      <c r="DB792" s="10">
        <v>7</v>
      </c>
      <c r="DC792" s="10">
        <v>7</v>
      </c>
      <c r="DD792" s="10">
        <v>4</v>
      </c>
      <c r="DE792" s="10">
        <v>7</v>
      </c>
      <c r="DF792" s="10">
        <v>6</v>
      </c>
      <c r="DG792" s="10">
        <v>4</v>
      </c>
      <c r="DH792" s="10">
        <v>6</v>
      </c>
      <c r="DI792" s="10">
        <v>7</v>
      </c>
      <c r="DJ792" s="10">
        <v>5</v>
      </c>
      <c r="DK792" s="10">
        <v>6</v>
      </c>
      <c r="DL792" s="10">
        <v>5</v>
      </c>
      <c r="DM792" s="9" t="s">
        <v>154</v>
      </c>
      <c r="DN792" s="10">
        <v>1992</v>
      </c>
      <c r="DO792" s="9">
        <f t="shared" si="4"/>
        <v>29</v>
      </c>
      <c r="DP792" s="9" t="s">
        <v>155</v>
      </c>
      <c r="DQ792" s="9" t="s">
        <v>202</v>
      </c>
      <c r="DR792" s="9" t="s">
        <v>157</v>
      </c>
      <c r="DS792" s="9" t="s">
        <v>137</v>
      </c>
      <c r="DT792" s="9" t="s">
        <v>181</v>
      </c>
      <c r="DU792" s="9" t="s">
        <v>223</v>
      </c>
      <c r="DV792" s="9" t="str">
        <f>VLOOKUP(DU792,Metadata!$B$2:$C$7,2,FALSE)</f>
        <v>3 - 6 years</v>
      </c>
    </row>
    <row r="793" spans="1:126">
      <c r="A793" s="13">
        <v>792</v>
      </c>
      <c r="B793" s="9" t="s">
        <v>135</v>
      </c>
      <c r="C793" s="9" t="str">
        <f>VLOOKUP(B793,Metadata!$M$2:$N$6,2,FALSE)</f>
        <v>Permanent Employee</v>
      </c>
      <c r="D793" s="9" t="s">
        <v>159</v>
      </c>
      <c r="E793" s="9" t="s">
        <v>137</v>
      </c>
      <c r="F793" s="9" t="s">
        <v>138</v>
      </c>
      <c r="G793" s="9" t="s">
        <v>265</v>
      </c>
      <c r="H793" s="9" t="str">
        <f>IF(G793="","",VLOOKUP(G793,Metadata!$J$2:$K$22,2,FALSE))</f>
        <v>Azores and Madeira</v>
      </c>
      <c r="I793" s="9" t="s">
        <v>138</v>
      </c>
      <c r="J793" s="9" t="str">
        <f>IF(I793="","",VLOOKUP(I793,Metadata!$P$2:$Q$43,2,FALSE))</f>
        <v>Europe</v>
      </c>
      <c r="K793" s="9" t="str">
        <f t="shared" si="0"/>
        <v>Portugal</v>
      </c>
      <c r="L793" s="9" t="s">
        <v>140</v>
      </c>
      <c r="M793" s="9" t="str">
        <f>IF(L793="","",VLOOKUP(L793,Metadata!$J$2:$K$22,2,FALSE))</f>
        <v>Lisbon Metropolitan Area</v>
      </c>
      <c r="N793" s="9" t="s">
        <v>141</v>
      </c>
      <c r="O793" s="9" t="s">
        <v>137</v>
      </c>
      <c r="P793" s="9" t="s">
        <v>142</v>
      </c>
      <c r="Q793" s="10" t="str">
        <f t="shared" si="1"/>
        <v>Full Office Job</v>
      </c>
      <c r="R793" s="10">
        <v>4</v>
      </c>
      <c r="S793" s="9" t="s">
        <v>338</v>
      </c>
      <c r="T793" s="9" t="s">
        <v>137</v>
      </c>
      <c r="U793" s="9" t="str">
        <f>IF(S793&lt;&gt;"",S793,IF(T793&lt;&gt;"",VLOOKUP(T793,Metadata!$S$2:$T$228,2,FALSE),""))</f>
        <v>Solutions Architect</v>
      </c>
      <c r="V793" s="9" t="s">
        <v>207</v>
      </c>
      <c r="W793" s="9" t="s">
        <v>137</v>
      </c>
      <c r="X793" s="9" t="s">
        <v>163</v>
      </c>
      <c r="Y793" s="9" t="s">
        <v>137</v>
      </c>
      <c r="Z793" s="9" t="s">
        <v>184</v>
      </c>
      <c r="AA793" s="9" t="s">
        <v>165</v>
      </c>
      <c r="AB793" s="9" t="s">
        <v>137</v>
      </c>
      <c r="AC793" s="9" t="s">
        <v>147</v>
      </c>
      <c r="AD793" s="9"/>
      <c r="AE793" s="9" t="s">
        <v>194</v>
      </c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 t="s">
        <v>150</v>
      </c>
      <c r="BZ793" s="9" t="s">
        <v>137</v>
      </c>
      <c r="CA793" s="10"/>
      <c r="CB793" s="10" t="str">
        <f t="shared" si="5"/>
        <v/>
      </c>
      <c r="CC793" s="10"/>
      <c r="CD793" s="9" t="str">
        <f t="shared" si="2"/>
        <v/>
      </c>
      <c r="CE793" s="9" t="s">
        <v>232</v>
      </c>
      <c r="CF793" s="9" t="s">
        <v>169</v>
      </c>
      <c r="CG793" s="9">
        <f>IF(CF793="","",VLOOKUP(CF793,Metadata!$D$2:$H$20,2,FALSE))</f>
        <v>12500</v>
      </c>
      <c r="CH793" s="9">
        <f>IF(CF793="","",VLOOKUP(CF793,Metadata!$D$2:$H$20,4,FALSE))</f>
        <v>0</v>
      </c>
      <c r="CI793" s="9">
        <f>IF(CF793="","",VLOOKUP(CF793,Metadata!$D$2:$H$20,5,FALSE))</f>
        <v>15000</v>
      </c>
      <c r="CJ793" s="9">
        <f t="shared" si="3"/>
        <v>12500</v>
      </c>
      <c r="CK793" s="9" t="s">
        <v>153</v>
      </c>
      <c r="CL793" s="10">
        <v>2</v>
      </c>
      <c r="CM793" s="10">
        <v>4</v>
      </c>
      <c r="CN793" s="10">
        <v>5</v>
      </c>
      <c r="CO793" s="10">
        <v>5</v>
      </c>
      <c r="CP793" s="10">
        <v>5</v>
      </c>
      <c r="CQ793" s="10">
        <v>5</v>
      </c>
      <c r="CR793" s="10">
        <v>6</v>
      </c>
      <c r="CS793" s="10">
        <v>6</v>
      </c>
      <c r="CT793" s="10">
        <v>5</v>
      </c>
      <c r="CU793" s="10">
        <v>6</v>
      </c>
      <c r="CV793" s="10">
        <v>6</v>
      </c>
      <c r="CW793" s="10">
        <v>5</v>
      </c>
      <c r="CX793" s="10">
        <v>5</v>
      </c>
      <c r="CY793" s="10">
        <v>4</v>
      </c>
      <c r="CZ793" s="10">
        <v>5</v>
      </c>
      <c r="DA793" s="10">
        <v>5</v>
      </c>
      <c r="DB793" s="10">
        <v>5</v>
      </c>
      <c r="DC793" s="10">
        <v>5</v>
      </c>
      <c r="DD793" s="10">
        <v>5</v>
      </c>
      <c r="DE793" s="10">
        <v>5</v>
      </c>
      <c r="DF793" s="10">
        <v>5</v>
      </c>
      <c r="DG793" s="10">
        <v>5</v>
      </c>
      <c r="DH793" s="10">
        <v>5</v>
      </c>
      <c r="DI793" s="10">
        <v>5</v>
      </c>
      <c r="DJ793" s="10">
        <v>4</v>
      </c>
      <c r="DK793" s="10">
        <v>5</v>
      </c>
      <c r="DL793" s="10">
        <v>5</v>
      </c>
      <c r="DM793" s="9" t="s">
        <v>154</v>
      </c>
      <c r="DN793" s="10">
        <v>1995</v>
      </c>
      <c r="DO793" s="9">
        <f t="shared" si="4"/>
        <v>26</v>
      </c>
      <c r="DP793" s="9" t="s">
        <v>155</v>
      </c>
      <c r="DQ793" s="9" t="s">
        <v>298</v>
      </c>
      <c r="DR793" s="9" t="s">
        <v>170</v>
      </c>
      <c r="DS793" s="9" t="s">
        <v>137</v>
      </c>
      <c r="DT793" s="9" t="s">
        <v>181</v>
      </c>
      <c r="DU793" s="9" t="s">
        <v>233</v>
      </c>
      <c r="DV793" s="9" t="str">
        <f>VLOOKUP(DU793,Metadata!$B$2:$C$7,2,FALSE)</f>
        <v>0 - 3 years</v>
      </c>
    </row>
    <row r="794" spans="1:126">
      <c r="A794" s="13">
        <v>793</v>
      </c>
      <c r="B794" s="9" t="s">
        <v>135</v>
      </c>
      <c r="C794" s="9" t="str">
        <f>VLOOKUP(B794,Metadata!$M$2:$N$6,2,FALSE)</f>
        <v>Permanent Employee</v>
      </c>
      <c r="D794" s="9" t="s">
        <v>159</v>
      </c>
      <c r="E794" s="9" t="s">
        <v>137</v>
      </c>
      <c r="F794" s="9" t="s">
        <v>138</v>
      </c>
      <c r="G794" s="9" t="s">
        <v>363</v>
      </c>
      <c r="H794" s="9" t="str">
        <f>IF(G794="","",VLOOKUP(G794,Metadata!$J$2:$K$22,2,FALSE))</f>
        <v>South</v>
      </c>
      <c r="I794" s="9" t="s">
        <v>138</v>
      </c>
      <c r="J794" s="9" t="str">
        <f>IF(I794="","",VLOOKUP(I794,Metadata!$P$2:$Q$43,2,FALSE))</f>
        <v>Europe</v>
      </c>
      <c r="K794" s="9" t="str">
        <f t="shared" si="0"/>
        <v>Portugal</v>
      </c>
      <c r="L794" s="9" t="s">
        <v>140</v>
      </c>
      <c r="M794" s="9" t="str">
        <f>IF(L794="","",VLOOKUP(L794,Metadata!$J$2:$K$22,2,FALSE))</f>
        <v>Lisbon Metropolitan Area</v>
      </c>
      <c r="N794" s="9" t="s">
        <v>141</v>
      </c>
      <c r="O794" s="9" t="s">
        <v>137</v>
      </c>
      <c r="P794" s="9" t="s">
        <v>142</v>
      </c>
      <c r="Q794" s="10" t="str">
        <f t="shared" si="1"/>
        <v>Full Office Job</v>
      </c>
      <c r="R794" s="10">
        <v>6</v>
      </c>
      <c r="S794" s="9" t="s">
        <v>332</v>
      </c>
      <c r="T794" s="9" t="s">
        <v>137</v>
      </c>
      <c r="U794" s="9" t="str">
        <f>IF(S794&lt;&gt;"",S794,IF(T794&lt;&gt;"",VLOOKUP(T794,Metadata!$S$2:$T$228,2,FALSE),""))</f>
        <v>UX/UI Designer</v>
      </c>
      <c r="V794" s="9" t="s">
        <v>317</v>
      </c>
      <c r="W794" s="9" t="s">
        <v>137</v>
      </c>
      <c r="X794" s="9" t="s">
        <v>145</v>
      </c>
      <c r="Y794" s="9" t="s">
        <v>137</v>
      </c>
      <c r="Z794" s="9" t="s">
        <v>184</v>
      </c>
      <c r="AA794" s="9" t="s">
        <v>137</v>
      </c>
      <c r="AB794" s="9" t="s">
        <v>137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 t="s">
        <v>510</v>
      </c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 t="s">
        <v>511</v>
      </c>
      <c r="CA794" s="10"/>
      <c r="CB794" s="10" t="str">
        <f t="shared" si="5"/>
        <v/>
      </c>
      <c r="CC794" s="10"/>
      <c r="CD794" s="9" t="str">
        <f t="shared" si="2"/>
        <v/>
      </c>
      <c r="CE794" s="9" t="s">
        <v>232</v>
      </c>
      <c r="CF794" s="9" t="s">
        <v>245</v>
      </c>
      <c r="CG794" s="9">
        <f>IF(CF794="","",VLOOKUP(CF794,Metadata!$D$2:$H$20,2,FALSE))</f>
        <v>42500</v>
      </c>
      <c r="CH794" s="9">
        <f>IF(CF794="","",VLOOKUP(CF794,Metadata!$D$2:$H$20,4,FALSE))</f>
        <v>40000</v>
      </c>
      <c r="CI794" s="9">
        <f>IF(CF794="","",VLOOKUP(CF794,Metadata!$D$2:$H$20,5,FALSE))</f>
        <v>45000</v>
      </c>
      <c r="CJ794" s="9">
        <f t="shared" si="3"/>
        <v>42500</v>
      </c>
      <c r="CK794" s="9" t="s">
        <v>153</v>
      </c>
      <c r="CL794" s="10">
        <v>3</v>
      </c>
      <c r="CM794" s="10">
        <v>2</v>
      </c>
      <c r="CN794" s="10">
        <v>5</v>
      </c>
      <c r="CO794" s="10">
        <v>5</v>
      </c>
      <c r="CP794" s="10">
        <v>5</v>
      </c>
      <c r="CQ794" s="10">
        <v>6</v>
      </c>
      <c r="CR794" s="10">
        <v>7</v>
      </c>
      <c r="CS794" s="10">
        <v>6</v>
      </c>
      <c r="CT794" s="10">
        <v>6</v>
      </c>
      <c r="CU794" s="10">
        <v>6</v>
      </c>
      <c r="CV794" s="10">
        <v>4</v>
      </c>
      <c r="CW794" s="10">
        <v>4</v>
      </c>
      <c r="CX794" s="10">
        <v>6</v>
      </c>
      <c r="CY794" s="10">
        <v>6</v>
      </c>
      <c r="CZ794" s="10">
        <v>6</v>
      </c>
      <c r="DA794" s="10">
        <v>5</v>
      </c>
      <c r="DB794" s="10">
        <v>5</v>
      </c>
      <c r="DC794" s="10">
        <v>6</v>
      </c>
      <c r="DD794" s="10">
        <v>6</v>
      </c>
      <c r="DE794" s="10">
        <v>6</v>
      </c>
      <c r="DF794" s="10">
        <v>6</v>
      </c>
      <c r="DG794" s="10">
        <v>7</v>
      </c>
      <c r="DH794" s="10">
        <v>6</v>
      </c>
      <c r="DI794" s="10">
        <v>6</v>
      </c>
      <c r="DJ794" s="10">
        <v>4</v>
      </c>
      <c r="DK794" s="10">
        <v>6</v>
      </c>
      <c r="DL794" s="10">
        <v>4</v>
      </c>
      <c r="DM794" s="9" t="s">
        <v>154</v>
      </c>
      <c r="DN794" s="10">
        <v>1984</v>
      </c>
      <c r="DO794" s="9">
        <f t="shared" si="4"/>
        <v>37</v>
      </c>
      <c r="DP794" s="9" t="s">
        <v>155</v>
      </c>
      <c r="DQ794" s="9" t="s">
        <v>156</v>
      </c>
      <c r="DR794" s="9" t="s">
        <v>157</v>
      </c>
      <c r="DS794" s="9" t="s">
        <v>137</v>
      </c>
      <c r="DT794" s="9" t="s">
        <v>181</v>
      </c>
      <c r="DU794" s="9" t="s">
        <v>158</v>
      </c>
      <c r="DV794" s="9" t="str">
        <f>VLOOKUP(DU794,Metadata!$B$2:$C$7,2,FALSE)</f>
        <v>6+ years</v>
      </c>
    </row>
    <row r="795" spans="1:126">
      <c r="A795" s="13">
        <v>794</v>
      </c>
      <c r="B795" s="9" t="s">
        <v>135</v>
      </c>
      <c r="C795" s="9" t="str">
        <f>VLOOKUP(B795,Metadata!$M$2:$N$6,2,FALSE)</f>
        <v>Permanent Employee</v>
      </c>
      <c r="D795" s="9" t="s">
        <v>159</v>
      </c>
      <c r="E795" s="9" t="s">
        <v>137</v>
      </c>
      <c r="F795" s="9" t="s">
        <v>138</v>
      </c>
      <c r="G795" s="9" t="s">
        <v>213</v>
      </c>
      <c r="H795" s="9" t="str">
        <f>IF(G795="","",VLOOKUP(G795,Metadata!$J$2:$K$22,2,FALSE))</f>
        <v>Centre</v>
      </c>
      <c r="I795" s="9" t="s">
        <v>138</v>
      </c>
      <c r="J795" s="9" t="str">
        <f>IF(I795="","",VLOOKUP(I795,Metadata!$P$2:$Q$43,2,FALSE))</f>
        <v>Europe</v>
      </c>
      <c r="K795" s="9" t="str">
        <f t="shared" si="0"/>
        <v>Portugal</v>
      </c>
      <c r="L795" s="9" t="s">
        <v>213</v>
      </c>
      <c r="M795" s="9" t="str">
        <f>IF(L795="","",VLOOKUP(L795,Metadata!$J$2:$K$22,2,FALSE))</f>
        <v>Centre</v>
      </c>
      <c r="N795" s="9" t="s">
        <v>141</v>
      </c>
      <c r="O795" s="9" t="s">
        <v>137</v>
      </c>
      <c r="P795" s="9" t="s">
        <v>191</v>
      </c>
      <c r="Q795" s="10" t="str">
        <f t="shared" si="1"/>
        <v>Remote Job (full or flexible)</v>
      </c>
      <c r="R795" s="10">
        <v>5</v>
      </c>
      <c r="S795" s="9" t="s">
        <v>216</v>
      </c>
      <c r="T795" s="9" t="s">
        <v>137</v>
      </c>
      <c r="U795" s="9" t="str">
        <f>IF(S795&lt;&gt;"",S795,IF(T795&lt;&gt;"",VLOOKUP(T795,Metadata!$S$2:$T$228,2,FALSE),""))</f>
        <v>Front-End Developer</v>
      </c>
      <c r="V795" s="9" t="s">
        <v>174</v>
      </c>
      <c r="W795" s="9" t="s">
        <v>137</v>
      </c>
      <c r="X795" s="9" t="s">
        <v>163</v>
      </c>
      <c r="Y795" s="9" t="s">
        <v>137</v>
      </c>
      <c r="Z795" s="9" t="s">
        <v>164</v>
      </c>
      <c r="AA795" s="9" t="s">
        <v>165</v>
      </c>
      <c r="AB795" s="9" t="s">
        <v>137</v>
      </c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 t="s">
        <v>178</v>
      </c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 t="s">
        <v>186</v>
      </c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10"/>
      <c r="CB795" s="10" t="str">
        <f t="shared" si="5"/>
        <v/>
      </c>
      <c r="CC795" s="10"/>
      <c r="CD795" s="9" t="str">
        <f t="shared" si="2"/>
        <v/>
      </c>
      <c r="CE795" s="9" t="s">
        <v>232</v>
      </c>
      <c r="CF795" s="9" t="s">
        <v>169</v>
      </c>
      <c r="CG795" s="9">
        <f>IF(CF795="","",VLOOKUP(CF795,Metadata!$D$2:$H$20,2,FALSE))</f>
        <v>12500</v>
      </c>
      <c r="CH795" s="9">
        <f>IF(CF795="","",VLOOKUP(CF795,Metadata!$D$2:$H$20,4,FALSE))</f>
        <v>0</v>
      </c>
      <c r="CI795" s="9">
        <f>IF(CF795="","",VLOOKUP(CF795,Metadata!$D$2:$H$20,5,FALSE))</f>
        <v>15000</v>
      </c>
      <c r="CJ795" s="9">
        <f t="shared" si="3"/>
        <v>12500</v>
      </c>
      <c r="CK795" s="9" t="s">
        <v>201</v>
      </c>
      <c r="CL795" s="10">
        <v>7</v>
      </c>
      <c r="CM795" s="10">
        <v>1</v>
      </c>
      <c r="CN795" s="10">
        <v>6</v>
      </c>
      <c r="CO795" s="10">
        <v>6</v>
      </c>
      <c r="CP795" s="10">
        <v>7</v>
      </c>
      <c r="CQ795" s="10">
        <v>7</v>
      </c>
      <c r="CR795" s="10">
        <v>5</v>
      </c>
      <c r="CS795" s="10">
        <v>6</v>
      </c>
      <c r="CT795" s="10">
        <v>7</v>
      </c>
      <c r="CU795" s="10">
        <v>5</v>
      </c>
      <c r="CV795" s="10">
        <v>3</v>
      </c>
      <c r="CW795" s="10">
        <v>4</v>
      </c>
      <c r="CX795" s="10">
        <v>6</v>
      </c>
      <c r="CY795" s="10">
        <v>5</v>
      </c>
      <c r="CZ795" s="10">
        <v>5</v>
      </c>
      <c r="DA795" s="10">
        <v>7</v>
      </c>
      <c r="DB795" s="10">
        <v>4</v>
      </c>
      <c r="DC795" s="10">
        <v>3</v>
      </c>
      <c r="DD795" s="10">
        <v>3</v>
      </c>
      <c r="DE795" s="10">
        <v>6</v>
      </c>
      <c r="DF795" s="10">
        <v>4</v>
      </c>
      <c r="DG795" s="10">
        <v>5</v>
      </c>
      <c r="DH795" s="10">
        <v>3</v>
      </c>
      <c r="DI795" s="10">
        <v>6</v>
      </c>
      <c r="DJ795" s="10">
        <v>6</v>
      </c>
      <c r="DK795" s="10">
        <v>5</v>
      </c>
      <c r="DL795" s="10">
        <v>5</v>
      </c>
      <c r="DM795" s="9" t="s">
        <v>154</v>
      </c>
      <c r="DN795" s="10">
        <v>1999</v>
      </c>
      <c r="DO795" s="9">
        <f t="shared" si="4"/>
        <v>22</v>
      </c>
      <c r="DP795" s="9" t="s">
        <v>155</v>
      </c>
      <c r="DQ795" s="9" t="s">
        <v>202</v>
      </c>
      <c r="DR795" s="9" t="s">
        <v>157</v>
      </c>
      <c r="DS795" s="9" t="s">
        <v>137</v>
      </c>
      <c r="DT795" s="9" t="s">
        <v>181</v>
      </c>
      <c r="DU795" s="9" t="s">
        <v>233</v>
      </c>
      <c r="DV795" s="9" t="str">
        <f>VLOOKUP(DU795,Metadata!$B$2:$C$7,2,FALSE)</f>
        <v>0 - 3 years</v>
      </c>
    </row>
    <row r="796" spans="1:126">
      <c r="A796" s="13">
        <v>795</v>
      </c>
      <c r="B796" s="9" t="s">
        <v>135</v>
      </c>
      <c r="C796" s="9" t="str">
        <f>VLOOKUP(B796,Metadata!$M$2:$N$6,2,FALSE)</f>
        <v>Permanent Employee</v>
      </c>
      <c r="D796" s="9" t="s">
        <v>159</v>
      </c>
      <c r="E796" s="9" t="s">
        <v>137</v>
      </c>
      <c r="F796" s="9" t="s">
        <v>138</v>
      </c>
      <c r="G796" s="9" t="s">
        <v>291</v>
      </c>
      <c r="H796" s="9" t="str">
        <f>IF(G796="","",VLOOKUP(G796,Metadata!$J$2:$K$22,2,FALSE))</f>
        <v>Centre</v>
      </c>
      <c r="I796" s="9" t="s">
        <v>138</v>
      </c>
      <c r="J796" s="9" t="str">
        <f>IF(I796="","",VLOOKUP(I796,Metadata!$P$2:$Q$43,2,FALSE))</f>
        <v>Europe</v>
      </c>
      <c r="K796" s="9" t="str">
        <f t="shared" si="0"/>
        <v>Portugal</v>
      </c>
      <c r="L796" s="9" t="s">
        <v>291</v>
      </c>
      <c r="M796" s="9" t="str">
        <f>IF(L796="","",VLOOKUP(L796,Metadata!$J$2:$K$22,2,FALSE))</f>
        <v>Centre</v>
      </c>
      <c r="N796" s="9" t="s">
        <v>141</v>
      </c>
      <c r="O796" s="9" t="s">
        <v>137</v>
      </c>
      <c r="P796" s="9" t="s">
        <v>142</v>
      </c>
      <c r="Q796" s="10" t="str">
        <f t="shared" si="1"/>
        <v>Full Office Job</v>
      </c>
      <c r="R796" s="10">
        <v>7</v>
      </c>
      <c r="S796" s="9" t="s">
        <v>161</v>
      </c>
      <c r="T796" s="9" t="s">
        <v>137</v>
      </c>
      <c r="U796" s="9" t="str">
        <f>IF(S796&lt;&gt;"",S796,IF(T796&lt;&gt;"",VLOOKUP(T796,Metadata!$S$2:$T$228,2,FALSE),""))</f>
        <v>Full-Stack Developer</v>
      </c>
      <c r="V796" s="9" t="s">
        <v>207</v>
      </c>
      <c r="W796" s="9" t="s">
        <v>137</v>
      </c>
      <c r="X796" s="9" t="s">
        <v>252</v>
      </c>
      <c r="Y796" s="9" t="s">
        <v>137</v>
      </c>
      <c r="Z796" s="9" t="s">
        <v>218</v>
      </c>
      <c r="AA796" s="9" t="s">
        <v>165</v>
      </c>
      <c r="AB796" s="9" t="s">
        <v>137</v>
      </c>
      <c r="AC796" s="9" t="s">
        <v>147</v>
      </c>
      <c r="AD796" s="9"/>
      <c r="AE796" s="9" t="s">
        <v>194</v>
      </c>
      <c r="AF796" s="9"/>
      <c r="AG796" s="9"/>
      <c r="AH796" s="9"/>
      <c r="AI796" s="9"/>
      <c r="AJ796" s="9" t="s">
        <v>185</v>
      </c>
      <c r="AK796" s="9"/>
      <c r="AL796" s="9"/>
      <c r="AM796" s="9"/>
      <c r="AN796" s="9"/>
      <c r="AO796" s="9"/>
      <c r="AP796" s="9"/>
      <c r="AQ796" s="9"/>
      <c r="AR796" s="9"/>
      <c r="AS796" s="9"/>
      <c r="AT796" s="9" t="s">
        <v>324</v>
      </c>
      <c r="AU796" s="9"/>
      <c r="AV796" s="9"/>
      <c r="AW796" s="9"/>
      <c r="AX796" s="9"/>
      <c r="AY796" s="9"/>
      <c r="AZ796" s="9"/>
      <c r="BA796" s="9" t="s">
        <v>178</v>
      </c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198</v>
      </c>
      <c r="BL796" s="9" t="s">
        <v>199</v>
      </c>
      <c r="BM796" s="9"/>
      <c r="BN796" s="9" t="s">
        <v>186</v>
      </c>
      <c r="BO796" s="9"/>
      <c r="BP796" s="9"/>
      <c r="BQ796" s="9"/>
      <c r="BR796" s="9" t="s">
        <v>247</v>
      </c>
      <c r="BS796" s="9"/>
      <c r="BT796" s="9"/>
      <c r="BU796" s="9"/>
      <c r="BV796" s="9"/>
      <c r="BW796" s="9"/>
      <c r="BX796" s="9"/>
      <c r="BY796" s="9"/>
      <c r="BZ796" s="9"/>
      <c r="CA796" s="10"/>
      <c r="CB796" s="10" t="str">
        <f t="shared" si="5"/>
        <v/>
      </c>
      <c r="CC796" s="10"/>
      <c r="CD796" s="9" t="str">
        <f t="shared" si="2"/>
        <v/>
      </c>
      <c r="CE796" s="9" t="s">
        <v>168</v>
      </c>
      <c r="CF796" s="9" t="s">
        <v>225</v>
      </c>
      <c r="CG796" s="9">
        <f>IF(CF796="","",VLOOKUP(CF796,Metadata!$D$2:$H$20,2,FALSE))</f>
        <v>22500</v>
      </c>
      <c r="CH796" s="9">
        <f>IF(CF796="","",VLOOKUP(CF796,Metadata!$D$2:$H$20,4,FALSE))</f>
        <v>20000</v>
      </c>
      <c r="CI796" s="9">
        <f>IF(CF796="","",VLOOKUP(CF796,Metadata!$D$2:$H$20,5,FALSE))</f>
        <v>25000</v>
      </c>
      <c r="CJ796" s="9">
        <f t="shared" si="3"/>
        <v>22500</v>
      </c>
      <c r="CK796" s="9" t="s">
        <v>153</v>
      </c>
      <c r="CL796" s="10">
        <v>3</v>
      </c>
      <c r="CM796" s="10">
        <v>3</v>
      </c>
      <c r="CN796" s="10">
        <v>7</v>
      </c>
      <c r="CO796" s="10">
        <v>7</v>
      </c>
      <c r="CP796" s="10">
        <v>6</v>
      </c>
      <c r="CQ796" s="10">
        <v>7</v>
      </c>
      <c r="CR796" s="10">
        <v>7</v>
      </c>
      <c r="CS796" s="10">
        <v>6</v>
      </c>
      <c r="CT796" s="10">
        <v>6</v>
      </c>
      <c r="CU796" s="10">
        <v>6</v>
      </c>
      <c r="CV796" s="10">
        <v>6</v>
      </c>
      <c r="CW796" s="10">
        <v>5</v>
      </c>
      <c r="CX796" s="10">
        <v>6</v>
      </c>
      <c r="CY796" s="10">
        <v>5</v>
      </c>
      <c r="CZ796" s="10">
        <v>7</v>
      </c>
      <c r="DA796" s="10">
        <v>6</v>
      </c>
      <c r="DB796" s="10">
        <v>6</v>
      </c>
      <c r="DC796" s="10">
        <v>7</v>
      </c>
      <c r="DD796" s="10">
        <v>4</v>
      </c>
      <c r="DE796" s="10">
        <v>7</v>
      </c>
      <c r="DF796" s="10">
        <v>7</v>
      </c>
      <c r="DG796" s="10">
        <v>7</v>
      </c>
      <c r="DH796" s="10">
        <v>6</v>
      </c>
      <c r="DI796" s="10">
        <v>6</v>
      </c>
      <c r="DJ796" s="10">
        <v>4</v>
      </c>
      <c r="DK796" s="10">
        <v>6</v>
      </c>
      <c r="DL796" s="10">
        <v>6</v>
      </c>
      <c r="DM796" s="9" t="s">
        <v>296</v>
      </c>
      <c r="DN796" s="10">
        <v>1988</v>
      </c>
      <c r="DO796" s="9">
        <f t="shared" si="4"/>
        <v>33</v>
      </c>
      <c r="DP796" s="9" t="s">
        <v>155</v>
      </c>
      <c r="DQ796" s="9" t="s">
        <v>156</v>
      </c>
      <c r="DR796" s="9" t="s">
        <v>157</v>
      </c>
      <c r="DS796" s="9" t="s">
        <v>137</v>
      </c>
      <c r="DT796" s="9" t="s">
        <v>181</v>
      </c>
      <c r="DU796" s="9" t="s">
        <v>158</v>
      </c>
      <c r="DV796" s="9" t="str">
        <f>VLOOKUP(DU796,Metadata!$B$2:$C$7,2,FALSE)</f>
        <v>6+ years</v>
      </c>
    </row>
    <row r="797" spans="1:126">
      <c r="A797" s="13">
        <v>796</v>
      </c>
      <c r="B797" s="9" t="s">
        <v>135</v>
      </c>
      <c r="C797" s="9" t="str">
        <f>VLOOKUP(B797,Metadata!$M$2:$N$6,2,FALSE)</f>
        <v>Permanent Employee</v>
      </c>
      <c r="D797" s="9" t="s">
        <v>136</v>
      </c>
      <c r="E797" s="9" t="s">
        <v>137</v>
      </c>
      <c r="F797" s="9" t="s">
        <v>138</v>
      </c>
      <c r="G797" s="9" t="s">
        <v>265</v>
      </c>
      <c r="H797" s="9" t="str">
        <f>IF(G797="","",VLOOKUP(G797,Metadata!$J$2:$K$22,2,FALSE))</f>
        <v>Azores and Madeira</v>
      </c>
      <c r="I797" s="9" t="s">
        <v>138</v>
      </c>
      <c r="J797" s="9" t="str">
        <f>IF(I797="","",VLOOKUP(I797,Metadata!$P$2:$Q$43,2,FALSE))</f>
        <v>Europe</v>
      </c>
      <c r="K797" s="9" t="str">
        <f t="shared" si="0"/>
        <v>Portugal</v>
      </c>
      <c r="L797" s="9" t="s">
        <v>265</v>
      </c>
      <c r="M797" s="9" t="str">
        <f>IF(L797="","",VLOOKUP(L797,Metadata!$J$2:$K$22,2,FALSE))</f>
        <v>Azores and Madeira</v>
      </c>
      <c r="N797" s="9" t="s">
        <v>214</v>
      </c>
      <c r="O797" s="9" t="s">
        <v>239</v>
      </c>
      <c r="P797" s="9" t="s">
        <v>142</v>
      </c>
      <c r="Q797" s="10" t="str">
        <f t="shared" si="1"/>
        <v>Full Office Job</v>
      </c>
      <c r="R797" s="10">
        <v>7</v>
      </c>
      <c r="S797" s="9" t="s">
        <v>192</v>
      </c>
      <c r="T797" s="9" t="s">
        <v>137</v>
      </c>
      <c r="U797" s="9" t="str">
        <f>IF(S797&lt;&gt;"",S797,IF(T797&lt;&gt;"",VLOOKUP(T797,Metadata!$S$2:$T$228,2,FALSE),""))</f>
        <v>Back-End Developer</v>
      </c>
      <c r="V797" s="9" t="s">
        <v>162</v>
      </c>
      <c r="W797" s="9" t="s">
        <v>137</v>
      </c>
      <c r="X797" s="9" t="s">
        <v>145</v>
      </c>
      <c r="Y797" s="9" t="s">
        <v>137</v>
      </c>
      <c r="Z797" s="9" t="s">
        <v>184</v>
      </c>
      <c r="AA797" s="9" t="s">
        <v>137</v>
      </c>
      <c r="AB797" s="9" t="s">
        <v>137</v>
      </c>
      <c r="AC797" s="9"/>
      <c r="AD797" s="9" t="s">
        <v>148</v>
      </c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 t="s">
        <v>219</v>
      </c>
      <c r="BR797" s="9"/>
      <c r="BS797" s="9"/>
      <c r="BT797" s="9"/>
      <c r="BU797" s="9"/>
      <c r="BV797" s="9"/>
      <c r="BW797" s="9"/>
      <c r="BX797" s="9"/>
      <c r="BY797" s="9"/>
      <c r="BZ797" s="9"/>
      <c r="CA797" s="10"/>
      <c r="CB797" s="10" t="str">
        <f t="shared" si="5"/>
        <v/>
      </c>
      <c r="CC797" s="10"/>
      <c r="CD797" s="9" t="str">
        <f t="shared" si="2"/>
        <v/>
      </c>
      <c r="CE797" s="9" t="s">
        <v>168</v>
      </c>
      <c r="CF797" s="9" t="s">
        <v>188</v>
      </c>
      <c r="CG797" s="9">
        <f>IF(CF797="","",VLOOKUP(CF797,Metadata!$D$2:$H$20,2,FALSE))</f>
        <v>17500</v>
      </c>
      <c r="CH797" s="9">
        <f>IF(CF797="","",VLOOKUP(CF797,Metadata!$D$2:$H$20,4,FALSE))</f>
        <v>15000</v>
      </c>
      <c r="CI797" s="9">
        <f>IF(CF797="","",VLOOKUP(CF797,Metadata!$D$2:$H$20,5,FALSE))</f>
        <v>20000</v>
      </c>
      <c r="CJ797" s="9">
        <f t="shared" si="3"/>
        <v>17500</v>
      </c>
      <c r="CK797" s="9" t="s">
        <v>201</v>
      </c>
      <c r="CL797" s="10">
        <v>3</v>
      </c>
      <c r="CM797" s="10">
        <v>4</v>
      </c>
      <c r="CN797" s="10">
        <v>7</v>
      </c>
      <c r="CO797" s="10">
        <v>6</v>
      </c>
      <c r="CP797" s="10">
        <v>6</v>
      </c>
      <c r="CQ797" s="10">
        <v>7</v>
      </c>
      <c r="CR797" s="10">
        <v>6</v>
      </c>
      <c r="CS797" s="10">
        <v>6</v>
      </c>
      <c r="CT797" s="10">
        <v>6</v>
      </c>
      <c r="CU797" s="10">
        <v>6</v>
      </c>
      <c r="CV797" s="10">
        <v>6</v>
      </c>
      <c r="CW797" s="10">
        <v>5</v>
      </c>
      <c r="CX797" s="10">
        <v>5</v>
      </c>
      <c r="CY797" s="10">
        <v>5</v>
      </c>
      <c r="CZ797" s="10">
        <v>6</v>
      </c>
      <c r="DA797" s="10">
        <v>6</v>
      </c>
      <c r="DB797" s="10">
        <v>4</v>
      </c>
      <c r="DC797" s="10">
        <v>6</v>
      </c>
      <c r="DD797" s="10">
        <v>4</v>
      </c>
      <c r="DE797" s="10">
        <v>6</v>
      </c>
      <c r="DF797" s="10">
        <v>5</v>
      </c>
      <c r="DG797" s="10">
        <v>6</v>
      </c>
      <c r="DH797" s="10">
        <v>6</v>
      </c>
      <c r="DI797" s="10">
        <v>6</v>
      </c>
      <c r="DJ797" s="10">
        <v>4</v>
      </c>
      <c r="DK797" s="10">
        <v>4</v>
      </c>
      <c r="DL797" s="10">
        <v>1</v>
      </c>
      <c r="DM797" s="9" t="s">
        <v>154</v>
      </c>
      <c r="DN797" s="10">
        <v>1996</v>
      </c>
      <c r="DO797" s="9">
        <f t="shared" si="4"/>
        <v>25</v>
      </c>
      <c r="DP797" s="9" t="s">
        <v>155</v>
      </c>
      <c r="DQ797" s="9" t="s">
        <v>202</v>
      </c>
      <c r="DR797" s="9" t="s">
        <v>157</v>
      </c>
      <c r="DS797" s="9" t="s">
        <v>137</v>
      </c>
      <c r="DT797" s="9" t="s">
        <v>181</v>
      </c>
      <c r="DU797" s="9" t="s">
        <v>168</v>
      </c>
      <c r="DV797" s="9" t="str">
        <f>VLOOKUP(DU797,Metadata!$B$2:$C$7,2,FALSE)</f>
        <v>0 - 3 years</v>
      </c>
    </row>
    <row r="798" spans="1:126">
      <c r="A798" s="13">
        <v>797</v>
      </c>
      <c r="B798" s="9" t="s">
        <v>135</v>
      </c>
      <c r="C798" s="9" t="str">
        <f>VLOOKUP(B798,Metadata!$M$2:$N$6,2,FALSE)</f>
        <v>Permanent Employee</v>
      </c>
      <c r="D798" s="9" t="s">
        <v>159</v>
      </c>
      <c r="E798" s="9" t="s">
        <v>137</v>
      </c>
      <c r="F798" s="9" t="s">
        <v>138</v>
      </c>
      <c r="G798" s="9" t="s">
        <v>275</v>
      </c>
      <c r="H798" s="9" t="str">
        <f>IF(G798="","",VLOOKUP(G798,Metadata!$J$2:$K$22,2,FALSE))</f>
        <v>Centre</v>
      </c>
      <c r="I798" s="9" t="s">
        <v>138</v>
      </c>
      <c r="J798" s="9" t="str">
        <f>IF(I798="","",VLOOKUP(I798,Metadata!$P$2:$Q$43,2,FALSE))</f>
        <v>Europe</v>
      </c>
      <c r="K798" s="9" t="str">
        <f t="shared" si="0"/>
        <v>Portugal</v>
      </c>
      <c r="L798" s="9" t="s">
        <v>275</v>
      </c>
      <c r="M798" s="9" t="str">
        <f>IF(L798="","",VLOOKUP(L798,Metadata!$J$2:$K$22,2,FALSE))</f>
        <v>Centre</v>
      </c>
      <c r="N798" s="9" t="s">
        <v>205</v>
      </c>
      <c r="O798" s="9" t="s">
        <v>137</v>
      </c>
      <c r="P798" s="9" t="s">
        <v>137</v>
      </c>
      <c r="Q798" s="10" t="str">
        <f t="shared" si="1"/>
        <v>Full Office Job</v>
      </c>
      <c r="R798" s="10">
        <v>6</v>
      </c>
      <c r="S798" s="9" t="s">
        <v>161</v>
      </c>
      <c r="T798" s="9" t="s">
        <v>137</v>
      </c>
      <c r="U798" s="9" t="str">
        <f>IF(S798&lt;&gt;"",S798,IF(T798&lt;&gt;"",VLOOKUP(T798,Metadata!$S$2:$T$228,2,FALSE),""))</f>
        <v>Full-Stack Developer</v>
      </c>
      <c r="V798" s="9" t="s">
        <v>162</v>
      </c>
      <c r="W798" s="9" t="s">
        <v>137</v>
      </c>
      <c r="X798" s="9" t="s">
        <v>163</v>
      </c>
      <c r="Y798" s="9" t="s">
        <v>137</v>
      </c>
      <c r="Z798" s="9" t="s">
        <v>193</v>
      </c>
      <c r="AA798" s="9" t="s">
        <v>165</v>
      </c>
      <c r="AB798" s="9" t="s">
        <v>137</v>
      </c>
      <c r="AC798" s="9" t="s">
        <v>147</v>
      </c>
      <c r="AD798" s="9"/>
      <c r="AE798" s="9" t="s">
        <v>194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 t="s">
        <v>178</v>
      </c>
      <c r="BB798" s="9"/>
      <c r="BC798" s="9"/>
      <c r="BD798" s="9"/>
      <c r="BE798" s="9"/>
      <c r="BF798" s="9"/>
      <c r="BG798" s="9"/>
      <c r="BH798" s="9"/>
      <c r="BI798" s="9"/>
      <c r="BJ798" s="9" t="s">
        <v>167</v>
      </c>
      <c r="BK798" s="9" t="s">
        <v>198</v>
      </c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10"/>
      <c r="CB798" s="10" t="str">
        <f t="shared" si="5"/>
        <v/>
      </c>
      <c r="CC798" s="10"/>
      <c r="CD798" s="9" t="str">
        <f t="shared" si="2"/>
        <v/>
      </c>
      <c r="CE798" s="9" t="s">
        <v>151</v>
      </c>
      <c r="CF798" s="9" t="s">
        <v>169</v>
      </c>
      <c r="CG798" s="9">
        <f>IF(CF798="","",VLOOKUP(CF798,Metadata!$D$2:$H$20,2,FALSE))</f>
        <v>12500</v>
      </c>
      <c r="CH798" s="9">
        <f>IF(CF798="","",VLOOKUP(CF798,Metadata!$D$2:$H$20,4,FALSE))</f>
        <v>0</v>
      </c>
      <c r="CI798" s="9">
        <f>IF(CF798="","",VLOOKUP(CF798,Metadata!$D$2:$H$20,5,FALSE))</f>
        <v>15000</v>
      </c>
      <c r="CJ798" s="9">
        <f t="shared" si="3"/>
        <v>12500</v>
      </c>
      <c r="CK798" s="9" t="s">
        <v>201</v>
      </c>
      <c r="CL798" s="10">
        <v>4</v>
      </c>
      <c r="CM798" s="10">
        <v>5</v>
      </c>
      <c r="CN798" s="10">
        <v>7</v>
      </c>
      <c r="CO798" s="10">
        <v>6</v>
      </c>
      <c r="CP798" s="10">
        <v>6</v>
      </c>
      <c r="CQ798" s="10">
        <v>6</v>
      </c>
      <c r="CR798" s="10">
        <v>6</v>
      </c>
      <c r="CS798" s="10">
        <v>6</v>
      </c>
      <c r="CT798" s="10">
        <v>6</v>
      </c>
      <c r="CU798" s="10">
        <v>7</v>
      </c>
      <c r="CV798" s="10">
        <v>6</v>
      </c>
      <c r="CW798" s="10">
        <v>5</v>
      </c>
      <c r="CX798" s="10">
        <v>7</v>
      </c>
      <c r="CY798" s="10">
        <v>6</v>
      </c>
      <c r="CZ798" s="10">
        <v>6</v>
      </c>
      <c r="DA798" s="10">
        <v>7</v>
      </c>
      <c r="DB798" s="10">
        <v>6</v>
      </c>
      <c r="DC798" s="10">
        <v>6</v>
      </c>
      <c r="DD798" s="10">
        <v>6</v>
      </c>
      <c r="DE798" s="10">
        <v>7</v>
      </c>
      <c r="DF798" s="10">
        <v>7</v>
      </c>
      <c r="DG798" s="10">
        <v>6</v>
      </c>
      <c r="DH798" s="10">
        <v>6</v>
      </c>
      <c r="DI798" s="10">
        <v>6</v>
      </c>
      <c r="DJ798" s="10">
        <v>6</v>
      </c>
      <c r="DK798" s="10">
        <v>6</v>
      </c>
      <c r="DL798" s="10">
        <v>6</v>
      </c>
      <c r="DM798" s="9" t="s">
        <v>154</v>
      </c>
      <c r="DN798" s="10">
        <v>1989</v>
      </c>
      <c r="DO798" s="9">
        <f t="shared" si="4"/>
        <v>32</v>
      </c>
      <c r="DP798" s="9" t="s">
        <v>222</v>
      </c>
      <c r="DQ798" s="9" t="s">
        <v>202</v>
      </c>
      <c r="DR798" s="9" t="s">
        <v>157</v>
      </c>
      <c r="DS798" s="9" t="s">
        <v>137</v>
      </c>
      <c r="DT798" s="9" t="s">
        <v>181</v>
      </c>
      <c r="DU798" s="9" t="s">
        <v>223</v>
      </c>
      <c r="DV798" s="9" t="str">
        <f>VLOOKUP(DU798,Metadata!$B$2:$C$7,2,FALSE)</f>
        <v>3 - 6 years</v>
      </c>
    </row>
    <row r="799" spans="1:126">
      <c r="A799" s="13">
        <v>798</v>
      </c>
      <c r="B799" s="9" t="s">
        <v>135</v>
      </c>
      <c r="C799" s="9" t="str">
        <f>VLOOKUP(B799,Metadata!$M$2:$N$6,2,FALSE)</f>
        <v>Permanent Employee</v>
      </c>
      <c r="D799" s="9" t="s">
        <v>159</v>
      </c>
      <c r="E799" s="9" t="s">
        <v>137</v>
      </c>
      <c r="F799" s="9" t="s">
        <v>138</v>
      </c>
      <c r="G799" s="9" t="s">
        <v>160</v>
      </c>
      <c r="H799" s="9" t="str">
        <f>IF(G799="","",VLOOKUP(G799,Metadata!$J$2:$K$22,2,FALSE))</f>
        <v>Centre</v>
      </c>
      <c r="I799" s="9" t="s">
        <v>138</v>
      </c>
      <c r="J799" s="9" t="str">
        <f>IF(I799="","",VLOOKUP(I799,Metadata!$P$2:$Q$43,2,FALSE))</f>
        <v>Europe</v>
      </c>
      <c r="K799" s="9" t="str">
        <f t="shared" si="0"/>
        <v>Portugal</v>
      </c>
      <c r="L799" s="9" t="s">
        <v>160</v>
      </c>
      <c r="M799" s="9" t="str">
        <f>IF(L799="","",VLOOKUP(L799,Metadata!$J$2:$K$22,2,FALSE))</f>
        <v>Centre</v>
      </c>
      <c r="N799" s="9" t="s">
        <v>141</v>
      </c>
      <c r="O799" s="9" t="s">
        <v>137</v>
      </c>
      <c r="P799" s="9" t="s">
        <v>142</v>
      </c>
      <c r="Q799" s="10" t="str">
        <f t="shared" si="1"/>
        <v>Full Office Job</v>
      </c>
      <c r="R799" s="10">
        <v>5</v>
      </c>
      <c r="S799" s="9" t="s">
        <v>183</v>
      </c>
      <c r="T799" s="9" t="s">
        <v>137</v>
      </c>
      <c r="U799" s="9" t="str">
        <f>IF(S799&lt;&gt;"",S799,IF(T799&lt;&gt;"",VLOOKUP(T799,Metadata!$S$2:$T$228,2,FALSE),""))</f>
        <v>Product Owner/Product Manager</v>
      </c>
      <c r="V799" s="9" t="s">
        <v>279</v>
      </c>
      <c r="W799" s="9" t="s">
        <v>137</v>
      </c>
      <c r="X799" s="9" t="s">
        <v>163</v>
      </c>
      <c r="Y799" s="9" t="s">
        <v>137</v>
      </c>
      <c r="Z799" s="9" t="s">
        <v>262</v>
      </c>
      <c r="AA799" s="9" t="s">
        <v>137</v>
      </c>
      <c r="AB799" s="9" t="s">
        <v>137</v>
      </c>
      <c r="AC799" s="9"/>
      <c r="AD799" s="9" t="s">
        <v>148</v>
      </c>
      <c r="AE799" s="9"/>
      <c r="AF799" s="9"/>
      <c r="AG799" s="9"/>
      <c r="AH799" s="9"/>
      <c r="AI799" s="9"/>
      <c r="AJ799" s="9"/>
      <c r="AK799" s="9"/>
      <c r="AL799" s="9"/>
      <c r="AM799" s="9" t="s">
        <v>314</v>
      </c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 t="s">
        <v>150</v>
      </c>
      <c r="BZ799" s="9" t="s">
        <v>137</v>
      </c>
      <c r="CA799" s="10"/>
      <c r="CB799" s="10" t="str">
        <f t="shared" si="5"/>
        <v/>
      </c>
      <c r="CC799" s="10"/>
      <c r="CD799" s="9" t="str">
        <f t="shared" si="2"/>
        <v/>
      </c>
      <c r="CE799" s="9" t="s">
        <v>151</v>
      </c>
      <c r="CF799" s="9" t="s">
        <v>152</v>
      </c>
      <c r="CG799" s="9">
        <f>IF(CF799="","",VLOOKUP(CF799,Metadata!$D$2:$H$20,2,FALSE))</f>
        <v>32500</v>
      </c>
      <c r="CH799" s="9">
        <f>IF(CF799="","",VLOOKUP(CF799,Metadata!$D$2:$H$20,4,FALSE))</f>
        <v>30000</v>
      </c>
      <c r="CI799" s="9">
        <f>IF(CF799="","",VLOOKUP(CF799,Metadata!$D$2:$H$20,5,FALSE))</f>
        <v>35000</v>
      </c>
      <c r="CJ799" s="9">
        <f t="shared" si="3"/>
        <v>32500</v>
      </c>
      <c r="CK799" s="9" t="s">
        <v>201</v>
      </c>
      <c r="CL799" s="10">
        <v>4</v>
      </c>
      <c r="CM799" s="10">
        <v>4</v>
      </c>
      <c r="CN799" s="10">
        <v>7</v>
      </c>
      <c r="CO799" s="10">
        <v>6</v>
      </c>
      <c r="CP799" s="10">
        <v>7</v>
      </c>
      <c r="CQ799" s="10">
        <v>5</v>
      </c>
      <c r="CR799" s="10">
        <v>5</v>
      </c>
      <c r="CS799" s="10">
        <v>6</v>
      </c>
      <c r="CT799" s="10">
        <v>7</v>
      </c>
      <c r="CU799" s="10">
        <v>6</v>
      </c>
      <c r="CV799" s="10">
        <v>5</v>
      </c>
      <c r="CW799" s="10">
        <v>5</v>
      </c>
      <c r="CX799" s="10">
        <v>6</v>
      </c>
      <c r="CY799" s="10">
        <v>5</v>
      </c>
      <c r="CZ799" s="10">
        <v>6</v>
      </c>
      <c r="DA799" s="10">
        <v>5</v>
      </c>
      <c r="DB799" s="10">
        <v>6</v>
      </c>
      <c r="DC799" s="10">
        <v>6</v>
      </c>
      <c r="DD799" s="10">
        <v>4</v>
      </c>
      <c r="DE799" s="10">
        <v>6</v>
      </c>
      <c r="DF799" s="10">
        <v>6</v>
      </c>
      <c r="DG799" s="10">
        <v>7</v>
      </c>
      <c r="DH799" s="10">
        <v>6</v>
      </c>
      <c r="DI799" s="10">
        <v>6</v>
      </c>
      <c r="DJ799" s="10">
        <v>4</v>
      </c>
      <c r="DK799" s="10">
        <v>5</v>
      </c>
      <c r="DL799" s="10">
        <v>5</v>
      </c>
      <c r="DM799" s="9" t="s">
        <v>154</v>
      </c>
      <c r="DN799" s="10">
        <v>1989</v>
      </c>
      <c r="DO799" s="9">
        <f t="shared" si="4"/>
        <v>32</v>
      </c>
      <c r="DP799" s="9" t="s">
        <v>155</v>
      </c>
      <c r="DQ799" s="9" t="s">
        <v>202</v>
      </c>
      <c r="DR799" s="9" t="s">
        <v>157</v>
      </c>
      <c r="DS799" s="9" t="s">
        <v>137</v>
      </c>
      <c r="DT799" s="9" t="s">
        <v>181</v>
      </c>
      <c r="DU799" s="9" t="s">
        <v>158</v>
      </c>
      <c r="DV799" s="9" t="str">
        <f>VLOOKUP(DU799,Metadata!$B$2:$C$7,2,FALSE)</f>
        <v>6+ years</v>
      </c>
    </row>
    <row r="800" spans="1:126">
      <c r="A800" s="13">
        <v>799</v>
      </c>
      <c r="B800" s="9" t="s">
        <v>135</v>
      </c>
      <c r="C800" s="9" t="str">
        <f>VLOOKUP(B800,Metadata!$M$2:$N$6,2,FALSE)</f>
        <v>Permanent Employee</v>
      </c>
      <c r="D800" s="9" t="s">
        <v>159</v>
      </c>
      <c r="E800" s="9" t="s">
        <v>137</v>
      </c>
      <c r="F800" s="9" t="s">
        <v>138</v>
      </c>
      <c r="G800" s="9" t="s">
        <v>140</v>
      </c>
      <c r="H800" s="9" t="str">
        <f>IF(G800="","",VLOOKUP(G800,Metadata!$J$2:$K$22,2,FALSE))</f>
        <v>Lisbon Metropolitan Area</v>
      </c>
      <c r="I800" s="9" t="s">
        <v>228</v>
      </c>
      <c r="J800" s="9" t="str">
        <f>IF(I800="","",VLOOKUP(I800,Metadata!$P$2:$Q$43,2,FALSE))</f>
        <v>Europe</v>
      </c>
      <c r="K800" s="9" t="str">
        <f t="shared" si="0"/>
        <v>International</v>
      </c>
      <c r="L800" s="9" t="s">
        <v>137</v>
      </c>
      <c r="M800" s="9" t="str">
        <f>IF(L800="","",VLOOKUP(L800,Metadata!$J$2:$K$22,2,FALSE))</f>
        <v/>
      </c>
      <c r="N800" s="9" t="s">
        <v>141</v>
      </c>
      <c r="O800" s="9" t="s">
        <v>137</v>
      </c>
      <c r="P800" s="9" t="s">
        <v>142</v>
      </c>
      <c r="Q800" s="10" t="str">
        <f t="shared" si="1"/>
        <v>Full Office Job</v>
      </c>
      <c r="R800" s="10">
        <v>4</v>
      </c>
      <c r="S800" s="9" t="s">
        <v>192</v>
      </c>
      <c r="T800" s="9" t="s">
        <v>137</v>
      </c>
      <c r="U800" s="9" t="str">
        <f>IF(S800&lt;&gt;"",S800,IF(T800&lt;&gt;"",VLOOKUP(T800,Metadata!$S$2:$T$228,2,FALSE),""))</f>
        <v>Back-End Developer</v>
      </c>
      <c r="V800" s="9" t="s">
        <v>251</v>
      </c>
      <c r="W800" s="9" t="s">
        <v>137</v>
      </c>
      <c r="X800" s="9" t="s">
        <v>242</v>
      </c>
      <c r="Y800" s="9" t="s">
        <v>137</v>
      </c>
      <c r="Z800" s="9" t="s">
        <v>184</v>
      </c>
      <c r="AA800" s="9" t="s">
        <v>137</v>
      </c>
      <c r="AB800" s="9" t="s">
        <v>253</v>
      </c>
      <c r="AC800" s="9" t="s">
        <v>147</v>
      </c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 t="s">
        <v>324</v>
      </c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 t="s">
        <v>325</v>
      </c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 t="s">
        <v>150</v>
      </c>
      <c r="BZ800" s="9" t="s">
        <v>137</v>
      </c>
      <c r="CA800" s="10"/>
      <c r="CB800" s="10" t="str">
        <f t="shared" si="5"/>
        <v/>
      </c>
      <c r="CC800" s="10"/>
      <c r="CD800" s="9" t="str">
        <f t="shared" si="2"/>
        <v/>
      </c>
      <c r="CE800" s="9" t="s">
        <v>232</v>
      </c>
      <c r="CF800" s="9" t="s">
        <v>254</v>
      </c>
      <c r="CG800" s="9">
        <f>IF(CF800="","",VLOOKUP(CF800,Metadata!$D$2:$H$20,2,FALSE))</f>
        <v>37500</v>
      </c>
      <c r="CH800" s="9">
        <f>IF(CF800="","",VLOOKUP(CF800,Metadata!$D$2:$H$20,4,FALSE))</f>
        <v>35000</v>
      </c>
      <c r="CI800" s="9">
        <f>IF(CF800="","",VLOOKUP(CF800,Metadata!$D$2:$H$20,5,FALSE))</f>
        <v>40000</v>
      </c>
      <c r="CJ800" s="9">
        <f t="shared" si="3"/>
        <v>37500</v>
      </c>
      <c r="CK800" s="9" t="s">
        <v>201</v>
      </c>
      <c r="CL800" s="10">
        <v>6</v>
      </c>
      <c r="CM800" s="10">
        <v>1</v>
      </c>
      <c r="CN800" s="10">
        <v>7</v>
      </c>
      <c r="CO800" s="10">
        <v>6</v>
      </c>
      <c r="CP800" s="10">
        <v>6</v>
      </c>
      <c r="CQ800" s="10">
        <v>7</v>
      </c>
      <c r="CR800" s="10">
        <v>4</v>
      </c>
      <c r="CS800" s="10">
        <v>7</v>
      </c>
      <c r="CT800" s="10">
        <v>7</v>
      </c>
      <c r="CU800" s="10">
        <v>6</v>
      </c>
      <c r="CV800" s="10">
        <v>4</v>
      </c>
      <c r="CW800" s="10">
        <v>4</v>
      </c>
      <c r="CX800" s="10">
        <v>6</v>
      </c>
      <c r="CY800" s="10">
        <v>7</v>
      </c>
      <c r="CZ800" s="10">
        <v>7</v>
      </c>
      <c r="DA800" s="10">
        <v>5</v>
      </c>
      <c r="DB800" s="10">
        <v>4</v>
      </c>
      <c r="DC800" s="10">
        <v>7</v>
      </c>
      <c r="DD800" s="10">
        <v>2</v>
      </c>
      <c r="DE800" s="10">
        <v>5</v>
      </c>
      <c r="DF800" s="10">
        <v>5</v>
      </c>
      <c r="DG800" s="10">
        <v>4</v>
      </c>
      <c r="DH800" s="10">
        <v>5</v>
      </c>
      <c r="DI800" s="10">
        <v>7</v>
      </c>
      <c r="DJ800" s="10">
        <v>1</v>
      </c>
      <c r="DK800" s="10">
        <v>3</v>
      </c>
      <c r="DL800" s="10">
        <v>7</v>
      </c>
      <c r="DM800" s="9" t="s">
        <v>154</v>
      </c>
      <c r="DN800" s="10">
        <v>1989</v>
      </c>
      <c r="DO800" s="9">
        <f t="shared" si="4"/>
        <v>32</v>
      </c>
      <c r="DP800" s="9" t="s">
        <v>222</v>
      </c>
      <c r="DQ800" s="9" t="s">
        <v>156</v>
      </c>
      <c r="DR800" s="9" t="s">
        <v>157</v>
      </c>
      <c r="DS800" s="9" t="s">
        <v>137</v>
      </c>
      <c r="DT800" s="9" t="s">
        <v>181</v>
      </c>
      <c r="DU800" s="9" t="s">
        <v>223</v>
      </c>
      <c r="DV800" s="9" t="str">
        <f>VLOOKUP(DU800,Metadata!$B$2:$C$7,2,FALSE)</f>
        <v>3 - 6 years</v>
      </c>
    </row>
    <row r="801" spans="1:126">
      <c r="A801" s="13">
        <v>800</v>
      </c>
      <c r="B801" s="9" t="s">
        <v>135</v>
      </c>
      <c r="C801" s="9" t="str">
        <f>VLOOKUP(B801,Metadata!$M$2:$N$6,2,FALSE)</f>
        <v>Permanent Employee</v>
      </c>
      <c r="D801" s="9" t="s">
        <v>136</v>
      </c>
      <c r="E801" s="9" t="s">
        <v>137</v>
      </c>
      <c r="F801" s="9" t="s">
        <v>138</v>
      </c>
      <c r="G801" s="9" t="s">
        <v>172</v>
      </c>
      <c r="H801" s="9" t="str">
        <f>IF(G801="","",VLOOKUP(G801,Metadata!$J$2:$K$22,2,FALSE))</f>
        <v>Porto Metropolitan Area</v>
      </c>
      <c r="I801" s="9" t="s">
        <v>138</v>
      </c>
      <c r="J801" s="9" t="str">
        <f>IF(I801="","",VLOOKUP(I801,Metadata!$P$2:$Q$43,2,FALSE))</f>
        <v>Europe</v>
      </c>
      <c r="K801" s="9" t="str">
        <f t="shared" si="0"/>
        <v>Portugal</v>
      </c>
      <c r="L801" s="9" t="s">
        <v>172</v>
      </c>
      <c r="M801" s="9" t="str">
        <f>IF(L801="","",VLOOKUP(L801,Metadata!$J$2:$K$22,2,FALSE))</f>
        <v>Porto Metropolitan Area</v>
      </c>
      <c r="N801" s="9" t="s">
        <v>214</v>
      </c>
      <c r="O801" s="9" t="s">
        <v>136</v>
      </c>
      <c r="P801" s="9" t="s">
        <v>191</v>
      </c>
      <c r="Q801" s="10" t="str">
        <f t="shared" si="1"/>
        <v>Remote Job (full or flexible)</v>
      </c>
      <c r="R801" s="10">
        <v>6</v>
      </c>
      <c r="S801" s="9" t="s">
        <v>161</v>
      </c>
      <c r="T801" s="9" t="s">
        <v>137</v>
      </c>
      <c r="U801" s="9" t="str">
        <f>IF(S801&lt;&gt;"",S801,IF(T801&lt;&gt;"",VLOOKUP(T801,Metadata!$S$2:$T$228,2,FALSE),""))</f>
        <v>Full-Stack Developer</v>
      </c>
      <c r="V801" s="9" t="s">
        <v>144</v>
      </c>
      <c r="W801" s="9" t="s">
        <v>137</v>
      </c>
      <c r="X801" s="9" t="s">
        <v>175</v>
      </c>
      <c r="Y801" s="9" t="s">
        <v>137</v>
      </c>
      <c r="Z801" s="9" t="s">
        <v>262</v>
      </c>
      <c r="AA801" s="9" t="s">
        <v>165</v>
      </c>
      <c r="AB801" s="9" t="s">
        <v>137</v>
      </c>
      <c r="AC801" s="9"/>
      <c r="AD801" s="9" t="s">
        <v>148</v>
      </c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 t="s">
        <v>186</v>
      </c>
      <c r="BO801" s="9"/>
      <c r="BP801" s="9"/>
      <c r="BQ801" s="9" t="s">
        <v>219</v>
      </c>
      <c r="BR801" s="9"/>
      <c r="BS801" s="9" t="s">
        <v>200</v>
      </c>
      <c r="BT801" s="9"/>
      <c r="BU801" s="9"/>
      <c r="BV801" s="9"/>
      <c r="BW801" s="9"/>
      <c r="BX801" s="9"/>
      <c r="BY801" s="9"/>
      <c r="BZ801" s="9"/>
      <c r="CA801" s="10"/>
      <c r="CB801" s="10" t="str">
        <f t="shared" si="5"/>
        <v/>
      </c>
      <c r="CC801" s="10"/>
      <c r="CD801" s="9" t="str">
        <f t="shared" si="2"/>
        <v/>
      </c>
      <c r="CE801" s="9" t="s">
        <v>168</v>
      </c>
      <c r="CF801" s="9" t="s">
        <v>188</v>
      </c>
      <c r="CG801" s="9">
        <f>IF(CF801="","",VLOOKUP(CF801,Metadata!$D$2:$H$20,2,FALSE))</f>
        <v>17500</v>
      </c>
      <c r="CH801" s="9">
        <f>IF(CF801="","",VLOOKUP(CF801,Metadata!$D$2:$H$20,4,FALSE))</f>
        <v>15000</v>
      </c>
      <c r="CI801" s="9">
        <f>IF(CF801="","",VLOOKUP(CF801,Metadata!$D$2:$H$20,5,FALSE))</f>
        <v>20000</v>
      </c>
      <c r="CJ801" s="9">
        <f t="shared" si="3"/>
        <v>17500</v>
      </c>
      <c r="CK801" s="9" t="s">
        <v>189</v>
      </c>
      <c r="CL801" s="10">
        <v>1</v>
      </c>
      <c r="CM801" s="10">
        <v>4</v>
      </c>
      <c r="CN801" s="10">
        <v>5</v>
      </c>
      <c r="CO801" s="10">
        <v>7</v>
      </c>
      <c r="CP801" s="10">
        <v>5</v>
      </c>
      <c r="CQ801" s="10">
        <v>6</v>
      </c>
      <c r="CR801" s="10">
        <v>7</v>
      </c>
      <c r="CS801" s="10">
        <v>7</v>
      </c>
      <c r="CT801" s="10">
        <v>7</v>
      </c>
      <c r="CU801" s="10">
        <v>3</v>
      </c>
      <c r="CV801" s="10">
        <v>3</v>
      </c>
      <c r="CW801" s="10">
        <v>4</v>
      </c>
      <c r="CX801" s="10">
        <v>6</v>
      </c>
      <c r="CY801" s="10">
        <v>1</v>
      </c>
      <c r="CZ801" s="10">
        <v>5</v>
      </c>
      <c r="DA801" s="10">
        <v>4</v>
      </c>
      <c r="DB801" s="10">
        <v>6</v>
      </c>
      <c r="DC801" s="10">
        <v>7</v>
      </c>
      <c r="DD801" s="10">
        <v>7</v>
      </c>
      <c r="DE801" s="10">
        <v>7</v>
      </c>
      <c r="DF801" s="10">
        <v>7</v>
      </c>
      <c r="DG801" s="10">
        <v>7</v>
      </c>
      <c r="DH801" s="10">
        <v>7</v>
      </c>
      <c r="DI801" s="10">
        <v>7</v>
      </c>
      <c r="DJ801" s="10">
        <v>7</v>
      </c>
      <c r="DK801" s="10">
        <v>7</v>
      </c>
      <c r="DL801" s="10">
        <v>7</v>
      </c>
      <c r="DM801" s="9" t="s">
        <v>154</v>
      </c>
      <c r="DN801" s="10">
        <v>1990</v>
      </c>
      <c r="DO801" s="9">
        <f t="shared" si="4"/>
        <v>31</v>
      </c>
      <c r="DP801" s="9" t="s">
        <v>155</v>
      </c>
      <c r="DQ801" s="9" t="s">
        <v>156</v>
      </c>
      <c r="DR801" s="9" t="s">
        <v>157</v>
      </c>
      <c r="DS801" s="9" t="s">
        <v>137</v>
      </c>
      <c r="DT801" s="9" t="s">
        <v>181</v>
      </c>
      <c r="DU801" s="9" t="s">
        <v>168</v>
      </c>
      <c r="DV801" s="9" t="str">
        <f>VLOOKUP(DU801,Metadata!$B$2:$C$7,2,FALSE)</f>
        <v>0 - 3 years</v>
      </c>
    </row>
    <row r="802" spans="1:126">
      <c r="A802" s="13">
        <v>801</v>
      </c>
      <c r="B802" s="9" t="s">
        <v>135</v>
      </c>
      <c r="C802" s="9" t="str">
        <f>VLOOKUP(B802,Metadata!$M$2:$N$6,2,FALSE)</f>
        <v>Permanent Employee</v>
      </c>
      <c r="D802" s="9" t="s">
        <v>159</v>
      </c>
      <c r="E802" s="9" t="s">
        <v>137</v>
      </c>
      <c r="F802" s="9" t="s">
        <v>138</v>
      </c>
      <c r="G802" s="9" t="s">
        <v>140</v>
      </c>
      <c r="H802" s="9" t="str">
        <f>IF(G802="","",VLOOKUP(G802,Metadata!$J$2:$K$22,2,FALSE))</f>
        <v>Lisbon Metropolitan Area</v>
      </c>
      <c r="I802" s="9" t="s">
        <v>138</v>
      </c>
      <c r="J802" s="9" t="str">
        <f>IF(I802="","",VLOOKUP(I802,Metadata!$P$2:$Q$43,2,FALSE))</f>
        <v>Europe</v>
      </c>
      <c r="K802" s="9" t="str">
        <f t="shared" si="0"/>
        <v>Portugal</v>
      </c>
      <c r="L802" s="9" t="s">
        <v>140</v>
      </c>
      <c r="M802" s="9" t="str">
        <f>IF(L802="","",VLOOKUP(L802,Metadata!$J$2:$K$22,2,FALSE))</f>
        <v>Lisbon Metropolitan Area</v>
      </c>
      <c r="N802" s="9" t="s">
        <v>141</v>
      </c>
      <c r="O802" s="9" t="s">
        <v>137</v>
      </c>
      <c r="P802" s="9" t="s">
        <v>142</v>
      </c>
      <c r="Q802" s="10" t="str">
        <f t="shared" si="1"/>
        <v>Full Office Job</v>
      </c>
      <c r="R802" s="10">
        <v>4</v>
      </c>
      <c r="S802" s="9" t="s">
        <v>137</v>
      </c>
      <c r="T802" s="9" t="s">
        <v>512</v>
      </c>
      <c r="U802" s="9" t="str">
        <f>IF(S802&lt;&gt;"",S802,IF(T802&lt;&gt;"",VLOOKUP(T802,Metadata!$S$2:$T$228,2,FALSE),""))</f>
        <v>Business Applications (BI/CRM/ERP)</v>
      </c>
      <c r="V802" s="9" t="s">
        <v>207</v>
      </c>
      <c r="W802" s="9" t="s">
        <v>137</v>
      </c>
      <c r="X802" s="9" t="s">
        <v>252</v>
      </c>
      <c r="Y802" s="9" t="s">
        <v>137</v>
      </c>
      <c r="Z802" s="9" t="s">
        <v>218</v>
      </c>
      <c r="AA802" s="9" t="s">
        <v>137</v>
      </c>
      <c r="AB802" s="9" t="s">
        <v>137</v>
      </c>
      <c r="AC802" s="9" t="s">
        <v>147</v>
      </c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 t="s">
        <v>150</v>
      </c>
      <c r="BZ802" s="9" t="s">
        <v>137</v>
      </c>
      <c r="CA802" s="10"/>
      <c r="CB802" s="10" t="str">
        <f t="shared" si="5"/>
        <v/>
      </c>
      <c r="CC802" s="10"/>
      <c r="CD802" s="9" t="str">
        <f t="shared" si="2"/>
        <v/>
      </c>
      <c r="CE802" s="9" t="s">
        <v>168</v>
      </c>
      <c r="CF802" s="9" t="s">
        <v>220</v>
      </c>
      <c r="CG802" s="9">
        <f>IF(CF802="","",VLOOKUP(CF802,Metadata!$D$2:$H$20,2,FALSE))</f>
        <v>27500</v>
      </c>
      <c r="CH802" s="9">
        <f>IF(CF802="","",VLOOKUP(CF802,Metadata!$D$2:$H$20,4,FALSE))</f>
        <v>25000</v>
      </c>
      <c r="CI802" s="9">
        <f>IF(CF802="","",VLOOKUP(CF802,Metadata!$D$2:$H$20,5,FALSE))</f>
        <v>30000</v>
      </c>
      <c r="CJ802" s="9">
        <f t="shared" si="3"/>
        <v>27500</v>
      </c>
      <c r="CK802" s="9" t="s">
        <v>153</v>
      </c>
      <c r="CL802" s="10">
        <v>3</v>
      </c>
      <c r="CM802" s="10">
        <v>5</v>
      </c>
      <c r="CN802" s="10">
        <v>7</v>
      </c>
      <c r="CO802" s="10">
        <v>7</v>
      </c>
      <c r="CP802" s="10">
        <v>7</v>
      </c>
      <c r="CQ802" s="10">
        <v>7</v>
      </c>
      <c r="CR802" s="10">
        <v>4</v>
      </c>
      <c r="CS802" s="10">
        <v>4</v>
      </c>
      <c r="CT802" s="10">
        <v>7</v>
      </c>
      <c r="CU802" s="10">
        <v>7</v>
      </c>
      <c r="CV802" s="10">
        <v>7</v>
      </c>
      <c r="CW802" s="10">
        <v>7</v>
      </c>
      <c r="CX802" s="10">
        <v>7</v>
      </c>
      <c r="CY802" s="10">
        <v>7</v>
      </c>
      <c r="CZ802" s="10">
        <v>5</v>
      </c>
      <c r="DA802" s="10">
        <v>4</v>
      </c>
      <c r="DB802" s="10">
        <v>4</v>
      </c>
      <c r="DC802" s="10">
        <v>7</v>
      </c>
      <c r="DD802" s="10">
        <v>4</v>
      </c>
      <c r="DE802" s="10">
        <v>7</v>
      </c>
      <c r="DF802" s="10">
        <v>7</v>
      </c>
      <c r="DG802" s="10">
        <v>7</v>
      </c>
      <c r="DH802" s="10">
        <v>7</v>
      </c>
      <c r="DI802" s="10">
        <v>7</v>
      </c>
      <c r="DJ802" s="10">
        <v>4</v>
      </c>
      <c r="DK802" s="10">
        <v>7</v>
      </c>
      <c r="DL802" s="10">
        <v>4</v>
      </c>
      <c r="DM802" s="9" t="s">
        <v>154</v>
      </c>
      <c r="DN802" s="10">
        <v>1971</v>
      </c>
      <c r="DO802" s="9">
        <f t="shared" si="4"/>
        <v>50</v>
      </c>
      <c r="DP802" s="9" t="s">
        <v>222</v>
      </c>
      <c r="DQ802" s="9" t="s">
        <v>156</v>
      </c>
      <c r="DR802" s="9" t="s">
        <v>170</v>
      </c>
      <c r="DS802" s="9" t="s">
        <v>137</v>
      </c>
      <c r="DT802" s="9" t="s">
        <v>181</v>
      </c>
      <c r="DU802" s="9" t="s">
        <v>158</v>
      </c>
      <c r="DV802" s="9" t="str">
        <f>VLOOKUP(DU802,Metadata!$B$2:$C$7,2,FALSE)</f>
        <v>6+ years</v>
      </c>
    </row>
    <row r="803" spans="1:126">
      <c r="A803" s="13">
        <v>802</v>
      </c>
      <c r="B803" s="9" t="s">
        <v>135</v>
      </c>
      <c r="C803" s="9" t="str">
        <f>VLOOKUP(B803,Metadata!$M$2:$N$6,2,FALSE)</f>
        <v>Permanent Employee</v>
      </c>
      <c r="D803" s="9" t="s">
        <v>159</v>
      </c>
      <c r="E803" s="9" t="s">
        <v>137</v>
      </c>
      <c r="F803" s="9" t="s">
        <v>138</v>
      </c>
      <c r="G803" s="9" t="s">
        <v>190</v>
      </c>
      <c r="H803" s="9" t="str">
        <f>IF(G803="","",VLOOKUP(G803,Metadata!$J$2:$K$22,2,FALSE))</f>
        <v>North</v>
      </c>
      <c r="I803" s="9" t="s">
        <v>138</v>
      </c>
      <c r="J803" s="9" t="str">
        <f>IF(I803="","",VLOOKUP(I803,Metadata!$P$2:$Q$43,2,FALSE))</f>
        <v>Europe</v>
      </c>
      <c r="K803" s="9" t="str">
        <f t="shared" si="0"/>
        <v>Portugal</v>
      </c>
      <c r="L803" s="9" t="s">
        <v>172</v>
      </c>
      <c r="M803" s="9" t="str">
        <f>IF(L803="","",VLOOKUP(L803,Metadata!$J$2:$K$22,2,FALSE))</f>
        <v>Porto Metropolitan Area</v>
      </c>
      <c r="N803" s="9" t="s">
        <v>141</v>
      </c>
      <c r="O803" s="9" t="s">
        <v>137</v>
      </c>
      <c r="P803" s="9" t="s">
        <v>142</v>
      </c>
      <c r="Q803" s="10" t="str">
        <f t="shared" si="1"/>
        <v>Full Office Job</v>
      </c>
      <c r="R803" s="10">
        <v>3</v>
      </c>
      <c r="S803" s="9" t="s">
        <v>206</v>
      </c>
      <c r="T803" s="9" t="s">
        <v>137</v>
      </c>
      <c r="U803" s="9" t="str">
        <f>IF(S803&lt;&gt;"",S803,IF(T803&lt;&gt;"",VLOOKUP(T803,Metadata!$S$2:$T$228,2,FALSE),""))</f>
        <v>Mobile Apps Developer</v>
      </c>
      <c r="V803" s="9" t="s">
        <v>162</v>
      </c>
      <c r="W803" s="9" t="s">
        <v>137</v>
      </c>
      <c r="X803" s="9" t="s">
        <v>163</v>
      </c>
      <c r="Y803" s="9" t="s">
        <v>137</v>
      </c>
      <c r="Z803" s="9" t="s">
        <v>262</v>
      </c>
      <c r="AA803" s="9" t="s">
        <v>137</v>
      </c>
      <c r="AB803" s="9" t="s">
        <v>137</v>
      </c>
      <c r="AC803" s="9"/>
      <c r="AD803" s="9" t="s">
        <v>148</v>
      </c>
      <c r="AE803" s="9" t="s">
        <v>194</v>
      </c>
      <c r="AF803" s="9"/>
      <c r="AG803" s="9"/>
      <c r="AH803" s="9"/>
      <c r="AI803" s="9"/>
      <c r="AJ803" s="9"/>
      <c r="AK803" s="9"/>
      <c r="AL803" s="9" t="s">
        <v>177</v>
      </c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 t="s">
        <v>167</v>
      </c>
      <c r="BK803" s="9" t="s">
        <v>198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10"/>
      <c r="CB803" s="10" t="str">
        <f t="shared" si="5"/>
        <v/>
      </c>
      <c r="CC803" s="10"/>
      <c r="CD803" s="9" t="str">
        <f t="shared" si="2"/>
        <v/>
      </c>
      <c r="CE803" s="9" t="s">
        <v>168</v>
      </c>
      <c r="CF803" s="9" t="s">
        <v>254</v>
      </c>
      <c r="CG803" s="9">
        <f>IF(CF803="","",VLOOKUP(CF803,Metadata!$D$2:$H$20,2,FALSE))</f>
        <v>37500</v>
      </c>
      <c r="CH803" s="9">
        <f>IF(CF803="","",VLOOKUP(CF803,Metadata!$D$2:$H$20,4,FALSE))</f>
        <v>35000</v>
      </c>
      <c r="CI803" s="9">
        <f>IF(CF803="","",VLOOKUP(CF803,Metadata!$D$2:$H$20,5,FALSE))</f>
        <v>40000</v>
      </c>
      <c r="CJ803" s="9">
        <f t="shared" si="3"/>
        <v>37500</v>
      </c>
      <c r="CK803" s="9" t="s">
        <v>201</v>
      </c>
      <c r="CL803" s="10">
        <v>5</v>
      </c>
      <c r="CM803" s="10">
        <v>1</v>
      </c>
      <c r="CN803" s="10">
        <v>7</v>
      </c>
      <c r="CO803" s="10">
        <v>5</v>
      </c>
      <c r="CP803" s="10">
        <v>5</v>
      </c>
      <c r="CQ803" s="10">
        <v>7</v>
      </c>
      <c r="CR803" s="10">
        <v>1</v>
      </c>
      <c r="CS803" s="10">
        <v>4</v>
      </c>
      <c r="CT803" s="10">
        <v>7</v>
      </c>
      <c r="CU803" s="10">
        <v>4</v>
      </c>
      <c r="CV803" s="10">
        <v>4</v>
      </c>
      <c r="CW803" s="10">
        <v>1</v>
      </c>
      <c r="CX803" s="10">
        <v>7</v>
      </c>
      <c r="CY803" s="10">
        <v>1</v>
      </c>
      <c r="CZ803" s="10">
        <v>6</v>
      </c>
      <c r="DA803" s="10">
        <v>4</v>
      </c>
      <c r="DB803" s="10">
        <v>7</v>
      </c>
      <c r="DC803" s="10">
        <v>7</v>
      </c>
      <c r="DD803" s="10">
        <v>1</v>
      </c>
      <c r="DE803" s="10">
        <v>4</v>
      </c>
      <c r="DF803" s="10">
        <v>5</v>
      </c>
      <c r="DG803" s="10">
        <v>7</v>
      </c>
      <c r="DH803" s="10">
        <v>4</v>
      </c>
      <c r="DI803" s="10">
        <v>4</v>
      </c>
      <c r="DJ803" s="10">
        <v>1</v>
      </c>
      <c r="DK803" s="10">
        <v>4</v>
      </c>
      <c r="DL803" s="10">
        <v>4</v>
      </c>
      <c r="DM803" s="9" t="s">
        <v>154</v>
      </c>
      <c r="DN803" s="10">
        <v>1986</v>
      </c>
      <c r="DO803" s="9">
        <f t="shared" si="4"/>
        <v>35</v>
      </c>
      <c r="DP803" s="9" t="s">
        <v>155</v>
      </c>
      <c r="DQ803" s="9" t="s">
        <v>202</v>
      </c>
      <c r="DR803" s="9" t="s">
        <v>157</v>
      </c>
      <c r="DS803" s="9" t="s">
        <v>137</v>
      </c>
      <c r="DT803" s="9" t="s">
        <v>181</v>
      </c>
      <c r="DU803" s="9" t="s">
        <v>203</v>
      </c>
      <c r="DV803" s="9" t="str">
        <f>VLOOKUP(DU803,Metadata!$B$2:$C$7,2,FALSE)</f>
        <v>6+ years</v>
      </c>
    </row>
    <row r="804" spans="1:126">
      <c r="A804" s="13">
        <v>803</v>
      </c>
      <c r="B804" s="9" t="s">
        <v>135</v>
      </c>
      <c r="C804" s="9" t="str">
        <f>VLOOKUP(B804,Metadata!$M$2:$N$6,2,FALSE)</f>
        <v>Permanent Employee</v>
      </c>
      <c r="D804" s="9" t="s">
        <v>136</v>
      </c>
      <c r="E804" s="9" t="s">
        <v>137</v>
      </c>
      <c r="F804" s="9" t="s">
        <v>138</v>
      </c>
      <c r="G804" s="9" t="s">
        <v>312</v>
      </c>
      <c r="H804" s="9" t="str">
        <f>IF(G804="","",VLOOKUP(G804,Metadata!$J$2:$K$22,2,FALSE))</f>
        <v>South</v>
      </c>
      <c r="I804" s="9" t="s">
        <v>138</v>
      </c>
      <c r="J804" s="9" t="str">
        <f>IF(I804="","",VLOOKUP(I804,Metadata!$P$2:$Q$43,2,FALSE))</f>
        <v>Europe</v>
      </c>
      <c r="K804" s="9" t="str">
        <f t="shared" si="0"/>
        <v>Portugal</v>
      </c>
      <c r="L804" s="9" t="s">
        <v>312</v>
      </c>
      <c r="M804" s="9" t="str">
        <f>IF(L804="","",VLOOKUP(L804,Metadata!$J$2:$K$22,2,FALSE))</f>
        <v>South</v>
      </c>
      <c r="N804" s="9" t="s">
        <v>141</v>
      </c>
      <c r="O804" s="9" t="s">
        <v>137</v>
      </c>
      <c r="P804" s="9" t="s">
        <v>142</v>
      </c>
      <c r="Q804" s="10" t="str">
        <f t="shared" si="1"/>
        <v>Full Office Job</v>
      </c>
      <c r="R804" s="10">
        <v>7</v>
      </c>
      <c r="S804" s="9" t="s">
        <v>161</v>
      </c>
      <c r="T804" s="9" t="s">
        <v>137</v>
      </c>
      <c r="U804" s="9" t="str">
        <f>IF(S804&lt;&gt;"",S804,IF(T804&lt;&gt;"",VLOOKUP(T804,Metadata!$S$2:$T$228,2,FALSE),""))</f>
        <v>Full-Stack Developer</v>
      </c>
      <c r="V804" s="9" t="s">
        <v>400</v>
      </c>
      <c r="W804" s="9" t="s">
        <v>137</v>
      </c>
      <c r="X804" s="9" t="s">
        <v>145</v>
      </c>
      <c r="Y804" s="9" t="s">
        <v>137</v>
      </c>
      <c r="Z804" s="9" t="s">
        <v>184</v>
      </c>
      <c r="AA804" s="9" t="s">
        <v>137</v>
      </c>
      <c r="AB804" s="9" t="s">
        <v>137</v>
      </c>
      <c r="AC804" s="9" t="s">
        <v>147</v>
      </c>
      <c r="AD804" s="9"/>
      <c r="AE804" s="9" t="s">
        <v>194</v>
      </c>
      <c r="AF804" s="9"/>
      <c r="AG804" s="9"/>
      <c r="AH804" s="9"/>
      <c r="AI804" s="9"/>
      <c r="AJ804" s="9" t="s">
        <v>185</v>
      </c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 t="s">
        <v>178</v>
      </c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198</v>
      </c>
      <c r="BL804" s="9" t="s">
        <v>199</v>
      </c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10"/>
      <c r="CB804" s="10" t="str">
        <f t="shared" si="5"/>
        <v/>
      </c>
      <c r="CC804" s="10"/>
      <c r="CD804" s="9" t="str">
        <f t="shared" si="2"/>
        <v/>
      </c>
      <c r="CE804" s="9" t="s">
        <v>168</v>
      </c>
      <c r="CF804" s="9" t="s">
        <v>169</v>
      </c>
      <c r="CG804" s="9">
        <f>IF(CF804="","",VLOOKUP(CF804,Metadata!$D$2:$H$20,2,FALSE))</f>
        <v>12500</v>
      </c>
      <c r="CH804" s="9">
        <f>IF(CF804="","",VLOOKUP(CF804,Metadata!$D$2:$H$20,4,FALSE))</f>
        <v>0</v>
      </c>
      <c r="CI804" s="9">
        <f>IF(CF804="","",VLOOKUP(CF804,Metadata!$D$2:$H$20,5,FALSE))</f>
        <v>15000</v>
      </c>
      <c r="CJ804" s="9">
        <f t="shared" si="3"/>
        <v>12500</v>
      </c>
      <c r="CK804" s="9" t="s">
        <v>153</v>
      </c>
      <c r="CL804" s="10">
        <v>1</v>
      </c>
      <c r="CM804" s="10">
        <v>4</v>
      </c>
      <c r="CN804" s="10">
        <v>7</v>
      </c>
      <c r="CO804" s="10">
        <v>7</v>
      </c>
      <c r="CP804" s="10">
        <v>7</v>
      </c>
      <c r="CQ804" s="10">
        <v>7</v>
      </c>
      <c r="CR804" s="10">
        <v>7</v>
      </c>
      <c r="CS804" s="10">
        <v>7</v>
      </c>
      <c r="CT804" s="10">
        <v>7</v>
      </c>
      <c r="CU804" s="10">
        <v>7</v>
      </c>
      <c r="CV804" s="10">
        <v>5</v>
      </c>
      <c r="CW804" s="10">
        <v>5</v>
      </c>
      <c r="CX804" s="10">
        <v>7</v>
      </c>
      <c r="CY804" s="10">
        <v>5</v>
      </c>
      <c r="CZ804" s="10">
        <v>7</v>
      </c>
      <c r="DA804" s="10">
        <v>7</v>
      </c>
      <c r="DB804" s="10">
        <v>7</v>
      </c>
      <c r="DC804" s="10">
        <v>7</v>
      </c>
      <c r="DD804" s="10">
        <v>7</v>
      </c>
      <c r="DE804" s="10">
        <v>7</v>
      </c>
      <c r="DF804" s="10">
        <v>7</v>
      </c>
      <c r="DG804" s="10">
        <v>7</v>
      </c>
      <c r="DH804" s="10">
        <v>5</v>
      </c>
      <c r="DI804" s="10">
        <v>4</v>
      </c>
      <c r="DJ804" s="10">
        <v>5</v>
      </c>
      <c r="DK804" s="10">
        <v>5</v>
      </c>
      <c r="DL804" s="10">
        <v>5</v>
      </c>
      <c r="DM804" s="9" t="s">
        <v>154</v>
      </c>
      <c r="DN804" s="10">
        <v>1992</v>
      </c>
      <c r="DO804" s="9">
        <f t="shared" si="4"/>
        <v>29</v>
      </c>
      <c r="DP804" s="9" t="s">
        <v>155</v>
      </c>
      <c r="DQ804" s="9" t="s">
        <v>156</v>
      </c>
      <c r="DR804" s="9" t="s">
        <v>157</v>
      </c>
      <c r="DS804" s="9" t="s">
        <v>137</v>
      </c>
      <c r="DT804" s="9" t="s">
        <v>181</v>
      </c>
      <c r="DU804" s="9" t="s">
        <v>168</v>
      </c>
      <c r="DV804" s="9" t="str">
        <f>VLOOKUP(DU804,Metadata!$B$2:$C$7,2,FALSE)</f>
        <v>0 - 3 years</v>
      </c>
    </row>
    <row r="805" spans="1:126">
      <c r="A805" s="13">
        <v>804</v>
      </c>
      <c r="B805" s="9" t="s">
        <v>135</v>
      </c>
      <c r="C805" s="9" t="str">
        <f>VLOOKUP(B805,Metadata!$M$2:$N$6,2,FALSE)</f>
        <v>Permanent Employee</v>
      </c>
      <c r="D805" s="9" t="s">
        <v>159</v>
      </c>
      <c r="E805" s="9" t="s">
        <v>137</v>
      </c>
      <c r="F805" s="9" t="s">
        <v>138</v>
      </c>
      <c r="G805" s="9" t="s">
        <v>213</v>
      </c>
      <c r="H805" s="9" t="str">
        <f>IF(G805="","",VLOOKUP(G805,Metadata!$J$2:$K$22,2,FALSE))</f>
        <v>Centre</v>
      </c>
      <c r="I805" s="9" t="s">
        <v>138</v>
      </c>
      <c r="J805" s="9" t="str">
        <f>IF(I805="","",VLOOKUP(I805,Metadata!$P$2:$Q$43,2,FALSE))</f>
        <v>Europe</v>
      </c>
      <c r="K805" s="9" t="str">
        <f t="shared" si="0"/>
        <v>Portugal</v>
      </c>
      <c r="L805" s="9" t="s">
        <v>172</v>
      </c>
      <c r="M805" s="9" t="str">
        <f>IF(L805="","",VLOOKUP(L805,Metadata!$J$2:$K$22,2,FALSE))</f>
        <v>Porto Metropolitan Area</v>
      </c>
      <c r="N805" s="9" t="s">
        <v>141</v>
      </c>
      <c r="O805" s="9" t="s">
        <v>137</v>
      </c>
      <c r="P805" s="9" t="s">
        <v>142</v>
      </c>
      <c r="Q805" s="10" t="str">
        <f t="shared" si="1"/>
        <v>Full Office Job</v>
      </c>
      <c r="R805" s="10">
        <v>5</v>
      </c>
      <c r="S805" s="9" t="s">
        <v>161</v>
      </c>
      <c r="T805" s="9" t="s">
        <v>137</v>
      </c>
      <c r="U805" s="9" t="str">
        <f>IF(S805&lt;&gt;"",S805,IF(T805&lt;&gt;"",VLOOKUP(T805,Metadata!$S$2:$T$228,2,FALSE),""))</f>
        <v>Full-Stack Developer</v>
      </c>
      <c r="V805" s="9" t="s">
        <v>162</v>
      </c>
      <c r="W805" s="9" t="s">
        <v>137</v>
      </c>
      <c r="X805" s="9" t="s">
        <v>163</v>
      </c>
      <c r="Y805" s="9" t="s">
        <v>137</v>
      </c>
      <c r="Z805" s="9" t="s">
        <v>262</v>
      </c>
      <c r="AA805" s="9" t="s">
        <v>165</v>
      </c>
      <c r="AB805" s="9" t="s">
        <v>253</v>
      </c>
      <c r="AC805" s="9" t="s">
        <v>147</v>
      </c>
      <c r="AD805" s="9"/>
      <c r="AE805" s="9"/>
      <c r="AF805" s="9"/>
      <c r="AG805" s="9" t="s">
        <v>166</v>
      </c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 t="s">
        <v>178</v>
      </c>
      <c r="BB805" s="9"/>
      <c r="BC805" s="9"/>
      <c r="BD805" s="9"/>
      <c r="BE805" s="9"/>
      <c r="BF805" s="9"/>
      <c r="BG805" s="9"/>
      <c r="BH805" s="9"/>
      <c r="BI805" s="9"/>
      <c r="BJ805" s="9" t="s">
        <v>167</v>
      </c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10"/>
      <c r="CB805" s="10" t="str">
        <f t="shared" si="5"/>
        <v/>
      </c>
      <c r="CC805" s="10"/>
      <c r="CD805" s="9" t="str">
        <f t="shared" si="2"/>
        <v/>
      </c>
      <c r="CE805" s="9" t="s">
        <v>151</v>
      </c>
      <c r="CF805" s="9" t="s">
        <v>220</v>
      </c>
      <c r="CG805" s="9">
        <f>IF(CF805="","",VLOOKUP(CF805,Metadata!$D$2:$H$20,2,FALSE))</f>
        <v>27500</v>
      </c>
      <c r="CH805" s="9">
        <f>IF(CF805="","",VLOOKUP(CF805,Metadata!$D$2:$H$20,4,FALSE))</f>
        <v>25000</v>
      </c>
      <c r="CI805" s="9">
        <f>IF(CF805="","",VLOOKUP(CF805,Metadata!$D$2:$H$20,5,FALSE))</f>
        <v>30000</v>
      </c>
      <c r="CJ805" s="9">
        <f t="shared" si="3"/>
        <v>27500</v>
      </c>
      <c r="CK805" s="9" t="s">
        <v>153</v>
      </c>
      <c r="CL805" s="10">
        <v>3</v>
      </c>
      <c r="CM805" s="10">
        <v>3</v>
      </c>
      <c r="CN805" s="10">
        <v>7</v>
      </c>
      <c r="CO805" s="10">
        <v>7</v>
      </c>
      <c r="CP805" s="10">
        <v>6</v>
      </c>
      <c r="CQ805" s="10">
        <v>6</v>
      </c>
      <c r="CR805" s="10">
        <v>6</v>
      </c>
      <c r="CS805" s="10">
        <v>4</v>
      </c>
      <c r="CT805" s="10">
        <v>4</v>
      </c>
      <c r="CU805" s="10">
        <v>4</v>
      </c>
      <c r="CV805" s="10">
        <v>4</v>
      </c>
      <c r="CW805" s="10">
        <v>3</v>
      </c>
      <c r="CX805" s="10">
        <v>5</v>
      </c>
      <c r="CY805" s="10">
        <v>5</v>
      </c>
      <c r="CZ805" s="10">
        <v>5</v>
      </c>
      <c r="DA805" s="10">
        <v>3</v>
      </c>
      <c r="DB805" s="10">
        <v>3</v>
      </c>
      <c r="DC805" s="10">
        <v>6</v>
      </c>
      <c r="DD805" s="10">
        <v>3</v>
      </c>
      <c r="DE805" s="10">
        <v>5</v>
      </c>
      <c r="DF805" s="10">
        <v>4</v>
      </c>
      <c r="DG805" s="10">
        <v>5</v>
      </c>
      <c r="DH805" s="10">
        <v>5</v>
      </c>
      <c r="DI805" s="10">
        <v>5</v>
      </c>
      <c r="DJ805" s="10">
        <v>3</v>
      </c>
      <c r="DK805" s="10">
        <v>5</v>
      </c>
      <c r="DL805" s="10">
        <v>5</v>
      </c>
      <c r="DM805" s="9" t="s">
        <v>154</v>
      </c>
      <c r="DN805" s="10">
        <v>1983</v>
      </c>
      <c r="DO805" s="9">
        <f t="shared" si="4"/>
        <v>38</v>
      </c>
      <c r="DP805" s="9" t="s">
        <v>155</v>
      </c>
      <c r="DQ805" s="9" t="s">
        <v>202</v>
      </c>
      <c r="DR805" s="9" t="s">
        <v>157</v>
      </c>
      <c r="DS805" s="9" t="s">
        <v>137</v>
      </c>
      <c r="DT805" s="9" t="s">
        <v>181</v>
      </c>
      <c r="DU805" s="9" t="s">
        <v>158</v>
      </c>
      <c r="DV805" s="9" t="str">
        <f>VLOOKUP(DU805,Metadata!$B$2:$C$7,2,FALSE)</f>
        <v>6+ years</v>
      </c>
    </row>
    <row r="806" spans="1:126">
      <c r="A806" s="13">
        <v>805</v>
      </c>
      <c r="B806" s="9" t="s">
        <v>171</v>
      </c>
      <c r="C806" s="9" t="str">
        <f>VLOOKUP(B806,Metadata!$M$2:$N$6,2,FALSE)</f>
        <v>Contractor</v>
      </c>
      <c r="D806" s="9" t="s">
        <v>137</v>
      </c>
      <c r="E806" s="9" t="s">
        <v>136</v>
      </c>
      <c r="F806" s="9" t="s">
        <v>138</v>
      </c>
      <c r="G806" s="9" t="s">
        <v>139</v>
      </c>
      <c r="H806" s="9" t="str">
        <f>IF(G806="","",VLOOKUP(G806,Metadata!$J$2:$K$22,2,FALSE))</f>
        <v>Centre</v>
      </c>
      <c r="I806" s="9" t="s">
        <v>350</v>
      </c>
      <c r="J806" s="9" t="str">
        <f>IF(I806="","",VLOOKUP(I806,Metadata!$P$2:$Q$43,2,FALSE))</f>
        <v>South America</v>
      </c>
      <c r="K806" s="9" t="str">
        <f t="shared" si="0"/>
        <v>International</v>
      </c>
      <c r="L806" s="9" t="s">
        <v>137</v>
      </c>
      <c r="M806" s="9" t="str">
        <f>IF(L806="","",VLOOKUP(L806,Metadata!$J$2:$K$22,2,FALSE))</f>
        <v/>
      </c>
      <c r="N806" s="9" t="s">
        <v>141</v>
      </c>
      <c r="O806" s="9" t="s">
        <v>137</v>
      </c>
      <c r="P806" s="9" t="s">
        <v>191</v>
      </c>
      <c r="Q806" s="10" t="str">
        <f t="shared" si="1"/>
        <v>Remote Job (full or flexible)</v>
      </c>
      <c r="R806" s="10">
        <v>7</v>
      </c>
      <c r="S806" s="9" t="s">
        <v>161</v>
      </c>
      <c r="T806" s="9" t="s">
        <v>137</v>
      </c>
      <c r="U806" s="9" t="str">
        <f>IF(S806&lt;&gt;"",S806,IF(T806&lt;&gt;"",VLOOKUP(T806,Metadata!$S$2:$T$228,2,FALSE),""))</f>
        <v>Full-Stack Developer</v>
      </c>
      <c r="V806" s="9" t="s">
        <v>256</v>
      </c>
      <c r="W806" s="9" t="s">
        <v>137</v>
      </c>
      <c r="X806" s="9" t="s">
        <v>163</v>
      </c>
      <c r="Y806" s="9" t="s">
        <v>137</v>
      </c>
      <c r="Z806" s="9" t="s">
        <v>164</v>
      </c>
      <c r="AA806" s="9" t="s">
        <v>165</v>
      </c>
      <c r="AB806" s="9" t="s">
        <v>137</v>
      </c>
      <c r="AC806" s="9"/>
      <c r="AD806" s="9"/>
      <c r="AE806" s="9"/>
      <c r="AF806" s="9"/>
      <c r="AG806" s="9"/>
      <c r="AH806" s="9"/>
      <c r="AI806" s="9"/>
      <c r="AJ806" s="9" t="s">
        <v>185</v>
      </c>
      <c r="AK806" s="9" t="s">
        <v>302</v>
      </c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 t="s">
        <v>371</v>
      </c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 t="s">
        <v>167</v>
      </c>
      <c r="BK806" s="9"/>
      <c r="BL806" s="9" t="s">
        <v>199</v>
      </c>
      <c r="BM806" s="9" t="s">
        <v>303</v>
      </c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14" t="s">
        <v>404</v>
      </c>
      <c r="CB806" s="10" t="str">
        <f t="shared" si="5"/>
        <v>More than 24 months</v>
      </c>
      <c r="CC806" s="10">
        <v>20</v>
      </c>
      <c r="CD806" s="9">
        <f t="shared" si="2"/>
        <v>32000</v>
      </c>
      <c r="CE806" s="9" t="s">
        <v>137</v>
      </c>
      <c r="CF806" s="9" t="s">
        <v>137</v>
      </c>
      <c r="CG806" s="9" t="str">
        <f>IF(CF806="","",VLOOKUP(CF806,Metadata!$D$2:$H$20,2,FALSE))</f>
        <v/>
      </c>
      <c r="CH806" s="9" t="str">
        <f>IF(CF806="","",VLOOKUP(CF806,Metadata!$D$2:$H$20,4,FALSE))</f>
        <v/>
      </c>
      <c r="CI806" s="9" t="str">
        <f>IF(CF806="","",VLOOKUP(CF806,Metadata!$D$2:$H$20,5,FALSE))</f>
        <v/>
      </c>
      <c r="CJ806" s="9">
        <f t="shared" si="3"/>
        <v>32000</v>
      </c>
      <c r="CK806" s="9" t="s">
        <v>153</v>
      </c>
      <c r="CL806" s="10">
        <v>5</v>
      </c>
      <c r="CM806" s="10">
        <v>4</v>
      </c>
      <c r="CN806" s="10">
        <v>5</v>
      </c>
      <c r="CO806" s="10">
        <v>5</v>
      </c>
      <c r="CP806" s="10">
        <v>5</v>
      </c>
      <c r="CQ806" s="10">
        <v>5</v>
      </c>
      <c r="CR806" s="10">
        <v>7</v>
      </c>
      <c r="CS806" s="10">
        <v>6</v>
      </c>
      <c r="CT806" s="10">
        <v>4</v>
      </c>
      <c r="CU806" s="10">
        <v>6</v>
      </c>
      <c r="CV806" s="10">
        <v>4</v>
      </c>
      <c r="CW806" s="10">
        <v>4</v>
      </c>
      <c r="CX806" s="10">
        <v>4</v>
      </c>
      <c r="CY806" s="10">
        <v>5</v>
      </c>
      <c r="CZ806" s="10">
        <v>5</v>
      </c>
      <c r="DA806" s="10">
        <v>2</v>
      </c>
      <c r="DB806" s="10">
        <v>2</v>
      </c>
      <c r="DC806" s="10">
        <v>2</v>
      </c>
      <c r="DD806" s="10">
        <v>2</v>
      </c>
      <c r="DE806" s="10">
        <v>6</v>
      </c>
      <c r="DF806" s="10">
        <v>6</v>
      </c>
      <c r="DG806" s="10">
        <v>7</v>
      </c>
      <c r="DH806" s="10">
        <v>5</v>
      </c>
      <c r="DI806" s="10">
        <v>5</v>
      </c>
      <c r="DJ806" s="10">
        <v>7</v>
      </c>
      <c r="DK806" s="10">
        <v>6</v>
      </c>
      <c r="DL806" s="10">
        <v>2</v>
      </c>
      <c r="DM806" s="9" t="s">
        <v>333</v>
      </c>
      <c r="DN806" s="10">
        <v>1989</v>
      </c>
      <c r="DO806" s="9">
        <f t="shared" si="4"/>
        <v>32</v>
      </c>
      <c r="DP806" s="9" t="s">
        <v>155</v>
      </c>
      <c r="DQ806" s="9" t="s">
        <v>202</v>
      </c>
      <c r="DR806" s="9" t="s">
        <v>170</v>
      </c>
      <c r="DS806" s="9" t="s">
        <v>137</v>
      </c>
      <c r="DT806" s="9" t="s">
        <v>181</v>
      </c>
      <c r="DU806" s="9" t="s">
        <v>158</v>
      </c>
      <c r="DV806" s="9" t="str">
        <f>VLOOKUP(DU806,Metadata!$B$2:$C$7,2,FALSE)</f>
        <v>6+ years</v>
      </c>
    </row>
    <row r="807" spans="1:126">
      <c r="A807" s="13">
        <v>806</v>
      </c>
      <c r="B807" s="9" t="s">
        <v>135</v>
      </c>
      <c r="C807" s="9" t="str">
        <f>VLOOKUP(B807,Metadata!$M$2:$N$6,2,FALSE)</f>
        <v>Permanent Employee</v>
      </c>
      <c r="D807" s="9" t="s">
        <v>159</v>
      </c>
      <c r="E807" s="9" t="s">
        <v>137</v>
      </c>
      <c r="F807" s="9" t="s">
        <v>138</v>
      </c>
      <c r="G807" s="9" t="s">
        <v>140</v>
      </c>
      <c r="H807" s="9" t="str">
        <f>IF(G807="","",VLOOKUP(G807,Metadata!$J$2:$K$22,2,FALSE))</f>
        <v>Lisbon Metropolitan Area</v>
      </c>
      <c r="I807" s="9" t="s">
        <v>138</v>
      </c>
      <c r="J807" s="9" t="str">
        <f>IF(I807="","",VLOOKUP(I807,Metadata!$P$2:$Q$43,2,FALSE))</f>
        <v>Europe</v>
      </c>
      <c r="K807" s="9" t="str">
        <f t="shared" si="0"/>
        <v>Portugal</v>
      </c>
      <c r="L807" s="9" t="s">
        <v>140</v>
      </c>
      <c r="M807" s="9" t="str">
        <f>IF(L807="","",VLOOKUP(L807,Metadata!$J$2:$K$22,2,FALSE))</f>
        <v>Lisbon Metropolitan Area</v>
      </c>
      <c r="N807" s="9" t="s">
        <v>141</v>
      </c>
      <c r="O807" s="9" t="s">
        <v>137</v>
      </c>
      <c r="P807" s="9" t="s">
        <v>142</v>
      </c>
      <c r="Q807" s="10" t="str">
        <f t="shared" si="1"/>
        <v>Full Office Job</v>
      </c>
      <c r="R807" s="10">
        <v>5</v>
      </c>
      <c r="S807" s="9" t="s">
        <v>161</v>
      </c>
      <c r="T807" s="9" t="s">
        <v>137</v>
      </c>
      <c r="U807" s="9" t="str">
        <f>IF(S807&lt;&gt;"",S807,IF(T807&lt;&gt;"",VLOOKUP(T807,Metadata!$S$2:$T$228,2,FALSE),""))</f>
        <v>Full-Stack Developer</v>
      </c>
      <c r="V807" s="9" t="s">
        <v>174</v>
      </c>
      <c r="W807" s="9" t="s">
        <v>137</v>
      </c>
      <c r="X807" s="9" t="s">
        <v>242</v>
      </c>
      <c r="Y807" s="9" t="s">
        <v>137</v>
      </c>
      <c r="Z807" s="9" t="s">
        <v>262</v>
      </c>
      <c r="AA807" s="9" t="s">
        <v>165</v>
      </c>
      <c r="AB807" s="9" t="s">
        <v>137</v>
      </c>
      <c r="AC807" s="9" t="s">
        <v>147</v>
      </c>
      <c r="AD807" s="9"/>
      <c r="AE807" s="9"/>
      <c r="AF807" s="9"/>
      <c r="AG807" s="9"/>
      <c r="AH807" s="9"/>
      <c r="AI807" s="9"/>
      <c r="AJ807" s="9" t="s">
        <v>185</v>
      </c>
      <c r="AK807" s="9" t="s">
        <v>302</v>
      </c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 t="s">
        <v>371</v>
      </c>
      <c r="AX807" s="9"/>
      <c r="AY807" s="9"/>
      <c r="AZ807" s="9"/>
      <c r="BA807" s="9" t="s">
        <v>178</v>
      </c>
      <c r="BB807" s="9"/>
      <c r="BC807" s="9"/>
      <c r="BD807" s="9"/>
      <c r="BE807" s="9"/>
      <c r="BF807" s="9"/>
      <c r="BG807" s="9"/>
      <c r="BH807" s="9"/>
      <c r="BI807" s="9"/>
      <c r="BJ807" s="9" t="s">
        <v>167</v>
      </c>
      <c r="BK807" s="9"/>
      <c r="BL807" s="9"/>
      <c r="BM807" s="9" t="s">
        <v>303</v>
      </c>
      <c r="BN807" s="9" t="s">
        <v>186</v>
      </c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10"/>
      <c r="CB807" s="10" t="str">
        <f t="shared" si="5"/>
        <v/>
      </c>
      <c r="CC807" s="10"/>
      <c r="CD807" s="9" t="str">
        <f t="shared" si="2"/>
        <v/>
      </c>
      <c r="CE807" s="9" t="s">
        <v>232</v>
      </c>
      <c r="CF807" s="9" t="s">
        <v>188</v>
      </c>
      <c r="CG807" s="9">
        <f>IF(CF807="","",VLOOKUP(CF807,Metadata!$D$2:$H$20,2,FALSE))</f>
        <v>17500</v>
      </c>
      <c r="CH807" s="9">
        <f>IF(CF807="","",VLOOKUP(CF807,Metadata!$D$2:$H$20,4,FALSE))</f>
        <v>15000</v>
      </c>
      <c r="CI807" s="9">
        <f>IF(CF807="","",VLOOKUP(CF807,Metadata!$D$2:$H$20,5,FALSE))</f>
        <v>20000</v>
      </c>
      <c r="CJ807" s="9">
        <f t="shared" si="3"/>
        <v>17500</v>
      </c>
      <c r="CK807" s="9" t="s">
        <v>201</v>
      </c>
      <c r="CL807" s="10">
        <v>6</v>
      </c>
      <c r="CM807" s="10">
        <v>1</v>
      </c>
      <c r="CN807" s="10">
        <v>7</v>
      </c>
      <c r="CO807" s="10">
        <v>7</v>
      </c>
      <c r="CP807" s="10">
        <v>5</v>
      </c>
      <c r="CQ807" s="10">
        <v>6</v>
      </c>
      <c r="CR807" s="10">
        <v>6</v>
      </c>
      <c r="CS807" s="10">
        <v>6</v>
      </c>
      <c r="CT807" s="10">
        <v>5</v>
      </c>
      <c r="CU807" s="10">
        <v>6</v>
      </c>
      <c r="CV807" s="10">
        <v>3</v>
      </c>
      <c r="CW807" s="10">
        <v>2</v>
      </c>
      <c r="CX807" s="10">
        <v>6</v>
      </c>
      <c r="CY807" s="10">
        <v>5</v>
      </c>
      <c r="CZ807" s="10">
        <v>3</v>
      </c>
      <c r="DA807" s="10">
        <v>6</v>
      </c>
      <c r="DB807" s="10">
        <v>4</v>
      </c>
      <c r="DC807" s="10">
        <v>6</v>
      </c>
      <c r="DD807" s="10">
        <v>2</v>
      </c>
      <c r="DE807" s="10">
        <v>6</v>
      </c>
      <c r="DF807" s="10">
        <v>5</v>
      </c>
      <c r="DG807" s="10">
        <v>6</v>
      </c>
      <c r="DH807" s="10">
        <v>4</v>
      </c>
      <c r="DI807" s="10">
        <v>6</v>
      </c>
      <c r="DJ807" s="10">
        <v>4</v>
      </c>
      <c r="DK807" s="10">
        <v>4</v>
      </c>
      <c r="DL807" s="10">
        <v>2</v>
      </c>
      <c r="DM807" s="9" t="s">
        <v>154</v>
      </c>
      <c r="DN807" s="10">
        <v>1997</v>
      </c>
      <c r="DO807" s="9">
        <f t="shared" si="4"/>
        <v>24</v>
      </c>
      <c r="DP807" s="9" t="s">
        <v>155</v>
      </c>
      <c r="DQ807" s="9" t="s">
        <v>210</v>
      </c>
      <c r="DR807" s="9" t="s">
        <v>342</v>
      </c>
      <c r="DS807" s="9" t="s">
        <v>137</v>
      </c>
      <c r="DT807" s="9" t="s">
        <v>181</v>
      </c>
      <c r="DU807" s="9" t="s">
        <v>168</v>
      </c>
      <c r="DV807" s="9" t="str">
        <f>VLOOKUP(DU807,Metadata!$B$2:$C$7,2,FALSE)</f>
        <v>0 - 3 years</v>
      </c>
    </row>
    <row r="808" spans="1:126">
      <c r="A808" s="13">
        <v>807</v>
      </c>
      <c r="B808" s="9" t="s">
        <v>135</v>
      </c>
      <c r="C808" s="9" t="str">
        <f>VLOOKUP(B808,Metadata!$M$2:$N$6,2,FALSE)</f>
        <v>Permanent Employee</v>
      </c>
      <c r="D808" s="9" t="s">
        <v>159</v>
      </c>
      <c r="E808" s="9" t="s">
        <v>137</v>
      </c>
      <c r="F808" s="9" t="s">
        <v>138</v>
      </c>
      <c r="G808" s="9" t="s">
        <v>140</v>
      </c>
      <c r="H808" s="9" t="str">
        <f>IF(G808="","",VLOOKUP(G808,Metadata!$J$2:$K$22,2,FALSE))</f>
        <v>Lisbon Metropolitan Area</v>
      </c>
      <c r="I808" s="9" t="s">
        <v>138</v>
      </c>
      <c r="J808" s="9" t="str">
        <f>IF(I808="","",VLOOKUP(I808,Metadata!$P$2:$Q$43,2,FALSE))</f>
        <v>Europe</v>
      </c>
      <c r="K808" s="9" t="str">
        <f t="shared" si="0"/>
        <v>Portugal</v>
      </c>
      <c r="L808" s="9" t="s">
        <v>140</v>
      </c>
      <c r="M808" s="9" t="str">
        <f>IF(L808="","",VLOOKUP(L808,Metadata!$J$2:$K$22,2,FALSE))</f>
        <v>Lisbon Metropolitan Area</v>
      </c>
      <c r="N808" s="9" t="s">
        <v>141</v>
      </c>
      <c r="O808" s="9" t="s">
        <v>137</v>
      </c>
      <c r="P808" s="9" t="s">
        <v>142</v>
      </c>
      <c r="Q808" s="10" t="str">
        <f t="shared" si="1"/>
        <v>Full Office Job</v>
      </c>
      <c r="R808" s="10">
        <v>6</v>
      </c>
      <c r="S808" s="9" t="s">
        <v>336</v>
      </c>
      <c r="T808" s="9" t="s">
        <v>137</v>
      </c>
      <c r="U808" s="9" t="str">
        <f>IF(S808&lt;&gt;"",S808,IF(T808&lt;&gt;"",VLOOKUP(T808,Metadata!$S$2:$T$228,2,FALSE),""))</f>
        <v>Scrum Master</v>
      </c>
      <c r="V808" s="9" t="s">
        <v>304</v>
      </c>
      <c r="W808" s="9" t="s">
        <v>137</v>
      </c>
      <c r="X808" s="9" t="s">
        <v>208</v>
      </c>
      <c r="Y808" s="9" t="s">
        <v>137</v>
      </c>
      <c r="Z808" s="9" t="s">
        <v>146</v>
      </c>
      <c r="AA808" s="9" t="s">
        <v>137</v>
      </c>
      <c r="AB808" s="9" t="s">
        <v>137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 t="s">
        <v>150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 t="s">
        <v>150</v>
      </c>
      <c r="BZ808" s="9" t="s">
        <v>137</v>
      </c>
      <c r="CA808" s="10"/>
      <c r="CB808" s="10" t="str">
        <f t="shared" si="5"/>
        <v/>
      </c>
      <c r="CC808" s="10"/>
      <c r="CD808" s="9" t="str">
        <f t="shared" si="2"/>
        <v/>
      </c>
      <c r="CE808" s="9" t="s">
        <v>232</v>
      </c>
      <c r="CF808" s="9" t="s">
        <v>220</v>
      </c>
      <c r="CG808" s="9">
        <f>IF(CF808="","",VLOOKUP(CF808,Metadata!$D$2:$H$20,2,FALSE))</f>
        <v>27500</v>
      </c>
      <c r="CH808" s="9">
        <f>IF(CF808="","",VLOOKUP(CF808,Metadata!$D$2:$H$20,4,FALSE))</f>
        <v>25000</v>
      </c>
      <c r="CI808" s="9">
        <f>IF(CF808="","",VLOOKUP(CF808,Metadata!$D$2:$H$20,5,FALSE))</f>
        <v>30000</v>
      </c>
      <c r="CJ808" s="9">
        <f t="shared" si="3"/>
        <v>27500</v>
      </c>
      <c r="CK808" s="9" t="s">
        <v>201</v>
      </c>
      <c r="CL808" s="10">
        <v>4</v>
      </c>
      <c r="CM808" s="10">
        <v>1</v>
      </c>
      <c r="CN808" s="10">
        <v>6</v>
      </c>
      <c r="CO808" s="10">
        <v>6</v>
      </c>
      <c r="CP808" s="10">
        <v>3</v>
      </c>
      <c r="CQ808" s="10">
        <v>4</v>
      </c>
      <c r="CR808" s="10">
        <v>4</v>
      </c>
      <c r="CS808" s="10">
        <v>6</v>
      </c>
      <c r="CT808" s="10">
        <v>5</v>
      </c>
      <c r="CU808" s="10">
        <v>3</v>
      </c>
      <c r="CV808" s="10">
        <v>4</v>
      </c>
      <c r="CW808" s="10">
        <v>2</v>
      </c>
      <c r="CX808" s="10">
        <v>6</v>
      </c>
      <c r="CY808" s="10">
        <v>5</v>
      </c>
      <c r="CZ808" s="10">
        <v>5</v>
      </c>
      <c r="DA808" s="10">
        <v>5</v>
      </c>
      <c r="DB808" s="10">
        <v>4</v>
      </c>
      <c r="DC808" s="10">
        <v>6</v>
      </c>
      <c r="DD808" s="10">
        <v>3</v>
      </c>
      <c r="DE808" s="10">
        <v>6</v>
      </c>
      <c r="DF808" s="10">
        <v>3</v>
      </c>
      <c r="DG808" s="10">
        <v>6</v>
      </c>
      <c r="DH808" s="10">
        <v>4</v>
      </c>
      <c r="DI808" s="10">
        <v>7</v>
      </c>
      <c r="DJ808" s="10">
        <v>5</v>
      </c>
      <c r="DK808" s="10">
        <v>4</v>
      </c>
      <c r="DL808" s="10">
        <v>5</v>
      </c>
      <c r="DM808" s="9" t="s">
        <v>154</v>
      </c>
      <c r="DN808" s="10">
        <v>1987</v>
      </c>
      <c r="DO808" s="9">
        <f t="shared" si="4"/>
        <v>34</v>
      </c>
      <c r="DP808" s="9" t="s">
        <v>155</v>
      </c>
      <c r="DQ808" s="9" t="s">
        <v>202</v>
      </c>
      <c r="DR808" s="9" t="s">
        <v>157</v>
      </c>
      <c r="DS808" s="9" t="s">
        <v>137</v>
      </c>
      <c r="DT808" s="9" t="s">
        <v>181</v>
      </c>
      <c r="DU808" s="9" t="s">
        <v>203</v>
      </c>
      <c r="DV808" s="9" t="str">
        <f>VLOOKUP(DU808,Metadata!$B$2:$C$7,2,FALSE)</f>
        <v>6+ years</v>
      </c>
    </row>
    <row r="809" spans="1:126">
      <c r="A809" s="13">
        <v>808</v>
      </c>
      <c r="B809" s="9" t="s">
        <v>135</v>
      </c>
      <c r="C809" s="9" t="str">
        <f>VLOOKUP(B809,Metadata!$M$2:$N$6,2,FALSE)</f>
        <v>Permanent Employee</v>
      </c>
      <c r="D809" s="9" t="s">
        <v>136</v>
      </c>
      <c r="E809" s="9" t="s">
        <v>137</v>
      </c>
      <c r="F809" s="9" t="s">
        <v>138</v>
      </c>
      <c r="G809" s="9" t="s">
        <v>140</v>
      </c>
      <c r="H809" s="9" t="str">
        <f>IF(G809="","",VLOOKUP(G809,Metadata!$J$2:$K$22,2,FALSE))</f>
        <v>Lisbon Metropolitan Area</v>
      </c>
      <c r="I809" s="9" t="s">
        <v>138</v>
      </c>
      <c r="J809" s="9" t="str">
        <f>IF(I809="","",VLOOKUP(I809,Metadata!$P$2:$Q$43,2,FALSE))</f>
        <v>Europe</v>
      </c>
      <c r="K809" s="9" t="str">
        <f t="shared" si="0"/>
        <v>Portugal</v>
      </c>
      <c r="L809" s="9" t="s">
        <v>140</v>
      </c>
      <c r="M809" s="9" t="str">
        <f>IF(L809="","",VLOOKUP(L809,Metadata!$J$2:$K$22,2,FALSE))</f>
        <v>Lisbon Metropolitan Area</v>
      </c>
      <c r="N809" s="9" t="s">
        <v>214</v>
      </c>
      <c r="O809" s="9" t="s">
        <v>215</v>
      </c>
      <c r="P809" s="9" t="s">
        <v>142</v>
      </c>
      <c r="Q809" s="10" t="str">
        <f t="shared" si="1"/>
        <v>Full Office Job</v>
      </c>
      <c r="R809" s="10">
        <v>5</v>
      </c>
      <c r="S809" s="9" t="s">
        <v>398</v>
      </c>
      <c r="T809" s="9" t="s">
        <v>137</v>
      </c>
      <c r="U809" s="9" t="str">
        <f>IF(S809&lt;&gt;"",S809,IF(T809&lt;&gt;"",VLOOKUP(T809,Metadata!$S$2:$T$228,2,FALSE),""))</f>
        <v>SysAdmin Engineer</v>
      </c>
      <c r="V809" s="9" t="s">
        <v>276</v>
      </c>
      <c r="W809" s="9" t="s">
        <v>137</v>
      </c>
      <c r="X809" s="9" t="s">
        <v>269</v>
      </c>
      <c r="Y809" s="9" t="s">
        <v>137</v>
      </c>
      <c r="Z809" s="9" t="s">
        <v>184</v>
      </c>
      <c r="AA809" s="9" t="s">
        <v>137</v>
      </c>
      <c r="AB809" s="9" t="s">
        <v>137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 t="s">
        <v>150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 t="s">
        <v>150</v>
      </c>
      <c r="BZ809" s="9" t="s">
        <v>137</v>
      </c>
      <c r="CA809" s="10"/>
      <c r="CB809" s="10" t="str">
        <f t="shared" si="5"/>
        <v/>
      </c>
      <c r="CC809" s="10"/>
      <c r="CD809" s="9" t="str">
        <f t="shared" si="2"/>
        <v/>
      </c>
      <c r="CE809" s="9" t="s">
        <v>232</v>
      </c>
      <c r="CF809" s="9" t="s">
        <v>188</v>
      </c>
      <c r="CG809" s="9">
        <f>IF(CF809="","",VLOOKUP(CF809,Metadata!$D$2:$H$20,2,FALSE))</f>
        <v>17500</v>
      </c>
      <c r="CH809" s="9">
        <f>IF(CF809="","",VLOOKUP(CF809,Metadata!$D$2:$H$20,4,FALSE))</f>
        <v>15000</v>
      </c>
      <c r="CI809" s="9">
        <f>IF(CF809="","",VLOOKUP(CF809,Metadata!$D$2:$H$20,5,FALSE))</f>
        <v>20000</v>
      </c>
      <c r="CJ809" s="9">
        <f t="shared" si="3"/>
        <v>17500</v>
      </c>
      <c r="CK809" s="9" t="s">
        <v>180</v>
      </c>
      <c r="CL809" s="10">
        <v>2</v>
      </c>
      <c r="CM809" s="10">
        <v>5</v>
      </c>
      <c r="CN809" s="10">
        <v>6</v>
      </c>
      <c r="CO809" s="10">
        <v>7</v>
      </c>
      <c r="CP809" s="10">
        <v>5</v>
      </c>
      <c r="CQ809" s="10">
        <v>4</v>
      </c>
      <c r="CR809" s="10">
        <v>3</v>
      </c>
      <c r="CS809" s="10">
        <v>6</v>
      </c>
      <c r="CT809" s="10">
        <v>6</v>
      </c>
      <c r="CU809" s="10">
        <v>5</v>
      </c>
      <c r="CV809" s="10">
        <v>6</v>
      </c>
      <c r="CW809" s="10">
        <v>3</v>
      </c>
      <c r="CX809" s="10">
        <v>4</v>
      </c>
      <c r="CY809" s="10">
        <v>2</v>
      </c>
      <c r="CZ809" s="10">
        <v>3</v>
      </c>
      <c r="DA809" s="10">
        <v>6</v>
      </c>
      <c r="DB809" s="10">
        <v>5</v>
      </c>
      <c r="DC809" s="10">
        <v>6</v>
      </c>
      <c r="DD809" s="10">
        <v>3</v>
      </c>
      <c r="DE809" s="10">
        <v>5</v>
      </c>
      <c r="DF809" s="10">
        <v>5</v>
      </c>
      <c r="DG809" s="10">
        <v>7</v>
      </c>
      <c r="DH809" s="10">
        <v>7</v>
      </c>
      <c r="DI809" s="10">
        <v>2</v>
      </c>
      <c r="DJ809" s="10">
        <v>3</v>
      </c>
      <c r="DK809" s="10">
        <v>3</v>
      </c>
      <c r="DL809" s="10">
        <v>2</v>
      </c>
      <c r="DM809" s="9" t="s">
        <v>154</v>
      </c>
      <c r="DN809" s="10">
        <v>1981</v>
      </c>
      <c r="DO809" s="9">
        <f t="shared" si="4"/>
        <v>40</v>
      </c>
      <c r="DP809" s="9" t="s">
        <v>155</v>
      </c>
      <c r="DQ809" s="9" t="s">
        <v>210</v>
      </c>
      <c r="DR809" s="9" t="s">
        <v>170</v>
      </c>
      <c r="DS809" s="9" t="s">
        <v>137</v>
      </c>
      <c r="DT809" s="9" t="s">
        <v>181</v>
      </c>
      <c r="DU809" s="9" t="s">
        <v>158</v>
      </c>
      <c r="DV809" s="9" t="str">
        <f>VLOOKUP(DU809,Metadata!$B$2:$C$7,2,FALSE)</f>
        <v>6+ years</v>
      </c>
    </row>
    <row r="810" spans="1:126">
      <c r="A810" s="13">
        <v>809</v>
      </c>
      <c r="B810" s="9" t="s">
        <v>135</v>
      </c>
      <c r="C810" s="9" t="str">
        <f>VLOOKUP(B810,Metadata!$M$2:$N$6,2,FALSE)</f>
        <v>Permanent Employee</v>
      </c>
      <c r="D810" s="9" t="s">
        <v>159</v>
      </c>
      <c r="E810" s="9" t="s">
        <v>137</v>
      </c>
      <c r="F810" s="9" t="s">
        <v>138</v>
      </c>
      <c r="G810" s="9" t="s">
        <v>265</v>
      </c>
      <c r="H810" s="9" t="str">
        <f>IF(G810="","",VLOOKUP(G810,Metadata!$J$2:$K$22,2,FALSE))</f>
        <v>Azores and Madeira</v>
      </c>
      <c r="I810" s="9" t="s">
        <v>138</v>
      </c>
      <c r="J810" s="9" t="str">
        <f>IF(I810="","",VLOOKUP(I810,Metadata!$P$2:$Q$43,2,FALSE))</f>
        <v>Europe</v>
      </c>
      <c r="K810" s="9" t="str">
        <f t="shared" si="0"/>
        <v>Portugal</v>
      </c>
      <c r="L810" s="9" t="s">
        <v>265</v>
      </c>
      <c r="M810" s="9" t="str">
        <f>IF(L810="","",VLOOKUP(L810,Metadata!$J$2:$K$22,2,FALSE))</f>
        <v>Azores and Madeira</v>
      </c>
      <c r="N810" s="9" t="s">
        <v>205</v>
      </c>
      <c r="O810" s="9" t="s">
        <v>137</v>
      </c>
      <c r="P810" s="9" t="s">
        <v>137</v>
      </c>
      <c r="Q810" s="10" t="str">
        <f t="shared" si="1"/>
        <v>Full Office Job</v>
      </c>
      <c r="R810" s="10">
        <v>7</v>
      </c>
      <c r="S810" s="9" t="s">
        <v>192</v>
      </c>
      <c r="T810" s="9" t="s">
        <v>137</v>
      </c>
      <c r="U810" s="9" t="str">
        <f>IF(S810&lt;&gt;"",S810,IF(T810&lt;&gt;"",VLOOKUP(T810,Metadata!$S$2:$T$228,2,FALSE),""))</f>
        <v>Back-End Developer</v>
      </c>
      <c r="V810" s="9" t="s">
        <v>162</v>
      </c>
      <c r="W810" s="9" t="s">
        <v>137</v>
      </c>
      <c r="X810" s="9" t="s">
        <v>163</v>
      </c>
      <c r="Y810" s="9" t="s">
        <v>137</v>
      </c>
      <c r="Z810" s="9" t="s">
        <v>184</v>
      </c>
      <c r="AA810" s="9" t="s">
        <v>137</v>
      </c>
      <c r="AB810" s="9" t="s">
        <v>137</v>
      </c>
      <c r="AC810" s="9" t="s">
        <v>147</v>
      </c>
      <c r="AD810" s="9" t="s">
        <v>148</v>
      </c>
      <c r="AE810" s="9"/>
      <c r="AF810" s="9"/>
      <c r="AG810" s="9" t="s">
        <v>166</v>
      </c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 t="s">
        <v>267</v>
      </c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 t="s">
        <v>167</v>
      </c>
      <c r="BK810" s="9"/>
      <c r="BL810" s="9"/>
      <c r="BM810" s="9"/>
      <c r="BN810" s="9"/>
      <c r="BO810" s="9"/>
      <c r="BP810" s="9" t="s">
        <v>179</v>
      </c>
      <c r="BQ810" s="9" t="s">
        <v>219</v>
      </c>
      <c r="BR810" s="9"/>
      <c r="BS810" s="9" t="s">
        <v>200</v>
      </c>
      <c r="BT810" s="9"/>
      <c r="BU810" s="9"/>
      <c r="BV810" s="9"/>
      <c r="BW810" s="9"/>
      <c r="BX810" s="9"/>
      <c r="BY810" s="9"/>
      <c r="BZ810" s="9"/>
      <c r="CA810" s="10"/>
      <c r="CB810" s="10" t="str">
        <f t="shared" si="5"/>
        <v/>
      </c>
      <c r="CC810" s="10"/>
      <c r="CD810" s="9" t="str">
        <f t="shared" si="2"/>
        <v/>
      </c>
      <c r="CE810" s="9" t="s">
        <v>168</v>
      </c>
      <c r="CF810" s="9" t="s">
        <v>188</v>
      </c>
      <c r="CG810" s="9">
        <f>IF(CF810="","",VLOOKUP(CF810,Metadata!$D$2:$H$20,2,FALSE))</f>
        <v>17500</v>
      </c>
      <c r="CH810" s="9">
        <f>IF(CF810="","",VLOOKUP(CF810,Metadata!$D$2:$H$20,4,FALSE))</f>
        <v>15000</v>
      </c>
      <c r="CI810" s="9">
        <f>IF(CF810="","",VLOOKUP(CF810,Metadata!$D$2:$H$20,5,FALSE))</f>
        <v>20000</v>
      </c>
      <c r="CJ810" s="9">
        <f t="shared" si="3"/>
        <v>17500</v>
      </c>
      <c r="CK810" s="9" t="s">
        <v>153</v>
      </c>
      <c r="CL810" s="10">
        <v>4</v>
      </c>
      <c r="CM810" s="10">
        <v>5</v>
      </c>
      <c r="CN810" s="10">
        <v>7</v>
      </c>
      <c r="CO810" s="10">
        <v>7</v>
      </c>
      <c r="CP810" s="10">
        <v>5</v>
      </c>
      <c r="CQ810" s="10">
        <v>7</v>
      </c>
      <c r="CR810" s="10">
        <v>7</v>
      </c>
      <c r="CS810" s="10">
        <v>7</v>
      </c>
      <c r="CT810" s="10">
        <v>7</v>
      </c>
      <c r="CU810" s="10">
        <v>5</v>
      </c>
      <c r="CV810" s="10">
        <v>5</v>
      </c>
      <c r="CW810" s="10">
        <v>4</v>
      </c>
      <c r="CX810" s="10">
        <v>7</v>
      </c>
      <c r="CY810" s="10">
        <v>7</v>
      </c>
      <c r="CZ810" s="10">
        <v>7</v>
      </c>
      <c r="DA810" s="10">
        <v>4</v>
      </c>
      <c r="DB810" s="10">
        <v>4</v>
      </c>
      <c r="DC810" s="10">
        <v>6</v>
      </c>
      <c r="DD810" s="10">
        <v>4</v>
      </c>
      <c r="DE810" s="10">
        <v>7</v>
      </c>
      <c r="DF810" s="10">
        <v>4</v>
      </c>
      <c r="DG810" s="10">
        <v>6</v>
      </c>
      <c r="DH810" s="10">
        <v>7</v>
      </c>
      <c r="DI810" s="10">
        <v>4</v>
      </c>
      <c r="DJ810" s="10">
        <v>6</v>
      </c>
      <c r="DK810" s="10">
        <v>6</v>
      </c>
      <c r="DL810" s="10">
        <v>4</v>
      </c>
      <c r="DM810" s="9" t="s">
        <v>154</v>
      </c>
      <c r="DN810" s="10">
        <v>1991</v>
      </c>
      <c r="DO810" s="9">
        <f t="shared" si="4"/>
        <v>30</v>
      </c>
      <c r="DP810" s="9" t="s">
        <v>155</v>
      </c>
      <c r="DQ810" s="9" t="s">
        <v>202</v>
      </c>
      <c r="DR810" s="9" t="s">
        <v>157</v>
      </c>
      <c r="DS810" s="9" t="s">
        <v>137</v>
      </c>
      <c r="DT810" s="9" t="s">
        <v>181</v>
      </c>
      <c r="DU810" s="9" t="s">
        <v>223</v>
      </c>
      <c r="DV810" s="9" t="str">
        <f>VLOOKUP(DU810,Metadata!$B$2:$C$7,2,FALSE)</f>
        <v>3 - 6 years</v>
      </c>
    </row>
    <row r="811" spans="1:126">
      <c r="A811" s="13">
        <v>810</v>
      </c>
      <c r="B811" s="9" t="s">
        <v>135</v>
      </c>
      <c r="C811" s="9" t="str">
        <f>VLOOKUP(B811,Metadata!$M$2:$N$6,2,FALSE)</f>
        <v>Permanent Employee</v>
      </c>
      <c r="D811" s="9" t="s">
        <v>136</v>
      </c>
      <c r="E811" s="9" t="s">
        <v>137</v>
      </c>
      <c r="F811" s="9" t="s">
        <v>138</v>
      </c>
      <c r="G811" s="9" t="s">
        <v>140</v>
      </c>
      <c r="H811" s="9" t="str">
        <f>IF(G811="","",VLOOKUP(G811,Metadata!$J$2:$K$22,2,FALSE))</f>
        <v>Lisbon Metropolitan Area</v>
      </c>
      <c r="I811" s="9" t="s">
        <v>292</v>
      </c>
      <c r="J811" s="9" t="str">
        <f>IF(I811="","",VLOOKUP(I811,Metadata!$P$2:$Q$43,2,FALSE))</f>
        <v>North America</v>
      </c>
      <c r="K811" s="9" t="str">
        <f t="shared" si="0"/>
        <v>International</v>
      </c>
      <c r="L811" s="9" t="s">
        <v>137</v>
      </c>
      <c r="M811" s="9" t="str">
        <f>IF(L811="","",VLOOKUP(L811,Metadata!$J$2:$K$22,2,FALSE))</f>
        <v/>
      </c>
      <c r="N811" s="9" t="s">
        <v>141</v>
      </c>
      <c r="O811" s="9" t="s">
        <v>137</v>
      </c>
      <c r="P811" s="9" t="s">
        <v>142</v>
      </c>
      <c r="Q811" s="10" t="str">
        <f t="shared" si="1"/>
        <v>Full Office Job</v>
      </c>
      <c r="R811" s="10">
        <v>5</v>
      </c>
      <c r="S811" s="9" t="s">
        <v>161</v>
      </c>
      <c r="T811" s="9" t="s">
        <v>137</v>
      </c>
      <c r="U811" s="9" t="str">
        <f>IF(S811&lt;&gt;"",S811,IF(T811&lt;&gt;"",VLOOKUP(T811,Metadata!$S$2:$T$228,2,FALSE),""))</f>
        <v>Full-Stack Developer</v>
      </c>
      <c r="V811" s="9" t="s">
        <v>144</v>
      </c>
      <c r="W811" s="9" t="s">
        <v>137</v>
      </c>
      <c r="X811" s="9" t="s">
        <v>175</v>
      </c>
      <c r="Y811" s="9" t="s">
        <v>137</v>
      </c>
      <c r="Z811" s="9" t="s">
        <v>184</v>
      </c>
      <c r="AA811" s="9" t="s">
        <v>165</v>
      </c>
      <c r="AB811" s="9" t="s">
        <v>137</v>
      </c>
      <c r="AC811" s="9"/>
      <c r="AD811" s="9"/>
      <c r="AE811" s="9"/>
      <c r="AF811" s="9"/>
      <c r="AG811" s="9"/>
      <c r="AH811" s="9"/>
      <c r="AI811" s="9"/>
      <c r="AJ811" s="9"/>
      <c r="AK811" s="9" t="s">
        <v>302</v>
      </c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 t="s">
        <v>178</v>
      </c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 t="s">
        <v>199</v>
      </c>
      <c r="BM811" s="9" t="s">
        <v>303</v>
      </c>
      <c r="BN811" s="9" t="s">
        <v>186</v>
      </c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10"/>
      <c r="CB811" s="10" t="str">
        <f t="shared" si="5"/>
        <v/>
      </c>
      <c r="CC811" s="10"/>
      <c r="CD811" s="9" t="str">
        <f t="shared" si="2"/>
        <v/>
      </c>
      <c r="CE811" s="9" t="s">
        <v>168</v>
      </c>
      <c r="CF811" s="9" t="s">
        <v>220</v>
      </c>
      <c r="CG811" s="9">
        <f>IF(CF811="","",VLOOKUP(CF811,Metadata!$D$2:$H$20,2,FALSE))</f>
        <v>27500</v>
      </c>
      <c r="CH811" s="9">
        <f>IF(CF811="","",VLOOKUP(CF811,Metadata!$D$2:$H$20,4,FALSE))</f>
        <v>25000</v>
      </c>
      <c r="CI811" s="9">
        <f>IF(CF811="","",VLOOKUP(CF811,Metadata!$D$2:$H$20,5,FALSE))</f>
        <v>30000</v>
      </c>
      <c r="CJ811" s="9">
        <f t="shared" si="3"/>
        <v>27500</v>
      </c>
      <c r="CK811" s="9" t="s">
        <v>153</v>
      </c>
      <c r="CL811" s="10">
        <v>5</v>
      </c>
      <c r="CM811" s="10">
        <v>2</v>
      </c>
      <c r="CN811" s="10">
        <v>7</v>
      </c>
      <c r="CO811" s="10">
        <v>7</v>
      </c>
      <c r="CP811" s="10">
        <v>7</v>
      </c>
      <c r="CQ811" s="10">
        <v>7</v>
      </c>
      <c r="CR811" s="10">
        <v>4</v>
      </c>
      <c r="CS811" s="10">
        <v>7</v>
      </c>
      <c r="CT811" s="10">
        <v>7</v>
      </c>
      <c r="CU811" s="10">
        <v>5</v>
      </c>
      <c r="CV811" s="10">
        <v>6</v>
      </c>
      <c r="CW811" s="10">
        <v>5</v>
      </c>
      <c r="CX811" s="10">
        <v>5</v>
      </c>
      <c r="CY811" s="10">
        <v>6</v>
      </c>
      <c r="CZ811" s="10">
        <v>7</v>
      </c>
      <c r="DA811" s="10">
        <v>5</v>
      </c>
      <c r="DB811" s="10">
        <v>5</v>
      </c>
      <c r="DC811" s="10">
        <v>6</v>
      </c>
      <c r="DD811" s="10">
        <v>5</v>
      </c>
      <c r="DE811" s="10">
        <v>5</v>
      </c>
      <c r="DF811" s="10">
        <v>5</v>
      </c>
      <c r="DG811" s="10">
        <v>6</v>
      </c>
      <c r="DH811" s="10">
        <v>7</v>
      </c>
      <c r="DI811" s="10">
        <v>7</v>
      </c>
      <c r="DJ811" s="10">
        <v>1</v>
      </c>
      <c r="DK811" s="10">
        <v>6</v>
      </c>
      <c r="DL811" s="10">
        <v>6</v>
      </c>
      <c r="DM811" s="9" t="s">
        <v>154</v>
      </c>
      <c r="DN811" s="10">
        <v>1992</v>
      </c>
      <c r="DO811" s="9">
        <f t="shared" si="4"/>
        <v>29</v>
      </c>
      <c r="DP811" s="9" t="s">
        <v>155</v>
      </c>
      <c r="DQ811" s="9" t="s">
        <v>156</v>
      </c>
      <c r="DR811" s="9" t="s">
        <v>157</v>
      </c>
      <c r="DS811" s="9" t="s">
        <v>137</v>
      </c>
      <c r="DT811" s="9" t="s">
        <v>181</v>
      </c>
      <c r="DU811" s="9" t="s">
        <v>223</v>
      </c>
      <c r="DV811" s="9" t="str">
        <f>VLOOKUP(DU811,Metadata!$B$2:$C$7,2,FALSE)</f>
        <v>3 - 6 years</v>
      </c>
    </row>
    <row r="812" spans="1:126">
      <c r="A812" s="13">
        <v>811</v>
      </c>
      <c r="B812" s="9" t="s">
        <v>135</v>
      </c>
      <c r="C812" s="9" t="str">
        <f>VLOOKUP(B812,Metadata!$M$2:$N$6,2,FALSE)</f>
        <v>Permanent Employee</v>
      </c>
      <c r="D812" s="9" t="s">
        <v>159</v>
      </c>
      <c r="E812" s="9" t="s">
        <v>137</v>
      </c>
      <c r="F812" s="9" t="s">
        <v>138</v>
      </c>
      <c r="G812" s="9" t="s">
        <v>140</v>
      </c>
      <c r="H812" s="9" t="str">
        <f>IF(G812="","",VLOOKUP(G812,Metadata!$J$2:$K$22,2,FALSE))</f>
        <v>Lisbon Metropolitan Area</v>
      </c>
      <c r="I812" s="9" t="s">
        <v>138</v>
      </c>
      <c r="J812" s="9" t="str">
        <f>IF(I812="","",VLOOKUP(I812,Metadata!$P$2:$Q$43,2,FALSE))</f>
        <v>Europe</v>
      </c>
      <c r="K812" s="9" t="str">
        <f t="shared" si="0"/>
        <v>Portugal</v>
      </c>
      <c r="L812" s="9" t="s">
        <v>140</v>
      </c>
      <c r="M812" s="9" t="str">
        <f>IF(L812="","",VLOOKUP(L812,Metadata!$J$2:$K$22,2,FALSE))</f>
        <v>Lisbon Metropolitan Area</v>
      </c>
      <c r="N812" s="9" t="s">
        <v>141</v>
      </c>
      <c r="O812" s="9" t="s">
        <v>137</v>
      </c>
      <c r="P812" s="9" t="s">
        <v>142</v>
      </c>
      <c r="Q812" s="10" t="str">
        <f t="shared" si="1"/>
        <v>Full Office Job</v>
      </c>
      <c r="R812" s="10">
        <v>7</v>
      </c>
      <c r="S812" s="9" t="s">
        <v>338</v>
      </c>
      <c r="T812" s="9" t="s">
        <v>137</v>
      </c>
      <c r="U812" s="9" t="str">
        <f>IF(S812&lt;&gt;"",S812,IF(T812&lt;&gt;"",VLOOKUP(T812,Metadata!$S$2:$T$228,2,FALSE),""))</f>
        <v>Solutions Architect</v>
      </c>
      <c r="V812" s="9" t="s">
        <v>274</v>
      </c>
      <c r="W812" s="9" t="s">
        <v>137</v>
      </c>
      <c r="X812" s="9" t="s">
        <v>145</v>
      </c>
      <c r="Y812" s="9" t="s">
        <v>137</v>
      </c>
      <c r="Z812" s="9" t="s">
        <v>218</v>
      </c>
      <c r="AA812" s="9" t="s">
        <v>165</v>
      </c>
      <c r="AB812" s="9" t="s">
        <v>137</v>
      </c>
      <c r="AC812" s="9" t="s">
        <v>147</v>
      </c>
      <c r="AD812" s="9"/>
      <c r="AE812" s="9" t="s">
        <v>194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 t="s">
        <v>178</v>
      </c>
      <c r="BB812" s="9"/>
      <c r="BC812" s="9"/>
      <c r="BD812" s="9"/>
      <c r="BE812" s="9"/>
      <c r="BF812" s="9"/>
      <c r="BG812" s="9"/>
      <c r="BH812" s="9"/>
      <c r="BI812" s="9"/>
      <c r="BJ812" s="9" t="s">
        <v>167</v>
      </c>
      <c r="BK812" s="9" t="s">
        <v>198</v>
      </c>
      <c r="BL812" s="9" t="s">
        <v>199</v>
      </c>
      <c r="BM812" s="9"/>
      <c r="BN812" s="9" t="s">
        <v>186</v>
      </c>
      <c r="BO812" s="9"/>
      <c r="BP812" s="9"/>
      <c r="BQ812" s="9"/>
      <c r="BR812" s="9" t="s">
        <v>247</v>
      </c>
      <c r="BS812" s="9"/>
      <c r="BT812" s="9"/>
      <c r="BU812" s="9"/>
      <c r="BV812" s="9"/>
      <c r="BW812" s="9" t="s">
        <v>286</v>
      </c>
      <c r="BX812" s="9"/>
      <c r="BY812" s="9"/>
      <c r="BZ812" s="9"/>
      <c r="CA812" s="10"/>
      <c r="CB812" s="10" t="str">
        <f t="shared" si="5"/>
        <v/>
      </c>
      <c r="CC812" s="10"/>
      <c r="CD812" s="9" t="str">
        <f t="shared" si="2"/>
        <v/>
      </c>
      <c r="CE812" s="9" t="s">
        <v>151</v>
      </c>
      <c r="CF812" s="9" t="s">
        <v>245</v>
      </c>
      <c r="CG812" s="9">
        <f>IF(CF812="","",VLOOKUP(CF812,Metadata!$D$2:$H$20,2,FALSE))</f>
        <v>42500</v>
      </c>
      <c r="CH812" s="9">
        <f>IF(CF812="","",VLOOKUP(CF812,Metadata!$D$2:$H$20,4,FALSE))</f>
        <v>40000</v>
      </c>
      <c r="CI812" s="9">
        <f>IF(CF812="","",VLOOKUP(CF812,Metadata!$D$2:$H$20,5,FALSE))</f>
        <v>45000</v>
      </c>
      <c r="CJ812" s="9">
        <f t="shared" si="3"/>
        <v>42500</v>
      </c>
      <c r="CK812" s="9" t="s">
        <v>153</v>
      </c>
      <c r="CL812" s="10">
        <v>4</v>
      </c>
      <c r="CM812" s="10">
        <v>3</v>
      </c>
      <c r="CN812" s="10">
        <v>7</v>
      </c>
      <c r="CO812" s="10">
        <v>6</v>
      </c>
      <c r="CP812" s="10">
        <v>5</v>
      </c>
      <c r="CQ812" s="10">
        <v>6</v>
      </c>
      <c r="CR812" s="10">
        <v>7</v>
      </c>
      <c r="CS812" s="10">
        <v>7</v>
      </c>
      <c r="CT812" s="10">
        <v>6</v>
      </c>
      <c r="CU812" s="10">
        <v>6</v>
      </c>
      <c r="CV812" s="10">
        <v>4</v>
      </c>
      <c r="CW812" s="10">
        <v>4</v>
      </c>
      <c r="CX812" s="10">
        <v>7</v>
      </c>
      <c r="CY812" s="10">
        <v>6</v>
      </c>
      <c r="CZ812" s="10">
        <v>5</v>
      </c>
      <c r="DA812" s="10">
        <v>4</v>
      </c>
      <c r="DB812" s="10">
        <v>2</v>
      </c>
      <c r="DC812" s="10">
        <v>7</v>
      </c>
      <c r="DD812" s="10">
        <v>4</v>
      </c>
      <c r="DE812" s="10">
        <v>7</v>
      </c>
      <c r="DF812" s="10">
        <v>6</v>
      </c>
      <c r="DG812" s="10">
        <v>7</v>
      </c>
      <c r="DH812" s="10">
        <v>3</v>
      </c>
      <c r="DI812" s="10">
        <v>7</v>
      </c>
      <c r="DJ812" s="10">
        <v>2</v>
      </c>
      <c r="DK812" s="10">
        <v>5</v>
      </c>
      <c r="DL812" s="10">
        <v>6</v>
      </c>
      <c r="DM812" s="9" t="s">
        <v>154</v>
      </c>
      <c r="DN812" s="10">
        <v>1980</v>
      </c>
      <c r="DO812" s="9">
        <f t="shared" si="4"/>
        <v>41</v>
      </c>
      <c r="DP812" s="9" t="s">
        <v>155</v>
      </c>
      <c r="DQ812" s="9" t="s">
        <v>156</v>
      </c>
      <c r="DR812" s="9" t="s">
        <v>157</v>
      </c>
      <c r="DS812" s="9" t="s">
        <v>137</v>
      </c>
      <c r="DT812" s="9" t="s">
        <v>181</v>
      </c>
      <c r="DU812" s="9" t="s">
        <v>158</v>
      </c>
      <c r="DV812" s="9" t="str">
        <f>VLOOKUP(DU812,Metadata!$B$2:$C$7,2,FALSE)</f>
        <v>6+ years</v>
      </c>
    </row>
    <row r="813" spans="1:126">
      <c r="A813" s="13">
        <v>812</v>
      </c>
      <c r="B813" s="9" t="s">
        <v>135</v>
      </c>
      <c r="C813" s="9" t="str">
        <f>VLOOKUP(B813,Metadata!$M$2:$N$6,2,FALSE)</f>
        <v>Permanent Employee</v>
      </c>
      <c r="D813" s="9" t="s">
        <v>159</v>
      </c>
      <c r="E813" s="9" t="s">
        <v>137</v>
      </c>
      <c r="F813" s="9" t="s">
        <v>138</v>
      </c>
      <c r="G813" s="9" t="s">
        <v>213</v>
      </c>
      <c r="H813" s="9" t="str">
        <f>IF(G813="","",VLOOKUP(G813,Metadata!$J$2:$K$22,2,FALSE))</f>
        <v>Centre</v>
      </c>
      <c r="I813" s="9" t="s">
        <v>138</v>
      </c>
      <c r="J813" s="9" t="str">
        <f>IF(I813="","",VLOOKUP(I813,Metadata!$P$2:$Q$43,2,FALSE))</f>
        <v>Europe</v>
      </c>
      <c r="K813" s="9" t="str">
        <f t="shared" si="0"/>
        <v>Portugal</v>
      </c>
      <c r="L813" s="9" t="s">
        <v>172</v>
      </c>
      <c r="M813" s="9" t="str">
        <f>IF(L813="","",VLOOKUP(L813,Metadata!$J$2:$K$22,2,FALSE))</f>
        <v>Porto Metropolitan Area</v>
      </c>
      <c r="N813" s="9" t="s">
        <v>141</v>
      </c>
      <c r="O813" s="9" t="s">
        <v>137</v>
      </c>
      <c r="P813" s="9" t="s">
        <v>191</v>
      </c>
      <c r="Q813" s="10" t="str">
        <f t="shared" si="1"/>
        <v>Remote Job (full or flexible)</v>
      </c>
      <c r="R813" s="10">
        <v>5</v>
      </c>
      <c r="S813" s="9" t="s">
        <v>229</v>
      </c>
      <c r="T813" s="9" t="s">
        <v>137</v>
      </c>
      <c r="U813" s="9" t="str">
        <f>IF(S813&lt;&gt;"",S813,IF(T813&lt;&gt;"",VLOOKUP(T813,Metadata!$S$2:$T$228,2,FALSE),""))</f>
        <v>Project Manager</v>
      </c>
      <c r="V813" s="9" t="s">
        <v>276</v>
      </c>
      <c r="W813" s="9" t="s">
        <v>137</v>
      </c>
      <c r="X813" s="9" t="s">
        <v>252</v>
      </c>
      <c r="Y813" s="9" t="s">
        <v>137</v>
      </c>
      <c r="Z813" s="9" t="s">
        <v>224</v>
      </c>
      <c r="AA813" s="9" t="s">
        <v>137</v>
      </c>
      <c r="AB813" s="9" t="s">
        <v>137</v>
      </c>
      <c r="AC813" s="9" t="s">
        <v>147</v>
      </c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 t="s">
        <v>198</v>
      </c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10"/>
      <c r="CB813" s="10" t="str">
        <f t="shared" si="5"/>
        <v/>
      </c>
      <c r="CC813" s="10"/>
      <c r="CD813" s="9" t="str">
        <f t="shared" si="2"/>
        <v/>
      </c>
      <c r="CE813" s="9" t="s">
        <v>151</v>
      </c>
      <c r="CF813" s="9" t="s">
        <v>220</v>
      </c>
      <c r="CG813" s="9">
        <f>IF(CF813="","",VLOOKUP(CF813,Metadata!$D$2:$H$20,2,FALSE))</f>
        <v>27500</v>
      </c>
      <c r="CH813" s="9">
        <f>IF(CF813="","",VLOOKUP(CF813,Metadata!$D$2:$H$20,4,FALSE))</f>
        <v>25000</v>
      </c>
      <c r="CI813" s="9">
        <f>IF(CF813="","",VLOOKUP(CF813,Metadata!$D$2:$H$20,5,FALSE))</f>
        <v>30000</v>
      </c>
      <c r="CJ813" s="9">
        <f t="shared" si="3"/>
        <v>27500</v>
      </c>
      <c r="CK813" s="9" t="s">
        <v>189</v>
      </c>
      <c r="CL813" s="10">
        <v>3</v>
      </c>
      <c r="CM813" s="10">
        <v>3</v>
      </c>
      <c r="CN813" s="10">
        <v>7</v>
      </c>
      <c r="CO813" s="10">
        <v>6</v>
      </c>
      <c r="CP813" s="10">
        <v>5</v>
      </c>
      <c r="CQ813" s="10">
        <v>6</v>
      </c>
      <c r="CR813" s="10">
        <v>5</v>
      </c>
      <c r="CS813" s="10">
        <v>7</v>
      </c>
      <c r="CT813" s="10">
        <v>6</v>
      </c>
      <c r="CU813" s="10">
        <v>5</v>
      </c>
      <c r="CV813" s="10">
        <v>6</v>
      </c>
      <c r="CW813" s="10">
        <v>5</v>
      </c>
      <c r="CX813" s="10">
        <v>6</v>
      </c>
      <c r="CY813" s="10">
        <v>6</v>
      </c>
      <c r="CZ813" s="10">
        <v>6</v>
      </c>
      <c r="DA813" s="10">
        <v>5</v>
      </c>
      <c r="DB813" s="10">
        <v>7</v>
      </c>
      <c r="DC813" s="10">
        <v>6</v>
      </c>
      <c r="DD813" s="10">
        <v>4</v>
      </c>
      <c r="DE813" s="10">
        <v>5</v>
      </c>
      <c r="DF813" s="10">
        <v>6</v>
      </c>
      <c r="DG813" s="10">
        <v>7</v>
      </c>
      <c r="DH813" s="10">
        <v>6</v>
      </c>
      <c r="DI813" s="10">
        <v>6</v>
      </c>
      <c r="DJ813" s="10">
        <v>5</v>
      </c>
      <c r="DK813" s="10">
        <v>6</v>
      </c>
      <c r="DL813" s="10">
        <v>7</v>
      </c>
      <c r="DM813" s="9" t="s">
        <v>154</v>
      </c>
      <c r="DN813" s="10">
        <v>1988</v>
      </c>
      <c r="DO813" s="9">
        <f t="shared" si="4"/>
        <v>33</v>
      </c>
      <c r="DP813" s="9" t="s">
        <v>222</v>
      </c>
      <c r="DQ813" s="9" t="s">
        <v>298</v>
      </c>
      <c r="DR813" s="9" t="s">
        <v>157</v>
      </c>
      <c r="DS813" s="9" t="s">
        <v>137</v>
      </c>
      <c r="DT813" s="9" t="s">
        <v>181</v>
      </c>
      <c r="DU813" s="9" t="s">
        <v>158</v>
      </c>
      <c r="DV813" s="9" t="str">
        <f>VLOOKUP(DU813,Metadata!$B$2:$C$7,2,FALSE)</f>
        <v>6+ years</v>
      </c>
    </row>
    <row r="814" spans="1:126">
      <c r="A814" s="13">
        <v>813</v>
      </c>
      <c r="B814" s="9" t="s">
        <v>135</v>
      </c>
      <c r="C814" s="9" t="str">
        <f>VLOOKUP(B814,Metadata!$M$2:$N$6,2,FALSE)</f>
        <v>Permanent Employee</v>
      </c>
      <c r="D814" s="9" t="s">
        <v>159</v>
      </c>
      <c r="E814" s="9" t="s">
        <v>137</v>
      </c>
      <c r="F814" s="9" t="s">
        <v>138</v>
      </c>
      <c r="G814" s="9" t="s">
        <v>140</v>
      </c>
      <c r="H814" s="9" t="str">
        <f>IF(G814="","",VLOOKUP(G814,Metadata!$J$2:$K$22,2,FALSE))</f>
        <v>Lisbon Metropolitan Area</v>
      </c>
      <c r="I814" s="9" t="s">
        <v>138</v>
      </c>
      <c r="J814" s="9" t="str">
        <f>IF(I814="","",VLOOKUP(I814,Metadata!$P$2:$Q$43,2,FALSE))</f>
        <v>Europe</v>
      </c>
      <c r="K814" s="9" t="str">
        <f t="shared" si="0"/>
        <v>Portugal</v>
      </c>
      <c r="L814" s="9" t="s">
        <v>140</v>
      </c>
      <c r="M814" s="9" t="str">
        <f>IF(L814="","",VLOOKUP(L814,Metadata!$J$2:$K$22,2,FALSE))</f>
        <v>Lisbon Metropolitan Area</v>
      </c>
      <c r="N814" s="9" t="s">
        <v>205</v>
      </c>
      <c r="O814" s="9" t="s">
        <v>137</v>
      </c>
      <c r="P814" s="9" t="s">
        <v>137</v>
      </c>
      <c r="Q814" s="10" t="str">
        <f t="shared" si="1"/>
        <v>Full Office Job</v>
      </c>
      <c r="R814" s="10">
        <v>5</v>
      </c>
      <c r="S814" s="9" t="s">
        <v>161</v>
      </c>
      <c r="T814" s="9" t="s">
        <v>137</v>
      </c>
      <c r="U814" s="9" t="str">
        <f>IF(S814&lt;&gt;"",S814,IF(T814&lt;&gt;"",VLOOKUP(T814,Metadata!$S$2:$T$228,2,FALSE),""))</f>
        <v>Full-Stack Developer</v>
      </c>
      <c r="V814" s="9" t="s">
        <v>207</v>
      </c>
      <c r="W814" s="9" t="s">
        <v>137</v>
      </c>
      <c r="X814" s="9" t="s">
        <v>145</v>
      </c>
      <c r="Y814" s="9" t="s">
        <v>137</v>
      </c>
      <c r="Z814" s="9" t="s">
        <v>146</v>
      </c>
      <c r="AA814" s="9" t="s">
        <v>165</v>
      </c>
      <c r="AB814" s="9" t="s">
        <v>137</v>
      </c>
      <c r="AC814" s="9"/>
      <c r="AD814" s="9"/>
      <c r="AE814" s="9" t="s">
        <v>194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198</v>
      </c>
      <c r="BL814" s="9" t="s">
        <v>199</v>
      </c>
      <c r="BM814" s="9"/>
      <c r="BN814" s="9" t="s">
        <v>186</v>
      </c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10"/>
      <c r="CB814" s="10" t="str">
        <f t="shared" si="5"/>
        <v/>
      </c>
      <c r="CC814" s="10"/>
      <c r="CD814" s="9" t="str">
        <f t="shared" si="2"/>
        <v/>
      </c>
      <c r="CE814" s="9" t="s">
        <v>151</v>
      </c>
      <c r="CF814" s="9" t="s">
        <v>245</v>
      </c>
      <c r="CG814" s="9">
        <f>IF(CF814="","",VLOOKUP(CF814,Metadata!$D$2:$H$20,2,FALSE))</f>
        <v>42500</v>
      </c>
      <c r="CH814" s="9">
        <f>IF(CF814="","",VLOOKUP(CF814,Metadata!$D$2:$H$20,4,FALSE))</f>
        <v>40000</v>
      </c>
      <c r="CI814" s="9">
        <f>IF(CF814="","",VLOOKUP(CF814,Metadata!$D$2:$H$20,5,FALSE))</f>
        <v>45000</v>
      </c>
      <c r="CJ814" s="9">
        <f t="shared" si="3"/>
        <v>42500</v>
      </c>
      <c r="CK814" s="9" t="s">
        <v>189</v>
      </c>
      <c r="CL814" s="10">
        <v>3</v>
      </c>
      <c r="CM814" s="10">
        <v>4</v>
      </c>
      <c r="CN814" s="10">
        <v>7</v>
      </c>
      <c r="CO814" s="10">
        <v>6</v>
      </c>
      <c r="CP814" s="10">
        <v>4</v>
      </c>
      <c r="CQ814" s="10">
        <v>5</v>
      </c>
      <c r="CR814" s="10">
        <v>4</v>
      </c>
      <c r="CS814" s="10">
        <v>5</v>
      </c>
      <c r="CT814" s="10">
        <v>5</v>
      </c>
      <c r="CU814" s="10">
        <v>4</v>
      </c>
      <c r="CV814" s="10">
        <v>4</v>
      </c>
      <c r="CW814" s="10">
        <v>5</v>
      </c>
      <c r="CX814" s="10">
        <v>6</v>
      </c>
      <c r="CY814" s="10">
        <v>5</v>
      </c>
      <c r="CZ814" s="10">
        <v>6</v>
      </c>
      <c r="DA814" s="10">
        <v>4</v>
      </c>
      <c r="DB814" s="10">
        <v>4</v>
      </c>
      <c r="DC814" s="10">
        <v>5</v>
      </c>
      <c r="DD814" s="10">
        <v>4</v>
      </c>
      <c r="DE814" s="10">
        <v>5</v>
      </c>
      <c r="DF814" s="10">
        <v>5</v>
      </c>
      <c r="DG814" s="10">
        <v>4</v>
      </c>
      <c r="DH814" s="10">
        <v>4</v>
      </c>
      <c r="DI814" s="10">
        <v>5</v>
      </c>
      <c r="DJ814" s="10">
        <v>4</v>
      </c>
      <c r="DK814" s="10">
        <v>5</v>
      </c>
      <c r="DL814" s="10">
        <v>3</v>
      </c>
      <c r="DM814" s="9" t="s">
        <v>154</v>
      </c>
      <c r="DN814" s="10">
        <v>1986</v>
      </c>
      <c r="DO814" s="9">
        <f t="shared" si="4"/>
        <v>35</v>
      </c>
      <c r="DP814" s="9" t="s">
        <v>155</v>
      </c>
      <c r="DQ814" s="9" t="s">
        <v>202</v>
      </c>
      <c r="DR814" s="9" t="s">
        <v>157</v>
      </c>
      <c r="DS814" s="9" t="s">
        <v>137</v>
      </c>
      <c r="DT814" s="9" t="s">
        <v>181</v>
      </c>
      <c r="DU814" s="9" t="s">
        <v>158</v>
      </c>
      <c r="DV814" s="9" t="str">
        <f>VLOOKUP(DU814,Metadata!$B$2:$C$7,2,FALSE)</f>
        <v>6+ years</v>
      </c>
    </row>
    <row r="815" spans="1:126">
      <c r="A815" s="13">
        <v>814</v>
      </c>
      <c r="B815" s="9" t="s">
        <v>135</v>
      </c>
      <c r="C815" s="9" t="str">
        <f>VLOOKUP(B815,Metadata!$M$2:$N$6,2,FALSE)</f>
        <v>Permanent Employee</v>
      </c>
      <c r="D815" s="9" t="s">
        <v>159</v>
      </c>
      <c r="E815" s="9" t="s">
        <v>137</v>
      </c>
      <c r="F815" s="9" t="s">
        <v>138</v>
      </c>
      <c r="G815" s="9" t="s">
        <v>139</v>
      </c>
      <c r="H815" s="9" t="str">
        <f>IF(G815="","",VLOOKUP(G815,Metadata!$J$2:$K$22,2,FALSE))</f>
        <v>Centre</v>
      </c>
      <c r="I815" s="9" t="s">
        <v>138</v>
      </c>
      <c r="J815" s="9" t="str">
        <f>IF(I815="","",VLOOKUP(I815,Metadata!$P$2:$Q$43,2,FALSE))</f>
        <v>Europe</v>
      </c>
      <c r="K815" s="9" t="str">
        <f t="shared" si="0"/>
        <v>Portugal</v>
      </c>
      <c r="L815" s="9" t="s">
        <v>140</v>
      </c>
      <c r="M815" s="9" t="str">
        <f>IF(L815="","",VLOOKUP(L815,Metadata!$J$2:$K$22,2,FALSE))</f>
        <v>Lisbon Metropolitan Area</v>
      </c>
      <c r="N815" s="9" t="s">
        <v>141</v>
      </c>
      <c r="O815" s="9" t="s">
        <v>137</v>
      </c>
      <c r="P815" s="9" t="s">
        <v>142</v>
      </c>
      <c r="Q815" s="10" t="str">
        <f t="shared" si="1"/>
        <v>Full Office Job</v>
      </c>
      <c r="R815" s="10">
        <v>5</v>
      </c>
      <c r="S815" s="9" t="s">
        <v>161</v>
      </c>
      <c r="T815" s="9" t="s">
        <v>137</v>
      </c>
      <c r="U815" s="9" t="str">
        <f>IF(S815&lt;&gt;"",S815,IF(T815&lt;&gt;"",VLOOKUP(T815,Metadata!$S$2:$T$228,2,FALSE),""))</f>
        <v>Full-Stack Developer</v>
      </c>
      <c r="V815" s="9" t="s">
        <v>144</v>
      </c>
      <c r="W815" s="9" t="s">
        <v>137</v>
      </c>
      <c r="X815" s="9" t="s">
        <v>269</v>
      </c>
      <c r="Y815" s="9" t="s">
        <v>137</v>
      </c>
      <c r="Z815" s="9" t="s">
        <v>146</v>
      </c>
      <c r="AA815" s="9" t="s">
        <v>137</v>
      </c>
      <c r="AB815" s="9" t="s">
        <v>137</v>
      </c>
      <c r="AC815" s="9"/>
      <c r="AD815" s="9" t="s">
        <v>148</v>
      </c>
      <c r="AE815" s="9"/>
      <c r="AF815" s="9"/>
      <c r="AG815" s="9"/>
      <c r="AH815" s="9"/>
      <c r="AI815" s="9"/>
      <c r="AJ815" s="9" t="s">
        <v>185</v>
      </c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 t="s">
        <v>199</v>
      </c>
      <c r="BM815" s="9"/>
      <c r="BN815" s="9"/>
      <c r="BO815" s="9"/>
      <c r="BP815" s="9"/>
      <c r="BQ815" s="9" t="s">
        <v>219</v>
      </c>
      <c r="BR815" s="9"/>
      <c r="BS815" s="9"/>
      <c r="BT815" s="9"/>
      <c r="BU815" s="9"/>
      <c r="BV815" s="9"/>
      <c r="BW815" s="9"/>
      <c r="BX815" s="9"/>
      <c r="BY815" s="9"/>
      <c r="BZ815" s="9"/>
      <c r="CA815" s="10"/>
      <c r="CB815" s="10" t="str">
        <f t="shared" si="5"/>
        <v/>
      </c>
      <c r="CC815" s="10"/>
      <c r="CD815" s="9" t="str">
        <f t="shared" si="2"/>
        <v/>
      </c>
      <c r="CE815" s="9" t="s">
        <v>232</v>
      </c>
      <c r="CF815" s="9" t="s">
        <v>225</v>
      </c>
      <c r="CG815" s="9">
        <f>IF(CF815="","",VLOOKUP(CF815,Metadata!$D$2:$H$20,2,FALSE))</f>
        <v>22500</v>
      </c>
      <c r="CH815" s="9">
        <f>IF(CF815="","",VLOOKUP(CF815,Metadata!$D$2:$H$20,4,FALSE))</f>
        <v>20000</v>
      </c>
      <c r="CI815" s="9">
        <f>IF(CF815="","",VLOOKUP(CF815,Metadata!$D$2:$H$20,5,FALSE))</f>
        <v>25000</v>
      </c>
      <c r="CJ815" s="9">
        <f t="shared" si="3"/>
        <v>22500</v>
      </c>
      <c r="CK815" s="9" t="s">
        <v>189</v>
      </c>
      <c r="CL815" s="10">
        <v>4</v>
      </c>
      <c r="CM815" s="10">
        <v>3</v>
      </c>
      <c r="CN815" s="10">
        <v>7</v>
      </c>
      <c r="CO815" s="10">
        <v>5</v>
      </c>
      <c r="CP815" s="10">
        <v>5</v>
      </c>
      <c r="CQ815" s="10">
        <v>6</v>
      </c>
      <c r="CR815" s="10">
        <v>6</v>
      </c>
      <c r="CS815" s="10">
        <v>6</v>
      </c>
      <c r="CT815" s="10">
        <v>5</v>
      </c>
      <c r="CU815" s="10">
        <v>5</v>
      </c>
      <c r="CV815" s="10">
        <v>5</v>
      </c>
      <c r="CW815" s="10">
        <v>3</v>
      </c>
      <c r="CX815" s="10">
        <v>4</v>
      </c>
      <c r="CY815" s="10">
        <v>6</v>
      </c>
      <c r="CZ815" s="10">
        <v>6</v>
      </c>
      <c r="DA815" s="10">
        <v>5</v>
      </c>
      <c r="DB815" s="10">
        <v>6</v>
      </c>
      <c r="DC815" s="10">
        <v>6</v>
      </c>
      <c r="DD815" s="10">
        <v>2</v>
      </c>
      <c r="DE815" s="10">
        <v>6</v>
      </c>
      <c r="DF815" s="10">
        <v>4</v>
      </c>
      <c r="DG815" s="10">
        <v>4</v>
      </c>
      <c r="DH815" s="10">
        <v>3</v>
      </c>
      <c r="DI815" s="10">
        <v>4</v>
      </c>
      <c r="DJ815" s="10">
        <v>2</v>
      </c>
      <c r="DK815" s="10">
        <v>1</v>
      </c>
      <c r="DL815" s="10">
        <v>1</v>
      </c>
      <c r="DM815" s="9" t="s">
        <v>154</v>
      </c>
      <c r="DN815" s="10">
        <v>1982</v>
      </c>
      <c r="DO815" s="9">
        <f t="shared" si="4"/>
        <v>39</v>
      </c>
      <c r="DP815" s="9" t="s">
        <v>155</v>
      </c>
      <c r="DQ815" s="9" t="s">
        <v>156</v>
      </c>
      <c r="DR815" s="9" t="s">
        <v>157</v>
      </c>
      <c r="DS815" s="9" t="s">
        <v>137</v>
      </c>
      <c r="DT815" s="9" t="s">
        <v>181</v>
      </c>
      <c r="DU815" s="9" t="s">
        <v>158</v>
      </c>
      <c r="DV815" s="9" t="str">
        <f>VLOOKUP(DU815,Metadata!$B$2:$C$7,2,FALSE)</f>
        <v>6+ years</v>
      </c>
    </row>
    <row r="816" spans="1:126">
      <c r="A816" s="13">
        <v>815</v>
      </c>
      <c r="B816" s="9" t="s">
        <v>135</v>
      </c>
      <c r="C816" s="9" t="str">
        <f>VLOOKUP(B816,Metadata!$M$2:$N$6,2,FALSE)</f>
        <v>Permanent Employee</v>
      </c>
      <c r="D816" s="9" t="s">
        <v>159</v>
      </c>
      <c r="E816" s="9" t="s">
        <v>137</v>
      </c>
      <c r="F816" s="9" t="s">
        <v>138</v>
      </c>
      <c r="G816" s="9" t="s">
        <v>140</v>
      </c>
      <c r="H816" s="9" t="str">
        <f>IF(G816="","",VLOOKUP(G816,Metadata!$J$2:$K$22,2,FALSE))</f>
        <v>Lisbon Metropolitan Area</v>
      </c>
      <c r="I816" s="9" t="s">
        <v>138</v>
      </c>
      <c r="J816" s="9" t="str">
        <f>IF(I816="","",VLOOKUP(I816,Metadata!$P$2:$Q$43,2,FALSE))</f>
        <v>Europe</v>
      </c>
      <c r="K816" s="9" t="str">
        <f t="shared" si="0"/>
        <v>Portugal</v>
      </c>
      <c r="L816" s="9" t="s">
        <v>140</v>
      </c>
      <c r="M816" s="9" t="str">
        <f>IF(L816="","",VLOOKUP(L816,Metadata!$J$2:$K$22,2,FALSE))</f>
        <v>Lisbon Metropolitan Area</v>
      </c>
      <c r="N816" s="9" t="s">
        <v>141</v>
      </c>
      <c r="O816" s="9" t="s">
        <v>137</v>
      </c>
      <c r="P816" s="9" t="s">
        <v>142</v>
      </c>
      <c r="Q816" s="10" t="str">
        <f t="shared" si="1"/>
        <v>Full Office Job</v>
      </c>
      <c r="R816" s="10">
        <v>4</v>
      </c>
      <c r="S816" s="9" t="s">
        <v>137</v>
      </c>
      <c r="T816" s="9" t="s">
        <v>390</v>
      </c>
      <c r="U816" s="9" t="str">
        <f>IF(S816&lt;&gt;"",S816,IF(T816&lt;&gt;"",VLOOKUP(T816,Metadata!$S$2:$T$228,2,FALSE),""))</f>
        <v>Technical Team Leader</v>
      </c>
      <c r="V816" s="9" t="s">
        <v>317</v>
      </c>
      <c r="W816" s="9" t="s">
        <v>137</v>
      </c>
      <c r="X816" s="9" t="s">
        <v>145</v>
      </c>
      <c r="Y816" s="9" t="s">
        <v>137</v>
      </c>
      <c r="Z816" s="9" t="s">
        <v>218</v>
      </c>
      <c r="AA816" s="9" t="s">
        <v>165</v>
      </c>
      <c r="AB816" s="9" t="s">
        <v>137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 t="s">
        <v>330</v>
      </c>
      <c r="BE816" s="9"/>
      <c r="BF816" s="9"/>
      <c r="BG816" s="9"/>
      <c r="BH816" s="9"/>
      <c r="BI816" s="9"/>
      <c r="BJ816" s="9"/>
      <c r="BK816" s="9"/>
      <c r="BL816" s="9"/>
      <c r="BM816" s="9"/>
      <c r="BN816" s="9" t="s">
        <v>186</v>
      </c>
      <c r="BO816" s="9"/>
      <c r="BP816" s="9"/>
      <c r="BQ816" s="9"/>
      <c r="BR816" s="9" t="s">
        <v>247</v>
      </c>
      <c r="BS816" s="9"/>
      <c r="BT816" s="9"/>
      <c r="BU816" s="9"/>
      <c r="BV816" s="9"/>
      <c r="BW816" s="9"/>
      <c r="BX816" s="9"/>
      <c r="BY816" s="9"/>
      <c r="BZ816" s="9"/>
      <c r="CA816" s="10"/>
      <c r="CB816" s="10" t="str">
        <f t="shared" si="5"/>
        <v/>
      </c>
      <c r="CC816" s="10"/>
      <c r="CD816" s="9" t="str">
        <f t="shared" si="2"/>
        <v/>
      </c>
      <c r="CE816" s="9" t="s">
        <v>168</v>
      </c>
      <c r="CF816" s="9" t="s">
        <v>513</v>
      </c>
      <c r="CG816" s="9">
        <f>IF(CF816="","",VLOOKUP(CF816,Metadata!$D$2:$H$20,2,FALSE))</f>
        <v>92500</v>
      </c>
      <c r="CH816" s="9">
        <f>IF(CF816="","",VLOOKUP(CF816,Metadata!$D$2:$H$20,4,FALSE))</f>
        <v>90000</v>
      </c>
      <c r="CI816" s="9">
        <f>IF(CF816="","",VLOOKUP(CF816,Metadata!$D$2:$H$20,5,FALSE))</f>
        <v>95000</v>
      </c>
      <c r="CJ816" s="9">
        <f t="shared" si="3"/>
        <v>92500</v>
      </c>
      <c r="CK816" s="9" t="s">
        <v>153</v>
      </c>
      <c r="CL816" s="10">
        <v>6</v>
      </c>
      <c r="CM816" s="10">
        <v>2</v>
      </c>
      <c r="CN816" s="10">
        <v>7</v>
      </c>
      <c r="CO816" s="10">
        <v>6</v>
      </c>
      <c r="CP816" s="10">
        <v>6</v>
      </c>
      <c r="CQ816" s="10">
        <v>7</v>
      </c>
      <c r="CR816" s="10">
        <v>4</v>
      </c>
      <c r="CS816" s="10">
        <v>6</v>
      </c>
      <c r="CT816" s="10">
        <v>7</v>
      </c>
      <c r="CU816" s="10">
        <v>5</v>
      </c>
      <c r="CV816" s="10">
        <v>5</v>
      </c>
      <c r="CW816" s="10">
        <v>2</v>
      </c>
      <c r="CX816" s="10">
        <v>6</v>
      </c>
      <c r="CY816" s="10">
        <v>5</v>
      </c>
      <c r="CZ816" s="10">
        <v>2</v>
      </c>
      <c r="DA816" s="10">
        <v>4</v>
      </c>
      <c r="DB816" s="10">
        <v>4</v>
      </c>
      <c r="DC816" s="10">
        <v>6</v>
      </c>
      <c r="DD816" s="10">
        <v>3</v>
      </c>
      <c r="DE816" s="10">
        <v>3</v>
      </c>
      <c r="DF816" s="10">
        <v>6</v>
      </c>
      <c r="DG816" s="10">
        <v>4</v>
      </c>
      <c r="DH816" s="10">
        <v>2</v>
      </c>
      <c r="DI816" s="10">
        <v>6</v>
      </c>
      <c r="DJ816" s="10">
        <v>2</v>
      </c>
      <c r="DK816" s="10">
        <v>2</v>
      </c>
      <c r="DL816" s="10">
        <v>4</v>
      </c>
      <c r="DM816" s="9" t="s">
        <v>154</v>
      </c>
      <c r="DN816" s="10">
        <v>1982</v>
      </c>
      <c r="DO816" s="9">
        <f t="shared" si="4"/>
        <v>39</v>
      </c>
      <c r="DP816" s="9" t="s">
        <v>155</v>
      </c>
      <c r="DQ816" s="9" t="s">
        <v>156</v>
      </c>
      <c r="DR816" s="9" t="s">
        <v>157</v>
      </c>
      <c r="DS816" s="9" t="s">
        <v>137</v>
      </c>
      <c r="DT816" s="9" t="s">
        <v>181</v>
      </c>
      <c r="DU816" s="9" t="s">
        <v>158</v>
      </c>
      <c r="DV816" s="9" t="str">
        <f>VLOOKUP(DU816,Metadata!$B$2:$C$7,2,FALSE)</f>
        <v>6+ years</v>
      </c>
    </row>
    <row r="817" spans="1:126">
      <c r="A817" s="13">
        <v>816</v>
      </c>
      <c r="B817" s="9" t="s">
        <v>135</v>
      </c>
      <c r="C817" s="9" t="str">
        <f>VLOOKUP(B817,Metadata!$M$2:$N$6,2,FALSE)</f>
        <v>Permanent Employee</v>
      </c>
      <c r="D817" s="9" t="s">
        <v>159</v>
      </c>
      <c r="E817" s="9" t="s">
        <v>137</v>
      </c>
      <c r="F817" s="9" t="s">
        <v>138</v>
      </c>
      <c r="G817" s="9" t="s">
        <v>140</v>
      </c>
      <c r="H817" s="9" t="str">
        <f>IF(G817="","",VLOOKUP(G817,Metadata!$J$2:$K$22,2,FALSE))</f>
        <v>Lisbon Metropolitan Area</v>
      </c>
      <c r="I817" s="9" t="s">
        <v>255</v>
      </c>
      <c r="J817" s="9" t="str">
        <f>IF(I817="","",VLOOKUP(I817,Metadata!$P$2:$Q$43,2,FALSE))</f>
        <v>Europe</v>
      </c>
      <c r="K817" s="9" t="str">
        <f t="shared" si="0"/>
        <v>International</v>
      </c>
      <c r="L817" s="9" t="s">
        <v>137</v>
      </c>
      <c r="M817" s="9" t="str">
        <f>IF(L817="","",VLOOKUP(L817,Metadata!$J$2:$K$22,2,FALSE))</f>
        <v/>
      </c>
      <c r="N817" s="9" t="s">
        <v>141</v>
      </c>
      <c r="O817" s="9" t="s">
        <v>137</v>
      </c>
      <c r="P817" s="9" t="s">
        <v>191</v>
      </c>
      <c r="Q817" s="10" t="str">
        <f t="shared" si="1"/>
        <v>Remote Job (full or flexible)</v>
      </c>
      <c r="R817" s="10">
        <v>7</v>
      </c>
      <c r="S817" s="9" t="s">
        <v>192</v>
      </c>
      <c r="T817" s="9" t="s">
        <v>137</v>
      </c>
      <c r="U817" s="9" t="str">
        <f>IF(S817&lt;&gt;"",S817,IF(T817&lt;&gt;"",VLOOKUP(T817,Metadata!$S$2:$T$228,2,FALSE),""))</f>
        <v>Back-End Developer</v>
      </c>
      <c r="V817" s="9" t="s">
        <v>144</v>
      </c>
      <c r="W817" s="9" t="s">
        <v>137</v>
      </c>
      <c r="X817" s="9" t="s">
        <v>163</v>
      </c>
      <c r="Y817" s="9" t="s">
        <v>137</v>
      </c>
      <c r="Z817" s="9" t="s">
        <v>184</v>
      </c>
      <c r="AA817" s="9" t="s">
        <v>165</v>
      </c>
      <c r="AB817" s="9" t="s">
        <v>137</v>
      </c>
      <c r="AC817" s="9" t="s">
        <v>147</v>
      </c>
      <c r="AD817" s="9"/>
      <c r="AE817" s="9" t="s">
        <v>194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 t="s">
        <v>178</v>
      </c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198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10"/>
      <c r="CB817" s="10" t="str">
        <f t="shared" si="5"/>
        <v/>
      </c>
      <c r="CC817" s="10"/>
      <c r="CD817" s="9" t="str">
        <f t="shared" si="2"/>
        <v/>
      </c>
      <c r="CE817" s="9" t="s">
        <v>168</v>
      </c>
      <c r="CF817" s="9" t="s">
        <v>254</v>
      </c>
      <c r="CG817" s="9">
        <f>IF(CF817="","",VLOOKUP(CF817,Metadata!$D$2:$H$20,2,FALSE))</f>
        <v>37500</v>
      </c>
      <c r="CH817" s="9">
        <f>IF(CF817="","",VLOOKUP(CF817,Metadata!$D$2:$H$20,4,FALSE))</f>
        <v>35000</v>
      </c>
      <c r="CI817" s="9">
        <f>IF(CF817="","",VLOOKUP(CF817,Metadata!$D$2:$H$20,5,FALSE))</f>
        <v>40000</v>
      </c>
      <c r="CJ817" s="9">
        <f t="shared" si="3"/>
        <v>37500</v>
      </c>
      <c r="CK817" s="9" t="s">
        <v>189</v>
      </c>
      <c r="CL817" s="10">
        <v>3</v>
      </c>
      <c r="CM817" s="10">
        <v>4</v>
      </c>
      <c r="CN817" s="10">
        <v>7</v>
      </c>
      <c r="CO817" s="10">
        <v>7</v>
      </c>
      <c r="CP817" s="10">
        <v>4</v>
      </c>
      <c r="CQ817" s="10">
        <v>7</v>
      </c>
      <c r="CR817" s="10">
        <v>7</v>
      </c>
      <c r="CS817" s="10">
        <v>7</v>
      </c>
      <c r="CT817" s="10">
        <v>5</v>
      </c>
      <c r="CU817" s="10">
        <v>7</v>
      </c>
      <c r="CV817" s="10">
        <v>5</v>
      </c>
      <c r="CW817" s="10">
        <v>4</v>
      </c>
      <c r="CX817" s="10">
        <v>7</v>
      </c>
      <c r="CY817" s="10">
        <v>5</v>
      </c>
      <c r="CZ817" s="10">
        <v>6</v>
      </c>
      <c r="DA817" s="10">
        <v>6</v>
      </c>
      <c r="DB817" s="10">
        <v>4</v>
      </c>
      <c r="DC817" s="10">
        <v>7</v>
      </c>
      <c r="DD817" s="10">
        <v>6</v>
      </c>
      <c r="DE817" s="10">
        <v>7</v>
      </c>
      <c r="DF817" s="10">
        <v>5</v>
      </c>
      <c r="DG817" s="10">
        <v>4</v>
      </c>
      <c r="DH817" s="10">
        <v>6</v>
      </c>
      <c r="DI817" s="10">
        <v>7</v>
      </c>
      <c r="DJ817" s="10">
        <v>3</v>
      </c>
      <c r="DK817" s="10">
        <v>6</v>
      </c>
      <c r="DL817" s="10">
        <v>5</v>
      </c>
      <c r="DM817" s="9" t="s">
        <v>154</v>
      </c>
      <c r="DN817" s="10">
        <v>1992</v>
      </c>
      <c r="DO817" s="9">
        <f t="shared" si="4"/>
        <v>29</v>
      </c>
      <c r="DP817" s="9" t="s">
        <v>155</v>
      </c>
      <c r="DQ817" s="9" t="s">
        <v>156</v>
      </c>
      <c r="DR817" s="9" t="s">
        <v>157</v>
      </c>
      <c r="DS817" s="9" t="s">
        <v>137</v>
      </c>
      <c r="DT817" s="9" t="s">
        <v>181</v>
      </c>
      <c r="DU817" s="9" t="s">
        <v>223</v>
      </c>
      <c r="DV817" s="9" t="str">
        <f>VLOOKUP(DU817,Metadata!$B$2:$C$7,2,FALSE)</f>
        <v>3 - 6 years</v>
      </c>
    </row>
    <row r="818" spans="1:126">
      <c r="A818" s="13">
        <v>817</v>
      </c>
      <c r="B818" s="9" t="s">
        <v>135</v>
      </c>
      <c r="C818" s="9" t="str">
        <f>VLOOKUP(B818,Metadata!$M$2:$N$6,2,FALSE)</f>
        <v>Permanent Employee</v>
      </c>
      <c r="D818" s="9" t="s">
        <v>159</v>
      </c>
      <c r="E818" s="9" t="s">
        <v>137</v>
      </c>
      <c r="F818" s="9" t="s">
        <v>138</v>
      </c>
      <c r="G818" s="9" t="s">
        <v>263</v>
      </c>
      <c r="H818" s="9" t="str">
        <f>IF(G818="","",VLOOKUP(G818,Metadata!$J$2:$K$22,2,FALSE))</f>
        <v>North</v>
      </c>
      <c r="I818" s="9" t="s">
        <v>138</v>
      </c>
      <c r="J818" s="9" t="str">
        <f>IF(I818="","",VLOOKUP(I818,Metadata!$P$2:$Q$43,2,FALSE))</f>
        <v>Europe</v>
      </c>
      <c r="K818" s="9" t="str">
        <f t="shared" si="0"/>
        <v>Portugal</v>
      </c>
      <c r="L818" s="9" t="s">
        <v>263</v>
      </c>
      <c r="M818" s="9" t="str">
        <f>IF(L818="","",VLOOKUP(L818,Metadata!$J$2:$K$22,2,FALSE))</f>
        <v>North</v>
      </c>
      <c r="N818" s="9" t="s">
        <v>214</v>
      </c>
      <c r="O818" s="9" t="s">
        <v>259</v>
      </c>
      <c r="P818" s="9" t="s">
        <v>142</v>
      </c>
      <c r="Q818" s="10" t="str">
        <f t="shared" si="1"/>
        <v>Full Office Job</v>
      </c>
      <c r="R818" s="10">
        <v>4</v>
      </c>
      <c r="S818" s="9" t="s">
        <v>161</v>
      </c>
      <c r="T818" s="9" t="s">
        <v>137</v>
      </c>
      <c r="U818" s="9" t="str">
        <f>IF(S818&lt;&gt;"",S818,IF(T818&lt;&gt;"",VLOOKUP(T818,Metadata!$S$2:$T$228,2,FALSE),""))</f>
        <v>Full-Stack Developer</v>
      </c>
      <c r="V818" s="9" t="s">
        <v>274</v>
      </c>
      <c r="W818" s="9" t="s">
        <v>137</v>
      </c>
      <c r="X818" s="9" t="s">
        <v>163</v>
      </c>
      <c r="Y818" s="9" t="s">
        <v>137</v>
      </c>
      <c r="Z818" s="9" t="s">
        <v>184</v>
      </c>
      <c r="AA818" s="9" t="s">
        <v>137</v>
      </c>
      <c r="AB818" s="9" t="s">
        <v>137</v>
      </c>
      <c r="AC818" s="9" t="s">
        <v>147</v>
      </c>
      <c r="AD818" s="9"/>
      <c r="AE818" s="9" t="s">
        <v>194</v>
      </c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198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10"/>
      <c r="CB818" s="10" t="str">
        <f t="shared" si="5"/>
        <v/>
      </c>
      <c r="CC818" s="10"/>
      <c r="CD818" s="9" t="str">
        <f t="shared" si="2"/>
        <v/>
      </c>
      <c r="CE818" s="9" t="s">
        <v>151</v>
      </c>
      <c r="CF818" s="9" t="s">
        <v>169</v>
      </c>
      <c r="CG818" s="9">
        <f>IF(CF818="","",VLOOKUP(CF818,Metadata!$D$2:$H$20,2,FALSE))</f>
        <v>12500</v>
      </c>
      <c r="CH818" s="9">
        <f>IF(CF818="","",VLOOKUP(CF818,Metadata!$D$2:$H$20,4,FALSE))</f>
        <v>0</v>
      </c>
      <c r="CI818" s="9">
        <f>IF(CF818="","",VLOOKUP(CF818,Metadata!$D$2:$H$20,5,FALSE))</f>
        <v>15000</v>
      </c>
      <c r="CJ818" s="9">
        <f t="shared" si="3"/>
        <v>12500</v>
      </c>
      <c r="CK818" s="9" t="s">
        <v>153</v>
      </c>
      <c r="CL818" s="10">
        <v>3</v>
      </c>
      <c r="CM818" s="10">
        <v>3</v>
      </c>
      <c r="CN818" s="10">
        <v>7</v>
      </c>
      <c r="CO818" s="10">
        <v>4</v>
      </c>
      <c r="CP818" s="10">
        <v>5</v>
      </c>
      <c r="CQ818" s="10">
        <v>4</v>
      </c>
      <c r="CR818" s="10">
        <v>3</v>
      </c>
      <c r="CS818" s="10">
        <v>3</v>
      </c>
      <c r="CT818" s="10">
        <v>5</v>
      </c>
      <c r="CU818" s="10">
        <v>4</v>
      </c>
      <c r="CV818" s="10">
        <v>4</v>
      </c>
      <c r="CW818" s="10">
        <v>4</v>
      </c>
      <c r="CX818" s="10">
        <v>4</v>
      </c>
      <c r="CY818" s="10">
        <v>6</v>
      </c>
      <c r="CZ818" s="10">
        <v>6</v>
      </c>
      <c r="DA818" s="10">
        <v>3</v>
      </c>
      <c r="DB818" s="10">
        <v>3</v>
      </c>
      <c r="DC818" s="10">
        <v>3</v>
      </c>
      <c r="DD818" s="10">
        <v>3</v>
      </c>
      <c r="DE818" s="10">
        <v>5</v>
      </c>
      <c r="DF818" s="10">
        <v>5</v>
      </c>
      <c r="DG818" s="10">
        <v>5</v>
      </c>
      <c r="DH818" s="10">
        <v>5</v>
      </c>
      <c r="DI818" s="10">
        <v>6</v>
      </c>
      <c r="DJ818" s="10">
        <v>3</v>
      </c>
      <c r="DK818" s="10">
        <v>6</v>
      </c>
      <c r="DL818" s="10">
        <v>6</v>
      </c>
      <c r="DM818" s="9" t="s">
        <v>154</v>
      </c>
      <c r="DN818" s="10">
        <v>1983</v>
      </c>
      <c r="DO818" s="9">
        <f t="shared" si="4"/>
        <v>38</v>
      </c>
      <c r="DP818" s="9" t="s">
        <v>155</v>
      </c>
      <c r="DQ818" s="9" t="s">
        <v>202</v>
      </c>
      <c r="DR818" s="9" t="s">
        <v>157</v>
      </c>
      <c r="DS818" s="9" t="s">
        <v>137</v>
      </c>
      <c r="DT818" s="9" t="s">
        <v>181</v>
      </c>
      <c r="DU818" s="9" t="s">
        <v>158</v>
      </c>
      <c r="DV818" s="9" t="str">
        <f>VLOOKUP(DU818,Metadata!$B$2:$C$7,2,FALSE)</f>
        <v>6+ years</v>
      </c>
    </row>
    <row r="819" spans="1:126">
      <c r="A819" s="13">
        <v>818</v>
      </c>
      <c r="B819" s="9" t="s">
        <v>135</v>
      </c>
      <c r="C819" s="9" t="str">
        <f>VLOOKUP(B819,Metadata!$M$2:$N$6,2,FALSE)</f>
        <v>Permanent Employee</v>
      </c>
      <c r="D819" s="9" t="s">
        <v>159</v>
      </c>
      <c r="E819" s="9" t="s">
        <v>137</v>
      </c>
      <c r="F819" s="9" t="s">
        <v>138</v>
      </c>
      <c r="G819" s="9" t="s">
        <v>363</v>
      </c>
      <c r="H819" s="9" t="str">
        <f>IF(G819="","",VLOOKUP(G819,Metadata!$J$2:$K$22,2,FALSE))</f>
        <v>South</v>
      </c>
      <c r="I819" s="9" t="s">
        <v>138</v>
      </c>
      <c r="J819" s="9" t="str">
        <f>IF(I819="","",VLOOKUP(I819,Metadata!$P$2:$Q$43,2,FALSE))</f>
        <v>Europe</v>
      </c>
      <c r="K819" s="9" t="str">
        <f t="shared" si="0"/>
        <v>Portugal</v>
      </c>
      <c r="L819" s="9" t="s">
        <v>354</v>
      </c>
      <c r="M819" s="9" t="str">
        <f>IF(L819="","",VLOOKUP(L819,Metadata!$J$2:$K$22,2,FALSE))</f>
        <v>South</v>
      </c>
      <c r="N819" s="9" t="s">
        <v>141</v>
      </c>
      <c r="O819" s="9" t="s">
        <v>137</v>
      </c>
      <c r="P819" s="9" t="s">
        <v>191</v>
      </c>
      <c r="Q819" s="10" t="str">
        <f t="shared" si="1"/>
        <v>Remote Job (full or flexible)</v>
      </c>
      <c r="R819" s="10">
        <v>6</v>
      </c>
      <c r="S819" s="9" t="s">
        <v>206</v>
      </c>
      <c r="T819" s="9" t="s">
        <v>137</v>
      </c>
      <c r="U819" s="9" t="str">
        <f>IF(S819&lt;&gt;"",S819,IF(T819&lt;&gt;"",VLOOKUP(T819,Metadata!$S$2:$T$228,2,FALSE),""))</f>
        <v>Mobile Apps Developer</v>
      </c>
      <c r="V819" s="9" t="s">
        <v>162</v>
      </c>
      <c r="W819" s="9" t="s">
        <v>137</v>
      </c>
      <c r="X819" s="9" t="s">
        <v>208</v>
      </c>
      <c r="Y819" s="9" t="s">
        <v>137</v>
      </c>
      <c r="Z819" s="9" t="s">
        <v>193</v>
      </c>
      <c r="AA819" s="9" t="s">
        <v>137</v>
      </c>
      <c r="AB819" s="9" t="s">
        <v>137</v>
      </c>
      <c r="AC819" s="9" t="s">
        <v>147</v>
      </c>
      <c r="AD819" s="9" t="s">
        <v>148</v>
      </c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 t="s">
        <v>472</v>
      </c>
      <c r="CA819" s="10"/>
      <c r="CB819" s="10" t="str">
        <f t="shared" si="5"/>
        <v/>
      </c>
      <c r="CC819" s="10"/>
      <c r="CD819" s="9" t="str">
        <f t="shared" si="2"/>
        <v/>
      </c>
      <c r="CE819" s="9" t="s">
        <v>168</v>
      </c>
      <c r="CF819" s="9" t="s">
        <v>169</v>
      </c>
      <c r="CG819" s="9">
        <f>IF(CF819="","",VLOOKUP(CF819,Metadata!$D$2:$H$20,2,FALSE))</f>
        <v>12500</v>
      </c>
      <c r="CH819" s="9">
        <f>IF(CF819="","",VLOOKUP(CF819,Metadata!$D$2:$H$20,4,FALSE))</f>
        <v>0</v>
      </c>
      <c r="CI819" s="9">
        <f>IF(CF819="","",VLOOKUP(CF819,Metadata!$D$2:$H$20,5,FALSE))</f>
        <v>15000</v>
      </c>
      <c r="CJ819" s="9">
        <f t="shared" si="3"/>
        <v>12500</v>
      </c>
      <c r="CK819" s="9" t="s">
        <v>153</v>
      </c>
      <c r="CL819" s="10">
        <v>1</v>
      </c>
      <c r="CM819" s="10">
        <v>5</v>
      </c>
      <c r="CN819" s="10">
        <v>7</v>
      </c>
      <c r="CO819" s="10">
        <v>6</v>
      </c>
      <c r="CP819" s="10">
        <v>7</v>
      </c>
      <c r="CQ819" s="10">
        <v>7</v>
      </c>
      <c r="CR819" s="10">
        <v>5</v>
      </c>
      <c r="CS819" s="10">
        <v>5</v>
      </c>
      <c r="CT819" s="10">
        <v>7</v>
      </c>
      <c r="CU819" s="10">
        <v>7</v>
      </c>
      <c r="CV819" s="10">
        <v>7</v>
      </c>
      <c r="CW819" s="10">
        <v>3</v>
      </c>
      <c r="CX819" s="10">
        <v>6</v>
      </c>
      <c r="CY819" s="10">
        <v>6</v>
      </c>
      <c r="CZ819" s="10">
        <v>7</v>
      </c>
      <c r="DA819" s="10">
        <v>5</v>
      </c>
      <c r="DB819" s="10">
        <v>6</v>
      </c>
      <c r="DC819" s="10">
        <v>6</v>
      </c>
      <c r="DD819" s="10">
        <v>3</v>
      </c>
      <c r="DE819" s="10">
        <v>7</v>
      </c>
      <c r="DF819" s="10">
        <v>6</v>
      </c>
      <c r="DG819" s="10">
        <v>7</v>
      </c>
      <c r="DH819" s="10">
        <v>6</v>
      </c>
      <c r="DI819" s="10">
        <v>7</v>
      </c>
      <c r="DJ819" s="10">
        <v>4</v>
      </c>
      <c r="DK819" s="10">
        <v>4</v>
      </c>
      <c r="DL819" s="10">
        <v>5</v>
      </c>
      <c r="DM819" s="9" t="s">
        <v>154</v>
      </c>
      <c r="DN819" s="10">
        <v>1998</v>
      </c>
      <c r="DO819" s="9">
        <f t="shared" si="4"/>
        <v>23</v>
      </c>
      <c r="DP819" s="9" t="s">
        <v>155</v>
      </c>
      <c r="DQ819" s="9" t="s">
        <v>202</v>
      </c>
      <c r="DR819" s="9" t="s">
        <v>157</v>
      </c>
      <c r="DS819" s="9" t="s">
        <v>137</v>
      </c>
      <c r="DT819" s="9" t="s">
        <v>181</v>
      </c>
      <c r="DU819" s="9" t="s">
        <v>168</v>
      </c>
      <c r="DV819" s="9" t="str">
        <f>VLOOKUP(DU819,Metadata!$B$2:$C$7,2,FALSE)</f>
        <v>0 - 3 years</v>
      </c>
    </row>
    <row r="820" spans="1:126">
      <c r="A820" s="13">
        <v>819</v>
      </c>
      <c r="B820" s="9" t="s">
        <v>135</v>
      </c>
      <c r="C820" s="9" t="str">
        <f>VLOOKUP(B820,Metadata!$M$2:$N$6,2,FALSE)</f>
        <v>Permanent Employee</v>
      </c>
      <c r="D820" s="9" t="s">
        <v>159</v>
      </c>
      <c r="E820" s="9" t="s">
        <v>137</v>
      </c>
      <c r="F820" s="9" t="s">
        <v>138</v>
      </c>
      <c r="G820" s="9" t="s">
        <v>354</v>
      </c>
      <c r="H820" s="9" t="str">
        <f>IF(G820="","",VLOOKUP(G820,Metadata!$J$2:$K$22,2,FALSE))</f>
        <v>South</v>
      </c>
      <c r="I820" s="9" t="s">
        <v>255</v>
      </c>
      <c r="J820" s="9" t="str">
        <f>IF(I820="","",VLOOKUP(I820,Metadata!$P$2:$Q$43,2,FALSE))</f>
        <v>Europe</v>
      </c>
      <c r="K820" s="9" t="str">
        <f t="shared" si="0"/>
        <v>International</v>
      </c>
      <c r="L820" s="9" t="s">
        <v>137</v>
      </c>
      <c r="M820" s="9" t="str">
        <f>IF(L820="","",VLOOKUP(L820,Metadata!$J$2:$K$22,2,FALSE))</f>
        <v/>
      </c>
      <c r="N820" s="9" t="s">
        <v>214</v>
      </c>
      <c r="O820" s="9" t="s">
        <v>239</v>
      </c>
      <c r="P820" s="9" t="s">
        <v>142</v>
      </c>
      <c r="Q820" s="10" t="str">
        <f t="shared" si="1"/>
        <v>Full Office Job</v>
      </c>
      <c r="R820" s="10">
        <v>5</v>
      </c>
      <c r="S820" s="9" t="s">
        <v>161</v>
      </c>
      <c r="T820" s="9" t="s">
        <v>137</v>
      </c>
      <c r="U820" s="9" t="str">
        <f>IF(S820&lt;&gt;"",S820,IF(T820&lt;&gt;"",VLOOKUP(T820,Metadata!$S$2:$T$228,2,FALSE),""))</f>
        <v>Full-Stack Developer</v>
      </c>
      <c r="V820" s="9" t="s">
        <v>261</v>
      </c>
      <c r="W820" s="9" t="s">
        <v>137</v>
      </c>
      <c r="X820" s="9" t="s">
        <v>242</v>
      </c>
      <c r="Y820" s="9" t="s">
        <v>137</v>
      </c>
      <c r="Z820" s="9" t="s">
        <v>193</v>
      </c>
      <c r="AA820" s="9" t="s">
        <v>165</v>
      </c>
      <c r="AB820" s="9" t="s">
        <v>253</v>
      </c>
      <c r="AC820" s="9" t="s">
        <v>147</v>
      </c>
      <c r="AD820" s="9" t="s">
        <v>148</v>
      </c>
      <c r="AE820" s="9"/>
      <c r="AF820" s="9"/>
      <c r="AG820" s="9" t="s">
        <v>166</v>
      </c>
      <c r="AH820" s="9"/>
      <c r="AI820" s="9"/>
      <c r="AJ820" s="9" t="s">
        <v>185</v>
      </c>
      <c r="AK820" s="9"/>
      <c r="AL820" s="9"/>
      <c r="AM820" s="9"/>
      <c r="AN820" s="9"/>
      <c r="AO820" s="9"/>
      <c r="AP820" s="9" t="s">
        <v>244</v>
      </c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 t="s">
        <v>178</v>
      </c>
      <c r="BB820" s="9"/>
      <c r="BC820" s="9"/>
      <c r="BD820" s="9"/>
      <c r="BE820" s="9"/>
      <c r="BF820" s="9"/>
      <c r="BG820" s="9"/>
      <c r="BH820" s="9"/>
      <c r="BI820" s="9"/>
      <c r="BJ820" s="9" t="s">
        <v>167</v>
      </c>
      <c r="BK820" s="9"/>
      <c r="BL820" s="9" t="s">
        <v>199</v>
      </c>
      <c r="BM820" s="9"/>
      <c r="BN820" s="9" t="s">
        <v>186</v>
      </c>
      <c r="BO820" s="9"/>
      <c r="BP820" s="9" t="s">
        <v>179</v>
      </c>
      <c r="BQ820" s="9" t="s">
        <v>219</v>
      </c>
      <c r="BR820" s="9"/>
      <c r="BS820" s="9"/>
      <c r="BT820" s="9"/>
      <c r="BU820" s="9"/>
      <c r="BV820" s="9"/>
      <c r="BW820" s="9"/>
      <c r="BX820" s="9"/>
      <c r="BY820" s="9"/>
      <c r="BZ820" s="9"/>
      <c r="CA820" s="10"/>
      <c r="CB820" s="10" t="str">
        <f t="shared" si="5"/>
        <v/>
      </c>
      <c r="CC820" s="10"/>
      <c r="CD820" s="9" t="str">
        <f t="shared" si="2"/>
        <v/>
      </c>
      <c r="CE820" s="9" t="s">
        <v>168</v>
      </c>
      <c r="CF820" s="9" t="s">
        <v>220</v>
      </c>
      <c r="CG820" s="9">
        <f>IF(CF820="","",VLOOKUP(CF820,Metadata!$D$2:$H$20,2,FALSE))</f>
        <v>27500</v>
      </c>
      <c r="CH820" s="9">
        <f>IF(CF820="","",VLOOKUP(CF820,Metadata!$D$2:$H$20,4,FALSE))</f>
        <v>25000</v>
      </c>
      <c r="CI820" s="9">
        <f>IF(CF820="","",VLOOKUP(CF820,Metadata!$D$2:$H$20,5,FALSE))</f>
        <v>30000</v>
      </c>
      <c r="CJ820" s="9">
        <f t="shared" si="3"/>
        <v>27500</v>
      </c>
      <c r="CK820" s="9" t="s">
        <v>221</v>
      </c>
      <c r="CL820" s="10">
        <v>5</v>
      </c>
      <c r="CM820" s="10">
        <v>1</v>
      </c>
      <c r="CN820" s="10">
        <v>4</v>
      </c>
      <c r="CO820" s="10">
        <v>6</v>
      </c>
      <c r="CP820" s="10">
        <v>5</v>
      </c>
      <c r="CQ820" s="10">
        <v>6</v>
      </c>
      <c r="CR820" s="10">
        <v>3</v>
      </c>
      <c r="CS820" s="10">
        <v>5</v>
      </c>
      <c r="CT820" s="10">
        <v>6</v>
      </c>
      <c r="CU820" s="10">
        <v>7</v>
      </c>
      <c r="CV820" s="10">
        <v>6</v>
      </c>
      <c r="CW820" s="10">
        <v>4</v>
      </c>
      <c r="CX820" s="10">
        <v>6</v>
      </c>
      <c r="CY820" s="10">
        <v>6</v>
      </c>
      <c r="CZ820" s="10">
        <v>6</v>
      </c>
      <c r="DA820" s="10">
        <v>4</v>
      </c>
      <c r="DB820" s="10">
        <v>5</v>
      </c>
      <c r="DC820" s="10">
        <v>7</v>
      </c>
      <c r="DD820" s="10">
        <v>7</v>
      </c>
      <c r="DE820" s="10">
        <v>7</v>
      </c>
      <c r="DF820" s="10">
        <v>6</v>
      </c>
      <c r="DG820" s="10">
        <v>3</v>
      </c>
      <c r="DH820" s="10">
        <v>1</v>
      </c>
      <c r="DI820" s="10">
        <v>7</v>
      </c>
      <c r="DJ820" s="10">
        <v>7</v>
      </c>
      <c r="DK820" s="10">
        <v>6</v>
      </c>
      <c r="DL820" s="10">
        <v>7</v>
      </c>
      <c r="DM820" s="9" t="s">
        <v>154</v>
      </c>
      <c r="DN820" s="10">
        <v>1995</v>
      </c>
      <c r="DO820" s="9">
        <f t="shared" si="4"/>
        <v>26</v>
      </c>
      <c r="DP820" s="9" t="s">
        <v>155</v>
      </c>
      <c r="DQ820" s="9" t="s">
        <v>156</v>
      </c>
      <c r="DR820" s="9" t="s">
        <v>157</v>
      </c>
      <c r="DS820" s="9" t="s">
        <v>137</v>
      </c>
      <c r="DT820" s="9" t="s">
        <v>181</v>
      </c>
      <c r="DU820" s="9" t="s">
        <v>168</v>
      </c>
      <c r="DV820" s="9" t="str">
        <f>VLOOKUP(DU820,Metadata!$B$2:$C$7,2,FALSE)</f>
        <v>0 - 3 years</v>
      </c>
    </row>
    <row r="821" spans="1:126">
      <c r="A821" s="13">
        <v>820</v>
      </c>
      <c r="B821" s="9" t="s">
        <v>135</v>
      </c>
      <c r="C821" s="9" t="str">
        <f>VLOOKUP(B821,Metadata!$M$2:$N$6,2,FALSE)</f>
        <v>Permanent Employee</v>
      </c>
      <c r="D821" s="9" t="s">
        <v>159</v>
      </c>
      <c r="E821" s="9" t="s">
        <v>137</v>
      </c>
      <c r="F821" s="9" t="s">
        <v>138</v>
      </c>
      <c r="G821" s="9" t="s">
        <v>160</v>
      </c>
      <c r="H821" s="9" t="str">
        <f>IF(G821="","",VLOOKUP(G821,Metadata!$J$2:$K$22,2,FALSE))</f>
        <v>Centre</v>
      </c>
      <c r="I821" s="9" t="s">
        <v>138</v>
      </c>
      <c r="J821" s="9" t="str">
        <f>IF(I821="","",VLOOKUP(I821,Metadata!$P$2:$Q$43,2,FALSE))</f>
        <v>Europe</v>
      </c>
      <c r="K821" s="9" t="str">
        <f t="shared" si="0"/>
        <v>Portugal</v>
      </c>
      <c r="L821" s="9" t="s">
        <v>160</v>
      </c>
      <c r="M821" s="9" t="str">
        <f>IF(L821="","",VLOOKUP(L821,Metadata!$J$2:$K$22,2,FALSE))</f>
        <v>Centre</v>
      </c>
      <c r="N821" s="9" t="s">
        <v>214</v>
      </c>
      <c r="O821" s="9" t="s">
        <v>136</v>
      </c>
      <c r="P821" s="9" t="s">
        <v>191</v>
      </c>
      <c r="Q821" s="10" t="str">
        <f t="shared" si="1"/>
        <v>Remote Job (full or flexible)</v>
      </c>
      <c r="R821" s="10">
        <v>5</v>
      </c>
      <c r="S821" s="9" t="s">
        <v>192</v>
      </c>
      <c r="T821" s="9" t="s">
        <v>137</v>
      </c>
      <c r="U821" s="9" t="str">
        <f>IF(S821&lt;&gt;"",S821,IF(T821&lt;&gt;"",VLOOKUP(T821,Metadata!$S$2:$T$228,2,FALSE),""))</f>
        <v>Back-End Developer</v>
      </c>
      <c r="V821" s="9" t="s">
        <v>268</v>
      </c>
      <c r="W821" s="9" t="s">
        <v>137</v>
      </c>
      <c r="X821" s="9" t="s">
        <v>145</v>
      </c>
      <c r="Y821" s="9" t="s">
        <v>137</v>
      </c>
      <c r="Z821" s="9" t="s">
        <v>224</v>
      </c>
      <c r="AA821" s="9" t="s">
        <v>137</v>
      </c>
      <c r="AB821" s="9" t="s">
        <v>137</v>
      </c>
      <c r="AC821" s="9" t="s">
        <v>147</v>
      </c>
      <c r="AD821" s="9" t="s">
        <v>148</v>
      </c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 t="s">
        <v>150</v>
      </c>
      <c r="BZ821" s="9" t="s">
        <v>137</v>
      </c>
      <c r="CA821" s="10"/>
      <c r="CB821" s="10" t="str">
        <f t="shared" si="5"/>
        <v/>
      </c>
      <c r="CC821" s="10"/>
      <c r="CD821" s="9" t="str">
        <f t="shared" si="2"/>
        <v/>
      </c>
      <c r="CE821" s="9" t="s">
        <v>151</v>
      </c>
      <c r="CF821" s="9" t="s">
        <v>152</v>
      </c>
      <c r="CG821" s="9">
        <f>IF(CF821="","",VLOOKUP(CF821,Metadata!$D$2:$H$20,2,FALSE))</f>
        <v>32500</v>
      </c>
      <c r="CH821" s="9">
        <f>IF(CF821="","",VLOOKUP(CF821,Metadata!$D$2:$H$20,4,FALSE))</f>
        <v>30000</v>
      </c>
      <c r="CI821" s="9">
        <f>IF(CF821="","",VLOOKUP(CF821,Metadata!$D$2:$H$20,5,FALSE))</f>
        <v>35000</v>
      </c>
      <c r="CJ821" s="9">
        <f t="shared" si="3"/>
        <v>32500</v>
      </c>
      <c r="CK821" s="9" t="s">
        <v>201</v>
      </c>
      <c r="CL821" s="10">
        <v>5</v>
      </c>
      <c r="CM821" s="10">
        <v>1</v>
      </c>
      <c r="CN821" s="10">
        <v>7</v>
      </c>
      <c r="CO821" s="10">
        <v>6</v>
      </c>
      <c r="CP821" s="10">
        <v>6</v>
      </c>
      <c r="CQ821" s="10">
        <v>5</v>
      </c>
      <c r="CR821" s="10">
        <v>7</v>
      </c>
      <c r="CS821" s="10">
        <v>7</v>
      </c>
      <c r="CT821" s="10">
        <v>5</v>
      </c>
      <c r="CU821" s="10">
        <v>6</v>
      </c>
      <c r="CV821" s="10">
        <v>5</v>
      </c>
      <c r="CW821" s="10">
        <v>2</v>
      </c>
      <c r="CX821" s="10">
        <v>5</v>
      </c>
      <c r="CY821" s="10">
        <v>4</v>
      </c>
      <c r="CZ821" s="10">
        <v>6</v>
      </c>
      <c r="DA821" s="10">
        <v>5</v>
      </c>
      <c r="DB821" s="10">
        <v>1</v>
      </c>
      <c r="DC821" s="10">
        <v>7</v>
      </c>
      <c r="DD821" s="10">
        <v>1</v>
      </c>
      <c r="DE821" s="10">
        <v>7</v>
      </c>
      <c r="DF821" s="10">
        <v>4</v>
      </c>
      <c r="DG821" s="10">
        <v>6</v>
      </c>
      <c r="DH821" s="10">
        <v>6</v>
      </c>
      <c r="DI821" s="10">
        <v>5</v>
      </c>
      <c r="DJ821" s="10">
        <v>4</v>
      </c>
      <c r="DK821" s="10">
        <v>4</v>
      </c>
      <c r="DL821" s="10">
        <v>5</v>
      </c>
      <c r="DM821" s="9" t="s">
        <v>154</v>
      </c>
      <c r="DN821" s="10">
        <v>1992</v>
      </c>
      <c r="DO821" s="9">
        <f t="shared" si="4"/>
        <v>29</v>
      </c>
      <c r="DP821" s="9" t="s">
        <v>155</v>
      </c>
      <c r="DQ821" s="9" t="s">
        <v>227</v>
      </c>
      <c r="DR821" s="9" t="s">
        <v>157</v>
      </c>
      <c r="DS821" s="9" t="s">
        <v>137</v>
      </c>
      <c r="DT821" s="9" t="s">
        <v>181</v>
      </c>
      <c r="DU821" s="9" t="s">
        <v>223</v>
      </c>
      <c r="DV821" s="9" t="str">
        <f>VLOOKUP(DU821,Metadata!$B$2:$C$7,2,FALSE)</f>
        <v>3 - 6 years</v>
      </c>
    </row>
    <row r="822" spans="1:126">
      <c r="A822" s="13">
        <v>821</v>
      </c>
      <c r="B822" s="9" t="s">
        <v>135</v>
      </c>
      <c r="C822" s="9" t="str">
        <f>VLOOKUP(B822,Metadata!$M$2:$N$6,2,FALSE)</f>
        <v>Permanent Employee</v>
      </c>
      <c r="D822" s="9" t="s">
        <v>159</v>
      </c>
      <c r="E822" s="9" t="s">
        <v>137</v>
      </c>
      <c r="F822" s="9" t="s">
        <v>138</v>
      </c>
      <c r="G822" s="9" t="s">
        <v>172</v>
      </c>
      <c r="H822" s="9" t="str">
        <f>IF(G822="","",VLOOKUP(G822,Metadata!$J$2:$K$22,2,FALSE))</f>
        <v>Porto Metropolitan Area</v>
      </c>
      <c r="I822" s="9" t="s">
        <v>138</v>
      </c>
      <c r="J822" s="9" t="str">
        <f>IF(I822="","",VLOOKUP(I822,Metadata!$P$2:$Q$43,2,FALSE))</f>
        <v>Europe</v>
      </c>
      <c r="K822" s="9" t="str">
        <f t="shared" si="0"/>
        <v>Portugal</v>
      </c>
      <c r="L822" s="9" t="s">
        <v>172</v>
      </c>
      <c r="M822" s="9" t="str">
        <f>IF(L822="","",VLOOKUP(L822,Metadata!$J$2:$K$22,2,FALSE))</f>
        <v>Porto Metropolitan Area</v>
      </c>
      <c r="N822" s="9" t="s">
        <v>205</v>
      </c>
      <c r="O822" s="9" t="s">
        <v>137</v>
      </c>
      <c r="P822" s="9" t="s">
        <v>137</v>
      </c>
      <c r="Q822" s="10" t="str">
        <f t="shared" si="1"/>
        <v>Full Office Job</v>
      </c>
      <c r="R822" s="10">
        <v>6</v>
      </c>
      <c r="S822" s="9" t="s">
        <v>161</v>
      </c>
      <c r="T822" s="9" t="s">
        <v>137</v>
      </c>
      <c r="U822" s="9" t="str">
        <f>IF(S822&lt;&gt;"",S822,IF(T822&lt;&gt;"",VLOOKUP(T822,Metadata!$S$2:$T$228,2,FALSE),""))</f>
        <v>Full-Stack Developer</v>
      </c>
      <c r="V822" s="9" t="s">
        <v>251</v>
      </c>
      <c r="W822" s="9" t="s">
        <v>137</v>
      </c>
      <c r="X822" s="9" t="s">
        <v>145</v>
      </c>
      <c r="Y822" s="9" t="s">
        <v>137</v>
      </c>
      <c r="Z822" s="9" t="s">
        <v>218</v>
      </c>
      <c r="AA822" s="9" t="s">
        <v>137</v>
      </c>
      <c r="AB822" s="9" t="s">
        <v>137</v>
      </c>
      <c r="AC822" s="9"/>
      <c r="AD822" s="9"/>
      <c r="AE822" s="9" t="s">
        <v>194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198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10"/>
      <c r="CB822" s="10" t="str">
        <f t="shared" si="5"/>
        <v/>
      </c>
      <c r="CC822" s="10"/>
      <c r="CD822" s="9" t="str">
        <f t="shared" si="2"/>
        <v/>
      </c>
      <c r="CE822" s="9" t="s">
        <v>168</v>
      </c>
      <c r="CF822" s="9" t="s">
        <v>169</v>
      </c>
      <c r="CG822" s="9">
        <f>IF(CF822="","",VLOOKUP(CF822,Metadata!$D$2:$H$20,2,FALSE))</f>
        <v>12500</v>
      </c>
      <c r="CH822" s="9">
        <f>IF(CF822="","",VLOOKUP(CF822,Metadata!$D$2:$H$20,4,FALSE))</f>
        <v>0</v>
      </c>
      <c r="CI822" s="9">
        <f>IF(CF822="","",VLOOKUP(CF822,Metadata!$D$2:$H$20,5,FALSE))</f>
        <v>15000</v>
      </c>
      <c r="CJ822" s="9">
        <f t="shared" si="3"/>
        <v>12500</v>
      </c>
      <c r="CK822" s="9" t="s">
        <v>153</v>
      </c>
      <c r="CL822" s="10">
        <v>1</v>
      </c>
      <c r="CM822" s="10">
        <v>3</v>
      </c>
      <c r="CN822" s="10">
        <v>5</v>
      </c>
      <c r="CO822" s="10">
        <v>6</v>
      </c>
      <c r="CP822" s="10">
        <v>5</v>
      </c>
      <c r="CQ822" s="10">
        <v>5</v>
      </c>
      <c r="CR822" s="10">
        <v>6</v>
      </c>
      <c r="CS822" s="10">
        <v>5</v>
      </c>
      <c r="CT822" s="10">
        <v>5</v>
      </c>
      <c r="CU822" s="10">
        <v>4</v>
      </c>
      <c r="CV822" s="10">
        <v>5</v>
      </c>
      <c r="CW822" s="10">
        <v>3</v>
      </c>
      <c r="CX822" s="10">
        <v>5</v>
      </c>
      <c r="CY822" s="10">
        <v>4</v>
      </c>
      <c r="CZ822" s="10">
        <v>5</v>
      </c>
      <c r="DA822" s="10">
        <v>5</v>
      </c>
      <c r="DB822" s="10">
        <v>5</v>
      </c>
      <c r="DC822" s="10">
        <v>5</v>
      </c>
      <c r="DD822" s="10">
        <v>4</v>
      </c>
      <c r="DE822" s="10">
        <v>5</v>
      </c>
      <c r="DF822" s="10">
        <v>5</v>
      </c>
      <c r="DG822" s="10">
        <v>5</v>
      </c>
      <c r="DH822" s="10">
        <v>4</v>
      </c>
      <c r="DI822" s="10">
        <v>4</v>
      </c>
      <c r="DJ822" s="10">
        <v>4</v>
      </c>
      <c r="DK822" s="10">
        <v>4</v>
      </c>
      <c r="DL822" s="10">
        <v>4</v>
      </c>
      <c r="DM822" s="9" t="s">
        <v>154</v>
      </c>
      <c r="DN822" s="10">
        <v>1997</v>
      </c>
      <c r="DO822" s="9">
        <f t="shared" si="4"/>
        <v>24</v>
      </c>
      <c r="DP822" s="9" t="s">
        <v>155</v>
      </c>
      <c r="DQ822" s="9" t="s">
        <v>202</v>
      </c>
      <c r="DR822" s="9" t="s">
        <v>157</v>
      </c>
      <c r="DS822" s="9" t="s">
        <v>137</v>
      </c>
      <c r="DT822" s="9" t="s">
        <v>181</v>
      </c>
      <c r="DU822" s="9" t="s">
        <v>168</v>
      </c>
      <c r="DV822" s="9" t="str">
        <f>VLOOKUP(DU822,Metadata!$B$2:$C$7,2,FALSE)</f>
        <v>0 - 3 years</v>
      </c>
    </row>
    <row r="823" spans="1:126">
      <c r="A823" s="13">
        <v>822</v>
      </c>
      <c r="B823" s="9" t="s">
        <v>135</v>
      </c>
      <c r="C823" s="9" t="str">
        <f>VLOOKUP(B823,Metadata!$M$2:$N$6,2,FALSE)</f>
        <v>Permanent Employee</v>
      </c>
      <c r="D823" s="9" t="s">
        <v>136</v>
      </c>
      <c r="E823" s="9" t="s">
        <v>137</v>
      </c>
      <c r="F823" s="9" t="s">
        <v>138</v>
      </c>
      <c r="G823" s="9" t="s">
        <v>204</v>
      </c>
      <c r="H823" s="9" t="str">
        <f>IF(G823="","",VLOOKUP(G823,Metadata!$J$2:$K$22,2,FALSE))</f>
        <v>Centre</v>
      </c>
      <c r="I823" s="9" t="s">
        <v>138</v>
      </c>
      <c r="J823" s="9" t="str">
        <f>IF(I823="","",VLOOKUP(I823,Metadata!$P$2:$Q$43,2,FALSE))</f>
        <v>Europe</v>
      </c>
      <c r="K823" s="9" t="str">
        <f t="shared" si="0"/>
        <v>Portugal</v>
      </c>
      <c r="L823" s="9" t="s">
        <v>213</v>
      </c>
      <c r="M823" s="9" t="str">
        <f>IF(L823="","",VLOOKUP(L823,Metadata!$J$2:$K$22,2,FALSE))</f>
        <v>Centre</v>
      </c>
      <c r="N823" s="9" t="s">
        <v>141</v>
      </c>
      <c r="O823" s="9" t="s">
        <v>137</v>
      </c>
      <c r="P823" s="9" t="s">
        <v>191</v>
      </c>
      <c r="Q823" s="10" t="str">
        <f t="shared" si="1"/>
        <v>Remote Job (full or flexible)</v>
      </c>
      <c r="R823" s="10">
        <v>7</v>
      </c>
      <c r="S823" s="9" t="s">
        <v>338</v>
      </c>
      <c r="T823" s="9" t="s">
        <v>137</v>
      </c>
      <c r="U823" s="9" t="str">
        <f>IF(S823&lt;&gt;"",S823,IF(T823&lt;&gt;"",VLOOKUP(T823,Metadata!$S$2:$T$228,2,FALSE),""))</f>
        <v>Solutions Architect</v>
      </c>
      <c r="V823" s="9" t="s">
        <v>162</v>
      </c>
      <c r="W823" s="9" t="s">
        <v>137</v>
      </c>
      <c r="X823" s="9" t="s">
        <v>145</v>
      </c>
      <c r="Y823" s="9" t="s">
        <v>137</v>
      </c>
      <c r="Z823" s="9" t="s">
        <v>146</v>
      </c>
      <c r="AA823" s="9" t="s">
        <v>165</v>
      </c>
      <c r="AB823" s="9" t="s">
        <v>253</v>
      </c>
      <c r="AC823" s="9" t="s">
        <v>147</v>
      </c>
      <c r="AD823" s="9"/>
      <c r="AE823" s="9" t="s">
        <v>194</v>
      </c>
      <c r="AF823" s="9"/>
      <c r="AG823" s="9"/>
      <c r="AH823" s="9"/>
      <c r="AI823" s="9"/>
      <c r="AJ823" s="9" t="s">
        <v>185</v>
      </c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 t="s">
        <v>178</v>
      </c>
      <c r="BB823" s="9"/>
      <c r="BC823" s="9"/>
      <c r="BD823" s="9"/>
      <c r="BE823" s="9"/>
      <c r="BF823" s="9"/>
      <c r="BG823" s="9"/>
      <c r="BH823" s="9"/>
      <c r="BI823" s="9"/>
      <c r="BJ823" s="9" t="s">
        <v>167</v>
      </c>
      <c r="BK823" s="9" t="s">
        <v>198</v>
      </c>
      <c r="BL823" s="9" t="s">
        <v>199</v>
      </c>
      <c r="BM823" s="9"/>
      <c r="BN823" s="9" t="s">
        <v>186</v>
      </c>
      <c r="BO823" s="9"/>
      <c r="BP823" s="9"/>
      <c r="BQ823" s="9"/>
      <c r="BR823" s="9"/>
      <c r="BS823" s="9" t="s">
        <v>200</v>
      </c>
      <c r="BT823" s="9"/>
      <c r="BU823" s="9"/>
      <c r="BV823" s="9"/>
      <c r="BW823" s="9"/>
      <c r="BX823" s="9"/>
      <c r="BY823" s="9"/>
      <c r="BZ823" s="9"/>
      <c r="CA823" s="10"/>
      <c r="CB823" s="10" t="str">
        <f t="shared" si="5"/>
        <v/>
      </c>
      <c r="CC823" s="10"/>
      <c r="CD823" s="9" t="str">
        <f t="shared" si="2"/>
        <v/>
      </c>
      <c r="CE823" s="9" t="s">
        <v>151</v>
      </c>
      <c r="CF823" s="9" t="s">
        <v>220</v>
      </c>
      <c r="CG823" s="9">
        <f>IF(CF823="","",VLOOKUP(CF823,Metadata!$D$2:$H$20,2,FALSE))</f>
        <v>27500</v>
      </c>
      <c r="CH823" s="9">
        <f>IF(CF823="","",VLOOKUP(CF823,Metadata!$D$2:$H$20,4,FALSE))</f>
        <v>25000</v>
      </c>
      <c r="CI823" s="9">
        <f>IF(CF823="","",VLOOKUP(CF823,Metadata!$D$2:$H$20,5,FALSE))</f>
        <v>30000</v>
      </c>
      <c r="CJ823" s="9">
        <f t="shared" si="3"/>
        <v>27500</v>
      </c>
      <c r="CK823" s="9" t="s">
        <v>153</v>
      </c>
      <c r="CL823" s="10">
        <v>2</v>
      </c>
      <c r="CM823" s="10">
        <v>1</v>
      </c>
      <c r="CN823" s="10">
        <v>7</v>
      </c>
      <c r="CO823" s="10">
        <v>7</v>
      </c>
      <c r="CP823" s="10">
        <v>4</v>
      </c>
      <c r="CQ823" s="10">
        <v>7</v>
      </c>
      <c r="CR823" s="10">
        <v>2</v>
      </c>
      <c r="CS823" s="10">
        <v>5</v>
      </c>
      <c r="CT823" s="10">
        <v>4</v>
      </c>
      <c r="CU823" s="10">
        <v>7</v>
      </c>
      <c r="CV823" s="10">
        <v>6</v>
      </c>
      <c r="CW823" s="10">
        <v>4</v>
      </c>
      <c r="CX823" s="10">
        <v>6</v>
      </c>
      <c r="CY823" s="10">
        <v>6</v>
      </c>
      <c r="CZ823" s="10">
        <v>5</v>
      </c>
      <c r="DA823" s="10">
        <v>1</v>
      </c>
      <c r="DB823" s="10">
        <v>1</v>
      </c>
      <c r="DC823" s="10">
        <v>6</v>
      </c>
      <c r="DD823" s="10">
        <v>1</v>
      </c>
      <c r="DE823" s="10">
        <v>7</v>
      </c>
      <c r="DF823" s="10">
        <v>5</v>
      </c>
      <c r="DG823" s="10">
        <v>4</v>
      </c>
      <c r="DH823" s="10">
        <v>4</v>
      </c>
      <c r="DI823" s="10">
        <v>7</v>
      </c>
      <c r="DJ823" s="10">
        <v>2</v>
      </c>
      <c r="DK823" s="10">
        <v>4</v>
      </c>
      <c r="DL823" s="10">
        <v>4</v>
      </c>
      <c r="DM823" s="9" t="s">
        <v>154</v>
      </c>
      <c r="DN823" s="10">
        <v>1986</v>
      </c>
      <c r="DO823" s="9">
        <f t="shared" si="4"/>
        <v>35</v>
      </c>
      <c r="DP823" s="9" t="s">
        <v>155</v>
      </c>
      <c r="DQ823" s="9" t="s">
        <v>156</v>
      </c>
      <c r="DR823" s="9" t="s">
        <v>157</v>
      </c>
      <c r="DS823" s="9" t="s">
        <v>137</v>
      </c>
      <c r="DT823" s="9" t="s">
        <v>181</v>
      </c>
      <c r="DU823" s="9" t="s">
        <v>158</v>
      </c>
      <c r="DV823" s="9" t="str">
        <f>VLOOKUP(DU823,Metadata!$B$2:$C$7,2,FALSE)</f>
        <v>6+ years</v>
      </c>
    </row>
    <row r="824" spans="1:126">
      <c r="A824" s="13">
        <v>823</v>
      </c>
      <c r="B824" s="9" t="s">
        <v>135</v>
      </c>
      <c r="C824" s="9" t="str">
        <f>VLOOKUP(B824,Metadata!$M$2:$N$6,2,FALSE)</f>
        <v>Permanent Employee</v>
      </c>
      <c r="D824" s="9" t="s">
        <v>159</v>
      </c>
      <c r="E824" s="9" t="s">
        <v>137</v>
      </c>
      <c r="F824" s="9" t="s">
        <v>138</v>
      </c>
      <c r="G824" s="9" t="s">
        <v>204</v>
      </c>
      <c r="H824" s="9" t="str">
        <f>IF(G824="","",VLOOKUP(G824,Metadata!$J$2:$K$22,2,FALSE))</f>
        <v>Centre</v>
      </c>
      <c r="I824" s="9" t="s">
        <v>138</v>
      </c>
      <c r="J824" s="9" t="str">
        <f>IF(I824="","",VLOOKUP(I824,Metadata!$P$2:$Q$43,2,FALSE))</f>
        <v>Europe</v>
      </c>
      <c r="K824" s="9" t="str">
        <f t="shared" si="0"/>
        <v>Portugal</v>
      </c>
      <c r="L824" s="9" t="s">
        <v>172</v>
      </c>
      <c r="M824" s="9" t="str">
        <f>IF(L824="","",VLOOKUP(L824,Metadata!$J$2:$K$22,2,FALSE))</f>
        <v>Porto Metropolitan Area</v>
      </c>
      <c r="N824" s="9" t="s">
        <v>141</v>
      </c>
      <c r="O824" s="9" t="s">
        <v>137</v>
      </c>
      <c r="P824" s="9" t="s">
        <v>142</v>
      </c>
      <c r="Q824" s="10" t="str">
        <f t="shared" si="1"/>
        <v>Full Office Job</v>
      </c>
      <c r="R824" s="10">
        <v>5</v>
      </c>
      <c r="S824" s="9" t="s">
        <v>192</v>
      </c>
      <c r="T824" s="9" t="s">
        <v>137</v>
      </c>
      <c r="U824" s="9" t="str">
        <f>IF(S824&lt;&gt;"",S824,IF(T824&lt;&gt;"",VLOOKUP(T824,Metadata!$S$2:$T$228,2,FALSE),""))</f>
        <v>Back-End Developer</v>
      </c>
      <c r="V824" s="9" t="s">
        <v>274</v>
      </c>
      <c r="W824" s="9" t="s">
        <v>137</v>
      </c>
      <c r="X824" s="9" t="s">
        <v>145</v>
      </c>
      <c r="Y824" s="9" t="s">
        <v>137</v>
      </c>
      <c r="Z824" s="9" t="s">
        <v>224</v>
      </c>
      <c r="AA824" s="9" t="s">
        <v>137</v>
      </c>
      <c r="AB824" s="9" t="s">
        <v>137</v>
      </c>
      <c r="AC824" s="9" t="s">
        <v>147</v>
      </c>
      <c r="AD824" s="9"/>
      <c r="AE824" s="9" t="s">
        <v>194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198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10"/>
      <c r="CB824" s="10" t="str">
        <f t="shared" si="5"/>
        <v/>
      </c>
      <c r="CC824" s="10"/>
      <c r="CD824" s="9" t="str">
        <f t="shared" si="2"/>
        <v/>
      </c>
      <c r="CE824" s="9" t="s">
        <v>232</v>
      </c>
      <c r="CF824" s="9" t="s">
        <v>169</v>
      </c>
      <c r="CG824" s="9">
        <f>IF(CF824="","",VLOOKUP(CF824,Metadata!$D$2:$H$20,2,FALSE))</f>
        <v>12500</v>
      </c>
      <c r="CH824" s="9">
        <f>IF(CF824="","",VLOOKUP(CF824,Metadata!$D$2:$H$20,4,FALSE))</f>
        <v>0</v>
      </c>
      <c r="CI824" s="9">
        <f>IF(CF824="","",VLOOKUP(CF824,Metadata!$D$2:$H$20,5,FALSE))</f>
        <v>15000</v>
      </c>
      <c r="CJ824" s="9">
        <f t="shared" si="3"/>
        <v>12500</v>
      </c>
      <c r="CK824" s="9" t="s">
        <v>153</v>
      </c>
      <c r="CL824" s="10">
        <v>4</v>
      </c>
      <c r="CM824" s="10">
        <v>2</v>
      </c>
      <c r="CN824" s="10">
        <v>6</v>
      </c>
      <c r="CO824" s="10">
        <v>5</v>
      </c>
      <c r="CP824" s="10">
        <v>5</v>
      </c>
      <c r="CQ824" s="10">
        <v>6</v>
      </c>
      <c r="CR824" s="10">
        <v>5</v>
      </c>
      <c r="CS824" s="10">
        <v>5</v>
      </c>
      <c r="CT824" s="10">
        <v>6</v>
      </c>
      <c r="CU824" s="10">
        <v>6</v>
      </c>
      <c r="CV824" s="10">
        <v>5</v>
      </c>
      <c r="CW824" s="10">
        <v>4</v>
      </c>
      <c r="CX824" s="10">
        <v>4</v>
      </c>
      <c r="CY824" s="10">
        <v>4</v>
      </c>
      <c r="CZ824" s="10">
        <v>3</v>
      </c>
      <c r="DA824" s="10">
        <v>3</v>
      </c>
      <c r="DB824" s="10">
        <v>3</v>
      </c>
      <c r="DC824" s="10">
        <v>5</v>
      </c>
      <c r="DD824" s="10">
        <v>4</v>
      </c>
      <c r="DE824" s="10">
        <v>6</v>
      </c>
      <c r="DF824" s="10">
        <v>4</v>
      </c>
      <c r="DG824" s="10">
        <v>4</v>
      </c>
      <c r="DH824" s="10">
        <v>4</v>
      </c>
      <c r="DI824" s="10">
        <v>4</v>
      </c>
      <c r="DJ824" s="10">
        <v>3</v>
      </c>
      <c r="DK824" s="10">
        <v>3</v>
      </c>
      <c r="DL824" s="10">
        <v>3</v>
      </c>
      <c r="DM824" s="9" t="s">
        <v>154</v>
      </c>
      <c r="DN824" s="10">
        <v>1997</v>
      </c>
      <c r="DO824" s="9">
        <f t="shared" si="4"/>
        <v>24</v>
      </c>
      <c r="DP824" s="9" t="s">
        <v>155</v>
      </c>
      <c r="DQ824" s="9" t="s">
        <v>227</v>
      </c>
      <c r="DR824" s="9" t="s">
        <v>157</v>
      </c>
      <c r="DS824" s="9" t="s">
        <v>137</v>
      </c>
      <c r="DT824" s="9" t="s">
        <v>181</v>
      </c>
      <c r="DU824" s="9" t="s">
        <v>233</v>
      </c>
      <c r="DV824" s="9" t="str">
        <f>VLOOKUP(DU824,Metadata!$B$2:$C$7,2,FALSE)</f>
        <v>0 - 3 years</v>
      </c>
    </row>
    <row r="825" spans="1:126">
      <c r="A825" s="13">
        <v>824</v>
      </c>
      <c r="B825" s="9" t="s">
        <v>171</v>
      </c>
      <c r="C825" s="9" t="str">
        <f>VLOOKUP(B825,Metadata!$M$2:$N$6,2,FALSE)</f>
        <v>Contractor</v>
      </c>
      <c r="D825" s="9" t="s">
        <v>137</v>
      </c>
      <c r="E825" s="9" t="s">
        <v>159</v>
      </c>
      <c r="F825" s="9" t="s">
        <v>138</v>
      </c>
      <c r="G825" s="9" t="s">
        <v>160</v>
      </c>
      <c r="H825" s="9" t="str">
        <f>IF(G825="","",VLOOKUP(G825,Metadata!$J$2:$K$22,2,FALSE))</f>
        <v>Centre</v>
      </c>
      <c r="I825" s="9" t="s">
        <v>138</v>
      </c>
      <c r="J825" s="9" t="str">
        <f>IF(I825="","",VLOOKUP(I825,Metadata!$P$2:$Q$43,2,FALSE))</f>
        <v>Europe</v>
      </c>
      <c r="K825" s="9" t="str">
        <f t="shared" si="0"/>
        <v>Portugal</v>
      </c>
      <c r="L825" s="9" t="s">
        <v>160</v>
      </c>
      <c r="M825" s="9" t="str">
        <f>IF(L825="","",VLOOKUP(L825,Metadata!$J$2:$K$22,2,FALSE))</f>
        <v>Centre</v>
      </c>
      <c r="N825" s="9" t="s">
        <v>141</v>
      </c>
      <c r="O825" s="9" t="s">
        <v>137</v>
      </c>
      <c r="P825" s="9" t="s">
        <v>191</v>
      </c>
      <c r="Q825" s="10" t="str">
        <f t="shared" si="1"/>
        <v>Remote Job (full or flexible)</v>
      </c>
      <c r="R825" s="10">
        <v>6</v>
      </c>
      <c r="S825" s="9" t="s">
        <v>266</v>
      </c>
      <c r="T825" s="9" t="s">
        <v>137</v>
      </c>
      <c r="U825" s="9" t="str">
        <f>IF(S825&lt;&gt;"",S825,IF(T825&lt;&gt;"",VLOOKUP(T825,Metadata!$S$2:$T$228,2,FALSE),""))</f>
        <v>Data Scientist/Data Engineer</v>
      </c>
      <c r="V825" s="9" t="s">
        <v>162</v>
      </c>
      <c r="W825" s="9" t="s">
        <v>137</v>
      </c>
      <c r="X825" s="9" t="s">
        <v>137</v>
      </c>
      <c r="Y825" s="9" t="s">
        <v>515</v>
      </c>
      <c r="Z825" s="9" t="s">
        <v>164</v>
      </c>
      <c r="AA825" s="9" t="s">
        <v>137</v>
      </c>
      <c r="AB825" s="9" t="s">
        <v>137</v>
      </c>
      <c r="AC825" s="9"/>
      <c r="AD825" s="9"/>
      <c r="AE825" s="9"/>
      <c r="AF825" s="9"/>
      <c r="AG825" s="9"/>
      <c r="AH825" s="9"/>
      <c r="AI825" s="9" t="s">
        <v>230</v>
      </c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 t="s">
        <v>150</v>
      </c>
      <c r="BZ825" s="9" t="s">
        <v>137</v>
      </c>
      <c r="CA825" s="10">
        <v>1</v>
      </c>
      <c r="CB825" s="10" t="str">
        <f t="shared" si="5"/>
        <v>Less than 3 months</v>
      </c>
      <c r="CC825" s="10">
        <v>20</v>
      </c>
      <c r="CD825" s="9">
        <f t="shared" si="2"/>
        <v>32000</v>
      </c>
      <c r="CE825" s="9" t="s">
        <v>137</v>
      </c>
      <c r="CF825" s="9" t="s">
        <v>137</v>
      </c>
      <c r="CG825" s="9" t="str">
        <f>IF(CF825="","",VLOOKUP(CF825,Metadata!$D$2:$H$20,2,FALSE))</f>
        <v/>
      </c>
      <c r="CH825" s="9" t="str">
        <f>IF(CF825="","",VLOOKUP(CF825,Metadata!$D$2:$H$20,4,FALSE))</f>
        <v/>
      </c>
      <c r="CI825" s="9" t="str">
        <f>IF(CF825="","",VLOOKUP(CF825,Metadata!$D$2:$H$20,5,FALSE))</f>
        <v/>
      </c>
      <c r="CJ825" s="9">
        <f t="shared" si="3"/>
        <v>32000</v>
      </c>
      <c r="CK825" s="9" t="s">
        <v>201</v>
      </c>
      <c r="CL825" s="10">
        <v>2</v>
      </c>
      <c r="CM825" s="10">
        <v>4</v>
      </c>
      <c r="CN825" s="10">
        <v>4</v>
      </c>
      <c r="CO825" s="10">
        <v>6</v>
      </c>
      <c r="CP825" s="10">
        <v>5</v>
      </c>
      <c r="CQ825" s="10">
        <v>5</v>
      </c>
      <c r="CR825" s="10">
        <v>5</v>
      </c>
      <c r="CS825" s="10">
        <v>5</v>
      </c>
      <c r="CT825" s="10">
        <v>3</v>
      </c>
      <c r="CU825" s="10">
        <v>5</v>
      </c>
      <c r="CV825" s="10">
        <v>2</v>
      </c>
      <c r="CW825" s="10">
        <v>5</v>
      </c>
      <c r="CX825" s="10">
        <v>5</v>
      </c>
      <c r="CY825" s="10">
        <v>3</v>
      </c>
      <c r="CZ825" s="10">
        <v>4</v>
      </c>
      <c r="DA825" s="10">
        <v>2</v>
      </c>
      <c r="DB825" s="10">
        <v>2</v>
      </c>
      <c r="DC825" s="10">
        <v>6</v>
      </c>
      <c r="DD825" s="10">
        <v>4</v>
      </c>
      <c r="DE825" s="10">
        <v>4</v>
      </c>
      <c r="DF825" s="10">
        <v>5</v>
      </c>
      <c r="DG825" s="10">
        <v>6</v>
      </c>
      <c r="DH825" s="10">
        <v>5</v>
      </c>
      <c r="DI825" s="10">
        <v>4</v>
      </c>
      <c r="DJ825" s="10">
        <v>4</v>
      </c>
      <c r="DK825" s="10">
        <v>4</v>
      </c>
      <c r="DL825" s="10">
        <v>4</v>
      </c>
      <c r="DM825" s="9" t="s">
        <v>154</v>
      </c>
      <c r="DN825" s="10">
        <v>1991</v>
      </c>
      <c r="DO825" s="9">
        <f t="shared" si="4"/>
        <v>30</v>
      </c>
      <c r="DP825" s="9" t="s">
        <v>155</v>
      </c>
      <c r="DQ825" s="9" t="s">
        <v>156</v>
      </c>
      <c r="DR825" s="9" t="s">
        <v>157</v>
      </c>
      <c r="DS825" s="9" t="s">
        <v>137</v>
      </c>
      <c r="DT825" s="9" t="s">
        <v>181</v>
      </c>
      <c r="DU825" s="9" t="s">
        <v>203</v>
      </c>
      <c r="DV825" s="9" t="str">
        <f>VLOOKUP(DU825,Metadata!$B$2:$C$7,2,FALSE)</f>
        <v>6+ years</v>
      </c>
    </row>
    <row r="826" spans="1:126">
      <c r="A826" s="13">
        <v>825</v>
      </c>
      <c r="B826" s="9" t="s">
        <v>135</v>
      </c>
      <c r="C826" s="9" t="str">
        <f>VLOOKUP(B826,Metadata!$M$2:$N$6,2,FALSE)</f>
        <v>Permanent Employee</v>
      </c>
      <c r="D826" s="9" t="s">
        <v>159</v>
      </c>
      <c r="E826" s="9" t="s">
        <v>137</v>
      </c>
      <c r="F826" s="9" t="s">
        <v>138</v>
      </c>
      <c r="G826" s="9" t="s">
        <v>160</v>
      </c>
      <c r="H826" s="9" t="str">
        <f>IF(G826="","",VLOOKUP(G826,Metadata!$J$2:$K$22,2,FALSE))</f>
        <v>Centre</v>
      </c>
      <c r="I826" s="9" t="s">
        <v>138</v>
      </c>
      <c r="J826" s="9" t="str">
        <f>IF(I826="","",VLOOKUP(I826,Metadata!$P$2:$Q$43,2,FALSE))</f>
        <v>Europe</v>
      </c>
      <c r="K826" s="9" t="str">
        <f t="shared" si="0"/>
        <v>Portugal</v>
      </c>
      <c r="L826" s="9" t="s">
        <v>160</v>
      </c>
      <c r="M826" s="9" t="str">
        <f>IF(L826="","",VLOOKUP(L826,Metadata!$J$2:$K$22,2,FALSE))</f>
        <v>Centre</v>
      </c>
      <c r="N826" s="9" t="s">
        <v>141</v>
      </c>
      <c r="O826" s="9" t="s">
        <v>137</v>
      </c>
      <c r="P826" s="9" t="s">
        <v>142</v>
      </c>
      <c r="Q826" s="10" t="str">
        <f t="shared" si="1"/>
        <v>Full Office Job</v>
      </c>
      <c r="R826" s="10">
        <v>5</v>
      </c>
      <c r="S826" s="9" t="s">
        <v>216</v>
      </c>
      <c r="T826" s="9" t="s">
        <v>137</v>
      </c>
      <c r="U826" s="9" t="str">
        <f>IF(S826&lt;&gt;"",S826,IF(T826&lt;&gt;"",VLOOKUP(T826,Metadata!$S$2:$T$228,2,FALSE),""))</f>
        <v>Front-End Developer</v>
      </c>
      <c r="V826" s="9" t="s">
        <v>256</v>
      </c>
      <c r="W826" s="9" t="s">
        <v>137</v>
      </c>
      <c r="X826" s="9" t="s">
        <v>242</v>
      </c>
      <c r="Y826" s="9" t="s">
        <v>137</v>
      </c>
      <c r="Z826" s="9" t="s">
        <v>218</v>
      </c>
      <c r="AA826" s="9" t="s">
        <v>165</v>
      </c>
      <c r="AB826" s="9" t="s">
        <v>137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 t="s">
        <v>186</v>
      </c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10"/>
      <c r="CB826" s="10" t="str">
        <f t="shared" si="5"/>
        <v/>
      </c>
      <c r="CC826" s="10"/>
      <c r="CD826" s="9" t="str">
        <f t="shared" si="2"/>
        <v/>
      </c>
      <c r="CE826" s="9" t="s">
        <v>168</v>
      </c>
      <c r="CF826" s="9" t="s">
        <v>152</v>
      </c>
      <c r="CG826" s="9">
        <f>IF(CF826="","",VLOOKUP(CF826,Metadata!$D$2:$H$20,2,FALSE))</f>
        <v>32500</v>
      </c>
      <c r="CH826" s="9">
        <f>IF(CF826="","",VLOOKUP(CF826,Metadata!$D$2:$H$20,4,FALSE))</f>
        <v>30000</v>
      </c>
      <c r="CI826" s="9">
        <f>IF(CF826="","",VLOOKUP(CF826,Metadata!$D$2:$H$20,5,FALSE))</f>
        <v>35000</v>
      </c>
      <c r="CJ826" s="9">
        <f t="shared" si="3"/>
        <v>32500</v>
      </c>
      <c r="CK826" s="9" t="s">
        <v>201</v>
      </c>
      <c r="CL826" s="10">
        <v>5</v>
      </c>
      <c r="CM826" s="10">
        <v>4</v>
      </c>
      <c r="CN826" s="10">
        <v>7</v>
      </c>
      <c r="CO826" s="10">
        <v>7</v>
      </c>
      <c r="CP826" s="10">
        <v>7</v>
      </c>
      <c r="CQ826" s="10">
        <v>7</v>
      </c>
      <c r="CR826" s="10">
        <v>4</v>
      </c>
      <c r="CS826" s="10">
        <v>7</v>
      </c>
      <c r="CT826" s="10">
        <v>7</v>
      </c>
      <c r="CU826" s="10">
        <v>7</v>
      </c>
      <c r="CV826" s="10">
        <v>7</v>
      </c>
      <c r="CW826" s="10">
        <v>7</v>
      </c>
      <c r="CX826" s="10">
        <v>7</v>
      </c>
      <c r="CY826" s="10">
        <v>5</v>
      </c>
      <c r="CZ826" s="10">
        <v>5</v>
      </c>
      <c r="DA826" s="10">
        <v>7</v>
      </c>
      <c r="DB826" s="10">
        <v>7</v>
      </c>
      <c r="DC826" s="10">
        <v>7</v>
      </c>
      <c r="DD826" s="10">
        <v>7</v>
      </c>
      <c r="DE826" s="10">
        <v>7</v>
      </c>
      <c r="DF826" s="10">
        <v>7</v>
      </c>
      <c r="DG826" s="10">
        <v>7</v>
      </c>
      <c r="DH826" s="10">
        <v>7</v>
      </c>
      <c r="DI826" s="10">
        <v>7</v>
      </c>
      <c r="DJ826" s="10">
        <v>7</v>
      </c>
      <c r="DK826" s="10">
        <v>7</v>
      </c>
      <c r="DL826" s="10">
        <v>7</v>
      </c>
      <c r="DM826" s="9" t="s">
        <v>154</v>
      </c>
      <c r="DN826" s="10">
        <v>1997</v>
      </c>
      <c r="DO826" s="9">
        <f t="shared" si="4"/>
        <v>24</v>
      </c>
      <c r="DP826" s="9" t="s">
        <v>155</v>
      </c>
      <c r="DQ826" s="9" t="s">
        <v>156</v>
      </c>
      <c r="DR826" s="9" t="s">
        <v>157</v>
      </c>
      <c r="DS826" s="9" t="s">
        <v>137</v>
      </c>
      <c r="DT826" s="9" t="s">
        <v>181</v>
      </c>
      <c r="DU826" s="9" t="s">
        <v>168</v>
      </c>
      <c r="DV826" s="9" t="str">
        <f>VLOOKUP(DU826,Metadata!$B$2:$C$7,2,FALSE)</f>
        <v>0 - 3 years</v>
      </c>
    </row>
    <row r="827" spans="1:126">
      <c r="A827" s="13">
        <v>826</v>
      </c>
      <c r="B827" s="9" t="s">
        <v>135</v>
      </c>
      <c r="C827" s="9" t="str">
        <f>VLOOKUP(B827,Metadata!$M$2:$N$6,2,FALSE)</f>
        <v>Permanent Employee</v>
      </c>
      <c r="D827" s="9" t="s">
        <v>136</v>
      </c>
      <c r="E827" s="9" t="s">
        <v>137</v>
      </c>
      <c r="F827" s="9" t="s">
        <v>138</v>
      </c>
      <c r="G827" s="9" t="s">
        <v>172</v>
      </c>
      <c r="H827" s="9" t="str">
        <f>IF(G827="","",VLOOKUP(G827,Metadata!$J$2:$K$22,2,FALSE))</f>
        <v>Porto Metropolitan Area</v>
      </c>
      <c r="I827" s="9" t="s">
        <v>138</v>
      </c>
      <c r="J827" s="9" t="str">
        <f>IF(I827="","",VLOOKUP(I827,Metadata!$P$2:$Q$43,2,FALSE))</f>
        <v>Europe</v>
      </c>
      <c r="K827" s="9" t="str">
        <f t="shared" si="0"/>
        <v>Portugal</v>
      </c>
      <c r="L827" s="9" t="s">
        <v>140</v>
      </c>
      <c r="M827" s="9" t="str">
        <f>IF(L827="","",VLOOKUP(L827,Metadata!$J$2:$K$22,2,FALSE))</f>
        <v>Lisbon Metropolitan Area</v>
      </c>
      <c r="N827" s="9" t="s">
        <v>141</v>
      </c>
      <c r="O827" s="9" t="s">
        <v>137</v>
      </c>
      <c r="P827" s="9" t="s">
        <v>142</v>
      </c>
      <c r="Q827" s="10" t="str">
        <f t="shared" si="1"/>
        <v>Full Office Job</v>
      </c>
      <c r="R827" s="10">
        <v>7</v>
      </c>
      <c r="S827" s="9" t="s">
        <v>216</v>
      </c>
      <c r="T827" s="9" t="s">
        <v>137</v>
      </c>
      <c r="U827" s="9" t="str">
        <f>IF(S827&lt;&gt;"",S827,IF(T827&lt;&gt;"",VLOOKUP(T827,Metadata!$S$2:$T$228,2,FALSE),""))</f>
        <v>Front-End Developer</v>
      </c>
      <c r="V827" s="9" t="s">
        <v>174</v>
      </c>
      <c r="W827" s="9" t="s">
        <v>137</v>
      </c>
      <c r="X827" s="9" t="s">
        <v>269</v>
      </c>
      <c r="Y827" s="9" t="s">
        <v>137</v>
      </c>
      <c r="Z827" s="9" t="s">
        <v>262</v>
      </c>
      <c r="AA827" s="9" t="s">
        <v>165</v>
      </c>
      <c r="AB827" s="9" t="s">
        <v>137</v>
      </c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 t="s">
        <v>178</v>
      </c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 t="s">
        <v>186</v>
      </c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10"/>
      <c r="CB827" s="10" t="str">
        <f t="shared" si="5"/>
        <v/>
      </c>
      <c r="CC827" s="10"/>
      <c r="CD827" s="9" t="str">
        <f t="shared" si="2"/>
        <v/>
      </c>
      <c r="CE827" s="9" t="s">
        <v>168</v>
      </c>
      <c r="CF827" s="9" t="s">
        <v>225</v>
      </c>
      <c r="CG827" s="9">
        <f>IF(CF827="","",VLOOKUP(CF827,Metadata!$D$2:$H$20,2,FALSE))</f>
        <v>22500</v>
      </c>
      <c r="CH827" s="9">
        <f>IF(CF827="","",VLOOKUP(CF827,Metadata!$D$2:$H$20,4,FALSE))</f>
        <v>20000</v>
      </c>
      <c r="CI827" s="9">
        <f>IF(CF827="","",VLOOKUP(CF827,Metadata!$D$2:$H$20,5,FALSE))</f>
        <v>25000</v>
      </c>
      <c r="CJ827" s="9">
        <f t="shared" si="3"/>
        <v>22500</v>
      </c>
      <c r="CK827" s="9" t="s">
        <v>221</v>
      </c>
      <c r="CL827" s="10">
        <v>4</v>
      </c>
      <c r="CM827" s="10">
        <v>5</v>
      </c>
      <c r="CN827" s="10">
        <v>6</v>
      </c>
      <c r="CO827" s="10">
        <v>5</v>
      </c>
      <c r="CP827" s="10">
        <v>5</v>
      </c>
      <c r="CQ827" s="10">
        <v>6</v>
      </c>
      <c r="CR827" s="10">
        <v>7</v>
      </c>
      <c r="CS827" s="10">
        <v>4</v>
      </c>
      <c r="CT827" s="10">
        <v>4</v>
      </c>
      <c r="CU827" s="10">
        <v>7</v>
      </c>
      <c r="CV827" s="10">
        <v>4</v>
      </c>
      <c r="CW827" s="10">
        <v>3</v>
      </c>
      <c r="CX827" s="10">
        <v>6</v>
      </c>
      <c r="CY827" s="10">
        <v>4</v>
      </c>
      <c r="CZ827" s="10">
        <v>5</v>
      </c>
      <c r="DA827" s="10">
        <v>3</v>
      </c>
      <c r="DB827" s="10">
        <v>3</v>
      </c>
      <c r="DC827" s="10">
        <v>5</v>
      </c>
      <c r="DD827" s="10">
        <v>7</v>
      </c>
      <c r="DE827" s="10">
        <v>4</v>
      </c>
      <c r="DF827" s="10">
        <v>4</v>
      </c>
      <c r="DG827" s="10">
        <v>6</v>
      </c>
      <c r="DH827" s="10">
        <v>6</v>
      </c>
      <c r="DI827" s="10">
        <v>4</v>
      </c>
      <c r="DJ827" s="10">
        <v>3</v>
      </c>
      <c r="DK827" s="10">
        <v>4</v>
      </c>
      <c r="DL827" s="10">
        <v>3</v>
      </c>
      <c r="DM827" s="9" t="s">
        <v>154</v>
      </c>
      <c r="DN827" s="10">
        <v>1993</v>
      </c>
      <c r="DO827" s="9">
        <f t="shared" si="4"/>
        <v>28</v>
      </c>
      <c r="DP827" s="9" t="s">
        <v>155</v>
      </c>
      <c r="DQ827" s="9" t="s">
        <v>202</v>
      </c>
      <c r="DR827" s="9" t="s">
        <v>157</v>
      </c>
      <c r="DS827" s="9" t="s">
        <v>137</v>
      </c>
      <c r="DT827" s="9" t="s">
        <v>181</v>
      </c>
      <c r="DU827" s="9" t="s">
        <v>223</v>
      </c>
      <c r="DV827" s="9" t="str">
        <f>VLOOKUP(DU827,Metadata!$B$2:$C$7,2,FALSE)</f>
        <v>3 - 6 years</v>
      </c>
    </row>
    <row r="828" spans="1:126">
      <c r="A828" s="13">
        <v>827</v>
      </c>
      <c r="B828" s="9" t="s">
        <v>135</v>
      </c>
      <c r="C828" s="9" t="str">
        <f>VLOOKUP(B828,Metadata!$M$2:$N$6,2,FALSE)</f>
        <v>Permanent Employee</v>
      </c>
      <c r="D828" s="9" t="s">
        <v>159</v>
      </c>
      <c r="E828" s="9" t="s">
        <v>137</v>
      </c>
      <c r="F828" s="9" t="s">
        <v>138</v>
      </c>
      <c r="G828" s="9" t="s">
        <v>140</v>
      </c>
      <c r="H828" s="9" t="str">
        <f>IF(G828="","",VLOOKUP(G828,Metadata!$J$2:$K$22,2,FALSE))</f>
        <v>Lisbon Metropolitan Area</v>
      </c>
      <c r="I828" s="9" t="s">
        <v>138</v>
      </c>
      <c r="J828" s="9" t="str">
        <f>IF(I828="","",VLOOKUP(I828,Metadata!$P$2:$Q$43,2,FALSE))</f>
        <v>Europe</v>
      </c>
      <c r="K828" s="9" t="str">
        <f t="shared" si="0"/>
        <v>Portugal</v>
      </c>
      <c r="L828" s="9" t="s">
        <v>140</v>
      </c>
      <c r="M828" s="9" t="str">
        <f>IF(L828="","",VLOOKUP(L828,Metadata!$J$2:$K$22,2,FALSE))</f>
        <v>Lisbon Metropolitan Area</v>
      </c>
      <c r="N828" s="9" t="s">
        <v>141</v>
      </c>
      <c r="O828" s="9" t="s">
        <v>137</v>
      </c>
      <c r="P828" s="9" t="s">
        <v>142</v>
      </c>
      <c r="Q828" s="10" t="str">
        <f t="shared" si="1"/>
        <v>Full Office Job</v>
      </c>
      <c r="R828" s="10">
        <v>4</v>
      </c>
      <c r="S828" s="9" t="s">
        <v>266</v>
      </c>
      <c r="T828" s="9" t="s">
        <v>137</v>
      </c>
      <c r="U828" s="9" t="str">
        <f>IF(S828&lt;&gt;"",S828,IF(T828&lt;&gt;"",VLOOKUP(T828,Metadata!$S$2:$T$228,2,FALSE),""))</f>
        <v>Data Scientist/Data Engineer</v>
      </c>
      <c r="V828" s="9" t="s">
        <v>162</v>
      </c>
      <c r="W828" s="9" t="s">
        <v>137</v>
      </c>
      <c r="X828" s="9" t="s">
        <v>269</v>
      </c>
      <c r="Y828" s="9" t="s">
        <v>137</v>
      </c>
      <c r="Z828" s="9" t="s">
        <v>184</v>
      </c>
      <c r="AA828" s="9" t="s">
        <v>137</v>
      </c>
      <c r="AB828" s="9" t="s">
        <v>137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 t="s">
        <v>150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 t="s">
        <v>150</v>
      </c>
      <c r="BZ828" s="9" t="s">
        <v>137</v>
      </c>
      <c r="CA828" s="10"/>
      <c r="CB828" s="10" t="str">
        <f t="shared" si="5"/>
        <v/>
      </c>
      <c r="CC828" s="10"/>
      <c r="CD828" s="9" t="str">
        <f t="shared" si="2"/>
        <v/>
      </c>
      <c r="CE828" s="9" t="s">
        <v>168</v>
      </c>
      <c r="CF828" s="9" t="s">
        <v>169</v>
      </c>
      <c r="CG828" s="9">
        <f>IF(CF828="","",VLOOKUP(CF828,Metadata!$D$2:$H$20,2,FALSE))</f>
        <v>12500</v>
      </c>
      <c r="CH828" s="9">
        <f>IF(CF828="","",VLOOKUP(CF828,Metadata!$D$2:$H$20,4,FALSE))</f>
        <v>0</v>
      </c>
      <c r="CI828" s="9">
        <f>IF(CF828="","",VLOOKUP(CF828,Metadata!$D$2:$H$20,5,FALSE))</f>
        <v>15000</v>
      </c>
      <c r="CJ828" s="9">
        <f t="shared" si="3"/>
        <v>12500</v>
      </c>
      <c r="CK828" s="9" t="s">
        <v>221</v>
      </c>
      <c r="CL828" s="10">
        <v>4</v>
      </c>
      <c r="CM828" s="10">
        <v>3</v>
      </c>
      <c r="CN828" s="10">
        <v>6</v>
      </c>
      <c r="CO828" s="10">
        <v>6</v>
      </c>
      <c r="CP828" s="10">
        <v>6</v>
      </c>
      <c r="CQ828" s="10">
        <v>6</v>
      </c>
      <c r="CR828" s="10">
        <v>4</v>
      </c>
      <c r="CS828" s="10">
        <v>6</v>
      </c>
      <c r="CT828" s="10">
        <v>6</v>
      </c>
      <c r="CU828" s="10">
        <v>6</v>
      </c>
      <c r="CV828" s="10">
        <v>5</v>
      </c>
      <c r="CW828" s="10">
        <v>4</v>
      </c>
      <c r="CX828" s="10">
        <v>5</v>
      </c>
      <c r="CY828" s="10">
        <v>7</v>
      </c>
      <c r="CZ828" s="10">
        <v>6</v>
      </c>
      <c r="DA828" s="10">
        <v>7</v>
      </c>
      <c r="DB828" s="10">
        <v>7</v>
      </c>
      <c r="DC828" s="10">
        <v>7</v>
      </c>
      <c r="DD828" s="10">
        <v>7</v>
      </c>
      <c r="DE828" s="10">
        <v>7</v>
      </c>
      <c r="DF828" s="10">
        <v>7</v>
      </c>
      <c r="DG828" s="10">
        <v>7</v>
      </c>
      <c r="DH828" s="10">
        <v>7</v>
      </c>
      <c r="DI828" s="10">
        <v>7</v>
      </c>
      <c r="DJ828" s="10">
        <v>3</v>
      </c>
      <c r="DK828" s="10">
        <v>7</v>
      </c>
      <c r="DL828" s="10">
        <v>7</v>
      </c>
      <c r="DM828" s="9" t="s">
        <v>154</v>
      </c>
      <c r="DN828" s="10">
        <v>1974</v>
      </c>
      <c r="DO828" s="9">
        <f t="shared" si="4"/>
        <v>47</v>
      </c>
      <c r="DP828" s="9" t="s">
        <v>222</v>
      </c>
      <c r="DQ828" s="9" t="s">
        <v>210</v>
      </c>
      <c r="DR828" s="9" t="s">
        <v>170</v>
      </c>
      <c r="DS828" s="9" t="s">
        <v>137</v>
      </c>
      <c r="DT828" s="9" t="s">
        <v>181</v>
      </c>
      <c r="DU828" s="9" t="s">
        <v>158</v>
      </c>
      <c r="DV828" s="9" t="str">
        <f>VLOOKUP(DU828,Metadata!$B$2:$C$7,2,FALSE)</f>
        <v>6+ years</v>
      </c>
    </row>
    <row r="829" spans="1:126">
      <c r="A829" s="13">
        <v>828</v>
      </c>
      <c r="B829" s="9" t="s">
        <v>135</v>
      </c>
      <c r="C829" s="9" t="str">
        <f>VLOOKUP(B829,Metadata!$M$2:$N$6,2,FALSE)</f>
        <v>Permanent Employee</v>
      </c>
      <c r="D829" s="9" t="s">
        <v>159</v>
      </c>
      <c r="E829" s="9" t="s">
        <v>137</v>
      </c>
      <c r="F829" s="9" t="s">
        <v>138</v>
      </c>
      <c r="G829" s="9" t="s">
        <v>283</v>
      </c>
      <c r="H829" s="9" t="str">
        <f>IF(G829="","",VLOOKUP(G829,Metadata!$J$2:$K$22,2,FALSE))</f>
        <v>Lisbon Metropolitan Area</v>
      </c>
      <c r="I829" s="9" t="s">
        <v>138</v>
      </c>
      <c r="J829" s="9" t="str">
        <f>IF(I829="","",VLOOKUP(I829,Metadata!$P$2:$Q$43,2,FALSE))</f>
        <v>Europe</v>
      </c>
      <c r="K829" s="9" t="str">
        <f t="shared" si="0"/>
        <v>Portugal</v>
      </c>
      <c r="L829" s="9" t="s">
        <v>140</v>
      </c>
      <c r="M829" s="9" t="str">
        <f>IF(L829="","",VLOOKUP(L829,Metadata!$J$2:$K$22,2,FALSE))</f>
        <v>Lisbon Metropolitan Area</v>
      </c>
      <c r="N829" s="9" t="s">
        <v>141</v>
      </c>
      <c r="O829" s="9" t="s">
        <v>137</v>
      </c>
      <c r="P829" s="9" t="s">
        <v>142</v>
      </c>
      <c r="Q829" s="10" t="str">
        <f t="shared" si="1"/>
        <v>Full Office Job</v>
      </c>
      <c r="R829" s="10">
        <v>6</v>
      </c>
      <c r="S829" s="9" t="s">
        <v>161</v>
      </c>
      <c r="T829" s="9" t="s">
        <v>137</v>
      </c>
      <c r="U829" s="9" t="str">
        <f>IF(S829&lt;&gt;"",S829,IF(T829&lt;&gt;"",VLOOKUP(T829,Metadata!$S$2:$T$228,2,FALSE),""))</f>
        <v>Full-Stack Developer</v>
      </c>
      <c r="V829" s="9" t="s">
        <v>234</v>
      </c>
      <c r="W829" s="9" t="s">
        <v>137</v>
      </c>
      <c r="X829" s="9" t="s">
        <v>269</v>
      </c>
      <c r="Y829" s="9" t="s">
        <v>137</v>
      </c>
      <c r="Z829" s="9" t="s">
        <v>218</v>
      </c>
      <c r="AA829" s="9" t="s">
        <v>137</v>
      </c>
      <c r="AB829" s="9" t="s">
        <v>137</v>
      </c>
      <c r="AC829" s="9" t="s">
        <v>147</v>
      </c>
      <c r="AD829" s="9" t="s">
        <v>148</v>
      </c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 t="s">
        <v>178</v>
      </c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 t="s">
        <v>516</v>
      </c>
      <c r="CA829" s="10"/>
      <c r="CB829" s="10" t="str">
        <f t="shared" si="5"/>
        <v/>
      </c>
      <c r="CC829" s="10"/>
      <c r="CD829" s="9" t="str">
        <f t="shared" si="2"/>
        <v/>
      </c>
      <c r="CE829" s="9" t="s">
        <v>232</v>
      </c>
      <c r="CF829" s="9" t="s">
        <v>236</v>
      </c>
      <c r="CG829" s="9">
        <f>IF(CF829="","",VLOOKUP(CF829,Metadata!$D$2:$H$20,2,FALSE))</f>
        <v>47500</v>
      </c>
      <c r="CH829" s="9">
        <f>IF(CF829="","",VLOOKUP(CF829,Metadata!$D$2:$H$20,4,FALSE))</f>
        <v>45000</v>
      </c>
      <c r="CI829" s="9">
        <f>IF(CF829="","",VLOOKUP(CF829,Metadata!$D$2:$H$20,5,FALSE))</f>
        <v>50000</v>
      </c>
      <c r="CJ829" s="9">
        <f t="shared" si="3"/>
        <v>47500</v>
      </c>
      <c r="CK829" s="9" t="s">
        <v>221</v>
      </c>
      <c r="CL829" s="10">
        <v>6</v>
      </c>
      <c r="CM829" s="10">
        <v>2</v>
      </c>
      <c r="CN829" s="10">
        <v>7</v>
      </c>
      <c r="CO829" s="10">
        <v>6</v>
      </c>
      <c r="CP829" s="10">
        <v>5</v>
      </c>
      <c r="CQ829" s="10">
        <v>5</v>
      </c>
      <c r="CR829" s="10">
        <v>6</v>
      </c>
      <c r="CS829" s="10">
        <v>7</v>
      </c>
      <c r="CT829" s="10">
        <v>4</v>
      </c>
      <c r="CU829" s="10">
        <v>4</v>
      </c>
      <c r="CV829" s="10">
        <v>4</v>
      </c>
      <c r="CW829" s="10">
        <v>4</v>
      </c>
      <c r="CX829" s="10">
        <v>5</v>
      </c>
      <c r="CY829" s="10">
        <v>6</v>
      </c>
      <c r="CZ829" s="10">
        <v>5</v>
      </c>
      <c r="DA829" s="10">
        <v>4</v>
      </c>
      <c r="DB829" s="10">
        <v>6</v>
      </c>
      <c r="DC829" s="10">
        <v>6</v>
      </c>
      <c r="DD829" s="10">
        <v>4</v>
      </c>
      <c r="DE829" s="10">
        <v>7</v>
      </c>
      <c r="DF829" s="10">
        <v>5</v>
      </c>
      <c r="DG829" s="10">
        <v>5</v>
      </c>
      <c r="DH829" s="10">
        <v>4</v>
      </c>
      <c r="DI829" s="10">
        <v>5</v>
      </c>
      <c r="DJ829" s="10">
        <v>5</v>
      </c>
      <c r="DK829" s="10">
        <v>4</v>
      </c>
      <c r="DL829" s="10">
        <v>5</v>
      </c>
      <c r="DM829" s="9" t="s">
        <v>296</v>
      </c>
      <c r="DN829" s="10">
        <v>1986</v>
      </c>
      <c r="DO829" s="9">
        <f t="shared" si="4"/>
        <v>35</v>
      </c>
      <c r="DP829" s="9" t="s">
        <v>155</v>
      </c>
      <c r="DQ829" s="9" t="s">
        <v>298</v>
      </c>
      <c r="DR829" s="9" t="s">
        <v>157</v>
      </c>
      <c r="DS829" s="9" t="s">
        <v>137</v>
      </c>
      <c r="DT829" s="9" t="s">
        <v>181</v>
      </c>
      <c r="DU829" s="9" t="s">
        <v>158</v>
      </c>
      <c r="DV829" s="9" t="str">
        <f>VLOOKUP(DU829,Metadata!$B$2:$C$7,2,FALSE)</f>
        <v>6+ years</v>
      </c>
    </row>
    <row r="830" spans="1:126">
      <c r="A830" s="13">
        <v>829</v>
      </c>
      <c r="B830" s="9" t="s">
        <v>135</v>
      </c>
      <c r="C830" s="9" t="str">
        <f>VLOOKUP(B830,Metadata!$M$2:$N$6,2,FALSE)</f>
        <v>Permanent Employee</v>
      </c>
      <c r="D830" s="9" t="s">
        <v>136</v>
      </c>
      <c r="E830" s="9" t="s">
        <v>137</v>
      </c>
      <c r="F830" s="9" t="s">
        <v>138</v>
      </c>
      <c r="G830" s="9" t="s">
        <v>140</v>
      </c>
      <c r="H830" s="9" t="str">
        <f>IF(G830="","",VLOOKUP(G830,Metadata!$J$2:$K$22,2,FALSE))</f>
        <v>Lisbon Metropolitan Area</v>
      </c>
      <c r="I830" s="9" t="s">
        <v>138</v>
      </c>
      <c r="J830" s="9" t="str">
        <f>IF(I830="","",VLOOKUP(I830,Metadata!$P$2:$Q$43,2,FALSE))</f>
        <v>Europe</v>
      </c>
      <c r="K830" s="9" t="str">
        <f t="shared" si="0"/>
        <v>Portugal</v>
      </c>
      <c r="L830" s="9" t="s">
        <v>140</v>
      </c>
      <c r="M830" s="9" t="str">
        <f>IF(L830="","",VLOOKUP(L830,Metadata!$J$2:$K$22,2,FALSE))</f>
        <v>Lisbon Metropolitan Area</v>
      </c>
      <c r="N830" s="9" t="s">
        <v>214</v>
      </c>
      <c r="O830" s="9" t="s">
        <v>136</v>
      </c>
      <c r="P830" s="9" t="s">
        <v>191</v>
      </c>
      <c r="Q830" s="10" t="str">
        <f t="shared" si="1"/>
        <v>Remote Job (full or flexible)</v>
      </c>
      <c r="R830" s="10">
        <v>6</v>
      </c>
      <c r="S830" s="9" t="s">
        <v>143</v>
      </c>
      <c r="T830" s="9" t="s">
        <v>137</v>
      </c>
      <c r="U830" s="9" t="str">
        <f>IF(S830&lt;&gt;"",S830,IF(T830&lt;&gt;"",VLOOKUP(T830,Metadata!$S$2:$T$228,2,FALSE),""))</f>
        <v>Technical Team Leader</v>
      </c>
      <c r="V830" s="9" t="s">
        <v>144</v>
      </c>
      <c r="W830" s="9" t="s">
        <v>137</v>
      </c>
      <c r="X830" s="9" t="s">
        <v>163</v>
      </c>
      <c r="Y830" s="9" t="s">
        <v>137</v>
      </c>
      <c r="Z830" s="9" t="s">
        <v>262</v>
      </c>
      <c r="AA830" s="9" t="s">
        <v>165</v>
      </c>
      <c r="AB830" s="9" t="s">
        <v>137</v>
      </c>
      <c r="AC830" s="9" t="s">
        <v>147</v>
      </c>
      <c r="AD830" s="9" t="s">
        <v>148</v>
      </c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 t="s">
        <v>270</v>
      </c>
      <c r="AW830" s="9"/>
      <c r="AX830" s="9"/>
      <c r="AY830" s="9"/>
      <c r="AZ830" s="9"/>
      <c r="BA830" s="9" t="s">
        <v>178</v>
      </c>
      <c r="BB830" s="9"/>
      <c r="BC830" s="9"/>
      <c r="BD830" s="9"/>
      <c r="BE830" s="9"/>
      <c r="BF830" s="9"/>
      <c r="BG830" s="9"/>
      <c r="BH830" s="9"/>
      <c r="BI830" s="9"/>
      <c r="BJ830" s="9" t="s">
        <v>167</v>
      </c>
      <c r="BK830" s="9"/>
      <c r="BL830" s="9" t="s">
        <v>199</v>
      </c>
      <c r="BM830" s="9"/>
      <c r="BN830" s="9"/>
      <c r="BO830" s="9"/>
      <c r="BP830" s="9"/>
      <c r="BQ830" s="9" t="s">
        <v>219</v>
      </c>
      <c r="BR830" s="9" t="s">
        <v>247</v>
      </c>
      <c r="BS830" s="9"/>
      <c r="BT830" s="9"/>
      <c r="BU830" s="9"/>
      <c r="BV830" s="9"/>
      <c r="BW830" s="9"/>
      <c r="BX830" s="9"/>
      <c r="BY830" s="9"/>
      <c r="BZ830" s="9"/>
      <c r="CA830" s="10"/>
      <c r="CB830" s="10" t="str">
        <f t="shared" si="5"/>
        <v/>
      </c>
      <c r="CC830" s="10"/>
      <c r="CD830" s="9" t="str">
        <f t="shared" si="2"/>
        <v/>
      </c>
      <c r="CE830" s="9" t="s">
        <v>168</v>
      </c>
      <c r="CF830" s="9" t="s">
        <v>236</v>
      </c>
      <c r="CG830" s="9">
        <f>IF(CF830="","",VLOOKUP(CF830,Metadata!$D$2:$H$20,2,FALSE))</f>
        <v>47500</v>
      </c>
      <c r="CH830" s="9">
        <f>IF(CF830="","",VLOOKUP(CF830,Metadata!$D$2:$H$20,4,FALSE))</f>
        <v>45000</v>
      </c>
      <c r="CI830" s="9">
        <f>IF(CF830="","",VLOOKUP(CF830,Metadata!$D$2:$H$20,5,FALSE))</f>
        <v>50000</v>
      </c>
      <c r="CJ830" s="9">
        <f t="shared" si="3"/>
        <v>47500</v>
      </c>
      <c r="CK830" s="9" t="s">
        <v>201</v>
      </c>
      <c r="CL830" s="10">
        <v>4</v>
      </c>
      <c r="CM830" s="10">
        <v>3</v>
      </c>
      <c r="CN830" s="10">
        <v>6</v>
      </c>
      <c r="CO830" s="10">
        <v>6</v>
      </c>
      <c r="CP830" s="10">
        <v>6</v>
      </c>
      <c r="CQ830" s="10">
        <v>5</v>
      </c>
      <c r="CR830" s="10">
        <v>5</v>
      </c>
      <c r="CS830" s="10">
        <v>5</v>
      </c>
      <c r="CT830" s="10">
        <v>5</v>
      </c>
      <c r="CU830" s="10">
        <v>5</v>
      </c>
      <c r="CV830" s="10">
        <v>4</v>
      </c>
      <c r="CW830" s="10">
        <v>4</v>
      </c>
      <c r="CX830" s="10">
        <v>5</v>
      </c>
      <c r="CY830" s="10">
        <v>4</v>
      </c>
      <c r="CZ830" s="10">
        <v>3</v>
      </c>
      <c r="DA830" s="10">
        <v>5</v>
      </c>
      <c r="DB830" s="10">
        <v>6</v>
      </c>
      <c r="DC830" s="10">
        <v>7</v>
      </c>
      <c r="DD830" s="10">
        <v>3</v>
      </c>
      <c r="DE830" s="10">
        <v>7</v>
      </c>
      <c r="DF830" s="10">
        <v>7</v>
      </c>
      <c r="DG830" s="10">
        <v>7</v>
      </c>
      <c r="DH830" s="10">
        <v>4</v>
      </c>
      <c r="DI830" s="10">
        <v>4</v>
      </c>
      <c r="DJ830" s="10">
        <v>7</v>
      </c>
      <c r="DK830" s="10">
        <v>4</v>
      </c>
      <c r="DL830" s="10">
        <v>4</v>
      </c>
      <c r="DM830" s="9" t="s">
        <v>154</v>
      </c>
      <c r="DN830" s="10">
        <v>1994</v>
      </c>
      <c r="DO830" s="9">
        <f t="shared" si="4"/>
        <v>27</v>
      </c>
      <c r="DP830" s="9" t="s">
        <v>155</v>
      </c>
      <c r="DQ830" s="9" t="s">
        <v>156</v>
      </c>
      <c r="DR830" s="9" t="s">
        <v>157</v>
      </c>
      <c r="DS830" s="9" t="s">
        <v>137</v>
      </c>
      <c r="DT830" s="9" t="s">
        <v>181</v>
      </c>
      <c r="DU830" s="9" t="s">
        <v>223</v>
      </c>
      <c r="DV830" s="9" t="str">
        <f>VLOOKUP(DU830,Metadata!$B$2:$C$7,2,FALSE)</f>
        <v>3 - 6 years</v>
      </c>
    </row>
    <row r="831" spans="1:126">
      <c r="A831" s="13">
        <v>830</v>
      </c>
      <c r="B831" s="9" t="s">
        <v>135</v>
      </c>
      <c r="C831" s="9" t="str">
        <f>VLOOKUP(B831,Metadata!$M$2:$N$6,2,FALSE)</f>
        <v>Permanent Employee</v>
      </c>
      <c r="D831" s="9" t="s">
        <v>159</v>
      </c>
      <c r="E831" s="9" t="s">
        <v>137</v>
      </c>
      <c r="F831" s="9" t="s">
        <v>138</v>
      </c>
      <c r="G831" s="9" t="s">
        <v>172</v>
      </c>
      <c r="H831" s="9" t="str">
        <f>IF(G831="","",VLOOKUP(G831,Metadata!$J$2:$K$22,2,FALSE))</f>
        <v>Porto Metropolitan Area</v>
      </c>
      <c r="I831" s="9" t="s">
        <v>138</v>
      </c>
      <c r="J831" s="9" t="str">
        <f>IF(I831="","",VLOOKUP(I831,Metadata!$P$2:$Q$43,2,FALSE))</f>
        <v>Europe</v>
      </c>
      <c r="K831" s="9" t="str">
        <f t="shared" si="0"/>
        <v>Portugal</v>
      </c>
      <c r="L831" s="9" t="s">
        <v>172</v>
      </c>
      <c r="M831" s="9" t="str">
        <f>IF(L831="","",VLOOKUP(L831,Metadata!$J$2:$K$22,2,FALSE))</f>
        <v>Porto Metropolitan Area</v>
      </c>
      <c r="N831" s="9" t="s">
        <v>141</v>
      </c>
      <c r="O831" s="9" t="s">
        <v>137</v>
      </c>
      <c r="P831" s="9" t="s">
        <v>142</v>
      </c>
      <c r="Q831" s="10" t="str">
        <f t="shared" si="1"/>
        <v>Full Office Job</v>
      </c>
      <c r="R831" s="10">
        <v>6</v>
      </c>
      <c r="S831" s="9" t="s">
        <v>216</v>
      </c>
      <c r="T831" s="9" t="s">
        <v>137</v>
      </c>
      <c r="U831" s="9" t="str">
        <f>IF(S831&lt;&gt;"",S831,IF(T831&lt;&gt;"",VLOOKUP(T831,Metadata!$S$2:$T$228,2,FALSE),""))</f>
        <v>Front-End Developer</v>
      </c>
      <c r="V831" s="9" t="s">
        <v>217</v>
      </c>
      <c r="W831" s="9" t="s">
        <v>137</v>
      </c>
      <c r="X831" s="9" t="s">
        <v>242</v>
      </c>
      <c r="Y831" s="9" t="s">
        <v>137</v>
      </c>
      <c r="Z831" s="9" t="s">
        <v>146</v>
      </c>
      <c r="AA831" s="9" t="s">
        <v>165</v>
      </c>
      <c r="AB831" s="9" t="s">
        <v>253</v>
      </c>
      <c r="AC831" s="9"/>
      <c r="AD831" s="9"/>
      <c r="AE831" s="9" t="s">
        <v>194</v>
      </c>
      <c r="AF831" s="9"/>
      <c r="AG831" s="9"/>
      <c r="AH831" s="9"/>
      <c r="AI831" s="9"/>
      <c r="AJ831" s="9" t="s">
        <v>185</v>
      </c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 t="s">
        <v>178</v>
      </c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198</v>
      </c>
      <c r="BL831" s="9"/>
      <c r="BM831" s="9"/>
      <c r="BN831" s="9" t="s">
        <v>186</v>
      </c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10"/>
      <c r="CB831" s="10" t="str">
        <f t="shared" si="5"/>
        <v/>
      </c>
      <c r="CC831" s="10"/>
      <c r="CD831" s="9" t="str">
        <f t="shared" si="2"/>
        <v/>
      </c>
      <c r="CE831" s="9" t="s">
        <v>232</v>
      </c>
      <c r="CF831" s="9" t="s">
        <v>220</v>
      </c>
      <c r="CG831" s="9">
        <f>IF(CF831="","",VLOOKUP(CF831,Metadata!$D$2:$H$20,2,FALSE))</f>
        <v>27500</v>
      </c>
      <c r="CH831" s="9">
        <f>IF(CF831="","",VLOOKUP(CF831,Metadata!$D$2:$H$20,4,FALSE))</f>
        <v>25000</v>
      </c>
      <c r="CI831" s="9">
        <f>IF(CF831="","",VLOOKUP(CF831,Metadata!$D$2:$H$20,5,FALSE))</f>
        <v>30000</v>
      </c>
      <c r="CJ831" s="9">
        <f t="shared" si="3"/>
        <v>27500</v>
      </c>
      <c r="CK831" s="9" t="s">
        <v>201</v>
      </c>
      <c r="CL831" s="10">
        <v>2</v>
      </c>
      <c r="CM831" s="10">
        <v>4</v>
      </c>
      <c r="CN831" s="10">
        <v>6</v>
      </c>
      <c r="CO831" s="10">
        <v>5</v>
      </c>
      <c r="CP831" s="10">
        <v>2</v>
      </c>
      <c r="CQ831" s="10">
        <v>4</v>
      </c>
      <c r="CR831" s="10">
        <v>6</v>
      </c>
      <c r="CS831" s="10">
        <v>7</v>
      </c>
      <c r="CT831" s="10">
        <v>4</v>
      </c>
      <c r="CU831" s="10">
        <v>5</v>
      </c>
      <c r="CV831" s="10">
        <v>5</v>
      </c>
      <c r="CW831" s="10">
        <v>4</v>
      </c>
      <c r="CX831" s="10">
        <v>6</v>
      </c>
      <c r="CY831" s="10">
        <v>5</v>
      </c>
      <c r="CZ831" s="10">
        <v>4</v>
      </c>
      <c r="DA831" s="10">
        <v>2</v>
      </c>
      <c r="DB831" s="10">
        <v>4</v>
      </c>
      <c r="DC831" s="10">
        <v>7</v>
      </c>
      <c r="DD831" s="10">
        <v>2</v>
      </c>
      <c r="DE831" s="10">
        <v>7</v>
      </c>
      <c r="DF831" s="10">
        <v>3</v>
      </c>
      <c r="DG831" s="10">
        <v>4</v>
      </c>
      <c r="DH831" s="10">
        <v>4</v>
      </c>
      <c r="DI831" s="10">
        <v>4</v>
      </c>
      <c r="DJ831" s="10">
        <v>4</v>
      </c>
      <c r="DK831" s="10">
        <v>4</v>
      </c>
      <c r="DL831" s="10">
        <v>4</v>
      </c>
      <c r="DM831" s="9" t="s">
        <v>296</v>
      </c>
      <c r="DN831" s="10">
        <v>1989</v>
      </c>
      <c r="DO831" s="9">
        <f t="shared" si="4"/>
        <v>32</v>
      </c>
      <c r="DP831" s="9" t="s">
        <v>155</v>
      </c>
      <c r="DQ831" s="9" t="s">
        <v>156</v>
      </c>
      <c r="DR831" s="9" t="s">
        <v>170</v>
      </c>
      <c r="DS831" s="9" t="s">
        <v>137</v>
      </c>
      <c r="DT831" s="9" t="s">
        <v>181</v>
      </c>
      <c r="DU831" s="9" t="s">
        <v>158</v>
      </c>
      <c r="DV831" s="9" t="str">
        <f>VLOOKUP(DU831,Metadata!$B$2:$C$7,2,FALSE)</f>
        <v>6+ years</v>
      </c>
    </row>
    <row r="832" spans="1:126">
      <c r="A832" s="13">
        <v>831</v>
      </c>
      <c r="B832" s="9" t="s">
        <v>135</v>
      </c>
      <c r="C832" s="9" t="str">
        <f>VLOOKUP(B832,Metadata!$M$2:$N$6,2,FALSE)</f>
        <v>Permanent Employee</v>
      </c>
      <c r="D832" s="9" t="s">
        <v>136</v>
      </c>
      <c r="E832" s="9" t="s">
        <v>137</v>
      </c>
      <c r="F832" s="9" t="s">
        <v>138</v>
      </c>
      <c r="G832" s="9" t="s">
        <v>190</v>
      </c>
      <c r="H832" s="9" t="str">
        <f>IF(G832="","",VLOOKUP(G832,Metadata!$J$2:$K$22,2,FALSE))</f>
        <v>North</v>
      </c>
      <c r="I832" s="9" t="s">
        <v>138</v>
      </c>
      <c r="J832" s="9" t="str">
        <f>IF(I832="","",VLOOKUP(I832,Metadata!$P$2:$Q$43,2,FALSE))</f>
        <v>Europe</v>
      </c>
      <c r="K832" s="9" t="str">
        <f t="shared" si="0"/>
        <v>Portugal</v>
      </c>
      <c r="L832" s="9" t="s">
        <v>190</v>
      </c>
      <c r="M832" s="9" t="str">
        <f>IF(L832="","",VLOOKUP(L832,Metadata!$J$2:$K$22,2,FALSE))</f>
        <v>North</v>
      </c>
      <c r="N832" s="9" t="s">
        <v>205</v>
      </c>
      <c r="O832" s="9" t="s">
        <v>137</v>
      </c>
      <c r="P832" s="9" t="s">
        <v>137</v>
      </c>
      <c r="Q832" s="10" t="str">
        <f t="shared" si="1"/>
        <v>Full Office Job</v>
      </c>
      <c r="R832" s="10">
        <v>6</v>
      </c>
      <c r="S832" s="9" t="s">
        <v>161</v>
      </c>
      <c r="T832" s="9" t="s">
        <v>137</v>
      </c>
      <c r="U832" s="9" t="str">
        <f>IF(S832&lt;&gt;"",S832,IF(T832&lt;&gt;"",VLOOKUP(T832,Metadata!$S$2:$T$228,2,FALSE),""))</f>
        <v>Full-Stack Developer</v>
      </c>
      <c r="V832" s="9" t="s">
        <v>217</v>
      </c>
      <c r="W832" s="9" t="s">
        <v>137</v>
      </c>
      <c r="X832" s="9" t="s">
        <v>163</v>
      </c>
      <c r="Y832" s="9" t="s">
        <v>137</v>
      </c>
      <c r="Z832" s="9" t="s">
        <v>193</v>
      </c>
      <c r="AA832" s="9" t="s">
        <v>165</v>
      </c>
      <c r="AB832" s="9" t="s">
        <v>137</v>
      </c>
      <c r="AC832" s="9" t="s">
        <v>147</v>
      </c>
      <c r="AD832" s="9"/>
      <c r="AE832" s="9"/>
      <c r="AF832" s="9"/>
      <c r="AG832" s="9" t="s">
        <v>166</v>
      </c>
      <c r="AH832" s="9"/>
      <c r="AI832" s="9"/>
      <c r="AJ832" s="9" t="s">
        <v>185</v>
      </c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 t="s">
        <v>178</v>
      </c>
      <c r="BB832" s="9"/>
      <c r="BC832" s="9"/>
      <c r="BD832" s="9"/>
      <c r="BE832" s="9"/>
      <c r="BF832" s="9"/>
      <c r="BG832" s="9"/>
      <c r="BH832" s="9"/>
      <c r="BI832" s="9"/>
      <c r="BJ832" s="9" t="s">
        <v>167</v>
      </c>
      <c r="BK832" s="9"/>
      <c r="BL832" s="9" t="s">
        <v>199</v>
      </c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10"/>
      <c r="CB832" s="10" t="str">
        <f t="shared" si="5"/>
        <v/>
      </c>
      <c r="CC832" s="10"/>
      <c r="CD832" s="9" t="str">
        <f t="shared" si="2"/>
        <v/>
      </c>
      <c r="CE832" s="9" t="s">
        <v>168</v>
      </c>
      <c r="CF832" s="9" t="s">
        <v>188</v>
      </c>
      <c r="CG832" s="9">
        <f>IF(CF832="","",VLOOKUP(CF832,Metadata!$D$2:$H$20,2,FALSE))</f>
        <v>17500</v>
      </c>
      <c r="CH832" s="9">
        <f>IF(CF832="","",VLOOKUP(CF832,Metadata!$D$2:$H$20,4,FALSE))</f>
        <v>15000</v>
      </c>
      <c r="CI832" s="9">
        <f>IF(CF832="","",VLOOKUP(CF832,Metadata!$D$2:$H$20,5,FALSE))</f>
        <v>20000</v>
      </c>
      <c r="CJ832" s="9">
        <f t="shared" si="3"/>
        <v>17500</v>
      </c>
      <c r="CK832" s="9" t="s">
        <v>189</v>
      </c>
      <c r="CL832" s="10">
        <v>5</v>
      </c>
      <c r="CM832" s="10">
        <v>3</v>
      </c>
      <c r="CN832" s="10">
        <v>7</v>
      </c>
      <c r="CO832" s="10">
        <v>6</v>
      </c>
      <c r="CP832" s="10">
        <v>5</v>
      </c>
      <c r="CQ832" s="10">
        <v>6</v>
      </c>
      <c r="CR832" s="10">
        <v>6</v>
      </c>
      <c r="CS832" s="10">
        <v>7</v>
      </c>
      <c r="CT832" s="10">
        <v>6</v>
      </c>
      <c r="CU832" s="10">
        <v>6</v>
      </c>
      <c r="CV832" s="10">
        <v>5</v>
      </c>
      <c r="CW832" s="10">
        <v>7</v>
      </c>
      <c r="CX832" s="10">
        <v>5</v>
      </c>
      <c r="CY832" s="10">
        <v>4</v>
      </c>
      <c r="CZ832" s="10">
        <v>5</v>
      </c>
      <c r="DA832" s="10">
        <v>4</v>
      </c>
      <c r="DB832" s="10">
        <v>6</v>
      </c>
      <c r="DC832" s="10">
        <v>5</v>
      </c>
      <c r="DD832" s="10">
        <v>4</v>
      </c>
      <c r="DE832" s="10">
        <v>5</v>
      </c>
      <c r="DF832" s="10">
        <v>4</v>
      </c>
      <c r="DG832" s="10">
        <v>6</v>
      </c>
      <c r="DH832" s="10">
        <v>4</v>
      </c>
      <c r="DI832" s="10">
        <v>7</v>
      </c>
      <c r="DJ832" s="10">
        <v>5</v>
      </c>
      <c r="DK832" s="10">
        <v>5</v>
      </c>
      <c r="DL832" s="10">
        <v>4</v>
      </c>
      <c r="DM832" s="9" t="s">
        <v>154</v>
      </c>
      <c r="DN832" s="10">
        <v>1996</v>
      </c>
      <c r="DO832" s="9">
        <f t="shared" si="4"/>
        <v>25</v>
      </c>
      <c r="DP832" s="9" t="s">
        <v>155</v>
      </c>
      <c r="DQ832" s="9" t="s">
        <v>202</v>
      </c>
      <c r="DR832" s="9" t="s">
        <v>157</v>
      </c>
      <c r="DS832" s="9" t="s">
        <v>137</v>
      </c>
      <c r="DT832" s="9" t="s">
        <v>181</v>
      </c>
      <c r="DU832" s="9" t="s">
        <v>168</v>
      </c>
      <c r="DV832" s="9" t="str">
        <f>VLOOKUP(DU832,Metadata!$B$2:$C$7,2,FALSE)</f>
        <v>0 - 3 years</v>
      </c>
    </row>
    <row r="833" spans="1:126">
      <c r="A833" s="13">
        <v>832</v>
      </c>
      <c r="B833" s="9" t="s">
        <v>135</v>
      </c>
      <c r="C833" s="9" t="str">
        <f>VLOOKUP(B833,Metadata!$M$2:$N$6,2,FALSE)</f>
        <v>Permanent Employee</v>
      </c>
      <c r="D833" s="9" t="s">
        <v>136</v>
      </c>
      <c r="E833" s="9" t="s">
        <v>137</v>
      </c>
      <c r="F833" s="9" t="s">
        <v>138</v>
      </c>
      <c r="G833" s="9" t="s">
        <v>182</v>
      </c>
      <c r="H833" s="9" t="str">
        <f>IF(G833="","",VLOOKUP(G833,Metadata!$J$2:$K$22,2,FALSE))</f>
        <v>Azores and Madeira</v>
      </c>
      <c r="I833" s="9" t="s">
        <v>138</v>
      </c>
      <c r="J833" s="9" t="str">
        <f>IF(I833="","",VLOOKUP(I833,Metadata!$P$2:$Q$43,2,FALSE))</f>
        <v>Europe</v>
      </c>
      <c r="K833" s="9" t="str">
        <f t="shared" si="0"/>
        <v>Portugal</v>
      </c>
      <c r="L833" s="9" t="s">
        <v>182</v>
      </c>
      <c r="M833" s="9" t="str">
        <f>IF(L833="","",VLOOKUP(L833,Metadata!$J$2:$K$22,2,FALSE))</f>
        <v>Azores and Madeira</v>
      </c>
      <c r="N833" s="9" t="s">
        <v>214</v>
      </c>
      <c r="O833" s="9" t="s">
        <v>136</v>
      </c>
      <c r="P833" s="9" t="s">
        <v>142</v>
      </c>
      <c r="Q833" s="10" t="str">
        <f t="shared" si="1"/>
        <v>Full Office Job</v>
      </c>
      <c r="R833" s="10">
        <v>6</v>
      </c>
      <c r="S833" s="9" t="s">
        <v>216</v>
      </c>
      <c r="T833" s="9" t="s">
        <v>137</v>
      </c>
      <c r="U833" s="9" t="str">
        <f>IF(S833&lt;&gt;"",S833,IF(T833&lt;&gt;"",VLOOKUP(T833,Metadata!$S$2:$T$228,2,FALSE),""))</f>
        <v>Front-End Developer</v>
      </c>
      <c r="V833" s="9" t="s">
        <v>234</v>
      </c>
      <c r="W833" s="9" t="s">
        <v>137</v>
      </c>
      <c r="X833" s="9" t="s">
        <v>163</v>
      </c>
      <c r="Y833" s="9" t="s">
        <v>137</v>
      </c>
      <c r="Z833" s="9" t="s">
        <v>193</v>
      </c>
      <c r="AA833" s="9" t="s">
        <v>137</v>
      </c>
      <c r="AB833" s="9" t="s">
        <v>137</v>
      </c>
      <c r="AC833" s="9"/>
      <c r="AD833" s="9"/>
      <c r="AE833" s="9"/>
      <c r="AF833" s="9"/>
      <c r="AG833" s="9"/>
      <c r="AH833" s="9"/>
      <c r="AI833" s="9"/>
      <c r="AJ833" s="9" t="s">
        <v>185</v>
      </c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 t="s">
        <v>199</v>
      </c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10"/>
      <c r="CB833" s="10" t="str">
        <f t="shared" si="5"/>
        <v/>
      </c>
      <c r="CC833" s="10"/>
      <c r="CD833" s="9" t="str">
        <f t="shared" si="2"/>
        <v/>
      </c>
      <c r="CE833" s="9" t="s">
        <v>151</v>
      </c>
      <c r="CF833" s="9" t="s">
        <v>225</v>
      </c>
      <c r="CG833" s="9">
        <f>IF(CF833="","",VLOOKUP(CF833,Metadata!$D$2:$H$20,2,FALSE))</f>
        <v>22500</v>
      </c>
      <c r="CH833" s="9">
        <f>IF(CF833="","",VLOOKUP(CF833,Metadata!$D$2:$H$20,4,FALSE))</f>
        <v>20000</v>
      </c>
      <c r="CI833" s="9">
        <f>IF(CF833="","",VLOOKUP(CF833,Metadata!$D$2:$H$20,5,FALSE))</f>
        <v>25000</v>
      </c>
      <c r="CJ833" s="9">
        <f t="shared" si="3"/>
        <v>22500</v>
      </c>
      <c r="CK833" s="9" t="s">
        <v>153</v>
      </c>
      <c r="CL833" s="10">
        <v>6</v>
      </c>
      <c r="CM833" s="10">
        <v>4</v>
      </c>
      <c r="CN833" s="10">
        <v>7</v>
      </c>
      <c r="CO833" s="10">
        <v>7</v>
      </c>
      <c r="CP833" s="10">
        <v>7</v>
      </c>
      <c r="CQ833" s="10">
        <v>7</v>
      </c>
      <c r="CR833" s="10">
        <v>7</v>
      </c>
      <c r="CS833" s="10">
        <v>7</v>
      </c>
      <c r="CT833" s="10">
        <v>7</v>
      </c>
      <c r="CU833" s="10">
        <v>7</v>
      </c>
      <c r="CV833" s="10">
        <v>7</v>
      </c>
      <c r="CW833" s="10">
        <v>7</v>
      </c>
      <c r="CX833" s="10">
        <v>7</v>
      </c>
      <c r="CY833" s="10">
        <v>7</v>
      </c>
      <c r="CZ833" s="10">
        <v>7</v>
      </c>
      <c r="DA833" s="10">
        <v>7</v>
      </c>
      <c r="DB833" s="10">
        <v>7</v>
      </c>
      <c r="DC833" s="10">
        <v>7</v>
      </c>
      <c r="DD833" s="10">
        <v>7</v>
      </c>
      <c r="DE833" s="10">
        <v>7</v>
      </c>
      <c r="DF833" s="10">
        <v>7</v>
      </c>
      <c r="DG833" s="10">
        <v>7</v>
      </c>
      <c r="DH833" s="10">
        <v>7</v>
      </c>
      <c r="DI833" s="10">
        <v>7</v>
      </c>
      <c r="DJ833" s="10">
        <v>7</v>
      </c>
      <c r="DK833" s="10">
        <v>7</v>
      </c>
      <c r="DL833" s="10">
        <v>7</v>
      </c>
      <c r="DM833" s="9" t="s">
        <v>154</v>
      </c>
      <c r="DN833" s="10">
        <v>1992</v>
      </c>
      <c r="DO833" s="9">
        <f t="shared" si="4"/>
        <v>29</v>
      </c>
      <c r="DP833" s="9" t="s">
        <v>155</v>
      </c>
      <c r="DQ833" s="9" t="s">
        <v>156</v>
      </c>
      <c r="DR833" s="9" t="s">
        <v>157</v>
      </c>
      <c r="DS833" s="9" t="s">
        <v>137</v>
      </c>
      <c r="DT833" s="9" t="s">
        <v>181</v>
      </c>
      <c r="DU833" s="9" t="s">
        <v>223</v>
      </c>
      <c r="DV833" s="9" t="str">
        <f>VLOOKUP(DU833,Metadata!$B$2:$C$7,2,FALSE)</f>
        <v>3 - 6 years</v>
      </c>
    </row>
    <row r="834" spans="1:126">
      <c r="A834" s="13">
        <v>833</v>
      </c>
      <c r="B834" s="9" t="s">
        <v>135</v>
      </c>
      <c r="C834" s="9" t="str">
        <f>VLOOKUP(B834,Metadata!$M$2:$N$6,2,FALSE)</f>
        <v>Permanent Employee</v>
      </c>
      <c r="D834" s="9" t="s">
        <v>136</v>
      </c>
      <c r="E834" s="9" t="s">
        <v>137</v>
      </c>
      <c r="F834" s="9" t="s">
        <v>138</v>
      </c>
      <c r="G834" s="9" t="s">
        <v>275</v>
      </c>
      <c r="H834" s="9" t="str">
        <f>IF(G834="","",VLOOKUP(G834,Metadata!$J$2:$K$22,2,FALSE))</f>
        <v>Centre</v>
      </c>
      <c r="I834" s="9" t="s">
        <v>138</v>
      </c>
      <c r="J834" s="9" t="str">
        <f>IF(I834="","",VLOOKUP(I834,Metadata!$P$2:$Q$43,2,FALSE))</f>
        <v>Europe</v>
      </c>
      <c r="K834" s="9" t="str">
        <f t="shared" si="0"/>
        <v>Portugal</v>
      </c>
      <c r="L834" s="9" t="s">
        <v>275</v>
      </c>
      <c r="M834" s="9" t="str">
        <f>IF(L834="","",VLOOKUP(L834,Metadata!$J$2:$K$22,2,FALSE))</f>
        <v>Centre</v>
      </c>
      <c r="N834" s="9" t="s">
        <v>141</v>
      </c>
      <c r="O834" s="9" t="s">
        <v>137</v>
      </c>
      <c r="P834" s="9" t="s">
        <v>142</v>
      </c>
      <c r="Q834" s="10" t="str">
        <f t="shared" si="1"/>
        <v>Full Office Job</v>
      </c>
      <c r="R834" s="10">
        <v>4</v>
      </c>
      <c r="S834" s="9" t="s">
        <v>192</v>
      </c>
      <c r="T834" s="9" t="s">
        <v>137</v>
      </c>
      <c r="U834" s="9" t="str">
        <f>IF(S834&lt;&gt;"",S834,IF(T834&lt;&gt;"",VLOOKUP(T834,Metadata!$S$2:$T$228,2,FALSE),""))</f>
        <v>Back-End Developer</v>
      </c>
      <c r="V834" s="9" t="s">
        <v>217</v>
      </c>
      <c r="W834" s="9" t="s">
        <v>137</v>
      </c>
      <c r="X834" s="9" t="s">
        <v>145</v>
      </c>
      <c r="Y834" s="9" t="s">
        <v>137</v>
      </c>
      <c r="Z834" s="9" t="s">
        <v>184</v>
      </c>
      <c r="AA834" s="9" t="s">
        <v>137</v>
      </c>
      <c r="AB834" s="9" t="s">
        <v>137</v>
      </c>
      <c r="AC834" s="9" t="s">
        <v>147</v>
      </c>
      <c r="AD834" s="9" t="s">
        <v>148</v>
      </c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 t="s">
        <v>219</v>
      </c>
      <c r="BR834" s="9"/>
      <c r="BS834" s="9"/>
      <c r="BT834" s="9"/>
      <c r="BU834" s="9"/>
      <c r="BV834" s="9"/>
      <c r="BW834" s="9"/>
      <c r="BX834" s="9"/>
      <c r="BY834" s="9"/>
      <c r="BZ834" s="9"/>
      <c r="CA834" s="10"/>
      <c r="CB834" s="10" t="str">
        <f t="shared" si="5"/>
        <v/>
      </c>
      <c r="CC834" s="10"/>
      <c r="CD834" s="9" t="str">
        <f t="shared" si="2"/>
        <v/>
      </c>
      <c r="CE834" s="9" t="s">
        <v>168</v>
      </c>
      <c r="CF834" s="9" t="s">
        <v>188</v>
      </c>
      <c r="CG834" s="9">
        <f>IF(CF834="","",VLOOKUP(CF834,Metadata!$D$2:$H$20,2,FALSE))</f>
        <v>17500</v>
      </c>
      <c r="CH834" s="9">
        <f>IF(CF834="","",VLOOKUP(CF834,Metadata!$D$2:$H$20,4,FALSE))</f>
        <v>15000</v>
      </c>
      <c r="CI834" s="9">
        <f>IF(CF834="","",VLOOKUP(CF834,Metadata!$D$2:$H$20,5,FALSE))</f>
        <v>20000</v>
      </c>
      <c r="CJ834" s="9">
        <f t="shared" si="3"/>
        <v>17500</v>
      </c>
      <c r="CK834" s="9" t="s">
        <v>201</v>
      </c>
      <c r="CL834" s="10">
        <v>2</v>
      </c>
      <c r="CM834" s="10">
        <v>5</v>
      </c>
      <c r="CN834" s="10">
        <v>6</v>
      </c>
      <c r="CO834" s="10">
        <v>6</v>
      </c>
      <c r="CP834" s="10">
        <v>5</v>
      </c>
      <c r="CQ834" s="10">
        <v>4</v>
      </c>
      <c r="CR834" s="10">
        <v>4</v>
      </c>
      <c r="CS834" s="10">
        <v>5</v>
      </c>
      <c r="CT834" s="10">
        <v>1</v>
      </c>
      <c r="CU834" s="10">
        <v>3</v>
      </c>
      <c r="CV834" s="10">
        <v>4</v>
      </c>
      <c r="CW834" s="10">
        <v>2</v>
      </c>
      <c r="CX834" s="10">
        <v>5</v>
      </c>
      <c r="CY834" s="10">
        <v>5</v>
      </c>
      <c r="CZ834" s="10">
        <v>6</v>
      </c>
      <c r="DA834" s="10">
        <v>1</v>
      </c>
      <c r="DB834" s="10">
        <v>1</v>
      </c>
      <c r="DC834" s="10">
        <v>1</v>
      </c>
      <c r="DD834" s="10">
        <v>1</v>
      </c>
      <c r="DE834" s="10">
        <v>7</v>
      </c>
      <c r="DF834" s="10">
        <v>6</v>
      </c>
      <c r="DG834" s="10">
        <v>4</v>
      </c>
      <c r="DH834" s="10">
        <v>5</v>
      </c>
      <c r="DI834" s="10">
        <v>7</v>
      </c>
      <c r="DJ834" s="10">
        <v>1</v>
      </c>
      <c r="DK834" s="10">
        <v>7</v>
      </c>
      <c r="DL834" s="10">
        <v>7</v>
      </c>
      <c r="DM834" s="9" t="s">
        <v>154</v>
      </c>
      <c r="DN834" s="10">
        <v>1995</v>
      </c>
      <c r="DO834" s="9">
        <f t="shared" si="4"/>
        <v>26</v>
      </c>
      <c r="DP834" s="9" t="s">
        <v>155</v>
      </c>
      <c r="DQ834" s="9" t="s">
        <v>156</v>
      </c>
      <c r="DR834" s="9" t="s">
        <v>157</v>
      </c>
      <c r="DS834" s="9" t="s">
        <v>137</v>
      </c>
      <c r="DT834" s="9" t="s">
        <v>181</v>
      </c>
      <c r="DU834" s="9" t="s">
        <v>168</v>
      </c>
      <c r="DV834" s="9" t="str">
        <f>VLOOKUP(DU834,Metadata!$B$2:$C$7,2,FALSE)</f>
        <v>0 - 3 years</v>
      </c>
    </row>
    <row r="835" spans="1:126">
      <c r="A835" s="13">
        <v>834</v>
      </c>
      <c r="B835" s="9" t="s">
        <v>135</v>
      </c>
      <c r="C835" s="9" t="str">
        <f>VLOOKUP(B835,Metadata!$M$2:$N$6,2,FALSE)</f>
        <v>Permanent Employee</v>
      </c>
      <c r="D835" s="9" t="s">
        <v>136</v>
      </c>
      <c r="E835" s="9" t="s">
        <v>137</v>
      </c>
      <c r="F835" s="9" t="s">
        <v>138</v>
      </c>
      <c r="G835" s="9" t="s">
        <v>160</v>
      </c>
      <c r="H835" s="9" t="str">
        <f>IF(G835="","",VLOOKUP(G835,Metadata!$J$2:$K$22,2,FALSE))</f>
        <v>Centre</v>
      </c>
      <c r="I835" s="9" t="s">
        <v>138</v>
      </c>
      <c r="J835" s="9" t="str">
        <f>IF(I835="","",VLOOKUP(I835,Metadata!$P$2:$Q$43,2,FALSE))</f>
        <v>Europe</v>
      </c>
      <c r="K835" s="9" t="str">
        <f t="shared" si="0"/>
        <v>Portugal</v>
      </c>
      <c r="L835" s="9" t="s">
        <v>160</v>
      </c>
      <c r="M835" s="9" t="str">
        <f>IF(L835="","",VLOOKUP(L835,Metadata!$J$2:$K$22,2,FALSE))</f>
        <v>Centre</v>
      </c>
      <c r="N835" s="9" t="s">
        <v>141</v>
      </c>
      <c r="O835" s="9" t="s">
        <v>137</v>
      </c>
      <c r="P835" s="9" t="s">
        <v>142</v>
      </c>
      <c r="Q835" s="10" t="str">
        <f t="shared" si="1"/>
        <v>Full Office Job</v>
      </c>
      <c r="R835" s="10">
        <v>6</v>
      </c>
      <c r="S835" s="9" t="s">
        <v>216</v>
      </c>
      <c r="T835" s="9" t="s">
        <v>137</v>
      </c>
      <c r="U835" s="9" t="str">
        <f>IF(S835&lt;&gt;"",S835,IF(T835&lt;&gt;"",VLOOKUP(T835,Metadata!$S$2:$T$228,2,FALSE),""))</f>
        <v>Front-End Developer</v>
      </c>
      <c r="V835" s="9" t="s">
        <v>217</v>
      </c>
      <c r="W835" s="9" t="s">
        <v>137</v>
      </c>
      <c r="X835" s="9" t="s">
        <v>163</v>
      </c>
      <c r="Y835" s="9" t="s">
        <v>137</v>
      </c>
      <c r="Z835" s="9" t="s">
        <v>262</v>
      </c>
      <c r="AA835" s="9" t="s">
        <v>165</v>
      </c>
      <c r="AB835" s="9" t="s">
        <v>137</v>
      </c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 t="s">
        <v>178</v>
      </c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 t="s">
        <v>186</v>
      </c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10"/>
      <c r="CB835" s="10" t="str">
        <f t="shared" si="5"/>
        <v/>
      </c>
      <c r="CC835" s="10"/>
      <c r="CD835" s="9" t="str">
        <f t="shared" si="2"/>
        <v/>
      </c>
      <c r="CE835" s="9" t="s">
        <v>168</v>
      </c>
      <c r="CF835" s="9" t="s">
        <v>169</v>
      </c>
      <c r="CG835" s="9">
        <f>IF(CF835="","",VLOOKUP(CF835,Metadata!$D$2:$H$20,2,FALSE))</f>
        <v>12500</v>
      </c>
      <c r="CH835" s="9">
        <f>IF(CF835="","",VLOOKUP(CF835,Metadata!$D$2:$H$20,4,FALSE))</f>
        <v>0</v>
      </c>
      <c r="CI835" s="9">
        <f>IF(CF835="","",VLOOKUP(CF835,Metadata!$D$2:$H$20,5,FALSE))</f>
        <v>15000</v>
      </c>
      <c r="CJ835" s="9">
        <f t="shared" si="3"/>
        <v>12500</v>
      </c>
      <c r="CK835" s="9" t="s">
        <v>153</v>
      </c>
      <c r="CL835" s="10">
        <v>3</v>
      </c>
      <c r="CM835" s="10">
        <v>3</v>
      </c>
      <c r="CN835" s="10">
        <v>6</v>
      </c>
      <c r="CO835" s="10">
        <v>6</v>
      </c>
      <c r="CP835" s="10">
        <v>6</v>
      </c>
      <c r="CQ835" s="10">
        <v>6</v>
      </c>
      <c r="CR835" s="10">
        <v>6</v>
      </c>
      <c r="CS835" s="10">
        <v>6</v>
      </c>
      <c r="CT835" s="10">
        <v>6</v>
      </c>
      <c r="CU835" s="10">
        <v>6</v>
      </c>
      <c r="CV835" s="10">
        <v>5</v>
      </c>
      <c r="CW835" s="10">
        <v>5</v>
      </c>
      <c r="CX835" s="10">
        <v>5</v>
      </c>
      <c r="CY835" s="10">
        <v>4</v>
      </c>
      <c r="CZ835" s="10">
        <v>6</v>
      </c>
      <c r="DA835" s="10">
        <v>6</v>
      </c>
      <c r="DB835" s="10">
        <v>5</v>
      </c>
      <c r="DC835" s="10">
        <v>6</v>
      </c>
      <c r="DD835" s="10">
        <v>5</v>
      </c>
      <c r="DE835" s="10">
        <v>6</v>
      </c>
      <c r="DF835" s="10">
        <v>6</v>
      </c>
      <c r="DG835" s="10">
        <v>6</v>
      </c>
      <c r="DH835" s="10">
        <v>6</v>
      </c>
      <c r="DI835" s="10">
        <v>6</v>
      </c>
      <c r="DJ835" s="10">
        <v>4</v>
      </c>
      <c r="DK835" s="10">
        <v>5</v>
      </c>
      <c r="DL835" s="10">
        <v>6</v>
      </c>
      <c r="DM835" s="9" t="s">
        <v>154</v>
      </c>
      <c r="DN835" s="10">
        <v>1997</v>
      </c>
      <c r="DO835" s="9">
        <f t="shared" si="4"/>
        <v>24</v>
      </c>
      <c r="DP835" s="9" t="s">
        <v>155</v>
      </c>
      <c r="DQ835" s="9" t="s">
        <v>156</v>
      </c>
      <c r="DR835" s="9" t="s">
        <v>157</v>
      </c>
      <c r="DS835" s="9" t="s">
        <v>137</v>
      </c>
      <c r="DT835" s="9" t="s">
        <v>181</v>
      </c>
      <c r="DU835" s="9" t="s">
        <v>168</v>
      </c>
      <c r="DV835" s="9" t="str">
        <f>VLOOKUP(DU835,Metadata!$B$2:$C$7,2,FALSE)</f>
        <v>0 - 3 years</v>
      </c>
    </row>
    <row r="836" spans="1:126">
      <c r="A836" s="13">
        <v>835</v>
      </c>
      <c r="B836" s="9" t="s">
        <v>135</v>
      </c>
      <c r="C836" s="9" t="str">
        <f>VLOOKUP(B836,Metadata!$M$2:$N$6,2,FALSE)</f>
        <v>Permanent Employee</v>
      </c>
      <c r="D836" s="9" t="s">
        <v>159</v>
      </c>
      <c r="E836" s="9" t="s">
        <v>137</v>
      </c>
      <c r="F836" s="9" t="s">
        <v>138</v>
      </c>
      <c r="G836" s="9" t="s">
        <v>140</v>
      </c>
      <c r="H836" s="9" t="str">
        <f>IF(G836="","",VLOOKUP(G836,Metadata!$J$2:$K$22,2,FALSE))</f>
        <v>Lisbon Metropolitan Area</v>
      </c>
      <c r="I836" s="9" t="s">
        <v>138</v>
      </c>
      <c r="J836" s="9" t="str">
        <f>IF(I836="","",VLOOKUP(I836,Metadata!$P$2:$Q$43,2,FALSE))</f>
        <v>Europe</v>
      </c>
      <c r="K836" s="9" t="str">
        <f t="shared" si="0"/>
        <v>Portugal</v>
      </c>
      <c r="L836" s="9" t="s">
        <v>140</v>
      </c>
      <c r="M836" s="9" t="str">
        <f>IF(L836="","",VLOOKUP(L836,Metadata!$J$2:$K$22,2,FALSE))</f>
        <v>Lisbon Metropolitan Area</v>
      </c>
      <c r="N836" s="9" t="s">
        <v>141</v>
      </c>
      <c r="O836" s="9" t="s">
        <v>137</v>
      </c>
      <c r="P836" s="9" t="s">
        <v>191</v>
      </c>
      <c r="Q836" s="10" t="str">
        <f t="shared" si="1"/>
        <v>Remote Job (full or flexible)</v>
      </c>
      <c r="R836" s="10">
        <v>6</v>
      </c>
      <c r="S836" s="9" t="s">
        <v>192</v>
      </c>
      <c r="T836" s="9" t="s">
        <v>137</v>
      </c>
      <c r="U836" s="9" t="str">
        <f>IF(S836&lt;&gt;"",S836,IF(T836&lt;&gt;"",VLOOKUP(T836,Metadata!$S$2:$T$228,2,FALSE),""))</f>
        <v>Back-End Developer</v>
      </c>
      <c r="V836" s="9" t="s">
        <v>256</v>
      </c>
      <c r="W836" s="9" t="s">
        <v>137</v>
      </c>
      <c r="X836" s="9" t="s">
        <v>242</v>
      </c>
      <c r="Y836" s="9" t="s">
        <v>137</v>
      </c>
      <c r="Z836" s="9" t="s">
        <v>224</v>
      </c>
      <c r="AA836" s="9" t="s">
        <v>165</v>
      </c>
      <c r="AB836" s="9" t="s">
        <v>137</v>
      </c>
      <c r="AC836" s="9"/>
      <c r="AD836" s="9"/>
      <c r="AE836" s="9"/>
      <c r="AF836" s="9"/>
      <c r="AG836" s="9"/>
      <c r="AH836" s="9"/>
      <c r="AI836" s="9"/>
      <c r="AJ836" s="9" t="s">
        <v>185</v>
      </c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 t="s">
        <v>200</v>
      </c>
      <c r="BT836" s="9"/>
      <c r="BU836" s="9"/>
      <c r="BV836" s="9"/>
      <c r="BW836" s="9"/>
      <c r="BX836" s="9"/>
      <c r="BY836" s="9"/>
      <c r="BZ836" s="9"/>
      <c r="CA836" s="10"/>
      <c r="CB836" s="10" t="str">
        <f t="shared" si="5"/>
        <v/>
      </c>
      <c r="CC836" s="10"/>
      <c r="CD836" s="9" t="str">
        <f t="shared" si="2"/>
        <v/>
      </c>
      <c r="CE836" s="9" t="s">
        <v>168</v>
      </c>
      <c r="CF836" s="9" t="s">
        <v>248</v>
      </c>
      <c r="CG836" s="9">
        <f>IF(CF836="","",VLOOKUP(CF836,Metadata!$D$2:$H$20,2,FALSE))</f>
        <v>57500</v>
      </c>
      <c r="CH836" s="9">
        <f>IF(CF836="","",VLOOKUP(CF836,Metadata!$D$2:$H$20,4,FALSE))</f>
        <v>55000</v>
      </c>
      <c r="CI836" s="9">
        <f>IF(CF836="","",VLOOKUP(CF836,Metadata!$D$2:$H$20,5,FALSE))</f>
        <v>60000</v>
      </c>
      <c r="CJ836" s="9">
        <f t="shared" si="3"/>
        <v>57500</v>
      </c>
      <c r="CK836" s="9" t="s">
        <v>153</v>
      </c>
      <c r="CL836" s="10">
        <v>5</v>
      </c>
      <c r="CM836" s="10">
        <v>2</v>
      </c>
      <c r="CN836" s="10">
        <v>7</v>
      </c>
      <c r="CO836" s="10">
        <v>7</v>
      </c>
      <c r="CP836" s="10">
        <v>7</v>
      </c>
      <c r="CQ836" s="10">
        <v>7</v>
      </c>
      <c r="CR836" s="10">
        <v>7</v>
      </c>
      <c r="CS836" s="10">
        <v>7</v>
      </c>
      <c r="CT836" s="10">
        <v>7</v>
      </c>
      <c r="CU836" s="10">
        <v>7</v>
      </c>
      <c r="CV836" s="10">
        <v>7</v>
      </c>
      <c r="CW836" s="10">
        <v>7</v>
      </c>
      <c r="CX836" s="10">
        <v>5</v>
      </c>
      <c r="CY836" s="10">
        <v>7</v>
      </c>
      <c r="CZ836" s="10">
        <v>5</v>
      </c>
      <c r="DA836" s="10">
        <v>5</v>
      </c>
      <c r="DB836" s="10">
        <v>5</v>
      </c>
      <c r="DC836" s="10">
        <v>7</v>
      </c>
      <c r="DD836" s="10">
        <v>5</v>
      </c>
      <c r="DE836" s="10">
        <v>7</v>
      </c>
      <c r="DF836" s="10">
        <v>7</v>
      </c>
      <c r="DG836" s="10">
        <v>7</v>
      </c>
      <c r="DH836" s="10">
        <v>7</v>
      </c>
      <c r="DI836" s="10">
        <v>7</v>
      </c>
      <c r="DJ836" s="10">
        <v>5</v>
      </c>
      <c r="DK836" s="10">
        <v>5</v>
      </c>
      <c r="DL836" s="10">
        <v>5</v>
      </c>
      <c r="DM836" s="9" t="s">
        <v>154</v>
      </c>
      <c r="DN836" s="10">
        <v>1989</v>
      </c>
      <c r="DO836" s="9">
        <f t="shared" si="4"/>
        <v>32</v>
      </c>
      <c r="DP836" s="9" t="s">
        <v>155</v>
      </c>
      <c r="DQ836" s="9" t="s">
        <v>156</v>
      </c>
      <c r="DR836" s="9" t="s">
        <v>157</v>
      </c>
      <c r="DS836" s="9" t="s">
        <v>137</v>
      </c>
      <c r="DT836" s="9" t="s">
        <v>181</v>
      </c>
      <c r="DU836" s="9" t="s">
        <v>158</v>
      </c>
      <c r="DV836" s="9" t="str">
        <f>VLOOKUP(DU836,Metadata!$B$2:$C$7,2,FALSE)</f>
        <v>6+ years</v>
      </c>
    </row>
    <row r="837" spans="1:126">
      <c r="A837" s="13">
        <v>836</v>
      </c>
      <c r="B837" s="9" t="s">
        <v>135</v>
      </c>
      <c r="C837" s="9" t="str">
        <f>VLOOKUP(B837,Metadata!$M$2:$N$6,2,FALSE)</f>
        <v>Permanent Employee</v>
      </c>
      <c r="D837" s="9" t="s">
        <v>159</v>
      </c>
      <c r="E837" s="9" t="s">
        <v>137</v>
      </c>
      <c r="F837" s="9" t="s">
        <v>138</v>
      </c>
      <c r="G837" s="9" t="s">
        <v>160</v>
      </c>
      <c r="H837" s="9" t="str">
        <f>IF(G837="","",VLOOKUP(G837,Metadata!$J$2:$K$22,2,FALSE))</f>
        <v>Centre</v>
      </c>
      <c r="I837" s="9" t="s">
        <v>138</v>
      </c>
      <c r="J837" s="9" t="str">
        <f>IF(I837="","",VLOOKUP(I837,Metadata!$P$2:$Q$43,2,FALSE))</f>
        <v>Europe</v>
      </c>
      <c r="K837" s="9" t="str">
        <f t="shared" si="0"/>
        <v>Portugal</v>
      </c>
      <c r="L837" s="9" t="s">
        <v>204</v>
      </c>
      <c r="M837" s="9" t="str">
        <f>IF(L837="","",VLOOKUP(L837,Metadata!$J$2:$K$22,2,FALSE))</f>
        <v>Centre</v>
      </c>
      <c r="N837" s="9" t="s">
        <v>141</v>
      </c>
      <c r="O837" s="9" t="s">
        <v>137</v>
      </c>
      <c r="P837" s="9" t="s">
        <v>191</v>
      </c>
      <c r="Q837" s="10" t="str">
        <f t="shared" si="1"/>
        <v>Remote Job (full or flexible)</v>
      </c>
      <c r="R837" s="10">
        <v>6</v>
      </c>
      <c r="S837" s="9" t="s">
        <v>161</v>
      </c>
      <c r="T837" s="9" t="s">
        <v>137</v>
      </c>
      <c r="U837" s="9" t="str">
        <f>IF(S837&lt;&gt;"",S837,IF(T837&lt;&gt;"",VLOOKUP(T837,Metadata!$S$2:$T$228,2,FALSE),""))</f>
        <v>Full-Stack Developer</v>
      </c>
      <c r="V837" s="9" t="s">
        <v>234</v>
      </c>
      <c r="W837" s="9" t="s">
        <v>137</v>
      </c>
      <c r="X837" s="9" t="s">
        <v>163</v>
      </c>
      <c r="Y837" s="9" t="s">
        <v>137</v>
      </c>
      <c r="Z837" s="9" t="s">
        <v>164</v>
      </c>
      <c r="AA837" s="9" t="s">
        <v>165</v>
      </c>
      <c r="AB837" s="9" t="s">
        <v>253</v>
      </c>
      <c r="AC837" s="9"/>
      <c r="AD837" s="9"/>
      <c r="AE837" s="9"/>
      <c r="AF837" s="9"/>
      <c r="AG837" s="9"/>
      <c r="AH837" s="9"/>
      <c r="AI837" s="9"/>
      <c r="AJ837" s="9" t="s">
        <v>185</v>
      </c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 t="s">
        <v>178</v>
      </c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 t="s">
        <v>199</v>
      </c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10"/>
      <c r="CB837" s="10" t="str">
        <f t="shared" si="5"/>
        <v/>
      </c>
      <c r="CC837" s="10"/>
      <c r="CD837" s="9" t="str">
        <f t="shared" si="2"/>
        <v/>
      </c>
      <c r="CE837" s="9" t="s">
        <v>232</v>
      </c>
      <c r="CF837" s="9" t="s">
        <v>188</v>
      </c>
      <c r="CG837" s="9">
        <f>IF(CF837="","",VLOOKUP(CF837,Metadata!$D$2:$H$20,2,FALSE))</f>
        <v>17500</v>
      </c>
      <c r="CH837" s="9">
        <f>IF(CF837="","",VLOOKUP(CF837,Metadata!$D$2:$H$20,4,FALSE))</f>
        <v>15000</v>
      </c>
      <c r="CI837" s="9">
        <f>IF(CF837="","",VLOOKUP(CF837,Metadata!$D$2:$H$20,5,FALSE))</f>
        <v>20000</v>
      </c>
      <c r="CJ837" s="9">
        <f t="shared" si="3"/>
        <v>17500</v>
      </c>
      <c r="CK837" s="9" t="s">
        <v>153</v>
      </c>
      <c r="CL837" s="10">
        <v>6</v>
      </c>
      <c r="CM837" s="10">
        <v>3</v>
      </c>
      <c r="CN837" s="10">
        <v>7</v>
      </c>
      <c r="CO837" s="10">
        <v>7</v>
      </c>
      <c r="CP837" s="10">
        <v>5</v>
      </c>
      <c r="CQ837" s="10">
        <v>6</v>
      </c>
      <c r="CR837" s="10">
        <v>6</v>
      </c>
      <c r="CS837" s="10">
        <v>6</v>
      </c>
      <c r="CT837" s="10">
        <v>6</v>
      </c>
      <c r="CU837" s="10">
        <v>5</v>
      </c>
      <c r="CV837" s="10">
        <v>4</v>
      </c>
      <c r="CW837" s="10">
        <v>4</v>
      </c>
      <c r="CX837" s="10">
        <v>4</v>
      </c>
      <c r="CY837" s="10">
        <v>4</v>
      </c>
      <c r="CZ837" s="10">
        <v>6</v>
      </c>
      <c r="DA837" s="10">
        <v>5</v>
      </c>
      <c r="DB837" s="10">
        <v>7</v>
      </c>
      <c r="DC837" s="10">
        <v>7</v>
      </c>
      <c r="DD837" s="10">
        <v>6</v>
      </c>
      <c r="DE837" s="10">
        <v>7</v>
      </c>
      <c r="DF837" s="10">
        <v>7</v>
      </c>
      <c r="DG837" s="10">
        <v>7</v>
      </c>
      <c r="DH837" s="10">
        <v>6</v>
      </c>
      <c r="DI837" s="10">
        <v>6</v>
      </c>
      <c r="DJ837" s="10">
        <v>4</v>
      </c>
      <c r="DK837" s="10">
        <v>6</v>
      </c>
      <c r="DL837" s="10">
        <v>5</v>
      </c>
      <c r="DM837" s="9" t="s">
        <v>154</v>
      </c>
      <c r="DN837" s="10">
        <v>1999</v>
      </c>
      <c r="DO837" s="9">
        <f t="shared" si="4"/>
        <v>22</v>
      </c>
      <c r="DP837" s="9" t="s">
        <v>155</v>
      </c>
      <c r="DQ837" s="9" t="s">
        <v>202</v>
      </c>
      <c r="DR837" s="9" t="s">
        <v>157</v>
      </c>
      <c r="DS837" s="9" t="s">
        <v>137</v>
      </c>
      <c r="DT837" s="9" t="s">
        <v>181</v>
      </c>
      <c r="DU837" s="9" t="s">
        <v>233</v>
      </c>
      <c r="DV837" s="9" t="str">
        <f>VLOOKUP(DU837,Metadata!$B$2:$C$7,2,FALSE)</f>
        <v>0 - 3 years</v>
      </c>
    </row>
    <row r="838" spans="1:126">
      <c r="A838" s="13">
        <v>837</v>
      </c>
      <c r="B838" s="9" t="s">
        <v>171</v>
      </c>
      <c r="C838" s="9" t="str">
        <f>VLOOKUP(B838,Metadata!$M$2:$N$6,2,FALSE)</f>
        <v>Contractor</v>
      </c>
      <c r="D838" s="9" t="s">
        <v>137</v>
      </c>
      <c r="E838" s="9" t="s">
        <v>136</v>
      </c>
      <c r="F838" s="9" t="s">
        <v>138</v>
      </c>
      <c r="G838" s="9" t="s">
        <v>140</v>
      </c>
      <c r="H838" s="9" t="str">
        <f>IF(G838="","",VLOOKUP(G838,Metadata!$J$2:$K$22,2,FALSE))</f>
        <v>Lisbon Metropolitan Area</v>
      </c>
      <c r="I838" s="9" t="s">
        <v>138</v>
      </c>
      <c r="J838" s="9" t="str">
        <f>IF(I838="","",VLOOKUP(I838,Metadata!$P$2:$Q$43,2,FALSE))</f>
        <v>Europe</v>
      </c>
      <c r="K838" s="9" t="str">
        <f t="shared" si="0"/>
        <v>Portugal</v>
      </c>
      <c r="L838" s="9" t="s">
        <v>140</v>
      </c>
      <c r="M838" s="9" t="str">
        <f>IF(L838="","",VLOOKUP(L838,Metadata!$J$2:$K$22,2,FALSE))</f>
        <v>Lisbon Metropolitan Area</v>
      </c>
      <c r="N838" s="9" t="s">
        <v>141</v>
      </c>
      <c r="O838" s="9" t="s">
        <v>137</v>
      </c>
      <c r="P838" s="9" t="s">
        <v>142</v>
      </c>
      <c r="Q838" s="10" t="str">
        <f t="shared" si="1"/>
        <v>Full Office Job</v>
      </c>
      <c r="R838" s="10">
        <v>4</v>
      </c>
      <c r="S838" s="9" t="s">
        <v>161</v>
      </c>
      <c r="T838" s="9" t="s">
        <v>137</v>
      </c>
      <c r="U838" s="9" t="str">
        <f>IF(S838&lt;&gt;"",S838,IF(T838&lt;&gt;"",VLOOKUP(T838,Metadata!$S$2:$T$228,2,FALSE),""))</f>
        <v>Full-Stack Developer</v>
      </c>
      <c r="V838" s="9" t="s">
        <v>264</v>
      </c>
      <c r="W838" s="9" t="s">
        <v>137</v>
      </c>
      <c r="X838" s="9" t="s">
        <v>175</v>
      </c>
      <c r="Y838" s="9" t="s">
        <v>137</v>
      </c>
      <c r="Z838" s="9" t="s">
        <v>164</v>
      </c>
      <c r="AA838" s="9" t="s">
        <v>165</v>
      </c>
      <c r="AB838" s="9" t="s">
        <v>253</v>
      </c>
      <c r="AC838" s="9" t="s">
        <v>147</v>
      </c>
      <c r="AD838" s="9" t="s">
        <v>148</v>
      </c>
      <c r="AE838" s="9"/>
      <c r="AF838" s="9" t="s">
        <v>243</v>
      </c>
      <c r="AG838" s="9"/>
      <c r="AH838" s="9"/>
      <c r="AI838" s="9"/>
      <c r="AJ838" s="9" t="s">
        <v>185</v>
      </c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 t="s">
        <v>267</v>
      </c>
      <c r="AV838" s="9"/>
      <c r="AW838" s="9"/>
      <c r="AX838" s="9"/>
      <c r="AY838" s="9"/>
      <c r="AZ838" s="9" t="s">
        <v>517</v>
      </c>
      <c r="BA838" s="9" t="s">
        <v>178</v>
      </c>
      <c r="BB838" s="9"/>
      <c r="BC838" s="9"/>
      <c r="BD838" s="9"/>
      <c r="BE838" s="9" t="s">
        <v>325</v>
      </c>
      <c r="BF838" s="9"/>
      <c r="BG838" s="9"/>
      <c r="BH838" s="9"/>
      <c r="BI838" s="9"/>
      <c r="BJ838" s="9" t="s">
        <v>167</v>
      </c>
      <c r="BK838" s="9"/>
      <c r="BL838" s="9" t="s">
        <v>199</v>
      </c>
      <c r="BM838" s="9"/>
      <c r="BN838" s="9"/>
      <c r="BO838" s="9"/>
      <c r="BP838" s="9"/>
      <c r="BQ838" s="9" t="s">
        <v>219</v>
      </c>
      <c r="BR838" s="9"/>
      <c r="BS838" s="9" t="s">
        <v>200</v>
      </c>
      <c r="BT838" s="9"/>
      <c r="BU838" s="9" t="s">
        <v>258</v>
      </c>
      <c r="BV838" s="9"/>
      <c r="BW838" s="9"/>
      <c r="BX838" s="9"/>
      <c r="BY838" s="9"/>
      <c r="BZ838" s="9"/>
      <c r="CA838" s="10">
        <v>6</v>
      </c>
      <c r="CB838" s="10" t="str">
        <f t="shared" si="5"/>
        <v>4 to 6 months</v>
      </c>
      <c r="CC838" s="10">
        <v>30</v>
      </c>
      <c r="CD838" s="9">
        <f t="shared" si="2"/>
        <v>48000</v>
      </c>
      <c r="CE838" s="9" t="s">
        <v>137</v>
      </c>
      <c r="CF838" s="9" t="s">
        <v>137</v>
      </c>
      <c r="CG838" s="9" t="str">
        <f>IF(CF838="","",VLOOKUP(CF838,Metadata!$D$2:$H$20,2,FALSE))</f>
        <v/>
      </c>
      <c r="CH838" s="9" t="str">
        <f>IF(CF838="","",VLOOKUP(CF838,Metadata!$D$2:$H$20,4,FALSE))</f>
        <v/>
      </c>
      <c r="CI838" s="9" t="str">
        <f>IF(CF838="","",VLOOKUP(CF838,Metadata!$D$2:$H$20,5,FALSE))</f>
        <v/>
      </c>
      <c r="CJ838" s="9">
        <f t="shared" si="3"/>
        <v>48000</v>
      </c>
      <c r="CK838" s="9" t="s">
        <v>153</v>
      </c>
      <c r="CL838" s="10">
        <v>4</v>
      </c>
      <c r="CM838" s="10">
        <v>4</v>
      </c>
      <c r="CN838" s="10">
        <v>5</v>
      </c>
      <c r="CO838" s="10">
        <v>7</v>
      </c>
      <c r="CP838" s="10">
        <v>6</v>
      </c>
      <c r="CQ838" s="10">
        <v>7</v>
      </c>
      <c r="CR838" s="10">
        <v>3</v>
      </c>
      <c r="CS838" s="10">
        <v>3</v>
      </c>
      <c r="CT838" s="10">
        <v>6</v>
      </c>
      <c r="CU838" s="10">
        <v>6</v>
      </c>
      <c r="CV838" s="10">
        <v>6</v>
      </c>
      <c r="CW838" s="10">
        <v>5</v>
      </c>
      <c r="CX838" s="10">
        <v>5</v>
      </c>
      <c r="CY838" s="10">
        <v>5</v>
      </c>
      <c r="CZ838" s="10">
        <v>5</v>
      </c>
      <c r="DA838" s="10">
        <v>5</v>
      </c>
      <c r="DB838" s="10">
        <v>5</v>
      </c>
      <c r="DC838" s="10">
        <v>7</v>
      </c>
      <c r="DD838" s="10">
        <v>6</v>
      </c>
      <c r="DE838" s="10">
        <v>5</v>
      </c>
      <c r="DF838" s="10">
        <v>6</v>
      </c>
      <c r="DG838" s="10">
        <v>7</v>
      </c>
      <c r="DH838" s="10">
        <v>2</v>
      </c>
      <c r="DI838" s="10">
        <v>3</v>
      </c>
      <c r="DJ838" s="10">
        <v>7</v>
      </c>
      <c r="DK838" s="10">
        <v>6</v>
      </c>
      <c r="DL838" s="10">
        <v>3</v>
      </c>
      <c r="DM838" s="9" t="s">
        <v>154</v>
      </c>
      <c r="DN838" s="10">
        <v>1978</v>
      </c>
      <c r="DO838" s="9">
        <f t="shared" si="4"/>
        <v>43</v>
      </c>
      <c r="DP838" s="9" t="s">
        <v>155</v>
      </c>
      <c r="DQ838" s="9" t="s">
        <v>202</v>
      </c>
      <c r="DR838" s="9" t="s">
        <v>157</v>
      </c>
      <c r="DS838" s="9" t="s">
        <v>137</v>
      </c>
      <c r="DT838" s="9" t="s">
        <v>181</v>
      </c>
      <c r="DU838" s="9" t="s">
        <v>203</v>
      </c>
      <c r="DV838" s="9" t="str">
        <f>VLOOKUP(DU838,Metadata!$B$2:$C$7,2,FALSE)</f>
        <v>6+ years</v>
      </c>
    </row>
    <row r="839" spans="1:126">
      <c r="A839" s="13">
        <v>838</v>
      </c>
      <c r="B839" s="9" t="s">
        <v>135</v>
      </c>
      <c r="C839" s="9" t="str">
        <f>VLOOKUP(B839,Metadata!$M$2:$N$6,2,FALSE)</f>
        <v>Permanent Employee</v>
      </c>
      <c r="D839" s="9" t="s">
        <v>159</v>
      </c>
      <c r="E839" s="9" t="s">
        <v>137</v>
      </c>
      <c r="F839" s="9" t="s">
        <v>138</v>
      </c>
      <c r="G839" s="9" t="s">
        <v>140</v>
      </c>
      <c r="H839" s="9" t="str">
        <f>IF(G839="","",VLOOKUP(G839,Metadata!$J$2:$K$22,2,FALSE))</f>
        <v>Lisbon Metropolitan Area</v>
      </c>
      <c r="I839" s="9" t="s">
        <v>138</v>
      </c>
      <c r="J839" s="9" t="str">
        <f>IF(I839="","",VLOOKUP(I839,Metadata!$P$2:$Q$43,2,FALSE))</f>
        <v>Europe</v>
      </c>
      <c r="K839" s="9" t="str">
        <f t="shared" si="0"/>
        <v>Portugal</v>
      </c>
      <c r="L839" s="9" t="s">
        <v>140</v>
      </c>
      <c r="M839" s="9" t="str">
        <f>IF(L839="","",VLOOKUP(L839,Metadata!$J$2:$K$22,2,FALSE))</f>
        <v>Lisbon Metropolitan Area</v>
      </c>
      <c r="N839" s="9" t="s">
        <v>141</v>
      </c>
      <c r="O839" s="9" t="s">
        <v>137</v>
      </c>
      <c r="P839" s="9" t="s">
        <v>191</v>
      </c>
      <c r="Q839" s="10" t="str">
        <f t="shared" si="1"/>
        <v>Remote Job (full or flexible)</v>
      </c>
      <c r="R839" s="10">
        <v>6</v>
      </c>
      <c r="S839" s="9" t="s">
        <v>332</v>
      </c>
      <c r="T839" s="9" t="s">
        <v>137</v>
      </c>
      <c r="U839" s="9" t="str">
        <f>IF(S839&lt;&gt;"",S839,IF(T839&lt;&gt;"",VLOOKUP(T839,Metadata!$S$2:$T$228,2,FALSE),""))</f>
        <v>UX/UI Designer</v>
      </c>
      <c r="V839" s="9" t="s">
        <v>256</v>
      </c>
      <c r="W839" s="9" t="s">
        <v>137</v>
      </c>
      <c r="X839" s="9" t="s">
        <v>242</v>
      </c>
      <c r="Y839" s="9" t="s">
        <v>137</v>
      </c>
      <c r="Z839" s="9" t="s">
        <v>224</v>
      </c>
      <c r="AA839" s="9" t="s">
        <v>137</v>
      </c>
      <c r="AB839" s="9" t="s">
        <v>137</v>
      </c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 t="s">
        <v>150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 t="s">
        <v>150</v>
      </c>
      <c r="BZ839" s="9" t="s">
        <v>137</v>
      </c>
      <c r="CA839" s="10"/>
      <c r="CB839" s="10" t="str">
        <f t="shared" si="5"/>
        <v/>
      </c>
      <c r="CC839" s="10"/>
      <c r="CD839" s="9" t="str">
        <f t="shared" si="2"/>
        <v/>
      </c>
      <c r="CE839" s="9" t="s">
        <v>168</v>
      </c>
      <c r="CF839" s="9" t="s">
        <v>225</v>
      </c>
      <c r="CG839" s="9">
        <f>IF(CF839="","",VLOOKUP(CF839,Metadata!$D$2:$H$20,2,FALSE))</f>
        <v>22500</v>
      </c>
      <c r="CH839" s="9">
        <f>IF(CF839="","",VLOOKUP(CF839,Metadata!$D$2:$H$20,4,FALSE))</f>
        <v>20000</v>
      </c>
      <c r="CI839" s="9">
        <f>IF(CF839="","",VLOOKUP(CF839,Metadata!$D$2:$H$20,5,FALSE))</f>
        <v>25000</v>
      </c>
      <c r="CJ839" s="9">
        <f t="shared" si="3"/>
        <v>22500</v>
      </c>
      <c r="CK839" s="9" t="s">
        <v>153</v>
      </c>
      <c r="CL839" s="10">
        <v>4</v>
      </c>
      <c r="CM839" s="10">
        <v>1</v>
      </c>
      <c r="CN839" s="10">
        <v>7</v>
      </c>
      <c r="CO839" s="10">
        <v>7</v>
      </c>
      <c r="CP839" s="10">
        <v>5</v>
      </c>
      <c r="CQ839" s="10">
        <v>7</v>
      </c>
      <c r="CR839" s="10">
        <v>7</v>
      </c>
      <c r="CS839" s="10">
        <v>7</v>
      </c>
      <c r="CT839" s="10">
        <v>7</v>
      </c>
      <c r="CU839" s="10">
        <v>7</v>
      </c>
      <c r="CV839" s="10">
        <v>7</v>
      </c>
      <c r="CW839" s="10">
        <v>4</v>
      </c>
      <c r="CX839" s="10">
        <v>7</v>
      </c>
      <c r="CY839" s="10">
        <v>7</v>
      </c>
      <c r="CZ839" s="10">
        <v>7</v>
      </c>
      <c r="DA839" s="10">
        <v>4</v>
      </c>
      <c r="DB839" s="10">
        <v>4</v>
      </c>
      <c r="DC839" s="10">
        <v>7</v>
      </c>
      <c r="DD839" s="10">
        <v>7</v>
      </c>
      <c r="DE839" s="10">
        <v>7</v>
      </c>
      <c r="DF839" s="10">
        <v>7</v>
      </c>
      <c r="DG839" s="10">
        <v>7</v>
      </c>
      <c r="DH839" s="10">
        <v>5</v>
      </c>
      <c r="DI839" s="10">
        <v>7</v>
      </c>
      <c r="DJ839" s="10">
        <v>6</v>
      </c>
      <c r="DK839" s="10">
        <v>7</v>
      </c>
      <c r="DL839" s="10">
        <v>4</v>
      </c>
      <c r="DM839" s="9" t="s">
        <v>154</v>
      </c>
      <c r="DN839" s="10">
        <v>1993</v>
      </c>
      <c r="DO839" s="9">
        <f t="shared" si="4"/>
        <v>28</v>
      </c>
      <c r="DP839" s="9" t="s">
        <v>155</v>
      </c>
      <c r="DQ839" s="9" t="s">
        <v>202</v>
      </c>
      <c r="DR839" s="9" t="s">
        <v>170</v>
      </c>
      <c r="DS839" s="9" t="s">
        <v>137</v>
      </c>
      <c r="DT839" s="9" t="s">
        <v>181</v>
      </c>
      <c r="DU839" s="9" t="s">
        <v>223</v>
      </c>
      <c r="DV839" s="9" t="str">
        <f>VLOOKUP(DU839,Metadata!$B$2:$C$7,2,FALSE)</f>
        <v>3 - 6 years</v>
      </c>
    </row>
    <row r="840" spans="1:126">
      <c r="A840" s="13">
        <v>839</v>
      </c>
      <c r="B840" s="9" t="s">
        <v>135</v>
      </c>
      <c r="C840" s="9" t="str">
        <f>VLOOKUP(B840,Metadata!$M$2:$N$6,2,FALSE)</f>
        <v>Permanent Employee</v>
      </c>
      <c r="D840" s="9" t="s">
        <v>159</v>
      </c>
      <c r="E840" s="9" t="s">
        <v>137</v>
      </c>
      <c r="F840" s="9" t="s">
        <v>138</v>
      </c>
      <c r="G840" s="9" t="s">
        <v>140</v>
      </c>
      <c r="H840" s="9" t="str">
        <f>IF(G840="","",VLOOKUP(G840,Metadata!$J$2:$K$22,2,FALSE))</f>
        <v>Lisbon Metropolitan Area</v>
      </c>
      <c r="I840" s="9" t="s">
        <v>138</v>
      </c>
      <c r="J840" s="9" t="str">
        <f>IF(I840="","",VLOOKUP(I840,Metadata!$P$2:$Q$43,2,FALSE))</f>
        <v>Europe</v>
      </c>
      <c r="K840" s="9" t="str">
        <f t="shared" si="0"/>
        <v>Portugal</v>
      </c>
      <c r="L840" s="9" t="s">
        <v>140</v>
      </c>
      <c r="M840" s="9" t="str">
        <f>IF(L840="","",VLOOKUP(L840,Metadata!$J$2:$K$22,2,FALSE))</f>
        <v>Lisbon Metropolitan Area</v>
      </c>
      <c r="N840" s="9" t="s">
        <v>141</v>
      </c>
      <c r="O840" s="9" t="s">
        <v>137</v>
      </c>
      <c r="P840" s="9" t="s">
        <v>142</v>
      </c>
      <c r="Q840" s="10" t="str">
        <f t="shared" si="1"/>
        <v>Full Office Job</v>
      </c>
      <c r="R840" s="10">
        <v>7</v>
      </c>
      <c r="S840" s="9" t="s">
        <v>229</v>
      </c>
      <c r="T840" s="9" t="s">
        <v>137</v>
      </c>
      <c r="U840" s="9" t="str">
        <f>IF(S840&lt;&gt;"",S840,IF(T840&lt;&gt;"",VLOOKUP(T840,Metadata!$S$2:$T$228,2,FALSE),""))</f>
        <v>Project Manager</v>
      </c>
      <c r="V840" s="9" t="s">
        <v>162</v>
      </c>
      <c r="W840" s="9" t="s">
        <v>137</v>
      </c>
      <c r="X840" s="9" t="s">
        <v>145</v>
      </c>
      <c r="Y840" s="9" t="s">
        <v>137</v>
      </c>
      <c r="Z840" s="9" t="s">
        <v>184</v>
      </c>
      <c r="AA840" s="9" t="s">
        <v>137</v>
      </c>
      <c r="AB840" s="9" t="s">
        <v>137</v>
      </c>
      <c r="AC840" s="9" t="s">
        <v>147</v>
      </c>
      <c r="AD840" s="9"/>
      <c r="AE840" s="9"/>
      <c r="AF840" s="9" t="s">
        <v>243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 t="s">
        <v>258</v>
      </c>
      <c r="BV840" s="9"/>
      <c r="BW840" s="9"/>
      <c r="BX840" s="9"/>
      <c r="BY840" s="9"/>
      <c r="BZ840" s="9"/>
      <c r="CA840" s="10"/>
      <c r="CB840" s="10" t="str">
        <f t="shared" si="5"/>
        <v/>
      </c>
      <c r="CC840" s="10"/>
      <c r="CD840" s="9" t="str">
        <f t="shared" si="2"/>
        <v/>
      </c>
      <c r="CE840" s="9" t="s">
        <v>232</v>
      </c>
      <c r="CF840" s="9" t="s">
        <v>248</v>
      </c>
      <c r="CG840" s="9">
        <f>IF(CF840="","",VLOOKUP(CF840,Metadata!$D$2:$H$20,2,FALSE))</f>
        <v>57500</v>
      </c>
      <c r="CH840" s="9">
        <f>IF(CF840="","",VLOOKUP(CF840,Metadata!$D$2:$H$20,4,FALSE))</f>
        <v>55000</v>
      </c>
      <c r="CI840" s="9">
        <f>IF(CF840="","",VLOOKUP(CF840,Metadata!$D$2:$H$20,5,FALSE))</f>
        <v>60000</v>
      </c>
      <c r="CJ840" s="9">
        <f t="shared" si="3"/>
        <v>57500</v>
      </c>
      <c r="CK840" s="9" t="s">
        <v>201</v>
      </c>
      <c r="CL840" s="10">
        <v>6</v>
      </c>
      <c r="CM840" s="10">
        <v>1</v>
      </c>
      <c r="CN840" s="10">
        <v>7</v>
      </c>
      <c r="CO840" s="10">
        <v>6</v>
      </c>
      <c r="CP840" s="10">
        <v>5</v>
      </c>
      <c r="CQ840" s="10">
        <v>5</v>
      </c>
      <c r="CR840" s="10">
        <v>7</v>
      </c>
      <c r="CS840" s="10">
        <v>7</v>
      </c>
      <c r="CT840" s="10">
        <v>6</v>
      </c>
      <c r="CU840" s="10">
        <v>6</v>
      </c>
      <c r="CV840" s="10">
        <v>4</v>
      </c>
      <c r="CW840" s="10">
        <v>4</v>
      </c>
      <c r="CX840" s="10">
        <v>6</v>
      </c>
      <c r="CY840" s="10">
        <v>4</v>
      </c>
      <c r="CZ840" s="10">
        <v>7</v>
      </c>
      <c r="DA840" s="10">
        <v>7</v>
      </c>
      <c r="DB840" s="10">
        <v>7</v>
      </c>
      <c r="DC840" s="10">
        <v>7</v>
      </c>
      <c r="DD840" s="10">
        <v>5</v>
      </c>
      <c r="DE840" s="10">
        <v>5</v>
      </c>
      <c r="DF840" s="10">
        <v>7</v>
      </c>
      <c r="DG840" s="10">
        <v>7</v>
      </c>
      <c r="DH840" s="10">
        <v>6</v>
      </c>
      <c r="DI840" s="10">
        <v>7</v>
      </c>
      <c r="DJ840" s="10">
        <v>6</v>
      </c>
      <c r="DK840" s="10">
        <v>5</v>
      </c>
      <c r="DL840" s="10">
        <v>7</v>
      </c>
      <c r="DM840" s="9" t="s">
        <v>154</v>
      </c>
      <c r="DN840" s="10">
        <v>1985</v>
      </c>
      <c r="DO840" s="9">
        <f t="shared" si="4"/>
        <v>36</v>
      </c>
      <c r="DP840" s="9" t="s">
        <v>222</v>
      </c>
      <c r="DQ840" s="9" t="s">
        <v>156</v>
      </c>
      <c r="DR840" s="9" t="s">
        <v>170</v>
      </c>
      <c r="DS840" s="9" t="s">
        <v>137</v>
      </c>
      <c r="DT840" s="9" t="s">
        <v>181</v>
      </c>
      <c r="DU840" s="9" t="s">
        <v>158</v>
      </c>
      <c r="DV840" s="9" t="str">
        <f>VLOOKUP(DU840,Metadata!$B$2:$C$7,2,FALSE)</f>
        <v>6+ years</v>
      </c>
    </row>
    <row r="841" spans="1:126">
      <c r="A841" s="13">
        <v>840</v>
      </c>
      <c r="B841" s="9" t="s">
        <v>135</v>
      </c>
      <c r="C841" s="9" t="str">
        <f>VLOOKUP(B841,Metadata!$M$2:$N$6,2,FALSE)</f>
        <v>Permanent Employee</v>
      </c>
      <c r="D841" s="9" t="s">
        <v>136</v>
      </c>
      <c r="E841" s="9" t="s">
        <v>137</v>
      </c>
      <c r="F841" s="9" t="s">
        <v>138</v>
      </c>
      <c r="G841" s="9" t="s">
        <v>172</v>
      </c>
      <c r="H841" s="9" t="str">
        <f>IF(G841="","",VLOOKUP(G841,Metadata!$J$2:$K$22,2,FALSE))</f>
        <v>Porto Metropolitan Area</v>
      </c>
      <c r="I841" s="9" t="s">
        <v>138</v>
      </c>
      <c r="J841" s="9" t="str">
        <f>IF(I841="","",VLOOKUP(I841,Metadata!$P$2:$Q$43,2,FALSE))</f>
        <v>Europe</v>
      </c>
      <c r="K841" s="9" t="str">
        <f t="shared" si="0"/>
        <v>Portugal</v>
      </c>
      <c r="L841" s="9" t="s">
        <v>172</v>
      </c>
      <c r="M841" s="9" t="str">
        <f>IF(L841="","",VLOOKUP(L841,Metadata!$J$2:$K$22,2,FALSE))</f>
        <v>Porto Metropolitan Area</v>
      </c>
      <c r="N841" s="9" t="s">
        <v>141</v>
      </c>
      <c r="O841" s="9" t="s">
        <v>137</v>
      </c>
      <c r="P841" s="9" t="s">
        <v>142</v>
      </c>
      <c r="Q841" s="10" t="str">
        <f t="shared" si="1"/>
        <v>Full Office Job</v>
      </c>
      <c r="R841" s="10">
        <v>5</v>
      </c>
      <c r="S841" s="9" t="s">
        <v>161</v>
      </c>
      <c r="T841" s="9" t="s">
        <v>137</v>
      </c>
      <c r="U841" s="9" t="str">
        <f>IF(S841&lt;&gt;"",S841,IF(T841&lt;&gt;"",VLOOKUP(T841,Metadata!$S$2:$T$228,2,FALSE),""))</f>
        <v>Full-Stack Developer</v>
      </c>
      <c r="V841" s="9" t="s">
        <v>217</v>
      </c>
      <c r="W841" s="9" t="s">
        <v>137</v>
      </c>
      <c r="X841" s="9" t="s">
        <v>145</v>
      </c>
      <c r="Y841" s="9" t="s">
        <v>137</v>
      </c>
      <c r="Z841" s="9" t="s">
        <v>218</v>
      </c>
      <c r="AA841" s="9" t="s">
        <v>165</v>
      </c>
      <c r="AB841" s="9" t="s">
        <v>137</v>
      </c>
      <c r="AC841" s="9" t="s">
        <v>147</v>
      </c>
      <c r="AD841" s="9"/>
      <c r="AE841" s="9" t="s">
        <v>194</v>
      </c>
      <c r="AF841" s="9"/>
      <c r="AG841" s="9"/>
      <c r="AH841" s="9"/>
      <c r="AI841" s="9"/>
      <c r="AJ841" s="9" t="s">
        <v>185</v>
      </c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 t="s">
        <v>167</v>
      </c>
      <c r="BK841" s="9" t="s">
        <v>198</v>
      </c>
      <c r="BL841" s="9"/>
      <c r="BM841" s="9"/>
      <c r="BN841" s="9" t="s">
        <v>186</v>
      </c>
      <c r="BO841" s="9"/>
      <c r="BP841" s="9"/>
      <c r="BQ841" s="9"/>
      <c r="BR841" s="9"/>
      <c r="BS841" s="9" t="s">
        <v>200</v>
      </c>
      <c r="BT841" s="9"/>
      <c r="BU841" s="9"/>
      <c r="BV841" s="9"/>
      <c r="BW841" s="9"/>
      <c r="BX841" s="9"/>
      <c r="BY841" s="9"/>
      <c r="BZ841" s="9"/>
      <c r="CA841" s="10"/>
      <c r="CB841" s="10" t="str">
        <f t="shared" si="5"/>
        <v/>
      </c>
      <c r="CC841" s="10"/>
      <c r="CD841" s="9" t="str">
        <f t="shared" si="2"/>
        <v/>
      </c>
      <c r="CE841" s="9" t="s">
        <v>168</v>
      </c>
      <c r="CF841" s="9" t="s">
        <v>188</v>
      </c>
      <c r="CG841" s="9">
        <f>IF(CF841="","",VLOOKUP(CF841,Metadata!$D$2:$H$20,2,FALSE))</f>
        <v>17500</v>
      </c>
      <c r="CH841" s="9">
        <f>IF(CF841="","",VLOOKUP(CF841,Metadata!$D$2:$H$20,4,FALSE))</f>
        <v>15000</v>
      </c>
      <c r="CI841" s="9">
        <f>IF(CF841="","",VLOOKUP(CF841,Metadata!$D$2:$H$20,5,FALSE))</f>
        <v>20000</v>
      </c>
      <c r="CJ841" s="9">
        <f t="shared" si="3"/>
        <v>17500</v>
      </c>
      <c r="CK841" s="9" t="s">
        <v>201</v>
      </c>
      <c r="CL841" s="10">
        <v>2</v>
      </c>
      <c r="CM841" s="10">
        <v>4</v>
      </c>
      <c r="CN841" s="10">
        <v>5</v>
      </c>
      <c r="CO841" s="10">
        <v>5</v>
      </c>
      <c r="CP841" s="10">
        <v>6</v>
      </c>
      <c r="CQ841" s="10">
        <v>7</v>
      </c>
      <c r="CR841" s="10">
        <v>5</v>
      </c>
      <c r="CS841" s="10">
        <v>5</v>
      </c>
      <c r="CT841" s="10">
        <v>5</v>
      </c>
      <c r="CU841" s="10">
        <v>4</v>
      </c>
      <c r="CV841" s="10">
        <v>4</v>
      </c>
      <c r="CW841" s="10">
        <v>5</v>
      </c>
      <c r="CX841" s="10">
        <v>6</v>
      </c>
      <c r="CY841" s="10">
        <v>5</v>
      </c>
      <c r="CZ841" s="10">
        <v>5</v>
      </c>
      <c r="DA841" s="10">
        <v>6</v>
      </c>
      <c r="DB841" s="10">
        <v>4</v>
      </c>
      <c r="DC841" s="10">
        <v>7</v>
      </c>
      <c r="DD841" s="10">
        <v>5</v>
      </c>
      <c r="DE841" s="10">
        <v>7</v>
      </c>
      <c r="DF841" s="10">
        <v>6</v>
      </c>
      <c r="DG841" s="10">
        <v>7</v>
      </c>
      <c r="DH841" s="10">
        <v>5</v>
      </c>
      <c r="DI841" s="10">
        <v>4</v>
      </c>
      <c r="DJ841" s="10">
        <v>5</v>
      </c>
      <c r="DK841" s="10">
        <v>6</v>
      </c>
      <c r="DL841" s="10">
        <v>5</v>
      </c>
      <c r="DM841" s="9" t="s">
        <v>154</v>
      </c>
      <c r="DN841" s="10">
        <v>1996</v>
      </c>
      <c r="DO841" s="9">
        <f t="shared" si="4"/>
        <v>25</v>
      </c>
      <c r="DP841" s="9" t="s">
        <v>155</v>
      </c>
      <c r="DQ841" s="9" t="s">
        <v>156</v>
      </c>
      <c r="DR841" s="9" t="s">
        <v>157</v>
      </c>
      <c r="DS841" s="9" t="s">
        <v>137</v>
      </c>
      <c r="DT841" s="9" t="s">
        <v>181</v>
      </c>
      <c r="DU841" s="9" t="s">
        <v>168</v>
      </c>
      <c r="DV841" s="9" t="str">
        <f>VLOOKUP(DU841,Metadata!$B$2:$C$7,2,FALSE)</f>
        <v>0 - 3 years</v>
      </c>
    </row>
    <row r="842" spans="1:126">
      <c r="A842" s="13">
        <v>841</v>
      </c>
      <c r="B842" s="9" t="s">
        <v>135</v>
      </c>
      <c r="C842" s="9" t="str">
        <f>VLOOKUP(B842,Metadata!$M$2:$N$6,2,FALSE)</f>
        <v>Permanent Employee</v>
      </c>
      <c r="D842" s="9" t="s">
        <v>136</v>
      </c>
      <c r="E842" s="9" t="s">
        <v>137</v>
      </c>
      <c r="F842" s="9" t="s">
        <v>138</v>
      </c>
      <c r="G842" s="9" t="s">
        <v>190</v>
      </c>
      <c r="H842" s="9" t="str">
        <f>IF(G842="","",VLOOKUP(G842,Metadata!$J$2:$K$22,2,FALSE))</f>
        <v>North</v>
      </c>
      <c r="I842" s="9" t="s">
        <v>138</v>
      </c>
      <c r="J842" s="9" t="str">
        <f>IF(I842="","",VLOOKUP(I842,Metadata!$P$2:$Q$43,2,FALSE))</f>
        <v>Europe</v>
      </c>
      <c r="K842" s="9" t="str">
        <f t="shared" si="0"/>
        <v>Portugal</v>
      </c>
      <c r="L842" s="9" t="s">
        <v>190</v>
      </c>
      <c r="M842" s="9" t="str">
        <f>IF(L842="","",VLOOKUP(L842,Metadata!$J$2:$K$22,2,FALSE))</f>
        <v>North</v>
      </c>
      <c r="N842" s="9" t="s">
        <v>141</v>
      </c>
      <c r="O842" s="9" t="s">
        <v>137</v>
      </c>
      <c r="P842" s="9" t="s">
        <v>191</v>
      </c>
      <c r="Q842" s="10" t="str">
        <f t="shared" si="1"/>
        <v>Remote Job (full or flexible)</v>
      </c>
      <c r="R842" s="10">
        <v>7</v>
      </c>
      <c r="S842" s="9" t="s">
        <v>216</v>
      </c>
      <c r="T842" s="9" t="s">
        <v>137</v>
      </c>
      <c r="U842" s="9" t="str">
        <f>IF(S842&lt;&gt;"",S842,IF(T842&lt;&gt;"",VLOOKUP(T842,Metadata!$S$2:$T$228,2,FALSE),""))</f>
        <v>Front-End Developer</v>
      </c>
      <c r="V842" s="9" t="s">
        <v>264</v>
      </c>
      <c r="W842" s="9" t="s">
        <v>137</v>
      </c>
      <c r="X842" s="9" t="s">
        <v>145</v>
      </c>
      <c r="Y842" s="9" t="s">
        <v>137</v>
      </c>
      <c r="Z842" s="9" t="s">
        <v>218</v>
      </c>
      <c r="AA842" s="9" t="s">
        <v>165</v>
      </c>
      <c r="AB842" s="9" t="s">
        <v>137</v>
      </c>
      <c r="AC842" s="9"/>
      <c r="AD842" s="9"/>
      <c r="AE842" s="9"/>
      <c r="AF842" s="9"/>
      <c r="AG842" s="9"/>
      <c r="AH842" s="9"/>
      <c r="AI842" s="9"/>
      <c r="AJ842" s="9" t="s">
        <v>185</v>
      </c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 t="s">
        <v>178</v>
      </c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 t="s">
        <v>199</v>
      </c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10"/>
      <c r="CB842" s="10" t="str">
        <f t="shared" si="5"/>
        <v/>
      </c>
      <c r="CC842" s="10"/>
      <c r="CD842" s="9" t="str">
        <f t="shared" si="2"/>
        <v/>
      </c>
      <c r="CE842" s="9" t="s">
        <v>232</v>
      </c>
      <c r="CF842" s="9" t="s">
        <v>188</v>
      </c>
      <c r="CG842" s="9">
        <f>IF(CF842="","",VLOOKUP(CF842,Metadata!$D$2:$H$20,2,FALSE))</f>
        <v>17500</v>
      </c>
      <c r="CH842" s="9">
        <f>IF(CF842="","",VLOOKUP(CF842,Metadata!$D$2:$H$20,4,FALSE))</f>
        <v>15000</v>
      </c>
      <c r="CI842" s="9">
        <f>IF(CF842="","",VLOOKUP(CF842,Metadata!$D$2:$H$20,5,FALSE))</f>
        <v>20000</v>
      </c>
      <c r="CJ842" s="9">
        <f t="shared" si="3"/>
        <v>17500</v>
      </c>
      <c r="CK842" s="9" t="s">
        <v>221</v>
      </c>
      <c r="CL842" s="10">
        <v>4</v>
      </c>
      <c r="CM842" s="10">
        <v>4</v>
      </c>
      <c r="CN842" s="10">
        <v>5</v>
      </c>
      <c r="CO842" s="10">
        <v>7</v>
      </c>
      <c r="CP842" s="10">
        <v>5</v>
      </c>
      <c r="CQ842" s="10">
        <v>6</v>
      </c>
      <c r="CR842" s="10">
        <v>7</v>
      </c>
      <c r="CS842" s="10">
        <v>5</v>
      </c>
      <c r="CT842" s="10">
        <v>4</v>
      </c>
      <c r="CU842" s="10">
        <v>6</v>
      </c>
      <c r="CV842" s="10">
        <v>6</v>
      </c>
      <c r="CW842" s="10">
        <v>6</v>
      </c>
      <c r="CX842" s="10">
        <v>7</v>
      </c>
      <c r="CY842" s="10">
        <v>3</v>
      </c>
      <c r="CZ842" s="10">
        <v>4</v>
      </c>
      <c r="DA842" s="10">
        <v>4</v>
      </c>
      <c r="DB842" s="10">
        <v>3</v>
      </c>
      <c r="DC842" s="10">
        <v>5</v>
      </c>
      <c r="DD842" s="10">
        <v>3</v>
      </c>
      <c r="DE842" s="10">
        <v>5</v>
      </c>
      <c r="DF842" s="10">
        <v>5</v>
      </c>
      <c r="DG842" s="10">
        <v>7</v>
      </c>
      <c r="DH842" s="10">
        <v>6</v>
      </c>
      <c r="DI842" s="10">
        <v>5</v>
      </c>
      <c r="DJ842" s="10">
        <v>6</v>
      </c>
      <c r="DK842" s="10">
        <v>5</v>
      </c>
      <c r="DL842" s="10">
        <v>6</v>
      </c>
      <c r="DM842" s="9" t="s">
        <v>154</v>
      </c>
      <c r="DN842" s="10">
        <v>1998</v>
      </c>
      <c r="DO842" s="9">
        <f t="shared" si="4"/>
        <v>23</v>
      </c>
      <c r="DP842" s="9" t="s">
        <v>155</v>
      </c>
      <c r="DQ842" s="9" t="s">
        <v>156</v>
      </c>
      <c r="DR842" s="9" t="s">
        <v>157</v>
      </c>
      <c r="DS842" s="9" t="s">
        <v>137</v>
      </c>
      <c r="DT842" s="9" t="s">
        <v>181</v>
      </c>
      <c r="DU842" s="9" t="s">
        <v>168</v>
      </c>
      <c r="DV842" s="9" t="str">
        <f>VLOOKUP(DU842,Metadata!$B$2:$C$7,2,FALSE)</f>
        <v>0 - 3 years</v>
      </c>
    </row>
    <row r="843" spans="1:126">
      <c r="A843" s="13">
        <v>842</v>
      </c>
      <c r="B843" s="9" t="s">
        <v>135</v>
      </c>
      <c r="C843" s="9" t="str">
        <f>VLOOKUP(B843,Metadata!$M$2:$N$6,2,FALSE)</f>
        <v>Permanent Employee</v>
      </c>
      <c r="D843" s="9" t="s">
        <v>136</v>
      </c>
      <c r="E843" s="9" t="s">
        <v>137</v>
      </c>
      <c r="F843" s="9" t="s">
        <v>138</v>
      </c>
      <c r="G843" s="9" t="s">
        <v>172</v>
      </c>
      <c r="H843" s="9" t="str">
        <f>IF(G843="","",VLOOKUP(G843,Metadata!$J$2:$K$22,2,FALSE))</f>
        <v>Porto Metropolitan Area</v>
      </c>
      <c r="I843" s="9" t="s">
        <v>138</v>
      </c>
      <c r="J843" s="9" t="str">
        <f>IF(I843="","",VLOOKUP(I843,Metadata!$P$2:$Q$43,2,FALSE))</f>
        <v>Europe</v>
      </c>
      <c r="K843" s="9" t="str">
        <f t="shared" si="0"/>
        <v>Portugal</v>
      </c>
      <c r="L843" s="9" t="s">
        <v>172</v>
      </c>
      <c r="M843" s="9" t="str">
        <f>IF(L843="","",VLOOKUP(L843,Metadata!$J$2:$K$22,2,FALSE))</f>
        <v>Porto Metropolitan Area</v>
      </c>
      <c r="N843" s="9" t="s">
        <v>205</v>
      </c>
      <c r="O843" s="9" t="s">
        <v>137</v>
      </c>
      <c r="P843" s="9" t="s">
        <v>137</v>
      </c>
      <c r="Q843" s="10" t="str">
        <f t="shared" si="1"/>
        <v>Full Office Job</v>
      </c>
      <c r="R843" s="10">
        <v>7</v>
      </c>
      <c r="S843" s="9" t="s">
        <v>161</v>
      </c>
      <c r="T843" s="9" t="s">
        <v>137</v>
      </c>
      <c r="U843" s="9" t="str">
        <f>IF(S843&lt;&gt;"",S843,IF(T843&lt;&gt;"",VLOOKUP(T843,Metadata!$S$2:$T$228,2,FALSE),""))</f>
        <v>Full-Stack Developer</v>
      </c>
      <c r="V843" s="9" t="s">
        <v>309</v>
      </c>
      <c r="W843" s="9" t="s">
        <v>137</v>
      </c>
      <c r="X843" s="9" t="s">
        <v>145</v>
      </c>
      <c r="Y843" s="9" t="s">
        <v>137</v>
      </c>
      <c r="Z843" s="9" t="s">
        <v>146</v>
      </c>
      <c r="AA843" s="9" t="s">
        <v>165</v>
      </c>
      <c r="AB843" s="9" t="s">
        <v>137</v>
      </c>
      <c r="AC843" s="9" t="s">
        <v>147</v>
      </c>
      <c r="AD843" s="9"/>
      <c r="AE843" s="9"/>
      <c r="AF843" s="9"/>
      <c r="AG843" s="9" t="s">
        <v>166</v>
      </c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 t="s">
        <v>178</v>
      </c>
      <c r="BB843" s="9"/>
      <c r="BC843" s="9"/>
      <c r="BD843" s="9"/>
      <c r="BE843" s="9"/>
      <c r="BF843" s="9"/>
      <c r="BG843" s="9" t="s">
        <v>197</v>
      </c>
      <c r="BH843" s="9"/>
      <c r="BI843" s="9"/>
      <c r="BJ843" s="9" t="s">
        <v>167</v>
      </c>
      <c r="BK843" s="9"/>
      <c r="BL843" s="9"/>
      <c r="BM843" s="9"/>
      <c r="BN843" s="9"/>
      <c r="BO843" s="9"/>
      <c r="BP843" s="9" t="s">
        <v>179</v>
      </c>
      <c r="BQ843" s="9"/>
      <c r="BR843" s="9" t="s">
        <v>247</v>
      </c>
      <c r="BS843" s="9"/>
      <c r="BT843" s="9"/>
      <c r="BU843" s="9"/>
      <c r="BV843" s="9"/>
      <c r="BW843" s="9"/>
      <c r="BX843" s="9"/>
      <c r="BY843" s="9"/>
      <c r="BZ843" s="9"/>
      <c r="CA843" s="10"/>
      <c r="CB843" s="10" t="str">
        <f t="shared" si="5"/>
        <v/>
      </c>
      <c r="CC843" s="10"/>
      <c r="CD843" s="9" t="str">
        <f t="shared" si="2"/>
        <v/>
      </c>
      <c r="CE843" s="9" t="s">
        <v>151</v>
      </c>
      <c r="CF843" s="9" t="s">
        <v>169</v>
      </c>
      <c r="CG843" s="9">
        <f>IF(CF843="","",VLOOKUP(CF843,Metadata!$D$2:$H$20,2,FALSE))</f>
        <v>12500</v>
      </c>
      <c r="CH843" s="9">
        <f>IF(CF843="","",VLOOKUP(CF843,Metadata!$D$2:$H$20,4,FALSE))</f>
        <v>0</v>
      </c>
      <c r="CI843" s="9">
        <f>IF(CF843="","",VLOOKUP(CF843,Metadata!$D$2:$H$20,5,FALSE))</f>
        <v>15000</v>
      </c>
      <c r="CJ843" s="9">
        <f t="shared" si="3"/>
        <v>12500</v>
      </c>
      <c r="CK843" s="9" t="s">
        <v>153</v>
      </c>
      <c r="CL843" s="10">
        <v>7</v>
      </c>
      <c r="CM843" s="10">
        <v>5</v>
      </c>
      <c r="CN843" s="10">
        <v>7</v>
      </c>
      <c r="CO843" s="10">
        <v>7</v>
      </c>
      <c r="CP843" s="10">
        <v>6</v>
      </c>
      <c r="CQ843" s="10">
        <v>6</v>
      </c>
      <c r="CR843" s="10">
        <v>7</v>
      </c>
      <c r="CS843" s="10">
        <v>7</v>
      </c>
      <c r="CT843" s="10">
        <v>7</v>
      </c>
      <c r="CU843" s="10">
        <v>6</v>
      </c>
      <c r="CV843" s="10">
        <v>6</v>
      </c>
      <c r="CW843" s="10">
        <v>5</v>
      </c>
      <c r="CX843" s="10">
        <v>5</v>
      </c>
      <c r="CY843" s="10">
        <v>4</v>
      </c>
      <c r="CZ843" s="10">
        <v>5</v>
      </c>
      <c r="DA843" s="10">
        <v>6</v>
      </c>
      <c r="DB843" s="10">
        <v>7</v>
      </c>
      <c r="DC843" s="10">
        <v>7</v>
      </c>
      <c r="DD843" s="10">
        <v>4</v>
      </c>
      <c r="DE843" s="10">
        <v>7</v>
      </c>
      <c r="DF843" s="10">
        <v>5</v>
      </c>
      <c r="DG843" s="10">
        <v>7</v>
      </c>
      <c r="DH843" s="10">
        <v>7</v>
      </c>
      <c r="DI843" s="10">
        <v>7</v>
      </c>
      <c r="DJ843" s="10">
        <v>5</v>
      </c>
      <c r="DK843" s="10">
        <v>5</v>
      </c>
      <c r="DL843" s="10">
        <v>7</v>
      </c>
      <c r="DM843" s="9" t="s">
        <v>154</v>
      </c>
      <c r="DN843" s="10">
        <v>1985</v>
      </c>
      <c r="DO843" s="9">
        <f t="shared" si="4"/>
        <v>36</v>
      </c>
      <c r="DP843" s="9" t="s">
        <v>155</v>
      </c>
      <c r="DQ843" s="9" t="s">
        <v>298</v>
      </c>
      <c r="DR843" s="9" t="s">
        <v>157</v>
      </c>
      <c r="DS843" s="9" t="s">
        <v>137</v>
      </c>
      <c r="DT843" s="9" t="s">
        <v>181</v>
      </c>
      <c r="DU843" s="9" t="s">
        <v>158</v>
      </c>
      <c r="DV843" s="9" t="str">
        <f>VLOOKUP(DU843,Metadata!$B$2:$C$7,2,FALSE)</f>
        <v>6+ years</v>
      </c>
    </row>
    <row r="844" spans="1:126">
      <c r="A844" s="13">
        <v>843</v>
      </c>
      <c r="B844" s="9" t="s">
        <v>135</v>
      </c>
      <c r="C844" s="9" t="str">
        <f>VLOOKUP(B844,Metadata!$M$2:$N$6,2,FALSE)</f>
        <v>Permanent Employee</v>
      </c>
      <c r="D844" s="9" t="s">
        <v>159</v>
      </c>
      <c r="E844" s="9" t="s">
        <v>137</v>
      </c>
      <c r="F844" s="9" t="s">
        <v>138</v>
      </c>
      <c r="G844" s="9" t="s">
        <v>160</v>
      </c>
      <c r="H844" s="9" t="str">
        <f>IF(G844="","",VLOOKUP(G844,Metadata!$J$2:$K$22,2,FALSE))</f>
        <v>Centre</v>
      </c>
      <c r="I844" s="9" t="s">
        <v>138</v>
      </c>
      <c r="J844" s="9" t="str">
        <f>IF(I844="","",VLOOKUP(I844,Metadata!$P$2:$Q$43,2,FALSE))</f>
        <v>Europe</v>
      </c>
      <c r="K844" s="9" t="str">
        <f t="shared" si="0"/>
        <v>Portugal</v>
      </c>
      <c r="L844" s="9" t="s">
        <v>140</v>
      </c>
      <c r="M844" s="9" t="str">
        <f>IF(L844="","",VLOOKUP(L844,Metadata!$J$2:$K$22,2,FALSE))</f>
        <v>Lisbon Metropolitan Area</v>
      </c>
      <c r="N844" s="9" t="s">
        <v>141</v>
      </c>
      <c r="O844" s="9" t="s">
        <v>137</v>
      </c>
      <c r="P844" s="9" t="s">
        <v>142</v>
      </c>
      <c r="Q844" s="10" t="str">
        <f t="shared" si="1"/>
        <v>Full Office Job</v>
      </c>
      <c r="R844" s="10">
        <v>5</v>
      </c>
      <c r="S844" s="9" t="s">
        <v>260</v>
      </c>
      <c r="T844" s="9" t="s">
        <v>137</v>
      </c>
      <c r="U844" s="9" t="str">
        <f>IF(S844&lt;&gt;"",S844,IF(T844&lt;&gt;"",VLOOKUP(T844,Metadata!$S$2:$T$228,2,FALSE),""))</f>
        <v>DevOps Engineer</v>
      </c>
      <c r="V844" s="9" t="s">
        <v>207</v>
      </c>
      <c r="W844" s="9" t="s">
        <v>137</v>
      </c>
      <c r="X844" s="9" t="s">
        <v>137</v>
      </c>
      <c r="Y844" s="9" t="s">
        <v>518</v>
      </c>
      <c r="Z844" s="9" t="s">
        <v>146</v>
      </c>
      <c r="AA844" s="9" t="s">
        <v>137</v>
      </c>
      <c r="AB844" s="9" t="s">
        <v>137</v>
      </c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 t="s">
        <v>321</v>
      </c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 t="s">
        <v>519</v>
      </c>
      <c r="CA844" s="10"/>
      <c r="CB844" s="10" t="str">
        <f t="shared" si="5"/>
        <v/>
      </c>
      <c r="CC844" s="10"/>
      <c r="CD844" s="9" t="str">
        <f t="shared" si="2"/>
        <v/>
      </c>
      <c r="CE844" s="9" t="s">
        <v>168</v>
      </c>
      <c r="CF844" s="9" t="s">
        <v>220</v>
      </c>
      <c r="CG844" s="9">
        <f>IF(CF844="","",VLOOKUP(CF844,Metadata!$D$2:$H$20,2,FALSE))</f>
        <v>27500</v>
      </c>
      <c r="CH844" s="9">
        <f>IF(CF844="","",VLOOKUP(CF844,Metadata!$D$2:$H$20,4,FALSE))</f>
        <v>25000</v>
      </c>
      <c r="CI844" s="9">
        <f>IF(CF844="","",VLOOKUP(CF844,Metadata!$D$2:$H$20,5,FALSE))</f>
        <v>30000</v>
      </c>
      <c r="CJ844" s="9">
        <f t="shared" si="3"/>
        <v>27500</v>
      </c>
      <c r="CK844" s="9" t="s">
        <v>153</v>
      </c>
      <c r="CL844" s="10">
        <v>2</v>
      </c>
      <c r="CM844" s="10">
        <v>3</v>
      </c>
      <c r="CN844" s="10">
        <v>7</v>
      </c>
      <c r="CO844" s="10">
        <v>6</v>
      </c>
      <c r="CP844" s="10">
        <v>6</v>
      </c>
      <c r="CQ844" s="10">
        <v>7</v>
      </c>
      <c r="CR844" s="10">
        <v>4</v>
      </c>
      <c r="CS844" s="10">
        <v>5</v>
      </c>
      <c r="CT844" s="10">
        <v>5</v>
      </c>
      <c r="CU844" s="10">
        <v>6</v>
      </c>
      <c r="CV844" s="10">
        <v>7</v>
      </c>
      <c r="CW844" s="10">
        <v>7</v>
      </c>
      <c r="CX844" s="10">
        <v>6</v>
      </c>
      <c r="CY844" s="10">
        <v>6</v>
      </c>
      <c r="CZ844" s="10">
        <v>7</v>
      </c>
      <c r="DA844" s="10">
        <v>3</v>
      </c>
      <c r="DB844" s="10">
        <v>3</v>
      </c>
      <c r="DC844" s="10">
        <v>6</v>
      </c>
      <c r="DD844" s="10">
        <v>5</v>
      </c>
      <c r="DE844" s="10">
        <v>7</v>
      </c>
      <c r="DF844" s="10">
        <v>6</v>
      </c>
      <c r="DG844" s="10">
        <v>7</v>
      </c>
      <c r="DH844" s="10">
        <v>7</v>
      </c>
      <c r="DI844" s="10">
        <v>7</v>
      </c>
      <c r="DJ844" s="10">
        <v>6</v>
      </c>
      <c r="DK844" s="10">
        <v>6</v>
      </c>
      <c r="DL844" s="10">
        <v>6</v>
      </c>
      <c r="DM844" s="9" t="s">
        <v>154</v>
      </c>
      <c r="DN844" s="10">
        <v>1991</v>
      </c>
      <c r="DO844" s="9">
        <f t="shared" si="4"/>
        <v>30</v>
      </c>
      <c r="DP844" s="9" t="s">
        <v>155</v>
      </c>
      <c r="DQ844" s="9" t="s">
        <v>202</v>
      </c>
      <c r="DR844" s="9" t="s">
        <v>170</v>
      </c>
      <c r="DS844" s="9" t="s">
        <v>137</v>
      </c>
      <c r="DT844" s="9" t="s">
        <v>181</v>
      </c>
      <c r="DU844" s="9" t="s">
        <v>223</v>
      </c>
      <c r="DV844" s="9" t="str">
        <f>VLOOKUP(DU844,Metadata!$B$2:$C$7,2,FALSE)</f>
        <v>3 - 6 years</v>
      </c>
    </row>
    <row r="845" spans="1:126">
      <c r="A845" s="13">
        <v>844</v>
      </c>
      <c r="B845" s="9" t="s">
        <v>326</v>
      </c>
      <c r="C845" s="9" t="str">
        <f>VLOOKUP(B845,Metadata!$M$2:$N$6,2,FALSE)</f>
        <v>Permanent Employee</v>
      </c>
      <c r="D845" s="9" t="s">
        <v>159</v>
      </c>
      <c r="E845" s="9" t="s">
        <v>137</v>
      </c>
      <c r="F845" s="9" t="s">
        <v>138</v>
      </c>
      <c r="G845" s="9" t="s">
        <v>140</v>
      </c>
      <c r="H845" s="9" t="str">
        <f>IF(G845="","",VLOOKUP(G845,Metadata!$J$2:$K$22,2,FALSE))</f>
        <v>Lisbon Metropolitan Area</v>
      </c>
      <c r="I845" s="9" t="s">
        <v>228</v>
      </c>
      <c r="J845" s="9" t="str">
        <f>IF(I845="","",VLOOKUP(I845,Metadata!$P$2:$Q$43,2,FALSE))</f>
        <v>Europe</v>
      </c>
      <c r="K845" s="9" t="str">
        <f t="shared" si="0"/>
        <v>International</v>
      </c>
      <c r="L845" s="9" t="s">
        <v>137</v>
      </c>
      <c r="M845" s="9" t="str">
        <f>IF(L845="","",VLOOKUP(L845,Metadata!$J$2:$K$22,2,FALSE))</f>
        <v/>
      </c>
      <c r="N845" s="9" t="s">
        <v>141</v>
      </c>
      <c r="O845" s="9" t="s">
        <v>137</v>
      </c>
      <c r="P845" s="9" t="s">
        <v>142</v>
      </c>
      <c r="Q845" s="10" t="str">
        <f t="shared" si="1"/>
        <v>Full Office Job</v>
      </c>
      <c r="R845" s="10">
        <v>4</v>
      </c>
      <c r="S845" s="9" t="s">
        <v>206</v>
      </c>
      <c r="T845" s="9" t="s">
        <v>137</v>
      </c>
      <c r="U845" s="9" t="str">
        <f>IF(S845&lt;&gt;"",S845,IF(T845&lt;&gt;"",VLOOKUP(T845,Metadata!$S$2:$T$228,2,FALSE),""))</f>
        <v>Mobile Apps Developer</v>
      </c>
      <c r="V845" s="9" t="s">
        <v>323</v>
      </c>
      <c r="W845" s="9" t="s">
        <v>137</v>
      </c>
      <c r="X845" s="9" t="s">
        <v>145</v>
      </c>
      <c r="Y845" s="9" t="s">
        <v>137</v>
      </c>
      <c r="Z845" s="9" t="s">
        <v>218</v>
      </c>
      <c r="AA845" s="9" t="s">
        <v>165</v>
      </c>
      <c r="AB845" s="9" t="s">
        <v>137</v>
      </c>
      <c r="AC845" s="9"/>
      <c r="AD845" s="9"/>
      <c r="AE845" s="9"/>
      <c r="AF845" s="9"/>
      <c r="AG845" s="9"/>
      <c r="AH845" s="9"/>
      <c r="AI845" s="9"/>
      <c r="AJ845" s="9"/>
      <c r="AK845" s="9"/>
      <c r="AL845" s="9" t="s">
        <v>177</v>
      </c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 t="s">
        <v>150</v>
      </c>
      <c r="BZ845" s="9" t="s">
        <v>137</v>
      </c>
      <c r="CA845" s="10"/>
      <c r="CB845" s="10" t="str">
        <f t="shared" si="5"/>
        <v/>
      </c>
      <c r="CC845" s="10"/>
      <c r="CD845" s="9" t="str">
        <f t="shared" si="2"/>
        <v/>
      </c>
      <c r="CE845" s="9" t="s">
        <v>232</v>
      </c>
      <c r="CF845" s="9" t="s">
        <v>188</v>
      </c>
      <c r="CG845" s="9">
        <f>IF(CF845="","",VLOOKUP(CF845,Metadata!$D$2:$H$20,2,FALSE))</f>
        <v>17500</v>
      </c>
      <c r="CH845" s="9">
        <f>IF(CF845="","",VLOOKUP(CF845,Metadata!$D$2:$H$20,4,FALSE))</f>
        <v>15000</v>
      </c>
      <c r="CI845" s="9">
        <f>IF(CF845="","",VLOOKUP(CF845,Metadata!$D$2:$H$20,5,FALSE))</f>
        <v>20000</v>
      </c>
      <c r="CJ845" s="9">
        <f t="shared" si="3"/>
        <v>17500</v>
      </c>
      <c r="CK845" s="9" t="s">
        <v>153</v>
      </c>
      <c r="CL845" s="10">
        <v>5</v>
      </c>
      <c r="CM845" s="10">
        <v>1</v>
      </c>
      <c r="CN845" s="10">
        <v>5</v>
      </c>
      <c r="CO845" s="10">
        <v>7</v>
      </c>
      <c r="CP845" s="10">
        <v>7</v>
      </c>
      <c r="CQ845" s="10">
        <v>7</v>
      </c>
      <c r="CR845" s="10">
        <v>3</v>
      </c>
      <c r="CS845" s="10">
        <v>5</v>
      </c>
      <c r="CT845" s="10">
        <v>6</v>
      </c>
      <c r="CU845" s="10">
        <v>6</v>
      </c>
      <c r="CV845" s="10">
        <v>7</v>
      </c>
      <c r="CW845" s="10">
        <v>4</v>
      </c>
      <c r="CX845" s="10">
        <v>7</v>
      </c>
      <c r="CY845" s="10">
        <v>7</v>
      </c>
      <c r="CZ845" s="10">
        <v>4</v>
      </c>
      <c r="DA845" s="10">
        <v>6</v>
      </c>
      <c r="DB845" s="10">
        <v>6</v>
      </c>
      <c r="DC845" s="10">
        <v>6</v>
      </c>
      <c r="DD845" s="10">
        <v>6</v>
      </c>
      <c r="DE845" s="10">
        <v>6</v>
      </c>
      <c r="DF845" s="10">
        <v>6</v>
      </c>
      <c r="DG845" s="10">
        <v>6</v>
      </c>
      <c r="DH845" s="10">
        <v>6</v>
      </c>
      <c r="DI845" s="10">
        <v>6</v>
      </c>
      <c r="DJ845" s="10">
        <v>6</v>
      </c>
      <c r="DK845" s="10">
        <v>6</v>
      </c>
      <c r="DL845" s="10">
        <v>6</v>
      </c>
      <c r="DM845" s="9" t="s">
        <v>154</v>
      </c>
      <c r="DN845" s="10">
        <v>1996</v>
      </c>
      <c r="DO845" s="9">
        <f t="shared" si="4"/>
        <v>25</v>
      </c>
      <c r="DP845" s="9" t="s">
        <v>155</v>
      </c>
      <c r="DQ845" s="9" t="s">
        <v>202</v>
      </c>
      <c r="DR845" s="9" t="s">
        <v>157</v>
      </c>
      <c r="DS845" s="9" t="s">
        <v>137</v>
      </c>
      <c r="DT845" s="9" t="s">
        <v>181</v>
      </c>
      <c r="DU845" s="9" t="s">
        <v>233</v>
      </c>
      <c r="DV845" s="9" t="str">
        <f>VLOOKUP(DU845,Metadata!$B$2:$C$7,2,FALSE)</f>
        <v>0 - 3 years</v>
      </c>
    </row>
    <row r="846" spans="1:126">
      <c r="A846" s="13">
        <v>845</v>
      </c>
      <c r="B846" s="9" t="s">
        <v>135</v>
      </c>
      <c r="C846" s="9" t="str">
        <f>VLOOKUP(B846,Metadata!$M$2:$N$6,2,FALSE)</f>
        <v>Permanent Employee</v>
      </c>
      <c r="D846" s="9" t="s">
        <v>159</v>
      </c>
      <c r="E846" s="9" t="s">
        <v>137</v>
      </c>
      <c r="F846" s="9" t="s">
        <v>138</v>
      </c>
      <c r="G846" s="9" t="s">
        <v>263</v>
      </c>
      <c r="H846" s="9" t="str">
        <f>IF(G846="","",VLOOKUP(G846,Metadata!$J$2:$K$22,2,FALSE))</f>
        <v>North</v>
      </c>
      <c r="I846" s="9" t="s">
        <v>300</v>
      </c>
      <c r="J846" s="9" t="str">
        <f>IF(I846="","",VLOOKUP(I846,Metadata!$P$2:$Q$43,2,FALSE))</f>
        <v>Europe</v>
      </c>
      <c r="K846" s="9" t="str">
        <f t="shared" si="0"/>
        <v>International</v>
      </c>
      <c r="L846" s="9" t="s">
        <v>137</v>
      </c>
      <c r="M846" s="9" t="str">
        <f>IF(L846="","",VLOOKUP(L846,Metadata!$J$2:$K$22,2,FALSE))</f>
        <v/>
      </c>
      <c r="N846" s="9" t="s">
        <v>205</v>
      </c>
      <c r="O846" s="9" t="s">
        <v>137</v>
      </c>
      <c r="P846" s="9" t="s">
        <v>137</v>
      </c>
      <c r="Q846" s="10" t="str">
        <f t="shared" si="1"/>
        <v>Full Office Job</v>
      </c>
      <c r="R846" s="10">
        <v>6</v>
      </c>
      <c r="S846" s="9" t="s">
        <v>161</v>
      </c>
      <c r="T846" s="9" t="s">
        <v>137</v>
      </c>
      <c r="U846" s="9" t="str">
        <f>IF(S846&lt;&gt;"",S846,IF(T846&lt;&gt;"",VLOOKUP(T846,Metadata!$S$2:$T$228,2,FALSE),""))</f>
        <v>Full-Stack Developer</v>
      </c>
      <c r="V846" s="9" t="s">
        <v>207</v>
      </c>
      <c r="W846" s="9" t="s">
        <v>137</v>
      </c>
      <c r="X846" s="9" t="s">
        <v>208</v>
      </c>
      <c r="Y846" s="9" t="s">
        <v>137</v>
      </c>
      <c r="Z846" s="9" t="s">
        <v>146</v>
      </c>
      <c r="AA846" s="9" t="s">
        <v>165</v>
      </c>
      <c r="AB846" s="9" t="s">
        <v>253</v>
      </c>
      <c r="AC846" s="9" t="s">
        <v>147</v>
      </c>
      <c r="AD846" s="9" t="s">
        <v>148</v>
      </c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 t="s">
        <v>178</v>
      </c>
      <c r="BB846" s="9"/>
      <c r="BC846" s="9"/>
      <c r="BD846" s="9"/>
      <c r="BE846" s="9"/>
      <c r="BF846" s="9"/>
      <c r="BG846" s="9"/>
      <c r="BH846" s="9"/>
      <c r="BI846" s="9" t="s">
        <v>520</v>
      </c>
      <c r="BJ846" s="9" t="s">
        <v>167</v>
      </c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 t="s">
        <v>484</v>
      </c>
      <c r="CA846" s="10"/>
      <c r="CB846" s="10" t="str">
        <f t="shared" si="5"/>
        <v/>
      </c>
      <c r="CC846" s="10"/>
      <c r="CD846" s="9" t="str">
        <f t="shared" si="2"/>
        <v/>
      </c>
      <c r="CE846" s="9" t="s">
        <v>232</v>
      </c>
      <c r="CF846" s="9" t="s">
        <v>169</v>
      </c>
      <c r="CG846" s="9">
        <f>IF(CF846="","",VLOOKUP(CF846,Metadata!$D$2:$H$20,2,FALSE))</f>
        <v>12500</v>
      </c>
      <c r="CH846" s="9">
        <f>IF(CF846="","",VLOOKUP(CF846,Metadata!$D$2:$H$20,4,FALSE))</f>
        <v>0</v>
      </c>
      <c r="CI846" s="9">
        <f>IF(CF846="","",VLOOKUP(CF846,Metadata!$D$2:$H$20,5,FALSE))</f>
        <v>15000</v>
      </c>
      <c r="CJ846" s="9">
        <f t="shared" si="3"/>
        <v>12500</v>
      </c>
      <c r="CK846" s="9" t="s">
        <v>366</v>
      </c>
      <c r="CL846" s="10">
        <v>5</v>
      </c>
      <c r="CM846" s="10">
        <v>4</v>
      </c>
      <c r="CN846" s="10">
        <v>4</v>
      </c>
      <c r="CO846" s="10">
        <v>4</v>
      </c>
      <c r="CP846" s="10">
        <v>3</v>
      </c>
      <c r="CQ846" s="10">
        <v>2</v>
      </c>
      <c r="CR846" s="10">
        <v>5</v>
      </c>
      <c r="CS846" s="10">
        <v>5</v>
      </c>
      <c r="CT846" s="10">
        <v>5</v>
      </c>
      <c r="CU846" s="10">
        <v>5</v>
      </c>
      <c r="CV846" s="10">
        <v>5</v>
      </c>
      <c r="CW846" s="10">
        <v>3</v>
      </c>
      <c r="CX846" s="10">
        <v>5</v>
      </c>
      <c r="CY846" s="10">
        <v>5</v>
      </c>
      <c r="CZ846" s="10">
        <v>5</v>
      </c>
      <c r="DA846" s="10">
        <v>3</v>
      </c>
      <c r="DB846" s="10">
        <v>5</v>
      </c>
      <c r="DC846" s="10">
        <v>7</v>
      </c>
      <c r="DD846" s="10">
        <v>4</v>
      </c>
      <c r="DE846" s="10">
        <v>6</v>
      </c>
      <c r="DF846" s="10">
        <v>5</v>
      </c>
      <c r="DG846" s="10">
        <v>6</v>
      </c>
      <c r="DH846" s="10">
        <v>7</v>
      </c>
      <c r="DI846" s="10">
        <v>4</v>
      </c>
      <c r="DJ846" s="10">
        <v>5</v>
      </c>
      <c r="DK846" s="10">
        <v>4</v>
      </c>
      <c r="DL846" s="10">
        <v>5</v>
      </c>
      <c r="DM846" s="9" t="s">
        <v>154</v>
      </c>
      <c r="DN846" s="10">
        <v>1988</v>
      </c>
      <c r="DO846" s="9">
        <f t="shared" si="4"/>
        <v>33</v>
      </c>
      <c r="DP846" s="9" t="s">
        <v>222</v>
      </c>
      <c r="DQ846" s="9" t="s">
        <v>298</v>
      </c>
      <c r="DR846" s="9" t="s">
        <v>170</v>
      </c>
      <c r="DS846" s="9" t="s">
        <v>137</v>
      </c>
      <c r="DT846" s="9" t="s">
        <v>181</v>
      </c>
      <c r="DU846" s="9" t="s">
        <v>203</v>
      </c>
      <c r="DV846" s="9" t="str">
        <f>VLOOKUP(DU846,Metadata!$B$2:$C$7,2,FALSE)</f>
        <v>6+ years</v>
      </c>
    </row>
    <row r="847" spans="1:126">
      <c r="A847" s="13">
        <v>846</v>
      </c>
      <c r="B847" s="9" t="s">
        <v>135</v>
      </c>
      <c r="C847" s="9" t="str">
        <f>VLOOKUP(B847,Metadata!$M$2:$N$6,2,FALSE)</f>
        <v>Permanent Employee</v>
      </c>
      <c r="D847" s="9" t="s">
        <v>159</v>
      </c>
      <c r="E847" s="9" t="s">
        <v>137</v>
      </c>
      <c r="F847" s="9" t="s">
        <v>138</v>
      </c>
      <c r="G847" s="9" t="s">
        <v>275</v>
      </c>
      <c r="H847" s="9" t="str">
        <f>IF(G847="","",VLOOKUP(G847,Metadata!$J$2:$K$22,2,FALSE))</f>
        <v>Centre</v>
      </c>
      <c r="I847" s="9" t="s">
        <v>138</v>
      </c>
      <c r="J847" s="9" t="str">
        <f>IF(I847="","",VLOOKUP(I847,Metadata!$P$2:$Q$43,2,FALSE))</f>
        <v>Europe</v>
      </c>
      <c r="K847" s="9" t="str">
        <f t="shared" si="0"/>
        <v>Portugal</v>
      </c>
      <c r="L847" s="9" t="s">
        <v>139</v>
      </c>
      <c r="M847" s="9" t="str">
        <f>IF(L847="","",VLOOKUP(L847,Metadata!$J$2:$K$22,2,FALSE))</f>
        <v>Centre</v>
      </c>
      <c r="N847" s="9" t="s">
        <v>205</v>
      </c>
      <c r="O847" s="9" t="s">
        <v>137</v>
      </c>
      <c r="P847" s="9" t="s">
        <v>137</v>
      </c>
      <c r="Q847" s="10" t="str">
        <f t="shared" si="1"/>
        <v>Full Office Job</v>
      </c>
      <c r="R847" s="10">
        <v>5</v>
      </c>
      <c r="S847" s="9" t="s">
        <v>290</v>
      </c>
      <c r="T847" s="9" t="s">
        <v>137</v>
      </c>
      <c r="U847" s="9" t="str">
        <f>IF(S847&lt;&gt;"",S847,IF(T847&lt;&gt;"",VLOOKUP(T847,Metadata!$S$2:$T$228,2,FALSE),""))</f>
        <v>Quality Assurance/Testing</v>
      </c>
      <c r="V847" s="9" t="s">
        <v>251</v>
      </c>
      <c r="W847" s="9" t="s">
        <v>137</v>
      </c>
      <c r="X847" s="9" t="s">
        <v>163</v>
      </c>
      <c r="Y847" s="9" t="s">
        <v>137</v>
      </c>
      <c r="Z847" s="9" t="s">
        <v>262</v>
      </c>
      <c r="AA847" s="9" t="s">
        <v>137</v>
      </c>
      <c r="AB847" s="9" t="s">
        <v>137</v>
      </c>
      <c r="AC847" s="9" t="s">
        <v>147</v>
      </c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 t="s">
        <v>149</v>
      </c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198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10"/>
      <c r="CB847" s="10" t="str">
        <f t="shared" si="5"/>
        <v/>
      </c>
      <c r="CC847" s="10"/>
      <c r="CD847" s="9" t="str">
        <f t="shared" si="2"/>
        <v/>
      </c>
      <c r="CE847" s="9" t="s">
        <v>151</v>
      </c>
      <c r="CF847" s="9" t="s">
        <v>169</v>
      </c>
      <c r="CG847" s="9">
        <f>IF(CF847="","",VLOOKUP(CF847,Metadata!$D$2:$H$20,2,FALSE))</f>
        <v>12500</v>
      </c>
      <c r="CH847" s="9">
        <f>IF(CF847="","",VLOOKUP(CF847,Metadata!$D$2:$H$20,4,FALSE))</f>
        <v>0</v>
      </c>
      <c r="CI847" s="9">
        <f>IF(CF847="","",VLOOKUP(CF847,Metadata!$D$2:$H$20,5,FALSE))</f>
        <v>15000</v>
      </c>
      <c r="CJ847" s="9">
        <f t="shared" si="3"/>
        <v>12500</v>
      </c>
      <c r="CK847" s="9" t="s">
        <v>153</v>
      </c>
      <c r="CL847" s="10">
        <v>1</v>
      </c>
      <c r="CM847" s="10">
        <v>4</v>
      </c>
      <c r="CN847" s="10">
        <v>6</v>
      </c>
      <c r="CO847" s="10">
        <v>5</v>
      </c>
      <c r="CP847" s="10">
        <v>5</v>
      </c>
      <c r="CQ847" s="10">
        <v>5</v>
      </c>
      <c r="CR847" s="10">
        <v>5</v>
      </c>
      <c r="CS847" s="10">
        <v>5</v>
      </c>
      <c r="CT847" s="10">
        <v>5</v>
      </c>
      <c r="CU847" s="10">
        <v>5</v>
      </c>
      <c r="CV847" s="10">
        <v>5</v>
      </c>
      <c r="CW847" s="10">
        <v>5</v>
      </c>
      <c r="CX847" s="10">
        <v>5</v>
      </c>
      <c r="CY847" s="10">
        <v>5</v>
      </c>
      <c r="CZ847" s="10">
        <v>5</v>
      </c>
      <c r="DA847" s="10">
        <v>3</v>
      </c>
      <c r="DB847" s="10">
        <v>5</v>
      </c>
      <c r="DC847" s="10">
        <v>5</v>
      </c>
      <c r="DD847" s="10">
        <v>3</v>
      </c>
      <c r="DE847" s="10">
        <v>5</v>
      </c>
      <c r="DF847" s="10">
        <v>5</v>
      </c>
      <c r="DG847" s="10">
        <v>6</v>
      </c>
      <c r="DH847" s="10">
        <v>5</v>
      </c>
      <c r="DI847" s="10">
        <v>6</v>
      </c>
      <c r="DJ847" s="10">
        <v>5</v>
      </c>
      <c r="DK847" s="10">
        <v>6</v>
      </c>
      <c r="DL847" s="10">
        <v>6</v>
      </c>
      <c r="DM847" s="9" t="s">
        <v>154</v>
      </c>
      <c r="DN847" s="10">
        <v>1981</v>
      </c>
      <c r="DO847" s="9">
        <f t="shared" si="4"/>
        <v>40</v>
      </c>
      <c r="DP847" s="9" t="s">
        <v>155</v>
      </c>
      <c r="DQ847" s="9" t="s">
        <v>202</v>
      </c>
      <c r="DR847" s="9" t="s">
        <v>157</v>
      </c>
      <c r="DS847" s="9" t="s">
        <v>137</v>
      </c>
      <c r="DT847" s="9" t="s">
        <v>181</v>
      </c>
      <c r="DU847" s="9" t="s">
        <v>158</v>
      </c>
      <c r="DV847" s="9" t="str">
        <f>VLOOKUP(DU847,Metadata!$B$2:$C$7,2,FALSE)</f>
        <v>6+ years</v>
      </c>
    </row>
    <row r="848" spans="1:126">
      <c r="A848" s="13">
        <v>847</v>
      </c>
      <c r="B848" s="9" t="s">
        <v>135</v>
      </c>
      <c r="C848" s="9" t="str">
        <f>VLOOKUP(B848,Metadata!$M$2:$N$6,2,FALSE)</f>
        <v>Permanent Employee</v>
      </c>
      <c r="D848" s="9" t="s">
        <v>159</v>
      </c>
      <c r="E848" s="9" t="s">
        <v>137</v>
      </c>
      <c r="F848" s="9" t="s">
        <v>138</v>
      </c>
      <c r="G848" s="9" t="s">
        <v>172</v>
      </c>
      <c r="H848" s="9" t="str">
        <f>IF(G848="","",VLOOKUP(G848,Metadata!$J$2:$K$22,2,FALSE))</f>
        <v>Porto Metropolitan Area</v>
      </c>
      <c r="I848" s="9" t="s">
        <v>138</v>
      </c>
      <c r="J848" s="9" t="str">
        <f>IF(I848="","",VLOOKUP(I848,Metadata!$P$2:$Q$43,2,FALSE))</f>
        <v>Europe</v>
      </c>
      <c r="K848" s="9" t="str">
        <f t="shared" si="0"/>
        <v>Portugal</v>
      </c>
      <c r="L848" s="9" t="s">
        <v>172</v>
      </c>
      <c r="M848" s="9" t="str">
        <f>IF(L848="","",VLOOKUP(L848,Metadata!$J$2:$K$22,2,FALSE))</f>
        <v>Porto Metropolitan Area</v>
      </c>
      <c r="N848" s="9" t="s">
        <v>214</v>
      </c>
      <c r="O848" s="9" t="s">
        <v>136</v>
      </c>
      <c r="P848" s="9" t="s">
        <v>142</v>
      </c>
      <c r="Q848" s="10" t="str">
        <f t="shared" si="1"/>
        <v>Full Office Job</v>
      </c>
      <c r="R848" s="10">
        <v>5</v>
      </c>
      <c r="S848" s="9" t="s">
        <v>161</v>
      </c>
      <c r="T848" s="9" t="s">
        <v>137</v>
      </c>
      <c r="U848" s="9" t="str">
        <f>IF(S848&lt;&gt;"",S848,IF(T848&lt;&gt;"",VLOOKUP(T848,Metadata!$S$2:$T$228,2,FALSE),""))</f>
        <v>Full-Stack Developer</v>
      </c>
      <c r="V848" s="9" t="s">
        <v>207</v>
      </c>
      <c r="W848" s="9" t="s">
        <v>137</v>
      </c>
      <c r="X848" s="9" t="s">
        <v>208</v>
      </c>
      <c r="Y848" s="9" t="s">
        <v>137</v>
      </c>
      <c r="Z848" s="9" t="s">
        <v>193</v>
      </c>
      <c r="AA848" s="9" t="s">
        <v>165</v>
      </c>
      <c r="AB848" s="9" t="s">
        <v>137</v>
      </c>
      <c r="AC848" s="9"/>
      <c r="AD848" s="9" t="s">
        <v>148</v>
      </c>
      <c r="AE848" s="9"/>
      <c r="AF848" s="9"/>
      <c r="AG848" s="9"/>
      <c r="AH848" s="9"/>
      <c r="AI848" s="9"/>
      <c r="AJ848" s="9" t="s">
        <v>185</v>
      </c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 t="s">
        <v>186</v>
      </c>
      <c r="BO848" s="9"/>
      <c r="BP848" s="9"/>
      <c r="BQ848" s="9" t="s">
        <v>219</v>
      </c>
      <c r="BR848" s="9"/>
      <c r="BS848" s="9"/>
      <c r="BT848" s="9"/>
      <c r="BU848" s="9"/>
      <c r="BV848" s="9"/>
      <c r="BW848" s="9"/>
      <c r="BX848" s="9"/>
      <c r="BY848" s="9"/>
      <c r="BZ848" s="9"/>
      <c r="CA848" s="10"/>
      <c r="CB848" s="10" t="str">
        <f t="shared" si="5"/>
        <v/>
      </c>
      <c r="CC848" s="10"/>
      <c r="CD848" s="9" t="str">
        <f t="shared" si="2"/>
        <v/>
      </c>
      <c r="CE848" s="9" t="s">
        <v>232</v>
      </c>
      <c r="CF848" s="9" t="s">
        <v>169</v>
      </c>
      <c r="CG848" s="9">
        <f>IF(CF848="","",VLOOKUP(CF848,Metadata!$D$2:$H$20,2,FALSE))</f>
        <v>12500</v>
      </c>
      <c r="CH848" s="9">
        <f>IF(CF848="","",VLOOKUP(CF848,Metadata!$D$2:$H$20,4,FALSE))</f>
        <v>0</v>
      </c>
      <c r="CI848" s="9">
        <f>IF(CF848="","",VLOOKUP(CF848,Metadata!$D$2:$H$20,5,FALSE))</f>
        <v>15000</v>
      </c>
      <c r="CJ848" s="9">
        <f t="shared" si="3"/>
        <v>12500</v>
      </c>
      <c r="CK848" s="9" t="s">
        <v>153</v>
      </c>
      <c r="CL848" s="10">
        <v>2</v>
      </c>
      <c r="CM848" s="10">
        <v>5</v>
      </c>
      <c r="CN848" s="10">
        <v>6</v>
      </c>
      <c r="CO848" s="10">
        <v>5</v>
      </c>
      <c r="CP848" s="10">
        <v>6</v>
      </c>
      <c r="CQ848" s="10">
        <v>7</v>
      </c>
      <c r="CR848" s="10">
        <v>4</v>
      </c>
      <c r="CS848" s="10">
        <v>5</v>
      </c>
      <c r="CT848" s="10">
        <v>5</v>
      </c>
      <c r="CU848" s="10">
        <v>6</v>
      </c>
      <c r="CV848" s="10">
        <v>6</v>
      </c>
      <c r="CW848" s="10">
        <v>4</v>
      </c>
      <c r="CX848" s="10">
        <v>5</v>
      </c>
      <c r="CY848" s="10">
        <v>5</v>
      </c>
      <c r="CZ848" s="10">
        <v>5</v>
      </c>
      <c r="DA848" s="10">
        <v>6</v>
      </c>
      <c r="DB848" s="10">
        <v>6</v>
      </c>
      <c r="DC848" s="10">
        <v>7</v>
      </c>
      <c r="DD848" s="10">
        <v>3</v>
      </c>
      <c r="DE848" s="10">
        <v>5</v>
      </c>
      <c r="DF848" s="10">
        <v>5</v>
      </c>
      <c r="DG848" s="10">
        <v>5</v>
      </c>
      <c r="DH848" s="10">
        <v>6</v>
      </c>
      <c r="DI848" s="10">
        <v>6</v>
      </c>
      <c r="DJ848" s="10">
        <v>7</v>
      </c>
      <c r="DK848" s="10">
        <v>6</v>
      </c>
      <c r="DL848" s="10">
        <v>6</v>
      </c>
      <c r="DM848" s="9" t="s">
        <v>154</v>
      </c>
      <c r="DN848" s="10">
        <v>1999</v>
      </c>
      <c r="DO848" s="9">
        <f t="shared" si="4"/>
        <v>22</v>
      </c>
      <c r="DP848" s="9" t="s">
        <v>155</v>
      </c>
      <c r="DQ848" s="9" t="s">
        <v>210</v>
      </c>
      <c r="DR848" s="9" t="s">
        <v>157</v>
      </c>
      <c r="DS848" s="9" t="s">
        <v>137</v>
      </c>
      <c r="DT848" s="9" t="s">
        <v>181</v>
      </c>
      <c r="DU848" s="9" t="s">
        <v>233</v>
      </c>
      <c r="DV848" s="9" t="str">
        <f>VLOOKUP(DU848,Metadata!$B$2:$C$7,2,FALSE)</f>
        <v>0 - 3 years</v>
      </c>
    </row>
    <row r="849" spans="1:126">
      <c r="A849" s="13">
        <v>848</v>
      </c>
      <c r="B849" s="9" t="s">
        <v>135</v>
      </c>
      <c r="C849" s="9" t="str">
        <f>VLOOKUP(B849,Metadata!$M$2:$N$6,2,FALSE)</f>
        <v>Permanent Employee</v>
      </c>
      <c r="D849" s="9" t="s">
        <v>136</v>
      </c>
      <c r="E849" s="9" t="s">
        <v>137</v>
      </c>
      <c r="F849" s="9" t="s">
        <v>138</v>
      </c>
      <c r="G849" s="9" t="s">
        <v>172</v>
      </c>
      <c r="H849" s="9" t="str">
        <f>IF(G849="","",VLOOKUP(G849,Metadata!$J$2:$K$22,2,FALSE))</f>
        <v>Porto Metropolitan Area</v>
      </c>
      <c r="I849" s="9" t="s">
        <v>138</v>
      </c>
      <c r="J849" s="9" t="str">
        <f>IF(I849="","",VLOOKUP(I849,Metadata!$P$2:$Q$43,2,FALSE))</f>
        <v>Europe</v>
      </c>
      <c r="K849" s="9" t="str">
        <f t="shared" si="0"/>
        <v>Portugal</v>
      </c>
      <c r="L849" s="9" t="s">
        <v>172</v>
      </c>
      <c r="M849" s="9" t="str">
        <f>IF(L849="","",VLOOKUP(L849,Metadata!$J$2:$K$22,2,FALSE))</f>
        <v>Porto Metropolitan Area</v>
      </c>
      <c r="N849" s="9" t="s">
        <v>141</v>
      </c>
      <c r="O849" s="9" t="s">
        <v>137</v>
      </c>
      <c r="P849" s="9" t="s">
        <v>142</v>
      </c>
      <c r="Q849" s="10" t="str">
        <f t="shared" si="1"/>
        <v>Full Office Job</v>
      </c>
      <c r="R849" s="10">
        <v>6</v>
      </c>
      <c r="S849" s="9" t="s">
        <v>338</v>
      </c>
      <c r="T849" s="9" t="s">
        <v>137</v>
      </c>
      <c r="U849" s="9" t="str">
        <f>IF(S849&lt;&gt;"",S849,IF(T849&lt;&gt;"",VLOOKUP(T849,Metadata!$S$2:$T$228,2,FALSE),""))</f>
        <v>Solutions Architect</v>
      </c>
      <c r="V849" s="9" t="s">
        <v>251</v>
      </c>
      <c r="W849" s="9" t="s">
        <v>137</v>
      </c>
      <c r="X849" s="9" t="s">
        <v>163</v>
      </c>
      <c r="Y849" s="9" t="s">
        <v>137</v>
      </c>
      <c r="Z849" s="9" t="s">
        <v>262</v>
      </c>
      <c r="AA849" s="9" t="s">
        <v>137</v>
      </c>
      <c r="AB849" s="9" t="s">
        <v>137</v>
      </c>
      <c r="AC849" s="9"/>
      <c r="AD849" s="9"/>
      <c r="AE849" s="9"/>
      <c r="AF849" s="9"/>
      <c r="AG849" s="9"/>
      <c r="AH849" s="9" t="s">
        <v>176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 t="s">
        <v>521</v>
      </c>
      <c r="CA849" s="10"/>
      <c r="CB849" s="10" t="str">
        <f t="shared" si="5"/>
        <v/>
      </c>
      <c r="CC849" s="10"/>
      <c r="CD849" s="9" t="str">
        <f t="shared" si="2"/>
        <v/>
      </c>
      <c r="CE849" s="9" t="s">
        <v>151</v>
      </c>
      <c r="CF849" s="9" t="s">
        <v>152</v>
      </c>
      <c r="CG849" s="9">
        <f>IF(CF849="","",VLOOKUP(CF849,Metadata!$D$2:$H$20,2,FALSE))</f>
        <v>32500</v>
      </c>
      <c r="CH849" s="9">
        <f>IF(CF849="","",VLOOKUP(CF849,Metadata!$D$2:$H$20,4,FALSE))</f>
        <v>30000</v>
      </c>
      <c r="CI849" s="9">
        <f>IF(CF849="","",VLOOKUP(CF849,Metadata!$D$2:$H$20,5,FALSE))</f>
        <v>35000</v>
      </c>
      <c r="CJ849" s="9">
        <f t="shared" si="3"/>
        <v>32500</v>
      </c>
      <c r="CK849" s="9" t="s">
        <v>153</v>
      </c>
      <c r="CL849" s="10">
        <v>1</v>
      </c>
      <c r="CM849" s="10">
        <v>4</v>
      </c>
      <c r="CN849" s="10">
        <v>6</v>
      </c>
      <c r="CO849" s="10">
        <v>6</v>
      </c>
      <c r="CP849" s="10">
        <v>5</v>
      </c>
      <c r="CQ849" s="10">
        <v>5</v>
      </c>
      <c r="CR849" s="10">
        <v>4</v>
      </c>
      <c r="CS849" s="10">
        <v>5</v>
      </c>
      <c r="CT849" s="10">
        <v>2</v>
      </c>
      <c r="CU849" s="10">
        <v>5</v>
      </c>
      <c r="CV849" s="10">
        <v>1</v>
      </c>
      <c r="CW849" s="10">
        <v>2</v>
      </c>
      <c r="CX849" s="10">
        <v>5</v>
      </c>
      <c r="CY849" s="10">
        <v>3</v>
      </c>
      <c r="CZ849" s="10">
        <v>5</v>
      </c>
      <c r="DA849" s="10">
        <v>1</v>
      </c>
      <c r="DB849" s="10">
        <v>1</v>
      </c>
      <c r="DC849" s="10">
        <v>1</v>
      </c>
      <c r="DD849" s="10">
        <v>1</v>
      </c>
      <c r="DE849" s="10">
        <v>5</v>
      </c>
      <c r="DF849" s="10">
        <v>6</v>
      </c>
      <c r="DG849" s="10">
        <v>6</v>
      </c>
      <c r="DH849" s="10">
        <v>5</v>
      </c>
      <c r="DI849" s="10">
        <v>5</v>
      </c>
      <c r="DJ849" s="10">
        <v>3</v>
      </c>
      <c r="DK849" s="10">
        <v>5</v>
      </c>
      <c r="DL849" s="10">
        <v>5</v>
      </c>
      <c r="DM849" s="9" t="s">
        <v>154</v>
      </c>
      <c r="DN849" s="10">
        <v>1981</v>
      </c>
      <c r="DO849" s="9">
        <f t="shared" si="4"/>
        <v>40</v>
      </c>
      <c r="DP849" s="9" t="s">
        <v>155</v>
      </c>
      <c r="DQ849" s="9" t="s">
        <v>210</v>
      </c>
      <c r="DR849" s="9" t="s">
        <v>157</v>
      </c>
      <c r="DS849" s="9" t="s">
        <v>137</v>
      </c>
      <c r="DT849" s="9" t="s">
        <v>181</v>
      </c>
      <c r="DU849" s="9" t="s">
        <v>158</v>
      </c>
      <c r="DV849" s="9" t="str">
        <f>VLOOKUP(DU849,Metadata!$B$2:$C$7,2,FALSE)</f>
        <v>6+ years</v>
      </c>
    </row>
    <row r="850" spans="1:126">
      <c r="A850" s="13">
        <v>849</v>
      </c>
      <c r="B850" s="9" t="s">
        <v>135</v>
      </c>
      <c r="C850" s="9" t="str">
        <f>VLOOKUP(B850,Metadata!$M$2:$N$6,2,FALSE)</f>
        <v>Permanent Employee</v>
      </c>
      <c r="D850" s="9" t="s">
        <v>136</v>
      </c>
      <c r="E850" s="9" t="s">
        <v>137</v>
      </c>
      <c r="F850" s="9" t="s">
        <v>138</v>
      </c>
      <c r="G850" s="9" t="s">
        <v>190</v>
      </c>
      <c r="H850" s="9" t="str">
        <f>IF(G850="","",VLOOKUP(G850,Metadata!$J$2:$K$22,2,FALSE))</f>
        <v>North</v>
      </c>
      <c r="I850" s="9" t="s">
        <v>138</v>
      </c>
      <c r="J850" s="9" t="str">
        <f>IF(I850="","",VLOOKUP(I850,Metadata!$P$2:$Q$43,2,FALSE))</f>
        <v>Europe</v>
      </c>
      <c r="K850" s="9" t="str">
        <f t="shared" si="0"/>
        <v>Portugal</v>
      </c>
      <c r="L850" s="9" t="s">
        <v>190</v>
      </c>
      <c r="M850" s="9" t="str">
        <f>IF(L850="","",VLOOKUP(L850,Metadata!$J$2:$K$22,2,FALSE))</f>
        <v>North</v>
      </c>
      <c r="N850" s="9" t="s">
        <v>141</v>
      </c>
      <c r="O850" s="9" t="s">
        <v>137</v>
      </c>
      <c r="P850" s="9" t="s">
        <v>191</v>
      </c>
      <c r="Q850" s="10" t="str">
        <f t="shared" si="1"/>
        <v>Remote Job (full or flexible)</v>
      </c>
      <c r="R850" s="10">
        <v>5</v>
      </c>
      <c r="S850" s="9" t="s">
        <v>216</v>
      </c>
      <c r="T850" s="9" t="s">
        <v>137</v>
      </c>
      <c r="U850" s="9" t="str">
        <f>IF(S850&lt;&gt;"",S850,IF(T850&lt;&gt;"",VLOOKUP(T850,Metadata!$S$2:$T$228,2,FALSE),""))</f>
        <v>Front-End Developer</v>
      </c>
      <c r="V850" s="9" t="s">
        <v>323</v>
      </c>
      <c r="W850" s="9" t="s">
        <v>137</v>
      </c>
      <c r="X850" s="9" t="s">
        <v>208</v>
      </c>
      <c r="Y850" s="9" t="s">
        <v>137</v>
      </c>
      <c r="Z850" s="9" t="s">
        <v>193</v>
      </c>
      <c r="AA850" s="9" t="s">
        <v>165</v>
      </c>
      <c r="AB850" s="9" t="s">
        <v>137</v>
      </c>
      <c r="AC850" s="9" t="s">
        <v>147</v>
      </c>
      <c r="AD850" s="9"/>
      <c r="AE850" s="9"/>
      <c r="AF850" s="9"/>
      <c r="AG850" s="9" t="s">
        <v>166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 t="s">
        <v>178</v>
      </c>
      <c r="BB850" s="9"/>
      <c r="BC850" s="9"/>
      <c r="BD850" s="9"/>
      <c r="BE850" s="9"/>
      <c r="BF850" s="9"/>
      <c r="BG850" s="9"/>
      <c r="BH850" s="9"/>
      <c r="BI850" s="9"/>
      <c r="BJ850" s="9" t="s">
        <v>167</v>
      </c>
      <c r="BK850" s="9"/>
      <c r="BL850" s="9"/>
      <c r="BM850" s="9"/>
      <c r="BN850" s="9"/>
      <c r="BO850" s="9"/>
      <c r="BP850" s="9" t="s">
        <v>179</v>
      </c>
      <c r="BQ850" s="9"/>
      <c r="BR850" s="9" t="s">
        <v>247</v>
      </c>
      <c r="BS850" s="9"/>
      <c r="BT850" s="9"/>
      <c r="BU850" s="9"/>
      <c r="BV850" s="9"/>
      <c r="BW850" s="9"/>
      <c r="BX850" s="9"/>
      <c r="BY850" s="9"/>
      <c r="BZ850" s="9"/>
      <c r="CA850" s="10"/>
      <c r="CB850" s="10" t="str">
        <f t="shared" si="5"/>
        <v/>
      </c>
      <c r="CC850" s="10"/>
      <c r="CD850" s="9" t="str">
        <f t="shared" si="2"/>
        <v/>
      </c>
      <c r="CE850" s="9" t="s">
        <v>168</v>
      </c>
      <c r="CF850" s="9" t="s">
        <v>188</v>
      </c>
      <c r="CG850" s="9">
        <f>IF(CF850="","",VLOOKUP(CF850,Metadata!$D$2:$H$20,2,FALSE))</f>
        <v>17500</v>
      </c>
      <c r="CH850" s="9">
        <f>IF(CF850="","",VLOOKUP(CF850,Metadata!$D$2:$H$20,4,FALSE))</f>
        <v>15000</v>
      </c>
      <c r="CI850" s="9">
        <f>IF(CF850="","",VLOOKUP(CF850,Metadata!$D$2:$H$20,5,FALSE))</f>
        <v>20000</v>
      </c>
      <c r="CJ850" s="9">
        <f t="shared" si="3"/>
        <v>17500</v>
      </c>
      <c r="CK850" s="9" t="s">
        <v>221</v>
      </c>
      <c r="CL850" s="10">
        <v>4</v>
      </c>
      <c r="CM850" s="10">
        <v>2</v>
      </c>
      <c r="CN850" s="10">
        <v>7</v>
      </c>
      <c r="CO850" s="10">
        <v>6</v>
      </c>
      <c r="CP850" s="10">
        <v>5</v>
      </c>
      <c r="CQ850" s="10">
        <v>5</v>
      </c>
      <c r="CR850" s="10">
        <v>5</v>
      </c>
      <c r="CS850" s="10">
        <v>5</v>
      </c>
      <c r="CT850" s="10">
        <v>4</v>
      </c>
      <c r="CU850" s="10">
        <v>6</v>
      </c>
      <c r="CV850" s="10">
        <v>5</v>
      </c>
      <c r="CW850" s="10">
        <v>4</v>
      </c>
      <c r="CX850" s="10">
        <v>6</v>
      </c>
      <c r="CY850" s="10">
        <v>4</v>
      </c>
      <c r="CZ850" s="10">
        <v>5</v>
      </c>
      <c r="DA850" s="10">
        <v>6</v>
      </c>
      <c r="DB850" s="10">
        <v>5</v>
      </c>
      <c r="DC850" s="10">
        <v>5</v>
      </c>
      <c r="DD850" s="10">
        <v>3</v>
      </c>
      <c r="DE850" s="10">
        <v>5</v>
      </c>
      <c r="DF850" s="10">
        <v>4</v>
      </c>
      <c r="DG850" s="10">
        <v>5</v>
      </c>
      <c r="DH850" s="10">
        <v>4</v>
      </c>
      <c r="DI850" s="10">
        <v>4</v>
      </c>
      <c r="DJ850" s="10">
        <v>3</v>
      </c>
      <c r="DK850" s="10">
        <v>4</v>
      </c>
      <c r="DL850" s="10">
        <v>4</v>
      </c>
      <c r="DM850" s="9" t="s">
        <v>154</v>
      </c>
      <c r="DN850" s="10">
        <v>1997</v>
      </c>
      <c r="DO850" s="9">
        <f t="shared" si="4"/>
        <v>24</v>
      </c>
      <c r="DP850" s="9" t="s">
        <v>155</v>
      </c>
      <c r="DQ850" s="9" t="s">
        <v>202</v>
      </c>
      <c r="DR850" s="9" t="s">
        <v>157</v>
      </c>
      <c r="DS850" s="9" t="s">
        <v>137</v>
      </c>
      <c r="DT850" s="9" t="s">
        <v>181</v>
      </c>
      <c r="DU850" s="9" t="s">
        <v>168</v>
      </c>
      <c r="DV850" s="9" t="str">
        <f>VLOOKUP(DU850,Metadata!$B$2:$C$7,2,FALSE)</f>
        <v>0 - 3 years</v>
      </c>
    </row>
    <row r="851" spans="1:126">
      <c r="A851" s="13">
        <v>850</v>
      </c>
      <c r="B851" s="9" t="s">
        <v>171</v>
      </c>
      <c r="C851" s="9" t="str">
        <f>VLOOKUP(B851,Metadata!$M$2:$N$6,2,FALSE)</f>
        <v>Contractor</v>
      </c>
      <c r="D851" s="9" t="s">
        <v>137</v>
      </c>
      <c r="E851" s="9" t="s">
        <v>136</v>
      </c>
      <c r="F851" s="9" t="s">
        <v>138</v>
      </c>
      <c r="G851" s="9" t="s">
        <v>204</v>
      </c>
      <c r="H851" s="9" t="str">
        <f>IF(G851="","",VLOOKUP(G851,Metadata!$J$2:$K$22,2,FALSE))</f>
        <v>Centre</v>
      </c>
      <c r="I851" s="9" t="s">
        <v>138</v>
      </c>
      <c r="J851" s="9" t="str">
        <f>IF(I851="","",VLOOKUP(I851,Metadata!$P$2:$Q$43,2,FALSE))</f>
        <v>Europe</v>
      </c>
      <c r="K851" s="9" t="str">
        <f t="shared" si="0"/>
        <v>Portugal</v>
      </c>
      <c r="L851" s="9" t="s">
        <v>204</v>
      </c>
      <c r="M851" s="9" t="str">
        <f>IF(L851="","",VLOOKUP(L851,Metadata!$J$2:$K$22,2,FALSE))</f>
        <v>Centre</v>
      </c>
      <c r="N851" s="9" t="s">
        <v>141</v>
      </c>
      <c r="O851" s="9" t="s">
        <v>137</v>
      </c>
      <c r="P851" s="9" t="s">
        <v>191</v>
      </c>
      <c r="Q851" s="10" t="str">
        <f t="shared" si="1"/>
        <v>Remote Job (full or flexible)</v>
      </c>
      <c r="R851" s="10">
        <v>6</v>
      </c>
      <c r="S851" s="9" t="s">
        <v>161</v>
      </c>
      <c r="T851" s="9" t="s">
        <v>137</v>
      </c>
      <c r="U851" s="9" t="str">
        <f>IF(S851&lt;&gt;"",S851,IF(T851&lt;&gt;"",VLOOKUP(T851,Metadata!$S$2:$T$228,2,FALSE),""))</f>
        <v>Full-Stack Developer</v>
      </c>
      <c r="V851" s="9" t="s">
        <v>264</v>
      </c>
      <c r="W851" s="9" t="s">
        <v>137</v>
      </c>
      <c r="X851" s="9" t="s">
        <v>175</v>
      </c>
      <c r="Y851" s="9" t="s">
        <v>137</v>
      </c>
      <c r="Z851" s="9" t="s">
        <v>164</v>
      </c>
      <c r="AA851" s="9" t="s">
        <v>165</v>
      </c>
      <c r="AB851" s="9" t="s">
        <v>253</v>
      </c>
      <c r="AC851" s="9" t="s">
        <v>147</v>
      </c>
      <c r="AD851" s="9" t="s">
        <v>148</v>
      </c>
      <c r="AE851" s="9"/>
      <c r="AF851" s="9" t="s">
        <v>243</v>
      </c>
      <c r="AG851" s="9" t="s">
        <v>166</v>
      </c>
      <c r="AH851" s="9" t="s">
        <v>176</v>
      </c>
      <c r="AI851" s="9" t="s">
        <v>230</v>
      </c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 t="s">
        <v>178</v>
      </c>
      <c r="BB851" s="9"/>
      <c r="BC851" s="9"/>
      <c r="BD851" s="9"/>
      <c r="BE851" s="9"/>
      <c r="BF851" s="9"/>
      <c r="BG851" s="9"/>
      <c r="BH851" s="9"/>
      <c r="BI851" s="9"/>
      <c r="BJ851" s="9" t="s">
        <v>167</v>
      </c>
      <c r="BK851" s="9"/>
      <c r="BL851" s="9"/>
      <c r="BM851" s="9"/>
      <c r="BN851" s="9"/>
      <c r="BO851" s="9"/>
      <c r="BP851" s="9" t="s">
        <v>179</v>
      </c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10">
        <v>3</v>
      </c>
      <c r="CB851" s="10" t="str">
        <f t="shared" si="5"/>
        <v>Less than 3 months</v>
      </c>
      <c r="CC851" s="10">
        <v>20</v>
      </c>
      <c r="CD851" s="9">
        <f t="shared" si="2"/>
        <v>32000</v>
      </c>
      <c r="CE851" s="9" t="s">
        <v>137</v>
      </c>
      <c r="CF851" s="9" t="s">
        <v>137</v>
      </c>
      <c r="CG851" s="9" t="str">
        <f>IF(CF851="","",VLOOKUP(CF851,Metadata!$D$2:$H$20,2,FALSE))</f>
        <v/>
      </c>
      <c r="CH851" s="9" t="str">
        <f>IF(CF851="","",VLOOKUP(CF851,Metadata!$D$2:$H$20,4,FALSE))</f>
        <v/>
      </c>
      <c r="CI851" s="9" t="str">
        <f>IF(CF851="","",VLOOKUP(CF851,Metadata!$D$2:$H$20,5,FALSE))</f>
        <v/>
      </c>
      <c r="CJ851" s="9">
        <f t="shared" si="3"/>
        <v>32000</v>
      </c>
      <c r="CK851" s="9" t="s">
        <v>221</v>
      </c>
      <c r="CL851" s="10">
        <v>4</v>
      </c>
      <c r="CM851" s="10">
        <v>4</v>
      </c>
      <c r="CN851" s="10">
        <v>7</v>
      </c>
      <c r="CO851" s="10">
        <v>6</v>
      </c>
      <c r="CP851" s="10">
        <v>6</v>
      </c>
      <c r="CQ851" s="10">
        <v>5</v>
      </c>
      <c r="CR851" s="10">
        <v>6</v>
      </c>
      <c r="CS851" s="10">
        <v>6</v>
      </c>
      <c r="CT851" s="10">
        <v>6</v>
      </c>
      <c r="CU851" s="10">
        <v>7</v>
      </c>
      <c r="CV851" s="10">
        <v>5</v>
      </c>
      <c r="CW851" s="10">
        <v>4</v>
      </c>
      <c r="CX851" s="10">
        <v>5</v>
      </c>
      <c r="CY851" s="10">
        <v>6</v>
      </c>
      <c r="CZ851" s="10">
        <v>7</v>
      </c>
      <c r="DA851" s="10">
        <v>4</v>
      </c>
      <c r="DB851" s="10">
        <v>4</v>
      </c>
      <c r="DC851" s="10">
        <v>4</v>
      </c>
      <c r="DD851" s="10">
        <v>2</v>
      </c>
      <c r="DE851" s="10">
        <v>3</v>
      </c>
      <c r="DF851" s="10">
        <v>5</v>
      </c>
      <c r="DG851" s="10">
        <v>4</v>
      </c>
      <c r="DH851" s="10">
        <v>5</v>
      </c>
      <c r="DI851" s="10">
        <v>5</v>
      </c>
      <c r="DJ851" s="10">
        <v>4</v>
      </c>
      <c r="DK851" s="10">
        <v>4</v>
      </c>
      <c r="DL851" s="10">
        <v>4</v>
      </c>
      <c r="DM851" s="9" t="s">
        <v>522</v>
      </c>
      <c r="DN851" s="10">
        <v>1986</v>
      </c>
      <c r="DO851" s="9">
        <f t="shared" si="4"/>
        <v>35</v>
      </c>
      <c r="DP851" s="9" t="s">
        <v>155</v>
      </c>
      <c r="DQ851" s="9" t="s">
        <v>156</v>
      </c>
      <c r="DR851" s="9" t="s">
        <v>157</v>
      </c>
      <c r="DS851" s="9" t="s">
        <v>137</v>
      </c>
      <c r="DT851" s="9" t="s">
        <v>181</v>
      </c>
      <c r="DU851" s="9" t="s">
        <v>158</v>
      </c>
      <c r="DV851" s="9" t="str">
        <f>VLOOKUP(DU851,Metadata!$B$2:$C$7,2,FALSE)</f>
        <v>6+ years</v>
      </c>
    </row>
    <row r="852" spans="1:126">
      <c r="A852" s="13">
        <v>851</v>
      </c>
      <c r="B852" s="9" t="s">
        <v>135</v>
      </c>
      <c r="C852" s="9" t="str">
        <f>VLOOKUP(B852,Metadata!$M$2:$N$6,2,FALSE)</f>
        <v>Permanent Employee</v>
      </c>
      <c r="D852" s="9" t="s">
        <v>159</v>
      </c>
      <c r="E852" s="9" t="s">
        <v>137</v>
      </c>
      <c r="F852" s="9" t="s">
        <v>138</v>
      </c>
      <c r="G852" s="9" t="s">
        <v>160</v>
      </c>
      <c r="H852" s="9" t="str">
        <f>IF(G852="","",VLOOKUP(G852,Metadata!$J$2:$K$22,2,FALSE))</f>
        <v>Centre</v>
      </c>
      <c r="I852" s="9" t="s">
        <v>292</v>
      </c>
      <c r="J852" s="9" t="str">
        <f>IF(I852="","",VLOOKUP(I852,Metadata!$P$2:$Q$43,2,FALSE))</f>
        <v>North America</v>
      </c>
      <c r="K852" s="9" t="str">
        <f t="shared" si="0"/>
        <v>International</v>
      </c>
      <c r="L852" s="9" t="s">
        <v>137</v>
      </c>
      <c r="M852" s="9" t="str">
        <f>IF(L852="","",VLOOKUP(L852,Metadata!$J$2:$K$22,2,FALSE))</f>
        <v/>
      </c>
      <c r="N852" s="9" t="s">
        <v>141</v>
      </c>
      <c r="O852" s="9" t="s">
        <v>137</v>
      </c>
      <c r="P852" s="9" t="s">
        <v>142</v>
      </c>
      <c r="Q852" s="10" t="str">
        <f t="shared" si="1"/>
        <v>Full Office Job</v>
      </c>
      <c r="R852" s="10">
        <v>6</v>
      </c>
      <c r="S852" s="9" t="s">
        <v>161</v>
      </c>
      <c r="T852" s="9" t="s">
        <v>137</v>
      </c>
      <c r="U852" s="9" t="str">
        <f>IF(S852&lt;&gt;"",S852,IF(T852&lt;&gt;"",VLOOKUP(T852,Metadata!$S$2:$T$228,2,FALSE),""))</f>
        <v>Full-Stack Developer</v>
      </c>
      <c r="V852" s="9" t="s">
        <v>207</v>
      </c>
      <c r="W852" s="9" t="s">
        <v>137</v>
      </c>
      <c r="X852" s="9" t="s">
        <v>269</v>
      </c>
      <c r="Y852" s="9" t="s">
        <v>137</v>
      </c>
      <c r="Z852" s="9" t="s">
        <v>262</v>
      </c>
      <c r="AA852" s="9" t="s">
        <v>137</v>
      </c>
      <c r="AB852" s="9" t="s">
        <v>137</v>
      </c>
      <c r="AC852" s="9" t="s">
        <v>147</v>
      </c>
      <c r="AD852" s="9" t="s">
        <v>148</v>
      </c>
      <c r="AE852" s="9"/>
      <c r="AF852" s="9"/>
      <c r="AG852" s="9"/>
      <c r="AH852" s="9"/>
      <c r="AI852" s="9"/>
      <c r="AJ852" s="9" t="s">
        <v>185</v>
      </c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 t="s">
        <v>199</v>
      </c>
      <c r="BM852" s="9"/>
      <c r="BN852" s="9" t="s">
        <v>186</v>
      </c>
      <c r="BO852" s="9"/>
      <c r="BP852" s="9"/>
      <c r="BQ852" s="9" t="s">
        <v>219</v>
      </c>
      <c r="BR852" s="9"/>
      <c r="BS852" s="9"/>
      <c r="BT852" s="9"/>
      <c r="BU852" s="9"/>
      <c r="BV852" s="9"/>
      <c r="BW852" s="9"/>
      <c r="BX852" s="9"/>
      <c r="BY852" s="9"/>
      <c r="BZ852" s="9"/>
      <c r="CA852" s="10"/>
      <c r="CB852" s="10" t="str">
        <f t="shared" si="5"/>
        <v/>
      </c>
      <c r="CC852" s="10"/>
      <c r="CD852" s="9" t="str">
        <f t="shared" si="2"/>
        <v/>
      </c>
      <c r="CE852" s="9" t="s">
        <v>168</v>
      </c>
      <c r="CF852" s="9" t="s">
        <v>225</v>
      </c>
      <c r="CG852" s="9">
        <f>IF(CF852="","",VLOOKUP(CF852,Metadata!$D$2:$H$20,2,FALSE))</f>
        <v>22500</v>
      </c>
      <c r="CH852" s="9">
        <f>IF(CF852="","",VLOOKUP(CF852,Metadata!$D$2:$H$20,4,FALSE))</f>
        <v>20000</v>
      </c>
      <c r="CI852" s="9">
        <f>IF(CF852="","",VLOOKUP(CF852,Metadata!$D$2:$H$20,5,FALSE))</f>
        <v>25000</v>
      </c>
      <c r="CJ852" s="9">
        <f t="shared" si="3"/>
        <v>22500</v>
      </c>
      <c r="CK852" s="9" t="s">
        <v>153</v>
      </c>
      <c r="CL852" s="10">
        <v>3</v>
      </c>
      <c r="CM852" s="10">
        <v>5</v>
      </c>
      <c r="CN852" s="10">
        <v>7</v>
      </c>
      <c r="CO852" s="10">
        <v>6</v>
      </c>
      <c r="CP852" s="10">
        <v>7</v>
      </c>
      <c r="CQ852" s="10">
        <v>7</v>
      </c>
      <c r="CR852" s="10">
        <v>4</v>
      </c>
      <c r="CS852" s="10">
        <v>4</v>
      </c>
      <c r="CT852" s="10">
        <v>6</v>
      </c>
      <c r="CU852" s="10">
        <v>7</v>
      </c>
      <c r="CV852" s="10">
        <v>3</v>
      </c>
      <c r="CW852" s="10">
        <v>4</v>
      </c>
      <c r="CX852" s="10">
        <v>5</v>
      </c>
      <c r="CY852" s="10">
        <v>7</v>
      </c>
      <c r="CZ852" s="10">
        <v>4</v>
      </c>
      <c r="DA852" s="10">
        <v>2</v>
      </c>
      <c r="DB852" s="10">
        <v>1</v>
      </c>
      <c r="DC852" s="10">
        <v>7</v>
      </c>
      <c r="DD852" s="10">
        <v>3</v>
      </c>
      <c r="DE852" s="10">
        <v>7</v>
      </c>
      <c r="DF852" s="10">
        <v>7</v>
      </c>
      <c r="DG852" s="10">
        <v>3</v>
      </c>
      <c r="DH852" s="10">
        <v>1</v>
      </c>
      <c r="DI852" s="10">
        <v>7</v>
      </c>
      <c r="DJ852" s="10">
        <v>7</v>
      </c>
      <c r="DK852" s="10">
        <v>5</v>
      </c>
      <c r="DL852" s="10">
        <v>7</v>
      </c>
      <c r="DM852" s="9" t="s">
        <v>154</v>
      </c>
      <c r="DN852" s="10">
        <v>1995</v>
      </c>
      <c r="DO852" s="9">
        <f t="shared" si="4"/>
        <v>26</v>
      </c>
      <c r="DP852" s="9" t="s">
        <v>155</v>
      </c>
      <c r="DQ852" s="9" t="s">
        <v>202</v>
      </c>
      <c r="DR852" s="9" t="s">
        <v>157</v>
      </c>
      <c r="DS852" s="9" t="s">
        <v>137</v>
      </c>
      <c r="DT852" s="9" t="s">
        <v>181</v>
      </c>
      <c r="DU852" s="9" t="s">
        <v>168</v>
      </c>
      <c r="DV852" s="9" t="str">
        <f>VLOOKUP(DU852,Metadata!$B$2:$C$7,2,FALSE)</f>
        <v>0 - 3 years</v>
      </c>
    </row>
    <row r="853" spans="1:126">
      <c r="A853" s="13">
        <v>852</v>
      </c>
      <c r="B853" s="9" t="s">
        <v>135</v>
      </c>
      <c r="C853" s="9" t="str">
        <f>VLOOKUP(B853,Metadata!$M$2:$N$6,2,FALSE)</f>
        <v>Permanent Employee</v>
      </c>
      <c r="D853" s="9" t="s">
        <v>159</v>
      </c>
      <c r="E853" s="9" t="s">
        <v>137</v>
      </c>
      <c r="F853" s="9" t="s">
        <v>138</v>
      </c>
      <c r="G853" s="9" t="s">
        <v>140</v>
      </c>
      <c r="H853" s="9" t="str">
        <f>IF(G853="","",VLOOKUP(G853,Metadata!$J$2:$K$22,2,FALSE))</f>
        <v>Lisbon Metropolitan Area</v>
      </c>
      <c r="I853" s="9" t="s">
        <v>138</v>
      </c>
      <c r="J853" s="9" t="str">
        <f>IF(I853="","",VLOOKUP(I853,Metadata!$P$2:$Q$43,2,FALSE))</f>
        <v>Europe</v>
      </c>
      <c r="K853" s="9" t="str">
        <f t="shared" si="0"/>
        <v>Portugal</v>
      </c>
      <c r="L853" s="9" t="s">
        <v>140</v>
      </c>
      <c r="M853" s="9" t="str">
        <f>IF(L853="","",VLOOKUP(L853,Metadata!$J$2:$K$22,2,FALSE))</f>
        <v>Lisbon Metropolitan Area</v>
      </c>
      <c r="N853" s="9" t="s">
        <v>214</v>
      </c>
      <c r="O853" s="9" t="s">
        <v>239</v>
      </c>
      <c r="P853" s="9" t="s">
        <v>142</v>
      </c>
      <c r="Q853" s="10" t="str">
        <f t="shared" si="1"/>
        <v>Full Office Job</v>
      </c>
      <c r="R853" s="10">
        <v>5</v>
      </c>
      <c r="S853" s="9" t="s">
        <v>336</v>
      </c>
      <c r="T853" s="9" t="s">
        <v>137</v>
      </c>
      <c r="U853" s="9" t="str">
        <f>IF(S853&lt;&gt;"",S853,IF(T853&lt;&gt;"",VLOOKUP(T853,Metadata!$S$2:$T$228,2,FALSE),""))</f>
        <v>Scrum Master</v>
      </c>
      <c r="V853" s="9" t="s">
        <v>304</v>
      </c>
      <c r="W853" s="9" t="s">
        <v>137</v>
      </c>
      <c r="X853" s="9" t="s">
        <v>242</v>
      </c>
      <c r="Y853" s="9" t="s">
        <v>137</v>
      </c>
      <c r="Z853" s="9" t="s">
        <v>184</v>
      </c>
      <c r="AA853" s="9" t="s">
        <v>165</v>
      </c>
      <c r="AB853" s="9" t="s">
        <v>137</v>
      </c>
      <c r="AC853" s="9"/>
      <c r="AD853" s="9"/>
      <c r="AE853" s="9" t="s">
        <v>194</v>
      </c>
      <c r="AF853" s="9" t="s">
        <v>243</v>
      </c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 t="s">
        <v>186</v>
      </c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10"/>
      <c r="CB853" s="10" t="str">
        <f t="shared" si="5"/>
        <v/>
      </c>
      <c r="CC853" s="10"/>
      <c r="CD853" s="9" t="str">
        <f t="shared" si="2"/>
        <v/>
      </c>
      <c r="CE853" s="9" t="s">
        <v>232</v>
      </c>
      <c r="CF853" s="9" t="s">
        <v>419</v>
      </c>
      <c r="CG853" s="9">
        <f>IF(CF853="","",VLOOKUP(CF853,Metadata!$D$2:$H$20,2,FALSE))</f>
        <v>62500</v>
      </c>
      <c r="CH853" s="9">
        <f>IF(CF853="","",VLOOKUP(CF853,Metadata!$D$2:$H$20,4,FALSE))</f>
        <v>60000</v>
      </c>
      <c r="CI853" s="9">
        <f>IF(CF853="","",VLOOKUP(CF853,Metadata!$D$2:$H$20,5,FALSE))</f>
        <v>65000</v>
      </c>
      <c r="CJ853" s="9">
        <f t="shared" si="3"/>
        <v>62500</v>
      </c>
      <c r="CK853" s="9" t="s">
        <v>189</v>
      </c>
      <c r="CL853" s="10">
        <v>6</v>
      </c>
      <c r="CM853" s="10">
        <v>3</v>
      </c>
      <c r="CN853" s="10">
        <v>7</v>
      </c>
      <c r="CO853" s="10">
        <v>7</v>
      </c>
      <c r="CP853" s="10">
        <v>5</v>
      </c>
      <c r="CQ853" s="10">
        <v>5</v>
      </c>
      <c r="CR853" s="10">
        <v>5</v>
      </c>
      <c r="CS853" s="10">
        <v>7</v>
      </c>
      <c r="CT853" s="10">
        <v>7</v>
      </c>
      <c r="CU853" s="10">
        <v>6</v>
      </c>
      <c r="CV853" s="10">
        <v>5</v>
      </c>
      <c r="CW853" s="10">
        <v>5</v>
      </c>
      <c r="CX853" s="10">
        <v>7</v>
      </c>
      <c r="CY853" s="10">
        <v>6</v>
      </c>
      <c r="CZ853" s="10">
        <v>7</v>
      </c>
      <c r="DA853" s="10">
        <v>7</v>
      </c>
      <c r="DB853" s="10">
        <v>5</v>
      </c>
      <c r="DC853" s="10">
        <v>7</v>
      </c>
      <c r="DD853" s="10">
        <v>5</v>
      </c>
      <c r="DE853" s="10">
        <v>7</v>
      </c>
      <c r="DF853" s="10">
        <v>5</v>
      </c>
      <c r="DG853" s="10">
        <v>5</v>
      </c>
      <c r="DH853" s="10">
        <v>5</v>
      </c>
      <c r="DI853" s="10">
        <v>7</v>
      </c>
      <c r="DJ853" s="10">
        <v>5</v>
      </c>
      <c r="DK853" s="10">
        <v>5</v>
      </c>
      <c r="DL853" s="10">
        <v>5</v>
      </c>
      <c r="DM853" s="9" t="s">
        <v>154</v>
      </c>
      <c r="DN853" s="10">
        <v>1979</v>
      </c>
      <c r="DO853" s="9">
        <f t="shared" si="4"/>
        <v>42</v>
      </c>
      <c r="DP853" s="9" t="s">
        <v>222</v>
      </c>
      <c r="DQ853" s="9" t="s">
        <v>156</v>
      </c>
      <c r="DR853" s="9" t="s">
        <v>157</v>
      </c>
      <c r="DS853" s="9" t="s">
        <v>137</v>
      </c>
      <c r="DT853" s="9" t="s">
        <v>181</v>
      </c>
      <c r="DU853" s="9" t="s">
        <v>158</v>
      </c>
      <c r="DV853" s="9" t="str">
        <f>VLOOKUP(DU853,Metadata!$B$2:$C$7,2,FALSE)</f>
        <v>6+ years</v>
      </c>
    </row>
    <row r="854" spans="1:126">
      <c r="A854" s="13">
        <v>853</v>
      </c>
      <c r="B854" s="9" t="s">
        <v>171</v>
      </c>
      <c r="C854" s="9" t="str">
        <f>VLOOKUP(B854,Metadata!$M$2:$N$6,2,FALSE)</f>
        <v>Contractor</v>
      </c>
      <c r="D854" s="9" t="s">
        <v>137</v>
      </c>
      <c r="E854" s="9" t="s">
        <v>159</v>
      </c>
      <c r="F854" s="9" t="s">
        <v>138</v>
      </c>
      <c r="G854" s="9" t="s">
        <v>140</v>
      </c>
      <c r="H854" s="9" t="str">
        <f>IF(G854="","",VLOOKUP(G854,Metadata!$J$2:$K$22,2,FALSE))</f>
        <v>Lisbon Metropolitan Area</v>
      </c>
      <c r="I854" s="9" t="s">
        <v>138</v>
      </c>
      <c r="J854" s="9" t="str">
        <f>IF(I854="","",VLOOKUP(I854,Metadata!$P$2:$Q$43,2,FALSE))</f>
        <v>Europe</v>
      </c>
      <c r="K854" s="9" t="str">
        <f t="shared" si="0"/>
        <v>Portugal</v>
      </c>
      <c r="L854" s="9" t="s">
        <v>140</v>
      </c>
      <c r="M854" s="9" t="str">
        <f>IF(L854="","",VLOOKUP(L854,Metadata!$J$2:$K$22,2,FALSE))</f>
        <v>Lisbon Metropolitan Area</v>
      </c>
      <c r="N854" s="9" t="s">
        <v>141</v>
      </c>
      <c r="O854" s="9" t="s">
        <v>137</v>
      </c>
      <c r="P854" s="9" t="s">
        <v>142</v>
      </c>
      <c r="Q854" s="10" t="str">
        <f t="shared" si="1"/>
        <v>Full Office Job</v>
      </c>
      <c r="R854" s="10">
        <v>6</v>
      </c>
      <c r="S854" s="9" t="s">
        <v>338</v>
      </c>
      <c r="T854" s="9" t="s">
        <v>137</v>
      </c>
      <c r="U854" s="9" t="str">
        <f>IF(S854&lt;&gt;"",S854,IF(T854&lt;&gt;"",VLOOKUP(T854,Metadata!$S$2:$T$228,2,FALSE),""))</f>
        <v>Solutions Architect</v>
      </c>
      <c r="V854" s="9" t="s">
        <v>276</v>
      </c>
      <c r="W854" s="9" t="s">
        <v>137</v>
      </c>
      <c r="X854" s="9" t="s">
        <v>145</v>
      </c>
      <c r="Y854" s="9" t="s">
        <v>137</v>
      </c>
      <c r="Z854" s="9" t="s">
        <v>146</v>
      </c>
      <c r="AA854" s="9" t="s">
        <v>165</v>
      </c>
      <c r="AB854" s="9" t="s">
        <v>137</v>
      </c>
      <c r="AC854" s="9" t="s">
        <v>147</v>
      </c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 t="s">
        <v>178</v>
      </c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198</v>
      </c>
      <c r="BL854" s="9"/>
      <c r="BM854" s="9"/>
      <c r="BN854" s="9" t="s">
        <v>186</v>
      </c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10">
        <v>6</v>
      </c>
      <c r="CB854" s="10" t="str">
        <f t="shared" si="5"/>
        <v>4 to 6 months</v>
      </c>
      <c r="CC854" s="10">
        <v>37.5</v>
      </c>
      <c r="CD854" s="9">
        <f t="shared" si="2"/>
        <v>60000</v>
      </c>
      <c r="CE854" s="9"/>
      <c r="CF854" s="9" t="s">
        <v>137</v>
      </c>
      <c r="CG854" s="9" t="str">
        <f>IF(CF854="","",VLOOKUP(CF854,Metadata!$D$2:$H$20,2,FALSE))</f>
        <v/>
      </c>
      <c r="CH854" s="9" t="str">
        <f>IF(CF854="","",VLOOKUP(CF854,Metadata!$D$2:$H$20,4,FALSE))</f>
        <v/>
      </c>
      <c r="CI854" s="9" t="str">
        <f>IF(CF854="","",VLOOKUP(CF854,Metadata!$D$2:$H$20,5,FALSE))</f>
        <v/>
      </c>
      <c r="CJ854" s="9">
        <f t="shared" si="3"/>
        <v>60000</v>
      </c>
      <c r="CK854" s="9" t="s">
        <v>153</v>
      </c>
      <c r="CL854" s="10">
        <v>5</v>
      </c>
      <c r="CM854" s="10">
        <v>3</v>
      </c>
      <c r="CN854" s="10">
        <v>6</v>
      </c>
      <c r="CO854" s="10">
        <v>6</v>
      </c>
      <c r="CP854" s="10">
        <v>6</v>
      </c>
      <c r="CQ854" s="10">
        <v>5</v>
      </c>
      <c r="CR854" s="10">
        <v>5</v>
      </c>
      <c r="CS854" s="10">
        <v>5</v>
      </c>
      <c r="CT854" s="10">
        <v>5</v>
      </c>
      <c r="CU854" s="10">
        <v>7</v>
      </c>
      <c r="CV854" s="10">
        <v>4</v>
      </c>
      <c r="CW854" s="10">
        <v>4</v>
      </c>
      <c r="CX854" s="10">
        <v>6</v>
      </c>
      <c r="CY854" s="10">
        <v>5</v>
      </c>
      <c r="CZ854" s="10">
        <v>6</v>
      </c>
      <c r="DA854" s="10">
        <v>3</v>
      </c>
      <c r="DB854" s="10">
        <v>3</v>
      </c>
      <c r="DC854" s="10">
        <v>5</v>
      </c>
      <c r="DD854" s="10">
        <v>5</v>
      </c>
      <c r="DE854" s="10">
        <v>7</v>
      </c>
      <c r="DF854" s="10">
        <v>6</v>
      </c>
      <c r="DG854" s="10">
        <v>6</v>
      </c>
      <c r="DH854" s="10">
        <v>5</v>
      </c>
      <c r="DI854" s="10">
        <v>5</v>
      </c>
      <c r="DJ854" s="10">
        <v>5</v>
      </c>
      <c r="DK854" s="10">
        <v>5</v>
      </c>
      <c r="DL854" s="10">
        <v>5</v>
      </c>
      <c r="DM854" s="9" t="s">
        <v>154</v>
      </c>
      <c r="DN854" s="10">
        <v>1976</v>
      </c>
      <c r="DO854" s="9">
        <f t="shared" si="4"/>
        <v>45</v>
      </c>
      <c r="DP854" s="9" t="s">
        <v>155</v>
      </c>
      <c r="DQ854" s="9" t="s">
        <v>156</v>
      </c>
      <c r="DR854" s="9" t="s">
        <v>157</v>
      </c>
      <c r="DS854" s="9" t="s">
        <v>137</v>
      </c>
      <c r="DT854" s="9" t="s">
        <v>181</v>
      </c>
      <c r="DU854" s="9" t="s">
        <v>158</v>
      </c>
      <c r="DV854" s="9" t="str">
        <f>VLOOKUP(DU854,Metadata!$B$2:$C$7,2,FALSE)</f>
        <v>6+ years</v>
      </c>
    </row>
    <row r="855" spans="1:126">
      <c r="A855" s="13">
        <v>854</v>
      </c>
      <c r="B855" s="9" t="s">
        <v>135</v>
      </c>
      <c r="C855" s="9" t="str">
        <f>VLOOKUP(B855,Metadata!$M$2:$N$6,2,FALSE)</f>
        <v>Permanent Employee</v>
      </c>
      <c r="D855" s="9" t="s">
        <v>136</v>
      </c>
      <c r="E855" s="9" t="s">
        <v>137</v>
      </c>
      <c r="F855" s="9" t="s">
        <v>138</v>
      </c>
      <c r="G855" s="9" t="s">
        <v>172</v>
      </c>
      <c r="H855" s="9" t="str">
        <f>IF(G855="","",VLOOKUP(G855,Metadata!$J$2:$K$22,2,FALSE))</f>
        <v>Porto Metropolitan Area</v>
      </c>
      <c r="I855" s="9" t="s">
        <v>138</v>
      </c>
      <c r="J855" s="9" t="str">
        <f>IF(I855="","",VLOOKUP(I855,Metadata!$P$2:$Q$43,2,FALSE))</f>
        <v>Europe</v>
      </c>
      <c r="K855" s="9" t="str">
        <f t="shared" si="0"/>
        <v>Portugal</v>
      </c>
      <c r="L855" s="9" t="s">
        <v>172</v>
      </c>
      <c r="M855" s="9" t="str">
        <f>IF(L855="","",VLOOKUP(L855,Metadata!$J$2:$K$22,2,FALSE))</f>
        <v>Porto Metropolitan Area</v>
      </c>
      <c r="N855" s="9" t="s">
        <v>205</v>
      </c>
      <c r="O855" s="9" t="s">
        <v>137</v>
      </c>
      <c r="P855" s="9" t="s">
        <v>137</v>
      </c>
      <c r="Q855" s="10" t="str">
        <f t="shared" si="1"/>
        <v>Full Office Job</v>
      </c>
      <c r="R855" s="10">
        <v>7</v>
      </c>
      <c r="S855" s="9" t="s">
        <v>216</v>
      </c>
      <c r="T855" s="9" t="s">
        <v>137</v>
      </c>
      <c r="U855" s="9" t="str">
        <f>IF(S855&lt;&gt;"",S855,IF(T855&lt;&gt;"",VLOOKUP(T855,Metadata!$S$2:$T$228,2,FALSE),""))</f>
        <v>Front-End Developer</v>
      </c>
      <c r="V855" s="9" t="s">
        <v>341</v>
      </c>
      <c r="W855" s="9" t="s">
        <v>137</v>
      </c>
      <c r="X855" s="9" t="s">
        <v>163</v>
      </c>
      <c r="Y855" s="9" t="s">
        <v>137</v>
      </c>
      <c r="Z855" s="9" t="s">
        <v>164</v>
      </c>
      <c r="AA855" s="9" t="s">
        <v>165</v>
      </c>
      <c r="AB855" s="9" t="s">
        <v>137</v>
      </c>
      <c r="AC855" s="9"/>
      <c r="AD855" s="9"/>
      <c r="AE855" s="9"/>
      <c r="AF855" s="9"/>
      <c r="AG855" s="9"/>
      <c r="AH855" s="9"/>
      <c r="AI855" s="9"/>
      <c r="AJ855" s="9" t="s">
        <v>185</v>
      </c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 t="s">
        <v>178</v>
      </c>
      <c r="BB855" s="9"/>
      <c r="BC855" s="9"/>
      <c r="BD855" s="9"/>
      <c r="BE855" s="9"/>
      <c r="BF855" s="9"/>
      <c r="BG855" s="9"/>
      <c r="BH855" s="9"/>
      <c r="BI855" s="9"/>
      <c r="BJ855" s="9" t="s">
        <v>167</v>
      </c>
      <c r="BK855" s="9"/>
      <c r="BL855" s="9" t="s">
        <v>199</v>
      </c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10"/>
      <c r="CB855" s="10" t="str">
        <f t="shared" si="5"/>
        <v/>
      </c>
      <c r="CC855" s="10"/>
      <c r="CD855" s="9" t="str">
        <f t="shared" si="2"/>
        <v/>
      </c>
      <c r="CE855" s="9" t="s">
        <v>151</v>
      </c>
      <c r="CF855" s="9" t="s">
        <v>225</v>
      </c>
      <c r="CG855" s="9">
        <f>IF(CF855="","",VLOOKUP(CF855,Metadata!$D$2:$H$20,2,FALSE))</f>
        <v>22500</v>
      </c>
      <c r="CH855" s="9">
        <f>IF(CF855="","",VLOOKUP(CF855,Metadata!$D$2:$H$20,4,FALSE))</f>
        <v>20000</v>
      </c>
      <c r="CI855" s="9">
        <f>IF(CF855="","",VLOOKUP(CF855,Metadata!$D$2:$H$20,5,FALSE))</f>
        <v>25000</v>
      </c>
      <c r="CJ855" s="9">
        <f t="shared" si="3"/>
        <v>22500</v>
      </c>
      <c r="CK855" s="9" t="s">
        <v>153</v>
      </c>
      <c r="CL855" s="10">
        <v>1</v>
      </c>
      <c r="CM855" s="10">
        <v>5</v>
      </c>
      <c r="CN855" s="10">
        <v>7</v>
      </c>
      <c r="CO855" s="10">
        <v>7</v>
      </c>
      <c r="CP855" s="10">
        <v>7</v>
      </c>
      <c r="CQ855" s="10">
        <v>7</v>
      </c>
      <c r="CR855" s="10">
        <v>7</v>
      </c>
      <c r="CS855" s="10">
        <v>7</v>
      </c>
      <c r="CT855" s="10">
        <v>7</v>
      </c>
      <c r="CU855" s="10">
        <v>7</v>
      </c>
      <c r="CV855" s="10">
        <v>7</v>
      </c>
      <c r="CW855" s="10">
        <v>7</v>
      </c>
      <c r="CX855" s="10">
        <v>7</v>
      </c>
      <c r="CY855" s="10">
        <v>5</v>
      </c>
      <c r="CZ855" s="10">
        <v>7</v>
      </c>
      <c r="DA855" s="10">
        <v>5</v>
      </c>
      <c r="DB855" s="10">
        <v>5</v>
      </c>
      <c r="DC855" s="10">
        <v>7</v>
      </c>
      <c r="DD855" s="10">
        <v>7</v>
      </c>
      <c r="DE855" s="10">
        <v>7</v>
      </c>
      <c r="DF855" s="10">
        <v>7</v>
      </c>
      <c r="DG855" s="10">
        <v>7</v>
      </c>
      <c r="DH855" s="10">
        <v>7</v>
      </c>
      <c r="DI855" s="10">
        <v>7</v>
      </c>
      <c r="DJ855" s="10">
        <v>7</v>
      </c>
      <c r="DK855" s="10">
        <v>7</v>
      </c>
      <c r="DL855" s="10">
        <v>7</v>
      </c>
      <c r="DM855" s="9" t="s">
        <v>154</v>
      </c>
      <c r="DN855" s="10">
        <v>1976</v>
      </c>
      <c r="DO855" s="9">
        <f t="shared" si="4"/>
        <v>45</v>
      </c>
      <c r="DP855" s="9" t="s">
        <v>155</v>
      </c>
      <c r="DQ855" s="9" t="s">
        <v>210</v>
      </c>
      <c r="DR855" s="9" t="s">
        <v>170</v>
      </c>
      <c r="DS855" s="9" t="s">
        <v>137</v>
      </c>
      <c r="DT855" s="9" t="s">
        <v>181</v>
      </c>
      <c r="DU855" s="9" t="s">
        <v>158</v>
      </c>
      <c r="DV855" s="9" t="str">
        <f>VLOOKUP(DU855,Metadata!$B$2:$C$7,2,FALSE)</f>
        <v>6+ years</v>
      </c>
    </row>
    <row r="856" spans="1:126">
      <c r="A856" s="13">
        <v>855</v>
      </c>
      <c r="B856" s="9" t="s">
        <v>135</v>
      </c>
      <c r="C856" s="9" t="str">
        <f>VLOOKUP(B856,Metadata!$M$2:$N$6,2,FALSE)</f>
        <v>Permanent Employee</v>
      </c>
      <c r="D856" s="9" t="s">
        <v>159</v>
      </c>
      <c r="E856" s="9" t="s">
        <v>137</v>
      </c>
      <c r="F856" s="9" t="s">
        <v>138</v>
      </c>
      <c r="G856" s="9" t="s">
        <v>312</v>
      </c>
      <c r="H856" s="9" t="str">
        <f>IF(G856="","",VLOOKUP(G856,Metadata!$J$2:$K$22,2,FALSE))</f>
        <v>South</v>
      </c>
      <c r="I856" s="9" t="s">
        <v>138</v>
      </c>
      <c r="J856" s="9" t="str">
        <f>IF(I856="","",VLOOKUP(I856,Metadata!$P$2:$Q$43,2,FALSE))</f>
        <v>Europe</v>
      </c>
      <c r="K856" s="9" t="str">
        <f t="shared" si="0"/>
        <v>Portugal</v>
      </c>
      <c r="L856" s="9" t="s">
        <v>140</v>
      </c>
      <c r="M856" s="9" t="str">
        <f>IF(L856="","",VLOOKUP(L856,Metadata!$J$2:$K$22,2,FALSE))</f>
        <v>Lisbon Metropolitan Area</v>
      </c>
      <c r="N856" s="9" t="s">
        <v>214</v>
      </c>
      <c r="O856" s="9" t="s">
        <v>278</v>
      </c>
      <c r="P856" s="9" t="s">
        <v>191</v>
      </c>
      <c r="Q856" s="10" t="str">
        <f t="shared" si="1"/>
        <v>Remote Job (full or flexible)</v>
      </c>
      <c r="R856" s="10">
        <v>4</v>
      </c>
      <c r="S856" s="9" t="s">
        <v>143</v>
      </c>
      <c r="T856" s="9" t="s">
        <v>137</v>
      </c>
      <c r="U856" s="9" t="str">
        <f>IF(S856&lt;&gt;"",S856,IF(T856&lt;&gt;"",VLOOKUP(T856,Metadata!$S$2:$T$228,2,FALSE),""))</f>
        <v>Technical Team Leader</v>
      </c>
      <c r="V856" s="9" t="s">
        <v>207</v>
      </c>
      <c r="W856" s="9" t="s">
        <v>137</v>
      </c>
      <c r="X856" s="9" t="s">
        <v>163</v>
      </c>
      <c r="Y856" s="9" t="s">
        <v>137</v>
      </c>
      <c r="Z856" s="9" t="s">
        <v>262</v>
      </c>
      <c r="AA856" s="9" t="s">
        <v>165</v>
      </c>
      <c r="AB856" s="9" t="s">
        <v>137</v>
      </c>
      <c r="AC856" s="9" t="s">
        <v>147</v>
      </c>
      <c r="AD856" s="9"/>
      <c r="AE856" s="9" t="s">
        <v>194</v>
      </c>
      <c r="AF856" s="9"/>
      <c r="AG856" s="9"/>
      <c r="AH856" s="9"/>
      <c r="AI856" s="9"/>
      <c r="AJ856" s="9"/>
      <c r="AK856" s="9"/>
      <c r="AL856" s="9"/>
      <c r="AM856" s="9"/>
      <c r="AN856" s="9" t="s">
        <v>195</v>
      </c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 t="s">
        <v>178</v>
      </c>
      <c r="BB856" s="9"/>
      <c r="BC856" s="9"/>
      <c r="BD856" s="9"/>
      <c r="BE856" s="9"/>
      <c r="BF856" s="9"/>
      <c r="BG856" s="9"/>
      <c r="BH856" s="9"/>
      <c r="BI856" s="9" t="s">
        <v>523</v>
      </c>
      <c r="BJ856" s="9"/>
      <c r="BK856" s="9" t="s">
        <v>198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10"/>
      <c r="CB856" s="10" t="str">
        <f t="shared" si="5"/>
        <v/>
      </c>
      <c r="CC856" s="10"/>
      <c r="CD856" s="9" t="str">
        <f t="shared" si="2"/>
        <v/>
      </c>
      <c r="CE856" s="9" t="s">
        <v>151</v>
      </c>
      <c r="CF856" s="9" t="s">
        <v>220</v>
      </c>
      <c r="CG856" s="9">
        <f>IF(CF856="","",VLOOKUP(CF856,Metadata!$D$2:$H$20,2,FALSE))</f>
        <v>27500</v>
      </c>
      <c r="CH856" s="9">
        <f>IF(CF856="","",VLOOKUP(CF856,Metadata!$D$2:$H$20,4,FALSE))</f>
        <v>25000</v>
      </c>
      <c r="CI856" s="9">
        <f>IF(CF856="","",VLOOKUP(CF856,Metadata!$D$2:$H$20,5,FALSE))</f>
        <v>30000</v>
      </c>
      <c r="CJ856" s="9">
        <f t="shared" si="3"/>
        <v>27500</v>
      </c>
      <c r="CK856" s="9" t="s">
        <v>221</v>
      </c>
      <c r="CL856" s="10">
        <v>4</v>
      </c>
      <c r="CM856" s="10">
        <v>3</v>
      </c>
      <c r="CN856" s="10">
        <v>6</v>
      </c>
      <c r="CO856" s="10">
        <v>5</v>
      </c>
      <c r="CP856" s="10">
        <v>6</v>
      </c>
      <c r="CQ856" s="10">
        <v>6</v>
      </c>
      <c r="CR856" s="10">
        <v>4</v>
      </c>
      <c r="CS856" s="10">
        <v>6</v>
      </c>
      <c r="CT856" s="10">
        <v>6</v>
      </c>
      <c r="CU856" s="10">
        <v>4</v>
      </c>
      <c r="CV856" s="10">
        <v>5</v>
      </c>
      <c r="CW856" s="10">
        <v>4</v>
      </c>
      <c r="CX856" s="10">
        <v>5</v>
      </c>
      <c r="CY856" s="10">
        <v>5</v>
      </c>
      <c r="CZ856" s="10">
        <v>5</v>
      </c>
      <c r="DA856" s="10">
        <v>4</v>
      </c>
      <c r="DB856" s="10">
        <v>5</v>
      </c>
      <c r="DC856" s="10">
        <v>6</v>
      </c>
      <c r="DD856" s="10">
        <v>5</v>
      </c>
      <c r="DE856" s="10">
        <v>5</v>
      </c>
      <c r="DF856" s="10">
        <v>5</v>
      </c>
      <c r="DG856" s="10">
        <v>5</v>
      </c>
      <c r="DH856" s="10">
        <v>5</v>
      </c>
      <c r="DI856" s="10">
        <v>5</v>
      </c>
      <c r="DJ856" s="10">
        <v>4</v>
      </c>
      <c r="DK856" s="10">
        <v>5</v>
      </c>
      <c r="DL856" s="10">
        <v>4</v>
      </c>
      <c r="DM856" s="9" t="s">
        <v>154</v>
      </c>
      <c r="DN856" s="10">
        <v>1976</v>
      </c>
      <c r="DO856" s="9">
        <f t="shared" si="4"/>
        <v>45</v>
      </c>
      <c r="DP856" s="9" t="s">
        <v>155</v>
      </c>
      <c r="DQ856" s="9" t="s">
        <v>202</v>
      </c>
      <c r="DR856" s="9" t="s">
        <v>157</v>
      </c>
      <c r="DS856" s="9" t="s">
        <v>137</v>
      </c>
      <c r="DT856" s="9" t="s">
        <v>181</v>
      </c>
      <c r="DU856" s="9" t="s">
        <v>158</v>
      </c>
      <c r="DV856" s="9" t="str">
        <f>VLOOKUP(DU856,Metadata!$B$2:$C$7,2,FALSE)</f>
        <v>6+ years</v>
      </c>
    </row>
    <row r="857" spans="1:126">
      <c r="A857" s="13">
        <v>856</v>
      </c>
      <c r="B857" s="9" t="s">
        <v>135</v>
      </c>
      <c r="C857" s="9" t="str">
        <f>VLOOKUP(B857,Metadata!$M$2:$N$6,2,FALSE)</f>
        <v>Permanent Employee</v>
      </c>
      <c r="D857" s="9" t="s">
        <v>136</v>
      </c>
      <c r="E857" s="9" t="s">
        <v>137</v>
      </c>
      <c r="F857" s="9" t="s">
        <v>138</v>
      </c>
      <c r="G857" s="9" t="s">
        <v>140</v>
      </c>
      <c r="H857" s="9" t="str">
        <f>IF(G857="","",VLOOKUP(G857,Metadata!$J$2:$K$22,2,FALSE))</f>
        <v>Lisbon Metropolitan Area</v>
      </c>
      <c r="I857" s="9" t="s">
        <v>173</v>
      </c>
      <c r="J857" s="9" t="str">
        <f>IF(I857="","",VLOOKUP(I857,Metadata!$P$2:$Q$43,2,FALSE))</f>
        <v>N/A</v>
      </c>
      <c r="K857" s="9" t="str">
        <f t="shared" si="0"/>
        <v>International</v>
      </c>
      <c r="L857" s="9" t="s">
        <v>137</v>
      </c>
      <c r="M857" s="9" t="str">
        <f>IF(L857="","",VLOOKUP(L857,Metadata!$J$2:$K$22,2,FALSE))</f>
        <v/>
      </c>
      <c r="N857" s="9" t="s">
        <v>214</v>
      </c>
      <c r="O857" s="9" t="s">
        <v>259</v>
      </c>
      <c r="P857" s="9" t="s">
        <v>191</v>
      </c>
      <c r="Q857" s="10" t="str">
        <f t="shared" si="1"/>
        <v>Remote Job (full or flexible)</v>
      </c>
      <c r="R857" s="10">
        <v>4</v>
      </c>
      <c r="S857" s="9" t="s">
        <v>183</v>
      </c>
      <c r="T857" s="9" t="s">
        <v>137</v>
      </c>
      <c r="U857" s="9" t="str">
        <f>IF(S857&lt;&gt;"",S857,IF(T857&lt;&gt;"",VLOOKUP(T857,Metadata!$S$2:$T$228,2,FALSE),""))</f>
        <v>Product Owner/Product Manager</v>
      </c>
      <c r="V857" s="9" t="s">
        <v>304</v>
      </c>
      <c r="W857" s="9" t="s">
        <v>137</v>
      </c>
      <c r="X857" s="9" t="s">
        <v>145</v>
      </c>
      <c r="Y857" s="9" t="s">
        <v>137</v>
      </c>
      <c r="Z857" s="9" t="s">
        <v>218</v>
      </c>
      <c r="AA857" s="9" t="s">
        <v>137</v>
      </c>
      <c r="AB857" s="9" t="s">
        <v>137</v>
      </c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 t="s">
        <v>150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 t="s">
        <v>150</v>
      </c>
      <c r="BZ857" s="9" t="s">
        <v>137</v>
      </c>
      <c r="CA857" s="10"/>
      <c r="CB857" s="10" t="str">
        <f t="shared" si="5"/>
        <v/>
      </c>
      <c r="CC857" s="10"/>
      <c r="CD857" s="9" t="str">
        <f t="shared" si="2"/>
        <v/>
      </c>
      <c r="CE857" s="9" t="s">
        <v>232</v>
      </c>
      <c r="CF857" s="9" t="s">
        <v>328</v>
      </c>
      <c r="CG857" s="9">
        <f>IF(CF857="","",VLOOKUP(CF857,Metadata!$D$2:$H$20,2,FALSE))</f>
        <v>72500</v>
      </c>
      <c r="CH857" s="9">
        <f>IF(CF857="","",VLOOKUP(CF857,Metadata!$D$2:$H$20,4,FALSE))</f>
        <v>70000</v>
      </c>
      <c r="CI857" s="9">
        <f>IF(CF857="","",VLOOKUP(CF857,Metadata!$D$2:$H$20,5,FALSE))</f>
        <v>75000</v>
      </c>
      <c r="CJ857" s="9">
        <f t="shared" si="3"/>
        <v>72500</v>
      </c>
      <c r="CK857" s="9" t="s">
        <v>153</v>
      </c>
      <c r="CL857" s="10">
        <v>6</v>
      </c>
      <c r="CM857" s="10">
        <v>2</v>
      </c>
      <c r="CN857" s="10">
        <v>6</v>
      </c>
      <c r="CO857" s="10">
        <v>7</v>
      </c>
      <c r="CP857" s="10">
        <v>5</v>
      </c>
      <c r="CQ857" s="10">
        <v>7</v>
      </c>
      <c r="CR857" s="10">
        <v>4</v>
      </c>
      <c r="CS857" s="10">
        <v>7</v>
      </c>
      <c r="CT857" s="10">
        <v>7</v>
      </c>
      <c r="CU857" s="10">
        <v>4</v>
      </c>
      <c r="CV857" s="10">
        <v>5</v>
      </c>
      <c r="CW857" s="10">
        <v>6</v>
      </c>
      <c r="CX857" s="10">
        <v>6</v>
      </c>
      <c r="CY857" s="10">
        <v>7</v>
      </c>
      <c r="CZ857" s="10">
        <v>4</v>
      </c>
      <c r="DA857" s="10">
        <v>4</v>
      </c>
      <c r="DB857" s="10">
        <v>5</v>
      </c>
      <c r="DC857" s="10">
        <v>6</v>
      </c>
      <c r="DD857" s="10">
        <v>4</v>
      </c>
      <c r="DE857" s="10">
        <v>7</v>
      </c>
      <c r="DF857" s="10">
        <v>7</v>
      </c>
      <c r="DG857" s="10">
        <v>7</v>
      </c>
      <c r="DH857" s="10">
        <v>7</v>
      </c>
      <c r="DI857" s="10">
        <v>7</v>
      </c>
      <c r="DJ857" s="10">
        <v>7</v>
      </c>
      <c r="DK857" s="10">
        <v>5</v>
      </c>
      <c r="DL857" s="10">
        <v>7</v>
      </c>
      <c r="DM857" s="9" t="s">
        <v>154</v>
      </c>
      <c r="DN857" s="10">
        <v>1984</v>
      </c>
      <c r="DO857" s="9">
        <f t="shared" si="4"/>
        <v>37</v>
      </c>
      <c r="DP857" s="9" t="s">
        <v>155</v>
      </c>
      <c r="DQ857" s="9" t="s">
        <v>210</v>
      </c>
      <c r="DR857" s="9" t="s">
        <v>157</v>
      </c>
      <c r="DS857" s="9" t="s">
        <v>137</v>
      </c>
      <c r="DT857" s="9" t="s">
        <v>181</v>
      </c>
      <c r="DU857" s="9" t="s">
        <v>158</v>
      </c>
      <c r="DV857" s="9" t="str">
        <f>VLOOKUP(DU857,Metadata!$B$2:$C$7,2,FALSE)</f>
        <v>6+ years</v>
      </c>
    </row>
    <row r="858" spans="1:126">
      <c r="A858" s="13">
        <v>857</v>
      </c>
      <c r="B858" s="9" t="s">
        <v>135</v>
      </c>
      <c r="C858" s="9" t="str">
        <f>VLOOKUP(B858,Metadata!$M$2:$N$6,2,FALSE)</f>
        <v>Permanent Employee</v>
      </c>
      <c r="D858" s="9" t="s">
        <v>159</v>
      </c>
      <c r="E858" s="9" t="s">
        <v>137</v>
      </c>
      <c r="F858" s="9" t="s">
        <v>138</v>
      </c>
      <c r="G858" s="9" t="s">
        <v>285</v>
      </c>
      <c r="H858" s="9" t="str">
        <f>IF(G858="","",VLOOKUP(G858,Metadata!$J$2:$K$22,2,FALSE))</f>
        <v>Centre</v>
      </c>
      <c r="I858" s="9" t="s">
        <v>138</v>
      </c>
      <c r="J858" s="9" t="str">
        <f>IF(I858="","",VLOOKUP(I858,Metadata!$P$2:$Q$43,2,FALSE))</f>
        <v>Europe</v>
      </c>
      <c r="K858" s="9" t="str">
        <f t="shared" si="0"/>
        <v>Portugal</v>
      </c>
      <c r="L858" s="9" t="s">
        <v>291</v>
      </c>
      <c r="M858" s="9" t="str">
        <f>IF(L858="","",VLOOKUP(L858,Metadata!$J$2:$K$22,2,FALSE))</f>
        <v>Centre</v>
      </c>
      <c r="N858" s="9" t="s">
        <v>141</v>
      </c>
      <c r="O858" s="9" t="s">
        <v>137</v>
      </c>
      <c r="P858" s="9" t="s">
        <v>142</v>
      </c>
      <c r="Q858" s="10" t="str">
        <f t="shared" si="1"/>
        <v>Full Office Job</v>
      </c>
      <c r="R858" s="10">
        <v>6</v>
      </c>
      <c r="S858" s="9" t="s">
        <v>260</v>
      </c>
      <c r="T858" s="9" t="s">
        <v>137</v>
      </c>
      <c r="U858" s="9" t="str">
        <f>IF(S858&lt;&gt;"",S858,IF(T858&lt;&gt;"",VLOOKUP(T858,Metadata!$S$2:$T$228,2,FALSE),""))</f>
        <v>DevOps Engineer</v>
      </c>
      <c r="V858" s="9" t="s">
        <v>268</v>
      </c>
      <c r="W858" s="9" t="s">
        <v>137</v>
      </c>
      <c r="X858" s="9" t="s">
        <v>145</v>
      </c>
      <c r="Y858" s="9" t="s">
        <v>137</v>
      </c>
      <c r="Z858" s="9" t="s">
        <v>218</v>
      </c>
      <c r="AA858" s="9" t="s">
        <v>165</v>
      </c>
      <c r="AB858" s="9" t="s">
        <v>137</v>
      </c>
      <c r="AC858" s="9"/>
      <c r="AD858" s="9" t="s">
        <v>148</v>
      </c>
      <c r="AE858" s="9" t="s">
        <v>194</v>
      </c>
      <c r="AF858" s="9"/>
      <c r="AG858" s="9"/>
      <c r="AH858" s="9" t="s">
        <v>176</v>
      </c>
      <c r="AI858" s="9"/>
      <c r="AJ858" s="9"/>
      <c r="AK858" s="9" t="s">
        <v>302</v>
      </c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 t="s">
        <v>198</v>
      </c>
      <c r="BL858" s="9"/>
      <c r="BM858" s="9" t="s">
        <v>303</v>
      </c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10"/>
      <c r="CB858" s="10" t="str">
        <f t="shared" si="5"/>
        <v/>
      </c>
      <c r="CC858" s="10"/>
      <c r="CD858" s="9" t="str">
        <f t="shared" si="2"/>
        <v/>
      </c>
      <c r="CE858" s="9" t="s">
        <v>151</v>
      </c>
      <c r="CF858" s="9" t="s">
        <v>169</v>
      </c>
      <c r="CG858" s="9">
        <f>IF(CF858="","",VLOOKUP(CF858,Metadata!$D$2:$H$20,2,FALSE))</f>
        <v>12500</v>
      </c>
      <c r="CH858" s="9">
        <f>IF(CF858="","",VLOOKUP(CF858,Metadata!$D$2:$H$20,4,FALSE))</f>
        <v>0</v>
      </c>
      <c r="CI858" s="9">
        <f>IF(CF858="","",VLOOKUP(CF858,Metadata!$D$2:$H$20,5,FALSE))</f>
        <v>15000</v>
      </c>
      <c r="CJ858" s="9">
        <f t="shared" si="3"/>
        <v>12500</v>
      </c>
      <c r="CK858" s="9" t="s">
        <v>153</v>
      </c>
      <c r="CL858" s="10">
        <v>2</v>
      </c>
      <c r="CM858" s="10">
        <v>3</v>
      </c>
      <c r="CN858" s="10">
        <v>4</v>
      </c>
      <c r="CO858" s="10">
        <v>7</v>
      </c>
      <c r="CP858" s="10">
        <v>4</v>
      </c>
      <c r="CQ858" s="10">
        <v>2</v>
      </c>
      <c r="CR858" s="10">
        <v>7</v>
      </c>
      <c r="CS858" s="10">
        <v>7</v>
      </c>
      <c r="CT858" s="10">
        <v>5</v>
      </c>
      <c r="CU858" s="10">
        <v>6</v>
      </c>
      <c r="CV858" s="10">
        <v>6</v>
      </c>
      <c r="CW858" s="10">
        <v>6</v>
      </c>
      <c r="CX858" s="10">
        <v>6</v>
      </c>
      <c r="CY858" s="10">
        <v>6</v>
      </c>
      <c r="CZ858" s="10">
        <v>6</v>
      </c>
      <c r="DA858" s="10">
        <v>5</v>
      </c>
      <c r="DB858" s="10">
        <v>2</v>
      </c>
      <c r="DC858" s="10">
        <v>7</v>
      </c>
      <c r="DD858" s="10">
        <v>5</v>
      </c>
      <c r="DE858" s="10">
        <v>7</v>
      </c>
      <c r="DF858" s="10">
        <v>7</v>
      </c>
      <c r="DG858" s="10">
        <v>7</v>
      </c>
      <c r="DH858" s="10">
        <v>7</v>
      </c>
      <c r="DI858" s="10">
        <v>7</v>
      </c>
      <c r="DJ858" s="10">
        <v>7</v>
      </c>
      <c r="DK858" s="10">
        <v>7</v>
      </c>
      <c r="DL858" s="10">
        <v>7</v>
      </c>
      <c r="DM858" s="9" t="s">
        <v>154</v>
      </c>
      <c r="DN858" s="10">
        <v>1989</v>
      </c>
      <c r="DO858" s="9">
        <f t="shared" si="4"/>
        <v>32</v>
      </c>
      <c r="DP858" s="9" t="s">
        <v>222</v>
      </c>
      <c r="DQ858" s="9" t="s">
        <v>202</v>
      </c>
      <c r="DR858" s="9" t="s">
        <v>157</v>
      </c>
      <c r="DS858" s="9" t="s">
        <v>137</v>
      </c>
      <c r="DT858" s="9" t="s">
        <v>181</v>
      </c>
      <c r="DU858" s="9" t="s">
        <v>203</v>
      </c>
      <c r="DV858" s="9" t="str">
        <f>VLOOKUP(DU858,Metadata!$B$2:$C$7,2,FALSE)</f>
        <v>6+ years</v>
      </c>
    </row>
    <row r="859" spans="1:126">
      <c r="A859" s="13">
        <v>858</v>
      </c>
      <c r="B859" s="9" t="s">
        <v>135</v>
      </c>
      <c r="C859" s="9" t="str">
        <f>VLOOKUP(B859,Metadata!$M$2:$N$6,2,FALSE)</f>
        <v>Permanent Employee</v>
      </c>
      <c r="D859" s="9" t="s">
        <v>159</v>
      </c>
      <c r="E859" s="9" t="s">
        <v>137</v>
      </c>
      <c r="F859" s="9" t="s">
        <v>138</v>
      </c>
      <c r="G859" s="9" t="s">
        <v>140</v>
      </c>
      <c r="H859" s="9" t="str">
        <f>IF(G859="","",VLOOKUP(G859,Metadata!$J$2:$K$22,2,FALSE))</f>
        <v>Lisbon Metropolitan Area</v>
      </c>
      <c r="I859" s="9" t="s">
        <v>292</v>
      </c>
      <c r="J859" s="9" t="str">
        <f>IF(I859="","",VLOOKUP(I859,Metadata!$P$2:$Q$43,2,FALSE))</f>
        <v>North America</v>
      </c>
      <c r="K859" s="9" t="str">
        <f t="shared" si="0"/>
        <v>International</v>
      </c>
      <c r="L859" s="9" t="s">
        <v>137</v>
      </c>
      <c r="M859" s="9" t="str">
        <f>IF(L859="","",VLOOKUP(L859,Metadata!$J$2:$K$22,2,FALSE))</f>
        <v/>
      </c>
      <c r="N859" s="9" t="s">
        <v>141</v>
      </c>
      <c r="O859" s="9" t="s">
        <v>137</v>
      </c>
      <c r="P859" s="9" t="s">
        <v>142</v>
      </c>
      <c r="Q859" s="10" t="str">
        <f t="shared" si="1"/>
        <v>Full Office Job</v>
      </c>
      <c r="R859" s="10">
        <v>7</v>
      </c>
      <c r="S859" s="9" t="s">
        <v>192</v>
      </c>
      <c r="T859" s="9" t="s">
        <v>137</v>
      </c>
      <c r="U859" s="9" t="str">
        <f>IF(S859&lt;&gt;"",S859,IF(T859&lt;&gt;"",VLOOKUP(T859,Metadata!$S$2:$T$228,2,FALSE),""))</f>
        <v>Back-End Developer</v>
      </c>
      <c r="V859" s="9" t="s">
        <v>256</v>
      </c>
      <c r="W859" s="9" t="s">
        <v>137</v>
      </c>
      <c r="X859" s="9" t="s">
        <v>175</v>
      </c>
      <c r="Y859" s="9" t="s">
        <v>137</v>
      </c>
      <c r="Z859" s="9" t="s">
        <v>224</v>
      </c>
      <c r="AA859" s="9" t="s">
        <v>137</v>
      </c>
      <c r="AB859" s="9" t="s">
        <v>137</v>
      </c>
      <c r="AC859" s="9"/>
      <c r="AD859" s="9"/>
      <c r="AE859" s="9"/>
      <c r="AF859" s="9"/>
      <c r="AG859" s="9"/>
      <c r="AH859" s="9"/>
      <c r="AI859" s="9"/>
      <c r="AJ859" s="9"/>
      <c r="AK859" s="9" t="s">
        <v>302</v>
      </c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 t="s">
        <v>303</v>
      </c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10"/>
      <c r="CB859" s="10" t="str">
        <f t="shared" si="5"/>
        <v/>
      </c>
      <c r="CC859" s="10"/>
      <c r="CD859" s="9" t="str">
        <f t="shared" si="2"/>
        <v/>
      </c>
      <c r="CE859" s="9" t="s">
        <v>232</v>
      </c>
      <c r="CF859" s="9" t="s">
        <v>248</v>
      </c>
      <c r="CG859" s="9">
        <f>IF(CF859="","",VLOOKUP(CF859,Metadata!$D$2:$H$20,2,FALSE))</f>
        <v>57500</v>
      </c>
      <c r="CH859" s="9">
        <f>IF(CF859="","",VLOOKUP(CF859,Metadata!$D$2:$H$20,4,FALSE))</f>
        <v>55000</v>
      </c>
      <c r="CI859" s="9">
        <f>IF(CF859="","",VLOOKUP(CF859,Metadata!$D$2:$H$20,5,FALSE))</f>
        <v>60000</v>
      </c>
      <c r="CJ859" s="9">
        <f t="shared" si="3"/>
        <v>57500</v>
      </c>
      <c r="CK859" s="9" t="s">
        <v>201</v>
      </c>
      <c r="CL859" s="10">
        <v>6</v>
      </c>
      <c r="CM859" s="10">
        <v>1</v>
      </c>
      <c r="CN859" s="10">
        <v>6</v>
      </c>
      <c r="CO859" s="10">
        <v>7</v>
      </c>
      <c r="CP859" s="10">
        <v>6</v>
      </c>
      <c r="CQ859" s="10">
        <v>6</v>
      </c>
      <c r="CR859" s="10">
        <v>5</v>
      </c>
      <c r="CS859" s="10">
        <v>5</v>
      </c>
      <c r="CT859" s="10">
        <v>7</v>
      </c>
      <c r="CU859" s="10">
        <v>4</v>
      </c>
      <c r="CV859" s="10">
        <v>4</v>
      </c>
      <c r="CW859" s="10">
        <v>3</v>
      </c>
      <c r="CX859" s="10">
        <v>6</v>
      </c>
      <c r="CY859" s="10">
        <v>7</v>
      </c>
      <c r="CZ859" s="10">
        <v>7</v>
      </c>
      <c r="DA859" s="10">
        <v>3</v>
      </c>
      <c r="DB859" s="10">
        <v>3</v>
      </c>
      <c r="DC859" s="10">
        <v>7</v>
      </c>
      <c r="DD859" s="10">
        <v>3</v>
      </c>
      <c r="DE859" s="10">
        <v>7</v>
      </c>
      <c r="DF859" s="10">
        <v>7</v>
      </c>
      <c r="DG859" s="10">
        <v>7</v>
      </c>
      <c r="DH859" s="10">
        <v>4</v>
      </c>
      <c r="DI859" s="10">
        <v>7</v>
      </c>
      <c r="DJ859" s="10">
        <v>4</v>
      </c>
      <c r="DK859" s="10">
        <v>3</v>
      </c>
      <c r="DL859" s="10">
        <v>7</v>
      </c>
      <c r="DM859" s="9" t="s">
        <v>154</v>
      </c>
      <c r="DN859" s="10">
        <v>1991</v>
      </c>
      <c r="DO859" s="9">
        <f t="shared" si="4"/>
        <v>30</v>
      </c>
      <c r="DP859" s="9" t="s">
        <v>155</v>
      </c>
      <c r="DQ859" s="9" t="s">
        <v>202</v>
      </c>
      <c r="DR859" s="9" t="s">
        <v>157</v>
      </c>
      <c r="DS859" s="9" t="s">
        <v>137</v>
      </c>
      <c r="DT859" s="9" t="s">
        <v>181</v>
      </c>
      <c r="DU859" s="9" t="s">
        <v>203</v>
      </c>
      <c r="DV859" s="9" t="str">
        <f>VLOOKUP(DU859,Metadata!$B$2:$C$7,2,FALSE)</f>
        <v>6+ years</v>
      </c>
    </row>
    <row r="860" spans="1:126">
      <c r="A860" s="13">
        <v>859</v>
      </c>
      <c r="B860" s="9" t="s">
        <v>171</v>
      </c>
      <c r="C860" s="9" t="str">
        <f>VLOOKUP(B860,Metadata!$M$2:$N$6,2,FALSE)</f>
        <v>Contractor</v>
      </c>
      <c r="D860" s="9" t="s">
        <v>137</v>
      </c>
      <c r="E860" s="9" t="s">
        <v>136</v>
      </c>
      <c r="F860" s="9" t="s">
        <v>138</v>
      </c>
      <c r="G860" s="9" t="s">
        <v>265</v>
      </c>
      <c r="H860" s="9" t="str">
        <f>IF(G860="","",VLOOKUP(G860,Metadata!$J$2:$K$22,2,FALSE))</f>
        <v>Azores and Madeira</v>
      </c>
      <c r="I860" s="9" t="s">
        <v>524</v>
      </c>
      <c r="J860" s="9" t="str">
        <f>IF(I860="","",VLOOKUP(I860,Metadata!$P$2:$Q$43,2,FALSE))</f>
        <v>Europe</v>
      </c>
      <c r="K860" s="9" t="str">
        <f t="shared" si="0"/>
        <v>International</v>
      </c>
      <c r="L860" s="9" t="s">
        <v>137</v>
      </c>
      <c r="M860" s="9" t="str">
        <f>IF(L860="","",VLOOKUP(L860,Metadata!$J$2:$K$22,2,FALSE))</f>
        <v/>
      </c>
      <c r="N860" s="9" t="s">
        <v>141</v>
      </c>
      <c r="O860" s="9" t="s">
        <v>137</v>
      </c>
      <c r="P860" s="9" t="s">
        <v>191</v>
      </c>
      <c r="Q860" s="10" t="str">
        <f t="shared" si="1"/>
        <v>Remote Job (full or flexible)</v>
      </c>
      <c r="R860" s="10">
        <v>4</v>
      </c>
      <c r="S860" s="9" t="s">
        <v>332</v>
      </c>
      <c r="T860" s="9" t="s">
        <v>137</v>
      </c>
      <c r="U860" s="9" t="str">
        <f>IF(S860&lt;&gt;"",S860,IF(T860&lt;&gt;"",VLOOKUP(T860,Metadata!$S$2:$T$228,2,FALSE),""))</f>
        <v>UX/UI Designer</v>
      </c>
      <c r="V860" s="9" t="s">
        <v>304</v>
      </c>
      <c r="W860" s="9" t="s">
        <v>137</v>
      </c>
      <c r="X860" s="9" t="s">
        <v>175</v>
      </c>
      <c r="Y860" s="9" t="s">
        <v>137</v>
      </c>
      <c r="Z860" s="9" t="s">
        <v>193</v>
      </c>
      <c r="AA860" s="9" t="s">
        <v>137</v>
      </c>
      <c r="AB860" s="9" t="s">
        <v>253</v>
      </c>
      <c r="AC860" s="9"/>
      <c r="AD860" s="9"/>
      <c r="AE860" s="9"/>
      <c r="AF860" s="9" t="s">
        <v>243</v>
      </c>
      <c r="AG860" s="9"/>
      <c r="AH860" s="9"/>
      <c r="AI860" s="9" t="s">
        <v>230</v>
      </c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 t="s">
        <v>284</v>
      </c>
      <c r="BC860" s="9"/>
      <c r="BD860" s="9"/>
      <c r="BE860" s="9"/>
      <c r="BF860" s="9"/>
      <c r="BG860" s="9"/>
      <c r="BH860" s="9"/>
      <c r="BI860" s="9"/>
      <c r="BJ860" s="9" t="s">
        <v>167</v>
      </c>
      <c r="BK860" s="9"/>
      <c r="BL860" s="9"/>
      <c r="BM860" s="9"/>
      <c r="BN860" s="9" t="s">
        <v>186</v>
      </c>
      <c r="BO860" s="9" t="s">
        <v>257</v>
      </c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10">
        <v>9</v>
      </c>
      <c r="CB860" s="10" t="str">
        <f t="shared" si="5"/>
        <v>7 to 12 months</v>
      </c>
      <c r="CC860" s="10">
        <v>7</v>
      </c>
      <c r="CD860" s="9">
        <f t="shared" si="2"/>
        <v>11200</v>
      </c>
      <c r="CE860" s="9" t="s">
        <v>137</v>
      </c>
      <c r="CF860" s="9" t="s">
        <v>137</v>
      </c>
      <c r="CG860" s="9" t="str">
        <f>IF(CF860="","",VLOOKUP(CF860,Metadata!$D$2:$H$20,2,FALSE))</f>
        <v/>
      </c>
      <c r="CH860" s="9" t="str">
        <f>IF(CF860="","",VLOOKUP(CF860,Metadata!$D$2:$H$20,4,FALSE))</f>
        <v/>
      </c>
      <c r="CI860" s="9" t="str">
        <f>IF(CF860="","",VLOOKUP(CF860,Metadata!$D$2:$H$20,5,FALSE))</f>
        <v/>
      </c>
      <c r="CJ860" s="9">
        <f t="shared" si="3"/>
        <v>11200</v>
      </c>
      <c r="CK860" s="9" t="s">
        <v>201</v>
      </c>
      <c r="CL860" s="10">
        <v>5</v>
      </c>
      <c r="CM860" s="10">
        <v>2</v>
      </c>
      <c r="CN860" s="10">
        <v>5</v>
      </c>
      <c r="CO860" s="10">
        <v>7</v>
      </c>
      <c r="CP860" s="10">
        <v>5</v>
      </c>
      <c r="CQ860" s="10">
        <v>5</v>
      </c>
      <c r="CR860" s="10">
        <v>5</v>
      </c>
      <c r="CS860" s="10">
        <v>6</v>
      </c>
      <c r="CT860" s="10">
        <v>5</v>
      </c>
      <c r="CU860" s="10">
        <v>5</v>
      </c>
      <c r="CV860" s="10">
        <v>4</v>
      </c>
      <c r="CW860" s="10">
        <v>4</v>
      </c>
      <c r="CX860" s="10">
        <v>6</v>
      </c>
      <c r="CY860" s="10">
        <v>6</v>
      </c>
      <c r="CZ860" s="10">
        <v>5</v>
      </c>
      <c r="DA860" s="10">
        <v>4</v>
      </c>
      <c r="DB860" s="10">
        <v>5</v>
      </c>
      <c r="DC860" s="10">
        <v>5</v>
      </c>
      <c r="DD860" s="10">
        <v>5</v>
      </c>
      <c r="DE860" s="10">
        <v>6</v>
      </c>
      <c r="DF860" s="10">
        <v>6</v>
      </c>
      <c r="DG860" s="10">
        <v>5</v>
      </c>
      <c r="DH860" s="10">
        <v>4</v>
      </c>
      <c r="DI860" s="10">
        <v>6</v>
      </c>
      <c r="DJ860" s="10">
        <v>4</v>
      </c>
      <c r="DK860" s="10">
        <v>4</v>
      </c>
      <c r="DL860" s="10">
        <v>5</v>
      </c>
      <c r="DM860" s="9" t="s">
        <v>154</v>
      </c>
      <c r="DN860" s="10">
        <v>1992</v>
      </c>
      <c r="DO860" s="9">
        <f t="shared" si="4"/>
        <v>29</v>
      </c>
      <c r="DP860" s="9" t="s">
        <v>155</v>
      </c>
      <c r="DQ860" s="9" t="s">
        <v>156</v>
      </c>
      <c r="DR860" s="9" t="s">
        <v>157</v>
      </c>
      <c r="DS860" s="9" t="s">
        <v>137</v>
      </c>
      <c r="DT860" s="9" t="s">
        <v>181</v>
      </c>
      <c r="DU860" s="9" t="s">
        <v>168</v>
      </c>
      <c r="DV860" s="9" t="str">
        <f>VLOOKUP(DU860,Metadata!$B$2:$C$7,2,FALSE)</f>
        <v>0 - 3 years</v>
      </c>
    </row>
    <row r="861" spans="1:126">
      <c r="A861" s="13">
        <v>860</v>
      </c>
      <c r="B861" s="9" t="s">
        <v>135</v>
      </c>
      <c r="C861" s="9" t="str">
        <f>VLOOKUP(B861,Metadata!$M$2:$N$6,2,FALSE)</f>
        <v>Permanent Employee</v>
      </c>
      <c r="D861" s="9" t="s">
        <v>159</v>
      </c>
      <c r="E861" s="9" t="s">
        <v>137</v>
      </c>
      <c r="F861" s="9" t="s">
        <v>138</v>
      </c>
      <c r="G861" s="9" t="s">
        <v>190</v>
      </c>
      <c r="H861" s="9" t="str">
        <f>IF(G861="","",VLOOKUP(G861,Metadata!$J$2:$K$22,2,FALSE))</f>
        <v>North</v>
      </c>
      <c r="I861" s="9" t="s">
        <v>138</v>
      </c>
      <c r="J861" s="9" t="str">
        <f>IF(I861="","",VLOOKUP(I861,Metadata!$P$2:$Q$43,2,FALSE))</f>
        <v>Europe</v>
      </c>
      <c r="K861" s="9" t="str">
        <f t="shared" si="0"/>
        <v>Portugal</v>
      </c>
      <c r="L861" s="9" t="s">
        <v>190</v>
      </c>
      <c r="M861" s="9" t="str">
        <f>IF(L861="","",VLOOKUP(L861,Metadata!$J$2:$K$22,2,FALSE))</f>
        <v>North</v>
      </c>
      <c r="N861" s="9" t="s">
        <v>141</v>
      </c>
      <c r="O861" s="9" t="s">
        <v>137</v>
      </c>
      <c r="P861" s="9" t="s">
        <v>191</v>
      </c>
      <c r="Q861" s="10" t="str">
        <f t="shared" si="1"/>
        <v>Remote Job (full or flexible)</v>
      </c>
      <c r="R861" s="10">
        <v>5</v>
      </c>
      <c r="S861" s="9" t="s">
        <v>216</v>
      </c>
      <c r="T861" s="9" t="s">
        <v>137</v>
      </c>
      <c r="U861" s="9" t="str">
        <f>IF(S861&lt;&gt;"",S861,IF(T861&lt;&gt;"",VLOOKUP(T861,Metadata!$S$2:$T$228,2,FALSE),""))</f>
        <v>Front-End Developer</v>
      </c>
      <c r="V861" s="9" t="s">
        <v>256</v>
      </c>
      <c r="W861" s="9" t="s">
        <v>137</v>
      </c>
      <c r="X861" s="9" t="s">
        <v>163</v>
      </c>
      <c r="Y861" s="9" t="s">
        <v>137</v>
      </c>
      <c r="Z861" s="9" t="s">
        <v>193</v>
      </c>
      <c r="AA861" s="9" t="s">
        <v>165</v>
      </c>
      <c r="AB861" s="9" t="s">
        <v>137</v>
      </c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 t="s">
        <v>178</v>
      </c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 t="s">
        <v>186</v>
      </c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10"/>
      <c r="CB861" s="10" t="str">
        <f t="shared" si="5"/>
        <v/>
      </c>
      <c r="CC861" s="10"/>
      <c r="CD861" s="9" t="str">
        <f t="shared" si="2"/>
        <v/>
      </c>
      <c r="CE861" s="9" t="s">
        <v>232</v>
      </c>
      <c r="CF861" s="9" t="s">
        <v>188</v>
      </c>
      <c r="CG861" s="9">
        <f>IF(CF861="","",VLOOKUP(CF861,Metadata!$D$2:$H$20,2,FALSE))</f>
        <v>17500</v>
      </c>
      <c r="CH861" s="9">
        <f>IF(CF861="","",VLOOKUP(CF861,Metadata!$D$2:$H$20,4,FALSE))</f>
        <v>15000</v>
      </c>
      <c r="CI861" s="9">
        <f>IF(CF861="","",VLOOKUP(CF861,Metadata!$D$2:$H$20,5,FALSE))</f>
        <v>20000</v>
      </c>
      <c r="CJ861" s="9">
        <f t="shared" si="3"/>
        <v>17500</v>
      </c>
      <c r="CK861" s="9" t="s">
        <v>201</v>
      </c>
      <c r="CL861" s="10">
        <v>2</v>
      </c>
      <c r="CM861" s="10">
        <v>3</v>
      </c>
      <c r="CN861" s="10">
        <v>7</v>
      </c>
      <c r="CO861" s="10">
        <v>6</v>
      </c>
      <c r="CP861" s="10">
        <v>2</v>
      </c>
      <c r="CQ861" s="10">
        <v>5</v>
      </c>
      <c r="CR861" s="10">
        <v>7</v>
      </c>
      <c r="CS861" s="10">
        <v>7</v>
      </c>
      <c r="CT861" s="10">
        <v>4</v>
      </c>
      <c r="CU861" s="10">
        <v>7</v>
      </c>
      <c r="CV861" s="10">
        <v>4</v>
      </c>
      <c r="CW861" s="10">
        <v>3</v>
      </c>
      <c r="CX861" s="10">
        <v>6</v>
      </c>
      <c r="CY861" s="10">
        <v>4</v>
      </c>
      <c r="CZ861" s="10">
        <v>5</v>
      </c>
      <c r="DA861" s="10">
        <v>6</v>
      </c>
      <c r="DB861" s="10">
        <v>5</v>
      </c>
      <c r="DC861" s="10">
        <v>3</v>
      </c>
      <c r="DD861" s="10">
        <v>7</v>
      </c>
      <c r="DE861" s="10">
        <v>7</v>
      </c>
      <c r="DF861" s="10">
        <v>3</v>
      </c>
      <c r="DG861" s="10">
        <v>5</v>
      </c>
      <c r="DH861" s="10">
        <v>4</v>
      </c>
      <c r="DI861" s="10">
        <v>5</v>
      </c>
      <c r="DJ861" s="10">
        <v>3</v>
      </c>
      <c r="DK861" s="10">
        <v>2</v>
      </c>
      <c r="DL861" s="10">
        <v>5</v>
      </c>
      <c r="DM861" s="9" t="s">
        <v>154</v>
      </c>
      <c r="DN861" s="10">
        <v>1990</v>
      </c>
      <c r="DO861" s="9">
        <f t="shared" si="4"/>
        <v>31</v>
      </c>
      <c r="DP861" s="9" t="s">
        <v>155</v>
      </c>
      <c r="DQ861" s="9" t="s">
        <v>156</v>
      </c>
      <c r="DR861" s="9" t="s">
        <v>157</v>
      </c>
      <c r="DS861" s="9" t="s">
        <v>137</v>
      </c>
      <c r="DT861" s="9" t="s">
        <v>181</v>
      </c>
      <c r="DU861" s="9" t="s">
        <v>223</v>
      </c>
      <c r="DV861" s="9" t="str">
        <f>VLOOKUP(DU861,Metadata!$B$2:$C$7,2,FALSE)</f>
        <v>3 - 6 years</v>
      </c>
    </row>
    <row r="862" spans="1:126">
      <c r="A862" s="13">
        <v>861</v>
      </c>
      <c r="B862" s="9" t="s">
        <v>135</v>
      </c>
      <c r="C862" s="9" t="str">
        <f>VLOOKUP(B862,Metadata!$M$2:$N$6,2,FALSE)</f>
        <v>Permanent Employee</v>
      </c>
      <c r="D862" s="9" t="s">
        <v>159</v>
      </c>
      <c r="E862" s="9" t="s">
        <v>137</v>
      </c>
      <c r="F862" s="9" t="s">
        <v>138</v>
      </c>
      <c r="G862" s="9" t="s">
        <v>291</v>
      </c>
      <c r="H862" s="9" t="str">
        <f>IF(G862="","",VLOOKUP(G862,Metadata!$J$2:$K$22,2,FALSE))</f>
        <v>Centre</v>
      </c>
      <c r="I862" s="9" t="s">
        <v>138</v>
      </c>
      <c r="J862" s="9" t="str">
        <f>IF(I862="","",VLOOKUP(I862,Metadata!$P$2:$Q$43,2,FALSE))</f>
        <v>Europe</v>
      </c>
      <c r="K862" s="9" t="str">
        <f t="shared" si="0"/>
        <v>Portugal</v>
      </c>
      <c r="L862" s="9" t="s">
        <v>291</v>
      </c>
      <c r="M862" s="9" t="str">
        <f>IF(L862="","",VLOOKUP(L862,Metadata!$J$2:$K$22,2,FALSE))</f>
        <v>Centre</v>
      </c>
      <c r="N862" s="9" t="s">
        <v>141</v>
      </c>
      <c r="O862" s="9" t="s">
        <v>137</v>
      </c>
      <c r="P862" s="9" t="s">
        <v>142</v>
      </c>
      <c r="Q862" s="10" t="str">
        <f t="shared" si="1"/>
        <v>Full Office Job</v>
      </c>
      <c r="R862" s="10">
        <v>4</v>
      </c>
      <c r="S862" s="9" t="s">
        <v>216</v>
      </c>
      <c r="T862" s="9" t="s">
        <v>137</v>
      </c>
      <c r="U862" s="9" t="str">
        <f>IF(S862&lt;&gt;"",S862,IF(T862&lt;&gt;"",VLOOKUP(T862,Metadata!$S$2:$T$228,2,FALSE),""))</f>
        <v>Front-End Developer</v>
      </c>
      <c r="V862" s="9" t="s">
        <v>276</v>
      </c>
      <c r="W862" s="9" t="s">
        <v>137</v>
      </c>
      <c r="X862" s="9" t="s">
        <v>252</v>
      </c>
      <c r="Y862" s="9" t="s">
        <v>137</v>
      </c>
      <c r="Z862" s="9" t="s">
        <v>218</v>
      </c>
      <c r="AA862" s="9" t="s">
        <v>165</v>
      </c>
      <c r="AB862" s="9" t="s">
        <v>137</v>
      </c>
      <c r="AC862" s="9"/>
      <c r="AD862" s="9"/>
      <c r="AE862" s="9"/>
      <c r="AF862" s="9"/>
      <c r="AG862" s="9"/>
      <c r="AH862" s="9"/>
      <c r="AI862" s="9"/>
      <c r="AJ862" s="9" t="s">
        <v>185</v>
      </c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 t="s">
        <v>178</v>
      </c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 t="s">
        <v>199</v>
      </c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10"/>
      <c r="CB862" s="10" t="str">
        <f t="shared" si="5"/>
        <v/>
      </c>
      <c r="CC862" s="10"/>
      <c r="CD862" s="9" t="str">
        <f t="shared" si="2"/>
        <v/>
      </c>
      <c r="CE862" s="9" t="s">
        <v>151</v>
      </c>
      <c r="CF862" s="9" t="s">
        <v>225</v>
      </c>
      <c r="CG862" s="9">
        <f>IF(CF862="","",VLOOKUP(CF862,Metadata!$D$2:$H$20,2,FALSE))</f>
        <v>22500</v>
      </c>
      <c r="CH862" s="9">
        <f>IF(CF862="","",VLOOKUP(CF862,Metadata!$D$2:$H$20,4,FALSE))</f>
        <v>20000</v>
      </c>
      <c r="CI862" s="9">
        <f>IF(CF862="","",VLOOKUP(CF862,Metadata!$D$2:$H$20,5,FALSE))</f>
        <v>25000</v>
      </c>
      <c r="CJ862" s="9">
        <f t="shared" si="3"/>
        <v>22500</v>
      </c>
      <c r="CK862" s="9" t="s">
        <v>153</v>
      </c>
      <c r="CL862" s="10">
        <v>2</v>
      </c>
      <c r="CM862" s="10">
        <v>3</v>
      </c>
      <c r="CN862" s="10">
        <v>6</v>
      </c>
      <c r="CO862" s="10">
        <v>7</v>
      </c>
      <c r="CP862" s="10">
        <v>4</v>
      </c>
      <c r="CQ862" s="10">
        <v>5</v>
      </c>
      <c r="CR862" s="10">
        <v>4</v>
      </c>
      <c r="CS862" s="10">
        <v>5</v>
      </c>
      <c r="CT862" s="10">
        <v>5</v>
      </c>
      <c r="CU862" s="10">
        <v>5</v>
      </c>
      <c r="CV862" s="10">
        <v>5</v>
      </c>
      <c r="CW862" s="10">
        <v>6</v>
      </c>
      <c r="CX862" s="10">
        <v>6</v>
      </c>
      <c r="CY862" s="10">
        <v>5</v>
      </c>
      <c r="CZ862" s="10">
        <v>5</v>
      </c>
      <c r="DA862" s="10">
        <v>6</v>
      </c>
      <c r="DB862" s="10">
        <v>6</v>
      </c>
      <c r="DC862" s="10">
        <v>7</v>
      </c>
      <c r="DD862" s="10">
        <v>4</v>
      </c>
      <c r="DE862" s="10">
        <v>6</v>
      </c>
      <c r="DF862" s="10">
        <v>4</v>
      </c>
      <c r="DG862" s="10">
        <v>7</v>
      </c>
      <c r="DH862" s="10">
        <v>5</v>
      </c>
      <c r="DI862" s="10">
        <v>5</v>
      </c>
      <c r="DJ862" s="10">
        <v>4</v>
      </c>
      <c r="DK862" s="10">
        <v>4</v>
      </c>
      <c r="DL862" s="10">
        <v>6</v>
      </c>
      <c r="DM862" s="9" t="s">
        <v>154</v>
      </c>
      <c r="DN862" s="10">
        <v>1990</v>
      </c>
      <c r="DO862" s="9">
        <f t="shared" si="4"/>
        <v>31</v>
      </c>
      <c r="DP862" s="9" t="s">
        <v>155</v>
      </c>
      <c r="DQ862" s="9" t="s">
        <v>202</v>
      </c>
      <c r="DR862" s="9" t="s">
        <v>157</v>
      </c>
      <c r="DS862" s="9" t="s">
        <v>137</v>
      </c>
      <c r="DT862" s="9" t="s">
        <v>181</v>
      </c>
      <c r="DU862" s="9" t="s">
        <v>203</v>
      </c>
      <c r="DV862" s="9" t="str">
        <f>VLOOKUP(DU862,Metadata!$B$2:$C$7,2,FALSE)</f>
        <v>6+ years</v>
      </c>
    </row>
    <row r="863" spans="1:126">
      <c r="A863" s="13">
        <v>862</v>
      </c>
      <c r="B863" s="9" t="s">
        <v>135</v>
      </c>
      <c r="C863" s="9" t="str">
        <f>VLOOKUP(B863,Metadata!$M$2:$N$6,2,FALSE)</f>
        <v>Permanent Employee</v>
      </c>
      <c r="D863" s="9" t="s">
        <v>159</v>
      </c>
      <c r="E863" s="9" t="s">
        <v>137</v>
      </c>
      <c r="F863" s="9" t="s">
        <v>138</v>
      </c>
      <c r="G863" s="9" t="s">
        <v>361</v>
      </c>
      <c r="H863" s="9" t="str">
        <f>IF(G863="","",VLOOKUP(G863,Metadata!$J$2:$K$22,2,FALSE))</f>
        <v>South</v>
      </c>
      <c r="I863" s="9" t="s">
        <v>138</v>
      </c>
      <c r="J863" s="9" t="str">
        <f>IF(I863="","",VLOOKUP(I863,Metadata!$P$2:$Q$43,2,FALSE))</f>
        <v>Europe</v>
      </c>
      <c r="K863" s="9" t="str">
        <f t="shared" si="0"/>
        <v>Portugal</v>
      </c>
      <c r="L863" s="9" t="s">
        <v>172</v>
      </c>
      <c r="M863" s="9" t="str">
        <f>IF(L863="","",VLOOKUP(L863,Metadata!$J$2:$K$22,2,FALSE))</f>
        <v>Porto Metropolitan Area</v>
      </c>
      <c r="N863" s="9" t="s">
        <v>141</v>
      </c>
      <c r="O863" s="9" t="s">
        <v>137</v>
      </c>
      <c r="P863" s="9" t="s">
        <v>142</v>
      </c>
      <c r="Q863" s="10" t="str">
        <f t="shared" si="1"/>
        <v>Full Office Job</v>
      </c>
      <c r="R863" s="10">
        <v>4</v>
      </c>
      <c r="S863" s="9" t="s">
        <v>161</v>
      </c>
      <c r="T863" s="9" t="s">
        <v>137</v>
      </c>
      <c r="U863" s="9" t="str">
        <f>IF(S863&lt;&gt;"",S863,IF(T863&lt;&gt;"",VLOOKUP(T863,Metadata!$S$2:$T$228,2,FALSE),""))</f>
        <v>Full-Stack Developer</v>
      </c>
      <c r="V863" s="9" t="s">
        <v>144</v>
      </c>
      <c r="W863" s="9" t="s">
        <v>137</v>
      </c>
      <c r="X863" s="9" t="s">
        <v>208</v>
      </c>
      <c r="Y863" s="9" t="s">
        <v>137</v>
      </c>
      <c r="Z863" s="9" t="s">
        <v>224</v>
      </c>
      <c r="AA863" s="9" t="s">
        <v>165</v>
      </c>
      <c r="AB863" s="9" t="s">
        <v>253</v>
      </c>
      <c r="AC863" s="9" t="s">
        <v>147</v>
      </c>
      <c r="AD863" s="9" t="s">
        <v>148</v>
      </c>
      <c r="AE863" s="9"/>
      <c r="AF863" s="9"/>
      <c r="AG863" s="9"/>
      <c r="AH863" s="9"/>
      <c r="AI863" s="9"/>
      <c r="AJ863" s="9" t="s">
        <v>185</v>
      </c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 t="s">
        <v>284</v>
      </c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 t="s">
        <v>186</v>
      </c>
      <c r="BO863" s="9"/>
      <c r="BP863" s="9"/>
      <c r="BQ863" s="9" t="s">
        <v>219</v>
      </c>
      <c r="BR863" s="9"/>
      <c r="BS863" s="9" t="s">
        <v>200</v>
      </c>
      <c r="BT863" s="9"/>
      <c r="BU863" s="9"/>
      <c r="BV863" s="9"/>
      <c r="BW863" s="9"/>
      <c r="BX863" s="9"/>
      <c r="BY863" s="9"/>
      <c r="BZ863" s="9"/>
      <c r="CA863" s="10"/>
      <c r="CB863" s="10" t="str">
        <f t="shared" si="5"/>
        <v/>
      </c>
      <c r="CC863" s="10"/>
      <c r="CD863" s="9" t="str">
        <f t="shared" si="2"/>
        <v/>
      </c>
      <c r="CE863" s="9" t="s">
        <v>168</v>
      </c>
      <c r="CF863" s="9" t="s">
        <v>236</v>
      </c>
      <c r="CG863" s="9">
        <f>IF(CF863="","",VLOOKUP(CF863,Metadata!$D$2:$H$20,2,FALSE))</f>
        <v>47500</v>
      </c>
      <c r="CH863" s="9">
        <f>IF(CF863="","",VLOOKUP(CF863,Metadata!$D$2:$H$20,4,FALSE))</f>
        <v>45000</v>
      </c>
      <c r="CI863" s="9">
        <f>IF(CF863="","",VLOOKUP(CF863,Metadata!$D$2:$H$20,5,FALSE))</f>
        <v>50000</v>
      </c>
      <c r="CJ863" s="9">
        <f t="shared" si="3"/>
        <v>47500</v>
      </c>
      <c r="CK863" s="9" t="s">
        <v>189</v>
      </c>
      <c r="CL863" s="10">
        <v>7</v>
      </c>
      <c r="CM863" s="10">
        <v>5</v>
      </c>
      <c r="CN863" s="10">
        <v>6</v>
      </c>
      <c r="CO863" s="10">
        <v>6</v>
      </c>
      <c r="CP863" s="10">
        <v>4</v>
      </c>
      <c r="CQ863" s="10">
        <v>3</v>
      </c>
      <c r="CR863" s="10">
        <v>4</v>
      </c>
      <c r="CS863" s="10">
        <v>7</v>
      </c>
      <c r="CT863" s="10">
        <v>7</v>
      </c>
      <c r="CU863" s="10">
        <v>7</v>
      </c>
      <c r="CV863" s="10">
        <v>5</v>
      </c>
      <c r="CW863" s="10">
        <v>7</v>
      </c>
      <c r="CX863" s="10">
        <v>7</v>
      </c>
      <c r="CY863" s="10">
        <v>1</v>
      </c>
      <c r="CZ863" s="10">
        <v>7</v>
      </c>
      <c r="DA863" s="10">
        <v>5</v>
      </c>
      <c r="DB863" s="10">
        <v>4</v>
      </c>
      <c r="DC863" s="10">
        <v>4</v>
      </c>
      <c r="DD863" s="10">
        <v>2</v>
      </c>
      <c r="DE863" s="10">
        <v>5</v>
      </c>
      <c r="DF863" s="10">
        <v>1</v>
      </c>
      <c r="DG863" s="10">
        <v>2</v>
      </c>
      <c r="DH863" s="10">
        <v>3</v>
      </c>
      <c r="DI863" s="10">
        <v>6</v>
      </c>
      <c r="DJ863" s="10">
        <v>1</v>
      </c>
      <c r="DK863" s="10">
        <v>1</v>
      </c>
      <c r="DL863" s="10">
        <v>2</v>
      </c>
      <c r="DM863" s="9" t="s">
        <v>154</v>
      </c>
      <c r="DN863" s="10">
        <v>1981</v>
      </c>
      <c r="DO863" s="9">
        <f t="shared" si="4"/>
        <v>40</v>
      </c>
      <c r="DP863" s="9" t="s">
        <v>155</v>
      </c>
      <c r="DQ863" s="9" t="s">
        <v>210</v>
      </c>
      <c r="DR863" s="9" t="s">
        <v>170</v>
      </c>
      <c r="DS863" s="9" t="s">
        <v>137</v>
      </c>
      <c r="DT863" s="9" t="s">
        <v>181</v>
      </c>
      <c r="DU863" s="9" t="s">
        <v>203</v>
      </c>
      <c r="DV863" s="9" t="str">
        <f>VLOOKUP(DU863,Metadata!$B$2:$C$7,2,FALSE)</f>
        <v>6+ years</v>
      </c>
    </row>
    <row r="864" spans="1:126">
      <c r="A864" s="13">
        <v>863</v>
      </c>
      <c r="B864" s="9" t="s">
        <v>135</v>
      </c>
      <c r="C864" s="9" t="str">
        <f>VLOOKUP(B864,Metadata!$M$2:$N$6,2,FALSE)</f>
        <v>Permanent Employee</v>
      </c>
      <c r="D864" s="9" t="s">
        <v>136</v>
      </c>
      <c r="E864" s="9" t="s">
        <v>137</v>
      </c>
      <c r="F864" s="9" t="s">
        <v>138</v>
      </c>
      <c r="G864" s="9" t="s">
        <v>172</v>
      </c>
      <c r="H864" s="9" t="str">
        <f>IF(G864="","",VLOOKUP(G864,Metadata!$J$2:$K$22,2,FALSE))</f>
        <v>Porto Metropolitan Area</v>
      </c>
      <c r="I864" s="9" t="s">
        <v>138</v>
      </c>
      <c r="J864" s="9" t="str">
        <f>IF(I864="","",VLOOKUP(I864,Metadata!$P$2:$Q$43,2,FALSE))</f>
        <v>Europe</v>
      </c>
      <c r="K864" s="9" t="str">
        <f t="shared" si="0"/>
        <v>Portugal</v>
      </c>
      <c r="L864" s="9" t="s">
        <v>172</v>
      </c>
      <c r="M864" s="9" t="str">
        <f>IF(L864="","",VLOOKUP(L864,Metadata!$J$2:$K$22,2,FALSE))</f>
        <v>Porto Metropolitan Area</v>
      </c>
      <c r="N864" s="9" t="s">
        <v>141</v>
      </c>
      <c r="O864" s="9" t="s">
        <v>137</v>
      </c>
      <c r="P864" s="9" t="s">
        <v>142</v>
      </c>
      <c r="Q864" s="10" t="str">
        <f t="shared" si="1"/>
        <v>Full Office Job</v>
      </c>
      <c r="R864" s="10">
        <v>6</v>
      </c>
      <c r="S864" s="9" t="s">
        <v>206</v>
      </c>
      <c r="T864" s="9" t="s">
        <v>137</v>
      </c>
      <c r="U864" s="9" t="str">
        <f>IF(S864&lt;&gt;"",S864,IF(T864&lt;&gt;"",VLOOKUP(T864,Metadata!$S$2:$T$228,2,FALSE),""))</f>
        <v>Mobile Apps Developer</v>
      </c>
      <c r="V864" s="9" t="s">
        <v>144</v>
      </c>
      <c r="W864" s="9" t="s">
        <v>137</v>
      </c>
      <c r="X864" s="9" t="s">
        <v>269</v>
      </c>
      <c r="Y864" s="9" t="s">
        <v>137</v>
      </c>
      <c r="Z864" s="9" t="s">
        <v>184</v>
      </c>
      <c r="AA864" s="9" t="s">
        <v>137</v>
      </c>
      <c r="AB864" s="9" t="s">
        <v>137</v>
      </c>
      <c r="AC864" s="9"/>
      <c r="AD864" s="9"/>
      <c r="AE864" s="9" t="s">
        <v>194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 t="s">
        <v>525</v>
      </c>
      <c r="CA864" s="10"/>
      <c r="CB864" s="10" t="str">
        <f t="shared" si="5"/>
        <v/>
      </c>
      <c r="CC864" s="10"/>
      <c r="CD864" s="9" t="str">
        <f t="shared" si="2"/>
        <v/>
      </c>
      <c r="CE864" s="9" t="s">
        <v>232</v>
      </c>
      <c r="CF864" s="9" t="s">
        <v>188</v>
      </c>
      <c r="CG864" s="9">
        <f>IF(CF864="","",VLOOKUP(CF864,Metadata!$D$2:$H$20,2,FALSE))</f>
        <v>17500</v>
      </c>
      <c r="CH864" s="9">
        <f>IF(CF864="","",VLOOKUP(CF864,Metadata!$D$2:$H$20,4,FALSE))</f>
        <v>15000</v>
      </c>
      <c r="CI864" s="9">
        <f>IF(CF864="","",VLOOKUP(CF864,Metadata!$D$2:$H$20,5,FALSE))</f>
        <v>20000</v>
      </c>
      <c r="CJ864" s="9">
        <f t="shared" si="3"/>
        <v>17500</v>
      </c>
      <c r="CK864" s="9" t="s">
        <v>153</v>
      </c>
      <c r="CL864" s="10">
        <v>5</v>
      </c>
      <c r="CM864" s="10">
        <v>3</v>
      </c>
      <c r="CN864" s="10">
        <v>6</v>
      </c>
      <c r="CO864" s="10">
        <v>5</v>
      </c>
      <c r="CP864" s="10">
        <v>5</v>
      </c>
      <c r="CQ864" s="10">
        <v>5</v>
      </c>
      <c r="CR864" s="10">
        <v>5</v>
      </c>
      <c r="CS864" s="10">
        <v>6</v>
      </c>
      <c r="CT864" s="10">
        <v>4</v>
      </c>
      <c r="CU864" s="10">
        <v>5</v>
      </c>
      <c r="CV864" s="10">
        <v>4</v>
      </c>
      <c r="CW864" s="10">
        <v>3</v>
      </c>
      <c r="CX864" s="10">
        <v>4</v>
      </c>
      <c r="CY864" s="10">
        <v>4</v>
      </c>
      <c r="CZ864" s="10">
        <v>5</v>
      </c>
      <c r="DA864" s="10">
        <v>4</v>
      </c>
      <c r="DB864" s="10">
        <v>4</v>
      </c>
      <c r="DC864" s="10">
        <v>5</v>
      </c>
      <c r="DD864" s="10">
        <v>4</v>
      </c>
      <c r="DE864" s="10">
        <v>7</v>
      </c>
      <c r="DF864" s="10">
        <v>4</v>
      </c>
      <c r="DG864" s="10">
        <v>4</v>
      </c>
      <c r="DH864" s="10">
        <v>4</v>
      </c>
      <c r="DI864" s="10">
        <v>4</v>
      </c>
      <c r="DJ864" s="10">
        <v>4</v>
      </c>
      <c r="DK864" s="10">
        <v>4</v>
      </c>
      <c r="DL864" s="10">
        <v>4</v>
      </c>
      <c r="DM864" s="9" t="s">
        <v>154</v>
      </c>
      <c r="DN864" s="10">
        <v>1996</v>
      </c>
      <c r="DO864" s="9">
        <f t="shared" si="4"/>
        <v>25</v>
      </c>
      <c r="DP864" s="9" t="s">
        <v>155</v>
      </c>
      <c r="DQ864" s="9" t="s">
        <v>202</v>
      </c>
      <c r="DR864" s="9" t="s">
        <v>157</v>
      </c>
      <c r="DS864" s="9" t="s">
        <v>137</v>
      </c>
      <c r="DT864" s="9" t="s">
        <v>181</v>
      </c>
      <c r="DU864" s="9" t="s">
        <v>233</v>
      </c>
      <c r="DV864" s="9" t="str">
        <f>VLOOKUP(DU864,Metadata!$B$2:$C$7,2,FALSE)</f>
        <v>0 - 3 years</v>
      </c>
    </row>
    <row r="865" spans="1:126">
      <c r="A865" s="13">
        <v>864</v>
      </c>
      <c r="B865" s="9" t="s">
        <v>135</v>
      </c>
      <c r="C865" s="9" t="str">
        <f>VLOOKUP(B865,Metadata!$M$2:$N$6,2,FALSE)</f>
        <v>Permanent Employee</v>
      </c>
      <c r="D865" s="9" t="s">
        <v>159</v>
      </c>
      <c r="E865" s="9" t="s">
        <v>137</v>
      </c>
      <c r="F865" s="9" t="s">
        <v>138</v>
      </c>
      <c r="G865" s="9" t="s">
        <v>160</v>
      </c>
      <c r="H865" s="9" t="str">
        <f>IF(G865="","",VLOOKUP(G865,Metadata!$J$2:$K$22,2,FALSE))</f>
        <v>Centre</v>
      </c>
      <c r="I865" s="9" t="s">
        <v>138</v>
      </c>
      <c r="J865" s="9" t="str">
        <f>IF(I865="","",VLOOKUP(I865,Metadata!$P$2:$Q$43,2,FALSE))</f>
        <v>Europe</v>
      </c>
      <c r="K865" s="9" t="str">
        <f t="shared" si="0"/>
        <v>Portugal</v>
      </c>
      <c r="L865" s="9" t="s">
        <v>160</v>
      </c>
      <c r="M865" s="9" t="str">
        <f>IF(L865="","",VLOOKUP(L865,Metadata!$J$2:$K$22,2,FALSE))</f>
        <v>Centre</v>
      </c>
      <c r="N865" s="9" t="s">
        <v>141</v>
      </c>
      <c r="O865" s="9" t="s">
        <v>137</v>
      </c>
      <c r="P865" s="9" t="s">
        <v>142</v>
      </c>
      <c r="Q865" s="10" t="str">
        <f t="shared" si="1"/>
        <v>Full Office Job</v>
      </c>
      <c r="R865" s="10">
        <v>6</v>
      </c>
      <c r="S865" s="9" t="s">
        <v>192</v>
      </c>
      <c r="T865" s="9" t="s">
        <v>137</v>
      </c>
      <c r="U865" s="9" t="str">
        <f>IF(S865&lt;&gt;"",S865,IF(T865&lt;&gt;"",VLOOKUP(T865,Metadata!$S$2:$T$228,2,FALSE),""))</f>
        <v>Back-End Developer</v>
      </c>
      <c r="V865" s="9" t="s">
        <v>174</v>
      </c>
      <c r="W865" s="9" t="s">
        <v>137</v>
      </c>
      <c r="X865" s="9" t="s">
        <v>163</v>
      </c>
      <c r="Y865" s="9" t="s">
        <v>137</v>
      </c>
      <c r="Z865" s="9" t="s">
        <v>262</v>
      </c>
      <c r="AA865" s="9" t="s">
        <v>165</v>
      </c>
      <c r="AB865" s="9" t="s">
        <v>137</v>
      </c>
      <c r="AC865" s="9"/>
      <c r="AD865" s="9"/>
      <c r="AE865" s="9"/>
      <c r="AF865" s="9"/>
      <c r="AG865" s="9"/>
      <c r="AH865" s="9"/>
      <c r="AI865" s="9"/>
      <c r="AJ865" s="9"/>
      <c r="AK865" s="9" t="s">
        <v>302</v>
      </c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 t="s">
        <v>199</v>
      </c>
      <c r="BM865" s="9" t="s">
        <v>303</v>
      </c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10"/>
      <c r="CB865" s="10" t="str">
        <f t="shared" si="5"/>
        <v/>
      </c>
      <c r="CC865" s="10"/>
      <c r="CD865" s="9" t="str">
        <f t="shared" si="2"/>
        <v/>
      </c>
      <c r="CE865" s="9" t="s">
        <v>168</v>
      </c>
      <c r="CF865" s="9" t="s">
        <v>169</v>
      </c>
      <c r="CG865" s="9">
        <f>IF(CF865="","",VLOOKUP(CF865,Metadata!$D$2:$H$20,2,FALSE))</f>
        <v>12500</v>
      </c>
      <c r="CH865" s="9">
        <f>IF(CF865="","",VLOOKUP(CF865,Metadata!$D$2:$H$20,4,FALSE))</f>
        <v>0</v>
      </c>
      <c r="CI865" s="9">
        <f>IF(CF865="","",VLOOKUP(CF865,Metadata!$D$2:$H$20,5,FALSE))</f>
        <v>15000</v>
      </c>
      <c r="CJ865" s="9">
        <f t="shared" si="3"/>
        <v>12500</v>
      </c>
      <c r="CK865" s="9" t="s">
        <v>221</v>
      </c>
      <c r="CL865" s="10">
        <v>3</v>
      </c>
      <c r="CM865" s="10">
        <v>5</v>
      </c>
      <c r="CN865" s="10">
        <v>6</v>
      </c>
      <c r="CO865" s="10">
        <v>6</v>
      </c>
      <c r="CP865" s="10">
        <v>6</v>
      </c>
      <c r="CQ865" s="10">
        <v>6</v>
      </c>
      <c r="CR865" s="10">
        <v>7</v>
      </c>
      <c r="CS865" s="10">
        <v>6</v>
      </c>
      <c r="CT865" s="10">
        <v>6</v>
      </c>
      <c r="CU865" s="10">
        <v>5</v>
      </c>
      <c r="CV865" s="10">
        <v>5</v>
      </c>
      <c r="CW865" s="10">
        <v>5</v>
      </c>
      <c r="CX865" s="10">
        <v>6</v>
      </c>
      <c r="CY865" s="10">
        <v>4</v>
      </c>
      <c r="CZ865" s="10">
        <v>6</v>
      </c>
      <c r="DA865" s="10">
        <v>7</v>
      </c>
      <c r="DB865" s="10">
        <v>5</v>
      </c>
      <c r="DC865" s="10">
        <v>7</v>
      </c>
      <c r="DD865" s="10">
        <v>6</v>
      </c>
      <c r="DE865" s="10">
        <v>7</v>
      </c>
      <c r="DF865" s="10">
        <v>6</v>
      </c>
      <c r="DG865" s="10">
        <v>7</v>
      </c>
      <c r="DH865" s="10">
        <v>6</v>
      </c>
      <c r="DI865" s="10">
        <v>6</v>
      </c>
      <c r="DJ865" s="10">
        <v>4</v>
      </c>
      <c r="DK865" s="10">
        <v>5</v>
      </c>
      <c r="DL865" s="10">
        <v>6</v>
      </c>
      <c r="DM865" s="9" t="s">
        <v>154</v>
      </c>
      <c r="DN865" s="10">
        <v>1996</v>
      </c>
      <c r="DO865" s="9">
        <f t="shared" si="4"/>
        <v>25</v>
      </c>
      <c r="DP865" s="9" t="s">
        <v>155</v>
      </c>
      <c r="DQ865" s="9" t="s">
        <v>202</v>
      </c>
      <c r="DR865" s="9" t="s">
        <v>157</v>
      </c>
      <c r="DS865" s="9" t="s">
        <v>137</v>
      </c>
      <c r="DT865" s="9" t="s">
        <v>181</v>
      </c>
      <c r="DU865" s="9" t="s">
        <v>168</v>
      </c>
      <c r="DV865" s="9" t="str">
        <f>VLOOKUP(DU865,Metadata!$B$2:$C$7,2,FALSE)</f>
        <v>0 - 3 years</v>
      </c>
    </row>
    <row r="866" spans="1:126">
      <c r="A866" s="13">
        <v>865</v>
      </c>
      <c r="B866" s="9" t="s">
        <v>135</v>
      </c>
      <c r="C866" s="9" t="str">
        <f>VLOOKUP(B866,Metadata!$M$2:$N$6,2,FALSE)</f>
        <v>Permanent Employee</v>
      </c>
      <c r="D866" s="9" t="s">
        <v>159</v>
      </c>
      <c r="E866" s="9" t="s">
        <v>137</v>
      </c>
      <c r="F866" s="9" t="s">
        <v>138</v>
      </c>
      <c r="G866" s="9" t="s">
        <v>140</v>
      </c>
      <c r="H866" s="9" t="str">
        <f>IF(G866="","",VLOOKUP(G866,Metadata!$J$2:$K$22,2,FALSE))</f>
        <v>Lisbon Metropolitan Area</v>
      </c>
      <c r="I866" s="9" t="s">
        <v>138</v>
      </c>
      <c r="J866" s="9" t="str">
        <f>IF(I866="","",VLOOKUP(I866,Metadata!$P$2:$Q$43,2,FALSE))</f>
        <v>Europe</v>
      </c>
      <c r="K866" s="9" t="str">
        <f t="shared" si="0"/>
        <v>Portugal</v>
      </c>
      <c r="L866" s="9" t="s">
        <v>140</v>
      </c>
      <c r="M866" s="9" t="str">
        <f>IF(L866="","",VLOOKUP(L866,Metadata!$J$2:$K$22,2,FALSE))</f>
        <v>Lisbon Metropolitan Area</v>
      </c>
      <c r="N866" s="9" t="s">
        <v>141</v>
      </c>
      <c r="O866" s="9" t="s">
        <v>137</v>
      </c>
      <c r="P866" s="9" t="s">
        <v>142</v>
      </c>
      <c r="Q866" s="10" t="str">
        <f t="shared" si="1"/>
        <v>Full Office Job</v>
      </c>
      <c r="R866" s="10">
        <v>4</v>
      </c>
      <c r="S866" s="9" t="s">
        <v>161</v>
      </c>
      <c r="T866" s="9" t="s">
        <v>137</v>
      </c>
      <c r="U866" s="9" t="str">
        <f>IF(S866&lt;&gt;"",S866,IF(T866&lt;&gt;"",VLOOKUP(T866,Metadata!$S$2:$T$228,2,FALSE),""))</f>
        <v>Full-Stack Developer</v>
      </c>
      <c r="V866" s="9" t="s">
        <v>144</v>
      </c>
      <c r="W866" s="9" t="s">
        <v>137</v>
      </c>
      <c r="X866" s="9" t="s">
        <v>208</v>
      </c>
      <c r="Y866" s="9" t="s">
        <v>137</v>
      </c>
      <c r="Z866" s="9" t="s">
        <v>224</v>
      </c>
      <c r="AA866" s="9" t="s">
        <v>165</v>
      </c>
      <c r="AB866" s="9" t="s">
        <v>137</v>
      </c>
      <c r="AC866" s="9" t="s">
        <v>147</v>
      </c>
      <c r="AD866" s="9"/>
      <c r="AE866" s="9" t="s">
        <v>194</v>
      </c>
      <c r="AF866" s="9"/>
      <c r="AG866" s="9"/>
      <c r="AH866" s="9"/>
      <c r="AI866" s="9"/>
      <c r="AJ866" s="9"/>
      <c r="AK866" s="9"/>
      <c r="AL866" s="9"/>
      <c r="AM866" s="9"/>
      <c r="AN866" s="9" t="s">
        <v>195</v>
      </c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 t="s">
        <v>178</v>
      </c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198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10"/>
      <c r="CB866" s="10" t="str">
        <f t="shared" si="5"/>
        <v/>
      </c>
      <c r="CC866" s="10"/>
      <c r="CD866" s="9" t="str">
        <f t="shared" si="2"/>
        <v/>
      </c>
      <c r="CE866" s="9" t="s">
        <v>168</v>
      </c>
      <c r="CF866" s="9" t="s">
        <v>152</v>
      </c>
      <c r="CG866" s="9">
        <f>IF(CF866="","",VLOOKUP(CF866,Metadata!$D$2:$H$20,2,FALSE))</f>
        <v>32500</v>
      </c>
      <c r="CH866" s="9">
        <f>IF(CF866="","",VLOOKUP(CF866,Metadata!$D$2:$H$20,4,FALSE))</f>
        <v>30000</v>
      </c>
      <c r="CI866" s="9">
        <f>IF(CF866="","",VLOOKUP(CF866,Metadata!$D$2:$H$20,5,FALSE))</f>
        <v>35000</v>
      </c>
      <c r="CJ866" s="9">
        <f t="shared" si="3"/>
        <v>32500</v>
      </c>
      <c r="CK866" s="9" t="s">
        <v>153</v>
      </c>
      <c r="CL866" s="10">
        <v>3</v>
      </c>
      <c r="CM866" s="10">
        <v>5</v>
      </c>
      <c r="CN866" s="10">
        <v>6</v>
      </c>
      <c r="CO866" s="10">
        <v>6</v>
      </c>
      <c r="CP866" s="10">
        <v>5</v>
      </c>
      <c r="CQ866" s="10">
        <v>5</v>
      </c>
      <c r="CR866" s="10">
        <v>5</v>
      </c>
      <c r="CS866" s="10">
        <v>4</v>
      </c>
      <c r="CT866" s="10">
        <v>6</v>
      </c>
      <c r="CU866" s="10">
        <v>5</v>
      </c>
      <c r="CV866" s="10">
        <v>5</v>
      </c>
      <c r="CW866" s="10">
        <v>5</v>
      </c>
      <c r="CX866" s="10">
        <v>4</v>
      </c>
      <c r="CY866" s="10">
        <v>6</v>
      </c>
      <c r="CZ866" s="10">
        <v>5</v>
      </c>
      <c r="DA866" s="10">
        <v>5</v>
      </c>
      <c r="DB866" s="10">
        <v>4</v>
      </c>
      <c r="DC866" s="10">
        <v>6</v>
      </c>
      <c r="DD866" s="10">
        <v>5</v>
      </c>
      <c r="DE866" s="10">
        <v>6</v>
      </c>
      <c r="DF866" s="10">
        <v>6</v>
      </c>
      <c r="DG866" s="10">
        <v>4</v>
      </c>
      <c r="DH866" s="10">
        <v>5</v>
      </c>
      <c r="DI866" s="10">
        <v>5</v>
      </c>
      <c r="DJ866" s="10">
        <v>6</v>
      </c>
      <c r="DK866" s="10">
        <v>6</v>
      </c>
      <c r="DL866" s="10">
        <v>6</v>
      </c>
      <c r="DM866" s="9" t="s">
        <v>154</v>
      </c>
      <c r="DN866" s="10">
        <v>1979</v>
      </c>
      <c r="DO866" s="9">
        <f t="shared" si="4"/>
        <v>42</v>
      </c>
      <c r="DP866" s="9" t="s">
        <v>155</v>
      </c>
      <c r="DQ866" s="9" t="s">
        <v>156</v>
      </c>
      <c r="DR866" s="9" t="s">
        <v>157</v>
      </c>
      <c r="DS866" s="9" t="s">
        <v>137</v>
      </c>
      <c r="DT866" s="9" t="s">
        <v>181</v>
      </c>
      <c r="DU866" s="9" t="s">
        <v>158</v>
      </c>
      <c r="DV866" s="9" t="str">
        <f>VLOOKUP(DU866,Metadata!$B$2:$C$7,2,FALSE)</f>
        <v>6+ years</v>
      </c>
    </row>
    <row r="867" spans="1:126">
      <c r="A867" s="13">
        <v>866</v>
      </c>
      <c r="B867" s="9" t="s">
        <v>135</v>
      </c>
      <c r="C867" s="9" t="str">
        <f>VLOOKUP(B867,Metadata!$M$2:$N$6,2,FALSE)</f>
        <v>Permanent Employee</v>
      </c>
      <c r="D867" s="9" t="s">
        <v>136</v>
      </c>
      <c r="E867" s="9" t="s">
        <v>137</v>
      </c>
      <c r="F867" s="9" t="s">
        <v>138</v>
      </c>
      <c r="G867" s="9" t="s">
        <v>140</v>
      </c>
      <c r="H867" s="9" t="str">
        <f>IF(G867="","",VLOOKUP(G867,Metadata!$J$2:$K$22,2,FALSE))</f>
        <v>Lisbon Metropolitan Area</v>
      </c>
      <c r="I867" s="9" t="s">
        <v>138</v>
      </c>
      <c r="J867" s="9" t="str">
        <f>IF(I867="","",VLOOKUP(I867,Metadata!$P$2:$Q$43,2,FALSE))</f>
        <v>Europe</v>
      </c>
      <c r="K867" s="9" t="str">
        <f t="shared" si="0"/>
        <v>Portugal</v>
      </c>
      <c r="L867" s="9" t="s">
        <v>140</v>
      </c>
      <c r="M867" s="9" t="str">
        <f>IF(L867="","",VLOOKUP(L867,Metadata!$J$2:$K$22,2,FALSE))</f>
        <v>Lisbon Metropolitan Area</v>
      </c>
      <c r="N867" s="9" t="s">
        <v>141</v>
      </c>
      <c r="O867" s="9" t="s">
        <v>137</v>
      </c>
      <c r="P867" s="9" t="s">
        <v>191</v>
      </c>
      <c r="Q867" s="10" t="str">
        <f t="shared" si="1"/>
        <v>Remote Job (full or flexible)</v>
      </c>
      <c r="R867" s="10">
        <v>5</v>
      </c>
      <c r="S867" s="9" t="s">
        <v>192</v>
      </c>
      <c r="T867" s="9" t="s">
        <v>137</v>
      </c>
      <c r="U867" s="9" t="str">
        <f>IF(S867&lt;&gt;"",S867,IF(T867&lt;&gt;"",VLOOKUP(T867,Metadata!$S$2:$T$228,2,FALSE),""))</f>
        <v>Back-End Developer</v>
      </c>
      <c r="V867" s="9" t="s">
        <v>162</v>
      </c>
      <c r="W867" s="9" t="s">
        <v>137</v>
      </c>
      <c r="X867" s="9" t="s">
        <v>163</v>
      </c>
      <c r="Y867" s="9" t="s">
        <v>137</v>
      </c>
      <c r="Z867" s="9" t="s">
        <v>262</v>
      </c>
      <c r="AA867" s="9" t="s">
        <v>137</v>
      </c>
      <c r="AB867" s="9" t="s">
        <v>137</v>
      </c>
      <c r="AC867" s="9" t="s">
        <v>147</v>
      </c>
      <c r="AD867" s="9"/>
      <c r="AE867" s="9" t="s">
        <v>194</v>
      </c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198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10"/>
      <c r="CB867" s="10" t="str">
        <f t="shared" si="5"/>
        <v/>
      </c>
      <c r="CC867" s="10"/>
      <c r="CD867" s="9" t="str">
        <f t="shared" si="2"/>
        <v/>
      </c>
      <c r="CE867" s="9" t="s">
        <v>168</v>
      </c>
      <c r="CF867" s="9" t="s">
        <v>254</v>
      </c>
      <c r="CG867" s="9">
        <f>IF(CF867="","",VLOOKUP(CF867,Metadata!$D$2:$H$20,2,FALSE))</f>
        <v>37500</v>
      </c>
      <c r="CH867" s="9">
        <f>IF(CF867="","",VLOOKUP(CF867,Metadata!$D$2:$H$20,4,FALSE))</f>
        <v>35000</v>
      </c>
      <c r="CI867" s="9">
        <f>IF(CF867="","",VLOOKUP(CF867,Metadata!$D$2:$H$20,5,FALSE))</f>
        <v>40000</v>
      </c>
      <c r="CJ867" s="9">
        <f t="shared" si="3"/>
        <v>37500</v>
      </c>
      <c r="CK867" s="9" t="s">
        <v>189</v>
      </c>
      <c r="CL867" s="10">
        <v>5</v>
      </c>
      <c r="CM867" s="10">
        <v>4</v>
      </c>
      <c r="CN867" s="10">
        <v>6</v>
      </c>
      <c r="CO867" s="10">
        <v>6</v>
      </c>
      <c r="CP867" s="10">
        <v>5</v>
      </c>
      <c r="CQ867" s="10">
        <v>5</v>
      </c>
      <c r="CR867" s="10">
        <v>6</v>
      </c>
      <c r="CS867" s="10">
        <v>5</v>
      </c>
      <c r="CT867" s="10">
        <v>5</v>
      </c>
      <c r="CU867" s="10">
        <v>5</v>
      </c>
      <c r="CV867" s="10">
        <v>5</v>
      </c>
      <c r="CW867" s="10">
        <v>5</v>
      </c>
      <c r="CX867" s="10">
        <v>6</v>
      </c>
      <c r="CY867" s="10">
        <v>5</v>
      </c>
      <c r="CZ867" s="10">
        <v>5</v>
      </c>
      <c r="DA867" s="10">
        <v>6</v>
      </c>
      <c r="DB867" s="10">
        <v>5</v>
      </c>
      <c r="DC867" s="10">
        <v>7</v>
      </c>
      <c r="DD867" s="10">
        <v>5</v>
      </c>
      <c r="DE867" s="10">
        <v>6</v>
      </c>
      <c r="DF867" s="10">
        <v>5</v>
      </c>
      <c r="DG867" s="10">
        <v>6</v>
      </c>
      <c r="DH867" s="10">
        <v>4</v>
      </c>
      <c r="DI867" s="10">
        <v>5</v>
      </c>
      <c r="DJ867" s="10">
        <v>5</v>
      </c>
      <c r="DK867" s="10">
        <v>5</v>
      </c>
      <c r="DL867" s="10">
        <v>5</v>
      </c>
      <c r="DM867" s="9" t="s">
        <v>154</v>
      </c>
      <c r="DN867" s="10">
        <v>1990</v>
      </c>
      <c r="DO867" s="9">
        <f t="shared" si="4"/>
        <v>31</v>
      </c>
      <c r="DP867" s="9" t="s">
        <v>155</v>
      </c>
      <c r="DQ867" s="9" t="s">
        <v>156</v>
      </c>
      <c r="DR867" s="9" t="s">
        <v>157</v>
      </c>
      <c r="DS867" s="9" t="s">
        <v>137</v>
      </c>
      <c r="DT867" s="9" t="s">
        <v>181</v>
      </c>
      <c r="DU867" s="9" t="s">
        <v>223</v>
      </c>
      <c r="DV867" s="9" t="str">
        <f>VLOOKUP(DU867,Metadata!$B$2:$C$7,2,FALSE)</f>
        <v>3 - 6 years</v>
      </c>
    </row>
    <row r="868" spans="1:126">
      <c r="A868" s="13">
        <v>867</v>
      </c>
      <c r="B868" s="9" t="s">
        <v>135</v>
      </c>
      <c r="C868" s="9" t="str">
        <f>VLOOKUP(B868,Metadata!$M$2:$N$6,2,FALSE)</f>
        <v>Permanent Employee</v>
      </c>
      <c r="D868" s="9" t="s">
        <v>159</v>
      </c>
      <c r="E868" s="9" t="s">
        <v>137</v>
      </c>
      <c r="F868" s="9" t="s">
        <v>138</v>
      </c>
      <c r="G868" s="9" t="s">
        <v>190</v>
      </c>
      <c r="H868" s="9" t="str">
        <f>IF(G868="","",VLOOKUP(G868,Metadata!$J$2:$K$22,2,FALSE))</f>
        <v>North</v>
      </c>
      <c r="I868" s="9" t="s">
        <v>138</v>
      </c>
      <c r="J868" s="9" t="str">
        <f>IF(I868="","",VLOOKUP(I868,Metadata!$P$2:$Q$43,2,FALSE))</f>
        <v>Europe</v>
      </c>
      <c r="K868" s="9" t="str">
        <f t="shared" si="0"/>
        <v>Portugal</v>
      </c>
      <c r="L868" s="9" t="s">
        <v>190</v>
      </c>
      <c r="M868" s="9" t="str">
        <f>IF(L868="","",VLOOKUP(L868,Metadata!$J$2:$K$22,2,FALSE))</f>
        <v>North</v>
      </c>
      <c r="N868" s="9" t="s">
        <v>141</v>
      </c>
      <c r="O868" s="9" t="s">
        <v>137</v>
      </c>
      <c r="P868" s="9" t="s">
        <v>142</v>
      </c>
      <c r="Q868" s="10" t="str">
        <f t="shared" si="1"/>
        <v>Full Office Job</v>
      </c>
      <c r="R868" s="10">
        <v>7</v>
      </c>
      <c r="S868" s="9" t="s">
        <v>137</v>
      </c>
      <c r="T868" s="9" t="s">
        <v>526</v>
      </c>
      <c r="U868" s="9" t="str">
        <f>IF(S868&lt;&gt;"",S868,IF(T868&lt;&gt;"",VLOOKUP(T868,Metadata!$S$2:$T$228,2,FALSE),""))</f>
        <v>Business Applications (BI/CRM/ERP)</v>
      </c>
      <c r="V868" s="9" t="s">
        <v>137</v>
      </c>
      <c r="W868" s="9" t="s">
        <v>527</v>
      </c>
      <c r="X868" s="9" t="s">
        <v>163</v>
      </c>
      <c r="Y868" s="9" t="s">
        <v>137</v>
      </c>
      <c r="Z868" s="9" t="s">
        <v>184</v>
      </c>
      <c r="AA868" s="9" t="s">
        <v>137</v>
      </c>
      <c r="AB868" s="9" t="s">
        <v>137</v>
      </c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 t="s">
        <v>150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 t="s">
        <v>150</v>
      </c>
      <c r="BZ868" s="9" t="s">
        <v>137</v>
      </c>
      <c r="CA868" s="10"/>
      <c r="CB868" s="10" t="str">
        <f t="shared" si="5"/>
        <v/>
      </c>
      <c r="CC868" s="10"/>
      <c r="CD868" s="9" t="str">
        <f t="shared" si="2"/>
        <v/>
      </c>
      <c r="CE868" s="9" t="s">
        <v>168</v>
      </c>
      <c r="CF868" s="9" t="s">
        <v>220</v>
      </c>
      <c r="CG868" s="9">
        <f>IF(CF868="","",VLOOKUP(CF868,Metadata!$D$2:$H$20,2,FALSE))</f>
        <v>27500</v>
      </c>
      <c r="CH868" s="9">
        <f>IF(CF868="","",VLOOKUP(CF868,Metadata!$D$2:$H$20,4,FALSE))</f>
        <v>25000</v>
      </c>
      <c r="CI868" s="9">
        <f>IF(CF868="","",VLOOKUP(CF868,Metadata!$D$2:$H$20,5,FALSE))</f>
        <v>30000</v>
      </c>
      <c r="CJ868" s="9">
        <f t="shared" si="3"/>
        <v>27500</v>
      </c>
      <c r="CK868" s="9" t="s">
        <v>153</v>
      </c>
      <c r="CL868" s="10">
        <v>5</v>
      </c>
      <c r="CM868" s="10">
        <v>2</v>
      </c>
      <c r="CN868" s="10">
        <v>7</v>
      </c>
      <c r="CO868" s="10">
        <v>5</v>
      </c>
      <c r="CP868" s="10">
        <v>6</v>
      </c>
      <c r="CQ868" s="10">
        <v>6</v>
      </c>
      <c r="CR868" s="10">
        <v>6</v>
      </c>
      <c r="CS868" s="10">
        <v>6</v>
      </c>
      <c r="CT868" s="10">
        <v>7</v>
      </c>
      <c r="CU868" s="10">
        <v>7</v>
      </c>
      <c r="CV868" s="10">
        <v>6</v>
      </c>
      <c r="CW868" s="10">
        <v>4</v>
      </c>
      <c r="CX868" s="10">
        <v>6</v>
      </c>
      <c r="CY868" s="10">
        <v>5</v>
      </c>
      <c r="CZ868" s="10">
        <v>6</v>
      </c>
      <c r="DA868" s="10">
        <v>6</v>
      </c>
      <c r="DB868" s="10">
        <v>5</v>
      </c>
      <c r="DC868" s="10">
        <v>6</v>
      </c>
      <c r="DD868" s="10">
        <v>4</v>
      </c>
      <c r="DE868" s="10">
        <v>6</v>
      </c>
      <c r="DF868" s="10">
        <v>5</v>
      </c>
      <c r="DG868" s="10">
        <v>5</v>
      </c>
      <c r="DH868" s="10">
        <v>5</v>
      </c>
      <c r="DI868" s="10">
        <v>6</v>
      </c>
      <c r="DJ868" s="10">
        <v>4</v>
      </c>
      <c r="DK868" s="10">
        <v>5</v>
      </c>
      <c r="DL868" s="10">
        <v>5</v>
      </c>
      <c r="DM868" s="9" t="s">
        <v>154</v>
      </c>
      <c r="DN868" s="10">
        <v>1985</v>
      </c>
      <c r="DO868" s="9">
        <f t="shared" si="4"/>
        <v>36</v>
      </c>
      <c r="DP868" s="9" t="s">
        <v>155</v>
      </c>
      <c r="DQ868" s="9" t="s">
        <v>202</v>
      </c>
      <c r="DR868" s="9" t="s">
        <v>157</v>
      </c>
      <c r="DS868" s="9" t="s">
        <v>137</v>
      </c>
      <c r="DT868" s="9" t="s">
        <v>181</v>
      </c>
      <c r="DU868" s="9" t="s">
        <v>158</v>
      </c>
      <c r="DV868" s="9" t="str">
        <f>VLOOKUP(DU868,Metadata!$B$2:$C$7,2,FALSE)</f>
        <v>6+ years</v>
      </c>
    </row>
    <row r="869" spans="1:126">
      <c r="A869" s="13">
        <v>868</v>
      </c>
      <c r="B869" s="9" t="s">
        <v>135</v>
      </c>
      <c r="C869" s="9" t="str">
        <f>VLOOKUP(B869,Metadata!$M$2:$N$6,2,FALSE)</f>
        <v>Permanent Employee</v>
      </c>
      <c r="D869" s="9" t="s">
        <v>136</v>
      </c>
      <c r="E869" s="9" t="s">
        <v>137</v>
      </c>
      <c r="F869" s="9" t="s">
        <v>138</v>
      </c>
      <c r="G869" s="9" t="s">
        <v>139</v>
      </c>
      <c r="H869" s="9" t="str">
        <f>IF(G869="","",VLOOKUP(G869,Metadata!$J$2:$K$22,2,FALSE))</f>
        <v>Centre</v>
      </c>
      <c r="I869" s="9" t="s">
        <v>138</v>
      </c>
      <c r="J869" s="9" t="str">
        <f>IF(I869="","",VLOOKUP(I869,Metadata!$P$2:$Q$43,2,FALSE))</f>
        <v>Europe</v>
      </c>
      <c r="K869" s="9" t="str">
        <f t="shared" si="0"/>
        <v>Portugal</v>
      </c>
      <c r="L869" s="9" t="s">
        <v>140</v>
      </c>
      <c r="M869" s="9" t="str">
        <f>IF(L869="","",VLOOKUP(L869,Metadata!$J$2:$K$22,2,FALSE))</f>
        <v>Lisbon Metropolitan Area</v>
      </c>
      <c r="N869" s="9" t="s">
        <v>205</v>
      </c>
      <c r="O869" s="9" t="s">
        <v>137</v>
      </c>
      <c r="P869" s="9" t="s">
        <v>137</v>
      </c>
      <c r="Q869" s="10" t="str">
        <f t="shared" si="1"/>
        <v>Full Office Job</v>
      </c>
      <c r="R869" s="10">
        <v>5</v>
      </c>
      <c r="S869" s="9" t="s">
        <v>161</v>
      </c>
      <c r="T869" s="9" t="s">
        <v>137</v>
      </c>
      <c r="U869" s="9" t="str">
        <f>IF(S869&lt;&gt;"",S869,IF(T869&lt;&gt;"",VLOOKUP(T869,Metadata!$S$2:$T$228,2,FALSE),""))</f>
        <v>Full-Stack Developer</v>
      </c>
      <c r="V869" s="9" t="s">
        <v>207</v>
      </c>
      <c r="W869" s="9" t="s">
        <v>137</v>
      </c>
      <c r="X869" s="9" t="s">
        <v>208</v>
      </c>
      <c r="Y869" s="9" t="s">
        <v>137</v>
      </c>
      <c r="Z869" s="9" t="s">
        <v>224</v>
      </c>
      <c r="AA869" s="9" t="s">
        <v>165</v>
      </c>
      <c r="AB869" s="9" t="s">
        <v>137</v>
      </c>
      <c r="AC869" s="9" t="s">
        <v>147</v>
      </c>
      <c r="AD869" s="9"/>
      <c r="AE869" s="9" t="s">
        <v>194</v>
      </c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 t="s">
        <v>178</v>
      </c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198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10"/>
      <c r="CB869" s="10" t="str">
        <f t="shared" si="5"/>
        <v/>
      </c>
      <c r="CC869" s="10"/>
      <c r="CD869" s="9" t="str">
        <f t="shared" si="2"/>
        <v/>
      </c>
      <c r="CE869" s="9" t="s">
        <v>151</v>
      </c>
      <c r="CF869" s="9" t="s">
        <v>225</v>
      </c>
      <c r="CG869" s="9">
        <f>IF(CF869="","",VLOOKUP(CF869,Metadata!$D$2:$H$20,2,FALSE))</f>
        <v>22500</v>
      </c>
      <c r="CH869" s="9">
        <f>IF(CF869="","",VLOOKUP(CF869,Metadata!$D$2:$H$20,4,FALSE))</f>
        <v>20000</v>
      </c>
      <c r="CI869" s="9">
        <f>IF(CF869="","",VLOOKUP(CF869,Metadata!$D$2:$H$20,5,FALSE))</f>
        <v>25000</v>
      </c>
      <c r="CJ869" s="9">
        <f t="shared" si="3"/>
        <v>22500</v>
      </c>
      <c r="CK869" s="9" t="s">
        <v>153</v>
      </c>
      <c r="CL869" s="10">
        <v>2</v>
      </c>
      <c r="CM869" s="10">
        <v>3</v>
      </c>
      <c r="CN869" s="10">
        <v>6</v>
      </c>
      <c r="CO869" s="10">
        <v>6</v>
      </c>
      <c r="CP869" s="10">
        <v>5</v>
      </c>
      <c r="CQ869" s="10">
        <v>6</v>
      </c>
      <c r="CR869" s="10">
        <v>6</v>
      </c>
      <c r="CS869" s="10">
        <v>5</v>
      </c>
      <c r="CT869" s="10">
        <v>5</v>
      </c>
      <c r="CU869" s="10">
        <v>4</v>
      </c>
      <c r="CV869" s="10">
        <v>4</v>
      </c>
      <c r="CW869" s="10">
        <v>3</v>
      </c>
      <c r="CX869" s="10">
        <v>4</v>
      </c>
      <c r="CY869" s="10">
        <v>4</v>
      </c>
      <c r="CZ869" s="10">
        <v>4</v>
      </c>
      <c r="DA869" s="10">
        <v>3</v>
      </c>
      <c r="DB869" s="10">
        <v>4</v>
      </c>
      <c r="DC869" s="10">
        <v>5</v>
      </c>
      <c r="DD869" s="10">
        <v>3</v>
      </c>
      <c r="DE869" s="10">
        <v>4</v>
      </c>
      <c r="DF869" s="10">
        <v>3</v>
      </c>
      <c r="DG869" s="10">
        <v>5</v>
      </c>
      <c r="DH869" s="10">
        <v>3</v>
      </c>
      <c r="DI869" s="10">
        <v>7</v>
      </c>
      <c r="DJ869" s="10">
        <v>4</v>
      </c>
      <c r="DK869" s="10">
        <v>5</v>
      </c>
      <c r="DL869" s="10">
        <v>5</v>
      </c>
      <c r="DM869" s="9" t="s">
        <v>154</v>
      </c>
      <c r="DN869" s="10">
        <v>1983</v>
      </c>
      <c r="DO869" s="9">
        <f t="shared" si="4"/>
        <v>38</v>
      </c>
      <c r="DP869" s="9" t="s">
        <v>155</v>
      </c>
      <c r="DQ869" s="9" t="s">
        <v>210</v>
      </c>
      <c r="DR869" s="9" t="s">
        <v>157</v>
      </c>
      <c r="DS869" s="9" t="s">
        <v>137</v>
      </c>
      <c r="DT869" s="9" t="s">
        <v>181</v>
      </c>
      <c r="DU869" s="9" t="s">
        <v>158</v>
      </c>
      <c r="DV869" s="9" t="str">
        <f>VLOOKUP(DU869,Metadata!$B$2:$C$7,2,FALSE)</f>
        <v>6+ years</v>
      </c>
    </row>
    <row r="870" spans="1:126">
      <c r="A870" s="13">
        <v>869</v>
      </c>
      <c r="B870" s="9" t="s">
        <v>135</v>
      </c>
      <c r="C870" s="9" t="str">
        <f>VLOOKUP(B870,Metadata!$M$2:$N$6,2,FALSE)</f>
        <v>Permanent Employee</v>
      </c>
      <c r="D870" s="9" t="s">
        <v>159</v>
      </c>
      <c r="E870" s="9" t="s">
        <v>137</v>
      </c>
      <c r="F870" s="9" t="s">
        <v>138</v>
      </c>
      <c r="G870" s="9" t="s">
        <v>265</v>
      </c>
      <c r="H870" s="9" t="str">
        <f>IF(G870="","",VLOOKUP(G870,Metadata!$J$2:$K$22,2,FALSE))</f>
        <v>Azores and Madeira</v>
      </c>
      <c r="I870" s="9" t="s">
        <v>345</v>
      </c>
      <c r="J870" s="9" t="str">
        <f>IF(I870="","",VLOOKUP(I870,Metadata!$P$2:$Q$43,2,FALSE))</f>
        <v>Europe</v>
      </c>
      <c r="K870" s="9" t="str">
        <f t="shared" si="0"/>
        <v>International</v>
      </c>
      <c r="L870" s="9" t="s">
        <v>137</v>
      </c>
      <c r="M870" s="9" t="str">
        <f>IF(L870="","",VLOOKUP(L870,Metadata!$J$2:$K$22,2,FALSE))</f>
        <v/>
      </c>
      <c r="N870" s="9" t="s">
        <v>205</v>
      </c>
      <c r="O870" s="9" t="s">
        <v>137</v>
      </c>
      <c r="P870" s="9" t="s">
        <v>137</v>
      </c>
      <c r="Q870" s="10" t="str">
        <f t="shared" si="1"/>
        <v>Full Office Job</v>
      </c>
      <c r="R870" s="10">
        <v>5</v>
      </c>
      <c r="S870" s="9" t="s">
        <v>290</v>
      </c>
      <c r="T870" s="9" t="s">
        <v>137</v>
      </c>
      <c r="U870" s="9" t="str">
        <f>IF(S870&lt;&gt;"",S870,IF(T870&lt;&gt;"",VLOOKUP(T870,Metadata!$S$2:$T$228,2,FALSE),""))</f>
        <v>Quality Assurance/Testing</v>
      </c>
      <c r="V870" s="9" t="s">
        <v>256</v>
      </c>
      <c r="W870" s="9" t="s">
        <v>137</v>
      </c>
      <c r="X870" s="9" t="s">
        <v>163</v>
      </c>
      <c r="Y870" s="9" t="s">
        <v>137</v>
      </c>
      <c r="Z870" s="9" t="s">
        <v>262</v>
      </c>
      <c r="AA870" s="9" t="s">
        <v>165</v>
      </c>
      <c r="AB870" s="9" t="s">
        <v>253</v>
      </c>
      <c r="AC870" s="9" t="s">
        <v>147</v>
      </c>
      <c r="AD870" s="9"/>
      <c r="AE870" s="9" t="s">
        <v>194</v>
      </c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 t="s">
        <v>178</v>
      </c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198</v>
      </c>
      <c r="BL870" s="9" t="s">
        <v>199</v>
      </c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10"/>
      <c r="CB870" s="10" t="str">
        <f t="shared" si="5"/>
        <v/>
      </c>
      <c r="CC870" s="10"/>
      <c r="CD870" s="9" t="str">
        <f t="shared" si="2"/>
        <v/>
      </c>
      <c r="CE870" s="9" t="s">
        <v>168</v>
      </c>
      <c r="CF870" s="9" t="s">
        <v>169</v>
      </c>
      <c r="CG870" s="9">
        <f>IF(CF870="","",VLOOKUP(CF870,Metadata!$D$2:$H$20,2,FALSE))</f>
        <v>12500</v>
      </c>
      <c r="CH870" s="9">
        <f>IF(CF870="","",VLOOKUP(CF870,Metadata!$D$2:$H$20,4,FALSE))</f>
        <v>0</v>
      </c>
      <c r="CI870" s="9">
        <f>IF(CF870="","",VLOOKUP(CF870,Metadata!$D$2:$H$20,5,FALSE))</f>
        <v>15000</v>
      </c>
      <c r="CJ870" s="9">
        <f t="shared" si="3"/>
        <v>12500</v>
      </c>
      <c r="CK870" s="9" t="s">
        <v>153</v>
      </c>
      <c r="CL870" s="10">
        <v>3</v>
      </c>
      <c r="CM870" s="10">
        <v>5</v>
      </c>
      <c r="CN870" s="10">
        <v>5</v>
      </c>
      <c r="CO870" s="10">
        <v>5</v>
      </c>
      <c r="CP870" s="10">
        <v>7</v>
      </c>
      <c r="CQ870" s="10">
        <v>7</v>
      </c>
      <c r="CR870" s="10">
        <v>5</v>
      </c>
      <c r="CS870" s="10">
        <v>5</v>
      </c>
      <c r="CT870" s="10">
        <v>5</v>
      </c>
      <c r="CU870" s="10">
        <v>6</v>
      </c>
      <c r="CV870" s="10">
        <v>6</v>
      </c>
      <c r="CW870" s="10">
        <v>5</v>
      </c>
      <c r="CX870" s="10">
        <v>4</v>
      </c>
      <c r="CY870" s="10">
        <v>4</v>
      </c>
      <c r="CZ870" s="10">
        <v>5</v>
      </c>
      <c r="DA870" s="10">
        <v>2</v>
      </c>
      <c r="DB870" s="10">
        <v>4</v>
      </c>
      <c r="DC870" s="10">
        <v>6</v>
      </c>
      <c r="DD870" s="10">
        <v>4</v>
      </c>
      <c r="DE870" s="10">
        <v>5</v>
      </c>
      <c r="DF870" s="10">
        <v>5</v>
      </c>
      <c r="DG870" s="10">
        <v>5</v>
      </c>
      <c r="DH870" s="10">
        <v>4</v>
      </c>
      <c r="DI870" s="10">
        <v>5</v>
      </c>
      <c r="DJ870" s="10">
        <v>2</v>
      </c>
      <c r="DK870" s="10">
        <v>6</v>
      </c>
      <c r="DL870" s="10">
        <v>6</v>
      </c>
      <c r="DM870" s="9" t="s">
        <v>154</v>
      </c>
      <c r="DN870" s="10">
        <v>1993</v>
      </c>
      <c r="DO870" s="9">
        <f t="shared" si="4"/>
        <v>28</v>
      </c>
      <c r="DP870" s="9" t="s">
        <v>155</v>
      </c>
      <c r="DQ870" s="9" t="s">
        <v>202</v>
      </c>
      <c r="DR870" s="9" t="s">
        <v>157</v>
      </c>
      <c r="DS870" s="9" t="s">
        <v>137</v>
      </c>
      <c r="DT870" s="9" t="s">
        <v>181</v>
      </c>
      <c r="DU870" s="9" t="s">
        <v>168</v>
      </c>
      <c r="DV870" s="9" t="str">
        <f>VLOOKUP(DU870,Metadata!$B$2:$C$7,2,FALSE)</f>
        <v>0 - 3 years</v>
      </c>
    </row>
    <row r="871" spans="1:126">
      <c r="A871" s="13">
        <v>870</v>
      </c>
      <c r="B871" s="9" t="s">
        <v>135</v>
      </c>
      <c r="C871" s="9" t="str">
        <f>VLOOKUP(B871,Metadata!$M$2:$N$6,2,FALSE)</f>
        <v>Permanent Employee</v>
      </c>
      <c r="D871" s="9" t="s">
        <v>159</v>
      </c>
      <c r="E871" s="9" t="s">
        <v>137</v>
      </c>
      <c r="F871" s="9" t="s">
        <v>138</v>
      </c>
      <c r="G871" s="9" t="s">
        <v>139</v>
      </c>
      <c r="H871" s="9" t="str">
        <f>IF(G871="","",VLOOKUP(G871,Metadata!$J$2:$K$22,2,FALSE))</f>
        <v>Centre</v>
      </c>
      <c r="I871" s="9" t="s">
        <v>138</v>
      </c>
      <c r="J871" s="9" t="str">
        <f>IF(I871="","",VLOOKUP(I871,Metadata!$P$2:$Q$43,2,FALSE))</f>
        <v>Europe</v>
      </c>
      <c r="K871" s="9" t="str">
        <f t="shared" si="0"/>
        <v>Portugal</v>
      </c>
      <c r="L871" s="9" t="s">
        <v>140</v>
      </c>
      <c r="M871" s="9" t="str">
        <f>IF(L871="","",VLOOKUP(L871,Metadata!$J$2:$K$22,2,FALSE))</f>
        <v>Lisbon Metropolitan Area</v>
      </c>
      <c r="N871" s="9" t="s">
        <v>205</v>
      </c>
      <c r="O871" s="9" t="s">
        <v>137</v>
      </c>
      <c r="P871" s="9" t="s">
        <v>137</v>
      </c>
      <c r="Q871" s="10" t="str">
        <f t="shared" si="1"/>
        <v>Full Office Job</v>
      </c>
      <c r="R871" s="10">
        <v>5</v>
      </c>
      <c r="S871" s="9" t="s">
        <v>192</v>
      </c>
      <c r="T871" s="9" t="s">
        <v>137</v>
      </c>
      <c r="U871" s="9" t="str">
        <f>IF(S871&lt;&gt;"",S871,IF(T871&lt;&gt;"",VLOOKUP(T871,Metadata!$S$2:$T$228,2,FALSE),""))</f>
        <v>Back-End Developer</v>
      </c>
      <c r="V871" s="9" t="s">
        <v>162</v>
      </c>
      <c r="W871" s="9" t="s">
        <v>137</v>
      </c>
      <c r="X871" s="9" t="s">
        <v>163</v>
      </c>
      <c r="Y871" s="9" t="s">
        <v>137</v>
      </c>
      <c r="Z871" s="9" t="s">
        <v>262</v>
      </c>
      <c r="AA871" s="9" t="s">
        <v>137</v>
      </c>
      <c r="AB871" s="9" t="s">
        <v>137</v>
      </c>
      <c r="AC871" s="9" t="s">
        <v>147</v>
      </c>
      <c r="AD871" s="9"/>
      <c r="AE871" s="9" t="s">
        <v>194</v>
      </c>
      <c r="AF871" s="9"/>
      <c r="AG871" s="9"/>
      <c r="AH871" s="9"/>
      <c r="AI871" s="9"/>
      <c r="AJ871" s="9"/>
      <c r="AK871" s="9"/>
      <c r="AL871" s="9"/>
      <c r="AM871" s="9"/>
      <c r="AN871" s="9" t="s">
        <v>195</v>
      </c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198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10"/>
      <c r="CB871" s="10" t="str">
        <f t="shared" si="5"/>
        <v/>
      </c>
      <c r="CC871" s="10"/>
      <c r="CD871" s="9" t="str">
        <f t="shared" si="2"/>
        <v/>
      </c>
      <c r="CE871" s="9" t="s">
        <v>168</v>
      </c>
      <c r="CF871" s="9" t="s">
        <v>169</v>
      </c>
      <c r="CG871" s="9">
        <f>IF(CF871="","",VLOOKUP(CF871,Metadata!$D$2:$H$20,2,FALSE))</f>
        <v>12500</v>
      </c>
      <c r="CH871" s="9">
        <f>IF(CF871="","",VLOOKUP(CF871,Metadata!$D$2:$H$20,4,FALSE))</f>
        <v>0</v>
      </c>
      <c r="CI871" s="9">
        <f>IF(CF871="","",VLOOKUP(CF871,Metadata!$D$2:$H$20,5,FALSE))</f>
        <v>15000</v>
      </c>
      <c r="CJ871" s="9">
        <f t="shared" si="3"/>
        <v>12500</v>
      </c>
      <c r="CK871" s="9" t="s">
        <v>189</v>
      </c>
      <c r="CL871" s="10">
        <v>2</v>
      </c>
      <c r="CM871" s="10">
        <v>3</v>
      </c>
      <c r="CN871" s="10">
        <v>5</v>
      </c>
      <c r="CO871" s="10">
        <v>6</v>
      </c>
      <c r="CP871" s="10">
        <v>6</v>
      </c>
      <c r="CQ871" s="10">
        <v>6</v>
      </c>
      <c r="CR871" s="10">
        <v>5</v>
      </c>
      <c r="CS871" s="10">
        <v>6</v>
      </c>
      <c r="CT871" s="10">
        <v>5</v>
      </c>
      <c r="CU871" s="10">
        <v>4</v>
      </c>
      <c r="CV871" s="10">
        <v>5</v>
      </c>
      <c r="CW871" s="10">
        <v>1</v>
      </c>
      <c r="CX871" s="10">
        <v>6</v>
      </c>
      <c r="CY871" s="10">
        <v>5</v>
      </c>
      <c r="CZ871" s="10">
        <v>5</v>
      </c>
      <c r="DA871" s="10">
        <v>3</v>
      </c>
      <c r="DB871" s="10">
        <v>5</v>
      </c>
      <c r="DC871" s="10">
        <v>5</v>
      </c>
      <c r="DD871" s="10">
        <v>4</v>
      </c>
      <c r="DE871" s="10">
        <v>6</v>
      </c>
      <c r="DF871" s="10">
        <v>5</v>
      </c>
      <c r="DG871" s="10">
        <v>6</v>
      </c>
      <c r="DH871" s="10">
        <v>6</v>
      </c>
      <c r="DI871" s="10">
        <v>4</v>
      </c>
      <c r="DJ871" s="10">
        <v>4</v>
      </c>
      <c r="DK871" s="10">
        <v>4</v>
      </c>
      <c r="DL871" s="10">
        <v>4</v>
      </c>
      <c r="DM871" s="9" t="s">
        <v>154</v>
      </c>
      <c r="DN871" s="10">
        <v>1994</v>
      </c>
      <c r="DO871" s="9">
        <f t="shared" si="4"/>
        <v>27</v>
      </c>
      <c r="DP871" s="9" t="s">
        <v>155</v>
      </c>
      <c r="DQ871" s="9" t="s">
        <v>227</v>
      </c>
      <c r="DR871" s="9" t="s">
        <v>157</v>
      </c>
      <c r="DS871" s="9" t="s">
        <v>137</v>
      </c>
      <c r="DT871" s="9" t="s">
        <v>181</v>
      </c>
      <c r="DU871" s="9" t="s">
        <v>223</v>
      </c>
      <c r="DV871" s="9" t="str">
        <f>VLOOKUP(DU871,Metadata!$B$2:$C$7,2,FALSE)</f>
        <v>3 - 6 years</v>
      </c>
    </row>
    <row r="872" spans="1:126">
      <c r="A872" s="13">
        <v>871</v>
      </c>
      <c r="B872" s="9" t="s">
        <v>135</v>
      </c>
      <c r="C872" s="9" t="str">
        <f>VLOOKUP(B872,Metadata!$M$2:$N$6,2,FALSE)</f>
        <v>Permanent Employee</v>
      </c>
      <c r="D872" s="9" t="s">
        <v>159</v>
      </c>
      <c r="E872" s="9" t="s">
        <v>137</v>
      </c>
      <c r="F872" s="9" t="s">
        <v>138</v>
      </c>
      <c r="G872" s="9" t="s">
        <v>172</v>
      </c>
      <c r="H872" s="9" t="str">
        <f>IF(G872="","",VLOOKUP(G872,Metadata!$J$2:$K$22,2,FALSE))</f>
        <v>Porto Metropolitan Area</v>
      </c>
      <c r="I872" s="9" t="s">
        <v>138</v>
      </c>
      <c r="J872" s="9" t="str">
        <f>IF(I872="","",VLOOKUP(I872,Metadata!$P$2:$Q$43,2,FALSE))</f>
        <v>Europe</v>
      </c>
      <c r="K872" s="9" t="str">
        <f t="shared" si="0"/>
        <v>Portugal</v>
      </c>
      <c r="L872" s="9" t="s">
        <v>140</v>
      </c>
      <c r="M872" s="9" t="str">
        <f>IF(L872="","",VLOOKUP(L872,Metadata!$J$2:$K$22,2,FALSE))</f>
        <v>Lisbon Metropolitan Area</v>
      </c>
      <c r="N872" s="9" t="s">
        <v>141</v>
      </c>
      <c r="O872" s="9" t="s">
        <v>137</v>
      </c>
      <c r="P872" s="9" t="s">
        <v>142</v>
      </c>
      <c r="Q872" s="10" t="str">
        <f t="shared" si="1"/>
        <v>Full Office Job</v>
      </c>
      <c r="R872" s="10">
        <v>5</v>
      </c>
      <c r="S872" s="9" t="s">
        <v>216</v>
      </c>
      <c r="T872" s="9" t="s">
        <v>137</v>
      </c>
      <c r="U872" s="9" t="str">
        <f>IF(S872&lt;&gt;"",S872,IF(T872&lt;&gt;"",VLOOKUP(T872,Metadata!$S$2:$T$228,2,FALSE),""))</f>
        <v>Front-End Developer</v>
      </c>
      <c r="V872" s="9" t="s">
        <v>276</v>
      </c>
      <c r="W872" s="9" t="s">
        <v>137</v>
      </c>
      <c r="X872" s="9" t="s">
        <v>145</v>
      </c>
      <c r="Y872" s="9" t="s">
        <v>137</v>
      </c>
      <c r="Z872" s="9" t="s">
        <v>224</v>
      </c>
      <c r="AA872" s="9" t="s">
        <v>137</v>
      </c>
      <c r="AB872" s="9" t="s">
        <v>137</v>
      </c>
      <c r="AC872" s="9"/>
      <c r="AD872" s="9"/>
      <c r="AE872" s="9" t="s">
        <v>194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198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10"/>
      <c r="CB872" s="10" t="str">
        <f t="shared" si="5"/>
        <v/>
      </c>
      <c r="CC872" s="10"/>
      <c r="CD872" s="9" t="str">
        <f t="shared" si="2"/>
        <v/>
      </c>
      <c r="CE872" s="9" t="s">
        <v>151</v>
      </c>
      <c r="CF872" s="9" t="s">
        <v>245</v>
      </c>
      <c r="CG872" s="9">
        <f>IF(CF872="","",VLOOKUP(CF872,Metadata!$D$2:$H$20,2,FALSE))</f>
        <v>42500</v>
      </c>
      <c r="CH872" s="9">
        <f>IF(CF872="","",VLOOKUP(CF872,Metadata!$D$2:$H$20,4,FALSE))</f>
        <v>40000</v>
      </c>
      <c r="CI872" s="9">
        <f>IF(CF872="","",VLOOKUP(CF872,Metadata!$D$2:$H$20,5,FALSE))</f>
        <v>45000</v>
      </c>
      <c r="CJ872" s="9">
        <f t="shared" si="3"/>
        <v>42500</v>
      </c>
      <c r="CK872" s="9" t="s">
        <v>153</v>
      </c>
      <c r="CL872" s="10">
        <v>7</v>
      </c>
      <c r="CM872" s="10">
        <v>3</v>
      </c>
      <c r="CN872" s="10">
        <v>6</v>
      </c>
      <c r="CO872" s="10">
        <v>5</v>
      </c>
      <c r="CP872" s="10">
        <v>6</v>
      </c>
      <c r="CQ872" s="10">
        <v>6</v>
      </c>
      <c r="CR872" s="10">
        <v>4</v>
      </c>
      <c r="CS872" s="10">
        <v>5</v>
      </c>
      <c r="CT872" s="10">
        <v>4</v>
      </c>
      <c r="CU872" s="10">
        <v>5</v>
      </c>
      <c r="CV872" s="10">
        <v>4</v>
      </c>
      <c r="CW872" s="10">
        <v>3</v>
      </c>
      <c r="CX872" s="10">
        <v>3</v>
      </c>
      <c r="CY872" s="10">
        <v>6</v>
      </c>
      <c r="CZ872" s="10">
        <v>2</v>
      </c>
      <c r="DA872" s="10">
        <v>4</v>
      </c>
      <c r="DB872" s="10">
        <v>3</v>
      </c>
      <c r="DC872" s="10">
        <v>5</v>
      </c>
      <c r="DD872" s="10">
        <v>5</v>
      </c>
      <c r="DE872" s="10">
        <v>5</v>
      </c>
      <c r="DF872" s="10">
        <v>5</v>
      </c>
      <c r="DG872" s="10">
        <v>4</v>
      </c>
      <c r="DH872" s="10">
        <v>4</v>
      </c>
      <c r="DI872" s="10">
        <v>5</v>
      </c>
      <c r="DJ872" s="10">
        <v>5</v>
      </c>
      <c r="DK872" s="10">
        <v>4</v>
      </c>
      <c r="DL872" s="10">
        <v>4</v>
      </c>
      <c r="DM872" s="9" t="s">
        <v>154</v>
      </c>
      <c r="DN872" s="10">
        <v>1987</v>
      </c>
      <c r="DO872" s="9">
        <f t="shared" si="4"/>
        <v>34</v>
      </c>
      <c r="DP872" s="9" t="s">
        <v>155</v>
      </c>
      <c r="DQ872" s="9" t="s">
        <v>156</v>
      </c>
      <c r="DR872" s="9" t="s">
        <v>157</v>
      </c>
      <c r="DS872" s="9" t="s">
        <v>137</v>
      </c>
      <c r="DT872" s="9" t="s">
        <v>181</v>
      </c>
      <c r="DU872" s="9" t="s">
        <v>203</v>
      </c>
      <c r="DV872" s="9" t="str">
        <f>VLOOKUP(DU872,Metadata!$B$2:$C$7,2,FALSE)</f>
        <v>6+ years</v>
      </c>
    </row>
    <row r="873" spans="1:126">
      <c r="A873" s="13">
        <v>872</v>
      </c>
      <c r="B873" s="9" t="s">
        <v>135</v>
      </c>
      <c r="C873" s="9" t="str">
        <f>VLOOKUP(B873,Metadata!$M$2:$N$6,2,FALSE)</f>
        <v>Permanent Employee</v>
      </c>
      <c r="D873" s="9" t="s">
        <v>159</v>
      </c>
      <c r="E873" s="9" t="s">
        <v>137</v>
      </c>
      <c r="F873" s="9" t="s">
        <v>138</v>
      </c>
      <c r="G873" s="9" t="s">
        <v>172</v>
      </c>
      <c r="H873" s="9" t="str">
        <f>IF(G873="","",VLOOKUP(G873,Metadata!$J$2:$K$22,2,FALSE))</f>
        <v>Porto Metropolitan Area</v>
      </c>
      <c r="I873" s="9" t="s">
        <v>138</v>
      </c>
      <c r="J873" s="9" t="str">
        <f>IF(I873="","",VLOOKUP(I873,Metadata!$P$2:$Q$43,2,FALSE))</f>
        <v>Europe</v>
      </c>
      <c r="K873" s="9" t="str">
        <f t="shared" si="0"/>
        <v>Portugal</v>
      </c>
      <c r="L873" s="9" t="s">
        <v>172</v>
      </c>
      <c r="M873" s="9" t="str">
        <f>IF(L873="","",VLOOKUP(L873,Metadata!$J$2:$K$22,2,FALSE))</f>
        <v>Porto Metropolitan Area</v>
      </c>
      <c r="N873" s="9" t="s">
        <v>214</v>
      </c>
      <c r="O873" s="9" t="s">
        <v>259</v>
      </c>
      <c r="P873" s="9" t="s">
        <v>191</v>
      </c>
      <c r="Q873" s="10" t="str">
        <f t="shared" si="1"/>
        <v>Remote Job (full or flexible)</v>
      </c>
      <c r="R873" s="10">
        <v>3</v>
      </c>
      <c r="S873" s="9" t="s">
        <v>216</v>
      </c>
      <c r="T873" s="9" t="s">
        <v>137</v>
      </c>
      <c r="U873" s="9" t="str">
        <f>IF(S873&lt;&gt;"",S873,IF(T873&lt;&gt;"",VLOOKUP(T873,Metadata!$S$2:$T$228,2,FALSE),""))</f>
        <v>Front-End Developer</v>
      </c>
      <c r="V873" s="9" t="s">
        <v>174</v>
      </c>
      <c r="W873" s="9" t="s">
        <v>137</v>
      </c>
      <c r="X873" s="9" t="s">
        <v>163</v>
      </c>
      <c r="Y873" s="9" t="s">
        <v>137</v>
      </c>
      <c r="Z873" s="9" t="s">
        <v>262</v>
      </c>
      <c r="AA873" s="9" t="s">
        <v>165</v>
      </c>
      <c r="AB873" s="9" t="s">
        <v>137</v>
      </c>
      <c r="AC873" s="9"/>
      <c r="AD873" s="9"/>
      <c r="AE873" s="9"/>
      <c r="AF873" s="9"/>
      <c r="AG873" s="9" t="s">
        <v>166</v>
      </c>
      <c r="AH873" s="9"/>
      <c r="AI873" s="9"/>
      <c r="AJ873" s="9" t="s">
        <v>185</v>
      </c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 t="s">
        <v>178</v>
      </c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 t="s">
        <v>186</v>
      </c>
      <c r="BO873" s="9" t="s">
        <v>257</v>
      </c>
      <c r="BP873" s="9"/>
      <c r="BQ873" s="9"/>
      <c r="BR873" s="9" t="s">
        <v>247</v>
      </c>
      <c r="BS873" s="9"/>
      <c r="BT873" s="9"/>
      <c r="BU873" s="9"/>
      <c r="BV873" s="9"/>
      <c r="BW873" s="9"/>
      <c r="BX873" s="9"/>
      <c r="BY873" s="9"/>
      <c r="BZ873" s="9"/>
      <c r="CA873" s="10"/>
      <c r="CB873" s="10" t="str">
        <f t="shared" si="5"/>
        <v/>
      </c>
      <c r="CC873" s="10"/>
      <c r="CD873" s="9" t="str">
        <f t="shared" si="2"/>
        <v/>
      </c>
      <c r="CE873" s="9" t="s">
        <v>168</v>
      </c>
      <c r="CF873" s="9" t="s">
        <v>225</v>
      </c>
      <c r="CG873" s="9">
        <f>IF(CF873="","",VLOOKUP(CF873,Metadata!$D$2:$H$20,2,FALSE))</f>
        <v>22500</v>
      </c>
      <c r="CH873" s="9">
        <f>IF(CF873="","",VLOOKUP(CF873,Metadata!$D$2:$H$20,4,FALSE))</f>
        <v>20000</v>
      </c>
      <c r="CI873" s="9">
        <f>IF(CF873="","",VLOOKUP(CF873,Metadata!$D$2:$H$20,5,FALSE))</f>
        <v>25000</v>
      </c>
      <c r="CJ873" s="9">
        <f t="shared" si="3"/>
        <v>22500</v>
      </c>
      <c r="CK873" s="9" t="s">
        <v>221</v>
      </c>
      <c r="CL873" s="10">
        <v>3</v>
      </c>
      <c r="CM873" s="10">
        <v>3</v>
      </c>
      <c r="CN873" s="10">
        <v>7</v>
      </c>
      <c r="CO873" s="10">
        <v>7</v>
      </c>
      <c r="CP873" s="10">
        <v>7</v>
      </c>
      <c r="CQ873" s="10">
        <v>7</v>
      </c>
      <c r="CR873" s="10">
        <v>4</v>
      </c>
      <c r="CS873" s="10">
        <v>5</v>
      </c>
      <c r="CT873" s="10">
        <v>7</v>
      </c>
      <c r="CU873" s="10">
        <v>7</v>
      </c>
      <c r="CV873" s="10">
        <v>3</v>
      </c>
      <c r="CW873" s="10">
        <v>3</v>
      </c>
      <c r="CX873" s="10">
        <v>3</v>
      </c>
      <c r="CY873" s="10">
        <v>4</v>
      </c>
      <c r="CZ873" s="10">
        <v>3</v>
      </c>
      <c r="DA873" s="10">
        <v>3</v>
      </c>
      <c r="DB873" s="10">
        <v>7</v>
      </c>
      <c r="DC873" s="10">
        <v>7</v>
      </c>
      <c r="DD873" s="10">
        <v>7</v>
      </c>
      <c r="DE873" s="10">
        <v>7</v>
      </c>
      <c r="DF873" s="10">
        <v>4</v>
      </c>
      <c r="DG873" s="10">
        <v>4</v>
      </c>
      <c r="DH873" s="10">
        <v>4</v>
      </c>
      <c r="DI873" s="10">
        <v>7</v>
      </c>
      <c r="DJ873" s="10">
        <v>4</v>
      </c>
      <c r="DK873" s="10">
        <v>4</v>
      </c>
      <c r="DL873" s="10">
        <v>4</v>
      </c>
      <c r="DM873" s="9" t="s">
        <v>154</v>
      </c>
      <c r="DN873" s="10">
        <v>1994</v>
      </c>
      <c r="DO873" s="9">
        <f t="shared" si="4"/>
        <v>27</v>
      </c>
      <c r="DP873" s="9" t="s">
        <v>155</v>
      </c>
      <c r="DQ873" s="9" t="s">
        <v>156</v>
      </c>
      <c r="DR873" s="9" t="s">
        <v>170</v>
      </c>
      <c r="DS873" s="9" t="s">
        <v>137</v>
      </c>
      <c r="DT873" s="9" t="s">
        <v>181</v>
      </c>
      <c r="DU873" s="9" t="s">
        <v>223</v>
      </c>
      <c r="DV873" s="9" t="str">
        <f>VLOOKUP(DU873,Metadata!$B$2:$C$7,2,FALSE)</f>
        <v>3 - 6 years</v>
      </c>
    </row>
    <row r="874" spans="1:126">
      <c r="A874" s="13">
        <v>873</v>
      </c>
      <c r="B874" s="9" t="s">
        <v>135</v>
      </c>
      <c r="C874" s="9" t="str">
        <f>VLOOKUP(B874,Metadata!$M$2:$N$6,2,FALSE)</f>
        <v>Permanent Employee</v>
      </c>
      <c r="D874" s="9" t="s">
        <v>136</v>
      </c>
      <c r="E874" s="9" t="s">
        <v>137</v>
      </c>
      <c r="F874" s="9" t="s">
        <v>138</v>
      </c>
      <c r="G874" s="9" t="s">
        <v>172</v>
      </c>
      <c r="H874" s="9" t="str">
        <f>IF(G874="","",VLOOKUP(G874,Metadata!$J$2:$K$22,2,FALSE))</f>
        <v>Porto Metropolitan Area</v>
      </c>
      <c r="I874" s="9" t="s">
        <v>138</v>
      </c>
      <c r="J874" s="9" t="str">
        <f>IF(I874="","",VLOOKUP(I874,Metadata!$P$2:$Q$43,2,FALSE))</f>
        <v>Europe</v>
      </c>
      <c r="K874" s="9" t="str">
        <f t="shared" si="0"/>
        <v>Portugal</v>
      </c>
      <c r="L874" s="9" t="s">
        <v>318</v>
      </c>
      <c r="M874" s="9" t="str">
        <f>IF(L874="","",VLOOKUP(L874,Metadata!$J$2:$K$22,2,FALSE))</f>
        <v>North</v>
      </c>
      <c r="N874" s="9" t="s">
        <v>141</v>
      </c>
      <c r="O874" s="9" t="s">
        <v>137</v>
      </c>
      <c r="P874" s="9" t="s">
        <v>142</v>
      </c>
      <c r="Q874" s="10" t="str">
        <f t="shared" si="1"/>
        <v>Full Office Job</v>
      </c>
      <c r="R874" s="10">
        <v>6</v>
      </c>
      <c r="S874" s="9" t="s">
        <v>336</v>
      </c>
      <c r="T874" s="9" t="s">
        <v>137</v>
      </c>
      <c r="U874" s="9" t="str">
        <f>IF(S874&lt;&gt;"",S874,IF(T874&lt;&gt;"",VLOOKUP(T874,Metadata!$S$2:$T$228,2,FALSE),""))</f>
        <v>Scrum Master</v>
      </c>
      <c r="V874" s="9" t="s">
        <v>162</v>
      </c>
      <c r="W874" s="9" t="s">
        <v>137</v>
      </c>
      <c r="X874" s="9" t="s">
        <v>145</v>
      </c>
      <c r="Y874" s="9" t="s">
        <v>137</v>
      </c>
      <c r="Z874" s="9" t="s">
        <v>224</v>
      </c>
      <c r="AA874" s="9" t="s">
        <v>137</v>
      </c>
      <c r="AB874" s="9" t="s">
        <v>253</v>
      </c>
      <c r="AC874" s="9" t="s">
        <v>147</v>
      </c>
      <c r="AD874" s="9" t="s">
        <v>148</v>
      </c>
      <c r="AE874" s="9"/>
      <c r="AF874" s="9" t="s">
        <v>243</v>
      </c>
      <c r="AG874" s="9"/>
      <c r="AH874" s="9"/>
      <c r="AI874" s="9"/>
      <c r="AJ874" s="9"/>
      <c r="AK874" s="9"/>
      <c r="AL874" s="9"/>
      <c r="AM874" s="9"/>
      <c r="AN874" s="9" t="s">
        <v>195</v>
      </c>
      <c r="AO874" s="9"/>
      <c r="AP874" s="9"/>
      <c r="AQ874" s="9" t="s">
        <v>380</v>
      </c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198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 t="s">
        <v>286</v>
      </c>
      <c r="BX874" s="9"/>
      <c r="BY874" s="9"/>
      <c r="BZ874" s="9"/>
      <c r="CA874" s="10"/>
      <c r="CB874" s="10" t="str">
        <f t="shared" si="5"/>
        <v/>
      </c>
      <c r="CC874" s="10"/>
      <c r="CD874" s="9" t="str">
        <f t="shared" si="2"/>
        <v/>
      </c>
      <c r="CE874" s="9" t="s">
        <v>232</v>
      </c>
      <c r="CF874" s="9" t="s">
        <v>152</v>
      </c>
      <c r="CG874" s="9">
        <f>IF(CF874="","",VLOOKUP(CF874,Metadata!$D$2:$H$20,2,FALSE))</f>
        <v>32500</v>
      </c>
      <c r="CH874" s="9">
        <f>IF(CF874="","",VLOOKUP(CF874,Metadata!$D$2:$H$20,4,FALSE))</f>
        <v>30000</v>
      </c>
      <c r="CI874" s="9">
        <f>IF(CF874="","",VLOOKUP(CF874,Metadata!$D$2:$H$20,5,FALSE))</f>
        <v>35000</v>
      </c>
      <c r="CJ874" s="9">
        <f t="shared" si="3"/>
        <v>32500</v>
      </c>
      <c r="CK874" s="9" t="s">
        <v>153</v>
      </c>
      <c r="CL874" s="10">
        <v>6</v>
      </c>
      <c r="CM874" s="10">
        <v>4</v>
      </c>
      <c r="CN874" s="10">
        <v>7</v>
      </c>
      <c r="CO874" s="10">
        <v>7</v>
      </c>
      <c r="CP874" s="10">
        <v>6</v>
      </c>
      <c r="CQ874" s="10">
        <v>6</v>
      </c>
      <c r="CR874" s="10">
        <v>6</v>
      </c>
      <c r="CS874" s="10">
        <v>7</v>
      </c>
      <c r="CT874" s="10">
        <v>6</v>
      </c>
      <c r="CU874" s="10">
        <v>6</v>
      </c>
      <c r="CV874" s="10">
        <v>5</v>
      </c>
      <c r="CW874" s="10">
        <v>5</v>
      </c>
      <c r="CX874" s="10">
        <v>6</v>
      </c>
      <c r="CY874" s="10">
        <v>5</v>
      </c>
      <c r="CZ874" s="10">
        <v>6</v>
      </c>
      <c r="DA874" s="10">
        <v>6</v>
      </c>
      <c r="DB874" s="10">
        <v>6</v>
      </c>
      <c r="DC874" s="10">
        <v>7</v>
      </c>
      <c r="DD874" s="10">
        <v>5</v>
      </c>
      <c r="DE874" s="10">
        <v>6</v>
      </c>
      <c r="DF874" s="10">
        <v>6</v>
      </c>
      <c r="DG874" s="10">
        <v>6</v>
      </c>
      <c r="DH874" s="10">
        <v>6</v>
      </c>
      <c r="DI874" s="10">
        <v>7</v>
      </c>
      <c r="DJ874" s="10">
        <v>6</v>
      </c>
      <c r="DK874" s="10">
        <v>6</v>
      </c>
      <c r="DL874" s="10">
        <v>7</v>
      </c>
      <c r="DM874" s="9" t="s">
        <v>474</v>
      </c>
      <c r="DN874" s="10">
        <v>1978</v>
      </c>
      <c r="DO874" s="9">
        <f t="shared" si="4"/>
        <v>43</v>
      </c>
      <c r="DP874" s="9" t="s">
        <v>155</v>
      </c>
      <c r="DQ874" s="9" t="s">
        <v>156</v>
      </c>
      <c r="DR874" s="9" t="s">
        <v>157</v>
      </c>
      <c r="DS874" s="9" t="s">
        <v>137</v>
      </c>
      <c r="DT874" s="9" t="s">
        <v>181</v>
      </c>
      <c r="DU874" s="9" t="s">
        <v>158</v>
      </c>
      <c r="DV874" s="9" t="str">
        <f>VLOOKUP(DU874,Metadata!$B$2:$C$7,2,FALSE)</f>
        <v>6+ years</v>
      </c>
    </row>
    <row r="875" spans="1:126">
      <c r="A875" s="13">
        <v>874</v>
      </c>
      <c r="B875" s="9" t="s">
        <v>135</v>
      </c>
      <c r="C875" s="9" t="str">
        <f>VLOOKUP(B875,Metadata!$M$2:$N$6,2,FALSE)</f>
        <v>Permanent Employee</v>
      </c>
      <c r="D875" s="9" t="s">
        <v>159</v>
      </c>
      <c r="E875" s="9" t="s">
        <v>137</v>
      </c>
      <c r="F875" s="9" t="s">
        <v>138</v>
      </c>
      <c r="G875" s="9" t="s">
        <v>190</v>
      </c>
      <c r="H875" s="9" t="str">
        <f>IF(G875="","",VLOOKUP(G875,Metadata!$J$2:$K$22,2,FALSE))</f>
        <v>North</v>
      </c>
      <c r="I875" s="9" t="s">
        <v>138</v>
      </c>
      <c r="J875" s="9" t="str">
        <f>IF(I875="","",VLOOKUP(I875,Metadata!$P$2:$Q$43,2,FALSE))</f>
        <v>Europe</v>
      </c>
      <c r="K875" s="9" t="str">
        <f t="shared" si="0"/>
        <v>Portugal</v>
      </c>
      <c r="L875" s="9" t="s">
        <v>190</v>
      </c>
      <c r="M875" s="9" t="str">
        <f>IF(L875="","",VLOOKUP(L875,Metadata!$J$2:$K$22,2,FALSE))</f>
        <v>North</v>
      </c>
      <c r="N875" s="9" t="s">
        <v>141</v>
      </c>
      <c r="O875" s="9" t="s">
        <v>137</v>
      </c>
      <c r="P875" s="9" t="s">
        <v>142</v>
      </c>
      <c r="Q875" s="10" t="str">
        <f t="shared" si="1"/>
        <v>Full Office Job</v>
      </c>
      <c r="R875" s="10">
        <v>7</v>
      </c>
      <c r="S875" s="9" t="s">
        <v>216</v>
      </c>
      <c r="T875" s="9" t="s">
        <v>137</v>
      </c>
      <c r="U875" s="9" t="str">
        <f>IF(S875&lt;&gt;"",S875,IF(T875&lt;&gt;"",VLOOKUP(T875,Metadata!$S$2:$T$228,2,FALSE),""))</f>
        <v>Front-End Developer</v>
      </c>
      <c r="V875" s="9" t="s">
        <v>174</v>
      </c>
      <c r="W875" s="9" t="s">
        <v>137</v>
      </c>
      <c r="X875" s="9" t="s">
        <v>163</v>
      </c>
      <c r="Y875" s="9" t="s">
        <v>137</v>
      </c>
      <c r="Z875" s="9" t="s">
        <v>164</v>
      </c>
      <c r="AA875" s="9" t="s">
        <v>165</v>
      </c>
      <c r="AB875" s="9" t="s">
        <v>137</v>
      </c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 t="s">
        <v>186</v>
      </c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10"/>
      <c r="CB875" s="10" t="str">
        <f t="shared" si="5"/>
        <v/>
      </c>
      <c r="CC875" s="10"/>
      <c r="CD875" s="9" t="str">
        <f t="shared" si="2"/>
        <v/>
      </c>
      <c r="CE875" s="9" t="s">
        <v>151</v>
      </c>
      <c r="CF875" s="9" t="s">
        <v>188</v>
      </c>
      <c r="CG875" s="9">
        <f>IF(CF875="","",VLOOKUP(CF875,Metadata!$D$2:$H$20,2,FALSE))</f>
        <v>17500</v>
      </c>
      <c r="CH875" s="9">
        <f>IF(CF875="","",VLOOKUP(CF875,Metadata!$D$2:$H$20,4,FALSE))</f>
        <v>15000</v>
      </c>
      <c r="CI875" s="9">
        <f>IF(CF875="","",VLOOKUP(CF875,Metadata!$D$2:$H$20,5,FALSE))</f>
        <v>20000</v>
      </c>
      <c r="CJ875" s="9">
        <f t="shared" si="3"/>
        <v>17500</v>
      </c>
      <c r="CK875" s="9" t="s">
        <v>153</v>
      </c>
      <c r="CL875" s="10">
        <v>4</v>
      </c>
      <c r="CM875" s="10">
        <v>2</v>
      </c>
      <c r="CN875" s="10">
        <v>5</v>
      </c>
      <c r="CO875" s="10">
        <v>6</v>
      </c>
      <c r="CP875" s="10">
        <v>6</v>
      </c>
      <c r="CQ875" s="10">
        <v>6</v>
      </c>
      <c r="CR875" s="10">
        <v>6</v>
      </c>
      <c r="CS875" s="10">
        <v>7</v>
      </c>
      <c r="CT875" s="10">
        <v>7</v>
      </c>
      <c r="CU875" s="10">
        <v>7</v>
      </c>
      <c r="CV875" s="10">
        <v>5</v>
      </c>
      <c r="CW875" s="10">
        <v>4</v>
      </c>
      <c r="CX875" s="10">
        <v>7</v>
      </c>
      <c r="CY875" s="10">
        <v>6</v>
      </c>
      <c r="CZ875" s="10">
        <v>6</v>
      </c>
      <c r="DA875" s="10">
        <v>6</v>
      </c>
      <c r="DB875" s="10">
        <v>7</v>
      </c>
      <c r="DC875" s="10">
        <v>7</v>
      </c>
      <c r="DD875" s="10">
        <v>7</v>
      </c>
      <c r="DE875" s="10">
        <v>7</v>
      </c>
      <c r="DF875" s="10">
        <v>7</v>
      </c>
      <c r="DG875" s="10">
        <v>7</v>
      </c>
      <c r="DH875" s="10">
        <v>7</v>
      </c>
      <c r="DI875" s="10">
        <v>7</v>
      </c>
      <c r="DJ875" s="10">
        <v>7</v>
      </c>
      <c r="DK875" s="10">
        <v>6</v>
      </c>
      <c r="DL875" s="10">
        <v>4</v>
      </c>
      <c r="DM875" s="9" t="s">
        <v>154</v>
      </c>
      <c r="DN875" s="10">
        <v>1980</v>
      </c>
      <c r="DO875" s="9">
        <f t="shared" si="4"/>
        <v>41</v>
      </c>
      <c r="DP875" s="9" t="s">
        <v>155</v>
      </c>
      <c r="DQ875" s="9" t="s">
        <v>202</v>
      </c>
      <c r="DR875" s="9" t="s">
        <v>157</v>
      </c>
      <c r="DS875" s="9" t="s">
        <v>137</v>
      </c>
      <c r="DT875" s="9" t="s">
        <v>181</v>
      </c>
      <c r="DU875" s="9" t="s">
        <v>158</v>
      </c>
      <c r="DV875" s="9" t="str">
        <f>VLOOKUP(DU875,Metadata!$B$2:$C$7,2,FALSE)</f>
        <v>6+ years</v>
      </c>
    </row>
    <row r="876" spans="1:126">
      <c r="A876" s="13">
        <v>875</v>
      </c>
      <c r="B876" s="9" t="s">
        <v>135</v>
      </c>
      <c r="C876" s="9" t="str">
        <f>VLOOKUP(B876,Metadata!$M$2:$N$6,2,FALSE)</f>
        <v>Permanent Employee</v>
      </c>
      <c r="D876" s="9" t="s">
        <v>159</v>
      </c>
      <c r="E876" s="9" t="s">
        <v>137</v>
      </c>
      <c r="F876" s="9" t="s">
        <v>138</v>
      </c>
      <c r="G876" s="9" t="s">
        <v>140</v>
      </c>
      <c r="H876" s="9" t="str">
        <f>IF(G876="","",VLOOKUP(G876,Metadata!$J$2:$K$22,2,FALSE))</f>
        <v>Lisbon Metropolitan Area</v>
      </c>
      <c r="I876" s="9" t="s">
        <v>138</v>
      </c>
      <c r="J876" s="9" t="str">
        <f>IF(I876="","",VLOOKUP(I876,Metadata!$P$2:$Q$43,2,FALSE))</f>
        <v>Europe</v>
      </c>
      <c r="K876" s="9" t="str">
        <f t="shared" si="0"/>
        <v>Portugal</v>
      </c>
      <c r="L876" s="9" t="s">
        <v>140</v>
      </c>
      <c r="M876" s="9" t="str">
        <f>IF(L876="","",VLOOKUP(L876,Metadata!$J$2:$K$22,2,FALSE))</f>
        <v>Lisbon Metropolitan Area</v>
      </c>
      <c r="N876" s="9" t="s">
        <v>141</v>
      </c>
      <c r="O876" s="9" t="s">
        <v>137</v>
      </c>
      <c r="P876" s="9" t="s">
        <v>142</v>
      </c>
      <c r="Q876" s="10" t="str">
        <f t="shared" si="1"/>
        <v>Full Office Job</v>
      </c>
      <c r="R876" s="10">
        <v>4</v>
      </c>
      <c r="S876" s="9" t="s">
        <v>229</v>
      </c>
      <c r="T876" s="9" t="s">
        <v>137</v>
      </c>
      <c r="U876" s="9" t="str">
        <f>IF(S876&lt;&gt;"",S876,IF(T876&lt;&gt;"",VLOOKUP(T876,Metadata!$S$2:$T$228,2,FALSE),""))</f>
        <v>Project Manager</v>
      </c>
      <c r="V876" s="9" t="s">
        <v>207</v>
      </c>
      <c r="W876" s="9" t="s">
        <v>137</v>
      </c>
      <c r="X876" s="9" t="s">
        <v>145</v>
      </c>
      <c r="Y876" s="9" t="s">
        <v>137</v>
      </c>
      <c r="Z876" s="9" t="s">
        <v>218</v>
      </c>
      <c r="AA876" s="9" t="s">
        <v>137</v>
      </c>
      <c r="AB876" s="9" t="s">
        <v>137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 t="s">
        <v>150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 t="s">
        <v>286</v>
      </c>
      <c r="BX876" s="9"/>
      <c r="BY876" s="9" t="s">
        <v>150</v>
      </c>
      <c r="BZ876" s="9" t="s">
        <v>137</v>
      </c>
      <c r="CA876" s="10"/>
      <c r="CB876" s="10" t="str">
        <f t="shared" si="5"/>
        <v/>
      </c>
      <c r="CC876" s="10"/>
      <c r="CD876" s="9" t="str">
        <f t="shared" si="2"/>
        <v/>
      </c>
      <c r="CE876" s="9" t="s">
        <v>168</v>
      </c>
      <c r="CF876" s="9" t="s">
        <v>220</v>
      </c>
      <c r="CG876" s="9">
        <f>IF(CF876="","",VLOOKUP(CF876,Metadata!$D$2:$H$20,2,FALSE))</f>
        <v>27500</v>
      </c>
      <c r="CH876" s="9">
        <f>IF(CF876="","",VLOOKUP(CF876,Metadata!$D$2:$H$20,4,FALSE))</f>
        <v>25000</v>
      </c>
      <c r="CI876" s="9">
        <f>IF(CF876="","",VLOOKUP(CF876,Metadata!$D$2:$H$20,5,FALSE))</f>
        <v>30000</v>
      </c>
      <c r="CJ876" s="9">
        <f t="shared" si="3"/>
        <v>27500</v>
      </c>
      <c r="CK876" s="9" t="s">
        <v>153</v>
      </c>
      <c r="CL876" s="10">
        <v>4</v>
      </c>
      <c r="CM876" s="10">
        <v>4</v>
      </c>
      <c r="CN876" s="10">
        <v>5</v>
      </c>
      <c r="CO876" s="10">
        <v>5</v>
      </c>
      <c r="CP876" s="10">
        <v>7</v>
      </c>
      <c r="CQ876" s="10">
        <v>7</v>
      </c>
      <c r="CR876" s="10">
        <v>6</v>
      </c>
      <c r="CS876" s="10">
        <v>7</v>
      </c>
      <c r="CT876" s="10">
        <v>7</v>
      </c>
      <c r="CU876" s="10">
        <v>5</v>
      </c>
      <c r="CV876" s="10">
        <v>7</v>
      </c>
      <c r="CW876" s="10">
        <v>7</v>
      </c>
      <c r="CX876" s="10">
        <v>5</v>
      </c>
      <c r="CY876" s="10">
        <v>6</v>
      </c>
      <c r="CZ876" s="10">
        <v>7</v>
      </c>
      <c r="DA876" s="10">
        <v>6</v>
      </c>
      <c r="DB876" s="10">
        <v>6</v>
      </c>
      <c r="DC876" s="10">
        <v>6</v>
      </c>
      <c r="DD876" s="10">
        <v>6</v>
      </c>
      <c r="DE876" s="10">
        <v>6</v>
      </c>
      <c r="DF876" s="10">
        <v>6</v>
      </c>
      <c r="DG876" s="10">
        <v>6</v>
      </c>
      <c r="DH876" s="10">
        <v>6</v>
      </c>
      <c r="DI876" s="10">
        <v>6</v>
      </c>
      <c r="DJ876" s="10">
        <v>6</v>
      </c>
      <c r="DK876" s="10">
        <v>6</v>
      </c>
      <c r="DL876" s="10">
        <v>6</v>
      </c>
      <c r="DM876" s="9" t="s">
        <v>154</v>
      </c>
      <c r="DN876" s="10">
        <v>1992</v>
      </c>
      <c r="DO876" s="9">
        <f t="shared" si="4"/>
        <v>29</v>
      </c>
      <c r="DP876" s="9" t="s">
        <v>155</v>
      </c>
      <c r="DQ876" s="9" t="s">
        <v>202</v>
      </c>
      <c r="DR876" s="9" t="s">
        <v>157</v>
      </c>
      <c r="DS876" s="9" t="s">
        <v>137</v>
      </c>
      <c r="DT876" s="9" t="s">
        <v>181</v>
      </c>
      <c r="DU876" s="9" t="s">
        <v>223</v>
      </c>
      <c r="DV876" s="9" t="str">
        <f>VLOOKUP(DU876,Metadata!$B$2:$C$7,2,FALSE)</f>
        <v>3 - 6 years</v>
      </c>
    </row>
    <row r="877" spans="1:126">
      <c r="A877" s="13">
        <v>876</v>
      </c>
      <c r="B877" s="9" t="s">
        <v>135</v>
      </c>
      <c r="C877" s="9" t="str">
        <f>VLOOKUP(B877,Metadata!$M$2:$N$6,2,FALSE)</f>
        <v>Permanent Employee</v>
      </c>
      <c r="D877" s="9" t="s">
        <v>159</v>
      </c>
      <c r="E877" s="9" t="s">
        <v>137</v>
      </c>
      <c r="F877" s="9" t="s">
        <v>138</v>
      </c>
      <c r="G877" s="9" t="s">
        <v>160</v>
      </c>
      <c r="H877" s="9" t="str">
        <f>IF(G877="","",VLOOKUP(G877,Metadata!$J$2:$K$22,2,FALSE))</f>
        <v>Centre</v>
      </c>
      <c r="I877" s="9" t="s">
        <v>255</v>
      </c>
      <c r="J877" s="9" t="str">
        <f>IF(I877="","",VLOOKUP(I877,Metadata!$P$2:$Q$43,2,FALSE))</f>
        <v>Europe</v>
      </c>
      <c r="K877" s="9" t="str">
        <f t="shared" si="0"/>
        <v>International</v>
      </c>
      <c r="L877" s="9" t="s">
        <v>137</v>
      </c>
      <c r="M877" s="9" t="str">
        <f>IF(L877="","",VLOOKUP(L877,Metadata!$J$2:$K$22,2,FALSE))</f>
        <v/>
      </c>
      <c r="N877" s="9" t="s">
        <v>214</v>
      </c>
      <c r="O877" s="9" t="s">
        <v>239</v>
      </c>
      <c r="P877" s="9" t="s">
        <v>191</v>
      </c>
      <c r="Q877" s="10" t="str">
        <f t="shared" si="1"/>
        <v>Remote Job (full or flexible)</v>
      </c>
      <c r="R877" s="10">
        <v>4</v>
      </c>
      <c r="S877" s="9" t="s">
        <v>143</v>
      </c>
      <c r="T877" s="9" t="s">
        <v>137</v>
      </c>
      <c r="U877" s="9" t="str">
        <f>IF(S877&lt;&gt;"",S877,IF(T877&lt;&gt;"",VLOOKUP(T877,Metadata!$S$2:$T$228,2,FALSE),""))</f>
        <v>Technical Team Leader</v>
      </c>
      <c r="V877" s="9" t="s">
        <v>137</v>
      </c>
      <c r="W877" s="9" t="s">
        <v>137</v>
      </c>
      <c r="X877" s="9" t="s">
        <v>145</v>
      </c>
      <c r="Y877" s="9" t="s">
        <v>137</v>
      </c>
      <c r="Z877" s="9" t="s">
        <v>146</v>
      </c>
      <c r="AA877" s="9" t="s">
        <v>165</v>
      </c>
      <c r="AB877" s="9" t="s">
        <v>137</v>
      </c>
      <c r="AC877" s="9" t="s">
        <v>147</v>
      </c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 t="s">
        <v>178</v>
      </c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12" t="s">
        <v>273</v>
      </c>
      <c r="BY877" s="9"/>
      <c r="BZ877" s="9" t="s">
        <v>273</v>
      </c>
      <c r="CA877" s="10"/>
      <c r="CB877" s="10" t="str">
        <f t="shared" si="5"/>
        <v/>
      </c>
      <c r="CC877" s="10"/>
      <c r="CD877" s="9" t="str">
        <f t="shared" si="2"/>
        <v/>
      </c>
      <c r="CE877" s="9" t="s">
        <v>232</v>
      </c>
      <c r="CF877" s="9" t="s">
        <v>236</v>
      </c>
      <c r="CG877" s="9">
        <f>IF(CF877="","",VLOOKUP(CF877,Metadata!$D$2:$H$20,2,FALSE))</f>
        <v>47500</v>
      </c>
      <c r="CH877" s="9">
        <f>IF(CF877="","",VLOOKUP(CF877,Metadata!$D$2:$H$20,4,FALSE))</f>
        <v>45000</v>
      </c>
      <c r="CI877" s="9">
        <f>IF(CF877="","",VLOOKUP(CF877,Metadata!$D$2:$H$20,5,FALSE))</f>
        <v>50000</v>
      </c>
      <c r="CJ877" s="9">
        <f t="shared" si="3"/>
        <v>47500</v>
      </c>
      <c r="CK877" s="9" t="s">
        <v>189</v>
      </c>
      <c r="CL877" s="10">
        <v>5</v>
      </c>
      <c r="CM877" s="10">
        <v>1</v>
      </c>
      <c r="CN877" s="10">
        <v>7</v>
      </c>
      <c r="CO877" s="10">
        <v>7</v>
      </c>
      <c r="CP877" s="10">
        <v>4</v>
      </c>
      <c r="CQ877" s="10">
        <v>7</v>
      </c>
      <c r="CR877" s="10">
        <v>7</v>
      </c>
      <c r="CS877" s="10">
        <v>7</v>
      </c>
      <c r="CT877" s="10">
        <v>7</v>
      </c>
      <c r="CU877" s="10">
        <v>6</v>
      </c>
      <c r="CV877" s="10">
        <v>7</v>
      </c>
      <c r="CW877" s="10">
        <v>3</v>
      </c>
      <c r="CX877" s="10">
        <v>7</v>
      </c>
      <c r="CY877" s="10">
        <v>7</v>
      </c>
      <c r="CZ877" s="10">
        <v>7</v>
      </c>
      <c r="DA877" s="10">
        <v>7</v>
      </c>
      <c r="DB877" s="10">
        <v>7</v>
      </c>
      <c r="DC877" s="10">
        <v>7</v>
      </c>
      <c r="DD877" s="10">
        <v>4</v>
      </c>
      <c r="DE877" s="10">
        <v>7</v>
      </c>
      <c r="DF877" s="10">
        <v>5</v>
      </c>
      <c r="DG877" s="10">
        <v>7</v>
      </c>
      <c r="DH877" s="10">
        <v>4</v>
      </c>
      <c r="DI877" s="10">
        <v>4</v>
      </c>
      <c r="DJ877" s="10">
        <v>2</v>
      </c>
      <c r="DK877" s="10">
        <v>2</v>
      </c>
      <c r="DL877" s="10">
        <v>4</v>
      </c>
      <c r="DM877" s="9" t="s">
        <v>154</v>
      </c>
      <c r="DN877" s="10">
        <v>1976</v>
      </c>
      <c r="DO877" s="9">
        <f t="shared" si="4"/>
        <v>45</v>
      </c>
      <c r="DP877" s="9" t="s">
        <v>155</v>
      </c>
      <c r="DQ877" s="9" t="s">
        <v>156</v>
      </c>
      <c r="DR877" s="9" t="s">
        <v>157</v>
      </c>
      <c r="DS877" s="9" t="s">
        <v>137</v>
      </c>
      <c r="DT877" s="9" t="s">
        <v>181</v>
      </c>
      <c r="DU877" s="9" t="s">
        <v>158</v>
      </c>
      <c r="DV877" s="9" t="str">
        <f>VLOOKUP(DU877,Metadata!$B$2:$C$7,2,FALSE)</f>
        <v>6+ years</v>
      </c>
    </row>
    <row r="878" spans="1:126">
      <c r="A878" s="13">
        <v>877</v>
      </c>
      <c r="B878" s="9" t="s">
        <v>135</v>
      </c>
      <c r="C878" s="9" t="str">
        <f>VLOOKUP(B878,Metadata!$M$2:$N$6,2,FALSE)</f>
        <v>Permanent Employee</v>
      </c>
      <c r="D878" s="9" t="s">
        <v>159</v>
      </c>
      <c r="E878" s="9" t="s">
        <v>137</v>
      </c>
      <c r="F878" s="9" t="s">
        <v>138</v>
      </c>
      <c r="G878" s="9" t="s">
        <v>291</v>
      </c>
      <c r="H878" s="9" t="str">
        <f>IF(G878="","",VLOOKUP(G878,Metadata!$J$2:$K$22,2,FALSE))</f>
        <v>Centre</v>
      </c>
      <c r="I878" s="9" t="s">
        <v>138</v>
      </c>
      <c r="J878" s="9" t="str">
        <f>IF(I878="","",VLOOKUP(I878,Metadata!$P$2:$Q$43,2,FALSE))</f>
        <v>Europe</v>
      </c>
      <c r="K878" s="9" t="str">
        <f t="shared" si="0"/>
        <v>Portugal</v>
      </c>
      <c r="L878" s="9" t="s">
        <v>140</v>
      </c>
      <c r="M878" s="9" t="str">
        <f>IF(L878="","",VLOOKUP(L878,Metadata!$J$2:$K$22,2,FALSE))</f>
        <v>Lisbon Metropolitan Area</v>
      </c>
      <c r="N878" s="9" t="s">
        <v>141</v>
      </c>
      <c r="O878" s="9" t="s">
        <v>137</v>
      </c>
      <c r="P878" s="9" t="s">
        <v>142</v>
      </c>
      <c r="Q878" s="10" t="str">
        <f t="shared" si="1"/>
        <v>Full Office Job</v>
      </c>
      <c r="R878" s="10">
        <v>6</v>
      </c>
      <c r="S878" s="9" t="s">
        <v>336</v>
      </c>
      <c r="T878" s="9" t="s">
        <v>137</v>
      </c>
      <c r="U878" s="9" t="str">
        <f>IF(S878&lt;&gt;"",S878,IF(T878&lt;&gt;"",VLOOKUP(T878,Metadata!$S$2:$T$228,2,FALSE),""))</f>
        <v>Scrum Master</v>
      </c>
      <c r="V878" s="9" t="s">
        <v>207</v>
      </c>
      <c r="W878" s="9" t="s">
        <v>137</v>
      </c>
      <c r="X878" s="9" t="s">
        <v>145</v>
      </c>
      <c r="Y878" s="9" t="s">
        <v>137</v>
      </c>
      <c r="Z878" s="9" t="s">
        <v>218</v>
      </c>
      <c r="AA878" s="9" t="s">
        <v>137</v>
      </c>
      <c r="AB878" s="9" t="s">
        <v>137</v>
      </c>
      <c r="AC878" s="9" t="s">
        <v>147</v>
      </c>
      <c r="AD878" s="9"/>
      <c r="AE878" s="9" t="s">
        <v>194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 t="s">
        <v>178</v>
      </c>
      <c r="BB878" s="9"/>
      <c r="BC878" s="9"/>
      <c r="BD878" s="9"/>
      <c r="BE878" s="9"/>
      <c r="BF878" s="9"/>
      <c r="BG878" s="9"/>
      <c r="BH878" s="9"/>
      <c r="BI878" s="9"/>
      <c r="BJ878" s="9" t="s">
        <v>167</v>
      </c>
      <c r="BK878" s="9" t="s">
        <v>198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10"/>
      <c r="CB878" s="10" t="str">
        <f t="shared" si="5"/>
        <v/>
      </c>
      <c r="CC878" s="10"/>
      <c r="CD878" s="9" t="str">
        <f t="shared" si="2"/>
        <v/>
      </c>
      <c r="CE878" s="9" t="s">
        <v>151</v>
      </c>
      <c r="CF878" s="9" t="s">
        <v>225</v>
      </c>
      <c r="CG878" s="9">
        <f>IF(CF878="","",VLOOKUP(CF878,Metadata!$D$2:$H$20,2,FALSE))</f>
        <v>22500</v>
      </c>
      <c r="CH878" s="9">
        <f>IF(CF878="","",VLOOKUP(CF878,Metadata!$D$2:$H$20,4,FALSE))</f>
        <v>20000</v>
      </c>
      <c r="CI878" s="9">
        <f>IF(CF878="","",VLOOKUP(CF878,Metadata!$D$2:$H$20,5,FALSE))</f>
        <v>25000</v>
      </c>
      <c r="CJ878" s="9">
        <f t="shared" si="3"/>
        <v>22500</v>
      </c>
      <c r="CK878" s="9" t="s">
        <v>189</v>
      </c>
      <c r="CL878" s="10">
        <v>3</v>
      </c>
      <c r="CM878" s="10">
        <v>3</v>
      </c>
      <c r="CN878" s="10">
        <v>7</v>
      </c>
      <c r="CO878" s="10">
        <v>7</v>
      </c>
      <c r="CP878" s="10">
        <v>7</v>
      </c>
      <c r="CQ878" s="10">
        <v>7</v>
      </c>
      <c r="CR878" s="10">
        <v>6</v>
      </c>
      <c r="CS878" s="10">
        <v>6</v>
      </c>
      <c r="CT878" s="10">
        <v>7</v>
      </c>
      <c r="CU878" s="10">
        <v>7</v>
      </c>
      <c r="CV878" s="10">
        <v>7</v>
      </c>
      <c r="CW878" s="10">
        <v>6</v>
      </c>
      <c r="CX878" s="10">
        <v>7</v>
      </c>
      <c r="CY878" s="10">
        <v>5</v>
      </c>
      <c r="CZ878" s="10">
        <v>7</v>
      </c>
      <c r="DA878" s="10">
        <v>5</v>
      </c>
      <c r="DB878" s="10">
        <v>7</v>
      </c>
      <c r="DC878" s="10">
        <v>7</v>
      </c>
      <c r="DD878" s="10">
        <v>6</v>
      </c>
      <c r="DE878" s="10">
        <v>6</v>
      </c>
      <c r="DF878" s="10">
        <v>7</v>
      </c>
      <c r="DG878" s="10">
        <v>6</v>
      </c>
      <c r="DH878" s="10">
        <v>6</v>
      </c>
      <c r="DI878" s="10">
        <v>6</v>
      </c>
      <c r="DJ878" s="10">
        <v>6</v>
      </c>
      <c r="DK878" s="10">
        <v>6</v>
      </c>
      <c r="DL878" s="10">
        <v>6</v>
      </c>
      <c r="DM878" s="9" t="s">
        <v>154</v>
      </c>
      <c r="DN878" s="10">
        <v>1980</v>
      </c>
      <c r="DO878" s="9">
        <f t="shared" si="4"/>
        <v>41</v>
      </c>
      <c r="DP878" s="9" t="s">
        <v>155</v>
      </c>
      <c r="DQ878" s="9" t="s">
        <v>156</v>
      </c>
      <c r="DR878" s="9" t="s">
        <v>342</v>
      </c>
      <c r="DS878" s="9" t="s">
        <v>137</v>
      </c>
      <c r="DT878" s="9" t="s">
        <v>181</v>
      </c>
      <c r="DU878" s="9" t="s">
        <v>158</v>
      </c>
      <c r="DV878" s="9" t="str">
        <f>VLOOKUP(DU878,Metadata!$B$2:$C$7,2,FALSE)</f>
        <v>6+ years</v>
      </c>
    </row>
    <row r="879" spans="1:126">
      <c r="A879" s="13">
        <v>878</v>
      </c>
      <c r="B879" s="9" t="s">
        <v>135</v>
      </c>
      <c r="C879" s="9" t="str">
        <f>VLOOKUP(B879,Metadata!$M$2:$N$6,2,FALSE)</f>
        <v>Permanent Employee</v>
      </c>
      <c r="D879" s="9" t="s">
        <v>159</v>
      </c>
      <c r="E879" s="9" t="s">
        <v>137</v>
      </c>
      <c r="F879" s="9" t="s">
        <v>138</v>
      </c>
      <c r="G879" s="9" t="s">
        <v>140</v>
      </c>
      <c r="H879" s="9" t="str">
        <f>IF(G879="","",VLOOKUP(G879,Metadata!$J$2:$K$22,2,FALSE))</f>
        <v>Lisbon Metropolitan Area</v>
      </c>
      <c r="I879" s="9" t="s">
        <v>138</v>
      </c>
      <c r="J879" s="9" t="str">
        <f>IF(I879="","",VLOOKUP(I879,Metadata!$P$2:$Q$43,2,FALSE))</f>
        <v>Europe</v>
      </c>
      <c r="K879" s="9" t="str">
        <f t="shared" si="0"/>
        <v>Portugal</v>
      </c>
      <c r="L879" s="9" t="s">
        <v>140</v>
      </c>
      <c r="M879" s="9" t="str">
        <f>IF(L879="","",VLOOKUP(L879,Metadata!$J$2:$K$22,2,FALSE))</f>
        <v>Lisbon Metropolitan Area</v>
      </c>
      <c r="N879" s="9" t="s">
        <v>141</v>
      </c>
      <c r="O879" s="9" t="s">
        <v>137</v>
      </c>
      <c r="P879" s="9" t="s">
        <v>191</v>
      </c>
      <c r="Q879" s="10" t="str">
        <f t="shared" si="1"/>
        <v>Remote Job (full or flexible)</v>
      </c>
      <c r="R879" s="10">
        <v>6</v>
      </c>
      <c r="S879" s="9" t="s">
        <v>143</v>
      </c>
      <c r="T879" s="9" t="s">
        <v>137</v>
      </c>
      <c r="U879" s="9" t="str">
        <f>IF(S879&lt;&gt;"",S879,IF(T879&lt;&gt;"",VLOOKUP(T879,Metadata!$S$2:$T$228,2,FALSE),""))</f>
        <v>Technical Team Leader</v>
      </c>
      <c r="V879" s="9" t="s">
        <v>207</v>
      </c>
      <c r="W879" s="9" t="s">
        <v>137</v>
      </c>
      <c r="X879" s="9" t="s">
        <v>252</v>
      </c>
      <c r="Y879" s="9" t="s">
        <v>137</v>
      </c>
      <c r="Z879" s="9" t="s">
        <v>224</v>
      </c>
      <c r="AA879" s="9" t="s">
        <v>137</v>
      </c>
      <c r="AB879" s="9" t="s">
        <v>253</v>
      </c>
      <c r="AC879" s="9" t="s">
        <v>147</v>
      </c>
      <c r="AD879" s="9" t="s">
        <v>148</v>
      </c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 t="s">
        <v>150</v>
      </c>
      <c r="BZ879" s="9" t="s">
        <v>137</v>
      </c>
      <c r="CA879" s="10"/>
      <c r="CB879" s="10" t="str">
        <f t="shared" si="5"/>
        <v/>
      </c>
      <c r="CC879" s="10"/>
      <c r="CD879" s="9" t="str">
        <f t="shared" si="2"/>
        <v/>
      </c>
      <c r="CE879" s="9" t="s">
        <v>151</v>
      </c>
      <c r="CF879" s="9" t="s">
        <v>225</v>
      </c>
      <c r="CG879" s="9">
        <f>IF(CF879="","",VLOOKUP(CF879,Metadata!$D$2:$H$20,2,FALSE))</f>
        <v>22500</v>
      </c>
      <c r="CH879" s="9">
        <f>IF(CF879="","",VLOOKUP(CF879,Metadata!$D$2:$H$20,4,FALSE))</f>
        <v>20000</v>
      </c>
      <c r="CI879" s="9">
        <f>IF(CF879="","",VLOOKUP(CF879,Metadata!$D$2:$H$20,5,FALSE))</f>
        <v>25000</v>
      </c>
      <c r="CJ879" s="9">
        <f t="shared" si="3"/>
        <v>22500</v>
      </c>
      <c r="CK879" s="9" t="s">
        <v>153</v>
      </c>
      <c r="CL879" s="10">
        <v>5</v>
      </c>
      <c r="CM879" s="10">
        <v>2</v>
      </c>
      <c r="CN879" s="10">
        <v>6</v>
      </c>
      <c r="CO879" s="10">
        <v>5</v>
      </c>
      <c r="CP879" s="10">
        <v>4</v>
      </c>
      <c r="CQ879" s="10">
        <v>4</v>
      </c>
      <c r="CR879" s="10">
        <v>6</v>
      </c>
      <c r="CS879" s="10">
        <v>6</v>
      </c>
      <c r="CT879" s="10">
        <v>6</v>
      </c>
      <c r="CU879" s="10">
        <v>5</v>
      </c>
      <c r="CV879" s="10">
        <v>4</v>
      </c>
      <c r="CW879" s="10">
        <v>3</v>
      </c>
      <c r="CX879" s="10">
        <v>6</v>
      </c>
      <c r="CY879" s="10">
        <v>6</v>
      </c>
      <c r="CZ879" s="10">
        <v>6</v>
      </c>
      <c r="DA879" s="10">
        <v>4</v>
      </c>
      <c r="DB879" s="10">
        <v>4</v>
      </c>
      <c r="DC879" s="10">
        <v>7</v>
      </c>
      <c r="DD879" s="10">
        <v>3</v>
      </c>
      <c r="DE879" s="10">
        <v>4</v>
      </c>
      <c r="DF879" s="10">
        <v>4</v>
      </c>
      <c r="DG879" s="10">
        <v>5</v>
      </c>
      <c r="DH879" s="10">
        <v>5</v>
      </c>
      <c r="DI879" s="10">
        <v>5</v>
      </c>
      <c r="DJ879" s="10">
        <v>4</v>
      </c>
      <c r="DK879" s="10">
        <v>5</v>
      </c>
      <c r="DL879" s="10">
        <v>5</v>
      </c>
      <c r="DM879" s="9" t="s">
        <v>154</v>
      </c>
      <c r="DN879" s="10">
        <v>1991</v>
      </c>
      <c r="DO879" s="9">
        <f t="shared" si="4"/>
        <v>30</v>
      </c>
      <c r="DP879" s="9" t="s">
        <v>155</v>
      </c>
      <c r="DQ879" s="9" t="s">
        <v>156</v>
      </c>
      <c r="DR879" s="9" t="s">
        <v>157</v>
      </c>
      <c r="DS879" s="9" t="s">
        <v>137</v>
      </c>
      <c r="DT879" s="9" t="s">
        <v>181</v>
      </c>
      <c r="DU879" s="9" t="s">
        <v>158</v>
      </c>
      <c r="DV879" s="9" t="str">
        <f>VLOOKUP(DU879,Metadata!$B$2:$C$7,2,FALSE)</f>
        <v>6+ years</v>
      </c>
    </row>
    <row r="880" spans="1:126">
      <c r="A880" s="13">
        <v>879</v>
      </c>
      <c r="B880" s="9" t="s">
        <v>135</v>
      </c>
      <c r="C880" s="9" t="str">
        <f>VLOOKUP(B880,Metadata!$M$2:$N$6,2,FALSE)</f>
        <v>Permanent Employee</v>
      </c>
      <c r="D880" s="9" t="s">
        <v>159</v>
      </c>
      <c r="E880" s="9" t="s">
        <v>137</v>
      </c>
      <c r="F880" s="9" t="s">
        <v>138</v>
      </c>
      <c r="G880" s="9" t="s">
        <v>291</v>
      </c>
      <c r="H880" s="9" t="str">
        <f>IF(G880="","",VLOOKUP(G880,Metadata!$J$2:$K$22,2,FALSE))</f>
        <v>Centre</v>
      </c>
      <c r="I880" s="9" t="s">
        <v>173</v>
      </c>
      <c r="J880" s="9" t="str">
        <f>IF(I880="","",VLOOKUP(I880,Metadata!$P$2:$Q$43,2,FALSE))</f>
        <v>N/A</v>
      </c>
      <c r="K880" s="9" t="str">
        <f t="shared" si="0"/>
        <v>International</v>
      </c>
      <c r="L880" s="9" t="s">
        <v>137</v>
      </c>
      <c r="M880" s="9" t="str">
        <f>IF(L880="","",VLOOKUP(L880,Metadata!$J$2:$K$22,2,FALSE))</f>
        <v/>
      </c>
      <c r="N880" s="9" t="s">
        <v>205</v>
      </c>
      <c r="O880" s="9" t="s">
        <v>137</v>
      </c>
      <c r="P880" s="9" t="s">
        <v>137</v>
      </c>
      <c r="Q880" s="10" t="str">
        <f t="shared" si="1"/>
        <v>Full Office Job</v>
      </c>
      <c r="R880" s="10">
        <v>7</v>
      </c>
      <c r="S880" s="9" t="s">
        <v>192</v>
      </c>
      <c r="T880" s="9" t="s">
        <v>137</v>
      </c>
      <c r="U880" s="9" t="str">
        <f>IF(S880&lt;&gt;"",S880,IF(T880&lt;&gt;"",VLOOKUP(T880,Metadata!$S$2:$T$228,2,FALSE),""))</f>
        <v>Back-End Developer</v>
      </c>
      <c r="V880" s="9" t="s">
        <v>207</v>
      </c>
      <c r="W880" s="9" t="s">
        <v>137</v>
      </c>
      <c r="X880" s="9" t="s">
        <v>145</v>
      </c>
      <c r="Y880" s="9" t="s">
        <v>137</v>
      </c>
      <c r="Z880" s="9" t="s">
        <v>146</v>
      </c>
      <c r="AA880" s="9" t="s">
        <v>165</v>
      </c>
      <c r="AB880" s="9" t="s">
        <v>137</v>
      </c>
      <c r="AC880" s="9" t="s">
        <v>147</v>
      </c>
      <c r="AD880" s="9" t="s">
        <v>148</v>
      </c>
      <c r="AE880" s="9" t="s">
        <v>194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 t="s">
        <v>178</v>
      </c>
      <c r="BB880" s="9"/>
      <c r="BC880" s="9"/>
      <c r="BD880" s="9"/>
      <c r="BE880" s="9"/>
      <c r="BF880" s="9"/>
      <c r="BG880" s="9"/>
      <c r="BH880" s="9"/>
      <c r="BI880" s="9"/>
      <c r="BJ880" s="9" t="s">
        <v>167</v>
      </c>
      <c r="BK880" s="9" t="s">
        <v>198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10"/>
      <c r="CB880" s="10" t="str">
        <f t="shared" si="5"/>
        <v/>
      </c>
      <c r="CC880" s="10"/>
      <c r="CD880" s="9" t="str">
        <f t="shared" si="2"/>
        <v/>
      </c>
      <c r="CE880" s="9" t="s">
        <v>168</v>
      </c>
      <c r="CF880" s="9" t="s">
        <v>477</v>
      </c>
      <c r="CG880" s="9">
        <f>IF(CF880="","",VLOOKUP(CF880,Metadata!$D$2:$H$20,2,FALSE))</f>
        <v>102500</v>
      </c>
      <c r="CH880" s="9">
        <f>IF(CF880="","",VLOOKUP(CF880,Metadata!$D$2:$H$20,4,FALSE))</f>
        <v>100000</v>
      </c>
      <c r="CI880" s="9">
        <f>IF(CF880="","",VLOOKUP(CF880,Metadata!$D$2:$H$20,5,FALSE))</f>
        <v>105000</v>
      </c>
      <c r="CJ880" s="9">
        <f t="shared" si="3"/>
        <v>102500</v>
      </c>
      <c r="CK880" s="9" t="s">
        <v>221</v>
      </c>
      <c r="CL880" s="10">
        <v>3</v>
      </c>
      <c r="CM880" s="10">
        <v>3</v>
      </c>
      <c r="CN880" s="10">
        <v>6</v>
      </c>
      <c r="CO880" s="10">
        <v>5</v>
      </c>
      <c r="CP880" s="10">
        <v>7</v>
      </c>
      <c r="CQ880" s="10">
        <v>6</v>
      </c>
      <c r="CR880" s="10">
        <v>7</v>
      </c>
      <c r="CS880" s="10">
        <v>4</v>
      </c>
      <c r="CT880" s="10">
        <v>6</v>
      </c>
      <c r="CU880" s="10">
        <v>6</v>
      </c>
      <c r="CV880" s="10">
        <v>5</v>
      </c>
      <c r="CW880" s="10">
        <v>3</v>
      </c>
      <c r="CX880" s="10">
        <v>6</v>
      </c>
      <c r="CY880" s="10">
        <v>7</v>
      </c>
      <c r="CZ880" s="10">
        <v>6</v>
      </c>
      <c r="DA880" s="10">
        <v>4</v>
      </c>
      <c r="DB880" s="10">
        <v>6</v>
      </c>
      <c r="DC880" s="10">
        <v>7</v>
      </c>
      <c r="DD880" s="10">
        <v>4</v>
      </c>
      <c r="DE880" s="10">
        <v>7</v>
      </c>
      <c r="DF880" s="10">
        <v>7</v>
      </c>
      <c r="DG880" s="10">
        <v>6</v>
      </c>
      <c r="DH880" s="10">
        <v>7</v>
      </c>
      <c r="DI880" s="10">
        <v>4</v>
      </c>
      <c r="DJ880" s="10">
        <v>4</v>
      </c>
      <c r="DK880" s="10">
        <v>7</v>
      </c>
      <c r="DL880" s="10">
        <v>4</v>
      </c>
      <c r="DM880" s="9" t="s">
        <v>154</v>
      </c>
      <c r="DN880" s="10">
        <v>1994</v>
      </c>
      <c r="DO880" s="9">
        <f t="shared" si="4"/>
        <v>27</v>
      </c>
      <c r="DP880" s="9" t="s">
        <v>222</v>
      </c>
      <c r="DQ880" s="9" t="s">
        <v>202</v>
      </c>
      <c r="DR880" s="9" t="s">
        <v>342</v>
      </c>
      <c r="DS880" s="9" t="s">
        <v>137</v>
      </c>
      <c r="DT880" s="9" t="s">
        <v>181</v>
      </c>
      <c r="DU880" s="9" t="s">
        <v>168</v>
      </c>
      <c r="DV880" s="9" t="str">
        <f>VLOOKUP(DU880,Metadata!$B$2:$C$7,2,FALSE)</f>
        <v>0 - 3 years</v>
      </c>
    </row>
    <row r="881" spans="1:126">
      <c r="A881" s="13">
        <v>880</v>
      </c>
      <c r="B881" s="9" t="s">
        <v>135</v>
      </c>
      <c r="C881" s="9" t="str">
        <f>VLOOKUP(B881,Metadata!$M$2:$N$6,2,FALSE)</f>
        <v>Permanent Employee</v>
      </c>
      <c r="D881" s="9" t="s">
        <v>136</v>
      </c>
      <c r="E881" s="9" t="s">
        <v>137</v>
      </c>
      <c r="F881" s="9" t="s">
        <v>138</v>
      </c>
      <c r="G881" s="9" t="s">
        <v>291</v>
      </c>
      <c r="H881" s="9" t="str">
        <f>IF(G881="","",VLOOKUP(G881,Metadata!$J$2:$K$22,2,FALSE))</f>
        <v>Centre</v>
      </c>
      <c r="I881" s="9" t="s">
        <v>138</v>
      </c>
      <c r="J881" s="9" t="str">
        <f>IF(I881="","",VLOOKUP(I881,Metadata!$P$2:$Q$43,2,FALSE))</f>
        <v>Europe</v>
      </c>
      <c r="K881" s="9" t="str">
        <f t="shared" si="0"/>
        <v>Portugal</v>
      </c>
      <c r="L881" s="9" t="s">
        <v>140</v>
      </c>
      <c r="M881" s="9" t="str">
        <f>IF(L881="","",VLOOKUP(L881,Metadata!$J$2:$K$22,2,FALSE))</f>
        <v>Lisbon Metropolitan Area</v>
      </c>
      <c r="N881" s="9" t="s">
        <v>214</v>
      </c>
      <c r="O881" s="9" t="s">
        <v>259</v>
      </c>
      <c r="P881" s="9" t="s">
        <v>142</v>
      </c>
      <c r="Q881" s="10" t="str">
        <f t="shared" si="1"/>
        <v>Full Office Job</v>
      </c>
      <c r="R881" s="10">
        <v>7</v>
      </c>
      <c r="S881" s="9" t="s">
        <v>161</v>
      </c>
      <c r="T881" s="9" t="s">
        <v>137</v>
      </c>
      <c r="U881" s="9" t="str">
        <f>IF(S881&lt;&gt;"",S881,IF(T881&lt;&gt;"",VLOOKUP(T881,Metadata!$S$2:$T$228,2,FALSE),""))</f>
        <v>Full-Stack Developer</v>
      </c>
      <c r="V881" s="9" t="s">
        <v>174</v>
      </c>
      <c r="W881" s="9" t="s">
        <v>137</v>
      </c>
      <c r="X881" s="9" t="s">
        <v>208</v>
      </c>
      <c r="Y881" s="9" t="s">
        <v>137</v>
      </c>
      <c r="Z881" s="9" t="s">
        <v>262</v>
      </c>
      <c r="AA881" s="9" t="s">
        <v>165</v>
      </c>
      <c r="AB881" s="9" t="s">
        <v>137</v>
      </c>
      <c r="AC881" s="9" t="s">
        <v>147</v>
      </c>
      <c r="AD881" s="9" t="s">
        <v>148</v>
      </c>
      <c r="AE881" s="9" t="s">
        <v>194</v>
      </c>
      <c r="AF881" s="9"/>
      <c r="AG881" s="9"/>
      <c r="AH881" s="9"/>
      <c r="AI881" s="9" t="s">
        <v>230</v>
      </c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 t="s">
        <v>178</v>
      </c>
      <c r="BB881" s="9"/>
      <c r="BC881" s="9"/>
      <c r="BD881" s="9"/>
      <c r="BE881" s="9"/>
      <c r="BF881" s="9"/>
      <c r="BG881" s="9"/>
      <c r="BH881" s="9"/>
      <c r="BI881" s="9"/>
      <c r="BJ881" s="9" t="s">
        <v>167</v>
      </c>
      <c r="BK881" s="9" t="s">
        <v>198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10"/>
      <c r="CB881" s="10" t="str">
        <f t="shared" si="5"/>
        <v/>
      </c>
      <c r="CC881" s="10"/>
      <c r="CD881" s="9" t="str">
        <f t="shared" si="2"/>
        <v/>
      </c>
      <c r="CE881" s="9" t="s">
        <v>151</v>
      </c>
      <c r="CF881" s="9" t="s">
        <v>188</v>
      </c>
      <c r="CG881" s="9">
        <f>IF(CF881="","",VLOOKUP(CF881,Metadata!$D$2:$H$20,2,FALSE))</f>
        <v>17500</v>
      </c>
      <c r="CH881" s="9">
        <f>IF(CF881="","",VLOOKUP(CF881,Metadata!$D$2:$H$20,4,FALSE))</f>
        <v>15000</v>
      </c>
      <c r="CI881" s="9">
        <f>IF(CF881="","",VLOOKUP(CF881,Metadata!$D$2:$H$20,5,FALSE))</f>
        <v>20000</v>
      </c>
      <c r="CJ881" s="9">
        <f t="shared" si="3"/>
        <v>17500</v>
      </c>
      <c r="CK881" s="9" t="s">
        <v>201</v>
      </c>
      <c r="CL881" s="10">
        <v>2</v>
      </c>
      <c r="CM881" s="10">
        <v>3</v>
      </c>
      <c r="CN881" s="10">
        <v>7</v>
      </c>
      <c r="CO881" s="10">
        <v>6</v>
      </c>
      <c r="CP881" s="10">
        <v>6</v>
      </c>
      <c r="CQ881" s="10">
        <v>7</v>
      </c>
      <c r="CR881" s="10">
        <v>4</v>
      </c>
      <c r="CS881" s="10">
        <v>5</v>
      </c>
      <c r="CT881" s="10">
        <v>2</v>
      </c>
      <c r="CU881" s="10">
        <v>5</v>
      </c>
      <c r="CV881" s="10">
        <v>4</v>
      </c>
      <c r="CW881" s="10">
        <v>4</v>
      </c>
      <c r="CX881" s="10">
        <v>4</v>
      </c>
      <c r="CY881" s="10">
        <v>2</v>
      </c>
      <c r="CZ881" s="10">
        <v>4</v>
      </c>
      <c r="DA881" s="10">
        <v>4</v>
      </c>
      <c r="DB881" s="10">
        <v>3</v>
      </c>
      <c r="DC881" s="10">
        <v>5</v>
      </c>
      <c r="DD881" s="10">
        <v>2</v>
      </c>
      <c r="DE881" s="10">
        <v>6</v>
      </c>
      <c r="DF881" s="10">
        <v>5</v>
      </c>
      <c r="DG881" s="10">
        <v>6</v>
      </c>
      <c r="DH881" s="10">
        <v>4</v>
      </c>
      <c r="DI881" s="10">
        <v>4</v>
      </c>
      <c r="DJ881" s="10">
        <v>4</v>
      </c>
      <c r="DK881" s="10">
        <v>4</v>
      </c>
      <c r="DL881" s="10">
        <v>4</v>
      </c>
      <c r="DM881" s="9" t="s">
        <v>154</v>
      </c>
      <c r="DN881" s="10">
        <v>1994</v>
      </c>
      <c r="DO881" s="9">
        <f t="shared" si="4"/>
        <v>27</v>
      </c>
      <c r="DP881" s="9" t="s">
        <v>155</v>
      </c>
      <c r="DQ881" s="9" t="s">
        <v>202</v>
      </c>
      <c r="DR881" s="9" t="s">
        <v>157</v>
      </c>
      <c r="DS881" s="9" t="s">
        <v>137</v>
      </c>
      <c r="DT881" s="9" t="s">
        <v>181</v>
      </c>
      <c r="DU881" s="9" t="s">
        <v>223</v>
      </c>
      <c r="DV881" s="9" t="str">
        <f>VLOOKUP(DU881,Metadata!$B$2:$C$7,2,FALSE)</f>
        <v>3 - 6 years</v>
      </c>
    </row>
    <row r="882" spans="1:126">
      <c r="A882" s="13">
        <v>881</v>
      </c>
      <c r="B882" s="9" t="s">
        <v>135</v>
      </c>
      <c r="C882" s="9" t="str">
        <f>VLOOKUP(B882,Metadata!$M$2:$N$6,2,FALSE)</f>
        <v>Permanent Employee</v>
      </c>
      <c r="D882" s="9" t="s">
        <v>136</v>
      </c>
      <c r="E882" s="9" t="s">
        <v>137</v>
      </c>
      <c r="F882" s="9" t="s">
        <v>138</v>
      </c>
      <c r="G882" s="9" t="s">
        <v>172</v>
      </c>
      <c r="H882" s="9" t="str">
        <f>IF(G882="","",VLOOKUP(G882,Metadata!$J$2:$K$22,2,FALSE))</f>
        <v>Porto Metropolitan Area</v>
      </c>
      <c r="I882" s="9" t="s">
        <v>138</v>
      </c>
      <c r="J882" s="9" t="str">
        <f>IF(I882="","",VLOOKUP(I882,Metadata!$P$2:$Q$43,2,FALSE))</f>
        <v>Europe</v>
      </c>
      <c r="K882" s="9" t="str">
        <f t="shared" si="0"/>
        <v>Portugal</v>
      </c>
      <c r="L882" s="9" t="s">
        <v>172</v>
      </c>
      <c r="M882" s="9" t="str">
        <f>IF(L882="","",VLOOKUP(L882,Metadata!$J$2:$K$22,2,FALSE))</f>
        <v>Porto Metropolitan Area</v>
      </c>
      <c r="N882" s="9" t="s">
        <v>141</v>
      </c>
      <c r="O882" s="9" t="s">
        <v>137</v>
      </c>
      <c r="P882" s="9" t="s">
        <v>191</v>
      </c>
      <c r="Q882" s="10" t="str">
        <f t="shared" si="1"/>
        <v>Remote Job (full or flexible)</v>
      </c>
      <c r="R882" s="10">
        <v>4</v>
      </c>
      <c r="S882" s="9" t="s">
        <v>161</v>
      </c>
      <c r="T882" s="9" t="s">
        <v>137</v>
      </c>
      <c r="U882" s="9" t="str">
        <f>IF(S882&lt;&gt;"",S882,IF(T882&lt;&gt;"",VLOOKUP(T882,Metadata!$S$2:$T$228,2,FALSE),""))</f>
        <v>Full-Stack Developer</v>
      </c>
      <c r="V882" s="9" t="s">
        <v>276</v>
      </c>
      <c r="W882" s="9" t="s">
        <v>137</v>
      </c>
      <c r="X882" s="9" t="s">
        <v>175</v>
      </c>
      <c r="Y882" s="9" t="s">
        <v>137</v>
      </c>
      <c r="Z882" s="9" t="s">
        <v>193</v>
      </c>
      <c r="AA882" s="9" t="s">
        <v>165</v>
      </c>
      <c r="AB882" s="9" t="s">
        <v>137</v>
      </c>
      <c r="AC882" s="9"/>
      <c r="AD882" s="9"/>
      <c r="AE882" s="9"/>
      <c r="AF882" s="9"/>
      <c r="AG882" s="9"/>
      <c r="AH882" s="9"/>
      <c r="AI882" s="9"/>
      <c r="AJ882" s="9" t="s">
        <v>185</v>
      </c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 t="s">
        <v>186</v>
      </c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10"/>
      <c r="CB882" s="10" t="str">
        <f t="shared" si="5"/>
        <v/>
      </c>
      <c r="CC882" s="10"/>
      <c r="CD882" s="9" t="str">
        <f t="shared" si="2"/>
        <v/>
      </c>
      <c r="CE882" s="9" t="s">
        <v>232</v>
      </c>
      <c r="CF882" s="9" t="s">
        <v>236</v>
      </c>
      <c r="CG882" s="9">
        <f>IF(CF882="","",VLOOKUP(CF882,Metadata!$D$2:$H$20,2,FALSE))</f>
        <v>47500</v>
      </c>
      <c r="CH882" s="9">
        <f>IF(CF882="","",VLOOKUP(CF882,Metadata!$D$2:$H$20,4,FALSE))</f>
        <v>45000</v>
      </c>
      <c r="CI882" s="9">
        <f>IF(CF882="","",VLOOKUP(CF882,Metadata!$D$2:$H$20,5,FALSE))</f>
        <v>50000</v>
      </c>
      <c r="CJ882" s="9">
        <f t="shared" si="3"/>
        <v>47500</v>
      </c>
      <c r="CK882" s="9" t="s">
        <v>189</v>
      </c>
      <c r="CL882" s="10">
        <v>4</v>
      </c>
      <c r="CM882" s="10">
        <v>2</v>
      </c>
      <c r="CN882" s="10">
        <v>7</v>
      </c>
      <c r="CO882" s="10">
        <v>7</v>
      </c>
      <c r="CP882" s="10">
        <v>7</v>
      </c>
      <c r="CQ882" s="10">
        <v>7</v>
      </c>
      <c r="CR882" s="10">
        <v>3</v>
      </c>
      <c r="CS882" s="10">
        <v>3</v>
      </c>
      <c r="CT882" s="10">
        <v>7</v>
      </c>
      <c r="CU882" s="10">
        <v>3</v>
      </c>
      <c r="CV882" s="10">
        <v>1</v>
      </c>
      <c r="CW882" s="10">
        <v>1</v>
      </c>
      <c r="CX882" s="10">
        <v>3</v>
      </c>
      <c r="CY882" s="10">
        <v>1</v>
      </c>
      <c r="CZ882" s="10">
        <v>6</v>
      </c>
      <c r="DA882" s="10">
        <v>2</v>
      </c>
      <c r="DB882" s="10">
        <v>2</v>
      </c>
      <c r="DC882" s="10">
        <v>4</v>
      </c>
      <c r="DD882" s="10">
        <v>1</v>
      </c>
      <c r="DE882" s="10">
        <v>7</v>
      </c>
      <c r="DF882" s="10">
        <v>4</v>
      </c>
      <c r="DG882" s="10">
        <v>4</v>
      </c>
      <c r="DH882" s="10">
        <v>4</v>
      </c>
      <c r="DI882" s="10">
        <v>7</v>
      </c>
      <c r="DJ882" s="10">
        <v>5</v>
      </c>
      <c r="DK882" s="10">
        <v>5</v>
      </c>
      <c r="DL882" s="10">
        <v>7</v>
      </c>
      <c r="DM882" s="9" t="s">
        <v>529</v>
      </c>
      <c r="DN882" s="10">
        <v>1984</v>
      </c>
      <c r="DO882" s="9">
        <f t="shared" si="4"/>
        <v>37</v>
      </c>
      <c r="DP882" s="9" t="s">
        <v>155</v>
      </c>
      <c r="DQ882" s="9" t="s">
        <v>210</v>
      </c>
      <c r="DR882" s="9" t="s">
        <v>157</v>
      </c>
      <c r="DS882" s="9" t="s">
        <v>137</v>
      </c>
      <c r="DT882" s="9" t="s">
        <v>181</v>
      </c>
      <c r="DU882" s="9" t="s">
        <v>158</v>
      </c>
      <c r="DV882" s="9" t="str">
        <f>VLOOKUP(DU882,Metadata!$B$2:$C$7,2,FALSE)</f>
        <v>6+ years</v>
      </c>
    </row>
    <row r="883" spans="1:126">
      <c r="A883" s="13">
        <v>882</v>
      </c>
      <c r="B883" s="9" t="s">
        <v>135</v>
      </c>
      <c r="C883" s="9" t="str">
        <f>VLOOKUP(B883,Metadata!$M$2:$N$6,2,FALSE)</f>
        <v>Permanent Employee</v>
      </c>
      <c r="D883" s="9" t="s">
        <v>136</v>
      </c>
      <c r="E883" s="9" t="s">
        <v>137</v>
      </c>
      <c r="F883" s="9" t="s">
        <v>138</v>
      </c>
      <c r="G883" s="9" t="s">
        <v>213</v>
      </c>
      <c r="H883" s="9" t="str">
        <f>IF(G883="","",VLOOKUP(G883,Metadata!$J$2:$K$22,2,FALSE))</f>
        <v>Centre</v>
      </c>
      <c r="I883" s="9" t="s">
        <v>138</v>
      </c>
      <c r="J883" s="9" t="str">
        <f>IF(I883="","",VLOOKUP(I883,Metadata!$P$2:$Q$43,2,FALSE))</f>
        <v>Europe</v>
      </c>
      <c r="K883" s="9" t="str">
        <f t="shared" si="0"/>
        <v>Portugal</v>
      </c>
      <c r="L883" s="9" t="s">
        <v>172</v>
      </c>
      <c r="M883" s="9" t="str">
        <f>IF(L883="","",VLOOKUP(L883,Metadata!$J$2:$K$22,2,FALSE))</f>
        <v>Porto Metropolitan Area</v>
      </c>
      <c r="N883" s="9" t="s">
        <v>214</v>
      </c>
      <c r="O883" s="9" t="s">
        <v>259</v>
      </c>
      <c r="P883" s="9" t="s">
        <v>142</v>
      </c>
      <c r="Q883" s="10" t="str">
        <f t="shared" si="1"/>
        <v>Full Office Job</v>
      </c>
      <c r="R883" s="10">
        <v>7</v>
      </c>
      <c r="S883" s="9" t="s">
        <v>161</v>
      </c>
      <c r="T883" s="9" t="s">
        <v>137</v>
      </c>
      <c r="U883" s="9" t="str">
        <f>IF(S883&lt;&gt;"",S883,IF(T883&lt;&gt;"",VLOOKUP(T883,Metadata!$S$2:$T$228,2,FALSE),""))</f>
        <v>Full-Stack Developer</v>
      </c>
      <c r="V883" s="9" t="s">
        <v>144</v>
      </c>
      <c r="W883" s="9" t="s">
        <v>137</v>
      </c>
      <c r="X883" s="9" t="s">
        <v>252</v>
      </c>
      <c r="Y883" s="9" t="s">
        <v>137</v>
      </c>
      <c r="Z883" s="9" t="s">
        <v>224</v>
      </c>
      <c r="AA883" s="9" t="s">
        <v>165</v>
      </c>
      <c r="AB883" s="9" t="s">
        <v>137</v>
      </c>
      <c r="AC883" s="9" t="s">
        <v>147</v>
      </c>
      <c r="AD883" s="9"/>
      <c r="AE883" s="9" t="s">
        <v>194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 t="s">
        <v>167</v>
      </c>
      <c r="BK883" s="9" t="s">
        <v>198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10"/>
      <c r="CB883" s="10" t="str">
        <f t="shared" si="5"/>
        <v/>
      </c>
      <c r="CC883" s="10"/>
      <c r="CD883" s="9" t="str">
        <f t="shared" si="2"/>
        <v/>
      </c>
      <c r="CE883" s="9" t="s">
        <v>232</v>
      </c>
      <c r="CF883" s="9" t="s">
        <v>225</v>
      </c>
      <c r="CG883" s="9">
        <f>IF(CF883="","",VLOOKUP(CF883,Metadata!$D$2:$H$20,2,FALSE))</f>
        <v>22500</v>
      </c>
      <c r="CH883" s="9">
        <f>IF(CF883="","",VLOOKUP(CF883,Metadata!$D$2:$H$20,4,FALSE))</f>
        <v>20000</v>
      </c>
      <c r="CI883" s="9">
        <f>IF(CF883="","",VLOOKUP(CF883,Metadata!$D$2:$H$20,5,FALSE))</f>
        <v>25000</v>
      </c>
      <c r="CJ883" s="9">
        <f t="shared" si="3"/>
        <v>22500</v>
      </c>
      <c r="CK883" s="9" t="s">
        <v>189</v>
      </c>
      <c r="CL883" s="10">
        <v>2</v>
      </c>
      <c r="CM883" s="10">
        <v>5</v>
      </c>
      <c r="CN883" s="10">
        <v>7</v>
      </c>
      <c r="CO883" s="10">
        <v>6</v>
      </c>
      <c r="CP883" s="10">
        <v>6</v>
      </c>
      <c r="CQ883" s="10">
        <v>6</v>
      </c>
      <c r="CR883" s="10">
        <v>7</v>
      </c>
      <c r="CS883" s="10">
        <v>7</v>
      </c>
      <c r="CT883" s="10">
        <v>5</v>
      </c>
      <c r="CU883" s="10">
        <v>6</v>
      </c>
      <c r="CV883" s="10">
        <v>6</v>
      </c>
      <c r="CW883" s="10">
        <v>5</v>
      </c>
      <c r="CX883" s="10">
        <v>7</v>
      </c>
      <c r="CY883" s="10">
        <v>7</v>
      </c>
      <c r="CZ883" s="10">
        <v>7</v>
      </c>
      <c r="DA883" s="10">
        <v>4</v>
      </c>
      <c r="DB883" s="10">
        <v>4</v>
      </c>
      <c r="DC883" s="10">
        <v>2</v>
      </c>
      <c r="DD883" s="10">
        <v>2</v>
      </c>
      <c r="DE883" s="10">
        <v>6</v>
      </c>
      <c r="DF883" s="10">
        <v>6</v>
      </c>
      <c r="DG883" s="10">
        <v>2</v>
      </c>
      <c r="DH883" s="10">
        <v>2</v>
      </c>
      <c r="DI883" s="10">
        <v>4</v>
      </c>
      <c r="DJ883" s="10">
        <v>2</v>
      </c>
      <c r="DK883" s="10">
        <v>4</v>
      </c>
      <c r="DL883" s="10">
        <v>4</v>
      </c>
      <c r="DM883" s="9" t="s">
        <v>154</v>
      </c>
      <c r="DN883" s="10">
        <v>1996</v>
      </c>
      <c r="DO883" s="9">
        <f t="shared" si="4"/>
        <v>25</v>
      </c>
      <c r="DP883" s="9" t="s">
        <v>287</v>
      </c>
      <c r="DQ883" s="9" t="s">
        <v>210</v>
      </c>
      <c r="DR883" s="9" t="s">
        <v>157</v>
      </c>
      <c r="DS883" s="9" t="s">
        <v>137</v>
      </c>
      <c r="DT883" s="9" t="s">
        <v>181</v>
      </c>
      <c r="DU883" s="9" t="s">
        <v>168</v>
      </c>
      <c r="DV883" s="9" t="str">
        <f>VLOOKUP(DU883,Metadata!$B$2:$C$7,2,FALSE)</f>
        <v>0 - 3 years</v>
      </c>
    </row>
    <row r="884" spans="1:126">
      <c r="A884" s="13">
        <v>883</v>
      </c>
      <c r="B884" s="9" t="s">
        <v>135</v>
      </c>
      <c r="C884" s="9" t="str">
        <f>VLOOKUP(B884,Metadata!$M$2:$N$6,2,FALSE)</f>
        <v>Permanent Employee</v>
      </c>
      <c r="D884" s="9" t="s">
        <v>159</v>
      </c>
      <c r="E884" s="9" t="s">
        <v>137</v>
      </c>
      <c r="F884" s="9" t="s">
        <v>138</v>
      </c>
      <c r="G884" s="9" t="s">
        <v>275</v>
      </c>
      <c r="H884" s="9" t="str">
        <f>IF(G884="","",VLOOKUP(G884,Metadata!$J$2:$K$22,2,FALSE))</f>
        <v>Centre</v>
      </c>
      <c r="I884" s="9" t="s">
        <v>316</v>
      </c>
      <c r="J884" s="9" t="str">
        <f>IF(I884="","",VLOOKUP(I884,Metadata!$P$2:$Q$43,2,FALSE))</f>
        <v>Europe</v>
      </c>
      <c r="K884" s="9" t="str">
        <f t="shared" si="0"/>
        <v>International</v>
      </c>
      <c r="L884" s="9" t="s">
        <v>137</v>
      </c>
      <c r="M884" s="9" t="str">
        <f>IF(L884="","",VLOOKUP(L884,Metadata!$J$2:$K$22,2,FALSE))</f>
        <v/>
      </c>
      <c r="N884" s="9" t="s">
        <v>141</v>
      </c>
      <c r="O884" s="9" t="s">
        <v>137</v>
      </c>
      <c r="P884" s="9" t="s">
        <v>142</v>
      </c>
      <c r="Q884" s="10" t="str">
        <f t="shared" si="1"/>
        <v>Full Office Job</v>
      </c>
      <c r="R884" s="10">
        <v>5</v>
      </c>
      <c r="S884" s="9" t="s">
        <v>192</v>
      </c>
      <c r="T884" s="9" t="s">
        <v>137</v>
      </c>
      <c r="U884" s="9" t="str">
        <f>IF(S884&lt;&gt;"",S884,IF(T884&lt;&gt;"",VLOOKUP(T884,Metadata!$S$2:$T$228,2,FALSE),""))</f>
        <v>Back-End Developer</v>
      </c>
      <c r="V884" s="9" t="s">
        <v>207</v>
      </c>
      <c r="W884" s="9" t="s">
        <v>137</v>
      </c>
      <c r="X884" s="9" t="s">
        <v>252</v>
      </c>
      <c r="Y884" s="9" t="s">
        <v>137</v>
      </c>
      <c r="Z884" s="9" t="s">
        <v>218</v>
      </c>
      <c r="AA884" s="9" t="s">
        <v>137</v>
      </c>
      <c r="AB884" s="9" t="s">
        <v>137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 t="s">
        <v>384</v>
      </c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 t="s">
        <v>150</v>
      </c>
      <c r="BZ884" s="9" t="s">
        <v>137</v>
      </c>
      <c r="CA884" s="10"/>
      <c r="CB884" s="10" t="str">
        <f t="shared" si="5"/>
        <v/>
      </c>
      <c r="CC884" s="10"/>
      <c r="CD884" s="9" t="str">
        <f t="shared" si="2"/>
        <v/>
      </c>
      <c r="CE884" s="9" t="s">
        <v>168</v>
      </c>
      <c r="CF884" s="9" t="s">
        <v>188</v>
      </c>
      <c r="CG884" s="9">
        <f>IF(CF884="","",VLOOKUP(CF884,Metadata!$D$2:$H$20,2,FALSE))</f>
        <v>17500</v>
      </c>
      <c r="CH884" s="9">
        <f>IF(CF884="","",VLOOKUP(CF884,Metadata!$D$2:$H$20,4,FALSE))</f>
        <v>15000</v>
      </c>
      <c r="CI884" s="9">
        <f>IF(CF884="","",VLOOKUP(CF884,Metadata!$D$2:$H$20,5,FALSE))</f>
        <v>20000</v>
      </c>
      <c r="CJ884" s="9">
        <f t="shared" si="3"/>
        <v>17500</v>
      </c>
      <c r="CK884" s="9" t="s">
        <v>153</v>
      </c>
      <c r="CL884" s="10">
        <v>2</v>
      </c>
      <c r="CM884" s="10">
        <v>5</v>
      </c>
      <c r="CN884" s="10">
        <v>7</v>
      </c>
      <c r="CO884" s="10">
        <v>7</v>
      </c>
      <c r="CP884" s="10">
        <v>5</v>
      </c>
      <c r="CQ884" s="10">
        <v>6</v>
      </c>
      <c r="CR884" s="10">
        <v>4</v>
      </c>
      <c r="CS884" s="10">
        <v>5</v>
      </c>
      <c r="CT884" s="10">
        <v>5</v>
      </c>
      <c r="CU884" s="10">
        <v>4</v>
      </c>
      <c r="CV884" s="10">
        <v>5</v>
      </c>
      <c r="CW884" s="10">
        <v>7</v>
      </c>
      <c r="CX884" s="10">
        <v>5</v>
      </c>
      <c r="CY884" s="10">
        <v>4</v>
      </c>
      <c r="CZ884" s="10">
        <v>7</v>
      </c>
      <c r="DA884" s="10">
        <v>3</v>
      </c>
      <c r="DB884" s="10">
        <v>1</v>
      </c>
      <c r="DC884" s="10">
        <v>4</v>
      </c>
      <c r="DD884" s="10">
        <v>3</v>
      </c>
      <c r="DE884" s="10">
        <v>5</v>
      </c>
      <c r="DF884" s="10">
        <v>5</v>
      </c>
      <c r="DG884" s="10">
        <v>7</v>
      </c>
      <c r="DH884" s="10">
        <v>5</v>
      </c>
      <c r="DI884" s="10">
        <v>5</v>
      </c>
      <c r="DJ884" s="10">
        <v>1</v>
      </c>
      <c r="DK884" s="10">
        <v>4</v>
      </c>
      <c r="DL884" s="10">
        <v>4</v>
      </c>
      <c r="DM884" s="9" t="s">
        <v>154</v>
      </c>
      <c r="DN884" s="10">
        <v>1992</v>
      </c>
      <c r="DO884" s="9">
        <f t="shared" si="4"/>
        <v>29</v>
      </c>
      <c r="DP884" s="9" t="s">
        <v>155</v>
      </c>
      <c r="DQ884" s="9" t="s">
        <v>210</v>
      </c>
      <c r="DR884" s="9" t="s">
        <v>157</v>
      </c>
      <c r="DS884" s="9" t="s">
        <v>137</v>
      </c>
      <c r="DT884" s="9" t="s">
        <v>181</v>
      </c>
      <c r="DU884" s="9" t="s">
        <v>168</v>
      </c>
      <c r="DV884" s="9" t="str">
        <f>VLOOKUP(DU884,Metadata!$B$2:$C$7,2,FALSE)</f>
        <v>0 - 3 years</v>
      </c>
    </row>
    <row r="885" spans="1:126">
      <c r="A885" s="13">
        <v>884</v>
      </c>
      <c r="B885" s="9" t="s">
        <v>135</v>
      </c>
      <c r="C885" s="9" t="str">
        <f>VLOOKUP(B885,Metadata!$M$2:$N$6,2,FALSE)</f>
        <v>Permanent Employee</v>
      </c>
      <c r="D885" s="9" t="s">
        <v>159</v>
      </c>
      <c r="E885" s="9" t="s">
        <v>137</v>
      </c>
      <c r="F885" s="9" t="s">
        <v>138</v>
      </c>
      <c r="G885" s="9" t="s">
        <v>140</v>
      </c>
      <c r="H885" s="9" t="str">
        <f>IF(G885="","",VLOOKUP(G885,Metadata!$J$2:$K$22,2,FALSE))</f>
        <v>Lisbon Metropolitan Area</v>
      </c>
      <c r="I885" s="9" t="s">
        <v>138</v>
      </c>
      <c r="J885" s="9" t="str">
        <f>IF(I885="","",VLOOKUP(I885,Metadata!$P$2:$Q$43,2,FALSE))</f>
        <v>Europe</v>
      </c>
      <c r="K885" s="9" t="str">
        <f t="shared" si="0"/>
        <v>Portugal</v>
      </c>
      <c r="L885" s="9" t="s">
        <v>140</v>
      </c>
      <c r="M885" s="9" t="str">
        <f>IF(L885="","",VLOOKUP(L885,Metadata!$J$2:$K$22,2,FALSE))</f>
        <v>Lisbon Metropolitan Area</v>
      </c>
      <c r="N885" s="9" t="s">
        <v>214</v>
      </c>
      <c r="O885" s="9" t="s">
        <v>215</v>
      </c>
      <c r="P885" s="9" t="s">
        <v>142</v>
      </c>
      <c r="Q885" s="10" t="str">
        <f t="shared" si="1"/>
        <v>Full Office Job</v>
      </c>
      <c r="R885" s="10">
        <v>5</v>
      </c>
      <c r="S885" s="9" t="s">
        <v>266</v>
      </c>
      <c r="T885" s="9" t="s">
        <v>137</v>
      </c>
      <c r="U885" s="9" t="str">
        <f>IF(S885&lt;&gt;"",S885,IF(T885&lt;&gt;"",VLOOKUP(T885,Metadata!$S$2:$T$228,2,FALSE),""))</f>
        <v>Data Scientist/Data Engineer</v>
      </c>
      <c r="V885" s="9" t="s">
        <v>144</v>
      </c>
      <c r="W885" s="9" t="s">
        <v>137</v>
      </c>
      <c r="X885" s="9" t="s">
        <v>145</v>
      </c>
      <c r="Y885" s="9" t="s">
        <v>137</v>
      </c>
      <c r="Z885" s="9" t="s">
        <v>146</v>
      </c>
      <c r="AA885" s="9" t="s">
        <v>137</v>
      </c>
      <c r="AB885" s="9" t="s">
        <v>137</v>
      </c>
      <c r="AC885" s="9" t="s">
        <v>147</v>
      </c>
      <c r="AD885" s="9"/>
      <c r="AE885" s="9"/>
      <c r="AF885" s="9" t="s">
        <v>243</v>
      </c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 t="s">
        <v>422</v>
      </c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 t="s">
        <v>150</v>
      </c>
      <c r="BZ885" s="9" t="s">
        <v>137</v>
      </c>
      <c r="CA885" s="10"/>
      <c r="CB885" s="10" t="str">
        <f t="shared" si="5"/>
        <v/>
      </c>
      <c r="CC885" s="10"/>
      <c r="CD885" s="9" t="str">
        <f t="shared" si="2"/>
        <v/>
      </c>
      <c r="CE885" s="9" t="s">
        <v>151</v>
      </c>
      <c r="CF885" s="9" t="s">
        <v>152</v>
      </c>
      <c r="CG885" s="9">
        <f>IF(CF885="","",VLOOKUP(CF885,Metadata!$D$2:$H$20,2,FALSE))</f>
        <v>32500</v>
      </c>
      <c r="CH885" s="9">
        <f>IF(CF885="","",VLOOKUP(CF885,Metadata!$D$2:$H$20,4,FALSE))</f>
        <v>30000</v>
      </c>
      <c r="CI885" s="9">
        <f>IF(CF885="","",VLOOKUP(CF885,Metadata!$D$2:$H$20,5,FALSE))</f>
        <v>35000</v>
      </c>
      <c r="CJ885" s="9">
        <f t="shared" si="3"/>
        <v>32500</v>
      </c>
      <c r="CK885" s="9" t="s">
        <v>189</v>
      </c>
      <c r="CL885" s="10">
        <v>5</v>
      </c>
      <c r="CM885" s="10">
        <v>2</v>
      </c>
      <c r="CN885" s="10">
        <v>7</v>
      </c>
      <c r="CO885" s="10">
        <v>6</v>
      </c>
      <c r="CP885" s="10">
        <v>5</v>
      </c>
      <c r="CQ885" s="10">
        <v>6</v>
      </c>
      <c r="CR885" s="10">
        <v>5</v>
      </c>
      <c r="CS885" s="10">
        <v>5</v>
      </c>
      <c r="CT885" s="10">
        <v>7</v>
      </c>
      <c r="CU885" s="10">
        <v>5</v>
      </c>
      <c r="CV885" s="10">
        <v>5</v>
      </c>
      <c r="CW885" s="10">
        <v>5</v>
      </c>
      <c r="CX885" s="10">
        <v>6</v>
      </c>
      <c r="CY885" s="10">
        <v>5</v>
      </c>
      <c r="CZ885" s="10">
        <v>6</v>
      </c>
      <c r="DA885" s="10">
        <v>6</v>
      </c>
      <c r="DB885" s="10">
        <v>6</v>
      </c>
      <c r="DC885" s="10">
        <v>7</v>
      </c>
      <c r="DD885" s="10">
        <v>4</v>
      </c>
      <c r="DE885" s="10">
        <v>7</v>
      </c>
      <c r="DF885" s="10">
        <v>5</v>
      </c>
      <c r="DG885" s="10">
        <v>5</v>
      </c>
      <c r="DH885" s="10">
        <v>5</v>
      </c>
      <c r="DI885" s="10">
        <v>6</v>
      </c>
      <c r="DJ885" s="10">
        <v>5</v>
      </c>
      <c r="DK885" s="10">
        <v>5</v>
      </c>
      <c r="DL885" s="10">
        <v>4</v>
      </c>
      <c r="DM885" s="9" t="s">
        <v>530</v>
      </c>
      <c r="DN885" s="10">
        <v>1990</v>
      </c>
      <c r="DO885" s="9">
        <f t="shared" si="4"/>
        <v>31</v>
      </c>
      <c r="DP885" s="9" t="s">
        <v>155</v>
      </c>
      <c r="DQ885" s="9" t="s">
        <v>210</v>
      </c>
      <c r="DR885" s="9" t="s">
        <v>157</v>
      </c>
      <c r="DS885" s="9" t="s">
        <v>137</v>
      </c>
      <c r="DT885" s="9" t="s">
        <v>181</v>
      </c>
      <c r="DU885" s="9" t="s">
        <v>223</v>
      </c>
      <c r="DV885" s="9" t="str">
        <f>VLOOKUP(DU885,Metadata!$B$2:$C$7,2,FALSE)</f>
        <v>3 - 6 years</v>
      </c>
    </row>
    <row r="886" spans="1:126">
      <c r="A886" s="13">
        <v>885</v>
      </c>
      <c r="B886" s="9" t="s">
        <v>135</v>
      </c>
      <c r="C886" s="9" t="str">
        <f>VLOOKUP(B886,Metadata!$M$2:$N$6,2,FALSE)</f>
        <v>Permanent Employee</v>
      </c>
      <c r="D886" s="9" t="s">
        <v>159</v>
      </c>
      <c r="E886" s="9" t="s">
        <v>137</v>
      </c>
      <c r="F886" s="9" t="s">
        <v>138</v>
      </c>
      <c r="G886" s="9" t="s">
        <v>172</v>
      </c>
      <c r="H886" s="9" t="str">
        <f>IF(G886="","",VLOOKUP(G886,Metadata!$J$2:$K$22,2,FALSE))</f>
        <v>Porto Metropolitan Area</v>
      </c>
      <c r="I886" s="9" t="s">
        <v>138</v>
      </c>
      <c r="J886" s="9" t="str">
        <f>IF(I886="","",VLOOKUP(I886,Metadata!$P$2:$Q$43,2,FALSE))</f>
        <v>Europe</v>
      </c>
      <c r="K886" s="9" t="str">
        <f t="shared" si="0"/>
        <v>Portugal</v>
      </c>
      <c r="L886" s="9" t="s">
        <v>172</v>
      </c>
      <c r="M886" s="9" t="str">
        <f>IF(L886="","",VLOOKUP(L886,Metadata!$J$2:$K$22,2,FALSE))</f>
        <v>Porto Metropolitan Area</v>
      </c>
      <c r="N886" s="9" t="s">
        <v>214</v>
      </c>
      <c r="O886" s="9" t="s">
        <v>136</v>
      </c>
      <c r="P886" s="9" t="s">
        <v>142</v>
      </c>
      <c r="Q886" s="10" t="str">
        <f t="shared" si="1"/>
        <v>Full Office Job</v>
      </c>
      <c r="R886" s="10">
        <v>4</v>
      </c>
      <c r="S886" s="9" t="s">
        <v>336</v>
      </c>
      <c r="T886" s="9" t="s">
        <v>137</v>
      </c>
      <c r="U886" s="9" t="str">
        <f>IF(S886&lt;&gt;"",S886,IF(T886&lt;&gt;"",VLOOKUP(T886,Metadata!$S$2:$T$228,2,FALSE),""))</f>
        <v>Scrum Master</v>
      </c>
      <c r="V886" s="9" t="s">
        <v>217</v>
      </c>
      <c r="W886" s="9" t="s">
        <v>137</v>
      </c>
      <c r="X886" s="9" t="s">
        <v>145</v>
      </c>
      <c r="Y886" s="9" t="s">
        <v>137</v>
      </c>
      <c r="Z886" s="9" t="s">
        <v>146</v>
      </c>
      <c r="AA886" s="9" t="s">
        <v>165</v>
      </c>
      <c r="AB886" s="9" t="s">
        <v>137</v>
      </c>
      <c r="AC886" s="9" t="s">
        <v>147</v>
      </c>
      <c r="AD886" s="9"/>
      <c r="AE886" s="9" t="s">
        <v>194</v>
      </c>
      <c r="AF886" s="9"/>
      <c r="AG886" s="9"/>
      <c r="AH886" s="9"/>
      <c r="AI886" s="9"/>
      <c r="AJ886" s="9"/>
      <c r="AK886" s="9"/>
      <c r="AL886" s="9"/>
      <c r="AM886" s="9"/>
      <c r="AN886" s="9" t="s">
        <v>195</v>
      </c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 t="s">
        <v>178</v>
      </c>
      <c r="BB886" s="9"/>
      <c r="BC886" s="9"/>
      <c r="BD886" s="9"/>
      <c r="BE886" s="9"/>
      <c r="BF886" s="9"/>
      <c r="BG886" s="9"/>
      <c r="BH886" s="9"/>
      <c r="BI886" s="9"/>
      <c r="BJ886" s="9" t="s">
        <v>167</v>
      </c>
      <c r="BK886" s="9" t="s">
        <v>198</v>
      </c>
      <c r="BL886" s="9" t="s">
        <v>199</v>
      </c>
      <c r="BM886" s="9"/>
      <c r="BN886" s="9"/>
      <c r="BO886" s="9"/>
      <c r="BP886" s="9"/>
      <c r="BQ886" s="9"/>
      <c r="BR886" s="9" t="s">
        <v>247</v>
      </c>
      <c r="BS886" s="9"/>
      <c r="BT886" s="9"/>
      <c r="BU886" s="9"/>
      <c r="BV886" s="9"/>
      <c r="BW886" s="9"/>
      <c r="BX886" s="9"/>
      <c r="BY886" s="9"/>
      <c r="BZ886" s="9"/>
      <c r="CA886" s="10"/>
      <c r="CB886" s="10" t="str">
        <f t="shared" si="5"/>
        <v/>
      </c>
      <c r="CC886" s="10"/>
      <c r="CD886" s="9" t="str">
        <f t="shared" si="2"/>
        <v/>
      </c>
      <c r="CE886" s="9" t="s">
        <v>151</v>
      </c>
      <c r="CF886" s="9" t="s">
        <v>225</v>
      </c>
      <c r="CG886" s="9">
        <f>IF(CF886="","",VLOOKUP(CF886,Metadata!$D$2:$H$20,2,FALSE))</f>
        <v>22500</v>
      </c>
      <c r="CH886" s="9">
        <f>IF(CF886="","",VLOOKUP(CF886,Metadata!$D$2:$H$20,4,FALSE))</f>
        <v>20000</v>
      </c>
      <c r="CI886" s="9">
        <f>IF(CF886="","",VLOOKUP(CF886,Metadata!$D$2:$H$20,5,FALSE))</f>
        <v>25000</v>
      </c>
      <c r="CJ886" s="9">
        <f t="shared" si="3"/>
        <v>22500</v>
      </c>
      <c r="CK886" s="9" t="s">
        <v>189</v>
      </c>
      <c r="CL886" s="10">
        <v>3</v>
      </c>
      <c r="CM886" s="10">
        <v>3</v>
      </c>
      <c r="CN886" s="10">
        <v>7</v>
      </c>
      <c r="CO886" s="10">
        <v>7</v>
      </c>
      <c r="CP886" s="10">
        <v>7</v>
      </c>
      <c r="CQ886" s="10">
        <v>7</v>
      </c>
      <c r="CR886" s="10">
        <v>4</v>
      </c>
      <c r="CS886" s="10">
        <v>7</v>
      </c>
      <c r="CT886" s="10">
        <v>7</v>
      </c>
      <c r="CU886" s="10">
        <v>7</v>
      </c>
      <c r="CV886" s="10">
        <v>7</v>
      </c>
      <c r="CW886" s="10">
        <v>7</v>
      </c>
      <c r="CX886" s="10">
        <v>7</v>
      </c>
      <c r="CY886" s="10">
        <v>7</v>
      </c>
      <c r="CZ886" s="10">
        <v>7</v>
      </c>
      <c r="DA886" s="10">
        <v>5</v>
      </c>
      <c r="DB886" s="10">
        <v>6</v>
      </c>
      <c r="DC886" s="10">
        <v>5</v>
      </c>
      <c r="DD886" s="10">
        <v>7</v>
      </c>
      <c r="DE886" s="10">
        <v>7</v>
      </c>
      <c r="DF886" s="10">
        <v>7</v>
      </c>
      <c r="DG886" s="10">
        <v>7</v>
      </c>
      <c r="DH886" s="10">
        <v>7</v>
      </c>
      <c r="DI886" s="10">
        <v>7</v>
      </c>
      <c r="DJ886" s="10">
        <v>7</v>
      </c>
      <c r="DK886" s="10">
        <v>7</v>
      </c>
      <c r="DL886" s="10">
        <v>7</v>
      </c>
      <c r="DM886" s="9" t="s">
        <v>154</v>
      </c>
      <c r="DN886" s="10">
        <v>1996</v>
      </c>
      <c r="DO886" s="9">
        <f t="shared" si="4"/>
        <v>25</v>
      </c>
      <c r="DP886" s="9" t="s">
        <v>155</v>
      </c>
      <c r="DQ886" s="9" t="s">
        <v>202</v>
      </c>
      <c r="DR886" s="9" t="s">
        <v>157</v>
      </c>
      <c r="DS886" s="9" t="s">
        <v>137</v>
      </c>
      <c r="DT886" s="9" t="s">
        <v>181</v>
      </c>
      <c r="DU886" s="9" t="s">
        <v>223</v>
      </c>
      <c r="DV886" s="9" t="str">
        <f>VLOOKUP(DU886,Metadata!$B$2:$C$7,2,FALSE)</f>
        <v>3 - 6 years</v>
      </c>
    </row>
    <row r="887" spans="1:126">
      <c r="A887" s="13">
        <v>886</v>
      </c>
      <c r="B887" s="9" t="s">
        <v>135</v>
      </c>
      <c r="C887" s="9" t="str">
        <f>VLOOKUP(B887,Metadata!$M$2:$N$6,2,FALSE)</f>
        <v>Permanent Employee</v>
      </c>
      <c r="D887" s="9" t="s">
        <v>159</v>
      </c>
      <c r="E887" s="9" t="s">
        <v>137</v>
      </c>
      <c r="F887" s="9" t="s">
        <v>138</v>
      </c>
      <c r="G887" s="9" t="s">
        <v>291</v>
      </c>
      <c r="H887" s="9" t="str">
        <f>IF(G887="","",VLOOKUP(G887,Metadata!$J$2:$K$22,2,FALSE))</f>
        <v>Centre</v>
      </c>
      <c r="I887" s="9" t="s">
        <v>255</v>
      </c>
      <c r="J887" s="9" t="str">
        <f>IF(I887="","",VLOOKUP(I887,Metadata!$P$2:$Q$43,2,FALSE))</f>
        <v>Europe</v>
      </c>
      <c r="K887" s="9" t="str">
        <f t="shared" si="0"/>
        <v>International</v>
      </c>
      <c r="L887" s="9" t="s">
        <v>137</v>
      </c>
      <c r="M887" s="9" t="str">
        <f>IF(L887="","",VLOOKUP(L887,Metadata!$J$2:$K$22,2,FALSE))</f>
        <v/>
      </c>
      <c r="N887" s="9" t="s">
        <v>141</v>
      </c>
      <c r="O887" s="9" t="s">
        <v>137</v>
      </c>
      <c r="P887" s="9" t="s">
        <v>191</v>
      </c>
      <c r="Q887" s="10" t="str">
        <f t="shared" si="1"/>
        <v>Remote Job (full or flexible)</v>
      </c>
      <c r="R887" s="10">
        <v>6</v>
      </c>
      <c r="S887" s="9" t="s">
        <v>143</v>
      </c>
      <c r="T887" s="9" t="s">
        <v>137</v>
      </c>
      <c r="U887" s="9" t="str">
        <f>IF(S887&lt;&gt;"",S887,IF(T887&lt;&gt;"",VLOOKUP(T887,Metadata!$S$2:$T$228,2,FALSE),""))</f>
        <v>Technical Team Leader</v>
      </c>
      <c r="V887" s="9" t="s">
        <v>162</v>
      </c>
      <c r="W887" s="9" t="s">
        <v>137</v>
      </c>
      <c r="X887" s="9" t="s">
        <v>175</v>
      </c>
      <c r="Y887" s="9" t="s">
        <v>137</v>
      </c>
      <c r="Z887" s="9" t="s">
        <v>164</v>
      </c>
      <c r="AA887" s="9" t="s">
        <v>165</v>
      </c>
      <c r="AB887" s="9" t="s">
        <v>137</v>
      </c>
      <c r="AC887" s="9" t="s">
        <v>147</v>
      </c>
      <c r="AD887" s="9"/>
      <c r="AE887" s="9"/>
      <c r="AF887" s="9"/>
      <c r="AG887" s="9"/>
      <c r="AH887" s="9"/>
      <c r="AI887" s="9"/>
      <c r="AJ887" s="9" t="s">
        <v>185</v>
      </c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 t="s">
        <v>178</v>
      </c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 t="s">
        <v>186</v>
      </c>
      <c r="BO887" s="9"/>
      <c r="BP887" s="9"/>
      <c r="BQ887" s="9"/>
      <c r="BR887" s="9"/>
      <c r="BS887" s="9" t="s">
        <v>200</v>
      </c>
      <c r="BT887" s="9"/>
      <c r="BU887" s="9"/>
      <c r="BV887" s="9"/>
      <c r="BW887" s="9"/>
      <c r="BX887" s="9"/>
      <c r="BY887" s="9"/>
      <c r="BZ887" s="9" t="s">
        <v>531</v>
      </c>
      <c r="CA887" s="10"/>
      <c r="CB887" s="10" t="str">
        <f t="shared" si="5"/>
        <v/>
      </c>
      <c r="CC887" s="10"/>
      <c r="CD887" s="9" t="str">
        <f t="shared" si="2"/>
        <v/>
      </c>
      <c r="CE887" s="9" t="s">
        <v>151</v>
      </c>
      <c r="CF887" s="9" t="s">
        <v>220</v>
      </c>
      <c r="CG887" s="9">
        <f>IF(CF887="","",VLOOKUP(CF887,Metadata!$D$2:$H$20,2,FALSE))</f>
        <v>27500</v>
      </c>
      <c r="CH887" s="9">
        <f>IF(CF887="","",VLOOKUP(CF887,Metadata!$D$2:$H$20,4,FALSE))</f>
        <v>25000</v>
      </c>
      <c r="CI887" s="9">
        <f>IF(CF887="","",VLOOKUP(CF887,Metadata!$D$2:$H$20,5,FALSE))</f>
        <v>30000</v>
      </c>
      <c r="CJ887" s="9">
        <f t="shared" si="3"/>
        <v>27500</v>
      </c>
      <c r="CK887" s="9" t="s">
        <v>221</v>
      </c>
      <c r="CL887" s="10">
        <v>6</v>
      </c>
      <c r="CM887" s="10">
        <v>3</v>
      </c>
      <c r="CN887" s="10">
        <v>6</v>
      </c>
      <c r="CO887" s="10">
        <v>5</v>
      </c>
      <c r="CP887" s="10">
        <v>6</v>
      </c>
      <c r="CQ887" s="10">
        <v>5</v>
      </c>
      <c r="CR887" s="10">
        <v>6</v>
      </c>
      <c r="CS887" s="10">
        <v>4</v>
      </c>
      <c r="CT887" s="10">
        <v>5</v>
      </c>
      <c r="CU887" s="10">
        <v>4</v>
      </c>
      <c r="CV887" s="10">
        <v>6</v>
      </c>
      <c r="CW887" s="10">
        <v>5</v>
      </c>
      <c r="CX887" s="10">
        <v>5</v>
      </c>
      <c r="CY887" s="10">
        <v>6</v>
      </c>
      <c r="CZ887" s="10">
        <v>5</v>
      </c>
      <c r="DA887" s="10">
        <v>6</v>
      </c>
      <c r="DB887" s="10">
        <v>5</v>
      </c>
      <c r="DC887" s="10">
        <v>6</v>
      </c>
      <c r="DD887" s="10">
        <v>5</v>
      </c>
      <c r="DE887" s="10">
        <v>5</v>
      </c>
      <c r="DF887" s="10">
        <v>5</v>
      </c>
      <c r="DG887" s="10">
        <v>6</v>
      </c>
      <c r="DH887" s="10">
        <v>6</v>
      </c>
      <c r="DI887" s="10">
        <v>5</v>
      </c>
      <c r="DJ887" s="10">
        <v>5</v>
      </c>
      <c r="DK887" s="10">
        <v>5</v>
      </c>
      <c r="DL887" s="10">
        <v>5</v>
      </c>
      <c r="DM887" s="9" t="s">
        <v>154</v>
      </c>
      <c r="DN887" s="10">
        <v>1990</v>
      </c>
      <c r="DO887" s="9">
        <f t="shared" si="4"/>
        <v>31</v>
      </c>
      <c r="DP887" s="9" t="s">
        <v>155</v>
      </c>
      <c r="DQ887" s="9" t="s">
        <v>202</v>
      </c>
      <c r="DR887" s="9" t="s">
        <v>157</v>
      </c>
      <c r="DS887" s="9" t="s">
        <v>137</v>
      </c>
      <c r="DT887" s="9" t="s">
        <v>181</v>
      </c>
      <c r="DU887" s="9" t="s">
        <v>203</v>
      </c>
      <c r="DV887" s="9" t="str">
        <f>VLOOKUP(DU887,Metadata!$B$2:$C$7,2,FALSE)</f>
        <v>6+ years</v>
      </c>
    </row>
    <row r="888" spans="1:126">
      <c r="A888" s="13">
        <v>887</v>
      </c>
      <c r="B888" s="9" t="s">
        <v>135</v>
      </c>
      <c r="C888" s="9" t="str">
        <f>VLOOKUP(B888,Metadata!$M$2:$N$6,2,FALSE)</f>
        <v>Permanent Employee</v>
      </c>
      <c r="D888" s="9" t="s">
        <v>159</v>
      </c>
      <c r="E888" s="9" t="s">
        <v>137</v>
      </c>
      <c r="F888" s="9" t="s">
        <v>138</v>
      </c>
      <c r="G888" s="9" t="s">
        <v>140</v>
      </c>
      <c r="H888" s="9" t="str">
        <f>IF(G888="","",VLOOKUP(G888,Metadata!$J$2:$K$22,2,FALSE))</f>
        <v>Lisbon Metropolitan Area</v>
      </c>
      <c r="I888" s="9" t="s">
        <v>138</v>
      </c>
      <c r="J888" s="9" t="str">
        <f>IF(I888="","",VLOOKUP(I888,Metadata!$P$2:$Q$43,2,FALSE))</f>
        <v>Europe</v>
      </c>
      <c r="K888" s="9" t="str">
        <f t="shared" si="0"/>
        <v>Portugal</v>
      </c>
      <c r="L888" s="9" t="s">
        <v>140</v>
      </c>
      <c r="M888" s="9" t="str">
        <f>IF(L888="","",VLOOKUP(L888,Metadata!$J$2:$K$22,2,FALSE))</f>
        <v>Lisbon Metropolitan Area</v>
      </c>
      <c r="N888" s="9" t="s">
        <v>141</v>
      </c>
      <c r="O888" s="9" t="s">
        <v>137</v>
      </c>
      <c r="P888" s="9" t="s">
        <v>142</v>
      </c>
      <c r="Q888" s="10" t="str">
        <f t="shared" si="1"/>
        <v>Full Office Job</v>
      </c>
      <c r="R888" s="10">
        <v>6</v>
      </c>
      <c r="S888" s="9" t="s">
        <v>192</v>
      </c>
      <c r="T888" s="9" t="s">
        <v>137</v>
      </c>
      <c r="U888" s="9" t="str">
        <f>IF(S888&lt;&gt;"",S888,IF(T888&lt;&gt;"",VLOOKUP(T888,Metadata!$S$2:$T$228,2,FALSE),""))</f>
        <v>Back-End Developer</v>
      </c>
      <c r="V888" s="9" t="s">
        <v>279</v>
      </c>
      <c r="W888" s="9" t="s">
        <v>137</v>
      </c>
      <c r="X888" s="9" t="s">
        <v>145</v>
      </c>
      <c r="Y888" s="9" t="s">
        <v>137</v>
      </c>
      <c r="Z888" s="9" t="s">
        <v>218</v>
      </c>
      <c r="AA888" s="9" t="s">
        <v>137</v>
      </c>
      <c r="AB888" s="9" t="s">
        <v>137</v>
      </c>
      <c r="AC888" s="9" t="s">
        <v>147</v>
      </c>
      <c r="AD888" s="9" t="s">
        <v>148</v>
      </c>
      <c r="AE888" s="9"/>
      <c r="AF888" s="9"/>
      <c r="AG888" s="9"/>
      <c r="AH888" s="9" t="s">
        <v>176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 t="s">
        <v>219</v>
      </c>
      <c r="BR888" s="9"/>
      <c r="BS888" s="9"/>
      <c r="BT888" s="9"/>
      <c r="BU888" s="9"/>
      <c r="BV888" s="9"/>
      <c r="BW888" s="9"/>
      <c r="BX888" s="9"/>
      <c r="BY888" s="9"/>
      <c r="BZ888" s="9"/>
      <c r="CA888" s="10"/>
      <c r="CB888" s="10" t="str">
        <f t="shared" si="5"/>
        <v/>
      </c>
      <c r="CC888" s="10"/>
      <c r="CD888" s="9" t="str">
        <f t="shared" si="2"/>
        <v/>
      </c>
      <c r="CE888" s="9" t="s">
        <v>232</v>
      </c>
      <c r="CF888" s="9" t="s">
        <v>220</v>
      </c>
      <c r="CG888" s="9">
        <f>IF(CF888="","",VLOOKUP(CF888,Metadata!$D$2:$H$20,2,FALSE))</f>
        <v>27500</v>
      </c>
      <c r="CH888" s="9">
        <f>IF(CF888="","",VLOOKUP(CF888,Metadata!$D$2:$H$20,4,FALSE))</f>
        <v>25000</v>
      </c>
      <c r="CI888" s="9">
        <f>IF(CF888="","",VLOOKUP(CF888,Metadata!$D$2:$H$20,5,FALSE))</f>
        <v>30000</v>
      </c>
      <c r="CJ888" s="9">
        <f t="shared" si="3"/>
        <v>27500</v>
      </c>
      <c r="CK888" s="9" t="s">
        <v>201</v>
      </c>
      <c r="CL888" s="10">
        <v>4</v>
      </c>
      <c r="CM888" s="10">
        <v>2</v>
      </c>
      <c r="CN888" s="10">
        <v>7</v>
      </c>
      <c r="CO888" s="10">
        <v>7</v>
      </c>
      <c r="CP888" s="10">
        <v>7</v>
      </c>
      <c r="CQ888" s="10">
        <v>7</v>
      </c>
      <c r="CR888" s="10">
        <v>7</v>
      </c>
      <c r="CS888" s="10">
        <v>7</v>
      </c>
      <c r="CT888" s="10">
        <v>7</v>
      </c>
      <c r="CU888" s="10">
        <v>7</v>
      </c>
      <c r="CV888" s="10">
        <v>7</v>
      </c>
      <c r="CW888" s="10">
        <v>7</v>
      </c>
      <c r="CX888" s="10">
        <v>7</v>
      </c>
      <c r="CY888" s="10">
        <v>7</v>
      </c>
      <c r="CZ888" s="10">
        <v>5</v>
      </c>
      <c r="DA888" s="10">
        <v>7</v>
      </c>
      <c r="DB888" s="10">
        <v>7</v>
      </c>
      <c r="DC888" s="10">
        <v>7</v>
      </c>
      <c r="DD888" s="10">
        <v>5</v>
      </c>
      <c r="DE888" s="10">
        <v>7</v>
      </c>
      <c r="DF888" s="10">
        <v>7</v>
      </c>
      <c r="DG888" s="10">
        <v>7</v>
      </c>
      <c r="DH888" s="10">
        <v>7</v>
      </c>
      <c r="DI888" s="10">
        <v>5</v>
      </c>
      <c r="DJ888" s="10">
        <v>5</v>
      </c>
      <c r="DK888" s="10">
        <v>5</v>
      </c>
      <c r="DL888" s="10">
        <v>5</v>
      </c>
      <c r="DM888" s="9" t="s">
        <v>154</v>
      </c>
      <c r="DN888" s="10">
        <v>1996</v>
      </c>
      <c r="DO888" s="9">
        <f t="shared" si="4"/>
        <v>25</v>
      </c>
      <c r="DP888" s="9" t="s">
        <v>155</v>
      </c>
      <c r="DQ888" s="9" t="s">
        <v>156</v>
      </c>
      <c r="DR888" s="9" t="s">
        <v>157</v>
      </c>
      <c r="DS888" s="9" t="s">
        <v>137</v>
      </c>
      <c r="DT888" s="9" t="s">
        <v>181</v>
      </c>
      <c r="DU888" s="9" t="s">
        <v>168</v>
      </c>
      <c r="DV888" s="9" t="str">
        <f>VLOOKUP(DU888,Metadata!$B$2:$C$7,2,FALSE)</f>
        <v>0 - 3 years</v>
      </c>
    </row>
    <row r="889" spans="1:126">
      <c r="A889" s="13">
        <v>888</v>
      </c>
      <c r="B889" s="9" t="s">
        <v>135</v>
      </c>
      <c r="C889" s="9" t="str">
        <f>VLOOKUP(B889,Metadata!$M$2:$N$6,2,FALSE)</f>
        <v>Permanent Employee</v>
      </c>
      <c r="D889" s="9" t="s">
        <v>159</v>
      </c>
      <c r="E889" s="9" t="s">
        <v>137</v>
      </c>
      <c r="F889" s="9" t="s">
        <v>138</v>
      </c>
      <c r="G889" s="9" t="s">
        <v>160</v>
      </c>
      <c r="H889" s="9" t="str">
        <f>IF(G889="","",VLOOKUP(G889,Metadata!$J$2:$K$22,2,FALSE))</f>
        <v>Centre</v>
      </c>
      <c r="I889" s="9" t="s">
        <v>138</v>
      </c>
      <c r="J889" s="9" t="str">
        <f>IF(I889="","",VLOOKUP(I889,Metadata!$P$2:$Q$43,2,FALSE))</f>
        <v>Europe</v>
      </c>
      <c r="K889" s="9" t="str">
        <f t="shared" si="0"/>
        <v>Portugal</v>
      </c>
      <c r="L889" s="9" t="s">
        <v>160</v>
      </c>
      <c r="M889" s="9" t="str">
        <f>IF(L889="","",VLOOKUP(L889,Metadata!$J$2:$K$22,2,FALSE))</f>
        <v>Centre</v>
      </c>
      <c r="N889" s="9" t="s">
        <v>141</v>
      </c>
      <c r="O889" s="9" t="s">
        <v>137</v>
      </c>
      <c r="P889" s="9" t="s">
        <v>142</v>
      </c>
      <c r="Q889" s="10" t="str">
        <f t="shared" si="1"/>
        <v>Full Office Job</v>
      </c>
      <c r="R889" s="10">
        <v>6</v>
      </c>
      <c r="S889" s="9" t="s">
        <v>192</v>
      </c>
      <c r="T889" s="9" t="s">
        <v>137</v>
      </c>
      <c r="U889" s="9" t="str">
        <f>IF(S889&lt;&gt;"",S889,IF(T889&lt;&gt;"",VLOOKUP(T889,Metadata!$S$2:$T$228,2,FALSE),""))</f>
        <v>Back-End Developer</v>
      </c>
      <c r="V889" s="9" t="s">
        <v>261</v>
      </c>
      <c r="W889" s="9" t="s">
        <v>137</v>
      </c>
      <c r="X889" s="9" t="s">
        <v>242</v>
      </c>
      <c r="Y889" s="9" t="s">
        <v>137</v>
      </c>
      <c r="Z889" s="9" t="s">
        <v>146</v>
      </c>
      <c r="AA889" s="9" t="s">
        <v>137</v>
      </c>
      <c r="AB889" s="9" t="s">
        <v>137</v>
      </c>
      <c r="AC889" s="9"/>
      <c r="AD889" s="9" t="s">
        <v>148</v>
      </c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 t="s">
        <v>467</v>
      </c>
      <c r="CA889" s="10"/>
      <c r="CB889" s="10" t="str">
        <f t="shared" si="5"/>
        <v/>
      </c>
      <c r="CC889" s="10"/>
      <c r="CD889" s="9" t="str">
        <f t="shared" si="2"/>
        <v/>
      </c>
      <c r="CE889" s="9" t="s">
        <v>168</v>
      </c>
      <c r="CF889" s="9" t="s">
        <v>152</v>
      </c>
      <c r="CG889" s="9">
        <f>IF(CF889="","",VLOOKUP(CF889,Metadata!$D$2:$H$20,2,FALSE))</f>
        <v>32500</v>
      </c>
      <c r="CH889" s="9">
        <f>IF(CF889="","",VLOOKUP(CF889,Metadata!$D$2:$H$20,4,FALSE))</f>
        <v>30000</v>
      </c>
      <c r="CI889" s="9">
        <f>IF(CF889="","",VLOOKUP(CF889,Metadata!$D$2:$H$20,5,FALSE))</f>
        <v>35000</v>
      </c>
      <c r="CJ889" s="9">
        <f t="shared" si="3"/>
        <v>32500</v>
      </c>
      <c r="CK889" s="9" t="s">
        <v>201</v>
      </c>
      <c r="CL889" s="10">
        <v>5</v>
      </c>
      <c r="CM889" s="10">
        <v>2</v>
      </c>
      <c r="CN889" s="10">
        <v>7</v>
      </c>
      <c r="CO889" s="10">
        <v>7</v>
      </c>
      <c r="CP889" s="10">
        <v>5</v>
      </c>
      <c r="CQ889" s="10">
        <v>6</v>
      </c>
      <c r="CR889" s="10">
        <v>6</v>
      </c>
      <c r="CS889" s="10">
        <v>6</v>
      </c>
      <c r="CT889" s="10">
        <v>7</v>
      </c>
      <c r="CU889" s="10">
        <v>7</v>
      </c>
      <c r="CV889" s="10">
        <v>4</v>
      </c>
      <c r="CW889" s="10">
        <v>1</v>
      </c>
      <c r="CX889" s="10">
        <v>5</v>
      </c>
      <c r="CY889" s="10">
        <v>6</v>
      </c>
      <c r="CZ889" s="10">
        <v>7</v>
      </c>
      <c r="DA889" s="10">
        <v>7</v>
      </c>
      <c r="DB889" s="10">
        <v>4</v>
      </c>
      <c r="DC889" s="10">
        <v>7</v>
      </c>
      <c r="DD889" s="10">
        <v>3</v>
      </c>
      <c r="DE889" s="10">
        <v>7</v>
      </c>
      <c r="DF889" s="10">
        <v>6</v>
      </c>
      <c r="DG889" s="10">
        <v>7</v>
      </c>
      <c r="DH889" s="10">
        <v>5</v>
      </c>
      <c r="DI889" s="10">
        <v>7</v>
      </c>
      <c r="DJ889" s="10">
        <v>7</v>
      </c>
      <c r="DK889" s="10">
        <v>3</v>
      </c>
      <c r="DL889" s="10">
        <v>4</v>
      </c>
      <c r="DM889" s="9" t="s">
        <v>154</v>
      </c>
      <c r="DN889" s="10">
        <v>1993</v>
      </c>
      <c r="DO889" s="9">
        <f t="shared" si="4"/>
        <v>28</v>
      </c>
      <c r="DP889" s="9" t="s">
        <v>155</v>
      </c>
      <c r="DQ889" s="9" t="s">
        <v>156</v>
      </c>
      <c r="DR889" s="9" t="s">
        <v>157</v>
      </c>
      <c r="DS889" s="9" t="s">
        <v>137</v>
      </c>
      <c r="DT889" s="9" t="s">
        <v>181</v>
      </c>
      <c r="DU889" s="9" t="s">
        <v>223</v>
      </c>
      <c r="DV889" s="9" t="str">
        <f>VLOOKUP(DU889,Metadata!$B$2:$C$7,2,FALSE)</f>
        <v>3 - 6 years</v>
      </c>
    </row>
    <row r="890" spans="1:126">
      <c r="A890" s="13">
        <v>889</v>
      </c>
      <c r="B890" s="9" t="s">
        <v>135</v>
      </c>
      <c r="C890" s="9" t="str">
        <f>VLOOKUP(B890,Metadata!$M$2:$N$6,2,FALSE)</f>
        <v>Permanent Employee</v>
      </c>
      <c r="D890" s="9" t="s">
        <v>136</v>
      </c>
      <c r="E890" s="9" t="s">
        <v>137</v>
      </c>
      <c r="F890" s="9" t="s">
        <v>138</v>
      </c>
      <c r="G890" s="9" t="s">
        <v>140</v>
      </c>
      <c r="H890" s="9" t="str">
        <f>IF(G890="","",VLOOKUP(G890,Metadata!$J$2:$K$22,2,FALSE))</f>
        <v>Lisbon Metropolitan Area</v>
      </c>
      <c r="I890" s="9" t="s">
        <v>228</v>
      </c>
      <c r="J890" s="9" t="str">
        <f>IF(I890="","",VLOOKUP(I890,Metadata!$P$2:$Q$43,2,FALSE))</f>
        <v>Europe</v>
      </c>
      <c r="K890" s="9" t="str">
        <f t="shared" si="0"/>
        <v>International</v>
      </c>
      <c r="L890" s="9" t="s">
        <v>137</v>
      </c>
      <c r="M890" s="9" t="str">
        <f>IF(L890="","",VLOOKUP(L890,Metadata!$J$2:$K$22,2,FALSE))</f>
        <v/>
      </c>
      <c r="N890" s="9" t="s">
        <v>141</v>
      </c>
      <c r="O890" s="9" t="s">
        <v>137</v>
      </c>
      <c r="P890" s="9" t="s">
        <v>191</v>
      </c>
      <c r="Q890" s="10" t="str">
        <f t="shared" si="1"/>
        <v>Remote Job (full or flexible)</v>
      </c>
      <c r="R890" s="10">
        <v>7</v>
      </c>
      <c r="S890" s="9" t="s">
        <v>161</v>
      </c>
      <c r="T890" s="9" t="s">
        <v>137</v>
      </c>
      <c r="U890" s="9" t="str">
        <f>IF(S890&lt;&gt;"",S890,IF(T890&lt;&gt;"",VLOOKUP(T890,Metadata!$S$2:$T$228,2,FALSE),""))</f>
        <v>Full-Stack Developer</v>
      </c>
      <c r="V890" s="9" t="s">
        <v>217</v>
      </c>
      <c r="W890" s="9" t="s">
        <v>137</v>
      </c>
      <c r="X890" s="9" t="s">
        <v>163</v>
      </c>
      <c r="Y890" s="9" t="s">
        <v>137</v>
      </c>
      <c r="Z890" s="9" t="s">
        <v>262</v>
      </c>
      <c r="AA890" s="9" t="s">
        <v>137</v>
      </c>
      <c r="AB890" s="9" t="s">
        <v>137</v>
      </c>
      <c r="AC890" s="9"/>
      <c r="AD890" s="9"/>
      <c r="AE890" s="9"/>
      <c r="AF890" s="9" t="s">
        <v>243</v>
      </c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 t="s">
        <v>257</v>
      </c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10"/>
      <c r="CB890" s="10" t="str">
        <f t="shared" si="5"/>
        <v/>
      </c>
      <c r="CC890" s="10"/>
      <c r="CD890" s="9" t="str">
        <f t="shared" si="2"/>
        <v/>
      </c>
      <c r="CE890" s="9" t="s">
        <v>232</v>
      </c>
      <c r="CF890" s="9" t="s">
        <v>248</v>
      </c>
      <c r="CG890" s="9">
        <f>IF(CF890="","",VLOOKUP(CF890,Metadata!$D$2:$H$20,2,FALSE))</f>
        <v>57500</v>
      </c>
      <c r="CH890" s="9">
        <f>IF(CF890="","",VLOOKUP(CF890,Metadata!$D$2:$H$20,4,FALSE))</f>
        <v>55000</v>
      </c>
      <c r="CI890" s="9">
        <f>IF(CF890="","",VLOOKUP(CF890,Metadata!$D$2:$H$20,5,FALSE))</f>
        <v>60000</v>
      </c>
      <c r="CJ890" s="9">
        <f t="shared" si="3"/>
        <v>57500</v>
      </c>
      <c r="CK890" s="9" t="s">
        <v>153</v>
      </c>
      <c r="CL890" s="10">
        <v>5</v>
      </c>
      <c r="CM890" s="10">
        <v>3</v>
      </c>
      <c r="CN890" s="10">
        <v>7</v>
      </c>
      <c r="CO890" s="10">
        <v>7</v>
      </c>
      <c r="CP890" s="10">
        <v>5</v>
      </c>
      <c r="CQ890" s="10">
        <v>6</v>
      </c>
      <c r="CR890" s="10">
        <v>7</v>
      </c>
      <c r="CS890" s="10">
        <v>7</v>
      </c>
      <c r="CT890" s="10">
        <v>5</v>
      </c>
      <c r="CU890" s="10">
        <v>6</v>
      </c>
      <c r="CV890" s="10">
        <v>5</v>
      </c>
      <c r="CW890" s="10">
        <v>6</v>
      </c>
      <c r="CX890" s="10">
        <v>6</v>
      </c>
      <c r="CY890" s="10">
        <v>5</v>
      </c>
      <c r="CZ890" s="10">
        <v>6</v>
      </c>
      <c r="DA890" s="10">
        <v>5</v>
      </c>
      <c r="DB890" s="10">
        <v>6</v>
      </c>
      <c r="DC890" s="10">
        <v>6</v>
      </c>
      <c r="DD890" s="10">
        <v>6</v>
      </c>
      <c r="DE890" s="10">
        <v>7</v>
      </c>
      <c r="DF890" s="10">
        <v>5</v>
      </c>
      <c r="DG890" s="10">
        <v>7</v>
      </c>
      <c r="DH890" s="10">
        <v>6</v>
      </c>
      <c r="DI890" s="10">
        <v>7</v>
      </c>
      <c r="DJ890" s="10">
        <v>5</v>
      </c>
      <c r="DK890" s="10">
        <v>5</v>
      </c>
      <c r="DL890" s="10">
        <v>6</v>
      </c>
      <c r="DM890" s="9" t="s">
        <v>154</v>
      </c>
      <c r="DN890" s="10">
        <v>1992</v>
      </c>
      <c r="DO890" s="9">
        <f t="shared" si="4"/>
        <v>29</v>
      </c>
      <c r="DP890" s="9" t="s">
        <v>155</v>
      </c>
      <c r="DQ890" s="9" t="s">
        <v>156</v>
      </c>
      <c r="DR890" s="9" t="s">
        <v>157</v>
      </c>
      <c r="DS890" s="9" t="s">
        <v>137</v>
      </c>
      <c r="DT890" s="9" t="s">
        <v>181</v>
      </c>
      <c r="DU890" s="9" t="s">
        <v>223</v>
      </c>
      <c r="DV890" s="9" t="str">
        <f>VLOOKUP(DU890,Metadata!$B$2:$C$7,2,FALSE)</f>
        <v>3 - 6 years</v>
      </c>
    </row>
    <row r="891" spans="1:126">
      <c r="A891" s="13">
        <v>890</v>
      </c>
      <c r="B891" s="9" t="s">
        <v>135</v>
      </c>
      <c r="C891" s="9" t="str">
        <f>VLOOKUP(B891,Metadata!$M$2:$N$6,2,FALSE)</f>
        <v>Permanent Employee</v>
      </c>
      <c r="D891" s="9" t="s">
        <v>159</v>
      </c>
      <c r="E891" s="9" t="s">
        <v>137</v>
      </c>
      <c r="F891" s="9" t="s">
        <v>138</v>
      </c>
      <c r="G891" s="9" t="s">
        <v>172</v>
      </c>
      <c r="H891" s="9" t="str">
        <f>IF(G891="","",VLOOKUP(G891,Metadata!$J$2:$K$22,2,FALSE))</f>
        <v>Porto Metropolitan Area</v>
      </c>
      <c r="I891" s="9" t="s">
        <v>138</v>
      </c>
      <c r="J891" s="9" t="str">
        <f>IF(I891="","",VLOOKUP(I891,Metadata!$P$2:$Q$43,2,FALSE))</f>
        <v>Europe</v>
      </c>
      <c r="K891" s="9" t="str">
        <f t="shared" si="0"/>
        <v>Portugal</v>
      </c>
      <c r="L891" s="9" t="s">
        <v>172</v>
      </c>
      <c r="M891" s="9" t="str">
        <f>IF(L891="","",VLOOKUP(L891,Metadata!$J$2:$K$22,2,FALSE))</f>
        <v>Porto Metropolitan Area</v>
      </c>
      <c r="N891" s="9" t="s">
        <v>214</v>
      </c>
      <c r="O891" s="9" t="s">
        <v>136</v>
      </c>
      <c r="P891" s="9" t="s">
        <v>142</v>
      </c>
      <c r="Q891" s="10" t="str">
        <f t="shared" si="1"/>
        <v>Full Office Job</v>
      </c>
      <c r="R891" s="10">
        <v>7</v>
      </c>
      <c r="S891" s="9" t="s">
        <v>249</v>
      </c>
      <c r="T891" s="9" t="s">
        <v>137</v>
      </c>
      <c r="U891" s="9" t="str">
        <f>IF(S891&lt;&gt;"",S891,IF(T891&lt;&gt;"",VLOOKUP(T891,Metadata!$S$2:$T$228,2,FALSE),""))</f>
        <v>Business Applications (BI/CRM/ERP)</v>
      </c>
      <c r="V891" s="9" t="s">
        <v>207</v>
      </c>
      <c r="W891" s="9" t="s">
        <v>137</v>
      </c>
      <c r="X891" s="9" t="s">
        <v>163</v>
      </c>
      <c r="Y891" s="9" t="s">
        <v>137</v>
      </c>
      <c r="Z891" s="9" t="s">
        <v>262</v>
      </c>
      <c r="AA891" s="9" t="s">
        <v>137</v>
      </c>
      <c r="AB891" s="9" t="s">
        <v>137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 t="s">
        <v>461</v>
      </c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 t="s">
        <v>150</v>
      </c>
      <c r="BZ891" s="9" t="s">
        <v>137</v>
      </c>
      <c r="CA891" s="10"/>
      <c r="CB891" s="10" t="str">
        <f t="shared" si="5"/>
        <v/>
      </c>
      <c r="CC891" s="10"/>
      <c r="CD891" s="9" t="str">
        <f t="shared" si="2"/>
        <v/>
      </c>
      <c r="CE891" s="9" t="s">
        <v>168</v>
      </c>
      <c r="CF891" s="9" t="s">
        <v>188</v>
      </c>
      <c r="CG891" s="9">
        <f>IF(CF891="","",VLOOKUP(CF891,Metadata!$D$2:$H$20,2,FALSE))</f>
        <v>17500</v>
      </c>
      <c r="CH891" s="9">
        <f>IF(CF891="","",VLOOKUP(CF891,Metadata!$D$2:$H$20,4,FALSE))</f>
        <v>15000</v>
      </c>
      <c r="CI891" s="9">
        <f>IF(CF891="","",VLOOKUP(CF891,Metadata!$D$2:$H$20,5,FALSE))</f>
        <v>20000</v>
      </c>
      <c r="CJ891" s="9">
        <f t="shared" si="3"/>
        <v>17500</v>
      </c>
      <c r="CK891" s="9" t="s">
        <v>153</v>
      </c>
      <c r="CL891" s="10">
        <v>2</v>
      </c>
      <c r="CM891" s="10">
        <v>3</v>
      </c>
      <c r="CN891" s="10">
        <v>7</v>
      </c>
      <c r="CO891" s="10">
        <v>5</v>
      </c>
      <c r="CP891" s="10">
        <v>5</v>
      </c>
      <c r="CQ891" s="10">
        <v>7</v>
      </c>
      <c r="CR891" s="10">
        <v>7</v>
      </c>
      <c r="CS891" s="10">
        <v>5</v>
      </c>
      <c r="CT891" s="10">
        <v>6</v>
      </c>
      <c r="CU891" s="10">
        <v>4</v>
      </c>
      <c r="CV891" s="10">
        <v>5</v>
      </c>
      <c r="CW891" s="10">
        <v>4</v>
      </c>
      <c r="CX891" s="10">
        <v>6</v>
      </c>
      <c r="CY891" s="10">
        <v>5</v>
      </c>
      <c r="CZ891" s="10">
        <v>5</v>
      </c>
      <c r="DA891" s="10">
        <v>3</v>
      </c>
      <c r="DB891" s="10">
        <v>4</v>
      </c>
      <c r="DC891" s="10">
        <v>4</v>
      </c>
      <c r="DD891" s="10">
        <v>3</v>
      </c>
      <c r="DE891" s="10">
        <v>3</v>
      </c>
      <c r="DF891" s="10">
        <v>6</v>
      </c>
      <c r="DG891" s="10">
        <v>7</v>
      </c>
      <c r="DH891" s="10">
        <v>7</v>
      </c>
      <c r="DI891" s="10">
        <v>5</v>
      </c>
      <c r="DJ891" s="10">
        <v>4</v>
      </c>
      <c r="DK891" s="10">
        <v>5</v>
      </c>
      <c r="DL891" s="10">
        <v>4</v>
      </c>
      <c r="DM891" s="9" t="s">
        <v>154</v>
      </c>
      <c r="DN891" s="10">
        <v>1988</v>
      </c>
      <c r="DO891" s="9">
        <f t="shared" si="4"/>
        <v>33</v>
      </c>
      <c r="DP891" s="9" t="s">
        <v>155</v>
      </c>
      <c r="DQ891" s="9" t="s">
        <v>202</v>
      </c>
      <c r="DR891" s="9" t="s">
        <v>170</v>
      </c>
      <c r="DS891" s="9" t="s">
        <v>137</v>
      </c>
      <c r="DT891" s="9" t="s">
        <v>181</v>
      </c>
      <c r="DU891" s="9" t="s">
        <v>168</v>
      </c>
      <c r="DV891" s="9" t="str">
        <f>VLOOKUP(DU891,Metadata!$B$2:$C$7,2,FALSE)</f>
        <v>0 - 3 years</v>
      </c>
    </row>
    <row r="892" spans="1:126">
      <c r="A892" s="13">
        <v>891</v>
      </c>
      <c r="B892" s="9" t="s">
        <v>135</v>
      </c>
      <c r="C892" s="9" t="str">
        <f>VLOOKUP(B892,Metadata!$M$2:$N$6,2,FALSE)</f>
        <v>Permanent Employee</v>
      </c>
      <c r="D892" s="9" t="s">
        <v>159</v>
      </c>
      <c r="E892" s="9" t="s">
        <v>137</v>
      </c>
      <c r="F892" s="9" t="s">
        <v>138</v>
      </c>
      <c r="G892" s="9" t="s">
        <v>172</v>
      </c>
      <c r="H892" s="9" t="str">
        <f>IF(G892="","",VLOOKUP(G892,Metadata!$J$2:$K$22,2,FALSE))</f>
        <v>Porto Metropolitan Area</v>
      </c>
      <c r="I892" s="9" t="s">
        <v>345</v>
      </c>
      <c r="J892" s="9" t="str">
        <f>IF(I892="","",VLOOKUP(I892,Metadata!$P$2:$Q$43,2,FALSE))</f>
        <v>Europe</v>
      </c>
      <c r="K892" s="9" t="str">
        <f t="shared" si="0"/>
        <v>International</v>
      </c>
      <c r="L892" s="9" t="s">
        <v>137</v>
      </c>
      <c r="M892" s="9" t="str">
        <f>IF(L892="","",VLOOKUP(L892,Metadata!$J$2:$K$22,2,FALSE))</f>
        <v/>
      </c>
      <c r="N892" s="9" t="s">
        <v>214</v>
      </c>
      <c r="O892" s="9" t="s">
        <v>278</v>
      </c>
      <c r="P892" s="9" t="s">
        <v>142</v>
      </c>
      <c r="Q892" s="10" t="str">
        <f t="shared" si="1"/>
        <v>Full Office Job</v>
      </c>
      <c r="R892" s="10">
        <v>4</v>
      </c>
      <c r="S892" s="9" t="s">
        <v>137</v>
      </c>
      <c r="T892" s="9" t="s">
        <v>376</v>
      </c>
      <c r="U892" s="9" t="str">
        <f>IF(S892&lt;&gt;"",S892,IF(T892&lt;&gt;"",VLOOKUP(T892,Metadata!$S$2:$T$228,2,FALSE),""))</f>
        <v>Full-Stack Developer</v>
      </c>
      <c r="V892" s="9" t="s">
        <v>162</v>
      </c>
      <c r="W892" s="9" t="s">
        <v>137</v>
      </c>
      <c r="X892" s="9" t="s">
        <v>145</v>
      </c>
      <c r="Y892" s="9" t="s">
        <v>137</v>
      </c>
      <c r="Z892" s="9" t="s">
        <v>146</v>
      </c>
      <c r="AA892" s="9" t="s">
        <v>137</v>
      </c>
      <c r="AB892" s="9" t="s">
        <v>137</v>
      </c>
      <c r="AC892" s="9"/>
      <c r="AD892" s="9"/>
      <c r="AE892" s="9"/>
      <c r="AF892" s="9" t="s">
        <v>243</v>
      </c>
      <c r="AG892" s="9"/>
      <c r="AH892" s="9" t="s">
        <v>176</v>
      </c>
      <c r="AI892" s="9" t="s">
        <v>230</v>
      </c>
      <c r="AJ892" s="9"/>
      <c r="AK892" s="9"/>
      <c r="AL892" s="9"/>
      <c r="AM892" s="9"/>
      <c r="AN892" s="9"/>
      <c r="AO892" s="9" t="s">
        <v>443</v>
      </c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 t="s">
        <v>150</v>
      </c>
      <c r="BZ892" s="9" t="s">
        <v>137</v>
      </c>
      <c r="CA892" s="10"/>
      <c r="CB892" s="10" t="str">
        <f t="shared" si="5"/>
        <v/>
      </c>
      <c r="CC892" s="10"/>
      <c r="CD892" s="9" t="str">
        <f t="shared" si="2"/>
        <v/>
      </c>
      <c r="CE892" s="9" t="s">
        <v>168</v>
      </c>
      <c r="CF892" s="9" t="s">
        <v>225</v>
      </c>
      <c r="CG892" s="9">
        <f>IF(CF892="","",VLOOKUP(CF892,Metadata!$D$2:$H$20,2,FALSE))</f>
        <v>22500</v>
      </c>
      <c r="CH892" s="9">
        <f>IF(CF892="","",VLOOKUP(CF892,Metadata!$D$2:$H$20,4,FALSE))</f>
        <v>20000</v>
      </c>
      <c r="CI892" s="9">
        <f>IF(CF892="","",VLOOKUP(CF892,Metadata!$D$2:$H$20,5,FALSE))</f>
        <v>25000</v>
      </c>
      <c r="CJ892" s="9">
        <f t="shared" si="3"/>
        <v>22500</v>
      </c>
      <c r="CK892" s="9" t="s">
        <v>201</v>
      </c>
      <c r="CL892" s="10">
        <v>5</v>
      </c>
      <c r="CM892" s="10">
        <v>3</v>
      </c>
      <c r="CN892" s="10">
        <v>7</v>
      </c>
      <c r="CO892" s="10">
        <v>7</v>
      </c>
      <c r="CP892" s="10">
        <v>6</v>
      </c>
      <c r="CQ892" s="10">
        <v>7</v>
      </c>
      <c r="CR892" s="10">
        <v>2</v>
      </c>
      <c r="CS892" s="10">
        <v>2</v>
      </c>
      <c r="CT892" s="10">
        <v>5</v>
      </c>
      <c r="CU892" s="10">
        <v>1</v>
      </c>
      <c r="CV892" s="10">
        <v>4</v>
      </c>
      <c r="CW892" s="10">
        <v>2</v>
      </c>
      <c r="CX892" s="10">
        <v>3</v>
      </c>
      <c r="CY892" s="10">
        <v>1</v>
      </c>
      <c r="CZ892" s="10">
        <v>7</v>
      </c>
      <c r="DA892" s="10">
        <v>7</v>
      </c>
      <c r="DB892" s="10">
        <v>7</v>
      </c>
      <c r="DC892" s="10">
        <v>7</v>
      </c>
      <c r="DD892" s="10">
        <v>7</v>
      </c>
      <c r="DE892" s="10">
        <v>7</v>
      </c>
      <c r="DF892" s="10">
        <v>7</v>
      </c>
      <c r="DG892" s="10">
        <v>7</v>
      </c>
      <c r="DH892" s="10">
        <v>7</v>
      </c>
      <c r="DI892" s="10">
        <v>7</v>
      </c>
      <c r="DJ892" s="10">
        <v>4</v>
      </c>
      <c r="DK892" s="10">
        <v>7</v>
      </c>
      <c r="DL892" s="10">
        <v>7</v>
      </c>
      <c r="DM892" s="9" t="s">
        <v>154</v>
      </c>
      <c r="DN892" s="10">
        <v>1988</v>
      </c>
      <c r="DO892" s="9">
        <f t="shared" si="4"/>
        <v>33</v>
      </c>
      <c r="DP892" s="9" t="s">
        <v>155</v>
      </c>
      <c r="DQ892" s="9" t="s">
        <v>156</v>
      </c>
      <c r="DR892" s="9" t="s">
        <v>157</v>
      </c>
      <c r="DS892" s="9" t="s">
        <v>137</v>
      </c>
      <c r="DT892" s="9" t="s">
        <v>181</v>
      </c>
      <c r="DU892" s="9" t="s">
        <v>158</v>
      </c>
      <c r="DV892" s="9" t="str">
        <f>VLOOKUP(DU892,Metadata!$B$2:$C$7,2,FALSE)</f>
        <v>6+ years</v>
      </c>
    </row>
    <row r="893" spans="1:126">
      <c r="A893" s="13">
        <v>892</v>
      </c>
      <c r="B893" s="9" t="s">
        <v>135</v>
      </c>
      <c r="C893" s="9" t="str">
        <f>VLOOKUP(B893,Metadata!$M$2:$N$6,2,FALSE)</f>
        <v>Permanent Employee</v>
      </c>
      <c r="D893" s="9" t="s">
        <v>136</v>
      </c>
      <c r="E893" s="9" t="s">
        <v>137</v>
      </c>
      <c r="F893" s="9" t="s">
        <v>138</v>
      </c>
      <c r="G893" s="9" t="s">
        <v>140</v>
      </c>
      <c r="H893" s="9" t="str">
        <f>IF(G893="","",VLOOKUP(G893,Metadata!$J$2:$K$22,2,FALSE))</f>
        <v>Lisbon Metropolitan Area</v>
      </c>
      <c r="I893" s="9" t="s">
        <v>138</v>
      </c>
      <c r="J893" s="9" t="str">
        <f>IF(I893="","",VLOOKUP(I893,Metadata!$P$2:$Q$43,2,FALSE))</f>
        <v>Europe</v>
      </c>
      <c r="K893" s="9" t="str">
        <f t="shared" si="0"/>
        <v>Portugal</v>
      </c>
      <c r="L893" s="9" t="s">
        <v>140</v>
      </c>
      <c r="M893" s="9" t="str">
        <f>IF(L893="","",VLOOKUP(L893,Metadata!$J$2:$K$22,2,FALSE))</f>
        <v>Lisbon Metropolitan Area</v>
      </c>
      <c r="N893" s="9" t="s">
        <v>214</v>
      </c>
      <c r="O893" s="9" t="s">
        <v>239</v>
      </c>
      <c r="P893" s="9" t="s">
        <v>142</v>
      </c>
      <c r="Q893" s="10" t="str">
        <f t="shared" si="1"/>
        <v>Full Office Job</v>
      </c>
      <c r="R893" s="10">
        <v>5</v>
      </c>
      <c r="S893" s="9" t="s">
        <v>249</v>
      </c>
      <c r="T893" s="9" t="s">
        <v>137</v>
      </c>
      <c r="U893" s="9" t="str">
        <f>IF(S893&lt;&gt;"",S893,IF(T893&lt;&gt;"",VLOOKUP(T893,Metadata!$S$2:$T$228,2,FALSE),""))</f>
        <v>Business Applications (BI/CRM/ERP)</v>
      </c>
      <c r="V893" s="9" t="s">
        <v>162</v>
      </c>
      <c r="W893" s="9" t="s">
        <v>137</v>
      </c>
      <c r="X893" s="9" t="s">
        <v>269</v>
      </c>
      <c r="Y893" s="9" t="s">
        <v>137</v>
      </c>
      <c r="Z893" s="9" t="s">
        <v>218</v>
      </c>
      <c r="AA893" s="9" t="s">
        <v>165</v>
      </c>
      <c r="AB893" s="9" t="s">
        <v>137</v>
      </c>
      <c r="AC893" s="9" t="s">
        <v>147</v>
      </c>
      <c r="AD893" s="9"/>
      <c r="AE893" s="9" t="s">
        <v>194</v>
      </c>
      <c r="AF893" s="9"/>
      <c r="AG893" s="9"/>
      <c r="AH893" s="9"/>
      <c r="AI893" s="9"/>
      <c r="AJ893" s="9"/>
      <c r="AK893" s="9"/>
      <c r="AL893" s="9"/>
      <c r="AM893" s="9"/>
      <c r="AN893" s="9" t="s">
        <v>195</v>
      </c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 t="s">
        <v>273</v>
      </c>
      <c r="BJ893" s="9"/>
      <c r="BK893" s="9" t="s">
        <v>198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12" t="s">
        <v>273</v>
      </c>
      <c r="BY893" s="9" t="s">
        <v>150</v>
      </c>
      <c r="BZ893" s="9" t="s">
        <v>137</v>
      </c>
      <c r="CA893" s="10"/>
      <c r="CB893" s="10" t="str">
        <f t="shared" si="5"/>
        <v/>
      </c>
      <c r="CC893" s="10"/>
      <c r="CD893" s="9" t="str">
        <f t="shared" si="2"/>
        <v/>
      </c>
      <c r="CE893" s="9" t="s">
        <v>151</v>
      </c>
      <c r="CF893" s="9" t="s">
        <v>225</v>
      </c>
      <c r="CG893" s="9">
        <f>IF(CF893="","",VLOOKUP(CF893,Metadata!$D$2:$H$20,2,FALSE))</f>
        <v>22500</v>
      </c>
      <c r="CH893" s="9">
        <f>IF(CF893="","",VLOOKUP(CF893,Metadata!$D$2:$H$20,4,FALSE))</f>
        <v>20000</v>
      </c>
      <c r="CI893" s="9">
        <f>IF(CF893="","",VLOOKUP(CF893,Metadata!$D$2:$H$20,5,FALSE))</f>
        <v>25000</v>
      </c>
      <c r="CJ893" s="9">
        <f t="shared" si="3"/>
        <v>22500</v>
      </c>
      <c r="CK893" s="9" t="s">
        <v>153</v>
      </c>
      <c r="CL893" s="10">
        <v>1</v>
      </c>
      <c r="CM893" s="10">
        <v>3</v>
      </c>
      <c r="CN893" s="10">
        <v>5</v>
      </c>
      <c r="CO893" s="10">
        <v>5</v>
      </c>
      <c r="CP893" s="10">
        <v>5</v>
      </c>
      <c r="CQ893" s="10">
        <v>5</v>
      </c>
      <c r="CR893" s="10">
        <v>7</v>
      </c>
      <c r="CS893" s="10">
        <v>5</v>
      </c>
      <c r="CT893" s="10">
        <v>5</v>
      </c>
      <c r="CU893" s="10">
        <v>1</v>
      </c>
      <c r="CV893" s="10">
        <v>1</v>
      </c>
      <c r="CW893" s="10">
        <v>1</v>
      </c>
      <c r="CX893" s="10">
        <v>5</v>
      </c>
      <c r="CY893" s="10">
        <v>5</v>
      </c>
      <c r="CZ893" s="10">
        <v>7</v>
      </c>
      <c r="DA893" s="10">
        <v>5</v>
      </c>
      <c r="DB893" s="10">
        <v>5</v>
      </c>
      <c r="DC893" s="10">
        <v>5</v>
      </c>
      <c r="DD893" s="10">
        <v>5</v>
      </c>
      <c r="DE893" s="10">
        <v>5</v>
      </c>
      <c r="DF893" s="10">
        <v>5</v>
      </c>
      <c r="DG893" s="10">
        <v>5</v>
      </c>
      <c r="DH893" s="10">
        <v>5</v>
      </c>
      <c r="DI893" s="10">
        <v>5</v>
      </c>
      <c r="DJ893" s="10">
        <v>1</v>
      </c>
      <c r="DK893" s="10">
        <v>1</v>
      </c>
      <c r="DL893" s="10">
        <v>4</v>
      </c>
      <c r="DM893" s="9" t="s">
        <v>532</v>
      </c>
      <c r="DN893" s="10">
        <v>1993</v>
      </c>
      <c r="DO893" s="9">
        <f t="shared" si="4"/>
        <v>28</v>
      </c>
      <c r="DP893" s="9" t="s">
        <v>155</v>
      </c>
      <c r="DQ893" s="9" t="s">
        <v>156</v>
      </c>
      <c r="DR893" s="9" t="s">
        <v>157</v>
      </c>
      <c r="DS893" s="9" t="s">
        <v>137</v>
      </c>
      <c r="DT893" s="9" t="s">
        <v>181</v>
      </c>
      <c r="DU893" s="9" t="s">
        <v>203</v>
      </c>
      <c r="DV893" s="9" t="str">
        <f>VLOOKUP(DU893,Metadata!$B$2:$C$7,2,FALSE)</f>
        <v>6+ years</v>
      </c>
    </row>
    <row r="894" spans="1:126">
      <c r="A894" s="13">
        <v>893</v>
      </c>
      <c r="B894" s="9" t="s">
        <v>135</v>
      </c>
      <c r="C894" s="9" t="str">
        <f>VLOOKUP(B894,Metadata!$M$2:$N$6,2,FALSE)</f>
        <v>Permanent Employee</v>
      </c>
      <c r="D894" s="9" t="s">
        <v>159</v>
      </c>
      <c r="E894" s="9" t="s">
        <v>137</v>
      </c>
      <c r="F894" s="9" t="s">
        <v>138</v>
      </c>
      <c r="G894" s="9" t="s">
        <v>139</v>
      </c>
      <c r="H894" s="9" t="str">
        <f>IF(G894="","",VLOOKUP(G894,Metadata!$J$2:$K$22,2,FALSE))</f>
        <v>Centre</v>
      </c>
      <c r="I894" s="9" t="s">
        <v>138</v>
      </c>
      <c r="J894" s="9" t="str">
        <f>IF(I894="","",VLOOKUP(I894,Metadata!$P$2:$Q$43,2,FALSE))</f>
        <v>Europe</v>
      </c>
      <c r="K894" s="9" t="str">
        <f t="shared" si="0"/>
        <v>Portugal</v>
      </c>
      <c r="L894" s="9" t="s">
        <v>275</v>
      </c>
      <c r="M894" s="9" t="str">
        <f>IF(L894="","",VLOOKUP(L894,Metadata!$J$2:$K$22,2,FALSE))</f>
        <v>Centre</v>
      </c>
      <c r="N894" s="9" t="s">
        <v>205</v>
      </c>
      <c r="O894" s="9" t="s">
        <v>137</v>
      </c>
      <c r="P894" s="9" t="s">
        <v>137</v>
      </c>
      <c r="Q894" s="10" t="str">
        <f t="shared" si="1"/>
        <v>Full Office Job</v>
      </c>
      <c r="R894" s="10">
        <v>4</v>
      </c>
      <c r="S894" s="9" t="s">
        <v>161</v>
      </c>
      <c r="T894" s="9" t="s">
        <v>137</v>
      </c>
      <c r="U894" s="9" t="str">
        <f>IF(S894&lt;&gt;"",S894,IF(T894&lt;&gt;"",VLOOKUP(T894,Metadata!$S$2:$T$228,2,FALSE),""))</f>
        <v>Full-Stack Developer</v>
      </c>
      <c r="V894" s="9" t="s">
        <v>162</v>
      </c>
      <c r="W894" s="9" t="s">
        <v>137</v>
      </c>
      <c r="X894" s="9" t="s">
        <v>175</v>
      </c>
      <c r="Y894" s="9" t="s">
        <v>137</v>
      </c>
      <c r="Z894" s="9" t="s">
        <v>164</v>
      </c>
      <c r="AA894" s="9" t="s">
        <v>165</v>
      </c>
      <c r="AB894" s="9" t="s">
        <v>137</v>
      </c>
      <c r="AC894" s="9"/>
      <c r="AD894" s="9"/>
      <c r="AE894" s="9"/>
      <c r="AF894" s="9" t="s">
        <v>243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 t="s">
        <v>178</v>
      </c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 t="s">
        <v>247</v>
      </c>
      <c r="BS894" s="9" t="s">
        <v>200</v>
      </c>
      <c r="BT894" s="9"/>
      <c r="BU894" s="9"/>
      <c r="BV894" s="9"/>
      <c r="BW894" s="9"/>
      <c r="BX894" s="9"/>
      <c r="BY894" s="9"/>
      <c r="BZ894" s="9"/>
      <c r="CA894" s="10"/>
      <c r="CB894" s="10" t="str">
        <f t="shared" si="5"/>
        <v/>
      </c>
      <c r="CC894" s="10"/>
      <c r="CD894" s="9" t="str">
        <f t="shared" si="2"/>
        <v/>
      </c>
      <c r="CE894" s="9" t="s">
        <v>168</v>
      </c>
      <c r="CF894" s="9" t="s">
        <v>188</v>
      </c>
      <c r="CG894" s="9">
        <f>IF(CF894="","",VLOOKUP(CF894,Metadata!$D$2:$H$20,2,FALSE))</f>
        <v>17500</v>
      </c>
      <c r="CH894" s="9">
        <f>IF(CF894="","",VLOOKUP(CF894,Metadata!$D$2:$H$20,4,FALSE))</f>
        <v>15000</v>
      </c>
      <c r="CI894" s="9">
        <f>IF(CF894="","",VLOOKUP(CF894,Metadata!$D$2:$H$20,5,FALSE))</f>
        <v>20000</v>
      </c>
      <c r="CJ894" s="9">
        <f t="shared" si="3"/>
        <v>17500</v>
      </c>
      <c r="CK894" s="9" t="s">
        <v>153</v>
      </c>
      <c r="CL894" s="10">
        <v>3</v>
      </c>
      <c r="CM894" s="10">
        <v>4</v>
      </c>
      <c r="CN894" s="10">
        <v>7</v>
      </c>
      <c r="CO894" s="10">
        <v>7</v>
      </c>
      <c r="CP894" s="10">
        <v>7</v>
      </c>
      <c r="CQ894" s="10">
        <v>6</v>
      </c>
      <c r="CR894" s="10">
        <v>3</v>
      </c>
      <c r="CS894" s="10">
        <v>6</v>
      </c>
      <c r="CT894" s="10">
        <v>6</v>
      </c>
      <c r="CU894" s="10">
        <v>7</v>
      </c>
      <c r="CV894" s="10">
        <v>6</v>
      </c>
      <c r="CW894" s="10">
        <v>4</v>
      </c>
      <c r="CX894" s="10">
        <v>7</v>
      </c>
      <c r="CY894" s="10">
        <v>5</v>
      </c>
      <c r="CZ894" s="10">
        <v>7</v>
      </c>
      <c r="DA894" s="10">
        <v>7</v>
      </c>
      <c r="DB894" s="10">
        <v>5</v>
      </c>
      <c r="DC894" s="10">
        <v>7</v>
      </c>
      <c r="DD894" s="10">
        <v>5</v>
      </c>
      <c r="DE894" s="10">
        <v>7</v>
      </c>
      <c r="DF894" s="10">
        <v>6</v>
      </c>
      <c r="DG894" s="10">
        <v>7</v>
      </c>
      <c r="DH894" s="10">
        <v>4</v>
      </c>
      <c r="DI894" s="10">
        <v>4</v>
      </c>
      <c r="DJ894" s="10">
        <v>1</v>
      </c>
      <c r="DK894" s="10">
        <v>5</v>
      </c>
      <c r="DL894" s="10">
        <v>6</v>
      </c>
      <c r="DM894" s="9" t="s">
        <v>154</v>
      </c>
      <c r="DN894" s="10">
        <v>1998</v>
      </c>
      <c r="DO894" s="9">
        <f t="shared" si="4"/>
        <v>23</v>
      </c>
      <c r="DP894" s="9" t="s">
        <v>155</v>
      </c>
      <c r="DQ894" s="9" t="s">
        <v>202</v>
      </c>
      <c r="DR894" s="9" t="s">
        <v>137</v>
      </c>
      <c r="DS894" s="9" t="s">
        <v>533</v>
      </c>
      <c r="DT894" s="9" t="s">
        <v>181</v>
      </c>
      <c r="DU894" s="9" t="s">
        <v>168</v>
      </c>
      <c r="DV894" s="9" t="str">
        <f>VLOOKUP(DU894,Metadata!$B$2:$C$7,2,FALSE)</f>
        <v>0 - 3 years</v>
      </c>
    </row>
    <row r="895" spans="1:126">
      <c r="A895" s="13">
        <v>894</v>
      </c>
      <c r="B895" s="9" t="s">
        <v>135</v>
      </c>
      <c r="C895" s="9" t="str">
        <f>VLOOKUP(B895,Metadata!$M$2:$N$6,2,FALSE)</f>
        <v>Permanent Employee</v>
      </c>
      <c r="D895" s="9" t="s">
        <v>136</v>
      </c>
      <c r="E895" s="9" t="s">
        <v>137</v>
      </c>
      <c r="F895" s="9" t="s">
        <v>138</v>
      </c>
      <c r="G895" s="9" t="s">
        <v>172</v>
      </c>
      <c r="H895" s="9" t="str">
        <f>IF(G895="","",VLOOKUP(G895,Metadata!$J$2:$K$22,2,FALSE))</f>
        <v>Porto Metropolitan Area</v>
      </c>
      <c r="I895" s="9" t="s">
        <v>138</v>
      </c>
      <c r="J895" s="9" t="str">
        <f>IF(I895="","",VLOOKUP(I895,Metadata!$P$2:$Q$43,2,FALSE))</f>
        <v>Europe</v>
      </c>
      <c r="K895" s="9" t="str">
        <f t="shared" si="0"/>
        <v>Portugal</v>
      </c>
      <c r="L895" s="9" t="s">
        <v>140</v>
      </c>
      <c r="M895" s="9" t="str">
        <f>IF(L895="","",VLOOKUP(L895,Metadata!$J$2:$K$22,2,FALSE))</f>
        <v>Lisbon Metropolitan Area</v>
      </c>
      <c r="N895" s="9" t="s">
        <v>141</v>
      </c>
      <c r="O895" s="9" t="s">
        <v>137</v>
      </c>
      <c r="P895" s="9" t="s">
        <v>191</v>
      </c>
      <c r="Q895" s="10" t="str">
        <f t="shared" si="1"/>
        <v>Remote Job (full or flexible)</v>
      </c>
      <c r="R895" s="10">
        <v>6</v>
      </c>
      <c r="S895" s="9" t="s">
        <v>192</v>
      </c>
      <c r="T895" s="9" t="s">
        <v>137</v>
      </c>
      <c r="U895" s="9" t="str">
        <f>IF(S895&lt;&gt;"",S895,IF(T895&lt;&gt;"",VLOOKUP(T895,Metadata!$S$2:$T$228,2,FALSE),""))</f>
        <v>Back-End Developer</v>
      </c>
      <c r="V895" s="9" t="s">
        <v>162</v>
      </c>
      <c r="W895" s="9" t="s">
        <v>137</v>
      </c>
      <c r="X895" s="9" t="s">
        <v>269</v>
      </c>
      <c r="Y895" s="9" t="s">
        <v>137</v>
      </c>
      <c r="Z895" s="9" t="s">
        <v>224</v>
      </c>
      <c r="AA895" s="9" t="s">
        <v>165</v>
      </c>
      <c r="AB895" s="9" t="s">
        <v>137</v>
      </c>
      <c r="AC895" s="9" t="s">
        <v>147</v>
      </c>
      <c r="AD895" s="9"/>
      <c r="AE895" s="9"/>
      <c r="AF895" s="9"/>
      <c r="AG895" s="9"/>
      <c r="AH895" s="9"/>
      <c r="AI895" s="9"/>
      <c r="AJ895" s="9" t="s">
        <v>185</v>
      </c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 t="s">
        <v>178</v>
      </c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 t="s">
        <v>186</v>
      </c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10"/>
      <c r="CB895" s="10" t="str">
        <f t="shared" si="5"/>
        <v/>
      </c>
      <c r="CC895" s="10"/>
      <c r="CD895" s="9" t="str">
        <f t="shared" si="2"/>
        <v/>
      </c>
      <c r="CE895" s="9" t="s">
        <v>151</v>
      </c>
      <c r="CF895" s="9" t="s">
        <v>152</v>
      </c>
      <c r="CG895" s="9">
        <f>IF(CF895="","",VLOOKUP(CF895,Metadata!$D$2:$H$20,2,FALSE))</f>
        <v>32500</v>
      </c>
      <c r="CH895" s="9">
        <f>IF(CF895="","",VLOOKUP(CF895,Metadata!$D$2:$H$20,4,FALSE))</f>
        <v>30000</v>
      </c>
      <c r="CI895" s="9">
        <f>IF(CF895="","",VLOOKUP(CF895,Metadata!$D$2:$H$20,5,FALSE))</f>
        <v>35000</v>
      </c>
      <c r="CJ895" s="9">
        <f t="shared" si="3"/>
        <v>32500</v>
      </c>
      <c r="CK895" s="9" t="s">
        <v>189</v>
      </c>
      <c r="CL895" s="10">
        <v>5</v>
      </c>
      <c r="CM895" s="10">
        <v>1</v>
      </c>
      <c r="CN895" s="10">
        <v>7</v>
      </c>
      <c r="CO895" s="10">
        <v>7</v>
      </c>
      <c r="CP895" s="10">
        <v>6</v>
      </c>
      <c r="CQ895" s="10">
        <v>6</v>
      </c>
      <c r="CR895" s="10">
        <v>6</v>
      </c>
      <c r="CS895" s="10">
        <v>7</v>
      </c>
      <c r="CT895" s="10">
        <v>6</v>
      </c>
      <c r="CU895" s="10">
        <v>6</v>
      </c>
      <c r="CV895" s="10">
        <v>5</v>
      </c>
      <c r="CW895" s="10">
        <v>5</v>
      </c>
      <c r="CX895" s="10">
        <v>4</v>
      </c>
      <c r="CY895" s="10">
        <v>5</v>
      </c>
      <c r="CZ895" s="10">
        <v>7</v>
      </c>
      <c r="DA895" s="10">
        <v>6</v>
      </c>
      <c r="DB895" s="10">
        <v>4</v>
      </c>
      <c r="DC895" s="10">
        <v>6</v>
      </c>
      <c r="DD895" s="10">
        <v>5</v>
      </c>
      <c r="DE895" s="10">
        <v>7</v>
      </c>
      <c r="DF895" s="10">
        <v>6</v>
      </c>
      <c r="DG895" s="10">
        <v>5</v>
      </c>
      <c r="DH895" s="10">
        <v>4</v>
      </c>
      <c r="DI895" s="10">
        <v>7</v>
      </c>
      <c r="DJ895" s="10">
        <v>2</v>
      </c>
      <c r="DK895" s="10">
        <v>5</v>
      </c>
      <c r="DL895" s="10">
        <v>6</v>
      </c>
      <c r="DM895" s="9" t="s">
        <v>154</v>
      </c>
      <c r="DN895" s="10">
        <v>1971</v>
      </c>
      <c r="DO895" s="9">
        <f t="shared" si="4"/>
        <v>50</v>
      </c>
      <c r="DP895" s="9" t="s">
        <v>155</v>
      </c>
      <c r="DQ895" s="9" t="s">
        <v>156</v>
      </c>
      <c r="DR895" s="9" t="s">
        <v>157</v>
      </c>
      <c r="DS895" s="9" t="s">
        <v>137</v>
      </c>
      <c r="DT895" s="9" t="s">
        <v>181</v>
      </c>
      <c r="DU895" s="9" t="s">
        <v>158</v>
      </c>
      <c r="DV895" s="9" t="str">
        <f>VLOOKUP(DU895,Metadata!$B$2:$C$7,2,FALSE)</f>
        <v>6+ years</v>
      </c>
    </row>
    <row r="896" spans="1:126">
      <c r="A896" s="13">
        <v>895</v>
      </c>
      <c r="B896" s="9" t="s">
        <v>135</v>
      </c>
      <c r="C896" s="9" t="str">
        <f>VLOOKUP(B896,Metadata!$M$2:$N$6,2,FALSE)</f>
        <v>Permanent Employee</v>
      </c>
      <c r="D896" s="9" t="s">
        <v>159</v>
      </c>
      <c r="E896" s="9" t="s">
        <v>137</v>
      </c>
      <c r="F896" s="9" t="s">
        <v>138</v>
      </c>
      <c r="G896" s="9" t="s">
        <v>291</v>
      </c>
      <c r="H896" s="9" t="str">
        <f>IF(G896="","",VLOOKUP(G896,Metadata!$J$2:$K$22,2,FALSE))</f>
        <v>Centre</v>
      </c>
      <c r="I896" s="9" t="s">
        <v>295</v>
      </c>
      <c r="J896" s="9" t="str">
        <f>IF(I896="","",VLOOKUP(I896,Metadata!$P$2:$Q$43,2,FALSE))</f>
        <v>Europe</v>
      </c>
      <c r="K896" s="9" t="str">
        <f t="shared" si="0"/>
        <v>International</v>
      </c>
      <c r="L896" s="9" t="s">
        <v>137</v>
      </c>
      <c r="M896" s="9" t="str">
        <f>IF(L896="","",VLOOKUP(L896,Metadata!$J$2:$K$22,2,FALSE))</f>
        <v/>
      </c>
      <c r="N896" s="9" t="s">
        <v>141</v>
      </c>
      <c r="O896" s="9" t="s">
        <v>137</v>
      </c>
      <c r="P896" s="9" t="s">
        <v>142</v>
      </c>
      <c r="Q896" s="10" t="str">
        <f t="shared" si="1"/>
        <v>Full Office Job</v>
      </c>
      <c r="R896" s="10">
        <v>6</v>
      </c>
      <c r="S896" s="9" t="s">
        <v>216</v>
      </c>
      <c r="T896" s="9" t="s">
        <v>137</v>
      </c>
      <c r="U896" s="9" t="str">
        <f>IF(S896&lt;&gt;"",S896,IF(T896&lt;&gt;"",VLOOKUP(T896,Metadata!$S$2:$T$228,2,FALSE),""))</f>
        <v>Front-End Developer</v>
      </c>
      <c r="V896" s="9" t="s">
        <v>207</v>
      </c>
      <c r="W896" s="9" t="s">
        <v>137</v>
      </c>
      <c r="X896" s="9" t="s">
        <v>145</v>
      </c>
      <c r="Y896" s="9" t="s">
        <v>137</v>
      </c>
      <c r="Z896" s="9" t="s">
        <v>146</v>
      </c>
      <c r="AA896" s="9" t="s">
        <v>165</v>
      </c>
      <c r="AB896" s="9" t="s">
        <v>137</v>
      </c>
      <c r="AC896" s="9" t="s">
        <v>147</v>
      </c>
      <c r="AD896" s="9" t="s">
        <v>148</v>
      </c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 t="s">
        <v>178</v>
      </c>
      <c r="BB896" s="9"/>
      <c r="BC896" s="9"/>
      <c r="BD896" s="9"/>
      <c r="BE896" s="9"/>
      <c r="BF896" s="9"/>
      <c r="BG896" s="9"/>
      <c r="BH896" s="9"/>
      <c r="BI896" s="9"/>
      <c r="BJ896" s="9" t="s">
        <v>167</v>
      </c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10"/>
      <c r="CB896" s="10" t="str">
        <f t="shared" si="5"/>
        <v/>
      </c>
      <c r="CC896" s="10"/>
      <c r="CD896" s="9" t="str">
        <f t="shared" si="2"/>
        <v/>
      </c>
      <c r="CE896" s="9" t="s">
        <v>151</v>
      </c>
      <c r="CF896" s="9" t="s">
        <v>188</v>
      </c>
      <c r="CG896" s="9">
        <f>IF(CF896="","",VLOOKUP(CF896,Metadata!$D$2:$H$20,2,FALSE))</f>
        <v>17500</v>
      </c>
      <c r="CH896" s="9">
        <f>IF(CF896="","",VLOOKUP(CF896,Metadata!$D$2:$H$20,4,FALSE))</f>
        <v>15000</v>
      </c>
      <c r="CI896" s="9">
        <f>IF(CF896="","",VLOOKUP(CF896,Metadata!$D$2:$H$20,5,FALSE))</f>
        <v>20000</v>
      </c>
      <c r="CJ896" s="9">
        <f t="shared" si="3"/>
        <v>17500</v>
      </c>
      <c r="CK896" s="9" t="s">
        <v>189</v>
      </c>
      <c r="CL896" s="10">
        <v>5</v>
      </c>
      <c r="CM896" s="10">
        <v>4</v>
      </c>
      <c r="CN896" s="10">
        <v>5</v>
      </c>
      <c r="CO896" s="10">
        <v>5</v>
      </c>
      <c r="CP896" s="10">
        <v>6</v>
      </c>
      <c r="CQ896" s="10">
        <v>6</v>
      </c>
      <c r="CR896" s="10">
        <v>5</v>
      </c>
      <c r="CS896" s="10">
        <v>5</v>
      </c>
      <c r="CT896" s="10">
        <v>6</v>
      </c>
      <c r="CU896" s="10">
        <v>6</v>
      </c>
      <c r="CV896" s="10">
        <v>6</v>
      </c>
      <c r="CW896" s="10">
        <v>6</v>
      </c>
      <c r="CX896" s="10">
        <v>6</v>
      </c>
      <c r="CY896" s="10">
        <v>5</v>
      </c>
      <c r="CZ896" s="10">
        <v>6</v>
      </c>
      <c r="DA896" s="10">
        <v>6</v>
      </c>
      <c r="DB896" s="10">
        <v>6</v>
      </c>
      <c r="DC896" s="10">
        <v>6</v>
      </c>
      <c r="DD896" s="10">
        <v>5</v>
      </c>
      <c r="DE896" s="10">
        <v>6</v>
      </c>
      <c r="DF896" s="10">
        <v>6</v>
      </c>
      <c r="DG896" s="10">
        <v>6</v>
      </c>
      <c r="DH896" s="10">
        <v>6</v>
      </c>
      <c r="DI896" s="10">
        <v>6</v>
      </c>
      <c r="DJ896" s="10">
        <v>4</v>
      </c>
      <c r="DK896" s="10">
        <v>5</v>
      </c>
      <c r="DL896" s="10">
        <v>4</v>
      </c>
      <c r="DM896" s="9" t="s">
        <v>154</v>
      </c>
      <c r="DN896" s="10">
        <v>1990</v>
      </c>
      <c r="DO896" s="9">
        <f t="shared" si="4"/>
        <v>31</v>
      </c>
      <c r="DP896" s="9" t="s">
        <v>155</v>
      </c>
      <c r="DQ896" s="9" t="s">
        <v>202</v>
      </c>
      <c r="DR896" s="9" t="s">
        <v>157</v>
      </c>
      <c r="DS896" s="9" t="s">
        <v>137</v>
      </c>
      <c r="DT896" s="9" t="s">
        <v>181</v>
      </c>
      <c r="DU896" s="9" t="s">
        <v>223</v>
      </c>
      <c r="DV896" s="9" t="str">
        <f>VLOOKUP(DU896,Metadata!$B$2:$C$7,2,FALSE)</f>
        <v>3 - 6 years</v>
      </c>
    </row>
    <row r="897" spans="1:126">
      <c r="A897" s="13">
        <v>896</v>
      </c>
      <c r="B897" s="9" t="s">
        <v>135</v>
      </c>
      <c r="C897" s="9" t="str">
        <f>VLOOKUP(B897,Metadata!$M$2:$N$6,2,FALSE)</f>
        <v>Permanent Employee</v>
      </c>
      <c r="D897" s="9" t="s">
        <v>159</v>
      </c>
      <c r="E897" s="9" t="s">
        <v>137</v>
      </c>
      <c r="F897" s="9" t="s">
        <v>138</v>
      </c>
      <c r="G897" s="9" t="s">
        <v>312</v>
      </c>
      <c r="H897" s="9" t="str">
        <f>IF(G897="","",VLOOKUP(G897,Metadata!$J$2:$K$22,2,FALSE))</f>
        <v>South</v>
      </c>
      <c r="I897" s="9" t="s">
        <v>311</v>
      </c>
      <c r="J897" s="9" t="str">
        <f>IF(I897="","",VLOOKUP(I897,Metadata!$P$2:$Q$43,2,FALSE))</f>
        <v>Europe</v>
      </c>
      <c r="K897" s="9" t="str">
        <f t="shared" si="0"/>
        <v>International</v>
      </c>
      <c r="L897" s="9" t="s">
        <v>137</v>
      </c>
      <c r="M897" s="9" t="str">
        <f>IF(L897="","",VLOOKUP(L897,Metadata!$J$2:$K$22,2,FALSE))</f>
        <v/>
      </c>
      <c r="N897" s="9" t="s">
        <v>141</v>
      </c>
      <c r="O897" s="9" t="s">
        <v>137</v>
      </c>
      <c r="P897" s="9" t="s">
        <v>142</v>
      </c>
      <c r="Q897" s="10" t="str">
        <f t="shared" si="1"/>
        <v>Full Office Job</v>
      </c>
      <c r="R897" s="10">
        <v>4</v>
      </c>
      <c r="S897" s="9" t="s">
        <v>161</v>
      </c>
      <c r="T897" s="9" t="s">
        <v>137</v>
      </c>
      <c r="U897" s="9" t="str">
        <f>IF(S897&lt;&gt;"",S897,IF(T897&lt;&gt;"",VLOOKUP(T897,Metadata!$S$2:$T$228,2,FALSE),""))</f>
        <v>Full-Stack Developer</v>
      </c>
      <c r="V897" s="9" t="s">
        <v>256</v>
      </c>
      <c r="W897" s="9" t="s">
        <v>137</v>
      </c>
      <c r="X897" s="9" t="s">
        <v>145</v>
      </c>
      <c r="Y897" s="9" t="s">
        <v>137</v>
      </c>
      <c r="Z897" s="9" t="s">
        <v>224</v>
      </c>
      <c r="AA897" s="9" t="s">
        <v>165</v>
      </c>
      <c r="AB897" s="9" t="s">
        <v>137</v>
      </c>
      <c r="AC897" s="9" t="s">
        <v>147</v>
      </c>
      <c r="AD897" s="9"/>
      <c r="AE897" s="9"/>
      <c r="AF897" s="9"/>
      <c r="AG897" s="9" t="s">
        <v>166</v>
      </c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 t="s">
        <v>178</v>
      </c>
      <c r="BB897" s="9"/>
      <c r="BC897" s="9"/>
      <c r="BD897" s="9"/>
      <c r="BE897" s="9"/>
      <c r="BF897" s="9"/>
      <c r="BG897" s="9"/>
      <c r="BH897" s="9"/>
      <c r="BI897" s="9"/>
      <c r="BJ897" s="9" t="s">
        <v>167</v>
      </c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10"/>
      <c r="CB897" s="10" t="str">
        <f t="shared" si="5"/>
        <v/>
      </c>
      <c r="CC897" s="10"/>
      <c r="CD897" s="9" t="str">
        <f t="shared" si="2"/>
        <v/>
      </c>
      <c r="CE897" s="9" t="s">
        <v>232</v>
      </c>
      <c r="CF897" s="9" t="s">
        <v>169</v>
      </c>
      <c r="CG897" s="9">
        <f>IF(CF897="","",VLOOKUP(CF897,Metadata!$D$2:$H$20,2,FALSE))</f>
        <v>12500</v>
      </c>
      <c r="CH897" s="9">
        <f>IF(CF897="","",VLOOKUP(CF897,Metadata!$D$2:$H$20,4,FALSE))</f>
        <v>0</v>
      </c>
      <c r="CI897" s="9">
        <f>IF(CF897="","",VLOOKUP(CF897,Metadata!$D$2:$H$20,5,FALSE))</f>
        <v>15000</v>
      </c>
      <c r="CJ897" s="9">
        <f t="shared" si="3"/>
        <v>12500</v>
      </c>
      <c r="CK897" s="9" t="s">
        <v>201</v>
      </c>
      <c r="CL897" s="10">
        <v>7</v>
      </c>
      <c r="CM897" s="10">
        <v>1</v>
      </c>
      <c r="CN897" s="10">
        <v>7</v>
      </c>
      <c r="CO897" s="10">
        <v>7</v>
      </c>
      <c r="CP897" s="10">
        <v>7</v>
      </c>
      <c r="CQ897" s="10">
        <v>7</v>
      </c>
      <c r="CR897" s="10">
        <v>3</v>
      </c>
      <c r="CS897" s="10">
        <v>6</v>
      </c>
      <c r="CT897" s="10">
        <v>7</v>
      </c>
      <c r="CU897" s="10">
        <v>5</v>
      </c>
      <c r="CV897" s="10">
        <v>4</v>
      </c>
      <c r="CW897" s="10">
        <v>4</v>
      </c>
      <c r="CX897" s="10">
        <v>3</v>
      </c>
      <c r="CY897" s="10">
        <v>7</v>
      </c>
      <c r="CZ897" s="10">
        <v>6</v>
      </c>
      <c r="DA897" s="10">
        <v>7</v>
      </c>
      <c r="DB897" s="10">
        <v>3</v>
      </c>
      <c r="DC897" s="10">
        <v>7</v>
      </c>
      <c r="DD897" s="10">
        <v>3</v>
      </c>
      <c r="DE897" s="10">
        <v>7</v>
      </c>
      <c r="DF897" s="10">
        <v>3</v>
      </c>
      <c r="DG897" s="10">
        <v>7</v>
      </c>
      <c r="DH897" s="10">
        <v>7</v>
      </c>
      <c r="DI897" s="10">
        <v>7</v>
      </c>
      <c r="DJ897" s="10">
        <v>1</v>
      </c>
      <c r="DK897" s="10">
        <v>2</v>
      </c>
      <c r="DL897" s="10">
        <v>2</v>
      </c>
      <c r="DM897" s="9" t="s">
        <v>154</v>
      </c>
      <c r="DN897" s="10">
        <v>1995</v>
      </c>
      <c r="DO897" s="9">
        <f t="shared" si="4"/>
        <v>26</v>
      </c>
      <c r="DP897" s="9" t="s">
        <v>155</v>
      </c>
      <c r="DQ897" s="9" t="s">
        <v>156</v>
      </c>
      <c r="DR897" s="9" t="s">
        <v>157</v>
      </c>
      <c r="DS897" s="9" t="s">
        <v>137</v>
      </c>
      <c r="DT897" s="9" t="s">
        <v>181</v>
      </c>
      <c r="DU897" s="9" t="s">
        <v>233</v>
      </c>
      <c r="DV897" s="9" t="str">
        <f>VLOOKUP(DU897,Metadata!$B$2:$C$7,2,FALSE)</f>
        <v>0 - 3 years</v>
      </c>
    </row>
    <row r="898" spans="1:126">
      <c r="A898" s="13">
        <v>897</v>
      </c>
      <c r="B898" s="9" t="s">
        <v>135</v>
      </c>
      <c r="C898" s="9" t="str">
        <f>VLOOKUP(B898,Metadata!$M$2:$N$6,2,FALSE)</f>
        <v>Permanent Employee</v>
      </c>
      <c r="D898" s="9" t="s">
        <v>159</v>
      </c>
      <c r="E898" s="9" t="s">
        <v>137</v>
      </c>
      <c r="F898" s="9" t="s">
        <v>138</v>
      </c>
      <c r="G898" s="9" t="s">
        <v>172</v>
      </c>
      <c r="H898" s="9" t="str">
        <f>IF(G898="","",VLOOKUP(G898,Metadata!$J$2:$K$22,2,FALSE))</f>
        <v>Porto Metropolitan Area</v>
      </c>
      <c r="I898" s="9" t="s">
        <v>228</v>
      </c>
      <c r="J898" s="9" t="str">
        <f>IF(I898="","",VLOOKUP(I898,Metadata!$P$2:$Q$43,2,FALSE))</f>
        <v>Europe</v>
      </c>
      <c r="K898" s="9" t="str">
        <f t="shared" si="0"/>
        <v>International</v>
      </c>
      <c r="L898" s="9" t="s">
        <v>137</v>
      </c>
      <c r="M898" s="9" t="str">
        <f>IF(L898="","",VLOOKUP(L898,Metadata!$J$2:$K$22,2,FALSE))</f>
        <v/>
      </c>
      <c r="N898" s="9" t="s">
        <v>141</v>
      </c>
      <c r="O898" s="9" t="s">
        <v>137</v>
      </c>
      <c r="P898" s="9" t="s">
        <v>142</v>
      </c>
      <c r="Q898" s="10" t="str">
        <f t="shared" si="1"/>
        <v>Full Office Job</v>
      </c>
      <c r="R898" s="10">
        <v>4</v>
      </c>
      <c r="S898" s="9" t="s">
        <v>192</v>
      </c>
      <c r="T898" s="9" t="s">
        <v>137</v>
      </c>
      <c r="U898" s="9" t="str">
        <f>IF(S898&lt;&gt;"",S898,IF(T898&lt;&gt;"",VLOOKUP(T898,Metadata!$S$2:$T$228,2,FALSE),""))</f>
        <v>Back-End Developer</v>
      </c>
      <c r="V898" s="9" t="s">
        <v>217</v>
      </c>
      <c r="W898" s="9" t="s">
        <v>137</v>
      </c>
      <c r="X898" s="9" t="s">
        <v>163</v>
      </c>
      <c r="Y898" s="9" t="s">
        <v>137</v>
      </c>
      <c r="Z898" s="9" t="s">
        <v>262</v>
      </c>
      <c r="AA898" s="9" t="s">
        <v>165</v>
      </c>
      <c r="AB898" s="9" t="s">
        <v>137</v>
      </c>
      <c r="AC898" s="9" t="s">
        <v>147</v>
      </c>
      <c r="AD898" s="9" t="s">
        <v>148</v>
      </c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 t="s">
        <v>219</v>
      </c>
      <c r="BR898" s="9"/>
      <c r="BS898" s="9"/>
      <c r="BT898" s="9"/>
      <c r="BU898" s="9"/>
      <c r="BV898" s="9"/>
      <c r="BW898" s="9"/>
      <c r="BX898" s="9"/>
      <c r="BY898" s="9"/>
      <c r="BZ898" s="9"/>
      <c r="CA898" s="10"/>
      <c r="CB898" s="10" t="str">
        <f t="shared" si="5"/>
        <v/>
      </c>
      <c r="CC898" s="10"/>
      <c r="CD898" s="9" t="str">
        <f t="shared" si="2"/>
        <v/>
      </c>
      <c r="CE898" s="9" t="s">
        <v>232</v>
      </c>
      <c r="CF898" s="9" t="s">
        <v>188</v>
      </c>
      <c r="CG898" s="9">
        <f>IF(CF898="","",VLOOKUP(CF898,Metadata!$D$2:$H$20,2,FALSE))</f>
        <v>17500</v>
      </c>
      <c r="CH898" s="9">
        <f>IF(CF898="","",VLOOKUP(CF898,Metadata!$D$2:$H$20,4,FALSE))</f>
        <v>15000</v>
      </c>
      <c r="CI898" s="9">
        <f>IF(CF898="","",VLOOKUP(CF898,Metadata!$D$2:$H$20,5,FALSE))</f>
        <v>20000</v>
      </c>
      <c r="CJ898" s="9">
        <f t="shared" si="3"/>
        <v>17500</v>
      </c>
      <c r="CK898" s="9" t="s">
        <v>189</v>
      </c>
      <c r="CL898" s="10">
        <v>4</v>
      </c>
      <c r="CM898" s="10">
        <v>2</v>
      </c>
      <c r="CN898" s="10">
        <v>7</v>
      </c>
      <c r="CO898" s="10">
        <v>5</v>
      </c>
      <c r="CP898" s="10">
        <v>7</v>
      </c>
      <c r="CQ898" s="10">
        <v>5</v>
      </c>
      <c r="CR898" s="10">
        <v>3</v>
      </c>
      <c r="CS898" s="10">
        <v>4</v>
      </c>
      <c r="CT898" s="10">
        <v>7</v>
      </c>
      <c r="CU898" s="10">
        <v>5</v>
      </c>
      <c r="CV898" s="10">
        <v>5</v>
      </c>
      <c r="CW898" s="10">
        <v>3</v>
      </c>
      <c r="CX898" s="10">
        <v>4</v>
      </c>
      <c r="CY898" s="10">
        <v>5</v>
      </c>
      <c r="CZ898" s="10">
        <v>5</v>
      </c>
      <c r="DA898" s="10">
        <v>7</v>
      </c>
      <c r="DB898" s="10">
        <v>7</v>
      </c>
      <c r="DC898" s="10">
        <v>7</v>
      </c>
      <c r="DD898" s="10">
        <v>7</v>
      </c>
      <c r="DE898" s="10">
        <v>7</v>
      </c>
      <c r="DF898" s="10">
        <v>7</v>
      </c>
      <c r="DG898" s="10">
        <v>7</v>
      </c>
      <c r="DH898" s="10">
        <v>5</v>
      </c>
      <c r="DI898" s="10">
        <v>7</v>
      </c>
      <c r="DJ898" s="10">
        <v>4</v>
      </c>
      <c r="DK898" s="10">
        <v>5</v>
      </c>
      <c r="DL898" s="10">
        <v>5</v>
      </c>
      <c r="DM898" s="9" t="s">
        <v>154</v>
      </c>
      <c r="DN898" s="10">
        <v>1994</v>
      </c>
      <c r="DO898" s="9">
        <f t="shared" si="4"/>
        <v>27</v>
      </c>
      <c r="DP898" s="9" t="s">
        <v>155</v>
      </c>
      <c r="DQ898" s="9" t="s">
        <v>202</v>
      </c>
      <c r="DR898" s="9" t="s">
        <v>157</v>
      </c>
      <c r="DS898" s="9" t="s">
        <v>137</v>
      </c>
      <c r="DT898" s="9" t="s">
        <v>181</v>
      </c>
      <c r="DU898" s="9" t="s">
        <v>168</v>
      </c>
      <c r="DV898" s="9" t="str">
        <f>VLOOKUP(DU898,Metadata!$B$2:$C$7,2,FALSE)</f>
        <v>0 - 3 years</v>
      </c>
    </row>
    <row r="899" spans="1:126">
      <c r="A899" s="13">
        <v>898</v>
      </c>
      <c r="B899" s="9" t="s">
        <v>135</v>
      </c>
      <c r="C899" s="9" t="str">
        <f>VLOOKUP(B899,Metadata!$M$2:$N$6,2,FALSE)</f>
        <v>Permanent Employee</v>
      </c>
      <c r="D899" s="9" t="s">
        <v>159</v>
      </c>
      <c r="E899" s="9" t="s">
        <v>137</v>
      </c>
      <c r="F899" s="9" t="s">
        <v>138</v>
      </c>
      <c r="G899" s="9" t="s">
        <v>291</v>
      </c>
      <c r="H899" s="9" t="str">
        <f>IF(G899="","",VLOOKUP(G899,Metadata!$J$2:$K$22,2,FALSE))</f>
        <v>Centre</v>
      </c>
      <c r="I899" s="9" t="s">
        <v>138</v>
      </c>
      <c r="J899" s="9" t="str">
        <f>IF(I899="","",VLOOKUP(I899,Metadata!$P$2:$Q$43,2,FALSE))</f>
        <v>Europe</v>
      </c>
      <c r="K899" s="9" t="str">
        <f t="shared" si="0"/>
        <v>Portugal</v>
      </c>
      <c r="L899" s="9" t="s">
        <v>291</v>
      </c>
      <c r="M899" s="9" t="str">
        <f>IF(L899="","",VLOOKUP(L899,Metadata!$J$2:$K$22,2,FALSE))</f>
        <v>Centre</v>
      </c>
      <c r="N899" s="9" t="s">
        <v>214</v>
      </c>
      <c r="O899" s="9" t="s">
        <v>278</v>
      </c>
      <c r="P899" s="9" t="s">
        <v>142</v>
      </c>
      <c r="Q899" s="10" t="str">
        <f t="shared" si="1"/>
        <v>Full Office Job</v>
      </c>
      <c r="R899" s="10">
        <v>5</v>
      </c>
      <c r="S899" s="9" t="s">
        <v>249</v>
      </c>
      <c r="T899" s="9" t="s">
        <v>137</v>
      </c>
      <c r="U899" s="9" t="str">
        <f>IF(S899&lt;&gt;"",S899,IF(T899&lt;&gt;"",VLOOKUP(T899,Metadata!$S$2:$T$228,2,FALSE),""))</f>
        <v>Business Applications (BI/CRM/ERP)</v>
      </c>
      <c r="V899" s="9" t="s">
        <v>317</v>
      </c>
      <c r="W899" s="9" t="s">
        <v>137</v>
      </c>
      <c r="X899" s="9" t="s">
        <v>145</v>
      </c>
      <c r="Y899" s="9" t="s">
        <v>137</v>
      </c>
      <c r="Z899" s="9" t="s">
        <v>184</v>
      </c>
      <c r="AA899" s="9" t="s">
        <v>137</v>
      </c>
      <c r="AB899" s="9" t="s">
        <v>137</v>
      </c>
      <c r="AC899" s="9" t="s">
        <v>147</v>
      </c>
      <c r="AD899" s="9" t="s">
        <v>148</v>
      </c>
      <c r="AE899" s="9"/>
      <c r="AF899" s="9"/>
      <c r="AG899" s="9" t="s">
        <v>166</v>
      </c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 t="s">
        <v>178</v>
      </c>
      <c r="BB899" s="9"/>
      <c r="BC899" s="9"/>
      <c r="BD899" s="9"/>
      <c r="BE899" s="9"/>
      <c r="BF899" s="9"/>
      <c r="BG899" s="9"/>
      <c r="BH899" s="9"/>
      <c r="BI899" s="9"/>
      <c r="BJ899" s="9" t="s">
        <v>167</v>
      </c>
      <c r="BK899" s="9"/>
      <c r="BL899" s="9"/>
      <c r="BM899" s="9"/>
      <c r="BN899" s="9"/>
      <c r="BO899" s="9"/>
      <c r="BP899" s="9"/>
      <c r="BQ899" s="9" t="s">
        <v>219</v>
      </c>
      <c r="BR899" s="9"/>
      <c r="BS899" s="9"/>
      <c r="BT899" s="9"/>
      <c r="BU899" s="9"/>
      <c r="BV899" s="9"/>
      <c r="BW899" s="9"/>
      <c r="BX899" s="9"/>
      <c r="BY899" s="9"/>
      <c r="BZ899" s="9"/>
      <c r="CA899" s="10"/>
      <c r="CB899" s="10" t="str">
        <f t="shared" si="5"/>
        <v/>
      </c>
      <c r="CC899" s="10"/>
      <c r="CD899" s="9" t="str">
        <f t="shared" si="2"/>
        <v/>
      </c>
      <c r="CE899" s="9" t="s">
        <v>168</v>
      </c>
      <c r="CF899" s="9" t="s">
        <v>169</v>
      </c>
      <c r="CG899" s="9">
        <f>IF(CF899="","",VLOOKUP(CF899,Metadata!$D$2:$H$20,2,FALSE))</f>
        <v>12500</v>
      </c>
      <c r="CH899" s="9">
        <f>IF(CF899="","",VLOOKUP(CF899,Metadata!$D$2:$H$20,4,FALSE))</f>
        <v>0</v>
      </c>
      <c r="CI899" s="9">
        <f>IF(CF899="","",VLOOKUP(CF899,Metadata!$D$2:$H$20,5,FALSE))</f>
        <v>15000</v>
      </c>
      <c r="CJ899" s="9">
        <f t="shared" si="3"/>
        <v>12500</v>
      </c>
      <c r="CK899" s="9" t="s">
        <v>277</v>
      </c>
      <c r="CL899" s="10">
        <v>4</v>
      </c>
      <c r="CM899" s="10">
        <v>5</v>
      </c>
      <c r="CN899" s="10">
        <v>6</v>
      </c>
      <c r="CO899" s="10">
        <v>6</v>
      </c>
      <c r="CP899" s="10">
        <v>7</v>
      </c>
      <c r="CQ899" s="10">
        <v>7</v>
      </c>
      <c r="CR899" s="10">
        <v>6</v>
      </c>
      <c r="CS899" s="10">
        <v>6</v>
      </c>
      <c r="CT899" s="10">
        <v>7</v>
      </c>
      <c r="CU899" s="10">
        <v>6</v>
      </c>
      <c r="CV899" s="10">
        <v>6</v>
      </c>
      <c r="CW899" s="10">
        <v>5</v>
      </c>
      <c r="CX899" s="10">
        <v>5</v>
      </c>
      <c r="CY899" s="10">
        <v>5</v>
      </c>
      <c r="CZ899" s="10">
        <v>6</v>
      </c>
      <c r="DA899" s="10">
        <v>5</v>
      </c>
      <c r="DB899" s="10">
        <v>5</v>
      </c>
      <c r="DC899" s="10">
        <v>6</v>
      </c>
      <c r="DD899" s="10">
        <v>5</v>
      </c>
      <c r="DE899" s="10">
        <v>7</v>
      </c>
      <c r="DF899" s="10">
        <v>6</v>
      </c>
      <c r="DG899" s="10">
        <v>6</v>
      </c>
      <c r="DH899" s="10">
        <v>5</v>
      </c>
      <c r="DI899" s="10">
        <v>6</v>
      </c>
      <c r="DJ899" s="10">
        <v>5</v>
      </c>
      <c r="DK899" s="10">
        <v>6</v>
      </c>
      <c r="DL899" s="10">
        <v>5</v>
      </c>
      <c r="DM899" s="9" t="s">
        <v>154</v>
      </c>
      <c r="DN899" s="10">
        <v>1988</v>
      </c>
      <c r="DO899" s="9">
        <f t="shared" si="4"/>
        <v>33</v>
      </c>
      <c r="DP899" s="9" t="s">
        <v>155</v>
      </c>
      <c r="DQ899" s="9" t="s">
        <v>202</v>
      </c>
      <c r="DR899" s="9" t="s">
        <v>342</v>
      </c>
      <c r="DS899" s="9" t="s">
        <v>137</v>
      </c>
      <c r="DT899" s="9" t="s">
        <v>181</v>
      </c>
      <c r="DU899" s="9" t="s">
        <v>168</v>
      </c>
      <c r="DV899" s="9" t="str">
        <f>VLOOKUP(DU899,Metadata!$B$2:$C$7,2,FALSE)</f>
        <v>0 - 3 years</v>
      </c>
    </row>
    <row r="900" spans="1:126">
      <c r="A900" s="13">
        <v>899</v>
      </c>
      <c r="B900" s="9" t="s">
        <v>135</v>
      </c>
      <c r="C900" s="9" t="str">
        <f>VLOOKUP(B900,Metadata!$M$2:$N$6,2,FALSE)</f>
        <v>Permanent Employee</v>
      </c>
      <c r="D900" s="9" t="s">
        <v>159</v>
      </c>
      <c r="E900" s="9" t="s">
        <v>137</v>
      </c>
      <c r="F900" s="9" t="s">
        <v>138</v>
      </c>
      <c r="G900" s="9" t="s">
        <v>140</v>
      </c>
      <c r="H900" s="9" t="str">
        <f>IF(G900="","",VLOOKUP(G900,Metadata!$J$2:$K$22,2,FALSE))</f>
        <v>Lisbon Metropolitan Area</v>
      </c>
      <c r="I900" s="9" t="s">
        <v>138</v>
      </c>
      <c r="J900" s="9" t="str">
        <f>IF(I900="","",VLOOKUP(I900,Metadata!$P$2:$Q$43,2,FALSE))</f>
        <v>Europe</v>
      </c>
      <c r="K900" s="9" t="str">
        <f t="shared" si="0"/>
        <v>Portugal</v>
      </c>
      <c r="L900" s="9" t="s">
        <v>140</v>
      </c>
      <c r="M900" s="9" t="str">
        <f>IF(L900="","",VLOOKUP(L900,Metadata!$J$2:$K$22,2,FALSE))</f>
        <v>Lisbon Metropolitan Area</v>
      </c>
      <c r="N900" s="9" t="s">
        <v>141</v>
      </c>
      <c r="O900" s="9" t="s">
        <v>137</v>
      </c>
      <c r="P900" s="9" t="s">
        <v>142</v>
      </c>
      <c r="Q900" s="10" t="str">
        <f t="shared" si="1"/>
        <v>Full Office Job</v>
      </c>
      <c r="R900" s="10">
        <v>6</v>
      </c>
      <c r="S900" s="9" t="s">
        <v>229</v>
      </c>
      <c r="T900" s="9" t="s">
        <v>137</v>
      </c>
      <c r="U900" s="9" t="str">
        <f>IF(S900&lt;&gt;"",S900,IF(T900&lt;&gt;"",VLOOKUP(T900,Metadata!$S$2:$T$228,2,FALSE),""))</f>
        <v>Project Manager</v>
      </c>
      <c r="V900" s="9" t="s">
        <v>174</v>
      </c>
      <c r="W900" s="9" t="s">
        <v>137</v>
      </c>
      <c r="X900" s="9" t="s">
        <v>145</v>
      </c>
      <c r="Y900" s="9" t="s">
        <v>137</v>
      </c>
      <c r="Z900" s="9" t="s">
        <v>218</v>
      </c>
      <c r="AA900" s="9" t="s">
        <v>165</v>
      </c>
      <c r="AB900" s="9" t="s">
        <v>137</v>
      </c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 t="s">
        <v>178</v>
      </c>
      <c r="BB900" s="9"/>
      <c r="BC900" s="9"/>
      <c r="BD900" s="9"/>
      <c r="BE900" s="9"/>
      <c r="BF900" s="9"/>
      <c r="BG900" s="9"/>
      <c r="BH900" s="9"/>
      <c r="BI900" s="9" t="s">
        <v>186</v>
      </c>
      <c r="BJ900" s="9" t="s">
        <v>167</v>
      </c>
      <c r="BK900" s="9"/>
      <c r="BL900" s="9"/>
      <c r="BM900" s="9"/>
      <c r="BN900" s="9" t="s">
        <v>186</v>
      </c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10"/>
      <c r="CB900" s="10" t="str">
        <f t="shared" si="5"/>
        <v/>
      </c>
      <c r="CC900" s="10"/>
      <c r="CD900" s="9" t="str">
        <f t="shared" si="2"/>
        <v/>
      </c>
      <c r="CE900" s="9" t="s">
        <v>151</v>
      </c>
      <c r="CF900" s="9" t="s">
        <v>152</v>
      </c>
      <c r="CG900" s="9">
        <f>IF(CF900="","",VLOOKUP(CF900,Metadata!$D$2:$H$20,2,FALSE))</f>
        <v>32500</v>
      </c>
      <c r="CH900" s="9">
        <f>IF(CF900="","",VLOOKUP(CF900,Metadata!$D$2:$H$20,4,FALSE))</f>
        <v>30000</v>
      </c>
      <c r="CI900" s="9">
        <f>IF(CF900="","",VLOOKUP(CF900,Metadata!$D$2:$H$20,5,FALSE))</f>
        <v>35000</v>
      </c>
      <c r="CJ900" s="9">
        <f t="shared" si="3"/>
        <v>32500</v>
      </c>
      <c r="CK900" s="9" t="s">
        <v>153</v>
      </c>
      <c r="CL900" s="10">
        <v>1</v>
      </c>
      <c r="CM900" s="10">
        <v>5</v>
      </c>
      <c r="CN900" s="10">
        <v>7</v>
      </c>
      <c r="CO900" s="10">
        <v>6</v>
      </c>
      <c r="CP900" s="10">
        <v>7</v>
      </c>
      <c r="CQ900" s="10">
        <v>7</v>
      </c>
      <c r="CR900" s="10">
        <v>6</v>
      </c>
      <c r="CS900" s="10">
        <v>6</v>
      </c>
      <c r="CT900" s="10">
        <v>6</v>
      </c>
      <c r="CU900" s="10">
        <v>6</v>
      </c>
      <c r="CV900" s="10">
        <v>7</v>
      </c>
      <c r="CW900" s="10">
        <v>4</v>
      </c>
      <c r="CX900" s="10">
        <v>7</v>
      </c>
      <c r="CY900" s="10">
        <v>4</v>
      </c>
      <c r="CZ900" s="10">
        <v>6</v>
      </c>
      <c r="DA900" s="10">
        <v>7</v>
      </c>
      <c r="DB900" s="10">
        <v>5</v>
      </c>
      <c r="DC900" s="10">
        <v>7</v>
      </c>
      <c r="DD900" s="10">
        <v>5</v>
      </c>
      <c r="DE900" s="10">
        <v>7</v>
      </c>
      <c r="DF900" s="10">
        <v>7</v>
      </c>
      <c r="DG900" s="10">
        <v>7</v>
      </c>
      <c r="DH900" s="10">
        <v>4</v>
      </c>
      <c r="DI900" s="10">
        <v>7</v>
      </c>
      <c r="DJ900" s="10">
        <v>2</v>
      </c>
      <c r="DK900" s="10">
        <v>7</v>
      </c>
      <c r="DL900" s="10">
        <v>7</v>
      </c>
      <c r="DM900" s="9" t="s">
        <v>154</v>
      </c>
      <c r="DN900" s="10">
        <v>1984</v>
      </c>
      <c r="DO900" s="9">
        <f t="shared" si="4"/>
        <v>37</v>
      </c>
      <c r="DP900" s="9" t="s">
        <v>222</v>
      </c>
      <c r="DQ900" s="9" t="s">
        <v>202</v>
      </c>
      <c r="DR900" s="9" t="s">
        <v>157</v>
      </c>
      <c r="DS900" s="9" t="s">
        <v>137</v>
      </c>
      <c r="DT900" s="9" t="s">
        <v>181</v>
      </c>
      <c r="DU900" s="9" t="s">
        <v>158</v>
      </c>
      <c r="DV900" s="9" t="str">
        <f>VLOOKUP(DU900,Metadata!$B$2:$C$7,2,FALSE)</f>
        <v>6+ years</v>
      </c>
    </row>
    <row r="901" spans="1:126">
      <c r="A901" s="13">
        <v>900</v>
      </c>
      <c r="B901" s="9" t="s">
        <v>135</v>
      </c>
      <c r="C901" s="9" t="str">
        <f>VLOOKUP(B901,Metadata!$M$2:$N$6,2,FALSE)</f>
        <v>Permanent Employee</v>
      </c>
      <c r="D901" s="9" t="s">
        <v>159</v>
      </c>
      <c r="E901" s="9" t="s">
        <v>137</v>
      </c>
      <c r="F901" s="9" t="s">
        <v>138</v>
      </c>
      <c r="G901" s="9" t="s">
        <v>140</v>
      </c>
      <c r="H901" s="9" t="str">
        <f>IF(G901="","",VLOOKUP(G901,Metadata!$J$2:$K$22,2,FALSE))</f>
        <v>Lisbon Metropolitan Area</v>
      </c>
      <c r="I901" s="9" t="s">
        <v>138</v>
      </c>
      <c r="J901" s="9" t="str">
        <f>IF(I901="","",VLOOKUP(I901,Metadata!$P$2:$Q$43,2,FALSE))</f>
        <v>Europe</v>
      </c>
      <c r="K901" s="9" t="str">
        <f t="shared" si="0"/>
        <v>Portugal</v>
      </c>
      <c r="L901" s="9" t="s">
        <v>140</v>
      </c>
      <c r="M901" s="9" t="str">
        <f>IF(L901="","",VLOOKUP(L901,Metadata!$J$2:$K$22,2,FALSE))</f>
        <v>Lisbon Metropolitan Area</v>
      </c>
      <c r="N901" s="9" t="s">
        <v>141</v>
      </c>
      <c r="O901" s="9" t="s">
        <v>137</v>
      </c>
      <c r="P901" s="9" t="s">
        <v>191</v>
      </c>
      <c r="Q901" s="10" t="str">
        <f t="shared" si="1"/>
        <v>Remote Job (full or flexible)</v>
      </c>
      <c r="R901" s="10">
        <v>5</v>
      </c>
      <c r="S901" s="9" t="s">
        <v>192</v>
      </c>
      <c r="T901" s="9" t="s">
        <v>137</v>
      </c>
      <c r="U901" s="9" t="str">
        <f>IF(S901&lt;&gt;"",S901,IF(T901&lt;&gt;"",VLOOKUP(T901,Metadata!$S$2:$T$228,2,FALSE),""))</f>
        <v>Back-End Developer</v>
      </c>
      <c r="V901" s="9" t="s">
        <v>276</v>
      </c>
      <c r="W901" s="9" t="s">
        <v>137</v>
      </c>
      <c r="X901" s="9" t="s">
        <v>252</v>
      </c>
      <c r="Y901" s="9" t="s">
        <v>137</v>
      </c>
      <c r="Z901" s="9" t="s">
        <v>262</v>
      </c>
      <c r="AA901" s="9" t="s">
        <v>137</v>
      </c>
      <c r="AB901" s="9" t="s">
        <v>137</v>
      </c>
      <c r="AC901" s="9" t="s">
        <v>147</v>
      </c>
      <c r="AD901" s="9" t="s">
        <v>148</v>
      </c>
      <c r="AE901" s="9"/>
      <c r="AF901" s="9"/>
      <c r="AG901" s="9"/>
      <c r="AH901" s="9"/>
      <c r="AI901" s="9"/>
      <c r="AJ901" s="9" t="s">
        <v>185</v>
      </c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 t="s">
        <v>199</v>
      </c>
      <c r="BM901" s="9"/>
      <c r="BN901" s="9"/>
      <c r="BO901" s="9"/>
      <c r="BP901" s="9"/>
      <c r="BQ901" s="9" t="s">
        <v>219</v>
      </c>
      <c r="BR901" s="9"/>
      <c r="BS901" s="9"/>
      <c r="BT901" s="9"/>
      <c r="BU901" s="9"/>
      <c r="BV901" s="9"/>
      <c r="BW901" s="9"/>
      <c r="BX901" s="9"/>
      <c r="BY901" s="9"/>
      <c r="BZ901" s="9"/>
      <c r="CA901" s="10"/>
      <c r="CB901" s="10" t="str">
        <f t="shared" si="5"/>
        <v/>
      </c>
      <c r="CC901" s="10"/>
      <c r="CD901" s="9" t="str">
        <f t="shared" si="2"/>
        <v/>
      </c>
      <c r="CE901" s="9" t="s">
        <v>168</v>
      </c>
      <c r="CF901" s="9" t="s">
        <v>254</v>
      </c>
      <c r="CG901" s="9">
        <f>IF(CF901="","",VLOOKUP(CF901,Metadata!$D$2:$H$20,2,FALSE))</f>
        <v>37500</v>
      </c>
      <c r="CH901" s="9">
        <f>IF(CF901="","",VLOOKUP(CF901,Metadata!$D$2:$H$20,4,FALSE))</f>
        <v>35000</v>
      </c>
      <c r="CI901" s="9">
        <f>IF(CF901="","",VLOOKUP(CF901,Metadata!$D$2:$H$20,5,FALSE))</f>
        <v>40000</v>
      </c>
      <c r="CJ901" s="9">
        <f t="shared" si="3"/>
        <v>37500</v>
      </c>
      <c r="CK901" s="9" t="s">
        <v>189</v>
      </c>
      <c r="CL901" s="10">
        <v>6</v>
      </c>
      <c r="CM901" s="10">
        <v>4</v>
      </c>
      <c r="CN901" s="10">
        <v>7</v>
      </c>
      <c r="CO901" s="10">
        <v>6</v>
      </c>
      <c r="CP901" s="10">
        <v>5</v>
      </c>
      <c r="CQ901" s="10">
        <v>6</v>
      </c>
      <c r="CR901" s="10">
        <v>4</v>
      </c>
      <c r="CS901" s="10">
        <v>5</v>
      </c>
      <c r="CT901" s="10">
        <v>6</v>
      </c>
      <c r="CU901" s="10">
        <v>4</v>
      </c>
      <c r="CV901" s="10">
        <v>3</v>
      </c>
      <c r="CW901" s="10">
        <v>4</v>
      </c>
      <c r="CX901" s="10">
        <v>5</v>
      </c>
      <c r="CY901" s="10">
        <v>4</v>
      </c>
      <c r="CZ901" s="10">
        <v>4</v>
      </c>
      <c r="DA901" s="10">
        <v>3</v>
      </c>
      <c r="DB901" s="10">
        <v>3</v>
      </c>
      <c r="DC901" s="10">
        <v>6</v>
      </c>
      <c r="DD901" s="10">
        <v>2</v>
      </c>
      <c r="DE901" s="10">
        <v>5</v>
      </c>
      <c r="DF901" s="10">
        <v>7</v>
      </c>
      <c r="DG901" s="10">
        <v>2</v>
      </c>
      <c r="DH901" s="10">
        <v>2</v>
      </c>
      <c r="DI901" s="10">
        <v>7</v>
      </c>
      <c r="DJ901" s="10">
        <v>1</v>
      </c>
      <c r="DK901" s="10">
        <v>4</v>
      </c>
      <c r="DL901" s="10">
        <v>4</v>
      </c>
      <c r="DM901" s="9" t="s">
        <v>154</v>
      </c>
      <c r="DN901" s="10">
        <v>1971</v>
      </c>
      <c r="DO901" s="9">
        <f t="shared" si="4"/>
        <v>50</v>
      </c>
      <c r="DP901" s="9" t="s">
        <v>155</v>
      </c>
      <c r="DQ901" s="9" t="s">
        <v>156</v>
      </c>
      <c r="DR901" s="9" t="s">
        <v>157</v>
      </c>
      <c r="DS901" s="9" t="s">
        <v>137</v>
      </c>
      <c r="DT901" s="9" t="s">
        <v>181</v>
      </c>
      <c r="DU901" s="9" t="s">
        <v>158</v>
      </c>
      <c r="DV901" s="9" t="str">
        <f>VLOOKUP(DU901,Metadata!$B$2:$C$7,2,FALSE)</f>
        <v>6+ years</v>
      </c>
    </row>
    <row r="902" spans="1:126">
      <c r="A902" s="13">
        <v>901</v>
      </c>
      <c r="B902" s="9" t="s">
        <v>135</v>
      </c>
      <c r="C902" s="9" t="str">
        <f>VLOOKUP(B902,Metadata!$M$2:$N$6,2,FALSE)</f>
        <v>Permanent Employee</v>
      </c>
      <c r="D902" s="9" t="s">
        <v>159</v>
      </c>
      <c r="E902" s="9" t="s">
        <v>137</v>
      </c>
      <c r="F902" s="9" t="s">
        <v>138</v>
      </c>
      <c r="G902" s="9" t="s">
        <v>190</v>
      </c>
      <c r="H902" s="9" t="str">
        <f>IF(G902="","",VLOOKUP(G902,Metadata!$J$2:$K$22,2,FALSE))</f>
        <v>North</v>
      </c>
      <c r="I902" s="9" t="s">
        <v>255</v>
      </c>
      <c r="J902" s="9" t="str">
        <f>IF(I902="","",VLOOKUP(I902,Metadata!$P$2:$Q$43,2,FALSE))</f>
        <v>Europe</v>
      </c>
      <c r="K902" s="9" t="str">
        <f t="shared" si="0"/>
        <v>International</v>
      </c>
      <c r="L902" s="9" t="s">
        <v>137</v>
      </c>
      <c r="M902" s="9" t="str">
        <f>IF(L902="","",VLOOKUP(L902,Metadata!$J$2:$K$22,2,FALSE))</f>
        <v/>
      </c>
      <c r="N902" s="9" t="s">
        <v>141</v>
      </c>
      <c r="O902" s="9" t="s">
        <v>137</v>
      </c>
      <c r="P902" s="9" t="s">
        <v>191</v>
      </c>
      <c r="Q902" s="10" t="str">
        <f t="shared" si="1"/>
        <v>Remote Job (full or flexible)</v>
      </c>
      <c r="R902" s="10">
        <v>7</v>
      </c>
      <c r="S902" s="9" t="s">
        <v>161</v>
      </c>
      <c r="T902" s="9" t="s">
        <v>137</v>
      </c>
      <c r="U902" s="9" t="str">
        <f>IF(S902&lt;&gt;"",S902,IF(T902&lt;&gt;"",VLOOKUP(T902,Metadata!$S$2:$T$228,2,FALSE),""))</f>
        <v>Full-Stack Developer</v>
      </c>
      <c r="V902" s="9" t="s">
        <v>174</v>
      </c>
      <c r="W902" s="9" t="s">
        <v>137</v>
      </c>
      <c r="X902" s="9" t="s">
        <v>163</v>
      </c>
      <c r="Y902" s="9" t="s">
        <v>137</v>
      </c>
      <c r="Z902" s="9" t="s">
        <v>184</v>
      </c>
      <c r="AA902" s="9" t="s">
        <v>165</v>
      </c>
      <c r="AB902" s="9" t="s">
        <v>137</v>
      </c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 t="s">
        <v>330</v>
      </c>
      <c r="BE902" s="9"/>
      <c r="BF902" s="9"/>
      <c r="BG902" s="9"/>
      <c r="BH902" s="9"/>
      <c r="BI902" s="9"/>
      <c r="BJ902" s="9"/>
      <c r="BK902" s="9"/>
      <c r="BL902" s="9"/>
      <c r="BM902" s="9"/>
      <c r="BN902" s="9" t="s">
        <v>186</v>
      </c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10"/>
      <c r="CB902" s="10" t="str">
        <f t="shared" si="5"/>
        <v/>
      </c>
      <c r="CC902" s="10"/>
      <c r="CD902" s="9" t="str">
        <f t="shared" si="2"/>
        <v/>
      </c>
      <c r="CE902" s="9" t="s">
        <v>168</v>
      </c>
      <c r="CF902" s="9" t="s">
        <v>328</v>
      </c>
      <c r="CG902" s="9">
        <f>IF(CF902="","",VLOOKUP(CF902,Metadata!$D$2:$H$20,2,FALSE))</f>
        <v>72500</v>
      </c>
      <c r="CH902" s="9">
        <f>IF(CF902="","",VLOOKUP(CF902,Metadata!$D$2:$H$20,4,FALSE))</f>
        <v>70000</v>
      </c>
      <c r="CI902" s="9">
        <f>IF(CF902="","",VLOOKUP(CF902,Metadata!$D$2:$H$20,5,FALSE))</f>
        <v>75000</v>
      </c>
      <c r="CJ902" s="9">
        <f t="shared" si="3"/>
        <v>72500</v>
      </c>
      <c r="CK902" s="9" t="s">
        <v>201</v>
      </c>
      <c r="CL902" s="10">
        <v>7</v>
      </c>
      <c r="CM902" s="10">
        <v>1</v>
      </c>
      <c r="CN902" s="10">
        <v>7</v>
      </c>
      <c r="CO902" s="10">
        <v>6</v>
      </c>
      <c r="CP902" s="10">
        <v>5</v>
      </c>
      <c r="CQ902" s="10">
        <v>5</v>
      </c>
      <c r="CR902" s="10">
        <v>7</v>
      </c>
      <c r="CS902" s="10">
        <v>7</v>
      </c>
      <c r="CT902" s="10">
        <v>7</v>
      </c>
      <c r="CU902" s="10">
        <v>5</v>
      </c>
      <c r="CV902" s="10">
        <v>4</v>
      </c>
      <c r="CW902" s="10">
        <v>2</v>
      </c>
      <c r="CX902" s="10">
        <v>5</v>
      </c>
      <c r="CY902" s="10">
        <v>7</v>
      </c>
      <c r="CZ902" s="10">
        <v>7</v>
      </c>
      <c r="DA902" s="10">
        <v>1</v>
      </c>
      <c r="DB902" s="10">
        <v>1</v>
      </c>
      <c r="DC902" s="10">
        <v>7</v>
      </c>
      <c r="DD902" s="10">
        <v>5</v>
      </c>
      <c r="DE902" s="10">
        <v>7</v>
      </c>
      <c r="DF902" s="10">
        <v>6</v>
      </c>
      <c r="DG902" s="10">
        <v>5</v>
      </c>
      <c r="DH902" s="10">
        <v>7</v>
      </c>
      <c r="DI902" s="10">
        <v>7</v>
      </c>
      <c r="DJ902" s="10">
        <v>5</v>
      </c>
      <c r="DK902" s="10">
        <v>5</v>
      </c>
      <c r="DL902" s="10">
        <v>5</v>
      </c>
      <c r="DM902" s="9" t="s">
        <v>154</v>
      </c>
      <c r="DN902" s="10">
        <v>1984</v>
      </c>
      <c r="DO902" s="9">
        <f t="shared" si="4"/>
        <v>37</v>
      </c>
      <c r="DP902" s="9" t="s">
        <v>155</v>
      </c>
      <c r="DQ902" s="9" t="s">
        <v>202</v>
      </c>
      <c r="DR902" s="9" t="s">
        <v>157</v>
      </c>
      <c r="DS902" s="9" t="s">
        <v>137</v>
      </c>
      <c r="DT902" s="9" t="s">
        <v>181</v>
      </c>
      <c r="DU902" s="9" t="s">
        <v>158</v>
      </c>
      <c r="DV902" s="9" t="str">
        <f>VLOOKUP(DU902,Metadata!$B$2:$C$7,2,FALSE)</f>
        <v>6+ years</v>
      </c>
    </row>
    <row r="903" spans="1:126">
      <c r="A903" s="13">
        <v>902</v>
      </c>
      <c r="B903" s="9" t="s">
        <v>135</v>
      </c>
      <c r="C903" s="9" t="str">
        <f>VLOOKUP(B903,Metadata!$M$2:$N$6,2,FALSE)</f>
        <v>Permanent Employee</v>
      </c>
      <c r="D903" s="9" t="s">
        <v>159</v>
      </c>
      <c r="E903" s="9" t="s">
        <v>137</v>
      </c>
      <c r="F903" s="9" t="s">
        <v>138</v>
      </c>
      <c r="G903" s="9" t="s">
        <v>140</v>
      </c>
      <c r="H903" s="9" t="str">
        <f>IF(G903="","",VLOOKUP(G903,Metadata!$J$2:$K$22,2,FALSE))</f>
        <v>Lisbon Metropolitan Area</v>
      </c>
      <c r="I903" s="9" t="s">
        <v>292</v>
      </c>
      <c r="J903" s="9" t="str">
        <f>IF(I903="","",VLOOKUP(I903,Metadata!$P$2:$Q$43,2,FALSE))</f>
        <v>North America</v>
      </c>
      <c r="K903" s="9" t="str">
        <f t="shared" si="0"/>
        <v>International</v>
      </c>
      <c r="L903" s="9" t="s">
        <v>137</v>
      </c>
      <c r="M903" s="9" t="str">
        <f>IF(L903="","",VLOOKUP(L903,Metadata!$J$2:$K$22,2,FALSE))</f>
        <v/>
      </c>
      <c r="N903" s="9" t="s">
        <v>141</v>
      </c>
      <c r="O903" s="9" t="s">
        <v>137</v>
      </c>
      <c r="P903" s="9" t="s">
        <v>142</v>
      </c>
      <c r="Q903" s="10" t="str">
        <f t="shared" si="1"/>
        <v>Full Office Job</v>
      </c>
      <c r="R903" s="10">
        <v>5</v>
      </c>
      <c r="S903" s="9" t="s">
        <v>216</v>
      </c>
      <c r="T903" s="9" t="s">
        <v>137</v>
      </c>
      <c r="U903" s="9" t="str">
        <f>IF(S903&lt;&gt;"",S903,IF(T903&lt;&gt;"",VLOOKUP(T903,Metadata!$S$2:$T$228,2,FALSE),""))</f>
        <v>Front-End Developer</v>
      </c>
      <c r="V903" s="9" t="s">
        <v>207</v>
      </c>
      <c r="W903" s="9" t="s">
        <v>137</v>
      </c>
      <c r="X903" s="9" t="s">
        <v>208</v>
      </c>
      <c r="Y903" s="9" t="s">
        <v>137</v>
      </c>
      <c r="Z903" s="9" t="s">
        <v>146</v>
      </c>
      <c r="AA903" s="9" t="s">
        <v>165</v>
      </c>
      <c r="AB903" s="9" t="s">
        <v>137</v>
      </c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 t="s">
        <v>178</v>
      </c>
      <c r="BB903" s="9"/>
      <c r="BC903" s="9"/>
      <c r="BD903" s="9"/>
      <c r="BE903" s="9"/>
      <c r="BF903" s="9"/>
      <c r="BG903" s="9"/>
      <c r="BH903" s="9"/>
      <c r="BI903" s="9"/>
      <c r="BJ903" s="9" t="s">
        <v>167</v>
      </c>
      <c r="BK903" s="9"/>
      <c r="BL903" s="9"/>
      <c r="BM903" s="9"/>
      <c r="BN903" s="9"/>
      <c r="BO903" s="9"/>
      <c r="BP903" s="9"/>
      <c r="BQ903" s="9"/>
      <c r="BR903" s="9" t="s">
        <v>247</v>
      </c>
      <c r="BS903" s="9"/>
      <c r="BT903" s="9"/>
      <c r="BU903" s="9"/>
      <c r="BV903" s="9"/>
      <c r="BW903" s="9"/>
      <c r="BX903" s="9"/>
      <c r="BY903" s="9"/>
      <c r="BZ903" s="9"/>
      <c r="CA903" s="10"/>
      <c r="CB903" s="10" t="str">
        <f t="shared" si="5"/>
        <v/>
      </c>
      <c r="CC903" s="10"/>
      <c r="CD903" s="9" t="str">
        <f t="shared" si="2"/>
        <v/>
      </c>
      <c r="CE903" s="9" t="s">
        <v>168</v>
      </c>
      <c r="CF903" s="9" t="s">
        <v>225</v>
      </c>
      <c r="CG903" s="9">
        <f>IF(CF903="","",VLOOKUP(CF903,Metadata!$D$2:$H$20,2,FALSE))</f>
        <v>22500</v>
      </c>
      <c r="CH903" s="9">
        <f>IF(CF903="","",VLOOKUP(CF903,Metadata!$D$2:$H$20,4,FALSE))</f>
        <v>20000</v>
      </c>
      <c r="CI903" s="9">
        <f>IF(CF903="","",VLOOKUP(CF903,Metadata!$D$2:$H$20,5,FALSE))</f>
        <v>25000</v>
      </c>
      <c r="CJ903" s="9">
        <f t="shared" si="3"/>
        <v>22500</v>
      </c>
      <c r="CK903" s="9" t="s">
        <v>189</v>
      </c>
      <c r="CL903" s="10">
        <v>6</v>
      </c>
      <c r="CM903" s="10">
        <v>2</v>
      </c>
      <c r="CN903" s="10">
        <v>6</v>
      </c>
      <c r="CO903" s="10">
        <v>6</v>
      </c>
      <c r="CP903" s="10">
        <v>6</v>
      </c>
      <c r="CQ903" s="10">
        <v>6</v>
      </c>
      <c r="CR903" s="10">
        <v>6</v>
      </c>
      <c r="CS903" s="10">
        <v>6</v>
      </c>
      <c r="CT903" s="10">
        <v>6</v>
      </c>
      <c r="CU903" s="10">
        <v>6</v>
      </c>
      <c r="CV903" s="10">
        <v>5</v>
      </c>
      <c r="CW903" s="10">
        <v>4</v>
      </c>
      <c r="CX903" s="10">
        <v>5</v>
      </c>
      <c r="CY903" s="10">
        <v>5</v>
      </c>
      <c r="CZ903" s="10">
        <v>6</v>
      </c>
      <c r="DA903" s="10">
        <v>6</v>
      </c>
      <c r="DB903" s="10">
        <v>6</v>
      </c>
      <c r="DC903" s="10">
        <v>6</v>
      </c>
      <c r="DD903" s="10">
        <v>4</v>
      </c>
      <c r="DE903" s="10">
        <v>5</v>
      </c>
      <c r="DF903" s="10">
        <v>5</v>
      </c>
      <c r="DG903" s="10">
        <v>6</v>
      </c>
      <c r="DH903" s="10">
        <v>6</v>
      </c>
      <c r="DI903" s="10">
        <v>6</v>
      </c>
      <c r="DJ903" s="10">
        <v>5</v>
      </c>
      <c r="DK903" s="10">
        <v>6</v>
      </c>
      <c r="DL903" s="10">
        <v>5</v>
      </c>
      <c r="DM903" s="9" t="s">
        <v>154</v>
      </c>
      <c r="DN903" s="10">
        <v>1992</v>
      </c>
      <c r="DO903" s="9">
        <f t="shared" si="4"/>
        <v>29</v>
      </c>
      <c r="DP903" s="9" t="s">
        <v>155</v>
      </c>
      <c r="DQ903" s="9" t="s">
        <v>227</v>
      </c>
      <c r="DR903" s="9" t="s">
        <v>170</v>
      </c>
      <c r="DS903" s="9" t="s">
        <v>137</v>
      </c>
      <c r="DT903" s="9" t="s">
        <v>181</v>
      </c>
      <c r="DU903" s="9" t="s">
        <v>168</v>
      </c>
      <c r="DV903" s="9" t="str">
        <f>VLOOKUP(DU903,Metadata!$B$2:$C$7,2,FALSE)</f>
        <v>0 - 3 years</v>
      </c>
    </row>
    <row r="904" spans="1:126">
      <c r="A904" s="13">
        <v>903</v>
      </c>
      <c r="B904" s="9" t="s">
        <v>326</v>
      </c>
      <c r="C904" s="9" t="str">
        <f>VLOOKUP(B904,Metadata!$M$2:$N$6,2,FALSE)</f>
        <v>Permanent Employee</v>
      </c>
      <c r="D904" s="9" t="s">
        <v>136</v>
      </c>
      <c r="E904" s="9" t="s">
        <v>137</v>
      </c>
      <c r="F904" s="9" t="s">
        <v>138</v>
      </c>
      <c r="G904" s="9" t="s">
        <v>190</v>
      </c>
      <c r="H904" s="9" t="str">
        <f>IF(G904="","",VLOOKUP(G904,Metadata!$J$2:$K$22,2,FALSE))</f>
        <v>North</v>
      </c>
      <c r="I904" s="9" t="s">
        <v>138</v>
      </c>
      <c r="J904" s="9" t="str">
        <f>IF(I904="","",VLOOKUP(I904,Metadata!$P$2:$Q$43,2,FALSE))</f>
        <v>Europe</v>
      </c>
      <c r="K904" s="9" t="str">
        <f t="shared" si="0"/>
        <v>Portugal</v>
      </c>
      <c r="L904" s="9" t="s">
        <v>190</v>
      </c>
      <c r="M904" s="9" t="str">
        <f>IF(L904="","",VLOOKUP(L904,Metadata!$J$2:$K$22,2,FALSE))</f>
        <v>North</v>
      </c>
      <c r="N904" s="9" t="s">
        <v>214</v>
      </c>
      <c r="O904" s="9" t="s">
        <v>259</v>
      </c>
      <c r="P904" s="9" t="s">
        <v>142</v>
      </c>
      <c r="Q904" s="10" t="str">
        <f t="shared" si="1"/>
        <v>Full Office Job</v>
      </c>
      <c r="R904" s="10">
        <v>6</v>
      </c>
      <c r="S904" s="9" t="s">
        <v>338</v>
      </c>
      <c r="T904" s="9" t="s">
        <v>137</v>
      </c>
      <c r="U904" s="9" t="str">
        <f>IF(S904&lt;&gt;"",S904,IF(T904&lt;&gt;"",VLOOKUP(T904,Metadata!$S$2:$T$228,2,FALSE),""))</f>
        <v>Solutions Architect</v>
      </c>
      <c r="V904" s="9" t="s">
        <v>274</v>
      </c>
      <c r="W904" s="9" t="s">
        <v>137</v>
      </c>
      <c r="X904" s="9" t="s">
        <v>175</v>
      </c>
      <c r="Y904" s="9" t="s">
        <v>137</v>
      </c>
      <c r="Z904" s="9" t="s">
        <v>164</v>
      </c>
      <c r="AA904" s="9" t="s">
        <v>165</v>
      </c>
      <c r="AB904" s="9" t="s">
        <v>137</v>
      </c>
      <c r="AC904" s="9" t="s">
        <v>147</v>
      </c>
      <c r="AD904" s="9" t="s">
        <v>148</v>
      </c>
      <c r="AE904" s="9"/>
      <c r="AF904" s="9" t="s">
        <v>243</v>
      </c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198</v>
      </c>
      <c r="BL904" s="9"/>
      <c r="BM904" s="9"/>
      <c r="BN904" s="9" t="s">
        <v>186</v>
      </c>
      <c r="BO904" s="9"/>
      <c r="BP904" s="9" t="s">
        <v>179</v>
      </c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10"/>
      <c r="CB904" s="10" t="str">
        <f t="shared" si="5"/>
        <v/>
      </c>
      <c r="CC904" s="10"/>
      <c r="CD904" s="9" t="str">
        <f t="shared" si="2"/>
        <v/>
      </c>
      <c r="CE904" s="9" t="s">
        <v>151</v>
      </c>
      <c r="CF904" s="9" t="s">
        <v>169</v>
      </c>
      <c r="CG904" s="9">
        <f>IF(CF904="","",VLOOKUP(CF904,Metadata!$D$2:$H$20,2,FALSE))</f>
        <v>12500</v>
      </c>
      <c r="CH904" s="9">
        <f>IF(CF904="","",VLOOKUP(CF904,Metadata!$D$2:$H$20,4,FALSE))</f>
        <v>0</v>
      </c>
      <c r="CI904" s="9">
        <f>IF(CF904="","",VLOOKUP(CF904,Metadata!$D$2:$H$20,5,FALSE))</f>
        <v>15000</v>
      </c>
      <c r="CJ904" s="9">
        <f t="shared" si="3"/>
        <v>12500</v>
      </c>
      <c r="CK904" s="9" t="s">
        <v>180</v>
      </c>
      <c r="CL904" s="10">
        <v>7</v>
      </c>
      <c r="CM904" s="10">
        <v>2</v>
      </c>
      <c r="CN904" s="10">
        <v>7</v>
      </c>
      <c r="CO904" s="10">
        <v>7</v>
      </c>
      <c r="CP904" s="10">
        <v>7</v>
      </c>
      <c r="CQ904" s="10">
        <v>7</v>
      </c>
      <c r="CR904" s="10">
        <v>7</v>
      </c>
      <c r="CS904" s="10">
        <v>7</v>
      </c>
      <c r="CT904" s="10">
        <v>7</v>
      </c>
      <c r="CU904" s="10">
        <v>7</v>
      </c>
      <c r="CV904" s="10">
        <v>7</v>
      </c>
      <c r="CW904" s="10">
        <v>7</v>
      </c>
      <c r="CX904" s="10">
        <v>7</v>
      </c>
      <c r="CY904" s="10">
        <v>7</v>
      </c>
      <c r="CZ904" s="10">
        <v>7</v>
      </c>
      <c r="DA904" s="10">
        <v>7</v>
      </c>
      <c r="DB904" s="10">
        <v>7</v>
      </c>
      <c r="DC904" s="10">
        <v>7</v>
      </c>
      <c r="DD904" s="10">
        <v>7</v>
      </c>
      <c r="DE904" s="10">
        <v>7</v>
      </c>
      <c r="DF904" s="10">
        <v>7</v>
      </c>
      <c r="DG904" s="10">
        <v>7</v>
      </c>
      <c r="DH904" s="10">
        <v>7</v>
      </c>
      <c r="DI904" s="10">
        <v>7</v>
      </c>
      <c r="DJ904" s="10">
        <v>7</v>
      </c>
      <c r="DK904" s="10">
        <v>7</v>
      </c>
      <c r="DL904" s="10">
        <v>7</v>
      </c>
      <c r="DM904" s="9" t="s">
        <v>154</v>
      </c>
      <c r="DN904" s="10">
        <v>1979</v>
      </c>
      <c r="DO904" s="9">
        <f t="shared" si="4"/>
        <v>42</v>
      </c>
      <c r="DP904" s="9" t="s">
        <v>155</v>
      </c>
      <c r="DQ904" s="9" t="s">
        <v>210</v>
      </c>
      <c r="DR904" s="9" t="s">
        <v>157</v>
      </c>
      <c r="DS904" s="9" t="s">
        <v>137</v>
      </c>
      <c r="DT904" s="9" t="s">
        <v>181</v>
      </c>
      <c r="DU904" s="9" t="s">
        <v>203</v>
      </c>
      <c r="DV904" s="9" t="str">
        <f>VLOOKUP(DU904,Metadata!$B$2:$C$7,2,FALSE)</f>
        <v>6+ years</v>
      </c>
    </row>
    <row r="905" spans="1:126">
      <c r="A905" s="13">
        <v>904</v>
      </c>
      <c r="B905" s="9" t="s">
        <v>135</v>
      </c>
      <c r="C905" s="9" t="str">
        <f>VLOOKUP(B905,Metadata!$M$2:$N$6,2,FALSE)</f>
        <v>Permanent Employee</v>
      </c>
      <c r="D905" s="9" t="s">
        <v>136</v>
      </c>
      <c r="E905" s="9" t="s">
        <v>137</v>
      </c>
      <c r="F905" s="9" t="s">
        <v>138</v>
      </c>
      <c r="G905" s="9" t="s">
        <v>172</v>
      </c>
      <c r="H905" s="9" t="str">
        <f>IF(G905="","",VLOOKUP(G905,Metadata!$J$2:$K$22,2,FALSE))</f>
        <v>Porto Metropolitan Area</v>
      </c>
      <c r="I905" s="9" t="s">
        <v>138</v>
      </c>
      <c r="J905" s="9" t="str">
        <f>IF(I905="","",VLOOKUP(I905,Metadata!$P$2:$Q$43,2,FALSE))</f>
        <v>Europe</v>
      </c>
      <c r="K905" s="9" t="str">
        <f t="shared" si="0"/>
        <v>Portugal</v>
      </c>
      <c r="L905" s="9" t="s">
        <v>172</v>
      </c>
      <c r="M905" s="9" t="str">
        <f>IF(L905="","",VLOOKUP(L905,Metadata!$J$2:$K$22,2,FALSE))</f>
        <v>Porto Metropolitan Area</v>
      </c>
      <c r="N905" s="9" t="s">
        <v>141</v>
      </c>
      <c r="O905" s="9" t="s">
        <v>137</v>
      </c>
      <c r="P905" s="9" t="s">
        <v>142</v>
      </c>
      <c r="Q905" s="10" t="str">
        <f t="shared" si="1"/>
        <v>Full Office Job</v>
      </c>
      <c r="R905" s="10">
        <v>7</v>
      </c>
      <c r="S905" s="9" t="s">
        <v>161</v>
      </c>
      <c r="T905" s="9" t="s">
        <v>137</v>
      </c>
      <c r="U905" s="9" t="str">
        <f>IF(S905&lt;&gt;"",S905,IF(T905&lt;&gt;"",VLOOKUP(T905,Metadata!$S$2:$T$228,2,FALSE),""))</f>
        <v>Full-Stack Developer</v>
      </c>
      <c r="V905" s="9" t="s">
        <v>217</v>
      </c>
      <c r="W905" s="9" t="s">
        <v>137</v>
      </c>
      <c r="X905" s="9" t="s">
        <v>163</v>
      </c>
      <c r="Y905" s="9" t="s">
        <v>137</v>
      </c>
      <c r="Z905" s="9" t="s">
        <v>262</v>
      </c>
      <c r="AA905" s="9" t="s">
        <v>165</v>
      </c>
      <c r="AB905" s="9" t="s">
        <v>137</v>
      </c>
      <c r="AC905" s="9" t="s">
        <v>147</v>
      </c>
      <c r="AD905" s="9"/>
      <c r="AE905" s="9"/>
      <c r="AF905" s="9"/>
      <c r="AG905" s="9" t="s">
        <v>166</v>
      </c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 t="s">
        <v>355</v>
      </c>
      <c r="CA905" s="10"/>
      <c r="CB905" s="10" t="str">
        <f t="shared" si="5"/>
        <v/>
      </c>
      <c r="CC905" s="10"/>
      <c r="CD905" s="9" t="str">
        <f t="shared" si="2"/>
        <v/>
      </c>
      <c r="CE905" s="9" t="s">
        <v>232</v>
      </c>
      <c r="CF905" s="9" t="s">
        <v>169</v>
      </c>
      <c r="CG905" s="9">
        <f>IF(CF905="","",VLOOKUP(CF905,Metadata!$D$2:$H$20,2,FALSE))</f>
        <v>12500</v>
      </c>
      <c r="CH905" s="9">
        <f>IF(CF905="","",VLOOKUP(CF905,Metadata!$D$2:$H$20,4,FALSE))</f>
        <v>0</v>
      </c>
      <c r="CI905" s="9">
        <f>IF(CF905="","",VLOOKUP(CF905,Metadata!$D$2:$H$20,5,FALSE))</f>
        <v>15000</v>
      </c>
      <c r="CJ905" s="9">
        <f t="shared" si="3"/>
        <v>12500</v>
      </c>
      <c r="CK905" s="9" t="s">
        <v>153</v>
      </c>
      <c r="CL905" s="10">
        <v>6</v>
      </c>
      <c r="CM905" s="10">
        <v>3</v>
      </c>
      <c r="CN905" s="10">
        <v>5</v>
      </c>
      <c r="CO905" s="10">
        <v>5</v>
      </c>
      <c r="CP905" s="10">
        <v>7</v>
      </c>
      <c r="CQ905" s="10">
        <v>7</v>
      </c>
      <c r="CR905" s="10">
        <v>7</v>
      </c>
      <c r="CS905" s="10">
        <v>7</v>
      </c>
      <c r="CT905" s="10">
        <v>7</v>
      </c>
      <c r="CU905" s="10">
        <v>7</v>
      </c>
      <c r="CV905" s="10">
        <v>6</v>
      </c>
      <c r="CW905" s="10">
        <v>5</v>
      </c>
      <c r="CX905" s="10">
        <v>6</v>
      </c>
      <c r="CY905" s="10">
        <v>5</v>
      </c>
      <c r="CZ905" s="10">
        <v>5</v>
      </c>
      <c r="DA905" s="10">
        <v>6</v>
      </c>
      <c r="DB905" s="10">
        <v>1</v>
      </c>
      <c r="DC905" s="10">
        <v>5</v>
      </c>
      <c r="DD905" s="10">
        <v>3</v>
      </c>
      <c r="DE905" s="10">
        <v>4</v>
      </c>
      <c r="DF905" s="10">
        <v>4</v>
      </c>
      <c r="DG905" s="10">
        <v>7</v>
      </c>
      <c r="DH905" s="10">
        <v>7</v>
      </c>
      <c r="DI905" s="10">
        <v>4</v>
      </c>
      <c r="DJ905" s="10">
        <v>4</v>
      </c>
      <c r="DK905" s="10">
        <v>4</v>
      </c>
      <c r="DL905" s="10">
        <v>4</v>
      </c>
      <c r="DM905" s="9" t="s">
        <v>154</v>
      </c>
      <c r="DN905" s="10">
        <v>1998</v>
      </c>
      <c r="DO905" s="9">
        <f t="shared" si="4"/>
        <v>23</v>
      </c>
      <c r="DP905" s="9" t="s">
        <v>155</v>
      </c>
      <c r="DQ905" s="9" t="s">
        <v>202</v>
      </c>
      <c r="DR905" s="9" t="s">
        <v>157</v>
      </c>
      <c r="DS905" s="9" t="s">
        <v>137</v>
      </c>
      <c r="DT905" s="9" t="s">
        <v>181</v>
      </c>
      <c r="DU905" s="9" t="s">
        <v>233</v>
      </c>
      <c r="DV905" s="9" t="str">
        <f>VLOOKUP(DU905,Metadata!$B$2:$C$7,2,FALSE)</f>
        <v>0 - 3 years</v>
      </c>
    </row>
    <row r="906" spans="1:126">
      <c r="A906" s="13">
        <v>905</v>
      </c>
      <c r="B906" s="9" t="s">
        <v>135</v>
      </c>
      <c r="C906" s="9" t="str">
        <f>VLOOKUP(B906,Metadata!$M$2:$N$6,2,FALSE)</f>
        <v>Permanent Employee</v>
      </c>
      <c r="D906" s="9" t="s">
        <v>159</v>
      </c>
      <c r="E906" s="9" t="s">
        <v>137</v>
      </c>
      <c r="F906" s="9" t="s">
        <v>138</v>
      </c>
      <c r="G906" s="9" t="s">
        <v>140</v>
      </c>
      <c r="H906" s="9" t="str">
        <f>IF(G906="","",VLOOKUP(G906,Metadata!$J$2:$K$22,2,FALSE))</f>
        <v>Lisbon Metropolitan Area</v>
      </c>
      <c r="I906" s="9" t="s">
        <v>138</v>
      </c>
      <c r="J906" s="9" t="str">
        <f>IF(I906="","",VLOOKUP(I906,Metadata!$P$2:$Q$43,2,FALSE))</f>
        <v>Europe</v>
      </c>
      <c r="K906" s="9" t="str">
        <f t="shared" si="0"/>
        <v>Portugal</v>
      </c>
      <c r="L906" s="9" t="s">
        <v>140</v>
      </c>
      <c r="M906" s="9" t="str">
        <f>IF(L906="","",VLOOKUP(L906,Metadata!$J$2:$K$22,2,FALSE))</f>
        <v>Lisbon Metropolitan Area</v>
      </c>
      <c r="N906" s="9" t="s">
        <v>214</v>
      </c>
      <c r="O906" s="9" t="s">
        <v>136</v>
      </c>
      <c r="P906" s="9" t="s">
        <v>142</v>
      </c>
      <c r="Q906" s="10" t="str">
        <f t="shared" si="1"/>
        <v>Full Office Job</v>
      </c>
      <c r="R906" s="10">
        <v>5</v>
      </c>
      <c r="S906" s="9" t="s">
        <v>161</v>
      </c>
      <c r="T906" s="9" t="s">
        <v>137</v>
      </c>
      <c r="U906" s="9" t="str">
        <f>IF(S906&lt;&gt;"",S906,IF(T906&lt;&gt;"",VLOOKUP(T906,Metadata!$S$2:$T$228,2,FALSE),""))</f>
        <v>Full-Stack Developer</v>
      </c>
      <c r="V906" s="9" t="s">
        <v>207</v>
      </c>
      <c r="W906" s="9" t="s">
        <v>137</v>
      </c>
      <c r="X906" s="9" t="s">
        <v>252</v>
      </c>
      <c r="Y906" s="9" t="s">
        <v>137</v>
      </c>
      <c r="Z906" s="9" t="s">
        <v>262</v>
      </c>
      <c r="AA906" s="9" t="s">
        <v>165</v>
      </c>
      <c r="AB906" s="9" t="s">
        <v>137</v>
      </c>
      <c r="AC906" s="9" t="s">
        <v>147</v>
      </c>
      <c r="AD906" s="9"/>
      <c r="AE906" s="9" t="s">
        <v>194</v>
      </c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 t="s">
        <v>178</v>
      </c>
      <c r="BB906" s="9"/>
      <c r="BC906" s="9"/>
      <c r="BD906" s="9"/>
      <c r="BE906" s="9"/>
      <c r="BF906" s="9"/>
      <c r="BG906" s="9"/>
      <c r="BH906" s="9"/>
      <c r="BI906" s="9" t="s">
        <v>273</v>
      </c>
      <c r="BJ906" s="9" t="s">
        <v>167</v>
      </c>
      <c r="BK906" s="9" t="s">
        <v>198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12" t="s">
        <v>273</v>
      </c>
      <c r="BY906" s="9"/>
      <c r="BZ906" s="9"/>
      <c r="CA906" s="10"/>
      <c r="CB906" s="10" t="str">
        <f t="shared" si="5"/>
        <v/>
      </c>
      <c r="CC906" s="10"/>
      <c r="CD906" s="9" t="str">
        <f t="shared" si="2"/>
        <v/>
      </c>
      <c r="CE906" s="9" t="s">
        <v>151</v>
      </c>
      <c r="CF906" s="9" t="s">
        <v>188</v>
      </c>
      <c r="CG906" s="9">
        <f>IF(CF906="","",VLOOKUP(CF906,Metadata!$D$2:$H$20,2,FALSE))</f>
        <v>17500</v>
      </c>
      <c r="CH906" s="9">
        <f>IF(CF906="","",VLOOKUP(CF906,Metadata!$D$2:$H$20,4,FALSE))</f>
        <v>15000</v>
      </c>
      <c r="CI906" s="9">
        <f>IF(CF906="","",VLOOKUP(CF906,Metadata!$D$2:$H$20,5,FALSE))</f>
        <v>20000</v>
      </c>
      <c r="CJ906" s="9">
        <f t="shared" si="3"/>
        <v>17500</v>
      </c>
      <c r="CK906" s="9" t="s">
        <v>221</v>
      </c>
      <c r="CL906" s="10">
        <v>6</v>
      </c>
      <c r="CM906" s="10">
        <v>4</v>
      </c>
      <c r="CN906" s="10">
        <v>6</v>
      </c>
      <c r="CO906" s="10">
        <v>7</v>
      </c>
      <c r="CP906" s="10">
        <v>5</v>
      </c>
      <c r="CQ906" s="10">
        <v>6</v>
      </c>
      <c r="CR906" s="10">
        <v>5</v>
      </c>
      <c r="CS906" s="10">
        <v>5</v>
      </c>
      <c r="CT906" s="10">
        <v>4</v>
      </c>
      <c r="CU906" s="10">
        <v>3</v>
      </c>
      <c r="CV906" s="10">
        <v>5</v>
      </c>
      <c r="CW906" s="10">
        <v>3</v>
      </c>
      <c r="CX906" s="10">
        <v>5</v>
      </c>
      <c r="CY906" s="10">
        <v>3</v>
      </c>
      <c r="CZ906" s="10">
        <v>6</v>
      </c>
      <c r="DA906" s="10">
        <v>6</v>
      </c>
      <c r="DB906" s="10">
        <v>6</v>
      </c>
      <c r="DC906" s="10">
        <v>6</v>
      </c>
      <c r="DD906" s="10">
        <v>3</v>
      </c>
      <c r="DE906" s="10">
        <v>5</v>
      </c>
      <c r="DF906" s="10">
        <v>6</v>
      </c>
      <c r="DG906" s="10">
        <v>7</v>
      </c>
      <c r="DH906" s="10">
        <v>3</v>
      </c>
      <c r="DI906" s="10">
        <v>3</v>
      </c>
      <c r="DJ906" s="10">
        <v>3</v>
      </c>
      <c r="DK906" s="10">
        <v>5</v>
      </c>
      <c r="DL906" s="10">
        <v>3</v>
      </c>
      <c r="DM906" s="9" t="s">
        <v>154</v>
      </c>
      <c r="DN906" s="10">
        <v>1987</v>
      </c>
      <c r="DO906" s="9">
        <f t="shared" si="4"/>
        <v>34</v>
      </c>
      <c r="DP906" s="9" t="s">
        <v>155</v>
      </c>
      <c r="DQ906" s="9" t="s">
        <v>202</v>
      </c>
      <c r="DR906" s="9" t="s">
        <v>157</v>
      </c>
      <c r="DS906" s="9" t="s">
        <v>137</v>
      </c>
      <c r="DT906" s="9" t="s">
        <v>181</v>
      </c>
      <c r="DU906" s="9" t="s">
        <v>223</v>
      </c>
      <c r="DV906" s="9" t="str">
        <f>VLOOKUP(DU906,Metadata!$B$2:$C$7,2,FALSE)</f>
        <v>3 - 6 years</v>
      </c>
    </row>
    <row r="907" spans="1:126">
      <c r="A907" s="13">
        <v>906</v>
      </c>
      <c r="B907" s="9" t="s">
        <v>135</v>
      </c>
      <c r="C907" s="9" t="str">
        <f>VLOOKUP(B907,Metadata!$M$2:$N$6,2,FALSE)</f>
        <v>Permanent Employee</v>
      </c>
      <c r="D907" s="9" t="s">
        <v>159</v>
      </c>
      <c r="E907" s="9" t="s">
        <v>137</v>
      </c>
      <c r="F907" s="9" t="s">
        <v>138</v>
      </c>
      <c r="G907" s="9" t="s">
        <v>283</v>
      </c>
      <c r="H907" s="9" t="str">
        <f>IF(G907="","",VLOOKUP(G907,Metadata!$J$2:$K$22,2,FALSE))</f>
        <v>Lisbon Metropolitan Area</v>
      </c>
      <c r="I907" s="9" t="s">
        <v>138</v>
      </c>
      <c r="J907" s="9" t="str">
        <f>IF(I907="","",VLOOKUP(I907,Metadata!$P$2:$Q$43,2,FALSE))</f>
        <v>Europe</v>
      </c>
      <c r="K907" s="9" t="str">
        <f t="shared" si="0"/>
        <v>Portugal</v>
      </c>
      <c r="L907" s="9" t="s">
        <v>140</v>
      </c>
      <c r="M907" s="9" t="str">
        <f>IF(L907="","",VLOOKUP(L907,Metadata!$J$2:$K$22,2,FALSE))</f>
        <v>Lisbon Metropolitan Area</v>
      </c>
      <c r="N907" s="9" t="s">
        <v>141</v>
      </c>
      <c r="O907" s="9" t="s">
        <v>137</v>
      </c>
      <c r="P907" s="9" t="s">
        <v>142</v>
      </c>
      <c r="Q907" s="10" t="str">
        <f t="shared" si="1"/>
        <v>Full Office Job</v>
      </c>
      <c r="R907" s="10">
        <v>5</v>
      </c>
      <c r="S907" s="9" t="s">
        <v>290</v>
      </c>
      <c r="T907" s="9" t="s">
        <v>137</v>
      </c>
      <c r="U907" s="9" t="str">
        <f>IF(S907&lt;&gt;"",S907,IF(T907&lt;&gt;"",VLOOKUP(T907,Metadata!$S$2:$T$228,2,FALSE),""))</f>
        <v>Quality Assurance/Testing</v>
      </c>
      <c r="V907" s="9" t="s">
        <v>264</v>
      </c>
      <c r="W907" s="9" t="s">
        <v>137</v>
      </c>
      <c r="X907" s="9" t="s">
        <v>269</v>
      </c>
      <c r="Y907" s="9" t="s">
        <v>137</v>
      </c>
      <c r="Z907" s="9" t="s">
        <v>146</v>
      </c>
      <c r="AA907" s="9" t="s">
        <v>137</v>
      </c>
      <c r="AB907" s="9" t="s">
        <v>137</v>
      </c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 t="s">
        <v>150</v>
      </c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 t="s">
        <v>150</v>
      </c>
      <c r="BZ907" s="9" t="s">
        <v>137</v>
      </c>
      <c r="CA907" s="10"/>
      <c r="CB907" s="10" t="str">
        <f t="shared" si="5"/>
        <v/>
      </c>
      <c r="CC907" s="10"/>
      <c r="CD907" s="9" t="str">
        <f t="shared" si="2"/>
        <v/>
      </c>
      <c r="CE907" s="9" t="s">
        <v>168</v>
      </c>
      <c r="CF907" s="9" t="s">
        <v>254</v>
      </c>
      <c r="CG907" s="9">
        <f>IF(CF907="","",VLOOKUP(CF907,Metadata!$D$2:$H$20,2,FALSE))</f>
        <v>37500</v>
      </c>
      <c r="CH907" s="9">
        <f>IF(CF907="","",VLOOKUP(CF907,Metadata!$D$2:$H$20,4,FALSE))</f>
        <v>35000</v>
      </c>
      <c r="CI907" s="9">
        <f>IF(CF907="","",VLOOKUP(CF907,Metadata!$D$2:$H$20,5,FALSE))</f>
        <v>40000</v>
      </c>
      <c r="CJ907" s="9">
        <f t="shared" si="3"/>
        <v>37500</v>
      </c>
      <c r="CK907" s="9" t="s">
        <v>189</v>
      </c>
      <c r="CL907" s="10">
        <v>3</v>
      </c>
      <c r="CM907" s="10">
        <v>3</v>
      </c>
      <c r="CN907" s="10">
        <v>7</v>
      </c>
      <c r="CO907" s="10">
        <v>7</v>
      </c>
      <c r="CP907" s="10">
        <v>7</v>
      </c>
      <c r="CQ907" s="10">
        <v>7</v>
      </c>
      <c r="CR907" s="10">
        <v>7</v>
      </c>
      <c r="CS907" s="10">
        <v>7</v>
      </c>
      <c r="CT907" s="10">
        <v>7</v>
      </c>
      <c r="CU907" s="10">
        <v>7</v>
      </c>
      <c r="CV907" s="10">
        <v>5</v>
      </c>
      <c r="CW907" s="10">
        <v>5</v>
      </c>
      <c r="CX907" s="10">
        <v>7</v>
      </c>
      <c r="CY907" s="10">
        <v>7</v>
      </c>
      <c r="CZ907" s="10">
        <v>7</v>
      </c>
      <c r="DA907" s="10">
        <v>7</v>
      </c>
      <c r="DB907" s="10">
        <v>7</v>
      </c>
      <c r="DC907" s="10">
        <v>7</v>
      </c>
      <c r="DD907" s="10">
        <v>7</v>
      </c>
      <c r="DE907" s="10">
        <v>7</v>
      </c>
      <c r="DF907" s="10">
        <v>7</v>
      </c>
      <c r="DG907" s="10">
        <v>7</v>
      </c>
      <c r="DH907" s="10">
        <v>7</v>
      </c>
      <c r="DI907" s="10">
        <v>7</v>
      </c>
      <c r="DJ907" s="10">
        <v>5</v>
      </c>
      <c r="DK907" s="10">
        <v>7</v>
      </c>
      <c r="DL907" s="10">
        <v>7</v>
      </c>
      <c r="DM907" s="9" t="s">
        <v>296</v>
      </c>
      <c r="DN907" s="10">
        <v>1981</v>
      </c>
      <c r="DO907" s="9">
        <f t="shared" si="4"/>
        <v>40</v>
      </c>
      <c r="DP907" s="9" t="s">
        <v>222</v>
      </c>
      <c r="DQ907" s="9" t="s">
        <v>156</v>
      </c>
      <c r="DR907" s="9" t="s">
        <v>157</v>
      </c>
      <c r="DS907" s="9" t="s">
        <v>137</v>
      </c>
      <c r="DT907" s="9" t="s">
        <v>181</v>
      </c>
      <c r="DU907" s="9" t="s">
        <v>158</v>
      </c>
      <c r="DV907" s="9" t="str">
        <f>VLOOKUP(DU907,Metadata!$B$2:$C$7,2,FALSE)</f>
        <v>6+ years</v>
      </c>
    </row>
    <row r="908" spans="1:126">
      <c r="A908" s="13">
        <v>907</v>
      </c>
      <c r="B908" s="9" t="s">
        <v>135</v>
      </c>
      <c r="C908" s="9" t="str">
        <f>VLOOKUP(B908,Metadata!$M$2:$N$6,2,FALSE)</f>
        <v>Permanent Employee</v>
      </c>
      <c r="D908" s="9" t="s">
        <v>136</v>
      </c>
      <c r="E908" s="9" t="s">
        <v>137</v>
      </c>
      <c r="F908" s="9" t="s">
        <v>138</v>
      </c>
      <c r="G908" s="9" t="s">
        <v>172</v>
      </c>
      <c r="H908" s="9" t="str">
        <f>IF(G908="","",VLOOKUP(G908,Metadata!$J$2:$K$22,2,FALSE))</f>
        <v>Porto Metropolitan Area</v>
      </c>
      <c r="I908" s="9" t="s">
        <v>138</v>
      </c>
      <c r="J908" s="9" t="str">
        <f>IF(I908="","",VLOOKUP(I908,Metadata!$P$2:$Q$43,2,FALSE))</f>
        <v>Europe</v>
      </c>
      <c r="K908" s="9" t="str">
        <f t="shared" si="0"/>
        <v>Portugal</v>
      </c>
      <c r="L908" s="9" t="s">
        <v>172</v>
      </c>
      <c r="M908" s="9" t="str">
        <f>IF(L908="","",VLOOKUP(L908,Metadata!$J$2:$K$22,2,FALSE))</f>
        <v>Porto Metropolitan Area</v>
      </c>
      <c r="N908" s="9" t="s">
        <v>141</v>
      </c>
      <c r="O908" s="9" t="s">
        <v>137</v>
      </c>
      <c r="P908" s="9" t="s">
        <v>191</v>
      </c>
      <c r="Q908" s="10" t="str">
        <f t="shared" si="1"/>
        <v>Remote Job (full or flexible)</v>
      </c>
      <c r="R908" s="10">
        <v>4</v>
      </c>
      <c r="S908" s="9" t="s">
        <v>137</v>
      </c>
      <c r="T908" s="9" t="s">
        <v>534</v>
      </c>
      <c r="U908" s="9" t="str">
        <f>IF(S908&lt;&gt;"",S908,IF(T908&lt;&gt;"",VLOOKUP(T908,Metadata!$S$2:$T$228,2,FALSE),""))</f>
        <v>Back-End Developer</v>
      </c>
      <c r="V908" s="9" t="s">
        <v>261</v>
      </c>
      <c r="W908" s="9" t="s">
        <v>137</v>
      </c>
      <c r="X908" s="9" t="s">
        <v>163</v>
      </c>
      <c r="Y908" s="9" t="s">
        <v>137</v>
      </c>
      <c r="Z908" s="9" t="s">
        <v>184</v>
      </c>
      <c r="AA908" s="9" t="s">
        <v>165</v>
      </c>
      <c r="AB908" s="9" t="s">
        <v>137</v>
      </c>
      <c r="AC908" s="9" t="s">
        <v>147</v>
      </c>
      <c r="AD908" s="9"/>
      <c r="AE908" s="9" t="s">
        <v>194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198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10"/>
      <c r="CB908" s="10" t="str">
        <f t="shared" si="5"/>
        <v/>
      </c>
      <c r="CC908" s="10"/>
      <c r="CD908" s="9" t="str">
        <f t="shared" si="2"/>
        <v/>
      </c>
      <c r="CE908" s="9" t="s">
        <v>151</v>
      </c>
      <c r="CF908" s="9" t="s">
        <v>220</v>
      </c>
      <c r="CG908" s="9">
        <f>IF(CF908="","",VLOOKUP(CF908,Metadata!$D$2:$H$20,2,FALSE))</f>
        <v>27500</v>
      </c>
      <c r="CH908" s="9">
        <f>IF(CF908="","",VLOOKUP(CF908,Metadata!$D$2:$H$20,4,FALSE))</f>
        <v>25000</v>
      </c>
      <c r="CI908" s="9">
        <f>IF(CF908="","",VLOOKUP(CF908,Metadata!$D$2:$H$20,5,FALSE))</f>
        <v>30000</v>
      </c>
      <c r="CJ908" s="9">
        <f t="shared" si="3"/>
        <v>27500</v>
      </c>
      <c r="CK908" s="9" t="s">
        <v>201</v>
      </c>
      <c r="CL908" s="10">
        <v>4</v>
      </c>
      <c r="CM908" s="10">
        <v>3</v>
      </c>
      <c r="CN908" s="10">
        <v>6</v>
      </c>
      <c r="CO908" s="10">
        <v>4</v>
      </c>
      <c r="CP908" s="10">
        <v>5</v>
      </c>
      <c r="CQ908" s="10">
        <v>6</v>
      </c>
      <c r="CR908" s="10">
        <v>5</v>
      </c>
      <c r="CS908" s="10">
        <v>6</v>
      </c>
      <c r="CT908" s="10">
        <v>6</v>
      </c>
      <c r="CU908" s="10">
        <v>5</v>
      </c>
      <c r="CV908" s="10">
        <v>6</v>
      </c>
      <c r="CW908" s="10">
        <v>5</v>
      </c>
      <c r="CX908" s="10">
        <v>6</v>
      </c>
      <c r="CY908" s="10">
        <v>5</v>
      </c>
      <c r="CZ908" s="10">
        <v>7</v>
      </c>
      <c r="DA908" s="10">
        <v>5</v>
      </c>
      <c r="DB908" s="10">
        <v>5</v>
      </c>
      <c r="DC908" s="10">
        <v>5</v>
      </c>
      <c r="DD908" s="10">
        <v>5</v>
      </c>
      <c r="DE908" s="10">
        <v>6</v>
      </c>
      <c r="DF908" s="10">
        <v>6</v>
      </c>
      <c r="DG908" s="10">
        <v>6</v>
      </c>
      <c r="DH908" s="10">
        <v>6</v>
      </c>
      <c r="DI908" s="10">
        <v>7</v>
      </c>
      <c r="DJ908" s="10">
        <v>3</v>
      </c>
      <c r="DK908" s="10">
        <v>4</v>
      </c>
      <c r="DL908" s="10">
        <v>4</v>
      </c>
      <c r="DM908" s="9" t="s">
        <v>154</v>
      </c>
      <c r="DN908" s="10">
        <v>1989</v>
      </c>
      <c r="DO908" s="9">
        <f t="shared" si="4"/>
        <v>32</v>
      </c>
      <c r="DP908" s="9" t="s">
        <v>155</v>
      </c>
      <c r="DQ908" s="9" t="s">
        <v>210</v>
      </c>
      <c r="DR908" s="9" t="s">
        <v>157</v>
      </c>
      <c r="DS908" s="9" t="s">
        <v>137</v>
      </c>
      <c r="DT908" s="9" t="s">
        <v>181</v>
      </c>
      <c r="DU908" s="9" t="s">
        <v>203</v>
      </c>
      <c r="DV908" s="9" t="str">
        <f>VLOOKUP(DU908,Metadata!$B$2:$C$7,2,FALSE)</f>
        <v>6+ years</v>
      </c>
    </row>
    <row r="909" spans="1:126">
      <c r="A909" s="13">
        <v>908</v>
      </c>
      <c r="B909" s="9" t="s">
        <v>135</v>
      </c>
      <c r="C909" s="9" t="str">
        <f>VLOOKUP(B909,Metadata!$M$2:$N$6,2,FALSE)</f>
        <v>Permanent Employee</v>
      </c>
      <c r="D909" s="9" t="s">
        <v>159</v>
      </c>
      <c r="E909" s="9" t="s">
        <v>137</v>
      </c>
      <c r="F909" s="9" t="s">
        <v>138</v>
      </c>
      <c r="G909" s="9" t="s">
        <v>140</v>
      </c>
      <c r="H909" s="9" t="str">
        <f>IF(G909="","",VLOOKUP(G909,Metadata!$J$2:$K$22,2,FALSE))</f>
        <v>Lisbon Metropolitan Area</v>
      </c>
      <c r="I909" s="9" t="s">
        <v>138</v>
      </c>
      <c r="J909" s="9" t="str">
        <f>IF(I909="","",VLOOKUP(I909,Metadata!$P$2:$Q$43,2,FALSE))</f>
        <v>Europe</v>
      </c>
      <c r="K909" s="9" t="str">
        <f t="shared" si="0"/>
        <v>Portugal</v>
      </c>
      <c r="L909" s="9" t="s">
        <v>140</v>
      </c>
      <c r="M909" s="9" t="str">
        <f>IF(L909="","",VLOOKUP(L909,Metadata!$J$2:$K$22,2,FALSE))</f>
        <v>Lisbon Metropolitan Area</v>
      </c>
      <c r="N909" s="9" t="s">
        <v>205</v>
      </c>
      <c r="O909" s="9" t="s">
        <v>137</v>
      </c>
      <c r="P909" s="9" t="s">
        <v>137</v>
      </c>
      <c r="Q909" s="10" t="str">
        <f t="shared" si="1"/>
        <v>Full Office Job</v>
      </c>
      <c r="R909" s="10">
        <v>5</v>
      </c>
      <c r="S909" s="9" t="s">
        <v>183</v>
      </c>
      <c r="T909" s="9" t="s">
        <v>137</v>
      </c>
      <c r="U909" s="9" t="str">
        <f>IF(S909&lt;&gt;"",S909,IF(T909&lt;&gt;"",VLOOKUP(T909,Metadata!$S$2:$T$228,2,FALSE),""))</f>
        <v>Product Owner/Product Manager</v>
      </c>
      <c r="V909" s="9" t="s">
        <v>207</v>
      </c>
      <c r="W909" s="9" t="s">
        <v>137</v>
      </c>
      <c r="X909" s="9" t="s">
        <v>208</v>
      </c>
      <c r="Y909" s="9" t="s">
        <v>137</v>
      </c>
      <c r="Z909" s="9" t="s">
        <v>146</v>
      </c>
      <c r="AA909" s="9" t="s">
        <v>137</v>
      </c>
      <c r="AB909" s="9" t="s">
        <v>137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 t="s">
        <v>150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 t="s">
        <v>150</v>
      </c>
      <c r="BZ909" s="9" t="s">
        <v>137</v>
      </c>
      <c r="CA909" s="10"/>
      <c r="CB909" s="10" t="str">
        <f t="shared" si="5"/>
        <v/>
      </c>
      <c r="CC909" s="10"/>
      <c r="CD909" s="9" t="str">
        <f t="shared" si="2"/>
        <v/>
      </c>
      <c r="CE909" s="9" t="s">
        <v>151</v>
      </c>
      <c r="CF909" s="9" t="s">
        <v>419</v>
      </c>
      <c r="CG909" s="9">
        <f>IF(CF909="","",VLOOKUP(CF909,Metadata!$D$2:$H$20,2,FALSE))</f>
        <v>62500</v>
      </c>
      <c r="CH909" s="9">
        <f>IF(CF909="","",VLOOKUP(CF909,Metadata!$D$2:$H$20,4,FALSE))</f>
        <v>60000</v>
      </c>
      <c r="CI909" s="9">
        <f>IF(CF909="","",VLOOKUP(CF909,Metadata!$D$2:$H$20,5,FALSE))</f>
        <v>65000</v>
      </c>
      <c r="CJ909" s="9">
        <f t="shared" si="3"/>
        <v>62500</v>
      </c>
      <c r="CK909" s="9" t="s">
        <v>153</v>
      </c>
      <c r="CL909" s="10">
        <v>3</v>
      </c>
      <c r="CM909" s="10">
        <v>5</v>
      </c>
      <c r="CN909" s="10">
        <v>5</v>
      </c>
      <c r="CO909" s="10">
        <v>7</v>
      </c>
      <c r="CP909" s="10">
        <v>4</v>
      </c>
      <c r="CQ909" s="10">
        <v>6</v>
      </c>
      <c r="CR909" s="10">
        <v>4</v>
      </c>
      <c r="CS909" s="10">
        <v>6</v>
      </c>
      <c r="CT909" s="10">
        <v>6</v>
      </c>
      <c r="CU909" s="10">
        <v>4</v>
      </c>
      <c r="CV909" s="10">
        <v>6</v>
      </c>
      <c r="CW909" s="10">
        <v>3</v>
      </c>
      <c r="CX909" s="10">
        <v>5</v>
      </c>
      <c r="CY909" s="10">
        <v>5</v>
      </c>
      <c r="CZ909" s="10">
        <v>2</v>
      </c>
      <c r="DA909" s="10">
        <v>4</v>
      </c>
      <c r="DB909" s="10">
        <v>4</v>
      </c>
      <c r="DC909" s="10">
        <v>6</v>
      </c>
      <c r="DD909" s="10">
        <v>6</v>
      </c>
      <c r="DE909" s="10">
        <v>6</v>
      </c>
      <c r="DF909" s="10">
        <v>5</v>
      </c>
      <c r="DG909" s="10">
        <v>4</v>
      </c>
      <c r="DH909" s="10">
        <v>1</v>
      </c>
      <c r="DI909" s="10">
        <v>3</v>
      </c>
      <c r="DJ909" s="10">
        <v>5</v>
      </c>
      <c r="DK909" s="10">
        <v>4</v>
      </c>
      <c r="DL909" s="10">
        <v>3</v>
      </c>
      <c r="DM909" s="9" t="s">
        <v>154</v>
      </c>
      <c r="DN909" s="10">
        <v>1984</v>
      </c>
      <c r="DO909" s="9">
        <f t="shared" si="4"/>
        <v>37</v>
      </c>
      <c r="DP909" s="9" t="s">
        <v>155</v>
      </c>
      <c r="DQ909" s="9" t="s">
        <v>156</v>
      </c>
      <c r="DR909" s="9" t="s">
        <v>170</v>
      </c>
      <c r="DS909" s="9" t="s">
        <v>137</v>
      </c>
      <c r="DT909" s="9" t="s">
        <v>181</v>
      </c>
      <c r="DU909" s="9" t="s">
        <v>158</v>
      </c>
      <c r="DV909" s="9" t="str">
        <f>VLOOKUP(DU909,Metadata!$B$2:$C$7,2,FALSE)</f>
        <v>6+ years</v>
      </c>
    </row>
    <row r="910" spans="1:126">
      <c r="A910" s="13">
        <v>909</v>
      </c>
      <c r="B910" s="9" t="s">
        <v>135</v>
      </c>
      <c r="C910" s="9" t="str">
        <f>VLOOKUP(B910,Metadata!$M$2:$N$6,2,FALSE)</f>
        <v>Permanent Employee</v>
      </c>
      <c r="D910" s="9" t="s">
        <v>136</v>
      </c>
      <c r="E910" s="9" t="s">
        <v>137</v>
      </c>
      <c r="F910" s="9" t="s">
        <v>138</v>
      </c>
      <c r="G910" s="9" t="s">
        <v>265</v>
      </c>
      <c r="H910" s="9" t="str">
        <f>IF(G910="","",VLOOKUP(G910,Metadata!$J$2:$K$22,2,FALSE))</f>
        <v>Azores and Madeira</v>
      </c>
      <c r="I910" s="9" t="s">
        <v>138</v>
      </c>
      <c r="J910" s="9" t="str">
        <f>IF(I910="","",VLOOKUP(I910,Metadata!$P$2:$Q$43,2,FALSE))</f>
        <v>Europe</v>
      </c>
      <c r="K910" s="9" t="str">
        <f t="shared" si="0"/>
        <v>Portugal</v>
      </c>
      <c r="L910" s="9" t="s">
        <v>265</v>
      </c>
      <c r="M910" s="9" t="str">
        <f>IF(L910="","",VLOOKUP(L910,Metadata!$J$2:$K$22,2,FALSE))</f>
        <v>Azores and Madeira</v>
      </c>
      <c r="N910" s="9" t="s">
        <v>141</v>
      </c>
      <c r="O910" s="9" t="s">
        <v>137</v>
      </c>
      <c r="P910" s="9" t="s">
        <v>191</v>
      </c>
      <c r="Q910" s="10" t="str">
        <f t="shared" si="1"/>
        <v>Remote Job (full or flexible)</v>
      </c>
      <c r="R910" s="10">
        <v>7</v>
      </c>
      <c r="S910" s="9" t="s">
        <v>161</v>
      </c>
      <c r="T910" s="9" t="s">
        <v>137</v>
      </c>
      <c r="U910" s="9" t="str">
        <f>IF(S910&lt;&gt;"",S910,IF(T910&lt;&gt;"",VLOOKUP(T910,Metadata!$S$2:$T$228,2,FALSE),""))</f>
        <v>Full-Stack Developer</v>
      </c>
      <c r="V910" s="9" t="s">
        <v>162</v>
      </c>
      <c r="W910" s="9" t="s">
        <v>137</v>
      </c>
      <c r="X910" s="9" t="s">
        <v>163</v>
      </c>
      <c r="Y910" s="9" t="s">
        <v>137</v>
      </c>
      <c r="Z910" s="9" t="s">
        <v>164</v>
      </c>
      <c r="AA910" s="9" t="s">
        <v>165</v>
      </c>
      <c r="AB910" s="9" t="s">
        <v>137</v>
      </c>
      <c r="AC910" s="9" t="s">
        <v>147</v>
      </c>
      <c r="AD910" s="9"/>
      <c r="AE910" s="9"/>
      <c r="AF910" s="9" t="s">
        <v>243</v>
      </c>
      <c r="AG910" s="9" t="s">
        <v>166</v>
      </c>
      <c r="AH910" s="9"/>
      <c r="AI910" s="9"/>
      <c r="AJ910" s="9" t="s">
        <v>185</v>
      </c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 t="s">
        <v>178</v>
      </c>
      <c r="BB910" s="9"/>
      <c r="BC910" s="9"/>
      <c r="BD910" s="9"/>
      <c r="BE910" s="9"/>
      <c r="BF910" s="9"/>
      <c r="BG910" s="9" t="s">
        <v>197</v>
      </c>
      <c r="BH910" s="9"/>
      <c r="BI910" s="9"/>
      <c r="BJ910" s="9" t="s">
        <v>167</v>
      </c>
      <c r="BK910" s="9"/>
      <c r="BL910" s="9" t="s">
        <v>199</v>
      </c>
      <c r="BM910" s="9"/>
      <c r="BN910" s="9" t="s">
        <v>186</v>
      </c>
      <c r="BO910" s="9"/>
      <c r="BP910" s="9"/>
      <c r="BQ910" s="9"/>
      <c r="BR910" s="9" t="s">
        <v>247</v>
      </c>
      <c r="BS910" s="9"/>
      <c r="BT910" s="9"/>
      <c r="BU910" s="9"/>
      <c r="BV910" s="9"/>
      <c r="BW910" s="9"/>
      <c r="BX910" s="9"/>
      <c r="BY910" s="9"/>
      <c r="BZ910" s="9"/>
      <c r="CA910" s="10"/>
      <c r="CB910" s="10" t="str">
        <f t="shared" si="5"/>
        <v/>
      </c>
      <c r="CC910" s="10"/>
      <c r="CD910" s="9" t="str">
        <f t="shared" si="2"/>
        <v/>
      </c>
      <c r="CE910" s="9" t="s">
        <v>232</v>
      </c>
      <c r="CF910" s="9" t="s">
        <v>152</v>
      </c>
      <c r="CG910" s="9">
        <f>IF(CF910="","",VLOOKUP(CF910,Metadata!$D$2:$H$20,2,FALSE))</f>
        <v>32500</v>
      </c>
      <c r="CH910" s="9">
        <f>IF(CF910="","",VLOOKUP(CF910,Metadata!$D$2:$H$20,4,FALSE))</f>
        <v>30000</v>
      </c>
      <c r="CI910" s="9">
        <f>IF(CF910="","",VLOOKUP(CF910,Metadata!$D$2:$H$20,5,FALSE))</f>
        <v>35000</v>
      </c>
      <c r="CJ910" s="9">
        <f t="shared" si="3"/>
        <v>32500</v>
      </c>
      <c r="CK910" s="9" t="s">
        <v>153</v>
      </c>
      <c r="CL910" s="10">
        <v>6</v>
      </c>
      <c r="CM910" s="10">
        <v>4</v>
      </c>
      <c r="CN910" s="10">
        <v>6</v>
      </c>
      <c r="CO910" s="10">
        <v>6</v>
      </c>
      <c r="CP910" s="10">
        <v>6</v>
      </c>
      <c r="CQ910" s="10">
        <v>6</v>
      </c>
      <c r="CR910" s="10">
        <v>6</v>
      </c>
      <c r="CS910" s="10">
        <v>6</v>
      </c>
      <c r="CT910" s="10">
        <v>6</v>
      </c>
      <c r="CU910" s="10">
        <v>6</v>
      </c>
      <c r="CV910" s="10">
        <v>6</v>
      </c>
      <c r="CW910" s="10">
        <v>6</v>
      </c>
      <c r="CX910" s="10">
        <v>6</v>
      </c>
      <c r="CY910" s="10">
        <v>6</v>
      </c>
      <c r="CZ910" s="10">
        <v>7</v>
      </c>
      <c r="DA910" s="10">
        <v>5</v>
      </c>
      <c r="DB910" s="10">
        <v>4</v>
      </c>
      <c r="DC910" s="10">
        <v>6</v>
      </c>
      <c r="DD910" s="10">
        <v>6</v>
      </c>
      <c r="DE910" s="10">
        <v>5</v>
      </c>
      <c r="DF910" s="10">
        <v>5</v>
      </c>
      <c r="DG910" s="10">
        <v>5</v>
      </c>
      <c r="DH910" s="10">
        <v>5</v>
      </c>
      <c r="DI910" s="10">
        <v>6</v>
      </c>
      <c r="DJ910" s="10">
        <v>4</v>
      </c>
      <c r="DK910" s="10">
        <v>6</v>
      </c>
      <c r="DL910" s="10">
        <v>5</v>
      </c>
      <c r="DM910" s="9" t="s">
        <v>154</v>
      </c>
      <c r="DN910" s="10">
        <v>1977</v>
      </c>
      <c r="DO910" s="9">
        <f t="shared" si="4"/>
        <v>44</v>
      </c>
      <c r="DP910" s="9" t="s">
        <v>155</v>
      </c>
      <c r="DQ910" s="9" t="s">
        <v>156</v>
      </c>
      <c r="DR910" s="9" t="s">
        <v>157</v>
      </c>
      <c r="DS910" s="9" t="s">
        <v>137</v>
      </c>
      <c r="DT910" s="9" t="s">
        <v>181</v>
      </c>
      <c r="DU910" s="9" t="s">
        <v>158</v>
      </c>
      <c r="DV910" s="9" t="str">
        <f>VLOOKUP(DU910,Metadata!$B$2:$C$7,2,FALSE)</f>
        <v>6+ years</v>
      </c>
    </row>
    <row r="911" spans="1:126">
      <c r="A911" s="13">
        <v>910</v>
      </c>
      <c r="B911" s="9" t="s">
        <v>135</v>
      </c>
      <c r="C911" s="9" t="str">
        <f>VLOOKUP(B911,Metadata!$M$2:$N$6,2,FALSE)</f>
        <v>Permanent Employee</v>
      </c>
      <c r="D911" s="9" t="s">
        <v>159</v>
      </c>
      <c r="E911" s="9" t="s">
        <v>137</v>
      </c>
      <c r="F911" s="9" t="s">
        <v>138</v>
      </c>
      <c r="G911" s="9" t="s">
        <v>172</v>
      </c>
      <c r="H911" s="9" t="str">
        <f>IF(G911="","",VLOOKUP(G911,Metadata!$J$2:$K$22,2,FALSE))</f>
        <v>Porto Metropolitan Area</v>
      </c>
      <c r="I911" s="9" t="s">
        <v>138</v>
      </c>
      <c r="J911" s="9" t="str">
        <f>IF(I911="","",VLOOKUP(I911,Metadata!$P$2:$Q$43,2,FALSE))</f>
        <v>Europe</v>
      </c>
      <c r="K911" s="9" t="str">
        <f t="shared" si="0"/>
        <v>Portugal</v>
      </c>
      <c r="L911" s="9" t="s">
        <v>172</v>
      </c>
      <c r="M911" s="9" t="str">
        <f>IF(L911="","",VLOOKUP(L911,Metadata!$J$2:$K$22,2,FALSE))</f>
        <v>Porto Metropolitan Area</v>
      </c>
      <c r="N911" s="9" t="s">
        <v>141</v>
      </c>
      <c r="O911" s="9" t="s">
        <v>137</v>
      </c>
      <c r="P911" s="9" t="s">
        <v>191</v>
      </c>
      <c r="Q911" s="10" t="str">
        <f t="shared" si="1"/>
        <v>Remote Job (full or flexible)</v>
      </c>
      <c r="R911" s="10">
        <v>7</v>
      </c>
      <c r="S911" s="9" t="s">
        <v>192</v>
      </c>
      <c r="T911" s="9" t="s">
        <v>137</v>
      </c>
      <c r="U911" s="9" t="str">
        <f>IF(S911&lt;&gt;"",S911,IF(T911&lt;&gt;"",VLOOKUP(T911,Metadata!$S$2:$T$228,2,FALSE),""))</f>
        <v>Back-End Developer</v>
      </c>
      <c r="V911" s="9" t="s">
        <v>162</v>
      </c>
      <c r="W911" s="9" t="s">
        <v>137</v>
      </c>
      <c r="X911" s="9" t="s">
        <v>252</v>
      </c>
      <c r="Y911" s="9" t="s">
        <v>137</v>
      </c>
      <c r="Z911" s="9" t="s">
        <v>146</v>
      </c>
      <c r="AA911" s="9" t="s">
        <v>165</v>
      </c>
      <c r="AB911" s="9" t="s">
        <v>253</v>
      </c>
      <c r="AC911" s="9"/>
      <c r="AD911" s="9" t="s">
        <v>148</v>
      </c>
      <c r="AE911" s="9"/>
      <c r="AF911" s="9" t="s">
        <v>243</v>
      </c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199</v>
      </c>
      <c r="BM911" s="9"/>
      <c r="BN911" s="9"/>
      <c r="BO911" s="9" t="s">
        <v>257</v>
      </c>
      <c r="BP911" s="9"/>
      <c r="BQ911" s="9" t="s">
        <v>219</v>
      </c>
      <c r="BR911" s="9" t="s">
        <v>247</v>
      </c>
      <c r="BS911" s="9"/>
      <c r="BT911" s="9"/>
      <c r="BU911" s="9"/>
      <c r="BV911" s="9"/>
      <c r="BW911" s="9"/>
      <c r="BX911" s="9"/>
      <c r="BY911" s="9"/>
      <c r="BZ911" s="9"/>
      <c r="CA911" s="10"/>
      <c r="CB911" s="10" t="str">
        <f t="shared" si="5"/>
        <v/>
      </c>
      <c r="CC911" s="10"/>
      <c r="CD911" s="9" t="str">
        <f t="shared" si="2"/>
        <v/>
      </c>
      <c r="CE911" s="9" t="s">
        <v>168</v>
      </c>
      <c r="CF911" s="9" t="s">
        <v>225</v>
      </c>
      <c r="CG911" s="9">
        <f>IF(CF911="","",VLOOKUP(CF911,Metadata!$D$2:$H$20,2,FALSE))</f>
        <v>22500</v>
      </c>
      <c r="CH911" s="9">
        <f>IF(CF911="","",VLOOKUP(CF911,Metadata!$D$2:$H$20,4,FALSE))</f>
        <v>20000</v>
      </c>
      <c r="CI911" s="9">
        <f>IF(CF911="","",VLOOKUP(CF911,Metadata!$D$2:$H$20,5,FALSE))</f>
        <v>25000</v>
      </c>
      <c r="CJ911" s="9">
        <f t="shared" si="3"/>
        <v>22500</v>
      </c>
      <c r="CK911" s="9" t="s">
        <v>366</v>
      </c>
      <c r="CL911" s="10">
        <v>2</v>
      </c>
      <c r="CM911" s="10">
        <v>4</v>
      </c>
      <c r="CN911" s="10">
        <v>6</v>
      </c>
      <c r="CO911" s="10">
        <v>5</v>
      </c>
      <c r="CP911" s="10">
        <v>4</v>
      </c>
      <c r="CQ911" s="10">
        <v>5</v>
      </c>
      <c r="CR911" s="10">
        <v>5</v>
      </c>
      <c r="CS911" s="10">
        <v>6</v>
      </c>
      <c r="CT911" s="10">
        <v>6</v>
      </c>
      <c r="CU911" s="10">
        <v>7</v>
      </c>
      <c r="CV911" s="10">
        <v>6</v>
      </c>
      <c r="CW911" s="10">
        <v>7</v>
      </c>
      <c r="CX911" s="10">
        <v>7</v>
      </c>
      <c r="CY911" s="10">
        <v>5</v>
      </c>
      <c r="CZ911" s="10">
        <v>6</v>
      </c>
      <c r="DA911" s="10">
        <v>6</v>
      </c>
      <c r="DB911" s="10">
        <v>7</v>
      </c>
      <c r="DC911" s="10">
        <v>6</v>
      </c>
      <c r="DD911" s="10">
        <v>2</v>
      </c>
      <c r="DE911" s="10">
        <v>6</v>
      </c>
      <c r="DF911" s="10">
        <v>5</v>
      </c>
      <c r="DG911" s="10">
        <v>6</v>
      </c>
      <c r="DH911" s="10">
        <v>4</v>
      </c>
      <c r="DI911" s="10">
        <v>4</v>
      </c>
      <c r="DJ911" s="10">
        <v>3</v>
      </c>
      <c r="DK911" s="10">
        <v>4</v>
      </c>
      <c r="DL911" s="10">
        <v>1</v>
      </c>
      <c r="DM911" s="9" t="s">
        <v>296</v>
      </c>
      <c r="DN911" s="10">
        <v>1992</v>
      </c>
      <c r="DO911" s="9">
        <f t="shared" si="4"/>
        <v>29</v>
      </c>
      <c r="DP911" s="9" t="s">
        <v>155</v>
      </c>
      <c r="DQ911" s="9" t="s">
        <v>202</v>
      </c>
      <c r="DR911" s="9" t="s">
        <v>170</v>
      </c>
      <c r="DS911" s="9" t="s">
        <v>137</v>
      </c>
      <c r="DT911" s="9" t="s">
        <v>181</v>
      </c>
      <c r="DU911" s="9" t="s">
        <v>203</v>
      </c>
      <c r="DV911" s="9" t="str">
        <f>VLOOKUP(DU911,Metadata!$B$2:$C$7,2,FALSE)</f>
        <v>6+ years</v>
      </c>
    </row>
    <row r="912" spans="1:126">
      <c r="A912" s="13">
        <v>911</v>
      </c>
      <c r="B912" s="9" t="s">
        <v>135</v>
      </c>
      <c r="C912" s="9" t="str">
        <f>VLOOKUP(B912,Metadata!$M$2:$N$6,2,FALSE)</f>
        <v>Permanent Employee</v>
      </c>
      <c r="D912" s="9" t="s">
        <v>136</v>
      </c>
      <c r="E912" s="9" t="s">
        <v>137</v>
      </c>
      <c r="F912" s="9" t="s">
        <v>138</v>
      </c>
      <c r="G912" s="9" t="s">
        <v>204</v>
      </c>
      <c r="H912" s="9" t="str">
        <f>IF(G912="","",VLOOKUP(G912,Metadata!$J$2:$K$22,2,FALSE))</f>
        <v>Centre</v>
      </c>
      <c r="I912" s="9" t="s">
        <v>311</v>
      </c>
      <c r="J912" s="9" t="str">
        <f>IF(I912="","",VLOOKUP(I912,Metadata!$P$2:$Q$43,2,FALSE))</f>
        <v>Europe</v>
      </c>
      <c r="K912" s="9" t="str">
        <f t="shared" si="0"/>
        <v>International</v>
      </c>
      <c r="L912" s="9" t="s">
        <v>137</v>
      </c>
      <c r="M912" s="9" t="str">
        <f>IF(L912="","",VLOOKUP(L912,Metadata!$J$2:$K$22,2,FALSE))</f>
        <v/>
      </c>
      <c r="N912" s="9" t="s">
        <v>141</v>
      </c>
      <c r="O912" s="9" t="s">
        <v>137</v>
      </c>
      <c r="P912" s="9" t="s">
        <v>191</v>
      </c>
      <c r="Q912" s="10" t="str">
        <f t="shared" si="1"/>
        <v>Remote Job (full or flexible)</v>
      </c>
      <c r="R912" s="10">
        <v>7</v>
      </c>
      <c r="S912" s="9" t="s">
        <v>161</v>
      </c>
      <c r="T912" s="9" t="s">
        <v>137</v>
      </c>
      <c r="U912" s="9" t="str">
        <f>IF(S912&lt;&gt;"",S912,IF(T912&lt;&gt;"",VLOOKUP(T912,Metadata!$S$2:$T$228,2,FALSE),""))</f>
        <v>Full-Stack Developer</v>
      </c>
      <c r="V912" s="9" t="s">
        <v>261</v>
      </c>
      <c r="W912" s="9" t="s">
        <v>137</v>
      </c>
      <c r="X912" s="9" t="s">
        <v>175</v>
      </c>
      <c r="Y912" s="9" t="s">
        <v>137</v>
      </c>
      <c r="Z912" s="9" t="s">
        <v>193</v>
      </c>
      <c r="AA912" s="9" t="s">
        <v>165</v>
      </c>
      <c r="AB912" s="9" t="s">
        <v>137</v>
      </c>
      <c r="AC912" s="9" t="s">
        <v>147</v>
      </c>
      <c r="AD912" s="9" t="s">
        <v>148</v>
      </c>
      <c r="AE912" s="9" t="s">
        <v>194</v>
      </c>
      <c r="AF912" s="9"/>
      <c r="AG912" s="9"/>
      <c r="AH912" s="9"/>
      <c r="AI912" s="9"/>
      <c r="AJ912" s="9" t="s">
        <v>185</v>
      </c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 t="s">
        <v>219</v>
      </c>
      <c r="BR912" s="9" t="s">
        <v>247</v>
      </c>
      <c r="BS912" s="9"/>
      <c r="BT912" s="9"/>
      <c r="BU912" s="9"/>
      <c r="BV912" s="9"/>
      <c r="BW912" s="9"/>
      <c r="BX912" s="9"/>
      <c r="BY912" s="9"/>
      <c r="BZ912" s="9"/>
      <c r="CA912" s="10"/>
      <c r="CB912" s="10" t="str">
        <f t="shared" si="5"/>
        <v/>
      </c>
      <c r="CC912" s="10"/>
      <c r="CD912" s="9" t="str">
        <f t="shared" si="2"/>
        <v/>
      </c>
      <c r="CE912" s="9" t="s">
        <v>168</v>
      </c>
      <c r="CF912" s="9" t="s">
        <v>245</v>
      </c>
      <c r="CG912" s="9">
        <f>IF(CF912="","",VLOOKUP(CF912,Metadata!$D$2:$H$20,2,FALSE))</f>
        <v>42500</v>
      </c>
      <c r="CH912" s="9">
        <f>IF(CF912="","",VLOOKUP(CF912,Metadata!$D$2:$H$20,4,FALSE))</f>
        <v>40000</v>
      </c>
      <c r="CI912" s="9">
        <f>IF(CF912="","",VLOOKUP(CF912,Metadata!$D$2:$H$20,5,FALSE))</f>
        <v>45000</v>
      </c>
      <c r="CJ912" s="9">
        <f t="shared" si="3"/>
        <v>42500</v>
      </c>
      <c r="CK912" s="9" t="s">
        <v>221</v>
      </c>
      <c r="CL912" s="10">
        <v>4</v>
      </c>
      <c r="CM912" s="10">
        <v>4</v>
      </c>
      <c r="CN912" s="10">
        <v>6</v>
      </c>
      <c r="CO912" s="10">
        <v>7</v>
      </c>
      <c r="CP912" s="10">
        <v>3</v>
      </c>
      <c r="CQ912" s="10">
        <v>3</v>
      </c>
      <c r="CR912" s="10">
        <v>7</v>
      </c>
      <c r="CS912" s="10">
        <v>5</v>
      </c>
      <c r="CT912" s="10">
        <v>1</v>
      </c>
      <c r="CU912" s="10">
        <v>4</v>
      </c>
      <c r="CV912" s="10">
        <v>3</v>
      </c>
      <c r="CW912" s="10">
        <v>1</v>
      </c>
      <c r="CX912" s="10">
        <v>5</v>
      </c>
      <c r="CY912" s="10">
        <v>1</v>
      </c>
      <c r="CZ912" s="10">
        <v>1</v>
      </c>
      <c r="DA912" s="10">
        <v>7</v>
      </c>
      <c r="DB912" s="10">
        <v>1</v>
      </c>
      <c r="DC912" s="10">
        <v>5</v>
      </c>
      <c r="DD912" s="10">
        <v>3</v>
      </c>
      <c r="DE912" s="10">
        <v>7</v>
      </c>
      <c r="DF912" s="10">
        <v>4</v>
      </c>
      <c r="DG912" s="10">
        <v>7</v>
      </c>
      <c r="DH912" s="10">
        <v>6</v>
      </c>
      <c r="DI912" s="10">
        <v>7</v>
      </c>
      <c r="DJ912" s="10">
        <v>1</v>
      </c>
      <c r="DK912" s="10">
        <v>3</v>
      </c>
      <c r="DL912" s="10">
        <v>4</v>
      </c>
      <c r="DM912" s="9" t="s">
        <v>154</v>
      </c>
      <c r="DN912" s="10">
        <v>1987</v>
      </c>
      <c r="DO912" s="9">
        <f t="shared" si="4"/>
        <v>34</v>
      </c>
      <c r="DP912" s="9" t="s">
        <v>155</v>
      </c>
      <c r="DQ912" s="9" t="s">
        <v>156</v>
      </c>
      <c r="DR912" s="9" t="s">
        <v>157</v>
      </c>
      <c r="DS912" s="9" t="s">
        <v>137</v>
      </c>
      <c r="DT912" s="9" t="s">
        <v>181</v>
      </c>
      <c r="DU912" s="9" t="s">
        <v>223</v>
      </c>
      <c r="DV912" s="9" t="str">
        <f>VLOOKUP(DU912,Metadata!$B$2:$C$7,2,FALSE)</f>
        <v>3 - 6 years</v>
      </c>
    </row>
    <row r="913" spans="1:126">
      <c r="A913" s="13">
        <v>912</v>
      </c>
      <c r="B913" s="9" t="s">
        <v>135</v>
      </c>
      <c r="C913" s="9" t="str">
        <f>VLOOKUP(B913,Metadata!$M$2:$N$6,2,FALSE)</f>
        <v>Permanent Employee</v>
      </c>
      <c r="D913" s="9" t="s">
        <v>159</v>
      </c>
      <c r="E913" s="9" t="s">
        <v>137</v>
      </c>
      <c r="F913" s="9" t="s">
        <v>138</v>
      </c>
      <c r="G913" s="9" t="s">
        <v>172</v>
      </c>
      <c r="H913" s="9" t="str">
        <f>IF(G913="","",VLOOKUP(G913,Metadata!$J$2:$K$22,2,FALSE))</f>
        <v>Porto Metropolitan Area</v>
      </c>
      <c r="I913" s="9" t="s">
        <v>292</v>
      </c>
      <c r="J913" s="9" t="str">
        <f>IF(I913="","",VLOOKUP(I913,Metadata!$P$2:$Q$43,2,FALSE))</f>
        <v>North America</v>
      </c>
      <c r="K913" s="9" t="str">
        <f t="shared" si="0"/>
        <v>International</v>
      </c>
      <c r="L913" s="9" t="s">
        <v>137</v>
      </c>
      <c r="M913" s="9" t="str">
        <f>IF(L913="","",VLOOKUP(L913,Metadata!$J$2:$K$22,2,FALSE))</f>
        <v/>
      </c>
      <c r="N913" s="9" t="s">
        <v>214</v>
      </c>
      <c r="O913" s="9" t="s">
        <v>136</v>
      </c>
      <c r="P913" s="9" t="s">
        <v>142</v>
      </c>
      <c r="Q913" s="10" t="str">
        <f t="shared" si="1"/>
        <v>Full Office Job</v>
      </c>
      <c r="R913" s="10">
        <v>5</v>
      </c>
      <c r="S913" s="9" t="s">
        <v>137</v>
      </c>
      <c r="T913" s="9" t="s">
        <v>535</v>
      </c>
      <c r="U913" s="9" t="str">
        <f>IF(S913&lt;&gt;"",S913,IF(T913&lt;&gt;"",VLOOKUP(T913,Metadata!$S$2:$T$228,2,FALSE),""))</f>
        <v>Technical Team Leader</v>
      </c>
      <c r="V913" s="9" t="s">
        <v>137</v>
      </c>
      <c r="W913" s="9" t="s">
        <v>536</v>
      </c>
      <c r="X913" s="9" t="s">
        <v>145</v>
      </c>
      <c r="Y913" s="9" t="s">
        <v>137</v>
      </c>
      <c r="Z913" s="9" t="s">
        <v>218</v>
      </c>
      <c r="AA913" s="9" t="s">
        <v>165</v>
      </c>
      <c r="AB913" s="9" t="s">
        <v>253</v>
      </c>
      <c r="AC913" s="9" t="s">
        <v>147</v>
      </c>
      <c r="AD913" s="9"/>
      <c r="AE913" s="9" t="s">
        <v>194</v>
      </c>
      <c r="AF913" s="9" t="s">
        <v>243</v>
      </c>
      <c r="AG913" s="9"/>
      <c r="AH913" s="9"/>
      <c r="AI913" s="9"/>
      <c r="AJ913" s="9" t="s">
        <v>185</v>
      </c>
      <c r="AK913" s="9"/>
      <c r="AL913" s="9"/>
      <c r="AM913" s="9"/>
      <c r="AN913" s="9" t="s">
        <v>195</v>
      </c>
      <c r="AO913" s="9"/>
      <c r="AP913" s="9"/>
      <c r="AQ913" s="9"/>
      <c r="AR913" s="9" t="s">
        <v>149</v>
      </c>
      <c r="AS913" s="9"/>
      <c r="AT913" s="9"/>
      <c r="AU913" s="9"/>
      <c r="AV913" s="9"/>
      <c r="AW913" s="9"/>
      <c r="AX913" s="9"/>
      <c r="AY913" s="9"/>
      <c r="AZ913" s="9"/>
      <c r="BA913" s="9" t="s">
        <v>178</v>
      </c>
      <c r="BB913" s="9"/>
      <c r="BC913" s="9"/>
      <c r="BD913" s="9"/>
      <c r="BE913" s="9"/>
      <c r="BF913" s="9"/>
      <c r="BG913" s="9"/>
      <c r="BH913" s="9"/>
      <c r="BI913" s="9"/>
      <c r="BJ913" s="9" t="s">
        <v>167</v>
      </c>
      <c r="BK913" s="9" t="s">
        <v>198</v>
      </c>
      <c r="BL913" s="9"/>
      <c r="BM913" s="9"/>
      <c r="BN913" s="9"/>
      <c r="BO913" s="9"/>
      <c r="BP913" s="9"/>
      <c r="BQ913" s="9"/>
      <c r="BR913" s="9" t="s">
        <v>247</v>
      </c>
      <c r="BS913" s="9"/>
      <c r="BT913" s="9"/>
      <c r="BU913" s="9"/>
      <c r="BV913" s="9"/>
      <c r="BW913" s="9"/>
      <c r="BX913" s="9"/>
      <c r="BY913" s="9"/>
      <c r="BZ913" s="9"/>
      <c r="CA913" s="10"/>
      <c r="CB913" s="10" t="str">
        <f t="shared" si="5"/>
        <v/>
      </c>
      <c r="CC913" s="10"/>
      <c r="CD913" s="9" t="str">
        <f t="shared" si="2"/>
        <v/>
      </c>
      <c r="CE913" s="9" t="s">
        <v>151</v>
      </c>
      <c r="CF913" s="9" t="s">
        <v>477</v>
      </c>
      <c r="CG913" s="9">
        <f>IF(CF913="","",VLOOKUP(CF913,Metadata!$D$2:$H$20,2,FALSE))</f>
        <v>102500</v>
      </c>
      <c r="CH913" s="9">
        <f>IF(CF913="","",VLOOKUP(CF913,Metadata!$D$2:$H$20,4,FALSE))</f>
        <v>100000</v>
      </c>
      <c r="CI913" s="9">
        <f>IF(CF913="","",VLOOKUP(CF913,Metadata!$D$2:$H$20,5,FALSE))</f>
        <v>105000</v>
      </c>
      <c r="CJ913" s="9">
        <f t="shared" si="3"/>
        <v>102500</v>
      </c>
      <c r="CK913" s="9" t="s">
        <v>153</v>
      </c>
      <c r="CL913" s="10">
        <v>7</v>
      </c>
      <c r="CM913" s="10">
        <v>1</v>
      </c>
      <c r="CN913" s="10">
        <v>7</v>
      </c>
      <c r="CO913" s="10">
        <v>6</v>
      </c>
      <c r="CP913" s="10">
        <v>6</v>
      </c>
      <c r="CQ913" s="10">
        <v>6</v>
      </c>
      <c r="CR913" s="10">
        <v>5</v>
      </c>
      <c r="CS913" s="10">
        <v>6</v>
      </c>
      <c r="CT913" s="10">
        <v>5</v>
      </c>
      <c r="CU913" s="10">
        <v>7</v>
      </c>
      <c r="CV913" s="10">
        <v>6</v>
      </c>
      <c r="CW913" s="10">
        <v>6</v>
      </c>
      <c r="CX913" s="10">
        <v>7</v>
      </c>
      <c r="CY913" s="10">
        <v>6</v>
      </c>
      <c r="CZ913" s="10">
        <v>6</v>
      </c>
      <c r="DA913" s="10">
        <v>4</v>
      </c>
      <c r="DB913" s="10">
        <v>3</v>
      </c>
      <c r="DC913" s="10">
        <v>6</v>
      </c>
      <c r="DD913" s="10">
        <v>1</v>
      </c>
      <c r="DE913" s="10">
        <v>7</v>
      </c>
      <c r="DF913" s="10">
        <v>6</v>
      </c>
      <c r="DG913" s="10">
        <v>7</v>
      </c>
      <c r="DH913" s="10">
        <v>5</v>
      </c>
      <c r="DI913" s="10">
        <v>5</v>
      </c>
      <c r="DJ913" s="10">
        <v>7</v>
      </c>
      <c r="DK913" s="10">
        <v>6</v>
      </c>
      <c r="DL913" s="10">
        <v>5</v>
      </c>
      <c r="DM913" s="9" t="s">
        <v>154</v>
      </c>
      <c r="DN913" s="10">
        <v>1970</v>
      </c>
      <c r="DO913" s="9">
        <f t="shared" si="4"/>
        <v>51</v>
      </c>
      <c r="DP913" s="9" t="s">
        <v>155</v>
      </c>
      <c r="DQ913" s="9" t="s">
        <v>202</v>
      </c>
      <c r="DR913" s="9" t="s">
        <v>157</v>
      </c>
      <c r="DS913" s="9" t="s">
        <v>137</v>
      </c>
      <c r="DT913" s="9" t="s">
        <v>181</v>
      </c>
      <c r="DU913" s="9" t="s">
        <v>158</v>
      </c>
      <c r="DV913" s="9" t="str">
        <f>VLOOKUP(DU913,Metadata!$B$2:$C$7,2,FALSE)</f>
        <v>6+ years</v>
      </c>
    </row>
    <row r="914" spans="1:126">
      <c r="A914" s="13">
        <v>913</v>
      </c>
      <c r="B914" s="9" t="s">
        <v>135</v>
      </c>
      <c r="C914" s="9" t="str">
        <f>VLOOKUP(B914,Metadata!$M$2:$N$6,2,FALSE)</f>
        <v>Permanent Employee</v>
      </c>
      <c r="D914" s="9" t="s">
        <v>136</v>
      </c>
      <c r="E914" s="9" t="s">
        <v>137</v>
      </c>
      <c r="F914" s="9" t="s">
        <v>138</v>
      </c>
      <c r="G914" s="9" t="s">
        <v>283</v>
      </c>
      <c r="H914" s="9" t="str">
        <f>IF(G914="","",VLOOKUP(G914,Metadata!$J$2:$K$22,2,FALSE))</f>
        <v>Lisbon Metropolitan Area</v>
      </c>
      <c r="I914" s="9" t="s">
        <v>228</v>
      </c>
      <c r="J914" s="9" t="str">
        <f>IF(I914="","",VLOOKUP(I914,Metadata!$P$2:$Q$43,2,FALSE))</f>
        <v>Europe</v>
      </c>
      <c r="K914" s="9" t="str">
        <f t="shared" si="0"/>
        <v>International</v>
      </c>
      <c r="L914" s="9" t="s">
        <v>137</v>
      </c>
      <c r="M914" s="9" t="str">
        <f>IF(L914="","",VLOOKUP(L914,Metadata!$J$2:$K$22,2,FALSE))</f>
        <v/>
      </c>
      <c r="N914" s="9" t="s">
        <v>141</v>
      </c>
      <c r="O914" s="9" t="s">
        <v>137</v>
      </c>
      <c r="P914" s="9" t="s">
        <v>142</v>
      </c>
      <c r="Q914" s="10" t="str">
        <f t="shared" si="1"/>
        <v>Full Office Job</v>
      </c>
      <c r="R914" s="10">
        <v>7</v>
      </c>
      <c r="S914" s="9" t="s">
        <v>192</v>
      </c>
      <c r="T914" s="9" t="s">
        <v>137</v>
      </c>
      <c r="U914" s="9" t="str">
        <f>IF(S914&lt;&gt;"",S914,IF(T914&lt;&gt;"",VLOOKUP(T914,Metadata!$S$2:$T$228,2,FALSE),""))</f>
        <v>Back-End Developer</v>
      </c>
      <c r="V914" s="9" t="s">
        <v>144</v>
      </c>
      <c r="W914" s="9" t="s">
        <v>137</v>
      </c>
      <c r="X914" s="9" t="s">
        <v>252</v>
      </c>
      <c r="Y914" s="9" t="s">
        <v>137</v>
      </c>
      <c r="Z914" s="9" t="s">
        <v>262</v>
      </c>
      <c r="AA914" s="9" t="s">
        <v>137</v>
      </c>
      <c r="AB914" s="9" t="s">
        <v>137</v>
      </c>
      <c r="AC914" s="9"/>
      <c r="AD914" s="9"/>
      <c r="AE914" s="9" t="s">
        <v>194</v>
      </c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198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10"/>
      <c r="CB914" s="10" t="str">
        <f t="shared" si="5"/>
        <v/>
      </c>
      <c r="CC914" s="10"/>
      <c r="CD914" s="9" t="str">
        <f t="shared" si="2"/>
        <v/>
      </c>
      <c r="CE914" s="9" t="s">
        <v>168</v>
      </c>
      <c r="CF914" s="9" t="s">
        <v>293</v>
      </c>
      <c r="CG914" s="9">
        <f>IF(CF914="","",VLOOKUP(CF914,Metadata!$D$2:$H$20,2,FALSE))</f>
        <v>52500</v>
      </c>
      <c r="CH914" s="9">
        <f>IF(CF914="","",VLOOKUP(CF914,Metadata!$D$2:$H$20,4,FALSE))</f>
        <v>50000</v>
      </c>
      <c r="CI914" s="9">
        <f>IF(CF914="","",VLOOKUP(CF914,Metadata!$D$2:$H$20,5,FALSE))</f>
        <v>55000</v>
      </c>
      <c r="CJ914" s="9">
        <f t="shared" si="3"/>
        <v>52500</v>
      </c>
      <c r="CK914" s="9" t="s">
        <v>153</v>
      </c>
      <c r="CL914" s="10">
        <v>7</v>
      </c>
      <c r="CM914" s="10">
        <v>3</v>
      </c>
      <c r="CN914" s="10">
        <v>7</v>
      </c>
      <c r="CO914" s="10">
        <v>7</v>
      </c>
      <c r="CP914" s="10">
        <v>5</v>
      </c>
      <c r="CQ914" s="10">
        <v>7</v>
      </c>
      <c r="CR914" s="10">
        <v>7</v>
      </c>
      <c r="CS914" s="10">
        <v>7</v>
      </c>
      <c r="CT914" s="10">
        <v>7</v>
      </c>
      <c r="CU914" s="10">
        <v>5</v>
      </c>
      <c r="CV914" s="10">
        <v>4</v>
      </c>
      <c r="CW914" s="10">
        <v>7</v>
      </c>
      <c r="CX914" s="10">
        <v>7</v>
      </c>
      <c r="CY914" s="10">
        <v>5</v>
      </c>
      <c r="CZ914" s="10">
        <v>7</v>
      </c>
      <c r="DA914" s="10">
        <v>7</v>
      </c>
      <c r="DB914" s="10">
        <v>5</v>
      </c>
      <c r="DC914" s="10">
        <v>7</v>
      </c>
      <c r="DD914" s="10">
        <v>1</v>
      </c>
      <c r="DE914" s="10">
        <v>3</v>
      </c>
      <c r="DF914" s="10">
        <v>5</v>
      </c>
      <c r="DG914" s="10">
        <v>6</v>
      </c>
      <c r="DH914" s="10">
        <v>7</v>
      </c>
      <c r="DI914" s="10">
        <v>4</v>
      </c>
      <c r="DJ914" s="10">
        <v>5</v>
      </c>
      <c r="DK914" s="10">
        <v>5</v>
      </c>
      <c r="DL914" s="10">
        <v>2</v>
      </c>
      <c r="DM914" s="9" t="s">
        <v>296</v>
      </c>
      <c r="DN914" s="10">
        <v>1991</v>
      </c>
      <c r="DO914" s="9">
        <f t="shared" si="4"/>
        <v>30</v>
      </c>
      <c r="DP914" s="9" t="s">
        <v>155</v>
      </c>
      <c r="DQ914" s="9" t="s">
        <v>156</v>
      </c>
      <c r="DR914" s="9" t="s">
        <v>157</v>
      </c>
      <c r="DS914" s="9" t="s">
        <v>137</v>
      </c>
      <c r="DT914" s="9" t="s">
        <v>181</v>
      </c>
      <c r="DU914" s="9" t="s">
        <v>158</v>
      </c>
      <c r="DV914" s="9" t="str">
        <f>VLOOKUP(DU914,Metadata!$B$2:$C$7,2,FALSE)</f>
        <v>6+ years</v>
      </c>
    </row>
    <row r="915" spans="1:126">
      <c r="A915" s="13">
        <v>914</v>
      </c>
      <c r="B915" s="9" t="s">
        <v>135</v>
      </c>
      <c r="C915" s="9" t="str">
        <f>VLOOKUP(B915,Metadata!$M$2:$N$6,2,FALSE)</f>
        <v>Permanent Employee</v>
      </c>
      <c r="D915" s="9" t="s">
        <v>159</v>
      </c>
      <c r="E915" s="9" t="s">
        <v>137</v>
      </c>
      <c r="F915" s="9" t="s">
        <v>138</v>
      </c>
      <c r="G915" s="9" t="s">
        <v>172</v>
      </c>
      <c r="H915" s="9" t="str">
        <f>IF(G915="","",VLOOKUP(G915,Metadata!$J$2:$K$22,2,FALSE))</f>
        <v>Porto Metropolitan Area</v>
      </c>
      <c r="I915" s="9" t="s">
        <v>295</v>
      </c>
      <c r="J915" s="9" t="str">
        <f>IF(I915="","",VLOOKUP(I915,Metadata!$P$2:$Q$43,2,FALSE))</f>
        <v>Europe</v>
      </c>
      <c r="K915" s="9" t="str">
        <f t="shared" si="0"/>
        <v>International</v>
      </c>
      <c r="L915" s="9" t="s">
        <v>137</v>
      </c>
      <c r="M915" s="9" t="str">
        <f>IF(L915="","",VLOOKUP(L915,Metadata!$J$2:$K$22,2,FALSE))</f>
        <v/>
      </c>
      <c r="N915" s="9" t="s">
        <v>214</v>
      </c>
      <c r="O915" s="9" t="s">
        <v>136</v>
      </c>
      <c r="P915" s="9" t="s">
        <v>142</v>
      </c>
      <c r="Q915" s="10" t="str">
        <f t="shared" si="1"/>
        <v>Full Office Job</v>
      </c>
      <c r="R915" s="10">
        <v>4</v>
      </c>
      <c r="S915" s="9" t="s">
        <v>161</v>
      </c>
      <c r="T915" s="9" t="s">
        <v>137</v>
      </c>
      <c r="U915" s="9" t="str">
        <f>IF(S915&lt;&gt;"",S915,IF(T915&lt;&gt;"",VLOOKUP(T915,Metadata!$S$2:$T$228,2,FALSE),""))</f>
        <v>Full-Stack Developer</v>
      </c>
      <c r="V915" s="9" t="s">
        <v>144</v>
      </c>
      <c r="W915" s="9" t="s">
        <v>137</v>
      </c>
      <c r="X915" s="9" t="s">
        <v>145</v>
      </c>
      <c r="Y915" s="9" t="s">
        <v>137</v>
      </c>
      <c r="Z915" s="9" t="s">
        <v>224</v>
      </c>
      <c r="AA915" s="9" t="s">
        <v>165</v>
      </c>
      <c r="AB915" s="9" t="s">
        <v>137</v>
      </c>
      <c r="AC915" s="9" t="s">
        <v>147</v>
      </c>
      <c r="AD915" s="9" t="s">
        <v>148</v>
      </c>
      <c r="AE915" s="9"/>
      <c r="AF915" s="9"/>
      <c r="AG915" s="9"/>
      <c r="AH915" s="9"/>
      <c r="AI915" s="9"/>
      <c r="AJ915" s="9" t="s">
        <v>185</v>
      </c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 t="s">
        <v>178</v>
      </c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 t="s">
        <v>199</v>
      </c>
      <c r="BM915" s="9"/>
      <c r="BN915" s="9"/>
      <c r="BO915" s="9"/>
      <c r="BP915" s="9"/>
      <c r="BQ915" s="9" t="s">
        <v>219</v>
      </c>
      <c r="BR915" s="9"/>
      <c r="BS915" s="9"/>
      <c r="BT915" s="9"/>
      <c r="BU915" s="9"/>
      <c r="BV915" s="9"/>
      <c r="BW915" s="9"/>
      <c r="BX915" s="9"/>
      <c r="BY915" s="9"/>
      <c r="BZ915" s="9"/>
      <c r="CA915" s="10"/>
      <c r="CB915" s="10" t="str">
        <f t="shared" si="5"/>
        <v/>
      </c>
      <c r="CC915" s="10"/>
      <c r="CD915" s="9" t="str">
        <f t="shared" si="2"/>
        <v/>
      </c>
      <c r="CE915" s="9" t="s">
        <v>168</v>
      </c>
      <c r="CF915" s="9" t="s">
        <v>152</v>
      </c>
      <c r="CG915" s="9">
        <f>IF(CF915="","",VLOOKUP(CF915,Metadata!$D$2:$H$20,2,FALSE))</f>
        <v>32500</v>
      </c>
      <c r="CH915" s="9">
        <f>IF(CF915="","",VLOOKUP(CF915,Metadata!$D$2:$H$20,4,FALSE))</f>
        <v>30000</v>
      </c>
      <c r="CI915" s="9">
        <f>IF(CF915="","",VLOOKUP(CF915,Metadata!$D$2:$H$20,5,FALSE))</f>
        <v>35000</v>
      </c>
      <c r="CJ915" s="9">
        <f t="shared" si="3"/>
        <v>32500</v>
      </c>
      <c r="CK915" s="9" t="s">
        <v>153</v>
      </c>
      <c r="CL915" s="10">
        <v>1</v>
      </c>
      <c r="CM915" s="10">
        <v>3</v>
      </c>
      <c r="CN915" s="10">
        <v>7</v>
      </c>
      <c r="CO915" s="10">
        <v>7</v>
      </c>
      <c r="CP915" s="10">
        <v>7</v>
      </c>
      <c r="CQ915" s="10">
        <v>7</v>
      </c>
      <c r="CR915" s="10">
        <v>1</v>
      </c>
      <c r="CS915" s="10">
        <v>1</v>
      </c>
      <c r="CT915" s="10">
        <v>4</v>
      </c>
      <c r="CU915" s="10">
        <v>6</v>
      </c>
      <c r="CV915" s="10">
        <v>7</v>
      </c>
      <c r="CW915" s="10">
        <v>4</v>
      </c>
      <c r="CX915" s="10">
        <v>6</v>
      </c>
      <c r="CY915" s="10">
        <v>5</v>
      </c>
      <c r="CZ915" s="10">
        <v>7</v>
      </c>
      <c r="DA915" s="10">
        <v>1</v>
      </c>
      <c r="DB915" s="10">
        <v>1</v>
      </c>
      <c r="DC915" s="10">
        <v>7</v>
      </c>
      <c r="DD915" s="10">
        <v>7</v>
      </c>
      <c r="DE915" s="10">
        <v>7</v>
      </c>
      <c r="DF915" s="10">
        <v>7</v>
      </c>
      <c r="DG915" s="10">
        <v>7</v>
      </c>
      <c r="DH915" s="10">
        <v>4</v>
      </c>
      <c r="DI915" s="10">
        <v>4</v>
      </c>
      <c r="DJ915" s="10">
        <v>4</v>
      </c>
      <c r="DK915" s="10">
        <v>4</v>
      </c>
      <c r="DL915" s="10">
        <v>4</v>
      </c>
      <c r="DM915" s="9" t="s">
        <v>154</v>
      </c>
      <c r="DN915" s="10">
        <v>1990</v>
      </c>
      <c r="DO915" s="9">
        <f t="shared" si="4"/>
        <v>31</v>
      </c>
      <c r="DP915" s="9" t="s">
        <v>287</v>
      </c>
      <c r="DQ915" s="9" t="s">
        <v>227</v>
      </c>
      <c r="DR915" s="9" t="s">
        <v>157</v>
      </c>
      <c r="DS915" s="9" t="s">
        <v>137</v>
      </c>
      <c r="DT915" s="9" t="s">
        <v>181</v>
      </c>
      <c r="DU915" s="9" t="s">
        <v>158</v>
      </c>
      <c r="DV915" s="9" t="str">
        <f>VLOOKUP(DU915,Metadata!$B$2:$C$7,2,FALSE)</f>
        <v>6+ years</v>
      </c>
    </row>
    <row r="916" spans="1:126">
      <c r="A916" s="13">
        <v>915</v>
      </c>
      <c r="B916" s="9" t="s">
        <v>135</v>
      </c>
      <c r="C916" s="9" t="str">
        <f>VLOOKUP(B916,Metadata!$M$2:$N$6,2,FALSE)</f>
        <v>Permanent Employee</v>
      </c>
      <c r="D916" s="9" t="s">
        <v>136</v>
      </c>
      <c r="E916" s="9" t="s">
        <v>137</v>
      </c>
      <c r="F916" s="9" t="s">
        <v>138</v>
      </c>
      <c r="G916" s="9" t="s">
        <v>363</v>
      </c>
      <c r="H916" s="9" t="str">
        <f>IF(G916="","",VLOOKUP(G916,Metadata!$J$2:$K$22,2,FALSE))</f>
        <v>South</v>
      </c>
      <c r="I916" s="9" t="s">
        <v>138</v>
      </c>
      <c r="J916" s="9" t="str">
        <f>IF(I916="","",VLOOKUP(I916,Metadata!$P$2:$Q$43,2,FALSE))</f>
        <v>Europe</v>
      </c>
      <c r="K916" s="9" t="str">
        <f t="shared" si="0"/>
        <v>Portugal</v>
      </c>
      <c r="L916" s="9" t="s">
        <v>140</v>
      </c>
      <c r="M916" s="9" t="str">
        <f>IF(L916="","",VLOOKUP(L916,Metadata!$J$2:$K$22,2,FALSE))</f>
        <v>Lisbon Metropolitan Area</v>
      </c>
      <c r="N916" s="9" t="s">
        <v>205</v>
      </c>
      <c r="O916" s="9" t="s">
        <v>137</v>
      </c>
      <c r="P916" s="9" t="s">
        <v>137</v>
      </c>
      <c r="Q916" s="10" t="str">
        <f t="shared" si="1"/>
        <v>Full Office Job</v>
      </c>
      <c r="R916" s="10">
        <v>6</v>
      </c>
      <c r="S916" s="9" t="s">
        <v>398</v>
      </c>
      <c r="T916" s="9" t="s">
        <v>137</v>
      </c>
      <c r="U916" s="9" t="str">
        <f>IF(S916&lt;&gt;"",S916,IF(T916&lt;&gt;"",VLOOKUP(T916,Metadata!$S$2:$T$228,2,FALSE),""))</f>
        <v>SysAdmin Engineer</v>
      </c>
      <c r="V916" s="9" t="s">
        <v>234</v>
      </c>
      <c r="W916" s="9" t="s">
        <v>137</v>
      </c>
      <c r="X916" s="9" t="s">
        <v>137</v>
      </c>
      <c r="Y916" s="9" t="s">
        <v>538</v>
      </c>
      <c r="Z916" s="9" t="s">
        <v>218</v>
      </c>
      <c r="AA916" s="9" t="s">
        <v>137</v>
      </c>
      <c r="AB916" s="9" t="s">
        <v>253</v>
      </c>
      <c r="AC916" s="9" t="s">
        <v>147</v>
      </c>
      <c r="AD916" s="9"/>
      <c r="AE916" s="9"/>
      <c r="AF916" s="9"/>
      <c r="AG916" s="9" t="s">
        <v>166</v>
      </c>
      <c r="AH916" s="9"/>
      <c r="AI916" s="9" t="s">
        <v>230</v>
      </c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 t="s">
        <v>150</v>
      </c>
      <c r="BZ916" s="9" t="s">
        <v>137</v>
      </c>
      <c r="CA916" s="10"/>
      <c r="CB916" s="10" t="str">
        <f t="shared" si="5"/>
        <v/>
      </c>
      <c r="CC916" s="10"/>
      <c r="CD916" s="9" t="str">
        <f t="shared" si="2"/>
        <v/>
      </c>
      <c r="CE916" s="9" t="s">
        <v>151</v>
      </c>
      <c r="CF916" s="9" t="s">
        <v>254</v>
      </c>
      <c r="CG916" s="9">
        <f>IF(CF916="","",VLOOKUP(CF916,Metadata!$D$2:$H$20,2,FALSE))</f>
        <v>37500</v>
      </c>
      <c r="CH916" s="9">
        <f>IF(CF916="","",VLOOKUP(CF916,Metadata!$D$2:$H$20,4,FALSE))</f>
        <v>35000</v>
      </c>
      <c r="CI916" s="9">
        <f>IF(CF916="","",VLOOKUP(CF916,Metadata!$D$2:$H$20,5,FALSE))</f>
        <v>40000</v>
      </c>
      <c r="CJ916" s="9">
        <f t="shared" si="3"/>
        <v>37500</v>
      </c>
      <c r="CK916" s="9" t="s">
        <v>153</v>
      </c>
      <c r="CL916" s="10">
        <v>1</v>
      </c>
      <c r="CM916" s="10">
        <v>3</v>
      </c>
      <c r="CN916" s="10">
        <v>5</v>
      </c>
      <c r="CO916" s="10">
        <v>5</v>
      </c>
      <c r="CP916" s="10">
        <v>5</v>
      </c>
      <c r="CQ916" s="10">
        <v>6</v>
      </c>
      <c r="CR916" s="10">
        <v>6</v>
      </c>
      <c r="CS916" s="10">
        <v>5</v>
      </c>
      <c r="CT916" s="10">
        <v>6</v>
      </c>
      <c r="CU916" s="10">
        <v>7</v>
      </c>
      <c r="CV916" s="10">
        <v>6</v>
      </c>
      <c r="CW916" s="10">
        <v>4</v>
      </c>
      <c r="CX916" s="10">
        <v>6</v>
      </c>
      <c r="CY916" s="10">
        <v>6</v>
      </c>
      <c r="CZ916" s="10">
        <v>4</v>
      </c>
      <c r="DA916" s="10">
        <v>5</v>
      </c>
      <c r="DB916" s="10">
        <v>4</v>
      </c>
      <c r="DC916" s="10">
        <v>5</v>
      </c>
      <c r="DD916" s="10">
        <v>4</v>
      </c>
      <c r="DE916" s="10">
        <v>6</v>
      </c>
      <c r="DF916" s="10">
        <v>5</v>
      </c>
      <c r="DG916" s="10">
        <v>5</v>
      </c>
      <c r="DH916" s="10">
        <v>3</v>
      </c>
      <c r="DI916" s="10">
        <v>5</v>
      </c>
      <c r="DJ916" s="10">
        <v>3</v>
      </c>
      <c r="DK916" s="10">
        <v>4</v>
      </c>
      <c r="DL916" s="10">
        <v>5</v>
      </c>
      <c r="DM916" s="9" t="s">
        <v>154</v>
      </c>
      <c r="DN916" s="10">
        <v>1983</v>
      </c>
      <c r="DO916" s="9">
        <f t="shared" si="4"/>
        <v>38</v>
      </c>
      <c r="DP916" s="9" t="s">
        <v>155</v>
      </c>
      <c r="DQ916" s="9" t="s">
        <v>156</v>
      </c>
      <c r="DR916" s="9" t="s">
        <v>170</v>
      </c>
      <c r="DS916" s="9" t="s">
        <v>137</v>
      </c>
      <c r="DT916" s="9" t="s">
        <v>181</v>
      </c>
      <c r="DU916" s="9" t="s">
        <v>158</v>
      </c>
      <c r="DV916" s="9" t="str">
        <f>VLOOKUP(DU916,Metadata!$B$2:$C$7,2,FALSE)</f>
        <v>6+ years</v>
      </c>
    </row>
    <row r="917" spans="1:126">
      <c r="A917" s="13">
        <v>916</v>
      </c>
      <c r="B917" s="9" t="s">
        <v>171</v>
      </c>
      <c r="C917" s="9" t="str">
        <f>VLOOKUP(B917,Metadata!$M$2:$N$6,2,FALSE)</f>
        <v>Contractor</v>
      </c>
      <c r="D917" s="9" t="s">
        <v>137</v>
      </c>
      <c r="E917" s="9" t="s">
        <v>159</v>
      </c>
      <c r="F917" s="9" t="s">
        <v>138</v>
      </c>
      <c r="G917" s="9" t="s">
        <v>204</v>
      </c>
      <c r="H917" s="9" t="str">
        <f>IF(G917="","",VLOOKUP(G917,Metadata!$J$2:$K$22,2,FALSE))</f>
        <v>Centre</v>
      </c>
      <c r="I917" s="9" t="s">
        <v>173</v>
      </c>
      <c r="J917" s="9" t="str">
        <f>IF(I917="","",VLOOKUP(I917,Metadata!$P$2:$Q$43,2,FALSE))</f>
        <v>N/A</v>
      </c>
      <c r="K917" s="9" t="str">
        <f t="shared" si="0"/>
        <v>International</v>
      </c>
      <c r="L917" s="9" t="s">
        <v>137</v>
      </c>
      <c r="M917" s="9" t="str">
        <f>IF(L917="","",VLOOKUP(L917,Metadata!$J$2:$K$22,2,FALSE))</f>
        <v/>
      </c>
      <c r="N917" s="9" t="s">
        <v>141</v>
      </c>
      <c r="O917" s="9" t="s">
        <v>137</v>
      </c>
      <c r="P917" s="9" t="s">
        <v>191</v>
      </c>
      <c r="Q917" s="10" t="str">
        <f t="shared" si="1"/>
        <v>Remote Job (full or flexible)</v>
      </c>
      <c r="R917" s="10">
        <v>7</v>
      </c>
      <c r="S917" s="9" t="s">
        <v>161</v>
      </c>
      <c r="T917" s="9" t="s">
        <v>137</v>
      </c>
      <c r="U917" s="9" t="str">
        <f>IF(S917&lt;&gt;"",S917,IF(T917&lt;&gt;"",VLOOKUP(T917,Metadata!$S$2:$T$228,2,FALSE),""))</f>
        <v>Full-Stack Developer</v>
      </c>
      <c r="V917" s="9" t="s">
        <v>256</v>
      </c>
      <c r="W917" s="9" t="s">
        <v>137</v>
      </c>
      <c r="X917" s="9" t="s">
        <v>145</v>
      </c>
      <c r="Y917" s="9" t="s">
        <v>137</v>
      </c>
      <c r="Z917" s="9" t="s">
        <v>146</v>
      </c>
      <c r="AA917" s="9" t="s">
        <v>165</v>
      </c>
      <c r="AB917" s="9" t="s">
        <v>253</v>
      </c>
      <c r="AC917" s="9" t="s">
        <v>147</v>
      </c>
      <c r="AD917" s="9"/>
      <c r="AE917" s="9" t="s">
        <v>194</v>
      </c>
      <c r="AF917" s="9" t="s">
        <v>243</v>
      </c>
      <c r="AG917" s="9"/>
      <c r="AH917" s="9"/>
      <c r="AI917" s="9"/>
      <c r="AJ917" s="9" t="s">
        <v>185</v>
      </c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 t="s">
        <v>178</v>
      </c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198</v>
      </c>
      <c r="BL917" s="9" t="s">
        <v>199</v>
      </c>
      <c r="BM917" s="9"/>
      <c r="BN917" s="9"/>
      <c r="BO917" s="9"/>
      <c r="BP917" s="9"/>
      <c r="BQ917" s="9"/>
      <c r="BR917" s="9" t="s">
        <v>247</v>
      </c>
      <c r="BS917" s="9" t="s">
        <v>200</v>
      </c>
      <c r="BT917" s="9"/>
      <c r="BU917" s="9"/>
      <c r="BV917" s="9"/>
      <c r="BW917" s="9"/>
      <c r="BX917" s="9"/>
      <c r="BY917" s="9"/>
      <c r="BZ917" s="9"/>
      <c r="CA917" s="10">
        <v>3</v>
      </c>
      <c r="CB917" s="10" t="str">
        <f t="shared" si="5"/>
        <v>Less than 3 months</v>
      </c>
      <c r="CC917" s="10">
        <v>50</v>
      </c>
      <c r="CD917" s="9">
        <f t="shared" si="2"/>
        <v>80000</v>
      </c>
      <c r="CE917" s="9" t="s">
        <v>137</v>
      </c>
      <c r="CF917" s="9" t="s">
        <v>137</v>
      </c>
      <c r="CG917" s="9" t="str">
        <f>IF(CF917="","",VLOOKUP(CF917,Metadata!$D$2:$H$20,2,FALSE))</f>
        <v/>
      </c>
      <c r="CH917" s="9" t="str">
        <f>IF(CF917="","",VLOOKUP(CF917,Metadata!$D$2:$H$20,4,FALSE))</f>
        <v/>
      </c>
      <c r="CI917" s="9" t="str">
        <f>IF(CF917="","",VLOOKUP(CF917,Metadata!$D$2:$H$20,5,FALSE))</f>
        <v/>
      </c>
      <c r="CJ917" s="9">
        <f t="shared" si="3"/>
        <v>80000</v>
      </c>
      <c r="CK917" s="9" t="s">
        <v>153</v>
      </c>
      <c r="CL917" s="10">
        <v>4</v>
      </c>
      <c r="CM917" s="10">
        <v>3</v>
      </c>
      <c r="CN917" s="10">
        <v>5</v>
      </c>
      <c r="CO917" s="10">
        <v>6</v>
      </c>
      <c r="CP917" s="10">
        <v>1</v>
      </c>
      <c r="CQ917" s="10">
        <v>6</v>
      </c>
      <c r="CR917" s="10">
        <v>7</v>
      </c>
      <c r="CS917" s="10">
        <v>7</v>
      </c>
      <c r="CT917" s="10">
        <v>5</v>
      </c>
      <c r="CU917" s="10">
        <v>6</v>
      </c>
      <c r="CV917" s="10">
        <v>6</v>
      </c>
      <c r="CW917" s="10">
        <v>5</v>
      </c>
      <c r="CX917" s="10">
        <v>6</v>
      </c>
      <c r="CY917" s="10">
        <v>6</v>
      </c>
      <c r="CZ917" s="10">
        <v>6</v>
      </c>
      <c r="DA917" s="10">
        <v>1</v>
      </c>
      <c r="DB917" s="10">
        <v>1</v>
      </c>
      <c r="DC917" s="10">
        <v>4</v>
      </c>
      <c r="DD917" s="10">
        <v>1</v>
      </c>
      <c r="DE917" s="10">
        <v>5</v>
      </c>
      <c r="DF917" s="10">
        <v>4</v>
      </c>
      <c r="DG917" s="10">
        <v>5</v>
      </c>
      <c r="DH917" s="10">
        <v>4</v>
      </c>
      <c r="DI917" s="10">
        <v>5</v>
      </c>
      <c r="DJ917" s="10">
        <v>3</v>
      </c>
      <c r="DK917" s="10">
        <v>1</v>
      </c>
      <c r="DL917" s="10">
        <v>4</v>
      </c>
      <c r="DM917" s="9" t="s">
        <v>154</v>
      </c>
      <c r="DN917" s="10">
        <v>1984</v>
      </c>
      <c r="DO917" s="9">
        <f t="shared" si="4"/>
        <v>37</v>
      </c>
      <c r="DP917" s="9" t="s">
        <v>155</v>
      </c>
      <c r="DQ917" s="9" t="s">
        <v>156</v>
      </c>
      <c r="DR917" s="9" t="s">
        <v>157</v>
      </c>
      <c r="DS917" s="9" t="s">
        <v>137</v>
      </c>
      <c r="DT917" s="9" t="s">
        <v>181</v>
      </c>
      <c r="DU917" s="9" t="s">
        <v>158</v>
      </c>
      <c r="DV917" s="9" t="str">
        <f>VLOOKUP(DU917,Metadata!$B$2:$C$7,2,FALSE)</f>
        <v>6+ years</v>
      </c>
    </row>
    <row r="918" spans="1:126">
      <c r="A918" s="13">
        <v>917</v>
      </c>
      <c r="B918" s="9" t="s">
        <v>135</v>
      </c>
      <c r="C918" s="9" t="str">
        <f>VLOOKUP(B918,Metadata!$M$2:$N$6,2,FALSE)</f>
        <v>Permanent Employee</v>
      </c>
      <c r="D918" s="9" t="s">
        <v>136</v>
      </c>
      <c r="E918" s="9" t="s">
        <v>137</v>
      </c>
      <c r="F918" s="9" t="s">
        <v>138</v>
      </c>
      <c r="G918" s="9" t="s">
        <v>172</v>
      </c>
      <c r="H918" s="9" t="str">
        <f>IF(G918="","",VLOOKUP(G918,Metadata!$J$2:$K$22,2,FALSE))</f>
        <v>Porto Metropolitan Area</v>
      </c>
      <c r="I918" s="9" t="s">
        <v>138</v>
      </c>
      <c r="J918" s="9" t="str">
        <f>IF(I918="","",VLOOKUP(I918,Metadata!$P$2:$Q$43,2,FALSE))</f>
        <v>Europe</v>
      </c>
      <c r="K918" s="9" t="str">
        <f t="shared" si="0"/>
        <v>Portugal</v>
      </c>
      <c r="L918" s="9" t="s">
        <v>172</v>
      </c>
      <c r="M918" s="9" t="str">
        <f>IF(L918="","",VLOOKUP(L918,Metadata!$J$2:$K$22,2,FALSE))</f>
        <v>Porto Metropolitan Area</v>
      </c>
      <c r="N918" s="9" t="s">
        <v>205</v>
      </c>
      <c r="O918" s="9" t="s">
        <v>137</v>
      </c>
      <c r="P918" s="9" t="s">
        <v>137</v>
      </c>
      <c r="Q918" s="10" t="str">
        <f t="shared" si="1"/>
        <v>Full Office Job</v>
      </c>
      <c r="R918" s="10">
        <v>5</v>
      </c>
      <c r="S918" s="9" t="s">
        <v>313</v>
      </c>
      <c r="T918" s="9" t="s">
        <v>137</v>
      </c>
      <c r="U918" s="9" t="str">
        <f>IF(S918&lt;&gt;"",S918,IF(T918&lt;&gt;"",VLOOKUP(T918,Metadata!$S$2:$T$228,2,FALSE),""))</f>
        <v>Maintenance &amp; Support</v>
      </c>
      <c r="V918" s="9" t="s">
        <v>317</v>
      </c>
      <c r="W918" s="9" t="s">
        <v>137</v>
      </c>
      <c r="X918" s="9" t="s">
        <v>145</v>
      </c>
      <c r="Y918" s="9" t="s">
        <v>137</v>
      </c>
      <c r="Z918" s="9" t="s">
        <v>224</v>
      </c>
      <c r="AA918" s="9" t="s">
        <v>137</v>
      </c>
      <c r="AB918" s="9" t="s">
        <v>137</v>
      </c>
      <c r="AC918" s="9" t="s">
        <v>147</v>
      </c>
      <c r="AD918" s="9"/>
      <c r="AE918" s="9"/>
      <c r="AF918" s="9"/>
      <c r="AG918" s="9"/>
      <c r="AH918" s="9" t="s">
        <v>176</v>
      </c>
      <c r="AI918" s="9" t="s">
        <v>230</v>
      </c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 t="s">
        <v>150</v>
      </c>
      <c r="BZ918" s="9" t="s">
        <v>137</v>
      </c>
      <c r="CA918" s="10"/>
      <c r="CB918" s="10" t="str">
        <f t="shared" si="5"/>
        <v/>
      </c>
      <c r="CC918" s="10"/>
      <c r="CD918" s="9" t="str">
        <f t="shared" si="2"/>
        <v/>
      </c>
      <c r="CE918" s="9" t="s">
        <v>151</v>
      </c>
      <c r="CF918" s="9" t="s">
        <v>225</v>
      </c>
      <c r="CG918" s="9">
        <f>IF(CF918="","",VLOOKUP(CF918,Metadata!$D$2:$H$20,2,FALSE))</f>
        <v>22500</v>
      </c>
      <c r="CH918" s="9">
        <f>IF(CF918="","",VLOOKUP(CF918,Metadata!$D$2:$H$20,4,FALSE))</f>
        <v>20000</v>
      </c>
      <c r="CI918" s="9">
        <f>IF(CF918="","",VLOOKUP(CF918,Metadata!$D$2:$H$20,5,FALSE))</f>
        <v>25000</v>
      </c>
      <c r="CJ918" s="9">
        <f t="shared" si="3"/>
        <v>22500</v>
      </c>
      <c r="CK918" s="9" t="s">
        <v>277</v>
      </c>
      <c r="CL918" s="10">
        <v>3</v>
      </c>
      <c r="CM918" s="10">
        <v>5</v>
      </c>
      <c r="CN918" s="10">
        <v>6</v>
      </c>
      <c r="CO918" s="10">
        <v>6</v>
      </c>
      <c r="CP918" s="10">
        <v>7</v>
      </c>
      <c r="CQ918" s="10">
        <v>7</v>
      </c>
      <c r="CR918" s="10">
        <v>4</v>
      </c>
      <c r="CS918" s="10">
        <v>5</v>
      </c>
      <c r="CT918" s="10">
        <v>7</v>
      </c>
      <c r="CU918" s="10">
        <v>6</v>
      </c>
      <c r="CV918" s="10">
        <v>6</v>
      </c>
      <c r="CW918" s="10">
        <v>4</v>
      </c>
      <c r="CX918" s="10">
        <v>6</v>
      </c>
      <c r="CY918" s="10">
        <v>5</v>
      </c>
      <c r="CZ918" s="10">
        <v>7</v>
      </c>
      <c r="DA918" s="10">
        <v>4</v>
      </c>
      <c r="DB918" s="10">
        <v>6</v>
      </c>
      <c r="DC918" s="10">
        <v>6</v>
      </c>
      <c r="DD918" s="10">
        <v>6</v>
      </c>
      <c r="DE918" s="10">
        <v>6</v>
      </c>
      <c r="DF918" s="10">
        <v>6</v>
      </c>
      <c r="DG918" s="10">
        <v>6</v>
      </c>
      <c r="DH918" s="10">
        <v>6</v>
      </c>
      <c r="DI918" s="10">
        <v>5</v>
      </c>
      <c r="DJ918" s="10">
        <v>6</v>
      </c>
      <c r="DK918" s="10">
        <v>6</v>
      </c>
      <c r="DL918" s="10">
        <v>5</v>
      </c>
      <c r="DM918" s="9" t="s">
        <v>154</v>
      </c>
      <c r="DN918" s="10">
        <v>1988</v>
      </c>
      <c r="DO918" s="9">
        <f t="shared" si="4"/>
        <v>33</v>
      </c>
      <c r="DP918" s="9" t="s">
        <v>155</v>
      </c>
      <c r="DQ918" s="9" t="s">
        <v>156</v>
      </c>
      <c r="DR918" s="9" t="s">
        <v>170</v>
      </c>
      <c r="DS918" s="9" t="s">
        <v>137</v>
      </c>
      <c r="DT918" s="9" t="s">
        <v>181</v>
      </c>
      <c r="DU918" s="9" t="s">
        <v>158</v>
      </c>
      <c r="DV918" s="9" t="str">
        <f>VLOOKUP(DU918,Metadata!$B$2:$C$7,2,FALSE)</f>
        <v>6+ years</v>
      </c>
    </row>
    <row r="919" spans="1:126">
      <c r="A919" s="13">
        <v>918</v>
      </c>
      <c r="B919" s="9" t="s">
        <v>171</v>
      </c>
      <c r="C919" s="9" t="str">
        <f>VLOOKUP(B919,Metadata!$M$2:$N$6,2,FALSE)</f>
        <v>Contractor</v>
      </c>
      <c r="D919" s="9" t="s">
        <v>137</v>
      </c>
      <c r="E919" s="9" t="s">
        <v>159</v>
      </c>
      <c r="F919" s="9" t="s">
        <v>138</v>
      </c>
      <c r="G919" s="9" t="s">
        <v>213</v>
      </c>
      <c r="H919" s="9" t="str">
        <f>IF(G919="","",VLOOKUP(G919,Metadata!$J$2:$K$22,2,FALSE))</f>
        <v>Centre</v>
      </c>
      <c r="I919" s="9" t="s">
        <v>255</v>
      </c>
      <c r="J919" s="9" t="str">
        <f>IF(I919="","",VLOOKUP(I919,Metadata!$P$2:$Q$43,2,FALSE))</f>
        <v>Europe</v>
      </c>
      <c r="K919" s="9" t="str">
        <f t="shared" si="0"/>
        <v>International</v>
      </c>
      <c r="L919" s="9" t="s">
        <v>137</v>
      </c>
      <c r="M919" s="9" t="str">
        <f>IF(L919="","",VLOOKUP(L919,Metadata!$J$2:$K$22,2,FALSE))</f>
        <v/>
      </c>
      <c r="N919" s="9" t="s">
        <v>141</v>
      </c>
      <c r="O919" s="9" t="s">
        <v>137</v>
      </c>
      <c r="P919" s="9" t="s">
        <v>191</v>
      </c>
      <c r="Q919" s="10" t="str">
        <f t="shared" si="1"/>
        <v>Remote Job (full or flexible)</v>
      </c>
      <c r="R919" s="10">
        <v>7</v>
      </c>
      <c r="S919" s="9" t="s">
        <v>216</v>
      </c>
      <c r="T919" s="9" t="s">
        <v>137</v>
      </c>
      <c r="U919" s="9" t="str">
        <f>IF(S919&lt;&gt;"",S919,IF(T919&lt;&gt;"",VLOOKUP(T919,Metadata!$S$2:$T$228,2,FALSE),""))</f>
        <v>Front-End Developer</v>
      </c>
      <c r="V919" s="9" t="s">
        <v>261</v>
      </c>
      <c r="W919" s="9" t="s">
        <v>137</v>
      </c>
      <c r="X919" s="9" t="s">
        <v>175</v>
      </c>
      <c r="Y919" s="9" t="s">
        <v>137</v>
      </c>
      <c r="Z919" s="9" t="s">
        <v>164</v>
      </c>
      <c r="AA919" s="9" t="s">
        <v>165</v>
      </c>
      <c r="AB919" s="9" t="s">
        <v>137</v>
      </c>
      <c r="AC919" s="9"/>
      <c r="AD919" s="9"/>
      <c r="AE919" s="9"/>
      <c r="AF919" s="9"/>
      <c r="AG919" s="9"/>
      <c r="AH919" s="9"/>
      <c r="AI919" s="9"/>
      <c r="AJ919" s="9" t="s">
        <v>185</v>
      </c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 t="s">
        <v>178</v>
      </c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 t="s">
        <v>199</v>
      </c>
      <c r="BM919" s="9"/>
      <c r="BN919" s="9" t="s">
        <v>186</v>
      </c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10">
        <v>3</v>
      </c>
      <c r="CB919" s="10" t="str">
        <f t="shared" si="5"/>
        <v>Less than 3 months</v>
      </c>
      <c r="CC919" s="10">
        <v>30</v>
      </c>
      <c r="CD919" s="9">
        <f t="shared" si="2"/>
        <v>48000</v>
      </c>
      <c r="CE919" s="9" t="s">
        <v>137</v>
      </c>
      <c r="CF919" s="9" t="s">
        <v>137</v>
      </c>
      <c r="CG919" s="9" t="str">
        <f>IF(CF919="","",VLOOKUP(CF919,Metadata!$D$2:$H$20,2,FALSE))</f>
        <v/>
      </c>
      <c r="CH919" s="9" t="str">
        <f>IF(CF919="","",VLOOKUP(CF919,Metadata!$D$2:$H$20,4,FALSE))</f>
        <v/>
      </c>
      <c r="CI919" s="9" t="str">
        <f>IF(CF919="","",VLOOKUP(CF919,Metadata!$D$2:$H$20,5,FALSE))</f>
        <v/>
      </c>
      <c r="CJ919" s="9">
        <f t="shared" si="3"/>
        <v>48000</v>
      </c>
      <c r="CK919" s="9" t="s">
        <v>201</v>
      </c>
      <c r="CL919" s="10">
        <v>6</v>
      </c>
      <c r="CM919" s="10">
        <v>5</v>
      </c>
      <c r="CN919" s="10">
        <v>7</v>
      </c>
      <c r="CO919" s="10">
        <v>7</v>
      </c>
      <c r="CP919" s="10">
        <v>7</v>
      </c>
      <c r="CQ919" s="10">
        <v>5</v>
      </c>
      <c r="CR919" s="10">
        <v>7</v>
      </c>
      <c r="CS919" s="10">
        <v>7</v>
      </c>
      <c r="CT919" s="10">
        <v>7</v>
      </c>
      <c r="CU919" s="10">
        <v>7</v>
      </c>
      <c r="CV919" s="10">
        <v>7</v>
      </c>
      <c r="CW919" s="10">
        <v>7</v>
      </c>
      <c r="CX919" s="10">
        <v>7</v>
      </c>
      <c r="CY919" s="10">
        <v>5</v>
      </c>
      <c r="CZ919" s="10">
        <v>5</v>
      </c>
      <c r="DA919" s="10">
        <v>1</v>
      </c>
      <c r="DB919" s="10">
        <v>1</v>
      </c>
      <c r="DC919" s="10">
        <v>1</v>
      </c>
      <c r="DD919" s="10">
        <v>7</v>
      </c>
      <c r="DE919" s="10">
        <v>4</v>
      </c>
      <c r="DF919" s="10">
        <v>4</v>
      </c>
      <c r="DG919" s="10">
        <v>4</v>
      </c>
      <c r="DH919" s="10">
        <v>7</v>
      </c>
      <c r="DI919" s="10">
        <v>3</v>
      </c>
      <c r="DJ919" s="10">
        <v>6</v>
      </c>
      <c r="DK919" s="10">
        <v>4</v>
      </c>
      <c r="DL919" s="10">
        <v>3</v>
      </c>
      <c r="DM919" s="9" t="s">
        <v>154</v>
      </c>
      <c r="DN919" s="10">
        <v>1996</v>
      </c>
      <c r="DO919" s="9">
        <f t="shared" si="4"/>
        <v>25</v>
      </c>
      <c r="DP919" s="9" t="s">
        <v>155</v>
      </c>
      <c r="DQ919" s="9" t="s">
        <v>210</v>
      </c>
      <c r="DR919" s="9" t="s">
        <v>157</v>
      </c>
      <c r="DS919" s="9" t="s">
        <v>137</v>
      </c>
      <c r="DT919" s="9" t="s">
        <v>181</v>
      </c>
      <c r="DU919" s="9" t="s">
        <v>223</v>
      </c>
      <c r="DV919" s="9" t="str">
        <f>VLOOKUP(DU919,Metadata!$B$2:$C$7,2,FALSE)</f>
        <v>3 - 6 years</v>
      </c>
    </row>
    <row r="920" spans="1:126">
      <c r="A920" s="13">
        <v>919</v>
      </c>
      <c r="B920" s="9" t="s">
        <v>135</v>
      </c>
      <c r="C920" s="9" t="str">
        <f>VLOOKUP(B920,Metadata!$M$2:$N$6,2,FALSE)</f>
        <v>Permanent Employee</v>
      </c>
      <c r="D920" s="9" t="s">
        <v>159</v>
      </c>
      <c r="E920" s="9" t="s">
        <v>137</v>
      </c>
      <c r="F920" s="9" t="s">
        <v>138</v>
      </c>
      <c r="G920" s="9" t="s">
        <v>172</v>
      </c>
      <c r="H920" s="9" t="str">
        <f>IF(G920="","",VLOOKUP(G920,Metadata!$J$2:$K$22,2,FALSE))</f>
        <v>Porto Metropolitan Area</v>
      </c>
      <c r="I920" s="9" t="s">
        <v>138</v>
      </c>
      <c r="J920" s="9" t="str">
        <f>IF(I920="","",VLOOKUP(I920,Metadata!$P$2:$Q$43,2,FALSE))</f>
        <v>Europe</v>
      </c>
      <c r="K920" s="9" t="str">
        <f t="shared" si="0"/>
        <v>Portugal</v>
      </c>
      <c r="L920" s="9" t="s">
        <v>172</v>
      </c>
      <c r="M920" s="9" t="str">
        <f>IF(L920="","",VLOOKUP(L920,Metadata!$J$2:$K$22,2,FALSE))</f>
        <v>Porto Metropolitan Area</v>
      </c>
      <c r="N920" s="9" t="s">
        <v>141</v>
      </c>
      <c r="O920" s="9" t="s">
        <v>137</v>
      </c>
      <c r="P920" s="9" t="s">
        <v>142</v>
      </c>
      <c r="Q920" s="10" t="str">
        <f t="shared" si="1"/>
        <v>Full Office Job</v>
      </c>
      <c r="R920" s="10">
        <v>7</v>
      </c>
      <c r="S920" s="9" t="s">
        <v>229</v>
      </c>
      <c r="T920" s="9" t="s">
        <v>137</v>
      </c>
      <c r="U920" s="9" t="str">
        <f>IF(S920&lt;&gt;"",S920,IF(T920&lt;&gt;"",VLOOKUP(T920,Metadata!$S$2:$T$228,2,FALSE),""))</f>
        <v>Project Manager</v>
      </c>
      <c r="V920" s="9" t="s">
        <v>323</v>
      </c>
      <c r="W920" s="9" t="s">
        <v>137</v>
      </c>
      <c r="X920" s="9" t="s">
        <v>163</v>
      </c>
      <c r="Y920" s="9" t="s">
        <v>137</v>
      </c>
      <c r="Z920" s="9" t="s">
        <v>262</v>
      </c>
      <c r="AA920" s="9" t="s">
        <v>165</v>
      </c>
      <c r="AB920" s="9" t="s">
        <v>137</v>
      </c>
      <c r="AC920" s="9"/>
      <c r="AD920" s="9"/>
      <c r="AE920" s="9" t="s">
        <v>194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 t="s">
        <v>150</v>
      </c>
      <c r="BZ920" s="9" t="s">
        <v>137</v>
      </c>
      <c r="CA920" s="10"/>
      <c r="CB920" s="10" t="str">
        <f t="shared" si="5"/>
        <v/>
      </c>
      <c r="CC920" s="10"/>
      <c r="CD920" s="9" t="str">
        <f t="shared" si="2"/>
        <v/>
      </c>
      <c r="CE920" s="9" t="s">
        <v>151</v>
      </c>
      <c r="CF920" s="9" t="s">
        <v>225</v>
      </c>
      <c r="CG920" s="9">
        <f>IF(CF920="","",VLOOKUP(CF920,Metadata!$D$2:$H$20,2,FALSE))</f>
        <v>22500</v>
      </c>
      <c r="CH920" s="9">
        <f>IF(CF920="","",VLOOKUP(CF920,Metadata!$D$2:$H$20,4,FALSE))</f>
        <v>20000</v>
      </c>
      <c r="CI920" s="9">
        <f>IF(CF920="","",VLOOKUP(CF920,Metadata!$D$2:$H$20,5,FALSE))</f>
        <v>25000</v>
      </c>
      <c r="CJ920" s="9">
        <f t="shared" si="3"/>
        <v>22500</v>
      </c>
      <c r="CK920" s="9" t="s">
        <v>221</v>
      </c>
      <c r="CL920" s="10">
        <v>5</v>
      </c>
      <c r="CM920" s="10">
        <v>3</v>
      </c>
      <c r="CN920" s="10">
        <v>6</v>
      </c>
      <c r="CO920" s="10">
        <v>5</v>
      </c>
      <c r="CP920" s="10">
        <v>5</v>
      </c>
      <c r="CQ920" s="10">
        <v>6</v>
      </c>
      <c r="CR920" s="10">
        <v>3</v>
      </c>
      <c r="CS920" s="10">
        <v>3</v>
      </c>
      <c r="CT920" s="10">
        <v>3</v>
      </c>
      <c r="CU920" s="10">
        <v>5</v>
      </c>
      <c r="CV920" s="10">
        <v>4</v>
      </c>
      <c r="CW920" s="10">
        <v>3</v>
      </c>
      <c r="CX920" s="10">
        <v>5</v>
      </c>
      <c r="CY920" s="10">
        <v>5</v>
      </c>
      <c r="CZ920" s="10">
        <v>5</v>
      </c>
      <c r="DA920" s="10">
        <v>6</v>
      </c>
      <c r="DB920" s="10">
        <v>5</v>
      </c>
      <c r="DC920" s="10">
        <v>5</v>
      </c>
      <c r="DD920" s="10">
        <v>1</v>
      </c>
      <c r="DE920" s="10">
        <v>7</v>
      </c>
      <c r="DF920" s="10">
        <v>4</v>
      </c>
      <c r="DG920" s="10">
        <v>5</v>
      </c>
      <c r="DH920" s="10">
        <v>5</v>
      </c>
      <c r="DI920" s="10">
        <v>5</v>
      </c>
      <c r="DJ920" s="10">
        <v>3</v>
      </c>
      <c r="DK920" s="10">
        <v>3</v>
      </c>
      <c r="DL920" s="10">
        <v>5</v>
      </c>
      <c r="DM920" s="9" t="s">
        <v>154</v>
      </c>
      <c r="DN920" s="10">
        <v>1991</v>
      </c>
      <c r="DO920" s="9">
        <f t="shared" si="4"/>
        <v>30</v>
      </c>
      <c r="DP920" s="9" t="s">
        <v>155</v>
      </c>
      <c r="DQ920" s="9" t="s">
        <v>156</v>
      </c>
      <c r="DR920" s="9" t="s">
        <v>170</v>
      </c>
      <c r="DS920" s="9" t="s">
        <v>137</v>
      </c>
      <c r="DT920" s="9" t="s">
        <v>181</v>
      </c>
      <c r="DU920" s="9" t="s">
        <v>203</v>
      </c>
      <c r="DV920" s="9" t="str">
        <f>VLOOKUP(DU920,Metadata!$B$2:$C$7,2,FALSE)</f>
        <v>6+ years</v>
      </c>
    </row>
    <row r="921" spans="1:126">
      <c r="A921" s="13">
        <v>920</v>
      </c>
      <c r="B921" s="9" t="s">
        <v>135</v>
      </c>
      <c r="C921" s="9" t="str">
        <f>VLOOKUP(B921,Metadata!$M$2:$N$6,2,FALSE)</f>
        <v>Permanent Employee</v>
      </c>
      <c r="D921" s="9" t="s">
        <v>159</v>
      </c>
      <c r="E921" s="9" t="s">
        <v>137</v>
      </c>
      <c r="F921" s="9" t="s">
        <v>138</v>
      </c>
      <c r="G921" s="9" t="s">
        <v>275</v>
      </c>
      <c r="H921" s="9" t="str">
        <f>IF(G921="","",VLOOKUP(G921,Metadata!$J$2:$K$22,2,FALSE))</f>
        <v>Centre</v>
      </c>
      <c r="I921" s="9" t="s">
        <v>138</v>
      </c>
      <c r="J921" s="9" t="str">
        <f>IF(I921="","",VLOOKUP(I921,Metadata!$P$2:$Q$43,2,FALSE))</f>
        <v>Europe</v>
      </c>
      <c r="K921" s="9" t="str">
        <f t="shared" si="0"/>
        <v>Portugal</v>
      </c>
      <c r="L921" s="9" t="s">
        <v>275</v>
      </c>
      <c r="M921" s="9" t="str">
        <f>IF(L921="","",VLOOKUP(L921,Metadata!$J$2:$K$22,2,FALSE))</f>
        <v>Centre</v>
      </c>
      <c r="N921" s="9" t="s">
        <v>141</v>
      </c>
      <c r="O921" s="9" t="s">
        <v>137</v>
      </c>
      <c r="P921" s="9" t="s">
        <v>142</v>
      </c>
      <c r="Q921" s="10" t="str">
        <f t="shared" si="1"/>
        <v>Full Office Job</v>
      </c>
      <c r="R921" s="10">
        <v>1</v>
      </c>
      <c r="S921" s="9" t="s">
        <v>249</v>
      </c>
      <c r="T921" s="9" t="s">
        <v>137</v>
      </c>
      <c r="U921" s="9" t="str">
        <f>IF(S921&lt;&gt;"",S921,IF(T921&lt;&gt;"",VLOOKUP(T921,Metadata!$S$2:$T$228,2,FALSE),""))</f>
        <v>Business Applications (BI/CRM/ERP)</v>
      </c>
      <c r="V921" s="9" t="s">
        <v>207</v>
      </c>
      <c r="W921" s="9" t="s">
        <v>137</v>
      </c>
      <c r="X921" s="9" t="s">
        <v>208</v>
      </c>
      <c r="Y921" s="9" t="s">
        <v>137</v>
      </c>
      <c r="Z921" s="9" t="s">
        <v>184</v>
      </c>
      <c r="AA921" s="9" t="s">
        <v>137</v>
      </c>
      <c r="AB921" s="9" t="s">
        <v>137</v>
      </c>
      <c r="AC921" s="9" t="s">
        <v>147</v>
      </c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 t="s">
        <v>178</v>
      </c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 t="s">
        <v>150</v>
      </c>
      <c r="BZ921" s="9" t="s">
        <v>137</v>
      </c>
      <c r="CA921" s="10"/>
      <c r="CB921" s="10" t="str">
        <f t="shared" si="5"/>
        <v/>
      </c>
      <c r="CC921" s="10"/>
      <c r="CD921" s="9" t="str">
        <f t="shared" si="2"/>
        <v/>
      </c>
      <c r="CE921" s="9" t="s">
        <v>168</v>
      </c>
      <c r="CF921" s="9" t="s">
        <v>169</v>
      </c>
      <c r="CG921" s="9">
        <f>IF(CF921="","",VLOOKUP(CF921,Metadata!$D$2:$H$20,2,FALSE))</f>
        <v>12500</v>
      </c>
      <c r="CH921" s="9">
        <f>IF(CF921="","",VLOOKUP(CF921,Metadata!$D$2:$H$20,4,FALSE))</f>
        <v>0</v>
      </c>
      <c r="CI921" s="9">
        <f>IF(CF921="","",VLOOKUP(CF921,Metadata!$D$2:$H$20,5,FALSE))</f>
        <v>15000</v>
      </c>
      <c r="CJ921" s="9">
        <f t="shared" si="3"/>
        <v>12500</v>
      </c>
      <c r="CK921" s="9" t="s">
        <v>180</v>
      </c>
      <c r="CL921" s="10">
        <v>1</v>
      </c>
      <c r="CM921" s="10">
        <v>5</v>
      </c>
      <c r="CN921" s="10">
        <v>7</v>
      </c>
      <c r="CO921" s="10">
        <v>7</v>
      </c>
      <c r="CP921" s="10">
        <v>6</v>
      </c>
      <c r="CQ921" s="10">
        <v>7</v>
      </c>
      <c r="CR921" s="10">
        <v>3</v>
      </c>
      <c r="CS921" s="10">
        <v>5</v>
      </c>
      <c r="CT921" s="10">
        <v>7</v>
      </c>
      <c r="CU921" s="10">
        <v>7</v>
      </c>
      <c r="CV921" s="10">
        <v>2</v>
      </c>
      <c r="CW921" s="10">
        <v>7</v>
      </c>
      <c r="CX921" s="10">
        <v>7</v>
      </c>
      <c r="CY921" s="10">
        <v>7</v>
      </c>
      <c r="CZ921" s="10">
        <v>7</v>
      </c>
      <c r="DA921" s="10">
        <v>1</v>
      </c>
      <c r="DB921" s="10">
        <v>6</v>
      </c>
      <c r="DC921" s="10">
        <v>6</v>
      </c>
      <c r="DD921" s="10">
        <v>6</v>
      </c>
      <c r="DE921" s="10">
        <v>6</v>
      </c>
      <c r="DF921" s="10">
        <v>6</v>
      </c>
      <c r="DG921" s="10">
        <v>7</v>
      </c>
      <c r="DH921" s="10">
        <v>6</v>
      </c>
      <c r="DI921" s="10">
        <v>1</v>
      </c>
      <c r="DJ921" s="10">
        <v>1</v>
      </c>
      <c r="DK921" s="10">
        <v>6</v>
      </c>
      <c r="DL921" s="10">
        <v>1</v>
      </c>
      <c r="DM921" s="9" t="s">
        <v>154</v>
      </c>
      <c r="DN921" s="10">
        <v>1997</v>
      </c>
      <c r="DO921" s="9">
        <f t="shared" si="4"/>
        <v>24</v>
      </c>
      <c r="DP921" s="9" t="s">
        <v>155</v>
      </c>
      <c r="DQ921" s="9" t="s">
        <v>156</v>
      </c>
      <c r="DR921" s="9" t="s">
        <v>157</v>
      </c>
      <c r="DS921" s="9" t="s">
        <v>137</v>
      </c>
      <c r="DT921" s="9" t="s">
        <v>181</v>
      </c>
      <c r="DU921" s="9" t="s">
        <v>168</v>
      </c>
      <c r="DV921" s="9" t="str">
        <f>VLOOKUP(DU921,Metadata!$B$2:$C$7,2,FALSE)</f>
        <v>0 - 3 years</v>
      </c>
    </row>
    <row r="922" spans="1:126">
      <c r="A922" s="13">
        <v>921</v>
      </c>
      <c r="B922" s="9" t="s">
        <v>135</v>
      </c>
      <c r="C922" s="9" t="str">
        <f>VLOOKUP(B922,Metadata!$M$2:$N$6,2,FALSE)</f>
        <v>Permanent Employee</v>
      </c>
      <c r="D922" s="9" t="s">
        <v>159</v>
      </c>
      <c r="E922" s="9" t="s">
        <v>137</v>
      </c>
      <c r="F922" s="9" t="s">
        <v>138</v>
      </c>
      <c r="G922" s="9" t="s">
        <v>312</v>
      </c>
      <c r="H922" s="9" t="str">
        <f>IF(G922="","",VLOOKUP(G922,Metadata!$J$2:$K$22,2,FALSE))</f>
        <v>South</v>
      </c>
      <c r="I922" s="9" t="s">
        <v>311</v>
      </c>
      <c r="J922" s="9" t="str">
        <f>IF(I922="","",VLOOKUP(I922,Metadata!$P$2:$Q$43,2,FALSE))</f>
        <v>Europe</v>
      </c>
      <c r="K922" s="9" t="str">
        <f t="shared" si="0"/>
        <v>International</v>
      </c>
      <c r="L922" s="9" t="s">
        <v>137</v>
      </c>
      <c r="M922" s="9" t="str">
        <f>IF(L922="","",VLOOKUP(L922,Metadata!$J$2:$K$22,2,FALSE))</f>
        <v/>
      </c>
      <c r="N922" s="9" t="s">
        <v>214</v>
      </c>
      <c r="O922" s="9" t="s">
        <v>215</v>
      </c>
      <c r="P922" s="9" t="s">
        <v>142</v>
      </c>
      <c r="Q922" s="10" t="str">
        <f t="shared" si="1"/>
        <v>Full Office Job</v>
      </c>
      <c r="R922" s="10">
        <v>3</v>
      </c>
      <c r="S922" s="9" t="s">
        <v>161</v>
      </c>
      <c r="T922" s="9" t="s">
        <v>137</v>
      </c>
      <c r="U922" s="9" t="str">
        <f>IF(S922&lt;&gt;"",S922,IF(T922&lt;&gt;"",VLOOKUP(T922,Metadata!$S$2:$T$228,2,FALSE),""))</f>
        <v>Full-Stack Developer</v>
      </c>
      <c r="V922" s="9" t="s">
        <v>261</v>
      </c>
      <c r="W922" s="9" t="s">
        <v>137</v>
      </c>
      <c r="X922" s="9" t="s">
        <v>145</v>
      </c>
      <c r="Y922" s="9" t="s">
        <v>137</v>
      </c>
      <c r="Z922" s="9" t="s">
        <v>184</v>
      </c>
      <c r="AA922" s="9" t="s">
        <v>165</v>
      </c>
      <c r="AB922" s="9" t="s">
        <v>253</v>
      </c>
      <c r="AC922" s="9" t="s">
        <v>147</v>
      </c>
      <c r="AD922" s="9" t="s">
        <v>148</v>
      </c>
      <c r="AE922" s="9"/>
      <c r="AF922" s="9"/>
      <c r="AG922" s="9" t="s">
        <v>166</v>
      </c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 t="s">
        <v>167</v>
      </c>
      <c r="BK922" s="9"/>
      <c r="BL922" s="9"/>
      <c r="BM922" s="9"/>
      <c r="BN922" s="9" t="s">
        <v>186</v>
      </c>
      <c r="BO922" s="9"/>
      <c r="BP922" s="9" t="s">
        <v>179</v>
      </c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10"/>
      <c r="CB922" s="10" t="str">
        <f t="shared" si="5"/>
        <v/>
      </c>
      <c r="CC922" s="10"/>
      <c r="CD922" s="9" t="str">
        <f t="shared" si="2"/>
        <v/>
      </c>
      <c r="CE922" s="9" t="s">
        <v>168</v>
      </c>
      <c r="CF922" s="9" t="s">
        <v>225</v>
      </c>
      <c r="CG922" s="9">
        <f>IF(CF922="","",VLOOKUP(CF922,Metadata!$D$2:$H$20,2,FALSE))</f>
        <v>22500</v>
      </c>
      <c r="CH922" s="9">
        <f>IF(CF922="","",VLOOKUP(CF922,Metadata!$D$2:$H$20,4,FALSE))</f>
        <v>20000</v>
      </c>
      <c r="CI922" s="9">
        <f>IF(CF922="","",VLOOKUP(CF922,Metadata!$D$2:$H$20,5,FALSE))</f>
        <v>25000</v>
      </c>
      <c r="CJ922" s="9">
        <f t="shared" si="3"/>
        <v>22500</v>
      </c>
      <c r="CK922" s="9" t="s">
        <v>189</v>
      </c>
      <c r="CL922" s="10">
        <v>5</v>
      </c>
      <c r="CM922" s="10">
        <v>2</v>
      </c>
      <c r="CN922" s="10">
        <v>7</v>
      </c>
      <c r="CO922" s="10">
        <v>6</v>
      </c>
      <c r="CP922" s="10">
        <v>5</v>
      </c>
      <c r="CQ922" s="10">
        <v>6</v>
      </c>
      <c r="CR922" s="10">
        <v>5</v>
      </c>
      <c r="CS922" s="10">
        <v>6</v>
      </c>
      <c r="CT922" s="10">
        <v>7</v>
      </c>
      <c r="CU922" s="10">
        <v>3</v>
      </c>
      <c r="CV922" s="10">
        <v>5</v>
      </c>
      <c r="CW922" s="10">
        <v>3</v>
      </c>
      <c r="CX922" s="10">
        <v>5</v>
      </c>
      <c r="CY922" s="10">
        <v>5</v>
      </c>
      <c r="CZ922" s="10">
        <v>6</v>
      </c>
      <c r="DA922" s="10">
        <v>7</v>
      </c>
      <c r="DB922" s="10">
        <v>4</v>
      </c>
      <c r="DC922" s="10">
        <v>7</v>
      </c>
      <c r="DD922" s="10">
        <v>5</v>
      </c>
      <c r="DE922" s="10">
        <v>7</v>
      </c>
      <c r="DF922" s="10">
        <v>6</v>
      </c>
      <c r="DG922" s="10">
        <v>4</v>
      </c>
      <c r="DH922" s="10">
        <v>5</v>
      </c>
      <c r="DI922" s="10">
        <v>7</v>
      </c>
      <c r="DJ922" s="10">
        <v>2</v>
      </c>
      <c r="DK922" s="10">
        <v>5</v>
      </c>
      <c r="DL922" s="10">
        <v>3</v>
      </c>
      <c r="DM922" s="9" t="s">
        <v>154</v>
      </c>
      <c r="DN922" s="10">
        <v>1994</v>
      </c>
      <c r="DO922" s="9">
        <f t="shared" si="4"/>
        <v>27</v>
      </c>
      <c r="DP922" s="9" t="s">
        <v>222</v>
      </c>
      <c r="DQ922" s="9" t="s">
        <v>156</v>
      </c>
      <c r="DR922" s="9" t="s">
        <v>157</v>
      </c>
      <c r="DS922" s="9" t="s">
        <v>137</v>
      </c>
      <c r="DT922" s="9" t="s">
        <v>181</v>
      </c>
      <c r="DU922" s="9" t="s">
        <v>168</v>
      </c>
      <c r="DV922" s="9" t="str">
        <f>VLOOKUP(DU922,Metadata!$B$2:$C$7,2,FALSE)</f>
        <v>0 - 3 years</v>
      </c>
    </row>
    <row r="923" spans="1:126">
      <c r="A923" s="13">
        <v>922</v>
      </c>
      <c r="B923" s="9" t="s">
        <v>135</v>
      </c>
      <c r="C923" s="9" t="str">
        <f>VLOOKUP(B923,Metadata!$M$2:$N$6,2,FALSE)</f>
        <v>Permanent Employee</v>
      </c>
      <c r="D923" s="9" t="s">
        <v>159</v>
      </c>
      <c r="E923" s="9" t="s">
        <v>137</v>
      </c>
      <c r="F923" s="9" t="s">
        <v>138</v>
      </c>
      <c r="G923" s="9" t="s">
        <v>312</v>
      </c>
      <c r="H923" s="9" t="str">
        <f>IF(G923="","",VLOOKUP(G923,Metadata!$J$2:$K$22,2,FALSE))</f>
        <v>South</v>
      </c>
      <c r="I923" s="9" t="s">
        <v>138</v>
      </c>
      <c r="J923" s="9" t="str">
        <f>IF(I923="","",VLOOKUP(I923,Metadata!$P$2:$Q$43,2,FALSE))</f>
        <v>Europe</v>
      </c>
      <c r="K923" s="9" t="str">
        <f t="shared" si="0"/>
        <v>Portugal</v>
      </c>
      <c r="L923" s="9" t="s">
        <v>140</v>
      </c>
      <c r="M923" s="9" t="str">
        <f>IF(L923="","",VLOOKUP(L923,Metadata!$J$2:$K$22,2,FALSE))</f>
        <v>Lisbon Metropolitan Area</v>
      </c>
      <c r="N923" s="9" t="s">
        <v>141</v>
      </c>
      <c r="O923" s="9" t="s">
        <v>137</v>
      </c>
      <c r="P923" s="9" t="s">
        <v>142</v>
      </c>
      <c r="Q923" s="10" t="str">
        <f t="shared" si="1"/>
        <v>Full Office Job</v>
      </c>
      <c r="R923" s="10">
        <v>5</v>
      </c>
      <c r="S923" s="9" t="s">
        <v>206</v>
      </c>
      <c r="T923" s="9" t="s">
        <v>137</v>
      </c>
      <c r="U923" s="9" t="str">
        <f>IF(S923&lt;&gt;"",S923,IF(T923&lt;&gt;"",VLOOKUP(T923,Metadata!$S$2:$T$228,2,FALSE),""))</f>
        <v>Mobile Apps Developer</v>
      </c>
      <c r="V923" s="9" t="s">
        <v>162</v>
      </c>
      <c r="W923" s="9" t="s">
        <v>137</v>
      </c>
      <c r="X923" s="9" t="s">
        <v>208</v>
      </c>
      <c r="Y923" s="9" t="s">
        <v>137</v>
      </c>
      <c r="Z923" s="9" t="s">
        <v>146</v>
      </c>
      <c r="AA923" s="9" t="s">
        <v>137</v>
      </c>
      <c r="AB923" s="9" t="s">
        <v>137</v>
      </c>
      <c r="AC923" s="9"/>
      <c r="AD923" s="9"/>
      <c r="AE923" s="9"/>
      <c r="AF923" s="9"/>
      <c r="AG923" s="9"/>
      <c r="AH923" s="9"/>
      <c r="AI923" s="9"/>
      <c r="AJ923" s="9"/>
      <c r="AK923" s="9"/>
      <c r="AL923" s="9" t="s">
        <v>177</v>
      </c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 t="s">
        <v>539</v>
      </c>
      <c r="CA923" s="10"/>
      <c r="CB923" s="10" t="str">
        <f t="shared" si="5"/>
        <v/>
      </c>
      <c r="CC923" s="10"/>
      <c r="CD923" s="9" t="str">
        <f t="shared" si="2"/>
        <v/>
      </c>
      <c r="CE923" s="9" t="s">
        <v>232</v>
      </c>
      <c r="CF923" s="9" t="s">
        <v>225</v>
      </c>
      <c r="CG923" s="9">
        <f>IF(CF923="","",VLOOKUP(CF923,Metadata!$D$2:$H$20,2,FALSE))</f>
        <v>22500</v>
      </c>
      <c r="CH923" s="9">
        <f>IF(CF923="","",VLOOKUP(CF923,Metadata!$D$2:$H$20,4,FALSE))</f>
        <v>20000</v>
      </c>
      <c r="CI923" s="9">
        <f>IF(CF923="","",VLOOKUP(CF923,Metadata!$D$2:$H$20,5,FALSE))</f>
        <v>25000</v>
      </c>
      <c r="CJ923" s="9">
        <f t="shared" si="3"/>
        <v>22500</v>
      </c>
      <c r="CK923" s="9" t="s">
        <v>153</v>
      </c>
      <c r="CL923" s="10">
        <v>6</v>
      </c>
      <c r="CM923" s="10">
        <v>1</v>
      </c>
      <c r="CN923" s="10">
        <v>7</v>
      </c>
      <c r="CO923" s="10">
        <v>7</v>
      </c>
      <c r="CP923" s="10">
        <v>5</v>
      </c>
      <c r="CQ923" s="10">
        <v>7</v>
      </c>
      <c r="CR923" s="10">
        <v>5</v>
      </c>
      <c r="CS923" s="10">
        <v>6</v>
      </c>
      <c r="CT923" s="10">
        <v>4</v>
      </c>
      <c r="CU923" s="10">
        <v>5</v>
      </c>
      <c r="CV923" s="10">
        <v>6</v>
      </c>
      <c r="CW923" s="10">
        <v>7</v>
      </c>
      <c r="CX923" s="10">
        <v>5</v>
      </c>
      <c r="CY923" s="10">
        <v>6</v>
      </c>
      <c r="CZ923" s="10">
        <v>4</v>
      </c>
      <c r="DA923" s="10">
        <v>7</v>
      </c>
      <c r="DB923" s="10">
        <v>6</v>
      </c>
      <c r="DC923" s="10">
        <v>7</v>
      </c>
      <c r="DD923" s="10">
        <v>7</v>
      </c>
      <c r="DE923" s="10">
        <v>6</v>
      </c>
      <c r="DF923" s="10">
        <v>6</v>
      </c>
      <c r="DG923" s="10">
        <v>7</v>
      </c>
      <c r="DH923" s="10">
        <v>6</v>
      </c>
      <c r="DI923" s="10">
        <v>5</v>
      </c>
      <c r="DJ923" s="10">
        <v>4</v>
      </c>
      <c r="DK923" s="10">
        <v>5</v>
      </c>
      <c r="DL923" s="10">
        <v>4</v>
      </c>
      <c r="DM923" s="9" t="s">
        <v>154</v>
      </c>
      <c r="DN923" s="10">
        <v>1995</v>
      </c>
      <c r="DO923" s="9">
        <f t="shared" si="4"/>
        <v>26</v>
      </c>
      <c r="DP923" s="9" t="s">
        <v>155</v>
      </c>
      <c r="DQ923" s="9" t="s">
        <v>156</v>
      </c>
      <c r="DR923" s="9" t="s">
        <v>157</v>
      </c>
      <c r="DS923" s="9" t="s">
        <v>137</v>
      </c>
      <c r="DT923" s="9" t="s">
        <v>181</v>
      </c>
      <c r="DU923" s="9" t="s">
        <v>168</v>
      </c>
      <c r="DV923" s="9" t="str">
        <f>VLOOKUP(DU923,Metadata!$B$2:$C$7,2,FALSE)</f>
        <v>0 - 3 years</v>
      </c>
    </row>
    <row r="924" spans="1:126">
      <c r="A924" s="13">
        <v>923</v>
      </c>
      <c r="B924" s="9" t="s">
        <v>135</v>
      </c>
      <c r="C924" s="9" t="str">
        <f>VLOOKUP(B924,Metadata!$M$2:$N$6,2,FALSE)</f>
        <v>Permanent Employee</v>
      </c>
      <c r="D924" s="9" t="s">
        <v>159</v>
      </c>
      <c r="E924" s="9" t="s">
        <v>137</v>
      </c>
      <c r="F924" s="9" t="s">
        <v>138</v>
      </c>
      <c r="G924" s="9" t="s">
        <v>140</v>
      </c>
      <c r="H924" s="9" t="str">
        <f>IF(G924="","",VLOOKUP(G924,Metadata!$J$2:$K$22,2,FALSE))</f>
        <v>Lisbon Metropolitan Area</v>
      </c>
      <c r="I924" s="9" t="s">
        <v>138</v>
      </c>
      <c r="J924" s="9" t="str">
        <f>IF(I924="","",VLOOKUP(I924,Metadata!$P$2:$Q$43,2,FALSE))</f>
        <v>Europe</v>
      </c>
      <c r="K924" s="9" t="str">
        <f t="shared" si="0"/>
        <v>Portugal</v>
      </c>
      <c r="L924" s="9" t="s">
        <v>140</v>
      </c>
      <c r="M924" s="9" t="str">
        <f>IF(L924="","",VLOOKUP(L924,Metadata!$J$2:$K$22,2,FALSE))</f>
        <v>Lisbon Metropolitan Area</v>
      </c>
      <c r="N924" s="9" t="s">
        <v>141</v>
      </c>
      <c r="O924" s="9" t="s">
        <v>137</v>
      </c>
      <c r="P924" s="9" t="s">
        <v>142</v>
      </c>
      <c r="Q924" s="10" t="str">
        <f t="shared" si="1"/>
        <v>Full Office Job</v>
      </c>
      <c r="R924" s="10">
        <v>3</v>
      </c>
      <c r="S924" s="9" t="s">
        <v>229</v>
      </c>
      <c r="T924" s="9" t="s">
        <v>137</v>
      </c>
      <c r="U924" s="9" t="str">
        <f>IF(S924&lt;&gt;"",S924,IF(T924&lt;&gt;"",VLOOKUP(T924,Metadata!$S$2:$T$228,2,FALSE),""))</f>
        <v>Project Manager</v>
      </c>
      <c r="V924" s="9" t="s">
        <v>207</v>
      </c>
      <c r="W924" s="9" t="s">
        <v>137</v>
      </c>
      <c r="X924" s="9" t="s">
        <v>208</v>
      </c>
      <c r="Y924" s="9" t="s">
        <v>137</v>
      </c>
      <c r="Z924" s="9" t="s">
        <v>184</v>
      </c>
      <c r="AA924" s="9" t="s">
        <v>137</v>
      </c>
      <c r="AB924" s="9" t="s">
        <v>253</v>
      </c>
      <c r="AC924" s="9" t="s">
        <v>147</v>
      </c>
      <c r="AD924" s="9" t="s">
        <v>148</v>
      </c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 t="s">
        <v>219</v>
      </c>
      <c r="BR924" s="9"/>
      <c r="BS924" s="9"/>
      <c r="BT924" s="9"/>
      <c r="BU924" s="9"/>
      <c r="BV924" s="9"/>
      <c r="BW924" s="9"/>
      <c r="BX924" s="9"/>
      <c r="BY924" s="9"/>
      <c r="BZ924" s="9"/>
      <c r="CA924" s="10"/>
      <c r="CB924" s="10" t="str">
        <f t="shared" si="5"/>
        <v/>
      </c>
      <c r="CC924" s="10"/>
      <c r="CD924" s="9" t="str">
        <f t="shared" si="2"/>
        <v/>
      </c>
      <c r="CE924" s="9" t="s">
        <v>151</v>
      </c>
      <c r="CF924" s="9" t="s">
        <v>152</v>
      </c>
      <c r="CG924" s="9">
        <f>IF(CF924="","",VLOOKUP(CF924,Metadata!$D$2:$H$20,2,FALSE))</f>
        <v>32500</v>
      </c>
      <c r="CH924" s="9">
        <f>IF(CF924="","",VLOOKUP(CF924,Metadata!$D$2:$H$20,4,FALSE))</f>
        <v>30000</v>
      </c>
      <c r="CI924" s="9">
        <f>IF(CF924="","",VLOOKUP(CF924,Metadata!$D$2:$H$20,5,FALSE))</f>
        <v>35000</v>
      </c>
      <c r="CJ924" s="9">
        <f t="shared" si="3"/>
        <v>32500</v>
      </c>
      <c r="CK924" s="9" t="s">
        <v>221</v>
      </c>
      <c r="CL924" s="10">
        <v>3</v>
      </c>
      <c r="CM924" s="10">
        <v>2</v>
      </c>
      <c r="CN924" s="10">
        <v>5</v>
      </c>
      <c r="CO924" s="10">
        <v>7</v>
      </c>
      <c r="CP924" s="10">
        <v>4</v>
      </c>
      <c r="CQ924" s="10">
        <v>7</v>
      </c>
      <c r="CR924" s="10">
        <v>4</v>
      </c>
      <c r="CS924" s="10">
        <v>2</v>
      </c>
      <c r="CT924" s="10">
        <v>5</v>
      </c>
      <c r="CU924" s="10">
        <v>5</v>
      </c>
      <c r="CV924" s="10">
        <v>3</v>
      </c>
      <c r="CW924" s="10">
        <v>3</v>
      </c>
      <c r="CX924" s="10">
        <v>7</v>
      </c>
      <c r="CY924" s="10">
        <v>6</v>
      </c>
      <c r="CZ924" s="10">
        <v>6</v>
      </c>
      <c r="DA924" s="10">
        <v>3</v>
      </c>
      <c r="DB924" s="10">
        <v>3</v>
      </c>
      <c r="DC924" s="10">
        <v>6</v>
      </c>
      <c r="DD924" s="10">
        <v>3</v>
      </c>
      <c r="DE924" s="10">
        <v>6</v>
      </c>
      <c r="DF924" s="10">
        <v>4</v>
      </c>
      <c r="DG924" s="10">
        <v>7</v>
      </c>
      <c r="DH924" s="10">
        <v>1</v>
      </c>
      <c r="DI924" s="10">
        <v>4</v>
      </c>
      <c r="DJ924" s="10">
        <v>4</v>
      </c>
      <c r="DK924" s="10">
        <v>2</v>
      </c>
      <c r="DL924" s="10">
        <v>3</v>
      </c>
      <c r="DM924" s="9" t="s">
        <v>154</v>
      </c>
      <c r="DN924" s="10">
        <v>1992</v>
      </c>
      <c r="DO924" s="9">
        <f t="shared" si="4"/>
        <v>29</v>
      </c>
      <c r="DP924" s="9" t="s">
        <v>155</v>
      </c>
      <c r="DQ924" s="9" t="s">
        <v>156</v>
      </c>
      <c r="DR924" s="9" t="s">
        <v>157</v>
      </c>
      <c r="DS924" s="9" t="s">
        <v>137</v>
      </c>
      <c r="DT924" s="9" t="s">
        <v>181</v>
      </c>
      <c r="DU924" s="9" t="s">
        <v>203</v>
      </c>
      <c r="DV924" s="9" t="str">
        <f>VLOOKUP(DU924,Metadata!$B$2:$C$7,2,FALSE)</f>
        <v>6+ years</v>
      </c>
    </row>
    <row r="925" spans="1:126">
      <c r="A925" s="13">
        <v>924</v>
      </c>
      <c r="B925" s="9" t="s">
        <v>135</v>
      </c>
      <c r="C925" s="9" t="str">
        <f>VLOOKUP(B925,Metadata!$M$2:$N$6,2,FALSE)</f>
        <v>Permanent Employee</v>
      </c>
      <c r="D925" s="9" t="s">
        <v>159</v>
      </c>
      <c r="E925" s="9" t="s">
        <v>137</v>
      </c>
      <c r="F925" s="9" t="s">
        <v>138</v>
      </c>
      <c r="G925" s="9" t="s">
        <v>172</v>
      </c>
      <c r="H925" s="9" t="str">
        <f>IF(G925="","",VLOOKUP(G925,Metadata!$J$2:$K$22,2,FALSE))</f>
        <v>Porto Metropolitan Area</v>
      </c>
      <c r="I925" s="9" t="s">
        <v>138</v>
      </c>
      <c r="J925" s="9" t="str">
        <f>IF(I925="","",VLOOKUP(I925,Metadata!$P$2:$Q$43,2,FALSE))</f>
        <v>Europe</v>
      </c>
      <c r="K925" s="9" t="str">
        <f t="shared" si="0"/>
        <v>Portugal</v>
      </c>
      <c r="L925" s="9" t="s">
        <v>172</v>
      </c>
      <c r="M925" s="9" t="str">
        <f>IF(L925="","",VLOOKUP(L925,Metadata!$J$2:$K$22,2,FALSE))</f>
        <v>Porto Metropolitan Area</v>
      </c>
      <c r="N925" s="9" t="s">
        <v>141</v>
      </c>
      <c r="O925" s="9" t="s">
        <v>137</v>
      </c>
      <c r="P925" s="9" t="s">
        <v>142</v>
      </c>
      <c r="Q925" s="10" t="str">
        <f t="shared" si="1"/>
        <v>Full Office Job</v>
      </c>
      <c r="R925" s="10">
        <v>7</v>
      </c>
      <c r="S925" s="9" t="s">
        <v>143</v>
      </c>
      <c r="T925" s="9" t="s">
        <v>137</v>
      </c>
      <c r="U925" s="9" t="str">
        <f>IF(S925&lt;&gt;"",S925,IF(T925&lt;&gt;"",VLOOKUP(T925,Metadata!$S$2:$T$228,2,FALSE),""))</f>
        <v>Technical Team Leader</v>
      </c>
      <c r="V925" s="9" t="s">
        <v>274</v>
      </c>
      <c r="W925" s="9" t="s">
        <v>137</v>
      </c>
      <c r="X925" s="9" t="s">
        <v>242</v>
      </c>
      <c r="Y925" s="9" t="s">
        <v>137</v>
      </c>
      <c r="Z925" s="9" t="s">
        <v>184</v>
      </c>
      <c r="AA925" s="9" t="s">
        <v>165</v>
      </c>
      <c r="AB925" s="9" t="s">
        <v>137</v>
      </c>
      <c r="AC925" s="9" t="s">
        <v>147</v>
      </c>
      <c r="AD925" s="9"/>
      <c r="AE925" s="9"/>
      <c r="AF925" s="9"/>
      <c r="AG925" s="9" t="s">
        <v>166</v>
      </c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 t="s">
        <v>324</v>
      </c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 t="s">
        <v>179</v>
      </c>
      <c r="BQ925" s="9"/>
      <c r="BR925" s="9" t="s">
        <v>247</v>
      </c>
      <c r="BS925" s="9" t="s">
        <v>200</v>
      </c>
      <c r="BT925" s="9"/>
      <c r="BU925" s="9"/>
      <c r="BV925" s="9"/>
      <c r="BW925" s="9"/>
      <c r="BX925" s="9"/>
      <c r="BY925" s="9"/>
      <c r="BZ925" s="9"/>
      <c r="CA925" s="10"/>
      <c r="CB925" s="10" t="str">
        <f t="shared" si="5"/>
        <v/>
      </c>
      <c r="CC925" s="10"/>
      <c r="CD925" s="9" t="str">
        <f t="shared" si="2"/>
        <v/>
      </c>
      <c r="CE925" s="9" t="s">
        <v>168</v>
      </c>
      <c r="CF925" s="9" t="s">
        <v>254</v>
      </c>
      <c r="CG925" s="9">
        <f>IF(CF925="","",VLOOKUP(CF925,Metadata!$D$2:$H$20,2,FALSE))</f>
        <v>37500</v>
      </c>
      <c r="CH925" s="9">
        <f>IF(CF925="","",VLOOKUP(CF925,Metadata!$D$2:$H$20,4,FALSE))</f>
        <v>35000</v>
      </c>
      <c r="CI925" s="9">
        <f>IF(CF925="","",VLOOKUP(CF925,Metadata!$D$2:$H$20,5,FALSE))</f>
        <v>40000</v>
      </c>
      <c r="CJ925" s="9">
        <f t="shared" si="3"/>
        <v>37500</v>
      </c>
      <c r="CK925" s="9" t="s">
        <v>189</v>
      </c>
      <c r="CL925" s="10">
        <v>7</v>
      </c>
      <c r="CM925" s="10">
        <v>3</v>
      </c>
      <c r="CN925" s="10">
        <v>7</v>
      </c>
      <c r="CO925" s="10">
        <v>5</v>
      </c>
      <c r="CP925" s="10">
        <v>1</v>
      </c>
      <c r="CQ925" s="10">
        <v>4</v>
      </c>
      <c r="CR925" s="10">
        <v>7</v>
      </c>
      <c r="CS925" s="10">
        <v>7</v>
      </c>
      <c r="CT925" s="10">
        <v>7</v>
      </c>
      <c r="CU925" s="10">
        <v>7</v>
      </c>
      <c r="CV925" s="10">
        <v>7</v>
      </c>
      <c r="CW925" s="10">
        <v>7</v>
      </c>
      <c r="CX925" s="10">
        <v>7</v>
      </c>
      <c r="CY925" s="10">
        <v>7</v>
      </c>
      <c r="CZ925" s="10">
        <v>7</v>
      </c>
      <c r="DA925" s="10">
        <v>4</v>
      </c>
      <c r="DB925" s="10">
        <v>4</v>
      </c>
      <c r="DC925" s="10">
        <v>4</v>
      </c>
      <c r="DD925" s="10">
        <v>4</v>
      </c>
      <c r="DE925" s="10">
        <v>7</v>
      </c>
      <c r="DF925" s="10">
        <v>7</v>
      </c>
      <c r="DG925" s="10">
        <v>4</v>
      </c>
      <c r="DH925" s="10">
        <v>4</v>
      </c>
      <c r="DI925" s="10">
        <v>7</v>
      </c>
      <c r="DJ925" s="10">
        <v>6</v>
      </c>
      <c r="DK925" s="10">
        <v>7</v>
      </c>
      <c r="DL925" s="10">
        <v>5</v>
      </c>
      <c r="DM925" s="9" t="s">
        <v>154</v>
      </c>
      <c r="DN925" s="10">
        <v>1991</v>
      </c>
      <c r="DO925" s="9">
        <f t="shared" si="4"/>
        <v>30</v>
      </c>
      <c r="DP925" s="9" t="s">
        <v>155</v>
      </c>
      <c r="DQ925" s="9" t="s">
        <v>156</v>
      </c>
      <c r="DR925" s="9" t="s">
        <v>157</v>
      </c>
      <c r="DS925" s="9" t="s">
        <v>137</v>
      </c>
      <c r="DT925" s="9" t="s">
        <v>181</v>
      </c>
      <c r="DU925" s="9" t="s">
        <v>223</v>
      </c>
      <c r="DV925" s="9" t="str">
        <f>VLOOKUP(DU925,Metadata!$B$2:$C$7,2,FALSE)</f>
        <v>3 - 6 years</v>
      </c>
    </row>
    <row r="926" spans="1:126">
      <c r="A926" s="13">
        <v>925</v>
      </c>
      <c r="B926" s="9" t="s">
        <v>135</v>
      </c>
      <c r="C926" s="9" t="str">
        <f>VLOOKUP(B926,Metadata!$M$2:$N$6,2,FALSE)</f>
        <v>Permanent Employee</v>
      </c>
      <c r="D926" s="9" t="s">
        <v>136</v>
      </c>
      <c r="E926" s="9" t="s">
        <v>137</v>
      </c>
      <c r="F926" s="9" t="s">
        <v>138</v>
      </c>
      <c r="G926" s="9" t="s">
        <v>190</v>
      </c>
      <c r="H926" s="9" t="str">
        <f>IF(G926="","",VLOOKUP(G926,Metadata!$J$2:$K$22,2,FALSE))</f>
        <v>North</v>
      </c>
      <c r="I926" s="9" t="s">
        <v>138</v>
      </c>
      <c r="J926" s="9" t="str">
        <f>IF(I926="","",VLOOKUP(I926,Metadata!$P$2:$Q$43,2,FALSE))</f>
        <v>Europe</v>
      </c>
      <c r="K926" s="9" t="str">
        <f t="shared" si="0"/>
        <v>Portugal</v>
      </c>
      <c r="L926" s="9" t="s">
        <v>172</v>
      </c>
      <c r="M926" s="9" t="str">
        <f>IF(L926="","",VLOOKUP(L926,Metadata!$J$2:$K$22,2,FALSE))</f>
        <v>Porto Metropolitan Area</v>
      </c>
      <c r="N926" s="9" t="s">
        <v>141</v>
      </c>
      <c r="O926" s="9" t="s">
        <v>137</v>
      </c>
      <c r="P926" s="9" t="s">
        <v>142</v>
      </c>
      <c r="Q926" s="10" t="str">
        <f t="shared" si="1"/>
        <v>Full Office Job</v>
      </c>
      <c r="R926" s="10">
        <v>7</v>
      </c>
      <c r="S926" s="9" t="s">
        <v>192</v>
      </c>
      <c r="T926" s="9" t="s">
        <v>137</v>
      </c>
      <c r="U926" s="9" t="str">
        <f>IF(S926&lt;&gt;"",S926,IF(T926&lt;&gt;"",VLOOKUP(T926,Metadata!$S$2:$T$228,2,FALSE),""))</f>
        <v>Back-End Developer</v>
      </c>
      <c r="V926" s="9" t="s">
        <v>217</v>
      </c>
      <c r="W926" s="9" t="s">
        <v>137</v>
      </c>
      <c r="X926" s="9" t="s">
        <v>208</v>
      </c>
      <c r="Y926" s="9" t="s">
        <v>137</v>
      </c>
      <c r="Z926" s="9" t="s">
        <v>184</v>
      </c>
      <c r="AA926" s="9" t="s">
        <v>137</v>
      </c>
      <c r="AB926" s="9" t="s">
        <v>253</v>
      </c>
      <c r="AC926" s="9" t="s">
        <v>147</v>
      </c>
      <c r="AD926" s="9" t="s">
        <v>148</v>
      </c>
      <c r="AE926" s="9"/>
      <c r="AF926" s="9" t="s">
        <v>243</v>
      </c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 t="s">
        <v>324</v>
      </c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 t="s">
        <v>219</v>
      </c>
      <c r="BR926" s="9" t="s">
        <v>247</v>
      </c>
      <c r="BS926" s="9"/>
      <c r="BT926" s="9"/>
      <c r="BU926" s="9"/>
      <c r="BV926" s="9"/>
      <c r="BW926" s="9"/>
      <c r="BX926" s="9"/>
      <c r="BY926" s="9"/>
      <c r="BZ926" s="9"/>
      <c r="CA926" s="10"/>
      <c r="CB926" s="10" t="str">
        <f t="shared" si="5"/>
        <v/>
      </c>
      <c r="CC926" s="10"/>
      <c r="CD926" s="9" t="str">
        <f t="shared" si="2"/>
        <v/>
      </c>
      <c r="CE926" s="9" t="s">
        <v>232</v>
      </c>
      <c r="CF926" s="9" t="s">
        <v>188</v>
      </c>
      <c r="CG926" s="9">
        <f>IF(CF926="","",VLOOKUP(CF926,Metadata!$D$2:$H$20,2,FALSE))</f>
        <v>17500</v>
      </c>
      <c r="CH926" s="9">
        <f>IF(CF926="","",VLOOKUP(CF926,Metadata!$D$2:$H$20,4,FALSE))</f>
        <v>15000</v>
      </c>
      <c r="CI926" s="9">
        <f>IF(CF926="","",VLOOKUP(CF926,Metadata!$D$2:$H$20,5,FALSE))</f>
        <v>20000</v>
      </c>
      <c r="CJ926" s="9">
        <f t="shared" si="3"/>
        <v>17500</v>
      </c>
      <c r="CK926" s="9" t="s">
        <v>277</v>
      </c>
      <c r="CL926" s="10">
        <v>1</v>
      </c>
      <c r="CM926" s="10">
        <v>5</v>
      </c>
      <c r="CN926" s="10">
        <v>7</v>
      </c>
      <c r="CO926" s="10">
        <v>5</v>
      </c>
      <c r="CP926" s="10">
        <v>4</v>
      </c>
      <c r="CQ926" s="10">
        <v>5</v>
      </c>
      <c r="CR926" s="10">
        <v>7</v>
      </c>
      <c r="CS926" s="10">
        <v>7</v>
      </c>
      <c r="CT926" s="10">
        <v>6</v>
      </c>
      <c r="CU926" s="10">
        <v>6</v>
      </c>
      <c r="CV926" s="10">
        <v>5</v>
      </c>
      <c r="CW926" s="10">
        <v>4</v>
      </c>
      <c r="CX926" s="10">
        <v>6</v>
      </c>
      <c r="CY926" s="10">
        <v>7</v>
      </c>
      <c r="CZ926" s="10">
        <v>5</v>
      </c>
      <c r="DA926" s="10">
        <v>7</v>
      </c>
      <c r="DB926" s="10">
        <v>6</v>
      </c>
      <c r="DC926" s="10">
        <v>7</v>
      </c>
      <c r="DD926" s="10">
        <v>4</v>
      </c>
      <c r="DE926" s="10">
        <v>7</v>
      </c>
      <c r="DF926" s="10">
        <v>5</v>
      </c>
      <c r="DG926" s="10">
        <v>4</v>
      </c>
      <c r="DH926" s="10">
        <v>6</v>
      </c>
      <c r="DI926" s="10">
        <v>6</v>
      </c>
      <c r="DJ926" s="10">
        <v>5</v>
      </c>
      <c r="DK926" s="10">
        <v>5</v>
      </c>
      <c r="DL926" s="10">
        <v>7</v>
      </c>
      <c r="DM926" s="9" t="s">
        <v>154</v>
      </c>
      <c r="DN926" s="10">
        <v>1990</v>
      </c>
      <c r="DO926" s="9">
        <f t="shared" si="4"/>
        <v>31</v>
      </c>
      <c r="DP926" s="9" t="s">
        <v>155</v>
      </c>
      <c r="DQ926" s="9" t="s">
        <v>156</v>
      </c>
      <c r="DR926" s="9" t="s">
        <v>157</v>
      </c>
      <c r="DS926" s="9" t="s">
        <v>137</v>
      </c>
      <c r="DT926" s="9" t="s">
        <v>181</v>
      </c>
      <c r="DU926" s="9" t="s">
        <v>203</v>
      </c>
      <c r="DV926" s="9" t="str">
        <f>VLOOKUP(DU926,Metadata!$B$2:$C$7,2,FALSE)</f>
        <v>6+ years</v>
      </c>
    </row>
    <row r="927" spans="1:126">
      <c r="A927" s="13">
        <v>926</v>
      </c>
      <c r="B927" s="9" t="s">
        <v>135</v>
      </c>
      <c r="C927" s="9" t="str">
        <f>VLOOKUP(B927,Metadata!$M$2:$N$6,2,FALSE)</f>
        <v>Permanent Employee</v>
      </c>
      <c r="D927" s="9" t="s">
        <v>136</v>
      </c>
      <c r="E927" s="9" t="s">
        <v>137</v>
      </c>
      <c r="F927" s="9" t="s">
        <v>138</v>
      </c>
      <c r="G927" s="9" t="s">
        <v>312</v>
      </c>
      <c r="H927" s="9" t="str">
        <f>IF(G927="","",VLOOKUP(G927,Metadata!$J$2:$K$22,2,FALSE))</f>
        <v>South</v>
      </c>
      <c r="I927" s="9" t="s">
        <v>138</v>
      </c>
      <c r="J927" s="9" t="str">
        <f>IF(I927="","",VLOOKUP(I927,Metadata!$P$2:$Q$43,2,FALSE))</f>
        <v>Europe</v>
      </c>
      <c r="K927" s="9" t="str">
        <f t="shared" si="0"/>
        <v>Portugal</v>
      </c>
      <c r="L927" s="9" t="s">
        <v>312</v>
      </c>
      <c r="M927" s="9" t="str">
        <f>IF(L927="","",VLOOKUP(L927,Metadata!$J$2:$K$22,2,FALSE))</f>
        <v>South</v>
      </c>
      <c r="N927" s="9" t="s">
        <v>205</v>
      </c>
      <c r="O927" s="9" t="s">
        <v>137</v>
      </c>
      <c r="P927" s="9" t="s">
        <v>137</v>
      </c>
      <c r="Q927" s="10" t="str">
        <f t="shared" si="1"/>
        <v>Full Office Job</v>
      </c>
      <c r="R927" s="10">
        <v>7</v>
      </c>
      <c r="S927" s="9" t="s">
        <v>216</v>
      </c>
      <c r="T927" s="9" t="s">
        <v>137</v>
      </c>
      <c r="U927" s="9" t="str">
        <f>IF(S927&lt;&gt;"",S927,IF(T927&lt;&gt;"",VLOOKUP(T927,Metadata!$S$2:$T$228,2,FALSE),""))</f>
        <v>Front-End Developer</v>
      </c>
      <c r="V927" s="9" t="s">
        <v>276</v>
      </c>
      <c r="W927" s="9" t="s">
        <v>137</v>
      </c>
      <c r="X927" s="9" t="s">
        <v>145</v>
      </c>
      <c r="Y927" s="9" t="s">
        <v>137</v>
      </c>
      <c r="Z927" s="9" t="s">
        <v>224</v>
      </c>
      <c r="AA927" s="9" t="s">
        <v>165</v>
      </c>
      <c r="AB927" s="9" t="s">
        <v>137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 t="s">
        <v>247</v>
      </c>
      <c r="BS927" s="9"/>
      <c r="BT927" s="9"/>
      <c r="BU927" s="9"/>
      <c r="BV927" s="9"/>
      <c r="BW927" s="9"/>
      <c r="BX927" s="9"/>
      <c r="BY927" s="9"/>
      <c r="BZ927" s="9"/>
      <c r="CA927" s="10"/>
      <c r="CB927" s="10" t="str">
        <f t="shared" si="5"/>
        <v/>
      </c>
      <c r="CC927" s="10"/>
      <c r="CD927" s="9" t="str">
        <f t="shared" si="2"/>
        <v/>
      </c>
      <c r="CE927" s="9" t="s">
        <v>168</v>
      </c>
      <c r="CF927" s="9" t="s">
        <v>188</v>
      </c>
      <c r="CG927" s="9">
        <f>IF(CF927="","",VLOOKUP(CF927,Metadata!$D$2:$H$20,2,FALSE))</f>
        <v>17500</v>
      </c>
      <c r="CH927" s="9">
        <f>IF(CF927="","",VLOOKUP(CF927,Metadata!$D$2:$H$20,4,FALSE))</f>
        <v>15000</v>
      </c>
      <c r="CI927" s="9">
        <f>IF(CF927="","",VLOOKUP(CF927,Metadata!$D$2:$H$20,5,FALSE))</f>
        <v>20000</v>
      </c>
      <c r="CJ927" s="9">
        <f t="shared" si="3"/>
        <v>17500</v>
      </c>
      <c r="CK927" s="9" t="s">
        <v>153</v>
      </c>
      <c r="CL927" s="10">
        <v>5</v>
      </c>
      <c r="CM927" s="10">
        <v>2</v>
      </c>
      <c r="CN927" s="10">
        <v>7</v>
      </c>
      <c r="CO927" s="10">
        <v>7</v>
      </c>
      <c r="CP927" s="10">
        <v>6</v>
      </c>
      <c r="CQ927" s="10">
        <v>7</v>
      </c>
      <c r="CR927" s="10">
        <v>5</v>
      </c>
      <c r="CS927" s="10">
        <v>6</v>
      </c>
      <c r="CT927" s="10">
        <v>7</v>
      </c>
      <c r="CU927" s="10">
        <v>6</v>
      </c>
      <c r="CV927" s="10">
        <v>6</v>
      </c>
      <c r="CW927" s="10">
        <v>5</v>
      </c>
      <c r="CX927" s="10">
        <v>5</v>
      </c>
      <c r="CY927" s="10">
        <v>6</v>
      </c>
      <c r="CZ927" s="10">
        <v>5</v>
      </c>
      <c r="DA927" s="10">
        <v>6</v>
      </c>
      <c r="DB927" s="10">
        <v>6</v>
      </c>
      <c r="DC927" s="10">
        <v>7</v>
      </c>
      <c r="DD927" s="10">
        <v>6</v>
      </c>
      <c r="DE927" s="10">
        <v>5</v>
      </c>
      <c r="DF927" s="10">
        <v>5</v>
      </c>
      <c r="DG927" s="10">
        <v>5</v>
      </c>
      <c r="DH927" s="10">
        <v>5</v>
      </c>
      <c r="DI927" s="10">
        <v>6</v>
      </c>
      <c r="DJ927" s="10">
        <v>4</v>
      </c>
      <c r="DK927" s="10">
        <v>4</v>
      </c>
      <c r="DL927" s="10">
        <v>5</v>
      </c>
      <c r="DM927" s="9" t="s">
        <v>154</v>
      </c>
      <c r="DN927" s="10">
        <v>1994</v>
      </c>
      <c r="DO927" s="9">
        <f t="shared" si="4"/>
        <v>27</v>
      </c>
      <c r="DP927" s="9" t="s">
        <v>222</v>
      </c>
      <c r="DQ927" s="9" t="s">
        <v>202</v>
      </c>
      <c r="DR927" s="9" t="s">
        <v>157</v>
      </c>
      <c r="DS927" s="9" t="s">
        <v>137</v>
      </c>
      <c r="DT927" s="9" t="s">
        <v>181</v>
      </c>
      <c r="DU927" s="9" t="s">
        <v>223</v>
      </c>
      <c r="DV927" s="9" t="str">
        <f>VLOOKUP(DU927,Metadata!$B$2:$C$7,2,FALSE)</f>
        <v>3 - 6 years</v>
      </c>
    </row>
    <row r="928" spans="1:126">
      <c r="A928" s="13">
        <v>927</v>
      </c>
      <c r="B928" s="9" t="s">
        <v>135</v>
      </c>
      <c r="C928" s="9" t="str">
        <f>VLOOKUP(B928,Metadata!$M$2:$N$6,2,FALSE)</f>
        <v>Permanent Employee</v>
      </c>
      <c r="D928" s="9" t="s">
        <v>159</v>
      </c>
      <c r="E928" s="9" t="s">
        <v>137</v>
      </c>
      <c r="F928" s="9" t="s">
        <v>138</v>
      </c>
      <c r="G928" s="9" t="s">
        <v>172</v>
      </c>
      <c r="H928" s="9" t="str">
        <f>IF(G928="","",VLOOKUP(G928,Metadata!$J$2:$K$22,2,FALSE))</f>
        <v>Porto Metropolitan Area</v>
      </c>
      <c r="I928" s="9" t="s">
        <v>138</v>
      </c>
      <c r="J928" s="9" t="str">
        <f>IF(I928="","",VLOOKUP(I928,Metadata!$P$2:$Q$43,2,FALSE))</f>
        <v>Europe</v>
      </c>
      <c r="K928" s="9" t="str">
        <f t="shared" si="0"/>
        <v>Portugal</v>
      </c>
      <c r="L928" s="9" t="s">
        <v>172</v>
      </c>
      <c r="M928" s="9" t="str">
        <f>IF(L928="","",VLOOKUP(L928,Metadata!$J$2:$K$22,2,FALSE))</f>
        <v>Porto Metropolitan Area</v>
      </c>
      <c r="N928" s="9" t="s">
        <v>141</v>
      </c>
      <c r="O928" s="9" t="s">
        <v>137</v>
      </c>
      <c r="P928" s="9" t="s">
        <v>142</v>
      </c>
      <c r="Q928" s="10" t="str">
        <f t="shared" si="1"/>
        <v>Full Office Job</v>
      </c>
      <c r="R928" s="10">
        <v>7</v>
      </c>
      <c r="S928" s="9" t="s">
        <v>137</v>
      </c>
      <c r="T928" s="9" t="s">
        <v>540</v>
      </c>
      <c r="U928" s="9" t="str">
        <f>IF(S928&lt;&gt;"",S928,IF(T928&lt;&gt;"",VLOOKUP(T928,Metadata!$S$2:$T$228,2,FALSE),""))</f>
        <v>Business Applications (BI/CRM/ERP)</v>
      </c>
      <c r="V928" s="9" t="s">
        <v>137</v>
      </c>
      <c r="W928" s="9" t="s">
        <v>541</v>
      </c>
      <c r="X928" s="9" t="s">
        <v>145</v>
      </c>
      <c r="Y928" s="9" t="s">
        <v>137</v>
      </c>
      <c r="Z928" s="9" t="s">
        <v>218</v>
      </c>
      <c r="AA928" s="9" t="s">
        <v>137</v>
      </c>
      <c r="AB928" s="9" t="s">
        <v>137</v>
      </c>
      <c r="AC928" s="9" t="s">
        <v>147</v>
      </c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 t="s">
        <v>542</v>
      </c>
      <c r="CA928" s="10"/>
      <c r="CB928" s="10" t="str">
        <f t="shared" si="5"/>
        <v/>
      </c>
      <c r="CC928" s="10"/>
      <c r="CD928" s="9" t="str">
        <f t="shared" si="2"/>
        <v/>
      </c>
      <c r="CE928" s="9" t="s">
        <v>232</v>
      </c>
      <c r="CF928" s="9" t="s">
        <v>169</v>
      </c>
      <c r="CG928" s="9">
        <f>IF(CF928="","",VLOOKUP(CF928,Metadata!$D$2:$H$20,2,FALSE))</f>
        <v>12500</v>
      </c>
      <c r="CH928" s="9">
        <f>IF(CF928="","",VLOOKUP(CF928,Metadata!$D$2:$H$20,4,FALSE))</f>
        <v>0</v>
      </c>
      <c r="CI928" s="9">
        <f>IF(CF928="","",VLOOKUP(CF928,Metadata!$D$2:$H$20,5,FALSE))</f>
        <v>15000</v>
      </c>
      <c r="CJ928" s="9">
        <f t="shared" si="3"/>
        <v>12500</v>
      </c>
      <c r="CK928" s="9" t="s">
        <v>153</v>
      </c>
      <c r="CL928" s="10">
        <v>5</v>
      </c>
      <c r="CM928" s="10">
        <v>4</v>
      </c>
      <c r="CN928" s="10">
        <v>7</v>
      </c>
      <c r="CO928" s="10">
        <v>6</v>
      </c>
      <c r="CP928" s="10">
        <v>5</v>
      </c>
      <c r="CQ928" s="10">
        <v>6</v>
      </c>
      <c r="CR928" s="10">
        <v>6</v>
      </c>
      <c r="CS928" s="10">
        <v>6</v>
      </c>
      <c r="CT928" s="10">
        <v>6</v>
      </c>
      <c r="CU928" s="10">
        <v>4</v>
      </c>
      <c r="CV928" s="10">
        <v>5</v>
      </c>
      <c r="CW928" s="10">
        <v>3</v>
      </c>
      <c r="CX928" s="10">
        <v>5</v>
      </c>
      <c r="CY928" s="10">
        <v>4</v>
      </c>
      <c r="CZ928" s="10">
        <v>4</v>
      </c>
      <c r="DA928" s="10">
        <v>5</v>
      </c>
      <c r="DB928" s="10">
        <v>4</v>
      </c>
      <c r="DC928" s="10">
        <v>4</v>
      </c>
      <c r="DD928" s="10">
        <v>1</v>
      </c>
      <c r="DE928" s="10">
        <v>7</v>
      </c>
      <c r="DF928" s="10">
        <v>4</v>
      </c>
      <c r="DG928" s="10">
        <v>6</v>
      </c>
      <c r="DH928" s="10">
        <v>6</v>
      </c>
      <c r="DI928" s="10">
        <v>7</v>
      </c>
      <c r="DJ928" s="10">
        <v>7</v>
      </c>
      <c r="DK928" s="10">
        <v>5</v>
      </c>
      <c r="DL928" s="10">
        <v>2</v>
      </c>
      <c r="DM928" s="9" t="s">
        <v>154</v>
      </c>
      <c r="DN928" s="10">
        <v>1999</v>
      </c>
      <c r="DO928" s="9">
        <f t="shared" si="4"/>
        <v>22</v>
      </c>
      <c r="DP928" s="9" t="s">
        <v>222</v>
      </c>
      <c r="DQ928" s="9" t="s">
        <v>202</v>
      </c>
      <c r="DR928" s="9" t="s">
        <v>157</v>
      </c>
      <c r="DS928" s="9" t="s">
        <v>137</v>
      </c>
      <c r="DT928" s="9" t="s">
        <v>181</v>
      </c>
      <c r="DU928" s="9" t="s">
        <v>233</v>
      </c>
      <c r="DV928" s="9" t="str">
        <f>VLOOKUP(DU928,Metadata!$B$2:$C$7,2,FALSE)</f>
        <v>0 - 3 years</v>
      </c>
    </row>
    <row r="929" spans="1:126">
      <c r="A929" s="13">
        <v>928</v>
      </c>
      <c r="B929" s="9" t="s">
        <v>135</v>
      </c>
      <c r="C929" s="9" t="str">
        <f>VLOOKUP(B929,Metadata!$M$2:$N$6,2,FALSE)</f>
        <v>Permanent Employee</v>
      </c>
      <c r="D929" s="9" t="s">
        <v>159</v>
      </c>
      <c r="E929" s="9" t="s">
        <v>137</v>
      </c>
      <c r="F929" s="9" t="s">
        <v>138</v>
      </c>
      <c r="G929" s="9" t="s">
        <v>275</v>
      </c>
      <c r="H929" s="9" t="str">
        <f>IF(G929="","",VLOOKUP(G929,Metadata!$J$2:$K$22,2,FALSE))</f>
        <v>Centre</v>
      </c>
      <c r="I929" s="9" t="s">
        <v>295</v>
      </c>
      <c r="J929" s="9" t="str">
        <f>IF(I929="","",VLOOKUP(I929,Metadata!$P$2:$Q$43,2,FALSE))</f>
        <v>Europe</v>
      </c>
      <c r="K929" s="9" t="str">
        <f t="shared" si="0"/>
        <v>International</v>
      </c>
      <c r="L929" s="9" t="s">
        <v>137</v>
      </c>
      <c r="M929" s="9" t="str">
        <f>IF(L929="","",VLOOKUP(L929,Metadata!$J$2:$K$22,2,FALSE))</f>
        <v/>
      </c>
      <c r="N929" s="9" t="s">
        <v>214</v>
      </c>
      <c r="O929" s="9" t="s">
        <v>239</v>
      </c>
      <c r="P929" s="9" t="s">
        <v>142</v>
      </c>
      <c r="Q929" s="10" t="str">
        <f t="shared" si="1"/>
        <v>Full Office Job</v>
      </c>
      <c r="R929" s="10">
        <v>3</v>
      </c>
      <c r="S929" s="9" t="s">
        <v>161</v>
      </c>
      <c r="T929" s="9" t="s">
        <v>137</v>
      </c>
      <c r="U929" s="9" t="str">
        <f>IF(S929&lt;&gt;"",S929,IF(T929&lt;&gt;"",VLOOKUP(T929,Metadata!$S$2:$T$228,2,FALSE),""))</f>
        <v>Full-Stack Developer</v>
      </c>
      <c r="V929" s="9" t="s">
        <v>217</v>
      </c>
      <c r="W929" s="9" t="s">
        <v>137</v>
      </c>
      <c r="X929" s="9" t="s">
        <v>145</v>
      </c>
      <c r="Y929" s="9" t="s">
        <v>137</v>
      </c>
      <c r="Z929" s="9" t="s">
        <v>146</v>
      </c>
      <c r="AA929" s="9" t="s">
        <v>137</v>
      </c>
      <c r="AB929" s="9" t="s">
        <v>137</v>
      </c>
      <c r="AC929" s="9"/>
      <c r="AD929" s="9" t="s">
        <v>148</v>
      </c>
      <c r="AE929" s="9"/>
      <c r="AF929" s="9"/>
      <c r="AG929" s="9"/>
      <c r="AH929" s="9"/>
      <c r="AI929" s="9"/>
      <c r="AJ929" s="9" t="s">
        <v>185</v>
      </c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 t="s">
        <v>199</v>
      </c>
      <c r="BM929" s="9"/>
      <c r="BN929" s="9"/>
      <c r="BO929" s="9"/>
      <c r="BP929" s="9"/>
      <c r="BQ929" s="9" t="s">
        <v>219</v>
      </c>
      <c r="BR929" s="9"/>
      <c r="BS929" s="9"/>
      <c r="BT929" s="9"/>
      <c r="BU929" s="9"/>
      <c r="BV929" s="9"/>
      <c r="BW929" s="9"/>
      <c r="BX929" s="9"/>
      <c r="BY929" s="9"/>
      <c r="BZ929" s="9"/>
      <c r="CA929" s="10"/>
      <c r="CB929" s="10" t="str">
        <f t="shared" si="5"/>
        <v/>
      </c>
      <c r="CC929" s="10"/>
      <c r="CD929" s="9" t="str">
        <f t="shared" si="2"/>
        <v/>
      </c>
      <c r="CE929" s="9" t="s">
        <v>168</v>
      </c>
      <c r="CF929" s="9" t="s">
        <v>169</v>
      </c>
      <c r="CG929" s="9">
        <f>IF(CF929="","",VLOOKUP(CF929,Metadata!$D$2:$H$20,2,FALSE))</f>
        <v>12500</v>
      </c>
      <c r="CH929" s="9">
        <f>IF(CF929="","",VLOOKUP(CF929,Metadata!$D$2:$H$20,4,FALSE))</f>
        <v>0</v>
      </c>
      <c r="CI929" s="9">
        <f>IF(CF929="","",VLOOKUP(CF929,Metadata!$D$2:$H$20,5,FALSE))</f>
        <v>15000</v>
      </c>
      <c r="CJ929" s="9">
        <f t="shared" si="3"/>
        <v>12500</v>
      </c>
      <c r="CK929" s="9" t="s">
        <v>153</v>
      </c>
      <c r="CL929" s="10">
        <v>4</v>
      </c>
      <c r="CM929" s="10">
        <v>2</v>
      </c>
      <c r="CN929" s="10">
        <v>7</v>
      </c>
      <c r="CO929" s="10">
        <v>7</v>
      </c>
      <c r="CP929" s="10">
        <v>7</v>
      </c>
      <c r="CQ929" s="10">
        <v>7</v>
      </c>
      <c r="CR929" s="10">
        <v>3</v>
      </c>
      <c r="CS929" s="10">
        <v>5</v>
      </c>
      <c r="CT929" s="10">
        <v>2</v>
      </c>
      <c r="CU929" s="10">
        <v>2</v>
      </c>
      <c r="CV929" s="10">
        <v>2</v>
      </c>
      <c r="CW929" s="10">
        <v>2</v>
      </c>
      <c r="CX929" s="10">
        <v>5</v>
      </c>
      <c r="CY929" s="10">
        <v>5</v>
      </c>
      <c r="CZ929" s="10">
        <v>5</v>
      </c>
      <c r="DA929" s="10">
        <v>5</v>
      </c>
      <c r="DB929" s="10">
        <v>5</v>
      </c>
      <c r="DC929" s="10">
        <v>5</v>
      </c>
      <c r="DD929" s="10">
        <v>5</v>
      </c>
      <c r="DE929" s="10">
        <v>7</v>
      </c>
      <c r="DF929" s="10">
        <v>5</v>
      </c>
      <c r="DG929" s="10">
        <v>5</v>
      </c>
      <c r="DH929" s="10">
        <v>5</v>
      </c>
      <c r="DI929" s="10">
        <v>5</v>
      </c>
      <c r="DJ929" s="10">
        <v>3</v>
      </c>
      <c r="DK929" s="10">
        <v>5</v>
      </c>
      <c r="DL929" s="10">
        <v>5</v>
      </c>
      <c r="DM929" s="9" t="s">
        <v>154</v>
      </c>
      <c r="DN929" s="10">
        <v>1991</v>
      </c>
      <c r="DO929" s="9">
        <f t="shared" si="4"/>
        <v>30</v>
      </c>
      <c r="DP929" s="9" t="s">
        <v>155</v>
      </c>
      <c r="DQ929" s="9" t="s">
        <v>202</v>
      </c>
      <c r="DR929" s="9" t="s">
        <v>157</v>
      </c>
      <c r="DS929" s="9" t="s">
        <v>137</v>
      </c>
      <c r="DT929" s="9" t="s">
        <v>181</v>
      </c>
      <c r="DU929" s="9" t="s">
        <v>168</v>
      </c>
      <c r="DV929" s="9" t="str">
        <f>VLOOKUP(DU929,Metadata!$B$2:$C$7,2,FALSE)</f>
        <v>0 - 3 years</v>
      </c>
    </row>
    <row r="930" spans="1:126">
      <c r="A930" s="13">
        <v>929</v>
      </c>
      <c r="B930" s="9" t="s">
        <v>135</v>
      </c>
      <c r="C930" s="9" t="str">
        <f>VLOOKUP(B930,Metadata!$M$2:$N$6,2,FALSE)</f>
        <v>Permanent Employee</v>
      </c>
      <c r="D930" s="9" t="s">
        <v>136</v>
      </c>
      <c r="E930" s="9" t="s">
        <v>137</v>
      </c>
      <c r="F930" s="9" t="s">
        <v>138</v>
      </c>
      <c r="G930" s="9" t="s">
        <v>140</v>
      </c>
      <c r="H930" s="9" t="str">
        <f>IF(G930="","",VLOOKUP(G930,Metadata!$J$2:$K$22,2,FALSE))</f>
        <v>Lisbon Metropolitan Area</v>
      </c>
      <c r="I930" s="9" t="s">
        <v>311</v>
      </c>
      <c r="J930" s="9" t="str">
        <f>IF(I930="","",VLOOKUP(I930,Metadata!$P$2:$Q$43,2,FALSE))</f>
        <v>Europe</v>
      </c>
      <c r="K930" s="9" t="str">
        <f t="shared" si="0"/>
        <v>International</v>
      </c>
      <c r="L930" s="9" t="s">
        <v>137</v>
      </c>
      <c r="M930" s="9" t="str">
        <f>IF(L930="","",VLOOKUP(L930,Metadata!$J$2:$K$22,2,FALSE))</f>
        <v/>
      </c>
      <c r="N930" s="9" t="s">
        <v>141</v>
      </c>
      <c r="O930" s="9" t="s">
        <v>137</v>
      </c>
      <c r="P930" s="9" t="s">
        <v>142</v>
      </c>
      <c r="Q930" s="10" t="str">
        <f t="shared" si="1"/>
        <v>Full Office Job</v>
      </c>
      <c r="R930" s="10">
        <v>7</v>
      </c>
      <c r="S930" s="9" t="s">
        <v>216</v>
      </c>
      <c r="T930" s="9" t="s">
        <v>137</v>
      </c>
      <c r="U930" s="9" t="str">
        <f>IF(S930&lt;&gt;"",S930,IF(T930&lt;&gt;"",VLOOKUP(T930,Metadata!$S$2:$T$228,2,FALSE),""))</f>
        <v>Front-End Developer</v>
      </c>
      <c r="V930" s="9" t="s">
        <v>217</v>
      </c>
      <c r="W930" s="9" t="s">
        <v>137</v>
      </c>
      <c r="X930" s="9" t="s">
        <v>145</v>
      </c>
      <c r="Y930" s="9" t="s">
        <v>137</v>
      </c>
      <c r="Z930" s="9" t="s">
        <v>218</v>
      </c>
      <c r="AA930" s="9" t="s">
        <v>165</v>
      </c>
      <c r="AB930" s="9" t="s">
        <v>137</v>
      </c>
      <c r="AC930" s="9"/>
      <c r="AD930" s="9"/>
      <c r="AE930" s="9"/>
      <c r="AF930" s="9"/>
      <c r="AG930" s="9"/>
      <c r="AH930" s="9"/>
      <c r="AI930" s="9"/>
      <c r="AJ930" s="9" t="s">
        <v>185</v>
      </c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 t="s">
        <v>178</v>
      </c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 t="s">
        <v>186</v>
      </c>
      <c r="BO930" s="9"/>
      <c r="BP930" s="9"/>
      <c r="BQ930" s="9"/>
      <c r="BR930" s="9" t="s">
        <v>247</v>
      </c>
      <c r="BS930" s="9"/>
      <c r="BT930" s="9"/>
      <c r="BU930" s="9"/>
      <c r="BV930" s="9"/>
      <c r="BW930" s="9"/>
      <c r="BX930" s="9"/>
      <c r="BY930" s="9"/>
      <c r="BZ930" s="9"/>
      <c r="CA930" s="10"/>
      <c r="CB930" s="10" t="str">
        <f t="shared" si="5"/>
        <v/>
      </c>
      <c r="CC930" s="10"/>
      <c r="CD930" s="9" t="str">
        <f t="shared" si="2"/>
        <v/>
      </c>
      <c r="CE930" s="9" t="s">
        <v>168</v>
      </c>
      <c r="CF930" s="9" t="s">
        <v>220</v>
      </c>
      <c r="CG930" s="9">
        <f>IF(CF930="","",VLOOKUP(CF930,Metadata!$D$2:$H$20,2,FALSE))</f>
        <v>27500</v>
      </c>
      <c r="CH930" s="9">
        <f>IF(CF930="","",VLOOKUP(CF930,Metadata!$D$2:$H$20,4,FALSE))</f>
        <v>25000</v>
      </c>
      <c r="CI930" s="9">
        <f>IF(CF930="","",VLOOKUP(CF930,Metadata!$D$2:$H$20,5,FALSE))</f>
        <v>30000</v>
      </c>
      <c r="CJ930" s="9">
        <f t="shared" si="3"/>
        <v>27500</v>
      </c>
      <c r="CK930" s="9" t="s">
        <v>221</v>
      </c>
      <c r="CL930" s="10">
        <v>3</v>
      </c>
      <c r="CM930" s="10">
        <v>3</v>
      </c>
      <c r="CN930" s="10">
        <v>7</v>
      </c>
      <c r="CO930" s="10">
        <v>7</v>
      </c>
      <c r="CP930" s="10">
        <v>7</v>
      </c>
      <c r="CQ930" s="10">
        <v>7</v>
      </c>
      <c r="CR930" s="10">
        <v>7</v>
      </c>
      <c r="CS930" s="10">
        <v>7</v>
      </c>
      <c r="CT930" s="10">
        <v>7</v>
      </c>
      <c r="CU930" s="10">
        <v>7</v>
      </c>
      <c r="CV930" s="10">
        <v>7</v>
      </c>
      <c r="CW930" s="10">
        <v>4</v>
      </c>
      <c r="CX930" s="10">
        <v>7</v>
      </c>
      <c r="CY930" s="10">
        <v>7</v>
      </c>
      <c r="CZ930" s="10">
        <v>5</v>
      </c>
      <c r="DA930" s="10">
        <v>5</v>
      </c>
      <c r="DB930" s="10">
        <v>2</v>
      </c>
      <c r="DC930" s="10">
        <v>7</v>
      </c>
      <c r="DD930" s="10">
        <v>4</v>
      </c>
      <c r="DE930" s="10">
        <v>7</v>
      </c>
      <c r="DF930" s="10">
        <v>7</v>
      </c>
      <c r="DG930" s="10">
        <v>5</v>
      </c>
      <c r="DH930" s="10">
        <v>2</v>
      </c>
      <c r="DI930" s="10">
        <v>7</v>
      </c>
      <c r="DJ930" s="10">
        <v>3</v>
      </c>
      <c r="DK930" s="10">
        <v>4</v>
      </c>
      <c r="DL930" s="10">
        <v>7</v>
      </c>
      <c r="DM930" s="9" t="s">
        <v>154</v>
      </c>
      <c r="DN930" s="10">
        <v>1988</v>
      </c>
      <c r="DO930" s="9">
        <f t="shared" si="4"/>
        <v>33</v>
      </c>
      <c r="DP930" s="9" t="s">
        <v>155</v>
      </c>
      <c r="DQ930" s="9" t="s">
        <v>156</v>
      </c>
      <c r="DR930" s="9" t="s">
        <v>170</v>
      </c>
      <c r="DS930" s="9" t="s">
        <v>137</v>
      </c>
      <c r="DT930" s="9" t="s">
        <v>181</v>
      </c>
      <c r="DU930" s="9" t="s">
        <v>203</v>
      </c>
      <c r="DV930" s="9" t="str">
        <f>VLOOKUP(DU930,Metadata!$B$2:$C$7,2,FALSE)</f>
        <v>6+ years</v>
      </c>
    </row>
    <row r="931" spans="1:126">
      <c r="A931" s="13">
        <v>930</v>
      </c>
      <c r="B931" s="9" t="s">
        <v>135</v>
      </c>
      <c r="C931" s="9" t="str">
        <f>VLOOKUP(B931,Metadata!$M$2:$N$6,2,FALSE)</f>
        <v>Permanent Employee</v>
      </c>
      <c r="D931" s="9" t="s">
        <v>136</v>
      </c>
      <c r="E931" s="9" t="s">
        <v>137</v>
      </c>
      <c r="F931" s="9" t="s">
        <v>138</v>
      </c>
      <c r="G931" s="9" t="s">
        <v>318</v>
      </c>
      <c r="H931" s="9" t="str">
        <f>IF(G931="","",VLOOKUP(G931,Metadata!$J$2:$K$22,2,FALSE))</f>
        <v>North</v>
      </c>
      <c r="I931" s="9" t="s">
        <v>138</v>
      </c>
      <c r="J931" s="9" t="str">
        <f>IF(I931="","",VLOOKUP(I931,Metadata!$P$2:$Q$43,2,FALSE))</f>
        <v>Europe</v>
      </c>
      <c r="K931" s="9" t="str">
        <f t="shared" si="0"/>
        <v>Portugal</v>
      </c>
      <c r="L931" s="9" t="s">
        <v>318</v>
      </c>
      <c r="M931" s="9" t="str">
        <f>IF(L931="","",VLOOKUP(L931,Metadata!$J$2:$K$22,2,FALSE))</f>
        <v>North</v>
      </c>
      <c r="N931" s="9" t="s">
        <v>141</v>
      </c>
      <c r="O931" s="9" t="s">
        <v>137</v>
      </c>
      <c r="P931" s="9" t="s">
        <v>142</v>
      </c>
      <c r="Q931" s="10" t="str">
        <f t="shared" si="1"/>
        <v>Full Office Job</v>
      </c>
      <c r="R931" s="10">
        <v>5</v>
      </c>
      <c r="S931" s="9" t="s">
        <v>161</v>
      </c>
      <c r="T931" s="9" t="s">
        <v>137</v>
      </c>
      <c r="U931" s="9" t="str">
        <f>IF(S931&lt;&gt;"",S931,IF(T931&lt;&gt;"",VLOOKUP(T931,Metadata!$S$2:$T$228,2,FALSE),""))</f>
        <v>Full-Stack Developer</v>
      </c>
      <c r="V931" s="9" t="s">
        <v>261</v>
      </c>
      <c r="W931" s="9" t="s">
        <v>137</v>
      </c>
      <c r="X931" s="9" t="s">
        <v>163</v>
      </c>
      <c r="Y931" s="9" t="s">
        <v>137</v>
      </c>
      <c r="Z931" s="9" t="s">
        <v>262</v>
      </c>
      <c r="AA931" s="9" t="s">
        <v>165</v>
      </c>
      <c r="AB931" s="9" t="s">
        <v>137</v>
      </c>
      <c r="AC931" s="9" t="s">
        <v>147</v>
      </c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 t="s">
        <v>186</v>
      </c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10"/>
      <c r="CB931" s="10" t="str">
        <f t="shared" si="5"/>
        <v/>
      </c>
      <c r="CC931" s="10"/>
      <c r="CD931" s="9" t="str">
        <f t="shared" si="2"/>
        <v/>
      </c>
      <c r="CE931" s="9" t="s">
        <v>168</v>
      </c>
      <c r="CF931" s="9" t="s">
        <v>169</v>
      </c>
      <c r="CG931" s="9">
        <f>IF(CF931="","",VLOOKUP(CF931,Metadata!$D$2:$H$20,2,FALSE))</f>
        <v>12500</v>
      </c>
      <c r="CH931" s="9">
        <f>IF(CF931="","",VLOOKUP(CF931,Metadata!$D$2:$H$20,4,FALSE))</f>
        <v>0</v>
      </c>
      <c r="CI931" s="9">
        <f>IF(CF931="","",VLOOKUP(CF931,Metadata!$D$2:$H$20,5,FALSE))</f>
        <v>15000</v>
      </c>
      <c r="CJ931" s="9">
        <f t="shared" si="3"/>
        <v>12500</v>
      </c>
      <c r="CK931" s="9" t="s">
        <v>153</v>
      </c>
      <c r="CL931" s="10">
        <v>2</v>
      </c>
      <c r="CM931" s="10">
        <v>5</v>
      </c>
      <c r="CN931" s="10">
        <v>7</v>
      </c>
      <c r="CO931" s="10">
        <v>5</v>
      </c>
      <c r="CP931" s="10">
        <v>5</v>
      </c>
      <c r="CQ931" s="10">
        <v>6</v>
      </c>
      <c r="CR931" s="10">
        <v>5</v>
      </c>
      <c r="CS931" s="10">
        <v>5</v>
      </c>
      <c r="CT931" s="10">
        <v>4</v>
      </c>
      <c r="CU931" s="10">
        <v>5</v>
      </c>
      <c r="CV931" s="10">
        <v>5</v>
      </c>
      <c r="CW931" s="10">
        <v>5</v>
      </c>
      <c r="CX931" s="10">
        <v>5</v>
      </c>
      <c r="CY931" s="10">
        <v>4</v>
      </c>
      <c r="CZ931" s="10">
        <v>6</v>
      </c>
      <c r="DA931" s="10">
        <v>6</v>
      </c>
      <c r="DB931" s="10">
        <v>5</v>
      </c>
      <c r="DC931" s="10">
        <v>6</v>
      </c>
      <c r="DD931" s="10">
        <v>5</v>
      </c>
      <c r="DE931" s="10">
        <v>5</v>
      </c>
      <c r="DF931" s="10">
        <v>5</v>
      </c>
      <c r="DG931" s="10">
        <v>7</v>
      </c>
      <c r="DH931" s="10">
        <v>6</v>
      </c>
      <c r="DI931" s="10">
        <v>6</v>
      </c>
      <c r="DJ931" s="10">
        <v>4</v>
      </c>
      <c r="DK931" s="10">
        <v>6</v>
      </c>
      <c r="DL931" s="10">
        <v>5</v>
      </c>
      <c r="DM931" s="9" t="s">
        <v>154</v>
      </c>
      <c r="DN931" s="10">
        <v>1995</v>
      </c>
      <c r="DO931" s="9">
        <f t="shared" si="4"/>
        <v>26</v>
      </c>
      <c r="DP931" s="9" t="s">
        <v>155</v>
      </c>
      <c r="DQ931" s="9" t="s">
        <v>156</v>
      </c>
      <c r="DR931" s="9" t="s">
        <v>157</v>
      </c>
      <c r="DS931" s="9" t="s">
        <v>137</v>
      </c>
      <c r="DT931" s="9" t="s">
        <v>181</v>
      </c>
      <c r="DU931" s="9" t="s">
        <v>168</v>
      </c>
      <c r="DV931" s="9" t="str">
        <f>VLOOKUP(DU931,Metadata!$B$2:$C$7,2,FALSE)</f>
        <v>0 - 3 years</v>
      </c>
    </row>
    <row r="932" spans="1:126">
      <c r="A932" s="13">
        <v>931</v>
      </c>
      <c r="B932" s="9" t="s">
        <v>171</v>
      </c>
      <c r="C932" s="9" t="str">
        <f>VLOOKUP(B932,Metadata!$M$2:$N$6,2,FALSE)</f>
        <v>Contractor</v>
      </c>
      <c r="D932" s="9" t="s">
        <v>137</v>
      </c>
      <c r="E932" s="9" t="s">
        <v>159</v>
      </c>
      <c r="F932" s="9" t="s">
        <v>138</v>
      </c>
      <c r="G932" s="9" t="s">
        <v>213</v>
      </c>
      <c r="H932" s="9" t="str">
        <f>IF(G932="","",VLOOKUP(G932,Metadata!$J$2:$K$22,2,FALSE))</f>
        <v>Centre</v>
      </c>
      <c r="I932" s="9" t="s">
        <v>292</v>
      </c>
      <c r="J932" s="9" t="str">
        <f>IF(I932="","",VLOOKUP(I932,Metadata!$P$2:$Q$43,2,FALSE))</f>
        <v>North America</v>
      </c>
      <c r="K932" s="9" t="str">
        <f t="shared" si="0"/>
        <v>International</v>
      </c>
      <c r="L932" s="9" t="s">
        <v>137</v>
      </c>
      <c r="M932" s="9" t="str">
        <f>IF(L932="","",VLOOKUP(L932,Metadata!$J$2:$K$22,2,FALSE))</f>
        <v/>
      </c>
      <c r="N932" s="9" t="s">
        <v>141</v>
      </c>
      <c r="O932" s="9" t="s">
        <v>137</v>
      </c>
      <c r="P932" s="9" t="s">
        <v>191</v>
      </c>
      <c r="Q932" s="10" t="str">
        <f t="shared" si="1"/>
        <v>Remote Job (full or flexible)</v>
      </c>
      <c r="R932" s="10">
        <v>7</v>
      </c>
      <c r="S932" s="9" t="s">
        <v>332</v>
      </c>
      <c r="T932" s="9" t="s">
        <v>137</v>
      </c>
      <c r="U932" s="9" t="str">
        <f>IF(S932&lt;&gt;"",S932,IF(T932&lt;&gt;"",VLOOKUP(T932,Metadata!$S$2:$T$228,2,FALSE),""))</f>
        <v>UX/UI Designer</v>
      </c>
      <c r="V932" s="9" t="s">
        <v>276</v>
      </c>
      <c r="W932" s="9" t="s">
        <v>137</v>
      </c>
      <c r="X932" s="9" t="s">
        <v>208</v>
      </c>
      <c r="Y932" s="9" t="s">
        <v>137</v>
      </c>
      <c r="Z932" s="9" t="s">
        <v>218</v>
      </c>
      <c r="AA932" s="9" t="s">
        <v>137</v>
      </c>
      <c r="AB932" s="9" t="s">
        <v>137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 t="s">
        <v>150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 t="s">
        <v>150</v>
      </c>
      <c r="BZ932" s="9" t="s">
        <v>137</v>
      </c>
      <c r="CA932" s="14" t="s">
        <v>404</v>
      </c>
      <c r="CB932" s="10" t="str">
        <f t="shared" si="5"/>
        <v>More than 24 months</v>
      </c>
      <c r="CC932" s="10">
        <v>50</v>
      </c>
      <c r="CD932" s="9">
        <f t="shared" si="2"/>
        <v>80000</v>
      </c>
      <c r="CE932" s="9" t="s">
        <v>137</v>
      </c>
      <c r="CF932" s="9" t="s">
        <v>137</v>
      </c>
      <c r="CG932" s="9" t="str">
        <f>IF(CF932="","",VLOOKUP(CF932,Metadata!$D$2:$H$20,2,FALSE))</f>
        <v/>
      </c>
      <c r="CH932" s="9" t="str">
        <f>IF(CF932="","",VLOOKUP(CF932,Metadata!$D$2:$H$20,4,FALSE))</f>
        <v/>
      </c>
      <c r="CI932" s="9" t="str">
        <f>IF(CF932="","",VLOOKUP(CF932,Metadata!$D$2:$H$20,5,FALSE))</f>
        <v/>
      </c>
      <c r="CJ932" s="9">
        <f t="shared" si="3"/>
        <v>80000</v>
      </c>
      <c r="CK932" s="9" t="s">
        <v>189</v>
      </c>
      <c r="CL932" s="10">
        <v>7</v>
      </c>
      <c r="CM932" s="10">
        <v>3</v>
      </c>
      <c r="CN932" s="10">
        <v>7</v>
      </c>
      <c r="CO932" s="10">
        <v>5</v>
      </c>
      <c r="CP932" s="10">
        <v>4</v>
      </c>
      <c r="CQ932" s="10">
        <v>6</v>
      </c>
      <c r="CR932" s="10">
        <v>7</v>
      </c>
      <c r="CS932" s="10">
        <v>7</v>
      </c>
      <c r="CT932" s="10">
        <v>7</v>
      </c>
      <c r="CU932" s="10">
        <v>5</v>
      </c>
      <c r="CV932" s="10">
        <v>4</v>
      </c>
      <c r="CW932" s="10">
        <v>4</v>
      </c>
      <c r="CX932" s="10">
        <v>6</v>
      </c>
      <c r="CY932" s="10">
        <v>4</v>
      </c>
      <c r="CZ932" s="10">
        <v>6</v>
      </c>
      <c r="DA932" s="10">
        <v>4</v>
      </c>
      <c r="DB932" s="10">
        <v>4</v>
      </c>
      <c r="DC932" s="10">
        <v>4</v>
      </c>
      <c r="DD932" s="10">
        <v>4</v>
      </c>
      <c r="DE932" s="10">
        <v>6</v>
      </c>
      <c r="DF932" s="10">
        <v>4</v>
      </c>
      <c r="DG932" s="10">
        <v>5</v>
      </c>
      <c r="DH932" s="10">
        <v>5</v>
      </c>
      <c r="DI932" s="10">
        <v>7</v>
      </c>
      <c r="DJ932" s="10">
        <v>4</v>
      </c>
      <c r="DK932" s="10">
        <v>4</v>
      </c>
      <c r="DL932" s="10">
        <v>5</v>
      </c>
      <c r="DM932" s="9" t="s">
        <v>154</v>
      </c>
      <c r="DN932" s="10">
        <v>1985</v>
      </c>
      <c r="DO932" s="9">
        <f t="shared" si="4"/>
        <v>36</v>
      </c>
      <c r="DP932" s="9" t="s">
        <v>155</v>
      </c>
      <c r="DQ932" s="9" t="s">
        <v>210</v>
      </c>
      <c r="DR932" s="9" t="s">
        <v>157</v>
      </c>
      <c r="DS932" s="9" t="s">
        <v>137</v>
      </c>
      <c r="DT932" s="9" t="s">
        <v>181</v>
      </c>
      <c r="DU932" s="9" t="s">
        <v>158</v>
      </c>
      <c r="DV932" s="9" t="str">
        <f>VLOOKUP(DU932,Metadata!$B$2:$C$7,2,FALSE)</f>
        <v>6+ years</v>
      </c>
    </row>
    <row r="933" spans="1:126">
      <c r="A933" s="13">
        <v>932</v>
      </c>
      <c r="B933" s="9" t="s">
        <v>135</v>
      </c>
      <c r="C933" s="9" t="str">
        <f>VLOOKUP(B933,Metadata!$M$2:$N$6,2,FALSE)</f>
        <v>Permanent Employee</v>
      </c>
      <c r="D933" s="9" t="s">
        <v>136</v>
      </c>
      <c r="E933" s="9" t="s">
        <v>137</v>
      </c>
      <c r="F933" s="9" t="s">
        <v>138</v>
      </c>
      <c r="G933" s="9" t="s">
        <v>172</v>
      </c>
      <c r="H933" s="9" t="str">
        <f>IF(G933="","",VLOOKUP(G933,Metadata!$J$2:$K$22,2,FALSE))</f>
        <v>Porto Metropolitan Area</v>
      </c>
      <c r="I933" s="9" t="s">
        <v>138</v>
      </c>
      <c r="J933" s="9" t="str">
        <f>IF(I933="","",VLOOKUP(I933,Metadata!$P$2:$Q$43,2,FALSE))</f>
        <v>Europe</v>
      </c>
      <c r="K933" s="9" t="str">
        <f t="shared" si="0"/>
        <v>Portugal</v>
      </c>
      <c r="L933" s="9" t="s">
        <v>140</v>
      </c>
      <c r="M933" s="9" t="str">
        <f>IF(L933="","",VLOOKUP(L933,Metadata!$J$2:$K$22,2,FALSE))</f>
        <v>Lisbon Metropolitan Area</v>
      </c>
      <c r="N933" s="9" t="s">
        <v>141</v>
      </c>
      <c r="O933" s="9" t="s">
        <v>137</v>
      </c>
      <c r="P933" s="9" t="s">
        <v>191</v>
      </c>
      <c r="Q933" s="10" t="str">
        <f t="shared" si="1"/>
        <v>Remote Job (full or flexible)</v>
      </c>
      <c r="R933" s="10">
        <v>6</v>
      </c>
      <c r="S933" s="9" t="s">
        <v>319</v>
      </c>
      <c r="T933" s="9" t="s">
        <v>137</v>
      </c>
      <c r="U933" s="9" t="str">
        <f>IF(S933&lt;&gt;"",S933,IF(T933&lt;&gt;"",VLOOKUP(T933,Metadata!$S$2:$T$228,2,FALSE),""))</f>
        <v>CTO</v>
      </c>
      <c r="V933" s="9" t="s">
        <v>304</v>
      </c>
      <c r="W933" s="9" t="s">
        <v>137</v>
      </c>
      <c r="X933" s="9" t="s">
        <v>163</v>
      </c>
      <c r="Y933" s="9" t="s">
        <v>137</v>
      </c>
      <c r="Z933" s="9" t="s">
        <v>164</v>
      </c>
      <c r="AA933" s="9" t="s">
        <v>137</v>
      </c>
      <c r="AB933" s="9" t="s">
        <v>137</v>
      </c>
      <c r="AC933" s="9" t="s">
        <v>147</v>
      </c>
      <c r="AD933" s="9"/>
      <c r="AE933" s="9"/>
      <c r="AF933" s="9"/>
      <c r="AG933" s="9"/>
      <c r="AH933" s="9" t="s">
        <v>176</v>
      </c>
      <c r="AI933" s="9" t="s">
        <v>230</v>
      </c>
      <c r="AJ933" s="9" t="s">
        <v>185</v>
      </c>
      <c r="AK933" s="9"/>
      <c r="AL933" s="9"/>
      <c r="AM933" s="9"/>
      <c r="AN933" s="9"/>
      <c r="AO933" s="9"/>
      <c r="AP933" s="9"/>
      <c r="AQ933" s="9"/>
      <c r="AR933" s="9"/>
      <c r="AS933" s="9"/>
      <c r="AT933" s="9" t="s">
        <v>324</v>
      </c>
      <c r="AU933" s="9"/>
      <c r="AV933" s="9"/>
      <c r="AW933" s="9"/>
      <c r="AX933" s="9"/>
      <c r="AY933" s="9"/>
      <c r="AZ933" s="9"/>
      <c r="BA933" s="9" t="s">
        <v>178</v>
      </c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 t="s">
        <v>186</v>
      </c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10"/>
      <c r="CB933" s="10" t="str">
        <f t="shared" si="5"/>
        <v/>
      </c>
      <c r="CC933" s="10"/>
      <c r="CD933" s="9" t="str">
        <f t="shared" si="2"/>
        <v/>
      </c>
      <c r="CE933" s="9" t="s">
        <v>232</v>
      </c>
      <c r="CF933" s="9" t="s">
        <v>220</v>
      </c>
      <c r="CG933" s="9">
        <f>IF(CF933="","",VLOOKUP(CF933,Metadata!$D$2:$H$20,2,FALSE))</f>
        <v>27500</v>
      </c>
      <c r="CH933" s="9">
        <f>IF(CF933="","",VLOOKUP(CF933,Metadata!$D$2:$H$20,4,FALSE))</f>
        <v>25000</v>
      </c>
      <c r="CI933" s="9">
        <f>IF(CF933="","",VLOOKUP(CF933,Metadata!$D$2:$H$20,5,FALSE))</f>
        <v>30000</v>
      </c>
      <c r="CJ933" s="9">
        <f t="shared" si="3"/>
        <v>27500</v>
      </c>
      <c r="CK933" s="9" t="s">
        <v>221</v>
      </c>
      <c r="CL933" s="10">
        <v>4</v>
      </c>
      <c r="CM933" s="10">
        <v>3</v>
      </c>
      <c r="CN933" s="10">
        <v>6</v>
      </c>
      <c r="CO933" s="10">
        <v>6</v>
      </c>
      <c r="CP933" s="10">
        <v>3</v>
      </c>
      <c r="CQ933" s="10">
        <v>2</v>
      </c>
      <c r="CR933" s="10">
        <v>7</v>
      </c>
      <c r="CS933" s="10">
        <v>7</v>
      </c>
      <c r="CT933" s="10">
        <v>5</v>
      </c>
      <c r="CU933" s="10">
        <v>5</v>
      </c>
      <c r="CV933" s="10">
        <v>6</v>
      </c>
      <c r="CW933" s="10">
        <v>5</v>
      </c>
      <c r="CX933" s="10">
        <v>7</v>
      </c>
      <c r="CY933" s="10">
        <v>5</v>
      </c>
      <c r="CZ933" s="10">
        <v>3</v>
      </c>
      <c r="DA933" s="10">
        <v>2</v>
      </c>
      <c r="DB933" s="10">
        <v>2</v>
      </c>
      <c r="DC933" s="10">
        <v>4</v>
      </c>
      <c r="DD933" s="10">
        <v>2</v>
      </c>
      <c r="DE933" s="10">
        <v>6</v>
      </c>
      <c r="DF933" s="10">
        <v>5</v>
      </c>
      <c r="DG933" s="10">
        <v>4</v>
      </c>
      <c r="DH933" s="10">
        <v>6</v>
      </c>
      <c r="DI933" s="10">
        <v>7</v>
      </c>
      <c r="DJ933" s="10">
        <v>6</v>
      </c>
      <c r="DK933" s="10">
        <v>5</v>
      </c>
      <c r="DL933" s="10">
        <v>5</v>
      </c>
      <c r="DM933" s="9" t="s">
        <v>154</v>
      </c>
      <c r="DN933" s="10">
        <v>1976</v>
      </c>
      <c r="DO933" s="9">
        <f t="shared" si="4"/>
        <v>45</v>
      </c>
      <c r="DP933" s="9" t="s">
        <v>155</v>
      </c>
      <c r="DQ933" s="9" t="s">
        <v>156</v>
      </c>
      <c r="DR933" s="9" t="s">
        <v>157</v>
      </c>
      <c r="DS933" s="9" t="s">
        <v>137</v>
      </c>
      <c r="DT933" s="9" t="s">
        <v>181</v>
      </c>
      <c r="DU933" s="9" t="s">
        <v>158</v>
      </c>
      <c r="DV933" s="9" t="str">
        <f>VLOOKUP(DU933,Metadata!$B$2:$C$7,2,FALSE)</f>
        <v>6+ years</v>
      </c>
    </row>
    <row r="934" spans="1:126">
      <c r="A934" s="13">
        <v>933</v>
      </c>
      <c r="B934" s="9" t="s">
        <v>171</v>
      </c>
      <c r="C934" s="9" t="str">
        <f>VLOOKUP(B934,Metadata!$M$2:$N$6,2,FALSE)</f>
        <v>Contractor</v>
      </c>
      <c r="D934" s="9" t="s">
        <v>137</v>
      </c>
      <c r="E934" s="9" t="s">
        <v>136</v>
      </c>
      <c r="F934" s="9" t="s">
        <v>138</v>
      </c>
      <c r="G934" s="9" t="s">
        <v>213</v>
      </c>
      <c r="H934" s="9" t="str">
        <f>IF(G934="","",VLOOKUP(G934,Metadata!$J$2:$K$22,2,FALSE))</f>
        <v>Centre</v>
      </c>
      <c r="I934" s="9" t="s">
        <v>292</v>
      </c>
      <c r="J934" s="9" t="str">
        <f>IF(I934="","",VLOOKUP(I934,Metadata!$P$2:$Q$43,2,FALSE))</f>
        <v>North America</v>
      </c>
      <c r="K934" s="9" t="str">
        <f t="shared" si="0"/>
        <v>International</v>
      </c>
      <c r="L934" s="9" t="s">
        <v>137</v>
      </c>
      <c r="M934" s="9" t="str">
        <f>IF(L934="","",VLOOKUP(L934,Metadata!$J$2:$K$22,2,FALSE))</f>
        <v/>
      </c>
      <c r="N934" s="9" t="s">
        <v>141</v>
      </c>
      <c r="O934" s="9" t="s">
        <v>137</v>
      </c>
      <c r="P934" s="9" t="s">
        <v>191</v>
      </c>
      <c r="Q934" s="10" t="str">
        <f t="shared" si="1"/>
        <v>Remote Job (full or flexible)</v>
      </c>
      <c r="R934" s="10">
        <v>7</v>
      </c>
      <c r="S934" s="9" t="s">
        <v>216</v>
      </c>
      <c r="T934" s="9" t="s">
        <v>137</v>
      </c>
      <c r="U934" s="9" t="str">
        <f>IF(S934&lt;&gt;"",S934,IF(T934&lt;&gt;"",VLOOKUP(T934,Metadata!$S$2:$T$228,2,FALSE),""))</f>
        <v>Front-End Developer</v>
      </c>
      <c r="V934" s="9" t="s">
        <v>323</v>
      </c>
      <c r="W934" s="9" t="s">
        <v>137</v>
      </c>
      <c r="X934" s="9" t="s">
        <v>145</v>
      </c>
      <c r="Y934" s="9" t="s">
        <v>137</v>
      </c>
      <c r="Z934" s="9" t="s">
        <v>224</v>
      </c>
      <c r="AA934" s="9" t="s">
        <v>165</v>
      </c>
      <c r="AB934" s="9" t="s">
        <v>137</v>
      </c>
      <c r="AC934" s="9"/>
      <c r="AD934" s="9"/>
      <c r="AE934" s="9"/>
      <c r="AF934" s="9"/>
      <c r="AG934" s="9"/>
      <c r="AH934" s="9"/>
      <c r="AI934" s="9"/>
      <c r="AJ934" s="9" t="s">
        <v>185</v>
      </c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 t="s">
        <v>178</v>
      </c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 t="s">
        <v>186</v>
      </c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10">
        <v>12</v>
      </c>
      <c r="CB934" s="10" t="str">
        <f t="shared" si="5"/>
        <v>7 to 12 months</v>
      </c>
      <c r="CC934" s="10">
        <v>35</v>
      </c>
      <c r="CD934" s="9">
        <f t="shared" si="2"/>
        <v>56000</v>
      </c>
      <c r="CE934" s="9" t="s">
        <v>137</v>
      </c>
      <c r="CF934" s="9" t="s">
        <v>137</v>
      </c>
      <c r="CG934" s="9" t="str">
        <f>IF(CF934="","",VLOOKUP(CF934,Metadata!$D$2:$H$20,2,FALSE))</f>
        <v/>
      </c>
      <c r="CH934" s="9" t="str">
        <f>IF(CF934="","",VLOOKUP(CF934,Metadata!$D$2:$H$20,4,FALSE))</f>
        <v/>
      </c>
      <c r="CI934" s="9" t="str">
        <f>IF(CF934="","",VLOOKUP(CF934,Metadata!$D$2:$H$20,5,FALSE))</f>
        <v/>
      </c>
      <c r="CJ934" s="9">
        <f t="shared" si="3"/>
        <v>56000</v>
      </c>
      <c r="CK934" s="9" t="s">
        <v>180</v>
      </c>
      <c r="CL934" s="10">
        <v>5</v>
      </c>
      <c r="CM934" s="10">
        <v>3</v>
      </c>
      <c r="CN934" s="10">
        <v>7</v>
      </c>
      <c r="CO934" s="10">
        <v>7</v>
      </c>
      <c r="CP934" s="10">
        <v>4</v>
      </c>
      <c r="CQ934" s="10">
        <v>5</v>
      </c>
      <c r="CR934" s="10">
        <v>7</v>
      </c>
      <c r="CS934" s="10">
        <v>7</v>
      </c>
      <c r="CT934" s="10">
        <v>5</v>
      </c>
      <c r="CU934" s="10">
        <v>6</v>
      </c>
      <c r="CV934" s="10">
        <v>3</v>
      </c>
      <c r="CW934" s="10">
        <v>2</v>
      </c>
      <c r="CX934" s="10">
        <v>6</v>
      </c>
      <c r="CY934" s="10">
        <v>5</v>
      </c>
      <c r="CZ934" s="10">
        <v>5</v>
      </c>
      <c r="DA934" s="10">
        <v>4</v>
      </c>
      <c r="DB934" s="10">
        <v>2</v>
      </c>
      <c r="DC934" s="10">
        <v>4</v>
      </c>
      <c r="DD934" s="10">
        <v>5</v>
      </c>
      <c r="DE934" s="10">
        <v>7</v>
      </c>
      <c r="DF934" s="10">
        <v>7</v>
      </c>
      <c r="DG934" s="10">
        <v>7</v>
      </c>
      <c r="DH934" s="10">
        <v>6</v>
      </c>
      <c r="DI934" s="10">
        <v>2</v>
      </c>
      <c r="DJ934" s="10">
        <v>5</v>
      </c>
      <c r="DK934" s="10">
        <v>5</v>
      </c>
      <c r="DL934" s="10">
        <v>1</v>
      </c>
      <c r="DM934" s="9" t="s">
        <v>154</v>
      </c>
      <c r="DN934" s="10">
        <v>1992</v>
      </c>
      <c r="DO934" s="9">
        <f t="shared" si="4"/>
        <v>29</v>
      </c>
      <c r="DP934" s="9" t="s">
        <v>155</v>
      </c>
      <c r="DQ934" s="9" t="s">
        <v>156</v>
      </c>
      <c r="DR934" s="9" t="s">
        <v>157</v>
      </c>
      <c r="DS934" s="9" t="s">
        <v>137</v>
      </c>
      <c r="DT934" s="9" t="s">
        <v>181</v>
      </c>
      <c r="DU934" s="9" t="s">
        <v>203</v>
      </c>
      <c r="DV934" s="9" t="str">
        <f>VLOOKUP(DU934,Metadata!$B$2:$C$7,2,FALSE)</f>
        <v>6+ years</v>
      </c>
    </row>
    <row r="935" spans="1:126">
      <c r="A935" s="13">
        <v>934</v>
      </c>
      <c r="B935" s="9" t="s">
        <v>135</v>
      </c>
      <c r="C935" s="9" t="str">
        <f>VLOOKUP(B935,Metadata!$M$2:$N$6,2,FALSE)</f>
        <v>Permanent Employee</v>
      </c>
      <c r="D935" s="9" t="s">
        <v>159</v>
      </c>
      <c r="E935" s="9" t="s">
        <v>137</v>
      </c>
      <c r="F935" s="9" t="s">
        <v>138</v>
      </c>
      <c r="G935" s="9" t="s">
        <v>140</v>
      </c>
      <c r="H935" s="9" t="str">
        <f>IF(G935="","",VLOOKUP(G935,Metadata!$J$2:$K$22,2,FALSE))</f>
        <v>Lisbon Metropolitan Area</v>
      </c>
      <c r="I935" s="9" t="s">
        <v>138</v>
      </c>
      <c r="J935" s="9" t="str">
        <f>IF(I935="","",VLOOKUP(I935,Metadata!$P$2:$Q$43,2,FALSE))</f>
        <v>Europe</v>
      </c>
      <c r="K935" s="9" t="str">
        <f t="shared" si="0"/>
        <v>Portugal</v>
      </c>
      <c r="L935" s="9" t="s">
        <v>140</v>
      </c>
      <c r="M935" s="9" t="str">
        <f>IF(L935="","",VLOOKUP(L935,Metadata!$J$2:$K$22,2,FALSE))</f>
        <v>Lisbon Metropolitan Area</v>
      </c>
      <c r="N935" s="9" t="s">
        <v>214</v>
      </c>
      <c r="O935" s="9" t="s">
        <v>136</v>
      </c>
      <c r="P935" s="9" t="s">
        <v>191</v>
      </c>
      <c r="Q935" s="10" t="str">
        <f t="shared" si="1"/>
        <v>Remote Job (full or flexible)</v>
      </c>
      <c r="R935" s="10">
        <v>4</v>
      </c>
      <c r="S935" s="9" t="s">
        <v>332</v>
      </c>
      <c r="T935" s="9" t="s">
        <v>137</v>
      </c>
      <c r="U935" s="9" t="str">
        <f>IF(S935&lt;&gt;"",S935,IF(T935&lt;&gt;"",VLOOKUP(T935,Metadata!$S$2:$T$228,2,FALSE),""))</f>
        <v>UX/UI Designer</v>
      </c>
      <c r="V935" s="9" t="s">
        <v>217</v>
      </c>
      <c r="W935" s="9" t="s">
        <v>137</v>
      </c>
      <c r="X935" s="9" t="s">
        <v>175</v>
      </c>
      <c r="Y935" s="9" t="s">
        <v>137</v>
      </c>
      <c r="Z935" s="9" t="s">
        <v>262</v>
      </c>
      <c r="AA935" s="9" t="s">
        <v>165</v>
      </c>
      <c r="AB935" s="9" t="s">
        <v>137</v>
      </c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 t="s">
        <v>199</v>
      </c>
      <c r="BM935" s="9"/>
      <c r="BN935" s="9" t="s">
        <v>186</v>
      </c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10"/>
      <c r="CB935" s="10" t="str">
        <f t="shared" si="5"/>
        <v/>
      </c>
      <c r="CC935" s="10"/>
      <c r="CD935" s="9" t="str">
        <f t="shared" si="2"/>
        <v/>
      </c>
      <c r="CE935" s="9" t="s">
        <v>168</v>
      </c>
      <c r="CF935" s="9" t="s">
        <v>220</v>
      </c>
      <c r="CG935" s="9">
        <f>IF(CF935="","",VLOOKUP(CF935,Metadata!$D$2:$H$20,2,FALSE))</f>
        <v>27500</v>
      </c>
      <c r="CH935" s="9">
        <f>IF(CF935="","",VLOOKUP(CF935,Metadata!$D$2:$H$20,4,FALSE))</f>
        <v>25000</v>
      </c>
      <c r="CI935" s="9">
        <f>IF(CF935="","",VLOOKUP(CF935,Metadata!$D$2:$H$20,5,FALSE))</f>
        <v>30000</v>
      </c>
      <c r="CJ935" s="9">
        <f t="shared" si="3"/>
        <v>27500</v>
      </c>
      <c r="CK935" s="9" t="s">
        <v>201</v>
      </c>
      <c r="CL935" s="10">
        <v>5</v>
      </c>
      <c r="CM935" s="10">
        <v>1</v>
      </c>
      <c r="CN935" s="10">
        <v>7</v>
      </c>
      <c r="CO935" s="10">
        <v>7</v>
      </c>
      <c r="CP935" s="10">
        <v>7</v>
      </c>
      <c r="CQ935" s="10">
        <v>7</v>
      </c>
      <c r="CR935" s="10">
        <v>7</v>
      </c>
      <c r="CS935" s="10">
        <v>7</v>
      </c>
      <c r="CT935" s="10">
        <v>7</v>
      </c>
      <c r="CU935" s="10">
        <v>7</v>
      </c>
      <c r="CV935" s="10">
        <v>7</v>
      </c>
      <c r="CW935" s="10">
        <v>5</v>
      </c>
      <c r="CX935" s="10">
        <v>7</v>
      </c>
      <c r="CY935" s="10">
        <v>7</v>
      </c>
      <c r="CZ935" s="10">
        <v>7</v>
      </c>
      <c r="DA935" s="10">
        <v>5</v>
      </c>
      <c r="DB935" s="10">
        <v>6</v>
      </c>
      <c r="DC935" s="10">
        <v>7</v>
      </c>
      <c r="DD935" s="10">
        <v>7</v>
      </c>
      <c r="DE935" s="10">
        <v>7</v>
      </c>
      <c r="DF935" s="10">
        <v>7</v>
      </c>
      <c r="DG935" s="10">
        <v>6</v>
      </c>
      <c r="DH935" s="10">
        <v>7</v>
      </c>
      <c r="DI935" s="10">
        <v>7</v>
      </c>
      <c r="DJ935" s="10">
        <v>7</v>
      </c>
      <c r="DK935" s="10">
        <v>7</v>
      </c>
      <c r="DL935" s="10">
        <v>7</v>
      </c>
      <c r="DM935" s="9" t="s">
        <v>154</v>
      </c>
      <c r="DN935" s="10">
        <v>1988</v>
      </c>
      <c r="DO935" s="9">
        <f t="shared" si="4"/>
        <v>33</v>
      </c>
      <c r="DP935" s="9" t="s">
        <v>222</v>
      </c>
      <c r="DQ935" s="9" t="s">
        <v>202</v>
      </c>
      <c r="DR935" s="9" t="s">
        <v>342</v>
      </c>
      <c r="DS935" s="9" t="s">
        <v>137</v>
      </c>
      <c r="DT935" s="9" t="s">
        <v>181</v>
      </c>
      <c r="DU935" s="9" t="s">
        <v>158</v>
      </c>
      <c r="DV935" s="9" t="str">
        <f>VLOOKUP(DU935,Metadata!$B$2:$C$7,2,FALSE)</f>
        <v>6+ years</v>
      </c>
    </row>
    <row r="936" spans="1:126">
      <c r="A936" s="13">
        <v>935</v>
      </c>
      <c r="B936" s="9" t="s">
        <v>135</v>
      </c>
      <c r="C936" s="9" t="str">
        <f>VLOOKUP(B936,Metadata!$M$2:$N$6,2,FALSE)</f>
        <v>Permanent Employee</v>
      </c>
      <c r="D936" s="9" t="s">
        <v>159</v>
      </c>
      <c r="E936" s="9" t="s">
        <v>137</v>
      </c>
      <c r="F936" s="9" t="s">
        <v>138</v>
      </c>
      <c r="G936" s="9" t="s">
        <v>172</v>
      </c>
      <c r="H936" s="9" t="str">
        <f>IF(G936="","",VLOOKUP(G936,Metadata!$J$2:$K$22,2,FALSE))</f>
        <v>Porto Metropolitan Area</v>
      </c>
      <c r="I936" s="9" t="s">
        <v>138</v>
      </c>
      <c r="J936" s="9" t="str">
        <f>IF(I936="","",VLOOKUP(I936,Metadata!$P$2:$Q$43,2,FALSE))</f>
        <v>Europe</v>
      </c>
      <c r="K936" s="9" t="str">
        <f t="shared" si="0"/>
        <v>Portugal</v>
      </c>
      <c r="L936" s="9" t="s">
        <v>172</v>
      </c>
      <c r="M936" s="9" t="str">
        <f>IF(L936="","",VLOOKUP(L936,Metadata!$J$2:$K$22,2,FALSE))</f>
        <v>Porto Metropolitan Area</v>
      </c>
      <c r="N936" s="9" t="s">
        <v>214</v>
      </c>
      <c r="O936" s="9" t="s">
        <v>239</v>
      </c>
      <c r="P936" s="9" t="s">
        <v>142</v>
      </c>
      <c r="Q936" s="10" t="str">
        <f t="shared" si="1"/>
        <v>Full Office Job</v>
      </c>
      <c r="R936" s="10">
        <v>3</v>
      </c>
      <c r="S936" s="9" t="s">
        <v>161</v>
      </c>
      <c r="T936" s="9" t="s">
        <v>137</v>
      </c>
      <c r="U936" s="9" t="str">
        <f>IF(S936&lt;&gt;"",S936,IF(T936&lt;&gt;"",VLOOKUP(T936,Metadata!$S$2:$T$228,2,FALSE),""))</f>
        <v>Full-Stack Developer</v>
      </c>
      <c r="V936" s="9" t="s">
        <v>144</v>
      </c>
      <c r="W936" s="9" t="s">
        <v>137</v>
      </c>
      <c r="X936" s="9" t="s">
        <v>163</v>
      </c>
      <c r="Y936" s="9" t="s">
        <v>137</v>
      </c>
      <c r="Z936" s="9" t="s">
        <v>184</v>
      </c>
      <c r="AA936" s="9" t="s">
        <v>165</v>
      </c>
      <c r="AB936" s="9" t="s">
        <v>137</v>
      </c>
      <c r="AC936" s="9" t="s">
        <v>147</v>
      </c>
      <c r="AD936" s="9"/>
      <c r="AE936" s="9" t="s">
        <v>194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198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10"/>
      <c r="CB936" s="10" t="str">
        <f t="shared" si="5"/>
        <v/>
      </c>
      <c r="CC936" s="10"/>
      <c r="CD936" s="9" t="str">
        <f t="shared" si="2"/>
        <v/>
      </c>
      <c r="CE936" s="9" t="s">
        <v>151</v>
      </c>
      <c r="CF936" s="9" t="s">
        <v>254</v>
      </c>
      <c r="CG936" s="9">
        <f>IF(CF936="","",VLOOKUP(CF936,Metadata!$D$2:$H$20,2,FALSE))</f>
        <v>37500</v>
      </c>
      <c r="CH936" s="9">
        <f>IF(CF936="","",VLOOKUP(CF936,Metadata!$D$2:$H$20,4,FALSE))</f>
        <v>35000</v>
      </c>
      <c r="CI936" s="9">
        <f>IF(CF936="","",VLOOKUP(CF936,Metadata!$D$2:$H$20,5,FALSE))</f>
        <v>40000</v>
      </c>
      <c r="CJ936" s="9">
        <f t="shared" si="3"/>
        <v>37500</v>
      </c>
      <c r="CK936" s="9" t="s">
        <v>221</v>
      </c>
      <c r="CL936" s="10">
        <v>4</v>
      </c>
      <c r="CM936" s="10">
        <v>3</v>
      </c>
      <c r="CN936" s="10">
        <v>6</v>
      </c>
      <c r="CO936" s="10">
        <v>6</v>
      </c>
      <c r="CP936" s="10">
        <v>5</v>
      </c>
      <c r="CQ936" s="10">
        <v>7</v>
      </c>
      <c r="CR936" s="10">
        <v>4</v>
      </c>
      <c r="CS936" s="10">
        <v>6</v>
      </c>
      <c r="CT936" s="10">
        <v>7</v>
      </c>
      <c r="CU936" s="10">
        <v>6</v>
      </c>
      <c r="CV936" s="10">
        <v>6</v>
      </c>
      <c r="CW936" s="10">
        <v>5</v>
      </c>
      <c r="CX936" s="10">
        <v>7</v>
      </c>
      <c r="CY936" s="10">
        <v>5</v>
      </c>
      <c r="CZ936" s="10">
        <v>5</v>
      </c>
      <c r="DA936" s="10">
        <v>5</v>
      </c>
      <c r="DB936" s="10">
        <v>7</v>
      </c>
      <c r="DC936" s="10">
        <v>7</v>
      </c>
      <c r="DD936" s="10">
        <v>5</v>
      </c>
      <c r="DE936" s="10">
        <v>7</v>
      </c>
      <c r="DF936" s="10">
        <v>6</v>
      </c>
      <c r="DG936" s="10">
        <v>6</v>
      </c>
      <c r="DH936" s="10">
        <v>5</v>
      </c>
      <c r="DI936" s="10">
        <v>1</v>
      </c>
      <c r="DJ936" s="10">
        <v>2</v>
      </c>
      <c r="DK936" s="10">
        <v>4</v>
      </c>
      <c r="DL936" s="10">
        <v>2</v>
      </c>
      <c r="DM936" s="9" t="s">
        <v>154</v>
      </c>
      <c r="DN936" s="10">
        <v>1980</v>
      </c>
      <c r="DO936" s="9">
        <f t="shared" si="4"/>
        <v>41</v>
      </c>
      <c r="DP936" s="9" t="s">
        <v>155</v>
      </c>
      <c r="DQ936" s="9" t="s">
        <v>202</v>
      </c>
      <c r="DR936" s="9" t="s">
        <v>170</v>
      </c>
      <c r="DS936" s="9" t="s">
        <v>137</v>
      </c>
      <c r="DT936" s="9" t="s">
        <v>181</v>
      </c>
      <c r="DU936" s="9" t="s">
        <v>158</v>
      </c>
      <c r="DV936" s="9" t="str">
        <f>VLOOKUP(DU936,Metadata!$B$2:$C$7,2,FALSE)</f>
        <v>6+ years</v>
      </c>
    </row>
    <row r="937" spans="1:126">
      <c r="A937" s="13">
        <v>936</v>
      </c>
      <c r="B937" s="9" t="s">
        <v>135</v>
      </c>
      <c r="C937" s="9" t="str">
        <f>VLOOKUP(B937,Metadata!$M$2:$N$6,2,FALSE)</f>
        <v>Permanent Employee</v>
      </c>
      <c r="D937" s="9" t="s">
        <v>159</v>
      </c>
      <c r="E937" s="9" t="s">
        <v>137</v>
      </c>
      <c r="F937" s="9" t="s">
        <v>138</v>
      </c>
      <c r="G937" s="9" t="s">
        <v>312</v>
      </c>
      <c r="H937" s="9" t="str">
        <f>IF(G937="","",VLOOKUP(G937,Metadata!$J$2:$K$22,2,FALSE))</f>
        <v>South</v>
      </c>
      <c r="I937" s="9" t="s">
        <v>138</v>
      </c>
      <c r="J937" s="9" t="str">
        <f>IF(I937="","",VLOOKUP(I937,Metadata!$P$2:$Q$43,2,FALSE))</f>
        <v>Europe</v>
      </c>
      <c r="K937" s="9" t="str">
        <f t="shared" si="0"/>
        <v>Portugal</v>
      </c>
      <c r="L937" s="9" t="s">
        <v>312</v>
      </c>
      <c r="M937" s="9" t="str">
        <f>IF(L937="","",VLOOKUP(L937,Metadata!$J$2:$K$22,2,FALSE))</f>
        <v>South</v>
      </c>
      <c r="N937" s="9" t="s">
        <v>141</v>
      </c>
      <c r="O937" s="9" t="s">
        <v>137</v>
      </c>
      <c r="P937" s="9" t="s">
        <v>191</v>
      </c>
      <c r="Q937" s="10" t="str">
        <f t="shared" si="1"/>
        <v>Remote Job (full or flexible)</v>
      </c>
      <c r="R937" s="10">
        <v>6</v>
      </c>
      <c r="S937" s="9" t="s">
        <v>216</v>
      </c>
      <c r="T937" s="9" t="s">
        <v>137</v>
      </c>
      <c r="U937" s="9" t="str">
        <f>IF(S937&lt;&gt;"",S937,IF(T937&lt;&gt;"",VLOOKUP(T937,Metadata!$S$2:$T$228,2,FALSE),""))</f>
        <v>Front-End Developer</v>
      </c>
      <c r="V937" s="9" t="s">
        <v>174</v>
      </c>
      <c r="W937" s="9" t="s">
        <v>137</v>
      </c>
      <c r="X937" s="9" t="s">
        <v>163</v>
      </c>
      <c r="Y937" s="9" t="s">
        <v>137</v>
      </c>
      <c r="Z937" s="9" t="s">
        <v>262</v>
      </c>
      <c r="AA937" s="9" t="s">
        <v>165</v>
      </c>
      <c r="AB937" s="9" t="s">
        <v>137</v>
      </c>
      <c r="AC937" s="9" t="s">
        <v>147</v>
      </c>
      <c r="AD937" s="9"/>
      <c r="AE937" s="9"/>
      <c r="AF937" s="9"/>
      <c r="AG937" s="9" t="s">
        <v>166</v>
      </c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 t="s">
        <v>178</v>
      </c>
      <c r="BB937" s="9"/>
      <c r="BC937" s="9"/>
      <c r="BD937" s="9"/>
      <c r="BE937" s="9"/>
      <c r="BF937" s="9"/>
      <c r="BG937" s="9"/>
      <c r="BH937" s="9"/>
      <c r="BI937" s="9"/>
      <c r="BJ937" s="9" t="s">
        <v>167</v>
      </c>
      <c r="BK937" s="9"/>
      <c r="BL937" s="9"/>
      <c r="BM937" s="9"/>
      <c r="BN937" s="9" t="s">
        <v>186</v>
      </c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10"/>
      <c r="CB937" s="10" t="str">
        <f t="shared" si="5"/>
        <v/>
      </c>
      <c r="CC937" s="10"/>
      <c r="CD937" s="9" t="str">
        <f t="shared" si="2"/>
        <v/>
      </c>
      <c r="CE937" s="9" t="s">
        <v>232</v>
      </c>
      <c r="CF937" s="9" t="s">
        <v>169</v>
      </c>
      <c r="CG937" s="9">
        <f>IF(CF937="","",VLOOKUP(CF937,Metadata!$D$2:$H$20,2,FALSE))</f>
        <v>12500</v>
      </c>
      <c r="CH937" s="9">
        <f>IF(CF937="","",VLOOKUP(CF937,Metadata!$D$2:$H$20,4,FALSE))</f>
        <v>0</v>
      </c>
      <c r="CI937" s="9">
        <f>IF(CF937="","",VLOOKUP(CF937,Metadata!$D$2:$H$20,5,FALSE))</f>
        <v>15000</v>
      </c>
      <c r="CJ937" s="9">
        <f t="shared" si="3"/>
        <v>12500</v>
      </c>
      <c r="CK937" s="9" t="s">
        <v>153</v>
      </c>
      <c r="CL937" s="10">
        <v>1</v>
      </c>
      <c r="CM937" s="10">
        <v>2</v>
      </c>
      <c r="CN937" s="10">
        <v>6</v>
      </c>
      <c r="CO937" s="10">
        <v>6</v>
      </c>
      <c r="CP937" s="10">
        <v>5</v>
      </c>
      <c r="CQ937" s="10">
        <v>7</v>
      </c>
      <c r="CR937" s="10">
        <v>6</v>
      </c>
      <c r="CS937" s="10">
        <v>7</v>
      </c>
      <c r="CT937" s="10">
        <v>5</v>
      </c>
      <c r="CU937" s="10">
        <v>5</v>
      </c>
      <c r="CV937" s="10">
        <v>4</v>
      </c>
      <c r="CW937" s="10">
        <v>3</v>
      </c>
      <c r="CX937" s="10">
        <v>6</v>
      </c>
      <c r="CY937" s="10">
        <v>2</v>
      </c>
      <c r="CZ937" s="10">
        <v>3</v>
      </c>
      <c r="DA937" s="10">
        <v>4</v>
      </c>
      <c r="DB937" s="10">
        <v>1</v>
      </c>
      <c r="DC937" s="10">
        <v>4</v>
      </c>
      <c r="DD937" s="10">
        <v>2</v>
      </c>
      <c r="DE937" s="10">
        <v>7</v>
      </c>
      <c r="DF937" s="10">
        <v>5</v>
      </c>
      <c r="DG937" s="10">
        <v>5</v>
      </c>
      <c r="DH937" s="10">
        <v>2</v>
      </c>
      <c r="DI937" s="10">
        <v>1</v>
      </c>
      <c r="DJ937" s="10">
        <v>3</v>
      </c>
      <c r="DK937" s="10">
        <v>4</v>
      </c>
      <c r="DL937" s="10">
        <v>1</v>
      </c>
      <c r="DM937" s="9" t="s">
        <v>154</v>
      </c>
      <c r="DN937" s="10">
        <v>1995</v>
      </c>
      <c r="DO937" s="9">
        <f t="shared" si="4"/>
        <v>26</v>
      </c>
      <c r="DP937" s="9" t="s">
        <v>155</v>
      </c>
      <c r="DQ937" s="9" t="s">
        <v>156</v>
      </c>
      <c r="DR937" s="9" t="s">
        <v>170</v>
      </c>
      <c r="DS937" s="9" t="s">
        <v>137</v>
      </c>
      <c r="DT937" s="9" t="s">
        <v>181</v>
      </c>
      <c r="DU937" s="9" t="s">
        <v>168</v>
      </c>
      <c r="DV937" s="9" t="str">
        <f>VLOOKUP(DU937,Metadata!$B$2:$C$7,2,FALSE)</f>
        <v>0 - 3 years</v>
      </c>
    </row>
    <row r="938" spans="1:126">
      <c r="A938" s="13">
        <v>937</v>
      </c>
      <c r="B938" s="9" t="s">
        <v>135</v>
      </c>
      <c r="C938" s="9" t="str">
        <f>VLOOKUP(B938,Metadata!$M$2:$N$6,2,FALSE)</f>
        <v>Permanent Employee</v>
      </c>
      <c r="D938" s="9" t="s">
        <v>159</v>
      </c>
      <c r="E938" s="9" t="s">
        <v>137</v>
      </c>
      <c r="F938" s="9" t="s">
        <v>138</v>
      </c>
      <c r="G938" s="9" t="s">
        <v>172</v>
      </c>
      <c r="H938" s="9" t="str">
        <f>IF(G938="","",VLOOKUP(G938,Metadata!$J$2:$K$22,2,FALSE))</f>
        <v>Porto Metropolitan Area</v>
      </c>
      <c r="I938" s="9" t="s">
        <v>138</v>
      </c>
      <c r="J938" s="9" t="str">
        <f>IF(I938="","",VLOOKUP(I938,Metadata!$P$2:$Q$43,2,FALSE))</f>
        <v>Europe</v>
      </c>
      <c r="K938" s="9" t="str">
        <f t="shared" si="0"/>
        <v>Portugal</v>
      </c>
      <c r="L938" s="9" t="s">
        <v>172</v>
      </c>
      <c r="M938" s="9" t="str">
        <f>IF(L938="","",VLOOKUP(L938,Metadata!$J$2:$K$22,2,FALSE))</f>
        <v>Porto Metropolitan Area</v>
      </c>
      <c r="N938" s="9" t="s">
        <v>141</v>
      </c>
      <c r="O938" s="9" t="s">
        <v>137</v>
      </c>
      <c r="P938" s="9" t="s">
        <v>142</v>
      </c>
      <c r="Q938" s="10" t="str">
        <f t="shared" si="1"/>
        <v>Full Office Job</v>
      </c>
      <c r="R938" s="10">
        <v>5</v>
      </c>
      <c r="S938" s="9" t="s">
        <v>192</v>
      </c>
      <c r="T938" s="9" t="s">
        <v>137</v>
      </c>
      <c r="U938" s="9" t="str">
        <f>IF(S938&lt;&gt;"",S938,IF(T938&lt;&gt;"",VLOOKUP(T938,Metadata!$S$2:$T$228,2,FALSE),""))</f>
        <v>Back-End Developer</v>
      </c>
      <c r="V938" s="9" t="s">
        <v>279</v>
      </c>
      <c r="W938" s="9" t="s">
        <v>137</v>
      </c>
      <c r="X938" s="9" t="s">
        <v>163</v>
      </c>
      <c r="Y938" s="9" t="s">
        <v>137</v>
      </c>
      <c r="Z938" s="9" t="s">
        <v>184</v>
      </c>
      <c r="AA938" s="9" t="s">
        <v>137</v>
      </c>
      <c r="AB938" s="9" t="s">
        <v>137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 t="s">
        <v>543</v>
      </c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 t="s">
        <v>150</v>
      </c>
      <c r="BZ938" s="9" t="s">
        <v>137</v>
      </c>
      <c r="CA938" s="10"/>
      <c r="CB938" s="10" t="str">
        <f t="shared" si="5"/>
        <v/>
      </c>
      <c r="CC938" s="10"/>
      <c r="CD938" s="9" t="str">
        <f t="shared" si="2"/>
        <v/>
      </c>
      <c r="CE938" s="9" t="s">
        <v>168</v>
      </c>
      <c r="CF938" s="9" t="s">
        <v>188</v>
      </c>
      <c r="CG938" s="9">
        <f>IF(CF938="","",VLOOKUP(CF938,Metadata!$D$2:$H$20,2,FALSE))</f>
        <v>17500</v>
      </c>
      <c r="CH938" s="9">
        <f>IF(CF938="","",VLOOKUP(CF938,Metadata!$D$2:$H$20,4,FALSE))</f>
        <v>15000</v>
      </c>
      <c r="CI938" s="9">
        <f>IF(CF938="","",VLOOKUP(CF938,Metadata!$D$2:$H$20,5,FALSE))</f>
        <v>20000</v>
      </c>
      <c r="CJ938" s="9">
        <f t="shared" si="3"/>
        <v>17500</v>
      </c>
      <c r="CK938" s="9" t="s">
        <v>153</v>
      </c>
      <c r="CL938" s="10">
        <v>4</v>
      </c>
      <c r="CM938" s="10">
        <v>1</v>
      </c>
      <c r="CN938" s="10">
        <v>6</v>
      </c>
      <c r="CO938" s="10">
        <v>7</v>
      </c>
      <c r="CP938" s="10">
        <v>7</v>
      </c>
      <c r="CQ938" s="10">
        <v>7</v>
      </c>
      <c r="CR938" s="10">
        <v>4</v>
      </c>
      <c r="CS938" s="10">
        <v>5</v>
      </c>
      <c r="CT938" s="10">
        <v>7</v>
      </c>
      <c r="CU938" s="10">
        <v>5</v>
      </c>
      <c r="CV938" s="10">
        <v>6</v>
      </c>
      <c r="CW938" s="10">
        <v>3</v>
      </c>
      <c r="CX938" s="10">
        <v>6</v>
      </c>
      <c r="CY938" s="10">
        <v>5</v>
      </c>
      <c r="CZ938" s="10">
        <v>4</v>
      </c>
      <c r="DA938" s="10">
        <v>5</v>
      </c>
      <c r="DB938" s="10">
        <v>5</v>
      </c>
      <c r="DC938" s="10">
        <v>6</v>
      </c>
      <c r="DD938" s="10">
        <v>3</v>
      </c>
      <c r="DE938" s="10">
        <v>5</v>
      </c>
      <c r="DF938" s="10">
        <v>6</v>
      </c>
      <c r="DG938" s="10">
        <v>6</v>
      </c>
      <c r="DH938" s="10">
        <v>3</v>
      </c>
      <c r="DI938" s="10">
        <v>5</v>
      </c>
      <c r="DJ938" s="10">
        <v>4</v>
      </c>
      <c r="DK938" s="10">
        <v>7</v>
      </c>
      <c r="DL938" s="10">
        <v>7</v>
      </c>
      <c r="DM938" s="9" t="s">
        <v>154</v>
      </c>
      <c r="DN938" s="10">
        <v>1979</v>
      </c>
      <c r="DO938" s="9">
        <f t="shared" si="4"/>
        <v>42</v>
      </c>
      <c r="DP938" s="9" t="s">
        <v>155</v>
      </c>
      <c r="DQ938" s="9" t="s">
        <v>202</v>
      </c>
      <c r="DR938" s="9" t="s">
        <v>157</v>
      </c>
      <c r="DS938" s="9" t="s">
        <v>137</v>
      </c>
      <c r="DT938" s="9" t="s">
        <v>181</v>
      </c>
      <c r="DU938" s="9" t="s">
        <v>158</v>
      </c>
      <c r="DV938" s="9" t="str">
        <f>VLOOKUP(DU938,Metadata!$B$2:$C$7,2,FALSE)</f>
        <v>6+ years</v>
      </c>
    </row>
    <row r="939" spans="1:126">
      <c r="A939" s="13">
        <v>938</v>
      </c>
      <c r="B939" s="9" t="s">
        <v>171</v>
      </c>
      <c r="C939" s="9" t="str">
        <f>VLOOKUP(B939,Metadata!$M$2:$N$6,2,FALSE)</f>
        <v>Contractor</v>
      </c>
      <c r="D939" s="9" t="s">
        <v>137</v>
      </c>
      <c r="E939" s="9" t="s">
        <v>136</v>
      </c>
      <c r="F939" s="9" t="s">
        <v>138</v>
      </c>
      <c r="G939" s="9" t="s">
        <v>354</v>
      </c>
      <c r="H939" s="9" t="str">
        <f>IF(G939="","",VLOOKUP(G939,Metadata!$J$2:$K$22,2,FALSE))</f>
        <v>South</v>
      </c>
      <c r="I939" s="9" t="s">
        <v>138</v>
      </c>
      <c r="J939" s="9" t="str">
        <f>IF(I939="","",VLOOKUP(I939,Metadata!$P$2:$Q$43,2,FALSE))</f>
        <v>Europe</v>
      </c>
      <c r="K939" s="9" t="str">
        <f t="shared" si="0"/>
        <v>Portugal</v>
      </c>
      <c r="L939" s="9" t="s">
        <v>140</v>
      </c>
      <c r="M939" s="9" t="str">
        <f>IF(L939="","",VLOOKUP(L939,Metadata!$J$2:$K$22,2,FALSE))</f>
        <v>Lisbon Metropolitan Area</v>
      </c>
      <c r="N939" s="9" t="s">
        <v>141</v>
      </c>
      <c r="O939" s="9" t="s">
        <v>137</v>
      </c>
      <c r="P939" s="9" t="s">
        <v>142</v>
      </c>
      <c r="Q939" s="10" t="str">
        <f t="shared" si="1"/>
        <v>Full Office Job</v>
      </c>
      <c r="R939" s="10">
        <v>4</v>
      </c>
      <c r="S939" s="9" t="s">
        <v>332</v>
      </c>
      <c r="T939" s="9" t="s">
        <v>137</v>
      </c>
      <c r="U939" s="9" t="str">
        <f>IF(S939&lt;&gt;"",S939,IF(T939&lt;&gt;"",VLOOKUP(T939,Metadata!$S$2:$T$228,2,FALSE),""))</f>
        <v>UX/UI Designer</v>
      </c>
      <c r="V939" s="9" t="s">
        <v>207</v>
      </c>
      <c r="W939" s="9" t="s">
        <v>137</v>
      </c>
      <c r="X939" s="9" t="s">
        <v>208</v>
      </c>
      <c r="Y939" s="9" t="s">
        <v>137</v>
      </c>
      <c r="Z939" s="9" t="s">
        <v>262</v>
      </c>
      <c r="AA939" s="9" t="s">
        <v>137</v>
      </c>
      <c r="AB939" s="9" t="s">
        <v>137</v>
      </c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 t="s">
        <v>150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 t="s">
        <v>150</v>
      </c>
      <c r="BZ939" s="9" t="s">
        <v>137</v>
      </c>
      <c r="CA939" s="10">
        <v>3</v>
      </c>
      <c r="CB939" s="10" t="str">
        <f t="shared" si="5"/>
        <v>Less than 3 months</v>
      </c>
      <c r="CC939" s="10">
        <v>10</v>
      </c>
      <c r="CD939" s="9">
        <f t="shared" si="2"/>
        <v>16000</v>
      </c>
      <c r="CE939" s="9" t="s">
        <v>137</v>
      </c>
      <c r="CF939" s="9" t="s">
        <v>137</v>
      </c>
      <c r="CG939" s="9" t="str">
        <f>IF(CF939="","",VLOOKUP(CF939,Metadata!$D$2:$H$20,2,FALSE))</f>
        <v/>
      </c>
      <c r="CH939" s="9" t="str">
        <f>IF(CF939="","",VLOOKUP(CF939,Metadata!$D$2:$H$20,4,FALSE))</f>
        <v/>
      </c>
      <c r="CI939" s="9" t="str">
        <f>IF(CF939="","",VLOOKUP(CF939,Metadata!$D$2:$H$20,5,FALSE))</f>
        <v/>
      </c>
      <c r="CJ939" s="9">
        <f t="shared" si="3"/>
        <v>16000</v>
      </c>
      <c r="CK939" s="9" t="s">
        <v>180</v>
      </c>
      <c r="CL939" s="10">
        <v>4</v>
      </c>
      <c r="CM939" s="10">
        <v>5</v>
      </c>
      <c r="CN939" s="10">
        <v>3</v>
      </c>
      <c r="CO939" s="10">
        <v>3</v>
      </c>
      <c r="CP939" s="10">
        <v>5</v>
      </c>
      <c r="CQ939" s="10">
        <v>5</v>
      </c>
      <c r="CR939" s="10">
        <v>4</v>
      </c>
      <c r="CS939" s="10">
        <v>5</v>
      </c>
      <c r="CT939" s="10">
        <v>4</v>
      </c>
      <c r="CU939" s="10">
        <v>5</v>
      </c>
      <c r="CV939" s="10">
        <v>4</v>
      </c>
      <c r="CW939" s="10">
        <v>6</v>
      </c>
      <c r="CX939" s="10">
        <v>7</v>
      </c>
      <c r="CY939" s="10">
        <v>5</v>
      </c>
      <c r="CZ939" s="10">
        <v>7</v>
      </c>
      <c r="DA939" s="10">
        <v>7</v>
      </c>
      <c r="DB939" s="10">
        <v>7</v>
      </c>
      <c r="DC939" s="10">
        <v>7</v>
      </c>
      <c r="DD939" s="10">
        <v>6</v>
      </c>
      <c r="DE939" s="10">
        <v>6</v>
      </c>
      <c r="DF939" s="10">
        <v>7</v>
      </c>
      <c r="DG939" s="10">
        <v>7</v>
      </c>
      <c r="DH939" s="10">
        <v>7</v>
      </c>
      <c r="DI939" s="10">
        <v>7</v>
      </c>
      <c r="DJ939" s="10">
        <v>7</v>
      </c>
      <c r="DK939" s="10">
        <v>7</v>
      </c>
      <c r="DL939" s="10">
        <v>7</v>
      </c>
      <c r="DM939" s="9" t="s">
        <v>154</v>
      </c>
      <c r="DN939" s="10">
        <v>1987</v>
      </c>
      <c r="DO939" s="9">
        <f t="shared" si="4"/>
        <v>34</v>
      </c>
      <c r="DP939" s="9" t="s">
        <v>222</v>
      </c>
      <c r="DQ939" s="9" t="s">
        <v>202</v>
      </c>
      <c r="DR939" s="9" t="s">
        <v>170</v>
      </c>
      <c r="DS939" s="9" t="s">
        <v>137</v>
      </c>
      <c r="DT939" s="9" t="s">
        <v>181</v>
      </c>
      <c r="DU939" s="9" t="s">
        <v>223</v>
      </c>
      <c r="DV939" s="9" t="str">
        <f>VLOOKUP(DU939,Metadata!$B$2:$C$7,2,FALSE)</f>
        <v>3 - 6 years</v>
      </c>
    </row>
    <row r="940" spans="1:126">
      <c r="A940" s="13">
        <v>939</v>
      </c>
      <c r="B940" s="9" t="s">
        <v>326</v>
      </c>
      <c r="C940" s="9" t="str">
        <f>VLOOKUP(B940,Metadata!$M$2:$N$6,2,FALSE)</f>
        <v>Permanent Employee</v>
      </c>
      <c r="D940" s="9" t="s">
        <v>136</v>
      </c>
      <c r="E940" s="9" t="s">
        <v>137</v>
      </c>
      <c r="F940" s="9" t="s">
        <v>138</v>
      </c>
      <c r="G940" s="9" t="s">
        <v>172</v>
      </c>
      <c r="H940" s="9" t="str">
        <f>IF(G940="","",VLOOKUP(G940,Metadata!$J$2:$K$22,2,FALSE))</f>
        <v>Porto Metropolitan Area</v>
      </c>
      <c r="I940" s="9" t="s">
        <v>138</v>
      </c>
      <c r="J940" s="9" t="str">
        <f>IF(I940="","",VLOOKUP(I940,Metadata!$P$2:$Q$43,2,FALSE))</f>
        <v>Europe</v>
      </c>
      <c r="K940" s="9" t="str">
        <f t="shared" si="0"/>
        <v>Portugal</v>
      </c>
      <c r="L940" s="9" t="s">
        <v>172</v>
      </c>
      <c r="M940" s="9" t="str">
        <f>IF(L940="","",VLOOKUP(L940,Metadata!$J$2:$K$22,2,FALSE))</f>
        <v>Porto Metropolitan Area</v>
      </c>
      <c r="N940" s="9" t="s">
        <v>141</v>
      </c>
      <c r="O940" s="9" t="s">
        <v>137</v>
      </c>
      <c r="P940" s="9" t="s">
        <v>142</v>
      </c>
      <c r="Q940" s="10" t="str">
        <f t="shared" si="1"/>
        <v>Full Office Job</v>
      </c>
      <c r="R940" s="10">
        <v>6</v>
      </c>
      <c r="S940" s="9" t="s">
        <v>206</v>
      </c>
      <c r="T940" s="9" t="s">
        <v>137</v>
      </c>
      <c r="U940" s="9" t="str">
        <f>IF(S940&lt;&gt;"",S940,IF(T940&lt;&gt;"",VLOOKUP(T940,Metadata!$S$2:$T$228,2,FALSE),""))</f>
        <v>Mobile Apps Developer</v>
      </c>
      <c r="V940" s="9" t="s">
        <v>217</v>
      </c>
      <c r="W940" s="9" t="s">
        <v>137</v>
      </c>
      <c r="X940" s="9" t="s">
        <v>242</v>
      </c>
      <c r="Y940" s="9" t="s">
        <v>137</v>
      </c>
      <c r="Z940" s="9" t="s">
        <v>262</v>
      </c>
      <c r="AA940" s="9" t="s">
        <v>165</v>
      </c>
      <c r="AB940" s="9" t="s">
        <v>137</v>
      </c>
      <c r="AC940" s="9" t="s">
        <v>147</v>
      </c>
      <c r="AD940" s="9" t="s">
        <v>148</v>
      </c>
      <c r="AE940" s="9"/>
      <c r="AF940" s="9"/>
      <c r="AG940" s="9"/>
      <c r="AH940" s="9" t="s">
        <v>176</v>
      </c>
      <c r="AI940" s="9" t="s">
        <v>230</v>
      </c>
      <c r="AJ940" s="9" t="s">
        <v>185</v>
      </c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 t="s">
        <v>544</v>
      </c>
      <c r="BJ940" s="9"/>
      <c r="BK940" s="9"/>
      <c r="BL940" s="9"/>
      <c r="BM940" s="9"/>
      <c r="BN940" s="9" t="s">
        <v>186</v>
      </c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10"/>
      <c r="CB940" s="10" t="str">
        <f t="shared" si="5"/>
        <v/>
      </c>
      <c r="CC940" s="10"/>
      <c r="CD940" s="9" t="str">
        <f t="shared" si="2"/>
        <v/>
      </c>
      <c r="CE940" s="9" t="s">
        <v>232</v>
      </c>
      <c r="CF940" s="9" t="s">
        <v>169</v>
      </c>
      <c r="CG940" s="9">
        <f>IF(CF940="","",VLOOKUP(CF940,Metadata!$D$2:$H$20,2,FALSE))</f>
        <v>12500</v>
      </c>
      <c r="CH940" s="9">
        <f>IF(CF940="","",VLOOKUP(CF940,Metadata!$D$2:$H$20,4,FALSE))</f>
        <v>0</v>
      </c>
      <c r="CI940" s="9">
        <f>IF(CF940="","",VLOOKUP(CF940,Metadata!$D$2:$H$20,5,FALSE))</f>
        <v>15000</v>
      </c>
      <c r="CJ940" s="9">
        <f t="shared" si="3"/>
        <v>12500</v>
      </c>
      <c r="CK940" s="9" t="s">
        <v>153</v>
      </c>
      <c r="CL940" s="10">
        <v>6</v>
      </c>
      <c r="CM940" s="10">
        <v>3</v>
      </c>
      <c r="CN940" s="10">
        <v>5</v>
      </c>
      <c r="CO940" s="10">
        <v>6</v>
      </c>
      <c r="CP940" s="10">
        <v>5</v>
      </c>
      <c r="CQ940" s="10">
        <v>6</v>
      </c>
      <c r="CR940" s="10">
        <v>5</v>
      </c>
      <c r="CS940" s="10">
        <v>6</v>
      </c>
      <c r="CT940" s="10">
        <v>5</v>
      </c>
      <c r="CU940" s="10">
        <v>7</v>
      </c>
      <c r="CV940" s="10">
        <v>7</v>
      </c>
      <c r="CW940" s="10">
        <v>4</v>
      </c>
      <c r="CX940" s="10">
        <v>4</v>
      </c>
      <c r="CY940" s="10">
        <v>5</v>
      </c>
      <c r="CZ940" s="10">
        <v>5</v>
      </c>
      <c r="DA940" s="10">
        <v>5</v>
      </c>
      <c r="DB940" s="10">
        <v>6</v>
      </c>
      <c r="DC940" s="10">
        <v>6</v>
      </c>
      <c r="DD940" s="10">
        <v>6</v>
      </c>
      <c r="DE940" s="10">
        <v>6</v>
      </c>
      <c r="DF940" s="10">
        <v>6</v>
      </c>
      <c r="DG940" s="10">
        <v>7</v>
      </c>
      <c r="DH940" s="10">
        <v>5</v>
      </c>
      <c r="DI940" s="10">
        <v>1</v>
      </c>
      <c r="DJ940" s="10">
        <v>1</v>
      </c>
      <c r="DK940" s="10">
        <v>1</v>
      </c>
      <c r="DL940" s="10">
        <v>1</v>
      </c>
      <c r="DM940" s="9" t="s">
        <v>154</v>
      </c>
      <c r="DN940" s="10">
        <v>1999</v>
      </c>
      <c r="DO940" s="9">
        <f t="shared" si="4"/>
        <v>22</v>
      </c>
      <c r="DP940" s="9" t="s">
        <v>155</v>
      </c>
      <c r="DQ940" s="9" t="s">
        <v>156</v>
      </c>
      <c r="DR940" s="9" t="s">
        <v>157</v>
      </c>
      <c r="DS940" s="9" t="s">
        <v>137</v>
      </c>
      <c r="DT940" s="9" t="s">
        <v>181</v>
      </c>
      <c r="DU940" s="9" t="s">
        <v>475</v>
      </c>
      <c r="DV940" s="9" t="str">
        <f>VLOOKUP(DU940,Metadata!$B$2:$C$7,2,FALSE)</f>
        <v>0 Years</v>
      </c>
    </row>
    <row r="941" spans="1:126">
      <c r="A941" s="13">
        <v>940</v>
      </c>
      <c r="B941" s="9" t="s">
        <v>135</v>
      </c>
      <c r="C941" s="9" t="str">
        <f>VLOOKUP(B941,Metadata!$M$2:$N$6,2,FALSE)</f>
        <v>Permanent Employee</v>
      </c>
      <c r="D941" s="9" t="s">
        <v>136</v>
      </c>
      <c r="E941" s="9" t="s">
        <v>137</v>
      </c>
      <c r="F941" s="9" t="s">
        <v>138</v>
      </c>
      <c r="G941" s="9" t="s">
        <v>172</v>
      </c>
      <c r="H941" s="9" t="str">
        <f>IF(G941="","",VLOOKUP(G941,Metadata!$J$2:$K$22,2,FALSE))</f>
        <v>Porto Metropolitan Area</v>
      </c>
      <c r="I941" s="9" t="s">
        <v>138</v>
      </c>
      <c r="J941" s="9" t="str">
        <f>IF(I941="","",VLOOKUP(I941,Metadata!$P$2:$Q$43,2,FALSE))</f>
        <v>Europe</v>
      </c>
      <c r="K941" s="9" t="str">
        <f t="shared" si="0"/>
        <v>Portugal</v>
      </c>
      <c r="L941" s="9" t="s">
        <v>140</v>
      </c>
      <c r="M941" s="9" t="str">
        <f>IF(L941="","",VLOOKUP(L941,Metadata!$J$2:$K$22,2,FALSE))</f>
        <v>Lisbon Metropolitan Area</v>
      </c>
      <c r="N941" s="9" t="s">
        <v>141</v>
      </c>
      <c r="O941" s="9" t="s">
        <v>137</v>
      </c>
      <c r="P941" s="9" t="s">
        <v>142</v>
      </c>
      <c r="Q941" s="10" t="str">
        <f t="shared" si="1"/>
        <v>Full Office Job</v>
      </c>
      <c r="R941" s="10">
        <v>5</v>
      </c>
      <c r="S941" s="9" t="s">
        <v>161</v>
      </c>
      <c r="T941" s="9" t="s">
        <v>137</v>
      </c>
      <c r="U941" s="9" t="str">
        <f>IF(S941&lt;&gt;"",S941,IF(T941&lt;&gt;"",VLOOKUP(T941,Metadata!$S$2:$T$228,2,FALSE),""))</f>
        <v>Full-Stack Developer</v>
      </c>
      <c r="V941" s="9" t="s">
        <v>144</v>
      </c>
      <c r="W941" s="9" t="s">
        <v>137</v>
      </c>
      <c r="X941" s="9" t="s">
        <v>208</v>
      </c>
      <c r="Y941" s="9" t="s">
        <v>137</v>
      </c>
      <c r="Z941" s="9" t="s">
        <v>146</v>
      </c>
      <c r="AA941" s="9" t="s">
        <v>165</v>
      </c>
      <c r="AB941" s="9" t="s">
        <v>137</v>
      </c>
      <c r="AC941" s="9" t="s">
        <v>147</v>
      </c>
      <c r="AD941" s="9"/>
      <c r="AE941" s="9"/>
      <c r="AF941" s="9"/>
      <c r="AG941" s="9"/>
      <c r="AH941" s="9"/>
      <c r="AI941" s="9"/>
      <c r="AJ941" s="9" t="s">
        <v>185</v>
      </c>
      <c r="AK941" s="9" t="s">
        <v>302</v>
      </c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 t="s">
        <v>178</v>
      </c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 t="s">
        <v>199</v>
      </c>
      <c r="BM941" s="9" t="s">
        <v>303</v>
      </c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10"/>
      <c r="CB941" s="10" t="str">
        <f t="shared" si="5"/>
        <v/>
      </c>
      <c r="CC941" s="10"/>
      <c r="CD941" s="9" t="str">
        <f t="shared" si="2"/>
        <v/>
      </c>
      <c r="CE941" s="9" t="s">
        <v>168</v>
      </c>
      <c r="CF941" s="9" t="s">
        <v>188</v>
      </c>
      <c r="CG941" s="9">
        <f>IF(CF941="","",VLOOKUP(CF941,Metadata!$D$2:$H$20,2,FALSE))</f>
        <v>17500</v>
      </c>
      <c r="CH941" s="9">
        <f>IF(CF941="","",VLOOKUP(CF941,Metadata!$D$2:$H$20,4,FALSE))</f>
        <v>15000</v>
      </c>
      <c r="CI941" s="9">
        <f>IF(CF941="","",VLOOKUP(CF941,Metadata!$D$2:$H$20,5,FALSE))</f>
        <v>20000</v>
      </c>
      <c r="CJ941" s="9">
        <f t="shared" si="3"/>
        <v>17500</v>
      </c>
      <c r="CK941" s="9" t="s">
        <v>221</v>
      </c>
      <c r="CL941" s="10">
        <v>3</v>
      </c>
      <c r="CM941" s="10">
        <v>3</v>
      </c>
      <c r="CN941" s="10">
        <v>6</v>
      </c>
      <c r="CO941" s="10">
        <v>6</v>
      </c>
      <c r="CP941" s="10">
        <v>6</v>
      </c>
      <c r="CQ941" s="10">
        <v>6</v>
      </c>
      <c r="CR941" s="10">
        <v>6</v>
      </c>
      <c r="CS941" s="10">
        <v>7</v>
      </c>
      <c r="CT941" s="10">
        <v>6</v>
      </c>
      <c r="CU941" s="10">
        <v>6</v>
      </c>
      <c r="CV941" s="10">
        <v>5</v>
      </c>
      <c r="CW941" s="10">
        <v>5</v>
      </c>
      <c r="CX941" s="10">
        <v>6</v>
      </c>
      <c r="CY941" s="10">
        <v>5</v>
      </c>
      <c r="CZ941" s="10">
        <v>6</v>
      </c>
      <c r="DA941" s="10">
        <v>5</v>
      </c>
      <c r="DB941" s="10">
        <v>4</v>
      </c>
      <c r="DC941" s="10">
        <v>6</v>
      </c>
      <c r="DD941" s="10">
        <v>4</v>
      </c>
      <c r="DE941" s="10">
        <v>6</v>
      </c>
      <c r="DF941" s="10">
        <v>6</v>
      </c>
      <c r="DG941" s="10">
        <v>6</v>
      </c>
      <c r="DH941" s="10">
        <v>5</v>
      </c>
      <c r="DI941" s="10">
        <v>5</v>
      </c>
      <c r="DJ941" s="10">
        <v>4</v>
      </c>
      <c r="DK941" s="10">
        <v>4</v>
      </c>
      <c r="DL941" s="10">
        <v>3</v>
      </c>
      <c r="DM941" s="9" t="s">
        <v>154</v>
      </c>
      <c r="DN941" s="10">
        <v>1988</v>
      </c>
      <c r="DO941" s="9">
        <f t="shared" si="4"/>
        <v>33</v>
      </c>
      <c r="DP941" s="9" t="s">
        <v>155</v>
      </c>
      <c r="DQ941" s="9" t="s">
        <v>202</v>
      </c>
      <c r="DR941" s="9" t="s">
        <v>170</v>
      </c>
      <c r="DS941" s="9" t="s">
        <v>137</v>
      </c>
      <c r="DT941" s="9" t="s">
        <v>181</v>
      </c>
      <c r="DU941" s="9" t="s">
        <v>223</v>
      </c>
      <c r="DV941" s="9" t="str">
        <f>VLOOKUP(DU941,Metadata!$B$2:$C$7,2,FALSE)</f>
        <v>3 - 6 years</v>
      </c>
    </row>
    <row r="942" spans="1:126">
      <c r="A942" s="13">
        <v>941</v>
      </c>
      <c r="B942" s="9" t="s">
        <v>135</v>
      </c>
      <c r="C942" s="9" t="str">
        <f>VLOOKUP(B942,Metadata!$M$2:$N$6,2,FALSE)</f>
        <v>Permanent Employee</v>
      </c>
      <c r="D942" s="9" t="s">
        <v>159</v>
      </c>
      <c r="E942" s="9" t="s">
        <v>137</v>
      </c>
      <c r="F942" s="9" t="s">
        <v>138</v>
      </c>
      <c r="G942" s="9" t="s">
        <v>275</v>
      </c>
      <c r="H942" s="9" t="str">
        <f>IF(G942="","",VLOOKUP(G942,Metadata!$J$2:$K$22,2,FALSE))</f>
        <v>Centre</v>
      </c>
      <c r="I942" s="9" t="s">
        <v>138</v>
      </c>
      <c r="J942" s="9" t="str">
        <f>IF(I942="","",VLOOKUP(I942,Metadata!$P$2:$Q$43,2,FALSE))</f>
        <v>Europe</v>
      </c>
      <c r="K942" s="9" t="str">
        <f t="shared" si="0"/>
        <v>Portugal</v>
      </c>
      <c r="L942" s="9" t="s">
        <v>275</v>
      </c>
      <c r="M942" s="9" t="str">
        <f>IF(L942="","",VLOOKUP(L942,Metadata!$J$2:$K$22,2,FALSE))</f>
        <v>Centre</v>
      </c>
      <c r="N942" s="9" t="s">
        <v>205</v>
      </c>
      <c r="O942" s="9" t="s">
        <v>137</v>
      </c>
      <c r="P942" s="9" t="s">
        <v>137</v>
      </c>
      <c r="Q942" s="10" t="str">
        <f t="shared" si="1"/>
        <v>Full Office Job</v>
      </c>
      <c r="R942" s="10">
        <v>6</v>
      </c>
      <c r="S942" s="9" t="s">
        <v>161</v>
      </c>
      <c r="T942" s="9" t="s">
        <v>137</v>
      </c>
      <c r="U942" s="9" t="str">
        <f>IF(S942&lt;&gt;"",S942,IF(T942&lt;&gt;"",VLOOKUP(T942,Metadata!$S$2:$T$228,2,FALSE),""))</f>
        <v>Full-Stack Developer</v>
      </c>
      <c r="V942" s="9" t="s">
        <v>317</v>
      </c>
      <c r="W942" s="9" t="s">
        <v>137</v>
      </c>
      <c r="X942" s="9" t="s">
        <v>145</v>
      </c>
      <c r="Y942" s="9" t="s">
        <v>137</v>
      </c>
      <c r="Z942" s="9" t="s">
        <v>224</v>
      </c>
      <c r="AA942" s="9" t="s">
        <v>165</v>
      </c>
      <c r="AB942" s="9" t="s">
        <v>137</v>
      </c>
      <c r="AC942" s="9" t="s">
        <v>147</v>
      </c>
      <c r="AD942" s="9"/>
      <c r="AE942" s="9" t="s">
        <v>194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 t="s">
        <v>179</v>
      </c>
      <c r="BQ942" s="9"/>
      <c r="BR942" s="9" t="s">
        <v>247</v>
      </c>
      <c r="BS942" s="9"/>
      <c r="BT942" s="9"/>
      <c r="BU942" s="9"/>
      <c r="BV942" s="9"/>
      <c r="BW942" s="9"/>
      <c r="BX942" s="9"/>
      <c r="BY942" s="9"/>
      <c r="BZ942" s="9"/>
      <c r="CA942" s="10"/>
      <c r="CB942" s="10" t="str">
        <f t="shared" si="5"/>
        <v/>
      </c>
      <c r="CC942" s="10"/>
      <c r="CD942" s="9" t="str">
        <f t="shared" si="2"/>
        <v/>
      </c>
      <c r="CE942" s="9" t="s">
        <v>168</v>
      </c>
      <c r="CF942" s="9" t="s">
        <v>169</v>
      </c>
      <c r="CG942" s="9">
        <f>IF(CF942="","",VLOOKUP(CF942,Metadata!$D$2:$H$20,2,FALSE))</f>
        <v>12500</v>
      </c>
      <c r="CH942" s="9">
        <f>IF(CF942="","",VLOOKUP(CF942,Metadata!$D$2:$H$20,4,FALSE))</f>
        <v>0</v>
      </c>
      <c r="CI942" s="9">
        <f>IF(CF942="","",VLOOKUP(CF942,Metadata!$D$2:$H$20,5,FALSE))</f>
        <v>15000</v>
      </c>
      <c r="CJ942" s="9">
        <f t="shared" si="3"/>
        <v>12500</v>
      </c>
      <c r="CK942" s="9" t="s">
        <v>153</v>
      </c>
      <c r="CL942" s="10">
        <v>2</v>
      </c>
      <c r="CM942" s="10">
        <v>5</v>
      </c>
      <c r="CN942" s="10">
        <v>6</v>
      </c>
      <c r="CO942" s="10">
        <v>5</v>
      </c>
      <c r="CP942" s="10">
        <v>4</v>
      </c>
      <c r="CQ942" s="10">
        <v>5</v>
      </c>
      <c r="CR942" s="10">
        <v>6</v>
      </c>
      <c r="CS942" s="10">
        <v>6</v>
      </c>
      <c r="CT942" s="10">
        <v>5</v>
      </c>
      <c r="CU942" s="10">
        <v>3</v>
      </c>
      <c r="CV942" s="10">
        <v>5</v>
      </c>
      <c r="CW942" s="10">
        <v>2</v>
      </c>
      <c r="CX942" s="10">
        <v>5</v>
      </c>
      <c r="CY942" s="10">
        <v>2</v>
      </c>
      <c r="CZ942" s="10">
        <v>1</v>
      </c>
      <c r="DA942" s="10">
        <v>5</v>
      </c>
      <c r="DB942" s="10">
        <v>2</v>
      </c>
      <c r="DC942" s="10">
        <v>5</v>
      </c>
      <c r="DD942" s="10">
        <v>5</v>
      </c>
      <c r="DE942" s="10">
        <v>6</v>
      </c>
      <c r="DF942" s="10">
        <v>4</v>
      </c>
      <c r="DG942" s="10">
        <v>6</v>
      </c>
      <c r="DH942" s="10">
        <v>2</v>
      </c>
      <c r="DI942" s="10">
        <v>2</v>
      </c>
      <c r="DJ942" s="10">
        <v>1</v>
      </c>
      <c r="DK942" s="10">
        <v>1</v>
      </c>
      <c r="DL942" s="10">
        <v>1</v>
      </c>
      <c r="DM942" s="9" t="s">
        <v>154</v>
      </c>
      <c r="DN942" s="10">
        <v>1995</v>
      </c>
      <c r="DO942" s="9">
        <f t="shared" si="4"/>
        <v>26</v>
      </c>
      <c r="DP942" s="9" t="s">
        <v>155</v>
      </c>
      <c r="DQ942" s="9" t="s">
        <v>156</v>
      </c>
      <c r="DR942" s="9" t="s">
        <v>157</v>
      </c>
      <c r="DS942" s="9" t="s">
        <v>137</v>
      </c>
      <c r="DT942" s="9" t="s">
        <v>181</v>
      </c>
      <c r="DU942" s="9" t="s">
        <v>168</v>
      </c>
      <c r="DV942" s="9" t="str">
        <f>VLOOKUP(DU942,Metadata!$B$2:$C$7,2,FALSE)</f>
        <v>0 - 3 years</v>
      </c>
    </row>
    <row r="943" spans="1:126">
      <c r="A943" s="13">
        <v>942</v>
      </c>
      <c r="B943" s="9" t="s">
        <v>135</v>
      </c>
      <c r="C943" s="9" t="str">
        <f>VLOOKUP(B943,Metadata!$M$2:$N$6,2,FALSE)</f>
        <v>Permanent Employee</v>
      </c>
      <c r="D943" s="9" t="s">
        <v>159</v>
      </c>
      <c r="E943" s="9" t="s">
        <v>137</v>
      </c>
      <c r="F943" s="9" t="s">
        <v>138</v>
      </c>
      <c r="G943" s="9" t="s">
        <v>312</v>
      </c>
      <c r="H943" s="9" t="str">
        <f>IF(G943="","",VLOOKUP(G943,Metadata!$J$2:$K$22,2,FALSE))</f>
        <v>South</v>
      </c>
      <c r="I943" s="9" t="s">
        <v>311</v>
      </c>
      <c r="J943" s="9" t="str">
        <f>IF(I943="","",VLOOKUP(I943,Metadata!$P$2:$Q$43,2,FALSE))</f>
        <v>Europe</v>
      </c>
      <c r="K943" s="9" t="str">
        <f t="shared" si="0"/>
        <v>International</v>
      </c>
      <c r="L943" s="9" t="s">
        <v>137</v>
      </c>
      <c r="M943" s="9" t="str">
        <f>IF(L943="","",VLOOKUP(L943,Metadata!$J$2:$K$22,2,FALSE))</f>
        <v/>
      </c>
      <c r="N943" s="9" t="s">
        <v>141</v>
      </c>
      <c r="O943" s="9" t="s">
        <v>137</v>
      </c>
      <c r="P943" s="9" t="s">
        <v>142</v>
      </c>
      <c r="Q943" s="10" t="str">
        <f t="shared" si="1"/>
        <v>Full Office Job</v>
      </c>
      <c r="R943" s="10">
        <v>5</v>
      </c>
      <c r="S943" s="9" t="s">
        <v>192</v>
      </c>
      <c r="T943" s="9" t="s">
        <v>137</v>
      </c>
      <c r="U943" s="9" t="str">
        <f>IF(S943&lt;&gt;"",S943,IF(T943&lt;&gt;"",VLOOKUP(T943,Metadata!$S$2:$T$228,2,FALSE),""))</f>
        <v>Back-End Developer</v>
      </c>
      <c r="V943" s="9" t="s">
        <v>276</v>
      </c>
      <c r="W943" s="9" t="s">
        <v>137</v>
      </c>
      <c r="X943" s="9" t="s">
        <v>163</v>
      </c>
      <c r="Y943" s="9" t="s">
        <v>137</v>
      </c>
      <c r="Z943" s="9" t="s">
        <v>193</v>
      </c>
      <c r="AA943" s="9" t="s">
        <v>165</v>
      </c>
      <c r="AB943" s="9" t="s">
        <v>253</v>
      </c>
      <c r="AC943" s="9" t="s">
        <v>147</v>
      </c>
      <c r="AD943" s="9"/>
      <c r="AE943" s="9" t="s">
        <v>194</v>
      </c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 t="s">
        <v>178</v>
      </c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198</v>
      </c>
      <c r="BL943" s="9"/>
      <c r="BM943" s="9"/>
      <c r="BN943" s="9" t="s">
        <v>186</v>
      </c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10"/>
      <c r="CB943" s="10" t="str">
        <f t="shared" si="5"/>
        <v/>
      </c>
      <c r="CC943" s="10"/>
      <c r="CD943" s="9" t="str">
        <f t="shared" si="2"/>
        <v/>
      </c>
      <c r="CE943" s="9" t="s">
        <v>168</v>
      </c>
      <c r="CF943" s="9" t="s">
        <v>169</v>
      </c>
      <c r="CG943" s="9">
        <f>IF(CF943="","",VLOOKUP(CF943,Metadata!$D$2:$H$20,2,FALSE))</f>
        <v>12500</v>
      </c>
      <c r="CH943" s="9">
        <f>IF(CF943="","",VLOOKUP(CF943,Metadata!$D$2:$H$20,4,FALSE))</f>
        <v>0</v>
      </c>
      <c r="CI943" s="9">
        <f>IF(CF943="","",VLOOKUP(CF943,Metadata!$D$2:$H$20,5,FALSE))</f>
        <v>15000</v>
      </c>
      <c r="CJ943" s="9">
        <f t="shared" si="3"/>
        <v>12500</v>
      </c>
      <c r="CK943" s="9" t="s">
        <v>277</v>
      </c>
      <c r="CL943" s="10">
        <v>2</v>
      </c>
      <c r="CM943" s="10">
        <v>5</v>
      </c>
      <c r="CN943" s="10">
        <v>7</v>
      </c>
      <c r="CO943" s="10">
        <v>5</v>
      </c>
      <c r="CP943" s="10">
        <v>6</v>
      </c>
      <c r="CQ943" s="10">
        <v>5</v>
      </c>
      <c r="CR943" s="10">
        <v>5</v>
      </c>
      <c r="CS943" s="10">
        <v>4</v>
      </c>
      <c r="CT943" s="10">
        <v>5</v>
      </c>
      <c r="CU943" s="10">
        <v>4</v>
      </c>
      <c r="CV943" s="10">
        <v>4</v>
      </c>
      <c r="CW943" s="10">
        <v>4</v>
      </c>
      <c r="CX943" s="10">
        <v>4</v>
      </c>
      <c r="CY943" s="10">
        <v>3</v>
      </c>
      <c r="CZ943" s="10">
        <v>5</v>
      </c>
      <c r="DA943" s="10">
        <v>5</v>
      </c>
      <c r="DB943" s="10">
        <v>5</v>
      </c>
      <c r="DC943" s="10">
        <v>6</v>
      </c>
      <c r="DD943" s="10">
        <v>3</v>
      </c>
      <c r="DE943" s="10">
        <v>6</v>
      </c>
      <c r="DF943" s="10">
        <v>4</v>
      </c>
      <c r="DG943" s="10">
        <v>5</v>
      </c>
      <c r="DH943" s="10">
        <v>5</v>
      </c>
      <c r="DI943" s="10">
        <v>5</v>
      </c>
      <c r="DJ943" s="10">
        <v>4</v>
      </c>
      <c r="DK943" s="10">
        <v>4</v>
      </c>
      <c r="DL943" s="10">
        <v>4</v>
      </c>
      <c r="DM943" s="9" t="s">
        <v>154</v>
      </c>
      <c r="DN943" s="10">
        <v>1993</v>
      </c>
      <c r="DO943" s="9">
        <f t="shared" si="4"/>
        <v>28</v>
      </c>
      <c r="DP943" s="9" t="s">
        <v>222</v>
      </c>
      <c r="DQ943" s="9" t="s">
        <v>156</v>
      </c>
      <c r="DR943" s="9" t="s">
        <v>157</v>
      </c>
      <c r="DS943" s="9" t="s">
        <v>137</v>
      </c>
      <c r="DT943" s="9" t="s">
        <v>181</v>
      </c>
      <c r="DU943" s="9" t="s">
        <v>168</v>
      </c>
      <c r="DV943" s="9" t="str">
        <f>VLOOKUP(DU943,Metadata!$B$2:$C$7,2,FALSE)</f>
        <v>0 - 3 years</v>
      </c>
    </row>
    <row r="944" spans="1:126">
      <c r="A944" s="13">
        <v>943</v>
      </c>
      <c r="B944" s="9" t="s">
        <v>135</v>
      </c>
      <c r="C944" s="9" t="str">
        <f>VLOOKUP(B944,Metadata!$M$2:$N$6,2,FALSE)</f>
        <v>Permanent Employee</v>
      </c>
      <c r="D944" s="9" t="s">
        <v>136</v>
      </c>
      <c r="E944" s="9" t="s">
        <v>137</v>
      </c>
      <c r="F944" s="9" t="s">
        <v>138</v>
      </c>
      <c r="G944" s="9" t="s">
        <v>172</v>
      </c>
      <c r="H944" s="9" t="str">
        <f>IF(G944="","",VLOOKUP(G944,Metadata!$J$2:$K$22,2,FALSE))</f>
        <v>Porto Metropolitan Area</v>
      </c>
      <c r="I944" s="9" t="s">
        <v>138</v>
      </c>
      <c r="J944" s="9" t="str">
        <f>IF(I944="","",VLOOKUP(I944,Metadata!$P$2:$Q$43,2,FALSE))</f>
        <v>Europe</v>
      </c>
      <c r="K944" s="9" t="str">
        <f t="shared" si="0"/>
        <v>Portugal</v>
      </c>
      <c r="L944" s="9" t="s">
        <v>172</v>
      </c>
      <c r="M944" s="9" t="str">
        <f>IF(L944="","",VLOOKUP(L944,Metadata!$J$2:$K$22,2,FALSE))</f>
        <v>Porto Metropolitan Area</v>
      </c>
      <c r="N944" s="9" t="s">
        <v>141</v>
      </c>
      <c r="O944" s="9" t="s">
        <v>137</v>
      </c>
      <c r="P944" s="9" t="s">
        <v>191</v>
      </c>
      <c r="Q944" s="10" t="str">
        <f t="shared" si="1"/>
        <v>Remote Job (full or flexible)</v>
      </c>
      <c r="R944" s="10">
        <v>6</v>
      </c>
      <c r="S944" s="9" t="s">
        <v>161</v>
      </c>
      <c r="T944" s="9" t="s">
        <v>137</v>
      </c>
      <c r="U944" s="9" t="str">
        <f>IF(S944&lt;&gt;"",S944,IF(T944&lt;&gt;"",VLOOKUP(T944,Metadata!$S$2:$T$228,2,FALSE),""))</f>
        <v>Full-Stack Developer</v>
      </c>
      <c r="V944" s="9" t="s">
        <v>217</v>
      </c>
      <c r="W944" s="9" t="s">
        <v>137</v>
      </c>
      <c r="X944" s="9" t="s">
        <v>145</v>
      </c>
      <c r="Y944" s="9" t="s">
        <v>137</v>
      </c>
      <c r="Z944" s="9" t="s">
        <v>224</v>
      </c>
      <c r="AA944" s="9" t="s">
        <v>165</v>
      </c>
      <c r="AB944" s="9" t="s">
        <v>137</v>
      </c>
      <c r="AC944" s="9" t="s">
        <v>147</v>
      </c>
      <c r="AD944" s="9"/>
      <c r="AE944" s="9"/>
      <c r="AF944" s="9"/>
      <c r="AG944" s="9" t="s">
        <v>166</v>
      </c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 t="s">
        <v>167</v>
      </c>
      <c r="BK944" s="9"/>
      <c r="BL944" s="9"/>
      <c r="BM944" s="9"/>
      <c r="BN944" s="9"/>
      <c r="BO944" s="9"/>
      <c r="BP944" s="9" t="s">
        <v>179</v>
      </c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10"/>
      <c r="CB944" s="10" t="str">
        <f t="shared" si="5"/>
        <v/>
      </c>
      <c r="CC944" s="10"/>
      <c r="CD944" s="9" t="str">
        <f t="shared" si="2"/>
        <v/>
      </c>
      <c r="CE944" s="9" t="s">
        <v>151</v>
      </c>
      <c r="CF944" s="9" t="s">
        <v>225</v>
      </c>
      <c r="CG944" s="9">
        <f>IF(CF944="","",VLOOKUP(CF944,Metadata!$D$2:$H$20,2,FALSE))</f>
        <v>22500</v>
      </c>
      <c r="CH944" s="9">
        <f>IF(CF944="","",VLOOKUP(CF944,Metadata!$D$2:$H$20,4,FALSE))</f>
        <v>20000</v>
      </c>
      <c r="CI944" s="9">
        <f>IF(CF944="","",VLOOKUP(CF944,Metadata!$D$2:$H$20,5,FALSE))</f>
        <v>25000</v>
      </c>
      <c r="CJ944" s="9">
        <f t="shared" si="3"/>
        <v>22500</v>
      </c>
      <c r="CK944" s="9" t="s">
        <v>153</v>
      </c>
      <c r="CL944" s="10">
        <v>3</v>
      </c>
      <c r="CM944" s="10">
        <v>3</v>
      </c>
      <c r="CN944" s="10">
        <v>7</v>
      </c>
      <c r="CO944" s="10">
        <v>5</v>
      </c>
      <c r="CP944" s="10">
        <v>5</v>
      </c>
      <c r="CQ944" s="10">
        <v>5</v>
      </c>
      <c r="CR944" s="10">
        <v>6</v>
      </c>
      <c r="CS944" s="10">
        <v>6</v>
      </c>
      <c r="CT944" s="10">
        <v>5</v>
      </c>
      <c r="CU944" s="10">
        <v>5</v>
      </c>
      <c r="CV944" s="10">
        <v>5</v>
      </c>
      <c r="CW944" s="10">
        <v>4</v>
      </c>
      <c r="CX944" s="10">
        <v>5</v>
      </c>
      <c r="CY944" s="10">
        <v>5</v>
      </c>
      <c r="CZ944" s="10">
        <v>5</v>
      </c>
      <c r="DA944" s="10">
        <v>2</v>
      </c>
      <c r="DB944" s="10">
        <v>3</v>
      </c>
      <c r="DC944" s="10">
        <v>4</v>
      </c>
      <c r="DD944" s="10">
        <v>2</v>
      </c>
      <c r="DE944" s="10">
        <v>4</v>
      </c>
      <c r="DF944" s="10">
        <v>5</v>
      </c>
      <c r="DG944" s="10">
        <v>5</v>
      </c>
      <c r="DH944" s="10">
        <v>4</v>
      </c>
      <c r="DI944" s="10">
        <v>5</v>
      </c>
      <c r="DJ944" s="10">
        <v>4</v>
      </c>
      <c r="DK944" s="10">
        <v>4</v>
      </c>
      <c r="DL944" s="10">
        <v>4</v>
      </c>
      <c r="DM944" s="9" t="s">
        <v>154</v>
      </c>
      <c r="DN944" s="10">
        <v>1978</v>
      </c>
      <c r="DO944" s="9">
        <f t="shared" si="4"/>
        <v>43</v>
      </c>
      <c r="DP944" s="9" t="s">
        <v>155</v>
      </c>
      <c r="DQ944" s="9" t="s">
        <v>156</v>
      </c>
      <c r="DR944" s="9" t="s">
        <v>157</v>
      </c>
      <c r="DS944" s="9" t="s">
        <v>137</v>
      </c>
      <c r="DT944" s="9" t="s">
        <v>181</v>
      </c>
      <c r="DU944" s="9" t="s">
        <v>158</v>
      </c>
      <c r="DV944" s="9" t="str">
        <f>VLOOKUP(DU944,Metadata!$B$2:$C$7,2,FALSE)</f>
        <v>6+ years</v>
      </c>
    </row>
    <row r="945" spans="1:126">
      <c r="A945" s="13">
        <v>944</v>
      </c>
      <c r="B945" s="9" t="s">
        <v>135</v>
      </c>
      <c r="C945" s="9" t="str">
        <f>VLOOKUP(B945,Metadata!$M$2:$N$6,2,FALSE)</f>
        <v>Permanent Employee</v>
      </c>
      <c r="D945" s="9" t="s">
        <v>136</v>
      </c>
      <c r="E945" s="9" t="s">
        <v>137</v>
      </c>
      <c r="F945" s="9" t="s">
        <v>138</v>
      </c>
      <c r="G945" s="9" t="s">
        <v>312</v>
      </c>
      <c r="H945" s="9" t="str">
        <f>IF(G945="","",VLOOKUP(G945,Metadata!$J$2:$K$22,2,FALSE))</f>
        <v>South</v>
      </c>
      <c r="I945" s="9" t="s">
        <v>138</v>
      </c>
      <c r="J945" s="9" t="str">
        <f>IF(I945="","",VLOOKUP(I945,Metadata!$P$2:$Q$43,2,FALSE))</f>
        <v>Europe</v>
      </c>
      <c r="K945" s="9" t="str">
        <f t="shared" si="0"/>
        <v>Portugal</v>
      </c>
      <c r="L945" s="9" t="s">
        <v>312</v>
      </c>
      <c r="M945" s="9" t="str">
        <f>IF(L945="","",VLOOKUP(L945,Metadata!$J$2:$K$22,2,FALSE))</f>
        <v>South</v>
      </c>
      <c r="N945" s="9" t="s">
        <v>214</v>
      </c>
      <c r="O945" s="9" t="s">
        <v>239</v>
      </c>
      <c r="P945" s="9" t="s">
        <v>142</v>
      </c>
      <c r="Q945" s="10" t="str">
        <f t="shared" si="1"/>
        <v>Full Office Job</v>
      </c>
      <c r="R945" s="10">
        <v>4</v>
      </c>
      <c r="S945" s="9" t="s">
        <v>161</v>
      </c>
      <c r="T945" s="9" t="s">
        <v>137</v>
      </c>
      <c r="U945" s="9" t="str">
        <f>IF(S945&lt;&gt;"",S945,IF(T945&lt;&gt;"",VLOOKUP(T945,Metadata!$S$2:$T$228,2,FALSE),""))</f>
        <v>Full-Stack Developer</v>
      </c>
      <c r="V945" s="9" t="s">
        <v>234</v>
      </c>
      <c r="W945" s="9" t="s">
        <v>137</v>
      </c>
      <c r="X945" s="9" t="s">
        <v>163</v>
      </c>
      <c r="Y945" s="9" t="s">
        <v>137</v>
      </c>
      <c r="Z945" s="9" t="s">
        <v>262</v>
      </c>
      <c r="AA945" s="9" t="s">
        <v>165</v>
      </c>
      <c r="AB945" s="9" t="s">
        <v>137</v>
      </c>
      <c r="AC945" s="9" t="s">
        <v>147</v>
      </c>
      <c r="AD945" s="9"/>
      <c r="AE945" s="9" t="s">
        <v>194</v>
      </c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 t="s">
        <v>178</v>
      </c>
      <c r="BB945" s="9"/>
      <c r="BC945" s="9"/>
      <c r="BD945" s="9"/>
      <c r="BE945" s="9"/>
      <c r="BF945" s="9"/>
      <c r="BG945" s="9"/>
      <c r="BH945" s="9"/>
      <c r="BI945" s="9"/>
      <c r="BJ945" s="9" t="s">
        <v>167</v>
      </c>
      <c r="BK945" s="9" t="s">
        <v>198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10"/>
      <c r="CB945" s="10" t="str">
        <f t="shared" si="5"/>
        <v/>
      </c>
      <c r="CC945" s="10"/>
      <c r="CD945" s="9" t="str">
        <f t="shared" si="2"/>
        <v/>
      </c>
      <c r="CE945" s="9" t="s">
        <v>151</v>
      </c>
      <c r="CF945" s="9" t="s">
        <v>188</v>
      </c>
      <c r="CG945" s="9">
        <f>IF(CF945="","",VLOOKUP(CF945,Metadata!$D$2:$H$20,2,FALSE))</f>
        <v>17500</v>
      </c>
      <c r="CH945" s="9">
        <f>IF(CF945="","",VLOOKUP(CF945,Metadata!$D$2:$H$20,4,FALSE))</f>
        <v>15000</v>
      </c>
      <c r="CI945" s="9">
        <f>IF(CF945="","",VLOOKUP(CF945,Metadata!$D$2:$H$20,5,FALSE))</f>
        <v>20000</v>
      </c>
      <c r="CJ945" s="9">
        <f t="shared" si="3"/>
        <v>17500</v>
      </c>
      <c r="CK945" s="9" t="s">
        <v>153</v>
      </c>
      <c r="CL945" s="10">
        <v>2</v>
      </c>
      <c r="CM945" s="10">
        <v>4</v>
      </c>
      <c r="CN945" s="10">
        <v>6</v>
      </c>
      <c r="CO945" s="10">
        <v>6</v>
      </c>
      <c r="CP945" s="10">
        <v>3</v>
      </c>
      <c r="CQ945" s="10">
        <v>6</v>
      </c>
      <c r="CR945" s="10">
        <v>2</v>
      </c>
      <c r="CS945" s="10">
        <v>6</v>
      </c>
      <c r="CT945" s="10">
        <v>2</v>
      </c>
      <c r="CU945" s="10">
        <v>2</v>
      </c>
      <c r="CV945" s="10">
        <v>4</v>
      </c>
      <c r="CW945" s="10">
        <v>1</v>
      </c>
      <c r="CX945" s="10">
        <v>3</v>
      </c>
      <c r="CY945" s="10">
        <v>1</v>
      </c>
      <c r="CZ945" s="10">
        <v>1</v>
      </c>
      <c r="DA945" s="10">
        <v>2</v>
      </c>
      <c r="DB945" s="10">
        <v>1</v>
      </c>
      <c r="DC945" s="10">
        <v>7</v>
      </c>
      <c r="DD945" s="10">
        <v>1</v>
      </c>
      <c r="DE945" s="10">
        <v>5</v>
      </c>
      <c r="DF945" s="10">
        <v>6</v>
      </c>
      <c r="DG945" s="10">
        <v>6</v>
      </c>
      <c r="DH945" s="10">
        <v>7</v>
      </c>
      <c r="DI945" s="10">
        <v>6</v>
      </c>
      <c r="DJ945" s="10">
        <v>2</v>
      </c>
      <c r="DK945" s="10">
        <v>3</v>
      </c>
      <c r="DL945" s="10">
        <v>6</v>
      </c>
      <c r="DM945" s="9" t="s">
        <v>154</v>
      </c>
      <c r="DN945" s="10">
        <v>1993</v>
      </c>
      <c r="DO945" s="9">
        <f t="shared" si="4"/>
        <v>28</v>
      </c>
      <c r="DP945" s="9" t="s">
        <v>155</v>
      </c>
      <c r="DQ945" s="9" t="s">
        <v>202</v>
      </c>
      <c r="DR945" s="9" t="s">
        <v>157</v>
      </c>
      <c r="DS945" s="9" t="s">
        <v>137</v>
      </c>
      <c r="DT945" s="9" t="s">
        <v>181</v>
      </c>
      <c r="DU945" s="9" t="s">
        <v>223</v>
      </c>
      <c r="DV945" s="9" t="str">
        <f>VLOOKUP(DU945,Metadata!$B$2:$C$7,2,FALSE)</f>
        <v>3 - 6 years</v>
      </c>
    </row>
    <row r="946" spans="1:126">
      <c r="A946" s="13">
        <v>945</v>
      </c>
      <c r="B946" s="9" t="s">
        <v>135</v>
      </c>
      <c r="C946" s="9" t="str">
        <f>VLOOKUP(B946,Metadata!$M$2:$N$6,2,FALSE)</f>
        <v>Permanent Employee</v>
      </c>
      <c r="D946" s="9" t="s">
        <v>159</v>
      </c>
      <c r="E946" s="9" t="s">
        <v>137</v>
      </c>
      <c r="F946" s="9" t="s">
        <v>138</v>
      </c>
      <c r="G946" s="9" t="s">
        <v>140</v>
      </c>
      <c r="H946" s="9" t="str">
        <f>IF(G946="","",VLOOKUP(G946,Metadata!$J$2:$K$22,2,FALSE))</f>
        <v>Lisbon Metropolitan Area</v>
      </c>
      <c r="I946" s="9" t="s">
        <v>138</v>
      </c>
      <c r="J946" s="9" t="str">
        <f>IF(I946="","",VLOOKUP(I946,Metadata!$P$2:$Q$43,2,FALSE))</f>
        <v>Europe</v>
      </c>
      <c r="K946" s="9" t="str">
        <f t="shared" si="0"/>
        <v>Portugal</v>
      </c>
      <c r="L946" s="9" t="s">
        <v>140</v>
      </c>
      <c r="M946" s="9" t="str">
        <f>IF(L946="","",VLOOKUP(L946,Metadata!$J$2:$K$22,2,FALSE))</f>
        <v>Lisbon Metropolitan Area</v>
      </c>
      <c r="N946" s="9" t="s">
        <v>214</v>
      </c>
      <c r="O946" s="9" t="s">
        <v>239</v>
      </c>
      <c r="P946" s="9" t="s">
        <v>142</v>
      </c>
      <c r="Q946" s="10" t="str">
        <f t="shared" si="1"/>
        <v>Full Office Job</v>
      </c>
      <c r="R946" s="10">
        <v>5</v>
      </c>
      <c r="S946" s="9" t="s">
        <v>161</v>
      </c>
      <c r="T946" s="9" t="s">
        <v>137</v>
      </c>
      <c r="U946" s="9" t="str">
        <f>IF(S946&lt;&gt;"",S946,IF(T946&lt;&gt;"",VLOOKUP(T946,Metadata!$S$2:$T$228,2,FALSE),""))</f>
        <v>Full-Stack Developer</v>
      </c>
      <c r="V946" s="9" t="s">
        <v>144</v>
      </c>
      <c r="W946" s="9" t="s">
        <v>137</v>
      </c>
      <c r="X946" s="9" t="s">
        <v>145</v>
      </c>
      <c r="Y946" s="9" t="s">
        <v>137</v>
      </c>
      <c r="Z946" s="9" t="s">
        <v>218</v>
      </c>
      <c r="AA946" s="9" t="s">
        <v>137</v>
      </c>
      <c r="AB946" s="9" t="s">
        <v>253</v>
      </c>
      <c r="AC946" s="9" t="s">
        <v>147</v>
      </c>
      <c r="AD946" s="9"/>
      <c r="AE946" s="9" t="s">
        <v>194</v>
      </c>
      <c r="AF946" s="9"/>
      <c r="AG946" s="9"/>
      <c r="AH946" s="9"/>
      <c r="AI946" s="9"/>
      <c r="AJ946" s="9" t="s">
        <v>185</v>
      </c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198</v>
      </c>
      <c r="BL946" s="9"/>
      <c r="BM946" s="9"/>
      <c r="BN946" s="9" t="s">
        <v>186</v>
      </c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10"/>
      <c r="CB946" s="10" t="str">
        <f t="shared" si="5"/>
        <v/>
      </c>
      <c r="CC946" s="10"/>
      <c r="CD946" s="9" t="str">
        <f t="shared" si="2"/>
        <v/>
      </c>
      <c r="CE946" s="9" t="s">
        <v>168</v>
      </c>
      <c r="CF946" s="9" t="s">
        <v>419</v>
      </c>
      <c r="CG946" s="9">
        <f>IF(CF946="","",VLOOKUP(CF946,Metadata!$D$2:$H$20,2,FALSE))</f>
        <v>62500</v>
      </c>
      <c r="CH946" s="9">
        <f>IF(CF946="","",VLOOKUP(CF946,Metadata!$D$2:$H$20,4,FALSE))</f>
        <v>60000</v>
      </c>
      <c r="CI946" s="9">
        <f>IF(CF946="","",VLOOKUP(CF946,Metadata!$D$2:$H$20,5,FALSE))</f>
        <v>65000</v>
      </c>
      <c r="CJ946" s="9">
        <f t="shared" si="3"/>
        <v>62500</v>
      </c>
      <c r="CK946" s="9" t="s">
        <v>189</v>
      </c>
      <c r="CL946" s="10">
        <v>5</v>
      </c>
      <c r="CM946" s="10">
        <v>2</v>
      </c>
      <c r="CN946" s="10">
        <v>7</v>
      </c>
      <c r="CO946" s="10">
        <v>7</v>
      </c>
      <c r="CP946" s="10">
        <v>4</v>
      </c>
      <c r="CQ946" s="10">
        <v>6</v>
      </c>
      <c r="CR946" s="10">
        <v>4</v>
      </c>
      <c r="CS946" s="10">
        <v>6</v>
      </c>
      <c r="CT946" s="10">
        <v>6</v>
      </c>
      <c r="CU946" s="10">
        <v>7</v>
      </c>
      <c r="CV946" s="10">
        <v>5</v>
      </c>
      <c r="CW946" s="10">
        <v>5</v>
      </c>
      <c r="CX946" s="10">
        <v>6</v>
      </c>
      <c r="CY946" s="10">
        <v>3</v>
      </c>
      <c r="CZ946" s="10">
        <v>6</v>
      </c>
      <c r="DA946" s="10">
        <v>6</v>
      </c>
      <c r="DB946" s="10">
        <v>4</v>
      </c>
      <c r="DC946" s="10">
        <v>7</v>
      </c>
      <c r="DD946" s="10">
        <v>4</v>
      </c>
      <c r="DE946" s="10">
        <v>4</v>
      </c>
      <c r="DF946" s="10">
        <v>5</v>
      </c>
      <c r="DG946" s="10">
        <v>6</v>
      </c>
      <c r="DH946" s="10">
        <v>7</v>
      </c>
      <c r="DI946" s="10">
        <v>6</v>
      </c>
      <c r="DJ946" s="10">
        <v>2</v>
      </c>
      <c r="DK946" s="10">
        <v>5</v>
      </c>
      <c r="DL946" s="10">
        <v>6</v>
      </c>
      <c r="DM946" s="9" t="s">
        <v>154</v>
      </c>
      <c r="DN946" s="10">
        <v>1990</v>
      </c>
      <c r="DO946" s="9">
        <f t="shared" si="4"/>
        <v>31</v>
      </c>
      <c r="DP946" s="9" t="s">
        <v>155</v>
      </c>
      <c r="DQ946" s="9" t="s">
        <v>202</v>
      </c>
      <c r="DR946" s="9" t="s">
        <v>157</v>
      </c>
      <c r="DS946" s="9" t="s">
        <v>137</v>
      </c>
      <c r="DT946" s="9" t="s">
        <v>181</v>
      </c>
      <c r="DU946" s="9" t="s">
        <v>203</v>
      </c>
      <c r="DV946" s="9" t="str">
        <f>VLOOKUP(DU946,Metadata!$B$2:$C$7,2,FALSE)</f>
        <v>6+ years</v>
      </c>
    </row>
    <row r="947" spans="1:126">
      <c r="A947" s="13">
        <v>946</v>
      </c>
      <c r="B947" s="9" t="s">
        <v>135</v>
      </c>
      <c r="C947" s="9" t="str">
        <f>VLOOKUP(B947,Metadata!$M$2:$N$6,2,FALSE)</f>
        <v>Permanent Employee</v>
      </c>
      <c r="D947" s="9" t="s">
        <v>136</v>
      </c>
      <c r="E947" s="9" t="s">
        <v>137</v>
      </c>
      <c r="F947" s="9" t="s">
        <v>138</v>
      </c>
      <c r="G947" s="9" t="s">
        <v>265</v>
      </c>
      <c r="H947" s="9" t="str">
        <f>IF(G947="","",VLOOKUP(G947,Metadata!$J$2:$K$22,2,FALSE))</f>
        <v>Azores and Madeira</v>
      </c>
      <c r="I947" s="9" t="s">
        <v>138</v>
      </c>
      <c r="J947" s="9" t="str">
        <f>IF(I947="","",VLOOKUP(I947,Metadata!$P$2:$Q$43,2,FALSE))</f>
        <v>Europe</v>
      </c>
      <c r="K947" s="9" t="str">
        <f t="shared" si="0"/>
        <v>Portugal</v>
      </c>
      <c r="L947" s="9" t="s">
        <v>265</v>
      </c>
      <c r="M947" s="9" t="str">
        <f>IF(L947="","",VLOOKUP(L947,Metadata!$J$2:$K$22,2,FALSE))</f>
        <v>Azores and Madeira</v>
      </c>
      <c r="N947" s="9" t="s">
        <v>214</v>
      </c>
      <c r="O947" s="9" t="s">
        <v>259</v>
      </c>
      <c r="P947" s="9" t="s">
        <v>142</v>
      </c>
      <c r="Q947" s="10" t="str">
        <f t="shared" si="1"/>
        <v>Full Office Job</v>
      </c>
      <c r="R947" s="10">
        <v>5</v>
      </c>
      <c r="S947" s="9" t="s">
        <v>229</v>
      </c>
      <c r="T947" s="9" t="s">
        <v>137</v>
      </c>
      <c r="U947" s="9" t="str">
        <f>IF(S947&lt;&gt;"",S947,IF(T947&lt;&gt;"",VLOOKUP(T947,Metadata!$S$2:$T$228,2,FALSE),""))</f>
        <v>Project Manager</v>
      </c>
      <c r="V947" s="9" t="s">
        <v>144</v>
      </c>
      <c r="W947" s="9" t="s">
        <v>137</v>
      </c>
      <c r="X947" s="9" t="s">
        <v>145</v>
      </c>
      <c r="Y947" s="9" t="s">
        <v>137</v>
      </c>
      <c r="Z947" s="9" t="s">
        <v>184</v>
      </c>
      <c r="AA947" s="9" t="s">
        <v>165</v>
      </c>
      <c r="AB947" s="9" t="s">
        <v>137</v>
      </c>
      <c r="AC947" s="9" t="s">
        <v>147</v>
      </c>
      <c r="AD947" s="9" t="s">
        <v>148</v>
      </c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 t="s">
        <v>178</v>
      </c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 t="s">
        <v>219</v>
      </c>
      <c r="BR947" s="9"/>
      <c r="BS947" s="9"/>
      <c r="BT947" s="9"/>
      <c r="BU947" s="9"/>
      <c r="BV947" s="9"/>
      <c r="BW947" s="9"/>
      <c r="BX947" s="9"/>
      <c r="BY947" s="9"/>
      <c r="BZ947" s="9"/>
      <c r="CA947" s="10"/>
      <c r="CB947" s="10" t="str">
        <f t="shared" si="5"/>
        <v/>
      </c>
      <c r="CC947" s="10"/>
      <c r="CD947" s="9" t="str">
        <f t="shared" si="2"/>
        <v/>
      </c>
      <c r="CE947" s="9" t="s">
        <v>168</v>
      </c>
      <c r="CF947" s="9" t="s">
        <v>169</v>
      </c>
      <c r="CG947" s="9">
        <f>IF(CF947="","",VLOOKUP(CF947,Metadata!$D$2:$H$20,2,FALSE))</f>
        <v>12500</v>
      </c>
      <c r="CH947" s="9">
        <f>IF(CF947="","",VLOOKUP(CF947,Metadata!$D$2:$H$20,4,FALSE))</f>
        <v>0</v>
      </c>
      <c r="CI947" s="9">
        <f>IF(CF947="","",VLOOKUP(CF947,Metadata!$D$2:$H$20,5,FALSE))</f>
        <v>15000</v>
      </c>
      <c r="CJ947" s="9">
        <f t="shared" si="3"/>
        <v>12500</v>
      </c>
      <c r="CK947" s="9" t="s">
        <v>221</v>
      </c>
      <c r="CL947" s="10">
        <v>2</v>
      </c>
      <c r="CM947" s="10">
        <v>3</v>
      </c>
      <c r="CN947" s="10">
        <v>7</v>
      </c>
      <c r="CO947" s="10">
        <v>7</v>
      </c>
      <c r="CP947" s="10">
        <v>6</v>
      </c>
      <c r="CQ947" s="10">
        <v>7</v>
      </c>
      <c r="CR947" s="10">
        <v>5</v>
      </c>
      <c r="CS947" s="10">
        <v>6</v>
      </c>
      <c r="CT947" s="10">
        <v>5</v>
      </c>
      <c r="CU947" s="10">
        <v>6</v>
      </c>
      <c r="CV947" s="10">
        <v>5</v>
      </c>
      <c r="CW947" s="10">
        <v>4</v>
      </c>
      <c r="CX947" s="10">
        <v>6</v>
      </c>
      <c r="CY947" s="10">
        <v>6</v>
      </c>
      <c r="CZ947" s="10">
        <v>7</v>
      </c>
      <c r="DA947" s="10">
        <v>5</v>
      </c>
      <c r="DB947" s="10">
        <v>5</v>
      </c>
      <c r="DC947" s="10">
        <v>6</v>
      </c>
      <c r="DD947" s="10">
        <v>4</v>
      </c>
      <c r="DE947" s="10">
        <v>6</v>
      </c>
      <c r="DF947" s="10">
        <v>6</v>
      </c>
      <c r="DG947" s="10">
        <v>6</v>
      </c>
      <c r="DH947" s="10">
        <v>6</v>
      </c>
      <c r="DI947" s="10">
        <v>4</v>
      </c>
      <c r="DJ947" s="10">
        <v>6</v>
      </c>
      <c r="DK947" s="10">
        <v>6</v>
      </c>
      <c r="DL947" s="10">
        <v>4</v>
      </c>
      <c r="DM947" s="9" t="s">
        <v>154</v>
      </c>
      <c r="DN947" s="10">
        <v>1996</v>
      </c>
      <c r="DO947" s="9">
        <f t="shared" si="4"/>
        <v>25</v>
      </c>
      <c r="DP947" s="9" t="s">
        <v>155</v>
      </c>
      <c r="DQ947" s="9" t="s">
        <v>156</v>
      </c>
      <c r="DR947" s="9" t="s">
        <v>157</v>
      </c>
      <c r="DS947" s="9" t="s">
        <v>137</v>
      </c>
      <c r="DT947" s="9" t="s">
        <v>181</v>
      </c>
      <c r="DU947" s="9" t="s">
        <v>168</v>
      </c>
      <c r="DV947" s="9" t="str">
        <f>VLOOKUP(DU947,Metadata!$B$2:$C$7,2,FALSE)</f>
        <v>0 - 3 years</v>
      </c>
    </row>
    <row r="948" spans="1:126">
      <c r="A948" s="13">
        <v>947</v>
      </c>
      <c r="B948" s="9" t="s">
        <v>135</v>
      </c>
      <c r="C948" s="9" t="str">
        <f>VLOOKUP(B948,Metadata!$M$2:$N$6,2,FALSE)</f>
        <v>Permanent Employee</v>
      </c>
      <c r="D948" s="9" t="s">
        <v>159</v>
      </c>
      <c r="E948" s="9" t="s">
        <v>137</v>
      </c>
      <c r="F948" s="9" t="s">
        <v>138</v>
      </c>
      <c r="G948" s="9" t="s">
        <v>140</v>
      </c>
      <c r="H948" s="9" t="str">
        <f>IF(G948="","",VLOOKUP(G948,Metadata!$J$2:$K$22,2,FALSE))</f>
        <v>Lisbon Metropolitan Area</v>
      </c>
      <c r="I948" s="9" t="s">
        <v>138</v>
      </c>
      <c r="J948" s="9" t="str">
        <f>IF(I948="","",VLOOKUP(I948,Metadata!$P$2:$Q$43,2,FALSE))</f>
        <v>Europe</v>
      </c>
      <c r="K948" s="9" t="str">
        <f t="shared" si="0"/>
        <v>Portugal</v>
      </c>
      <c r="L948" s="9" t="s">
        <v>140</v>
      </c>
      <c r="M948" s="9" t="str">
        <f>IF(L948="","",VLOOKUP(L948,Metadata!$J$2:$K$22,2,FALSE))</f>
        <v>Lisbon Metropolitan Area</v>
      </c>
      <c r="N948" s="9" t="s">
        <v>214</v>
      </c>
      <c r="O948" s="9" t="s">
        <v>278</v>
      </c>
      <c r="P948" s="9" t="s">
        <v>142</v>
      </c>
      <c r="Q948" s="10" t="str">
        <f t="shared" si="1"/>
        <v>Full Office Job</v>
      </c>
      <c r="R948" s="10">
        <v>5</v>
      </c>
      <c r="S948" s="9" t="s">
        <v>229</v>
      </c>
      <c r="T948" s="9" t="s">
        <v>137</v>
      </c>
      <c r="U948" s="9" t="str">
        <f>IF(S948&lt;&gt;"",S948,IF(T948&lt;&gt;"",VLOOKUP(T948,Metadata!$S$2:$T$228,2,FALSE),""))</f>
        <v>Project Manager</v>
      </c>
      <c r="V948" s="9" t="s">
        <v>276</v>
      </c>
      <c r="W948" s="9" t="s">
        <v>137</v>
      </c>
      <c r="X948" s="9" t="s">
        <v>163</v>
      </c>
      <c r="Y948" s="9" t="s">
        <v>137</v>
      </c>
      <c r="Z948" s="9" t="s">
        <v>184</v>
      </c>
      <c r="AA948" s="9" t="s">
        <v>137</v>
      </c>
      <c r="AB948" s="9" t="s">
        <v>137</v>
      </c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 t="s">
        <v>150</v>
      </c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 t="s">
        <v>150</v>
      </c>
      <c r="BZ948" s="9" t="s">
        <v>137</v>
      </c>
      <c r="CA948" s="10"/>
      <c r="CB948" s="10" t="str">
        <f t="shared" si="5"/>
        <v/>
      </c>
      <c r="CC948" s="10"/>
      <c r="CD948" s="9" t="str">
        <f t="shared" si="2"/>
        <v/>
      </c>
      <c r="CE948" s="9" t="s">
        <v>168</v>
      </c>
      <c r="CF948" s="9" t="s">
        <v>419</v>
      </c>
      <c r="CG948" s="9">
        <f>IF(CF948="","",VLOOKUP(CF948,Metadata!$D$2:$H$20,2,FALSE))</f>
        <v>62500</v>
      </c>
      <c r="CH948" s="9">
        <f>IF(CF948="","",VLOOKUP(CF948,Metadata!$D$2:$H$20,4,FALSE))</f>
        <v>60000</v>
      </c>
      <c r="CI948" s="9">
        <f>IF(CF948="","",VLOOKUP(CF948,Metadata!$D$2:$H$20,5,FALSE))</f>
        <v>65000</v>
      </c>
      <c r="CJ948" s="9">
        <f t="shared" si="3"/>
        <v>62500</v>
      </c>
      <c r="CK948" s="9" t="s">
        <v>221</v>
      </c>
      <c r="CL948" s="10">
        <v>7</v>
      </c>
      <c r="CM948" s="10">
        <v>1</v>
      </c>
      <c r="CN948" s="10">
        <v>6</v>
      </c>
      <c r="CO948" s="10">
        <v>4</v>
      </c>
      <c r="CP948" s="10">
        <v>6</v>
      </c>
      <c r="CQ948" s="10">
        <v>6</v>
      </c>
      <c r="CR948" s="10">
        <v>5</v>
      </c>
      <c r="CS948" s="10">
        <v>5</v>
      </c>
      <c r="CT948" s="10">
        <v>6</v>
      </c>
      <c r="CU948" s="10">
        <v>4</v>
      </c>
      <c r="CV948" s="10">
        <v>6</v>
      </c>
      <c r="CW948" s="10">
        <v>6</v>
      </c>
      <c r="CX948" s="10">
        <v>6</v>
      </c>
      <c r="CY948" s="10">
        <v>6</v>
      </c>
      <c r="CZ948" s="10">
        <v>6</v>
      </c>
      <c r="DA948" s="10">
        <v>6</v>
      </c>
      <c r="DB948" s="10">
        <v>5</v>
      </c>
      <c r="DC948" s="10">
        <v>7</v>
      </c>
      <c r="DD948" s="10">
        <v>3</v>
      </c>
      <c r="DE948" s="10">
        <v>4</v>
      </c>
      <c r="DF948" s="10">
        <v>6</v>
      </c>
      <c r="DG948" s="10">
        <v>2</v>
      </c>
      <c r="DH948" s="10">
        <v>5</v>
      </c>
      <c r="DI948" s="10">
        <v>7</v>
      </c>
      <c r="DJ948" s="10">
        <v>2</v>
      </c>
      <c r="DK948" s="10">
        <v>5</v>
      </c>
      <c r="DL948" s="10">
        <v>5</v>
      </c>
      <c r="DM948" s="9" t="s">
        <v>154</v>
      </c>
      <c r="DN948" s="10">
        <v>1982</v>
      </c>
      <c r="DO948" s="9">
        <f t="shared" si="4"/>
        <v>39</v>
      </c>
      <c r="DP948" s="9" t="s">
        <v>155</v>
      </c>
      <c r="DQ948" s="9" t="s">
        <v>156</v>
      </c>
      <c r="DR948" s="9" t="s">
        <v>157</v>
      </c>
      <c r="DS948" s="9" t="s">
        <v>137</v>
      </c>
      <c r="DT948" s="9" t="s">
        <v>181</v>
      </c>
      <c r="DU948" s="9" t="s">
        <v>158</v>
      </c>
      <c r="DV948" s="9" t="str">
        <f>VLOOKUP(DU948,Metadata!$B$2:$C$7,2,FALSE)</f>
        <v>6+ years</v>
      </c>
    </row>
    <row r="949" spans="1:126">
      <c r="A949" s="13">
        <v>948</v>
      </c>
      <c r="B949" s="9" t="s">
        <v>135</v>
      </c>
      <c r="C949" s="9" t="str">
        <f>VLOOKUP(B949,Metadata!$M$2:$N$6,2,FALSE)</f>
        <v>Permanent Employee</v>
      </c>
      <c r="D949" s="9" t="s">
        <v>159</v>
      </c>
      <c r="E949" s="9" t="s">
        <v>137</v>
      </c>
      <c r="F949" s="9" t="s">
        <v>138</v>
      </c>
      <c r="G949" s="9" t="s">
        <v>275</v>
      </c>
      <c r="H949" s="9" t="str">
        <f>IF(G949="","",VLOOKUP(G949,Metadata!$J$2:$K$22,2,FALSE))</f>
        <v>Centre</v>
      </c>
      <c r="I949" s="9" t="s">
        <v>138</v>
      </c>
      <c r="J949" s="9" t="str">
        <f>IF(I949="","",VLOOKUP(I949,Metadata!$P$2:$Q$43,2,FALSE))</f>
        <v>Europe</v>
      </c>
      <c r="K949" s="9" t="str">
        <f t="shared" si="0"/>
        <v>Portugal</v>
      </c>
      <c r="L949" s="9" t="s">
        <v>140</v>
      </c>
      <c r="M949" s="9" t="str">
        <f>IF(L949="","",VLOOKUP(L949,Metadata!$J$2:$K$22,2,FALSE))</f>
        <v>Lisbon Metropolitan Area</v>
      </c>
      <c r="N949" s="9" t="s">
        <v>141</v>
      </c>
      <c r="O949" s="9" t="s">
        <v>137</v>
      </c>
      <c r="P949" s="9" t="s">
        <v>191</v>
      </c>
      <c r="Q949" s="10" t="str">
        <f t="shared" si="1"/>
        <v>Remote Job (full or flexible)</v>
      </c>
      <c r="R949" s="10">
        <v>6</v>
      </c>
      <c r="S949" s="9" t="s">
        <v>192</v>
      </c>
      <c r="T949" s="9" t="s">
        <v>137</v>
      </c>
      <c r="U949" s="9" t="str">
        <f>IF(S949&lt;&gt;"",S949,IF(T949&lt;&gt;"",VLOOKUP(T949,Metadata!$S$2:$T$228,2,FALSE),""))</f>
        <v>Back-End Developer</v>
      </c>
      <c r="V949" s="9" t="s">
        <v>137</v>
      </c>
      <c r="W949" s="9" t="s">
        <v>545</v>
      </c>
      <c r="X949" s="9" t="s">
        <v>145</v>
      </c>
      <c r="Y949" s="9" t="s">
        <v>137</v>
      </c>
      <c r="Z949" s="9" t="s">
        <v>218</v>
      </c>
      <c r="AA949" s="9" t="s">
        <v>137</v>
      </c>
      <c r="AB949" s="9" t="s">
        <v>137</v>
      </c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 t="s">
        <v>546</v>
      </c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 t="s">
        <v>150</v>
      </c>
      <c r="BZ949" s="9" t="s">
        <v>137</v>
      </c>
      <c r="CA949" s="10"/>
      <c r="CB949" s="10" t="str">
        <f t="shared" si="5"/>
        <v/>
      </c>
      <c r="CC949" s="10"/>
      <c r="CD949" s="9" t="str">
        <f t="shared" si="2"/>
        <v/>
      </c>
      <c r="CE949" s="9" t="s">
        <v>232</v>
      </c>
      <c r="CF949" s="9" t="s">
        <v>245</v>
      </c>
      <c r="CG949" s="9">
        <f>IF(CF949="","",VLOOKUP(CF949,Metadata!$D$2:$H$20,2,FALSE))</f>
        <v>42500</v>
      </c>
      <c r="CH949" s="9">
        <f>IF(CF949="","",VLOOKUP(CF949,Metadata!$D$2:$H$20,4,FALSE))</f>
        <v>40000</v>
      </c>
      <c r="CI949" s="9">
        <f>IF(CF949="","",VLOOKUP(CF949,Metadata!$D$2:$H$20,5,FALSE))</f>
        <v>45000</v>
      </c>
      <c r="CJ949" s="9">
        <f t="shared" si="3"/>
        <v>42500</v>
      </c>
      <c r="CK949" s="9" t="s">
        <v>221</v>
      </c>
      <c r="CL949" s="10">
        <v>7</v>
      </c>
      <c r="CM949" s="10">
        <v>1</v>
      </c>
      <c r="CN949" s="10">
        <v>7</v>
      </c>
      <c r="CO949" s="10">
        <v>7</v>
      </c>
      <c r="CP949" s="10">
        <v>7</v>
      </c>
      <c r="CQ949" s="10">
        <v>7</v>
      </c>
      <c r="CR949" s="10">
        <v>7</v>
      </c>
      <c r="CS949" s="10">
        <v>7</v>
      </c>
      <c r="CT949" s="10">
        <v>7</v>
      </c>
      <c r="CU949" s="10">
        <v>6</v>
      </c>
      <c r="CV949" s="10">
        <v>6</v>
      </c>
      <c r="CW949" s="10">
        <v>5</v>
      </c>
      <c r="CX949" s="10">
        <v>7</v>
      </c>
      <c r="CY949" s="10">
        <v>6</v>
      </c>
      <c r="CZ949" s="10">
        <v>6</v>
      </c>
      <c r="DA949" s="10">
        <v>7</v>
      </c>
      <c r="DB949" s="10">
        <v>7</v>
      </c>
      <c r="DC949" s="10">
        <v>7</v>
      </c>
      <c r="DD949" s="10">
        <v>7</v>
      </c>
      <c r="DE949" s="10">
        <v>7</v>
      </c>
      <c r="DF949" s="10">
        <v>6</v>
      </c>
      <c r="DG949" s="10">
        <v>7</v>
      </c>
      <c r="DH949" s="10">
        <v>7</v>
      </c>
      <c r="DI949" s="10">
        <v>7</v>
      </c>
      <c r="DJ949" s="10">
        <v>5</v>
      </c>
      <c r="DK949" s="10">
        <v>5</v>
      </c>
      <c r="DL949" s="10">
        <v>7</v>
      </c>
      <c r="DM949" s="9" t="s">
        <v>154</v>
      </c>
      <c r="DN949" s="10">
        <v>1989</v>
      </c>
      <c r="DO949" s="9">
        <f t="shared" si="4"/>
        <v>32</v>
      </c>
      <c r="DP949" s="9" t="s">
        <v>155</v>
      </c>
      <c r="DQ949" s="9" t="s">
        <v>202</v>
      </c>
      <c r="DR949" s="9" t="s">
        <v>157</v>
      </c>
      <c r="DS949" s="9" t="s">
        <v>137</v>
      </c>
      <c r="DT949" s="9" t="s">
        <v>181</v>
      </c>
      <c r="DU949" s="9" t="s">
        <v>203</v>
      </c>
      <c r="DV949" s="9" t="str">
        <f>VLOOKUP(DU949,Metadata!$B$2:$C$7,2,FALSE)</f>
        <v>6+ years</v>
      </c>
    </row>
    <row r="950" spans="1:126">
      <c r="A950" s="13">
        <v>949</v>
      </c>
      <c r="B950" s="9" t="s">
        <v>135</v>
      </c>
      <c r="C950" s="9" t="str">
        <f>VLOOKUP(B950,Metadata!$M$2:$N$6,2,FALSE)</f>
        <v>Permanent Employee</v>
      </c>
      <c r="D950" s="9" t="s">
        <v>136</v>
      </c>
      <c r="E950" s="9" t="s">
        <v>137</v>
      </c>
      <c r="F950" s="9" t="s">
        <v>138</v>
      </c>
      <c r="G950" s="9" t="s">
        <v>140</v>
      </c>
      <c r="H950" s="9" t="str">
        <f>IF(G950="","",VLOOKUP(G950,Metadata!$J$2:$K$22,2,FALSE))</f>
        <v>Lisbon Metropolitan Area</v>
      </c>
      <c r="I950" s="9" t="s">
        <v>138</v>
      </c>
      <c r="J950" s="9" t="str">
        <f>IF(I950="","",VLOOKUP(I950,Metadata!$P$2:$Q$43,2,FALSE))</f>
        <v>Europe</v>
      </c>
      <c r="K950" s="9" t="str">
        <f t="shared" si="0"/>
        <v>Portugal</v>
      </c>
      <c r="L950" s="9" t="s">
        <v>283</v>
      </c>
      <c r="M950" s="9" t="str">
        <f>IF(L950="","",VLOOKUP(L950,Metadata!$J$2:$K$22,2,FALSE))</f>
        <v>Lisbon Metropolitan Area</v>
      </c>
      <c r="N950" s="9" t="s">
        <v>214</v>
      </c>
      <c r="O950" s="9" t="s">
        <v>259</v>
      </c>
      <c r="P950" s="9" t="s">
        <v>191</v>
      </c>
      <c r="Q950" s="10" t="str">
        <f t="shared" si="1"/>
        <v>Remote Job (full or flexible)</v>
      </c>
      <c r="R950" s="10">
        <v>5</v>
      </c>
      <c r="S950" s="9" t="s">
        <v>266</v>
      </c>
      <c r="T950" s="9" t="s">
        <v>137</v>
      </c>
      <c r="U950" s="9" t="str">
        <f>IF(S950&lt;&gt;"",S950,IF(T950&lt;&gt;"",VLOOKUP(T950,Metadata!$S$2:$T$228,2,FALSE),""))</f>
        <v>Data Scientist/Data Engineer</v>
      </c>
      <c r="V950" s="9" t="s">
        <v>309</v>
      </c>
      <c r="W950" s="9" t="s">
        <v>137</v>
      </c>
      <c r="X950" s="9" t="s">
        <v>163</v>
      </c>
      <c r="Y950" s="9" t="s">
        <v>137</v>
      </c>
      <c r="Z950" s="9" t="s">
        <v>262</v>
      </c>
      <c r="AA950" s="9" t="s">
        <v>137</v>
      </c>
      <c r="AB950" s="9" t="s">
        <v>137</v>
      </c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 t="s">
        <v>547</v>
      </c>
      <c r="BJ950" s="9"/>
      <c r="BK950" s="9" t="s">
        <v>198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10"/>
      <c r="CB950" s="10" t="str">
        <f t="shared" si="5"/>
        <v/>
      </c>
      <c r="CC950" s="10"/>
      <c r="CD950" s="9" t="str">
        <f t="shared" si="2"/>
        <v/>
      </c>
      <c r="CE950" s="9" t="s">
        <v>151</v>
      </c>
      <c r="CF950" s="9" t="s">
        <v>188</v>
      </c>
      <c r="CG950" s="9">
        <f>IF(CF950="","",VLOOKUP(CF950,Metadata!$D$2:$H$20,2,FALSE))</f>
        <v>17500</v>
      </c>
      <c r="CH950" s="9">
        <f>IF(CF950="","",VLOOKUP(CF950,Metadata!$D$2:$H$20,4,FALSE))</f>
        <v>15000</v>
      </c>
      <c r="CI950" s="9">
        <f>IF(CF950="","",VLOOKUP(CF950,Metadata!$D$2:$H$20,5,FALSE))</f>
        <v>20000</v>
      </c>
      <c r="CJ950" s="9">
        <f t="shared" si="3"/>
        <v>17500</v>
      </c>
      <c r="CK950" s="9" t="s">
        <v>153</v>
      </c>
      <c r="CL950" s="10">
        <v>1</v>
      </c>
      <c r="CM950" s="10">
        <v>5</v>
      </c>
      <c r="CN950" s="10">
        <v>6</v>
      </c>
      <c r="CO950" s="10">
        <v>5</v>
      </c>
      <c r="CP950" s="10">
        <v>7</v>
      </c>
      <c r="CQ950" s="10">
        <v>6</v>
      </c>
      <c r="CR950" s="10">
        <v>4</v>
      </c>
      <c r="CS950" s="10">
        <v>7</v>
      </c>
      <c r="CT950" s="10">
        <v>7</v>
      </c>
      <c r="CU950" s="10">
        <v>6</v>
      </c>
      <c r="CV950" s="10">
        <v>5</v>
      </c>
      <c r="CW950" s="10">
        <v>7</v>
      </c>
      <c r="CX950" s="10">
        <v>6</v>
      </c>
      <c r="CY950" s="10">
        <v>4</v>
      </c>
      <c r="CZ950" s="10">
        <v>5</v>
      </c>
      <c r="DA950" s="10">
        <v>5</v>
      </c>
      <c r="DB950" s="10">
        <v>6</v>
      </c>
      <c r="DC950" s="10">
        <v>7</v>
      </c>
      <c r="DD950" s="10">
        <v>6</v>
      </c>
      <c r="DE950" s="10">
        <v>5</v>
      </c>
      <c r="DF950" s="10">
        <v>6</v>
      </c>
      <c r="DG950" s="10">
        <v>5</v>
      </c>
      <c r="DH950" s="10">
        <v>7</v>
      </c>
      <c r="DI950" s="10">
        <v>2</v>
      </c>
      <c r="DJ950" s="10">
        <v>2</v>
      </c>
      <c r="DK950" s="10">
        <v>6</v>
      </c>
      <c r="DL950" s="10">
        <v>4</v>
      </c>
      <c r="DM950" s="9" t="s">
        <v>154</v>
      </c>
      <c r="DN950" s="10">
        <v>1973</v>
      </c>
      <c r="DO950" s="9">
        <f t="shared" si="4"/>
        <v>48</v>
      </c>
      <c r="DP950" s="9" t="s">
        <v>155</v>
      </c>
      <c r="DQ950" s="9" t="s">
        <v>202</v>
      </c>
      <c r="DR950" s="9" t="s">
        <v>157</v>
      </c>
      <c r="DS950" s="9" t="s">
        <v>137</v>
      </c>
      <c r="DT950" s="9" t="s">
        <v>181</v>
      </c>
      <c r="DU950" s="9" t="s">
        <v>158</v>
      </c>
      <c r="DV950" s="9" t="str">
        <f>VLOOKUP(DU950,Metadata!$B$2:$C$7,2,FALSE)</f>
        <v>6+ years</v>
      </c>
    </row>
    <row r="951" spans="1:126">
      <c r="A951" s="13">
        <v>950</v>
      </c>
      <c r="B951" s="9" t="s">
        <v>135</v>
      </c>
      <c r="C951" s="9" t="str">
        <f>VLOOKUP(B951,Metadata!$M$2:$N$6,2,FALSE)</f>
        <v>Permanent Employee</v>
      </c>
      <c r="D951" s="9" t="s">
        <v>159</v>
      </c>
      <c r="E951" s="9" t="s">
        <v>137</v>
      </c>
      <c r="F951" s="9" t="s">
        <v>138</v>
      </c>
      <c r="G951" s="9" t="s">
        <v>140</v>
      </c>
      <c r="H951" s="9" t="str">
        <f>IF(G951="","",VLOOKUP(G951,Metadata!$J$2:$K$22,2,FALSE))</f>
        <v>Lisbon Metropolitan Area</v>
      </c>
      <c r="I951" s="9" t="s">
        <v>548</v>
      </c>
      <c r="J951" s="9" t="str">
        <f>IF(I951="","",VLOOKUP(I951,Metadata!$P$2:$Q$43,2,FALSE))</f>
        <v>Europe</v>
      </c>
      <c r="K951" s="9" t="str">
        <f t="shared" si="0"/>
        <v>International</v>
      </c>
      <c r="L951" s="9" t="s">
        <v>137</v>
      </c>
      <c r="M951" s="9" t="str">
        <f>IF(L951="","",VLOOKUP(L951,Metadata!$J$2:$K$22,2,FALSE))</f>
        <v/>
      </c>
      <c r="N951" s="9" t="s">
        <v>141</v>
      </c>
      <c r="O951" s="9" t="s">
        <v>137</v>
      </c>
      <c r="P951" s="9" t="s">
        <v>191</v>
      </c>
      <c r="Q951" s="10" t="str">
        <f t="shared" si="1"/>
        <v>Remote Job (full or flexible)</v>
      </c>
      <c r="R951" s="10">
        <v>6</v>
      </c>
      <c r="S951" s="9" t="s">
        <v>260</v>
      </c>
      <c r="T951" s="9" t="s">
        <v>137</v>
      </c>
      <c r="U951" s="9" t="str">
        <f>IF(S951&lt;&gt;"",S951,IF(T951&lt;&gt;"",VLOOKUP(T951,Metadata!$S$2:$T$228,2,FALSE),""))</f>
        <v>DevOps Engineer</v>
      </c>
      <c r="V951" s="9" t="s">
        <v>256</v>
      </c>
      <c r="W951" s="9" t="s">
        <v>137</v>
      </c>
      <c r="X951" s="9" t="s">
        <v>242</v>
      </c>
      <c r="Y951" s="9" t="s">
        <v>137</v>
      </c>
      <c r="Z951" s="9" t="s">
        <v>224</v>
      </c>
      <c r="AA951" s="9" t="s">
        <v>165</v>
      </c>
      <c r="AB951" s="9" t="s">
        <v>137</v>
      </c>
      <c r="AC951" s="9"/>
      <c r="AD951" s="9"/>
      <c r="AE951" s="9"/>
      <c r="AF951" s="9"/>
      <c r="AG951" s="9"/>
      <c r="AH951" s="9"/>
      <c r="AI951" s="9"/>
      <c r="AJ951" s="9" t="s">
        <v>185</v>
      </c>
      <c r="AK951" s="9"/>
      <c r="AL951" s="9"/>
      <c r="AM951" s="9"/>
      <c r="AN951" s="9"/>
      <c r="AO951" s="9"/>
      <c r="AP951" s="9"/>
      <c r="AQ951" s="9"/>
      <c r="AR951" s="9"/>
      <c r="AS951" s="9"/>
      <c r="AT951" s="9" t="s">
        <v>324</v>
      </c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 t="s">
        <v>186</v>
      </c>
      <c r="BO951" s="9"/>
      <c r="BP951" s="9"/>
      <c r="BQ951" s="9"/>
      <c r="BR951" s="9"/>
      <c r="BS951" s="9" t="s">
        <v>200</v>
      </c>
      <c r="BT951" s="9"/>
      <c r="BU951" s="9"/>
      <c r="BV951" s="9"/>
      <c r="BW951" s="9"/>
      <c r="BX951" s="9"/>
      <c r="BY951" s="9"/>
      <c r="BZ951" s="9"/>
      <c r="CA951" s="10"/>
      <c r="CB951" s="10" t="str">
        <f t="shared" si="5"/>
        <v/>
      </c>
      <c r="CC951" s="10"/>
      <c r="CD951" s="9" t="str">
        <f t="shared" si="2"/>
        <v/>
      </c>
      <c r="CE951" s="9" t="s">
        <v>151</v>
      </c>
      <c r="CF951" s="9" t="s">
        <v>236</v>
      </c>
      <c r="CG951" s="9">
        <f>IF(CF951="","",VLOOKUP(CF951,Metadata!$D$2:$H$20,2,FALSE))</f>
        <v>47500</v>
      </c>
      <c r="CH951" s="9">
        <f>IF(CF951="","",VLOOKUP(CF951,Metadata!$D$2:$H$20,4,FALSE))</f>
        <v>45000</v>
      </c>
      <c r="CI951" s="9">
        <f>IF(CF951="","",VLOOKUP(CF951,Metadata!$D$2:$H$20,5,FALSE))</f>
        <v>50000</v>
      </c>
      <c r="CJ951" s="9">
        <f t="shared" si="3"/>
        <v>47500</v>
      </c>
      <c r="CK951" s="9" t="s">
        <v>201</v>
      </c>
      <c r="CL951" s="10">
        <v>7</v>
      </c>
      <c r="CM951" s="10">
        <v>1</v>
      </c>
      <c r="CN951" s="10">
        <v>7</v>
      </c>
      <c r="CO951" s="10">
        <v>7</v>
      </c>
      <c r="CP951" s="10">
        <v>4</v>
      </c>
      <c r="CQ951" s="10">
        <v>5</v>
      </c>
      <c r="CR951" s="10">
        <v>7</v>
      </c>
      <c r="CS951" s="10">
        <v>7</v>
      </c>
      <c r="CT951" s="10">
        <v>5</v>
      </c>
      <c r="CU951" s="10">
        <v>5</v>
      </c>
      <c r="CV951" s="10">
        <v>5</v>
      </c>
      <c r="CW951" s="10">
        <v>4</v>
      </c>
      <c r="CX951" s="10">
        <v>7</v>
      </c>
      <c r="CY951" s="10">
        <v>4</v>
      </c>
      <c r="CZ951" s="10">
        <v>4</v>
      </c>
      <c r="DA951" s="10">
        <v>6</v>
      </c>
      <c r="DB951" s="10">
        <v>4</v>
      </c>
      <c r="DC951" s="10">
        <v>5</v>
      </c>
      <c r="DD951" s="10">
        <v>1</v>
      </c>
      <c r="DE951" s="10">
        <v>4</v>
      </c>
      <c r="DF951" s="10">
        <v>1</v>
      </c>
      <c r="DG951" s="10">
        <v>4</v>
      </c>
      <c r="DH951" s="10">
        <v>2</v>
      </c>
      <c r="DI951" s="10">
        <v>7</v>
      </c>
      <c r="DJ951" s="10">
        <v>3</v>
      </c>
      <c r="DK951" s="10">
        <v>3</v>
      </c>
      <c r="DL951" s="10">
        <v>7</v>
      </c>
      <c r="DM951" s="9" t="s">
        <v>154</v>
      </c>
      <c r="DN951" s="10">
        <v>1988</v>
      </c>
      <c r="DO951" s="9">
        <f t="shared" si="4"/>
        <v>33</v>
      </c>
      <c r="DP951" s="9" t="s">
        <v>155</v>
      </c>
      <c r="DQ951" s="9" t="s">
        <v>156</v>
      </c>
      <c r="DR951" s="9" t="s">
        <v>157</v>
      </c>
      <c r="DS951" s="9" t="s">
        <v>137</v>
      </c>
      <c r="DT951" s="9" t="s">
        <v>181</v>
      </c>
      <c r="DU951" s="9" t="s">
        <v>223</v>
      </c>
      <c r="DV951" s="9" t="str">
        <f>VLOOKUP(DU951,Metadata!$B$2:$C$7,2,FALSE)</f>
        <v>3 - 6 years</v>
      </c>
    </row>
    <row r="952" spans="1:126">
      <c r="A952" s="13">
        <v>951</v>
      </c>
      <c r="B952" s="9" t="s">
        <v>135</v>
      </c>
      <c r="C952" s="9" t="str">
        <f>VLOOKUP(B952,Metadata!$M$2:$N$6,2,FALSE)</f>
        <v>Permanent Employee</v>
      </c>
      <c r="D952" s="9" t="s">
        <v>159</v>
      </c>
      <c r="E952" s="9" t="s">
        <v>137</v>
      </c>
      <c r="F952" s="9" t="s">
        <v>138</v>
      </c>
      <c r="G952" s="9" t="s">
        <v>140</v>
      </c>
      <c r="H952" s="9" t="str">
        <f>IF(G952="","",VLOOKUP(G952,Metadata!$J$2:$K$22,2,FALSE))</f>
        <v>Lisbon Metropolitan Area</v>
      </c>
      <c r="I952" s="9" t="s">
        <v>138</v>
      </c>
      <c r="J952" s="9" t="str">
        <f>IF(I952="","",VLOOKUP(I952,Metadata!$P$2:$Q$43,2,FALSE))</f>
        <v>Europe</v>
      </c>
      <c r="K952" s="9" t="str">
        <f t="shared" si="0"/>
        <v>Portugal</v>
      </c>
      <c r="L952" s="9" t="s">
        <v>140</v>
      </c>
      <c r="M952" s="9" t="str">
        <f>IF(L952="","",VLOOKUP(L952,Metadata!$J$2:$K$22,2,FALSE))</f>
        <v>Lisbon Metropolitan Area</v>
      </c>
      <c r="N952" s="9" t="s">
        <v>141</v>
      </c>
      <c r="O952" s="9" t="s">
        <v>137</v>
      </c>
      <c r="P952" s="9" t="s">
        <v>142</v>
      </c>
      <c r="Q952" s="10" t="str">
        <f t="shared" si="1"/>
        <v>Full Office Job</v>
      </c>
      <c r="R952" s="10">
        <v>5</v>
      </c>
      <c r="S952" s="9" t="s">
        <v>192</v>
      </c>
      <c r="T952" s="9" t="s">
        <v>137</v>
      </c>
      <c r="U952" s="9" t="str">
        <f>IF(S952&lt;&gt;"",S952,IF(T952&lt;&gt;"",VLOOKUP(T952,Metadata!$S$2:$T$228,2,FALSE),""))</f>
        <v>Back-End Developer</v>
      </c>
      <c r="V952" s="9" t="s">
        <v>261</v>
      </c>
      <c r="W952" s="9" t="s">
        <v>137</v>
      </c>
      <c r="X952" s="9" t="s">
        <v>145</v>
      </c>
      <c r="Y952" s="9" t="s">
        <v>137</v>
      </c>
      <c r="Z952" s="9" t="s">
        <v>184</v>
      </c>
      <c r="AA952" s="9" t="s">
        <v>165</v>
      </c>
      <c r="AB952" s="9" t="s">
        <v>137</v>
      </c>
      <c r="AC952" s="9" t="s">
        <v>147</v>
      </c>
      <c r="AD952" s="9" t="s">
        <v>148</v>
      </c>
      <c r="AE952" s="9"/>
      <c r="AF952" s="9" t="s">
        <v>243</v>
      </c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 t="s">
        <v>186</v>
      </c>
      <c r="BO952" s="9"/>
      <c r="BP952" s="9"/>
      <c r="BQ952" s="9" t="s">
        <v>219</v>
      </c>
      <c r="BR952" s="9"/>
      <c r="BS952" s="9"/>
      <c r="BT952" s="9"/>
      <c r="BU952" s="9"/>
      <c r="BV952" s="9"/>
      <c r="BW952" s="9"/>
      <c r="BX952" s="9"/>
      <c r="BY952" s="9"/>
      <c r="BZ952" s="9" t="s">
        <v>219</v>
      </c>
      <c r="CA952" s="10"/>
      <c r="CB952" s="10" t="str">
        <f t="shared" si="5"/>
        <v/>
      </c>
      <c r="CC952" s="10"/>
      <c r="CD952" s="9" t="str">
        <f t="shared" si="2"/>
        <v/>
      </c>
      <c r="CE952" s="9" t="s">
        <v>232</v>
      </c>
      <c r="CF952" s="9" t="s">
        <v>248</v>
      </c>
      <c r="CG952" s="9">
        <f>IF(CF952="","",VLOOKUP(CF952,Metadata!$D$2:$H$20,2,FALSE))</f>
        <v>57500</v>
      </c>
      <c r="CH952" s="9">
        <f>IF(CF952="","",VLOOKUP(CF952,Metadata!$D$2:$H$20,4,FALSE))</f>
        <v>55000</v>
      </c>
      <c r="CI952" s="9">
        <f>IF(CF952="","",VLOOKUP(CF952,Metadata!$D$2:$H$20,5,FALSE))</f>
        <v>60000</v>
      </c>
      <c r="CJ952" s="9">
        <f t="shared" si="3"/>
        <v>57500</v>
      </c>
      <c r="CK952" s="9" t="s">
        <v>201</v>
      </c>
      <c r="CL952" s="10">
        <v>6</v>
      </c>
      <c r="CM952" s="10">
        <v>1</v>
      </c>
      <c r="CN952" s="10">
        <v>7</v>
      </c>
      <c r="CO952" s="10">
        <v>6</v>
      </c>
      <c r="CP952" s="10">
        <v>6</v>
      </c>
      <c r="CQ952" s="10">
        <v>6</v>
      </c>
      <c r="CR952" s="10">
        <v>5</v>
      </c>
      <c r="CS952" s="10">
        <v>6</v>
      </c>
      <c r="CT952" s="10">
        <v>5</v>
      </c>
      <c r="CU952" s="10">
        <v>5</v>
      </c>
      <c r="CV952" s="10">
        <v>4</v>
      </c>
      <c r="CW952" s="10">
        <v>3</v>
      </c>
      <c r="CX952" s="10">
        <v>6</v>
      </c>
      <c r="CY952" s="10">
        <v>3</v>
      </c>
      <c r="CZ952" s="10">
        <v>4</v>
      </c>
      <c r="DA952" s="10">
        <v>3</v>
      </c>
      <c r="DB952" s="10">
        <v>4</v>
      </c>
      <c r="DC952" s="10">
        <v>6</v>
      </c>
      <c r="DD952" s="10">
        <v>3</v>
      </c>
      <c r="DE952" s="10">
        <v>7</v>
      </c>
      <c r="DF952" s="10">
        <v>6</v>
      </c>
      <c r="DG952" s="10">
        <v>5</v>
      </c>
      <c r="DH952" s="10">
        <v>5</v>
      </c>
      <c r="DI952" s="10">
        <v>6</v>
      </c>
      <c r="DJ952" s="10">
        <v>3</v>
      </c>
      <c r="DK952" s="10">
        <v>5</v>
      </c>
      <c r="DL952" s="10">
        <v>5</v>
      </c>
      <c r="DM952" s="9" t="s">
        <v>154</v>
      </c>
      <c r="DN952" s="10">
        <v>1987</v>
      </c>
      <c r="DO952" s="9">
        <f t="shared" si="4"/>
        <v>34</v>
      </c>
      <c r="DP952" s="9" t="s">
        <v>155</v>
      </c>
      <c r="DQ952" s="9" t="s">
        <v>156</v>
      </c>
      <c r="DR952" s="9" t="s">
        <v>157</v>
      </c>
      <c r="DS952" s="9" t="s">
        <v>137</v>
      </c>
      <c r="DT952" s="9" t="s">
        <v>181</v>
      </c>
      <c r="DU952" s="9" t="s">
        <v>158</v>
      </c>
      <c r="DV952" s="9" t="str">
        <f>VLOOKUP(DU952,Metadata!$B$2:$C$7,2,FALSE)</f>
        <v>6+ years</v>
      </c>
    </row>
    <row r="953" spans="1:126">
      <c r="A953" s="13">
        <v>952</v>
      </c>
      <c r="B953" s="9" t="s">
        <v>135</v>
      </c>
      <c r="C953" s="9" t="str">
        <f>VLOOKUP(B953,Metadata!$M$2:$N$6,2,FALSE)</f>
        <v>Permanent Employee</v>
      </c>
      <c r="D953" s="9" t="s">
        <v>159</v>
      </c>
      <c r="E953" s="9" t="s">
        <v>137</v>
      </c>
      <c r="F953" s="9" t="s">
        <v>138</v>
      </c>
      <c r="G953" s="9" t="s">
        <v>190</v>
      </c>
      <c r="H953" s="9" t="str">
        <f>IF(G953="","",VLOOKUP(G953,Metadata!$J$2:$K$22,2,FALSE))</f>
        <v>North</v>
      </c>
      <c r="I953" s="9" t="s">
        <v>138</v>
      </c>
      <c r="J953" s="9" t="str">
        <f>IF(I953="","",VLOOKUP(I953,Metadata!$P$2:$Q$43,2,FALSE))</f>
        <v>Europe</v>
      </c>
      <c r="K953" s="9" t="str">
        <f t="shared" si="0"/>
        <v>Portugal</v>
      </c>
      <c r="L953" s="9" t="s">
        <v>172</v>
      </c>
      <c r="M953" s="9" t="str">
        <f>IF(L953="","",VLOOKUP(L953,Metadata!$J$2:$K$22,2,FALSE))</f>
        <v>Porto Metropolitan Area</v>
      </c>
      <c r="N953" s="9" t="s">
        <v>141</v>
      </c>
      <c r="O953" s="9" t="s">
        <v>137</v>
      </c>
      <c r="P953" s="9" t="s">
        <v>142</v>
      </c>
      <c r="Q953" s="10" t="str">
        <f t="shared" si="1"/>
        <v>Full Office Job</v>
      </c>
      <c r="R953" s="10">
        <v>4</v>
      </c>
      <c r="S953" s="9" t="s">
        <v>313</v>
      </c>
      <c r="T953" s="9" t="s">
        <v>137</v>
      </c>
      <c r="U953" s="9" t="str">
        <f>IF(S953&lt;&gt;"",S953,IF(T953&lt;&gt;"",VLOOKUP(T953,Metadata!$S$2:$T$228,2,FALSE),""))</f>
        <v>Maintenance &amp; Support</v>
      </c>
      <c r="V953" s="9" t="s">
        <v>217</v>
      </c>
      <c r="W953" s="9" t="s">
        <v>137</v>
      </c>
      <c r="X953" s="9" t="s">
        <v>242</v>
      </c>
      <c r="Y953" s="9" t="s">
        <v>137</v>
      </c>
      <c r="Z953" s="9" t="s">
        <v>146</v>
      </c>
      <c r="AA953" s="9" t="s">
        <v>137</v>
      </c>
      <c r="AB953" s="9" t="s">
        <v>137</v>
      </c>
      <c r="AC953" s="9" t="s">
        <v>147</v>
      </c>
      <c r="AD953" s="9"/>
      <c r="AE953" s="9" t="s">
        <v>194</v>
      </c>
      <c r="AF953" s="9"/>
      <c r="AG953" s="9"/>
      <c r="AH953" s="9"/>
      <c r="AI953" s="9"/>
      <c r="AJ953" s="9"/>
      <c r="AK953" s="9"/>
      <c r="AL953" s="9"/>
      <c r="AM953" s="9"/>
      <c r="AN953" s="9" t="s">
        <v>195</v>
      </c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198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10"/>
      <c r="CB953" s="10" t="str">
        <f t="shared" si="5"/>
        <v/>
      </c>
      <c r="CC953" s="10"/>
      <c r="CD953" s="9" t="str">
        <f t="shared" si="2"/>
        <v/>
      </c>
      <c r="CE953" s="9" t="s">
        <v>151</v>
      </c>
      <c r="CF953" s="9" t="s">
        <v>236</v>
      </c>
      <c r="CG953" s="9">
        <f>IF(CF953="","",VLOOKUP(CF953,Metadata!$D$2:$H$20,2,FALSE))</f>
        <v>47500</v>
      </c>
      <c r="CH953" s="9">
        <f>IF(CF953="","",VLOOKUP(CF953,Metadata!$D$2:$H$20,4,FALSE))</f>
        <v>45000</v>
      </c>
      <c r="CI953" s="9">
        <f>IF(CF953="","",VLOOKUP(CF953,Metadata!$D$2:$H$20,5,FALSE))</f>
        <v>50000</v>
      </c>
      <c r="CJ953" s="9">
        <f t="shared" si="3"/>
        <v>47500</v>
      </c>
      <c r="CK953" s="9" t="s">
        <v>189</v>
      </c>
      <c r="CL953" s="10">
        <v>7</v>
      </c>
      <c r="CM953" s="10">
        <v>3</v>
      </c>
      <c r="CN953" s="10">
        <v>6</v>
      </c>
      <c r="CO953" s="10">
        <v>7</v>
      </c>
      <c r="CP953" s="10">
        <v>6</v>
      </c>
      <c r="CQ953" s="10">
        <v>5</v>
      </c>
      <c r="CR953" s="10">
        <v>3</v>
      </c>
      <c r="CS953" s="10">
        <v>4</v>
      </c>
      <c r="CT953" s="10">
        <v>5</v>
      </c>
      <c r="CU953" s="10">
        <v>5</v>
      </c>
      <c r="CV953" s="10">
        <v>5</v>
      </c>
      <c r="CW953" s="10">
        <v>3</v>
      </c>
      <c r="CX953" s="10">
        <v>4</v>
      </c>
      <c r="CY953" s="10">
        <v>5</v>
      </c>
      <c r="CZ953" s="10">
        <v>3</v>
      </c>
      <c r="DA953" s="10">
        <v>3</v>
      </c>
      <c r="DB953" s="10">
        <v>5</v>
      </c>
      <c r="DC953" s="10">
        <v>6</v>
      </c>
      <c r="DD953" s="10">
        <v>5</v>
      </c>
      <c r="DE953" s="10">
        <v>6</v>
      </c>
      <c r="DF953" s="10">
        <v>6</v>
      </c>
      <c r="DG953" s="10">
        <v>5</v>
      </c>
      <c r="DH953" s="10">
        <v>5</v>
      </c>
      <c r="DI953" s="10">
        <v>6</v>
      </c>
      <c r="DJ953" s="10">
        <v>4</v>
      </c>
      <c r="DK953" s="10">
        <v>3</v>
      </c>
      <c r="DL953" s="10">
        <v>5</v>
      </c>
      <c r="DM953" s="9" t="s">
        <v>154</v>
      </c>
      <c r="DN953" s="10">
        <v>1987</v>
      </c>
      <c r="DO953" s="9">
        <f t="shared" si="4"/>
        <v>34</v>
      </c>
      <c r="DP953" s="9" t="s">
        <v>155</v>
      </c>
      <c r="DQ953" s="9" t="s">
        <v>202</v>
      </c>
      <c r="DR953" s="9" t="s">
        <v>157</v>
      </c>
      <c r="DS953" s="9" t="s">
        <v>137</v>
      </c>
      <c r="DT953" s="9" t="s">
        <v>181</v>
      </c>
      <c r="DU953" s="9" t="s">
        <v>158</v>
      </c>
      <c r="DV953" s="9" t="str">
        <f>VLOOKUP(DU953,Metadata!$B$2:$C$7,2,FALSE)</f>
        <v>6+ years</v>
      </c>
    </row>
    <row r="954" spans="1:126">
      <c r="A954" s="13">
        <v>953</v>
      </c>
      <c r="B954" s="9" t="s">
        <v>135</v>
      </c>
      <c r="C954" s="9" t="str">
        <f>VLOOKUP(B954,Metadata!$M$2:$N$6,2,FALSE)</f>
        <v>Permanent Employee</v>
      </c>
      <c r="D954" s="9" t="s">
        <v>159</v>
      </c>
      <c r="E954" s="9" t="s">
        <v>137</v>
      </c>
      <c r="F954" s="9" t="s">
        <v>138</v>
      </c>
      <c r="G954" s="9" t="s">
        <v>354</v>
      </c>
      <c r="H954" s="9" t="str">
        <f>IF(G954="","",VLOOKUP(G954,Metadata!$J$2:$K$22,2,FALSE))</f>
        <v>South</v>
      </c>
      <c r="I954" s="9" t="s">
        <v>295</v>
      </c>
      <c r="J954" s="9" t="str">
        <f>IF(I954="","",VLOOKUP(I954,Metadata!$P$2:$Q$43,2,FALSE))</f>
        <v>Europe</v>
      </c>
      <c r="K954" s="9" t="str">
        <f t="shared" si="0"/>
        <v>International</v>
      </c>
      <c r="L954" s="9" t="s">
        <v>137</v>
      </c>
      <c r="M954" s="9" t="str">
        <f>IF(L954="","",VLOOKUP(L954,Metadata!$J$2:$K$22,2,FALSE))</f>
        <v/>
      </c>
      <c r="N954" s="9" t="s">
        <v>141</v>
      </c>
      <c r="O954" s="9" t="s">
        <v>137</v>
      </c>
      <c r="P954" s="9" t="s">
        <v>191</v>
      </c>
      <c r="Q954" s="10" t="str">
        <f t="shared" si="1"/>
        <v>Remote Job (full or flexible)</v>
      </c>
      <c r="R954" s="10">
        <v>4</v>
      </c>
      <c r="S954" s="9" t="s">
        <v>143</v>
      </c>
      <c r="T954" s="9" t="s">
        <v>137</v>
      </c>
      <c r="U954" s="9" t="str">
        <f>IF(S954&lt;&gt;"",S954,IF(T954&lt;&gt;"",VLOOKUP(T954,Metadata!$S$2:$T$228,2,FALSE),""))</f>
        <v>Technical Team Leader</v>
      </c>
      <c r="V954" s="9" t="s">
        <v>207</v>
      </c>
      <c r="W954" s="9" t="s">
        <v>137</v>
      </c>
      <c r="X954" s="9" t="s">
        <v>208</v>
      </c>
      <c r="Y954" s="9" t="s">
        <v>137</v>
      </c>
      <c r="Z954" s="9" t="s">
        <v>146</v>
      </c>
      <c r="AA954" s="9" t="s">
        <v>165</v>
      </c>
      <c r="AB954" s="9" t="s">
        <v>137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 t="s">
        <v>321</v>
      </c>
      <c r="BJ954" s="9"/>
      <c r="BK954" s="9"/>
      <c r="BL954" s="9"/>
      <c r="BM954" s="9"/>
      <c r="BN954" s="9"/>
      <c r="BO954" s="9"/>
      <c r="BP954" s="9"/>
      <c r="BQ954" s="9"/>
      <c r="BR954" s="9" t="s">
        <v>247</v>
      </c>
      <c r="BS954" s="9"/>
      <c r="BT954" s="9"/>
      <c r="BU954" s="9"/>
      <c r="BV954" s="9"/>
      <c r="BW954" s="9"/>
      <c r="BX954" s="9"/>
      <c r="BY954" s="9"/>
      <c r="BZ954" s="9"/>
      <c r="CA954" s="10"/>
      <c r="CB954" s="10" t="str">
        <f t="shared" si="5"/>
        <v/>
      </c>
      <c r="CC954" s="10"/>
      <c r="CD954" s="9" t="str">
        <f t="shared" si="2"/>
        <v/>
      </c>
      <c r="CE954" s="9" t="s">
        <v>151</v>
      </c>
      <c r="CF954" s="9" t="s">
        <v>245</v>
      </c>
      <c r="CG954" s="9">
        <f>IF(CF954="","",VLOOKUP(CF954,Metadata!$D$2:$H$20,2,FALSE))</f>
        <v>42500</v>
      </c>
      <c r="CH954" s="9">
        <f>IF(CF954="","",VLOOKUP(CF954,Metadata!$D$2:$H$20,4,FALSE))</f>
        <v>40000</v>
      </c>
      <c r="CI954" s="9">
        <f>IF(CF954="","",VLOOKUP(CF954,Metadata!$D$2:$H$20,5,FALSE))</f>
        <v>45000</v>
      </c>
      <c r="CJ954" s="9">
        <f t="shared" si="3"/>
        <v>42500</v>
      </c>
      <c r="CK954" s="9" t="s">
        <v>221</v>
      </c>
      <c r="CL954" s="10">
        <v>5</v>
      </c>
      <c r="CM954" s="10">
        <v>3</v>
      </c>
      <c r="CN954" s="10">
        <v>6</v>
      </c>
      <c r="CO954" s="10">
        <v>6</v>
      </c>
      <c r="CP954" s="10">
        <v>5</v>
      </c>
      <c r="CQ954" s="10">
        <v>6</v>
      </c>
      <c r="CR954" s="10">
        <v>6</v>
      </c>
      <c r="CS954" s="10">
        <v>5</v>
      </c>
      <c r="CT954" s="10">
        <v>4</v>
      </c>
      <c r="CU954" s="10">
        <v>6</v>
      </c>
      <c r="CV954" s="10">
        <v>7</v>
      </c>
      <c r="CW954" s="10">
        <v>4</v>
      </c>
      <c r="CX954" s="10">
        <v>7</v>
      </c>
      <c r="CY954" s="10">
        <v>4</v>
      </c>
      <c r="CZ954" s="10">
        <v>6</v>
      </c>
      <c r="DA954" s="10">
        <v>6</v>
      </c>
      <c r="DB954" s="10">
        <v>6</v>
      </c>
      <c r="DC954" s="10">
        <v>6</v>
      </c>
      <c r="DD954" s="10">
        <v>3</v>
      </c>
      <c r="DE954" s="10">
        <v>7</v>
      </c>
      <c r="DF954" s="10">
        <v>7</v>
      </c>
      <c r="DG954" s="10">
        <v>7</v>
      </c>
      <c r="DH954" s="10">
        <v>4</v>
      </c>
      <c r="DI954" s="10">
        <v>6</v>
      </c>
      <c r="DJ954" s="10">
        <v>4</v>
      </c>
      <c r="DK954" s="10">
        <v>4</v>
      </c>
      <c r="DL954" s="10">
        <v>4</v>
      </c>
      <c r="DM954" s="9" t="s">
        <v>154</v>
      </c>
      <c r="DN954" s="10">
        <v>1992</v>
      </c>
      <c r="DO954" s="9">
        <f t="shared" si="4"/>
        <v>29</v>
      </c>
      <c r="DP954" s="9" t="s">
        <v>155</v>
      </c>
      <c r="DQ954" s="9" t="s">
        <v>156</v>
      </c>
      <c r="DR954" s="9" t="s">
        <v>157</v>
      </c>
      <c r="DS954" s="9" t="s">
        <v>137</v>
      </c>
      <c r="DT954" s="9" t="s">
        <v>181</v>
      </c>
      <c r="DU954" s="9" t="s">
        <v>203</v>
      </c>
      <c r="DV954" s="9" t="str">
        <f>VLOOKUP(DU954,Metadata!$B$2:$C$7,2,FALSE)</f>
        <v>6+ years</v>
      </c>
    </row>
    <row r="955" spans="1:126">
      <c r="A955" s="13">
        <v>954</v>
      </c>
      <c r="B955" s="9" t="s">
        <v>135</v>
      </c>
      <c r="C955" s="9" t="str">
        <f>VLOOKUP(B955,Metadata!$M$2:$N$6,2,FALSE)</f>
        <v>Permanent Employee</v>
      </c>
      <c r="D955" s="9" t="s">
        <v>159</v>
      </c>
      <c r="E955" s="9" t="s">
        <v>137</v>
      </c>
      <c r="F955" s="9" t="s">
        <v>138</v>
      </c>
      <c r="G955" s="9" t="s">
        <v>283</v>
      </c>
      <c r="H955" s="9" t="str">
        <f>IF(G955="","",VLOOKUP(G955,Metadata!$J$2:$K$22,2,FALSE))</f>
        <v>Lisbon Metropolitan Area</v>
      </c>
      <c r="I955" s="9" t="s">
        <v>138</v>
      </c>
      <c r="J955" s="9" t="str">
        <f>IF(I955="","",VLOOKUP(I955,Metadata!$P$2:$Q$43,2,FALSE))</f>
        <v>Europe</v>
      </c>
      <c r="K955" s="9" t="str">
        <f t="shared" si="0"/>
        <v>Portugal</v>
      </c>
      <c r="L955" s="9" t="s">
        <v>140</v>
      </c>
      <c r="M955" s="9" t="str">
        <f>IF(L955="","",VLOOKUP(L955,Metadata!$J$2:$K$22,2,FALSE))</f>
        <v>Lisbon Metropolitan Area</v>
      </c>
      <c r="N955" s="9" t="s">
        <v>214</v>
      </c>
      <c r="O955" s="9" t="s">
        <v>136</v>
      </c>
      <c r="P955" s="9" t="s">
        <v>142</v>
      </c>
      <c r="Q955" s="10" t="str">
        <f t="shared" si="1"/>
        <v>Full Office Job</v>
      </c>
      <c r="R955" s="10">
        <v>6</v>
      </c>
      <c r="S955" s="9" t="s">
        <v>229</v>
      </c>
      <c r="T955" s="9" t="s">
        <v>137</v>
      </c>
      <c r="U955" s="9" t="str">
        <f>IF(S955&lt;&gt;"",S955,IF(T955&lt;&gt;"",VLOOKUP(T955,Metadata!$S$2:$T$228,2,FALSE),""))</f>
        <v>Project Manager</v>
      </c>
      <c r="V955" s="9" t="s">
        <v>137</v>
      </c>
      <c r="W955" s="9" t="s">
        <v>137</v>
      </c>
      <c r="X955" s="9" t="s">
        <v>163</v>
      </c>
      <c r="Y955" s="9" t="s">
        <v>137</v>
      </c>
      <c r="Z955" s="9" t="s">
        <v>193</v>
      </c>
      <c r="AA955" s="9" t="s">
        <v>137</v>
      </c>
      <c r="AB955" s="9" t="s">
        <v>137</v>
      </c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 t="s">
        <v>150</v>
      </c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 t="s">
        <v>150</v>
      </c>
      <c r="BZ955" s="9" t="s">
        <v>137</v>
      </c>
      <c r="CA955" s="10"/>
      <c r="CB955" s="10" t="str">
        <f t="shared" si="5"/>
        <v/>
      </c>
      <c r="CC955" s="10"/>
      <c r="CD955" s="9" t="str">
        <f t="shared" si="2"/>
        <v/>
      </c>
      <c r="CE955" s="9" t="s">
        <v>151</v>
      </c>
      <c r="CF955" s="9" t="s">
        <v>188</v>
      </c>
      <c r="CG955" s="9">
        <f>IF(CF955="","",VLOOKUP(CF955,Metadata!$D$2:$H$20,2,FALSE))</f>
        <v>17500</v>
      </c>
      <c r="CH955" s="9">
        <f>IF(CF955="","",VLOOKUP(CF955,Metadata!$D$2:$H$20,4,FALSE))</f>
        <v>15000</v>
      </c>
      <c r="CI955" s="9">
        <f>IF(CF955="","",VLOOKUP(CF955,Metadata!$D$2:$H$20,5,FALSE))</f>
        <v>20000</v>
      </c>
      <c r="CJ955" s="9">
        <f t="shared" si="3"/>
        <v>17500</v>
      </c>
      <c r="CK955" s="9" t="s">
        <v>153</v>
      </c>
      <c r="CL955" s="10">
        <v>4</v>
      </c>
      <c r="CM955" s="10">
        <v>5</v>
      </c>
      <c r="CN955" s="10">
        <v>7</v>
      </c>
      <c r="CO955" s="10">
        <v>7</v>
      </c>
      <c r="CP955" s="10">
        <v>7</v>
      </c>
      <c r="CQ955" s="10">
        <v>7</v>
      </c>
      <c r="CR955" s="10">
        <v>5</v>
      </c>
      <c r="CS955" s="10">
        <v>6</v>
      </c>
      <c r="CT955" s="10">
        <v>6</v>
      </c>
      <c r="CU955" s="10">
        <v>7</v>
      </c>
      <c r="CV955" s="10">
        <v>5</v>
      </c>
      <c r="CW955" s="10">
        <v>4</v>
      </c>
      <c r="CX955" s="10">
        <v>4</v>
      </c>
      <c r="CY955" s="10">
        <v>4</v>
      </c>
      <c r="CZ955" s="10">
        <v>7</v>
      </c>
      <c r="DA955" s="10">
        <v>6</v>
      </c>
      <c r="DB955" s="10">
        <v>5</v>
      </c>
      <c r="DC955" s="10">
        <v>7</v>
      </c>
      <c r="DD955" s="10">
        <v>6</v>
      </c>
      <c r="DE955" s="10">
        <v>6</v>
      </c>
      <c r="DF955" s="10">
        <v>5</v>
      </c>
      <c r="DG955" s="10">
        <v>6</v>
      </c>
      <c r="DH955" s="10">
        <v>4</v>
      </c>
      <c r="DI955" s="10">
        <v>7</v>
      </c>
      <c r="DJ955" s="10">
        <v>4</v>
      </c>
      <c r="DK955" s="10">
        <v>7</v>
      </c>
      <c r="DL955" s="10">
        <v>7</v>
      </c>
      <c r="DM955" s="9" t="s">
        <v>154</v>
      </c>
      <c r="DN955" s="10">
        <v>1984</v>
      </c>
      <c r="DO955" s="9">
        <f t="shared" si="4"/>
        <v>37</v>
      </c>
      <c r="DP955" s="9" t="s">
        <v>222</v>
      </c>
      <c r="DQ955" s="9" t="s">
        <v>156</v>
      </c>
      <c r="DR955" s="9" t="s">
        <v>342</v>
      </c>
      <c r="DS955" s="9" t="s">
        <v>137</v>
      </c>
      <c r="DT955" s="9" t="s">
        <v>181</v>
      </c>
      <c r="DU955" s="9" t="s">
        <v>233</v>
      </c>
      <c r="DV955" s="9" t="str">
        <f>VLOOKUP(DU955,Metadata!$B$2:$C$7,2,FALSE)</f>
        <v>0 - 3 years</v>
      </c>
    </row>
    <row r="956" spans="1:126">
      <c r="A956" s="13">
        <v>955</v>
      </c>
      <c r="B956" s="9" t="s">
        <v>135</v>
      </c>
      <c r="C956" s="9" t="str">
        <f>VLOOKUP(B956,Metadata!$M$2:$N$6,2,FALSE)</f>
        <v>Permanent Employee</v>
      </c>
      <c r="D956" s="9" t="s">
        <v>159</v>
      </c>
      <c r="E956" s="9" t="s">
        <v>137</v>
      </c>
      <c r="F956" s="9" t="s">
        <v>138</v>
      </c>
      <c r="G956" s="9" t="s">
        <v>140</v>
      </c>
      <c r="H956" s="9" t="str">
        <f>IF(G956="","",VLOOKUP(G956,Metadata!$J$2:$K$22,2,FALSE))</f>
        <v>Lisbon Metropolitan Area</v>
      </c>
      <c r="I956" s="9" t="s">
        <v>138</v>
      </c>
      <c r="J956" s="9" t="str">
        <f>IF(I956="","",VLOOKUP(I956,Metadata!$P$2:$Q$43,2,FALSE))</f>
        <v>Europe</v>
      </c>
      <c r="K956" s="9" t="str">
        <f t="shared" si="0"/>
        <v>Portugal</v>
      </c>
      <c r="L956" s="9" t="s">
        <v>140</v>
      </c>
      <c r="M956" s="9" t="str">
        <f>IF(L956="","",VLOOKUP(L956,Metadata!$J$2:$K$22,2,FALSE))</f>
        <v>Lisbon Metropolitan Area</v>
      </c>
      <c r="N956" s="9" t="s">
        <v>141</v>
      </c>
      <c r="O956" s="9" t="s">
        <v>137</v>
      </c>
      <c r="P956" s="9" t="s">
        <v>142</v>
      </c>
      <c r="Q956" s="10" t="str">
        <f t="shared" si="1"/>
        <v>Full Office Job</v>
      </c>
      <c r="R956" s="10">
        <v>3</v>
      </c>
      <c r="S956" s="9" t="s">
        <v>249</v>
      </c>
      <c r="T956" s="9" t="s">
        <v>137</v>
      </c>
      <c r="U956" s="9" t="str">
        <f>IF(S956&lt;&gt;"",S956,IF(T956&lt;&gt;"",VLOOKUP(T956,Metadata!$S$2:$T$228,2,FALSE),""))</f>
        <v>Business Applications (BI/CRM/ERP)</v>
      </c>
      <c r="V956" s="9" t="s">
        <v>276</v>
      </c>
      <c r="W956" s="9" t="s">
        <v>137</v>
      </c>
      <c r="X956" s="9" t="s">
        <v>208</v>
      </c>
      <c r="Y956" s="9" t="s">
        <v>137</v>
      </c>
      <c r="Z956" s="9" t="s">
        <v>146</v>
      </c>
      <c r="AA956" s="9" t="s">
        <v>165</v>
      </c>
      <c r="AB956" s="9" t="s">
        <v>253</v>
      </c>
      <c r="AC956" s="9" t="s">
        <v>147</v>
      </c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 t="s">
        <v>167</v>
      </c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10"/>
      <c r="CB956" s="10" t="str">
        <f t="shared" si="5"/>
        <v/>
      </c>
      <c r="CC956" s="10"/>
      <c r="CD956" s="9" t="str">
        <f t="shared" si="2"/>
        <v/>
      </c>
      <c r="CE956" s="9" t="s">
        <v>151</v>
      </c>
      <c r="CF956" s="9" t="s">
        <v>245</v>
      </c>
      <c r="CG956" s="9">
        <f>IF(CF956="","",VLOOKUP(CF956,Metadata!$D$2:$H$20,2,FALSE))</f>
        <v>42500</v>
      </c>
      <c r="CH956" s="9">
        <f>IF(CF956="","",VLOOKUP(CF956,Metadata!$D$2:$H$20,4,FALSE))</f>
        <v>40000</v>
      </c>
      <c r="CI956" s="9">
        <f>IF(CF956="","",VLOOKUP(CF956,Metadata!$D$2:$H$20,5,FALSE))</f>
        <v>45000</v>
      </c>
      <c r="CJ956" s="9">
        <f t="shared" si="3"/>
        <v>42500</v>
      </c>
      <c r="CK956" s="9" t="s">
        <v>153</v>
      </c>
      <c r="CL956" s="10">
        <v>3</v>
      </c>
      <c r="CM956" s="10">
        <v>3</v>
      </c>
      <c r="CN956" s="10">
        <v>6</v>
      </c>
      <c r="CO956" s="10">
        <v>7</v>
      </c>
      <c r="CP956" s="10">
        <v>6</v>
      </c>
      <c r="CQ956" s="10">
        <v>7</v>
      </c>
      <c r="CR956" s="10">
        <v>5</v>
      </c>
      <c r="CS956" s="10">
        <v>5</v>
      </c>
      <c r="CT956" s="10">
        <v>5</v>
      </c>
      <c r="CU956" s="10">
        <v>6</v>
      </c>
      <c r="CV956" s="10">
        <v>5</v>
      </c>
      <c r="CW956" s="10">
        <v>5</v>
      </c>
      <c r="CX956" s="10">
        <v>6</v>
      </c>
      <c r="CY956" s="10">
        <v>7</v>
      </c>
      <c r="CZ956" s="10">
        <v>6</v>
      </c>
      <c r="DA956" s="10">
        <v>5</v>
      </c>
      <c r="DB956" s="10">
        <v>5</v>
      </c>
      <c r="DC956" s="10">
        <v>7</v>
      </c>
      <c r="DD956" s="10">
        <v>5</v>
      </c>
      <c r="DE956" s="10">
        <v>7</v>
      </c>
      <c r="DF956" s="10">
        <v>6</v>
      </c>
      <c r="DG956" s="10">
        <v>7</v>
      </c>
      <c r="DH956" s="10">
        <v>4</v>
      </c>
      <c r="DI956" s="10">
        <v>6</v>
      </c>
      <c r="DJ956" s="10">
        <v>3</v>
      </c>
      <c r="DK956" s="10">
        <v>5</v>
      </c>
      <c r="DL956" s="10">
        <v>1</v>
      </c>
      <c r="DM956" s="9" t="s">
        <v>154</v>
      </c>
      <c r="DN956" s="10">
        <v>1973</v>
      </c>
      <c r="DO956" s="9">
        <f t="shared" si="4"/>
        <v>48</v>
      </c>
      <c r="DP956" s="9" t="s">
        <v>155</v>
      </c>
      <c r="DQ956" s="9" t="s">
        <v>156</v>
      </c>
      <c r="DR956" s="9" t="s">
        <v>157</v>
      </c>
      <c r="DS956" s="9" t="s">
        <v>137</v>
      </c>
      <c r="DT956" s="9" t="s">
        <v>181</v>
      </c>
      <c r="DU956" s="9" t="s">
        <v>158</v>
      </c>
      <c r="DV956" s="9" t="str">
        <f>VLOOKUP(DU956,Metadata!$B$2:$C$7,2,FALSE)</f>
        <v>6+ years</v>
      </c>
    </row>
    <row r="957" spans="1:126">
      <c r="A957" s="13">
        <v>956</v>
      </c>
      <c r="B957" s="9" t="s">
        <v>135</v>
      </c>
      <c r="C957" s="9" t="str">
        <f>VLOOKUP(B957,Metadata!$M$2:$N$6,2,FALSE)</f>
        <v>Permanent Employee</v>
      </c>
      <c r="D957" s="9" t="s">
        <v>159</v>
      </c>
      <c r="E957" s="9" t="s">
        <v>137</v>
      </c>
      <c r="F957" s="9" t="s">
        <v>138</v>
      </c>
      <c r="G957" s="9" t="s">
        <v>172</v>
      </c>
      <c r="H957" s="9" t="str">
        <f>IF(G957="","",VLOOKUP(G957,Metadata!$J$2:$K$22,2,FALSE))</f>
        <v>Porto Metropolitan Area</v>
      </c>
      <c r="I957" s="9" t="s">
        <v>138</v>
      </c>
      <c r="J957" s="9" t="str">
        <f>IF(I957="","",VLOOKUP(I957,Metadata!$P$2:$Q$43,2,FALSE))</f>
        <v>Europe</v>
      </c>
      <c r="K957" s="9" t="str">
        <f t="shared" si="0"/>
        <v>Portugal</v>
      </c>
      <c r="L957" s="9" t="s">
        <v>172</v>
      </c>
      <c r="M957" s="9" t="str">
        <f>IF(L957="","",VLOOKUP(L957,Metadata!$J$2:$K$22,2,FALSE))</f>
        <v>Porto Metropolitan Area</v>
      </c>
      <c r="N957" s="9" t="s">
        <v>141</v>
      </c>
      <c r="O957" s="9" t="s">
        <v>137</v>
      </c>
      <c r="P957" s="9" t="s">
        <v>142</v>
      </c>
      <c r="Q957" s="10" t="str">
        <f t="shared" si="1"/>
        <v>Full Office Job</v>
      </c>
      <c r="R957" s="10">
        <v>4</v>
      </c>
      <c r="S957" s="9" t="s">
        <v>161</v>
      </c>
      <c r="T957" s="9" t="s">
        <v>137</v>
      </c>
      <c r="U957" s="9" t="str">
        <f>IF(S957&lt;&gt;"",S957,IF(T957&lt;&gt;"",VLOOKUP(T957,Metadata!$S$2:$T$228,2,FALSE),""))</f>
        <v>Full-Stack Developer</v>
      </c>
      <c r="V957" s="9" t="s">
        <v>162</v>
      </c>
      <c r="W957" s="9" t="s">
        <v>137</v>
      </c>
      <c r="X957" s="9" t="s">
        <v>269</v>
      </c>
      <c r="Y957" s="9" t="s">
        <v>137</v>
      </c>
      <c r="Z957" s="9" t="s">
        <v>164</v>
      </c>
      <c r="AA957" s="9" t="s">
        <v>165</v>
      </c>
      <c r="AB957" s="9" t="s">
        <v>137</v>
      </c>
      <c r="AC957" s="9" t="s">
        <v>147</v>
      </c>
      <c r="AD957" s="9"/>
      <c r="AE957" s="9"/>
      <c r="AF957" s="9"/>
      <c r="AG957" s="9" t="s">
        <v>166</v>
      </c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 t="s">
        <v>178</v>
      </c>
      <c r="BB957" s="9"/>
      <c r="BC957" s="9"/>
      <c r="BD957" s="9"/>
      <c r="BE957" s="9"/>
      <c r="BF957" s="9"/>
      <c r="BG957" s="9"/>
      <c r="BH957" s="9"/>
      <c r="BI957" s="9"/>
      <c r="BJ957" s="9" t="s">
        <v>167</v>
      </c>
      <c r="BK957" s="9"/>
      <c r="BL957" s="9"/>
      <c r="BM957" s="9"/>
      <c r="BN957" s="9"/>
      <c r="BO957" s="9"/>
      <c r="BP957" s="9" t="s">
        <v>179</v>
      </c>
      <c r="BQ957" s="9"/>
      <c r="BR957" s="9" t="s">
        <v>247</v>
      </c>
      <c r="BS957" s="9" t="s">
        <v>200</v>
      </c>
      <c r="BT957" s="9"/>
      <c r="BU957" s="9"/>
      <c r="BV957" s="9"/>
      <c r="BW957" s="9"/>
      <c r="BX957" s="9"/>
      <c r="BY957" s="9"/>
      <c r="BZ957" s="9"/>
      <c r="CA957" s="10"/>
      <c r="CB957" s="10" t="str">
        <f t="shared" si="5"/>
        <v/>
      </c>
      <c r="CC957" s="10"/>
      <c r="CD957" s="9" t="str">
        <f t="shared" si="2"/>
        <v/>
      </c>
      <c r="CE957" s="9" t="s">
        <v>168</v>
      </c>
      <c r="CF957" s="9" t="s">
        <v>188</v>
      </c>
      <c r="CG957" s="9">
        <f>IF(CF957="","",VLOOKUP(CF957,Metadata!$D$2:$H$20,2,FALSE))</f>
        <v>17500</v>
      </c>
      <c r="CH957" s="9">
        <f>IF(CF957="","",VLOOKUP(CF957,Metadata!$D$2:$H$20,4,FALSE))</f>
        <v>15000</v>
      </c>
      <c r="CI957" s="9">
        <f>IF(CF957="","",VLOOKUP(CF957,Metadata!$D$2:$H$20,5,FALSE))</f>
        <v>20000</v>
      </c>
      <c r="CJ957" s="9">
        <f t="shared" si="3"/>
        <v>17500</v>
      </c>
      <c r="CK957" s="9" t="s">
        <v>201</v>
      </c>
      <c r="CL957" s="10">
        <v>2</v>
      </c>
      <c r="CM957" s="10">
        <v>3</v>
      </c>
      <c r="CN957" s="10">
        <v>7</v>
      </c>
      <c r="CO957" s="10">
        <v>4</v>
      </c>
      <c r="CP957" s="10">
        <v>5</v>
      </c>
      <c r="CQ957" s="10">
        <v>7</v>
      </c>
      <c r="CR957" s="10">
        <v>2</v>
      </c>
      <c r="CS957" s="10">
        <v>2</v>
      </c>
      <c r="CT957" s="10">
        <v>6</v>
      </c>
      <c r="CU957" s="10">
        <v>5</v>
      </c>
      <c r="CV957" s="10">
        <v>5</v>
      </c>
      <c r="CW957" s="10">
        <v>6</v>
      </c>
      <c r="CX957" s="10">
        <v>6</v>
      </c>
      <c r="CY957" s="10">
        <v>6</v>
      </c>
      <c r="CZ957" s="10">
        <v>6</v>
      </c>
      <c r="DA957" s="10">
        <v>6</v>
      </c>
      <c r="DB957" s="10">
        <v>6</v>
      </c>
      <c r="DC957" s="10">
        <v>6</v>
      </c>
      <c r="DD957" s="10">
        <v>6</v>
      </c>
      <c r="DE957" s="10">
        <v>6</v>
      </c>
      <c r="DF957" s="10">
        <v>6</v>
      </c>
      <c r="DG957" s="10">
        <v>7</v>
      </c>
      <c r="DH957" s="10">
        <v>7</v>
      </c>
      <c r="DI957" s="10">
        <v>6</v>
      </c>
      <c r="DJ957" s="10">
        <v>5</v>
      </c>
      <c r="DK957" s="10">
        <v>6</v>
      </c>
      <c r="DL957" s="10">
        <v>6</v>
      </c>
      <c r="DM957" s="9" t="s">
        <v>154</v>
      </c>
      <c r="DN957" s="10">
        <v>1990</v>
      </c>
      <c r="DO957" s="9">
        <f t="shared" si="4"/>
        <v>31</v>
      </c>
      <c r="DP957" s="9" t="s">
        <v>155</v>
      </c>
      <c r="DQ957" s="9" t="s">
        <v>202</v>
      </c>
      <c r="DR957" s="9" t="s">
        <v>170</v>
      </c>
      <c r="DS957" s="9" t="s">
        <v>137</v>
      </c>
      <c r="DT957" s="9" t="s">
        <v>181</v>
      </c>
      <c r="DU957" s="9" t="s">
        <v>158</v>
      </c>
      <c r="DV957" s="9" t="str">
        <f>VLOOKUP(DU957,Metadata!$B$2:$C$7,2,FALSE)</f>
        <v>6+ years</v>
      </c>
    </row>
    <row r="958" spans="1:126">
      <c r="A958" s="13">
        <v>957</v>
      </c>
      <c r="B958" s="9" t="s">
        <v>135</v>
      </c>
      <c r="C958" s="9" t="str">
        <f>VLOOKUP(B958,Metadata!$M$2:$N$6,2,FALSE)</f>
        <v>Permanent Employee</v>
      </c>
      <c r="D958" s="9" t="s">
        <v>159</v>
      </c>
      <c r="E958" s="9" t="s">
        <v>137</v>
      </c>
      <c r="F958" s="9" t="s">
        <v>138</v>
      </c>
      <c r="G958" s="9" t="s">
        <v>190</v>
      </c>
      <c r="H958" s="9" t="str">
        <f>IF(G958="","",VLOOKUP(G958,Metadata!$J$2:$K$22,2,FALSE))</f>
        <v>North</v>
      </c>
      <c r="I958" s="9" t="s">
        <v>138</v>
      </c>
      <c r="J958" s="9" t="str">
        <f>IF(I958="","",VLOOKUP(I958,Metadata!$P$2:$Q$43,2,FALSE))</f>
        <v>Europe</v>
      </c>
      <c r="K958" s="9" t="str">
        <f t="shared" si="0"/>
        <v>Portugal</v>
      </c>
      <c r="L958" s="9" t="s">
        <v>190</v>
      </c>
      <c r="M958" s="9" t="str">
        <f>IF(L958="","",VLOOKUP(L958,Metadata!$J$2:$K$22,2,FALSE))</f>
        <v>North</v>
      </c>
      <c r="N958" s="9" t="s">
        <v>205</v>
      </c>
      <c r="O958" s="9" t="s">
        <v>137</v>
      </c>
      <c r="P958" s="9" t="s">
        <v>137</v>
      </c>
      <c r="Q958" s="10" t="str">
        <f t="shared" si="1"/>
        <v>Full Office Job</v>
      </c>
      <c r="R958" s="10">
        <v>4</v>
      </c>
      <c r="S958" s="9" t="s">
        <v>161</v>
      </c>
      <c r="T958" s="9" t="s">
        <v>137</v>
      </c>
      <c r="U958" s="9" t="str">
        <f>IF(S958&lt;&gt;"",S958,IF(T958&lt;&gt;"",VLOOKUP(T958,Metadata!$S$2:$T$228,2,FALSE),""))</f>
        <v>Full-Stack Developer</v>
      </c>
      <c r="V958" s="9" t="s">
        <v>162</v>
      </c>
      <c r="W958" s="9" t="s">
        <v>137</v>
      </c>
      <c r="X958" s="9" t="s">
        <v>163</v>
      </c>
      <c r="Y958" s="9" t="s">
        <v>137</v>
      </c>
      <c r="Z958" s="9" t="s">
        <v>193</v>
      </c>
      <c r="AA958" s="9" t="s">
        <v>137</v>
      </c>
      <c r="AB958" s="9" t="s">
        <v>137</v>
      </c>
      <c r="AC958" s="9" t="s">
        <v>147</v>
      </c>
      <c r="AD958" s="9" t="s">
        <v>148</v>
      </c>
      <c r="AE958" s="9" t="s">
        <v>194</v>
      </c>
      <c r="AF958" s="9"/>
      <c r="AG958" s="9"/>
      <c r="AH958" s="9"/>
      <c r="AI958" s="9"/>
      <c r="AJ958" s="9"/>
      <c r="AK958" s="9"/>
      <c r="AL958" s="9"/>
      <c r="AM958" s="9"/>
      <c r="AN958" s="9" t="s">
        <v>195</v>
      </c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 t="s">
        <v>178</v>
      </c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198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10"/>
      <c r="CB958" s="10" t="str">
        <f t="shared" si="5"/>
        <v/>
      </c>
      <c r="CC958" s="10"/>
      <c r="CD958" s="9" t="str">
        <f t="shared" si="2"/>
        <v/>
      </c>
      <c r="CE958" s="9" t="s">
        <v>168</v>
      </c>
      <c r="CF958" s="9" t="s">
        <v>188</v>
      </c>
      <c r="CG958" s="9">
        <f>IF(CF958="","",VLOOKUP(CF958,Metadata!$D$2:$H$20,2,FALSE))</f>
        <v>17500</v>
      </c>
      <c r="CH958" s="9">
        <f>IF(CF958="","",VLOOKUP(CF958,Metadata!$D$2:$H$20,4,FALSE))</f>
        <v>15000</v>
      </c>
      <c r="CI958" s="9">
        <f>IF(CF958="","",VLOOKUP(CF958,Metadata!$D$2:$H$20,5,FALSE))</f>
        <v>20000</v>
      </c>
      <c r="CJ958" s="9">
        <f t="shared" si="3"/>
        <v>17500</v>
      </c>
      <c r="CK958" s="9" t="s">
        <v>201</v>
      </c>
      <c r="CL958" s="10">
        <v>3</v>
      </c>
      <c r="CM958" s="10">
        <v>2</v>
      </c>
      <c r="CN958" s="10">
        <v>5</v>
      </c>
      <c r="CO958" s="10">
        <v>5</v>
      </c>
      <c r="CP958" s="10">
        <v>4</v>
      </c>
      <c r="CQ958" s="10">
        <v>5</v>
      </c>
      <c r="CR958" s="10">
        <v>3</v>
      </c>
      <c r="CS958" s="10">
        <v>3</v>
      </c>
      <c r="CT958" s="10">
        <v>4</v>
      </c>
      <c r="CU958" s="10">
        <v>5</v>
      </c>
      <c r="CV958" s="10">
        <v>5</v>
      </c>
      <c r="CW958" s="10">
        <v>2</v>
      </c>
      <c r="CX958" s="10">
        <v>4</v>
      </c>
      <c r="CY958" s="10">
        <v>4</v>
      </c>
      <c r="CZ958" s="10">
        <v>5</v>
      </c>
      <c r="DA958" s="10">
        <v>5</v>
      </c>
      <c r="DB958" s="10">
        <v>4</v>
      </c>
      <c r="DC958" s="10">
        <v>3</v>
      </c>
      <c r="DD958" s="10">
        <v>1</v>
      </c>
      <c r="DE958" s="10">
        <v>5</v>
      </c>
      <c r="DF958" s="10">
        <v>4</v>
      </c>
      <c r="DG958" s="10">
        <v>5</v>
      </c>
      <c r="DH958" s="10">
        <v>3</v>
      </c>
      <c r="DI958" s="10">
        <v>5</v>
      </c>
      <c r="DJ958" s="10">
        <v>4</v>
      </c>
      <c r="DK958" s="10">
        <v>3</v>
      </c>
      <c r="DL958" s="10">
        <v>3</v>
      </c>
      <c r="DM958" s="9" t="s">
        <v>154</v>
      </c>
      <c r="DN958" s="10">
        <v>1984</v>
      </c>
      <c r="DO958" s="9">
        <f t="shared" si="4"/>
        <v>37</v>
      </c>
      <c r="DP958" s="9" t="s">
        <v>155</v>
      </c>
      <c r="DQ958" s="9" t="s">
        <v>156</v>
      </c>
      <c r="DR958" s="9" t="s">
        <v>137</v>
      </c>
      <c r="DS958" s="9" t="s">
        <v>549</v>
      </c>
      <c r="DT958" s="9" t="s">
        <v>181</v>
      </c>
      <c r="DU958" s="9" t="s">
        <v>158</v>
      </c>
      <c r="DV958" s="9" t="str">
        <f>VLOOKUP(DU958,Metadata!$B$2:$C$7,2,FALSE)</f>
        <v>6+ years</v>
      </c>
    </row>
    <row r="959" spans="1:126">
      <c r="A959" s="13">
        <v>958</v>
      </c>
      <c r="B959" s="9" t="s">
        <v>326</v>
      </c>
      <c r="C959" s="9" t="str">
        <f>VLOOKUP(B959,Metadata!$M$2:$N$6,2,FALSE)</f>
        <v>Permanent Employee</v>
      </c>
      <c r="D959" s="9" t="s">
        <v>136</v>
      </c>
      <c r="E959" s="9" t="s">
        <v>137</v>
      </c>
      <c r="F959" s="9" t="s">
        <v>138</v>
      </c>
      <c r="G959" s="9" t="s">
        <v>265</v>
      </c>
      <c r="H959" s="9" t="str">
        <f>IF(G959="","",VLOOKUP(G959,Metadata!$J$2:$K$22,2,FALSE))</f>
        <v>Azores and Madeira</v>
      </c>
      <c r="I959" s="9" t="s">
        <v>292</v>
      </c>
      <c r="J959" s="9" t="str">
        <f>IF(I959="","",VLOOKUP(I959,Metadata!$P$2:$Q$43,2,FALSE))</f>
        <v>North America</v>
      </c>
      <c r="K959" s="9" t="str">
        <f t="shared" si="0"/>
        <v>International</v>
      </c>
      <c r="L959" s="9" t="s">
        <v>137</v>
      </c>
      <c r="M959" s="9" t="str">
        <f>IF(L959="","",VLOOKUP(L959,Metadata!$J$2:$K$22,2,FALSE))</f>
        <v/>
      </c>
      <c r="N959" s="9" t="s">
        <v>214</v>
      </c>
      <c r="O959" s="9" t="s">
        <v>259</v>
      </c>
      <c r="P959" s="9" t="s">
        <v>191</v>
      </c>
      <c r="Q959" s="10" t="str">
        <f t="shared" si="1"/>
        <v>Remote Job (full or flexible)</v>
      </c>
      <c r="R959" s="10">
        <v>3</v>
      </c>
      <c r="S959" s="9" t="s">
        <v>216</v>
      </c>
      <c r="T959" s="9" t="s">
        <v>137</v>
      </c>
      <c r="U959" s="9" t="str">
        <f>IF(S959&lt;&gt;"",S959,IF(T959&lt;&gt;"",VLOOKUP(T959,Metadata!$S$2:$T$228,2,FALSE),""))</f>
        <v>Front-End Developer</v>
      </c>
      <c r="V959" s="9" t="s">
        <v>217</v>
      </c>
      <c r="W959" s="9" t="s">
        <v>137</v>
      </c>
      <c r="X959" s="9" t="s">
        <v>163</v>
      </c>
      <c r="Y959" s="9" t="s">
        <v>137</v>
      </c>
      <c r="Z959" s="9" t="s">
        <v>262</v>
      </c>
      <c r="AA959" s="9" t="s">
        <v>165</v>
      </c>
      <c r="AB959" s="9" t="s">
        <v>137</v>
      </c>
      <c r="AC959" s="9"/>
      <c r="AD959" s="9"/>
      <c r="AE959" s="9"/>
      <c r="AF959" s="9"/>
      <c r="AG959" s="9"/>
      <c r="AH959" s="9"/>
      <c r="AI959" s="9"/>
      <c r="AJ959" s="9" t="s">
        <v>185</v>
      </c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 t="s">
        <v>178</v>
      </c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 t="s">
        <v>199</v>
      </c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10"/>
      <c r="CB959" s="10" t="str">
        <f t="shared" si="5"/>
        <v/>
      </c>
      <c r="CC959" s="10"/>
      <c r="CD959" s="9" t="str">
        <f t="shared" si="2"/>
        <v/>
      </c>
      <c r="CE959" s="9" t="s">
        <v>168</v>
      </c>
      <c r="CF959" s="9" t="s">
        <v>169</v>
      </c>
      <c r="CG959" s="9">
        <f>IF(CF959="","",VLOOKUP(CF959,Metadata!$D$2:$H$20,2,FALSE))</f>
        <v>12500</v>
      </c>
      <c r="CH959" s="9">
        <f>IF(CF959="","",VLOOKUP(CF959,Metadata!$D$2:$H$20,4,FALSE))</f>
        <v>0</v>
      </c>
      <c r="CI959" s="9">
        <f>IF(CF959="","",VLOOKUP(CF959,Metadata!$D$2:$H$20,5,FALSE))</f>
        <v>15000</v>
      </c>
      <c r="CJ959" s="9">
        <f t="shared" si="3"/>
        <v>12500</v>
      </c>
      <c r="CK959" s="9" t="s">
        <v>153</v>
      </c>
      <c r="CL959" s="10">
        <v>7</v>
      </c>
      <c r="CM959" s="10">
        <v>1</v>
      </c>
      <c r="CN959" s="10">
        <v>7</v>
      </c>
      <c r="CO959" s="10">
        <v>4</v>
      </c>
      <c r="CP959" s="10">
        <v>5</v>
      </c>
      <c r="CQ959" s="10">
        <v>6</v>
      </c>
      <c r="CR959" s="10">
        <v>5</v>
      </c>
      <c r="CS959" s="10">
        <v>6</v>
      </c>
      <c r="CT959" s="10">
        <v>7</v>
      </c>
      <c r="CU959" s="10">
        <v>7</v>
      </c>
      <c r="CV959" s="10">
        <v>6</v>
      </c>
      <c r="CW959" s="10">
        <v>5</v>
      </c>
      <c r="CX959" s="10">
        <v>6</v>
      </c>
      <c r="CY959" s="10">
        <v>7</v>
      </c>
      <c r="CZ959" s="10">
        <v>6</v>
      </c>
      <c r="DA959" s="10">
        <v>6</v>
      </c>
      <c r="DB959" s="10">
        <v>4</v>
      </c>
      <c r="DC959" s="10">
        <v>6</v>
      </c>
      <c r="DD959" s="10">
        <v>4</v>
      </c>
      <c r="DE959" s="10">
        <v>5</v>
      </c>
      <c r="DF959" s="10">
        <v>4</v>
      </c>
      <c r="DG959" s="10">
        <v>4</v>
      </c>
      <c r="DH959" s="10">
        <v>4</v>
      </c>
      <c r="DI959" s="10">
        <v>4</v>
      </c>
      <c r="DJ959" s="10">
        <v>4</v>
      </c>
      <c r="DK959" s="10">
        <v>5</v>
      </c>
      <c r="DL959" s="10">
        <v>4</v>
      </c>
      <c r="DM959" s="9" t="s">
        <v>154</v>
      </c>
      <c r="DN959" s="10">
        <v>1997</v>
      </c>
      <c r="DO959" s="9">
        <f t="shared" si="4"/>
        <v>24</v>
      </c>
      <c r="DP959" s="9" t="s">
        <v>222</v>
      </c>
      <c r="DQ959" s="9" t="s">
        <v>202</v>
      </c>
      <c r="DR959" s="9" t="s">
        <v>157</v>
      </c>
      <c r="DS959" s="9" t="s">
        <v>137</v>
      </c>
      <c r="DT959" s="9" t="s">
        <v>181</v>
      </c>
      <c r="DU959" s="9" t="s">
        <v>168</v>
      </c>
      <c r="DV959" s="9" t="str">
        <f>VLOOKUP(DU959,Metadata!$B$2:$C$7,2,FALSE)</f>
        <v>0 - 3 years</v>
      </c>
    </row>
    <row r="960" spans="1:126">
      <c r="A960" s="13">
        <v>959</v>
      </c>
      <c r="B960" s="9" t="s">
        <v>135</v>
      </c>
      <c r="C960" s="9" t="str">
        <f>VLOOKUP(B960,Metadata!$M$2:$N$6,2,FALSE)</f>
        <v>Permanent Employee</v>
      </c>
      <c r="D960" s="9" t="s">
        <v>136</v>
      </c>
      <c r="E960" s="9" t="s">
        <v>137</v>
      </c>
      <c r="F960" s="9" t="s">
        <v>138</v>
      </c>
      <c r="G960" s="9" t="s">
        <v>283</v>
      </c>
      <c r="H960" s="9" t="str">
        <f>IF(G960="","",VLOOKUP(G960,Metadata!$J$2:$K$22,2,FALSE))</f>
        <v>Lisbon Metropolitan Area</v>
      </c>
      <c r="I960" s="9" t="s">
        <v>138</v>
      </c>
      <c r="J960" s="9" t="str">
        <f>IF(I960="","",VLOOKUP(I960,Metadata!$P$2:$Q$43,2,FALSE))</f>
        <v>Europe</v>
      </c>
      <c r="K960" s="9" t="str">
        <f t="shared" si="0"/>
        <v>Portugal</v>
      </c>
      <c r="L960" s="9" t="s">
        <v>283</v>
      </c>
      <c r="M960" s="9" t="str">
        <f>IF(L960="","",VLOOKUP(L960,Metadata!$J$2:$K$22,2,FALSE))</f>
        <v>Lisbon Metropolitan Area</v>
      </c>
      <c r="N960" s="9" t="s">
        <v>141</v>
      </c>
      <c r="O960" s="9" t="s">
        <v>137</v>
      </c>
      <c r="P960" s="9" t="s">
        <v>142</v>
      </c>
      <c r="Q960" s="10" t="str">
        <f t="shared" si="1"/>
        <v>Full Office Job</v>
      </c>
      <c r="R960" s="10">
        <v>6</v>
      </c>
      <c r="S960" s="9" t="s">
        <v>161</v>
      </c>
      <c r="T960" s="9" t="s">
        <v>137</v>
      </c>
      <c r="U960" s="9" t="str">
        <f>IF(S960&lt;&gt;"",S960,IF(T960&lt;&gt;"",VLOOKUP(T960,Metadata!$S$2:$T$228,2,FALSE),""))</f>
        <v>Full-Stack Developer</v>
      </c>
      <c r="V960" s="9" t="s">
        <v>276</v>
      </c>
      <c r="W960" s="9" t="s">
        <v>137</v>
      </c>
      <c r="X960" s="9" t="s">
        <v>145</v>
      </c>
      <c r="Y960" s="9" t="s">
        <v>137</v>
      </c>
      <c r="Z960" s="9" t="s">
        <v>218</v>
      </c>
      <c r="AA960" s="9" t="s">
        <v>165</v>
      </c>
      <c r="AB960" s="9" t="s">
        <v>137</v>
      </c>
      <c r="AC960" s="9"/>
      <c r="AD960" s="9"/>
      <c r="AE960" s="9"/>
      <c r="AF960" s="9"/>
      <c r="AG960" s="9"/>
      <c r="AH960" s="9"/>
      <c r="AI960" s="9"/>
      <c r="AJ960" s="9" t="s">
        <v>185</v>
      </c>
      <c r="AK960" s="9" t="s">
        <v>302</v>
      </c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 t="s">
        <v>199</v>
      </c>
      <c r="BM960" s="9" t="s">
        <v>303</v>
      </c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10"/>
      <c r="CB960" s="10" t="str">
        <f t="shared" si="5"/>
        <v/>
      </c>
      <c r="CC960" s="10"/>
      <c r="CD960" s="9" t="str">
        <f t="shared" si="2"/>
        <v/>
      </c>
      <c r="CE960" s="9" t="s">
        <v>232</v>
      </c>
      <c r="CF960" s="9" t="s">
        <v>225</v>
      </c>
      <c r="CG960" s="9">
        <f>IF(CF960="","",VLOOKUP(CF960,Metadata!$D$2:$H$20,2,FALSE))</f>
        <v>22500</v>
      </c>
      <c r="CH960" s="9">
        <f>IF(CF960="","",VLOOKUP(CF960,Metadata!$D$2:$H$20,4,FALSE))</f>
        <v>20000</v>
      </c>
      <c r="CI960" s="9">
        <f>IF(CF960="","",VLOOKUP(CF960,Metadata!$D$2:$H$20,5,FALSE))</f>
        <v>25000</v>
      </c>
      <c r="CJ960" s="9">
        <f t="shared" si="3"/>
        <v>22500</v>
      </c>
      <c r="CK960" s="9" t="s">
        <v>201</v>
      </c>
      <c r="CL960" s="10">
        <v>3</v>
      </c>
      <c r="CM960" s="10">
        <v>5</v>
      </c>
      <c r="CN960" s="10">
        <v>7</v>
      </c>
      <c r="CO960" s="10">
        <v>7</v>
      </c>
      <c r="CP960" s="10">
        <v>1</v>
      </c>
      <c r="CQ960" s="10">
        <v>1</v>
      </c>
      <c r="CR960" s="10">
        <v>7</v>
      </c>
      <c r="CS960" s="10">
        <v>7</v>
      </c>
      <c r="CT960" s="10">
        <v>6</v>
      </c>
      <c r="CU960" s="10">
        <v>7</v>
      </c>
      <c r="CV960" s="10">
        <v>4</v>
      </c>
      <c r="CW960" s="10">
        <v>4</v>
      </c>
      <c r="CX960" s="10">
        <v>7</v>
      </c>
      <c r="CY960" s="10">
        <v>6</v>
      </c>
      <c r="CZ960" s="10">
        <v>6</v>
      </c>
      <c r="DA960" s="10">
        <v>1</v>
      </c>
      <c r="DB960" s="10">
        <v>1</v>
      </c>
      <c r="DC960" s="10">
        <v>1</v>
      </c>
      <c r="DD960" s="10">
        <v>1</v>
      </c>
      <c r="DE960" s="10">
        <v>6</v>
      </c>
      <c r="DF960" s="10">
        <v>4</v>
      </c>
      <c r="DG960" s="10">
        <v>6</v>
      </c>
      <c r="DH960" s="10">
        <v>6</v>
      </c>
      <c r="DI960" s="10">
        <v>7</v>
      </c>
      <c r="DJ960" s="10">
        <v>4</v>
      </c>
      <c r="DK960" s="10">
        <v>3</v>
      </c>
      <c r="DL960" s="10">
        <v>1</v>
      </c>
      <c r="DM960" s="9" t="s">
        <v>154</v>
      </c>
      <c r="DN960" s="10">
        <v>1987</v>
      </c>
      <c r="DO960" s="9">
        <f t="shared" si="4"/>
        <v>34</v>
      </c>
      <c r="DP960" s="9" t="s">
        <v>155</v>
      </c>
      <c r="DQ960" s="9" t="s">
        <v>156</v>
      </c>
      <c r="DR960" s="9" t="s">
        <v>157</v>
      </c>
      <c r="DS960" s="9" t="s">
        <v>137</v>
      </c>
      <c r="DT960" s="9" t="s">
        <v>181</v>
      </c>
      <c r="DU960" s="9" t="s">
        <v>158</v>
      </c>
      <c r="DV960" s="9" t="str">
        <f>VLOOKUP(DU960,Metadata!$B$2:$C$7,2,FALSE)</f>
        <v>6+ years</v>
      </c>
    </row>
    <row r="961" spans="1:126">
      <c r="A961" s="13">
        <v>960</v>
      </c>
      <c r="B961" s="9" t="s">
        <v>135</v>
      </c>
      <c r="C961" s="9" t="str">
        <f>VLOOKUP(B961,Metadata!$M$2:$N$6,2,FALSE)</f>
        <v>Permanent Employee</v>
      </c>
      <c r="D961" s="9" t="s">
        <v>159</v>
      </c>
      <c r="E961" s="9" t="s">
        <v>137</v>
      </c>
      <c r="F961" s="9" t="s">
        <v>138</v>
      </c>
      <c r="G961" s="9" t="s">
        <v>140</v>
      </c>
      <c r="H961" s="9" t="str">
        <f>IF(G961="","",VLOOKUP(G961,Metadata!$J$2:$K$22,2,FALSE))</f>
        <v>Lisbon Metropolitan Area</v>
      </c>
      <c r="I961" s="9" t="s">
        <v>311</v>
      </c>
      <c r="J961" s="9" t="str">
        <f>IF(I961="","",VLOOKUP(I961,Metadata!$P$2:$Q$43,2,FALSE))</f>
        <v>Europe</v>
      </c>
      <c r="K961" s="9" t="str">
        <f t="shared" si="0"/>
        <v>International</v>
      </c>
      <c r="L961" s="9" t="s">
        <v>137</v>
      </c>
      <c r="M961" s="9" t="str">
        <f>IF(L961="","",VLOOKUP(L961,Metadata!$J$2:$K$22,2,FALSE))</f>
        <v/>
      </c>
      <c r="N961" s="9" t="s">
        <v>141</v>
      </c>
      <c r="O961" s="9" t="s">
        <v>137</v>
      </c>
      <c r="P961" s="9" t="s">
        <v>191</v>
      </c>
      <c r="Q961" s="10" t="str">
        <f t="shared" si="1"/>
        <v>Remote Job (full or flexible)</v>
      </c>
      <c r="R961" s="10">
        <v>6</v>
      </c>
      <c r="S961" s="9" t="s">
        <v>161</v>
      </c>
      <c r="T961" s="9" t="s">
        <v>137</v>
      </c>
      <c r="U961" s="9" t="str">
        <f>IF(S961&lt;&gt;"",S961,IF(T961&lt;&gt;"",VLOOKUP(T961,Metadata!$S$2:$T$228,2,FALSE),""))</f>
        <v>Full-Stack Developer</v>
      </c>
      <c r="V961" s="9" t="s">
        <v>276</v>
      </c>
      <c r="W961" s="9" t="s">
        <v>137</v>
      </c>
      <c r="X961" s="9" t="s">
        <v>145</v>
      </c>
      <c r="Y961" s="9" t="s">
        <v>137</v>
      </c>
      <c r="Z961" s="9" t="s">
        <v>146</v>
      </c>
      <c r="AA961" s="9" t="s">
        <v>165</v>
      </c>
      <c r="AB961" s="9" t="s">
        <v>253</v>
      </c>
      <c r="AC961" s="9" t="s">
        <v>147</v>
      </c>
      <c r="AD961" s="9" t="s">
        <v>148</v>
      </c>
      <c r="AE961" s="9"/>
      <c r="AF961" s="9" t="s">
        <v>243</v>
      </c>
      <c r="AG961" s="9"/>
      <c r="AH961" s="9"/>
      <c r="AI961" s="9"/>
      <c r="AJ961" s="9" t="s">
        <v>185</v>
      </c>
      <c r="AK961" s="9"/>
      <c r="AL961" s="9"/>
      <c r="AM961" s="9"/>
      <c r="AN961" s="9"/>
      <c r="AO961" s="9"/>
      <c r="AP961" s="9"/>
      <c r="AQ961" s="9"/>
      <c r="AR961" s="9"/>
      <c r="AS961" s="9"/>
      <c r="AT961" s="9" t="s">
        <v>324</v>
      </c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 t="s">
        <v>167</v>
      </c>
      <c r="BK961" s="9"/>
      <c r="BL961" s="9" t="s">
        <v>199</v>
      </c>
      <c r="BM961" s="9"/>
      <c r="BN961" s="9" t="s">
        <v>186</v>
      </c>
      <c r="BO961" s="9"/>
      <c r="BP961" s="9"/>
      <c r="BQ961" s="9" t="s">
        <v>219</v>
      </c>
      <c r="BR961" s="9"/>
      <c r="BS961" s="9"/>
      <c r="BT961" s="9"/>
      <c r="BU961" s="9"/>
      <c r="BV961" s="9"/>
      <c r="BW961" s="9"/>
      <c r="BX961" s="9"/>
      <c r="BY961" s="9"/>
      <c r="BZ961" s="9"/>
      <c r="CA961" s="10"/>
      <c r="CB961" s="10" t="str">
        <f t="shared" si="5"/>
        <v/>
      </c>
      <c r="CC961" s="10"/>
      <c r="CD961" s="9" t="str">
        <f t="shared" si="2"/>
        <v/>
      </c>
      <c r="CE961" s="9" t="s">
        <v>151</v>
      </c>
      <c r="CF961" s="9" t="s">
        <v>337</v>
      </c>
      <c r="CG961" s="9">
        <f>IF(CF961="","",VLOOKUP(CF961,Metadata!$D$2:$H$20,2,FALSE))</f>
        <v>67500</v>
      </c>
      <c r="CH961" s="9">
        <f>IF(CF961="","",VLOOKUP(CF961,Metadata!$D$2:$H$20,4,FALSE))</f>
        <v>65000</v>
      </c>
      <c r="CI961" s="9">
        <f>IF(CF961="","",VLOOKUP(CF961,Metadata!$D$2:$H$20,5,FALSE))</f>
        <v>70000</v>
      </c>
      <c r="CJ961" s="9">
        <f t="shared" si="3"/>
        <v>67500</v>
      </c>
      <c r="CK961" s="9" t="s">
        <v>153</v>
      </c>
      <c r="CL961" s="10">
        <v>5</v>
      </c>
      <c r="CM961" s="10">
        <v>5</v>
      </c>
      <c r="CN961" s="10">
        <v>5</v>
      </c>
      <c r="CO961" s="10">
        <v>6</v>
      </c>
      <c r="CP961" s="10">
        <v>5</v>
      </c>
      <c r="CQ961" s="10">
        <v>6</v>
      </c>
      <c r="CR961" s="10">
        <v>6</v>
      </c>
      <c r="CS961" s="10">
        <v>6</v>
      </c>
      <c r="CT961" s="10">
        <v>6</v>
      </c>
      <c r="CU961" s="10">
        <v>6</v>
      </c>
      <c r="CV961" s="10">
        <v>6</v>
      </c>
      <c r="CW961" s="10">
        <v>6</v>
      </c>
      <c r="CX961" s="10">
        <v>6</v>
      </c>
      <c r="CY961" s="10">
        <v>6</v>
      </c>
      <c r="CZ961" s="10">
        <v>6</v>
      </c>
      <c r="DA961" s="10">
        <v>6</v>
      </c>
      <c r="DB961" s="10">
        <v>6</v>
      </c>
      <c r="DC961" s="10">
        <v>6</v>
      </c>
      <c r="DD961" s="10">
        <v>6</v>
      </c>
      <c r="DE961" s="10">
        <v>6</v>
      </c>
      <c r="DF961" s="10">
        <v>6</v>
      </c>
      <c r="DG961" s="10">
        <v>5</v>
      </c>
      <c r="DH961" s="10">
        <v>6</v>
      </c>
      <c r="DI961" s="10">
        <v>6</v>
      </c>
      <c r="DJ961" s="10">
        <v>5</v>
      </c>
      <c r="DK961" s="10">
        <v>5</v>
      </c>
      <c r="DL961" s="10">
        <v>5</v>
      </c>
      <c r="DM961" s="9" t="s">
        <v>154</v>
      </c>
      <c r="DN961" s="10">
        <v>1983</v>
      </c>
      <c r="DO961" s="9">
        <f t="shared" si="4"/>
        <v>38</v>
      </c>
      <c r="DP961" s="9" t="s">
        <v>155</v>
      </c>
      <c r="DQ961" s="9" t="s">
        <v>202</v>
      </c>
      <c r="DR961" s="9" t="s">
        <v>157</v>
      </c>
      <c r="DS961" s="9" t="s">
        <v>137</v>
      </c>
      <c r="DT961" s="9" t="s">
        <v>181</v>
      </c>
      <c r="DU961" s="9" t="s">
        <v>158</v>
      </c>
      <c r="DV961" s="9" t="str">
        <f>VLOOKUP(DU961,Metadata!$B$2:$C$7,2,FALSE)</f>
        <v>6+ years</v>
      </c>
    </row>
    <row r="962" spans="1:126">
      <c r="A962" s="13">
        <v>961</v>
      </c>
      <c r="B962" s="9" t="s">
        <v>135</v>
      </c>
      <c r="C962" s="9" t="str">
        <f>VLOOKUP(B962,Metadata!$M$2:$N$6,2,FALSE)</f>
        <v>Permanent Employee</v>
      </c>
      <c r="D962" s="9" t="s">
        <v>159</v>
      </c>
      <c r="E962" s="9" t="s">
        <v>137</v>
      </c>
      <c r="F962" s="9" t="s">
        <v>138</v>
      </c>
      <c r="G962" s="9" t="s">
        <v>172</v>
      </c>
      <c r="H962" s="9" t="str">
        <f>IF(G962="","",VLOOKUP(G962,Metadata!$J$2:$K$22,2,FALSE))</f>
        <v>Porto Metropolitan Area</v>
      </c>
      <c r="I962" s="9" t="s">
        <v>138</v>
      </c>
      <c r="J962" s="9" t="str">
        <f>IF(I962="","",VLOOKUP(I962,Metadata!$P$2:$Q$43,2,FALSE))</f>
        <v>Europe</v>
      </c>
      <c r="K962" s="9" t="str">
        <f t="shared" si="0"/>
        <v>Portugal</v>
      </c>
      <c r="L962" s="9" t="s">
        <v>140</v>
      </c>
      <c r="M962" s="9" t="str">
        <f>IF(L962="","",VLOOKUP(L962,Metadata!$J$2:$K$22,2,FALSE))</f>
        <v>Lisbon Metropolitan Area</v>
      </c>
      <c r="N962" s="9" t="s">
        <v>214</v>
      </c>
      <c r="O962" s="9" t="s">
        <v>278</v>
      </c>
      <c r="P962" s="9" t="s">
        <v>191</v>
      </c>
      <c r="Q962" s="10" t="str">
        <f t="shared" si="1"/>
        <v>Remote Job (full or flexible)</v>
      </c>
      <c r="R962" s="10">
        <v>6</v>
      </c>
      <c r="S962" s="9" t="s">
        <v>206</v>
      </c>
      <c r="T962" s="9" t="s">
        <v>137</v>
      </c>
      <c r="U962" s="9" t="str">
        <f>IF(S962&lt;&gt;"",S962,IF(T962&lt;&gt;"",VLOOKUP(T962,Metadata!$S$2:$T$228,2,FALSE),""))</f>
        <v>Mobile Apps Developer</v>
      </c>
      <c r="V962" s="9" t="s">
        <v>261</v>
      </c>
      <c r="W962" s="9" t="s">
        <v>137</v>
      </c>
      <c r="X962" s="9" t="s">
        <v>163</v>
      </c>
      <c r="Y962" s="9" t="s">
        <v>137</v>
      </c>
      <c r="Z962" s="9" t="s">
        <v>164</v>
      </c>
      <c r="AA962" s="9" t="s">
        <v>165</v>
      </c>
      <c r="AB962" s="9" t="s">
        <v>137</v>
      </c>
      <c r="AC962" s="9" t="s">
        <v>147</v>
      </c>
      <c r="AD962" s="9" t="s">
        <v>148</v>
      </c>
      <c r="AE962" s="9"/>
      <c r="AF962" s="9"/>
      <c r="AG962" s="9"/>
      <c r="AH962" s="9"/>
      <c r="AI962" s="9"/>
      <c r="AJ962" s="9" t="s">
        <v>185</v>
      </c>
      <c r="AK962" s="9"/>
      <c r="AL962" s="9" t="s">
        <v>177</v>
      </c>
      <c r="AM962" s="9"/>
      <c r="AN962" s="9"/>
      <c r="AO962" s="9"/>
      <c r="AP962" s="9"/>
      <c r="AQ962" s="9"/>
      <c r="AR962" s="9"/>
      <c r="AS962" s="9"/>
      <c r="AT962" s="9"/>
      <c r="AU962" s="9"/>
      <c r="AV962" s="9" t="s">
        <v>270</v>
      </c>
      <c r="AW962" s="9"/>
      <c r="AX962" s="9"/>
      <c r="AY962" s="9"/>
      <c r="AZ962" s="9"/>
      <c r="BA962" s="9"/>
      <c r="BB962" s="9" t="s">
        <v>284</v>
      </c>
      <c r="BC962" s="9" t="s">
        <v>339</v>
      </c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 t="s">
        <v>186</v>
      </c>
      <c r="BO962" s="9"/>
      <c r="BP962" s="9"/>
      <c r="BQ962" s="9"/>
      <c r="BR962" s="9" t="s">
        <v>247</v>
      </c>
      <c r="BS962" s="9"/>
      <c r="BT962" s="9"/>
      <c r="BU962" s="9"/>
      <c r="BV962" s="9"/>
      <c r="BW962" s="9"/>
      <c r="BX962" s="9"/>
      <c r="BY962" s="9"/>
      <c r="BZ962" s="9"/>
      <c r="CA962" s="10"/>
      <c r="CB962" s="10" t="str">
        <f t="shared" si="5"/>
        <v/>
      </c>
      <c r="CC962" s="10"/>
      <c r="CD962" s="9" t="str">
        <f t="shared" si="2"/>
        <v/>
      </c>
      <c r="CE962" s="9" t="s">
        <v>151</v>
      </c>
      <c r="CF962" s="9" t="s">
        <v>254</v>
      </c>
      <c r="CG962" s="9">
        <f>IF(CF962="","",VLOOKUP(CF962,Metadata!$D$2:$H$20,2,FALSE))</f>
        <v>37500</v>
      </c>
      <c r="CH962" s="9">
        <f>IF(CF962="","",VLOOKUP(CF962,Metadata!$D$2:$H$20,4,FALSE))</f>
        <v>35000</v>
      </c>
      <c r="CI962" s="9">
        <f>IF(CF962="","",VLOOKUP(CF962,Metadata!$D$2:$H$20,5,FALSE))</f>
        <v>40000</v>
      </c>
      <c r="CJ962" s="9">
        <f t="shared" si="3"/>
        <v>37500</v>
      </c>
      <c r="CK962" s="9" t="s">
        <v>221</v>
      </c>
      <c r="CL962" s="10">
        <v>6</v>
      </c>
      <c r="CM962" s="10">
        <v>1</v>
      </c>
      <c r="CN962" s="10">
        <v>6</v>
      </c>
      <c r="CO962" s="10">
        <v>4</v>
      </c>
      <c r="CP962" s="10">
        <v>6</v>
      </c>
      <c r="CQ962" s="10">
        <v>5</v>
      </c>
      <c r="CR962" s="10">
        <v>5</v>
      </c>
      <c r="CS962" s="10">
        <v>5</v>
      </c>
      <c r="CT962" s="10">
        <v>6</v>
      </c>
      <c r="CU962" s="10">
        <v>6</v>
      </c>
      <c r="CV962" s="10">
        <v>6</v>
      </c>
      <c r="CW962" s="10">
        <v>6</v>
      </c>
      <c r="CX962" s="10">
        <v>6</v>
      </c>
      <c r="CY962" s="10">
        <v>4</v>
      </c>
      <c r="CZ962" s="10">
        <v>6</v>
      </c>
      <c r="DA962" s="10">
        <v>6</v>
      </c>
      <c r="DB962" s="10">
        <v>2</v>
      </c>
      <c r="DC962" s="10">
        <v>6</v>
      </c>
      <c r="DD962" s="10">
        <v>6</v>
      </c>
      <c r="DE962" s="10">
        <v>6</v>
      </c>
      <c r="DF962" s="10">
        <v>6</v>
      </c>
      <c r="DG962" s="10">
        <v>4</v>
      </c>
      <c r="DH962" s="10">
        <v>6</v>
      </c>
      <c r="DI962" s="10">
        <v>6</v>
      </c>
      <c r="DJ962" s="10">
        <v>4</v>
      </c>
      <c r="DK962" s="10">
        <v>6</v>
      </c>
      <c r="DL962" s="10">
        <v>6</v>
      </c>
      <c r="DM962" s="9" t="s">
        <v>154</v>
      </c>
      <c r="DN962" s="10">
        <v>1984</v>
      </c>
      <c r="DO962" s="9">
        <f t="shared" si="4"/>
        <v>37</v>
      </c>
      <c r="DP962" s="9" t="s">
        <v>155</v>
      </c>
      <c r="DQ962" s="9" t="s">
        <v>156</v>
      </c>
      <c r="DR962" s="9" t="s">
        <v>157</v>
      </c>
      <c r="DS962" s="9" t="s">
        <v>137</v>
      </c>
      <c r="DT962" s="9" t="s">
        <v>181</v>
      </c>
      <c r="DU962" s="9" t="s">
        <v>158</v>
      </c>
      <c r="DV962" s="9" t="str">
        <f>VLOOKUP(DU962,Metadata!$B$2:$C$7,2,FALSE)</f>
        <v>6+ years</v>
      </c>
    </row>
    <row r="963" spans="1:126">
      <c r="A963" s="13">
        <v>962</v>
      </c>
      <c r="B963" s="9" t="s">
        <v>171</v>
      </c>
      <c r="C963" s="9" t="str">
        <f>VLOOKUP(B963,Metadata!$M$2:$N$6,2,FALSE)</f>
        <v>Contractor</v>
      </c>
      <c r="D963" s="9" t="s">
        <v>137</v>
      </c>
      <c r="E963" s="9" t="s">
        <v>136</v>
      </c>
      <c r="F963" s="9" t="s">
        <v>138</v>
      </c>
      <c r="G963" s="9" t="s">
        <v>172</v>
      </c>
      <c r="H963" s="9" t="str">
        <f>IF(G963="","",VLOOKUP(G963,Metadata!$J$2:$K$22,2,FALSE))</f>
        <v>Porto Metropolitan Area</v>
      </c>
      <c r="I963" s="9" t="s">
        <v>228</v>
      </c>
      <c r="J963" s="9" t="str">
        <f>IF(I963="","",VLOOKUP(I963,Metadata!$P$2:$Q$43,2,FALSE))</f>
        <v>Europe</v>
      </c>
      <c r="K963" s="9" t="str">
        <f t="shared" si="0"/>
        <v>International</v>
      </c>
      <c r="L963" s="9" t="s">
        <v>137</v>
      </c>
      <c r="M963" s="9" t="str">
        <f>IF(L963="","",VLOOKUP(L963,Metadata!$J$2:$K$22,2,FALSE))</f>
        <v/>
      </c>
      <c r="N963" s="9" t="s">
        <v>141</v>
      </c>
      <c r="O963" s="9" t="s">
        <v>137</v>
      </c>
      <c r="P963" s="9" t="s">
        <v>191</v>
      </c>
      <c r="Q963" s="10" t="str">
        <f t="shared" si="1"/>
        <v>Remote Job (full or flexible)</v>
      </c>
      <c r="R963" s="10">
        <v>7</v>
      </c>
      <c r="S963" s="9" t="s">
        <v>143</v>
      </c>
      <c r="T963" s="9" t="s">
        <v>137</v>
      </c>
      <c r="U963" s="9" t="str">
        <f>IF(S963&lt;&gt;"",S963,IF(T963&lt;&gt;"",VLOOKUP(T963,Metadata!$S$2:$T$228,2,FALSE),""))</f>
        <v>Technical Team Leader</v>
      </c>
      <c r="V963" s="9" t="s">
        <v>144</v>
      </c>
      <c r="W963" s="9" t="s">
        <v>137</v>
      </c>
      <c r="X963" s="9" t="s">
        <v>175</v>
      </c>
      <c r="Y963" s="9" t="s">
        <v>137</v>
      </c>
      <c r="Z963" s="9" t="s">
        <v>193</v>
      </c>
      <c r="AA963" s="9" t="s">
        <v>165</v>
      </c>
      <c r="AB963" s="9" t="s">
        <v>253</v>
      </c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 t="s">
        <v>178</v>
      </c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 t="s">
        <v>186</v>
      </c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10">
        <v>12</v>
      </c>
      <c r="CB963" s="10" t="str">
        <f t="shared" si="5"/>
        <v>7 to 12 months</v>
      </c>
      <c r="CC963" s="10">
        <v>30</v>
      </c>
      <c r="CD963" s="9">
        <f t="shared" si="2"/>
        <v>48000</v>
      </c>
      <c r="CE963" s="9" t="s">
        <v>137</v>
      </c>
      <c r="CF963" s="9" t="s">
        <v>137</v>
      </c>
      <c r="CG963" s="9" t="str">
        <f>IF(CF963="","",VLOOKUP(CF963,Metadata!$D$2:$H$20,2,FALSE))</f>
        <v/>
      </c>
      <c r="CH963" s="9" t="str">
        <f>IF(CF963="","",VLOOKUP(CF963,Metadata!$D$2:$H$20,4,FALSE))</f>
        <v/>
      </c>
      <c r="CI963" s="9" t="str">
        <f>IF(CF963="","",VLOOKUP(CF963,Metadata!$D$2:$H$20,5,FALSE))</f>
        <v/>
      </c>
      <c r="CJ963" s="9">
        <f t="shared" si="3"/>
        <v>48000</v>
      </c>
      <c r="CK963" s="9" t="s">
        <v>153</v>
      </c>
      <c r="CL963" s="10">
        <v>1</v>
      </c>
      <c r="CM963" s="10">
        <v>5</v>
      </c>
      <c r="CN963" s="10">
        <v>7</v>
      </c>
      <c r="CO963" s="10">
        <v>7</v>
      </c>
      <c r="CP963" s="10">
        <v>5</v>
      </c>
      <c r="CQ963" s="10">
        <v>6</v>
      </c>
      <c r="CR963" s="10">
        <v>7</v>
      </c>
      <c r="CS963" s="10">
        <v>6</v>
      </c>
      <c r="CT963" s="10">
        <v>7</v>
      </c>
      <c r="CU963" s="10">
        <v>7</v>
      </c>
      <c r="CV963" s="10">
        <v>3</v>
      </c>
      <c r="CW963" s="10">
        <v>2</v>
      </c>
      <c r="CX963" s="10">
        <v>7</v>
      </c>
      <c r="CY963" s="10">
        <v>4</v>
      </c>
      <c r="CZ963" s="10">
        <v>5</v>
      </c>
      <c r="DA963" s="10">
        <v>5</v>
      </c>
      <c r="DB963" s="10">
        <v>6</v>
      </c>
      <c r="DC963" s="10">
        <v>7</v>
      </c>
      <c r="DD963" s="10">
        <v>5</v>
      </c>
      <c r="DE963" s="10">
        <v>7</v>
      </c>
      <c r="DF963" s="10">
        <v>6</v>
      </c>
      <c r="DG963" s="10">
        <v>7</v>
      </c>
      <c r="DH963" s="10">
        <v>7</v>
      </c>
      <c r="DI963" s="10">
        <v>7</v>
      </c>
      <c r="DJ963" s="10">
        <v>5</v>
      </c>
      <c r="DK963" s="10">
        <v>5</v>
      </c>
      <c r="DL963" s="10">
        <v>6</v>
      </c>
      <c r="DM963" s="9" t="s">
        <v>154</v>
      </c>
      <c r="DN963" s="10">
        <v>1988</v>
      </c>
      <c r="DO963" s="9">
        <f t="shared" si="4"/>
        <v>33</v>
      </c>
      <c r="DP963" s="9" t="s">
        <v>155</v>
      </c>
      <c r="DQ963" s="9" t="s">
        <v>210</v>
      </c>
      <c r="DR963" s="9" t="s">
        <v>157</v>
      </c>
      <c r="DS963" s="9" t="s">
        <v>137</v>
      </c>
      <c r="DT963" s="9" t="s">
        <v>181</v>
      </c>
      <c r="DU963" s="9" t="s">
        <v>158</v>
      </c>
      <c r="DV963" s="9" t="str">
        <f>VLOOKUP(DU963,Metadata!$B$2:$C$7,2,FALSE)</f>
        <v>6+ years</v>
      </c>
    </row>
    <row r="964" spans="1:126">
      <c r="A964" s="13">
        <v>963</v>
      </c>
      <c r="B964" s="9" t="s">
        <v>135</v>
      </c>
      <c r="C964" s="9" t="str">
        <f>VLOOKUP(B964,Metadata!$M$2:$N$6,2,FALSE)</f>
        <v>Permanent Employee</v>
      </c>
      <c r="D964" s="9" t="s">
        <v>159</v>
      </c>
      <c r="E964" s="9" t="s">
        <v>137</v>
      </c>
      <c r="F964" s="9" t="s">
        <v>138</v>
      </c>
      <c r="G964" s="9" t="s">
        <v>160</v>
      </c>
      <c r="H964" s="9" t="str">
        <f>IF(G964="","",VLOOKUP(G964,Metadata!$J$2:$K$22,2,FALSE))</f>
        <v>Centre</v>
      </c>
      <c r="I964" s="9" t="s">
        <v>138</v>
      </c>
      <c r="J964" s="9" t="str">
        <f>IF(I964="","",VLOOKUP(I964,Metadata!$P$2:$Q$43,2,FALSE))</f>
        <v>Europe</v>
      </c>
      <c r="K964" s="9" t="str">
        <f t="shared" si="0"/>
        <v>Portugal</v>
      </c>
      <c r="L964" s="9" t="s">
        <v>160</v>
      </c>
      <c r="M964" s="9" t="str">
        <f>IF(L964="","",VLOOKUP(L964,Metadata!$J$2:$K$22,2,FALSE))</f>
        <v>Centre</v>
      </c>
      <c r="N964" s="9" t="s">
        <v>214</v>
      </c>
      <c r="O964" s="9" t="s">
        <v>215</v>
      </c>
      <c r="P964" s="9" t="s">
        <v>142</v>
      </c>
      <c r="Q964" s="10" t="str">
        <f t="shared" si="1"/>
        <v>Full Office Job</v>
      </c>
      <c r="R964" s="10">
        <v>6</v>
      </c>
      <c r="S964" s="9" t="s">
        <v>290</v>
      </c>
      <c r="T964" s="9" t="s">
        <v>137</v>
      </c>
      <c r="U964" s="9" t="str">
        <f>IF(S964&lt;&gt;"",S964,IF(T964&lt;&gt;"",VLOOKUP(T964,Metadata!$S$2:$T$228,2,FALSE),""))</f>
        <v>Quality Assurance/Testing</v>
      </c>
      <c r="V964" s="9" t="s">
        <v>162</v>
      </c>
      <c r="W964" s="9" t="s">
        <v>137</v>
      </c>
      <c r="X964" s="9" t="s">
        <v>145</v>
      </c>
      <c r="Y964" s="9" t="s">
        <v>137</v>
      </c>
      <c r="Z964" s="9" t="s">
        <v>262</v>
      </c>
      <c r="AA964" s="9" t="s">
        <v>137</v>
      </c>
      <c r="AB964" s="9" t="s">
        <v>253</v>
      </c>
      <c r="AC964" s="9" t="s">
        <v>147</v>
      </c>
      <c r="AD964" s="9"/>
      <c r="AE964" s="9" t="s">
        <v>194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198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10"/>
      <c r="CB964" s="10" t="str">
        <f t="shared" si="5"/>
        <v/>
      </c>
      <c r="CC964" s="10"/>
      <c r="CD964" s="9" t="str">
        <f t="shared" si="2"/>
        <v/>
      </c>
      <c r="CE964" s="9" t="s">
        <v>168</v>
      </c>
      <c r="CF964" s="9" t="s">
        <v>169</v>
      </c>
      <c r="CG964" s="9">
        <f>IF(CF964="","",VLOOKUP(CF964,Metadata!$D$2:$H$20,2,FALSE))</f>
        <v>12500</v>
      </c>
      <c r="CH964" s="9">
        <f>IF(CF964="","",VLOOKUP(CF964,Metadata!$D$2:$H$20,4,FALSE))</f>
        <v>0</v>
      </c>
      <c r="CI964" s="9">
        <f>IF(CF964="","",VLOOKUP(CF964,Metadata!$D$2:$H$20,5,FALSE))</f>
        <v>15000</v>
      </c>
      <c r="CJ964" s="9">
        <f t="shared" si="3"/>
        <v>12500</v>
      </c>
      <c r="CK964" s="9" t="s">
        <v>221</v>
      </c>
      <c r="CL964" s="10">
        <v>5</v>
      </c>
      <c r="CM964" s="10">
        <v>2</v>
      </c>
      <c r="CN964" s="10">
        <v>7</v>
      </c>
      <c r="CO964" s="10">
        <v>6</v>
      </c>
      <c r="CP964" s="10">
        <v>6</v>
      </c>
      <c r="CQ964" s="10">
        <v>7</v>
      </c>
      <c r="CR964" s="10">
        <v>6</v>
      </c>
      <c r="CS964" s="10">
        <v>6</v>
      </c>
      <c r="CT964" s="10">
        <v>5</v>
      </c>
      <c r="CU964" s="10">
        <v>7</v>
      </c>
      <c r="CV964" s="10">
        <v>5</v>
      </c>
      <c r="CW964" s="10">
        <v>6</v>
      </c>
      <c r="CX964" s="10">
        <v>7</v>
      </c>
      <c r="CY964" s="10">
        <v>5</v>
      </c>
      <c r="CZ964" s="10">
        <v>7</v>
      </c>
      <c r="DA964" s="10">
        <v>5</v>
      </c>
      <c r="DB964" s="10">
        <v>7</v>
      </c>
      <c r="DC964" s="10">
        <v>7</v>
      </c>
      <c r="DD964" s="10">
        <v>7</v>
      </c>
      <c r="DE964" s="10">
        <v>6</v>
      </c>
      <c r="DF964" s="10">
        <v>6</v>
      </c>
      <c r="DG964" s="10">
        <v>5</v>
      </c>
      <c r="DH964" s="10">
        <v>6</v>
      </c>
      <c r="DI964" s="10">
        <v>6</v>
      </c>
      <c r="DJ964" s="10">
        <v>6</v>
      </c>
      <c r="DK964" s="10">
        <v>7</v>
      </c>
      <c r="DL964" s="10">
        <v>6</v>
      </c>
      <c r="DM964" s="9" t="s">
        <v>154</v>
      </c>
      <c r="DN964" s="10">
        <v>1990</v>
      </c>
      <c r="DO964" s="9">
        <f t="shared" si="4"/>
        <v>31</v>
      </c>
      <c r="DP964" s="9" t="s">
        <v>155</v>
      </c>
      <c r="DQ964" s="9" t="s">
        <v>227</v>
      </c>
      <c r="DR964" s="9" t="s">
        <v>170</v>
      </c>
      <c r="DS964" s="9" t="s">
        <v>137</v>
      </c>
      <c r="DT964" s="9" t="s">
        <v>181</v>
      </c>
      <c r="DU964" s="9" t="s">
        <v>223</v>
      </c>
      <c r="DV964" s="9" t="str">
        <f>VLOOKUP(DU964,Metadata!$B$2:$C$7,2,FALSE)</f>
        <v>3 - 6 years</v>
      </c>
    </row>
    <row r="965" spans="1:126">
      <c r="A965" s="13">
        <v>964</v>
      </c>
      <c r="B965" s="9" t="s">
        <v>135</v>
      </c>
      <c r="C965" s="9" t="str">
        <f>VLOOKUP(B965,Metadata!$M$2:$N$6,2,FALSE)</f>
        <v>Permanent Employee</v>
      </c>
      <c r="D965" s="9" t="s">
        <v>136</v>
      </c>
      <c r="E965" s="9" t="s">
        <v>137</v>
      </c>
      <c r="F965" s="9" t="s">
        <v>138</v>
      </c>
      <c r="G965" s="9" t="s">
        <v>140</v>
      </c>
      <c r="H965" s="9" t="str">
        <f>IF(G965="","",VLOOKUP(G965,Metadata!$J$2:$K$22,2,FALSE))</f>
        <v>Lisbon Metropolitan Area</v>
      </c>
      <c r="I965" s="9" t="s">
        <v>138</v>
      </c>
      <c r="J965" s="9" t="str">
        <f>IF(I965="","",VLOOKUP(I965,Metadata!$P$2:$Q$43,2,FALSE))</f>
        <v>Europe</v>
      </c>
      <c r="K965" s="9" t="str">
        <f t="shared" si="0"/>
        <v>Portugal</v>
      </c>
      <c r="L965" s="9" t="s">
        <v>140</v>
      </c>
      <c r="M965" s="9" t="str">
        <f>IF(L965="","",VLOOKUP(L965,Metadata!$J$2:$K$22,2,FALSE))</f>
        <v>Lisbon Metropolitan Area</v>
      </c>
      <c r="N965" s="9" t="s">
        <v>141</v>
      </c>
      <c r="O965" s="9" t="s">
        <v>137</v>
      </c>
      <c r="P965" s="9" t="s">
        <v>142</v>
      </c>
      <c r="Q965" s="10" t="str">
        <f t="shared" si="1"/>
        <v>Full Office Job</v>
      </c>
      <c r="R965" s="10">
        <v>7</v>
      </c>
      <c r="S965" s="9" t="s">
        <v>216</v>
      </c>
      <c r="T965" s="9" t="s">
        <v>137</v>
      </c>
      <c r="U965" s="9" t="str">
        <f>IF(S965&lt;&gt;"",S965,IF(T965&lt;&gt;"",VLOOKUP(T965,Metadata!$S$2:$T$228,2,FALSE),""))</f>
        <v>Front-End Developer</v>
      </c>
      <c r="V965" s="9" t="s">
        <v>162</v>
      </c>
      <c r="W965" s="9" t="s">
        <v>137</v>
      </c>
      <c r="X965" s="9" t="s">
        <v>163</v>
      </c>
      <c r="Y965" s="9" t="s">
        <v>137</v>
      </c>
      <c r="Z965" s="9" t="s">
        <v>262</v>
      </c>
      <c r="AA965" s="9" t="s">
        <v>165</v>
      </c>
      <c r="AB965" s="9" t="s">
        <v>137</v>
      </c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 t="s">
        <v>178</v>
      </c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 t="s">
        <v>247</v>
      </c>
      <c r="BS965" s="9"/>
      <c r="BT965" s="9"/>
      <c r="BU965" s="9"/>
      <c r="BV965" s="9"/>
      <c r="BW965" s="9"/>
      <c r="BX965" s="9"/>
      <c r="BY965" s="9"/>
      <c r="BZ965" s="9"/>
      <c r="CA965" s="10"/>
      <c r="CB965" s="10" t="str">
        <f t="shared" si="5"/>
        <v/>
      </c>
      <c r="CC965" s="10"/>
      <c r="CD965" s="9" t="str">
        <f t="shared" si="2"/>
        <v/>
      </c>
      <c r="CE965" s="9" t="s">
        <v>232</v>
      </c>
      <c r="CF965" s="9" t="s">
        <v>169</v>
      </c>
      <c r="CG965" s="9">
        <f>IF(CF965="","",VLOOKUP(CF965,Metadata!$D$2:$H$20,2,FALSE))</f>
        <v>12500</v>
      </c>
      <c r="CH965" s="9">
        <f>IF(CF965="","",VLOOKUP(CF965,Metadata!$D$2:$H$20,4,FALSE))</f>
        <v>0</v>
      </c>
      <c r="CI965" s="9">
        <f>IF(CF965="","",VLOOKUP(CF965,Metadata!$D$2:$H$20,5,FALSE))</f>
        <v>15000</v>
      </c>
      <c r="CJ965" s="9">
        <f t="shared" si="3"/>
        <v>12500</v>
      </c>
      <c r="CK965" s="9" t="s">
        <v>153</v>
      </c>
      <c r="CL965" s="10">
        <v>2</v>
      </c>
      <c r="CM965" s="10">
        <v>3</v>
      </c>
      <c r="CN965" s="10">
        <v>7</v>
      </c>
      <c r="CO965" s="10">
        <v>7</v>
      </c>
      <c r="CP965" s="10">
        <v>7</v>
      </c>
      <c r="CQ965" s="10">
        <v>7</v>
      </c>
      <c r="CR965" s="10">
        <v>4</v>
      </c>
      <c r="CS965" s="10">
        <v>5</v>
      </c>
      <c r="CT965" s="10">
        <v>7</v>
      </c>
      <c r="CU965" s="10">
        <v>7</v>
      </c>
      <c r="CV965" s="10">
        <v>5</v>
      </c>
      <c r="CW965" s="10">
        <v>4</v>
      </c>
      <c r="CX965" s="10">
        <v>5</v>
      </c>
      <c r="CY965" s="10">
        <v>5</v>
      </c>
      <c r="CZ965" s="10">
        <v>5</v>
      </c>
      <c r="DA965" s="10">
        <v>5</v>
      </c>
      <c r="DB965" s="10">
        <v>5</v>
      </c>
      <c r="DC965" s="10">
        <v>7</v>
      </c>
      <c r="DD965" s="10">
        <v>4</v>
      </c>
      <c r="DE965" s="10">
        <v>7</v>
      </c>
      <c r="DF965" s="10">
        <v>7</v>
      </c>
      <c r="DG965" s="10">
        <v>5</v>
      </c>
      <c r="DH965" s="10">
        <v>7</v>
      </c>
      <c r="DI965" s="10">
        <v>5</v>
      </c>
      <c r="DJ965" s="10">
        <v>5</v>
      </c>
      <c r="DK965" s="10">
        <v>4</v>
      </c>
      <c r="DL965" s="10">
        <v>4</v>
      </c>
      <c r="DM965" s="9" t="s">
        <v>296</v>
      </c>
      <c r="DN965" s="10">
        <v>1994</v>
      </c>
      <c r="DO965" s="9">
        <f t="shared" si="4"/>
        <v>27</v>
      </c>
      <c r="DP965" s="9" t="s">
        <v>155</v>
      </c>
      <c r="DQ965" s="9" t="s">
        <v>156</v>
      </c>
      <c r="DR965" s="9" t="s">
        <v>170</v>
      </c>
      <c r="DS965" s="9" t="s">
        <v>137</v>
      </c>
      <c r="DT965" s="9" t="s">
        <v>181</v>
      </c>
      <c r="DU965" s="9" t="s">
        <v>233</v>
      </c>
      <c r="DV965" s="9" t="str">
        <f>VLOOKUP(DU965,Metadata!$B$2:$C$7,2,FALSE)</f>
        <v>0 - 3 years</v>
      </c>
    </row>
    <row r="966" spans="1:126">
      <c r="A966" s="13">
        <v>965</v>
      </c>
      <c r="B966" s="9" t="s">
        <v>171</v>
      </c>
      <c r="C966" s="9" t="str">
        <f>VLOOKUP(B966,Metadata!$M$2:$N$6,2,FALSE)</f>
        <v>Contractor</v>
      </c>
      <c r="D966" s="9" t="s">
        <v>137</v>
      </c>
      <c r="E966" s="9" t="s">
        <v>159</v>
      </c>
      <c r="F966" s="9" t="s">
        <v>138</v>
      </c>
      <c r="G966" s="9" t="s">
        <v>140</v>
      </c>
      <c r="H966" s="9" t="str">
        <f>IF(G966="","",VLOOKUP(G966,Metadata!$J$2:$K$22,2,FALSE))</f>
        <v>Lisbon Metropolitan Area</v>
      </c>
      <c r="I966" s="9" t="s">
        <v>350</v>
      </c>
      <c r="J966" s="9" t="str">
        <f>IF(I966="","",VLOOKUP(I966,Metadata!$P$2:$Q$43,2,FALSE))</f>
        <v>South America</v>
      </c>
      <c r="K966" s="9" t="str">
        <f t="shared" si="0"/>
        <v>International</v>
      </c>
      <c r="L966" s="9" t="s">
        <v>137</v>
      </c>
      <c r="M966" s="9" t="str">
        <f>IF(L966="","",VLOOKUP(L966,Metadata!$J$2:$K$22,2,FALSE))</f>
        <v/>
      </c>
      <c r="N966" s="9" t="s">
        <v>141</v>
      </c>
      <c r="O966" s="9" t="s">
        <v>137</v>
      </c>
      <c r="P966" s="9" t="s">
        <v>191</v>
      </c>
      <c r="Q966" s="10" t="str">
        <f t="shared" si="1"/>
        <v>Remote Job (full or flexible)</v>
      </c>
      <c r="R966" s="10">
        <v>7</v>
      </c>
      <c r="S966" s="9" t="s">
        <v>183</v>
      </c>
      <c r="T966" s="9" t="s">
        <v>137</v>
      </c>
      <c r="U966" s="9" t="str">
        <f>IF(S966&lt;&gt;"",S966,IF(T966&lt;&gt;"",VLOOKUP(T966,Metadata!$S$2:$T$228,2,FALSE),""))</f>
        <v>Product Owner/Product Manager</v>
      </c>
      <c r="V966" s="9" t="s">
        <v>276</v>
      </c>
      <c r="W966" s="9" t="s">
        <v>137</v>
      </c>
      <c r="X966" s="9" t="s">
        <v>175</v>
      </c>
      <c r="Y966" s="9" t="s">
        <v>137</v>
      </c>
      <c r="Z966" s="9" t="s">
        <v>164</v>
      </c>
      <c r="AA966" s="9" t="s">
        <v>165</v>
      </c>
      <c r="AB966" s="9" t="s">
        <v>137</v>
      </c>
      <c r="AC966" s="9"/>
      <c r="AD966" s="9"/>
      <c r="AE966" s="9"/>
      <c r="AF966" s="9" t="s">
        <v>243</v>
      </c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 t="s">
        <v>178</v>
      </c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 t="s">
        <v>186</v>
      </c>
      <c r="BO966" s="9" t="s">
        <v>257</v>
      </c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10">
        <v>12</v>
      </c>
      <c r="CB966" s="10" t="str">
        <f t="shared" si="5"/>
        <v>7 to 12 months</v>
      </c>
      <c r="CC966" s="10">
        <v>20</v>
      </c>
      <c r="CD966" s="9">
        <f t="shared" si="2"/>
        <v>32000</v>
      </c>
      <c r="CE966" s="9" t="s">
        <v>137</v>
      </c>
      <c r="CF966" s="9" t="s">
        <v>137</v>
      </c>
      <c r="CG966" s="9" t="str">
        <f>IF(CF966="","",VLOOKUP(CF966,Metadata!$D$2:$H$20,2,FALSE))</f>
        <v/>
      </c>
      <c r="CH966" s="9" t="str">
        <f>IF(CF966="","",VLOOKUP(CF966,Metadata!$D$2:$H$20,4,FALSE))</f>
        <v/>
      </c>
      <c r="CI966" s="9" t="str">
        <f>IF(CF966="","",VLOOKUP(CF966,Metadata!$D$2:$H$20,5,FALSE))</f>
        <v/>
      </c>
      <c r="CJ966" s="9">
        <f t="shared" si="3"/>
        <v>32000</v>
      </c>
      <c r="CK966" s="9" t="s">
        <v>153</v>
      </c>
      <c r="CL966" s="10">
        <v>7</v>
      </c>
      <c r="CM966" s="10">
        <v>1</v>
      </c>
      <c r="CN966" s="10">
        <v>6</v>
      </c>
      <c r="CO966" s="10">
        <v>4</v>
      </c>
      <c r="CP966" s="10">
        <v>4</v>
      </c>
      <c r="CQ966" s="10">
        <v>6</v>
      </c>
      <c r="CR966" s="10">
        <v>7</v>
      </c>
      <c r="CS966" s="10">
        <v>7</v>
      </c>
      <c r="CT966" s="10">
        <v>7</v>
      </c>
      <c r="CU966" s="10">
        <v>7</v>
      </c>
      <c r="CV966" s="10">
        <v>7</v>
      </c>
      <c r="CW966" s="10">
        <v>7</v>
      </c>
      <c r="CX966" s="10">
        <v>7</v>
      </c>
      <c r="CY966" s="10">
        <v>7</v>
      </c>
      <c r="CZ966" s="10">
        <v>7</v>
      </c>
      <c r="DA966" s="10">
        <v>1</v>
      </c>
      <c r="DB966" s="10">
        <v>1</v>
      </c>
      <c r="DC966" s="10">
        <v>1</v>
      </c>
      <c r="DD966" s="10">
        <v>1</v>
      </c>
      <c r="DE966" s="10">
        <v>6</v>
      </c>
      <c r="DF966" s="10">
        <v>6</v>
      </c>
      <c r="DG966" s="10">
        <v>7</v>
      </c>
      <c r="DH966" s="10">
        <v>6</v>
      </c>
      <c r="DI966" s="10">
        <v>4</v>
      </c>
      <c r="DJ966" s="10">
        <v>7</v>
      </c>
      <c r="DK966" s="10">
        <v>4</v>
      </c>
      <c r="DL966" s="10">
        <v>4</v>
      </c>
      <c r="DM966" s="9" t="s">
        <v>296</v>
      </c>
      <c r="DN966" s="10">
        <v>1988</v>
      </c>
      <c r="DO966" s="9">
        <f t="shared" si="4"/>
        <v>33</v>
      </c>
      <c r="DP966" s="9" t="s">
        <v>155</v>
      </c>
      <c r="DQ966" s="9" t="s">
        <v>202</v>
      </c>
      <c r="DR966" s="9" t="s">
        <v>170</v>
      </c>
      <c r="DS966" s="9" t="s">
        <v>137</v>
      </c>
      <c r="DT966" s="9" t="s">
        <v>181</v>
      </c>
      <c r="DU966" s="9" t="s">
        <v>158</v>
      </c>
      <c r="DV966" s="9" t="str">
        <f>VLOOKUP(DU966,Metadata!$B$2:$C$7,2,FALSE)</f>
        <v>6+ years</v>
      </c>
    </row>
    <row r="967" spans="1:126">
      <c r="A967" s="13">
        <v>966</v>
      </c>
      <c r="B967" s="9" t="s">
        <v>135</v>
      </c>
      <c r="C967" s="9" t="str">
        <f>VLOOKUP(B967,Metadata!$M$2:$N$6,2,FALSE)</f>
        <v>Permanent Employee</v>
      </c>
      <c r="D967" s="9" t="s">
        <v>159</v>
      </c>
      <c r="E967" s="9" t="s">
        <v>137</v>
      </c>
      <c r="F967" s="9" t="s">
        <v>138</v>
      </c>
      <c r="G967" s="9" t="s">
        <v>160</v>
      </c>
      <c r="H967" s="9" t="str">
        <f>IF(G967="","",VLOOKUP(G967,Metadata!$J$2:$K$22,2,FALSE))</f>
        <v>Centre</v>
      </c>
      <c r="I967" s="9" t="s">
        <v>138</v>
      </c>
      <c r="J967" s="9" t="str">
        <f>IF(I967="","",VLOOKUP(I967,Metadata!$P$2:$Q$43,2,FALSE))</f>
        <v>Europe</v>
      </c>
      <c r="K967" s="9" t="str">
        <f t="shared" si="0"/>
        <v>Portugal</v>
      </c>
      <c r="L967" s="9" t="s">
        <v>140</v>
      </c>
      <c r="M967" s="9" t="str">
        <f>IF(L967="","",VLOOKUP(L967,Metadata!$J$2:$K$22,2,FALSE))</f>
        <v>Lisbon Metropolitan Area</v>
      </c>
      <c r="N967" s="9" t="s">
        <v>214</v>
      </c>
      <c r="O967" s="9" t="s">
        <v>259</v>
      </c>
      <c r="P967" s="9" t="s">
        <v>191</v>
      </c>
      <c r="Q967" s="10" t="str">
        <f t="shared" si="1"/>
        <v>Remote Job (full or flexible)</v>
      </c>
      <c r="R967" s="10">
        <v>4</v>
      </c>
      <c r="S967" s="9" t="s">
        <v>192</v>
      </c>
      <c r="T967" s="9" t="s">
        <v>137</v>
      </c>
      <c r="U967" s="9" t="str">
        <f>IF(S967&lt;&gt;"",S967,IF(T967&lt;&gt;"",VLOOKUP(T967,Metadata!$S$2:$T$228,2,FALSE),""))</f>
        <v>Back-End Developer</v>
      </c>
      <c r="V967" s="9" t="s">
        <v>276</v>
      </c>
      <c r="W967" s="9" t="s">
        <v>137</v>
      </c>
      <c r="X967" s="9" t="s">
        <v>163</v>
      </c>
      <c r="Y967" s="9" t="s">
        <v>137</v>
      </c>
      <c r="Z967" s="9" t="s">
        <v>262</v>
      </c>
      <c r="AA967" s="9" t="s">
        <v>165</v>
      </c>
      <c r="AB967" s="9" t="s">
        <v>137</v>
      </c>
      <c r="AC967" s="9" t="s">
        <v>147</v>
      </c>
      <c r="AD967" s="9" t="s">
        <v>148</v>
      </c>
      <c r="AE967" s="9"/>
      <c r="AF967" s="9"/>
      <c r="AG967" s="9"/>
      <c r="AH967" s="9"/>
      <c r="AI967" s="9"/>
      <c r="AJ967" s="9" t="s">
        <v>185</v>
      </c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 t="s">
        <v>199</v>
      </c>
      <c r="BM967" s="9"/>
      <c r="BN967" s="9"/>
      <c r="BO967" s="9"/>
      <c r="BP967" s="9"/>
      <c r="BQ967" s="9" t="s">
        <v>219</v>
      </c>
      <c r="BR967" s="9"/>
      <c r="BS967" s="9"/>
      <c r="BT967" s="9"/>
      <c r="BU967" s="9"/>
      <c r="BV967" s="9"/>
      <c r="BW967" s="9"/>
      <c r="BX967" s="9"/>
      <c r="BY967" s="9"/>
      <c r="BZ967" s="9"/>
      <c r="CA967" s="10"/>
      <c r="CB967" s="10" t="str">
        <f t="shared" si="5"/>
        <v/>
      </c>
      <c r="CC967" s="10"/>
      <c r="CD967" s="9" t="str">
        <f t="shared" si="2"/>
        <v/>
      </c>
      <c r="CE967" s="9" t="s">
        <v>168</v>
      </c>
      <c r="CF967" s="9" t="s">
        <v>225</v>
      </c>
      <c r="CG967" s="9">
        <f>IF(CF967="","",VLOOKUP(CF967,Metadata!$D$2:$H$20,2,FALSE))</f>
        <v>22500</v>
      </c>
      <c r="CH967" s="9">
        <f>IF(CF967="","",VLOOKUP(CF967,Metadata!$D$2:$H$20,4,FALSE))</f>
        <v>20000</v>
      </c>
      <c r="CI967" s="9">
        <f>IF(CF967="","",VLOOKUP(CF967,Metadata!$D$2:$H$20,5,FALSE))</f>
        <v>25000</v>
      </c>
      <c r="CJ967" s="9">
        <f t="shared" si="3"/>
        <v>22500</v>
      </c>
      <c r="CK967" s="9" t="s">
        <v>221</v>
      </c>
      <c r="CL967" s="10">
        <v>5</v>
      </c>
      <c r="CM967" s="10">
        <v>5</v>
      </c>
      <c r="CN967" s="10">
        <v>5</v>
      </c>
      <c r="CO967" s="10">
        <v>5</v>
      </c>
      <c r="CP967" s="10">
        <v>6</v>
      </c>
      <c r="CQ967" s="10">
        <v>6</v>
      </c>
      <c r="CR967" s="10">
        <v>5</v>
      </c>
      <c r="CS967" s="10">
        <v>4</v>
      </c>
      <c r="CT967" s="10">
        <v>4</v>
      </c>
      <c r="CU967" s="10">
        <v>6</v>
      </c>
      <c r="CV967" s="10">
        <v>5</v>
      </c>
      <c r="CW967" s="10">
        <v>4</v>
      </c>
      <c r="CX967" s="10">
        <v>4</v>
      </c>
      <c r="CY967" s="10">
        <v>5</v>
      </c>
      <c r="CZ967" s="10">
        <v>4</v>
      </c>
      <c r="DA967" s="10">
        <v>3</v>
      </c>
      <c r="DB967" s="10">
        <v>4</v>
      </c>
      <c r="DC967" s="10">
        <v>4</v>
      </c>
      <c r="DD967" s="10">
        <v>3</v>
      </c>
      <c r="DE967" s="10">
        <v>5</v>
      </c>
      <c r="DF967" s="10">
        <v>5</v>
      </c>
      <c r="DG967" s="10">
        <v>5</v>
      </c>
      <c r="DH967" s="10">
        <v>5</v>
      </c>
      <c r="DI967" s="10">
        <v>5</v>
      </c>
      <c r="DJ967" s="10">
        <v>4</v>
      </c>
      <c r="DK967" s="10">
        <v>5</v>
      </c>
      <c r="DL967" s="10">
        <v>3</v>
      </c>
      <c r="DM967" s="9" t="s">
        <v>154</v>
      </c>
      <c r="DN967" s="10">
        <v>1995</v>
      </c>
      <c r="DO967" s="9">
        <f t="shared" si="4"/>
        <v>26</v>
      </c>
      <c r="DP967" s="9" t="s">
        <v>155</v>
      </c>
      <c r="DQ967" s="9" t="s">
        <v>202</v>
      </c>
      <c r="DR967" s="9" t="s">
        <v>157</v>
      </c>
      <c r="DS967" s="9" t="s">
        <v>137</v>
      </c>
      <c r="DT967" s="9" t="s">
        <v>181</v>
      </c>
      <c r="DU967" s="9" t="s">
        <v>168</v>
      </c>
      <c r="DV967" s="9" t="str">
        <f>VLOOKUP(DU967,Metadata!$B$2:$C$7,2,FALSE)</f>
        <v>0 - 3 years</v>
      </c>
    </row>
    <row r="968" spans="1:126">
      <c r="A968" s="13">
        <v>967</v>
      </c>
      <c r="B968" s="9" t="s">
        <v>326</v>
      </c>
      <c r="C968" s="9" t="str">
        <f>VLOOKUP(B968,Metadata!$M$2:$N$6,2,FALSE)</f>
        <v>Permanent Employee</v>
      </c>
      <c r="D968" s="9" t="s">
        <v>159</v>
      </c>
      <c r="E968" s="9" t="s">
        <v>137</v>
      </c>
      <c r="F968" s="9" t="s">
        <v>138</v>
      </c>
      <c r="G968" s="9" t="s">
        <v>190</v>
      </c>
      <c r="H968" s="9" t="str">
        <f>IF(G968="","",VLOOKUP(G968,Metadata!$J$2:$K$22,2,FALSE))</f>
        <v>North</v>
      </c>
      <c r="I968" s="9" t="s">
        <v>138</v>
      </c>
      <c r="J968" s="9" t="str">
        <f>IF(I968="","",VLOOKUP(I968,Metadata!$P$2:$Q$43,2,FALSE))</f>
        <v>Europe</v>
      </c>
      <c r="K968" s="9" t="str">
        <f t="shared" si="0"/>
        <v>Portugal</v>
      </c>
      <c r="L968" s="9" t="s">
        <v>172</v>
      </c>
      <c r="M968" s="9" t="str">
        <f>IF(L968="","",VLOOKUP(L968,Metadata!$J$2:$K$22,2,FALSE))</f>
        <v>Porto Metropolitan Area</v>
      </c>
      <c r="N968" s="9" t="s">
        <v>214</v>
      </c>
      <c r="O968" s="9" t="s">
        <v>259</v>
      </c>
      <c r="P968" s="9" t="s">
        <v>142</v>
      </c>
      <c r="Q968" s="10" t="str">
        <f t="shared" si="1"/>
        <v>Full Office Job</v>
      </c>
      <c r="R968" s="10">
        <v>6</v>
      </c>
      <c r="S968" s="9" t="s">
        <v>192</v>
      </c>
      <c r="T968" s="9" t="s">
        <v>137</v>
      </c>
      <c r="U968" s="9" t="str">
        <f>IF(S968&lt;&gt;"",S968,IF(T968&lt;&gt;"",VLOOKUP(T968,Metadata!$S$2:$T$228,2,FALSE),""))</f>
        <v>Back-End Developer</v>
      </c>
      <c r="V968" s="9" t="s">
        <v>162</v>
      </c>
      <c r="W968" s="9" t="s">
        <v>137</v>
      </c>
      <c r="X968" s="9" t="s">
        <v>163</v>
      </c>
      <c r="Y968" s="9" t="s">
        <v>137</v>
      </c>
      <c r="Z968" s="9" t="s">
        <v>184</v>
      </c>
      <c r="AA968" s="9" t="s">
        <v>137</v>
      </c>
      <c r="AB968" s="9" t="s">
        <v>137</v>
      </c>
      <c r="AC968" s="9"/>
      <c r="AD968" s="9" t="s">
        <v>148</v>
      </c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 t="s">
        <v>199</v>
      </c>
      <c r="BM968" s="9"/>
      <c r="BN968" s="9"/>
      <c r="BO968" s="9"/>
      <c r="BP968" s="9"/>
      <c r="BQ968" s="9" t="s">
        <v>219</v>
      </c>
      <c r="BR968" s="9"/>
      <c r="BS968" s="9"/>
      <c r="BT968" s="9"/>
      <c r="BU968" s="9"/>
      <c r="BV968" s="9"/>
      <c r="BW968" s="9"/>
      <c r="BX968" s="9"/>
      <c r="BY968" s="9"/>
      <c r="BZ968" s="9"/>
      <c r="CA968" s="10"/>
      <c r="CB968" s="10" t="str">
        <f t="shared" si="5"/>
        <v/>
      </c>
      <c r="CC968" s="10"/>
      <c r="CD968" s="9" t="str">
        <f t="shared" si="2"/>
        <v/>
      </c>
      <c r="CE968" s="9" t="s">
        <v>168</v>
      </c>
      <c r="CF968" s="9" t="s">
        <v>188</v>
      </c>
      <c r="CG968" s="9">
        <f>IF(CF968="","",VLOOKUP(CF968,Metadata!$D$2:$H$20,2,FALSE))</f>
        <v>17500</v>
      </c>
      <c r="CH968" s="9">
        <f>IF(CF968="","",VLOOKUP(CF968,Metadata!$D$2:$H$20,4,FALSE))</f>
        <v>15000</v>
      </c>
      <c r="CI968" s="9">
        <f>IF(CF968="","",VLOOKUP(CF968,Metadata!$D$2:$H$20,5,FALSE))</f>
        <v>20000</v>
      </c>
      <c r="CJ968" s="9">
        <f t="shared" si="3"/>
        <v>17500</v>
      </c>
      <c r="CK968" s="9" t="s">
        <v>153</v>
      </c>
      <c r="CL968" s="10">
        <v>4</v>
      </c>
      <c r="CM968" s="10">
        <v>2</v>
      </c>
      <c r="CN968" s="10">
        <v>6</v>
      </c>
      <c r="CO968" s="10">
        <v>6</v>
      </c>
      <c r="CP968" s="10">
        <v>6</v>
      </c>
      <c r="CQ968" s="10">
        <v>6</v>
      </c>
      <c r="CR968" s="10">
        <v>6</v>
      </c>
      <c r="CS968" s="10">
        <v>6</v>
      </c>
      <c r="CT968" s="10">
        <v>4</v>
      </c>
      <c r="CU968" s="10">
        <v>5</v>
      </c>
      <c r="CV968" s="10">
        <v>4</v>
      </c>
      <c r="CW968" s="10">
        <v>3</v>
      </c>
      <c r="CX968" s="10">
        <v>4</v>
      </c>
      <c r="CY968" s="10">
        <v>4</v>
      </c>
      <c r="CZ968" s="10">
        <v>4</v>
      </c>
      <c r="DA968" s="10">
        <v>3</v>
      </c>
      <c r="DB968" s="10">
        <v>3</v>
      </c>
      <c r="DC968" s="10">
        <v>5</v>
      </c>
      <c r="DD968" s="10">
        <v>2</v>
      </c>
      <c r="DE968" s="10">
        <v>6</v>
      </c>
      <c r="DF968" s="10">
        <v>6</v>
      </c>
      <c r="DG968" s="10">
        <v>6</v>
      </c>
      <c r="DH968" s="10">
        <v>4</v>
      </c>
      <c r="DI968" s="10">
        <v>5</v>
      </c>
      <c r="DJ968" s="10">
        <v>5</v>
      </c>
      <c r="DK968" s="10">
        <v>5</v>
      </c>
      <c r="DL968" s="10">
        <v>5</v>
      </c>
      <c r="DM968" s="9" t="s">
        <v>154</v>
      </c>
      <c r="DN968" s="10">
        <v>1992</v>
      </c>
      <c r="DO968" s="9">
        <f t="shared" si="4"/>
        <v>29</v>
      </c>
      <c r="DP968" s="9" t="s">
        <v>155</v>
      </c>
      <c r="DQ968" s="9" t="s">
        <v>298</v>
      </c>
      <c r="DR968" s="9" t="s">
        <v>157</v>
      </c>
      <c r="DS968" s="9" t="s">
        <v>137</v>
      </c>
      <c r="DT968" s="9" t="s">
        <v>181</v>
      </c>
      <c r="DU968" s="9" t="s">
        <v>168</v>
      </c>
      <c r="DV968" s="9" t="str">
        <f>VLOOKUP(DU968,Metadata!$B$2:$C$7,2,FALSE)</f>
        <v>0 - 3 years</v>
      </c>
    </row>
    <row r="969" spans="1:126">
      <c r="A969" s="13">
        <v>968</v>
      </c>
      <c r="B969" s="9" t="s">
        <v>135</v>
      </c>
      <c r="C969" s="9" t="str">
        <f>VLOOKUP(B969,Metadata!$M$2:$N$6,2,FALSE)</f>
        <v>Permanent Employee</v>
      </c>
      <c r="D969" s="9" t="s">
        <v>159</v>
      </c>
      <c r="E969" s="9" t="s">
        <v>137</v>
      </c>
      <c r="F969" s="9" t="s">
        <v>138</v>
      </c>
      <c r="G969" s="9" t="s">
        <v>283</v>
      </c>
      <c r="H969" s="9" t="str">
        <f>IF(G969="","",VLOOKUP(G969,Metadata!$J$2:$K$22,2,FALSE))</f>
        <v>Lisbon Metropolitan Area</v>
      </c>
      <c r="I969" s="9" t="s">
        <v>173</v>
      </c>
      <c r="J969" s="9" t="str">
        <f>IF(I969="","",VLOOKUP(I969,Metadata!$P$2:$Q$43,2,FALSE))</f>
        <v>N/A</v>
      </c>
      <c r="K969" s="9" t="str">
        <f t="shared" si="0"/>
        <v>International</v>
      </c>
      <c r="L969" s="9" t="s">
        <v>137</v>
      </c>
      <c r="M969" s="9" t="str">
        <f>IF(L969="","",VLOOKUP(L969,Metadata!$J$2:$K$22,2,FALSE))</f>
        <v/>
      </c>
      <c r="N969" s="9" t="s">
        <v>141</v>
      </c>
      <c r="O969" s="9" t="s">
        <v>137</v>
      </c>
      <c r="P969" s="9" t="s">
        <v>191</v>
      </c>
      <c r="Q969" s="10" t="str">
        <f t="shared" si="1"/>
        <v>Remote Job (full or flexible)</v>
      </c>
      <c r="R969" s="10">
        <v>6</v>
      </c>
      <c r="S969" s="9" t="s">
        <v>216</v>
      </c>
      <c r="T969" s="9" t="s">
        <v>137</v>
      </c>
      <c r="U969" s="9" t="str">
        <f>IF(S969&lt;&gt;"",S969,IF(T969&lt;&gt;"",VLOOKUP(T969,Metadata!$S$2:$T$228,2,FALSE),""))</f>
        <v>Front-End Developer</v>
      </c>
      <c r="V969" s="9" t="s">
        <v>264</v>
      </c>
      <c r="W969" s="9" t="s">
        <v>137</v>
      </c>
      <c r="X969" s="9" t="s">
        <v>145</v>
      </c>
      <c r="Y969" s="9" t="s">
        <v>137</v>
      </c>
      <c r="Z969" s="9" t="s">
        <v>224</v>
      </c>
      <c r="AA969" s="9" t="s">
        <v>165</v>
      </c>
      <c r="AB969" s="9" t="s">
        <v>137</v>
      </c>
      <c r="AC969" s="9"/>
      <c r="AD969" s="9"/>
      <c r="AE969" s="9"/>
      <c r="AF969" s="9"/>
      <c r="AG969" s="9"/>
      <c r="AH969" s="9"/>
      <c r="AI969" s="9"/>
      <c r="AJ969" s="9" t="s">
        <v>185</v>
      </c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 t="s">
        <v>186</v>
      </c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10"/>
      <c r="CB969" s="10" t="str">
        <f t="shared" si="5"/>
        <v/>
      </c>
      <c r="CC969" s="10"/>
      <c r="CD969" s="9" t="str">
        <f t="shared" si="2"/>
        <v/>
      </c>
      <c r="CE969" s="9" t="s">
        <v>151</v>
      </c>
      <c r="CF969" s="9" t="s">
        <v>236</v>
      </c>
      <c r="CG969" s="9">
        <f>IF(CF969="","",VLOOKUP(CF969,Metadata!$D$2:$H$20,2,FALSE))</f>
        <v>47500</v>
      </c>
      <c r="CH969" s="9">
        <f>IF(CF969="","",VLOOKUP(CF969,Metadata!$D$2:$H$20,4,FALSE))</f>
        <v>45000</v>
      </c>
      <c r="CI969" s="9">
        <f>IF(CF969="","",VLOOKUP(CF969,Metadata!$D$2:$H$20,5,FALSE))</f>
        <v>50000</v>
      </c>
      <c r="CJ969" s="9">
        <f t="shared" si="3"/>
        <v>47500</v>
      </c>
      <c r="CK969" s="9" t="s">
        <v>189</v>
      </c>
      <c r="CL969" s="10">
        <v>3</v>
      </c>
      <c r="CM969" s="10">
        <v>4</v>
      </c>
      <c r="CN969" s="10">
        <v>7</v>
      </c>
      <c r="CO969" s="10">
        <v>7</v>
      </c>
      <c r="CP969" s="10">
        <v>6</v>
      </c>
      <c r="CQ969" s="10">
        <v>7</v>
      </c>
      <c r="CR969" s="10">
        <v>7</v>
      </c>
      <c r="CS969" s="10">
        <v>7</v>
      </c>
      <c r="CT969" s="10">
        <v>7</v>
      </c>
      <c r="CU969" s="10">
        <v>5</v>
      </c>
      <c r="CV969" s="10">
        <v>5</v>
      </c>
      <c r="CW969" s="10">
        <v>5</v>
      </c>
      <c r="CX969" s="10">
        <v>7</v>
      </c>
      <c r="CY969" s="10">
        <v>7</v>
      </c>
      <c r="CZ969" s="10">
        <v>7</v>
      </c>
      <c r="DA969" s="10">
        <v>7</v>
      </c>
      <c r="DB969" s="10">
        <v>5</v>
      </c>
      <c r="DC969" s="10">
        <v>7</v>
      </c>
      <c r="DD969" s="10">
        <v>5</v>
      </c>
      <c r="DE969" s="10">
        <v>6</v>
      </c>
      <c r="DF969" s="10">
        <v>6</v>
      </c>
      <c r="DG969" s="10">
        <v>7</v>
      </c>
      <c r="DH969" s="10">
        <v>7</v>
      </c>
      <c r="DI969" s="10">
        <v>7</v>
      </c>
      <c r="DJ969" s="10">
        <v>2</v>
      </c>
      <c r="DK969" s="10">
        <v>5</v>
      </c>
      <c r="DL969" s="10">
        <v>7</v>
      </c>
      <c r="DM969" s="9" t="s">
        <v>154</v>
      </c>
      <c r="DN969" s="10">
        <v>1989</v>
      </c>
      <c r="DO969" s="9">
        <f t="shared" si="4"/>
        <v>32</v>
      </c>
      <c r="DP969" s="9" t="s">
        <v>155</v>
      </c>
      <c r="DQ969" s="9" t="s">
        <v>156</v>
      </c>
      <c r="DR969" s="9" t="s">
        <v>157</v>
      </c>
      <c r="DS969" s="9" t="s">
        <v>137</v>
      </c>
      <c r="DT969" s="9" t="s">
        <v>181</v>
      </c>
      <c r="DU969" s="9" t="s">
        <v>203</v>
      </c>
      <c r="DV969" s="9" t="str">
        <f>VLOOKUP(DU969,Metadata!$B$2:$C$7,2,FALSE)</f>
        <v>6+ years</v>
      </c>
    </row>
    <row r="970" spans="1:126">
      <c r="A970" s="13">
        <v>969</v>
      </c>
      <c r="B970" s="9" t="s">
        <v>135</v>
      </c>
      <c r="C970" s="9" t="str">
        <f>VLOOKUP(B970,Metadata!$M$2:$N$6,2,FALSE)</f>
        <v>Permanent Employee</v>
      </c>
      <c r="D970" s="9" t="s">
        <v>159</v>
      </c>
      <c r="E970" s="9" t="s">
        <v>137</v>
      </c>
      <c r="F970" s="9" t="s">
        <v>138</v>
      </c>
      <c r="G970" s="9" t="s">
        <v>361</v>
      </c>
      <c r="H970" s="9" t="str">
        <f>IF(G970="","",VLOOKUP(G970,Metadata!$J$2:$K$22,2,FALSE))</f>
        <v>South</v>
      </c>
      <c r="I970" s="9" t="s">
        <v>300</v>
      </c>
      <c r="J970" s="9" t="str">
        <f>IF(I970="","",VLOOKUP(I970,Metadata!$P$2:$Q$43,2,FALSE))</f>
        <v>Europe</v>
      </c>
      <c r="K970" s="9" t="str">
        <f t="shared" si="0"/>
        <v>International</v>
      </c>
      <c r="L970" s="9" t="s">
        <v>137</v>
      </c>
      <c r="M970" s="9" t="str">
        <f>IF(L970="","",VLOOKUP(L970,Metadata!$J$2:$K$22,2,FALSE))</f>
        <v/>
      </c>
      <c r="N970" s="9" t="s">
        <v>141</v>
      </c>
      <c r="O970" s="9" t="s">
        <v>137</v>
      </c>
      <c r="P970" s="9" t="s">
        <v>142</v>
      </c>
      <c r="Q970" s="10" t="str">
        <f t="shared" si="1"/>
        <v>Full Office Job</v>
      </c>
      <c r="R970" s="10">
        <v>6</v>
      </c>
      <c r="S970" s="9" t="s">
        <v>161</v>
      </c>
      <c r="T970" s="9" t="s">
        <v>137</v>
      </c>
      <c r="U970" s="9" t="str">
        <f>IF(S970&lt;&gt;"",S970,IF(T970&lt;&gt;"",VLOOKUP(T970,Metadata!$S$2:$T$228,2,FALSE),""))</f>
        <v>Full-Stack Developer</v>
      </c>
      <c r="V970" s="9" t="s">
        <v>251</v>
      </c>
      <c r="W970" s="9" t="s">
        <v>137</v>
      </c>
      <c r="X970" s="9" t="s">
        <v>208</v>
      </c>
      <c r="Y970" s="9" t="s">
        <v>137</v>
      </c>
      <c r="Z970" s="9" t="s">
        <v>218</v>
      </c>
      <c r="AA970" s="9" t="s">
        <v>165</v>
      </c>
      <c r="AB970" s="9" t="s">
        <v>137</v>
      </c>
      <c r="AC970" s="9" t="s">
        <v>147</v>
      </c>
      <c r="AD970" s="9" t="s">
        <v>148</v>
      </c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 t="s">
        <v>178</v>
      </c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 t="s">
        <v>219</v>
      </c>
      <c r="BR970" s="9" t="s">
        <v>247</v>
      </c>
      <c r="BS970" s="9"/>
      <c r="BT970" s="9"/>
      <c r="BU970" s="9"/>
      <c r="BV970" s="9"/>
      <c r="BW970" s="9"/>
      <c r="BX970" s="9"/>
      <c r="BY970" s="9"/>
      <c r="BZ970" s="9"/>
      <c r="CA970" s="10"/>
      <c r="CB970" s="10" t="str">
        <f t="shared" si="5"/>
        <v/>
      </c>
      <c r="CC970" s="10"/>
      <c r="CD970" s="9" t="str">
        <f t="shared" si="2"/>
        <v/>
      </c>
      <c r="CE970" s="9" t="s">
        <v>168</v>
      </c>
      <c r="CF970" s="9" t="s">
        <v>188</v>
      </c>
      <c r="CG970" s="9">
        <f>IF(CF970="","",VLOOKUP(CF970,Metadata!$D$2:$H$20,2,FALSE))</f>
        <v>17500</v>
      </c>
      <c r="CH970" s="9">
        <f>IF(CF970="","",VLOOKUP(CF970,Metadata!$D$2:$H$20,4,FALSE))</f>
        <v>15000</v>
      </c>
      <c r="CI970" s="9">
        <f>IF(CF970="","",VLOOKUP(CF970,Metadata!$D$2:$H$20,5,FALSE))</f>
        <v>20000</v>
      </c>
      <c r="CJ970" s="9">
        <f t="shared" si="3"/>
        <v>17500</v>
      </c>
      <c r="CK970" s="9" t="s">
        <v>189</v>
      </c>
      <c r="CL970" s="10">
        <v>3</v>
      </c>
      <c r="CM970" s="10">
        <v>3</v>
      </c>
      <c r="CN970" s="10">
        <v>6</v>
      </c>
      <c r="CO970" s="10">
        <v>6</v>
      </c>
      <c r="CP970" s="10">
        <v>5</v>
      </c>
      <c r="CQ970" s="10">
        <v>6</v>
      </c>
      <c r="CR970" s="10">
        <v>5</v>
      </c>
      <c r="CS970" s="10">
        <v>5</v>
      </c>
      <c r="CT970" s="10">
        <v>6</v>
      </c>
      <c r="CU970" s="10">
        <v>7</v>
      </c>
      <c r="CV970" s="10">
        <v>5</v>
      </c>
      <c r="CW970" s="10">
        <v>5</v>
      </c>
      <c r="CX970" s="10">
        <v>7</v>
      </c>
      <c r="CY970" s="10">
        <v>5</v>
      </c>
      <c r="CZ970" s="10">
        <v>6</v>
      </c>
      <c r="DA970" s="10">
        <v>2</v>
      </c>
      <c r="DB970" s="10">
        <v>3</v>
      </c>
      <c r="DC970" s="10">
        <v>5</v>
      </c>
      <c r="DD970" s="10">
        <v>5</v>
      </c>
      <c r="DE970" s="10">
        <v>6</v>
      </c>
      <c r="DF970" s="10">
        <v>6</v>
      </c>
      <c r="DG970" s="10">
        <v>6</v>
      </c>
      <c r="DH970" s="10">
        <v>6</v>
      </c>
      <c r="DI970" s="10">
        <v>6</v>
      </c>
      <c r="DJ970" s="10">
        <v>5</v>
      </c>
      <c r="DK970" s="10">
        <v>6</v>
      </c>
      <c r="DL970" s="10">
        <v>6</v>
      </c>
      <c r="DM970" s="9" t="s">
        <v>154</v>
      </c>
      <c r="DN970" s="10">
        <v>1997</v>
      </c>
      <c r="DO970" s="9">
        <f t="shared" si="4"/>
        <v>24</v>
      </c>
      <c r="DP970" s="9" t="s">
        <v>155</v>
      </c>
      <c r="DQ970" s="9" t="s">
        <v>227</v>
      </c>
      <c r="DR970" s="9" t="s">
        <v>157</v>
      </c>
      <c r="DS970" s="9" t="s">
        <v>137</v>
      </c>
      <c r="DT970" s="9" t="s">
        <v>181</v>
      </c>
      <c r="DU970" s="9" t="s">
        <v>168</v>
      </c>
      <c r="DV970" s="9" t="str">
        <f>VLOOKUP(DU970,Metadata!$B$2:$C$7,2,FALSE)</f>
        <v>0 - 3 years</v>
      </c>
    </row>
    <row r="971" spans="1:126">
      <c r="A971" s="13">
        <v>970</v>
      </c>
      <c r="B971" s="9" t="s">
        <v>135</v>
      </c>
      <c r="C971" s="9" t="str">
        <f>VLOOKUP(B971,Metadata!$M$2:$N$6,2,FALSE)</f>
        <v>Permanent Employee</v>
      </c>
      <c r="D971" s="9" t="s">
        <v>159</v>
      </c>
      <c r="E971" s="9" t="s">
        <v>137</v>
      </c>
      <c r="F971" s="9" t="s">
        <v>138</v>
      </c>
      <c r="G971" s="9" t="s">
        <v>160</v>
      </c>
      <c r="H971" s="9" t="str">
        <f>IF(G971="","",VLOOKUP(G971,Metadata!$J$2:$K$22,2,FALSE))</f>
        <v>Centre</v>
      </c>
      <c r="I971" s="9" t="s">
        <v>138</v>
      </c>
      <c r="J971" s="9" t="str">
        <f>IF(I971="","",VLOOKUP(I971,Metadata!$P$2:$Q$43,2,FALSE))</f>
        <v>Europe</v>
      </c>
      <c r="K971" s="9" t="str">
        <f t="shared" si="0"/>
        <v>Portugal</v>
      </c>
      <c r="L971" s="9" t="s">
        <v>160</v>
      </c>
      <c r="M971" s="9" t="str">
        <f>IF(L971="","",VLOOKUP(L971,Metadata!$J$2:$K$22,2,FALSE))</f>
        <v>Centre</v>
      </c>
      <c r="N971" s="9" t="s">
        <v>214</v>
      </c>
      <c r="O971" s="9" t="s">
        <v>239</v>
      </c>
      <c r="P971" s="9" t="s">
        <v>142</v>
      </c>
      <c r="Q971" s="10" t="str">
        <f t="shared" si="1"/>
        <v>Full Office Job</v>
      </c>
      <c r="R971" s="10">
        <v>4</v>
      </c>
      <c r="S971" s="9" t="s">
        <v>216</v>
      </c>
      <c r="T971" s="9" t="s">
        <v>137</v>
      </c>
      <c r="U971" s="9" t="str">
        <f>IF(S971&lt;&gt;"",S971,IF(T971&lt;&gt;"",VLOOKUP(T971,Metadata!$S$2:$T$228,2,FALSE),""))</f>
        <v>Front-End Developer</v>
      </c>
      <c r="V971" s="9" t="s">
        <v>162</v>
      </c>
      <c r="W971" s="9" t="s">
        <v>137</v>
      </c>
      <c r="X971" s="9" t="s">
        <v>145</v>
      </c>
      <c r="Y971" s="9" t="s">
        <v>137</v>
      </c>
      <c r="Z971" s="9" t="s">
        <v>184</v>
      </c>
      <c r="AA971" s="9" t="s">
        <v>165</v>
      </c>
      <c r="AB971" s="9" t="s">
        <v>137</v>
      </c>
      <c r="AC971" s="9"/>
      <c r="AD971" s="9"/>
      <c r="AE971" s="9"/>
      <c r="AF971" s="9"/>
      <c r="AG971" s="9"/>
      <c r="AH971" s="9"/>
      <c r="AI971" s="9"/>
      <c r="AJ971" s="9" t="s">
        <v>185</v>
      </c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 t="s">
        <v>178</v>
      </c>
      <c r="BB971" s="9"/>
      <c r="BC971" s="9"/>
      <c r="BD971" s="9"/>
      <c r="BE971" s="9"/>
      <c r="BF971" s="9" t="s">
        <v>367</v>
      </c>
      <c r="BG971" s="9"/>
      <c r="BH971" s="9"/>
      <c r="BI971" s="9"/>
      <c r="BJ971" s="9"/>
      <c r="BK971" s="9"/>
      <c r="BL971" s="9"/>
      <c r="BM971" s="9"/>
      <c r="BN971" s="9" t="s">
        <v>186</v>
      </c>
      <c r="BO971" s="9"/>
      <c r="BP971" s="9"/>
      <c r="BQ971" s="9"/>
      <c r="BR971" s="9" t="s">
        <v>247</v>
      </c>
      <c r="BS971" s="9"/>
      <c r="BT971" s="9"/>
      <c r="BU971" s="9"/>
      <c r="BV971" s="9"/>
      <c r="BW971" s="9"/>
      <c r="BX971" s="9"/>
      <c r="BY971" s="9"/>
      <c r="BZ971" s="9"/>
      <c r="CA971" s="10"/>
      <c r="CB971" s="10" t="str">
        <f t="shared" si="5"/>
        <v/>
      </c>
      <c r="CC971" s="10"/>
      <c r="CD971" s="9" t="str">
        <f t="shared" si="2"/>
        <v/>
      </c>
      <c r="CE971" s="9" t="s">
        <v>168</v>
      </c>
      <c r="CF971" s="9" t="s">
        <v>188</v>
      </c>
      <c r="CG971" s="9">
        <f>IF(CF971="","",VLOOKUP(CF971,Metadata!$D$2:$H$20,2,FALSE))</f>
        <v>17500</v>
      </c>
      <c r="CH971" s="9">
        <f>IF(CF971="","",VLOOKUP(CF971,Metadata!$D$2:$H$20,4,FALSE))</f>
        <v>15000</v>
      </c>
      <c r="CI971" s="9">
        <f>IF(CF971="","",VLOOKUP(CF971,Metadata!$D$2:$H$20,5,FALSE))</f>
        <v>20000</v>
      </c>
      <c r="CJ971" s="9">
        <f t="shared" si="3"/>
        <v>17500</v>
      </c>
      <c r="CK971" s="9" t="s">
        <v>153</v>
      </c>
      <c r="CL971" s="10">
        <v>5</v>
      </c>
      <c r="CM971" s="10">
        <v>3</v>
      </c>
      <c r="CN971" s="10">
        <v>5</v>
      </c>
      <c r="CO971" s="10">
        <v>6</v>
      </c>
      <c r="CP971" s="10">
        <v>5</v>
      </c>
      <c r="CQ971" s="10">
        <v>7</v>
      </c>
      <c r="CR971" s="10">
        <v>6</v>
      </c>
      <c r="CS971" s="10">
        <v>6</v>
      </c>
      <c r="CT971" s="10">
        <v>6</v>
      </c>
      <c r="CU971" s="10">
        <v>6</v>
      </c>
      <c r="CV971" s="10">
        <v>5</v>
      </c>
      <c r="CW971" s="10">
        <v>5</v>
      </c>
      <c r="CX971" s="10">
        <v>7</v>
      </c>
      <c r="CY971" s="10">
        <v>7</v>
      </c>
      <c r="CZ971" s="10">
        <v>7</v>
      </c>
      <c r="DA971" s="10">
        <v>5</v>
      </c>
      <c r="DB971" s="10">
        <v>5</v>
      </c>
      <c r="DC971" s="10">
        <v>6</v>
      </c>
      <c r="DD971" s="10">
        <v>5</v>
      </c>
      <c r="DE971" s="10">
        <v>7</v>
      </c>
      <c r="DF971" s="10">
        <v>7</v>
      </c>
      <c r="DG971" s="10">
        <v>7</v>
      </c>
      <c r="DH971" s="10">
        <v>5</v>
      </c>
      <c r="DI971" s="10">
        <v>7</v>
      </c>
      <c r="DJ971" s="10">
        <v>3</v>
      </c>
      <c r="DK971" s="10">
        <v>4</v>
      </c>
      <c r="DL971" s="10">
        <v>6</v>
      </c>
      <c r="DM971" s="9" t="s">
        <v>154</v>
      </c>
      <c r="DN971" s="10">
        <v>1987</v>
      </c>
      <c r="DO971" s="9">
        <f t="shared" si="4"/>
        <v>34</v>
      </c>
      <c r="DP971" s="9" t="s">
        <v>155</v>
      </c>
      <c r="DQ971" s="9" t="s">
        <v>156</v>
      </c>
      <c r="DR971" s="9" t="s">
        <v>157</v>
      </c>
      <c r="DS971" s="9" t="s">
        <v>137</v>
      </c>
      <c r="DT971" s="9" t="s">
        <v>181</v>
      </c>
      <c r="DU971" s="9" t="s">
        <v>203</v>
      </c>
      <c r="DV971" s="9" t="str">
        <f>VLOOKUP(DU971,Metadata!$B$2:$C$7,2,FALSE)</f>
        <v>6+ years</v>
      </c>
    </row>
    <row r="972" spans="1:126">
      <c r="A972" s="13">
        <v>971</v>
      </c>
      <c r="B972" s="9" t="s">
        <v>135</v>
      </c>
      <c r="C972" s="9" t="str">
        <f>VLOOKUP(B972,Metadata!$M$2:$N$6,2,FALSE)</f>
        <v>Permanent Employee</v>
      </c>
      <c r="D972" s="9" t="s">
        <v>159</v>
      </c>
      <c r="E972" s="9" t="s">
        <v>137</v>
      </c>
      <c r="F972" s="9" t="s">
        <v>138</v>
      </c>
      <c r="G972" s="9" t="s">
        <v>283</v>
      </c>
      <c r="H972" s="9" t="str">
        <f>IF(G972="","",VLOOKUP(G972,Metadata!$J$2:$K$22,2,FALSE))</f>
        <v>Lisbon Metropolitan Area</v>
      </c>
      <c r="I972" s="9" t="s">
        <v>138</v>
      </c>
      <c r="J972" s="9" t="str">
        <f>IF(I972="","",VLOOKUP(I972,Metadata!$P$2:$Q$43,2,FALSE))</f>
        <v>Europe</v>
      </c>
      <c r="K972" s="9" t="str">
        <f t="shared" si="0"/>
        <v>Portugal</v>
      </c>
      <c r="L972" s="9" t="s">
        <v>140</v>
      </c>
      <c r="M972" s="9" t="str">
        <f>IF(L972="","",VLOOKUP(L972,Metadata!$J$2:$K$22,2,FALSE))</f>
        <v>Lisbon Metropolitan Area</v>
      </c>
      <c r="N972" s="9" t="s">
        <v>214</v>
      </c>
      <c r="O972" s="9" t="s">
        <v>136</v>
      </c>
      <c r="P972" s="9" t="s">
        <v>191</v>
      </c>
      <c r="Q972" s="10" t="str">
        <f t="shared" si="1"/>
        <v>Remote Job (full or flexible)</v>
      </c>
      <c r="R972" s="10">
        <v>5</v>
      </c>
      <c r="S972" s="9" t="s">
        <v>313</v>
      </c>
      <c r="T972" s="9" t="s">
        <v>137</v>
      </c>
      <c r="U972" s="9" t="str">
        <f>IF(S972&lt;&gt;"",S972,IF(T972&lt;&gt;"",VLOOKUP(T972,Metadata!$S$2:$T$228,2,FALSE),""))</f>
        <v>Maintenance &amp; Support</v>
      </c>
      <c r="V972" s="9" t="s">
        <v>261</v>
      </c>
      <c r="W972" s="9" t="s">
        <v>137</v>
      </c>
      <c r="X972" s="9" t="s">
        <v>145</v>
      </c>
      <c r="Y972" s="9" t="s">
        <v>137</v>
      </c>
      <c r="Z972" s="9" t="s">
        <v>218</v>
      </c>
      <c r="AA972" s="9" t="s">
        <v>137</v>
      </c>
      <c r="AB972" s="9" t="s">
        <v>253</v>
      </c>
      <c r="AC972" s="9" t="s">
        <v>147</v>
      </c>
      <c r="AD972" s="9"/>
      <c r="AE972" s="9" t="s">
        <v>194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 t="s">
        <v>550</v>
      </c>
      <c r="BJ972" s="9"/>
      <c r="BK972" s="9" t="s">
        <v>198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10"/>
      <c r="CB972" s="10" t="str">
        <f t="shared" si="5"/>
        <v/>
      </c>
      <c r="CC972" s="10"/>
      <c r="CD972" s="9" t="str">
        <f t="shared" si="2"/>
        <v/>
      </c>
      <c r="CE972" s="9" t="s">
        <v>168</v>
      </c>
      <c r="CF972" s="9" t="s">
        <v>293</v>
      </c>
      <c r="CG972" s="9">
        <f>IF(CF972="","",VLOOKUP(CF972,Metadata!$D$2:$H$20,2,FALSE))</f>
        <v>52500</v>
      </c>
      <c r="CH972" s="9">
        <f>IF(CF972="","",VLOOKUP(CF972,Metadata!$D$2:$H$20,4,FALSE))</f>
        <v>50000</v>
      </c>
      <c r="CI972" s="9">
        <f>IF(CF972="","",VLOOKUP(CF972,Metadata!$D$2:$H$20,5,FALSE))</f>
        <v>55000</v>
      </c>
      <c r="CJ972" s="9">
        <f t="shared" si="3"/>
        <v>52500</v>
      </c>
      <c r="CK972" s="9" t="s">
        <v>221</v>
      </c>
      <c r="CL972" s="10">
        <v>5</v>
      </c>
      <c r="CM972" s="10">
        <v>3</v>
      </c>
      <c r="CN972" s="10">
        <v>6</v>
      </c>
      <c r="CO972" s="10">
        <v>6</v>
      </c>
      <c r="CP972" s="10">
        <v>7</v>
      </c>
      <c r="CQ972" s="10">
        <v>7</v>
      </c>
      <c r="CR972" s="10">
        <v>5</v>
      </c>
      <c r="CS972" s="10">
        <v>1</v>
      </c>
      <c r="CT972" s="10">
        <v>4</v>
      </c>
      <c r="CU972" s="10">
        <v>7</v>
      </c>
      <c r="CV972" s="10">
        <v>6</v>
      </c>
      <c r="CW972" s="10">
        <v>1</v>
      </c>
      <c r="CX972" s="10">
        <v>6</v>
      </c>
      <c r="CY972" s="10">
        <v>7</v>
      </c>
      <c r="CZ972" s="10">
        <v>7</v>
      </c>
      <c r="DA972" s="10">
        <v>4</v>
      </c>
      <c r="DB972" s="10">
        <v>7</v>
      </c>
      <c r="DC972" s="10">
        <v>7</v>
      </c>
      <c r="DD972" s="10">
        <v>5</v>
      </c>
      <c r="DE972" s="10">
        <v>7</v>
      </c>
      <c r="DF972" s="10">
        <v>7</v>
      </c>
      <c r="DG972" s="10">
        <v>7</v>
      </c>
      <c r="DH972" s="10">
        <v>7</v>
      </c>
      <c r="DI972" s="10">
        <v>7</v>
      </c>
      <c r="DJ972" s="10">
        <v>5</v>
      </c>
      <c r="DK972" s="10">
        <v>7</v>
      </c>
      <c r="DL972" s="10">
        <v>4</v>
      </c>
      <c r="DM972" s="9" t="s">
        <v>154</v>
      </c>
      <c r="DN972" s="10">
        <v>1980</v>
      </c>
      <c r="DO972" s="9">
        <f t="shared" si="4"/>
        <v>41</v>
      </c>
      <c r="DP972" s="9" t="s">
        <v>155</v>
      </c>
      <c r="DQ972" s="9" t="s">
        <v>202</v>
      </c>
      <c r="DR972" s="9" t="s">
        <v>170</v>
      </c>
      <c r="DS972" s="9" t="s">
        <v>137</v>
      </c>
      <c r="DT972" s="9" t="s">
        <v>181</v>
      </c>
      <c r="DU972" s="9" t="s">
        <v>203</v>
      </c>
      <c r="DV972" s="9" t="str">
        <f>VLOOKUP(DU972,Metadata!$B$2:$C$7,2,FALSE)</f>
        <v>6+ years</v>
      </c>
    </row>
    <row r="973" spans="1:126">
      <c r="A973" s="13">
        <v>972</v>
      </c>
      <c r="B973" s="9" t="s">
        <v>135</v>
      </c>
      <c r="C973" s="9" t="str">
        <f>VLOOKUP(B973,Metadata!$M$2:$N$6,2,FALSE)</f>
        <v>Permanent Employee</v>
      </c>
      <c r="D973" s="9" t="s">
        <v>159</v>
      </c>
      <c r="E973" s="9" t="s">
        <v>137</v>
      </c>
      <c r="F973" s="9" t="s">
        <v>138</v>
      </c>
      <c r="G973" s="9" t="s">
        <v>275</v>
      </c>
      <c r="H973" s="9" t="str">
        <f>IF(G973="","",VLOOKUP(G973,Metadata!$J$2:$K$22,2,FALSE))</f>
        <v>Centre</v>
      </c>
      <c r="I973" s="9" t="s">
        <v>138</v>
      </c>
      <c r="J973" s="9" t="str">
        <f>IF(I973="","",VLOOKUP(I973,Metadata!$P$2:$Q$43,2,FALSE))</f>
        <v>Europe</v>
      </c>
      <c r="K973" s="9" t="str">
        <f t="shared" si="0"/>
        <v>Portugal</v>
      </c>
      <c r="L973" s="9" t="s">
        <v>275</v>
      </c>
      <c r="M973" s="9" t="str">
        <f>IF(L973="","",VLOOKUP(L973,Metadata!$J$2:$K$22,2,FALSE))</f>
        <v>Centre</v>
      </c>
      <c r="N973" s="9" t="s">
        <v>141</v>
      </c>
      <c r="O973" s="9" t="s">
        <v>137</v>
      </c>
      <c r="P973" s="9" t="s">
        <v>142</v>
      </c>
      <c r="Q973" s="10" t="str">
        <f t="shared" si="1"/>
        <v>Full Office Job</v>
      </c>
      <c r="R973" s="10">
        <v>5</v>
      </c>
      <c r="S973" s="9" t="s">
        <v>192</v>
      </c>
      <c r="T973" s="9" t="s">
        <v>137</v>
      </c>
      <c r="U973" s="9" t="str">
        <f>IF(S973&lt;&gt;"",S973,IF(T973&lt;&gt;"",VLOOKUP(T973,Metadata!$S$2:$T$228,2,FALSE),""))</f>
        <v>Back-End Developer</v>
      </c>
      <c r="V973" s="9" t="s">
        <v>207</v>
      </c>
      <c r="W973" s="9" t="s">
        <v>137</v>
      </c>
      <c r="X973" s="9" t="s">
        <v>163</v>
      </c>
      <c r="Y973" s="9" t="s">
        <v>137</v>
      </c>
      <c r="Z973" s="9" t="s">
        <v>184</v>
      </c>
      <c r="AA973" s="9" t="s">
        <v>137</v>
      </c>
      <c r="AB973" s="9" t="s">
        <v>137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 t="s">
        <v>297</v>
      </c>
      <c r="BJ973" s="9" t="s">
        <v>167</v>
      </c>
      <c r="BK973" s="9" t="s">
        <v>198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12" t="s">
        <v>273</v>
      </c>
      <c r="BY973" s="9"/>
      <c r="BZ973" s="9" t="s">
        <v>297</v>
      </c>
      <c r="CA973" s="10"/>
      <c r="CB973" s="10" t="str">
        <f t="shared" si="5"/>
        <v/>
      </c>
      <c r="CC973" s="10"/>
      <c r="CD973" s="9" t="str">
        <f t="shared" si="2"/>
        <v/>
      </c>
      <c r="CE973" s="9" t="s">
        <v>168</v>
      </c>
      <c r="CF973" s="9" t="s">
        <v>225</v>
      </c>
      <c r="CG973" s="9">
        <f>IF(CF973="","",VLOOKUP(CF973,Metadata!$D$2:$H$20,2,FALSE))</f>
        <v>22500</v>
      </c>
      <c r="CH973" s="9">
        <f>IF(CF973="","",VLOOKUP(CF973,Metadata!$D$2:$H$20,4,FALSE))</f>
        <v>20000</v>
      </c>
      <c r="CI973" s="9">
        <f>IF(CF973="","",VLOOKUP(CF973,Metadata!$D$2:$H$20,5,FALSE))</f>
        <v>25000</v>
      </c>
      <c r="CJ973" s="9">
        <f t="shared" si="3"/>
        <v>22500</v>
      </c>
      <c r="CK973" s="9" t="s">
        <v>221</v>
      </c>
      <c r="CL973" s="10">
        <v>2</v>
      </c>
      <c r="CM973" s="10">
        <v>2</v>
      </c>
      <c r="CN973" s="10">
        <v>6</v>
      </c>
      <c r="CO973" s="10">
        <v>6</v>
      </c>
      <c r="CP973" s="10">
        <v>5</v>
      </c>
      <c r="CQ973" s="10">
        <v>5</v>
      </c>
      <c r="CR973" s="10">
        <v>5</v>
      </c>
      <c r="CS973" s="10">
        <v>6</v>
      </c>
      <c r="CT973" s="10">
        <v>6</v>
      </c>
      <c r="CU973" s="10">
        <v>7</v>
      </c>
      <c r="CV973" s="10">
        <v>6</v>
      </c>
      <c r="CW973" s="10">
        <v>5</v>
      </c>
      <c r="CX973" s="10">
        <v>5</v>
      </c>
      <c r="CY973" s="10">
        <v>5</v>
      </c>
      <c r="CZ973" s="10">
        <v>7</v>
      </c>
      <c r="DA973" s="10">
        <v>6</v>
      </c>
      <c r="DB973" s="10">
        <v>5</v>
      </c>
      <c r="DC973" s="10">
        <v>6</v>
      </c>
      <c r="DD973" s="10">
        <v>6</v>
      </c>
      <c r="DE973" s="10">
        <v>7</v>
      </c>
      <c r="DF973" s="10">
        <v>7</v>
      </c>
      <c r="DG973" s="10">
        <v>6</v>
      </c>
      <c r="DH973" s="10">
        <v>7</v>
      </c>
      <c r="DI973" s="10">
        <v>7</v>
      </c>
      <c r="DJ973" s="10">
        <v>2</v>
      </c>
      <c r="DK973" s="10">
        <v>6</v>
      </c>
      <c r="DL973" s="10">
        <v>2</v>
      </c>
      <c r="DM973" s="9" t="s">
        <v>154</v>
      </c>
      <c r="DN973" s="10">
        <v>1990</v>
      </c>
      <c r="DO973" s="9">
        <f t="shared" si="4"/>
        <v>31</v>
      </c>
      <c r="DP973" s="9" t="s">
        <v>155</v>
      </c>
      <c r="DQ973" s="9" t="s">
        <v>202</v>
      </c>
      <c r="DR973" s="9" t="s">
        <v>157</v>
      </c>
      <c r="DS973" s="9" t="s">
        <v>137</v>
      </c>
      <c r="DT973" s="9" t="s">
        <v>181</v>
      </c>
      <c r="DU973" s="9" t="s">
        <v>203</v>
      </c>
      <c r="DV973" s="9" t="str">
        <f>VLOOKUP(DU973,Metadata!$B$2:$C$7,2,FALSE)</f>
        <v>6+ years</v>
      </c>
    </row>
    <row r="974" spans="1:126">
      <c r="A974" s="13">
        <v>973</v>
      </c>
      <c r="B974" s="9" t="s">
        <v>135</v>
      </c>
      <c r="C974" s="9" t="str">
        <f>VLOOKUP(B974,Metadata!$M$2:$N$6,2,FALSE)</f>
        <v>Permanent Employee</v>
      </c>
      <c r="D974" s="9" t="s">
        <v>136</v>
      </c>
      <c r="E974" s="9" t="s">
        <v>137</v>
      </c>
      <c r="F974" s="9" t="s">
        <v>138</v>
      </c>
      <c r="G974" s="9" t="s">
        <v>140</v>
      </c>
      <c r="H974" s="9" t="str">
        <f>IF(G974="","",VLOOKUP(G974,Metadata!$J$2:$K$22,2,FALSE))</f>
        <v>Lisbon Metropolitan Area</v>
      </c>
      <c r="I974" s="9" t="s">
        <v>138</v>
      </c>
      <c r="J974" s="9" t="str">
        <f>IF(I974="","",VLOOKUP(I974,Metadata!$P$2:$Q$43,2,FALSE))</f>
        <v>Europe</v>
      </c>
      <c r="K974" s="9" t="str">
        <f t="shared" si="0"/>
        <v>Portugal</v>
      </c>
      <c r="L974" s="9" t="s">
        <v>140</v>
      </c>
      <c r="M974" s="9" t="str">
        <f>IF(L974="","",VLOOKUP(L974,Metadata!$J$2:$K$22,2,FALSE))</f>
        <v>Lisbon Metropolitan Area</v>
      </c>
      <c r="N974" s="9" t="s">
        <v>214</v>
      </c>
      <c r="O974" s="9" t="s">
        <v>259</v>
      </c>
      <c r="P974" s="9" t="s">
        <v>142</v>
      </c>
      <c r="Q974" s="10" t="str">
        <f t="shared" si="1"/>
        <v>Full Office Job</v>
      </c>
      <c r="R974" s="10">
        <v>4</v>
      </c>
      <c r="S974" s="9" t="s">
        <v>143</v>
      </c>
      <c r="T974" s="9" t="s">
        <v>137</v>
      </c>
      <c r="U974" s="9" t="str">
        <f>IF(S974&lt;&gt;"",S974,IF(T974&lt;&gt;"",VLOOKUP(T974,Metadata!$S$2:$T$228,2,FALSE),""))</f>
        <v>Technical Team Leader</v>
      </c>
      <c r="V974" s="9" t="s">
        <v>309</v>
      </c>
      <c r="W974" s="9" t="s">
        <v>137</v>
      </c>
      <c r="X974" s="9" t="s">
        <v>163</v>
      </c>
      <c r="Y974" s="9" t="s">
        <v>137</v>
      </c>
      <c r="Z974" s="9" t="s">
        <v>262</v>
      </c>
      <c r="AA974" s="9" t="s">
        <v>137</v>
      </c>
      <c r="AB974" s="9" t="s">
        <v>137</v>
      </c>
      <c r="AC974" s="9" t="s">
        <v>147</v>
      </c>
      <c r="AD974" s="9" t="s">
        <v>148</v>
      </c>
      <c r="AE974" s="9" t="s">
        <v>194</v>
      </c>
      <c r="AF974" s="9"/>
      <c r="AG974" s="9"/>
      <c r="AH974" s="9" t="s">
        <v>176</v>
      </c>
      <c r="AI974" s="9" t="s">
        <v>230</v>
      </c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 t="s">
        <v>167</v>
      </c>
      <c r="BK974" s="9" t="s">
        <v>198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10"/>
      <c r="CB974" s="10" t="str">
        <f t="shared" si="5"/>
        <v/>
      </c>
      <c r="CC974" s="10"/>
      <c r="CD974" s="9" t="str">
        <f t="shared" si="2"/>
        <v/>
      </c>
      <c r="CE974" s="9" t="s">
        <v>151</v>
      </c>
      <c r="CF974" s="9" t="s">
        <v>152</v>
      </c>
      <c r="CG974" s="9">
        <f>IF(CF974="","",VLOOKUP(CF974,Metadata!$D$2:$H$20,2,FALSE))</f>
        <v>32500</v>
      </c>
      <c r="CH974" s="9">
        <f>IF(CF974="","",VLOOKUP(CF974,Metadata!$D$2:$H$20,4,FALSE))</f>
        <v>30000</v>
      </c>
      <c r="CI974" s="9">
        <f>IF(CF974="","",VLOOKUP(CF974,Metadata!$D$2:$H$20,5,FALSE))</f>
        <v>35000</v>
      </c>
      <c r="CJ974" s="9">
        <f t="shared" si="3"/>
        <v>32500</v>
      </c>
      <c r="CK974" s="9" t="s">
        <v>153</v>
      </c>
      <c r="CL974" s="10">
        <v>5</v>
      </c>
      <c r="CM974" s="10">
        <v>3</v>
      </c>
      <c r="CN974" s="10">
        <v>5</v>
      </c>
      <c r="CO974" s="10">
        <v>5</v>
      </c>
      <c r="CP974" s="10">
        <v>6</v>
      </c>
      <c r="CQ974" s="10">
        <v>6</v>
      </c>
      <c r="CR974" s="10">
        <v>5</v>
      </c>
      <c r="CS974" s="10">
        <v>5</v>
      </c>
      <c r="CT974" s="10">
        <v>4</v>
      </c>
      <c r="CU974" s="10">
        <v>4</v>
      </c>
      <c r="CV974" s="10">
        <v>4</v>
      </c>
      <c r="CW974" s="10">
        <v>3</v>
      </c>
      <c r="CX974" s="10">
        <v>5</v>
      </c>
      <c r="CY974" s="10">
        <v>4</v>
      </c>
      <c r="CZ974" s="10">
        <v>5</v>
      </c>
      <c r="DA974" s="10">
        <v>4</v>
      </c>
      <c r="DB974" s="10">
        <v>5</v>
      </c>
      <c r="DC974" s="10">
        <v>6</v>
      </c>
      <c r="DD974" s="10">
        <v>4</v>
      </c>
      <c r="DE974" s="10">
        <v>6</v>
      </c>
      <c r="DF974" s="10">
        <v>6</v>
      </c>
      <c r="DG974" s="10">
        <v>5</v>
      </c>
      <c r="DH974" s="10">
        <v>4</v>
      </c>
      <c r="DI974" s="10">
        <v>5</v>
      </c>
      <c r="DJ974" s="10">
        <v>3</v>
      </c>
      <c r="DK974" s="10">
        <v>4</v>
      </c>
      <c r="DL974" s="10">
        <v>3</v>
      </c>
      <c r="DM974" s="9" t="s">
        <v>154</v>
      </c>
      <c r="DN974" s="10">
        <v>1965</v>
      </c>
      <c r="DO974" s="9">
        <f t="shared" si="4"/>
        <v>56</v>
      </c>
      <c r="DP974" s="9" t="s">
        <v>155</v>
      </c>
      <c r="DQ974" s="9" t="s">
        <v>202</v>
      </c>
      <c r="DR974" s="9" t="s">
        <v>170</v>
      </c>
      <c r="DS974" s="9" t="s">
        <v>137</v>
      </c>
      <c r="DT974" s="9" t="s">
        <v>181</v>
      </c>
      <c r="DU974" s="9" t="s">
        <v>158</v>
      </c>
      <c r="DV974" s="9" t="str">
        <f>VLOOKUP(DU974,Metadata!$B$2:$C$7,2,FALSE)</f>
        <v>6+ years</v>
      </c>
    </row>
    <row r="975" spans="1:126">
      <c r="A975" s="13">
        <v>974</v>
      </c>
      <c r="B975" s="9" t="s">
        <v>171</v>
      </c>
      <c r="C975" s="9" t="str">
        <f>VLOOKUP(B975,Metadata!$M$2:$N$6,2,FALSE)</f>
        <v>Contractor</v>
      </c>
      <c r="D975" s="9" t="s">
        <v>137</v>
      </c>
      <c r="E975" s="9" t="s">
        <v>136</v>
      </c>
      <c r="F975" s="9" t="s">
        <v>138</v>
      </c>
      <c r="G975" s="9" t="s">
        <v>283</v>
      </c>
      <c r="H975" s="9" t="str">
        <f>IF(G975="","",VLOOKUP(G975,Metadata!$J$2:$K$22,2,FALSE))</f>
        <v>Lisbon Metropolitan Area</v>
      </c>
      <c r="I975" s="9" t="s">
        <v>138</v>
      </c>
      <c r="J975" s="9" t="str">
        <f>IF(I975="","",VLOOKUP(I975,Metadata!$P$2:$Q$43,2,FALSE))</f>
        <v>Europe</v>
      </c>
      <c r="K975" s="9" t="str">
        <f t="shared" si="0"/>
        <v>Portugal</v>
      </c>
      <c r="L975" s="9" t="s">
        <v>140</v>
      </c>
      <c r="M975" s="9" t="str">
        <f>IF(L975="","",VLOOKUP(L975,Metadata!$J$2:$K$22,2,FALSE))</f>
        <v>Lisbon Metropolitan Area</v>
      </c>
      <c r="N975" s="9" t="s">
        <v>141</v>
      </c>
      <c r="O975" s="9" t="s">
        <v>137</v>
      </c>
      <c r="P975" s="9" t="s">
        <v>142</v>
      </c>
      <c r="Q975" s="10" t="str">
        <f t="shared" si="1"/>
        <v>Full Office Job</v>
      </c>
      <c r="R975" s="10">
        <v>7</v>
      </c>
      <c r="S975" s="9" t="s">
        <v>161</v>
      </c>
      <c r="T975" s="9" t="s">
        <v>137</v>
      </c>
      <c r="U975" s="9" t="str">
        <f>IF(S975&lt;&gt;"",S975,IF(T975&lt;&gt;"",VLOOKUP(T975,Metadata!$S$2:$T$228,2,FALSE),""))</f>
        <v>Full-Stack Developer</v>
      </c>
      <c r="V975" s="9" t="s">
        <v>207</v>
      </c>
      <c r="W975" s="9" t="s">
        <v>137</v>
      </c>
      <c r="X975" s="9" t="s">
        <v>269</v>
      </c>
      <c r="Y975" s="9" t="s">
        <v>137</v>
      </c>
      <c r="Z975" s="9" t="s">
        <v>146</v>
      </c>
      <c r="AA975" s="9" t="s">
        <v>165</v>
      </c>
      <c r="AB975" s="9" t="s">
        <v>137</v>
      </c>
      <c r="AC975" s="9" t="s">
        <v>147</v>
      </c>
      <c r="AD975" s="9"/>
      <c r="AE975" s="9" t="s">
        <v>194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 t="s">
        <v>273</v>
      </c>
      <c r="BJ975" s="9"/>
      <c r="BK975" s="9" t="s">
        <v>198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12" t="s">
        <v>273</v>
      </c>
      <c r="BY975" s="9"/>
      <c r="BZ975" s="9"/>
      <c r="CA975" s="10">
        <v>3</v>
      </c>
      <c r="CB975" s="10" t="str">
        <f t="shared" si="5"/>
        <v>Less than 3 months</v>
      </c>
      <c r="CC975" s="10">
        <v>35</v>
      </c>
      <c r="CD975" s="9">
        <f t="shared" si="2"/>
        <v>56000</v>
      </c>
      <c r="CE975" s="9" t="s">
        <v>137</v>
      </c>
      <c r="CF975" s="9" t="s">
        <v>137</v>
      </c>
      <c r="CG975" s="9" t="str">
        <f>IF(CF975="","",VLOOKUP(CF975,Metadata!$D$2:$H$20,2,FALSE))</f>
        <v/>
      </c>
      <c r="CH975" s="9" t="str">
        <f>IF(CF975="","",VLOOKUP(CF975,Metadata!$D$2:$H$20,4,FALSE))</f>
        <v/>
      </c>
      <c r="CI975" s="9" t="str">
        <f>IF(CF975="","",VLOOKUP(CF975,Metadata!$D$2:$H$20,5,FALSE))</f>
        <v/>
      </c>
      <c r="CJ975" s="9">
        <f t="shared" si="3"/>
        <v>56000</v>
      </c>
      <c r="CK975" s="9" t="s">
        <v>201</v>
      </c>
      <c r="CL975" s="10">
        <v>7</v>
      </c>
      <c r="CM975" s="10">
        <v>5</v>
      </c>
      <c r="CN975" s="10">
        <v>7</v>
      </c>
      <c r="CO975" s="10">
        <v>4</v>
      </c>
      <c r="CP975" s="10">
        <v>4</v>
      </c>
      <c r="CQ975" s="10">
        <v>4</v>
      </c>
      <c r="CR975" s="10">
        <v>7</v>
      </c>
      <c r="CS975" s="10">
        <v>7</v>
      </c>
      <c r="CT975" s="10">
        <v>1</v>
      </c>
      <c r="CU975" s="10">
        <v>1</v>
      </c>
      <c r="CV975" s="10">
        <v>4</v>
      </c>
      <c r="CW975" s="10">
        <v>5</v>
      </c>
      <c r="CX975" s="10">
        <v>7</v>
      </c>
      <c r="CY975" s="10">
        <v>7</v>
      </c>
      <c r="CZ975" s="10">
        <v>5</v>
      </c>
      <c r="DA975" s="10">
        <v>1</v>
      </c>
      <c r="DB975" s="10">
        <v>1</v>
      </c>
      <c r="DC975" s="10">
        <v>1</v>
      </c>
      <c r="DD975" s="10">
        <v>1</v>
      </c>
      <c r="DE975" s="10">
        <v>7</v>
      </c>
      <c r="DF975" s="10">
        <v>7</v>
      </c>
      <c r="DG975" s="10">
        <v>7</v>
      </c>
      <c r="DH975" s="10">
        <v>7</v>
      </c>
      <c r="DI975" s="10">
        <v>7</v>
      </c>
      <c r="DJ975" s="10">
        <v>1</v>
      </c>
      <c r="DK975" s="10">
        <v>1</v>
      </c>
      <c r="DL975" s="10">
        <v>7</v>
      </c>
      <c r="DM975" s="9" t="s">
        <v>154</v>
      </c>
      <c r="DN975" s="10">
        <v>1992</v>
      </c>
      <c r="DO975" s="9">
        <f t="shared" si="4"/>
        <v>29</v>
      </c>
      <c r="DP975" s="9" t="s">
        <v>155</v>
      </c>
      <c r="DQ975" s="9" t="s">
        <v>202</v>
      </c>
      <c r="DR975" s="9" t="s">
        <v>157</v>
      </c>
      <c r="DS975" s="9" t="s">
        <v>137</v>
      </c>
      <c r="DT975" s="9" t="s">
        <v>181</v>
      </c>
      <c r="DU975" s="9" t="s">
        <v>203</v>
      </c>
      <c r="DV975" s="9" t="str">
        <f>VLOOKUP(DU975,Metadata!$B$2:$C$7,2,FALSE)</f>
        <v>6+ years</v>
      </c>
    </row>
    <row r="976" spans="1:126">
      <c r="A976" s="13">
        <v>975</v>
      </c>
      <c r="B976" s="9" t="s">
        <v>135</v>
      </c>
      <c r="C976" s="9" t="str">
        <f>VLOOKUP(B976,Metadata!$M$2:$N$6,2,FALSE)</f>
        <v>Permanent Employee</v>
      </c>
      <c r="D976" s="9" t="s">
        <v>159</v>
      </c>
      <c r="E976" s="9" t="s">
        <v>137</v>
      </c>
      <c r="F976" s="9" t="s">
        <v>138</v>
      </c>
      <c r="G976" s="9" t="s">
        <v>190</v>
      </c>
      <c r="H976" s="9" t="str">
        <f>IF(G976="","",VLOOKUP(G976,Metadata!$J$2:$K$22,2,FALSE))</f>
        <v>North</v>
      </c>
      <c r="I976" s="9" t="s">
        <v>138</v>
      </c>
      <c r="J976" s="9" t="str">
        <f>IF(I976="","",VLOOKUP(I976,Metadata!$P$2:$Q$43,2,FALSE))</f>
        <v>Europe</v>
      </c>
      <c r="K976" s="9" t="str">
        <f t="shared" si="0"/>
        <v>Portugal</v>
      </c>
      <c r="L976" s="9" t="s">
        <v>172</v>
      </c>
      <c r="M976" s="9" t="str">
        <f>IF(L976="","",VLOOKUP(L976,Metadata!$J$2:$K$22,2,FALSE))</f>
        <v>Porto Metropolitan Area</v>
      </c>
      <c r="N976" s="9" t="s">
        <v>214</v>
      </c>
      <c r="O976" s="9" t="s">
        <v>278</v>
      </c>
      <c r="P976" s="9" t="s">
        <v>191</v>
      </c>
      <c r="Q976" s="10" t="str">
        <f t="shared" si="1"/>
        <v>Remote Job (full or flexible)</v>
      </c>
      <c r="R976" s="10">
        <v>5</v>
      </c>
      <c r="S976" s="9" t="s">
        <v>206</v>
      </c>
      <c r="T976" s="9" t="s">
        <v>137</v>
      </c>
      <c r="U976" s="9" t="str">
        <f>IF(S976&lt;&gt;"",S976,IF(T976&lt;&gt;"",VLOOKUP(T976,Metadata!$S$2:$T$228,2,FALSE),""))</f>
        <v>Mobile Apps Developer</v>
      </c>
      <c r="V976" s="9" t="s">
        <v>144</v>
      </c>
      <c r="W976" s="9" t="s">
        <v>137</v>
      </c>
      <c r="X976" s="9" t="s">
        <v>269</v>
      </c>
      <c r="Y976" s="9" t="s">
        <v>137</v>
      </c>
      <c r="Z976" s="9" t="s">
        <v>224</v>
      </c>
      <c r="AA976" s="9" t="s">
        <v>137</v>
      </c>
      <c r="AB976" s="9" t="s">
        <v>137</v>
      </c>
      <c r="AC976" s="9"/>
      <c r="AD976" s="9" t="s">
        <v>148</v>
      </c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 t="s">
        <v>284</v>
      </c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 t="s">
        <v>219</v>
      </c>
      <c r="BR976" s="9"/>
      <c r="BS976" s="9"/>
      <c r="BT976" s="9"/>
      <c r="BU976" s="9"/>
      <c r="BV976" s="9"/>
      <c r="BW976" s="9"/>
      <c r="BX976" s="9"/>
      <c r="BY976" s="9"/>
      <c r="BZ976" s="9"/>
      <c r="CA976" s="10"/>
      <c r="CB976" s="10" t="str">
        <f t="shared" si="5"/>
        <v/>
      </c>
      <c r="CC976" s="10"/>
      <c r="CD976" s="9" t="str">
        <f t="shared" si="2"/>
        <v/>
      </c>
      <c r="CE976" s="9" t="s">
        <v>168</v>
      </c>
      <c r="CF976" s="9" t="s">
        <v>188</v>
      </c>
      <c r="CG976" s="9">
        <f>IF(CF976="","",VLOOKUP(CF976,Metadata!$D$2:$H$20,2,FALSE))</f>
        <v>17500</v>
      </c>
      <c r="CH976" s="9">
        <f>IF(CF976="","",VLOOKUP(CF976,Metadata!$D$2:$H$20,4,FALSE))</f>
        <v>15000</v>
      </c>
      <c r="CI976" s="9">
        <f>IF(CF976="","",VLOOKUP(CF976,Metadata!$D$2:$H$20,5,FALSE))</f>
        <v>20000</v>
      </c>
      <c r="CJ976" s="9">
        <f t="shared" si="3"/>
        <v>17500</v>
      </c>
      <c r="CK976" s="9" t="s">
        <v>277</v>
      </c>
      <c r="CL976" s="10">
        <v>5</v>
      </c>
      <c r="CM976" s="10">
        <v>5</v>
      </c>
      <c r="CN976" s="10">
        <v>6</v>
      </c>
      <c r="CO976" s="10">
        <v>6</v>
      </c>
      <c r="CP976" s="10">
        <v>7</v>
      </c>
      <c r="CQ976" s="10">
        <v>6</v>
      </c>
      <c r="CR976" s="10">
        <v>4</v>
      </c>
      <c r="CS976" s="10">
        <v>4</v>
      </c>
      <c r="CT976" s="10">
        <v>5</v>
      </c>
      <c r="CU976" s="10">
        <v>6</v>
      </c>
      <c r="CV976" s="10">
        <v>6</v>
      </c>
      <c r="CW976" s="10">
        <v>4</v>
      </c>
      <c r="CX976" s="10">
        <v>6</v>
      </c>
      <c r="CY976" s="10">
        <v>4</v>
      </c>
      <c r="CZ976" s="10">
        <v>6</v>
      </c>
      <c r="DA976" s="10">
        <v>6</v>
      </c>
      <c r="DB976" s="10">
        <v>4</v>
      </c>
      <c r="DC976" s="10">
        <v>6</v>
      </c>
      <c r="DD976" s="10">
        <v>4</v>
      </c>
      <c r="DE976" s="10">
        <v>6</v>
      </c>
      <c r="DF976" s="10">
        <v>6</v>
      </c>
      <c r="DG976" s="10">
        <v>6</v>
      </c>
      <c r="DH976" s="10">
        <v>6</v>
      </c>
      <c r="DI976" s="10">
        <v>5</v>
      </c>
      <c r="DJ976" s="10">
        <v>6</v>
      </c>
      <c r="DK976" s="10">
        <v>6</v>
      </c>
      <c r="DL976" s="10">
        <v>4</v>
      </c>
      <c r="DM976" s="9" t="s">
        <v>154</v>
      </c>
      <c r="DN976" s="10">
        <v>1991</v>
      </c>
      <c r="DO976" s="9">
        <f t="shared" si="4"/>
        <v>30</v>
      </c>
      <c r="DP976" s="9" t="s">
        <v>155</v>
      </c>
      <c r="DQ976" s="9" t="s">
        <v>202</v>
      </c>
      <c r="DR976" s="9" t="s">
        <v>157</v>
      </c>
      <c r="DS976" s="9" t="s">
        <v>137</v>
      </c>
      <c r="DT976" s="9" t="s">
        <v>181</v>
      </c>
      <c r="DU976" s="9" t="s">
        <v>168</v>
      </c>
      <c r="DV976" s="9" t="str">
        <f>VLOOKUP(DU976,Metadata!$B$2:$C$7,2,FALSE)</f>
        <v>0 - 3 years</v>
      </c>
    </row>
    <row r="977" spans="1:126">
      <c r="A977" s="13">
        <v>976</v>
      </c>
      <c r="B977" s="9" t="s">
        <v>135</v>
      </c>
      <c r="C977" s="9" t="str">
        <f>VLOOKUP(B977,Metadata!$M$2:$N$6,2,FALSE)</f>
        <v>Permanent Employee</v>
      </c>
      <c r="D977" s="9" t="s">
        <v>159</v>
      </c>
      <c r="E977" s="9" t="s">
        <v>137</v>
      </c>
      <c r="F977" s="9" t="s">
        <v>138</v>
      </c>
      <c r="G977" s="9" t="s">
        <v>140</v>
      </c>
      <c r="H977" s="9" t="str">
        <f>IF(G977="","",VLOOKUP(G977,Metadata!$J$2:$K$22,2,FALSE))</f>
        <v>Lisbon Metropolitan Area</v>
      </c>
      <c r="I977" s="9" t="s">
        <v>311</v>
      </c>
      <c r="J977" s="9" t="str">
        <f>IF(I977="","",VLOOKUP(I977,Metadata!$P$2:$Q$43,2,FALSE))</f>
        <v>Europe</v>
      </c>
      <c r="K977" s="9" t="str">
        <f t="shared" si="0"/>
        <v>International</v>
      </c>
      <c r="L977" s="9" t="s">
        <v>137</v>
      </c>
      <c r="M977" s="9" t="str">
        <f>IF(L977="","",VLOOKUP(L977,Metadata!$J$2:$K$22,2,FALSE))</f>
        <v/>
      </c>
      <c r="N977" s="9" t="s">
        <v>214</v>
      </c>
      <c r="O977" s="9" t="s">
        <v>278</v>
      </c>
      <c r="P977" s="9" t="s">
        <v>191</v>
      </c>
      <c r="Q977" s="10" t="str">
        <f t="shared" si="1"/>
        <v>Remote Job (full or flexible)</v>
      </c>
      <c r="R977" s="10">
        <v>5</v>
      </c>
      <c r="S977" s="9" t="s">
        <v>332</v>
      </c>
      <c r="T977" s="9" t="s">
        <v>137</v>
      </c>
      <c r="U977" s="9" t="str">
        <f>IF(S977&lt;&gt;"",S977,IF(T977&lt;&gt;"",VLOOKUP(T977,Metadata!$S$2:$T$228,2,FALSE),""))</f>
        <v>UX/UI Designer</v>
      </c>
      <c r="V977" s="9" t="s">
        <v>162</v>
      </c>
      <c r="W977" s="9" t="s">
        <v>137</v>
      </c>
      <c r="X977" s="9" t="s">
        <v>252</v>
      </c>
      <c r="Y977" s="9" t="s">
        <v>137</v>
      </c>
      <c r="Z977" s="9" t="s">
        <v>184</v>
      </c>
      <c r="AA977" s="9" t="s">
        <v>137</v>
      </c>
      <c r="AB977" s="9" t="s">
        <v>137</v>
      </c>
      <c r="AC977" s="9"/>
      <c r="AD977" s="9"/>
      <c r="AE977" s="9" t="s">
        <v>194</v>
      </c>
      <c r="AF977" s="9"/>
      <c r="AG977" s="9"/>
      <c r="AH977" s="9"/>
      <c r="AI977" s="9" t="s">
        <v>230</v>
      </c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 t="s">
        <v>167</v>
      </c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10"/>
      <c r="CB977" s="10" t="str">
        <f t="shared" si="5"/>
        <v/>
      </c>
      <c r="CC977" s="10"/>
      <c r="CD977" s="9" t="str">
        <f t="shared" si="2"/>
        <v/>
      </c>
      <c r="CE977" s="9" t="s">
        <v>168</v>
      </c>
      <c r="CF977" s="9" t="s">
        <v>293</v>
      </c>
      <c r="CG977" s="9">
        <f>IF(CF977="","",VLOOKUP(CF977,Metadata!$D$2:$H$20,2,FALSE))</f>
        <v>52500</v>
      </c>
      <c r="CH977" s="9">
        <f>IF(CF977="","",VLOOKUP(CF977,Metadata!$D$2:$H$20,4,FALSE))</f>
        <v>50000</v>
      </c>
      <c r="CI977" s="9">
        <f>IF(CF977="","",VLOOKUP(CF977,Metadata!$D$2:$H$20,5,FALSE))</f>
        <v>55000</v>
      </c>
      <c r="CJ977" s="9">
        <f t="shared" si="3"/>
        <v>52500</v>
      </c>
      <c r="CK977" s="9" t="s">
        <v>221</v>
      </c>
      <c r="CL977" s="10">
        <v>2</v>
      </c>
      <c r="CM977" s="10">
        <v>2</v>
      </c>
      <c r="CN977" s="10">
        <v>7</v>
      </c>
      <c r="CO977" s="10">
        <v>7</v>
      </c>
      <c r="CP977" s="10">
        <v>7</v>
      </c>
      <c r="CQ977" s="10">
        <v>7</v>
      </c>
      <c r="CR977" s="10">
        <v>6</v>
      </c>
      <c r="CS977" s="10">
        <v>5</v>
      </c>
      <c r="CT977" s="10">
        <v>7</v>
      </c>
      <c r="CU977" s="10">
        <v>7</v>
      </c>
      <c r="CV977" s="10">
        <v>7</v>
      </c>
      <c r="CW977" s="10">
        <v>4</v>
      </c>
      <c r="CX977" s="10">
        <v>6</v>
      </c>
      <c r="CY977" s="10">
        <v>7</v>
      </c>
      <c r="CZ977" s="10">
        <v>7</v>
      </c>
      <c r="DA977" s="10">
        <v>7</v>
      </c>
      <c r="DB977" s="10">
        <v>7</v>
      </c>
      <c r="DC977" s="10">
        <v>7</v>
      </c>
      <c r="DD977" s="10">
        <v>7</v>
      </c>
      <c r="DE977" s="10">
        <v>7</v>
      </c>
      <c r="DF977" s="10">
        <v>7</v>
      </c>
      <c r="DG977" s="10">
        <v>7</v>
      </c>
      <c r="DH977" s="10">
        <v>7</v>
      </c>
      <c r="DI977" s="10">
        <v>7</v>
      </c>
      <c r="DJ977" s="10">
        <v>6</v>
      </c>
      <c r="DK977" s="10">
        <v>7</v>
      </c>
      <c r="DL977" s="10">
        <v>7</v>
      </c>
      <c r="DM977" s="9" t="s">
        <v>296</v>
      </c>
      <c r="DN977" s="10">
        <v>1982</v>
      </c>
      <c r="DO977" s="9">
        <f t="shared" si="4"/>
        <v>39</v>
      </c>
      <c r="DP977" s="9" t="s">
        <v>222</v>
      </c>
      <c r="DQ977" s="9" t="s">
        <v>156</v>
      </c>
      <c r="DR977" s="9" t="s">
        <v>157</v>
      </c>
      <c r="DS977" s="9" t="s">
        <v>137</v>
      </c>
      <c r="DT977" s="9" t="s">
        <v>181</v>
      </c>
      <c r="DU977" s="9" t="s">
        <v>158</v>
      </c>
      <c r="DV977" s="9" t="str">
        <f>VLOOKUP(DU977,Metadata!$B$2:$C$7,2,FALSE)</f>
        <v>6+ years</v>
      </c>
    </row>
    <row r="978" spans="1:126">
      <c r="A978" s="13">
        <v>977</v>
      </c>
      <c r="B978" s="9" t="s">
        <v>135</v>
      </c>
      <c r="C978" s="9" t="str">
        <f>VLOOKUP(B978,Metadata!$M$2:$N$6,2,FALSE)</f>
        <v>Permanent Employee</v>
      </c>
      <c r="D978" s="9" t="s">
        <v>159</v>
      </c>
      <c r="E978" s="9" t="s">
        <v>137</v>
      </c>
      <c r="F978" s="9" t="s">
        <v>138</v>
      </c>
      <c r="G978" s="9" t="s">
        <v>140</v>
      </c>
      <c r="H978" s="9" t="str">
        <f>IF(G978="","",VLOOKUP(G978,Metadata!$J$2:$K$22,2,FALSE))</f>
        <v>Lisbon Metropolitan Area</v>
      </c>
      <c r="I978" s="9" t="s">
        <v>320</v>
      </c>
      <c r="J978" s="9" t="str">
        <f>IF(I978="","",VLOOKUP(I978,Metadata!$P$2:$Q$43,2,FALSE))</f>
        <v>Europe</v>
      </c>
      <c r="K978" s="9" t="str">
        <f t="shared" si="0"/>
        <v>International</v>
      </c>
      <c r="L978" s="9" t="s">
        <v>137</v>
      </c>
      <c r="M978" s="9" t="str">
        <f>IF(L978="","",VLOOKUP(L978,Metadata!$J$2:$K$22,2,FALSE))</f>
        <v/>
      </c>
      <c r="N978" s="9" t="s">
        <v>141</v>
      </c>
      <c r="O978" s="9" t="s">
        <v>137</v>
      </c>
      <c r="P978" s="9" t="s">
        <v>191</v>
      </c>
      <c r="Q978" s="10" t="str">
        <f t="shared" si="1"/>
        <v>Remote Job (full or flexible)</v>
      </c>
      <c r="R978" s="10">
        <v>6</v>
      </c>
      <c r="S978" s="9" t="s">
        <v>192</v>
      </c>
      <c r="T978" s="9" t="s">
        <v>137</v>
      </c>
      <c r="U978" s="9" t="str">
        <f>IF(S978&lt;&gt;"",S978,IF(T978&lt;&gt;"",VLOOKUP(T978,Metadata!$S$2:$T$228,2,FALSE),""))</f>
        <v>Back-End Developer</v>
      </c>
      <c r="V978" s="9" t="s">
        <v>279</v>
      </c>
      <c r="W978" s="9" t="s">
        <v>137</v>
      </c>
      <c r="X978" s="9" t="s">
        <v>145</v>
      </c>
      <c r="Y978" s="9" t="s">
        <v>137</v>
      </c>
      <c r="Z978" s="9" t="s">
        <v>146</v>
      </c>
      <c r="AA978" s="9" t="s">
        <v>137</v>
      </c>
      <c r="AB978" s="9" t="s">
        <v>137</v>
      </c>
      <c r="AC978" s="9" t="s">
        <v>147</v>
      </c>
      <c r="AD978" s="9"/>
      <c r="AE978" s="9" t="s">
        <v>194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198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10"/>
      <c r="CB978" s="10" t="str">
        <f t="shared" si="5"/>
        <v/>
      </c>
      <c r="CC978" s="10"/>
      <c r="CD978" s="9" t="str">
        <f t="shared" si="2"/>
        <v/>
      </c>
      <c r="CE978" s="9" t="s">
        <v>232</v>
      </c>
      <c r="CF978" s="9" t="s">
        <v>245</v>
      </c>
      <c r="CG978" s="9">
        <f>IF(CF978="","",VLOOKUP(CF978,Metadata!$D$2:$H$20,2,FALSE))</f>
        <v>42500</v>
      </c>
      <c r="CH978" s="9">
        <f>IF(CF978="","",VLOOKUP(CF978,Metadata!$D$2:$H$20,4,FALSE))</f>
        <v>40000</v>
      </c>
      <c r="CI978" s="9">
        <f>IF(CF978="","",VLOOKUP(CF978,Metadata!$D$2:$H$20,5,FALSE))</f>
        <v>45000</v>
      </c>
      <c r="CJ978" s="9">
        <f t="shared" si="3"/>
        <v>42500</v>
      </c>
      <c r="CK978" s="9" t="s">
        <v>201</v>
      </c>
      <c r="CL978" s="10">
        <v>5</v>
      </c>
      <c r="CM978" s="10">
        <v>2</v>
      </c>
      <c r="CN978" s="10">
        <v>6</v>
      </c>
      <c r="CO978" s="10">
        <v>6</v>
      </c>
      <c r="CP978" s="10">
        <v>4</v>
      </c>
      <c r="CQ978" s="10">
        <v>5</v>
      </c>
      <c r="CR978" s="10">
        <v>5</v>
      </c>
      <c r="CS978" s="10">
        <v>5</v>
      </c>
      <c r="CT978" s="10">
        <v>6</v>
      </c>
      <c r="CU978" s="10">
        <v>5</v>
      </c>
      <c r="CV978" s="10">
        <v>4</v>
      </c>
      <c r="CW978" s="10">
        <v>3</v>
      </c>
      <c r="CX978" s="10">
        <v>4</v>
      </c>
      <c r="CY978" s="10">
        <v>5</v>
      </c>
      <c r="CZ978" s="10">
        <v>6</v>
      </c>
      <c r="DA978" s="10">
        <v>4</v>
      </c>
      <c r="DB978" s="10">
        <v>3</v>
      </c>
      <c r="DC978" s="10">
        <v>4</v>
      </c>
      <c r="DD978" s="10">
        <v>3</v>
      </c>
      <c r="DE978" s="10">
        <v>6</v>
      </c>
      <c r="DF978" s="10">
        <v>4</v>
      </c>
      <c r="DG978" s="10">
        <v>5</v>
      </c>
      <c r="DH978" s="10">
        <v>3</v>
      </c>
      <c r="DI978" s="10">
        <v>5</v>
      </c>
      <c r="DJ978" s="10">
        <v>4</v>
      </c>
      <c r="DK978" s="10">
        <v>5</v>
      </c>
      <c r="DL978" s="10">
        <v>5</v>
      </c>
      <c r="DM978" s="9" t="s">
        <v>154</v>
      </c>
      <c r="DN978" s="10">
        <v>1984</v>
      </c>
      <c r="DO978" s="9">
        <f t="shared" si="4"/>
        <v>37</v>
      </c>
      <c r="DP978" s="9" t="s">
        <v>155</v>
      </c>
      <c r="DQ978" s="9" t="s">
        <v>202</v>
      </c>
      <c r="DR978" s="9" t="s">
        <v>157</v>
      </c>
      <c r="DS978" s="9" t="s">
        <v>137</v>
      </c>
      <c r="DT978" s="9" t="s">
        <v>181</v>
      </c>
      <c r="DU978" s="9" t="s">
        <v>158</v>
      </c>
      <c r="DV978" s="9" t="str">
        <f>VLOOKUP(DU978,Metadata!$B$2:$C$7,2,FALSE)</f>
        <v>6+ years</v>
      </c>
    </row>
    <row r="979" spans="1:126">
      <c r="A979" s="13">
        <v>978</v>
      </c>
      <c r="B979" s="9" t="s">
        <v>135</v>
      </c>
      <c r="C979" s="9" t="str">
        <f>VLOOKUP(B979,Metadata!$M$2:$N$6,2,FALSE)</f>
        <v>Permanent Employee</v>
      </c>
      <c r="D979" s="9" t="s">
        <v>159</v>
      </c>
      <c r="E979" s="9" t="s">
        <v>137</v>
      </c>
      <c r="F979" s="9" t="s">
        <v>138</v>
      </c>
      <c r="G979" s="9" t="s">
        <v>283</v>
      </c>
      <c r="H979" s="9" t="str">
        <f>IF(G979="","",VLOOKUP(G979,Metadata!$J$2:$K$22,2,FALSE))</f>
        <v>Lisbon Metropolitan Area</v>
      </c>
      <c r="I979" s="9" t="s">
        <v>138</v>
      </c>
      <c r="J979" s="9" t="str">
        <f>IF(I979="","",VLOOKUP(I979,Metadata!$P$2:$Q$43,2,FALSE))</f>
        <v>Europe</v>
      </c>
      <c r="K979" s="9" t="str">
        <f t="shared" si="0"/>
        <v>Portugal</v>
      </c>
      <c r="L979" s="9" t="s">
        <v>140</v>
      </c>
      <c r="M979" s="9" t="str">
        <f>IF(L979="","",VLOOKUP(L979,Metadata!$J$2:$K$22,2,FALSE))</f>
        <v>Lisbon Metropolitan Area</v>
      </c>
      <c r="N979" s="9" t="s">
        <v>214</v>
      </c>
      <c r="O979" s="9" t="s">
        <v>136</v>
      </c>
      <c r="P979" s="9" t="s">
        <v>191</v>
      </c>
      <c r="Q979" s="10" t="str">
        <f t="shared" si="1"/>
        <v>Remote Job (full or flexible)</v>
      </c>
      <c r="R979" s="10">
        <v>6</v>
      </c>
      <c r="S979" s="9" t="s">
        <v>338</v>
      </c>
      <c r="T979" s="9" t="s">
        <v>137</v>
      </c>
      <c r="U979" s="9" t="str">
        <f>IF(S979&lt;&gt;"",S979,IF(T979&lt;&gt;"",VLOOKUP(T979,Metadata!$S$2:$T$228,2,FALSE),""))</f>
        <v>Solutions Architect</v>
      </c>
      <c r="V979" s="9" t="s">
        <v>207</v>
      </c>
      <c r="W979" s="9" t="s">
        <v>137</v>
      </c>
      <c r="X979" s="9" t="s">
        <v>145</v>
      </c>
      <c r="Y979" s="9" t="s">
        <v>137</v>
      </c>
      <c r="Z979" s="9" t="s">
        <v>224</v>
      </c>
      <c r="AA979" s="9" t="s">
        <v>165</v>
      </c>
      <c r="AB979" s="9" t="s">
        <v>137</v>
      </c>
      <c r="AC979" s="9" t="s">
        <v>147</v>
      </c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 t="s">
        <v>150</v>
      </c>
      <c r="BZ979" s="9" t="s">
        <v>137</v>
      </c>
      <c r="CA979" s="10"/>
      <c r="CB979" s="10" t="str">
        <f t="shared" si="5"/>
        <v/>
      </c>
      <c r="CC979" s="10"/>
      <c r="CD979" s="9" t="str">
        <f t="shared" si="2"/>
        <v/>
      </c>
      <c r="CE979" s="9" t="s">
        <v>232</v>
      </c>
      <c r="CF979" s="9" t="s">
        <v>254</v>
      </c>
      <c r="CG979" s="9">
        <f>IF(CF979="","",VLOOKUP(CF979,Metadata!$D$2:$H$20,2,FALSE))</f>
        <v>37500</v>
      </c>
      <c r="CH979" s="9">
        <f>IF(CF979="","",VLOOKUP(CF979,Metadata!$D$2:$H$20,4,FALSE))</f>
        <v>35000</v>
      </c>
      <c r="CI979" s="9">
        <f>IF(CF979="","",VLOOKUP(CF979,Metadata!$D$2:$H$20,5,FALSE))</f>
        <v>40000</v>
      </c>
      <c r="CJ979" s="9">
        <f t="shared" si="3"/>
        <v>37500</v>
      </c>
      <c r="CK979" s="9" t="s">
        <v>201</v>
      </c>
      <c r="CL979" s="10">
        <v>5</v>
      </c>
      <c r="CM979" s="10">
        <v>1</v>
      </c>
      <c r="CN979" s="10">
        <v>6</v>
      </c>
      <c r="CO979" s="10">
        <v>5</v>
      </c>
      <c r="CP979" s="10">
        <v>5</v>
      </c>
      <c r="CQ979" s="10">
        <v>6</v>
      </c>
      <c r="CR979" s="10">
        <v>6</v>
      </c>
      <c r="CS979" s="10">
        <v>6</v>
      </c>
      <c r="CT979" s="10">
        <v>6</v>
      </c>
      <c r="CU979" s="10">
        <v>3</v>
      </c>
      <c r="CV979" s="10">
        <v>5</v>
      </c>
      <c r="CW979" s="10">
        <v>5</v>
      </c>
      <c r="CX979" s="10">
        <v>5</v>
      </c>
      <c r="CY979" s="10">
        <v>5</v>
      </c>
      <c r="CZ979" s="10">
        <v>3</v>
      </c>
      <c r="DA979" s="10">
        <v>6</v>
      </c>
      <c r="DB979" s="10">
        <v>5</v>
      </c>
      <c r="DC979" s="10">
        <v>6</v>
      </c>
      <c r="DD979" s="10">
        <v>4</v>
      </c>
      <c r="DE979" s="10">
        <v>5</v>
      </c>
      <c r="DF979" s="10">
        <v>4</v>
      </c>
      <c r="DG979" s="10">
        <v>5</v>
      </c>
      <c r="DH979" s="10">
        <v>4</v>
      </c>
      <c r="DI979" s="10">
        <v>6</v>
      </c>
      <c r="DJ979" s="10">
        <v>4</v>
      </c>
      <c r="DK979" s="10">
        <v>5</v>
      </c>
      <c r="DL979" s="10">
        <v>6</v>
      </c>
      <c r="DM979" s="9" t="s">
        <v>154</v>
      </c>
      <c r="DN979" s="10">
        <v>1989</v>
      </c>
      <c r="DO979" s="9">
        <f t="shared" si="4"/>
        <v>32</v>
      </c>
      <c r="DP979" s="9" t="s">
        <v>222</v>
      </c>
      <c r="DQ979" s="9" t="s">
        <v>156</v>
      </c>
      <c r="DR979" s="9" t="s">
        <v>157</v>
      </c>
      <c r="DS979" s="9" t="s">
        <v>137</v>
      </c>
      <c r="DT979" s="9" t="s">
        <v>181</v>
      </c>
      <c r="DU979" s="9" t="s">
        <v>203</v>
      </c>
      <c r="DV979" s="9" t="str">
        <f>VLOOKUP(DU979,Metadata!$B$2:$C$7,2,FALSE)</f>
        <v>6+ years</v>
      </c>
    </row>
    <row r="980" spans="1:126">
      <c r="A980" s="13">
        <v>979</v>
      </c>
      <c r="B980" s="9" t="s">
        <v>171</v>
      </c>
      <c r="C980" s="9" t="str">
        <f>VLOOKUP(B980,Metadata!$M$2:$N$6,2,FALSE)</f>
        <v>Contractor</v>
      </c>
      <c r="D980" s="9" t="s">
        <v>137</v>
      </c>
      <c r="E980" s="9" t="s">
        <v>159</v>
      </c>
      <c r="F980" s="9" t="s">
        <v>138</v>
      </c>
      <c r="G980" s="9" t="s">
        <v>140</v>
      </c>
      <c r="H980" s="9" t="str">
        <f>IF(G980="","",VLOOKUP(G980,Metadata!$J$2:$K$22,2,FALSE))</f>
        <v>Lisbon Metropolitan Area</v>
      </c>
      <c r="I980" s="9" t="s">
        <v>311</v>
      </c>
      <c r="J980" s="9" t="str">
        <f>IF(I980="","",VLOOKUP(I980,Metadata!$P$2:$Q$43,2,FALSE))</f>
        <v>Europe</v>
      </c>
      <c r="K980" s="9" t="str">
        <f t="shared" si="0"/>
        <v>International</v>
      </c>
      <c r="L980" s="9" t="s">
        <v>137</v>
      </c>
      <c r="M980" s="9" t="str">
        <f>IF(L980="","",VLOOKUP(L980,Metadata!$J$2:$K$22,2,FALSE))</f>
        <v/>
      </c>
      <c r="N980" s="9" t="s">
        <v>141</v>
      </c>
      <c r="O980" s="9" t="s">
        <v>137</v>
      </c>
      <c r="P980" s="9" t="s">
        <v>142</v>
      </c>
      <c r="Q980" s="10" t="str">
        <f t="shared" si="1"/>
        <v>Full Office Job</v>
      </c>
      <c r="R980" s="10">
        <v>6</v>
      </c>
      <c r="S980" s="9" t="s">
        <v>161</v>
      </c>
      <c r="T980" s="9" t="s">
        <v>137</v>
      </c>
      <c r="U980" s="9" t="str">
        <f>IF(S980&lt;&gt;"",S980,IF(T980&lt;&gt;"",VLOOKUP(T980,Metadata!$S$2:$T$228,2,FALSE),""))</f>
        <v>Full-Stack Developer</v>
      </c>
      <c r="V980" s="9" t="s">
        <v>268</v>
      </c>
      <c r="W980" s="9" t="s">
        <v>137</v>
      </c>
      <c r="X980" s="9" t="s">
        <v>145</v>
      </c>
      <c r="Y980" s="9" t="s">
        <v>137</v>
      </c>
      <c r="Z980" s="9" t="s">
        <v>146</v>
      </c>
      <c r="AA980" s="9" t="s">
        <v>165</v>
      </c>
      <c r="AB980" s="9" t="s">
        <v>253</v>
      </c>
      <c r="AC980" s="9" t="s">
        <v>147</v>
      </c>
      <c r="AD980" s="9" t="s">
        <v>148</v>
      </c>
      <c r="AE980" s="9"/>
      <c r="AF980" s="9"/>
      <c r="AG980" s="9"/>
      <c r="AH980" s="9"/>
      <c r="AI980" s="9"/>
      <c r="AJ980" s="9" t="s">
        <v>185</v>
      </c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 t="s">
        <v>178</v>
      </c>
      <c r="BB980" s="9"/>
      <c r="BC980" s="9"/>
      <c r="BD980" s="9"/>
      <c r="BE980" s="9"/>
      <c r="BF980" s="9"/>
      <c r="BG980" s="9"/>
      <c r="BH980" s="9"/>
      <c r="BI980" s="9"/>
      <c r="BJ980" s="9" t="s">
        <v>167</v>
      </c>
      <c r="BK980" s="9"/>
      <c r="BL980" s="9"/>
      <c r="BM980" s="9"/>
      <c r="BN980" s="9" t="s">
        <v>186</v>
      </c>
      <c r="BO980" s="9"/>
      <c r="BP980" s="9"/>
      <c r="BQ980" s="9" t="s">
        <v>219</v>
      </c>
      <c r="BR980" s="9"/>
      <c r="BS980" s="9"/>
      <c r="BT980" s="9"/>
      <c r="BU980" s="9"/>
      <c r="BV980" s="9"/>
      <c r="BW980" s="9"/>
      <c r="BX980" s="9"/>
      <c r="BY980" s="9"/>
      <c r="BZ980" s="9"/>
      <c r="CA980" s="10">
        <v>12</v>
      </c>
      <c r="CB980" s="10" t="str">
        <f t="shared" si="5"/>
        <v>7 to 12 months</v>
      </c>
      <c r="CC980" s="10">
        <v>35</v>
      </c>
      <c r="CD980" s="9">
        <f t="shared" si="2"/>
        <v>56000</v>
      </c>
      <c r="CE980" s="9" t="s">
        <v>137</v>
      </c>
      <c r="CF980" s="9" t="s">
        <v>137</v>
      </c>
      <c r="CG980" s="9" t="str">
        <f>IF(CF980="","",VLOOKUP(CF980,Metadata!$D$2:$H$20,2,FALSE))</f>
        <v/>
      </c>
      <c r="CH980" s="9" t="str">
        <f>IF(CF980="","",VLOOKUP(CF980,Metadata!$D$2:$H$20,4,FALSE))</f>
        <v/>
      </c>
      <c r="CI980" s="9" t="str">
        <f>IF(CF980="","",VLOOKUP(CF980,Metadata!$D$2:$H$20,5,FALSE))</f>
        <v/>
      </c>
      <c r="CJ980" s="9">
        <f t="shared" si="3"/>
        <v>56000</v>
      </c>
      <c r="CK980" s="9" t="s">
        <v>153</v>
      </c>
      <c r="CL980" s="10">
        <v>5</v>
      </c>
      <c r="CM980" s="10">
        <v>3</v>
      </c>
      <c r="CN980" s="10">
        <v>6</v>
      </c>
      <c r="CO980" s="10">
        <v>6</v>
      </c>
      <c r="CP980" s="10">
        <v>6</v>
      </c>
      <c r="CQ980" s="10">
        <v>6</v>
      </c>
      <c r="CR980" s="10">
        <v>6</v>
      </c>
      <c r="CS980" s="10">
        <v>6</v>
      </c>
      <c r="CT980" s="10">
        <v>6</v>
      </c>
      <c r="CU980" s="10">
        <v>6</v>
      </c>
      <c r="CV980" s="10">
        <v>6</v>
      </c>
      <c r="CW980" s="10">
        <v>6</v>
      </c>
      <c r="CX980" s="10">
        <v>6</v>
      </c>
      <c r="CY980" s="10">
        <v>5</v>
      </c>
      <c r="CZ980" s="10">
        <v>5</v>
      </c>
      <c r="DA980" s="10">
        <v>3</v>
      </c>
      <c r="DB980" s="10">
        <v>3</v>
      </c>
      <c r="DC980" s="10">
        <v>3</v>
      </c>
      <c r="DD980" s="10">
        <v>3</v>
      </c>
      <c r="DE980" s="10">
        <v>3</v>
      </c>
      <c r="DF980" s="10">
        <v>3</v>
      </c>
      <c r="DG980" s="10">
        <v>3</v>
      </c>
      <c r="DH980" s="10">
        <v>3</v>
      </c>
      <c r="DI980" s="10">
        <v>3</v>
      </c>
      <c r="DJ980" s="10">
        <v>3</v>
      </c>
      <c r="DK980" s="10">
        <v>3</v>
      </c>
      <c r="DL980" s="10">
        <v>3</v>
      </c>
      <c r="DM980" s="9" t="s">
        <v>296</v>
      </c>
      <c r="DN980" s="10">
        <v>1988</v>
      </c>
      <c r="DO980" s="9">
        <f t="shared" si="4"/>
        <v>33</v>
      </c>
      <c r="DP980" s="9" t="s">
        <v>155</v>
      </c>
      <c r="DQ980" s="9" t="s">
        <v>227</v>
      </c>
      <c r="DR980" s="9" t="s">
        <v>157</v>
      </c>
      <c r="DS980" s="9" t="s">
        <v>137</v>
      </c>
      <c r="DT980" s="9" t="s">
        <v>181</v>
      </c>
      <c r="DU980" s="9" t="s">
        <v>158</v>
      </c>
      <c r="DV980" s="9" t="str">
        <f>VLOOKUP(DU980,Metadata!$B$2:$C$7,2,FALSE)</f>
        <v>6+ years</v>
      </c>
    </row>
    <row r="981" spans="1:126">
      <c r="A981" s="13">
        <v>980</v>
      </c>
      <c r="B981" s="9" t="s">
        <v>135</v>
      </c>
      <c r="C981" s="9" t="str">
        <f>VLOOKUP(B981,Metadata!$M$2:$N$6,2,FALSE)</f>
        <v>Permanent Employee</v>
      </c>
      <c r="D981" s="9" t="s">
        <v>159</v>
      </c>
      <c r="E981" s="9" t="s">
        <v>137</v>
      </c>
      <c r="F981" s="9" t="s">
        <v>138</v>
      </c>
      <c r="G981" s="9" t="s">
        <v>354</v>
      </c>
      <c r="H981" s="9" t="str">
        <f>IF(G981="","",VLOOKUP(G981,Metadata!$J$2:$K$22,2,FALSE))</f>
        <v>South</v>
      </c>
      <c r="I981" s="9" t="s">
        <v>138</v>
      </c>
      <c r="J981" s="9" t="str">
        <f>IF(I981="","",VLOOKUP(I981,Metadata!$P$2:$Q$43,2,FALSE))</f>
        <v>Europe</v>
      </c>
      <c r="K981" s="9" t="str">
        <f t="shared" si="0"/>
        <v>Portugal</v>
      </c>
      <c r="L981" s="9" t="s">
        <v>140</v>
      </c>
      <c r="M981" s="9" t="str">
        <f>IF(L981="","",VLOOKUP(L981,Metadata!$J$2:$K$22,2,FALSE))</f>
        <v>Lisbon Metropolitan Area</v>
      </c>
      <c r="N981" s="9" t="s">
        <v>141</v>
      </c>
      <c r="O981" s="9" t="s">
        <v>137</v>
      </c>
      <c r="P981" s="9" t="s">
        <v>142</v>
      </c>
      <c r="Q981" s="10" t="str">
        <f t="shared" si="1"/>
        <v>Full Office Job</v>
      </c>
      <c r="R981" s="10">
        <v>7</v>
      </c>
      <c r="S981" s="9" t="s">
        <v>266</v>
      </c>
      <c r="T981" s="9" t="s">
        <v>137</v>
      </c>
      <c r="U981" s="9" t="str">
        <f>IF(S981&lt;&gt;"",S981,IF(T981&lt;&gt;"",VLOOKUP(T981,Metadata!$S$2:$T$228,2,FALSE),""))</f>
        <v>Data Scientist/Data Engineer</v>
      </c>
      <c r="V981" s="9" t="s">
        <v>304</v>
      </c>
      <c r="W981" s="9" t="s">
        <v>137</v>
      </c>
      <c r="X981" s="9" t="s">
        <v>145</v>
      </c>
      <c r="Y981" s="9" t="s">
        <v>137</v>
      </c>
      <c r="Z981" s="9" t="s">
        <v>184</v>
      </c>
      <c r="AA981" s="9" t="s">
        <v>165</v>
      </c>
      <c r="AB981" s="9" t="s">
        <v>253</v>
      </c>
      <c r="AC981" s="9" t="s">
        <v>147</v>
      </c>
      <c r="AD981" s="9" t="s">
        <v>148</v>
      </c>
      <c r="AE981" s="9"/>
      <c r="AF981" s="9" t="s">
        <v>243</v>
      </c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 t="s">
        <v>270</v>
      </c>
      <c r="AW981" s="9"/>
      <c r="AX981" s="9"/>
      <c r="AY981" s="9"/>
      <c r="AZ981" s="9"/>
      <c r="BA981" s="9" t="s">
        <v>178</v>
      </c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 t="s">
        <v>186</v>
      </c>
      <c r="BO981" s="9" t="s">
        <v>257</v>
      </c>
      <c r="BP981" s="9"/>
      <c r="BQ981" s="9" t="s">
        <v>219</v>
      </c>
      <c r="BR981" s="9"/>
      <c r="BS981" s="9" t="s">
        <v>200</v>
      </c>
      <c r="BT981" s="9"/>
      <c r="BU981" s="9" t="s">
        <v>258</v>
      </c>
      <c r="BV981" s="9"/>
      <c r="BW981" s="9"/>
      <c r="BX981" s="9"/>
      <c r="BY981" s="9"/>
      <c r="BZ981" s="9"/>
      <c r="CA981" s="10"/>
      <c r="CB981" s="10" t="str">
        <f t="shared" si="5"/>
        <v/>
      </c>
      <c r="CC981" s="10"/>
      <c r="CD981" s="9" t="str">
        <f t="shared" si="2"/>
        <v/>
      </c>
      <c r="CE981" s="9" t="s">
        <v>168</v>
      </c>
      <c r="CF981" s="9" t="s">
        <v>169</v>
      </c>
      <c r="CG981" s="9">
        <f>IF(CF981="","",VLOOKUP(CF981,Metadata!$D$2:$H$20,2,FALSE))</f>
        <v>12500</v>
      </c>
      <c r="CH981" s="9">
        <f>IF(CF981="","",VLOOKUP(CF981,Metadata!$D$2:$H$20,4,FALSE))</f>
        <v>0</v>
      </c>
      <c r="CI981" s="9">
        <f>IF(CF981="","",VLOOKUP(CF981,Metadata!$D$2:$H$20,5,FALSE))</f>
        <v>15000</v>
      </c>
      <c r="CJ981" s="9">
        <f t="shared" si="3"/>
        <v>12500</v>
      </c>
      <c r="CK981" s="9" t="s">
        <v>189</v>
      </c>
      <c r="CL981" s="10">
        <v>3</v>
      </c>
      <c r="CM981" s="10">
        <v>4</v>
      </c>
      <c r="CN981" s="10">
        <v>7</v>
      </c>
      <c r="CO981" s="10">
        <v>7</v>
      </c>
      <c r="CP981" s="10">
        <v>5</v>
      </c>
      <c r="CQ981" s="10">
        <v>7</v>
      </c>
      <c r="CR981" s="10">
        <v>7</v>
      </c>
      <c r="CS981" s="10">
        <v>7</v>
      </c>
      <c r="CT981" s="10">
        <v>5</v>
      </c>
      <c r="CU981" s="10">
        <v>5</v>
      </c>
      <c r="CV981" s="10">
        <v>5</v>
      </c>
      <c r="CW981" s="10">
        <v>5</v>
      </c>
      <c r="CX981" s="10">
        <v>7</v>
      </c>
      <c r="CY981" s="10">
        <v>6</v>
      </c>
      <c r="CZ981" s="10">
        <v>6</v>
      </c>
      <c r="DA981" s="10">
        <v>6</v>
      </c>
      <c r="DB981" s="10">
        <v>4</v>
      </c>
      <c r="DC981" s="10">
        <v>5</v>
      </c>
      <c r="DD981" s="10">
        <v>3</v>
      </c>
      <c r="DE981" s="10">
        <v>6</v>
      </c>
      <c r="DF981" s="10">
        <v>6</v>
      </c>
      <c r="DG981" s="10">
        <v>6</v>
      </c>
      <c r="DH981" s="10">
        <v>4</v>
      </c>
      <c r="DI981" s="10">
        <v>4</v>
      </c>
      <c r="DJ981" s="10">
        <v>6</v>
      </c>
      <c r="DK981" s="10">
        <v>6</v>
      </c>
      <c r="DL981" s="10">
        <v>4</v>
      </c>
      <c r="DM981" s="9" t="s">
        <v>154</v>
      </c>
      <c r="DN981" s="10">
        <v>1999</v>
      </c>
      <c r="DO981" s="9">
        <f t="shared" si="4"/>
        <v>22</v>
      </c>
      <c r="DP981" s="9" t="s">
        <v>155</v>
      </c>
      <c r="DQ981" s="9" t="s">
        <v>156</v>
      </c>
      <c r="DR981" s="9" t="s">
        <v>157</v>
      </c>
      <c r="DS981" s="9" t="s">
        <v>137</v>
      </c>
      <c r="DT981" s="9" t="s">
        <v>181</v>
      </c>
      <c r="DU981" s="9" t="s">
        <v>168</v>
      </c>
      <c r="DV981" s="9" t="str">
        <f>VLOOKUP(DU981,Metadata!$B$2:$C$7,2,FALSE)</f>
        <v>0 - 3 years</v>
      </c>
    </row>
    <row r="982" spans="1:126">
      <c r="A982" s="13">
        <v>981</v>
      </c>
      <c r="B982" s="9" t="s">
        <v>135</v>
      </c>
      <c r="C982" s="9" t="str">
        <f>VLOOKUP(B982,Metadata!$M$2:$N$6,2,FALSE)</f>
        <v>Permanent Employee</v>
      </c>
      <c r="D982" s="9" t="s">
        <v>159</v>
      </c>
      <c r="E982" s="9" t="s">
        <v>137</v>
      </c>
      <c r="F982" s="9" t="s">
        <v>138</v>
      </c>
      <c r="G982" s="9" t="s">
        <v>291</v>
      </c>
      <c r="H982" s="9" t="str">
        <f>IF(G982="","",VLOOKUP(G982,Metadata!$J$2:$K$22,2,FALSE))</f>
        <v>Centre</v>
      </c>
      <c r="I982" s="9" t="s">
        <v>138</v>
      </c>
      <c r="J982" s="9" t="str">
        <f>IF(I982="","",VLOOKUP(I982,Metadata!$P$2:$Q$43,2,FALSE))</f>
        <v>Europe</v>
      </c>
      <c r="K982" s="9" t="str">
        <f t="shared" si="0"/>
        <v>Portugal</v>
      </c>
      <c r="L982" s="9" t="s">
        <v>140</v>
      </c>
      <c r="M982" s="9" t="str">
        <f>IF(L982="","",VLOOKUP(L982,Metadata!$J$2:$K$22,2,FALSE))</f>
        <v>Lisbon Metropolitan Area</v>
      </c>
      <c r="N982" s="9" t="s">
        <v>141</v>
      </c>
      <c r="O982" s="9" t="s">
        <v>137</v>
      </c>
      <c r="P982" s="9" t="s">
        <v>142</v>
      </c>
      <c r="Q982" s="10" t="str">
        <f t="shared" si="1"/>
        <v>Full Office Job</v>
      </c>
      <c r="R982" s="10">
        <v>6</v>
      </c>
      <c r="S982" s="9" t="s">
        <v>161</v>
      </c>
      <c r="T982" s="9" t="s">
        <v>137</v>
      </c>
      <c r="U982" s="9" t="str">
        <f>IF(S982&lt;&gt;"",S982,IF(T982&lt;&gt;"",VLOOKUP(T982,Metadata!$S$2:$T$228,2,FALSE),""))</f>
        <v>Full-Stack Developer</v>
      </c>
      <c r="V982" s="9" t="s">
        <v>162</v>
      </c>
      <c r="W982" s="9" t="s">
        <v>137</v>
      </c>
      <c r="X982" s="9" t="s">
        <v>242</v>
      </c>
      <c r="Y982" s="9" t="s">
        <v>137</v>
      </c>
      <c r="Z982" s="9" t="s">
        <v>146</v>
      </c>
      <c r="AA982" s="9" t="s">
        <v>137</v>
      </c>
      <c r="AB982" s="9" t="s">
        <v>137</v>
      </c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 t="s">
        <v>273</v>
      </c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12" t="s">
        <v>273</v>
      </c>
      <c r="BY982" s="9" t="s">
        <v>150</v>
      </c>
      <c r="BZ982" s="9" t="s">
        <v>137</v>
      </c>
      <c r="CA982" s="10"/>
      <c r="CB982" s="10" t="str">
        <f t="shared" si="5"/>
        <v/>
      </c>
      <c r="CC982" s="10"/>
      <c r="CD982" s="9" t="str">
        <f t="shared" si="2"/>
        <v/>
      </c>
      <c r="CE982" s="9" t="s">
        <v>168</v>
      </c>
      <c r="CF982" s="9" t="s">
        <v>188</v>
      </c>
      <c r="CG982" s="9">
        <f>IF(CF982="","",VLOOKUP(CF982,Metadata!$D$2:$H$20,2,FALSE))</f>
        <v>17500</v>
      </c>
      <c r="CH982" s="9">
        <f>IF(CF982="","",VLOOKUP(CF982,Metadata!$D$2:$H$20,4,FALSE))</f>
        <v>15000</v>
      </c>
      <c r="CI982" s="9">
        <f>IF(CF982="","",VLOOKUP(CF982,Metadata!$D$2:$H$20,5,FALSE))</f>
        <v>20000</v>
      </c>
      <c r="CJ982" s="9">
        <f t="shared" si="3"/>
        <v>17500</v>
      </c>
      <c r="CK982" s="9" t="s">
        <v>221</v>
      </c>
      <c r="CL982" s="10">
        <v>4</v>
      </c>
      <c r="CM982" s="10">
        <v>2</v>
      </c>
      <c r="CN982" s="10">
        <v>7</v>
      </c>
      <c r="CO982" s="10">
        <v>5</v>
      </c>
      <c r="CP982" s="10">
        <v>7</v>
      </c>
      <c r="CQ982" s="10">
        <v>7</v>
      </c>
      <c r="CR982" s="10">
        <v>7</v>
      </c>
      <c r="CS982" s="10">
        <v>7</v>
      </c>
      <c r="CT982" s="10">
        <v>7</v>
      </c>
      <c r="CU982" s="10">
        <v>7</v>
      </c>
      <c r="CV982" s="10">
        <v>7</v>
      </c>
      <c r="CW982" s="10">
        <v>5</v>
      </c>
      <c r="CX982" s="10">
        <v>6</v>
      </c>
      <c r="CY982" s="10">
        <v>4</v>
      </c>
      <c r="CZ982" s="10">
        <v>6</v>
      </c>
      <c r="DA982" s="10">
        <v>6</v>
      </c>
      <c r="DB982" s="10">
        <v>5</v>
      </c>
      <c r="DC982" s="10">
        <v>7</v>
      </c>
      <c r="DD982" s="10">
        <v>6</v>
      </c>
      <c r="DE982" s="10">
        <v>7</v>
      </c>
      <c r="DF982" s="10">
        <v>4</v>
      </c>
      <c r="DG982" s="10">
        <v>6</v>
      </c>
      <c r="DH982" s="10">
        <v>4</v>
      </c>
      <c r="DI982" s="10">
        <v>6</v>
      </c>
      <c r="DJ982" s="10">
        <v>7</v>
      </c>
      <c r="DK982" s="10">
        <v>6</v>
      </c>
      <c r="DL982" s="10">
        <v>6</v>
      </c>
      <c r="DM982" s="9" t="s">
        <v>154</v>
      </c>
      <c r="DN982" s="10">
        <v>1994</v>
      </c>
      <c r="DO982" s="9">
        <f t="shared" si="4"/>
        <v>27</v>
      </c>
      <c r="DP982" s="9" t="s">
        <v>155</v>
      </c>
      <c r="DQ982" s="9" t="s">
        <v>202</v>
      </c>
      <c r="DR982" s="9" t="s">
        <v>157</v>
      </c>
      <c r="DS982" s="9" t="s">
        <v>137</v>
      </c>
      <c r="DT982" s="9" t="s">
        <v>181</v>
      </c>
      <c r="DU982" s="9" t="s">
        <v>168</v>
      </c>
      <c r="DV982" s="9" t="str">
        <f>VLOOKUP(DU982,Metadata!$B$2:$C$7,2,FALSE)</f>
        <v>0 - 3 years</v>
      </c>
    </row>
    <row r="983" spans="1:126">
      <c r="A983" s="13">
        <v>982</v>
      </c>
      <c r="B983" s="9" t="s">
        <v>135</v>
      </c>
      <c r="C983" s="9" t="str">
        <f>VLOOKUP(B983,Metadata!$M$2:$N$6,2,FALSE)</f>
        <v>Permanent Employee</v>
      </c>
      <c r="D983" s="9" t="s">
        <v>159</v>
      </c>
      <c r="E983" s="9" t="s">
        <v>137</v>
      </c>
      <c r="F983" s="9" t="s">
        <v>138</v>
      </c>
      <c r="G983" s="9" t="s">
        <v>312</v>
      </c>
      <c r="H983" s="9" t="str">
        <f>IF(G983="","",VLOOKUP(G983,Metadata!$J$2:$K$22,2,FALSE))</f>
        <v>South</v>
      </c>
      <c r="I983" s="9" t="s">
        <v>138</v>
      </c>
      <c r="J983" s="9" t="str">
        <f>IF(I983="","",VLOOKUP(I983,Metadata!$P$2:$Q$43,2,FALSE))</f>
        <v>Europe</v>
      </c>
      <c r="K983" s="9" t="str">
        <f t="shared" si="0"/>
        <v>Portugal</v>
      </c>
      <c r="L983" s="9" t="s">
        <v>312</v>
      </c>
      <c r="M983" s="9" t="str">
        <f>IF(L983="","",VLOOKUP(L983,Metadata!$J$2:$K$22,2,FALSE))</f>
        <v>South</v>
      </c>
      <c r="N983" s="9" t="s">
        <v>141</v>
      </c>
      <c r="O983" s="9" t="s">
        <v>137</v>
      </c>
      <c r="P983" s="9" t="s">
        <v>142</v>
      </c>
      <c r="Q983" s="10" t="str">
        <f t="shared" si="1"/>
        <v>Full Office Job</v>
      </c>
      <c r="R983" s="10">
        <v>6</v>
      </c>
      <c r="S983" s="9" t="s">
        <v>143</v>
      </c>
      <c r="T983" s="9" t="s">
        <v>137</v>
      </c>
      <c r="U983" s="9" t="str">
        <f>IF(S983&lt;&gt;"",S983,IF(T983&lt;&gt;"",VLOOKUP(T983,Metadata!$S$2:$T$228,2,FALSE),""))</f>
        <v>Technical Team Leader</v>
      </c>
      <c r="V983" s="9" t="s">
        <v>174</v>
      </c>
      <c r="W983" s="9" t="s">
        <v>137</v>
      </c>
      <c r="X983" s="9" t="s">
        <v>163</v>
      </c>
      <c r="Y983" s="9" t="s">
        <v>137</v>
      </c>
      <c r="Z983" s="9" t="s">
        <v>262</v>
      </c>
      <c r="AA983" s="9" t="s">
        <v>165</v>
      </c>
      <c r="AB983" s="9" t="s">
        <v>137</v>
      </c>
      <c r="AC983" s="9"/>
      <c r="AD983" s="9"/>
      <c r="AE983" s="9"/>
      <c r="AF983" s="9" t="s">
        <v>243</v>
      </c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 t="s">
        <v>167</v>
      </c>
      <c r="BK983" s="9"/>
      <c r="BL983" s="9"/>
      <c r="BM983" s="9"/>
      <c r="BN983" s="9" t="s">
        <v>186</v>
      </c>
      <c r="BO983" s="9" t="s">
        <v>257</v>
      </c>
      <c r="BP983" s="9"/>
      <c r="BQ983" s="9"/>
      <c r="BR983" s="9" t="s">
        <v>247</v>
      </c>
      <c r="BS983" s="9"/>
      <c r="BT983" s="9"/>
      <c r="BU983" s="9"/>
      <c r="BV983" s="9"/>
      <c r="BW983" s="9"/>
      <c r="BX983" s="9"/>
      <c r="BY983" s="9"/>
      <c r="BZ983" s="9"/>
      <c r="CA983" s="10"/>
      <c r="CB983" s="10" t="str">
        <f t="shared" si="5"/>
        <v/>
      </c>
      <c r="CC983" s="10"/>
      <c r="CD983" s="9" t="str">
        <f t="shared" si="2"/>
        <v/>
      </c>
      <c r="CE983" s="9" t="s">
        <v>151</v>
      </c>
      <c r="CF983" s="9" t="s">
        <v>220</v>
      </c>
      <c r="CG983" s="9">
        <f>IF(CF983="","",VLOOKUP(CF983,Metadata!$D$2:$H$20,2,FALSE))</f>
        <v>27500</v>
      </c>
      <c r="CH983" s="9">
        <f>IF(CF983="","",VLOOKUP(CF983,Metadata!$D$2:$H$20,4,FALSE))</f>
        <v>25000</v>
      </c>
      <c r="CI983" s="9">
        <f>IF(CF983="","",VLOOKUP(CF983,Metadata!$D$2:$H$20,5,FALSE))</f>
        <v>30000</v>
      </c>
      <c r="CJ983" s="9">
        <f t="shared" si="3"/>
        <v>27500</v>
      </c>
      <c r="CK983" s="9" t="s">
        <v>189</v>
      </c>
      <c r="CL983" s="10">
        <v>2</v>
      </c>
      <c r="CM983" s="10">
        <v>3</v>
      </c>
      <c r="CN983" s="10">
        <v>6</v>
      </c>
      <c r="CO983" s="10">
        <v>6</v>
      </c>
      <c r="CP983" s="10">
        <v>7</v>
      </c>
      <c r="CQ983" s="10">
        <v>7</v>
      </c>
      <c r="CR983" s="10">
        <v>6</v>
      </c>
      <c r="CS983" s="10">
        <v>5</v>
      </c>
      <c r="CT983" s="10">
        <v>6</v>
      </c>
      <c r="CU983" s="10">
        <v>7</v>
      </c>
      <c r="CV983" s="10">
        <v>6</v>
      </c>
      <c r="CW983" s="10">
        <v>7</v>
      </c>
      <c r="CX983" s="10">
        <v>7</v>
      </c>
      <c r="CY983" s="10">
        <v>6</v>
      </c>
      <c r="CZ983" s="10">
        <v>6</v>
      </c>
      <c r="DA983" s="10">
        <v>6</v>
      </c>
      <c r="DB983" s="10">
        <v>3</v>
      </c>
      <c r="DC983" s="10">
        <v>6</v>
      </c>
      <c r="DD983" s="10">
        <v>4</v>
      </c>
      <c r="DE983" s="10">
        <v>7</v>
      </c>
      <c r="DF983" s="10">
        <v>7</v>
      </c>
      <c r="DG983" s="10">
        <v>7</v>
      </c>
      <c r="DH983" s="10">
        <v>5</v>
      </c>
      <c r="DI983" s="10">
        <v>7</v>
      </c>
      <c r="DJ983" s="10">
        <v>7</v>
      </c>
      <c r="DK983" s="10">
        <v>5</v>
      </c>
      <c r="DL983" s="10">
        <v>4</v>
      </c>
      <c r="DM983" s="9" t="s">
        <v>154</v>
      </c>
      <c r="DN983" s="10">
        <v>1979</v>
      </c>
      <c r="DO983" s="9">
        <f t="shared" si="4"/>
        <v>42</v>
      </c>
      <c r="DP983" s="9" t="s">
        <v>155</v>
      </c>
      <c r="DQ983" s="9" t="s">
        <v>156</v>
      </c>
      <c r="DR983" s="9" t="s">
        <v>157</v>
      </c>
      <c r="DS983" s="9" t="s">
        <v>137</v>
      </c>
      <c r="DT983" s="9" t="s">
        <v>181</v>
      </c>
      <c r="DU983" s="9" t="s">
        <v>223</v>
      </c>
      <c r="DV983" s="9" t="str">
        <f>VLOOKUP(DU983,Metadata!$B$2:$C$7,2,FALSE)</f>
        <v>3 - 6 years</v>
      </c>
    </row>
    <row r="984" spans="1:126">
      <c r="A984" s="13">
        <v>983</v>
      </c>
      <c r="B984" s="9" t="s">
        <v>135</v>
      </c>
      <c r="C984" s="9" t="str">
        <f>VLOOKUP(B984,Metadata!$M$2:$N$6,2,FALSE)</f>
        <v>Permanent Employee</v>
      </c>
      <c r="D984" s="9" t="s">
        <v>159</v>
      </c>
      <c r="E984" s="9" t="s">
        <v>137</v>
      </c>
      <c r="F984" s="9" t="s">
        <v>138</v>
      </c>
      <c r="G984" s="9" t="s">
        <v>172</v>
      </c>
      <c r="H984" s="9" t="str">
        <f>IF(G984="","",VLOOKUP(G984,Metadata!$J$2:$K$22,2,FALSE))</f>
        <v>Porto Metropolitan Area</v>
      </c>
      <c r="I984" s="9" t="s">
        <v>138</v>
      </c>
      <c r="J984" s="9" t="str">
        <f>IF(I984="","",VLOOKUP(I984,Metadata!$P$2:$Q$43,2,FALSE))</f>
        <v>Europe</v>
      </c>
      <c r="K984" s="9" t="str">
        <f t="shared" si="0"/>
        <v>Portugal</v>
      </c>
      <c r="L984" s="9" t="s">
        <v>172</v>
      </c>
      <c r="M984" s="9" t="str">
        <f>IF(L984="","",VLOOKUP(L984,Metadata!$J$2:$K$22,2,FALSE))</f>
        <v>Porto Metropolitan Area</v>
      </c>
      <c r="N984" s="9" t="s">
        <v>141</v>
      </c>
      <c r="O984" s="9" t="s">
        <v>137</v>
      </c>
      <c r="P984" s="9" t="s">
        <v>191</v>
      </c>
      <c r="Q984" s="10" t="str">
        <f t="shared" si="1"/>
        <v>Remote Job (full or flexible)</v>
      </c>
      <c r="R984" s="10">
        <v>7</v>
      </c>
      <c r="S984" s="9" t="s">
        <v>143</v>
      </c>
      <c r="T984" s="9" t="s">
        <v>137</v>
      </c>
      <c r="U984" s="9" t="str">
        <f>IF(S984&lt;&gt;"",S984,IF(T984&lt;&gt;"",VLOOKUP(T984,Metadata!$S$2:$T$228,2,FALSE),""))</f>
        <v>Technical Team Leader</v>
      </c>
      <c r="V984" s="9" t="s">
        <v>162</v>
      </c>
      <c r="W984" s="9" t="s">
        <v>137</v>
      </c>
      <c r="X984" s="9" t="s">
        <v>145</v>
      </c>
      <c r="Y984" s="9" t="s">
        <v>137</v>
      </c>
      <c r="Z984" s="9" t="s">
        <v>146</v>
      </c>
      <c r="AA984" s="9" t="s">
        <v>137</v>
      </c>
      <c r="AB984" s="9" t="s">
        <v>137</v>
      </c>
      <c r="AC984" s="9"/>
      <c r="AD984" s="9" t="s">
        <v>148</v>
      </c>
      <c r="AE984" s="9"/>
      <c r="AF984" s="9"/>
      <c r="AG984" s="9"/>
      <c r="AH984" s="9"/>
      <c r="AI984" s="9"/>
      <c r="AJ984" s="9" t="s">
        <v>185</v>
      </c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 t="s">
        <v>199</v>
      </c>
      <c r="BM984" s="9"/>
      <c r="BN984" s="9"/>
      <c r="BO984" s="9"/>
      <c r="BP984" s="9"/>
      <c r="BQ984" s="9" t="s">
        <v>219</v>
      </c>
      <c r="BR984" s="9"/>
      <c r="BS984" s="9"/>
      <c r="BT984" s="9"/>
      <c r="BU984" s="9"/>
      <c r="BV984" s="9"/>
      <c r="BW984" s="9"/>
      <c r="BX984" s="9"/>
      <c r="BY984" s="9"/>
      <c r="BZ984" s="9"/>
      <c r="CA984" s="10"/>
      <c r="CB984" s="10" t="str">
        <f t="shared" si="5"/>
        <v/>
      </c>
      <c r="CC984" s="10"/>
      <c r="CD984" s="9" t="str">
        <f t="shared" si="2"/>
        <v/>
      </c>
      <c r="CE984" s="9" t="s">
        <v>168</v>
      </c>
      <c r="CF984" s="9" t="s">
        <v>248</v>
      </c>
      <c r="CG984" s="9">
        <f>IF(CF984="","",VLOOKUP(CF984,Metadata!$D$2:$H$20,2,FALSE))</f>
        <v>57500</v>
      </c>
      <c r="CH984" s="9">
        <f>IF(CF984="","",VLOOKUP(CF984,Metadata!$D$2:$H$20,4,FALSE))</f>
        <v>55000</v>
      </c>
      <c r="CI984" s="9">
        <f>IF(CF984="","",VLOOKUP(CF984,Metadata!$D$2:$H$20,5,FALSE))</f>
        <v>60000</v>
      </c>
      <c r="CJ984" s="9">
        <f t="shared" si="3"/>
        <v>57500</v>
      </c>
      <c r="CK984" s="9" t="s">
        <v>221</v>
      </c>
      <c r="CL984" s="10">
        <v>5</v>
      </c>
      <c r="CM984" s="10">
        <v>5</v>
      </c>
      <c r="CN984" s="10">
        <v>7</v>
      </c>
      <c r="CO984" s="10">
        <v>7</v>
      </c>
      <c r="CP984" s="10">
        <v>6</v>
      </c>
      <c r="CQ984" s="10">
        <v>6</v>
      </c>
      <c r="CR984" s="10">
        <v>7</v>
      </c>
      <c r="CS984" s="10">
        <v>7</v>
      </c>
      <c r="CT984" s="10">
        <v>7</v>
      </c>
      <c r="CU984" s="10">
        <v>6</v>
      </c>
      <c r="CV984" s="10">
        <v>6</v>
      </c>
      <c r="CW984" s="10">
        <v>5</v>
      </c>
      <c r="CX984" s="10">
        <v>7</v>
      </c>
      <c r="CY984" s="10">
        <v>5</v>
      </c>
      <c r="CZ984" s="10">
        <v>7</v>
      </c>
      <c r="DA984" s="10">
        <v>7</v>
      </c>
      <c r="DB984" s="10">
        <v>4</v>
      </c>
      <c r="DC984" s="10">
        <v>7</v>
      </c>
      <c r="DD984" s="10">
        <v>2</v>
      </c>
      <c r="DE984" s="10">
        <v>7</v>
      </c>
      <c r="DF984" s="10">
        <v>5</v>
      </c>
      <c r="DG984" s="10">
        <v>6</v>
      </c>
      <c r="DH984" s="10">
        <v>7</v>
      </c>
      <c r="DI984" s="10">
        <v>6</v>
      </c>
      <c r="DJ984" s="10">
        <v>6</v>
      </c>
      <c r="DK984" s="10">
        <v>7</v>
      </c>
      <c r="DL984" s="10">
        <v>5</v>
      </c>
      <c r="DM984" s="9" t="s">
        <v>154</v>
      </c>
      <c r="DN984" s="10">
        <v>1988</v>
      </c>
      <c r="DO984" s="9">
        <f t="shared" si="4"/>
        <v>33</v>
      </c>
      <c r="DP984" s="9" t="s">
        <v>155</v>
      </c>
      <c r="DQ984" s="9" t="s">
        <v>202</v>
      </c>
      <c r="DR984" s="9" t="s">
        <v>157</v>
      </c>
      <c r="DS984" s="9" t="s">
        <v>137</v>
      </c>
      <c r="DT984" s="9" t="s">
        <v>181</v>
      </c>
      <c r="DU984" s="9" t="s">
        <v>158</v>
      </c>
      <c r="DV984" s="9" t="str">
        <f>VLOOKUP(DU984,Metadata!$B$2:$C$7,2,FALSE)</f>
        <v>6+ years</v>
      </c>
    </row>
    <row r="985" spans="1:126">
      <c r="A985" s="13">
        <v>984</v>
      </c>
      <c r="B985" s="9" t="s">
        <v>135</v>
      </c>
      <c r="C985" s="9" t="str">
        <f>VLOOKUP(B985,Metadata!$M$2:$N$6,2,FALSE)</f>
        <v>Permanent Employee</v>
      </c>
      <c r="D985" s="9" t="s">
        <v>159</v>
      </c>
      <c r="E985" s="9" t="s">
        <v>137</v>
      </c>
      <c r="F985" s="9" t="s">
        <v>138</v>
      </c>
      <c r="G985" s="9" t="s">
        <v>140</v>
      </c>
      <c r="H985" s="9" t="str">
        <f>IF(G985="","",VLOOKUP(G985,Metadata!$J$2:$K$22,2,FALSE))</f>
        <v>Lisbon Metropolitan Area</v>
      </c>
      <c r="I985" s="9" t="s">
        <v>138</v>
      </c>
      <c r="J985" s="9" t="str">
        <f>IF(I985="","",VLOOKUP(I985,Metadata!$P$2:$Q$43,2,FALSE))</f>
        <v>Europe</v>
      </c>
      <c r="K985" s="9" t="str">
        <f t="shared" si="0"/>
        <v>Portugal</v>
      </c>
      <c r="L985" s="9" t="s">
        <v>140</v>
      </c>
      <c r="M985" s="9" t="str">
        <f>IF(L985="","",VLOOKUP(L985,Metadata!$J$2:$K$22,2,FALSE))</f>
        <v>Lisbon Metropolitan Area</v>
      </c>
      <c r="N985" s="9" t="s">
        <v>141</v>
      </c>
      <c r="O985" s="9" t="s">
        <v>137</v>
      </c>
      <c r="P985" s="9" t="s">
        <v>142</v>
      </c>
      <c r="Q985" s="10" t="str">
        <f t="shared" si="1"/>
        <v>Full Office Job</v>
      </c>
      <c r="R985" s="10">
        <v>5</v>
      </c>
      <c r="S985" s="9" t="s">
        <v>192</v>
      </c>
      <c r="T985" s="9" t="s">
        <v>137</v>
      </c>
      <c r="U985" s="9" t="str">
        <f>IF(S985&lt;&gt;"",S985,IF(T985&lt;&gt;"",VLOOKUP(T985,Metadata!$S$2:$T$228,2,FALSE),""))</f>
        <v>Back-End Developer</v>
      </c>
      <c r="V985" s="9" t="s">
        <v>261</v>
      </c>
      <c r="W985" s="9" t="s">
        <v>137</v>
      </c>
      <c r="X985" s="9" t="s">
        <v>163</v>
      </c>
      <c r="Y985" s="9" t="s">
        <v>137</v>
      </c>
      <c r="Z985" s="9" t="s">
        <v>262</v>
      </c>
      <c r="AA985" s="9" t="s">
        <v>137</v>
      </c>
      <c r="AB985" s="9" t="s">
        <v>137</v>
      </c>
      <c r="AC985" s="9" t="s">
        <v>147</v>
      </c>
      <c r="AD985" s="9" t="s">
        <v>148</v>
      </c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 t="s">
        <v>284</v>
      </c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 t="s">
        <v>150</v>
      </c>
      <c r="BZ985" s="9" t="s">
        <v>137</v>
      </c>
      <c r="CA985" s="10"/>
      <c r="CB985" s="10" t="str">
        <f t="shared" si="5"/>
        <v/>
      </c>
      <c r="CC985" s="10"/>
      <c r="CD985" s="9" t="str">
        <f t="shared" si="2"/>
        <v/>
      </c>
      <c r="CE985" s="9" t="s">
        <v>232</v>
      </c>
      <c r="CF985" s="9" t="s">
        <v>254</v>
      </c>
      <c r="CG985" s="9">
        <f>IF(CF985="","",VLOOKUP(CF985,Metadata!$D$2:$H$20,2,FALSE))</f>
        <v>37500</v>
      </c>
      <c r="CH985" s="9">
        <f>IF(CF985="","",VLOOKUP(CF985,Metadata!$D$2:$H$20,4,FALSE))</f>
        <v>35000</v>
      </c>
      <c r="CI985" s="9">
        <f>IF(CF985="","",VLOOKUP(CF985,Metadata!$D$2:$H$20,5,FALSE))</f>
        <v>40000</v>
      </c>
      <c r="CJ985" s="9">
        <f t="shared" si="3"/>
        <v>37500</v>
      </c>
      <c r="CK985" s="9" t="s">
        <v>201</v>
      </c>
      <c r="CL985" s="10">
        <v>6</v>
      </c>
      <c r="CM985" s="10">
        <v>2</v>
      </c>
      <c r="CN985" s="10">
        <v>7</v>
      </c>
      <c r="CO985" s="10">
        <v>6</v>
      </c>
      <c r="CP985" s="10">
        <v>4</v>
      </c>
      <c r="CQ985" s="10">
        <v>5</v>
      </c>
      <c r="CR985" s="10">
        <v>6</v>
      </c>
      <c r="CS985" s="10">
        <v>7</v>
      </c>
      <c r="CT985" s="10">
        <v>5</v>
      </c>
      <c r="CU985" s="10">
        <v>6</v>
      </c>
      <c r="CV985" s="10">
        <v>6</v>
      </c>
      <c r="CW985" s="10">
        <v>5</v>
      </c>
      <c r="CX985" s="10">
        <v>6</v>
      </c>
      <c r="CY985" s="10">
        <v>5</v>
      </c>
      <c r="CZ985" s="10">
        <v>5</v>
      </c>
      <c r="DA985" s="10">
        <v>5</v>
      </c>
      <c r="DB985" s="10">
        <v>4</v>
      </c>
      <c r="DC985" s="10">
        <v>5</v>
      </c>
      <c r="DD985" s="10">
        <v>2</v>
      </c>
      <c r="DE985" s="10">
        <v>5</v>
      </c>
      <c r="DF985" s="10">
        <v>5</v>
      </c>
      <c r="DG985" s="10">
        <v>3</v>
      </c>
      <c r="DH985" s="10">
        <v>3</v>
      </c>
      <c r="DI985" s="10">
        <v>4</v>
      </c>
      <c r="DJ985" s="10">
        <v>2</v>
      </c>
      <c r="DK985" s="10">
        <v>3</v>
      </c>
      <c r="DL985" s="10">
        <v>4</v>
      </c>
      <c r="DM985" s="9" t="s">
        <v>154</v>
      </c>
      <c r="DN985" s="10">
        <v>1991</v>
      </c>
      <c r="DO985" s="9">
        <f t="shared" si="4"/>
        <v>30</v>
      </c>
      <c r="DP985" s="9" t="s">
        <v>155</v>
      </c>
      <c r="DQ985" s="9" t="s">
        <v>156</v>
      </c>
      <c r="DR985" s="9" t="s">
        <v>157</v>
      </c>
      <c r="DS985" s="9" t="s">
        <v>137</v>
      </c>
      <c r="DT985" s="9" t="s">
        <v>181</v>
      </c>
      <c r="DU985" s="9" t="s">
        <v>223</v>
      </c>
      <c r="DV985" s="9" t="str">
        <f>VLOOKUP(DU985,Metadata!$B$2:$C$7,2,FALSE)</f>
        <v>3 - 6 years</v>
      </c>
    </row>
    <row r="986" spans="1:126">
      <c r="A986" s="13">
        <v>985</v>
      </c>
      <c r="B986" s="9" t="s">
        <v>135</v>
      </c>
      <c r="C986" s="9" t="str">
        <f>VLOOKUP(B986,Metadata!$M$2:$N$6,2,FALSE)</f>
        <v>Permanent Employee</v>
      </c>
      <c r="D986" s="9" t="s">
        <v>159</v>
      </c>
      <c r="E986" s="9" t="s">
        <v>137</v>
      </c>
      <c r="F986" s="9" t="s">
        <v>138</v>
      </c>
      <c r="G986" s="9" t="s">
        <v>172</v>
      </c>
      <c r="H986" s="9" t="str">
        <f>IF(G986="","",VLOOKUP(G986,Metadata!$J$2:$K$22,2,FALSE))</f>
        <v>Porto Metropolitan Area</v>
      </c>
      <c r="I986" s="9" t="s">
        <v>138</v>
      </c>
      <c r="J986" s="9" t="str">
        <f>IF(I986="","",VLOOKUP(I986,Metadata!$P$2:$Q$43,2,FALSE))</f>
        <v>Europe</v>
      </c>
      <c r="K986" s="9" t="str">
        <f t="shared" si="0"/>
        <v>Portugal</v>
      </c>
      <c r="L986" s="9" t="s">
        <v>140</v>
      </c>
      <c r="M986" s="9" t="str">
        <f>IF(L986="","",VLOOKUP(L986,Metadata!$J$2:$K$22,2,FALSE))</f>
        <v>Lisbon Metropolitan Area</v>
      </c>
      <c r="N986" s="9" t="s">
        <v>141</v>
      </c>
      <c r="O986" s="9" t="s">
        <v>137</v>
      </c>
      <c r="P986" s="9" t="s">
        <v>191</v>
      </c>
      <c r="Q986" s="10" t="str">
        <f t="shared" si="1"/>
        <v>Remote Job (full or flexible)</v>
      </c>
      <c r="R986" s="10">
        <v>6</v>
      </c>
      <c r="S986" s="9" t="s">
        <v>183</v>
      </c>
      <c r="T986" s="9" t="s">
        <v>137</v>
      </c>
      <c r="U986" s="9" t="str">
        <f>IF(S986&lt;&gt;"",S986,IF(T986&lt;&gt;"",VLOOKUP(T986,Metadata!$S$2:$T$228,2,FALSE),""))</f>
        <v>Product Owner/Product Manager</v>
      </c>
      <c r="V986" s="9" t="s">
        <v>261</v>
      </c>
      <c r="W986" s="9" t="s">
        <v>137</v>
      </c>
      <c r="X986" s="9" t="s">
        <v>145</v>
      </c>
      <c r="Y986" s="9" t="s">
        <v>137</v>
      </c>
      <c r="Z986" s="9" t="s">
        <v>146</v>
      </c>
      <c r="AA986" s="9" t="s">
        <v>137</v>
      </c>
      <c r="AB986" s="9" t="s">
        <v>137</v>
      </c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 t="s">
        <v>150</v>
      </c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12" t="s">
        <v>273</v>
      </c>
      <c r="BY986" s="9"/>
      <c r="BZ986" s="9" t="s">
        <v>273</v>
      </c>
      <c r="CA986" s="10"/>
      <c r="CB986" s="10" t="str">
        <f t="shared" si="5"/>
        <v/>
      </c>
      <c r="CC986" s="10"/>
      <c r="CD986" s="9" t="str">
        <f t="shared" si="2"/>
        <v/>
      </c>
      <c r="CE986" s="9" t="s">
        <v>168</v>
      </c>
      <c r="CF986" s="9" t="s">
        <v>236</v>
      </c>
      <c r="CG986" s="9">
        <f>IF(CF986="","",VLOOKUP(CF986,Metadata!$D$2:$H$20,2,FALSE))</f>
        <v>47500</v>
      </c>
      <c r="CH986" s="9">
        <f>IF(CF986="","",VLOOKUP(CF986,Metadata!$D$2:$H$20,4,FALSE))</f>
        <v>45000</v>
      </c>
      <c r="CI986" s="9">
        <f>IF(CF986="","",VLOOKUP(CF986,Metadata!$D$2:$H$20,5,FALSE))</f>
        <v>50000</v>
      </c>
      <c r="CJ986" s="9">
        <f t="shared" si="3"/>
        <v>47500</v>
      </c>
      <c r="CK986" s="9" t="s">
        <v>201</v>
      </c>
      <c r="CL986" s="10">
        <v>6</v>
      </c>
      <c r="CM986" s="10">
        <v>1</v>
      </c>
      <c r="CN986" s="10">
        <v>6</v>
      </c>
      <c r="CO986" s="10">
        <v>6</v>
      </c>
      <c r="CP986" s="10">
        <v>6</v>
      </c>
      <c r="CQ986" s="10">
        <v>6</v>
      </c>
      <c r="CR986" s="10">
        <v>6</v>
      </c>
      <c r="CS986" s="10">
        <v>6</v>
      </c>
      <c r="CT986" s="10">
        <v>6</v>
      </c>
      <c r="CU986" s="10">
        <v>6</v>
      </c>
      <c r="CV986" s="10">
        <v>6</v>
      </c>
      <c r="CW986" s="10">
        <v>4</v>
      </c>
      <c r="CX986" s="10">
        <v>6</v>
      </c>
      <c r="CY986" s="10">
        <v>6</v>
      </c>
      <c r="CZ986" s="10">
        <v>7</v>
      </c>
      <c r="DA986" s="10">
        <v>5</v>
      </c>
      <c r="DB986" s="10">
        <v>6</v>
      </c>
      <c r="DC986" s="10">
        <v>6</v>
      </c>
      <c r="DD986" s="10">
        <v>5</v>
      </c>
      <c r="DE986" s="10">
        <v>6</v>
      </c>
      <c r="DF986" s="10">
        <v>6</v>
      </c>
      <c r="DG986" s="10">
        <v>7</v>
      </c>
      <c r="DH986" s="10">
        <v>4</v>
      </c>
      <c r="DI986" s="10">
        <v>7</v>
      </c>
      <c r="DJ986" s="10">
        <v>7</v>
      </c>
      <c r="DK986" s="10">
        <v>7</v>
      </c>
      <c r="DL986" s="10">
        <v>4</v>
      </c>
      <c r="DM986" s="9" t="s">
        <v>154</v>
      </c>
      <c r="DN986" s="10">
        <v>1972</v>
      </c>
      <c r="DO986" s="9">
        <f t="shared" si="4"/>
        <v>49</v>
      </c>
      <c r="DP986" s="9" t="s">
        <v>155</v>
      </c>
      <c r="DQ986" s="9" t="s">
        <v>156</v>
      </c>
      <c r="DR986" s="9" t="s">
        <v>157</v>
      </c>
      <c r="DS986" s="9" t="s">
        <v>137</v>
      </c>
      <c r="DT986" s="9" t="s">
        <v>181</v>
      </c>
      <c r="DU986" s="9" t="s">
        <v>158</v>
      </c>
      <c r="DV986" s="9" t="str">
        <f>VLOOKUP(DU986,Metadata!$B$2:$C$7,2,FALSE)</f>
        <v>6+ years</v>
      </c>
    </row>
    <row r="987" spans="1:126">
      <c r="A987" s="13">
        <v>986</v>
      </c>
      <c r="B987" s="9" t="s">
        <v>135</v>
      </c>
      <c r="C987" s="9" t="str">
        <f>VLOOKUP(B987,Metadata!$M$2:$N$6,2,FALSE)</f>
        <v>Permanent Employee</v>
      </c>
      <c r="D987" s="9" t="s">
        <v>159</v>
      </c>
      <c r="E987" s="9" t="s">
        <v>137</v>
      </c>
      <c r="F987" s="9" t="s">
        <v>138</v>
      </c>
      <c r="G987" s="9" t="s">
        <v>140</v>
      </c>
      <c r="H987" s="9" t="str">
        <f>IF(G987="","",VLOOKUP(G987,Metadata!$J$2:$K$22,2,FALSE))</f>
        <v>Lisbon Metropolitan Area</v>
      </c>
      <c r="I987" s="9" t="s">
        <v>138</v>
      </c>
      <c r="J987" s="9" t="str">
        <f>IF(I987="","",VLOOKUP(I987,Metadata!$P$2:$Q$43,2,FALSE))</f>
        <v>Europe</v>
      </c>
      <c r="K987" s="9" t="str">
        <f t="shared" si="0"/>
        <v>Portugal</v>
      </c>
      <c r="L987" s="9" t="s">
        <v>140</v>
      </c>
      <c r="M987" s="9" t="str">
        <f>IF(L987="","",VLOOKUP(L987,Metadata!$J$2:$K$22,2,FALSE))</f>
        <v>Lisbon Metropolitan Area</v>
      </c>
      <c r="N987" s="9" t="s">
        <v>141</v>
      </c>
      <c r="O987" s="9" t="s">
        <v>137</v>
      </c>
      <c r="P987" s="9" t="s">
        <v>142</v>
      </c>
      <c r="Q987" s="10" t="str">
        <f t="shared" si="1"/>
        <v>Full Office Job</v>
      </c>
      <c r="R987" s="10">
        <v>5</v>
      </c>
      <c r="S987" s="9" t="s">
        <v>216</v>
      </c>
      <c r="T987" s="9" t="s">
        <v>137</v>
      </c>
      <c r="U987" s="9" t="str">
        <f>IF(S987&lt;&gt;"",S987,IF(T987&lt;&gt;"",VLOOKUP(T987,Metadata!$S$2:$T$228,2,FALSE),""))</f>
        <v>Front-End Developer</v>
      </c>
      <c r="V987" s="9" t="s">
        <v>323</v>
      </c>
      <c r="W987" s="9" t="s">
        <v>137</v>
      </c>
      <c r="X987" s="9" t="s">
        <v>252</v>
      </c>
      <c r="Y987" s="9" t="s">
        <v>137</v>
      </c>
      <c r="Z987" s="9" t="s">
        <v>262</v>
      </c>
      <c r="AA987" s="9" t="s">
        <v>165</v>
      </c>
      <c r="AB987" s="9" t="s">
        <v>137</v>
      </c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 t="s">
        <v>199</v>
      </c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10"/>
      <c r="CB987" s="10" t="str">
        <f t="shared" si="5"/>
        <v/>
      </c>
      <c r="CC987" s="10"/>
      <c r="CD987" s="9" t="str">
        <f t="shared" si="2"/>
        <v/>
      </c>
      <c r="CE987" s="9" t="s">
        <v>168</v>
      </c>
      <c r="CF987" s="9" t="s">
        <v>254</v>
      </c>
      <c r="CG987" s="9">
        <f>IF(CF987="","",VLOOKUP(CF987,Metadata!$D$2:$H$20,2,FALSE))</f>
        <v>37500</v>
      </c>
      <c r="CH987" s="9">
        <f>IF(CF987="","",VLOOKUP(CF987,Metadata!$D$2:$H$20,4,FALSE))</f>
        <v>35000</v>
      </c>
      <c r="CI987" s="9">
        <f>IF(CF987="","",VLOOKUP(CF987,Metadata!$D$2:$H$20,5,FALSE))</f>
        <v>40000</v>
      </c>
      <c r="CJ987" s="9">
        <f t="shared" si="3"/>
        <v>37500</v>
      </c>
      <c r="CK987" s="9" t="s">
        <v>153</v>
      </c>
      <c r="CL987" s="10">
        <v>6</v>
      </c>
      <c r="CM987" s="10">
        <v>1</v>
      </c>
      <c r="CN987" s="10">
        <v>3</v>
      </c>
      <c r="CO987" s="10">
        <v>6</v>
      </c>
      <c r="CP987" s="10">
        <v>3</v>
      </c>
      <c r="CQ987" s="10">
        <v>3</v>
      </c>
      <c r="CR987" s="10">
        <v>6</v>
      </c>
      <c r="CS987" s="10">
        <v>7</v>
      </c>
      <c r="CT987" s="10">
        <v>5</v>
      </c>
      <c r="CU987" s="10">
        <v>5</v>
      </c>
      <c r="CV987" s="10">
        <v>4</v>
      </c>
      <c r="CW987" s="10">
        <v>6</v>
      </c>
      <c r="CX987" s="10">
        <v>6</v>
      </c>
      <c r="CY987" s="10">
        <v>4</v>
      </c>
      <c r="CZ987" s="10">
        <v>6</v>
      </c>
      <c r="DA987" s="10">
        <v>5</v>
      </c>
      <c r="DB987" s="10">
        <v>4</v>
      </c>
      <c r="DC987" s="10">
        <v>7</v>
      </c>
      <c r="DD987" s="10">
        <v>3</v>
      </c>
      <c r="DE987" s="10">
        <v>7</v>
      </c>
      <c r="DF987" s="10">
        <v>5</v>
      </c>
      <c r="DG987" s="10">
        <v>7</v>
      </c>
      <c r="DH987" s="10">
        <v>6</v>
      </c>
      <c r="DI987" s="10">
        <v>4</v>
      </c>
      <c r="DJ987" s="10">
        <v>3</v>
      </c>
      <c r="DK987" s="10">
        <v>5</v>
      </c>
      <c r="DL987" s="10">
        <v>5</v>
      </c>
      <c r="DM987" s="9" t="s">
        <v>154</v>
      </c>
      <c r="DN987" s="10">
        <v>1988</v>
      </c>
      <c r="DO987" s="9">
        <f t="shared" si="4"/>
        <v>33</v>
      </c>
      <c r="DP987" s="9" t="s">
        <v>155</v>
      </c>
      <c r="DQ987" s="9" t="s">
        <v>227</v>
      </c>
      <c r="DR987" s="9" t="s">
        <v>157</v>
      </c>
      <c r="DS987" s="9" t="s">
        <v>137</v>
      </c>
      <c r="DT987" s="9" t="s">
        <v>181</v>
      </c>
      <c r="DU987" s="9" t="s">
        <v>203</v>
      </c>
      <c r="DV987" s="9" t="str">
        <f>VLOOKUP(DU987,Metadata!$B$2:$C$7,2,FALSE)</f>
        <v>6+ years</v>
      </c>
    </row>
    <row r="988" spans="1:126">
      <c r="A988" s="13">
        <v>987</v>
      </c>
      <c r="B988" s="9" t="s">
        <v>135</v>
      </c>
      <c r="C988" s="9" t="str">
        <f>VLOOKUP(B988,Metadata!$M$2:$N$6,2,FALSE)</f>
        <v>Permanent Employee</v>
      </c>
      <c r="D988" s="9" t="s">
        <v>136</v>
      </c>
      <c r="E988" s="9" t="s">
        <v>137</v>
      </c>
      <c r="F988" s="9" t="s">
        <v>138</v>
      </c>
      <c r="G988" s="9" t="s">
        <v>140</v>
      </c>
      <c r="H988" s="9" t="str">
        <f>IF(G988="","",VLOOKUP(G988,Metadata!$J$2:$K$22,2,FALSE))</f>
        <v>Lisbon Metropolitan Area</v>
      </c>
      <c r="I988" s="9" t="s">
        <v>138</v>
      </c>
      <c r="J988" s="9" t="str">
        <f>IF(I988="","",VLOOKUP(I988,Metadata!$P$2:$Q$43,2,FALSE))</f>
        <v>Europe</v>
      </c>
      <c r="K988" s="9" t="str">
        <f t="shared" si="0"/>
        <v>Portugal</v>
      </c>
      <c r="L988" s="9" t="s">
        <v>140</v>
      </c>
      <c r="M988" s="9" t="str">
        <f>IF(L988="","",VLOOKUP(L988,Metadata!$J$2:$K$22,2,FALSE))</f>
        <v>Lisbon Metropolitan Area</v>
      </c>
      <c r="N988" s="9" t="s">
        <v>141</v>
      </c>
      <c r="O988" s="9" t="s">
        <v>137</v>
      </c>
      <c r="P988" s="9" t="s">
        <v>142</v>
      </c>
      <c r="Q988" s="10" t="str">
        <f t="shared" si="1"/>
        <v>Full Office Job</v>
      </c>
      <c r="R988" s="10">
        <v>5</v>
      </c>
      <c r="S988" s="9" t="s">
        <v>249</v>
      </c>
      <c r="T988" s="9" t="s">
        <v>137</v>
      </c>
      <c r="U988" s="9" t="str">
        <f>IF(S988&lt;&gt;"",S988,IF(T988&lt;&gt;"",VLOOKUP(T988,Metadata!$S$2:$T$228,2,FALSE),""))</f>
        <v>Business Applications (BI/CRM/ERP)</v>
      </c>
      <c r="V988" s="9" t="s">
        <v>304</v>
      </c>
      <c r="W988" s="9" t="s">
        <v>137</v>
      </c>
      <c r="X988" s="9" t="s">
        <v>145</v>
      </c>
      <c r="Y988" s="9" t="s">
        <v>137</v>
      </c>
      <c r="Z988" s="9" t="s">
        <v>184</v>
      </c>
      <c r="AA988" s="9" t="s">
        <v>137</v>
      </c>
      <c r="AB988" s="9" t="s">
        <v>137</v>
      </c>
      <c r="AC988" s="9" t="s">
        <v>147</v>
      </c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 t="s">
        <v>195</v>
      </c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198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10"/>
      <c r="CB988" s="10" t="str">
        <f t="shared" si="5"/>
        <v/>
      </c>
      <c r="CC988" s="10"/>
      <c r="CD988" s="9" t="str">
        <f t="shared" si="2"/>
        <v/>
      </c>
      <c r="CE988" s="9" t="s">
        <v>232</v>
      </c>
      <c r="CF988" s="9" t="s">
        <v>169</v>
      </c>
      <c r="CG988" s="9">
        <f>IF(CF988="","",VLOOKUP(CF988,Metadata!$D$2:$H$20,2,FALSE))</f>
        <v>12500</v>
      </c>
      <c r="CH988" s="9">
        <f>IF(CF988="","",VLOOKUP(CF988,Metadata!$D$2:$H$20,4,FALSE))</f>
        <v>0</v>
      </c>
      <c r="CI988" s="9">
        <f>IF(CF988="","",VLOOKUP(CF988,Metadata!$D$2:$H$20,5,FALSE))</f>
        <v>15000</v>
      </c>
      <c r="CJ988" s="9">
        <f t="shared" si="3"/>
        <v>12500</v>
      </c>
      <c r="CK988" s="9" t="s">
        <v>153</v>
      </c>
      <c r="CL988" s="10">
        <v>4</v>
      </c>
      <c r="CM988" s="10">
        <v>3</v>
      </c>
      <c r="CN988" s="10">
        <v>4</v>
      </c>
      <c r="CO988" s="10">
        <v>4</v>
      </c>
      <c r="CP988" s="10">
        <v>5</v>
      </c>
      <c r="CQ988" s="10">
        <v>5</v>
      </c>
      <c r="CR988" s="10">
        <v>5</v>
      </c>
      <c r="CS988" s="10">
        <v>6</v>
      </c>
      <c r="CT988" s="10">
        <v>4</v>
      </c>
      <c r="CU988" s="10">
        <v>6</v>
      </c>
      <c r="CV988" s="10">
        <v>6</v>
      </c>
      <c r="CW988" s="10">
        <v>6</v>
      </c>
      <c r="CX988" s="10">
        <v>6</v>
      </c>
      <c r="CY988" s="10">
        <v>6</v>
      </c>
      <c r="CZ988" s="10">
        <v>5</v>
      </c>
      <c r="DA988" s="10">
        <v>5</v>
      </c>
      <c r="DB988" s="10">
        <v>4</v>
      </c>
      <c r="DC988" s="10">
        <v>5</v>
      </c>
      <c r="DD988" s="10">
        <v>4</v>
      </c>
      <c r="DE988" s="10">
        <v>5</v>
      </c>
      <c r="DF988" s="10">
        <v>5</v>
      </c>
      <c r="DG988" s="10">
        <v>4</v>
      </c>
      <c r="DH988" s="10">
        <v>4</v>
      </c>
      <c r="DI988" s="10">
        <v>4</v>
      </c>
      <c r="DJ988" s="10">
        <v>5</v>
      </c>
      <c r="DK988" s="10">
        <v>4</v>
      </c>
      <c r="DL988" s="10">
        <v>4</v>
      </c>
      <c r="DM988" s="9" t="s">
        <v>154</v>
      </c>
      <c r="DN988" s="10">
        <v>1987</v>
      </c>
      <c r="DO988" s="9">
        <f t="shared" si="4"/>
        <v>34</v>
      </c>
      <c r="DP988" s="9" t="s">
        <v>155</v>
      </c>
      <c r="DQ988" s="9" t="s">
        <v>202</v>
      </c>
      <c r="DR988" s="9" t="s">
        <v>157</v>
      </c>
      <c r="DS988" s="9" t="s">
        <v>137</v>
      </c>
      <c r="DT988" s="9" t="s">
        <v>181</v>
      </c>
      <c r="DU988" s="9" t="s">
        <v>233</v>
      </c>
      <c r="DV988" s="9" t="str">
        <f>VLOOKUP(DU988,Metadata!$B$2:$C$7,2,FALSE)</f>
        <v>0 - 3 years</v>
      </c>
    </row>
    <row r="989" spans="1:126">
      <c r="A989" s="13">
        <v>988</v>
      </c>
      <c r="B989" s="9" t="s">
        <v>135</v>
      </c>
      <c r="C989" s="9" t="str">
        <f>VLOOKUP(B989,Metadata!$M$2:$N$6,2,FALSE)</f>
        <v>Permanent Employee</v>
      </c>
      <c r="D989" s="9" t="s">
        <v>159</v>
      </c>
      <c r="E989" s="9" t="s">
        <v>137</v>
      </c>
      <c r="F989" s="9" t="s">
        <v>138</v>
      </c>
      <c r="G989" s="9" t="s">
        <v>312</v>
      </c>
      <c r="H989" s="9" t="str">
        <f>IF(G989="","",VLOOKUP(G989,Metadata!$J$2:$K$22,2,FALSE))</f>
        <v>South</v>
      </c>
      <c r="I989" s="9" t="s">
        <v>138</v>
      </c>
      <c r="J989" s="9" t="str">
        <f>IF(I989="","",VLOOKUP(I989,Metadata!$P$2:$Q$43,2,FALSE))</f>
        <v>Europe</v>
      </c>
      <c r="K989" s="9" t="str">
        <f t="shared" si="0"/>
        <v>Portugal</v>
      </c>
      <c r="L989" s="9" t="s">
        <v>140</v>
      </c>
      <c r="M989" s="9" t="str">
        <f>IF(L989="","",VLOOKUP(L989,Metadata!$J$2:$K$22,2,FALSE))</f>
        <v>Lisbon Metropolitan Area</v>
      </c>
      <c r="N989" s="9" t="s">
        <v>141</v>
      </c>
      <c r="O989" s="9" t="s">
        <v>137</v>
      </c>
      <c r="P989" s="9" t="s">
        <v>142</v>
      </c>
      <c r="Q989" s="10" t="str">
        <f t="shared" si="1"/>
        <v>Full Office Job</v>
      </c>
      <c r="R989" s="10">
        <v>6</v>
      </c>
      <c r="S989" s="9" t="s">
        <v>192</v>
      </c>
      <c r="T989" s="9" t="s">
        <v>137</v>
      </c>
      <c r="U989" s="9" t="str">
        <f>IF(S989&lt;&gt;"",S989,IF(T989&lt;&gt;"",VLOOKUP(T989,Metadata!$S$2:$T$228,2,FALSE),""))</f>
        <v>Back-End Developer</v>
      </c>
      <c r="V989" s="9" t="s">
        <v>162</v>
      </c>
      <c r="W989" s="9" t="s">
        <v>137</v>
      </c>
      <c r="X989" s="9" t="s">
        <v>145</v>
      </c>
      <c r="Y989" s="9" t="s">
        <v>137</v>
      </c>
      <c r="Z989" s="9" t="s">
        <v>184</v>
      </c>
      <c r="AA989" s="9" t="s">
        <v>165</v>
      </c>
      <c r="AB989" s="9" t="s">
        <v>253</v>
      </c>
      <c r="AC989" s="9" t="s">
        <v>147</v>
      </c>
      <c r="AD989" s="9"/>
      <c r="AE989" s="9"/>
      <c r="AF989" s="9"/>
      <c r="AG989" s="9"/>
      <c r="AH989" s="9"/>
      <c r="AI989" s="9"/>
      <c r="AJ989" s="9"/>
      <c r="AK989" s="9" t="s">
        <v>302</v>
      </c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 t="s">
        <v>178</v>
      </c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 t="s">
        <v>303</v>
      </c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10"/>
      <c r="CB989" s="10" t="str">
        <f t="shared" si="5"/>
        <v/>
      </c>
      <c r="CC989" s="10"/>
      <c r="CD989" s="9" t="str">
        <f t="shared" si="2"/>
        <v/>
      </c>
      <c r="CE989" s="9" t="s">
        <v>232</v>
      </c>
      <c r="CF989" s="9" t="s">
        <v>169</v>
      </c>
      <c r="CG989" s="9">
        <f>IF(CF989="","",VLOOKUP(CF989,Metadata!$D$2:$H$20,2,FALSE))</f>
        <v>12500</v>
      </c>
      <c r="CH989" s="9">
        <f>IF(CF989="","",VLOOKUP(CF989,Metadata!$D$2:$H$20,4,FALSE))</f>
        <v>0</v>
      </c>
      <c r="CI989" s="9">
        <f>IF(CF989="","",VLOOKUP(CF989,Metadata!$D$2:$H$20,5,FALSE))</f>
        <v>15000</v>
      </c>
      <c r="CJ989" s="9">
        <f t="shared" si="3"/>
        <v>12500</v>
      </c>
      <c r="CK989" s="9" t="s">
        <v>153</v>
      </c>
      <c r="CL989" s="10">
        <v>5</v>
      </c>
      <c r="CM989" s="10">
        <v>2</v>
      </c>
      <c r="CN989" s="10">
        <v>5</v>
      </c>
      <c r="CO989" s="10">
        <v>6</v>
      </c>
      <c r="CP989" s="10">
        <v>6</v>
      </c>
      <c r="CQ989" s="10">
        <v>7</v>
      </c>
      <c r="CR989" s="10">
        <v>6</v>
      </c>
      <c r="CS989" s="10">
        <v>7</v>
      </c>
      <c r="CT989" s="10">
        <v>7</v>
      </c>
      <c r="CU989" s="10">
        <v>7</v>
      </c>
      <c r="CV989" s="10">
        <v>6</v>
      </c>
      <c r="CW989" s="10">
        <v>6</v>
      </c>
      <c r="CX989" s="10">
        <v>7</v>
      </c>
      <c r="CY989" s="10">
        <v>6</v>
      </c>
      <c r="CZ989" s="10">
        <v>7</v>
      </c>
      <c r="DA989" s="10">
        <v>6</v>
      </c>
      <c r="DB989" s="10">
        <v>5</v>
      </c>
      <c r="DC989" s="10">
        <v>6</v>
      </c>
      <c r="DD989" s="10">
        <v>5</v>
      </c>
      <c r="DE989" s="10">
        <v>7</v>
      </c>
      <c r="DF989" s="10">
        <v>5</v>
      </c>
      <c r="DG989" s="10">
        <v>6</v>
      </c>
      <c r="DH989" s="10">
        <v>6</v>
      </c>
      <c r="DI989" s="10">
        <v>6</v>
      </c>
      <c r="DJ989" s="10">
        <v>5</v>
      </c>
      <c r="DK989" s="10">
        <v>5</v>
      </c>
      <c r="DL989" s="10">
        <v>5</v>
      </c>
      <c r="DM989" s="9" t="s">
        <v>154</v>
      </c>
      <c r="DN989" s="10">
        <v>1996</v>
      </c>
      <c r="DO989" s="9">
        <f t="shared" si="4"/>
        <v>25</v>
      </c>
      <c r="DP989" s="9" t="s">
        <v>155</v>
      </c>
      <c r="DQ989" s="9" t="s">
        <v>156</v>
      </c>
      <c r="DR989" s="9" t="s">
        <v>157</v>
      </c>
      <c r="DS989" s="9" t="s">
        <v>137</v>
      </c>
      <c r="DT989" s="9" t="s">
        <v>181</v>
      </c>
      <c r="DU989" s="9" t="s">
        <v>168</v>
      </c>
      <c r="DV989" s="9" t="str">
        <f>VLOOKUP(DU989,Metadata!$B$2:$C$7,2,FALSE)</f>
        <v>0 - 3 years</v>
      </c>
    </row>
    <row r="990" spans="1:126">
      <c r="A990" s="13">
        <v>989</v>
      </c>
      <c r="B990" s="9" t="s">
        <v>135</v>
      </c>
      <c r="C990" s="9" t="str">
        <f>VLOOKUP(B990,Metadata!$M$2:$N$6,2,FALSE)</f>
        <v>Permanent Employee</v>
      </c>
      <c r="D990" s="9" t="s">
        <v>159</v>
      </c>
      <c r="E990" s="9" t="s">
        <v>137</v>
      </c>
      <c r="F990" s="9" t="s">
        <v>138</v>
      </c>
      <c r="G990" s="9" t="s">
        <v>275</v>
      </c>
      <c r="H990" s="9" t="str">
        <f>IF(G990="","",VLOOKUP(G990,Metadata!$J$2:$K$22,2,FALSE))</f>
        <v>Centre</v>
      </c>
      <c r="I990" s="9" t="s">
        <v>138</v>
      </c>
      <c r="J990" s="9" t="str">
        <f>IF(I990="","",VLOOKUP(I990,Metadata!$P$2:$Q$43,2,FALSE))</f>
        <v>Europe</v>
      </c>
      <c r="K990" s="9" t="str">
        <f t="shared" si="0"/>
        <v>Portugal</v>
      </c>
      <c r="L990" s="9" t="s">
        <v>275</v>
      </c>
      <c r="M990" s="9" t="str">
        <f>IF(L990="","",VLOOKUP(L990,Metadata!$J$2:$K$22,2,FALSE))</f>
        <v>Centre</v>
      </c>
      <c r="N990" s="9" t="s">
        <v>205</v>
      </c>
      <c r="O990" s="9" t="s">
        <v>137</v>
      </c>
      <c r="P990" s="9" t="s">
        <v>137</v>
      </c>
      <c r="Q990" s="10" t="str">
        <f t="shared" si="1"/>
        <v>Full Office Job</v>
      </c>
      <c r="R990" s="10">
        <v>5</v>
      </c>
      <c r="S990" s="9" t="s">
        <v>161</v>
      </c>
      <c r="T990" s="9" t="s">
        <v>137</v>
      </c>
      <c r="U990" s="9" t="str">
        <f>IF(S990&lt;&gt;"",S990,IF(T990&lt;&gt;"",VLOOKUP(T990,Metadata!$S$2:$T$228,2,FALSE),""))</f>
        <v>Full-Stack Developer</v>
      </c>
      <c r="V990" s="9" t="s">
        <v>486</v>
      </c>
      <c r="W990" s="9" t="s">
        <v>137</v>
      </c>
      <c r="X990" s="9" t="s">
        <v>145</v>
      </c>
      <c r="Y990" s="9" t="s">
        <v>137</v>
      </c>
      <c r="Z990" s="9" t="s">
        <v>184</v>
      </c>
      <c r="AA990" s="9" t="s">
        <v>165</v>
      </c>
      <c r="AB990" s="9" t="s">
        <v>137</v>
      </c>
      <c r="AC990" s="9" t="s">
        <v>147</v>
      </c>
      <c r="AD990" s="9"/>
      <c r="AE990" s="9" t="s">
        <v>194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 t="s">
        <v>178</v>
      </c>
      <c r="BB990" s="9"/>
      <c r="BC990" s="9"/>
      <c r="BD990" s="9"/>
      <c r="BE990" s="9"/>
      <c r="BF990" s="9"/>
      <c r="BG990" s="9"/>
      <c r="BH990" s="9"/>
      <c r="BI990" s="9"/>
      <c r="BJ990" s="9" t="s">
        <v>167</v>
      </c>
      <c r="BK990" s="9" t="s">
        <v>198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10"/>
      <c r="CB990" s="10" t="str">
        <f t="shared" si="5"/>
        <v/>
      </c>
      <c r="CC990" s="10"/>
      <c r="CD990" s="9" t="str">
        <f t="shared" si="2"/>
        <v/>
      </c>
      <c r="CE990" s="9" t="s">
        <v>232</v>
      </c>
      <c r="CF990" s="9" t="s">
        <v>188</v>
      </c>
      <c r="CG990" s="9">
        <f>IF(CF990="","",VLOOKUP(CF990,Metadata!$D$2:$H$20,2,FALSE))</f>
        <v>17500</v>
      </c>
      <c r="CH990" s="9">
        <f>IF(CF990="","",VLOOKUP(CF990,Metadata!$D$2:$H$20,4,FALSE))</f>
        <v>15000</v>
      </c>
      <c r="CI990" s="9">
        <f>IF(CF990="","",VLOOKUP(CF990,Metadata!$D$2:$H$20,5,FALSE))</f>
        <v>20000</v>
      </c>
      <c r="CJ990" s="9">
        <f t="shared" si="3"/>
        <v>17500</v>
      </c>
      <c r="CK990" s="9" t="s">
        <v>277</v>
      </c>
      <c r="CL990" s="10">
        <v>3</v>
      </c>
      <c r="CM990" s="10">
        <v>4</v>
      </c>
      <c r="CN990" s="10">
        <v>5</v>
      </c>
      <c r="CO990" s="10">
        <v>5</v>
      </c>
      <c r="CP990" s="10">
        <v>6</v>
      </c>
      <c r="CQ990" s="10">
        <v>6</v>
      </c>
      <c r="CR990" s="10">
        <v>5</v>
      </c>
      <c r="CS990" s="10">
        <v>5</v>
      </c>
      <c r="CT990" s="10">
        <v>6</v>
      </c>
      <c r="CU990" s="10">
        <v>7</v>
      </c>
      <c r="CV990" s="10">
        <v>6</v>
      </c>
      <c r="CW990" s="10">
        <v>5</v>
      </c>
      <c r="CX990" s="10">
        <v>5</v>
      </c>
      <c r="CY990" s="10">
        <v>6</v>
      </c>
      <c r="CZ990" s="10">
        <v>6</v>
      </c>
      <c r="DA990" s="10">
        <v>5</v>
      </c>
      <c r="DB990" s="10">
        <v>6</v>
      </c>
      <c r="DC990" s="10">
        <v>6</v>
      </c>
      <c r="DD990" s="10">
        <v>4</v>
      </c>
      <c r="DE990" s="10">
        <v>6</v>
      </c>
      <c r="DF990" s="10">
        <v>6</v>
      </c>
      <c r="DG990" s="10">
        <v>4</v>
      </c>
      <c r="DH990" s="10">
        <v>4</v>
      </c>
      <c r="DI990" s="10">
        <v>6</v>
      </c>
      <c r="DJ990" s="10">
        <v>3</v>
      </c>
      <c r="DK990" s="10">
        <v>5</v>
      </c>
      <c r="DL990" s="10">
        <v>5</v>
      </c>
      <c r="DM990" s="9" t="s">
        <v>154</v>
      </c>
      <c r="DN990" s="10">
        <v>1967</v>
      </c>
      <c r="DO990" s="9">
        <f t="shared" si="4"/>
        <v>54</v>
      </c>
      <c r="DP990" s="9" t="s">
        <v>155</v>
      </c>
      <c r="DQ990" s="9" t="s">
        <v>156</v>
      </c>
      <c r="DR990" s="9" t="s">
        <v>157</v>
      </c>
      <c r="DS990" s="9" t="s">
        <v>137</v>
      </c>
      <c r="DT990" s="9" t="s">
        <v>181</v>
      </c>
      <c r="DU990" s="9" t="s">
        <v>158</v>
      </c>
      <c r="DV990" s="9" t="str">
        <f>VLOOKUP(DU990,Metadata!$B$2:$C$7,2,FALSE)</f>
        <v>6+ years</v>
      </c>
    </row>
    <row r="991" spans="1:126">
      <c r="A991" s="13">
        <v>990</v>
      </c>
      <c r="B991" s="9" t="s">
        <v>171</v>
      </c>
      <c r="C991" s="9" t="str">
        <f>VLOOKUP(B991,Metadata!$M$2:$N$6,2,FALSE)</f>
        <v>Contractor</v>
      </c>
      <c r="D991" s="9" t="s">
        <v>137</v>
      </c>
      <c r="E991" s="9" t="s">
        <v>136</v>
      </c>
      <c r="F991" s="9" t="s">
        <v>138</v>
      </c>
      <c r="G991" s="9" t="s">
        <v>172</v>
      </c>
      <c r="H991" s="9" t="str">
        <f>IF(G991="","",VLOOKUP(G991,Metadata!$J$2:$K$22,2,FALSE))</f>
        <v>Porto Metropolitan Area</v>
      </c>
      <c r="I991" s="9" t="s">
        <v>138</v>
      </c>
      <c r="J991" s="9" t="str">
        <f>IF(I991="","",VLOOKUP(I991,Metadata!$P$2:$Q$43,2,FALSE))</f>
        <v>Europe</v>
      </c>
      <c r="K991" s="9" t="str">
        <f t="shared" si="0"/>
        <v>Portugal</v>
      </c>
      <c r="L991" s="9" t="s">
        <v>172</v>
      </c>
      <c r="M991" s="9" t="str">
        <f>IF(L991="","",VLOOKUP(L991,Metadata!$J$2:$K$22,2,FALSE))</f>
        <v>Porto Metropolitan Area</v>
      </c>
      <c r="N991" s="9" t="s">
        <v>141</v>
      </c>
      <c r="O991" s="9" t="s">
        <v>137</v>
      </c>
      <c r="P991" s="9" t="s">
        <v>191</v>
      </c>
      <c r="Q991" s="10" t="str">
        <f t="shared" si="1"/>
        <v>Remote Job (full or flexible)</v>
      </c>
      <c r="R991" s="10">
        <v>5</v>
      </c>
      <c r="S991" s="9" t="s">
        <v>319</v>
      </c>
      <c r="T991" s="9" t="s">
        <v>137</v>
      </c>
      <c r="U991" s="9" t="str">
        <f>IF(S991&lt;&gt;"",S991,IF(T991&lt;&gt;"",VLOOKUP(T991,Metadata!$S$2:$T$228,2,FALSE),""))</f>
        <v>CTO</v>
      </c>
      <c r="V991" s="9" t="s">
        <v>217</v>
      </c>
      <c r="W991" s="9" t="s">
        <v>137</v>
      </c>
      <c r="X991" s="9" t="s">
        <v>175</v>
      </c>
      <c r="Y991" s="9" t="s">
        <v>137</v>
      </c>
      <c r="Z991" s="9" t="s">
        <v>262</v>
      </c>
      <c r="AA991" s="9" t="s">
        <v>137</v>
      </c>
      <c r="AB991" s="9" t="s">
        <v>137</v>
      </c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 t="s">
        <v>330</v>
      </c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 t="s">
        <v>551</v>
      </c>
      <c r="CA991" s="10">
        <v>6</v>
      </c>
      <c r="CB991" s="10" t="str">
        <f t="shared" si="5"/>
        <v>4 to 6 months</v>
      </c>
      <c r="CC991" s="10">
        <v>43</v>
      </c>
      <c r="CD991" s="9">
        <f t="shared" si="2"/>
        <v>68800</v>
      </c>
      <c r="CE991" s="9" t="s">
        <v>137</v>
      </c>
      <c r="CF991" s="9" t="s">
        <v>137</v>
      </c>
      <c r="CG991" s="9" t="str">
        <f>IF(CF991="","",VLOOKUP(CF991,Metadata!$D$2:$H$20,2,FALSE))</f>
        <v/>
      </c>
      <c r="CH991" s="9" t="str">
        <f>IF(CF991="","",VLOOKUP(CF991,Metadata!$D$2:$H$20,4,FALSE))</f>
        <v/>
      </c>
      <c r="CI991" s="9" t="str">
        <f>IF(CF991="","",VLOOKUP(CF991,Metadata!$D$2:$H$20,5,FALSE))</f>
        <v/>
      </c>
      <c r="CJ991" s="9">
        <f t="shared" si="3"/>
        <v>68800</v>
      </c>
      <c r="CK991" s="9" t="s">
        <v>201</v>
      </c>
      <c r="CL991" s="10">
        <v>6</v>
      </c>
      <c r="CM991" s="10">
        <v>2</v>
      </c>
      <c r="CN991" s="10">
        <v>7</v>
      </c>
      <c r="CO991" s="10">
        <v>5</v>
      </c>
      <c r="CP991" s="10">
        <v>4</v>
      </c>
      <c r="CQ991" s="10">
        <v>5</v>
      </c>
      <c r="CR991" s="10">
        <v>4</v>
      </c>
      <c r="CS991" s="10">
        <v>2</v>
      </c>
      <c r="CT991" s="10">
        <v>4</v>
      </c>
      <c r="CU991" s="10">
        <v>7</v>
      </c>
      <c r="CV991" s="10">
        <v>5</v>
      </c>
      <c r="CW991" s="10">
        <v>2</v>
      </c>
      <c r="CX991" s="10">
        <v>6</v>
      </c>
      <c r="CY991" s="10">
        <v>5</v>
      </c>
      <c r="CZ991" s="10">
        <v>5</v>
      </c>
      <c r="DA991" s="10">
        <v>4</v>
      </c>
      <c r="DB991" s="10">
        <v>2</v>
      </c>
      <c r="DC991" s="10">
        <v>5</v>
      </c>
      <c r="DD991" s="10">
        <v>4</v>
      </c>
      <c r="DE991" s="10">
        <v>6</v>
      </c>
      <c r="DF991" s="10">
        <v>5</v>
      </c>
      <c r="DG991" s="10">
        <v>7</v>
      </c>
      <c r="DH991" s="10">
        <v>7</v>
      </c>
      <c r="DI991" s="10">
        <v>7</v>
      </c>
      <c r="DJ991" s="10">
        <v>5</v>
      </c>
      <c r="DK991" s="10">
        <v>4</v>
      </c>
      <c r="DL991" s="10">
        <v>4</v>
      </c>
      <c r="DM991" s="9" t="s">
        <v>154</v>
      </c>
      <c r="DN991" s="10">
        <v>1976</v>
      </c>
      <c r="DO991" s="9">
        <f t="shared" si="4"/>
        <v>45</v>
      </c>
      <c r="DP991" s="9" t="s">
        <v>155</v>
      </c>
      <c r="DQ991" s="9" t="s">
        <v>202</v>
      </c>
      <c r="DR991" s="9" t="s">
        <v>157</v>
      </c>
      <c r="DS991" s="9" t="s">
        <v>137</v>
      </c>
      <c r="DT991" s="9" t="s">
        <v>181</v>
      </c>
      <c r="DU991" s="9" t="s">
        <v>158</v>
      </c>
      <c r="DV991" s="9" t="str">
        <f>VLOOKUP(DU991,Metadata!$B$2:$C$7,2,FALSE)</f>
        <v>6+ years</v>
      </c>
    </row>
    <row r="992" spans="1:126">
      <c r="A992" s="13">
        <v>991</v>
      </c>
      <c r="B992" s="9" t="s">
        <v>135</v>
      </c>
      <c r="C992" s="9" t="str">
        <f>VLOOKUP(B992,Metadata!$M$2:$N$6,2,FALSE)</f>
        <v>Permanent Employee</v>
      </c>
      <c r="D992" s="9" t="s">
        <v>136</v>
      </c>
      <c r="E992" s="9" t="s">
        <v>137</v>
      </c>
      <c r="F992" s="9" t="s">
        <v>138</v>
      </c>
      <c r="G992" s="9" t="s">
        <v>140</v>
      </c>
      <c r="H992" s="9" t="str">
        <f>IF(G992="","",VLOOKUP(G992,Metadata!$J$2:$K$22,2,FALSE))</f>
        <v>Lisbon Metropolitan Area</v>
      </c>
      <c r="I992" s="9" t="s">
        <v>138</v>
      </c>
      <c r="J992" s="9" t="str">
        <f>IF(I992="","",VLOOKUP(I992,Metadata!$P$2:$Q$43,2,FALSE))</f>
        <v>Europe</v>
      </c>
      <c r="K992" s="9" t="str">
        <f t="shared" si="0"/>
        <v>Portugal</v>
      </c>
      <c r="L992" s="9" t="s">
        <v>140</v>
      </c>
      <c r="M992" s="9" t="str">
        <f>IF(L992="","",VLOOKUP(L992,Metadata!$J$2:$K$22,2,FALSE))</f>
        <v>Lisbon Metropolitan Area</v>
      </c>
      <c r="N992" s="9" t="s">
        <v>141</v>
      </c>
      <c r="O992" s="9" t="s">
        <v>137</v>
      </c>
      <c r="P992" s="9" t="s">
        <v>142</v>
      </c>
      <c r="Q992" s="10" t="str">
        <f t="shared" si="1"/>
        <v>Full Office Job</v>
      </c>
      <c r="R992" s="10">
        <v>4</v>
      </c>
      <c r="S992" s="9" t="s">
        <v>290</v>
      </c>
      <c r="T992" s="9" t="s">
        <v>137</v>
      </c>
      <c r="U992" s="9" t="str">
        <f>IF(S992&lt;&gt;"",S992,IF(T992&lt;&gt;"",VLOOKUP(T992,Metadata!$S$2:$T$228,2,FALSE),""))</f>
        <v>Quality Assurance/Testing</v>
      </c>
      <c r="V992" s="9" t="s">
        <v>144</v>
      </c>
      <c r="W992" s="9" t="s">
        <v>137</v>
      </c>
      <c r="X992" s="9" t="s">
        <v>175</v>
      </c>
      <c r="Y992" s="9" t="s">
        <v>137</v>
      </c>
      <c r="Z992" s="9" t="s">
        <v>184</v>
      </c>
      <c r="AA992" s="9" t="s">
        <v>165</v>
      </c>
      <c r="AB992" s="9" t="s">
        <v>253</v>
      </c>
      <c r="AC992" s="9" t="s">
        <v>147</v>
      </c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 t="s">
        <v>552</v>
      </c>
      <c r="CA992" s="10"/>
      <c r="CB992" s="10" t="str">
        <f t="shared" si="5"/>
        <v/>
      </c>
      <c r="CC992" s="10"/>
      <c r="CD992" s="9" t="str">
        <f t="shared" si="2"/>
        <v/>
      </c>
      <c r="CE992" s="9" t="s">
        <v>168</v>
      </c>
      <c r="CF992" s="9" t="s">
        <v>225</v>
      </c>
      <c r="CG992" s="9">
        <f>IF(CF992="","",VLOOKUP(CF992,Metadata!$D$2:$H$20,2,FALSE))</f>
        <v>22500</v>
      </c>
      <c r="CH992" s="9">
        <f>IF(CF992="","",VLOOKUP(CF992,Metadata!$D$2:$H$20,4,FALSE))</f>
        <v>20000</v>
      </c>
      <c r="CI992" s="9">
        <f>IF(CF992="","",VLOOKUP(CF992,Metadata!$D$2:$H$20,5,FALSE))</f>
        <v>25000</v>
      </c>
      <c r="CJ992" s="9">
        <f t="shared" si="3"/>
        <v>22500</v>
      </c>
      <c r="CK992" s="9" t="s">
        <v>201</v>
      </c>
      <c r="CL992" s="10">
        <v>2</v>
      </c>
      <c r="CM992" s="10">
        <v>4</v>
      </c>
      <c r="CN992" s="10">
        <v>6</v>
      </c>
      <c r="CO992" s="10">
        <v>6</v>
      </c>
      <c r="CP992" s="10">
        <v>7</v>
      </c>
      <c r="CQ992" s="10">
        <v>7</v>
      </c>
      <c r="CR992" s="10">
        <v>3</v>
      </c>
      <c r="CS992" s="10">
        <v>5</v>
      </c>
      <c r="CT992" s="10">
        <v>7</v>
      </c>
      <c r="CU992" s="10">
        <v>6</v>
      </c>
      <c r="CV992" s="10">
        <v>5</v>
      </c>
      <c r="CW992" s="10">
        <v>5</v>
      </c>
      <c r="CX992" s="10">
        <v>6</v>
      </c>
      <c r="CY992" s="10">
        <v>6</v>
      </c>
      <c r="CZ992" s="10">
        <v>6</v>
      </c>
      <c r="DA992" s="10">
        <v>5</v>
      </c>
      <c r="DB992" s="10">
        <v>5</v>
      </c>
      <c r="DC992" s="10">
        <v>6</v>
      </c>
      <c r="DD992" s="10">
        <v>5</v>
      </c>
      <c r="DE992" s="10">
        <v>5</v>
      </c>
      <c r="DF992" s="10">
        <v>6</v>
      </c>
      <c r="DG992" s="10">
        <v>6</v>
      </c>
      <c r="DH992" s="10">
        <v>5</v>
      </c>
      <c r="DI992" s="10">
        <v>6</v>
      </c>
      <c r="DJ992" s="10">
        <v>6</v>
      </c>
      <c r="DK992" s="10">
        <v>7</v>
      </c>
      <c r="DL992" s="10">
        <v>5</v>
      </c>
      <c r="DM992" s="9" t="s">
        <v>154</v>
      </c>
      <c r="DN992" s="10">
        <v>1993</v>
      </c>
      <c r="DO992" s="9">
        <f t="shared" si="4"/>
        <v>28</v>
      </c>
      <c r="DP992" s="9" t="s">
        <v>155</v>
      </c>
      <c r="DQ992" s="9" t="s">
        <v>202</v>
      </c>
      <c r="DR992" s="9" t="s">
        <v>157</v>
      </c>
      <c r="DS992" s="9" t="s">
        <v>137</v>
      </c>
      <c r="DT992" s="9" t="s">
        <v>181</v>
      </c>
      <c r="DU992" s="9" t="s">
        <v>223</v>
      </c>
      <c r="DV992" s="9" t="str">
        <f>VLOOKUP(DU992,Metadata!$B$2:$C$7,2,FALSE)</f>
        <v>3 - 6 years</v>
      </c>
    </row>
    <row r="993" spans="1:126">
      <c r="A993" s="13">
        <v>992</v>
      </c>
      <c r="B993" s="9" t="s">
        <v>135</v>
      </c>
      <c r="C993" s="9" t="str">
        <f>VLOOKUP(B993,Metadata!$M$2:$N$6,2,FALSE)</f>
        <v>Permanent Employee</v>
      </c>
      <c r="D993" s="9" t="s">
        <v>159</v>
      </c>
      <c r="E993" s="9" t="s">
        <v>137</v>
      </c>
      <c r="F993" s="9" t="s">
        <v>138</v>
      </c>
      <c r="G993" s="9" t="s">
        <v>263</v>
      </c>
      <c r="H993" s="9" t="str">
        <f>IF(G993="","",VLOOKUP(G993,Metadata!$J$2:$K$22,2,FALSE))</f>
        <v>North</v>
      </c>
      <c r="I993" s="9" t="s">
        <v>138</v>
      </c>
      <c r="J993" s="9" t="str">
        <f>IF(I993="","",VLOOKUP(I993,Metadata!$P$2:$Q$43,2,FALSE))</f>
        <v>Europe</v>
      </c>
      <c r="K993" s="9" t="str">
        <f t="shared" si="0"/>
        <v>Portugal</v>
      </c>
      <c r="L993" s="9" t="s">
        <v>263</v>
      </c>
      <c r="M993" s="9" t="str">
        <f>IF(L993="","",VLOOKUP(L993,Metadata!$J$2:$K$22,2,FALSE))</f>
        <v>North</v>
      </c>
      <c r="N993" s="9" t="s">
        <v>141</v>
      </c>
      <c r="O993" s="9" t="s">
        <v>137</v>
      </c>
      <c r="P993" s="9" t="s">
        <v>191</v>
      </c>
      <c r="Q993" s="10" t="str">
        <f t="shared" si="1"/>
        <v>Remote Job (full or flexible)</v>
      </c>
      <c r="R993" s="10">
        <v>6</v>
      </c>
      <c r="S993" s="9" t="s">
        <v>206</v>
      </c>
      <c r="T993" s="9" t="s">
        <v>137</v>
      </c>
      <c r="U993" s="9" t="str">
        <f>IF(S993&lt;&gt;"",S993,IF(T993&lt;&gt;"",VLOOKUP(T993,Metadata!$S$2:$T$228,2,FALSE),""))</f>
        <v>Mobile Apps Developer</v>
      </c>
      <c r="V993" s="9" t="s">
        <v>256</v>
      </c>
      <c r="W993" s="9" t="s">
        <v>137</v>
      </c>
      <c r="X993" s="9" t="s">
        <v>163</v>
      </c>
      <c r="Y993" s="9" t="s">
        <v>137</v>
      </c>
      <c r="Z993" s="9" t="s">
        <v>184</v>
      </c>
      <c r="AA993" s="9" t="s">
        <v>137</v>
      </c>
      <c r="AB993" s="9" t="s">
        <v>137</v>
      </c>
      <c r="AC993" s="9"/>
      <c r="AD993" s="9"/>
      <c r="AE993" s="9" t="s">
        <v>194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198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10"/>
      <c r="CB993" s="10" t="str">
        <f t="shared" si="5"/>
        <v/>
      </c>
      <c r="CC993" s="10"/>
      <c r="CD993" s="9" t="str">
        <f t="shared" si="2"/>
        <v/>
      </c>
      <c r="CE993" s="9" t="s">
        <v>232</v>
      </c>
      <c r="CF993" s="9" t="s">
        <v>220</v>
      </c>
      <c r="CG993" s="9">
        <f>IF(CF993="","",VLOOKUP(CF993,Metadata!$D$2:$H$20,2,FALSE))</f>
        <v>27500</v>
      </c>
      <c r="CH993" s="9">
        <f>IF(CF993="","",VLOOKUP(CF993,Metadata!$D$2:$H$20,4,FALSE))</f>
        <v>25000</v>
      </c>
      <c r="CI993" s="9">
        <f>IF(CF993="","",VLOOKUP(CF993,Metadata!$D$2:$H$20,5,FALSE))</f>
        <v>30000</v>
      </c>
      <c r="CJ993" s="9">
        <f t="shared" si="3"/>
        <v>27500</v>
      </c>
      <c r="CK993" s="9" t="s">
        <v>221</v>
      </c>
      <c r="CL993" s="10">
        <v>6</v>
      </c>
      <c r="CM993" s="10">
        <v>1</v>
      </c>
      <c r="CN993" s="10">
        <v>6</v>
      </c>
      <c r="CO993" s="10">
        <v>7</v>
      </c>
      <c r="CP993" s="10">
        <v>5</v>
      </c>
      <c r="CQ993" s="10">
        <v>5</v>
      </c>
      <c r="CR993" s="10">
        <v>7</v>
      </c>
      <c r="CS993" s="10">
        <v>5</v>
      </c>
      <c r="CT993" s="10">
        <v>6</v>
      </c>
      <c r="CU993" s="10">
        <v>6</v>
      </c>
      <c r="CV993" s="10">
        <v>6</v>
      </c>
      <c r="CW993" s="10">
        <v>6</v>
      </c>
      <c r="CX993" s="10">
        <v>7</v>
      </c>
      <c r="CY993" s="10">
        <v>5</v>
      </c>
      <c r="CZ993" s="10">
        <v>7</v>
      </c>
      <c r="DA993" s="10">
        <v>7</v>
      </c>
      <c r="DB993" s="10">
        <v>4</v>
      </c>
      <c r="DC993" s="10">
        <v>4</v>
      </c>
      <c r="DD993" s="10">
        <v>4</v>
      </c>
      <c r="DE993" s="10">
        <v>7</v>
      </c>
      <c r="DF993" s="10">
        <v>6</v>
      </c>
      <c r="DG993" s="10">
        <v>6</v>
      </c>
      <c r="DH993" s="10">
        <v>6</v>
      </c>
      <c r="DI993" s="10">
        <v>7</v>
      </c>
      <c r="DJ993" s="10">
        <v>6</v>
      </c>
      <c r="DK993" s="10">
        <v>6</v>
      </c>
      <c r="DL993" s="10">
        <v>6</v>
      </c>
      <c r="DM993" s="9" t="s">
        <v>154</v>
      </c>
      <c r="DN993" s="10">
        <v>1997</v>
      </c>
      <c r="DO993" s="9">
        <f t="shared" si="4"/>
        <v>24</v>
      </c>
      <c r="DP993" s="9" t="s">
        <v>155</v>
      </c>
      <c r="DQ993" s="9" t="s">
        <v>227</v>
      </c>
      <c r="DR993" s="9" t="s">
        <v>157</v>
      </c>
      <c r="DS993" s="9" t="s">
        <v>137</v>
      </c>
      <c r="DT993" s="9" t="s">
        <v>181</v>
      </c>
      <c r="DU993" s="9" t="s">
        <v>233</v>
      </c>
      <c r="DV993" s="9" t="str">
        <f>VLOOKUP(DU993,Metadata!$B$2:$C$7,2,FALSE)</f>
        <v>0 - 3 years</v>
      </c>
    </row>
    <row r="994" spans="1:126">
      <c r="A994" s="13">
        <v>993</v>
      </c>
      <c r="B994" s="9" t="s">
        <v>135</v>
      </c>
      <c r="C994" s="9" t="str">
        <f>VLOOKUP(B994,Metadata!$M$2:$N$6,2,FALSE)</f>
        <v>Permanent Employee</v>
      </c>
      <c r="D994" s="9" t="s">
        <v>159</v>
      </c>
      <c r="E994" s="9" t="s">
        <v>137</v>
      </c>
      <c r="F994" s="9" t="s">
        <v>138</v>
      </c>
      <c r="G994" s="9" t="s">
        <v>190</v>
      </c>
      <c r="H994" s="9" t="str">
        <f>IF(G994="","",VLOOKUP(G994,Metadata!$J$2:$K$22,2,FALSE))</f>
        <v>North</v>
      </c>
      <c r="I994" s="9" t="s">
        <v>138</v>
      </c>
      <c r="J994" s="9" t="str">
        <f>IF(I994="","",VLOOKUP(I994,Metadata!$P$2:$Q$43,2,FALSE))</f>
        <v>Europe</v>
      </c>
      <c r="K994" s="9" t="str">
        <f t="shared" si="0"/>
        <v>Portugal</v>
      </c>
      <c r="L994" s="9" t="s">
        <v>190</v>
      </c>
      <c r="M994" s="9" t="str">
        <f>IF(L994="","",VLOOKUP(L994,Metadata!$J$2:$K$22,2,FALSE))</f>
        <v>North</v>
      </c>
      <c r="N994" s="9" t="s">
        <v>205</v>
      </c>
      <c r="O994" s="9" t="s">
        <v>137</v>
      </c>
      <c r="P994" s="9" t="s">
        <v>137</v>
      </c>
      <c r="Q994" s="10" t="str">
        <f t="shared" si="1"/>
        <v>Full Office Job</v>
      </c>
      <c r="R994" s="10">
        <v>5</v>
      </c>
      <c r="S994" s="9" t="s">
        <v>183</v>
      </c>
      <c r="T994" s="9" t="s">
        <v>137</v>
      </c>
      <c r="U994" s="9" t="str">
        <f>IF(S994&lt;&gt;"",S994,IF(T994&lt;&gt;"",VLOOKUP(T994,Metadata!$S$2:$T$228,2,FALSE),""))</f>
        <v>Product Owner/Product Manager</v>
      </c>
      <c r="V994" s="9" t="s">
        <v>261</v>
      </c>
      <c r="W994" s="9" t="s">
        <v>137</v>
      </c>
      <c r="X994" s="9" t="s">
        <v>145</v>
      </c>
      <c r="Y994" s="9" t="s">
        <v>137</v>
      </c>
      <c r="Z994" s="9" t="s">
        <v>184</v>
      </c>
      <c r="AA994" s="9" t="s">
        <v>165</v>
      </c>
      <c r="AB994" s="9" t="s">
        <v>137</v>
      </c>
      <c r="AC994" s="9"/>
      <c r="AD994" s="9"/>
      <c r="AE994" s="9" t="s">
        <v>194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 t="s">
        <v>178</v>
      </c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198</v>
      </c>
      <c r="BL994" s="9" t="s">
        <v>199</v>
      </c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10"/>
      <c r="CB994" s="10" t="str">
        <f t="shared" si="5"/>
        <v/>
      </c>
      <c r="CC994" s="10"/>
      <c r="CD994" s="9" t="str">
        <f t="shared" si="2"/>
        <v/>
      </c>
      <c r="CE994" s="9" t="s">
        <v>151</v>
      </c>
      <c r="CF994" s="9" t="s">
        <v>152</v>
      </c>
      <c r="CG994" s="9">
        <f>IF(CF994="","",VLOOKUP(CF994,Metadata!$D$2:$H$20,2,FALSE))</f>
        <v>32500</v>
      </c>
      <c r="CH994" s="9">
        <f>IF(CF994="","",VLOOKUP(CF994,Metadata!$D$2:$H$20,4,FALSE))</f>
        <v>30000</v>
      </c>
      <c r="CI994" s="9">
        <f>IF(CF994="","",VLOOKUP(CF994,Metadata!$D$2:$H$20,5,FALSE))</f>
        <v>35000</v>
      </c>
      <c r="CJ994" s="9">
        <f t="shared" si="3"/>
        <v>32500</v>
      </c>
      <c r="CK994" s="9" t="s">
        <v>153</v>
      </c>
      <c r="CL994" s="10">
        <v>3</v>
      </c>
      <c r="CM994" s="10">
        <v>4</v>
      </c>
      <c r="CN994" s="10">
        <v>7</v>
      </c>
      <c r="CO994" s="10">
        <v>5</v>
      </c>
      <c r="CP994" s="10">
        <v>5</v>
      </c>
      <c r="CQ994" s="10">
        <v>5</v>
      </c>
      <c r="CR994" s="10">
        <v>6</v>
      </c>
      <c r="CS994" s="10">
        <v>7</v>
      </c>
      <c r="CT994" s="10">
        <v>5</v>
      </c>
      <c r="CU994" s="10">
        <v>5</v>
      </c>
      <c r="CV994" s="10">
        <v>6</v>
      </c>
      <c r="CW994" s="10">
        <v>5</v>
      </c>
      <c r="CX994" s="10">
        <v>6</v>
      </c>
      <c r="CY994" s="10">
        <v>5</v>
      </c>
      <c r="CZ994" s="10">
        <v>5</v>
      </c>
      <c r="DA994" s="10">
        <v>5</v>
      </c>
      <c r="DB994" s="10">
        <v>5</v>
      </c>
      <c r="DC994" s="10">
        <v>7</v>
      </c>
      <c r="DD994" s="10">
        <v>3</v>
      </c>
      <c r="DE994" s="10">
        <v>4</v>
      </c>
      <c r="DF994" s="10">
        <v>5</v>
      </c>
      <c r="DG994" s="10">
        <v>6</v>
      </c>
      <c r="DH994" s="10">
        <v>7</v>
      </c>
      <c r="DI994" s="10">
        <v>7</v>
      </c>
      <c r="DJ994" s="10">
        <v>3</v>
      </c>
      <c r="DK994" s="10">
        <v>4</v>
      </c>
      <c r="DL994" s="10">
        <v>5</v>
      </c>
      <c r="DM994" s="9" t="s">
        <v>154</v>
      </c>
      <c r="DN994" s="10">
        <v>1980</v>
      </c>
      <c r="DO994" s="9">
        <f t="shared" si="4"/>
        <v>41</v>
      </c>
      <c r="DP994" s="9" t="s">
        <v>155</v>
      </c>
      <c r="DQ994" s="9" t="s">
        <v>156</v>
      </c>
      <c r="DR994" s="9" t="s">
        <v>157</v>
      </c>
      <c r="DS994" s="9" t="s">
        <v>137</v>
      </c>
      <c r="DT994" s="9" t="s">
        <v>181</v>
      </c>
      <c r="DU994" s="9" t="s">
        <v>158</v>
      </c>
      <c r="DV994" s="9" t="str">
        <f>VLOOKUP(DU994,Metadata!$B$2:$C$7,2,FALSE)</f>
        <v>6+ years</v>
      </c>
    </row>
    <row r="995" spans="1:126">
      <c r="A995" s="13">
        <v>994</v>
      </c>
      <c r="B995" s="9" t="s">
        <v>135</v>
      </c>
      <c r="C995" s="9" t="str">
        <f>VLOOKUP(B995,Metadata!$M$2:$N$6,2,FALSE)</f>
        <v>Permanent Employee</v>
      </c>
      <c r="D995" s="9" t="s">
        <v>159</v>
      </c>
      <c r="E995" s="9" t="s">
        <v>137</v>
      </c>
      <c r="F995" s="9" t="s">
        <v>138</v>
      </c>
      <c r="G995" s="9" t="s">
        <v>182</v>
      </c>
      <c r="H995" s="9" t="str">
        <f>IF(G995="","",VLOOKUP(G995,Metadata!$J$2:$K$22,2,FALSE))</f>
        <v>Azores and Madeira</v>
      </c>
      <c r="I995" s="9" t="s">
        <v>138</v>
      </c>
      <c r="J995" s="9" t="str">
        <f>IF(I995="","",VLOOKUP(I995,Metadata!$P$2:$Q$43,2,FALSE))</f>
        <v>Europe</v>
      </c>
      <c r="K995" s="9" t="str">
        <f t="shared" si="0"/>
        <v>Portugal</v>
      </c>
      <c r="L995" s="9" t="s">
        <v>182</v>
      </c>
      <c r="M995" s="9" t="str">
        <f>IF(L995="","",VLOOKUP(L995,Metadata!$J$2:$K$22,2,FALSE))</f>
        <v>Azores and Madeira</v>
      </c>
      <c r="N995" s="9" t="s">
        <v>214</v>
      </c>
      <c r="O995" s="9" t="s">
        <v>215</v>
      </c>
      <c r="P995" s="9" t="s">
        <v>191</v>
      </c>
      <c r="Q995" s="10" t="str">
        <f t="shared" si="1"/>
        <v>Remote Job (full or flexible)</v>
      </c>
      <c r="R995" s="10">
        <v>7</v>
      </c>
      <c r="S995" s="9" t="s">
        <v>332</v>
      </c>
      <c r="T995" s="9" t="s">
        <v>137</v>
      </c>
      <c r="U995" s="9" t="str">
        <f>IF(S995&lt;&gt;"",S995,IF(T995&lt;&gt;"",VLOOKUP(T995,Metadata!$S$2:$T$228,2,FALSE),""))</f>
        <v>UX/UI Designer</v>
      </c>
      <c r="V995" s="9" t="s">
        <v>323</v>
      </c>
      <c r="W995" s="9" t="s">
        <v>137</v>
      </c>
      <c r="X995" s="9" t="s">
        <v>163</v>
      </c>
      <c r="Y995" s="9" t="s">
        <v>137</v>
      </c>
      <c r="Z995" s="9" t="s">
        <v>164</v>
      </c>
      <c r="AA995" s="9" t="s">
        <v>165</v>
      </c>
      <c r="AB995" s="9" t="s">
        <v>137</v>
      </c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 t="s">
        <v>167</v>
      </c>
      <c r="BK995" s="9"/>
      <c r="BL995" s="9"/>
      <c r="BM995" s="9"/>
      <c r="BN995" s="9" t="s">
        <v>186</v>
      </c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10"/>
      <c r="CB995" s="10" t="str">
        <f t="shared" si="5"/>
        <v/>
      </c>
      <c r="CC995" s="10"/>
      <c r="CD995" s="9" t="str">
        <f t="shared" si="2"/>
        <v/>
      </c>
      <c r="CE995" s="9" t="s">
        <v>232</v>
      </c>
      <c r="CF995" s="9" t="s">
        <v>169</v>
      </c>
      <c r="CG995" s="9">
        <f>IF(CF995="","",VLOOKUP(CF995,Metadata!$D$2:$H$20,2,FALSE))</f>
        <v>12500</v>
      </c>
      <c r="CH995" s="9">
        <f>IF(CF995="","",VLOOKUP(CF995,Metadata!$D$2:$H$20,4,FALSE))</f>
        <v>0</v>
      </c>
      <c r="CI995" s="9">
        <f>IF(CF995="","",VLOOKUP(CF995,Metadata!$D$2:$H$20,5,FALSE))</f>
        <v>15000</v>
      </c>
      <c r="CJ995" s="9">
        <f t="shared" si="3"/>
        <v>12500</v>
      </c>
      <c r="CK995" s="9" t="s">
        <v>153</v>
      </c>
      <c r="CL995" s="10">
        <v>4</v>
      </c>
      <c r="CM995" s="10">
        <v>5</v>
      </c>
      <c r="CN995" s="10">
        <v>7</v>
      </c>
      <c r="CO995" s="10">
        <v>7</v>
      </c>
      <c r="CP995" s="10">
        <v>7</v>
      </c>
      <c r="CQ995" s="10">
        <v>7</v>
      </c>
      <c r="CR995" s="10">
        <v>7</v>
      </c>
      <c r="CS995" s="10">
        <v>7</v>
      </c>
      <c r="CT995" s="10">
        <v>7</v>
      </c>
      <c r="CU995" s="10">
        <v>7</v>
      </c>
      <c r="CV995" s="10">
        <v>7</v>
      </c>
      <c r="CW995" s="10">
        <v>7</v>
      </c>
      <c r="CX995" s="10">
        <v>7</v>
      </c>
      <c r="CY995" s="10">
        <v>7</v>
      </c>
      <c r="CZ995" s="10">
        <v>7</v>
      </c>
      <c r="DA995" s="10">
        <v>7</v>
      </c>
      <c r="DB995" s="10">
        <v>7</v>
      </c>
      <c r="DC995" s="10">
        <v>7</v>
      </c>
      <c r="DD995" s="10">
        <v>7</v>
      </c>
      <c r="DE995" s="10">
        <v>7</v>
      </c>
      <c r="DF995" s="10">
        <v>7</v>
      </c>
      <c r="DG995" s="10">
        <v>7</v>
      </c>
      <c r="DH995" s="10">
        <v>7</v>
      </c>
      <c r="DI995" s="10">
        <v>7</v>
      </c>
      <c r="DJ995" s="10">
        <v>7</v>
      </c>
      <c r="DK995" s="10">
        <v>7</v>
      </c>
      <c r="DL995" s="10">
        <v>7</v>
      </c>
      <c r="DM995" s="9" t="s">
        <v>154</v>
      </c>
      <c r="DN995" s="10">
        <v>1995</v>
      </c>
      <c r="DO995" s="9">
        <f t="shared" si="4"/>
        <v>26</v>
      </c>
      <c r="DP995" s="9" t="s">
        <v>155</v>
      </c>
      <c r="DQ995" s="9" t="s">
        <v>202</v>
      </c>
      <c r="DR995" s="9" t="s">
        <v>157</v>
      </c>
      <c r="DS995" s="9" t="s">
        <v>137</v>
      </c>
      <c r="DT995" s="9" t="s">
        <v>181</v>
      </c>
      <c r="DU995" s="9" t="s">
        <v>168</v>
      </c>
      <c r="DV995" s="9" t="str">
        <f>VLOOKUP(DU995,Metadata!$B$2:$C$7,2,FALSE)</f>
        <v>0 - 3 years</v>
      </c>
    </row>
    <row r="996" spans="1:126">
      <c r="A996" s="13">
        <v>995</v>
      </c>
      <c r="B996" s="9" t="s">
        <v>135</v>
      </c>
      <c r="C996" s="9" t="str">
        <f>VLOOKUP(B996,Metadata!$M$2:$N$6,2,FALSE)</f>
        <v>Permanent Employee</v>
      </c>
      <c r="D996" s="9" t="s">
        <v>159</v>
      </c>
      <c r="E996" s="9" t="s">
        <v>137</v>
      </c>
      <c r="F996" s="9" t="s">
        <v>138</v>
      </c>
      <c r="G996" s="9" t="s">
        <v>140</v>
      </c>
      <c r="H996" s="9" t="str">
        <f>IF(G996="","",VLOOKUP(G996,Metadata!$J$2:$K$22,2,FALSE))</f>
        <v>Lisbon Metropolitan Area</v>
      </c>
      <c r="I996" s="9" t="s">
        <v>138</v>
      </c>
      <c r="J996" s="9" t="str">
        <f>IF(I996="","",VLOOKUP(I996,Metadata!$P$2:$Q$43,2,FALSE))</f>
        <v>Europe</v>
      </c>
      <c r="K996" s="9" t="str">
        <f t="shared" si="0"/>
        <v>Portugal</v>
      </c>
      <c r="L996" s="9" t="s">
        <v>140</v>
      </c>
      <c r="M996" s="9" t="str">
        <f>IF(L996="","",VLOOKUP(L996,Metadata!$J$2:$K$22,2,FALSE))</f>
        <v>Lisbon Metropolitan Area</v>
      </c>
      <c r="N996" s="9" t="s">
        <v>141</v>
      </c>
      <c r="O996" s="9" t="s">
        <v>137</v>
      </c>
      <c r="P996" s="9" t="s">
        <v>142</v>
      </c>
      <c r="Q996" s="10" t="str">
        <f t="shared" si="1"/>
        <v>Full Office Job</v>
      </c>
      <c r="R996" s="10">
        <v>5</v>
      </c>
      <c r="S996" s="9" t="s">
        <v>192</v>
      </c>
      <c r="T996" s="9" t="s">
        <v>137</v>
      </c>
      <c r="U996" s="9" t="str">
        <f>IF(S996&lt;&gt;"",S996,IF(T996&lt;&gt;"",VLOOKUP(T996,Metadata!$S$2:$T$228,2,FALSE),""))</f>
        <v>Back-End Developer</v>
      </c>
      <c r="V996" s="9" t="s">
        <v>207</v>
      </c>
      <c r="W996" s="9" t="s">
        <v>137</v>
      </c>
      <c r="X996" s="9" t="s">
        <v>269</v>
      </c>
      <c r="Y996" s="9" t="s">
        <v>137</v>
      </c>
      <c r="Z996" s="9" t="s">
        <v>146</v>
      </c>
      <c r="AA996" s="9" t="s">
        <v>137</v>
      </c>
      <c r="AB996" s="9" t="s">
        <v>137</v>
      </c>
      <c r="AC996" s="9"/>
      <c r="AD996" s="9"/>
      <c r="AE996" s="9" t="s">
        <v>194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198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10"/>
      <c r="CB996" s="10" t="str">
        <f t="shared" si="5"/>
        <v/>
      </c>
      <c r="CC996" s="10"/>
      <c r="CD996" s="9" t="str">
        <f t="shared" si="2"/>
        <v/>
      </c>
      <c r="CE996" s="9" t="s">
        <v>168</v>
      </c>
      <c r="CF996" s="9" t="s">
        <v>152</v>
      </c>
      <c r="CG996" s="9">
        <f>IF(CF996="","",VLOOKUP(CF996,Metadata!$D$2:$H$20,2,FALSE))</f>
        <v>32500</v>
      </c>
      <c r="CH996" s="9">
        <f>IF(CF996="","",VLOOKUP(CF996,Metadata!$D$2:$H$20,4,FALSE))</f>
        <v>30000</v>
      </c>
      <c r="CI996" s="9">
        <f>IF(CF996="","",VLOOKUP(CF996,Metadata!$D$2:$H$20,5,FALSE))</f>
        <v>35000</v>
      </c>
      <c r="CJ996" s="9">
        <f t="shared" si="3"/>
        <v>32500</v>
      </c>
      <c r="CK996" s="9" t="s">
        <v>153</v>
      </c>
      <c r="CL996" s="10">
        <v>5</v>
      </c>
      <c r="CM996" s="10">
        <v>4</v>
      </c>
      <c r="CN996" s="10">
        <v>7</v>
      </c>
      <c r="CO996" s="10">
        <v>6</v>
      </c>
      <c r="CP996" s="10">
        <v>6</v>
      </c>
      <c r="CQ996" s="10">
        <v>6</v>
      </c>
      <c r="CR996" s="10">
        <v>5</v>
      </c>
      <c r="CS996" s="10">
        <v>4</v>
      </c>
      <c r="CT996" s="10">
        <v>4</v>
      </c>
      <c r="CU996" s="10">
        <v>7</v>
      </c>
      <c r="CV996" s="10">
        <v>6</v>
      </c>
      <c r="CW996" s="10">
        <v>7</v>
      </c>
      <c r="CX996" s="10">
        <v>6</v>
      </c>
      <c r="CY996" s="10">
        <v>4</v>
      </c>
      <c r="CZ996" s="10">
        <v>4</v>
      </c>
      <c r="DA996" s="10">
        <v>4</v>
      </c>
      <c r="DB996" s="10">
        <v>5</v>
      </c>
      <c r="DC996" s="10">
        <v>7</v>
      </c>
      <c r="DD996" s="10">
        <v>5</v>
      </c>
      <c r="DE996" s="10">
        <v>6</v>
      </c>
      <c r="DF996" s="10">
        <v>7</v>
      </c>
      <c r="DG996" s="10">
        <v>6</v>
      </c>
      <c r="DH996" s="10">
        <v>7</v>
      </c>
      <c r="DI996" s="10">
        <v>5</v>
      </c>
      <c r="DJ996" s="10">
        <v>4</v>
      </c>
      <c r="DK996" s="10">
        <v>5</v>
      </c>
      <c r="DL996" s="10">
        <v>4</v>
      </c>
      <c r="DM996" s="9" t="s">
        <v>154</v>
      </c>
      <c r="DN996" s="10">
        <v>1993</v>
      </c>
      <c r="DO996" s="9">
        <f t="shared" si="4"/>
        <v>28</v>
      </c>
      <c r="DP996" s="9" t="s">
        <v>155</v>
      </c>
      <c r="DQ996" s="9" t="s">
        <v>202</v>
      </c>
      <c r="DR996" s="9" t="s">
        <v>157</v>
      </c>
      <c r="DS996" s="9" t="s">
        <v>137</v>
      </c>
      <c r="DT996" s="9" t="s">
        <v>181</v>
      </c>
      <c r="DU996" s="9" t="s">
        <v>223</v>
      </c>
      <c r="DV996" s="9" t="str">
        <f>VLOOKUP(DU996,Metadata!$B$2:$C$7,2,FALSE)</f>
        <v>3 - 6 years</v>
      </c>
    </row>
    <row r="997" spans="1:126">
      <c r="A997" s="13">
        <v>996</v>
      </c>
      <c r="B997" s="9" t="s">
        <v>135</v>
      </c>
      <c r="C997" s="9" t="str">
        <f>VLOOKUP(B997,Metadata!$M$2:$N$6,2,FALSE)</f>
        <v>Permanent Employee</v>
      </c>
      <c r="D997" s="9" t="s">
        <v>159</v>
      </c>
      <c r="E997" s="9" t="s">
        <v>137</v>
      </c>
      <c r="F997" s="9" t="s">
        <v>138</v>
      </c>
      <c r="G997" s="9" t="s">
        <v>283</v>
      </c>
      <c r="H997" s="9" t="str">
        <f>IF(G997="","",VLOOKUP(G997,Metadata!$J$2:$K$22,2,FALSE))</f>
        <v>Lisbon Metropolitan Area</v>
      </c>
      <c r="I997" s="9" t="s">
        <v>138</v>
      </c>
      <c r="J997" s="9" t="str">
        <f>IF(I997="","",VLOOKUP(I997,Metadata!$P$2:$Q$43,2,FALSE))</f>
        <v>Europe</v>
      </c>
      <c r="K997" s="9" t="str">
        <f t="shared" si="0"/>
        <v>Portugal</v>
      </c>
      <c r="L997" s="9" t="s">
        <v>140</v>
      </c>
      <c r="M997" s="9" t="str">
        <f>IF(L997="","",VLOOKUP(L997,Metadata!$J$2:$K$22,2,FALSE))</f>
        <v>Lisbon Metropolitan Area</v>
      </c>
      <c r="N997" s="9" t="s">
        <v>141</v>
      </c>
      <c r="O997" s="9" t="s">
        <v>137</v>
      </c>
      <c r="P997" s="9" t="s">
        <v>142</v>
      </c>
      <c r="Q997" s="10" t="str">
        <f t="shared" si="1"/>
        <v>Full Office Job</v>
      </c>
      <c r="R997" s="10">
        <v>3</v>
      </c>
      <c r="S997" s="9" t="s">
        <v>192</v>
      </c>
      <c r="T997" s="9" t="s">
        <v>137</v>
      </c>
      <c r="U997" s="9" t="str">
        <f>IF(S997&lt;&gt;"",S997,IF(T997&lt;&gt;"",VLOOKUP(T997,Metadata!$S$2:$T$228,2,FALSE),""))</f>
        <v>Back-End Developer</v>
      </c>
      <c r="V997" s="9" t="s">
        <v>217</v>
      </c>
      <c r="W997" s="9" t="s">
        <v>137</v>
      </c>
      <c r="X997" s="9" t="s">
        <v>242</v>
      </c>
      <c r="Y997" s="9" t="s">
        <v>137</v>
      </c>
      <c r="Z997" s="9" t="s">
        <v>146</v>
      </c>
      <c r="AA997" s="9" t="s">
        <v>137</v>
      </c>
      <c r="AB997" s="9" t="s">
        <v>137</v>
      </c>
      <c r="AC997" s="9"/>
      <c r="AD997" s="9"/>
      <c r="AE997" s="9" t="s">
        <v>194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198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10"/>
      <c r="CB997" s="10" t="str">
        <f t="shared" si="5"/>
        <v/>
      </c>
      <c r="CC997" s="10"/>
      <c r="CD997" s="9" t="str">
        <f t="shared" si="2"/>
        <v/>
      </c>
      <c r="CE997" s="9" t="s">
        <v>232</v>
      </c>
      <c r="CF997" s="9" t="s">
        <v>188</v>
      </c>
      <c r="CG997" s="9">
        <f>IF(CF997="","",VLOOKUP(CF997,Metadata!$D$2:$H$20,2,FALSE))</f>
        <v>17500</v>
      </c>
      <c r="CH997" s="9">
        <f>IF(CF997="","",VLOOKUP(CF997,Metadata!$D$2:$H$20,4,FALSE))</f>
        <v>15000</v>
      </c>
      <c r="CI997" s="9">
        <f>IF(CF997="","",VLOOKUP(CF997,Metadata!$D$2:$H$20,5,FALSE))</f>
        <v>20000</v>
      </c>
      <c r="CJ997" s="9">
        <f t="shared" si="3"/>
        <v>17500</v>
      </c>
      <c r="CK997" s="9" t="s">
        <v>153</v>
      </c>
      <c r="CL997" s="10">
        <v>6</v>
      </c>
      <c r="CM997" s="10">
        <v>3</v>
      </c>
      <c r="CN997" s="10">
        <v>7</v>
      </c>
      <c r="CO997" s="10">
        <v>6</v>
      </c>
      <c r="CP997" s="10">
        <v>5</v>
      </c>
      <c r="CQ997" s="10">
        <v>6</v>
      </c>
      <c r="CR997" s="10">
        <v>3</v>
      </c>
      <c r="CS997" s="10">
        <v>6</v>
      </c>
      <c r="CT997" s="10">
        <v>6</v>
      </c>
      <c r="CU997" s="10">
        <v>5</v>
      </c>
      <c r="CV997" s="10">
        <v>4</v>
      </c>
      <c r="CW997" s="10">
        <v>4</v>
      </c>
      <c r="CX997" s="10">
        <v>5</v>
      </c>
      <c r="CY997" s="10">
        <v>5</v>
      </c>
      <c r="CZ997" s="10">
        <v>4</v>
      </c>
      <c r="DA997" s="10">
        <v>6</v>
      </c>
      <c r="DB997" s="10">
        <v>4</v>
      </c>
      <c r="DC997" s="10">
        <v>5</v>
      </c>
      <c r="DD997" s="10">
        <v>3</v>
      </c>
      <c r="DE997" s="10">
        <v>4</v>
      </c>
      <c r="DF997" s="10">
        <v>4</v>
      </c>
      <c r="DG997" s="10">
        <v>3</v>
      </c>
      <c r="DH997" s="10">
        <v>4</v>
      </c>
      <c r="DI997" s="10">
        <v>7</v>
      </c>
      <c r="DJ997" s="10">
        <v>3</v>
      </c>
      <c r="DK997" s="10">
        <v>5</v>
      </c>
      <c r="DL997" s="10">
        <v>4</v>
      </c>
      <c r="DM997" s="9" t="s">
        <v>154</v>
      </c>
      <c r="DN997" s="10">
        <v>1997</v>
      </c>
      <c r="DO997" s="9">
        <f t="shared" si="4"/>
        <v>24</v>
      </c>
      <c r="DP997" s="9" t="s">
        <v>155</v>
      </c>
      <c r="DQ997" s="9" t="s">
        <v>156</v>
      </c>
      <c r="DR997" s="9" t="s">
        <v>157</v>
      </c>
      <c r="DS997" s="9" t="s">
        <v>137</v>
      </c>
      <c r="DT997" s="9" t="s">
        <v>181</v>
      </c>
      <c r="DU997" s="9" t="s">
        <v>233</v>
      </c>
      <c r="DV997" s="9" t="str">
        <f>VLOOKUP(DU997,Metadata!$B$2:$C$7,2,FALSE)</f>
        <v>0 - 3 years</v>
      </c>
    </row>
    <row r="998" spans="1:126">
      <c r="A998" s="13">
        <v>997</v>
      </c>
      <c r="B998" s="9" t="s">
        <v>135</v>
      </c>
      <c r="C998" s="9" t="str">
        <f>VLOOKUP(B998,Metadata!$M$2:$N$6,2,FALSE)</f>
        <v>Permanent Employee</v>
      </c>
      <c r="D998" s="9" t="s">
        <v>159</v>
      </c>
      <c r="E998" s="9" t="s">
        <v>137</v>
      </c>
      <c r="F998" s="9" t="s">
        <v>138</v>
      </c>
      <c r="G998" s="9" t="s">
        <v>140</v>
      </c>
      <c r="H998" s="9" t="str">
        <f>IF(G998="","",VLOOKUP(G998,Metadata!$J$2:$K$22,2,FALSE))</f>
        <v>Lisbon Metropolitan Area</v>
      </c>
      <c r="I998" s="9" t="s">
        <v>138</v>
      </c>
      <c r="J998" s="9" t="str">
        <f>IF(I998="","",VLOOKUP(I998,Metadata!$P$2:$Q$43,2,FALSE))</f>
        <v>Europe</v>
      </c>
      <c r="K998" s="9" t="str">
        <f t="shared" si="0"/>
        <v>Portugal</v>
      </c>
      <c r="L998" s="9" t="s">
        <v>140</v>
      </c>
      <c r="M998" s="9" t="str">
        <f>IF(L998="","",VLOOKUP(L998,Metadata!$J$2:$K$22,2,FALSE))</f>
        <v>Lisbon Metropolitan Area</v>
      </c>
      <c r="N998" s="9" t="s">
        <v>141</v>
      </c>
      <c r="O998" s="9" t="s">
        <v>137</v>
      </c>
      <c r="P998" s="9" t="s">
        <v>142</v>
      </c>
      <c r="Q998" s="10" t="str">
        <f t="shared" si="1"/>
        <v>Full Office Job</v>
      </c>
      <c r="R998" s="10">
        <v>5</v>
      </c>
      <c r="S998" s="9" t="s">
        <v>143</v>
      </c>
      <c r="T998" s="9" t="s">
        <v>137</v>
      </c>
      <c r="U998" s="9" t="str">
        <f>IF(S998&lt;&gt;"",S998,IF(T998&lt;&gt;"",VLOOKUP(T998,Metadata!$S$2:$T$228,2,FALSE),""))</f>
        <v>Technical Team Leader</v>
      </c>
      <c r="V998" s="9" t="s">
        <v>137</v>
      </c>
      <c r="W998" s="9" t="s">
        <v>137</v>
      </c>
      <c r="X998" s="9" t="s">
        <v>145</v>
      </c>
      <c r="Y998" s="9" t="s">
        <v>137</v>
      </c>
      <c r="Z998" s="9" t="s">
        <v>184</v>
      </c>
      <c r="AA998" s="9" t="s">
        <v>165</v>
      </c>
      <c r="AB998" s="9" t="s">
        <v>137</v>
      </c>
      <c r="AC998" s="9"/>
      <c r="AD998" s="9" t="s">
        <v>148</v>
      </c>
      <c r="AE998" s="9"/>
      <c r="AF998" s="9"/>
      <c r="AG998" s="9"/>
      <c r="AH998" s="9"/>
      <c r="AI998" s="9"/>
      <c r="AJ998" s="9" t="s">
        <v>185</v>
      </c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 t="s">
        <v>186</v>
      </c>
      <c r="BO998" s="9"/>
      <c r="BP998" s="9"/>
      <c r="BQ998" s="9"/>
      <c r="BR998" s="9" t="s">
        <v>247</v>
      </c>
      <c r="BS998" s="9"/>
      <c r="BT998" s="9"/>
      <c r="BU998" s="9"/>
      <c r="BV998" s="9"/>
      <c r="BW998" s="9"/>
      <c r="BX998" s="9"/>
      <c r="BY998" s="9"/>
      <c r="BZ998" s="9"/>
      <c r="CA998" s="10"/>
      <c r="CB998" s="10" t="str">
        <f t="shared" si="5"/>
        <v/>
      </c>
      <c r="CC998" s="10"/>
      <c r="CD998" s="9" t="str">
        <f t="shared" si="2"/>
        <v/>
      </c>
      <c r="CE998" s="9" t="s">
        <v>151</v>
      </c>
      <c r="CF998" s="9" t="s">
        <v>293</v>
      </c>
      <c r="CG998" s="9">
        <f>IF(CF998="","",VLOOKUP(CF998,Metadata!$D$2:$H$20,2,FALSE))</f>
        <v>52500</v>
      </c>
      <c r="CH998" s="9">
        <f>IF(CF998="","",VLOOKUP(CF998,Metadata!$D$2:$H$20,4,FALSE))</f>
        <v>50000</v>
      </c>
      <c r="CI998" s="9">
        <f>IF(CF998="","",VLOOKUP(CF998,Metadata!$D$2:$H$20,5,FALSE))</f>
        <v>55000</v>
      </c>
      <c r="CJ998" s="9">
        <f t="shared" si="3"/>
        <v>52500</v>
      </c>
      <c r="CK998" s="9" t="s">
        <v>277</v>
      </c>
      <c r="CL998" s="10">
        <v>6</v>
      </c>
      <c r="CM998" s="10">
        <v>3</v>
      </c>
      <c r="CN998" s="10">
        <v>5</v>
      </c>
      <c r="CO998" s="10">
        <v>4</v>
      </c>
      <c r="CP998" s="10">
        <v>4</v>
      </c>
      <c r="CQ998" s="10">
        <v>5</v>
      </c>
      <c r="CR998" s="10">
        <v>5</v>
      </c>
      <c r="CS998" s="10">
        <v>5</v>
      </c>
      <c r="CT998" s="10">
        <v>6</v>
      </c>
      <c r="CU998" s="10">
        <v>5</v>
      </c>
      <c r="CV998" s="10">
        <v>4</v>
      </c>
      <c r="CW998" s="10">
        <v>3</v>
      </c>
      <c r="CX998" s="10">
        <v>4</v>
      </c>
      <c r="CY998" s="10">
        <v>5</v>
      </c>
      <c r="CZ998" s="10">
        <v>5</v>
      </c>
      <c r="DA998" s="10">
        <v>4</v>
      </c>
      <c r="DB998" s="10">
        <v>4</v>
      </c>
      <c r="DC998" s="10">
        <v>5</v>
      </c>
      <c r="DD998" s="10">
        <v>4</v>
      </c>
      <c r="DE998" s="10">
        <v>5</v>
      </c>
      <c r="DF998" s="10">
        <v>6</v>
      </c>
      <c r="DG998" s="10">
        <v>5</v>
      </c>
      <c r="DH998" s="10">
        <v>4</v>
      </c>
      <c r="DI998" s="10">
        <v>6</v>
      </c>
      <c r="DJ998" s="10">
        <v>3</v>
      </c>
      <c r="DK998" s="10">
        <v>5</v>
      </c>
      <c r="DL998" s="10">
        <v>5</v>
      </c>
      <c r="DM998" s="9" t="s">
        <v>154</v>
      </c>
      <c r="DN998" s="10">
        <v>1979</v>
      </c>
      <c r="DO998" s="9">
        <f t="shared" si="4"/>
        <v>42</v>
      </c>
      <c r="DP998" s="9" t="s">
        <v>155</v>
      </c>
      <c r="DQ998" s="9" t="s">
        <v>156</v>
      </c>
      <c r="DR998" s="9" t="s">
        <v>170</v>
      </c>
      <c r="DS998" s="9" t="s">
        <v>137</v>
      </c>
      <c r="DT998" s="9" t="s">
        <v>181</v>
      </c>
      <c r="DU998" s="9" t="s">
        <v>158</v>
      </c>
      <c r="DV998" s="9" t="str">
        <f>VLOOKUP(DU998,Metadata!$B$2:$C$7,2,FALSE)</f>
        <v>6+ years</v>
      </c>
    </row>
    <row r="999" spans="1:126">
      <c r="A999" s="13">
        <v>998</v>
      </c>
      <c r="B999" s="9" t="s">
        <v>135</v>
      </c>
      <c r="C999" s="9" t="str">
        <f>VLOOKUP(B999,Metadata!$M$2:$N$6,2,FALSE)</f>
        <v>Permanent Employee</v>
      </c>
      <c r="D999" s="9" t="s">
        <v>159</v>
      </c>
      <c r="E999" s="9" t="s">
        <v>137</v>
      </c>
      <c r="F999" s="9" t="s">
        <v>138</v>
      </c>
      <c r="G999" s="9" t="s">
        <v>283</v>
      </c>
      <c r="H999" s="9" t="str">
        <f>IF(G999="","",VLOOKUP(G999,Metadata!$J$2:$K$22,2,FALSE))</f>
        <v>Lisbon Metropolitan Area</v>
      </c>
      <c r="I999" s="9" t="s">
        <v>138</v>
      </c>
      <c r="J999" s="9" t="str">
        <f>IF(I999="","",VLOOKUP(I999,Metadata!$P$2:$Q$43,2,FALSE))</f>
        <v>Europe</v>
      </c>
      <c r="K999" s="9" t="str">
        <f t="shared" si="0"/>
        <v>Portugal</v>
      </c>
      <c r="L999" s="9" t="s">
        <v>140</v>
      </c>
      <c r="M999" s="9" t="str">
        <f>IF(L999="","",VLOOKUP(L999,Metadata!$J$2:$K$22,2,FALSE))</f>
        <v>Lisbon Metropolitan Area</v>
      </c>
      <c r="N999" s="9" t="s">
        <v>205</v>
      </c>
      <c r="O999" s="9" t="s">
        <v>137</v>
      </c>
      <c r="P999" s="9" t="s">
        <v>137</v>
      </c>
      <c r="Q999" s="10" t="str">
        <f t="shared" si="1"/>
        <v>Full Office Job</v>
      </c>
      <c r="R999" s="10">
        <v>4</v>
      </c>
      <c r="S999" s="9" t="s">
        <v>192</v>
      </c>
      <c r="T999" s="9" t="s">
        <v>137</v>
      </c>
      <c r="U999" s="9" t="str">
        <f>IF(S999&lt;&gt;"",S999,IF(T999&lt;&gt;"",VLOOKUP(T999,Metadata!$S$2:$T$228,2,FALSE),""))</f>
        <v>Back-End Developer</v>
      </c>
      <c r="V999" s="9" t="s">
        <v>323</v>
      </c>
      <c r="W999" s="9" t="s">
        <v>137</v>
      </c>
      <c r="X999" s="9" t="s">
        <v>145</v>
      </c>
      <c r="Y999" s="9" t="s">
        <v>137</v>
      </c>
      <c r="Z999" s="9" t="s">
        <v>184</v>
      </c>
      <c r="AA999" s="9" t="s">
        <v>137</v>
      </c>
      <c r="AB999" s="9" t="s">
        <v>137</v>
      </c>
      <c r="AC999" s="9" t="s">
        <v>147</v>
      </c>
      <c r="AD999" s="9" t="s">
        <v>148</v>
      </c>
      <c r="AE999" s="9" t="s">
        <v>194</v>
      </c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198</v>
      </c>
      <c r="BL999" s="9"/>
      <c r="BM999" s="9"/>
      <c r="BN999" s="9"/>
      <c r="BO999" s="9"/>
      <c r="BP999" s="9"/>
      <c r="BQ999" s="9" t="s">
        <v>219</v>
      </c>
      <c r="BR999" s="9"/>
      <c r="BS999" s="9"/>
      <c r="BT999" s="9"/>
      <c r="BU999" s="9"/>
      <c r="BV999" s="9"/>
      <c r="BW999" s="9"/>
      <c r="BX999" s="9"/>
      <c r="BY999" s="9"/>
      <c r="BZ999" s="9"/>
      <c r="CA999" s="10"/>
      <c r="CB999" s="10" t="str">
        <f t="shared" si="5"/>
        <v/>
      </c>
      <c r="CC999" s="10"/>
      <c r="CD999" s="9" t="str">
        <f t="shared" si="2"/>
        <v/>
      </c>
      <c r="CE999" s="9" t="s">
        <v>151</v>
      </c>
      <c r="CF999" s="9" t="s">
        <v>248</v>
      </c>
      <c r="CG999" s="9">
        <f>IF(CF999="","",VLOOKUP(CF999,Metadata!$D$2:$H$20,2,FALSE))</f>
        <v>57500</v>
      </c>
      <c r="CH999" s="9">
        <f>IF(CF999="","",VLOOKUP(CF999,Metadata!$D$2:$H$20,4,FALSE))</f>
        <v>55000</v>
      </c>
      <c r="CI999" s="9">
        <f>IF(CF999="","",VLOOKUP(CF999,Metadata!$D$2:$H$20,5,FALSE))</f>
        <v>60000</v>
      </c>
      <c r="CJ999" s="9">
        <f t="shared" si="3"/>
        <v>57500</v>
      </c>
      <c r="CK999" s="9" t="s">
        <v>221</v>
      </c>
      <c r="CL999" s="10">
        <v>7</v>
      </c>
      <c r="CM999" s="10">
        <v>2</v>
      </c>
      <c r="CN999" s="10">
        <v>7</v>
      </c>
      <c r="CO999" s="10">
        <v>7</v>
      </c>
      <c r="CP999" s="10">
        <v>3</v>
      </c>
      <c r="CQ999" s="10">
        <v>4</v>
      </c>
      <c r="CR999" s="10">
        <v>4</v>
      </c>
      <c r="CS999" s="10">
        <v>5</v>
      </c>
      <c r="CT999" s="10">
        <v>5</v>
      </c>
      <c r="CU999" s="10">
        <v>5</v>
      </c>
      <c r="CV999" s="10">
        <v>4</v>
      </c>
      <c r="CW999" s="10">
        <v>2</v>
      </c>
      <c r="CX999" s="10">
        <v>5</v>
      </c>
      <c r="CY999" s="10">
        <v>5</v>
      </c>
      <c r="CZ999" s="10">
        <v>2</v>
      </c>
      <c r="DA999" s="10">
        <v>4</v>
      </c>
      <c r="DB999" s="10">
        <v>2</v>
      </c>
      <c r="DC999" s="10">
        <v>7</v>
      </c>
      <c r="DD999" s="10">
        <v>4</v>
      </c>
      <c r="DE999" s="10">
        <v>4</v>
      </c>
      <c r="DF999" s="10">
        <v>3</v>
      </c>
      <c r="DG999" s="10">
        <v>5</v>
      </c>
      <c r="DH999" s="10">
        <v>3</v>
      </c>
      <c r="DI999" s="10">
        <v>6</v>
      </c>
      <c r="DJ999" s="10">
        <v>5</v>
      </c>
      <c r="DK999" s="10">
        <v>6</v>
      </c>
      <c r="DL999" s="10">
        <v>5</v>
      </c>
      <c r="DM999" s="9" t="s">
        <v>154</v>
      </c>
      <c r="DN999" s="10">
        <v>1988</v>
      </c>
      <c r="DO999" s="9">
        <f t="shared" si="4"/>
        <v>33</v>
      </c>
      <c r="DP999" s="9" t="s">
        <v>155</v>
      </c>
      <c r="DQ999" s="9" t="s">
        <v>227</v>
      </c>
      <c r="DR999" s="9" t="s">
        <v>157</v>
      </c>
      <c r="DS999" s="9" t="s">
        <v>137</v>
      </c>
      <c r="DT999" s="9" t="s">
        <v>181</v>
      </c>
      <c r="DU999" s="9" t="s">
        <v>158</v>
      </c>
      <c r="DV999" s="9" t="str">
        <f>VLOOKUP(DU999,Metadata!$B$2:$C$7,2,FALSE)</f>
        <v>6+ years</v>
      </c>
    </row>
    <row r="1000" spans="1:126">
      <c r="A1000" s="13">
        <v>999</v>
      </c>
      <c r="B1000" s="9" t="s">
        <v>135</v>
      </c>
      <c r="C1000" s="9" t="str">
        <f>VLOOKUP(B1000,Metadata!$M$2:$N$6,2,FALSE)</f>
        <v>Permanent Employee</v>
      </c>
      <c r="D1000" s="9" t="s">
        <v>159</v>
      </c>
      <c r="E1000" s="9" t="s">
        <v>137</v>
      </c>
      <c r="F1000" s="9" t="s">
        <v>138</v>
      </c>
      <c r="G1000" s="9" t="s">
        <v>140</v>
      </c>
      <c r="H1000" s="9" t="str">
        <f>IF(G1000="","",VLOOKUP(G1000,Metadata!$J$2:$K$22,2,FALSE))</f>
        <v>Lisbon Metropolitan Area</v>
      </c>
      <c r="I1000" s="9" t="s">
        <v>295</v>
      </c>
      <c r="J1000" s="9" t="str">
        <f>IF(I1000="","",VLOOKUP(I1000,Metadata!$P$2:$Q$43,2,FALSE))</f>
        <v>Europe</v>
      </c>
      <c r="K1000" s="9" t="str">
        <f t="shared" si="0"/>
        <v>International</v>
      </c>
      <c r="L1000" s="9" t="s">
        <v>137</v>
      </c>
      <c r="M1000" s="9" t="str">
        <f>IF(L1000="","",VLOOKUP(L1000,Metadata!$J$2:$K$22,2,FALSE))</f>
        <v/>
      </c>
      <c r="N1000" s="9" t="s">
        <v>141</v>
      </c>
      <c r="O1000" s="9" t="s">
        <v>137</v>
      </c>
      <c r="P1000" s="9" t="s">
        <v>142</v>
      </c>
      <c r="Q1000" s="10" t="str">
        <f t="shared" si="1"/>
        <v>Full Office Job</v>
      </c>
      <c r="R1000" s="10">
        <v>6</v>
      </c>
      <c r="S1000" s="9" t="s">
        <v>161</v>
      </c>
      <c r="T1000" s="9" t="s">
        <v>137</v>
      </c>
      <c r="U1000" s="9" t="str">
        <f>IF(S1000&lt;&gt;"",S1000,IF(T1000&lt;&gt;"",VLOOKUP(T1000,Metadata!$S$2:$T$228,2,FALSE),""))</f>
        <v>Full-Stack Developer</v>
      </c>
      <c r="V1000" s="9" t="s">
        <v>144</v>
      </c>
      <c r="W1000" s="9" t="s">
        <v>137</v>
      </c>
      <c r="X1000" s="9" t="s">
        <v>269</v>
      </c>
      <c r="Y1000" s="9" t="s">
        <v>137</v>
      </c>
      <c r="Z1000" s="9" t="s">
        <v>218</v>
      </c>
      <c r="AA1000" s="9" t="s">
        <v>165</v>
      </c>
      <c r="AB1000" s="9" t="s">
        <v>137</v>
      </c>
      <c r="AC1000" s="9" t="s">
        <v>147</v>
      </c>
      <c r="AD1000" s="9" t="s">
        <v>148</v>
      </c>
      <c r="AE1000" s="9"/>
      <c r="AF1000" s="9" t="s">
        <v>243</v>
      </c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 t="s">
        <v>178</v>
      </c>
      <c r="BB1000" s="9"/>
      <c r="BC1000" s="9"/>
      <c r="BD1000" s="9"/>
      <c r="BE1000" s="9"/>
      <c r="BF1000" s="9"/>
      <c r="BG1000" s="9"/>
      <c r="BH1000" s="9"/>
      <c r="BI1000" s="9"/>
      <c r="BJ1000" s="9" t="s">
        <v>167</v>
      </c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10"/>
      <c r="CB1000" s="10" t="str">
        <f t="shared" si="5"/>
        <v/>
      </c>
      <c r="CC1000" s="10"/>
      <c r="CD1000" s="9" t="str">
        <f t="shared" si="2"/>
        <v/>
      </c>
      <c r="CE1000" s="9" t="s">
        <v>168</v>
      </c>
      <c r="CF1000" s="9" t="s">
        <v>225</v>
      </c>
      <c r="CG1000" s="9">
        <f>IF(CF1000="","",VLOOKUP(CF1000,Metadata!$D$2:$H$20,2,FALSE))</f>
        <v>22500</v>
      </c>
      <c r="CH1000" s="9">
        <f>IF(CF1000="","",VLOOKUP(CF1000,Metadata!$D$2:$H$20,4,FALSE))</f>
        <v>20000</v>
      </c>
      <c r="CI1000" s="9">
        <f>IF(CF1000="","",VLOOKUP(CF1000,Metadata!$D$2:$H$20,5,FALSE))</f>
        <v>25000</v>
      </c>
      <c r="CJ1000" s="9">
        <f t="shared" si="3"/>
        <v>22500</v>
      </c>
      <c r="CK1000" s="9" t="s">
        <v>221</v>
      </c>
      <c r="CL1000" s="10">
        <v>4</v>
      </c>
      <c r="CM1000" s="10">
        <v>3</v>
      </c>
      <c r="CN1000" s="10">
        <v>5</v>
      </c>
      <c r="CO1000" s="10">
        <v>4</v>
      </c>
      <c r="CP1000" s="10">
        <v>5</v>
      </c>
      <c r="CQ1000" s="10">
        <v>5</v>
      </c>
      <c r="CR1000" s="10">
        <v>6</v>
      </c>
      <c r="CS1000" s="10">
        <v>6</v>
      </c>
      <c r="CT1000" s="10">
        <v>4</v>
      </c>
      <c r="CU1000" s="10">
        <v>3</v>
      </c>
      <c r="CV1000" s="10">
        <v>2</v>
      </c>
      <c r="CW1000" s="10">
        <v>6</v>
      </c>
      <c r="CX1000" s="10">
        <v>4</v>
      </c>
      <c r="CY1000" s="10">
        <v>3</v>
      </c>
      <c r="CZ1000" s="10">
        <v>4</v>
      </c>
      <c r="DA1000" s="10">
        <v>6</v>
      </c>
      <c r="DB1000" s="10">
        <v>4</v>
      </c>
      <c r="DC1000" s="10">
        <v>6</v>
      </c>
      <c r="DD1000" s="10">
        <v>3</v>
      </c>
      <c r="DE1000" s="10">
        <v>4</v>
      </c>
      <c r="DF1000" s="10">
        <v>4</v>
      </c>
      <c r="DG1000" s="10">
        <v>4</v>
      </c>
      <c r="DH1000" s="10">
        <v>4</v>
      </c>
      <c r="DI1000" s="10">
        <v>5</v>
      </c>
      <c r="DJ1000" s="10">
        <v>2</v>
      </c>
      <c r="DK1000" s="10">
        <v>4</v>
      </c>
      <c r="DL1000" s="10">
        <v>4</v>
      </c>
      <c r="DM1000" s="9" t="s">
        <v>154</v>
      </c>
      <c r="DN1000" s="10">
        <v>1991</v>
      </c>
      <c r="DO1000" s="9">
        <f t="shared" si="4"/>
        <v>30</v>
      </c>
      <c r="DP1000" s="9" t="s">
        <v>222</v>
      </c>
      <c r="DQ1000" s="9" t="s">
        <v>202</v>
      </c>
      <c r="DR1000" s="9" t="s">
        <v>157</v>
      </c>
      <c r="DS1000" s="9" t="s">
        <v>137</v>
      </c>
      <c r="DT1000" s="9" t="s">
        <v>181</v>
      </c>
      <c r="DU1000" s="9" t="s">
        <v>168</v>
      </c>
      <c r="DV1000" s="9" t="str">
        <f>VLOOKUP(DU1000,Metadata!$B$2:$C$7,2,FALSE)</f>
        <v>0 - 3 years</v>
      </c>
    </row>
    <row r="1001" spans="1:126">
      <c r="A1001" s="13">
        <v>1000</v>
      </c>
      <c r="B1001" s="9" t="s">
        <v>135</v>
      </c>
      <c r="C1001" s="9" t="str">
        <f>VLOOKUP(B1001,Metadata!$M$2:$N$6,2,FALSE)</f>
        <v>Permanent Employee</v>
      </c>
      <c r="D1001" s="9" t="s">
        <v>136</v>
      </c>
      <c r="E1001" s="9" t="s">
        <v>137</v>
      </c>
      <c r="F1001" s="9" t="s">
        <v>138</v>
      </c>
      <c r="G1001" s="9" t="s">
        <v>172</v>
      </c>
      <c r="H1001" s="9" t="str">
        <f>IF(G1001="","",VLOOKUP(G1001,Metadata!$J$2:$K$22,2,FALSE))</f>
        <v>Porto Metropolitan Area</v>
      </c>
      <c r="I1001" s="9" t="s">
        <v>138</v>
      </c>
      <c r="J1001" s="9" t="str">
        <f>IF(I1001="","",VLOOKUP(I1001,Metadata!$P$2:$Q$43,2,FALSE))</f>
        <v>Europe</v>
      </c>
      <c r="K1001" s="9" t="str">
        <f t="shared" si="0"/>
        <v>Portugal</v>
      </c>
      <c r="L1001" s="9" t="s">
        <v>172</v>
      </c>
      <c r="M1001" s="9" t="str">
        <f>IF(L1001="","",VLOOKUP(L1001,Metadata!$J$2:$K$22,2,FALSE))</f>
        <v>Porto Metropolitan Area</v>
      </c>
      <c r="N1001" s="9" t="s">
        <v>141</v>
      </c>
      <c r="O1001" s="9" t="s">
        <v>137</v>
      </c>
      <c r="P1001" s="9" t="s">
        <v>191</v>
      </c>
      <c r="Q1001" s="10" t="str">
        <f t="shared" si="1"/>
        <v>Remote Job (full or flexible)</v>
      </c>
      <c r="R1001" s="10">
        <v>4</v>
      </c>
      <c r="S1001" s="9" t="s">
        <v>332</v>
      </c>
      <c r="T1001" s="9" t="s">
        <v>137</v>
      </c>
      <c r="U1001" s="9" t="str">
        <f>IF(S1001&lt;&gt;"",S1001,IF(T1001&lt;&gt;"",VLOOKUP(T1001,Metadata!$S$2:$T$228,2,FALSE),""))</f>
        <v>UX/UI Designer</v>
      </c>
      <c r="V1001" s="9" t="s">
        <v>341</v>
      </c>
      <c r="W1001" s="9" t="s">
        <v>137</v>
      </c>
      <c r="X1001" s="9" t="s">
        <v>163</v>
      </c>
      <c r="Y1001" s="9" t="s">
        <v>137</v>
      </c>
      <c r="Z1001" s="9" t="s">
        <v>262</v>
      </c>
      <c r="AA1001" s="9" t="s">
        <v>137</v>
      </c>
      <c r="AB1001" s="9" t="s">
        <v>137</v>
      </c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 t="s">
        <v>178</v>
      </c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 t="s">
        <v>150</v>
      </c>
      <c r="BZ1001" s="9" t="s">
        <v>137</v>
      </c>
      <c r="CA1001" s="10"/>
      <c r="CB1001" s="10" t="str">
        <f t="shared" si="5"/>
        <v/>
      </c>
      <c r="CC1001" s="10"/>
      <c r="CD1001" s="9" t="str">
        <f t="shared" si="2"/>
        <v/>
      </c>
      <c r="CE1001" s="9" t="s">
        <v>168</v>
      </c>
      <c r="CF1001" s="9" t="s">
        <v>188</v>
      </c>
      <c r="CG1001" s="9">
        <f>IF(CF1001="","",VLOOKUP(CF1001,Metadata!$D$2:$H$20,2,FALSE))</f>
        <v>17500</v>
      </c>
      <c r="CH1001" s="9">
        <f>IF(CF1001="","",VLOOKUP(CF1001,Metadata!$D$2:$H$20,4,FALSE))</f>
        <v>15000</v>
      </c>
      <c r="CI1001" s="9">
        <f>IF(CF1001="","",VLOOKUP(CF1001,Metadata!$D$2:$H$20,5,FALSE))</f>
        <v>20000</v>
      </c>
      <c r="CJ1001" s="9">
        <f t="shared" si="3"/>
        <v>17500</v>
      </c>
      <c r="CK1001" s="9" t="s">
        <v>221</v>
      </c>
      <c r="CL1001" s="10">
        <v>3</v>
      </c>
      <c r="CM1001" s="10">
        <v>3</v>
      </c>
      <c r="CN1001" s="10">
        <v>4</v>
      </c>
      <c r="CO1001" s="10">
        <v>6</v>
      </c>
      <c r="CP1001" s="10">
        <v>5</v>
      </c>
      <c r="CQ1001" s="10">
        <v>6</v>
      </c>
      <c r="CR1001" s="10">
        <v>6</v>
      </c>
      <c r="CS1001" s="10">
        <v>6</v>
      </c>
      <c r="CT1001" s="10">
        <v>5</v>
      </c>
      <c r="CU1001" s="10">
        <v>5</v>
      </c>
      <c r="CV1001" s="10">
        <v>5</v>
      </c>
      <c r="CW1001" s="10">
        <v>5</v>
      </c>
      <c r="CX1001" s="10">
        <v>6</v>
      </c>
      <c r="CY1001" s="10">
        <v>6</v>
      </c>
      <c r="CZ1001" s="10">
        <v>6</v>
      </c>
      <c r="DA1001" s="10">
        <v>7</v>
      </c>
      <c r="DB1001" s="10">
        <v>6</v>
      </c>
      <c r="DC1001" s="10">
        <v>3</v>
      </c>
      <c r="DD1001" s="10">
        <v>7</v>
      </c>
      <c r="DE1001" s="10">
        <v>7</v>
      </c>
      <c r="DF1001" s="10">
        <v>5</v>
      </c>
      <c r="DG1001" s="10">
        <v>6</v>
      </c>
      <c r="DH1001" s="10">
        <v>4</v>
      </c>
      <c r="DI1001" s="10">
        <v>6</v>
      </c>
      <c r="DJ1001" s="10">
        <v>4</v>
      </c>
      <c r="DK1001" s="10">
        <v>5</v>
      </c>
      <c r="DL1001" s="10">
        <v>5</v>
      </c>
      <c r="DM1001" s="9" t="s">
        <v>154</v>
      </c>
      <c r="DN1001" s="10">
        <v>1994</v>
      </c>
      <c r="DO1001" s="9">
        <f t="shared" si="4"/>
        <v>27</v>
      </c>
      <c r="DP1001" s="9" t="s">
        <v>155</v>
      </c>
      <c r="DQ1001" s="9" t="s">
        <v>156</v>
      </c>
      <c r="DR1001" s="9" t="s">
        <v>157</v>
      </c>
      <c r="DS1001" s="9" t="s">
        <v>137</v>
      </c>
      <c r="DT1001" s="9" t="s">
        <v>181</v>
      </c>
      <c r="DU1001" s="9" t="s">
        <v>168</v>
      </c>
      <c r="DV1001" s="9" t="str">
        <f>VLOOKUP(DU1001,Metadata!$B$2:$C$7,2,FALSE)</f>
        <v>0 - 3 years</v>
      </c>
    </row>
    <row r="1002" spans="1:126">
      <c r="A1002" s="13">
        <v>1001</v>
      </c>
      <c r="B1002" s="9" t="s">
        <v>135</v>
      </c>
      <c r="C1002" s="9" t="str">
        <f>VLOOKUP(B1002,Metadata!$M$2:$N$6,2,FALSE)</f>
        <v>Permanent Employee</v>
      </c>
      <c r="D1002" s="9" t="s">
        <v>159</v>
      </c>
      <c r="E1002" s="9" t="s">
        <v>137</v>
      </c>
      <c r="F1002" s="9" t="s">
        <v>138</v>
      </c>
      <c r="G1002" s="9" t="s">
        <v>213</v>
      </c>
      <c r="H1002" s="9" t="str">
        <f>IF(G1002="","",VLOOKUP(G1002,Metadata!$J$2:$K$22,2,FALSE))</f>
        <v>Centre</v>
      </c>
      <c r="I1002" s="9" t="s">
        <v>138</v>
      </c>
      <c r="J1002" s="9" t="str">
        <f>IF(I1002="","",VLOOKUP(I1002,Metadata!$P$2:$Q$43,2,FALSE))</f>
        <v>Europe</v>
      </c>
      <c r="K1002" s="9" t="str">
        <f t="shared" si="0"/>
        <v>Portugal</v>
      </c>
      <c r="L1002" s="9" t="s">
        <v>213</v>
      </c>
      <c r="M1002" s="9" t="str">
        <f>IF(L1002="","",VLOOKUP(L1002,Metadata!$J$2:$K$22,2,FALSE))</f>
        <v>Centre</v>
      </c>
      <c r="N1002" s="9" t="s">
        <v>205</v>
      </c>
      <c r="O1002" s="9" t="s">
        <v>137</v>
      </c>
      <c r="P1002" s="9" t="s">
        <v>137</v>
      </c>
      <c r="Q1002" s="10" t="str">
        <f t="shared" si="1"/>
        <v>Full Office Job</v>
      </c>
      <c r="R1002" s="10">
        <v>4</v>
      </c>
      <c r="S1002" s="9" t="s">
        <v>216</v>
      </c>
      <c r="T1002" s="9" t="s">
        <v>137</v>
      </c>
      <c r="U1002" s="9" t="str">
        <f>IF(S1002&lt;&gt;"",S1002,IF(T1002&lt;&gt;"",VLOOKUP(T1002,Metadata!$S$2:$T$228,2,FALSE),""))</f>
        <v>Front-End Developer</v>
      </c>
      <c r="V1002" s="9" t="s">
        <v>261</v>
      </c>
      <c r="W1002" s="9" t="s">
        <v>137</v>
      </c>
      <c r="X1002" s="9" t="s">
        <v>163</v>
      </c>
      <c r="Y1002" s="9" t="s">
        <v>137</v>
      </c>
      <c r="Z1002" s="9" t="s">
        <v>164</v>
      </c>
      <c r="AA1002" s="9" t="s">
        <v>165</v>
      </c>
      <c r="AB1002" s="9" t="s">
        <v>137</v>
      </c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 t="s">
        <v>167</v>
      </c>
      <c r="BK1002" s="9"/>
      <c r="BL1002" s="9" t="s">
        <v>199</v>
      </c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10"/>
      <c r="CB1002" s="10" t="str">
        <f t="shared" si="5"/>
        <v/>
      </c>
      <c r="CC1002" s="10"/>
      <c r="CD1002" s="9" t="str">
        <f t="shared" si="2"/>
        <v/>
      </c>
      <c r="CE1002" s="9" t="s">
        <v>168</v>
      </c>
      <c r="CF1002" s="9" t="s">
        <v>169</v>
      </c>
      <c r="CG1002" s="9">
        <f>IF(CF1002="","",VLOOKUP(CF1002,Metadata!$D$2:$H$20,2,FALSE))</f>
        <v>12500</v>
      </c>
      <c r="CH1002" s="9">
        <f>IF(CF1002="","",VLOOKUP(CF1002,Metadata!$D$2:$H$20,4,FALSE))</f>
        <v>0</v>
      </c>
      <c r="CI1002" s="9">
        <f>IF(CF1002="","",VLOOKUP(CF1002,Metadata!$D$2:$H$20,5,FALSE))</f>
        <v>15000</v>
      </c>
      <c r="CJ1002" s="9">
        <f t="shared" si="3"/>
        <v>12500</v>
      </c>
      <c r="CK1002" s="9" t="s">
        <v>189</v>
      </c>
      <c r="CL1002" s="10">
        <v>3</v>
      </c>
      <c r="CM1002" s="10">
        <v>2</v>
      </c>
      <c r="CN1002" s="10">
        <v>5</v>
      </c>
      <c r="CO1002" s="10">
        <v>5</v>
      </c>
      <c r="CP1002" s="10">
        <v>3</v>
      </c>
      <c r="CQ1002" s="10">
        <v>5</v>
      </c>
      <c r="CR1002" s="10">
        <v>5</v>
      </c>
      <c r="CS1002" s="10">
        <v>7</v>
      </c>
      <c r="CT1002" s="10">
        <v>7</v>
      </c>
      <c r="CU1002" s="10">
        <v>6</v>
      </c>
      <c r="CV1002" s="10">
        <v>1</v>
      </c>
      <c r="CW1002" s="10">
        <v>2</v>
      </c>
      <c r="CX1002" s="10">
        <v>5</v>
      </c>
      <c r="CY1002" s="10">
        <v>7</v>
      </c>
      <c r="CZ1002" s="10">
        <v>3</v>
      </c>
      <c r="DA1002" s="10">
        <v>4</v>
      </c>
      <c r="DB1002" s="10">
        <v>4</v>
      </c>
      <c r="DC1002" s="10">
        <v>4</v>
      </c>
      <c r="DD1002" s="10">
        <v>1</v>
      </c>
      <c r="DE1002" s="10">
        <v>2</v>
      </c>
      <c r="DF1002" s="10">
        <v>5</v>
      </c>
      <c r="DG1002" s="10">
        <v>4</v>
      </c>
      <c r="DH1002" s="10">
        <v>5</v>
      </c>
      <c r="DI1002" s="10">
        <v>7</v>
      </c>
      <c r="DJ1002" s="10">
        <v>4</v>
      </c>
      <c r="DK1002" s="10">
        <v>6</v>
      </c>
      <c r="DL1002" s="10">
        <v>4</v>
      </c>
      <c r="DM1002" s="9" t="s">
        <v>154</v>
      </c>
      <c r="DN1002" s="10">
        <v>1993</v>
      </c>
      <c r="DO1002" s="9">
        <f t="shared" si="4"/>
        <v>28</v>
      </c>
      <c r="DP1002" s="9" t="s">
        <v>155</v>
      </c>
      <c r="DQ1002" s="9" t="s">
        <v>156</v>
      </c>
      <c r="DR1002" s="9" t="s">
        <v>157</v>
      </c>
      <c r="DS1002" s="9" t="s">
        <v>137</v>
      </c>
      <c r="DT1002" s="9" t="s">
        <v>181</v>
      </c>
      <c r="DU1002" s="9" t="s">
        <v>168</v>
      </c>
      <c r="DV1002" s="9" t="str">
        <f>VLOOKUP(DU1002,Metadata!$B$2:$C$7,2,FALSE)</f>
        <v>0 - 3 years</v>
      </c>
    </row>
    <row r="1003" spans="1:126">
      <c r="A1003" s="13">
        <v>1002</v>
      </c>
      <c r="B1003" s="9" t="s">
        <v>135</v>
      </c>
      <c r="C1003" s="9" t="str">
        <f>VLOOKUP(B1003,Metadata!$M$2:$N$6,2,FALSE)</f>
        <v>Permanent Employee</v>
      </c>
      <c r="D1003" s="9" t="s">
        <v>159</v>
      </c>
      <c r="E1003" s="9" t="s">
        <v>137</v>
      </c>
      <c r="F1003" s="9" t="s">
        <v>138</v>
      </c>
      <c r="G1003" s="9" t="s">
        <v>160</v>
      </c>
      <c r="H1003" s="9" t="str">
        <f>IF(G1003="","",VLOOKUP(G1003,Metadata!$J$2:$K$22,2,FALSE))</f>
        <v>Centre</v>
      </c>
      <c r="I1003" s="9" t="s">
        <v>138</v>
      </c>
      <c r="J1003" s="9" t="str">
        <f>IF(I1003="","",VLOOKUP(I1003,Metadata!$P$2:$Q$43,2,FALSE))</f>
        <v>Europe</v>
      </c>
      <c r="K1003" s="9" t="str">
        <f t="shared" si="0"/>
        <v>Portugal</v>
      </c>
      <c r="L1003" s="9" t="s">
        <v>160</v>
      </c>
      <c r="M1003" s="9" t="str">
        <f>IF(L1003="","",VLOOKUP(L1003,Metadata!$J$2:$K$22,2,FALSE))</f>
        <v>Centre</v>
      </c>
      <c r="N1003" s="9" t="s">
        <v>141</v>
      </c>
      <c r="O1003" s="9" t="s">
        <v>137</v>
      </c>
      <c r="P1003" s="9" t="s">
        <v>142</v>
      </c>
      <c r="Q1003" s="10" t="str">
        <f t="shared" si="1"/>
        <v>Full Office Job</v>
      </c>
      <c r="R1003" s="10">
        <v>6</v>
      </c>
      <c r="S1003" s="9" t="s">
        <v>161</v>
      </c>
      <c r="T1003" s="9" t="s">
        <v>137</v>
      </c>
      <c r="U1003" s="9" t="str">
        <f>IF(S1003&lt;&gt;"",S1003,IF(T1003&lt;&gt;"",VLOOKUP(T1003,Metadata!$S$2:$T$228,2,FALSE),""))</f>
        <v>Full-Stack Developer</v>
      </c>
      <c r="V1003" s="9" t="s">
        <v>234</v>
      </c>
      <c r="W1003" s="9" t="s">
        <v>137</v>
      </c>
      <c r="X1003" s="9" t="s">
        <v>163</v>
      </c>
      <c r="Y1003" s="9" t="s">
        <v>137</v>
      </c>
      <c r="Z1003" s="9" t="s">
        <v>184</v>
      </c>
      <c r="AA1003" s="9" t="s">
        <v>137</v>
      </c>
      <c r="AB1003" s="9" t="s">
        <v>137</v>
      </c>
      <c r="AC1003" s="9" t="s">
        <v>147</v>
      </c>
      <c r="AD1003" s="9" t="s">
        <v>148</v>
      </c>
      <c r="AE1003" s="9"/>
      <c r="AF1003" s="9"/>
      <c r="AG1003" s="9"/>
      <c r="AH1003" s="9"/>
      <c r="AI1003" s="9"/>
      <c r="AJ1003" s="9" t="s">
        <v>185</v>
      </c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 t="s">
        <v>178</v>
      </c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 t="s">
        <v>199</v>
      </c>
      <c r="BM1003" s="9"/>
      <c r="BN1003" s="9"/>
      <c r="BO1003" s="9"/>
      <c r="BP1003" s="9"/>
      <c r="BQ1003" s="9" t="s">
        <v>219</v>
      </c>
      <c r="BR1003" s="9"/>
      <c r="BS1003" s="9"/>
      <c r="BT1003" s="9"/>
      <c r="BU1003" s="9"/>
      <c r="BV1003" s="9"/>
      <c r="BW1003" s="9"/>
      <c r="BX1003" s="9"/>
      <c r="BY1003" s="9"/>
      <c r="BZ1003" s="9"/>
      <c r="CA1003" s="10"/>
      <c r="CB1003" s="10" t="str">
        <f t="shared" si="5"/>
        <v/>
      </c>
      <c r="CC1003" s="10"/>
      <c r="CD1003" s="9" t="str">
        <f t="shared" si="2"/>
        <v/>
      </c>
      <c r="CE1003" s="9" t="s">
        <v>168</v>
      </c>
      <c r="CF1003" s="9" t="s">
        <v>225</v>
      </c>
      <c r="CG1003" s="9">
        <f>IF(CF1003="","",VLOOKUP(CF1003,Metadata!$D$2:$H$20,2,FALSE))</f>
        <v>22500</v>
      </c>
      <c r="CH1003" s="9">
        <f>IF(CF1003="","",VLOOKUP(CF1003,Metadata!$D$2:$H$20,4,FALSE))</f>
        <v>20000</v>
      </c>
      <c r="CI1003" s="9">
        <f>IF(CF1003="","",VLOOKUP(CF1003,Metadata!$D$2:$H$20,5,FALSE))</f>
        <v>25000</v>
      </c>
      <c r="CJ1003" s="9">
        <f t="shared" si="3"/>
        <v>22500</v>
      </c>
      <c r="CK1003" s="9" t="s">
        <v>153</v>
      </c>
      <c r="CL1003" s="10">
        <v>4</v>
      </c>
      <c r="CM1003" s="10">
        <v>3</v>
      </c>
      <c r="CN1003" s="10">
        <v>4</v>
      </c>
      <c r="CO1003" s="10">
        <v>5</v>
      </c>
      <c r="CP1003" s="10">
        <v>5</v>
      </c>
      <c r="CQ1003" s="10">
        <v>5</v>
      </c>
      <c r="CR1003" s="10">
        <v>5</v>
      </c>
      <c r="CS1003" s="10">
        <v>4</v>
      </c>
      <c r="CT1003" s="10">
        <v>4</v>
      </c>
      <c r="CU1003" s="10">
        <v>5</v>
      </c>
      <c r="CV1003" s="10">
        <v>4</v>
      </c>
      <c r="CW1003" s="10">
        <v>3</v>
      </c>
      <c r="CX1003" s="10">
        <v>4</v>
      </c>
      <c r="CY1003" s="10">
        <v>4</v>
      </c>
      <c r="CZ1003" s="10">
        <v>5</v>
      </c>
      <c r="DA1003" s="10">
        <v>2</v>
      </c>
      <c r="DB1003" s="10">
        <v>5</v>
      </c>
      <c r="DC1003" s="10">
        <v>4</v>
      </c>
      <c r="DD1003" s="10">
        <v>2</v>
      </c>
      <c r="DE1003" s="10">
        <v>6</v>
      </c>
      <c r="DF1003" s="10">
        <v>5</v>
      </c>
      <c r="DG1003" s="10">
        <v>6</v>
      </c>
      <c r="DH1003" s="10">
        <v>5</v>
      </c>
      <c r="DI1003" s="10">
        <v>6</v>
      </c>
      <c r="DJ1003" s="10">
        <v>2</v>
      </c>
      <c r="DK1003" s="10">
        <v>4</v>
      </c>
      <c r="DL1003" s="10">
        <v>4</v>
      </c>
      <c r="DM1003" s="9" t="s">
        <v>154</v>
      </c>
      <c r="DN1003" s="10">
        <v>1988</v>
      </c>
      <c r="DO1003" s="9">
        <f t="shared" si="4"/>
        <v>33</v>
      </c>
      <c r="DP1003" s="9" t="s">
        <v>155</v>
      </c>
      <c r="DQ1003" s="9" t="s">
        <v>298</v>
      </c>
      <c r="DR1003" s="9" t="s">
        <v>157</v>
      </c>
      <c r="DS1003" s="9" t="s">
        <v>137</v>
      </c>
      <c r="DT1003" s="9" t="s">
        <v>181</v>
      </c>
      <c r="DU1003" s="9" t="s">
        <v>223</v>
      </c>
      <c r="DV1003" s="9" t="str">
        <f>VLOOKUP(DU1003,Metadata!$B$2:$C$7,2,FALSE)</f>
        <v>3 - 6 years</v>
      </c>
    </row>
    <row r="1004" spans="1:126">
      <c r="A1004" s="13">
        <v>1003</v>
      </c>
      <c r="B1004" s="9" t="s">
        <v>135</v>
      </c>
      <c r="C1004" s="9" t="str">
        <f>VLOOKUP(B1004,Metadata!$M$2:$N$6,2,FALSE)</f>
        <v>Permanent Employee</v>
      </c>
      <c r="D1004" s="9" t="s">
        <v>159</v>
      </c>
      <c r="E1004" s="9" t="s">
        <v>137</v>
      </c>
      <c r="F1004" s="9" t="s">
        <v>138</v>
      </c>
      <c r="G1004" s="9" t="s">
        <v>172</v>
      </c>
      <c r="H1004" s="9" t="str">
        <f>IF(G1004="","",VLOOKUP(G1004,Metadata!$J$2:$K$22,2,FALSE))</f>
        <v>Porto Metropolitan Area</v>
      </c>
      <c r="I1004" s="9" t="s">
        <v>138</v>
      </c>
      <c r="J1004" s="9" t="str">
        <f>IF(I1004="","",VLOOKUP(I1004,Metadata!$P$2:$Q$43,2,FALSE))</f>
        <v>Europe</v>
      </c>
      <c r="K1004" s="9" t="str">
        <f t="shared" si="0"/>
        <v>Portugal</v>
      </c>
      <c r="L1004" s="9" t="s">
        <v>172</v>
      </c>
      <c r="M1004" s="9" t="str">
        <f>IF(L1004="","",VLOOKUP(L1004,Metadata!$J$2:$K$22,2,FALSE))</f>
        <v>Porto Metropolitan Area</v>
      </c>
      <c r="N1004" s="9" t="s">
        <v>214</v>
      </c>
      <c r="O1004" s="9" t="s">
        <v>136</v>
      </c>
      <c r="P1004" s="9" t="s">
        <v>191</v>
      </c>
      <c r="Q1004" s="10" t="str">
        <f t="shared" si="1"/>
        <v>Remote Job (full or flexible)</v>
      </c>
      <c r="R1004" s="10">
        <v>2</v>
      </c>
      <c r="S1004" s="9" t="s">
        <v>229</v>
      </c>
      <c r="T1004" s="9" t="s">
        <v>137</v>
      </c>
      <c r="U1004" s="9" t="str">
        <f>IF(S1004&lt;&gt;"",S1004,IF(T1004&lt;&gt;"",VLOOKUP(T1004,Metadata!$S$2:$T$228,2,FALSE),""))</f>
        <v>Project Manager</v>
      </c>
      <c r="V1004" s="9" t="s">
        <v>276</v>
      </c>
      <c r="W1004" s="9" t="s">
        <v>137</v>
      </c>
      <c r="X1004" s="9" t="s">
        <v>175</v>
      </c>
      <c r="Y1004" s="9" t="s">
        <v>137</v>
      </c>
      <c r="Z1004" s="9" t="s">
        <v>262</v>
      </c>
      <c r="AA1004" s="9" t="s">
        <v>165</v>
      </c>
      <c r="AB1004" s="9" t="s">
        <v>137</v>
      </c>
      <c r="AC1004" s="9"/>
      <c r="AD1004" s="9"/>
      <c r="AE1004" s="9"/>
      <c r="AF1004" s="9"/>
      <c r="AG1004" s="9" t="s">
        <v>166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 t="s">
        <v>179</v>
      </c>
      <c r="BQ1004" s="9"/>
      <c r="BR1004" s="9" t="s">
        <v>247</v>
      </c>
      <c r="BS1004" s="9"/>
      <c r="BT1004" s="9"/>
      <c r="BU1004" s="9"/>
      <c r="BV1004" s="9"/>
      <c r="BW1004" s="9"/>
      <c r="BX1004" s="9"/>
      <c r="BY1004" s="9"/>
      <c r="BZ1004" s="9"/>
      <c r="CA1004" s="10"/>
      <c r="CB1004" s="10" t="str">
        <f t="shared" si="5"/>
        <v/>
      </c>
      <c r="CC1004" s="10"/>
      <c r="CD1004" s="9" t="str">
        <f t="shared" si="2"/>
        <v/>
      </c>
      <c r="CE1004" s="9" t="s">
        <v>168</v>
      </c>
      <c r="CF1004" s="9" t="s">
        <v>188</v>
      </c>
      <c r="CG1004" s="9">
        <f>IF(CF1004="","",VLOOKUP(CF1004,Metadata!$D$2:$H$20,2,FALSE))</f>
        <v>17500</v>
      </c>
      <c r="CH1004" s="9">
        <f>IF(CF1004="","",VLOOKUP(CF1004,Metadata!$D$2:$H$20,4,FALSE))</f>
        <v>15000</v>
      </c>
      <c r="CI1004" s="9">
        <f>IF(CF1004="","",VLOOKUP(CF1004,Metadata!$D$2:$H$20,5,FALSE))</f>
        <v>20000</v>
      </c>
      <c r="CJ1004" s="9">
        <f t="shared" si="3"/>
        <v>17500</v>
      </c>
      <c r="CK1004" s="9" t="s">
        <v>153</v>
      </c>
      <c r="CL1004" s="10">
        <v>6</v>
      </c>
      <c r="CM1004" s="10">
        <v>1</v>
      </c>
      <c r="CN1004" s="10">
        <v>6</v>
      </c>
      <c r="CO1004" s="10">
        <v>6</v>
      </c>
      <c r="CP1004" s="10">
        <v>6</v>
      </c>
      <c r="CQ1004" s="10">
        <v>7</v>
      </c>
      <c r="CR1004" s="10">
        <v>4</v>
      </c>
      <c r="CS1004" s="10">
        <v>6</v>
      </c>
      <c r="CT1004" s="10">
        <v>7</v>
      </c>
      <c r="CU1004" s="10">
        <v>5</v>
      </c>
      <c r="CV1004" s="10">
        <v>4</v>
      </c>
      <c r="CW1004" s="10">
        <v>3</v>
      </c>
      <c r="CX1004" s="10">
        <v>7</v>
      </c>
      <c r="CY1004" s="10">
        <v>7</v>
      </c>
      <c r="CZ1004" s="10">
        <v>5</v>
      </c>
      <c r="DA1004" s="10">
        <v>6</v>
      </c>
      <c r="DB1004" s="10">
        <v>5</v>
      </c>
      <c r="DC1004" s="10">
        <v>5</v>
      </c>
      <c r="DD1004" s="10">
        <v>4</v>
      </c>
      <c r="DE1004" s="10">
        <v>7</v>
      </c>
      <c r="DF1004" s="10">
        <v>7</v>
      </c>
      <c r="DG1004" s="10">
        <v>3</v>
      </c>
      <c r="DH1004" s="10">
        <v>2</v>
      </c>
      <c r="DI1004" s="10">
        <v>7</v>
      </c>
      <c r="DJ1004" s="10">
        <v>4</v>
      </c>
      <c r="DK1004" s="10">
        <v>5</v>
      </c>
      <c r="DL1004" s="10">
        <v>4</v>
      </c>
      <c r="DM1004" s="9" t="s">
        <v>154</v>
      </c>
      <c r="DN1004" s="10">
        <v>1988</v>
      </c>
      <c r="DO1004" s="9">
        <f t="shared" si="4"/>
        <v>33</v>
      </c>
      <c r="DP1004" s="9" t="s">
        <v>155</v>
      </c>
      <c r="DQ1004" s="9" t="s">
        <v>156</v>
      </c>
      <c r="DR1004" s="9" t="s">
        <v>170</v>
      </c>
      <c r="DS1004" s="9" t="s">
        <v>137</v>
      </c>
      <c r="DT1004" s="9" t="s">
        <v>181</v>
      </c>
      <c r="DU1004" s="9" t="s">
        <v>203</v>
      </c>
      <c r="DV1004" s="9" t="str">
        <f>VLOOKUP(DU1004,Metadata!$B$2:$C$7,2,FALSE)</f>
        <v>6+ years</v>
      </c>
    </row>
    <row r="1005" spans="1:126">
      <c r="A1005" s="13">
        <v>1004</v>
      </c>
      <c r="B1005" s="9" t="s">
        <v>135</v>
      </c>
      <c r="C1005" s="9" t="str">
        <f>VLOOKUP(B1005,Metadata!$M$2:$N$6,2,FALSE)</f>
        <v>Permanent Employee</v>
      </c>
      <c r="D1005" s="9" t="s">
        <v>159</v>
      </c>
      <c r="E1005" s="9" t="s">
        <v>137</v>
      </c>
      <c r="F1005" s="9" t="s">
        <v>138</v>
      </c>
      <c r="G1005" s="9" t="s">
        <v>190</v>
      </c>
      <c r="H1005" s="9" t="str">
        <f>IF(G1005="","",VLOOKUP(G1005,Metadata!$J$2:$K$22,2,FALSE))</f>
        <v>North</v>
      </c>
      <c r="I1005" s="9" t="s">
        <v>138</v>
      </c>
      <c r="J1005" s="9" t="str">
        <f>IF(I1005="","",VLOOKUP(I1005,Metadata!$P$2:$Q$43,2,FALSE))</f>
        <v>Europe</v>
      </c>
      <c r="K1005" s="9" t="str">
        <f t="shared" si="0"/>
        <v>Portugal</v>
      </c>
      <c r="L1005" s="9" t="s">
        <v>190</v>
      </c>
      <c r="M1005" s="9" t="str">
        <f>IF(L1005="","",VLOOKUP(L1005,Metadata!$J$2:$K$22,2,FALSE))</f>
        <v>North</v>
      </c>
      <c r="N1005" s="9" t="s">
        <v>205</v>
      </c>
      <c r="O1005" s="9" t="s">
        <v>137</v>
      </c>
      <c r="P1005" s="9" t="s">
        <v>137</v>
      </c>
      <c r="Q1005" s="10" t="str">
        <f t="shared" si="1"/>
        <v>Full Office Job</v>
      </c>
      <c r="R1005" s="10">
        <v>5</v>
      </c>
      <c r="S1005" s="9" t="s">
        <v>161</v>
      </c>
      <c r="T1005" s="9" t="s">
        <v>137</v>
      </c>
      <c r="U1005" s="9" t="str">
        <f>IF(S1005&lt;&gt;"",S1005,IF(T1005&lt;&gt;"",VLOOKUP(T1005,Metadata!$S$2:$T$228,2,FALSE),""))</f>
        <v>Full-Stack Developer</v>
      </c>
      <c r="V1005" s="9" t="s">
        <v>317</v>
      </c>
      <c r="W1005" s="9" t="s">
        <v>137</v>
      </c>
      <c r="X1005" s="9" t="s">
        <v>145</v>
      </c>
      <c r="Y1005" s="9" t="s">
        <v>137</v>
      </c>
      <c r="Z1005" s="9" t="s">
        <v>184</v>
      </c>
      <c r="AA1005" s="9" t="s">
        <v>165</v>
      </c>
      <c r="AB1005" s="9" t="s">
        <v>137</v>
      </c>
      <c r="AC1005" s="9" t="s">
        <v>147</v>
      </c>
      <c r="AD1005" s="9"/>
      <c r="AE1005" s="9" t="s">
        <v>194</v>
      </c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 t="s">
        <v>178</v>
      </c>
      <c r="BB1005" s="9"/>
      <c r="BC1005" s="9"/>
      <c r="BD1005" s="9"/>
      <c r="BE1005" s="9"/>
      <c r="BF1005" s="9"/>
      <c r="BG1005" s="9"/>
      <c r="BH1005" s="9"/>
      <c r="BI1005" s="9"/>
      <c r="BJ1005" s="9" t="s">
        <v>167</v>
      </c>
      <c r="BK1005" s="9" t="s">
        <v>198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10"/>
      <c r="CB1005" s="10" t="str">
        <f t="shared" si="5"/>
        <v/>
      </c>
      <c r="CC1005" s="10"/>
      <c r="CD1005" s="9" t="str">
        <f t="shared" si="2"/>
        <v/>
      </c>
      <c r="CE1005" s="9" t="s">
        <v>168</v>
      </c>
      <c r="CF1005" s="9" t="s">
        <v>169</v>
      </c>
      <c r="CG1005" s="9">
        <f>IF(CF1005="","",VLOOKUP(CF1005,Metadata!$D$2:$H$20,2,FALSE))</f>
        <v>12500</v>
      </c>
      <c r="CH1005" s="9">
        <f>IF(CF1005="","",VLOOKUP(CF1005,Metadata!$D$2:$H$20,4,FALSE))</f>
        <v>0</v>
      </c>
      <c r="CI1005" s="9">
        <f>IF(CF1005="","",VLOOKUP(CF1005,Metadata!$D$2:$H$20,5,FALSE))</f>
        <v>15000</v>
      </c>
      <c r="CJ1005" s="9">
        <f t="shared" si="3"/>
        <v>12500</v>
      </c>
      <c r="CK1005" s="9" t="s">
        <v>153</v>
      </c>
      <c r="CL1005" s="10">
        <v>1</v>
      </c>
      <c r="CM1005" s="10">
        <v>5</v>
      </c>
      <c r="CN1005" s="10">
        <v>7</v>
      </c>
      <c r="CO1005" s="10">
        <v>5</v>
      </c>
      <c r="CP1005" s="10">
        <v>6</v>
      </c>
      <c r="CQ1005" s="10">
        <v>7</v>
      </c>
      <c r="CR1005" s="10">
        <v>4</v>
      </c>
      <c r="CS1005" s="10">
        <v>5</v>
      </c>
      <c r="CT1005" s="10">
        <v>7</v>
      </c>
      <c r="CU1005" s="10">
        <v>7</v>
      </c>
      <c r="CV1005" s="10">
        <v>5</v>
      </c>
      <c r="CW1005" s="10">
        <v>6</v>
      </c>
      <c r="CX1005" s="10">
        <v>6</v>
      </c>
      <c r="CY1005" s="10">
        <v>7</v>
      </c>
      <c r="CZ1005" s="10">
        <v>7</v>
      </c>
      <c r="DA1005" s="10">
        <v>4</v>
      </c>
      <c r="DB1005" s="10">
        <v>3</v>
      </c>
      <c r="DC1005" s="10">
        <v>4</v>
      </c>
      <c r="DD1005" s="10">
        <v>1</v>
      </c>
      <c r="DE1005" s="10">
        <v>5</v>
      </c>
      <c r="DF1005" s="10">
        <v>5</v>
      </c>
      <c r="DG1005" s="10">
        <v>5</v>
      </c>
      <c r="DH1005" s="10">
        <v>5</v>
      </c>
      <c r="DI1005" s="10">
        <v>5</v>
      </c>
      <c r="DJ1005" s="10">
        <v>6</v>
      </c>
      <c r="DK1005" s="10">
        <v>4</v>
      </c>
      <c r="DL1005" s="10">
        <v>4</v>
      </c>
      <c r="DM1005" s="9" t="s">
        <v>154</v>
      </c>
      <c r="DN1005" s="10">
        <v>1994</v>
      </c>
      <c r="DO1005" s="9">
        <f t="shared" si="4"/>
        <v>27</v>
      </c>
      <c r="DP1005" s="9" t="s">
        <v>155</v>
      </c>
      <c r="DQ1005" s="9" t="s">
        <v>202</v>
      </c>
      <c r="DR1005" s="9" t="s">
        <v>157</v>
      </c>
      <c r="DS1005" s="9" t="s">
        <v>137</v>
      </c>
      <c r="DT1005" s="9" t="s">
        <v>181</v>
      </c>
      <c r="DU1005" s="9" t="s">
        <v>233</v>
      </c>
      <c r="DV1005" s="9" t="str">
        <f>VLOOKUP(DU1005,Metadata!$B$2:$C$7,2,FALSE)</f>
        <v>0 - 3 years</v>
      </c>
    </row>
    <row r="1006" spans="1:126">
      <c r="A1006" s="13">
        <v>1005</v>
      </c>
      <c r="B1006" s="9" t="s">
        <v>135</v>
      </c>
      <c r="C1006" s="9" t="str">
        <f>VLOOKUP(B1006,Metadata!$M$2:$N$6,2,FALSE)</f>
        <v>Permanent Employee</v>
      </c>
      <c r="D1006" s="9" t="s">
        <v>159</v>
      </c>
      <c r="E1006" s="9" t="s">
        <v>137</v>
      </c>
      <c r="F1006" s="9" t="s">
        <v>138</v>
      </c>
      <c r="G1006" s="9" t="s">
        <v>140</v>
      </c>
      <c r="H1006" s="9" t="str">
        <f>IF(G1006="","",VLOOKUP(G1006,Metadata!$J$2:$K$22,2,FALSE))</f>
        <v>Lisbon Metropolitan Area</v>
      </c>
      <c r="I1006" s="9" t="s">
        <v>138</v>
      </c>
      <c r="J1006" s="9" t="str">
        <f>IF(I1006="","",VLOOKUP(I1006,Metadata!$P$2:$Q$43,2,FALSE))</f>
        <v>Europe</v>
      </c>
      <c r="K1006" s="9" t="str">
        <f t="shared" si="0"/>
        <v>Portugal</v>
      </c>
      <c r="L1006" s="9" t="s">
        <v>140</v>
      </c>
      <c r="M1006" s="9" t="str">
        <f>IF(L1006="","",VLOOKUP(L1006,Metadata!$J$2:$K$22,2,FALSE))</f>
        <v>Lisbon Metropolitan Area</v>
      </c>
      <c r="N1006" s="9" t="s">
        <v>141</v>
      </c>
      <c r="O1006" s="9" t="s">
        <v>137</v>
      </c>
      <c r="P1006" s="9" t="s">
        <v>142</v>
      </c>
      <c r="Q1006" s="10" t="str">
        <f t="shared" si="1"/>
        <v>Full Office Job</v>
      </c>
      <c r="R1006" s="10">
        <v>6</v>
      </c>
      <c r="S1006" s="9" t="s">
        <v>192</v>
      </c>
      <c r="T1006" s="9" t="s">
        <v>137</v>
      </c>
      <c r="U1006" s="9" t="str">
        <f>IF(S1006&lt;&gt;"",S1006,IF(T1006&lt;&gt;"",VLOOKUP(T1006,Metadata!$S$2:$T$228,2,FALSE),""))</f>
        <v>Back-End Developer</v>
      </c>
      <c r="V1006" s="9" t="s">
        <v>207</v>
      </c>
      <c r="W1006" s="9" t="s">
        <v>137</v>
      </c>
      <c r="X1006" s="9" t="s">
        <v>208</v>
      </c>
      <c r="Y1006" s="9" t="s">
        <v>137</v>
      </c>
      <c r="Z1006" s="9" t="s">
        <v>146</v>
      </c>
      <c r="AA1006" s="9" t="s">
        <v>165</v>
      </c>
      <c r="AB1006" s="9" t="s">
        <v>137</v>
      </c>
      <c r="AC1006" s="9"/>
      <c r="AD1006" s="9"/>
      <c r="AE1006" s="9"/>
      <c r="AF1006" s="9"/>
      <c r="AG1006" s="9" t="s">
        <v>166</v>
      </c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 t="s">
        <v>178</v>
      </c>
      <c r="BB1006" s="9"/>
      <c r="BC1006" s="9"/>
      <c r="BD1006" s="9"/>
      <c r="BE1006" s="9"/>
      <c r="BF1006" s="9"/>
      <c r="BG1006" s="9"/>
      <c r="BH1006" s="9"/>
      <c r="BI1006" s="9"/>
      <c r="BJ1006" s="9" t="s">
        <v>167</v>
      </c>
      <c r="BK1006" s="9"/>
      <c r="BL1006" s="9"/>
      <c r="BM1006" s="9"/>
      <c r="BN1006" s="9"/>
      <c r="BO1006" s="9"/>
      <c r="BP1006" s="9" t="s">
        <v>179</v>
      </c>
      <c r="BQ1006" s="9"/>
      <c r="BR1006" s="9" t="s">
        <v>247</v>
      </c>
      <c r="BS1006" s="9"/>
      <c r="BT1006" s="9"/>
      <c r="BU1006" s="9"/>
      <c r="BV1006" s="9"/>
      <c r="BW1006" s="9"/>
      <c r="BX1006" s="9"/>
      <c r="BY1006" s="9"/>
      <c r="BZ1006" s="9"/>
      <c r="CA1006" s="10"/>
      <c r="CB1006" s="10" t="str">
        <f t="shared" si="5"/>
        <v/>
      </c>
      <c r="CC1006" s="10"/>
      <c r="CD1006" s="9" t="str">
        <f t="shared" si="2"/>
        <v/>
      </c>
      <c r="CE1006" s="9" t="s">
        <v>232</v>
      </c>
      <c r="CF1006" s="9" t="s">
        <v>188</v>
      </c>
      <c r="CG1006" s="9">
        <f>IF(CF1006="","",VLOOKUP(CF1006,Metadata!$D$2:$H$20,2,FALSE))</f>
        <v>17500</v>
      </c>
      <c r="CH1006" s="9">
        <f>IF(CF1006="","",VLOOKUP(CF1006,Metadata!$D$2:$H$20,4,FALSE))</f>
        <v>15000</v>
      </c>
      <c r="CI1006" s="9">
        <f>IF(CF1006="","",VLOOKUP(CF1006,Metadata!$D$2:$H$20,5,FALSE))</f>
        <v>20000</v>
      </c>
      <c r="CJ1006" s="9">
        <f t="shared" si="3"/>
        <v>17500</v>
      </c>
      <c r="CK1006" s="9" t="s">
        <v>221</v>
      </c>
      <c r="CL1006" s="10">
        <v>5</v>
      </c>
      <c r="CM1006" s="10">
        <v>4</v>
      </c>
      <c r="CN1006" s="10">
        <v>7</v>
      </c>
      <c r="CO1006" s="10">
        <v>6</v>
      </c>
      <c r="CP1006" s="10">
        <v>6</v>
      </c>
      <c r="CQ1006" s="10">
        <v>6</v>
      </c>
      <c r="CR1006" s="10">
        <v>5</v>
      </c>
      <c r="CS1006" s="10">
        <v>6</v>
      </c>
      <c r="CT1006" s="10">
        <v>6</v>
      </c>
      <c r="CU1006" s="10">
        <v>6</v>
      </c>
      <c r="CV1006" s="10">
        <v>4</v>
      </c>
      <c r="CW1006" s="10">
        <v>4</v>
      </c>
      <c r="CX1006" s="10">
        <v>5</v>
      </c>
      <c r="CY1006" s="10">
        <v>5</v>
      </c>
      <c r="CZ1006" s="10">
        <v>5</v>
      </c>
      <c r="DA1006" s="10">
        <v>4</v>
      </c>
      <c r="DB1006" s="10">
        <v>5</v>
      </c>
      <c r="DC1006" s="10">
        <v>6</v>
      </c>
      <c r="DD1006" s="10">
        <v>5</v>
      </c>
      <c r="DE1006" s="10">
        <v>4</v>
      </c>
      <c r="DF1006" s="10">
        <v>5</v>
      </c>
      <c r="DG1006" s="10">
        <v>6</v>
      </c>
      <c r="DH1006" s="10">
        <v>1</v>
      </c>
      <c r="DI1006" s="10">
        <v>1</v>
      </c>
      <c r="DJ1006" s="10">
        <v>4</v>
      </c>
      <c r="DK1006" s="10">
        <v>4</v>
      </c>
      <c r="DL1006" s="10">
        <v>1</v>
      </c>
      <c r="DM1006" s="9" t="s">
        <v>154</v>
      </c>
      <c r="DN1006" s="10">
        <v>1976</v>
      </c>
      <c r="DO1006" s="9">
        <f t="shared" si="4"/>
        <v>45</v>
      </c>
      <c r="DP1006" s="9" t="s">
        <v>155</v>
      </c>
      <c r="DQ1006" s="9" t="s">
        <v>156</v>
      </c>
      <c r="DR1006" s="9" t="s">
        <v>170</v>
      </c>
      <c r="DS1006" s="9" t="s">
        <v>137</v>
      </c>
      <c r="DT1006" s="9" t="s">
        <v>181</v>
      </c>
      <c r="DU1006" s="9" t="s">
        <v>158</v>
      </c>
      <c r="DV1006" s="9" t="str">
        <f>VLOOKUP(DU1006,Metadata!$B$2:$C$7,2,FALSE)</f>
        <v>6+ years</v>
      </c>
    </row>
    <row r="1007" spans="1:126">
      <c r="A1007" s="13">
        <v>1006</v>
      </c>
      <c r="B1007" s="9" t="s">
        <v>135</v>
      </c>
      <c r="C1007" s="9" t="str">
        <f>VLOOKUP(B1007,Metadata!$M$2:$N$6,2,FALSE)</f>
        <v>Permanent Employee</v>
      </c>
      <c r="D1007" s="9" t="s">
        <v>159</v>
      </c>
      <c r="E1007" s="9" t="s">
        <v>137</v>
      </c>
      <c r="F1007" s="9" t="s">
        <v>138</v>
      </c>
      <c r="G1007" s="9" t="s">
        <v>182</v>
      </c>
      <c r="H1007" s="9" t="str">
        <f>IF(G1007="","",VLOOKUP(G1007,Metadata!$J$2:$K$22,2,FALSE))</f>
        <v>Azores and Madeira</v>
      </c>
      <c r="I1007" s="9" t="s">
        <v>138</v>
      </c>
      <c r="J1007" s="9" t="str">
        <f>IF(I1007="","",VLOOKUP(I1007,Metadata!$P$2:$Q$43,2,FALSE))</f>
        <v>Europe</v>
      </c>
      <c r="K1007" s="9" t="str">
        <f t="shared" si="0"/>
        <v>Portugal</v>
      </c>
      <c r="L1007" s="9" t="s">
        <v>140</v>
      </c>
      <c r="M1007" s="9" t="str">
        <f>IF(L1007="","",VLOOKUP(L1007,Metadata!$J$2:$K$22,2,FALSE))</f>
        <v>Lisbon Metropolitan Area</v>
      </c>
      <c r="N1007" s="9" t="s">
        <v>214</v>
      </c>
      <c r="O1007" s="9" t="s">
        <v>136</v>
      </c>
      <c r="P1007" s="9" t="s">
        <v>191</v>
      </c>
      <c r="Q1007" s="10" t="str">
        <f t="shared" si="1"/>
        <v>Remote Job (full or flexible)</v>
      </c>
      <c r="R1007" s="10">
        <v>5</v>
      </c>
      <c r="S1007" s="9" t="s">
        <v>192</v>
      </c>
      <c r="T1007" s="9" t="s">
        <v>137</v>
      </c>
      <c r="U1007" s="9" t="str">
        <f>IF(S1007&lt;&gt;"",S1007,IF(T1007&lt;&gt;"",VLOOKUP(T1007,Metadata!$S$2:$T$228,2,FALSE),""))</f>
        <v>Back-End Developer</v>
      </c>
      <c r="V1007" s="9" t="s">
        <v>256</v>
      </c>
      <c r="W1007" s="9" t="s">
        <v>137</v>
      </c>
      <c r="X1007" s="9" t="s">
        <v>242</v>
      </c>
      <c r="Y1007" s="9" t="s">
        <v>137</v>
      </c>
      <c r="Z1007" s="9" t="s">
        <v>184</v>
      </c>
      <c r="AA1007" s="9" t="s">
        <v>165</v>
      </c>
      <c r="AB1007" s="9" t="s">
        <v>137</v>
      </c>
      <c r="AC1007" s="9" t="s">
        <v>147</v>
      </c>
      <c r="AD1007" s="9"/>
      <c r="AE1007" s="9" t="s">
        <v>194</v>
      </c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 t="s">
        <v>178</v>
      </c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198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10"/>
      <c r="CB1007" s="10" t="str">
        <f t="shared" si="5"/>
        <v/>
      </c>
      <c r="CC1007" s="10"/>
      <c r="CD1007" s="9" t="str">
        <f t="shared" si="2"/>
        <v/>
      </c>
      <c r="CE1007" s="9" t="s">
        <v>232</v>
      </c>
      <c r="CF1007" s="9" t="s">
        <v>293</v>
      </c>
      <c r="CG1007" s="9">
        <f>IF(CF1007="","",VLOOKUP(CF1007,Metadata!$D$2:$H$20,2,FALSE))</f>
        <v>52500</v>
      </c>
      <c r="CH1007" s="9">
        <f>IF(CF1007="","",VLOOKUP(CF1007,Metadata!$D$2:$H$20,4,FALSE))</f>
        <v>50000</v>
      </c>
      <c r="CI1007" s="9">
        <f>IF(CF1007="","",VLOOKUP(CF1007,Metadata!$D$2:$H$20,5,FALSE))</f>
        <v>55000</v>
      </c>
      <c r="CJ1007" s="9">
        <f t="shared" si="3"/>
        <v>52500</v>
      </c>
      <c r="CK1007" s="9" t="s">
        <v>221</v>
      </c>
      <c r="CL1007" s="10">
        <v>4</v>
      </c>
      <c r="CM1007" s="10">
        <v>1</v>
      </c>
      <c r="CN1007" s="10">
        <v>7</v>
      </c>
      <c r="CO1007" s="10">
        <v>5</v>
      </c>
      <c r="CP1007" s="10">
        <v>4</v>
      </c>
      <c r="CQ1007" s="10">
        <v>5</v>
      </c>
      <c r="CR1007" s="10">
        <v>5</v>
      </c>
      <c r="CS1007" s="10">
        <v>7</v>
      </c>
      <c r="CT1007" s="10">
        <v>6</v>
      </c>
      <c r="CU1007" s="10">
        <v>5</v>
      </c>
      <c r="CV1007" s="10">
        <v>5</v>
      </c>
      <c r="CW1007" s="10">
        <v>4</v>
      </c>
      <c r="CX1007" s="10">
        <v>6</v>
      </c>
      <c r="CY1007" s="10">
        <v>5</v>
      </c>
      <c r="CZ1007" s="10">
        <v>6</v>
      </c>
      <c r="DA1007" s="10">
        <v>3</v>
      </c>
      <c r="DB1007" s="10">
        <v>5</v>
      </c>
      <c r="DC1007" s="10">
        <v>6</v>
      </c>
      <c r="DD1007" s="10">
        <v>5</v>
      </c>
      <c r="DE1007" s="10">
        <v>5</v>
      </c>
      <c r="DF1007" s="10">
        <v>6</v>
      </c>
      <c r="DG1007" s="10">
        <v>6</v>
      </c>
      <c r="DH1007" s="10">
        <v>6</v>
      </c>
      <c r="DI1007" s="10">
        <v>7</v>
      </c>
      <c r="DJ1007" s="10">
        <v>4</v>
      </c>
      <c r="DK1007" s="10">
        <v>6</v>
      </c>
      <c r="DL1007" s="10">
        <v>6</v>
      </c>
      <c r="DM1007" s="9" t="s">
        <v>154</v>
      </c>
      <c r="DN1007" s="10">
        <v>1984</v>
      </c>
      <c r="DO1007" s="9">
        <f t="shared" si="4"/>
        <v>37</v>
      </c>
      <c r="DP1007" s="9" t="s">
        <v>155</v>
      </c>
      <c r="DQ1007" s="9" t="s">
        <v>210</v>
      </c>
      <c r="DR1007" s="9" t="s">
        <v>157</v>
      </c>
      <c r="DS1007" s="9" t="s">
        <v>137</v>
      </c>
      <c r="DT1007" s="9" t="s">
        <v>181</v>
      </c>
      <c r="DU1007" s="9" t="s">
        <v>203</v>
      </c>
      <c r="DV1007" s="9" t="str">
        <f>VLOOKUP(DU1007,Metadata!$B$2:$C$7,2,FALSE)</f>
        <v>6+ years</v>
      </c>
    </row>
    <row r="1008" spans="1:126">
      <c r="A1008" s="13">
        <v>1007</v>
      </c>
      <c r="B1008" s="9" t="s">
        <v>135</v>
      </c>
      <c r="C1008" s="9" t="str">
        <f>VLOOKUP(B1008,Metadata!$M$2:$N$6,2,FALSE)</f>
        <v>Permanent Employee</v>
      </c>
      <c r="D1008" s="9" t="s">
        <v>136</v>
      </c>
      <c r="E1008" s="9" t="s">
        <v>137</v>
      </c>
      <c r="F1008" s="9" t="s">
        <v>138</v>
      </c>
      <c r="G1008" s="9" t="s">
        <v>140</v>
      </c>
      <c r="H1008" s="9" t="str">
        <f>IF(G1008="","",VLOOKUP(G1008,Metadata!$J$2:$K$22,2,FALSE))</f>
        <v>Lisbon Metropolitan Area</v>
      </c>
      <c r="I1008" s="9" t="s">
        <v>138</v>
      </c>
      <c r="J1008" s="9" t="str">
        <f>IF(I1008="","",VLOOKUP(I1008,Metadata!$P$2:$Q$43,2,FALSE))</f>
        <v>Europe</v>
      </c>
      <c r="K1008" s="9" t="str">
        <f t="shared" si="0"/>
        <v>Portugal</v>
      </c>
      <c r="L1008" s="9" t="s">
        <v>140</v>
      </c>
      <c r="M1008" s="9" t="str">
        <f>IF(L1008="","",VLOOKUP(L1008,Metadata!$J$2:$K$22,2,FALSE))</f>
        <v>Lisbon Metropolitan Area</v>
      </c>
      <c r="N1008" s="9" t="s">
        <v>214</v>
      </c>
      <c r="O1008" s="9" t="s">
        <v>259</v>
      </c>
      <c r="P1008" s="9" t="s">
        <v>142</v>
      </c>
      <c r="Q1008" s="10" t="str">
        <f t="shared" si="1"/>
        <v>Full Office Job</v>
      </c>
      <c r="R1008" s="10">
        <v>5</v>
      </c>
      <c r="S1008" s="9" t="s">
        <v>216</v>
      </c>
      <c r="T1008" s="9" t="s">
        <v>137</v>
      </c>
      <c r="U1008" s="9" t="str">
        <f>IF(S1008&lt;&gt;"",S1008,IF(T1008&lt;&gt;"",VLOOKUP(T1008,Metadata!$S$2:$T$228,2,FALSE),""))</f>
        <v>Front-End Developer</v>
      </c>
      <c r="V1008" s="9" t="s">
        <v>162</v>
      </c>
      <c r="W1008" s="9" t="s">
        <v>137</v>
      </c>
      <c r="X1008" s="9" t="s">
        <v>163</v>
      </c>
      <c r="Y1008" s="9" t="s">
        <v>137</v>
      </c>
      <c r="Z1008" s="9" t="s">
        <v>262</v>
      </c>
      <c r="AA1008" s="9" t="s">
        <v>165</v>
      </c>
      <c r="AB1008" s="9" t="s">
        <v>137</v>
      </c>
      <c r="AC1008" s="9"/>
      <c r="AD1008" s="9"/>
      <c r="AE1008" s="9"/>
      <c r="AF1008" s="9"/>
      <c r="AG1008" s="9"/>
      <c r="AH1008" s="9"/>
      <c r="AI1008" s="9"/>
      <c r="AJ1008" s="9" t="s">
        <v>185</v>
      </c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 t="s">
        <v>178</v>
      </c>
      <c r="BB1008" s="9"/>
      <c r="BC1008" s="9"/>
      <c r="BD1008" s="9"/>
      <c r="BE1008" s="9"/>
      <c r="BF1008" s="9"/>
      <c r="BG1008" s="9"/>
      <c r="BH1008" s="9"/>
      <c r="BI1008" s="9"/>
      <c r="BJ1008" s="9" t="s">
        <v>167</v>
      </c>
      <c r="BK1008" s="9"/>
      <c r="BL1008" s="9"/>
      <c r="BM1008" s="9"/>
      <c r="BN1008" s="9" t="s">
        <v>186</v>
      </c>
      <c r="BO1008" s="9"/>
      <c r="BP1008" s="9"/>
      <c r="BQ1008" s="9"/>
      <c r="BR1008" s="9"/>
      <c r="BS1008" s="9" t="s">
        <v>200</v>
      </c>
      <c r="BT1008" s="9"/>
      <c r="BU1008" s="9"/>
      <c r="BV1008" s="9"/>
      <c r="BW1008" s="9"/>
      <c r="BX1008" s="9"/>
      <c r="BY1008" s="9"/>
      <c r="BZ1008" s="9"/>
      <c r="CA1008" s="10"/>
      <c r="CB1008" s="10" t="str">
        <f t="shared" si="5"/>
        <v/>
      </c>
      <c r="CC1008" s="10"/>
      <c r="CD1008" s="9" t="str">
        <f t="shared" si="2"/>
        <v/>
      </c>
      <c r="CE1008" s="9" t="s">
        <v>168</v>
      </c>
      <c r="CF1008" s="9" t="s">
        <v>152</v>
      </c>
      <c r="CG1008" s="9">
        <f>IF(CF1008="","",VLOOKUP(CF1008,Metadata!$D$2:$H$20,2,FALSE))</f>
        <v>32500</v>
      </c>
      <c r="CH1008" s="9">
        <f>IF(CF1008="","",VLOOKUP(CF1008,Metadata!$D$2:$H$20,4,FALSE))</f>
        <v>30000</v>
      </c>
      <c r="CI1008" s="9">
        <f>IF(CF1008="","",VLOOKUP(CF1008,Metadata!$D$2:$H$20,5,FALSE))</f>
        <v>35000</v>
      </c>
      <c r="CJ1008" s="9">
        <f t="shared" si="3"/>
        <v>32500</v>
      </c>
      <c r="CK1008" s="9" t="s">
        <v>221</v>
      </c>
      <c r="CL1008" s="10">
        <v>5</v>
      </c>
      <c r="CM1008" s="10">
        <v>4</v>
      </c>
      <c r="CN1008" s="10">
        <v>6</v>
      </c>
      <c r="CO1008" s="10">
        <v>6</v>
      </c>
      <c r="CP1008" s="10">
        <v>6</v>
      </c>
      <c r="CQ1008" s="10">
        <v>7</v>
      </c>
      <c r="CR1008" s="10">
        <v>7</v>
      </c>
      <c r="CS1008" s="10">
        <v>7</v>
      </c>
      <c r="CT1008" s="10">
        <v>7</v>
      </c>
      <c r="CU1008" s="10">
        <v>7</v>
      </c>
      <c r="CV1008" s="10">
        <v>7</v>
      </c>
      <c r="CW1008" s="10">
        <v>7</v>
      </c>
      <c r="CX1008" s="10">
        <v>7</v>
      </c>
      <c r="CY1008" s="10">
        <v>7</v>
      </c>
      <c r="CZ1008" s="10">
        <v>7</v>
      </c>
      <c r="DA1008" s="10">
        <v>5</v>
      </c>
      <c r="DB1008" s="10">
        <v>5</v>
      </c>
      <c r="DC1008" s="10">
        <v>7</v>
      </c>
      <c r="DD1008" s="10">
        <v>5</v>
      </c>
      <c r="DE1008" s="10">
        <v>6</v>
      </c>
      <c r="DF1008" s="10">
        <v>7</v>
      </c>
      <c r="DG1008" s="10">
        <v>7</v>
      </c>
      <c r="DH1008" s="10">
        <v>6</v>
      </c>
      <c r="DI1008" s="10">
        <v>7</v>
      </c>
      <c r="DJ1008" s="10">
        <v>7</v>
      </c>
      <c r="DK1008" s="10">
        <v>7</v>
      </c>
      <c r="DL1008" s="10">
        <v>7</v>
      </c>
      <c r="DM1008" s="9" t="s">
        <v>553</v>
      </c>
      <c r="DN1008" s="10">
        <v>1995</v>
      </c>
      <c r="DO1008" s="9">
        <f t="shared" si="4"/>
        <v>26</v>
      </c>
      <c r="DP1008" s="9" t="s">
        <v>155</v>
      </c>
      <c r="DQ1008" s="9" t="s">
        <v>210</v>
      </c>
      <c r="DR1008" s="9" t="s">
        <v>342</v>
      </c>
      <c r="DS1008" s="9" t="s">
        <v>137</v>
      </c>
      <c r="DT1008" s="9" t="s">
        <v>181</v>
      </c>
      <c r="DU1008" s="9" t="s">
        <v>168</v>
      </c>
      <c r="DV1008" s="9" t="str">
        <f>VLOOKUP(DU1008,Metadata!$B$2:$C$7,2,FALSE)</f>
        <v>0 - 3 years</v>
      </c>
    </row>
    <row r="1009" spans="1:126">
      <c r="A1009" s="13">
        <v>1008</v>
      </c>
      <c r="B1009" s="9" t="s">
        <v>135</v>
      </c>
      <c r="C1009" s="9" t="str">
        <f>VLOOKUP(B1009,Metadata!$M$2:$N$6,2,FALSE)</f>
        <v>Permanent Employee</v>
      </c>
      <c r="D1009" s="9" t="s">
        <v>136</v>
      </c>
      <c r="E1009" s="9" t="s">
        <v>137</v>
      </c>
      <c r="F1009" s="9" t="s">
        <v>138</v>
      </c>
      <c r="G1009" s="9" t="s">
        <v>182</v>
      </c>
      <c r="H1009" s="9" t="str">
        <f>IF(G1009="","",VLOOKUP(G1009,Metadata!$J$2:$K$22,2,FALSE))</f>
        <v>Azores and Madeira</v>
      </c>
      <c r="I1009" s="9" t="s">
        <v>138</v>
      </c>
      <c r="J1009" s="9" t="str">
        <f>IF(I1009="","",VLOOKUP(I1009,Metadata!$P$2:$Q$43,2,FALSE))</f>
        <v>Europe</v>
      </c>
      <c r="K1009" s="9" t="str">
        <f t="shared" si="0"/>
        <v>Portugal</v>
      </c>
      <c r="L1009" s="9" t="s">
        <v>140</v>
      </c>
      <c r="M1009" s="9" t="str">
        <f>IF(L1009="","",VLOOKUP(L1009,Metadata!$J$2:$K$22,2,FALSE))</f>
        <v>Lisbon Metropolitan Area</v>
      </c>
      <c r="N1009" s="9" t="s">
        <v>205</v>
      </c>
      <c r="O1009" s="9" t="s">
        <v>137</v>
      </c>
      <c r="P1009" s="9" t="s">
        <v>137</v>
      </c>
      <c r="Q1009" s="10" t="str">
        <f t="shared" si="1"/>
        <v>Full Office Job</v>
      </c>
      <c r="R1009" s="10">
        <v>7</v>
      </c>
      <c r="S1009" s="9" t="s">
        <v>161</v>
      </c>
      <c r="T1009" s="9" t="s">
        <v>137</v>
      </c>
      <c r="U1009" s="9" t="str">
        <f>IF(S1009&lt;&gt;"",S1009,IF(T1009&lt;&gt;"",VLOOKUP(T1009,Metadata!$S$2:$T$228,2,FALSE),""))</f>
        <v>Full-Stack Developer</v>
      </c>
      <c r="V1009" s="9" t="s">
        <v>400</v>
      </c>
      <c r="W1009" s="9" t="s">
        <v>137</v>
      </c>
      <c r="X1009" s="9" t="s">
        <v>137</v>
      </c>
      <c r="Y1009" s="9" t="s">
        <v>554</v>
      </c>
      <c r="Z1009" s="9" t="s">
        <v>218</v>
      </c>
      <c r="AA1009" s="9" t="s">
        <v>137</v>
      </c>
      <c r="AB1009" s="9" t="s">
        <v>137</v>
      </c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 t="s">
        <v>150</v>
      </c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 t="s">
        <v>150</v>
      </c>
      <c r="BZ1009" s="9" t="s">
        <v>137</v>
      </c>
      <c r="CA1009" s="10"/>
      <c r="CB1009" s="10" t="str">
        <f t="shared" si="5"/>
        <v/>
      </c>
      <c r="CC1009" s="10"/>
      <c r="CD1009" s="9" t="str">
        <f t="shared" si="2"/>
        <v/>
      </c>
      <c r="CE1009" s="9" t="s">
        <v>151</v>
      </c>
      <c r="CF1009" s="9" t="s">
        <v>254</v>
      </c>
      <c r="CG1009" s="9">
        <f>IF(CF1009="","",VLOOKUP(CF1009,Metadata!$D$2:$H$20,2,FALSE))</f>
        <v>37500</v>
      </c>
      <c r="CH1009" s="9">
        <f>IF(CF1009="","",VLOOKUP(CF1009,Metadata!$D$2:$H$20,4,FALSE))</f>
        <v>35000</v>
      </c>
      <c r="CI1009" s="9">
        <f>IF(CF1009="","",VLOOKUP(CF1009,Metadata!$D$2:$H$20,5,FALSE))</f>
        <v>40000</v>
      </c>
      <c r="CJ1009" s="9">
        <f t="shared" si="3"/>
        <v>37500</v>
      </c>
      <c r="CK1009" s="9" t="s">
        <v>180</v>
      </c>
      <c r="CL1009" s="10">
        <v>7</v>
      </c>
      <c r="CM1009" s="10">
        <v>5</v>
      </c>
      <c r="CN1009" s="10">
        <v>7</v>
      </c>
      <c r="CO1009" s="10">
        <v>7</v>
      </c>
      <c r="CP1009" s="10">
        <v>7</v>
      </c>
      <c r="CQ1009" s="10">
        <v>7</v>
      </c>
      <c r="CR1009" s="10">
        <v>7</v>
      </c>
      <c r="CS1009" s="10">
        <v>7</v>
      </c>
      <c r="CT1009" s="10">
        <v>7</v>
      </c>
      <c r="CU1009" s="10">
        <v>7</v>
      </c>
      <c r="CV1009" s="10">
        <v>7</v>
      </c>
      <c r="CW1009" s="10">
        <v>7</v>
      </c>
      <c r="CX1009" s="10">
        <v>7</v>
      </c>
      <c r="CY1009" s="10">
        <v>7</v>
      </c>
      <c r="CZ1009" s="10">
        <v>7</v>
      </c>
      <c r="DA1009" s="10">
        <v>7</v>
      </c>
      <c r="DB1009" s="10">
        <v>5</v>
      </c>
      <c r="DC1009" s="10">
        <v>7</v>
      </c>
      <c r="DD1009" s="10">
        <v>5</v>
      </c>
      <c r="DE1009" s="10">
        <v>5</v>
      </c>
      <c r="DF1009" s="10">
        <v>7</v>
      </c>
      <c r="DG1009" s="10">
        <v>6</v>
      </c>
      <c r="DH1009" s="10">
        <v>6</v>
      </c>
      <c r="DI1009" s="10">
        <v>7</v>
      </c>
      <c r="DJ1009" s="10">
        <v>5</v>
      </c>
      <c r="DK1009" s="10">
        <v>7</v>
      </c>
      <c r="DL1009" s="10">
        <v>5</v>
      </c>
      <c r="DM1009" s="9" t="s">
        <v>154</v>
      </c>
      <c r="DN1009" s="10">
        <v>1985</v>
      </c>
      <c r="DO1009" s="9">
        <f t="shared" si="4"/>
        <v>36</v>
      </c>
      <c r="DP1009" s="9" t="s">
        <v>222</v>
      </c>
      <c r="DQ1009" s="9" t="s">
        <v>156</v>
      </c>
      <c r="DR1009" s="9" t="s">
        <v>342</v>
      </c>
      <c r="DS1009" s="9" t="s">
        <v>137</v>
      </c>
      <c r="DT1009" s="9" t="s">
        <v>181</v>
      </c>
      <c r="DU1009" s="9" t="s">
        <v>158</v>
      </c>
      <c r="DV1009" s="9" t="str">
        <f>VLOOKUP(DU1009,Metadata!$B$2:$C$7,2,FALSE)</f>
        <v>6+ years</v>
      </c>
    </row>
    <row r="1010" spans="1:126">
      <c r="A1010" s="13">
        <v>1009</v>
      </c>
      <c r="B1010" s="9" t="s">
        <v>171</v>
      </c>
      <c r="C1010" s="9" t="str">
        <f>VLOOKUP(B1010,Metadata!$M$2:$N$6,2,FALSE)</f>
        <v>Contractor</v>
      </c>
      <c r="D1010" s="9" t="s">
        <v>137</v>
      </c>
      <c r="E1010" s="9" t="s">
        <v>159</v>
      </c>
      <c r="F1010" s="9" t="s">
        <v>138</v>
      </c>
      <c r="G1010" s="9" t="s">
        <v>312</v>
      </c>
      <c r="H1010" s="9" t="str">
        <f>IF(G1010="","",VLOOKUP(G1010,Metadata!$J$2:$K$22,2,FALSE))</f>
        <v>South</v>
      </c>
      <c r="I1010" s="9" t="s">
        <v>228</v>
      </c>
      <c r="J1010" s="9" t="str">
        <f>IF(I1010="","",VLOOKUP(I1010,Metadata!$P$2:$Q$43,2,FALSE))</f>
        <v>Europe</v>
      </c>
      <c r="K1010" s="9" t="str">
        <f t="shared" si="0"/>
        <v>International</v>
      </c>
      <c r="L1010" s="9" t="s">
        <v>137</v>
      </c>
      <c r="M1010" s="9" t="str">
        <f>IF(L1010="","",VLOOKUP(L1010,Metadata!$J$2:$K$22,2,FALSE))</f>
        <v/>
      </c>
      <c r="N1010" s="9" t="s">
        <v>141</v>
      </c>
      <c r="O1010" s="9" t="s">
        <v>137</v>
      </c>
      <c r="P1010" s="9" t="s">
        <v>191</v>
      </c>
      <c r="Q1010" s="10" t="str">
        <f t="shared" si="1"/>
        <v>Remote Job (full or flexible)</v>
      </c>
      <c r="R1010" s="10">
        <v>6</v>
      </c>
      <c r="S1010" s="9" t="s">
        <v>216</v>
      </c>
      <c r="T1010" s="9" t="s">
        <v>137</v>
      </c>
      <c r="U1010" s="9" t="str">
        <f>IF(S1010&lt;&gt;"",S1010,IF(T1010&lt;&gt;"",VLOOKUP(T1010,Metadata!$S$2:$T$228,2,FALSE),""))</f>
        <v>Front-End Developer</v>
      </c>
      <c r="V1010" s="9" t="s">
        <v>256</v>
      </c>
      <c r="W1010" s="9" t="s">
        <v>137</v>
      </c>
      <c r="X1010" s="9" t="s">
        <v>242</v>
      </c>
      <c r="Y1010" s="9" t="s">
        <v>137</v>
      </c>
      <c r="Z1010" s="9" t="s">
        <v>262</v>
      </c>
      <c r="AA1010" s="9" t="s">
        <v>165</v>
      </c>
      <c r="AB1010" s="9" t="s">
        <v>253</v>
      </c>
      <c r="AC1010" s="9" t="s">
        <v>147</v>
      </c>
      <c r="AD1010" s="9"/>
      <c r="AE1010" s="9"/>
      <c r="AF1010" s="9" t="s">
        <v>243</v>
      </c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 t="s">
        <v>150</v>
      </c>
      <c r="BZ1010" s="9" t="s">
        <v>137</v>
      </c>
      <c r="CA1010" s="14" t="s">
        <v>404</v>
      </c>
      <c r="CB1010" s="10" t="str">
        <f t="shared" si="5"/>
        <v>More than 24 months</v>
      </c>
      <c r="CC1010" s="10">
        <v>30</v>
      </c>
      <c r="CD1010" s="9">
        <f t="shared" si="2"/>
        <v>48000</v>
      </c>
      <c r="CE1010" s="9" t="s">
        <v>137</v>
      </c>
      <c r="CF1010" s="9" t="s">
        <v>137</v>
      </c>
      <c r="CG1010" s="9" t="str">
        <f>IF(CF1010="","",VLOOKUP(CF1010,Metadata!$D$2:$H$20,2,FALSE))</f>
        <v/>
      </c>
      <c r="CH1010" s="9" t="str">
        <f>IF(CF1010="","",VLOOKUP(CF1010,Metadata!$D$2:$H$20,4,FALSE))</f>
        <v/>
      </c>
      <c r="CI1010" s="9" t="str">
        <f>IF(CF1010="","",VLOOKUP(CF1010,Metadata!$D$2:$H$20,5,FALSE))</f>
        <v/>
      </c>
      <c r="CJ1010" s="9">
        <f t="shared" si="3"/>
        <v>48000</v>
      </c>
      <c r="CK1010" s="9" t="s">
        <v>153</v>
      </c>
      <c r="CL1010" s="10">
        <v>7</v>
      </c>
      <c r="CM1010" s="10">
        <v>4</v>
      </c>
      <c r="CN1010" s="10">
        <v>7</v>
      </c>
      <c r="CO1010" s="10">
        <v>6</v>
      </c>
      <c r="CP1010" s="10">
        <v>7</v>
      </c>
      <c r="CQ1010" s="10">
        <v>7</v>
      </c>
      <c r="CR1010" s="10">
        <v>7</v>
      </c>
      <c r="CS1010" s="10">
        <v>6</v>
      </c>
      <c r="CT1010" s="10">
        <v>6</v>
      </c>
      <c r="CU1010" s="10">
        <v>6</v>
      </c>
      <c r="CV1010" s="10">
        <v>5</v>
      </c>
      <c r="CW1010" s="10">
        <v>4</v>
      </c>
      <c r="CX1010" s="10">
        <v>6</v>
      </c>
      <c r="CY1010" s="10">
        <v>6</v>
      </c>
      <c r="CZ1010" s="10">
        <v>7</v>
      </c>
      <c r="DA1010" s="10">
        <v>3</v>
      </c>
      <c r="DB1010" s="10">
        <v>1</v>
      </c>
      <c r="DC1010" s="10">
        <v>6</v>
      </c>
      <c r="DD1010" s="10">
        <v>1</v>
      </c>
      <c r="DE1010" s="10">
        <v>4</v>
      </c>
      <c r="DF1010" s="10">
        <v>7</v>
      </c>
      <c r="DG1010" s="10">
        <v>6</v>
      </c>
      <c r="DH1010" s="10">
        <v>5</v>
      </c>
      <c r="DI1010" s="10">
        <v>5</v>
      </c>
      <c r="DJ1010" s="10">
        <v>6</v>
      </c>
      <c r="DK1010" s="10">
        <v>7</v>
      </c>
      <c r="DL1010" s="10">
        <v>3</v>
      </c>
      <c r="DM1010" s="9" t="s">
        <v>154</v>
      </c>
      <c r="DN1010" s="10">
        <v>1982</v>
      </c>
      <c r="DO1010" s="9">
        <f t="shared" si="4"/>
        <v>39</v>
      </c>
      <c r="DP1010" s="9" t="s">
        <v>155</v>
      </c>
      <c r="DQ1010" s="9" t="s">
        <v>210</v>
      </c>
      <c r="DR1010" s="9" t="s">
        <v>157</v>
      </c>
      <c r="DS1010" s="9" t="s">
        <v>137</v>
      </c>
      <c r="DT1010" s="9" t="s">
        <v>181</v>
      </c>
      <c r="DU1010" s="9" t="s">
        <v>158</v>
      </c>
      <c r="DV1010" s="9" t="str">
        <f>VLOOKUP(DU1010,Metadata!$B$2:$C$7,2,FALSE)</f>
        <v>6+ years</v>
      </c>
    </row>
    <row r="1011" spans="1:126">
      <c r="A1011" s="13">
        <v>1010</v>
      </c>
      <c r="B1011" s="9" t="s">
        <v>135</v>
      </c>
      <c r="C1011" s="9" t="str">
        <f>VLOOKUP(B1011,Metadata!$M$2:$N$6,2,FALSE)</f>
        <v>Permanent Employee</v>
      </c>
      <c r="D1011" s="9" t="s">
        <v>159</v>
      </c>
      <c r="E1011" s="9" t="s">
        <v>137</v>
      </c>
      <c r="F1011" s="9" t="s">
        <v>138</v>
      </c>
      <c r="G1011" s="9" t="s">
        <v>140</v>
      </c>
      <c r="H1011" s="9" t="str">
        <f>IF(G1011="","",VLOOKUP(G1011,Metadata!$J$2:$K$22,2,FALSE))</f>
        <v>Lisbon Metropolitan Area</v>
      </c>
      <c r="I1011" s="9" t="s">
        <v>228</v>
      </c>
      <c r="J1011" s="9" t="str">
        <f>IF(I1011="","",VLOOKUP(I1011,Metadata!$P$2:$Q$43,2,FALSE))</f>
        <v>Europe</v>
      </c>
      <c r="K1011" s="9" t="str">
        <f t="shared" si="0"/>
        <v>International</v>
      </c>
      <c r="L1011" s="9" t="s">
        <v>137</v>
      </c>
      <c r="M1011" s="9" t="str">
        <f>IF(L1011="","",VLOOKUP(L1011,Metadata!$J$2:$K$22,2,FALSE))</f>
        <v/>
      </c>
      <c r="N1011" s="9" t="s">
        <v>141</v>
      </c>
      <c r="O1011" s="9" t="s">
        <v>137</v>
      </c>
      <c r="P1011" s="9" t="s">
        <v>142</v>
      </c>
      <c r="Q1011" s="10" t="str">
        <f t="shared" si="1"/>
        <v>Full Office Job</v>
      </c>
      <c r="R1011" s="10">
        <v>6</v>
      </c>
      <c r="S1011" s="9" t="s">
        <v>192</v>
      </c>
      <c r="T1011" s="9" t="s">
        <v>137</v>
      </c>
      <c r="U1011" s="9" t="str">
        <f>IF(S1011&lt;&gt;"",S1011,IF(T1011&lt;&gt;"",VLOOKUP(T1011,Metadata!$S$2:$T$228,2,FALSE),""))</f>
        <v>Back-End Developer</v>
      </c>
      <c r="V1011" s="9" t="s">
        <v>323</v>
      </c>
      <c r="W1011" s="9" t="s">
        <v>137</v>
      </c>
      <c r="X1011" s="9" t="s">
        <v>145</v>
      </c>
      <c r="Y1011" s="9" t="s">
        <v>137</v>
      </c>
      <c r="Z1011" s="9" t="s">
        <v>218</v>
      </c>
      <c r="AA1011" s="9" t="s">
        <v>137</v>
      </c>
      <c r="AB1011" s="9" t="s">
        <v>137</v>
      </c>
      <c r="AC1011" s="9"/>
      <c r="AD1011" s="9" t="s">
        <v>148</v>
      </c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 t="s">
        <v>219</v>
      </c>
      <c r="BR1011" s="9"/>
      <c r="BS1011" s="9"/>
      <c r="BT1011" s="9"/>
      <c r="BU1011" s="9"/>
      <c r="BV1011" s="9"/>
      <c r="BW1011" s="9"/>
      <c r="BX1011" s="9"/>
      <c r="BY1011" s="9"/>
      <c r="BZ1011" s="9"/>
      <c r="CA1011" s="10"/>
      <c r="CB1011" s="10" t="str">
        <f t="shared" si="5"/>
        <v/>
      </c>
      <c r="CC1011" s="10"/>
      <c r="CD1011" s="9" t="str">
        <f t="shared" si="2"/>
        <v/>
      </c>
      <c r="CE1011" s="9" t="s">
        <v>232</v>
      </c>
      <c r="CF1011" s="9" t="s">
        <v>248</v>
      </c>
      <c r="CG1011" s="9">
        <f>IF(CF1011="","",VLOOKUP(CF1011,Metadata!$D$2:$H$20,2,FALSE))</f>
        <v>57500</v>
      </c>
      <c r="CH1011" s="9">
        <f>IF(CF1011="","",VLOOKUP(CF1011,Metadata!$D$2:$H$20,4,FALSE))</f>
        <v>55000</v>
      </c>
      <c r="CI1011" s="9">
        <f>IF(CF1011="","",VLOOKUP(CF1011,Metadata!$D$2:$H$20,5,FALSE))</f>
        <v>60000</v>
      </c>
      <c r="CJ1011" s="9">
        <f t="shared" si="3"/>
        <v>57500</v>
      </c>
      <c r="CK1011" s="9" t="s">
        <v>221</v>
      </c>
      <c r="CL1011" s="10">
        <v>6</v>
      </c>
      <c r="CM1011" s="10">
        <v>1</v>
      </c>
      <c r="CN1011" s="10">
        <v>7</v>
      </c>
      <c r="CO1011" s="10">
        <v>7</v>
      </c>
      <c r="CP1011" s="10">
        <v>7</v>
      </c>
      <c r="CQ1011" s="10">
        <v>7</v>
      </c>
      <c r="CR1011" s="10">
        <v>5</v>
      </c>
      <c r="CS1011" s="10">
        <v>6</v>
      </c>
      <c r="CT1011" s="10">
        <v>6</v>
      </c>
      <c r="CU1011" s="10">
        <v>7</v>
      </c>
      <c r="CV1011" s="10">
        <v>6</v>
      </c>
      <c r="CW1011" s="10">
        <v>6</v>
      </c>
      <c r="CX1011" s="10">
        <v>6</v>
      </c>
      <c r="CY1011" s="10">
        <v>7</v>
      </c>
      <c r="CZ1011" s="10">
        <v>6</v>
      </c>
      <c r="DA1011" s="10">
        <v>6</v>
      </c>
      <c r="DB1011" s="10">
        <v>4</v>
      </c>
      <c r="DC1011" s="10">
        <v>6</v>
      </c>
      <c r="DD1011" s="10">
        <v>5</v>
      </c>
      <c r="DE1011" s="10">
        <v>6</v>
      </c>
      <c r="DF1011" s="10">
        <v>6</v>
      </c>
      <c r="DG1011" s="10">
        <v>6</v>
      </c>
      <c r="DH1011" s="10">
        <v>5</v>
      </c>
      <c r="DI1011" s="10">
        <v>5</v>
      </c>
      <c r="DJ1011" s="10">
        <v>5</v>
      </c>
      <c r="DK1011" s="10">
        <v>5</v>
      </c>
      <c r="DL1011" s="10">
        <v>5</v>
      </c>
      <c r="DM1011" s="9" t="s">
        <v>154</v>
      </c>
      <c r="DN1011" s="10">
        <v>1991</v>
      </c>
      <c r="DO1011" s="9">
        <f t="shared" si="4"/>
        <v>30</v>
      </c>
      <c r="DP1011" s="9" t="s">
        <v>155</v>
      </c>
      <c r="DQ1011" s="9" t="s">
        <v>227</v>
      </c>
      <c r="DR1011" s="9" t="s">
        <v>157</v>
      </c>
      <c r="DS1011" s="9" t="s">
        <v>137</v>
      </c>
      <c r="DT1011" s="9" t="s">
        <v>181</v>
      </c>
      <c r="DU1011" s="9" t="s">
        <v>203</v>
      </c>
      <c r="DV1011" s="9" t="str">
        <f>VLOOKUP(DU1011,Metadata!$B$2:$C$7,2,FALSE)</f>
        <v>6+ years</v>
      </c>
    </row>
    <row r="1012" spans="1:126">
      <c r="A1012" s="13">
        <v>1011</v>
      </c>
      <c r="B1012" s="9" t="s">
        <v>135</v>
      </c>
      <c r="C1012" s="9" t="str">
        <f>VLOOKUP(B1012,Metadata!$M$2:$N$6,2,FALSE)</f>
        <v>Permanent Employee</v>
      </c>
      <c r="D1012" s="9" t="s">
        <v>136</v>
      </c>
      <c r="E1012" s="9" t="s">
        <v>137</v>
      </c>
      <c r="F1012" s="9" t="s">
        <v>138</v>
      </c>
      <c r="G1012" s="9" t="s">
        <v>140</v>
      </c>
      <c r="H1012" s="9" t="str">
        <f>IF(G1012="","",VLOOKUP(G1012,Metadata!$J$2:$K$22,2,FALSE))</f>
        <v>Lisbon Metropolitan Area</v>
      </c>
      <c r="I1012" s="9" t="s">
        <v>138</v>
      </c>
      <c r="J1012" s="9" t="str">
        <f>IF(I1012="","",VLOOKUP(I1012,Metadata!$P$2:$Q$43,2,FALSE))</f>
        <v>Europe</v>
      </c>
      <c r="K1012" s="9" t="str">
        <f t="shared" si="0"/>
        <v>Portugal</v>
      </c>
      <c r="L1012" s="9" t="s">
        <v>140</v>
      </c>
      <c r="M1012" s="9" t="str">
        <f>IF(L1012="","",VLOOKUP(L1012,Metadata!$J$2:$K$22,2,FALSE))</f>
        <v>Lisbon Metropolitan Area</v>
      </c>
      <c r="N1012" s="9" t="s">
        <v>141</v>
      </c>
      <c r="O1012" s="9" t="s">
        <v>137</v>
      </c>
      <c r="P1012" s="9" t="s">
        <v>191</v>
      </c>
      <c r="Q1012" s="10" t="str">
        <f t="shared" si="1"/>
        <v>Remote Job (full or flexible)</v>
      </c>
      <c r="R1012" s="10">
        <v>7</v>
      </c>
      <c r="S1012" s="9" t="s">
        <v>192</v>
      </c>
      <c r="T1012" s="9" t="s">
        <v>137</v>
      </c>
      <c r="U1012" s="9" t="str">
        <f>IF(S1012&lt;&gt;"",S1012,IF(T1012&lt;&gt;"",VLOOKUP(T1012,Metadata!$S$2:$T$228,2,FALSE),""))</f>
        <v>Back-End Developer</v>
      </c>
      <c r="V1012" s="9" t="s">
        <v>268</v>
      </c>
      <c r="W1012" s="9" t="s">
        <v>137</v>
      </c>
      <c r="X1012" s="9" t="s">
        <v>242</v>
      </c>
      <c r="Y1012" s="9" t="s">
        <v>137</v>
      </c>
      <c r="Z1012" s="9" t="s">
        <v>184</v>
      </c>
      <c r="AA1012" s="9" t="s">
        <v>137</v>
      </c>
      <c r="AB1012" s="9" t="s">
        <v>137</v>
      </c>
      <c r="AC1012" s="9" t="s">
        <v>147</v>
      </c>
      <c r="AD1012" s="9" t="s">
        <v>148</v>
      </c>
      <c r="AE1012" s="9"/>
      <c r="AF1012" s="9" t="s">
        <v>243</v>
      </c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 t="s">
        <v>380</v>
      </c>
      <c r="AR1012" s="9"/>
      <c r="AS1012" s="9"/>
      <c r="AT1012" s="9" t="s">
        <v>324</v>
      </c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 t="s">
        <v>219</v>
      </c>
      <c r="BR1012" s="9"/>
      <c r="BS1012" s="9"/>
      <c r="BT1012" s="9"/>
      <c r="BU1012" s="9"/>
      <c r="BV1012" s="9"/>
      <c r="BW1012" s="9"/>
      <c r="BX1012" s="9"/>
      <c r="BY1012" s="9"/>
      <c r="BZ1012" s="9"/>
      <c r="CA1012" s="10"/>
      <c r="CB1012" s="10" t="str">
        <f t="shared" si="5"/>
        <v/>
      </c>
      <c r="CC1012" s="10"/>
      <c r="CD1012" s="9" t="str">
        <f t="shared" si="2"/>
        <v/>
      </c>
      <c r="CE1012" s="9" t="s">
        <v>232</v>
      </c>
      <c r="CF1012" s="9" t="s">
        <v>245</v>
      </c>
      <c r="CG1012" s="9">
        <f>IF(CF1012="","",VLOOKUP(CF1012,Metadata!$D$2:$H$20,2,FALSE))</f>
        <v>42500</v>
      </c>
      <c r="CH1012" s="9">
        <f>IF(CF1012="","",VLOOKUP(CF1012,Metadata!$D$2:$H$20,4,FALSE))</f>
        <v>40000</v>
      </c>
      <c r="CI1012" s="9">
        <f>IF(CF1012="","",VLOOKUP(CF1012,Metadata!$D$2:$H$20,5,FALSE))</f>
        <v>45000</v>
      </c>
      <c r="CJ1012" s="9">
        <f t="shared" si="3"/>
        <v>42500</v>
      </c>
      <c r="CK1012" s="9" t="s">
        <v>189</v>
      </c>
      <c r="CL1012" s="10">
        <v>4</v>
      </c>
      <c r="CM1012" s="10">
        <v>3</v>
      </c>
      <c r="CN1012" s="10">
        <v>7</v>
      </c>
      <c r="CO1012" s="10">
        <v>7</v>
      </c>
      <c r="CP1012" s="10">
        <v>5</v>
      </c>
      <c r="CQ1012" s="10">
        <v>6</v>
      </c>
      <c r="CR1012" s="10">
        <v>7</v>
      </c>
      <c r="CS1012" s="10">
        <v>6</v>
      </c>
      <c r="CT1012" s="10">
        <v>4</v>
      </c>
      <c r="CU1012" s="10">
        <v>7</v>
      </c>
      <c r="CV1012" s="10">
        <v>6</v>
      </c>
      <c r="CW1012" s="10">
        <v>5</v>
      </c>
      <c r="CX1012" s="10">
        <v>6</v>
      </c>
      <c r="CY1012" s="10">
        <v>7</v>
      </c>
      <c r="CZ1012" s="10">
        <v>7</v>
      </c>
      <c r="DA1012" s="10">
        <v>7</v>
      </c>
      <c r="DB1012" s="10">
        <v>5</v>
      </c>
      <c r="DC1012" s="10">
        <v>7</v>
      </c>
      <c r="DD1012" s="10">
        <v>5</v>
      </c>
      <c r="DE1012" s="10">
        <v>5</v>
      </c>
      <c r="DF1012" s="10">
        <v>6</v>
      </c>
      <c r="DG1012" s="10">
        <v>7</v>
      </c>
      <c r="DH1012" s="10">
        <v>7</v>
      </c>
      <c r="DI1012" s="10">
        <v>7</v>
      </c>
      <c r="DJ1012" s="10">
        <v>5</v>
      </c>
      <c r="DK1012" s="10">
        <v>5</v>
      </c>
      <c r="DL1012" s="10">
        <v>5</v>
      </c>
      <c r="DM1012" s="9" t="s">
        <v>154</v>
      </c>
      <c r="DN1012" s="10">
        <v>1992</v>
      </c>
      <c r="DO1012" s="9">
        <f t="shared" si="4"/>
        <v>29</v>
      </c>
      <c r="DP1012" s="9" t="s">
        <v>155</v>
      </c>
      <c r="DQ1012" s="9" t="s">
        <v>202</v>
      </c>
      <c r="DR1012" s="9" t="s">
        <v>157</v>
      </c>
      <c r="DS1012" s="9" t="s">
        <v>137</v>
      </c>
      <c r="DT1012" s="9" t="s">
        <v>181</v>
      </c>
      <c r="DU1012" s="9" t="s">
        <v>203</v>
      </c>
      <c r="DV1012" s="9" t="str">
        <f>VLOOKUP(DU1012,Metadata!$B$2:$C$7,2,FALSE)</f>
        <v>6+ years</v>
      </c>
    </row>
    <row r="1013" spans="1:126">
      <c r="A1013" s="13">
        <v>1012</v>
      </c>
      <c r="B1013" s="9" t="s">
        <v>135</v>
      </c>
      <c r="C1013" s="9" t="str">
        <f>VLOOKUP(B1013,Metadata!$M$2:$N$6,2,FALSE)</f>
        <v>Permanent Employee</v>
      </c>
      <c r="D1013" s="9" t="s">
        <v>159</v>
      </c>
      <c r="E1013" s="9" t="s">
        <v>137</v>
      </c>
      <c r="F1013" s="9" t="s">
        <v>138</v>
      </c>
      <c r="G1013" s="9" t="s">
        <v>140</v>
      </c>
      <c r="H1013" s="9" t="str">
        <f>IF(G1013="","",VLOOKUP(G1013,Metadata!$J$2:$K$22,2,FALSE))</f>
        <v>Lisbon Metropolitan Area</v>
      </c>
      <c r="I1013" s="9" t="s">
        <v>138</v>
      </c>
      <c r="J1013" s="9" t="str">
        <f>IF(I1013="","",VLOOKUP(I1013,Metadata!$P$2:$Q$43,2,FALSE))</f>
        <v>Europe</v>
      </c>
      <c r="K1013" s="9" t="str">
        <f t="shared" si="0"/>
        <v>Portugal</v>
      </c>
      <c r="L1013" s="9" t="s">
        <v>140</v>
      </c>
      <c r="M1013" s="9" t="str">
        <f>IF(L1013="","",VLOOKUP(L1013,Metadata!$J$2:$K$22,2,FALSE))</f>
        <v>Lisbon Metropolitan Area</v>
      </c>
      <c r="N1013" s="9" t="s">
        <v>205</v>
      </c>
      <c r="O1013" s="9" t="s">
        <v>137</v>
      </c>
      <c r="P1013" s="9" t="s">
        <v>137</v>
      </c>
      <c r="Q1013" s="10" t="str">
        <f t="shared" si="1"/>
        <v>Full Office Job</v>
      </c>
      <c r="R1013" s="10">
        <v>6</v>
      </c>
      <c r="S1013" s="9" t="s">
        <v>161</v>
      </c>
      <c r="T1013" s="9" t="s">
        <v>137</v>
      </c>
      <c r="U1013" s="9" t="str">
        <f>IF(S1013&lt;&gt;"",S1013,IF(T1013&lt;&gt;"",VLOOKUP(T1013,Metadata!$S$2:$T$228,2,FALSE),""))</f>
        <v>Full-Stack Developer</v>
      </c>
      <c r="V1013" s="9" t="s">
        <v>207</v>
      </c>
      <c r="W1013" s="9" t="s">
        <v>137</v>
      </c>
      <c r="X1013" s="9" t="s">
        <v>145</v>
      </c>
      <c r="Y1013" s="9" t="s">
        <v>137</v>
      </c>
      <c r="Z1013" s="9" t="s">
        <v>218</v>
      </c>
      <c r="AA1013" s="9" t="s">
        <v>165</v>
      </c>
      <c r="AB1013" s="9" t="s">
        <v>253</v>
      </c>
      <c r="AC1013" s="9"/>
      <c r="AD1013" s="9"/>
      <c r="AE1013" s="9"/>
      <c r="AF1013" s="9"/>
      <c r="AG1013" s="9"/>
      <c r="AH1013" s="9"/>
      <c r="AI1013" s="9"/>
      <c r="AJ1013" s="9" t="s">
        <v>185</v>
      </c>
      <c r="AK1013" s="9" t="s">
        <v>302</v>
      </c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 t="s">
        <v>199</v>
      </c>
      <c r="BM1013" s="9" t="s">
        <v>303</v>
      </c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10"/>
      <c r="CB1013" s="10" t="str">
        <f t="shared" si="5"/>
        <v/>
      </c>
      <c r="CC1013" s="10"/>
      <c r="CD1013" s="9" t="str">
        <f t="shared" si="2"/>
        <v/>
      </c>
      <c r="CE1013" s="9" t="s">
        <v>168</v>
      </c>
      <c r="CF1013" s="9" t="s">
        <v>188</v>
      </c>
      <c r="CG1013" s="9">
        <f>IF(CF1013="","",VLOOKUP(CF1013,Metadata!$D$2:$H$20,2,FALSE))</f>
        <v>17500</v>
      </c>
      <c r="CH1013" s="9">
        <f>IF(CF1013="","",VLOOKUP(CF1013,Metadata!$D$2:$H$20,4,FALSE))</f>
        <v>15000</v>
      </c>
      <c r="CI1013" s="9">
        <f>IF(CF1013="","",VLOOKUP(CF1013,Metadata!$D$2:$H$20,5,FALSE))</f>
        <v>20000</v>
      </c>
      <c r="CJ1013" s="9">
        <f t="shared" si="3"/>
        <v>17500</v>
      </c>
      <c r="CK1013" s="9" t="s">
        <v>153</v>
      </c>
      <c r="CL1013" s="10">
        <v>2</v>
      </c>
      <c r="CM1013" s="10">
        <v>5</v>
      </c>
      <c r="CN1013" s="10">
        <v>7</v>
      </c>
      <c r="CO1013" s="10">
        <v>7</v>
      </c>
      <c r="CP1013" s="10">
        <v>7</v>
      </c>
      <c r="CQ1013" s="10">
        <v>7</v>
      </c>
      <c r="CR1013" s="10">
        <v>6</v>
      </c>
      <c r="CS1013" s="10">
        <v>6</v>
      </c>
      <c r="CT1013" s="10">
        <v>7</v>
      </c>
      <c r="CU1013" s="10">
        <v>5</v>
      </c>
      <c r="CV1013" s="10">
        <v>6</v>
      </c>
      <c r="CW1013" s="10">
        <v>6</v>
      </c>
      <c r="CX1013" s="10">
        <v>6</v>
      </c>
      <c r="CY1013" s="10">
        <v>5</v>
      </c>
      <c r="CZ1013" s="10">
        <v>6</v>
      </c>
      <c r="DA1013" s="10">
        <v>5</v>
      </c>
      <c r="DB1013" s="10">
        <v>6</v>
      </c>
      <c r="DC1013" s="10">
        <v>7</v>
      </c>
      <c r="DD1013" s="10">
        <v>5</v>
      </c>
      <c r="DE1013" s="10">
        <v>5</v>
      </c>
      <c r="DF1013" s="10">
        <v>5</v>
      </c>
      <c r="DG1013" s="10">
        <v>7</v>
      </c>
      <c r="DH1013" s="10">
        <v>6</v>
      </c>
      <c r="DI1013" s="10">
        <v>7</v>
      </c>
      <c r="DJ1013" s="10">
        <v>7</v>
      </c>
      <c r="DK1013" s="10">
        <v>7</v>
      </c>
      <c r="DL1013" s="10">
        <v>7</v>
      </c>
      <c r="DM1013" s="9" t="s">
        <v>296</v>
      </c>
      <c r="DN1013" s="10">
        <v>1984</v>
      </c>
      <c r="DO1013" s="9">
        <f t="shared" si="4"/>
        <v>37</v>
      </c>
      <c r="DP1013" s="9" t="s">
        <v>155</v>
      </c>
      <c r="DQ1013" s="9" t="s">
        <v>210</v>
      </c>
      <c r="DR1013" s="9" t="s">
        <v>342</v>
      </c>
      <c r="DS1013" s="9" t="s">
        <v>137</v>
      </c>
      <c r="DT1013" s="9" t="s">
        <v>181</v>
      </c>
      <c r="DU1013" s="9" t="s">
        <v>168</v>
      </c>
      <c r="DV1013" s="9" t="str">
        <f>VLOOKUP(DU1013,Metadata!$B$2:$C$7,2,FALSE)</f>
        <v>0 - 3 years</v>
      </c>
    </row>
    <row r="1014" spans="1:126">
      <c r="A1014" s="13">
        <v>1013</v>
      </c>
      <c r="B1014" s="9" t="s">
        <v>135</v>
      </c>
      <c r="C1014" s="9" t="str">
        <f>VLOOKUP(B1014,Metadata!$M$2:$N$6,2,FALSE)</f>
        <v>Permanent Employee</v>
      </c>
      <c r="D1014" s="9" t="s">
        <v>159</v>
      </c>
      <c r="E1014" s="9" t="s">
        <v>137</v>
      </c>
      <c r="F1014" s="9" t="s">
        <v>138</v>
      </c>
      <c r="G1014" s="9" t="s">
        <v>312</v>
      </c>
      <c r="H1014" s="9" t="str">
        <f>IF(G1014="","",VLOOKUP(G1014,Metadata!$J$2:$K$22,2,FALSE))</f>
        <v>South</v>
      </c>
      <c r="I1014" s="9" t="s">
        <v>138</v>
      </c>
      <c r="J1014" s="9" t="str">
        <f>IF(I1014="","",VLOOKUP(I1014,Metadata!$P$2:$Q$43,2,FALSE))</f>
        <v>Europe</v>
      </c>
      <c r="K1014" s="9" t="str">
        <f t="shared" si="0"/>
        <v>Portugal</v>
      </c>
      <c r="L1014" s="9" t="s">
        <v>312</v>
      </c>
      <c r="M1014" s="9" t="str">
        <f>IF(L1014="","",VLOOKUP(L1014,Metadata!$J$2:$K$22,2,FALSE))</f>
        <v>South</v>
      </c>
      <c r="N1014" s="9" t="s">
        <v>214</v>
      </c>
      <c r="O1014" s="9" t="s">
        <v>278</v>
      </c>
      <c r="P1014" s="9" t="s">
        <v>142</v>
      </c>
      <c r="Q1014" s="10" t="str">
        <f t="shared" si="1"/>
        <v>Full Office Job</v>
      </c>
      <c r="R1014" s="10">
        <v>5</v>
      </c>
      <c r="S1014" s="9" t="s">
        <v>143</v>
      </c>
      <c r="T1014" s="9" t="s">
        <v>137</v>
      </c>
      <c r="U1014" s="9" t="str">
        <f>IF(S1014&lt;&gt;"",S1014,IF(T1014&lt;&gt;"",VLOOKUP(T1014,Metadata!$S$2:$T$228,2,FALSE),""))</f>
        <v>Technical Team Leader</v>
      </c>
      <c r="V1014" s="9" t="s">
        <v>309</v>
      </c>
      <c r="W1014" s="9" t="s">
        <v>137</v>
      </c>
      <c r="X1014" s="9" t="s">
        <v>163</v>
      </c>
      <c r="Y1014" s="9" t="s">
        <v>137</v>
      </c>
      <c r="Z1014" s="9" t="s">
        <v>193</v>
      </c>
      <c r="AA1014" s="9" t="s">
        <v>137</v>
      </c>
      <c r="AB1014" s="9" t="s">
        <v>137</v>
      </c>
      <c r="AC1014" s="9" t="s">
        <v>147</v>
      </c>
      <c r="AD1014" s="9"/>
      <c r="AE1014" s="9"/>
      <c r="AF1014" s="9"/>
      <c r="AG1014" s="9" t="s">
        <v>166</v>
      </c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 t="s">
        <v>178</v>
      </c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 t="s">
        <v>150</v>
      </c>
      <c r="BZ1014" s="9" t="s">
        <v>137</v>
      </c>
      <c r="CA1014" s="10"/>
      <c r="CB1014" s="10" t="str">
        <f t="shared" si="5"/>
        <v/>
      </c>
      <c r="CC1014" s="10"/>
      <c r="CD1014" s="9" t="str">
        <f t="shared" si="2"/>
        <v/>
      </c>
      <c r="CE1014" s="9" t="s">
        <v>151</v>
      </c>
      <c r="CF1014" s="9" t="s">
        <v>188</v>
      </c>
      <c r="CG1014" s="9">
        <f>IF(CF1014="","",VLOOKUP(CF1014,Metadata!$D$2:$H$20,2,FALSE))</f>
        <v>17500</v>
      </c>
      <c r="CH1014" s="9">
        <f>IF(CF1014="","",VLOOKUP(CF1014,Metadata!$D$2:$H$20,4,FALSE))</f>
        <v>15000</v>
      </c>
      <c r="CI1014" s="9">
        <f>IF(CF1014="","",VLOOKUP(CF1014,Metadata!$D$2:$H$20,5,FALSE))</f>
        <v>20000</v>
      </c>
      <c r="CJ1014" s="9">
        <f t="shared" si="3"/>
        <v>17500</v>
      </c>
      <c r="CK1014" s="9" t="s">
        <v>189</v>
      </c>
      <c r="CL1014" s="10">
        <v>5</v>
      </c>
      <c r="CM1014" s="10">
        <v>1</v>
      </c>
      <c r="CN1014" s="10">
        <v>7</v>
      </c>
      <c r="CO1014" s="10">
        <v>6</v>
      </c>
      <c r="CP1014" s="10">
        <v>6</v>
      </c>
      <c r="CQ1014" s="10">
        <v>6</v>
      </c>
      <c r="CR1014" s="10">
        <v>5</v>
      </c>
      <c r="CS1014" s="10">
        <v>5</v>
      </c>
      <c r="CT1014" s="10">
        <v>6</v>
      </c>
      <c r="CU1014" s="10">
        <v>7</v>
      </c>
      <c r="CV1014" s="10">
        <v>6</v>
      </c>
      <c r="CW1014" s="10">
        <v>6</v>
      </c>
      <c r="CX1014" s="10">
        <v>6</v>
      </c>
      <c r="CY1014" s="10">
        <v>5</v>
      </c>
      <c r="CZ1014" s="10">
        <v>6</v>
      </c>
      <c r="DA1014" s="10">
        <v>4</v>
      </c>
      <c r="DB1014" s="10">
        <v>5</v>
      </c>
      <c r="DC1014" s="10">
        <v>7</v>
      </c>
      <c r="DD1014" s="10">
        <v>4</v>
      </c>
      <c r="DE1014" s="10">
        <v>5</v>
      </c>
      <c r="DF1014" s="10">
        <v>6</v>
      </c>
      <c r="DG1014" s="10">
        <v>5</v>
      </c>
      <c r="DH1014" s="10">
        <v>5</v>
      </c>
      <c r="DI1014" s="10">
        <v>7</v>
      </c>
      <c r="DJ1014" s="10">
        <v>4</v>
      </c>
      <c r="DK1014" s="10">
        <v>6</v>
      </c>
      <c r="DL1014" s="10">
        <v>6</v>
      </c>
      <c r="DM1014" s="9" t="s">
        <v>154</v>
      </c>
      <c r="DN1014" s="10">
        <v>1978</v>
      </c>
      <c r="DO1014" s="9">
        <f t="shared" si="4"/>
        <v>43</v>
      </c>
      <c r="DP1014" s="9" t="s">
        <v>155</v>
      </c>
      <c r="DQ1014" s="9" t="s">
        <v>202</v>
      </c>
      <c r="DR1014" s="9" t="s">
        <v>170</v>
      </c>
      <c r="DS1014" s="9" t="s">
        <v>137</v>
      </c>
      <c r="DT1014" s="9" t="s">
        <v>181</v>
      </c>
      <c r="DU1014" s="9" t="s">
        <v>158</v>
      </c>
      <c r="DV1014" s="9" t="str">
        <f>VLOOKUP(DU1014,Metadata!$B$2:$C$7,2,FALSE)</f>
        <v>6+ years</v>
      </c>
    </row>
    <row r="1015" spans="1:126">
      <c r="A1015" s="13">
        <v>1014</v>
      </c>
      <c r="B1015" s="9" t="s">
        <v>135</v>
      </c>
      <c r="C1015" s="9" t="str">
        <f>VLOOKUP(B1015,Metadata!$M$2:$N$6,2,FALSE)</f>
        <v>Permanent Employee</v>
      </c>
      <c r="D1015" s="9" t="s">
        <v>159</v>
      </c>
      <c r="E1015" s="9" t="s">
        <v>137</v>
      </c>
      <c r="F1015" s="9" t="s">
        <v>138</v>
      </c>
      <c r="G1015" s="9" t="s">
        <v>172</v>
      </c>
      <c r="H1015" s="9" t="str">
        <f>IF(G1015="","",VLOOKUP(G1015,Metadata!$J$2:$K$22,2,FALSE))</f>
        <v>Porto Metropolitan Area</v>
      </c>
      <c r="I1015" s="9" t="s">
        <v>295</v>
      </c>
      <c r="J1015" s="9" t="str">
        <f>IF(I1015="","",VLOOKUP(I1015,Metadata!$P$2:$Q$43,2,FALSE))</f>
        <v>Europe</v>
      </c>
      <c r="K1015" s="9" t="str">
        <f t="shared" si="0"/>
        <v>International</v>
      </c>
      <c r="L1015" s="9" t="s">
        <v>137</v>
      </c>
      <c r="M1015" s="9" t="str">
        <f>IF(L1015="","",VLOOKUP(L1015,Metadata!$J$2:$K$22,2,FALSE))</f>
        <v/>
      </c>
      <c r="N1015" s="9" t="s">
        <v>214</v>
      </c>
      <c r="O1015" s="9" t="s">
        <v>259</v>
      </c>
      <c r="P1015" s="9" t="s">
        <v>191</v>
      </c>
      <c r="Q1015" s="10" t="str">
        <f t="shared" si="1"/>
        <v>Remote Job (full or flexible)</v>
      </c>
      <c r="R1015" s="10">
        <v>6</v>
      </c>
      <c r="S1015" s="9" t="s">
        <v>161</v>
      </c>
      <c r="T1015" s="9" t="s">
        <v>137</v>
      </c>
      <c r="U1015" s="9" t="str">
        <f>IF(S1015&lt;&gt;"",S1015,IF(T1015&lt;&gt;"",VLOOKUP(T1015,Metadata!$S$2:$T$228,2,FALSE),""))</f>
        <v>Full-Stack Developer</v>
      </c>
      <c r="V1015" s="9" t="s">
        <v>144</v>
      </c>
      <c r="W1015" s="9" t="s">
        <v>137</v>
      </c>
      <c r="X1015" s="9" t="s">
        <v>145</v>
      </c>
      <c r="Y1015" s="9" t="s">
        <v>137</v>
      </c>
      <c r="Z1015" s="9" t="s">
        <v>224</v>
      </c>
      <c r="AA1015" s="9" t="s">
        <v>165</v>
      </c>
      <c r="AB1015" s="9" t="s">
        <v>137</v>
      </c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 t="s">
        <v>178</v>
      </c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 t="s">
        <v>555</v>
      </c>
      <c r="CA1015" s="10"/>
      <c r="CB1015" s="10" t="str">
        <f t="shared" si="5"/>
        <v/>
      </c>
      <c r="CC1015" s="10"/>
      <c r="CD1015" s="9" t="str">
        <f t="shared" si="2"/>
        <v/>
      </c>
      <c r="CE1015" s="9" t="s">
        <v>168</v>
      </c>
      <c r="CF1015" s="9" t="s">
        <v>225</v>
      </c>
      <c r="CG1015" s="9">
        <f>IF(CF1015="","",VLOOKUP(CF1015,Metadata!$D$2:$H$20,2,FALSE))</f>
        <v>22500</v>
      </c>
      <c r="CH1015" s="9">
        <f>IF(CF1015="","",VLOOKUP(CF1015,Metadata!$D$2:$H$20,4,FALSE))</f>
        <v>20000</v>
      </c>
      <c r="CI1015" s="9">
        <f>IF(CF1015="","",VLOOKUP(CF1015,Metadata!$D$2:$H$20,5,FALSE))</f>
        <v>25000</v>
      </c>
      <c r="CJ1015" s="9">
        <f t="shared" si="3"/>
        <v>22500</v>
      </c>
      <c r="CK1015" s="9" t="s">
        <v>221</v>
      </c>
      <c r="CL1015" s="10">
        <v>2</v>
      </c>
      <c r="CM1015" s="10">
        <v>3</v>
      </c>
      <c r="CN1015" s="10">
        <v>7</v>
      </c>
      <c r="CO1015" s="10">
        <v>5</v>
      </c>
      <c r="CP1015" s="10">
        <v>4</v>
      </c>
      <c r="CQ1015" s="10">
        <v>5</v>
      </c>
      <c r="CR1015" s="10">
        <v>7</v>
      </c>
      <c r="CS1015" s="10">
        <v>7</v>
      </c>
      <c r="CT1015" s="10">
        <v>6</v>
      </c>
      <c r="CU1015" s="10">
        <v>6</v>
      </c>
      <c r="CV1015" s="10">
        <v>4</v>
      </c>
      <c r="CW1015" s="10">
        <v>4</v>
      </c>
      <c r="CX1015" s="10">
        <v>7</v>
      </c>
      <c r="CY1015" s="10">
        <v>4</v>
      </c>
      <c r="CZ1015" s="10">
        <v>7</v>
      </c>
      <c r="DA1015" s="10">
        <v>4</v>
      </c>
      <c r="DB1015" s="10">
        <v>5</v>
      </c>
      <c r="DC1015" s="10">
        <v>7</v>
      </c>
      <c r="DD1015" s="10">
        <v>1</v>
      </c>
      <c r="DE1015" s="10">
        <v>7</v>
      </c>
      <c r="DF1015" s="10">
        <v>4</v>
      </c>
      <c r="DG1015" s="10">
        <v>7</v>
      </c>
      <c r="DH1015" s="10">
        <v>6</v>
      </c>
      <c r="DI1015" s="10">
        <v>7</v>
      </c>
      <c r="DJ1015" s="10">
        <v>1</v>
      </c>
      <c r="DK1015" s="10">
        <v>1</v>
      </c>
      <c r="DL1015" s="10">
        <v>4</v>
      </c>
      <c r="DM1015" s="9" t="s">
        <v>154</v>
      </c>
      <c r="DN1015" s="10">
        <v>1991</v>
      </c>
      <c r="DO1015" s="9">
        <f t="shared" si="4"/>
        <v>30</v>
      </c>
      <c r="DP1015" s="9" t="s">
        <v>155</v>
      </c>
      <c r="DQ1015" s="9" t="s">
        <v>202</v>
      </c>
      <c r="DR1015" s="9" t="s">
        <v>157</v>
      </c>
      <c r="DS1015" s="9" t="s">
        <v>137</v>
      </c>
      <c r="DT1015" s="9" t="s">
        <v>181</v>
      </c>
      <c r="DU1015" s="9" t="s">
        <v>168</v>
      </c>
      <c r="DV1015" s="9" t="str">
        <f>VLOOKUP(DU1015,Metadata!$B$2:$C$7,2,FALSE)</f>
        <v>0 - 3 years</v>
      </c>
    </row>
    <row r="1016" spans="1:126">
      <c r="A1016" s="13">
        <v>1015</v>
      </c>
      <c r="B1016" s="9" t="s">
        <v>135</v>
      </c>
      <c r="C1016" s="9" t="str">
        <f>VLOOKUP(B1016,Metadata!$M$2:$N$6,2,FALSE)</f>
        <v>Permanent Employee</v>
      </c>
      <c r="D1016" s="9" t="s">
        <v>159</v>
      </c>
      <c r="E1016" s="9" t="s">
        <v>137</v>
      </c>
      <c r="F1016" s="9" t="s">
        <v>138</v>
      </c>
      <c r="G1016" s="9" t="s">
        <v>172</v>
      </c>
      <c r="H1016" s="9" t="str">
        <f>IF(G1016="","",VLOOKUP(G1016,Metadata!$J$2:$K$22,2,FALSE))</f>
        <v>Porto Metropolitan Area</v>
      </c>
      <c r="I1016" s="9" t="s">
        <v>292</v>
      </c>
      <c r="J1016" s="9" t="str">
        <f>IF(I1016="","",VLOOKUP(I1016,Metadata!$P$2:$Q$43,2,FALSE))</f>
        <v>North America</v>
      </c>
      <c r="K1016" s="9" t="str">
        <f t="shared" si="0"/>
        <v>International</v>
      </c>
      <c r="L1016" s="9" t="s">
        <v>137</v>
      </c>
      <c r="M1016" s="9" t="str">
        <f>IF(L1016="","",VLOOKUP(L1016,Metadata!$J$2:$K$22,2,FALSE))</f>
        <v/>
      </c>
      <c r="N1016" s="9" t="s">
        <v>141</v>
      </c>
      <c r="O1016" s="9" t="s">
        <v>137</v>
      </c>
      <c r="P1016" s="9" t="s">
        <v>191</v>
      </c>
      <c r="Q1016" s="10" t="str">
        <f t="shared" si="1"/>
        <v>Remote Job (full or flexible)</v>
      </c>
      <c r="R1016" s="10">
        <v>5</v>
      </c>
      <c r="S1016" s="9" t="s">
        <v>183</v>
      </c>
      <c r="T1016" s="9" t="s">
        <v>137</v>
      </c>
      <c r="U1016" s="9" t="str">
        <f>IF(S1016&lt;&gt;"",S1016,IF(T1016&lt;&gt;"",VLOOKUP(T1016,Metadata!$S$2:$T$228,2,FALSE),""))</f>
        <v>Product Owner/Product Manager</v>
      </c>
      <c r="V1016" s="9" t="s">
        <v>261</v>
      </c>
      <c r="W1016" s="9" t="s">
        <v>137</v>
      </c>
      <c r="X1016" s="9" t="s">
        <v>242</v>
      </c>
      <c r="Y1016" s="9" t="s">
        <v>137</v>
      </c>
      <c r="Z1016" s="9" t="s">
        <v>224</v>
      </c>
      <c r="AA1016" s="9" t="s">
        <v>137</v>
      </c>
      <c r="AB1016" s="9" t="s">
        <v>137</v>
      </c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 t="s">
        <v>150</v>
      </c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 t="s">
        <v>150</v>
      </c>
      <c r="BZ1016" s="9" t="s">
        <v>137</v>
      </c>
      <c r="CA1016" s="10"/>
      <c r="CB1016" s="10" t="str">
        <f t="shared" si="5"/>
        <v/>
      </c>
      <c r="CC1016" s="10"/>
      <c r="CD1016" s="9" t="str">
        <f t="shared" si="2"/>
        <v/>
      </c>
      <c r="CE1016" s="9" t="s">
        <v>232</v>
      </c>
      <c r="CF1016" s="9" t="s">
        <v>245</v>
      </c>
      <c r="CG1016" s="9">
        <f>IF(CF1016="","",VLOOKUP(CF1016,Metadata!$D$2:$H$20,2,FALSE))</f>
        <v>42500</v>
      </c>
      <c r="CH1016" s="9">
        <f>IF(CF1016="","",VLOOKUP(CF1016,Metadata!$D$2:$H$20,4,FALSE))</f>
        <v>40000</v>
      </c>
      <c r="CI1016" s="9">
        <f>IF(CF1016="","",VLOOKUP(CF1016,Metadata!$D$2:$H$20,5,FALSE))</f>
        <v>45000</v>
      </c>
      <c r="CJ1016" s="9">
        <f t="shared" si="3"/>
        <v>42500</v>
      </c>
      <c r="CK1016" s="9" t="s">
        <v>201</v>
      </c>
      <c r="CL1016" s="10">
        <v>7</v>
      </c>
      <c r="CM1016" s="10">
        <v>1</v>
      </c>
      <c r="CN1016" s="10">
        <v>7</v>
      </c>
      <c r="CO1016" s="10">
        <v>5</v>
      </c>
      <c r="CP1016" s="10">
        <v>6</v>
      </c>
      <c r="CQ1016" s="10">
        <v>6</v>
      </c>
      <c r="CR1016" s="10">
        <v>6</v>
      </c>
      <c r="CS1016" s="10">
        <v>6</v>
      </c>
      <c r="CT1016" s="10">
        <v>7</v>
      </c>
      <c r="CU1016" s="10">
        <v>5</v>
      </c>
      <c r="CV1016" s="10">
        <v>6</v>
      </c>
      <c r="CW1016" s="10">
        <v>5</v>
      </c>
      <c r="CX1016" s="10">
        <v>7</v>
      </c>
      <c r="CY1016" s="10">
        <v>6</v>
      </c>
      <c r="CZ1016" s="10">
        <v>6</v>
      </c>
      <c r="DA1016" s="10">
        <v>5</v>
      </c>
      <c r="DB1016" s="10">
        <v>4</v>
      </c>
      <c r="DC1016" s="10">
        <v>7</v>
      </c>
      <c r="DD1016" s="10">
        <v>4</v>
      </c>
      <c r="DE1016" s="10">
        <v>7</v>
      </c>
      <c r="DF1016" s="10">
        <v>6</v>
      </c>
      <c r="DG1016" s="10">
        <v>6</v>
      </c>
      <c r="DH1016" s="10">
        <v>5</v>
      </c>
      <c r="DI1016" s="10">
        <v>6</v>
      </c>
      <c r="DJ1016" s="10">
        <v>3</v>
      </c>
      <c r="DK1016" s="10">
        <v>6</v>
      </c>
      <c r="DL1016" s="10">
        <v>3</v>
      </c>
      <c r="DM1016" s="9" t="s">
        <v>154</v>
      </c>
      <c r="DN1016" s="10">
        <v>1987</v>
      </c>
      <c r="DO1016" s="9">
        <f t="shared" si="4"/>
        <v>34</v>
      </c>
      <c r="DP1016" s="9" t="s">
        <v>155</v>
      </c>
      <c r="DQ1016" s="9" t="s">
        <v>156</v>
      </c>
      <c r="DR1016" s="9" t="s">
        <v>170</v>
      </c>
      <c r="DS1016" s="9" t="s">
        <v>137</v>
      </c>
      <c r="DT1016" s="9" t="s">
        <v>181</v>
      </c>
      <c r="DU1016" s="9" t="s">
        <v>158</v>
      </c>
      <c r="DV1016" s="9" t="str">
        <f>VLOOKUP(DU1016,Metadata!$B$2:$C$7,2,FALSE)</f>
        <v>6+ years</v>
      </c>
    </row>
    <row r="1017" spans="1:126">
      <c r="A1017" s="13">
        <v>1016</v>
      </c>
      <c r="B1017" s="9" t="s">
        <v>135</v>
      </c>
      <c r="C1017" s="9" t="str">
        <f>VLOOKUP(B1017,Metadata!$M$2:$N$6,2,FALSE)</f>
        <v>Permanent Employee</v>
      </c>
      <c r="D1017" s="9" t="s">
        <v>159</v>
      </c>
      <c r="E1017" s="9" t="s">
        <v>137</v>
      </c>
      <c r="F1017" s="9" t="s">
        <v>138</v>
      </c>
      <c r="G1017" s="9" t="s">
        <v>172</v>
      </c>
      <c r="H1017" s="9" t="str">
        <f>IF(G1017="","",VLOOKUP(G1017,Metadata!$J$2:$K$22,2,FALSE))</f>
        <v>Porto Metropolitan Area</v>
      </c>
      <c r="I1017" s="9" t="s">
        <v>138</v>
      </c>
      <c r="J1017" s="9" t="str">
        <f>IF(I1017="","",VLOOKUP(I1017,Metadata!$P$2:$Q$43,2,FALSE))</f>
        <v>Europe</v>
      </c>
      <c r="K1017" s="9" t="str">
        <f t="shared" si="0"/>
        <v>Portugal</v>
      </c>
      <c r="L1017" s="9" t="s">
        <v>172</v>
      </c>
      <c r="M1017" s="9" t="str">
        <f>IF(L1017="","",VLOOKUP(L1017,Metadata!$J$2:$K$22,2,FALSE))</f>
        <v>Porto Metropolitan Area</v>
      </c>
      <c r="N1017" s="9" t="s">
        <v>205</v>
      </c>
      <c r="O1017" s="9" t="s">
        <v>137</v>
      </c>
      <c r="P1017" s="9" t="s">
        <v>137</v>
      </c>
      <c r="Q1017" s="10" t="str">
        <f t="shared" si="1"/>
        <v>Full Office Job</v>
      </c>
      <c r="R1017" s="10">
        <v>5</v>
      </c>
      <c r="S1017" s="9" t="s">
        <v>192</v>
      </c>
      <c r="T1017" s="9" t="s">
        <v>137</v>
      </c>
      <c r="U1017" s="9" t="str">
        <f>IF(S1017&lt;&gt;"",S1017,IF(T1017&lt;&gt;"",VLOOKUP(T1017,Metadata!$S$2:$T$228,2,FALSE),""))</f>
        <v>Back-End Developer</v>
      </c>
      <c r="V1017" s="9" t="s">
        <v>264</v>
      </c>
      <c r="W1017" s="9" t="s">
        <v>137</v>
      </c>
      <c r="X1017" s="9" t="s">
        <v>242</v>
      </c>
      <c r="Y1017" s="9" t="s">
        <v>137</v>
      </c>
      <c r="Z1017" s="9" t="s">
        <v>193</v>
      </c>
      <c r="AA1017" s="9" t="s">
        <v>165</v>
      </c>
      <c r="AB1017" s="9" t="s">
        <v>253</v>
      </c>
      <c r="AC1017" s="9" t="s">
        <v>147</v>
      </c>
      <c r="AD1017" s="9" t="s">
        <v>148</v>
      </c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 t="s">
        <v>219</v>
      </c>
      <c r="BR1017" s="9"/>
      <c r="BS1017" s="9"/>
      <c r="BT1017" s="9"/>
      <c r="BU1017" s="9"/>
      <c r="BV1017" s="9"/>
      <c r="BW1017" s="9"/>
      <c r="BX1017" s="9"/>
      <c r="BY1017" s="9"/>
      <c r="BZ1017" s="9"/>
      <c r="CA1017" s="10"/>
      <c r="CB1017" s="10" t="str">
        <f t="shared" si="5"/>
        <v/>
      </c>
      <c r="CC1017" s="10"/>
      <c r="CD1017" s="9" t="str">
        <f t="shared" si="2"/>
        <v/>
      </c>
      <c r="CE1017" s="9" t="s">
        <v>232</v>
      </c>
      <c r="CF1017" s="9" t="s">
        <v>169</v>
      </c>
      <c r="CG1017" s="9">
        <f>IF(CF1017="","",VLOOKUP(CF1017,Metadata!$D$2:$H$20,2,FALSE))</f>
        <v>12500</v>
      </c>
      <c r="CH1017" s="9">
        <f>IF(CF1017="","",VLOOKUP(CF1017,Metadata!$D$2:$H$20,4,FALSE))</f>
        <v>0</v>
      </c>
      <c r="CI1017" s="9">
        <f>IF(CF1017="","",VLOOKUP(CF1017,Metadata!$D$2:$H$20,5,FALSE))</f>
        <v>15000</v>
      </c>
      <c r="CJ1017" s="9">
        <f t="shared" si="3"/>
        <v>12500</v>
      </c>
      <c r="CK1017" s="9" t="s">
        <v>153</v>
      </c>
      <c r="CL1017" s="10">
        <v>3</v>
      </c>
      <c r="CM1017" s="10">
        <v>4</v>
      </c>
      <c r="CN1017" s="10">
        <v>5</v>
      </c>
      <c r="CO1017" s="10">
        <v>5</v>
      </c>
      <c r="CP1017" s="10">
        <v>5</v>
      </c>
      <c r="CQ1017" s="10">
        <v>5</v>
      </c>
      <c r="CR1017" s="10">
        <v>5</v>
      </c>
      <c r="CS1017" s="10">
        <v>5</v>
      </c>
      <c r="CT1017" s="10">
        <v>5</v>
      </c>
      <c r="CU1017" s="10">
        <v>5</v>
      </c>
      <c r="CV1017" s="10">
        <v>5</v>
      </c>
      <c r="CW1017" s="10">
        <v>5</v>
      </c>
      <c r="CX1017" s="10">
        <v>5</v>
      </c>
      <c r="CY1017" s="10">
        <v>5</v>
      </c>
      <c r="CZ1017" s="10">
        <v>5</v>
      </c>
      <c r="DA1017" s="10">
        <v>5</v>
      </c>
      <c r="DB1017" s="10">
        <v>5</v>
      </c>
      <c r="DC1017" s="10">
        <v>5</v>
      </c>
      <c r="DD1017" s="10">
        <v>5</v>
      </c>
      <c r="DE1017" s="10">
        <v>5</v>
      </c>
      <c r="DF1017" s="10">
        <v>5</v>
      </c>
      <c r="DG1017" s="10">
        <v>5</v>
      </c>
      <c r="DH1017" s="10">
        <v>5</v>
      </c>
      <c r="DI1017" s="10">
        <v>5</v>
      </c>
      <c r="DJ1017" s="10">
        <v>5</v>
      </c>
      <c r="DK1017" s="10">
        <v>5</v>
      </c>
      <c r="DL1017" s="10">
        <v>5</v>
      </c>
      <c r="DM1017" s="9" t="s">
        <v>154</v>
      </c>
      <c r="DN1017" s="10">
        <v>1996</v>
      </c>
      <c r="DO1017" s="9">
        <f t="shared" si="4"/>
        <v>25</v>
      </c>
      <c r="DP1017" s="9" t="s">
        <v>155</v>
      </c>
      <c r="DQ1017" s="9" t="s">
        <v>202</v>
      </c>
      <c r="DR1017" s="9" t="s">
        <v>157</v>
      </c>
      <c r="DS1017" s="9" t="s">
        <v>137</v>
      </c>
      <c r="DT1017" s="9" t="s">
        <v>181</v>
      </c>
      <c r="DU1017" s="9" t="s">
        <v>233</v>
      </c>
      <c r="DV1017" s="9" t="str">
        <f>VLOOKUP(DU1017,Metadata!$B$2:$C$7,2,FALSE)</f>
        <v>0 - 3 years</v>
      </c>
    </row>
    <row r="1018" spans="1:126">
      <c r="A1018" s="13">
        <v>1017</v>
      </c>
      <c r="B1018" s="9" t="s">
        <v>171</v>
      </c>
      <c r="C1018" s="9" t="str">
        <f>VLOOKUP(B1018,Metadata!$M$2:$N$6,2,FALSE)</f>
        <v>Contractor</v>
      </c>
      <c r="D1018" s="9" t="s">
        <v>137</v>
      </c>
      <c r="E1018" s="9" t="s">
        <v>136</v>
      </c>
      <c r="F1018" s="9" t="s">
        <v>138</v>
      </c>
      <c r="G1018" s="9" t="s">
        <v>275</v>
      </c>
      <c r="H1018" s="9" t="str">
        <f>IF(G1018="","",VLOOKUP(G1018,Metadata!$J$2:$K$22,2,FALSE))</f>
        <v>Centre</v>
      </c>
      <c r="I1018" s="9" t="s">
        <v>316</v>
      </c>
      <c r="J1018" s="9" t="str">
        <f>IF(I1018="","",VLOOKUP(I1018,Metadata!$P$2:$Q$43,2,FALSE))</f>
        <v>Europe</v>
      </c>
      <c r="K1018" s="9" t="str">
        <f t="shared" si="0"/>
        <v>International</v>
      </c>
      <c r="L1018" s="9" t="s">
        <v>137</v>
      </c>
      <c r="M1018" s="9" t="str">
        <f>IF(L1018="","",VLOOKUP(L1018,Metadata!$J$2:$K$22,2,FALSE))</f>
        <v/>
      </c>
      <c r="N1018" s="9" t="s">
        <v>214</v>
      </c>
      <c r="O1018" s="9" t="s">
        <v>259</v>
      </c>
      <c r="P1018" s="9" t="s">
        <v>191</v>
      </c>
      <c r="Q1018" s="10" t="str">
        <f t="shared" si="1"/>
        <v>Remote Job (full or flexible)</v>
      </c>
      <c r="R1018" s="10">
        <v>4</v>
      </c>
      <c r="S1018" s="9" t="s">
        <v>229</v>
      </c>
      <c r="T1018" s="9" t="s">
        <v>137</v>
      </c>
      <c r="U1018" s="9" t="str">
        <f>IF(S1018&lt;&gt;"",S1018,IF(T1018&lt;&gt;"",VLOOKUP(T1018,Metadata!$S$2:$T$228,2,FALSE),""))</f>
        <v>Project Manager</v>
      </c>
      <c r="V1018" s="9" t="s">
        <v>256</v>
      </c>
      <c r="W1018" s="9" t="s">
        <v>137</v>
      </c>
      <c r="X1018" s="9" t="s">
        <v>163</v>
      </c>
      <c r="Y1018" s="9" t="s">
        <v>137</v>
      </c>
      <c r="Z1018" s="9" t="s">
        <v>184</v>
      </c>
      <c r="AA1018" s="9" t="s">
        <v>165</v>
      </c>
      <c r="AB1018" s="9" t="s">
        <v>253</v>
      </c>
      <c r="AC1018" s="9" t="s">
        <v>147</v>
      </c>
      <c r="AD1018" s="9"/>
      <c r="AE1018" s="9" t="s">
        <v>194</v>
      </c>
      <c r="AF1018" s="9"/>
      <c r="AG1018" s="9" t="s">
        <v>166</v>
      </c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 t="s">
        <v>324</v>
      </c>
      <c r="AU1018" s="9"/>
      <c r="AV1018" s="9"/>
      <c r="AW1018" s="9"/>
      <c r="AX1018" s="9"/>
      <c r="AY1018" s="9"/>
      <c r="AZ1018" s="9"/>
      <c r="BA1018" s="9" t="s">
        <v>178</v>
      </c>
      <c r="BB1018" s="9"/>
      <c r="BC1018" s="9"/>
      <c r="BD1018" s="9"/>
      <c r="BE1018" s="9"/>
      <c r="BF1018" s="9"/>
      <c r="BG1018" s="9"/>
      <c r="BH1018" s="9"/>
      <c r="BI1018" s="9"/>
      <c r="BJ1018" s="9" t="s">
        <v>167</v>
      </c>
      <c r="BK1018" s="9" t="s">
        <v>198</v>
      </c>
      <c r="BL1018" s="9"/>
      <c r="BM1018" s="9"/>
      <c r="BN1018" s="9" t="s">
        <v>186</v>
      </c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10">
        <v>12</v>
      </c>
      <c r="CB1018" s="10" t="str">
        <f t="shared" si="5"/>
        <v>7 to 12 months</v>
      </c>
      <c r="CC1018" s="10">
        <v>12</v>
      </c>
      <c r="CD1018" s="9">
        <f t="shared" si="2"/>
        <v>19200</v>
      </c>
      <c r="CE1018" s="9" t="s">
        <v>137</v>
      </c>
      <c r="CF1018" s="9" t="s">
        <v>137</v>
      </c>
      <c r="CG1018" s="9" t="str">
        <f>IF(CF1018="","",VLOOKUP(CF1018,Metadata!$D$2:$H$20,2,FALSE))</f>
        <v/>
      </c>
      <c r="CH1018" s="9" t="str">
        <f>IF(CF1018="","",VLOOKUP(CF1018,Metadata!$D$2:$H$20,4,FALSE))</f>
        <v/>
      </c>
      <c r="CI1018" s="9" t="str">
        <f>IF(CF1018="","",VLOOKUP(CF1018,Metadata!$D$2:$H$20,5,FALSE))</f>
        <v/>
      </c>
      <c r="CJ1018" s="9">
        <f t="shared" si="3"/>
        <v>19200</v>
      </c>
      <c r="CK1018" s="9" t="s">
        <v>201</v>
      </c>
      <c r="CL1018" s="10">
        <v>7</v>
      </c>
      <c r="CM1018" s="10">
        <v>1</v>
      </c>
      <c r="CN1018" s="10">
        <v>3</v>
      </c>
      <c r="CO1018" s="10">
        <v>5</v>
      </c>
      <c r="CP1018" s="10">
        <v>5</v>
      </c>
      <c r="CQ1018" s="10">
        <v>7</v>
      </c>
      <c r="CR1018" s="10">
        <v>5</v>
      </c>
      <c r="CS1018" s="10">
        <v>6</v>
      </c>
      <c r="CT1018" s="10">
        <v>5</v>
      </c>
      <c r="CU1018" s="10">
        <v>3</v>
      </c>
      <c r="CV1018" s="10">
        <v>3</v>
      </c>
      <c r="CW1018" s="10">
        <v>3</v>
      </c>
      <c r="CX1018" s="10">
        <v>5</v>
      </c>
      <c r="CY1018" s="10">
        <v>4</v>
      </c>
      <c r="CZ1018" s="10">
        <v>4</v>
      </c>
      <c r="DA1018" s="10">
        <v>4</v>
      </c>
      <c r="DB1018" s="10">
        <v>4</v>
      </c>
      <c r="DC1018" s="10">
        <v>4</v>
      </c>
      <c r="DD1018" s="10">
        <v>4</v>
      </c>
      <c r="DE1018" s="10">
        <v>5</v>
      </c>
      <c r="DF1018" s="10">
        <v>5</v>
      </c>
      <c r="DG1018" s="10">
        <v>7</v>
      </c>
      <c r="DH1018" s="10">
        <v>5</v>
      </c>
      <c r="DI1018" s="10">
        <v>5</v>
      </c>
      <c r="DJ1018" s="10">
        <v>1</v>
      </c>
      <c r="DK1018" s="10">
        <v>4</v>
      </c>
      <c r="DL1018" s="10">
        <v>4</v>
      </c>
      <c r="DM1018" s="9" t="s">
        <v>154</v>
      </c>
      <c r="DN1018" s="10">
        <v>1995</v>
      </c>
      <c r="DO1018" s="9">
        <f t="shared" si="4"/>
        <v>26</v>
      </c>
      <c r="DP1018" s="9" t="s">
        <v>155</v>
      </c>
      <c r="DQ1018" s="9" t="s">
        <v>156</v>
      </c>
      <c r="DR1018" s="9" t="s">
        <v>157</v>
      </c>
      <c r="DS1018" s="9" t="s">
        <v>137</v>
      </c>
      <c r="DT1018" s="9" t="s">
        <v>181</v>
      </c>
      <c r="DU1018" s="9" t="s">
        <v>168</v>
      </c>
      <c r="DV1018" s="9" t="str">
        <f>VLOOKUP(DU1018,Metadata!$B$2:$C$7,2,FALSE)</f>
        <v>0 - 3 years</v>
      </c>
    </row>
    <row r="1019" spans="1:126">
      <c r="A1019" s="13">
        <v>1018</v>
      </c>
      <c r="B1019" s="9" t="s">
        <v>135</v>
      </c>
      <c r="C1019" s="9" t="str">
        <f>VLOOKUP(B1019,Metadata!$M$2:$N$6,2,FALSE)</f>
        <v>Permanent Employee</v>
      </c>
      <c r="D1019" s="9" t="s">
        <v>159</v>
      </c>
      <c r="E1019" s="9" t="s">
        <v>137</v>
      </c>
      <c r="F1019" s="9" t="s">
        <v>138</v>
      </c>
      <c r="G1019" s="9" t="s">
        <v>275</v>
      </c>
      <c r="H1019" s="9" t="str">
        <f>IF(G1019="","",VLOOKUP(G1019,Metadata!$J$2:$K$22,2,FALSE))</f>
        <v>Centre</v>
      </c>
      <c r="I1019" s="9" t="s">
        <v>138</v>
      </c>
      <c r="J1019" s="9" t="str">
        <f>IF(I1019="","",VLOOKUP(I1019,Metadata!$P$2:$Q$43,2,FALSE))</f>
        <v>Europe</v>
      </c>
      <c r="K1019" s="9" t="str">
        <f t="shared" si="0"/>
        <v>Portugal</v>
      </c>
      <c r="L1019" s="9" t="s">
        <v>275</v>
      </c>
      <c r="M1019" s="9" t="str">
        <f>IF(L1019="","",VLOOKUP(L1019,Metadata!$J$2:$K$22,2,FALSE))</f>
        <v>Centre</v>
      </c>
      <c r="N1019" s="9" t="s">
        <v>205</v>
      </c>
      <c r="O1019" s="9" t="s">
        <v>137</v>
      </c>
      <c r="P1019" s="9" t="s">
        <v>137</v>
      </c>
      <c r="Q1019" s="10" t="str">
        <f t="shared" si="1"/>
        <v>Full Office Job</v>
      </c>
      <c r="R1019" s="10">
        <v>3</v>
      </c>
      <c r="S1019" s="9" t="s">
        <v>216</v>
      </c>
      <c r="T1019" s="9" t="s">
        <v>137</v>
      </c>
      <c r="U1019" s="9" t="str">
        <f>IF(S1019&lt;&gt;"",S1019,IF(T1019&lt;&gt;"",VLOOKUP(T1019,Metadata!$S$2:$T$228,2,FALSE),""))</f>
        <v>Front-End Developer</v>
      </c>
      <c r="V1019" s="9" t="s">
        <v>276</v>
      </c>
      <c r="W1019" s="9" t="s">
        <v>137</v>
      </c>
      <c r="X1019" s="9" t="s">
        <v>242</v>
      </c>
      <c r="Y1019" s="9" t="s">
        <v>137</v>
      </c>
      <c r="Z1019" s="9" t="s">
        <v>184</v>
      </c>
      <c r="AA1019" s="9" t="s">
        <v>165</v>
      </c>
      <c r="AB1019" s="9" t="s">
        <v>137</v>
      </c>
      <c r="AC1019" s="9" t="s">
        <v>147</v>
      </c>
      <c r="AD1019" s="9"/>
      <c r="AE1019" s="9" t="s">
        <v>194</v>
      </c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12" t="s">
        <v>273</v>
      </c>
      <c r="BY1019" s="9"/>
      <c r="BZ1019" s="9" t="s">
        <v>273</v>
      </c>
      <c r="CA1019" s="10"/>
      <c r="CB1019" s="10" t="str">
        <f t="shared" si="5"/>
        <v/>
      </c>
      <c r="CC1019" s="10"/>
      <c r="CD1019" s="9" t="str">
        <f t="shared" si="2"/>
        <v/>
      </c>
      <c r="CE1019" s="9" t="s">
        <v>151</v>
      </c>
      <c r="CF1019" s="9" t="s">
        <v>188</v>
      </c>
      <c r="CG1019" s="9">
        <f>IF(CF1019="","",VLOOKUP(CF1019,Metadata!$D$2:$H$20,2,FALSE))</f>
        <v>17500</v>
      </c>
      <c r="CH1019" s="9">
        <f>IF(CF1019="","",VLOOKUP(CF1019,Metadata!$D$2:$H$20,4,FALSE))</f>
        <v>15000</v>
      </c>
      <c r="CI1019" s="9">
        <f>IF(CF1019="","",VLOOKUP(CF1019,Metadata!$D$2:$H$20,5,FALSE))</f>
        <v>20000</v>
      </c>
      <c r="CJ1019" s="9">
        <f t="shared" si="3"/>
        <v>17500</v>
      </c>
      <c r="CK1019" s="9" t="s">
        <v>153</v>
      </c>
      <c r="CL1019" s="10">
        <v>5</v>
      </c>
      <c r="CM1019" s="10">
        <v>1</v>
      </c>
      <c r="CN1019" s="10">
        <v>6</v>
      </c>
      <c r="CO1019" s="10">
        <v>6</v>
      </c>
      <c r="CP1019" s="10">
        <v>6</v>
      </c>
      <c r="CQ1019" s="10">
        <v>6</v>
      </c>
      <c r="CR1019" s="10">
        <v>5</v>
      </c>
      <c r="CS1019" s="10">
        <v>6</v>
      </c>
      <c r="CT1019" s="10">
        <v>6</v>
      </c>
      <c r="CU1019" s="10">
        <v>6</v>
      </c>
      <c r="CV1019" s="10">
        <v>5</v>
      </c>
      <c r="CW1019" s="10">
        <v>4</v>
      </c>
      <c r="CX1019" s="10">
        <v>6</v>
      </c>
      <c r="CY1019" s="10">
        <v>5</v>
      </c>
      <c r="CZ1019" s="10">
        <v>5</v>
      </c>
      <c r="DA1019" s="10">
        <v>5</v>
      </c>
      <c r="DB1019" s="10">
        <v>6</v>
      </c>
      <c r="DC1019" s="10">
        <v>7</v>
      </c>
      <c r="DD1019" s="10">
        <v>6</v>
      </c>
      <c r="DE1019" s="10">
        <v>7</v>
      </c>
      <c r="DF1019" s="10">
        <v>7</v>
      </c>
      <c r="DG1019" s="10">
        <v>7</v>
      </c>
      <c r="DH1019" s="10">
        <v>5</v>
      </c>
      <c r="DI1019" s="10">
        <v>4</v>
      </c>
      <c r="DJ1019" s="10">
        <v>4</v>
      </c>
      <c r="DK1019" s="10">
        <v>5</v>
      </c>
      <c r="DL1019" s="10">
        <v>6</v>
      </c>
      <c r="DM1019" s="9" t="s">
        <v>154</v>
      </c>
      <c r="DN1019" s="10">
        <v>1980</v>
      </c>
      <c r="DO1019" s="9">
        <f t="shared" si="4"/>
        <v>41</v>
      </c>
      <c r="DP1019" s="9" t="s">
        <v>222</v>
      </c>
      <c r="DQ1019" s="9" t="s">
        <v>202</v>
      </c>
      <c r="DR1019" s="9" t="s">
        <v>157</v>
      </c>
      <c r="DS1019" s="9" t="s">
        <v>137</v>
      </c>
      <c r="DT1019" s="9" t="s">
        <v>181</v>
      </c>
      <c r="DU1019" s="9" t="s">
        <v>203</v>
      </c>
      <c r="DV1019" s="9" t="str">
        <f>VLOOKUP(DU1019,Metadata!$B$2:$C$7,2,FALSE)</f>
        <v>6+ years</v>
      </c>
    </row>
    <row r="1020" spans="1:126">
      <c r="A1020" s="13">
        <v>1019</v>
      </c>
      <c r="B1020" s="9" t="s">
        <v>135</v>
      </c>
      <c r="C1020" s="9" t="str">
        <f>VLOOKUP(B1020,Metadata!$M$2:$N$6,2,FALSE)</f>
        <v>Permanent Employee</v>
      </c>
      <c r="D1020" s="9" t="s">
        <v>136</v>
      </c>
      <c r="E1020" s="9" t="s">
        <v>137</v>
      </c>
      <c r="F1020" s="9" t="s">
        <v>138</v>
      </c>
      <c r="G1020" s="9" t="s">
        <v>140</v>
      </c>
      <c r="H1020" s="9" t="str">
        <f>IF(G1020="","",VLOOKUP(G1020,Metadata!$J$2:$K$22,2,FALSE))</f>
        <v>Lisbon Metropolitan Area</v>
      </c>
      <c r="I1020" s="9" t="s">
        <v>228</v>
      </c>
      <c r="J1020" s="9" t="str">
        <f>IF(I1020="","",VLOOKUP(I1020,Metadata!$P$2:$Q$43,2,FALSE))</f>
        <v>Europe</v>
      </c>
      <c r="K1020" s="9" t="str">
        <f t="shared" si="0"/>
        <v>International</v>
      </c>
      <c r="L1020" s="9" t="s">
        <v>137</v>
      </c>
      <c r="M1020" s="9" t="str">
        <f>IF(L1020="","",VLOOKUP(L1020,Metadata!$J$2:$K$22,2,FALSE))</f>
        <v/>
      </c>
      <c r="N1020" s="9" t="s">
        <v>214</v>
      </c>
      <c r="O1020" s="9" t="s">
        <v>215</v>
      </c>
      <c r="P1020" s="9" t="s">
        <v>142</v>
      </c>
      <c r="Q1020" s="10" t="str">
        <f t="shared" si="1"/>
        <v>Full Office Job</v>
      </c>
      <c r="R1020" s="10">
        <v>7</v>
      </c>
      <c r="S1020" s="9" t="s">
        <v>192</v>
      </c>
      <c r="T1020" s="9" t="s">
        <v>137</v>
      </c>
      <c r="U1020" s="9" t="str">
        <f>IF(S1020&lt;&gt;"",S1020,IF(T1020&lt;&gt;"",VLOOKUP(T1020,Metadata!$S$2:$T$228,2,FALSE),""))</f>
        <v>Back-End Developer</v>
      </c>
      <c r="V1020" s="9" t="s">
        <v>323</v>
      </c>
      <c r="W1020" s="9" t="s">
        <v>137</v>
      </c>
      <c r="X1020" s="9" t="s">
        <v>145</v>
      </c>
      <c r="Y1020" s="9" t="s">
        <v>137</v>
      </c>
      <c r="Z1020" s="9" t="s">
        <v>218</v>
      </c>
      <c r="AA1020" s="9" t="s">
        <v>137</v>
      </c>
      <c r="AB1020" s="9" t="s">
        <v>137</v>
      </c>
      <c r="AC1020" s="9"/>
      <c r="AD1020" s="9" t="s">
        <v>148</v>
      </c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 t="s">
        <v>219</v>
      </c>
      <c r="BR1020" s="9"/>
      <c r="BS1020" s="9"/>
      <c r="BT1020" s="9"/>
      <c r="BU1020" s="9"/>
      <c r="BV1020" s="9"/>
      <c r="BW1020" s="9"/>
      <c r="BX1020" s="9"/>
      <c r="BY1020" s="9"/>
      <c r="BZ1020" s="9"/>
      <c r="CA1020" s="10"/>
      <c r="CB1020" s="10" t="str">
        <f t="shared" si="5"/>
        <v/>
      </c>
      <c r="CC1020" s="10"/>
      <c r="CD1020" s="9" t="str">
        <f t="shared" si="2"/>
        <v/>
      </c>
      <c r="CE1020" s="9" t="s">
        <v>151</v>
      </c>
      <c r="CF1020" s="9" t="s">
        <v>293</v>
      </c>
      <c r="CG1020" s="9">
        <f>IF(CF1020="","",VLOOKUP(CF1020,Metadata!$D$2:$H$20,2,FALSE))</f>
        <v>52500</v>
      </c>
      <c r="CH1020" s="9">
        <f>IF(CF1020="","",VLOOKUP(CF1020,Metadata!$D$2:$H$20,4,FALSE))</f>
        <v>50000</v>
      </c>
      <c r="CI1020" s="9">
        <f>IF(CF1020="","",VLOOKUP(CF1020,Metadata!$D$2:$H$20,5,FALSE))</f>
        <v>55000</v>
      </c>
      <c r="CJ1020" s="9">
        <f t="shared" si="3"/>
        <v>52500</v>
      </c>
      <c r="CK1020" s="9" t="s">
        <v>189</v>
      </c>
      <c r="CL1020" s="10">
        <v>5</v>
      </c>
      <c r="CM1020" s="10">
        <v>5</v>
      </c>
      <c r="CN1020" s="10">
        <v>5</v>
      </c>
      <c r="CO1020" s="10">
        <v>7</v>
      </c>
      <c r="CP1020" s="10">
        <v>4</v>
      </c>
      <c r="CQ1020" s="10">
        <v>6</v>
      </c>
      <c r="CR1020" s="10">
        <v>7</v>
      </c>
      <c r="CS1020" s="10">
        <v>7</v>
      </c>
      <c r="CT1020" s="10">
        <v>5</v>
      </c>
      <c r="CU1020" s="10">
        <v>7</v>
      </c>
      <c r="CV1020" s="10">
        <v>6</v>
      </c>
      <c r="CW1020" s="10">
        <v>6</v>
      </c>
      <c r="CX1020" s="10">
        <v>7</v>
      </c>
      <c r="CY1020" s="10">
        <v>5</v>
      </c>
      <c r="CZ1020" s="10">
        <v>7</v>
      </c>
      <c r="DA1020" s="10">
        <v>6</v>
      </c>
      <c r="DB1020" s="10">
        <v>6</v>
      </c>
      <c r="DC1020" s="10">
        <v>7</v>
      </c>
      <c r="DD1020" s="10">
        <v>3</v>
      </c>
      <c r="DE1020" s="10">
        <v>7</v>
      </c>
      <c r="DF1020" s="10">
        <v>6</v>
      </c>
      <c r="DG1020" s="10">
        <v>7</v>
      </c>
      <c r="DH1020" s="10">
        <v>6</v>
      </c>
      <c r="DI1020" s="10">
        <v>7</v>
      </c>
      <c r="DJ1020" s="10">
        <v>7</v>
      </c>
      <c r="DK1020" s="10">
        <v>4</v>
      </c>
      <c r="DL1020" s="10">
        <v>5</v>
      </c>
      <c r="DM1020" s="9" t="s">
        <v>154</v>
      </c>
      <c r="DN1020" s="10">
        <v>1987</v>
      </c>
      <c r="DO1020" s="9">
        <f t="shared" si="4"/>
        <v>34</v>
      </c>
      <c r="DP1020" s="9" t="s">
        <v>155</v>
      </c>
      <c r="DQ1020" s="9" t="s">
        <v>156</v>
      </c>
      <c r="DR1020" s="9" t="s">
        <v>157</v>
      </c>
      <c r="DS1020" s="9" t="s">
        <v>137</v>
      </c>
      <c r="DT1020" s="9" t="s">
        <v>181</v>
      </c>
      <c r="DU1020" s="9" t="s">
        <v>158</v>
      </c>
      <c r="DV1020" s="9" t="str">
        <f>VLOOKUP(DU1020,Metadata!$B$2:$C$7,2,FALSE)</f>
        <v>6+ years</v>
      </c>
    </row>
    <row r="1021" spans="1:126">
      <c r="A1021" s="13">
        <v>1020</v>
      </c>
      <c r="B1021" s="9" t="s">
        <v>135</v>
      </c>
      <c r="C1021" s="9" t="str">
        <f>VLOOKUP(B1021,Metadata!$M$2:$N$6,2,FALSE)</f>
        <v>Permanent Employee</v>
      </c>
      <c r="D1021" s="9" t="s">
        <v>136</v>
      </c>
      <c r="E1021" s="9" t="s">
        <v>137</v>
      </c>
      <c r="F1021" s="9" t="s">
        <v>138</v>
      </c>
      <c r="G1021" s="9" t="s">
        <v>140</v>
      </c>
      <c r="H1021" s="9" t="str">
        <f>IF(G1021="","",VLOOKUP(G1021,Metadata!$J$2:$K$22,2,FALSE))</f>
        <v>Lisbon Metropolitan Area</v>
      </c>
      <c r="I1021" s="9" t="s">
        <v>228</v>
      </c>
      <c r="J1021" s="9" t="str">
        <f>IF(I1021="","",VLOOKUP(I1021,Metadata!$P$2:$Q$43,2,FALSE))</f>
        <v>Europe</v>
      </c>
      <c r="K1021" s="9" t="str">
        <f t="shared" si="0"/>
        <v>International</v>
      </c>
      <c r="L1021" s="9" t="s">
        <v>137</v>
      </c>
      <c r="M1021" s="9" t="str">
        <f>IF(L1021="","",VLOOKUP(L1021,Metadata!$J$2:$K$22,2,FALSE))</f>
        <v/>
      </c>
      <c r="N1021" s="9" t="s">
        <v>141</v>
      </c>
      <c r="O1021" s="9" t="s">
        <v>137</v>
      </c>
      <c r="P1021" s="9" t="s">
        <v>191</v>
      </c>
      <c r="Q1021" s="10" t="str">
        <f t="shared" si="1"/>
        <v>Remote Job (full or flexible)</v>
      </c>
      <c r="R1021" s="10">
        <v>5</v>
      </c>
      <c r="S1021" s="9" t="s">
        <v>143</v>
      </c>
      <c r="T1021" s="9" t="s">
        <v>137</v>
      </c>
      <c r="U1021" s="9" t="str">
        <f>IF(S1021&lt;&gt;"",S1021,IF(T1021&lt;&gt;"",VLOOKUP(T1021,Metadata!$S$2:$T$228,2,FALSE),""))</f>
        <v>Technical Team Leader</v>
      </c>
      <c r="V1021" s="9" t="s">
        <v>207</v>
      </c>
      <c r="W1021" s="9" t="s">
        <v>137</v>
      </c>
      <c r="X1021" s="9" t="s">
        <v>208</v>
      </c>
      <c r="Y1021" s="9" t="s">
        <v>137</v>
      </c>
      <c r="Z1021" s="9" t="s">
        <v>262</v>
      </c>
      <c r="AA1021" s="9" t="s">
        <v>165</v>
      </c>
      <c r="AB1021" s="9" t="s">
        <v>137</v>
      </c>
      <c r="AC1021" s="9"/>
      <c r="AD1021" s="9"/>
      <c r="AE1021" s="9"/>
      <c r="AF1021" s="9"/>
      <c r="AG1021" s="9"/>
      <c r="AH1021" s="9"/>
      <c r="AI1021" s="9"/>
      <c r="AJ1021" s="9" t="s">
        <v>185</v>
      </c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 t="s">
        <v>178</v>
      </c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 t="s">
        <v>200</v>
      </c>
      <c r="BT1021" s="9"/>
      <c r="BU1021" s="9"/>
      <c r="BV1021" s="9"/>
      <c r="BW1021" s="9"/>
      <c r="BX1021" s="9"/>
      <c r="BY1021" s="9"/>
      <c r="BZ1021" s="9"/>
      <c r="CA1021" s="10"/>
      <c r="CB1021" s="10" t="str">
        <f t="shared" si="5"/>
        <v/>
      </c>
      <c r="CC1021" s="10"/>
      <c r="CD1021" s="9" t="str">
        <f t="shared" si="2"/>
        <v/>
      </c>
      <c r="CE1021" s="9" t="s">
        <v>232</v>
      </c>
      <c r="CF1021" s="9" t="s">
        <v>419</v>
      </c>
      <c r="CG1021" s="9">
        <f>IF(CF1021="","",VLOOKUP(CF1021,Metadata!$D$2:$H$20,2,FALSE))</f>
        <v>62500</v>
      </c>
      <c r="CH1021" s="9">
        <f>IF(CF1021="","",VLOOKUP(CF1021,Metadata!$D$2:$H$20,4,FALSE))</f>
        <v>60000</v>
      </c>
      <c r="CI1021" s="9">
        <f>IF(CF1021="","",VLOOKUP(CF1021,Metadata!$D$2:$H$20,5,FALSE))</f>
        <v>65000</v>
      </c>
      <c r="CJ1021" s="9">
        <f t="shared" si="3"/>
        <v>62500</v>
      </c>
      <c r="CK1021" s="9" t="s">
        <v>277</v>
      </c>
      <c r="CL1021" s="10">
        <v>4</v>
      </c>
      <c r="CM1021" s="10">
        <v>4</v>
      </c>
      <c r="CN1021" s="10">
        <v>6</v>
      </c>
      <c r="CO1021" s="10">
        <v>6</v>
      </c>
      <c r="CP1021" s="10">
        <v>4</v>
      </c>
      <c r="CQ1021" s="10">
        <v>5</v>
      </c>
      <c r="CR1021" s="10">
        <v>6</v>
      </c>
      <c r="CS1021" s="10">
        <v>6</v>
      </c>
      <c r="CT1021" s="10">
        <v>4</v>
      </c>
      <c r="CU1021" s="10">
        <v>6</v>
      </c>
      <c r="CV1021" s="10">
        <v>6</v>
      </c>
      <c r="CW1021" s="10">
        <v>6</v>
      </c>
      <c r="CX1021" s="10">
        <v>7</v>
      </c>
      <c r="CY1021" s="10">
        <v>6</v>
      </c>
      <c r="CZ1021" s="10">
        <v>5</v>
      </c>
      <c r="DA1021" s="10">
        <v>3</v>
      </c>
      <c r="DB1021" s="10">
        <v>5</v>
      </c>
      <c r="DC1021" s="10">
        <v>7</v>
      </c>
      <c r="DD1021" s="10">
        <v>5</v>
      </c>
      <c r="DE1021" s="10">
        <v>6</v>
      </c>
      <c r="DF1021" s="10">
        <v>4</v>
      </c>
      <c r="DG1021" s="10">
        <v>6</v>
      </c>
      <c r="DH1021" s="10">
        <v>6</v>
      </c>
      <c r="DI1021" s="10">
        <v>6</v>
      </c>
      <c r="DJ1021" s="10">
        <v>6</v>
      </c>
      <c r="DK1021" s="10">
        <v>5</v>
      </c>
      <c r="DL1021" s="10">
        <v>6</v>
      </c>
      <c r="DM1021" s="9" t="s">
        <v>154</v>
      </c>
      <c r="DN1021" s="10">
        <v>1981</v>
      </c>
      <c r="DO1021" s="9">
        <f t="shared" si="4"/>
        <v>40</v>
      </c>
      <c r="DP1021" s="9" t="s">
        <v>155</v>
      </c>
      <c r="DQ1021" s="9" t="s">
        <v>156</v>
      </c>
      <c r="DR1021" s="9" t="s">
        <v>157</v>
      </c>
      <c r="DS1021" s="9" t="s">
        <v>137</v>
      </c>
      <c r="DT1021" s="9" t="s">
        <v>181</v>
      </c>
      <c r="DU1021" s="9" t="s">
        <v>158</v>
      </c>
      <c r="DV1021" s="9" t="str">
        <f>VLOOKUP(DU1021,Metadata!$B$2:$C$7,2,FALSE)</f>
        <v>6+ years</v>
      </c>
    </row>
    <row r="1022" spans="1:126">
      <c r="A1022" s="13">
        <v>1021</v>
      </c>
      <c r="B1022" s="9" t="s">
        <v>135</v>
      </c>
      <c r="C1022" s="9" t="str">
        <f>VLOOKUP(B1022,Metadata!$M$2:$N$6,2,FALSE)</f>
        <v>Permanent Employee</v>
      </c>
      <c r="D1022" s="9" t="s">
        <v>159</v>
      </c>
      <c r="E1022" s="9" t="s">
        <v>137</v>
      </c>
      <c r="F1022" s="9" t="s">
        <v>138</v>
      </c>
      <c r="G1022" s="9" t="s">
        <v>283</v>
      </c>
      <c r="H1022" s="9" t="str">
        <f>IF(G1022="","",VLOOKUP(G1022,Metadata!$J$2:$K$22,2,FALSE))</f>
        <v>Lisbon Metropolitan Area</v>
      </c>
      <c r="I1022" s="9" t="s">
        <v>138</v>
      </c>
      <c r="J1022" s="9" t="str">
        <f>IF(I1022="","",VLOOKUP(I1022,Metadata!$P$2:$Q$43,2,FALSE))</f>
        <v>Europe</v>
      </c>
      <c r="K1022" s="9" t="str">
        <f t="shared" si="0"/>
        <v>Portugal</v>
      </c>
      <c r="L1022" s="9" t="s">
        <v>283</v>
      </c>
      <c r="M1022" s="9" t="str">
        <f>IF(L1022="","",VLOOKUP(L1022,Metadata!$J$2:$K$22,2,FALSE))</f>
        <v>Lisbon Metropolitan Area</v>
      </c>
      <c r="N1022" s="9" t="s">
        <v>141</v>
      </c>
      <c r="O1022" s="9" t="s">
        <v>137</v>
      </c>
      <c r="P1022" s="9" t="s">
        <v>142</v>
      </c>
      <c r="Q1022" s="10" t="str">
        <f t="shared" si="1"/>
        <v>Full Office Job</v>
      </c>
      <c r="R1022" s="10">
        <v>4</v>
      </c>
      <c r="S1022" s="9" t="s">
        <v>192</v>
      </c>
      <c r="T1022" s="9" t="s">
        <v>137</v>
      </c>
      <c r="U1022" s="9" t="str">
        <f>IF(S1022&lt;&gt;"",S1022,IF(T1022&lt;&gt;"",VLOOKUP(T1022,Metadata!$S$2:$T$228,2,FALSE),""))</f>
        <v>Back-End Developer</v>
      </c>
      <c r="V1022" s="9" t="s">
        <v>162</v>
      </c>
      <c r="W1022" s="9" t="s">
        <v>137</v>
      </c>
      <c r="X1022" s="9" t="s">
        <v>175</v>
      </c>
      <c r="Y1022" s="9" t="s">
        <v>137</v>
      </c>
      <c r="Z1022" s="9" t="s">
        <v>262</v>
      </c>
      <c r="AA1022" s="9" t="s">
        <v>165</v>
      </c>
      <c r="AB1022" s="9" t="s">
        <v>137</v>
      </c>
      <c r="AC1022" s="9" t="s">
        <v>147</v>
      </c>
      <c r="AD1022" s="9"/>
      <c r="AE1022" s="9"/>
      <c r="AF1022" s="9"/>
      <c r="AG1022" s="9" t="s">
        <v>166</v>
      </c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 t="s">
        <v>324</v>
      </c>
      <c r="AU1022" s="9"/>
      <c r="AV1022" s="9"/>
      <c r="AW1022" s="9"/>
      <c r="AX1022" s="9"/>
      <c r="AY1022" s="9"/>
      <c r="AZ1022" s="9"/>
      <c r="BA1022" s="9" t="s">
        <v>178</v>
      </c>
      <c r="BB1022" s="9"/>
      <c r="BC1022" s="9"/>
      <c r="BD1022" s="9"/>
      <c r="BE1022" s="9"/>
      <c r="BF1022" s="9"/>
      <c r="BG1022" s="9"/>
      <c r="BH1022" s="9"/>
      <c r="BI1022" s="9"/>
      <c r="BJ1022" s="9" t="s">
        <v>167</v>
      </c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 t="s">
        <v>346</v>
      </c>
      <c r="CA1022" s="10"/>
      <c r="CB1022" s="10" t="str">
        <f t="shared" si="5"/>
        <v/>
      </c>
      <c r="CC1022" s="10"/>
      <c r="CD1022" s="9" t="str">
        <f t="shared" si="2"/>
        <v/>
      </c>
      <c r="CE1022" s="9" t="s">
        <v>168</v>
      </c>
      <c r="CF1022" s="9" t="s">
        <v>169</v>
      </c>
      <c r="CG1022" s="9">
        <f>IF(CF1022="","",VLOOKUP(CF1022,Metadata!$D$2:$H$20,2,FALSE))</f>
        <v>12500</v>
      </c>
      <c r="CH1022" s="9">
        <f>IF(CF1022="","",VLOOKUP(CF1022,Metadata!$D$2:$H$20,4,FALSE))</f>
        <v>0</v>
      </c>
      <c r="CI1022" s="9">
        <f>IF(CF1022="","",VLOOKUP(CF1022,Metadata!$D$2:$H$20,5,FALSE))</f>
        <v>15000</v>
      </c>
      <c r="CJ1022" s="9">
        <f t="shared" si="3"/>
        <v>12500</v>
      </c>
      <c r="CK1022" s="9" t="s">
        <v>189</v>
      </c>
      <c r="CL1022" s="10">
        <v>1</v>
      </c>
      <c r="CM1022" s="10">
        <v>3</v>
      </c>
      <c r="CN1022" s="10">
        <v>7</v>
      </c>
      <c r="CO1022" s="10">
        <v>4</v>
      </c>
      <c r="CP1022" s="10">
        <v>6</v>
      </c>
      <c r="CQ1022" s="10">
        <v>6</v>
      </c>
      <c r="CR1022" s="10">
        <v>3</v>
      </c>
      <c r="CS1022" s="10">
        <v>4</v>
      </c>
      <c r="CT1022" s="10">
        <v>7</v>
      </c>
      <c r="CU1022" s="10">
        <v>1</v>
      </c>
      <c r="CV1022" s="10">
        <v>1</v>
      </c>
      <c r="CW1022" s="10">
        <v>4</v>
      </c>
      <c r="CX1022" s="10">
        <v>4</v>
      </c>
      <c r="CY1022" s="10">
        <v>5</v>
      </c>
      <c r="CZ1022" s="10">
        <v>6</v>
      </c>
      <c r="DA1022" s="10">
        <v>4</v>
      </c>
      <c r="DB1022" s="10">
        <v>4</v>
      </c>
      <c r="DC1022" s="10">
        <v>5</v>
      </c>
      <c r="DD1022" s="10">
        <v>5</v>
      </c>
      <c r="DE1022" s="10">
        <v>4</v>
      </c>
      <c r="DF1022" s="10">
        <v>7</v>
      </c>
      <c r="DG1022" s="10">
        <v>3</v>
      </c>
      <c r="DH1022" s="10">
        <v>5</v>
      </c>
      <c r="DI1022" s="10">
        <v>6</v>
      </c>
      <c r="DJ1022" s="10">
        <v>5</v>
      </c>
      <c r="DK1022" s="10">
        <v>6</v>
      </c>
      <c r="DL1022" s="10">
        <v>3</v>
      </c>
      <c r="DM1022" s="9" t="s">
        <v>154</v>
      </c>
      <c r="DN1022" s="10">
        <v>1988</v>
      </c>
      <c r="DO1022" s="9">
        <f t="shared" si="4"/>
        <v>33</v>
      </c>
      <c r="DP1022" s="9" t="s">
        <v>155</v>
      </c>
      <c r="DQ1022" s="9" t="s">
        <v>210</v>
      </c>
      <c r="DR1022" s="9" t="s">
        <v>157</v>
      </c>
      <c r="DS1022" s="9" t="s">
        <v>137</v>
      </c>
      <c r="DT1022" s="9" t="s">
        <v>181</v>
      </c>
      <c r="DU1022" s="9" t="s">
        <v>223</v>
      </c>
      <c r="DV1022" s="9" t="str">
        <f>VLOOKUP(DU1022,Metadata!$B$2:$C$7,2,FALSE)</f>
        <v>3 - 6 years</v>
      </c>
    </row>
    <row r="1023" spans="1:126">
      <c r="A1023" s="13">
        <v>1022</v>
      </c>
      <c r="B1023" s="9" t="s">
        <v>135</v>
      </c>
      <c r="C1023" s="9" t="str">
        <f>VLOOKUP(B1023,Metadata!$M$2:$N$6,2,FALSE)</f>
        <v>Permanent Employee</v>
      </c>
      <c r="D1023" s="9" t="s">
        <v>136</v>
      </c>
      <c r="E1023" s="9" t="s">
        <v>137</v>
      </c>
      <c r="F1023" s="9" t="s">
        <v>138</v>
      </c>
      <c r="G1023" s="9" t="s">
        <v>140</v>
      </c>
      <c r="H1023" s="9" t="str">
        <f>IF(G1023="","",VLOOKUP(G1023,Metadata!$J$2:$K$22,2,FALSE))</f>
        <v>Lisbon Metropolitan Area</v>
      </c>
      <c r="I1023" s="9" t="s">
        <v>138</v>
      </c>
      <c r="J1023" s="9" t="str">
        <f>IF(I1023="","",VLOOKUP(I1023,Metadata!$P$2:$Q$43,2,FALSE))</f>
        <v>Europe</v>
      </c>
      <c r="K1023" s="9" t="str">
        <f t="shared" si="0"/>
        <v>Portugal</v>
      </c>
      <c r="L1023" s="9" t="s">
        <v>140</v>
      </c>
      <c r="M1023" s="9" t="str">
        <f>IF(L1023="","",VLOOKUP(L1023,Metadata!$J$2:$K$22,2,FALSE))</f>
        <v>Lisbon Metropolitan Area</v>
      </c>
      <c r="N1023" s="9" t="s">
        <v>141</v>
      </c>
      <c r="O1023" s="9" t="s">
        <v>137</v>
      </c>
      <c r="P1023" s="9" t="s">
        <v>142</v>
      </c>
      <c r="Q1023" s="10" t="str">
        <f t="shared" si="1"/>
        <v>Full Office Job</v>
      </c>
      <c r="R1023" s="10">
        <v>5</v>
      </c>
      <c r="S1023" s="9" t="s">
        <v>249</v>
      </c>
      <c r="T1023" s="9" t="s">
        <v>137</v>
      </c>
      <c r="U1023" s="9" t="str">
        <f>IF(S1023&lt;&gt;"",S1023,IF(T1023&lt;&gt;"",VLOOKUP(T1023,Metadata!$S$2:$T$228,2,FALSE),""))</f>
        <v>Business Applications (BI/CRM/ERP)</v>
      </c>
      <c r="V1023" s="9" t="s">
        <v>256</v>
      </c>
      <c r="W1023" s="9" t="s">
        <v>137</v>
      </c>
      <c r="X1023" s="9" t="s">
        <v>269</v>
      </c>
      <c r="Y1023" s="9" t="s">
        <v>137</v>
      </c>
      <c r="Z1023" s="9" t="s">
        <v>146</v>
      </c>
      <c r="AA1023" s="9" t="s">
        <v>137</v>
      </c>
      <c r="AB1023" s="9" t="s">
        <v>137</v>
      </c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 t="s">
        <v>150</v>
      </c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 t="s">
        <v>150</v>
      </c>
      <c r="BZ1023" s="9" t="s">
        <v>137</v>
      </c>
      <c r="CA1023" s="10"/>
      <c r="CB1023" s="10" t="str">
        <f t="shared" si="5"/>
        <v/>
      </c>
      <c r="CC1023" s="10"/>
      <c r="CD1023" s="9" t="str">
        <f t="shared" si="2"/>
        <v/>
      </c>
      <c r="CE1023" s="9" t="s">
        <v>232</v>
      </c>
      <c r="CF1023" s="9" t="s">
        <v>245</v>
      </c>
      <c r="CG1023" s="9">
        <f>IF(CF1023="","",VLOOKUP(CF1023,Metadata!$D$2:$H$20,2,FALSE))</f>
        <v>42500</v>
      </c>
      <c r="CH1023" s="9">
        <f>IF(CF1023="","",VLOOKUP(CF1023,Metadata!$D$2:$H$20,4,FALSE))</f>
        <v>40000</v>
      </c>
      <c r="CI1023" s="9">
        <f>IF(CF1023="","",VLOOKUP(CF1023,Metadata!$D$2:$H$20,5,FALSE))</f>
        <v>45000</v>
      </c>
      <c r="CJ1023" s="9">
        <f t="shared" si="3"/>
        <v>42500</v>
      </c>
      <c r="CK1023" s="9" t="s">
        <v>221</v>
      </c>
      <c r="CL1023" s="10">
        <v>5</v>
      </c>
      <c r="CM1023" s="10">
        <v>4</v>
      </c>
      <c r="CN1023" s="10">
        <v>7</v>
      </c>
      <c r="CO1023" s="10">
        <v>7</v>
      </c>
      <c r="CP1023" s="10">
        <v>6</v>
      </c>
      <c r="CQ1023" s="10">
        <v>6</v>
      </c>
      <c r="CR1023" s="10">
        <v>5</v>
      </c>
      <c r="CS1023" s="10">
        <v>6</v>
      </c>
      <c r="CT1023" s="10">
        <v>5</v>
      </c>
      <c r="CU1023" s="10">
        <v>5</v>
      </c>
      <c r="CV1023" s="10">
        <v>5</v>
      </c>
      <c r="CW1023" s="10">
        <v>6</v>
      </c>
      <c r="CX1023" s="10">
        <v>4</v>
      </c>
      <c r="CY1023" s="10">
        <v>5</v>
      </c>
      <c r="CZ1023" s="10">
        <v>4</v>
      </c>
      <c r="DA1023" s="10">
        <v>5</v>
      </c>
      <c r="DB1023" s="10">
        <v>5</v>
      </c>
      <c r="DC1023" s="10">
        <v>4</v>
      </c>
      <c r="DD1023" s="10">
        <v>3</v>
      </c>
      <c r="DE1023" s="10">
        <v>6</v>
      </c>
      <c r="DF1023" s="10">
        <v>4</v>
      </c>
      <c r="DG1023" s="10">
        <v>7</v>
      </c>
      <c r="DH1023" s="10">
        <v>2</v>
      </c>
      <c r="DI1023" s="10">
        <v>3</v>
      </c>
      <c r="DJ1023" s="10">
        <v>3</v>
      </c>
      <c r="DK1023" s="10">
        <v>3</v>
      </c>
      <c r="DL1023" s="10">
        <v>3</v>
      </c>
      <c r="DM1023" s="9" t="s">
        <v>154</v>
      </c>
      <c r="DN1023" s="10">
        <v>1995</v>
      </c>
      <c r="DO1023" s="9">
        <f t="shared" si="4"/>
        <v>26</v>
      </c>
      <c r="DP1023" s="9" t="s">
        <v>155</v>
      </c>
      <c r="DQ1023" s="9" t="s">
        <v>156</v>
      </c>
      <c r="DR1023" s="9" t="s">
        <v>157</v>
      </c>
      <c r="DS1023" s="9" t="s">
        <v>137</v>
      </c>
      <c r="DT1023" s="9" t="s">
        <v>181</v>
      </c>
      <c r="DU1023" s="9" t="s">
        <v>223</v>
      </c>
      <c r="DV1023" s="9" t="str">
        <f>VLOOKUP(DU1023,Metadata!$B$2:$C$7,2,FALSE)</f>
        <v>3 - 6 years</v>
      </c>
    </row>
    <row r="1024" spans="1:126">
      <c r="A1024" s="13">
        <v>1023</v>
      </c>
      <c r="B1024" s="9" t="s">
        <v>135</v>
      </c>
      <c r="C1024" s="9" t="str">
        <f>VLOOKUP(B1024,Metadata!$M$2:$N$6,2,FALSE)</f>
        <v>Permanent Employee</v>
      </c>
      <c r="D1024" s="9" t="s">
        <v>159</v>
      </c>
      <c r="E1024" s="9" t="s">
        <v>137</v>
      </c>
      <c r="F1024" s="9" t="s">
        <v>138</v>
      </c>
      <c r="G1024" s="9" t="s">
        <v>140</v>
      </c>
      <c r="H1024" s="9" t="str">
        <f>IF(G1024="","",VLOOKUP(G1024,Metadata!$J$2:$K$22,2,FALSE))</f>
        <v>Lisbon Metropolitan Area</v>
      </c>
      <c r="I1024" s="9" t="s">
        <v>138</v>
      </c>
      <c r="J1024" s="9" t="str">
        <f>IF(I1024="","",VLOOKUP(I1024,Metadata!$P$2:$Q$43,2,FALSE))</f>
        <v>Europe</v>
      </c>
      <c r="K1024" s="9" t="str">
        <f t="shared" si="0"/>
        <v>Portugal</v>
      </c>
      <c r="L1024" s="9" t="s">
        <v>140</v>
      </c>
      <c r="M1024" s="9" t="str">
        <f>IF(L1024="","",VLOOKUP(L1024,Metadata!$J$2:$K$22,2,FALSE))</f>
        <v>Lisbon Metropolitan Area</v>
      </c>
      <c r="N1024" s="9" t="s">
        <v>141</v>
      </c>
      <c r="O1024" s="9" t="s">
        <v>137</v>
      </c>
      <c r="P1024" s="9" t="s">
        <v>142</v>
      </c>
      <c r="Q1024" s="10" t="str">
        <f t="shared" si="1"/>
        <v>Full Office Job</v>
      </c>
      <c r="R1024" s="10">
        <v>7</v>
      </c>
      <c r="S1024" s="9" t="s">
        <v>206</v>
      </c>
      <c r="T1024" s="9" t="s">
        <v>137</v>
      </c>
      <c r="U1024" s="9" t="str">
        <f>IF(S1024&lt;&gt;"",S1024,IF(T1024&lt;&gt;"",VLOOKUP(T1024,Metadata!$S$2:$T$228,2,FALSE),""))</f>
        <v>Mobile Apps Developer</v>
      </c>
      <c r="V1024" s="9" t="s">
        <v>144</v>
      </c>
      <c r="W1024" s="9" t="s">
        <v>137</v>
      </c>
      <c r="X1024" s="9" t="s">
        <v>269</v>
      </c>
      <c r="Y1024" s="9" t="s">
        <v>137</v>
      </c>
      <c r="Z1024" s="9" t="s">
        <v>184</v>
      </c>
      <c r="AA1024" s="9" t="s">
        <v>137</v>
      </c>
      <c r="AB1024" s="9" t="s">
        <v>137</v>
      </c>
      <c r="AC1024" s="9"/>
      <c r="AD1024" s="9"/>
      <c r="AE1024" s="9" t="s">
        <v>194</v>
      </c>
      <c r="AF1024" s="9"/>
      <c r="AG1024" s="9"/>
      <c r="AH1024" s="9"/>
      <c r="AI1024" s="9"/>
      <c r="AJ1024" s="9"/>
      <c r="AK1024" s="9"/>
      <c r="AL1024" s="9" t="s">
        <v>177</v>
      </c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 t="s">
        <v>167</v>
      </c>
      <c r="BK1024" s="9" t="s">
        <v>198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10"/>
      <c r="CB1024" s="10" t="str">
        <f t="shared" si="5"/>
        <v/>
      </c>
      <c r="CC1024" s="10"/>
      <c r="CD1024" s="9" t="str">
        <f t="shared" si="2"/>
        <v/>
      </c>
      <c r="CE1024" s="9" t="s">
        <v>151</v>
      </c>
      <c r="CF1024" s="9" t="s">
        <v>225</v>
      </c>
      <c r="CG1024" s="9">
        <f>IF(CF1024="","",VLOOKUP(CF1024,Metadata!$D$2:$H$20,2,FALSE))</f>
        <v>22500</v>
      </c>
      <c r="CH1024" s="9">
        <f>IF(CF1024="","",VLOOKUP(CF1024,Metadata!$D$2:$H$20,4,FALSE))</f>
        <v>20000</v>
      </c>
      <c r="CI1024" s="9">
        <f>IF(CF1024="","",VLOOKUP(CF1024,Metadata!$D$2:$H$20,5,FALSE))</f>
        <v>25000</v>
      </c>
      <c r="CJ1024" s="9">
        <f t="shared" si="3"/>
        <v>22500</v>
      </c>
      <c r="CK1024" s="9" t="s">
        <v>221</v>
      </c>
      <c r="CL1024" s="10">
        <v>4</v>
      </c>
      <c r="CM1024" s="10">
        <v>4</v>
      </c>
      <c r="CN1024" s="10">
        <v>7</v>
      </c>
      <c r="CO1024" s="10">
        <v>7</v>
      </c>
      <c r="CP1024" s="10">
        <v>6</v>
      </c>
      <c r="CQ1024" s="10">
        <v>7</v>
      </c>
      <c r="CR1024" s="10">
        <v>6</v>
      </c>
      <c r="CS1024" s="10">
        <v>6</v>
      </c>
      <c r="CT1024" s="10">
        <v>6</v>
      </c>
      <c r="CU1024" s="10">
        <v>6</v>
      </c>
      <c r="CV1024" s="10">
        <v>5</v>
      </c>
      <c r="CW1024" s="10">
        <v>5</v>
      </c>
      <c r="CX1024" s="10">
        <v>5</v>
      </c>
      <c r="CY1024" s="10">
        <v>5</v>
      </c>
      <c r="CZ1024" s="10">
        <v>7</v>
      </c>
      <c r="DA1024" s="10">
        <v>5</v>
      </c>
      <c r="DB1024" s="10">
        <v>6</v>
      </c>
      <c r="DC1024" s="10">
        <v>7</v>
      </c>
      <c r="DD1024" s="10">
        <v>7</v>
      </c>
      <c r="DE1024" s="10">
        <v>7</v>
      </c>
      <c r="DF1024" s="10">
        <v>6</v>
      </c>
      <c r="DG1024" s="10">
        <v>7</v>
      </c>
      <c r="DH1024" s="10">
        <v>6</v>
      </c>
      <c r="DI1024" s="10">
        <v>6</v>
      </c>
      <c r="DJ1024" s="10">
        <v>5</v>
      </c>
      <c r="DK1024" s="10">
        <v>6</v>
      </c>
      <c r="DL1024" s="10">
        <v>5</v>
      </c>
      <c r="DM1024" s="9" t="s">
        <v>154</v>
      </c>
      <c r="DN1024" s="10">
        <v>1993</v>
      </c>
      <c r="DO1024" s="9">
        <f t="shared" si="4"/>
        <v>28</v>
      </c>
      <c r="DP1024" s="9" t="s">
        <v>155</v>
      </c>
      <c r="DQ1024" s="9" t="s">
        <v>156</v>
      </c>
      <c r="DR1024" s="9" t="s">
        <v>157</v>
      </c>
      <c r="DS1024" s="9" t="s">
        <v>137</v>
      </c>
      <c r="DT1024" s="9" t="s">
        <v>181</v>
      </c>
      <c r="DU1024" s="9" t="s">
        <v>223</v>
      </c>
      <c r="DV1024" s="9" t="str">
        <f>VLOOKUP(DU1024,Metadata!$B$2:$C$7,2,FALSE)</f>
        <v>3 - 6 years</v>
      </c>
    </row>
    <row r="1025" spans="1:126">
      <c r="A1025" s="13">
        <v>1024</v>
      </c>
      <c r="B1025" s="9" t="s">
        <v>326</v>
      </c>
      <c r="C1025" s="9" t="str">
        <f>VLOOKUP(B1025,Metadata!$M$2:$N$6,2,FALSE)</f>
        <v>Permanent Employee</v>
      </c>
      <c r="D1025" s="9" t="s">
        <v>159</v>
      </c>
      <c r="E1025" s="9" t="s">
        <v>137</v>
      </c>
      <c r="F1025" s="9" t="s">
        <v>138</v>
      </c>
      <c r="G1025" s="9" t="s">
        <v>172</v>
      </c>
      <c r="H1025" s="9" t="str">
        <f>IF(G1025="","",VLOOKUP(G1025,Metadata!$J$2:$K$22,2,FALSE))</f>
        <v>Porto Metropolitan Area</v>
      </c>
      <c r="I1025" s="9" t="s">
        <v>138</v>
      </c>
      <c r="J1025" s="9" t="str">
        <f>IF(I1025="","",VLOOKUP(I1025,Metadata!$P$2:$Q$43,2,FALSE))</f>
        <v>Europe</v>
      </c>
      <c r="K1025" s="9" t="str">
        <f t="shared" si="0"/>
        <v>Portugal</v>
      </c>
      <c r="L1025" s="9" t="s">
        <v>172</v>
      </c>
      <c r="M1025" s="9" t="str">
        <f>IF(L1025="","",VLOOKUP(L1025,Metadata!$J$2:$K$22,2,FALSE))</f>
        <v>Porto Metropolitan Area</v>
      </c>
      <c r="N1025" s="9" t="s">
        <v>141</v>
      </c>
      <c r="O1025" s="9" t="s">
        <v>137</v>
      </c>
      <c r="P1025" s="9" t="s">
        <v>142</v>
      </c>
      <c r="Q1025" s="10" t="str">
        <f t="shared" si="1"/>
        <v>Full Office Job</v>
      </c>
      <c r="R1025" s="10">
        <v>4</v>
      </c>
      <c r="S1025" s="9" t="s">
        <v>192</v>
      </c>
      <c r="T1025" s="9" t="s">
        <v>137</v>
      </c>
      <c r="U1025" s="9" t="str">
        <f>IF(S1025&lt;&gt;"",S1025,IF(T1025&lt;&gt;"",VLOOKUP(T1025,Metadata!$S$2:$T$228,2,FALSE),""))</f>
        <v>Back-End Developer</v>
      </c>
      <c r="V1025" s="9" t="s">
        <v>162</v>
      </c>
      <c r="W1025" s="9" t="s">
        <v>137</v>
      </c>
      <c r="X1025" s="9" t="s">
        <v>163</v>
      </c>
      <c r="Y1025" s="9" t="s">
        <v>137</v>
      </c>
      <c r="Z1025" s="9" t="s">
        <v>184</v>
      </c>
      <c r="AA1025" s="9" t="s">
        <v>165</v>
      </c>
      <c r="AB1025" s="9" t="s">
        <v>137</v>
      </c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 t="s">
        <v>324</v>
      </c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 t="s">
        <v>150</v>
      </c>
      <c r="BZ1025" s="9" t="s">
        <v>137</v>
      </c>
      <c r="CA1025" s="10"/>
      <c r="CB1025" s="10" t="str">
        <f t="shared" si="5"/>
        <v/>
      </c>
      <c r="CC1025" s="10"/>
      <c r="CD1025" s="9" t="str">
        <f t="shared" si="2"/>
        <v/>
      </c>
      <c r="CE1025" s="9" t="s">
        <v>232</v>
      </c>
      <c r="CF1025" s="9" t="s">
        <v>169</v>
      </c>
      <c r="CG1025" s="9">
        <f>IF(CF1025="","",VLOOKUP(CF1025,Metadata!$D$2:$H$20,2,FALSE))</f>
        <v>12500</v>
      </c>
      <c r="CH1025" s="9">
        <f>IF(CF1025="","",VLOOKUP(CF1025,Metadata!$D$2:$H$20,4,FALSE))</f>
        <v>0</v>
      </c>
      <c r="CI1025" s="9">
        <f>IF(CF1025="","",VLOOKUP(CF1025,Metadata!$D$2:$H$20,5,FALSE))</f>
        <v>15000</v>
      </c>
      <c r="CJ1025" s="9">
        <f t="shared" si="3"/>
        <v>12500</v>
      </c>
      <c r="CK1025" s="9" t="s">
        <v>153</v>
      </c>
      <c r="CL1025" s="10">
        <v>6</v>
      </c>
      <c r="CM1025" s="10">
        <v>5</v>
      </c>
      <c r="CN1025" s="10">
        <v>7</v>
      </c>
      <c r="CO1025" s="10">
        <v>6</v>
      </c>
      <c r="CP1025" s="10">
        <v>3</v>
      </c>
      <c r="CQ1025" s="10">
        <v>6</v>
      </c>
      <c r="CR1025" s="10">
        <v>5</v>
      </c>
      <c r="CS1025" s="10">
        <v>7</v>
      </c>
      <c r="CT1025" s="10">
        <v>7</v>
      </c>
      <c r="CU1025" s="10">
        <v>5</v>
      </c>
      <c r="CV1025" s="10">
        <v>5</v>
      </c>
      <c r="CW1025" s="10">
        <v>5</v>
      </c>
      <c r="CX1025" s="10">
        <v>4</v>
      </c>
      <c r="CY1025" s="10">
        <v>4</v>
      </c>
      <c r="CZ1025" s="10">
        <v>4</v>
      </c>
      <c r="DA1025" s="10">
        <v>5</v>
      </c>
      <c r="DB1025" s="10">
        <v>5</v>
      </c>
      <c r="DC1025" s="10">
        <v>5</v>
      </c>
      <c r="DD1025" s="10">
        <v>2</v>
      </c>
      <c r="DE1025" s="10">
        <v>7</v>
      </c>
      <c r="DF1025" s="10">
        <v>3</v>
      </c>
      <c r="DG1025" s="10">
        <v>5</v>
      </c>
      <c r="DH1025" s="10">
        <v>4</v>
      </c>
      <c r="DI1025" s="10">
        <v>5</v>
      </c>
      <c r="DJ1025" s="10">
        <v>5</v>
      </c>
      <c r="DK1025" s="10">
        <v>3</v>
      </c>
      <c r="DL1025" s="10">
        <v>5</v>
      </c>
      <c r="DM1025" s="9" t="s">
        <v>154</v>
      </c>
      <c r="DN1025" s="10">
        <v>1999</v>
      </c>
      <c r="DO1025" s="9">
        <f t="shared" si="4"/>
        <v>22</v>
      </c>
      <c r="DP1025" s="9" t="s">
        <v>155</v>
      </c>
      <c r="DQ1025" s="9" t="s">
        <v>210</v>
      </c>
      <c r="DR1025" s="9" t="s">
        <v>157</v>
      </c>
      <c r="DS1025" s="9" t="s">
        <v>137</v>
      </c>
      <c r="DT1025" s="9" t="s">
        <v>181</v>
      </c>
      <c r="DU1025" s="9" t="s">
        <v>233</v>
      </c>
      <c r="DV1025" s="9" t="str">
        <f>VLOOKUP(DU1025,Metadata!$B$2:$C$7,2,FALSE)</f>
        <v>0 - 3 years</v>
      </c>
    </row>
    <row r="1026" spans="1:126">
      <c r="A1026" s="13">
        <v>1025</v>
      </c>
      <c r="B1026" s="9" t="s">
        <v>135</v>
      </c>
      <c r="C1026" s="9" t="str">
        <f>VLOOKUP(B1026,Metadata!$M$2:$N$6,2,FALSE)</f>
        <v>Permanent Employee</v>
      </c>
      <c r="D1026" s="9" t="s">
        <v>159</v>
      </c>
      <c r="E1026" s="9" t="s">
        <v>137</v>
      </c>
      <c r="F1026" s="9" t="s">
        <v>138</v>
      </c>
      <c r="G1026" s="9" t="s">
        <v>182</v>
      </c>
      <c r="H1026" s="9" t="str">
        <f>IF(G1026="","",VLOOKUP(G1026,Metadata!$J$2:$K$22,2,FALSE))</f>
        <v>Azores and Madeira</v>
      </c>
      <c r="I1026" s="9" t="s">
        <v>138</v>
      </c>
      <c r="J1026" s="9" t="str">
        <f>IF(I1026="","",VLOOKUP(I1026,Metadata!$P$2:$Q$43,2,FALSE))</f>
        <v>Europe</v>
      </c>
      <c r="K1026" s="9" t="str">
        <f t="shared" si="0"/>
        <v>Portugal</v>
      </c>
      <c r="L1026" s="9" t="s">
        <v>182</v>
      </c>
      <c r="M1026" s="9" t="str">
        <f>IF(L1026="","",VLOOKUP(L1026,Metadata!$J$2:$K$22,2,FALSE))</f>
        <v>Azores and Madeira</v>
      </c>
      <c r="N1026" s="9" t="s">
        <v>205</v>
      </c>
      <c r="O1026" s="9" t="s">
        <v>137</v>
      </c>
      <c r="P1026" s="9" t="s">
        <v>137</v>
      </c>
      <c r="Q1026" s="10" t="str">
        <f t="shared" si="1"/>
        <v>Full Office Job</v>
      </c>
      <c r="R1026" s="10">
        <v>4</v>
      </c>
      <c r="S1026" s="9" t="s">
        <v>192</v>
      </c>
      <c r="T1026" s="9" t="s">
        <v>137</v>
      </c>
      <c r="U1026" s="9" t="str">
        <f>IF(S1026&lt;&gt;"",S1026,IF(T1026&lt;&gt;"",VLOOKUP(T1026,Metadata!$S$2:$T$228,2,FALSE),""))</f>
        <v>Back-End Developer</v>
      </c>
      <c r="V1026" s="9" t="s">
        <v>323</v>
      </c>
      <c r="W1026" s="9" t="s">
        <v>137</v>
      </c>
      <c r="X1026" s="9" t="s">
        <v>163</v>
      </c>
      <c r="Y1026" s="9" t="s">
        <v>137</v>
      </c>
      <c r="Z1026" s="9" t="s">
        <v>262</v>
      </c>
      <c r="AA1026" s="9" t="s">
        <v>137</v>
      </c>
      <c r="AB1026" s="9" t="s">
        <v>137</v>
      </c>
      <c r="AC1026" s="9" t="s">
        <v>147</v>
      </c>
      <c r="AD1026" s="9"/>
      <c r="AE1026" s="9"/>
      <c r="AF1026" s="9"/>
      <c r="AG1026" s="9" t="s">
        <v>166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 t="s">
        <v>178</v>
      </c>
      <c r="BB1026" s="9"/>
      <c r="BC1026" s="9"/>
      <c r="BD1026" s="9"/>
      <c r="BE1026" s="9"/>
      <c r="BF1026" s="9"/>
      <c r="BG1026" s="9"/>
      <c r="BH1026" s="9"/>
      <c r="BI1026" s="9"/>
      <c r="BJ1026" s="9" t="s">
        <v>167</v>
      </c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10"/>
      <c r="CB1026" s="10" t="str">
        <f t="shared" si="5"/>
        <v/>
      </c>
      <c r="CC1026" s="10"/>
      <c r="CD1026" s="9" t="str">
        <f t="shared" si="2"/>
        <v/>
      </c>
      <c r="CE1026" s="9" t="s">
        <v>168</v>
      </c>
      <c r="CF1026" s="9" t="s">
        <v>169</v>
      </c>
      <c r="CG1026" s="9">
        <f>IF(CF1026="","",VLOOKUP(CF1026,Metadata!$D$2:$H$20,2,FALSE))</f>
        <v>12500</v>
      </c>
      <c r="CH1026" s="9">
        <f>IF(CF1026="","",VLOOKUP(CF1026,Metadata!$D$2:$H$20,4,FALSE))</f>
        <v>0</v>
      </c>
      <c r="CI1026" s="9">
        <f>IF(CF1026="","",VLOOKUP(CF1026,Metadata!$D$2:$H$20,5,FALSE))</f>
        <v>15000</v>
      </c>
      <c r="CJ1026" s="9">
        <f t="shared" si="3"/>
        <v>12500</v>
      </c>
      <c r="CK1026" s="9" t="s">
        <v>153</v>
      </c>
      <c r="CL1026" s="10">
        <v>5</v>
      </c>
      <c r="CM1026" s="10">
        <v>1</v>
      </c>
      <c r="CN1026" s="10">
        <v>7</v>
      </c>
      <c r="CO1026" s="10">
        <v>6</v>
      </c>
      <c r="CP1026" s="10">
        <v>6</v>
      </c>
      <c r="CQ1026" s="10">
        <v>6</v>
      </c>
      <c r="CR1026" s="10">
        <v>5</v>
      </c>
      <c r="CS1026" s="10">
        <v>5</v>
      </c>
      <c r="CT1026" s="10">
        <v>6</v>
      </c>
      <c r="CU1026" s="10">
        <v>6</v>
      </c>
      <c r="CV1026" s="10">
        <v>7</v>
      </c>
      <c r="CW1026" s="10">
        <v>5</v>
      </c>
      <c r="CX1026" s="10">
        <v>7</v>
      </c>
      <c r="CY1026" s="10">
        <v>6</v>
      </c>
      <c r="CZ1026" s="10">
        <v>6</v>
      </c>
      <c r="DA1026" s="10">
        <v>4</v>
      </c>
      <c r="DB1026" s="10">
        <v>2</v>
      </c>
      <c r="DC1026" s="10">
        <v>2</v>
      </c>
      <c r="DD1026" s="10">
        <v>1</v>
      </c>
      <c r="DE1026" s="10">
        <v>6</v>
      </c>
      <c r="DF1026" s="10">
        <v>6</v>
      </c>
      <c r="DG1026" s="10">
        <v>5</v>
      </c>
      <c r="DH1026" s="10">
        <v>6</v>
      </c>
      <c r="DI1026" s="10">
        <v>6</v>
      </c>
      <c r="DJ1026" s="10">
        <v>4</v>
      </c>
      <c r="DK1026" s="10">
        <v>5</v>
      </c>
      <c r="DL1026" s="10">
        <v>6</v>
      </c>
      <c r="DM1026" s="9" t="s">
        <v>154</v>
      </c>
      <c r="DN1026" s="10">
        <v>1993</v>
      </c>
      <c r="DO1026" s="9">
        <f t="shared" si="4"/>
        <v>28</v>
      </c>
      <c r="DP1026" s="9" t="s">
        <v>155</v>
      </c>
      <c r="DQ1026" s="9" t="s">
        <v>227</v>
      </c>
      <c r="DR1026" s="9" t="s">
        <v>157</v>
      </c>
      <c r="DS1026" s="9" t="s">
        <v>137</v>
      </c>
      <c r="DT1026" s="9" t="s">
        <v>181</v>
      </c>
      <c r="DU1026" s="9" t="s">
        <v>223</v>
      </c>
      <c r="DV1026" s="9" t="str">
        <f>VLOOKUP(DU1026,Metadata!$B$2:$C$7,2,FALSE)</f>
        <v>3 - 6 years</v>
      </c>
    </row>
    <row r="1027" spans="1:126">
      <c r="A1027" s="13">
        <v>1026</v>
      </c>
      <c r="B1027" s="9" t="s">
        <v>135</v>
      </c>
      <c r="C1027" s="9" t="str">
        <f>VLOOKUP(B1027,Metadata!$M$2:$N$6,2,FALSE)</f>
        <v>Permanent Employee</v>
      </c>
      <c r="D1027" s="9" t="s">
        <v>159</v>
      </c>
      <c r="E1027" s="9" t="s">
        <v>137</v>
      </c>
      <c r="F1027" s="9" t="s">
        <v>138</v>
      </c>
      <c r="G1027" s="9" t="s">
        <v>160</v>
      </c>
      <c r="H1027" s="9" t="str">
        <f>IF(G1027="","",VLOOKUP(G1027,Metadata!$J$2:$K$22,2,FALSE))</f>
        <v>Centre</v>
      </c>
      <c r="I1027" s="9" t="s">
        <v>138</v>
      </c>
      <c r="J1027" s="9" t="str">
        <f>IF(I1027="","",VLOOKUP(I1027,Metadata!$P$2:$Q$43,2,FALSE))</f>
        <v>Europe</v>
      </c>
      <c r="K1027" s="9" t="str">
        <f t="shared" si="0"/>
        <v>Portugal</v>
      </c>
      <c r="L1027" s="9" t="s">
        <v>160</v>
      </c>
      <c r="M1027" s="9" t="str">
        <f>IF(L1027="","",VLOOKUP(L1027,Metadata!$J$2:$K$22,2,FALSE))</f>
        <v>Centre</v>
      </c>
      <c r="N1027" s="9" t="s">
        <v>214</v>
      </c>
      <c r="O1027" s="9" t="s">
        <v>239</v>
      </c>
      <c r="P1027" s="9" t="s">
        <v>142</v>
      </c>
      <c r="Q1027" s="10" t="str">
        <f t="shared" si="1"/>
        <v>Full Office Job</v>
      </c>
      <c r="R1027" s="10">
        <v>7</v>
      </c>
      <c r="S1027" s="9" t="s">
        <v>161</v>
      </c>
      <c r="T1027" s="9" t="s">
        <v>137</v>
      </c>
      <c r="U1027" s="9" t="str">
        <f>IF(S1027&lt;&gt;"",S1027,IF(T1027&lt;&gt;"",VLOOKUP(T1027,Metadata!$S$2:$T$228,2,FALSE),""))</f>
        <v>Full-Stack Developer</v>
      </c>
      <c r="V1027" s="9" t="s">
        <v>317</v>
      </c>
      <c r="W1027" s="9" t="s">
        <v>137</v>
      </c>
      <c r="X1027" s="9" t="s">
        <v>145</v>
      </c>
      <c r="Y1027" s="9" t="s">
        <v>137</v>
      </c>
      <c r="Z1027" s="9" t="s">
        <v>146</v>
      </c>
      <c r="AA1027" s="9" t="s">
        <v>165</v>
      </c>
      <c r="AB1027" s="9" t="s">
        <v>253</v>
      </c>
      <c r="AC1027" s="9" t="s">
        <v>147</v>
      </c>
      <c r="AD1027" s="9" t="s">
        <v>148</v>
      </c>
      <c r="AE1027" s="9" t="s">
        <v>194</v>
      </c>
      <c r="AF1027" s="9"/>
      <c r="AG1027" s="9" t="s">
        <v>166</v>
      </c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 t="s">
        <v>178</v>
      </c>
      <c r="BB1027" s="9"/>
      <c r="BC1027" s="9"/>
      <c r="BD1027" s="9"/>
      <c r="BE1027" s="9"/>
      <c r="BF1027" s="9"/>
      <c r="BG1027" s="9"/>
      <c r="BH1027" s="9"/>
      <c r="BI1027" s="9"/>
      <c r="BJ1027" s="9" t="s">
        <v>167</v>
      </c>
      <c r="BK1027" s="9" t="s">
        <v>198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 t="s">
        <v>286</v>
      </c>
      <c r="BX1027" s="9"/>
      <c r="BY1027" s="9"/>
      <c r="BZ1027" s="9"/>
      <c r="CA1027" s="10"/>
      <c r="CB1027" s="10" t="str">
        <f t="shared" si="5"/>
        <v/>
      </c>
      <c r="CC1027" s="10"/>
      <c r="CD1027" s="9" t="str">
        <f t="shared" si="2"/>
        <v/>
      </c>
      <c r="CE1027" s="9" t="s">
        <v>151</v>
      </c>
      <c r="CF1027" s="9" t="s">
        <v>188</v>
      </c>
      <c r="CG1027" s="9">
        <f>IF(CF1027="","",VLOOKUP(CF1027,Metadata!$D$2:$H$20,2,FALSE))</f>
        <v>17500</v>
      </c>
      <c r="CH1027" s="9">
        <f>IF(CF1027="","",VLOOKUP(CF1027,Metadata!$D$2:$H$20,4,FALSE))</f>
        <v>15000</v>
      </c>
      <c r="CI1027" s="9">
        <f>IF(CF1027="","",VLOOKUP(CF1027,Metadata!$D$2:$H$20,5,FALSE))</f>
        <v>20000</v>
      </c>
      <c r="CJ1027" s="9">
        <f t="shared" si="3"/>
        <v>17500</v>
      </c>
      <c r="CK1027" s="9" t="s">
        <v>189</v>
      </c>
      <c r="CL1027" s="10">
        <v>1</v>
      </c>
      <c r="CM1027" s="10">
        <v>1</v>
      </c>
      <c r="CN1027" s="10">
        <v>7</v>
      </c>
      <c r="CO1027" s="10">
        <v>7</v>
      </c>
      <c r="CP1027" s="10">
        <v>7</v>
      </c>
      <c r="CQ1027" s="10">
        <v>7</v>
      </c>
      <c r="CR1027" s="10">
        <v>7</v>
      </c>
      <c r="CS1027" s="10">
        <v>7</v>
      </c>
      <c r="CT1027" s="10">
        <v>7</v>
      </c>
      <c r="CU1027" s="10">
        <v>5</v>
      </c>
      <c r="CV1027" s="10">
        <v>4</v>
      </c>
      <c r="CW1027" s="10">
        <v>6</v>
      </c>
      <c r="CX1027" s="10">
        <v>7</v>
      </c>
      <c r="CY1027" s="10">
        <v>5</v>
      </c>
      <c r="CZ1027" s="10">
        <v>7</v>
      </c>
      <c r="DA1027" s="10">
        <v>4</v>
      </c>
      <c r="DB1027" s="10">
        <v>7</v>
      </c>
      <c r="DC1027" s="10">
        <v>6</v>
      </c>
      <c r="DD1027" s="10">
        <v>5</v>
      </c>
      <c r="DE1027" s="10">
        <v>7</v>
      </c>
      <c r="DF1027" s="10">
        <v>7</v>
      </c>
      <c r="DG1027" s="10">
        <v>7</v>
      </c>
      <c r="DH1027" s="10">
        <v>5</v>
      </c>
      <c r="DI1027" s="10">
        <v>7</v>
      </c>
      <c r="DJ1027" s="10">
        <v>7</v>
      </c>
      <c r="DK1027" s="10">
        <v>5</v>
      </c>
      <c r="DL1027" s="10">
        <v>6</v>
      </c>
      <c r="DM1027" s="9" t="s">
        <v>154</v>
      </c>
      <c r="DN1027" s="10">
        <v>1982</v>
      </c>
      <c r="DO1027" s="9">
        <f t="shared" si="4"/>
        <v>39</v>
      </c>
      <c r="DP1027" s="9" t="s">
        <v>155</v>
      </c>
      <c r="DQ1027" s="9" t="s">
        <v>210</v>
      </c>
      <c r="DR1027" s="9" t="s">
        <v>157</v>
      </c>
      <c r="DS1027" s="9" t="s">
        <v>137</v>
      </c>
      <c r="DT1027" s="9" t="s">
        <v>181</v>
      </c>
      <c r="DU1027" s="9" t="s">
        <v>158</v>
      </c>
      <c r="DV1027" s="9" t="str">
        <f>VLOOKUP(DU1027,Metadata!$B$2:$C$7,2,FALSE)</f>
        <v>6+ years</v>
      </c>
    </row>
    <row r="1028" spans="1:126">
      <c r="A1028" s="13">
        <v>1027</v>
      </c>
      <c r="B1028" s="9" t="s">
        <v>135</v>
      </c>
      <c r="C1028" s="9" t="str">
        <f>VLOOKUP(B1028,Metadata!$M$2:$N$6,2,FALSE)</f>
        <v>Permanent Employee</v>
      </c>
      <c r="D1028" s="9" t="s">
        <v>159</v>
      </c>
      <c r="E1028" s="9" t="s">
        <v>137</v>
      </c>
      <c r="F1028" s="9" t="s">
        <v>138</v>
      </c>
      <c r="G1028" s="9" t="s">
        <v>190</v>
      </c>
      <c r="H1028" s="9" t="str">
        <f>IF(G1028="","",VLOOKUP(G1028,Metadata!$J$2:$K$22,2,FALSE))</f>
        <v>North</v>
      </c>
      <c r="I1028" s="9" t="s">
        <v>138</v>
      </c>
      <c r="J1028" s="9" t="str">
        <f>IF(I1028="","",VLOOKUP(I1028,Metadata!$P$2:$Q$43,2,FALSE))</f>
        <v>Europe</v>
      </c>
      <c r="K1028" s="9" t="str">
        <f t="shared" si="0"/>
        <v>Portugal</v>
      </c>
      <c r="L1028" s="9" t="s">
        <v>190</v>
      </c>
      <c r="M1028" s="9" t="str">
        <f>IF(L1028="","",VLOOKUP(L1028,Metadata!$J$2:$K$22,2,FALSE))</f>
        <v>North</v>
      </c>
      <c r="N1028" s="9" t="s">
        <v>205</v>
      </c>
      <c r="O1028" s="9" t="s">
        <v>137</v>
      </c>
      <c r="P1028" s="9" t="s">
        <v>137</v>
      </c>
      <c r="Q1028" s="10" t="str">
        <f t="shared" si="1"/>
        <v>Full Office Job</v>
      </c>
      <c r="R1028" s="10">
        <v>5</v>
      </c>
      <c r="S1028" s="9" t="s">
        <v>319</v>
      </c>
      <c r="T1028" s="9" t="s">
        <v>137</v>
      </c>
      <c r="U1028" s="9" t="str">
        <f>IF(S1028&lt;&gt;"",S1028,IF(T1028&lt;&gt;"",VLOOKUP(T1028,Metadata!$S$2:$T$228,2,FALSE),""))</f>
        <v>CTO</v>
      </c>
      <c r="V1028" s="9" t="s">
        <v>317</v>
      </c>
      <c r="W1028" s="9" t="s">
        <v>137</v>
      </c>
      <c r="X1028" s="9" t="s">
        <v>163</v>
      </c>
      <c r="Y1028" s="9" t="s">
        <v>137</v>
      </c>
      <c r="Z1028" s="9" t="s">
        <v>262</v>
      </c>
      <c r="AA1028" s="9" t="s">
        <v>165</v>
      </c>
      <c r="AB1028" s="9" t="s">
        <v>137</v>
      </c>
      <c r="AC1028" s="9" t="s">
        <v>147</v>
      </c>
      <c r="AD1028" s="9"/>
      <c r="AE1028" s="9" t="s">
        <v>194</v>
      </c>
      <c r="AF1028" s="9"/>
      <c r="AG1028" s="9" t="s">
        <v>166</v>
      </c>
      <c r="AH1028" s="9"/>
      <c r="AI1028" s="9"/>
      <c r="AJ1028" s="9"/>
      <c r="AK1028" s="9"/>
      <c r="AL1028" s="9"/>
      <c r="AM1028" s="9"/>
      <c r="AN1028" s="9" t="s">
        <v>195</v>
      </c>
      <c r="AO1028" s="9"/>
      <c r="AP1028" s="9"/>
      <c r="AQ1028" s="9"/>
      <c r="AR1028" s="9" t="s">
        <v>149</v>
      </c>
      <c r="AS1028" s="9"/>
      <c r="AT1028" s="9"/>
      <c r="AU1028" s="9"/>
      <c r="AV1028" s="9"/>
      <c r="AW1028" s="9"/>
      <c r="AX1028" s="9"/>
      <c r="AY1028" s="9"/>
      <c r="AZ1028" s="9"/>
      <c r="BA1028" s="9" t="s">
        <v>178</v>
      </c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198</v>
      </c>
      <c r="BL1028" s="9"/>
      <c r="BM1028" s="9"/>
      <c r="BN1028" s="9"/>
      <c r="BO1028" s="9"/>
      <c r="BP1028" s="9" t="s">
        <v>179</v>
      </c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10"/>
      <c r="CB1028" s="10" t="str">
        <f t="shared" si="5"/>
        <v/>
      </c>
      <c r="CC1028" s="10"/>
      <c r="CD1028" s="9" t="str">
        <f t="shared" si="2"/>
        <v/>
      </c>
      <c r="CE1028" s="9" t="s">
        <v>151</v>
      </c>
      <c r="CF1028" s="9" t="s">
        <v>188</v>
      </c>
      <c r="CG1028" s="9">
        <f>IF(CF1028="","",VLOOKUP(CF1028,Metadata!$D$2:$H$20,2,FALSE))</f>
        <v>17500</v>
      </c>
      <c r="CH1028" s="9">
        <f>IF(CF1028="","",VLOOKUP(CF1028,Metadata!$D$2:$H$20,4,FALSE))</f>
        <v>15000</v>
      </c>
      <c r="CI1028" s="9">
        <f>IF(CF1028="","",VLOOKUP(CF1028,Metadata!$D$2:$H$20,5,FALSE))</f>
        <v>20000</v>
      </c>
      <c r="CJ1028" s="9">
        <f t="shared" si="3"/>
        <v>17500</v>
      </c>
      <c r="CK1028" s="9" t="s">
        <v>153</v>
      </c>
      <c r="CL1028" s="10">
        <v>1</v>
      </c>
      <c r="CM1028" s="10">
        <v>3</v>
      </c>
      <c r="CN1028" s="10">
        <v>7</v>
      </c>
      <c r="CO1028" s="10">
        <v>5</v>
      </c>
      <c r="CP1028" s="10">
        <v>7</v>
      </c>
      <c r="CQ1028" s="10">
        <v>7</v>
      </c>
      <c r="CR1028" s="10">
        <v>5</v>
      </c>
      <c r="CS1028" s="10">
        <v>6</v>
      </c>
      <c r="CT1028" s="10">
        <v>5</v>
      </c>
      <c r="CU1028" s="10">
        <v>5</v>
      </c>
      <c r="CV1028" s="10">
        <v>5</v>
      </c>
      <c r="CW1028" s="10">
        <v>4</v>
      </c>
      <c r="CX1028" s="10">
        <v>6</v>
      </c>
      <c r="CY1028" s="10">
        <v>5</v>
      </c>
      <c r="CZ1028" s="10">
        <v>6</v>
      </c>
      <c r="DA1028" s="10">
        <v>4</v>
      </c>
      <c r="DB1028" s="10">
        <v>4</v>
      </c>
      <c r="DC1028" s="10">
        <v>5</v>
      </c>
      <c r="DD1028" s="10">
        <v>3</v>
      </c>
      <c r="DE1028" s="10">
        <v>6</v>
      </c>
      <c r="DF1028" s="10">
        <v>5</v>
      </c>
      <c r="DG1028" s="10">
        <v>4</v>
      </c>
      <c r="DH1028" s="10">
        <v>5</v>
      </c>
      <c r="DI1028" s="10">
        <v>4</v>
      </c>
      <c r="DJ1028" s="10">
        <v>4</v>
      </c>
      <c r="DK1028" s="10">
        <v>4</v>
      </c>
      <c r="DL1028" s="10">
        <v>6</v>
      </c>
      <c r="DM1028" s="9" t="s">
        <v>154</v>
      </c>
      <c r="DN1028" s="10">
        <v>1979</v>
      </c>
      <c r="DO1028" s="9">
        <f t="shared" si="4"/>
        <v>42</v>
      </c>
      <c r="DP1028" s="9" t="s">
        <v>155</v>
      </c>
      <c r="DQ1028" s="9" t="s">
        <v>202</v>
      </c>
      <c r="DR1028" s="9" t="s">
        <v>157</v>
      </c>
      <c r="DS1028" s="9" t="s">
        <v>137</v>
      </c>
      <c r="DT1028" s="9" t="s">
        <v>181</v>
      </c>
      <c r="DU1028" s="9" t="s">
        <v>158</v>
      </c>
      <c r="DV1028" s="9" t="str">
        <f>VLOOKUP(DU1028,Metadata!$B$2:$C$7,2,FALSE)</f>
        <v>6+ years</v>
      </c>
    </row>
    <row r="1029" spans="1:126">
      <c r="A1029" s="13">
        <v>1028</v>
      </c>
      <c r="B1029" s="9" t="s">
        <v>135</v>
      </c>
      <c r="C1029" s="9" t="str">
        <f>VLOOKUP(B1029,Metadata!$M$2:$N$6,2,FALSE)</f>
        <v>Permanent Employee</v>
      </c>
      <c r="D1029" s="9" t="s">
        <v>159</v>
      </c>
      <c r="E1029" s="9" t="s">
        <v>137</v>
      </c>
      <c r="F1029" s="9" t="s">
        <v>138</v>
      </c>
      <c r="G1029" s="9" t="s">
        <v>140</v>
      </c>
      <c r="H1029" s="9" t="str">
        <f>IF(G1029="","",VLOOKUP(G1029,Metadata!$J$2:$K$22,2,FALSE))</f>
        <v>Lisbon Metropolitan Area</v>
      </c>
      <c r="I1029" s="9" t="s">
        <v>138</v>
      </c>
      <c r="J1029" s="9" t="str">
        <f>IF(I1029="","",VLOOKUP(I1029,Metadata!$P$2:$Q$43,2,FALSE))</f>
        <v>Europe</v>
      </c>
      <c r="K1029" s="9" t="str">
        <f t="shared" si="0"/>
        <v>Portugal</v>
      </c>
      <c r="L1029" s="9" t="s">
        <v>140</v>
      </c>
      <c r="M1029" s="9" t="str">
        <f>IF(L1029="","",VLOOKUP(L1029,Metadata!$J$2:$K$22,2,FALSE))</f>
        <v>Lisbon Metropolitan Area</v>
      </c>
      <c r="N1029" s="9" t="s">
        <v>141</v>
      </c>
      <c r="O1029" s="9" t="s">
        <v>137</v>
      </c>
      <c r="P1029" s="9" t="s">
        <v>142</v>
      </c>
      <c r="Q1029" s="10" t="str">
        <f t="shared" si="1"/>
        <v>Full Office Job</v>
      </c>
      <c r="R1029" s="10">
        <v>7</v>
      </c>
      <c r="S1029" s="9" t="s">
        <v>183</v>
      </c>
      <c r="T1029" s="9" t="s">
        <v>137</v>
      </c>
      <c r="U1029" s="9" t="str">
        <f>IF(S1029&lt;&gt;"",S1029,IF(T1029&lt;&gt;"",VLOOKUP(T1029,Metadata!$S$2:$T$228,2,FALSE),""))</f>
        <v>Product Owner/Product Manager</v>
      </c>
      <c r="V1029" s="9" t="s">
        <v>162</v>
      </c>
      <c r="W1029" s="9" t="s">
        <v>137</v>
      </c>
      <c r="X1029" s="9" t="s">
        <v>163</v>
      </c>
      <c r="Y1029" s="9" t="s">
        <v>137</v>
      </c>
      <c r="Z1029" s="9" t="s">
        <v>262</v>
      </c>
      <c r="AA1029" s="9" t="s">
        <v>165</v>
      </c>
      <c r="AB1029" s="9" t="s">
        <v>137</v>
      </c>
      <c r="AC1029" s="9" t="s">
        <v>147</v>
      </c>
      <c r="AD1029" s="9"/>
      <c r="AE1029" s="9"/>
      <c r="AF1029" s="9" t="s">
        <v>243</v>
      </c>
      <c r="AG1029" s="9"/>
      <c r="AH1029" s="9"/>
      <c r="AI1029" s="9"/>
      <c r="AJ1029" s="9" t="s">
        <v>185</v>
      </c>
      <c r="AK1029" s="9" t="s">
        <v>302</v>
      </c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 t="s">
        <v>178</v>
      </c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 t="s">
        <v>303</v>
      </c>
      <c r="BN1029" s="9" t="s">
        <v>186</v>
      </c>
      <c r="BO1029" s="9" t="s">
        <v>257</v>
      </c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10"/>
      <c r="CB1029" s="10" t="str">
        <f t="shared" si="5"/>
        <v/>
      </c>
      <c r="CC1029" s="10"/>
      <c r="CD1029" s="9" t="str">
        <f t="shared" si="2"/>
        <v/>
      </c>
      <c r="CE1029" s="9" t="s">
        <v>232</v>
      </c>
      <c r="CF1029" s="9" t="s">
        <v>152</v>
      </c>
      <c r="CG1029" s="9">
        <f>IF(CF1029="","",VLOOKUP(CF1029,Metadata!$D$2:$H$20,2,FALSE))</f>
        <v>32500</v>
      </c>
      <c r="CH1029" s="9">
        <f>IF(CF1029="","",VLOOKUP(CF1029,Metadata!$D$2:$H$20,4,FALSE))</f>
        <v>30000</v>
      </c>
      <c r="CI1029" s="9">
        <f>IF(CF1029="","",VLOOKUP(CF1029,Metadata!$D$2:$H$20,5,FALSE))</f>
        <v>35000</v>
      </c>
      <c r="CJ1029" s="9">
        <f t="shared" si="3"/>
        <v>32500</v>
      </c>
      <c r="CK1029" s="9" t="s">
        <v>201</v>
      </c>
      <c r="CL1029" s="10">
        <v>7</v>
      </c>
      <c r="CM1029" s="10">
        <v>1</v>
      </c>
      <c r="CN1029" s="10">
        <v>7</v>
      </c>
      <c r="CO1029" s="10">
        <v>6</v>
      </c>
      <c r="CP1029" s="10">
        <v>5</v>
      </c>
      <c r="CQ1029" s="10">
        <v>6</v>
      </c>
      <c r="CR1029" s="10">
        <v>7</v>
      </c>
      <c r="CS1029" s="10">
        <v>7</v>
      </c>
      <c r="CT1029" s="10">
        <v>6</v>
      </c>
      <c r="CU1029" s="10">
        <v>5</v>
      </c>
      <c r="CV1029" s="10">
        <v>5</v>
      </c>
      <c r="CW1029" s="10">
        <v>5</v>
      </c>
      <c r="CX1029" s="10">
        <v>6</v>
      </c>
      <c r="CY1029" s="10">
        <v>4</v>
      </c>
      <c r="CZ1029" s="10">
        <v>5</v>
      </c>
      <c r="DA1029" s="10">
        <v>7</v>
      </c>
      <c r="DB1029" s="10">
        <v>6</v>
      </c>
      <c r="DC1029" s="10">
        <v>7</v>
      </c>
      <c r="DD1029" s="10">
        <v>6</v>
      </c>
      <c r="DE1029" s="10">
        <v>5</v>
      </c>
      <c r="DF1029" s="10">
        <v>5</v>
      </c>
      <c r="DG1029" s="10">
        <v>6</v>
      </c>
      <c r="DH1029" s="10">
        <v>5</v>
      </c>
      <c r="DI1029" s="10">
        <v>7</v>
      </c>
      <c r="DJ1029" s="10">
        <v>4</v>
      </c>
      <c r="DK1029" s="10">
        <v>5</v>
      </c>
      <c r="DL1029" s="10">
        <v>5</v>
      </c>
      <c r="DM1029" s="9" t="s">
        <v>154</v>
      </c>
      <c r="DN1029" s="10">
        <v>1991</v>
      </c>
      <c r="DO1029" s="9">
        <f t="shared" si="4"/>
        <v>30</v>
      </c>
      <c r="DP1029" s="9" t="s">
        <v>155</v>
      </c>
      <c r="DQ1029" s="9" t="s">
        <v>210</v>
      </c>
      <c r="DR1029" s="9" t="s">
        <v>157</v>
      </c>
      <c r="DS1029" s="9" t="s">
        <v>137</v>
      </c>
      <c r="DT1029" s="9" t="s">
        <v>181</v>
      </c>
      <c r="DU1029" s="9" t="s">
        <v>223</v>
      </c>
      <c r="DV1029" s="9" t="str">
        <f>VLOOKUP(DU1029,Metadata!$B$2:$C$7,2,FALSE)</f>
        <v>3 - 6 years</v>
      </c>
    </row>
    <row r="1030" spans="1:126">
      <c r="A1030" s="13">
        <v>1029</v>
      </c>
      <c r="B1030" s="9" t="s">
        <v>135</v>
      </c>
      <c r="C1030" s="9" t="str">
        <f>VLOOKUP(B1030,Metadata!$M$2:$N$6,2,FALSE)</f>
        <v>Permanent Employee</v>
      </c>
      <c r="D1030" s="9" t="s">
        <v>136</v>
      </c>
      <c r="E1030" s="9" t="s">
        <v>137</v>
      </c>
      <c r="F1030" s="9" t="s">
        <v>138</v>
      </c>
      <c r="G1030" s="9" t="s">
        <v>140</v>
      </c>
      <c r="H1030" s="9" t="str">
        <f>IF(G1030="","",VLOOKUP(G1030,Metadata!$J$2:$K$22,2,FALSE))</f>
        <v>Lisbon Metropolitan Area</v>
      </c>
      <c r="I1030" s="9" t="s">
        <v>138</v>
      </c>
      <c r="J1030" s="9" t="str">
        <f>IF(I1030="","",VLOOKUP(I1030,Metadata!$P$2:$Q$43,2,FALSE))</f>
        <v>Europe</v>
      </c>
      <c r="K1030" s="9" t="str">
        <f t="shared" si="0"/>
        <v>Portugal</v>
      </c>
      <c r="L1030" s="9" t="s">
        <v>140</v>
      </c>
      <c r="M1030" s="9" t="str">
        <f>IF(L1030="","",VLOOKUP(L1030,Metadata!$J$2:$K$22,2,FALSE))</f>
        <v>Lisbon Metropolitan Area</v>
      </c>
      <c r="N1030" s="9" t="s">
        <v>141</v>
      </c>
      <c r="O1030" s="9" t="s">
        <v>137</v>
      </c>
      <c r="P1030" s="9" t="s">
        <v>191</v>
      </c>
      <c r="Q1030" s="10" t="str">
        <f t="shared" si="1"/>
        <v>Remote Job (full or flexible)</v>
      </c>
      <c r="R1030" s="10">
        <v>5</v>
      </c>
      <c r="S1030" s="9" t="s">
        <v>192</v>
      </c>
      <c r="T1030" s="9" t="s">
        <v>137</v>
      </c>
      <c r="U1030" s="9" t="str">
        <f>IF(S1030&lt;&gt;"",S1030,IF(T1030&lt;&gt;"",VLOOKUP(T1030,Metadata!$S$2:$T$228,2,FALSE),""))</f>
        <v>Back-End Developer</v>
      </c>
      <c r="V1030" s="9" t="s">
        <v>144</v>
      </c>
      <c r="W1030" s="9" t="s">
        <v>137</v>
      </c>
      <c r="X1030" s="9" t="s">
        <v>163</v>
      </c>
      <c r="Y1030" s="9" t="s">
        <v>137</v>
      </c>
      <c r="Z1030" s="9" t="s">
        <v>193</v>
      </c>
      <c r="AA1030" s="9" t="s">
        <v>165</v>
      </c>
      <c r="AB1030" s="9" t="s">
        <v>137</v>
      </c>
      <c r="AC1030" s="9" t="s">
        <v>147</v>
      </c>
      <c r="AD1030" s="9"/>
      <c r="AE1030" s="9"/>
      <c r="AF1030" s="9"/>
      <c r="AG1030" s="9"/>
      <c r="AH1030" s="9"/>
      <c r="AI1030" s="9"/>
      <c r="AJ1030" s="9"/>
      <c r="AK1030" s="9" t="s">
        <v>302</v>
      </c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 t="s">
        <v>178</v>
      </c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 t="s">
        <v>303</v>
      </c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10"/>
      <c r="CB1030" s="10" t="str">
        <f t="shared" si="5"/>
        <v/>
      </c>
      <c r="CC1030" s="10"/>
      <c r="CD1030" s="9" t="str">
        <f t="shared" si="2"/>
        <v/>
      </c>
      <c r="CE1030" s="9" t="s">
        <v>232</v>
      </c>
      <c r="CF1030" s="9" t="s">
        <v>220</v>
      </c>
      <c r="CG1030" s="9">
        <f>IF(CF1030="","",VLOOKUP(CF1030,Metadata!$D$2:$H$20,2,FALSE))</f>
        <v>27500</v>
      </c>
      <c r="CH1030" s="9">
        <f>IF(CF1030="","",VLOOKUP(CF1030,Metadata!$D$2:$H$20,4,FALSE))</f>
        <v>25000</v>
      </c>
      <c r="CI1030" s="9">
        <f>IF(CF1030="","",VLOOKUP(CF1030,Metadata!$D$2:$H$20,5,FALSE))</f>
        <v>30000</v>
      </c>
      <c r="CJ1030" s="9">
        <f t="shared" si="3"/>
        <v>27500</v>
      </c>
      <c r="CK1030" s="9" t="s">
        <v>277</v>
      </c>
      <c r="CL1030" s="10">
        <v>7</v>
      </c>
      <c r="CM1030" s="10">
        <v>3</v>
      </c>
      <c r="CN1030" s="10">
        <v>7</v>
      </c>
      <c r="CO1030" s="10">
        <v>7</v>
      </c>
      <c r="CP1030" s="10">
        <v>7</v>
      </c>
      <c r="CQ1030" s="10">
        <v>5</v>
      </c>
      <c r="CR1030" s="10">
        <v>5</v>
      </c>
      <c r="CS1030" s="10">
        <v>7</v>
      </c>
      <c r="CT1030" s="10">
        <v>6</v>
      </c>
      <c r="CU1030" s="10">
        <v>5</v>
      </c>
      <c r="CV1030" s="10">
        <v>4</v>
      </c>
      <c r="CW1030" s="10">
        <v>4</v>
      </c>
      <c r="CX1030" s="10">
        <v>4</v>
      </c>
      <c r="CY1030" s="10">
        <v>7</v>
      </c>
      <c r="CZ1030" s="10">
        <v>7</v>
      </c>
      <c r="DA1030" s="10">
        <v>7</v>
      </c>
      <c r="DB1030" s="10">
        <v>2</v>
      </c>
      <c r="DC1030" s="10">
        <v>7</v>
      </c>
      <c r="DD1030" s="10">
        <v>4</v>
      </c>
      <c r="DE1030" s="10">
        <v>7</v>
      </c>
      <c r="DF1030" s="10">
        <v>7</v>
      </c>
      <c r="DG1030" s="10">
        <v>4</v>
      </c>
      <c r="DH1030" s="10">
        <v>7</v>
      </c>
      <c r="DI1030" s="10">
        <v>7</v>
      </c>
      <c r="DJ1030" s="10">
        <v>4</v>
      </c>
      <c r="DK1030" s="10">
        <v>6</v>
      </c>
      <c r="DL1030" s="10">
        <v>4</v>
      </c>
      <c r="DM1030" s="9" t="s">
        <v>296</v>
      </c>
      <c r="DN1030" s="10">
        <v>1991</v>
      </c>
      <c r="DO1030" s="9">
        <f t="shared" si="4"/>
        <v>30</v>
      </c>
      <c r="DP1030" s="9" t="s">
        <v>222</v>
      </c>
      <c r="DQ1030" s="9" t="s">
        <v>202</v>
      </c>
      <c r="DR1030" s="9" t="s">
        <v>342</v>
      </c>
      <c r="DS1030" s="9" t="s">
        <v>137</v>
      </c>
      <c r="DT1030" s="9" t="s">
        <v>181</v>
      </c>
      <c r="DU1030" s="9" t="s">
        <v>203</v>
      </c>
      <c r="DV1030" s="9" t="str">
        <f>VLOOKUP(DU1030,Metadata!$B$2:$C$7,2,FALSE)</f>
        <v>6+ years</v>
      </c>
    </row>
    <row r="1031" spans="1:126">
      <c r="A1031" s="13">
        <v>1030</v>
      </c>
      <c r="B1031" s="9" t="s">
        <v>135</v>
      </c>
      <c r="C1031" s="9" t="str">
        <f>VLOOKUP(B1031,Metadata!$M$2:$N$6,2,FALSE)</f>
        <v>Permanent Employee</v>
      </c>
      <c r="D1031" s="9" t="s">
        <v>136</v>
      </c>
      <c r="E1031" s="9" t="s">
        <v>137</v>
      </c>
      <c r="F1031" s="9" t="s">
        <v>138</v>
      </c>
      <c r="G1031" s="9" t="s">
        <v>160</v>
      </c>
      <c r="H1031" s="9" t="str">
        <f>IF(G1031="","",VLOOKUP(G1031,Metadata!$J$2:$K$22,2,FALSE))</f>
        <v>Centre</v>
      </c>
      <c r="I1031" s="9" t="s">
        <v>138</v>
      </c>
      <c r="J1031" s="9" t="str">
        <f>IF(I1031="","",VLOOKUP(I1031,Metadata!$P$2:$Q$43,2,FALSE))</f>
        <v>Europe</v>
      </c>
      <c r="K1031" s="9" t="str">
        <f t="shared" si="0"/>
        <v>Portugal</v>
      </c>
      <c r="L1031" s="9" t="s">
        <v>160</v>
      </c>
      <c r="M1031" s="9" t="str">
        <f>IF(L1031="","",VLOOKUP(L1031,Metadata!$J$2:$K$22,2,FALSE))</f>
        <v>Centre</v>
      </c>
      <c r="N1031" s="9" t="s">
        <v>141</v>
      </c>
      <c r="O1031" s="9" t="s">
        <v>137</v>
      </c>
      <c r="P1031" s="9" t="s">
        <v>142</v>
      </c>
      <c r="Q1031" s="10" t="str">
        <f t="shared" si="1"/>
        <v>Full Office Job</v>
      </c>
      <c r="R1031" s="10">
        <v>6</v>
      </c>
      <c r="S1031" s="9" t="s">
        <v>192</v>
      </c>
      <c r="T1031" s="9" t="s">
        <v>137</v>
      </c>
      <c r="U1031" s="9" t="str">
        <f>IF(S1031&lt;&gt;"",S1031,IF(T1031&lt;&gt;"",VLOOKUP(T1031,Metadata!$S$2:$T$228,2,FALSE),""))</f>
        <v>Back-End Developer</v>
      </c>
      <c r="V1031" s="9" t="s">
        <v>162</v>
      </c>
      <c r="W1031" s="9" t="s">
        <v>137</v>
      </c>
      <c r="X1031" s="9" t="s">
        <v>175</v>
      </c>
      <c r="Y1031" s="9" t="s">
        <v>137</v>
      </c>
      <c r="Z1031" s="9" t="s">
        <v>193</v>
      </c>
      <c r="AA1031" s="9" t="s">
        <v>165</v>
      </c>
      <c r="AB1031" s="9" t="s">
        <v>253</v>
      </c>
      <c r="AC1031" s="9"/>
      <c r="AD1031" s="9"/>
      <c r="AE1031" s="9"/>
      <c r="AF1031" s="9"/>
      <c r="AG1031" s="9"/>
      <c r="AH1031" s="9" t="s">
        <v>176</v>
      </c>
      <c r="AI1031" s="9" t="s">
        <v>230</v>
      </c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 t="s">
        <v>339</v>
      </c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 t="s">
        <v>200</v>
      </c>
      <c r="BT1031" s="9"/>
      <c r="BU1031" s="9"/>
      <c r="BV1031" s="9"/>
      <c r="BW1031" s="9"/>
      <c r="BX1031" s="9"/>
      <c r="BY1031" s="9"/>
      <c r="BZ1031" s="9"/>
      <c r="CA1031" s="10"/>
      <c r="CB1031" s="10" t="str">
        <f t="shared" si="5"/>
        <v/>
      </c>
      <c r="CC1031" s="10"/>
      <c r="CD1031" s="9" t="str">
        <f t="shared" si="2"/>
        <v/>
      </c>
      <c r="CE1031" s="9" t="s">
        <v>168</v>
      </c>
      <c r="CF1031" s="9" t="s">
        <v>169</v>
      </c>
      <c r="CG1031" s="9">
        <f>IF(CF1031="","",VLOOKUP(CF1031,Metadata!$D$2:$H$20,2,FALSE))</f>
        <v>12500</v>
      </c>
      <c r="CH1031" s="9">
        <f>IF(CF1031="","",VLOOKUP(CF1031,Metadata!$D$2:$H$20,4,FALSE))</f>
        <v>0</v>
      </c>
      <c r="CI1031" s="9">
        <f>IF(CF1031="","",VLOOKUP(CF1031,Metadata!$D$2:$H$20,5,FALSE))</f>
        <v>15000</v>
      </c>
      <c r="CJ1031" s="9">
        <f t="shared" si="3"/>
        <v>12500</v>
      </c>
      <c r="CK1031" s="9" t="s">
        <v>221</v>
      </c>
      <c r="CL1031" s="10">
        <v>1</v>
      </c>
      <c r="CM1031" s="10">
        <v>5</v>
      </c>
      <c r="CN1031" s="10">
        <v>6</v>
      </c>
      <c r="CO1031" s="10">
        <v>7</v>
      </c>
      <c r="CP1031" s="10">
        <v>7</v>
      </c>
      <c r="CQ1031" s="10">
        <v>5</v>
      </c>
      <c r="CR1031" s="10">
        <v>5</v>
      </c>
      <c r="CS1031" s="10">
        <v>4</v>
      </c>
      <c r="CT1031" s="10">
        <v>5</v>
      </c>
      <c r="CU1031" s="10">
        <v>7</v>
      </c>
      <c r="CV1031" s="10">
        <v>7</v>
      </c>
      <c r="CW1031" s="10">
        <v>6</v>
      </c>
      <c r="CX1031" s="10">
        <v>5</v>
      </c>
      <c r="CY1031" s="10">
        <v>6</v>
      </c>
      <c r="CZ1031" s="10">
        <v>7</v>
      </c>
      <c r="DA1031" s="10">
        <v>6</v>
      </c>
      <c r="DB1031" s="10">
        <v>7</v>
      </c>
      <c r="DC1031" s="10">
        <v>7</v>
      </c>
      <c r="DD1031" s="10">
        <v>4</v>
      </c>
      <c r="DE1031" s="10">
        <v>7</v>
      </c>
      <c r="DF1031" s="10">
        <v>7</v>
      </c>
      <c r="DG1031" s="10">
        <v>7</v>
      </c>
      <c r="DH1031" s="10">
        <v>7</v>
      </c>
      <c r="DI1031" s="10">
        <v>4</v>
      </c>
      <c r="DJ1031" s="10">
        <v>3</v>
      </c>
      <c r="DK1031" s="10">
        <v>6</v>
      </c>
      <c r="DL1031" s="10">
        <v>5</v>
      </c>
      <c r="DM1031" s="9" t="s">
        <v>154</v>
      </c>
      <c r="DN1031" s="10">
        <v>1990</v>
      </c>
      <c r="DO1031" s="9">
        <f t="shared" si="4"/>
        <v>31</v>
      </c>
      <c r="DP1031" s="9" t="s">
        <v>155</v>
      </c>
      <c r="DQ1031" s="9" t="s">
        <v>227</v>
      </c>
      <c r="DR1031" s="9" t="s">
        <v>157</v>
      </c>
      <c r="DS1031" s="9" t="s">
        <v>137</v>
      </c>
      <c r="DT1031" s="9" t="s">
        <v>181</v>
      </c>
      <c r="DU1031" s="9" t="s">
        <v>168</v>
      </c>
      <c r="DV1031" s="9" t="str">
        <f>VLOOKUP(DU1031,Metadata!$B$2:$C$7,2,FALSE)</f>
        <v>0 - 3 years</v>
      </c>
    </row>
    <row r="1032" spans="1:126">
      <c r="A1032" s="13">
        <v>1031</v>
      </c>
      <c r="B1032" s="9" t="s">
        <v>135</v>
      </c>
      <c r="C1032" s="9" t="str">
        <f>VLOOKUP(B1032,Metadata!$M$2:$N$6,2,FALSE)</f>
        <v>Permanent Employee</v>
      </c>
      <c r="D1032" s="9" t="s">
        <v>136</v>
      </c>
      <c r="E1032" s="9" t="s">
        <v>137</v>
      </c>
      <c r="F1032" s="9" t="s">
        <v>138</v>
      </c>
      <c r="G1032" s="9" t="s">
        <v>190</v>
      </c>
      <c r="H1032" s="9" t="str">
        <f>IF(G1032="","",VLOOKUP(G1032,Metadata!$J$2:$K$22,2,FALSE))</f>
        <v>North</v>
      </c>
      <c r="I1032" s="9" t="s">
        <v>138</v>
      </c>
      <c r="J1032" s="9" t="str">
        <f>IF(I1032="","",VLOOKUP(I1032,Metadata!$P$2:$Q$43,2,FALSE))</f>
        <v>Europe</v>
      </c>
      <c r="K1032" s="9" t="str">
        <f t="shared" si="0"/>
        <v>Portugal</v>
      </c>
      <c r="L1032" s="9" t="s">
        <v>190</v>
      </c>
      <c r="M1032" s="9" t="str">
        <f>IF(L1032="","",VLOOKUP(L1032,Metadata!$J$2:$K$22,2,FALSE))</f>
        <v>North</v>
      </c>
      <c r="N1032" s="9" t="s">
        <v>214</v>
      </c>
      <c r="O1032" s="9" t="s">
        <v>278</v>
      </c>
      <c r="P1032" s="9" t="s">
        <v>191</v>
      </c>
      <c r="Q1032" s="10" t="str">
        <f t="shared" si="1"/>
        <v>Remote Job (full or flexible)</v>
      </c>
      <c r="R1032" s="10">
        <v>4</v>
      </c>
      <c r="S1032" s="9" t="s">
        <v>229</v>
      </c>
      <c r="T1032" s="9" t="s">
        <v>137</v>
      </c>
      <c r="U1032" s="9" t="str">
        <f>IF(S1032&lt;&gt;"",S1032,IF(T1032&lt;&gt;"",VLOOKUP(T1032,Metadata!$S$2:$T$228,2,FALSE),""))</f>
        <v>Project Manager</v>
      </c>
      <c r="V1032" s="9" t="s">
        <v>341</v>
      </c>
      <c r="W1032" s="9" t="s">
        <v>137</v>
      </c>
      <c r="X1032" s="9" t="s">
        <v>163</v>
      </c>
      <c r="Y1032" s="9" t="s">
        <v>137</v>
      </c>
      <c r="Z1032" s="9" t="s">
        <v>164</v>
      </c>
      <c r="AA1032" s="9" t="s">
        <v>137</v>
      </c>
      <c r="AB1032" s="9" t="s">
        <v>137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 t="s">
        <v>150</v>
      </c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 t="s">
        <v>150</v>
      </c>
      <c r="BZ1032" s="9" t="s">
        <v>137</v>
      </c>
      <c r="CA1032" s="10"/>
      <c r="CB1032" s="10" t="str">
        <f t="shared" si="5"/>
        <v/>
      </c>
      <c r="CC1032" s="10"/>
      <c r="CD1032" s="9" t="str">
        <f t="shared" si="2"/>
        <v/>
      </c>
      <c r="CE1032" s="9" t="s">
        <v>151</v>
      </c>
      <c r="CF1032" s="9" t="s">
        <v>188</v>
      </c>
      <c r="CG1032" s="9">
        <f>IF(CF1032="","",VLOOKUP(CF1032,Metadata!$D$2:$H$20,2,FALSE))</f>
        <v>17500</v>
      </c>
      <c r="CH1032" s="9">
        <f>IF(CF1032="","",VLOOKUP(CF1032,Metadata!$D$2:$H$20,4,FALSE))</f>
        <v>15000</v>
      </c>
      <c r="CI1032" s="9">
        <f>IF(CF1032="","",VLOOKUP(CF1032,Metadata!$D$2:$H$20,5,FALSE))</f>
        <v>20000</v>
      </c>
      <c r="CJ1032" s="9">
        <f t="shared" si="3"/>
        <v>17500</v>
      </c>
      <c r="CK1032" s="9" t="s">
        <v>153</v>
      </c>
      <c r="CL1032" s="10">
        <v>3</v>
      </c>
      <c r="CM1032" s="10">
        <v>3</v>
      </c>
      <c r="CN1032" s="10">
        <v>5</v>
      </c>
      <c r="CO1032" s="10">
        <v>5</v>
      </c>
      <c r="CP1032" s="10">
        <v>5</v>
      </c>
      <c r="CQ1032" s="10">
        <v>6</v>
      </c>
      <c r="CR1032" s="10">
        <v>6</v>
      </c>
      <c r="CS1032" s="10">
        <v>6</v>
      </c>
      <c r="CT1032" s="10">
        <v>6</v>
      </c>
      <c r="CU1032" s="10">
        <v>3</v>
      </c>
      <c r="CV1032" s="10">
        <v>4</v>
      </c>
      <c r="CW1032" s="10">
        <v>3</v>
      </c>
      <c r="CX1032" s="10">
        <v>4</v>
      </c>
      <c r="CY1032" s="10">
        <v>5</v>
      </c>
      <c r="CZ1032" s="10">
        <v>4</v>
      </c>
      <c r="DA1032" s="10">
        <v>3</v>
      </c>
      <c r="DB1032" s="10">
        <v>4</v>
      </c>
      <c r="DC1032" s="10">
        <v>6</v>
      </c>
      <c r="DD1032" s="10">
        <v>5</v>
      </c>
      <c r="DE1032" s="10">
        <v>5</v>
      </c>
      <c r="DF1032" s="10">
        <v>5</v>
      </c>
      <c r="DG1032" s="10">
        <v>6</v>
      </c>
      <c r="DH1032" s="10">
        <v>5</v>
      </c>
      <c r="DI1032" s="10">
        <v>7</v>
      </c>
      <c r="DJ1032" s="10">
        <v>5</v>
      </c>
      <c r="DK1032" s="10">
        <v>5</v>
      </c>
      <c r="DL1032" s="10">
        <v>6</v>
      </c>
      <c r="DM1032" s="9" t="s">
        <v>154</v>
      </c>
      <c r="DN1032" s="10">
        <v>1979</v>
      </c>
      <c r="DO1032" s="9">
        <f t="shared" si="4"/>
        <v>42</v>
      </c>
      <c r="DP1032" s="9" t="s">
        <v>155</v>
      </c>
      <c r="DQ1032" s="9" t="s">
        <v>202</v>
      </c>
      <c r="DR1032" s="9" t="s">
        <v>157</v>
      </c>
      <c r="DS1032" s="9" t="s">
        <v>137</v>
      </c>
      <c r="DT1032" s="9" t="s">
        <v>181</v>
      </c>
      <c r="DU1032" s="9" t="s">
        <v>158</v>
      </c>
      <c r="DV1032" s="9" t="str">
        <f>VLOOKUP(DU1032,Metadata!$B$2:$C$7,2,FALSE)</f>
        <v>6+ years</v>
      </c>
    </row>
    <row r="1033" spans="1:126">
      <c r="A1033" s="13">
        <v>1032</v>
      </c>
      <c r="B1033" s="9" t="s">
        <v>135</v>
      </c>
      <c r="C1033" s="9" t="str">
        <f>VLOOKUP(B1033,Metadata!$M$2:$N$6,2,FALSE)</f>
        <v>Permanent Employee</v>
      </c>
      <c r="D1033" s="9" t="s">
        <v>159</v>
      </c>
      <c r="E1033" s="9" t="s">
        <v>137</v>
      </c>
      <c r="F1033" s="9" t="s">
        <v>138</v>
      </c>
      <c r="G1033" s="9" t="s">
        <v>182</v>
      </c>
      <c r="H1033" s="9" t="str">
        <f>IF(G1033="","",VLOOKUP(G1033,Metadata!$J$2:$K$22,2,FALSE))</f>
        <v>Azores and Madeira</v>
      </c>
      <c r="I1033" s="9" t="s">
        <v>138</v>
      </c>
      <c r="J1033" s="9" t="str">
        <f>IF(I1033="","",VLOOKUP(I1033,Metadata!$P$2:$Q$43,2,FALSE))</f>
        <v>Europe</v>
      </c>
      <c r="K1033" s="9" t="str">
        <f t="shared" si="0"/>
        <v>Portugal</v>
      </c>
      <c r="L1033" s="9" t="s">
        <v>182</v>
      </c>
      <c r="M1033" s="9" t="str">
        <f>IF(L1033="","",VLOOKUP(L1033,Metadata!$J$2:$K$22,2,FALSE))</f>
        <v>Azores and Madeira</v>
      </c>
      <c r="N1033" s="9" t="s">
        <v>214</v>
      </c>
      <c r="O1033" s="9" t="s">
        <v>239</v>
      </c>
      <c r="P1033" s="9" t="s">
        <v>142</v>
      </c>
      <c r="Q1033" s="10" t="str">
        <f t="shared" si="1"/>
        <v>Full Office Job</v>
      </c>
      <c r="R1033" s="10">
        <v>6</v>
      </c>
      <c r="S1033" s="9" t="s">
        <v>332</v>
      </c>
      <c r="T1033" s="9" t="s">
        <v>137</v>
      </c>
      <c r="U1033" s="9" t="str">
        <f>IF(S1033&lt;&gt;"",S1033,IF(T1033&lt;&gt;"",VLOOKUP(T1033,Metadata!$S$2:$T$228,2,FALSE),""))</f>
        <v>UX/UI Designer</v>
      </c>
      <c r="V1033" s="9" t="s">
        <v>174</v>
      </c>
      <c r="W1033" s="9" t="s">
        <v>137</v>
      </c>
      <c r="X1033" s="9" t="s">
        <v>163</v>
      </c>
      <c r="Y1033" s="9" t="s">
        <v>137</v>
      </c>
      <c r="Z1033" s="9" t="s">
        <v>164</v>
      </c>
      <c r="AA1033" s="9" t="s">
        <v>137</v>
      </c>
      <c r="AB1033" s="9" t="s">
        <v>137</v>
      </c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 t="s">
        <v>178</v>
      </c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 t="s">
        <v>150</v>
      </c>
      <c r="BZ1033" s="9" t="s">
        <v>137</v>
      </c>
      <c r="CA1033" s="10"/>
      <c r="CB1033" s="10" t="str">
        <f t="shared" si="5"/>
        <v/>
      </c>
      <c r="CC1033" s="10"/>
      <c r="CD1033" s="9" t="str">
        <f t="shared" si="2"/>
        <v/>
      </c>
      <c r="CE1033" s="9" t="s">
        <v>151</v>
      </c>
      <c r="CF1033" s="9" t="s">
        <v>169</v>
      </c>
      <c r="CG1033" s="9">
        <f>IF(CF1033="","",VLOOKUP(CF1033,Metadata!$D$2:$H$20,2,FALSE))</f>
        <v>12500</v>
      </c>
      <c r="CH1033" s="9">
        <f>IF(CF1033="","",VLOOKUP(CF1033,Metadata!$D$2:$H$20,4,FALSE))</f>
        <v>0</v>
      </c>
      <c r="CI1033" s="9">
        <f>IF(CF1033="","",VLOOKUP(CF1033,Metadata!$D$2:$H$20,5,FALSE))</f>
        <v>15000</v>
      </c>
      <c r="CJ1033" s="9">
        <f t="shared" si="3"/>
        <v>12500</v>
      </c>
      <c r="CK1033" s="9" t="s">
        <v>153</v>
      </c>
      <c r="CL1033" s="10">
        <v>3</v>
      </c>
      <c r="CM1033" s="10">
        <v>3</v>
      </c>
      <c r="CN1033" s="10">
        <v>6</v>
      </c>
      <c r="CO1033" s="10">
        <v>6</v>
      </c>
      <c r="CP1033" s="10">
        <v>3</v>
      </c>
      <c r="CQ1033" s="10">
        <v>6</v>
      </c>
      <c r="CR1033" s="10">
        <v>4</v>
      </c>
      <c r="CS1033" s="10">
        <v>6</v>
      </c>
      <c r="CT1033" s="10">
        <v>4</v>
      </c>
      <c r="CU1033" s="10">
        <v>5</v>
      </c>
      <c r="CV1033" s="10">
        <v>7</v>
      </c>
      <c r="CW1033" s="10">
        <v>4</v>
      </c>
      <c r="CX1033" s="10">
        <v>4</v>
      </c>
      <c r="CY1033" s="10">
        <v>5</v>
      </c>
      <c r="CZ1033" s="10">
        <v>2</v>
      </c>
      <c r="DA1033" s="10">
        <v>5</v>
      </c>
      <c r="DB1033" s="10">
        <v>6</v>
      </c>
      <c r="DC1033" s="10">
        <v>4</v>
      </c>
      <c r="DD1033" s="10">
        <v>1</v>
      </c>
      <c r="DE1033" s="10">
        <v>7</v>
      </c>
      <c r="DF1033" s="10">
        <v>5</v>
      </c>
      <c r="DG1033" s="10">
        <v>7</v>
      </c>
      <c r="DH1033" s="10">
        <v>5</v>
      </c>
      <c r="DI1033" s="10">
        <v>7</v>
      </c>
      <c r="DJ1033" s="10">
        <v>4</v>
      </c>
      <c r="DK1033" s="10">
        <v>4</v>
      </c>
      <c r="DL1033" s="10">
        <v>6</v>
      </c>
      <c r="DM1033" s="9" t="s">
        <v>154</v>
      </c>
      <c r="DN1033" s="10">
        <v>1986</v>
      </c>
      <c r="DO1033" s="9">
        <f t="shared" si="4"/>
        <v>35</v>
      </c>
      <c r="DP1033" s="9" t="s">
        <v>155</v>
      </c>
      <c r="DQ1033" s="9" t="s">
        <v>202</v>
      </c>
      <c r="DR1033" s="9" t="s">
        <v>157</v>
      </c>
      <c r="DS1033" s="9" t="s">
        <v>137</v>
      </c>
      <c r="DT1033" s="9" t="s">
        <v>181</v>
      </c>
      <c r="DU1033" s="9" t="s">
        <v>203</v>
      </c>
      <c r="DV1033" s="9" t="str">
        <f>VLOOKUP(DU1033,Metadata!$B$2:$C$7,2,FALSE)</f>
        <v>6+ years</v>
      </c>
    </row>
    <row r="1034" spans="1:126">
      <c r="A1034" s="13">
        <v>1033</v>
      </c>
      <c r="B1034" s="9" t="s">
        <v>135</v>
      </c>
      <c r="C1034" s="9" t="str">
        <f>VLOOKUP(B1034,Metadata!$M$2:$N$6,2,FALSE)</f>
        <v>Permanent Employee</v>
      </c>
      <c r="D1034" s="9" t="s">
        <v>159</v>
      </c>
      <c r="E1034" s="9" t="s">
        <v>137</v>
      </c>
      <c r="F1034" s="9" t="s">
        <v>138</v>
      </c>
      <c r="G1034" s="9" t="s">
        <v>140</v>
      </c>
      <c r="H1034" s="9" t="str">
        <f>IF(G1034="","",VLOOKUP(G1034,Metadata!$J$2:$K$22,2,FALSE))</f>
        <v>Lisbon Metropolitan Area</v>
      </c>
      <c r="I1034" s="9" t="s">
        <v>138</v>
      </c>
      <c r="J1034" s="9" t="str">
        <f>IF(I1034="","",VLOOKUP(I1034,Metadata!$P$2:$Q$43,2,FALSE))</f>
        <v>Europe</v>
      </c>
      <c r="K1034" s="9" t="str">
        <f t="shared" si="0"/>
        <v>Portugal</v>
      </c>
      <c r="L1034" s="9" t="s">
        <v>140</v>
      </c>
      <c r="M1034" s="9" t="str">
        <f>IF(L1034="","",VLOOKUP(L1034,Metadata!$J$2:$K$22,2,FALSE))</f>
        <v>Lisbon Metropolitan Area</v>
      </c>
      <c r="N1034" s="9" t="s">
        <v>214</v>
      </c>
      <c r="O1034" s="9" t="s">
        <v>136</v>
      </c>
      <c r="P1034" s="9" t="s">
        <v>191</v>
      </c>
      <c r="Q1034" s="10" t="str">
        <f t="shared" si="1"/>
        <v>Remote Job (full or flexible)</v>
      </c>
      <c r="R1034" s="10">
        <v>5</v>
      </c>
      <c r="S1034" s="9" t="s">
        <v>319</v>
      </c>
      <c r="T1034" s="9" t="s">
        <v>137</v>
      </c>
      <c r="U1034" s="9" t="str">
        <f>IF(S1034&lt;&gt;"",S1034,IF(T1034&lt;&gt;"",VLOOKUP(T1034,Metadata!$S$2:$T$228,2,FALSE),""))</f>
        <v>CTO</v>
      </c>
      <c r="V1034" s="9" t="s">
        <v>276</v>
      </c>
      <c r="W1034" s="9" t="s">
        <v>137</v>
      </c>
      <c r="X1034" s="9" t="s">
        <v>145</v>
      </c>
      <c r="Y1034" s="9" t="s">
        <v>137</v>
      </c>
      <c r="Z1034" s="9" t="s">
        <v>184</v>
      </c>
      <c r="AA1034" s="9" t="s">
        <v>137</v>
      </c>
      <c r="AB1034" s="9" t="s">
        <v>137</v>
      </c>
      <c r="AC1034" s="9" t="s">
        <v>147</v>
      </c>
      <c r="AD1034" s="9" t="s">
        <v>148</v>
      </c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 t="s">
        <v>178</v>
      </c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 t="s">
        <v>219</v>
      </c>
      <c r="BR1034" s="9"/>
      <c r="BS1034" s="9"/>
      <c r="BT1034" s="9"/>
      <c r="BU1034" s="9"/>
      <c r="BV1034" s="9"/>
      <c r="BW1034" s="9"/>
      <c r="BX1034" s="9"/>
      <c r="BY1034" s="9"/>
      <c r="BZ1034" s="9"/>
      <c r="CA1034" s="10"/>
      <c r="CB1034" s="10" t="str">
        <f t="shared" si="5"/>
        <v/>
      </c>
      <c r="CC1034" s="10"/>
      <c r="CD1034" s="9" t="str">
        <f t="shared" si="2"/>
        <v/>
      </c>
      <c r="CE1034" s="9" t="s">
        <v>151</v>
      </c>
      <c r="CF1034" s="9" t="s">
        <v>328</v>
      </c>
      <c r="CG1034" s="9">
        <f>IF(CF1034="","",VLOOKUP(CF1034,Metadata!$D$2:$H$20,2,FALSE))</f>
        <v>72500</v>
      </c>
      <c r="CH1034" s="9">
        <f>IF(CF1034="","",VLOOKUP(CF1034,Metadata!$D$2:$H$20,4,FALSE))</f>
        <v>70000</v>
      </c>
      <c r="CI1034" s="9">
        <f>IF(CF1034="","",VLOOKUP(CF1034,Metadata!$D$2:$H$20,5,FALSE))</f>
        <v>75000</v>
      </c>
      <c r="CJ1034" s="9">
        <f t="shared" si="3"/>
        <v>72500</v>
      </c>
      <c r="CK1034" s="9" t="s">
        <v>201</v>
      </c>
      <c r="CL1034" s="10">
        <v>4</v>
      </c>
      <c r="CM1034" s="10">
        <v>3</v>
      </c>
      <c r="CN1034" s="10">
        <v>6</v>
      </c>
      <c r="CO1034" s="10">
        <v>6</v>
      </c>
      <c r="CP1034" s="10">
        <v>5</v>
      </c>
      <c r="CQ1034" s="10">
        <v>6</v>
      </c>
      <c r="CR1034" s="10">
        <v>4</v>
      </c>
      <c r="CS1034" s="10">
        <v>5</v>
      </c>
      <c r="CT1034" s="10">
        <v>6</v>
      </c>
      <c r="CU1034" s="10">
        <v>5</v>
      </c>
      <c r="CV1034" s="10">
        <v>5</v>
      </c>
      <c r="CW1034" s="10">
        <v>3</v>
      </c>
      <c r="CX1034" s="10">
        <v>6</v>
      </c>
      <c r="CY1034" s="10">
        <v>6</v>
      </c>
      <c r="CZ1034" s="10">
        <v>3</v>
      </c>
      <c r="DA1034" s="10">
        <v>3</v>
      </c>
      <c r="DB1034" s="10">
        <v>3</v>
      </c>
      <c r="DC1034" s="10">
        <v>6</v>
      </c>
      <c r="DD1034" s="10">
        <v>5</v>
      </c>
      <c r="DE1034" s="10">
        <v>5</v>
      </c>
      <c r="DF1034" s="10">
        <v>6</v>
      </c>
      <c r="DG1034" s="10">
        <v>5</v>
      </c>
      <c r="DH1034" s="10">
        <v>3</v>
      </c>
      <c r="DI1034" s="10">
        <v>6</v>
      </c>
      <c r="DJ1034" s="10">
        <v>4</v>
      </c>
      <c r="DK1034" s="10">
        <v>5</v>
      </c>
      <c r="DL1034" s="10">
        <v>6</v>
      </c>
      <c r="DM1034" s="9" t="s">
        <v>154</v>
      </c>
      <c r="DN1034" s="10">
        <v>1987</v>
      </c>
      <c r="DO1034" s="9">
        <f t="shared" si="4"/>
        <v>34</v>
      </c>
      <c r="DP1034" s="9" t="s">
        <v>155</v>
      </c>
      <c r="DQ1034" s="9" t="s">
        <v>156</v>
      </c>
      <c r="DR1034" s="9" t="s">
        <v>157</v>
      </c>
      <c r="DS1034" s="9" t="s">
        <v>137</v>
      </c>
      <c r="DT1034" s="9" t="s">
        <v>181</v>
      </c>
      <c r="DU1034" s="9" t="s">
        <v>158</v>
      </c>
      <c r="DV1034" s="9" t="str">
        <f>VLOOKUP(DU1034,Metadata!$B$2:$C$7,2,FALSE)</f>
        <v>6+ years</v>
      </c>
    </row>
    <row r="1035" spans="1:126">
      <c r="A1035" s="13">
        <v>1034</v>
      </c>
      <c r="B1035" s="9" t="s">
        <v>135</v>
      </c>
      <c r="C1035" s="9" t="str">
        <f>VLOOKUP(B1035,Metadata!$M$2:$N$6,2,FALSE)</f>
        <v>Permanent Employee</v>
      </c>
      <c r="D1035" s="9" t="s">
        <v>159</v>
      </c>
      <c r="E1035" s="9" t="s">
        <v>137</v>
      </c>
      <c r="F1035" s="9" t="s">
        <v>138</v>
      </c>
      <c r="G1035" s="9" t="s">
        <v>283</v>
      </c>
      <c r="H1035" s="9" t="str">
        <f>IF(G1035="","",VLOOKUP(G1035,Metadata!$J$2:$K$22,2,FALSE))</f>
        <v>Lisbon Metropolitan Area</v>
      </c>
      <c r="I1035" s="9" t="s">
        <v>138</v>
      </c>
      <c r="J1035" s="9" t="str">
        <f>IF(I1035="","",VLOOKUP(I1035,Metadata!$P$2:$Q$43,2,FALSE))</f>
        <v>Europe</v>
      </c>
      <c r="K1035" s="9" t="str">
        <f t="shared" si="0"/>
        <v>Portugal</v>
      </c>
      <c r="L1035" s="9" t="s">
        <v>140</v>
      </c>
      <c r="M1035" s="9" t="str">
        <f>IF(L1035="","",VLOOKUP(L1035,Metadata!$J$2:$K$22,2,FALSE))</f>
        <v>Lisbon Metropolitan Area</v>
      </c>
      <c r="N1035" s="9" t="s">
        <v>141</v>
      </c>
      <c r="O1035" s="9" t="s">
        <v>137</v>
      </c>
      <c r="P1035" s="9" t="s">
        <v>142</v>
      </c>
      <c r="Q1035" s="10" t="str">
        <f t="shared" si="1"/>
        <v>Full Office Job</v>
      </c>
      <c r="R1035" s="10">
        <v>5</v>
      </c>
      <c r="S1035" s="9" t="s">
        <v>216</v>
      </c>
      <c r="T1035" s="9" t="s">
        <v>137</v>
      </c>
      <c r="U1035" s="9" t="str">
        <f>IF(S1035&lt;&gt;"",S1035,IF(T1035&lt;&gt;"",VLOOKUP(T1035,Metadata!$S$2:$T$228,2,FALSE),""))</f>
        <v>Front-End Developer</v>
      </c>
      <c r="V1035" s="9" t="s">
        <v>162</v>
      </c>
      <c r="W1035" s="9" t="s">
        <v>137</v>
      </c>
      <c r="X1035" s="9" t="s">
        <v>252</v>
      </c>
      <c r="Y1035" s="9" t="s">
        <v>137</v>
      </c>
      <c r="Z1035" s="9" t="s">
        <v>146</v>
      </c>
      <c r="AA1035" s="9" t="s">
        <v>137</v>
      </c>
      <c r="AB1035" s="9" t="s">
        <v>137</v>
      </c>
      <c r="AC1035" s="9"/>
      <c r="AD1035" s="9"/>
      <c r="AE1035" s="9"/>
      <c r="AF1035" s="9"/>
      <c r="AG1035" s="9"/>
      <c r="AH1035" s="9"/>
      <c r="AI1035" s="9"/>
      <c r="AJ1035" s="9" t="s">
        <v>185</v>
      </c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 t="s">
        <v>178</v>
      </c>
      <c r="BB1035" s="9" t="s">
        <v>284</v>
      </c>
      <c r="BC1035" s="9"/>
      <c r="BD1035" s="9"/>
      <c r="BE1035" s="9"/>
      <c r="BF1035" s="9"/>
      <c r="BG1035" s="9"/>
      <c r="BH1035" s="9"/>
      <c r="BI1035" s="9"/>
      <c r="BJ1035" s="9"/>
      <c r="BK1035" s="9"/>
      <c r="BL1035" s="9" t="s">
        <v>199</v>
      </c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10"/>
      <c r="CB1035" s="10" t="str">
        <f t="shared" si="5"/>
        <v/>
      </c>
      <c r="CC1035" s="10"/>
      <c r="CD1035" s="9" t="str">
        <f t="shared" si="2"/>
        <v/>
      </c>
      <c r="CE1035" s="9" t="s">
        <v>232</v>
      </c>
      <c r="CF1035" s="9" t="s">
        <v>225</v>
      </c>
      <c r="CG1035" s="9">
        <f>IF(CF1035="","",VLOOKUP(CF1035,Metadata!$D$2:$H$20,2,FALSE))</f>
        <v>22500</v>
      </c>
      <c r="CH1035" s="9">
        <f>IF(CF1035="","",VLOOKUP(CF1035,Metadata!$D$2:$H$20,4,FALSE))</f>
        <v>20000</v>
      </c>
      <c r="CI1035" s="9">
        <f>IF(CF1035="","",VLOOKUP(CF1035,Metadata!$D$2:$H$20,5,FALSE))</f>
        <v>25000</v>
      </c>
      <c r="CJ1035" s="9">
        <f t="shared" si="3"/>
        <v>22500</v>
      </c>
      <c r="CK1035" s="9" t="s">
        <v>153</v>
      </c>
      <c r="CL1035" s="10">
        <v>5</v>
      </c>
      <c r="CM1035" s="10">
        <v>1</v>
      </c>
      <c r="CN1035" s="10">
        <v>6</v>
      </c>
      <c r="CO1035" s="10">
        <v>5</v>
      </c>
      <c r="CP1035" s="10">
        <v>5</v>
      </c>
      <c r="CQ1035" s="10">
        <v>6</v>
      </c>
      <c r="CR1035" s="10">
        <v>5</v>
      </c>
      <c r="CS1035" s="10">
        <v>5</v>
      </c>
      <c r="CT1035" s="10">
        <v>6</v>
      </c>
      <c r="CU1035" s="10">
        <v>5</v>
      </c>
      <c r="CV1035" s="10">
        <v>4</v>
      </c>
      <c r="CW1035" s="10">
        <v>4</v>
      </c>
      <c r="CX1035" s="10">
        <v>6</v>
      </c>
      <c r="CY1035" s="10">
        <v>5</v>
      </c>
      <c r="CZ1035" s="10">
        <v>3</v>
      </c>
      <c r="DA1035" s="10">
        <v>5</v>
      </c>
      <c r="DB1035" s="10">
        <v>4</v>
      </c>
      <c r="DC1035" s="10">
        <v>6</v>
      </c>
      <c r="DD1035" s="10">
        <v>4</v>
      </c>
      <c r="DE1035" s="10">
        <v>4</v>
      </c>
      <c r="DF1035" s="10">
        <v>5</v>
      </c>
      <c r="DG1035" s="10">
        <v>6</v>
      </c>
      <c r="DH1035" s="10">
        <v>5</v>
      </c>
      <c r="DI1035" s="10">
        <v>6</v>
      </c>
      <c r="DJ1035" s="10">
        <v>3</v>
      </c>
      <c r="DK1035" s="10">
        <v>5</v>
      </c>
      <c r="DL1035" s="10">
        <v>4</v>
      </c>
      <c r="DM1035" s="9" t="s">
        <v>154</v>
      </c>
      <c r="DN1035" s="10">
        <v>1997</v>
      </c>
      <c r="DO1035" s="9">
        <f t="shared" si="4"/>
        <v>24</v>
      </c>
      <c r="DP1035" s="9" t="s">
        <v>222</v>
      </c>
      <c r="DQ1035" s="9" t="s">
        <v>156</v>
      </c>
      <c r="DR1035" s="9" t="s">
        <v>342</v>
      </c>
      <c r="DS1035" s="9" t="s">
        <v>137</v>
      </c>
      <c r="DT1035" s="9" t="s">
        <v>181</v>
      </c>
      <c r="DU1035" s="9" t="s">
        <v>233</v>
      </c>
      <c r="DV1035" s="9" t="str">
        <f>VLOOKUP(DU1035,Metadata!$B$2:$C$7,2,FALSE)</f>
        <v>0 - 3 years</v>
      </c>
    </row>
    <row r="1036" spans="1:126">
      <c r="A1036" s="13">
        <v>1035</v>
      </c>
      <c r="B1036" s="9" t="s">
        <v>135</v>
      </c>
      <c r="C1036" s="9" t="str">
        <f>VLOOKUP(B1036,Metadata!$M$2:$N$6,2,FALSE)</f>
        <v>Permanent Employee</v>
      </c>
      <c r="D1036" s="9" t="s">
        <v>159</v>
      </c>
      <c r="E1036" s="9" t="s">
        <v>137</v>
      </c>
      <c r="F1036" s="9" t="s">
        <v>138</v>
      </c>
      <c r="G1036" s="9" t="s">
        <v>275</v>
      </c>
      <c r="H1036" s="9" t="str">
        <f>IF(G1036="","",VLOOKUP(G1036,Metadata!$J$2:$K$22,2,FALSE))</f>
        <v>Centre</v>
      </c>
      <c r="I1036" s="9" t="s">
        <v>138</v>
      </c>
      <c r="J1036" s="9" t="str">
        <f>IF(I1036="","",VLOOKUP(I1036,Metadata!$P$2:$Q$43,2,FALSE))</f>
        <v>Europe</v>
      </c>
      <c r="K1036" s="9" t="str">
        <f t="shared" si="0"/>
        <v>Portugal</v>
      </c>
      <c r="L1036" s="9" t="s">
        <v>140</v>
      </c>
      <c r="M1036" s="9" t="str">
        <f>IF(L1036="","",VLOOKUP(L1036,Metadata!$J$2:$K$22,2,FALSE))</f>
        <v>Lisbon Metropolitan Area</v>
      </c>
      <c r="N1036" s="9" t="s">
        <v>141</v>
      </c>
      <c r="O1036" s="9" t="s">
        <v>137</v>
      </c>
      <c r="P1036" s="9" t="s">
        <v>142</v>
      </c>
      <c r="Q1036" s="10" t="str">
        <f t="shared" si="1"/>
        <v>Full Office Job</v>
      </c>
      <c r="R1036" s="10">
        <v>7</v>
      </c>
      <c r="S1036" s="9" t="s">
        <v>313</v>
      </c>
      <c r="T1036" s="9" t="s">
        <v>137</v>
      </c>
      <c r="U1036" s="9" t="str">
        <f>IF(S1036&lt;&gt;"",S1036,IF(T1036&lt;&gt;"",VLOOKUP(T1036,Metadata!$S$2:$T$228,2,FALSE),""))</f>
        <v>Maintenance &amp; Support</v>
      </c>
      <c r="V1036" s="9" t="s">
        <v>274</v>
      </c>
      <c r="W1036" s="9" t="s">
        <v>137</v>
      </c>
      <c r="X1036" s="9" t="s">
        <v>145</v>
      </c>
      <c r="Y1036" s="9" t="s">
        <v>137</v>
      </c>
      <c r="Z1036" s="9" t="s">
        <v>224</v>
      </c>
      <c r="AA1036" s="9" t="s">
        <v>137</v>
      </c>
      <c r="AB1036" s="9" t="s">
        <v>253</v>
      </c>
      <c r="AC1036" s="9" t="s">
        <v>147</v>
      </c>
      <c r="AD1036" s="9"/>
      <c r="AE1036" s="9"/>
      <c r="AF1036" s="9" t="s">
        <v>243</v>
      </c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 t="s">
        <v>150</v>
      </c>
      <c r="BZ1036" s="9" t="s">
        <v>137</v>
      </c>
      <c r="CA1036" s="10"/>
      <c r="CB1036" s="10" t="str">
        <f t="shared" si="5"/>
        <v/>
      </c>
      <c r="CC1036" s="10"/>
      <c r="CD1036" s="9" t="str">
        <f t="shared" si="2"/>
        <v/>
      </c>
      <c r="CE1036" s="9" t="s">
        <v>151</v>
      </c>
      <c r="CF1036" s="9" t="s">
        <v>169</v>
      </c>
      <c r="CG1036" s="9">
        <f>IF(CF1036="","",VLOOKUP(CF1036,Metadata!$D$2:$H$20,2,FALSE))</f>
        <v>12500</v>
      </c>
      <c r="CH1036" s="9">
        <f>IF(CF1036="","",VLOOKUP(CF1036,Metadata!$D$2:$H$20,4,FALSE))</f>
        <v>0</v>
      </c>
      <c r="CI1036" s="9">
        <f>IF(CF1036="","",VLOOKUP(CF1036,Metadata!$D$2:$H$20,5,FALSE))</f>
        <v>15000</v>
      </c>
      <c r="CJ1036" s="9">
        <f t="shared" si="3"/>
        <v>12500</v>
      </c>
      <c r="CK1036" s="9" t="s">
        <v>153</v>
      </c>
      <c r="CL1036" s="10">
        <v>1</v>
      </c>
      <c r="CM1036" s="10">
        <v>3</v>
      </c>
      <c r="CN1036" s="10">
        <v>7</v>
      </c>
      <c r="CO1036" s="10">
        <v>7</v>
      </c>
      <c r="CP1036" s="10">
        <v>6</v>
      </c>
      <c r="CQ1036" s="10">
        <v>6</v>
      </c>
      <c r="CR1036" s="10">
        <v>7</v>
      </c>
      <c r="CS1036" s="10">
        <v>7</v>
      </c>
      <c r="CT1036" s="10">
        <v>5</v>
      </c>
      <c r="CU1036" s="10">
        <v>6</v>
      </c>
      <c r="CV1036" s="10">
        <v>5</v>
      </c>
      <c r="CW1036" s="10">
        <v>5</v>
      </c>
      <c r="CX1036" s="10">
        <v>4</v>
      </c>
      <c r="CY1036" s="10">
        <v>6</v>
      </c>
      <c r="CZ1036" s="10">
        <v>4</v>
      </c>
      <c r="DA1036" s="10">
        <v>3</v>
      </c>
      <c r="DB1036" s="10">
        <v>6</v>
      </c>
      <c r="DC1036" s="10">
        <v>5</v>
      </c>
      <c r="DD1036" s="10">
        <v>4</v>
      </c>
      <c r="DE1036" s="10">
        <v>6</v>
      </c>
      <c r="DF1036" s="10">
        <v>6</v>
      </c>
      <c r="DG1036" s="10">
        <v>6</v>
      </c>
      <c r="DH1036" s="10">
        <v>6</v>
      </c>
      <c r="DI1036" s="10">
        <v>6</v>
      </c>
      <c r="DJ1036" s="10">
        <v>5</v>
      </c>
      <c r="DK1036" s="10">
        <v>6</v>
      </c>
      <c r="DL1036" s="10">
        <v>5</v>
      </c>
      <c r="DM1036" s="9" t="s">
        <v>154</v>
      </c>
      <c r="DN1036" s="10">
        <v>1982</v>
      </c>
      <c r="DO1036" s="9">
        <f t="shared" si="4"/>
        <v>39</v>
      </c>
      <c r="DP1036" s="9" t="s">
        <v>155</v>
      </c>
      <c r="DQ1036" s="9" t="s">
        <v>227</v>
      </c>
      <c r="DR1036" s="9" t="s">
        <v>137</v>
      </c>
      <c r="DS1036" s="9" t="s">
        <v>556</v>
      </c>
      <c r="DT1036" s="9" t="s">
        <v>181</v>
      </c>
      <c r="DU1036" s="9" t="s">
        <v>158</v>
      </c>
      <c r="DV1036" s="9" t="str">
        <f>VLOOKUP(DU1036,Metadata!$B$2:$C$7,2,FALSE)</f>
        <v>6+ years</v>
      </c>
    </row>
    <row r="1037" spans="1:126">
      <c r="A1037" s="13">
        <v>1036</v>
      </c>
      <c r="B1037" s="9" t="s">
        <v>135</v>
      </c>
      <c r="C1037" s="9" t="str">
        <f>VLOOKUP(B1037,Metadata!$M$2:$N$6,2,FALSE)</f>
        <v>Permanent Employee</v>
      </c>
      <c r="D1037" s="9" t="s">
        <v>159</v>
      </c>
      <c r="E1037" s="9" t="s">
        <v>137</v>
      </c>
      <c r="F1037" s="9" t="s">
        <v>138</v>
      </c>
      <c r="G1037" s="9" t="s">
        <v>140</v>
      </c>
      <c r="H1037" s="9" t="str">
        <f>IF(G1037="","",VLOOKUP(G1037,Metadata!$J$2:$K$22,2,FALSE))</f>
        <v>Lisbon Metropolitan Area</v>
      </c>
      <c r="I1037" s="9" t="s">
        <v>138</v>
      </c>
      <c r="J1037" s="9" t="str">
        <f>IF(I1037="","",VLOOKUP(I1037,Metadata!$P$2:$Q$43,2,FALSE))</f>
        <v>Europe</v>
      </c>
      <c r="K1037" s="9" t="str">
        <f t="shared" si="0"/>
        <v>Portugal</v>
      </c>
      <c r="L1037" s="9" t="s">
        <v>140</v>
      </c>
      <c r="M1037" s="9" t="str">
        <f>IF(L1037="","",VLOOKUP(L1037,Metadata!$J$2:$K$22,2,FALSE))</f>
        <v>Lisbon Metropolitan Area</v>
      </c>
      <c r="N1037" s="9" t="s">
        <v>141</v>
      </c>
      <c r="O1037" s="9" t="s">
        <v>137</v>
      </c>
      <c r="P1037" s="9" t="s">
        <v>142</v>
      </c>
      <c r="Q1037" s="10" t="str">
        <f t="shared" si="1"/>
        <v>Full Office Job</v>
      </c>
      <c r="R1037" s="10">
        <v>4</v>
      </c>
      <c r="S1037" s="9" t="s">
        <v>336</v>
      </c>
      <c r="T1037" s="9" t="s">
        <v>137</v>
      </c>
      <c r="U1037" s="9" t="str">
        <f>IF(S1037&lt;&gt;"",S1037,IF(T1037&lt;&gt;"",VLOOKUP(T1037,Metadata!$S$2:$T$228,2,FALSE),""))</f>
        <v>Scrum Master</v>
      </c>
      <c r="V1037" s="9" t="s">
        <v>144</v>
      </c>
      <c r="W1037" s="9" t="s">
        <v>137</v>
      </c>
      <c r="X1037" s="9" t="s">
        <v>208</v>
      </c>
      <c r="Y1037" s="9" t="s">
        <v>137</v>
      </c>
      <c r="Z1037" s="9" t="s">
        <v>146</v>
      </c>
      <c r="AA1037" s="9" t="s">
        <v>137</v>
      </c>
      <c r="AB1037" s="9" t="s">
        <v>137</v>
      </c>
      <c r="AC1037" s="9" t="s">
        <v>147</v>
      </c>
      <c r="AD1037" s="9"/>
      <c r="AE1037" s="9"/>
      <c r="AF1037" s="9"/>
      <c r="AG1037" s="9"/>
      <c r="AH1037" s="9" t="s">
        <v>176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198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10"/>
      <c r="CB1037" s="10" t="str">
        <f t="shared" si="5"/>
        <v/>
      </c>
      <c r="CC1037" s="10"/>
      <c r="CD1037" s="9" t="str">
        <f t="shared" si="2"/>
        <v/>
      </c>
      <c r="CE1037" s="9" t="s">
        <v>151</v>
      </c>
      <c r="CF1037" s="9" t="s">
        <v>152</v>
      </c>
      <c r="CG1037" s="9">
        <f>IF(CF1037="","",VLOOKUP(CF1037,Metadata!$D$2:$H$20,2,FALSE))</f>
        <v>32500</v>
      </c>
      <c r="CH1037" s="9">
        <f>IF(CF1037="","",VLOOKUP(CF1037,Metadata!$D$2:$H$20,4,FALSE))</f>
        <v>30000</v>
      </c>
      <c r="CI1037" s="9">
        <f>IF(CF1037="","",VLOOKUP(CF1037,Metadata!$D$2:$H$20,5,FALSE))</f>
        <v>35000</v>
      </c>
      <c r="CJ1037" s="9">
        <f t="shared" si="3"/>
        <v>32500</v>
      </c>
      <c r="CK1037" s="9" t="s">
        <v>153</v>
      </c>
      <c r="CL1037" s="10">
        <v>5</v>
      </c>
      <c r="CM1037" s="10">
        <v>3</v>
      </c>
      <c r="CN1037" s="10">
        <v>3</v>
      </c>
      <c r="CO1037" s="10">
        <v>5</v>
      </c>
      <c r="CP1037" s="10">
        <v>5</v>
      </c>
      <c r="CQ1037" s="10">
        <v>7</v>
      </c>
      <c r="CR1037" s="10">
        <v>4</v>
      </c>
      <c r="CS1037" s="10">
        <v>2</v>
      </c>
      <c r="CT1037" s="10">
        <v>5</v>
      </c>
      <c r="CU1037" s="10">
        <v>5</v>
      </c>
      <c r="CV1037" s="10">
        <v>5</v>
      </c>
      <c r="CW1037" s="10">
        <v>5</v>
      </c>
      <c r="CX1037" s="10">
        <v>5</v>
      </c>
      <c r="CY1037" s="10">
        <v>4</v>
      </c>
      <c r="CZ1037" s="10">
        <v>5</v>
      </c>
      <c r="DA1037" s="10">
        <v>6</v>
      </c>
      <c r="DB1037" s="10">
        <v>4</v>
      </c>
      <c r="DC1037" s="10">
        <v>7</v>
      </c>
      <c r="DD1037" s="10">
        <v>3</v>
      </c>
      <c r="DE1037" s="10">
        <v>5</v>
      </c>
      <c r="DF1037" s="10">
        <v>6</v>
      </c>
      <c r="DG1037" s="10">
        <v>7</v>
      </c>
      <c r="DH1037" s="10">
        <v>5</v>
      </c>
      <c r="DI1037" s="10">
        <v>7</v>
      </c>
      <c r="DJ1037" s="10">
        <v>5</v>
      </c>
      <c r="DK1037" s="10">
        <v>5</v>
      </c>
      <c r="DL1037" s="10">
        <v>4</v>
      </c>
      <c r="DM1037" s="9" t="s">
        <v>154</v>
      </c>
      <c r="DN1037" s="10">
        <v>1991</v>
      </c>
      <c r="DO1037" s="9">
        <f t="shared" si="4"/>
        <v>30</v>
      </c>
      <c r="DP1037" s="9" t="s">
        <v>155</v>
      </c>
      <c r="DQ1037" s="9" t="s">
        <v>202</v>
      </c>
      <c r="DR1037" s="9" t="s">
        <v>157</v>
      </c>
      <c r="DS1037" s="9" t="s">
        <v>137</v>
      </c>
      <c r="DT1037" s="9" t="s">
        <v>181</v>
      </c>
      <c r="DU1037" s="9" t="s">
        <v>223</v>
      </c>
      <c r="DV1037" s="9" t="str">
        <f>VLOOKUP(DU1037,Metadata!$B$2:$C$7,2,FALSE)</f>
        <v>3 - 6 years</v>
      </c>
    </row>
    <row r="1038" spans="1:126">
      <c r="A1038" s="13">
        <v>1037</v>
      </c>
      <c r="B1038" s="9" t="s">
        <v>135</v>
      </c>
      <c r="C1038" s="9" t="str">
        <f>VLOOKUP(B1038,Metadata!$M$2:$N$6,2,FALSE)</f>
        <v>Permanent Employee</v>
      </c>
      <c r="D1038" s="9" t="s">
        <v>159</v>
      </c>
      <c r="E1038" s="9" t="s">
        <v>137</v>
      </c>
      <c r="F1038" s="9" t="s">
        <v>138</v>
      </c>
      <c r="G1038" s="9" t="s">
        <v>172</v>
      </c>
      <c r="H1038" s="9" t="str">
        <f>IF(G1038="","",VLOOKUP(G1038,Metadata!$J$2:$K$22,2,FALSE))</f>
        <v>Porto Metropolitan Area</v>
      </c>
      <c r="I1038" s="9" t="s">
        <v>557</v>
      </c>
      <c r="J1038" s="9" t="str">
        <f>IF(I1038="","",VLOOKUP(I1038,Metadata!$P$2:$Q$43,2,FALSE))</f>
        <v>Europe</v>
      </c>
      <c r="K1038" s="9" t="str">
        <f t="shared" si="0"/>
        <v>International</v>
      </c>
      <c r="L1038" s="9" t="s">
        <v>137</v>
      </c>
      <c r="M1038" s="9" t="str">
        <f>IF(L1038="","",VLOOKUP(L1038,Metadata!$J$2:$K$22,2,FALSE))</f>
        <v/>
      </c>
      <c r="N1038" s="9" t="s">
        <v>141</v>
      </c>
      <c r="O1038" s="9" t="s">
        <v>137</v>
      </c>
      <c r="P1038" s="9" t="s">
        <v>142</v>
      </c>
      <c r="Q1038" s="10" t="str">
        <f t="shared" si="1"/>
        <v>Full Office Job</v>
      </c>
      <c r="R1038" s="10">
        <v>5</v>
      </c>
      <c r="S1038" s="9" t="s">
        <v>229</v>
      </c>
      <c r="T1038" s="9" t="s">
        <v>137</v>
      </c>
      <c r="U1038" s="9" t="str">
        <f>IF(S1038&lt;&gt;"",S1038,IF(T1038&lt;&gt;"",VLOOKUP(T1038,Metadata!$S$2:$T$228,2,FALSE),""))</f>
        <v>Project Manager</v>
      </c>
      <c r="V1038" s="9" t="s">
        <v>317</v>
      </c>
      <c r="W1038" s="9" t="s">
        <v>137</v>
      </c>
      <c r="X1038" s="9" t="s">
        <v>163</v>
      </c>
      <c r="Y1038" s="9" t="s">
        <v>137</v>
      </c>
      <c r="Z1038" s="9" t="s">
        <v>262</v>
      </c>
      <c r="AA1038" s="9" t="s">
        <v>137</v>
      </c>
      <c r="AB1038" s="9" t="s">
        <v>137</v>
      </c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 t="s">
        <v>150</v>
      </c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 t="s">
        <v>150</v>
      </c>
      <c r="BZ1038" s="9" t="s">
        <v>137</v>
      </c>
      <c r="CA1038" s="10"/>
      <c r="CB1038" s="10" t="str">
        <f t="shared" si="5"/>
        <v/>
      </c>
      <c r="CC1038" s="10"/>
      <c r="CD1038" s="9" t="str">
        <f t="shared" si="2"/>
        <v/>
      </c>
      <c r="CE1038" s="9" t="s">
        <v>232</v>
      </c>
      <c r="CF1038" s="9" t="s">
        <v>225</v>
      </c>
      <c r="CG1038" s="9">
        <f>IF(CF1038="","",VLOOKUP(CF1038,Metadata!$D$2:$H$20,2,FALSE))</f>
        <v>22500</v>
      </c>
      <c r="CH1038" s="9">
        <f>IF(CF1038="","",VLOOKUP(CF1038,Metadata!$D$2:$H$20,4,FALSE))</f>
        <v>20000</v>
      </c>
      <c r="CI1038" s="9">
        <f>IF(CF1038="","",VLOOKUP(CF1038,Metadata!$D$2:$H$20,5,FALSE))</f>
        <v>25000</v>
      </c>
      <c r="CJ1038" s="9">
        <f t="shared" si="3"/>
        <v>22500</v>
      </c>
      <c r="CK1038" s="9" t="s">
        <v>180</v>
      </c>
      <c r="CL1038" s="10">
        <v>1</v>
      </c>
      <c r="CM1038" s="10">
        <v>5</v>
      </c>
      <c r="CN1038" s="10">
        <v>7</v>
      </c>
      <c r="CO1038" s="10">
        <v>7</v>
      </c>
      <c r="CP1038" s="10">
        <v>6</v>
      </c>
      <c r="CQ1038" s="10">
        <v>7</v>
      </c>
      <c r="CR1038" s="10">
        <v>5</v>
      </c>
      <c r="CS1038" s="10">
        <v>5</v>
      </c>
      <c r="CT1038" s="10">
        <v>6</v>
      </c>
      <c r="CU1038" s="10">
        <v>5</v>
      </c>
      <c r="CV1038" s="10">
        <v>5</v>
      </c>
      <c r="CW1038" s="10">
        <v>3</v>
      </c>
      <c r="CX1038" s="10">
        <v>5</v>
      </c>
      <c r="CY1038" s="10">
        <v>5</v>
      </c>
      <c r="CZ1038" s="10">
        <v>6</v>
      </c>
      <c r="DA1038" s="10">
        <v>6</v>
      </c>
      <c r="DB1038" s="10">
        <v>4</v>
      </c>
      <c r="DC1038" s="10">
        <v>6</v>
      </c>
      <c r="DD1038" s="10">
        <v>5</v>
      </c>
      <c r="DE1038" s="10">
        <v>6</v>
      </c>
      <c r="DF1038" s="10">
        <v>7</v>
      </c>
      <c r="DG1038" s="10">
        <v>7</v>
      </c>
      <c r="DH1038" s="10">
        <v>5</v>
      </c>
      <c r="DI1038" s="10">
        <v>5</v>
      </c>
      <c r="DJ1038" s="10">
        <v>3</v>
      </c>
      <c r="DK1038" s="10">
        <v>5</v>
      </c>
      <c r="DL1038" s="10">
        <v>3</v>
      </c>
      <c r="DM1038" s="9" t="s">
        <v>154</v>
      </c>
      <c r="DN1038" s="10">
        <v>1977</v>
      </c>
      <c r="DO1038" s="9">
        <f t="shared" si="4"/>
        <v>44</v>
      </c>
      <c r="DP1038" s="9" t="s">
        <v>155</v>
      </c>
      <c r="DQ1038" s="9" t="s">
        <v>156</v>
      </c>
      <c r="DR1038" s="9" t="s">
        <v>170</v>
      </c>
      <c r="DS1038" s="9" t="s">
        <v>137</v>
      </c>
      <c r="DT1038" s="9" t="s">
        <v>181</v>
      </c>
      <c r="DU1038" s="9" t="s">
        <v>158</v>
      </c>
      <c r="DV1038" s="9" t="str">
        <f>VLOOKUP(DU1038,Metadata!$B$2:$C$7,2,FALSE)</f>
        <v>6+ years</v>
      </c>
    </row>
    <row r="1039" spans="1:126">
      <c r="A1039" s="13">
        <v>1038</v>
      </c>
      <c r="B1039" s="9" t="s">
        <v>135</v>
      </c>
      <c r="C1039" s="9" t="str">
        <f>VLOOKUP(B1039,Metadata!$M$2:$N$6,2,FALSE)</f>
        <v>Permanent Employee</v>
      </c>
      <c r="D1039" s="9" t="s">
        <v>159</v>
      </c>
      <c r="E1039" s="9" t="s">
        <v>137</v>
      </c>
      <c r="F1039" s="9" t="s">
        <v>138</v>
      </c>
      <c r="G1039" s="9" t="s">
        <v>172</v>
      </c>
      <c r="H1039" s="9" t="str">
        <f>IF(G1039="","",VLOOKUP(G1039,Metadata!$J$2:$K$22,2,FALSE))</f>
        <v>Porto Metropolitan Area</v>
      </c>
      <c r="I1039" s="9" t="s">
        <v>138</v>
      </c>
      <c r="J1039" s="9" t="str">
        <f>IF(I1039="","",VLOOKUP(I1039,Metadata!$P$2:$Q$43,2,FALSE))</f>
        <v>Europe</v>
      </c>
      <c r="K1039" s="9" t="str">
        <f t="shared" si="0"/>
        <v>Portugal</v>
      </c>
      <c r="L1039" s="9" t="s">
        <v>172</v>
      </c>
      <c r="M1039" s="9" t="str">
        <f>IF(L1039="","",VLOOKUP(L1039,Metadata!$J$2:$K$22,2,FALSE))</f>
        <v>Porto Metropolitan Area</v>
      </c>
      <c r="N1039" s="9" t="s">
        <v>214</v>
      </c>
      <c r="O1039" s="9" t="s">
        <v>136</v>
      </c>
      <c r="P1039" s="9" t="s">
        <v>142</v>
      </c>
      <c r="Q1039" s="10" t="str">
        <f t="shared" si="1"/>
        <v>Full Office Job</v>
      </c>
      <c r="R1039" s="10">
        <v>4</v>
      </c>
      <c r="S1039" s="9" t="s">
        <v>206</v>
      </c>
      <c r="T1039" s="9" t="s">
        <v>137</v>
      </c>
      <c r="U1039" s="9" t="str">
        <f>IF(S1039&lt;&gt;"",S1039,IF(T1039&lt;&gt;"",VLOOKUP(T1039,Metadata!$S$2:$T$228,2,FALSE),""))</f>
        <v>Mobile Apps Developer</v>
      </c>
      <c r="V1039" s="9" t="s">
        <v>217</v>
      </c>
      <c r="W1039" s="9" t="s">
        <v>137</v>
      </c>
      <c r="X1039" s="9" t="s">
        <v>208</v>
      </c>
      <c r="Y1039" s="9" t="s">
        <v>137</v>
      </c>
      <c r="Z1039" s="9" t="s">
        <v>224</v>
      </c>
      <c r="AA1039" s="9" t="s">
        <v>137</v>
      </c>
      <c r="AB1039" s="9" t="s">
        <v>137</v>
      </c>
      <c r="AC1039" s="9"/>
      <c r="AD1039" s="9" t="s">
        <v>148</v>
      </c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 t="s">
        <v>284</v>
      </c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 t="s">
        <v>472</v>
      </c>
      <c r="CA1039" s="10"/>
      <c r="CB1039" s="10" t="str">
        <f t="shared" si="5"/>
        <v/>
      </c>
      <c r="CC1039" s="10"/>
      <c r="CD1039" s="9" t="str">
        <f t="shared" si="2"/>
        <v/>
      </c>
      <c r="CE1039" s="9" t="s">
        <v>151</v>
      </c>
      <c r="CF1039" s="9" t="s">
        <v>254</v>
      </c>
      <c r="CG1039" s="9">
        <f>IF(CF1039="","",VLOOKUP(CF1039,Metadata!$D$2:$H$20,2,FALSE))</f>
        <v>37500</v>
      </c>
      <c r="CH1039" s="9">
        <f>IF(CF1039="","",VLOOKUP(CF1039,Metadata!$D$2:$H$20,4,FALSE))</f>
        <v>35000</v>
      </c>
      <c r="CI1039" s="9">
        <f>IF(CF1039="","",VLOOKUP(CF1039,Metadata!$D$2:$H$20,5,FALSE))</f>
        <v>40000</v>
      </c>
      <c r="CJ1039" s="9">
        <f t="shared" si="3"/>
        <v>37500</v>
      </c>
      <c r="CK1039" s="9" t="s">
        <v>201</v>
      </c>
      <c r="CL1039" s="10">
        <v>5</v>
      </c>
      <c r="CM1039" s="10">
        <v>2</v>
      </c>
      <c r="CN1039" s="10">
        <v>7</v>
      </c>
      <c r="CO1039" s="10">
        <v>6</v>
      </c>
      <c r="CP1039" s="10">
        <v>4</v>
      </c>
      <c r="CQ1039" s="10">
        <v>4</v>
      </c>
      <c r="CR1039" s="10">
        <v>3</v>
      </c>
      <c r="CS1039" s="10">
        <v>5</v>
      </c>
      <c r="CT1039" s="10">
        <v>6</v>
      </c>
      <c r="CU1039" s="10">
        <v>7</v>
      </c>
      <c r="CV1039" s="10">
        <v>5</v>
      </c>
      <c r="CW1039" s="10">
        <v>6</v>
      </c>
      <c r="CX1039" s="10">
        <v>6</v>
      </c>
      <c r="CY1039" s="10">
        <v>7</v>
      </c>
      <c r="CZ1039" s="10">
        <v>7</v>
      </c>
      <c r="DA1039" s="10">
        <v>6</v>
      </c>
      <c r="DB1039" s="10">
        <v>2</v>
      </c>
      <c r="DC1039" s="10">
        <v>6</v>
      </c>
      <c r="DD1039" s="10">
        <v>3</v>
      </c>
      <c r="DE1039" s="10">
        <v>7</v>
      </c>
      <c r="DF1039" s="10">
        <v>5</v>
      </c>
      <c r="DG1039" s="10">
        <v>7</v>
      </c>
      <c r="DH1039" s="10">
        <v>5</v>
      </c>
      <c r="DI1039" s="10">
        <v>7</v>
      </c>
      <c r="DJ1039" s="10">
        <v>3</v>
      </c>
      <c r="DK1039" s="10">
        <v>3</v>
      </c>
      <c r="DL1039" s="10">
        <v>5</v>
      </c>
      <c r="DM1039" s="9" t="s">
        <v>154</v>
      </c>
      <c r="DN1039" s="10">
        <v>1989</v>
      </c>
      <c r="DO1039" s="9">
        <f t="shared" si="4"/>
        <v>32</v>
      </c>
      <c r="DP1039" s="9" t="s">
        <v>155</v>
      </c>
      <c r="DQ1039" s="9" t="s">
        <v>156</v>
      </c>
      <c r="DR1039" s="9" t="s">
        <v>157</v>
      </c>
      <c r="DS1039" s="9" t="s">
        <v>137</v>
      </c>
      <c r="DT1039" s="9" t="s">
        <v>181</v>
      </c>
      <c r="DU1039" s="9" t="s">
        <v>203</v>
      </c>
      <c r="DV1039" s="9" t="str">
        <f>VLOOKUP(DU1039,Metadata!$B$2:$C$7,2,FALSE)</f>
        <v>6+ years</v>
      </c>
    </row>
    <row r="1040" spans="1:126">
      <c r="A1040" s="13">
        <v>1039</v>
      </c>
      <c r="B1040" s="9" t="s">
        <v>135</v>
      </c>
      <c r="C1040" s="9" t="str">
        <f>VLOOKUP(B1040,Metadata!$M$2:$N$6,2,FALSE)</f>
        <v>Permanent Employee</v>
      </c>
      <c r="D1040" s="9" t="s">
        <v>159</v>
      </c>
      <c r="E1040" s="9" t="s">
        <v>137</v>
      </c>
      <c r="F1040" s="9" t="s">
        <v>138</v>
      </c>
      <c r="G1040" s="9" t="s">
        <v>275</v>
      </c>
      <c r="H1040" s="9" t="str">
        <f>IF(G1040="","",VLOOKUP(G1040,Metadata!$J$2:$K$22,2,FALSE))</f>
        <v>Centre</v>
      </c>
      <c r="I1040" s="9" t="s">
        <v>138</v>
      </c>
      <c r="J1040" s="9" t="str">
        <f>IF(I1040="","",VLOOKUP(I1040,Metadata!$P$2:$Q$43,2,FALSE))</f>
        <v>Europe</v>
      </c>
      <c r="K1040" s="9" t="str">
        <f t="shared" si="0"/>
        <v>Portugal</v>
      </c>
      <c r="L1040" s="9" t="s">
        <v>275</v>
      </c>
      <c r="M1040" s="9" t="str">
        <f>IF(L1040="","",VLOOKUP(L1040,Metadata!$J$2:$K$22,2,FALSE))</f>
        <v>Centre</v>
      </c>
      <c r="N1040" s="9" t="s">
        <v>141</v>
      </c>
      <c r="O1040" s="9" t="s">
        <v>137</v>
      </c>
      <c r="P1040" s="9" t="s">
        <v>142</v>
      </c>
      <c r="Q1040" s="10" t="str">
        <f t="shared" si="1"/>
        <v>Full Office Job</v>
      </c>
      <c r="R1040" s="10">
        <v>5</v>
      </c>
      <c r="S1040" s="9" t="s">
        <v>161</v>
      </c>
      <c r="T1040" s="9" t="s">
        <v>137</v>
      </c>
      <c r="U1040" s="9" t="str">
        <f>IF(S1040&lt;&gt;"",S1040,IF(T1040&lt;&gt;"",VLOOKUP(T1040,Metadata!$S$2:$T$228,2,FALSE),""))</f>
        <v>Full-Stack Developer</v>
      </c>
      <c r="V1040" s="9" t="s">
        <v>276</v>
      </c>
      <c r="W1040" s="9" t="s">
        <v>137</v>
      </c>
      <c r="X1040" s="9" t="s">
        <v>163</v>
      </c>
      <c r="Y1040" s="9" t="s">
        <v>137</v>
      </c>
      <c r="Z1040" s="9" t="s">
        <v>193</v>
      </c>
      <c r="AA1040" s="9" t="s">
        <v>165</v>
      </c>
      <c r="AB1040" s="9" t="s">
        <v>137</v>
      </c>
      <c r="AC1040" s="9" t="s">
        <v>147</v>
      </c>
      <c r="AD1040" s="9" t="s">
        <v>148</v>
      </c>
      <c r="AE1040" s="9" t="s">
        <v>194</v>
      </c>
      <c r="AF1040" s="9"/>
      <c r="AG1040" s="9" t="s">
        <v>166</v>
      </c>
      <c r="AH1040" s="9"/>
      <c r="AI1040" s="9"/>
      <c r="AJ1040" s="9"/>
      <c r="AK1040" s="9"/>
      <c r="AL1040" s="9"/>
      <c r="AM1040" s="9"/>
      <c r="AN1040" s="9" t="s">
        <v>195</v>
      </c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 t="s">
        <v>178</v>
      </c>
      <c r="BB1040" s="9"/>
      <c r="BC1040" s="9"/>
      <c r="BD1040" s="9"/>
      <c r="BE1040" s="9"/>
      <c r="BF1040" s="9"/>
      <c r="BG1040" s="9"/>
      <c r="BH1040" s="9"/>
      <c r="BI1040" s="9"/>
      <c r="BJ1040" s="9" t="s">
        <v>167</v>
      </c>
      <c r="BK1040" s="9" t="s">
        <v>198</v>
      </c>
      <c r="BL1040" s="9"/>
      <c r="BM1040" s="9"/>
      <c r="BN1040" s="9"/>
      <c r="BO1040" s="9"/>
      <c r="BP1040" s="9" t="s">
        <v>179</v>
      </c>
      <c r="BQ1040" s="9"/>
      <c r="BR1040" s="9" t="s">
        <v>247</v>
      </c>
      <c r="BS1040" s="9"/>
      <c r="BT1040" s="9"/>
      <c r="BU1040" s="9"/>
      <c r="BV1040" s="9"/>
      <c r="BW1040" s="9"/>
      <c r="BX1040" s="9"/>
      <c r="BY1040" s="9"/>
      <c r="BZ1040" s="9"/>
      <c r="CA1040" s="10"/>
      <c r="CB1040" s="10" t="str">
        <f t="shared" si="5"/>
        <v/>
      </c>
      <c r="CC1040" s="10"/>
      <c r="CD1040" s="9" t="str">
        <f t="shared" si="2"/>
        <v/>
      </c>
      <c r="CE1040" s="9" t="s">
        <v>151</v>
      </c>
      <c r="CF1040" s="9" t="s">
        <v>188</v>
      </c>
      <c r="CG1040" s="9">
        <f>IF(CF1040="","",VLOOKUP(CF1040,Metadata!$D$2:$H$20,2,FALSE))</f>
        <v>17500</v>
      </c>
      <c r="CH1040" s="9">
        <f>IF(CF1040="","",VLOOKUP(CF1040,Metadata!$D$2:$H$20,4,FALSE))</f>
        <v>15000</v>
      </c>
      <c r="CI1040" s="9">
        <f>IF(CF1040="","",VLOOKUP(CF1040,Metadata!$D$2:$H$20,5,FALSE))</f>
        <v>20000</v>
      </c>
      <c r="CJ1040" s="9">
        <f t="shared" si="3"/>
        <v>17500</v>
      </c>
      <c r="CK1040" s="9" t="s">
        <v>153</v>
      </c>
      <c r="CL1040" s="10">
        <v>3</v>
      </c>
      <c r="CM1040" s="10">
        <v>5</v>
      </c>
      <c r="CN1040" s="10">
        <v>6</v>
      </c>
      <c r="CO1040" s="10">
        <v>6</v>
      </c>
      <c r="CP1040" s="10">
        <v>6</v>
      </c>
      <c r="CQ1040" s="10">
        <v>6</v>
      </c>
      <c r="CR1040" s="10">
        <v>5</v>
      </c>
      <c r="CS1040" s="10">
        <v>5</v>
      </c>
      <c r="CT1040" s="10">
        <v>7</v>
      </c>
      <c r="CU1040" s="10">
        <v>6</v>
      </c>
      <c r="CV1040" s="10">
        <v>6</v>
      </c>
      <c r="CW1040" s="10">
        <v>5</v>
      </c>
      <c r="CX1040" s="10">
        <v>7</v>
      </c>
      <c r="CY1040" s="10">
        <v>4</v>
      </c>
      <c r="CZ1040" s="10">
        <v>5</v>
      </c>
      <c r="DA1040" s="10">
        <v>4</v>
      </c>
      <c r="DB1040" s="10">
        <v>5</v>
      </c>
      <c r="DC1040" s="10">
        <v>6</v>
      </c>
      <c r="DD1040" s="10">
        <v>4</v>
      </c>
      <c r="DE1040" s="10">
        <v>7</v>
      </c>
      <c r="DF1040" s="10">
        <v>6</v>
      </c>
      <c r="DG1040" s="10">
        <v>5</v>
      </c>
      <c r="DH1040" s="10">
        <v>5</v>
      </c>
      <c r="DI1040" s="10">
        <v>5</v>
      </c>
      <c r="DJ1040" s="10">
        <v>3</v>
      </c>
      <c r="DK1040" s="10">
        <v>5</v>
      </c>
      <c r="DL1040" s="10">
        <v>5</v>
      </c>
      <c r="DM1040" s="9" t="s">
        <v>154</v>
      </c>
      <c r="DN1040" s="10">
        <v>1992</v>
      </c>
      <c r="DO1040" s="9">
        <f t="shared" si="4"/>
        <v>29</v>
      </c>
      <c r="DP1040" s="9" t="s">
        <v>155</v>
      </c>
      <c r="DQ1040" s="9" t="s">
        <v>202</v>
      </c>
      <c r="DR1040" s="9" t="s">
        <v>157</v>
      </c>
      <c r="DS1040" s="9" t="s">
        <v>137</v>
      </c>
      <c r="DT1040" s="9" t="s">
        <v>181</v>
      </c>
      <c r="DU1040" s="9" t="s">
        <v>203</v>
      </c>
      <c r="DV1040" s="9" t="str">
        <f>VLOOKUP(DU1040,Metadata!$B$2:$C$7,2,FALSE)</f>
        <v>6+ years</v>
      </c>
    </row>
    <row r="1041" spans="1:126">
      <c r="A1041" s="13">
        <v>1040</v>
      </c>
      <c r="B1041" s="9" t="s">
        <v>135</v>
      </c>
      <c r="C1041" s="9" t="str">
        <f>VLOOKUP(B1041,Metadata!$M$2:$N$6,2,FALSE)</f>
        <v>Permanent Employee</v>
      </c>
      <c r="D1041" s="9" t="s">
        <v>136</v>
      </c>
      <c r="E1041" s="9" t="s">
        <v>137</v>
      </c>
      <c r="F1041" s="9" t="s">
        <v>138</v>
      </c>
      <c r="G1041" s="9" t="s">
        <v>172</v>
      </c>
      <c r="H1041" s="9" t="str">
        <f>IF(G1041="","",VLOOKUP(G1041,Metadata!$J$2:$K$22,2,FALSE))</f>
        <v>Porto Metropolitan Area</v>
      </c>
      <c r="I1041" s="9" t="s">
        <v>559</v>
      </c>
      <c r="J1041" s="9" t="str">
        <f>IF(I1041="","",VLOOKUP(I1041,Metadata!$P$2:$Q$43,2,FALSE))</f>
        <v>Asia</v>
      </c>
      <c r="K1041" s="9" t="str">
        <f t="shared" si="0"/>
        <v>International</v>
      </c>
      <c r="L1041" s="9" t="s">
        <v>137</v>
      </c>
      <c r="M1041" s="9" t="str">
        <f>IF(L1041="","",VLOOKUP(L1041,Metadata!$J$2:$K$22,2,FALSE))</f>
        <v/>
      </c>
      <c r="N1041" s="9" t="s">
        <v>141</v>
      </c>
      <c r="O1041" s="9" t="s">
        <v>137</v>
      </c>
      <c r="P1041" s="9" t="s">
        <v>191</v>
      </c>
      <c r="Q1041" s="10" t="str">
        <f t="shared" si="1"/>
        <v>Remote Job (full or flexible)</v>
      </c>
      <c r="R1041" s="10">
        <v>6</v>
      </c>
      <c r="S1041" s="9" t="s">
        <v>192</v>
      </c>
      <c r="T1041" s="9" t="s">
        <v>137</v>
      </c>
      <c r="U1041" s="9" t="str">
        <f>IF(S1041&lt;&gt;"",S1041,IF(T1041&lt;&gt;"",VLOOKUP(T1041,Metadata!$S$2:$T$228,2,FALSE),""))</f>
        <v>Back-End Developer</v>
      </c>
      <c r="V1041" s="9" t="s">
        <v>261</v>
      </c>
      <c r="W1041" s="9" t="s">
        <v>137</v>
      </c>
      <c r="X1041" s="9" t="s">
        <v>208</v>
      </c>
      <c r="Y1041" s="9" t="s">
        <v>137</v>
      </c>
      <c r="Z1041" s="9" t="s">
        <v>218</v>
      </c>
      <c r="AA1041" s="9" t="s">
        <v>165</v>
      </c>
      <c r="AB1041" s="9" t="s">
        <v>137</v>
      </c>
      <c r="AC1041" s="9" t="s">
        <v>147</v>
      </c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 t="s">
        <v>560</v>
      </c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 t="s">
        <v>321</v>
      </c>
      <c r="CA1041" s="10"/>
      <c r="CB1041" s="10" t="str">
        <f t="shared" si="5"/>
        <v/>
      </c>
      <c r="CC1041" s="10"/>
      <c r="CD1041" s="9" t="str">
        <f t="shared" si="2"/>
        <v/>
      </c>
      <c r="CE1041" s="9" t="s">
        <v>168</v>
      </c>
      <c r="CF1041" s="9" t="s">
        <v>225</v>
      </c>
      <c r="CG1041" s="9">
        <f>IF(CF1041="","",VLOOKUP(CF1041,Metadata!$D$2:$H$20,2,FALSE))</f>
        <v>22500</v>
      </c>
      <c r="CH1041" s="9">
        <f>IF(CF1041="","",VLOOKUP(CF1041,Metadata!$D$2:$H$20,4,FALSE))</f>
        <v>20000</v>
      </c>
      <c r="CI1041" s="9">
        <f>IF(CF1041="","",VLOOKUP(CF1041,Metadata!$D$2:$H$20,5,FALSE))</f>
        <v>25000</v>
      </c>
      <c r="CJ1041" s="9">
        <f t="shared" si="3"/>
        <v>22500</v>
      </c>
      <c r="CK1041" s="9" t="s">
        <v>189</v>
      </c>
      <c r="CL1041" s="10">
        <v>5</v>
      </c>
      <c r="CM1041" s="10">
        <v>4</v>
      </c>
      <c r="CN1041" s="10">
        <v>7</v>
      </c>
      <c r="CO1041" s="10">
        <v>7</v>
      </c>
      <c r="CP1041" s="10">
        <v>6</v>
      </c>
      <c r="CQ1041" s="10">
        <v>7</v>
      </c>
      <c r="CR1041" s="10">
        <v>7</v>
      </c>
      <c r="CS1041" s="10">
        <v>7</v>
      </c>
      <c r="CT1041" s="10">
        <v>6</v>
      </c>
      <c r="CU1041" s="10">
        <v>7</v>
      </c>
      <c r="CV1041" s="10">
        <v>7</v>
      </c>
      <c r="CW1041" s="10">
        <v>6</v>
      </c>
      <c r="CX1041" s="10">
        <v>7</v>
      </c>
      <c r="CY1041" s="10">
        <v>7</v>
      </c>
      <c r="CZ1041" s="10">
        <v>7</v>
      </c>
      <c r="DA1041" s="10">
        <v>4</v>
      </c>
      <c r="DB1041" s="10">
        <v>5</v>
      </c>
      <c r="DC1041" s="10">
        <v>3</v>
      </c>
      <c r="DD1041" s="10">
        <v>2</v>
      </c>
      <c r="DE1041" s="10">
        <v>6</v>
      </c>
      <c r="DF1041" s="10">
        <v>6</v>
      </c>
      <c r="DG1041" s="10">
        <v>3</v>
      </c>
      <c r="DH1041" s="10">
        <v>6</v>
      </c>
      <c r="DI1041" s="10">
        <v>3</v>
      </c>
      <c r="DJ1041" s="10">
        <v>5</v>
      </c>
      <c r="DK1041" s="10">
        <v>5</v>
      </c>
      <c r="DL1041" s="10">
        <v>3</v>
      </c>
      <c r="DM1041" s="9" t="s">
        <v>154</v>
      </c>
      <c r="DN1041" s="10">
        <v>1997</v>
      </c>
      <c r="DO1041" s="9">
        <f t="shared" si="4"/>
        <v>24</v>
      </c>
      <c r="DP1041" s="9" t="s">
        <v>155</v>
      </c>
      <c r="DQ1041" s="9" t="s">
        <v>202</v>
      </c>
      <c r="DR1041" s="9" t="s">
        <v>157</v>
      </c>
      <c r="DS1041" s="9" t="s">
        <v>137</v>
      </c>
      <c r="DT1041" s="9" t="s">
        <v>181</v>
      </c>
      <c r="DU1041" s="9" t="s">
        <v>168</v>
      </c>
      <c r="DV1041" s="9" t="str">
        <f>VLOOKUP(DU1041,Metadata!$B$2:$C$7,2,FALSE)</f>
        <v>0 - 3 years</v>
      </c>
    </row>
    <row r="1042" spans="1:126">
      <c r="A1042" s="13">
        <v>1041</v>
      </c>
      <c r="B1042" s="9" t="s">
        <v>135</v>
      </c>
      <c r="C1042" s="9" t="str">
        <f>VLOOKUP(B1042,Metadata!$M$2:$N$6,2,FALSE)</f>
        <v>Permanent Employee</v>
      </c>
      <c r="D1042" s="9" t="s">
        <v>136</v>
      </c>
      <c r="E1042" s="9" t="s">
        <v>137</v>
      </c>
      <c r="F1042" s="9" t="s">
        <v>138</v>
      </c>
      <c r="G1042" s="9" t="s">
        <v>172</v>
      </c>
      <c r="H1042" s="9" t="str">
        <f>IF(G1042="","",VLOOKUP(G1042,Metadata!$J$2:$K$22,2,FALSE))</f>
        <v>Porto Metropolitan Area</v>
      </c>
      <c r="I1042" s="9" t="s">
        <v>138</v>
      </c>
      <c r="J1042" s="9" t="str">
        <f>IF(I1042="","",VLOOKUP(I1042,Metadata!$P$2:$Q$43,2,FALSE))</f>
        <v>Europe</v>
      </c>
      <c r="K1042" s="9" t="str">
        <f t="shared" si="0"/>
        <v>Portugal</v>
      </c>
      <c r="L1042" s="9" t="s">
        <v>172</v>
      </c>
      <c r="M1042" s="9" t="str">
        <f>IF(L1042="","",VLOOKUP(L1042,Metadata!$J$2:$K$22,2,FALSE))</f>
        <v>Porto Metropolitan Area</v>
      </c>
      <c r="N1042" s="9" t="s">
        <v>214</v>
      </c>
      <c r="O1042" s="9" t="s">
        <v>278</v>
      </c>
      <c r="P1042" s="9" t="s">
        <v>142</v>
      </c>
      <c r="Q1042" s="10" t="str">
        <f t="shared" si="1"/>
        <v>Full Office Job</v>
      </c>
      <c r="R1042" s="10">
        <v>4</v>
      </c>
      <c r="S1042" s="9" t="s">
        <v>313</v>
      </c>
      <c r="T1042" s="9" t="s">
        <v>137</v>
      </c>
      <c r="U1042" s="9" t="str">
        <f>IF(S1042&lt;&gt;"",S1042,IF(T1042&lt;&gt;"",VLOOKUP(T1042,Metadata!$S$2:$T$228,2,FALSE),""))</f>
        <v>Maintenance &amp; Support</v>
      </c>
      <c r="V1042" s="9" t="s">
        <v>276</v>
      </c>
      <c r="W1042" s="9" t="s">
        <v>137</v>
      </c>
      <c r="X1042" s="9" t="s">
        <v>163</v>
      </c>
      <c r="Y1042" s="9" t="s">
        <v>137</v>
      </c>
      <c r="Z1042" s="9" t="s">
        <v>184</v>
      </c>
      <c r="AA1042" s="9" t="s">
        <v>137</v>
      </c>
      <c r="AB1042" s="9" t="s">
        <v>137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 t="s">
        <v>150</v>
      </c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 t="s">
        <v>150</v>
      </c>
      <c r="BZ1042" s="9" t="s">
        <v>137</v>
      </c>
      <c r="CA1042" s="10"/>
      <c r="CB1042" s="10" t="str">
        <f t="shared" si="5"/>
        <v/>
      </c>
      <c r="CC1042" s="10"/>
      <c r="CD1042" s="9" t="str">
        <f t="shared" si="2"/>
        <v/>
      </c>
      <c r="CE1042" s="9" t="s">
        <v>232</v>
      </c>
      <c r="CF1042" s="9" t="s">
        <v>169</v>
      </c>
      <c r="CG1042" s="9">
        <f>IF(CF1042="","",VLOOKUP(CF1042,Metadata!$D$2:$H$20,2,FALSE))</f>
        <v>12500</v>
      </c>
      <c r="CH1042" s="9">
        <f>IF(CF1042="","",VLOOKUP(CF1042,Metadata!$D$2:$H$20,4,FALSE))</f>
        <v>0</v>
      </c>
      <c r="CI1042" s="9">
        <f>IF(CF1042="","",VLOOKUP(CF1042,Metadata!$D$2:$H$20,5,FALSE))</f>
        <v>15000</v>
      </c>
      <c r="CJ1042" s="9">
        <f t="shared" si="3"/>
        <v>12500</v>
      </c>
      <c r="CK1042" s="9" t="s">
        <v>277</v>
      </c>
      <c r="CL1042" s="10">
        <v>3</v>
      </c>
      <c r="CM1042" s="10">
        <v>3</v>
      </c>
      <c r="CN1042" s="10">
        <v>5</v>
      </c>
      <c r="CO1042" s="10">
        <v>5</v>
      </c>
      <c r="CP1042" s="10">
        <v>5</v>
      </c>
      <c r="CQ1042" s="10">
        <v>6</v>
      </c>
      <c r="CR1042" s="10">
        <v>4</v>
      </c>
      <c r="CS1042" s="10">
        <v>4</v>
      </c>
      <c r="CT1042" s="10">
        <v>5</v>
      </c>
      <c r="CU1042" s="10">
        <v>6</v>
      </c>
      <c r="CV1042" s="10">
        <v>5</v>
      </c>
      <c r="CW1042" s="10">
        <v>4</v>
      </c>
      <c r="CX1042" s="10">
        <v>4</v>
      </c>
      <c r="CY1042" s="10">
        <v>4</v>
      </c>
      <c r="CZ1042" s="10">
        <v>5</v>
      </c>
      <c r="DA1042" s="10">
        <v>5</v>
      </c>
      <c r="DB1042" s="10">
        <v>5</v>
      </c>
      <c r="DC1042" s="10">
        <v>5</v>
      </c>
      <c r="DD1042" s="10">
        <v>2</v>
      </c>
      <c r="DE1042" s="10">
        <v>5</v>
      </c>
      <c r="DF1042" s="10">
        <v>4</v>
      </c>
      <c r="DG1042" s="10">
        <v>6</v>
      </c>
      <c r="DH1042" s="10">
        <v>6</v>
      </c>
      <c r="DI1042" s="10">
        <v>5</v>
      </c>
      <c r="DJ1042" s="10">
        <v>4</v>
      </c>
      <c r="DK1042" s="10">
        <v>4</v>
      </c>
      <c r="DL1042" s="10">
        <v>4</v>
      </c>
      <c r="DM1042" s="9" t="s">
        <v>154</v>
      </c>
      <c r="DN1042" s="10">
        <v>1983</v>
      </c>
      <c r="DO1042" s="9">
        <f t="shared" si="4"/>
        <v>38</v>
      </c>
      <c r="DP1042" s="9" t="s">
        <v>155</v>
      </c>
      <c r="DQ1042" s="9" t="s">
        <v>227</v>
      </c>
      <c r="DR1042" s="9" t="s">
        <v>137</v>
      </c>
      <c r="DS1042" s="9" t="s">
        <v>561</v>
      </c>
      <c r="DT1042" s="9" t="s">
        <v>181</v>
      </c>
      <c r="DU1042" s="9" t="s">
        <v>168</v>
      </c>
      <c r="DV1042" s="9" t="str">
        <f>VLOOKUP(DU1042,Metadata!$B$2:$C$7,2,FALSE)</f>
        <v>0 - 3 years</v>
      </c>
    </row>
    <row r="1043" spans="1:126">
      <c r="A1043" s="13">
        <v>1042</v>
      </c>
      <c r="B1043" s="9" t="s">
        <v>135</v>
      </c>
      <c r="C1043" s="9" t="str">
        <f>VLOOKUP(B1043,Metadata!$M$2:$N$6,2,FALSE)</f>
        <v>Permanent Employee</v>
      </c>
      <c r="D1043" s="9" t="s">
        <v>136</v>
      </c>
      <c r="E1043" s="9" t="s">
        <v>137</v>
      </c>
      <c r="F1043" s="9" t="s">
        <v>138</v>
      </c>
      <c r="G1043" s="9" t="s">
        <v>140</v>
      </c>
      <c r="H1043" s="9" t="str">
        <f>IF(G1043="","",VLOOKUP(G1043,Metadata!$J$2:$K$22,2,FALSE))</f>
        <v>Lisbon Metropolitan Area</v>
      </c>
      <c r="I1043" s="9" t="s">
        <v>138</v>
      </c>
      <c r="J1043" s="9" t="str">
        <f>IF(I1043="","",VLOOKUP(I1043,Metadata!$P$2:$Q$43,2,FALSE))</f>
        <v>Europe</v>
      </c>
      <c r="K1043" s="9" t="str">
        <f t="shared" si="0"/>
        <v>Portugal</v>
      </c>
      <c r="L1043" s="9" t="s">
        <v>160</v>
      </c>
      <c r="M1043" s="9" t="str">
        <f>IF(L1043="","",VLOOKUP(L1043,Metadata!$J$2:$K$22,2,FALSE))</f>
        <v>Centre</v>
      </c>
      <c r="N1043" s="9" t="s">
        <v>141</v>
      </c>
      <c r="O1043" s="9" t="s">
        <v>137</v>
      </c>
      <c r="P1043" s="9" t="s">
        <v>142</v>
      </c>
      <c r="Q1043" s="10" t="str">
        <f t="shared" si="1"/>
        <v>Full Office Job</v>
      </c>
      <c r="R1043" s="10">
        <v>7</v>
      </c>
      <c r="S1043" s="9" t="s">
        <v>137</v>
      </c>
      <c r="T1043" s="9" t="s">
        <v>562</v>
      </c>
      <c r="U1043" s="9" t="str">
        <f>IF(S1043&lt;&gt;"",S1043,IF(T1043&lt;&gt;"",VLOOKUP(T1043,Metadata!$S$2:$T$228,2,FALSE),""))</f>
        <v>UX/UI Designer</v>
      </c>
      <c r="V1043" s="9" t="s">
        <v>323</v>
      </c>
      <c r="W1043" s="9" t="s">
        <v>137</v>
      </c>
      <c r="X1043" s="9" t="s">
        <v>145</v>
      </c>
      <c r="Y1043" s="9" t="s">
        <v>137</v>
      </c>
      <c r="Z1043" s="9" t="s">
        <v>184</v>
      </c>
      <c r="AA1043" s="9" t="s">
        <v>137</v>
      </c>
      <c r="AB1043" s="9" t="s">
        <v>137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 t="s">
        <v>178</v>
      </c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 t="s">
        <v>150</v>
      </c>
      <c r="BZ1043" s="9" t="s">
        <v>137</v>
      </c>
      <c r="CA1043" s="10"/>
      <c r="CB1043" s="10" t="str">
        <f t="shared" si="5"/>
        <v/>
      </c>
      <c r="CC1043" s="10"/>
      <c r="CD1043" s="9" t="str">
        <f t="shared" si="2"/>
        <v/>
      </c>
      <c r="CE1043" s="9" t="s">
        <v>168</v>
      </c>
      <c r="CF1043" s="9" t="s">
        <v>169</v>
      </c>
      <c r="CG1043" s="9">
        <f>IF(CF1043="","",VLOOKUP(CF1043,Metadata!$D$2:$H$20,2,FALSE))</f>
        <v>12500</v>
      </c>
      <c r="CH1043" s="9">
        <f>IF(CF1043="","",VLOOKUP(CF1043,Metadata!$D$2:$H$20,4,FALSE))</f>
        <v>0</v>
      </c>
      <c r="CI1043" s="9">
        <f>IF(CF1043="","",VLOOKUP(CF1043,Metadata!$D$2:$H$20,5,FALSE))</f>
        <v>15000</v>
      </c>
      <c r="CJ1043" s="9">
        <f t="shared" si="3"/>
        <v>12500</v>
      </c>
      <c r="CK1043" s="9" t="s">
        <v>189</v>
      </c>
      <c r="CL1043" s="10">
        <v>2</v>
      </c>
      <c r="CM1043" s="10">
        <v>3</v>
      </c>
      <c r="CN1043" s="10">
        <v>7</v>
      </c>
      <c r="CO1043" s="10">
        <v>7</v>
      </c>
      <c r="CP1043" s="10">
        <v>4</v>
      </c>
      <c r="CQ1043" s="10">
        <v>7</v>
      </c>
      <c r="CR1043" s="10">
        <v>7</v>
      </c>
      <c r="CS1043" s="10">
        <v>5</v>
      </c>
      <c r="CT1043" s="10">
        <v>5</v>
      </c>
      <c r="CU1043" s="10">
        <v>4</v>
      </c>
      <c r="CV1043" s="10">
        <v>4</v>
      </c>
      <c r="CW1043" s="10">
        <v>4</v>
      </c>
      <c r="CX1043" s="10">
        <v>6</v>
      </c>
      <c r="CY1043" s="10">
        <v>5</v>
      </c>
      <c r="CZ1043" s="10">
        <v>6</v>
      </c>
      <c r="DA1043" s="10">
        <v>4</v>
      </c>
      <c r="DB1043" s="10">
        <v>7</v>
      </c>
      <c r="DC1043" s="10">
        <v>7</v>
      </c>
      <c r="DD1043" s="10">
        <v>1</v>
      </c>
      <c r="DE1043" s="10">
        <v>7</v>
      </c>
      <c r="DF1043" s="10">
        <v>7</v>
      </c>
      <c r="DG1043" s="10">
        <v>4</v>
      </c>
      <c r="DH1043" s="10">
        <v>4</v>
      </c>
      <c r="DI1043" s="10">
        <v>4</v>
      </c>
      <c r="DJ1043" s="10">
        <v>1</v>
      </c>
      <c r="DK1043" s="10">
        <v>7</v>
      </c>
      <c r="DL1043" s="10">
        <v>7</v>
      </c>
      <c r="DM1043" s="9" t="s">
        <v>154</v>
      </c>
      <c r="DN1043" s="10">
        <v>1978</v>
      </c>
      <c r="DO1043" s="9">
        <f t="shared" si="4"/>
        <v>43</v>
      </c>
      <c r="DP1043" s="9" t="s">
        <v>155</v>
      </c>
      <c r="DQ1043" s="9" t="s">
        <v>156</v>
      </c>
      <c r="DR1043" s="9" t="s">
        <v>170</v>
      </c>
      <c r="DS1043" s="9" t="s">
        <v>137</v>
      </c>
      <c r="DT1043" s="9" t="s">
        <v>181</v>
      </c>
      <c r="DU1043" s="9" t="s">
        <v>158</v>
      </c>
      <c r="DV1043" s="9" t="str">
        <f>VLOOKUP(DU1043,Metadata!$B$2:$C$7,2,FALSE)</f>
        <v>6+ years</v>
      </c>
    </row>
    <row r="1044" spans="1:126">
      <c r="A1044" s="13">
        <v>1043</v>
      </c>
      <c r="B1044" s="9" t="s">
        <v>135</v>
      </c>
      <c r="C1044" s="9" t="str">
        <f>VLOOKUP(B1044,Metadata!$M$2:$N$6,2,FALSE)</f>
        <v>Permanent Employee</v>
      </c>
      <c r="D1044" s="9" t="s">
        <v>136</v>
      </c>
      <c r="E1044" s="9" t="s">
        <v>137</v>
      </c>
      <c r="F1044" s="9" t="s">
        <v>138</v>
      </c>
      <c r="G1044" s="9" t="s">
        <v>160</v>
      </c>
      <c r="H1044" s="9" t="str">
        <f>IF(G1044="","",VLOOKUP(G1044,Metadata!$J$2:$K$22,2,FALSE))</f>
        <v>Centre</v>
      </c>
      <c r="I1044" s="9" t="s">
        <v>138</v>
      </c>
      <c r="J1044" s="9" t="str">
        <f>IF(I1044="","",VLOOKUP(I1044,Metadata!$P$2:$Q$43,2,FALSE))</f>
        <v>Europe</v>
      </c>
      <c r="K1044" s="9" t="str">
        <f t="shared" si="0"/>
        <v>Portugal</v>
      </c>
      <c r="L1044" s="9" t="s">
        <v>160</v>
      </c>
      <c r="M1044" s="9" t="str">
        <f>IF(L1044="","",VLOOKUP(L1044,Metadata!$J$2:$K$22,2,FALSE))</f>
        <v>Centre</v>
      </c>
      <c r="N1044" s="9" t="s">
        <v>141</v>
      </c>
      <c r="O1044" s="9" t="s">
        <v>137</v>
      </c>
      <c r="P1044" s="9" t="s">
        <v>191</v>
      </c>
      <c r="Q1044" s="10" t="str">
        <f t="shared" si="1"/>
        <v>Remote Job (full or flexible)</v>
      </c>
      <c r="R1044" s="10">
        <v>5</v>
      </c>
      <c r="S1044" s="9" t="s">
        <v>161</v>
      </c>
      <c r="T1044" s="9" t="s">
        <v>137</v>
      </c>
      <c r="U1044" s="9" t="str">
        <f>IF(S1044&lt;&gt;"",S1044,IF(T1044&lt;&gt;"",VLOOKUP(T1044,Metadata!$S$2:$T$228,2,FALSE),""))</f>
        <v>Full-Stack Developer</v>
      </c>
      <c r="V1044" s="9" t="s">
        <v>162</v>
      </c>
      <c r="W1044" s="9" t="s">
        <v>137</v>
      </c>
      <c r="X1044" s="9" t="s">
        <v>163</v>
      </c>
      <c r="Y1044" s="9" t="s">
        <v>137</v>
      </c>
      <c r="Z1044" s="9" t="s">
        <v>164</v>
      </c>
      <c r="AA1044" s="9" t="s">
        <v>165</v>
      </c>
      <c r="AB1044" s="9" t="s">
        <v>137</v>
      </c>
      <c r="AC1044" s="9" t="s">
        <v>147</v>
      </c>
      <c r="AD1044" s="9"/>
      <c r="AE1044" s="9" t="s">
        <v>194</v>
      </c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 t="s">
        <v>178</v>
      </c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198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10"/>
      <c r="CB1044" s="10" t="str">
        <f t="shared" si="5"/>
        <v/>
      </c>
      <c r="CC1044" s="10"/>
      <c r="CD1044" s="9" t="str">
        <f t="shared" si="2"/>
        <v/>
      </c>
      <c r="CE1044" s="9" t="s">
        <v>168</v>
      </c>
      <c r="CF1044" s="9" t="s">
        <v>169</v>
      </c>
      <c r="CG1044" s="9">
        <f>IF(CF1044="","",VLOOKUP(CF1044,Metadata!$D$2:$H$20,2,FALSE))</f>
        <v>12500</v>
      </c>
      <c r="CH1044" s="9">
        <f>IF(CF1044="","",VLOOKUP(CF1044,Metadata!$D$2:$H$20,4,FALSE))</f>
        <v>0</v>
      </c>
      <c r="CI1044" s="9">
        <f>IF(CF1044="","",VLOOKUP(CF1044,Metadata!$D$2:$H$20,5,FALSE))</f>
        <v>15000</v>
      </c>
      <c r="CJ1044" s="9">
        <f t="shared" si="3"/>
        <v>12500</v>
      </c>
      <c r="CK1044" s="9" t="s">
        <v>153</v>
      </c>
      <c r="CL1044" s="10">
        <v>3</v>
      </c>
      <c r="CM1044" s="10">
        <v>5</v>
      </c>
      <c r="CN1044" s="10">
        <v>7</v>
      </c>
      <c r="CO1044" s="10">
        <v>5</v>
      </c>
      <c r="CP1044" s="10">
        <v>6</v>
      </c>
      <c r="CQ1044" s="10">
        <v>6</v>
      </c>
      <c r="CR1044" s="10">
        <v>5</v>
      </c>
      <c r="CS1044" s="10">
        <v>4</v>
      </c>
      <c r="CT1044" s="10">
        <v>5</v>
      </c>
      <c r="CU1044" s="10">
        <v>6</v>
      </c>
      <c r="CV1044" s="10">
        <v>6</v>
      </c>
      <c r="CW1044" s="10">
        <v>3</v>
      </c>
      <c r="CX1044" s="10">
        <v>5</v>
      </c>
      <c r="CY1044" s="10">
        <v>5</v>
      </c>
      <c r="CZ1044" s="10">
        <v>5</v>
      </c>
      <c r="DA1044" s="10">
        <v>3</v>
      </c>
      <c r="DB1044" s="10">
        <v>4</v>
      </c>
      <c r="DC1044" s="10">
        <v>5</v>
      </c>
      <c r="DD1044" s="10">
        <v>3</v>
      </c>
      <c r="DE1044" s="10">
        <v>7</v>
      </c>
      <c r="DF1044" s="10">
        <v>7</v>
      </c>
      <c r="DG1044" s="10">
        <v>7</v>
      </c>
      <c r="DH1044" s="10">
        <v>4</v>
      </c>
      <c r="DI1044" s="10">
        <v>5</v>
      </c>
      <c r="DJ1044" s="10">
        <v>4</v>
      </c>
      <c r="DK1044" s="10">
        <v>6</v>
      </c>
      <c r="DL1044" s="10">
        <v>4</v>
      </c>
      <c r="DM1044" s="9" t="s">
        <v>154</v>
      </c>
      <c r="DN1044" s="10">
        <v>1991</v>
      </c>
      <c r="DO1044" s="9">
        <f t="shared" si="4"/>
        <v>30</v>
      </c>
      <c r="DP1044" s="9" t="s">
        <v>155</v>
      </c>
      <c r="DQ1044" s="9" t="s">
        <v>227</v>
      </c>
      <c r="DR1044" s="9" t="s">
        <v>170</v>
      </c>
      <c r="DS1044" s="9" t="s">
        <v>137</v>
      </c>
      <c r="DT1044" s="9" t="s">
        <v>181</v>
      </c>
      <c r="DU1044" s="9" t="s">
        <v>168</v>
      </c>
      <c r="DV1044" s="9" t="str">
        <f>VLOOKUP(DU1044,Metadata!$B$2:$C$7,2,FALSE)</f>
        <v>0 - 3 years</v>
      </c>
    </row>
    <row r="1045" spans="1:126">
      <c r="A1045" s="13">
        <v>1044</v>
      </c>
      <c r="B1045" s="9" t="s">
        <v>135</v>
      </c>
      <c r="C1045" s="9" t="str">
        <f>VLOOKUP(B1045,Metadata!$M$2:$N$6,2,FALSE)</f>
        <v>Permanent Employee</v>
      </c>
      <c r="D1045" s="9" t="s">
        <v>159</v>
      </c>
      <c r="E1045" s="9" t="s">
        <v>137</v>
      </c>
      <c r="F1045" s="9" t="s">
        <v>138</v>
      </c>
      <c r="G1045" s="9" t="s">
        <v>275</v>
      </c>
      <c r="H1045" s="9" t="str">
        <f>IF(G1045="","",VLOOKUP(G1045,Metadata!$J$2:$K$22,2,FALSE))</f>
        <v>Centre</v>
      </c>
      <c r="I1045" s="9" t="s">
        <v>138</v>
      </c>
      <c r="J1045" s="9" t="str">
        <f>IF(I1045="","",VLOOKUP(I1045,Metadata!$P$2:$Q$43,2,FALSE))</f>
        <v>Europe</v>
      </c>
      <c r="K1045" s="9" t="str">
        <f t="shared" si="0"/>
        <v>Portugal</v>
      </c>
      <c r="L1045" s="9" t="s">
        <v>140</v>
      </c>
      <c r="M1045" s="9" t="str">
        <f>IF(L1045="","",VLOOKUP(L1045,Metadata!$J$2:$K$22,2,FALSE))</f>
        <v>Lisbon Metropolitan Area</v>
      </c>
      <c r="N1045" s="9" t="s">
        <v>141</v>
      </c>
      <c r="O1045" s="9" t="s">
        <v>137</v>
      </c>
      <c r="P1045" s="9" t="s">
        <v>191</v>
      </c>
      <c r="Q1045" s="10" t="str">
        <f t="shared" si="1"/>
        <v>Remote Job (full or flexible)</v>
      </c>
      <c r="R1045" s="10">
        <v>7</v>
      </c>
      <c r="S1045" s="9" t="s">
        <v>183</v>
      </c>
      <c r="T1045" s="9" t="s">
        <v>137</v>
      </c>
      <c r="U1045" s="9" t="str">
        <f>IF(S1045&lt;&gt;"",S1045,IF(T1045&lt;&gt;"",VLOOKUP(T1045,Metadata!$S$2:$T$228,2,FALSE),""))</f>
        <v>Product Owner/Product Manager</v>
      </c>
      <c r="V1045" s="9" t="s">
        <v>256</v>
      </c>
      <c r="W1045" s="9" t="s">
        <v>137</v>
      </c>
      <c r="X1045" s="9" t="s">
        <v>163</v>
      </c>
      <c r="Y1045" s="9" t="s">
        <v>137</v>
      </c>
      <c r="Z1045" s="9" t="s">
        <v>164</v>
      </c>
      <c r="AA1045" s="9" t="s">
        <v>165</v>
      </c>
      <c r="AB1045" s="9" t="s">
        <v>253</v>
      </c>
      <c r="AC1045" s="9" t="s">
        <v>147</v>
      </c>
      <c r="AD1045" s="9" t="s">
        <v>148</v>
      </c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 t="s">
        <v>167</v>
      </c>
      <c r="BK1045" s="9"/>
      <c r="BL1045" s="9"/>
      <c r="BM1045" s="9"/>
      <c r="BN1045" s="9"/>
      <c r="BO1045" s="9"/>
      <c r="BP1045" s="9"/>
      <c r="BQ1045" s="9" t="s">
        <v>219</v>
      </c>
      <c r="BR1045" s="9" t="s">
        <v>247</v>
      </c>
      <c r="BS1045" s="9"/>
      <c r="BT1045" s="9"/>
      <c r="BU1045" s="9"/>
      <c r="BV1045" s="9"/>
      <c r="BW1045" s="9"/>
      <c r="BX1045" s="9"/>
      <c r="BY1045" s="9"/>
      <c r="BZ1045" s="9"/>
      <c r="CA1045" s="10"/>
      <c r="CB1045" s="10" t="str">
        <f t="shared" si="5"/>
        <v/>
      </c>
      <c r="CC1045" s="10"/>
      <c r="CD1045" s="9" t="str">
        <f t="shared" si="2"/>
        <v/>
      </c>
      <c r="CE1045" s="9" t="s">
        <v>151</v>
      </c>
      <c r="CF1045" s="9" t="s">
        <v>220</v>
      </c>
      <c r="CG1045" s="9">
        <f>IF(CF1045="","",VLOOKUP(CF1045,Metadata!$D$2:$H$20,2,FALSE))</f>
        <v>27500</v>
      </c>
      <c r="CH1045" s="9">
        <f>IF(CF1045="","",VLOOKUP(CF1045,Metadata!$D$2:$H$20,4,FALSE))</f>
        <v>25000</v>
      </c>
      <c r="CI1045" s="9">
        <f>IF(CF1045="","",VLOOKUP(CF1045,Metadata!$D$2:$H$20,5,FALSE))</f>
        <v>30000</v>
      </c>
      <c r="CJ1045" s="9">
        <f t="shared" si="3"/>
        <v>27500</v>
      </c>
      <c r="CK1045" s="9" t="s">
        <v>153</v>
      </c>
      <c r="CL1045" s="10">
        <v>4</v>
      </c>
      <c r="CM1045" s="10">
        <v>1</v>
      </c>
      <c r="CN1045" s="10">
        <v>6</v>
      </c>
      <c r="CO1045" s="10">
        <v>5</v>
      </c>
      <c r="CP1045" s="10">
        <v>5</v>
      </c>
      <c r="CQ1045" s="10">
        <v>6</v>
      </c>
      <c r="CR1045" s="10">
        <v>7</v>
      </c>
      <c r="CS1045" s="10">
        <v>7</v>
      </c>
      <c r="CT1045" s="10">
        <v>4</v>
      </c>
      <c r="CU1045" s="10">
        <v>6</v>
      </c>
      <c r="CV1045" s="10">
        <v>4</v>
      </c>
      <c r="CW1045" s="10">
        <v>5</v>
      </c>
      <c r="CX1045" s="10">
        <v>6</v>
      </c>
      <c r="CY1045" s="10">
        <v>6</v>
      </c>
      <c r="CZ1045" s="10">
        <v>4</v>
      </c>
      <c r="DA1045" s="10">
        <v>5</v>
      </c>
      <c r="DB1045" s="10">
        <v>3</v>
      </c>
      <c r="DC1045" s="10">
        <v>7</v>
      </c>
      <c r="DD1045" s="10">
        <v>5</v>
      </c>
      <c r="DE1045" s="10">
        <v>7</v>
      </c>
      <c r="DF1045" s="10">
        <v>5</v>
      </c>
      <c r="DG1045" s="10">
        <v>5</v>
      </c>
      <c r="DH1045" s="10">
        <v>4</v>
      </c>
      <c r="DI1045" s="10">
        <v>7</v>
      </c>
      <c r="DJ1045" s="10">
        <v>6</v>
      </c>
      <c r="DK1045" s="10">
        <v>5</v>
      </c>
      <c r="DL1045" s="10">
        <v>6</v>
      </c>
      <c r="DM1045" s="9" t="s">
        <v>154</v>
      </c>
      <c r="DN1045" s="10">
        <v>1979</v>
      </c>
      <c r="DO1045" s="9">
        <f t="shared" si="4"/>
        <v>42</v>
      </c>
      <c r="DP1045" s="9" t="s">
        <v>155</v>
      </c>
      <c r="DQ1045" s="9" t="s">
        <v>202</v>
      </c>
      <c r="DR1045" s="9" t="s">
        <v>157</v>
      </c>
      <c r="DS1045" s="9" t="s">
        <v>137</v>
      </c>
      <c r="DT1045" s="9" t="s">
        <v>181</v>
      </c>
      <c r="DU1045" s="9" t="s">
        <v>158</v>
      </c>
      <c r="DV1045" s="9" t="str">
        <f>VLOOKUP(DU1045,Metadata!$B$2:$C$7,2,FALSE)</f>
        <v>6+ years</v>
      </c>
    </row>
    <row r="1046" spans="1:126">
      <c r="A1046" s="13">
        <v>1045</v>
      </c>
      <c r="B1046" s="9" t="s">
        <v>135</v>
      </c>
      <c r="C1046" s="9" t="str">
        <f>VLOOKUP(B1046,Metadata!$M$2:$N$6,2,FALSE)</f>
        <v>Permanent Employee</v>
      </c>
      <c r="D1046" s="9" t="s">
        <v>159</v>
      </c>
      <c r="E1046" s="9" t="s">
        <v>137</v>
      </c>
      <c r="F1046" s="9" t="s">
        <v>138</v>
      </c>
      <c r="G1046" s="9" t="s">
        <v>140</v>
      </c>
      <c r="H1046" s="9" t="str">
        <f>IF(G1046="","",VLOOKUP(G1046,Metadata!$J$2:$K$22,2,FALSE))</f>
        <v>Lisbon Metropolitan Area</v>
      </c>
      <c r="I1046" s="9" t="s">
        <v>138</v>
      </c>
      <c r="J1046" s="9" t="str">
        <f>IF(I1046="","",VLOOKUP(I1046,Metadata!$P$2:$Q$43,2,FALSE))</f>
        <v>Europe</v>
      </c>
      <c r="K1046" s="9" t="str">
        <f t="shared" si="0"/>
        <v>Portugal</v>
      </c>
      <c r="L1046" s="9" t="s">
        <v>140</v>
      </c>
      <c r="M1046" s="9" t="str">
        <f>IF(L1046="","",VLOOKUP(L1046,Metadata!$J$2:$K$22,2,FALSE))</f>
        <v>Lisbon Metropolitan Area</v>
      </c>
      <c r="N1046" s="9" t="s">
        <v>141</v>
      </c>
      <c r="O1046" s="9" t="s">
        <v>137</v>
      </c>
      <c r="P1046" s="9" t="s">
        <v>142</v>
      </c>
      <c r="Q1046" s="10" t="str">
        <f t="shared" si="1"/>
        <v>Full Office Job</v>
      </c>
      <c r="R1046" s="10">
        <v>7</v>
      </c>
      <c r="S1046" s="9" t="s">
        <v>216</v>
      </c>
      <c r="T1046" s="9" t="s">
        <v>137</v>
      </c>
      <c r="U1046" s="9" t="str">
        <f>IF(S1046&lt;&gt;"",S1046,IF(T1046&lt;&gt;"",VLOOKUP(T1046,Metadata!$S$2:$T$228,2,FALSE),""))</f>
        <v>Front-End Developer</v>
      </c>
      <c r="V1046" s="9" t="s">
        <v>264</v>
      </c>
      <c r="W1046" s="9" t="s">
        <v>137</v>
      </c>
      <c r="X1046" s="9" t="s">
        <v>145</v>
      </c>
      <c r="Y1046" s="9" t="s">
        <v>137</v>
      </c>
      <c r="Z1046" s="9" t="s">
        <v>184</v>
      </c>
      <c r="AA1046" s="9" t="s">
        <v>165</v>
      </c>
      <c r="AB1046" s="9" t="s">
        <v>137</v>
      </c>
      <c r="AC1046" s="9"/>
      <c r="AD1046" s="9"/>
      <c r="AE1046" s="9"/>
      <c r="AF1046" s="9"/>
      <c r="AG1046" s="9" t="s">
        <v>166</v>
      </c>
      <c r="AH1046" s="9"/>
      <c r="AI1046" s="9"/>
      <c r="AJ1046" s="9" t="s">
        <v>185</v>
      </c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 t="s">
        <v>186</v>
      </c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10"/>
      <c r="CB1046" s="10" t="str">
        <f t="shared" si="5"/>
        <v/>
      </c>
      <c r="CC1046" s="10"/>
      <c r="CD1046" s="9" t="str">
        <f t="shared" si="2"/>
        <v/>
      </c>
      <c r="CE1046" s="9" t="s">
        <v>232</v>
      </c>
      <c r="CF1046" s="9" t="s">
        <v>419</v>
      </c>
      <c r="CG1046" s="9">
        <f>IF(CF1046="","",VLOOKUP(CF1046,Metadata!$D$2:$H$20,2,FALSE))</f>
        <v>62500</v>
      </c>
      <c r="CH1046" s="9">
        <f>IF(CF1046="","",VLOOKUP(CF1046,Metadata!$D$2:$H$20,4,FALSE))</f>
        <v>60000</v>
      </c>
      <c r="CI1046" s="9">
        <f>IF(CF1046="","",VLOOKUP(CF1046,Metadata!$D$2:$H$20,5,FALSE))</f>
        <v>65000</v>
      </c>
      <c r="CJ1046" s="9">
        <f t="shared" si="3"/>
        <v>62500</v>
      </c>
      <c r="CK1046" s="9" t="s">
        <v>201</v>
      </c>
      <c r="CL1046" s="10">
        <v>5</v>
      </c>
      <c r="CM1046" s="10">
        <v>1</v>
      </c>
      <c r="CN1046" s="10">
        <v>7</v>
      </c>
      <c r="CO1046" s="10">
        <v>7</v>
      </c>
      <c r="CP1046" s="10">
        <v>5</v>
      </c>
      <c r="CQ1046" s="10">
        <v>7</v>
      </c>
      <c r="CR1046" s="10">
        <v>7</v>
      </c>
      <c r="CS1046" s="10">
        <v>7</v>
      </c>
      <c r="CT1046" s="10">
        <v>7</v>
      </c>
      <c r="CU1046" s="10">
        <v>6</v>
      </c>
      <c r="CV1046" s="10">
        <v>5</v>
      </c>
      <c r="CW1046" s="10">
        <v>7</v>
      </c>
      <c r="CX1046" s="10">
        <v>7</v>
      </c>
      <c r="CY1046" s="10">
        <v>7</v>
      </c>
      <c r="CZ1046" s="10">
        <v>7</v>
      </c>
      <c r="DA1046" s="10">
        <v>5</v>
      </c>
      <c r="DB1046" s="10">
        <v>7</v>
      </c>
      <c r="DC1046" s="10">
        <v>7</v>
      </c>
      <c r="DD1046" s="10">
        <v>5</v>
      </c>
      <c r="DE1046" s="10">
        <v>7</v>
      </c>
      <c r="DF1046" s="10">
        <v>5</v>
      </c>
      <c r="DG1046" s="10">
        <v>7</v>
      </c>
      <c r="DH1046" s="10">
        <v>7</v>
      </c>
      <c r="DI1046" s="10">
        <v>7</v>
      </c>
      <c r="DJ1046" s="10">
        <v>4</v>
      </c>
      <c r="DK1046" s="10">
        <v>5</v>
      </c>
      <c r="DL1046" s="10">
        <v>7</v>
      </c>
      <c r="DM1046" s="9" t="s">
        <v>154</v>
      </c>
      <c r="DN1046" s="10">
        <v>1988</v>
      </c>
      <c r="DO1046" s="9">
        <f t="shared" si="4"/>
        <v>33</v>
      </c>
      <c r="DP1046" s="9" t="s">
        <v>155</v>
      </c>
      <c r="DQ1046" s="9" t="s">
        <v>156</v>
      </c>
      <c r="DR1046" s="9" t="s">
        <v>157</v>
      </c>
      <c r="DS1046" s="9" t="s">
        <v>137</v>
      </c>
      <c r="DT1046" s="9" t="s">
        <v>181</v>
      </c>
      <c r="DU1046" s="9" t="s">
        <v>158</v>
      </c>
      <c r="DV1046" s="9" t="str">
        <f>VLOOKUP(DU1046,Metadata!$B$2:$C$7,2,FALSE)</f>
        <v>6+ years</v>
      </c>
    </row>
    <row r="1047" spans="1:126">
      <c r="A1047" s="13">
        <v>1046</v>
      </c>
      <c r="B1047" s="9" t="s">
        <v>135</v>
      </c>
      <c r="C1047" s="9" t="str">
        <f>VLOOKUP(B1047,Metadata!$M$2:$N$6,2,FALSE)</f>
        <v>Permanent Employee</v>
      </c>
      <c r="D1047" s="9" t="s">
        <v>159</v>
      </c>
      <c r="E1047" s="9" t="s">
        <v>137</v>
      </c>
      <c r="F1047" s="9" t="s">
        <v>138</v>
      </c>
      <c r="G1047" s="9" t="s">
        <v>140</v>
      </c>
      <c r="H1047" s="9" t="str">
        <f>IF(G1047="","",VLOOKUP(G1047,Metadata!$J$2:$K$22,2,FALSE))</f>
        <v>Lisbon Metropolitan Area</v>
      </c>
      <c r="I1047" s="9" t="s">
        <v>138</v>
      </c>
      <c r="J1047" s="9" t="str">
        <f>IF(I1047="","",VLOOKUP(I1047,Metadata!$P$2:$Q$43,2,FALSE))</f>
        <v>Europe</v>
      </c>
      <c r="K1047" s="9" t="str">
        <f t="shared" si="0"/>
        <v>Portugal</v>
      </c>
      <c r="L1047" s="9" t="s">
        <v>140</v>
      </c>
      <c r="M1047" s="9" t="str">
        <f>IF(L1047="","",VLOOKUP(L1047,Metadata!$J$2:$K$22,2,FALSE))</f>
        <v>Lisbon Metropolitan Area</v>
      </c>
      <c r="N1047" s="9" t="s">
        <v>141</v>
      </c>
      <c r="O1047" s="9" t="s">
        <v>137</v>
      </c>
      <c r="P1047" s="9" t="s">
        <v>142</v>
      </c>
      <c r="Q1047" s="10" t="str">
        <f t="shared" si="1"/>
        <v>Full Office Job</v>
      </c>
      <c r="R1047" s="10">
        <v>5</v>
      </c>
      <c r="S1047" s="9" t="s">
        <v>332</v>
      </c>
      <c r="T1047" s="9" t="s">
        <v>137</v>
      </c>
      <c r="U1047" s="9" t="str">
        <f>IF(S1047&lt;&gt;"",S1047,IF(T1047&lt;&gt;"",VLOOKUP(T1047,Metadata!$S$2:$T$228,2,FALSE),""))</f>
        <v>UX/UI Designer</v>
      </c>
      <c r="V1047" s="9" t="s">
        <v>341</v>
      </c>
      <c r="W1047" s="9" t="s">
        <v>137</v>
      </c>
      <c r="X1047" s="9" t="s">
        <v>163</v>
      </c>
      <c r="Y1047" s="9" t="s">
        <v>137</v>
      </c>
      <c r="Z1047" s="9" t="s">
        <v>164</v>
      </c>
      <c r="AA1047" s="9" t="s">
        <v>137</v>
      </c>
      <c r="AB1047" s="9" t="s">
        <v>137</v>
      </c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 t="s">
        <v>150</v>
      </c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 t="s">
        <v>150</v>
      </c>
      <c r="BZ1047" s="9" t="s">
        <v>137</v>
      </c>
      <c r="CA1047" s="10"/>
      <c r="CB1047" s="10" t="str">
        <f t="shared" si="5"/>
        <v/>
      </c>
      <c r="CC1047" s="10"/>
      <c r="CD1047" s="9" t="str">
        <f t="shared" si="2"/>
        <v/>
      </c>
      <c r="CE1047" s="9" t="s">
        <v>168</v>
      </c>
      <c r="CF1047" s="9" t="s">
        <v>169</v>
      </c>
      <c r="CG1047" s="9">
        <f>IF(CF1047="","",VLOOKUP(CF1047,Metadata!$D$2:$H$20,2,FALSE))</f>
        <v>12500</v>
      </c>
      <c r="CH1047" s="9">
        <f>IF(CF1047="","",VLOOKUP(CF1047,Metadata!$D$2:$H$20,4,FALSE))</f>
        <v>0</v>
      </c>
      <c r="CI1047" s="9">
        <f>IF(CF1047="","",VLOOKUP(CF1047,Metadata!$D$2:$H$20,5,FALSE))</f>
        <v>15000</v>
      </c>
      <c r="CJ1047" s="9">
        <f t="shared" si="3"/>
        <v>12500</v>
      </c>
      <c r="CK1047" s="9" t="s">
        <v>189</v>
      </c>
      <c r="CL1047" s="10">
        <v>1</v>
      </c>
      <c r="CM1047" s="10">
        <v>5</v>
      </c>
      <c r="CN1047" s="10">
        <v>7</v>
      </c>
      <c r="CO1047" s="10">
        <v>7</v>
      </c>
      <c r="CP1047" s="10">
        <v>5</v>
      </c>
      <c r="CQ1047" s="10">
        <v>7</v>
      </c>
      <c r="CR1047" s="10">
        <v>4</v>
      </c>
      <c r="CS1047" s="10">
        <v>3</v>
      </c>
      <c r="CT1047" s="10">
        <v>6</v>
      </c>
      <c r="CU1047" s="10">
        <v>5</v>
      </c>
      <c r="CV1047" s="10">
        <v>3</v>
      </c>
      <c r="CW1047" s="10">
        <v>1</v>
      </c>
      <c r="CX1047" s="10">
        <v>4</v>
      </c>
      <c r="CY1047" s="10">
        <v>5</v>
      </c>
      <c r="CZ1047" s="10">
        <v>5</v>
      </c>
      <c r="DA1047" s="10">
        <v>7</v>
      </c>
      <c r="DB1047" s="10">
        <v>3</v>
      </c>
      <c r="DC1047" s="10">
        <v>5</v>
      </c>
      <c r="DD1047" s="10">
        <v>4</v>
      </c>
      <c r="DE1047" s="10">
        <v>5</v>
      </c>
      <c r="DF1047" s="10">
        <v>4</v>
      </c>
      <c r="DG1047" s="10">
        <v>6</v>
      </c>
      <c r="DH1047" s="10">
        <v>6</v>
      </c>
      <c r="DI1047" s="10">
        <v>7</v>
      </c>
      <c r="DJ1047" s="10">
        <v>3</v>
      </c>
      <c r="DK1047" s="10">
        <v>4</v>
      </c>
      <c r="DL1047" s="10">
        <v>4</v>
      </c>
      <c r="DM1047" s="9" t="s">
        <v>154</v>
      </c>
      <c r="DN1047" s="10">
        <v>1998</v>
      </c>
      <c r="DO1047" s="9">
        <f t="shared" si="4"/>
        <v>23</v>
      </c>
      <c r="DP1047" s="9" t="s">
        <v>222</v>
      </c>
      <c r="DQ1047" s="9" t="s">
        <v>156</v>
      </c>
      <c r="DR1047" s="9" t="s">
        <v>342</v>
      </c>
      <c r="DS1047" s="9" t="s">
        <v>137</v>
      </c>
      <c r="DT1047" s="9" t="s">
        <v>181</v>
      </c>
      <c r="DU1047" s="9" t="s">
        <v>168</v>
      </c>
      <c r="DV1047" s="9" t="str">
        <f>VLOOKUP(DU1047,Metadata!$B$2:$C$7,2,FALSE)</f>
        <v>0 - 3 years</v>
      </c>
    </row>
    <row r="1048" spans="1:126">
      <c r="A1048" s="13">
        <v>1047</v>
      </c>
      <c r="B1048" s="9" t="s">
        <v>135</v>
      </c>
      <c r="C1048" s="9" t="str">
        <f>VLOOKUP(B1048,Metadata!$M$2:$N$6,2,FALSE)</f>
        <v>Permanent Employee</v>
      </c>
      <c r="D1048" s="9" t="s">
        <v>159</v>
      </c>
      <c r="E1048" s="9" t="s">
        <v>137</v>
      </c>
      <c r="F1048" s="9" t="s">
        <v>138</v>
      </c>
      <c r="G1048" s="9" t="s">
        <v>275</v>
      </c>
      <c r="H1048" s="9" t="str">
        <f>IF(G1048="","",VLOOKUP(G1048,Metadata!$J$2:$K$22,2,FALSE))</f>
        <v>Centre</v>
      </c>
      <c r="I1048" s="9" t="s">
        <v>138</v>
      </c>
      <c r="J1048" s="9" t="str">
        <f>IF(I1048="","",VLOOKUP(I1048,Metadata!$P$2:$Q$43,2,FALSE))</f>
        <v>Europe</v>
      </c>
      <c r="K1048" s="9" t="str">
        <f t="shared" si="0"/>
        <v>Portugal</v>
      </c>
      <c r="L1048" s="9" t="s">
        <v>140</v>
      </c>
      <c r="M1048" s="9" t="str">
        <f>IF(L1048="","",VLOOKUP(L1048,Metadata!$J$2:$K$22,2,FALSE))</f>
        <v>Lisbon Metropolitan Area</v>
      </c>
      <c r="N1048" s="9" t="s">
        <v>214</v>
      </c>
      <c r="O1048" s="9" t="s">
        <v>259</v>
      </c>
      <c r="P1048" s="9" t="s">
        <v>191</v>
      </c>
      <c r="Q1048" s="10" t="str">
        <f t="shared" si="1"/>
        <v>Remote Job (full or flexible)</v>
      </c>
      <c r="R1048" s="10">
        <v>4</v>
      </c>
      <c r="S1048" s="9" t="s">
        <v>161</v>
      </c>
      <c r="T1048" s="9" t="s">
        <v>137</v>
      </c>
      <c r="U1048" s="9" t="str">
        <f>IF(S1048&lt;&gt;"",S1048,IF(T1048&lt;&gt;"",VLOOKUP(T1048,Metadata!$S$2:$T$228,2,FALSE),""))</f>
        <v>Full-Stack Developer</v>
      </c>
      <c r="V1048" s="9" t="s">
        <v>279</v>
      </c>
      <c r="W1048" s="9" t="s">
        <v>137</v>
      </c>
      <c r="X1048" s="9" t="s">
        <v>163</v>
      </c>
      <c r="Y1048" s="9" t="s">
        <v>137</v>
      </c>
      <c r="Z1048" s="9" t="s">
        <v>262</v>
      </c>
      <c r="AA1048" s="9" t="s">
        <v>137</v>
      </c>
      <c r="AB1048" s="9" t="s">
        <v>137</v>
      </c>
      <c r="AC1048" s="9" t="s">
        <v>147</v>
      </c>
      <c r="AD1048" s="9"/>
      <c r="AE1048" s="9" t="s">
        <v>194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198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10"/>
      <c r="CB1048" s="10" t="str">
        <f t="shared" si="5"/>
        <v/>
      </c>
      <c r="CC1048" s="10"/>
      <c r="CD1048" s="9" t="str">
        <f t="shared" si="2"/>
        <v/>
      </c>
      <c r="CE1048" s="9" t="s">
        <v>168</v>
      </c>
      <c r="CF1048" s="9" t="s">
        <v>188</v>
      </c>
      <c r="CG1048" s="9">
        <f>IF(CF1048="","",VLOOKUP(CF1048,Metadata!$D$2:$H$20,2,FALSE))</f>
        <v>17500</v>
      </c>
      <c r="CH1048" s="9">
        <f>IF(CF1048="","",VLOOKUP(CF1048,Metadata!$D$2:$H$20,4,FALSE))</f>
        <v>15000</v>
      </c>
      <c r="CI1048" s="9">
        <f>IF(CF1048="","",VLOOKUP(CF1048,Metadata!$D$2:$H$20,5,FALSE))</f>
        <v>20000</v>
      </c>
      <c r="CJ1048" s="9">
        <f t="shared" si="3"/>
        <v>17500</v>
      </c>
      <c r="CK1048" s="9" t="s">
        <v>201</v>
      </c>
      <c r="CL1048" s="10">
        <v>4</v>
      </c>
      <c r="CM1048" s="10">
        <v>2</v>
      </c>
      <c r="CN1048" s="10">
        <v>7</v>
      </c>
      <c r="CO1048" s="10">
        <v>6</v>
      </c>
      <c r="CP1048" s="10">
        <v>6</v>
      </c>
      <c r="CQ1048" s="10">
        <v>7</v>
      </c>
      <c r="CR1048" s="10">
        <v>6</v>
      </c>
      <c r="CS1048" s="10">
        <v>7</v>
      </c>
      <c r="CT1048" s="10">
        <v>7</v>
      </c>
      <c r="CU1048" s="10">
        <v>7</v>
      </c>
      <c r="CV1048" s="10">
        <v>1</v>
      </c>
      <c r="CW1048" s="10">
        <v>1</v>
      </c>
      <c r="CX1048" s="10">
        <v>4</v>
      </c>
      <c r="CY1048" s="10">
        <v>7</v>
      </c>
      <c r="CZ1048" s="10">
        <v>7</v>
      </c>
      <c r="DA1048" s="10">
        <v>2</v>
      </c>
      <c r="DB1048" s="10">
        <v>4</v>
      </c>
      <c r="DC1048" s="10">
        <v>6</v>
      </c>
      <c r="DD1048" s="10">
        <v>6</v>
      </c>
      <c r="DE1048" s="10">
        <v>6</v>
      </c>
      <c r="DF1048" s="10">
        <v>6</v>
      </c>
      <c r="DG1048" s="10">
        <v>4</v>
      </c>
      <c r="DH1048" s="10">
        <v>1</v>
      </c>
      <c r="DI1048" s="10">
        <v>6</v>
      </c>
      <c r="DJ1048" s="10">
        <v>1</v>
      </c>
      <c r="DK1048" s="10">
        <v>6</v>
      </c>
      <c r="DL1048" s="10">
        <v>4</v>
      </c>
      <c r="DM1048" s="9" t="s">
        <v>154</v>
      </c>
      <c r="DN1048" s="10">
        <v>1990</v>
      </c>
      <c r="DO1048" s="9">
        <f t="shared" si="4"/>
        <v>31</v>
      </c>
      <c r="DP1048" s="9" t="s">
        <v>155</v>
      </c>
      <c r="DQ1048" s="9" t="s">
        <v>156</v>
      </c>
      <c r="DR1048" s="9" t="s">
        <v>157</v>
      </c>
      <c r="DS1048" s="9" t="s">
        <v>137</v>
      </c>
      <c r="DT1048" s="9" t="s">
        <v>181</v>
      </c>
      <c r="DU1048" s="9" t="s">
        <v>223</v>
      </c>
      <c r="DV1048" s="9" t="str">
        <f>VLOOKUP(DU1048,Metadata!$B$2:$C$7,2,FALSE)</f>
        <v>3 - 6 years</v>
      </c>
    </row>
    <row r="1049" spans="1:126">
      <c r="A1049" s="13">
        <v>1048</v>
      </c>
      <c r="B1049" s="9" t="s">
        <v>135</v>
      </c>
      <c r="C1049" s="9" t="str">
        <f>VLOOKUP(B1049,Metadata!$M$2:$N$6,2,FALSE)</f>
        <v>Permanent Employee</v>
      </c>
      <c r="D1049" s="9" t="s">
        <v>159</v>
      </c>
      <c r="E1049" s="9" t="s">
        <v>137</v>
      </c>
      <c r="F1049" s="9" t="s">
        <v>138</v>
      </c>
      <c r="G1049" s="9" t="s">
        <v>172</v>
      </c>
      <c r="H1049" s="9" t="str">
        <f>IF(G1049="","",VLOOKUP(G1049,Metadata!$J$2:$K$22,2,FALSE))</f>
        <v>Porto Metropolitan Area</v>
      </c>
      <c r="I1049" s="9" t="s">
        <v>138</v>
      </c>
      <c r="J1049" s="9" t="str">
        <f>IF(I1049="","",VLOOKUP(I1049,Metadata!$P$2:$Q$43,2,FALSE))</f>
        <v>Europe</v>
      </c>
      <c r="K1049" s="9" t="str">
        <f t="shared" si="0"/>
        <v>Portugal</v>
      </c>
      <c r="L1049" s="9" t="s">
        <v>172</v>
      </c>
      <c r="M1049" s="9" t="str">
        <f>IF(L1049="","",VLOOKUP(L1049,Metadata!$J$2:$K$22,2,FALSE))</f>
        <v>Porto Metropolitan Area</v>
      </c>
      <c r="N1049" s="9" t="s">
        <v>214</v>
      </c>
      <c r="O1049" s="9" t="s">
        <v>259</v>
      </c>
      <c r="P1049" s="9" t="s">
        <v>191</v>
      </c>
      <c r="Q1049" s="10" t="str">
        <f t="shared" si="1"/>
        <v>Remote Job (full or flexible)</v>
      </c>
      <c r="R1049" s="10">
        <v>3</v>
      </c>
      <c r="S1049" s="9" t="s">
        <v>161</v>
      </c>
      <c r="T1049" s="9" t="s">
        <v>137</v>
      </c>
      <c r="U1049" s="9" t="str">
        <f>IF(S1049&lt;&gt;"",S1049,IF(T1049&lt;&gt;"",VLOOKUP(T1049,Metadata!$S$2:$T$228,2,FALSE),""))</f>
        <v>Full-Stack Developer</v>
      </c>
      <c r="V1049" s="9" t="s">
        <v>144</v>
      </c>
      <c r="W1049" s="9" t="s">
        <v>137</v>
      </c>
      <c r="X1049" s="9" t="s">
        <v>252</v>
      </c>
      <c r="Y1049" s="9" t="s">
        <v>137</v>
      </c>
      <c r="Z1049" s="9" t="s">
        <v>218</v>
      </c>
      <c r="AA1049" s="9" t="s">
        <v>137</v>
      </c>
      <c r="AB1049" s="9" t="s">
        <v>137</v>
      </c>
      <c r="AC1049" s="9"/>
      <c r="AD1049" s="9" t="s">
        <v>148</v>
      </c>
      <c r="AE1049" s="9"/>
      <c r="AF1049" s="9"/>
      <c r="AG1049" s="9"/>
      <c r="AH1049" s="9"/>
      <c r="AI1049" s="9"/>
      <c r="AJ1049" s="9" t="s">
        <v>185</v>
      </c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 t="s">
        <v>199</v>
      </c>
      <c r="BM1049" s="9"/>
      <c r="BN1049" s="9"/>
      <c r="BO1049" s="9"/>
      <c r="BP1049" s="9"/>
      <c r="BQ1049" s="9" t="s">
        <v>219</v>
      </c>
      <c r="BR1049" s="9"/>
      <c r="BS1049" s="9"/>
      <c r="BT1049" s="9"/>
      <c r="BU1049" s="9"/>
      <c r="BV1049" s="9"/>
      <c r="BW1049" s="9"/>
      <c r="BX1049" s="9"/>
      <c r="BY1049" s="9"/>
      <c r="BZ1049" s="9"/>
      <c r="CA1049" s="10"/>
      <c r="CB1049" s="10" t="str">
        <f t="shared" si="5"/>
        <v/>
      </c>
      <c r="CC1049" s="10"/>
      <c r="CD1049" s="9" t="str">
        <f t="shared" si="2"/>
        <v/>
      </c>
      <c r="CE1049" s="9" t="s">
        <v>168</v>
      </c>
      <c r="CF1049" s="9" t="s">
        <v>254</v>
      </c>
      <c r="CG1049" s="9">
        <f>IF(CF1049="","",VLOOKUP(CF1049,Metadata!$D$2:$H$20,2,FALSE))</f>
        <v>37500</v>
      </c>
      <c r="CH1049" s="9">
        <f>IF(CF1049="","",VLOOKUP(CF1049,Metadata!$D$2:$H$20,4,FALSE))</f>
        <v>35000</v>
      </c>
      <c r="CI1049" s="9">
        <f>IF(CF1049="","",VLOOKUP(CF1049,Metadata!$D$2:$H$20,5,FALSE))</f>
        <v>40000</v>
      </c>
      <c r="CJ1049" s="9">
        <f t="shared" si="3"/>
        <v>37500</v>
      </c>
      <c r="CK1049" s="9" t="s">
        <v>153</v>
      </c>
      <c r="CL1049" s="10">
        <v>4</v>
      </c>
      <c r="CM1049" s="10">
        <v>3</v>
      </c>
      <c r="CN1049" s="10">
        <v>5</v>
      </c>
      <c r="CO1049" s="10">
        <v>4</v>
      </c>
      <c r="CP1049" s="10">
        <v>4</v>
      </c>
      <c r="CQ1049" s="10">
        <v>4</v>
      </c>
      <c r="CR1049" s="10">
        <v>4</v>
      </c>
      <c r="CS1049" s="10">
        <v>4</v>
      </c>
      <c r="CT1049" s="10">
        <v>4</v>
      </c>
      <c r="CU1049" s="10">
        <v>4</v>
      </c>
      <c r="CV1049" s="10">
        <v>4</v>
      </c>
      <c r="CW1049" s="10">
        <v>4</v>
      </c>
      <c r="CX1049" s="10">
        <v>4</v>
      </c>
      <c r="CY1049" s="10">
        <v>4</v>
      </c>
      <c r="CZ1049" s="10">
        <v>4</v>
      </c>
      <c r="DA1049" s="10">
        <v>4</v>
      </c>
      <c r="DB1049" s="10">
        <v>4</v>
      </c>
      <c r="DC1049" s="10">
        <v>4</v>
      </c>
      <c r="DD1049" s="10">
        <v>4</v>
      </c>
      <c r="DE1049" s="10">
        <v>4</v>
      </c>
      <c r="DF1049" s="10">
        <v>4</v>
      </c>
      <c r="DG1049" s="10">
        <v>4</v>
      </c>
      <c r="DH1049" s="10">
        <v>4</v>
      </c>
      <c r="DI1049" s="10">
        <v>4</v>
      </c>
      <c r="DJ1049" s="10">
        <v>4</v>
      </c>
      <c r="DK1049" s="10">
        <v>4</v>
      </c>
      <c r="DL1049" s="10">
        <v>4</v>
      </c>
      <c r="DM1049" s="9" t="s">
        <v>154</v>
      </c>
      <c r="DN1049" s="10">
        <v>1983</v>
      </c>
      <c r="DO1049" s="9">
        <f t="shared" si="4"/>
        <v>38</v>
      </c>
      <c r="DP1049" s="9" t="s">
        <v>155</v>
      </c>
      <c r="DQ1049" s="9" t="s">
        <v>156</v>
      </c>
      <c r="DR1049" s="9" t="s">
        <v>157</v>
      </c>
      <c r="DS1049" s="9" t="s">
        <v>137</v>
      </c>
      <c r="DT1049" s="9" t="s">
        <v>181</v>
      </c>
      <c r="DU1049" s="9" t="s">
        <v>158</v>
      </c>
      <c r="DV1049" s="9" t="str">
        <f>VLOOKUP(DU1049,Metadata!$B$2:$C$7,2,FALSE)</f>
        <v>6+ years</v>
      </c>
    </row>
    <row r="1050" spans="1:126">
      <c r="A1050" s="13">
        <v>1049</v>
      </c>
      <c r="B1050" s="9" t="s">
        <v>135</v>
      </c>
      <c r="C1050" s="9" t="str">
        <f>VLOOKUP(B1050,Metadata!$M$2:$N$6,2,FALSE)</f>
        <v>Permanent Employee</v>
      </c>
      <c r="D1050" s="9" t="s">
        <v>136</v>
      </c>
      <c r="E1050" s="9" t="s">
        <v>137</v>
      </c>
      <c r="F1050" s="9" t="s">
        <v>138</v>
      </c>
      <c r="G1050" s="9" t="s">
        <v>172</v>
      </c>
      <c r="H1050" s="9" t="str">
        <f>IF(G1050="","",VLOOKUP(G1050,Metadata!$J$2:$K$22,2,FALSE))</f>
        <v>Porto Metropolitan Area</v>
      </c>
      <c r="I1050" s="9" t="s">
        <v>138</v>
      </c>
      <c r="J1050" s="9" t="str">
        <f>IF(I1050="","",VLOOKUP(I1050,Metadata!$P$2:$Q$43,2,FALSE))</f>
        <v>Europe</v>
      </c>
      <c r="K1050" s="9" t="str">
        <f t="shared" si="0"/>
        <v>Portugal</v>
      </c>
      <c r="L1050" s="9" t="s">
        <v>172</v>
      </c>
      <c r="M1050" s="9" t="str">
        <f>IF(L1050="","",VLOOKUP(L1050,Metadata!$J$2:$K$22,2,FALSE))</f>
        <v>Porto Metropolitan Area</v>
      </c>
      <c r="N1050" s="9" t="s">
        <v>141</v>
      </c>
      <c r="O1050" s="9" t="s">
        <v>137</v>
      </c>
      <c r="P1050" s="9" t="s">
        <v>142</v>
      </c>
      <c r="Q1050" s="10" t="str">
        <f t="shared" si="1"/>
        <v>Full Office Job</v>
      </c>
      <c r="R1050" s="10">
        <v>7</v>
      </c>
      <c r="S1050" s="9" t="s">
        <v>216</v>
      </c>
      <c r="T1050" s="9" t="s">
        <v>137</v>
      </c>
      <c r="U1050" s="9" t="str">
        <f>IF(S1050&lt;&gt;"",S1050,IF(T1050&lt;&gt;"",VLOOKUP(T1050,Metadata!$S$2:$T$228,2,FALSE),""))</f>
        <v>Front-End Developer</v>
      </c>
      <c r="V1050" s="9" t="s">
        <v>174</v>
      </c>
      <c r="W1050" s="9" t="s">
        <v>137</v>
      </c>
      <c r="X1050" s="9" t="s">
        <v>163</v>
      </c>
      <c r="Y1050" s="9" t="s">
        <v>137</v>
      </c>
      <c r="Z1050" s="9" t="s">
        <v>262</v>
      </c>
      <c r="AA1050" s="9" t="s">
        <v>165</v>
      </c>
      <c r="AB1050" s="9" t="s">
        <v>137</v>
      </c>
      <c r="AC1050" s="9" t="s">
        <v>147</v>
      </c>
      <c r="AD1050" s="9"/>
      <c r="AE1050" s="9"/>
      <c r="AF1050" s="9"/>
      <c r="AG1050" s="9" t="s">
        <v>166</v>
      </c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 t="s">
        <v>199</v>
      </c>
      <c r="BM1050" s="9"/>
      <c r="BN1050" s="9" t="s">
        <v>186</v>
      </c>
      <c r="BO1050" s="9"/>
      <c r="BP1050" s="9"/>
      <c r="BQ1050" s="9"/>
      <c r="BR1050" s="9"/>
      <c r="BS1050" s="9" t="s">
        <v>200</v>
      </c>
      <c r="BT1050" s="9"/>
      <c r="BU1050" s="9"/>
      <c r="BV1050" s="9"/>
      <c r="BW1050" s="9"/>
      <c r="BX1050" s="9"/>
      <c r="BY1050" s="9"/>
      <c r="BZ1050" s="9"/>
      <c r="CA1050" s="10"/>
      <c r="CB1050" s="10" t="str">
        <f t="shared" si="5"/>
        <v/>
      </c>
      <c r="CC1050" s="10"/>
      <c r="CD1050" s="9" t="str">
        <f t="shared" si="2"/>
        <v/>
      </c>
      <c r="CE1050" s="9" t="s">
        <v>151</v>
      </c>
      <c r="CF1050" s="9" t="s">
        <v>245</v>
      </c>
      <c r="CG1050" s="9">
        <f>IF(CF1050="","",VLOOKUP(CF1050,Metadata!$D$2:$H$20,2,FALSE))</f>
        <v>42500</v>
      </c>
      <c r="CH1050" s="9">
        <f>IF(CF1050="","",VLOOKUP(CF1050,Metadata!$D$2:$H$20,4,FALSE))</f>
        <v>40000</v>
      </c>
      <c r="CI1050" s="9">
        <f>IF(CF1050="","",VLOOKUP(CF1050,Metadata!$D$2:$H$20,5,FALSE))</f>
        <v>45000</v>
      </c>
      <c r="CJ1050" s="9">
        <f t="shared" si="3"/>
        <v>42500</v>
      </c>
      <c r="CK1050" s="9" t="s">
        <v>153</v>
      </c>
      <c r="CL1050" s="10">
        <v>5</v>
      </c>
      <c r="CM1050" s="10">
        <v>5</v>
      </c>
      <c r="CN1050" s="10">
        <v>7</v>
      </c>
      <c r="CO1050" s="10">
        <v>5</v>
      </c>
      <c r="CP1050" s="10">
        <v>4</v>
      </c>
      <c r="CQ1050" s="10">
        <v>6</v>
      </c>
      <c r="CR1050" s="10">
        <v>7</v>
      </c>
      <c r="CS1050" s="10">
        <v>7</v>
      </c>
      <c r="CT1050" s="10">
        <v>7</v>
      </c>
      <c r="CU1050" s="10">
        <v>5</v>
      </c>
      <c r="CV1050" s="10">
        <v>4</v>
      </c>
      <c r="CW1050" s="10">
        <v>4</v>
      </c>
      <c r="CX1050" s="10">
        <v>6</v>
      </c>
      <c r="CY1050" s="10">
        <v>6</v>
      </c>
      <c r="CZ1050" s="10">
        <v>6</v>
      </c>
      <c r="DA1050" s="10">
        <v>4</v>
      </c>
      <c r="DB1050" s="10">
        <v>1</v>
      </c>
      <c r="DC1050" s="10">
        <v>6</v>
      </c>
      <c r="DD1050" s="10">
        <v>2</v>
      </c>
      <c r="DE1050" s="10">
        <v>6</v>
      </c>
      <c r="DF1050" s="10">
        <v>5</v>
      </c>
      <c r="DG1050" s="10">
        <v>5</v>
      </c>
      <c r="DH1050" s="10">
        <v>5</v>
      </c>
      <c r="DI1050" s="10">
        <v>4</v>
      </c>
      <c r="DJ1050" s="10">
        <v>2</v>
      </c>
      <c r="DK1050" s="10">
        <v>4</v>
      </c>
      <c r="DL1050" s="10">
        <v>2</v>
      </c>
      <c r="DM1050" s="9" t="s">
        <v>154</v>
      </c>
      <c r="DN1050" s="10">
        <v>1993</v>
      </c>
      <c r="DO1050" s="9">
        <f t="shared" si="4"/>
        <v>28</v>
      </c>
      <c r="DP1050" s="9" t="s">
        <v>155</v>
      </c>
      <c r="DQ1050" s="9" t="s">
        <v>202</v>
      </c>
      <c r="DR1050" s="9" t="s">
        <v>170</v>
      </c>
      <c r="DS1050" s="9" t="s">
        <v>137</v>
      </c>
      <c r="DT1050" s="9" t="s">
        <v>181</v>
      </c>
      <c r="DU1050" s="9" t="s">
        <v>203</v>
      </c>
      <c r="DV1050" s="9" t="str">
        <f>VLOOKUP(DU1050,Metadata!$B$2:$C$7,2,FALSE)</f>
        <v>6+ years</v>
      </c>
    </row>
    <row r="1051" spans="1:126">
      <c r="A1051" s="13">
        <v>1050</v>
      </c>
      <c r="B1051" s="9" t="s">
        <v>135</v>
      </c>
      <c r="C1051" s="9" t="str">
        <f>VLOOKUP(B1051,Metadata!$M$2:$N$6,2,FALSE)</f>
        <v>Permanent Employee</v>
      </c>
      <c r="D1051" s="9" t="s">
        <v>159</v>
      </c>
      <c r="E1051" s="9" t="s">
        <v>137</v>
      </c>
      <c r="F1051" s="9" t="s">
        <v>138</v>
      </c>
      <c r="G1051" s="9" t="s">
        <v>172</v>
      </c>
      <c r="H1051" s="9" t="str">
        <f>IF(G1051="","",VLOOKUP(G1051,Metadata!$J$2:$K$22,2,FALSE))</f>
        <v>Porto Metropolitan Area</v>
      </c>
      <c r="I1051" s="9" t="s">
        <v>138</v>
      </c>
      <c r="J1051" s="9" t="str">
        <f>IF(I1051="","",VLOOKUP(I1051,Metadata!$P$2:$Q$43,2,FALSE))</f>
        <v>Europe</v>
      </c>
      <c r="K1051" s="9" t="str">
        <f t="shared" si="0"/>
        <v>Portugal</v>
      </c>
      <c r="L1051" s="9" t="s">
        <v>172</v>
      </c>
      <c r="M1051" s="9" t="str">
        <f>IF(L1051="","",VLOOKUP(L1051,Metadata!$J$2:$K$22,2,FALSE))</f>
        <v>Porto Metropolitan Area</v>
      </c>
      <c r="N1051" s="9" t="s">
        <v>141</v>
      </c>
      <c r="O1051" s="9" t="s">
        <v>137</v>
      </c>
      <c r="P1051" s="9" t="s">
        <v>191</v>
      </c>
      <c r="Q1051" s="10" t="str">
        <f t="shared" si="1"/>
        <v>Remote Job (full or flexible)</v>
      </c>
      <c r="R1051" s="10">
        <v>6</v>
      </c>
      <c r="S1051" s="9" t="s">
        <v>143</v>
      </c>
      <c r="T1051" s="9" t="s">
        <v>137</v>
      </c>
      <c r="U1051" s="9" t="str">
        <f>IF(S1051&lt;&gt;"",S1051,IF(T1051&lt;&gt;"",VLOOKUP(T1051,Metadata!$S$2:$T$228,2,FALSE),""))</f>
        <v>Technical Team Leader</v>
      </c>
      <c r="V1051" s="9" t="s">
        <v>261</v>
      </c>
      <c r="W1051" s="9" t="s">
        <v>137</v>
      </c>
      <c r="X1051" s="9" t="s">
        <v>163</v>
      </c>
      <c r="Y1051" s="9" t="s">
        <v>137</v>
      </c>
      <c r="Z1051" s="9" t="s">
        <v>262</v>
      </c>
      <c r="AA1051" s="9" t="s">
        <v>137</v>
      </c>
      <c r="AB1051" s="9" t="s">
        <v>137</v>
      </c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 t="s">
        <v>284</v>
      </c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 t="s">
        <v>472</v>
      </c>
      <c r="CA1051" s="10"/>
      <c r="CB1051" s="10" t="str">
        <f t="shared" si="5"/>
        <v/>
      </c>
      <c r="CC1051" s="10"/>
      <c r="CD1051" s="9" t="str">
        <f t="shared" si="2"/>
        <v/>
      </c>
      <c r="CE1051" s="9" t="s">
        <v>232</v>
      </c>
      <c r="CF1051" s="9" t="s">
        <v>254</v>
      </c>
      <c r="CG1051" s="9">
        <f>IF(CF1051="","",VLOOKUP(CF1051,Metadata!$D$2:$H$20,2,FALSE))</f>
        <v>37500</v>
      </c>
      <c r="CH1051" s="9">
        <f>IF(CF1051="","",VLOOKUP(CF1051,Metadata!$D$2:$H$20,4,FALSE))</f>
        <v>35000</v>
      </c>
      <c r="CI1051" s="9">
        <f>IF(CF1051="","",VLOOKUP(CF1051,Metadata!$D$2:$H$20,5,FALSE))</f>
        <v>40000</v>
      </c>
      <c r="CJ1051" s="9">
        <f t="shared" si="3"/>
        <v>37500</v>
      </c>
      <c r="CK1051" s="9" t="s">
        <v>221</v>
      </c>
      <c r="CL1051" s="10">
        <v>5</v>
      </c>
      <c r="CM1051" s="10">
        <v>1</v>
      </c>
      <c r="CN1051" s="10">
        <v>6</v>
      </c>
      <c r="CO1051" s="10">
        <v>6</v>
      </c>
      <c r="CP1051" s="10">
        <v>5</v>
      </c>
      <c r="CQ1051" s="10">
        <v>6</v>
      </c>
      <c r="CR1051" s="10">
        <v>6</v>
      </c>
      <c r="CS1051" s="10">
        <v>7</v>
      </c>
      <c r="CT1051" s="10">
        <v>6</v>
      </c>
      <c r="CU1051" s="10">
        <v>5</v>
      </c>
      <c r="CV1051" s="10">
        <v>5</v>
      </c>
      <c r="CW1051" s="10">
        <v>4</v>
      </c>
      <c r="CX1051" s="10">
        <v>6</v>
      </c>
      <c r="CY1051" s="10">
        <v>5</v>
      </c>
      <c r="CZ1051" s="10">
        <v>5</v>
      </c>
      <c r="DA1051" s="10">
        <v>4</v>
      </c>
      <c r="DB1051" s="10">
        <v>2</v>
      </c>
      <c r="DC1051" s="10">
        <v>4</v>
      </c>
      <c r="DD1051" s="10">
        <v>3</v>
      </c>
      <c r="DE1051" s="10">
        <v>5</v>
      </c>
      <c r="DF1051" s="10">
        <v>5</v>
      </c>
      <c r="DG1051" s="10">
        <v>5</v>
      </c>
      <c r="DH1051" s="10">
        <v>5</v>
      </c>
      <c r="DI1051" s="10">
        <v>7</v>
      </c>
      <c r="DJ1051" s="10">
        <v>5</v>
      </c>
      <c r="DK1051" s="10">
        <v>5</v>
      </c>
      <c r="DL1051" s="10">
        <v>4</v>
      </c>
      <c r="DM1051" s="9" t="s">
        <v>154</v>
      </c>
      <c r="DN1051" s="10">
        <v>1990</v>
      </c>
      <c r="DO1051" s="9">
        <f t="shared" si="4"/>
        <v>31</v>
      </c>
      <c r="DP1051" s="9" t="s">
        <v>155</v>
      </c>
      <c r="DQ1051" s="9" t="s">
        <v>210</v>
      </c>
      <c r="DR1051" s="9" t="s">
        <v>157</v>
      </c>
      <c r="DS1051" s="9" t="s">
        <v>137</v>
      </c>
      <c r="DT1051" s="9" t="s">
        <v>181</v>
      </c>
      <c r="DU1051" s="9" t="s">
        <v>203</v>
      </c>
      <c r="DV1051" s="9" t="str">
        <f>VLOOKUP(DU1051,Metadata!$B$2:$C$7,2,FALSE)</f>
        <v>6+ years</v>
      </c>
    </row>
    <row r="1052" spans="1:126">
      <c r="A1052" s="13">
        <v>1051</v>
      </c>
      <c r="B1052" s="9" t="s">
        <v>135</v>
      </c>
      <c r="C1052" s="9" t="str">
        <f>VLOOKUP(B1052,Metadata!$M$2:$N$6,2,FALSE)</f>
        <v>Permanent Employee</v>
      </c>
      <c r="D1052" s="9" t="s">
        <v>159</v>
      </c>
      <c r="E1052" s="9" t="s">
        <v>137</v>
      </c>
      <c r="F1052" s="9" t="s">
        <v>138</v>
      </c>
      <c r="G1052" s="9" t="s">
        <v>172</v>
      </c>
      <c r="H1052" s="9" t="str">
        <f>IF(G1052="","",VLOOKUP(G1052,Metadata!$J$2:$K$22,2,FALSE))</f>
        <v>Porto Metropolitan Area</v>
      </c>
      <c r="I1052" s="9" t="s">
        <v>311</v>
      </c>
      <c r="J1052" s="9" t="str">
        <f>IF(I1052="","",VLOOKUP(I1052,Metadata!$P$2:$Q$43,2,FALSE))</f>
        <v>Europe</v>
      </c>
      <c r="K1052" s="9" t="str">
        <f t="shared" si="0"/>
        <v>International</v>
      </c>
      <c r="L1052" s="9" t="s">
        <v>137</v>
      </c>
      <c r="M1052" s="9" t="str">
        <f>IF(L1052="","",VLOOKUP(L1052,Metadata!$J$2:$K$22,2,FALSE))</f>
        <v/>
      </c>
      <c r="N1052" s="9" t="s">
        <v>214</v>
      </c>
      <c r="O1052" s="9" t="s">
        <v>259</v>
      </c>
      <c r="P1052" s="9" t="s">
        <v>191</v>
      </c>
      <c r="Q1052" s="10" t="str">
        <f t="shared" si="1"/>
        <v>Remote Job (full or flexible)</v>
      </c>
      <c r="R1052" s="10">
        <v>4</v>
      </c>
      <c r="S1052" s="9" t="s">
        <v>192</v>
      </c>
      <c r="T1052" s="9" t="s">
        <v>137</v>
      </c>
      <c r="U1052" s="9" t="str">
        <f>IF(S1052&lt;&gt;"",S1052,IF(T1052&lt;&gt;"",VLOOKUP(T1052,Metadata!$S$2:$T$228,2,FALSE),""))</f>
        <v>Back-End Developer</v>
      </c>
      <c r="V1052" s="9" t="s">
        <v>261</v>
      </c>
      <c r="W1052" s="9" t="s">
        <v>137</v>
      </c>
      <c r="X1052" s="9" t="s">
        <v>145</v>
      </c>
      <c r="Y1052" s="9" t="s">
        <v>137</v>
      </c>
      <c r="Z1052" s="9" t="s">
        <v>184</v>
      </c>
      <c r="AA1052" s="9" t="s">
        <v>165</v>
      </c>
      <c r="AB1052" s="9" t="s">
        <v>253</v>
      </c>
      <c r="AC1052" s="9" t="s">
        <v>147</v>
      </c>
      <c r="AD1052" s="9"/>
      <c r="AE1052" s="9" t="s">
        <v>194</v>
      </c>
      <c r="AF1052" s="9" t="s">
        <v>243</v>
      </c>
      <c r="AG1052" s="9"/>
      <c r="AH1052" s="9"/>
      <c r="AI1052" s="9"/>
      <c r="AJ1052" s="9" t="s">
        <v>185</v>
      </c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198</v>
      </c>
      <c r="BL1052" s="9"/>
      <c r="BM1052" s="9"/>
      <c r="BN1052" s="9" t="s">
        <v>186</v>
      </c>
      <c r="BO1052" s="9"/>
      <c r="BP1052" s="9"/>
      <c r="BQ1052" s="9"/>
      <c r="BR1052" s="9"/>
      <c r="BS1052" s="9" t="s">
        <v>200</v>
      </c>
      <c r="BT1052" s="9"/>
      <c r="BU1052" s="9"/>
      <c r="BV1052" s="9"/>
      <c r="BW1052" s="9"/>
      <c r="BX1052" s="9"/>
      <c r="BY1052" s="9"/>
      <c r="BZ1052" s="9"/>
      <c r="CA1052" s="10"/>
      <c r="CB1052" s="10" t="str">
        <f t="shared" si="5"/>
        <v/>
      </c>
      <c r="CC1052" s="10"/>
      <c r="CD1052" s="9" t="str">
        <f t="shared" si="2"/>
        <v/>
      </c>
      <c r="CE1052" s="9" t="s">
        <v>232</v>
      </c>
      <c r="CF1052" s="9" t="s">
        <v>254</v>
      </c>
      <c r="CG1052" s="9">
        <f>IF(CF1052="","",VLOOKUP(CF1052,Metadata!$D$2:$H$20,2,FALSE))</f>
        <v>37500</v>
      </c>
      <c r="CH1052" s="9">
        <f>IF(CF1052="","",VLOOKUP(CF1052,Metadata!$D$2:$H$20,4,FALSE))</f>
        <v>35000</v>
      </c>
      <c r="CI1052" s="9">
        <f>IF(CF1052="","",VLOOKUP(CF1052,Metadata!$D$2:$H$20,5,FALSE))</f>
        <v>40000</v>
      </c>
      <c r="CJ1052" s="9">
        <f t="shared" si="3"/>
        <v>37500</v>
      </c>
      <c r="CK1052" s="9" t="s">
        <v>221</v>
      </c>
      <c r="CL1052" s="10">
        <v>4</v>
      </c>
      <c r="CM1052" s="10">
        <v>3</v>
      </c>
      <c r="CN1052" s="10">
        <v>4</v>
      </c>
      <c r="CO1052" s="10">
        <v>7</v>
      </c>
      <c r="CP1052" s="10">
        <v>7</v>
      </c>
      <c r="CQ1052" s="10">
        <v>4</v>
      </c>
      <c r="CR1052" s="10">
        <v>3</v>
      </c>
      <c r="CS1052" s="10">
        <v>5</v>
      </c>
      <c r="CT1052" s="10">
        <v>7</v>
      </c>
      <c r="CU1052" s="10">
        <v>5</v>
      </c>
      <c r="CV1052" s="10">
        <v>1</v>
      </c>
      <c r="CW1052" s="10">
        <v>5</v>
      </c>
      <c r="CX1052" s="10">
        <v>6</v>
      </c>
      <c r="CY1052" s="10">
        <v>3</v>
      </c>
      <c r="CZ1052" s="10">
        <v>3</v>
      </c>
      <c r="DA1052" s="10">
        <v>7</v>
      </c>
      <c r="DB1052" s="10">
        <v>2</v>
      </c>
      <c r="DC1052" s="10">
        <v>7</v>
      </c>
      <c r="DD1052" s="10">
        <v>5</v>
      </c>
      <c r="DE1052" s="10">
        <v>7</v>
      </c>
      <c r="DF1052" s="10">
        <v>7</v>
      </c>
      <c r="DG1052" s="10">
        <v>3</v>
      </c>
      <c r="DH1052" s="10">
        <v>4</v>
      </c>
      <c r="DI1052" s="10">
        <v>4</v>
      </c>
      <c r="DJ1052" s="10">
        <v>6</v>
      </c>
      <c r="DK1052" s="10">
        <v>7</v>
      </c>
      <c r="DL1052" s="10">
        <v>4</v>
      </c>
      <c r="DM1052" s="9" t="s">
        <v>154</v>
      </c>
      <c r="DN1052" s="10">
        <v>1990</v>
      </c>
      <c r="DO1052" s="9">
        <f t="shared" si="4"/>
        <v>31</v>
      </c>
      <c r="DP1052" s="9" t="s">
        <v>155</v>
      </c>
      <c r="DQ1052" s="9" t="s">
        <v>156</v>
      </c>
      <c r="DR1052" s="9" t="s">
        <v>170</v>
      </c>
      <c r="DS1052" s="9" t="s">
        <v>137</v>
      </c>
      <c r="DT1052" s="9" t="s">
        <v>181</v>
      </c>
      <c r="DU1052" s="9" t="s">
        <v>223</v>
      </c>
      <c r="DV1052" s="9" t="str">
        <f>VLOOKUP(DU1052,Metadata!$B$2:$C$7,2,FALSE)</f>
        <v>3 - 6 years</v>
      </c>
    </row>
    <row r="1053" spans="1:126">
      <c r="A1053" s="13">
        <v>1052</v>
      </c>
      <c r="B1053" s="9" t="s">
        <v>135</v>
      </c>
      <c r="C1053" s="9" t="str">
        <f>VLOOKUP(B1053,Metadata!$M$2:$N$6,2,FALSE)</f>
        <v>Permanent Employee</v>
      </c>
      <c r="D1053" s="9" t="s">
        <v>159</v>
      </c>
      <c r="E1053" s="9" t="s">
        <v>137</v>
      </c>
      <c r="F1053" s="9" t="s">
        <v>138</v>
      </c>
      <c r="G1053" s="9" t="s">
        <v>140</v>
      </c>
      <c r="H1053" s="9" t="str">
        <f>IF(G1053="","",VLOOKUP(G1053,Metadata!$J$2:$K$22,2,FALSE))</f>
        <v>Lisbon Metropolitan Area</v>
      </c>
      <c r="I1053" s="9" t="s">
        <v>292</v>
      </c>
      <c r="J1053" s="9" t="str">
        <f>IF(I1053="","",VLOOKUP(I1053,Metadata!$P$2:$Q$43,2,FALSE))</f>
        <v>North America</v>
      </c>
      <c r="K1053" s="9" t="str">
        <f t="shared" si="0"/>
        <v>International</v>
      </c>
      <c r="L1053" s="9" t="s">
        <v>137</v>
      </c>
      <c r="M1053" s="9" t="str">
        <f>IF(L1053="","",VLOOKUP(L1053,Metadata!$J$2:$K$22,2,FALSE))</f>
        <v/>
      </c>
      <c r="N1053" s="9" t="s">
        <v>214</v>
      </c>
      <c r="O1053" s="9" t="s">
        <v>136</v>
      </c>
      <c r="P1053" s="9" t="s">
        <v>142</v>
      </c>
      <c r="Q1053" s="10" t="str">
        <f t="shared" si="1"/>
        <v>Full Office Job</v>
      </c>
      <c r="R1053" s="10">
        <v>5</v>
      </c>
      <c r="S1053" s="9" t="s">
        <v>192</v>
      </c>
      <c r="T1053" s="9" t="s">
        <v>137</v>
      </c>
      <c r="U1053" s="9" t="str">
        <f>IF(S1053&lt;&gt;"",S1053,IF(T1053&lt;&gt;"",VLOOKUP(T1053,Metadata!$S$2:$T$228,2,FALSE),""))</f>
        <v>Back-End Developer</v>
      </c>
      <c r="V1053" s="9" t="s">
        <v>217</v>
      </c>
      <c r="W1053" s="9" t="s">
        <v>137</v>
      </c>
      <c r="X1053" s="9" t="s">
        <v>145</v>
      </c>
      <c r="Y1053" s="9" t="s">
        <v>137</v>
      </c>
      <c r="Z1053" s="9" t="s">
        <v>146</v>
      </c>
      <c r="AA1053" s="9" t="s">
        <v>137</v>
      </c>
      <c r="AB1053" s="9" t="s">
        <v>137</v>
      </c>
      <c r="AC1053" s="9" t="s">
        <v>147</v>
      </c>
      <c r="AD1053" s="9" t="s">
        <v>148</v>
      </c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 t="s">
        <v>284</v>
      </c>
      <c r="BC1053" s="9"/>
      <c r="BD1053" s="9"/>
      <c r="BE1053" s="9"/>
      <c r="BF1053" s="9"/>
      <c r="BG1053" s="9"/>
      <c r="BH1053" s="9"/>
      <c r="BI1053" s="9"/>
      <c r="BJ1053" s="9" t="s">
        <v>167</v>
      </c>
      <c r="BK1053" s="9"/>
      <c r="BL1053" s="9"/>
      <c r="BM1053" s="9"/>
      <c r="BN1053" s="9"/>
      <c r="BO1053" s="9"/>
      <c r="BP1053" s="9"/>
      <c r="BQ1053" s="9" t="s">
        <v>219</v>
      </c>
      <c r="BR1053" s="9"/>
      <c r="BS1053" s="9"/>
      <c r="BT1053" s="9"/>
      <c r="BU1053" s="9"/>
      <c r="BV1053" s="9"/>
      <c r="BW1053" s="9"/>
      <c r="BX1053" s="9"/>
      <c r="BY1053" s="9"/>
      <c r="BZ1053" s="9"/>
      <c r="CA1053" s="10"/>
      <c r="CB1053" s="10" t="str">
        <f t="shared" si="5"/>
        <v/>
      </c>
      <c r="CC1053" s="10"/>
      <c r="CD1053" s="9" t="str">
        <f t="shared" si="2"/>
        <v/>
      </c>
      <c r="CE1053" s="9" t="s">
        <v>232</v>
      </c>
      <c r="CF1053" s="9" t="s">
        <v>419</v>
      </c>
      <c r="CG1053" s="9">
        <f>IF(CF1053="","",VLOOKUP(CF1053,Metadata!$D$2:$H$20,2,FALSE))</f>
        <v>62500</v>
      </c>
      <c r="CH1053" s="9">
        <f>IF(CF1053="","",VLOOKUP(CF1053,Metadata!$D$2:$H$20,4,FALSE))</f>
        <v>60000</v>
      </c>
      <c r="CI1053" s="9">
        <f>IF(CF1053="","",VLOOKUP(CF1053,Metadata!$D$2:$H$20,5,FALSE))</f>
        <v>65000</v>
      </c>
      <c r="CJ1053" s="9">
        <f t="shared" si="3"/>
        <v>62500</v>
      </c>
      <c r="CK1053" s="9" t="s">
        <v>221</v>
      </c>
      <c r="CL1053" s="10">
        <v>6</v>
      </c>
      <c r="CM1053" s="10">
        <v>2</v>
      </c>
      <c r="CN1053" s="10">
        <v>7</v>
      </c>
      <c r="CO1053" s="10">
        <v>7</v>
      </c>
      <c r="CP1053" s="10">
        <v>5</v>
      </c>
      <c r="CQ1053" s="10">
        <v>5</v>
      </c>
      <c r="CR1053" s="10">
        <v>4</v>
      </c>
      <c r="CS1053" s="10">
        <v>7</v>
      </c>
      <c r="CT1053" s="10">
        <v>6</v>
      </c>
      <c r="CU1053" s="10">
        <v>7</v>
      </c>
      <c r="CV1053" s="10">
        <v>5</v>
      </c>
      <c r="CW1053" s="10">
        <v>5</v>
      </c>
      <c r="CX1053" s="10">
        <v>5</v>
      </c>
      <c r="CY1053" s="10">
        <v>4</v>
      </c>
      <c r="CZ1053" s="10">
        <v>5</v>
      </c>
      <c r="DA1053" s="10">
        <v>3</v>
      </c>
      <c r="DB1053" s="10">
        <v>3</v>
      </c>
      <c r="DC1053" s="10">
        <v>5</v>
      </c>
      <c r="DD1053" s="10">
        <v>5</v>
      </c>
      <c r="DE1053" s="10">
        <v>6</v>
      </c>
      <c r="DF1053" s="10">
        <v>5</v>
      </c>
      <c r="DG1053" s="10">
        <v>5</v>
      </c>
      <c r="DH1053" s="10">
        <v>5</v>
      </c>
      <c r="DI1053" s="10">
        <v>6</v>
      </c>
      <c r="DJ1053" s="10">
        <v>4</v>
      </c>
      <c r="DK1053" s="10">
        <v>4</v>
      </c>
      <c r="DL1053" s="10">
        <v>5</v>
      </c>
      <c r="DM1053" s="9" t="s">
        <v>154</v>
      </c>
      <c r="DN1053" s="10">
        <v>1984</v>
      </c>
      <c r="DO1053" s="9">
        <f t="shared" si="4"/>
        <v>37</v>
      </c>
      <c r="DP1053" s="9" t="s">
        <v>155</v>
      </c>
      <c r="DQ1053" s="9" t="s">
        <v>210</v>
      </c>
      <c r="DR1053" s="9" t="s">
        <v>157</v>
      </c>
      <c r="DS1053" s="9" t="s">
        <v>137</v>
      </c>
      <c r="DT1053" s="9" t="s">
        <v>181</v>
      </c>
      <c r="DU1053" s="9" t="s">
        <v>158</v>
      </c>
      <c r="DV1053" s="9" t="str">
        <f>VLOOKUP(DU1053,Metadata!$B$2:$C$7,2,FALSE)</f>
        <v>6+ years</v>
      </c>
    </row>
    <row r="1054" spans="1:126">
      <c r="A1054" s="13">
        <v>1053</v>
      </c>
      <c r="B1054" s="9" t="s">
        <v>135</v>
      </c>
      <c r="C1054" s="9" t="str">
        <f>VLOOKUP(B1054,Metadata!$M$2:$N$6,2,FALSE)</f>
        <v>Permanent Employee</v>
      </c>
      <c r="D1054" s="9" t="s">
        <v>159</v>
      </c>
      <c r="E1054" s="9" t="s">
        <v>137</v>
      </c>
      <c r="F1054" s="9" t="s">
        <v>138</v>
      </c>
      <c r="G1054" s="9" t="s">
        <v>318</v>
      </c>
      <c r="H1054" s="9" t="str">
        <f>IF(G1054="","",VLOOKUP(G1054,Metadata!$J$2:$K$22,2,FALSE))</f>
        <v>North</v>
      </c>
      <c r="I1054" s="9" t="s">
        <v>138</v>
      </c>
      <c r="J1054" s="9" t="str">
        <f>IF(I1054="","",VLOOKUP(I1054,Metadata!$P$2:$Q$43,2,FALSE))</f>
        <v>Europe</v>
      </c>
      <c r="K1054" s="9" t="str">
        <f t="shared" si="0"/>
        <v>Portugal</v>
      </c>
      <c r="L1054" s="9" t="s">
        <v>160</v>
      </c>
      <c r="M1054" s="9" t="str">
        <f>IF(L1054="","",VLOOKUP(L1054,Metadata!$J$2:$K$22,2,FALSE))</f>
        <v>Centre</v>
      </c>
      <c r="N1054" s="9" t="s">
        <v>205</v>
      </c>
      <c r="O1054" s="9" t="s">
        <v>137</v>
      </c>
      <c r="P1054" s="9" t="s">
        <v>137</v>
      </c>
      <c r="Q1054" s="10" t="str">
        <f t="shared" si="1"/>
        <v>Full Office Job</v>
      </c>
      <c r="R1054" s="10">
        <v>3</v>
      </c>
      <c r="S1054" s="9" t="s">
        <v>192</v>
      </c>
      <c r="T1054" s="9" t="s">
        <v>137</v>
      </c>
      <c r="U1054" s="9" t="str">
        <f>IF(S1054&lt;&gt;"",S1054,IF(T1054&lt;&gt;"",VLOOKUP(T1054,Metadata!$S$2:$T$228,2,FALSE),""))</f>
        <v>Back-End Developer</v>
      </c>
      <c r="V1054" s="9" t="s">
        <v>162</v>
      </c>
      <c r="W1054" s="9" t="s">
        <v>137</v>
      </c>
      <c r="X1054" s="9" t="s">
        <v>145</v>
      </c>
      <c r="Y1054" s="9" t="s">
        <v>137</v>
      </c>
      <c r="Z1054" s="9" t="s">
        <v>224</v>
      </c>
      <c r="AA1054" s="9" t="s">
        <v>137</v>
      </c>
      <c r="AB1054" s="9" t="s">
        <v>137</v>
      </c>
      <c r="AC1054" s="9"/>
      <c r="AD1054" s="9"/>
      <c r="AE1054" s="9" t="s">
        <v>194</v>
      </c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198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10"/>
      <c r="CB1054" s="10" t="str">
        <f t="shared" si="5"/>
        <v/>
      </c>
      <c r="CC1054" s="10"/>
      <c r="CD1054" s="9" t="str">
        <f t="shared" si="2"/>
        <v/>
      </c>
      <c r="CE1054" s="9" t="s">
        <v>168</v>
      </c>
      <c r="CF1054" s="9" t="s">
        <v>225</v>
      </c>
      <c r="CG1054" s="9">
        <f>IF(CF1054="","",VLOOKUP(CF1054,Metadata!$D$2:$H$20,2,FALSE))</f>
        <v>22500</v>
      </c>
      <c r="CH1054" s="9">
        <f>IF(CF1054="","",VLOOKUP(CF1054,Metadata!$D$2:$H$20,4,FALSE))</f>
        <v>20000</v>
      </c>
      <c r="CI1054" s="9">
        <f>IF(CF1054="","",VLOOKUP(CF1054,Metadata!$D$2:$H$20,5,FALSE))</f>
        <v>25000</v>
      </c>
      <c r="CJ1054" s="9">
        <f t="shared" si="3"/>
        <v>22500</v>
      </c>
      <c r="CK1054" s="9" t="s">
        <v>221</v>
      </c>
      <c r="CL1054" s="10">
        <v>5</v>
      </c>
      <c r="CM1054" s="10">
        <v>2</v>
      </c>
      <c r="CN1054" s="10">
        <v>5</v>
      </c>
      <c r="CO1054" s="10">
        <v>5</v>
      </c>
      <c r="CP1054" s="10">
        <v>5</v>
      </c>
      <c r="CQ1054" s="10">
        <v>6</v>
      </c>
      <c r="CR1054" s="10">
        <v>3</v>
      </c>
      <c r="CS1054" s="10">
        <v>5</v>
      </c>
      <c r="CT1054" s="10">
        <v>6</v>
      </c>
      <c r="CU1054" s="10">
        <v>6</v>
      </c>
      <c r="CV1054" s="10">
        <v>6</v>
      </c>
      <c r="CW1054" s="10">
        <v>6</v>
      </c>
      <c r="CX1054" s="10">
        <v>6</v>
      </c>
      <c r="CY1054" s="10">
        <v>5</v>
      </c>
      <c r="CZ1054" s="10">
        <v>7</v>
      </c>
      <c r="DA1054" s="10">
        <v>6</v>
      </c>
      <c r="DB1054" s="10">
        <v>5</v>
      </c>
      <c r="DC1054" s="10">
        <v>6</v>
      </c>
      <c r="DD1054" s="10">
        <v>2</v>
      </c>
      <c r="DE1054" s="10">
        <v>7</v>
      </c>
      <c r="DF1054" s="10">
        <v>5</v>
      </c>
      <c r="DG1054" s="10">
        <v>7</v>
      </c>
      <c r="DH1054" s="10">
        <v>5</v>
      </c>
      <c r="DI1054" s="10">
        <v>5</v>
      </c>
      <c r="DJ1054" s="10">
        <v>1</v>
      </c>
      <c r="DK1054" s="10">
        <v>6</v>
      </c>
      <c r="DL1054" s="10">
        <v>5</v>
      </c>
      <c r="DM1054" s="9" t="s">
        <v>154</v>
      </c>
      <c r="DN1054" s="10">
        <v>1997</v>
      </c>
      <c r="DO1054" s="9">
        <f t="shared" si="4"/>
        <v>24</v>
      </c>
      <c r="DP1054" s="9" t="s">
        <v>155</v>
      </c>
      <c r="DQ1054" s="9" t="s">
        <v>202</v>
      </c>
      <c r="DR1054" s="9" t="s">
        <v>157</v>
      </c>
      <c r="DS1054" s="9" t="s">
        <v>137</v>
      </c>
      <c r="DT1054" s="9" t="s">
        <v>181</v>
      </c>
      <c r="DU1054" s="9" t="s">
        <v>168</v>
      </c>
      <c r="DV1054" s="9" t="str">
        <f>VLOOKUP(DU1054,Metadata!$B$2:$C$7,2,FALSE)</f>
        <v>0 - 3 years</v>
      </c>
    </row>
    <row r="1055" spans="1:126">
      <c r="A1055" s="13">
        <v>1054</v>
      </c>
      <c r="B1055" s="9" t="s">
        <v>135</v>
      </c>
      <c r="C1055" s="9" t="str">
        <f>VLOOKUP(B1055,Metadata!$M$2:$N$6,2,FALSE)</f>
        <v>Permanent Employee</v>
      </c>
      <c r="D1055" s="9" t="s">
        <v>159</v>
      </c>
      <c r="E1055" s="9" t="s">
        <v>137</v>
      </c>
      <c r="F1055" s="9" t="s">
        <v>138</v>
      </c>
      <c r="G1055" s="9" t="s">
        <v>140</v>
      </c>
      <c r="H1055" s="9" t="str">
        <f>IF(G1055="","",VLOOKUP(G1055,Metadata!$J$2:$K$22,2,FALSE))</f>
        <v>Lisbon Metropolitan Area</v>
      </c>
      <c r="I1055" s="9" t="s">
        <v>138</v>
      </c>
      <c r="J1055" s="9" t="str">
        <f>IF(I1055="","",VLOOKUP(I1055,Metadata!$P$2:$Q$43,2,FALSE))</f>
        <v>Europe</v>
      </c>
      <c r="K1055" s="9" t="str">
        <f t="shared" si="0"/>
        <v>Portugal</v>
      </c>
      <c r="L1055" s="9" t="s">
        <v>140</v>
      </c>
      <c r="M1055" s="9" t="str">
        <f>IF(L1055="","",VLOOKUP(L1055,Metadata!$J$2:$K$22,2,FALSE))</f>
        <v>Lisbon Metropolitan Area</v>
      </c>
      <c r="N1055" s="9" t="s">
        <v>214</v>
      </c>
      <c r="O1055" s="9" t="s">
        <v>239</v>
      </c>
      <c r="P1055" s="9" t="s">
        <v>191</v>
      </c>
      <c r="Q1055" s="10" t="str">
        <f t="shared" si="1"/>
        <v>Remote Job (full or flexible)</v>
      </c>
      <c r="R1055" s="10">
        <v>4</v>
      </c>
      <c r="S1055" s="9" t="s">
        <v>319</v>
      </c>
      <c r="T1055" s="9" t="s">
        <v>137</v>
      </c>
      <c r="U1055" s="9" t="str">
        <f>IF(S1055&lt;&gt;"",S1055,IF(T1055&lt;&gt;"",VLOOKUP(T1055,Metadata!$S$2:$T$228,2,FALSE),""))</f>
        <v>CTO</v>
      </c>
      <c r="V1055" s="9" t="s">
        <v>162</v>
      </c>
      <c r="W1055" s="9" t="s">
        <v>137</v>
      </c>
      <c r="X1055" s="9" t="s">
        <v>145</v>
      </c>
      <c r="Y1055" s="9" t="s">
        <v>137</v>
      </c>
      <c r="Z1055" s="9" t="s">
        <v>146</v>
      </c>
      <c r="AA1055" s="9" t="s">
        <v>165</v>
      </c>
      <c r="AB1055" s="9" t="s">
        <v>137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 t="s">
        <v>199</v>
      </c>
      <c r="BM1055" s="9"/>
      <c r="BN1055" s="9"/>
      <c r="BO1055" s="9"/>
      <c r="BP1055" s="9"/>
      <c r="BQ1055" s="9" t="s">
        <v>219</v>
      </c>
      <c r="BR1055" s="9"/>
      <c r="BS1055" s="9"/>
      <c r="BT1055" s="9"/>
      <c r="BU1055" s="9"/>
      <c r="BV1055" s="9"/>
      <c r="BW1055" s="9"/>
      <c r="BX1055" s="9"/>
      <c r="BY1055" s="9"/>
      <c r="BZ1055" s="9"/>
      <c r="CA1055" s="10"/>
      <c r="CB1055" s="10" t="str">
        <f t="shared" si="5"/>
        <v/>
      </c>
      <c r="CC1055" s="10"/>
      <c r="CD1055" s="9" t="str">
        <f t="shared" si="2"/>
        <v/>
      </c>
      <c r="CE1055" s="9" t="s">
        <v>168</v>
      </c>
      <c r="CF1055" s="9" t="s">
        <v>337</v>
      </c>
      <c r="CG1055" s="9">
        <f>IF(CF1055="","",VLOOKUP(CF1055,Metadata!$D$2:$H$20,2,FALSE))</f>
        <v>67500</v>
      </c>
      <c r="CH1055" s="9">
        <f>IF(CF1055="","",VLOOKUP(CF1055,Metadata!$D$2:$H$20,4,FALSE))</f>
        <v>65000</v>
      </c>
      <c r="CI1055" s="9">
        <f>IF(CF1055="","",VLOOKUP(CF1055,Metadata!$D$2:$H$20,5,FALSE))</f>
        <v>70000</v>
      </c>
      <c r="CJ1055" s="9">
        <f t="shared" si="3"/>
        <v>67500</v>
      </c>
      <c r="CK1055" s="9" t="s">
        <v>221</v>
      </c>
      <c r="CL1055" s="10">
        <v>4</v>
      </c>
      <c r="CM1055" s="10">
        <v>1</v>
      </c>
      <c r="CN1055" s="10">
        <v>7</v>
      </c>
      <c r="CO1055" s="10">
        <v>7</v>
      </c>
      <c r="CP1055" s="10">
        <v>4</v>
      </c>
      <c r="CQ1055" s="10">
        <v>5</v>
      </c>
      <c r="CR1055" s="10">
        <v>2</v>
      </c>
      <c r="CS1055" s="10">
        <v>5</v>
      </c>
      <c r="CT1055" s="10">
        <v>7</v>
      </c>
      <c r="CU1055" s="10">
        <v>7</v>
      </c>
      <c r="CV1055" s="10">
        <v>5</v>
      </c>
      <c r="CW1055" s="10">
        <v>5</v>
      </c>
      <c r="CX1055" s="10">
        <v>7</v>
      </c>
      <c r="CY1055" s="10">
        <v>7</v>
      </c>
      <c r="CZ1055" s="10">
        <v>7</v>
      </c>
      <c r="DA1055" s="10">
        <v>4</v>
      </c>
      <c r="DB1055" s="10">
        <v>4</v>
      </c>
      <c r="DC1055" s="10">
        <v>7</v>
      </c>
      <c r="DD1055" s="10">
        <v>1</v>
      </c>
      <c r="DE1055" s="10">
        <v>1</v>
      </c>
      <c r="DF1055" s="10">
        <v>1</v>
      </c>
      <c r="DG1055" s="10">
        <v>7</v>
      </c>
      <c r="DH1055" s="10">
        <v>7</v>
      </c>
      <c r="DI1055" s="10">
        <v>4</v>
      </c>
      <c r="DJ1055" s="10">
        <v>1</v>
      </c>
      <c r="DK1055" s="10">
        <v>1</v>
      </c>
      <c r="DL1055" s="10">
        <v>1</v>
      </c>
      <c r="DM1055" s="9" t="s">
        <v>154</v>
      </c>
      <c r="DN1055" s="10">
        <v>1989</v>
      </c>
      <c r="DO1055" s="9">
        <f t="shared" si="4"/>
        <v>32</v>
      </c>
      <c r="DP1055" s="9" t="s">
        <v>155</v>
      </c>
      <c r="DQ1055" s="9" t="s">
        <v>156</v>
      </c>
      <c r="DR1055" s="9" t="s">
        <v>157</v>
      </c>
      <c r="DS1055" s="9" t="s">
        <v>137</v>
      </c>
      <c r="DT1055" s="9" t="s">
        <v>181</v>
      </c>
      <c r="DU1055" s="9" t="s">
        <v>203</v>
      </c>
      <c r="DV1055" s="9" t="str">
        <f>VLOOKUP(DU1055,Metadata!$B$2:$C$7,2,FALSE)</f>
        <v>6+ years</v>
      </c>
    </row>
    <row r="1056" spans="1:126">
      <c r="A1056" s="13">
        <v>1055</v>
      </c>
      <c r="B1056" s="9" t="s">
        <v>135</v>
      </c>
      <c r="C1056" s="9" t="str">
        <f>VLOOKUP(B1056,Metadata!$M$2:$N$6,2,FALSE)</f>
        <v>Permanent Employee</v>
      </c>
      <c r="D1056" s="9" t="s">
        <v>159</v>
      </c>
      <c r="E1056" s="9" t="s">
        <v>137</v>
      </c>
      <c r="F1056" s="9" t="s">
        <v>138</v>
      </c>
      <c r="G1056" s="9" t="s">
        <v>140</v>
      </c>
      <c r="H1056" s="9" t="str">
        <f>IF(G1056="","",VLOOKUP(G1056,Metadata!$J$2:$K$22,2,FALSE))</f>
        <v>Lisbon Metropolitan Area</v>
      </c>
      <c r="I1056" s="9" t="s">
        <v>548</v>
      </c>
      <c r="J1056" s="9" t="str">
        <f>IF(I1056="","",VLOOKUP(I1056,Metadata!$P$2:$Q$43,2,FALSE))</f>
        <v>Europe</v>
      </c>
      <c r="K1056" s="9" t="str">
        <f t="shared" si="0"/>
        <v>International</v>
      </c>
      <c r="L1056" s="9" t="s">
        <v>137</v>
      </c>
      <c r="M1056" s="9" t="str">
        <f>IF(L1056="","",VLOOKUP(L1056,Metadata!$J$2:$K$22,2,FALSE))</f>
        <v/>
      </c>
      <c r="N1056" s="9" t="s">
        <v>141</v>
      </c>
      <c r="O1056" s="9" t="s">
        <v>137</v>
      </c>
      <c r="P1056" s="9" t="s">
        <v>142</v>
      </c>
      <c r="Q1056" s="10" t="str">
        <f t="shared" si="1"/>
        <v>Full Office Job</v>
      </c>
      <c r="R1056" s="10">
        <v>7</v>
      </c>
      <c r="S1056" s="9" t="s">
        <v>260</v>
      </c>
      <c r="T1056" s="9" t="s">
        <v>137</v>
      </c>
      <c r="U1056" s="9" t="str">
        <f>IF(S1056&lt;&gt;"",S1056,IF(T1056&lt;&gt;"",VLOOKUP(T1056,Metadata!$S$2:$T$228,2,FALSE),""))</f>
        <v>DevOps Engineer</v>
      </c>
      <c r="V1056" s="9" t="s">
        <v>256</v>
      </c>
      <c r="W1056" s="9" t="s">
        <v>137</v>
      </c>
      <c r="X1056" s="9" t="s">
        <v>242</v>
      </c>
      <c r="Y1056" s="9" t="s">
        <v>137</v>
      </c>
      <c r="Z1056" s="9" t="s">
        <v>224</v>
      </c>
      <c r="AA1056" s="9" t="s">
        <v>165</v>
      </c>
      <c r="AB1056" s="9" t="s">
        <v>253</v>
      </c>
      <c r="AC1056" s="9"/>
      <c r="AD1056" s="9"/>
      <c r="AE1056" s="9"/>
      <c r="AF1056" s="9"/>
      <c r="AG1056" s="9"/>
      <c r="AH1056" s="9"/>
      <c r="AI1056" s="9"/>
      <c r="AJ1056" s="9" t="s">
        <v>185</v>
      </c>
      <c r="AK1056" s="9"/>
      <c r="AL1056" s="9"/>
      <c r="AM1056" s="9"/>
      <c r="AN1056" s="9"/>
      <c r="AO1056" s="9"/>
      <c r="AP1056" s="9"/>
      <c r="AQ1056" s="9"/>
      <c r="AR1056" s="9"/>
      <c r="AS1056" s="9"/>
      <c r="AT1056" s="9" t="s">
        <v>324</v>
      </c>
      <c r="AU1056" s="9"/>
      <c r="AV1056" s="9" t="s">
        <v>270</v>
      </c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 t="s">
        <v>186</v>
      </c>
      <c r="BO1056" s="9"/>
      <c r="BP1056" s="9"/>
      <c r="BQ1056" s="9"/>
      <c r="BR1056" s="9"/>
      <c r="BS1056" s="9" t="s">
        <v>200</v>
      </c>
      <c r="BT1056" s="9"/>
      <c r="BU1056" s="9"/>
      <c r="BV1056" s="9"/>
      <c r="BW1056" s="9"/>
      <c r="BX1056" s="9"/>
      <c r="BY1056" s="9"/>
      <c r="BZ1056" s="9"/>
      <c r="CA1056" s="10"/>
      <c r="CB1056" s="10" t="str">
        <f t="shared" si="5"/>
        <v/>
      </c>
      <c r="CC1056" s="10"/>
      <c r="CD1056" s="9" t="str">
        <f t="shared" si="2"/>
        <v/>
      </c>
      <c r="CE1056" s="9" t="s">
        <v>151</v>
      </c>
      <c r="CF1056" s="9" t="s">
        <v>245</v>
      </c>
      <c r="CG1056" s="9">
        <f>IF(CF1056="","",VLOOKUP(CF1056,Metadata!$D$2:$H$20,2,FALSE))</f>
        <v>42500</v>
      </c>
      <c r="CH1056" s="9">
        <f>IF(CF1056="","",VLOOKUP(CF1056,Metadata!$D$2:$H$20,4,FALSE))</f>
        <v>40000</v>
      </c>
      <c r="CI1056" s="9">
        <f>IF(CF1056="","",VLOOKUP(CF1056,Metadata!$D$2:$H$20,5,FALSE))</f>
        <v>45000</v>
      </c>
      <c r="CJ1056" s="9">
        <f t="shared" si="3"/>
        <v>42500</v>
      </c>
      <c r="CK1056" s="9" t="s">
        <v>153</v>
      </c>
      <c r="CL1056" s="10">
        <v>5</v>
      </c>
      <c r="CM1056" s="10">
        <v>3</v>
      </c>
      <c r="CN1056" s="10">
        <v>7</v>
      </c>
      <c r="CO1056" s="10">
        <v>5</v>
      </c>
      <c r="CP1056" s="10">
        <v>4</v>
      </c>
      <c r="CQ1056" s="10">
        <v>6</v>
      </c>
      <c r="CR1056" s="10">
        <v>7</v>
      </c>
      <c r="CS1056" s="10">
        <v>7</v>
      </c>
      <c r="CT1056" s="10">
        <v>5</v>
      </c>
      <c r="CU1056" s="10">
        <v>6</v>
      </c>
      <c r="CV1056" s="10">
        <v>6</v>
      </c>
      <c r="CW1056" s="10">
        <v>6</v>
      </c>
      <c r="CX1056" s="10">
        <v>7</v>
      </c>
      <c r="CY1056" s="10">
        <v>4</v>
      </c>
      <c r="CZ1056" s="10">
        <v>4</v>
      </c>
      <c r="DA1056" s="10">
        <v>6</v>
      </c>
      <c r="DB1056" s="10">
        <v>1</v>
      </c>
      <c r="DC1056" s="10">
        <v>4</v>
      </c>
      <c r="DD1056" s="10">
        <v>1</v>
      </c>
      <c r="DE1056" s="10">
        <v>4</v>
      </c>
      <c r="DF1056" s="10">
        <v>4</v>
      </c>
      <c r="DG1056" s="10">
        <v>5</v>
      </c>
      <c r="DH1056" s="10">
        <v>1</v>
      </c>
      <c r="DI1056" s="10">
        <v>7</v>
      </c>
      <c r="DJ1056" s="10">
        <v>4</v>
      </c>
      <c r="DK1056" s="10">
        <v>4</v>
      </c>
      <c r="DL1056" s="10">
        <v>6</v>
      </c>
      <c r="DM1056" s="9" t="s">
        <v>154</v>
      </c>
      <c r="DN1056" s="10">
        <v>1988</v>
      </c>
      <c r="DO1056" s="9">
        <f t="shared" si="4"/>
        <v>33</v>
      </c>
      <c r="DP1056" s="9" t="s">
        <v>155</v>
      </c>
      <c r="DQ1056" s="9" t="s">
        <v>202</v>
      </c>
      <c r="DR1056" s="9" t="s">
        <v>157</v>
      </c>
      <c r="DS1056" s="9" t="s">
        <v>137</v>
      </c>
      <c r="DT1056" s="9" t="s">
        <v>181</v>
      </c>
      <c r="DU1056" s="9" t="s">
        <v>223</v>
      </c>
      <c r="DV1056" s="9" t="str">
        <f>VLOOKUP(DU1056,Metadata!$B$2:$C$7,2,FALSE)</f>
        <v>3 - 6 years</v>
      </c>
    </row>
    <row r="1057" spans="1:126">
      <c r="A1057" s="13">
        <v>1056</v>
      </c>
      <c r="B1057" s="9" t="s">
        <v>135</v>
      </c>
      <c r="C1057" s="9" t="str">
        <f>VLOOKUP(B1057,Metadata!$M$2:$N$6,2,FALSE)</f>
        <v>Permanent Employee</v>
      </c>
      <c r="D1057" s="9" t="s">
        <v>159</v>
      </c>
      <c r="E1057" s="9" t="s">
        <v>137</v>
      </c>
      <c r="F1057" s="9" t="s">
        <v>138</v>
      </c>
      <c r="G1057" s="9" t="s">
        <v>140</v>
      </c>
      <c r="H1057" s="9" t="str">
        <f>IF(G1057="","",VLOOKUP(G1057,Metadata!$J$2:$K$22,2,FALSE))</f>
        <v>Lisbon Metropolitan Area</v>
      </c>
      <c r="I1057" s="9" t="s">
        <v>255</v>
      </c>
      <c r="J1057" s="9" t="str">
        <f>IF(I1057="","",VLOOKUP(I1057,Metadata!$P$2:$Q$43,2,FALSE))</f>
        <v>Europe</v>
      </c>
      <c r="K1057" s="9" t="str">
        <f t="shared" si="0"/>
        <v>International</v>
      </c>
      <c r="L1057" s="9" t="s">
        <v>137</v>
      </c>
      <c r="M1057" s="9" t="str">
        <f>IF(L1057="","",VLOOKUP(L1057,Metadata!$J$2:$K$22,2,FALSE))</f>
        <v/>
      </c>
      <c r="N1057" s="9" t="s">
        <v>141</v>
      </c>
      <c r="O1057" s="9" t="s">
        <v>137</v>
      </c>
      <c r="P1057" s="9" t="s">
        <v>142</v>
      </c>
      <c r="Q1057" s="10" t="str">
        <f t="shared" si="1"/>
        <v>Full Office Job</v>
      </c>
      <c r="R1057" s="10">
        <v>5</v>
      </c>
      <c r="S1057" s="9" t="s">
        <v>161</v>
      </c>
      <c r="T1057" s="9" t="s">
        <v>137</v>
      </c>
      <c r="U1057" s="9" t="str">
        <f>IF(S1057&lt;&gt;"",S1057,IF(T1057&lt;&gt;"",VLOOKUP(T1057,Metadata!$S$2:$T$228,2,FALSE),""))</f>
        <v>Full-Stack Developer</v>
      </c>
      <c r="V1057" s="9" t="s">
        <v>207</v>
      </c>
      <c r="W1057" s="9" t="s">
        <v>137</v>
      </c>
      <c r="X1057" s="9" t="s">
        <v>163</v>
      </c>
      <c r="Y1057" s="9" t="s">
        <v>137</v>
      </c>
      <c r="Z1057" s="9" t="s">
        <v>262</v>
      </c>
      <c r="AA1057" s="9" t="s">
        <v>137</v>
      </c>
      <c r="AB1057" s="9" t="s">
        <v>137</v>
      </c>
      <c r="AC1057" s="9" t="s">
        <v>147</v>
      </c>
      <c r="AD1057" s="9"/>
      <c r="AE1057" s="9" t="s">
        <v>194</v>
      </c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 t="s">
        <v>149</v>
      </c>
      <c r="AS1057" s="9"/>
      <c r="AT1057" s="9"/>
      <c r="AU1057" s="9"/>
      <c r="AV1057" s="9"/>
      <c r="AW1057" s="9"/>
      <c r="AX1057" s="9"/>
      <c r="AY1057" s="9"/>
      <c r="AZ1057" s="9"/>
      <c r="BA1057" s="9" t="s">
        <v>178</v>
      </c>
      <c r="BB1057" s="9"/>
      <c r="BC1057" s="9"/>
      <c r="BD1057" s="9"/>
      <c r="BE1057" s="9"/>
      <c r="BF1057" s="9"/>
      <c r="BG1057" s="9"/>
      <c r="BH1057" s="9"/>
      <c r="BI1057" s="9"/>
      <c r="BJ1057" s="9" t="s">
        <v>167</v>
      </c>
      <c r="BK1057" s="9" t="s">
        <v>198</v>
      </c>
      <c r="BL1057" s="9" t="s">
        <v>199</v>
      </c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10"/>
      <c r="CB1057" s="10" t="str">
        <f t="shared" si="5"/>
        <v/>
      </c>
      <c r="CC1057" s="10"/>
      <c r="CD1057" s="9" t="str">
        <f t="shared" si="2"/>
        <v/>
      </c>
      <c r="CE1057" s="9" t="s">
        <v>232</v>
      </c>
      <c r="CF1057" s="9" t="s">
        <v>220</v>
      </c>
      <c r="CG1057" s="9">
        <f>IF(CF1057="","",VLOOKUP(CF1057,Metadata!$D$2:$H$20,2,FALSE))</f>
        <v>27500</v>
      </c>
      <c r="CH1057" s="9">
        <f>IF(CF1057="","",VLOOKUP(CF1057,Metadata!$D$2:$H$20,4,FALSE))</f>
        <v>25000</v>
      </c>
      <c r="CI1057" s="9">
        <f>IF(CF1057="","",VLOOKUP(CF1057,Metadata!$D$2:$H$20,5,FALSE))</f>
        <v>30000</v>
      </c>
      <c r="CJ1057" s="9">
        <f t="shared" si="3"/>
        <v>27500</v>
      </c>
      <c r="CK1057" s="9" t="s">
        <v>221</v>
      </c>
      <c r="CL1057" s="10">
        <v>7</v>
      </c>
      <c r="CM1057" s="10">
        <v>2</v>
      </c>
      <c r="CN1057" s="10">
        <v>6</v>
      </c>
      <c r="CO1057" s="10">
        <v>6</v>
      </c>
      <c r="CP1057" s="10">
        <v>5</v>
      </c>
      <c r="CQ1057" s="10">
        <v>5</v>
      </c>
      <c r="CR1057" s="10">
        <v>6</v>
      </c>
      <c r="CS1057" s="10">
        <v>6</v>
      </c>
      <c r="CT1057" s="10">
        <v>5</v>
      </c>
      <c r="CU1057" s="10">
        <v>6</v>
      </c>
      <c r="CV1057" s="10">
        <v>6</v>
      </c>
      <c r="CW1057" s="10">
        <v>5</v>
      </c>
      <c r="CX1057" s="10">
        <v>5</v>
      </c>
      <c r="CY1057" s="10">
        <v>5</v>
      </c>
      <c r="CZ1057" s="10">
        <v>4</v>
      </c>
      <c r="DA1057" s="10">
        <v>5</v>
      </c>
      <c r="DB1057" s="10">
        <v>5</v>
      </c>
      <c r="DC1057" s="10">
        <v>6</v>
      </c>
      <c r="DD1057" s="10">
        <v>5</v>
      </c>
      <c r="DE1057" s="10">
        <v>6</v>
      </c>
      <c r="DF1057" s="10">
        <v>6</v>
      </c>
      <c r="DG1057" s="10">
        <v>5</v>
      </c>
      <c r="DH1057" s="10">
        <v>4</v>
      </c>
      <c r="DI1057" s="10">
        <v>6</v>
      </c>
      <c r="DJ1057" s="10">
        <v>4</v>
      </c>
      <c r="DK1057" s="10">
        <v>6</v>
      </c>
      <c r="DL1057" s="10">
        <v>5</v>
      </c>
      <c r="DM1057" s="9" t="s">
        <v>154</v>
      </c>
      <c r="DN1057" s="10">
        <v>1991</v>
      </c>
      <c r="DO1057" s="9">
        <f t="shared" si="4"/>
        <v>30</v>
      </c>
      <c r="DP1057" s="9" t="s">
        <v>155</v>
      </c>
      <c r="DQ1057" s="9" t="s">
        <v>156</v>
      </c>
      <c r="DR1057" s="9" t="s">
        <v>157</v>
      </c>
      <c r="DS1057" s="9" t="s">
        <v>137</v>
      </c>
      <c r="DT1057" s="9" t="s">
        <v>181</v>
      </c>
      <c r="DU1057" s="9" t="s">
        <v>158</v>
      </c>
      <c r="DV1057" s="9" t="str">
        <f>VLOOKUP(DU1057,Metadata!$B$2:$C$7,2,FALSE)</f>
        <v>6+ years</v>
      </c>
    </row>
    <row r="1058" spans="1:126">
      <c r="A1058" s="13">
        <v>1057</v>
      </c>
      <c r="B1058" s="9" t="s">
        <v>135</v>
      </c>
      <c r="C1058" s="9" t="str">
        <f>VLOOKUP(B1058,Metadata!$M$2:$N$6,2,FALSE)</f>
        <v>Permanent Employee</v>
      </c>
      <c r="D1058" s="9" t="s">
        <v>159</v>
      </c>
      <c r="E1058" s="9" t="s">
        <v>137</v>
      </c>
      <c r="F1058" s="9" t="s">
        <v>138</v>
      </c>
      <c r="G1058" s="9" t="s">
        <v>172</v>
      </c>
      <c r="H1058" s="9" t="str">
        <f>IF(G1058="","",VLOOKUP(G1058,Metadata!$J$2:$K$22,2,FALSE))</f>
        <v>Porto Metropolitan Area</v>
      </c>
      <c r="I1058" s="9" t="s">
        <v>138</v>
      </c>
      <c r="J1058" s="9" t="str">
        <f>IF(I1058="","",VLOOKUP(I1058,Metadata!$P$2:$Q$43,2,FALSE))</f>
        <v>Europe</v>
      </c>
      <c r="K1058" s="9" t="str">
        <f t="shared" si="0"/>
        <v>Portugal</v>
      </c>
      <c r="L1058" s="9" t="s">
        <v>140</v>
      </c>
      <c r="M1058" s="9" t="str">
        <f>IF(L1058="","",VLOOKUP(L1058,Metadata!$J$2:$K$22,2,FALSE))</f>
        <v>Lisbon Metropolitan Area</v>
      </c>
      <c r="N1058" s="9" t="s">
        <v>141</v>
      </c>
      <c r="O1058" s="9" t="s">
        <v>137</v>
      </c>
      <c r="P1058" s="9" t="s">
        <v>142</v>
      </c>
      <c r="Q1058" s="10" t="str">
        <f t="shared" si="1"/>
        <v>Full Office Job</v>
      </c>
      <c r="R1058" s="10">
        <v>5</v>
      </c>
      <c r="S1058" s="9" t="s">
        <v>260</v>
      </c>
      <c r="T1058" s="9" t="s">
        <v>137</v>
      </c>
      <c r="U1058" s="9" t="str">
        <f>IF(S1058&lt;&gt;"",S1058,IF(T1058&lt;&gt;"",VLOOKUP(T1058,Metadata!$S$2:$T$228,2,FALSE),""))</f>
        <v>DevOps Engineer</v>
      </c>
      <c r="V1058" s="9" t="s">
        <v>162</v>
      </c>
      <c r="W1058" s="9" t="s">
        <v>137</v>
      </c>
      <c r="X1058" s="9" t="s">
        <v>175</v>
      </c>
      <c r="Y1058" s="9" t="s">
        <v>137</v>
      </c>
      <c r="Z1058" s="9" t="s">
        <v>262</v>
      </c>
      <c r="AA1058" s="9" t="s">
        <v>165</v>
      </c>
      <c r="AB1058" s="9" t="s">
        <v>137</v>
      </c>
      <c r="AC1058" s="9"/>
      <c r="AD1058" s="9"/>
      <c r="AE1058" s="9"/>
      <c r="AF1058" s="9"/>
      <c r="AG1058" s="9"/>
      <c r="AH1058" s="9"/>
      <c r="AI1058" s="9"/>
      <c r="AJ1058" s="9" t="s">
        <v>185</v>
      </c>
      <c r="AK1058" s="9"/>
      <c r="AL1058" s="9"/>
      <c r="AM1058" s="9"/>
      <c r="AN1058" s="9"/>
      <c r="AO1058" s="9"/>
      <c r="AP1058" s="9"/>
      <c r="AQ1058" s="9"/>
      <c r="AR1058" s="9"/>
      <c r="AS1058" s="9"/>
      <c r="AT1058" s="9" t="s">
        <v>324</v>
      </c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 t="s">
        <v>150</v>
      </c>
      <c r="BZ1058" s="9" t="s">
        <v>137</v>
      </c>
      <c r="CA1058" s="10"/>
      <c r="CB1058" s="10" t="str">
        <f t="shared" si="5"/>
        <v/>
      </c>
      <c r="CC1058" s="10"/>
      <c r="CD1058" s="9" t="str">
        <f t="shared" si="2"/>
        <v/>
      </c>
      <c r="CE1058" s="9" t="s">
        <v>232</v>
      </c>
      <c r="CF1058" s="9" t="s">
        <v>245</v>
      </c>
      <c r="CG1058" s="9">
        <f>IF(CF1058="","",VLOOKUP(CF1058,Metadata!$D$2:$H$20,2,FALSE))</f>
        <v>42500</v>
      </c>
      <c r="CH1058" s="9">
        <f>IF(CF1058="","",VLOOKUP(CF1058,Metadata!$D$2:$H$20,4,FALSE))</f>
        <v>40000</v>
      </c>
      <c r="CI1058" s="9">
        <f>IF(CF1058="","",VLOOKUP(CF1058,Metadata!$D$2:$H$20,5,FALSE))</f>
        <v>45000</v>
      </c>
      <c r="CJ1058" s="9">
        <f t="shared" si="3"/>
        <v>42500</v>
      </c>
      <c r="CK1058" s="9" t="s">
        <v>201</v>
      </c>
      <c r="CL1058" s="10">
        <v>5</v>
      </c>
      <c r="CM1058" s="10">
        <v>2</v>
      </c>
      <c r="CN1058" s="10">
        <v>7</v>
      </c>
      <c r="CO1058" s="10">
        <v>7</v>
      </c>
      <c r="CP1058" s="10">
        <v>7</v>
      </c>
      <c r="CQ1058" s="10">
        <v>7</v>
      </c>
      <c r="CR1058" s="10">
        <v>5</v>
      </c>
      <c r="CS1058" s="10">
        <v>5</v>
      </c>
      <c r="CT1058" s="10">
        <v>7</v>
      </c>
      <c r="CU1058" s="10">
        <v>5</v>
      </c>
      <c r="CV1058" s="10">
        <v>3</v>
      </c>
      <c r="CW1058" s="10">
        <v>3</v>
      </c>
      <c r="CX1058" s="10">
        <v>7</v>
      </c>
      <c r="CY1058" s="10">
        <v>6</v>
      </c>
      <c r="CZ1058" s="10">
        <v>6</v>
      </c>
      <c r="DA1058" s="10">
        <v>7</v>
      </c>
      <c r="DB1058" s="10">
        <v>5</v>
      </c>
      <c r="DC1058" s="10">
        <v>7</v>
      </c>
      <c r="DD1058" s="10">
        <v>4</v>
      </c>
      <c r="DE1058" s="10">
        <v>4</v>
      </c>
      <c r="DF1058" s="10">
        <v>4</v>
      </c>
      <c r="DG1058" s="10">
        <v>6</v>
      </c>
      <c r="DH1058" s="10">
        <v>3</v>
      </c>
      <c r="DI1058" s="10">
        <v>7</v>
      </c>
      <c r="DJ1058" s="10">
        <v>7</v>
      </c>
      <c r="DK1058" s="10">
        <v>5</v>
      </c>
      <c r="DL1058" s="10">
        <v>4</v>
      </c>
      <c r="DM1058" s="9" t="s">
        <v>154</v>
      </c>
      <c r="DN1058" s="10">
        <v>1989</v>
      </c>
      <c r="DO1058" s="9">
        <f t="shared" si="4"/>
        <v>32</v>
      </c>
      <c r="DP1058" s="9" t="s">
        <v>155</v>
      </c>
      <c r="DQ1058" s="9" t="s">
        <v>202</v>
      </c>
      <c r="DR1058" s="9" t="s">
        <v>157</v>
      </c>
      <c r="DS1058" s="9" t="s">
        <v>137</v>
      </c>
      <c r="DT1058" s="9" t="s">
        <v>181</v>
      </c>
      <c r="DU1058" s="9" t="s">
        <v>223</v>
      </c>
      <c r="DV1058" s="9" t="str">
        <f>VLOOKUP(DU1058,Metadata!$B$2:$C$7,2,FALSE)</f>
        <v>3 - 6 years</v>
      </c>
    </row>
    <row r="1059" spans="1:126">
      <c r="A1059" s="13">
        <v>1058</v>
      </c>
      <c r="B1059" s="9" t="s">
        <v>135</v>
      </c>
      <c r="C1059" s="9" t="str">
        <f>VLOOKUP(B1059,Metadata!$M$2:$N$6,2,FALSE)</f>
        <v>Permanent Employee</v>
      </c>
      <c r="D1059" s="9" t="s">
        <v>159</v>
      </c>
      <c r="E1059" s="9" t="s">
        <v>137</v>
      </c>
      <c r="F1059" s="9" t="s">
        <v>138</v>
      </c>
      <c r="G1059" s="9" t="s">
        <v>291</v>
      </c>
      <c r="H1059" s="9" t="str">
        <f>IF(G1059="","",VLOOKUP(G1059,Metadata!$J$2:$K$22,2,FALSE))</f>
        <v>Centre</v>
      </c>
      <c r="I1059" s="9" t="s">
        <v>295</v>
      </c>
      <c r="J1059" s="9" t="str">
        <f>IF(I1059="","",VLOOKUP(I1059,Metadata!$P$2:$Q$43,2,FALSE))</f>
        <v>Europe</v>
      </c>
      <c r="K1059" s="9" t="str">
        <f t="shared" si="0"/>
        <v>International</v>
      </c>
      <c r="L1059" s="9" t="s">
        <v>137</v>
      </c>
      <c r="M1059" s="9" t="str">
        <f>IF(L1059="","",VLOOKUP(L1059,Metadata!$J$2:$K$22,2,FALSE))</f>
        <v/>
      </c>
      <c r="N1059" s="9" t="s">
        <v>141</v>
      </c>
      <c r="O1059" s="9" t="s">
        <v>137</v>
      </c>
      <c r="P1059" s="9" t="s">
        <v>142</v>
      </c>
      <c r="Q1059" s="10" t="str">
        <f t="shared" si="1"/>
        <v>Full Office Job</v>
      </c>
      <c r="R1059" s="10">
        <v>5</v>
      </c>
      <c r="S1059" s="9" t="s">
        <v>192</v>
      </c>
      <c r="T1059" s="9" t="s">
        <v>137</v>
      </c>
      <c r="U1059" s="9" t="str">
        <f>IF(S1059&lt;&gt;"",S1059,IF(T1059&lt;&gt;"",VLOOKUP(T1059,Metadata!$S$2:$T$228,2,FALSE),""))</f>
        <v>Back-End Developer</v>
      </c>
      <c r="V1059" s="9" t="s">
        <v>207</v>
      </c>
      <c r="W1059" s="9" t="s">
        <v>137</v>
      </c>
      <c r="X1059" s="9" t="s">
        <v>252</v>
      </c>
      <c r="Y1059" s="9" t="s">
        <v>137</v>
      </c>
      <c r="Z1059" s="9" t="s">
        <v>146</v>
      </c>
      <c r="AA1059" s="9" t="s">
        <v>137</v>
      </c>
      <c r="AB1059" s="9" t="s">
        <v>137</v>
      </c>
      <c r="AC1059" s="9" t="s">
        <v>147</v>
      </c>
      <c r="AD1059" s="9"/>
      <c r="AE1059" s="9" t="s">
        <v>194</v>
      </c>
      <c r="AF1059" s="9"/>
      <c r="AG1059" s="9"/>
      <c r="AH1059" s="9"/>
      <c r="AI1059" s="9"/>
      <c r="AJ1059" s="9"/>
      <c r="AK1059" s="9"/>
      <c r="AL1059" s="9"/>
      <c r="AM1059" s="9"/>
      <c r="AN1059" s="9" t="s">
        <v>195</v>
      </c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 t="s">
        <v>167</v>
      </c>
      <c r="BK1059" s="9" t="s">
        <v>198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10"/>
      <c r="CB1059" s="10" t="str">
        <f t="shared" si="5"/>
        <v/>
      </c>
      <c r="CC1059" s="10"/>
      <c r="CD1059" s="9" t="str">
        <f t="shared" si="2"/>
        <v/>
      </c>
      <c r="CE1059" s="9" t="s">
        <v>151</v>
      </c>
      <c r="CF1059" s="9" t="s">
        <v>225</v>
      </c>
      <c r="CG1059" s="9">
        <f>IF(CF1059="","",VLOOKUP(CF1059,Metadata!$D$2:$H$20,2,FALSE))</f>
        <v>22500</v>
      </c>
      <c r="CH1059" s="9">
        <f>IF(CF1059="","",VLOOKUP(CF1059,Metadata!$D$2:$H$20,4,FALSE))</f>
        <v>20000</v>
      </c>
      <c r="CI1059" s="9">
        <f>IF(CF1059="","",VLOOKUP(CF1059,Metadata!$D$2:$H$20,5,FALSE))</f>
        <v>25000</v>
      </c>
      <c r="CJ1059" s="9">
        <f t="shared" si="3"/>
        <v>22500</v>
      </c>
      <c r="CK1059" s="9" t="s">
        <v>189</v>
      </c>
      <c r="CL1059" s="10">
        <v>3</v>
      </c>
      <c r="CM1059" s="10">
        <v>3</v>
      </c>
      <c r="CN1059" s="10">
        <v>6</v>
      </c>
      <c r="CO1059" s="10">
        <v>6</v>
      </c>
      <c r="CP1059" s="10">
        <v>5</v>
      </c>
      <c r="CQ1059" s="10">
        <v>7</v>
      </c>
      <c r="CR1059" s="10">
        <v>5</v>
      </c>
      <c r="CS1059" s="10">
        <v>6</v>
      </c>
      <c r="CT1059" s="10">
        <v>5</v>
      </c>
      <c r="CU1059" s="10">
        <v>5</v>
      </c>
      <c r="CV1059" s="10">
        <v>5</v>
      </c>
      <c r="CW1059" s="10">
        <v>5</v>
      </c>
      <c r="CX1059" s="10">
        <v>5</v>
      </c>
      <c r="CY1059" s="10">
        <v>4</v>
      </c>
      <c r="CZ1059" s="10">
        <v>5</v>
      </c>
      <c r="DA1059" s="10">
        <v>5</v>
      </c>
      <c r="DB1059" s="10">
        <v>5</v>
      </c>
      <c r="DC1059" s="10">
        <v>5</v>
      </c>
      <c r="DD1059" s="10">
        <v>5</v>
      </c>
      <c r="DE1059" s="10">
        <v>6</v>
      </c>
      <c r="DF1059" s="10">
        <v>5</v>
      </c>
      <c r="DG1059" s="10">
        <v>7</v>
      </c>
      <c r="DH1059" s="10">
        <v>4</v>
      </c>
      <c r="DI1059" s="10">
        <v>5</v>
      </c>
      <c r="DJ1059" s="10">
        <v>4</v>
      </c>
      <c r="DK1059" s="10">
        <v>4</v>
      </c>
      <c r="DL1059" s="10">
        <v>4</v>
      </c>
      <c r="DM1059" s="9" t="s">
        <v>154</v>
      </c>
      <c r="DN1059" s="10">
        <v>1990</v>
      </c>
      <c r="DO1059" s="9">
        <f t="shared" si="4"/>
        <v>31</v>
      </c>
      <c r="DP1059" s="9" t="s">
        <v>155</v>
      </c>
      <c r="DQ1059" s="9" t="s">
        <v>298</v>
      </c>
      <c r="DR1059" s="9" t="s">
        <v>157</v>
      </c>
      <c r="DS1059" s="9" t="s">
        <v>137</v>
      </c>
      <c r="DT1059" s="9" t="s">
        <v>181</v>
      </c>
      <c r="DU1059" s="9" t="s">
        <v>223</v>
      </c>
      <c r="DV1059" s="9" t="str">
        <f>VLOOKUP(DU1059,Metadata!$B$2:$C$7,2,FALSE)</f>
        <v>3 - 6 years</v>
      </c>
    </row>
    <row r="1060" spans="1:126">
      <c r="A1060" s="13">
        <v>1059</v>
      </c>
      <c r="B1060" s="9" t="s">
        <v>135</v>
      </c>
      <c r="C1060" s="9" t="str">
        <f>VLOOKUP(B1060,Metadata!$M$2:$N$6,2,FALSE)</f>
        <v>Permanent Employee</v>
      </c>
      <c r="D1060" s="9" t="s">
        <v>159</v>
      </c>
      <c r="E1060" s="9" t="s">
        <v>137</v>
      </c>
      <c r="F1060" s="9" t="s">
        <v>138</v>
      </c>
      <c r="G1060" s="9" t="s">
        <v>172</v>
      </c>
      <c r="H1060" s="9" t="str">
        <f>IF(G1060="","",VLOOKUP(G1060,Metadata!$J$2:$K$22,2,FALSE))</f>
        <v>Porto Metropolitan Area</v>
      </c>
      <c r="I1060" s="9" t="s">
        <v>138</v>
      </c>
      <c r="J1060" s="9" t="str">
        <f>IF(I1060="","",VLOOKUP(I1060,Metadata!$P$2:$Q$43,2,FALSE))</f>
        <v>Europe</v>
      </c>
      <c r="K1060" s="9" t="str">
        <f t="shared" si="0"/>
        <v>Portugal</v>
      </c>
      <c r="L1060" s="9" t="s">
        <v>172</v>
      </c>
      <c r="M1060" s="9" t="str">
        <f>IF(L1060="","",VLOOKUP(L1060,Metadata!$J$2:$K$22,2,FALSE))</f>
        <v>Porto Metropolitan Area</v>
      </c>
      <c r="N1060" s="9" t="s">
        <v>214</v>
      </c>
      <c r="O1060" s="9" t="s">
        <v>239</v>
      </c>
      <c r="P1060" s="9" t="s">
        <v>142</v>
      </c>
      <c r="Q1060" s="10" t="str">
        <f t="shared" si="1"/>
        <v>Full Office Job</v>
      </c>
      <c r="R1060" s="10">
        <v>4</v>
      </c>
      <c r="S1060" s="9" t="s">
        <v>216</v>
      </c>
      <c r="T1060" s="9" t="s">
        <v>137</v>
      </c>
      <c r="U1060" s="9" t="str">
        <f>IF(S1060&lt;&gt;"",S1060,IF(T1060&lt;&gt;"",VLOOKUP(T1060,Metadata!$S$2:$T$228,2,FALSE),""))</f>
        <v>Front-End Developer</v>
      </c>
      <c r="V1060" s="9" t="s">
        <v>162</v>
      </c>
      <c r="W1060" s="9" t="s">
        <v>137</v>
      </c>
      <c r="X1060" s="9" t="s">
        <v>145</v>
      </c>
      <c r="Y1060" s="9" t="s">
        <v>137</v>
      </c>
      <c r="Z1060" s="9" t="s">
        <v>146</v>
      </c>
      <c r="AA1060" s="9" t="s">
        <v>165</v>
      </c>
      <c r="AB1060" s="9" t="s">
        <v>137</v>
      </c>
      <c r="AC1060" s="9"/>
      <c r="AD1060" s="9" t="s">
        <v>148</v>
      </c>
      <c r="AE1060" s="9"/>
      <c r="AF1060" s="9"/>
      <c r="AG1060" s="9"/>
      <c r="AH1060" s="9"/>
      <c r="AI1060" s="9"/>
      <c r="AJ1060" s="9" t="s">
        <v>185</v>
      </c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 t="s">
        <v>199</v>
      </c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10"/>
      <c r="CB1060" s="10" t="str">
        <f t="shared" si="5"/>
        <v/>
      </c>
      <c r="CC1060" s="10"/>
      <c r="CD1060" s="9" t="str">
        <f t="shared" si="2"/>
        <v/>
      </c>
      <c r="CE1060" s="9" t="s">
        <v>168</v>
      </c>
      <c r="CF1060" s="9" t="s">
        <v>188</v>
      </c>
      <c r="CG1060" s="9">
        <f>IF(CF1060="","",VLOOKUP(CF1060,Metadata!$D$2:$H$20,2,FALSE))</f>
        <v>17500</v>
      </c>
      <c r="CH1060" s="9">
        <f>IF(CF1060="","",VLOOKUP(CF1060,Metadata!$D$2:$H$20,4,FALSE))</f>
        <v>15000</v>
      </c>
      <c r="CI1060" s="9">
        <f>IF(CF1060="","",VLOOKUP(CF1060,Metadata!$D$2:$H$20,5,FALSE))</f>
        <v>20000</v>
      </c>
      <c r="CJ1060" s="9">
        <f t="shared" si="3"/>
        <v>17500</v>
      </c>
      <c r="CK1060" s="9" t="s">
        <v>189</v>
      </c>
      <c r="CL1060" s="10">
        <v>6</v>
      </c>
      <c r="CM1060" s="10">
        <v>3</v>
      </c>
      <c r="CN1060" s="10">
        <v>7</v>
      </c>
      <c r="CO1060" s="10">
        <v>7</v>
      </c>
      <c r="CP1060" s="10">
        <v>7</v>
      </c>
      <c r="CQ1060" s="10">
        <v>7</v>
      </c>
      <c r="CR1060" s="10">
        <v>4</v>
      </c>
      <c r="CS1060" s="10">
        <v>7</v>
      </c>
      <c r="CT1060" s="10">
        <v>7</v>
      </c>
      <c r="CU1060" s="10">
        <v>7</v>
      </c>
      <c r="CV1060" s="10">
        <v>7</v>
      </c>
      <c r="CW1060" s="10">
        <v>4</v>
      </c>
      <c r="CX1060" s="10">
        <v>5</v>
      </c>
      <c r="CY1060" s="10">
        <v>7</v>
      </c>
      <c r="CZ1060" s="10">
        <v>7</v>
      </c>
      <c r="DA1060" s="10">
        <v>7</v>
      </c>
      <c r="DB1060" s="10">
        <v>7</v>
      </c>
      <c r="DC1060" s="10">
        <v>7</v>
      </c>
      <c r="DD1060" s="10">
        <v>5</v>
      </c>
      <c r="DE1060" s="10">
        <v>7</v>
      </c>
      <c r="DF1060" s="10">
        <v>5</v>
      </c>
      <c r="DG1060" s="10">
        <v>7</v>
      </c>
      <c r="DH1060" s="10">
        <v>7</v>
      </c>
      <c r="DI1060" s="10">
        <v>7</v>
      </c>
      <c r="DJ1060" s="10">
        <v>5</v>
      </c>
      <c r="DK1060" s="10">
        <v>5</v>
      </c>
      <c r="DL1060" s="10">
        <v>7</v>
      </c>
      <c r="DM1060" s="9" t="s">
        <v>154</v>
      </c>
      <c r="DN1060" s="10">
        <v>1997</v>
      </c>
      <c r="DO1060" s="9">
        <f t="shared" si="4"/>
        <v>24</v>
      </c>
      <c r="DP1060" s="9" t="s">
        <v>155</v>
      </c>
      <c r="DQ1060" s="9" t="s">
        <v>227</v>
      </c>
      <c r="DR1060" s="9" t="s">
        <v>157</v>
      </c>
      <c r="DS1060" s="9" t="s">
        <v>137</v>
      </c>
      <c r="DT1060" s="9" t="s">
        <v>181</v>
      </c>
      <c r="DU1060" s="9" t="s">
        <v>168</v>
      </c>
      <c r="DV1060" s="9" t="str">
        <f>VLOOKUP(DU1060,Metadata!$B$2:$C$7,2,FALSE)</f>
        <v>0 - 3 years</v>
      </c>
    </row>
    <row r="1061" spans="1:126">
      <c r="A1061" s="13">
        <v>1060</v>
      </c>
      <c r="B1061" s="9" t="s">
        <v>135</v>
      </c>
      <c r="C1061" s="9" t="str">
        <f>VLOOKUP(B1061,Metadata!$M$2:$N$6,2,FALSE)</f>
        <v>Permanent Employee</v>
      </c>
      <c r="D1061" s="9" t="s">
        <v>159</v>
      </c>
      <c r="E1061" s="9" t="s">
        <v>137</v>
      </c>
      <c r="F1061" s="9" t="s">
        <v>138</v>
      </c>
      <c r="G1061" s="9" t="s">
        <v>263</v>
      </c>
      <c r="H1061" s="9" t="str">
        <f>IF(G1061="","",VLOOKUP(G1061,Metadata!$J$2:$K$22,2,FALSE))</f>
        <v>North</v>
      </c>
      <c r="I1061" s="9" t="s">
        <v>138</v>
      </c>
      <c r="J1061" s="9" t="str">
        <f>IF(I1061="","",VLOOKUP(I1061,Metadata!$P$2:$Q$43,2,FALSE))</f>
        <v>Europe</v>
      </c>
      <c r="K1061" s="9" t="str">
        <f t="shared" si="0"/>
        <v>Portugal</v>
      </c>
      <c r="L1061" s="9" t="s">
        <v>263</v>
      </c>
      <c r="M1061" s="9" t="str">
        <f>IF(L1061="","",VLOOKUP(L1061,Metadata!$J$2:$K$22,2,FALSE))</f>
        <v>North</v>
      </c>
      <c r="N1061" s="9" t="s">
        <v>141</v>
      </c>
      <c r="O1061" s="9" t="s">
        <v>137</v>
      </c>
      <c r="P1061" s="9" t="s">
        <v>142</v>
      </c>
      <c r="Q1061" s="10" t="str">
        <f t="shared" si="1"/>
        <v>Full Office Job</v>
      </c>
      <c r="R1061" s="10">
        <v>6</v>
      </c>
      <c r="S1061" s="9" t="s">
        <v>161</v>
      </c>
      <c r="T1061" s="9" t="s">
        <v>137</v>
      </c>
      <c r="U1061" s="9" t="str">
        <f>IF(S1061&lt;&gt;"",S1061,IF(T1061&lt;&gt;"",VLOOKUP(T1061,Metadata!$S$2:$T$228,2,FALSE),""))</f>
        <v>Full-Stack Developer</v>
      </c>
      <c r="V1061" s="9" t="s">
        <v>162</v>
      </c>
      <c r="W1061" s="9" t="s">
        <v>137</v>
      </c>
      <c r="X1061" s="9" t="s">
        <v>145</v>
      </c>
      <c r="Y1061" s="9" t="s">
        <v>137</v>
      </c>
      <c r="Z1061" s="9" t="s">
        <v>262</v>
      </c>
      <c r="AA1061" s="9" t="s">
        <v>165</v>
      </c>
      <c r="AB1061" s="9" t="s">
        <v>137</v>
      </c>
      <c r="AC1061" s="9"/>
      <c r="AD1061" s="9" t="s">
        <v>148</v>
      </c>
      <c r="AE1061" s="9"/>
      <c r="AF1061" s="9"/>
      <c r="AG1061" s="9"/>
      <c r="AH1061" s="9"/>
      <c r="AI1061" s="9"/>
      <c r="AJ1061" s="9" t="s">
        <v>185</v>
      </c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 t="s">
        <v>167</v>
      </c>
      <c r="BK1061" s="9"/>
      <c r="BL1061" s="9"/>
      <c r="BM1061" s="9"/>
      <c r="BN1061" s="9" t="s">
        <v>186</v>
      </c>
      <c r="BO1061" s="9"/>
      <c r="BP1061" s="9"/>
      <c r="BQ1061" s="9" t="s">
        <v>219</v>
      </c>
      <c r="BR1061" s="9"/>
      <c r="BS1061" s="9" t="s">
        <v>200</v>
      </c>
      <c r="BT1061" s="9"/>
      <c r="BU1061" s="9"/>
      <c r="BV1061" s="9"/>
      <c r="BW1061" s="9"/>
      <c r="BX1061" s="9"/>
      <c r="BY1061" s="9"/>
      <c r="BZ1061" s="9"/>
      <c r="CA1061" s="10"/>
      <c r="CB1061" s="10" t="str">
        <f t="shared" si="5"/>
        <v/>
      </c>
      <c r="CC1061" s="10"/>
      <c r="CD1061" s="9" t="str">
        <f t="shared" si="2"/>
        <v/>
      </c>
      <c r="CE1061" s="9" t="s">
        <v>232</v>
      </c>
      <c r="CF1061" s="9" t="s">
        <v>188</v>
      </c>
      <c r="CG1061" s="9">
        <f>IF(CF1061="","",VLOOKUP(CF1061,Metadata!$D$2:$H$20,2,FALSE))</f>
        <v>17500</v>
      </c>
      <c r="CH1061" s="9">
        <f>IF(CF1061="","",VLOOKUP(CF1061,Metadata!$D$2:$H$20,4,FALSE))</f>
        <v>15000</v>
      </c>
      <c r="CI1061" s="9">
        <f>IF(CF1061="","",VLOOKUP(CF1061,Metadata!$D$2:$H$20,5,FALSE))</f>
        <v>20000</v>
      </c>
      <c r="CJ1061" s="9">
        <f t="shared" si="3"/>
        <v>17500</v>
      </c>
      <c r="CK1061" s="9" t="s">
        <v>153</v>
      </c>
      <c r="CL1061" s="10">
        <v>3</v>
      </c>
      <c r="CM1061" s="10">
        <v>4</v>
      </c>
      <c r="CN1061" s="10">
        <v>7</v>
      </c>
      <c r="CO1061" s="10">
        <v>5</v>
      </c>
      <c r="CP1061" s="10">
        <v>6</v>
      </c>
      <c r="CQ1061" s="10">
        <v>7</v>
      </c>
      <c r="CR1061" s="10">
        <v>7</v>
      </c>
      <c r="CS1061" s="10">
        <v>3</v>
      </c>
      <c r="CT1061" s="10">
        <v>6</v>
      </c>
      <c r="CU1061" s="10">
        <v>7</v>
      </c>
      <c r="CV1061" s="10">
        <v>4</v>
      </c>
      <c r="CW1061" s="10">
        <v>3</v>
      </c>
      <c r="CX1061" s="10">
        <v>7</v>
      </c>
      <c r="CY1061" s="10">
        <v>4</v>
      </c>
      <c r="CZ1061" s="10">
        <v>4</v>
      </c>
      <c r="DA1061" s="10">
        <v>5</v>
      </c>
      <c r="DB1061" s="10">
        <v>6</v>
      </c>
      <c r="DC1061" s="10">
        <v>7</v>
      </c>
      <c r="DD1061" s="10">
        <v>4</v>
      </c>
      <c r="DE1061" s="10">
        <v>7</v>
      </c>
      <c r="DF1061" s="10">
        <v>5</v>
      </c>
      <c r="DG1061" s="10">
        <v>4</v>
      </c>
      <c r="DH1061" s="10">
        <v>7</v>
      </c>
      <c r="DI1061" s="10">
        <v>7</v>
      </c>
      <c r="DJ1061" s="10">
        <v>5</v>
      </c>
      <c r="DK1061" s="10">
        <v>4</v>
      </c>
      <c r="DL1061" s="10">
        <v>2</v>
      </c>
      <c r="DM1061" s="9" t="s">
        <v>154</v>
      </c>
      <c r="DN1061" s="10">
        <v>1997</v>
      </c>
      <c r="DO1061" s="9">
        <f t="shared" si="4"/>
        <v>24</v>
      </c>
      <c r="DP1061" s="9" t="s">
        <v>155</v>
      </c>
      <c r="DQ1061" s="9" t="s">
        <v>156</v>
      </c>
      <c r="DR1061" s="9" t="s">
        <v>157</v>
      </c>
      <c r="DS1061" s="9" t="s">
        <v>137</v>
      </c>
      <c r="DT1061" s="9" t="s">
        <v>181</v>
      </c>
      <c r="DU1061" s="9" t="s">
        <v>233</v>
      </c>
      <c r="DV1061" s="9" t="str">
        <f>VLOOKUP(DU1061,Metadata!$B$2:$C$7,2,FALSE)</f>
        <v>0 - 3 years</v>
      </c>
    </row>
    <row r="1062" spans="1:126">
      <c r="A1062" s="13">
        <v>1061</v>
      </c>
      <c r="B1062" s="9" t="s">
        <v>135</v>
      </c>
      <c r="C1062" s="9" t="str">
        <f>VLOOKUP(B1062,Metadata!$M$2:$N$6,2,FALSE)</f>
        <v>Permanent Employee</v>
      </c>
      <c r="D1062" s="9" t="s">
        <v>136</v>
      </c>
      <c r="E1062" s="9" t="s">
        <v>137</v>
      </c>
      <c r="F1062" s="9" t="s">
        <v>138</v>
      </c>
      <c r="G1062" s="9" t="s">
        <v>265</v>
      </c>
      <c r="H1062" s="9" t="str">
        <f>IF(G1062="","",VLOOKUP(G1062,Metadata!$J$2:$K$22,2,FALSE))</f>
        <v>Azores and Madeira</v>
      </c>
      <c r="I1062" s="9" t="s">
        <v>138</v>
      </c>
      <c r="J1062" s="9" t="str">
        <f>IF(I1062="","",VLOOKUP(I1062,Metadata!$P$2:$Q$43,2,FALSE))</f>
        <v>Europe</v>
      </c>
      <c r="K1062" s="9" t="str">
        <f t="shared" si="0"/>
        <v>Portugal</v>
      </c>
      <c r="L1062" s="9" t="s">
        <v>265</v>
      </c>
      <c r="M1062" s="9" t="str">
        <f>IF(L1062="","",VLOOKUP(L1062,Metadata!$J$2:$K$22,2,FALSE))</f>
        <v>Azores and Madeira</v>
      </c>
      <c r="N1062" s="9" t="s">
        <v>141</v>
      </c>
      <c r="O1062" s="9" t="s">
        <v>137</v>
      </c>
      <c r="P1062" s="9" t="s">
        <v>191</v>
      </c>
      <c r="Q1062" s="10" t="str">
        <f t="shared" si="1"/>
        <v>Remote Job (full or flexible)</v>
      </c>
      <c r="R1062" s="10">
        <v>2</v>
      </c>
      <c r="S1062" s="9" t="s">
        <v>192</v>
      </c>
      <c r="T1062" s="9" t="s">
        <v>137</v>
      </c>
      <c r="U1062" s="9" t="str">
        <f>IF(S1062&lt;&gt;"",S1062,IF(T1062&lt;&gt;"",VLOOKUP(T1062,Metadata!$S$2:$T$228,2,FALSE),""))</f>
        <v>Back-End Developer</v>
      </c>
      <c r="V1062" s="9" t="s">
        <v>400</v>
      </c>
      <c r="W1062" s="9" t="s">
        <v>137</v>
      </c>
      <c r="X1062" s="9" t="s">
        <v>175</v>
      </c>
      <c r="Y1062" s="9" t="s">
        <v>137</v>
      </c>
      <c r="Z1062" s="9" t="s">
        <v>164</v>
      </c>
      <c r="AA1062" s="9" t="s">
        <v>165</v>
      </c>
      <c r="AB1062" s="9" t="s">
        <v>137</v>
      </c>
      <c r="AC1062" s="9" t="s">
        <v>147</v>
      </c>
      <c r="AD1062" s="9"/>
      <c r="AE1062" s="9"/>
      <c r="AF1062" s="9"/>
      <c r="AG1062" s="9"/>
      <c r="AH1062" s="9"/>
      <c r="AI1062" s="9"/>
      <c r="AJ1062" s="9" t="s">
        <v>185</v>
      </c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 t="s">
        <v>186</v>
      </c>
      <c r="BO1062" s="9"/>
      <c r="BP1062" s="9"/>
      <c r="BQ1062" s="9"/>
      <c r="BR1062" s="9"/>
      <c r="BS1062" s="9" t="s">
        <v>200</v>
      </c>
      <c r="BT1062" s="9"/>
      <c r="BU1062" s="9"/>
      <c r="BV1062" s="9"/>
      <c r="BW1062" s="9"/>
      <c r="BX1062" s="9"/>
      <c r="BY1062" s="9"/>
      <c r="BZ1062" s="9"/>
      <c r="CA1062" s="10"/>
      <c r="CB1062" s="10" t="str">
        <f t="shared" si="5"/>
        <v/>
      </c>
      <c r="CC1062" s="10"/>
      <c r="CD1062" s="9" t="str">
        <f t="shared" si="2"/>
        <v/>
      </c>
      <c r="CE1062" s="9" t="s">
        <v>232</v>
      </c>
      <c r="CF1062" s="9" t="s">
        <v>220</v>
      </c>
      <c r="CG1062" s="9">
        <f>IF(CF1062="","",VLOOKUP(CF1062,Metadata!$D$2:$H$20,2,FALSE))</f>
        <v>27500</v>
      </c>
      <c r="CH1062" s="9">
        <f>IF(CF1062="","",VLOOKUP(CF1062,Metadata!$D$2:$H$20,4,FALSE))</f>
        <v>25000</v>
      </c>
      <c r="CI1062" s="9">
        <f>IF(CF1062="","",VLOOKUP(CF1062,Metadata!$D$2:$H$20,5,FALSE))</f>
        <v>30000</v>
      </c>
      <c r="CJ1062" s="9">
        <f t="shared" si="3"/>
        <v>27500</v>
      </c>
      <c r="CK1062" s="9" t="s">
        <v>201</v>
      </c>
      <c r="CL1062" s="10">
        <v>5</v>
      </c>
      <c r="CM1062" s="10">
        <v>3</v>
      </c>
      <c r="CN1062" s="10">
        <v>6</v>
      </c>
      <c r="CO1062" s="10">
        <v>7</v>
      </c>
      <c r="CP1062" s="10">
        <v>7</v>
      </c>
      <c r="CQ1062" s="10">
        <v>7</v>
      </c>
      <c r="CR1062" s="10">
        <v>2</v>
      </c>
      <c r="CS1062" s="10">
        <v>5</v>
      </c>
      <c r="CT1062" s="10">
        <v>6</v>
      </c>
      <c r="CU1062" s="10">
        <v>6</v>
      </c>
      <c r="CV1062" s="10">
        <v>5</v>
      </c>
      <c r="CW1062" s="10">
        <v>6</v>
      </c>
      <c r="CX1062" s="10">
        <v>6</v>
      </c>
      <c r="CY1062" s="10">
        <v>2</v>
      </c>
      <c r="CZ1062" s="10">
        <v>5</v>
      </c>
      <c r="DA1062" s="10">
        <v>5</v>
      </c>
      <c r="DB1062" s="10">
        <v>3</v>
      </c>
      <c r="DC1062" s="10">
        <v>5</v>
      </c>
      <c r="DD1062" s="10">
        <v>2</v>
      </c>
      <c r="DE1062" s="10">
        <v>7</v>
      </c>
      <c r="DF1062" s="10">
        <v>7</v>
      </c>
      <c r="DG1062" s="10">
        <v>7</v>
      </c>
      <c r="DH1062" s="10">
        <v>5</v>
      </c>
      <c r="DI1062" s="10">
        <v>1</v>
      </c>
      <c r="DJ1062" s="10">
        <v>4</v>
      </c>
      <c r="DK1062" s="10">
        <v>7</v>
      </c>
      <c r="DL1062" s="10">
        <v>4</v>
      </c>
      <c r="DM1062" s="9" t="s">
        <v>154</v>
      </c>
      <c r="DN1062" s="10">
        <v>1993</v>
      </c>
      <c r="DO1062" s="9">
        <f t="shared" si="4"/>
        <v>28</v>
      </c>
      <c r="DP1062" s="9" t="s">
        <v>155</v>
      </c>
      <c r="DQ1062" s="9" t="s">
        <v>156</v>
      </c>
      <c r="DR1062" s="9" t="s">
        <v>157</v>
      </c>
      <c r="DS1062" s="9" t="s">
        <v>137</v>
      </c>
      <c r="DT1062" s="9" t="s">
        <v>181</v>
      </c>
      <c r="DU1062" s="9" t="s">
        <v>223</v>
      </c>
      <c r="DV1062" s="9" t="str">
        <f>VLOOKUP(DU1062,Metadata!$B$2:$C$7,2,FALSE)</f>
        <v>3 - 6 years</v>
      </c>
    </row>
    <row r="1063" spans="1:126">
      <c r="A1063" s="13">
        <v>1062</v>
      </c>
      <c r="B1063" s="9" t="s">
        <v>135</v>
      </c>
      <c r="C1063" s="9" t="str">
        <f>VLOOKUP(B1063,Metadata!$M$2:$N$6,2,FALSE)</f>
        <v>Permanent Employee</v>
      </c>
      <c r="D1063" s="9" t="s">
        <v>159</v>
      </c>
      <c r="E1063" s="9" t="s">
        <v>137</v>
      </c>
      <c r="F1063" s="9" t="s">
        <v>138</v>
      </c>
      <c r="G1063" s="9" t="s">
        <v>140</v>
      </c>
      <c r="H1063" s="9" t="str">
        <f>IF(G1063="","",VLOOKUP(G1063,Metadata!$J$2:$K$22,2,FALSE))</f>
        <v>Lisbon Metropolitan Area</v>
      </c>
      <c r="I1063" s="9" t="s">
        <v>138</v>
      </c>
      <c r="J1063" s="9" t="str">
        <f>IF(I1063="","",VLOOKUP(I1063,Metadata!$P$2:$Q$43,2,FALSE))</f>
        <v>Europe</v>
      </c>
      <c r="K1063" s="9" t="str">
        <f t="shared" si="0"/>
        <v>Portugal</v>
      </c>
      <c r="L1063" s="9" t="s">
        <v>140</v>
      </c>
      <c r="M1063" s="9" t="str">
        <f>IF(L1063="","",VLOOKUP(L1063,Metadata!$J$2:$K$22,2,FALSE))</f>
        <v>Lisbon Metropolitan Area</v>
      </c>
      <c r="N1063" s="9" t="s">
        <v>141</v>
      </c>
      <c r="O1063" s="9" t="s">
        <v>137</v>
      </c>
      <c r="P1063" s="9" t="s">
        <v>142</v>
      </c>
      <c r="Q1063" s="10" t="str">
        <f t="shared" si="1"/>
        <v>Full Office Job</v>
      </c>
      <c r="R1063" s="10">
        <v>3</v>
      </c>
      <c r="S1063" s="9" t="s">
        <v>229</v>
      </c>
      <c r="T1063" s="9" t="s">
        <v>137</v>
      </c>
      <c r="U1063" s="9" t="str">
        <f>IF(S1063&lt;&gt;"",S1063,IF(T1063&lt;&gt;"",VLOOKUP(T1063,Metadata!$S$2:$T$228,2,FALSE),""))</f>
        <v>Project Manager</v>
      </c>
      <c r="V1063" s="9" t="s">
        <v>144</v>
      </c>
      <c r="W1063" s="9" t="s">
        <v>137</v>
      </c>
      <c r="X1063" s="9" t="s">
        <v>163</v>
      </c>
      <c r="Y1063" s="9" t="s">
        <v>137</v>
      </c>
      <c r="Z1063" s="9" t="s">
        <v>184</v>
      </c>
      <c r="AA1063" s="9" t="s">
        <v>137</v>
      </c>
      <c r="AB1063" s="9" t="s">
        <v>137</v>
      </c>
      <c r="AC1063" s="9" t="s">
        <v>147</v>
      </c>
      <c r="AD1063" s="9"/>
      <c r="AE1063" s="9" t="s">
        <v>194</v>
      </c>
      <c r="AF1063" s="9"/>
      <c r="AG1063" s="9"/>
      <c r="AH1063" s="9"/>
      <c r="AI1063" s="9"/>
      <c r="AJ1063" s="9"/>
      <c r="AK1063" s="9"/>
      <c r="AL1063" s="9"/>
      <c r="AM1063" s="9"/>
      <c r="AN1063" s="9" t="s">
        <v>195</v>
      </c>
      <c r="AO1063" s="9"/>
      <c r="AP1063" s="9"/>
      <c r="AQ1063" s="9"/>
      <c r="AR1063" s="9" t="s">
        <v>149</v>
      </c>
      <c r="AS1063" s="9"/>
      <c r="AT1063" s="9"/>
      <c r="AU1063" s="9"/>
      <c r="AV1063" s="9"/>
      <c r="AW1063" s="9"/>
      <c r="AX1063" s="9"/>
      <c r="AY1063" s="9"/>
      <c r="AZ1063" s="9"/>
      <c r="BA1063" s="9" t="s">
        <v>178</v>
      </c>
      <c r="BB1063" s="9"/>
      <c r="BC1063" s="9"/>
      <c r="BD1063" s="9"/>
      <c r="BE1063" s="9"/>
      <c r="BF1063" s="9"/>
      <c r="BG1063" s="9"/>
      <c r="BH1063" s="9"/>
      <c r="BI1063" s="9"/>
      <c r="BJ1063" s="9" t="s">
        <v>167</v>
      </c>
      <c r="BK1063" s="9" t="s">
        <v>198</v>
      </c>
      <c r="BL1063" s="9"/>
      <c r="BM1063" s="9"/>
      <c r="BN1063" s="9"/>
      <c r="BO1063" s="9"/>
      <c r="BP1063" s="9"/>
      <c r="BQ1063" s="9"/>
      <c r="BR1063" s="9" t="s">
        <v>247</v>
      </c>
      <c r="BS1063" s="9"/>
      <c r="BT1063" s="9"/>
      <c r="BU1063" s="9"/>
      <c r="BV1063" s="9"/>
      <c r="BW1063" s="9"/>
      <c r="BX1063" s="9"/>
      <c r="BY1063" s="9"/>
      <c r="BZ1063" s="9"/>
      <c r="CA1063" s="10"/>
      <c r="CB1063" s="10" t="str">
        <f t="shared" si="5"/>
        <v/>
      </c>
      <c r="CC1063" s="10"/>
      <c r="CD1063" s="9" t="str">
        <f t="shared" si="2"/>
        <v/>
      </c>
      <c r="CE1063" s="9" t="s">
        <v>168</v>
      </c>
      <c r="CF1063" s="9" t="s">
        <v>220</v>
      </c>
      <c r="CG1063" s="9">
        <f>IF(CF1063="","",VLOOKUP(CF1063,Metadata!$D$2:$H$20,2,FALSE))</f>
        <v>27500</v>
      </c>
      <c r="CH1063" s="9">
        <f>IF(CF1063="","",VLOOKUP(CF1063,Metadata!$D$2:$H$20,4,FALSE))</f>
        <v>25000</v>
      </c>
      <c r="CI1063" s="9">
        <f>IF(CF1063="","",VLOOKUP(CF1063,Metadata!$D$2:$H$20,5,FALSE))</f>
        <v>30000</v>
      </c>
      <c r="CJ1063" s="9">
        <f t="shared" si="3"/>
        <v>27500</v>
      </c>
      <c r="CK1063" s="9" t="s">
        <v>153</v>
      </c>
      <c r="CL1063" s="10">
        <v>3</v>
      </c>
      <c r="CM1063" s="10">
        <v>4</v>
      </c>
      <c r="CN1063" s="10">
        <v>6</v>
      </c>
      <c r="CO1063" s="10">
        <v>5</v>
      </c>
      <c r="CP1063" s="10">
        <v>5</v>
      </c>
      <c r="CQ1063" s="10">
        <v>5</v>
      </c>
      <c r="CR1063" s="10">
        <v>3</v>
      </c>
      <c r="CS1063" s="10">
        <v>4</v>
      </c>
      <c r="CT1063" s="10">
        <v>5</v>
      </c>
      <c r="CU1063" s="10">
        <v>4</v>
      </c>
      <c r="CV1063" s="10">
        <v>6</v>
      </c>
      <c r="CW1063" s="10">
        <v>5</v>
      </c>
      <c r="CX1063" s="10">
        <v>5</v>
      </c>
      <c r="CY1063" s="10">
        <v>6</v>
      </c>
      <c r="CZ1063" s="10">
        <v>7</v>
      </c>
      <c r="DA1063" s="10">
        <v>6</v>
      </c>
      <c r="DB1063" s="10">
        <v>5</v>
      </c>
      <c r="DC1063" s="10">
        <v>6</v>
      </c>
      <c r="DD1063" s="10">
        <v>5</v>
      </c>
      <c r="DE1063" s="10">
        <v>6</v>
      </c>
      <c r="DF1063" s="10">
        <v>6</v>
      </c>
      <c r="DG1063" s="10">
        <v>7</v>
      </c>
      <c r="DH1063" s="10">
        <v>4</v>
      </c>
      <c r="DI1063" s="10">
        <v>5</v>
      </c>
      <c r="DJ1063" s="10">
        <v>4</v>
      </c>
      <c r="DK1063" s="10">
        <v>6</v>
      </c>
      <c r="DL1063" s="10">
        <v>4</v>
      </c>
      <c r="DM1063" s="9" t="s">
        <v>154</v>
      </c>
      <c r="DN1063" s="10">
        <v>1988</v>
      </c>
      <c r="DO1063" s="9">
        <f t="shared" si="4"/>
        <v>33</v>
      </c>
      <c r="DP1063" s="9" t="s">
        <v>155</v>
      </c>
      <c r="DQ1063" s="9" t="s">
        <v>156</v>
      </c>
      <c r="DR1063" s="9" t="s">
        <v>157</v>
      </c>
      <c r="DS1063" s="9" t="s">
        <v>137</v>
      </c>
      <c r="DT1063" s="9" t="s">
        <v>181</v>
      </c>
      <c r="DU1063" s="9" t="s">
        <v>223</v>
      </c>
      <c r="DV1063" s="9" t="str">
        <f>VLOOKUP(DU1063,Metadata!$B$2:$C$7,2,FALSE)</f>
        <v>3 - 6 years</v>
      </c>
    </row>
    <row r="1064" spans="1:126">
      <c r="A1064" s="13">
        <v>1063</v>
      </c>
      <c r="B1064" s="9" t="s">
        <v>135</v>
      </c>
      <c r="C1064" s="9" t="str">
        <f>VLOOKUP(B1064,Metadata!$M$2:$N$6,2,FALSE)</f>
        <v>Permanent Employee</v>
      </c>
      <c r="D1064" s="9" t="s">
        <v>136</v>
      </c>
      <c r="E1064" s="9" t="s">
        <v>137</v>
      </c>
      <c r="F1064" s="9" t="s">
        <v>138</v>
      </c>
      <c r="G1064" s="9" t="s">
        <v>140</v>
      </c>
      <c r="H1064" s="9" t="str">
        <f>IF(G1064="","",VLOOKUP(G1064,Metadata!$J$2:$K$22,2,FALSE))</f>
        <v>Lisbon Metropolitan Area</v>
      </c>
      <c r="I1064" s="9" t="s">
        <v>138</v>
      </c>
      <c r="J1064" s="9" t="str">
        <f>IF(I1064="","",VLOOKUP(I1064,Metadata!$P$2:$Q$43,2,FALSE))</f>
        <v>Europe</v>
      </c>
      <c r="K1064" s="9" t="str">
        <f t="shared" si="0"/>
        <v>Portugal</v>
      </c>
      <c r="L1064" s="9" t="s">
        <v>140</v>
      </c>
      <c r="M1064" s="9" t="str">
        <f>IF(L1064="","",VLOOKUP(L1064,Metadata!$J$2:$K$22,2,FALSE))</f>
        <v>Lisbon Metropolitan Area</v>
      </c>
      <c r="N1064" s="9" t="s">
        <v>141</v>
      </c>
      <c r="O1064" s="9" t="s">
        <v>137</v>
      </c>
      <c r="P1064" s="9" t="s">
        <v>142</v>
      </c>
      <c r="Q1064" s="10" t="str">
        <f t="shared" si="1"/>
        <v>Full Office Job</v>
      </c>
      <c r="R1064" s="10">
        <v>5</v>
      </c>
      <c r="S1064" s="9" t="s">
        <v>143</v>
      </c>
      <c r="T1064" s="9" t="s">
        <v>137</v>
      </c>
      <c r="U1064" s="9" t="str">
        <f>IF(S1064&lt;&gt;"",S1064,IF(T1064&lt;&gt;"",VLOOKUP(T1064,Metadata!$S$2:$T$228,2,FALSE),""))</f>
        <v>Technical Team Leader</v>
      </c>
      <c r="V1064" s="9" t="s">
        <v>162</v>
      </c>
      <c r="W1064" s="9" t="s">
        <v>137</v>
      </c>
      <c r="X1064" s="9" t="s">
        <v>163</v>
      </c>
      <c r="Y1064" s="9" t="s">
        <v>137</v>
      </c>
      <c r="Z1064" s="9" t="s">
        <v>184</v>
      </c>
      <c r="AA1064" s="9" t="s">
        <v>137</v>
      </c>
      <c r="AB1064" s="9" t="s">
        <v>137</v>
      </c>
      <c r="AC1064" s="9"/>
      <c r="AD1064" s="9"/>
      <c r="AE1064" s="9" t="s">
        <v>194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198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10"/>
      <c r="CB1064" s="10" t="str">
        <f t="shared" si="5"/>
        <v/>
      </c>
      <c r="CC1064" s="10"/>
      <c r="CD1064" s="9" t="str">
        <f t="shared" si="2"/>
        <v/>
      </c>
      <c r="CE1064" s="9" t="s">
        <v>151</v>
      </c>
      <c r="CF1064" s="9" t="s">
        <v>236</v>
      </c>
      <c r="CG1064" s="9">
        <f>IF(CF1064="","",VLOOKUP(CF1064,Metadata!$D$2:$H$20,2,FALSE))</f>
        <v>47500</v>
      </c>
      <c r="CH1064" s="9">
        <f>IF(CF1064="","",VLOOKUP(CF1064,Metadata!$D$2:$H$20,4,FALSE))</f>
        <v>45000</v>
      </c>
      <c r="CI1064" s="9">
        <f>IF(CF1064="","",VLOOKUP(CF1064,Metadata!$D$2:$H$20,5,FALSE))</f>
        <v>50000</v>
      </c>
      <c r="CJ1064" s="9">
        <f t="shared" si="3"/>
        <v>47500</v>
      </c>
      <c r="CK1064" s="9" t="s">
        <v>153</v>
      </c>
      <c r="CL1064" s="10">
        <v>4</v>
      </c>
      <c r="CM1064" s="10">
        <v>3</v>
      </c>
      <c r="CN1064" s="10">
        <v>5</v>
      </c>
      <c r="CO1064" s="10">
        <v>5</v>
      </c>
      <c r="CP1064" s="10">
        <v>5</v>
      </c>
      <c r="CQ1064" s="10">
        <v>5</v>
      </c>
      <c r="CR1064" s="10">
        <v>5</v>
      </c>
      <c r="CS1064" s="10">
        <v>5</v>
      </c>
      <c r="CT1064" s="10">
        <v>4</v>
      </c>
      <c r="CU1064" s="10">
        <v>5</v>
      </c>
      <c r="CV1064" s="10">
        <v>5</v>
      </c>
      <c r="CW1064" s="10">
        <v>6</v>
      </c>
      <c r="CX1064" s="10">
        <v>6</v>
      </c>
      <c r="CY1064" s="10">
        <v>6</v>
      </c>
      <c r="CZ1064" s="10">
        <v>5</v>
      </c>
      <c r="DA1064" s="10">
        <v>5</v>
      </c>
      <c r="DB1064" s="10">
        <v>5</v>
      </c>
      <c r="DC1064" s="10">
        <v>5</v>
      </c>
      <c r="DD1064" s="10">
        <v>4</v>
      </c>
      <c r="DE1064" s="10">
        <v>5</v>
      </c>
      <c r="DF1064" s="10">
        <v>5</v>
      </c>
      <c r="DG1064" s="10">
        <v>5</v>
      </c>
      <c r="DH1064" s="10">
        <v>5</v>
      </c>
      <c r="DI1064" s="10">
        <v>5</v>
      </c>
      <c r="DJ1064" s="10">
        <v>5</v>
      </c>
      <c r="DK1064" s="10">
        <v>5</v>
      </c>
      <c r="DL1064" s="10">
        <v>5</v>
      </c>
      <c r="DM1064" s="9" t="s">
        <v>154</v>
      </c>
      <c r="DN1064" s="10">
        <v>1983</v>
      </c>
      <c r="DO1064" s="9">
        <f t="shared" si="4"/>
        <v>38</v>
      </c>
      <c r="DP1064" s="9" t="s">
        <v>155</v>
      </c>
      <c r="DQ1064" s="9" t="s">
        <v>202</v>
      </c>
      <c r="DR1064" s="9" t="s">
        <v>157</v>
      </c>
      <c r="DS1064" s="9" t="s">
        <v>137</v>
      </c>
      <c r="DT1064" s="9" t="s">
        <v>181</v>
      </c>
      <c r="DU1064" s="9" t="s">
        <v>158</v>
      </c>
      <c r="DV1064" s="9" t="str">
        <f>VLOOKUP(DU1064,Metadata!$B$2:$C$7,2,FALSE)</f>
        <v>6+ years</v>
      </c>
    </row>
    <row r="1065" spans="1:126">
      <c r="A1065" s="13">
        <v>1064</v>
      </c>
      <c r="B1065" s="9" t="s">
        <v>135</v>
      </c>
      <c r="C1065" s="9" t="str">
        <f>VLOOKUP(B1065,Metadata!$M$2:$N$6,2,FALSE)</f>
        <v>Permanent Employee</v>
      </c>
      <c r="D1065" s="9" t="s">
        <v>159</v>
      </c>
      <c r="E1065" s="9" t="s">
        <v>137</v>
      </c>
      <c r="F1065" s="9" t="s">
        <v>138</v>
      </c>
      <c r="G1065" s="9" t="s">
        <v>285</v>
      </c>
      <c r="H1065" s="9" t="str">
        <f>IF(G1065="","",VLOOKUP(G1065,Metadata!$J$2:$K$22,2,FALSE))</f>
        <v>Centre</v>
      </c>
      <c r="I1065" s="9" t="s">
        <v>138</v>
      </c>
      <c r="J1065" s="9" t="str">
        <f>IF(I1065="","",VLOOKUP(I1065,Metadata!$P$2:$Q$43,2,FALSE))</f>
        <v>Europe</v>
      </c>
      <c r="K1065" s="9" t="str">
        <f t="shared" si="0"/>
        <v>Portugal</v>
      </c>
      <c r="L1065" s="9" t="s">
        <v>275</v>
      </c>
      <c r="M1065" s="9" t="str">
        <f>IF(L1065="","",VLOOKUP(L1065,Metadata!$J$2:$K$22,2,FALSE))</f>
        <v>Centre</v>
      </c>
      <c r="N1065" s="9" t="s">
        <v>141</v>
      </c>
      <c r="O1065" s="9" t="s">
        <v>137</v>
      </c>
      <c r="P1065" s="9" t="s">
        <v>142</v>
      </c>
      <c r="Q1065" s="10" t="str">
        <f t="shared" si="1"/>
        <v>Full Office Job</v>
      </c>
      <c r="R1065" s="10">
        <v>4</v>
      </c>
      <c r="S1065" s="9" t="s">
        <v>260</v>
      </c>
      <c r="T1065" s="9" t="s">
        <v>137</v>
      </c>
      <c r="U1065" s="9" t="str">
        <f>IF(S1065&lt;&gt;"",S1065,IF(T1065&lt;&gt;"",VLOOKUP(T1065,Metadata!$S$2:$T$228,2,FALSE),""))</f>
        <v>DevOps Engineer</v>
      </c>
      <c r="V1065" s="9" t="s">
        <v>261</v>
      </c>
      <c r="W1065" s="9" t="s">
        <v>137</v>
      </c>
      <c r="X1065" s="9" t="s">
        <v>252</v>
      </c>
      <c r="Y1065" s="9" t="s">
        <v>137</v>
      </c>
      <c r="Z1065" s="9" t="s">
        <v>146</v>
      </c>
      <c r="AA1065" s="9" t="s">
        <v>137</v>
      </c>
      <c r="AB1065" s="9" t="s">
        <v>253</v>
      </c>
      <c r="AC1065" s="9"/>
      <c r="AD1065" s="9" t="s">
        <v>148</v>
      </c>
      <c r="AE1065" s="9"/>
      <c r="AF1065" s="9" t="s">
        <v>243</v>
      </c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 t="s">
        <v>303</v>
      </c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10"/>
      <c r="CB1065" s="10" t="str">
        <f t="shared" si="5"/>
        <v/>
      </c>
      <c r="CC1065" s="10"/>
      <c r="CD1065" s="9" t="str">
        <f t="shared" si="2"/>
        <v/>
      </c>
      <c r="CE1065" s="9" t="s">
        <v>232</v>
      </c>
      <c r="CF1065" s="9" t="s">
        <v>169</v>
      </c>
      <c r="CG1065" s="9">
        <f>IF(CF1065="","",VLOOKUP(CF1065,Metadata!$D$2:$H$20,2,FALSE))</f>
        <v>12500</v>
      </c>
      <c r="CH1065" s="9">
        <f>IF(CF1065="","",VLOOKUP(CF1065,Metadata!$D$2:$H$20,4,FALSE))</f>
        <v>0</v>
      </c>
      <c r="CI1065" s="9">
        <f>IF(CF1065="","",VLOOKUP(CF1065,Metadata!$D$2:$H$20,5,FALSE))</f>
        <v>15000</v>
      </c>
      <c r="CJ1065" s="9">
        <f t="shared" si="3"/>
        <v>12500</v>
      </c>
      <c r="CK1065" s="9" t="s">
        <v>153</v>
      </c>
      <c r="CL1065" s="10">
        <v>4</v>
      </c>
      <c r="CM1065" s="10">
        <v>3</v>
      </c>
      <c r="CN1065" s="10">
        <v>4</v>
      </c>
      <c r="CO1065" s="10">
        <v>6</v>
      </c>
      <c r="CP1065" s="10">
        <v>7</v>
      </c>
      <c r="CQ1065" s="10">
        <v>6</v>
      </c>
      <c r="CR1065" s="10">
        <v>4</v>
      </c>
      <c r="CS1065" s="10">
        <v>5</v>
      </c>
      <c r="CT1065" s="10">
        <v>6</v>
      </c>
      <c r="CU1065" s="10">
        <v>6</v>
      </c>
      <c r="CV1065" s="10">
        <v>4</v>
      </c>
      <c r="CW1065" s="10">
        <v>4</v>
      </c>
      <c r="CX1065" s="10">
        <v>4</v>
      </c>
      <c r="CY1065" s="10">
        <v>6</v>
      </c>
      <c r="CZ1065" s="10">
        <v>5</v>
      </c>
      <c r="DA1065" s="10">
        <v>5</v>
      </c>
      <c r="DB1065" s="10">
        <v>5</v>
      </c>
      <c r="DC1065" s="10">
        <v>5</v>
      </c>
      <c r="DD1065" s="10">
        <v>5</v>
      </c>
      <c r="DE1065" s="10">
        <v>7</v>
      </c>
      <c r="DF1065" s="10">
        <v>5</v>
      </c>
      <c r="DG1065" s="10">
        <v>5</v>
      </c>
      <c r="DH1065" s="10">
        <v>7</v>
      </c>
      <c r="DI1065" s="10">
        <v>6</v>
      </c>
      <c r="DJ1065" s="10">
        <v>5</v>
      </c>
      <c r="DK1065" s="10">
        <v>6</v>
      </c>
      <c r="DL1065" s="10">
        <v>6</v>
      </c>
      <c r="DM1065" s="9" t="s">
        <v>154</v>
      </c>
      <c r="DN1065" s="10">
        <v>1993</v>
      </c>
      <c r="DO1065" s="9">
        <f t="shared" si="4"/>
        <v>28</v>
      </c>
      <c r="DP1065" s="9" t="s">
        <v>155</v>
      </c>
      <c r="DQ1065" s="9" t="s">
        <v>298</v>
      </c>
      <c r="DR1065" s="9" t="s">
        <v>157</v>
      </c>
      <c r="DS1065" s="9" t="s">
        <v>137</v>
      </c>
      <c r="DT1065" s="9" t="s">
        <v>181</v>
      </c>
      <c r="DU1065" s="9" t="s">
        <v>233</v>
      </c>
      <c r="DV1065" s="9" t="str">
        <f>VLOOKUP(DU1065,Metadata!$B$2:$C$7,2,FALSE)</f>
        <v>0 - 3 years</v>
      </c>
    </row>
    <row r="1066" spans="1:126">
      <c r="A1066" s="13">
        <v>1065</v>
      </c>
      <c r="B1066" s="9" t="s">
        <v>135</v>
      </c>
      <c r="C1066" s="9" t="str">
        <f>VLOOKUP(B1066,Metadata!$M$2:$N$6,2,FALSE)</f>
        <v>Permanent Employee</v>
      </c>
      <c r="D1066" s="9" t="s">
        <v>136</v>
      </c>
      <c r="E1066" s="9" t="s">
        <v>137</v>
      </c>
      <c r="F1066" s="9" t="s">
        <v>138</v>
      </c>
      <c r="G1066" s="9" t="s">
        <v>312</v>
      </c>
      <c r="H1066" s="9" t="str">
        <f>IF(G1066="","",VLOOKUP(G1066,Metadata!$J$2:$K$22,2,FALSE))</f>
        <v>South</v>
      </c>
      <c r="I1066" s="9" t="s">
        <v>350</v>
      </c>
      <c r="J1066" s="9" t="str">
        <f>IF(I1066="","",VLOOKUP(I1066,Metadata!$P$2:$Q$43,2,FALSE))</f>
        <v>South America</v>
      </c>
      <c r="K1066" s="9" t="str">
        <f t="shared" si="0"/>
        <v>International</v>
      </c>
      <c r="L1066" s="9" t="s">
        <v>137</v>
      </c>
      <c r="M1066" s="9" t="str">
        <f>IF(L1066="","",VLOOKUP(L1066,Metadata!$J$2:$K$22,2,FALSE))</f>
        <v/>
      </c>
      <c r="N1066" s="9" t="s">
        <v>141</v>
      </c>
      <c r="O1066" s="9" t="s">
        <v>137</v>
      </c>
      <c r="P1066" s="9" t="s">
        <v>191</v>
      </c>
      <c r="Q1066" s="10" t="str">
        <f t="shared" si="1"/>
        <v>Remote Job (full or flexible)</v>
      </c>
      <c r="R1066" s="10">
        <v>7</v>
      </c>
      <c r="S1066" s="9" t="s">
        <v>216</v>
      </c>
      <c r="T1066" s="9" t="s">
        <v>137</v>
      </c>
      <c r="U1066" s="9" t="str">
        <f>IF(S1066&lt;&gt;"",S1066,IF(T1066&lt;&gt;"",VLOOKUP(T1066,Metadata!$S$2:$T$228,2,FALSE),""))</f>
        <v>Front-End Developer</v>
      </c>
      <c r="V1066" s="9" t="s">
        <v>276</v>
      </c>
      <c r="W1066" s="9" t="s">
        <v>137</v>
      </c>
      <c r="X1066" s="9" t="s">
        <v>175</v>
      </c>
      <c r="Y1066" s="9" t="s">
        <v>137</v>
      </c>
      <c r="Z1066" s="9" t="s">
        <v>262</v>
      </c>
      <c r="AA1066" s="9" t="s">
        <v>165</v>
      </c>
      <c r="AB1066" s="9" t="s">
        <v>137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 t="s">
        <v>178</v>
      </c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 t="s">
        <v>199</v>
      </c>
      <c r="BM1066" s="9"/>
      <c r="BN1066" s="9" t="s">
        <v>186</v>
      </c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10"/>
      <c r="CB1066" s="10" t="str">
        <f t="shared" si="5"/>
        <v/>
      </c>
      <c r="CC1066" s="10"/>
      <c r="CD1066" s="9" t="str">
        <f t="shared" si="2"/>
        <v/>
      </c>
      <c r="CE1066" s="9" t="s">
        <v>232</v>
      </c>
      <c r="CF1066" s="9" t="s">
        <v>188</v>
      </c>
      <c r="CG1066" s="9">
        <f>IF(CF1066="","",VLOOKUP(CF1066,Metadata!$D$2:$H$20,2,FALSE))</f>
        <v>17500</v>
      </c>
      <c r="CH1066" s="9">
        <f>IF(CF1066="","",VLOOKUP(CF1066,Metadata!$D$2:$H$20,4,FALSE))</f>
        <v>15000</v>
      </c>
      <c r="CI1066" s="9">
        <f>IF(CF1066="","",VLOOKUP(CF1066,Metadata!$D$2:$H$20,5,FALSE))</f>
        <v>20000</v>
      </c>
      <c r="CJ1066" s="9">
        <f t="shared" si="3"/>
        <v>17500</v>
      </c>
      <c r="CK1066" s="9" t="s">
        <v>153</v>
      </c>
      <c r="CL1066" s="10">
        <v>6</v>
      </c>
      <c r="CM1066" s="10">
        <v>4</v>
      </c>
      <c r="CN1066" s="10">
        <v>7</v>
      </c>
      <c r="CO1066" s="10">
        <v>7</v>
      </c>
      <c r="CP1066" s="10">
        <v>6</v>
      </c>
      <c r="CQ1066" s="10">
        <v>6</v>
      </c>
      <c r="CR1066" s="10">
        <v>7</v>
      </c>
      <c r="CS1066" s="10">
        <v>6</v>
      </c>
      <c r="CT1066" s="10">
        <v>6</v>
      </c>
      <c r="CU1066" s="10">
        <v>6</v>
      </c>
      <c r="CV1066" s="10">
        <v>6</v>
      </c>
      <c r="CW1066" s="10">
        <v>5</v>
      </c>
      <c r="CX1066" s="10">
        <v>6</v>
      </c>
      <c r="CY1066" s="10">
        <v>6</v>
      </c>
      <c r="CZ1066" s="10">
        <v>6</v>
      </c>
      <c r="DA1066" s="10">
        <v>3</v>
      </c>
      <c r="DB1066" s="10">
        <v>4</v>
      </c>
      <c r="DC1066" s="10">
        <v>4</v>
      </c>
      <c r="DD1066" s="10">
        <v>5</v>
      </c>
      <c r="DE1066" s="10">
        <v>5</v>
      </c>
      <c r="DF1066" s="10">
        <v>6</v>
      </c>
      <c r="DG1066" s="10">
        <v>6</v>
      </c>
      <c r="DH1066" s="10">
        <v>7</v>
      </c>
      <c r="DI1066" s="10">
        <v>6</v>
      </c>
      <c r="DJ1066" s="10">
        <v>6</v>
      </c>
      <c r="DK1066" s="10">
        <v>6</v>
      </c>
      <c r="DL1066" s="10">
        <v>6</v>
      </c>
      <c r="DM1066" s="9" t="s">
        <v>296</v>
      </c>
      <c r="DN1066" s="10">
        <v>1991</v>
      </c>
      <c r="DO1066" s="9">
        <f t="shared" si="4"/>
        <v>30</v>
      </c>
      <c r="DP1066" s="9" t="s">
        <v>155</v>
      </c>
      <c r="DQ1066" s="9" t="s">
        <v>202</v>
      </c>
      <c r="DR1066" s="9" t="s">
        <v>157</v>
      </c>
      <c r="DS1066" s="9" t="s">
        <v>137</v>
      </c>
      <c r="DT1066" s="9" t="s">
        <v>181</v>
      </c>
      <c r="DU1066" s="9" t="s">
        <v>223</v>
      </c>
      <c r="DV1066" s="9" t="str">
        <f>VLOOKUP(DU1066,Metadata!$B$2:$C$7,2,FALSE)</f>
        <v>3 - 6 years</v>
      </c>
    </row>
    <row r="1067" spans="1:126">
      <c r="A1067" s="13">
        <v>1066</v>
      </c>
      <c r="B1067" s="9" t="s">
        <v>171</v>
      </c>
      <c r="C1067" s="9" t="str">
        <f>VLOOKUP(B1067,Metadata!$M$2:$N$6,2,FALSE)</f>
        <v>Contractor</v>
      </c>
      <c r="D1067" s="9" t="s">
        <v>137</v>
      </c>
      <c r="E1067" s="9" t="s">
        <v>136</v>
      </c>
      <c r="F1067" s="9" t="s">
        <v>138</v>
      </c>
      <c r="G1067" s="9" t="s">
        <v>140</v>
      </c>
      <c r="H1067" s="9" t="str">
        <f>IF(G1067="","",VLOOKUP(G1067,Metadata!$J$2:$K$22,2,FALSE))</f>
        <v>Lisbon Metropolitan Area</v>
      </c>
      <c r="I1067" s="9" t="s">
        <v>228</v>
      </c>
      <c r="J1067" s="9" t="str">
        <f>IF(I1067="","",VLOOKUP(I1067,Metadata!$P$2:$Q$43,2,FALSE))</f>
        <v>Europe</v>
      </c>
      <c r="K1067" s="9" t="str">
        <f t="shared" si="0"/>
        <v>International</v>
      </c>
      <c r="L1067" s="9" t="s">
        <v>137</v>
      </c>
      <c r="M1067" s="9" t="str">
        <f>IF(L1067="","",VLOOKUP(L1067,Metadata!$J$2:$K$22,2,FALSE))</f>
        <v/>
      </c>
      <c r="N1067" s="9" t="s">
        <v>214</v>
      </c>
      <c r="O1067" s="9" t="s">
        <v>136</v>
      </c>
      <c r="P1067" s="9" t="s">
        <v>191</v>
      </c>
      <c r="Q1067" s="10" t="str">
        <f t="shared" si="1"/>
        <v>Remote Job (full or flexible)</v>
      </c>
      <c r="R1067" s="10">
        <v>6</v>
      </c>
      <c r="S1067" s="9" t="s">
        <v>143</v>
      </c>
      <c r="T1067" s="9" t="s">
        <v>137</v>
      </c>
      <c r="U1067" s="9" t="str">
        <f>IF(S1067&lt;&gt;"",S1067,IF(T1067&lt;&gt;"",VLOOKUP(T1067,Metadata!$S$2:$T$228,2,FALSE),""))</f>
        <v>Technical Team Leader</v>
      </c>
      <c r="V1067" s="9" t="s">
        <v>304</v>
      </c>
      <c r="W1067" s="9" t="s">
        <v>137</v>
      </c>
      <c r="X1067" s="9" t="s">
        <v>242</v>
      </c>
      <c r="Y1067" s="9" t="s">
        <v>137</v>
      </c>
      <c r="Z1067" s="9" t="s">
        <v>184</v>
      </c>
      <c r="AA1067" s="9" t="s">
        <v>165</v>
      </c>
      <c r="AB1067" s="9" t="s">
        <v>137</v>
      </c>
      <c r="AC1067" s="9" t="s">
        <v>147</v>
      </c>
      <c r="AD1067" s="9"/>
      <c r="AE1067" s="9"/>
      <c r="AF1067" s="9" t="s">
        <v>243</v>
      </c>
      <c r="AG1067" s="9"/>
      <c r="AH1067" s="9"/>
      <c r="AI1067" s="9"/>
      <c r="AJ1067" s="9"/>
      <c r="AK1067" s="9" t="s">
        <v>302</v>
      </c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 t="s">
        <v>303</v>
      </c>
      <c r="BN1067" s="9" t="s">
        <v>186</v>
      </c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10">
        <v>12</v>
      </c>
      <c r="CB1067" s="10" t="str">
        <f t="shared" si="5"/>
        <v>7 to 12 months</v>
      </c>
      <c r="CC1067" s="10">
        <v>35</v>
      </c>
      <c r="CD1067" s="9">
        <f t="shared" si="2"/>
        <v>56000</v>
      </c>
      <c r="CE1067" s="9" t="s">
        <v>137</v>
      </c>
      <c r="CF1067" s="9" t="s">
        <v>137</v>
      </c>
      <c r="CG1067" s="9" t="str">
        <f>IF(CF1067="","",VLOOKUP(CF1067,Metadata!$D$2:$H$20,2,FALSE))</f>
        <v/>
      </c>
      <c r="CH1067" s="9" t="str">
        <f>IF(CF1067="","",VLOOKUP(CF1067,Metadata!$D$2:$H$20,4,FALSE))</f>
        <v/>
      </c>
      <c r="CI1067" s="9" t="str">
        <f>IF(CF1067="","",VLOOKUP(CF1067,Metadata!$D$2:$H$20,5,FALSE))</f>
        <v/>
      </c>
      <c r="CJ1067" s="9">
        <f t="shared" si="3"/>
        <v>56000</v>
      </c>
      <c r="CK1067" s="9" t="s">
        <v>221</v>
      </c>
      <c r="CL1067" s="10">
        <v>6</v>
      </c>
      <c r="CM1067" s="10">
        <v>1</v>
      </c>
      <c r="CN1067" s="10">
        <v>7</v>
      </c>
      <c r="CO1067" s="10">
        <v>7</v>
      </c>
      <c r="CP1067" s="10">
        <v>5</v>
      </c>
      <c r="CQ1067" s="10">
        <v>7</v>
      </c>
      <c r="CR1067" s="10">
        <v>4</v>
      </c>
      <c r="CS1067" s="10">
        <v>6</v>
      </c>
      <c r="CT1067" s="10">
        <v>6</v>
      </c>
      <c r="CU1067" s="10">
        <v>7</v>
      </c>
      <c r="CV1067" s="10">
        <v>7</v>
      </c>
      <c r="CW1067" s="10">
        <v>4</v>
      </c>
      <c r="CX1067" s="10">
        <v>6</v>
      </c>
      <c r="CY1067" s="10">
        <v>6</v>
      </c>
      <c r="CZ1067" s="10">
        <v>5</v>
      </c>
      <c r="DA1067" s="10">
        <v>4</v>
      </c>
      <c r="DB1067" s="10">
        <v>4</v>
      </c>
      <c r="DC1067" s="10">
        <v>4</v>
      </c>
      <c r="DD1067" s="10">
        <v>4</v>
      </c>
      <c r="DE1067" s="10">
        <v>7</v>
      </c>
      <c r="DF1067" s="10">
        <v>5</v>
      </c>
      <c r="DG1067" s="10">
        <v>5</v>
      </c>
      <c r="DH1067" s="10">
        <v>1</v>
      </c>
      <c r="DI1067" s="10">
        <v>7</v>
      </c>
      <c r="DJ1067" s="10">
        <v>7</v>
      </c>
      <c r="DK1067" s="10">
        <v>5</v>
      </c>
      <c r="DL1067" s="10">
        <v>1</v>
      </c>
      <c r="DM1067" s="9" t="s">
        <v>154</v>
      </c>
      <c r="DN1067" s="10">
        <v>1989</v>
      </c>
      <c r="DO1067" s="9">
        <f t="shared" si="4"/>
        <v>32</v>
      </c>
      <c r="DP1067" s="9" t="s">
        <v>155</v>
      </c>
      <c r="DQ1067" s="9" t="s">
        <v>210</v>
      </c>
      <c r="DR1067" s="9" t="s">
        <v>157</v>
      </c>
      <c r="DS1067" s="9" t="s">
        <v>137</v>
      </c>
      <c r="DT1067" s="9" t="s">
        <v>181</v>
      </c>
      <c r="DU1067" s="9" t="s">
        <v>158</v>
      </c>
      <c r="DV1067" s="9" t="str">
        <f>VLOOKUP(DU1067,Metadata!$B$2:$C$7,2,FALSE)</f>
        <v>6+ years</v>
      </c>
    </row>
    <row r="1068" spans="1:126">
      <c r="A1068" s="13">
        <v>1067</v>
      </c>
      <c r="B1068" s="9" t="s">
        <v>135</v>
      </c>
      <c r="C1068" s="9" t="str">
        <f>VLOOKUP(B1068,Metadata!$M$2:$N$6,2,FALSE)</f>
        <v>Permanent Employee</v>
      </c>
      <c r="D1068" s="9" t="s">
        <v>159</v>
      </c>
      <c r="E1068" s="9" t="s">
        <v>137</v>
      </c>
      <c r="F1068" s="9" t="s">
        <v>138</v>
      </c>
      <c r="G1068" s="9" t="s">
        <v>275</v>
      </c>
      <c r="H1068" s="9" t="str">
        <f>IF(G1068="","",VLOOKUP(G1068,Metadata!$J$2:$K$22,2,FALSE))</f>
        <v>Centre</v>
      </c>
      <c r="I1068" s="9" t="s">
        <v>138</v>
      </c>
      <c r="J1068" s="9" t="str">
        <f>IF(I1068="","",VLOOKUP(I1068,Metadata!$P$2:$Q$43,2,FALSE))</f>
        <v>Europe</v>
      </c>
      <c r="K1068" s="9" t="str">
        <f t="shared" si="0"/>
        <v>Portugal</v>
      </c>
      <c r="L1068" s="9" t="s">
        <v>275</v>
      </c>
      <c r="M1068" s="9" t="str">
        <f>IF(L1068="","",VLOOKUP(L1068,Metadata!$J$2:$K$22,2,FALSE))</f>
        <v>Centre</v>
      </c>
      <c r="N1068" s="9" t="s">
        <v>214</v>
      </c>
      <c r="O1068" s="9" t="s">
        <v>215</v>
      </c>
      <c r="P1068" s="9" t="s">
        <v>191</v>
      </c>
      <c r="Q1068" s="10" t="str">
        <f t="shared" si="1"/>
        <v>Remote Job (full or flexible)</v>
      </c>
      <c r="R1068" s="10">
        <v>6</v>
      </c>
      <c r="S1068" s="9" t="s">
        <v>192</v>
      </c>
      <c r="T1068" s="9" t="s">
        <v>137</v>
      </c>
      <c r="U1068" s="9" t="str">
        <f>IF(S1068&lt;&gt;"",S1068,IF(T1068&lt;&gt;"",VLOOKUP(T1068,Metadata!$S$2:$T$228,2,FALSE),""))</f>
        <v>Back-End Developer</v>
      </c>
      <c r="V1068" s="9" t="s">
        <v>207</v>
      </c>
      <c r="W1068" s="9" t="s">
        <v>137</v>
      </c>
      <c r="X1068" s="9" t="s">
        <v>208</v>
      </c>
      <c r="Y1068" s="9" t="s">
        <v>137</v>
      </c>
      <c r="Z1068" s="9" t="s">
        <v>184</v>
      </c>
      <c r="AA1068" s="9" t="s">
        <v>137</v>
      </c>
      <c r="AB1068" s="9" t="s">
        <v>137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 t="s">
        <v>321</v>
      </c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 t="s">
        <v>321</v>
      </c>
      <c r="CA1068" s="10"/>
      <c r="CB1068" s="10" t="str">
        <f t="shared" si="5"/>
        <v/>
      </c>
      <c r="CC1068" s="10"/>
      <c r="CD1068" s="9" t="str">
        <f t="shared" si="2"/>
        <v/>
      </c>
      <c r="CE1068" s="9" t="s">
        <v>168</v>
      </c>
      <c r="CF1068" s="9" t="s">
        <v>188</v>
      </c>
      <c r="CG1068" s="9">
        <f>IF(CF1068="","",VLOOKUP(CF1068,Metadata!$D$2:$H$20,2,FALSE))</f>
        <v>17500</v>
      </c>
      <c r="CH1068" s="9">
        <f>IF(CF1068="","",VLOOKUP(CF1068,Metadata!$D$2:$H$20,4,FALSE))</f>
        <v>15000</v>
      </c>
      <c r="CI1068" s="9">
        <f>IF(CF1068="","",VLOOKUP(CF1068,Metadata!$D$2:$H$20,5,FALSE))</f>
        <v>20000</v>
      </c>
      <c r="CJ1068" s="9">
        <f t="shared" si="3"/>
        <v>17500</v>
      </c>
      <c r="CK1068" s="9" t="s">
        <v>153</v>
      </c>
      <c r="CL1068" s="10">
        <v>2</v>
      </c>
      <c r="CM1068" s="10">
        <v>3</v>
      </c>
      <c r="CN1068" s="10">
        <v>6</v>
      </c>
      <c r="CO1068" s="10">
        <v>6</v>
      </c>
      <c r="CP1068" s="10">
        <v>6</v>
      </c>
      <c r="CQ1068" s="10">
        <v>6</v>
      </c>
      <c r="CR1068" s="10">
        <v>6</v>
      </c>
      <c r="CS1068" s="10">
        <v>6</v>
      </c>
      <c r="CT1068" s="10">
        <v>6</v>
      </c>
      <c r="CU1068" s="10">
        <v>6</v>
      </c>
      <c r="CV1068" s="10">
        <v>6</v>
      </c>
      <c r="CW1068" s="10">
        <v>4</v>
      </c>
      <c r="CX1068" s="10">
        <v>5</v>
      </c>
      <c r="CY1068" s="10">
        <v>4</v>
      </c>
      <c r="CZ1068" s="10">
        <v>7</v>
      </c>
      <c r="DA1068" s="10">
        <v>6</v>
      </c>
      <c r="DB1068" s="10">
        <v>4</v>
      </c>
      <c r="DC1068" s="10">
        <v>6</v>
      </c>
      <c r="DD1068" s="10">
        <v>4</v>
      </c>
      <c r="DE1068" s="10">
        <v>5</v>
      </c>
      <c r="DF1068" s="10">
        <v>6</v>
      </c>
      <c r="DG1068" s="10">
        <v>5</v>
      </c>
      <c r="DH1068" s="10">
        <v>5</v>
      </c>
      <c r="DI1068" s="10">
        <v>6</v>
      </c>
      <c r="DJ1068" s="10">
        <v>5</v>
      </c>
      <c r="DK1068" s="10">
        <v>5</v>
      </c>
      <c r="DL1068" s="10">
        <v>4</v>
      </c>
      <c r="DM1068" s="9" t="s">
        <v>154</v>
      </c>
      <c r="DN1068" s="10">
        <v>1993</v>
      </c>
      <c r="DO1068" s="9">
        <f t="shared" si="4"/>
        <v>28</v>
      </c>
      <c r="DP1068" s="9" t="s">
        <v>222</v>
      </c>
      <c r="DQ1068" s="9" t="s">
        <v>202</v>
      </c>
      <c r="DR1068" s="9" t="s">
        <v>157</v>
      </c>
      <c r="DS1068" s="9" t="s">
        <v>137</v>
      </c>
      <c r="DT1068" s="9" t="s">
        <v>181</v>
      </c>
      <c r="DU1068" s="9" t="s">
        <v>168</v>
      </c>
      <c r="DV1068" s="9" t="str">
        <f>VLOOKUP(DU1068,Metadata!$B$2:$C$7,2,FALSE)</f>
        <v>0 - 3 years</v>
      </c>
    </row>
    <row r="1069" spans="1:126">
      <c r="A1069" s="13">
        <v>1068</v>
      </c>
      <c r="B1069" s="9" t="s">
        <v>135</v>
      </c>
      <c r="C1069" s="9" t="str">
        <f>VLOOKUP(B1069,Metadata!$M$2:$N$6,2,FALSE)</f>
        <v>Permanent Employee</v>
      </c>
      <c r="D1069" s="9" t="s">
        <v>136</v>
      </c>
      <c r="E1069" s="9" t="s">
        <v>137</v>
      </c>
      <c r="F1069" s="9" t="s">
        <v>138</v>
      </c>
      <c r="G1069" s="9" t="s">
        <v>204</v>
      </c>
      <c r="H1069" s="9" t="str">
        <f>IF(G1069="","",VLOOKUP(G1069,Metadata!$J$2:$K$22,2,FALSE))</f>
        <v>Centre</v>
      </c>
      <c r="I1069" s="9" t="s">
        <v>138</v>
      </c>
      <c r="J1069" s="9" t="str">
        <f>IF(I1069="","",VLOOKUP(I1069,Metadata!$P$2:$Q$43,2,FALSE))</f>
        <v>Europe</v>
      </c>
      <c r="K1069" s="9" t="str">
        <f t="shared" si="0"/>
        <v>Portugal</v>
      </c>
      <c r="L1069" s="9" t="s">
        <v>140</v>
      </c>
      <c r="M1069" s="9" t="str">
        <f>IF(L1069="","",VLOOKUP(L1069,Metadata!$J$2:$K$22,2,FALSE))</f>
        <v>Lisbon Metropolitan Area</v>
      </c>
      <c r="N1069" s="9" t="s">
        <v>205</v>
      </c>
      <c r="O1069" s="9" t="s">
        <v>137</v>
      </c>
      <c r="P1069" s="9" t="s">
        <v>137</v>
      </c>
      <c r="Q1069" s="10" t="str">
        <f t="shared" si="1"/>
        <v>Full Office Job</v>
      </c>
      <c r="R1069" s="10">
        <v>7</v>
      </c>
      <c r="S1069" s="9" t="s">
        <v>143</v>
      </c>
      <c r="T1069" s="9" t="s">
        <v>137</v>
      </c>
      <c r="U1069" s="9" t="str">
        <f>IF(S1069&lt;&gt;"",S1069,IF(T1069&lt;&gt;"",VLOOKUP(T1069,Metadata!$S$2:$T$228,2,FALSE),""))</f>
        <v>Technical Team Leader</v>
      </c>
      <c r="V1069" s="9" t="s">
        <v>207</v>
      </c>
      <c r="W1069" s="9" t="s">
        <v>137</v>
      </c>
      <c r="X1069" s="9" t="s">
        <v>208</v>
      </c>
      <c r="Y1069" s="9" t="s">
        <v>137</v>
      </c>
      <c r="Z1069" s="9" t="s">
        <v>218</v>
      </c>
      <c r="AA1069" s="9" t="s">
        <v>165</v>
      </c>
      <c r="AB1069" s="9" t="s">
        <v>137</v>
      </c>
      <c r="AC1069" s="9" t="s">
        <v>147</v>
      </c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 t="s">
        <v>178</v>
      </c>
      <c r="BB1069" s="9"/>
      <c r="BC1069" s="9"/>
      <c r="BD1069" s="9"/>
      <c r="BE1069" s="9"/>
      <c r="BF1069" s="9"/>
      <c r="BG1069" s="9"/>
      <c r="BH1069" s="9"/>
      <c r="BI1069" s="9" t="s">
        <v>273</v>
      </c>
      <c r="BJ1069" s="9" t="s">
        <v>167</v>
      </c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12" t="s">
        <v>273</v>
      </c>
      <c r="BY1069" s="9"/>
      <c r="BZ1069" s="9"/>
      <c r="CA1069" s="10"/>
      <c r="CB1069" s="10" t="str">
        <f t="shared" si="5"/>
        <v/>
      </c>
      <c r="CC1069" s="10"/>
      <c r="CD1069" s="9" t="str">
        <f t="shared" si="2"/>
        <v/>
      </c>
      <c r="CE1069" s="9" t="s">
        <v>168</v>
      </c>
      <c r="CF1069" s="9" t="s">
        <v>152</v>
      </c>
      <c r="CG1069" s="9">
        <f>IF(CF1069="","",VLOOKUP(CF1069,Metadata!$D$2:$H$20,2,FALSE))</f>
        <v>32500</v>
      </c>
      <c r="CH1069" s="9">
        <f>IF(CF1069="","",VLOOKUP(CF1069,Metadata!$D$2:$H$20,4,FALSE))</f>
        <v>30000</v>
      </c>
      <c r="CI1069" s="9">
        <f>IF(CF1069="","",VLOOKUP(CF1069,Metadata!$D$2:$H$20,5,FALSE))</f>
        <v>35000</v>
      </c>
      <c r="CJ1069" s="9">
        <f t="shared" si="3"/>
        <v>32500</v>
      </c>
      <c r="CK1069" s="9" t="s">
        <v>201</v>
      </c>
      <c r="CL1069" s="10">
        <v>6</v>
      </c>
      <c r="CM1069" s="10">
        <v>2</v>
      </c>
      <c r="CN1069" s="10">
        <v>5</v>
      </c>
      <c r="CO1069" s="10">
        <v>5</v>
      </c>
      <c r="CP1069" s="10">
        <v>6</v>
      </c>
      <c r="CQ1069" s="10">
        <v>7</v>
      </c>
      <c r="CR1069" s="10">
        <v>6</v>
      </c>
      <c r="CS1069" s="10">
        <v>7</v>
      </c>
      <c r="CT1069" s="10">
        <v>7</v>
      </c>
      <c r="CU1069" s="10">
        <v>6</v>
      </c>
      <c r="CV1069" s="10">
        <v>4</v>
      </c>
      <c r="CW1069" s="10">
        <v>6</v>
      </c>
      <c r="CX1069" s="10">
        <v>7</v>
      </c>
      <c r="CY1069" s="10">
        <v>5</v>
      </c>
      <c r="CZ1069" s="10">
        <v>6</v>
      </c>
      <c r="DA1069" s="10">
        <v>4</v>
      </c>
      <c r="DB1069" s="10">
        <v>5</v>
      </c>
      <c r="DC1069" s="10">
        <v>6</v>
      </c>
      <c r="DD1069" s="10">
        <v>4</v>
      </c>
      <c r="DE1069" s="10">
        <v>7</v>
      </c>
      <c r="DF1069" s="10">
        <v>6</v>
      </c>
      <c r="DG1069" s="10">
        <v>5</v>
      </c>
      <c r="DH1069" s="10">
        <v>2</v>
      </c>
      <c r="DI1069" s="10">
        <v>3</v>
      </c>
      <c r="DJ1069" s="10">
        <v>2</v>
      </c>
      <c r="DK1069" s="10">
        <v>5</v>
      </c>
      <c r="DL1069" s="10">
        <v>3</v>
      </c>
      <c r="DM1069" s="9" t="s">
        <v>154</v>
      </c>
      <c r="DN1069" s="10">
        <v>1994</v>
      </c>
      <c r="DO1069" s="9">
        <f t="shared" si="4"/>
        <v>27</v>
      </c>
      <c r="DP1069" s="9" t="s">
        <v>155</v>
      </c>
      <c r="DQ1069" s="9" t="s">
        <v>202</v>
      </c>
      <c r="DR1069" s="9" t="s">
        <v>157</v>
      </c>
      <c r="DS1069" s="9" t="s">
        <v>137</v>
      </c>
      <c r="DT1069" s="9" t="s">
        <v>181</v>
      </c>
      <c r="DU1069" s="9" t="s">
        <v>168</v>
      </c>
      <c r="DV1069" s="9" t="str">
        <f>VLOOKUP(DU1069,Metadata!$B$2:$C$7,2,FALSE)</f>
        <v>0 - 3 years</v>
      </c>
    </row>
    <row r="1070" spans="1:126">
      <c r="A1070" s="13">
        <v>1069</v>
      </c>
      <c r="B1070" s="9" t="s">
        <v>135</v>
      </c>
      <c r="C1070" s="9" t="str">
        <f>VLOOKUP(B1070,Metadata!$M$2:$N$6,2,FALSE)</f>
        <v>Permanent Employee</v>
      </c>
      <c r="D1070" s="9" t="s">
        <v>159</v>
      </c>
      <c r="E1070" s="9" t="s">
        <v>137</v>
      </c>
      <c r="F1070" s="9" t="s">
        <v>138</v>
      </c>
      <c r="G1070" s="9" t="s">
        <v>140</v>
      </c>
      <c r="H1070" s="9" t="str">
        <f>IF(G1070="","",VLOOKUP(G1070,Metadata!$J$2:$K$22,2,FALSE))</f>
        <v>Lisbon Metropolitan Area</v>
      </c>
      <c r="I1070" s="9" t="s">
        <v>138</v>
      </c>
      <c r="J1070" s="9" t="str">
        <f>IF(I1070="","",VLOOKUP(I1070,Metadata!$P$2:$Q$43,2,FALSE))</f>
        <v>Europe</v>
      </c>
      <c r="K1070" s="9" t="str">
        <f t="shared" si="0"/>
        <v>Portugal</v>
      </c>
      <c r="L1070" s="9" t="s">
        <v>140</v>
      </c>
      <c r="M1070" s="9" t="str">
        <f>IF(L1070="","",VLOOKUP(L1070,Metadata!$J$2:$K$22,2,FALSE))</f>
        <v>Lisbon Metropolitan Area</v>
      </c>
      <c r="N1070" s="9" t="s">
        <v>214</v>
      </c>
      <c r="O1070" s="9" t="s">
        <v>278</v>
      </c>
      <c r="P1070" s="9" t="s">
        <v>142</v>
      </c>
      <c r="Q1070" s="10" t="str">
        <f t="shared" si="1"/>
        <v>Full Office Job</v>
      </c>
      <c r="R1070" s="10">
        <v>5</v>
      </c>
      <c r="S1070" s="9" t="s">
        <v>332</v>
      </c>
      <c r="T1070" s="9" t="s">
        <v>137</v>
      </c>
      <c r="U1070" s="9" t="str">
        <f>IF(S1070&lt;&gt;"",S1070,IF(T1070&lt;&gt;"",VLOOKUP(T1070,Metadata!$S$2:$T$228,2,FALSE),""))</f>
        <v>UX/UI Designer</v>
      </c>
      <c r="V1070" s="9" t="s">
        <v>144</v>
      </c>
      <c r="W1070" s="9" t="s">
        <v>137</v>
      </c>
      <c r="X1070" s="9" t="s">
        <v>163</v>
      </c>
      <c r="Y1070" s="9" t="s">
        <v>137</v>
      </c>
      <c r="Z1070" s="9" t="s">
        <v>262</v>
      </c>
      <c r="AA1070" s="9" t="s">
        <v>137</v>
      </c>
      <c r="AB1070" s="9" t="s">
        <v>137</v>
      </c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 t="s">
        <v>150</v>
      </c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 t="s">
        <v>150</v>
      </c>
      <c r="BZ1070" s="9" t="s">
        <v>137</v>
      </c>
      <c r="CA1070" s="10"/>
      <c r="CB1070" s="10" t="str">
        <f t="shared" si="5"/>
        <v/>
      </c>
      <c r="CC1070" s="10"/>
      <c r="CD1070" s="9" t="str">
        <f t="shared" si="2"/>
        <v/>
      </c>
      <c r="CE1070" s="9" t="s">
        <v>168</v>
      </c>
      <c r="CF1070" s="9" t="s">
        <v>220</v>
      </c>
      <c r="CG1070" s="9">
        <f>IF(CF1070="","",VLOOKUP(CF1070,Metadata!$D$2:$H$20,2,FALSE))</f>
        <v>27500</v>
      </c>
      <c r="CH1070" s="9">
        <f>IF(CF1070="","",VLOOKUP(CF1070,Metadata!$D$2:$H$20,4,FALSE))</f>
        <v>25000</v>
      </c>
      <c r="CI1070" s="9">
        <f>IF(CF1070="","",VLOOKUP(CF1070,Metadata!$D$2:$H$20,5,FALSE))</f>
        <v>30000</v>
      </c>
      <c r="CJ1070" s="9">
        <f t="shared" si="3"/>
        <v>27500</v>
      </c>
      <c r="CK1070" s="9" t="s">
        <v>189</v>
      </c>
      <c r="CL1070" s="10">
        <v>5</v>
      </c>
      <c r="CM1070" s="10">
        <v>4</v>
      </c>
      <c r="CN1070" s="10">
        <v>7</v>
      </c>
      <c r="CO1070" s="10">
        <v>6</v>
      </c>
      <c r="CP1070" s="10">
        <v>6</v>
      </c>
      <c r="CQ1070" s="10">
        <v>6</v>
      </c>
      <c r="CR1070" s="10">
        <v>5</v>
      </c>
      <c r="CS1070" s="10">
        <v>6</v>
      </c>
      <c r="CT1070" s="10">
        <v>5</v>
      </c>
      <c r="CU1070" s="10">
        <v>5</v>
      </c>
      <c r="CV1070" s="10">
        <v>5</v>
      </c>
      <c r="CW1070" s="10">
        <v>5</v>
      </c>
      <c r="CX1070" s="10">
        <v>5</v>
      </c>
      <c r="CY1070" s="10">
        <v>5</v>
      </c>
      <c r="CZ1070" s="10">
        <v>6</v>
      </c>
      <c r="DA1070" s="10">
        <v>6</v>
      </c>
      <c r="DB1070" s="10">
        <v>4</v>
      </c>
      <c r="DC1070" s="10">
        <v>6</v>
      </c>
      <c r="DD1070" s="10">
        <v>4</v>
      </c>
      <c r="DE1070" s="10">
        <v>6</v>
      </c>
      <c r="DF1070" s="10">
        <v>5</v>
      </c>
      <c r="DG1070" s="10">
        <v>6</v>
      </c>
      <c r="DH1070" s="10">
        <v>6</v>
      </c>
      <c r="DI1070" s="10">
        <v>6</v>
      </c>
      <c r="DJ1070" s="10">
        <v>5</v>
      </c>
      <c r="DK1070" s="10">
        <v>4</v>
      </c>
      <c r="DL1070" s="10">
        <v>4</v>
      </c>
      <c r="DM1070" s="9" t="s">
        <v>154</v>
      </c>
      <c r="DN1070" s="10">
        <v>1993</v>
      </c>
      <c r="DO1070" s="9">
        <f t="shared" si="4"/>
        <v>28</v>
      </c>
      <c r="DP1070" s="9" t="s">
        <v>222</v>
      </c>
      <c r="DQ1070" s="9" t="s">
        <v>202</v>
      </c>
      <c r="DR1070" s="9" t="s">
        <v>157</v>
      </c>
      <c r="DS1070" s="9" t="s">
        <v>137</v>
      </c>
      <c r="DT1070" s="9" t="s">
        <v>181</v>
      </c>
      <c r="DU1070" s="9" t="s">
        <v>223</v>
      </c>
      <c r="DV1070" s="9" t="str">
        <f>VLOOKUP(DU1070,Metadata!$B$2:$C$7,2,FALSE)</f>
        <v>3 - 6 years</v>
      </c>
    </row>
    <row r="1071" spans="1:126">
      <c r="A1071" s="13">
        <v>1070</v>
      </c>
      <c r="B1071" s="9" t="s">
        <v>135</v>
      </c>
      <c r="C1071" s="9" t="str">
        <f>VLOOKUP(B1071,Metadata!$M$2:$N$6,2,FALSE)</f>
        <v>Permanent Employee</v>
      </c>
      <c r="D1071" s="9" t="s">
        <v>159</v>
      </c>
      <c r="E1071" s="9" t="s">
        <v>137</v>
      </c>
      <c r="F1071" s="9" t="s">
        <v>138</v>
      </c>
      <c r="G1071" s="9" t="s">
        <v>140</v>
      </c>
      <c r="H1071" s="9" t="str">
        <f>IF(G1071="","",VLOOKUP(G1071,Metadata!$J$2:$K$22,2,FALSE))</f>
        <v>Lisbon Metropolitan Area</v>
      </c>
      <c r="I1071" s="9" t="s">
        <v>138</v>
      </c>
      <c r="J1071" s="9" t="str">
        <f>IF(I1071="","",VLOOKUP(I1071,Metadata!$P$2:$Q$43,2,FALSE))</f>
        <v>Europe</v>
      </c>
      <c r="K1071" s="9" t="str">
        <f t="shared" si="0"/>
        <v>Portugal</v>
      </c>
      <c r="L1071" s="9" t="s">
        <v>172</v>
      </c>
      <c r="M1071" s="9" t="str">
        <f>IF(L1071="","",VLOOKUP(L1071,Metadata!$J$2:$K$22,2,FALSE))</f>
        <v>Porto Metropolitan Area</v>
      </c>
      <c r="N1071" s="9" t="s">
        <v>141</v>
      </c>
      <c r="O1071" s="9" t="s">
        <v>137</v>
      </c>
      <c r="P1071" s="9" t="s">
        <v>142</v>
      </c>
      <c r="Q1071" s="10" t="str">
        <f t="shared" si="1"/>
        <v>Full Office Job</v>
      </c>
      <c r="R1071" s="10">
        <v>7</v>
      </c>
      <c r="S1071" s="9" t="s">
        <v>143</v>
      </c>
      <c r="T1071" s="9" t="s">
        <v>137</v>
      </c>
      <c r="U1071" s="9" t="str">
        <f>IF(S1071&lt;&gt;"",S1071,IF(T1071&lt;&gt;"",VLOOKUP(T1071,Metadata!$S$2:$T$228,2,FALSE),""))</f>
        <v>Technical Team Leader</v>
      </c>
      <c r="V1071" s="9" t="s">
        <v>279</v>
      </c>
      <c r="W1071" s="9" t="s">
        <v>137</v>
      </c>
      <c r="X1071" s="9" t="s">
        <v>145</v>
      </c>
      <c r="Y1071" s="9" t="s">
        <v>137</v>
      </c>
      <c r="Z1071" s="9" t="s">
        <v>146</v>
      </c>
      <c r="AA1071" s="9" t="s">
        <v>165</v>
      </c>
      <c r="AB1071" s="9" t="s">
        <v>253</v>
      </c>
      <c r="AC1071" s="9" t="s">
        <v>147</v>
      </c>
      <c r="AD1071" s="9"/>
      <c r="AE1071" s="9" t="s">
        <v>194</v>
      </c>
      <c r="AF1071" s="9"/>
      <c r="AG1071" s="9"/>
      <c r="AH1071" s="9"/>
      <c r="AI1071" s="9"/>
      <c r="AJ1071" s="9" t="s">
        <v>185</v>
      </c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 t="s">
        <v>178</v>
      </c>
      <c r="BB1071" s="9"/>
      <c r="BC1071" s="9"/>
      <c r="BD1071" s="9"/>
      <c r="BE1071" s="9"/>
      <c r="BF1071" s="9"/>
      <c r="BG1071" s="9" t="s">
        <v>197</v>
      </c>
      <c r="BH1071" s="9"/>
      <c r="BI1071" s="9"/>
      <c r="BJ1071" s="9" t="s">
        <v>167</v>
      </c>
      <c r="BK1071" s="9" t="s">
        <v>198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 t="s">
        <v>445</v>
      </c>
      <c r="CA1071" s="10"/>
      <c r="CB1071" s="10" t="str">
        <f t="shared" si="5"/>
        <v/>
      </c>
      <c r="CC1071" s="10"/>
      <c r="CD1071" s="9" t="str">
        <f t="shared" si="2"/>
        <v/>
      </c>
      <c r="CE1071" s="9" t="s">
        <v>168</v>
      </c>
      <c r="CF1071" s="9" t="s">
        <v>293</v>
      </c>
      <c r="CG1071" s="9">
        <f>IF(CF1071="","",VLOOKUP(CF1071,Metadata!$D$2:$H$20,2,FALSE))</f>
        <v>52500</v>
      </c>
      <c r="CH1071" s="9">
        <f>IF(CF1071="","",VLOOKUP(CF1071,Metadata!$D$2:$H$20,4,FALSE))</f>
        <v>50000</v>
      </c>
      <c r="CI1071" s="9">
        <f>IF(CF1071="","",VLOOKUP(CF1071,Metadata!$D$2:$H$20,5,FALSE))</f>
        <v>55000</v>
      </c>
      <c r="CJ1071" s="9">
        <f t="shared" si="3"/>
        <v>52500</v>
      </c>
      <c r="CK1071" s="9" t="s">
        <v>189</v>
      </c>
      <c r="CL1071" s="10">
        <v>4</v>
      </c>
      <c r="CM1071" s="10">
        <v>4</v>
      </c>
      <c r="CN1071" s="10">
        <v>7</v>
      </c>
      <c r="CO1071" s="10">
        <v>7</v>
      </c>
      <c r="CP1071" s="10">
        <v>7</v>
      </c>
      <c r="CQ1071" s="10">
        <v>4</v>
      </c>
      <c r="CR1071" s="10">
        <v>7</v>
      </c>
      <c r="CS1071" s="10">
        <v>7</v>
      </c>
      <c r="CT1071" s="10">
        <v>5</v>
      </c>
      <c r="CU1071" s="10">
        <v>5</v>
      </c>
      <c r="CV1071" s="10">
        <v>5</v>
      </c>
      <c r="CW1071" s="10">
        <v>5</v>
      </c>
      <c r="CX1071" s="10">
        <v>7</v>
      </c>
      <c r="CY1071" s="10">
        <v>7</v>
      </c>
      <c r="CZ1071" s="10">
        <v>7</v>
      </c>
      <c r="DA1071" s="10">
        <v>6</v>
      </c>
      <c r="DB1071" s="10">
        <v>4</v>
      </c>
      <c r="DC1071" s="10">
        <v>7</v>
      </c>
      <c r="DD1071" s="10">
        <v>7</v>
      </c>
      <c r="DE1071" s="10">
        <v>7</v>
      </c>
      <c r="DF1071" s="10">
        <v>1</v>
      </c>
      <c r="DG1071" s="10">
        <v>4</v>
      </c>
      <c r="DH1071" s="10">
        <v>4</v>
      </c>
      <c r="DI1071" s="10">
        <v>7</v>
      </c>
      <c r="DJ1071" s="10">
        <v>4</v>
      </c>
      <c r="DK1071" s="10">
        <v>6</v>
      </c>
      <c r="DL1071" s="10">
        <v>7</v>
      </c>
      <c r="DM1071" s="9" t="s">
        <v>154</v>
      </c>
      <c r="DN1071" s="10">
        <v>1983</v>
      </c>
      <c r="DO1071" s="9">
        <f t="shared" si="4"/>
        <v>38</v>
      </c>
      <c r="DP1071" s="9" t="s">
        <v>155</v>
      </c>
      <c r="DQ1071" s="9" t="s">
        <v>156</v>
      </c>
      <c r="DR1071" s="9" t="s">
        <v>170</v>
      </c>
      <c r="DS1071" s="9" t="s">
        <v>137</v>
      </c>
      <c r="DT1071" s="9" t="s">
        <v>181</v>
      </c>
      <c r="DU1071" s="9" t="s">
        <v>158</v>
      </c>
      <c r="DV1071" s="9" t="str">
        <f>VLOOKUP(DU1071,Metadata!$B$2:$C$7,2,FALSE)</f>
        <v>6+ years</v>
      </c>
    </row>
    <row r="1072" spans="1:126">
      <c r="A1072" s="13">
        <v>1071</v>
      </c>
      <c r="B1072" s="9" t="s">
        <v>171</v>
      </c>
      <c r="C1072" s="9" t="str">
        <f>VLOOKUP(B1072,Metadata!$M$2:$N$6,2,FALSE)</f>
        <v>Contractor</v>
      </c>
      <c r="D1072" s="9" t="s">
        <v>137</v>
      </c>
      <c r="E1072" s="9" t="s">
        <v>136</v>
      </c>
      <c r="F1072" s="9" t="s">
        <v>138</v>
      </c>
      <c r="G1072" s="9" t="s">
        <v>190</v>
      </c>
      <c r="H1072" s="9" t="str">
        <f>IF(G1072="","",VLOOKUP(G1072,Metadata!$J$2:$K$22,2,FALSE))</f>
        <v>North</v>
      </c>
      <c r="I1072" s="9" t="s">
        <v>524</v>
      </c>
      <c r="J1072" s="9" t="str">
        <f>IF(I1072="","",VLOOKUP(I1072,Metadata!$P$2:$Q$43,2,FALSE))</f>
        <v>Europe</v>
      </c>
      <c r="K1072" s="9" t="str">
        <f t="shared" si="0"/>
        <v>International</v>
      </c>
      <c r="L1072" s="9" t="s">
        <v>137</v>
      </c>
      <c r="M1072" s="9" t="str">
        <f>IF(L1072="","",VLOOKUP(L1072,Metadata!$J$2:$K$22,2,FALSE))</f>
        <v/>
      </c>
      <c r="N1072" s="9" t="s">
        <v>141</v>
      </c>
      <c r="O1072" s="9" t="s">
        <v>137</v>
      </c>
      <c r="P1072" s="9" t="s">
        <v>191</v>
      </c>
      <c r="Q1072" s="10" t="str">
        <f t="shared" si="1"/>
        <v>Remote Job (full or flexible)</v>
      </c>
      <c r="R1072" s="10">
        <v>7</v>
      </c>
      <c r="S1072" s="9" t="s">
        <v>161</v>
      </c>
      <c r="T1072" s="9" t="s">
        <v>137</v>
      </c>
      <c r="U1072" s="9" t="str">
        <f>IF(S1072&lt;&gt;"",S1072,IF(T1072&lt;&gt;"",VLOOKUP(T1072,Metadata!$S$2:$T$228,2,FALSE),""))</f>
        <v>Full-Stack Developer</v>
      </c>
      <c r="V1072" s="9" t="s">
        <v>274</v>
      </c>
      <c r="W1072" s="9" t="s">
        <v>137</v>
      </c>
      <c r="X1072" s="9" t="s">
        <v>145</v>
      </c>
      <c r="Y1072" s="9" t="s">
        <v>137</v>
      </c>
      <c r="Z1072" s="9" t="s">
        <v>224</v>
      </c>
      <c r="AA1072" s="9" t="s">
        <v>165</v>
      </c>
      <c r="AB1072" s="9" t="s">
        <v>137</v>
      </c>
      <c r="AC1072" s="9"/>
      <c r="AD1072" s="9"/>
      <c r="AE1072" s="9"/>
      <c r="AF1072" s="9"/>
      <c r="AG1072" s="9" t="s">
        <v>166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 t="s">
        <v>167</v>
      </c>
      <c r="BK1072" s="9"/>
      <c r="BL1072" s="9"/>
      <c r="BM1072" s="9"/>
      <c r="BN1072" s="9"/>
      <c r="BO1072" s="9"/>
      <c r="BP1072" s="9" t="s">
        <v>179</v>
      </c>
      <c r="BQ1072" s="9"/>
      <c r="BR1072" s="9"/>
      <c r="BS1072" s="9"/>
      <c r="BT1072" s="9"/>
      <c r="BU1072" s="9"/>
      <c r="BV1072" s="9"/>
      <c r="BW1072" s="9" t="s">
        <v>286</v>
      </c>
      <c r="BX1072" s="9"/>
      <c r="BY1072" s="9"/>
      <c r="BZ1072" s="9"/>
      <c r="CA1072" s="10">
        <v>6</v>
      </c>
      <c r="CB1072" s="10" t="str">
        <f t="shared" si="5"/>
        <v>4 to 6 months</v>
      </c>
      <c r="CC1072" s="10">
        <v>35</v>
      </c>
      <c r="CD1072" s="9">
        <f t="shared" si="2"/>
        <v>56000</v>
      </c>
      <c r="CE1072" s="9" t="s">
        <v>137</v>
      </c>
      <c r="CF1072" s="9" t="s">
        <v>137</v>
      </c>
      <c r="CG1072" s="9" t="str">
        <f>IF(CF1072="","",VLOOKUP(CF1072,Metadata!$D$2:$H$20,2,FALSE))</f>
        <v/>
      </c>
      <c r="CH1072" s="9" t="str">
        <f>IF(CF1072="","",VLOOKUP(CF1072,Metadata!$D$2:$H$20,4,FALSE))</f>
        <v/>
      </c>
      <c r="CI1072" s="9" t="str">
        <f>IF(CF1072="","",VLOOKUP(CF1072,Metadata!$D$2:$H$20,5,FALSE))</f>
        <v/>
      </c>
      <c r="CJ1072" s="9">
        <f t="shared" si="3"/>
        <v>56000</v>
      </c>
      <c r="CK1072" s="9" t="s">
        <v>277</v>
      </c>
      <c r="CL1072" s="10">
        <v>6</v>
      </c>
      <c r="CM1072" s="10">
        <v>3</v>
      </c>
      <c r="CN1072" s="10">
        <v>5</v>
      </c>
      <c r="CO1072" s="10">
        <v>5</v>
      </c>
      <c r="CP1072" s="10">
        <v>5</v>
      </c>
      <c r="CQ1072" s="10">
        <v>5</v>
      </c>
      <c r="CR1072" s="10">
        <v>7</v>
      </c>
      <c r="CS1072" s="10">
        <v>7</v>
      </c>
      <c r="CT1072" s="10">
        <v>7</v>
      </c>
      <c r="CU1072" s="10">
        <v>7</v>
      </c>
      <c r="CV1072" s="10">
        <v>5</v>
      </c>
      <c r="CW1072" s="10">
        <v>5</v>
      </c>
      <c r="CX1072" s="10">
        <v>5</v>
      </c>
      <c r="CY1072" s="10">
        <v>5</v>
      </c>
      <c r="CZ1072" s="10">
        <v>5</v>
      </c>
      <c r="DA1072" s="10">
        <v>5</v>
      </c>
      <c r="DB1072" s="10">
        <v>5</v>
      </c>
      <c r="DC1072" s="10">
        <v>5</v>
      </c>
      <c r="DD1072" s="10">
        <v>5</v>
      </c>
      <c r="DE1072" s="10">
        <v>5</v>
      </c>
      <c r="DF1072" s="10">
        <v>5</v>
      </c>
      <c r="DG1072" s="10">
        <v>5</v>
      </c>
      <c r="DH1072" s="10">
        <v>5</v>
      </c>
      <c r="DI1072" s="10">
        <v>5</v>
      </c>
      <c r="DJ1072" s="10">
        <v>5</v>
      </c>
      <c r="DK1072" s="10">
        <v>5</v>
      </c>
      <c r="DL1072" s="10">
        <v>5</v>
      </c>
      <c r="DM1072" s="9" t="s">
        <v>154</v>
      </c>
      <c r="DN1072" s="10">
        <v>1990</v>
      </c>
      <c r="DO1072" s="9">
        <f t="shared" si="4"/>
        <v>31</v>
      </c>
      <c r="DP1072" s="9" t="s">
        <v>155</v>
      </c>
      <c r="DQ1072" s="9" t="s">
        <v>156</v>
      </c>
      <c r="DR1072" s="9" t="s">
        <v>157</v>
      </c>
      <c r="DS1072" s="9" t="s">
        <v>137</v>
      </c>
      <c r="DT1072" s="9" t="s">
        <v>181</v>
      </c>
      <c r="DU1072" s="9" t="s">
        <v>203</v>
      </c>
      <c r="DV1072" s="9" t="str">
        <f>VLOOKUP(DU1072,Metadata!$B$2:$C$7,2,FALSE)</f>
        <v>6+ years</v>
      </c>
    </row>
    <row r="1073" spans="1:126">
      <c r="A1073" s="13">
        <v>1072</v>
      </c>
      <c r="B1073" s="9" t="s">
        <v>135</v>
      </c>
      <c r="C1073" s="9" t="str">
        <f>VLOOKUP(B1073,Metadata!$M$2:$N$6,2,FALSE)</f>
        <v>Permanent Employee</v>
      </c>
      <c r="D1073" s="9" t="s">
        <v>159</v>
      </c>
      <c r="E1073" s="9" t="s">
        <v>137</v>
      </c>
      <c r="F1073" s="9" t="s">
        <v>138</v>
      </c>
      <c r="G1073" s="9" t="s">
        <v>140</v>
      </c>
      <c r="H1073" s="9" t="str">
        <f>IF(G1073="","",VLOOKUP(G1073,Metadata!$J$2:$K$22,2,FALSE))</f>
        <v>Lisbon Metropolitan Area</v>
      </c>
      <c r="I1073" s="9" t="s">
        <v>138</v>
      </c>
      <c r="J1073" s="9" t="str">
        <f>IF(I1073="","",VLOOKUP(I1073,Metadata!$P$2:$Q$43,2,FALSE))</f>
        <v>Europe</v>
      </c>
      <c r="K1073" s="9" t="str">
        <f t="shared" si="0"/>
        <v>Portugal</v>
      </c>
      <c r="L1073" s="9" t="s">
        <v>140</v>
      </c>
      <c r="M1073" s="9" t="str">
        <f>IF(L1073="","",VLOOKUP(L1073,Metadata!$J$2:$K$22,2,FALSE))</f>
        <v>Lisbon Metropolitan Area</v>
      </c>
      <c r="N1073" s="9" t="s">
        <v>141</v>
      </c>
      <c r="O1073" s="9" t="s">
        <v>137</v>
      </c>
      <c r="P1073" s="9" t="s">
        <v>142</v>
      </c>
      <c r="Q1073" s="10" t="str">
        <f t="shared" si="1"/>
        <v>Full Office Job</v>
      </c>
      <c r="R1073" s="10">
        <v>4</v>
      </c>
      <c r="S1073" s="9" t="s">
        <v>161</v>
      </c>
      <c r="T1073" s="9" t="s">
        <v>137</v>
      </c>
      <c r="U1073" s="9" t="str">
        <f>IF(S1073&lt;&gt;"",S1073,IF(T1073&lt;&gt;"",VLOOKUP(T1073,Metadata!$S$2:$T$228,2,FALSE),""))</f>
        <v>Full-Stack Developer</v>
      </c>
      <c r="V1073" s="9" t="s">
        <v>217</v>
      </c>
      <c r="W1073" s="9" t="s">
        <v>137</v>
      </c>
      <c r="X1073" s="9" t="s">
        <v>208</v>
      </c>
      <c r="Y1073" s="9" t="s">
        <v>137</v>
      </c>
      <c r="Z1073" s="9" t="s">
        <v>184</v>
      </c>
      <c r="AA1073" s="9" t="s">
        <v>165</v>
      </c>
      <c r="AB1073" s="9" t="s">
        <v>253</v>
      </c>
      <c r="AC1073" s="9"/>
      <c r="AD1073" s="9"/>
      <c r="AE1073" s="9"/>
      <c r="AF1073" s="9" t="s">
        <v>243</v>
      </c>
      <c r="AG1073" s="9" t="s">
        <v>166</v>
      </c>
      <c r="AH1073" s="9"/>
      <c r="AI1073" s="9"/>
      <c r="AJ1073" s="9" t="s">
        <v>185</v>
      </c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 t="s">
        <v>178</v>
      </c>
      <c r="BB1073" s="9"/>
      <c r="BC1073" s="9" t="s">
        <v>339</v>
      </c>
      <c r="BD1073" s="9"/>
      <c r="BE1073" s="9"/>
      <c r="BF1073" s="9"/>
      <c r="BG1073" s="9"/>
      <c r="BH1073" s="9"/>
      <c r="BI1073" s="9"/>
      <c r="BJ1073" s="9" t="s">
        <v>167</v>
      </c>
      <c r="BK1073" s="9"/>
      <c r="BL1073" s="9" t="s">
        <v>199</v>
      </c>
      <c r="BM1073" s="9"/>
      <c r="BN1073" s="9" t="s">
        <v>186</v>
      </c>
      <c r="BO1073" s="9"/>
      <c r="BP1073" s="9" t="s">
        <v>179</v>
      </c>
      <c r="BQ1073" s="9"/>
      <c r="BR1073" s="9" t="s">
        <v>247</v>
      </c>
      <c r="BS1073" s="9" t="s">
        <v>200</v>
      </c>
      <c r="BT1073" s="9"/>
      <c r="BU1073" s="9"/>
      <c r="BV1073" s="9"/>
      <c r="BW1073" s="9"/>
      <c r="BX1073" s="9"/>
      <c r="BY1073" s="9"/>
      <c r="BZ1073" s="9"/>
      <c r="CA1073" s="10"/>
      <c r="CB1073" s="10" t="str">
        <f t="shared" si="5"/>
        <v/>
      </c>
      <c r="CC1073" s="10"/>
      <c r="CD1073" s="9" t="str">
        <f t="shared" si="2"/>
        <v/>
      </c>
      <c r="CE1073" s="9" t="s">
        <v>232</v>
      </c>
      <c r="CF1073" s="9" t="s">
        <v>169</v>
      </c>
      <c r="CG1073" s="9">
        <f>IF(CF1073="","",VLOOKUP(CF1073,Metadata!$D$2:$H$20,2,FALSE))</f>
        <v>12500</v>
      </c>
      <c r="CH1073" s="9">
        <f>IF(CF1073="","",VLOOKUP(CF1073,Metadata!$D$2:$H$20,4,FALSE))</f>
        <v>0</v>
      </c>
      <c r="CI1073" s="9">
        <f>IF(CF1073="","",VLOOKUP(CF1073,Metadata!$D$2:$H$20,5,FALSE))</f>
        <v>15000</v>
      </c>
      <c r="CJ1073" s="9">
        <f t="shared" si="3"/>
        <v>12500</v>
      </c>
      <c r="CK1073" s="9" t="s">
        <v>189</v>
      </c>
      <c r="CL1073" s="10">
        <v>1</v>
      </c>
      <c r="CM1073" s="10">
        <v>5</v>
      </c>
      <c r="CN1073" s="10">
        <v>5</v>
      </c>
      <c r="CO1073" s="10">
        <v>5</v>
      </c>
      <c r="CP1073" s="10">
        <v>6</v>
      </c>
      <c r="CQ1073" s="10">
        <v>6</v>
      </c>
      <c r="CR1073" s="10">
        <v>4</v>
      </c>
      <c r="CS1073" s="10">
        <v>6</v>
      </c>
      <c r="CT1073" s="10">
        <v>6</v>
      </c>
      <c r="CU1073" s="10">
        <v>6</v>
      </c>
      <c r="CV1073" s="10">
        <v>6</v>
      </c>
      <c r="CW1073" s="10">
        <v>4</v>
      </c>
      <c r="CX1073" s="10">
        <v>4</v>
      </c>
      <c r="CY1073" s="10">
        <v>6</v>
      </c>
      <c r="CZ1073" s="10">
        <v>5</v>
      </c>
      <c r="DA1073" s="10">
        <v>5</v>
      </c>
      <c r="DB1073" s="10">
        <v>5</v>
      </c>
      <c r="DC1073" s="10">
        <v>5</v>
      </c>
      <c r="DD1073" s="10">
        <v>5</v>
      </c>
      <c r="DE1073" s="10">
        <v>5</v>
      </c>
      <c r="DF1073" s="10">
        <v>5</v>
      </c>
      <c r="DG1073" s="10">
        <v>6</v>
      </c>
      <c r="DH1073" s="10">
        <v>6</v>
      </c>
      <c r="DI1073" s="10">
        <v>6</v>
      </c>
      <c r="DJ1073" s="10">
        <v>6</v>
      </c>
      <c r="DK1073" s="10">
        <v>6</v>
      </c>
      <c r="DL1073" s="10">
        <v>6</v>
      </c>
      <c r="DM1073" s="9" t="s">
        <v>154</v>
      </c>
      <c r="DN1073" s="10">
        <v>1993</v>
      </c>
      <c r="DO1073" s="9">
        <f t="shared" si="4"/>
        <v>28</v>
      </c>
      <c r="DP1073" s="9" t="s">
        <v>155</v>
      </c>
      <c r="DQ1073" s="9" t="s">
        <v>156</v>
      </c>
      <c r="DR1073" s="9" t="s">
        <v>342</v>
      </c>
      <c r="DS1073" s="9" t="s">
        <v>137</v>
      </c>
      <c r="DT1073" s="9" t="s">
        <v>181</v>
      </c>
      <c r="DU1073" s="9" t="s">
        <v>168</v>
      </c>
      <c r="DV1073" s="9" t="str">
        <f>VLOOKUP(DU1073,Metadata!$B$2:$C$7,2,FALSE)</f>
        <v>0 - 3 years</v>
      </c>
    </row>
    <row r="1074" spans="1:126">
      <c r="A1074" s="13">
        <v>1073</v>
      </c>
      <c r="B1074" s="9" t="s">
        <v>135</v>
      </c>
      <c r="C1074" s="9" t="str">
        <f>VLOOKUP(B1074,Metadata!$M$2:$N$6,2,FALSE)</f>
        <v>Permanent Employee</v>
      </c>
      <c r="D1074" s="9" t="s">
        <v>159</v>
      </c>
      <c r="E1074" s="9" t="s">
        <v>137</v>
      </c>
      <c r="F1074" s="9" t="s">
        <v>138</v>
      </c>
      <c r="G1074" s="9" t="s">
        <v>172</v>
      </c>
      <c r="H1074" s="9" t="str">
        <f>IF(G1074="","",VLOOKUP(G1074,Metadata!$J$2:$K$22,2,FALSE))</f>
        <v>Porto Metropolitan Area</v>
      </c>
      <c r="I1074" s="9" t="s">
        <v>320</v>
      </c>
      <c r="J1074" s="9" t="str">
        <f>IF(I1074="","",VLOOKUP(I1074,Metadata!$P$2:$Q$43,2,FALSE))</f>
        <v>Europe</v>
      </c>
      <c r="K1074" s="9" t="str">
        <f t="shared" si="0"/>
        <v>International</v>
      </c>
      <c r="L1074" s="9" t="s">
        <v>137</v>
      </c>
      <c r="M1074" s="9" t="str">
        <f>IF(L1074="","",VLOOKUP(L1074,Metadata!$J$2:$K$22,2,FALSE))</f>
        <v/>
      </c>
      <c r="N1074" s="9" t="s">
        <v>141</v>
      </c>
      <c r="O1074" s="9" t="s">
        <v>137</v>
      </c>
      <c r="P1074" s="9" t="s">
        <v>191</v>
      </c>
      <c r="Q1074" s="10" t="str">
        <f t="shared" si="1"/>
        <v>Remote Job (full or flexible)</v>
      </c>
      <c r="R1074" s="10">
        <v>5</v>
      </c>
      <c r="S1074" s="9" t="s">
        <v>192</v>
      </c>
      <c r="T1074" s="9" t="s">
        <v>137</v>
      </c>
      <c r="U1074" s="9" t="str">
        <f>IF(S1074&lt;&gt;"",S1074,IF(T1074&lt;&gt;"",VLOOKUP(T1074,Metadata!$S$2:$T$228,2,FALSE),""))</f>
        <v>Back-End Developer</v>
      </c>
      <c r="V1074" s="9" t="s">
        <v>400</v>
      </c>
      <c r="W1074" s="9" t="s">
        <v>137</v>
      </c>
      <c r="X1074" s="9" t="s">
        <v>145</v>
      </c>
      <c r="Y1074" s="9" t="s">
        <v>137</v>
      </c>
      <c r="Z1074" s="9" t="s">
        <v>184</v>
      </c>
      <c r="AA1074" s="9" t="s">
        <v>165</v>
      </c>
      <c r="AB1074" s="9" t="s">
        <v>253</v>
      </c>
      <c r="AC1074" s="9" t="s">
        <v>147</v>
      </c>
      <c r="AD1074" s="9"/>
      <c r="AE1074" s="9" t="s">
        <v>194</v>
      </c>
      <c r="AF1074" s="9"/>
      <c r="AG1074" s="9" t="s">
        <v>166</v>
      </c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 t="s">
        <v>167</v>
      </c>
      <c r="BK1074" s="9" t="s">
        <v>198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10"/>
      <c r="CB1074" s="10" t="str">
        <f t="shared" si="5"/>
        <v/>
      </c>
      <c r="CC1074" s="10"/>
      <c r="CD1074" s="9" t="str">
        <f t="shared" si="2"/>
        <v/>
      </c>
      <c r="CE1074" s="9" t="s">
        <v>168</v>
      </c>
      <c r="CF1074" s="9" t="s">
        <v>254</v>
      </c>
      <c r="CG1074" s="9">
        <f>IF(CF1074="","",VLOOKUP(CF1074,Metadata!$D$2:$H$20,2,FALSE))</f>
        <v>37500</v>
      </c>
      <c r="CH1074" s="9">
        <f>IF(CF1074="","",VLOOKUP(CF1074,Metadata!$D$2:$H$20,4,FALSE))</f>
        <v>35000</v>
      </c>
      <c r="CI1074" s="9">
        <f>IF(CF1074="","",VLOOKUP(CF1074,Metadata!$D$2:$H$20,5,FALSE))</f>
        <v>40000</v>
      </c>
      <c r="CJ1074" s="9">
        <f t="shared" si="3"/>
        <v>37500</v>
      </c>
      <c r="CK1074" s="9" t="s">
        <v>153</v>
      </c>
      <c r="CL1074" s="10">
        <v>6</v>
      </c>
      <c r="CM1074" s="10">
        <v>1</v>
      </c>
      <c r="CN1074" s="10">
        <v>7</v>
      </c>
      <c r="CO1074" s="10">
        <v>6</v>
      </c>
      <c r="CP1074" s="10">
        <v>4</v>
      </c>
      <c r="CQ1074" s="10">
        <v>6</v>
      </c>
      <c r="CR1074" s="10">
        <v>6</v>
      </c>
      <c r="CS1074" s="10">
        <v>3</v>
      </c>
      <c r="CT1074" s="10">
        <v>6</v>
      </c>
      <c r="CU1074" s="10">
        <v>4</v>
      </c>
      <c r="CV1074" s="10">
        <v>5</v>
      </c>
      <c r="CW1074" s="10">
        <v>2</v>
      </c>
      <c r="CX1074" s="10">
        <v>6</v>
      </c>
      <c r="CY1074" s="10">
        <v>4</v>
      </c>
      <c r="CZ1074" s="10">
        <v>4</v>
      </c>
      <c r="DA1074" s="10">
        <v>5</v>
      </c>
      <c r="DB1074" s="10">
        <v>3</v>
      </c>
      <c r="DC1074" s="10">
        <v>7</v>
      </c>
      <c r="DD1074" s="10">
        <v>1</v>
      </c>
      <c r="DE1074" s="10">
        <v>6</v>
      </c>
      <c r="DF1074" s="10">
        <v>6</v>
      </c>
      <c r="DG1074" s="10">
        <v>5</v>
      </c>
      <c r="DH1074" s="10">
        <v>5</v>
      </c>
      <c r="DI1074" s="10">
        <v>6</v>
      </c>
      <c r="DJ1074" s="10">
        <v>1</v>
      </c>
      <c r="DK1074" s="10">
        <v>3</v>
      </c>
      <c r="DL1074" s="10">
        <v>4</v>
      </c>
      <c r="DM1074" s="9" t="s">
        <v>154</v>
      </c>
      <c r="DN1074" s="10">
        <v>1986</v>
      </c>
      <c r="DO1074" s="9">
        <f t="shared" si="4"/>
        <v>35</v>
      </c>
      <c r="DP1074" s="9" t="s">
        <v>155</v>
      </c>
      <c r="DQ1074" s="9" t="s">
        <v>156</v>
      </c>
      <c r="DR1074" s="9" t="s">
        <v>157</v>
      </c>
      <c r="DS1074" s="9" t="s">
        <v>137</v>
      </c>
      <c r="DT1074" s="9" t="s">
        <v>181</v>
      </c>
      <c r="DU1074" s="9" t="s">
        <v>203</v>
      </c>
      <c r="DV1074" s="9" t="str">
        <f>VLOOKUP(DU1074,Metadata!$B$2:$C$7,2,FALSE)</f>
        <v>6+ years</v>
      </c>
    </row>
    <row r="1075" spans="1:126">
      <c r="A1075" s="13">
        <v>1074</v>
      </c>
      <c r="B1075" s="9" t="s">
        <v>135</v>
      </c>
      <c r="C1075" s="9" t="str">
        <f>VLOOKUP(B1075,Metadata!$M$2:$N$6,2,FALSE)</f>
        <v>Permanent Employee</v>
      </c>
      <c r="D1075" s="9" t="s">
        <v>136</v>
      </c>
      <c r="E1075" s="9" t="s">
        <v>137</v>
      </c>
      <c r="F1075" s="9" t="s">
        <v>138</v>
      </c>
      <c r="G1075" s="9" t="s">
        <v>172</v>
      </c>
      <c r="H1075" s="9" t="str">
        <f>IF(G1075="","",VLOOKUP(G1075,Metadata!$J$2:$K$22,2,FALSE))</f>
        <v>Porto Metropolitan Area</v>
      </c>
      <c r="I1075" s="9" t="s">
        <v>138</v>
      </c>
      <c r="J1075" s="9" t="str">
        <f>IF(I1075="","",VLOOKUP(I1075,Metadata!$P$2:$Q$43,2,FALSE))</f>
        <v>Europe</v>
      </c>
      <c r="K1075" s="9" t="str">
        <f t="shared" si="0"/>
        <v>Portugal</v>
      </c>
      <c r="L1075" s="9" t="s">
        <v>172</v>
      </c>
      <c r="M1075" s="9" t="str">
        <f>IF(L1075="","",VLOOKUP(L1075,Metadata!$J$2:$K$22,2,FALSE))</f>
        <v>Porto Metropolitan Area</v>
      </c>
      <c r="N1075" s="9" t="s">
        <v>141</v>
      </c>
      <c r="O1075" s="9" t="s">
        <v>137</v>
      </c>
      <c r="P1075" s="9" t="s">
        <v>191</v>
      </c>
      <c r="Q1075" s="10" t="str">
        <f t="shared" si="1"/>
        <v>Remote Job (full or flexible)</v>
      </c>
      <c r="R1075" s="10">
        <v>7</v>
      </c>
      <c r="S1075" s="9" t="s">
        <v>206</v>
      </c>
      <c r="T1075" s="9" t="s">
        <v>137</v>
      </c>
      <c r="U1075" s="9" t="str">
        <f>IF(S1075&lt;&gt;"",S1075,IF(T1075&lt;&gt;"",VLOOKUP(T1075,Metadata!$S$2:$T$228,2,FALSE),""))</f>
        <v>Mobile Apps Developer</v>
      </c>
      <c r="V1075" s="9" t="s">
        <v>279</v>
      </c>
      <c r="W1075" s="9" t="s">
        <v>137</v>
      </c>
      <c r="X1075" s="9" t="s">
        <v>252</v>
      </c>
      <c r="Y1075" s="9" t="s">
        <v>137</v>
      </c>
      <c r="Z1075" s="9" t="s">
        <v>262</v>
      </c>
      <c r="AA1075" s="9" t="s">
        <v>137</v>
      </c>
      <c r="AB1075" s="9" t="s">
        <v>137</v>
      </c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 t="s">
        <v>284</v>
      </c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 t="s">
        <v>150</v>
      </c>
      <c r="BZ1075" s="9" t="s">
        <v>137</v>
      </c>
      <c r="CA1075" s="10"/>
      <c r="CB1075" s="10" t="str">
        <f t="shared" si="5"/>
        <v/>
      </c>
      <c r="CC1075" s="10"/>
      <c r="CD1075" s="9" t="str">
        <f t="shared" si="2"/>
        <v/>
      </c>
      <c r="CE1075" s="9" t="s">
        <v>232</v>
      </c>
      <c r="CF1075" s="9" t="s">
        <v>236</v>
      </c>
      <c r="CG1075" s="9">
        <f>IF(CF1075="","",VLOOKUP(CF1075,Metadata!$D$2:$H$20,2,FALSE))</f>
        <v>47500</v>
      </c>
      <c r="CH1075" s="9">
        <f>IF(CF1075="","",VLOOKUP(CF1075,Metadata!$D$2:$H$20,4,FALSE))</f>
        <v>45000</v>
      </c>
      <c r="CI1075" s="9">
        <f>IF(CF1075="","",VLOOKUP(CF1075,Metadata!$D$2:$H$20,5,FALSE))</f>
        <v>50000</v>
      </c>
      <c r="CJ1075" s="9">
        <f t="shared" si="3"/>
        <v>47500</v>
      </c>
      <c r="CK1075" s="9" t="s">
        <v>221</v>
      </c>
      <c r="CL1075" s="10">
        <v>5</v>
      </c>
      <c r="CM1075" s="10">
        <v>5</v>
      </c>
      <c r="CN1075" s="10">
        <v>7</v>
      </c>
      <c r="CO1075" s="10">
        <v>7</v>
      </c>
      <c r="CP1075" s="10">
        <v>5</v>
      </c>
      <c r="CQ1075" s="10">
        <v>6</v>
      </c>
      <c r="CR1075" s="10">
        <v>7</v>
      </c>
      <c r="CS1075" s="10">
        <v>7</v>
      </c>
      <c r="CT1075" s="10">
        <v>6</v>
      </c>
      <c r="CU1075" s="10">
        <v>7</v>
      </c>
      <c r="CV1075" s="10">
        <v>4</v>
      </c>
      <c r="CW1075" s="10">
        <v>6</v>
      </c>
      <c r="CX1075" s="10">
        <v>6</v>
      </c>
      <c r="CY1075" s="10">
        <v>6</v>
      </c>
      <c r="CZ1075" s="10">
        <v>4</v>
      </c>
      <c r="DA1075" s="10">
        <v>6</v>
      </c>
      <c r="DB1075" s="10">
        <v>6</v>
      </c>
      <c r="DC1075" s="10">
        <v>7</v>
      </c>
      <c r="DD1075" s="10">
        <v>5</v>
      </c>
      <c r="DE1075" s="10">
        <v>6</v>
      </c>
      <c r="DF1075" s="10">
        <v>5</v>
      </c>
      <c r="DG1075" s="10">
        <v>5</v>
      </c>
      <c r="DH1075" s="10">
        <v>5</v>
      </c>
      <c r="DI1075" s="10">
        <v>7</v>
      </c>
      <c r="DJ1075" s="10">
        <v>4</v>
      </c>
      <c r="DK1075" s="10">
        <v>5</v>
      </c>
      <c r="DL1075" s="10">
        <v>6</v>
      </c>
      <c r="DM1075" s="9" t="s">
        <v>296</v>
      </c>
      <c r="DN1075" s="10">
        <v>1982</v>
      </c>
      <c r="DO1075" s="9">
        <f t="shared" si="4"/>
        <v>39</v>
      </c>
      <c r="DP1075" s="9" t="s">
        <v>155</v>
      </c>
      <c r="DQ1075" s="9" t="s">
        <v>156</v>
      </c>
      <c r="DR1075" s="9" t="s">
        <v>157</v>
      </c>
      <c r="DS1075" s="9" t="s">
        <v>137</v>
      </c>
      <c r="DT1075" s="9" t="s">
        <v>181</v>
      </c>
      <c r="DU1075" s="9" t="s">
        <v>158</v>
      </c>
      <c r="DV1075" s="9" t="str">
        <f>VLOOKUP(DU1075,Metadata!$B$2:$C$7,2,FALSE)</f>
        <v>6+ years</v>
      </c>
    </row>
    <row r="1076" spans="1:126">
      <c r="A1076" s="13">
        <v>1075</v>
      </c>
      <c r="B1076" s="9" t="s">
        <v>135</v>
      </c>
      <c r="C1076" s="9" t="str">
        <f>VLOOKUP(B1076,Metadata!$M$2:$N$6,2,FALSE)</f>
        <v>Permanent Employee</v>
      </c>
      <c r="D1076" s="9" t="s">
        <v>136</v>
      </c>
      <c r="E1076" s="9" t="s">
        <v>137</v>
      </c>
      <c r="F1076" s="9" t="s">
        <v>138</v>
      </c>
      <c r="G1076" s="9" t="s">
        <v>140</v>
      </c>
      <c r="H1076" s="9" t="str">
        <f>IF(G1076="","",VLOOKUP(G1076,Metadata!$J$2:$K$22,2,FALSE))</f>
        <v>Lisbon Metropolitan Area</v>
      </c>
      <c r="I1076" s="9" t="s">
        <v>138</v>
      </c>
      <c r="J1076" s="9" t="str">
        <f>IF(I1076="","",VLOOKUP(I1076,Metadata!$P$2:$Q$43,2,FALSE))</f>
        <v>Europe</v>
      </c>
      <c r="K1076" s="9" t="str">
        <f t="shared" si="0"/>
        <v>Portugal</v>
      </c>
      <c r="L1076" s="9" t="s">
        <v>140</v>
      </c>
      <c r="M1076" s="9" t="str">
        <f>IF(L1076="","",VLOOKUP(L1076,Metadata!$J$2:$K$22,2,FALSE))</f>
        <v>Lisbon Metropolitan Area</v>
      </c>
      <c r="N1076" s="9" t="s">
        <v>141</v>
      </c>
      <c r="O1076" s="9" t="s">
        <v>137</v>
      </c>
      <c r="P1076" s="9" t="s">
        <v>142</v>
      </c>
      <c r="Q1076" s="10" t="str">
        <f t="shared" si="1"/>
        <v>Full Office Job</v>
      </c>
      <c r="R1076" s="10">
        <v>6</v>
      </c>
      <c r="S1076" s="9" t="s">
        <v>192</v>
      </c>
      <c r="T1076" s="9" t="s">
        <v>137</v>
      </c>
      <c r="U1076" s="9" t="str">
        <f>IF(S1076&lt;&gt;"",S1076,IF(T1076&lt;&gt;"",VLOOKUP(T1076,Metadata!$S$2:$T$228,2,FALSE),""))</f>
        <v>Back-End Developer</v>
      </c>
      <c r="V1076" s="9" t="s">
        <v>251</v>
      </c>
      <c r="W1076" s="9" t="s">
        <v>137</v>
      </c>
      <c r="X1076" s="9" t="s">
        <v>269</v>
      </c>
      <c r="Y1076" s="9" t="s">
        <v>137</v>
      </c>
      <c r="Z1076" s="9" t="s">
        <v>184</v>
      </c>
      <c r="AA1076" s="9" t="s">
        <v>165</v>
      </c>
      <c r="AB1076" s="9" t="s">
        <v>137</v>
      </c>
      <c r="AC1076" s="9" t="s">
        <v>147</v>
      </c>
      <c r="AD1076" s="9"/>
      <c r="AE1076" s="9"/>
      <c r="AF1076" s="9"/>
      <c r="AG1076" s="9" t="s">
        <v>166</v>
      </c>
      <c r="AH1076" s="9"/>
      <c r="AI1076" s="9"/>
      <c r="AJ1076" s="9" t="s">
        <v>185</v>
      </c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 t="s">
        <v>178</v>
      </c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 t="s">
        <v>199</v>
      </c>
      <c r="BM1076" s="9"/>
      <c r="BN1076" s="9"/>
      <c r="BO1076" s="9"/>
      <c r="BP1076" s="9" t="s">
        <v>179</v>
      </c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10"/>
      <c r="CB1076" s="10" t="str">
        <f t="shared" si="5"/>
        <v/>
      </c>
      <c r="CC1076" s="10"/>
      <c r="CD1076" s="9" t="str">
        <f t="shared" si="2"/>
        <v/>
      </c>
      <c r="CE1076" s="9" t="s">
        <v>168</v>
      </c>
      <c r="CF1076" s="9" t="s">
        <v>188</v>
      </c>
      <c r="CG1076" s="9">
        <f>IF(CF1076="","",VLOOKUP(CF1076,Metadata!$D$2:$H$20,2,FALSE))</f>
        <v>17500</v>
      </c>
      <c r="CH1076" s="9">
        <f>IF(CF1076="","",VLOOKUP(CF1076,Metadata!$D$2:$H$20,4,FALSE))</f>
        <v>15000</v>
      </c>
      <c r="CI1076" s="9">
        <f>IF(CF1076="","",VLOOKUP(CF1076,Metadata!$D$2:$H$20,5,FALSE))</f>
        <v>20000</v>
      </c>
      <c r="CJ1076" s="9">
        <f t="shared" si="3"/>
        <v>17500</v>
      </c>
      <c r="CK1076" s="9" t="s">
        <v>221</v>
      </c>
      <c r="CL1076" s="10">
        <v>4</v>
      </c>
      <c r="CM1076" s="10">
        <v>2</v>
      </c>
      <c r="CN1076" s="10">
        <v>6</v>
      </c>
      <c r="CO1076" s="10">
        <v>6</v>
      </c>
      <c r="CP1076" s="10">
        <v>5</v>
      </c>
      <c r="CQ1076" s="10">
        <v>5</v>
      </c>
      <c r="CR1076" s="10">
        <v>6</v>
      </c>
      <c r="CS1076" s="10">
        <v>6</v>
      </c>
      <c r="CT1076" s="10">
        <v>4</v>
      </c>
      <c r="CU1076" s="10">
        <v>7</v>
      </c>
      <c r="CV1076" s="10">
        <v>6</v>
      </c>
      <c r="CW1076" s="10">
        <v>4</v>
      </c>
      <c r="CX1076" s="10">
        <v>5</v>
      </c>
      <c r="CY1076" s="10">
        <v>4</v>
      </c>
      <c r="CZ1076" s="10">
        <v>4</v>
      </c>
      <c r="DA1076" s="10">
        <v>6</v>
      </c>
      <c r="DB1076" s="10">
        <v>5</v>
      </c>
      <c r="DC1076" s="10">
        <v>7</v>
      </c>
      <c r="DD1076" s="10">
        <v>3</v>
      </c>
      <c r="DE1076" s="10">
        <v>5</v>
      </c>
      <c r="DF1076" s="10">
        <v>4</v>
      </c>
      <c r="DG1076" s="10">
        <v>5</v>
      </c>
      <c r="DH1076" s="10">
        <v>5</v>
      </c>
      <c r="DI1076" s="10">
        <v>7</v>
      </c>
      <c r="DJ1076" s="10">
        <v>5</v>
      </c>
      <c r="DK1076" s="10">
        <v>5</v>
      </c>
      <c r="DL1076" s="10">
        <v>7</v>
      </c>
      <c r="DM1076" s="9" t="s">
        <v>154</v>
      </c>
      <c r="DN1076" s="10">
        <v>1981</v>
      </c>
      <c r="DO1076" s="9">
        <f t="shared" si="4"/>
        <v>40</v>
      </c>
      <c r="DP1076" s="9" t="s">
        <v>155</v>
      </c>
      <c r="DQ1076" s="9" t="s">
        <v>298</v>
      </c>
      <c r="DR1076" s="9" t="s">
        <v>157</v>
      </c>
      <c r="DS1076" s="9" t="s">
        <v>137</v>
      </c>
      <c r="DT1076" s="9" t="s">
        <v>181</v>
      </c>
      <c r="DU1076" s="9" t="s">
        <v>158</v>
      </c>
      <c r="DV1076" s="9" t="str">
        <f>VLOOKUP(DU1076,Metadata!$B$2:$C$7,2,FALSE)</f>
        <v>6+ years</v>
      </c>
    </row>
    <row r="1077" spans="1:126">
      <c r="A1077" s="13">
        <v>1076</v>
      </c>
      <c r="B1077" s="9" t="s">
        <v>135</v>
      </c>
      <c r="C1077" s="9" t="str">
        <f>VLOOKUP(B1077,Metadata!$M$2:$N$6,2,FALSE)</f>
        <v>Permanent Employee</v>
      </c>
      <c r="D1077" s="9" t="s">
        <v>159</v>
      </c>
      <c r="E1077" s="9" t="s">
        <v>137</v>
      </c>
      <c r="F1077" s="9" t="s">
        <v>138</v>
      </c>
      <c r="G1077" s="9" t="s">
        <v>172</v>
      </c>
      <c r="H1077" s="9" t="str">
        <f>IF(G1077="","",VLOOKUP(G1077,Metadata!$J$2:$K$22,2,FALSE))</f>
        <v>Porto Metropolitan Area</v>
      </c>
      <c r="I1077" s="9" t="s">
        <v>295</v>
      </c>
      <c r="J1077" s="9" t="str">
        <f>IF(I1077="","",VLOOKUP(I1077,Metadata!$P$2:$Q$43,2,FALSE))</f>
        <v>Europe</v>
      </c>
      <c r="K1077" s="9" t="str">
        <f t="shared" si="0"/>
        <v>International</v>
      </c>
      <c r="L1077" s="9" t="s">
        <v>137</v>
      </c>
      <c r="M1077" s="9" t="str">
        <f>IF(L1077="","",VLOOKUP(L1077,Metadata!$J$2:$K$22,2,FALSE))</f>
        <v/>
      </c>
      <c r="N1077" s="9" t="s">
        <v>205</v>
      </c>
      <c r="O1077" s="9" t="s">
        <v>137</v>
      </c>
      <c r="P1077" s="9" t="s">
        <v>137</v>
      </c>
      <c r="Q1077" s="10" t="str">
        <f t="shared" si="1"/>
        <v>Full Office Job</v>
      </c>
      <c r="R1077" s="10">
        <v>2</v>
      </c>
      <c r="S1077" s="9" t="s">
        <v>266</v>
      </c>
      <c r="T1077" s="9" t="s">
        <v>137</v>
      </c>
      <c r="U1077" s="9" t="str">
        <f>IF(S1077&lt;&gt;"",S1077,IF(T1077&lt;&gt;"",VLOOKUP(T1077,Metadata!$S$2:$T$228,2,FALSE),""))</f>
        <v>Data Scientist/Data Engineer</v>
      </c>
      <c r="V1077" s="9" t="s">
        <v>144</v>
      </c>
      <c r="W1077" s="9" t="s">
        <v>137</v>
      </c>
      <c r="X1077" s="9" t="s">
        <v>145</v>
      </c>
      <c r="Y1077" s="9" t="s">
        <v>137</v>
      </c>
      <c r="Z1077" s="9" t="s">
        <v>218</v>
      </c>
      <c r="AA1077" s="9" t="s">
        <v>137</v>
      </c>
      <c r="AB1077" s="9" t="s">
        <v>253</v>
      </c>
      <c r="AC1077" s="9" t="s">
        <v>147</v>
      </c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 t="s">
        <v>267</v>
      </c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 t="s">
        <v>150</v>
      </c>
      <c r="BZ1077" s="9" t="s">
        <v>137</v>
      </c>
      <c r="CA1077" s="10"/>
      <c r="CB1077" s="10" t="str">
        <f t="shared" si="5"/>
        <v/>
      </c>
      <c r="CC1077" s="10"/>
      <c r="CD1077" s="9" t="str">
        <f t="shared" si="2"/>
        <v/>
      </c>
      <c r="CE1077" s="9" t="s">
        <v>168</v>
      </c>
      <c r="CF1077" s="9" t="s">
        <v>220</v>
      </c>
      <c r="CG1077" s="9">
        <f>IF(CF1077="","",VLOOKUP(CF1077,Metadata!$D$2:$H$20,2,FALSE))</f>
        <v>27500</v>
      </c>
      <c r="CH1077" s="9">
        <f>IF(CF1077="","",VLOOKUP(CF1077,Metadata!$D$2:$H$20,4,FALSE))</f>
        <v>25000</v>
      </c>
      <c r="CI1077" s="9">
        <f>IF(CF1077="","",VLOOKUP(CF1077,Metadata!$D$2:$H$20,5,FALSE))</f>
        <v>30000</v>
      </c>
      <c r="CJ1077" s="9">
        <f t="shared" si="3"/>
        <v>27500</v>
      </c>
      <c r="CK1077" s="9" t="s">
        <v>189</v>
      </c>
      <c r="CL1077" s="10">
        <v>5</v>
      </c>
      <c r="CM1077" s="10">
        <v>1</v>
      </c>
      <c r="CN1077" s="10">
        <v>3</v>
      </c>
      <c r="CO1077" s="10">
        <v>5</v>
      </c>
      <c r="CP1077" s="10">
        <v>3</v>
      </c>
      <c r="CQ1077" s="10">
        <v>5</v>
      </c>
      <c r="CR1077" s="10">
        <v>2</v>
      </c>
      <c r="CS1077" s="10">
        <v>2</v>
      </c>
      <c r="CT1077" s="10">
        <v>5</v>
      </c>
      <c r="CU1077" s="10">
        <v>5</v>
      </c>
      <c r="CV1077" s="10">
        <v>3</v>
      </c>
      <c r="CW1077" s="10">
        <v>2</v>
      </c>
      <c r="CX1077" s="10">
        <v>5</v>
      </c>
      <c r="CY1077" s="10">
        <v>5</v>
      </c>
      <c r="CZ1077" s="10">
        <v>5</v>
      </c>
      <c r="DA1077" s="10">
        <v>5</v>
      </c>
      <c r="DB1077" s="10">
        <v>4</v>
      </c>
      <c r="DC1077" s="10">
        <v>6</v>
      </c>
      <c r="DD1077" s="10">
        <v>4</v>
      </c>
      <c r="DE1077" s="10">
        <v>5</v>
      </c>
      <c r="DF1077" s="10">
        <v>4</v>
      </c>
      <c r="DG1077" s="10">
        <v>6</v>
      </c>
      <c r="DH1077" s="10">
        <v>3</v>
      </c>
      <c r="DI1077" s="10">
        <v>3</v>
      </c>
      <c r="DJ1077" s="10">
        <v>3</v>
      </c>
      <c r="DK1077" s="10">
        <v>4</v>
      </c>
      <c r="DL1077" s="10">
        <v>3</v>
      </c>
      <c r="DM1077" s="9" t="s">
        <v>154</v>
      </c>
      <c r="DN1077" s="10">
        <v>1991</v>
      </c>
      <c r="DO1077" s="9">
        <f t="shared" si="4"/>
        <v>30</v>
      </c>
      <c r="DP1077" s="9" t="s">
        <v>155</v>
      </c>
      <c r="DQ1077" s="9" t="s">
        <v>210</v>
      </c>
      <c r="DR1077" s="9" t="s">
        <v>157</v>
      </c>
      <c r="DS1077" s="9" t="s">
        <v>137</v>
      </c>
      <c r="DT1077" s="9" t="s">
        <v>181</v>
      </c>
      <c r="DU1077" s="9" t="s">
        <v>223</v>
      </c>
      <c r="DV1077" s="9" t="str">
        <f>VLOOKUP(DU1077,Metadata!$B$2:$C$7,2,FALSE)</f>
        <v>3 - 6 years</v>
      </c>
    </row>
    <row r="1078" spans="1:126">
      <c r="A1078" s="13">
        <v>1077</v>
      </c>
      <c r="B1078" s="9" t="s">
        <v>135</v>
      </c>
      <c r="C1078" s="9" t="str">
        <f>VLOOKUP(B1078,Metadata!$M$2:$N$6,2,FALSE)</f>
        <v>Permanent Employee</v>
      </c>
      <c r="D1078" s="9" t="s">
        <v>159</v>
      </c>
      <c r="E1078" s="9" t="s">
        <v>137</v>
      </c>
      <c r="F1078" s="9" t="s">
        <v>138</v>
      </c>
      <c r="G1078" s="9" t="s">
        <v>265</v>
      </c>
      <c r="H1078" s="9" t="str">
        <f>IF(G1078="","",VLOOKUP(G1078,Metadata!$J$2:$K$22,2,FALSE))</f>
        <v>Azores and Madeira</v>
      </c>
      <c r="I1078" s="9" t="s">
        <v>138</v>
      </c>
      <c r="J1078" s="9" t="str">
        <f>IF(I1078="","",VLOOKUP(I1078,Metadata!$P$2:$Q$43,2,FALSE))</f>
        <v>Europe</v>
      </c>
      <c r="K1078" s="9" t="str">
        <f t="shared" si="0"/>
        <v>Portugal</v>
      </c>
      <c r="L1078" s="9" t="s">
        <v>265</v>
      </c>
      <c r="M1078" s="9" t="str">
        <f>IF(L1078="","",VLOOKUP(L1078,Metadata!$J$2:$K$22,2,FALSE))</f>
        <v>Azores and Madeira</v>
      </c>
      <c r="N1078" s="9" t="s">
        <v>141</v>
      </c>
      <c r="O1078" s="9" t="s">
        <v>137</v>
      </c>
      <c r="P1078" s="9" t="s">
        <v>142</v>
      </c>
      <c r="Q1078" s="10" t="str">
        <f t="shared" si="1"/>
        <v>Full Office Job</v>
      </c>
      <c r="R1078" s="10">
        <v>6</v>
      </c>
      <c r="S1078" s="9" t="s">
        <v>192</v>
      </c>
      <c r="T1078" s="9" t="s">
        <v>137</v>
      </c>
      <c r="U1078" s="9" t="str">
        <f>IF(S1078&lt;&gt;"",S1078,IF(T1078&lt;&gt;"",VLOOKUP(T1078,Metadata!$S$2:$T$228,2,FALSE),""))</f>
        <v>Back-End Developer</v>
      </c>
      <c r="V1078" s="9" t="s">
        <v>174</v>
      </c>
      <c r="W1078" s="9" t="s">
        <v>137</v>
      </c>
      <c r="X1078" s="9" t="s">
        <v>145</v>
      </c>
      <c r="Y1078" s="9" t="s">
        <v>137</v>
      </c>
      <c r="Z1078" s="9" t="s">
        <v>224</v>
      </c>
      <c r="AA1078" s="9" t="s">
        <v>165</v>
      </c>
      <c r="AB1078" s="9" t="s">
        <v>253</v>
      </c>
      <c r="AC1078" s="9" t="s">
        <v>147</v>
      </c>
      <c r="AD1078" s="9"/>
      <c r="AE1078" s="9"/>
      <c r="AF1078" s="9"/>
      <c r="AG1078" s="9" t="s">
        <v>166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 t="s">
        <v>178</v>
      </c>
      <c r="BB1078" s="9"/>
      <c r="BC1078" s="9"/>
      <c r="BD1078" s="9"/>
      <c r="BE1078" s="9"/>
      <c r="BF1078" s="9"/>
      <c r="BG1078" s="9"/>
      <c r="BH1078" s="9"/>
      <c r="BI1078" s="9"/>
      <c r="BJ1078" s="9" t="s">
        <v>167</v>
      </c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 t="s">
        <v>456</v>
      </c>
      <c r="CA1078" s="10"/>
      <c r="CB1078" s="10" t="str">
        <f t="shared" si="5"/>
        <v/>
      </c>
      <c r="CC1078" s="10"/>
      <c r="CD1078" s="9" t="str">
        <f t="shared" si="2"/>
        <v/>
      </c>
      <c r="CE1078" s="9" t="s">
        <v>168</v>
      </c>
      <c r="CF1078" s="9" t="s">
        <v>188</v>
      </c>
      <c r="CG1078" s="9">
        <f>IF(CF1078="","",VLOOKUP(CF1078,Metadata!$D$2:$H$20,2,FALSE))</f>
        <v>17500</v>
      </c>
      <c r="CH1078" s="9">
        <f>IF(CF1078="","",VLOOKUP(CF1078,Metadata!$D$2:$H$20,4,FALSE))</f>
        <v>15000</v>
      </c>
      <c r="CI1078" s="9">
        <f>IF(CF1078="","",VLOOKUP(CF1078,Metadata!$D$2:$H$20,5,FALSE))</f>
        <v>20000</v>
      </c>
      <c r="CJ1078" s="9">
        <f t="shared" si="3"/>
        <v>17500</v>
      </c>
      <c r="CK1078" s="9" t="s">
        <v>221</v>
      </c>
      <c r="CL1078" s="10">
        <v>2</v>
      </c>
      <c r="CM1078" s="10">
        <v>4</v>
      </c>
      <c r="CN1078" s="10">
        <v>6</v>
      </c>
      <c r="CO1078" s="10">
        <v>5</v>
      </c>
      <c r="CP1078" s="10">
        <v>6</v>
      </c>
      <c r="CQ1078" s="10">
        <v>7</v>
      </c>
      <c r="CR1078" s="10">
        <v>5</v>
      </c>
      <c r="CS1078" s="10">
        <v>5</v>
      </c>
      <c r="CT1078" s="10">
        <v>6</v>
      </c>
      <c r="CU1078" s="10">
        <v>6</v>
      </c>
      <c r="CV1078" s="10">
        <v>5</v>
      </c>
      <c r="CW1078" s="10">
        <v>5</v>
      </c>
      <c r="CX1078" s="10">
        <v>5</v>
      </c>
      <c r="CY1078" s="10">
        <v>5</v>
      </c>
      <c r="CZ1078" s="10">
        <v>6</v>
      </c>
      <c r="DA1078" s="10">
        <v>6</v>
      </c>
      <c r="DB1078" s="10">
        <v>7</v>
      </c>
      <c r="DC1078" s="10">
        <v>7</v>
      </c>
      <c r="DD1078" s="10">
        <v>7</v>
      </c>
      <c r="DE1078" s="10">
        <v>7</v>
      </c>
      <c r="DF1078" s="10">
        <v>7</v>
      </c>
      <c r="DG1078" s="10">
        <v>5</v>
      </c>
      <c r="DH1078" s="10">
        <v>2</v>
      </c>
      <c r="DI1078" s="10">
        <v>6</v>
      </c>
      <c r="DJ1078" s="10">
        <v>2</v>
      </c>
      <c r="DK1078" s="10">
        <v>6</v>
      </c>
      <c r="DL1078" s="10">
        <v>6</v>
      </c>
      <c r="DM1078" s="9" t="s">
        <v>154</v>
      </c>
      <c r="DN1078" s="10">
        <v>1984</v>
      </c>
      <c r="DO1078" s="9">
        <f t="shared" si="4"/>
        <v>37</v>
      </c>
      <c r="DP1078" s="9" t="s">
        <v>155</v>
      </c>
      <c r="DQ1078" s="9" t="s">
        <v>202</v>
      </c>
      <c r="DR1078" s="9" t="s">
        <v>157</v>
      </c>
      <c r="DS1078" s="9" t="s">
        <v>137</v>
      </c>
      <c r="DT1078" s="9" t="s">
        <v>181</v>
      </c>
      <c r="DU1078" s="9" t="s">
        <v>223</v>
      </c>
      <c r="DV1078" s="9" t="str">
        <f>VLOOKUP(DU1078,Metadata!$B$2:$C$7,2,FALSE)</f>
        <v>3 - 6 years</v>
      </c>
    </row>
    <row r="1079" spans="1:126">
      <c r="A1079" s="13">
        <v>1078</v>
      </c>
      <c r="B1079" s="9" t="s">
        <v>135</v>
      </c>
      <c r="C1079" s="9" t="str">
        <f>VLOOKUP(B1079,Metadata!$M$2:$N$6,2,FALSE)</f>
        <v>Permanent Employee</v>
      </c>
      <c r="D1079" s="9" t="s">
        <v>159</v>
      </c>
      <c r="E1079" s="9" t="s">
        <v>137</v>
      </c>
      <c r="F1079" s="9" t="s">
        <v>138</v>
      </c>
      <c r="G1079" s="9" t="s">
        <v>172</v>
      </c>
      <c r="H1079" s="9" t="str">
        <f>IF(G1079="","",VLOOKUP(G1079,Metadata!$J$2:$K$22,2,FALSE))</f>
        <v>Porto Metropolitan Area</v>
      </c>
      <c r="I1079" s="9" t="s">
        <v>138</v>
      </c>
      <c r="J1079" s="9" t="str">
        <f>IF(I1079="","",VLOOKUP(I1079,Metadata!$P$2:$Q$43,2,FALSE))</f>
        <v>Europe</v>
      </c>
      <c r="K1079" s="9" t="str">
        <f t="shared" si="0"/>
        <v>Portugal</v>
      </c>
      <c r="L1079" s="9" t="s">
        <v>172</v>
      </c>
      <c r="M1079" s="9" t="str">
        <f>IF(L1079="","",VLOOKUP(L1079,Metadata!$J$2:$K$22,2,FALSE))</f>
        <v>Porto Metropolitan Area</v>
      </c>
      <c r="N1079" s="9" t="s">
        <v>214</v>
      </c>
      <c r="O1079" s="9" t="s">
        <v>136</v>
      </c>
      <c r="P1079" s="9" t="s">
        <v>142</v>
      </c>
      <c r="Q1079" s="10" t="str">
        <f t="shared" si="1"/>
        <v>Full Office Job</v>
      </c>
      <c r="R1079" s="10">
        <v>6</v>
      </c>
      <c r="S1079" s="9" t="s">
        <v>332</v>
      </c>
      <c r="T1079" s="9" t="s">
        <v>137</v>
      </c>
      <c r="U1079" s="9" t="str">
        <f>IF(S1079&lt;&gt;"",S1079,IF(T1079&lt;&gt;"",VLOOKUP(T1079,Metadata!$S$2:$T$228,2,FALSE),""))</f>
        <v>UX/UI Designer</v>
      </c>
      <c r="V1079" s="9" t="s">
        <v>264</v>
      </c>
      <c r="W1079" s="9" t="s">
        <v>137</v>
      </c>
      <c r="X1079" s="9" t="s">
        <v>175</v>
      </c>
      <c r="Y1079" s="9" t="s">
        <v>137</v>
      </c>
      <c r="Z1079" s="9" t="s">
        <v>262</v>
      </c>
      <c r="AA1079" s="9" t="s">
        <v>137</v>
      </c>
      <c r="AB1079" s="9" t="s">
        <v>137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 t="s">
        <v>150</v>
      </c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 t="s">
        <v>150</v>
      </c>
      <c r="BZ1079" s="9" t="s">
        <v>137</v>
      </c>
      <c r="CA1079" s="10"/>
      <c r="CB1079" s="10" t="str">
        <f t="shared" si="5"/>
        <v/>
      </c>
      <c r="CC1079" s="10"/>
      <c r="CD1079" s="9" t="str">
        <f t="shared" si="2"/>
        <v/>
      </c>
      <c r="CE1079" s="9" t="s">
        <v>168</v>
      </c>
      <c r="CF1079" s="9" t="s">
        <v>225</v>
      </c>
      <c r="CG1079" s="9">
        <f>IF(CF1079="","",VLOOKUP(CF1079,Metadata!$D$2:$H$20,2,FALSE))</f>
        <v>22500</v>
      </c>
      <c r="CH1079" s="9">
        <f>IF(CF1079="","",VLOOKUP(CF1079,Metadata!$D$2:$H$20,4,FALSE))</f>
        <v>20000</v>
      </c>
      <c r="CI1079" s="9">
        <f>IF(CF1079="","",VLOOKUP(CF1079,Metadata!$D$2:$H$20,5,FALSE))</f>
        <v>25000</v>
      </c>
      <c r="CJ1079" s="9">
        <f t="shared" si="3"/>
        <v>22500</v>
      </c>
      <c r="CK1079" s="9" t="s">
        <v>221</v>
      </c>
      <c r="CL1079" s="10">
        <v>4</v>
      </c>
      <c r="CM1079" s="10">
        <v>3</v>
      </c>
      <c r="CN1079" s="10">
        <v>6</v>
      </c>
      <c r="CO1079" s="10">
        <v>5</v>
      </c>
      <c r="CP1079" s="10">
        <v>4</v>
      </c>
      <c r="CQ1079" s="10">
        <v>5</v>
      </c>
      <c r="CR1079" s="10">
        <v>6</v>
      </c>
      <c r="CS1079" s="10">
        <v>5</v>
      </c>
      <c r="CT1079" s="10">
        <v>5</v>
      </c>
      <c r="CU1079" s="10">
        <v>6</v>
      </c>
      <c r="CV1079" s="10">
        <v>5</v>
      </c>
      <c r="CW1079" s="10">
        <v>4</v>
      </c>
      <c r="CX1079" s="10">
        <v>6</v>
      </c>
      <c r="CY1079" s="10">
        <v>5</v>
      </c>
      <c r="CZ1079" s="10">
        <v>4</v>
      </c>
      <c r="DA1079" s="10">
        <v>5</v>
      </c>
      <c r="DB1079" s="10">
        <v>5</v>
      </c>
      <c r="DC1079" s="10">
        <v>6</v>
      </c>
      <c r="DD1079" s="10">
        <v>6</v>
      </c>
      <c r="DE1079" s="10">
        <v>7</v>
      </c>
      <c r="DF1079" s="10">
        <v>6</v>
      </c>
      <c r="DG1079" s="10">
        <v>6</v>
      </c>
      <c r="DH1079" s="10">
        <v>4</v>
      </c>
      <c r="DI1079" s="10">
        <v>7</v>
      </c>
      <c r="DJ1079" s="10">
        <v>5</v>
      </c>
      <c r="DK1079" s="10">
        <v>4</v>
      </c>
      <c r="DL1079" s="10">
        <v>6</v>
      </c>
      <c r="DM1079" s="9" t="s">
        <v>154</v>
      </c>
      <c r="DN1079" s="10">
        <v>1996</v>
      </c>
      <c r="DO1079" s="9">
        <f t="shared" si="4"/>
        <v>25</v>
      </c>
      <c r="DP1079" s="9" t="s">
        <v>155</v>
      </c>
      <c r="DQ1079" s="9" t="s">
        <v>202</v>
      </c>
      <c r="DR1079" s="9" t="s">
        <v>157</v>
      </c>
      <c r="DS1079" s="9" t="s">
        <v>137</v>
      </c>
      <c r="DT1079" s="9" t="s">
        <v>181</v>
      </c>
      <c r="DU1079" s="9" t="s">
        <v>168</v>
      </c>
      <c r="DV1079" s="9" t="str">
        <f>VLOOKUP(DU1079,Metadata!$B$2:$C$7,2,FALSE)</f>
        <v>0 - 3 years</v>
      </c>
    </row>
    <row r="1080" spans="1:126">
      <c r="A1080" s="13">
        <v>1079</v>
      </c>
      <c r="B1080" s="9" t="s">
        <v>135</v>
      </c>
      <c r="C1080" s="9" t="str">
        <f>VLOOKUP(B1080,Metadata!$M$2:$N$6,2,FALSE)</f>
        <v>Permanent Employee</v>
      </c>
      <c r="D1080" s="9" t="s">
        <v>159</v>
      </c>
      <c r="E1080" s="9" t="s">
        <v>137</v>
      </c>
      <c r="F1080" s="9" t="s">
        <v>138</v>
      </c>
      <c r="G1080" s="9" t="s">
        <v>190</v>
      </c>
      <c r="H1080" s="9" t="str">
        <f>IF(G1080="","",VLOOKUP(G1080,Metadata!$J$2:$K$22,2,FALSE))</f>
        <v>North</v>
      </c>
      <c r="I1080" s="9" t="s">
        <v>138</v>
      </c>
      <c r="J1080" s="9" t="str">
        <f>IF(I1080="","",VLOOKUP(I1080,Metadata!$P$2:$Q$43,2,FALSE))</f>
        <v>Europe</v>
      </c>
      <c r="K1080" s="9" t="str">
        <f t="shared" si="0"/>
        <v>Portugal</v>
      </c>
      <c r="L1080" s="9" t="s">
        <v>172</v>
      </c>
      <c r="M1080" s="9" t="str">
        <f>IF(L1080="","",VLOOKUP(L1080,Metadata!$J$2:$K$22,2,FALSE))</f>
        <v>Porto Metropolitan Area</v>
      </c>
      <c r="N1080" s="9" t="s">
        <v>141</v>
      </c>
      <c r="O1080" s="9" t="s">
        <v>137</v>
      </c>
      <c r="P1080" s="9" t="s">
        <v>191</v>
      </c>
      <c r="Q1080" s="10" t="str">
        <f t="shared" si="1"/>
        <v>Remote Job (full or flexible)</v>
      </c>
      <c r="R1080" s="10">
        <v>5</v>
      </c>
      <c r="S1080" s="9" t="s">
        <v>206</v>
      </c>
      <c r="T1080" s="9" t="s">
        <v>137</v>
      </c>
      <c r="U1080" s="9" t="str">
        <f>IF(S1080&lt;&gt;"",S1080,IF(T1080&lt;&gt;"",VLOOKUP(T1080,Metadata!$S$2:$T$228,2,FALSE),""))</f>
        <v>Mobile Apps Developer</v>
      </c>
      <c r="V1080" s="9" t="s">
        <v>217</v>
      </c>
      <c r="W1080" s="9" t="s">
        <v>137</v>
      </c>
      <c r="X1080" s="9" t="s">
        <v>145</v>
      </c>
      <c r="Y1080" s="9" t="s">
        <v>137</v>
      </c>
      <c r="Z1080" s="9" t="s">
        <v>218</v>
      </c>
      <c r="AA1080" s="9" t="s">
        <v>137</v>
      </c>
      <c r="AB1080" s="9" t="s">
        <v>137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 t="s">
        <v>177</v>
      </c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 t="s">
        <v>150</v>
      </c>
      <c r="BZ1080" s="9" t="s">
        <v>137</v>
      </c>
      <c r="CA1080" s="10"/>
      <c r="CB1080" s="10" t="str">
        <f t="shared" si="5"/>
        <v/>
      </c>
      <c r="CC1080" s="10"/>
      <c r="CD1080" s="9" t="str">
        <f t="shared" si="2"/>
        <v/>
      </c>
      <c r="CE1080" s="9" t="s">
        <v>168</v>
      </c>
      <c r="CF1080" s="9" t="s">
        <v>220</v>
      </c>
      <c r="CG1080" s="9">
        <f>IF(CF1080="","",VLOOKUP(CF1080,Metadata!$D$2:$H$20,2,FALSE))</f>
        <v>27500</v>
      </c>
      <c r="CH1080" s="9">
        <f>IF(CF1080="","",VLOOKUP(CF1080,Metadata!$D$2:$H$20,4,FALSE))</f>
        <v>25000</v>
      </c>
      <c r="CI1080" s="9">
        <f>IF(CF1080="","",VLOOKUP(CF1080,Metadata!$D$2:$H$20,5,FALSE))</f>
        <v>30000</v>
      </c>
      <c r="CJ1080" s="9">
        <f t="shared" si="3"/>
        <v>27500</v>
      </c>
      <c r="CK1080" s="9" t="s">
        <v>201</v>
      </c>
      <c r="CL1080" s="10">
        <v>5</v>
      </c>
      <c r="CM1080" s="10">
        <v>5</v>
      </c>
      <c r="CN1080" s="10">
        <v>7</v>
      </c>
      <c r="CO1080" s="10">
        <v>6</v>
      </c>
      <c r="CP1080" s="10">
        <v>6</v>
      </c>
      <c r="CQ1080" s="10">
        <v>7</v>
      </c>
      <c r="CR1080" s="10">
        <v>6</v>
      </c>
      <c r="CS1080" s="10">
        <v>7</v>
      </c>
      <c r="CT1080" s="10">
        <v>4</v>
      </c>
      <c r="CU1080" s="10">
        <v>7</v>
      </c>
      <c r="CV1080" s="10">
        <v>4</v>
      </c>
      <c r="CW1080" s="10">
        <v>4</v>
      </c>
      <c r="CX1080" s="10">
        <v>6</v>
      </c>
      <c r="CY1080" s="10">
        <v>4</v>
      </c>
      <c r="CZ1080" s="10">
        <v>6</v>
      </c>
      <c r="DA1080" s="10">
        <v>7</v>
      </c>
      <c r="DB1080" s="10">
        <v>6</v>
      </c>
      <c r="DC1080" s="10">
        <v>7</v>
      </c>
      <c r="DD1080" s="10">
        <v>7</v>
      </c>
      <c r="DE1080" s="10">
        <v>7</v>
      </c>
      <c r="DF1080" s="10">
        <v>4</v>
      </c>
      <c r="DG1080" s="10">
        <v>6</v>
      </c>
      <c r="DH1080" s="10">
        <v>2</v>
      </c>
      <c r="DI1080" s="10">
        <v>1</v>
      </c>
      <c r="DJ1080" s="10">
        <v>3</v>
      </c>
      <c r="DK1080" s="10">
        <v>1</v>
      </c>
      <c r="DL1080" s="10">
        <v>1</v>
      </c>
      <c r="DM1080" s="9" t="s">
        <v>154</v>
      </c>
      <c r="DN1080" s="10">
        <v>1990</v>
      </c>
      <c r="DO1080" s="9">
        <f t="shared" si="4"/>
        <v>31</v>
      </c>
      <c r="DP1080" s="9" t="s">
        <v>155</v>
      </c>
      <c r="DQ1080" s="9" t="s">
        <v>156</v>
      </c>
      <c r="DR1080" s="9" t="s">
        <v>157</v>
      </c>
      <c r="DS1080" s="9" t="s">
        <v>137</v>
      </c>
      <c r="DT1080" s="9" t="s">
        <v>181</v>
      </c>
      <c r="DU1080" s="9" t="s">
        <v>168</v>
      </c>
      <c r="DV1080" s="9" t="str">
        <f>VLOOKUP(DU1080,Metadata!$B$2:$C$7,2,FALSE)</f>
        <v>0 - 3 years</v>
      </c>
    </row>
    <row r="1081" spans="1:126">
      <c r="A1081" s="13">
        <v>1080</v>
      </c>
      <c r="B1081" s="9" t="s">
        <v>135</v>
      </c>
      <c r="C1081" s="9" t="str">
        <f>VLOOKUP(B1081,Metadata!$M$2:$N$6,2,FALSE)</f>
        <v>Permanent Employee</v>
      </c>
      <c r="D1081" s="9" t="s">
        <v>159</v>
      </c>
      <c r="E1081" s="9" t="s">
        <v>137</v>
      </c>
      <c r="F1081" s="9" t="s">
        <v>138</v>
      </c>
      <c r="G1081" s="9" t="s">
        <v>172</v>
      </c>
      <c r="H1081" s="9" t="str">
        <f>IF(G1081="","",VLOOKUP(G1081,Metadata!$J$2:$K$22,2,FALSE))</f>
        <v>Porto Metropolitan Area</v>
      </c>
      <c r="I1081" s="9" t="s">
        <v>292</v>
      </c>
      <c r="J1081" s="9" t="str">
        <f>IF(I1081="","",VLOOKUP(I1081,Metadata!$P$2:$Q$43,2,FALSE))</f>
        <v>North America</v>
      </c>
      <c r="K1081" s="9" t="str">
        <f t="shared" si="0"/>
        <v>International</v>
      </c>
      <c r="L1081" s="9" t="s">
        <v>137</v>
      </c>
      <c r="M1081" s="9" t="str">
        <f>IF(L1081="","",VLOOKUP(L1081,Metadata!$J$2:$K$22,2,FALSE))</f>
        <v/>
      </c>
      <c r="N1081" s="9" t="s">
        <v>141</v>
      </c>
      <c r="O1081" s="9" t="s">
        <v>137</v>
      </c>
      <c r="P1081" s="9" t="s">
        <v>142</v>
      </c>
      <c r="Q1081" s="10" t="str">
        <f t="shared" si="1"/>
        <v>Full Office Job</v>
      </c>
      <c r="R1081" s="10">
        <v>5</v>
      </c>
      <c r="S1081" s="9" t="s">
        <v>161</v>
      </c>
      <c r="T1081" s="9" t="s">
        <v>137</v>
      </c>
      <c r="U1081" s="9" t="str">
        <f>IF(S1081&lt;&gt;"",S1081,IF(T1081&lt;&gt;"",VLOOKUP(T1081,Metadata!$S$2:$T$228,2,FALSE),""))</f>
        <v>Full-Stack Developer</v>
      </c>
      <c r="V1081" s="9" t="s">
        <v>261</v>
      </c>
      <c r="W1081" s="9" t="s">
        <v>137</v>
      </c>
      <c r="X1081" s="9" t="s">
        <v>145</v>
      </c>
      <c r="Y1081" s="9" t="s">
        <v>137</v>
      </c>
      <c r="Z1081" s="9" t="s">
        <v>218</v>
      </c>
      <c r="AA1081" s="9" t="s">
        <v>165</v>
      </c>
      <c r="AB1081" s="9" t="s">
        <v>137</v>
      </c>
      <c r="AC1081" s="9"/>
      <c r="AD1081" s="9" t="s">
        <v>148</v>
      </c>
      <c r="AE1081" s="9"/>
      <c r="AF1081" s="9"/>
      <c r="AG1081" s="9"/>
      <c r="AH1081" s="9"/>
      <c r="AI1081" s="9"/>
      <c r="AJ1081" s="9" t="s">
        <v>185</v>
      </c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 t="s">
        <v>284</v>
      </c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 t="s">
        <v>219</v>
      </c>
      <c r="BR1081" s="9" t="s">
        <v>247</v>
      </c>
      <c r="BS1081" s="9"/>
      <c r="BT1081" s="9"/>
      <c r="BU1081" s="9"/>
      <c r="BV1081" s="9"/>
      <c r="BW1081" s="9"/>
      <c r="BX1081" s="9"/>
      <c r="BY1081" s="9"/>
      <c r="BZ1081" s="9"/>
      <c r="CA1081" s="10"/>
      <c r="CB1081" s="10" t="str">
        <f t="shared" si="5"/>
        <v/>
      </c>
      <c r="CC1081" s="10"/>
      <c r="CD1081" s="9" t="str">
        <f t="shared" si="2"/>
        <v/>
      </c>
      <c r="CE1081" s="9" t="s">
        <v>151</v>
      </c>
      <c r="CF1081" s="9" t="s">
        <v>365</v>
      </c>
      <c r="CG1081" s="9">
        <f>IF(CF1081="","",VLOOKUP(CF1081,Metadata!$D$2:$H$20,2,FALSE))</f>
        <v>77500</v>
      </c>
      <c r="CH1081" s="9">
        <f>IF(CF1081="","",VLOOKUP(CF1081,Metadata!$D$2:$H$20,4,FALSE))</f>
        <v>75000</v>
      </c>
      <c r="CI1081" s="9">
        <f>IF(CF1081="","",VLOOKUP(CF1081,Metadata!$D$2:$H$20,5,FALSE))</f>
        <v>80000</v>
      </c>
      <c r="CJ1081" s="9">
        <f t="shared" si="3"/>
        <v>77500</v>
      </c>
      <c r="CK1081" s="9" t="s">
        <v>153</v>
      </c>
      <c r="CL1081" s="10">
        <v>7</v>
      </c>
      <c r="CM1081" s="10">
        <v>2</v>
      </c>
      <c r="CN1081" s="10">
        <v>7</v>
      </c>
      <c r="CO1081" s="10">
        <v>7</v>
      </c>
      <c r="CP1081" s="10">
        <v>3</v>
      </c>
      <c r="CQ1081" s="10">
        <v>7</v>
      </c>
      <c r="CR1081" s="10">
        <v>5</v>
      </c>
      <c r="CS1081" s="10">
        <v>4</v>
      </c>
      <c r="CT1081" s="10">
        <v>7</v>
      </c>
      <c r="CU1081" s="10">
        <v>5</v>
      </c>
      <c r="CV1081" s="10">
        <v>5</v>
      </c>
      <c r="CW1081" s="10">
        <v>6</v>
      </c>
      <c r="CX1081" s="10">
        <v>7</v>
      </c>
      <c r="CY1081" s="10">
        <v>5</v>
      </c>
      <c r="CZ1081" s="10">
        <v>5</v>
      </c>
      <c r="DA1081" s="10">
        <v>3</v>
      </c>
      <c r="DB1081" s="10">
        <v>7</v>
      </c>
      <c r="DC1081" s="10">
        <v>7</v>
      </c>
      <c r="DD1081" s="10">
        <v>4</v>
      </c>
      <c r="DE1081" s="10">
        <v>7</v>
      </c>
      <c r="DF1081" s="10">
        <v>5</v>
      </c>
      <c r="DG1081" s="10">
        <v>4</v>
      </c>
      <c r="DH1081" s="10">
        <v>4</v>
      </c>
      <c r="DI1081" s="10">
        <v>7</v>
      </c>
      <c r="DJ1081" s="10">
        <v>7</v>
      </c>
      <c r="DK1081" s="10">
        <v>5</v>
      </c>
      <c r="DL1081" s="10">
        <v>7</v>
      </c>
      <c r="DM1081" s="9" t="s">
        <v>154</v>
      </c>
      <c r="DN1081" s="10">
        <v>1990</v>
      </c>
      <c r="DO1081" s="9">
        <f t="shared" si="4"/>
        <v>31</v>
      </c>
      <c r="DP1081" s="9" t="s">
        <v>155</v>
      </c>
      <c r="DQ1081" s="9" t="s">
        <v>156</v>
      </c>
      <c r="DR1081" s="9" t="s">
        <v>157</v>
      </c>
      <c r="DS1081" s="9" t="s">
        <v>137</v>
      </c>
      <c r="DT1081" s="9" t="s">
        <v>181</v>
      </c>
      <c r="DU1081" s="9" t="s">
        <v>203</v>
      </c>
      <c r="DV1081" s="9" t="str">
        <f>VLOOKUP(DU1081,Metadata!$B$2:$C$7,2,FALSE)</f>
        <v>6+ years</v>
      </c>
    </row>
    <row r="1082" spans="1:126">
      <c r="A1082" s="13">
        <v>1081</v>
      </c>
      <c r="B1082" s="9" t="s">
        <v>135</v>
      </c>
      <c r="C1082" s="9" t="str">
        <f>VLOOKUP(B1082,Metadata!$M$2:$N$6,2,FALSE)</f>
        <v>Permanent Employee</v>
      </c>
      <c r="D1082" s="9" t="s">
        <v>136</v>
      </c>
      <c r="E1082" s="9" t="s">
        <v>137</v>
      </c>
      <c r="F1082" s="9" t="s">
        <v>138</v>
      </c>
      <c r="G1082" s="9" t="s">
        <v>291</v>
      </c>
      <c r="H1082" s="9" t="str">
        <f>IF(G1082="","",VLOOKUP(G1082,Metadata!$J$2:$K$22,2,FALSE))</f>
        <v>Centre</v>
      </c>
      <c r="I1082" s="9" t="s">
        <v>295</v>
      </c>
      <c r="J1082" s="9" t="str">
        <f>IF(I1082="","",VLOOKUP(I1082,Metadata!$P$2:$Q$43,2,FALSE))</f>
        <v>Europe</v>
      </c>
      <c r="K1082" s="9" t="str">
        <f t="shared" si="0"/>
        <v>International</v>
      </c>
      <c r="L1082" s="9" t="s">
        <v>137</v>
      </c>
      <c r="M1082" s="9" t="str">
        <f>IF(L1082="","",VLOOKUP(L1082,Metadata!$J$2:$K$22,2,FALSE))</f>
        <v/>
      </c>
      <c r="N1082" s="9" t="s">
        <v>141</v>
      </c>
      <c r="O1082" s="9" t="s">
        <v>137</v>
      </c>
      <c r="P1082" s="9" t="s">
        <v>142</v>
      </c>
      <c r="Q1082" s="10" t="str">
        <f t="shared" si="1"/>
        <v>Full Office Job</v>
      </c>
      <c r="R1082" s="10">
        <v>5</v>
      </c>
      <c r="S1082" s="9" t="s">
        <v>143</v>
      </c>
      <c r="T1082" s="9" t="s">
        <v>137</v>
      </c>
      <c r="U1082" s="9" t="str">
        <f>IF(S1082&lt;&gt;"",S1082,IF(T1082&lt;&gt;"",VLOOKUP(T1082,Metadata!$S$2:$T$228,2,FALSE),""))</f>
        <v>Technical Team Leader</v>
      </c>
      <c r="V1082" s="9" t="s">
        <v>207</v>
      </c>
      <c r="W1082" s="9" t="s">
        <v>137</v>
      </c>
      <c r="X1082" s="9" t="s">
        <v>208</v>
      </c>
      <c r="Y1082" s="9" t="s">
        <v>137</v>
      </c>
      <c r="Z1082" s="9" t="s">
        <v>146</v>
      </c>
      <c r="AA1082" s="9" t="s">
        <v>137</v>
      </c>
      <c r="AB1082" s="9" t="s">
        <v>137</v>
      </c>
      <c r="AC1082" s="9"/>
      <c r="AD1082" s="9"/>
      <c r="AE1082" s="9"/>
      <c r="AF1082" s="9"/>
      <c r="AG1082" s="9"/>
      <c r="AH1082" s="9" t="s">
        <v>176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 t="s">
        <v>150</v>
      </c>
      <c r="BZ1082" s="9" t="s">
        <v>137</v>
      </c>
      <c r="CA1082" s="10"/>
      <c r="CB1082" s="10" t="str">
        <f t="shared" si="5"/>
        <v/>
      </c>
      <c r="CC1082" s="10"/>
      <c r="CD1082" s="9" t="str">
        <f t="shared" si="2"/>
        <v/>
      </c>
      <c r="CE1082" s="9" t="s">
        <v>151</v>
      </c>
      <c r="CF1082" s="9" t="s">
        <v>225</v>
      </c>
      <c r="CG1082" s="9">
        <f>IF(CF1082="","",VLOOKUP(CF1082,Metadata!$D$2:$H$20,2,FALSE))</f>
        <v>22500</v>
      </c>
      <c r="CH1082" s="9">
        <f>IF(CF1082="","",VLOOKUP(CF1082,Metadata!$D$2:$H$20,4,FALSE))</f>
        <v>20000</v>
      </c>
      <c r="CI1082" s="9">
        <f>IF(CF1082="","",VLOOKUP(CF1082,Metadata!$D$2:$H$20,5,FALSE))</f>
        <v>25000</v>
      </c>
      <c r="CJ1082" s="9">
        <f t="shared" si="3"/>
        <v>22500</v>
      </c>
      <c r="CK1082" s="9" t="s">
        <v>221</v>
      </c>
      <c r="CL1082" s="10">
        <v>6</v>
      </c>
      <c r="CM1082" s="10">
        <v>4</v>
      </c>
      <c r="CN1082" s="10">
        <v>7</v>
      </c>
      <c r="CO1082" s="10">
        <v>7</v>
      </c>
      <c r="CP1082" s="10">
        <v>6</v>
      </c>
      <c r="CQ1082" s="10">
        <v>6</v>
      </c>
      <c r="CR1082" s="10">
        <v>5</v>
      </c>
      <c r="CS1082" s="10">
        <v>3</v>
      </c>
      <c r="CT1082" s="10">
        <v>3</v>
      </c>
      <c r="CU1082" s="10">
        <v>5</v>
      </c>
      <c r="CV1082" s="10">
        <v>5</v>
      </c>
      <c r="CW1082" s="10">
        <v>4</v>
      </c>
      <c r="CX1082" s="10">
        <v>4</v>
      </c>
      <c r="CY1082" s="10">
        <v>4</v>
      </c>
      <c r="CZ1082" s="10">
        <v>4</v>
      </c>
      <c r="DA1082" s="10">
        <v>6</v>
      </c>
      <c r="DB1082" s="10">
        <v>6</v>
      </c>
      <c r="DC1082" s="10">
        <v>7</v>
      </c>
      <c r="DD1082" s="10">
        <v>2</v>
      </c>
      <c r="DE1082" s="10">
        <v>6</v>
      </c>
      <c r="DF1082" s="10">
        <v>5</v>
      </c>
      <c r="DG1082" s="10">
        <v>5</v>
      </c>
      <c r="DH1082" s="10">
        <v>5</v>
      </c>
      <c r="DI1082" s="10">
        <v>6</v>
      </c>
      <c r="DJ1082" s="10">
        <v>4</v>
      </c>
      <c r="DK1082" s="10">
        <v>4</v>
      </c>
      <c r="DL1082" s="10">
        <v>4</v>
      </c>
      <c r="DM1082" s="9" t="s">
        <v>154</v>
      </c>
      <c r="DN1082" s="10">
        <v>1990</v>
      </c>
      <c r="DO1082" s="9">
        <f t="shared" si="4"/>
        <v>31</v>
      </c>
      <c r="DP1082" s="9" t="s">
        <v>155</v>
      </c>
      <c r="DQ1082" s="9" t="s">
        <v>156</v>
      </c>
      <c r="DR1082" s="9" t="s">
        <v>157</v>
      </c>
      <c r="DS1082" s="9" t="s">
        <v>137</v>
      </c>
      <c r="DT1082" s="9" t="s">
        <v>181</v>
      </c>
      <c r="DU1082" s="9" t="s">
        <v>223</v>
      </c>
      <c r="DV1082" s="9" t="str">
        <f>VLOOKUP(DU1082,Metadata!$B$2:$C$7,2,FALSE)</f>
        <v>3 - 6 years</v>
      </c>
    </row>
    <row r="1083" spans="1:126">
      <c r="A1083" s="13">
        <v>1082</v>
      </c>
      <c r="B1083" s="9" t="s">
        <v>135</v>
      </c>
      <c r="C1083" s="9" t="str">
        <f>VLOOKUP(B1083,Metadata!$M$2:$N$6,2,FALSE)</f>
        <v>Permanent Employee</v>
      </c>
      <c r="D1083" s="9" t="s">
        <v>159</v>
      </c>
      <c r="E1083" s="9" t="s">
        <v>137</v>
      </c>
      <c r="F1083" s="9" t="s">
        <v>138</v>
      </c>
      <c r="G1083" s="9" t="s">
        <v>140</v>
      </c>
      <c r="H1083" s="9" t="str">
        <f>IF(G1083="","",VLOOKUP(G1083,Metadata!$J$2:$K$22,2,FALSE))</f>
        <v>Lisbon Metropolitan Area</v>
      </c>
      <c r="I1083" s="9" t="s">
        <v>138</v>
      </c>
      <c r="J1083" s="9" t="str">
        <f>IF(I1083="","",VLOOKUP(I1083,Metadata!$P$2:$Q$43,2,FALSE))</f>
        <v>Europe</v>
      </c>
      <c r="K1083" s="9" t="str">
        <f t="shared" si="0"/>
        <v>Portugal</v>
      </c>
      <c r="L1083" s="9" t="s">
        <v>140</v>
      </c>
      <c r="M1083" s="9" t="str">
        <f>IF(L1083="","",VLOOKUP(L1083,Metadata!$J$2:$K$22,2,FALSE))</f>
        <v>Lisbon Metropolitan Area</v>
      </c>
      <c r="N1083" s="9" t="s">
        <v>141</v>
      </c>
      <c r="O1083" s="9" t="s">
        <v>137</v>
      </c>
      <c r="P1083" s="9" t="s">
        <v>142</v>
      </c>
      <c r="Q1083" s="10" t="str">
        <f t="shared" si="1"/>
        <v>Full Office Job</v>
      </c>
      <c r="R1083" s="10">
        <v>5</v>
      </c>
      <c r="S1083" s="9" t="s">
        <v>319</v>
      </c>
      <c r="T1083" s="9" t="s">
        <v>137</v>
      </c>
      <c r="U1083" s="9" t="str">
        <f>IF(S1083&lt;&gt;"",S1083,IF(T1083&lt;&gt;"",VLOOKUP(T1083,Metadata!$S$2:$T$228,2,FALSE),""))</f>
        <v>CTO</v>
      </c>
      <c r="V1083" s="9" t="s">
        <v>144</v>
      </c>
      <c r="W1083" s="9" t="s">
        <v>137</v>
      </c>
      <c r="X1083" s="9" t="s">
        <v>145</v>
      </c>
      <c r="Y1083" s="9" t="s">
        <v>137</v>
      </c>
      <c r="Z1083" s="9" t="s">
        <v>184</v>
      </c>
      <c r="AA1083" s="9" t="s">
        <v>137</v>
      </c>
      <c r="AB1083" s="9" t="s">
        <v>137</v>
      </c>
      <c r="AC1083" s="9" t="s">
        <v>147</v>
      </c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 t="s">
        <v>150</v>
      </c>
      <c r="BZ1083" s="9" t="s">
        <v>137</v>
      </c>
      <c r="CA1083" s="10"/>
      <c r="CB1083" s="10" t="str">
        <f t="shared" si="5"/>
        <v/>
      </c>
      <c r="CC1083" s="10"/>
      <c r="CD1083" s="9" t="str">
        <f t="shared" si="2"/>
        <v/>
      </c>
      <c r="CE1083" s="9" t="s">
        <v>151</v>
      </c>
      <c r="CF1083" s="9" t="s">
        <v>365</v>
      </c>
      <c r="CG1083" s="9">
        <f>IF(CF1083="","",VLOOKUP(CF1083,Metadata!$D$2:$H$20,2,FALSE))</f>
        <v>77500</v>
      </c>
      <c r="CH1083" s="9">
        <f>IF(CF1083="","",VLOOKUP(CF1083,Metadata!$D$2:$H$20,4,FALSE))</f>
        <v>75000</v>
      </c>
      <c r="CI1083" s="9">
        <f>IF(CF1083="","",VLOOKUP(CF1083,Metadata!$D$2:$H$20,5,FALSE))</f>
        <v>80000</v>
      </c>
      <c r="CJ1083" s="9">
        <f t="shared" si="3"/>
        <v>77500</v>
      </c>
      <c r="CK1083" s="9" t="s">
        <v>366</v>
      </c>
      <c r="CL1083" s="10">
        <v>3</v>
      </c>
      <c r="CM1083" s="10">
        <v>4</v>
      </c>
      <c r="CN1083" s="10">
        <v>5</v>
      </c>
      <c r="CO1083" s="10">
        <v>6</v>
      </c>
      <c r="CP1083" s="10">
        <v>5</v>
      </c>
      <c r="CQ1083" s="10">
        <v>5</v>
      </c>
      <c r="CR1083" s="10">
        <v>5</v>
      </c>
      <c r="CS1083" s="10">
        <v>6</v>
      </c>
      <c r="CT1083" s="10">
        <v>6</v>
      </c>
      <c r="CU1083" s="10">
        <v>3</v>
      </c>
      <c r="CV1083" s="10">
        <v>7</v>
      </c>
      <c r="CW1083" s="10">
        <v>6</v>
      </c>
      <c r="CX1083" s="10">
        <v>7</v>
      </c>
      <c r="CY1083" s="10">
        <v>6</v>
      </c>
      <c r="CZ1083" s="10">
        <v>5</v>
      </c>
      <c r="DA1083" s="10">
        <v>5</v>
      </c>
      <c r="DB1083" s="10">
        <v>5</v>
      </c>
      <c r="DC1083" s="10">
        <v>6</v>
      </c>
      <c r="DD1083" s="10">
        <v>5</v>
      </c>
      <c r="DE1083" s="10">
        <v>6</v>
      </c>
      <c r="DF1083" s="10">
        <v>6</v>
      </c>
      <c r="DG1083" s="10">
        <v>7</v>
      </c>
      <c r="DH1083" s="10">
        <v>5</v>
      </c>
      <c r="DI1083" s="10">
        <v>3</v>
      </c>
      <c r="DJ1083" s="10">
        <v>5</v>
      </c>
      <c r="DK1083" s="10">
        <v>5</v>
      </c>
      <c r="DL1083" s="10">
        <v>2</v>
      </c>
      <c r="DM1083" s="9" t="s">
        <v>154</v>
      </c>
      <c r="DN1083" s="10">
        <v>1965</v>
      </c>
      <c r="DO1083" s="9">
        <f t="shared" si="4"/>
        <v>56</v>
      </c>
      <c r="DP1083" s="9" t="s">
        <v>155</v>
      </c>
      <c r="DQ1083" s="9" t="s">
        <v>202</v>
      </c>
      <c r="DR1083" s="9" t="s">
        <v>170</v>
      </c>
      <c r="DS1083" s="9" t="s">
        <v>137</v>
      </c>
      <c r="DT1083" s="9" t="s">
        <v>181</v>
      </c>
      <c r="DU1083" s="9" t="s">
        <v>158</v>
      </c>
      <c r="DV1083" s="9" t="str">
        <f>VLOOKUP(DU1083,Metadata!$B$2:$C$7,2,FALSE)</f>
        <v>6+ years</v>
      </c>
    </row>
    <row r="1084" spans="1:126">
      <c r="A1084" s="13">
        <v>1083</v>
      </c>
      <c r="B1084" s="9" t="s">
        <v>135</v>
      </c>
      <c r="C1084" s="9" t="str">
        <f>VLOOKUP(B1084,Metadata!$M$2:$N$6,2,FALSE)</f>
        <v>Permanent Employee</v>
      </c>
      <c r="D1084" s="9" t="s">
        <v>159</v>
      </c>
      <c r="E1084" s="9" t="s">
        <v>137</v>
      </c>
      <c r="F1084" s="9" t="s">
        <v>138</v>
      </c>
      <c r="G1084" s="9" t="s">
        <v>283</v>
      </c>
      <c r="H1084" s="9" t="str">
        <f>IF(G1084="","",VLOOKUP(G1084,Metadata!$J$2:$K$22,2,FALSE))</f>
        <v>Lisbon Metropolitan Area</v>
      </c>
      <c r="I1084" s="9" t="s">
        <v>173</v>
      </c>
      <c r="J1084" s="9" t="str">
        <f>IF(I1084="","",VLOOKUP(I1084,Metadata!$P$2:$Q$43,2,FALSE))</f>
        <v>N/A</v>
      </c>
      <c r="K1084" s="9" t="str">
        <f t="shared" si="0"/>
        <v>International</v>
      </c>
      <c r="L1084" s="9" t="s">
        <v>137</v>
      </c>
      <c r="M1084" s="9" t="str">
        <f>IF(L1084="","",VLOOKUP(L1084,Metadata!$J$2:$K$22,2,FALSE))</f>
        <v/>
      </c>
      <c r="N1084" s="9" t="s">
        <v>141</v>
      </c>
      <c r="O1084" s="9" t="s">
        <v>137</v>
      </c>
      <c r="P1084" s="9" t="s">
        <v>142</v>
      </c>
      <c r="Q1084" s="10" t="str">
        <f t="shared" si="1"/>
        <v>Full Office Job</v>
      </c>
      <c r="R1084" s="10">
        <v>7</v>
      </c>
      <c r="S1084" s="9" t="s">
        <v>192</v>
      </c>
      <c r="T1084" s="9" t="s">
        <v>137</v>
      </c>
      <c r="U1084" s="9" t="str">
        <f>IF(S1084&lt;&gt;"",S1084,IF(T1084&lt;&gt;"",VLOOKUP(T1084,Metadata!$S$2:$T$228,2,FALSE),""))</f>
        <v>Back-End Developer</v>
      </c>
      <c r="V1084" s="9" t="s">
        <v>323</v>
      </c>
      <c r="W1084" s="9" t="s">
        <v>137</v>
      </c>
      <c r="X1084" s="9" t="s">
        <v>137</v>
      </c>
      <c r="Y1084" s="9" t="s">
        <v>563</v>
      </c>
      <c r="Z1084" s="9" t="s">
        <v>218</v>
      </c>
      <c r="AA1084" s="9" t="s">
        <v>137</v>
      </c>
      <c r="AB1084" s="9" t="s">
        <v>137</v>
      </c>
      <c r="AC1084" s="9"/>
      <c r="AD1084" s="9" t="s">
        <v>148</v>
      </c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 t="s">
        <v>267</v>
      </c>
      <c r="AV1084" s="9"/>
      <c r="AW1084" s="9"/>
      <c r="AX1084" s="9"/>
      <c r="AY1084" s="9"/>
      <c r="AZ1084" s="9"/>
      <c r="BA1084" s="9"/>
      <c r="BB1084" s="9" t="s">
        <v>284</v>
      </c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 t="s">
        <v>564</v>
      </c>
      <c r="CA1084" s="10"/>
      <c r="CB1084" s="10" t="str">
        <f t="shared" si="5"/>
        <v/>
      </c>
      <c r="CC1084" s="10"/>
      <c r="CD1084" s="9" t="str">
        <f t="shared" si="2"/>
        <v/>
      </c>
      <c r="CE1084" s="9" t="s">
        <v>232</v>
      </c>
      <c r="CF1084" s="9" t="s">
        <v>236</v>
      </c>
      <c r="CG1084" s="9">
        <f>IF(CF1084="","",VLOOKUP(CF1084,Metadata!$D$2:$H$20,2,FALSE))</f>
        <v>47500</v>
      </c>
      <c r="CH1084" s="9">
        <f>IF(CF1084="","",VLOOKUP(CF1084,Metadata!$D$2:$H$20,4,FALSE))</f>
        <v>45000</v>
      </c>
      <c r="CI1084" s="9">
        <f>IF(CF1084="","",VLOOKUP(CF1084,Metadata!$D$2:$H$20,5,FALSE))</f>
        <v>50000</v>
      </c>
      <c r="CJ1084" s="9">
        <f t="shared" si="3"/>
        <v>47500</v>
      </c>
      <c r="CK1084" s="9" t="s">
        <v>221</v>
      </c>
      <c r="CL1084" s="10">
        <v>6</v>
      </c>
      <c r="CM1084" s="10">
        <v>2</v>
      </c>
      <c r="CN1084" s="10">
        <v>5</v>
      </c>
      <c r="CO1084" s="10">
        <v>6</v>
      </c>
      <c r="CP1084" s="10">
        <v>7</v>
      </c>
      <c r="CQ1084" s="10">
        <v>7</v>
      </c>
      <c r="CR1084" s="10">
        <v>7</v>
      </c>
      <c r="CS1084" s="10">
        <v>7</v>
      </c>
      <c r="CT1084" s="10">
        <v>7</v>
      </c>
      <c r="CU1084" s="10">
        <v>7</v>
      </c>
      <c r="CV1084" s="10">
        <v>5</v>
      </c>
      <c r="CW1084" s="10">
        <v>5</v>
      </c>
      <c r="CX1084" s="10">
        <v>7</v>
      </c>
      <c r="CY1084" s="10">
        <v>7</v>
      </c>
      <c r="CZ1084" s="10">
        <v>7</v>
      </c>
      <c r="DA1084" s="10">
        <v>5</v>
      </c>
      <c r="DB1084" s="10">
        <v>3</v>
      </c>
      <c r="DC1084" s="10">
        <v>5</v>
      </c>
      <c r="DD1084" s="10">
        <v>4</v>
      </c>
      <c r="DE1084" s="10">
        <v>4</v>
      </c>
      <c r="DF1084" s="10">
        <v>6</v>
      </c>
      <c r="DG1084" s="10">
        <v>6</v>
      </c>
      <c r="DH1084" s="10">
        <v>4</v>
      </c>
      <c r="DI1084" s="10">
        <v>5</v>
      </c>
      <c r="DJ1084" s="10">
        <v>1</v>
      </c>
      <c r="DK1084" s="10">
        <v>4</v>
      </c>
      <c r="DL1084" s="10">
        <v>4</v>
      </c>
      <c r="DM1084" s="9" t="s">
        <v>154</v>
      </c>
      <c r="DN1084" s="10">
        <v>1989</v>
      </c>
      <c r="DO1084" s="9">
        <f t="shared" si="4"/>
        <v>32</v>
      </c>
      <c r="DP1084" s="9" t="s">
        <v>155</v>
      </c>
      <c r="DQ1084" s="9" t="s">
        <v>156</v>
      </c>
      <c r="DR1084" s="9" t="s">
        <v>170</v>
      </c>
      <c r="DS1084" s="9" t="s">
        <v>137</v>
      </c>
      <c r="DT1084" s="9" t="s">
        <v>181</v>
      </c>
      <c r="DU1084" s="9" t="s">
        <v>203</v>
      </c>
      <c r="DV1084" s="9" t="str">
        <f>VLOOKUP(DU1084,Metadata!$B$2:$C$7,2,FALSE)</f>
        <v>6+ years</v>
      </c>
    </row>
    <row r="1085" spans="1:126">
      <c r="A1085" s="13">
        <v>1084</v>
      </c>
      <c r="B1085" s="9" t="s">
        <v>135</v>
      </c>
      <c r="C1085" s="9" t="str">
        <f>VLOOKUP(B1085,Metadata!$M$2:$N$6,2,FALSE)</f>
        <v>Permanent Employee</v>
      </c>
      <c r="D1085" s="9" t="s">
        <v>159</v>
      </c>
      <c r="E1085" s="9" t="s">
        <v>137</v>
      </c>
      <c r="F1085" s="9" t="s">
        <v>138</v>
      </c>
      <c r="G1085" s="9" t="s">
        <v>140</v>
      </c>
      <c r="H1085" s="9" t="str">
        <f>IF(G1085="","",VLOOKUP(G1085,Metadata!$J$2:$K$22,2,FALSE))</f>
        <v>Lisbon Metropolitan Area</v>
      </c>
      <c r="I1085" s="9" t="s">
        <v>138</v>
      </c>
      <c r="J1085" s="9" t="str">
        <f>IF(I1085="","",VLOOKUP(I1085,Metadata!$P$2:$Q$43,2,FALSE))</f>
        <v>Europe</v>
      </c>
      <c r="K1085" s="9" t="str">
        <f t="shared" si="0"/>
        <v>Portugal</v>
      </c>
      <c r="L1085" s="9" t="s">
        <v>140</v>
      </c>
      <c r="M1085" s="9" t="str">
        <f>IF(L1085="","",VLOOKUP(L1085,Metadata!$J$2:$K$22,2,FALSE))</f>
        <v>Lisbon Metropolitan Area</v>
      </c>
      <c r="N1085" s="9" t="s">
        <v>214</v>
      </c>
      <c r="O1085" s="9" t="s">
        <v>136</v>
      </c>
      <c r="P1085" s="9" t="s">
        <v>142</v>
      </c>
      <c r="Q1085" s="10" t="str">
        <f t="shared" si="1"/>
        <v>Full Office Job</v>
      </c>
      <c r="R1085" s="10">
        <v>4</v>
      </c>
      <c r="S1085" s="9" t="s">
        <v>143</v>
      </c>
      <c r="T1085" s="9" t="s">
        <v>137</v>
      </c>
      <c r="U1085" s="9" t="str">
        <f>IF(S1085&lt;&gt;"",S1085,IF(T1085&lt;&gt;"",VLOOKUP(T1085,Metadata!$S$2:$T$228,2,FALSE),""))</f>
        <v>Technical Team Leader</v>
      </c>
      <c r="V1085" s="9" t="s">
        <v>144</v>
      </c>
      <c r="W1085" s="9" t="s">
        <v>137</v>
      </c>
      <c r="X1085" s="9" t="s">
        <v>145</v>
      </c>
      <c r="Y1085" s="9" t="s">
        <v>137</v>
      </c>
      <c r="Z1085" s="9" t="s">
        <v>184</v>
      </c>
      <c r="AA1085" s="9" t="s">
        <v>165</v>
      </c>
      <c r="AB1085" s="9" t="s">
        <v>253</v>
      </c>
      <c r="AC1085" s="9" t="s">
        <v>147</v>
      </c>
      <c r="AD1085" s="9"/>
      <c r="AE1085" s="9" t="s">
        <v>194</v>
      </c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 t="s">
        <v>196</v>
      </c>
      <c r="AY1085" s="9"/>
      <c r="AZ1085" s="9"/>
      <c r="BA1085" s="9" t="s">
        <v>178</v>
      </c>
      <c r="BB1085" s="9"/>
      <c r="BC1085" s="9"/>
      <c r="BD1085" s="9"/>
      <c r="BE1085" s="9"/>
      <c r="BF1085" s="9"/>
      <c r="BG1085" s="9"/>
      <c r="BH1085" s="9"/>
      <c r="BI1085" s="9"/>
      <c r="BJ1085" s="9" t="s">
        <v>167</v>
      </c>
      <c r="BK1085" s="9" t="s">
        <v>198</v>
      </c>
      <c r="BL1085" s="9"/>
      <c r="BM1085" s="9"/>
      <c r="BN1085" s="9"/>
      <c r="BO1085" s="9"/>
      <c r="BP1085" s="9"/>
      <c r="BQ1085" s="9"/>
      <c r="BR1085" s="9" t="s">
        <v>247</v>
      </c>
      <c r="BS1085" s="9"/>
      <c r="BT1085" s="9"/>
      <c r="BU1085" s="9"/>
      <c r="BV1085" s="9"/>
      <c r="BW1085" s="9"/>
      <c r="BX1085" s="9"/>
      <c r="BY1085" s="9"/>
      <c r="BZ1085" s="9"/>
      <c r="CA1085" s="10"/>
      <c r="CB1085" s="10" t="str">
        <f t="shared" si="5"/>
        <v/>
      </c>
      <c r="CC1085" s="10"/>
      <c r="CD1085" s="9" t="str">
        <f t="shared" si="2"/>
        <v/>
      </c>
      <c r="CE1085" s="9" t="s">
        <v>168</v>
      </c>
      <c r="CF1085" s="9" t="s">
        <v>225</v>
      </c>
      <c r="CG1085" s="9">
        <f>IF(CF1085="","",VLOOKUP(CF1085,Metadata!$D$2:$H$20,2,FALSE))</f>
        <v>22500</v>
      </c>
      <c r="CH1085" s="9">
        <f>IF(CF1085="","",VLOOKUP(CF1085,Metadata!$D$2:$H$20,4,FALSE))</f>
        <v>20000</v>
      </c>
      <c r="CI1085" s="9">
        <f>IF(CF1085="","",VLOOKUP(CF1085,Metadata!$D$2:$H$20,5,FALSE))</f>
        <v>25000</v>
      </c>
      <c r="CJ1085" s="9">
        <f t="shared" si="3"/>
        <v>22500</v>
      </c>
      <c r="CK1085" s="9" t="s">
        <v>201</v>
      </c>
      <c r="CL1085" s="10">
        <v>4</v>
      </c>
      <c r="CM1085" s="10">
        <v>1</v>
      </c>
      <c r="CN1085" s="10">
        <v>5</v>
      </c>
      <c r="CO1085" s="10">
        <v>7</v>
      </c>
      <c r="CP1085" s="10">
        <v>5</v>
      </c>
      <c r="CQ1085" s="10">
        <v>7</v>
      </c>
      <c r="CR1085" s="10">
        <v>4</v>
      </c>
      <c r="CS1085" s="10">
        <v>5</v>
      </c>
      <c r="CT1085" s="10">
        <v>6</v>
      </c>
      <c r="CU1085" s="10">
        <v>4</v>
      </c>
      <c r="CV1085" s="10">
        <v>4</v>
      </c>
      <c r="CW1085" s="10">
        <v>4</v>
      </c>
      <c r="CX1085" s="10">
        <v>5</v>
      </c>
      <c r="CY1085" s="10">
        <v>4</v>
      </c>
      <c r="CZ1085" s="10">
        <v>3</v>
      </c>
      <c r="DA1085" s="10">
        <v>5</v>
      </c>
      <c r="DB1085" s="10">
        <v>4</v>
      </c>
      <c r="DC1085" s="10">
        <v>7</v>
      </c>
      <c r="DD1085" s="10">
        <v>3</v>
      </c>
      <c r="DE1085" s="10">
        <v>4</v>
      </c>
      <c r="DF1085" s="10">
        <v>5</v>
      </c>
      <c r="DG1085" s="10">
        <v>7</v>
      </c>
      <c r="DH1085" s="10">
        <v>5</v>
      </c>
      <c r="DI1085" s="10">
        <v>7</v>
      </c>
      <c r="DJ1085" s="10">
        <v>4</v>
      </c>
      <c r="DK1085" s="10">
        <v>5</v>
      </c>
      <c r="DL1085" s="10">
        <v>6</v>
      </c>
      <c r="DM1085" s="9" t="s">
        <v>154</v>
      </c>
      <c r="DN1085" s="10">
        <v>1984</v>
      </c>
      <c r="DO1085" s="9">
        <f t="shared" si="4"/>
        <v>37</v>
      </c>
      <c r="DP1085" s="9" t="s">
        <v>155</v>
      </c>
      <c r="DQ1085" s="9" t="s">
        <v>210</v>
      </c>
      <c r="DR1085" s="9" t="s">
        <v>157</v>
      </c>
      <c r="DS1085" s="9" t="s">
        <v>137</v>
      </c>
      <c r="DT1085" s="9" t="s">
        <v>181</v>
      </c>
      <c r="DU1085" s="9" t="s">
        <v>158</v>
      </c>
      <c r="DV1085" s="9" t="str">
        <f>VLOOKUP(DU1085,Metadata!$B$2:$C$7,2,FALSE)</f>
        <v>6+ years</v>
      </c>
    </row>
    <row r="1086" spans="1:126">
      <c r="A1086" s="13">
        <v>1085</v>
      </c>
      <c r="B1086" s="9" t="s">
        <v>135</v>
      </c>
      <c r="C1086" s="9" t="str">
        <f>VLOOKUP(B1086,Metadata!$M$2:$N$6,2,FALSE)</f>
        <v>Permanent Employee</v>
      </c>
      <c r="D1086" s="9" t="s">
        <v>159</v>
      </c>
      <c r="E1086" s="9" t="s">
        <v>137</v>
      </c>
      <c r="F1086" s="9" t="s">
        <v>138</v>
      </c>
      <c r="G1086" s="9" t="s">
        <v>275</v>
      </c>
      <c r="H1086" s="9" t="str">
        <f>IF(G1086="","",VLOOKUP(G1086,Metadata!$J$2:$K$22,2,FALSE))</f>
        <v>Centre</v>
      </c>
      <c r="I1086" s="9" t="s">
        <v>138</v>
      </c>
      <c r="J1086" s="9" t="str">
        <f>IF(I1086="","",VLOOKUP(I1086,Metadata!$P$2:$Q$43,2,FALSE))</f>
        <v>Europe</v>
      </c>
      <c r="K1086" s="9" t="str">
        <f t="shared" si="0"/>
        <v>Portugal</v>
      </c>
      <c r="L1086" s="9" t="s">
        <v>275</v>
      </c>
      <c r="M1086" s="9" t="str">
        <f>IF(L1086="","",VLOOKUP(L1086,Metadata!$J$2:$K$22,2,FALSE))</f>
        <v>Centre</v>
      </c>
      <c r="N1086" s="9" t="s">
        <v>214</v>
      </c>
      <c r="O1086" s="9" t="s">
        <v>136</v>
      </c>
      <c r="P1086" s="9" t="s">
        <v>142</v>
      </c>
      <c r="Q1086" s="10" t="str">
        <f t="shared" si="1"/>
        <v>Full Office Job</v>
      </c>
      <c r="R1086" s="10">
        <v>6</v>
      </c>
      <c r="S1086" s="9" t="s">
        <v>192</v>
      </c>
      <c r="T1086" s="9" t="s">
        <v>137</v>
      </c>
      <c r="U1086" s="9" t="str">
        <f>IF(S1086&lt;&gt;"",S1086,IF(T1086&lt;&gt;"",VLOOKUP(T1086,Metadata!$S$2:$T$228,2,FALSE),""))</f>
        <v>Back-End Developer</v>
      </c>
      <c r="V1086" s="9" t="s">
        <v>217</v>
      </c>
      <c r="W1086" s="9" t="s">
        <v>137</v>
      </c>
      <c r="X1086" s="9" t="s">
        <v>175</v>
      </c>
      <c r="Y1086" s="9" t="s">
        <v>137</v>
      </c>
      <c r="Z1086" s="9" t="s">
        <v>262</v>
      </c>
      <c r="AA1086" s="9" t="s">
        <v>137</v>
      </c>
      <c r="AB1086" s="9" t="s">
        <v>137</v>
      </c>
      <c r="AC1086" s="9" t="s">
        <v>147</v>
      </c>
      <c r="AD1086" s="9"/>
      <c r="AE1086" s="9" t="s">
        <v>194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198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10"/>
      <c r="CB1086" s="10" t="str">
        <f t="shared" si="5"/>
        <v/>
      </c>
      <c r="CC1086" s="10"/>
      <c r="CD1086" s="9" t="str">
        <f t="shared" si="2"/>
        <v/>
      </c>
      <c r="CE1086" s="9" t="s">
        <v>168</v>
      </c>
      <c r="CF1086" s="9" t="s">
        <v>188</v>
      </c>
      <c r="CG1086" s="9">
        <f>IF(CF1086="","",VLOOKUP(CF1086,Metadata!$D$2:$H$20,2,FALSE))</f>
        <v>17500</v>
      </c>
      <c r="CH1086" s="9">
        <f>IF(CF1086="","",VLOOKUP(CF1086,Metadata!$D$2:$H$20,4,FALSE))</f>
        <v>15000</v>
      </c>
      <c r="CI1086" s="9">
        <f>IF(CF1086="","",VLOOKUP(CF1086,Metadata!$D$2:$H$20,5,FALSE))</f>
        <v>20000</v>
      </c>
      <c r="CJ1086" s="9">
        <f t="shared" si="3"/>
        <v>17500</v>
      </c>
      <c r="CK1086" s="9" t="s">
        <v>201</v>
      </c>
      <c r="CL1086" s="10">
        <v>4</v>
      </c>
      <c r="CM1086" s="10">
        <v>2</v>
      </c>
      <c r="CN1086" s="10">
        <v>7</v>
      </c>
      <c r="CO1086" s="10">
        <v>6</v>
      </c>
      <c r="CP1086" s="10">
        <v>5</v>
      </c>
      <c r="CQ1086" s="10">
        <v>5</v>
      </c>
      <c r="CR1086" s="10">
        <v>6</v>
      </c>
      <c r="CS1086" s="10">
        <v>6</v>
      </c>
      <c r="CT1086" s="10">
        <v>6</v>
      </c>
      <c r="CU1086" s="10">
        <v>6</v>
      </c>
      <c r="CV1086" s="10">
        <v>6</v>
      </c>
      <c r="CW1086" s="10">
        <v>4</v>
      </c>
      <c r="CX1086" s="10">
        <v>5</v>
      </c>
      <c r="CY1086" s="10">
        <v>6</v>
      </c>
      <c r="CZ1086" s="10">
        <v>5</v>
      </c>
      <c r="DA1086" s="10">
        <v>4</v>
      </c>
      <c r="DB1086" s="10">
        <v>4</v>
      </c>
      <c r="DC1086" s="10">
        <v>5</v>
      </c>
      <c r="DD1086" s="10">
        <v>5</v>
      </c>
      <c r="DE1086" s="10">
        <v>7</v>
      </c>
      <c r="DF1086" s="10">
        <v>6</v>
      </c>
      <c r="DG1086" s="10">
        <v>5</v>
      </c>
      <c r="DH1086" s="10">
        <v>5</v>
      </c>
      <c r="DI1086" s="10">
        <v>7</v>
      </c>
      <c r="DJ1086" s="10">
        <v>5</v>
      </c>
      <c r="DK1086" s="10">
        <v>6</v>
      </c>
      <c r="DL1086" s="10">
        <v>6</v>
      </c>
      <c r="DM1086" s="9" t="s">
        <v>154</v>
      </c>
      <c r="DN1086" s="10">
        <v>1995</v>
      </c>
      <c r="DO1086" s="9">
        <f t="shared" si="4"/>
        <v>26</v>
      </c>
      <c r="DP1086" s="9" t="s">
        <v>155</v>
      </c>
      <c r="DQ1086" s="9" t="s">
        <v>156</v>
      </c>
      <c r="DR1086" s="9" t="s">
        <v>157</v>
      </c>
      <c r="DS1086" s="9" t="s">
        <v>137</v>
      </c>
      <c r="DT1086" s="9" t="s">
        <v>181</v>
      </c>
      <c r="DU1086" s="9" t="s">
        <v>168</v>
      </c>
      <c r="DV1086" s="9" t="str">
        <f>VLOOKUP(DU1086,Metadata!$B$2:$C$7,2,FALSE)</f>
        <v>0 - 3 years</v>
      </c>
    </row>
    <row r="1087" spans="1:126">
      <c r="A1087" s="13">
        <v>1086</v>
      </c>
      <c r="B1087" s="9" t="s">
        <v>135</v>
      </c>
      <c r="C1087" s="9" t="str">
        <f>VLOOKUP(B1087,Metadata!$M$2:$N$6,2,FALSE)</f>
        <v>Permanent Employee</v>
      </c>
      <c r="D1087" s="9" t="s">
        <v>159</v>
      </c>
      <c r="E1087" s="9" t="s">
        <v>137</v>
      </c>
      <c r="F1087" s="9" t="s">
        <v>138</v>
      </c>
      <c r="G1087" s="9" t="s">
        <v>140</v>
      </c>
      <c r="H1087" s="9" t="str">
        <f>IF(G1087="","",VLOOKUP(G1087,Metadata!$J$2:$K$22,2,FALSE))</f>
        <v>Lisbon Metropolitan Area</v>
      </c>
      <c r="I1087" s="9" t="s">
        <v>138</v>
      </c>
      <c r="J1087" s="9" t="str">
        <f>IF(I1087="","",VLOOKUP(I1087,Metadata!$P$2:$Q$43,2,FALSE))</f>
        <v>Europe</v>
      </c>
      <c r="K1087" s="9" t="str">
        <f t="shared" si="0"/>
        <v>Portugal</v>
      </c>
      <c r="L1087" s="9" t="s">
        <v>140</v>
      </c>
      <c r="M1087" s="9" t="str">
        <f>IF(L1087="","",VLOOKUP(L1087,Metadata!$J$2:$K$22,2,FALSE))</f>
        <v>Lisbon Metropolitan Area</v>
      </c>
      <c r="N1087" s="9" t="s">
        <v>141</v>
      </c>
      <c r="O1087" s="9" t="s">
        <v>137</v>
      </c>
      <c r="P1087" s="9" t="s">
        <v>142</v>
      </c>
      <c r="Q1087" s="10" t="str">
        <f t="shared" si="1"/>
        <v>Full Office Job</v>
      </c>
      <c r="R1087" s="10">
        <v>4</v>
      </c>
      <c r="S1087" s="9" t="s">
        <v>183</v>
      </c>
      <c r="T1087" s="9" t="s">
        <v>137</v>
      </c>
      <c r="U1087" s="9" t="str">
        <f>IF(S1087&lt;&gt;"",S1087,IF(T1087&lt;&gt;"",VLOOKUP(T1087,Metadata!$S$2:$T$228,2,FALSE),""))</f>
        <v>Product Owner/Product Manager</v>
      </c>
      <c r="V1087" s="9" t="s">
        <v>217</v>
      </c>
      <c r="W1087" s="9" t="s">
        <v>137</v>
      </c>
      <c r="X1087" s="9" t="s">
        <v>175</v>
      </c>
      <c r="Y1087" s="9" t="s">
        <v>137</v>
      </c>
      <c r="Z1087" s="9" t="s">
        <v>193</v>
      </c>
      <c r="AA1087" s="9" t="s">
        <v>137</v>
      </c>
      <c r="AB1087" s="9" t="s">
        <v>137</v>
      </c>
      <c r="AC1087" s="9" t="s">
        <v>147</v>
      </c>
      <c r="AD1087" s="9"/>
      <c r="AE1087" s="9"/>
      <c r="AF1087" s="9" t="s">
        <v>243</v>
      </c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 t="s">
        <v>257</v>
      </c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10"/>
      <c r="CB1087" s="10" t="str">
        <f t="shared" si="5"/>
        <v/>
      </c>
      <c r="CC1087" s="10"/>
      <c r="CD1087" s="9" t="str">
        <f t="shared" si="2"/>
        <v/>
      </c>
      <c r="CE1087" s="9" t="s">
        <v>232</v>
      </c>
      <c r="CF1087" s="9" t="s">
        <v>169</v>
      </c>
      <c r="CG1087" s="9">
        <f>IF(CF1087="","",VLOOKUP(CF1087,Metadata!$D$2:$H$20,2,FALSE))</f>
        <v>12500</v>
      </c>
      <c r="CH1087" s="9">
        <f>IF(CF1087="","",VLOOKUP(CF1087,Metadata!$D$2:$H$20,4,FALSE))</f>
        <v>0</v>
      </c>
      <c r="CI1087" s="9">
        <f>IF(CF1087="","",VLOOKUP(CF1087,Metadata!$D$2:$H$20,5,FALSE))</f>
        <v>15000</v>
      </c>
      <c r="CJ1087" s="9">
        <f t="shared" si="3"/>
        <v>12500</v>
      </c>
      <c r="CK1087" s="9" t="s">
        <v>153</v>
      </c>
      <c r="CL1087" s="10">
        <v>4</v>
      </c>
      <c r="CM1087" s="10">
        <v>4</v>
      </c>
      <c r="CN1087" s="10">
        <v>3</v>
      </c>
      <c r="CO1087" s="10">
        <v>5</v>
      </c>
      <c r="CP1087" s="10">
        <v>7</v>
      </c>
      <c r="CQ1087" s="10">
        <v>7</v>
      </c>
      <c r="CR1087" s="10">
        <v>4</v>
      </c>
      <c r="CS1087" s="10">
        <v>5</v>
      </c>
      <c r="CT1087" s="10">
        <v>6</v>
      </c>
      <c r="CU1087" s="10">
        <v>3</v>
      </c>
      <c r="CV1087" s="10">
        <v>7</v>
      </c>
      <c r="CW1087" s="10">
        <v>4</v>
      </c>
      <c r="CX1087" s="10">
        <v>7</v>
      </c>
      <c r="CY1087" s="10">
        <v>7</v>
      </c>
      <c r="CZ1087" s="10">
        <v>6</v>
      </c>
      <c r="DA1087" s="10">
        <v>2</v>
      </c>
      <c r="DB1087" s="10">
        <v>2</v>
      </c>
      <c r="DC1087" s="10">
        <v>7</v>
      </c>
      <c r="DD1087" s="10">
        <v>3</v>
      </c>
      <c r="DE1087" s="10">
        <v>6</v>
      </c>
      <c r="DF1087" s="10">
        <v>7</v>
      </c>
      <c r="DG1087" s="10">
        <v>5</v>
      </c>
      <c r="DH1087" s="10">
        <v>7</v>
      </c>
      <c r="DI1087" s="10">
        <v>2</v>
      </c>
      <c r="DJ1087" s="10">
        <v>4</v>
      </c>
      <c r="DK1087" s="10">
        <v>7</v>
      </c>
      <c r="DL1087" s="10">
        <v>2</v>
      </c>
      <c r="DM1087" s="9" t="s">
        <v>154</v>
      </c>
      <c r="DN1087" s="10">
        <v>1996</v>
      </c>
      <c r="DO1087" s="9">
        <f t="shared" si="4"/>
        <v>25</v>
      </c>
      <c r="DP1087" s="9" t="s">
        <v>155</v>
      </c>
      <c r="DQ1087" s="9" t="s">
        <v>156</v>
      </c>
      <c r="DR1087" s="9" t="s">
        <v>157</v>
      </c>
      <c r="DS1087" s="9" t="s">
        <v>137</v>
      </c>
      <c r="DT1087" s="9" t="s">
        <v>181</v>
      </c>
      <c r="DU1087" s="9" t="s">
        <v>233</v>
      </c>
      <c r="DV1087" s="9" t="str">
        <f>VLOOKUP(DU1087,Metadata!$B$2:$C$7,2,FALSE)</f>
        <v>0 - 3 years</v>
      </c>
    </row>
    <row r="1088" spans="1:126">
      <c r="A1088" s="13">
        <v>1087</v>
      </c>
      <c r="B1088" s="9" t="s">
        <v>135</v>
      </c>
      <c r="C1088" s="9" t="str">
        <f>VLOOKUP(B1088,Metadata!$M$2:$N$6,2,FALSE)</f>
        <v>Permanent Employee</v>
      </c>
      <c r="D1088" s="9" t="s">
        <v>159</v>
      </c>
      <c r="E1088" s="9" t="s">
        <v>137</v>
      </c>
      <c r="F1088" s="9" t="s">
        <v>138</v>
      </c>
      <c r="G1088" s="9" t="s">
        <v>160</v>
      </c>
      <c r="H1088" s="9" t="str">
        <f>IF(G1088="","",VLOOKUP(G1088,Metadata!$J$2:$K$22,2,FALSE))</f>
        <v>Centre</v>
      </c>
      <c r="I1088" s="9" t="s">
        <v>138</v>
      </c>
      <c r="J1088" s="9" t="str">
        <f>IF(I1088="","",VLOOKUP(I1088,Metadata!$P$2:$Q$43,2,FALSE))</f>
        <v>Europe</v>
      </c>
      <c r="K1088" s="9" t="str">
        <f t="shared" si="0"/>
        <v>Portugal</v>
      </c>
      <c r="L1088" s="9" t="s">
        <v>160</v>
      </c>
      <c r="M1088" s="9" t="str">
        <f>IF(L1088="","",VLOOKUP(L1088,Metadata!$J$2:$K$22,2,FALSE))</f>
        <v>Centre</v>
      </c>
      <c r="N1088" s="9" t="s">
        <v>214</v>
      </c>
      <c r="O1088" s="9" t="s">
        <v>136</v>
      </c>
      <c r="P1088" s="9" t="s">
        <v>142</v>
      </c>
      <c r="Q1088" s="10" t="str">
        <f t="shared" si="1"/>
        <v>Full Office Job</v>
      </c>
      <c r="R1088" s="10">
        <v>6</v>
      </c>
      <c r="S1088" s="9" t="s">
        <v>161</v>
      </c>
      <c r="T1088" s="9" t="s">
        <v>137</v>
      </c>
      <c r="U1088" s="9" t="str">
        <f>IF(S1088&lt;&gt;"",S1088,IF(T1088&lt;&gt;"",VLOOKUP(T1088,Metadata!$S$2:$T$228,2,FALSE),""))</f>
        <v>Full-Stack Developer</v>
      </c>
      <c r="V1088" s="9" t="s">
        <v>217</v>
      </c>
      <c r="W1088" s="9" t="s">
        <v>137</v>
      </c>
      <c r="X1088" s="9" t="s">
        <v>145</v>
      </c>
      <c r="Y1088" s="9" t="s">
        <v>137</v>
      </c>
      <c r="Z1088" s="9" t="s">
        <v>146</v>
      </c>
      <c r="AA1088" s="9" t="s">
        <v>165</v>
      </c>
      <c r="AB1088" s="9" t="s">
        <v>253</v>
      </c>
      <c r="AC1088" s="9"/>
      <c r="AD1088" s="9"/>
      <c r="AE1088" s="9" t="s">
        <v>194</v>
      </c>
      <c r="AF1088" s="9"/>
      <c r="AG1088" s="9"/>
      <c r="AH1088" s="9"/>
      <c r="AI1088" s="9"/>
      <c r="AJ1088" s="9" t="s">
        <v>185</v>
      </c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 t="s">
        <v>178</v>
      </c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198</v>
      </c>
      <c r="BL1088" s="9"/>
      <c r="BM1088" s="9"/>
      <c r="BN1088" s="9" t="s">
        <v>186</v>
      </c>
      <c r="BO1088" s="9"/>
      <c r="BP1088" s="9"/>
      <c r="BQ1088" s="9"/>
      <c r="BR1088" s="9"/>
      <c r="BS1088" s="9" t="s">
        <v>200</v>
      </c>
      <c r="BT1088" s="9"/>
      <c r="BU1088" s="9"/>
      <c r="BV1088" s="9"/>
      <c r="BW1088" s="9"/>
      <c r="BX1088" s="9"/>
      <c r="BY1088" s="9"/>
      <c r="BZ1088" s="9"/>
      <c r="CA1088" s="10"/>
      <c r="CB1088" s="10" t="str">
        <f t="shared" si="5"/>
        <v/>
      </c>
      <c r="CC1088" s="10"/>
      <c r="CD1088" s="9" t="str">
        <f t="shared" si="2"/>
        <v/>
      </c>
      <c r="CE1088" s="9" t="s">
        <v>151</v>
      </c>
      <c r="CF1088" s="9" t="s">
        <v>254</v>
      </c>
      <c r="CG1088" s="9">
        <f>IF(CF1088="","",VLOOKUP(CF1088,Metadata!$D$2:$H$20,2,FALSE))</f>
        <v>37500</v>
      </c>
      <c r="CH1088" s="9">
        <f>IF(CF1088="","",VLOOKUP(CF1088,Metadata!$D$2:$H$20,4,FALSE))</f>
        <v>35000</v>
      </c>
      <c r="CI1088" s="9">
        <f>IF(CF1088="","",VLOOKUP(CF1088,Metadata!$D$2:$H$20,5,FALSE))</f>
        <v>40000</v>
      </c>
      <c r="CJ1088" s="9">
        <f t="shared" si="3"/>
        <v>37500</v>
      </c>
      <c r="CK1088" s="9" t="s">
        <v>221</v>
      </c>
      <c r="CL1088" s="10">
        <v>7</v>
      </c>
      <c r="CM1088" s="10">
        <v>3</v>
      </c>
      <c r="CN1088" s="10">
        <v>7</v>
      </c>
      <c r="CO1088" s="10">
        <v>5</v>
      </c>
      <c r="CP1088" s="10">
        <v>6</v>
      </c>
      <c r="CQ1088" s="10">
        <v>6</v>
      </c>
      <c r="CR1088" s="10">
        <v>4</v>
      </c>
      <c r="CS1088" s="10">
        <v>6</v>
      </c>
      <c r="CT1088" s="10">
        <v>7</v>
      </c>
      <c r="CU1088" s="10">
        <v>4</v>
      </c>
      <c r="CV1088" s="10">
        <v>4</v>
      </c>
      <c r="CW1088" s="10">
        <v>3</v>
      </c>
      <c r="CX1088" s="10">
        <v>7</v>
      </c>
      <c r="CY1088" s="10">
        <v>5</v>
      </c>
      <c r="CZ1088" s="10">
        <v>6</v>
      </c>
      <c r="DA1088" s="10">
        <v>3</v>
      </c>
      <c r="DB1088" s="10">
        <v>5</v>
      </c>
      <c r="DC1088" s="10">
        <v>6</v>
      </c>
      <c r="DD1088" s="10">
        <v>3</v>
      </c>
      <c r="DE1088" s="10">
        <v>6</v>
      </c>
      <c r="DF1088" s="10">
        <v>5</v>
      </c>
      <c r="DG1088" s="10">
        <v>4</v>
      </c>
      <c r="DH1088" s="10">
        <v>6</v>
      </c>
      <c r="DI1088" s="10">
        <v>6</v>
      </c>
      <c r="DJ1088" s="10">
        <v>3</v>
      </c>
      <c r="DK1088" s="10">
        <v>4</v>
      </c>
      <c r="DL1088" s="10">
        <v>4</v>
      </c>
      <c r="DM1088" s="9" t="s">
        <v>154</v>
      </c>
      <c r="DN1088" s="10">
        <v>1990</v>
      </c>
      <c r="DO1088" s="9">
        <f t="shared" si="4"/>
        <v>31</v>
      </c>
      <c r="DP1088" s="9" t="s">
        <v>155</v>
      </c>
      <c r="DQ1088" s="9" t="s">
        <v>227</v>
      </c>
      <c r="DR1088" s="9" t="s">
        <v>170</v>
      </c>
      <c r="DS1088" s="9" t="s">
        <v>137</v>
      </c>
      <c r="DT1088" s="9" t="s">
        <v>181</v>
      </c>
      <c r="DU1088" s="9" t="s">
        <v>203</v>
      </c>
      <c r="DV1088" s="9" t="str">
        <f>VLOOKUP(DU1088,Metadata!$B$2:$C$7,2,FALSE)</f>
        <v>6+ years</v>
      </c>
    </row>
    <row r="1089" spans="1:126">
      <c r="A1089" s="13">
        <v>1088</v>
      </c>
      <c r="B1089" s="9" t="s">
        <v>171</v>
      </c>
      <c r="C1089" s="9" t="str">
        <f>VLOOKUP(B1089,Metadata!$M$2:$N$6,2,FALSE)</f>
        <v>Contractor</v>
      </c>
      <c r="D1089" s="9" t="s">
        <v>137</v>
      </c>
      <c r="E1089" s="9" t="s">
        <v>136</v>
      </c>
      <c r="F1089" s="9" t="s">
        <v>138</v>
      </c>
      <c r="G1089" s="9" t="s">
        <v>140</v>
      </c>
      <c r="H1089" s="9" t="str">
        <f>IF(G1089="","",VLOOKUP(G1089,Metadata!$J$2:$K$22,2,FALSE))</f>
        <v>Lisbon Metropolitan Area</v>
      </c>
      <c r="I1089" s="9" t="s">
        <v>173</v>
      </c>
      <c r="J1089" s="9" t="str">
        <f>IF(I1089="","",VLOOKUP(I1089,Metadata!$P$2:$Q$43,2,FALSE))</f>
        <v>N/A</v>
      </c>
      <c r="K1089" s="9" t="str">
        <f t="shared" si="0"/>
        <v>International</v>
      </c>
      <c r="L1089" s="9" t="s">
        <v>137</v>
      </c>
      <c r="M1089" s="9" t="str">
        <f>IF(L1089="","",VLOOKUP(L1089,Metadata!$J$2:$K$22,2,FALSE))</f>
        <v/>
      </c>
      <c r="N1089" s="9" t="s">
        <v>141</v>
      </c>
      <c r="O1089" s="9" t="s">
        <v>137</v>
      </c>
      <c r="P1089" s="9" t="s">
        <v>191</v>
      </c>
      <c r="Q1089" s="10" t="str">
        <f t="shared" si="1"/>
        <v>Remote Job (full or flexible)</v>
      </c>
      <c r="R1089" s="10">
        <v>7</v>
      </c>
      <c r="S1089" s="9" t="s">
        <v>332</v>
      </c>
      <c r="T1089" s="9" t="s">
        <v>137</v>
      </c>
      <c r="U1089" s="9" t="str">
        <f>IF(S1089&lt;&gt;"",S1089,IF(T1089&lt;&gt;"",VLOOKUP(T1089,Metadata!$S$2:$T$228,2,FALSE),""))</f>
        <v>UX/UI Designer</v>
      </c>
      <c r="V1089" s="9" t="s">
        <v>207</v>
      </c>
      <c r="W1089" s="9" t="s">
        <v>137</v>
      </c>
      <c r="X1089" s="9" t="s">
        <v>163</v>
      </c>
      <c r="Y1089" s="9" t="s">
        <v>137</v>
      </c>
      <c r="Z1089" s="9" t="s">
        <v>164</v>
      </c>
      <c r="AA1089" s="9" t="s">
        <v>137</v>
      </c>
      <c r="AB1089" s="9" t="s">
        <v>137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 t="s">
        <v>178</v>
      </c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 t="s">
        <v>150</v>
      </c>
      <c r="BZ1089" s="9" t="s">
        <v>137</v>
      </c>
      <c r="CA1089" s="10">
        <v>5</v>
      </c>
      <c r="CB1089" s="10" t="str">
        <f t="shared" si="5"/>
        <v>4 to 6 months</v>
      </c>
      <c r="CC1089" s="10">
        <v>30</v>
      </c>
      <c r="CD1089" s="9">
        <f t="shared" si="2"/>
        <v>48000</v>
      </c>
      <c r="CE1089" s="9" t="s">
        <v>137</v>
      </c>
      <c r="CF1089" s="9" t="s">
        <v>137</v>
      </c>
      <c r="CG1089" s="9" t="str">
        <f>IF(CF1089="","",VLOOKUP(CF1089,Metadata!$D$2:$H$20,2,FALSE))</f>
        <v/>
      </c>
      <c r="CH1089" s="9" t="str">
        <f>IF(CF1089="","",VLOOKUP(CF1089,Metadata!$D$2:$H$20,4,FALSE))</f>
        <v/>
      </c>
      <c r="CI1089" s="9" t="str">
        <f>IF(CF1089="","",VLOOKUP(CF1089,Metadata!$D$2:$H$20,5,FALSE))</f>
        <v/>
      </c>
      <c r="CJ1089" s="9">
        <f t="shared" si="3"/>
        <v>48000</v>
      </c>
      <c r="CK1089" s="9" t="s">
        <v>180</v>
      </c>
      <c r="CL1089" s="10">
        <v>4</v>
      </c>
      <c r="CM1089" s="10">
        <v>5</v>
      </c>
      <c r="CN1089" s="10">
        <v>5</v>
      </c>
      <c r="CO1089" s="10">
        <v>5</v>
      </c>
      <c r="CP1089" s="10">
        <v>4</v>
      </c>
      <c r="CQ1089" s="10">
        <v>6</v>
      </c>
      <c r="CR1089" s="10">
        <v>6</v>
      </c>
      <c r="CS1089" s="10">
        <v>5</v>
      </c>
      <c r="CT1089" s="10">
        <v>5</v>
      </c>
      <c r="CU1089" s="10">
        <v>5</v>
      </c>
      <c r="CV1089" s="10">
        <v>4</v>
      </c>
      <c r="CW1089" s="10">
        <v>4</v>
      </c>
      <c r="CX1089" s="10">
        <v>4</v>
      </c>
      <c r="CY1089" s="10">
        <v>5</v>
      </c>
      <c r="CZ1089" s="10">
        <v>4</v>
      </c>
      <c r="DA1089" s="10">
        <v>2</v>
      </c>
      <c r="DB1089" s="10">
        <v>4</v>
      </c>
      <c r="DC1089" s="10">
        <v>6</v>
      </c>
      <c r="DD1089" s="10">
        <v>4</v>
      </c>
      <c r="DE1089" s="10">
        <v>6</v>
      </c>
      <c r="DF1089" s="10">
        <v>4</v>
      </c>
      <c r="DG1089" s="10">
        <v>6</v>
      </c>
      <c r="DH1089" s="10">
        <v>4</v>
      </c>
      <c r="DI1089" s="10">
        <v>5</v>
      </c>
      <c r="DJ1089" s="10">
        <v>3</v>
      </c>
      <c r="DK1089" s="10">
        <v>4</v>
      </c>
      <c r="DL1089" s="10">
        <v>4</v>
      </c>
      <c r="DM1089" s="9" t="s">
        <v>154</v>
      </c>
      <c r="DN1089" s="10">
        <v>1990</v>
      </c>
      <c r="DO1089" s="9">
        <f t="shared" si="4"/>
        <v>31</v>
      </c>
      <c r="DP1089" s="9" t="s">
        <v>155</v>
      </c>
      <c r="DQ1089" s="9" t="s">
        <v>156</v>
      </c>
      <c r="DR1089" s="9" t="s">
        <v>170</v>
      </c>
      <c r="DS1089" s="9" t="s">
        <v>137</v>
      </c>
      <c r="DT1089" s="9" t="s">
        <v>181</v>
      </c>
      <c r="DU1089" s="9" t="s">
        <v>158</v>
      </c>
      <c r="DV1089" s="9" t="str">
        <f>VLOOKUP(DU1089,Metadata!$B$2:$C$7,2,FALSE)</f>
        <v>6+ years</v>
      </c>
    </row>
    <row r="1090" spans="1:126">
      <c r="A1090" s="13">
        <v>1089</v>
      </c>
      <c r="B1090" s="9" t="s">
        <v>135</v>
      </c>
      <c r="C1090" s="9" t="str">
        <f>VLOOKUP(B1090,Metadata!$M$2:$N$6,2,FALSE)</f>
        <v>Permanent Employee</v>
      </c>
      <c r="D1090" s="9" t="s">
        <v>136</v>
      </c>
      <c r="E1090" s="9" t="s">
        <v>137</v>
      </c>
      <c r="F1090" s="9" t="s">
        <v>138</v>
      </c>
      <c r="G1090" s="9" t="s">
        <v>140</v>
      </c>
      <c r="H1090" s="9" t="str">
        <f>IF(G1090="","",VLOOKUP(G1090,Metadata!$J$2:$K$22,2,FALSE))</f>
        <v>Lisbon Metropolitan Area</v>
      </c>
      <c r="I1090" s="9" t="s">
        <v>138</v>
      </c>
      <c r="J1090" s="9" t="str">
        <f>IF(I1090="","",VLOOKUP(I1090,Metadata!$P$2:$Q$43,2,FALSE))</f>
        <v>Europe</v>
      </c>
      <c r="K1090" s="9" t="str">
        <f t="shared" si="0"/>
        <v>Portugal</v>
      </c>
      <c r="L1090" s="9" t="s">
        <v>140</v>
      </c>
      <c r="M1090" s="9" t="str">
        <f>IF(L1090="","",VLOOKUP(L1090,Metadata!$J$2:$K$22,2,FALSE))</f>
        <v>Lisbon Metropolitan Area</v>
      </c>
      <c r="N1090" s="9" t="s">
        <v>214</v>
      </c>
      <c r="O1090" s="9" t="s">
        <v>278</v>
      </c>
      <c r="P1090" s="9" t="s">
        <v>142</v>
      </c>
      <c r="Q1090" s="10" t="str">
        <f t="shared" si="1"/>
        <v>Full Office Job</v>
      </c>
      <c r="R1090" s="10">
        <v>6</v>
      </c>
      <c r="S1090" s="9" t="s">
        <v>161</v>
      </c>
      <c r="T1090" s="9" t="s">
        <v>137</v>
      </c>
      <c r="U1090" s="9" t="str">
        <f>IF(S1090&lt;&gt;"",S1090,IF(T1090&lt;&gt;"",VLOOKUP(T1090,Metadata!$S$2:$T$228,2,FALSE),""))</f>
        <v>Full-Stack Developer</v>
      </c>
      <c r="V1090" s="9" t="s">
        <v>276</v>
      </c>
      <c r="W1090" s="9" t="s">
        <v>137</v>
      </c>
      <c r="X1090" s="9" t="s">
        <v>269</v>
      </c>
      <c r="Y1090" s="9" t="s">
        <v>137</v>
      </c>
      <c r="Z1090" s="9" t="s">
        <v>184</v>
      </c>
      <c r="AA1090" s="9" t="s">
        <v>165</v>
      </c>
      <c r="AB1090" s="9" t="s">
        <v>137</v>
      </c>
      <c r="AC1090" s="9" t="s">
        <v>147</v>
      </c>
      <c r="AD1090" s="9"/>
      <c r="AE1090" s="9" t="s">
        <v>194</v>
      </c>
      <c r="AF1090" s="9"/>
      <c r="AG1090" s="9"/>
      <c r="AH1090" s="9"/>
      <c r="AI1090" s="9"/>
      <c r="AJ1090" s="9" t="s">
        <v>185</v>
      </c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 t="s">
        <v>178</v>
      </c>
      <c r="BB1090" s="9"/>
      <c r="BC1090" s="9"/>
      <c r="BD1090" s="9"/>
      <c r="BE1090" s="9"/>
      <c r="BF1090" s="9"/>
      <c r="BG1090" s="9"/>
      <c r="BH1090" s="9"/>
      <c r="BI1090" s="9"/>
      <c r="BJ1090" s="9" t="s">
        <v>167</v>
      </c>
      <c r="BK1090" s="9" t="s">
        <v>198</v>
      </c>
      <c r="BL1090" s="9" t="s">
        <v>199</v>
      </c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10"/>
      <c r="CB1090" s="10" t="str">
        <f t="shared" si="5"/>
        <v/>
      </c>
      <c r="CC1090" s="10"/>
      <c r="CD1090" s="9" t="str">
        <f t="shared" si="2"/>
        <v/>
      </c>
      <c r="CE1090" s="9" t="s">
        <v>168</v>
      </c>
      <c r="CF1090" s="9" t="s">
        <v>220</v>
      </c>
      <c r="CG1090" s="9">
        <f>IF(CF1090="","",VLOOKUP(CF1090,Metadata!$D$2:$H$20,2,FALSE))</f>
        <v>27500</v>
      </c>
      <c r="CH1090" s="9">
        <f>IF(CF1090="","",VLOOKUP(CF1090,Metadata!$D$2:$H$20,4,FALSE))</f>
        <v>25000</v>
      </c>
      <c r="CI1090" s="9">
        <f>IF(CF1090="","",VLOOKUP(CF1090,Metadata!$D$2:$H$20,5,FALSE))</f>
        <v>30000</v>
      </c>
      <c r="CJ1090" s="9">
        <f t="shared" si="3"/>
        <v>27500</v>
      </c>
      <c r="CK1090" s="9" t="s">
        <v>153</v>
      </c>
      <c r="CL1090" s="10">
        <v>3</v>
      </c>
      <c r="CM1090" s="10">
        <v>5</v>
      </c>
      <c r="CN1090" s="10">
        <v>5</v>
      </c>
      <c r="CO1090" s="10">
        <v>4</v>
      </c>
      <c r="CP1090" s="10">
        <v>5</v>
      </c>
      <c r="CQ1090" s="10">
        <v>6</v>
      </c>
      <c r="CR1090" s="10">
        <v>6</v>
      </c>
      <c r="CS1090" s="10">
        <v>5</v>
      </c>
      <c r="CT1090" s="10">
        <v>5</v>
      </c>
      <c r="CU1090" s="10">
        <v>5</v>
      </c>
      <c r="CV1090" s="10">
        <v>5</v>
      </c>
      <c r="CW1090" s="10">
        <v>5</v>
      </c>
      <c r="CX1090" s="10">
        <v>4</v>
      </c>
      <c r="CY1090" s="10">
        <v>5</v>
      </c>
      <c r="CZ1090" s="10">
        <v>5</v>
      </c>
      <c r="DA1090" s="10">
        <v>1</v>
      </c>
      <c r="DB1090" s="10">
        <v>4</v>
      </c>
      <c r="DC1090" s="10">
        <v>4</v>
      </c>
      <c r="DD1090" s="10">
        <v>1</v>
      </c>
      <c r="DE1090" s="10">
        <v>5</v>
      </c>
      <c r="DF1090" s="10">
        <v>5</v>
      </c>
      <c r="DG1090" s="10">
        <v>5</v>
      </c>
      <c r="DH1090" s="10">
        <v>5</v>
      </c>
      <c r="DI1090" s="10">
        <v>5</v>
      </c>
      <c r="DJ1090" s="10">
        <v>3</v>
      </c>
      <c r="DK1090" s="10">
        <v>5</v>
      </c>
      <c r="DL1090" s="10">
        <v>3</v>
      </c>
      <c r="DM1090" s="9" t="s">
        <v>154</v>
      </c>
      <c r="DN1090" s="10">
        <v>1992</v>
      </c>
      <c r="DO1090" s="9">
        <f t="shared" si="4"/>
        <v>29</v>
      </c>
      <c r="DP1090" s="9" t="s">
        <v>155</v>
      </c>
      <c r="DQ1090" s="9" t="s">
        <v>202</v>
      </c>
      <c r="DR1090" s="9" t="s">
        <v>157</v>
      </c>
      <c r="DS1090" s="9" t="s">
        <v>137</v>
      </c>
      <c r="DT1090" s="9" t="s">
        <v>181</v>
      </c>
      <c r="DU1090" s="9" t="s">
        <v>223</v>
      </c>
      <c r="DV1090" s="9" t="str">
        <f>VLOOKUP(DU1090,Metadata!$B$2:$C$7,2,FALSE)</f>
        <v>3 - 6 years</v>
      </c>
    </row>
    <row r="1091" spans="1:126">
      <c r="A1091" s="13">
        <v>1090</v>
      </c>
      <c r="B1091" s="9" t="s">
        <v>171</v>
      </c>
      <c r="C1091" s="9" t="str">
        <f>VLOOKUP(B1091,Metadata!$M$2:$N$6,2,FALSE)</f>
        <v>Contractor</v>
      </c>
      <c r="D1091" s="9" t="s">
        <v>137</v>
      </c>
      <c r="E1091" s="9" t="s">
        <v>136</v>
      </c>
      <c r="F1091" s="9" t="s">
        <v>138</v>
      </c>
      <c r="G1091" s="9" t="s">
        <v>172</v>
      </c>
      <c r="H1091" s="9" t="str">
        <f>IF(G1091="","",VLOOKUP(G1091,Metadata!$J$2:$K$22,2,FALSE))</f>
        <v>Porto Metropolitan Area</v>
      </c>
      <c r="I1091" s="9" t="s">
        <v>138</v>
      </c>
      <c r="J1091" s="9" t="str">
        <f>IF(I1091="","",VLOOKUP(I1091,Metadata!$P$2:$Q$43,2,FALSE))</f>
        <v>Europe</v>
      </c>
      <c r="K1091" s="9" t="str">
        <f t="shared" si="0"/>
        <v>Portugal</v>
      </c>
      <c r="L1091" s="9" t="s">
        <v>172</v>
      </c>
      <c r="M1091" s="9" t="str">
        <f>IF(L1091="","",VLOOKUP(L1091,Metadata!$J$2:$K$22,2,FALSE))</f>
        <v>Porto Metropolitan Area</v>
      </c>
      <c r="N1091" s="9" t="s">
        <v>141</v>
      </c>
      <c r="O1091" s="9" t="s">
        <v>137</v>
      </c>
      <c r="P1091" s="9" t="s">
        <v>142</v>
      </c>
      <c r="Q1091" s="10" t="str">
        <f t="shared" si="1"/>
        <v>Full Office Job</v>
      </c>
      <c r="R1091" s="10">
        <v>4</v>
      </c>
      <c r="S1091" s="9" t="s">
        <v>290</v>
      </c>
      <c r="T1091" s="9" t="s">
        <v>137</v>
      </c>
      <c r="U1091" s="9" t="str">
        <f>IF(S1091&lt;&gt;"",S1091,IF(T1091&lt;&gt;"",VLOOKUP(T1091,Metadata!$S$2:$T$228,2,FALSE),""))</f>
        <v>Quality Assurance/Testing</v>
      </c>
      <c r="V1091" s="9" t="s">
        <v>162</v>
      </c>
      <c r="W1091" s="9" t="s">
        <v>137</v>
      </c>
      <c r="X1091" s="9" t="s">
        <v>163</v>
      </c>
      <c r="Y1091" s="9" t="s">
        <v>137</v>
      </c>
      <c r="Z1091" s="9" t="s">
        <v>262</v>
      </c>
      <c r="AA1091" s="9" t="s">
        <v>137</v>
      </c>
      <c r="AB1091" s="9" t="s">
        <v>137</v>
      </c>
      <c r="AC1091" s="9" t="s">
        <v>147</v>
      </c>
      <c r="AD1091" s="9"/>
      <c r="AE1091" s="9" t="s">
        <v>194</v>
      </c>
      <c r="AF1091" s="9"/>
      <c r="AG1091" s="9" t="s">
        <v>166</v>
      </c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 t="s">
        <v>565</v>
      </c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 t="s">
        <v>150</v>
      </c>
      <c r="BZ1091" s="9" t="s">
        <v>137</v>
      </c>
      <c r="CA1091" s="10">
        <v>12</v>
      </c>
      <c r="CB1091" s="10" t="str">
        <f t="shared" si="5"/>
        <v>7 to 12 months</v>
      </c>
      <c r="CC1091" s="14">
        <v>10</v>
      </c>
      <c r="CD1091" s="9">
        <f t="shared" si="2"/>
        <v>16000</v>
      </c>
      <c r="CE1091" s="9"/>
      <c r="CF1091" s="9" t="s">
        <v>137</v>
      </c>
      <c r="CG1091" s="9" t="str">
        <f>IF(CF1091="","",VLOOKUP(CF1091,Metadata!$D$2:$H$20,2,FALSE))</f>
        <v/>
      </c>
      <c r="CH1091" s="9" t="str">
        <f>IF(CF1091="","",VLOOKUP(CF1091,Metadata!$D$2:$H$20,4,FALSE))</f>
        <v/>
      </c>
      <c r="CI1091" s="9" t="str">
        <f>IF(CF1091="","",VLOOKUP(CF1091,Metadata!$D$2:$H$20,5,FALSE))</f>
        <v/>
      </c>
      <c r="CJ1091" s="9">
        <f t="shared" si="3"/>
        <v>16000</v>
      </c>
      <c r="CK1091" s="9" t="s">
        <v>180</v>
      </c>
      <c r="CL1091" s="10">
        <v>4</v>
      </c>
      <c r="CM1091" s="10">
        <v>5</v>
      </c>
      <c r="CN1091" s="10">
        <v>4</v>
      </c>
      <c r="CO1091" s="10">
        <v>5</v>
      </c>
      <c r="CP1091" s="10">
        <v>4</v>
      </c>
      <c r="CQ1091" s="10">
        <v>5</v>
      </c>
      <c r="CR1091" s="10">
        <v>2</v>
      </c>
      <c r="CS1091" s="10">
        <v>5</v>
      </c>
      <c r="CT1091" s="10">
        <v>6</v>
      </c>
      <c r="CU1091" s="10">
        <v>4</v>
      </c>
      <c r="CV1091" s="10">
        <v>4</v>
      </c>
      <c r="CW1091" s="10">
        <v>1</v>
      </c>
      <c r="CX1091" s="10">
        <v>4</v>
      </c>
      <c r="CY1091" s="10">
        <v>4</v>
      </c>
      <c r="CZ1091" s="10">
        <v>5</v>
      </c>
      <c r="DA1091" s="10">
        <v>1</v>
      </c>
      <c r="DB1091" s="10">
        <v>2</v>
      </c>
      <c r="DC1091" s="10">
        <v>6</v>
      </c>
      <c r="DD1091" s="10">
        <v>4</v>
      </c>
      <c r="DE1091" s="10">
        <v>4</v>
      </c>
      <c r="DF1091" s="10">
        <v>5</v>
      </c>
      <c r="DG1091" s="10">
        <v>6</v>
      </c>
      <c r="DH1091" s="10">
        <v>7</v>
      </c>
      <c r="DI1091" s="10">
        <v>7</v>
      </c>
      <c r="DJ1091" s="10">
        <v>3</v>
      </c>
      <c r="DK1091" s="10">
        <v>5</v>
      </c>
      <c r="DL1091" s="10">
        <v>6</v>
      </c>
      <c r="DM1091" s="9" t="s">
        <v>154</v>
      </c>
      <c r="DN1091" s="10">
        <v>1980</v>
      </c>
      <c r="DO1091" s="9">
        <f t="shared" si="4"/>
        <v>41</v>
      </c>
      <c r="DP1091" s="9" t="s">
        <v>155</v>
      </c>
      <c r="DQ1091" s="9" t="s">
        <v>227</v>
      </c>
      <c r="DR1091" s="9" t="s">
        <v>157</v>
      </c>
      <c r="DS1091" s="9" t="s">
        <v>137</v>
      </c>
      <c r="DT1091" s="9" t="s">
        <v>181</v>
      </c>
      <c r="DU1091" s="9" t="s">
        <v>168</v>
      </c>
      <c r="DV1091" s="9" t="str">
        <f>VLOOKUP(DU1091,Metadata!$B$2:$C$7,2,FALSE)</f>
        <v>0 - 3 years</v>
      </c>
    </row>
    <row r="1092" spans="1:126">
      <c r="A1092" s="13">
        <v>1091</v>
      </c>
      <c r="B1092" s="9" t="s">
        <v>135</v>
      </c>
      <c r="C1092" s="9" t="str">
        <f>VLOOKUP(B1092,Metadata!$M$2:$N$6,2,FALSE)</f>
        <v>Permanent Employee</v>
      </c>
      <c r="D1092" s="9" t="s">
        <v>159</v>
      </c>
      <c r="E1092" s="9" t="s">
        <v>137</v>
      </c>
      <c r="F1092" s="9" t="s">
        <v>138</v>
      </c>
      <c r="G1092" s="9" t="s">
        <v>291</v>
      </c>
      <c r="H1092" s="9" t="str">
        <f>IF(G1092="","",VLOOKUP(G1092,Metadata!$J$2:$K$22,2,FALSE))</f>
        <v>Centre</v>
      </c>
      <c r="I1092" s="9" t="s">
        <v>566</v>
      </c>
      <c r="J1092" s="9" t="str">
        <f>IF(I1092="","",VLOOKUP(I1092,Metadata!$P$2:$Q$43,2,FALSE))</f>
        <v>Africa</v>
      </c>
      <c r="K1092" s="9" t="str">
        <f t="shared" si="0"/>
        <v>International</v>
      </c>
      <c r="L1092" s="9" t="s">
        <v>137</v>
      </c>
      <c r="M1092" s="9" t="str">
        <f>IF(L1092="","",VLOOKUP(L1092,Metadata!$J$2:$K$22,2,FALSE))</f>
        <v/>
      </c>
      <c r="N1092" s="9" t="s">
        <v>214</v>
      </c>
      <c r="O1092" s="9" t="s">
        <v>136</v>
      </c>
      <c r="P1092" s="9" t="s">
        <v>191</v>
      </c>
      <c r="Q1092" s="10" t="str">
        <f t="shared" si="1"/>
        <v>Remote Job (full or flexible)</v>
      </c>
      <c r="R1092" s="10">
        <v>4</v>
      </c>
      <c r="S1092" s="9" t="s">
        <v>161</v>
      </c>
      <c r="T1092" s="9" t="s">
        <v>137</v>
      </c>
      <c r="U1092" s="9" t="str">
        <f>IF(S1092&lt;&gt;"",S1092,IF(T1092&lt;&gt;"",VLOOKUP(T1092,Metadata!$S$2:$T$228,2,FALSE),""))</f>
        <v>Full-Stack Developer</v>
      </c>
      <c r="V1092" s="9" t="s">
        <v>144</v>
      </c>
      <c r="W1092" s="9" t="s">
        <v>137</v>
      </c>
      <c r="X1092" s="9" t="s">
        <v>163</v>
      </c>
      <c r="Y1092" s="9" t="s">
        <v>137</v>
      </c>
      <c r="Z1092" s="9" t="s">
        <v>193</v>
      </c>
      <c r="AA1092" s="9" t="s">
        <v>137</v>
      </c>
      <c r="AB1092" s="9" t="s">
        <v>137</v>
      </c>
      <c r="AC1092" s="9"/>
      <c r="AD1092" s="9"/>
      <c r="AE1092" s="9"/>
      <c r="AF1092" s="9" t="s">
        <v>243</v>
      </c>
      <c r="AG1092" s="9"/>
      <c r="AH1092" s="9"/>
      <c r="AI1092" s="9"/>
      <c r="AJ1092" s="9" t="s">
        <v>185</v>
      </c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 t="s">
        <v>178</v>
      </c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 t="s">
        <v>186</v>
      </c>
      <c r="BO1092" s="9" t="s">
        <v>257</v>
      </c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10"/>
      <c r="CB1092" s="10" t="str">
        <f t="shared" si="5"/>
        <v/>
      </c>
      <c r="CC1092" s="10"/>
      <c r="CD1092" s="9" t="str">
        <f t="shared" si="2"/>
        <v/>
      </c>
      <c r="CE1092" s="9" t="s">
        <v>168</v>
      </c>
      <c r="CF1092" s="9" t="s">
        <v>169</v>
      </c>
      <c r="CG1092" s="9">
        <f>IF(CF1092="","",VLOOKUP(CF1092,Metadata!$D$2:$H$20,2,FALSE))</f>
        <v>12500</v>
      </c>
      <c r="CH1092" s="9">
        <f>IF(CF1092="","",VLOOKUP(CF1092,Metadata!$D$2:$H$20,4,FALSE))</f>
        <v>0</v>
      </c>
      <c r="CI1092" s="9">
        <f>IF(CF1092="","",VLOOKUP(CF1092,Metadata!$D$2:$H$20,5,FALSE))</f>
        <v>15000</v>
      </c>
      <c r="CJ1092" s="9">
        <f t="shared" si="3"/>
        <v>12500</v>
      </c>
      <c r="CK1092" s="9" t="s">
        <v>153</v>
      </c>
      <c r="CL1092" s="10">
        <v>2</v>
      </c>
      <c r="CM1092" s="10">
        <v>1</v>
      </c>
      <c r="CN1092" s="10">
        <v>7</v>
      </c>
      <c r="CO1092" s="10">
        <v>7</v>
      </c>
      <c r="CP1092" s="10">
        <v>5</v>
      </c>
      <c r="CQ1092" s="10">
        <v>6</v>
      </c>
      <c r="CR1092" s="10">
        <v>5</v>
      </c>
      <c r="CS1092" s="10">
        <v>4</v>
      </c>
      <c r="CT1092" s="10">
        <v>6</v>
      </c>
      <c r="CU1092" s="10">
        <v>3</v>
      </c>
      <c r="CV1092" s="10">
        <v>1</v>
      </c>
      <c r="CW1092" s="10">
        <v>3</v>
      </c>
      <c r="CX1092" s="10">
        <v>6</v>
      </c>
      <c r="CY1092" s="10">
        <v>5</v>
      </c>
      <c r="CZ1092" s="10">
        <v>5</v>
      </c>
      <c r="DA1092" s="10">
        <v>1</v>
      </c>
      <c r="DB1092" s="10">
        <v>2</v>
      </c>
      <c r="DC1092" s="10">
        <v>2</v>
      </c>
      <c r="DD1092" s="10">
        <v>2</v>
      </c>
      <c r="DE1092" s="10">
        <v>5</v>
      </c>
      <c r="DF1092" s="10">
        <v>5</v>
      </c>
      <c r="DG1092" s="10">
        <v>4</v>
      </c>
      <c r="DH1092" s="10">
        <v>2</v>
      </c>
      <c r="DI1092" s="10">
        <v>3</v>
      </c>
      <c r="DJ1092" s="10">
        <v>1</v>
      </c>
      <c r="DK1092" s="10">
        <v>4</v>
      </c>
      <c r="DL1092" s="10">
        <v>2</v>
      </c>
      <c r="DM1092" s="9" t="s">
        <v>154</v>
      </c>
      <c r="DN1092" s="10">
        <v>1995</v>
      </c>
      <c r="DO1092" s="9">
        <f t="shared" si="4"/>
        <v>26</v>
      </c>
      <c r="DP1092" s="9" t="s">
        <v>155</v>
      </c>
      <c r="DQ1092" s="9" t="s">
        <v>202</v>
      </c>
      <c r="DR1092" s="9" t="s">
        <v>157</v>
      </c>
      <c r="DS1092" s="9" t="s">
        <v>137</v>
      </c>
      <c r="DT1092" s="9" t="s">
        <v>181</v>
      </c>
      <c r="DU1092" s="9" t="s">
        <v>168</v>
      </c>
      <c r="DV1092" s="9" t="str">
        <f>VLOOKUP(DU1092,Metadata!$B$2:$C$7,2,FALSE)</f>
        <v>0 - 3 years</v>
      </c>
    </row>
    <row r="1093" spans="1:126">
      <c r="A1093" s="13">
        <v>1092</v>
      </c>
      <c r="B1093" s="9" t="s">
        <v>135</v>
      </c>
      <c r="C1093" s="9" t="str">
        <f>VLOOKUP(B1093,Metadata!$M$2:$N$6,2,FALSE)</f>
        <v>Permanent Employee</v>
      </c>
      <c r="D1093" s="9" t="s">
        <v>136</v>
      </c>
      <c r="E1093" s="9" t="s">
        <v>137</v>
      </c>
      <c r="F1093" s="9" t="s">
        <v>138</v>
      </c>
      <c r="G1093" s="9" t="s">
        <v>140</v>
      </c>
      <c r="H1093" s="9" t="str">
        <f>IF(G1093="","",VLOOKUP(G1093,Metadata!$J$2:$K$22,2,FALSE))</f>
        <v>Lisbon Metropolitan Area</v>
      </c>
      <c r="I1093" s="9" t="s">
        <v>138</v>
      </c>
      <c r="J1093" s="9" t="str">
        <f>IF(I1093="","",VLOOKUP(I1093,Metadata!$P$2:$Q$43,2,FALSE))</f>
        <v>Europe</v>
      </c>
      <c r="K1093" s="9" t="str">
        <f t="shared" si="0"/>
        <v>Portugal</v>
      </c>
      <c r="L1093" s="9" t="s">
        <v>140</v>
      </c>
      <c r="M1093" s="9" t="str">
        <f>IF(L1093="","",VLOOKUP(L1093,Metadata!$J$2:$K$22,2,FALSE))</f>
        <v>Lisbon Metropolitan Area</v>
      </c>
      <c r="N1093" s="9" t="s">
        <v>141</v>
      </c>
      <c r="O1093" s="9" t="s">
        <v>137</v>
      </c>
      <c r="P1093" s="9" t="s">
        <v>191</v>
      </c>
      <c r="Q1093" s="10" t="str">
        <f t="shared" si="1"/>
        <v>Remote Job (full or flexible)</v>
      </c>
      <c r="R1093" s="10">
        <v>5</v>
      </c>
      <c r="S1093" s="9" t="s">
        <v>398</v>
      </c>
      <c r="T1093" s="9" t="s">
        <v>137</v>
      </c>
      <c r="U1093" s="9" t="str">
        <f>IF(S1093&lt;&gt;"",S1093,IF(T1093&lt;&gt;"",VLOOKUP(T1093,Metadata!$S$2:$T$228,2,FALSE),""))</f>
        <v>SysAdmin Engineer</v>
      </c>
      <c r="V1093" s="9" t="s">
        <v>144</v>
      </c>
      <c r="W1093" s="9" t="s">
        <v>137</v>
      </c>
      <c r="X1093" s="9" t="s">
        <v>242</v>
      </c>
      <c r="Y1093" s="9" t="s">
        <v>137</v>
      </c>
      <c r="Z1093" s="9" t="s">
        <v>224</v>
      </c>
      <c r="AA1093" s="9" t="s">
        <v>137</v>
      </c>
      <c r="AB1093" s="9" t="s">
        <v>253</v>
      </c>
      <c r="AC1093" s="9"/>
      <c r="AD1093" s="9" t="s">
        <v>148</v>
      </c>
      <c r="AE1093" s="9"/>
      <c r="AF1093" s="9" t="s">
        <v>243</v>
      </c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 t="s">
        <v>150</v>
      </c>
      <c r="BZ1093" s="9" t="s">
        <v>137</v>
      </c>
      <c r="CA1093" s="10"/>
      <c r="CB1093" s="10" t="str">
        <f t="shared" si="5"/>
        <v/>
      </c>
      <c r="CC1093" s="10"/>
      <c r="CD1093" s="9" t="str">
        <f t="shared" si="2"/>
        <v/>
      </c>
      <c r="CE1093" s="9" t="s">
        <v>168</v>
      </c>
      <c r="CF1093" s="9" t="s">
        <v>248</v>
      </c>
      <c r="CG1093" s="9">
        <f>IF(CF1093="","",VLOOKUP(CF1093,Metadata!$D$2:$H$20,2,FALSE))</f>
        <v>57500</v>
      </c>
      <c r="CH1093" s="9">
        <f>IF(CF1093="","",VLOOKUP(CF1093,Metadata!$D$2:$H$20,4,FALSE))</f>
        <v>55000</v>
      </c>
      <c r="CI1093" s="9">
        <f>IF(CF1093="","",VLOOKUP(CF1093,Metadata!$D$2:$H$20,5,FALSE))</f>
        <v>60000</v>
      </c>
      <c r="CJ1093" s="9">
        <f t="shared" si="3"/>
        <v>57500</v>
      </c>
      <c r="CK1093" s="9" t="s">
        <v>153</v>
      </c>
      <c r="CL1093" s="10">
        <v>5</v>
      </c>
      <c r="CM1093" s="10">
        <v>4</v>
      </c>
      <c r="CN1093" s="10">
        <v>6</v>
      </c>
      <c r="CO1093" s="10">
        <v>6</v>
      </c>
      <c r="CP1093" s="10">
        <v>5</v>
      </c>
      <c r="CQ1093" s="10">
        <v>6</v>
      </c>
      <c r="CR1093" s="10">
        <v>5</v>
      </c>
      <c r="CS1093" s="10">
        <v>7</v>
      </c>
      <c r="CT1093" s="10">
        <v>6</v>
      </c>
      <c r="CU1093" s="10">
        <v>7</v>
      </c>
      <c r="CV1093" s="10">
        <v>6</v>
      </c>
      <c r="CW1093" s="10">
        <v>3</v>
      </c>
      <c r="CX1093" s="10">
        <v>6</v>
      </c>
      <c r="CY1093" s="10">
        <v>6</v>
      </c>
      <c r="CZ1093" s="10">
        <v>5</v>
      </c>
      <c r="DA1093" s="10">
        <v>3</v>
      </c>
      <c r="DB1093" s="10">
        <v>3</v>
      </c>
      <c r="DC1093" s="10">
        <v>7</v>
      </c>
      <c r="DD1093" s="10">
        <v>3</v>
      </c>
      <c r="DE1093" s="10">
        <v>6</v>
      </c>
      <c r="DF1093" s="10">
        <v>5</v>
      </c>
      <c r="DG1093" s="10">
        <v>6</v>
      </c>
      <c r="DH1093" s="10">
        <v>5</v>
      </c>
      <c r="DI1093" s="10">
        <v>6</v>
      </c>
      <c r="DJ1093" s="10">
        <v>6</v>
      </c>
      <c r="DK1093" s="10">
        <v>5</v>
      </c>
      <c r="DL1093" s="10">
        <v>5</v>
      </c>
      <c r="DM1093" s="9" t="s">
        <v>154</v>
      </c>
      <c r="DN1093" s="10">
        <v>1978</v>
      </c>
      <c r="DO1093" s="9">
        <f t="shared" si="4"/>
        <v>43</v>
      </c>
      <c r="DP1093" s="9" t="s">
        <v>155</v>
      </c>
      <c r="DQ1093" s="9" t="s">
        <v>210</v>
      </c>
      <c r="DR1093" s="9" t="s">
        <v>170</v>
      </c>
      <c r="DS1093" s="9" t="s">
        <v>137</v>
      </c>
      <c r="DT1093" s="9" t="s">
        <v>181</v>
      </c>
      <c r="DU1093" s="9" t="s">
        <v>158</v>
      </c>
      <c r="DV1093" s="9" t="str">
        <f>VLOOKUP(DU1093,Metadata!$B$2:$C$7,2,FALSE)</f>
        <v>6+ years</v>
      </c>
    </row>
    <row r="1094" spans="1:126">
      <c r="A1094" s="13">
        <v>1093</v>
      </c>
      <c r="B1094" s="9" t="s">
        <v>135</v>
      </c>
      <c r="C1094" s="9" t="str">
        <f>VLOOKUP(B1094,Metadata!$M$2:$N$6,2,FALSE)</f>
        <v>Permanent Employee</v>
      </c>
      <c r="D1094" s="9" t="s">
        <v>159</v>
      </c>
      <c r="E1094" s="9" t="s">
        <v>137</v>
      </c>
      <c r="F1094" s="9" t="s">
        <v>138</v>
      </c>
      <c r="G1094" s="9" t="s">
        <v>172</v>
      </c>
      <c r="H1094" s="9" t="str">
        <f>IF(G1094="","",VLOOKUP(G1094,Metadata!$J$2:$K$22,2,FALSE))</f>
        <v>Porto Metropolitan Area</v>
      </c>
      <c r="I1094" s="9" t="s">
        <v>138</v>
      </c>
      <c r="J1094" s="9" t="str">
        <f>IF(I1094="","",VLOOKUP(I1094,Metadata!$P$2:$Q$43,2,FALSE))</f>
        <v>Europe</v>
      </c>
      <c r="K1094" s="9" t="str">
        <f t="shared" si="0"/>
        <v>Portugal</v>
      </c>
      <c r="L1094" s="9" t="s">
        <v>190</v>
      </c>
      <c r="M1094" s="9" t="str">
        <f>IF(L1094="","",VLOOKUP(L1094,Metadata!$J$2:$K$22,2,FALSE))</f>
        <v>North</v>
      </c>
      <c r="N1094" s="9" t="s">
        <v>141</v>
      </c>
      <c r="O1094" s="9" t="s">
        <v>137</v>
      </c>
      <c r="P1094" s="9" t="s">
        <v>142</v>
      </c>
      <c r="Q1094" s="10" t="str">
        <f t="shared" si="1"/>
        <v>Full Office Job</v>
      </c>
      <c r="R1094" s="10">
        <v>6</v>
      </c>
      <c r="S1094" s="9" t="s">
        <v>161</v>
      </c>
      <c r="T1094" s="9" t="s">
        <v>137</v>
      </c>
      <c r="U1094" s="9" t="str">
        <f>IF(S1094&lt;&gt;"",S1094,IF(T1094&lt;&gt;"",VLOOKUP(T1094,Metadata!$S$2:$T$228,2,FALSE),""))</f>
        <v>Full-Stack Developer</v>
      </c>
      <c r="V1094" s="9" t="s">
        <v>144</v>
      </c>
      <c r="W1094" s="9" t="s">
        <v>137</v>
      </c>
      <c r="X1094" s="9" t="s">
        <v>208</v>
      </c>
      <c r="Y1094" s="9" t="s">
        <v>137</v>
      </c>
      <c r="Z1094" s="9" t="s">
        <v>146</v>
      </c>
      <c r="AA1094" s="9" t="s">
        <v>165</v>
      </c>
      <c r="AB1094" s="9" t="s">
        <v>137</v>
      </c>
      <c r="AC1094" s="9" t="s">
        <v>147</v>
      </c>
      <c r="AD1094" s="9" t="s">
        <v>148</v>
      </c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 t="s">
        <v>219</v>
      </c>
      <c r="BR1094" s="9"/>
      <c r="BS1094" s="9"/>
      <c r="BT1094" s="9"/>
      <c r="BU1094" s="9"/>
      <c r="BV1094" s="9"/>
      <c r="BW1094" s="9"/>
      <c r="BX1094" s="9"/>
      <c r="BY1094" s="9"/>
      <c r="BZ1094" s="9"/>
      <c r="CA1094" s="10"/>
      <c r="CB1094" s="10" t="str">
        <f t="shared" si="5"/>
        <v/>
      </c>
      <c r="CC1094" s="10"/>
      <c r="CD1094" s="9" t="str">
        <f t="shared" si="2"/>
        <v/>
      </c>
      <c r="CE1094" s="9" t="s">
        <v>168</v>
      </c>
      <c r="CF1094" s="9" t="s">
        <v>188</v>
      </c>
      <c r="CG1094" s="9">
        <f>IF(CF1094="","",VLOOKUP(CF1094,Metadata!$D$2:$H$20,2,FALSE))</f>
        <v>17500</v>
      </c>
      <c r="CH1094" s="9">
        <f>IF(CF1094="","",VLOOKUP(CF1094,Metadata!$D$2:$H$20,4,FALSE))</f>
        <v>15000</v>
      </c>
      <c r="CI1094" s="9">
        <f>IF(CF1094="","",VLOOKUP(CF1094,Metadata!$D$2:$H$20,5,FALSE))</f>
        <v>20000</v>
      </c>
      <c r="CJ1094" s="9">
        <f t="shared" si="3"/>
        <v>17500</v>
      </c>
      <c r="CK1094" s="9" t="s">
        <v>189</v>
      </c>
      <c r="CL1094" s="10">
        <v>6</v>
      </c>
      <c r="CM1094" s="10">
        <v>1</v>
      </c>
      <c r="CN1094" s="10">
        <v>7</v>
      </c>
      <c r="CO1094" s="10">
        <v>7</v>
      </c>
      <c r="CP1094" s="10">
        <v>7</v>
      </c>
      <c r="CQ1094" s="10">
        <v>7</v>
      </c>
      <c r="CR1094" s="10">
        <v>7</v>
      </c>
      <c r="CS1094" s="10">
        <v>7</v>
      </c>
      <c r="CT1094" s="10">
        <v>7</v>
      </c>
      <c r="CU1094" s="10">
        <v>7</v>
      </c>
      <c r="CV1094" s="10">
        <v>6</v>
      </c>
      <c r="CW1094" s="10">
        <v>6</v>
      </c>
      <c r="CX1094" s="10">
        <v>6</v>
      </c>
      <c r="CY1094" s="10">
        <v>5</v>
      </c>
      <c r="CZ1094" s="10">
        <v>7</v>
      </c>
      <c r="DA1094" s="10">
        <v>4</v>
      </c>
      <c r="DB1094" s="10">
        <v>3</v>
      </c>
      <c r="DC1094" s="10">
        <v>4</v>
      </c>
      <c r="DD1094" s="10">
        <v>4</v>
      </c>
      <c r="DE1094" s="10">
        <v>6</v>
      </c>
      <c r="DF1094" s="10">
        <v>5</v>
      </c>
      <c r="DG1094" s="10">
        <v>6</v>
      </c>
      <c r="DH1094" s="10">
        <v>6</v>
      </c>
      <c r="DI1094" s="10">
        <v>5</v>
      </c>
      <c r="DJ1094" s="10">
        <v>4</v>
      </c>
      <c r="DK1094" s="10">
        <v>4</v>
      </c>
      <c r="DL1094" s="10">
        <v>4</v>
      </c>
      <c r="DM1094" s="9" t="s">
        <v>154</v>
      </c>
      <c r="DN1094" s="10">
        <v>1995</v>
      </c>
      <c r="DO1094" s="9">
        <f t="shared" si="4"/>
        <v>26</v>
      </c>
      <c r="DP1094" s="9" t="s">
        <v>222</v>
      </c>
      <c r="DQ1094" s="9" t="s">
        <v>298</v>
      </c>
      <c r="DR1094" s="9" t="s">
        <v>157</v>
      </c>
      <c r="DS1094" s="9" t="s">
        <v>137</v>
      </c>
      <c r="DT1094" s="9" t="s">
        <v>181</v>
      </c>
      <c r="DU1094" s="9" t="s">
        <v>168</v>
      </c>
      <c r="DV1094" s="9" t="str">
        <f>VLOOKUP(DU1094,Metadata!$B$2:$C$7,2,FALSE)</f>
        <v>0 - 3 years</v>
      </c>
    </row>
    <row r="1095" spans="1:126">
      <c r="A1095" s="13">
        <v>1094</v>
      </c>
      <c r="B1095" s="9" t="s">
        <v>135</v>
      </c>
      <c r="C1095" s="9" t="str">
        <f>VLOOKUP(B1095,Metadata!$M$2:$N$6,2,FALSE)</f>
        <v>Permanent Employee</v>
      </c>
      <c r="D1095" s="9" t="s">
        <v>159</v>
      </c>
      <c r="E1095" s="9" t="s">
        <v>137</v>
      </c>
      <c r="F1095" s="9" t="s">
        <v>138</v>
      </c>
      <c r="G1095" s="9" t="s">
        <v>140</v>
      </c>
      <c r="H1095" s="9" t="str">
        <f>IF(G1095="","",VLOOKUP(G1095,Metadata!$J$2:$K$22,2,FALSE))</f>
        <v>Lisbon Metropolitan Area</v>
      </c>
      <c r="I1095" s="9" t="s">
        <v>138</v>
      </c>
      <c r="J1095" s="9" t="str">
        <f>IF(I1095="","",VLOOKUP(I1095,Metadata!$P$2:$Q$43,2,FALSE))</f>
        <v>Europe</v>
      </c>
      <c r="K1095" s="9" t="str">
        <f t="shared" si="0"/>
        <v>Portugal</v>
      </c>
      <c r="L1095" s="9" t="s">
        <v>140</v>
      </c>
      <c r="M1095" s="9" t="str">
        <f>IF(L1095="","",VLOOKUP(L1095,Metadata!$J$2:$K$22,2,FALSE))</f>
        <v>Lisbon Metropolitan Area</v>
      </c>
      <c r="N1095" s="9" t="s">
        <v>141</v>
      </c>
      <c r="O1095" s="9" t="s">
        <v>137</v>
      </c>
      <c r="P1095" s="9" t="s">
        <v>191</v>
      </c>
      <c r="Q1095" s="10" t="str">
        <f t="shared" si="1"/>
        <v>Remote Job (full or flexible)</v>
      </c>
      <c r="R1095" s="10">
        <v>7</v>
      </c>
      <c r="S1095" s="9" t="s">
        <v>192</v>
      </c>
      <c r="T1095" s="9" t="s">
        <v>137</v>
      </c>
      <c r="U1095" s="9" t="str">
        <f>IF(S1095&lt;&gt;"",S1095,IF(T1095&lt;&gt;"",VLOOKUP(T1095,Metadata!$S$2:$T$228,2,FALSE),""))</f>
        <v>Back-End Developer</v>
      </c>
      <c r="V1095" s="9" t="s">
        <v>207</v>
      </c>
      <c r="W1095" s="9" t="s">
        <v>137</v>
      </c>
      <c r="X1095" s="9" t="s">
        <v>269</v>
      </c>
      <c r="Y1095" s="9" t="s">
        <v>137</v>
      </c>
      <c r="Z1095" s="9" t="s">
        <v>224</v>
      </c>
      <c r="AA1095" s="9" t="s">
        <v>165</v>
      </c>
      <c r="AB1095" s="9" t="s">
        <v>137</v>
      </c>
      <c r="AC1095" s="9" t="s">
        <v>147</v>
      </c>
      <c r="AD1095" s="9"/>
      <c r="AE1095" s="9"/>
      <c r="AF1095" s="9"/>
      <c r="AG1095" s="9" t="s">
        <v>166</v>
      </c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 t="s">
        <v>178</v>
      </c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 t="s">
        <v>199</v>
      </c>
      <c r="BM1095" s="9"/>
      <c r="BN1095" s="9"/>
      <c r="BO1095" s="9"/>
      <c r="BP1095" s="9" t="s">
        <v>179</v>
      </c>
      <c r="BQ1095" s="9"/>
      <c r="BR1095" s="9" t="s">
        <v>247</v>
      </c>
      <c r="BS1095" s="9"/>
      <c r="BT1095" s="9"/>
      <c r="BU1095" s="9"/>
      <c r="BV1095" s="9"/>
      <c r="BW1095" s="9"/>
      <c r="BX1095" s="9"/>
      <c r="BY1095" s="9"/>
      <c r="BZ1095" s="9"/>
      <c r="CA1095" s="10"/>
      <c r="CB1095" s="10" t="str">
        <f t="shared" si="5"/>
        <v/>
      </c>
      <c r="CC1095" s="10"/>
      <c r="CD1095" s="9" t="str">
        <f t="shared" si="2"/>
        <v/>
      </c>
      <c r="CE1095" s="9" t="s">
        <v>168</v>
      </c>
      <c r="CF1095" s="9" t="s">
        <v>188</v>
      </c>
      <c r="CG1095" s="9">
        <f>IF(CF1095="","",VLOOKUP(CF1095,Metadata!$D$2:$H$20,2,FALSE))</f>
        <v>17500</v>
      </c>
      <c r="CH1095" s="9">
        <f>IF(CF1095="","",VLOOKUP(CF1095,Metadata!$D$2:$H$20,4,FALSE))</f>
        <v>15000</v>
      </c>
      <c r="CI1095" s="9">
        <f>IF(CF1095="","",VLOOKUP(CF1095,Metadata!$D$2:$H$20,5,FALSE))</f>
        <v>20000</v>
      </c>
      <c r="CJ1095" s="9">
        <f t="shared" si="3"/>
        <v>17500</v>
      </c>
      <c r="CK1095" s="9" t="s">
        <v>221</v>
      </c>
      <c r="CL1095" s="10">
        <v>5</v>
      </c>
      <c r="CM1095" s="10">
        <v>1</v>
      </c>
      <c r="CN1095" s="10">
        <v>6</v>
      </c>
      <c r="CO1095" s="10">
        <v>5</v>
      </c>
      <c r="CP1095" s="10">
        <v>5</v>
      </c>
      <c r="CQ1095" s="10">
        <v>7</v>
      </c>
      <c r="CR1095" s="10">
        <v>6</v>
      </c>
      <c r="CS1095" s="10">
        <v>6</v>
      </c>
      <c r="CT1095" s="10">
        <v>4</v>
      </c>
      <c r="CU1095" s="10">
        <v>6</v>
      </c>
      <c r="CV1095" s="10">
        <v>5</v>
      </c>
      <c r="CW1095" s="10">
        <v>7</v>
      </c>
      <c r="CX1095" s="10">
        <v>5</v>
      </c>
      <c r="CY1095" s="10">
        <v>7</v>
      </c>
      <c r="CZ1095" s="10">
        <v>7</v>
      </c>
      <c r="DA1095" s="10">
        <v>6</v>
      </c>
      <c r="DB1095" s="10">
        <v>7</v>
      </c>
      <c r="DC1095" s="10">
        <v>5</v>
      </c>
      <c r="DD1095" s="10">
        <v>4</v>
      </c>
      <c r="DE1095" s="10">
        <v>7</v>
      </c>
      <c r="DF1095" s="10">
        <v>6</v>
      </c>
      <c r="DG1095" s="10">
        <v>7</v>
      </c>
      <c r="DH1095" s="10">
        <v>7</v>
      </c>
      <c r="DI1095" s="10">
        <v>6</v>
      </c>
      <c r="DJ1095" s="10">
        <v>6</v>
      </c>
      <c r="DK1095" s="10">
        <v>7</v>
      </c>
      <c r="DL1095" s="10">
        <v>7</v>
      </c>
      <c r="DM1095" s="9" t="s">
        <v>154</v>
      </c>
      <c r="DN1095" s="10">
        <v>1990</v>
      </c>
      <c r="DO1095" s="9">
        <f t="shared" si="4"/>
        <v>31</v>
      </c>
      <c r="DP1095" s="9" t="s">
        <v>155</v>
      </c>
      <c r="DQ1095" s="9" t="s">
        <v>202</v>
      </c>
      <c r="DR1095" s="9" t="s">
        <v>157</v>
      </c>
      <c r="DS1095" s="9" t="s">
        <v>137</v>
      </c>
      <c r="DT1095" s="9" t="s">
        <v>181</v>
      </c>
      <c r="DU1095" s="9" t="s">
        <v>223</v>
      </c>
      <c r="DV1095" s="9" t="str">
        <f>VLOOKUP(DU1095,Metadata!$B$2:$C$7,2,FALSE)</f>
        <v>3 - 6 years</v>
      </c>
    </row>
    <row r="1096" spans="1:126">
      <c r="A1096" s="13">
        <v>1095</v>
      </c>
      <c r="B1096" s="9" t="s">
        <v>135</v>
      </c>
      <c r="C1096" s="9" t="str">
        <f>VLOOKUP(B1096,Metadata!$M$2:$N$6,2,FALSE)</f>
        <v>Permanent Employee</v>
      </c>
      <c r="D1096" s="9" t="s">
        <v>136</v>
      </c>
      <c r="E1096" s="9" t="s">
        <v>137</v>
      </c>
      <c r="F1096" s="9" t="s">
        <v>138</v>
      </c>
      <c r="G1096" s="9" t="s">
        <v>263</v>
      </c>
      <c r="H1096" s="9" t="str">
        <f>IF(G1096="","",VLOOKUP(G1096,Metadata!$J$2:$K$22,2,FALSE))</f>
        <v>North</v>
      </c>
      <c r="I1096" s="9" t="s">
        <v>138</v>
      </c>
      <c r="J1096" s="9" t="str">
        <f>IF(I1096="","",VLOOKUP(I1096,Metadata!$P$2:$Q$43,2,FALSE))</f>
        <v>Europe</v>
      </c>
      <c r="K1096" s="9" t="str">
        <f t="shared" si="0"/>
        <v>Portugal</v>
      </c>
      <c r="L1096" s="9" t="s">
        <v>172</v>
      </c>
      <c r="M1096" s="9" t="str">
        <f>IF(L1096="","",VLOOKUP(L1096,Metadata!$J$2:$K$22,2,FALSE))</f>
        <v>Porto Metropolitan Area</v>
      </c>
      <c r="N1096" s="9" t="s">
        <v>205</v>
      </c>
      <c r="O1096" s="9" t="s">
        <v>137</v>
      </c>
      <c r="P1096" s="9" t="s">
        <v>137</v>
      </c>
      <c r="Q1096" s="10" t="str">
        <f t="shared" si="1"/>
        <v>Full Office Job</v>
      </c>
      <c r="R1096" s="10">
        <v>6</v>
      </c>
      <c r="S1096" s="9" t="s">
        <v>161</v>
      </c>
      <c r="T1096" s="9" t="s">
        <v>137</v>
      </c>
      <c r="U1096" s="9" t="str">
        <f>IF(S1096&lt;&gt;"",S1096,IF(T1096&lt;&gt;"",VLOOKUP(T1096,Metadata!$S$2:$T$228,2,FALSE),""))</f>
        <v>Full-Stack Developer</v>
      </c>
      <c r="V1096" s="9" t="s">
        <v>268</v>
      </c>
      <c r="W1096" s="9" t="s">
        <v>137</v>
      </c>
      <c r="X1096" s="9" t="s">
        <v>208</v>
      </c>
      <c r="Y1096" s="9" t="s">
        <v>137</v>
      </c>
      <c r="Z1096" s="9" t="s">
        <v>184</v>
      </c>
      <c r="AA1096" s="9" t="s">
        <v>165</v>
      </c>
      <c r="AB1096" s="9" t="s">
        <v>137</v>
      </c>
      <c r="AC1096" s="9" t="s">
        <v>147</v>
      </c>
      <c r="AD1096" s="9"/>
      <c r="AE1096" s="9"/>
      <c r="AF1096" s="9"/>
      <c r="AG1096" s="9"/>
      <c r="AH1096" s="9"/>
      <c r="AI1096" s="9"/>
      <c r="AJ1096" s="9" t="s">
        <v>185</v>
      </c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 t="s">
        <v>178</v>
      </c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 t="s">
        <v>199</v>
      </c>
      <c r="BM1096" s="9"/>
      <c r="BN1096" s="9" t="s">
        <v>186</v>
      </c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10"/>
      <c r="CB1096" s="10" t="str">
        <f t="shared" si="5"/>
        <v/>
      </c>
      <c r="CC1096" s="10"/>
      <c r="CD1096" s="9" t="str">
        <f t="shared" si="2"/>
        <v/>
      </c>
      <c r="CE1096" s="9" t="s">
        <v>168</v>
      </c>
      <c r="CF1096" s="9" t="s">
        <v>225</v>
      </c>
      <c r="CG1096" s="9">
        <f>IF(CF1096="","",VLOOKUP(CF1096,Metadata!$D$2:$H$20,2,FALSE))</f>
        <v>22500</v>
      </c>
      <c r="CH1096" s="9">
        <f>IF(CF1096="","",VLOOKUP(CF1096,Metadata!$D$2:$H$20,4,FALSE))</f>
        <v>20000</v>
      </c>
      <c r="CI1096" s="9">
        <f>IF(CF1096="","",VLOOKUP(CF1096,Metadata!$D$2:$H$20,5,FALSE))</f>
        <v>25000</v>
      </c>
      <c r="CJ1096" s="9">
        <f t="shared" si="3"/>
        <v>22500</v>
      </c>
      <c r="CK1096" s="9" t="s">
        <v>189</v>
      </c>
      <c r="CL1096" s="10">
        <v>4</v>
      </c>
      <c r="CM1096" s="10">
        <v>4</v>
      </c>
      <c r="CN1096" s="10">
        <v>6</v>
      </c>
      <c r="CO1096" s="10">
        <v>5</v>
      </c>
      <c r="CP1096" s="10">
        <v>5</v>
      </c>
      <c r="CQ1096" s="10">
        <v>5</v>
      </c>
      <c r="CR1096" s="10">
        <v>6</v>
      </c>
      <c r="CS1096" s="10">
        <v>6</v>
      </c>
      <c r="CT1096" s="10">
        <v>6</v>
      </c>
      <c r="CU1096" s="10">
        <v>5</v>
      </c>
      <c r="CV1096" s="10">
        <v>6</v>
      </c>
      <c r="CW1096" s="10">
        <v>6</v>
      </c>
      <c r="CX1096" s="10">
        <v>6</v>
      </c>
      <c r="CY1096" s="10">
        <v>6</v>
      </c>
      <c r="CZ1096" s="10">
        <v>5</v>
      </c>
      <c r="DA1096" s="10">
        <v>3</v>
      </c>
      <c r="DB1096" s="10">
        <v>3</v>
      </c>
      <c r="DC1096" s="10">
        <v>6</v>
      </c>
      <c r="DD1096" s="10">
        <v>4</v>
      </c>
      <c r="DE1096" s="10">
        <v>6</v>
      </c>
      <c r="DF1096" s="10">
        <v>6</v>
      </c>
      <c r="DG1096" s="10">
        <v>6</v>
      </c>
      <c r="DH1096" s="10">
        <v>6</v>
      </c>
      <c r="DI1096" s="10">
        <v>6</v>
      </c>
      <c r="DJ1096" s="10">
        <v>6</v>
      </c>
      <c r="DK1096" s="10">
        <v>6</v>
      </c>
      <c r="DL1096" s="10">
        <v>6</v>
      </c>
      <c r="DM1096" s="9" t="s">
        <v>154</v>
      </c>
      <c r="DN1096" s="10">
        <v>1989</v>
      </c>
      <c r="DO1096" s="9">
        <f t="shared" si="4"/>
        <v>32</v>
      </c>
      <c r="DP1096" s="9" t="s">
        <v>155</v>
      </c>
      <c r="DQ1096" s="9" t="s">
        <v>227</v>
      </c>
      <c r="DR1096" s="9" t="s">
        <v>157</v>
      </c>
      <c r="DS1096" s="9" t="s">
        <v>137</v>
      </c>
      <c r="DT1096" s="9" t="s">
        <v>181</v>
      </c>
      <c r="DU1096" s="9" t="s">
        <v>223</v>
      </c>
      <c r="DV1096" s="9" t="str">
        <f>VLOOKUP(DU1096,Metadata!$B$2:$C$7,2,FALSE)</f>
        <v>3 - 6 years</v>
      </c>
    </row>
    <row r="1097" spans="1:126">
      <c r="A1097" s="13">
        <v>1096</v>
      </c>
      <c r="B1097" s="9" t="s">
        <v>135</v>
      </c>
      <c r="C1097" s="9" t="str">
        <f>VLOOKUP(B1097,Metadata!$M$2:$N$6,2,FALSE)</f>
        <v>Permanent Employee</v>
      </c>
      <c r="D1097" s="9" t="s">
        <v>159</v>
      </c>
      <c r="E1097" s="9" t="s">
        <v>137</v>
      </c>
      <c r="F1097" s="9" t="s">
        <v>138</v>
      </c>
      <c r="G1097" s="9" t="s">
        <v>265</v>
      </c>
      <c r="H1097" s="9" t="str">
        <f>IF(G1097="","",VLOOKUP(G1097,Metadata!$J$2:$K$22,2,FALSE))</f>
        <v>Azores and Madeira</v>
      </c>
      <c r="I1097" s="9" t="s">
        <v>138</v>
      </c>
      <c r="J1097" s="9" t="str">
        <f>IF(I1097="","",VLOOKUP(I1097,Metadata!$P$2:$Q$43,2,FALSE))</f>
        <v>Europe</v>
      </c>
      <c r="K1097" s="9" t="str">
        <f t="shared" si="0"/>
        <v>Portugal</v>
      </c>
      <c r="L1097" s="9" t="s">
        <v>140</v>
      </c>
      <c r="M1097" s="9" t="str">
        <f>IF(L1097="","",VLOOKUP(L1097,Metadata!$J$2:$K$22,2,FALSE))</f>
        <v>Lisbon Metropolitan Area</v>
      </c>
      <c r="N1097" s="9" t="s">
        <v>205</v>
      </c>
      <c r="O1097" s="9" t="s">
        <v>137</v>
      </c>
      <c r="P1097" s="9" t="s">
        <v>137</v>
      </c>
      <c r="Q1097" s="10" t="str">
        <f t="shared" si="1"/>
        <v>Full Office Job</v>
      </c>
      <c r="R1097" s="10">
        <v>5</v>
      </c>
      <c r="S1097" s="9" t="s">
        <v>192</v>
      </c>
      <c r="T1097" s="9" t="s">
        <v>137</v>
      </c>
      <c r="U1097" s="9" t="str">
        <f>IF(S1097&lt;&gt;"",S1097,IF(T1097&lt;&gt;"",VLOOKUP(T1097,Metadata!$S$2:$T$228,2,FALSE),""))</f>
        <v>Back-End Developer</v>
      </c>
      <c r="V1097" s="9" t="s">
        <v>144</v>
      </c>
      <c r="W1097" s="9" t="s">
        <v>137</v>
      </c>
      <c r="X1097" s="9" t="s">
        <v>145</v>
      </c>
      <c r="Y1097" s="9" t="s">
        <v>137</v>
      </c>
      <c r="Z1097" s="9" t="s">
        <v>224</v>
      </c>
      <c r="AA1097" s="9" t="s">
        <v>137</v>
      </c>
      <c r="AB1097" s="9" t="s">
        <v>137</v>
      </c>
      <c r="AC1097" s="9" t="s">
        <v>147</v>
      </c>
      <c r="AD1097" s="9" t="s">
        <v>148</v>
      </c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 t="s">
        <v>167</v>
      </c>
      <c r="BK1097" s="9"/>
      <c r="BL1097" s="9"/>
      <c r="BM1097" s="9"/>
      <c r="BN1097" s="9"/>
      <c r="BO1097" s="9"/>
      <c r="BP1097" s="9"/>
      <c r="BQ1097" s="9" t="s">
        <v>219</v>
      </c>
      <c r="BR1097" s="9"/>
      <c r="BS1097" s="9"/>
      <c r="BT1097" s="9"/>
      <c r="BU1097" s="9"/>
      <c r="BV1097" s="9"/>
      <c r="BW1097" s="9"/>
      <c r="BX1097" s="9"/>
      <c r="BY1097" s="9"/>
      <c r="BZ1097" s="9"/>
      <c r="CA1097" s="10"/>
      <c r="CB1097" s="10" t="str">
        <f t="shared" si="5"/>
        <v/>
      </c>
      <c r="CC1097" s="10"/>
      <c r="CD1097" s="9" t="str">
        <f t="shared" si="2"/>
        <v/>
      </c>
      <c r="CE1097" s="9" t="s">
        <v>168</v>
      </c>
      <c r="CF1097" s="9" t="s">
        <v>188</v>
      </c>
      <c r="CG1097" s="9">
        <f>IF(CF1097="","",VLOOKUP(CF1097,Metadata!$D$2:$H$20,2,FALSE))</f>
        <v>17500</v>
      </c>
      <c r="CH1097" s="9">
        <f>IF(CF1097="","",VLOOKUP(CF1097,Metadata!$D$2:$H$20,4,FALSE))</f>
        <v>15000</v>
      </c>
      <c r="CI1097" s="9">
        <f>IF(CF1097="","",VLOOKUP(CF1097,Metadata!$D$2:$H$20,5,FALSE))</f>
        <v>20000</v>
      </c>
      <c r="CJ1097" s="9">
        <f t="shared" si="3"/>
        <v>17500</v>
      </c>
      <c r="CK1097" s="9" t="s">
        <v>189</v>
      </c>
      <c r="CL1097" s="10">
        <v>1</v>
      </c>
      <c r="CM1097" s="10">
        <v>4</v>
      </c>
      <c r="CN1097" s="10">
        <v>6</v>
      </c>
      <c r="CO1097" s="10">
        <v>5</v>
      </c>
      <c r="CP1097" s="10">
        <v>6</v>
      </c>
      <c r="CQ1097" s="10">
        <v>7</v>
      </c>
      <c r="CR1097" s="10">
        <v>5</v>
      </c>
      <c r="CS1097" s="10">
        <v>6</v>
      </c>
      <c r="CT1097" s="10">
        <v>7</v>
      </c>
      <c r="CU1097" s="10">
        <v>3</v>
      </c>
      <c r="CV1097" s="10">
        <v>4</v>
      </c>
      <c r="CW1097" s="10">
        <v>1</v>
      </c>
      <c r="CX1097" s="10">
        <v>5</v>
      </c>
      <c r="CY1097" s="10">
        <v>5</v>
      </c>
      <c r="CZ1097" s="10">
        <v>5</v>
      </c>
      <c r="DA1097" s="10">
        <v>2</v>
      </c>
      <c r="DB1097" s="10">
        <v>4</v>
      </c>
      <c r="DC1097" s="10">
        <v>6</v>
      </c>
      <c r="DD1097" s="10">
        <v>3</v>
      </c>
      <c r="DE1097" s="10">
        <v>6</v>
      </c>
      <c r="DF1097" s="10">
        <v>7</v>
      </c>
      <c r="DG1097" s="10">
        <v>5</v>
      </c>
      <c r="DH1097" s="10">
        <v>7</v>
      </c>
      <c r="DI1097" s="10">
        <v>4</v>
      </c>
      <c r="DJ1097" s="10">
        <v>4</v>
      </c>
      <c r="DK1097" s="10">
        <v>7</v>
      </c>
      <c r="DL1097" s="10">
        <v>3</v>
      </c>
      <c r="DM1097" s="9" t="s">
        <v>154</v>
      </c>
      <c r="DN1097" s="10">
        <v>1992</v>
      </c>
      <c r="DO1097" s="9">
        <f t="shared" si="4"/>
        <v>29</v>
      </c>
      <c r="DP1097" s="9" t="s">
        <v>155</v>
      </c>
      <c r="DQ1097" s="9" t="s">
        <v>202</v>
      </c>
      <c r="DR1097" s="9" t="s">
        <v>157</v>
      </c>
      <c r="DS1097" s="9" t="s">
        <v>137</v>
      </c>
      <c r="DT1097" s="9" t="s">
        <v>181</v>
      </c>
      <c r="DU1097" s="9" t="s">
        <v>168</v>
      </c>
      <c r="DV1097" s="9" t="str">
        <f>VLOOKUP(DU1097,Metadata!$B$2:$C$7,2,FALSE)</f>
        <v>0 - 3 years</v>
      </c>
    </row>
    <row r="1098" spans="1:126">
      <c r="A1098" s="13">
        <v>1097</v>
      </c>
      <c r="B1098" s="9" t="s">
        <v>135</v>
      </c>
      <c r="C1098" s="9" t="str">
        <f>VLOOKUP(B1098,Metadata!$M$2:$N$6,2,FALSE)</f>
        <v>Permanent Employee</v>
      </c>
      <c r="D1098" s="9" t="s">
        <v>159</v>
      </c>
      <c r="E1098" s="9" t="s">
        <v>137</v>
      </c>
      <c r="F1098" s="9" t="s">
        <v>138</v>
      </c>
      <c r="G1098" s="9" t="s">
        <v>140</v>
      </c>
      <c r="H1098" s="9" t="str">
        <f>IF(G1098="","",VLOOKUP(G1098,Metadata!$J$2:$K$22,2,FALSE))</f>
        <v>Lisbon Metropolitan Area</v>
      </c>
      <c r="I1098" s="9" t="s">
        <v>289</v>
      </c>
      <c r="J1098" s="9" t="str">
        <f>IF(I1098="","",VLOOKUP(I1098,Metadata!$P$2:$Q$43,2,FALSE))</f>
        <v>Europe</v>
      </c>
      <c r="K1098" s="9" t="str">
        <f t="shared" si="0"/>
        <v>International</v>
      </c>
      <c r="L1098" s="9" t="s">
        <v>137</v>
      </c>
      <c r="M1098" s="9" t="str">
        <f>IF(L1098="","",VLOOKUP(L1098,Metadata!$J$2:$K$22,2,FALSE))</f>
        <v/>
      </c>
      <c r="N1098" s="9" t="s">
        <v>141</v>
      </c>
      <c r="O1098" s="9" t="s">
        <v>137</v>
      </c>
      <c r="P1098" s="9" t="s">
        <v>142</v>
      </c>
      <c r="Q1098" s="10" t="str">
        <f t="shared" si="1"/>
        <v>Full Office Job</v>
      </c>
      <c r="R1098" s="10">
        <v>5</v>
      </c>
      <c r="S1098" s="9" t="s">
        <v>336</v>
      </c>
      <c r="T1098" s="9" t="s">
        <v>137</v>
      </c>
      <c r="U1098" s="9" t="str">
        <f>IF(S1098&lt;&gt;"",S1098,IF(T1098&lt;&gt;"",VLOOKUP(T1098,Metadata!$S$2:$T$228,2,FALSE),""))</f>
        <v>Scrum Master</v>
      </c>
      <c r="V1098" s="9" t="s">
        <v>276</v>
      </c>
      <c r="W1098" s="9" t="s">
        <v>137</v>
      </c>
      <c r="X1098" s="9" t="s">
        <v>145</v>
      </c>
      <c r="Y1098" s="9" t="s">
        <v>137</v>
      </c>
      <c r="Z1098" s="9" t="s">
        <v>184</v>
      </c>
      <c r="AA1098" s="9" t="s">
        <v>137</v>
      </c>
      <c r="AB1098" s="9" t="s">
        <v>137</v>
      </c>
      <c r="AC1098" s="9"/>
      <c r="AD1098" s="9"/>
      <c r="AE1098" s="9" t="s">
        <v>194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198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10"/>
      <c r="CB1098" s="10" t="str">
        <f t="shared" si="5"/>
        <v/>
      </c>
      <c r="CC1098" s="10"/>
      <c r="CD1098" s="9" t="str">
        <f t="shared" si="2"/>
        <v/>
      </c>
      <c r="CE1098" s="9" t="s">
        <v>151</v>
      </c>
      <c r="CF1098" s="9" t="s">
        <v>254</v>
      </c>
      <c r="CG1098" s="9">
        <f>IF(CF1098="","",VLOOKUP(CF1098,Metadata!$D$2:$H$20,2,FALSE))</f>
        <v>37500</v>
      </c>
      <c r="CH1098" s="9">
        <f>IF(CF1098="","",VLOOKUP(CF1098,Metadata!$D$2:$H$20,4,FALSE))</f>
        <v>35000</v>
      </c>
      <c r="CI1098" s="9">
        <f>IF(CF1098="","",VLOOKUP(CF1098,Metadata!$D$2:$H$20,5,FALSE))</f>
        <v>40000</v>
      </c>
      <c r="CJ1098" s="9">
        <f t="shared" si="3"/>
        <v>37500</v>
      </c>
      <c r="CK1098" s="9" t="s">
        <v>153</v>
      </c>
      <c r="CL1098" s="10">
        <v>3</v>
      </c>
      <c r="CM1098" s="10">
        <v>3</v>
      </c>
      <c r="CN1098" s="10">
        <v>6</v>
      </c>
      <c r="CO1098" s="10">
        <v>6</v>
      </c>
      <c r="CP1098" s="10">
        <v>5</v>
      </c>
      <c r="CQ1098" s="10">
        <v>5</v>
      </c>
      <c r="CR1098" s="10">
        <v>5</v>
      </c>
      <c r="CS1098" s="10">
        <v>5</v>
      </c>
      <c r="CT1098" s="10">
        <v>5</v>
      </c>
      <c r="CU1098" s="10">
        <v>4</v>
      </c>
      <c r="CV1098" s="10">
        <v>4</v>
      </c>
      <c r="CW1098" s="10">
        <v>5</v>
      </c>
      <c r="CX1098" s="10">
        <v>5</v>
      </c>
      <c r="CY1098" s="10">
        <v>5</v>
      </c>
      <c r="CZ1098" s="10">
        <v>3</v>
      </c>
      <c r="DA1098" s="10">
        <v>1</v>
      </c>
      <c r="DB1098" s="10">
        <v>4</v>
      </c>
      <c r="DC1098" s="10">
        <v>5</v>
      </c>
      <c r="DD1098" s="10">
        <v>2</v>
      </c>
      <c r="DE1098" s="10">
        <v>2</v>
      </c>
      <c r="DF1098" s="10">
        <v>5</v>
      </c>
      <c r="DG1098" s="10">
        <v>5</v>
      </c>
      <c r="DH1098" s="10">
        <v>4</v>
      </c>
      <c r="DI1098" s="10">
        <v>5</v>
      </c>
      <c r="DJ1098" s="10">
        <v>2</v>
      </c>
      <c r="DK1098" s="10">
        <v>4</v>
      </c>
      <c r="DL1098" s="10">
        <v>3</v>
      </c>
      <c r="DM1098" s="9" t="s">
        <v>154</v>
      </c>
      <c r="DN1098" s="10">
        <v>1986</v>
      </c>
      <c r="DO1098" s="9">
        <f t="shared" si="4"/>
        <v>35</v>
      </c>
      <c r="DP1098" s="9" t="s">
        <v>155</v>
      </c>
      <c r="DQ1098" s="9" t="s">
        <v>202</v>
      </c>
      <c r="DR1098" s="9" t="s">
        <v>157</v>
      </c>
      <c r="DS1098" s="9" t="s">
        <v>137</v>
      </c>
      <c r="DT1098" s="9" t="s">
        <v>181</v>
      </c>
      <c r="DU1098" s="9" t="s">
        <v>158</v>
      </c>
      <c r="DV1098" s="9" t="str">
        <f>VLOOKUP(DU1098,Metadata!$B$2:$C$7,2,FALSE)</f>
        <v>6+ years</v>
      </c>
    </row>
    <row r="1099" spans="1:126">
      <c r="A1099" s="13">
        <v>1098</v>
      </c>
      <c r="B1099" s="9" t="s">
        <v>135</v>
      </c>
      <c r="C1099" s="9" t="str">
        <f>VLOOKUP(B1099,Metadata!$M$2:$N$6,2,FALSE)</f>
        <v>Permanent Employee</v>
      </c>
      <c r="D1099" s="9" t="s">
        <v>159</v>
      </c>
      <c r="E1099" s="9" t="s">
        <v>137</v>
      </c>
      <c r="F1099" s="9" t="s">
        <v>138</v>
      </c>
      <c r="G1099" s="9" t="s">
        <v>172</v>
      </c>
      <c r="H1099" s="9" t="str">
        <f>IF(G1099="","",VLOOKUP(G1099,Metadata!$J$2:$K$22,2,FALSE))</f>
        <v>Porto Metropolitan Area</v>
      </c>
      <c r="I1099" s="9" t="s">
        <v>138</v>
      </c>
      <c r="J1099" s="9" t="str">
        <f>IF(I1099="","",VLOOKUP(I1099,Metadata!$P$2:$Q$43,2,FALSE))</f>
        <v>Europe</v>
      </c>
      <c r="K1099" s="9" t="str">
        <f t="shared" si="0"/>
        <v>Portugal</v>
      </c>
      <c r="L1099" s="9" t="s">
        <v>140</v>
      </c>
      <c r="M1099" s="9" t="str">
        <f>IF(L1099="","",VLOOKUP(L1099,Metadata!$J$2:$K$22,2,FALSE))</f>
        <v>Lisbon Metropolitan Area</v>
      </c>
      <c r="N1099" s="9" t="s">
        <v>141</v>
      </c>
      <c r="O1099" s="9" t="s">
        <v>137</v>
      </c>
      <c r="P1099" s="9" t="s">
        <v>142</v>
      </c>
      <c r="Q1099" s="10" t="str">
        <f t="shared" si="1"/>
        <v>Full Office Job</v>
      </c>
      <c r="R1099" s="10">
        <v>6</v>
      </c>
      <c r="S1099" s="9" t="s">
        <v>206</v>
      </c>
      <c r="T1099" s="9" t="s">
        <v>137</v>
      </c>
      <c r="U1099" s="9" t="str">
        <f>IF(S1099&lt;&gt;"",S1099,IF(T1099&lt;&gt;"",VLOOKUP(T1099,Metadata!$S$2:$T$228,2,FALSE),""))</f>
        <v>Mobile Apps Developer</v>
      </c>
      <c r="V1099" s="9" t="s">
        <v>162</v>
      </c>
      <c r="W1099" s="9" t="s">
        <v>137</v>
      </c>
      <c r="X1099" s="9" t="s">
        <v>208</v>
      </c>
      <c r="Y1099" s="9" t="s">
        <v>137</v>
      </c>
      <c r="Z1099" s="9" t="s">
        <v>224</v>
      </c>
      <c r="AA1099" s="9" t="s">
        <v>137</v>
      </c>
      <c r="AB1099" s="9" t="s">
        <v>137</v>
      </c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 t="s">
        <v>284</v>
      </c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 t="s">
        <v>150</v>
      </c>
      <c r="BZ1099" s="9" t="s">
        <v>137</v>
      </c>
      <c r="CA1099" s="10"/>
      <c r="CB1099" s="10" t="str">
        <f t="shared" si="5"/>
        <v/>
      </c>
      <c r="CC1099" s="10"/>
      <c r="CD1099" s="9" t="str">
        <f t="shared" si="2"/>
        <v/>
      </c>
      <c r="CE1099" s="9" t="s">
        <v>168</v>
      </c>
      <c r="CF1099" s="9" t="s">
        <v>220</v>
      </c>
      <c r="CG1099" s="9">
        <f>IF(CF1099="","",VLOOKUP(CF1099,Metadata!$D$2:$H$20,2,FALSE))</f>
        <v>27500</v>
      </c>
      <c r="CH1099" s="9">
        <f>IF(CF1099="","",VLOOKUP(CF1099,Metadata!$D$2:$H$20,4,FALSE))</f>
        <v>25000</v>
      </c>
      <c r="CI1099" s="9">
        <f>IF(CF1099="","",VLOOKUP(CF1099,Metadata!$D$2:$H$20,5,FALSE))</f>
        <v>30000</v>
      </c>
      <c r="CJ1099" s="9">
        <f t="shared" si="3"/>
        <v>27500</v>
      </c>
      <c r="CK1099" s="9" t="s">
        <v>153</v>
      </c>
      <c r="CL1099" s="10">
        <v>3</v>
      </c>
      <c r="CM1099" s="10">
        <v>5</v>
      </c>
      <c r="CN1099" s="10">
        <v>5</v>
      </c>
      <c r="CO1099" s="10">
        <v>6</v>
      </c>
      <c r="CP1099" s="10">
        <v>6</v>
      </c>
      <c r="CQ1099" s="10">
        <v>5</v>
      </c>
      <c r="CR1099" s="10">
        <v>7</v>
      </c>
      <c r="CS1099" s="10">
        <v>6</v>
      </c>
      <c r="CT1099" s="10">
        <v>6</v>
      </c>
      <c r="CU1099" s="10">
        <v>7</v>
      </c>
      <c r="CV1099" s="10">
        <v>6</v>
      </c>
      <c r="CW1099" s="10">
        <v>6</v>
      </c>
      <c r="CX1099" s="10">
        <v>5</v>
      </c>
      <c r="CY1099" s="10">
        <v>6</v>
      </c>
      <c r="CZ1099" s="10">
        <v>5</v>
      </c>
      <c r="DA1099" s="10">
        <v>6</v>
      </c>
      <c r="DB1099" s="10">
        <v>4</v>
      </c>
      <c r="DC1099" s="10">
        <v>6</v>
      </c>
      <c r="DD1099" s="10">
        <v>2</v>
      </c>
      <c r="DE1099" s="10">
        <v>7</v>
      </c>
      <c r="DF1099" s="10">
        <v>6</v>
      </c>
      <c r="DG1099" s="10">
        <v>6</v>
      </c>
      <c r="DH1099" s="10">
        <v>2</v>
      </c>
      <c r="DI1099" s="10">
        <v>2</v>
      </c>
      <c r="DJ1099" s="10">
        <v>1</v>
      </c>
      <c r="DK1099" s="10">
        <v>1</v>
      </c>
      <c r="DL1099" s="10">
        <v>1</v>
      </c>
      <c r="DM1099" s="9" t="s">
        <v>154</v>
      </c>
      <c r="DN1099" s="10">
        <v>1981</v>
      </c>
      <c r="DO1099" s="9">
        <f t="shared" si="4"/>
        <v>40</v>
      </c>
      <c r="DP1099" s="9" t="s">
        <v>155</v>
      </c>
      <c r="DQ1099" s="9" t="s">
        <v>202</v>
      </c>
      <c r="DR1099" s="9" t="s">
        <v>157</v>
      </c>
      <c r="DS1099" s="9" t="s">
        <v>137</v>
      </c>
      <c r="DT1099" s="9" t="s">
        <v>181</v>
      </c>
      <c r="DU1099" s="9" t="s">
        <v>223</v>
      </c>
      <c r="DV1099" s="9" t="str">
        <f>VLOOKUP(DU1099,Metadata!$B$2:$C$7,2,FALSE)</f>
        <v>3 - 6 years</v>
      </c>
    </row>
    <row r="1100" spans="1:126">
      <c r="A1100" s="13">
        <v>1099</v>
      </c>
      <c r="B1100" s="9" t="s">
        <v>135</v>
      </c>
      <c r="C1100" s="9" t="str">
        <f>VLOOKUP(B1100,Metadata!$M$2:$N$6,2,FALSE)</f>
        <v>Permanent Employee</v>
      </c>
      <c r="D1100" s="9" t="s">
        <v>159</v>
      </c>
      <c r="E1100" s="9" t="s">
        <v>137</v>
      </c>
      <c r="F1100" s="9" t="s">
        <v>138</v>
      </c>
      <c r="G1100" s="9" t="s">
        <v>354</v>
      </c>
      <c r="H1100" s="9" t="str">
        <f>IF(G1100="","",VLOOKUP(G1100,Metadata!$J$2:$K$22,2,FALSE))</f>
        <v>South</v>
      </c>
      <c r="I1100" s="9" t="s">
        <v>567</v>
      </c>
      <c r="J1100" s="9" t="str">
        <f>IF(I1100="","",VLOOKUP(I1100,Metadata!$P$2:$Q$43,2,FALSE))</f>
        <v>Europe</v>
      </c>
      <c r="K1100" s="9" t="str">
        <f t="shared" si="0"/>
        <v>International</v>
      </c>
      <c r="L1100" s="9" t="s">
        <v>137</v>
      </c>
      <c r="M1100" s="9" t="str">
        <f>IF(L1100="","",VLOOKUP(L1100,Metadata!$J$2:$K$22,2,FALSE))</f>
        <v/>
      </c>
      <c r="N1100" s="9" t="s">
        <v>141</v>
      </c>
      <c r="O1100" s="9" t="s">
        <v>137</v>
      </c>
      <c r="P1100" s="9" t="s">
        <v>142</v>
      </c>
      <c r="Q1100" s="10" t="str">
        <f t="shared" si="1"/>
        <v>Full Office Job</v>
      </c>
      <c r="R1100" s="10">
        <v>3</v>
      </c>
      <c r="S1100" s="9" t="s">
        <v>229</v>
      </c>
      <c r="T1100" s="9" t="s">
        <v>137</v>
      </c>
      <c r="U1100" s="9" t="str">
        <f>IF(S1100&lt;&gt;"",S1100,IF(T1100&lt;&gt;"",VLOOKUP(T1100,Metadata!$S$2:$T$228,2,FALSE),""))</f>
        <v>Project Manager</v>
      </c>
      <c r="V1100" s="9" t="s">
        <v>174</v>
      </c>
      <c r="W1100" s="9" t="s">
        <v>137</v>
      </c>
      <c r="X1100" s="9" t="s">
        <v>163</v>
      </c>
      <c r="Y1100" s="9" t="s">
        <v>137</v>
      </c>
      <c r="Z1100" s="9" t="s">
        <v>262</v>
      </c>
      <c r="AA1100" s="9" t="s">
        <v>165</v>
      </c>
      <c r="AB1100" s="9" t="s">
        <v>137</v>
      </c>
      <c r="AC1100" s="9"/>
      <c r="AD1100" s="9"/>
      <c r="AE1100" s="9"/>
      <c r="AF1100" s="9"/>
      <c r="AG1100" s="9" t="s">
        <v>166</v>
      </c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 t="s">
        <v>178</v>
      </c>
      <c r="BB1100" s="9"/>
      <c r="BC1100" s="9"/>
      <c r="BD1100" s="9"/>
      <c r="BE1100" s="9"/>
      <c r="BF1100" s="9"/>
      <c r="BG1100" s="9"/>
      <c r="BH1100" s="9"/>
      <c r="BI1100" s="9"/>
      <c r="BJ1100" s="9" t="s">
        <v>167</v>
      </c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 t="s">
        <v>150</v>
      </c>
      <c r="BZ1100" s="9" t="s">
        <v>137</v>
      </c>
      <c r="CA1100" s="10"/>
      <c r="CB1100" s="10" t="str">
        <f t="shared" si="5"/>
        <v/>
      </c>
      <c r="CC1100" s="10"/>
      <c r="CD1100" s="9" t="str">
        <f t="shared" si="2"/>
        <v/>
      </c>
      <c r="CE1100" s="9" t="s">
        <v>168</v>
      </c>
      <c r="CF1100" s="9" t="s">
        <v>225</v>
      </c>
      <c r="CG1100" s="9">
        <f>IF(CF1100="","",VLOOKUP(CF1100,Metadata!$D$2:$H$20,2,FALSE))</f>
        <v>22500</v>
      </c>
      <c r="CH1100" s="9">
        <f>IF(CF1100="","",VLOOKUP(CF1100,Metadata!$D$2:$H$20,4,FALSE))</f>
        <v>20000</v>
      </c>
      <c r="CI1100" s="9">
        <f>IF(CF1100="","",VLOOKUP(CF1100,Metadata!$D$2:$H$20,5,FALSE))</f>
        <v>25000</v>
      </c>
      <c r="CJ1100" s="9">
        <f t="shared" si="3"/>
        <v>22500</v>
      </c>
      <c r="CK1100" s="9" t="s">
        <v>221</v>
      </c>
      <c r="CL1100" s="10">
        <v>6</v>
      </c>
      <c r="CM1100" s="10">
        <v>1</v>
      </c>
      <c r="CN1100" s="10">
        <v>5</v>
      </c>
      <c r="CO1100" s="10">
        <v>6</v>
      </c>
      <c r="CP1100" s="10">
        <v>7</v>
      </c>
      <c r="CQ1100" s="10">
        <v>7</v>
      </c>
      <c r="CR1100" s="10">
        <v>5</v>
      </c>
      <c r="CS1100" s="10">
        <v>5</v>
      </c>
      <c r="CT1100" s="10">
        <v>7</v>
      </c>
      <c r="CU1100" s="10">
        <v>5</v>
      </c>
      <c r="CV1100" s="10">
        <v>7</v>
      </c>
      <c r="CW1100" s="10">
        <v>3</v>
      </c>
      <c r="CX1100" s="10">
        <v>7</v>
      </c>
      <c r="CY1100" s="10">
        <v>5</v>
      </c>
      <c r="CZ1100" s="10">
        <v>7</v>
      </c>
      <c r="DA1100" s="10">
        <v>5</v>
      </c>
      <c r="DB1100" s="10">
        <v>4</v>
      </c>
      <c r="DC1100" s="10">
        <v>5</v>
      </c>
      <c r="DD1100" s="10">
        <v>6</v>
      </c>
      <c r="DE1100" s="10">
        <v>7</v>
      </c>
      <c r="DF1100" s="10">
        <v>7</v>
      </c>
      <c r="DG1100" s="10">
        <v>5</v>
      </c>
      <c r="DH1100" s="10">
        <v>6</v>
      </c>
      <c r="DI1100" s="10">
        <v>7</v>
      </c>
      <c r="DJ1100" s="10">
        <v>5</v>
      </c>
      <c r="DK1100" s="10">
        <v>5</v>
      </c>
      <c r="DL1100" s="10">
        <v>3</v>
      </c>
      <c r="DM1100" s="9" t="s">
        <v>154</v>
      </c>
      <c r="DN1100" s="10">
        <v>1994</v>
      </c>
      <c r="DO1100" s="9">
        <f t="shared" si="4"/>
        <v>27</v>
      </c>
      <c r="DP1100" s="9" t="s">
        <v>222</v>
      </c>
      <c r="DQ1100" s="9" t="s">
        <v>202</v>
      </c>
      <c r="DR1100" s="9" t="s">
        <v>157</v>
      </c>
      <c r="DS1100" s="9" t="s">
        <v>137</v>
      </c>
      <c r="DT1100" s="9" t="s">
        <v>181</v>
      </c>
      <c r="DU1100" s="9" t="s">
        <v>168</v>
      </c>
      <c r="DV1100" s="9" t="str">
        <f>VLOOKUP(DU1100,Metadata!$B$2:$C$7,2,FALSE)</f>
        <v>0 - 3 years</v>
      </c>
    </row>
    <row r="1101" spans="1:126">
      <c r="A1101" s="13">
        <v>1100</v>
      </c>
      <c r="B1101" s="9" t="s">
        <v>135</v>
      </c>
      <c r="C1101" s="9" t="str">
        <f>VLOOKUP(B1101,Metadata!$M$2:$N$6,2,FALSE)</f>
        <v>Permanent Employee</v>
      </c>
      <c r="D1101" s="9" t="s">
        <v>159</v>
      </c>
      <c r="E1101" s="9" t="s">
        <v>137</v>
      </c>
      <c r="F1101" s="9" t="s">
        <v>138</v>
      </c>
      <c r="G1101" s="9" t="s">
        <v>361</v>
      </c>
      <c r="H1101" s="9" t="str">
        <f>IF(G1101="","",VLOOKUP(G1101,Metadata!$J$2:$K$22,2,FALSE))</f>
        <v>South</v>
      </c>
      <c r="I1101" s="9" t="s">
        <v>138</v>
      </c>
      <c r="J1101" s="9" t="str">
        <f>IF(I1101="","",VLOOKUP(I1101,Metadata!$P$2:$Q$43,2,FALSE))</f>
        <v>Europe</v>
      </c>
      <c r="K1101" s="9" t="str">
        <f t="shared" si="0"/>
        <v>Portugal</v>
      </c>
      <c r="L1101" s="9" t="s">
        <v>140</v>
      </c>
      <c r="M1101" s="9" t="str">
        <f>IF(L1101="","",VLOOKUP(L1101,Metadata!$J$2:$K$22,2,FALSE))</f>
        <v>Lisbon Metropolitan Area</v>
      </c>
      <c r="N1101" s="9" t="s">
        <v>141</v>
      </c>
      <c r="O1101" s="9" t="s">
        <v>137</v>
      </c>
      <c r="P1101" s="9" t="s">
        <v>191</v>
      </c>
      <c r="Q1101" s="10" t="str">
        <f t="shared" si="1"/>
        <v>Remote Job (full or flexible)</v>
      </c>
      <c r="R1101" s="10">
        <v>6</v>
      </c>
      <c r="S1101" s="9" t="s">
        <v>192</v>
      </c>
      <c r="T1101" s="9" t="s">
        <v>137</v>
      </c>
      <c r="U1101" s="9" t="str">
        <f>IF(S1101&lt;&gt;"",S1101,IF(T1101&lt;&gt;"",VLOOKUP(T1101,Metadata!$S$2:$T$228,2,FALSE),""))</f>
        <v>Back-End Developer</v>
      </c>
      <c r="V1101" s="9" t="s">
        <v>162</v>
      </c>
      <c r="W1101" s="9" t="s">
        <v>137</v>
      </c>
      <c r="X1101" s="9" t="s">
        <v>145</v>
      </c>
      <c r="Y1101" s="9" t="s">
        <v>137</v>
      </c>
      <c r="Z1101" s="9" t="s">
        <v>218</v>
      </c>
      <c r="AA1101" s="9" t="s">
        <v>165</v>
      </c>
      <c r="AB1101" s="9" t="s">
        <v>253</v>
      </c>
      <c r="AC1101" s="9" t="s">
        <v>147</v>
      </c>
      <c r="AD1101" s="9" t="s">
        <v>148</v>
      </c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 t="s">
        <v>270</v>
      </c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 t="s">
        <v>150</v>
      </c>
      <c r="BZ1101" s="9" t="s">
        <v>137</v>
      </c>
      <c r="CA1101" s="10"/>
      <c r="CB1101" s="10" t="str">
        <f t="shared" si="5"/>
        <v/>
      </c>
      <c r="CC1101" s="10"/>
      <c r="CD1101" s="9" t="str">
        <f t="shared" si="2"/>
        <v/>
      </c>
      <c r="CE1101" s="9" t="s">
        <v>168</v>
      </c>
      <c r="CF1101" s="9" t="s">
        <v>254</v>
      </c>
      <c r="CG1101" s="9">
        <f>IF(CF1101="","",VLOOKUP(CF1101,Metadata!$D$2:$H$20,2,FALSE))</f>
        <v>37500</v>
      </c>
      <c r="CH1101" s="9">
        <f>IF(CF1101="","",VLOOKUP(CF1101,Metadata!$D$2:$H$20,4,FALSE))</f>
        <v>35000</v>
      </c>
      <c r="CI1101" s="9">
        <f>IF(CF1101="","",VLOOKUP(CF1101,Metadata!$D$2:$H$20,5,FALSE))</f>
        <v>40000</v>
      </c>
      <c r="CJ1101" s="9">
        <f t="shared" si="3"/>
        <v>37500</v>
      </c>
      <c r="CK1101" s="9" t="s">
        <v>189</v>
      </c>
      <c r="CL1101" s="10">
        <v>6</v>
      </c>
      <c r="CM1101" s="10">
        <v>1</v>
      </c>
      <c r="CN1101" s="10">
        <v>7</v>
      </c>
      <c r="CO1101" s="10">
        <v>7</v>
      </c>
      <c r="CP1101" s="10">
        <v>7</v>
      </c>
      <c r="CQ1101" s="10">
        <v>6</v>
      </c>
      <c r="CR1101" s="10">
        <v>7</v>
      </c>
      <c r="CS1101" s="10">
        <v>7</v>
      </c>
      <c r="CT1101" s="10">
        <v>7</v>
      </c>
      <c r="CU1101" s="10">
        <v>6</v>
      </c>
      <c r="CV1101" s="10">
        <v>5</v>
      </c>
      <c r="CW1101" s="10">
        <v>4</v>
      </c>
      <c r="CX1101" s="10">
        <v>6</v>
      </c>
      <c r="CY1101" s="10">
        <v>7</v>
      </c>
      <c r="CZ1101" s="10">
        <v>6</v>
      </c>
      <c r="DA1101" s="10">
        <v>2</v>
      </c>
      <c r="DB1101" s="10">
        <v>3</v>
      </c>
      <c r="DC1101" s="10">
        <v>7</v>
      </c>
      <c r="DD1101" s="10">
        <v>5</v>
      </c>
      <c r="DE1101" s="10">
        <v>7</v>
      </c>
      <c r="DF1101" s="10">
        <v>6</v>
      </c>
      <c r="DG1101" s="10">
        <v>6</v>
      </c>
      <c r="DH1101" s="10">
        <v>5</v>
      </c>
      <c r="DI1101" s="10">
        <v>7</v>
      </c>
      <c r="DJ1101" s="10">
        <v>3</v>
      </c>
      <c r="DK1101" s="10">
        <v>5</v>
      </c>
      <c r="DL1101" s="10">
        <v>5</v>
      </c>
      <c r="DM1101" s="9" t="s">
        <v>154</v>
      </c>
      <c r="DN1101" s="10">
        <v>1992</v>
      </c>
      <c r="DO1101" s="9">
        <f t="shared" si="4"/>
        <v>29</v>
      </c>
      <c r="DP1101" s="9" t="s">
        <v>155</v>
      </c>
      <c r="DQ1101" s="9" t="s">
        <v>202</v>
      </c>
      <c r="DR1101" s="9" t="s">
        <v>157</v>
      </c>
      <c r="DS1101" s="9" t="s">
        <v>137</v>
      </c>
      <c r="DT1101" s="9" t="s">
        <v>181</v>
      </c>
      <c r="DU1101" s="9" t="s">
        <v>203</v>
      </c>
      <c r="DV1101" s="9" t="str">
        <f>VLOOKUP(DU1101,Metadata!$B$2:$C$7,2,FALSE)</f>
        <v>6+ years</v>
      </c>
    </row>
    <row r="1102" spans="1:126">
      <c r="A1102" s="13">
        <v>1101</v>
      </c>
      <c r="B1102" s="9" t="s">
        <v>135</v>
      </c>
      <c r="C1102" s="9" t="str">
        <f>VLOOKUP(B1102,Metadata!$M$2:$N$6,2,FALSE)</f>
        <v>Permanent Employee</v>
      </c>
      <c r="D1102" s="9" t="s">
        <v>159</v>
      </c>
      <c r="E1102" s="9" t="s">
        <v>137</v>
      </c>
      <c r="F1102" s="9" t="s">
        <v>138</v>
      </c>
      <c r="G1102" s="9" t="s">
        <v>140</v>
      </c>
      <c r="H1102" s="9" t="str">
        <f>IF(G1102="","",VLOOKUP(G1102,Metadata!$J$2:$K$22,2,FALSE))</f>
        <v>Lisbon Metropolitan Area</v>
      </c>
      <c r="I1102" s="9" t="s">
        <v>138</v>
      </c>
      <c r="J1102" s="9" t="str">
        <f>IF(I1102="","",VLOOKUP(I1102,Metadata!$P$2:$Q$43,2,FALSE))</f>
        <v>Europe</v>
      </c>
      <c r="K1102" s="9" t="str">
        <f t="shared" si="0"/>
        <v>Portugal</v>
      </c>
      <c r="L1102" s="9" t="s">
        <v>140</v>
      </c>
      <c r="M1102" s="9" t="str">
        <f>IF(L1102="","",VLOOKUP(L1102,Metadata!$J$2:$K$22,2,FALSE))</f>
        <v>Lisbon Metropolitan Area</v>
      </c>
      <c r="N1102" s="9" t="s">
        <v>205</v>
      </c>
      <c r="O1102" s="9" t="s">
        <v>137</v>
      </c>
      <c r="P1102" s="9" t="s">
        <v>137</v>
      </c>
      <c r="Q1102" s="10" t="str">
        <f t="shared" si="1"/>
        <v>Full Office Job</v>
      </c>
      <c r="R1102" s="10">
        <v>5</v>
      </c>
      <c r="S1102" s="9" t="s">
        <v>229</v>
      </c>
      <c r="T1102" s="9" t="s">
        <v>137</v>
      </c>
      <c r="U1102" s="9" t="str">
        <f>IF(S1102&lt;&gt;"",S1102,IF(T1102&lt;&gt;"",VLOOKUP(T1102,Metadata!$S$2:$T$228,2,FALSE),""))</f>
        <v>Project Manager</v>
      </c>
      <c r="V1102" s="9" t="s">
        <v>207</v>
      </c>
      <c r="W1102" s="9" t="s">
        <v>137</v>
      </c>
      <c r="X1102" s="9" t="s">
        <v>208</v>
      </c>
      <c r="Y1102" s="9" t="s">
        <v>137</v>
      </c>
      <c r="Z1102" s="9" t="s">
        <v>218</v>
      </c>
      <c r="AA1102" s="9" t="s">
        <v>137</v>
      </c>
      <c r="AB1102" s="9" t="s">
        <v>253</v>
      </c>
      <c r="AC1102" s="9" t="s">
        <v>147</v>
      </c>
      <c r="AD1102" s="9"/>
      <c r="AE1102" s="9"/>
      <c r="AF1102" s="9" t="s">
        <v>243</v>
      </c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 t="s">
        <v>150</v>
      </c>
      <c r="BZ1102" s="9" t="s">
        <v>137</v>
      </c>
      <c r="CA1102" s="10"/>
      <c r="CB1102" s="10" t="str">
        <f t="shared" si="5"/>
        <v/>
      </c>
      <c r="CC1102" s="10"/>
      <c r="CD1102" s="9" t="str">
        <f t="shared" si="2"/>
        <v/>
      </c>
      <c r="CE1102" s="9" t="s">
        <v>168</v>
      </c>
      <c r="CF1102" s="9" t="s">
        <v>293</v>
      </c>
      <c r="CG1102" s="9">
        <f>IF(CF1102="","",VLOOKUP(CF1102,Metadata!$D$2:$H$20,2,FALSE))</f>
        <v>52500</v>
      </c>
      <c r="CH1102" s="9">
        <f>IF(CF1102="","",VLOOKUP(CF1102,Metadata!$D$2:$H$20,4,FALSE))</f>
        <v>50000</v>
      </c>
      <c r="CI1102" s="9">
        <f>IF(CF1102="","",VLOOKUP(CF1102,Metadata!$D$2:$H$20,5,FALSE))</f>
        <v>55000</v>
      </c>
      <c r="CJ1102" s="9">
        <f t="shared" si="3"/>
        <v>52500</v>
      </c>
      <c r="CK1102" s="9" t="s">
        <v>189</v>
      </c>
      <c r="CL1102" s="10">
        <v>2</v>
      </c>
      <c r="CM1102" s="10">
        <v>4</v>
      </c>
      <c r="CN1102" s="10">
        <v>6</v>
      </c>
      <c r="CO1102" s="10">
        <v>6</v>
      </c>
      <c r="CP1102" s="10">
        <v>5</v>
      </c>
      <c r="CQ1102" s="10">
        <v>6</v>
      </c>
      <c r="CR1102" s="10">
        <v>6</v>
      </c>
      <c r="CS1102" s="10">
        <v>7</v>
      </c>
      <c r="CT1102" s="10">
        <v>4</v>
      </c>
      <c r="CU1102" s="10">
        <v>4</v>
      </c>
      <c r="CV1102" s="10">
        <v>3</v>
      </c>
      <c r="CW1102" s="10">
        <v>3</v>
      </c>
      <c r="CX1102" s="10">
        <v>7</v>
      </c>
      <c r="CY1102" s="10">
        <v>2</v>
      </c>
      <c r="CZ1102" s="10">
        <v>1</v>
      </c>
      <c r="DA1102" s="10">
        <v>4</v>
      </c>
      <c r="DB1102" s="10">
        <v>4</v>
      </c>
      <c r="DC1102" s="10">
        <v>4</v>
      </c>
      <c r="DD1102" s="10">
        <v>2</v>
      </c>
      <c r="DE1102" s="10">
        <v>3</v>
      </c>
      <c r="DF1102" s="10">
        <v>5</v>
      </c>
      <c r="DG1102" s="10">
        <v>6</v>
      </c>
      <c r="DH1102" s="10">
        <v>4</v>
      </c>
      <c r="DI1102" s="10">
        <v>6</v>
      </c>
      <c r="DJ1102" s="10">
        <v>7</v>
      </c>
      <c r="DK1102" s="10">
        <v>4</v>
      </c>
      <c r="DL1102" s="10">
        <v>7</v>
      </c>
      <c r="DM1102" s="9" t="s">
        <v>154</v>
      </c>
      <c r="DN1102" s="10">
        <v>1990</v>
      </c>
      <c r="DO1102" s="9">
        <f t="shared" si="4"/>
        <v>31</v>
      </c>
      <c r="DP1102" s="9" t="s">
        <v>155</v>
      </c>
      <c r="DQ1102" s="9" t="s">
        <v>156</v>
      </c>
      <c r="DR1102" s="9" t="s">
        <v>157</v>
      </c>
      <c r="DS1102" s="9" t="s">
        <v>137</v>
      </c>
      <c r="DT1102" s="9" t="s">
        <v>181</v>
      </c>
      <c r="DU1102" s="9" t="s">
        <v>203</v>
      </c>
      <c r="DV1102" s="9" t="str">
        <f>VLOOKUP(DU1102,Metadata!$B$2:$C$7,2,FALSE)</f>
        <v>6+ years</v>
      </c>
    </row>
    <row r="1103" spans="1:126">
      <c r="A1103" s="13">
        <v>1102</v>
      </c>
      <c r="B1103" s="9" t="s">
        <v>135</v>
      </c>
      <c r="C1103" s="9" t="str">
        <f>VLOOKUP(B1103,Metadata!$M$2:$N$6,2,FALSE)</f>
        <v>Permanent Employee</v>
      </c>
      <c r="D1103" s="9" t="s">
        <v>159</v>
      </c>
      <c r="E1103" s="9" t="s">
        <v>137</v>
      </c>
      <c r="F1103" s="9" t="s">
        <v>138</v>
      </c>
      <c r="G1103" s="9" t="s">
        <v>172</v>
      </c>
      <c r="H1103" s="9" t="str">
        <f>IF(G1103="","",VLOOKUP(G1103,Metadata!$J$2:$K$22,2,FALSE))</f>
        <v>Porto Metropolitan Area</v>
      </c>
      <c r="I1103" s="9" t="s">
        <v>138</v>
      </c>
      <c r="J1103" s="9" t="str">
        <f>IF(I1103="","",VLOOKUP(I1103,Metadata!$P$2:$Q$43,2,FALSE))</f>
        <v>Europe</v>
      </c>
      <c r="K1103" s="9" t="str">
        <f t="shared" si="0"/>
        <v>Portugal</v>
      </c>
      <c r="L1103" s="9" t="s">
        <v>172</v>
      </c>
      <c r="M1103" s="9" t="str">
        <f>IF(L1103="","",VLOOKUP(L1103,Metadata!$J$2:$K$22,2,FALSE))</f>
        <v>Porto Metropolitan Area</v>
      </c>
      <c r="N1103" s="9" t="s">
        <v>214</v>
      </c>
      <c r="O1103" s="9" t="s">
        <v>278</v>
      </c>
      <c r="P1103" s="9" t="s">
        <v>142</v>
      </c>
      <c r="Q1103" s="10" t="str">
        <f t="shared" si="1"/>
        <v>Full Office Job</v>
      </c>
      <c r="R1103" s="10">
        <v>7</v>
      </c>
      <c r="S1103" s="9" t="s">
        <v>161</v>
      </c>
      <c r="T1103" s="9" t="s">
        <v>137</v>
      </c>
      <c r="U1103" s="9" t="str">
        <f>IF(S1103&lt;&gt;"",S1103,IF(T1103&lt;&gt;"",VLOOKUP(T1103,Metadata!$S$2:$T$228,2,FALSE),""))</f>
        <v>Full-Stack Developer</v>
      </c>
      <c r="V1103" s="9" t="s">
        <v>174</v>
      </c>
      <c r="W1103" s="9" t="s">
        <v>137</v>
      </c>
      <c r="X1103" s="9" t="s">
        <v>145</v>
      </c>
      <c r="Y1103" s="9" t="s">
        <v>137</v>
      </c>
      <c r="Z1103" s="9" t="s">
        <v>146</v>
      </c>
      <c r="AA1103" s="9" t="s">
        <v>165</v>
      </c>
      <c r="AB1103" s="9" t="s">
        <v>137</v>
      </c>
      <c r="AC1103" s="9"/>
      <c r="AD1103" s="9"/>
      <c r="AE1103" s="9"/>
      <c r="AF1103" s="9"/>
      <c r="AG1103" s="9"/>
      <c r="AH1103" s="9"/>
      <c r="AI1103" s="9"/>
      <c r="AJ1103" s="9"/>
      <c r="AK1103" s="9" t="s">
        <v>302</v>
      </c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 t="s">
        <v>330</v>
      </c>
      <c r="BE1103" s="9"/>
      <c r="BF1103" s="9"/>
      <c r="BG1103" s="9"/>
      <c r="BH1103" s="9"/>
      <c r="BI1103" s="9"/>
      <c r="BJ1103" s="9"/>
      <c r="BK1103" s="9"/>
      <c r="BL1103" s="9"/>
      <c r="BM1103" s="9" t="s">
        <v>303</v>
      </c>
      <c r="BN1103" s="9" t="s">
        <v>186</v>
      </c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10"/>
      <c r="CB1103" s="10" t="str">
        <f t="shared" si="5"/>
        <v/>
      </c>
      <c r="CC1103" s="10"/>
      <c r="CD1103" s="9" t="str">
        <f t="shared" si="2"/>
        <v/>
      </c>
      <c r="CE1103" s="9" t="s">
        <v>232</v>
      </c>
      <c r="CF1103" s="9" t="s">
        <v>254</v>
      </c>
      <c r="CG1103" s="9">
        <f>IF(CF1103="","",VLOOKUP(CF1103,Metadata!$D$2:$H$20,2,FALSE))</f>
        <v>37500</v>
      </c>
      <c r="CH1103" s="9">
        <f>IF(CF1103="","",VLOOKUP(CF1103,Metadata!$D$2:$H$20,4,FALSE))</f>
        <v>35000</v>
      </c>
      <c r="CI1103" s="9">
        <f>IF(CF1103="","",VLOOKUP(CF1103,Metadata!$D$2:$H$20,5,FALSE))</f>
        <v>40000</v>
      </c>
      <c r="CJ1103" s="9">
        <f t="shared" si="3"/>
        <v>37500</v>
      </c>
      <c r="CK1103" s="9" t="s">
        <v>221</v>
      </c>
      <c r="CL1103" s="10">
        <v>5</v>
      </c>
      <c r="CM1103" s="10">
        <v>1</v>
      </c>
      <c r="CN1103" s="10">
        <v>7</v>
      </c>
      <c r="CO1103" s="10">
        <v>5</v>
      </c>
      <c r="CP1103" s="10">
        <v>6</v>
      </c>
      <c r="CQ1103" s="10">
        <v>6</v>
      </c>
      <c r="CR1103" s="10">
        <v>7</v>
      </c>
      <c r="CS1103" s="10">
        <v>6</v>
      </c>
      <c r="CT1103" s="10">
        <v>5</v>
      </c>
      <c r="CU1103" s="10">
        <v>7</v>
      </c>
      <c r="CV1103" s="10">
        <v>4</v>
      </c>
      <c r="CW1103" s="10">
        <v>3</v>
      </c>
      <c r="CX1103" s="10">
        <v>5</v>
      </c>
      <c r="CY1103" s="10">
        <v>5</v>
      </c>
      <c r="CZ1103" s="10">
        <v>4</v>
      </c>
      <c r="DA1103" s="10">
        <v>7</v>
      </c>
      <c r="DB1103" s="10">
        <v>6</v>
      </c>
      <c r="DC1103" s="10">
        <v>7</v>
      </c>
      <c r="DD1103" s="10">
        <v>5</v>
      </c>
      <c r="DE1103" s="10">
        <v>7</v>
      </c>
      <c r="DF1103" s="10">
        <v>7</v>
      </c>
      <c r="DG1103" s="10">
        <v>4</v>
      </c>
      <c r="DH1103" s="10">
        <v>6</v>
      </c>
      <c r="DI1103" s="10">
        <v>7</v>
      </c>
      <c r="DJ1103" s="10">
        <v>3</v>
      </c>
      <c r="DK1103" s="10">
        <v>5</v>
      </c>
      <c r="DL1103" s="10">
        <v>7</v>
      </c>
      <c r="DM1103" s="9" t="s">
        <v>154</v>
      </c>
      <c r="DN1103" s="10">
        <v>1992</v>
      </c>
      <c r="DO1103" s="9">
        <f t="shared" si="4"/>
        <v>29</v>
      </c>
      <c r="DP1103" s="9" t="s">
        <v>222</v>
      </c>
      <c r="DQ1103" s="9" t="s">
        <v>210</v>
      </c>
      <c r="DR1103" s="9" t="s">
        <v>170</v>
      </c>
      <c r="DS1103" s="9" t="s">
        <v>137</v>
      </c>
      <c r="DT1103" s="9" t="s">
        <v>181</v>
      </c>
      <c r="DU1103" s="9" t="s">
        <v>158</v>
      </c>
      <c r="DV1103" s="9" t="str">
        <f>VLOOKUP(DU1103,Metadata!$B$2:$C$7,2,FALSE)</f>
        <v>6+ years</v>
      </c>
    </row>
    <row r="1104" spans="1:126">
      <c r="A1104" s="13">
        <v>1103</v>
      </c>
      <c r="B1104" s="9" t="s">
        <v>135</v>
      </c>
      <c r="C1104" s="9" t="str">
        <f>VLOOKUP(B1104,Metadata!$M$2:$N$6,2,FALSE)</f>
        <v>Permanent Employee</v>
      </c>
      <c r="D1104" s="9" t="s">
        <v>159</v>
      </c>
      <c r="E1104" s="9" t="s">
        <v>137</v>
      </c>
      <c r="F1104" s="9" t="s">
        <v>138</v>
      </c>
      <c r="G1104" s="9" t="s">
        <v>190</v>
      </c>
      <c r="H1104" s="9" t="str">
        <f>IF(G1104="","",VLOOKUP(G1104,Metadata!$J$2:$K$22,2,FALSE))</f>
        <v>North</v>
      </c>
      <c r="I1104" s="9" t="s">
        <v>292</v>
      </c>
      <c r="J1104" s="9" t="str">
        <f>IF(I1104="","",VLOOKUP(I1104,Metadata!$P$2:$Q$43,2,FALSE))</f>
        <v>North America</v>
      </c>
      <c r="K1104" s="9" t="str">
        <f t="shared" si="0"/>
        <v>International</v>
      </c>
      <c r="L1104" s="9" t="s">
        <v>137</v>
      </c>
      <c r="M1104" s="9" t="str">
        <f>IF(L1104="","",VLOOKUP(L1104,Metadata!$J$2:$K$22,2,FALSE))</f>
        <v/>
      </c>
      <c r="N1104" s="9" t="s">
        <v>205</v>
      </c>
      <c r="O1104" s="9" t="s">
        <v>137</v>
      </c>
      <c r="P1104" s="9" t="s">
        <v>137</v>
      </c>
      <c r="Q1104" s="10" t="str">
        <f t="shared" si="1"/>
        <v>Full Office Job</v>
      </c>
      <c r="R1104" s="10">
        <v>5</v>
      </c>
      <c r="S1104" s="9" t="s">
        <v>206</v>
      </c>
      <c r="T1104" s="9" t="s">
        <v>137</v>
      </c>
      <c r="U1104" s="9" t="str">
        <f>IF(S1104&lt;&gt;"",S1104,IF(T1104&lt;&gt;"",VLOOKUP(T1104,Metadata!$S$2:$T$228,2,FALSE),""))</f>
        <v>Mobile Apps Developer</v>
      </c>
      <c r="V1104" s="9" t="s">
        <v>162</v>
      </c>
      <c r="W1104" s="9" t="s">
        <v>137</v>
      </c>
      <c r="X1104" s="9" t="s">
        <v>145</v>
      </c>
      <c r="Y1104" s="9" t="s">
        <v>137</v>
      </c>
      <c r="Z1104" s="9" t="s">
        <v>184</v>
      </c>
      <c r="AA1104" s="9" t="s">
        <v>137</v>
      </c>
      <c r="AB1104" s="9" t="s">
        <v>137</v>
      </c>
      <c r="AC1104" s="9" t="s">
        <v>147</v>
      </c>
      <c r="AD1104" s="9" t="s">
        <v>148</v>
      </c>
      <c r="AE1104" s="9"/>
      <c r="AF1104" s="9"/>
      <c r="AG1104" s="9"/>
      <c r="AH1104" s="9"/>
      <c r="AI1104" s="9"/>
      <c r="AJ1104" s="9"/>
      <c r="AK1104" s="9"/>
      <c r="AL1104" s="9" t="s">
        <v>177</v>
      </c>
      <c r="AM1104" s="9" t="s">
        <v>314</v>
      </c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 t="s">
        <v>150</v>
      </c>
      <c r="BZ1104" s="9" t="s">
        <v>137</v>
      </c>
      <c r="CA1104" s="10"/>
      <c r="CB1104" s="10" t="str">
        <f t="shared" si="5"/>
        <v/>
      </c>
      <c r="CC1104" s="10"/>
      <c r="CD1104" s="9" t="str">
        <f t="shared" si="2"/>
        <v/>
      </c>
      <c r="CE1104" s="9" t="s">
        <v>168</v>
      </c>
      <c r="CF1104" s="9" t="s">
        <v>188</v>
      </c>
      <c r="CG1104" s="9">
        <f>IF(CF1104="","",VLOOKUP(CF1104,Metadata!$D$2:$H$20,2,FALSE))</f>
        <v>17500</v>
      </c>
      <c r="CH1104" s="9">
        <f>IF(CF1104="","",VLOOKUP(CF1104,Metadata!$D$2:$H$20,4,FALSE))</f>
        <v>15000</v>
      </c>
      <c r="CI1104" s="9">
        <f>IF(CF1104="","",VLOOKUP(CF1104,Metadata!$D$2:$H$20,5,FALSE))</f>
        <v>20000</v>
      </c>
      <c r="CJ1104" s="9">
        <f t="shared" si="3"/>
        <v>17500</v>
      </c>
      <c r="CK1104" s="9" t="s">
        <v>221</v>
      </c>
      <c r="CL1104" s="10">
        <v>5</v>
      </c>
      <c r="CM1104" s="10">
        <v>4</v>
      </c>
      <c r="CN1104" s="10">
        <v>6</v>
      </c>
      <c r="CO1104" s="10">
        <v>6</v>
      </c>
      <c r="CP1104" s="10">
        <v>6</v>
      </c>
      <c r="CQ1104" s="10">
        <v>7</v>
      </c>
      <c r="CR1104" s="10">
        <v>4</v>
      </c>
      <c r="CS1104" s="10">
        <v>6</v>
      </c>
      <c r="CT1104" s="10">
        <v>7</v>
      </c>
      <c r="CU1104" s="10">
        <v>7</v>
      </c>
      <c r="CV1104" s="10">
        <v>6</v>
      </c>
      <c r="CW1104" s="10">
        <v>4</v>
      </c>
      <c r="CX1104" s="10">
        <v>6</v>
      </c>
      <c r="CY1104" s="10">
        <v>6</v>
      </c>
      <c r="CZ1104" s="10">
        <v>6</v>
      </c>
      <c r="DA1104" s="10">
        <v>6</v>
      </c>
      <c r="DB1104" s="10">
        <v>6</v>
      </c>
      <c r="DC1104" s="10">
        <v>6</v>
      </c>
      <c r="DD1104" s="10">
        <v>6</v>
      </c>
      <c r="DE1104" s="10">
        <v>7</v>
      </c>
      <c r="DF1104" s="10">
        <v>6</v>
      </c>
      <c r="DG1104" s="10">
        <v>7</v>
      </c>
      <c r="DH1104" s="10">
        <v>7</v>
      </c>
      <c r="DI1104" s="10">
        <v>7</v>
      </c>
      <c r="DJ1104" s="10">
        <v>4</v>
      </c>
      <c r="DK1104" s="10">
        <v>7</v>
      </c>
      <c r="DL1104" s="10">
        <v>7</v>
      </c>
      <c r="DM1104" s="9" t="s">
        <v>154</v>
      </c>
      <c r="DN1104" s="10">
        <v>1994</v>
      </c>
      <c r="DO1104" s="9">
        <f t="shared" si="4"/>
        <v>27</v>
      </c>
      <c r="DP1104" s="9" t="s">
        <v>155</v>
      </c>
      <c r="DQ1104" s="9" t="s">
        <v>202</v>
      </c>
      <c r="DR1104" s="9" t="s">
        <v>157</v>
      </c>
      <c r="DS1104" s="9" t="s">
        <v>137</v>
      </c>
      <c r="DT1104" s="9" t="s">
        <v>181</v>
      </c>
      <c r="DU1104" s="9" t="s">
        <v>223</v>
      </c>
      <c r="DV1104" s="9" t="str">
        <f>VLOOKUP(DU1104,Metadata!$B$2:$C$7,2,FALSE)</f>
        <v>3 - 6 years</v>
      </c>
    </row>
    <row r="1105" spans="1:126">
      <c r="A1105" s="13">
        <v>1104</v>
      </c>
      <c r="B1105" s="9" t="s">
        <v>135</v>
      </c>
      <c r="C1105" s="9" t="str">
        <f>VLOOKUP(B1105,Metadata!$M$2:$N$6,2,FALSE)</f>
        <v>Permanent Employee</v>
      </c>
      <c r="D1105" s="9" t="s">
        <v>159</v>
      </c>
      <c r="E1105" s="9" t="s">
        <v>137</v>
      </c>
      <c r="F1105" s="9" t="s">
        <v>138</v>
      </c>
      <c r="G1105" s="9" t="s">
        <v>172</v>
      </c>
      <c r="H1105" s="9" t="str">
        <f>IF(G1105="","",VLOOKUP(G1105,Metadata!$J$2:$K$22,2,FALSE))</f>
        <v>Porto Metropolitan Area</v>
      </c>
      <c r="I1105" s="9" t="s">
        <v>311</v>
      </c>
      <c r="J1105" s="9" t="str">
        <f>IF(I1105="","",VLOOKUP(I1105,Metadata!$P$2:$Q$43,2,FALSE))</f>
        <v>Europe</v>
      </c>
      <c r="K1105" s="9" t="str">
        <f t="shared" si="0"/>
        <v>International</v>
      </c>
      <c r="L1105" s="9" t="s">
        <v>137</v>
      </c>
      <c r="M1105" s="9" t="str">
        <f>IF(L1105="","",VLOOKUP(L1105,Metadata!$J$2:$K$22,2,FALSE))</f>
        <v/>
      </c>
      <c r="N1105" s="9" t="s">
        <v>141</v>
      </c>
      <c r="O1105" s="9" t="s">
        <v>137</v>
      </c>
      <c r="P1105" s="9" t="s">
        <v>142</v>
      </c>
      <c r="Q1105" s="10" t="str">
        <f t="shared" si="1"/>
        <v>Full Office Job</v>
      </c>
      <c r="R1105" s="10">
        <v>7</v>
      </c>
      <c r="S1105" s="9" t="s">
        <v>338</v>
      </c>
      <c r="T1105" s="9" t="s">
        <v>137</v>
      </c>
      <c r="U1105" s="9" t="str">
        <f>IF(S1105&lt;&gt;"",S1105,IF(T1105&lt;&gt;"",VLOOKUP(T1105,Metadata!$S$2:$T$228,2,FALSE),""))</f>
        <v>Solutions Architect</v>
      </c>
      <c r="V1105" s="9" t="s">
        <v>162</v>
      </c>
      <c r="W1105" s="9" t="s">
        <v>137</v>
      </c>
      <c r="X1105" s="9" t="s">
        <v>137</v>
      </c>
      <c r="Y1105" s="9" t="s">
        <v>569</v>
      </c>
      <c r="Z1105" s="9" t="s">
        <v>218</v>
      </c>
      <c r="AA1105" s="9" t="s">
        <v>137</v>
      </c>
      <c r="AB1105" s="9" t="s">
        <v>137</v>
      </c>
      <c r="AC1105" s="9" t="s">
        <v>147</v>
      </c>
      <c r="AD1105" s="9"/>
      <c r="AE1105" s="9" t="s">
        <v>194</v>
      </c>
      <c r="AF1105" s="9"/>
      <c r="AG1105" s="9"/>
      <c r="AH1105" s="9" t="s">
        <v>176</v>
      </c>
      <c r="AI1105" s="9" t="s">
        <v>230</v>
      </c>
      <c r="AJ1105" s="9"/>
      <c r="AK1105" s="9"/>
      <c r="AL1105" s="9"/>
      <c r="AM1105" s="9"/>
      <c r="AN1105" s="9" t="s">
        <v>195</v>
      </c>
      <c r="AO1105" s="9"/>
      <c r="AP1105" s="9"/>
      <c r="AQ1105" s="9"/>
      <c r="AR1105" s="9"/>
      <c r="AS1105" s="9" t="s">
        <v>411</v>
      </c>
      <c r="AT1105" s="9"/>
      <c r="AU1105" s="9"/>
      <c r="AV1105" s="9"/>
      <c r="AW1105" s="9"/>
      <c r="AX1105" s="9" t="s">
        <v>196</v>
      </c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 t="s">
        <v>570</v>
      </c>
      <c r="BJ1105" s="9"/>
      <c r="BK1105" s="9" t="s">
        <v>198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 t="s">
        <v>571</v>
      </c>
      <c r="CA1105" s="10"/>
      <c r="CB1105" s="10" t="str">
        <f t="shared" si="5"/>
        <v/>
      </c>
      <c r="CC1105" s="10"/>
      <c r="CD1105" s="9" t="str">
        <f t="shared" si="2"/>
        <v/>
      </c>
      <c r="CE1105" s="9" t="s">
        <v>151</v>
      </c>
      <c r="CF1105" s="9" t="s">
        <v>225</v>
      </c>
      <c r="CG1105" s="9">
        <f>IF(CF1105="","",VLOOKUP(CF1105,Metadata!$D$2:$H$20,2,FALSE))</f>
        <v>22500</v>
      </c>
      <c r="CH1105" s="9">
        <f>IF(CF1105="","",VLOOKUP(CF1105,Metadata!$D$2:$H$20,4,FALSE))</f>
        <v>20000</v>
      </c>
      <c r="CI1105" s="9">
        <f>IF(CF1105="","",VLOOKUP(CF1105,Metadata!$D$2:$H$20,5,FALSE))</f>
        <v>25000</v>
      </c>
      <c r="CJ1105" s="9">
        <f t="shared" si="3"/>
        <v>22500</v>
      </c>
      <c r="CK1105" s="9" t="s">
        <v>153</v>
      </c>
      <c r="CL1105" s="10">
        <v>2</v>
      </c>
      <c r="CM1105" s="10">
        <v>3</v>
      </c>
      <c r="CN1105" s="10">
        <v>7</v>
      </c>
      <c r="CO1105" s="10">
        <v>6</v>
      </c>
      <c r="CP1105" s="10">
        <v>6</v>
      </c>
      <c r="CQ1105" s="10">
        <v>6</v>
      </c>
      <c r="CR1105" s="10">
        <v>7</v>
      </c>
      <c r="CS1105" s="10">
        <v>6</v>
      </c>
      <c r="CT1105" s="10">
        <v>6</v>
      </c>
      <c r="CU1105" s="10">
        <v>5</v>
      </c>
      <c r="CV1105" s="10">
        <v>5</v>
      </c>
      <c r="CW1105" s="10">
        <v>4</v>
      </c>
      <c r="CX1105" s="10">
        <v>6</v>
      </c>
      <c r="CY1105" s="10">
        <v>4</v>
      </c>
      <c r="CZ1105" s="10">
        <v>6</v>
      </c>
      <c r="DA1105" s="10">
        <v>4</v>
      </c>
      <c r="DB1105" s="10">
        <v>5</v>
      </c>
      <c r="DC1105" s="10">
        <v>6</v>
      </c>
      <c r="DD1105" s="10">
        <v>4</v>
      </c>
      <c r="DE1105" s="10">
        <v>6</v>
      </c>
      <c r="DF1105" s="10">
        <v>5</v>
      </c>
      <c r="DG1105" s="10">
        <v>5</v>
      </c>
      <c r="DH1105" s="10">
        <v>4</v>
      </c>
      <c r="DI1105" s="10">
        <v>6</v>
      </c>
      <c r="DJ1105" s="10">
        <v>4</v>
      </c>
      <c r="DK1105" s="10">
        <v>5</v>
      </c>
      <c r="DL1105" s="10">
        <v>6</v>
      </c>
      <c r="DM1105" s="9" t="s">
        <v>154</v>
      </c>
      <c r="DN1105" s="10">
        <v>1973</v>
      </c>
      <c r="DO1105" s="9">
        <f t="shared" si="4"/>
        <v>48</v>
      </c>
      <c r="DP1105" s="9" t="s">
        <v>155</v>
      </c>
      <c r="DQ1105" s="9" t="s">
        <v>156</v>
      </c>
      <c r="DR1105" s="9" t="s">
        <v>170</v>
      </c>
      <c r="DS1105" s="9" t="s">
        <v>137</v>
      </c>
      <c r="DT1105" s="9" t="s">
        <v>181</v>
      </c>
      <c r="DU1105" s="9" t="s">
        <v>158</v>
      </c>
      <c r="DV1105" s="9" t="str">
        <f>VLOOKUP(DU1105,Metadata!$B$2:$C$7,2,FALSE)</f>
        <v>6+ years</v>
      </c>
    </row>
    <row r="1106" spans="1:126">
      <c r="A1106" s="13">
        <v>1105</v>
      </c>
      <c r="B1106" s="9" t="s">
        <v>135</v>
      </c>
      <c r="C1106" s="9" t="str">
        <f>VLOOKUP(B1106,Metadata!$M$2:$N$6,2,FALSE)</f>
        <v>Permanent Employee</v>
      </c>
      <c r="D1106" s="9" t="s">
        <v>159</v>
      </c>
      <c r="E1106" s="9" t="s">
        <v>137</v>
      </c>
      <c r="F1106" s="9" t="s">
        <v>138</v>
      </c>
      <c r="G1106" s="9" t="s">
        <v>172</v>
      </c>
      <c r="H1106" s="9" t="str">
        <f>IF(G1106="","",VLOOKUP(G1106,Metadata!$J$2:$K$22,2,FALSE))</f>
        <v>Porto Metropolitan Area</v>
      </c>
      <c r="I1106" s="9" t="s">
        <v>138</v>
      </c>
      <c r="J1106" s="9" t="str">
        <f>IF(I1106="","",VLOOKUP(I1106,Metadata!$P$2:$Q$43,2,FALSE))</f>
        <v>Europe</v>
      </c>
      <c r="K1106" s="9" t="str">
        <f t="shared" si="0"/>
        <v>Portugal</v>
      </c>
      <c r="L1106" s="9" t="s">
        <v>172</v>
      </c>
      <c r="M1106" s="9" t="str">
        <f>IF(L1106="","",VLOOKUP(L1106,Metadata!$J$2:$K$22,2,FALSE))</f>
        <v>Porto Metropolitan Area</v>
      </c>
      <c r="N1106" s="9" t="s">
        <v>141</v>
      </c>
      <c r="O1106" s="9" t="s">
        <v>137</v>
      </c>
      <c r="P1106" s="9" t="s">
        <v>142</v>
      </c>
      <c r="Q1106" s="10" t="str">
        <f t="shared" si="1"/>
        <v>Full Office Job</v>
      </c>
      <c r="R1106" s="10">
        <v>6</v>
      </c>
      <c r="S1106" s="9" t="s">
        <v>192</v>
      </c>
      <c r="T1106" s="9" t="s">
        <v>137</v>
      </c>
      <c r="U1106" s="9" t="str">
        <f>IF(S1106&lt;&gt;"",S1106,IF(T1106&lt;&gt;"",VLOOKUP(T1106,Metadata!$S$2:$T$228,2,FALSE),""))</f>
        <v>Back-End Developer</v>
      </c>
      <c r="V1106" s="9" t="s">
        <v>317</v>
      </c>
      <c r="W1106" s="9" t="s">
        <v>137</v>
      </c>
      <c r="X1106" s="9" t="s">
        <v>163</v>
      </c>
      <c r="Y1106" s="9" t="s">
        <v>137</v>
      </c>
      <c r="Z1106" s="9" t="s">
        <v>184</v>
      </c>
      <c r="AA1106" s="9" t="s">
        <v>137</v>
      </c>
      <c r="AB1106" s="9" t="s">
        <v>137</v>
      </c>
      <c r="AC1106" s="9"/>
      <c r="AD1106" s="9"/>
      <c r="AE1106" s="9" t="s">
        <v>194</v>
      </c>
      <c r="AF1106" s="9"/>
      <c r="AG1106" s="9"/>
      <c r="AH1106" s="9"/>
      <c r="AI1106" s="9"/>
      <c r="AJ1106" s="9" t="s">
        <v>185</v>
      </c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 t="s">
        <v>178</v>
      </c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198</v>
      </c>
      <c r="BL1106" s="9" t="s">
        <v>199</v>
      </c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10"/>
      <c r="CB1106" s="10" t="str">
        <f t="shared" si="5"/>
        <v/>
      </c>
      <c r="CC1106" s="10"/>
      <c r="CD1106" s="9" t="str">
        <f t="shared" si="2"/>
        <v/>
      </c>
      <c r="CE1106" s="9" t="s">
        <v>168</v>
      </c>
      <c r="CF1106" s="9" t="s">
        <v>225</v>
      </c>
      <c r="CG1106" s="9">
        <f>IF(CF1106="","",VLOOKUP(CF1106,Metadata!$D$2:$H$20,2,FALSE))</f>
        <v>22500</v>
      </c>
      <c r="CH1106" s="9">
        <f>IF(CF1106="","",VLOOKUP(CF1106,Metadata!$D$2:$H$20,4,FALSE))</f>
        <v>20000</v>
      </c>
      <c r="CI1106" s="9">
        <f>IF(CF1106="","",VLOOKUP(CF1106,Metadata!$D$2:$H$20,5,FALSE))</f>
        <v>25000</v>
      </c>
      <c r="CJ1106" s="9">
        <f t="shared" si="3"/>
        <v>22500</v>
      </c>
      <c r="CK1106" s="9" t="s">
        <v>221</v>
      </c>
      <c r="CL1106" s="10">
        <v>6</v>
      </c>
      <c r="CM1106" s="10">
        <v>1</v>
      </c>
      <c r="CN1106" s="10">
        <v>7</v>
      </c>
      <c r="CO1106" s="10">
        <v>5</v>
      </c>
      <c r="CP1106" s="10">
        <v>5</v>
      </c>
      <c r="CQ1106" s="10">
        <v>6</v>
      </c>
      <c r="CR1106" s="10">
        <v>4</v>
      </c>
      <c r="CS1106" s="10">
        <v>7</v>
      </c>
      <c r="CT1106" s="10">
        <v>4</v>
      </c>
      <c r="CU1106" s="10">
        <v>6</v>
      </c>
      <c r="CV1106" s="10">
        <v>6</v>
      </c>
      <c r="CW1106" s="10">
        <v>6</v>
      </c>
      <c r="CX1106" s="10">
        <v>6</v>
      </c>
      <c r="CY1106" s="10">
        <v>6</v>
      </c>
      <c r="CZ1106" s="10">
        <v>6</v>
      </c>
      <c r="DA1106" s="10">
        <v>4</v>
      </c>
      <c r="DB1106" s="10">
        <v>4</v>
      </c>
      <c r="DC1106" s="10">
        <v>6</v>
      </c>
      <c r="DD1106" s="10">
        <v>4</v>
      </c>
      <c r="DE1106" s="10">
        <v>4</v>
      </c>
      <c r="DF1106" s="10">
        <v>6</v>
      </c>
      <c r="DG1106" s="10">
        <v>6</v>
      </c>
      <c r="DH1106" s="10">
        <v>6</v>
      </c>
      <c r="DI1106" s="10">
        <v>6</v>
      </c>
      <c r="DJ1106" s="10">
        <v>6</v>
      </c>
      <c r="DK1106" s="10">
        <v>6</v>
      </c>
      <c r="DL1106" s="10">
        <v>6</v>
      </c>
      <c r="DM1106" s="9" t="s">
        <v>154</v>
      </c>
      <c r="DN1106" s="10">
        <v>1995</v>
      </c>
      <c r="DO1106" s="9">
        <f t="shared" si="4"/>
        <v>26</v>
      </c>
      <c r="DP1106" s="9" t="s">
        <v>155</v>
      </c>
      <c r="DQ1106" s="9" t="s">
        <v>202</v>
      </c>
      <c r="DR1106" s="9" t="s">
        <v>157</v>
      </c>
      <c r="DS1106" s="9" t="s">
        <v>137</v>
      </c>
      <c r="DT1106" s="9" t="s">
        <v>181</v>
      </c>
      <c r="DU1106" s="9" t="s">
        <v>168</v>
      </c>
      <c r="DV1106" s="9" t="str">
        <f>VLOOKUP(DU1106,Metadata!$B$2:$C$7,2,FALSE)</f>
        <v>0 - 3 years</v>
      </c>
    </row>
    <row r="1107" spans="1:126">
      <c r="A1107" s="13">
        <v>1106</v>
      </c>
      <c r="B1107" s="9" t="s">
        <v>135</v>
      </c>
      <c r="C1107" s="9" t="str">
        <f>VLOOKUP(B1107,Metadata!$M$2:$N$6,2,FALSE)</f>
        <v>Permanent Employee</v>
      </c>
      <c r="D1107" s="9" t="s">
        <v>159</v>
      </c>
      <c r="E1107" s="9" t="s">
        <v>137</v>
      </c>
      <c r="F1107" s="9" t="s">
        <v>138</v>
      </c>
      <c r="G1107" s="9" t="s">
        <v>172</v>
      </c>
      <c r="H1107" s="9" t="str">
        <f>IF(G1107="","",VLOOKUP(G1107,Metadata!$J$2:$K$22,2,FALSE))</f>
        <v>Porto Metropolitan Area</v>
      </c>
      <c r="I1107" s="9" t="s">
        <v>138</v>
      </c>
      <c r="J1107" s="9" t="str">
        <f>IF(I1107="","",VLOOKUP(I1107,Metadata!$P$2:$Q$43,2,FALSE))</f>
        <v>Europe</v>
      </c>
      <c r="K1107" s="9" t="str">
        <f t="shared" si="0"/>
        <v>Portugal</v>
      </c>
      <c r="L1107" s="9" t="s">
        <v>172</v>
      </c>
      <c r="M1107" s="9" t="str">
        <f>IF(L1107="","",VLOOKUP(L1107,Metadata!$J$2:$K$22,2,FALSE))</f>
        <v>Porto Metropolitan Area</v>
      </c>
      <c r="N1107" s="9" t="s">
        <v>141</v>
      </c>
      <c r="O1107" s="9" t="s">
        <v>137</v>
      </c>
      <c r="P1107" s="9" t="s">
        <v>142</v>
      </c>
      <c r="Q1107" s="10" t="str">
        <f t="shared" si="1"/>
        <v>Full Office Job</v>
      </c>
      <c r="R1107" s="10">
        <v>5</v>
      </c>
      <c r="S1107" s="9" t="s">
        <v>161</v>
      </c>
      <c r="T1107" s="9" t="s">
        <v>137</v>
      </c>
      <c r="U1107" s="9" t="str">
        <f>IF(S1107&lt;&gt;"",S1107,IF(T1107&lt;&gt;"",VLOOKUP(T1107,Metadata!$S$2:$T$228,2,FALSE),""))</f>
        <v>Full-Stack Developer</v>
      </c>
      <c r="V1107" s="9" t="s">
        <v>317</v>
      </c>
      <c r="W1107" s="9" t="s">
        <v>137</v>
      </c>
      <c r="X1107" s="9" t="s">
        <v>145</v>
      </c>
      <c r="Y1107" s="9" t="s">
        <v>137</v>
      </c>
      <c r="Z1107" s="9" t="s">
        <v>184</v>
      </c>
      <c r="AA1107" s="9" t="s">
        <v>137</v>
      </c>
      <c r="AB1107" s="9" t="s">
        <v>137</v>
      </c>
      <c r="AC1107" s="9" t="s">
        <v>147</v>
      </c>
      <c r="AD1107" s="9"/>
      <c r="AE1107" s="9" t="s">
        <v>194</v>
      </c>
      <c r="AF1107" s="9"/>
      <c r="AG1107" s="9"/>
      <c r="AH1107" s="9"/>
      <c r="AI1107" s="9"/>
      <c r="AJ1107" s="9" t="s">
        <v>185</v>
      </c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 t="s">
        <v>178</v>
      </c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198</v>
      </c>
      <c r="BL1107" s="9" t="s">
        <v>199</v>
      </c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10"/>
      <c r="CB1107" s="10" t="str">
        <f t="shared" si="5"/>
        <v/>
      </c>
      <c r="CC1107" s="10"/>
      <c r="CD1107" s="9" t="str">
        <f t="shared" si="2"/>
        <v/>
      </c>
      <c r="CE1107" s="9" t="s">
        <v>151</v>
      </c>
      <c r="CF1107" s="9" t="s">
        <v>220</v>
      </c>
      <c r="CG1107" s="9">
        <f>IF(CF1107="","",VLOOKUP(CF1107,Metadata!$D$2:$H$20,2,FALSE))</f>
        <v>27500</v>
      </c>
      <c r="CH1107" s="9">
        <f>IF(CF1107="","",VLOOKUP(CF1107,Metadata!$D$2:$H$20,4,FALSE))</f>
        <v>25000</v>
      </c>
      <c r="CI1107" s="9">
        <f>IF(CF1107="","",VLOOKUP(CF1107,Metadata!$D$2:$H$20,5,FALSE))</f>
        <v>30000</v>
      </c>
      <c r="CJ1107" s="9">
        <f t="shared" si="3"/>
        <v>27500</v>
      </c>
      <c r="CK1107" s="9" t="s">
        <v>221</v>
      </c>
      <c r="CL1107" s="10">
        <v>4</v>
      </c>
      <c r="CM1107" s="10">
        <v>1</v>
      </c>
      <c r="CN1107" s="10">
        <v>7</v>
      </c>
      <c r="CO1107" s="10">
        <v>6</v>
      </c>
      <c r="CP1107" s="10">
        <v>3</v>
      </c>
      <c r="CQ1107" s="10">
        <v>6</v>
      </c>
      <c r="CR1107" s="10">
        <v>5</v>
      </c>
      <c r="CS1107" s="10">
        <v>7</v>
      </c>
      <c r="CT1107" s="10">
        <v>6</v>
      </c>
      <c r="CU1107" s="10">
        <v>5</v>
      </c>
      <c r="CV1107" s="10">
        <v>2</v>
      </c>
      <c r="CW1107" s="10">
        <v>4</v>
      </c>
      <c r="CX1107" s="10">
        <v>6</v>
      </c>
      <c r="CY1107" s="10">
        <v>7</v>
      </c>
      <c r="CZ1107" s="10">
        <v>4</v>
      </c>
      <c r="DA1107" s="10">
        <v>4</v>
      </c>
      <c r="DB1107" s="10">
        <v>2</v>
      </c>
      <c r="DC1107" s="10">
        <v>6</v>
      </c>
      <c r="DD1107" s="10">
        <v>2</v>
      </c>
      <c r="DE1107" s="10">
        <v>7</v>
      </c>
      <c r="DF1107" s="10">
        <v>6</v>
      </c>
      <c r="DG1107" s="10">
        <v>7</v>
      </c>
      <c r="DH1107" s="10">
        <v>5</v>
      </c>
      <c r="DI1107" s="10">
        <v>6</v>
      </c>
      <c r="DJ1107" s="10">
        <v>4</v>
      </c>
      <c r="DK1107" s="10">
        <v>6</v>
      </c>
      <c r="DL1107" s="10">
        <v>7</v>
      </c>
      <c r="DM1107" s="9" t="s">
        <v>154</v>
      </c>
      <c r="DN1107" s="10">
        <v>1989</v>
      </c>
      <c r="DO1107" s="9">
        <f t="shared" si="4"/>
        <v>32</v>
      </c>
      <c r="DP1107" s="9" t="s">
        <v>155</v>
      </c>
      <c r="DQ1107" s="9" t="s">
        <v>202</v>
      </c>
      <c r="DR1107" s="9" t="s">
        <v>157</v>
      </c>
      <c r="DS1107" s="9" t="s">
        <v>137</v>
      </c>
      <c r="DT1107" s="9" t="s">
        <v>181</v>
      </c>
      <c r="DU1107" s="9" t="s">
        <v>203</v>
      </c>
      <c r="DV1107" s="9" t="str">
        <f>VLOOKUP(DU1107,Metadata!$B$2:$C$7,2,FALSE)</f>
        <v>6+ years</v>
      </c>
    </row>
    <row r="1108" spans="1:126">
      <c r="A1108" s="13">
        <v>1107</v>
      </c>
      <c r="B1108" s="9" t="s">
        <v>135</v>
      </c>
      <c r="C1108" s="9" t="str">
        <f>VLOOKUP(B1108,Metadata!$M$2:$N$6,2,FALSE)</f>
        <v>Permanent Employee</v>
      </c>
      <c r="D1108" s="9" t="s">
        <v>159</v>
      </c>
      <c r="E1108" s="9" t="s">
        <v>137</v>
      </c>
      <c r="F1108" s="9" t="s">
        <v>138</v>
      </c>
      <c r="G1108" s="9" t="s">
        <v>312</v>
      </c>
      <c r="H1108" s="9" t="str">
        <f>IF(G1108="","",VLOOKUP(G1108,Metadata!$J$2:$K$22,2,FALSE))</f>
        <v>South</v>
      </c>
      <c r="I1108" s="9" t="s">
        <v>138</v>
      </c>
      <c r="J1108" s="9" t="str">
        <f>IF(I1108="","",VLOOKUP(I1108,Metadata!$P$2:$Q$43,2,FALSE))</f>
        <v>Europe</v>
      </c>
      <c r="K1108" s="9" t="str">
        <f t="shared" si="0"/>
        <v>Portugal</v>
      </c>
      <c r="L1108" s="9" t="s">
        <v>312</v>
      </c>
      <c r="M1108" s="9" t="str">
        <f>IF(L1108="","",VLOOKUP(L1108,Metadata!$J$2:$K$22,2,FALSE))</f>
        <v>South</v>
      </c>
      <c r="N1108" s="9" t="s">
        <v>141</v>
      </c>
      <c r="O1108" s="9" t="s">
        <v>137</v>
      </c>
      <c r="P1108" s="9" t="s">
        <v>191</v>
      </c>
      <c r="Q1108" s="10" t="str">
        <f t="shared" si="1"/>
        <v>Remote Job (full or flexible)</v>
      </c>
      <c r="R1108" s="10">
        <v>5</v>
      </c>
      <c r="S1108" s="9" t="s">
        <v>183</v>
      </c>
      <c r="T1108" s="9" t="s">
        <v>137</v>
      </c>
      <c r="U1108" s="9" t="str">
        <f>IF(S1108&lt;&gt;"",S1108,IF(T1108&lt;&gt;"",VLOOKUP(T1108,Metadata!$S$2:$T$228,2,FALSE),""))</f>
        <v>Product Owner/Product Manager</v>
      </c>
      <c r="V1108" s="9" t="s">
        <v>261</v>
      </c>
      <c r="W1108" s="9" t="s">
        <v>137</v>
      </c>
      <c r="X1108" s="9" t="s">
        <v>163</v>
      </c>
      <c r="Y1108" s="9" t="s">
        <v>137</v>
      </c>
      <c r="Z1108" s="9" t="s">
        <v>164</v>
      </c>
      <c r="AA1108" s="9" t="s">
        <v>137</v>
      </c>
      <c r="AB1108" s="9" t="s">
        <v>137</v>
      </c>
      <c r="AC1108" s="9"/>
      <c r="AD1108" s="9"/>
      <c r="AE1108" s="9"/>
      <c r="AF1108" s="9" t="s">
        <v>243</v>
      </c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 t="s">
        <v>257</v>
      </c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10"/>
      <c r="CB1108" s="10" t="str">
        <f t="shared" si="5"/>
        <v/>
      </c>
      <c r="CC1108" s="10"/>
      <c r="CD1108" s="9" t="str">
        <f t="shared" si="2"/>
        <v/>
      </c>
      <c r="CE1108" s="9" t="s">
        <v>151</v>
      </c>
      <c r="CF1108" s="9" t="s">
        <v>225</v>
      </c>
      <c r="CG1108" s="9">
        <f>IF(CF1108="","",VLOOKUP(CF1108,Metadata!$D$2:$H$20,2,FALSE))</f>
        <v>22500</v>
      </c>
      <c r="CH1108" s="9">
        <f>IF(CF1108="","",VLOOKUP(CF1108,Metadata!$D$2:$H$20,4,FALSE))</f>
        <v>20000</v>
      </c>
      <c r="CI1108" s="9">
        <f>IF(CF1108="","",VLOOKUP(CF1108,Metadata!$D$2:$H$20,5,FALSE))</f>
        <v>25000</v>
      </c>
      <c r="CJ1108" s="9">
        <f t="shared" si="3"/>
        <v>22500</v>
      </c>
      <c r="CK1108" s="9" t="s">
        <v>201</v>
      </c>
      <c r="CL1108" s="10">
        <v>6</v>
      </c>
      <c r="CM1108" s="10">
        <v>1</v>
      </c>
      <c r="CN1108" s="10">
        <v>6</v>
      </c>
      <c r="CO1108" s="10">
        <v>6</v>
      </c>
      <c r="CP1108" s="10">
        <v>5</v>
      </c>
      <c r="CQ1108" s="10">
        <v>5</v>
      </c>
      <c r="CR1108" s="10">
        <v>4</v>
      </c>
      <c r="CS1108" s="10">
        <v>6</v>
      </c>
      <c r="CT1108" s="10">
        <v>6</v>
      </c>
      <c r="CU1108" s="10">
        <v>6</v>
      </c>
      <c r="CV1108" s="10">
        <v>6</v>
      </c>
      <c r="CW1108" s="10">
        <v>4</v>
      </c>
      <c r="CX1108" s="10">
        <v>6</v>
      </c>
      <c r="CY1108" s="10">
        <v>6</v>
      </c>
      <c r="CZ1108" s="10">
        <v>6</v>
      </c>
      <c r="DA1108" s="10">
        <v>5</v>
      </c>
      <c r="DB1108" s="10">
        <v>4</v>
      </c>
      <c r="DC1108" s="10">
        <v>4</v>
      </c>
      <c r="DD1108" s="10">
        <v>4</v>
      </c>
      <c r="DE1108" s="10">
        <v>5</v>
      </c>
      <c r="DF1108" s="10">
        <v>5</v>
      </c>
      <c r="DG1108" s="10">
        <v>5</v>
      </c>
      <c r="DH1108" s="10">
        <v>5</v>
      </c>
      <c r="DI1108" s="10">
        <v>5</v>
      </c>
      <c r="DJ1108" s="10">
        <v>5</v>
      </c>
      <c r="DK1108" s="10">
        <v>4</v>
      </c>
      <c r="DL1108" s="10">
        <v>4</v>
      </c>
      <c r="DM1108" s="9" t="s">
        <v>154</v>
      </c>
      <c r="DN1108" s="10">
        <v>1983</v>
      </c>
      <c r="DO1108" s="9">
        <f t="shared" si="4"/>
        <v>38</v>
      </c>
      <c r="DP1108" s="9" t="s">
        <v>155</v>
      </c>
      <c r="DQ1108" s="9" t="s">
        <v>156</v>
      </c>
      <c r="DR1108" s="9" t="s">
        <v>157</v>
      </c>
      <c r="DS1108" s="9" t="s">
        <v>137</v>
      </c>
      <c r="DT1108" s="9" t="s">
        <v>181</v>
      </c>
      <c r="DU1108" s="9" t="s">
        <v>158</v>
      </c>
      <c r="DV1108" s="9" t="str">
        <f>VLOOKUP(DU1108,Metadata!$B$2:$C$7,2,FALSE)</f>
        <v>6+ years</v>
      </c>
    </row>
    <row r="1109" spans="1:126">
      <c r="A1109" s="13">
        <v>1108</v>
      </c>
      <c r="B1109" s="9" t="s">
        <v>135</v>
      </c>
      <c r="C1109" s="9" t="str">
        <f>VLOOKUP(B1109,Metadata!$M$2:$N$6,2,FALSE)</f>
        <v>Permanent Employee</v>
      </c>
      <c r="D1109" s="9" t="s">
        <v>136</v>
      </c>
      <c r="E1109" s="9" t="s">
        <v>137</v>
      </c>
      <c r="F1109" s="9" t="s">
        <v>138</v>
      </c>
      <c r="G1109" s="9" t="s">
        <v>140</v>
      </c>
      <c r="H1109" s="9" t="str">
        <f>IF(G1109="","",VLOOKUP(G1109,Metadata!$J$2:$K$22,2,FALSE))</f>
        <v>Lisbon Metropolitan Area</v>
      </c>
      <c r="I1109" s="9" t="s">
        <v>138</v>
      </c>
      <c r="J1109" s="9" t="str">
        <f>IF(I1109="","",VLOOKUP(I1109,Metadata!$P$2:$Q$43,2,FALSE))</f>
        <v>Europe</v>
      </c>
      <c r="K1109" s="9" t="str">
        <f t="shared" si="0"/>
        <v>Portugal</v>
      </c>
      <c r="L1109" s="9" t="s">
        <v>140</v>
      </c>
      <c r="M1109" s="9" t="str">
        <f>IF(L1109="","",VLOOKUP(L1109,Metadata!$J$2:$K$22,2,FALSE))</f>
        <v>Lisbon Metropolitan Area</v>
      </c>
      <c r="N1109" s="9" t="s">
        <v>141</v>
      </c>
      <c r="O1109" s="9" t="s">
        <v>137</v>
      </c>
      <c r="P1109" s="9" t="s">
        <v>142</v>
      </c>
      <c r="Q1109" s="10" t="str">
        <f t="shared" si="1"/>
        <v>Full Office Job</v>
      </c>
      <c r="R1109" s="10">
        <v>5</v>
      </c>
      <c r="S1109" s="9" t="s">
        <v>290</v>
      </c>
      <c r="T1109" s="9" t="s">
        <v>137</v>
      </c>
      <c r="U1109" s="9" t="str">
        <f>IF(S1109&lt;&gt;"",S1109,IF(T1109&lt;&gt;"",VLOOKUP(T1109,Metadata!$S$2:$T$228,2,FALSE),""))</f>
        <v>Quality Assurance/Testing</v>
      </c>
      <c r="V1109" s="9" t="s">
        <v>304</v>
      </c>
      <c r="W1109" s="9" t="s">
        <v>137</v>
      </c>
      <c r="X1109" s="9" t="s">
        <v>242</v>
      </c>
      <c r="Y1109" s="9" t="s">
        <v>137</v>
      </c>
      <c r="Z1109" s="9" t="s">
        <v>146</v>
      </c>
      <c r="AA1109" s="9" t="s">
        <v>137</v>
      </c>
      <c r="AB1109" s="9" t="s">
        <v>137</v>
      </c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 t="s">
        <v>150</v>
      </c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 t="s">
        <v>150</v>
      </c>
      <c r="BZ1109" s="9" t="s">
        <v>137</v>
      </c>
      <c r="CA1109" s="10"/>
      <c r="CB1109" s="10" t="str">
        <f t="shared" si="5"/>
        <v/>
      </c>
      <c r="CC1109" s="10"/>
      <c r="CD1109" s="9" t="str">
        <f t="shared" si="2"/>
        <v/>
      </c>
      <c r="CE1109" s="9" t="s">
        <v>168</v>
      </c>
      <c r="CF1109" s="9" t="s">
        <v>152</v>
      </c>
      <c r="CG1109" s="9">
        <f>IF(CF1109="","",VLOOKUP(CF1109,Metadata!$D$2:$H$20,2,FALSE))</f>
        <v>32500</v>
      </c>
      <c r="CH1109" s="9">
        <f>IF(CF1109="","",VLOOKUP(CF1109,Metadata!$D$2:$H$20,4,FALSE))</f>
        <v>30000</v>
      </c>
      <c r="CI1109" s="9">
        <f>IF(CF1109="","",VLOOKUP(CF1109,Metadata!$D$2:$H$20,5,FALSE))</f>
        <v>35000</v>
      </c>
      <c r="CJ1109" s="9">
        <f t="shared" si="3"/>
        <v>32500</v>
      </c>
      <c r="CK1109" s="9" t="s">
        <v>201</v>
      </c>
      <c r="CL1109" s="10">
        <v>1</v>
      </c>
      <c r="CM1109" s="10">
        <v>3</v>
      </c>
      <c r="CN1109" s="10">
        <v>7</v>
      </c>
      <c r="CO1109" s="10">
        <v>7</v>
      </c>
      <c r="CP1109" s="10">
        <v>4</v>
      </c>
      <c r="CQ1109" s="10">
        <v>7</v>
      </c>
      <c r="CR1109" s="10">
        <v>5</v>
      </c>
      <c r="CS1109" s="10">
        <v>5</v>
      </c>
      <c r="CT1109" s="10">
        <v>4</v>
      </c>
      <c r="CU1109" s="10">
        <v>7</v>
      </c>
      <c r="CV1109" s="10">
        <v>4</v>
      </c>
      <c r="CW1109" s="10">
        <v>3</v>
      </c>
      <c r="CX1109" s="10">
        <v>7</v>
      </c>
      <c r="CY1109" s="10">
        <v>3</v>
      </c>
      <c r="CZ1109" s="10">
        <v>3</v>
      </c>
      <c r="DA1109" s="10">
        <v>4</v>
      </c>
      <c r="DB1109" s="10">
        <v>4</v>
      </c>
      <c r="DC1109" s="10">
        <v>7</v>
      </c>
      <c r="DD1109" s="10">
        <v>3</v>
      </c>
      <c r="DE1109" s="10">
        <v>7</v>
      </c>
      <c r="DF1109" s="10">
        <v>7</v>
      </c>
      <c r="DG1109" s="10">
        <v>6</v>
      </c>
      <c r="DH1109" s="10">
        <v>4</v>
      </c>
      <c r="DI1109" s="10">
        <v>5</v>
      </c>
      <c r="DJ1109" s="10">
        <v>3</v>
      </c>
      <c r="DK1109" s="10">
        <v>5</v>
      </c>
      <c r="DL1109" s="10">
        <v>6</v>
      </c>
      <c r="DM1109" s="9" t="s">
        <v>572</v>
      </c>
      <c r="DN1109" s="10">
        <v>1996</v>
      </c>
      <c r="DO1109" s="9">
        <f t="shared" si="4"/>
        <v>25</v>
      </c>
      <c r="DP1109" s="9" t="s">
        <v>222</v>
      </c>
      <c r="DQ1109" s="9" t="s">
        <v>156</v>
      </c>
      <c r="DR1109" s="9" t="s">
        <v>170</v>
      </c>
      <c r="DS1109" s="9" t="s">
        <v>137</v>
      </c>
      <c r="DT1109" s="9" t="s">
        <v>181</v>
      </c>
      <c r="DU1109" s="9" t="s">
        <v>168</v>
      </c>
      <c r="DV1109" s="9" t="str">
        <f>VLOOKUP(DU1109,Metadata!$B$2:$C$7,2,FALSE)</f>
        <v>0 - 3 years</v>
      </c>
    </row>
    <row r="1110" spans="1:126">
      <c r="A1110" s="13">
        <v>1109</v>
      </c>
      <c r="B1110" s="9" t="s">
        <v>135</v>
      </c>
      <c r="C1110" s="9" t="str">
        <f>VLOOKUP(B1110,Metadata!$M$2:$N$6,2,FALSE)</f>
        <v>Permanent Employee</v>
      </c>
      <c r="D1110" s="9" t="s">
        <v>159</v>
      </c>
      <c r="E1110" s="9" t="s">
        <v>137</v>
      </c>
      <c r="F1110" s="9" t="s">
        <v>138</v>
      </c>
      <c r="G1110" s="9" t="s">
        <v>172</v>
      </c>
      <c r="H1110" s="9" t="str">
        <f>IF(G1110="","",VLOOKUP(G1110,Metadata!$J$2:$K$22,2,FALSE))</f>
        <v>Porto Metropolitan Area</v>
      </c>
      <c r="I1110" s="9" t="s">
        <v>138</v>
      </c>
      <c r="J1110" s="9" t="str">
        <f>IF(I1110="","",VLOOKUP(I1110,Metadata!$P$2:$Q$43,2,FALSE))</f>
        <v>Europe</v>
      </c>
      <c r="K1110" s="9" t="str">
        <f t="shared" si="0"/>
        <v>Portugal</v>
      </c>
      <c r="L1110" s="9" t="s">
        <v>172</v>
      </c>
      <c r="M1110" s="9" t="str">
        <f>IF(L1110="","",VLOOKUP(L1110,Metadata!$J$2:$K$22,2,FALSE))</f>
        <v>Porto Metropolitan Area</v>
      </c>
      <c r="N1110" s="9" t="s">
        <v>214</v>
      </c>
      <c r="O1110" s="9" t="s">
        <v>239</v>
      </c>
      <c r="P1110" s="9" t="s">
        <v>142</v>
      </c>
      <c r="Q1110" s="10" t="str">
        <f t="shared" si="1"/>
        <v>Full Office Job</v>
      </c>
      <c r="R1110" s="10">
        <v>6</v>
      </c>
      <c r="S1110" s="9" t="s">
        <v>161</v>
      </c>
      <c r="T1110" s="9" t="s">
        <v>137</v>
      </c>
      <c r="U1110" s="9" t="str">
        <f>IF(S1110&lt;&gt;"",S1110,IF(T1110&lt;&gt;"",VLOOKUP(T1110,Metadata!$S$2:$T$228,2,FALSE),""))</f>
        <v>Full-Stack Developer</v>
      </c>
      <c r="V1110" s="9" t="s">
        <v>144</v>
      </c>
      <c r="W1110" s="9" t="s">
        <v>137</v>
      </c>
      <c r="X1110" s="9" t="s">
        <v>163</v>
      </c>
      <c r="Y1110" s="9" t="s">
        <v>137</v>
      </c>
      <c r="Z1110" s="9" t="s">
        <v>193</v>
      </c>
      <c r="AA1110" s="9" t="s">
        <v>165</v>
      </c>
      <c r="AB1110" s="9" t="s">
        <v>137</v>
      </c>
      <c r="AC1110" s="9" t="s">
        <v>147</v>
      </c>
      <c r="AD1110" s="9" t="s">
        <v>148</v>
      </c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 t="s">
        <v>178</v>
      </c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 t="s">
        <v>186</v>
      </c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10"/>
      <c r="CB1110" s="10" t="str">
        <f t="shared" si="5"/>
        <v/>
      </c>
      <c r="CC1110" s="10"/>
      <c r="CD1110" s="9" t="str">
        <f t="shared" si="2"/>
        <v/>
      </c>
      <c r="CE1110" s="9" t="s">
        <v>151</v>
      </c>
      <c r="CF1110" s="9" t="s">
        <v>245</v>
      </c>
      <c r="CG1110" s="9">
        <f>IF(CF1110="","",VLOOKUP(CF1110,Metadata!$D$2:$H$20,2,FALSE))</f>
        <v>42500</v>
      </c>
      <c r="CH1110" s="9">
        <f>IF(CF1110="","",VLOOKUP(CF1110,Metadata!$D$2:$H$20,4,FALSE))</f>
        <v>40000</v>
      </c>
      <c r="CI1110" s="9">
        <f>IF(CF1110="","",VLOOKUP(CF1110,Metadata!$D$2:$H$20,5,FALSE))</f>
        <v>45000</v>
      </c>
      <c r="CJ1110" s="9">
        <f t="shared" si="3"/>
        <v>42500</v>
      </c>
      <c r="CK1110" s="9" t="s">
        <v>153</v>
      </c>
      <c r="CL1110" s="10">
        <v>2</v>
      </c>
      <c r="CM1110" s="10">
        <v>3</v>
      </c>
      <c r="CN1110" s="10">
        <v>5</v>
      </c>
      <c r="CO1110" s="10">
        <v>5</v>
      </c>
      <c r="CP1110" s="10">
        <v>5</v>
      </c>
      <c r="CQ1110" s="10">
        <v>6</v>
      </c>
      <c r="CR1110" s="10">
        <v>6</v>
      </c>
      <c r="CS1110" s="10">
        <v>6</v>
      </c>
      <c r="CT1110" s="10">
        <v>5</v>
      </c>
      <c r="CU1110" s="10">
        <v>5</v>
      </c>
      <c r="CV1110" s="10">
        <v>5</v>
      </c>
      <c r="CW1110" s="10">
        <v>4</v>
      </c>
      <c r="CX1110" s="10">
        <v>4</v>
      </c>
      <c r="CY1110" s="10">
        <v>5</v>
      </c>
      <c r="CZ1110" s="10">
        <v>4</v>
      </c>
      <c r="DA1110" s="10">
        <v>4</v>
      </c>
      <c r="DB1110" s="10">
        <v>5</v>
      </c>
      <c r="DC1110" s="10">
        <v>6</v>
      </c>
      <c r="DD1110" s="10">
        <v>5</v>
      </c>
      <c r="DE1110" s="10">
        <v>6</v>
      </c>
      <c r="DF1110" s="10">
        <v>5</v>
      </c>
      <c r="DG1110" s="10">
        <v>6</v>
      </c>
      <c r="DH1110" s="10">
        <v>5</v>
      </c>
      <c r="DI1110" s="10">
        <v>5</v>
      </c>
      <c r="DJ1110" s="10">
        <v>5</v>
      </c>
      <c r="DK1110" s="10">
        <v>5</v>
      </c>
      <c r="DL1110" s="10">
        <v>6</v>
      </c>
      <c r="DM1110" s="9" t="s">
        <v>154</v>
      </c>
      <c r="DN1110" s="10">
        <v>1986</v>
      </c>
      <c r="DO1110" s="9">
        <f t="shared" si="4"/>
        <v>35</v>
      </c>
      <c r="DP1110" s="9" t="s">
        <v>155</v>
      </c>
      <c r="DQ1110" s="9" t="s">
        <v>202</v>
      </c>
      <c r="DR1110" s="9" t="s">
        <v>157</v>
      </c>
      <c r="DS1110" s="9" t="s">
        <v>137</v>
      </c>
      <c r="DT1110" s="9" t="s">
        <v>181</v>
      </c>
      <c r="DU1110" s="9" t="s">
        <v>203</v>
      </c>
      <c r="DV1110" s="9" t="str">
        <f>VLOOKUP(DU1110,Metadata!$B$2:$C$7,2,FALSE)</f>
        <v>6+ years</v>
      </c>
    </row>
    <row r="1111" spans="1:126">
      <c r="A1111" s="13">
        <v>1110</v>
      </c>
      <c r="B1111" s="9" t="s">
        <v>135</v>
      </c>
      <c r="C1111" s="9" t="str">
        <f>VLOOKUP(B1111,Metadata!$M$2:$N$6,2,FALSE)</f>
        <v>Permanent Employee</v>
      </c>
      <c r="D1111" s="9" t="s">
        <v>159</v>
      </c>
      <c r="E1111" s="9" t="s">
        <v>137</v>
      </c>
      <c r="F1111" s="9" t="s">
        <v>138</v>
      </c>
      <c r="G1111" s="9" t="s">
        <v>263</v>
      </c>
      <c r="H1111" s="9" t="str">
        <f>IF(G1111="","",VLOOKUP(G1111,Metadata!$J$2:$K$22,2,FALSE))</f>
        <v>North</v>
      </c>
      <c r="I1111" s="9" t="s">
        <v>311</v>
      </c>
      <c r="J1111" s="9" t="str">
        <f>IF(I1111="","",VLOOKUP(I1111,Metadata!$P$2:$Q$43,2,FALSE))</f>
        <v>Europe</v>
      </c>
      <c r="K1111" s="9" t="str">
        <f t="shared" si="0"/>
        <v>International</v>
      </c>
      <c r="L1111" s="9" t="s">
        <v>137</v>
      </c>
      <c r="M1111" s="9" t="str">
        <f>IF(L1111="","",VLOOKUP(L1111,Metadata!$J$2:$K$22,2,FALSE))</f>
        <v/>
      </c>
      <c r="N1111" s="9" t="s">
        <v>141</v>
      </c>
      <c r="O1111" s="9" t="s">
        <v>137</v>
      </c>
      <c r="P1111" s="9" t="s">
        <v>191</v>
      </c>
      <c r="Q1111" s="10" t="str">
        <f t="shared" si="1"/>
        <v>Remote Job (full or flexible)</v>
      </c>
      <c r="R1111" s="10">
        <v>5</v>
      </c>
      <c r="S1111" s="9" t="s">
        <v>192</v>
      </c>
      <c r="T1111" s="9" t="s">
        <v>137</v>
      </c>
      <c r="U1111" s="9" t="str">
        <f>IF(S1111&lt;&gt;"",S1111,IF(T1111&lt;&gt;"",VLOOKUP(T1111,Metadata!$S$2:$T$228,2,FALSE),""))</f>
        <v>Back-End Developer</v>
      </c>
      <c r="V1111" s="9" t="s">
        <v>400</v>
      </c>
      <c r="W1111" s="9" t="s">
        <v>137</v>
      </c>
      <c r="X1111" s="9" t="s">
        <v>175</v>
      </c>
      <c r="Y1111" s="9" t="s">
        <v>137</v>
      </c>
      <c r="Z1111" s="9" t="s">
        <v>193</v>
      </c>
      <c r="AA1111" s="9" t="s">
        <v>165</v>
      </c>
      <c r="AB1111" s="9" t="s">
        <v>137</v>
      </c>
      <c r="AC1111" s="9" t="s">
        <v>147</v>
      </c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 t="s">
        <v>186</v>
      </c>
      <c r="BO1111" s="9"/>
      <c r="BP1111" s="9"/>
      <c r="BQ1111" s="9"/>
      <c r="BR1111" s="9"/>
      <c r="BS1111" s="9" t="s">
        <v>200</v>
      </c>
      <c r="BT1111" s="9"/>
      <c r="BU1111" s="9"/>
      <c r="BV1111" s="9"/>
      <c r="BW1111" s="9"/>
      <c r="BX1111" s="9"/>
      <c r="BY1111" s="9"/>
      <c r="BZ1111" s="9"/>
      <c r="CA1111" s="10"/>
      <c r="CB1111" s="10" t="str">
        <f t="shared" si="5"/>
        <v/>
      </c>
      <c r="CC1111" s="10"/>
      <c r="CD1111" s="9" t="str">
        <f t="shared" si="2"/>
        <v/>
      </c>
      <c r="CE1111" s="9" t="s">
        <v>232</v>
      </c>
      <c r="CF1111" s="9" t="s">
        <v>236</v>
      </c>
      <c r="CG1111" s="9">
        <f>IF(CF1111="","",VLOOKUP(CF1111,Metadata!$D$2:$H$20,2,FALSE))</f>
        <v>47500</v>
      </c>
      <c r="CH1111" s="9">
        <f>IF(CF1111="","",VLOOKUP(CF1111,Metadata!$D$2:$H$20,4,FALSE))</f>
        <v>45000</v>
      </c>
      <c r="CI1111" s="9">
        <f>IF(CF1111="","",VLOOKUP(CF1111,Metadata!$D$2:$H$20,5,FALSE))</f>
        <v>50000</v>
      </c>
      <c r="CJ1111" s="9">
        <f t="shared" si="3"/>
        <v>47500</v>
      </c>
      <c r="CK1111" s="9" t="s">
        <v>201</v>
      </c>
      <c r="CL1111" s="10">
        <v>5</v>
      </c>
      <c r="CM1111" s="10">
        <v>1</v>
      </c>
      <c r="CN1111" s="10">
        <v>6</v>
      </c>
      <c r="CO1111" s="10">
        <v>6</v>
      </c>
      <c r="CP1111" s="10">
        <v>4</v>
      </c>
      <c r="CQ1111" s="10">
        <v>6</v>
      </c>
      <c r="CR1111" s="10">
        <v>4</v>
      </c>
      <c r="CS1111" s="10">
        <v>5</v>
      </c>
      <c r="CT1111" s="10">
        <v>6</v>
      </c>
      <c r="CU1111" s="10">
        <v>7</v>
      </c>
      <c r="CV1111" s="10">
        <v>4</v>
      </c>
      <c r="CW1111" s="10">
        <v>3</v>
      </c>
      <c r="CX1111" s="10">
        <v>5</v>
      </c>
      <c r="CY1111" s="10">
        <v>4</v>
      </c>
      <c r="CZ1111" s="10">
        <v>6</v>
      </c>
      <c r="DA1111" s="10">
        <v>1</v>
      </c>
      <c r="DB1111" s="10">
        <v>1</v>
      </c>
      <c r="DC1111" s="10">
        <v>6</v>
      </c>
      <c r="DD1111" s="10">
        <v>1</v>
      </c>
      <c r="DE1111" s="10">
        <v>7</v>
      </c>
      <c r="DF1111" s="10">
        <v>4</v>
      </c>
      <c r="DG1111" s="10">
        <v>5</v>
      </c>
      <c r="DH1111" s="10">
        <v>3</v>
      </c>
      <c r="DI1111" s="10">
        <v>7</v>
      </c>
      <c r="DJ1111" s="10">
        <v>4</v>
      </c>
      <c r="DK1111" s="10">
        <v>4</v>
      </c>
      <c r="DL1111" s="10">
        <v>4</v>
      </c>
      <c r="DM1111" s="9" t="s">
        <v>154</v>
      </c>
      <c r="DN1111" s="10">
        <v>1995</v>
      </c>
      <c r="DO1111" s="9">
        <f t="shared" si="4"/>
        <v>26</v>
      </c>
      <c r="DP1111" s="9" t="s">
        <v>155</v>
      </c>
      <c r="DQ1111" s="9" t="s">
        <v>202</v>
      </c>
      <c r="DR1111" s="9" t="s">
        <v>157</v>
      </c>
      <c r="DS1111" s="9" t="s">
        <v>137</v>
      </c>
      <c r="DT1111" s="9" t="s">
        <v>181</v>
      </c>
      <c r="DU1111" s="9" t="s">
        <v>223</v>
      </c>
      <c r="DV1111" s="9" t="str">
        <f>VLOOKUP(DU1111,Metadata!$B$2:$C$7,2,FALSE)</f>
        <v>3 - 6 years</v>
      </c>
    </row>
    <row r="1112" spans="1:126">
      <c r="A1112" s="13">
        <v>1111</v>
      </c>
      <c r="B1112" s="9" t="s">
        <v>171</v>
      </c>
      <c r="C1112" s="9" t="str">
        <f>VLOOKUP(B1112,Metadata!$M$2:$N$6,2,FALSE)</f>
        <v>Contractor</v>
      </c>
      <c r="D1112" s="9" t="s">
        <v>137</v>
      </c>
      <c r="E1112" s="9" t="s">
        <v>136</v>
      </c>
      <c r="F1112" s="9" t="s">
        <v>138</v>
      </c>
      <c r="G1112" s="9" t="s">
        <v>182</v>
      </c>
      <c r="H1112" s="9" t="str">
        <f>IF(G1112="","",VLOOKUP(G1112,Metadata!$J$2:$K$22,2,FALSE))</f>
        <v>Azores and Madeira</v>
      </c>
      <c r="I1112" s="9" t="s">
        <v>228</v>
      </c>
      <c r="J1112" s="9" t="str">
        <f>IF(I1112="","",VLOOKUP(I1112,Metadata!$P$2:$Q$43,2,FALSE))</f>
        <v>Europe</v>
      </c>
      <c r="K1112" s="9" t="str">
        <f t="shared" si="0"/>
        <v>International</v>
      </c>
      <c r="L1112" s="9" t="s">
        <v>137</v>
      </c>
      <c r="M1112" s="9" t="str">
        <f>IF(L1112="","",VLOOKUP(L1112,Metadata!$J$2:$K$22,2,FALSE))</f>
        <v/>
      </c>
      <c r="N1112" s="9" t="s">
        <v>141</v>
      </c>
      <c r="O1112" s="9" t="s">
        <v>137</v>
      </c>
      <c r="P1112" s="9" t="s">
        <v>191</v>
      </c>
      <c r="Q1112" s="10" t="str">
        <f t="shared" si="1"/>
        <v>Remote Job (full or flexible)</v>
      </c>
      <c r="R1112" s="10">
        <v>7</v>
      </c>
      <c r="S1112" s="9" t="s">
        <v>192</v>
      </c>
      <c r="T1112" s="9" t="s">
        <v>137</v>
      </c>
      <c r="U1112" s="9" t="str">
        <f>IF(S1112&lt;&gt;"",S1112,IF(T1112&lt;&gt;"",VLOOKUP(T1112,Metadata!$S$2:$T$228,2,FALSE),""))</f>
        <v>Back-End Developer</v>
      </c>
      <c r="V1112" s="9" t="s">
        <v>144</v>
      </c>
      <c r="W1112" s="9" t="s">
        <v>137</v>
      </c>
      <c r="X1112" s="9" t="s">
        <v>175</v>
      </c>
      <c r="Y1112" s="9" t="s">
        <v>137</v>
      </c>
      <c r="Z1112" s="9" t="s">
        <v>262</v>
      </c>
      <c r="AA1112" s="9" t="s">
        <v>137</v>
      </c>
      <c r="AB1112" s="9" t="s">
        <v>137</v>
      </c>
      <c r="AC1112" s="9"/>
      <c r="AD1112" s="9"/>
      <c r="AE1112" s="9"/>
      <c r="AF1112" s="9" t="s">
        <v>243</v>
      </c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 t="s">
        <v>573</v>
      </c>
      <c r="CA1112" s="10">
        <v>12</v>
      </c>
      <c r="CB1112" s="10" t="str">
        <f t="shared" si="5"/>
        <v>7 to 12 months</v>
      </c>
      <c r="CC1112" s="10">
        <v>17</v>
      </c>
      <c r="CD1112" s="9">
        <f t="shared" si="2"/>
        <v>27200</v>
      </c>
      <c r="CE1112" s="9" t="s">
        <v>137</v>
      </c>
      <c r="CF1112" s="9" t="s">
        <v>137</v>
      </c>
      <c r="CG1112" s="9" t="str">
        <f>IF(CF1112="","",VLOOKUP(CF1112,Metadata!$D$2:$H$20,2,FALSE))</f>
        <v/>
      </c>
      <c r="CH1112" s="9" t="str">
        <f>IF(CF1112="","",VLOOKUP(CF1112,Metadata!$D$2:$H$20,4,FALSE))</f>
        <v/>
      </c>
      <c r="CI1112" s="9" t="str">
        <f>IF(CF1112="","",VLOOKUP(CF1112,Metadata!$D$2:$H$20,5,FALSE))</f>
        <v/>
      </c>
      <c r="CJ1112" s="9">
        <f t="shared" si="3"/>
        <v>27200</v>
      </c>
      <c r="CK1112" s="9" t="s">
        <v>221</v>
      </c>
      <c r="CL1112" s="10">
        <v>5</v>
      </c>
      <c r="CM1112" s="10">
        <v>3</v>
      </c>
      <c r="CN1112" s="10">
        <v>7</v>
      </c>
      <c r="CO1112" s="10">
        <v>5</v>
      </c>
      <c r="CP1112" s="10">
        <v>3</v>
      </c>
      <c r="CQ1112" s="10">
        <v>4</v>
      </c>
      <c r="CR1112" s="10">
        <v>7</v>
      </c>
      <c r="CS1112" s="10">
        <v>4</v>
      </c>
      <c r="CT1112" s="10">
        <v>6</v>
      </c>
      <c r="CU1112" s="10">
        <v>6</v>
      </c>
      <c r="CV1112" s="10">
        <v>5</v>
      </c>
      <c r="CW1112" s="10">
        <v>4</v>
      </c>
      <c r="CX1112" s="10">
        <v>4</v>
      </c>
      <c r="CY1112" s="10">
        <v>4</v>
      </c>
      <c r="CZ1112" s="10">
        <v>7</v>
      </c>
      <c r="DA1112" s="10">
        <v>3</v>
      </c>
      <c r="DB1112" s="10">
        <v>3</v>
      </c>
      <c r="DC1112" s="10">
        <v>3</v>
      </c>
      <c r="DD1112" s="10">
        <v>5</v>
      </c>
      <c r="DE1112" s="10">
        <v>5</v>
      </c>
      <c r="DF1112" s="10">
        <v>4</v>
      </c>
      <c r="DG1112" s="10">
        <v>5</v>
      </c>
      <c r="DH1112" s="10">
        <v>5</v>
      </c>
      <c r="DI1112" s="10">
        <v>5</v>
      </c>
      <c r="DJ1112" s="10">
        <v>4</v>
      </c>
      <c r="DK1112" s="10">
        <v>5</v>
      </c>
      <c r="DL1112" s="10">
        <v>6</v>
      </c>
      <c r="DM1112" s="9" t="s">
        <v>154</v>
      </c>
      <c r="DN1112" s="10">
        <v>1989</v>
      </c>
      <c r="DO1112" s="9">
        <f t="shared" si="4"/>
        <v>32</v>
      </c>
      <c r="DP1112" s="9" t="s">
        <v>155</v>
      </c>
      <c r="DQ1112" s="9" t="s">
        <v>202</v>
      </c>
      <c r="DR1112" s="9" t="s">
        <v>157</v>
      </c>
      <c r="DS1112" s="9" t="s">
        <v>137</v>
      </c>
      <c r="DT1112" s="9" t="s">
        <v>181</v>
      </c>
      <c r="DU1112" s="9" t="s">
        <v>203</v>
      </c>
      <c r="DV1112" s="9" t="str">
        <f>VLOOKUP(DU1112,Metadata!$B$2:$C$7,2,FALSE)</f>
        <v>6+ years</v>
      </c>
    </row>
    <row r="1113" spans="1:126">
      <c r="A1113" s="13">
        <v>1112</v>
      </c>
      <c r="B1113" s="9" t="s">
        <v>135</v>
      </c>
      <c r="C1113" s="9" t="str">
        <f>VLOOKUP(B1113,Metadata!$M$2:$N$6,2,FALSE)</f>
        <v>Permanent Employee</v>
      </c>
      <c r="D1113" s="9" t="s">
        <v>159</v>
      </c>
      <c r="E1113" s="9" t="s">
        <v>137</v>
      </c>
      <c r="F1113" s="9" t="s">
        <v>138</v>
      </c>
      <c r="G1113" s="9" t="s">
        <v>140</v>
      </c>
      <c r="H1113" s="9" t="str">
        <f>IF(G1113="","",VLOOKUP(G1113,Metadata!$J$2:$K$22,2,FALSE))</f>
        <v>Lisbon Metropolitan Area</v>
      </c>
      <c r="I1113" s="9" t="s">
        <v>138</v>
      </c>
      <c r="J1113" s="9" t="str">
        <f>IF(I1113="","",VLOOKUP(I1113,Metadata!$P$2:$Q$43,2,FALSE))</f>
        <v>Europe</v>
      </c>
      <c r="K1113" s="9" t="str">
        <f t="shared" si="0"/>
        <v>Portugal</v>
      </c>
      <c r="L1113" s="9" t="s">
        <v>140</v>
      </c>
      <c r="M1113" s="9" t="str">
        <f>IF(L1113="","",VLOOKUP(L1113,Metadata!$J$2:$K$22,2,FALSE))</f>
        <v>Lisbon Metropolitan Area</v>
      </c>
      <c r="N1113" s="9" t="s">
        <v>141</v>
      </c>
      <c r="O1113" s="9" t="s">
        <v>137</v>
      </c>
      <c r="P1113" s="9" t="s">
        <v>142</v>
      </c>
      <c r="Q1113" s="10" t="str">
        <f t="shared" si="1"/>
        <v>Full Office Job</v>
      </c>
      <c r="R1113" s="10">
        <v>4</v>
      </c>
      <c r="S1113" s="9" t="s">
        <v>336</v>
      </c>
      <c r="T1113" s="9" t="s">
        <v>137</v>
      </c>
      <c r="U1113" s="9" t="str">
        <f>IF(S1113&lt;&gt;"",S1113,IF(T1113&lt;&gt;"",VLOOKUP(T1113,Metadata!$S$2:$T$228,2,FALSE),""))</f>
        <v>Scrum Master</v>
      </c>
      <c r="V1113" s="9" t="s">
        <v>207</v>
      </c>
      <c r="W1113" s="9" t="s">
        <v>137</v>
      </c>
      <c r="X1113" s="9" t="s">
        <v>208</v>
      </c>
      <c r="Y1113" s="9" t="s">
        <v>137</v>
      </c>
      <c r="Z1113" s="9" t="s">
        <v>224</v>
      </c>
      <c r="AA1113" s="9" t="s">
        <v>137</v>
      </c>
      <c r="AB1113" s="9" t="s">
        <v>137</v>
      </c>
      <c r="AC1113" s="9" t="s">
        <v>147</v>
      </c>
      <c r="AD1113" s="9"/>
      <c r="AE1113" s="9" t="s">
        <v>194</v>
      </c>
      <c r="AF1113" s="9"/>
      <c r="AG1113" s="9"/>
      <c r="AH1113" s="9" t="s">
        <v>176</v>
      </c>
      <c r="AI1113" s="9" t="s">
        <v>230</v>
      </c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 t="s">
        <v>196</v>
      </c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198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10"/>
      <c r="CB1113" s="10" t="str">
        <f t="shared" si="5"/>
        <v/>
      </c>
      <c r="CC1113" s="10"/>
      <c r="CD1113" s="9" t="str">
        <f t="shared" si="2"/>
        <v/>
      </c>
      <c r="CE1113" s="9" t="s">
        <v>151</v>
      </c>
      <c r="CF1113" s="9" t="s">
        <v>245</v>
      </c>
      <c r="CG1113" s="9">
        <f>IF(CF1113="","",VLOOKUP(CF1113,Metadata!$D$2:$H$20,2,FALSE))</f>
        <v>42500</v>
      </c>
      <c r="CH1113" s="9">
        <f>IF(CF1113="","",VLOOKUP(CF1113,Metadata!$D$2:$H$20,4,FALSE))</f>
        <v>40000</v>
      </c>
      <c r="CI1113" s="9">
        <f>IF(CF1113="","",VLOOKUP(CF1113,Metadata!$D$2:$H$20,5,FALSE))</f>
        <v>45000</v>
      </c>
      <c r="CJ1113" s="9">
        <f t="shared" si="3"/>
        <v>42500</v>
      </c>
      <c r="CK1113" s="9" t="s">
        <v>153</v>
      </c>
      <c r="CL1113" s="10">
        <v>6</v>
      </c>
      <c r="CM1113" s="10">
        <v>1</v>
      </c>
      <c r="CN1113" s="10">
        <v>6</v>
      </c>
      <c r="CO1113" s="10">
        <v>6</v>
      </c>
      <c r="CP1113" s="10">
        <v>5</v>
      </c>
      <c r="CQ1113" s="10">
        <v>5</v>
      </c>
      <c r="CR1113" s="10">
        <v>4</v>
      </c>
      <c r="CS1113" s="10">
        <v>5</v>
      </c>
      <c r="CT1113" s="10">
        <v>4</v>
      </c>
      <c r="CU1113" s="10">
        <v>6</v>
      </c>
      <c r="CV1113" s="10">
        <v>6</v>
      </c>
      <c r="CW1113" s="10">
        <v>6</v>
      </c>
      <c r="CX1113" s="10">
        <v>6</v>
      </c>
      <c r="CY1113" s="10">
        <v>6</v>
      </c>
      <c r="CZ1113" s="10">
        <v>7</v>
      </c>
      <c r="DA1113" s="10">
        <v>1</v>
      </c>
      <c r="DB1113" s="10">
        <v>7</v>
      </c>
      <c r="DC1113" s="10">
        <v>7</v>
      </c>
      <c r="DD1113" s="10">
        <v>4</v>
      </c>
      <c r="DE1113" s="10">
        <v>7</v>
      </c>
      <c r="DF1113" s="10">
        <v>5</v>
      </c>
      <c r="DG1113" s="10">
        <v>7</v>
      </c>
      <c r="DH1113" s="10">
        <v>5</v>
      </c>
      <c r="DI1113" s="10">
        <v>7</v>
      </c>
      <c r="DJ1113" s="10">
        <v>4</v>
      </c>
      <c r="DK1113" s="10">
        <v>6</v>
      </c>
      <c r="DL1113" s="10">
        <v>7</v>
      </c>
      <c r="DM1113" s="9" t="s">
        <v>154</v>
      </c>
      <c r="DN1113" s="10">
        <v>1973</v>
      </c>
      <c r="DO1113" s="9">
        <f t="shared" si="4"/>
        <v>48</v>
      </c>
      <c r="DP1113" s="9" t="s">
        <v>155</v>
      </c>
      <c r="DQ1113" s="9" t="s">
        <v>227</v>
      </c>
      <c r="DR1113" s="9" t="s">
        <v>157</v>
      </c>
      <c r="DS1113" s="9" t="s">
        <v>137</v>
      </c>
      <c r="DT1113" s="9" t="s">
        <v>181</v>
      </c>
      <c r="DU1113" s="9" t="s">
        <v>158</v>
      </c>
      <c r="DV1113" s="9" t="str">
        <f>VLOOKUP(DU1113,Metadata!$B$2:$C$7,2,FALSE)</f>
        <v>6+ years</v>
      </c>
    </row>
    <row r="1114" spans="1:126">
      <c r="A1114" s="13">
        <v>1113</v>
      </c>
      <c r="B1114" s="9" t="s">
        <v>135</v>
      </c>
      <c r="C1114" s="9" t="str">
        <f>VLOOKUP(B1114,Metadata!$M$2:$N$6,2,FALSE)</f>
        <v>Permanent Employee</v>
      </c>
      <c r="D1114" s="9" t="s">
        <v>136</v>
      </c>
      <c r="E1114" s="9" t="s">
        <v>137</v>
      </c>
      <c r="F1114" s="9" t="s">
        <v>138</v>
      </c>
      <c r="G1114" s="9" t="s">
        <v>283</v>
      </c>
      <c r="H1114" s="9" t="str">
        <f>IF(G1114="","",VLOOKUP(G1114,Metadata!$J$2:$K$22,2,FALSE))</f>
        <v>Lisbon Metropolitan Area</v>
      </c>
      <c r="I1114" s="9" t="s">
        <v>138</v>
      </c>
      <c r="J1114" s="9" t="str">
        <f>IF(I1114="","",VLOOKUP(I1114,Metadata!$P$2:$Q$43,2,FALSE))</f>
        <v>Europe</v>
      </c>
      <c r="K1114" s="9" t="str">
        <f t="shared" si="0"/>
        <v>Portugal</v>
      </c>
      <c r="L1114" s="9" t="s">
        <v>139</v>
      </c>
      <c r="M1114" s="9" t="str">
        <f>IF(L1114="","",VLOOKUP(L1114,Metadata!$J$2:$K$22,2,FALSE))</f>
        <v>Centre</v>
      </c>
      <c r="N1114" s="9" t="s">
        <v>214</v>
      </c>
      <c r="O1114" s="9" t="s">
        <v>259</v>
      </c>
      <c r="P1114" s="9" t="s">
        <v>191</v>
      </c>
      <c r="Q1114" s="10" t="str">
        <f t="shared" si="1"/>
        <v>Remote Job (full or flexible)</v>
      </c>
      <c r="R1114" s="10">
        <v>6</v>
      </c>
      <c r="S1114" s="9" t="s">
        <v>137</v>
      </c>
      <c r="T1114" s="9" t="s">
        <v>558</v>
      </c>
      <c r="U1114" s="9" t="str">
        <f>IF(S1114&lt;&gt;"",S1114,IF(T1114&lt;&gt;"",VLOOKUP(T1114,Metadata!$S$2:$T$228,2,FALSE),""))</f>
        <v>Technical Team Leader</v>
      </c>
      <c r="V1114" s="9" t="s">
        <v>317</v>
      </c>
      <c r="W1114" s="9" t="s">
        <v>137</v>
      </c>
      <c r="X1114" s="9" t="s">
        <v>145</v>
      </c>
      <c r="Y1114" s="9" t="s">
        <v>137</v>
      </c>
      <c r="Z1114" s="9" t="s">
        <v>224</v>
      </c>
      <c r="AA1114" s="9" t="s">
        <v>165</v>
      </c>
      <c r="AB1114" s="9" t="s">
        <v>137</v>
      </c>
      <c r="AC1114" s="9" t="s">
        <v>147</v>
      </c>
      <c r="AD1114" s="9"/>
      <c r="AE1114" s="9"/>
      <c r="AF1114" s="9"/>
      <c r="AG1114" s="9" t="s">
        <v>166</v>
      </c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 t="s">
        <v>178</v>
      </c>
      <c r="BB1114" s="9"/>
      <c r="BC1114" s="9"/>
      <c r="BD1114" s="9"/>
      <c r="BE1114" s="9"/>
      <c r="BF1114" s="9"/>
      <c r="BG1114" s="9"/>
      <c r="BH1114" s="9"/>
      <c r="BI1114" s="9"/>
      <c r="BJ1114" s="9" t="s">
        <v>167</v>
      </c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10"/>
      <c r="CB1114" s="10" t="str">
        <f t="shared" si="5"/>
        <v/>
      </c>
      <c r="CC1114" s="10"/>
      <c r="CD1114" s="9" t="str">
        <f t="shared" si="2"/>
        <v/>
      </c>
      <c r="CE1114" s="9" t="s">
        <v>151</v>
      </c>
      <c r="CF1114" s="9" t="s">
        <v>152</v>
      </c>
      <c r="CG1114" s="9">
        <f>IF(CF1114="","",VLOOKUP(CF1114,Metadata!$D$2:$H$20,2,FALSE))</f>
        <v>32500</v>
      </c>
      <c r="CH1114" s="9">
        <f>IF(CF1114="","",VLOOKUP(CF1114,Metadata!$D$2:$H$20,4,FALSE))</f>
        <v>30000</v>
      </c>
      <c r="CI1114" s="9">
        <f>IF(CF1114="","",VLOOKUP(CF1114,Metadata!$D$2:$H$20,5,FALSE))</f>
        <v>35000</v>
      </c>
      <c r="CJ1114" s="9">
        <f t="shared" si="3"/>
        <v>32500</v>
      </c>
      <c r="CK1114" s="9" t="s">
        <v>221</v>
      </c>
      <c r="CL1114" s="10">
        <v>4</v>
      </c>
      <c r="CM1114" s="10">
        <v>3</v>
      </c>
      <c r="CN1114" s="10">
        <v>6</v>
      </c>
      <c r="CO1114" s="10">
        <v>6</v>
      </c>
      <c r="CP1114" s="10">
        <v>6</v>
      </c>
      <c r="CQ1114" s="10">
        <v>6</v>
      </c>
      <c r="CR1114" s="10">
        <v>6</v>
      </c>
      <c r="CS1114" s="10">
        <v>7</v>
      </c>
      <c r="CT1114" s="10">
        <v>6</v>
      </c>
      <c r="CU1114" s="10">
        <v>6</v>
      </c>
      <c r="CV1114" s="10">
        <v>6</v>
      </c>
      <c r="CW1114" s="10">
        <v>6</v>
      </c>
      <c r="CX1114" s="10">
        <v>6</v>
      </c>
      <c r="CY1114" s="10">
        <v>6</v>
      </c>
      <c r="CZ1114" s="10">
        <v>5</v>
      </c>
      <c r="DA1114" s="10">
        <v>7</v>
      </c>
      <c r="DB1114" s="10">
        <v>7</v>
      </c>
      <c r="DC1114" s="10">
        <v>7</v>
      </c>
      <c r="DD1114" s="10">
        <v>6</v>
      </c>
      <c r="DE1114" s="10">
        <v>7</v>
      </c>
      <c r="DF1114" s="10">
        <v>7</v>
      </c>
      <c r="DG1114" s="10">
        <v>7</v>
      </c>
      <c r="DH1114" s="10">
        <v>7</v>
      </c>
      <c r="DI1114" s="10">
        <v>7</v>
      </c>
      <c r="DJ1114" s="10">
        <v>6</v>
      </c>
      <c r="DK1114" s="10">
        <v>7</v>
      </c>
      <c r="DL1114" s="10">
        <v>7</v>
      </c>
      <c r="DM1114" s="9" t="s">
        <v>154</v>
      </c>
      <c r="DN1114" s="10">
        <v>1977</v>
      </c>
      <c r="DO1114" s="9">
        <f t="shared" si="4"/>
        <v>44</v>
      </c>
      <c r="DP1114" s="9" t="s">
        <v>155</v>
      </c>
      <c r="DQ1114" s="9" t="s">
        <v>156</v>
      </c>
      <c r="DR1114" s="9" t="s">
        <v>157</v>
      </c>
      <c r="DS1114" s="9" t="s">
        <v>137</v>
      </c>
      <c r="DT1114" s="9" t="s">
        <v>181</v>
      </c>
      <c r="DU1114" s="9" t="s">
        <v>158</v>
      </c>
      <c r="DV1114" s="9" t="str">
        <f>VLOOKUP(DU1114,Metadata!$B$2:$C$7,2,FALSE)</f>
        <v>6+ years</v>
      </c>
    </row>
    <row r="1115" spans="1:126">
      <c r="A1115" s="13">
        <v>1114</v>
      </c>
      <c r="B1115" s="9" t="s">
        <v>135</v>
      </c>
      <c r="C1115" s="9" t="str">
        <f>VLOOKUP(B1115,Metadata!$M$2:$N$6,2,FALSE)</f>
        <v>Permanent Employee</v>
      </c>
      <c r="D1115" s="9" t="s">
        <v>136</v>
      </c>
      <c r="E1115" s="9" t="s">
        <v>137</v>
      </c>
      <c r="F1115" s="9" t="s">
        <v>138</v>
      </c>
      <c r="G1115" s="9" t="s">
        <v>204</v>
      </c>
      <c r="H1115" s="9" t="str">
        <f>IF(G1115="","",VLOOKUP(G1115,Metadata!$J$2:$K$22,2,FALSE))</f>
        <v>Centre</v>
      </c>
      <c r="I1115" s="9" t="s">
        <v>138</v>
      </c>
      <c r="J1115" s="9" t="str">
        <f>IF(I1115="","",VLOOKUP(I1115,Metadata!$P$2:$Q$43,2,FALSE))</f>
        <v>Europe</v>
      </c>
      <c r="K1115" s="9" t="str">
        <f t="shared" si="0"/>
        <v>Portugal</v>
      </c>
      <c r="L1115" s="9" t="s">
        <v>213</v>
      </c>
      <c r="M1115" s="9" t="str">
        <f>IF(L1115="","",VLOOKUP(L1115,Metadata!$J$2:$K$22,2,FALSE))</f>
        <v>Centre</v>
      </c>
      <c r="N1115" s="9" t="s">
        <v>205</v>
      </c>
      <c r="O1115" s="9" t="s">
        <v>137</v>
      </c>
      <c r="P1115" s="9" t="s">
        <v>137</v>
      </c>
      <c r="Q1115" s="10" t="str">
        <f t="shared" si="1"/>
        <v>Full Office Job</v>
      </c>
      <c r="R1115" s="10">
        <v>6</v>
      </c>
      <c r="S1115" s="9" t="s">
        <v>161</v>
      </c>
      <c r="T1115" s="9" t="s">
        <v>137</v>
      </c>
      <c r="U1115" s="9" t="str">
        <f>IF(S1115&lt;&gt;"",S1115,IF(T1115&lt;&gt;"",VLOOKUP(T1115,Metadata!$S$2:$T$228,2,FALSE),""))</f>
        <v>Full-Stack Developer</v>
      </c>
      <c r="V1115" s="9" t="s">
        <v>317</v>
      </c>
      <c r="W1115" s="9" t="s">
        <v>137</v>
      </c>
      <c r="X1115" s="9" t="s">
        <v>163</v>
      </c>
      <c r="Y1115" s="9" t="s">
        <v>137</v>
      </c>
      <c r="Z1115" s="9" t="s">
        <v>184</v>
      </c>
      <c r="AA1115" s="9" t="s">
        <v>165</v>
      </c>
      <c r="AB1115" s="9" t="s">
        <v>137</v>
      </c>
      <c r="AC1115" s="9" t="s">
        <v>147</v>
      </c>
      <c r="AD1115" s="9"/>
      <c r="AE1115" s="9"/>
      <c r="AF1115" s="9"/>
      <c r="AG1115" s="9" t="s">
        <v>166</v>
      </c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 t="s">
        <v>178</v>
      </c>
      <c r="BB1115" s="9"/>
      <c r="BC1115" s="9"/>
      <c r="BD1115" s="9"/>
      <c r="BE1115" s="9"/>
      <c r="BF1115" s="9"/>
      <c r="BG1115" s="9"/>
      <c r="BH1115" s="9"/>
      <c r="BI1115" s="9"/>
      <c r="BJ1115" s="9" t="s">
        <v>167</v>
      </c>
      <c r="BK1115" s="9"/>
      <c r="BL1115" s="9"/>
      <c r="BM1115" s="9"/>
      <c r="BN1115" s="9" t="s">
        <v>186</v>
      </c>
      <c r="BO1115" s="9"/>
      <c r="BP1115" s="9"/>
      <c r="BQ1115" s="9"/>
      <c r="BR1115" s="9"/>
      <c r="BS1115" s="9" t="s">
        <v>200</v>
      </c>
      <c r="BT1115" s="9"/>
      <c r="BU1115" s="9"/>
      <c r="BV1115" s="9"/>
      <c r="BW1115" s="9"/>
      <c r="BX1115" s="9"/>
      <c r="BY1115" s="9"/>
      <c r="BZ1115" s="9"/>
      <c r="CA1115" s="10"/>
      <c r="CB1115" s="10" t="str">
        <f t="shared" si="5"/>
        <v/>
      </c>
      <c r="CC1115" s="10"/>
      <c r="CD1115" s="9" t="str">
        <f t="shared" si="2"/>
        <v/>
      </c>
      <c r="CE1115" s="9" t="s">
        <v>168</v>
      </c>
      <c r="CF1115" s="9" t="s">
        <v>188</v>
      </c>
      <c r="CG1115" s="9">
        <f>IF(CF1115="","",VLOOKUP(CF1115,Metadata!$D$2:$H$20,2,FALSE))</f>
        <v>17500</v>
      </c>
      <c r="CH1115" s="9">
        <f>IF(CF1115="","",VLOOKUP(CF1115,Metadata!$D$2:$H$20,4,FALSE))</f>
        <v>15000</v>
      </c>
      <c r="CI1115" s="9">
        <f>IF(CF1115="","",VLOOKUP(CF1115,Metadata!$D$2:$H$20,5,FALSE))</f>
        <v>20000</v>
      </c>
      <c r="CJ1115" s="9">
        <f t="shared" si="3"/>
        <v>17500</v>
      </c>
      <c r="CK1115" s="9" t="s">
        <v>189</v>
      </c>
      <c r="CL1115" s="10">
        <v>2</v>
      </c>
      <c r="CM1115" s="10">
        <v>4</v>
      </c>
      <c r="CN1115" s="10">
        <v>7</v>
      </c>
      <c r="CO1115" s="10">
        <v>7</v>
      </c>
      <c r="CP1115" s="10">
        <v>7</v>
      </c>
      <c r="CQ1115" s="10">
        <v>7</v>
      </c>
      <c r="CR1115" s="10">
        <v>7</v>
      </c>
      <c r="CS1115" s="10">
        <v>6</v>
      </c>
      <c r="CT1115" s="10">
        <v>4</v>
      </c>
      <c r="CU1115" s="10">
        <v>4</v>
      </c>
      <c r="CV1115" s="10">
        <v>5</v>
      </c>
      <c r="CW1115" s="10">
        <v>4</v>
      </c>
      <c r="CX1115" s="10">
        <v>7</v>
      </c>
      <c r="CY1115" s="10">
        <v>4</v>
      </c>
      <c r="CZ1115" s="10">
        <v>5</v>
      </c>
      <c r="DA1115" s="10">
        <v>4</v>
      </c>
      <c r="DB1115" s="10">
        <v>5</v>
      </c>
      <c r="DC1115" s="10">
        <v>6</v>
      </c>
      <c r="DD1115" s="10">
        <v>5</v>
      </c>
      <c r="DE1115" s="10">
        <v>4</v>
      </c>
      <c r="DF1115" s="10">
        <v>5</v>
      </c>
      <c r="DG1115" s="10">
        <v>7</v>
      </c>
      <c r="DH1115" s="10">
        <v>5</v>
      </c>
      <c r="DI1115" s="10">
        <v>5</v>
      </c>
      <c r="DJ1115" s="10">
        <v>5</v>
      </c>
      <c r="DK1115" s="10">
        <v>5</v>
      </c>
      <c r="DL1115" s="10">
        <v>4</v>
      </c>
      <c r="DM1115" s="9" t="s">
        <v>154</v>
      </c>
      <c r="DN1115" s="10">
        <v>1989</v>
      </c>
      <c r="DO1115" s="9">
        <f t="shared" si="4"/>
        <v>32</v>
      </c>
      <c r="DP1115" s="9" t="s">
        <v>155</v>
      </c>
      <c r="DQ1115" s="9" t="s">
        <v>298</v>
      </c>
      <c r="DR1115" s="9" t="s">
        <v>157</v>
      </c>
      <c r="DS1115" s="9" t="s">
        <v>137</v>
      </c>
      <c r="DT1115" s="9" t="s">
        <v>181</v>
      </c>
      <c r="DU1115" s="9" t="s">
        <v>223</v>
      </c>
      <c r="DV1115" s="9" t="str">
        <f>VLOOKUP(DU1115,Metadata!$B$2:$C$7,2,FALSE)</f>
        <v>3 - 6 years</v>
      </c>
    </row>
    <row r="1116" spans="1:126">
      <c r="A1116" s="13">
        <v>1115</v>
      </c>
      <c r="B1116" s="9" t="s">
        <v>135</v>
      </c>
      <c r="C1116" s="9" t="str">
        <f>VLOOKUP(B1116,Metadata!$M$2:$N$6,2,FALSE)</f>
        <v>Permanent Employee</v>
      </c>
      <c r="D1116" s="9" t="s">
        <v>159</v>
      </c>
      <c r="E1116" s="9" t="s">
        <v>137</v>
      </c>
      <c r="F1116" s="9" t="s">
        <v>138</v>
      </c>
      <c r="G1116" s="9" t="s">
        <v>140</v>
      </c>
      <c r="H1116" s="9" t="str">
        <f>IF(G1116="","",VLOOKUP(G1116,Metadata!$J$2:$K$22,2,FALSE))</f>
        <v>Lisbon Metropolitan Area</v>
      </c>
      <c r="I1116" s="9" t="s">
        <v>138</v>
      </c>
      <c r="J1116" s="9" t="str">
        <f>IF(I1116="","",VLOOKUP(I1116,Metadata!$P$2:$Q$43,2,FALSE))</f>
        <v>Europe</v>
      </c>
      <c r="K1116" s="9" t="str">
        <f t="shared" si="0"/>
        <v>Portugal</v>
      </c>
      <c r="L1116" s="9" t="s">
        <v>140</v>
      </c>
      <c r="M1116" s="9" t="str">
        <f>IF(L1116="","",VLOOKUP(L1116,Metadata!$J$2:$K$22,2,FALSE))</f>
        <v>Lisbon Metropolitan Area</v>
      </c>
      <c r="N1116" s="9" t="s">
        <v>141</v>
      </c>
      <c r="O1116" s="9" t="s">
        <v>137</v>
      </c>
      <c r="P1116" s="9" t="s">
        <v>142</v>
      </c>
      <c r="Q1116" s="10" t="str">
        <f t="shared" si="1"/>
        <v>Full Office Job</v>
      </c>
      <c r="R1116" s="10">
        <v>5</v>
      </c>
      <c r="S1116" s="9" t="s">
        <v>183</v>
      </c>
      <c r="T1116" s="9" t="s">
        <v>137</v>
      </c>
      <c r="U1116" s="9" t="str">
        <f>IF(S1116&lt;&gt;"",S1116,IF(T1116&lt;&gt;"",VLOOKUP(T1116,Metadata!$S$2:$T$228,2,FALSE),""))</f>
        <v>Product Owner/Product Manager</v>
      </c>
      <c r="V1116" s="9" t="s">
        <v>268</v>
      </c>
      <c r="W1116" s="9" t="s">
        <v>137</v>
      </c>
      <c r="X1116" s="9" t="s">
        <v>145</v>
      </c>
      <c r="Y1116" s="9" t="s">
        <v>137</v>
      </c>
      <c r="Z1116" s="9" t="s">
        <v>218</v>
      </c>
      <c r="AA1116" s="9" t="s">
        <v>137</v>
      </c>
      <c r="AB1116" s="9" t="s">
        <v>137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 t="s">
        <v>150</v>
      </c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 t="s">
        <v>150</v>
      </c>
      <c r="BZ1116" s="9" t="s">
        <v>137</v>
      </c>
      <c r="CA1116" s="10"/>
      <c r="CB1116" s="10" t="str">
        <f t="shared" si="5"/>
        <v/>
      </c>
      <c r="CC1116" s="10"/>
      <c r="CD1116" s="9" t="str">
        <f t="shared" si="2"/>
        <v/>
      </c>
      <c r="CE1116" s="9" t="s">
        <v>168</v>
      </c>
      <c r="CF1116" s="9" t="s">
        <v>188</v>
      </c>
      <c r="CG1116" s="9">
        <f>IF(CF1116="","",VLOOKUP(CF1116,Metadata!$D$2:$H$20,2,FALSE))</f>
        <v>17500</v>
      </c>
      <c r="CH1116" s="9">
        <f>IF(CF1116="","",VLOOKUP(CF1116,Metadata!$D$2:$H$20,4,FALSE))</f>
        <v>15000</v>
      </c>
      <c r="CI1116" s="9">
        <f>IF(CF1116="","",VLOOKUP(CF1116,Metadata!$D$2:$H$20,5,FALSE))</f>
        <v>20000</v>
      </c>
      <c r="CJ1116" s="9">
        <f t="shared" si="3"/>
        <v>17500</v>
      </c>
      <c r="CK1116" s="9" t="s">
        <v>189</v>
      </c>
      <c r="CL1116" s="10">
        <v>3</v>
      </c>
      <c r="CM1116" s="10">
        <v>2</v>
      </c>
      <c r="CN1116" s="10">
        <v>7</v>
      </c>
      <c r="CO1116" s="10">
        <v>6</v>
      </c>
      <c r="CP1116" s="10">
        <v>7</v>
      </c>
      <c r="CQ1116" s="10">
        <v>7</v>
      </c>
      <c r="CR1116" s="10">
        <v>3</v>
      </c>
      <c r="CS1116" s="10">
        <v>5</v>
      </c>
      <c r="CT1116" s="10">
        <v>7</v>
      </c>
      <c r="CU1116" s="10">
        <v>5</v>
      </c>
      <c r="CV1116" s="10">
        <v>6</v>
      </c>
      <c r="CW1116" s="10">
        <v>4</v>
      </c>
      <c r="CX1116" s="10">
        <v>7</v>
      </c>
      <c r="CY1116" s="10">
        <v>7</v>
      </c>
      <c r="CZ1116" s="10">
        <v>5</v>
      </c>
      <c r="DA1116" s="10">
        <v>5</v>
      </c>
      <c r="DB1116" s="10">
        <v>7</v>
      </c>
      <c r="DC1116" s="10">
        <v>7</v>
      </c>
      <c r="DD1116" s="10">
        <v>6</v>
      </c>
      <c r="DE1116" s="10">
        <v>7</v>
      </c>
      <c r="DF1116" s="10">
        <v>7</v>
      </c>
      <c r="DG1116" s="10">
        <v>7</v>
      </c>
      <c r="DH1116" s="10">
        <v>7</v>
      </c>
      <c r="DI1116" s="10">
        <v>7</v>
      </c>
      <c r="DJ1116" s="10">
        <v>4</v>
      </c>
      <c r="DK1116" s="10">
        <v>6</v>
      </c>
      <c r="DL1116" s="10">
        <v>7</v>
      </c>
      <c r="DM1116" s="9" t="s">
        <v>154</v>
      </c>
      <c r="DN1116" s="10">
        <v>1996</v>
      </c>
      <c r="DO1116" s="9">
        <f t="shared" si="4"/>
        <v>25</v>
      </c>
      <c r="DP1116" s="9" t="s">
        <v>222</v>
      </c>
      <c r="DQ1116" s="9" t="s">
        <v>156</v>
      </c>
      <c r="DR1116" s="9" t="s">
        <v>170</v>
      </c>
      <c r="DS1116" s="9" t="s">
        <v>137</v>
      </c>
      <c r="DT1116" s="9" t="s">
        <v>181</v>
      </c>
      <c r="DU1116" s="9" t="s">
        <v>223</v>
      </c>
      <c r="DV1116" s="9" t="str">
        <f>VLOOKUP(DU1116,Metadata!$B$2:$C$7,2,FALSE)</f>
        <v>3 - 6 years</v>
      </c>
    </row>
    <row r="1117" spans="1:126">
      <c r="A1117" s="13">
        <v>1116</v>
      </c>
      <c r="B1117" s="9" t="s">
        <v>135</v>
      </c>
      <c r="C1117" s="9" t="str">
        <f>VLOOKUP(B1117,Metadata!$M$2:$N$6,2,FALSE)</f>
        <v>Permanent Employee</v>
      </c>
      <c r="D1117" s="9" t="s">
        <v>136</v>
      </c>
      <c r="E1117" s="9" t="s">
        <v>137</v>
      </c>
      <c r="F1117" s="9" t="s">
        <v>138</v>
      </c>
      <c r="G1117" s="9" t="s">
        <v>172</v>
      </c>
      <c r="H1117" s="9" t="str">
        <f>IF(G1117="","",VLOOKUP(G1117,Metadata!$J$2:$K$22,2,FALSE))</f>
        <v>Porto Metropolitan Area</v>
      </c>
      <c r="I1117" s="9" t="s">
        <v>138</v>
      </c>
      <c r="J1117" s="9" t="str">
        <f>IF(I1117="","",VLOOKUP(I1117,Metadata!$P$2:$Q$43,2,FALSE))</f>
        <v>Europe</v>
      </c>
      <c r="K1117" s="9" t="str">
        <f t="shared" si="0"/>
        <v>Portugal</v>
      </c>
      <c r="L1117" s="9" t="s">
        <v>172</v>
      </c>
      <c r="M1117" s="9" t="str">
        <f>IF(L1117="","",VLOOKUP(L1117,Metadata!$J$2:$K$22,2,FALSE))</f>
        <v>Porto Metropolitan Area</v>
      </c>
      <c r="N1117" s="9" t="s">
        <v>141</v>
      </c>
      <c r="O1117" s="9" t="s">
        <v>137</v>
      </c>
      <c r="P1117" s="9" t="s">
        <v>142</v>
      </c>
      <c r="Q1117" s="10" t="str">
        <f t="shared" si="1"/>
        <v>Full Office Job</v>
      </c>
      <c r="R1117" s="10">
        <v>6</v>
      </c>
      <c r="S1117" s="9" t="s">
        <v>192</v>
      </c>
      <c r="T1117" s="9" t="s">
        <v>137</v>
      </c>
      <c r="U1117" s="9" t="str">
        <f>IF(S1117&lt;&gt;"",S1117,IF(T1117&lt;&gt;"",VLOOKUP(T1117,Metadata!$S$2:$T$228,2,FALSE),""))</f>
        <v>Back-End Developer</v>
      </c>
      <c r="V1117" s="9" t="s">
        <v>268</v>
      </c>
      <c r="W1117" s="9" t="s">
        <v>137</v>
      </c>
      <c r="X1117" s="9" t="s">
        <v>269</v>
      </c>
      <c r="Y1117" s="9" t="s">
        <v>137</v>
      </c>
      <c r="Z1117" s="9" t="s">
        <v>218</v>
      </c>
      <c r="AA1117" s="9" t="s">
        <v>137</v>
      </c>
      <c r="AB1117" s="9" t="s">
        <v>137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 t="s">
        <v>149</v>
      </c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198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10"/>
      <c r="CB1117" s="10" t="str">
        <f t="shared" si="5"/>
        <v/>
      </c>
      <c r="CC1117" s="10"/>
      <c r="CD1117" s="9" t="str">
        <f t="shared" si="2"/>
        <v/>
      </c>
      <c r="CE1117" s="9" t="s">
        <v>168</v>
      </c>
      <c r="CF1117" s="9" t="s">
        <v>169</v>
      </c>
      <c r="CG1117" s="9">
        <f>IF(CF1117="","",VLOOKUP(CF1117,Metadata!$D$2:$H$20,2,FALSE))</f>
        <v>12500</v>
      </c>
      <c r="CH1117" s="9">
        <f>IF(CF1117="","",VLOOKUP(CF1117,Metadata!$D$2:$H$20,4,FALSE))</f>
        <v>0</v>
      </c>
      <c r="CI1117" s="9">
        <f>IF(CF1117="","",VLOOKUP(CF1117,Metadata!$D$2:$H$20,5,FALSE))</f>
        <v>15000</v>
      </c>
      <c r="CJ1117" s="9">
        <f t="shared" si="3"/>
        <v>12500</v>
      </c>
      <c r="CK1117" s="9" t="s">
        <v>153</v>
      </c>
      <c r="CL1117" s="10">
        <v>2</v>
      </c>
      <c r="CM1117" s="10">
        <v>3</v>
      </c>
      <c r="CN1117" s="10">
        <v>5</v>
      </c>
      <c r="CO1117" s="10">
        <v>3</v>
      </c>
      <c r="CP1117" s="10">
        <v>3</v>
      </c>
      <c r="CQ1117" s="10">
        <v>6</v>
      </c>
      <c r="CR1117" s="10">
        <v>1</v>
      </c>
      <c r="CS1117" s="10">
        <v>4</v>
      </c>
      <c r="CT1117" s="10">
        <v>4</v>
      </c>
      <c r="CU1117" s="10">
        <v>4</v>
      </c>
      <c r="CV1117" s="10">
        <v>3</v>
      </c>
      <c r="CW1117" s="10">
        <v>3</v>
      </c>
      <c r="CX1117" s="10">
        <v>5</v>
      </c>
      <c r="CY1117" s="10">
        <v>6</v>
      </c>
      <c r="CZ1117" s="10">
        <v>4</v>
      </c>
      <c r="DA1117" s="10">
        <v>2</v>
      </c>
      <c r="DB1117" s="10">
        <v>2</v>
      </c>
      <c r="DC1117" s="10">
        <v>6</v>
      </c>
      <c r="DD1117" s="10">
        <v>2</v>
      </c>
      <c r="DE1117" s="10">
        <v>3</v>
      </c>
      <c r="DF1117" s="10">
        <v>4</v>
      </c>
      <c r="DG1117" s="10">
        <v>2</v>
      </c>
      <c r="DH1117" s="10">
        <v>4</v>
      </c>
      <c r="DI1117" s="10">
        <v>6</v>
      </c>
      <c r="DJ1117" s="10">
        <v>4</v>
      </c>
      <c r="DK1117" s="10">
        <v>2</v>
      </c>
      <c r="DL1117" s="10">
        <v>2</v>
      </c>
      <c r="DM1117" s="9" t="s">
        <v>154</v>
      </c>
      <c r="DN1117" s="10">
        <v>1992</v>
      </c>
      <c r="DO1117" s="9">
        <f t="shared" si="4"/>
        <v>29</v>
      </c>
      <c r="DP1117" s="9" t="s">
        <v>155</v>
      </c>
      <c r="DQ1117" s="9" t="s">
        <v>156</v>
      </c>
      <c r="DR1117" s="9" t="s">
        <v>157</v>
      </c>
      <c r="DS1117" s="9" t="s">
        <v>137</v>
      </c>
      <c r="DT1117" s="9" t="s">
        <v>181</v>
      </c>
      <c r="DU1117" s="9" t="s">
        <v>168</v>
      </c>
      <c r="DV1117" s="9" t="str">
        <f>VLOOKUP(DU1117,Metadata!$B$2:$C$7,2,FALSE)</f>
        <v>0 - 3 years</v>
      </c>
    </row>
    <row r="1118" spans="1:126">
      <c r="A1118" s="13">
        <v>1117</v>
      </c>
      <c r="B1118" s="9" t="s">
        <v>135</v>
      </c>
      <c r="C1118" s="9" t="str">
        <f>VLOOKUP(B1118,Metadata!$M$2:$N$6,2,FALSE)</f>
        <v>Permanent Employee</v>
      </c>
      <c r="D1118" s="9" t="s">
        <v>159</v>
      </c>
      <c r="E1118" s="9" t="s">
        <v>137</v>
      </c>
      <c r="F1118" s="9" t="s">
        <v>138</v>
      </c>
      <c r="G1118" s="9" t="s">
        <v>140</v>
      </c>
      <c r="H1118" s="9" t="str">
        <f>IF(G1118="","",VLOOKUP(G1118,Metadata!$J$2:$K$22,2,FALSE))</f>
        <v>Lisbon Metropolitan Area</v>
      </c>
      <c r="I1118" s="9" t="s">
        <v>138</v>
      </c>
      <c r="J1118" s="9" t="str">
        <f>IF(I1118="","",VLOOKUP(I1118,Metadata!$P$2:$Q$43,2,FALSE))</f>
        <v>Europe</v>
      </c>
      <c r="K1118" s="9" t="str">
        <f t="shared" si="0"/>
        <v>Portugal</v>
      </c>
      <c r="L1118" s="9" t="s">
        <v>140</v>
      </c>
      <c r="M1118" s="9" t="str">
        <f>IF(L1118="","",VLOOKUP(L1118,Metadata!$J$2:$K$22,2,FALSE))</f>
        <v>Lisbon Metropolitan Area</v>
      </c>
      <c r="N1118" s="9" t="s">
        <v>205</v>
      </c>
      <c r="O1118" s="9" t="s">
        <v>137</v>
      </c>
      <c r="P1118" s="9" t="s">
        <v>137</v>
      </c>
      <c r="Q1118" s="10" t="str">
        <f t="shared" si="1"/>
        <v>Full Office Job</v>
      </c>
      <c r="R1118" s="10">
        <v>7</v>
      </c>
      <c r="S1118" s="9" t="s">
        <v>338</v>
      </c>
      <c r="T1118" s="9" t="s">
        <v>137</v>
      </c>
      <c r="U1118" s="9" t="str">
        <f>IF(S1118&lt;&gt;"",S1118,IF(T1118&lt;&gt;"",VLOOKUP(T1118,Metadata!$S$2:$T$228,2,FALSE),""))</f>
        <v>Solutions Architect</v>
      </c>
      <c r="V1118" s="9" t="s">
        <v>207</v>
      </c>
      <c r="W1118" s="9" t="s">
        <v>137</v>
      </c>
      <c r="X1118" s="9" t="s">
        <v>208</v>
      </c>
      <c r="Y1118" s="9" t="s">
        <v>137</v>
      </c>
      <c r="Z1118" s="9" t="s">
        <v>146</v>
      </c>
      <c r="AA1118" s="9" t="s">
        <v>137</v>
      </c>
      <c r="AB1118" s="9" t="s">
        <v>253</v>
      </c>
      <c r="AC1118" s="9" t="s">
        <v>147</v>
      </c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 t="s">
        <v>150</v>
      </c>
      <c r="BZ1118" s="9" t="s">
        <v>137</v>
      </c>
      <c r="CA1118" s="10"/>
      <c r="CB1118" s="10" t="str">
        <f t="shared" si="5"/>
        <v/>
      </c>
      <c r="CC1118" s="10"/>
      <c r="CD1118" s="9" t="str">
        <f t="shared" si="2"/>
        <v/>
      </c>
      <c r="CE1118" s="9" t="s">
        <v>168</v>
      </c>
      <c r="CF1118" s="9" t="s">
        <v>245</v>
      </c>
      <c r="CG1118" s="9">
        <f>IF(CF1118="","",VLOOKUP(CF1118,Metadata!$D$2:$H$20,2,FALSE))</f>
        <v>42500</v>
      </c>
      <c r="CH1118" s="9">
        <f>IF(CF1118="","",VLOOKUP(CF1118,Metadata!$D$2:$H$20,4,FALSE))</f>
        <v>40000</v>
      </c>
      <c r="CI1118" s="9">
        <f>IF(CF1118="","",VLOOKUP(CF1118,Metadata!$D$2:$H$20,5,FALSE))</f>
        <v>45000</v>
      </c>
      <c r="CJ1118" s="9">
        <f t="shared" si="3"/>
        <v>42500</v>
      </c>
      <c r="CK1118" s="9" t="s">
        <v>153</v>
      </c>
      <c r="CL1118" s="10">
        <v>6</v>
      </c>
      <c r="CM1118" s="10">
        <v>1</v>
      </c>
      <c r="CN1118" s="10">
        <v>5</v>
      </c>
      <c r="CO1118" s="10">
        <v>6</v>
      </c>
      <c r="CP1118" s="10">
        <v>4</v>
      </c>
      <c r="CQ1118" s="10">
        <v>4</v>
      </c>
      <c r="CR1118" s="10">
        <v>6</v>
      </c>
      <c r="CS1118" s="10">
        <v>5</v>
      </c>
      <c r="CT1118" s="10">
        <v>5</v>
      </c>
      <c r="CU1118" s="10">
        <v>6</v>
      </c>
      <c r="CV1118" s="10">
        <v>3</v>
      </c>
      <c r="CW1118" s="10">
        <v>3</v>
      </c>
      <c r="CX1118" s="10">
        <v>5</v>
      </c>
      <c r="CY1118" s="10">
        <v>2</v>
      </c>
      <c r="CZ1118" s="10">
        <v>4</v>
      </c>
      <c r="DA1118" s="10">
        <v>4</v>
      </c>
      <c r="DB1118" s="10">
        <v>5</v>
      </c>
      <c r="DC1118" s="10">
        <v>6</v>
      </c>
      <c r="DD1118" s="10">
        <v>6</v>
      </c>
      <c r="DE1118" s="10">
        <v>6</v>
      </c>
      <c r="DF1118" s="10">
        <v>4</v>
      </c>
      <c r="DG1118" s="10">
        <v>6</v>
      </c>
      <c r="DH1118" s="10">
        <v>2</v>
      </c>
      <c r="DI1118" s="10">
        <v>1</v>
      </c>
      <c r="DJ1118" s="10">
        <v>1</v>
      </c>
      <c r="DK1118" s="10">
        <v>2</v>
      </c>
      <c r="DL1118" s="10">
        <v>1</v>
      </c>
      <c r="DM1118" s="9" t="s">
        <v>154</v>
      </c>
      <c r="DN1118" s="10">
        <v>1975</v>
      </c>
      <c r="DO1118" s="9">
        <f t="shared" si="4"/>
        <v>46</v>
      </c>
      <c r="DP1118" s="9" t="s">
        <v>155</v>
      </c>
      <c r="DQ1118" s="9" t="s">
        <v>156</v>
      </c>
      <c r="DR1118" s="9" t="s">
        <v>157</v>
      </c>
      <c r="DS1118" s="9" t="s">
        <v>137</v>
      </c>
      <c r="DT1118" s="9" t="s">
        <v>181</v>
      </c>
      <c r="DU1118" s="9" t="s">
        <v>158</v>
      </c>
      <c r="DV1118" s="9" t="str">
        <f>VLOOKUP(DU1118,Metadata!$B$2:$C$7,2,FALSE)</f>
        <v>6+ years</v>
      </c>
    </row>
    <row r="1119" spans="1:126">
      <c r="A1119" s="13">
        <v>1118</v>
      </c>
      <c r="B1119" s="9" t="s">
        <v>135</v>
      </c>
      <c r="C1119" s="9" t="str">
        <f>VLOOKUP(B1119,Metadata!$M$2:$N$6,2,FALSE)</f>
        <v>Permanent Employee</v>
      </c>
      <c r="D1119" s="9" t="s">
        <v>159</v>
      </c>
      <c r="E1119" s="9" t="s">
        <v>137</v>
      </c>
      <c r="F1119" s="9" t="s">
        <v>138</v>
      </c>
      <c r="G1119" s="9" t="s">
        <v>213</v>
      </c>
      <c r="H1119" s="9" t="str">
        <f>IF(G1119="","",VLOOKUP(G1119,Metadata!$J$2:$K$22,2,FALSE))</f>
        <v>Centre</v>
      </c>
      <c r="I1119" s="9" t="s">
        <v>138</v>
      </c>
      <c r="J1119" s="9" t="str">
        <f>IF(I1119="","",VLOOKUP(I1119,Metadata!$P$2:$Q$43,2,FALSE))</f>
        <v>Europe</v>
      </c>
      <c r="K1119" s="9" t="str">
        <f t="shared" si="0"/>
        <v>Portugal</v>
      </c>
      <c r="L1119" s="9" t="s">
        <v>172</v>
      </c>
      <c r="M1119" s="9" t="str">
        <f>IF(L1119="","",VLOOKUP(L1119,Metadata!$J$2:$K$22,2,FALSE))</f>
        <v>Porto Metropolitan Area</v>
      </c>
      <c r="N1119" s="9" t="s">
        <v>141</v>
      </c>
      <c r="O1119" s="9" t="s">
        <v>137</v>
      </c>
      <c r="P1119" s="9" t="s">
        <v>142</v>
      </c>
      <c r="Q1119" s="10" t="str">
        <f t="shared" si="1"/>
        <v>Full Office Job</v>
      </c>
      <c r="R1119" s="10">
        <v>6</v>
      </c>
      <c r="S1119" s="9" t="s">
        <v>161</v>
      </c>
      <c r="T1119" s="9" t="s">
        <v>137</v>
      </c>
      <c r="U1119" s="9" t="str">
        <f>IF(S1119&lt;&gt;"",S1119,IF(T1119&lt;&gt;"",VLOOKUP(T1119,Metadata!$S$2:$T$228,2,FALSE),""))</f>
        <v>Full-Stack Developer</v>
      </c>
      <c r="V1119" s="9" t="s">
        <v>162</v>
      </c>
      <c r="W1119" s="9" t="s">
        <v>137</v>
      </c>
      <c r="X1119" s="9" t="s">
        <v>145</v>
      </c>
      <c r="Y1119" s="9" t="s">
        <v>137</v>
      </c>
      <c r="Z1119" s="9" t="s">
        <v>184</v>
      </c>
      <c r="AA1119" s="9" t="s">
        <v>165</v>
      </c>
      <c r="AB1119" s="9" t="s">
        <v>137</v>
      </c>
      <c r="AC1119" s="9"/>
      <c r="AD1119" s="9"/>
      <c r="AE1119" s="9"/>
      <c r="AF1119" s="9"/>
      <c r="AG1119" s="9"/>
      <c r="AH1119" s="9"/>
      <c r="AI1119" s="9"/>
      <c r="AJ1119" s="9" t="s">
        <v>185</v>
      </c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 t="s">
        <v>186</v>
      </c>
      <c r="BO1119" s="9"/>
      <c r="BP1119" s="9"/>
      <c r="BQ1119" s="9"/>
      <c r="BR1119" s="9"/>
      <c r="BS1119" s="9" t="s">
        <v>200</v>
      </c>
      <c r="BT1119" s="9"/>
      <c r="BU1119" s="9"/>
      <c r="BV1119" s="9"/>
      <c r="BW1119" s="9"/>
      <c r="BX1119" s="9"/>
      <c r="BY1119" s="9"/>
      <c r="BZ1119" s="9"/>
      <c r="CA1119" s="10"/>
      <c r="CB1119" s="10" t="str">
        <f t="shared" si="5"/>
        <v/>
      </c>
      <c r="CC1119" s="10"/>
      <c r="CD1119" s="9" t="str">
        <f t="shared" si="2"/>
        <v/>
      </c>
      <c r="CE1119" s="9" t="s">
        <v>232</v>
      </c>
      <c r="CF1119" s="9" t="s">
        <v>225</v>
      </c>
      <c r="CG1119" s="9">
        <f>IF(CF1119="","",VLOOKUP(CF1119,Metadata!$D$2:$H$20,2,FALSE))</f>
        <v>22500</v>
      </c>
      <c r="CH1119" s="9">
        <f>IF(CF1119="","",VLOOKUP(CF1119,Metadata!$D$2:$H$20,4,FALSE))</f>
        <v>20000</v>
      </c>
      <c r="CI1119" s="9">
        <f>IF(CF1119="","",VLOOKUP(CF1119,Metadata!$D$2:$H$20,5,FALSE))</f>
        <v>25000</v>
      </c>
      <c r="CJ1119" s="9">
        <f t="shared" si="3"/>
        <v>22500</v>
      </c>
      <c r="CK1119" s="9" t="s">
        <v>221</v>
      </c>
      <c r="CL1119" s="10">
        <v>7</v>
      </c>
      <c r="CM1119" s="10">
        <v>1</v>
      </c>
      <c r="CN1119" s="10">
        <v>5</v>
      </c>
      <c r="CO1119" s="10">
        <v>6</v>
      </c>
      <c r="CP1119" s="10">
        <v>6</v>
      </c>
      <c r="CQ1119" s="10">
        <v>7</v>
      </c>
      <c r="CR1119" s="10">
        <v>6</v>
      </c>
      <c r="CS1119" s="10">
        <v>6</v>
      </c>
      <c r="CT1119" s="10">
        <v>7</v>
      </c>
      <c r="CU1119" s="10">
        <v>7</v>
      </c>
      <c r="CV1119" s="10">
        <v>6</v>
      </c>
      <c r="CW1119" s="10">
        <v>6</v>
      </c>
      <c r="CX1119" s="10">
        <v>5</v>
      </c>
      <c r="CY1119" s="10">
        <v>6</v>
      </c>
      <c r="CZ1119" s="10">
        <v>6</v>
      </c>
      <c r="DA1119" s="10">
        <v>7</v>
      </c>
      <c r="DB1119" s="10">
        <v>6</v>
      </c>
      <c r="DC1119" s="10">
        <v>7</v>
      </c>
      <c r="DD1119" s="10">
        <v>5</v>
      </c>
      <c r="DE1119" s="10">
        <v>7</v>
      </c>
      <c r="DF1119" s="10">
        <v>7</v>
      </c>
      <c r="DG1119" s="10">
        <v>7</v>
      </c>
      <c r="DH1119" s="10">
        <v>6</v>
      </c>
      <c r="DI1119" s="10">
        <v>7</v>
      </c>
      <c r="DJ1119" s="10">
        <v>4</v>
      </c>
      <c r="DK1119" s="10">
        <v>7</v>
      </c>
      <c r="DL1119" s="10">
        <v>4</v>
      </c>
      <c r="DM1119" s="9" t="s">
        <v>154</v>
      </c>
      <c r="DN1119" s="10">
        <v>1986</v>
      </c>
      <c r="DO1119" s="9">
        <f t="shared" si="4"/>
        <v>35</v>
      </c>
      <c r="DP1119" s="9" t="s">
        <v>222</v>
      </c>
      <c r="DQ1119" s="9" t="s">
        <v>210</v>
      </c>
      <c r="DR1119" s="9" t="s">
        <v>342</v>
      </c>
      <c r="DS1119" s="9" t="s">
        <v>137</v>
      </c>
      <c r="DT1119" s="9" t="s">
        <v>181</v>
      </c>
      <c r="DU1119" s="9" t="s">
        <v>233</v>
      </c>
      <c r="DV1119" s="9" t="str">
        <f>VLOOKUP(DU1119,Metadata!$B$2:$C$7,2,FALSE)</f>
        <v>0 - 3 years</v>
      </c>
    </row>
    <row r="1120" spans="1:126">
      <c r="A1120" s="13">
        <v>1119</v>
      </c>
      <c r="B1120" s="9" t="s">
        <v>135</v>
      </c>
      <c r="C1120" s="9" t="str">
        <f>VLOOKUP(B1120,Metadata!$M$2:$N$6,2,FALSE)</f>
        <v>Permanent Employee</v>
      </c>
      <c r="D1120" s="9" t="s">
        <v>159</v>
      </c>
      <c r="E1120" s="9" t="s">
        <v>137</v>
      </c>
      <c r="F1120" s="9" t="s">
        <v>138</v>
      </c>
      <c r="G1120" s="9" t="s">
        <v>172</v>
      </c>
      <c r="H1120" s="9" t="str">
        <f>IF(G1120="","",VLOOKUP(G1120,Metadata!$J$2:$K$22,2,FALSE))</f>
        <v>Porto Metropolitan Area</v>
      </c>
      <c r="I1120" s="9" t="s">
        <v>138</v>
      </c>
      <c r="J1120" s="9" t="str">
        <f>IF(I1120="","",VLOOKUP(I1120,Metadata!$P$2:$Q$43,2,FALSE))</f>
        <v>Europe</v>
      </c>
      <c r="K1120" s="9" t="str">
        <f t="shared" si="0"/>
        <v>Portugal</v>
      </c>
      <c r="L1120" s="9" t="s">
        <v>172</v>
      </c>
      <c r="M1120" s="9" t="str">
        <f>IF(L1120="","",VLOOKUP(L1120,Metadata!$J$2:$K$22,2,FALSE))</f>
        <v>Porto Metropolitan Area</v>
      </c>
      <c r="N1120" s="9" t="s">
        <v>141</v>
      </c>
      <c r="O1120" s="9" t="s">
        <v>137</v>
      </c>
      <c r="P1120" s="9" t="s">
        <v>191</v>
      </c>
      <c r="Q1120" s="10" t="str">
        <f t="shared" si="1"/>
        <v>Remote Job (full or flexible)</v>
      </c>
      <c r="R1120" s="10">
        <v>4</v>
      </c>
      <c r="S1120" s="9" t="s">
        <v>216</v>
      </c>
      <c r="T1120" s="9" t="s">
        <v>137</v>
      </c>
      <c r="U1120" s="9" t="str">
        <f>IF(S1120&lt;&gt;"",S1120,IF(T1120&lt;&gt;"",VLOOKUP(T1120,Metadata!$S$2:$T$228,2,FALSE),""))</f>
        <v>Front-End Developer</v>
      </c>
      <c r="V1120" s="9" t="s">
        <v>174</v>
      </c>
      <c r="W1120" s="9" t="s">
        <v>137</v>
      </c>
      <c r="X1120" s="9" t="s">
        <v>163</v>
      </c>
      <c r="Y1120" s="9" t="s">
        <v>137</v>
      </c>
      <c r="Z1120" s="9" t="s">
        <v>262</v>
      </c>
      <c r="AA1120" s="9" t="s">
        <v>165</v>
      </c>
      <c r="AB1120" s="9" t="s">
        <v>137</v>
      </c>
      <c r="AC1120" s="9"/>
      <c r="AD1120" s="9"/>
      <c r="AE1120" s="9"/>
      <c r="AF1120" s="9" t="s">
        <v>243</v>
      </c>
      <c r="AG1120" s="9"/>
      <c r="AH1120" s="9"/>
      <c r="AI1120" s="9"/>
      <c r="AJ1120" s="9" t="s">
        <v>185</v>
      </c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 t="s">
        <v>178</v>
      </c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 t="s">
        <v>186</v>
      </c>
      <c r="BO1120" s="9" t="s">
        <v>257</v>
      </c>
      <c r="BP1120" s="9" t="s">
        <v>179</v>
      </c>
      <c r="BQ1120" s="9"/>
      <c r="BR1120" s="9" t="s">
        <v>247</v>
      </c>
      <c r="BS1120" s="9"/>
      <c r="BT1120" s="9"/>
      <c r="BU1120" s="9"/>
      <c r="BV1120" s="9"/>
      <c r="BW1120" s="9"/>
      <c r="BX1120" s="9"/>
      <c r="BY1120" s="9"/>
      <c r="BZ1120" s="9"/>
      <c r="CA1120" s="10"/>
      <c r="CB1120" s="10" t="str">
        <f t="shared" si="5"/>
        <v/>
      </c>
      <c r="CC1120" s="10"/>
      <c r="CD1120" s="9" t="str">
        <f t="shared" si="2"/>
        <v/>
      </c>
      <c r="CE1120" s="9" t="s">
        <v>168</v>
      </c>
      <c r="CF1120" s="9" t="s">
        <v>188</v>
      </c>
      <c r="CG1120" s="9">
        <f>IF(CF1120="","",VLOOKUP(CF1120,Metadata!$D$2:$H$20,2,FALSE))</f>
        <v>17500</v>
      </c>
      <c r="CH1120" s="9">
        <f>IF(CF1120="","",VLOOKUP(CF1120,Metadata!$D$2:$H$20,4,FALSE))</f>
        <v>15000</v>
      </c>
      <c r="CI1120" s="9">
        <f>IF(CF1120="","",VLOOKUP(CF1120,Metadata!$D$2:$H$20,5,FALSE))</f>
        <v>20000</v>
      </c>
      <c r="CJ1120" s="9">
        <f t="shared" si="3"/>
        <v>17500</v>
      </c>
      <c r="CK1120" s="9" t="s">
        <v>189</v>
      </c>
      <c r="CL1120" s="10">
        <v>2</v>
      </c>
      <c r="CM1120" s="10">
        <v>4</v>
      </c>
      <c r="CN1120" s="10">
        <v>6</v>
      </c>
      <c r="CO1120" s="10">
        <v>7</v>
      </c>
      <c r="CP1120" s="10">
        <v>7</v>
      </c>
      <c r="CQ1120" s="10">
        <v>7</v>
      </c>
      <c r="CR1120" s="10">
        <v>4</v>
      </c>
      <c r="CS1120" s="10">
        <v>4</v>
      </c>
      <c r="CT1120" s="10">
        <v>7</v>
      </c>
      <c r="CU1120" s="10">
        <v>6</v>
      </c>
      <c r="CV1120" s="10">
        <v>4</v>
      </c>
      <c r="CW1120" s="10">
        <v>3</v>
      </c>
      <c r="CX1120" s="10">
        <v>5</v>
      </c>
      <c r="CY1120" s="10">
        <v>6</v>
      </c>
      <c r="CZ1120" s="10">
        <v>7</v>
      </c>
      <c r="DA1120" s="10">
        <v>6</v>
      </c>
      <c r="DB1120" s="10">
        <v>5</v>
      </c>
      <c r="DC1120" s="10">
        <v>7</v>
      </c>
      <c r="DD1120" s="10">
        <v>4</v>
      </c>
      <c r="DE1120" s="10">
        <v>7</v>
      </c>
      <c r="DF1120" s="10">
        <v>5</v>
      </c>
      <c r="DG1120" s="10">
        <v>7</v>
      </c>
      <c r="DH1120" s="10">
        <v>2</v>
      </c>
      <c r="DI1120" s="10">
        <v>2</v>
      </c>
      <c r="DJ1120" s="10">
        <v>4</v>
      </c>
      <c r="DK1120" s="10">
        <v>4</v>
      </c>
      <c r="DL1120" s="10">
        <v>3</v>
      </c>
      <c r="DM1120" s="9" t="s">
        <v>154</v>
      </c>
      <c r="DN1120" s="10">
        <v>1993</v>
      </c>
      <c r="DO1120" s="9">
        <f t="shared" si="4"/>
        <v>28</v>
      </c>
      <c r="DP1120" s="9" t="s">
        <v>155</v>
      </c>
      <c r="DQ1120" s="9" t="s">
        <v>202</v>
      </c>
      <c r="DR1120" s="9" t="s">
        <v>157</v>
      </c>
      <c r="DS1120" s="9" t="s">
        <v>137</v>
      </c>
      <c r="DT1120" s="9" t="s">
        <v>181</v>
      </c>
      <c r="DU1120" s="9" t="s">
        <v>223</v>
      </c>
      <c r="DV1120" s="9" t="str">
        <f>VLOOKUP(DU1120,Metadata!$B$2:$C$7,2,FALSE)</f>
        <v>3 - 6 years</v>
      </c>
    </row>
    <row r="1121" spans="1:126">
      <c r="A1121" s="13">
        <v>1120</v>
      </c>
      <c r="B1121" s="9" t="s">
        <v>135</v>
      </c>
      <c r="C1121" s="9" t="str">
        <f>VLOOKUP(B1121,Metadata!$M$2:$N$6,2,FALSE)</f>
        <v>Permanent Employee</v>
      </c>
      <c r="D1121" s="9" t="s">
        <v>159</v>
      </c>
      <c r="E1121" s="9" t="s">
        <v>137</v>
      </c>
      <c r="F1121" s="9" t="s">
        <v>138</v>
      </c>
      <c r="G1121" s="9" t="s">
        <v>140</v>
      </c>
      <c r="H1121" s="9" t="str">
        <f>IF(G1121="","",VLOOKUP(G1121,Metadata!$J$2:$K$22,2,FALSE))</f>
        <v>Lisbon Metropolitan Area</v>
      </c>
      <c r="I1121" s="9" t="s">
        <v>292</v>
      </c>
      <c r="J1121" s="9" t="str">
        <f>IF(I1121="","",VLOOKUP(I1121,Metadata!$P$2:$Q$43,2,FALSE))</f>
        <v>North America</v>
      </c>
      <c r="K1121" s="9" t="str">
        <f t="shared" si="0"/>
        <v>International</v>
      </c>
      <c r="L1121" s="9" t="s">
        <v>137</v>
      </c>
      <c r="M1121" s="9" t="str">
        <f>IF(L1121="","",VLOOKUP(L1121,Metadata!$J$2:$K$22,2,FALSE))</f>
        <v/>
      </c>
      <c r="N1121" s="9" t="s">
        <v>141</v>
      </c>
      <c r="O1121" s="9" t="s">
        <v>137</v>
      </c>
      <c r="P1121" s="9" t="s">
        <v>191</v>
      </c>
      <c r="Q1121" s="10" t="str">
        <f t="shared" si="1"/>
        <v>Remote Job (full or flexible)</v>
      </c>
      <c r="R1121" s="10">
        <v>7</v>
      </c>
      <c r="S1121" s="9" t="s">
        <v>137</v>
      </c>
      <c r="T1121" s="9" t="s">
        <v>574</v>
      </c>
      <c r="U1121" s="9" t="str">
        <f>IF(S1121&lt;&gt;"",S1121,IF(T1121&lt;&gt;"",VLOOKUP(T1121,Metadata!$S$2:$T$228,2,FALSE),""))</f>
        <v>CTO</v>
      </c>
      <c r="V1121" s="9" t="s">
        <v>256</v>
      </c>
      <c r="W1121" s="9" t="s">
        <v>137</v>
      </c>
      <c r="X1121" s="9" t="s">
        <v>242</v>
      </c>
      <c r="Y1121" s="9" t="s">
        <v>137</v>
      </c>
      <c r="Z1121" s="9" t="s">
        <v>146</v>
      </c>
      <c r="AA1121" s="9" t="s">
        <v>165</v>
      </c>
      <c r="AB1121" s="9" t="s">
        <v>137</v>
      </c>
      <c r="AC1121" s="9"/>
      <c r="AD1121" s="9"/>
      <c r="AE1121" s="9"/>
      <c r="AF1121" s="9"/>
      <c r="AG1121" s="9"/>
      <c r="AH1121" s="9"/>
      <c r="AI1121" s="9"/>
      <c r="AJ1121" s="9" t="s">
        <v>185</v>
      </c>
      <c r="AK1121" s="9" t="s">
        <v>302</v>
      </c>
      <c r="AL1121" s="9" t="s">
        <v>177</v>
      </c>
      <c r="AM1121" s="9"/>
      <c r="AN1121" s="9"/>
      <c r="AO1121" s="9"/>
      <c r="AP1121" s="9"/>
      <c r="AQ1121" s="9"/>
      <c r="AR1121" s="9"/>
      <c r="AS1121" s="9"/>
      <c r="AT1121" s="9" t="s">
        <v>324</v>
      </c>
      <c r="AU1121" s="9"/>
      <c r="AV1121" s="9"/>
      <c r="AW1121" s="9"/>
      <c r="AX1121" s="9"/>
      <c r="AY1121" s="9"/>
      <c r="AZ1121" s="9"/>
      <c r="BA1121" s="9" t="s">
        <v>178</v>
      </c>
      <c r="BB1121" s="9" t="s">
        <v>284</v>
      </c>
      <c r="BC1121" s="9"/>
      <c r="BD1121" s="9" t="s">
        <v>330</v>
      </c>
      <c r="BE1121" s="9"/>
      <c r="BF1121" s="9"/>
      <c r="BG1121" s="9"/>
      <c r="BH1121" s="9"/>
      <c r="BI1121" s="9"/>
      <c r="BJ1121" s="9"/>
      <c r="BK1121" s="9"/>
      <c r="BL1121" s="9"/>
      <c r="BM1121" s="9" t="s">
        <v>303</v>
      </c>
      <c r="BN1121" s="9" t="s">
        <v>186</v>
      </c>
      <c r="BO1121" s="9"/>
      <c r="BP1121" s="9"/>
      <c r="BQ1121" s="9"/>
      <c r="BR1121" s="9"/>
      <c r="BS1121" s="9" t="s">
        <v>200</v>
      </c>
      <c r="BT1121" s="9"/>
      <c r="BU1121" s="9"/>
      <c r="BV1121" s="9"/>
      <c r="BW1121" s="9"/>
      <c r="BX1121" s="9"/>
      <c r="BY1121" s="9"/>
      <c r="BZ1121" s="9"/>
      <c r="CA1121" s="10"/>
      <c r="CB1121" s="10" t="str">
        <f t="shared" si="5"/>
        <v/>
      </c>
      <c r="CC1121" s="10"/>
      <c r="CD1121" s="9" t="str">
        <f t="shared" si="2"/>
        <v/>
      </c>
      <c r="CE1121" s="9" t="s">
        <v>151</v>
      </c>
      <c r="CF1121" s="9" t="s">
        <v>337</v>
      </c>
      <c r="CG1121" s="9">
        <f>IF(CF1121="","",VLOOKUP(CF1121,Metadata!$D$2:$H$20,2,FALSE))</f>
        <v>67500</v>
      </c>
      <c r="CH1121" s="9">
        <f>IF(CF1121="","",VLOOKUP(CF1121,Metadata!$D$2:$H$20,4,FALSE))</f>
        <v>65000</v>
      </c>
      <c r="CI1121" s="9">
        <f>IF(CF1121="","",VLOOKUP(CF1121,Metadata!$D$2:$H$20,5,FALSE))</f>
        <v>70000</v>
      </c>
      <c r="CJ1121" s="9">
        <f t="shared" si="3"/>
        <v>67500</v>
      </c>
      <c r="CK1121" s="9" t="s">
        <v>201</v>
      </c>
      <c r="CL1121" s="10">
        <v>1</v>
      </c>
      <c r="CM1121" s="10">
        <v>1</v>
      </c>
      <c r="CN1121" s="10">
        <v>7</v>
      </c>
      <c r="CO1121" s="10">
        <v>7</v>
      </c>
      <c r="CP1121" s="10">
        <v>1</v>
      </c>
      <c r="CQ1121" s="10">
        <v>7</v>
      </c>
      <c r="CR1121" s="10">
        <v>7</v>
      </c>
      <c r="CS1121" s="10">
        <v>7</v>
      </c>
      <c r="CT1121" s="10">
        <v>7</v>
      </c>
      <c r="CU1121" s="10">
        <v>1</v>
      </c>
      <c r="CV1121" s="10">
        <v>1</v>
      </c>
      <c r="CW1121" s="10">
        <v>1</v>
      </c>
      <c r="CX1121" s="10">
        <v>7</v>
      </c>
      <c r="CY1121" s="10">
        <v>5</v>
      </c>
      <c r="CZ1121" s="10">
        <v>5</v>
      </c>
      <c r="DA1121" s="10">
        <v>1</v>
      </c>
      <c r="DB1121" s="10">
        <v>1</v>
      </c>
      <c r="DC1121" s="10">
        <v>7</v>
      </c>
      <c r="DD1121" s="10">
        <v>1</v>
      </c>
      <c r="DE1121" s="10">
        <v>7</v>
      </c>
      <c r="DF1121" s="10">
        <v>4</v>
      </c>
      <c r="DG1121" s="10">
        <v>6</v>
      </c>
      <c r="DH1121" s="10">
        <v>1</v>
      </c>
      <c r="DI1121" s="10">
        <v>7</v>
      </c>
      <c r="DJ1121" s="10">
        <v>1</v>
      </c>
      <c r="DK1121" s="10">
        <v>1</v>
      </c>
      <c r="DL1121" s="10">
        <v>7</v>
      </c>
      <c r="DM1121" s="9" t="s">
        <v>154</v>
      </c>
      <c r="DN1121" s="10">
        <v>1980</v>
      </c>
      <c r="DO1121" s="9">
        <f t="shared" si="4"/>
        <v>41</v>
      </c>
      <c r="DP1121" s="9" t="s">
        <v>155</v>
      </c>
      <c r="DQ1121" s="9" t="s">
        <v>156</v>
      </c>
      <c r="DR1121" s="9" t="s">
        <v>157</v>
      </c>
      <c r="DS1121" s="9" t="s">
        <v>137</v>
      </c>
      <c r="DT1121" s="9" t="s">
        <v>181</v>
      </c>
      <c r="DU1121" s="9" t="s">
        <v>158</v>
      </c>
      <c r="DV1121" s="9" t="str">
        <f>VLOOKUP(DU1121,Metadata!$B$2:$C$7,2,FALSE)</f>
        <v>6+ years</v>
      </c>
    </row>
    <row r="1122" spans="1:126">
      <c r="A1122" s="13">
        <v>1121</v>
      </c>
      <c r="B1122" s="9" t="s">
        <v>135</v>
      </c>
      <c r="C1122" s="9" t="str">
        <f>VLOOKUP(B1122,Metadata!$M$2:$N$6,2,FALSE)</f>
        <v>Permanent Employee</v>
      </c>
      <c r="D1122" s="9" t="s">
        <v>159</v>
      </c>
      <c r="E1122" s="9" t="s">
        <v>137</v>
      </c>
      <c r="F1122" s="9" t="s">
        <v>138</v>
      </c>
      <c r="G1122" s="9" t="s">
        <v>160</v>
      </c>
      <c r="H1122" s="9" t="str">
        <f>IF(G1122="","",VLOOKUP(G1122,Metadata!$J$2:$K$22,2,FALSE))</f>
        <v>Centre</v>
      </c>
      <c r="I1122" s="9" t="s">
        <v>138</v>
      </c>
      <c r="J1122" s="9" t="str">
        <f>IF(I1122="","",VLOOKUP(I1122,Metadata!$P$2:$Q$43,2,FALSE))</f>
        <v>Europe</v>
      </c>
      <c r="K1122" s="9" t="str">
        <f t="shared" si="0"/>
        <v>Portugal</v>
      </c>
      <c r="L1122" s="9" t="s">
        <v>140</v>
      </c>
      <c r="M1122" s="9" t="str">
        <f>IF(L1122="","",VLOOKUP(L1122,Metadata!$J$2:$K$22,2,FALSE))</f>
        <v>Lisbon Metropolitan Area</v>
      </c>
      <c r="N1122" s="9" t="s">
        <v>141</v>
      </c>
      <c r="O1122" s="9" t="s">
        <v>137</v>
      </c>
      <c r="P1122" s="9" t="s">
        <v>191</v>
      </c>
      <c r="Q1122" s="10" t="str">
        <f t="shared" si="1"/>
        <v>Remote Job (full or flexible)</v>
      </c>
      <c r="R1122" s="10">
        <v>6</v>
      </c>
      <c r="S1122" s="9" t="s">
        <v>161</v>
      </c>
      <c r="T1122" s="9" t="s">
        <v>137</v>
      </c>
      <c r="U1122" s="9" t="str">
        <f>IF(S1122&lt;&gt;"",S1122,IF(T1122&lt;&gt;"",VLOOKUP(T1122,Metadata!$S$2:$T$228,2,FALSE),""))</f>
        <v>Full-Stack Developer</v>
      </c>
      <c r="V1122" s="9" t="s">
        <v>162</v>
      </c>
      <c r="W1122" s="9" t="s">
        <v>137</v>
      </c>
      <c r="X1122" s="9" t="s">
        <v>163</v>
      </c>
      <c r="Y1122" s="9" t="s">
        <v>137</v>
      </c>
      <c r="Z1122" s="9" t="s">
        <v>193</v>
      </c>
      <c r="AA1122" s="9" t="s">
        <v>165</v>
      </c>
      <c r="AB1122" s="9" t="s">
        <v>137</v>
      </c>
      <c r="AC1122" s="9" t="s">
        <v>147</v>
      </c>
      <c r="AD1122" s="9"/>
      <c r="AE1122" s="9" t="s">
        <v>194</v>
      </c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 t="s">
        <v>178</v>
      </c>
      <c r="BB1122" s="9"/>
      <c r="BC1122" s="9"/>
      <c r="BD1122" s="9"/>
      <c r="BE1122" s="9"/>
      <c r="BF1122" s="9"/>
      <c r="BG1122" s="9"/>
      <c r="BH1122" s="9"/>
      <c r="BI1122" s="9"/>
      <c r="BJ1122" s="9" t="s">
        <v>167</v>
      </c>
      <c r="BK1122" s="9" t="s">
        <v>198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10"/>
      <c r="CB1122" s="10" t="str">
        <f t="shared" si="5"/>
        <v/>
      </c>
      <c r="CC1122" s="10"/>
      <c r="CD1122" s="9" t="str">
        <f t="shared" si="2"/>
        <v/>
      </c>
      <c r="CE1122" s="9" t="s">
        <v>151</v>
      </c>
      <c r="CF1122" s="9" t="s">
        <v>188</v>
      </c>
      <c r="CG1122" s="9">
        <f>IF(CF1122="","",VLOOKUP(CF1122,Metadata!$D$2:$H$20,2,FALSE))</f>
        <v>17500</v>
      </c>
      <c r="CH1122" s="9">
        <f>IF(CF1122="","",VLOOKUP(CF1122,Metadata!$D$2:$H$20,4,FALSE))</f>
        <v>15000</v>
      </c>
      <c r="CI1122" s="9">
        <f>IF(CF1122="","",VLOOKUP(CF1122,Metadata!$D$2:$H$20,5,FALSE))</f>
        <v>20000</v>
      </c>
      <c r="CJ1122" s="9">
        <f t="shared" si="3"/>
        <v>17500</v>
      </c>
      <c r="CK1122" s="9" t="s">
        <v>153</v>
      </c>
      <c r="CL1122" s="10">
        <v>1</v>
      </c>
      <c r="CM1122" s="10">
        <v>4</v>
      </c>
      <c r="CN1122" s="10">
        <v>7</v>
      </c>
      <c r="CO1122" s="10">
        <v>6</v>
      </c>
      <c r="CP1122" s="10">
        <v>5</v>
      </c>
      <c r="CQ1122" s="10">
        <v>5</v>
      </c>
      <c r="CR1122" s="10">
        <v>6</v>
      </c>
      <c r="CS1122" s="10">
        <v>7</v>
      </c>
      <c r="CT1122" s="10">
        <v>5</v>
      </c>
      <c r="CU1122" s="10">
        <v>5</v>
      </c>
      <c r="CV1122" s="10">
        <v>6</v>
      </c>
      <c r="CW1122" s="10">
        <v>6</v>
      </c>
      <c r="CX1122" s="10">
        <v>5</v>
      </c>
      <c r="CY1122" s="10">
        <v>4</v>
      </c>
      <c r="CZ1122" s="10">
        <v>4</v>
      </c>
      <c r="DA1122" s="10">
        <v>3</v>
      </c>
      <c r="DB1122" s="10">
        <v>4</v>
      </c>
      <c r="DC1122" s="10">
        <v>7</v>
      </c>
      <c r="DD1122" s="10">
        <v>5</v>
      </c>
      <c r="DE1122" s="10">
        <v>6</v>
      </c>
      <c r="DF1122" s="10">
        <v>5</v>
      </c>
      <c r="DG1122" s="10">
        <v>7</v>
      </c>
      <c r="DH1122" s="10">
        <v>6</v>
      </c>
      <c r="DI1122" s="10">
        <v>4</v>
      </c>
      <c r="DJ1122" s="10">
        <v>4</v>
      </c>
      <c r="DK1122" s="10">
        <v>3</v>
      </c>
      <c r="DL1122" s="10">
        <v>3</v>
      </c>
      <c r="DM1122" s="9" t="s">
        <v>154</v>
      </c>
      <c r="DN1122" s="10">
        <v>1989</v>
      </c>
      <c r="DO1122" s="9">
        <f t="shared" si="4"/>
        <v>32</v>
      </c>
      <c r="DP1122" s="9" t="s">
        <v>155</v>
      </c>
      <c r="DQ1122" s="9" t="s">
        <v>202</v>
      </c>
      <c r="DR1122" s="9" t="s">
        <v>157</v>
      </c>
      <c r="DS1122" s="9" t="s">
        <v>137</v>
      </c>
      <c r="DT1122" s="9" t="s">
        <v>181</v>
      </c>
      <c r="DU1122" s="9" t="s">
        <v>223</v>
      </c>
      <c r="DV1122" s="9" t="str">
        <f>VLOOKUP(DU1122,Metadata!$B$2:$C$7,2,FALSE)</f>
        <v>3 - 6 years</v>
      </c>
    </row>
    <row r="1123" spans="1:126">
      <c r="A1123" s="13">
        <v>1122</v>
      </c>
      <c r="B1123" s="9" t="s">
        <v>135</v>
      </c>
      <c r="C1123" s="9" t="str">
        <f>VLOOKUP(B1123,Metadata!$M$2:$N$6,2,FALSE)</f>
        <v>Permanent Employee</v>
      </c>
      <c r="D1123" s="9" t="s">
        <v>136</v>
      </c>
      <c r="E1123" s="9" t="s">
        <v>137</v>
      </c>
      <c r="F1123" s="9" t="s">
        <v>138</v>
      </c>
      <c r="G1123" s="9" t="s">
        <v>140</v>
      </c>
      <c r="H1123" s="9" t="str">
        <f>IF(G1123="","",VLOOKUP(G1123,Metadata!$J$2:$K$22,2,FALSE))</f>
        <v>Lisbon Metropolitan Area</v>
      </c>
      <c r="I1123" s="9" t="s">
        <v>138</v>
      </c>
      <c r="J1123" s="9" t="str">
        <f>IF(I1123="","",VLOOKUP(I1123,Metadata!$P$2:$Q$43,2,FALSE))</f>
        <v>Europe</v>
      </c>
      <c r="K1123" s="9" t="str">
        <f t="shared" si="0"/>
        <v>Portugal</v>
      </c>
      <c r="L1123" s="9" t="s">
        <v>140</v>
      </c>
      <c r="M1123" s="9" t="str">
        <f>IF(L1123="","",VLOOKUP(L1123,Metadata!$J$2:$K$22,2,FALSE))</f>
        <v>Lisbon Metropolitan Area</v>
      </c>
      <c r="N1123" s="9" t="s">
        <v>141</v>
      </c>
      <c r="O1123" s="9" t="s">
        <v>137</v>
      </c>
      <c r="P1123" s="9" t="s">
        <v>142</v>
      </c>
      <c r="Q1123" s="10" t="str">
        <f t="shared" si="1"/>
        <v>Full Office Job</v>
      </c>
      <c r="R1123" s="10">
        <v>7</v>
      </c>
      <c r="S1123" s="9" t="s">
        <v>229</v>
      </c>
      <c r="T1123" s="9" t="s">
        <v>137</v>
      </c>
      <c r="U1123" s="9" t="str">
        <f>IF(S1123&lt;&gt;"",S1123,IF(T1123&lt;&gt;"",VLOOKUP(T1123,Metadata!$S$2:$T$228,2,FALSE),""))</f>
        <v>Project Manager</v>
      </c>
      <c r="V1123" s="9" t="s">
        <v>207</v>
      </c>
      <c r="W1123" s="9" t="s">
        <v>137</v>
      </c>
      <c r="X1123" s="9" t="s">
        <v>145</v>
      </c>
      <c r="Y1123" s="9" t="s">
        <v>137</v>
      </c>
      <c r="Z1123" s="9" t="s">
        <v>146</v>
      </c>
      <c r="AA1123" s="9" t="s">
        <v>137</v>
      </c>
      <c r="AB1123" s="9" t="s">
        <v>137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 t="s">
        <v>150</v>
      </c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 t="s">
        <v>150</v>
      </c>
      <c r="BZ1123" s="9" t="s">
        <v>137</v>
      </c>
      <c r="CA1123" s="10"/>
      <c r="CB1123" s="10" t="str">
        <f t="shared" si="5"/>
        <v/>
      </c>
      <c r="CC1123" s="10"/>
      <c r="CD1123" s="9" t="str">
        <f t="shared" si="2"/>
        <v/>
      </c>
      <c r="CE1123" s="9" t="s">
        <v>151</v>
      </c>
      <c r="CF1123" s="9" t="s">
        <v>245</v>
      </c>
      <c r="CG1123" s="9">
        <f>IF(CF1123="","",VLOOKUP(CF1123,Metadata!$D$2:$H$20,2,FALSE))</f>
        <v>42500</v>
      </c>
      <c r="CH1123" s="9">
        <f>IF(CF1123="","",VLOOKUP(CF1123,Metadata!$D$2:$H$20,4,FALSE))</f>
        <v>40000</v>
      </c>
      <c r="CI1123" s="9">
        <f>IF(CF1123="","",VLOOKUP(CF1123,Metadata!$D$2:$H$20,5,FALSE))</f>
        <v>45000</v>
      </c>
      <c r="CJ1123" s="9">
        <f t="shared" si="3"/>
        <v>42500</v>
      </c>
      <c r="CK1123" s="9" t="s">
        <v>189</v>
      </c>
      <c r="CL1123" s="10">
        <v>5</v>
      </c>
      <c r="CM1123" s="10">
        <v>4</v>
      </c>
      <c r="CN1123" s="10">
        <v>7</v>
      </c>
      <c r="CO1123" s="10">
        <v>6</v>
      </c>
      <c r="CP1123" s="10">
        <v>3</v>
      </c>
      <c r="CQ1123" s="10">
        <v>6</v>
      </c>
      <c r="CR1123" s="10">
        <v>6</v>
      </c>
      <c r="CS1123" s="10">
        <v>7</v>
      </c>
      <c r="CT1123" s="10">
        <v>6</v>
      </c>
      <c r="CU1123" s="10">
        <v>4</v>
      </c>
      <c r="CV1123" s="10">
        <v>6</v>
      </c>
      <c r="CW1123" s="10">
        <v>7</v>
      </c>
      <c r="CX1123" s="10">
        <v>6</v>
      </c>
      <c r="CY1123" s="10">
        <v>6</v>
      </c>
      <c r="CZ1123" s="10">
        <v>4</v>
      </c>
      <c r="DA1123" s="10">
        <v>5</v>
      </c>
      <c r="DB1123" s="10">
        <v>5</v>
      </c>
      <c r="DC1123" s="10">
        <v>7</v>
      </c>
      <c r="DD1123" s="10">
        <v>5</v>
      </c>
      <c r="DE1123" s="10">
        <v>7</v>
      </c>
      <c r="DF1123" s="10">
        <v>5</v>
      </c>
      <c r="DG1123" s="10">
        <v>6</v>
      </c>
      <c r="DH1123" s="10">
        <v>7</v>
      </c>
      <c r="DI1123" s="10">
        <v>7</v>
      </c>
      <c r="DJ1123" s="10">
        <v>5</v>
      </c>
      <c r="DK1123" s="10">
        <v>5</v>
      </c>
      <c r="DL1123" s="10">
        <v>5</v>
      </c>
      <c r="DM1123" s="9" t="s">
        <v>154</v>
      </c>
      <c r="DN1123" s="10">
        <v>1985</v>
      </c>
      <c r="DO1123" s="9">
        <f t="shared" si="4"/>
        <v>36</v>
      </c>
      <c r="DP1123" s="9" t="s">
        <v>222</v>
      </c>
      <c r="DQ1123" s="9" t="s">
        <v>156</v>
      </c>
      <c r="DR1123" s="9" t="s">
        <v>170</v>
      </c>
      <c r="DS1123" s="9" t="s">
        <v>137</v>
      </c>
      <c r="DT1123" s="9" t="s">
        <v>181</v>
      </c>
      <c r="DU1123" s="9" t="s">
        <v>158</v>
      </c>
      <c r="DV1123" s="9" t="str">
        <f>VLOOKUP(DU1123,Metadata!$B$2:$C$7,2,FALSE)</f>
        <v>6+ years</v>
      </c>
    </row>
    <row r="1124" spans="1:126">
      <c r="A1124" s="13">
        <v>1123</v>
      </c>
      <c r="B1124" s="9" t="s">
        <v>135</v>
      </c>
      <c r="C1124" s="9" t="str">
        <f>VLOOKUP(B1124,Metadata!$M$2:$N$6,2,FALSE)</f>
        <v>Permanent Employee</v>
      </c>
      <c r="D1124" s="9" t="s">
        <v>159</v>
      </c>
      <c r="E1124" s="9" t="s">
        <v>137</v>
      </c>
      <c r="F1124" s="9" t="s">
        <v>138</v>
      </c>
      <c r="G1124" s="9" t="s">
        <v>172</v>
      </c>
      <c r="H1124" s="9" t="str">
        <f>IF(G1124="","",VLOOKUP(G1124,Metadata!$J$2:$K$22,2,FALSE))</f>
        <v>Porto Metropolitan Area</v>
      </c>
      <c r="I1124" s="9" t="s">
        <v>138</v>
      </c>
      <c r="J1124" s="9" t="str">
        <f>IF(I1124="","",VLOOKUP(I1124,Metadata!$P$2:$Q$43,2,FALSE))</f>
        <v>Europe</v>
      </c>
      <c r="K1124" s="9" t="str">
        <f t="shared" si="0"/>
        <v>Portugal</v>
      </c>
      <c r="L1124" s="9" t="s">
        <v>172</v>
      </c>
      <c r="M1124" s="9" t="str">
        <f>IF(L1124="","",VLOOKUP(L1124,Metadata!$J$2:$K$22,2,FALSE))</f>
        <v>Porto Metropolitan Area</v>
      </c>
      <c r="N1124" s="9" t="s">
        <v>141</v>
      </c>
      <c r="O1124" s="9" t="s">
        <v>137</v>
      </c>
      <c r="P1124" s="9" t="s">
        <v>142</v>
      </c>
      <c r="Q1124" s="10" t="str">
        <f t="shared" si="1"/>
        <v>Full Office Job</v>
      </c>
      <c r="R1124" s="10">
        <v>6</v>
      </c>
      <c r="S1124" s="9" t="s">
        <v>282</v>
      </c>
      <c r="T1124" s="9" t="s">
        <v>137</v>
      </c>
      <c r="U1124" s="9" t="str">
        <f>IF(S1124&lt;&gt;"",S1124,IF(T1124&lt;&gt;"",VLOOKUP(T1124,Metadata!$S$2:$T$228,2,FALSE),""))</f>
        <v>Computer &amp; Network Security</v>
      </c>
      <c r="V1124" s="9" t="s">
        <v>137</v>
      </c>
      <c r="W1124" s="9" t="s">
        <v>575</v>
      </c>
      <c r="X1124" s="9" t="s">
        <v>163</v>
      </c>
      <c r="Y1124" s="9" t="s">
        <v>137</v>
      </c>
      <c r="Z1124" s="9" t="s">
        <v>146</v>
      </c>
      <c r="AA1124" s="9" t="s">
        <v>137</v>
      </c>
      <c r="AB1124" s="9" t="s">
        <v>137</v>
      </c>
      <c r="AC1124" s="9"/>
      <c r="AD1124" s="9" t="s">
        <v>148</v>
      </c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198</v>
      </c>
      <c r="BL1124" s="9" t="s">
        <v>199</v>
      </c>
      <c r="BM1124" s="9"/>
      <c r="BN1124" s="9"/>
      <c r="BO1124" s="9"/>
      <c r="BP1124" s="9"/>
      <c r="BQ1124" s="9" t="s">
        <v>219</v>
      </c>
      <c r="BR1124" s="9"/>
      <c r="BS1124" s="9"/>
      <c r="BT1124" s="9"/>
      <c r="BU1124" s="9"/>
      <c r="BV1124" s="9"/>
      <c r="BW1124" s="9"/>
      <c r="BX1124" s="9"/>
      <c r="BY1124" s="9"/>
      <c r="BZ1124" s="9"/>
      <c r="CA1124" s="10"/>
      <c r="CB1124" s="10" t="str">
        <f t="shared" si="5"/>
        <v/>
      </c>
      <c r="CC1124" s="10"/>
      <c r="CD1124" s="9" t="str">
        <f t="shared" si="2"/>
        <v/>
      </c>
      <c r="CE1124" s="9" t="s">
        <v>168</v>
      </c>
      <c r="CF1124" s="9" t="s">
        <v>188</v>
      </c>
      <c r="CG1124" s="9">
        <f>IF(CF1124="","",VLOOKUP(CF1124,Metadata!$D$2:$H$20,2,FALSE))</f>
        <v>17500</v>
      </c>
      <c r="CH1124" s="9">
        <f>IF(CF1124="","",VLOOKUP(CF1124,Metadata!$D$2:$H$20,4,FALSE))</f>
        <v>15000</v>
      </c>
      <c r="CI1124" s="9">
        <f>IF(CF1124="","",VLOOKUP(CF1124,Metadata!$D$2:$H$20,5,FALSE))</f>
        <v>20000</v>
      </c>
      <c r="CJ1124" s="9">
        <f t="shared" si="3"/>
        <v>17500</v>
      </c>
      <c r="CK1124" s="9" t="s">
        <v>221</v>
      </c>
      <c r="CL1124" s="10">
        <v>5</v>
      </c>
      <c r="CM1124" s="10">
        <v>3</v>
      </c>
      <c r="CN1124" s="10">
        <v>6</v>
      </c>
      <c r="CO1124" s="10">
        <v>6</v>
      </c>
      <c r="CP1124" s="10">
        <v>6</v>
      </c>
      <c r="CQ1124" s="10">
        <v>7</v>
      </c>
      <c r="CR1124" s="10">
        <v>5</v>
      </c>
      <c r="CS1124" s="10">
        <v>6</v>
      </c>
      <c r="CT1124" s="10">
        <v>6</v>
      </c>
      <c r="CU1124" s="10">
        <v>6</v>
      </c>
      <c r="CV1124" s="10">
        <v>7</v>
      </c>
      <c r="CW1124" s="10">
        <v>3</v>
      </c>
      <c r="CX1124" s="10">
        <v>6</v>
      </c>
      <c r="CY1124" s="10">
        <v>4</v>
      </c>
      <c r="CZ1124" s="10">
        <v>5</v>
      </c>
      <c r="DA1124" s="10">
        <v>6</v>
      </c>
      <c r="DB1124" s="10">
        <v>4</v>
      </c>
      <c r="DC1124" s="10">
        <v>6</v>
      </c>
      <c r="DD1124" s="10">
        <v>4</v>
      </c>
      <c r="DE1124" s="10">
        <v>5</v>
      </c>
      <c r="DF1124" s="10">
        <v>5</v>
      </c>
      <c r="DG1124" s="10">
        <v>5</v>
      </c>
      <c r="DH1124" s="10">
        <v>5</v>
      </c>
      <c r="DI1124" s="10">
        <v>5</v>
      </c>
      <c r="DJ1124" s="10">
        <v>5</v>
      </c>
      <c r="DK1124" s="10">
        <v>7</v>
      </c>
      <c r="DL1124" s="10">
        <v>5</v>
      </c>
      <c r="DM1124" s="9" t="s">
        <v>154</v>
      </c>
      <c r="DN1124" s="10">
        <v>1997</v>
      </c>
      <c r="DO1124" s="9">
        <f t="shared" si="4"/>
        <v>24</v>
      </c>
      <c r="DP1124" s="9" t="s">
        <v>155</v>
      </c>
      <c r="DQ1124" s="9" t="s">
        <v>202</v>
      </c>
      <c r="DR1124" s="9" t="s">
        <v>157</v>
      </c>
      <c r="DS1124" s="9" t="s">
        <v>137</v>
      </c>
      <c r="DT1124" s="9" t="s">
        <v>181</v>
      </c>
      <c r="DU1124" s="9" t="s">
        <v>168</v>
      </c>
      <c r="DV1124" s="9" t="str">
        <f>VLOOKUP(DU1124,Metadata!$B$2:$C$7,2,FALSE)</f>
        <v>0 - 3 years</v>
      </c>
    </row>
    <row r="1125" spans="1:126">
      <c r="A1125" s="13">
        <v>1124</v>
      </c>
      <c r="B1125" s="9" t="s">
        <v>135</v>
      </c>
      <c r="C1125" s="9" t="str">
        <f>VLOOKUP(B1125,Metadata!$M$2:$N$6,2,FALSE)</f>
        <v>Permanent Employee</v>
      </c>
      <c r="D1125" s="9" t="s">
        <v>159</v>
      </c>
      <c r="E1125" s="9" t="s">
        <v>137</v>
      </c>
      <c r="F1125" s="9" t="s">
        <v>138</v>
      </c>
      <c r="G1125" s="9" t="s">
        <v>140</v>
      </c>
      <c r="H1125" s="9" t="str">
        <f>IF(G1125="","",VLOOKUP(G1125,Metadata!$J$2:$K$22,2,FALSE))</f>
        <v>Lisbon Metropolitan Area</v>
      </c>
      <c r="I1125" s="9" t="s">
        <v>138</v>
      </c>
      <c r="J1125" s="9" t="str">
        <f>IF(I1125="","",VLOOKUP(I1125,Metadata!$P$2:$Q$43,2,FALSE))</f>
        <v>Europe</v>
      </c>
      <c r="K1125" s="9" t="str">
        <f t="shared" si="0"/>
        <v>Portugal</v>
      </c>
      <c r="L1125" s="9" t="s">
        <v>140</v>
      </c>
      <c r="M1125" s="9" t="str">
        <f>IF(L1125="","",VLOOKUP(L1125,Metadata!$J$2:$K$22,2,FALSE))</f>
        <v>Lisbon Metropolitan Area</v>
      </c>
      <c r="N1125" s="9" t="s">
        <v>205</v>
      </c>
      <c r="O1125" s="9" t="s">
        <v>137</v>
      </c>
      <c r="P1125" s="9" t="s">
        <v>137</v>
      </c>
      <c r="Q1125" s="10" t="str">
        <f t="shared" si="1"/>
        <v>Full Office Job</v>
      </c>
      <c r="R1125" s="10">
        <v>7</v>
      </c>
      <c r="S1125" s="9" t="s">
        <v>290</v>
      </c>
      <c r="T1125" s="9" t="s">
        <v>137</v>
      </c>
      <c r="U1125" s="9" t="str">
        <f>IF(S1125&lt;&gt;"",S1125,IF(T1125&lt;&gt;"",VLOOKUP(T1125,Metadata!$S$2:$T$228,2,FALSE),""))</f>
        <v>Quality Assurance/Testing</v>
      </c>
      <c r="V1125" s="9" t="s">
        <v>304</v>
      </c>
      <c r="W1125" s="9" t="s">
        <v>137</v>
      </c>
      <c r="X1125" s="9" t="s">
        <v>145</v>
      </c>
      <c r="Y1125" s="9" t="s">
        <v>137</v>
      </c>
      <c r="Z1125" s="9" t="s">
        <v>184</v>
      </c>
      <c r="AA1125" s="9" t="s">
        <v>137</v>
      </c>
      <c r="AB1125" s="9" t="s">
        <v>137</v>
      </c>
      <c r="AC1125" s="9" t="s">
        <v>147</v>
      </c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 t="s">
        <v>150</v>
      </c>
      <c r="BZ1125" s="9" t="s">
        <v>137</v>
      </c>
      <c r="CA1125" s="10"/>
      <c r="CB1125" s="10" t="str">
        <f t="shared" si="5"/>
        <v/>
      </c>
      <c r="CC1125" s="10"/>
      <c r="CD1125" s="9" t="str">
        <f t="shared" si="2"/>
        <v/>
      </c>
      <c r="CE1125" s="9" t="s">
        <v>168</v>
      </c>
      <c r="CF1125" s="9" t="s">
        <v>254</v>
      </c>
      <c r="CG1125" s="9">
        <f>IF(CF1125="","",VLOOKUP(CF1125,Metadata!$D$2:$H$20,2,FALSE))</f>
        <v>37500</v>
      </c>
      <c r="CH1125" s="9">
        <f>IF(CF1125="","",VLOOKUP(CF1125,Metadata!$D$2:$H$20,4,FALSE))</f>
        <v>35000</v>
      </c>
      <c r="CI1125" s="9">
        <f>IF(CF1125="","",VLOOKUP(CF1125,Metadata!$D$2:$H$20,5,FALSE))</f>
        <v>40000</v>
      </c>
      <c r="CJ1125" s="9">
        <f t="shared" si="3"/>
        <v>37500</v>
      </c>
      <c r="CK1125" s="9" t="s">
        <v>221</v>
      </c>
      <c r="CL1125" s="10">
        <v>6</v>
      </c>
      <c r="CM1125" s="10">
        <v>4</v>
      </c>
      <c r="CN1125" s="10">
        <v>7</v>
      </c>
      <c r="CO1125" s="10">
        <v>7</v>
      </c>
      <c r="CP1125" s="10">
        <v>7</v>
      </c>
      <c r="CQ1125" s="10">
        <v>5</v>
      </c>
      <c r="CR1125" s="10">
        <v>7</v>
      </c>
      <c r="CS1125" s="10">
        <v>7</v>
      </c>
      <c r="CT1125" s="10">
        <v>5</v>
      </c>
      <c r="CU1125" s="10">
        <v>5</v>
      </c>
      <c r="CV1125" s="10">
        <v>4</v>
      </c>
      <c r="CW1125" s="10">
        <v>4</v>
      </c>
      <c r="CX1125" s="10">
        <v>7</v>
      </c>
      <c r="CY1125" s="10">
        <v>7</v>
      </c>
      <c r="CZ1125" s="10">
        <v>6</v>
      </c>
      <c r="DA1125" s="10">
        <v>5</v>
      </c>
      <c r="DB1125" s="10">
        <v>4</v>
      </c>
      <c r="DC1125" s="10">
        <v>6</v>
      </c>
      <c r="DD1125" s="10">
        <v>4</v>
      </c>
      <c r="DE1125" s="10">
        <v>7</v>
      </c>
      <c r="DF1125" s="10">
        <v>7</v>
      </c>
      <c r="DG1125" s="10">
        <v>7</v>
      </c>
      <c r="DH1125" s="10">
        <v>5</v>
      </c>
      <c r="DI1125" s="10">
        <v>7</v>
      </c>
      <c r="DJ1125" s="10">
        <v>4</v>
      </c>
      <c r="DK1125" s="10">
        <v>6</v>
      </c>
      <c r="DL1125" s="10">
        <v>7</v>
      </c>
      <c r="DM1125" s="9" t="s">
        <v>154</v>
      </c>
      <c r="DN1125" s="10">
        <v>1979</v>
      </c>
      <c r="DO1125" s="9">
        <f t="shared" si="4"/>
        <v>42</v>
      </c>
      <c r="DP1125" s="9" t="s">
        <v>222</v>
      </c>
      <c r="DQ1125" s="9" t="s">
        <v>227</v>
      </c>
      <c r="DR1125" s="9" t="s">
        <v>157</v>
      </c>
      <c r="DS1125" s="9" t="s">
        <v>137</v>
      </c>
      <c r="DT1125" s="9" t="s">
        <v>181</v>
      </c>
      <c r="DU1125" s="9" t="s">
        <v>158</v>
      </c>
      <c r="DV1125" s="9" t="str">
        <f>VLOOKUP(DU1125,Metadata!$B$2:$C$7,2,FALSE)</f>
        <v>6+ years</v>
      </c>
    </row>
    <row r="1126" spans="1:126">
      <c r="A1126" s="13">
        <v>1125</v>
      </c>
      <c r="B1126" s="9" t="s">
        <v>135</v>
      </c>
      <c r="C1126" s="9" t="str">
        <f>VLOOKUP(B1126,Metadata!$M$2:$N$6,2,FALSE)</f>
        <v>Permanent Employee</v>
      </c>
      <c r="D1126" s="9" t="s">
        <v>159</v>
      </c>
      <c r="E1126" s="9" t="s">
        <v>137</v>
      </c>
      <c r="F1126" s="9" t="s">
        <v>138</v>
      </c>
      <c r="G1126" s="9" t="s">
        <v>190</v>
      </c>
      <c r="H1126" s="9" t="str">
        <f>IF(G1126="","",VLOOKUP(G1126,Metadata!$J$2:$K$22,2,FALSE))</f>
        <v>North</v>
      </c>
      <c r="I1126" s="9" t="s">
        <v>138</v>
      </c>
      <c r="J1126" s="9" t="str">
        <f>IF(I1126="","",VLOOKUP(I1126,Metadata!$P$2:$Q$43,2,FALSE))</f>
        <v>Europe</v>
      </c>
      <c r="K1126" s="9" t="str">
        <f t="shared" si="0"/>
        <v>Portugal</v>
      </c>
      <c r="L1126" s="9" t="s">
        <v>172</v>
      </c>
      <c r="M1126" s="9" t="str">
        <f>IF(L1126="","",VLOOKUP(L1126,Metadata!$J$2:$K$22,2,FALSE))</f>
        <v>Porto Metropolitan Area</v>
      </c>
      <c r="N1126" s="9" t="s">
        <v>214</v>
      </c>
      <c r="O1126" s="9" t="s">
        <v>259</v>
      </c>
      <c r="P1126" s="9" t="s">
        <v>142</v>
      </c>
      <c r="Q1126" s="10" t="str">
        <f t="shared" si="1"/>
        <v>Full Office Job</v>
      </c>
      <c r="R1126" s="10">
        <v>3</v>
      </c>
      <c r="S1126" s="9" t="s">
        <v>183</v>
      </c>
      <c r="T1126" s="9" t="s">
        <v>137</v>
      </c>
      <c r="U1126" s="9" t="str">
        <f>IF(S1126&lt;&gt;"",S1126,IF(T1126&lt;&gt;"",VLOOKUP(T1126,Metadata!$S$2:$T$228,2,FALSE),""))</f>
        <v>Product Owner/Product Manager</v>
      </c>
      <c r="V1126" s="9" t="s">
        <v>217</v>
      </c>
      <c r="W1126" s="9" t="s">
        <v>137</v>
      </c>
      <c r="X1126" s="9" t="s">
        <v>145</v>
      </c>
      <c r="Y1126" s="9" t="s">
        <v>137</v>
      </c>
      <c r="Z1126" s="9" t="s">
        <v>224</v>
      </c>
      <c r="AA1126" s="9" t="s">
        <v>165</v>
      </c>
      <c r="AB1126" s="9" t="s">
        <v>137</v>
      </c>
      <c r="AC1126" s="9" t="s">
        <v>147</v>
      </c>
      <c r="AD1126" s="9"/>
      <c r="AE1126" s="9"/>
      <c r="AF1126" s="9" t="s">
        <v>243</v>
      </c>
      <c r="AG1126" s="9" t="s">
        <v>166</v>
      </c>
      <c r="AH1126" s="9"/>
      <c r="AI1126" s="9" t="s">
        <v>230</v>
      </c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 t="s">
        <v>167</v>
      </c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10"/>
      <c r="CB1126" s="10" t="str">
        <f t="shared" si="5"/>
        <v/>
      </c>
      <c r="CC1126" s="10"/>
      <c r="CD1126" s="9" t="str">
        <f t="shared" si="2"/>
        <v/>
      </c>
      <c r="CE1126" s="9" t="s">
        <v>151</v>
      </c>
      <c r="CF1126" s="9" t="s">
        <v>220</v>
      </c>
      <c r="CG1126" s="9">
        <f>IF(CF1126="","",VLOOKUP(CF1126,Metadata!$D$2:$H$20,2,FALSE))</f>
        <v>27500</v>
      </c>
      <c r="CH1126" s="9">
        <f>IF(CF1126="","",VLOOKUP(CF1126,Metadata!$D$2:$H$20,4,FALSE))</f>
        <v>25000</v>
      </c>
      <c r="CI1126" s="9">
        <f>IF(CF1126="","",VLOOKUP(CF1126,Metadata!$D$2:$H$20,5,FALSE))</f>
        <v>30000</v>
      </c>
      <c r="CJ1126" s="9">
        <f t="shared" si="3"/>
        <v>27500</v>
      </c>
      <c r="CK1126" s="9" t="s">
        <v>153</v>
      </c>
      <c r="CL1126" s="10">
        <v>3</v>
      </c>
      <c r="CM1126" s="10">
        <v>3</v>
      </c>
      <c r="CN1126" s="10">
        <v>6</v>
      </c>
      <c r="CO1126" s="10">
        <v>7</v>
      </c>
      <c r="CP1126" s="10">
        <v>6</v>
      </c>
      <c r="CQ1126" s="10">
        <v>6</v>
      </c>
      <c r="CR1126" s="10">
        <v>1</v>
      </c>
      <c r="CS1126" s="10">
        <v>2</v>
      </c>
      <c r="CT1126" s="10">
        <v>6</v>
      </c>
      <c r="CU1126" s="10">
        <v>5</v>
      </c>
      <c r="CV1126" s="10">
        <v>4</v>
      </c>
      <c r="CW1126" s="10">
        <v>5</v>
      </c>
      <c r="CX1126" s="10">
        <v>6</v>
      </c>
      <c r="CY1126" s="10">
        <v>5</v>
      </c>
      <c r="CZ1126" s="10">
        <v>6</v>
      </c>
      <c r="DA1126" s="10">
        <v>5</v>
      </c>
      <c r="DB1126" s="10">
        <v>7</v>
      </c>
      <c r="DC1126" s="10">
        <v>7</v>
      </c>
      <c r="DD1126" s="10">
        <v>5</v>
      </c>
      <c r="DE1126" s="10">
        <v>7</v>
      </c>
      <c r="DF1126" s="10">
        <v>5</v>
      </c>
      <c r="DG1126" s="10">
        <v>7</v>
      </c>
      <c r="DH1126" s="10">
        <v>6</v>
      </c>
      <c r="DI1126" s="10">
        <v>4</v>
      </c>
      <c r="DJ1126" s="10">
        <v>1</v>
      </c>
      <c r="DK1126" s="10">
        <v>4</v>
      </c>
      <c r="DL1126" s="10">
        <v>5</v>
      </c>
      <c r="DM1126" s="9" t="s">
        <v>154</v>
      </c>
      <c r="DN1126" s="10">
        <v>1982</v>
      </c>
      <c r="DO1126" s="9">
        <f t="shared" si="4"/>
        <v>39</v>
      </c>
      <c r="DP1126" s="9" t="s">
        <v>155</v>
      </c>
      <c r="DQ1126" s="9" t="s">
        <v>202</v>
      </c>
      <c r="DR1126" s="9" t="s">
        <v>170</v>
      </c>
      <c r="DS1126" s="9" t="s">
        <v>137</v>
      </c>
      <c r="DT1126" s="9" t="s">
        <v>181</v>
      </c>
      <c r="DU1126" s="9" t="s">
        <v>158</v>
      </c>
      <c r="DV1126" s="9" t="str">
        <f>VLOOKUP(DU1126,Metadata!$B$2:$C$7,2,FALSE)</f>
        <v>6+ years</v>
      </c>
    </row>
    <row r="1127" spans="1:126">
      <c r="A1127" s="13">
        <v>1126</v>
      </c>
      <c r="B1127" s="9" t="s">
        <v>135</v>
      </c>
      <c r="C1127" s="9" t="str">
        <f>VLOOKUP(B1127,Metadata!$M$2:$N$6,2,FALSE)</f>
        <v>Permanent Employee</v>
      </c>
      <c r="D1127" s="9" t="s">
        <v>159</v>
      </c>
      <c r="E1127" s="9" t="s">
        <v>137</v>
      </c>
      <c r="F1127" s="9" t="s">
        <v>138</v>
      </c>
      <c r="G1127" s="9" t="s">
        <v>310</v>
      </c>
      <c r="H1127" s="9" t="str">
        <f>IF(G1127="","",VLOOKUP(G1127,Metadata!$J$2:$K$22,2,FALSE))</f>
        <v>Other</v>
      </c>
      <c r="I1127" s="9" t="s">
        <v>311</v>
      </c>
      <c r="J1127" s="9" t="str">
        <f>IF(I1127="","",VLOOKUP(I1127,Metadata!$P$2:$Q$43,2,FALSE))</f>
        <v>Europe</v>
      </c>
      <c r="K1127" s="9" t="str">
        <f t="shared" si="0"/>
        <v>International</v>
      </c>
      <c r="L1127" s="9" t="s">
        <v>137</v>
      </c>
      <c r="M1127" s="9" t="str">
        <f>IF(L1127="","",VLOOKUP(L1127,Metadata!$J$2:$K$22,2,FALSE))</f>
        <v/>
      </c>
      <c r="N1127" s="9" t="s">
        <v>214</v>
      </c>
      <c r="O1127" s="9" t="s">
        <v>278</v>
      </c>
      <c r="P1127" s="9" t="s">
        <v>142</v>
      </c>
      <c r="Q1127" s="10" t="str">
        <f t="shared" si="1"/>
        <v>Full Office Job</v>
      </c>
      <c r="R1127" s="10">
        <v>6</v>
      </c>
      <c r="S1127" s="9" t="s">
        <v>161</v>
      </c>
      <c r="T1127" s="9" t="s">
        <v>137</v>
      </c>
      <c r="U1127" s="9" t="str">
        <f>IF(S1127&lt;&gt;"",S1127,IF(T1127&lt;&gt;"",VLOOKUP(T1127,Metadata!$S$2:$T$228,2,FALSE),""))</f>
        <v>Full-Stack Developer</v>
      </c>
      <c r="V1127" s="9" t="s">
        <v>162</v>
      </c>
      <c r="W1127" s="9" t="s">
        <v>137</v>
      </c>
      <c r="X1127" s="9" t="s">
        <v>242</v>
      </c>
      <c r="Y1127" s="9" t="s">
        <v>137</v>
      </c>
      <c r="Z1127" s="9" t="s">
        <v>146</v>
      </c>
      <c r="AA1127" s="9" t="s">
        <v>137</v>
      </c>
      <c r="AB1127" s="9" t="s">
        <v>253</v>
      </c>
      <c r="AC1127" s="9"/>
      <c r="AD1127" s="9" t="s">
        <v>148</v>
      </c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 t="s">
        <v>267</v>
      </c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 t="s">
        <v>465</v>
      </c>
      <c r="CA1127" s="10"/>
      <c r="CB1127" s="10" t="str">
        <f t="shared" si="5"/>
        <v/>
      </c>
      <c r="CC1127" s="10"/>
      <c r="CD1127" s="9" t="str">
        <f t="shared" si="2"/>
        <v/>
      </c>
      <c r="CE1127" s="9" t="s">
        <v>168</v>
      </c>
      <c r="CF1127" s="9" t="s">
        <v>225</v>
      </c>
      <c r="CG1127" s="9">
        <f>IF(CF1127="","",VLOOKUP(CF1127,Metadata!$D$2:$H$20,2,FALSE))</f>
        <v>22500</v>
      </c>
      <c r="CH1127" s="9">
        <f>IF(CF1127="","",VLOOKUP(CF1127,Metadata!$D$2:$H$20,4,FALSE))</f>
        <v>20000</v>
      </c>
      <c r="CI1127" s="9">
        <f>IF(CF1127="","",VLOOKUP(CF1127,Metadata!$D$2:$H$20,5,FALSE))</f>
        <v>25000</v>
      </c>
      <c r="CJ1127" s="9">
        <f t="shared" si="3"/>
        <v>22500</v>
      </c>
      <c r="CK1127" s="9" t="s">
        <v>221</v>
      </c>
      <c r="CL1127" s="10">
        <v>5</v>
      </c>
      <c r="CM1127" s="10">
        <v>1</v>
      </c>
      <c r="CN1127" s="10">
        <v>7</v>
      </c>
      <c r="CO1127" s="10">
        <v>7</v>
      </c>
      <c r="CP1127" s="10">
        <v>7</v>
      </c>
      <c r="CQ1127" s="10">
        <v>7</v>
      </c>
      <c r="CR1127" s="10">
        <v>6</v>
      </c>
      <c r="CS1127" s="10">
        <v>7</v>
      </c>
      <c r="CT1127" s="10">
        <v>7</v>
      </c>
      <c r="CU1127" s="10">
        <v>7</v>
      </c>
      <c r="CV1127" s="10">
        <v>7</v>
      </c>
      <c r="CW1127" s="10">
        <v>6</v>
      </c>
      <c r="CX1127" s="10">
        <v>7</v>
      </c>
      <c r="CY1127" s="10">
        <v>6</v>
      </c>
      <c r="CZ1127" s="10">
        <v>6</v>
      </c>
      <c r="DA1127" s="10">
        <v>7</v>
      </c>
      <c r="DB1127" s="10">
        <v>6</v>
      </c>
      <c r="DC1127" s="10">
        <v>6</v>
      </c>
      <c r="DD1127" s="10">
        <v>6</v>
      </c>
      <c r="DE1127" s="10">
        <v>6</v>
      </c>
      <c r="DF1127" s="10">
        <v>6</v>
      </c>
      <c r="DG1127" s="10">
        <v>6</v>
      </c>
      <c r="DH1127" s="10">
        <v>6</v>
      </c>
      <c r="DI1127" s="10">
        <v>6</v>
      </c>
      <c r="DJ1127" s="10">
        <v>5</v>
      </c>
      <c r="DK1127" s="10">
        <v>6</v>
      </c>
      <c r="DL1127" s="10">
        <v>6</v>
      </c>
      <c r="DM1127" s="9" t="s">
        <v>154</v>
      </c>
      <c r="DN1127" s="10">
        <v>1994</v>
      </c>
      <c r="DO1127" s="9">
        <f t="shared" si="4"/>
        <v>27</v>
      </c>
      <c r="DP1127" s="9" t="s">
        <v>155</v>
      </c>
      <c r="DQ1127" s="9" t="s">
        <v>202</v>
      </c>
      <c r="DR1127" s="9" t="s">
        <v>342</v>
      </c>
      <c r="DS1127" s="9" t="s">
        <v>137</v>
      </c>
      <c r="DT1127" s="9" t="s">
        <v>181</v>
      </c>
      <c r="DU1127" s="9" t="s">
        <v>223</v>
      </c>
      <c r="DV1127" s="9" t="str">
        <f>VLOOKUP(DU1127,Metadata!$B$2:$C$7,2,FALSE)</f>
        <v>3 - 6 years</v>
      </c>
    </row>
    <row r="1128" spans="1:126">
      <c r="A1128" s="13">
        <v>1127</v>
      </c>
      <c r="B1128" s="9" t="s">
        <v>135</v>
      </c>
      <c r="C1128" s="9" t="str">
        <f>VLOOKUP(B1128,Metadata!$M$2:$N$6,2,FALSE)</f>
        <v>Permanent Employee</v>
      </c>
      <c r="D1128" s="9" t="s">
        <v>159</v>
      </c>
      <c r="E1128" s="9" t="s">
        <v>137</v>
      </c>
      <c r="F1128" s="9" t="s">
        <v>138</v>
      </c>
      <c r="G1128" s="9" t="s">
        <v>283</v>
      </c>
      <c r="H1128" s="9" t="str">
        <f>IF(G1128="","",VLOOKUP(G1128,Metadata!$J$2:$K$22,2,FALSE))</f>
        <v>Lisbon Metropolitan Area</v>
      </c>
      <c r="I1128" s="9" t="s">
        <v>138</v>
      </c>
      <c r="J1128" s="9" t="str">
        <f>IF(I1128="","",VLOOKUP(I1128,Metadata!$P$2:$Q$43,2,FALSE))</f>
        <v>Europe</v>
      </c>
      <c r="K1128" s="9" t="str">
        <f t="shared" si="0"/>
        <v>Portugal</v>
      </c>
      <c r="L1128" s="9" t="s">
        <v>140</v>
      </c>
      <c r="M1128" s="9" t="str">
        <f>IF(L1128="","",VLOOKUP(L1128,Metadata!$J$2:$K$22,2,FALSE))</f>
        <v>Lisbon Metropolitan Area</v>
      </c>
      <c r="N1128" s="9" t="s">
        <v>141</v>
      </c>
      <c r="O1128" s="9" t="s">
        <v>137</v>
      </c>
      <c r="P1128" s="9" t="s">
        <v>142</v>
      </c>
      <c r="Q1128" s="10" t="str">
        <f t="shared" si="1"/>
        <v>Full Office Job</v>
      </c>
      <c r="R1128" s="10">
        <v>6</v>
      </c>
      <c r="S1128" s="9" t="s">
        <v>229</v>
      </c>
      <c r="T1128" s="9" t="s">
        <v>137</v>
      </c>
      <c r="U1128" s="9" t="str">
        <f>IF(S1128&lt;&gt;"",S1128,IF(T1128&lt;&gt;"",VLOOKUP(T1128,Metadata!$S$2:$T$228,2,FALSE),""))</f>
        <v>Project Manager</v>
      </c>
      <c r="V1128" s="9" t="s">
        <v>276</v>
      </c>
      <c r="W1128" s="9" t="s">
        <v>137</v>
      </c>
      <c r="X1128" s="9" t="s">
        <v>242</v>
      </c>
      <c r="Y1128" s="9" t="s">
        <v>137</v>
      </c>
      <c r="Z1128" s="9" t="s">
        <v>184</v>
      </c>
      <c r="AA1128" s="9" t="s">
        <v>137</v>
      </c>
      <c r="AB1128" s="9" t="s">
        <v>253</v>
      </c>
      <c r="AC1128" s="9" t="s">
        <v>147</v>
      </c>
      <c r="AD1128" s="9" t="s">
        <v>148</v>
      </c>
      <c r="AE1128" s="9" t="s">
        <v>194</v>
      </c>
      <c r="AF1128" s="9" t="s">
        <v>243</v>
      </c>
      <c r="AG1128" s="9"/>
      <c r="AH1128" s="9" t="s">
        <v>176</v>
      </c>
      <c r="AI1128" s="9"/>
      <c r="AJ1128" s="9"/>
      <c r="AK1128" s="9" t="s">
        <v>302</v>
      </c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 t="s">
        <v>167</v>
      </c>
      <c r="BK1128" s="9"/>
      <c r="BL1128" s="9"/>
      <c r="BM1128" s="9"/>
      <c r="BN1128" s="9" t="s">
        <v>186</v>
      </c>
      <c r="BO1128" s="9" t="s">
        <v>257</v>
      </c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10"/>
      <c r="CB1128" s="10" t="str">
        <f t="shared" si="5"/>
        <v/>
      </c>
      <c r="CC1128" s="10"/>
      <c r="CD1128" s="9" t="str">
        <f t="shared" si="2"/>
        <v/>
      </c>
      <c r="CE1128" s="9" t="s">
        <v>168</v>
      </c>
      <c r="CF1128" s="9" t="s">
        <v>236</v>
      </c>
      <c r="CG1128" s="9">
        <f>IF(CF1128="","",VLOOKUP(CF1128,Metadata!$D$2:$H$20,2,FALSE))</f>
        <v>47500</v>
      </c>
      <c r="CH1128" s="9">
        <f>IF(CF1128="","",VLOOKUP(CF1128,Metadata!$D$2:$H$20,4,FALSE))</f>
        <v>45000</v>
      </c>
      <c r="CI1128" s="9">
        <f>IF(CF1128="","",VLOOKUP(CF1128,Metadata!$D$2:$H$20,5,FALSE))</f>
        <v>50000</v>
      </c>
      <c r="CJ1128" s="9">
        <f t="shared" si="3"/>
        <v>47500</v>
      </c>
      <c r="CK1128" s="9" t="s">
        <v>189</v>
      </c>
      <c r="CL1128" s="10">
        <v>2</v>
      </c>
      <c r="CM1128" s="10">
        <v>5</v>
      </c>
      <c r="CN1128" s="10">
        <v>7</v>
      </c>
      <c r="CO1128" s="10">
        <v>7</v>
      </c>
      <c r="CP1128" s="10">
        <v>7</v>
      </c>
      <c r="CQ1128" s="10">
        <v>7</v>
      </c>
      <c r="CR1128" s="10">
        <v>7</v>
      </c>
      <c r="CS1128" s="10">
        <v>7</v>
      </c>
      <c r="CT1128" s="10">
        <v>7</v>
      </c>
      <c r="CU1128" s="10">
        <v>7</v>
      </c>
      <c r="CV1128" s="10">
        <v>7</v>
      </c>
      <c r="CW1128" s="10">
        <v>5</v>
      </c>
      <c r="CX1128" s="10">
        <v>6</v>
      </c>
      <c r="CY1128" s="10">
        <v>6</v>
      </c>
      <c r="CZ1128" s="10">
        <v>6</v>
      </c>
      <c r="DA1128" s="10">
        <v>6</v>
      </c>
      <c r="DB1128" s="10">
        <v>6</v>
      </c>
      <c r="DC1128" s="10">
        <v>6</v>
      </c>
      <c r="DD1128" s="10">
        <v>4</v>
      </c>
      <c r="DE1128" s="10">
        <v>6</v>
      </c>
      <c r="DF1128" s="10">
        <v>6</v>
      </c>
      <c r="DG1128" s="10">
        <v>7</v>
      </c>
      <c r="DH1128" s="10">
        <v>5</v>
      </c>
      <c r="DI1128" s="10">
        <v>6</v>
      </c>
      <c r="DJ1128" s="10">
        <v>6</v>
      </c>
      <c r="DK1128" s="10">
        <v>6</v>
      </c>
      <c r="DL1128" s="10">
        <v>6</v>
      </c>
      <c r="DM1128" s="9" t="s">
        <v>532</v>
      </c>
      <c r="DN1128" s="10">
        <v>1983</v>
      </c>
      <c r="DO1128" s="9">
        <f t="shared" si="4"/>
        <v>38</v>
      </c>
      <c r="DP1128" s="9" t="s">
        <v>287</v>
      </c>
      <c r="DQ1128" s="9" t="s">
        <v>210</v>
      </c>
      <c r="DR1128" s="9" t="s">
        <v>170</v>
      </c>
      <c r="DS1128" s="9" t="s">
        <v>137</v>
      </c>
      <c r="DT1128" s="9" t="s">
        <v>181</v>
      </c>
      <c r="DU1128" s="9" t="s">
        <v>158</v>
      </c>
      <c r="DV1128" s="9" t="str">
        <f>VLOOKUP(DU1128,Metadata!$B$2:$C$7,2,FALSE)</f>
        <v>6+ years</v>
      </c>
    </row>
    <row r="1129" spans="1:126">
      <c r="A1129" s="13">
        <v>1128</v>
      </c>
      <c r="B1129" s="9" t="s">
        <v>135</v>
      </c>
      <c r="C1129" s="9" t="str">
        <f>VLOOKUP(B1129,Metadata!$M$2:$N$6,2,FALSE)</f>
        <v>Permanent Employee</v>
      </c>
      <c r="D1129" s="9" t="s">
        <v>159</v>
      </c>
      <c r="E1129" s="9" t="s">
        <v>137</v>
      </c>
      <c r="F1129" s="9" t="s">
        <v>138</v>
      </c>
      <c r="G1129" s="9" t="s">
        <v>283</v>
      </c>
      <c r="H1129" s="9" t="str">
        <f>IF(G1129="","",VLOOKUP(G1129,Metadata!$J$2:$K$22,2,FALSE))</f>
        <v>Lisbon Metropolitan Area</v>
      </c>
      <c r="I1129" s="9" t="s">
        <v>138</v>
      </c>
      <c r="J1129" s="9" t="str">
        <f>IF(I1129="","",VLOOKUP(I1129,Metadata!$P$2:$Q$43,2,FALSE))</f>
        <v>Europe</v>
      </c>
      <c r="K1129" s="9" t="str">
        <f t="shared" si="0"/>
        <v>Portugal</v>
      </c>
      <c r="L1129" s="9" t="s">
        <v>140</v>
      </c>
      <c r="M1129" s="9" t="str">
        <f>IF(L1129="","",VLOOKUP(L1129,Metadata!$J$2:$K$22,2,FALSE))</f>
        <v>Lisbon Metropolitan Area</v>
      </c>
      <c r="N1129" s="9" t="s">
        <v>141</v>
      </c>
      <c r="O1129" s="9" t="s">
        <v>137</v>
      </c>
      <c r="P1129" s="9" t="s">
        <v>142</v>
      </c>
      <c r="Q1129" s="10" t="str">
        <f t="shared" si="1"/>
        <v>Full Office Job</v>
      </c>
      <c r="R1129" s="10">
        <v>4</v>
      </c>
      <c r="S1129" s="9" t="s">
        <v>332</v>
      </c>
      <c r="T1129" s="9" t="s">
        <v>137</v>
      </c>
      <c r="U1129" s="9" t="str">
        <f>IF(S1129&lt;&gt;"",S1129,IF(T1129&lt;&gt;"",VLOOKUP(T1129,Metadata!$S$2:$T$228,2,FALSE),""))</f>
        <v>UX/UI Designer</v>
      </c>
      <c r="V1129" s="9" t="s">
        <v>162</v>
      </c>
      <c r="W1129" s="9" t="s">
        <v>137</v>
      </c>
      <c r="X1129" s="9" t="s">
        <v>163</v>
      </c>
      <c r="Y1129" s="9" t="s">
        <v>137</v>
      </c>
      <c r="Z1129" s="9" t="s">
        <v>184</v>
      </c>
      <c r="AA1129" s="9" t="s">
        <v>137</v>
      </c>
      <c r="AB1129" s="9" t="s">
        <v>137</v>
      </c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 t="s">
        <v>150</v>
      </c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 t="s">
        <v>150</v>
      </c>
      <c r="BZ1129" s="9" t="s">
        <v>137</v>
      </c>
      <c r="CA1129" s="10"/>
      <c r="CB1129" s="10" t="str">
        <f t="shared" si="5"/>
        <v/>
      </c>
      <c r="CC1129" s="10"/>
      <c r="CD1129" s="9" t="str">
        <f t="shared" si="2"/>
        <v/>
      </c>
      <c r="CE1129" s="9" t="s">
        <v>168</v>
      </c>
      <c r="CF1129" s="9" t="s">
        <v>152</v>
      </c>
      <c r="CG1129" s="9">
        <f>IF(CF1129="","",VLOOKUP(CF1129,Metadata!$D$2:$H$20,2,FALSE))</f>
        <v>32500</v>
      </c>
      <c r="CH1129" s="9">
        <f>IF(CF1129="","",VLOOKUP(CF1129,Metadata!$D$2:$H$20,4,FALSE))</f>
        <v>30000</v>
      </c>
      <c r="CI1129" s="9">
        <f>IF(CF1129="","",VLOOKUP(CF1129,Metadata!$D$2:$H$20,5,FALSE))</f>
        <v>35000</v>
      </c>
      <c r="CJ1129" s="9">
        <f t="shared" si="3"/>
        <v>32500</v>
      </c>
      <c r="CK1129" s="9" t="s">
        <v>201</v>
      </c>
      <c r="CL1129" s="10">
        <v>7</v>
      </c>
      <c r="CM1129" s="10">
        <v>1</v>
      </c>
      <c r="CN1129" s="10">
        <v>7</v>
      </c>
      <c r="CO1129" s="10">
        <v>7</v>
      </c>
      <c r="CP1129" s="10">
        <v>7</v>
      </c>
      <c r="CQ1129" s="10">
        <v>7</v>
      </c>
      <c r="CR1129" s="10">
        <v>4</v>
      </c>
      <c r="CS1129" s="10">
        <v>5</v>
      </c>
      <c r="CT1129" s="10">
        <v>7</v>
      </c>
      <c r="CU1129" s="10">
        <v>7</v>
      </c>
      <c r="CV1129" s="10">
        <v>7</v>
      </c>
      <c r="CW1129" s="10">
        <v>7</v>
      </c>
      <c r="CX1129" s="10">
        <v>7</v>
      </c>
      <c r="CY1129" s="10">
        <v>3</v>
      </c>
      <c r="CZ1129" s="10">
        <v>5</v>
      </c>
      <c r="DA1129" s="10">
        <v>4</v>
      </c>
      <c r="DB1129" s="10">
        <v>5</v>
      </c>
      <c r="DC1129" s="10">
        <v>7</v>
      </c>
      <c r="DD1129" s="10">
        <v>6</v>
      </c>
      <c r="DE1129" s="10">
        <v>7</v>
      </c>
      <c r="DF1129" s="10">
        <v>7</v>
      </c>
      <c r="DG1129" s="10">
        <v>7</v>
      </c>
      <c r="DH1129" s="10">
        <v>5</v>
      </c>
      <c r="DI1129" s="10">
        <v>7</v>
      </c>
      <c r="DJ1129" s="10">
        <v>4</v>
      </c>
      <c r="DK1129" s="10">
        <v>7</v>
      </c>
      <c r="DL1129" s="10">
        <v>4</v>
      </c>
      <c r="DM1129" s="9" t="s">
        <v>154</v>
      </c>
      <c r="DN1129" s="10">
        <v>1992</v>
      </c>
      <c r="DO1129" s="9">
        <f t="shared" si="4"/>
        <v>29</v>
      </c>
      <c r="DP1129" s="9" t="s">
        <v>155</v>
      </c>
      <c r="DQ1129" s="9" t="s">
        <v>156</v>
      </c>
      <c r="DR1129" s="9" t="s">
        <v>137</v>
      </c>
      <c r="DS1129" s="9" t="s">
        <v>576</v>
      </c>
      <c r="DT1129" s="9" t="s">
        <v>181</v>
      </c>
      <c r="DU1129" s="9" t="s">
        <v>223</v>
      </c>
      <c r="DV1129" s="9" t="str">
        <f>VLOOKUP(DU1129,Metadata!$B$2:$C$7,2,FALSE)</f>
        <v>3 - 6 years</v>
      </c>
    </row>
    <row r="1130" spans="1:126">
      <c r="A1130" s="13">
        <v>1129</v>
      </c>
      <c r="B1130" s="9" t="s">
        <v>135</v>
      </c>
      <c r="C1130" s="9" t="str">
        <f>VLOOKUP(B1130,Metadata!$M$2:$N$6,2,FALSE)</f>
        <v>Permanent Employee</v>
      </c>
      <c r="D1130" s="9" t="s">
        <v>159</v>
      </c>
      <c r="E1130" s="9" t="s">
        <v>137</v>
      </c>
      <c r="F1130" s="9" t="s">
        <v>138</v>
      </c>
      <c r="G1130" s="9" t="s">
        <v>140</v>
      </c>
      <c r="H1130" s="9" t="str">
        <f>IF(G1130="","",VLOOKUP(G1130,Metadata!$J$2:$K$22,2,FALSE))</f>
        <v>Lisbon Metropolitan Area</v>
      </c>
      <c r="I1130" s="9" t="s">
        <v>138</v>
      </c>
      <c r="J1130" s="9" t="str">
        <f>IF(I1130="","",VLOOKUP(I1130,Metadata!$P$2:$Q$43,2,FALSE))</f>
        <v>Europe</v>
      </c>
      <c r="K1130" s="9" t="str">
        <f t="shared" si="0"/>
        <v>Portugal</v>
      </c>
      <c r="L1130" s="9" t="s">
        <v>140</v>
      </c>
      <c r="M1130" s="9" t="str">
        <f>IF(L1130="","",VLOOKUP(L1130,Metadata!$J$2:$K$22,2,FALSE))</f>
        <v>Lisbon Metropolitan Area</v>
      </c>
      <c r="N1130" s="9" t="s">
        <v>214</v>
      </c>
      <c r="O1130" s="9" t="s">
        <v>239</v>
      </c>
      <c r="P1130" s="9" t="s">
        <v>142</v>
      </c>
      <c r="Q1130" s="10" t="str">
        <f t="shared" si="1"/>
        <v>Full Office Job</v>
      </c>
      <c r="R1130" s="10">
        <v>6</v>
      </c>
      <c r="S1130" s="9" t="s">
        <v>161</v>
      </c>
      <c r="T1130" s="9" t="s">
        <v>137</v>
      </c>
      <c r="U1130" s="9" t="str">
        <f>IF(S1130&lt;&gt;"",S1130,IF(T1130&lt;&gt;"",VLOOKUP(T1130,Metadata!$S$2:$T$228,2,FALSE),""))</f>
        <v>Full-Stack Developer</v>
      </c>
      <c r="V1130" s="9" t="s">
        <v>137</v>
      </c>
      <c r="W1130" s="9" t="s">
        <v>577</v>
      </c>
      <c r="X1130" s="9" t="s">
        <v>137</v>
      </c>
      <c r="Y1130" s="9" t="s">
        <v>578</v>
      </c>
      <c r="Z1130" s="9" t="s">
        <v>193</v>
      </c>
      <c r="AA1130" s="9" t="s">
        <v>165</v>
      </c>
      <c r="AB1130" s="9" t="s">
        <v>253</v>
      </c>
      <c r="AC1130" s="9" t="s">
        <v>147</v>
      </c>
      <c r="AD1130" s="9" t="s">
        <v>148</v>
      </c>
      <c r="AE1130" s="9"/>
      <c r="AF1130" s="9"/>
      <c r="AG1130" s="9"/>
      <c r="AH1130" s="9"/>
      <c r="AI1130" s="9"/>
      <c r="AJ1130" s="9" t="s">
        <v>185</v>
      </c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 t="s">
        <v>178</v>
      </c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 t="s">
        <v>199</v>
      </c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10"/>
      <c r="CB1130" s="10" t="str">
        <f t="shared" si="5"/>
        <v/>
      </c>
      <c r="CC1130" s="10"/>
      <c r="CD1130" s="9" t="str">
        <f t="shared" si="2"/>
        <v/>
      </c>
      <c r="CE1130" s="9" t="s">
        <v>232</v>
      </c>
      <c r="CF1130" s="9" t="s">
        <v>188</v>
      </c>
      <c r="CG1130" s="9">
        <f>IF(CF1130="","",VLOOKUP(CF1130,Metadata!$D$2:$H$20,2,FALSE))</f>
        <v>17500</v>
      </c>
      <c r="CH1130" s="9">
        <f>IF(CF1130="","",VLOOKUP(CF1130,Metadata!$D$2:$H$20,4,FALSE))</f>
        <v>15000</v>
      </c>
      <c r="CI1130" s="9">
        <f>IF(CF1130="","",VLOOKUP(CF1130,Metadata!$D$2:$H$20,5,FALSE))</f>
        <v>20000</v>
      </c>
      <c r="CJ1130" s="9">
        <f t="shared" si="3"/>
        <v>17500</v>
      </c>
      <c r="CK1130" s="9" t="s">
        <v>153</v>
      </c>
      <c r="CL1130" s="10">
        <v>3</v>
      </c>
      <c r="CM1130" s="10">
        <v>3</v>
      </c>
      <c r="CN1130" s="10">
        <v>7</v>
      </c>
      <c r="CO1130" s="10">
        <v>7</v>
      </c>
      <c r="CP1130" s="10">
        <v>7</v>
      </c>
      <c r="CQ1130" s="10">
        <v>4</v>
      </c>
      <c r="CR1130" s="10">
        <v>7</v>
      </c>
      <c r="CS1130" s="10">
        <v>7</v>
      </c>
      <c r="CT1130" s="10">
        <v>4</v>
      </c>
      <c r="CU1130" s="10">
        <v>4</v>
      </c>
      <c r="CV1130" s="10">
        <v>4</v>
      </c>
      <c r="CW1130" s="10">
        <v>5</v>
      </c>
      <c r="CX1130" s="10">
        <v>7</v>
      </c>
      <c r="CY1130" s="10">
        <v>4</v>
      </c>
      <c r="CZ1130" s="10">
        <v>7</v>
      </c>
      <c r="DA1130" s="10">
        <v>5</v>
      </c>
      <c r="DB1130" s="10">
        <v>7</v>
      </c>
      <c r="DC1130" s="10">
        <v>7</v>
      </c>
      <c r="DD1130" s="10">
        <v>1</v>
      </c>
      <c r="DE1130" s="10">
        <v>7</v>
      </c>
      <c r="DF1130" s="10">
        <v>7</v>
      </c>
      <c r="DG1130" s="10">
        <v>7</v>
      </c>
      <c r="DH1130" s="10">
        <v>4</v>
      </c>
      <c r="DI1130" s="10">
        <v>5</v>
      </c>
      <c r="DJ1130" s="10">
        <v>4</v>
      </c>
      <c r="DK1130" s="10">
        <v>7</v>
      </c>
      <c r="DL1130" s="10">
        <v>4</v>
      </c>
      <c r="DM1130" s="9" t="s">
        <v>154</v>
      </c>
      <c r="DN1130" s="10">
        <v>1994</v>
      </c>
      <c r="DO1130" s="9">
        <f t="shared" si="4"/>
        <v>27</v>
      </c>
      <c r="DP1130" s="9" t="s">
        <v>155</v>
      </c>
      <c r="DQ1130" s="9" t="s">
        <v>227</v>
      </c>
      <c r="DR1130" s="9" t="s">
        <v>157</v>
      </c>
      <c r="DS1130" s="9" t="s">
        <v>137</v>
      </c>
      <c r="DT1130" s="9" t="s">
        <v>181</v>
      </c>
      <c r="DU1130" s="9" t="s">
        <v>168</v>
      </c>
      <c r="DV1130" s="9" t="str">
        <f>VLOOKUP(DU1130,Metadata!$B$2:$C$7,2,FALSE)</f>
        <v>0 - 3 years</v>
      </c>
    </row>
    <row r="1131" spans="1:126">
      <c r="A1131" s="13">
        <v>1130</v>
      </c>
      <c r="B1131" s="9" t="s">
        <v>171</v>
      </c>
      <c r="C1131" s="9" t="str">
        <f>VLOOKUP(B1131,Metadata!$M$2:$N$6,2,FALSE)</f>
        <v>Contractor</v>
      </c>
      <c r="D1131" s="9" t="s">
        <v>137</v>
      </c>
      <c r="E1131" s="9" t="s">
        <v>136</v>
      </c>
      <c r="F1131" s="9" t="s">
        <v>138</v>
      </c>
      <c r="G1131" s="9" t="s">
        <v>140</v>
      </c>
      <c r="H1131" s="9" t="str">
        <f>IF(G1131="","",VLOOKUP(G1131,Metadata!$J$2:$K$22,2,FALSE))</f>
        <v>Lisbon Metropolitan Area</v>
      </c>
      <c r="I1131" s="9" t="s">
        <v>292</v>
      </c>
      <c r="J1131" s="9" t="str">
        <f>IF(I1131="","",VLOOKUP(I1131,Metadata!$P$2:$Q$43,2,FALSE))</f>
        <v>North America</v>
      </c>
      <c r="K1131" s="9" t="str">
        <f t="shared" si="0"/>
        <v>International</v>
      </c>
      <c r="L1131" s="9" t="s">
        <v>137</v>
      </c>
      <c r="M1131" s="9" t="str">
        <f>IF(L1131="","",VLOOKUP(L1131,Metadata!$J$2:$K$22,2,FALSE))</f>
        <v/>
      </c>
      <c r="N1131" s="9" t="s">
        <v>141</v>
      </c>
      <c r="O1131" s="9" t="s">
        <v>137</v>
      </c>
      <c r="P1131" s="9" t="s">
        <v>191</v>
      </c>
      <c r="Q1131" s="10" t="str">
        <f t="shared" si="1"/>
        <v>Remote Job (full or flexible)</v>
      </c>
      <c r="R1131" s="10">
        <v>6</v>
      </c>
      <c r="S1131" s="9" t="s">
        <v>332</v>
      </c>
      <c r="T1131" s="9" t="s">
        <v>137</v>
      </c>
      <c r="U1131" s="9" t="str">
        <f>IF(S1131&lt;&gt;"",S1131,IF(T1131&lt;&gt;"",VLOOKUP(T1131,Metadata!$S$2:$T$228,2,FALSE),""))</f>
        <v>UX/UI Designer</v>
      </c>
      <c r="V1131" s="9" t="s">
        <v>162</v>
      </c>
      <c r="W1131" s="9" t="s">
        <v>137</v>
      </c>
      <c r="X1131" s="9" t="s">
        <v>208</v>
      </c>
      <c r="Y1131" s="9" t="s">
        <v>137</v>
      </c>
      <c r="Z1131" s="9" t="s">
        <v>218</v>
      </c>
      <c r="AA1131" s="9" t="s">
        <v>137</v>
      </c>
      <c r="AB1131" s="9" t="s">
        <v>137</v>
      </c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 t="s">
        <v>150</v>
      </c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 t="s">
        <v>150</v>
      </c>
      <c r="BZ1131" s="9" t="s">
        <v>137</v>
      </c>
      <c r="CA1131" s="10">
        <v>12</v>
      </c>
      <c r="CB1131" s="10" t="str">
        <f t="shared" si="5"/>
        <v>7 to 12 months</v>
      </c>
      <c r="CC1131" s="10">
        <v>30</v>
      </c>
      <c r="CD1131" s="9">
        <f t="shared" si="2"/>
        <v>48000</v>
      </c>
      <c r="CE1131" s="9" t="s">
        <v>137</v>
      </c>
      <c r="CF1131" s="9" t="s">
        <v>137</v>
      </c>
      <c r="CG1131" s="9" t="str">
        <f>IF(CF1131="","",VLOOKUP(CF1131,Metadata!$D$2:$H$20,2,FALSE))</f>
        <v/>
      </c>
      <c r="CH1131" s="9" t="str">
        <f>IF(CF1131="","",VLOOKUP(CF1131,Metadata!$D$2:$H$20,4,FALSE))</f>
        <v/>
      </c>
      <c r="CI1131" s="9" t="str">
        <f>IF(CF1131="","",VLOOKUP(CF1131,Metadata!$D$2:$H$20,5,FALSE))</f>
        <v/>
      </c>
      <c r="CJ1131" s="9">
        <f t="shared" si="3"/>
        <v>48000</v>
      </c>
      <c r="CK1131" s="9" t="s">
        <v>277</v>
      </c>
      <c r="CL1131" s="10">
        <v>6</v>
      </c>
      <c r="CM1131" s="10">
        <v>3</v>
      </c>
      <c r="CN1131" s="10">
        <v>6</v>
      </c>
      <c r="CO1131" s="10">
        <v>4</v>
      </c>
      <c r="CP1131" s="10">
        <v>5</v>
      </c>
      <c r="CQ1131" s="10">
        <v>5</v>
      </c>
      <c r="CR1131" s="10">
        <v>5</v>
      </c>
      <c r="CS1131" s="10">
        <v>5</v>
      </c>
      <c r="CT1131" s="10">
        <v>6</v>
      </c>
      <c r="CU1131" s="10">
        <v>4</v>
      </c>
      <c r="CV1131" s="10">
        <v>6</v>
      </c>
      <c r="CW1131" s="10">
        <v>6</v>
      </c>
      <c r="CX1131" s="10">
        <v>5</v>
      </c>
      <c r="CY1131" s="10">
        <v>5</v>
      </c>
      <c r="CZ1131" s="10">
        <v>5</v>
      </c>
      <c r="DA1131" s="10">
        <v>3</v>
      </c>
      <c r="DB1131" s="10">
        <v>2</v>
      </c>
      <c r="DC1131" s="10">
        <v>2</v>
      </c>
      <c r="DD1131" s="10">
        <v>2</v>
      </c>
      <c r="DE1131" s="10">
        <v>4</v>
      </c>
      <c r="DF1131" s="10">
        <v>4</v>
      </c>
      <c r="DG1131" s="10">
        <v>5</v>
      </c>
      <c r="DH1131" s="10">
        <v>4</v>
      </c>
      <c r="DI1131" s="10">
        <v>6</v>
      </c>
      <c r="DJ1131" s="10">
        <v>1</v>
      </c>
      <c r="DK1131" s="10">
        <v>4</v>
      </c>
      <c r="DL1131" s="10">
        <v>2</v>
      </c>
      <c r="DM1131" s="9" t="s">
        <v>154</v>
      </c>
      <c r="DN1131" s="10">
        <v>1976</v>
      </c>
      <c r="DO1131" s="9">
        <f t="shared" si="4"/>
        <v>45</v>
      </c>
      <c r="DP1131" s="9" t="s">
        <v>155</v>
      </c>
      <c r="DQ1131" s="9" t="s">
        <v>202</v>
      </c>
      <c r="DR1131" s="9" t="s">
        <v>170</v>
      </c>
      <c r="DS1131" s="9" t="s">
        <v>137</v>
      </c>
      <c r="DT1131" s="9" t="s">
        <v>181</v>
      </c>
      <c r="DU1131" s="9" t="s">
        <v>158</v>
      </c>
      <c r="DV1131" s="9" t="str">
        <f>VLOOKUP(DU1131,Metadata!$B$2:$C$7,2,FALSE)</f>
        <v>6+ years</v>
      </c>
    </row>
    <row r="1132" spans="1:126">
      <c r="A1132" s="13">
        <v>1131</v>
      </c>
      <c r="B1132" s="9" t="s">
        <v>135</v>
      </c>
      <c r="C1132" s="9" t="str">
        <f>VLOOKUP(B1132,Metadata!$M$2:$N$6,2,FALSE)</f>
        <v>Permanent Employee</v>
      </c>
      <c r="D1132" s="9" t="s">
        <v>159</v>
      </c>
      <c r="E1132" s="9" t="s">
        <v>137</v>
      </c>
      <c r="F1132" s="9" t="s">
        <v>138</v>
      </c>
      <c r="G1132" s="9" t="s">
        <v>140</v>
      </c>
      <c r="H1132" s="9" t="str">
        <f>IF(G1132="","",VLOOKUP(G1132,Metadata!$J$2:$K$22,2,FALSE))</f>
        <v>Lisbon Metropolitan Area</v>
      </c>
      <c r="I1132" s="9" t="s">
        <v>138</v>
      </c>
      <c r="J1132" s="9" t="str">
        <f>IF(I1132="","",VLOOKUP(I1132,Metadata!$P$2:$Q$43,2,FALSE))</f>
        <v>Europe</v>
      </c>
      <c r="K1132" s="9" t="str">
        <f t="shared" si="0"/>
        <v>Portugal</v>
      </c>
      <c r="L1132" s="9" t="s">
        <v>140</v>
      </c>
      <c r="M1132" s="9" t="str">
        <f>IF(L1132="","",VLOOKUP(L1132,Metadata!$J$2:$K$22,2,FALSE))</f>
        <v>Lisbon Metropolitan Area</v>
      </c>
      <c r="N1132" s="9" t="s">
        <v>205</v>
      </c>
      <c r="O1132" s="9" t="s">
        <v>137</v>
      </c>
      <c r="P1132" s="9" t="s">
        <v>137</v>
      </c>
      <c r="Q1132" s="10" t="str">
        <f t="shared" si="1"/>
        <v>Full Office Job</v>
      </c>
      <c r="R1132" s="10">
        <v>5</v>
      </c>
      <c r="S1132" s="9" t="s">
        <v>143</v>
      </c>
      <c r="T1132" s="9" t="s">
        <v>137</v>
      </c>
      <c r="U1132" s="9" t="str">
        <f>IF(S1132&lt;&gt;"",S1132,IF(T1132&lt;&gt;"",VLOOKUP(T1132,Metadata!$S$2:$T$228,2,FALSE),""))</f>
        <v>Technical Team Leader</v>
      </c>
      <c r="V1132" s="9" t="s">
        <v>144</v>
      </c>
      <c r="W1132" s="9" t="s">
        <v>137</v>
      </c>
      <c r="X1132" s="9" t="s">
        <v>175</v>
      </c>
      <c r="Y1132" s="9" t="s">
        <v>137</v>
      </c>
      <c r="Z1132" s="9" t="s">
        <v>184</v>
      </c>
      <c r="AA1132" s="9" t="s">
        <v>137</v>
      </c>
      <c r="AB1132" s="9" t="s">
        <v>137</v>
      </c>
      <c r="AC1132" s="9" t="s">
        <v>147</v>
      </c>
      <c r="AD1132" s="9" t="s">
        <v>148</v>
      </c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 t="s">
        <v>284</v>
      </c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 t="s">
        <v>219</v>
      </c>
      <c r="BR1132" s="9"/>
      <c r="BS1132" s="9"/>
      <c r="BT1132" s="9"/>
      <c r="BU1132" s="9"/>
      <c r="BV1132" s="9"/>
      <c r="BW1132" s="9"/>
      <c r="BX1132" s="9"/>
      <c r="BY1132" s="9"/>
      <c r="BZ1132" s="9"/>
      <c r="CA1132" s="10"/>
      <c r="CB1132" s="10" t="str">
        <f t="shared" si="5"/>
        <v/>
      </c>
      <c r="CC1132" s="10"/>
      <c r="CD1132" s="9" t="str">
        <f t="shared" si="2"/>
        <v/>
      </c>
      <c r="CE1132" s="9" t="s">
        <v>168</v>
      </c>
      <c r="CF1132" s="9" t="s">
        <v>245</v>
      </c>
      <c r="CG1132" s="9">
        <f>IF(CF1132="","",VLOOKUP(CF1132,Metadata!$D$2:$H$20,2,FALSE))</f>
        <v>42500</v>
      </c>
      <c r="CH1132" s="9">
        <f>IF(CF1132="","",VLOOKUP(CF1132,Metadata!$D$2:$H$20,4,FALSE))</f>
        <v>40000</v>
      </c>
      <c r="CI1132" s="9">
        <f>IF(CF1132="","",VLOOKUP(CF1132,Metadata!$D$2:$H$20,5,FALSE))</f>
        <v>45000</v>
      </c>
      <c r="CJ1132" s="9">
        <f t="shared" si="3"/>
        <v>42500</v>
      </c>
      <c r="CK1132" s="9" t="s">
        <v>153</v>
      </c>
      <c r="CL1132" s="10">
        <v>4</v>
      </c>
      <c r="CM1132" s="10">
        <v>5</v>
      </c>
      <c r="CN1132" s="10">
        <v>6</v>
      </c>
      <c r="CO1132" s="10">
        <v>7</v>
      </c>
      <c r="CP1132" s="10">
        <v>5</v>
      </c>
      <c r="CQ1132" s="10">
        <v>6</v>
      </c>
      <c r="CR1132" s="10">
        <v>6</v>
      </c>
      <c r="CS1132" s="10">
        <v>6</v>
      </c>
      <c r="CT1132" s="10">
        <v>7</v>
      </c>
      <c r="CU1132" s="10">
        <v>5</v>
      </c>
      <c r="CV1132" s="10">
        <v>4</v>
      </c>
      <c r="CW1132" s="10">
        <v>4</v>
      </c>
      <c r="CX1132" s="10">
        <v>5</v>
      </c>
      <c r="CY1132" s="10">
        <v>5</v>
      </c>
      <c r="CZ1132" s="10">
        <v>7</v>
      </c>
      <c r="DA1132" s="10">
        <v>5</v>
      </c>
      <c r="DB1132" s="10">
        <v>3</v>
      </c>
      <c r="DC1132" s="10">
        <v>2</v>
      </c>
      <c r="DD1132" s="10">
        <v>2</v>
      </c>
      <c r="DE1132" s="10">
        <v>5</v>
      </c>
      <c r="DF1132" s="10">
        <v>6</v>
      </c>
      <c r="DG1132" s="10">
        <v>4</v>
      </c>
      <c r="DH1132" s="10">
        <v>3</v>
      </c>
      <c r="DI1132" s="10">
        <v>7</v>
      </c>
      <c r="DJ1132" s="10">
        <v>4</v>
      </c>
      <c r="DK1132" s="10">
        <v>3</v>
      </c>
      <c r="DL1132" s="10">
        <v>3</v>
      </c>
      <c r="DM1132" s="9" t="s">
        <v>154</v>
      </c>
      <c r="DN1132" s="10">
        <v>1984</v>
      </c>
      <c r="DO1132" s="9">
        <f t="shared" si="4"/>
        <v>37</v>
      </c>
      <c r="DP1132" s="9" t="s">
        <v>155</v>
      </c>
      <c r="DQ1132" s="9" t="s">
        <v>210</v>
      </c>
      <c r="DR1132" s="9" t="s">
        <v>157</v>
      </c>
      <c r="DS1132" s="9" t="s">
        <v>137</v>
      </c>
      <c r="DT1132" s="9" t="s">
        <v>181</v>
      </c>
      <c r="DU1132" s="9" t="s">
        <v>158</v>
      </c>
      <c r="DV1132" s="9" t="str">
        <f>VLOOKUP(DU1132,Metadata!$B$2:$C$7,2,FALSE)</f>
        <v>6+ years</v>
      </c>
    </row>
    <row r="1133" spans="1:126">
      <c r="A1133" s="13">
        <v>1132</v>
      </c>
      <c r="B1133" s="9" t="s">
        <v>135</v>
      </c>
      <c r="C1133" s="9" t="str">
        <f>VLOOKUP(B1133,Metadata!$M$2:$N$6,2,FALSE)</f>
        <v>Permanent Employee</v>
      </c>
      <c r="D1133" s="9" t="s">
        <v>159</v>
      </c>
      <c r="E1133" s="9" t="s">
        <v>137</v>
      </c>
      <c r="F1133" s="9" t="s">
        <v>138</v>
      </c>
      <c r="G1133" s="9" t="s">
        <v>160</v>
      </c>
      <c r="H1133" s="9" t="str">
        <f>IF(G1133="","",VLOOKUP(G1133,Metadata!$J$2:$K$22,2,FALSE))</f>
        <v>Centre</v>
      </c>
      <c r="I1133" s="9" t="s">
        <v>138</v>
      </c>
      <c r="J1133" s="9" t="str">
        <f>IF(I1133="","",VLOOKUP(I1133,Metadata!$P$2:$Q$43,2,FALSE))</f>
        <v>Europe</v>
      </c>
      <c r="K1133" s="9" t="str">
        <f t="shared" si="0"/>
        <v>Portugal</v>
      </c>
      <c r="L1133" s="9" t="s">
        <v>160</v>
      </c>
      <c r="M1133" s="9" t="str">
        <f>IF(L1133="","",VLOOKUP(L1133,Metadata!$J$2:$K$22,2,FALSE))</f>
        <v>Centre</v>
      </c>
      <c r="N1133" s="9" t="s">
        <v>141</v>
      </c>
      <c r="O1133" s="9" t="s">
        <v>137</v>
      </c>
      <c r="P1133" s="9" t="s">
        <v>142</v>
      </c>
      <c r="Q1133" s="10" t="str">
        <f t="shared" si="1"/>
        <v>Full Office Job</v>
      </c>
      <c r="R1133" s="10">
        <v>6</v>
      </c>
      <c r="S1133" s="9" t="s">
        <v>290</v>
      </c>
      <c r="T1133" s="9" t="s">
        <v>137</v>
      </c>
      <c r="U1133" s="9" t="str">
        <f>IF(S1133&lt;&gt;"",S1133,IF(T1133&lt;&gt;"",VLOOKUP(T1133,Metadata!$S$2:$T$228,2,FALSE),""))</f>
        <v>Quality Assurance/Testing</v>
      </c>
      <c r="V1133" s="9" t="s">
        <v>274</v>
      </c>
      <c r="W1133" s="9" t="s">
        <v>137</v>
      </c>
      <c r="X1133" s="9" t="s">
        <v>163</v>
      </c>
      <c r="Y1133" s="9" t="s">
        <v>137</v>
      </c>
      <c r="Z1133" s="9" t="s">
        <v>262</v>
      </c>
      <c r="AA1133" s="9" t="s">
        <v>165</v>
      </c>
      <c r="AB1133" s="9" t="s">
        <v>137</v>
      </c>
      <c r="AC1133" s="9" t="s">
        <v>147</v>
      </c>
      <c r="AD1133" s="9"/>
      <c r="AE1133" s="9" t="s">
        <v>194</v>
      </c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 t="s">
        <v>178</v>
      </c>
      <c r="BB1133" s="9"/>
      <c r="BC1133" s="9"/>
      <c r="BD1133" s="9"/>
      <c r="BE1133" s="9"/>
      <c r="BF1133" s="9"/>
      <c r="BG1133" s="9"/>
      <c r="BH1133" s="9"/>
      <c r="BI1133" s="9" t="s">
        <v>579</v>
      </c>
      <c r="BJ1133" s="9" t="s">
        <v>167</v>
      </c>
      <c r="BK1133" s="9" t="s">
        <v>198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10"/>
      <c r="CB1133" s="10" t="str">
        <f t="shared" si="5"/>
        <v/>
      </c>
      <c r="CC1133" s="10"/>
      <c r="CD1133" s="9" t="str">
        <f t="shared" si="2"/>
        <v/>
      </c>
      <c r="CE1133" s="9" t="s">
        <v>151</v>
      </c>
      <c r="CF1133" s="9" t="s">
        <v>220</v>
      </c>
      <c r="CG1133" s="9">
        <f>IF(CF1133="","",VLOOKUP(CF1133,Metadata!$D$2:$H$20,2,FALSE))</f>
        <v>27500</v>
      </c>
      <c r="CH1133" s="9">
        <f>IF(CF1133="","",VLOOKUP(CF1133,Metadata!$D$2:$H$20,4,FALSE))</f>
        <v>25000</v>
      </c>
      <c r="CI1133" s="9">
        <f>IF(CF1133="","",VLOOKUP(CF1133,Metadata!$D$2:$H$20,5,FALSE))</f>
        <v>30000</v>
      </c>
      <c r="CJ1133" s="9">
        <f t="shared" si="3"/>
        <v>27500</v>
      </c>
      <c r="CK1133" s="9" t="s">
        <v>221</v>
      </c>
      <c r="CL1133" s="10">
        <v>5</v>
      </c>
      <c r="CM1133" s="10">
        <v>2</v>
      </c>
      <c r="CN1133" s="10">
        <v>6</v>
      </c>
      <c r="CO1133" s="10">
        <v>6</v>
      </c>
      <c r="CP1133" s="10">
        <v>6</v>
      </c>
      <c r="CQ1133" s="10">
        <v>6</v>
      </c>
      <c r="CR1133" s="10">
        <v>4</v>
      </c>
      <c r="CS1133" s="10">
        <v>6</v>
      </c>
      <c r="CT1133" s="10">
        <v>6</v>
      </c>
      <c r="CU1133" s="10">
        <v>5</v>
      </c>
      <c r="CV1133" s="10">
        <v>5</v>
      </c>
      <c r="CW1133" s="10">
        <v>1</v>
      </c>
      <c r="CX1133" s="10">
        <v>5</v>
      </c>
      <c r="CY1133" s="10">
        <v>4</v>
      </c>
      <c r="CZ1133" s="10">
        <v>4</v>
      </c>
      <c r="DA1133" s="10">
        <v>5</v>
      </c>
      <c r="DB1133" s="10">
        <v>6</v>
      </c>
      <c r="DC1133" s="10">
        <v>6</v>
      </c>
      <c r="DD1133" s="10">
        <v>4</v>
      </c>
      <c r="DE1133" s="10">
        <v>6</v>
      </c>
      <c r="DF1133" s="10">
        <v>5</v>
      </c>
      <c r="DG1133" s="10">
        <v>5</v>
      </c>
      <c r="DH1133" s="10">
        <v>5</v>
      </c>
      <c r="DI1133" s="10">
        <v>5</v>
      </c>
      <c r="DJ1133" s="10">
        <v>5</v>
      </c>
      <c r="DK1133" s="10">
        <v>5</v>
      </c>
      <c r="DL1133" s="10">
        <v>4</v>
      </c>
      <c r="DM1133" s="9" t="s">
        <v>154</v>
      </c>
      <c r="DN1133" s="10">
        <v>1984</v>
      </c>
      <c r="DO1133" s="9">
        <f t="shared" si="4"/>
        <v>37</v>
      </c>
      <c r="DP1133" s="9" t="s">
        <v>155</v>
      </c>
      <c r="DQ1133" s="9" t="s">
        <v>298</v>
      </c>
      <c r="DR1133" s="9" t="s">
        <v>157</v>
      </c>
      <c r="DS1133" s="9" t="s">
        <v>137</v>
      </c>
      <c r="DT1133" s="9" t="s">
        <v>181</v>
      </c>
      <c r="DU1133" s="9" t="s">
        <v>158</v>
      </c>
      <c r="DV1133" s="9" t="str">
        <f>VLOOKUP(DU1133,Metadata!$B$2:$C$7,2,FALSE)</f>
        <v>6+ years</v>
      </c>
    </row>
    <row r="1134" spans="1:126">
      <c r="A1134" s="13">
        <v>1133</v>
      </c>
      <c r="B1134" s="9" t="s">
        <v>135</v>
      </c>
      <c r="C1134" s="9" t="str">
        <f>VLOOKUP(B1134,Metadata!$M$2:$N$6,2,FALSE)</f>
        <v>Permanent Employee</v>
      </c>
      <c r="D1134" s="9" t="s">
        <v>159</v>
      </c>
      <c r="E1134" s="9" t="s">
        <v>137</v>
      </c>
      <c r="F1134" s="9" t="s">
        <v>138</v>
      </c>
      <c r="G1134" s="9" t="s">
        <v>140</v>
      </c>
      <c r="H1134" s="9" t="str">
        <f>IF(G1134="","",VLOOKUP(G1134,Metadata!$J$2:$K$22,2,FALSE))</f>
        <v>Lisbon Metropolitan Area</v>
      </c>
      <c r="I1134" s="9" t="s">
        <v>138</v>
      </c>
      <c r="J1134" s="9" t="str">
        <f>IF(I1134="","",VLOOKUP(I1134,Metadata!$P$2:$Q$43,2,FALSE))</f>
        <v>Europe</v>
      </c>
      <c r="K1134" s="9" t="str">
        <f t="shared" si="0"/>
        <v>Portugal</v>
      </c>
      <c r="L1134" s="9" t="s">
        <v>140</v>
      </c>
      <c r="M1134" s="9" t="str">
        <f>IF(L1134="","",VLOOKUP(L1134,Metadata!$J$2:$K$22,2,FALSE))</f>
        <v>Lisbon Metropolitan Area</v>
      </c>
      <c r="N1134" s="9" t="s">
        <v>141</v>
      </c>
      <c r="O1134" s="9" t="s">
        <v>137</v>
      </c>
      <c r="P1134" s="9" t="s">
        <v>142</v>
      </c>
      <c r="Q1134" s="10" t="str">
        <f t="shared" si="1"/>
        <v>Full Office Job</v>
      </c>
      <c r="R1134" s="10">
        <v>6</v>
      </c>
      <c r="S1134" s="9" t="s">
        <v>266</v>
      </c>
      <c r="T1134" s="9" t="s">
        <v>137</v>
      </c>
      <c r="U1134" s="9" t="str">
        <f>IF(S1134&lt;&gt;"",S1134,IF(T1134&lt;&gt;"",VLOOKUP(T1134,Metadata!$S$2:$T$228,2,FALSE),""))</f>
        <v>Data Scientist/Data Engineer</v>
      </c>
      <c r="V1134" s="9" t="s">
        <v>268</v>
      </c>
      <c r="W1134" s="9" t="s">
        <v>137</v>
      </c>
      <c r="X1134" s="9" t="s">
        <v>145</v>
      </c>
      <c r="Y1134" s="9" t="s">
        <v>137</v>
      </c>
      <c r="Z1134" s="9" t="s">
        <v>218</v>
      </c>
      <c r="AA1134" s="9" t="s">
        <v>137</v>
      </c>
      <c r="AB1134" s="9" t="s">
        <v>137</v>
      </c>
      <c r="AC1134" s="9" t="s">
        <v>147</v>
      </c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 t="s">
        <v>149</v>
      </c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 t="s">
        <v>150</v>
      </c>
      <c r="BZ1134" s="9" t="s">
        <v>137</v>
      </c>
      <c r="CA1134" s="10"/>
      <c r="CB1134" s="10" t="str">
        <f t="shared" si="5"/>
        <v/>
      </c>
      <c r="CC1134" s="10"/>
      <c r="CD1134" s="9" t="str">
        <f t="shared" si="2"/>
        <v/>
      </c>
      <c r="CE1134" s="9" t="s">
        <v>168</v>
      </c>
      <c r="CF1134" s="9" t="s">
        <v>225</v>
      </c>
      <c r="CG1134" s="9">
        <f>IF(CF1134="","",VLOOKUP(CF1134,Metadata!$D$2:$H$20,2,FALSE))</f>
        <v>22500</v>
      </c>
      <c r="CH1134" s="9">
        <f>IF(CF1134="","",VLOOKUP(CF1134,Metadata!$D$2:$H$20,4,FALSE))</f>
        <v>20000</v>
      </c>
      <c r="CI1134" s="9">
        <f>IF(CF1134="","",VLOOKUP(CF1134,Metadata!$D$2:$H$20,5,FALSE))</f>
        <v>25000</v>
      </c>
      <c r="CJ1134" s="9">
        <f t="shared" si="3"/>
        <v>22500</v>
      </c>
      <c r="CK1134" s="9" t="s">
        <v>189</v>
      </c>
      <c r="CL1134" s="10">
        <v>6</v>
      </c>
      <c r="CM1134" s="10">
        <v>4</v>
      </c>
      <c r="CN1134" s="10">
        <v>6</v>
      </c>
      <c r="CO1134" s="10">
        <v>7</v>
      </c>
      <c r="CP1134" s="10">
        <v>5</v>
      </c>
      <c r="CQ1134" s="10">
        <v>7</v>
      </c>
      <c r="CR1134" s="10">
        <v>4</v>
      </c>
      <c r="CS1134" s="10">
        <v>4</v>
      </c>
      <c r="CT1134" s="10">
        <v>6</v>
      </c>
      <c r="CU1134" s="10">
        <v>5</v>
      </c>
      <c r="CV1134" s="10">
        <v>5</v>
      </c>
      <c r="CW1134" s="10">
        <v>3</v>
      </c>
      <c r="CX1134" s="10">
        <v>6</v>
      </c>
      <c r="CY1134" s="10">
        <v>6</v>
      </c>
      <c r="CZ1134" s="10">
        <v>6</v>
      </c>
      <c r="DA1134" s="10">
        <v>5</v>
      </c>
      <c r="DB1134" s="10">
        <v>4</v>
      </c>
      <c r="DC1134" s="10">
        <v>7</v>
      </c>
      <c r="DD1134" s="10">
        <v>3</v>
      </c>
      <c r="DE1134" s="10">
        <v>7</v>
      </c>
      <c r="DF1134" s="10">
        <v>4</v>
      </c>
      <c r="DG1134" s="10">
        <v>6</v>
      </c>
      <c r="DH1134" s="10">
        <v>5</v>
      </c>
      <c r="DI1134" s="10">
        <v>6</v>
      </c>
      <c r="DJ1134" s="10">
        <v>4</v>
      </c>
      <c r="DK1134" s="10">
        <v>6</v>
      </c>
      <c r="DL1134" s="10">
        <v>2</v>
      </c>
      <c r="DM1134" s="9" t="s">
        <v>154</v>
      </c>
      <c r="DN1134" s="10">
        <v>1998</v>
      </c>
      <c r="DO1134" s="9">
        <f t="shared" si="4"/>
        <v>23</v>
      </c>
      <c r="DP1134" s="9" t="s">
        <v>222</v>
      </c>
      <c r="DQ1134" s="9" t="s">
        <v>210</v>
      </c>
      <c r="DR1134" s="9" t="s">
        <v>170</v>
      </c>
      <c r="DS1134" s="9" t="s">
        <v>137</v>
      </c>
      <c r="DT1134" s="9" t="s">
        <v>181</v>
      </c>
      <c r="DU1134" s="9" t="s">
        <v>168</v>
      </c>
      <c r="DV1134" s="9" t="str">
        <f>VLOOKUP(DU1134,Metadata!$B$2:$C$7,2,FALSE)</f>
        <v>0 - 3 years</v>
      </c>
    </row>
    <row r="1135" spans="1:126">
      <c r="A1135" s="13">
        <v>1134</v>
      </c>
      <c r="B1135" s="9" t="s">
        <v>135</v>
      </c>
      <c r="C1135" s="9" t="str">
        <f>VLOOKUP(B1135,Metadata!$M$2:$N$6,2,FALSE)</f>
        <v>Permanent Employee</v>
      </c>
      <c r="D1135" s="9" t="s">
        <v>136</v>
      </c>
      <c r="E1135" s="9" t="s">
        <v>137</v>
      </c>
      <c r="F1135" s="9" t="s">
        <v>138</v>
      </c>
      <c r="G1135" s="9" t="s">
        <v>172</v>
      </c>
      <c r="H1135" s="9" t="str">
        <f>IF(G1135="","",VLOOKUP(G1135,Metadata!$J$2:$K$22,2,FALSE))</f>
        <v>Porto Metropolitan Area</v>
      </c>
      <c r="I1135" s="9" t="s">
        <v>350</v>
      </c>
      <c r="J1135" s="9" t="str">
        <f>IF(I1135="","",VLOOKUP(I1135,Metadata!$P$2:$Q$43,2,FALSE))</f>
        <v>South America</v>
      </c>
      <c r="K1135" s="9" t="str">
        <f t="shared" si="0"/>
        <v>International</v>
      </c>
      <c r="L1135" s="9" t="s">
        <v>137</v>
      </c>
      <c r="M1135" s="9" t="str">
        <f>IF(L1135="","",VLOOKUP(L1135,Metadata!$J$2:$K$22,2,FALSE))</f>
        <v/>
      </c>
      <c r="N1135" s="9" t="s">
        <v>141</v>
      </c>
      <c r="O1135" s="9" t="s">
        <v>137</v>
      </c>
      <c r="P1135" s="9" t="s">
        <v>191</v>
      </c>
      <c r="Q1135" s="10" t="str">
        <f t="shared" si="1"/>
        <v>Remote Job (full or flexible)</v>
      </c>
      <c r="R1135" s="10">
        <v>4</v>
      </c>
      <c r="S1135" s="9" t="s">
        <v>183</v>
      </c>
      <c r="T1135" s="9" t="s">
        <v>137</v>
      </c>
      <c r="U1135" s="9" t="str">
        <f>IF(S1135&lt;&gt;"",S1135,IF(T1135&lt;&gt;"",VLOOKUP(T1135,Metadata!$S$2:$T$228,2,FALSE),""))</f>
        <v>Product Owner/Product Manager</v>
      </c>
      <c r="V1135" s="9" t="s">
        <v>276</v>
      </c>
      <c r="W1135" s="9" t="s">
        <v>137</v>
      </c>
      <c r="X1135" s="9" t="s">
        <v>175</v>
      </c>
      <c r="Y1135" s="9" t="s">
        <v>137</v>
      </c>
      <c r="Z1135" s="9" t="s">
        <v>164</v>
      </c>
      <c r="AA1135" s="9" t="s">
        <v>137</v>
      </c>
      <c r="AB1135" s="9" t="s">
        <v>137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 t="s">
        <v>150</v>
      </c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 t="s">
        <v>150</v>
      </c>
      <c r="BZ1135" s="9" t="s">
        <v>137</v>
      </c>
      <c r="CA1135" s="10"/>
      <c r="CB1135" s="10" t="str">
        <f t="shared" si="5"/>
        <v/>
      </c>
      <c r="CC1135" s="10"/>
      <c r="CD1135" s="9" t="str">
        <f t="shared" si="2"/>
        <v/>
      </c>
      <c r="CE1135" s="9" t="s">
        <v>232</v>
      </c>
      <c r="CF1135" s="9" t="s">
        <v>169</v>
      </c>
      <c r="CG1135" s="9">
        <f>IF(CF1135="","",VLOOKUP(CF1135,Metadata!$D$2:$H$20,2,FALSE))</f>
        <v>12500</v>
      </c>
      <c r="CH1135" s="9">
        <f>IF(CF1135="","",VLOOKUP(CF1135,Metadata!$D$2:$H$20,4,FALSE))</f>
        <v>0</v>
      </c>
      <c r="CI1135" s="9">
        <f>IF(CF1135="","",VLOOKUP(CF1135,Metadata!$D$2:$H$20,5,FALSE))</f>
        <v>15000</v>
      </c>
      <c r="CJ1135" s="9">
        <f t="shared" si="3"/>
        <v>12500</v>
      </c>
      <c r="CK1135" s="9" t="s">
        <v>221</v>
      </c>
      <c r="CL1135" s="10">
        <v>5</v>
      </c>
      <c r="CM1135" s="10">
        <v>5</v>
      </c>
      <c r="CN1135" s="10">
        <v>7</v>
      </c>
      <c r="CO1135" s="10">
        <v>6</v>
      </c>
      <c r="CP1135" s="10">
        <v>7</v>
      </c>
      <c r="CQ1135" s="10">
        <v>7</v>
      </c>
      <c r="CR1135" s="10">
        <v>3</v>
      </c>
      <c r="CS1135" s="10">
        <v>5</v>
      </c>
      <c r="CT1135" s="10">
        <v>7</v>
      </c>
      <c r="CU1135" s="10">
        <v>3</v>
      </c>
      <c r="CV1135" s="10">
        <v>4</v>
      </c>
      <c r="CW1135" s="10">
        <v>5</v>
      </c>
      <c r="CX1135" s="10">
        <v>4</v>
      </c>
      <c r="CY1135" s="10">
        <v>6</v>
      </c>
      <c r="CZ1135" s="10">
        <v>7</v>
      </c>
      <c r="DA1135" s="10">
        <v>4</v>
      </c>
      <c r="DB1135" s="10">
        <v>6</v>
      </c>
      <c r="DC1135" s="10">
        <v>6</v>
      </c>
      <c r="DD1135" s="10">
        <v>5</v>
      </c>
      <c r="DE1135" s="10">
        <v>5</v>
      </c>
      <c r="DF1135" s="10">
        <v>7</v>
      </c>
      <c r="DG1135" s="10">
        <v>5</v>
      </c>
      <c r="DH1135" s="10">
        <v>4</v>
      </c>
      <c r="DI1135" s="10">
        <v>4</v>
      </c>
      <c r="DJ1135" s="10">
        <v>4</v>
      </c>
      <c r="DK1135" s="10">
        <v>7</v>
      </c>
      <c r="DL1135" s="10">
        <v>1</v>
      </c>
      <c r="DM1135" s="9" t="s">
        <v>296</v>
      </c>
      <c r="DN1135" s="10">
        <v>1995</v>
      </c>
      <c r="DO1135" s="9">
        <f t="shared" si="4"/>
        <v>26</v>
      </c>
      <c r="DP1135" s="9" t="s">
        <v>222</v>
      </c>
      <c r="DQ1135" s="9" t="s">
        <v>202</v>
      </c>
      <c r="DR1135" s="9" t="s">
        <v>157</v>
      </c>
      <c r="DS1135" s="9" t="s">
        <v>137</v>
      </c>
      <c r="DT1135" s="9" t="s">
        <v>181</v>
      </c>
      <c r="DU1135" s="9" t="s">
        <v>168</v>
      </c>
      <c r="DV1135" s="9" t="str">
        <f>VLOOKUP(DU1135,Metadata!$B$2:$C$7,2,FALSE)</f>
        <v>0 - 3 years</v>
      </c>
    </row>
    <row r="1136" spans="1:126">
      <c r="A1136" s="13">
        <v>1135</v>
      </c>
      <c r="B1136" s="9" t="s">
        <v>135</v>
      </c>
      <c r="C1136" s="9" t="str">
        <f>VLOOKUP(B1136,Metadata!$M$2:$N$6,2,FALSE)</f>
        <v>Permanent Employee</v>
      </c>
      <c r="D1136" s="9" t="s">
        <v>159</v>
      </c>
      <c r="E1136" s="9" t="s">
        <v>137</v>
      </c>
      <c r="F1136" s="9" t="s">
        <v>138</v>
      </c>
      <c r="G1136" s="9" t="s">
        <v>172</v>
      </c>
      <c r="H1136" s="9" t="str">
        <f>IF(G1136="","",VLOOKUP(G1136,Metadata!$J$2:$K$22,2,FALSE))</f>
        <v>Porto Metropolitan Area</v>
      </c>
      <c r="I1136" s="9" t="s">
        <v>138</v>
      </c>
      <c r="J1136" s="9" t="str">
        <f>IF(I1136="","",VLOOKUP(I1136,Metadata!$P$2:$Q$43,2,FALSE))</f>
        <v>Europe</v>
      </c>
      <c r="K1136" s="9" t="str">
        <f t="shared" si="0"/>
        <v>Portugal</v>
      </c>
      <c r="L1136" s="9" t="s">
        <v>140</v>
      </c>
      <c r="M1136" s="9" t="str">
        <f>IF(L1136="","",VLOOKUP(L1136,Metadata!$J$2:$K$22,2,FALSE))</f>
        <v>Lisbon Metropolitan Area</v>
      </c>
      <c r="N1136" s="9" t="s">
        <v>141</v>
      </c>
      <c r="O1136" s="9" t="s">
        <v>137</v>
      </c>
      <c r="P1136" s="9" t="s">
        <v>191</v>
      </c>
      <c r="Q1136" s="10" t="str">
        <f t="shared" si="1"/>
        <v>Remote Job (full or flexible)</v>
      </c>
      <c r="R1136" s="10">
        <v>5</v>
      </c>
      <c r="S1136" s="9" t="s">
        <v>143</v>
      </c>
      <c r="T1136" s="9" t="s">
        <v>137</v>
      </c>
      <c r="U1136" s="9" t="str">
        <f>IF(S1136&lt;&gt;"",S1136,IF(T1136&lt;&gt;"",VLOOKUP(T1136,Metadata!$S$2:$T$228,2,FALSE),""))</f>
        <v>Technical Team Leader</v>
      </c>
      <c r="V1136" s="9" t="s">
        <v>268</v>
      </c>
      <c r="W1136" s="9" t="s">
        <v>137</v>
      </c>
      <c r="X1136" s="9" t="s">
        <v>145</v>
      </c>
      <c r="Y1136" s="9" t="s">
        <v>137</v>
      </c>
      <c r="Z1136" s="9" t="s">
        <v>224</v>
      </c>
      <c r="AA1136" s="9" t="s">
        <v>137</v>
      </c>
      <c r="AB1136" s="9" t="s">
        <v>137</v>
      </c>
      <c r="AC1136" s="9" t="s">
        <v>147</v>
      </c>
      <c r="AD1136" s="9"/>
      <c r="AE1136" s="9" t="s">
        <v>194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198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10"/>
      <c r="CB1136" s="10" t="str">
        <f t="shared" si="5"/>
        <v/>
      </c>
      <c r="CC1136" s="10"/>
      <c r="CD1136" s="9" t="str">
        <f t="shared" si="2"/>
        <v/>
      </c>
      <c r="CE1136" s="9" t="s">
        <v>232</v>
      </c>
      <c r="CF1136" s="9" t="s">
        <v>248</v>
      </c>
      <c r="CG1136" s="9">
        <f>IF(CF1136="","",VLOOKUP(CF1136,Metadata!$D$2:$H$20,2,FALSE))</f>
        <v>57500</v>
      </c>
      <c r="CH1136" s="9">
        <f>IF(CF1136="","",VLOOKUP(CF1136,Metadata!$D$2:$H$20,4,FALSE))</f>
        <v>55000</v>
      </c>
      <c r="CI1136" s="9">
        <f>IF(CF1136="","",VLOOKUP(CF1136,Metadata!$D$2:$H$20,5,FALSE))</f>
        <v>60000</v>
      </c>
      <c r="CJ1136" s="9">
        <f t="shared" si="3"/>
        <v>57500</v>
      </c>
      <c r="CK1136" s="9" t="s">
        <v>201</v>
      </c>
      <c r="CL1136" s="10">
        <v>6</v>
      </c>
      <c r="CM1136" s="10">
        <v>1</v>
      </c>
      <c r="CN1136" s="10">
        <v>7</v>
      </c>
      <c r="CO1136" s="10">
        <v>6</v>
      </c>
      <c r="CP1136" s="10">
        <v>6</v>
      </c>
      <c r="CQ1136" s="10">
        <v>6</v>
      </c>
      <c r="CR1136" s="10">
        <v>5</v>
      </c>
      <c r="CS1136" s="10">
        <v>5</v>
      </c>
      <c r="CT1136" s="10">
        <v>6</v>
      </c>
      <c r="CU1136" s="10">
        <v>6</v>
      </c>
      <c r="CV1136" s="10">
        <v>5</v>
      </c>
      <c r="CW1136" s="10">
        <v>5</v>
      </c>
      <c r="CX1136" s="10">
        <v>6</v>
      </c>
      <c r="CY1136" s="10">
        <v>5</v>
      </c>
      <c r="CZ1136" s="10">
        <v>6</v>
      </c>
      <c r="DA1136" s="10">
        <v>5</v>
      </c>
      <c r="DB1136" s="10">
        <v>5</v>
      </c>
      <c r="DC1136" s="10">
        <v>6</v>
      </c>
      <c r="DD1136" s="10">
        <v>4</v>
      </c>
      <c r="DE1136" s="10">
        <v>5</v>
      </c>
      <c r="DF1136" s="10">
        <v>6</v>
      </c>
      <c r="DG1136" s="10">
        <v>5</v>
      </c>
      <c r="DH1136" s="10">
        <v>5</v>
      </c>
      <c r="DI1136" s="10">
        <v>6</v>
      </c>
      <c r="DJ1136" s="10">
        <v>5</v>
      </c>
      <c r="DK1136" s="10">
        <v>6</v>
      </c>
      <c r="DL1136" s="10">
        <v>6</v>
      </c>
      <c r="DM1136" s="9" t="s">
        <v>154</v>
      </c>
      <c r="DN1136" s="10">
        <v>1985</v>
      </c>
      <c r="DO1136" s="9">
        <f t="shared" si="4"/>
        <v>36</v>
      </c>
      <c r="DP1136" s="9" t="s">
        <v>155</v>
      </c>
      <c r="DQ1136" s="9" t="s">
        <v>202</v>
      </c>
      <c r="DR1136" s="9" t="s">
        <v>157</v>
      </c>
      <c r="DS1136" s="9" t="s">
        <v>137</v>
      </c>
      <c r="DT1136" s="9" t="s">
        <v>181</v>
      </c>
      <c r="DU1136" s="9" t="s">
        <v>158</v>
      </c>
      <c r="DV1136" s="9" t="str">
        <f>VLOOKUP(DU1136,Metadata!$B$2:$C$7,2,FALSE)</f>
        <v>6+ years</v>
      </c>
    </row>
    <row r="1137" spans="1:126">
      <c r="A1137" s="13">
        <v>1136</v>
      </c>
      <c r="B1137" s="9" t="s">
        <v>171</v>
      </c>
      <c r="C1137" s="9" t="str">
        <f>VLOOKUP(B1137,Metadata!$M$2:$N$6,2,FALSE)</f>
        <v>Contractor</v>
      </c>
      <c r="D1137" s="9" t="s">
        <v>137</v>
      </c>
      <c r="E1137" s="9" t="s">
        <v>159</v>
      </c>
      <c r="F1137" s="9" t="s">
        <v>138</v>
      </c>
      <c r="G1137" s="9" t="s">
        <v>265</v>
      </c>
      <c r="H1137" s="9" t="str">
        <f>IF(G1137="","",VLOOKUP(G1137,Metadata!$J$2:$K$22,2,FALSE))</f>
        <v>Azores and Madeira</v>
      </c>
      <c r="I1137" s="9" t="s">
        <v>228</v>
      </c>
      <c r="J1137" s="9" t="str">
        <f>IF(I1137="","",VLOOKUP(I1137,Metadata!$P$2:$Q$43,2,FALSE))</f>
        <v>Europe</v>
      </c>
      <c r="K1137" s="9" t="str">
        <f t="shared" si="0"/>
        <v>International</v>
      </c>
      <c r="L1137" s="9" t="s">
        <v>137</v>
      </c>
      <c r="M1137" s="9" t="str">
        <f>IF(L1137="","",VLOOKUP(L1137,Metadata!$J$2:$K$22,2,FALSE))</f>
        <v/>
      </c>
      <c r="N1137" s="9" t="s">
        <v>141</v>
      </c>
      <c r="O1137" s="9" t="s">
        <v>137</v>
      </c>
      <c r="P1137" s="9" t="s">
        <v>191</v>
      </c>
      <c r="Q1137" s="10" t="str">
        <f t="shared" si="1"/>
        <v>Remote Job (full or flexible)</v>
      </c>
      <c r="R1137" s="10">
        <v>6</v>
      </c>
      <c r="S1137" s="9" t="s">
        <v>161</v>
      </c>
      <c r="T1137" s="9" t="s">
        <v>137</v>
      </c>
      <c r="U1137" s="9" t="str">
        <f>IF(S1137&lt;&gt;"",S1137,IF(T1137&lt;&gt;"",VLOOKUP(T1137,Metadata!$S$2:$T$228,2,FALSE),""))</f>
        <v>Full-Stack Developer</v>
      </c>
      <c r="V1137" s="9" t="s">
        <v>162</v>
      </c>
      <c r="W1137" s="9" t="s">
        <v>137</v>
      </c>
      <c r="X1137" s="9" t="s">
        <v>242</v>
      </c>
      <c r="Y1137" s="9" t="s">
        <v>137</v>
      </c>
      <c r="Z1137" s="9" t="s">
        <v>193</v>
      </c>
      <c r="AA1137" s="9" t="s">
        <v>165</v>
      </c>
      <c r="AB1137" s="9" t="s">
        <v>137</v>
      </c>
      <c r="AC1137" s="9"/>
      <c r="AD1137" s="9"/>
      <c r="AE1137" s="9"/>
      <c r="AF1137" s="9"/>
      <c r="AG1137" s="9"/>
      <c r="AH1137" s="9"/>
      <c r="AI1137" s="9"/>
      <c r="AJ1137" s="9" t="s">
        <v>185</v>
      </c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 t="s">
        <v>178</v>
      </c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 t="s">
        <v>186</v>
      </c>
      <c r="BO1137" s="9"/>
      <c r="BP1137" s="9"/>
      <c r="BQ1137" s="9"/>
      <c r="BR1137" s="9"/>
      <c r="BS1137" s="9" t="s">
        <v>200</v>
      </c>
      <c r="BT1137" s="9"/>
      <c r="BU1137" s="9"/>
      <c r="BV1137" s="9"/>
      <c r="BW1137" s="9"/>
      <c r="BX1137" s="9"/>
      <c r="BY1137" s="9"/>
      <c r="BZ1137" s="9"/>
      <c r="CA1137" s="10">
        <v>12</v>
      </c>
      <c r="CB1137" s="10" t="str">
        <f t="shared" si="5"/>
        <v>7 to 12 months</v>
      </c>
      <c r="CC1137" s="10">
        <v>15</v>
      </c>
      <c r="CD1137" s="9">
        <f t="shared" si="2"/>
        <v>24000</v>
      </c>
      <c r="CE1137" s="9" t="s">
        <v>137</v>
      </c>
      <c r="CF1137" s="9" t="s">
        <v>137</v>
      </c>
      <c r="CG1137" s="9" t="str">
        <f>IF(CF1137="","",VLOOKUP(CF1137,Metadata!$D$2:$H$20,2,FALSE))</f>
        <v/>
      </c>
      <c r="CH1137" s="9" t="str">
        <f>IF(CF1137="","",VLOOKUP(CF1137,Metadata!$D$2:$H$20,4,FALSE))</f>
        <v/>
      </c>
      <c r="CI1137" s="9" t="str">
        <f>IF(CF1137="","",VLOOKUP(CF1137,Metadata!$D$2:$H$20,5,FALSE))</f>
        <v/>
      </c>
      <c r="CJ1137" s="9">
        <f t="shared" si="3"/>
        <v>24000</v>
      </c>
      <c r="CK1137" s="9" t="s">
        <v>201</v>
      </c>
      <c r="CL1137" s="10">
        <v>7</v>
      </c>
      <c r="CM1137" s="10">
        <v>2</v>
      </c>
      <c r="CN1137" s="10">
        <v>7</v>
      </c>
      <c r="CO1137" s="10">
        <v>7</v>
      </c>
      <c r="CP1137" s="10">
        <v>7</v>
      </c>
      <c r="CQ1137" s="10">
        <v>7</v>
      </c>
      <c r="CR1137" s="10">
        <v>7</v>
      </c>
      <c r="CS1137" s="10">
        <v>7</v>
      </c>
      <c r="CT1137" s="10">
        <v>7</v>
      </c>
      <c r="CU1137" s="10">
        <v>7</v>
      </c>
      <c r="CV1137" s="10">
        <v>7</v>
      </c>
      <c r="CW1137" s="10">
        <v>7</v>
      </c>
      <c r="CX1137" s="10">
        <v>7</v>
      </c>
      <c r="CY1137" s="10">
        <v>6</v>
      </c>
      <c r="CZ1137" s="10">
        <v>7</v>
      </c>
      <c r="DA1137" s="10">
        <v>4</v>
      </c>
      <c r="DB1137" s="10">
        <v>2</v>
      </c>
      <c r="DC1137" s="10">
        <v>3</v>
      </c>
      <c r="DD1137" s="10">
        <v>3</v>
      </c>
      <c r="DE1137" s="10">
        <v>4</v>
      </c>
      <c r="DF1137" s="10">
        <v>7</v>
      </c>
      <c r="DG1137" s="10">
        <v>5</v>
      </c>
      <c r="DH1137" s="10">
        <v>4</v>
      </c>
      <c r="DI1137" s="10">
        <v>7</v>
      </c>
      <c r="DJ1137" s="10">
        <v>7</v>
      </c>
      <c r="DK1137" s="10">
        <v>7</v>
      </c>
      <c r="DL1137" s="10">
        <v>7</v>
      </c>
      <c r="DM1137" s="9" t="s">
        <v>580</v>
      </c>
      <c r="DN1137" s="10">
        <v>1992</v>
      </c>
      <c r="DO1137" s="9">
        <f t="shared" si="4"/>
        <v>29</v>
      </c>
      <c r="DP1137" s="9" t="s">
        <v>155</v>
      </c>
      <c r="DQ1137" s="9" t="s">
        <v>210</v>
      </c>
      <c r="DR1137" s="9" t="s">
        <v>157</v>
      </c>
      <c r="DS1137" s="9" t="s">
        <v>137</v>
      </c>
      <c r="DT1137" s="9" t="s">
        <v>181</v>
      </c>
      <c r="DU1137" s="9" t="s">
        <v>203</v>
      </c>
      <c r="DV1137" s="9" t="str">
        <f>VLOOKUP(DU1137,Metadata!$B$2:$C$7,2,FALSE)</f>
        <v>6+ years</v>
      </c>
    </row>
    <row r="1138" spans="1:126">
      <c r="A1138" s="13">
        <v>1137</v>
      </c>
      <c r="B1138" s="9" t="s">
        <v>135</v>
      </c>
      <c r="C1138" s="9" t="str">
        <f>VLOOKUP(B1138,Metadata!$M$2:$N$6,2,FALSE)</f>
        <v>Permanent Employee</v>
      </c>
      <c r="D1138" s="9" t="s">
        <v>136</v>
      </c>
      <c r="E1138" s="9" t="s">
        <v>137</v>
      </c>
      <c r="F1138" s="9" t="s">
        <v>138</v>
      </c>
      <c r="G1138" s="9" t="s">
        <v>140</v>
      </c>
      <c r="H1138" s="9" t="str">
        <f>IF(G1138="","",VLOOKUP(G1138,Metadata!$J$2:$K$22,2,FALSE))</f>
        <v>Lisbon Metropolitan Area</v>
      </c>
      <c r="I1138" s="9" t="s">
        <v>138</v>
      </c>
      <c r="J1138" s="9" t="str">
        <f>IF(I1138="","",VLOOKUP(I1138,Metadata!$P$2:$Q$43,2,FALSE))</f>
        <v>Europe</v>
      </c>
      <c r="K1138" s="9" t="str">
        <f t="shared" si="0"/>
        <v>Portugal</v>
      </c>
      <c r="L1138" s="9" t="s">
        <v>140</v>
      </c>
      <c r="M1138" s="9" t="str">
        <f>IF(L1138="","",VLOOKUP(L1138,Metadata!$J$2:$K$22,2,FALSE))</f>
        <v>Lisbon Metropolitan Area</v>
      </c>
      <c r="N1138" s="9" t="s">
        <v>141</v>
      </c>
      <c r="O1138" s="9" t="s">
        <v>137</v>
      </c>
      <c r="P1138" s="9" t="s">
        <v>191</v>
      </c>
      <c r="Q1138" s="10" t="str">
        <f t="shared" si="1"/>
        <v>Remote Job (full or flexible)</v>
      </c>
      <c r="R1138" s="10">
        <v>6</v>
      </c>
      <c r="S1138" s="9" t="s">
        <v>206</v>
      </c>
      <c r="T1138" s="9" t="s">
        <v>137</v>
      </c>
      <c r="U1138" s="9" t="str">
        <f>IF(S1138&lt;&gt;"",S1138,IF(T1138&lt;&gt;"",VLOOKUP(T1138,Metadata!$S$2:$T$228,2,FALSE),""))</f>
        <v>Mobile Apps Developer</v>
      </c>
      <c r="V1138" s="9" t="s">
        <v>144</v>
      </c>
      <c r="W1138" s="9" t="s">
        <v>137</v>
      </c>
      <c r="X1138" s="9" t="s">
        <v>269</v>
      </c>
      <c r="Y1138" s="9" t="s">
        <v>137</v>
      </c>
      <c r="Z1138" s="9" t="s">
        <v>184</v>
      </c>
      <c r="AA1138" s="9" t="s">
        <v>137</v>
      </c>
      <c r="AB1138" s="9" t="s">
        <v>137</v>
      </c>
      <c r="AC1138" s="9" t="s">
        <v>147</v>
      </c>
      <c r="AD1138" s="9" t="s">
        <v>148</v>
      </c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 t="s">
        <v>284</v>
      </c>
      <c r="BC1138" s="9"/>
      <c r="BD1138" s="9"/>
      <c r="BE1138" s="9"/>
      <c r="BF1138" s="9"/>
      <c r="BG1138" s="9"/>
      <c r="BH1138" s="9"/>
      <c r="BI1138" s="9"/>
      <c r="BJ1138" s="9"/>
      <c r="BK1138" s="9"/>
      <c r="BL1138" s="9" t="s">
        <v>199</v>
      </c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10"/>
      <c r="CB1138" s="10" t="str">
        <f t="shared" si="5"/>
        <v/>
      </c>
      <c r="CC1138" s="10"/>
      <c r="CD1138" s="9" t="str">
        <f t="shared" si="2"/>
        <v/>
      </c>
      <c r="CE1138" s="9" t="s">
        <v>168</v>
      </c>
      <c r="CF1138" s="9" t="s">
        <v>152</v>
      </c>
      <c r="CG1138" s="9">
        <f>IF(CF1138="","",VLOOKUP(CF1138,Metadata!$D$2:$H$20,2,FALSE))</f>
        <v>32500</v>
      </c>
      <c r="CH1138" s="9">
        <f>IF(CF1138="","",VLOOKUP(CF1138,Metadata!$D$2:$H$20,4,FALSE))</f>
        <v>30000</v>
      </c>
      <c r="CI1138" s="9">
        <f>IF(CF1138="","",VLOOKUP(CF1138,Metadata!$D$2:$H$20,5,FALSE))</f>
        <v>35000</v>
      </c>
      <c r="CJ1138" s="9">
        <f t="shared" si="3"/>
        <v>32500</v>
      </c>
      <c r="CK1138" s="9" t="s">
        <v>189</v>
      </c>
      <c r="CL1138" s="10">
        <v>4</v>
      </c>
      <c r="CM1138" s="10">
        <v>1</v>
      </c>
      <c r="CN1138" s="10">
        <v>6</v>
      </c>
      <c r="CO1138" s="10">
        <v>6</v>
      </c>
      <c r="CP1138" s="10">
        <v>4</v>
      </c>
      <c r="CQ1138" s="10">
        <v>6</v>
      </c>
      <c r="CR1138" s="10">
        <v>6</v>
      </c>
      <c r="CS1138" s="10">
        <v>6</v>
      </c>
      <c r="CT1138" s="10">
        <v>6</v>
      </c>
      <c r="CU1138" s="10">
        <v>5</v>
      </c>
      <c r="CV1138" s="10">
        <v>4</v>
      </c>
      <c r="CW1138" s="10">
        <v>4</v>
      </c>
      <c r="CX1138" s="10">
        <v>4</v>
      </c>
      <c r="CY1138" s="10">
        <v>3</v>
      </c>
      <c r="CZ1138" s="10">
        <v>5</v>
      </c>
      <c r="DA1138" s="10">
        <v>4</v>
      </c>
      <c r="DB1138" s="10">
        <v>4</v>
      </c>
      <c r="DC1138" s="10">
        <v>6</v>
      </c>
      <c r="DD1138" s="10">
        <v>4</v>
      </c>
      <c r="DE1138" s="10">
        <v>7</v>
      </c>
      <c r="DF1138" s="10">
        <v>5</v>
      </c>
      <c r="DG1138" s="10">
        <v>5</v>
      </c>
      <c r="DH1138" s="10">
        <v>5</v>
      </c>
      <c r="DI1138" s="10">
        <v>5</v>
      </c>
      <c r="DJ1138" s="10">
        <v>4</v>
      </c>
      <c r="DK1138" s="10">
        <v>4</v>
      </c>
      <c r="DL1138" s="10">
        <v>4</v>
      </c>
      <c r="DM1138" s="9" t="s">
        <v>154</v>
      </c>
      <c r="DN1138" s="10">
        <v>1990</v>
      </c>
      <c r="DO1138" s="9">
        <f t="shared" si="4"/>
        <v>31</v>
      </c>
      <c r="DP1138" s="9" t="s">
        <v>155</v>
      </c>
      <c r="DQ1138" s="9" t="s">
        <v>156</v>
      </c>
      <c r="DR1138" s="9" t="s">
        <v>157</v>
      </c>
      <c r="DS1138" s="9" t="s">
        <v>137</v>
      </c>
      <c r="DT1138" s="9" t="s">
        <v>181</v>
      </c>
      <c r="DU1138" s="9" t="s">
        <v>203</v>
      </c>
      <c r="DV1138" s="9" t="str">
        <f>VLOOKUP(DU1138,Metadata!$B$2:$C$7,2,FALSE)</f>
        <v>6+ years</v>
      </c>
    </row>
    <row r="1139" spans="1:126">
      <c r="A1139" s="13">
        <v>1138</v>
      </c>
      <c r="B1139" s="9" t="s">
        <v>135</v>
      </c>
      <c r="C1139" s="9" t="str">
        <f>VLOOKUP(B1139,Metadata!$M$2:$N$6,2,FALSE)</f>
        <v>Permanent Employee</v>
      </c>
      <c r="D1139" s="9" t="s">
        <v>159</v>
      </c>
      <c r="E1139" s="9" t="s">
        <v>137</v>
      </c>
      <c r="F1139" s="9" t="s">
        <v>138</v>
      </c>
      <c r="G1139" s="9" t="s">
        <v>140</v>
      </c>
      <c r="H1139" s="9" t="str">
        <f>IF(G1139="","",VLOOKUP(G1139,Metadata!$J$2:$K$22,2,FALSE))</f>
        <v>Lisbon Metropolitan Area</v>
      </c>
      <c r="I1139" s="9" t="s">
        <v>138</v>
      </c>
      <c r="J1139" s="9" t="str">
        <f>IF(I1139="","",VLOOKUP(I1139,Metadata!$P$2:$Q$43,2,FALSE))</f>
        <v>Europe</v>
      </c>
      <c r="K1139" s="9" t="str">
        <f t="shared" si="0"/>
        <v>Portugal</v>
      </c>
      <c r="L1139" s="9" t="s">
        <v>140</v>
      </c>
      <c r="M1139" s="9" t="str">
        <f>IF(L1139="","",VLOOKUP(L1139,Metadata!$J$2:$K$22,2,FALSE))</f>
        <v>Lisbon Metropolitan Area</v>
      </c>
      <c r="N1139" s="9" t="s">
        <v>141</v>
      </c>
      <c r="O1139" s="9" t="s">
        <v>137</v>
      </c>
      <c r="P1139" s="9" t="s">
        <v>142</v>
      </c>
      <c r="Q1139" s="10" t="str">
        <f t="shared" si="1"/>
        <v>Full Office Job</v>
      </c>
      <c r="R1139" s="10">
        <v>7</v>
      </c>
      <c r="S1139" s="9" t="s">
        <v>161</v>
      </c>
      <c r="T1139" s="9" t="s">
        <v>137</v>
      </c>
      <c r="U1139" s="9" t="str">
        <f>IF(S1139&lt;&gt;"",S1139,IF(T1139&lt;&gt;"",VLOOKUP(T1139,Metadata!$S$2:$T$228,2,FALSE),""))</f>
        <v>Full-Stack Developer</v>
      </c>
      <c r="V1139" s="9" t="s">
        <v>279</v>
      </c>
      <c r="W1139" s="9" t="s">
        <v>137</v>
      </c>
      <c r="X1139" s="9" t="s">
        <v>269</v>
      </c>
      <c r="Y1139" s="9" t="s">
        <v>137</v>
      </c>
      <c r="Z1139" s="9" t="s">
        <v>184</v>
      </c>
      <c r="AA1139" s="9" t="s">
        <v>137</v>
      </c>
      <c r="AB1139" s="9" t="s">
        <v>137</v>
      </c>
      <c r="AC1139" s="9"/>
      <c r="AD1139" s="9" t="s">
        <v>148</v>
      </c>
      <c r="AE1139" s="9"/>
      <c r="AF1139" s="9"/>
      <c r="AG1139" s="9"/>
      <c r="AH1139" s="9"/>
      <c r="AI1139" s="9"/>
      <c r="AJ1139" s="9" t="s">
        <v>185</v>
      </c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 t="s">
        <v>167</v>
      </c>
      <c r="BK1139" s="9"/>
      <c r="BL1139" s="9"/>
      <c r="BM1139" s="9"/>
      <c r="BN1139" s="9" t="s">
        <v>186</v>
      </c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10"/>
      <c r="CB1139" s="10" t="str">
        <f t="shared" si="5"/>
        <v/>
      </c>
      <c r="CC1139" s="10"/>
      <c r="CD1139" s="9" t="str">
        <f t="shared" si="2"/>
        <v/>
      </c>
      <c r="CE1139" s="9" t="s">
        <v>168</v>
      </c>
      <c r="CF1139" s="9" t="s">
        <v>254</v>
      </c>
      <c r="CG1139" s="9">
        <f>IF(CF1139="","",VLOOKUP(CF1139,Metadata!$D$2:$H$20,2,FALSE))</f>
        <v>37500</v>
      </c>
      <c r="CH1139" s="9">
        <f>IF(CF1139="","",VLOOKUP(CF1139,Metadata!$D$2:$H$20,4,FALSE))</f>
        <v>35000</v>
      </c>
      <c r="CI1139" s="9">
        <f>IF(CF1139="","",VLOOKUP(CF1139,Metadata!$D$2:$H$20,5,FALSE))</f>
        <v>40000</v>
      </c>
      <c r="CJ1139" s="9">
        <f t="shared" si="3"/>
        <v>37500</v>
      </c>
      <c r="CK1139" s="9" t="s">
        <v>201</v>
      </c>
      <c r="CL1139" s="10">
        <v>4</v>
      </c>
      <c r="CM1139" s="10">
        <v>5</v>
      </c>
      <c r="CN1139" s="10">
        <v>5</v>
      </c>
      <c r="CO1139" s="10">
        <v>7</v>
      </c>
      <c r="CP1139" s="10">
        <v>5</v>
      </c>
      <c r="CQ1139" s="10">
        <v>7</v>
      </c>
      <c r="CR1139" s="10">
        <v>6</v>
      </c>
      <c r="CS1139" s="10">
        <v>7</v>
      </c>
      <c r="CT1139" s="10">
        <v>4</v>
      </c>
      <c r="CU1139" s="10">
        <v>5</v>
      </c>
      <c r="CV1139" s="10">
        <v>5</v>
      </c>
      <c r="CW1139" s="10">
        <v>4</v>
      </c>
      <c r="CX1139" s="10">
        <v>4</v>
      </c>
      <c r="CY1139" s="10">
        <v>5</v>
      </c>
      <c r="CZ1139" s="10">
        <v>1</v>
      </c>
      <c r="DA1139" s="10">
        <v>4</v>
      </c>
      <c r="DB1139" s="10">
        <v>4</v>
      </c>
      <c r="DC1139" s="10">
        <v>7</v>
      </c>
      <c r="DD1139" s="10">
        <v>3</v>
      </c>
      <c r="DE1139" s="10">
        <v>5</v>
      </c>
      <c r="DF1139" s="10">
        <v>6</v>
      </c>
      <c r="DG1139" s="10">
        <v>5</v>
      </c>
      <c r="DH1139" s="10">
        <v>6</v>
      </c>
      <c r="DI1139" s="10">
        <v>4</v>
      </c>
      <c r="DJ1139" s="10">
        <v>5</v>
      </c>
      <c r="DK1139" s="10">
        <v>6</v>
      </c>
      <c r="DL1139" s="10">
        <v>1</v>
      </c>
      <c r="DM1139" s="9" t="s">
        <v>296</v>
      </c>
      <c r="DN1139" s="10">
        <v>1989</v>
      </c>
      <c r="DO1139" s="9">
        <f t="shared" si="4"/>
        <v>32</v>
      </c>
      <c r="DP1139" s="9" t="s">
        <v>155</v>
      </c>
      <c r="DQ1139" s="9" t="s">
        <v>210</v>
      </c>
      <c r="DR1139" s="9" t="s">
        <v>157</v>
      </c>
      <c r="DS1139" s="9" t="s">
        <v>137</v>
      </c>
      <c r="DT1139" s="9" t="s">
        <v>181</v>
      </c>
      <c r="DU1139" s="9" t="s">
        <v>203</v>
      </c>
      <c r="DV1139" s="9" t="str">
        <f>VLOOKUP(DU1139,Metadata!$B$2:$C$7,2,FALSE)</f>
        <v>6+ years</v>
      </c>
    </row>
    <row r="1140" spans="1:126">
      <c r="A1140" s="13">
        <v>1139</v>
      </c>
      <c r="B1140" s="9" t="s">
        <v>135</v>
      </c>
      <c r="C1140" s="9" t="str">
        <f>VLOOKUP(B1140,Metadata!$M$2:$N$6,2,FALSE)</f>
        <v>Permanent Employee</v>
      </c>
      <c r="D1140" s="9" t="s">
        <v>136</v>
      </c>
      <c r="E1140" s="9" t="s">
        <v>137</v>
      </c>
      <c r="F1140" s="9" t="s">
        <v>138</v>
      </c>
      <c r="G1140" s="9" t="s">
        <v>139</v>
      </c>
      <c r="H1140" s="9" t="str">
        <f>IF(G1140="","",VLOOKUP(G1140,Metadata!$J$2:$K$22,2,FALSE))</f>
        <v>Centre</v>
      </c>
      <c r="I1140" s="9" t="s">
        <v>320</v>
      </c>
      <c r="J1140" s="9" t="str">
        <f>IF(I1140="","",VLOOKUP(I1140,Metadata!$P$2:$Q$43,2,FALSE))</f>
        <v>Europe</v>
      </c>
      <c r="K1140" s="9" t="str">
        <f t="shared" si="0"/>
        <v>International</v>
      </c>
      <c r="L1140" s="9" t="s">
        <v>137</v>
      </c>
      <c r="M1140" s="9" t="str">
        <f>IF(L1140="","",VLOOKUP(L1140,Metadata!$J$2:$K$22,2,FALSE))</f>
        <v/>
      </c>
      <c r="N1140" s="9" t="s">
        <v>141</v>
      </c>
      <c r="O1140" s="9" t="s">
        <v>137</v>
      </c>
      <c r="P1140" s="9" t="s">
        <v>142</v>
      </c>
      <c r="Q1140" s="10" t="str">
        <f t="shared" si="1"/>
        <v>Full Office Job</v>
      </c>
      <c r="R1140" s="10">
        <v>7</v>
      </c>
      <c r="S1140" s="9" t="s">
        <v>313</v>
      </c>
      <c r="T1140" s="9" t="s">
        <v>137</v>
      </c>
      <c r="U1140" s="9" t="str">
        <f>IF(S1140&lt;&gt;"",S1140,IF(T1140&lt;&gt;"",VLOOKUP(T1140,Metadata!$S$2:$T$228,2,FALSE),""))</f>
        <v>Maintenance &amp; Support</v>
      </c>
      <c r="V1140" s="9" t="s">
        <v>144</v>
      </c>
      <c r="W1140" s="9" t="s">
        <v>137</v>
      </c>
      <c r="X1140" s="9" t="s">
        <v>242</v>
      </c>
      <c r="Y1140" s="9" t="s">
        <v>137</v>
      </c>
      <c r="Z1140" s="9" t="s">
        <v>224</v>
      </c>
      <c r="AA1140" s="9" t="s">
        <v>137</v>
      </c>
      <c r="AB1140" s="9" t="s">
        <v>137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 t="s">
        <v>150</v>
      </c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 t="s">
        <v>150</v>
      </c>
      <c r="BZ1140" s="9" t="s">
        <v>137</v>
      </c>
      <c r="CA1140" s="10"/>
      <c r="CB1140" s="10" t="str">
        <f t="shared" si="5"/>
        <v/>
      </c>
      <c r="CC1140" s="10"/>
      <c r="CD1140" s="9" t="str">
        <f t="shared" si="2"/>
        <v/>
      </c>
      <c r="CE1140" s="9" t="s">
        <v>168</v>
      </c>
      <c r="CF1140" s="9" t="s">
        <v>225</v>
      </c>
      <c r="CG1140" s="9">
        <f>IF(CF1140="","",VLOOKUP(CF1140,Metadata!$D$2:$H$20,2,FALSE))</f>
        <v>22500</v>
      </c>
      <c r="CH1140" s="9">
        <f>IF(CF1140="","",VLOOKUP(CF1140,Metadata!$D$2:$H$20,4,FALSE))</f>
        <v>20000</v>
      </c>
      <c r="CI1140" s="9">
        <f>IF(CF1140="","",VLOOKUP(CF1140,Metadata!$D$2:$H$20,5,FALSE))</f>
        <v>25000</v>
      </c>
      <c r="CJ1140" s="9">
        <f t="shared" si="3"/>
        <v>22500</v>
      </c>
      <c r="CK1140" s="9" t="s">
        <v>153</v>
      </c>
      <c r="CL1140" s="10">
        <v>4</v>
      </c>
      <c r="CM1140" s="10">
        <v>5</v>
      </c>
      <c r="CN1140" s="10">
        <v>5</v>
      </c>
      <c r="CO1140" s="10">
        <v>5</v>
      </c>
      <c r="CP1140" s="10">
        <v>5</v>
      </c>
      <c r="CQ1140" s="10">
        <v>5</v>
      </c>
      <c r="CR1140" s="10">
        <v>7</v>
      </c>
      <c r="CS1140" s="10">
        <v>5</v>
      </c>
      <c r="CT1140" s="10">
        <v>7</v>
      </c>
      <c r="CU1140" s="10">
        <v>4</v>
      </c>
      <c r="CV1140" s="10">
        <v>4</v>
      </c>
      <c r="CW1140" s="10">
        <v>5</v>
      </c>
      <c r="CX1140" s="10">
        <v>4</v>
      </c>
      <c r="CY1140" s="10">
        <v>4</v>
      </c>
      <c r="CZ1140" s="10">
        <v>4</v>
      </c>
      <c r="DA1140" s="10">
        <v>7</v>
      </c>
      <c r="DB1140" s="10">
        <v>7</v>
      </c>
      <c r="DC1140" s="10">
        <v>7</v>
      </c>
      <c r="DD1140" s="10">
        <v>7</v>
      </c>
      <c r="DE1140" s="10">
        <v>7</v>
      </c>
      <c r="DF1140" s="10">
        <v>7</v>
      </c>
      <c r="DG1140" s="10">
        <v>7</v>
      </c>
      <c r="DH1140" s="10">
        <v>7</v>
      </c>
      <c r="DI1140" s="10">
        <v>4</v>
      </c>
      <c r="DJ1140" s="10">
        <v>7</v>
      </c>
      <c r="DK1140" s="10">
        <v>4</v>
      </c>
      <c r="DL1140" s="10">
        <v>4</v>
      </c>
      <c r="DM1140" s="9" t="s">
        <v>154</v>
      </c>
      <c r="DN1140" s="10">
        <v>1981</v>
      </c>
      <c r="DO1140" s="9">
        <f t="shared" si="4"/>
        <v>40</v>
      </c>
      <c r="DP1140" s="9" t="s">
        <v>155</v>
      </c>
      <c r="DQ1140" s="9" t="s">
        <v>156</v>
      </c>
      <c r="DR1140" s="9" t="s">
        <v>170</v>
      </c>
      <c r="DS1140" s="9" t="s">
        <v>137</v>
      </c>
      <c r="DT1140" s="9" t="s">
        <v>181</v>
      </c>
      <c r="DU1140" s="9" t="s">
        <v>158</v>
      </c>
      <c r="DV1140" s="9" t="str">
        <f>VLOOKUP(DU1140,Metadata!$B$2:$C$7,2,FALSE)</f>
        <v>6+ years</v>
      </c>
    </row>
    <row r="1141" spans="1:126">
      <c r="A1141" s="13">
        <v>1140</v>
      </c>
      <c r="B1141" s="9" t="s">
        <v>135</v>
      </c>
      <c r="C1141" s="9" t="str">
        <f>VLOOKUP(B1141,Metadata!$M$2:$N$6,2,FALSE)</f>
        <v>Permanent Employee</v>
      </c>
      <c r="D1141" s="9" t="s">
        <v>159</v>
      </c>
      <c r="E1141" s="9" t="s">
        <v>137</v>
      </c>
      <c r="F1141" s="9" t="s">
        <v>138</v>
      </c>
      <c r="G1141" s="9" t="s">
        <v>160</v>
      </c>
      <c r="H1141" s="9" t="str">
        <f>IF(G1141="","",VLOOKUP(G1141,Metadata!$J$2:$K$22,2,FALSE))</f>
        <v>Centre</v>
      </c>
      <c r="I1141" s="9" t="s">
        <v>138</v>
      </c>
      <c r="J1141" s="9" t="str">
        <f>IF(I1141="","",VLOOKUP(I1141,Metadata!$P$2:$Q$43,2,FALSE))</f>
        <v>Europe</v>
      </c>
      <c r="K1141" s="9" t="str">
        <f t="shared" si="0"/>
        <v>Portugal</v>
      </c>
      <c r="L1141" s="9" t="s">
        <v>160</v>
      </c>
      <c r="M1141" s="9" t="str">
        <f>IF(L1141="","",VLOOKUP(L1141,Metadata!$J$2:$K$22,2,FALSE))</f>
        <v>Centre</v>
      </c>
      <c r="N1141" s="9" t="s">
        <v>214</v>
      </c>
      <c r="O1141" s="9" t="s">
        <v>239</v>
      </c>
      <c r="P1141" s="9" t="s">
        <v>191</v>
      </c>
      <c r="Q1141" s="10" t="str">
        <f t="shared" si="1"/>
        <v>Remote Job (full or flexible)</v>
      </c>
      <c r="R1141" s="10">
        <v>5</v>
      </c>
      <c r="S1141" s="9" t="s">
        <v>216</v>
      </c>
      <c r="T1141" s="9" t="s">
        <v>137</v>
      </c>
      <c r="U1141" s="9" t="str">
        <f>IF(S1141&lt;&gt;"",S1141,IF(T1141&lt;&gt;"",VLOOKUP(T1141,Metadata!$S$2:$T$228,2,FALSE),""))</f>
        <v>Front-End Developer</v>
      </c>
      <c r="V1141" s="9" t="s">
        <v>264</v>
      </c>
      <c r="W1141" s="9" t="s">
        <v>137</v>
      </c>
      <c r="X1141" s="9" t="s">
        <v>163</v>
      </c>
      <c r="Y1141" s="9" t="s">
        <v>137</v>
      </c>
      <c r="Z1141" s="9" t="s">
        <v>193</v>
      </c>
      <c r="AA1141" s="9" t="s">
        <v>165</v>
      </c>
      <c r="AB1141" s="9" t="s">
        <v>137</v>
      </c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 t="s">
        <v>178</v>
      </c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 t="s">
        <v>186</v>
      </c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10"/>
      <c r="CB1141" s="10" t="str">
        <f t="shared" si="5"/>
        <v/>
      </c>
      <c r="CC1141" s="10"/>
      <c r="CD1141" s="9" t="str">
        <f t="shared" si="2"/>
        <v/>
      </c>
      <c r="CE1141" s="9" t="s">
        <v>151</v>
      </c>
      <c r="CF1141" s="9" t="s">
        <v>169</v>
      </c>
      <c r="CG1141" s="9">
        <f>IF(CF1141="","",VLOOKUP(CF1141,Metadata!$D$2:$H$20,2,FALSE))</f>
        <v>12500</v>
      </c>
      <c r="CH1141" s="9">
        <f>IF(CF1141="","",VLOOKUP(CF1141,Metadata!$D$2:$H$20,4,FALSE))</f>
        <v>0</v>
      </c>
      <c r="CI1141" s="9">
        <f>IF(CF1141="","",VLOOKUP(CF1141,Metadata!$D$2:$H$20,5,FALSE))</f>
        <v>15000</v>
      </c>
      <c r="CJ1141" s="9">
        <f t="shared" si="3"/>
        <v>12500</v>
      </c>
      <c r="CK1141" s="9" t="s">
        <v>221</v>
      </c>
      <c r="CL1141" s="10">
        <v>5</v>
      </c>
      <c r="CM1141" s="10">
        <v>1</v>
      </c>
      <c r="CN1141" s="10">
        <v>6</v>
      </c>
      <c r="CO1141" s="10">
        <v>6</v>
      </c>
      <c r="CP1141" s="10">
        <v>3</v>
      </c>
      <c r="CQ1141" s="10">
        <v>4</v>
      </c>
      <c r="CR1141" s="10">
        <v>6</v>
      </c>
      <c r="CS1141" s="10">
        <v>5</v>
      </c>
      <c r="CT1141" s="10">
        <v>6</v>
      </c>
      <c r="CU1141" s="10">
        <v>5</v>
      </c>
      <c r="CV1141" s="10">
        <v>6</v>
      </c>
      <c r="CW1141" s="10">
        <v>1</v>
      </c>
      <c r="CX1141" s="10">
        <v>5</v>
      </c>
      <c r="CY1141" s="10">
        <v>2</v>
      </c>
      <c r="CZ1141" s="10">
        <v>5</v>
      </c>
      <c r="DA1141" s="10">
        <v>6</v>
      </c>
      <c r="DB1141" s="10">
        <v>5</v>
      </c>
      <c r="DC1141" s="10">
        <v>6</v>
      </c>
      <c r="DD1141" s="10">
        <v>2</v>
      </c>
      <c r="DE1141" s="10">
        <v>5</v>
      </c>
      <c r="DF1141" s="10">
        <v>5</v>
      </c>
      <c r="DG1141" s="10">
        <v>3</v>
      </c>
      <c r="DH1141" s="10">
        <v>2</v>
      </c>
      <c r="DI1141" s="10">
        <v>6</v>
      </c>
      <c r="DJ1141" s="10">
        <v>1</v>
      </c>
      <c r="DK1141" s="10">
        <v>5</v>
      </c>
      <c r="DL1141" s="10">
        <v>3</v>
      </c>
      <c r="DM1141" s="9" t="s">
        <v>154</v>
      </c>
      <c r="DN1141" s="10">
        <v>1994</v>
      </c>
      <c r="DO1141" s="9">
        <f t="shared" si="4"/>
        <v>27</v>
      </c>
      <c r="DP1141" s="9" t="s">
        <v>222</v>
      </c>
      <c r="DQ1141" s="9" t="s">
        <v>156</v>
      </c>
      <c r="DR1141" s="9" t="s">
        <v>157</v>
      </c>
      <c r="DS1141" s="9" t="s">
        <v>137</v>
      </c>
      <c r="DT1141" s="9" t="s">
        <v>181</v>
      </c>
      <c r="DU1141" s="9" t="s">
        <v>223</v>
      </c>
      <c r="DV1141" s="9" t="str">
        <f>VLOOKUP(DU1141,Metadata!$B$2:$C$7,2,FALSE)</f>
        <v>3 - 6 years</v>
      </c>
    </row>
    <row r="1142" spans="1:126">
      <c r="A1142" s="13">
        <v>1141</v>
      </c>
      <c r="B1142" s="9" t="s">
        <v>135</v>
      </c>
      <c r="C1142" s="9" t="str">
        <f>VLOOKUP(B1142,Metadata!$M$2:$N$6,2,FALSE)</f>
        <v>Permanent Employee</v>
      </c>
      <c r="D1142" s="9" t="s">
        <v>159</v>
      </c>
      <c r="E1142" s="9" t="s">
        <v>137</v>
      </c>
      <c r="F1142" s="9" t="s">
        <v>138</v>
      </c>
      <c r="G1142" s="9" t="s">
        <v>283</v>
      </c>
      <c r="H1142" s="9" t="str">
        <f>IF(G1142="","",VLOOKUP(G1142,Metadata!$J$2:$K$22,2,FALSE))</f>
        <v>Lisbon Metropolitan Area</v>
      </c>
      <c r="I1142" s="9" t="s">
        <v>138</v>
      </c>
      <c r="J1142" s="9" t="str">
        <f>IF(I1142="","",VLOOKUP(I1142,Metadata!$P$2:$Q$43,2,FALSE))</f>
        <v>Europe</v>
      </c>
      <c r="K1142" s="9" t="str">
        <f t="shared" si="0"/>
        <v>Portugal</v>
      </c>
      <c r="L1142" s="9" t="s">
        <v>140</v>
      </c>
      <c r="M1142" s="9" t="str">
        <f>IF(L1142="","",VLOOKUP(L1142,Metadata!$J$2:$K$22,2,FALSE))</f>
        <v>Lisbon Metropolitan Area</v>
      </c>
      <c r="N1142" s="9" t="s">
        <v>141</v>
      </c>
      <c r="O1142" s="9" t="s">
        <v>137</v>
      </c>
      <c r="P1142" s="9" t="s">
        <v>142</v>
      </c>
      <c r="Q1142" s="10" t="str">
        <f t="shared" si="1"/>
        <v>Full Office Job</v>
      </c>
      <c r="R1142" s="10">
        <v>5</v>
      </c>
      <c r="S1142" s="9" t="s">
        <v>143</v>
      </c>
      <c r="T1142" s="9" t="s">
        <v>137</v>
      </c>
      <c r="U1142" s="9" t="str">
        <f>IF(S1142&lt;&gt;"",S1142,IF(T1142&lt;&gt;"",VLOOKUP(T1142,Metadata!$S$2:$T$228,2,FALSE),""))</f>
        <v>Technical Team Leader</v>
      </c>
      <c r="V1142" s="9" t="s">
        <v>207</v>
      </c>
      <c r="W1142" s="9" t="s">
        <v>137</v>
      </c>
      <c r="X1142" s="9" t="s">
        <v>269</v>
      </c>
      <c r="Y1142" s="9" t="s">
        <v>137</v>
      </c>
      <c r="Z1142" s="9" t="s">
        <v>184</v>
      </c>
      <c r="AA1142" s="9" t="s">
        <v>137</v>
      </c>
      <c r="AB1142" s="9" t="s">
        <v>137</v>
      </c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 t="s">
        <v>582</v>
      </c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 t="s">
        <v>150</v>
      </c>
      <c r="BZ1142" s="9" t="s">
        <v>137</v>
      </c>
      <c r="CA1142" s="10"/>
      <c r="CB1142" s="10" t="str">
        <f t="shared" si="5"/>
        <v/>
      </c>
      <c r="CC1142" s="10"/>
      <c r="CD1142" s="9" t="str">
        <f t="shared" si="2"/>
        <v/>
      </c>
      <c r="CE1142" s="9" t="s">
        <v>232</v>
      </c>
      <c r="CF1142" s="9" t="s">
        <v>152</v>
      </c>
      <c r="CG1142" s="9">
        <f>IF(CF1142="","",VLOOKUP(CF1142,Metadata!$D$2:$H$20,2,FALSE))</f>
        <v>32500</v>
      </c>
      <c r="CH1142" s="9">
        <f>IF(CF1142="","",VLOOKUP(CF1142,Metadata!$D$2:$H$20,4,FALSE))</f>
        <v>30000</v>
      </c>
      <c r="CI1142" s="9">
        <f>IF(CF1142="","",VLOOKUP(CF1142,Metadata!$D$2:$H$20,5,FALSE))</f>
        <v>35000</v>
      </c>
      <c r="CJ1142" s="9">
        <f t="shared" si="3"/>
        <v>32500</v>
      </c>
      <c r="CK1142" s="9" t="s">
        <v>153</v>
      </c>
      <c r="CL1142" s="10">
        <v>7</v>
      </c>
      <c r="CM1142" s="10">
        <v>3</v>
      </c>
      <c r="CN1142" s="10">
        <v>7</v>
      </c>
      <c r="CO1142" s="10">
        <v>5</v>
      </c>
      <c r="CP1142" s="10">
        <v>5</v>
      </c>
      <c r="CQ1142" s="10">
        <v>6</v>
      </c>
      <c r="CR1142" s="10">
        <v>5</v>
      </c>
      <c r="CS1142" s="10">
        <v>6</v>
      </c>
      <c r="CT1142" s="10">
        <v>7</v>
      </c>
      <c r="CU1142" s="10">
        <v>7</v>
      </c>
      <c r="CV1142" s="10">
        <v>7</v>
      </c>
      <c r="CW1142" s="10">
        <v>5</v>
      </c>
      <c r="CX1142" s="10">
        <v>6</v>
      </c>
      <c r="CY1142" s="10">
        <v>6</v>
      </c>
      <c r="CZ1142" s="10">
        <v>6</v>
      </c>
      <c r="DA1142" s="10">
        <v>5</v>
      </c>
      <c r="DB1142" s="10">
        <v>6</v>
      </c>
      <c r="DC1142" s="10">
        <v>6</v>
      </c>
      <c r="DD1142" s="10">
        <v>3</v>
      </c>
      <c r="DE1142" s="10">
        <v>6</v>
      </c>
      <c r="DF1142" s="10">
        <v>7</v>
      </c>
      <c r="DG1142" s="10">
        <v>7</v>
      </c>
      <c r="DH1142" s="10">
        <v>6</v>
      </c>
      <c r="DI1142" s="10">
        <v>6</v>
      </c>
      <c r="DJ1142" s="10">
        <v>5</v>
      </c>
      <c r="DK1142" s="10">
        <v>5</v>
      </c>
      <c r="DL1142" s="10">
        <v>6</v>
      </c>
      <c r="DM1142" s="9" t="s">
        <v>154</v>
      </c>
      <c r="DN1142" s="10">
        <v>1986</v>
      </c>
      <c r="DO1142" s="9">
        <f t="shared" si="4"/>
        <v>35</v>
      </c>
      <c r="DP1142" s="9" t="s">
        <v>155</v>
      </c>
      <c r="DQ1142" s="9" t="s">
        <v>227</v>
      </c>
      <c r="DR1142" s="9" t="s">
        <v>157</v>
      </c>
      <c r="DS1142" s="9" t="s">
        <v>137</v>
      </c>
      <c r="DT1142" s="9" t="s">
        <v>181</v>
      </c>
      <c r="DU1142" s="9" t="s">
        <v>158</v>
      </c>
      <c r="DV1142" s="9" t="str">
        <f>VLOOKUP(DU1142,Metadata!$B$2:$C$7,2,FALSE)</f>
        <v>6+ years</v>
      </c>
    </row>
    <row r="1143" spans="1:126">
      <c r="A1143" s="13">
        <v>1142</v>
      </c>
      <c r="B1143" s="9" t="s">
        <v>135</v>
      </c>
      <c r="C1143" s="9" t="str">
        <f>VLOOKUP(B1143,Metadata!$M$2:$N$6,2,FALSE)</f>
        <v>Permanent Employee</v>
      </c>
      <c r="D1143" s="9" t="s">
        <v>136</v>
      </c>
      <c r="E1143" s="9" t="s">
        <v>137</v>
      </c>
      <c r="F1143" s="9" t="s">
        <v>138</v>
      </c>
      <c r="G1143" s="9" t="s">
        <v>160</v>
      </c>
      <c r="H1143" s="9" t="str">
        <f>IF(G1143="","",VLOOKUP(G1143,Metadata!$J$2:$K$22,2,FALSE))</f>
        <v>Centre</v>
      </c>
      <c r="I1143" s="9" t="s">
        <v>138</v>
      </c>
      <c r="J1143" s="9" t="str">
        <f>IF(I1143="","",VLOOKUP(I1143,Metadata!$P$2:$Q$43,2,FALSE))</f>
        <v>Europe</v>
      </c>
      <c r="K1143" s="9" t="str">
        <f t="shared" si="0"/>
        <v>Portugal</v>
      </c>
      <c r="L1143" s="9" t="s">
        <v>160</v>
      </c>
      <c r="M1143" s="9" t="str">
        <f>IF(L1143="","",VLOOKUP(L1143,Metadata!$J$2:$K$22,2,FALSE))</f>
        <v>Centre</v>
      </c>
      <c r="N1143" s="9" t="s">
        <v>141</v>
      </c>
      <c r="O1143" s="9" t="s">
        <v>137</v>
      </c>
      <c r="P1143" s="9" t="s">
        <v>142</v>
      </c>
      <c r="Q1143" s="10" t="str">
        <f t="shared" si="1"/>
        <v>Full Office Job</v>
      </c>
      <c r="R1143" s="10">
        <v>5</v>
      </c>
      <c r="S1143" s="9" t="s">
        <v>216</v>
      </c>
      <c r="T1143" s="9" t="s">
        <v>137</v>
      </c>
      <c r="U1143" s="9" t="str">
        <f>IF(S1143&lt;&gt;"",S1143,IF(T1143&lt;&gt;"",VLOOKUP(T1143,Metadata!$S$2:$T$228,2,FALSE),""))</f>
        <v>Front-End Developer</v>
      </c>
      <c r="V1143" s="9" t="s">
        <v>162</v>
      </c>
      <c r="W1143" s="9" t="s">
        <v>137</v>
      </c>
      <c r="X1143" s="9" t="s">
        <v>208</v>
      </c>
      <c r="Y1143" s="9" t="s">
        <v>137</v>
      </c>
      <c r="Z1143" s="9" t="s">
        <v>184</v>
      </c>
      <c r="AA1143" s="9" t="s">
        <v>165</v>
      </c>
      <c r="AB1143" s="9" t="s">
        <v>137</v>
      </c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 t="s">
        <v>178</v>
      </c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 t="s">
        <v>150</v>
      </c>
      <c r="BZ1143" s="9" t="s">
        <v>137</v>
      </c>
      <c r="CA1143" s="10"/>
      <c r="CB1143" s="10" t="str">
        <f t="shared" si="5"/>
        <v/>
      </c>
      <c r="CC1143" s="10"/>
      <c r="CD1143" s="9" t="str">
        <f t="shared" si="2"/>
        <v/>
      </c>
      <c r="CE1143" s="9" t="s">
        <v>151</v>
      </c>
      <c r="CF1143" s="9" t="s">
        <v>169</v>
      </c>
      <c r="CG1143" s="9">
        <f>IF(CF1143="","",VLOOKUP(CF1143,Metadata!$D$2:$H$20,2,FALSE))</f>
        <v>12500</v>
      </c>
      <c r="CH1143" s="9">
        <f>IF(CF1143="","",VLOOKUP(CF1143,Metadata!$D$2:$H$20,4,FALSE))</f>
        <v>0</v>
      </c>
      <c r="CI1143" s="9">
        <f>IF(CF1143="","",VLOOKUP(CF1143,Metadata!$D$2:$H$20,5,FALSE))</f>
        <v>15000</v>
      </c>
      <c r="CJ1143" s="9">
        <f t="shared" si="3"/>
        <v>12500</v>
      </c>
      <c r="CK1143" s="9" t="s">
        <v>153</v>
      </c>
      <c r="CL1143" s="10">
        <v>1</v>
      </c>
      <c r="CM1143" s="10">
        <v>5</v>
      </c>
      <c r="CN1143" s="10">
        <v>2</v>
      </c>
      <c r="CO1143" s="10">
        <v>5</v>
      </c>
      <c r="CP1143" s="10">
        <v>5</v>
      </c>
      <c r="CQ1143" s="10">
        <v>7</v>
      </c>
      <c r="CR1143" s="10">
        <v>7</v>
      </c>
      <c r="CS1143" s="10">
        <v>4</v>
      </c>
      <c r="CT1143" s="10">
        <v>6</v>
      </c>
      <c r="CU1143" s="10">
        <v>7</v>
      </c>
      <c r="CV1143" s="10">
        <v>4</v>
      </c>
      <c r="CW1143" s="10">
        <v>5</v>
      </c>
      <c r="CX1143" s="10">
        <v>5</v>
      </c>
      <c r="CY1143" s="10">
        <v>4</v>
      </c>
      <c r="CZ1143" s="10">
        <v>7</v>
      </c>
      <c r="DA1143" s="10">
        <v>5</v>
      </c>
      <c r="DB1143" s="10">
        <v>5</v>
      </c>
      <c r="DC1143" s="10">
        <v>7</v>
      </c>
      <c r="DD1143" s="10">
        <v>7</v>
      </c>
      <c r="DE1143" s="10">
        <v>7</v>
      </c>
      <c r="DF1143" s="10">
        <v>6</v>
      </c>
      <c r="DG1143" s="10">
        <v>7</v>
      </c>
      <c r="DH1143" s="10">
        <v>7</v>
      </c>
      <c r="DI1143" s="10">
        <v>7</v>
      </c>
      <c r="DJ1143" s="10">
        <v>6</v>
      </c>
      <c r="DK1143" s="10">
        <v>4</v>
      </c>
      <c r="DL1143" s="10">
        <v>4</v>
      </c>
      <c r="DM1143" s="9" t="s">
        <v>154</v>
      </c>
      <c r="DN1143" s="10">
        <v>1989</v>
      </c>
      <c r="DO1143" s="9">
        <f t="shared" si="4"/>
        <v>32</v>
      </c>
      <c r="DP1143" s="9" t="s">
        <v>155</v>
      </c>
      <c r="DQ1143" s="9" t="s">
        <v>156</v>
      </c>
      <c r="DR1143" s="9" t="s">
        <v>157</v>
      </c>
      <c r="DS1143" s="9" t="s">
        <v>137</v>
      </c>
      <c r="DT1143" s="9" t="s">
        <v>181</v>
      </c>
      <c r="DU1143" s="9" t="s">
        <v>223</v>
      </c>
      <c r="DV1143" s="9" t="str">
        <f>VLOOKUP(DU1143,Metadata!$B$2:$C$7,2,FALSE)</f>
        <v>3 - 6 years</v>
      </c>
    </row>
    <row r="1144" spans="1:126">
      <c r="A1144" s="13">
        <v>1143</v>
      </c>
      <c r="B1144" s="9" t="s">
        <v>135</v>
      </c>
      <c r="C1144" s="9" t="str">
        <f>VLOOKUP(B1144,Metadata!$M$2:$N$6,2,FALSE)</f>
        <v>Permanent Employee</v>
      </c>
      <c r="D1144" s="9" t="s">
        <v>159</v>
      </c>
      <c r="E1144" s="9" t="s">
        <v>137</v>
      </c>
      <c r="F1144" s="9" t="s">
        <v>138</v>
      </c>
      <c r="G1144" s="9" t="s">
        <v>172</v>
      </c>
      <c r="H1144" s="9" t="str">
        <f>IF(G1144="","",VLOOKUP(G1144,Metadata!$J$2:$K$22,2,FALSE))</f>
        <v>Porto Metropolitan Area</v>
      </c>
      <c r="I1144" s="9" t="s">
        <v>138</v>
      </c>
      <c r="J1144" s="9" t="str">
        <f>IF(I1144="","",VLOOKUP(I1144,Metadata!$P$2:$Q$43,2,FALSE))</f>
        <v>Europe</v>
      </c>
      <c r="K1144" s="9" t="str">
        <f t="shared" si="0"/>
        <v>Portugal</v>
      </c>
      <c r="L1144" s="9" t="s">
        <v>190</v>
      </c>
      <c r="M1144" s="9" t="str">
        <f>IF(L1144="","",VLOOKUP(L1144,Metadata!$J$2:$K$22,2,FALSE))</f>
        <v>North</v>
      </c>
      <c r="N1144" s="9" t="s">
        <v>141</v>
      </c>
      <c r="O1144" s="9" t="s">
        <v>137</v>
      </c>
      <c r="P1144" s="9" t="s">
        <v>142</v>
      </c>
      <c r="Q1144" s="10" t="str">
        <f t="shared" si="1"/>
        <v>Full Office Job</v>
      </c>
      <c r="R1144" s="10">
        <v>4</v>
      </c>
      <c r="S1144" s="9" t="s">
        <v>161</v>
      </c>
      <c r="T1144" s="9" t="s">
        <v>137</v>
      </c>
      <c r="U1144" s="9" t="str">
        <f>IF(S1144&lt;&gt;"",S1144,IF(T1144&lt;&gt;"",VLOOKUP(T1144,Metadata!$S$2:$T$228,2,FALSE),""))</f>
        <v>Full-Stack Developer</v>
      </c>
      <c r="V1144" s="9" t="s">
        <v>268</v>
      </c>
      <c r="W1144" s="9" t="s">
        <v>137</v>
      </c>
      <c r="X1144" s="9" t="s">
        <v>145</v>
      </c>
      <c r="Y1144" s="9" t="s">
        <v>137</v>
      </c>
      <c r="Z1144" s="9" t="s">
        <v>184</v>
      </c>
      <c r="AA1144" s="9" t="s">
        <v>165</v>
      </c>
      <c r="AB1144" s="9" t="s">
        <v>137</v>
      </c>
      <c r="AC1144" s="9" t="s">
        <v>147</v>
      </c>
      <c r="AD1144" s="9" t="s">
        <v>148</v>
      </c>
      <c r="AE1144" s="9"/>
      <c r="AF1144" s="9"/>
      <c r="AG1144" s="9"/>
      <c r="AH1144" s="9"/>
      <c r="AI1144" s="9"/>
      <c r="AJ1144" s="9" t="s">
        <v>185</v>
      </c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 t="s">
        <v>167</v>
      </c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10"/>
      <c r="CB1144" s="10" t="str">
        <f t="shared" si="5"/>
        <v/>
      </c>
      <c r="CC1144" s="10"/>
      <c r="CD1144" s="9" t="str">
        <f t="shared" si="2"/>
        <v/>
      </c>
      <c r="CE1144" s="9" t="s">
        <v>151</v>
      </c>
      <c r="CF1144" s="9" t="s">
        <v>225</v>
      </c>
      <c r="CG1144" s="9">
        <f>IF(CF1144="","",VLOOKUP(CF1144,Metadata!$D$2:$H$20,2,FALSE))</f>
        <v>22500</v>
      </c>
      <c r="CH1144" s="9">
        <f>IF(CF1144="","",VLOOKUP(CF1144,Metadata!$D$2:$H$20,4,FALSE))</f>
        <v>20000</v>
      </c>
      <c r="CI1144" s="9">
        <f>IF(CF1144="","",VLOOKUP(CF1144,Metadata!$D$2:$H$20,5,FALSE))</f>
        <v>25000</v>
      </c>
      <c r="CJ1144" s="9">
        <f t="shared" si="3"/>
        <v>22500</v>
      </c>
      <c r="CK1144" s="9" t="s">
        <v>153</v>
      </c>
      <c r="CL1144" s="10">
        <v>5</v>
      </c>
      <c r="CM1144" s="10">
        <v>5</v>
      </c>
      <c r="CN1144" s="10">
        <v>7</v>
      </c>
      <c r="CO1144" s="10">
        <v>5</v>
      </c>
      <c r="CP1144" s="10">
        <v>5</v>
      </c>
      <c r="CQ1144" s="10">
        <v>5</v>
      </c>
      <c r="CR1144" s="10">
        <v>4</v>
      </c>
      <c r="CS1144" s="10">
        <v>6</v>
      </c>
      <c r="CT1144" s="10">
        <v>6</v>
      </c>
      <c r="CU1144" s="10">
        <v>7</v>
      </c>
      <c r="CV1144" s="10">
        <v>5</v>
      </c>
      <c r="CW1144" s="10">
        <v>6</v>
      </c>
      <c r="CX1144" s="10">
        <v>5</v>
      </c>
      <c r="CY1144" s="10">
        <v>6</v>
      </c>
      <c r="CZ1144" s="10">
        <v>6</v>
      </c>
      <c r="DA1144" s="10">
        <v>6</v>
      </c>
      <c r="DB1144" s="10">
        <v>6</v>
      </c>
      <c r="DC1144" s="10">
        <v>6</v>
      </c>
      <c r="DD1144" s="10">
        <v>3</v>
      </c>
      <c r="DE1144" s="10">
        <v>7</v>
      </c>
      <c r="DF1144" s="10">
        <v>4</v>
      </c>
      <c r="DG1144" s="10">
        <v>5</v>
      </c>
      <c r="DH1144" s="10">
        <v>5</v>
      </c>
      <c r="DI1144" s="10">
        <v>7</v>
      </c>
      <c r="DJ1144" s="10">
        <v>2</v>
      </c>
      <c r="DK1144" s="10">
        <v>4</v>
      </c>
      <c r="DL1144" s="10">
        <v>6</v>
      </c>
      <c r="DM1144" s="9" t="s">
        <v>154</v>
      </c>
      <c r="DN1144" s="10">
        <v>1990</v>
      </c>
      <c r="DO1144" s="9">
        <f t="shared" si="4"/>
        <v>31</v>
      </c>
      <c r="DP1144" s="9" t="s">
        <v>155</v>
      </c>
      <c r="DQ1144" s="9" t="s">
        <v>202</v>
      </c>
      <c r="DR1144" s="9" t="s">
        <v>157</v>
      </c>
      <c r="DS1144" s="9" t="s">
        <v>137</v>
      </c>
      <c r="DT1144" s="9" t="s">
        <v>181</v>
      </c>
      <c r="DU1144" s="9" t="s">
        <v>223</v>
      </c>
      <c r="DV1144" s="9" t="str">
        <f>VLOOKUP(DU1144,Metadata!$B$2:$C$7,2,FALSE)</f>
        <v>3 - 6 years</v>
      </c>
    </row>
    <row r="1145" spans="1:126">
      <c r="A1145" s="13">
        <v>1144</v>
      </c>
      <c r="B1145" s="9" t="s">
        <v>135</v>
      </c>
      <c r="C1145" s="9" t="str">
        <f>VLOOKUP(B1145,Metadata!$M$2:$N$6,2,FALSE)</f>
        <v>Permanent Employee</v>
      </c>
      <c r="D1145" s="9" t="s">
        <v>159</v>
      </c>
      <c r="E1145" s="9" t="s">
        <v>137</v>
      </c>
      <c r="F1145" s="9" t="s">
        <v>138</v>
      </c>
      <c r="G1145" s="9" t="s">
        <v>172</v>
      </c>
      <c r="H1145" s="9" t="str">
        <f>IF(G1145="","",VLOOKUP(G1145,Metadata!$J$2:$K$22,2,FALSE))</f>
        <v>Porto Metropolitan Area</v>
      </c>
      <c r="I1145" s="9" t="s">
        <v>138</v>
      </c>
      <c r="J1145" s="9" t="str">
        <f>IF(I1145="","",VLOOKUP(I1145,Metadata!$P$2:$Q$43,2,FALSE))</f>
        <v>Europe</v>
      </c>
      <c r="K1145" s="9" t="str">
        <f t="shared" si="0"/>
        <v>Portugal</v>
      </c>
      <c r="L1145" s="9" t="s">
        <v>172</v>
      </c>
      <c r="M1145" s="9" t="str">
        <f>IF(L1145="","",VLOOKUP(L1145,Metadata!$J$2:$K$22,2,FALSE))</f>
        <v>Porto Metropolitan Area</v>
      </c>
      <c r="N1145" s="9" t="s">
        <v>214</v>
      </c>
      <c r="O1145" s="9" t="s">
        <v>278</v>
      </c>
      <c r="P1145" s="9" t="s">
        <v>191</v>
      </c>
      <c r="Q1145" s="10" t="str">
        <f t="shared" si="1"/>
        <v>Remote Job (full or flexible)</v>
      </c>
      <c r="R1145" s="10">
        <v>6</v>
      </c>
      <c r="S1145" s="9" t="s">
        <v>260</v>
      </c>
      <c r="T1145" s="9" t="s">
        <v>137</v>
      </c>
      <c r="U1145" s="9" t="str">
        <f>IF(S1145&lt;&gt;"",S1145,IF(T1145&lt;&gt;"",VLOOKUP(T1145,Metadata!$S$2:$T$228,2,FALSE),""))</f>
        <v>DevOps Engineer</v>
      </c>
      <c r="V1145" s="9" t="s">
        <v>279</v>
      </c>
      <c r="W1145" s="9" t="s">
        <v>137</v>
      </c>
      <c r="X1145" s="9" t="s">
        <v>252</v>
      </c>
      <c r="Y1145" s="9" t="s">
        <v>137</v>
      </c>
      <c r="Z1145" s="9" t="s">
        <v>146</v>
      </c>
      <c r="AA1145" s="9" t="s">
        <v>137</v>
      </c>
      <c r="AB1145" s="9" t="s">
        <v>253</v>
      </c>
      <c r="AC1145" s="9"/>
      <c r="AD1145" s="9"/>
      <c r="AE1145" s="9"/>
      <c r="AF1145" s="9" t="s">
        <v>243</v>
      </c>
      <c r="AG1145" s="9"/>
      <c r="AH1145" s="9" t="s">
        <v>176</v>
      </c>
      <c r="AI1145" s="9" t="s">
        <v>230</v>
      </c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 t="s">
        <v>339</v>
      </c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 t="s">
        <v>258</v>
      </c>
      <c r="BV1145" s="9"/>
      <c r="BW1145" s="9"/>
      <c r="BX1145" s="9"/>
      <c r="BY1145" s="9"/>
      <c r="BZ1145" s="9"/>
      <c r="CA1145" s="10"/>
      <c r="CB1145" s="10" t="str">
        <f t="shared" si="5"/>
        <v/>
      </c>
      <c r="CC1145" s="10"/>
      <c r="CD1145" s="9" t="str">
        <f t="shared" si="2"/>
        <v/>
      </c>
      <c r="CE1145" s="9" t="s">
        <v>232</v>
      </c>
      <c r="CF1145" s="9" t="s">
        <v>254</v>
      </c>
      <c r="CG1145" s="9">
        <f>IF(CF1145="","",VLOOKUP(CF1145,Metadata!$D$2:$H$20,2,FALSE))</f>
        <v>37500</v>
      </c>
      <c r="CH1145" s="9">
        <f>IF(CF1145="","",VLOOKUP(CF1145,Metadata!$D$2:$H$20,4,FALSE))</f>
        <v>35000</v>
      </c>
      <c r="CI1145" s="9">
        <f>IF(CF1145="","",VLOOKUP(CF1145,Metadata!$D$2:$H$20,5,FALSE))</f>
        <v>40000</v>
      </c>
      <c r="CJ1145" s="9">
        <f t="shared" si="3"/>
        <v>37500</v>
      </c>
      <c r="CK1145" s="9" t="s">
        <v>221</v>
      </c>
      <c r="CL1145" s="10">
        <v>4</v>
      </c>
      <c r="CM1145" s="10">
        <v>3</v>
      </c>
      <c r="CN1145" s="10">
        <v>5</v>
      </c>
      <c r="CO1145" s="10">
        <v>7</v>
      </c>
      <c r="CP1145" s="10">
        <v>7</v>
      </c>
      <c r="CQ1145" s="10">
        <v>7</v>
      </c>
      <c r="CR1145" s="10">
        <v>7</v>
      </c>
      <c r="CS1145" s="10">
        <v>7</v>
      </c>
      <c r="CT1145" s="10">
        <v>7</v>
      </c>
      <c r="CU1145" s="10">
        <v>5</v>
      </c>
      <c r="CV1145" s="10">
        <v>7</v>
      </c>
      <c r="CW1145" s="10">
        <v>1</v>
      </c>
      <c r="CX1145" s="10">
        <v>7</v>
      </c>
      <c r="CY1145" s="10">
        <v>4</v>
      </c>
      <c r="CZ1145" s="10">
        <v>1</v>
      </c>
      <c r="DA1145" s="10">
        <v>5</v>
      </c>
      <c r="DB1145" s="10">
        <v>5</v>
      </c>
      <c r="DC1145" s="10">
        <v>7</v>
      </c>
      <c r="DD1145" s="10">
        <v>1</v>
      </c>
      <c r="DE1145" s="10">
        <v>7</v>
      </c>
      <c r="DF1145" s="10">
        <v>7</v>
      </c>
      <c r="DG1145" s="10">
        <v>7</v>
      </c>
      <c r="DH1145" s="10">
        <v>7</v>
      </c>
      <c r="DI1145" s="10">
        <v>7</v>
      </c>
      <c r="DJ1145" s="10">
        <v>1</v>
      </c>
      <c r="DK1145" s="10">
        <v>7</v>
      </c>
      <c r="DL1145" s="10">
        <v>1</v>
      </c>
      <c r="DM1145" s="9" t="s">
        <v>154</v>
      </c>
      <c r="DN1145" s="10">
        <v>1988</v>
      </c>
      <c r="DO1145" s="9">
        <f t="shared" si="4"/>
        <v>33</v>
      </c>
      <c r="DP1145" s="9" t="s">
        <v>155</v>
      </c>
      <c r="DQ1145" s="9" t="s">
        <v>210</v>
      </c>
      <c r="DR1145" s="9" t="s">
        <v>157</v>
      </c>
      <c r="DS1145" s="9" t="s">
        <v>137</v>
      </c>
      <c r="DT1145" s="9" t="s">
        <v>181</v>
      </c>
      <c r="DU1145" s="9" t="s">
        <v>223</v>
      </c>
      <c r="DV1145" s="9" t="str">
        <f>VLOOKUP(DU1145,Metadata!$B$2:$C$7,2,FALSE)</f>
        <v>3 - 6 years</v>
      </c>
    </row>
    <row r="1146" spans="1:126">
      <c r="A1146" s="13">
        <v>1145</v>
      </c>
      <c r="B1146" s="9" t="s">
        <v>135</v>
      </c>
      <c r="C1146" s="9" t="str">
        <f>VLOOKUP(B1146,Metadata!$M$2:$N$6,2,FALSE)</f>
        <v>Permanent Employee</v>
      </c>
      <c r="D1146" s="9" t="s">
        <v>136</v>
      </c>
      <c r="E1146" s="9" t="s">
        <v>137</v>
      </c>
      <c r="F1146" s="9" t="s">
        <v>138</v>
      </c>
      <c r="G1146" s="9" t="s">
        <v>140</v>
      </c>
      <c r="H1146" s="9" t="str">
        <f>IF(G1146="","",VLOOKUP(G1146,Metadata!$J$2:$K$22,2,FALSE))</f>
        <v>Lisbon Metropolitan Area</v>
      </c>
      <c r="I1146" s="9" t="s">
        <v>138</v>
      </c>
      <c r="J1146" s="9" t="str">
        <f>IF(I1146="","",VLOOKUP(I1146,Metadata!$P$2:$Q$43,2,FALSE))</f>
        <v>Europe</v>
      </c>
      <c r="K1146" s="9" t="str">
        <f t="shared" si="0"/>
        <v>Portugal</v>
      </c>
      <c r="L1146" s="9" t="s">
        <v>140</v>
      </c>
      <c r="M1146" s="9" t="str">
        <f>IF(L1146="","",VLOOKUP(L1146,Metadata!$J$2:$K$22,2,FALSE))</f>
        <v>Lisbon Metropolitan Area</v>
      </c>
      <c r="N1146" s="9" t="s">
        <v>141</v>
      </c>
      <c r="O1146" s="9" t="s">
        <v>137</v>
      </c>
      <c r="P1146" s="9" t="s">
        <v>142</v>
      </c>
      <c r="Q1146" s="10" t="str">
        <f t="shared" si="1"/>
        <v>Full Office Job</v>
      </c>
      <c r="R1146" s="10">
        <v>7</v>
      </c>
      <c r="S1146" s="9" t="s">
        <v>229</v>
      </c>
      <c r="T1146" s="9" t="s">
        <v>137</v>
      </c>
      <c r="U1146" s="9" t="str">
        <f>IF(S1146&lt;&gt;"",S1146,IF(T1146&lt;&gt;"",VLOOKUP(T1146,Metadata!$S$2:$T$228,2,FALSE),""))</f>
        <v>Project Manager</v>
      </c>
      <c r="V1146" s="9" t="s">
        <v>137</v>
      </c>
      <c r="W1146" s="9" t="s">
        <v>583</v>
      </c>
      <c r="X1146" s="9" t="s">
        <v>145</v>
      </c>
      <c r="Y1146" s="9" t="s">
        <v>137</v>
      </c>
      <c r="Z1146" s="9" t="s">
        <v>146</v>
      </c>
      <c r="AA1146" s="9" t="s">
        <v>137</v>
      </c>
      <c r="AB1146" s="9" t="s">
        <v>137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 t="s">
        <v>150</v>
      </c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 t="s">
        <v>150</v>
      </c>
      <c r="BZ1146" s="9" t="s">
        <v>137</v>
      </c>
      <c r="CA1146" s="10"/>
      <c r="CB1146" s="10" t="str">
        <f t="shared" si="5"/>
        <v/>
      </c>
      <c r="CC1146" s="10"/>
      <c r="CD1146" s="9" t="str">
        <f t="shared" si="2"/>
        <v/>
      </c>
      <c r="CE1146" s="9" t="s">
        <v>151</v>
      </c>
      <c r="CF1146" s="9" t="s">
        <v>220</v>
      </c>
      <c r="CG1146" s="9">
        <f>IF(CF1146="","",VLOOKUP(CF1146,Metadata!$D$2:$H$20,2,FALSE))</f>
        <v>27500</v>
      </c>
      <c r="CH1146" s="9">
        <f>IF(CF1146="","",VLOOKUP(CF1146,Metadata!$D$2:$H$20,4,FALSE))</f>
        <v>25000</v>
      </c>
      <c r="CI1146" s="9">
        <f>IF(CF1146="","",VLOOKUP(CF1146,Metadata!$D$2:$H$20,5,FALSE))</f>
        <v>30000</v>
      </c>
      <c r="CJ1146" s="9">
        <f t="shared" si="3"/>
        <v>27500</v>
      </c>
      <c r="CK1146" s="9" t="s">
        <v>189</v>
      </c>
      <c r="CL1146" s="10">
        <v>5</v>
      </c>
      <c r="CM1146" s="10">
        <v>3</v>
      </c>
      <c r="CN1146" s="10">
        <v>7</v>
      </c>
      <c r="CO1146" s="10">
        <v>7</v>
      </c>
      <c r="CP1146" s="10">
        <v>7</v>
      </c>
      <c r="CQ1146" s="10">
        <v>6</v>
      </c>
      <c r="CR1146" s="10">
        <v>7</v>
      </c>
      <c r="CS1146" s="10">
        <v>7</v>
      </c>
      <c r="CT1146" s="10">
        <v>7</v>
      </c>
      <c r="CU1146" s="10">
        <v>6</v>
      </c>
      <c r="CV1146" s="10">
        <v>7</v>
      </c>
      <c r="CW1146" s="10">
        <v>6</v>
      </c>
      <c r="CX1146" s="10">
        <v>6</v>
      </c>
      <c r="CY1146" s="10">
        <v>4</v>
      </c>
      <c r="CZ1146" s="10">
        <v>7</v>
      </c>
      <c r="DA1146" s="10">
        <v>6</v>
      </c>
      <c r="DB1146" s="10">
        <v>5</v>
      </c>
      <c r="DC1146" s="10">
        <v>7</v>
      </c>
      <c r="DD1146" s="10">
        <v>5</v>
      </c>
      <c r="DE1146" s="10">
        <v>7</v>
      </c>
      <c r="DF1146" s="10">
        <v>7</v>
      </c>
      <c r="DG1146" s="10">
        <v>7</v>
      </c>
      <c r="DH1146" s="10">
        <v>5</v>
      </c>
      <c r="DI1146" s="10">
        <v>4</v>
      </c>
      <c r="DJ1146" s="10">
        <v>6</v>
      </c>
      <c r="DK1146" s="10">
        <v>7</v>
      </c>
      <c r="DL1146" s="10">
        <v>1</v>
      </c>
      <c r="DM1146" s="9" t="s">
        <v>154</v>
      </c>
      <c r="DN1146" s="10">
        <v>1985</v>
      </c>
      <c r="DO1146" s="9">
        <f t="shared" si="4"/>
        <v>36</v>
      </c>
      <c r="DP1146" s="9" t="s">
        <v>222</v>
      </c>
      <c r="DQ1146" s="9" t="s">
        <v>202</v>
      </c>
      <c r="DR1146" s="9" t="s">
        <v>157</v>
      </c>
      <c r="DS1146" s="9" t="s">
        <v>137</v>
      </c>
      <c r="DT1146" s="9" t="s">
        <v>181</v>
      </c>
      <c r="DU1146" s="9" t="s">
        <v>158</v>
      </c>
      <c r="DV1146" s="9" t="str">
        <f>VLOOKUP(DU1146,Metadata!$B$2:$C$7,2,FALSE)</f>
        <v>6+ years</v>
      </c>
    </row>
    <row r="1147" spans="1:126">
      <c r="A1147" s="13">
        <v>1146</v>
      </c>
      <c r="B1147" s="9" t="s">
        <v>135</v>
      </c>
      <c r="C1147" s="9" t="str">
        <f>VLOOKUP(B1147,Metadata!$M$2:$N$6,2,FALSE)</f>
        <v>Permanent Employee</v>
      </c>
      <c r="D1147" s="9" t="s">
        <v>159</v>
      </c>
      <c r="E1147" s="9" t="s">
        <v>137</v>
      </c>
      <c r="F1147" s="9" t="s">
        <v>138</v>
      </c>
      <c r="G1147" s="9" t="s">
        <v>140</v>
      </c>
      <c r="H1147" s="9" t="str">
        <f>IF(G1147="","",VLOOKUP(G1147,Metadata!$J$2:$K$22,2,FALSE))</f>
        <v>Lisbon Metropolitan Area</v>
      </c>
      <c r="I1147" s="9" t="s">
        <v>138</v>
      </c>
      <c r="J1147" s="9" t="str">
        <f>IF(I1147="","",VLOOKUP(I1147,Metadata!$P$2:$Q$43,2,FALSE))</f>
        <v>Europe</v>
      </c>
      <c r="K1147" s="9" t="str">
        <f t="shared" si="0"/>
        <v>Portugal</v>
      </c>
      <c r="L1147" s="9" t="s">
        <v>140</v>
      </c>
      <c r="M1147" s="9" t="str">
        <f>IF(L1147="","",VLOOKUP(L1147,Metadata!$J$2:$K$22,2,FALSE))</f>
        <v>Lisbon Metropolitan Area</v>
      </c>
      <c r="N1147" s="9" t="s">
        <v>141</v>
      </c>
      <c r="O1147" s="9" t="s">
        <v>137</v>
      </c>
      <c r="P1147" s="9" t="s">
        <v>191</v>
      </c>
      <c r="Q1147" s="10" t="str">
        <f t="shared" si="1"/>
        <v>Remote Job (full or flexible)</v>
      </c>
      <c r="R1147" s="10">
        <v>5</v>
      </c>
      <c r="S1147" s="9" t="s">
        <v>216</v>
      </c>
      <c r="T1147" s="9" t="s">
        <v>137</v>
      </c>
      <c r="U1147" s="9" t="str">
        <f>IF(S1147&lt;&gt;"",S1147,IF(T1147&lt;&gt;"",VLOOKUP(T1147,Metadata!$S$2:$T$228,2,FALSE),""))</f>
        <v>Front-End Developer</v>
      </c>
      <c r="V1147" s="9" t="s">
        <v>279</v>
      </c>
      <c r="W1147" s="9" t="s">
        <v>137</v>
      </c>
      <c r="X1147" s="9" t="s">
        <v>175</v>
      </c>
      <c r="Y1147" s="9" t="s">
        <v>137</v>
      </c>
      <c r="Z1147" s="9" t="s">
        <v>184</v>
      </c>
      <c r="AA1147" s="9" t="s">
        <v>165</v>
      </c>
      <c r="AB1147" s="9" t="s">
        <v>137</v>
      </c>
      <c r="AC1147" s="9"/>
      <c r="AD1147" s="9"/>
      <c r="AE1147" s="9"/>
      <c r="AF1147" s="9"/>
      <c r="AG1147" s="9"/>
      <c r="AH1147" s="9"/>
      <c r="AI1147" s="9"/>
      <c r="AJ1147" s="9" t="s">
        <v>185</v>
      </c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 t="s">
        <v>178</v>
      </c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 t="s">
        <v>199</v>
      </c>
      <c r="BM1147" s="9"/>
      <c r="BN1147" s="9"/>
      <c r="BO1147" s="9"/>
      <c r="BP1147" s="9"/>
      <c r="BQ1147" s="9"/>
      <c r="BR1147" s="9" t="s">
        <v>247</v>
      </c>
      <c r="BS1147" s="9"/>
      <c r="BT1147" s="9"/>
      <c r="BU1147" s="9"/>
      <c r="BV1147" s="9"/>
      <c r="BW1147" s="9"/>
      <c r="BX1147" s="9"/>
      <c r="BY1147" s="9"/>
      <c r="BZ1147" s="9"/>
      <c r="CA1147" s="10"/>
      <c r="CB1147" s="10" t="str">
        <f t="shared" si="5"/>
        <v/>
      </c>
      <c r="CC1147" s="10"/>
      <c r="CD1147" s="9" t="str">
        <f t="shared" si="2"/>
        <v/>
      </c>
      <c r="CE1147" s="9" t="s">
        <v>232</v>
      </c>
      <c r="CF1147" s="9" t="s">
        <v>225</v>
      </c>
      <c r="CG1147" s="9">
        <f>IF(CF1147="","",VLOOKUP(CF1147,Metadata!$D$2:$H$20,2,FALSE))</f>
        <v>22500</v>
      </c>
      <c r="CH1147" s="9">
        <f>IF(CF1147="","",VLOOKUP(CF1147,Metadata!$D$2:$H$20,4,FALSE))</f>
        <v>20000</v>
      </c>
      <c r="CI1147" s="9">
        <f>IF(CF1147="","",VLOOKUP(CF1147,Metadata!$D$2:$H$20,5,FALSE))</f>
        <v>25000</v>
      </c>
      <c r="CJ1147" s="9">
        <f t="shared" si="3"/>
        <v>22500</v>
      </c>
      <c r="CK1147" s="9" t="s">
        <v>153</v>
      </c>
      <c r="CL1147" s="10">
        <v>7</v>
      </c>
      <c r="CM1147" s="10">
        <v>1</v>
      </c>
      <c r="CN1147" s="10">
        <v>6</v>
      </c>
      <c r="CO1147" s="10">
        <v>6</v>
      </c>
      <c r="CP1147" s="10">
        <v>6</v>
      </c>
      <c r="CQ1147" s="10">
        <v>6</v>
      </c>
      <c r="CR1147" s="10">
        <v>6</v>
      </c>
      <c r="CS1147" s="10">
        <v>7</v>
      </c>
      <c r="CT1147" s="10">
        <v>6</v>
      </c>
      <c r="CU1147" s="10">
        <v>6</v>
      </c>
      <c r="CV1147" s="10">
        <v>3</v>
      </c>
      <c r="CW1147" s="10">
        <v>3</v>
      </c>
      <c r="CX1147" s="10">
        <v>5</v>
      </c>
      <c r="CY1147" s="10">
        <v>4</v>
      </c>
      <c r="CZ1147" s="10">
        <v>5</v>
      </c>
      <c r="DA1147" s="10">
        <v>5</v>
      </c>
      <c r="DB1147" s="10">
        <v>5</v>
      </c>
      <c r="DC1147" s="10">
        <v>6</v>
      </c>
      <c r="DD1147" s="10">
        <v>6</v>
      </c>
      <c r="DE1147" s="10">
        <v>6</v>
      </c>
      <c r="DF1147" s="10">
        <v>4</v>
      </c>
      <c r="DG1147" s="10">
        <v>4</v>
      </c>
      <c r="DH1147" s="10">
        <v>4</v>
      </c>
      <c r="DI1147" s="10">
        <v>3</v>
      </c>
      <c r="DJ1147" s="10">
        <v>3</v>
      </c>
      <c r="DK1147" s="10">
        <v>3</v>
      </c>
      <c r="DL1147" s="10">
        <v>1</v>
      </c>
      <c r="DM1147" s="9" t="s">
        <v>154</v>
      </c>
      <c r="DN1147" s="10">
        <v>1995</v>
      </c>
      <c r="DO1147" s="9">
        <f t="shared" si="4"/>
        <v>26</v>
      </c>
      <c r="DP1147" s="9" t="s">
        <v>155</v>
      </c>
      <c r="DQ1147" s="9" t="s">
        <v>202</v>
      </c>
      <c r="DR1147" s="9" t="s">
        <v>157</v>
      </c>
      <c r="DS1147" s="9" t="s">
        <v>137</v>
      </c>
      <c r="DT1147" s="9" t="s">
        <v>181</v>
      </c>
      <c r="DU1147" s="9" t="s">
        <v>233</v>
      </c>
      <c r="DV1147" s="9" t="str">
        <f>VLOOKUP(DU1147,Metadata!$B$2:$C$7,2,FALSE)</f>
        <v>0 - 3 years</v>
      </c>
    </row>
    <row r="1148" spans="1:126">
      <c r="A1148" s="13">
        <v>1147</v>
      </c>
      <c r="B1148" s="9" t="s">
        <v>135</v>
      </c>
      <c r="C1148" s="9" t="str">
        <f>VLOOKUP(B1148,Metadata!$M$2:$N$6,2,FALSE)</f>
        <v>Permanent Employee</v>
      </c>
      <c r="D1148" s="9" t="s">
        <v>159</v>
      </c>
      <c r="E1148" s="9" t="s">
        <v>137</v>
      </c>
      <c r="F1148" s="9" t="s">
        <v>138</v>
      </c>
      <c r="G1148" s="9" t="s">
        <v>172</v>
      </c>
      <c r="H1148" s="9" t="str">
        <f>IF(G1148="","",VLOOKUP(G1148,Metadata!$J$2:$K$22,2,FALSE))</f>
        <v>Porto Metropolitan Area</v>
      </c>
      <c r="I1148" s="9" t="s">
        <v>138</v>
      </c>
      <c r="J1148" s="9" t="str">
        <f>IF(I1148="","",VLOOKUP(I1148,Metadata!$P$2:$Q$43,2,FALSE))</f>
        <v>Europe</v>
      </c>
      <c r="K1148" s="9" t="str">
        <f t="shared" si="0"/>
        <v>Portugal</v>
      </c>
      <c r="L1148" s="9" t="s">
        <v>172</v>
      </c>
      <c r="M1148" s="9" t="str">
        <f>IF(L1148="","",VLOOKUP(L1148,Metadata!$J$2:$K$22,2,FALSE))</f>
        <v>Porto Metropolitan Area</v>
      </c>
      <c r="N1148" s="9" t="s">
        <v>141</v>
      </c>
      <c r="O1148" s="9" t="s">
        <v>137</v>
      </c>
      <c r="P1148" s="9" t="s">
        <v>142</v>
      </c>
      <c r="Q1148" s="10" t="str">
        <f t="shared" si="1"/>
        <v>Full Office Job</v>
      </c>
      <c r="R1148" s="10">
        <v>6</v>
      </c>
      <c r="S1148" s="9" t="s">
        <v>216</v>
      </c>
      <c r="T1148" s="9" t="s">
        <v>137</v>
      </c>
      <c r="U1148" s="9" t="str">
        <f>IF(S1148&lt;&gt;"",S1148,IF(T1148&lt;&gt;"",VLOOKUP(T1148,Metadata!$S$2:$T$228,2,FALSE),""))</f>
        <v>Front-End Developer</v>
      </c>
      <c r="V1148" s="9" t="s">
        <v>144</v>
      </c>
      <c r="W1148" s="9" t="s">
        <v>137</v>
      </c>
      <c r="X1148" s="9" t="s">
        <v>208</v>
      </c>
      <c r="Y1148" s="9" t="s">
        <v>137</v>
      </c>
      <c r="Z1148" s="9" t="s">
        <v>184</v>
      </c>
      <c r="AA1148" s="9" t="s">
        <v>165</v>
      </c>
      <c r="AB1148" s="9" t="s">
        <v>137</v>
      </c>
      <c r="AC1148" s="9"/>
      <c r="AD1148" s="9"/>
      <c r="AE1148" s="9"/>
      <c r="AF1148" s="9"/>
      <c r="AG1148" s="9"/>
      <c r="AH1148" s="9"/>
      <c r="AI1148" s="9"/>
      <c r="AJ1148" s="9" t="s">
        <v>185</v>
      </c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 t="s">
        <v>178</v>
      </c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 t="s">
        <v>186</v>
      </c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10"/>
      <c r="CB1148" s="10" t="str">
        <f t="shared" si="5"/>
        <v/>
      </c>
      <c r="CC1148" s="10"/>
      <c r="CD1148" s="9" t="str">
        <f t="shared" si="2"/>
        <v/>
      </c>
      <c r="CE1148" s="9" t="s">
        <v>168</v>
      </c>
      <c r="CF1148" s="9" t="s">
        <v>188</v>
      </c>
      <c r="CG1148" s="9">
        <f>IF(CF1148="","",VLOOKUP(CF1148,Metadata!$D$2:$H$20,2,FALSE))</f>
        <v>17500</v>
      </c>
      <c r="CH1148" s="9">
        <f>IF(CF1148="","",VLOOKUP(CF1148,Metadata!$D$2:$H$20,4,FALSE))</f>
        <v>15000</v>
      </c>
      <c r="CI1148" s="9">
        <f>IF(CF1148="","",VLOOKUP(CF1148,Metadata!$D$2:$H$20,5,FALSE))</f>
        <v>20000</v>
      </c>
      <c r="CJ1148" s="9">
        <f t="shared" si="3"/>
        <v>17500</v>
      </c>
      <c r="CK1148" s="9" t="s">
        <v>153</v>
      </c>
      <c r="CL1148" s="10">
        <v>3</v>
      </c>
      <c r="CM1148" s="10">
        <v>4</v>
      </c>
      <c r="CN1148" s="10">
        <v>7</v>
      </c>
      <c r="CO1148" s="10">
        <v>7</v>
      </c>
      <c r="CP1148" s="10">
        <v>7</v>
      </c>
      <c r="CQ1148" s="10">
        <v>7</v>
      </c>
      <c r="CR1148" s="10">
        <v>7</v>
      </c>
      <c r="CS1148" s="10">
        <v>7</v>
      </c>
      <c r="CT1148" s="10">
        <v>7</v>
      </c>
      <c r="CU1148" s="10">
        <v>7</v>
      </c>
      <c r="CV1148" s="10">
        <v>7</v>
      </c>
      <c r="CW1148" s="10">
        <v>6</v>
      </c>
      <c r="CX1148" s="10">
        <v>6</v>
      </c>
      <c r="CY1148" s="10">
        <v>6</v>
      </c>
      <c r="CZ1148" s="10">
        <v>7</v>
      </c>
      <c r="DA1148" s="10">
        <v>7</v>
      </c>
      <c r="DB1148" s="10">
        <v>6</v>
      </c>
      <c r="DC1148" s="10">
        <v>7</v>
      </c>
      <c r="DD1148" s="10">
        <v>7</v>
      </c>
      <c r="DE1148" s="10">
        <v>7</v>
      </c>
      <c r="DF1148" s="10">
        <v>7</v>
      </c>
      <c r="DG1148" s="10">
        <v>7</v>
      </c>
      <c r="DH1148" s="10">
        <v>7</v>
      </c>
      <c r="DI1148" s="10">
        <v>7</v>
      </c>
      <c r="DJ1148" s="10">
        <v>7</v>
      </c>
      <c r="DK1148" s="10">
        <v>7</v>
      </c>
      <c r="DL1148" s="10">
        <v>7</v>
      </c>
      <c r="DM1148" s="9" t="s">
        <v>154</v>
      </c>
      <c r="DN1148" s="10">
        <v>1981</v>
      </c>
      <c r="DO1148" s="9">
        <f t="shared" si="4"/>
        <v>40</v>
      </c>
      <c r="DP1148" s="9" t="s">
        <v>155</v>
      </c>
      <c r="DQ1148" s="9" t="s">
        <v>202</v>
      </c>
      <c r="DR1148" s="9" t="s">
        <v>157</v>
      </c>
      <c r="DS1148" s="9" t="s">
        <v>137</v>
      </c>
      <c r="DT1148" s="9" t="s">
        <v>181</v>
      </c>
      <c r="DU1148" s="9" t="s">
        <v>223</v>
      </c>
      <c r="DV1148" s="9" t="str">
        <f>VLOOKUP(DU1148,Metadata!$B$2:$C$7,2,FALSE)</f>
        <v>3 - 6 years</v>
      </c>
    </row>
    <row r="1149" spans="1:126">
      <c r="A1149" s="13">
        <v>1148</v>
      </c>
      <c r="B1149" s="9" t="s">
        <v>135</v>
      </c>
      <c r="C1149" s="9" t="str">
        <f>VLOOKUP(B1149,Metadata!$M$2:$N$6,2,FALSE)</f>
        <v>Permanent Employee</v>
      </c>
      <c r="D1149" s="9" t="s">
        <v>159</v>
      </c>
      <c r="E1149" s="9" t="s">
        <v>137</v>
      </c>
      <c r="F1149" s="9" t="s">
        <v>138</v>
      </c>
      <c r="G1149" s="9" t="s">
        <v>204</v>
      </c>
      <c r="H1149" s="9" t="str">
        <f>IF(G1149="","",VLOOKUP(G1149,Metadata!$J$2:$K$22,2,FALSE))</f>
        <v>Centre</v>
      </c>
      <c r="I1149" s="9" t="s">
        <v>138</v>
      </c>
      <c r="J1149" s="9" t="str">
        <f>IF(I1149="","",VLOOKUP(I1149,Metadata!$P$2:$Q$43,2,FALSE))</f>
        <v>Europe</v>
      </c>
      <c r="K1149" s="9" t="str">
        <f t="shared" si="0"/>
        <v>Portugal</v>
      </c>
      <c r="L1149" s="9" t="s">
        <v>213</v>
      </c>
      <c r="M1149" s="9" t="str">
        <f>IF(L1149="","",VLOOKUP(L1149,Metadata!$J$2:$K$22,2,FALSE))</f>
        <v>Centre</v>
      </c>
      <c r="N1149" s="9" t="s">
        <v>141</v>
      </c>
      <c r="O1149" s="9" t="s">
        <v>137</v>
      </c>
      <c r="P1149" s="9" t="s">
        <v>191</v>
      </c>
      <c r="Q1149" s="10" t="str">
        <f t="shared" si="1"/>
        <v>Remote Job (full or flexible)</v>
      </c>
      <c r="R1149" s="10">
        <v>7</v>
      </c>
      <c r="S1149" s="9" t="s">
        <v>161</v>
      </c>
      <c r="T1149" s="9" t="s">
        <v>137</v>
      </c>
      <c r="U1149" s="9" t="str">
        <f>IF(S1149&lt;&gt;"",S1149,IF(T1149&lt;&gt;"",VLOOKUP(T1149,Metadata!$S$2:$T$228,2,FALSE),""))</f>
        <v>Full-Stack Developer</v>
      </c>
      <c r="V1149" s="9" t="s">
        <v>217</v>
      </c>
      <c r="W1149" s="9" t="s">
        <v>137</v>
      </c>
      <c r="X1149" s="9" t="s">
        <v>163</v>
      </c>
      <c r="Y1149" s="9" t="s">
        <v>137</v>
      </c>
      <c r="Z1149" s="9" t="s">
        <v>184</v>
      </c>
      <c r="AA1149" s="9" t="s">
        <v>165</v>
      </c>
      <c r="AB1149" s="9" t="s">
        <v>137</v>
      </c>
      <c r="AC1149" s="9" t="s">
        <v>147</v>
      </c>
      <c r="AD1149" s="9"/>
      <c r="AE1149" s="9" t="s">
        <v>194</v>
      </c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 t="s">
        <v>178</v>
      </c>
      <c r="BB1149" s="9"/>
      <c r="BC1149" s="9"/>
      <c r="BD1149" s="9"/>
      <c r="BE1149" s="9"/>
      <c r="BF1149" s="9"/>
      <c r="BG1149" s="9"/>
      <c r="BH1149" s="9"/>
      <c r="BI1149" s="9"/>
      <c r="BJ1149" s="9" t="s">
        <v>167</v>
      </c>
      <c r="BK1149" s="9" t="s">
        <v>198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10"/>
      <c r="CB1149" s="10" t="str">
        <f t="shared" si="5"/>
        <v/>
      </c>
      <c r="CC1149" s="10"/>
      <c r="CD1149" s="9" t="str">
        <f t="shared" si="2"/>
        <v/>
      </c>
      <c r="CE1149" s="9" t="s">
        <v>151</v>
      </c>
      <c r="CF1149" s="9" t="s">
        <v>169</v>
      </c>
      <c r="CG1149" s="9">
        <f>IF(CF1149="","",VLOOKUP(CF1149,Metadata!$D$2:$H$20,2,FALSE))</f>
        <v>12500</v>
      </c>
      <c r="CH1149" s="9">
        <f>IF(CF1149="","",VLOOKUP(CF1149,Metadata!$D$2:$H$20,4,FALSE))</f>
        <v>0</v>
      </c>
      <c r="CI1149" s="9">
        <f>IF(CF1149="","",VLOOKUP(CF1149,Metadata!$D$2:$H$20,5,FALSE))</f>
        <v>15000</v>
      </c>
      <c r="CJ1149" s="9">
        <f t="shared" si="3"/>
        <v>12500</v>
      </c>
      <c r="CK1149" s="9" t="s">
        <v>153</v>
      </c>
      <c r="CL1149" s="10">
        <v>2</v>
      </c>
      <c r="CM1149" s="10">
        <v>1</v>
      </c>
      <c r="CN1149" s="10">
        <v>7</v>
      </c>
      <c r="CO1149" s="10">
        <v>7</v>
      </c>
      <c r="CP1149" s="10">
        <v>5</v>
      </c>
      <c r="CQ1149" s="10">
        <v>5</v>
      </c>
      <c r="CR1149" s="10">
        <v>4</v>
      </c>
      <c r="CS1149" s="10">
        <v>4</v>
      </c>
      <c r="CT1149" s="10">
        <v>4</v>
      </c>
      <c r="CU1149" s="10">
        <v>4</v>
      </c>
      <c r="CV1149" s="10">
        <v>5</v>
      </c>
      <c r="CW1149" s="10">
        <v>1</v>
      </c>
      <c r="CX1149" s="10">
        <v>5</v>
      </c>
      <c r="CY1149" s="10">
        <v>4</v>
      </c>
      <c r="CZ1149" s="10">
        <v>5</v>
      </c>
      <c r="DA1149" s="10">
        <v>5</v>
      </c>
      <c r="DB1149" s="10">
        <v>1</v>
      </c>
      <c r="DC1149" s="10">
        <v>5</v>
      </c>
      <c r="DD1149" s="10">
        <v>1</v>
      </c>
      <c r="DE1149" s="10">
        <v>7</v>
      </c>
      <c r="DF1149" s="10">
        <v>7</v>
      </c>
      <c r="DG1149" s="10">
        <v>7</v>
      </c>
      <c r="DH1149" s="10">
        <v>4</v>
      </c>
      <c r="DI1149" s="10">
        <v>5</v>
      </c>
      <c r="DJ1149" s="10">
        <v>4</v>
      </c>
      <c r="DK1149" s="10">
        <v>4</v>
      </c>
      <c r="DL1149" s="10">
        <v>5</v>
      </c>
      <c r="DM1149" s="9" t="s">
        <v>154</v>
      </c>
      <c r="DN1149" s="10">
        <v>1983</v>
      </c>
      <c r="DO1149" s="9">
        <f t="shared" si="4"/>
        <v>38</v>
      </c>
      <c r="DP1149" s="9" t="s">
        <v>222</v>
      </c>
      <c r="DQ1149" s="9" t="s">
        <v>227</v>
      </c>
      <c r="DR1149" s="9" t="s">
        <v>157</v>
      </c>
      <c r="DS1149" s="9" t="s">
        <v>137</v>
      </c>
      <c r="DT1149" s="9" t="s">
        <v>181</v>
      </c>
      <c r="DU1149" s="9" t="s">
        <v>158</v>
      </c>
      <c r="DV1149" s="9" t="str">
        <f>VLOOKUP(DU1149,Metadata!$B$2:$C$7,2,FALSE)</f>
        <v>6+ years</v>
      </c>
    </row>
    <row r="1150" spans="1:126">
      <c r="A1150" s="13">
        <v>1149</v>
      </c>
      <c r="B1150" s="9" t="s">
        <v>135</v>
      </c>
      <c r="C1150" s="9" t="str">
        <f>VLOOKUP(B1150,Metadata!$M$2:$N$6,2,FALSE)</f>
        <v>Permanent Employee</v>
      </c>
      <c r="D1150" s="9" t="s">
        <v>136</v>
      </c>
      <c r="E1150" s="9" t="s">
        <v>137</v>
      </c>
      <c r="F1150" s="9" t="s">
        <v>138</v>
      </c>
      <c r="G1150" s="9" t="s">
        <v>172</v>
      </c>
      <c r="H1150" s="9" t="str">
        <f>IF(G1150="","",VLOOKUP(G1150,Metadata!$J$2:$K$22,2,FALSE))</f>
        <v>Porto Metropolitan Area</v>
      </c>
      <c r="I1150" s="9" t="s">
        <v>138</v>
      </c>
      <c r="J1150" s="9" t="str">
        <f>IF(I1150="","",VLOOKUP(I1150,Metadata!$P$2:$Q$43,2,FALSE))</f>
        <v>Europe</v>
      </c>
      <c r="K1150" s="9" t="str">
        <f t="shared" si="0"/>
        <v>Portugal</v>
      </c>
      <c r="L1150" s="9" t="s">
        <v>172</v>
      </c>
      <c r="M1150" s="9" t="str">
        <f>IF(L1150="","",VLOOKUP(L1150,Metadata!$J$2:$K$22,2,FALSE))</f>
        <v>Porto Metropolitan Area</v>
      </c>
      <c r="N1150" s="9" t="s">
        <v>214</v>
      </c>
      <c r="O1150" s="9" t="s">
        <v>136</v>
      </c>
      <c r="P1150" s="9" t="s">
        <v>142</v>
      </c>
      <c r="Q1150" s="10" t="str">
        <f t="shared" si="1"/>
        <v>Full Office Job</v>
      </c>
      <c r="R1150" s="10">
        <v>6</v>
      </c>
      <c r="S1150" s="9" t="s">
        <v>161</v>
      </c>
      <c r="T1150" s="9" t="s">
        <v>137</v>
      </c>
      <c r="U1150" s="9" t="str">
        <f>IF(S1150&lt;&gt;"",S1150,IF(T1150&lt;&gt;"",VLOOKUP(T1150,Metadata!$S$2:$T$228,2,FALSE),""))</f>
        <v>Full-Stack Developer</v>
      </c>
      <c r="V1150" s="9" t="s">
        <v>207</v>
      </c>
      <c r="W1150" s="9" t="s">
        <v>137</v>
      </c>
      <c r="X1150" s="9" t="s">
        <v>163</v>
      </c>
      <c r="Y1150" s="9" t="s">
        <v>137</v>
      </c>
      <c r="Z1150" s="9" t="s">
        <v>193</v>
      </c>
      <c r="AA1150" s="9" t="s">
        <v>165</v>
      </c>
      <c r="AB1150" s="9" t="s">
        <v>137</v>
      </c>
      <c r="AC1150" s="9" t="s">
        <v>147</v>
      </c>
      <c r="AD1150" s="9"/>
      <c r="AE1150" s="9" t="s">
        <v>194</v>
      </c>
      <c r="AF1150" s="9"/>
      <c r="AG1150" s="9"/>
      <c r="AH1150" s="9"/>
      <c r="AI1150" s="9"/>
      <c r="AJ1150" s="9" t="s">
        <v>185</v>
      </c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 t="s">
        <v>178</v>
      </c>
      <c r="BB1150" s="9"/>
      <c r="BC1150" s="9"/>
      <c r="BD1150" s="9"/>
      <c r="BE1150" s="9"/>
      <c r="BF1150" s="9"/>
      <c r="BG1150" s="9"/>
      <c r="BH1150" s="9"/>
      <c r="BI1150" s="9"/>
      <c r="BJ1150" s="9"/>
      <c r="BK1150" s="9" t="s">
        <v>198</v>
      </c>
      <c r="BL1150" s="9" t="s">
        <v>199</v>
      </c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10"/>
      <c r="CB1150" s="10" t="str">
        <f t="shared" si="5"/>
        <v/>
      </c>
      <c r="CC1150" s="10"/>
      <c r="CD1150" s="9" t="str">
        <f t="shared" si="2"/>
        <v/>
      </c>
      <c r="CE1150" s="9" t="s">
        <v>168</v>
      </c>
      <c r="CF1150" s="9" t="s">
        <v>225</v>
      </c>
      <c r="CG1150" s="9">
        <f>IF(CF1150="","",VLOOKUP(CF1150,Metadata!$D$2:$H$20,2,FALSE))</f>
        <v>22500</v>
      </c>
      <c r="CH1150" s="9">
        <f>IF(CF1150="","",VLOOKUP(CF1150,Metadata!$D$2:$H$20,4,FALSE))</f>
        <v>20000</v>
      </c>
      <c r="CI1150" s="9">
        <f>IF(CF1150="","",VLOOKUP(CF1150,Metadata!$D$2:$H$20,5,FALSE))</f>
        <v>25000</v>
      </c>
      <c r="CJ1150" s="9">
        <f t="shared" si="3"/>
        <v>22500</v>
      </c>
      <c r="CK1150" s="9" t="s">
        <v>221</v>
      </c>
      <c r="CL1150" s="10">
        <v>6</v>
      </c>
      <c r="CM1150" s="10">
        <v>5</v>
      </c>
      <c r="CN1150" s="10">
        <v>5</v>
      </c>
      <c r="CO1150" s="10">
        <v>6</v>
      </c>
      <c r="CP1150" s="10">
        <v>4</v>
      </c>
      <c r="CQ1150" s="10">
        <v>6</v>
      </c>
      <c r="CR1150" s="10">
        <v>6</v>
      </c>
      <c r="CS1150" s="10">
        <v>7</v>
      </c>
      <c r="CT1150" s="10">
        <v>6</v>
      </c>
      <c r="CU1150" s="10">
        <v>5</v>
      </c>
      <c r="CV1150" s="10">
        <v>5</v>
      </c>
      <c r="CW1150" s="10">
        <v>6</v>
      </c>
      <c r="CX1150" s="10">
        <v>7</v>
      </c>
      <c r="CY1150" s="10">
        <v>5</v>
      </c>
      <c r="CZ1150" s="10">
        <v>5</v>
      </c>
      <c r="DA1150" s="10">
        <v>4</v>
      </c>
      <c r="DB1150" s="10">
        <v>4</v>
      </c>
      <c r="DC1150" s="10">
        <v>4</v>
      </c>
      <c r="DD1150" s="10">
        <v>4</v>
      </c>
      <c r="DE1150" s="10">
        <v>6</v>
      </c>
      <c r="DF1150" s="10">
        <v>4</v>
      </c>
      <c r="DG1150" s="10">
        <v>5</v>
      </c>
      <c r="DH1150" s="10">
        <v>4</v>
      </c>
      <c r="DI1150" s="10">
        <v>4</v>
      </c>
      <c r="DJ1150" s="10">
        <v>4</v>
      </c>
      <c r="DK1150" s="10">
        <v>4</v>
      </c>
      <c r="DL1150" s="10">
        <v>4</v>
      </c>
      <c r="DM1150" s="9" t="s">
        <v>154</v>
      </c>
      <c r="DN1150" s="10">
        <v>1997</v>
      </c>
      <c r="DO1150" s="9">
        <f t="shared" si="4"/>
        <v>24</v>
      </c>
      <c r="DP1150" s="9" t="s">
        <v>155</v>
      </c>
      <c r="DQ1150" s="9" t="s">
        <v>156</v>
      </c>
      <c r="DR1150" s="9" t="s">
        <v>157</v>
      </c>
      <c r="DS1150" s="9" t="s">
        <v>137</v>
      </c>
      <c r="DT1150" s="9" t="s">
        <v>181</v>
      </c>
      <c r="DU1150" s="9" t="s">
        <v>168</v>
      </c>
      <c r="DV1150" s="9" t="str">
        <f>VLOOKUP(DU1150,Metadata!$B$2:$C$7,2,FALSE)</f>
        <v>0 - 3 years</v>
      </c>
    </row>
    <row r="1151" spans="1:126">
      <c r="A1151" s="13">
        <v>1150</v>
      </c>
      <c r="B1151" s="9" t="s">
        <v>135</v>
      </c>
      <c r="C1151" s="9" t="str">
        <f>VLOOKUP(B1151,Metadata!$M$2:$N$6,2,FALSE)</f>
        <v>Permanent Employee</v>
      </c>
      <c r="D1151" s="9" t="s">
        <v>136</v>
      </c>
      <c r="E1151" s="9" t="s">
        <v>137</v>
      </c>
      <c r="F1151" s="9" t="s">
        <v>138</v>
      </c>
      <c r="G1151" s="9" t="s">
        <v>291</v>
      </c>
      <c r="H1151" s="9" t="str">
        <f>IF(G1151="","",VLOOKUP(G1151,Metadata!$J$2:$K$22,2,FALSE))</f>
        <v>Centre</v>
      </c>
      <c r="I1151" s="9" t="s">
        <v>138</v>
      </c>
      <c r="J1151" s="9" t="str">
        <f>IF(I1151="","",VLOOKUP(I1151,Metadata!$P$2:$Q$43,2,FALSE))</f>
        <v>Europe</v>
      </c>
      <c r="K1151" s="9" t="str">
        <f t="shared" si="0"/>
        <v>Portugal</v>
      </c>
      <c r="L1151" s="9" t="s">
        <v>172</v>
      </c>
      <c r="M1151" s="9" t="str">
        <f>IF(L1151="","",VLOOKUP(L1151,Metadata!$J$2:$K$22,2,FALSE))</f>
        <v>Porto Metropolitan Area</v>
      </c>
      <c r="N1151" s="9" t="s">
        <v>141</v>
      </c>
      <c r="O1151" s="9" t="s">
        <v>137</v>
      </c>
      <c r="P1151" s="9" t="s">
        <v>142</v>
      </c>
      <c r="Q1151" s="10" t="str">
        <f t="shared" si="1"/>
        <v>Full Office Job</v>
      </c>
      <c r="R1151" s="10">
        <v>5</v>
      </c>
      <c r="S1151" s="9" t="s">
        <v>216</v>
      </c>
      <c r="T1151" s="9" t="s">
        <v>137</v>
      </c>
      <c r="U1151" s="9" t="str">
        <f>IF(S1151&lt;&gt;"",S1151,IF(T1151&lt;&gt;"",VLOOKUP(T1151,Metadata!$S$2:$T$228,2,FALSE),""))</f>
        <v>Front-End Developer</v>
      </c>
      <c r="V1151" s="9" t="s">
        <v>268</v>
      </c>
      <c r="W1151" s="9" t="s">
        <v>137</v>
      </c>
      <c r="X1151" s="9" t="s">
        <v>208</v>
      </c>
      <c r="Y1151" s="9" t="s">
        <v>137</v>
      </c>
      <c r="Z1151" s="9" t="s">
        <v>184</v>
      </c>
      <c r="AA1151" s="9" t="s">
        <v>165</v>
      </c>
      <c r="AB1151" s="9" t="s">
        <v>137</v>
      </c>
      <c r="AC1151" s="9" t="s">
        <v>147</v>
      </c>
      <c r="AD1151" s="9" t="s">
        <v>148</v>
      </c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 t="s">
        <v>178</v>
      </c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 t="s">
        <v>199</v>
      </c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10"/>
      <c r="CB1151" s="10" t="str">
        <f t="shared" si="5"/>
        <v/>
      </c>
      <c r="CC1151" s="10"/>
      <c r="CD1151" s="9" t="str">
        <f t="shared" si="2"/>
        <v/>
      </c>
      <c r="CE1151" s="9" t="s">
        <v>168</v>
      </c>
      <c r="CF1151" s="9" t="s">
        <v>169</v>
      </c>
      <c r="CG1151" s="9">
        <f>IF(CF1151="","",VLOOKUP(CF1151,Metadata!$D$2:$H$20,2,FALSE))</f>
        <v>12500</v>
      </c>
      <c r="CH1151" s="9">
        <f>IF(CF1151="","",VLOOKUP(CF1151,Metadata!$D$2:$H$20,4,FALSE))</f>
        <v>0</v>
      </c>
      <c r="CI1151" s="9">
        <f>IF(CF1151="","",VLOOKUP(CF1151,Metadata!$D$2:$H$20,5,FALSE))</f>
        <v>15000</v>
      </c>
      <c r="CJ1151" s="9">
        <f t="shared" si="3"/>
        <v>12500</v>
      </c>
      <c r="CK1151" s="9" t="s">
        <v>189</v>
      </c>
      <c r="CL1151" s="10">
        <v>1</v>
      </c>
      <c r="CM1151" s="10">
        <v>3</v>
      </c>
      <c r="CN1151" s="10">
        <v>5</v>
      </c>
      <c r="CO1151" s="10">
        <v>5</v>
      </c>
      <c r="CP1151" s="10">
        <v>6</v>
      </c>
      <c r="CQ1151" s="10">
        <v>6</v>
      </c>
      <c r="CR1151" s="10">
        <v>6</v>
      </c>
      <c r="CS1151" s="10">
        <v>6</v>
      </c>
      <c r="CT1151" s="10">
        <v>6</v>
      </c>
      <c r="CU1151" s="10">
        <v>6</v>
      </c>
      <c r="CV1151" s="10">
        <v>6</v>
      </c>
      <c r="CW1151" s="10">
        <v>4</v>
      </c>
      <c r="CX1151" s="10">
        <v>5</v>
      </c>
      <c r="CY1151" s="10">
        <v>4</v>
      </c>
      <c r="CZ1151" s="10">
        <v>5</v>
      </c>
      <c r="DA1151" s="10">
        <v>5</v>
      </c>
      <c r="DB1151" s="10">
        <v>5</v>
      </c>
      <c r="DC1151" s="10">
        <v>5</v>
      </c>
      <c r="DD1151" s="10">
        <v>5</v>
      </c>
      <c r="DE1151" s="10">
        <v>5</v>
      </c>
      <c r="DF1151" s="10">
        <v>5</v>
      </c>
      <c r="DG1151" s="10">
        <v>6</v>
      </c>
      <c r="DH1151" s="10">
        <v>5</v>
      </c>
      <c r="DI1151" s="10">
        <v>6</v>
      </c>
      <c r="DJ1151" s="10">
        <v>5</v>
      </c>
      <c r="DK1151" s="10">
        <v>5</v>
      </c>
      <c r="DL1151" s="10">
        <v>5</v>
      </c>
      <c r="DM1151" s="9" t="s">
        <v>154</v>
      </c>
      <c r="DN1151" s="10">
        <v>1993</v>
      </c>
      <c r="DO1151" s="9">
        <f t="shared" si="4"/>
        <v>28</v>
      </c>
      <c r="DP1151" s="9" t="s">
        <v>155</v>
      </c>
      <c r="DQ1151" s="9" t="s">
        <v>156</v>
      </c>
      <c r="DR1151" s="9" t="s">
        <v>157</v>
      </c>
      <c r="DS1151" s="9" t="s">
        <v>137</v>
      </c>
      <c r="DT1151" s="9" t="s">
        <v>181</v>
      </c>
      <c r="DU1151" s="9" t="s">
        <v>168</v>
      </c>
      <c r="DV1151" s="9" t="str">
        <f>VLOOKUP(DU1151,Metadata!$B$2:$C$7,2,FALSE)</f>
        <v>0 - 3 years</v>
      </c>
    </row>
    <row r="1152" spans="1:126">
      <c r="A1152" s="13">
        <v>1151</v>
      </c>
      <c r="B1152" s="9" t="s">
        <v>135</v>
      </c>
      <c r="C1152" s="9" t="str">
        <f>VLOOKUP(B1152,Metadata!$M$2:$N$6,2,FALSE)</f>
        <v>Permanent Employee</v>
      </c>
      <c r="D1152" s="9" t="s">
        <v>136</v>
      </c>
      <c r="E1152" s="9" t="s">
        <v>137</v>
      </c>
      <c r="F1152" s="9" t="s">
        <v>138</v>
      </c>
      <c r="G1152" s="9" t="s">
        <v>312</v>
      </c>
      <c r="H1152" s="9" t="str">
        <f>IF(G1152="","",VLOOKUP(G1152,Metadata!$J$2:$K$22,2,FALSE))</f>
        <v>South</v>
      </c>
      <c r="I1152" s="9" t="s">
        <v>138</v>
      </c>
      <c r="J1152" s="9" t="str">
        <f>IF(I1152="","",VLOOKUP(I1152,Metadata!$P$2:$Q$43,2,FALSE))</f>
        <v>Europe</v>
      </c>
      <c r="K1152" s="9" t="str">
        <f t="shared" si="0"/>
        <v>Portugal</v>
      </c>
      <c r="L1152" s="9" t="s">
        <v>312</v>
      </c>
      <c r="M1152" s="9" t="str">
        <f>IF(L1152="","",VLOOKUP(L1152,Metadata!$J$2:$K$22,2,FALSE))</f>
        <v>South</v>
      </c>
      <c r="N1152" s="9" t="s">
        <v>205</v>
      </c>
      <c r="O1152" s="9" t="s">
        <v>137</v>
      </c>
      <c r="P1152" s="9" t="s">
        <v>137</v>
      </c>
      <c r="Q1152" s="10" t="str">
        <f t="shared" si="1"/>
        <v>Full Office Job</v>
      </c>
      <c r="R1152" s="10">
        <v>7</v>
      </c>
      <c r="S1152" s="9" t="s">
        <v>338</v>
      </c>
      <c r="T1152" s="9" t="s">
        <v>137</v>
      </c>
      <c r="U1152" s="9" t="str">
        <f>IF(S1152&lt;&gt;"",S1152,IF(T1152&lt;&gt;"",VLOOKUP(T1152,Metadata!$S$2:$T$228,2,FALSE),""))</f>
        <v>Solutions Architect</v>
      </c>
      <c r="V1152" s="9" t="s">
        <v>486</v>
      </c>
      <c r="W1152" s="9" t="s">
        <v>137</v>
      </c>
      <c r="X1152" s="9" t="s">
        <v>163</v>
      </c>
      <c r="Y1152" s="9" t="s">
        <v>137</v>
      </c>
      <c r="Z1152" s="9" t="s">
        <v>164</v>
      </c>
      <c r="AA1152" s="9" t="s">
        <v>137</v>
      </c>
      <c r="AB1152" s="9" t="s">
        <v>137</v>
      </c>
      <c r="AC1152" s="9" t="s">
        <v>147</v>
      </c>
      <c r="AD1152" s="9"/>
      <c r="AE1152" s="9" t="s">
        <v>194</v>
      </c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 t="s">
        <v>178</v>
      </c>
      <c r="BB1152" s="9"/>
      <c r="BC1152" s="9"/>
      <c r="BD1152" s="9"/>
      <c r="BE1152" s="9"/>
      <c r="BF1152" s="9"/>
      <c r="BG1152" s="9"/>
      <c r="BH1152" s="9"/>
      <c r="BI1152" s="9"/>
      <c r="BJ1152" s="9" t="s">
        <v>167</v>
      </c>
      <c r="BK1152" s="9" t="s">
        <v>198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10"/>
      <c r="CB1152" s="10" t="str">
        <f t="shared" si="5"/>
        <v/>
      </c>
      <c r="CC1152" s="10"/>
      <c r="CD1152" s="9" t="str">
        <f t="shared" si="2"/>
        <v/>
      </c>
      <c r="CE1152" s="9" t="s">
        <v>168</v>
      </c>
      <c r="CF1152" s="9" t="s">
        <v>225</v>
      </c>
      <c r="CG1152" s="9">
        <f>IF(CF1152="","",VLOOKUP(CF1152,Metadata!$D$2:$H$20,2,FALSE))</f>
        <v>22500</v>
      </c>
      <c r="CH1152" s="9">
        <f>IF(CF1152="","",VLOOKUP(CF1152,Metadata!$D$2:$H$20,4,FALSE))</f>
        <v>20000</v>
      </c>
      <c r="CI1152" s="9">
        <f>IF(CF1152="","",VLOOKUP(CF1152,Metadata!$D$2:$H$20,5,FALSE))</f>
        <v>25000</v>
      </c>
      <c r="CJ1152" s="9">
        <f t="shared" si="3"/>
        <v>22500</v>
      </c>
      <c r="CK1152" s="9" t="s">
        <v>153</v>
      </c>
      <c r="CL1152" s="10">
        <v>1</v>
      </c>
      <c r="CM1152" s="10">
        <v>4</v>
      </c>
      <c r="CN1152" s="10">
        <v>7</v>
      </c>
      <c r="CO1152" s="10">
        <v>5</v>
      </c>
      <c r="CP1152" s="10">
        <v>7</v>
      </c>
      <c r="CQ1152" s="10">
        <v>7</v>
      </c>
      <c r="CR1152" s="10">
        <v>7</v>
      </c>
      <c r="CS1152" s="10">
        <v>5</v>
      </c>
      <c r="CT1152" s="10">
        <v>3</v>
      </c>
      <c r="CU1152" s="10">
        <v>3</v>
      </c>
      <c r="CV1152" s="10">
        <v>5</v>
      </c>
      <c r="CW1152" s="10">
        <v>2</v>
      </c>
      <c r="CX1152" s="10">
        <v>5</v>
      </c>
      <c r="CY1152" s="10">
        <v>6</v>
      </c>
      <c r="CZ1152" s="10">
        <v>4</v>
      </c>
      <c r="DA1152" s="10">
        <v>4</v>
      </c>
      <c r="DB1152" s="10">
        <v>7</v>
      </c>
      <c r="DC1152" s="10">
        <v>4</v>
      </c>
      <c r="DD1152" s="10">
        <v>3</v>
      </c>
      <c r="DE1152" s="10">
        <v>7</v>
      </c>
      <c r="DF1152" s="10">
        <v>7</v>
      </c>
      <c r="DG1152" s="10">
        <v>3</v>
      </c>
      <c r="DH1152" s="10">
        <v>1</v>
      </c>
      <c r="DI1152" s="10">
        <v>5</v>
      </c>
      <c r="DJ1152" s="10">
        <v>3</v>
      </c>
      <c r="DK1152" s="10">
        <v>7</v>
      </c>
      <c r="DL1152" s="10">
        <v>4</v>
      </c>
      <c r="DM1152" s="9" t="s">
        <v>154</v>
      </c>
      <c r="DN1152" s="10">
        <v>1981</v>
      </c>
      <c r="DO1152" s="9">
        <f t="shared" si="4"/>
        <v>40</v>
      </c>
      <c r="DP1152" s="9" t="s">
        <v>155</v>
      </c>
      <c r="DQ1152" s="9" t="s">
        <v>298</v>
      </c>
      <c r="DR1152" s="9" t="s">
        <v>157</v>
      </c>
      <c r="DS1152" s="9" t="s">
        <v>137</v>
      </c>
      <c r="DT1152" s="9" t="s">
        <v>181</v>
      </c>
      <c r="DU1152" s="9" t="s">
        <v>158</v>
      </c>
      <c r="DV1152" s="9" t="str">
        <f>VLOOKUP(DU1152,Metadata!$B$2:$C$7,2,FALSE)</f>
        <v>6+ years</v>
      </c>
    </row>
    <row r="1153" spans="1:126">
      <c r="A1153" s="13">
        <v>1152</v>
      </c>
      <c r="B1153" s="9" t="s">
        <v>171</v>
      </c>
      <c r="C1153" s="9" t="str">
        <f>VLOOKUP(B1153,Metadata!$M$2:$N$6,2,FALSE)</f>
        <v>Contractor</v>
      </c>
      <c r="D1153" s="9" t="s">
        <v>137</v>
      </c>
      <c r="E1153" s="9" t="s">
        <v>136</v>
      </c>
      <c r="F1153" s="9" t="s">
        <v>138</v>
      </c>
      <c r="G1153" s="9" t="s">
        <v>140</v>
      </c>
      <c r="H1153" s="9" t="str">
        <f>IF(G1153="","",VLOOKUP(G1153,Metadata!$J$2:$K$22,2,FALSE))</f>
        <v>Lisbon Metropolitan Area</v>
      </c>
      <c r="I1153" s="9" t="s">
        <v>138</v>
      </c>
      <c r="J1153" s="9" t="str">
        <f>IF(I1153="","",VLOOKUP(I1153,Metadata!$P$2:$Q$43,2,FALSE))</f>
        <v>Europe</v>
      </c>
      <c r="K1153" s="9" t="str">
        <f t="shared" si="0"/>
        <v>Portugal</v>
      </c>
      <c r="L1153" s="9" t="s">
        <v>140</v>
      </c>
      <c r="M1153" s="9" t="str">
        <f>IF(L1153="","",VLOOKUP(L1153,Metadata!$J$2:$K$22,2,FALSE))</f>
        <v>Lisbon Metropolitan Area</v>
      </c>
      <c r="N1153" s="9" t="s">
        <v>141</v>
      </c>
      <c r="O1153" s="9" t="s">
        <v>137</v>
      </c>
      <c r="P1153" s="9" t="s">
        <v>191</v>
      </c>
      <c r="Q1153" s="10" t="str">
        <f t="shared" si="1"/>
        <v>Remote Job (full or flexible)</v>
      </c>
      <c r="R1153" s="10">
        <v>7</v>
      </c>
      <c r="S1153" s="9" t="s">
        <v>332</v>
      </c>
      <c r="T1153" s="9" t="s">
        <v>137</v>
      </c>
      <c r="U1153" s="9" t="str">
        <f>IF(S1153&lt;&gt;"",S1153,IF(T1153&lt;&gt;"",VLOOKUP(T1153,Metadata!$S$2:$T$228,2,FALSE),""))</f>
        <v>UX/UI Designer</v>
      </c>
      <c r="V1153" s="9" t="s">
        <v>174</v>
      </c>
      <c r="W1153" s="9" t="s">
        <v>137</v>
      </c>
      <c r="X1153" s="9" t="s">
        <v>175</v>
      </c>
      <c r="Y1153" s="9" t="s">
        <v>137</v>
      </c>
      <c r="Z1153" s="9" t="s">
        <v>164</v>
      </c>
      <c r="AA1153" s="9" t="s">
        <v>165</v>
      </c>
      <c r="AB1153" s="9" t="s">
        <v>137</v>
      </c>
      <c r="AC1153" s="9"/>
      <c r="AD1153" s="9" t="s">
        <v>148</v>
      </c>
      <c r="AE1153" s="9"/>
      <c r="AF1153" s="9"/>
      <c r="AG1153" s="9" t="s">
        <v>166</v>
      </c>
      <c r="AH1153" s="9" t="s">
        <v>176</v>
      </c>
      <c r="AI1153" s="9" t="s">
        <v>230</v>
      </c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 t="s">
        <v>199</v>
      </c>
      <c r="BM1153" s="9"/>
      <c r="BN1153" s="9"/>
      <c r="BO1153" s="9" t="s">
        <v>257</v>
      </c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10">
        <v>1</v>
      </c>
      <c r="CB1153" s="10" t="str">
        <f t="shared" si="5"/>
        <v>Less than 3 months</v>
      </c>
      <c r="CC1153" s="10">
        <v>18.75</v>
      </c>
      <c r="CD1153" s="9">
        <f t="shared" si="2"/>
        <v>30000</v>
      </c>
      <c r="CE1153" s="9"/>
      <c r="CF1153" s="9" t="s">
        <v>137</v>
      </c>
      <c r="CG1153" s="9" t="str">
        <f>IF(CF1153="","",VLOOKUP(CF1153,Metadata!$D$2:$H$20,2,FALSE))</f>
        <v/>
      </c>
      <c r="CH1153" s="9" t="str">
        <f>IF(CF1153="","",VLOOKUP(CF1153,Metadata!$D$2:$H$20,4,FALSE))</f>
        <v/>
      </c>
      <c r="CI1153" s="9" t="str">
        <f>IF(CF1153="","",VLOOKUP(CF1153,Metadata!$D$2:$H$20,5,FALSE))</f>
        <v/>
      </c>
      <c r="CJ1153" s="9">
        <f t="shared" si="3"/>
        <v>30000</v>
      </c>
      <c r="CK1153" s="9" t="s">
        <v>153</v>
      </c>
      <c r="CL1153" s="10">
        <v>6</v>
      </c>
      <c r="CM1153" s="10">
        <v>3</v>
      </c>
      <c r="CN1153" s="10">
        <v>5</v>
      </c>
      <c r="CO1153" s="10">
        <v>5</v>
      </c>
      <c r="CP1153" s="10">
        <v>5</v>
      </c>
      <c r="CQ1153" s="10">
        <v>5</v>
      </c>
      <c r="CR1153" s="10">
        <v>5</v>
      </c>
      <c r="CS1153" s="10">
        <v>6</v>
      </c>
      <c r="CT1153" s="10">
        <v>6</v>
      </c>
      <c r="CU1153" s="10">
        <v>6</v>
      </c>
      <c r="CV1153" s="10">
        <v>6</v>
      </c>
      <c r="CW1153" s="10">
        <v>6</v>
      </c>
      <c r="CX1153" s="10">
        <v>6</v>
      </c>
      <c r="CY1153" s="10">
        <v>6</v>
      </c>
      <c r="CZ1153" s="10">
        <v>6</v>
      </c>
      <c r="DA1153" s="10">
        <v>6</v>
      </c>
      <c r="DB1153" s="10">
        <v>6</v>
      </c>
      <c r="DC1153" s="10">
        <v>6</v>
      </c>
      <c r="DD1153" s="10">
        <v>6</v>
      </c>
      <c r="DE1153" s="10">
        <v>6</v>
      </c>
      <c r="DF1153" s="10">
        <v>6</v>
      </c>
      <c r="DG1153" s="10">
        <v>6</v>
      </c>
      <c r="DH1153" s="10">
        <v>6</v>
      </c>
      <c r="DI1153" s="10">
        <v>6</v>
      </c>
      <c r="DJ1153" s="10">
        <v>6</v>
      </c>
      <c r="DK1153" s="10">
        <v>6</v>
      </c>
      <c r="DL1153" s="10">
        <v>6</v>
      </c>
      <c r="DM1153" s="9" t="s">
        <v>154</v>
      </c>
      <c r="DN1153" s="10">
        <v>1982</v>
      </c>
      <c r="DO1153" s="9">
        <f t="shared" si="4"/>
        <v>39</v>
      </c>
      <c r="DP1153" s="9" t="s">
        <v>155</v>
      </c>
      <c r="DQ1153" s="9" t="s">
        <v>202</v>
      </c>
      <c r="DR1153" s="9" t="s">
        <v>342</v>
      </c>
      <c r="DS1153" s="9" t="s">
        <v>137</v>
      </c>
      <c r="DT1153" s="9" t="s">
        <v>181</v>
      </c>
      <c r="DU1153" s="9" t="s">
        <v>158</v>
      </c>
      <c r="DV1153" s="9" t="str">
        <f>VLOOKUP(DU1153,Metadata!$B$2:$C$7,2,FALSE)</f>
        <v>6+ years</v>
      </c>
    </row>
    <row r="1154" spans="1:126">
      <c r="A1154" s="13">
        <v>1153</v>
      </c>
      <c r="B1154" s="9" t="s">
        <v>135</v>
      </c>
      <c r="C1154" s="9" t="str">
        <f>VLOOKUP(B1154,Metadata!$M$2:$N$6,2,FALSE)</f>
        <v>Permanent Employee</v>
      </c>
      <c r="D1154" s="9" t="s">
        <v>159</v>
      </c>
      <c r="E1154" s="9" t="s">
        <v>137</v>
      </c>
      <c r="F1154" s="9" t="s">
        <v>138</v>
      </c>
      <c r="G1154" s="9" t="s">
        <v>283</v>
      </c>
      <c r="H1154" s="9" t="str">
        <f>IF(G1154="","",VLOOKUP(G1154,Metadata!$J$2:$K$22,2,FALSE))</f>
        <v>Lisbon Metropolitan Area</v>
      </c>
      <c r="I1154" s="9" t="s">
        <v>138</v>
      </c>
      <c r="J1154" s="9" t="str">
        <f>IF(I1154="","",VLOOKUP(I1154,Metadata!$P$2:$Q$43,2,FALSE))</f>
        <v>Europe</v>
      </c>
      <c r="K1154" s="9" t="str">
        <f t="shared" si="0"/>
        <v>Portugal</v>
      </c>
      <c r="L1154" s="9" t="s">
        <v>140</v>
      </c>
      <c r="M1154" s="9" t="str">
        <f>IF(L1154="","",VLOOKUP(L1154,Metadata!$J$2:$K$22,2,FALSE))</f>
        <v>Lisbon Metropolitan Area</v>
      </c>
      <c r="N1154" s="9" t="s">
        <v>205</v>
      </c>
      <c r="O1154" s="9" t="s">
        <v>137</v>
      </c>
      <c r="P1154" s="9" t="s">
        <v>137</v>
      </c>
      <c r="Q1154" s="10" t="str">
        <f t="shared" si="1"/>
        <v>Full Office Job</v>
      </c>
      <c r="R1154" s="10">
        <v>6</v>
      </c>
      <c r="S1154" s="9" t="s">
        <v>161</v>
      </c>
      <c r="T1154" s="9" t="s">
        <v>137</v>
      </c>
      <c r="U1154" s="9" t="str">
        <f>IF(S1154&lt;&gt;"",S1154,IF(T1154&lt;&gt;"",VLOOKUP(T1154,Metadata!$S$2:$T$228,2,FALSE),""))</f>
        <v>Full-Stack Developer</v>
      </c>
      <c r="V1154" s="9" t="s">
        <v>144</v>
      </c>
      <c r="W1154" s="9" t="s">
        <v>137</v>
      </c>
      <c r="X1154" s="9" t="s">
        <v>145</v>
      </c>
      <c r="Y1154" s="9" t="s">
        <v>137</v>
      </c>
      <c r="Z1154" s="9" t="s">
        <v>184</v>
      </c>
      <c r="AA1154" s="9" t="s">
        <v>165</v>
      </c>
      <c r="AB1154" s="9" t="s">
        <v>137</v>
      </c>
      <c r="AC1154" s="9" t="s">
        <v>147</v>
      </c>
      <c r="AD1154" s="9"/>
      <c r="AE1154" s="9" t="s">
        <v>194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 t="s">
        <v>178</v>
      </c>
      <c r="BB1154" s="9"/>
      <c r="BC1154" s="9"/>
      <c r="BD1154" s="9"/>
      <c r="BE1154" s="9"/>
      <c r="BF1154" s="9"/>
      <c r="BG1154" s="9"/>
      <c r="BH1154" s="9"/>
      <c r="BI1154" s="9"/>
      <c r="BJ1154" s="9" t="s">
        <v>167</v>
      </c>
      <c r="BK1154" s="9" t="s">
        <v>198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10"/>
      <c r="CB1154" s="10" t="str">
        <f t="shared" si="5"/>
        <v/>
      </c>
      <c r="CC1154" s="10"/>
      <c r="CD1154" s="9" t="str">
        <f t="shared" si="2"/>
        <v/>
      </c>
      <c r="CE1154" s="9" t="s">
        <v>232</v>
      </c>
      <c r="CF1154" s="9" t="s">
        <v>152</v>
      </c>
      <c r="CG1154" s="9">
        <f>IF(CF1154="","",VLOOKUP(CF1154,Metadata!$D$2:$H$20,2,FALSE))</f>
        <v>32500</v>
      </c>
      <c r="CH1154" s="9">
        <f>IF(CF1154="","",VLOOKUP(CF1154,Metadata!$D$2:$H$20,4,FALSE))</f>
        <v>30000</v>
      </c>
      <c r="CI1154" s="9">
        <f>IF(CF1154="","",VLOOKUP(CF1154,Metadata!$D$2:$H$20,5,FALSE))</f>
        <v>35000</v>
      </c>
      <c r="CJ1154" s="9">
        <f t="shared" si="3"/>
        <v>32500</v>
      </c>
      <c r="CK1154" s="9" t="s">
        <v>221</v>
      </c>
      <c r="CL1154" s="10">
        <v>5</v>
      </c>
      <c r="CM1154" s="10">
        <v>2</v>
      </c>
      <c r="CN1154" s="10">
        <v>7</v>
      </c>
      <c r="CO1154" s="10">
        <v>7</v>
      </c>
      <c r="CP1154" s="10">
        <v>4</v>
      </c>
      <c r="CQ1154" s="10">
        <v>5</v>
      </c>
      <c r="CR1154" s="10">
        <v>5</v>
      </c>
      <c r="CS1154" s="10">
        <v>6</v>
      </c>
      <c r="CT1154" s="10">
        <v>2</v>
      </c>
      <c r="CU1154" s="10">
        <v>5</v>
      </c>
      <c r="CV1154" s="10">
        <v>4</v>
      </c>
      <c r="CW1154" s="10">
        <v>3</v>
      </c>
      <c r="CX1154" s="10">
        <v>6</v>
      </c>
      <c r="CY1154" s="10">
        <v>2</v>
      </c>
      <c r="CZ1154" s="10">
        <v>3</v>
      </c>
      <c r="DA1154" s="10">
        <v>6</v>
      </c>
      <c r="DB1154" s="10">
        <v>6</v>
      </c>
      <c r="DC1154" s="10">
        <v>6</v>
      </c>
      <c r="DD1154" s="10">
        <v>1</v>
      </c>
      <c r="DE1154" s="10">
        <v>5</v>
      </c>
      <c r="DF1154" s="10">
        <v>4</v>
      </c>
      <c r="DG1154" s="10">
        <v>6</v>
      </c>
      <c r="DH1154" s="10">
        <v>2</v>
      </c>
      <c r="DI1154" s="10">
        <v>7</v>
      </c>
      <c r="DJ1154" s="10">
        <v>2</v>
      </c>
      <c r="DK1154" s="10">
        <v>3</v>
      </c>
      <c r="DL1154" s="10">
        <v>6</v>
      </c>
      <c r="DM1154" s="9" t="s">
        <v>154</v>
      </c>
      <c r="DN1154" s="10">
        <v>1987</v>
      </c>
      <c r="DO1154" s="9">
        <f t="shared" si="4"/>
        <v>34</v>
      </c>
      <c r="DP1154" s="9" t="s">
        <v>155</v>
      </c>
      <c r="DQ1154" s="9" t="s">
        <v>202</v>
      </c>
      <c r="DR1154" s="9" t="s">
        <v>157</v>
      </c>
      <c r="DS1154" s="9" t="s">
        <v>137</v>
      </c>
      <c r="DT1154" s="9" t="s">
        <v>181</v>
      </c>
      <c r="DU1154" s="9" t="s">
        <v>158</v>
      </c>
      <c r="DV1154" s="9" t="str">
        <f>VLOOKUP(DU1154,Metadata!$B$2:$C$7,2,FALSE)</f>
        <v>6+ years</v>
      </c>
    </row>
    <row r="1155" spans="1:126">
      <c r="A1155" s="13">
        <v>1154</v>
      </c>
      <c r="B1155" s="9" t="s">
        <v>135</v>
      </c>
      <c r="C1155" s="9" t="str">
        <f>VLOOKUP(B1155,Metadata!$M$2:$N$6,2,FALSE)</f>
        <v>Permanent Employee</v>
      </c>
      <c r="D1155" s="9" t="s">
        <v>159</v>
      </c>
      <c r="E1155" s="9" t="s">
        <v>137</v>
      </c>
      <c r="F1155" s="9" t="s">
        <v>138</v>
      </c>
      <c r="G1155" s="9" t="s">
        <v>140</v>
      </c>
      <c r="H1155" s="9" t="str">
        <f>IF(G1155="","",VLOOKUP(G1155,Metadata!$J$2:$K$22,2,FALSE))</f>
        <v>Lisbon Metropolitan Area</v>
      </c>
      <c r="I1155" s="9" t="s">
        <v>138</v>
      </c>
      <c r="J1155" s="9" t="str">
        <f>IF(I1155="","",VLOOKUP(I1155,Metadata!$P$2:$Q$43,2,FALSE))</f>
        <v>Europe</v>
      </c>
      <c r="K1155" s="9" t="str">
        <f t="shared" si="0"/>
        <v>Portugal</v>
      </c>
      <c r="L1155" s="9" t="s">
        <v>140</v>
      </c>
      <c r="M1155" s="9" t="str">
        <f>IF(L1155="","",VLOOKUP(L1155,Metadata!$J$2:$K$22,2,FALSE))</f>
        <v>Lisbon Metropolitan Area</v>
      </c>
      <c r="N1155" s="9" t="s">
        <v>141</v>
      </c>
      <c r="O1155" s="9" t="s">
        <v>137</v>
      </c>
      <c r="P1155" s="9" t="s">
        <v>142</v>
      </c>
      <c r="Q1155" s="10" t="str">
        <f t="shared" si="1"/>
        <v>Full Office Job</v>
      </c>
      <c r="R1155" s="10">
        <v>3</v>
      </c>
      <c r="S1155" s="9" t="s">
        <v>161</v>
      </c>
      <c r="T1155" s="9" t="s">
        <v>137</v>
      </c>
      <c r="U1155" s="9" t="str">
        <f>IF(S1155&lt;&gt;"",S1155,IF(T1155&lt;&gt;"",VLOOKUP(T1155,Metadata!$S$2:$T$228,2,FALSE),""))</f>
        <v>Full-Stack Developer</v>
      </c>
      <c r="V1155" s="9" t="s">
        <v>256</v>
      </c>
      <c r="W1155" s="9" t="s">
        <v>137</v>
      </c>
      <c r="X1155" s="9" t="s">
        <v>163</v>
      </c>
      <c r="Y1155" s="9" t="s">
        <v>137</v>
      </c>
      <c r="Z1155" s="9" t="s">
        <v>193</v>
      </c>
      <c r="AA1155" s="9" t="s">
        <v>165</v>
      </c>
      <c r="AB1155" s="9" t="s">
        <v>253</v>
      </c>
      <c r="AC1155" s="9" t="s">
        <v>147</v>
      </c>
      <c r="AD1155" s="9" t="s">
        <v>148</v>
      </c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 t="s">
        <v>219</v>
      </c>
      <c r="BR1155" s="9"/>
      <c r="BS1155" s="9"/>
      <c r="BT1155" s="9"/>
      <c r="BU1155" s="9"/>
      <c r="BV1155" s="9"/>
      <c r="BW1155" s="9"/>
      <c r="BX1155" s="9"/>
      <c r="BY1155" s="9"/>
      <c r="BZ1155" s="9"/>
      <c r="CA1155" s="10"/>
      <c r="CB1155" s="10" t="str">
        <f t="shared" si="5"/>
        <v/>
      </c>
      <c r="CC1155" s="10"/>
      <c r="CD1155" s="9" t="str">
        <f t="shared" si="2"/>
        <v/>
      </c>
      <c r="CE1155" s="9" t="s">
        <v>151</v>
      </c>
      <c r="CF1155" s="9" t="s">
        <v>225</v>
      </c>
      <c r="CG1155" s="9">
        <f>IF(CF1155="","",VLOOKUP(CF1155,Metadata!$D$2:$H$20,2,FALSE))</f>
        <v>22500</v>
      </c>
      <c r="CH1155" s="9">
        <f>IF(CF1155="","",VLOOKUP(CF1155,Metadata!$D$2:$H$20,4,FALSE))</f>
        <v>20000</v>
      </c>
      <c r="CI1155" s="9">
        <f>IF(CF1155="","",VLOOKUP(CF1155,Metadata!$D$2:$H$20,5,FALSE))</f>
        <v>25000</v>
      </c>
      <c r="CJ1155" s="9">
        <f t="shared" si="3"/>
        <v>22500</v>
      </c>
      <c r="CK1155" s="9" t="s">
        <v>153</v>
      </c>
      <c r="CL1155" s="10">
        <v>1</v>
      </c>
      <c r="CM1155" s="10">
        <v>3</v>
      </c>
      <c r="CN1155" s="10">
        <v>7</v>
      </c>
      <c r="CO1155" s="10">
        <v>5</v>
      </c>
      <c r="CP1155" s="10">
        <v>2</v>
      </c>
      <c r="CQ1155" s="10">
        <v>5</v>
      </c>
      <c r="CR1155" s="10">
        <v>2</v>
      </c>
      <c r="CS1155" s="10">
        <v>6</v>
      </c>
      <c r="CT1155" s="10">
        <v>6</v>
      </c>
      <c r="CU1155" s="10">
        <v>6</v>
      </c>
      <c r="CV1155" s="10">
        <v>1</v>
      </c>
      <c r="CW1155" s="10">
        <v>3</v>
      </c>
      <c r="CX1155" s="10">
        <v>5</v>
      </c>
      <c r="CY1155" s="10">
        <v>5</v>
      </c>
      <c r="CZ1155" s="10">
        <v>6</v>
      </c>
      <c r="DA1155" s="10">
        <v>6</v>
      </c>
      <c r="DB1155" s="10">
        <v>3</v>
      </c>
      <c r="DC1155" s="10">
        <v>5</v>
      </c>
      <c r="DD1155" s="10">
        <v>1</v>
      </c>
      <c r="DE1155" s="10">
        <v>7</v>
      </c>
      <c r="DF1155" s="10">
        <v>3</v>
      </c>
      <c r="DG1155" s="10">
        <v>6</v>
      </c>
      <c r="DH1155" s="10">
        <v>6</v>
      </c>
      <c r="DI1155" s="10">
        <v>6</v>
      </c>
      <c r="DJ1155" s="10">
        <v>2</v>
      </c>
      <c r="DK1155" s="10">
        <v>2</v>
      </c>
      <c r="DL1155" s="10">
        <v>5</v>
      </c>
      <c r="DM1155" s="9" t="s">
        <v>154</v>
      </c>
      <c r="DN1155" s="10">
        <v>1988</v>
      </c>
      <c r="DO1155" s="9">
        <f t="shared" si="4"/>
        <v>33</v>
      </c>
      <c r="DP1155" s="9" t="s">
        <v>155</v>
      </c>
      <c r="DQ1155" s="9" t="s">
        <v>156</v>
      </c>
      <c r="DR1155" s="9" t="s">
        <v>170</v>
      </c>
      <c r="DS1155" s="9" t="s">
        <v>137</v>
      </c>
      <c r="DT1155" s="9" t="s">
        <v>181</v>
      </c>
      <c r="DU1155" s="9" t="s">
        <v>203</v>
      </c>
      <c r="DV1155" s="9" t="str">
        <f>VLOOKUP(DU1155,Metadata!$B$2:$C$7,2,FALSE)</f>
        <v>6+ years</v>
      </c>
    </row>
    <row r="1156" spans="1:126">
      <c r="A1156" s="13">
        <v>1155</v>
      </c>
      <c r="B1156" s="9" t="s">
        <v>135</v>
      </c>
      <c r="C1156" s="9" t="str">
        <f>VLOOKUP(B1156,Metadata!$M$2:$N$6,2,FALSE)</f>
        <v>Permanent Employee</v>
      </c>
      <c r="D1156" s="9" t="s">
        <v>159</v>
      </c>
      <c r="E1156" s="9" t="s">
        <v>137</v>
      </c>
      <c r="F1156" s="9" t="s">
        <v>138</v>
      </c>
      <c r="G1156" s="9" t="s">
        <v>172</v>
      </c>
      <c r="H1156" s="9" t="str">
        <f>IF(G1156="","",VLOOKUP(G1156,Metadata!$J$2:$K$22,2,FALSE))</f>
        <v>Porto Metropolitan Area</v>
      </c>
      <c r="I1156" s="9" t="s">
        <v>138</v>
      </c>
      <c r="J1156" s="9" t="str">
        <f>IF(I1156="","",VLOOKUP(I1156,Metadata!$P$2:$Q$43,2,FALSE))</f>
        <v>Europe</v>
      </c>
      <c r="K1156" s="9" t="str">
        <f t="shared" si="0"/>
        <v>Portugal</v>
      </c>
      <c r="L1156" s="9" t="s">
        <v>172</v>
      </c>
      <c r="M1156" s="9" t="str">
        <f>IF(L1156="","",VLOOKUP(L1156,Metadata!$J$2:$K$22,2,FALSE))</f>
        <v>Porto Metropolitan Area</v>
      </c>
      <c r="N1156" s="9" t="s">
        <v>141</v>
      </c>
      <c r="O1156" s="9" t="s">
        <v>137</v>
      </c>
      <c r="P1156" s="9" t="s">
        <v>191</v>
      </c>
      <c r="Q1156" s="10" t="str">
        <f t="shared" si="1"/>
        <v>Remote Job (full or flexible)</v>
      </c>
      <c r="R1156" s="10">
        <v>6</v>
      </c>
      <c r="S1156" s="9" t="s">
        <v>192</v>
      </c>
      <c r="T1156" s="9" t="s">
        <v>137</v>
      </c>
      <c r="U1156" s="9" t="str">
        <f>IF(S1156&lt;&gt;"",S1156,IF(T1156&lt;&gt;"",VLOOKUP(T1156,Metadata!$S$2:$T$228,2,FALSE),""))</f>
        <v>Back-End Developer</v>
      </c>
      <c r="V1156" s="9" t="s">
        <v>144</v>
      </c>
      <c r="W1156" s="9" t="s">
        <v>137</v>
      </c>
      <c r="X1156" s="9" t="s">
        <v>145</v>
      </c>
      <c r="Y1156" s="9" t="s">
        <v>137</v>
      </c>
      <c r="Z1156" s="9" t="s">
        <v>146</v>
      </c>
      <c r="AA1156" s="9" t="s">
        <v>137</v>
      </c>
      <c r="AB1156" s="9" t="s">
        <v>137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 t="s">
        <v>584</v>
      </c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 t="s">
        <v>150</v>
      </c>
      <c r="BZ1156" s="9" t="s">
        <v>137</v>
      </c>
      <c r="CA1156" s="10"/>
      <c r="CB1156" s="10" t="str">
        <f t="shared" si="5"/>
        <v/>
      </c>
      <c r="CC1156" s="10"/>
      <c r="CD1156" s="9" t="str">
        <f t="shared" si="2"/>
        <v/>
      </c>
      <c r="CE1156" s="9" t="s">
        <v>232</v>
      </c>
      <c r="CF1156" s="9" t="s">
        <v>169</v>
      </c>
      <c r="CG1156" s="9">
        <f>IF(CF1156="","",VLOOKUP(CF1156,Metadata!$D$2:$H$20,2,FALSE))</f>
        <v>12500</v>
      </c>
      <c r="CH1156" s="9">
        <f>IF(CF1156="","",VLOOKUP(CF1156,Metadata!$D$2:$H$20,4,FALSE))</f>
        <v>0</v>
      </c>
      <c r="CI1156" s="9">
        <f>IF(CF1156="","",VLOOKUP(CF1156,Metadata!$D$2:$H$20,5,FALSE))</f>
        <v>15000</v>
      </c>
      <c r="CJ1156" s="9">
        <f t="shared" si="3"/>
        <v>12500</v>
      </c>
      <c r="CK1156" s="9" t="s">
        <v>153</v>
      </c>
      <c r="CL1156" s="10">
        <v>7</v>
      </c>
      <c r="CM1156" s="10">
        <v>5</v>
      </c>
      <c r="CN1156" s="10">
        <v>7</v>
      </c>
      <c r="CO1156" s="10">
        <v>5</v>
      </c>
      <c r="CP1156" s="10">
        <v>7</v>
      </c>
      <c r="CQ1156" s="10">
        <v>7</v>
      </c>
      <c r="CR1156" s="10">
        <v>5</v>
      </c>
      <c r="CS1156" s="10">
        <v>7</v>
      </c>
      <c r="CT1156" s="10">
        <v>7</v>
      </c>
      <c r="CU1156" s="10">
        <v>7</v>
      </c>
      <c r="CV1156" s="10">
        <v>5</v>
      </c>
      <c r="CW1156" s="10">
        <v>7</v>
      </c>
      <c r="CX1156" s="10">
        <v>7</v>
      </c>
      <c r="CY1156" s="10">
        <v>3</v>
      </c>
      <c r="CZ1156" s="10">
        <v>6</v>
      </c>
      <c r="DA1156" s="10">
        <v>4</v>
      </c>
      <c r="DB1156" s="10">
        <v>3</v>
      </c>
      <c r="DC1156" s="10">
        <v>3</v>
      </c>
      <c r="DD1156" s="10">
        <v>2</v>
      </c>
      <c r="DE1156" s="10">
        <v>7</v>
      </c>
      <c r="DF1156" s="10">
        <v>7</v>
      </c>
      <c r="DG1156" s="10">
        <v>7</v>
      </c>
      <c r="DH1156" s="10">
        <v>5</v>
      </c>
      <c r="DI1156" s="10">
        <v>5</v>
      </c>
      <c r="DJ1156" s="10">
        <v>1</v>
      </c>
      <c r="DK1156" s="10">
        <v>5</v>
      </c>
      <c r="DL1156" s="10">
        <v>1</v>
      </c>
      <c r="DM1156" s="9" t="s">
        <v>154</v>
      </c>
      <c r="DN1156" s="10">
        <v>1996</v>
      </c>
      <c r="DO1156" s="9">
        <f t="shared" si="4"/>
        <v>25</v>
      </c>
      <c r="DP1156" s="9" t="s">
        <v>155</v>
      </c>
      <c r="DQ1156" s="9" t="s">
        <v>156</v>
      </c>
      <c r="DR1156" s="9" t="s">
        <v>157</v>
      </c>
      <c r="DS1156" s="9" t="s">
        <v>137</v>
      </c>
      <c r="DT1156" s="9" t="s">
        <v>181</v>
      </c>
      <c r="DU1156" s="9" t="s">
        <v>475</v>
      </c>
      <c r="DV1156" s="9" t="str">
        <f>VLOOKUP(DU1156,Metadata!$B$2:$C$7,2,FALSE)</f>
        <v>0 Years</v>
      </c>
    </row>
    <row r="1157" spans="1:126">
      <c r="A1157" s="13">
        <v>1156</v>
      </c>
      <c r="B1157" s="9" t="s">
        <v>135</v>
      </c>
      <c r="C1157" s="9" t="str">
        <f>VLOOKUP(B1157,Metadata!$M$2:$N$6,2,FALSE)</f>
        <v>Permanent Employee</v>
      </c>
      <c r="D1157" s="9" t="s">
        <v>159</v>
      </c>
      <c r="E1157" s="9" t="s">
        <v>137</v>
      </c>
      <c r="F1157" s="9" t="s">
        <v>138</v>
      </c>
      <c r="G1157" s="9" t="s">
        <v>140</v>
      </c>
      <c r="H1157" s="9" t="str">
        <f>IF(G1157="","",VLOOKUP(G1157,Metadata!$J$2:$K$22,2,FALSE))</f>
        <v>Lisbon Metropolitan Area</v>
      </c>
      <c r="I1157" s="9" t="s">
        <v>138</v>
      </c>
      <c r="J1157" s="9" t="str">
        <f>IF(I1157="","",VLOOKUP(I1157,Metadata!$P$2:$Q$43,2,FALSE))</f>
        <v>Europe</v>
      </c>
      <c r="K1157" s="9" t="str">
        <f t="shared" si="0"/>
        <v>Portugal</v>
      </c>
      <c r="L1157" s="9" t="s">
        <v>140</v>
      </c>
      <c r="M1157" s="9" t="str">
        <f>IF(L1157="","",VLOOKUP(L1157,Metadata!$J$2:$K$22,2,FALSE))</f>
        <v>Lisbon Metropolitan Area</v>
      </c>
      <c r="N1157" s="9" t="s">
        <v>141</v>
      </c>
      <c r="O1157" s="9" t="s">
        <v>137</v>
      </c>
      <c r="P1157" s="9" t="s">
        <v>142</v>
      </c>
      <c r="Q1157" s="10" t="str">
        <f t="shared" si="1"/>
        <v>Full Office Job</v>
      </c>
      <c r="R1157" s="10">
        <v>7</v>
      </c>
      <c r="S1157" s="9" t="s">
        <v>161</v>
      </c>
      <c r="T1157" s="9" t="s">
        <v>137</v>
      </c>
      <c r="U1157" s="9" t="str">
        <f>IF(S1157&lt;&gt;"",S1157,IF(T1157&lt;&gt;"",VLOOKUP(T1157,Metadata!$S$2:$T$228,2,FALSE),""))</f>
        <v>Full-Stack Developer</v>
      </c>
      <c r="V1157" s="9" t="s">
        <v>207</v>
      </c>
      <c r="W1157" s="9" t="s">
        <v>137</v>
      </c>
      <c r="X1157" s="9" t="s">
        <v>163</v>
      </c>
      <c r="Y1157" s="9" t="s">
        <v>137</v>
      </c>
      <c r="Z1157" s="9" t="s">
        <v>262</v>
      </c>
      <c r="AA1157" s="9" t="s">
        <v>165</v>
      </c>
      <c r="AB1157" s="9" t="s">
        <v>137</v>
      </c>
      <c r="AC1157" s="9" t="s">
        <v>147</v>
      </c>
      <c r="AD1157" s="9"/>
      <c r="AE1157" s="9"/>
      <c r="AF1157" s="9"/>
      <c r="AG1157" s="9"/>
      <c r="AH1157" s="9"/>
      <c r="AI1157" s="9"/>
      <c r="AJ1157" s="9" t="s">
        <v>185</v>
      </c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 t="s">
        <v>178</v>
      </c>
      <c r="BB1157" s="9"/>
      <c r="BC1157" s="9"/>
      <c r="BD1157" s="9"/>
      <c r="BE1157" s="9"/>
      <c r="BF1157" s="9"/>
      <c r="BG1157" s="9"/>
      <c r="BH1157" s="9"/>
      <c r="BI1157" s="9"/>
      <c r="BJ1157" s="9" t="s">
        <v>167</v>
      </c>
      <c r="BK1157" s="9"/>
      <c r="BL1157" s="9" t="s">
        <v>199</v>
      </c>
      <c r="BM1157" s="9"/>
      <c r="BN1157" s="9"/>
      <c r="BO1157" s="9"/>
      <c r="BP1157" s="9"/>
      <c r="BQ1157" s="9"/>
      <c r="BR1157" s="9"/>
      <c r="BS1157" s="9" t="s">
        <v>200</v>
      </c>
      <c r="BT1157" s="9"/>
      <c r="BU1157" s="9"/>
      <c r="BV1157" s="9"/>
      <c r="BW1157" s="9"/>
      <c r="BX1157" s="9"/>
      <c r="BY1157" s="9"/>
      <c r="BZ1157" s="9"/>
      <c r="CA1157" s="10"/>
      <c r="CB1157" s="10" t="str">
        <f t="shared" si="5"/>
        <v/>
      </c>
      <c r="CC1157" s="10"/>
      <c r="CD1157" s="9" t="str">
        <f t="shared" si="2"/>
        <v/>
      </c>
      <c r="CE1157" s="9" t="s">
        <v>168</v>
      </c>
      <c r="CF1157" s="9" t="s">
        <v>225</v>
      </c>
      <c r="CG1157" s="9">
        <f>IF(CF1157="","",VLOOKUP(CF1157,Metadata!$D$2:$H$20,2,FALSE))</f>
        <v>22500</v>
      </c>
      <c r="CH1157" s="9">
        <f>IF(CF1157="","",VLOOKUP(CF1157,Metadata!$D$2:$H$20,4,FALSE))</f>
        <v>20000</v>
      </c>
      <c r="CI1157" s="9">
        <f>IF(CF1157="","",VLOOKUP(CF1157,Metadata!$D$2:$H$20,5,FALSE))</f>
        <v>25000</v>
      </c>
      <c r="CJ1157" s="9">
        <f t="shared" si="3"/>
        <v>22500</v>
      </c>
      <c r="CK1157" s="9" t="s">
        <v>153</v>
      </c>
      <c r="CL1157" s="10">
        <v>3</v>
      </c>
      <c r="CM1157" s="10">
        <v>4</v>
      </c>
      <c r="CN1157" s="10">
        <v>7</v>
      </c>
      <c r="CO1157" s="10">
        <v>6</v>
      </c>
      <c r="CP1157" s="10">
        <v>6</v>
      </c>
      <c r="CQ1157" s="10">
        <v>6</v>
      </c>
      <c r="CR1157" s="10">
        <v>5</v>
      </c>
      <c r="CS1157" s="10">
        <v>7</v>
      </c>
      <c r="CT1157" s="10">
        <v>5</v>
      </c>
      <c r="CU1157" s="10">
        <v>7</v>
      </c>
      <c r="CV1157" s="10">
        <v>5</v>
      </c>
      <c r="CW1157" s="10">
        <v>5</v>
      </c>
      <c r="CX1157" s="10">
        <v>7</v>
      </c>
      <c r="CY1157" s="10">
        <v>5</v>
      </c>
      <c r="CZ1157" s="10">
        <v>6</v>
      </c>
      <c r="DA1157" s="10">
        <v>7</v>
      </c>
      <c r="DB1157" s="10">
        <v>4</v>
      </c>
      <c r="DC1157" s="10">
        <v>7</v>
      </c>
      <c r="DD1157" s="10">
        <v>5</v>
      </c>
      <c r="DE1157" s="10">
        <v>7</v>
      </c>
      <c r="DF1157" s="10">
        <v>6</v>
      </c>
      <c r="DG1157" s="10">
        <v>7</v>
      </c>
      <c r="DH1157" s="10">
        <v>5</v>
      </c>
      <c r="DI1157" s="10">
        <v>7</v>
      </c>
      <c r="DJ1157" s="10">
        <v>4</v>
      </c>
      <c r="DK1157" s="10">
        <v>4</v>
      </c>
      <c r="DL1157" s="10">
        <v>5</v>
      </c>
      <c r="DM1157" s="9" t="s">
        <v>154</v>
      </c>
      <c r="DN1157" s="10">
        <v>1994</v>
      </c>
      <c r="DO1157" s="9">
        <f t="shared" si="4"/>
        <v>27</v>
      </c>
      <c r="DP1157" s="9" t="s">
        <v>155</v>
      </c>
      <c r="DQ1157" s="9" t="s">
        <v>156</v>
      </c>
      <c r="DR1157" s="9" t="s">
        <v>157</v>
      </c>
      <c r="DS1157" s="9" t="s">
        <v>137</v>
      </c>
      <c r="DT1157" s="9" t="s">
        <v>181</v>
      </c>
      <c r="DU1157" s="9" t="s">
        <v>168</v>
      </c>
      <c r="DV1157" s="9" t="str">
        <f>VLOOKUP(DU1157,Metadata!$B$2:$C$7,2,FALSE)</f>
        <v>0 - 3 years</v>
      </c>
    </row>
    <row r="1158" spans="1:126">
      <c r="A1158" s="13">
        <v>1157</v>
      </c>
      <c r="B1158" s="9" t="s">
        <v>135</v>
      </c>
      <c r="C1158" s="9" t="str">
        <f>VLOOKUP(B1158,Metadata!$M$2:$N$6,2,FALSE)</f>
        <v>Permanent Employee</v>
      </c>
      <c r="D1158" s="9" t="s">
        <v>136</v>
      </c>
      <c r="E1158" s="9" t="s">
        <v>137</v>
      </c>
      <c r="F1158" s="9" t="s">
        <v>138</v>
      </c>
      <c r="G1158" s="9" t="s">
        <v>140</v>
      </c>
      <c r="H1158" s="9" t="str">
        <f>IF(G1158="","",VLOOKUP(G1158,Metadata!$J$2:$K$22,2,FALSE))</f>
        <v>Lisbon Metropolitan Area</v>
      </c>
      <c r="I1158" s="9" t="s">
        <v>138</v>
      </c>
      <c r="J1158" s="9" t="str">
        <f>IF(I1158="","",VLOOKUP(I1158,Metadata!$P$2:$Q$43,2,FALSE))</f>
        <v>Europe</v>
      </c>
      <c r="K1158" s="9" t="str">
        <f t="shared" si="0"/>
        <v>Portugal</v>
      </c>
      <c r="L1158" s="9" t="s">
        <v>140</v>
      </c>
      <c r="M1158" s="9" t="str">
        <f>IF(L1158="","",VLOOKUP(L1158,Metadata!$J$2:$K$22,2,FALSE))</f>
        <v>Lisbon Metropolitan Area</v>
      </c>
      <c r="N1158" s="9" t="s">
        <v>141</v>
      </c>
      <c r="O1158" s="9" t="s">
        <v>137</v>
      </c>
      <c r="P1158" s="9" t="s">
        <v>142</v>
      </c>
      <c r="Q1158" s="10" t="str">
        <f t="shared" si="1"/>
        <v>Full Office Job</v>
      </c>
      <c r="R1158" s="10">
        <v>6</v>
      </c>
      <c r="S1158" s="9" t="s">
        <v>192</v>
      </c>
      <c r="T1158" s="9" t="s">
        <v>137</v>
      </c>
      <c r="U1158" s="9" t="str">
        <f>IF(S1158&lt;&gt;"",S1158,IF(T1158&lt;&gt;"",VLOOKUP(T1158,Metadata!$S$2:$T$228,2,FALSE),""))</f>
        <v>Back-End Developer</v>
      </c>
      <c r="V1158" s="9" t="s">
        <v>251</v>
      </c>
      <c r="W1158" s="9" t="s">
        <v>137</v>
      </c>
      <c r="X1158" s="9" t="s">
        <v>242</v>
      </c>
      <c r="Y1158" s="9" t="s">
        <v>137</v>
      </c>
      <c r="Z1158" s="9" t="s">
        <v>146</v>
      </c>
      <c r="AA1158" s="9" t="s">
        <v>137</v>
      </c>
      <c r="AB1158" s="9" t="s">
        <v>137</v>
      </c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 t="s">
        <v>324</v>
      </c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 t="s">
        <v>325</v>
      </c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 t="s">
        <v>150</v>
      </c>
      <c r="BZ1158" s="9" t="s">
        <v>137</v>
      </c>
      <c r="CA1158" s="10"/>
      <c r="CB1158" s="10" t="str">
        <f t="shared" si="5"/>
        <v/>
      </c>
      <c r="CC1158" s="10"/>
      <c r="CD1158" s="9" t="str">
        <f t="shared" si="2"/>
        <v/>
      </c>
      <c r="CE1158" s="9" t="s">
        <v>232</v>
      </c>
      <c r="CF1158" s="9" t="s">
        <v>245</v>
      </c>
      <c r="CG1158" s="9">
        <f>IF(CF1158="","",VLOOKUP(CF1158,Metadata!$D$2:$H$20,2,FALSE))</f>
        <v>42500</v>
      </c>
      <c r="CH1158" s="9">
        <f>IF(CF1158="","",VLOOKUP(CF1158,Metadata!$D$2:$H$20,4,FALSE))</f>
        <v>40000</v>
      </c>
      <c r="CI1158" s="9">
        <f>IF(CF1158="","",VLOOKUP(CF1158,Metadata!$D$2:$H$20,5,FALSE))</f>
        <v>45000</v>
      </c>
      <c r="CJ1158" s="9">
        <f t="shared" si="3"/>
        <v>42500</v>
      </c>
      <c r="CK1158" s="9" t="s">
        <v>201</v>
      </c>
      <c r="CL1158" s="10">
        <v>6</v>
      </c>
      <c r="CM1158" s="10">
        <v>4</v>
      </c>
      <c r="CN1158" s="10">
        <v>7</v>
      </c>
      <c r="CO1158" s="10">
        <v>6</v>
      </c>
      <c r="CP1158" s="10">
        <v>5</v>
      </c>
      <c r="CQ1158" s="10">
        <v>5</v>
      </c>
      <c r="CR1158" s="10">
        <v>6</v>
      </c>
      <c r="CS1158" s="10">
        <v>6</v>
      </c>
      <c r="CT1158" s="10">
        <v>6</v>
      </c>
      <c r="CU1158" s="10">
        <v>7</v>
      </c>
      <c r="CV1158" s="10">
        <v>5</v>
      </c>
      <c r="CW1158" s="10">
        <v>6</v>
      </c>
      <c r="CX1158" s="10">
        <v>7</v>
      </c>
      <c r="CY1158" s="10">
        <v>6</v>
      </c>
      <c r="CZ1158" s="10">
        <v>6</v>
      </c>
      <c r="DA1158" s="10">
        <v>5</v>
      </c>
      <c r="DB1158" s="10">
        <v>4</v>
      </c>
      <c r="DC1158" s="10">
        <v>6</v>
      </c>
      <c r="DD1158" s="10">
        <v>2</v>
      </c>
      <c r="DE1158" s="10">
        <v>6</v>
      </c>
      <c r="DF1158" s="10">
        <v>5</v>
      </c>
      <c r="DG1158" s="10">
        <v>6</v>
      </c>
      <c r="DH1158" s="10">
        <v>6</v>
      </c>
      <c r="DI1158" s="10">
        <v>6</v>
      </c>
      <c r="DJ1158" s="10">
        <v>4</v>
      </c>
      <c r="DK1158" s="10">
        <v>5</v>
      </c>
      <c r="DL1158" s="10">
        <v>1</v>
      </c>
      <c r="DM1158" s="9" t="s">
        <v>296</v>
      </c>
      <c r="DN1158" s="10">
        <v>1990</v>
      </c>
      <c r="DO1158" s="9">
        <f t="shared" si="4"/>
        <v>31</v>
      </c>
      <c r="DP1158" s="9" t="s">
        <v>155</v>
      </c>
      <c r="DQ1158" s="9" t="s">
        <v>202</v>
      </c>
      <c r="DR1158" s="9" t="s">
        <v>157</v>
      </c>
      <c r="DS1158" s="9" t="s">
        <v>137</v>
      </c>
      <c r="DT1158" s="9" t="s">
        <v>181</v>
      </c>
      <c r="DU1158" s="9" t="s">
        <v>158</v>
      </c>
      <c r="DV1158" s="9" t="str">
        <f>VLOOKUP(DU1158,Metadata!$B$2:$C$7,2,FALSE)</f>
        <v>6+ years</v>
      </c>
    </row>
    <row r="1159" spans="1:126">
      <c r="A1159" s="13">
        <v>1158</v>
      </c>
      <c r="B1159" s="9" t="s">
        <v>135</v>
      </c>
      <c r="C1159" s="9" t="str">
        <f>VLOOKUP(B1159,Metadata!$M$2:$N$6,2,FALSE)</f>
        <v>Permanent Employee</v>
      </c>
      <c r="D1159" s="9" t="s">
        <v>159</v>
      </c>
      <c r="E1159" s="9" t="s">
        <v>137</v>
      </c>
      <c r="F1159" s="9" t="s">
        <v>138</v>
      </c>
      <c r="G1159" s="9" t="s">
        <v>140</v>
      </c>
      <c r="H1159" s="9" t="str">
        <f>IF(G1159="","",VLOOKUP(G1159,Metadata!$J$2:$K$22,2,FALSE))</f>
        <v>Lisbon Metropolitan Area</v>
      </c>
      <c r="I1159" s="9" t="s">
        <v>138</v>
      </c>
      <c r="J1159" s="9" t="str">
        <f>IF(I1159="","",VLOOKUP(I1159,Metadata!$P$2:$Q$43,2,FALSE))</f>
        <v>Europe</v>
      </c>
      <c r="K1159" s="9" t="str">
        <f t="shared" si="0"/>
        <v>Portugal</v>
      </c>
      <c r="L1159" s="9" t="s">
        <v>140</v>
      </c>
      <c r="M1159" s="9" t="str">
        <f>IF(L1159="","",VLOOKUP(L1159,Metadata!$J$2:$K$22,2,FALSE))</f>
        <v>Lisbon Metropolitan Area</v>
      </c>
      <c r="N1159" s="9" t="s">
        <v>141</v>
      </c>
      <c r="O1159" s="9" t="s">
        <v>137</v>
      </c>
      <c r="P1159" s="9" t="s">
        <v>142</v>
      </c>
      <c r="Q1159" s="10" t="str">
        <f t="shared" si="1"/>
        <v>Full Office Job</v>
      </c>
      <c r="R1159" s="10">
        <v>4</v>
      </c>
      <c r="S1159" s="9" t="s">
        <v>216</v>
      </c>
      <c r="T1159" s="9" t="s">
        <v>137</v>
      </c>
      <c r="U1159" s="9" t="str">
        <f>IF(S1159&lt;&gt;"",S1159,IF(T1159&lt;&gt;"",VLOOKUP(T1159,Metadata!$S$2:$T$228,2,FALSE),""))</f>
        <v>Front-End Developer</v>
      </c>
      <c r="V1159" s="9" t="s">
        <v>256</v>
      </c>
      <c r="W1159" s="9" t="s">
        <v>137</v>
      </c>
      <c r="X1159" s="9" t="s">
        <v>163</v>
      </c>
      <c r="Y1159" s="9" t="s">
        <v>137</v>
      </c>
      <c r="Z1159" s="9" t="s">
        <v>193</v>
      </c>
      <c r="AA1159" s="9" t="s">
        <v>137</v>
      </c>
      <c r="AB1159" s="9" t="s">
        <v>137</v>
      </c>
      <c r="AC1159" s="9"/>
      <c r="AD1159" s="9"/>
      <c r="AE1159" s="9"/>
      <c r="AF1159" s="9"/>
      <c r="AG1159" s="9"/>
      <c r="AH1159" s="9"/>
      <c r="AI1159" s="9"/>
      <c r="AJ1159" s="9" t="s">
        <v>185</v>
      </c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 t="s">
        <v>178</v>
      </c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 t="s">
        <v>199</v>
      </c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10"/>
      <c r="CB1159" s="10" t="str">
        <f t="shared" si="5"/>
        <v/>
      </c>
      <c r="CC1159" s="10"/>
      <c r="CD1159" s="9" t="str">
        <f t="shared" si="2"/>
        <v/>
      </c>
      <c r="CE1159" s="9" t="s">
        <v>168</v>
      </c>
      <c r="CF1159" s="9" t="s">
        <v>225</v>
      </c>
      <c r="CG1159" s="9">
        <f>IF(CF1159="","",VLOOKUP(CF1159,Metadata!$D$2:$H$20,2,FALSE))</f>
        <v>22500</v>
      </c>
      <c r="CH1159" s="9">
        <f>IF(CF1159="","",VLOOKUP(CF1159,Metadata!$D$2:$H$20,4,FALSE))</f>
        <v>20000</v>
      </c>
      <c r="CI1159" s="9">
        <f>IF(CF1159="","",VLOOKUP(CF1159,Metadata!$D$2:$H$20,5,FALSE))</f>
        <v>25000</v>
      </c>
      <c r="CJ1159" s="9">
        <f t="shared" si="3"/>
        <v>22500</v>
      </c>
      <c r="CK1159" s="9" t="s">
        <v>153</v>
      </c>
      <c r="CL1159" s="10">
        <v>6</v>
      </c>
      <c r="CM1159" s="10">
        <v>3</v>
      </c>
      <c r="CN1159" s="10">
        <v>7</v>
      </c>
      <c r="CO1159" s="10">
        <v>4</v>
      </c>
      <c r="CP1159" s="10">
        <v>7</v>
      </c>
      <c r="CQ1159" s="10">
        <v>7</v>
      </c>
      <c r="CR1159" s="10">
        <v>7</v>
      </c>
      <c r="CS1159" s="10">
        <v>5</v>
      </c>
      <c r="CT1159" s="10">
        <v>7</v>
      </c>
      <c r="CU1159" s="10">
        <v>7</v>
      </c>
      <c r="CV1159" s="10">
        <v>7</v>
      </c>
      <c r="CW1159" s="10">
        <v>1</v>
      </c>
      <c r="CX1159" s="10">
        <v>4</v>
      </c>
      <c r="CY1159" s="10">
        <v>4</v>
      </c>
      <c r="CZ1159" s="10">
        <v>6</v>
      </c>
      <c r="DA1159" s="10">
        <v>1</v>
      </c>
      <c r="DB1159" s="10">
        <v>1</v>
      </c>
      <c r="DC1159" s="10">
        <v>4</v>
      </c>
      <c r="DD1159" s="10">
        <v>1</v>
      </c>
      <c r="DE1159" s="10">
        <v>7</v>
      </c>
      <c r="DF1159" s="10">
        <v>4</v>
      </c>
      <c r="DG1159" s="10">
        <v>4</v>
      </c>
      <c r="DH1159" s="10">
        <v>4</v>
      </c>
      <c r="DI1159" s="10">
        <v>4</v>
      </c>
      <c r="DJ1159" s="10">
        <v>1</v>
      </c>
      <c r="DK1159" s="10">
        <v>4</v>
      </c>
      <c r="DL1159" s="10">
        <v>4</v>
      </c>
      <c r="DM1159" s="9" t="s">
        <v>154</v>
      </c>
      <c r="DN1159" s="10">
        <v>1982</v>
      </c>
      <c r="DO1159" s="9">
        <f t="shared" si="4"/>
        <v>39</v>
      </c>
      <c r="DP1159" s="9" t="s">
        <v>155</v>
      </c>
      <c r="DQ1159" s="9" t="s">
        <v>202</v>
      </c>
      <c r="DR1159" s="9" t="s">
        <v>170</v>
      </c>
      <c r="DS1159" s="9" t="s">
        <v>137</v>
      </c>
      <c r="DT1159" s="9" t="s">
        <v>181</v>
      </c>
      <c r="DU1159" s="9" t="s">
        <v>158</v>
      </c>
      <c r="DV1159" s="9" t="str">
        <f>VLOOKUP(DU1159,Metadata!$B$2:$C$7,2,FALSE)</f>
        <v>6+ years</v>
      </c>
    </row>
    <row r="1160" spans="1:126">
      <c r="A1160" s="13">
        <v>1159</v>
      </c>
      <c r="B1160" s="9" t="s">
        <v>171</v>
      </c>
      <c r="C1160" s="9" t="str">
        <f>VLOOKUP(B1160,Metadata!$M$2:$N$6,2,FALSE)</f>
        <v>Contractor</v>
      </c>
      <c r="D1160" s="9" t="s">
        <v>137</v>
      </c>
      <c r="E1160" s="9" t="s">
        <v>136</v>
      </c>
      <c r="F1160" s="9" t="s">
        <v>138</v>
      </c>
      <c r="G1160" s="9" t="s">
        <v>312</v>
      </c>
      <c r="H1160" s="9" t="str">
        <f>IF(G1160="","",VLOOKUP(G1160,Metadata!$J$2:$K$22,2,FALSE))</f>
        <v>South</v>
      </c>
      <c r="I1160" s="9" t="s">
        <v>173</v>
      </c>
      <c r="J1160" s="9" t="str">
        <f>IF(I1160="","",VLOOKUP(I1160,Metadata!$P$2:$Q$43,2,FALSE))</f>
        <v>N/A</v>
      </c>
      <c r="K1160" s="9" t="str">
        <f t="shared" si="0"/>
        <v>International</v>
      </c>
      <c r="L1160" s="9" t="s">
        <v>137</v>
      </c>
      <c r="M1160" s="9" t="str">
        <f>IF(L1160="","",VLOOKUP(L1160,Metadata!$J$2:$K$22,2,FALSE))</f>
        <v/>
      </c>
      <c r="N1160" s="9" t="s">
        <v>141</v>
      </c>
      <c r="O1160" s="9" t="s">
        <v>137</v>
      </c>
      <c r="P1160" s="9" t="s">
        <v>191</v>
      </c>
      <c r="Q1160" s="10" t="str">
        <f t="shared" si="1"/>
        <v>Remote Job (full or flexible)</v>
      </c>
      <c r="R1160" s="10">
        <v>6</v>
      </c>
      <c r="S1160" s="9" t="s">
        <v>192</v>
      </c>
      <c r="T1160" s="9" t="s">
        <v>137</v>
      </c>
      <c r="U1160" s="9" t="str">
        <f>IF(S1160&lt;&gt;"",S1160,IF(T1160&lt;&gt;"",VLOOKUP(T1160,Metadata!$S$2:$T$228,2,FALSE),""))</f>
        <v>Back-End Developer</v>
      </c>
      <c r="V1160" s="9" t="s">
        <v>162</v>
      </c>
      <c r="W1160" s="9" t="s">
        <v>137</v>
      </c>
      <c r="X1160" s="9" t="s">
        <v>175</v>
      </c>
      <c r="Y1160" s="9" t="s">
        <v>137</v>
      </c>
      <c r="Z1160" s="9" t="s">
        <v>164</v>
      </c>
      <c r="AA1160" s="9" t="s">
        <v>137</v>
      </c>
      <c r="AB1160" s="9" t="s">
        <v>137</v>
      </c>
      <c r="AC1160" s="9"/>
      <c r="AD1160" s="9"/>
      <c r="AE1160" s="9" t="s">
        <v>194</v>
      </c>
      <c r="AF1160" s="9"/>
      <c r="AG1160" s="9"/>
      <c r="AH1160" s="9"/>
      <c r="AI1160" s="9"/>
      <c r="AJ1160" s="9" t="s">
        <v>185</v>
      </c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198</v>
      </c>
      <c r="BL1160" s="9" t="s">
        <v>199</v>
      </c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10">
        <v>2</v>
      </c>
      <c r="CB1160" s="10" t="str">
        <f t="shared" si="5"/>
        <v>Less than 3 months</v>
      </c>
      <c r="CC1160" s="10">
        <v>5</v>
      </c>
      <c r="CD1160" s="9">
        <f t="shared" si="2"/>
        <v>8000</v>
      </c>
      <c r="CE1160" s="9" t="s">
        <v>137</v>
      </c>
      <c r="CF1160" s="9" t="s">
        <v>137</v>
      </c>
      <c r="CG1160" s="9" t="str">
        <f>IF(CF1160="","",VLOOKUP(CF1160,Metadata!$D$2:$H$20,2,FALSE))</f>
        <v/>
      </c>
      <c r="CH1160" s="9" t="str">
        <f>IF(CF1160="","",VLOOKUP(CF1160,Metadata!$D$2:$H$20,4,FALSE))</f>
        <v/>
      </c>
      <c r="CI1160" s="9" t="str">
        <f>IF(CF1160="","",VLOOKUP(CF1160,Metadata!$D$2:$H$20,5,FALSE))</f>
        <v/>
      </c>
      <c r="CJ1160" s="9">
        <f t="shared" si="3"/>
        <v>8000</v>
      </c>
      <c r="CK1160" s="9" t="s">
        <v>277</v>
      </c>
      <c r="CL1160" s="10">
        <v>2</v>
      </c>
      <c r="CM1160" s="10">
        <v>5</v>
      </c>
      <c r="CN1160" s="10">
        <v>5</v>
      </c>
      <c r="CO1160" s="10">
        <v>5</v>
      </c>
      <c r="CP1160" s="10">
        <v>5</v>
      </c>
      <c r="CQ1160" s="10">
        <v>7</v>
      </c>
      <c r="CR1160" s="10">
        <v>5</v>
      </c>
      <c r="CS1160" s="10">
        <v>4</v>
      </c>
      <c r="CT1160" s="10">
        <v>4</v>
      </c>
      <c r="CU1160" s="10">
        <v>6</v>
      </c>
      <c r="CV1160" s="10">
        <v>5</v>
      </c>
      <c r="CW1160" s="10">
        <v>4</v>
      </c>
      <c r="CX1160" s="10">
        <v>4</v>
      </c>
      <c r="CY1160" s="10">
        <v>4</v>
      </c>
      <c r="CZ1160" s="10">
        <v>4</v>
      </c>
      <c r="DA1160" s="10">
        <v>4</v>
      </c>
      <c r="DB1160" s="10">
        <v>4</v>
      </c>
      <c r="DC1160" s="10">
        <v>4</v>
      </c>
      <c r="DD1160" s="10">
        <v>4</v>
      </c>
      <c r="DE1160" s="10">
        <v>4</v>
      </c>
      <c r="DF1160" s="10">
        <v>4</v>
      </c>
      <c r="DG1160" s="10">
        <v>4</v>
      </c>
      <c r="DH1160" s="10">
        <v>5</v>
      </c>
      <c r="DI1160" s="10">
        <v>5</v>
      </c>
      <c r="DJ1160" s="10">
        <v>4</v>
      </c>
      <c r="DK1160" s="10">
        <v>4</v>
      </c>
      <c r="DL1160" s="10">
        <v>4</v>
      </c>
      <c r="DM1160" s="9" t="s">
        <v>154</v>
      </c>
      <c r="DN1160" s="10">
        <v>1992</v>
      </c>
      <c r="DO1160" s="9">
        <f t="shared" si="4"/>
        <v>29</v>
      </c>
      <c r="DP1160" s="9" t="s">
        <v>155</v>
      </c>
      <c r="DQ1160" s="9" t="s">
        <v>210</v>
      </c>
      <c r="DR1160" s="9" t="s">
        <v>157</v>
      </c>
      <c r="DS1160" s="9" t="s">
        <v>137</v>
      </c>
      <c r="DT1160" s="9" t="s">
        <v>181</v>
      </c>
      <c r="DU1160" s="9" t="s">
        <v>168</v>
      </c>
      <c r="DV1160" s="9" t="str">
        <f>VLOOKUP(DU1160,Metadata!$B$2:$C$7,2,FALSE)</f>
        <v>0 - 3 years</v>
      </c>
    </row>
    <row r="1161" spans="1:126">
      <c r="A1161" s="13">
        <v>1160</v>
      </c>
      <c r="B1161" s="9" t="s">
        <v>135</v>
      </c>
      <c r="C1161" s="9" t="str">
        <f>VLOOKUP(B1161,Metadata!$M$2:$N$6,2,FALSE)</f>
        <v>Permanent Employee</v>
      </c>
      <c r="D1161" s="9" t="s">
        <v>136</v>
      </c>
      <c r="E1161" s="9" t="s">
        <v>137</v>
      </c>
      <c r="F1161" s="9" t="s">
        <v>138</v>
      </c>
      <c r="G1161" s="9" t="s">
        <v>140</v>
      </c>
      <c r="H1161" s="9" t="str">
        <f>IF(G1161="","",VLOOKUP(G1161,Metadata!$J$2:$K$22,2,FALSE))</f>
        <v>Lisbon Metropolitan Area</v>
      </c>
      <c r="I1161" s="9" t="s">
        <v>138</v>
      </c>
      <c r="J1161" s="9" t="str">
        <f>IF(I1161="","",VLOOKUP(I1161,Metadata!$P$2:$Q$43,2,FALSE))</f>
        <v>Europe</v>
      </c>
      <c r="K1161" s="9" t="str">
        <f t="shared" si="0"/>
        <v>Portugal</v>
      </c>
      <c r="L1161" s="9" t="s">
        <v>140</v>
      </c>
      <c r="M1161" s="9" t="str">
        <f>IF(L1161="","",VLOOKUP(L1161,Metadata!$J$2:$K$22,2,FALSE))</f>
        <v>Lisbon Metropolitan Area</v>
      </c>
      <c r="N1161" s="9" t="s">
        <v>141</v>
      </c>
      <c r="O1161" s="9" t="s">
        <v>137</v>
      </c>
      <c r="P1161" s="9" t="s">
        <v>191</v>
      </c>
      <c r="Q1161" s="10" t="str">
        <f t="shared" si="1"/>
        <v>Remote Job (full or flexible)</v>
      </c>
      <c r="R1161" s="10">
        <v>7</v>
      </c>
      <c r="S1161" s="9" t="s">
        <v>192</v>
      </c>
      <c r="T1161" s="9" t="s">
        <v>137</v>
      </c>
      <c r="U1161" s="9" t="str">
        <f>IF(S1161&lt;&gt;"",S1161,IF(T1161&lt;&gt;"",VLOOKUP(T1161,Metadata!$S$2:$T$228,2,FALSE),""))</f>
        <v>Back-End Developer</v>
      </c>
      <c r="V1161" s="9" t="s">
        <v>174</v>
      </c>
      <c r="W1161" s="9" t="s">
        <v>137</v>
      </c>
      <c r="X1161" s="9" t="s">
        <v>145</v>
      </c>
      <c r="Y1161" s="9" t="s">
        <v>137</v>
      </c>
      <c r="Z1161" s="9" t="s">
        <v>184</v>
      </c>
      <c r="AA1161" s="9" t="s">
        <v>137</v>
      </c>
      <c r="AB1161" s="9" t="s">
        <v>137</v>
      </c>
      <c r="AC1161" s="9"/>
      <c r="AD1161" s="9"/>
      <c r="AE1161" s="9" t="s">
        <v>194</v>
      </c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198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10"/>
      <c r="CB1161" s="10" t="str">
        <f t="shared" si="5"/>
        <v/>
      </c>
      <c r="CC1161" s="10"/>
      <c r="CD1161" s="9" t="str">
        <f t="shared" si="2"/>
        <v/>
      </c>
      <c r="CE1161" s="9" t="s">
        <v>168</v>
      </c>
      <c r="CF1161" s="9" t="s">
        <v>152</v>
      </c>
      <c r="CG1161" s="9">
        <f>IF(CF1161="","",VLOOKUP(CF1161,Metadata!$D$2:$H$20,2,FALSE))</f>
        <v>32500</v>
      </c>
      <c r="CH1161" s="9">
        <f>IF(CF1161="","",VLOOKUP(CF1161,Metadata!$D$2:$H$20,4,FALSE))</f>
        <v>30000</v>
      </c>
      <c r="CI1161" s="9">
        <f>IF(CF1161="","",VLOOKUP(CF1161,Metadata!$D$2:$H$20,5,FALSE))</f>
        <v>35000</v>
      </c>
      <c r="CJ1161" s="9">
        <f t="shared" si="3"/>
        <v>32500</v>
      </c>
      <c r="CK1161" s="9" t="s">
        <v>153</v>
      </c>
      <c r="CL1161" s="10">
        <v>4</v>
      </c>
      <c r="CM1161" s="10">
        <v>2</v>
      </c>
      <c r="CN1161" s="10">
        <v>7</v>
      </c>
      <c r="CO1161" s="10">
        <v>6</v>
      </c>
      <c r="CP1161" s="10">
        <v>5</v>
      </c>
      <c r="CQ1161" s="10">
        <v>6</v>
      </c>
      <c r="CR1161" s="10">
        <v>5</v>
      </c>
      <c r="CS1161" s="10">
        <v>5</v>
      </c>
      <c r="CT1161" s="10">
        <v>6</v>
      </c>
      <c r="CU1161" s="10">
        <v>6</v>
      </c>
      <c r="CV1161" s="10">
        <v>6</v>
      </c>
      <c r="CW1161" s="10">
        <v>4</v>
      </c>
      <c r="CX1161" s="10">
        <v>6</v>
      </c>
      <c r="CY1161" s="10">
        <v>6</v>
      </c>
      <c r="CZ1161" s="10">
        <v>5</v>
      </c>
      <c r="DA1161" s="10">
        <v>6</v>
      </c>
      <c r="DB1161" s="10">
        <v>4</v>
      </c>
      <c r="DC1161" s="10">
        <v>6</v>
      </c>
      <c r="DD1161" s="10">
        <v>1</v>
      </c>
      <c r="DE1161" s="10">
        <v>3</v>
      </c>
      <c r="DF1161" s="10">
        <v>1</v>
      </c>
      <c r="DG1161" s="10">
        <v>6</v>
      </c>
      <c r="DH1161" s="10">
        <v>6</v>
      </c>
      <c r="DI1161" s="10">
        <v>7</v>
      </c>
      <c r="DJ1161" s="10">
        <v>1</v>
      </c>
      <c r="DK1161" s="10">
        <v>4</v>
      </c>
      <c r="DL1161" s="10">
        <v>4</v>
      </c>
      <c r="DM1161" s="9" t="s">
        <v>154</v>
      </c>
      <c r="DN1161" s="10">
        <v>1989</v>
      </c>
      <c r="DO1161" s="9">
        <f t="shared" si="4"/>
        <v>32</v>
      </c>
      <c r="DP1161" s="9" t="s">
        <v>155</v>
      </c>
      <c r="DQ1161" s="9" t="s">
        <v>227</v>
      </c>
      <c r="DR1161" s="9" t="s">
        <v>157</v>
      </c>
      <c r="DS1161" s="9" t="s">
        <v>137</v>
      </c>
      <c r="DT1161" s="9" t="s">
        <v>181</v>
      </c>
      <c r="DU1161" s="9" t="s">
        <v>203</v>
      </c>
      <c r="DV1161" s="9" t="str">
        <f>VLOOKUP(DU1161,Metadata!$B$2:$C$7,2,FALSE)</f>
        <v>6+ years</v>
      </c>
    </row>
    <row r="1162" spans="1:126">
      <c r="A1162" s="13">
        <v>1161</v>
      </c>
      <c r="B1162" s="9" t="s">
        <v>135</v>
      </c>
      <c r="C1162" s="9" t="str">
        <f>VLOOKUP(B1162,Metadata!$M$2:$N$6,2,FALSE)</f>
        <v>Permanent Employee</v>
      </c>
      <c r="D1162" s="9" t="s">
        <v>159</v>
      </c>
      <c r="E1162" s="9" t="s">
        <v>137</v>
      </c>
      <c r="F1162" s="9" t="s">
        <v>138</v>
      </c>
      <c r="G1162" s="9" t="s">
        <v>291</v>
      </c>
      <c r="H1162" s="9" t="str">
        <f>IF(G1162="","",VLOOKUP(G1162,Metadata!$J$2:$K$22,2,FALSE))</f>
        <v>Centre</v>
      </c>
      <c r="I1162" s="9" t="s">
        <v>138</v>
      </c>
      <c r="J1162" s="9" t="str">
        <f>IF(I1162="","",VLOOKUP(I1162,Metadata!$P$2:$Q$43,2,FALSE))</f>
        <v>Europe</v>
      </c>
      <c r="K1162" s="9" t="str">
        <f t="shared" si="0"/>
        <v>Portugal</v>
      </c>
      <c r="L1162" s="9" t="s">
        <v>291</v>
      </c>
      <c r="M1162" s="9" t="str">
        <f>IF(L1162="","",VLOOKUP(L1162,Metadata!$J$2:$K$22,2,FALSE))</f>
        <v>Centre</v>
      </c>
      <c r="N1162" s="9" t="s">
        <v>214</v>
      </c>
      <c r="O1162" s="9" t="s">
        <v>259</v>
      </c>
      <c r="P1162" s="9" t="s">
        <v>142</v>
      </c>
      <c r="Q1162" s="10" t="str">
        <f t="shared" si="1"/>
        <v>Full Office Job</v>
      </c>
      <c r="R1162" s="10">
        <v>5</v>
      </c>
      <c r="S1162" s="9" t="s">
        <v>161</v>
      </c>
      <c r="T1162" s="9" t="s">
        <v>137</v>
      </c>
      <c r="U1162" s="9" t="str">
        <f>IF(S1162&lt;&gt;"",S1162,IF(T1162&lt;&gt;"",VLOOKUP(T1162,Metadata!$S$2:$T$228,2,FALSE),""))</f>
        <v>Full-Stack Developer</v>
      </c>
      <c r="V1162" s="9" t="s">
        <v>207</v>
      </c>
      <c r="W1162" s="9" t="s">
        <v>137</v>
      </c>
      <c r="X1162" s="9" t="s">
        <v>163</v>
      </c>
      <c r="Y1162" s="9" t="s">
        <v>137</v>
      </c>
      <c r="Z1162" s="9" t="s">
        <v>262</v>
      </c>
      <c r="AA1162" s="9" t="s">
        <v>165</v>
      </c>
      <c r="AB1162" s="9" t="s">
        <v>137</v>
      </c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 t="s">
        <v>178</v>
      </c>
      <c r="BB1162" s="9"/>
      <c r="BC1162" s="9"/>
      <c r="BD1162" s="9"/>
      <c r="BE1162" s="9"/>
      <c r="BF1162" s="9"/>
      <c r="BG1162" s="9"/>
      <c r="BH1162" s="9"/>
      <c r="BI1162" s="9"/>
      <c r="BJ1162" s="9" t="s">
        <v>167</v>
      </c>
      <c r="BK1162" s="9"/>
      <c r="BL1162" s="9" t="s">
        <v>199</v>
      </c>
      <c r="BM1162" s="9"/>
      <c r="BN1162" s="9" t="s">
        <v>186</v>
      </c>
      <c r="BO1162" s="9"/>
      <c r="BP1162" s="9"/>
      <c r="BQ1162" s="9"/>
      <c r="BR1162" s="9" t="s">
        <v>247</v>
      </c>
      <c r="BS1162" s="9"/>
      <c r="BT1162" s="9"/>
      <c r="BU1162" s="9"/>
      <c r="BV1162" s="9"/>
      <c r="BW1162" s="9"/>
      <c r="BX1162" s="9"/>
      <c r="BY1162" s="9"/>
      <c r="BZ1162" s="9"/>
      <c r="CA1162" s="10"/>
      <c r="CB1162" s="10" t="str">
        <f t="shared" si="5"/>
        <v/>
      </c>
      <c r="CC1162" s="10"/>
      <c r="CD1162" s="9" t="str">
        <f t="shared" si="2"/>
        <v/>
      </c>
      <c r="CE1162" s="9" t="s">
        <v>151</v>
      </c>
      <c r="CF1162" s="9" t="s">
        <v>188</v>
      </c>
      <c r="CG1162" s="9">
        <f>IF(CF1162="","",VLOOKUP(CF1162,Metadata!$D$2:$H$20,2,FALSE))</f>
        <v>17500</v>
      </c>
      <c r="CH1162" s="9">
        <f>IF(CF1162="","",VLOOKUP(CF1162,Metadata!$D$2:$H$20,4,FALSE))</f>
        <v>15000</v>
      </c>
      <c r="CI1162" s="9">
        <f>IF(CF1162="","",VLOOKUP(CF1162,Metadata!$D$2:$H$20,5,FALSE))</f>
        <v>20000</v>
      </c>
      <c r="CJ1162" s="9">
        <f t="shared" si="3"/>
        <v>17500</v>
      </c>
      <c r="CK1162" s="9" t="s">
        <v>189</v>
      </c>
      <c r="CL1162" s="10">
        <v>6</v>
      </c>
      <c r="CM1162" s="10">
        <v>1</v>
      </c>
      <c r="CN1162" s="10">
        <v>6</v>
      </c>
      <c r="CO1162" s="10">
        <v>7</v>
      </c>
      <c r="CP1162" s="10">
        <v>5</v>
      </c>
      <c r="CQ1162" s="10">
        <v>5</v>
      </c>
      <c r="CR1162" s="10">
        <v>5</v>
      </c>
      <c r="CS1162" s="10">
        <v>7</v>
      </c>
      <c r="CT1162" s="10">
        <v>6</v>
      </c>
      <c r="CU1162" s="10">
        <v>6</v>
      </c>
      <c r="CV1162" s="10">
        <v>5</v>
      </c>
      <c r="CW1162" s="10">
        <v>5</v>
      </c>
      <c r="CX1162" s="10">
        <v>5</v>
      </c>
      <c r="CY1162" s="10">
        <v>5</v>
      </c>
      <c r="CZ1162" s="10">
        <v>6</v>
      </c>
      <c r="DA1162" s="10">
        <v>6</v>
      </c>
      <c r="DB1162" s="10">
        <v>5</v>
      </c>
      <c r="DC1162" s="10">
        <v>7</v>
      </c>
      <c r="DD1162" s="10">
        <v>6</v>
      </c>
      <c r="DE1162" s="10">
        <v>7</v>
      </c>
      <c r="DF1162" s="10">
        <v>5</v>
      </c>
      <c r="DG1162" s="10">
        <v>7</v>
      </c>
      <c r="DH1162" s="10">
        <v>5</v>
      </c>
      <c r="DI1162" s="10">
        <v>6</v>
      </c>
      <c r="DJ1162" s="10">
        <v>5</v>
      </c>
      <c r="DK1162" s="10">
        <v>5</v>
      </c>
      <c r="DL1162" s="10">
        <v>5</v>
      </c>
      <c r="DM1162" s="9" t="s">
        <v>154</v>
      </c>
      <c r="DN1162" s="10">
        <v>1991</v>
      </c>
      <c r="DO1162" s="9">
        <f t="shared" si="4"/>
        <v>30</v>
      </c>
      <c r="DP1162" s="9" t="s">
        <v>155</v>
      </c>
      <c r="DQ1162" s="9" t="s">
        <v>156</v>
      </c>
      <c r="DR1162" s="9" t="s">
        <v>342</v>
      </c>
      <c r="DS1162" s="9" t="s">
        <v>137</v>
      </c>
      <c r="DT1162" s="9" t="s">
        <v>181</v>
      </c>
      <c r="DU1162" s="9" t="s">
        <v>223</v>
      </c>
      <c r="DV1162" s="9" t="str">
        <f>VLOOKUP(DU1162,Metadata!$B$2:$C$7,2,FALSE)</f>
        <v>3 - 6 years</v>
      </c>
    </row>
    <row r="1163" spans="1:126">
      <c r="A1163" s="13">
        <v>1162</v>
      </c>
      <c r="B1163" s="9" t="s">
        <v>135</v>
      </c>
      <c r="C1163" s="9" t="str">
        <f>VLOOKUP(B1163,Metadata!$M$2:$N$6,2,FALSE)</f>
        <v>Permanent Employee</v>
      </c>
      <c r="D1163" s="9" t="s">
        <v>159</v>
      </c>
      <c r="E1163" s="9" t="s">
        <v>137</v>
      </c>
      <c r="F1163" s="9" t="s">
        <v>138</v>
      </c>
      <c r="G1163" s="9" t="s">
        <v>160</v>
      </c>
      <c r="H1163" s="9" t="str">
        <f>IF(G1163="","",VLOOKUP(G1163,Metadata!$J$2:$K$22,2,FALSE))</f>
        <v>Centre</v>
      </c>
      <c r="I1163" s="9" t="s">
        <v>138</v>
      </c>
      <c r="J1163" s="9" t="str">
        <f>IF(I1163="","",VLOOKUP(I1163,Metadata!$P$2:$Q$43,2,FALSE))</f>
        <v>Europe</v>
      </c>
      <c r="K1163" s="9" t="str">
        <f t="shared" si="0"/>
        <v>Portugal</v>
      </c>
      <c r="L1163" s="9" t="s">
        <v>160</v>
      </c>
      <c r="M1163" s="9" t="str">
        <f>IF(L1163="","",VLOOKUP(L1163,Metadata!$J$2:$K$22,2,FALSE))</f>
        <v>Centre</v>
      </c>
      <c r="N1163" s="9" t="s">
        <v>205</v>
      </c>
      <c r="O1163" s="9" t="s">
        <v>137</v>
      </c>
      <c r="P1163" s="9" t="s">
        <v>137</v>
      </c>
      <c r="Q1163" s="10" t="str">
        <f t="shared" si="1"/>
        <v>Full Office Job</v>
      </c>
      <c r="R1163" s="10">
        <v>6</v>
      </c>
      <c r="S1163" s="9" t="s">
        <v>161</v>
      </c>
      <c r="T1163" s="9" t="s">
        <v>137</v>
      </c>
      <c r="U1163" s="9" t="str">
        <f>IF(S1163&lt;&gt;"",S1163,IF(T1163&lt;&gt;"",VLOOKUP(T1163,Metadata!$S$2:$T$228,2,FALSE),""))</f>
        <v>Full-Stack Developer</v>
      </c>
      <c r="V1163" s="9" t="s">
        <v>323</v>
      </c>
      <c r="W1163" s="9" t="s">
        <v>137</v>
      </c>
      <c r="X1163" s="9" t="s">
        <v>175</v>
      </c>
      <c r="Y1163" s="9" t="s">
        <v>137</v>
      </c>
      <c r="Z1163" s="9" t="s">
        <v>262</v>
      </c>
      <c r="AA1163" s="9" t="s">
        <v>165</v>
      </c>
      <c r="AB1163" s="9" t="s">
        <v>137</v>
      </c>
      <c r="AC1163" s="9"/>
      <c r="AD1163" s="9"/>
      <c r="AE1163" s="9"/>
      <c r="AF1163" s="9"/>
      <c r="AG1163" s="9"/>
      <c r="AH1163" s="9"/>
      <c r="AI1163" s="9"/>
      <c r="AJ1163" s="9" t="s">
        <v>185</v>
      </c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 t="s">
        <v>178</v>
      </c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 t="s">
        <v>186</v>
      </c>
      <c r="BO1163" s="9"/>
      <c r="BP1163" s="9"/>
      <c r="BQ1163" s="9"/>
      <c r="BR1163" s="9"/>
      <c r="BS1163" s="9" t="s">
        <v>200</v>
      </c>
      <c r="BT1163" s="9"/>
      <c r="BU1163" s="9"/>
      <c r="BV1163" s="9"/>
      <c r="BW1163" s="9"/>
      <c r="BX1163" s="9"/>
      <c r="BY1163" s="9"/>
      <c r="BZ1163" s="9"/>
      <c r="CA1163" s="10"/>
      <c r="CB1163" s="10" t="str">
        <f t="shared" si="5"/>
        <v/>
      </c>
      <c r="CC1163" s="10"/>
      <c r="CD1163" s="9" t="str">
        <f t="shared" si="2"/>
        <v/>
      </c>
      <c r="CE1163" s="9" t="s">
        <v>232</v>
      </c>
      <c r="CF1163" s="9" t="s">
        <v>169</v>
      </c>
      <c r="CG1163" s="9">
        <f>IF(CF1163="","",VLOOKUP(CF1163,Metadata!$D$2:$H$20,2,FALSE))</f>
        <v>12500</v>
      </c>
      <c r="CH1163" s="9">
        <f>IF(CF1163="","",VLOOKUP(CF1163,Metadata!$D$2:$H$20,4,FALSE))</f>
        <v>0</v>
      </c>
      <c r="CI1163" s="9">
        <f>IF(CF1163="","",VLOOKUP(CF1163,Metadata!$D$2:$H$20,5,FALSE))</f>
        <v>15000</v>
      </c>
      <c r="CJ1163" s="9">
        <f t="shared" si="3"/>
        <v>12500</v>
      </c>
      <c r="CK1163" s="9" t="s">
        <v>221</v>
      </c>
      <c r="CL1163" s="10">
        <v>3</v>
      </c>
      <c r="CM1163" s="10">
        <v>5</v>
      </c>
      <c r="CN1163" s="10">
        <v>7</v>
      </c>
      <c r="CO1163" s="10">
        <v>7</v>
      </c>
      <c r="CP1163" s="10">
        <v>7</v>
      </c>
      <c r="CQ1163" s="10">
        <v>7</v>
      </c>
      <c r="CR1163" s="10">
        <v>5</v>
      </c>
      <c r="CS1163" s="10">
        <v>6</v>
      </c>
      <c r="CT1163" s="10">
        <v>5</v>
      </c>
      <c r="CU1163" s="10">
        <v>5</v>
      </c>
      <c r="CV1163" s="10">
        <v>4</v>
      </c>
      <c r="CW1163" s="10">
        <v>3</v>
      </c>
      <c r="CX1163" s="10">
        <v>4</v>
      </c>
      <c r="CY1163" s="10">
        <v>4</v>
      </c>
      <c r="CZ1163" s="10">
        <v>5</v>
      </c>
      <c r="DA1163" s="10">
        <v>7</v>
      </c>
      <c r="DB1163" s="10">
        <v>7</v>
      </c>
      <c r="DC1163" s="10">
        <v>7</v>
      </c>
      <c r="DD1163" s="10">
        <v>4</v>
      </c>
      <c r="DE1163" s="10">
        <v>7</v>
      </c>
      <c r="DF1163" s="10">
        <v>5</v>
      </c>
      <c r="DG1163" s="10">
        <v>6</v>
      </c>
      <c r="DH1163" s="10">
        <v>7</v>
      </c>
      <c r="DI1163" s="10">
        <v>6</v>
      </c>
      <c r="DJ1163" s="10">
        <v>4</v>
      </c>
      <c r="DK1163" s="10">
        <v>4</v>
      </c>
      <c r="DL1163" s="10">
        <v>3</v>
      </c>
      <c r="DM1163" s="9" t="s">
        <v>154</v>
      </c>
      <c r="DN1163" s="10">
        <v>1996</v>
      </c>
      <c r="DO1163" s="9">
        <f t="shared" si="4"/>
        <v>25</v>
      </c>
      <c r="DP1163" s="9" t="s">
        <v>155</v>
      </c>
      <c r="DQ1163" s="9" t="s">
        <v>202</v>
      </c>
      <c r="DR1163" s="9" t="s">
        <v>157</v>
      </c>
      <c r="DS1163" s="9" t="s">
        <v>137</v>
      </c>
      <c r="DT1163" s="9" t="s">
        <v>181</v>
      </c>
      <c r="DU1163" s="9" t="s">
        <v>233</v>
      </c>
      <c r="DV1163" s="9" t="str">
        <f>VLOOKUP(DU1163,Metadata!$B$2:$C$7,2,FALSE)</f>
        <v>0 - 3 years</v>
      </c>
    </row>
    <row r="1164" spans="1:126">
      <c r="A1164" s="13">
        <v>1163</v>
      </c>
      <c r="B1164" s="9" t="s">
        <v>135</v>
      </c>
      <c r="C1164" s="9" t="str">
        <f>VLOOKUP(B1164,Metadata!$M$2:$N$6,2,FALSE)</f>
        <v>Permanent Employee</v>
      </c>
      <c r="D1164" s="9" t="s">
        <v>159</v>
      </c>
      <c r="E1164" s="9" t="s">
        <v>137</v>
      </c>
      <c r="F1164" s="9" t="s">
        <v>138</v>
      </c>
      <c r="G1164" s="9" t="s">
        <v>140</v>
      </c>
      <c r="H1164" s="9" t="str">
        <f>IF(G1164="","",VLOOKUP(G1164,Metadata!$J$2:$K$22,2,FALSE))</f>
        <v>Lisbon Metropolitan Area</v>
      </c>
      <c r="I1164" s="9" t="s">
        <v>138</v>
      </c>
      <c r="J1164" s="9" t="str">
        <f>IF(I1164="","",VLOOKUP(I1164,Metadata!$P$2:$Q$43,2,FALSE))</f>
        <v>Europe</v>
      </c>
      <c r="K1164" s="9" t="str">
        <f t="shared" si="0"/>
        <v>Portugal</v>
      </c>
      <c r="L1164" s="9" t="s">
        <v>140</v>
      </c>
      <c r="M1164" s="9" t="str">
        <f>IF(L1164="","",VLOOKUP(L1164,Metadata!$J$2:$K$22,2,FALSE))</f>
        <v>Lisbon Metropolitan Area</v>
      </c>
      <c r="N1164" s="9" t="s">
        <v>141</v>
      </c>
      <c r="O1164" s="9" t="s">
        <v>137</v>
      </c>
      <c r="P1164" s="9" t="s">
        <v>142</v>
      </c>
      <c r="Q1164" s="10" t="str">
        <f t="shared" si="1"/>
        <v>Full Office Job</v>
      </c>
      <c r="R1164" s="10">
        <v>4</v>
      </c>
      <c r="S1164" s="9" t="s">
        <v>229</v>
      </c>
      <c r="T1164" s="9" t="s">
        <v>137</v>
      </c>
      <c r="U1164" s="9" t="str">
        <f>IF(S1164&lt;&gt;"",S1164,IF(T1164&lt;&gt;"",VLOOKUP(T1164,Metadata!$S$2:$T$228,2,FALSE),""))</f>
        <v>Project Manager</v>
      </c>
      <c r="V1164" s="9" t="s">
        <v>137</v>
      </c>
      <c r="W1164" s="9" t="s">
        <v>585</v>
      </c>
      <c r="X1164" s="9" t="s">
        <v>145</v>
      </c>
      <c r="Y1164" s="9" t="s">
        <v>137</v>
      </c>
      <c r="Z1164" s="9" t="s">
        <v>218</v>
      </c>
      <c r="AA1164" s="9" t="s">
        <v>137</v>
      </c>
      <c r="AB1164" s="9" t="s">
        <v>137</v>
      </c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 t="s">
        <v>150</v>
      </c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 t="s">
        <v>150</v>
      </c>
      <c r="BZ1164" s="9" t="s">
        <v>137</v>
      </c>
      <c r="CA1164" s="10"/>
      <c r="CB1164" s="10" t="str">
        <f t="shared" si="5"/>
        <v/>
      </c>
      <c r="CC1164" s="10"/>
      <c r="CD1164" s="9" t="str">
        <f t="shared" si="2"/>
        <v/>
      </c>
      <c r="CE1164" s="9" t="s">
        <v>151</v>
      </c>
      <c r="CF1164" s="9" t="s">
        <v>245</v>
      </c>
      <c r="CG1164" s="9">
        <f>IF(CF1164="","",VLOOKUP(CF1164,Metadata!$D$2:$H$20,2,FALSE))</f>
        <v>42500</v>
      </c>
      <c r="CH1164" s="9">
        <f>IF(CF1164="","",VLOOKUP(CF1164,Metadata!$D$2:$H$20,4,FALSE))</f>
        <v>40000</v>
      </c>
      <c r="CI1164" s="9">
        <f>IF(CF1164="","",VLOOKUP(CF1164,Metadata!$D$2:$H$20,5,FALSE))</f>
        <v>45000</v>
      </c>
      <c r="CJ1164" s="9">
        <f t="shared" si="3"/>
        <v>42500</v>
      </c>
      <c r="CK1164" s="9" t="s">
        <v>221</v>
      </c>
      <c r="CL1164" s="10">
        <v>5</v>
      </c>
      <c r="CM1164" s="10">
        <v>4</v>
      </c>
      <c r="CN1164" s="10">
        <v>6</v>
      </c>
      <c r="CO1164" s="10">
        <v>6</v>
      </c>
      <c r="CP1164" s="10">
        <v>6</v>
      </c>
      <c r="CQ1164" s="10">
        <v>6</v>
      </c>
      <c r="CR1164" s="10">
        <v>6</v>
      </c>
      <c r="CS1164" s="10">
        <v>3</v>
      </c>
      <c r="CT1164" s="10">
        <v>6</v>
      </c>
      <c r="CU1164" s="10">
        <v>3</v>
      </c>
      <c r="CV1164" s="10">
        <v>3</v>
      </c>
      <c r="CW1164" s="10">
        <v>3</v>
      </c>
      <c r="CX1164" s="10">
        <v>6</v>
      </c>
      <c r="CY1164" s="10">
        <v>5</v>
      </c>
      <c r="CZ1164" s="10">
        <v>6</v>
      </c>
      <c r="DA1164" s="10">
        <v>6</v>
      </c>
      <c r="DB1164" s="10">
        <v>6</v>
      </c>
      <c r="DC1164" s="10">
        <v>6</v>
      </c>
      <c r="DD1164" s="10">
        <v>3</v>
      </c>
      <c r="DE1164" s="10">
        <v>6</v>
      </c>
      <c r="DF1164" s="10">
        <v>6</v>
      </c>
      <c r="DG1164" s="10">
        <v>6</v>
      </c>
      <c r="DH1164" s="10">
        <v>6</v>
      </c>
      <c r="DI1164" s="10">
        <v>6</v>
      </c>
      <c r="DJ1164" s="10">
        <v>6</v>
      </c>
      <c r="DK1164" s="10">
        <v>6</v>
      </c>
      <c r="DL1164" s="10">
        <v>6</v>
      </c>
      <c r="DM1164" s="9" t="s">
        <v>154</v>
      </c>
      <c r="DN1164" s="10">
        <v>1967</v>
      </c>
      <c r="DO1164" s="9">
        <f t="shared" si="4"/>
        <v>54</v>
      </c>
      <c r="DP1164" s="9" t="s">
        <v>155</v>
      </c>
      <c r="DQ1164" s="9" t="s">
        <v>202</v>
      </c>
      <c r="DR1164" s="9" t="s">
        <v>157</v>
      </c>
      <c r="DS1164" s="9" t="s">
        <v>137</v>
      </c>
      <c r="DT1164" s="9" t="s">
        <v>181</v>
      </c>
      <c r="DU1164" s="9" t="s">
        <v>158</v>
      </c>
      <c r="DV1164" s="9" t="str">
        <f>VLOOKUP(DU1164,Metadata!$B$2:$C$7,2,FALSE)</f>
        <v>6+ years</v>
      </c>
    </row>
    <row r="1165" spans="1:126">
      <c r="A1165" s="13">
        <v>1164</v>
      </c>
      <c r="B1165" s="9" t="s">
        <v>135</v>
      </c>
      <c r="C1165" s="9" t="str">
        <f>VLOOKUP(B1165,Metadata!$M$2:$N$6,2,FALSE)</f>
        <v>Permanent Employee</v>
      </c>
      <c r="D1165" s="9" t="s">
        <v>159</v>
      </c>
      <c r="E1165" s="9" t="s">
        <v>137</v>
      </c>
      <c r="F1165" s="9" t="s">
        <v>138</v>
      </c>
      <c r="G1165" s="9" t="s">
        <v>172</v>
      </c>
      <c r="H1165" s="9" t="str">
        <f>IF(G1165="","",VLOOKUP(G1165,Metadata!$J$2:$K$22,2,FALSE))</f>
        <v>Porto Metropolitan Area</v>
      </c>
      <c r="I1165" s="9" t="s">
        <v>138</v>
      </c>
      <c r="J1165" s="9" t="str">
        <f>IF(I1165="","",VLOOKUP(I1165,Metadata!$P$2:$Q$43,2,FALSE))</f>
        <v>Europe</v>
      </c>
      <c r="K1165" s="9" t="str">
        <f t="shared" si="0"/>
        <v>Portugal</v>
      </c>
      <c r="L1165" s="9" t="s">
        <v>172</v>
      </c>
      <c r="M1165" s="9" t="str">
        <f>IF(L1165="","",VLOOKUP(L1165,Metadata!$J$2:$K$22,2,FALSE))</f>
        <v>Porto Metropolitan Area</v>
      </c>
      <c r="N1165" s="9" t="s">
        <v>141</v>
      </c>
      <c r="O1165" s="9" t="s">
        <v>137</v>
      </c>
      <c r="P1165" s="9" t="s">
        <v>142</v>
      </c>
      <c r="Q1165" s="10" t="str">
        <f t="shared" si="1"/>
        <v>Full Office Job</v>
      </c>
      <c r="R1165" s="10">
        <v>4</v>
      </c>
      <c r="S1165" s="9" t="s">
        <v>216</v>
      </c>
      <c r="T1165" s="9" t="s">
        <v>137</v>
      </c>
      <c r="U1165" s="9" t="str">
        <f>IF(S1165&lt;&gt;"",S1165,IF(T1165&lt;&gt;"",VLOOKUP(T1165,Metadata!$S$2:$T$228,2,FALSE),""))</f>
        <v>Front-End Developer</v>
      </c>
      <c r="V1165" s="9" t="s">
        <v>309</v>
      </c>
      <c r="W1165" s="9" t="s">
        <v>137</v>
      </c>
      <c r="X1165" s="9" t="s">
        <v>163</v>
      </c>
      <c r="Y1165" s="9" t="s">
        <v>137</v>
      </c>
      <c r="Z1165" s="9" t="s">
        <v>262</v>
      </c>
      <c r="AA1165" s="9" t="s">
        <v>137</v>
      </c>
      <c r="AB1165" s="9" t="s">
        <v>137</v>
      </c>
      <c r="AC1165" s="9"/>
      <c r="AD1165" s="9" t="s">
        <v>148</v>
      </c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 t="s">
        <v>186</v>
      </c>
      <c r="BO1165" s="9"/>
      <c r="BP1165" s="9" t="s">
        <v>179</v>
      </c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10"/>
      <c r="CB1165" s="10" t="str">
        <f t="shared" si="5"/>
        <v/>
      </c>
      <c r="CC1165" s="10"/>
      <c r="CD1165" s="9" t="str">
        <f t="shared" si="2"/>
        <v/>
      </c>
      <c r="CE1165" s="9" t="s">
        <v>151</v>
      </c>
      <c r="CF1165" s="9" t="s">
        <v>293</v>
      </c>
      <c r="CG1165" s="9">
        <f>IF(CF1165="","",VLOOKUP(CF1165,Metadata!$D$2:$H$20,2,FALSE))</f>
        <v>52500</v>
      </c>
      <c r="CH1165" s="9">
        <f>IF(CF1165="","",VLOOKUP(CF1165,Metadata!$D$2:$H$20,4,FALSE))</f>
        <v>50000</v>
      </c>
      <c r="CI1165" s="9">
        <f>IF(CF1165="","",VLOOKUP(CF1165,Metadata!$D$2:$H$20,5,FALSE))</f>
        <v>55000</v>
      </c>
      <c r="CJ1165" s="9">
        <f t="shared" si="3"/>
        <v>52500</v>
      </c>
      <c r="CK1165" s="9" t="s">
        <v>189</v>
      </c>
      <c r="CL1165" s="10">
        <v>6</v>
      </c>
      <c r="CM1165" s="10">
        <v>1</v>
      </c>
      <c r="CN1165" s="10">
        <v>4</v>
      </c>
      <c r="CO1165" s="10">
        <v>6</v>
      </c>
      <c r="CP1165" s="10">
        <v>5</v>
      </c>
      <c r="CQ1165" s="10">
        <v>5</v>
      </c>
      <c r="CR1165" s="10">
        <v>3</v>
      </c>
      <c r="CS1165" s="10">
        <v>5</v>
      </c>
      <c r="CT1165" s="10">
        <v>6</v>
      </c>
      <c r="CU1165" s="10">
        <v>6</v>
      </c>
      <c r="CV1165" s="10">
        <v>5</v>
      </c>
      <c r="CW1165" s="10">
        <v>4</v>
      </c>
      <c r="CX1165" s="10">
        <v>6</v>
      </c>
      <c r="CY1165" s="10">
        <v>5</v>
      </c>
      <c r="CZ1165" s="10">
        <v>6</v>
      </c>
      <c r="DA1165" s="10">
        <v>7</v>
      </c>
      <c r="DB1165" s="10">
        <v>4</v>
      </c>
      <c r="DC1165" s="10">
        <v>7</v>
      </c>
      <c r="DD1165" s="10">
        <v>6</v>
      </c>
      <c r="DE1165" s="10">
        <v>3</v>
      </c>
      <c r="DF1165" s="10">
        <v>5</v>
      </c>
      <c r="DG1165" s="10">
        <v>7</v>
      </c>
      <c r="DH1165" s="10">
        <v>4</v>
      </c>
      <c r="DI1165" s="10">
        <v>7</v>
      </c>
      <c r="DJ1165" s="10">
        <v>3</v>
      </c>
      <c r="DK1165" s="10">
        <v>7</v>
      </c>
      <c r="DL1165" s="10">
        <v>7</v>
      </c>
      <c r="DM1165" s="9" t="s">
        <v>154</v>
      </c>
      <c r="DN1165" s="10">
        <v>1975</v>
      </c>
      <c r="DO1165" s="9">
        <f t="shared" si="4"/>
        <v>46</v>
      </c>
      <c r="DP1165" s="9" t="s">
        <v>155</v>
      </c>
      <c r="DQ1165" s="9" t="s">
        <v>202</v>
      </c>
      <c r="DR1165" s="9" t="s">
        <v>170</v>
      </c>
      <c r="DS1165" s="9" t="s">
        <v>137</v>
      </c>
      <c r="DT1165" s="9" t="s">
        <v>181</v>
      </c>
      <c r="DU1165" s="9" t="s">
        <v>203</v>
      </c>
      <c r="DV1165" s="9" t="str">
        <f>VLOOKUP(DU1165,Metadata!$B$2:$C$7,2,FALSE)</f>
        <v>6+ years</v>
      </c>
    </row>
    <row r="1166" spans="1:126">
      <c r="A1166" s="13">
        <v>1165</v>
      </c>
      <c r="B1166" s="9" t="s">
        <v>135</v>
      </c>
      <c r="C1166" s="9" t="str">
        <f>VLOOKUP(B1166,Metadata!$M$2:$N$6,2,FALSE)</f>
        <v>Permanent Employee</v>
      </c>
      <c r="D1166" s="9" t="s">
        <v>136</v>
      </c>
      <c r="E1166" s="9" t="s">
        <v>137</v>
      </c>
      <c r="F1166" s="9" t="s">
        <v>138</v>
      </c>
      <c r="G1166" s="9" t="s">
        <v>140</v>
      </c>
      <c r="H1166" s="9" t="str">
        <f>IF(G1166="","",VLOOKUP(G1166,Metadata!$J$2:$K$22,2,FALSE))</f>
        <v>Lisbon Metropolitan Area</v>
      </c>
      <c r="I1166" s="9" t="s">
        <v>138</v>
      </c>
      <c r="J1166" s="9" t="str">
        <f>IF(I1166="","",VLOOKUP(I1166,Metadata!$P$2:$Q$43,2,FALSE))</f>
        <v>Europe</v>
      </c>
      <c r="K1166" s="9" t="str">
        <f t="shared" si="0"/>
        <v>Portugal</v>
      </c>
      <c r="L1166" s="9" t="s">
        <v>310</v>
      </c>
      <c r="M1166" s="9" t="str">
        <f>IF(L1166="","",VLOOKUP(L1166,Metadata!$J$2:$K$22,2,FALSE))</f>
        <v>Other</v>
      </c>
      <c r="N1166" s="9" t="s">
        <v>141</v>
      </c>
      <c r="O1166" s="9" t="s">
        <v>137</v>
      </c>
      <c r="P1166" s="9" t="s">
        <v>142</v>
      </c>
      <c r="Q1166" s="10" t="str">
        <f t="shared" si="1"/>
        <v>Full Office Job</v>
      </c>
      <c r="R1166" s="10">
        <v>6</v>
      </c>
      <c r="S1166" s="9" t="s">
        <v>192</v>
      </c>
      <c r="T1166" s="9" t="s">
        <v>137</v>
      </c>
      <c r="U1166" s="9" t="str">
        <f>IF(S1166&lt;&gt;"",S1166,IF(T1166&lt;&gt;"",VLOOKUP(T1166,Metadata!$S$2:$T$228,2,FALSE),""))</f>
        <v>Back-End Developer</v>
      </c>
      <c r="V1166" s="9" t="s">
        <v>268</v>
      </c>
      <c r="W1166" s="9" t="s">
        <v>137</v>
      </c>
      <c r="X1166" s="9" t="s">
        <v>242</v>
      </c>
      <c r="Y1166" s="9" t="s">
        <v>137</v>
      </c>
      <c r="Z1166" s="9" t="s">
        <v>146</v>
      </c>
      <c r="AA1166" s="9" t="s">
        <v>137</v>
      </c>
      <c r="AB1166" s="9" t="s">
        <v>137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 t="s">
        <v>284</v>
      </c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 t="s">
        <v>219</v>
      </c>
      <c r="BR1166" s="9"/>
      <c r="BS1166" s="9"/>
      <c r="BT1166" s="9"/>
      <c r="BU1166" s="9"/>
      <c r="BV1166" s="9"/>
      <c r="BW1166" s="9"/>
      <c r="BX1166" s="9"/>
      <c r="BY1166" s="9"/>
      <c r="BZ1166" s="9"/>
      <c r="CA1166" s="10"/>
      <c r="CB1166" s="10" t="str">
        <f t="shared" si="5"/>
        <v/>
      </c>
      <c r="CC1166" s="10"/>
      <c r="CD1166" s="9" t="str">
        <f t="shared" si="2"/>
        <v/>
      </c>
      <c r="CE1166" s="9" t="s">
        <v>232</v>
      </c>
      <c r="CF1166" s="9" t="s">
        <v>293</v>
      </c>
      <c r="CG1166" s="9">
        <f>IF(CF1166="","",VLOOKUP(CF1166,Metadata!$D$2:$H$20,2,FALSE))</f>
        <v>52500</v>
      </c>
      <c r="CH1166" s="9">
        <f>IF(CF1166="","",VLOOKUP(CF1166,Metadata!$D$2:$H$20,4,FALSE))</f>
        <v>50000</v>
      </c>
      <c r="CI1166" s="9">
        <f>IF(CF1166="","",VLOOKUP(CF1166,Metadata!$D$2:$H$20,5,FALSE))</f>
        <v>55000</v>
      </c>
      <c r="CJ1166" s="9">
        <f t="shared" si="3"/>
        <v>52500</v>
      </c>
      <c r="CK1166" s="9" t="s">
        <v>189</v>
      </c>
      <c r="CL1166" s="10">
        <v>4</v>
      </c>
      <c r="CM1166" s="10">
        <v>5</v>
      </c>
      <c r="CN1166" s="10">
        <v>7</v>
      </c>
      <c r="CO1166" s="10">
        <v>7</v>
      </c>
      <c r="CP1166" s="10">
        <v>1</v>
      </c>
      <c r="CQ1166" s="10">
        <v>7</v>
      </c>
      <c r="CR1166" s="10">
        <v>6</v>
      </c>
      <c r="CS1166" s="10">
        <v>7</v>
      </c>
      <c r="CT1166" s="10">
        <v>5</v>
      </c>
      <c r="CU1166" s="10">
        <v>7</v>
      </c>
      <c r="CV1166" s="10">
        <v>5</v>
      </c>
      <c r="CW1166" s="10">
        <v>5</v>
      </c>
      <c r="CX1166" s="10">
        <v>7</v>
      </c>
      <c r="CY1166" s="10">
        <v>5</v>
      </c>
      <c r="CZ1166" s="10">
        <v>1</v>
      </c>
      <c r="DA1166" s="10">
        <v>4</v>
      </c>
      <c r="DB1166" s="10">
        <v>1</v>
      </c>
      <c r="DC1166" s="10">
        <v>7</v>
      </c>
      <c r="DD1166" s="10">
        <v>1</v>
      </c>
      <c r="DE1166" s="10">
        <v>1</v>
      </c>
      <c r="DF1166" s="10">
        <v>4</v>
      </c>
      <c r="DG1166" s="10">
        <v>7</v>
      </c>
      <c r="DH1166" s="10">
        <v>2</v>
      </c>
      <c r="DI1166" s="10">
        <v>7</v>
      </c>
      <c r="DJ1166" s="10">
        <v>4</v>
      </c>
      <c r="DK1166" s="10">
        <v>1</v>
      </c>
      <c r="DL1166" s="10">
        <v>1</v>
      </c>
      <c r="DM1166" s="9" t="s">
        <v>296</v>
      </c>
      <c r="DN1166" s="10">
        <v>1987</v>
      </c>
      <c r="DO1166" s="9">
        <f t="shared" si="4"/>
        <v>34</v>
      </c>
      <c r="DP1166" s="9" t="s">
        <v>155</v>
      </c>
      <c r="DQ1166" s="9" t="s">
        <v>210</v>
      </c>
      <c r="DR1166" s="9" t="s">
        <v>170</v>
      </c>
      <c r="DS1166" s="9" t="s">
        <v>137</v>
      </c>
      <c r="DT1166" s="9" t="s">
        <v>181</v>
      </c>
      <c r="DU1166" s="9" t="s">
        <v>158</v>
      </c>
      <c r="DV1166" s="9" t="str">
        <f>VLOOKUP(DU1166,Metadata!$B$2:$C$7,2,FALSE)</f>
        <v>6+ years</v>
      </c>
    </row>
    <row r="1167" spans="1:126">
      <c r="A1167" s="13">
        <v>1166</v>
      </c>
      <c r="B1167" s="9" t="s">
        <v>135</v>
      </c>
      <c r="C1167" s="9" t="str">
        <f>VLOOKUP(B1167,Metadata!$M$2:$N$6,2,FALSE)</f>
        <v>Permanent Employee</v>
      </c>
      <c r="D1167" s="9" t="s">
        <v>159</v>
      </c>
      <c r="E1167" s="9" t="s">
        <v>137</v>
      </c>
      <c r="F1167" s="9" t="s">
        <v>138</v>
      </c>
      <c r="G1167" s="9" t="s">
        <v>160</v>
      </c>
      <c r="H1167" s="9" t="str">
        <f>IF(G1167="","",VLOOKUP(G1167,Metadata!$J$2:$K$22,2,FALSE))</f>
        <v>Centre</v>
      </c>
      <c r="I1167" s="9" t="s">
        <v>138</v>
      </c>
      <c r="J1167" s="9" t="str">
        <f>IF(I1167="","",VLOOKUP(I1167,Metadata!$P$2:$Q$43,2,FALSE))</f>
        <v>Europe</v>
      </c>
      <c r="K1167" s="9" t="str">
        <f t="shared" si="0"/>
        <v>Portugal</v>
      </c>
      <c r="L1167" s="9" t="s">
        <v>140</v>
      </c>
      <c r="M1167" s="9" t="str">
        <f>IF(L1167="","",VLOOKUP(L1167,Metadata!$J$2:$K$22,2,FALSE))</f>
        <v>Lisbon Metropolitan Area</v>
      </c>
      <c r="N1167" s="9" t="s">
        <v>141</v>
      </c>
      <c r="O1167" s="9" t="s">
        <v>137</v>
      </c>
      <c r="P1167" s="9" t="s">
        <v>191</v>
      </c>
      <c r="Q1167" s="10" t="str">
        <f t="shared" si="1"/>
        <v>Remote Job (full or flexible)</v>
      </c>
      <c r="R1167" s="10">
        <v>6</v>
      </c>
      <c r="S1167" s="9" t="s">
        <v>216</v>
      </c>
      <c r="T1167" s="9" t="s">
        <v>137</v>
      </c>
      <c r="U1167" s="9" t="str">
        <f>IF(S1167&lt;&gt;"",S1167,IF(T1167&lt;&gt;"",VLOOKUP(T1167,Metadata!$S$2:$T$228,2,FALSE),""))</f>
        <v>Front-End Developer</v>
      </c>
      <c r="V1167" s="9" t="s">
        <v>217</v>
      </c>
      <c r="W1167" s="9" t="s">
        <v>137</v>
      </c>
      <c r="X1167" s="9" t="s">
        <v>242</v>
      </c>
      <c r="Y1167" s="9" t="s">
        <v>137</v>
      </c>
      <c r="Z1167" s="9" t="s">
        <v>224</v>
      </c>
      <c r="AA1167" s="9" t="s">
        <v>165</v>
      </c>
      <c r="AB1167" s="9" t="s">
        <v>137</v>
      </c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 t="s">
        <v>186</v>
      </c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10"/>
      <c r="CB1167" s="10" t="str">
        <f t="shared" si="5"/>
        <v/>
      </c>
      <c r="CC1167" s="10"/>
      <c r="CD1167" s="9" t="str">
        <f t="shared" si="2"/>
        <v/>
      </c>
      <c r="CE1167" s="9" t="s">
        <v>232</v>
      </c>
      <c r="CF1167" s="9" t="s">
        <v>245</v>
      </c>
      <c r="CG1167" s="9">
        <f>IF(CF1167="","",VLOOKUP(CF1167,Metadata!$D$2:$H$20,2,FALSE))</f>
        <v>42500</v>
      </c>
      <c r="CH1167" s="9">
        <f>IF(CF1167="","",VLOOKUP(CF1167,Metadata!$D$2:$H$20,4,FALSE))</f>
        <v>40000</v>
      </c>
      <c r="CI1167" s="9">
        <f>IF(CF1167="","",VLOOKUP(CF1167,Metadata!$D$2:$H$20,5,FALSE))</f>
        <v>45000</v>
      </c>
      <c r="CJ1167" s="9">
        <f t="shared" si="3"/>
        <v>42500</v>
      </c>
      <c r="CK1167" s="9" t="s">
        <v>201</v>
      </c>
      <c r="CL1167" s="10">
        <v>6</v>
      </c>
      <c r="CM1167" s="10">
        <v>2</v>
      </c>
      <c r="CN1167" s="10">
        <v>7</v>
      </c>
      <c r="CO1167" s="10">
        <v>6</v>
      </c>
      <c r="CP1167" s="10">
        <v>6</v>
      </c>
      <c r="CQ1167" s="10">
        <v>7</v>
      </c>
      <c r="CR1167" s="10">
        <v>5</v>
      </c>
      <c r="CS1167" s="10">
        <v>6</v>
      </c>
      <c r="CT1167" s="10">
        <v>7</v>
      </c>
      <c r="CU1167" s="10">
        <v>5</v>
      </c>
      <c r="CV1167" s="10">
        <v>5</v>
      </c>
      <c r="CW1167" s="10">
        <v>4</v>
      </c>
      <c r="CX1167" s="10">
        <v>6</v>
      </c>
      <c r="CY1167" s="10">
        <v>6</v>
      </c>
      <c r="CZ1167" s="10">
        <v>7</v>
      </c>
      <c r="DA1167" s="10">
        <v>5</v>
      </c>
      <c r="DB1167" s="10">
        <v>5</v>
      </c>
      <c r="DC1167" s="10">
        <v>7</v>
      </c>
      <c r="DD1167" s="10">
        <v>6</v>
      </c>
      <c r="DE1167" s="10">
        <v>7</v>
      </c>
      <c r="DF1167" s="10">
        <v>6</v>
      </c>
      <c r="DG1167" s="10">
        <v>6</v>
      </c>
      <c r="DH1167" s="10">
        <v>6</v>
      </c>
      <c r="DI1167" s="10">
        <v>6</v>
      </c>
      <c r="DJ1167" s="10">
        <v>6</v>
      </c>
      <c r="DK1167" s="10">
        <v>6</v>
      </c>
      <c r="DL1167" s="10">
        <v>6</v>
      </c>
      <c r="DM1167" s="9" t="s">
        <v>154</v>
      </c>
      <c r="DN1167" s="10">
        <v>1991</v>
      </c>
      <c r="DO1167" s="9">
        <f t="shared" si="4"/>
        <v>30</v>
      </c>
      <c r="DP1167" s="9" t="s">
        <v>155</v>
      </c>
      <c r="DQ1167" s="9" t="s">
        <v>202</v>
      </c>
      <c r="DR1167" s="9" t="s">
        <v>157</v>
      </c>
      <c r="DS1167" s="9" t="s">
        <v>137</v>
      </c>
      <c r="DT1167" s="9" t="s">
        <v>181</v>
      </c>
      <c r="DU1167" s="9" t="s">
        <v>223</v>
      </c>
      <c r="DV1167" s="9" t="str">
        <f>VLOOKUP(DU1167,Metadata!$B$2:$C$7,2,FALSE)</f>
        <v>3 - 6 years</v>
      </c>
    </row>
    <row r="1168" spans="1:126">
      <c r="A1168" s="13">
        <v>1167</v>
      </c>
      <c r="B1168" s="9" t="s">
        <v>135</v>
      </c>
      <c r="C1168" s="9" t="str">
        <f>VLOOKUP(B1168,Metadata!$M$2:$N$6,2,FALSE)</f>
        <v>Permanent Employee</v>
      </c>
      <c r="D1168" s="9" t="s">
        <v>159</v>
      </c>
      <c r="E1168" s="9" t="s">
        <v>137</v>
      </c>
      <c r="F1168" s="9" t="s">
        <v>138</v>
      </c>
      <c r="G1168" s="9" t="s">
        <v>160</v>
      </c>
      <c r="H1168" s="9" t="str">
        <f>IF(G1168="","",VLOOKUP(G1168,Metadata!$J$2:$K$22,2,FALSE))</f>
        <v>Centre</v>
      </c>
      <c r="I1168" s="9" t="s">
        <v>138</v>
      </c>
      <c r="J1168" s="9" t="str">
        <f>IF(I1168="","",VLOOKUP(I1168,Metadata!$P$2:$Q$43,2,FALSE))</f>
        <v>Europe</v>
      </c>
      <c r="K1168" s="9" t="str">
        <f t="shared" si="0"/>
        <v>Portugal</v>
      </c>
      <c r="L1168" s="9" t="s">
        <v>140</v>
      </c>
      <c r="M1168" s="9" t="str">
        <f>IF(L1168="","",VLOOKUP(L1168,Metadata!$J$2:$K$22,2,FALSE))</f>
        <v>Lisbon Metropolitan Area</v>
      </c>
      <c r="N1168" s="9" t="s">
        <v>141</v>
      </c>
      <c r="O1168" s="9" t="s">
        <v>137</v>
      </c>
      <c r="P1168" s="9" t="s">
        <v>142</v>
      </c>
      <c r="Q1168" s="10" t="str">
        <f t="shared" si="1"/>
        <v>Full Office Job</v>
      </c>
      <c r="R1168" s="10">
        <v>3</v>
      </c>
      <c r="S1168" s="9" t="s">
        <v>332</v>
      </c>
      <c r="T1168" s="9" t="s">
        <v>137</v>
      </c>
      <c r="U1168" s="9" t="str">
        <f>IF(S1168&lt;&gt;"",S1168,IF(T1168&lt;&gt;"",VLOOKUP(T1168,Metadata!$S$2:$T$228,2,FALSE),""))</f>
        <v>UX/UI Designer</v>
      </c>
      <c r="V1168" s="9" t="s">
        <v>261</v>
      </c>
      <c r="W1168" s="9" t="s">
        <v>137</v>
      </c>
      <c r="X1168" s="9" t="s">
        <v>242</v>
      </c>
      <c r="Y1168" s="9" t="s">
        <v>137</v>
      </c>
      <c r="Z1168" s="9" t="s">
        <v>146</v>
      </c>
      <c r="AA1168" s="9" t="s">
        <v>137</v>
      </c>
      <c r="AB1168" s="9" t="s">
        <v>137</v>
      </c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 t="s">
        <v>150</v>
      </c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 t="s">
        <v>150</v>
      </c>
      <c r="BZ1168" s="9" t="s">
        <v>137</v>
      </c>
      <c r="CA1168" s="10"/>
      <c r="CB1168" s="10" t="str">
        <f t="shared" si="5"/>
        <v/>
      </c>
      <c r="CC1168" s="10"/>
      <c r="CD1168" s="9" t="str">
        <f t="shared" si="2"/>
        <v/>
      </c>
      <c r="CE1168" s="9" t="s">
        <v>168</v>
      </c>
      <c r="CF1168" s="9" t="s">
        <v>293</v>
      </c>
      <c r="CG1168" s="9">
        <f>IF(CF1168="","",VLOOKUP(CF1168,Metadata!$D$2:$H$20,2,FALSE))</f>
        <v>52500</v>
      </c>
      <c r="CH1168" s="9">
        <f>IF(CF1168="","",VLOOKUP(CF1168,Metadata!$D$2:$H$20,4,FALSE))</f>
        <v>50000</v>
      </c>
      <c r="CI1168" s="9">
        <f>IF(CF1168="","",VLOOKUP(CF1168,Metadata!$D$2:$H$20,5,FALSE))</f>
        <v>55000</v>
      </c>
      <c r="CJ1168" s="9">
        <f t="shared" si="3"/>
        <v>52500</v>
      </c>
      <c r="CK1168" s="9" t="s">
        <v>201</v>
      </c>
      <c r="CL1168" s="10">
        <v>6</v>
      </c>
      <c r="CM1168" s="10">
        <v>3</v>
      </c>
      <c r="CN1168" s="10">
        <v>5</v>
      </c>
      <c r="CO1168" s="10">
        <v>7</v>
      </c>
      <c r="CP1168" s="10">
        <v>7</v>
      </c>
      <c r="CQ1168" s="10">
        <v>7</v>
      </c>
      <c r="CR1168" s="10">
        <v>1</v>
      </c>
      <c r="CS1168" s="10">
        <v>6</v>
      </c>
      <c r="CT1168" s="10">
        <v>7</v>
      </c>
      <c r="CU1168" s="10">
        <v>2</v>
      </c>
      <c r="CV1168" s="10">
        <v>6</v>
      </c>
      <c r="CW1168" s="10">
        <v>4</v>
      </c>
      <c r="CX1168" s="10">
        <v>6</v>
      </c>
      <c r="CY1168" s="10">
        <v>5</v>
      </c>
      <c r="CZ1168" s="10">
        <v>5</v>
      </c>
      <c r="DA1168" s="10">
        <v>7</v>
      </c>
      <c r="DB1168" s="10">
        <v>1</v>
      </c>
      <c r="DC1168" s="10">
        <v>5</v>
      </c>
      <c r="DD1168" s="10">
        <v>4</v>
      </c>
      <c r="DE1168" s="10">
        <v>6</v>
      </c>
      <c r="DF1168" s="10">
        <v>5</v>
      </c>
      <c r="DG1168" s="10">
        <v>6</v>
      </c>
      <c r="DH1168" s="10">
        <v>5</v>
      </c>
      <c r="DI1168" s="10">
        <v>7</v>
      </c>
      <c r="DJ1168" s="10">
        <v>7</v>
      </c>
      <c r="DK1168" s="10">
        <v>5</v>
      </c>
      <c r="DL1168" s="10">
        <v>6</v>
      </c>
      <c r="DM1168" s="9" t="s">
        <v>154</v>
      </c>
      <c r="DN1168" s="10">
        <v>1984</v>
      </c>
      <c r="DO1168" s="9">
        <f t="shared" si="4"/>
        <v>37</v>
      </c>
      <c r="DP1168" s="9" t="s">
        <v>155</v>
      </c>
      <c r="DQ1168" s="9" t="s">
        <v>202</v>
      </c>
      <c r="DR1168" s="9" t="s">
        <v>170</v>
      </c>
      <c r="DS1168" s="9" t="s">
        <v>137</v>
      </c>
      <c r="DT1168" s="9" t="s">
        <v>181</v>
      </c>
      <c r="DU1168" s="9" t="s">
        <v>158</v>
      </c>
      <c r="DV1168" s="9" t="str">
        <f>VLOOKUP(DU1168,Metadata!$B$2:$C$7,2,FALSE)</f>
        <v>6+ years</v>
      </c>
    </row>
    <row r="1169" spans="1:126">
      <c r="A1169" s="13">
        <v>1168</v>
      </c>
      <c r="B1169" s="9" t="s">
        <v>135</v>
      </c>
      <c r="C1169" s="9" t="str">
        <f>VLOOKUP(B1169,Metadata!$M$2:$N$6,2,FALSE)</f>
        <v>Permanent Employee</v>
      </c>
      <c r="D1169" s="9" t="s">
        <v>159</v>
      </c>
      <c r="E1169" s="9" t="s">
        <v>137</v>
      </c>
      <c r="F1169" s="9" t="s">
        <v>138</v>
      </c>
      <c r="G1169" s="9" t="s">
        <v>312</v>
      </c>
      <c r="H1169" s="9" t="str">
        <f>IF(G1169="","",VLOOKUP(G1169,Metadata!$J$2:$K$22,2,FALSE))</f>
        <v>South</v>
      </c>
      <c r="I1169" s="9" t="s">
        <v>138</v>
      </c>
      <c r="J1169" s="9" t="str">
        <f>IF(I1169="","",VLOOKUP(I1169,Metadata!$P$2:$Q$43,2,FALSE))</f>
        <v>Europe</v>
      </c>
      <c r="K1169" s="9" t="str">
        <f t="shared" si="0"/>
        <v>Portugal</v>
      </c>
      <c r="L1169" s="9" t="s">
        <v>312</v>
      </c>
      <c r="M1169" s="9" t="str">
        <f>IF(L1169="","",VLOOKUP(L1169,Metadata!$J$2:$K$22,2,FALSE))</f>
        <v>South</v>
      </c>
      <c r="N1169" s="9" t="s">
        <v>214</v>
      </c>
      <c r="O1169" s="9" t="s">
        <v>259</v>
      </c>
      <c r="P1169" s="9" t="s">
        <v>191</v>
      </c>
      <c r="Q1169" s="10" t="str">
        <f t="shared" si="1"/>
        <v>Remote Job (full or flexible)</v>
      </c>
      <c r="R1169" s="10">
        <v>4</v>
      </c>
      <c r="S1169" s="9" t="s">
        <v>266</v>
      </c>
      <c r="T1169" s="9" t="s">
        <v>137</v>
      </c>
      <c r="U1169" s="9" t="str">
        <f>IF(S1169&lt;&gt;"",S1169,IF(T1169&lt;&gt;"",VLOOKUP(T1169,Metadata!$S$2:$T$228,2,FALSE),""))</f>
        <v>Data Scientist/Data Engineer</v>
      </c>
      <c r="V1169" s="9" t="s">
        <v>304</v>
      </c>
      <c r="W1169" s="9" t="s">
        <v>137</v>
      </c>
      <c r="X1169" s="9" t="s">
        <v>163</v>
      </c>
      <c r="Y1169" s="9" t="s">
        <v>137</v>
      </c>
      <c r="Z1169" s="9" t="s">
        <v>262</v>
      </c>
      <c r="AA1169" s="9" t="s">
        <v>137</v>
      </c>
      <c r="AB1169" s="9" t="s">
        <v>253</v>
      </c>
      <c r="AC1169" s="9" t="s">
        <v>147</v>
      </c>
      <c r="AD1169" s="9"/>
      <c r="AE1169" s="9"/>
      <c r="AF1169" s="9" t="s">
        <v>243</v>
      </c>
      <c r="AG1169" s="9"/>
      <c r="AH1169" s="9"/>
      <c r="AI1169" s="9" t="s">
        <v>230</v>
      </c>
      <c r="AJ1169" s="9"/>
      <c r="AK1169" s="9"/>
      <c r="AL1169" s="9"/>
      <c r="AM1169" s="9"/>
      <c r="AN1169" s="9"/>
      <c r="AO1169" s="9"/>
      <c r="AP1169" s="9"/>
      <c r="AQ1169" s="9"/>
      <c r="AR1169" s="9" t="s">
        <v>149</v>
      </c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 t="s">
        <v>150</v>
      </c>
      <c r="BZ1169" s="9" t="s">
        <v>137</v>
      </c>
      <c r="CA1169" s="10"/>
      <c r="CB1169" s="10" t="str">
        <f t="shared" si="5"/>
        <v/>
      </c>
      <c r="CC1169" s="10"/>
      <c r="CD1169" s="9" t="str">
        <f t="shared" si="2"/>
        <v/>
      </c>
      <c r="CE1169" s="9" t="s">
        <v>151</v>
      </c>
      <c r="CF1169" s="9" t="s">
        <v>225</v>
      </c>
      <c r="CG1169" s="9">
        <f>IF(CF1169="","",VLOOKUP(CF1169,Metadata!$D$2:$H$20,2,FALSE))</f>
        <v>22500</v>
      </c>
      <c r="CH1169" s="9">
        <f>IF(CF1169="","",VLOOKUP(CF1169,Metadata!$D$2:$H$20,4,FALSE))</f>
        <v>20000</v>
      </c>
      <c r="CI1169" s="9">
        <f>IF(CF1169="","",VLOOKUP(CF1169,Metadata!$D$2:$H$20,5,FALSE))</f>
        <v>25000</v>
      </c>
      <c r="CJ1169" s="9">
        <f t="shared" si="3"/>
        <v>22500</v>
      </c>
      <c r="CK1169" s="9" t="s">
        <v>153</v>
      </c>
      <c r="CL1169" s="10">
        <v>2</v>
      </c>
      <c r="CM1169" s="10">
        <v>3</v>
      </c>
      <c r="CN1169" s="10">
        <v>6</v>
      </c>
      <c r="CO1169" s="10">
        <v>5</v>
      </c>
      <c r="CP1169" s="10">
        <v>6</v>
      </c>
      <c r="CQ1169" s="10">
        <v>7</v>
      </c>
      <c r="CR1169" s="10">
        <v>4</v>
      </c>
      <c r="CS1169" s="10">
        <v>6</v>
      </c>
      <c r="CT1169" s="10">
        <v>6</v>
      </c>
      <c r="CU1169" s="10">
        <v>6</v>
      </c>
      <c r="CV1169" s="10">
        <v>6</v>
      </c>
      <c r="CW1169" s="10">
        <v>4</v>
      </c>
      <c r="CX1169" s="10">
        <v>6</v>
      </c>
      <c r="CY1169" s="10">
        <v>6</v>
      </c>
      <c r="CZ1169" s="10">
        <v>6</v>
      </c>
      <c r="DA1169" s="10">
        <v>5</v>
      </c>
      <c r="DB1169" s="10">
        <v>5</v>
      </c>
      <c r="DC1169" s="10">
        <v>6</v>
      </c>
      <c r="DD1169" s="10">
        <v>6</v>
      </c>
      <c r="DE1169" s="10">
        <v>6</v>
      </c>
      <c r="DF1169" s="10">
        <v>7</v>
      </c>
      <c r="DG1169" s="10">
        <v>6</v>
      </c>
      <c r="DH1169" s="10">
        <v>4</v>
      </c>
      <c r="DI1169" s="10">
        <v>5</v>
      </c>
      <c r="DJ1169" s="10">
        <v>5</v>
      </c>
      <c r="DK1169" s="10">
        <v>7</v>
      </c>
      <c r="DL1169" s="10">
        <v>5</v>
      </c>
      <c r="DM1169" s="9" t="s">
        <v>154</v>
      </c>
      <c r="DN1169" s="10">
        <v>1977</v>
      </c>
      <c r="DO1169" s="9">
        <f t="shared" si="4"/>
        <v>44</v>
      </c>
      <c r="DP1169" s="9" t="s">
        <v>155</v>
      </c>
      <c r="DQ1169" s="9" t="s">
        <v>156</v>
      </c>
      <c r="DR1169" s="9" t="s">
        <v>157</v>
      </c>
      <c r="DS1169" s="9" t="s">
        <v>137</v>
      </c>
      <c r="DT1169" s="9" t="s">
        <v>181</v>
      </c>
      <c r="DU1169" s="9" t="s">
        <v>158</v>
      </c>
      <c r="DV1169" s="9" t="str">
        <f>VLOOKUP(DU1169,Metadata!$B$2:$C$7,2,FALSE)</f>
        <v>6+ years</v>
      </c>
    </row>
    <row r="1170" spans="1:126">
      <c r="A1170" s="13">
        <v>1169</v>
      </c>
      <c r="B1170" s="9" t="s">
        <v>135</v>
      </c>
      <c r="C1170" s="9" t="str">
        <f>VLOOKUP(B1170,Metadata!$M$2:$N$6,2,FALSE)</f>
        <v>Permanent Employee</v>
      </c>
      <c r="D1170" s="9" t="s">
        <v>136</v>
      </c>
      <c r="E1170" s="9" t="s">
        <v>137</v>
      </c>
      <c r="F1170" s="9" t="s">
        <v>138</v>
      </c>
      <c r="G1170" s="9" t="s">
        <v>275</v>
      </c>
      <c r="H1170" s="9" t="str">
        <f>IF(G1170="","",VLOOKUP(G1170,Metadata!$J$2:$K$22,2,FALSE))</f>
        <v>Centre</v>
      </c>
      <c r="I1170" s="9" t="s">
        <v>138</v>
      </c>
      <c r="J1170" s="9" t="str">
        <f>IF(I1170="","",VLOOKUP(I1170,Metadata!$P$2:$Q$43,2,FALSE))</f>
        <v>Europe</v>
      </c>
      <c r="K1170" s="9" t="str">
        <f t="shared" si="0"/>
        <v>Portugal</v>
      </c>
      <c r="L1170" s="9" t="s">
        <v>275</v>
      </c>
      <c r="M1170" s="9" t="str">
        <f>IF(L1170="","",VLOOKUP(L1170,Metadata!$J$2:$K$22,2,FALSE))</f>
        <v>Centre</v>
      </c>
      <c r="N1170" s="9" t="s">
        <v>214</v>
      </c>
      <c r="O1170" s="9" t="s">
        <v>136</v>
      </c>
      <c r="P1170" s="9" t="s">
        <v>191</v>
      </c>
      <c r="Q1170" s="10" t="str">
        <f t="shared" si="1"/>
        <v>Remote Job (full or flexible)</v>
      </c>
      <c r="R1170" s="10">
        <v>5</v>
      </c>
      <c r="S1170" s="9" t="s">
        <v>161</v>
      </c>
      <c r="T1170" s="9" t="s">
        <v>137</v>
      </c>
      <c r="U1170" s="9" t="str">
        <f>IF(S1170&lt;&gt;"",S1170,IF(T1170&lt;&gt;"",VLOOKUP(T1170,Metadata!$S$2:$T$228,2,FALSE),""))</f>
        <v>Full-Stack Developer</v>
      </c>
      <c r="V1170" s="9" t="s">
        <v>137</v>
      </c>
      <c r="W1170" s="9" t="s">
        <v>586</v>
      </c>
      <c r="X1170" s="9" t="s">
        <v>163</v>
      </c>
      <c r="Y1170" s="9" t="s">
        <v>137</v>
      </c>
      <c r="Z1170" s="9" t="s">
        <v>164</v>
      </c>
      <c r="AA1170" s="9" t="s">
        <v>165</v>
      </c>
      <c r="AB1170" s="9" t="s">
        <v>137</v>
      </c>
      <c r="AC1170" s="9"/>
      <c r="AD1170" s="9"/>
      <c r="AE1170" s="9"/>
      <c r="AF1170" s="9"/>
      <c r="AG1170" s="9" t="s">
        <v>166</v>
      </c>
      <c r="AH1170" s="9"/>
      <c r="AI1170" s="9"/>
      <c r="AJ1170" s="9" t="s">
        <v>185</v>
      </c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 t="s">
        <v>186</v>
      </c>
      <c r="BO1170" s="9"/>
      <c r="BP1170" s="9" t="s">
        <v>179</v>
      </c>
      <c r="BQ1170" s="9"/>
      <c r="BR1170" s="9" t="s">
        <v>247</v>
      </c>
      <c r="BS1170" s="9" t="s">
        <v>200</v>
      </c>
      <c r="BT1170" s="9"/>
      <c r="BU1170" s="9"/>
      <c r="BV1170" s="9"/>
      <c r="BW1170" s="9"/>
      <c r="BX1170" s="9"/>
      <c r="BY1170" s="9"/>
      <c r="BZ1170" s="9"/>
      <c r="CA1170" s="10"/>
      <c r="CB1170" s="10" t="str">
        <f t="shared" si="5"/>
        <v/>
      </c>
      <c r="CC1170" s="10"/>
      <c r="CD1170" s="9" t="str">
        <f t="shared" si="2"/>
        <v/>
      </c>
      <c r="CE1170" s="9" t="s">
        <v>151</v>
      </c>
      <c r="CF1170" s="9" t="s">
        <v>225</v>
      </c>
      <c r="CG1170" s="9">
        <f>IF(CF1170="","",VLOOKUP(CF1170,Metadata!$D$2:$H$20,2,FALSE))</f>
        <v>22500</v>
      </c>
      <c r="CH1170" s="9">
        <f>IF(CF1170="","",VLOOKUP(CF1170,Metadata!$D$2:$H$20,4,FALSE))</f>
        <v>20000</v>
      </c>
      <c r="CI1170" s="9">
        <f>IF(CF1170="","",VLOOKUP(CF1170,Metadata!$D$2:$H$20,5,FALSE))</f>
        <v>25000</v>
      </c>
      <c r="CJ1170" s="9">
        <f t="shared" si="3"/>
        <v>22500</v>
      </c>
      <c r="CK1170" s="9" t="s">
        <v>153</v>
      </c>
      <c r="CL1170" s="10">
        <v>7</v>
      </c>
      <c r="CM1170" s="10">
        <v>5</v>
      </c>
      <c r="CN1170" s="10">
        <v>6</v>
      </c>
      <c r="CO1170" s="10">
        <v>4</v>
      </c>
      <c r="CP1170" s="10">
        <v>7</v>
      </c>
      <c r="CQ1170" s="10">
        <v>6</v>
      </c>
      <c r="CR1170" s="10">
        <v>5</v>
      </c>
      <c r="CS1170" s="10">
        <v>5</v>
      </c>
      <c r="CT1170" s="10">
        <v>6</v>
      </c>
      <c r="CU1170" s="10">
        <v>7</v>
      </c>
      <c r="CV1170" s="10">
        <v>7</v>
      </c>
      <c r="CW1170" s="10">
        <v>4</v>
      </c>
      <c r="CX1170" s="10">
        <v>4</v>
      </c>
      <c r="CY1170" s="10">
        <v>4</v>
      </c>
      <c r="CZ1170" s="10">
        <v>6</v>
      </c>
      <c r="DA1170" s="10">
        <v>3</v>
      </c>
      <c r="DB1170" s="10">
        <v>3</v>
      </c>
      <c r="DC1170" s="10">
        <v>3</v>
      </c>
      <c r="DD1170" s="10">
        <v>3</v>
      </c>
      <c r="DE1170" s="10">
        <v>3</v>
      </c>
      <c r="DF1170" s="10">
        <v>5</v>
      </c>
      <c r="DG1170" s="10">
        <v>4</v>
      </c>
      <c r="DH1170" s="10">
        <v>4</v>
      </c>
      <c r="DI1170" s="10">
        <v>4</v>
      </c>
      <c r="DJ1170" s="10">
        <v>3</v>
      </c>
      <c r="DK1170" s="10">
        <v>6</v>
      </c>
      <c r="DL1170" s="10">
        <v>4</v>
      </c>
      <c r="DM1170" s="9" t="s">
        <v>154</v>
      </c>
      <c r="DN1170" s="10">
        <v>1981</v>
      </c>
      <c r="DO1170" s="9">
        <f t="shared" si="4"/>
        <v>40</v>
      </c>
      <c r="DP1170" s="9" t="s">
        <v>155</v>
      </c>
      <c r="DQ1170" s="9" t="s">
        <v>227</v>
      </c>
      <c r="DR1170" s="9" t="s">
        <v>170</v>
      </c>
      <c r="DS1170" s="9" t="s">
        <v>137</v>
      </c>
      <c r="DT1170" s="9" t="s">
        <v>181</v>
      </c>
      <c r="DU1170" s="9" t="s">
        <v>223</v>
      </c>
      <c r="DV1170" s="9" t="str">
        <f>VLOOKUP(DU1170,Metadata!$B$2:$C$7,2,FALSE)</f>
        <v>3 - 6 years</v>
      </c>
    </row>
    <row r="1171" spans="1:126">
      <c r="A1171" s="13">
        <v>1170</v>
      </c>
      <c r="B1171" s="9" t="s">
        <v>171</v>
      </c>
      <c r="C1171" s="9" t="str">
        <f>VLOOKUP(B1171,Metadata!$M$2:$N$6,2,FALSE)</f>
        <v>Contractor</v>
      </c>
      <c r="D1171" s="9" t="s">
        <v>137</v>
      </c>
      <c r="E1171" s="9" t="s">
        <v>136</v>
      </c>
      <c r="F1171" s="9" t="s">
        <v>138</v>
      </c>
      <c r="G1171" s="9" t="s">
        <v>172</v>
      </c>
      <c r="H1171" s="9" t="str">
        <f>IF(G1171="","",VLOOKUP(G1171,Metadata!$J$2:$K$22,2,FALSE))</f>
        <v>Porto Metropolitan Area</v>
      </c>
      <c r="I1171" s="9" t="s">
        <v>138</v>
      </c>
      <c r="J1171" s="9" t="str">
        <f>IF(I1171="","",VLOOKUP(I1171,Metadata!$P$2:$Q$43,2,FALSE))</f>
        <v>Europe</v>
      </c>
      <c r="K1171" s="9" t="str">
        <f t="shared" si="0"/>
        <v>Portugal</v>
      </c>
      <c r="L1171" s="9" t="s">
        <v>172</v>
      </c>
      <c r="M1171" s="9" t="str">
        <f>IF(L1171="","",VLOOKUP(L1171,Metadata!$J$2:$K$22,2,FALSE))</f>
        <v>Porto Metropolitan Area</v>
      </c>
      <c r="N1171" s="9" t="s">
        <v>141</v>
      </c>
      <c r="O1171" s="9" t="s">
        <v>137</v>
      </c>
      <c r="P1171" s="9" t="s">
        <v>191</v>
      </c>
      <c r="Q1171" s="10" t="str">
        <f t="shared" si="1"/>
        <v>Remote Job (full or flexible)</v>
      </c>
      <c r="R1171" s="10">
        <v>4</v>
      </c>
      <c r="S1171" s="9" t="s">
        <v>192</v>
      </c>
      <c r="T1171" s="9" t="s">
        <v>137</v>
      </c>
      <c r="U1171" s="9" t="str">
        <f>IF(S1171&lt;&gt;"",S1171,IF(T1171&lt;&gt;"",VLOOKUP(T1171,Metadata!$S$2:$T$228,2,FALSE),""))</f>
        <v>Back-End Developer</v>
      </c>
      <c r="V1171" s="9" t="s">
        <v>317</v>
      </c>
      <c r="W1171" s="9" t="s">
        <v>137</v>
      </c>
      <c r="X1171" s="9" t="s">
        <v>175</v>
      </c>
      <c r="Y1171" s="9" t="s">
        <v>137</v>
      </c>
      <c r="Z1171" s="9" t="s">
        <v>146</v>
      </c>
      <c r="AA1171" s="9" t="s">
        <v>165</v>
      </c>
      <c r="AB1171" s="9" t="s">
        <v>253</v>
      </c>
      <c r="AC1171" s="9" t="s">
        <v>147</v>
      </c>
      <c r="AD1171" s="9" t="s">
        <v>148</v>
      </c>
      <c r="AE1171" s="9"/>
      <c r="AF1171" s="9"/>
      <c r="AG1171" s="9"/>
      <c r="AH1171" s="9"/>
      <c r="AI1171" s="9"/>
      <c r="AJ1171" s="9" t="s">
        <v>185</v>
      </c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 t="s">
        <v>178</v>
      </c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 t="s">
        <v>199</v>
      </c>
      <c r="BM1171" s="9"/>
      <c r="BN1171" s="9"/>
      <c r="BO1171" s="9"/>
      <c r="BP1171" s="9"/>
      <c r="BQ1171" s="9" t="s">
        <v>219</v>
      </c>
      <c r="BR1171" s="9"/>
      <c r="BS1171" s="9"/>
      <c r="BT1171" s="9"/>
      <c r="BU1171" s="9"/>
      <c r="BV1171" s="9"/>
      <c r="BW1171" s="9"/>
      <c r="BX1171" s="9"/>
      <c r="BY1171" s="9"/>
      <c r="BZ1171" s="9"/>
      <c r="CA1171" s="10">
        <v>12</v>
      </c>
      <c r="CB1171" s="10" t="str">
        <f t="shared" si="5"/>
        <v>7 to 12 months</v>
      </c>
      <c r="CC1171" s="10">
        <v>13</v>
      </c>
      <c r="CD1171" s="9">
        <f t="shared" si="2"/>
        <v>20800</v>
      </c>
      <c r="CE1171" s="9" t="s">
        <v>137</v>
      </c>
      <c r="CF1171" s="9" t="s">
        <v>137</v>
      </c>
      <c r="CG1171" s="9" t="str">
        <f>IF(CF1171="","",VLOOKUP(CF1171,Metadata!$D$2:$H$20,2,FALSE))</f>
        <v/>
      </c>
      <c r="CH1171" s="9" t="str">
        <f>IF(CF1171="","",VLOOKUP(CF1171,Metadata!$D$2:$H$20,4,FALSE))</f>
        <v/>
      </c>
      <c r="CI1171" s="9" t="str">
        <f>IF(CF1171="","",VLOOKUP(CF1171,Metadata!$D$2:$H$20,5,FALSE))</f>
        <v/>
      </c>
      <c r="CJ1171" s="9">
        <f t="shared" si="3"/>
        <v>20800</v>
      </c>
      <c r="CK1171" s="9" t="s">
        <v>153</v>
      </c>
      <c r="CL1171" s="10">
        <v>4</v>
      </c>
      <c r="CM1171" s="10">
        <v>3</v>
      </c>
      <c r="CN1171" s="10">
        <v>7</v>
      </c>
      <c r="CO1171" s="10">
        <v>4</v>
      </c>
      <c r="CP1171" s="10">
        <v>5</v>
      </c>
      <c r="CQ1171" s="10">
        <v>7</v>
      </c>
      <c r="CR1171" s="10">
        <v>7</v>
      </c>
      <c r="CS1171" s="10">
        <v>7</v>
      </c>
      <c r="CT1171" s="10">
        <v>7</v>
      </c>
      <c r="CU1171" s="10">
        <v>7</v>
      </c>
      <c r="CV1171" s="10">
        <v>7</v>
      </c>
      <c r="CW1171" s="10">
        <v>4</v>
      </c>
      <c r="CX1171" s="10">
        <v>5</v>
      </c>
      <c r="CY1171" s="10">
        <v>4</v>
      </c>
      <c r="CZ1171" s="10">
        <v>7</v>
      </c>
      <c r="DA1171" s="10">
        <v>4</v>
      </c>
      <c r="DB1171" s="10">
        <v>4</v>
      </c>
      <c r="DC1171" s="10">
        <v>7</v>
      </c>
      <c r="DD1171" s="10">
        <v>4</v>
      </c>
      <c r="DE1171" s="10">
        <v>5</v>
      </c>
      <c r="DF1171" s="10">
        <v>5</v>
      </c>
      <c r="DG1171" s="10">
        <v>7</v>
      </c>
      <c r="DH1171" s="10">
        <v>4</v>
      </c>
      <c r="DI1171" s="10">
        <v>7</v>
      </c>
      <c r="DJ1171" s="10">
        <v>4</v>
      </c>
      <c r="DK1171" s="10">
        <v>4</v>
      </c>
      <c r="DL1171" s="10">
        <v>5</v>
      </c>
      <c r="DM1171" s="9" t="s">
        <v>296</v>
      </c>
      <c r="DN1171" s="10">
        <v>1987</v>
      </c>
      <c r="DO1171" s="9">
        <f t="shared" si="4"/>
        <v>34</v>
      </c>
      <c r="DP1171" s="9" t="s">
        <v>155</v>
      </c>
      <c r="DQ1171" s="9" t="s">
        <v>202</v>
      </c>
      <c r="DR1171" s="9" t="s">
        <v>157</v>
      </c>
      <c r="DS1171" s="9" t="s">
        <v>137</v>
      </c>
      <c r="DT1171" s="9" t="s">
        <v>181</v>
      </c>
      <c r="DU1171" s="9" t="s">
        <v>158</v>
      </c>
      <c r="DV1171" s="9" t="str">
        <f>VLOOKUP(DU1171,Metadata!$B$2:$C$7,2,FALSE)</f>
        <v>6+ years</v>
      </c>
    </row>
    <row r="1172" spans="1:126">
      <c r="A1172" s="13">
        <v>1171</v>
      </c>
      <c r="B1172" s="9" t="s">
        <v>135</v>
      </c>
      <c r="C1172" s="9" t="str">
        <f>VLOOKUP(B1172,Metadata!$M$2:$N$6,2,FALSE)</f>
        <v>Permanent Employee</v>
      </c>
      <c r="D1172" s="9" t="s">
        <v>159</v>
      </c>
      <c r="E1172" s="9" t="s">
        <v>137</v>
      </c>
      <c r="F1172" s="9" t="s">
        <v>138</v>
      </c>
      <c r="G1172" s="9" t="s">
        <v>190</v>
      </c>
      <c r="H1172" s="9" t="str">
        <f>IF(G1172="","",VLOOKUP(G1172,Metadata!$J$2:$K$22,2,FALSE))</f>
        <v>North</v>
      </c>
      <c r="I1172" s="9" t="s">
        <v>138</v>
      </c>
      <c r="J1172" s="9" t="str">
        <f>IF(I1172="","",VLOOKUP(I1172,Metadata!$P$2:$Q$43,2,FALSE))</f>
        <v>Europe</v>
      </c>
      <c r="K1172" s="9" t="str">
        <f t="shared" si="0"/>
        <v>Portugal</v>
      </c>
      <c r="L1172" s="9" t="s">
        <v>190</v>
      </c>
      <c r="M1172" s="9" t="str">
        <f>IF(L1172="","",VLOOKUP(L1172,Metadata!$J$2:$K$22,2,FALSE))</f>
        <v>North</v>
      </c>
      <c r="N1172" s="9" t="s">
        <v>141</v>
      </c>
      <c r="O1172" s="9" t="s">
        <v>137</v>
      </c>
      <c r="P1172" s="9" t="s">
        <v>142</v>
      </c>
      <c r="Q1172" s="10" t="str">
        <f t="shared" si="1"/>
        <v>Full Office Job</v>
      </c>
      <c r="R1172" s="10">
        <v>5</v>
      </c>
      <c r="S1172" s="9" t="s">
        <v>161</v>
      </c>
      <c r="T1172" s="9" t="s">
        <v>137</v>
      </c>
      <c r="U1172" s="9" t="str">
        <f>IF(S1172&lt;&gt;"",S1172,IF(T1172&lt;&gt;"",VLOOKUP(T1172,Metadata!$S$2:$T$228,2,FALSE),""))</f>
        <v>Full-Stack Developer</v>
      </c>
      <c r="V1172" s="9" t="s">
        <v>256</v>
      </c>
      <c r="W1172" s="9" t="s">
        <v>137</v>
      </c>
      <c r="X1172" s="9" t="s">
        <v>163</v>
      </c>
      <c r="Y1172" s="9" t="s">
        <v>137</v>
      </c>
      <c r="Z1172" s="9" t="s">
        <v>184</v>
      </c>
      <c r="AA1172" s="9" t="s">
        <v>165</v>
      </c>
      <c r="AB1172" s="9" t="s">
        <v>137</v>
      </c>
      <c r="AC1172" s="9" t="s">
        <v>147</v>
      </c>
      <c r="AD1172" s="9"/>
      <c r="AE1172" s="9" t="s">
        <v>194</v>
      </c>
      <c r="AF1172" s="9"/>
      <c r="AG1172" s="9"/>
      <c r="AH1172" s="9"/>
      <c r="AI1172" s="9"/>
      <c r="AJ1172" s="9"/>
      <c r="AK1172" s="9"/>
      <c r="AL1172" s="9"/>
      <c r="AM1172" s="9"/>
      <c r="AN1172" s="9" t="s">
        <v>195</v>
      </c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 t="s">
        <v>178</v>
      </c>
      <c r="BB1172" s="9"/>
      <c r="BC1172" s="9"/>
      <c r="BD1172" s="9"/>
      <c r="BE1172" s="9"/>
      <c r="BF1172" s="9"/>
      <c r="BG1172" s="9"/>
      <c r="BH1172" s="9"/>
      <c r="BI1172" s="9"/>
      <c r="BJ1172" s="9" t="s">
        <v>167</v>
      </c>
      <c r="BK1172" s="9" t="s">
        <v>198</v>
      </c>
      <c r="BL1172" s="9"/>
      <c r="BM1172" s="9"/>
      <c r="BN1172" s="9" t="s">
        <v>186</v>
      </c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10"/>
      <c r="CB1172" s="10" t="str">
        <f t="shared" si="5"/>
        <v/>
      </c>
      <c r="CC1172" s="10"/>
      <c r="CD1172" s="9" t="str">
        <f t="shared" si="2"/>
        <v/>
      </c>
      <c r="CE1172" s="9" t="s">
        <v>151</v>
      </c>
      <c r="CF1172" s="9" t="s">
        <v>188</v>
      </c>
      <c r="CG1172" s="9">
        <f>IF(CF1172="","",VLOOKUP(CF1172,Metadata!$D$2:$H$20,2,FALSE))</f>
        <v>17500</v>
      </c>
      <c r="CH1172" s="9">
        <f>IF(CF1172="","",VLOOKUP(CF1172,Metadata!$D$2:$H$20,4,FALSE))</f>
        <v>15000</v>
      </c>
      <c r="CI1172" s="9">
        <f>IF(CF1172="","",VLOOKUP(CF1172,Metadata!$D$2:$H$20,5,FALSE))</f>
        <v>20000</v>
      </c>
      <c r="CJ1172" s="9">
        <f t="shared" si="3"/>
        <v>17500</v>
      </c>
      <c r="CK1172" s="9" t="s">
        <v>189</v>
      </c>
      <c r="CL1172" s="10">
        <v>3</v>
      </c>
      <c r="CM1172" s="10">
        <v>3</v>
      </c>
      <c r="CN1172" s="10">
        <v>7</v>
      </c>
      <c r="CO1172" s="10">
        <v>4</v>
      </c>
      <c r="CP1172" s="10">
        <v>5</v>
      </c>
      <c r="CQ1172" s="10">
        <v>5</v>
      </c>
      <c r="CR1172" s="10">
        <v>4</v>
      </c>
      <c r="CS1172" s="10">
        <v>6</v>
      </c>
      <c r="CT1172" s="10">
        <v>6</v>
      </c>
      <c r="CU1172" s="10">
        <v>4</v>
      </c>
      <c r="CV1172" s="10">
        <v>5</v>
      </c>
      <c r="CW1172" s="10">
        <v>3</v>
      </c>
      <c r="CX1172" s="10">
        <v>6</v>
      </c>
      <c r="CY1172" s="10">
        <v>4</v>
      </c>
      <c r="CZ1172" s="10">
        <v>6</v>
      </c>
      <c r="DA1172" s="10">
        <v>4</v>
      </c>
      <c r="DB1172" s="10">
        <v>3</v>
      </c>
      <c r="DC1172" s="10">
        <v>3</v>
      </c>
      <c r="DD1172" s="10">
        <v>2</v>
      </c>
      <c r="DE1172" s="10">
        <v>5</v>
      </c>
      <c r="DF1172" s="10">
        <v>5</v>
      </c>
      <c r="DG1172" s="10">
        <v>5</v>
      </c>
      <c r="DH1172" s="10">
        <v>2</v>
      </c>
      <c r="DI1172" s="10">
        <v>2</v>
      </c>
      <c r="DJ1172" s="10">
        <v>1</v>
      </c>
      <c r="DK1172" s="10">
        <v>2</v>
      </c>
      <c r="DL1172" s="10">
        <v>1</v>
      </c>
      <c r="DM1172" s="9" t="s">
        <v>154</v>
      </c>
      <c r="DN1172" s="10">
        <v>1991</v>
      </c>
      <c r="DO1172" s="9">
        <f t="shared" si="4"/>
        <v>30</v>
      </c>
      <c r="DP1172" s="9" t="s">
        <v>155</v>
      </c>
      <c r="DQ1172" s="9" t="s">
        <v>202</v>
      </c>
      <c r="DR1172" s="9" t="s">
        <v>157</v>
      </c>
      <c r="DS1172" s="9" t="s">
        <v>137</v>
      </c>
      <c r="DT1172" s="9" t="s">
        <v>181</v>
      </c>
      <c r="DU1172" s="9" t="s">
        <v>223</v>
      </c>
      <c r="DV1172" s="9" t="str">
        <f>VLOOKUP(DU1172,Metadata!$B$2:$C$7,2,FALSE)</f>
        <v>3 - 6 years</v>
      </c>
    </row>
    <row r="1173" spans="1:126">
      <c r="A1173" s="13">
        <v>1172</v>
      </c>
      <c r="B1173" s="9" t="s">
        <v>135</v>
      </c>
      <c r="C1173" s="9" t="str">
        <f>VLOOKUP(B1173,Metadata!$M$2:$N$6,2,FALSE)</f>
        <v>Permanent Employee</v>
      </c>
      <c r="D1173" s="9" t="s">
        <v>159</v>
      </c>
      <c r="E1173" s="9" t="s">
        <v>137</v>
      </c>
      <c r="F1173" s="9" t="s">
        <v>138</v>
      </c>
      <c r="G1173" s="9" t="s">
        <v>190</v>
      </c>
      <c r="H1173" s="9" t="str">
        <f>IF(G1173="","",VLOOKUP(G1173,Metadata!$J$2:$K$22,2,FALSE))</f>
        <v>North</v>
      </c>
      <c r="I1173" s="9" t="s">
        <v>138</v>
      </c>
      <c r="J1173" s="9" t="str">
        <f>IF(I1173="","",VLOOKUP(I1173,Metadata!$P$2:$Q$43,2,FALSE))</f>
        <v>Europe</v>
      </c>
      <c r="K1173" s="9" t="str">
        <f t="shared" si="0"/>
        <v>Portugal</v>
      </c>
      <c r="L1173" s="9" t="s">
        <v>172</v>
      </c>
      <c r="M1173" s="9" t="str">
        <f>IF(L1173="","",VLOOKUP(L1173,Metadata!$J$2:$K$22,2,FALSE))</f>
        <v>Porto Metropolitan Area</v>
      </c>
      <c r="N1173" s="9" t="s">
        <v>141</v>
      </c>
      <c r="O1173" s="9" t="s">
        <v>137</v>
      </c>
      <c r="P1173" s="9" t="s">
        <v>191</v>
      </c>
      <c r="Q1173" s="10" t="str">
        <f t="shared" si="1"/>
        <v>Remote Job (full or flexible)</v>
      </c>
      <c r="R1173" s="10">
        <v>6</v>
      </c>
      <c r="S1173" s="9" t="s">
        <v>229</v>
      </c>
      <c r="T1173" s="9" t="s">
        <v>137</v>
      </c>
      <c r="U1173" s="9" t="str">
        <f>IF(S1173&lt;&gt;"",S1173,IF(T1173&lt;&gt;"",VLOOKUP(T1173,Metadata!$S$2:$T$228,2,FALSE),""))</f>
        <v>Project Manager</v>
      </c>
      <c r="V1173" s="9" t="s">
        <v>144</v>
      </c>
      <c r="W1173" s="9" t="s">
        <v>137</v>
      </c>
      <c r="X1173" s="9" t="s">
        <v>163</v>
      </c>
      <c r="Y1173" s="9" t="s">
        <v>137</v>
      </c>
      <c r="Z1173" s="9" t="s">
        <v>164</v>
      </c>
      <c r="AA1173" s="9" t="s">
        <v>137</v>
      </c>
      <c r="AB1173" s="9" t="s">
        <v>137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 t="s">
        <v>150</v>
      </c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 t="s">
        <v>150</v>
      </c>
      <c r="BZ1173" s="9" t="s">
        <v>137</v>
      </c>
      <c r="CA1173" s="10"/>
      <c r="CB1173" s="10" t="str">
        <f t="shared" si="5"/>
        <v/>
      </c>
      <c r="CC1173" s="10"/>
      <c r="CD1173" s="9" t="str">
        <f t="shared" si="2"/>
        <v/>
      </c>
      <c r="CE1173" s="9" t="s">
        <v>168</v>
      </c>
      <c r="CF1173" s="9" t="s">
        <v>225</v>
      </c>
      <c r="CG1173" s="9">
        <f>IF(CF1173="","",VLOOKUP(CF1173,Metadata!$D$2:$H$20,2,FALSE))</f>
        <v>22500</v>
      </c>
      <c r="CH1173" s="9">
        <f>IF(CF1173="","",VLOOKUP(CF1173,Metadata!$D$2:$H$20,4,FALSE))</f>
        <v>20000</v>
      </c>
      <c r="CI1173" s="9">
        <f>IF(CF1173="","",VLOOKUP(CF1173,Metadata!$D$2:$H$20,5,FALSE))</f>
        <v>25000</v>
      </c>
      <c r="CJ1173" s="9">
        <f t="shared" si="3"/>
        <v>22500</v>
      </c>
      <c r="CK1173" s="9" t="s">
        <v>153</v>
      </c>
      <c r="CL1173" s="10">
        <v>2</v>
      </c>
      <c r="CM1173" s="10">
        <v>3</v>
      </c>
      <c r="CN1173" s="10">
        <v>6</v>
      </c>
      <c r="CO1173" s="10">
        <v>5</v>
      </c>
      <c r="CP1173" s="10">
        <v>4</v>
      </c>
      <c r="CQ1173" s="10">
        <v>5</v>
      </c>
      <c r="CR1173" s="10">
        <v>6</v>
      </c>
      <c r="CS1173" s="10">
        <v>5</v>
      </c>
      <c r="CT1173" s="10">
        <v>6</v>
      </c>
      <c r="CU1173" s="10">
        <v>3</v>
      </c>
      <c r="CV1173" s="10">
        <v>5</v>
      </c>
      <c r="CW1173" s="10">
        <v>4</v>
      </c>
      <c r="CX1173" s="10">
        <v>5</v>
      </c>
      <c r="CY1173" s="10">
        <v>5</v>
      </c>
      <c r="CZ1173" s="10">
        <v>4</v>
      </c>
      <c r="DA1173" s="10">
        <v>3</v>
      </c>
      <c r="DB1173" s="10">
        <v>2</v>
      </c>
      <c r="DC1173" s="10">
        <v>5</v>
      </c>
      <c r="DD1173" s="10">
        <v>2</v>
      </c>
      <c r="DE1173" s="10">
        <v>3</v>
      </c>
      <c r="DF1173" s="10">
        <v>5</v>
      </c>
      <c r="DG1173" s="10">
        <v>5</v>
      </c>
      <c r="DH1173" s="10">
        <v>5</v>
      </c>
      <c r="DI1173" s="10">
        <v>4</v>
      </c>
      <c r="DJ1173" s="10">
        <v>5</v>
      </c>
      <c r="DK1173" s="10">
        <v>5</v>
      </c>
      <c r="DL1173" s="10">
        <v>3</v>
      </c>
      <c r="DM1173" s="9" t="s">
        <v>154</v>
      </c>
      <c r="DN1173" s="10">
        <v>1988</v>
      </c>
      <c r="DO1173" s="9">
        <f t="shared" si="4"/>
        <v>33</v>
      </c>
      <c r="DP1173" s="9" t="s">
        <v>155</v>
      </c>
      <c r="DQ1173" s="9" t="s">
        <v>156</v>
      </c>
      <c r="DR1173" s="9" t="s">
        <v>170</v>
      </c>
      <c r="DS1173" s="9" t="s">
        <v>137</v>
      </c>
      <c r="DT1173" s="9" t="s">
        <v>181</v>
      </c>
      <c r="DU1173" s="9" t="s">
        <v>158</v>
      </c>
      <c r="DV1173" s="9" t="str">
        <f>VLOOKUP(DU1173,Metadata!$B$2:$C$7,2,FALSE)</f>
        <v>6+ years</v>
      </c>
    </row>
    <row r="1174" spans="1:126">
      <c r="A1174" s="13">
        <v>1173</v>
      </c>
      <c r="B1174" s="9" t="s">
        <v>135</v>
      </c>
      <c r="C1174" s="9" t="str">
        <f>VLOOKUP(B1174,Metadata!$M$2:$N$6,2,FALSE)</f>
        <v>Permanent Employee</v>
      </c>
      <c r="D1174" s="9" t="s">
        <v>159</v>
      </c>
      <c r="E1174" s="9" t="s">
        <v>137</v>
      </c>
      <c r="F1174" s="9" t="s">
        <v>138</v>
      </c>
      <c r="G1174" s="9" t="s">
        <v>140</v>
      </c>
      <c r="H1174" s="9" t="str">
        <f>IF(G1174="","",VLOOKUP(G1174,Metadata!$J$2:$K$22,2,FALSE))</f>
        <v>Lisbon Metropolitan Area</v>
      </c>
      <c r="I1174" s="9" t="s">
        <v>138</v>
      </c>
      <c r="J1174" s="9" t="str">
        <f>IF(I1174="","",VLOOKUP(I1174,Metadata!$P$2:$Q$43,2,FALSE))</f>
        <v>Europe</v>
      </c>
      <c r="K1174" s="9" t="str">
        <f t="shared" si="0"/>
        <v>Portugal</v>
      </c>
      <c r="L1174" s="9" t="s">
        <v>140</v>
      </c>
      <c r="M1174" s="9" t="str">
        <f>IF(L1174="","",VLOOKUP(L1174,Metadata!$J$2:$K$22,2,FALSE))</f>
        <v>Lisbon Metropolitan Area</v>
      </c>
      <c r="N1174" s="9" t="s">
        <v>141</v>
      </c>
      <c r="O1174" s="9" t="s">
        <v>137</v>
      </c>
      <c r="P1174" s="9" t="s">
        <v>191</v>
      </c>
      <c r="Q1174" s="10" t="str">
        <f t="shared" si="1"/>
        <v>Remote Job (full or flexible)</v>
      </c>
      <c r="R1174" s="10">
        <v>7</v>
      </c>
      <c r="S1174" s="9" t="s">
        <v>216</v>
      </c>
      <c r="T1174" s="9" t="s">
        <v>137</v>
      </c>
      <c r="U1174" s="9" t="str">
        <f>IF(S1174&lt;&gt;"",S1174,IF(T1174&lt;&gt;"",VLOOKUP(T1174,Metadata!$S$2:$T$228,2,FALSE),""))</f>
        <v>Front-End Developer</v>
      </c>
      <c r="V1174" s="9" t="s">
        <v>256</v>
      </c>
      <c r="W1174" s="9" t="s">
        <v>137</v>
      </c>
      <c r="X1174" s="9" t="s">
        <v>242</v>
      </c>
      <c r="Y1174" s="9" t="s">
        <v>137</v>
      </c>
      <c r="Z1174" s="9" t="s">
        <v>224</v>
      </c>
      <c r="AA1174" s="9" t="s">
        <v>165</v>
      </c>
      <c r="AB1174" s="9" t="s">
        <v>137</v>
      </c>
      <c r="AC1174" s="9"/>
      <c r="AD1174" s="9"/>
      <c r="AE1174" s="9"/>
      <c r="AF1174" s="9"/>
      <c r="AG1174" s="9"/>
      <c r="AH1174" s="9"/>
      <c r="AI1174" s="9"/>
      <c r="AJ1174" s="9" t="s">
        <v>185</v>
      </c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 t="s">
        <v>186</v>
      </c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10"/>
      <c r="CB1174" s="10" t="str">
        <f t="shared" si="5"/>
        <v/>
      </c>
      <c r="CC1174" s="10"/>
      <c r="CD1174" s="9" t="str">
        <f t="shared" si="2"/>
        <v/>
      </c>
      <c r="CE1174" s="9" t="s">
        <v>168</v>
      </c>
      <c r="CF1174" s="9" t="s">
        <v>220</v>
      </c>
      <c r="CG1174" s="9">
        <f>IF(CF1174="","",VLOOKUP(CF1174,Metadata!$D$2:$H$20,2,FALSE))</f>
        <v>27500</v>
      </c>
      <c r="CH1174" s="9">
        <f>IF(CF1174="","",VLOOKUP(CF1174,Metadata!$D$2:$H$20,4,FALSE))</f>
        <v>25000</v>
      </c>
      <c r="CI1174" s="9">
        <f>IF(CF1174="","",VLOOKUP(CF1174,Metadata!$D$2:$H$20,5,FALSE))</f>
        <v>30000</v>
      </c>
      <c r="CJ1174" s="9">
        <f t="shared" si="3"/>
        <v>27500</v>
      </c>
      <c r="CK1174" s="9" t="s">
        <v>201</v>
      </c>
      <c r="CL1174" s="10">
        <v>1</v>
      </c>
      <c r="CM1174" s="10">
        <v>3</v>
      </c>
      <c r="CN1174" s="10">
        <v>7</v>
      </c>
      <c r="CO1174" s="10">
        <v>7</v>
      </c>
      <c r="CP1174" s="10">
        <v>7</v>
      </c>
      <c r="CQ1174" s="10">
        <v>7</v>
      </c>
      <c r="CR1174" s="10">
        <v>7</v>
      </c>
      <c r="CS1174" s="10">
        <v>7</v>
      </c>
      <c r="CT1174" s="10">
        <v>7</v>
      </c>
      <c r="CU1174" s="10">
        <v>7</v>
      </c>
      <c r="CV1174" s="10">
        <v>7</v>
      </c>
      <c r="CW1174" s="10">
        <v>7</v>
      </c>
      <c r="CX1174" s="10">
        <v>7</v>
      </c>
      <c r="CY1174" s="10">
        <v>7</v>
      </c>
      <c r="CZ1174" s="10">
        <v>7</v>
      </c>
      <c r="DA1174" s="10">
        <v>1</v>
      </c>
      <c r="DB1174" s="10">
        <v>1</v>
      </c>
      <c r="DC1174" s="10">
        <v>7</v>
      </c>
      <c r="DD1174" s="10">
        <v>1</v>
      </c>
      <c r="DE1174" s="10">
        <v>7</v>
      </c>
      <c r="DF1174" s="10">
        <v>4</v>
      </c>
      <c r="DG1174" s="10">
        <v>5</v>
      </c>
      <c r="DH1174" s="10">
        <v>7</v>
      </c>
      <c r="DI1174" s="10">
        <v>1</v>
      </c>
      <c r="DJ1174" s="10">
        <v>2</v>
      </c>
      <c r="DK1174" s="10">
        <v>4</v>
      </c>
      <c r="DL1174" s="10">
        <v>1</v>
      </c>
      <c r="DM1174" s="9" t="s">
        <v>154</v>
      </c>
      <c r="DN1174" s="10">
        <v>1996</v>
      </c>
      <c r="DO1174" s="9">
        <f t="shared" si="4"/>
        <v>25</v>
      </c>
      <c r="DP1174" s="9" t="s">
        <v>155</v>
      </c>
      <c r="DQ1174" s="9" t="s">
        <v>156</v>
      </c>
      <c r="DR1174" s="9" t="s">
        <v>157</v>
      </c>
      <c r="DS1174" s="9" t="s">
        <v>137</v>
      </c>
      <c r="DT1174" s="9" t="s">
        <v>181</v>
      </c>
      <c r="DU1174" s="9" t="s">
        <v>168</v>
      </c>
      <c r="DV1174" s="9" t="str">
        <f>VLOOKUP(DU1174,Metadata!$B$2:$C$7,2,FALSE)</f>
        <v>0 - 3 years</v>
      </c>
    </row>
    <row r="1175" spans="1:126">
      <c r="A1175" s="13">
        <v>1174</v>
      </c>
      <c r="B1175" s="9" t="s">
        <v>135</v>
      </c>
      <c r="C1175" s="9" t="str">
        <f>VLOOKUP(B1175,Metadata!$M$2:$N$6,2,FALSE)</f>
        <v>Permanent Employee</v>
      </c>
      <c r="D1175" s="9" t="s">
        <v>136</v>
      </c>
      <c r="E1175" s="9" t="s">
        <v>137</v>
      </c>
      <c r="F1175" s="9" t="s">
        <v>138</v>
      </c>
      <c r="G1175" s="9" t="s">
        <v>265</v>
      </c>
      <c r="H1175" s="9" t="str">
        <f>IF(G1175="","",VLOOKUP(G1175,Metadata!$J$2:$K$22,2,FALSE))</f>
        <v>Azores and Madeira</v>
      </c>
      <c r="I1175" s="9" t="s">
        <v>138</v>
      </c>
      <c r="J1175" s="9" t="str">
        <f>IF(I1175="","",VLOOKUP(I1175,Metadata!$P$2:$Q$43,2,FALSE))</f>
        <v>Europe</v>
      </c>
      <c r="K1175" s="9" t="str">
        <f t="shared" si="0"/>
        <v>Portugal</v>
      </c>
      <c r="L1175" s="9" t="s">
        <v>265</v>
      </c>
      <c r="M1175" s="9" t="str">
        <f>IF(L1175="","",VLOOKUP(L1175,Metadata!$J$2:$K$22,2,FALSE))</f>
        <v>Azores and Madeira</v>
      </c>
      <c r="N1175" s="9" t="s">
        <v>141</v>
      </c>
      <c r="O1175" s="9" t="s">
        <v>137</v>
      </c>
      <c r="P1175" s="9" t="s">
        <v>142</v>
      </c>
      <c r="Q1175" s="10" t="str">
        <f t="shared" si="1"/>
        <v>Full Office Job</v>
      </c>
      <c r="R1175" s="10">
        <v>6</v>
      </c>
      <c r="S1175" s="9" t="s">
        <v>161</v>
      </c>
      <c r="T1175" s="9" t="s">
        <v>137</v>
      </c>
      <c r="U1175" s="9" t="str">
        <f>IF(S1175&lt;&gt;"",S1175,IF(T1175&lt;&gt;"",VLOOKUP(T1175,Metadata!$S$2:$T$228,2,FALSE),""))</f>
        <v>Full-Stack Developer</v>
      </c>
      <c r="V1175" s="9" t="s">
        <v>261</v>
      </c>
      <c r="W1175" s="9" t="s">
        <v>137</v>
      </c>
      <c r="X1175" s="9" t="s">
        <v>163</v>
      </c>
      <c r="Y1175" s="9" t="s">
        <v>137</v>
      </c>
      <c r="Z1175" s="9" t="s">
        <v>184</v>
      </c>
      <c r="AA1175" s="9" t="s">
        <v>165</v>
      </c>
      <c r="AB1175" s="9" t="s">
        <v>137</v>
      </c>
      <c r="AC1175" s="9" t="s">
        <v>147</v>
      </c>
      <c r="AD1175" s="9"/>
      <c r="AE1175" s="9"/>
      <c r="AF1175" s="9"/>
      <c r="AG1175" s="9" t="s">
        <v>166</v>
      </c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 t="s">
        <v>178</v>
      </c>
      <c r="BB1175" s="9"/>
      <c r="BC1175" s="9"/>
      <c r="BD1175" s="9"/>
      <c r="BE1175" s="9"/>
      <c r="BF1175" s="9"/>
      <c r="BG1175" s="9"/>
      <c r="BH1175" s="9"/>
      <c r="BI1175" s="9"/>
      <c r="BJ1175" s="9" t="s">
        <v>167</v>
      </c>
      <c r="BK1175" s="9"/>
      <c r="BL1175" s="9"/>
      <c r="BM1175" s="9"/>
      <c r="BN1175" s="9"/>
      <c r="BO1175" s="9"/>
      <c r="BP1175" s="9" t="s">
        <v>179</v>
      </c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10"/>
      <c r="CB1175" s="10" t="str">
        <f t="shared" si="5"/>
        <v/>
      </c>
      <c r="CC1175" s="10"/>
      <c r="CD1175" s="9" t="str">
        <f t="shared" si="2"/>
        <v/>
      </c>
      <c r="CE1175" s="9" t="s">
        <v>168</v>
      </c>
      <c r="CF1175" s="9" t="s">
        <v>169</v>
      </c>
      <c r="CG1175" s="9">
        <f>IF(CF1175="","",VLOOKUP(CF1175,Metadata!$D$2:$H$20,2,FALSE))</f>
        <v>12500</v>
      </c>
      <c r="CH1175" s="9">
        <f>IF(CF1175="","",VLOOKUP(CF1175,Metadata!$D$2:$H$20,4,FALSE))</f>
        <v>0</v>
      </c>
      <c r="CI1175" s="9">
        <f>IF(CF1175="","",VLOOKUP(CF1175,Metadata!$D$2:$H$20,5,FALSE))</f>
        <v>15000</v>
      </c>
      <c r="CJ1175" s="9">
        <f t="shared" si="3"/>
        <v>12500</v>
      </c>
      <c r="CK1175" s="9" t="s">
        <v>153</v>
      </c>
      <c r="CL1175" s="10">
        <v>4</v>
      </c>
      <c r="CM1175" s="10">
        <v>4</v>
      </c>
      <c r="CN1175" s="10">
        <v>6</v>
      </c>
      <c r="CO1175" s="10">
        <v>6</v>
      </c>
      <c r="CP1175" s="10">
        <v>6</v>
      </c>
      <c r="CQ1175" s="10">
        <v>6</v>
      </c>
      <c r="CR1175" s="10">
        <v>5</v>
      </c>
      <c r="CS1175" s="10">
        <v>7</v>
      </c>
      <c r="CT1175" s="10">
        <v>7</v>
      </c>
      <c r="CU1175" s="10">
        <v>6</v>
      </c>
      <c r="CV1175" s="10">
        <v>5</v>
      </c>
      <c r="CW1175" s="10">
        <v>4</v>
      </c>
      <c r="CX1175" s="10">
        <v>5</v>
      </c>
      <c r="CY1175" s="10">
        <v>5</v>
      </c>
      <c r="CZ1175" s="10">
        <v>6</v>
      </c>
      <c r="DA1175" s="10">
        <v>6</v>
      </c>
      <c r="DB1175" s="10">
        <v>6</v>
      </c>
      <c r="DC1175" s="10">
        <v>7</v>
      </c>
      <c r="DD1175" s="10">
        <v>4</v>
      </c>
      <c r="DE1175" s="10">
        <v>7</v>
      </c>
      <c r="DF1175" s="10">
        <v>5</v>
      </c>
      <c r="DG1175" s="10">
        <v>5</v>
      </c>
      <c r="DH1175" s="10">
        <v>7</v>
      </c>
      <c r="DI1175" s="10">
        <v>7</v>
      </c>
      <c r="DJ1175" s="10">
        <v>4</v>
      </c>
      <c r="DK1175" s="10">
        <v>6</v>
      </c>
      <c r="DL1175" s="10">
        <v>5</v>
      </c>
      <c r="DM1175" s="9" t="s">
        <v>154</v>
      </c>
      <c r="DN1175" s="10">
        <v>1996</v>
      </c>
      <c r="DO1175" s="9">
        <f t="shared" si="4"/>
        <v>25</v>
      </c>
      <c r="DP1175" s="9" t="s">
        <v>155</v>
      </c>
      <c r="DQ1175" s="9" t="s">
        <v>202</v>
      </c>
      <c r="DR1175" s="9" t="s">
        <v>157</v>
      </c>
      <c r="DS1175" s="9" t="s">
        <v>137</v>
      </c>
      <c r="DT1175" s="9" t="s">
        <v>181</v>
      </c>
      <c r="DU1175" s="9" t="s">
        <v>168</v>
      </c>
      <c r="DV1175" s="9" t="str">
        <f>VLOOKUP(DU1175,Metadata!$B$2:$C$7,2,FALSE)</f>
        <v>0 - 3 years</v>
      </c>
    </row>
    <row r="1176" spans="1:126">
      <c r="A1176" s="13">
        <v>1175</v>
      </c>
      <c r="B1176" s="9" t="s">
        <v>135</v>
      </c>
      <c r="C1176" s="9" t="str">
        <f>VLOOKUP(B1176,Metadata!$M$2:$N$6,2,FALSE)</f>
        <v>Permanent Employee</v>
      </c>
      <c r="D1176" s="9" t="s">
        <v>136</v>
      </c>
      <c r="E1176" s="9" t="s">
        <v>137</v>
      </c>
      <c r="F1176" s="9" t="s">
        <v>138</v>
      </c>
      <c r="G1176" s="9" t="s">
        <v>190</v>
      </c>
      <c r="H1176" s="9" t="str">
        <f>IF(G1176="","",VLOOKUP(G1176,Metadata!$J$2:$K$22,2,FALSE))</f>
        <v>North</v>
      </c>
      <c r="I1176" s="9" t="s">
        <v>138</v>
      </c>
      <c r="J1176" s="9" t="str">
        <f>IF(I1176="","",VLOOKUP(I1176,Metadata!$P$2:$Q$43,2,FALSE))</f>
        <v>Europe</v>
      </c>
      <c r="K1176" s="9" t="str">
        <f t="shared" si="0"/>
        <v>Portugal</v>
      </c>
      <c r="L1176" s="9" t="s">
        <v>172</v>
      </c>
      <c r="M1176" s="9" t="str">
        <f>IF(L1176="","",VLOOKUP(L1176,Metadata!$J$2:$K$22,2,FALSE))</f>
        <v>Porto Metropolitan Area</v>
      </c>
      <c r="N1176" s="9" t="s">
        <v>141</v>
      </c>
      <c r="O1176" s="9" t="s">
        <v>137</v>
      </c>
      <c r="P1176" s="9" t="s">
        <v>191</v>
      </c>
      <c r="Q1176" s="10" t="str">
        <f t="shared" si="1"/>
        <v>Remote Job (full or flexible)</v>
      </c>
      <c r="R1176" s="10">
        <v>6</v>
      </c>
      <c r="S1176" s="9" t="s">
        <v>143</v>
      </c>
      <c r="T1176" s="9" t="s">
        <v>137</v>
      </c>
      <c r="U1176" s="9" t="str">
        <f>IF(S1176&lt;&gt;"",S1176,IF(T1176&lt;&gt;"",VLOOKUP(T1176,Metadata!$S$2:$T$228,2,FALSE),""))</f>
        <v>Technical Team Leader</v>
      </c>
      <c r="V1176" s="9" t="s">
        <v>144</v>
      </c>
      <c r="W1176" s="9" t="s">
        <v>137</v>
      </c>
      <c r="X1176" s="9" t="s">
        <v>163</v>
      </c>
      <c r="Y1176" s="9" t="s">
        <v>137</v>
      </c>
      <c r="Z1176" s="9" t="s">
        <v>218</v>
      </c>
      <c r="AA1176" s="9" t="s">
        <v>165</v>
      </c>
      <c r="AB1176" s="9" t="s">
        <v>137</v>
      </c>
      <c r="AC1176" s="9"/>
      <c r="AD1176" s="9" t="s">
        <v>148</v>
      </c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 t="s">
        <v>167</v>
      </c>
      <c r="BK1176" s="9"/>
      <c r="BL1176" s="9" t="s">
        <v>199</v>
      </c>
      <c r="BM1176" s="9"/>
      <c r="BN1176" s="9" t="s">
        <v>186</v>
      </c>
      <c r="BO1176" s="9"/>
      <c r="BP1176" s="9"/>
      <c r="BQ1176" s="9" t="s">
        <v>219</v>
      </c>
      <c r="BR1176" s="9"/>
      <c r="BS1176" s="9"/>
      <c r="BT1176" s="9"/>
      <c r="BU1176" s="9"/>
      <c r="BV1176" s="9"/>
      <c r="BW1176" s="9"/>
      <c r="BX1176" s="9"/>
      <c r="BY1176" s="9"/>
      <c r="BZ1176" s="9"/>
      <c r="CA1176" s="10"/>
      <c r="CB1176" s="10" t="str">
        <f t="shared" si="5"/>
        <v/>
      </c>
      <c r="CC1176" s="10"/>
      <c r="CD1176" s="9" t="str">
        <f t="shared" si="2"/>
        <v/>
      </c>
      <c r="CE1176" s="9" t="s">
        <v>151</v>
      </c>
      <c r="CF1176" s="9" t="s">
        <v>220</v>
      </c>
      <c r="CG1176" s="9">
        <f>IF(CF1176="","",VLOOKUP(CF1176,Metadata!$D$2:$H$20,2,FALSE))</f>
        <v>27500</v>
      </c>
      <c r="CH1176" s="9">
        <f>IF(CF1176="","",VLOOKUP(CF1176,Metadata!$D$2:$H$20,4,FALSE))</f>
        <v>25000</v>
      </c>
      <c r="CI1176" s="9">
        <f>IF(CF1176="","",VLOOKUP(CF1176,Metadata!$D$2:$H$20,5,FALSE))</f>
        <v>30000</v>
      </c>
      <c r="CJ1176" s="9">
        <f t="shared" si="3"/>
        <v>27500</v>
      </c>
      <c r="CK1176" s="9" t="s">
        <v>153</v>
      </c>
      <c r="CL1176" s="10">
        <v>2</v>
      </c>
      <c r="CM1176" s="10">
        <v>4</v>
      </c>
      <c r="CN1176" s="10">
        <v>6</v>
      </c>
      <c r="CO1176" s="10">
        <v>7</v>
      </c>
      <c r="CP1176" s="10">
        <v>5</v>
      </c>
      <c r="CQ1176" s="10">
        <v>7</v>
      </c>
      <c r="CR1176" s="10">
        <v>5</v>
      </c>
      <c r="CS1176" s="10">
        <v>5</v>
      </c>
      <c r="CT1176" s="10">
        <v>4</v>
      </c>
      <c r="CU1176" s="10">
        <v>6</v>
      </c>
      <c r="CV1176" s="10">
        <v>4</v>
      </c>
      <c r="CW1176" s="10">
        <v>4</v>
      </c>
      <c r="CX1176" s="10">
        <v>4</v>
      </c>
      <c r="CY1176" s="10">
        <v>4</v>
      </c>
      <c r="CZ1176" s="10">
        <v>4</v>
      </c>
      <c r="DA1176" s="10">
        <v>4</v>
      </c>
      <c r="DB1176" s="10">
        <v>7</v>
      </c>
      <c r="DC1176" s="10">
        <v>6</v>
      </c>
      <c r="DD1176" s="10">
        <v>4</v>
      </c>
      <c r="DE1176" s="10">
        <v>6</v>
      </c>
      <c r="DF1176" s="10">
        <v>6</v>
      </c>
      <c r="DG1176" s="10">
        <v>3</v>
      </c>
      <c r="DH1176" s="10">
        <v>3</v>
      </c>
      <c r="DI1176" s="10">
        <v>6</v>
      </c>
      <c r="DJ1176" s="10">
        <v>2</v>
      </c>
      <c r="DK1176" s="10">
        <v>4</v>
      </c>
      <c r="DL1176" s="10">
        <v>6</v>
      </c>
      <c r="DM1176" s="9" t="s">
        <v>154</v>
      </c>
      <c r="DN1176" s="10">
        <v>1990</v>
      </c>
      <c r="DO1176" s="9">
        <f t="shared" si="4"/>
        <v>31</v>
      </c>
      <c r="DP1176" s="9" t="s">
        <v>155</v>
      </c>
      <c r="DQ1176" s="9" t="s">
        <v>156</v>
      </c>
      <c r="DR1176" s="9" t="s">
        <v>157</v>
      </c>
      <c r="DS1176" s="9" t="s">
        <v>137</v>
      </c>
      <c r="DT1176" s="9" t="s">
        <v>181</v>
      </c>
      <c r="DU1176" s="9" t="s">
        <v>158</v>
      </c>
      <c r="DV1176" s="9" t="str">
        <f>VLOOKUP(DU1176,Metadata!$B$2:$C$7,2,FALSE)</f>
        <v>6+ years</v>
      </c>
    </row>
    <row r="1177" spans="1:126">
      <c r="A1177" s="13">
        <v>1176</v>
      </c>
      <c r="B1177" s="9" t="s">
        <v>135</v>
      </c>
      <c r="C1177" s="9" t="str">
        <f>VLOOKUP(B1177,Metadata!$M$2:$N$6,2,FALSE)</f>
        <v>Permanent Employee</v>
      </c>
      <c r="D1177" s="9" t="s">
        <v>159</v>
      </c>
      <c r="E1177" s="9" t="s">
        <v>137</v>
      </c>
      <c r="F1177" s="9" t="s">
        <v>138</v>
      </c>
      <c r="G1177" s="9" t="s">
        <v>140</v>
      </c>
      <c r="H1177" s="9" t="str">
        <f>IF(G1177="","",VLOOKUP(G1177,Metadata!$J$2:$K$22,2,FALSE))</f>
        <v>Lisbon Metropolitan Area</v>
      </c>
      <c r="I1177" s="9" t="s">
        <v>228</v>
      </c>
      <c r="J1177" s="9" t="str">
        <f>IF(I1177="","",VLOOKUP(I1177,Metadata!$P$2:$Q$43,2,FALSE))</f>
        <v>Europe</v>
      </c>
      <c r="K1177" s="9" t="str">
        <f t="shared" si="0"/>
        <v>International</v>
      </c>
      <c r="L1177" s="9" t="s">
        <v>137</v>
      </c>
      <c r="M1177" s="9" t="str">
        <f>IF(L1177="","",VLOOKUP(L1177,Metadata!$J$2:$K$22,2,FALSE))</f>
        <v/>
      </c>
      <c r="N1177" s="9" t="s">
        <v>141</v>
      </c>
      <c r="O1177" s="9" t="s">
        <v>137</v>
      </c>
      <c r="P1177" s="9" t="s">
        <v>142</v>
      </c>
      <c r="Q1177" s="10" t="str">
        <f t="shared" si="1"/>
        <v>Full Office Job</v>
      </c>
      <c r="R1177" s="10">
        <v>6</v>
      </c>
      <c r="S1177" s="9" t="s">
        <v>282</v>
      </c>
      <c r="T1177" s="9" t="s">
        <v>137</v>
      </c>
      <c r="U1177" s="9" t="str">
        <f>IF(S1177&lt;&gt;"",S1177,IF(T1177&lt;&gt;"",VLOOKUP(T1177,Metadata!$S$2:$T$228,2,FALSE),""))</f>
        <v>Computer &amp; Network Security</v>
      </c>
      <c r="V1177" s="9" t="s">
        <v>274</v>
      </c>
      <c r="W1177" s="9" t="s">
        <v>137</v>
      </c>
      <c r="X1177" s="9" t="s">
        <v>145</v>
      </c>
      <c r="Y1177" s="9" t="s">
        <v>137</v>
      </c>
      <c r="Z1177" s="9" t="s">
        <v>184</v>
      </c>
      <c r="AA1177" s="9" t="s">
        <v>137</v>
      </c>
      <c r="AB1177" s="9" t="s">
        <v>137</v>
      </c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 t="s">
        <v>150</v>
      </c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 t="s">
        <v>150</v>
      </c>
      <c r="BZ1177" s="9" t="s">
        <v>137</v>
      </c>
      <c r="CA1177" s="10"/>
      <c r="CB1177" s="10" t="str">
        <f t="shared" si="5"/>
        <v/>
      </c>
      <c r="CC1177" s="10"/>
      <c r="CD1177" s="9" t="str">
        <f t="shared" si="2"/>
        <v/>
      </c>
      <c r="CE1177" s="9" t="s">
        <v>168</v>
      </c>
      <c r="CF1177" s="9" t="s">
        <v>152</v>
      </c>
      <c r="CG1177" s="9">
        <f>IF(CF1177="","",VLOOKUP(CF1177,Metadata!$D$2:$H$20,2,FALSE))</f>
        <v>32500</v>
      </c>
      <c r="CH1177" s="9">
        <f>IF(CF1177="","",VLOOKUP(CF1177,Metadata!$D$2:$H$20,4,FALSE))</f>
        <v>30000</v>
      </c>
      <c r="CI1177" s="9">
        <f>IF(CF1177="","",VLOOKUP(CF1177,Metadata!$D$2:$H$20,5,FALSE))</f>
        <v>35000</v>
      </c>
      <c r="CJ1177" s="9">
        <f t="shared" si="3"/>
        <v>32500</v>
      </c>
      <c r="CK1177" s="9" t="s">
        <v>189</v>
      </c>
      <c r="CL1177" s="10">
        <v>5</v>
      </c>
      <c r="CM1177" s="10">
        <v>3</v>
      </c>
      <c r="CN1177" s="10">
        <v>5</v>
      </c>
      <c r="CO1177" s="10">
        <v>5</v>
      </c>
      <c r="CP1177" s="10">
        <v>5</v>
      </c>
      <c r="CQ1177" s="10">
        <v>5</v>
      </c>
      <c r="CR1177" s="10">
        <v>6</v>
      </c>
      <c r="CS1177" s="10">
        <v>6</v>
      </c>
      <c r="CT1177" s="10">
        <v>6</v>
      </c>
      <c r="CU1177" s="10">
        <v>6</v>
      </c>
      <c r="CV1177" s="10">
        <v>6</v>
      </c>
      <c r="CW1177" s="10">
        <v>5</v>
      </c>
      <c r="CX1177" s="10">
        <v>5</v>
      </c>
      <c r="CY1177" s="10">
        <v>5</v>
      </c>
      <c r="CZ1177" s="10">
        <v>5</v>
      </c>
      <c r="DA1177" s="10">
        <v>6</v>
      </c>
      <c r="DB1177" s="10">
        <v>6</v>
      </c>
      <c r="DC1177" s="10">
        <v>6</v>
      </c>
      <c r="DD1177" s="10">
        <v>6</v>
      </c>
      <c r="DE1177" s="10">
        <v>6</v>
      </c>
      <c r="DF1177" s="10">
        <v>6</v>
      </c>
      <c r="DG1177" s="10">
        <v>6</v>
      </c>
      <c r="DH1177" s="10">
        <v>5</v>
      </c>
      <c r="DI1177" s="10">
        <v>5</v>
      </c>
      <c r="DJ1177" s="10">
        <v>5</v>
      </c>
      <c r="DK1177" s="10">
        <v>6</v>
      </c>
      <c r="DL1177" s="10">
        <v>3</v>
      </c>
      <c r="DM1177" s="9" t="s">
        <v>154</v>
      </c>
      <c r="DN1177" s="10">
        <v>1968</v>
      </c>
      <c r="DO1177" s="9">
        <f t="shared" si="4"/>
        <v>53</v>
      </c>
      <c r="DP1177" s="9" t="s">
        <v>222</v>
      </c>
      <c r="DQ1177" s="9" t="s">
        <v>202</v>
      </c>
      <c r="DR1177" s="9" t="s">
        <v>157</v>
      </c>
      <c r="DS1177" s="9" t="s">
        <v>137</v>
      </c>
      <c r="DT1177" s="9" t="s">
        <v>181</v>
      </c>
      <c r="DU1177" s="9" t="s">
        <v>158</v>
      </c>
      <c r="DV1177" s="9" t="str">
        <f>VLOOKUP(DU1177,Metadata!$B$2:$C$7,2,FALSE)</f>
        <v>6+ years</v>
      </c>
    </row>
    <row r="1178" spans="1:126">
      <c r="A1178" s="13">
        <v>1177</v>
      </c>
      <c r="B1178" s="9" t="s">
        <v>135</v>
      </c>
      <c r="C1178" s="9" t="str">
        <f>VLOOKUP(B1178,Metadata!$M$2:$N$6,2,FALSE)</f>
        <v>Permanent Employee</v>
      </c>
      <c r="D1178" s="9" t="s">
        <v>159</v>
      </c>
      <c r="E1178" s="9" t="s">
        <v>137</v>
      </c>
      <c r="F1178" s="9" t="s">
        <v>138</v>
      </c>
      <c r="G1178" s="9" t="s">
        <v>140</v>
      </c>
      <c r="H1178" s="9" t="str">
        <f>IF(G1178="","",VLOOKUP(G1178,Metadata!$J$2:$K$22,2,FALSE))</f>
        <v>Lisbon Metropolitan Area</v>
      </c>
      <c r="I1178" s="9" t="s">
        <v>138</v>
      </c>
      <c r="J1178" s="9" t="str">
        <f>IF(I1178="","",VLOOKUP(I1178,Metadata!$P$2:$Q$43,2,FALSE))</f>
        <v>Europe</v>
      </c>
      <c r="K1178" s="9" t="str">
        <f t="shared" si="0"/>
        <v>Portugal</v>
      </c>
      <c r="L1178" s="9" t="s">
        <v>140</v>
      </c>
      <c r="M1178" s="9" t="str">
        <f>IF(L1178="","",VLOOKUP(L1178,Metadata!$J$2:$K$22,2,FALSE))</f>
        <v>Lisbon Metropolitan Area</v>
      </c>
      <c r="N1178" s="9" t="s">
        <v>214</v>
      </c>
      <c r="O1178" s="9" t="s">
        <v>278</v>
      </c>
      <c r="P1178" s="9" t="s">
        <v>142</v>
      </c>
      <c r="Q1178" s="10" t="str">
        <f t="shared" si="1"/>
        <v>Full Office Job</v>
      </c>
      <c r="R1178" s="10">
        <v>7</v>
      </c>
      <c r="S1178" s="9" t="s">
        <v>332</v>
      </c>
      <c r="T1178" s="9" t="s">
        <v>137</v>
      </c>
      <c r="U1178" s="9" t="str">
        <f>IF(S1178&lt;&gt;"",S1178,IF(T1178&lt;&gt;"",VLOOKUP(T1178,Metadata!$S$2:$T$228,2,FALSE),""))</f>
        <v>UX/UI Designer</v>
      </c>
      <c r="V1178" s="9" t="s">
        <v>323</v>
      </c>
      <c r="W1178" s="9" t="s">
        <v>137</v>
      </c>
      <c r="X1178" s="9" t="s">
        <v>145</v>
      </c>
      <c r="Y1178" s="9" t="s">
        <v>137</v>
      </c>
      <c r="Z1178" s="9" t="s">
        <v>184</v>
      </c>
      <c r="AA1178" s="9" t="s">
        <v>137</v>
      </c>
      <c r="AB1178" s="9" t="s">
        <v>137</v>
      </c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 t="s">
        <v>178</v>
      </c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 t="s">
        <v>150</v>
      </c>
      <c r="BZ1178" s="9" t="s">
        <v>137</v>
      </c>
      <c r="CA1178" s="10"/>
      <c r="CB1178" s="10" t="str">
        <f t="shared" si="5"/>
        <v/>
      </c>
      <c r="CC1178" s="10"/>
      <c r="CD1178" s="9" t="str">
        <f t="shared" si="2"/>
        <v/>
      </c>
      <c r="CE1178" s="9" t="s">
        <v>151</v>
      </c>
      <c r="CF1178" s="9" t="s">
        <v>169</v>
      </c>
      <c r="CG1178" s="9">
        <f>IF(CF1178="","",VLOOKUP(CF1178,Metadata!$D$2:$H$20,2,FALSE))</f>
        <v>12500</v>
      </c>
      <c r="CH1178" s="9">
        <f>IF(CF1178="","",VLOOKUP(CF1178,Metadata!$D$2:$H$20,4,FALSE))</f>
        <v>0</v>
      </c>
      <c r="CI1178" s="9">
        <f>IF(CF1178="","",VLOOKUP(CF1178,Metadata!$D$2:$H$20,5,FALSE))</f>
        <v>15000</v>
      </c>
      <c r="CJ1178" s="9">
        <f t="shared" si="3"/>
        <v>12500</v>
      </c>
      <c r="CK1178" s="9" t="s">
        <v>153</v>
      </c>
      <c r="CL1178" s="10">
        <v>2</v>
      </c>
      <c r="CM1178" s="10">
        <v>5</v>
      </c>
      <c r="CN1178" s="10">
        <v>6</v>
      </c>
      <c r="CO1178" s="10">
        <v>7</v>
      </c>
      <c r="CP1178" s="10">
        <v>5</v>
      </c>
      <c r="CQ1178" s="10">
        <v>5</v>
      </c>
      <c r="CR1178" s="10">
        <v>4</v>
      </c>
      <c r="CS1178" s="10">
        <v>6</v>
      </c>
      <c r="CT1178" s="10">
        <v>6</v>
      </c>
      <c r="CU1178" s="10">
        <v>6</v>
      </c>
      <c r="CV1178" s="10">
        <v>4</v>
      </c>
      <c r="CW1178" s="10">
        <v>2</v>
      </c>
      <c r="CX1178" s="10">
        <v>5</v>
      </c>
      <c r="CY1178" s="10">
        <v>6</v>
      </c>
      <c r="CZ1178" s="10">
        <v>4</v>
      </c>
      <c r="DA1178" s="10">
        <v>7</v>
      </c>
      <c r="DB1178" s="10">
        <v>5</v>
      </c>
      <c r="DC1178" s="10">
        <v>6</v>
      </c>
      <c r="DD1178" s="10">
        <v>6</v>
      </c>
      <c r="DE1178" s="10">
        <v>7</v>
      </c>
      <c r="DF1178" s="10">
        <v>5</v>
      </c>
      <c r="DG1178" s="10">
        <v>6</v>
      </c>
      <c r="DH1178" s="10">
        <v>4</v>
      </c>
      <c r="DI1178" s="10">
        <v>4</v>
      </c>
      <c r="DJ1178" s="10">
        <v>2</v>
      </c>
      <c r="DK1178" s="10">
        <v>4</v>
      </c>
      <c r="DL1178" s="10">
        <v>5</v>
      </c>
      <c r="DM1178" s="9" t="s">
        <v>154</v>
      </c>
      <c r="DN1178" s="10">
        <v>1991</v>
      </c>
      <c r="DO1178" s="9">
        <f t="shared" si="4"/>
        <v>30</v>
      </c>
      <c r="DP1178" s="9" t="s">
        <v>155</v>
      </c>
      <c r="DQ1178" s="9" t="s">
        <v>156</v>
      </c>
      <c r="DR1178" s="9" t="s">
        <v>157</v>
      </c>
      <c r="DS1178" s="9" t="s">
        <v>137</v>
      </c>
      <c r="DT1178" s="9" t="s">
        <v>181</v>
      </c>
      <c r="DU1178" s="9" t="s">
        <v>223</v>
      </c>
      <c r="DV1178" s="9" t="str">
        <f>VLOOKUP(DU1178,Metadata!$B$2:$C$7,2,FALSE)</f>
        <v>3 - 6 years</v>
      </c>
    </row>
    <row r="1179" spans="1:126">
      <c r="A1179" s="13">
        <v>1178</v>
      </c>
      <c r="B1179" s="9" t="s">
        <v>135</v>
      </c>
      <c r="C1179" s="9" t="str">
        <f>VLOOKUP(B1179,Metadata!$M$2:$N$6,2,FALSE)</f>
        <v>Permanent Employee</v>
      </c>
      <c r="D1179" s="9" t="s">
        <v>159</v>
      </c>
      <c r="E1179" s="9" t="s">
        <v>137</v>
      </c>
      <c r="F1179" s="9" t="s">
        <v>138</v>
      </c>
      <c r="G1179" s="9" t="s">
        <v>275</v>
      </c>
      <c r="H1179" s="9" t="str">
        <f>IF(G1179="","",VLOOKUP(G1179,Metadata!$J$2:$K$22,2,FALSE))</f>
        <v>Centre</v>
      </c>
      <c r="I1179" s="9" t="s">
        <v>228</v>
      </c>
      <c r="J1179" s="9" t="str">
        <f>IF(I1179="","",VLOOKUP(I1179,Metadata!$P$2:$Q$43,2,FALSE))</f>
        <v>Europe</v>
      </c>
      <c r="K1179" s="9" t="str">
        <f t="shared" si="0"/>
        <v>International</v>
      </c>
      <c r="L1179" s="9" t="s">
        <v>137</v>
      </c>
      <c r="M1179" s="9" t="str">
        <f>IF(L1179="","",VLOOKUP(L1179,Metadata!$J$2:$K$22,2,FALSE))</f>
        <v/>
      </c>
      <c r="N1179" s="9" t="s">
        <v>141</v>
      </c>
      <c r="O1179" s="9" t="s">
        <v>137</v>
      </c>
      <c r="P1179" s="9" t="s">
        <v>191</v>
      </c>
      <c r="Q1179" s="10" t="str">
        <f t="shared" si="1"/>
        <v>Remote Job (full or flexible)</v>
      </c>
      <c r="R1179" s="10">
        <v>7</v>
      </c>
      <c r="S1179" s="9" t="s">
        <v>216</v>
      </c>
      <c r="T1179" s="9" t="s">
        <v>137</v>
      </c>
      <c r="U1179" s="9" t="str">
        <f>IF(S1179&lt;&gt;"",S1179,IF(T1179&lt;&gt;"",VLOOKUP(T1179,Metadata!$S$2:$T$228,2,FALSE),""))</f>
        <v>Front-End Developer</v>
      </c>
      <c r="V1179" s="9" t="s">
        <v>261</v>
      </c>
      <c r="W1179" s="9" t="s">
        <v>137</v>
      </c>
      <c r="X1179" s="9" t="s">
        <v>145</v>
      </c>
      <c r="Y1179" s="9" t="s">
        <v>137</v>
      </c>
      <c r="Z1179" s="9" t="s">
        <v>218</v>
      </c>
      <c r="AA1179" s="9" t="s">
        <v>165</v>
      </c>
      <c r="AB1179" s="9" t="s">
        <v>137</v>
      </c>
      <c r="AC1179" s="9" t="s">
        <v>147</v>
      </c>
      <c r="AD1179" s="9" t="s">
        <v>148</v>
      </c>
      <c r="AE1179" s="9" t="s">
        <v>194</v>
      </c>
      <c r="AF1179" s="9"/>
      <c r="AG1179" s="9"/>
      <c r="AH1179" s="9"/>
      <c r="AI1179" s="9"/>
      <c r="AJ1179" s="9" t="s">
        <v>185</v>
      </c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 t="s">
        <v>178</v>
      </c>
      <c r="BB1179" s="9"/>
      <c r="BC1179" s="9"/>
      <c r="BD1179" s="9"/>
      <c r="BE1179" s="9"/>
      <c r="BF1179" s="9"/>
      <c r="BG1179" s="9" t="s">
        <v>197</v>
      </c>
      <c r="BH1179" s="9"/>
      <c r="BI1179" s="9"/>
      <c r="BJ1179" s="9"/>
      <c r="BK1179" s="9"/>
      <c r="BL1179" s="9" t="s">
        <v>199</v>
      </c>
      <c r="BM1179" s="9"/>
      <c r="BN1179" s="9" t="s">
        <v>186</v>
      </c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10"/>
      <c r="CB1179" s="10" t="str">
        <f t="shared" si="5"/>
        <v/>
      </c>
      <c r="CC1179" s="10"/>
      <c r="CD1179" s="9" t="str">
        <f t="shared" si="2"/>
        <v/>
      </c>
      <c r="CE1179" s="9" t="s">
        <v>151</v>
      </c>
      <c r="CF1179" s="9" t="s">
        <v>248</v>
      </c>
      <c r="CG1179" s="9">
        <f>IF(CF1179="","",VLOOKUP(CF1179,Metadata!$D$2:$H$20,2,FALSE))</f>
        <v>57500</v>
      </c>
      <c r="CH1179" s="9">
        <f>IF(CF1179="","",VLOOKUP(CF1179,Metadata!$D$2:$H$20,4,FALSE))</f>
        <v>55000</v>
      </c>
      <c r="CI1179" s="9">
        <f>IF(CF1179="","",VLOOKUP(CF1179,Metadata!$D$2:$H$20,5,FALSE))</f>
        <v>60000</v>
      </c>
      <c r="CJ1179" s="9">
        <f t="shared" si="3"/>
        <v>57500</v>
      </c>
      <c r="CK1179" s="9" t="s">
        <v>153</v>
      </c>
      <c r="CL1179" s="10">
        <v>7</v>
      </c>
      <c r="CM1179" s="10">
        <v>5</v>
      </c>
      <c r="CN1179" s="10">
        <v>7</v>
      </c>
      <c r="CO1179" s="10">
        <v>5</v>
      </c>
      <c r="CP1179" s="10">
        <v>7</v>
      </c>
      <c r="CQ1179" s="10">
        <v>6</v>
      </c>
      <c r="CR1179" s="10">
        <v>7</v>
      </c>
      <c r="CS1179" s="10">
        <v>7</v>
      </c>
      <c r="CT1179" s="10">
        <v>7</v>
      </c>
      <c r="CU1179" s="10">
        <v>7</v>
      </c>
      <c r="CV1179" s="10">
        <v>5</v>
      </c>
      <c r="CW1179" s="10">
        <v>1</v>
      </c>
      <c r="CX1179" s="10">
        <v>4</v>
      </c>
      <c r="CY1179" s="10">
        <v>6</v>
      </c>
      <c r="CZ1179" s="10">
        <v>7</v>
      </c>
      <c r="DA1179" s="10">
        <v>1</v>
      </c>
      <c r="DB1179" s="10">
        <v>1</v>
      </c>
      <c r="DC1179" s="10">
        <v>5</v>
      </c>
      <c r="DD1179" s="10">
        <v>2</v>
      </c>
      <c r="DE1179" s="10">
        <v>5</v>
      </c>
      <c r="DF1179" s="10">
        <v>5</v>
      </c>
      <c r="DG1179" s="10">
        <v>3</v>
      </c>
      <c r="DH1179" s="10">
        <v>2</v>
      </c>
      <c r="DI1179" s="10">
        <v>4</v>
      </c>
      <c r="DJ1179" s="10">
        <v>2</v>
      </c>
      <c r="DK1179" s="10">
        <v>4</v>
      </c>
      <c r="DL1179" s="10">
        <v>2</v>
      </c>
      <c r="DM1179" s="9" t="s">
        <v>154</v>
      </c>
      <c r="DN1179" s="10">
        <v>1987</v>
      </c>
      <c r="DO1179" s="9">
        <f t="shared" si="4"/>
        <v>34</v>
      </c>
      <c r="DP1179" s="9" t="s">
        <v>155</v>
      </c>
      <c r="DQ1179" s="9" t="s">
        <v>156</v>
      </c>
      <c r="DR1179" s="9" t="s">
        <v>157</v>
      </c>
      <c r="DS1179" s="9" t="s">
        <v>137</v>
      </c>
      <c r="DT1179" s="9" t="s">
        <v>181</v>
      </c>
      <c r="DU1179" s="9" t="s">
        <v>203</v>
      </c>
      <c r="DV1179" s="9" t="str">
        <f>VLOOKUP(DU1179,Metadata!$B$2:$C$7,2,FALSE)</f>
        <v>6+ years</v>
      </c>
    </row>
    <row r="1180" spans="1:126">
      <c r="A1180" s="13">
        <v>1179</v>
      </c>
      <c r="B1180" s="9" t="s">
        <v>135</v>
      </c>
      <c r="C1180" s="9" t="str">
        <f>VLOOKUP(B1180,Metadata!$M$2:$N$6,2,FALSE)</f>
        <v>Permanent Employee</v>
      </c>
      <c r="D1180" s="9" t="s">
        <v>159</v>
      </c>
      <c r="E1180" s="9" t="s">
        <v>137</v>
      </c>
      <c r="F1180" s="9" t="s">
        <v>138</v>
      </c>
      <c r="G1180" s="9" t="s">
        <v>160</v>
      </c>
      <c r="H1180" s="9" t="str">
        <f>IF(G1180="","",VLOOKUP(G1180,Metadata!$J$2:$K$22,2,FALSE))</f>
        <v>Centre</v>
      </c>
      <c r="I1180" s="9" t="s">
        <v>138</v>
      </c>
      <c r="J1180" s="9" t="str">
        <f>IF(I1180="","",VLOOKUP(I1180,Metadata!$P$2:$Q$43,2,FALSE))</f>
        <v>Europe</v>
      </c>
      <c r="K1180" s="9" t="str">
        <f t="shared" si="0"/>
        <v>Portugal</v>
      </c>
      <c r="L1180" s="9" t="s">
        <v>160</v>
      </c>
      <c r="M1180" s="9" t="str">
        <f>IF(L1180="","",VLOOKUP(L1180,Metadata!$J$2:$K$22,2,FALSE))</f>
        <v>Centre</v>
      </c>
      <c r="N1180" s="9" t="s">
        <v>141</v>
      </c>
      <c r="O1180" s="9" t="s">
        <v>137</v>
      </c>
      <c r="P1180" s="9" t="s">
        <v>142</v>
      </c>
      <c r="Q1180" s="10" t="str">
        <f t="shared" si="1"/>
        <v>Full Office Job</v>
      </c>
      <c r="R1180" s="10">
        <v>6</v>
      </c>
      <c r="S1180" s="9" t="s">
        <v>192</v>
      </c>
      <c r="T1180" s="9" t="s">
        <v>137</v>
      </c>
      <c r="U1180" s="9" t="str">
        <f>IF(S1180&lt;&gt;"",S1180,IF(T1180&lt;&gt;"",VLOOKUP(T1180,Metadata!$S$2:$T$228,2,FALSE),""))</f>
        <v>Back-End Developer</v>
      </c>
      <c r="V1180" s="9" t="s">
        <v>162</v>
      </c>
      <c r="W1180" s="9" t="s">
        <v>137</v>
      </c>
      <c r="X1180" s="9" t="s">
        <v>163</v>
      </c>
      <c r="Y1180" s="9" t="s">
        <v>137</v>
      </c>
      <c r="Z1180" s="9" t="s">
        <v>262</v>
      </c>
      <c r="AA1180" s="9" t="s">
        <v>137</v>
      </c>
      <c r="AB1180" s="9" t="s">
        <v>137</v>
      </c>
      <c r="AC1180" s="9" t="s">
        <v>147</v>
      </c>
      <c r="AD1180" s="9" t="s">
        <v>148</v>
      </c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 t="s">
        <v>467</v>
      </c>
      <c r="CA1180" s="10"/>
      <c r="CB1180" s="10" t="str">
        <f t="shared" si="5"/>
        <v/>
      </c>
      <c r="CC1180" s="10"/>
      <c r="CD1180" s="9" t="str">
        <f t="shared" si="2"/>
        <v/>
      </c>
      <c r="CE1180" s="9" t="s">
        <v>168</v>
      </c>
      <c r="CF1180" s="9" t="s">
        <v>188</v>
      </c>
      <c r="CG1180" s="9">
        <f>IF(CF1180="","",VLOOKUP(CF1180,Metadata!$D$2:$H$20,2,FALSE))</f>
        <v>17500</v>
      </c>
      <c r="CH1180" s="9">
        <f>IF(CF1180="","",VLOOKUP(CF1180,Metadata!$D$2:$H$20,4,FALSE))</f>
        <v>15000</v>
      </c>
      <c r="CI1180" s="9">
        <f>IF(CF1180="","",VLOOKUP(CF1180,Metadata!$D$2:$H$20,5,FALSE))</f>
        <v>20000</v>
      </c>
      <c r="CJ1180" s="9">
        <f t="shared" si="3"/>
        <v>17500</v>
      </c>
      <c r="CK1180" s="9" t="s">
        <v>221</v>
      </c>
      <c r="CL1180" s="10">
        <v>3</v>
      </c>
      <c r="CM1180" s="10">
        <v>3</v>
      </c>
      <c r="CN1180" s="10">
        <v>6</v>
      </c>
      <c r="CO1180" s="10">
        <v>5</v>
      </c>
      <c r="CP1180" s="10">
        <v>6</v>
      </c>
      <c r="CQ1180" s="10">
        <v>7</v>
      </c>
      <c r="CR1180" s="10">
        <v>6</v>
      </c>
      <c r="CS1180" s="10">
        <v>5</v>
      </c>
      <c r="CT1180" s="10">
        <v>4</v>
      </c>
      <c r="CU1180" s="10">
        <v>6</v>
      </c>
      <c r="CV1180" s="10">
        <v>6</v>
      </c>
      <c r="CW1180" s="10">
        <v>5</v>
      </c>
      <c r="CX1180" s="10">
        <v>6</v>
      </c>
      <c r="CY1180" s="10">
        <v>5</v>
      </c>
      <c r="CZ1180" s="10">
        <v>6</v>
      </c>
      <c r="DA1180" s="10">
        <v>3</v>
      </c>
      <c r="DB1180" s="10">
        <v>3</v>
      </c>
      <c r="DC1180" s="10">
        <v>6</v>
      </c>
      <c r="DD1180" s="10">
        <v>3</v>
      </c>
      <c r="DE1180" s="10">
        <v>7</v>
      </c>
      <c r="DF1180" s="10">
        <v>3</v>
      </c>
      <c r="DG1180" s="10">
        <v>4</v>
      </c>
      <c r="DH1180" s="10">
        <v>5</v>
      </c>
      <c r="DI1180" s="10">
        <v>5</v>
      </c>
      <c r="DJ1180" s="10">
        <v>4</v>
      </c>
      <c r="DK1180" s="10">
        <v>5</v>
      </c>
      <c r="DL1180" s="10">
        <v>5</v>
      </c>
      <c r="DM1180" s="9" t="s">
        <v>154</v>
      </c>
      <c r="DN1180" s="10">
        <v>1992</v>
      </c>
      <c r="DO1180" s="9">
        <f t="shared" si="4"/>
        <v>29</v>
      </c>
      <c r="DP1180" s="9" t="s">
        <v>155</v>
      </c>
      <c r="DQ1180" s="9" t="s">
        <v>156</v>
      </c>
      <c r="DR1180" s="9" t="s">
        <v>157</v>
      </c>
      <c r="DS1180" s="9" t="s">
        <v>137</v>
      </c>
      <c r="DT1180" s="9" t="s">
        <v>181</v>
      </c>
      <c r="DU1180" s="9" t="s">
        <v>168</v>
      </c>
      <c r="DV1180" s="9" t="str">
        <f>VLOOKUP(DU1180,Metadata!$B$2:$C$7,2,FALSE)</f>
        <v>0 - 3 years</v>
      </c>
    </row>
    <row r="1181" spans="1:126">
      <c r="A1181" s="13">
        <v>1180</v>
      </c>
      <c r="B1181" s="9" t="s">
        <v>135</v>
      </c>
      <c r="C1181" s="9" t="str">
        <f>VLOOKUP(B1181,Metadata!$M$2:$N$6,2,FALSE)</f>
        <v>Permanent Employee</v>
      </c>
      <c r="D1181" s="9" t="s">
        <v>159</v>
      </c>
      <c r="E1181" s="9" t="s">
        <v>137</v>
      </c>
      <c r="F1181" s="9" t="s">
        <v>138</v>
      </c>
      <c r="G1181" s="9" t="s">
        <v>190</v>
      </c>
      <c r="H1181" s="9" t="str">
        <f>IF(G1181="","",VLOOKUP(G1181,Metadata!$J$2:$K$22,2,FALSE))</f>
        <v>North</v>
      </c>
      <c r="I1181" s="9" t="s">
        <v>320</v>
      </c>
      <c r="J1181" s="9" t="str">
        <f>IF(I1181="","",VLOOKUP(I1181,Metadata!$P$2:$Q$43,2,FALSE))</f>
        <v>Europe</v>
      </c>
      <c r="K1181" s="9" t="str">
        <f t="shared" si="0"/>
        <v>International</v>
      </c>
      <c r="L1181" s="9" t="s">
        <v>137</v>
      </c>
      <c r="M1181" s="9" t="str">
        <f>IF(L1181="","",VLOOKUP(L1181,Metadata!$J$2:$K$22,2,FALSE))</f>
        <v/>
      </c>
      <c r="N1181" s="9" t="s">
        <v>141</v>
      </c>
      <c r="O1181" s="9" t="s">
        <v>137</v>
      </c>
      <c r="P1181" s="9" t="s">
        <v>142</v>
      </c>
      <c r="Q1181" s="10" t="str">
        <f t="shared" si="1"/>
        <v>Full Office Job</v>
      </c>
      <c r="R1181" s="10">
        <v>7</v>
      </c>
      <c r="S1181" s="9" t="s">
        <v>192</v>
      </c>
      <c r="T1181" s="9" t="s">
        <v>137</v>
      </c>
      <c r="U1181" s="9" t="str">
        <f>IF(S1181&lt;&gt;"",S1181,IF(T1181&lt;&gt;"",VLOOKUP(T1181,Metadata!$S$2:$T$228,2,FALSE),""))</f>
        <v>Back-End Developer</v>
      </c>
      <c r="V1181" s="9" t="s">
        <v>217</v>
      </c>
      <c r="W1181" s="9" t="s">
        <v>137</v>
      </c>
      <c r="X1181" s="9" t="s">
        <v>145</v>
      </c>
      <c r="Y1181" s="9" t="s">
        <v>137</v>
      </c>
      <c r="Z1181" s="9" t="s">
        <v>146</v>
      </c>
      <c r="AA1181" s="9" t="s">
        <v>165</v>
      </c>
      <c r="AB1181" s="9" t="s">
        <v>137</v>
      </c>
      <c r="AC1181" s="9" t="s">
        <v>147</v>
      </c>
      <c r="AD1181" s="9" t="s">
        <v>148</v>
      </c>
      <c r="AE1181" s="9" t="s">
        <v>194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198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10"/>
      <c r="CB1181" s="10" t="str">
        <f t="shared" si="5"/>
        <v/>
      </c>
      <c r="CC1181" s="10"/>
      <c r="CD1181" s="9" t="str">
        <f t="shared" si="2"/>
        <v/>
      </c>
      <c r="CE1181" s="9" t="s">
        <v>168</v>
      </c>
      <c r="CF1181" s="9" t="s">
        <v>220</v>
      </c>
      <c r="CG1181" s="9">
        <f>IF(CF1181="","",VLOOKUP(CF1181,Metadata!$D$2:$H$20,2,FALSE))</f>
        <v>27500</v>
      </c>
      <c r="CH1181" s="9">
        <f>IF(CF1181="","",VLOOKUP(CF1181,Metadata!$D$2:$H$20,4,FALSE))</f>
        <v>25000</v>
      </c>
      <c r="CI1181" s="9">
        <f>IF(CF1181="","",VLOOKUP(CF1181,Metadata!$D$2:$H$20,5,FALSE))</f>
        <v>30000</v>
      </c>
      <c r="CJ1181" s="9">
        <f t="shared" si="3"/>
        <v>27500</v>
      </c>
      <c r="CK1181" s="9" t="s">
        <v>153</v>
      </c>
      <c r="CL1181" s="10">
        <v>5</v>
      </c>
      <c r="CM1181" s="10">
        <v>1</v>
      </c>
      <c r="CN1181" s="10">
        <v>7</v>
      </c>
      <c r="CO1181" s="10">
        <v>7</v>
      </c>
      <c r="CP1181" s="10">
        <v>5</v>
      </c>
      <c r="CQ1181" s="10">
        <v>6</v>
      </c>
      <c r="CR1181" s="10">
        <v>6</v>
      </c>
      <c r="CS1181" s="10">
        <v>5</v>
      </c>
      <c r="CT1181" s="10">
        <v>5</v>
      </c>
      <c r="CU1181" s="10">
        <v>4</v>
      </c>
      <c r="CV1181" s="10">
        <v>5</v>
      </c>
      <c r="CW1181" s="10">
        <v>4</v>
      </c>
      <c r="CX1181" s="10">
        <v>5</v>
      </c>
      <c r="CY1181" s="10">
        <v>3</v>
      </c>
      <c r="CZ1181" s="10">
        <v>4</v>
      </c>
      <c r="DA1181" s="10">
        <v>5</v>
      </c>
      <c r="DB1181" s="10">
        <v>5</v>
      </c>
      <c r="DC1181" s="10">
        <v>7</v>
      </c>
      <c r="DD1181" s="10">
        <v>5</v>
      </c>
      <c r="DE1181" s="10">
        <v>5</v>
      </c>
      <c r="DF1181" s="10">
        <v>4</v>
      </c>
      <c r="DG1181" s="10">
        <v>5</v>
      </c>
      <c r="DH1181" s="10">
        <v>4</v>
      </c>
      <c r="DI1181" s="10">
        <v>4</v>
      </c>
      <c r="DJ1181" s="10">
        <v>4</v>
      </c>
      <c r="DK1181" s="10">
        <v>4</v>
      </c>
      <c r="DL1181" s="10">
        <v>4</v>
      </c>
      <c r="DM1181" s="9" t="s">
        <v>154</v>
      </c>
      <c r="DN1181" s="10">
        <v>1989</v>
      </c>
      <c r="DO1181" s="9">
        <f t="shared" si="4"/>
        <v>32</v>
      </c>
      <c r="DP1181" s="9" t="s">
        <v>155</v>
      </c>
      <c r="DQ1181" s="9" t="s">
        <v>210</v>
      </c>
      <c r="DR1181" s="9" t="s">
        <v>157</v>
      </c>
      <c r="DS1181" s="9" t="s">
        <v>137</v>
      </c>
      <c r="DT1181" s="9" t="s">
        <v>181</v>
      </c>
      <c r="DU1181" s="9" t="s">
        <v>223</v>
      </c>
      <c r="DV1181" s="9" t="str">
        <f>VLOOKUP(DU1181,Metadata!$B$2:$C$7,2,FALSE)</f>
        <v>3 - 6 years</v>
      </c>
    </row>
    <row r="1182" spans="1:126">
      <c r="A1182" s="13">
        <v>1181</v>
      </c>
      <c r="B1182" s="9" t="s">
        <v>135</v>
      </c>
      <c r="C1182" s="9" t="str">
        <f>VLOOKUP(B1182,Metadata!$M$2:$N$6,2,FALSE)</f>
        <v>Permanent Employee</v>
      </c>
      <c r="D1182" s="9" t="s">
        <v>159</v>
      </c>
      <c r="E1182" s="9" t="s">
        <v>137</v>
      </c>
      <c r="F1182" s="9" t="s">
        <v>138</v>
      </c>
      <c r="G1182" s="9" t="s">
        <v>285</v>
      </c>
      <c r="H1182" s="9" t="str">
        <f>IF(G1182="","",VLOOKUP(G1182,Metadata!$J$2:$K$22,2,FALSE))</f>
        <v>Centre</v>
      </c>
      <c r="I1182" s="9" t="s">
        <v>138</v>
      </c>
      <c r="J1182" s="9" t="str">
        <f>IF(I1182="","",VLOOKUP(I1182,Metadata!$P$2:$Q$43,2,FALSE))</f>
        <v>Europe</v>
      </c>
      <c r="K1182" s="9" t="str">
        <f t="shared" si="0"/>
        <v>Portugal</v>
      </c>
      <c r="L1182" s="9" t="s">
        <v>172</v>
      </c>
      <c r="M1182" s="9" t="str">
        <f>IF(L1182="","",VLOOKUP(L1182,Metadata!$J$2:$K$22,2,FALSE))</f>
        <v>Porto Metropolitan Area</v>
      </c>
      <c r="N1182" s="9" t="s">
        <v>141</v>
      </c>
      <c r="O1182" s="9" t="s">
        <v>137</v>
      </c>
      <c r="P1182" s="9" t="s">
        <v>191</v>
      </c>
      <c r="Q1182" s="10" t="str">
        <f t="shared" si="1"/>
        <v>Remote Job (full or flexible)</v>
      </c>
      <c r="R1182" s="10">
        <v>6</v>
      </c>
      <c r="S1182" s="9" t="s">
        <v>192</v>
      </c>
      <c r="T1182" s="9" t="s">
        <v>137</v>
      </c>
      <c r="U1182" s="9" t="str">
        <f>IF(S1182&lt;&gt;"",S1182,IF(T1182&lt;&gt;"",VLOOKUP(T1182,Metadata!$S$2:$T$228,2,FALSE),""))</f>
        <v>Back-End Developer</v>
      </c>
      <c r="V1182" s="9" t="s">
        <v>144</v>
      </c>
      <c r="W1182" s="9" t="s">
        <v>137</v>
      </c>
      <c r="X1182" s="9" t="s">
        <v>145</v>
      </c>
      <c r="Y1182" s="9" t="s">
        <v>137</v>
      </c>
      <c r="Z1182" s="9" t="s">
        <v>146</v>
      </c>
      <c r="AA1182" s="9" t="s">
        <v>165</v>
      </c>
      <c r="AB1182" s="9" t="s">
        <v>137</v>
      </c>
      <c r="AC1182" s="9" t="s">
        <v>147</v>
      </c>
      <c r="AD1182" s="9" t="s">
        <v>148</v>
      </c>
      <c r="AE1182" s="9"/>
      <c r="AF1182" s="9"/>
      <c r="AG1182" s="9"/>
      <c r="AH1182" s="9"/>
      <c r="AI1182" s="9"/>
      <c r="AJ1182" s="9" t="s">
        <v>185</v>
      </c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 t="s">
        <v>270</v>
      </c>
      <c r="AW1182" s="9"/>
      <c r="AX1182" s="9"/>
      <c r="AY1182" s="9"/>
      <c r="AZ1182" s="9"/>
      <c r="BA1182" s="9" t="s">
        <v>178</v>
      </c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 t="s">
        <v>199</v>
      </c>
      <c r="BM1182" s="9"/>
      <c r="BN1182" s="9"/>
      <c r="BO1182" s="9"/>
      <c r="BP1182" s="9"/>
      <c r="BQ1182" s="9" t="s">
        <v>219</v>
      </c>
      <c r="BR1182" s="9"/>
      <c r="BS1182" s="9"/>
      <c r="BT1182" s="9"/>
      <c r="BU1182" s="9"/>
      <c r="BV1182" s="9"/>
      <c r="BW1182" s="9"/>
      <c r="BX1182" s="9"/>
      <c r="BY1182" s="9"/>
      <c r="BZ1182" s="9"/>
      <c r="CA1182" s="10"/>
      <c r="CB1182" s="10" t="str">
        <f t="shared" si="5"/>
        <v/>
      </c>
      <c r="CC1182" s="10"/>
      <c r="CD1182" s="9" t="str">
        <f t="shared" si="2"/>
        <v/>
      </c>
      <c r="CE1182" s="9" t="s">
        <v>151</v>
      </c>
      <c r="CF1182" s="9" t="s">
        <v>225</v>
      </c>
      <c r="CG1182" s="9">
        <f>IF(CF1182="","",VLOOKUP(CF1182,Metadata!$D$2:$H$20,2,FALSE))</f>
        <v>22500</v>
      </c>
      <c r="CH1182" s="9">
        <f>IF(CF1182="","",VLOOKUP(CF1182,Metadata!$D$2:$H$20,4,FALSE))</f>
        <v>20000</v>
      </c>
      <c r="CI1182" s="9">
        <f>IF(CF1182="","",VLOOKUP(CF1182,Metadata!$D$2:$H$20,5,FALSE))</f>
        <v>25000</v>
      </c>
      <c r="CJ1182" s="9">
        <f t="shared" si="3"/>
        <v>22500</v>
      </c>
      <c r="CK1182" s="9" t="s">
        <v>189</v>
      </c>
      <c r="CL1182" s="10">
        <v>2</v>
      </c>
      <c r="CM1182" s="10">
        <v>4</v>
      </c>
      <c r="CN1182" s="10">
        <v>6</v>
      </c>
      <c r="CO1182" s="10">
        <v>5</v>
      </c>
      <c r="CP1182" s="10">
        <v>6</v>
      </c>
      <c r="CQ1182" s="10">
        <v>6</v>
      </c>
      <c r="CR1182" s="10">
        <v>6</v>
      </c>
      <c r="CS1182" s="10">
        <v>4</v>
      </c>
      <c r="CT1182" s="10">
        <v>5</v>
      </c>
      <c r="CU1182" s="10">
        <v>4</v>
      </c>
      <c r="CV1182" s="10">
        <v>6</v>
      </c>
      <c r="CW1182" s="10">
        <v>3</v>
      </c>
      <c r="CX1182" s="10">
        <v>5</v>
      </c>
      <c r="CY1182" s="10">
        <v>6</v>
      </c>
      <c r="CZ1182" s="10">
        <v>4</v>
      </c>
      <c r="DA1182" s="10">
        <v>4</v>
      </c>
      <c r="DB1182" s="10">
        <v>6</v>
      </c>
      <c r="DC1182" s="10">
        <v>6</v>
      </c>
      <c r="DD1182" s="10">
        <v>3</v>
      </c>
      <c r="DE1182" s="10">
        <v>7</v>
      </c>
      <c r="DF1182" s="10">
        <v>6</v>
      </c>
      <c r="DG1182" s="10">
        <v>5</v>
      </c>
      <c r="DH1182" s="10">
        <v>5</v>
      </c>
      <c r="DI1182" s="10">
        <v>4</v>
      </c>
      <c r="DJ1182" s="10">
        <v>3</v>
      </c>
      <c r="DK1182" s="10">
        <v>5</v>
      </c>
      <c r="DL1182" s="10">
        <v>3</v>
      </c>
      <c r="DM1182" s="9" t="s">
        <v>154</v>
      </c>
      <c r="DN1182" s="10">
        <v>1978</v>
      </c>
      <c r="DO1182" s="9">
        <f t="shared" si="4"/>
        <v>43</v>
      </c>
      <c r="DP1182" s="9" t="s">
        <v>155</v>
      </c>
      <c r="DQ1182" s="9" t="s">
        <v>202</v>
      </c>
      <c r="DR1182" s="9" t="s">
        <v>157</v>
      </c>
      <c r="DS1182" s="9" t="s">
        <v>137</v>
      </c>
      <c r="DT1182" s="9" t="s">
        <v>181</v>
      </c>
      <c r="DU1182" s="9" t="s">
        <v>223</v>
      </c>
      <c r="DV1182" s="9" t="str">
        <f>VLOOKUP(DU1182,Metadata!$B$2:$C$7,2,FALSE)</f>
        <v>3 - 6 years</v>
      </c>
    </row>
    <row r="1183" spans="1:126">
      <c r="A1183" s="13">
        <v>1182</v>
      </c>
      <c r="B1183" s="9" t="s">
        <v>171</v>
      </c>
      <c r="C1183" s="9" t="str">
        <f>VLOOKUP(B1183,Metadata!$M$2:$N$6,2,FALSE)</f>
        <v>Contractor</v>
      </c>
      <c r="D1183" s="9" t="s">
        <v>137</v>
      </c>
      <c r="E1183" s="9" t="s">
        <v>136</v>
      </c>
      <c r="F1183" s="9" t="s">
        <v>138</v>
      </c>
      <c r="G1183" s="9" t="s">
        <v>291</v>
      </c>
      <c r="H1183" s="9" t="str">
        <f>IF(G1183="","",VLOOKUP(G1183,Metadata!$J$2:$K$22,2,FALSE))</f>
        <v>Centre</v>
      </c>
      <c r="I1183" s="9" t="s">
        <v>138</v>
      </c>
      <c r="J1183" s="9" t="str">
        <f>IF(I1183="","",VLOOKUP(I1183,Metadata!$P$2:$Q$43,2,FALSE))</f>
        <v>Europe</v>
      </c>
      <c r="K1183" s="9" t="str">
        <f t="shared" si="0"/>
        <v>Portugal</v>
      </c>
      <c r="L1183" s="9" t="s">
        <v>291</v>
      </c>
      <c r="M1183" s="9" t="str">
        <f>IF(L1183="","",VLOOKUP(L1183,Metadata!$J$2:$K$22,2,FALSE))</f>
        <v>Centre</v>
      </c>
      <c r="N1183" s="9" t="s">
        <v>141</v>
      </c>
      <c r="O1183" s="9" t="s">
        <v>137</v>
      </c>
      <c r="P1183" s="9" t="s">
        <v>191</v>
      </c>
      <c r="Q1183" s="10" t="str">
        <f t="shared" si="1"/>
        <v>Remote Job (full or flexible)</v>
      </c>
      <c r="R1183" s="10">
        <v>6</v>
      </c>
      <c r="S1183" s="9" t="s">
        <v>161</v>
      </c>
      <c r="T1183" s="9" t="s">
        <v>137</v>
      </c>
      <c r="U1183" s="9" t="str">
        <f>IF(S1183&lt;&gt;"",S1183,IF(T1183&lt;&gt;"",VLOOKUP(T1183,Metadata!$S$2:$T$228,2,FALSE),""))</f>
        <v>Full-Stack Developer</v>
      </c>
      <c r="V1183" s="9" t="s">
        <v>162</v>
      </c>
      <c r="W1183" s="9" t="s">
        <v>137</v>
      </c>
      <c r="X1183" s="9" t="s">
        <v>175</v>
      </c>
      <c r="Y1183" s="9" t="s">
        <v>137</v>
      </c>
      <c r="Z1183" s="9" t="s">
        <v>164</v>
      </c>
      <c r="AA1183" s="9" t="s">
        <v>137</v>
      </c>
      <c r="AB1183" s="9" t="s">
        <v>137</v>
      </c>
      <c r="AC1183" s="9" t="s">
        <v>147</v>
      </c>
      <c r="AD1183" s="9" t="s">
        <v>148</v>
      </c>
      <c r="AE1183" s="9" t="s">
        <v>194</v>
      </c>
      <c r="AF1183" s="9" t="s">
        <v>243</v>
      </c>
      <c r="AG1183" s="9"/>
      <c r="AH1183" s="9" t="s">
        <v>176</v>
      </c>
      <c r="AI1183" s="9" t="s">
        <v>230</v>
      </c>
      <c r="AJ1183" s="9"/>
      <c r="AK1183" s="9"/>
      <c r="AL1183" s="9" t="s">
        <v>177</v>
      </c>
      <c r="AM1183" s="9" t="s">
        <v>314</v>
      </c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 t="s">
        <v>587</v>
      </c>
      <c r="CA1183" s="10">
        <v>6</v>
      </c>
      <c r="CB1183" s="10" t="str">
        <f t="shared" si="5"/>
        <v>4 to 6 months</v>
      </c>
      <c r="CC1183" s="10">
        <v>15</v>
      </c>
      <c r="CD1183" s="9">
        <f t="shared" si="2"/>
        <v>24000</v>
      </c>
      <c r="CE1183" s="9" t="s">
        <v>137</v>
      </c>
      <c r="CF1183" s="9" t="s">
        <v>137</v>
      </c>
      <c r="CG1183" s="9" t="str">
        <f>IF(CF1183="","",VLOOKUP(CF1183,Metadata!$D$2:$H$20,2,FALSE))</f>
        <v/>
      </c>
      <c r="CH1183" s="9" t="str">
        <f>IF(CF1183="","",VLOOKUP(CF1183,Metadata!$D$2:$H$20,4,FALSE))</f>
        <v/>
      </c>
      <c r="CI1183" s="9" t="str">
        <f>IF(CF1183="","",VLOOKUP(CF1183,Metadata!$D$2:$H$20,5,FALSE))</f>
        <v/>
      </c>
      <c r="CJ1183" s="9">
        <f t="shared" si="3"/>
        <v>24000</v>
      </c>
      <c r="CK1183" s="9" t="s">
        <v>201</v>
      </c>
      <c r="CL1183" s="10">
        <v>6</v>
      </c>
      <c r="CM1183" s="10">
        <v>3</v>
      </c>
      <c r="CN1183" s="10">
        <v>7</v>
      </c>
      <c r="CO1183" s="10">
        <v>7</v>
      </c>
      <c r="CP1183" s="10">
        <v>6</v>
      </c>
      <c r="CQ1183" s="10">
        <v>7</v>
      </c>
      <c r="CR1183" s="10">
        <v>7</v>
      </c>
      <c r="CS1183" s="10">
        <v>6</v>
      </c>
      <c r="CT1183" s="10">
        <v>6</v>
      </c>
      <c r="CU1183" s="10">
        <v>7</v>
      </c>
      <c r="CV1183" s="10">
        <v>5</v>
      </c>
      <c r="CW1183" s="10">
        <v>6</v>
      </c>
      <c r="CX1183" s="10">
        <v>7</v>
      </c>
      <c r="CY1183" s="10">
        <v>6</v>
      </c>
      <c r="CZ1183" s="10">
        <v>6</v>
      </c>
      <c r="DA1183" s="10">
        <v>4</v>
      </c>
      <c r="DB1183" s="10">
        <v>5</v>
      </c>
      <c r="DC1183" s="10">
        <v>6</v>
      </c>
      <c r="DD1183" s="10">
        <v>5</v>
      </c>
      <c r="DE1183" s="10">
        <v>7</v>
      </c>
      <c r="DF1183" s="10">
        <v>7</v>
      </c>
      <c r="DG1183" s="10">
        <v>7</v>
      </c>
      <c r="DH1183" s="10">
        <v>6</v>
      </c>
      <c r="DI1183" s="10">
        <v>6</v>
      </c>
      <c r="DJ1183" s="10">
        <v>6</v>
      </c>
      <c r="DK1183" s="10">
        <v>6</v>
      </c>
      <c r="DL1183" s="10">
        <v>6</v>
      </c>
      <c r="DM1183" s="9" t="s">
        <v>154</v>
      </c>
      <c r="DN1183" s="10">
        <v>1997</v>
      </c>
      <c r="DO1183" s="9">
        <f t="shared" si="4"/>
        <v>24</v>
      </c>
      <c r="DP1183" s="9" t="s">
        <v>155</v>
      </c>
      <c r="DQ1183" s="9" t="s">
        <v>156</v>
      </c>
      <c r="DR1183" s="9" t="s">
        <v>170</v>
      </c>
      <c r="DS1183" s="9" t="s">
        <v>137</v>
      </c>
      <c r="DT1183" s="9" t="s">
        <v>181</v>
      </c>
      <c r="DU1183" s="9" t="s">
        <v>203</v>
      </c>
      <c r="DV1183" s="9" t="str">
        <f>VLOOKUP(DU1183,Metadata!$B$2:$C$7,2,FALSE)</f>
        <v>6+ years</v>
      </c>
    </row>
    <row r="1184" spans="1:126">
      <c r="A1184" s="13">
        <v>1183</v>
      </c>
      <c r="B1184" s="9" t="s">
        <v>135</v>
      </c>
      <c r="C1184" s="9" t="str">
        <f>VLOOKUP(B1184,Metadata!$M$2:$N$6,2,FALSE)</f>
        <v>Permanent Employee</v>
      </c>
      <c r="D1184" s="9" t="s">
        <v>159</v>
      </c>
      <c r="E1184" s="9" t="s">
        <v>137</v>
      </c>
      <c r="F1184" s="9" t="s">
        <v>138</v>
      </c>
      <c r="G1184" s="9" t="s">
        <v>140</v>
      </c>
      <c r="H1184" s="9" t="str">
        <f>IF(G1184="","",VLOOKUP(G1184,Metadata!$J$2:$K$22,2,FALSE))</f>
        <v>Lisbon Metropolitan Area</v>
      </c>
      <c r="I1184" s="9" t="s">
        <v>138</v>
      </c>
      <c r="J1184" s="9" t="str">
        <f>IF(I1184="","",VLOOKUP(I1184,Metadata!$P$2:$Q$43,2,FALSE))</f>
        <v>Europe</v>
      </c>
      <c r="K1184" s="9" t="str">
        <f t="shared" si="0"/>
        <v>Portugal</v>
      </c>
      <c r="L1184" s="9" t="s">
        <v>140</v>
      </c>
      <c r="M1184" s="9" t="str">
        <f>IF(L1184="","",VLOOKUP(L1184,Metadata!$J$2:$K$22,2,FALSE))</f>
        <v>Lisbon Metropolitan Area</v>
      </c>
      <c r="N1184" s="9" t="s">
        <v>141</v>
      </c>
      <c r="O1184" s="9" t="s">
        <v>137</v>
      </c>
      <c r="P1184" s="9" t="s">
        <v>142</v>
      </c>
      <c r="Q1184" s="10" t="str">
        <f t="shared" si="1"/>
        <v>Full Office Job</v>
      </c>
      <c r="R1184" s="10">
        <v>2</v>
      </c>
      <c r="S1184" s="9" t="s">
        <v>192</v>
      </c>
      <c r="T1184" s="9" t="s">
        <v>137</v>
      </c>
      <c r="U1184" s="9" t="str">
        <f>IF(S1184&lt;&gt;"",S1184,IF(T1184&lt;&gt;"",VLOOKUP(T1184,Metadata!$S$2:$T$228,2,FALSE),""))</f>
        <v>Back-End Developer</v>
      </c>
      <c r="V1184" s="9" t="s">
        <v>276</v>
      </c>
      <c r="W1184" s="9" t="s">
        <v>137</v>
      </c>
      <c r="X1184" s="9" t="s">
        <v>208</v>
      </c>
      <c r="Y1184" s="9" t="s">
        <v>137</v>
      </c>
      <c r="Z1184" s="9" t="s">
        <v>262</v>
      </c>
      <c r="AA1184" s="9" t="s">
        <v>165</v>
      </c>
      <c r="AB1184" s="9" t="s">
        <v>137</v>
      </c>
      <c r="AC1184" s="9" t="s">
        <v>147</v>
      </c>
      <c r="AD1184" s="9" t="s">
        <v>148</v>
      </c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 t="s">
        <v>167</v>
      </c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10"/>
      <c r="CB1184" s="10" t="str">
        <f t="shared" si="5"/>
        <v/>
      </c>
      <c r="CC1184" s="10"/>
      <c r="CD1184" s="9" t="str">
        <f t="shared" si="2"/>
        <v/>
      </c>
      <c r="CE1184" s="9" t="s">
        <v>151</v>
      </c>
      <c r="CF1184" s="9" t="s">
        <v>220</v>
      </c>
      <c r="CG1184" s="9">
        <f>IF(CF1184="","",VLOOKUP(CF1184,Metadata!$D$2:$H$20,2,FALSE))</f>
        <v>27500</v>
      </c>
      <c r="CH1184" s="9">
        <f>IF(CF1184="","",VLOOKUP(CF1184,Metadata!$D$2:$H$20,4,FALSE))</f>
        <v>25000</v>
      </c>
      <c r="CI1184" s="9">
        <f>IF(CF1184="","",VLOOKUP(CF1184,Metadata!$D$2:$H$20,5,FALSE))</f>
        <v>30000</v>
      </c>
      <c r="CJ1184" s="9">
        <f t="shared" si="3"/>
        <v>27500</v>
      </c>
      <c r="CK1184" s="9" t="s">
        <v>189</v>
      </c>
      <c r="CL1184" s="10">
        <v>2</v>
      </c>
      <c r="CM1184" s="10">
        <v>4</v>
      </c>
      <c r="CN1184" s="10">
        <v>6</v>
      </c>
      <c r="CO1184" s="10">
        <v>6</v>
      </c>
      <c r="CP1184" s="10">
        <v>6</v>
      </c>
      <c r="CQ1184" s="10">
        <v>6</v>
      </c>
      <c r="CR1184" s="10">
        <v>5</v>
      </c>
      <c r="CS1184" s="10">
        <v>7</v>
      </c>
      <c r="CT1184" s="10">
        <v>6</v>
      </c>
      <c r="CU1184" s="10">
        <v>6</v>
      </c>
      <c r="CV1184" s="10">
        <v>6</v>
      </c>
      <c r="CW1184" s="10">
        <v>5</v>
      </c>
      <c r="CX1184" s="10">
        <v>6</v>
      </c>
      <c r="CY1184" s="10">
        <v>5</v>
      </c>
      <c r="CZ1184" s="10">
        <v>6</v>
      </c>
      <c r="DA1184" s="10">
        <v>4</v>
      </c>
      <c r="DB1184" s="10">
        <v>5</v>
      </c>
      <c r="DC1184" s="10">
        <v>4</v>
      </c>
      <c r="DD1184" s="10">
        <v>4</v>
      </c>
      <c r="DE1184" s="10">
        <v>6</v>
      </c>
      <c r="DF1184" s="10">
        <v>5</v>
      </c>
      <c r="DG1184" s="10">
        <v>6</v>
      </c>
      <c r="DH1184" s="10">
        <v>5</v>
      </c>
      <c r="DI1184" s="10">
        <v>3</v>
      </c>
      <c r="DJ1184" s="10">
        <v>3</v>
      </c>
      <c r="DK1184" s="10">
        <v>4</v>
      </c>
      <c r="DL1184" s="10">
        <v>3</v>
      </c>
      <c r="DM1184" s="9" t="s">
        <v>154</v>
      </c>
      <c r="DN1184" s="10">
        <v>1985</v>
      </c>
      <c r="DO1184" s="9">
        <f t="shared" si="4"/>
        <v>36</v>
      </c>
      <c r="DP1184" s="9" t="s">
        <v>155</v>
      </c>
      <c r="DQ1184" s="9" t="s">
        <v>202</v>
      </c>
      <c r="DR1184" s="9" t="s">
        <v>157</v>
      </c>
      <c r="DS1184" s="9" t="s">
        <v>137</v>
      </c>
      <c r="DT1184" s="9" t="s">
        <v>181</v>
      </c>
      <c r="DU1184" s="9" t="s">
        <v>158</v>
      </c>
      <c r="DV1184" s="9" t="str">
        <f>VLOOKUP(DU1184,Metadata!$B$2:$C$7,2,FALSE)</f>
        <v>6+ years</v>
      </c>
    </row>
    <row r="1185" spans="1:126">
      <c r="A1185" s="13">
        <v>1184</v>
      </c>
      <c r="B1185" s="9" t="s">
        <v>135</v>
      </c>
      <c r="C1185" s="9" t="str">
        <f>VLOOKUP(B1185,Metadata!$M$2:$N$6,2,FALSE)</f>
        <v>Permanent Employee</v>
      </c>
      <c r="D1185" s="9" t="s">
        <v>136</v>
      </c>
      <c r="E1185" s="9" t="s">
        <v>137</v>
      </c>
      <c r="F1185" s="9" t="s">
        <v>138</v>
      </c>
      <c r="G1185" s="9" t="s">
        <v>172</v>
      </c>
      <c r="H1185" s="9" t="str">
        <f>IF(G1185="","",VLOOKUP(G1185,Metadata!$J$2:$K$22,2,FALSE))</f>
        <v>Porto Metropolitan Area</v>
      </c>
      <c r="I1185" s="9" t="s">
        <v>138</v>
      </c>
      <c r="J1185" s="9" t="str">
        <f>IF(I1185="","",VLOOKUP(I1185,Metadata!$P$2:$Q$43,2,FALSE))</f>
        <v>Europe</v>
      </c>
      <c r="K1185" s="9" t="str">
        <f t="shared" si="0"/>
        <v>Portugal</v>
      </c>
      <c r="L1185" s="9" t="s">
        <v>172</v>
      </c>
      <c r="M1185" s="9" t="str">
        <f>IF(L1185="","",VLOOKUP(L1185,Metadata!$J$2:$K$22,2,FALSE))</f>
        <v>Porto Metropolitan Area</v>
      </c>
      <c r="N1185" s="9" t="s">
        <v>214</v>
      </c>
      <c r="O1185" s="9" t="s">
        <v>239</v>
      </c>
      <c r="P1185" s="9" t="s">
        <v>142</v>
      </c>
      <c r="Q1185" s="10" t="str">
        <f t="shared" si="1"/>
        <v>Full Office Job</v>
      </c>
      <c r="R1185" s="10">
        <v>4</v>
      </c>
      <c r="S1185" s="9" t="s">
        <v>229</v>
      </c>
      <c r="T1185" s="9" t="s">
        <v>137</v>
      </c>
      <c r="U1185" s="9" t="str">
        <f>IF(S1185&lt;&gt;"",S1185,IF(T1185&lt;&gt;"",VLOOKUP(T1185,Metadata!$S$2:$T$228,2,FALSE),""))</f>
        <v>Project Manager</v>
      </c>
      <c r="V1185" s="9" t="s">
        <v>323</v>
      </c>
      <c r="W1185" s="9" t="s">
        <v>137</v>
      </c>
      <c r="X1185" s="9" t="s">
        <v>163</v>
      </c>
      <c r="Y1185" s="9" t="s">
        <v>137</v>
      </c>
      <c r="Z1185" s="9" t="s">
        <v>164</v>
      </c>
      <c r="AA1185" s="9" t="s">
        <v>137</v>
      </c>
      <c r="AB1185" s="9" t="s">
        <v>137</v>
      </c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 t="s">
        <v>150</v>
      </c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 t="s">
        <v>150</v>
      </c>
      <c r="BZ1185" s="9" t="s">
        <v>137</v>
      </c>
      <c r="CA1185" s="10"/>
      <c r="CB1185" s="10" t="str">
        <f t="shared" si="5"/>
        <v/>
      </c>
      <c r="CC1185" s="10"/>
      <c r="CD1185" s="9" t="str">
        <f t="shared" si="2"/>
        <v/>
      </c>
      <c r="CE1185" s="9" t="s">
        <v>168</v>
      </c>
      <c r="CF1185" s="9" t="s">
        <v>169</v>
      </c>
      <c r="CG1185" s="9">
        <f>IF(CF1185="","",VLOOKUP(CF1185,Metadata!$D$2:$H$20,2,FALSE))</f>
        <v>12500</v>
      </c>
      <c r="CH1185" s="9">
        <f>IF(CF1185="","",VLOOKUP(CF1185,Metadata!$D$2:$H$20,4,FALSE))</f>
        <v>0</v>
      </c>
      <c r="CI1185" s="9">
        <f>IF(CF1185="","",VLOOKUP(CF1185,Metadata!$D$2:$H$20,5,FALSE))</f>
        <v>15000</v>
      </c>
      <c r="CJ1185" s="9">
        <f t="shared" si="3"/>
        <v>12500</v>
      </c>
      <c r="CK1185" s="9" t="s">
        <v>153</v>
      </c>
      <c r="CL1185" s="10">
        <v>1</v>
      </c>
      <c r="CM1185" s="10">
        <v>5</v>
      </c>
      <c r="CN1185" s="10">
        <v>7</v>
      </c>
      <c r="CO1185" s="10">
        <v>4</v>
      </c>
      <c r="CP1185" s="10">
        <v>6</v>
      </c>
      <c r="CQ1185" s="10">
        <v>5</v>
      </c>
      <c r="CR1185" s="10">
        <v>2</v>
      </c>
      <c r="CS1185" s="10">
        <v>3</v>
      </c>
      <c r="CT1185" s="10">
        <v>5</v>
      </c>
      <c r="CU1185" s="10">
        <v>2</v>
      </c>
      <c r="CV1185" s="10">
        <v>4</v>
      </c>
      <c r="CW1185" s="10">
        <v>4</v>
      </c>
      <c r="CX1185" s="10">
        <v>7</v>
      </c>
      <c r="CY1185" s="10">
        <v>5</v>
      </c>
      <c r="CZ1185" s="10">
        <v>7</v>
      </c>
      <c r="DA1185" s="10">
        <v>5</v>
      </c>
      <c r="DB1185" s="10">
        <v>4</v>
      </c>
      <c r="DC1185" s="10">
        <v>4</v>
      </c>
      <c r="DD1185" s="10">
        <v>4</v>
      </c>
      <c r="DE1185" s="10">
        <v>7</v>
      </c>
      <c r="DF1185" s="10">
        <v>5</v>
      </c>
      <c r="DG1185" s="10">
        <v>6</v>
      </c>
      <c r="DH1185" s="10">
        <v>7</v>
      </c>
      <c r="DI1185" s="10">
        <v>6</v>
      </c>
      <c r="DJ1185" s="10">
        <v>4</v>
      </c>
      <c r="DK1185" s="10">
        <v>4</v>
      </c>
      <c r="DL1185" s="10">
        <v>5</v>
      </c>
      <c r="DM1185" s="9" t="s">
        <v>154</v>
      </c>
      <c r="DN1185" s="10">
        <v>1995</v>
      </c>
      <c r="DO1185" s="9">
        <f t="shared" si="4"/>
        <v>26</v>
      </c>
      <c r="DP1185" s="9" t="s">
        <v>222</v>
      </c>
      <c r="DQ1185" s="9" t="s">
        <v>156</v>
      </c>
      <c r="DR1185" s="9" t="s">
        <v>170</v>
      </c>
      <c r="DS1185" s="9" t="s">
        <v>137</v>
      </c>
      <c r="DT1185" s="9" t="s">
        <v>181</v>
      </c>
      <c r="DU1185" s="9" t="s">
        <v>223</v>
      </c>
      <c r="DV1185" s="9" t="str">
        <f>VLOOKUP(DU1185,Metadata!$B$2:$C$7,2,FALSE)</f>
        <v>3 - 6 years</v>
      </c>
    </row>
    <row r="1186" spans="1:126">
      <c r="A1186" s="13">
        <v>1185</v>
      </c>
      <c r="B1186" s="9" t="s">
        <v>135</v>
      </c>
      <c r="C1186" s="9" t="str">
        <f>VLOOKUP(B1186,Metadata!$M$2:$N$6,2,FALSE)</f>
        <v>Permanent Employee</v>
      </c>
      <c r="D1186" s="9" t="s">
        <v>136</v>
      </c>
      <c r="E1186" s="9" t="s">
        <v>137</v>
      </c>
      <c r="F1186" s="9" t="s">
        <v>138</v>
      </c>
      <c r="G1186" s="9" t="s">
        <v>172</v>
      </c>
      <c r="H1186" s="9" t="str">
        <f>IF(G1186="","",VLOOKUP(G1186,Metadata!$J$2:$K$22,2,FALSE))</f>
        <v>Porto Metropolitan Area</v>
      </c>
      <c r="I1186" s="9" t="s">
        <v>138</v>
      </c>
      <c r="J1186" s="9" t="str">
        <f>IF(I1186="","",VLOOKUP(I1186,Metadata!$P$2:$Q$43,2,FALSE))</f>
        <v>Europe</v>
      </c>
      <c r="K1186" s="9" t="str">
        <f t="shared" si="0"/>
        <v>Portugal</v>
      </c>
      <c r="L1186" s="9" t="s">
        <v>172</v>
      </c>
      <c r="M1186" s="9" t="str">
        <f>IF(L1186="","",VLOOKUP(L1186,Metadata!$J$2:$K$22,2,FALSE))</f>
        <v>Porto Metropolitan Area</v>
      </c>
      <c r="N1186" s="9" t="s">
        <v>205</v>
      </c>
      <c r="O1186" s="9" t="s">
        <v>137</v>
      </c>
      <c r="P1186" s="9" t="s">
        <v>137</v>
      </c>
      <c r="Q1186" s="10" t="str">
        <f t="shared" si="1"/>
        <v>Full Office Job</v>
      </c>
      <c r="R1186" s="10">
        <v>4</v>
      </c>
      <c r="S1186" s="9" t="s">
        <v>143</v>
      </c>
      <c r="T1186" s="9" t="s">
        <v>137</v>
      </c>
      <c r="U1186" s="9" t="str">
        <f>IF(S1186&lt;&gt;"",S1186,IF(T1186&lt;&gt;"",VLOOKUP(T1186,Metadata!$S$2:$T$228,2,FALSE),""))</f>
        <v>Technical Team Leader</v>
      </c>
      <c r="V1186" s="9" t="s">
        <v>256</v>
      </c>
      <c r="W1186" s="9" t="s">
        <v>137</v>
      </c>
      <c r="X1186" s="9" t="s">
        <v>175</v>
      </c>
      <c r="Y1186" s="9" t="s">
        <v>137</v>
      </c>
      <c r="Z1186" s="9" t="s">
        <v>164</v>
      </c>
      <c r="AA1186" s="9" t="s">
        <v>165</v>
      </c>
      <c r="AB1186" s="9" t="s">
        <v>253</v>
      </c>
      <c r="AC1186" s="9" t="s">
        <v>147</v>
      </c>
      <c r="AD1186" s="9" t="s">
        <v>148</v>
      </c>
      <c r="AE1186" s="9" t="s">
        <v>194</v>
      </c>
      <c r="AF1186" s="9"/>
      <c r="AG1186" s="9" t="s">
        <v>166</v>
      </c>
      <c r="AH1186" s="9"/>
      <c r="AI1186" s="9"/>
      <c r="AJ1186" s="9"/>
      <c r="AK1186" s="9"/>
      <c r="AL1186" s="9"/>
      <c r="AM1186" s="9" t="s">
        <v>314</v>
      </c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 t="s">
        <v>284</v>
      </c>
      <c r="BC1186" s="9"/>
      <c r="BD1186" s="9"/>
      <c r="BE1186" s="9"/>
      <c r="BF1186" s="9"/>
      <c r="BG1186" s="9"/>
      <c r="BH1186" s="9"/>
      <c r="BI1186" s="9"/>
      <c r="BJ1186" s="9" t="s">
        <v>167</v>
      </c>
      <c r="BK1186" s="9"/>
      <c r="BL1186" s="9"/>
      <c r="BM1186" s="9"/>
      <c r="BN1186" s="9"/>
      <c r="BO1186" s="9"/>
      <c r="BP1186" s="9" t="s">
        <v>179</v>
      </c>
      <c r="BQ1186" s="9"/>
      <c r="BR1186" s="9" t="s">
        <v>247</v>
      </c>
      <c r="BS1186" s="9"/>
      <c r="BT1186" s="9"/>
      <c r="BU1186" s="9"/>
      <c r="BV1186" s="9"/>
      <c r="BW1186" s="9"/>
      <c r="BX1186" s="9"/>
      <c r="BY1186" s="9"/>
      <c r="BZ1186" s="9"/>
      <c r="CA1186" s="10"/>
      <c r="CB1186" s="10" t="str">
        <f t="shared" si="5"/>
        <v/>
      </c>
      <c r="CC1186" s="10"/>
      <c r="CD1186" s="9" t="str">
        <f t="shared" si="2"/>
        <v/>
      </c>
      <c r="CE1186" s="9" t="s">
        <v>168</v>
      </c>
      <c r="CF1186" s="9" t="s">
        <v>254</v>
      </c>
      <c r="CG1186" s="9">
        <f>IF(CF1186="","",VLOOKUP(CF1186,Metadata!$D$2:$H$20,2,FALSE))</f>
        <v>37500</v>
      </c>
      <c r="CH1186" s="9">
        <f>IF(CF1186="","",VLOOKUP(CF1186,Metadata!$D$2:$H$20,4,FALSE))</f>
        <v>35000</v>
      </c>
      <c r="CI1186" s="9">
        <f>IF(CF1186="","",VLOOKUP(CF1186,Metadata!$D$2:$H$20,5,FALSE))</f>
        <v>40000</v>
      </c>
      <c r="CJ1186" s="9">
        <f t="shared" si="3"/>
        <v>37500</v>
      </c>
      <c r="CK1186" s="9" t="s">
        <v>153</v>
      </c>
      <c r="CL1186" s="10">
        <v>6</v>
      </c>
      <c r="CM1186" s="10">
        <v>5</v>
      </c>
      <c r="CN1186" s="10">
        <v>5</v>
      </c>
      <c r="CO1186" s="10">
        <v>6</v>
      </c>
      <c r="CP1186" s="10">
        <v>7</v>
      </c>
      <c r="CQ1186" s="10">
        <v>7</v>
      </c>
      <c r="CR1186" s="10">
        <v>6</v>
      </c>
      <c r="CS1186" s="10">
        <v>4</v>
      </c>
      <c r="CT1186" s="10">
        <v>6</v>
      </c>
      <c r="CU1186" s="10">
        <v>7</v>
      </c>
      <c r="CV1186" s="10">
        <v>2</v>
      </c>
      <c r="CW1186" s="10">
        <v>2</v>
      </c>
      <c r="CX1186" s="10">
        <v>4</v>
      </c>
      <c r="CY1186" s="10">
        <v>5</v>
      </c>
      <c r="CZ1186" s="10">
        <v>5</v>
      </c>
      <c r="DA1186" s="10">
        <v>4</v>
      </c>
      <c r="DB1186" s="10">
        <v>5</v>
      </c>
      <c r="DC1186" s="10">
        <v>7</v>
      </c>
      <c r="DD1186" s="10">
        <v>2</v>
      </c>
      <c r="DE1186" s="10">
        <v>6</v>
      </c>
      <c r="DF1186" s="10">
        <v>6</v>
      </c>
      <c r="DG1186" s="10">
        <v>2</v>
      </c>
      <c r="DH1186" s="10">
        <v>3</v>
      </c>
      <c r="DI1186" s="10">
        <v>7</v>
      </c>
      <c r="DJ1186" s="10">
        <v>5</v>
      </c>
      <c r="DK1186" s="10">
        <v>5</v>
      </c>
      <c r="DL1186" s="10">
        <v>6</v>
      </c>
      <c r="DM1186" s="9" t="s">
        <v>529</v>
      </c>
      <c r="DN1186" s="10">
        <v>1979</v>
      </c>
      <c r="DO1186" s="9">
        <f t="shared" si="4"/>
        <v>42</v>
      </c>
      <c r="DP1186" s="9" t="s">
        <v>155</v>
      </c>
      <c r="DQ1186" s="9" t="s">
        <v>202</v>
      </c>
      <c r="DR1186" s="9" t="s">
        <v>170</v>
      </c>
      <c r="DS1186" s="9" t="s">
        <v>137</v>
      </c>
      <c r="DT1186" s="9" t="s">
        <v>181</v>
      </c>
      <c r="DU1186" s="9" t="s">
        <v>158</v>
      </c>
      <c r="DV1186" s="9" t="str">
        <f>VLOOKUP(DU1186,Metadata!$B$2:$C$7,2,FALSE)</f>
        <v>6+ years</v>
      </c>
    </row>
    <row r="1187" spans="1:126">
      <c r="A1187" s="13">
        <v>1186</v>
      </c>
      <c r="B1187" s="9" t="s">
        <v>135</v>
      </c>
      <c r="C1187" s="9" t="str">
        <f>VLOOKUP(B1187,Metadata!$M$2:$N$6,2,FALSE)</f>
        <v>Permanent Employee</v>
      </c>
      <c r="D1187" s="9" t="s">
        <v>159</v>
      </c>
      <c r="E1187" s="9" t="s">
        <v>137</v>
      </c>
      <c r="F1187" s="9" t="s">
        <v>138</v>
      </c>
      <c r="G1187" s="9" t="s">
        <v>140</v>
      </c>
      <c r="H1187" s="9" t="str">
        <f>IF(G1187="","",VLOOKUP(G1187,Metadata!$J$2:$K$22,2,FALSE))</f>
        <v>Lisbon Metropolitan Area</v>
      </c>
      <c r="I1187" s="9" t="s">
        <v>138</v>
      </c>
      <c r="J1187" s="9" t="str">
        <f>IF(I1187="","",VLOOKUP(I1187,Metadata!$P$2:$Q$43,2,FALSE))</f>
        <v>Europe</v>
      </c>
      <c r="K1187" s="9" t="str">
        <f t="shared" si="0"/>
        <v>Portugal</v>
      </c>
      <c r="L1187" s="9" t="s">
        <v>140</v>
      </c>
      <c r="M1187" s="9" t="str">
        <f>IF(L1187="","",VLOOKUP(L1187,Metadata!$J$2:$K$22,2,FALSE))</f>
        <v>Lisbon Metropolitan Area</v>
      </c>
      <c r="N1187" s="9" t="s">
        <v>141</v>
      </c>
      <c r="O1187" s="9" t="s">
        <v>137</v>
      </c>
      <c r="P1187" s="9" t="s">
        <v>142</v>
      </c>
      <c r="Q1187" s="10" t="str">
        <f t="shared" si="1"/>
        <v>Full Office Job</v>
      </c>
      <c r="R1187" s="10">
        <v>7</v>
      </c>
      <c r="S1187" s="9" t="s">
        <v>161</v>
      </c>
      <c r="T1187" s="9" t="s">
        <v>137</v>
      </c>
      <c r="U1187" s="9" t="str">
        <f>IF(S1187&lt;&gt;"",S1187,IF(T1187&lt;&gt;"",VLOOKUP(T1187,Metadata!$S$2:$T$228,2,FALSE),""))</f>
        <v>Full-Stack Developer</v>
      </c>
      <c r="V1187" s="9" t="s">
        <v>207</v>
      </c>
      <c r="W1187" s="9" t="s">
        <v>137</v>
      </c>
      <c r="X1187" s="9" t="s">
        <v>145</v>
      </c>
      <c r="Y1187" s="9" t="s">
        <v>137</v>
      </c>
      <c r="Z1187" s="9" t="s">
        <v>184</v>
      </c>
      <c r="AA1187" s="9" t="s">
        <v>165</v>
      </c>
      <c r="AB1187" s="9" t="s">
        <v>253</v>
      </c>
      <c r="AC1187" s="9" t="s">
        <v>147</v>
      </c>
      <c r="AD1187" s="9" t="s">
        <v>148</v>
      </c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 t="s">
        <v>199</v>
      </c>
      <c r="BM1187" s="9"/>
      <c r="BN1187" s="9"/>
      <c r="BO1187" s="9"/>
      <c r="BP1187" s="9"/>
      <c r="BQ1187" s="9" t="s">
        <v>219</v>
      </c>
      <c r="BR1187" s="9"/>
      <c r="BS1187" s="9" t="s">
        <v>200</v>
      </c>
      <c r="BT1187" s="9"/>
      <c r="BU1187" s="9"/>
      <c r="BV1187" s="9"/>
      <c r="BW1187" s="9"/>
      <c r="BX1187" s="9"/>
      <c r="BY1187" s="9"/>
      <c r="BZ1187" s="9"/>
      <c r="CA1187" s="10"/>
      <c r="CB1187" s="10" t="str">
        <f t="shared" si="5"/>
        <v/>
      </c>
      <c r="CC1187" s="10"/>
      <c r="CD1187" s="9" t="str">
        <f t="shared" si="2"/>
        <v/>
      </c>
      <c r="CE1187" s="9" t="s">
        <v>151</v>
      </c>
      <c r="CF1187" s="9" t="s">
        <v>220</v>
      </c>
      <c r="CG1187" s="9">
        <f>IF(CF1187="","",VLOOKUP(CF1187,Metadata!$D$2:$H$20,2,FALSE))</f>
        <v>27500</v>
      </c>
      <c r="CH1187" s="9">
        <f>IF(CF1187="","",VLOOKUP(CF1187,Metadata!$D$2:$H$20,4,FALSE))</f>
        <v>25000</v>
      </c>
      <c r="CI1187" s="9">
        <f>IF(CF1187="","",VLOOKUP(CF1187,Metadata!$D$2:$H$20,5,FALSE))</f>
        <v>30000</v>
      </c>
      <c r="CJ1187" s="9">
        <f t="shared" si="3"/>
        <v>27500</v>
      </c>
      <c r="CK1187" s="9" t="s">
        <v>201</v>
      </c>
      <c r="CL1187" s="10">
        <v>3</v>
      </c>
      <c r="CM1187" s="10">
        <v>5</v>
      </c>
      <c r="CN1187" s="10">
        <v>6</v>
      </c>
      <c r="CO1187" s="10">
        <v>5</v>
      </c>
      <c r="CP1187" s="10">
        <v>7</v>
      </c>
      <c r="CQ1187" s="10">
        <v>7</v>
      </c>
      <c r="CR1187" s="10">
        <v>7</v>
      </c>
      <c r="CS1187" s="10">
        <v>6</v>
      </c>
      <c r="CT1187" s="10">
        <v>6</v>
      </c>
      <c r="CU1187" s="10">
        <v>7</v>
      </c>
      <c r="CV1187" s="10">
        <v>6</v>
      </c>
      <c r="CW1187" s="10">
        <v>4</v>
      </c>
      <c r="CX1187" s="10">
        <v>6</v>
      </c>
      <c r="CY1187" s="10">
        <v>4</v>
      </c>
      <c r="CZ1187" s="10">
        <v>6</v>
      </c>
      <c r="DA1187" s="10">
        <v>5</v>
      </c>
      <c r="DB1187" s="10">
        <v>6</v>
      </c>
      <c r="DC1187" s="10">
        <v>6</v>
      </c>
      <c r="DD1187" s="10">
        <v>4</v>
      </c>
      <c r="DE1187" s="10">
        <v>6</v>
      </c>
      <c r="DF1187" s="10">
        <v>6</v>
      </c>
      <c r="DG1187" s="10">
        <v>4</v>
      </c>
      <c r="DH1187" s="10">
        <v>4</v>
      </c>
      <c r="DI1187" s="10">
        <v>6</v>
      </c>
      <c r="DJ1187" s="10">
        <v>4</v>
      </c>
      <c r="DK1187" s="10">
        <v>6</v>
      </c>
      <c r="DL1187" s="10">
        <v>5</v>
      </c>
      <c r="DM1187" s="9" t="s">
        <v>154</v>
      </c>
      <c r="DN1187" s="10">
        <v>1990</v>
      </c>
      <c r="DO1187" s="9">
        <f t="shared" si="4"/>
        <v>31</v>
      </c>
      <c r="DP1187" s="9" t="s">
        <v>155</v>
      </c>
      <c r="DQ1187" s="9" t="s">
        <v>202</v>
      </c>
      <c r="DR1187" s="9" t="s">
        <v>157</v>
      </c>
      <c r="DS1187" s="9" t="s">
        <v>137</v>
      </c>
      <c r="DT1187" s="9" t="s">
        <v>181</v>
      </c>
      <c r="DU1187" s="9" t="s">
        <v>223</v>
      </c>
      <c r="DV1187" s="9" t="str">
        <f>VLOOKUP(DU1187,Metadata!$B$2:$C$7,2,FALSE)</f>
        <v>3 - 6 years</v>
      </c>
    </row>
    <row r="1188" spans="1:126">
      <c r="A1188" s="13">
        <v>1187</v>
      </c>
      <c r="B1188" s="9" t="s">
        <v>135</v>
      </c>
      <c r="C1188" s="9" t="str">
        <f>VLOOKUP(B1188,Metadata!$M$2:$N$6,2,FALSE)</f>
        <v>Permanent Employee</v>
      </c>
      <c r="D1188" s="9" t="s">
        <v>136</v>
      </c>
      <c r="E1188" s="9" t="s">
        <v>137</v>
      </c>
      <c r="F1188" s="9" t="s">
        <v>138</v>
      </c>
      <c r="G1188" s="9" t="s">
        <v>140</v>
      </c>
      <c r="H1188" s="9" t="str">
        <f>IF(G1188="","",VLOOKUP(G1188,Metadata!$J$2:$K$22,2,FALSE))</f>
        <v>Lisbon Metropolitan Area</v>
      </c>
      <c r="I1188" s="9" t="s">
        <v>138</v>
      </c>
      <c r="J1188" s="9" t="str">
        <f>IF(I1188="","",VLOOKUP(I1188,Metadata!$P$2:$Q$43,2,FALSE))</f>
        <v>Europe</v>
      </c>
      <c r="K1188" s="9" t="str">
        <f t="shared" si="0"/>
        <v>Portugal</v>
      </c>
      <c r="L1188" s="9" t="s">
        <v>140</v>
      </c>
      <c r="M1188" s="9" t="str">
        <f>IF(L1188="","",VLOOKUP(L1188,Metadata!$J$2:$K$22,2,FALSE))</f>
        <v>Lisbon Metropolitan Area</v>
      </c>
      <c r="N1188" s="9" t="s">
        <v>205</v>
      </c>
      <c r="O1188" s="9" t="s">
        <v>137</v>
      </c>
      <c r="P1188" s="9" t="s">
        <v>137</v>
      </c>
      <c r="Q1188" s="10" t="str">
        <f t="shared" si="1"/>
        <v>Full Office Job</v>
      </c>
      <c r="R1188" s="10">
        <v>6</v>
      </c>
      <c r="S1188" s="9" t="s">
        <v>161</v>
      </c>
      <c r="T1188" s="9" t="s">
        <v>137</v>
      </c>
      <c r="U1188" s="9" t="str">
        <f>IF(S1188&lt;&gt;"",S1188,IF(T1188&lt;&gt;"",VLOOKUP(T1188,Metadata!$S$2:$T$228,2,FALSE),""))</f>
        <v>Full-Stack Developer</v>
      </c>
      <c r="V1188" s="9" t="s">
        <v>207</v>
      </c>
      <c r="W1188" s="9" t="s">
        <v>137</v>
      </c>
      <c r="X1188" s="9" t="s">
        <v>208</v>
      </c>
      <c r="Y1188" s="9" t="s">
        <v>137</v>
      </c>
      <c r="Z1188" s="9" t="s">
        <v>146</v>
      </c>
      <c r="AA1188" s="9" t="s">
        <v>165</v>
      </c>
      <c r="AB1188" s="9" t="s">
        <v>253</v>
      </c>
      <c r="AC1188" s="9" t="s">
        <v>147</v>
      </c>
      <c r="AD1188" s="9" t="s">
        <v>148</v>
      </c>
      <c r="AE1188" s="9" t="s">
        <v>194</v>
      </c>
      <c r="AF1188" s="9"/>
      <c r="AG1188" s="9"/>
      <c r="AH1188" s="9"/>
      <c r="AI1188" s="9"/>
      <c r="AJ1188" s="9" t="s">
        <v>185</v>
      </c>
      <c r="AK1188" s="9"/>
      <c r="AL1188" s="9"/>
      <c r="AM1188" s="9"/>
      <c r="AN1188" s="9" t="s">
        <v>195</v>
      </c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 t="s">
        <v>167</v>
      </c>
      <c r="BK1188" s="9" t="s">
        <v>198</v>
      </c>
      <c r="BL1188" s="9" t="s">
        <v>199</v>
      </c>
      <c r="BM1188" s="9"/>
      <c r="BN1188" s="9"/>
      <c r="BO1188" s="9"/>
      <c r="BP1188" s="9"/>
      <c r="BQ1188" s="9" t="s">
        <v>219</v>
      </c>
      <c r="BR1188" s="9"/>
      <c r="BS1188" s="9"/>
      <c r="BT1188" s="9"/>
      <c r="BU1188" s="9"/>
      <c r="BV1188" s="9"/>
      <c r="BW1188" s="9"/>
      <c r="BX1188" s="9"/>
      <c r="BY1188" s="9"/>
      <c r="BZ1188" s="9"/>
      <c r="CA1188" s="10"/>
      <c r="CB1188" s="10" t="str">
        <f t="shared" si="5"/>
        <v/>
      </c>
      <c r="CC1188" s="10"/>
      <c r="CD1188" s="9" t="str">
        <f t="shared" si="2"/>
        <v/>
      </c>
      <c r="CE1188" s="9" t="s">
        <v>168</v>
      </c>
      <c r="CF1188" s="9" t="s">
        <v>225</v>
      </c>
      <c r="CG1188" s="9">
        <f>IF(CF1188="","",VLOOKUP(CF1188,Metadata!$D$2:$H$20,2,FALSE))</f>
        <v>22500</v>
      </c>
      <c r="CH1188" s="9">
        <f>IF(CF1188="","",VLOOKUP(CF1188,Metadata!$D$2:$H$20,4,FALSE))</f>
        <v>20000</v>
      </c>
      <c r="CI1188" s="9">
        <f>IF(CF1188="","",VLOOKUP(CF1188,Metadata!$D$2:$H$20,5,FALSE))</f>
        <v>25000</v>
      </c>
      <c r="CJ1188" s="9">
        <f t="shared" si="3"/>
        <v>22500</v>
      </c>
      <c r="CK1188" s="9" t="s">
        <v>221</v>
      </c>
      <c r="CL1188" s="10">
        <v>4</v>
      </c>
      <c r="CM1188" s="10">
        <v>4</v>
      </c>
      <c r="CN1188" s="10">
        <v>7</v>
      </c>
      <c r="CO1188" s="10">
        <v>5</v>
      </c>
      <c r="CP1188" s="10">
        <v>5</v>
      </c>
      <c r="CQ1188" s="10">
        <v>4</v>
      </c>
      <c r="CR1188" s="10">
        <v>6</v>
      </c>
      <c r="CS1188" s="10">
        <v>4</v>
      </c>
      <c r="CT1188" s="10">
        <v>5</v>
      </c>
      <c r="CU1188" s="10">
        <v>5</v>
      </c>
      <c r="CV1188" s="10">
        <v>4</v>
      </c>
      <c r="CW1188" s="10">
        <v>5</v>
      </c>
      <c r="CX1188" s="10">
        <v>5</v>
      </c>
      <c r="CY1188" s="10">
        <v>5</v>
      </c>
      <c r="CZ1188" s="10">
        <v>5</v>
      </c>
      <c r="DA1188" s="10">
        <v>4</v>
      </c>
      <c r="DB1188" s="10">
        <v>5</v>
      </c>
      <c r="DC1188" s="10">
        <v>5</v>
      </c>
      <c r="DD1188" s="10">
        <v>4</v>
      </c>
      <c r="DE1188" s="10">
        <v>5</v>
      </c>
      <c r="DF1188" s="10">
        <v>5</v>
      </c>
      <c r="DG1188" s="10">
        <v>5</v>
      </c>
      <c r="DH1188" s="10">
        <v>4</v>
      </c>
      <c r="DI1188" s="10">
        <v>4</v>
      </c>
      <c r="DJ1188" s="10">
        <v>4</v>
      </c>
      <c r="DK1188" s="10">
        <v>4</v>
      </c>
      <c r="DL1188" s="10">
        <v>4</v>
      </c>
      <c r="DM1188" s="9" t="s">
        <v>154</v>
      </c>
      <c r="DN1188" s="10">
        <v>1995</v>
      </c>
      <c r="DO1188" s="9">
        <f t="shared" si="4"/>
        <v>26</v>
      </c>
      <c r="DP1188" s="9" t="s">
        <v>155</v>
      </c>
      <c r="DQ1188" s="9" t="s">
        <v>156</v>
      </c>
      <c r="DR1188" s="9" t="s">
        <v>157</v>
      </c>
      <c r="DS1188" s="9" t="s">
        <v>137</v>
      </c>
      <c r="DT1188" s="9" t="s">
        <v>181</v>
      </c>
      <c r="DU1188" s="9" t="s">
        <v>168</v>
      </c>
      <c r="DV1188" s="9" t="str">
        <f>VLOOKUP(DU1188,Metadata!$B$2:$C$7,2,FALSE)</f>
        <v>0 - 3 years</v>
      </c>
    </row>
    <row r="1189" spans="1:126">
      <c r="A1189" s="13">
        <v>1188</v>
      </c>
      <c r="B1189" s="9" t="s">
        <v>135</v>
      </c>
      <c r="C1189" s="9" t="str">
        <f>VLOOKUP(B1189,Metadata!$M$2:$N$6,2,FALSE)</f>
        <v>Permanent Employee</v>
      </c>
      <c r="D1189" s="9" t="s">
        <v>136</v>
      </c>
      <c r="E1189" s="9" t="s">
        <v>137</v>
      </c>
      <c r="F1189" s="9" t="s">
        <v>138</v>
      </c>
      <c r="G1189" s="9" t="s">
        <v>172</v>
      </c>
      <c r="H1189" s="9" t="str">
        <f>IF(G1189="","",VLOOKUP(G1189,Metadata!$J$2:$K$22,2,FALSE))</f>
        <v>Porto Metropolitan Area</v>
      </c>
      <c r="I1189" s="9" t="s">
        <v>138</v>
      </c>
      <c r="J1189" s="9" t="str">
        <f>IF(I1189="","",VLOOKUP(I1189,Metadata!$P$2:$Q$43,2,FALSE))</f>
        <v>Europe</v>
      </c>
      <c r="K1189" s="9" t="str">
        <f t="shared" si="0"/>
        <v>Portugal</v>
      </c>
      <c r="L1189" s="9" t="s">
        <v>172</v>
      </c>
      <c r="M1189" s="9" t="str">
        <f>IF(L1189="","",VLOOKUP(L1189,Metadata!$J$2:$K$22,2,FALSE))</f>
        <v>Porto Metropolitan Area</v>
      </c>
      <c r="N1189" s="9" t="s">
        <v>214</v>
      </c>
      <c r="O1189" s="9" t="s">
        <v>136</v>
      </c>
      <c r="P1189" s="9" t="s">
        <v>191</v>
      </c>
      <c r="Q1189" s="10" t="str">
        <f t="shared" si="1"/>
        <v>Remote Job (full or flexible)</v>
      </c>
      <c r="R1189" s="10">
        <v>3</v>
      </c>
      <c r="S1189" s="9" t="s">
        <v>216</v>
      </c>
      <c r="T1189" s="9" t="s">
        <v>137</v>
      </c>
      <c r="U1189" s="9" t="str">
        <f>IF(S1189&lt;&gt;"",S1189,IF(T1189&lt;&gt;"",VLOOKUP(T1189,Metadata!$S$2:$T$228,2,FALSE),""))</f>
        <v>Front-End Developer</v>
      </c>
      <c r="V1189" s="9" t="s">
        <v>279</v>
      </c>
      <c r="W1189" s="9" t="s">
        <v>137</v>
      </c>
      <c r="X1189" s="9" t="s">
        <v>145</v>
      </c>
      <c r="Y1189" s="9" t="s">
        <v>137</v>
      </c>
      <c r="Z1189" s="9" t="s">
        <v>146</v>
      </c>
      <c r="AA1189" s="9" t="s">
        <v>165</v>
      </c>
      <c r="AB1189" s="9" t="s">
        <v>137</v>
      </c>
      <c r="AC1189" s="9"/>
      <c r="AD1189" s="9"/>
      <c r="AE1189" s="9"/>
      <c r="AF1189" s="9"/>
      <c r="AG1189" s="9"/>
      <c r="AH1189" s="9"/>
      <c r="AI1189" s="9"/>
      <c r="AJ1189" s="9" t="s">
        <v>185</v>
      </c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 t="s">
        <v>178</v>
      </c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 t="s">
        <v>199</v>
      </c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10"/>
      <c r="CB1189" s="10" t="str">
        <f t="shared" si="5"/>
        <v/>
      </c>
      <c r="CC1189" s="10"/>
      <c r="CD1189" s="9" t="str">
        <f t="shared" si="2"/>
        <v/>
      </c>
      <c r="CE1189" s="9" t="s">
        <v>232</v>
      </c>
      <c r="CF1189" s="9" t="s">
        <v>188</v>
      </c>
      <c r="CG1189" s="9">
        <f>IF(CF1189="","",VLOOKUP(CF1189,Metadata!$D$2:$H$20,2,FALSE))</f>
        <v>17500</v>
      </c>
      <c r="CH1189" s="9">
        <f>IF(CF1189="","",VLOOKUP(CF1189,Metadata!$D$2:$H$20,4,FALSE))</f>
        <v>15000</v>
      </c>
      <c r="CI1189" s="9">
        <f>IF(CF1189="","",VLOOKUP(CF1189,Metadata!$D$2:$H$20,5,FALSE))</f>
        <v>20000</v>
      </c>
      <c r="CJ1189" s="9">
        <f t="shared" si="3"/>
        <v>17500</v>
      </c>
      <c r="CK1189" s="9" t="s">
        <v>153</v>
      </c>
      <c r="CL1189" s="10">
        <v>7</v>
      </c>
      <c r="CM1189" s="10">
        <v>1</v>
      </c>
      <c r="CN1189" s="10">
        <v>7</v>
      </c>
      <c r="CO1189" s="10">
        <v>7</v>
      </c>
      <c r="CP1189" s="10">
        <v>7</v>
      </c>
      <c r="CQ1189" s="10">
        <v>7</v>
      </c>
      <c r="CR1189" s="10">
        <v>7</v>
      </c>
      <c r="CS1189" s="10">
        <v>7</v>
      </c>
      <c r="CT1189" s="10">
        <v>7</v>
      </c>
      <c r="CU1189" s="10">
        <v>7</v>
      </c>
      <c r="CV1189" s="10">
        <v>7</v>
      </c>
      <c r="CW1189" s="10">
        <v>4</v>
      </c>
      <c r="CX1189" s="10">
        <v>5</v>
      </c>
      <c r="CY1189" s="10">
        <v>5</v>
      </c>
      <c r="CZ1189" s="10">
        <v>5</v>
      </c>
      <c r="DA1189" s="10">
        <v>7</v>
      </c>
      <c r="DB1189" s="10">
        <v>7</v>
      </c>
      <c r="DC1189" s="10">
        <v>7</v>
      </c>
      <c r="DD1189" s="10">
        <v>7</v>
      </c>
      <c r="DE1189" s="10">
        <v>7</v>
      </c>
      <c r="DF1189" s="10">
        <v>7</v>
      </c>
      <c r="DG1189" s="10">
        <v>7</v>
      </c>
      <c r="DH1189" s="10">
        <v>7</v>
      </c>
      <c r="DI1189" s="10">
        <v>7</v>
      </c>
      <c r="DJ1189" s="10">
        <v>6</v>
      </c>
      <c r="DK1189" s="10">
        <v>7</v>
      </c>
      <c r="DL1189" s="10">
        <v>7</v>
      </c>
      <c r="DM1189" s="9" t="s">
        <v>154</v>
      </c>
      <c r="DN1189" s="10">
        <v>1994</v>
      </c>
      <c r="DO1189" s="9">
        <f t="shared" si="4"/>
        <v>27</v>
      </c>
      <c r="DP1189" s="9" t="s">
        <v>155</v>
      </c>
      <c r="DQ1189" s="9" t="s">
        <v>202</v>
      </c>
      <c r="DR1189" s="9" t="s">
        <v>170</v>
      </c>
      <c r="DS1189" s="9" t="s">
        <v>137</v>
      </c>
      <c r="DT1189" s="9" t="s">
        <v>181</v>
      </c>
      <c r="DU1189" s="9" t="s">
        <v>233</v>
      </c>
      <c r="DV1189" s="9" t="str">
        <f>VLOOKUP(DU1189,Metadata!$B$2:$C$7,2,FALSE)</f>
        <v>0 - 3 years</v>
      </c>
    </row>
    <row r="1190" spans="1:126">
      <c r="A1190" s="13">
        <v>1189</v>
      </c>
      <c r="B1190" s="9" t="s">
        <v>135</v>
      </c>
      <c r="C1190" s="9" t="str">
        <f>VLOOKUP(B1190,Metadata!$M$2:$N$6,2,FALSE)</f>
        <v>Permanent Employee</v>
      </c>
      <c r="D1190" s="9" t="s">
        <v>159</v>
      </c>
      <c r="E1190" s="9" t="s">
        <v>137</v>
      </c>
      <c r="F1190" s="9" t="s">
        <v>138</v>
      </c>
      <c r="G1190" s="9" t="s">
        <v>283</v>
      </c>
      <c r="H1190" s="9" t="str">
        <f>IF(G1190="","",VLOOKUP(G1190,Metadata!$J$2:$K$22,2,FALSE))</f>
        <v>Lisbon Metropolitan Area</v>
      </c>
      <c r="I1190" s="9" t="s">
        <v>138</v>
      </c>
      <c r="J1190" s="9" t="str">
        <f>IF(I1190="","",VLOOKUP(I1190,Metadata!$P$2:$Q$43,2,FALSE))</f>
        <v>Europe</v>
      </c>
      <c r="K1190" s="9" t="str">
        <f t="shared" si="0"/>
        <v>Portugal</v>
      </c>
      <c r="L1190" s="9" t="s">
        <v>140</v>
      </c>
      <c r="M1190" s="9" t="str">
        <f>IF(L1190="","",VLOOKUP(L1190,Metadata!$J$2:$K$22,2,FALSE))</f>
        <v>Lisbon Metropolitan Area</v>
      </c>
      <c r="N1190" s="9" t="s">
        <v>214</v>
      </c>
      <c r="O1190" s="9" t="s">
        <v>278</v>
      </c>
      <c r="P1190" s="9" t="s">
        <v>142</v>
      </c>
      <c r="Q1190" s="10" t="str">
        <f t="shared" si="1"/>
        <v>Full Office Job</v>
      </c>
      <c r="R1190" s="10">
        <v>3</v>
      </c>
      <c r="S1190" s="9" t="s">
        <v>319</v>
      </c>
      <c r="T1190" s="9" t="s">
        <v>137</v>
      </c>
      <c r="U1190" s="9" t="str">
        <f>IF(S1190&lt;&gt;"",S1190,IF(T1190&lt;&gt;"",VLOOKUP(T1190,Metadata!$S$2:$T$228,2,FALSE),""))</f>
        <v>CTO</v>
      </c>
      <c r="V1190" s="9" t="s">
        <v>207</v>
      </c>
      <c r="W1190" s="9" t="s">
        <v>137</v>
      </c>
      <c r="X1190" s="9" t="s">
        <v>208</v>
      </c>
      <c r="Y1190" s="9" t="s">
        <v>137</v>
      </c>
      <c r="Z1190" s="9" t="s">
        <v>184</v>
      </c>
      <c r="AA1190" s="9" t="s">
        <v>137</v>
      </c>
      <c r="AB1190" s="9" t="s">
        <v>137</v>
      </c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 t="s">
        <v>150</v>
      </c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 t="s">
        <v>150</v>
      </c>
      <c r="BZ1190" s="9" t="s">
        <v>137</v>
      </c>
      <c r="CA1190" s="10"/>
      <c r="CB1190" s="10" t="str">
        <f t="shared" si="5"/>
        <v/>
      </c>
      <c r="CC1190" s="10"/>
      <c r="CD1190" s="9" t="str">
        <f t="shared" si="2"/>
        <v/>
      </c>
      <c r="CE1190" s="9" t="s">
        <v>168</v>
      </c>
      <c r="CF1190" s="9" t="s">
        <v>588</v>
      </c>
      <c r="CG1190" s="9">
        <f>IF(CF1190="","",VLOOKUP(CF1190,Metadata!$D$2:$H$20,2,FALSE))</f>
        <v>87500</v>
      </c>
      <c r="CH1190" s="9">
        <f>IF(CF1190="","",VLOOKUP(CF1190,Metadata!$D$2:$H$20,4,FALSE))</f>
        <v>85000</v>
      </c>
      <c r="CI1190" s="9">
        <f>IF(CF1190="","",VLOOKUP(CF1190,Metadata!$D$2:$H$20,5,FALSE))</f>
        <v>90000</v>
      </c>
      <c r="CJ1190" s="9">
        <f t="shared" si="3"/>
        <v>87500</v>
      </c>
      <c r="CK1190" s="9" t="s">
        <v>153</v>
      </c>
      <c r="CL1190" s="10">
        <v>6</v>
      </c>
      <c r="CM1190" s="10">
        <v>2</v>
      </c>
      <c r="CN1190" s="10">
        <v>7</v>
      </c>
      <c r="CO1190" s="10">
        <v>4</v>
      </c>
      <c r="CP1190" s="10">
        <v>4</v>
      </c>
      <c r="CQ1190" s="10">
        <v>6</v>
      </c>
      <c r="CR1190" s="10">
        <v>5</v>
      </c>
      <c r="CS1190" s="10">
        <v>7</v>
      </c>
      <c r="CT1190" s="10">
        <v>7</v>
      </c>
      <c r="CU1190" s="10">
        <v>2</v>
      </c>
      <c r="CV1190" s="10">
        <v>6</v>
      </c>
      <c r="CW1190" s="10">
        <v>3</v>
      </c>
      <c r="CX1190" s="10">
        <v>2</v>
      </c>
      <c r="CY1190" s="10">
        <v>3</v>
      </c>
      <c r="CZ1190" s="10">
        <v>6</v>
      </c>
      <c r="DA1190" s="10">
        <v>4</v>
      </c>
      <c r="DB1190" s="10">
        <v>6</v>
      </c>
      <c r="DC1190" s="10">
        <v>7</v>
      </c>
      <c r="DD1190" s="10">
        <v>1</v>
      </c>
      <c r="DE1190" s="10">
        <v>5</v>
      </c>
      <c r="DF1190" s="10">
        <v>1</v>
      </c>
      <c r="DG1190" s="10">
        <v>7</v>
      </c>
      <c r="DH1190" s="10">
        <v>7</v>
      </c>
      <c r="DI1190" s="10">
        <v>7</v>
      </c>
      <c r="DJ1190" s="10">
        <v>1</v>
      </c>
      <c r="DK1190" s="10">
        <v>7</v>
      </c>
      <c r="DL1190" s="10">
        <v>6</v>
      </c>
      <c r="DM1190" s="9" t="s">
        <v>154</v>
      </c>
      <c r="DN1190" s="10">
        <v>1973</v>
      </c>
      <c r="DO1190" s="9">
        <f t="shared" si="4"/>
        <v>48</v>
      </c>
      <c r="DP1190" s="9" t="s">
        <v>155</v>
      </c>
      <c r="DQ1190" s="9" t="s">
        <v>156</v>
      </c>
      <c r="DR1190" s="9" t="s">
        <v>157</v>
      </c>
      <c r="DS1190" s="9" t="s">
        <v>137</v>
      </c>
      <c r="DT1190" s="9" t="s">
        <v>181</v>
      </c>
      <c r="DU1190" s="9" t="s">
        <v>158</v>
      </c>
      <c r="DV1190" s="9" t="str">
        <f>VLOOKUP(DU1190,Metadata!$B$2:$C$7,2,FALSE)</f>
        <v>6+ years</v>
      </c>
    </row>
    <row r="1191" spans="1:126">
      <c r="A1191" s="13">
        <v>1190</v>
      </c>
      <c r="B1191" s="9" t="s">
        <v>135</v>
      </c>
      <c r="C1191" s="9" t="str">
        <f>VLOOKUP(B1191,Metadata!$M$2:$N$6,2,FALSE)</f>
        <v>Permanent Employee</v>
      </c>
      <c r="D1191" s="9" t="s">
        <v>136</v>
      </c>
      <c r="E1191" s="9" t="s">
        <v>137</v>
      </c>
      <c r="F1191" s="9" t="s">
        <v>138</v>
      </c>
      <c r="G1191" s="9" t="s">
        <v>172</v>
      </c>
      <c r="H1191" s="9" t="str">
        <f>IF(G1191="","",VLOOKUP(G1191,Metadata!$J$2:$K$22,2,FALSE))</f>
        <v>Porto Metropolitan Area</v>
      </c>
      <c r="I1191" s="9" t="s">
        <v>138</v>
      </c>
      <c r="J1191" s="9" t="str">
        <f>IF(I1191="","",VLOOKUP(I1191,Metadata!$P$2:$Q$43,2,FALSE))</f>
        <v>Europe</v>
      </c>
      <c r="K1191" s="9" t="str">
        <f t="shared" si="0"/>
        <v>Portugal</v>
      </c>
      <c r="L1191" s="9" t="s">
        <v>140</v>
      </c>
      <c r="M1191" s="9" t="str">
        <f>IF(L1191="","",VLOOKUP(L1191,Metadata!$J$2:$K$22,2,FALSE))</f>
        <v>Lisbon Metropolitan Area</v>
      </c>
      <c r="N1191" s="9" t="s">
        <v>141</v>
      </c>
      <c r="O1191" s="9" t="s">
        <v>137</v>
      </c>
      <c r="P1191" s="9" t="s">
        <v>142</v>
      </c>
      <c r="Q1191" s="10" t="str">
        <f t="shared" si="1"/>
        <v>Full Office Job</v>
      </c>
      <c r="R1191" s="10">
        <v>6</v>
      </c>
      <c r="S1191" s="9" t="s">
        <v>192</v>
      </c>
      <c r="T1191" s="9" t="s">
        <v>137</v>
      </c>
      <c r="U1191" s="9" t="str">
        <f>IF(S1191&lt;&gt;"",S1191,IF(T1191&lt;&gt;"",VLOOKUP(T1191,Metadata!$S$2:$T$228,2,FALSE),""))</f>
        <v>Back-End Developer</v>
      </c>
      <c r="V1191" s="9" t="s">
        <v>207</v>
      </c>
      <c r="W1191" s="9" t="s">
        <v>137</v>
      </c>
      <c r="X1191" s="9" t="s">
        <v>163</v>
      </c>
      <c r="Y1191" s="9" t="s">
        <v>137</v>
      </c>
      <c r="Z1191" s="9" t="s">
        <v>262</v>
      </c>
      <c r="AA1191" s="9" t="s">
        <v>137</v>
      </c>
      <c r="AB1191" s="9" t="s">
        <v>137</v>
      </c>
      <c r="AC1191" s="9" t="s">
        <v>147</v>
      </c>
      <c r="AD1191" s="9" t="s">
        <v>148</v>
      </c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 t="s">
        <v>284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 t="s">
        <v>219</v>
      </c>
      <c r="BR1191" s="9"/>
      <c r="BS1191" s="9"/>
      <c r="BT1191" s="9"/>
      <c r="BU1191" s="9"/>
      <c r="BV1191" s="9"/>
      <c r="BW1191" s="9"/>
      <c r="BX1191" s="9"/>
      <c r="BY1191" s="9"/>
      <c r="BZ1191" s="9"/>
      <c r="CA1191" s="10"/>
      <c r="CB1191" s="10" t="str">
        <f t="shared" si="5"/>
        <v/>
      </c>
      <c r="CC1191" s="10"/>
      <c r="CD1191" s="9" t="str">
        <f t="shared" si="2"/>
        <v/>
      </c>
      <c r="CE1191" s="9" t="s">
        <v>232</v>
      </c>
      <c r="CF1191" s="9" t="s">
        <v>152</v>
      </c>
      <c r="CG1191" s="9">
        <f>IF(CF1191="","",VLOOKUP(CF1191,Metadata!$D$2:$H$20,2,FALSE))</f>
        <v>32500</v>
      </c>
      <c r="CH1191" s="9">
        <f>IF(CF1191="","",VLOOKUP(CF1191,Metadata!$D$2:$H$20,4,FALSE))</f>
        <v>30000</v>
      </c>
      <c r="CI1191" s="9">
        <f>IF(CF1191="","",VLOOKUP(CF1191,Metadata!$D$2:$H$20,5,FALSE))</f>
        <v>35000</v>
      </c>
      <c r="CJ1191" s="9">
        <f t="shared" si="3"/>
        <v>32500</v>
      </c>
      <c r="CK1191" s="9" t="s">
        <v>221</v>
      </c>
      <c r="CL1191" s="10">
        <v>3</v>
      </c>
      <c r="CM1191" s="10">
        <v>3</v>
      </c>
      <c r="CN1191" s="10">
        <v>7</v>
      </c>
      <c r="CO1191" s="10">
        <v>7</v>
      </c>
      <c r="CP1191" s="10">
        <v>5</v>
      </c>
      <c r="CQ1191" s="10">
        <v>7</v>
      </c>
      <c r="CR1191" s="10">
        <v>6</v>
      </c>
      <c r="CS1191" s="10">
        <v>1</v>
      </c>
      <c r="CT1191" s="10">
        <v>5</v>
      </c>
      <c r="CU1191" s="10">
        <v>7</v>
      </c>
      <c r="CV1191" s="10">
        <v>7</v>
      </c>
      <c r="CW1191" s="10">
        <v>5</v>
      </c>
      <c r="CX1191" s="10">
        <v>7</v>
      </c>
      <c r="CY1191" s="10">
        <v>7</v>
      </c>
      <c r="CZ1191" s="10">
        <v>7</v>
      </c>
      <c r="DA1191" s="10">
        <v>7</v>
      </c>
      <c r="DB1191" s="10">
        <v>7</v>
      </c>
      <c r="DC1191" s="10">
        <v>7</v>
      </c>
      <c r="DD1191" s="10">
        <v>4</v>
      </c>
      <c r="DE1191" s="10">
        <v>7</v>
      </c>
      <c r="DF1191" s="10">
        <v>6</v>
      </c>
      <c r="DG1191" s="10">
        <v>7</v>
      </c>
      <c r="DH1191" s="10">
        <v>4</v>
      </c>
      <c r="DI1191" s="10">
        <v>7</v>
      </c>
      <c r="DJ1191" s="10">
        <v>4</v>
      </c>
      <c r="DK1191" s="10">
        <v>7</v>
      </c>
      <c r="DL1191" s="10">
        <v>7</v>
      </c>
      <c r="DM1191" s="9" t="s">
        <v>296</v>
      </c>
      <c r="DN1191" s="10">
        <v>1995</v>
      </c>
      <c r="DO1191" s="9">
        <f t="shared" si="4"/>
        <v>26</v>
      </c>
      <c r="DP1191" s="9" t="s">
        <v>155</v>
      </c>
      <c r="DQ1191" s="9" t="s">
        <v>156</v>
      </c>
      <c r="DR1191" s="9" t="s">
        <v>157</v>
      </c>
      <c r="DS1191" s="9" t="s">
        <v>137</v>
      </c>
      <c r="DT1191" s="9" t="s">
        <v>181</v>
      </c>
      <c r="DU1191" s="9" t="s">
        <v>203</v>
      </c>
      <c r="DV1191" s="9" t="str">
        <f>VLOOKUP(DU1191,Metadata!$B$2:$C$7,2,FALSE)</f>
        <v>6+ years</v>
      </c>
    </row>
    <row r="1192" spans="1:126">
      <c r="A1192" s="13">
        <v>1191</v>
      </c>
      <c r="B1192" s="9" t="s">
        <v>135</v>
      </c>
      <c r="C1192" s="9" t="str">
        <f>VLOOKUP(B1192,Metadata!$M$2:$N$6,2,FALSE)</f>
        <v>Permanent Employee</v>
      </c>
      <c r="D1192" s="9" t="s">
        <v>136</v>
      </c>
      <c r="E1192" s="9" t="s">
        <v>137</v>
      </c>
      <c r="F1192" s="9" t="s">
        <v>138</v>
      </c>
      <c r="G1192" s="9" t="s">
        <v>160</v>
      </c>
      <c r="H1192" s="9" t="str">
        <f>IF(G1192="","",VLOOKUP(G1192,Metadata!$J$2:$K$22,2,FALSE))</f>
        <v>Centre</v>
      </c>
      <c r="I1192" s="9" t="s">
        <v>138</v>
      </c>
      <c r="J1192" s="9" t="str">
        <f>IF(I1192="","",VLOOKUP(I1192,Metadata!$P$2:$Q$43,2,FALSE))</f>
        <v>Europe</v>
      </c>
      <c r="K1192" s="9" t="str">
        <f t="shared" si="0"/>
        <v>Portugal</v>
      </c>
      <c r="L1192" s="9" t="s">
        <v>160</v>
      </c>
      <c r="M1192" s="9" t="str">
        <f>IF(L1192="","",VLOOKUP(L1192,Metadata!$J$2:$K$22,2,FALSE))</f>
        <v>Centre</v>
      </c>
      <c r="N1192" s="9" t="s">
        <v>141</v>
      </c>
      <c r="O1192" s="9" t="s">
        <v>137</v>
      </c>
      <c r="P1192" s="9" t="s">
        <v>142</v>
      </c>
      <c r="Q1192" s="10" t="str">
        <f t="shared" si="1"/>
        <v>Full Office Job</v>
      </c>
      <c r="R1192" s="10">
        <v>6</v>
      </c>
      <c r="S1192" s="9" t="s">
        <v>192</v>
      </c>
      <c r="T1192" s="9" t="s">
        <v>137</v>
      </c>
      <c r="U1192" s="9" t="str">
        <f>IF(S1192&lt;&gt;"",S1192,IF(T1192&lt;&gt;"",VLOOKUP(T1192,Metadata!$S$2:$T$228,2,FALSE),""))</f>
        <v>Back-End Developer</v>
      </c>
      <c r="V1192" s="9" t="s">
        <v>268</v>
      </c>
      <c r="W1192" s="9" t="s">
        <v>137</v>
      </c>
      <c r="X1192" s="9" t="s">
        <v>145</v>
      </c>
      <c r="Y1192" s="9" t="s">
        <v>137</v>
      </c>
      <c r="Z1192" s="9" t="s">
        <v>184</v>
      </c>
      <c r="AA1192" s="9" t="s">
        <v>137</v>
      </c>
      <c r="AB1192" s="9" t="s">
        <v>253</v>
      </c>
      <c r="AC1192" s="9"/>
      <c r="AD1192" s="9" t="s">
        <v>148</v>
      </c>
      <c r="AE1192" s="9"/>
      <c r="AF1192" s="9" t="s">
        <v>243</v>
      </c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 t="s">
        <v>219</v>
      </c>
      <c r="BR1192" s="9"/>
      <c r="BS1192" s="9"/>
      <c r="BT1192" s="9"/>
      <c r="BU1192" s="9"/>
      <c r="BV1192" s="9"/>
      <c r="BW1192" s="9"/>
      <c r="BX1192" s="9"/>
      <c r="BY1192" s="9"/>
      <c r="BZ1192" s="9"/>
      <c r="CA1192" s="10"/>
      <c r="CB1192" s="10" t="str">
        <f t="shared" si="5"/>
        <v/>
      </c>
      <c r="CC1192" s="10"/>
      <c r="CD1192" s="9" t="str">
        <f t="shared" si="2"/>
        <v/>
      </c>
      <c r="CE1192" s="9" t="s">
        <v>168</v>
      </c>
      <c r="CF1192" s="9" t="s">
        <v>225</v>
      </c>
      <c r="CG1192" s="9">
        <f>IF(CF1192="","",VLOOKUP(CF1192,Metadata!$D$2:$H$20,2,FALSE))</f>
        <v>22500</v>
      </c>
      <c r="CH1192" s="9">
        <f>IF(CF1192="","",VLOOKUP(CF1192,Metadata!$D$2:$H$20,4,FALSE))</f>
        <v>20000</v>
      </c>
      <c r="CI1192" s="9">
        <f>IF(CF1192="","",VLOOKUP(CF1192,Metadata!$D$2:$H$20,5,FALSE))</f>
        <v>25000</v>
      </c>
      <c r="CJ1192" s="9">
        <f t="shared" si="3"/>
        <v>22500</v>
      </c>
      <c r="CK1192" s="9" t="s">
        <v>221</v>
      </c>
      <c r="CL1192" s="10">
        <v>4</v>
      </c>
      <c r="CM1192" s="10">
        <v>3</v>
      </c>
      <c r="CN1192" s="10">
        <v>7</v>
      </c>
      <c r="CO1192" s="10">
        <v>6</v>
      </c>
      <c r="CP1192" s="10">
        <v>6</v>
      </c>
      <c r="CQ1192" s="10">
        <v>7</v>
      </c>
      <c r="CR1192" s="10">
        <v>6</v>
      </c>
      <c r="CS1192" s="10">
        <v>5</v>
      </c>
      <c r="CT1192" s="10">
        <v>6</v>
      </c>
      <c r="CU1192" s="10">
        <v>7</v>
      </c>
      <c r="CV1192" s="10">
        <v>4</v>
      </c>
      <c r="CW1192" s="10">
        <v>4</v>
      </c>
      <c r="CX1192" s="10">
        <v>6</v>
      </c>
      <c r="CY1192" s="10">
        <v>3</v>
      </c>
      <c r="CZ1192" s="10">
        <v>6</v>
      </c>
      <c r="DA1192" s="10">
        <v>6</v>
      </c>
      <c r="DB1192" s="10">
        <v>5</v>
      </c>
      <c r="DC1192" s="10">
        <v>7</v>
      </c>
      <c r="DD1192" s="10">
        <v>7</v>
      </c>
      <c r="DE1192" s="10">
        <v>7</v>
      </c>
      <c r="DF1192" s="10">
        <v>7</v>
      </c>
      <c r="DG1192" s="10">
        <v>6</v>
      </c>
      <c r="DH1192" s="10">
        <v>5</v>
      </c>
      <c r="DI1192" s="10">
        <v>7</v>
      </c>
      <c r="DJ1192" s="10">
        <v>5</v>
      </c>
      <c r="DK1192" s="10">
        <v>6</v>
      </c>
      <c r="DL1192" s="10">
        <v>6</v>
      </c>
      <c r="DM1192" s="9" t="s">
        <v>154</v>
      </c>
      <c r="DN1192" s="10">
        <v>1978</v>
      </c>
      <c r="DO1192" s="9">
        <f t="shared" si="4"/>
        <v>43</v>
      </c>
      <c r="DP1192" s="9" t="s">
        <v>155</v>
      </c>
      <c r="DQ1192" s="9" t="s">
        <v>227</v>
      </c>
      <c r="DR1192" s="9" t="s">
        <v>157</v>
      </c>
      <c r="DS1192" s="9" t="s">
        <v>137</v>
      </c>
      <c r="DT1192" s="9" t="s">
        <v>181</v>
      </c>
      <c r="DU1192" s="9" t="s">
        <v>168</v>
      </c>
      <c r="DV1192" s="9" t="str">
        <f>VLOOKUP(DU1192,Metadata!$B$2:$C$7,2,FALSE)</f>
        <v>0 - 3 years</v>
      </c>
    </row>
    <row r="1193" spans="1:126">
      <c r="A1193" s="13">
        <v>1192</v>
      </c>
      <c r="B1193" s="9" t="s">
        <v>171</v>
      </c>
      <c r="C1193" s="9" t="str">
        <f>VLOOKUP(B1193,Metadata!$M$2:$N$6,2,FALSE)</f>
        <v>Contractor</v>
      </c>
      <c r="D1193" s="9" t="s">
        <v>137</v>
      </c>
      <c r="E1193" s="9" t="s">
        <v>159</v>
      </c>
      <c r="F1193" s="9" t="s">
        <v>138</v>
      </c>
      <c r="G1193" s="9" t="s">
        <v>140</v>
      </c>
      <c r="H1193" s="9" t="str">
        <f>IF(G1193="","",VLOOKUP(G1193,Metadata!$J$2:$K$22,2,FALSE))</f>
        <v>Lisbon Metropolitan Area</v>
      </c>
      <c r="I1193" s="9" t="s">
        <v>138</v>
      </c>
      <c r="J1193" s="9" t="str">
        <f>IF(I1193="","",VLOOKUP(I1193,Metadata!$P$2:$Q$43,2,FALSE))</f>
        <v>Europe</v>
      </c>
      <c r="K1193" s="9" t="str">
        <f t="shared" si="0"/>
        <v>Portugal</v>
      </c>
      <c r="L1193" s="9" t="s">
        <v>140</v>
      </c>
      <c r="M1193" s="9" t="str">
        <f>IF(L1193="","",VLOOKUP(L1193,Metadata!$J$2:$K$22,2,FALSE))</f>
        <v>Lisbon Metropolitan Area</v>
      </c>
      <c r="N1193" s="9" t="s">
        <v>205</v>
      </c>
      <c r="O1193" s="9" t="s">
        <v>137</v>
      </c>
      <c r="P1193" s="9" t="s">
        <v>137</v>
      </c>
      <c r="Q1193" s="10" t="str">
        <f t="shared" si="1"/>
        <v>Full Office Job</v>
      </c>
      <c r="R1193" s="10">
        <v>4</v>
      </c>
      <c r="S1193" s="9" t="s">
        <v>229</v>
      </c>
      <c r="T1193" s="9" t="s">
        <v>137</v>
      </c>
      <c r="U1193" s="9" t="str">
        <f>IF(S1193&lt;&gt;"",S1193,IF(T1193&lt;&gt;"",VLOOKUP(T1193,Metadata!$S$2:$T$228,2,FALSE),""))</f>
        <v>Project Manager</v>
      </c>
      <c r="V1193" s="9" t="s">
        <v>217</v>
      </c>
      <c r="W1193" s="9" t="s">
        <v>137</v>
      </c>
      <c r="X1193" s="9" t="s">
        <v>163</v>
      </c>
      <c r="Y1193" s="9" t="s">
        <v>137</v>
      </c>
      <c r="Z1193" s="9" t="s">
        <v>262</v>
      </c>
      <c r="AA1193" s="9" t="s">
        <v>165</v>
      </c>
      <c r="AB1193" s="9" t="s">
        <v>137</v>
      </c>
      <c r="AC1193" s="9"/>
      <c r="AD1193" s="9"/>
      <c r="AE1193" s="9" t="s">
        <v>194</v>
      </c>
      <c r="AF1193" s="9"/>
      <c r="AG1193" s="9"/>
      <c r="AH1193" s="9"/>
      <c r="AI1193" s="9"/>
      <c r="AJ1193" s="9"/>
      <c r="AK1193" s="9"/>
      <c r="AL1193" s="9" t="s">
        <v>177</v>
      </c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 t="s">
        <v>178</v>
      </c>
      <c r="BB1193" s="9"/>
      <c r="BC1193" s="9"/>
      <c r="BD1193" s="9"/>
      <c r="BE1193" s="9"/>
      <c r="BF1193" s="9"/>
      <c r="BG1193" s="9"/>
      <c r="BH1193" s="9"/>
      <c r="BI1193" s="9"/>
      <c r="BJ1193" s="9" t="s">
        <v>167</v>
      </c>
      <c r="BK1193" s="9"/>
      <c r="BL1193" s="9"/>
      <c r="BM1193" s="9" t="s">
        <v>303</v>
      </c>
      <c r="BN1193" s="9" t="s">
        <v>186</v>
      </c>
      <c r="BO1193" s="9" t="s">
        <v>257</v>
      </c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10">
        <v>6</v>
      </c>
      <c r="CB1193" s="10" t="str">
        <f t="shared" si="5"/>
        <v>4 to 6 months</v>
      </c>
      <c r="CC1193" s="10">
        <v>20</v>
      </c>
      <c r="CD1193" s="9">
        <f t="shared" si="2"/>
        <v>32000</v>
      </c>
      <c r="CE1193" s="9" t="s">
        <v>137</v>
      </c>
      <c r="CF1193" s="9" t="s">
        <v>137</v>
      </c>
      <c r="CG1193" s="9" t="str">
        <f>IF(CF1193="","",VLOOKUP(CF1193,Metadata!$D$2:$H$20,2,FALSE))</f>
        <v/>
      </c>
      <c r="CH1193" s="9" t="str">
        <f>IF(CF1193="","",VLOOKUP(CF1193,Metadata!$D$2:$H$20,4,FALSE))</f>
        <v/>
      </c>
      <c r="CI1193" s="9" t="str">
        <f>IF(CF1193="","",VLOOKUP(CF1193,Metadata!$D$2:$H$20,5,FALSE))</f>
        <v/>
      </c>
      <c r="CJ1193" s="9">
        <f t="shared" si="3"/>
        <v>32000</v>
      </c>
      <c r="CK1193" s="9" t="s">
        <v>366</v>
      </c>
      <c r="CL1193" s="10">
        <v>2</v>
      </c>
      <c r="CM1193" s="10">
        <v>4</v>
      </c>
      <c r="CN1193" s="10">
        <v>4</v>
      </c>
      <c r="CO1193" s="10">
        <v>4</v>
      </c>
      <c r="CP1193" s="10">
        <v>7</v>
      </c>
      <c r="CQ1193" s="10">
        <v>7</v>
      </c>
      <c r="CR1193" s="10">
        <v>4</v>
      </c>
      <c r="CS1193" s="10">
        <v>7</v>
      </c>
      <c r="CT1193" s="10">
        <v>7</v>
      </c>
      <c r="CU1193" s="10">
        <v>7</v>
      </c>
      <c r="CV1193" s="10">
        <v>7</v>
      </c>
      <c r="CW1193" s="10">
        <v>6</v>
      </c>
      <c r="CX1193" s="10">
        <v>7</v>
      </c>
      <c r="CY1193" s="10">
        <v>7</v>
      </c>
      <c r="CZ1193" s="10">
        <v>7</v>
      </c>
      <c r="DA1193" s="10">
        <v>7</v>
      </c>
      <c r="DB1193" s="10">
        <v>7</v>
      </c>
      <c r="DC1193" s="10">
        <v>7</v>
      </c>
      <c r="DD1193" s="10">
        <v>4</v>
      </c>
      <c r="DE1193" s="10">
        <v>7</v>
      </c>
      <c r="DF1193" s="10">
        <v>7</v>
      </c>
      <c r="DG1193" s="10">
        <v>4</v>
      </c>
      <c r="DH1193" s="10">
        <v>4</v>
      </c>
      <c r="DI1193" s="10">
        <v>4</v>
      </c>
      <c r="DJ1193" s="10">
        <v>7</v>
      </c>
      <c r="DK1193" s="10">
        <v>7</v>
      </c>
      <c r="DL1193" s="10">
        <v>4</v>
      </c>
      <c r="DM1193" s="9" t="s">
        <v>154</v>
      </c>
      <c r="DN1193" s="10">
        <v>1996</v>
      </c>
      <c r="DO1193" s="9">
        <f t="shared" si="4"/>
        <v>25</v>
      </c>
      <c r="DP1193" s="9" t="s">
        <v>155</v>
      </c>
      <c r="DQ1193" s="9" t="s">
        <v>210</v>
      </c>
      <c r="DR1193" s="9" t="s">
        <v>157</v>
      </c>
      <c r="DS1193" s="9" t="s">
        <v>137</v>
      </c>
      <c r="DT1193" s="9" t="s">
        <v>181</v>
      </c>
      <c r="DU1193" s="9" t="s">
        <v>223</v>
      </c>
      <c r="DV1193" s="9" t="str">
        <f>VLOOKUP(DU1193,Metadata!$B$2:$C$7,2,FALSE)</f>
        <v>3 - 6 years</v>
      </c>
    </row>
    <row r="1194" spans="1:126">
      <c r="A1194" s="13">
        <v>1193</v>
      </c>
      <c r="B1194" s="9" t="s">
        <v>135</v>
      </c>
      <c r="C1194" s="9" t="str">
        <f>VLOOKUP(B1194,Metadata!$M$2:$N$6,2,FALSE)</f>
        <v>Permanent Employee</v>
      </c>
      <c r="D1194" s="9" t="s">
        <v>136</v>
      </c>
      <c r="E1194" s="9" t="s">
        <v>137</v>
      </c>
      <c r="F1194" s="9" t="s">
        <v>138</v>
      </c>
      <c r="G1194" s="9" t="s">
        <v>140</v>
      </c>
      <c r="H1194" s="9" t="str">
        <f>IF(G1194="","",VLOOKUP(G1194,Metadata!$J$2:$K$22,2,FALSE))</f>
        <v>Lisbon Metropolitan Area</v>
      </c>
      <c r="I1194" s="9" t="s">
        <v>138</v>
      </c>
      <c r="J1194" s="9" t="str">
        <f>IF(I1194="","",VLOOKUP(I1194,Metadata!$P$2:$Q$43,2,FALSE))</f>
        <v>Europe</v>
      </c>
      <c r="K1194" s="9" t="str">
        <f t="shared" si="0"/>
        <v>Portugal</v>
      </c>
      <c r="L1194" s="9" t="s">
        <v>140</v>
      </c>
      <c r="M1194" s="9" t="str">
        <f>IF(L1194="","",VLOOKUP(L1194,Metadata!$J$2:$K$22,2,FALSE))</f>
        <v>Lisbon Metropolitan Area</v>
      </c>
      <c r="N1194" s="9" t="s">
        <v>141</v>
      </c>
      <c r="O1194" s="9" t="s">
        <v>137</v>
      </c>
      <c r="P1194" s="9" t="s">
        <v>191</v>
      </c>
      <c r="Q1194" s="10" t="str">
        <f t="shared" si="1"/>
        <v>Remote Job (full or flexible)</v>
      </c>
      <c r="R1194" s="10">
        <v>7</v>
      </c>
      <c r="S1194" s="9" t="s">
        <v>161</v>
      </c>
      <c r="T1194" s="9" t="s">
        <v>137</v>
      </c>
      <c r="U1194" s="9" t="str">
        <f>IF(S1194&lt;&gt;"",S1194,IF(T1194&lt;&gt;"",VLOOKUP(T1194,Metadata!$S$2:$T$228,2,FALSE),""))</f>
        <v>Full-Stack Developer</v>
      </c>
      <c r="V1194" s="9" t="s">
        <v>162</v>
      </c>
      <c r="W1194" s="9" t="s">
        <v>137</v>
      </c>
      <c r="X1194" s="9" t="s">
        <v>252</v>
      </c>
      <c r="Y1194" s="9" t="s">
        <v>137</v>
      </c>
      <c r="Z1194" s="9" t="s">
        <v>224</v>
      </c>
      <c r="AA1194" s="9" t="s">
        <v>165</v>
      </c>
      <c r="AB1194" s="9" t="s">
        <v>137</v>
      </c>
      <c r="AC1194" s="9" t="s">
        <v>147</v>
      </c>
      <c r="AD1194" s="9"/>
      <c r="AE1194" s="9" t="s">
        <v>194</v>
      </c>
      <c r="AF1194" s="9"/>
      <c r="AG1194" s="9"/>
      <c r="AH1194" s="9"/>
      <c r="AI1194" s="9"/>
      <c r="AJ1194" s="9" t="s">
        <v>185</v>
      </c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 t="s">
        <v>178</v>
      </c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198</v>
      </c>
      <c r="BL1194" s="9" t="s">
        <v>199</v>
      </c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10"/>
      <c r="CB1194" s="10" t="str">
        <f t="shared" si="5"/>
        <v/>
      </c>
      <c r="CC1194" s="10"/>
      <c r="CD1194" s="9" t="str">
        <f t="shared" si="2"/>
        <v/>
      </c>
      <c r="CE1194" s="9" t="s">
        <v>151</v>
      </c>
      <c r="CF1194" s="9" t="s">
        <v>152</v>
      </c>
      <c r="CG1194" s="9">
        <f>IF(CF1194="","",VLOOKUP(CF1194,Metadata!$D$2:$H$20,2,FALSE))</f>
        <v>32500</v>
      </c>
      <c r="CH1194" s="9">
        <f>IF(CF1194="","",VLOOKUP(CF1194,Metadata!$D$2:$H$20,4,FALSE))</f>
        <v>30000</v>
      </c>
      <c r="CI1194" s="9">
        <f>IF(CF1194="","",VLOOKUP(CF1194,Metadata!$D$2:$H$20,5,FALSE))</f>
        <v>35000</v>
      </c>
      <c r="CJ1194" s="9">
        <f t="shared" si="3"/>
        <v>32500</v>
      </c>
      <c r="CK1194" s="9" t="s">
        <v>153</v>
      </c>
      <c r="CL1194" s="10">
        <v>1</v>
      </c>
      <c r="CM1194" s="10">
        <v>4</v>
      </c>
      <c r="CN1194" s="10">
        <v>7</v>
      </c>
      <c r="CO1194" s="10">
        <v>7</v>
      </c>
      <c r="CP1194" s="10">
        <v>4</v>
      </c>
      <c r="CQ1194" s="10">
        <v>7</v>
      </c>
      <c r="CR1194" s="10">
        <v>7</v>
      </c>
      <c r="CS1194" s="10">
        <v>7</v>
      </c>
      <c r="CT1194" s="10">
        <v>7</v>
      </c>
      <c r="CU1194" s="10">
        <v>4</v>
      </c>
      <c r="CV1194" s="10">
        <v>4</v>
      </c>
      <c r="CW1194" s="10">
        <v>5</v>
      </c>
      <c r="CX1194" s="10">
        <v>7</v>
      </c>
      <c r="CY1194" s="10">
        <v>5</v>
      </c>
      <c r="CZ1194" s="10">
        <v>4</v>
      </c>
      <c r="DA1194" s="10">
        <v>4</v>
      </c>
      <c r="DB1194" s="10">
        <v>5</v>
      </c>
      <c r="DC1194" s="10">
        <v>7</v>
      </c>
      <c r="DD1194" s="10">
        <v>4</v>
      </c>
      <c r="DE1194" s="10">
        <v>7</v>
      </c>
      <c r="DF1194" s="10">
        <v>5</v>
      </c>
      <c r="DG1194" s="10">
        <v>7</v>
      </c>
      <c r="DH1194" s="10">
        <v>5</v>
      </c>
      <c r="DI1194" s="10">
        <v>6</v>
      </c>
      <c r="DJ1194" s="10">
        <v>5</v>
      </c>
      <c r="DK1194" s="10">
        <v>5</v>
      </c>
      <c r="DL1194" s="10">
        <v>7</v>
      </c>
      <c r="DM1194" s="9" t="s">
        <v>154</v>
      </c>
      <c r="DN1194" s="10">
        <v>1990</v>
      </c>
      <c r="DO1194" s="9">
        <f t="shared" si="4"/>
        <v>31</v>
      </c>
      <c r="DP1194" s="9" t="s">
        <v>155</v>
      </c>
      <c r="DQ1194" s="9" t="s">
        <v>156</v>
      </c>
      <c r="DR1194" s="9" t="s">
        <v>157</v>
      </c>
      <c r="DS1194" s="9" t="s">
        <v>137</v>
      </c>
      <c r="DT1194" s="9" t="s">
        <v>181</v>
      </c>
      <c r="DU1194" s="9" t="s">
        <v>223</v>
      </c>
      <c r="DV1194" s="9" t="str">
        <f>VLOOKUP(DU1194,Metadata!$B$2:$C$7,2,FALSE)</f>
        <v>3 - 6 years</v>
      </c>
    </row>
    <row r="1195" spans="1:126">
      <c r="A1195" s="13">
        <v>1194</v>
      </c>
      <c r="B1195" s="9" t="s">
        <v>171</v>
      </c>
      <c r="C1195" s="9" t="str">
        <f>VLOOKUP(B1195,Metadata!$M$2:$N$6,2,FALSE)</f>
        <v>Contractor</v>
      </c>
      <c r="D1195" s="9" t="s">
        <v>137</v>
      </c>
      <c r="E1195" s="9" t="s">
        <v>159</v>
      </c>
      <c r="F1195" s="9" t="s">
        <v>138</v>
      </c>
      <c r="G1195" s="9" t="s">
        <v>275</v>
      </c>
      <c r="H1195" s="9" t="str">
        <f>IF(G1195="","",VLOOKUP(G1195,Metadata!$J$2:$K$22,2,FALSE))</f>
        <v>Centre</v>
      </c>
      <c r="I1195" s="9" t="s">
        <v>138</v>
      </c>
      <c r="J1195" s="9" t="str">
        <f>IF(I1195="","",VLOOKUP(I1195,Metadata!$P$2:$Q$43,2,FALSE))</f>
        <v>Europe</v>
      </c>
      <c r="K1195" s="9" t="str">
        <f t="shared" si="0"/>
        <v>Portugal</v>
      </c>
      <c r="L1195" s="9" t="s">
        <v>140</v>
      </c>
      <c r="M1195" s="9" t="str">
        <f>IF(L1195="","",VLOOKUP(L1195,Metadata!$J$2:$K$22,2,FALSE))</f>
        <v>Lisbon Metropolitan Area</v>
      </c>
      <c r="N1195" s="9" t="s">
        <v>141</v>
      </c>
      <c r="O1195" s="9" t="s">
        <v>137</v>
      </c>
      <c r="P1195" s="9" t="s">
        <v>191</v>
      </c>
      <c r="Q1195" s="10" t="str">
        <f t="shared" si="1"/>
        <v>Remote Job (full or flexible)</v>
      </c>
      <c r="R1195" s="10">
        <v>7</v>
      </c>
      <c r="S1195" s="9" t="s">
        <v>332</v>
      </c>
      <c r="T1195" s="9" t="s">
        <v>137</v>
      </c>
      <c r="U1195" s="9" t="str">
        <f>IF(S1195&lt;&gt;"",S1195,IF(T1195&lt;&gt;"",VLOOKUP(T1195,Metadata!$S$2:$T$228,2,FALSE),""))</f>
        <v>UX/UI Designer</v>
      </c>
      <c r="V1195" s="9" t="s">
        <v>256</v>
      </c>
      <c r="W1195" s="9" t="s">
        <v>137</v>
      </c>
      <c r="X1195" s="9" t="s">
        <v>242</v>
      </c>
      <c r="Y1195" s="9" t="s">
        <v>137</v>
      </c>
      <c r="Z1195" s="9" t="s">
        <v>146</v>
      </c>
      <c r="AA1195" s="9" t="s">
        <v>137</v>
      </c>
      <c r="AB1195" s="9" t="s">
        <v>137</v>
      </c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 t="s">
        <v>589</v>
      </c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 t="s">
        <v>150</v>
      </c>
      <c r="BZ1195" s="9" t="s">
        <v>137</v>
      </c>
      <c r="CA1195" s="10">
        <v>12</v>
      </c>
      <c r="CB1195" s="10" t="str">
        <f t="shared" si="5"/>
        <v>7 to 12 months</v>
      </c>
      <c r="CC1195" s="10">
        <v>60</v>
      </c>
      <c r="CD1195" s="9">
        <f t="shared" si="2"/>
        <v>96000</v>
      </c>
      <c r="CE1195" s="9" t="s">
        <v>137</v>
      </c>
      <c r="CF1195" s="9" t="s">
        <v>137</v>
      </c>
      <c r="CG1195" s="9" t="str">
        <f>IF(CF1195="","",VLOOKUP(CF1195,Metadata!$D$2:$H$20,2,FALSE))</f>
        <v/>
      </c>
      <c r="CH1195" s="9" t="str">
        <f>IF(CF1195="","",VLOOKUP(CF1195,Metadata!$D$2:$H$20,4,FALSE))</f>
        <v/>
      </c>
      <c r="CI1195" s="9" t="str">
        <f>IF(CF1195="","",VLOOKUP(CF1195,Metadata!$D$2:$H$20,5,FALSE))</f>
        <v/>
      </c>
      <c r="CJ1195" s="9">
        <f t="shared" si="3"/>
        <v>96000</v>
      </c>
      <c r="CK1195" s="9" t="s">
        <v>189</v>
      </c>
      <c r="CL1195" s="10">
        <v>5</v>
      </c>
      <c r="CM1195" s="10">
        <v>3</v>
      </c>
      <c r="CN1195" s="10">
        <v>5</v>
      </c>
      <c r="CO1195" s="10">
        <v>7</v>
      </c>
      <c r="CP1195" s="10">
        <v>7</v>
      </c>
      <c r="CQ1195" s="10">
        <v>5</v>
      </c>
      <c r="CR1195" s="10">
        <v>7</v>
      </c>
      <c r="CS1195" s="10">
        <v>7</v>
      </c>
      <c r="CT1195" s="10">
        <v>4</v>
      </c>
      <c r="CU1195" s="10">
        <v>1</v>
      </c>
      <c r="CV1195" s="10">
        <v>4</v>
      </c>
      <c r="CW1195" s="10">
        <v>7</v>
      </c>
      <c r="CX1195" s="10">
        <v>7</v>
      </c>
      <c r="CY1195" s="10">
        <v>6</v>
      </c>
      <c r="CZ1195" s="10">
        <v>5</v>
      </c>
      <c r="DA1195" s="10">
        <v>1</v>
      </c>
      <c r="DB1195" s="10">
        <v>1</v>
      </c>
      <c r="DC1195" s="10">
        <v>1</v>
      </c>
      <c r="DD1195" s="10">
        <v>1</v>
      </c>
      <c r="DE1195" s="10">
        <v>7</v>
      </c>
      <c r="DF1195" s="10">
        <v>7</v>
      </c>
      <c r="DG1195" s="10">
        <v>7</v>
      </c>
      <c r="DH1195" s="10">
        <v>6</v>
      </c>
      <c r="DI1195" s="10">
        <v>6</v>
      </c>
      <c r="DJ1195" s="10">
        <v>7</v>
      </c>
      <c r="DK1195" s="10">
        <v>7</v>
      </c>
      <c r="DL1195" s="10">
        <v>1</v>
      </c>
      <c r="DM1195" s="9" t="s">
        <v>154</v>
      </c>
      <c r="DN1195" s="10">
        <v>1987</v>
      </c>
      <c r="DO1195" s="9">
        <f t="shared" si="4"/>
        <v>34</v>
      </c>
      <c r="DP1195" s="9" t="s">
        <v>155</v>
      </c>
      <c r="DQ1195" s="9" t="s">
        <v>156</v>
      </c>
      <c r="DR1195" s="9" t="s">
        <v>170</v>
      </c>
      <c r="DS1195" s="9" t="s">
        <v>137</v>
      </c>
      <c r="DT1195" s="9" t="s">
        <v>181</v>
      </c>
      <c r="DU1195" s="9" t="s">
        <v>158</v>
      </c>
      <c r="DV1195" s="9" t="str">
        <f>VLOOKUP(DU1195,Metadata!$B$2:$C$7,2,FALSE)</f>
        <v>6+ years</v>
      </c>
    </row>
    <row r="1196" spans="1:126">
      <c r="A1196" s="13">
        <v>1195</v>
      </c>
      <c r="B1196" s="9" t="s">
        <v>135</v>
      </c>
      <c r="C1196" s="9" t="str">
        <f>VLOOKUP(B1196,Metadata!$M$2:$N$6,2,FALSE)</f>
        <v>Permanent Employee</v>
      </c>
      <c r="D1196" s="9" t="s">
        <v>159</v>
      </c>
      <c r="E1196" s="9" t="s">
        <v>137</v>
      </c>
      <c r="F1196" s="9" t="s">
        <v>138</v>
      </c>
      <c r="G1196" s="9" t="s">
        <v>172</v>
      </c>
      <c r="H1196" s="9" t="str">
        <f>IF(G1196="","",VLOOKUP(G1196,Metadata!$J$2:$K$22,2,FALSE))</f>
        <v>Porto Metropolitan Area</v>
      </c>
      <c r="I1196" s="9" t="s">
        <v>138</v>
      </c>
      <c r="J1196" s="9" t="str">
        <f>IF(I1196="","",VLOOKUP(I1196,Metadata!$P$2:$Q$43,2,FALSE))</f>
        <v>Europe</v>
      </c>
      <c r="K1196" s="9" t="str">
        <f t="shared" si="0"/>
        <v>Portugal</v>
      </c>
      <c r="L1196" s="9" t="s">
        <v>140</v>
      </c>
      <c r="M1196" s="9" t="str">
        <f>IF(L1196="","",VLOOKUP(L1196,Metadata!$J$2:$K$22,2,FALSE))</f>
        <v>Lisbon Metropolitan Area</v>
      </c>
      <c r="N1196" s="9" t="s">
        <v>141</v>
      </c>
      <c r="O1196" s="9" t="s">
        <v>137</v>
      </c>
      <c r="P1196" s="9" t="s">
        <v>191</v>
      </c>
      <c r="Q1196" s="10" t="str">
        <f t="shared" si="1"/>
        <v>Remote Job (full or flexible)</v>
      </c>
      <c r="R1196" s="10">
        <v>2</v>
      </c>
      <c r="S1196" s="9" t="s">
        <v>143</v>
      </c>
      <c r="T1196" s="9" t="s">
        <v>137</v>
      </c>
      <c r="U1196" s="9" t="str">
        <f>IF(S1196&lt;&gt;"",S1196,IF(T1196&lt;&gt;"",VLOOKUP(T1196,Metadata!$S$2:$T$228,2,FALSE),""))</f>
        <v>Technical Team Leader</v>
      </c>
      <c r="V1196" s="9" t="s">
        <v>268</v>
      </c>
      <c r="W1196" s="9" t="s">
        <v>137</v>
      </c>
      <c r="X1196" s="9" t="s">
        <v>145</v>
      </c>
      <c r="Y1196" s="9" t="s">
        <v>137</v>
      </c>
      <c r="Z1196" s="9" t="s">
        <v>218</v>
      </c>
      <c r="AA1196" s="9" t="s">
        <v>137</v>
      </c>
      <c r="AB1196" s="9" t="s">
        <v>253</v>
      </c>
      <c r="AC1196" s="9" t="s">
        <v>147</v>
      </c>
      <c r="AD1196" s="9" t="s">
        <v>148</v>
      </c>
      <c r="AE1196" s="9" t="s">
        <v>194</v>
      </c>
      <c r="AF1196" s="9"/>
      <c r="AG1196" s="9"/>
      <c r="AH1196" s="9" t="s">
        <v>176</v>
      </c>
      <c r="AI1196" s="9" t="s">
        <v>230</v>
      </c>
      <c r="AJ1196" s="9"/>
      <c r="AK1196" s="9"/>
      <c r="AL1196" s="9"/>
      <c r="AM1196" s="9"/>
      <c r="AN1196" s="9" t="s">
        <v>195</v>
      </c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 t="s">
        <v>178</v>
      </c>
      <c r="BB1196" s="9"/>
      <c r="BC1196" s="9"/>
      <c r="BD1196" s="9"/>
      <c r="BE1196" s="9"/>
      <c r="BF1196" s="9"/>
      <c r="BG1196" s="9"/>
      <c r="BH1196" s="9"/>
      <c r="BI1196" s="9"/>
      <c r="BJ1196" s="9" t="s">
        <v>167</v>
      </c>
      <c r="BK1196" s="9" t="s">
        <v>198</v>
      </c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10"/>
      <c r="CB1196" s="10" t="str">
        <f t="shared" si="5"/>
        <v/>
      </c>
      <c r="CC1196" s="10"/>
      <c r="CD1196" s="9" t="str">
        <f t="shared" si="2"/>
        <v/>
      </c>
      <c r="CE1196" s="9" t="s">
        <v>151</v>
      </c>
      <c r="CF1196" s="9" t="s">
        <v>245</v>
      </c>
      <c r="CG1196" s="9">
        <f>IF(CF1196="","",VLOOKUP(CF1196,Metadata!$D$2:$H$20,2,FALSE))</f>
        <v>42500</v>
      </c>
      <c r="CH1196" s="9">
        <f>IF(CF1196="","",VLOOKUP(CF1196,Metadata!$D$2:$H$20,4,FALSE))</f>
        <v>40000</v>
      </c>
      <c r="CI1196" s="9">
        <f>IF(CF1196="","",VLOOKUP(CF1196,Metadata!$D$2:$H$20,5,FALSE))</f>
        <v>45000</v>
      </c>
      <c r="CJ1196" s="9">
        <f t="shared" si="3"/>
        <v>42500</v>
      </c>
      <c r="CK1196" s="9" t="s">
        <v>221</v>
      </c>
      <c r="CL1196" s="10">
        <v>3</v>
      </c>
      <c r="CM1196" s="10">
        <v>3</v>
      </c>
      <c r="CN1196" s="10">
        <v>6</v>
      </c>
      <c r="CO1196" s="10">
        <v>7</v>
      </c>
      <c r="CP1196" s="10">
        <v>5</v>
      </c>
      <c r="CQ1196" s="10">
        <v>6</v>
      </c>
      <c r="CR1196" s="10">
        <v>5</v>
      </c>
      <c r="CS1196" s="10">
        <v>5</v>
      </c>
      <c r="CT1196" s="10">
        <v>4</v>
      </c>
      <c r="CU1196" s="10">
        <v>4</v>
      </c>
      <c r="CV1196" s="10">
        <v>3</v>
      </c>
      <c r="CW1196" s="10">
        <v>4</v>
      </c>
      <c r="CX1196" s="10">
        <v>6</v>
      </c>
      <c r="CY1196" s="10">
        <v>4</v>
      </c>
      <c r="CZ1196" s="10">
        <v>5</v>
      </c>
      <c r="DA1196" s="10">
        <v>5</v>
      </c>
      <c r="DB1196" s="10">
        <v>3</v>
      </c>
      <c r="DC1196" s="10">
        <v>5</v>
      </c>
      <c r="DD1196" s="10">
        <v>4</v>
      </c>
      <c r="DE1196" s="10">
        <v>5</v>
      </c>
      <c r="DF1196" s="10">
        <v>4</v>
      </c>
      <c r="DG1196" s="10">
        <v>4</v>
      </c>
      <c r="DH1196" s="10">
        <v>2</v>
      </c>
      <c r="DI1196" s="10">
        <v>4</v>
      </c>
      <c r="DJ1196" s="10">
        <v>2</v>
      </c>
      <c r="DK1196" s="10">
        <v>3</v>
      </c>
      <c r="DL1196" s="10">
        <v>5</v>
      </c>
      <c r="DM1196" s="9" t="s">
        <v>154</v>
      </c>
      <c r="DN1196" s="10">
        <v>1979</v>
      </c>
      <c r="DO1196" s="9">
        <f t="shared" si="4"/>
        <v>42</v>
      </c>
      <c r="DP1196" s="9" t="s">
        <v>155</v>
      </c>
      <c r="DQ1196" s="9" t="s">
        <v>202</v>
      </c>
      <c r="DR1196" s="9" t="s">
        <v>157</v>
      </c>
      <c r="DS1196" s="9" t="s">
        <v>137</v>
      </c>
      <c r="DT1196" s="9" t="s">
        <v>181</v>
      </c>
      <c r="DU1196" s="9" t="s">
        <v>158</v>
      </c>
      <c r="DV1196" s="9" t="str">
        <f>VLOOKUP(DU1196,Metadata!$B$2:$C$7,2,FALSE)</f>
        <v>6+ years</v>
      </c>
    </row>
    <row r="1197" spans="1:126">
      <c r="A1197" s="13">
        <v>1196</v>
      </c>
      <c r="B1197" s="9" t="s">
        <v>326</v>
      </c>
      <c r="C1197" s="9" t="str">
        <f>VLOOKUP(B1197,Metadata!$M$2:$N$6,2,FALSE)</f>
        <v>Permanent Employee</v>
      </c>
      <c r="D1197" s="9" t="s">
        <v>159</v>
      </c>
      <c r="E1197" s="9" t="s">
        <v>137</v>
      </c>
      <c r="F1197" s="9" t="s">
        <v>138</v>
      </c>
      <c r="G1197" s="9" t="s">
        <v>160</v>
      </c>
      <c r="H1197" s="9" t="str">
        <f>IF(G1197="","",VLOOKUP(G1197,Metadata!$J$2:$K$22,2,FALSE))</f>
        <v>Centre</v>
      </c>
      <c r="I1197" s="9" t="s">
        <v>138</v>
      </c>
      <c r="J1197" s="9" t="str">
        <f>IF(I1197="","",VLOOKUP(I1197,Metadata!$P$2:$Q$43,2,FALSE))</f>
        <v>Europe</v>
      </c>
      <c r="K1197" s="9" t="str">
        <f t="shared" si="0"/>
        <v>Portugal</v>
      </c>
      <c r="L1197" s="9" t="s">
        <v>160</v>
      </c>
      <c r="M1197" s="9" t="str">
        <f>IF(L1197="","",VLOOKUP(L1197,Metadata!$J$2:$K$22,2,FALSE))</f>
        <v>Centre</v>
      </c>
      <c r="N1197" s="9" t="s">
        <v>141</v>
      </c>
      <c r="O1197" s="9" t="s">
        <v>137</v>
      </c>
      <c r="P1197" s="9" t="s">
        <v>191</v>
      </c>
      <c r="Q1197" s="10" t="str">
        <f t="shared" si="1"/>
        <v>Remote Job (full or flexible)</v>
      </c>
      <c r="R1197" s="10">
        <v>5</v>
      </c>
      <c r="S1197" s="9" t="s">
        <v>206</v>
      </c>
      <c r="T1197" s="9" t="s">
        <v>137</v>
      </c>
      <c r="U1197" s="9" t="str">
        <f>IF(S1197&lt;&gt;"",S1197,IF(T1197&lt;&gt;"",VLOOKUP(T1197,Metadata!$S$2:$T$228,2,FALSE),""))</f>
        <v>Mobile Apps Developer</v>
      </c>
      <c r="V1197" s="9" t="s">
        <v>276</v>
      </c>
      <c r="W1197" s="9" t="s">
        <v>137</v>
      </c>
      <c r="X1197" s="9" t="s">
        <v>163</v>
      </c>
      <c r="Y1197" s="9" t="s">
        <v>137</v>
      </c>
      <c r="Z1197" s="9" t="s">
        <v>193</v>
      </c>
      <c r="AA1197" s="9" t="s">
        <v>137</v>
      </c>
      <c r="AB1197" s="9" t="s">
        <v>137</v>
      </c>
      <c r="AC1197" s="9"/>
      <c r="AD1197" s="9"/>
      <c r="AE1197" s="9"/>
      <c r="AF1197" s="9"/>
      <c r="AG1197" s="9"/>
      <c r="AH1197" s="9"/>
      <c r="AI1197" s="9"/>
      <c r="AJ1197" s="9"/>
      <c r="AK1197" s="9"/>
      <c r="AL1197" s="9" t="s">
        <v>177</v>
      </c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 t="s">
        <v>590</v>
      </c>
      <c r="CA1197" s="10"/>
      <c r="CB1197" s="10" t="str">
        <f t="shared" si="5"/>
        <v/>
      </c>
      <c r="CC1197" s="10"/>
      <c r="CD1197" s="9" t="str">
        <f t="shared" si="2"/>
        <v/>
      </c>
      <c r="CE1197" s="9" t="s">
        <v>168</v>
      </c>
      <c r="CF1197" s="9" t="s">
        <v>169</v>
      </c>
      <c r="CG1197" s="9">
        <f>IF(CF1197="","",VLOOKUP(CF1197,Metadata!$D$2:$H$20,2,FALSE))</f>
        <v>12500</v>
      </c>
      <c r="CH1197" s="9">
        <f>IF(CF1197="","",VLOOKUP(CF1197,Metadata!$D$2:$H$20,4,FALSE))</f>
        <v>0</v>
      </c>
      <c r="CI1197" s="9">
        <f>IF(CF1197="","",VLOOKUP(CF1197,Metadata!$D$2:$H$20,5,FALSE))</f>
        <v>15000</v>
      </c>
      <c r="CJ1197" s="9">
        <f t="shared" si="3"/>
        <v>12500</v>
      </c>
      <c r="CK1197" s="9" t="s">
        <v>153</v>
      </c>
      <c r="CL1197" s="10">
        <v>5</v>
      </c>
      <c r="CM1197" s="10">
        <v>4</v>
      </c>
      <c r="CN1197" s="10">
        <v>7</v>
      </c>
      <c r="CO1197" s="10">
        <v>7</v>
      </c>
      <c r="CP1197" s="10">
        <v>5</v>
      </c>
      <c r="CQ1197" s="10">
        <v>7</v>
      </c>
      <c r="CR1197" s="10">
        <v>4</v>
      </c>
      <c r="CS1197" s="10">
        <v>5</v>
      </c>
      <c r="CT1197" s="10">
        <v>6</v>
      </c>
      <c r="CU1197" s="10">
        <v>5</v>
      </c>
      <c r="CV1197" s="10">
        <v>6</v>
      </c>
      <c r="CW1197" s="10">
        <v>6</v>
      </c>
      <c r="CX1197" s="10">
        <v>7</v>
      </c>
      <c r="CY1197" s="10">
        <v>5</v>
      </c>
      <c r="CZ1197" s="10">
        <v>7</v>
      </c>
      <c r="DA1197" s="10">
        <v>5</v>
      </c>
      <c r="DB1197" s="10">
        <v>5</v>
      </c>
      <c r="DC1197" s="10">
        <v>7</v>
      </c>
      <c r="DD1197" s="10">
        <v>5</v>
      </c>
      <c r="DE1197" s="10">
        <v>7</v>
      </c>
      <c r="DF1197" s="10">
        <v>5</v>
      </c>
      <c r="DG1197" s="10">
        <v>6</v>
      </c>
      <c r="DH1197" s="10">
        <v>4</v>
      </c>
      <c r="DI1197" s="10">
        <v>4</v>
      </c>
      <c r="DJ1197" s="10">
        <v>5</v>
      </c>
      <c r="DK1197" s="10">
        <v>6</v>
      </c>
      <c r="DL1197" s="10">
        <v>4</v>
      </c>
      <c r="DM1197" s="9" t="s">
        <v>154</v>
      </c>
      <c r="DN1197" s="10">
        <v>2000</v>
      </c>
      <c r="DO1197" s="9">
        <f t="shared" si="4"/>
        <v>21</v>
      </c>
      <c r="DP1197" s="9" t="s">
        <v>155</v>
      </c>
      <c r="DQ1197" s="9" t="s">
        <v>156</v>
      </c>
      <c r="DR1197" s="9" t="s">
        <v>157</v>
      </c>
      <c r="DS1197" s="9" t="s">
        <v>137</v>
      </c>
      <c r="DT1197" s="9" t="s">
        <v>181</v>
      </c>
      <c r="DU1197" s="9" t="s">
        <v>168</v>
      </c>
      <c r="DV1197" s="9" t="str">
        <f>VLOOKUP(DU1197,Metadata!$B$2:$C$7,2,FALSE)</f>
        <v>0 - 3 years</v>
      </c>
    </row>
    <row r="1198" spans="1:126">
      <c r="A1198" s="13">
        <v>1197</v>
      </c>
      <c r="B1198" s="9" t="s">
        <v>135</v>
      </c>
      <c r="C1198" s="9" t="str">
        <f>VLOOKUP(B1198,Metadata!$M$2:$N$6,2,FALSE)</f>
        <v>Permanent Employee</v>
      </c>
      <c r="D1198" s="9" t="s">
        <v>159</v>
      </c>
      <c r="E1198" s="9" t="s">
        <v>137</v>
      </c>
      <c r="F1198" s="9" t="s">
        <v>138</v>
      </c>
      <c r="G1198" s="9" t="s">
        <v>172</v>
      </c>
      <c r="H1198" s="9" t="str">
        <f>IF(G1198="","",VLOOKUP(G1198,Metadata!$J$2:$K$22,2,FALSE))</f>
        <v>Porto Metropolitan Area</v>
      </c>
      <c r="I1198" s="9" t="s">
        <v>228</v>
      </c>
      <c r="J1198" s="9" t="str">
        <f>IF(I1198="","",VLOOKUP(I1198,Metadata!$P$2:$Q$43,2,FALSE))</f>
        <v>Europe</v>
      </c>
      <c r="K1198" s="9" t="str">
        <f t="shared" si="0"/>
        <v>International</v>
      </c>
      <c r="L1198" s="9" t="s">
        <v>137</v>
      </c>
      <c r="M1198" s="9" t="str">
        <f>IF(L1198="","",VLOOKUP(L1198,Metadata!$J$2:$K$22,2,FALSE))</f>
        <v/>
      </c>
      <c r="N1198" s="9" t="s">
        <v>141</v>
      </c>
      <c r="O1198" s="9" t="s">
        <v>137</v>
      </c>
      <c r="P1198" s="9" t="s">
        <v>191</v>
      </c>
      <c r="Q1198" s="10" t="str">
        <f t="shared" si="1"/>
        <v>Remote Job (full or flexible)</v>
      </c>
      <c r="R1198" s="10">
        <v>3</v>
      </c>
      <c r="S1198" s="9" t="s">
        <v>183</v>
      </c>
      <c r="T1198" s="9" t="s">
        <v>137</v>
      </c>
      <c r="U1198" s="9" t="str">
        <f>IF(S1198&lt;&gt;"",S1198,IF(T1198&lt;&gt;"",VLOOKUP(T1198,Metadata!$S$2:$T$228,2,FALSE),""))</f>
        <v>Product Owner/Product Manager</v>
      </c>
      <c r="V1198" s="9" t="s">
        <v>207</v>
      </c>
      <c r="W1198" s="9" t="s">
        <v>137</v>
      </c>
      <c r="X1198" s="9" t="s">
        <v>269</v>
      </c>
      <c r="Y1198" s="9" t="s">
        <v>137</v>
      </c>
      <c r="Z1198" s="9" t="s">
        <v>146</v>
      </c>
      <c r="AA1198" s="9" t="s">
        <v>137</v>
      </c>
      <c r="AB1198" s="9" t="s">
        <v>137</v>
      </c>
      <c r="AC1198" s="9" t="s">
        <v>147</v>
      </c>
      <c r="AD1198" s="9" t="s">
        <v>148</v>
      </c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 t="s">
        <v>324</v>
      </c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 t="s">
        <v>150</v>
      </c>
      <c r="BZ1198" s="9" t="s">
        <v>137</v>
      </c>
      <c r="CA1198" s="10"/>
      <c r="CB1198" s="10" t="str">
        <f t="shared" si="5"/>
        <v/>
      </c>
      <c r="CC1198" s="10"/>
      <c r="CD1198" s="9" t="str">
        <f t="shared" si="2"/>
        <v/>
      </c>
      <c r="CE1198" s="9" t="s">
        <v>232</v>
      </c>
      <c r="CF1198" s="9" t="s">
        <v>220</v>
      </c>
      <c r="CG1198" s="9">
        <f>IF(CF1198="","",VLOOKUP(CF1198,Metadata!$D$2:$H$20,2,FALSE))</f>
        <v>27500</v>
      </c>
      <c r="CH1198" s="9">
        <f>IF(CF1198="","",VLOOKUP(CF1198,Metadata!$D$2:$H$20,4,FALSE))</f>
        <v>25000</v>
      </c>
      <c r="CI1198" s="9">
        <f>IF(CF1198="","",VLOOKUP(CF1198,Metadata!$D$2:$H$20,5,FALSE))</f>
        <v>30000</v>
      </c>
      <c r="CJ1198" s="9">
        <f t="shared" si="3"/>
        <v>27500</v>
      </c>
      <c r="CK1198" s="9" t="s">
        <v>277</v>
      </c>
      <c r="CL1198" s="10">
        <v>5</v>
      </c>
      <c r="CM1198" s="10">
        <v>3</v>
      </c>
      <c r="CN1198" s="10">
        <v>6</v>
      </c>
      <c r="CO1198" s="10">
        <v>6</v>
      </c>
      <c r="CP1198" s="10">
        <v>5</v>
      </c>
      <c r="CQ1198" s="10">
        <v>6</v>
      </c>
      <c r="CR1198" s="10">
        <v>2</v>
      </c>
      <c r="CS1198" s="10">
        <v>6</v>
      </c>
      <c r="CT1198" s="10">
        <v>6</v>
      </c>
      <c r="CU1198" s="10">
        <v>7</v>
      </c>
      <c r="CV1198" s="10">
        <v>7</v>
      </c>
      <c r="CW1198" s="10">
        <v>6</v>
      </c>
      <c r="CX1198" s="10">
        <v>7</v>
      </c>
      <c r="CY1198" s="10">
        <v>6</v>
      </c>
      <c r="CZ1198" s="10">
        <v>6</v>
      </c>
      <c r="DA1198" s="10">
        <v>5</v>
      </c>
      <c r="DB1198" s="10">
        <v>7</v>
      </c>
      <c r="DC1198" s="10">
        <v>7</v>
      </c>
      <c r="DD1198" s="10">
        <v>3</v>
      </c>
      <c r="DE1198" s="10">
        <v>6</v>
      </c>
      <c r="DF1198" s="10">
        <v>5</v>
      </c>
      <c r="DG1198" s="10">
        <v>6</v>
      </c>
      <c r="DH1198" s="10">
        <v>6</v>
      </c>
      <c r="DI1198" s="10">
        <v>6</v>
      </c>
      <c r="DJ1198" s="10">
        <v>5</v>
      </c>
      <c r="DK1198" s="10">
        <v>6</v>
      </c>
      <c r="DL1198" s="10">
        <v>7</v>
      </c>
      <c r="DM1198" s="9" t="s">
        <v>296</v>
      </c>
      <c r="DN1198" s="10">
        <v>1982</v>
      </c>
      <c r="DO1198" s="9">
        <f t="shared" si="4"/>
        <v>39</v>
      </c>
      <c r="DP1198" s="9" t="s">
        <v>155</v>
      </c>
      <c r="DQ1198" s="9" t="s">
        <v>156</v>
      </c>
      <c r="DR1198" s="9" t="s">
        <v>157</v>
      </c>
      <c r="DS1198" s="9" t="s">
        <v>137</v>
      </c>
      <c r="DT1198" s="9" t="s">
        <v>181</v>
      </c>
      <c r="DU1198" s="9" t="s">
        <v>158</v>
      </c>
      <c r="DV1198" s="9" t="str">
        <f>VLOOKUP(DU1198,Metadata!$B$2:$C$7,2,FALSE)</f>
        <v>6+ years</v>
      </c>
    </row>
    <row r="1199" spans="1:126">
      <c r="A1199" s="13">
        <v>1198</v>
      </c>
      <c r="B1199" s="9" t="s">
        <v>135</v>
      </c>
      <c r="C1199" s="9" t="str">
        <f>VLOOKUP(B1199,Metadata!$M$2:$N$6,2,FALSE)</f>
        <v>Permanent Employee</v>
      </c>
      <c r="D1199" s="9" t="s">
        <v>136</v>
      </c>
      <c r="E1199" s="9" t="s">
        <v>137</v>
      </c>
      <c r="F1199" s="9" t="s">
        <v>138</v>
      </c>
      <c r="G1199" s="9" t="s">
        <v>334</v>
      </c>
      <c r="H1199" s="9" t="str">
        <f>IF(G1199="","",VLOOKUP(G1199,Metadata!$J$2:$K$22,2,FALSE))</f>
        <v>North</v>
      </c>
      <c r="I1199" s="9" t="s">
        <v>138</v>
      </c>
      <c r="J1199" s="9" t="str">
        <f>IF(I1199="","",VLOOKUP(I1199,Metadata!$P$2:$Q$43,2,FALSE))</f>
        <v>Europe</v>
      </c>
      <c r="K1199" s="9" t="str">
        <f t="shared" si="0"/>
        <v>Portugal</v>
      </c>
      <c r="L1199" s="9" t="s">
        <v>140</v>
      </c>
      <c r="M1199" s="9" t="str">
        <f>IF(L1199="","",VLOOKUP(L1199,Metadata!$J$2:$K$22,2,FALSE))</f>
        <v>Lisbon Metropolitan Area</v>
      </c>
      <c r="N1199" s="9" t="s">
        <v>141</v>
      </c>
      <c r="O1199" s="9" t="s">
        <v>137</v>
      </c>
      <c r="P1199" s="9" t="s">
        <v>191</v>
      </c>
      <c r="Q1199" s="10" t="str">
        <f t="shared" si="1"/>
        <v>Remote Job (full or flexible)</v>
      </c>
      <c r="R1199" s="10">
        <v>5</v>
      </c>
      <c r="S1199" s="9" t="s">
        <v>206</v>
      </c>
      <c r="T1199" s="9" t="s">
        <v>137</v>
      </c>
      <c r="U1199" s="9" t="str">
        <f>IF(S1199&lt;&gt;"",S1199,IF(T1199&lt;&gt;"",VLOOKUP(T1199,Metadata!$S$2:$T$228,2,FALSE),""))</f>
        <v>Mobile Apps Developer</v>
      </c>
      <c r="V1199" s="9" t="s">
        <v>276</v>
      </c>
      <c r="W1199" s="9" t="s">
        <v>137</v>
      </c>
      <c r="X1199" s="9" t="s">
        <v>145</v>
      </c>
      <c r="Y1199" s="9" t="s">
        <v>137</v>
      </c>
      <c r="Z1199" s="9" t="s">
        <v>184</v>
      </c>
      <c r="AA1199" s="9" t="s">
        <v>165</v>
      </c>
      <c r="AB1199" s="9" t="s">
        <v>137</v>
      </c>
      <c r="AC1199" s="9"/>
      <c r="AD1199" s="9" t="s">
        <v>148</v>
      </c>
      <c r="AE1199" s="9"/>
      <c r="AF1199" s="9"/>
      <c r="AG1199" s="9"/>
      <c r="AH1199" s="9"/>
      <c r="AI1199" s="9" t="s">
        <v>230</v>
      </c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 t="s">
        <v>178</v>
      </c>
      <c r="BB1199" s="9" t="s">
        <v>284</v>
      </c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 t="s">
        <v>150</v>
      </c>
      <c r="BZ1199" s="9" t="s">
        <v>137</v>
      </c>
      <c r="CA1199" s="10"/>
      <c r="CB1199" s="10" t="str">
        <f t="shared" si="5"/>
        <v/>
      </c>
      <c r="CC1199" s="10"/>
      <c r="CD1199" s="9" t="str">
        <f t="shared" si="2"/>
        <v/>
      </c>
      <c r="CE1199" s="9" t="s">
        <v>232</v>
      </c>
      <c r="CF1199" s="9" t="s">
        <v>188</v>
      </c>
      <c r="CG1199" s="9">
        <f>IF(CF1199="","",VLOOKUP(CF1199,Metadata!$D$2:$H$20,2,FALSE))</f>
        <v>17500</v>
      </c>
      <c r="CH1199" s="9">
        <f>IF(CF1199="","",VLOOKUP(CF1199,Metadata!$D$2:$H$20,4,FALSE))</f>
        <v>15000</v>
      </c>
      <c r="CI1199" s="9">
        <f>IF(CF1199="","",VLOOKUP(CF1199,Metadata!$D$2:$H$20,5,FALSE))</f>
        <v>20000</v>
      </c>
      <c r="CJ1199" s="9">
        <f t="shared" si="3"/>
        <v>17500</v>
      </c>
      <c r="CK1199" s="9" t="s">
        <v>153</v>
      </c>
      <c r="CL1199" s="10">
        <v>4</v>
      </c>
      <c r="CM1199" s="10">
        <v>3</v>
      </c>
      <c r="CN1199" s="10">
        <v>7</v>
      </c>
      <c r="CO1199" s="10">
        <v>6</v>
      </c>
      <c r="CP1199" s="10">
        <v>5</v>
      </c>
      <c r="CQ1199" s="10">
        <v>7</v>
      </c>
      <c r="CR1199" s="10">
        <v>5</v>
      </c>
      <c r="CS1199" s="10">
        <v>3</v>
      </c>
      <c r="CT1199" s="10">
        <v>6</v>
      </c>
      <c r="CU1199" s="10">
        <v>5</v>
      </c>
      <c r="CV1199" s="10">
        <v>4</v>
      </c>
      <c r="CW1199" s="10">
        <v>4</v>
      </c>
      <c r="CX1199" s="10">
        <v>4</v>
      </c>
      <c r="CY1199" s="10">
        <v>4</v>
      </c>
      <c r="CZ1199" s="10">
        <v>5</v>
      </c>
      <c r="DA1199" s="10">
        <v>5</v>
      </c>
      <c r="DB1199" s="10">
        <v>6</v>
      </c>
      <c r="DC1199" s="10">
        <v>7</v>
      </c>
      <c r="DD1199" s="10">
        <v>4</v>
      </c>
      <c r="DE1199" s="10">
        <v>6</v>
      </c>
      <c r="DF1199" s="10">
        <v>6</v>
      </c>
      <c r="DG1199" s="10">
        <v>6</v>
      </c>
      <c r="DH1199" s="10">
        <v>6</v>
      </c>
      <c r="DI1199" s="10">
        <v>5</v>
      </c>
      <c r="DJ1199" s="10">
        <v>5</v>
      </c>
      <c r="DK1199" s="10">
        <v>5</v>
      </c>
      <c r="DL1199" s="10">
        <v>7</v>
      </c>
      <c r="DM1199" s="9" t="s">
        <v>296</v>
      </c>
      <c r="DN1199" s="10">
        <v>1998</v>
      </c>
      <c r="DO1199" s="9">
        <f t="shared" si="4"/>
        <v>23</v>
      </c>
      <c r="DP1199" s="9" t="s">
        <v>222</v>
      </c>
      <c r="DQ1199" s="9" t="s">
        <v>202</v>
      </c>
      <c r="DR1199" s="9" t="s">
        <v>157</v>
      </c>
      <c r="DS1199" s="9" t="s">
        <v>137</v>
      </c>
      <c r="DT1199" s="9" t="s">
        <v>181</v>
      </c>
      <c r="DU1199" s="9" t="s">
        <v>233</v>
      </c>
      <c r="DV1199" s="9" t="str">
        <f>VLOOKUP(DU1199,Metadata!$B$2:$C$7,2,FALSE)</f>
        <v>0 - 3 years</v>
      </c>
    </row>
    <row r="1200" spans="1:126">
      <c r="A1200" s="13">
        <v>1199</v>
      </c>
      <c r="B1200" s="9" t="s">
        <v>135</v>
      </c>
      <c r="C1200" s="9" t="str">
        <f>VLOOKUP(B1200,Metadata!$M$2:$N$6,2,FALSE)</f>
        <v>Permanent Employee</v>
      </c>
      <c r="D1200" s="9" t="s">
        <v>136</v>
      </c>
      <c r="E1200" s="9" t="s">
        <v>137</v>
      </c>
      <c r="F1200" s="9" t="s">
        <v>138</v>
      </c>
      <c r="G1200" s="9" t="s">
        <v>139</v>
      </c>
      <c r="H1200" s="9" t="str">
        <f>IF(G1200="","",VLOOKUP(G1200,Metadata!$J$2:$K$22,2,FALSE))</f>
        <v>Centre</v>
      </c>
      <c r="I1200" s="9" t="s">
        <v>138</v>
      </c>
      <c r="J1200" s="9" t="str">
        <f>IF(I1200="","",VLOOKUP(I1200,Metadata!$P$2:$Q$43,2,FALSE))</f>
        <v>Europe</v>
      </c>
      <c r="K1200" s="9" t="str">
        <f t="shared" si="0"/>
        <v>Portugal</v>
      </c>
      <c r="L1200" s="9" t="s">
        <v>140</v>
      </c>
      <c r="M1200" s="9" t="str">
        <f>IF(L1200="","",VLOOKUP(L1200,Metadata!$J$2:$K$22,2,FALSE))</f>
        <v>Lisbon Metropolitan Area</v>
      </c>
      <c r="N1200" s="9" t="s">
        <v>214</v>
      </c>
      <c r="O1200" s="9" t="s">
        <v>278</v>
      </c>
      <c r="P1200" s="9" t="s">
        <v>191</v>
      </c>
      <c r="Q1200" s="10" t="str">
        <f t="shared" si="1"/>
        <v>Remote Job (full or flexible)</v>
      </c>
      <c r="R1200" s="10">
        <v>6</v>
      </c>
      <c r="S1200" s="9" t="s">
        <v>143</v>
      </c>
      <c r="T1200" s="9" t="s">
        <v>137</v>
      </c>
      <c r="U1200" s="9" t="str">
        <f>IF(S1200&lt;&gt;"",S1200,IF(T1200&lt;&gt;"",VLOOKUP(T1200,Metadata!$S$2:$T$228,2,FALSE),""))</f>
        <v>Technical Team Leader</v>
      </c>
      <c r="V1200" s="9" t="s">
        <v>137</v>
      </c>
      <c r="W1200" s="9" t="s">
        <v>137</v>
      </c>
      <c r="X1200" s="9" t="s">
        <v>175</v>
      </c>
      <c r="Y1200" s="9" t="s">
        <v>137</v>
      </c>
      <c r="Z1200" s="9" t="s">
        <v>193</v>
      </c>
      <c r="AA1200" s="9" t="s">
        <v>165</v>
      </c>
      <c r="AB1200" s="9" t="s">
        <v>253</v>
      </c>
      <c r="AC1200" s="9" t="s">
        <v>147</v>
      </c>
      <c r="AD1200" s="9"/>
      <c r="AE1200" s="9"/>
      <c r="AF1200" s="9" t="s">
        <v>243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 t="s">
        <v>324</v>
      </c>
      <c r="AU1200" s="9"/>
      <c r="AV1200" s="9"/>
      <c r="AW1200" s="9"/>
      <c r="AX1200" s="9"/>
      <c r="AY1200" s="9"/>
      <c r="AZ1200" s="9"/>
      <c r="BA1200" s="9" t="s">
        <v>178</v>
      </c>
      <c r="BB1200" s="9"/>
      <c r="BC1200" s="9" t="s">
        <v>339</v>
      </c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 t="s">
        <v>186</v>
      </c>
      <c r="BO1200" s="9"/>
      <c r="BP1200" s="9"/>
      <c r="BQ1200" s="9"/>
      <c r="BR1200" s="9"/>
      <c r="BS1200" s="9"/>
      <c r="BT1200" s="9"/>
      <c r="BU1200" s="9" t="s">
        <v>258</v>
      </c>
      <c r="BV1200" s="9"/>
      <c r="BW1200" s="9"/>
      <c r="BX1200" s="9"/>
      <c r="BY1200" s="9"/>
      <c r="BZ1200" s="9"/>
      <c r="CA1200" s="10"/>
      <c r="CB1200" s="10" t="str">
        <f t="shared" si="5"/>
        <v/>
      </c>
      <c r="CC1200" s="10"/>
      <c r="CD1200" s="9" t="str">
        <f t="shared" si="2"/>
        <v/>
      </c>
      <c r="CE1200" s="9" t="s">
        <v>168</v>
      </c>
      <c r="CF1200" s="9" t="s">
        <v>293</v>
      </c>
      <c r="CG1200" s="9">
        <f>IF(CF1200="","",VLOOKUP(CF1200,Metadata!$D$2:$H$20,2,FALSE))</f>
        <v>52500</v>
      </c>
      <c r="CH1200" s="9">
        <f>IF(CF1200="","",VLOOKUP(CF1200,Metadata!$D$2:$H$20,4,FALSE))</f>
        <v>50000</v>
      </c>
      <c r="CI1200" s="9">
        <f>IF(CF1200="","",VLOOKUP(CF1200,Metadata!$D$2:$H$20,5,FALSE))</f>
        <v>55000</v>
      </c>
      <c r="CJ1200" s="9">
        <f t="shared" si="3"/>
        <v>52500</v>
      </c>
      <c r="CK1200" s="9" t="s">
        <v>153</v>
      </c>
      <c r="CL1200" s="10">
        <v>7</v>
      </c>
      <c r="CM1200" s="10">
        <v>4</v>
      </c>
      <c r="CN1200" s="10">
        <v>7</v>
      </c>
      <c r="CO1200" s="10">
        <v>6</v>
      </c>
      <c r="CP1200" s="10">
        <v>2</v>
      </c>
      <c r="CQ1200" s="10">
        <v>4</v>
      </c>
      <c r="CR1200" s="10">
        <v>7</v>
      </c>
      <c r="CS1200" s="10">
        <v>7</v>
      </c>
      <c r="CT1200" s="10">
        <v>1</v>
      </c>
      <c r="CU1200" s="10">
        <v>7</v>
      </c>
      <c r="CV1200" s="10">
        <v>5</v>
      </c>
      <c r="CW1200" s="10">
        <v>6</v>
      </c>
      <c r="CX1200" s="10">
        <v>6</v>
      </c>
      <c r="CY1200" s="10">
        <v>6</v>
      </c>
      <c r="CZ1200" s="10">
        <v>7</v>
      </c>
      <c r="DA1200" s="10">
        <v>1</v>
      </c>
      <c r="DB1200" s="10">
        <v>1</v>
      </c>
      <c r="DC1200" s="10">
        <v>7</v>
      </c>
      <c r="DD1200" s="10">
        <v>1</v>
      </c>
      <c r="DE1200" s="10">
        <v>7</v>
      </c>
      <c r="DF1200" s="10">
        <v>1</v>
      </c>
      <c r="DG1200" s="10">
        <v>1</v>
      </c>
      <c r="DH1200" s="10">
        <v>4</v>
      </c>
      <c r="DI1200" s="10">
        <v>6</v>
      </c>
      <c r="DJ1200" s="10">
        <v>4</v>
      </c>
      <c r="DK1200" s="10">
        <v>1</v>
      </c>
      <c r="DL1200" s="10">
        <v>7</v>
      </c>
      <c r="DM1200" s="9" t="s">
        <v>154</v>
      </c>
      <c r="DN1200" s="10">
        <v>1981</v>
      </c>
      <c r="DO1200" s="9">
        <f t="shared" si="4"/>
        <v>40</v>
      </c>
      <c r="DP1200" s="9" t="s">
        <v>155</v>
      </c>
      <c r="DQ1200" s="9" t="s">
        <v>156</v>
      </c>
      <c r="DR1200" s="9" t="s">
        <v>157</v>
      </c>
      <c r="DS1200" s="9" t="s">
        <v>137</v>
      </c>
      <c r="DT1200" s="9" t="s">
        <v>181</v>
      </c>
      <c r="DU1200" s="9" t="s">
        <v>158</v>
      </c>
      <c r="DV1200" s="9" t="str">
        <f>VLOOKUP(DU1200,Metadata!$B$2:$C$7,2,FALSE)</f>
        <v>6+ years</v>
      </c>
    </row>
    <row r="1201" spans="1:126">
      <c r="A1201" s="13">
        <v>1200</v>
      </c>
      <c r="B1201" s="9" t="s">
        <v>135</v>
      </c>
      <c r="C1201" s="9" t="str">
        <f>VLOOKUP(B1201,Metadata!$M$2:$N$6,2,FALSE)</f>
        <v>Permanent Employee</v>
      </c>
      <c r="D1201" s="9" t="s">
        <v>159</v>
      </c>
      <c r="E1201" s="9" t="s">
        <v>137</v>
      </c>
      <c r="F1201" s="9" t="s">
        <v>138</v>
      </c>
      <c r="G1201" s="9" t="s">
        <v>213</v>
      </c>
      <c r="H1201" s="9" t="str">
        <f>IF(G1201="","",VLOOKUP(G1201,Metadata!$J$2:$K$22,2,FALSE))</f>
        <v>Centre</v>
      </c>
      <c r="I1201" s="9" t="s">
        <v>138</v>
      </c>
      <c r="J1201" s="9" t="str">
        <f>IF(I1201="","",VLOOKUP(I1201,Metadata!$P$2:$Q$43,2,FALSE))</f>
        <v>Europe</v>
      </c>
      <c r="K1201" s="9" t="str">
        <f t="shared" si="0"/>
        <v>Portugal</v>
      </c>
      <c r="L1201" s="9" t="s">
        <v>172</v>
      </c>
      <c r="M1201" s="9" t="str">
        <f>IF(L1201="","",VLOOKUP(L1201,Metadata!$J$2:$K$22,2,FALSE))</f>
        <v>Porto Metropolitan Area</v>
      </c>
      <c r="N1201" s="9" t="s">
        <v>141</v>
      </c>
      <c r="O1201" s="9" t="s">
        <v>137</v>
      </c>
      <c r="P1201" s="9" t="s">
        <v>142</v>
      </c>
      <c r="Q1201" s="10" t="str">
        <f t="shared" si="1"/>
        <v>Full Office Job</v>
      </c>
      <c r="R1201" s="10">
        <v>7</v>
      </c>
      <c r="S1201" s="9" t="s">
        <v>206</v>
      </c>
      <c r="T1201" s="9" t="s">
        <v>137</v>
      </c>
      <c r="U1201" s="9" t="str">
        <f>IF(S1201&lt;&gt;"",S1201,IF(T1201&lt;&gt;"",VLOOKUP(T1201,Metadata!$S$2:$T$228,2,FALSE),""))</f>
        <v>Mobile Apps Developer</v>
      </c>
      <c r="V1201" s="9" t="s">
        <v>268</v>
      </c>
      <c r="W1201" s="9" t="s">
        <v>137</v>
      </c>
      <c r="X1201" s="9" t="s">
        <v>145</v>
      </c>
      <c r="Y1201" s="9" t="s">
        <v>137</v>
      </c>
      <c r="Z1201" s="9" t="s">
        <v>184</v>
      </c>
      <c r="AA1201" s="9" t="s">
        <v>137</v>
      </c>
      <c r="AB1201" s="9" t="s">
        <v>253</v>
      </c>
      <c r="AC1201" s="9"/>
      <c r="AD1201" s="9"/>
      <c r="AE1201" s="9"/>
      <c r="AF1201" s="9" t="s">
        <v>243</v>
      </c>
      <c r="AG1201" s="9"/>
      <c r="AH1201" s="9" t="s">
        <v>176</v>
      </c>
      <c r="AI1201" s="9"/>
      <c r="AJ1201" s="9"/>
      <c r="AK1201" s="9" t="s">
        <v>302</v>
      </c>
      <c r="AL1201" s="9" t="s">
        <v>177</v>
      </c>
      <c r="AM1201" s="9" t="s">
        <v>314</v>
      </c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 t="s">
        <v>150</v>
      </c>
      <c r="BZ1201" s="9" t="s">
        <v>137</v>
      </c>
      <c r="CA1201" s="10"/>
      <c r="CB1201" s="10" t="str">
        <f t="shared" si="5"/>
        <v/>
      </c>
      <c r="CC1201" s="10"/>
      <c r="CD1201" s="9" t="str">
        <f t="shared" si="2"/>
        <v/>
      </c>
      <c r="CE1201" s="9" t="s">
        <v>151</v>
      </c>
      <c r="CF1201" s="9" t="s">
        <v>188</v>
      </c>
      <c r="CG1201" s="9">
        <f>IF(CF1201="","",VLOOKUP(CF1201,Metadata!$D$2:$H$20,2,FALSE))</f>
        <v>17500</v>
      </c>
      <c r="CH1201" s="9">
        <f>IF(CF1201="","",VLOOKUP(CF1201,Metadata!$D$2:$H$20,4,FALSE))</f>
        <v>15000</v>
      </c>
      <c r="CI1201" s="9">
        <f>IF(CF1201="","",VLOOKUP(CF1201,Metadata!$D$2:$H$20,5,FALSE))</f>
        <v>20000</v>
      </c>
      <c r="CJ1201" s="9">
        <f t="shared" si="3"/>
        <v>17500</v>
      </c>
      <c r="CK1201" s="9" t="s">
        <v>189</v>
      </c>
      <c r="CL1201" s="10">
        <v>5</v>
      </c>
      <c r="CM1201" s="10">
        <v>2</v>
      </c>
      <c r="CN1201" s="10">
        <v>7</v>
      </c>
      <c r="CO1201" s="10">
        <v>7</v>
      </c>
      <c r="CP1201" s="10">
        <v>7</v>
      </c>
      <c r="CQ1201" s="10">
        <v>7</v>
      </c>
      <c r="CR1201" s="10">
        <v>7</v>
      </c>
      <c r="CS1201" s="10">
        <v>5</v>
      </c>
      <c r="CT1201" s="10">
        <v>6</v>
      </c>
      <c r="CU1201" s="10">
        <v>7</v>
      </c>
      <c r="CV1201" s="10">
        <v>6</v>
      </c>
      <c r="CW1201" s="10">
        <v>4</v>
      </c>
      <c r="CX1201" s="10">
        <v>6</v>
      </c>
      <c r="CY1201" s="10">
        <v>5</v>
      </c>
      <c r="CZ1201" s="10">
        <v>6</v>
      </c>
      <c r="DA1201" s="10">
        <v>7</v>
      </c>
      <c r="DB1201" s="10">
        <v>6</v>
      </c>
      <c r="DC1201" s="10">
        <v>6</v>
      </c>
      <c r="DD1201" s="10">
        <v>5</v>
      </c>
      <c r="DE1201" s="10">
        <v>6</v>
      </c>
      <c r="DF1201" s="10">
        <v>6</v>
      </c>
      <c r="DG1201" s="10">
        <v>7</v>
      </c>
      <c r="DH1201" s="10">
        <v>6</v>
      </c>
      <c r="DI1201" s="10">
        <v>7</v>
      </c>
      <c r="DJ1201" s="10">
        <v>5</v>
      </c>
      <c r="DK1201" s="10">
        <v>6</v>
      </c>
      <c r="DL1201" s="10">
        <v>7</v>
      </c>
      <c r="DM1201" s="9" t="s">
        <v>154</v>
      </c>
      <c r="DN1201" s="10">
        <v>1989</v>
      </c>
      <c r="DO1201" s="9">
        <f t="shared" si="4"/>
        <v>32</v>
      </c>
      <c r="DP1201" s="9" t="s">
        <v>155</v>
      </c>
      <c r="DQ1201" s="9" t="s">
        <v>156</v>
      </c>
      <c r="DR1201" s="9" t="s">
        <v>157</v>
      </c>
      <c r="DS1201" s="9" t="s">
        <v>137</v>
      </c>
      <c r="DT1201" s="9" t="s">
        <v>181</v>
      </c>
      <c r="DU1201" s="9" t="s">
        <v>223</v>
      </c>
      <c r="DV1201" s="9" t="str">
        <f>VLOOKUP(DU1201,Metadata!$B$2:$C$7,2,FALSE)</f>
        <v>3 - 6 years</v>
      </c>
    </row>
    <row r="1202" spans="1:126">
      <c r="A1202" s="13">
        <v>1201</v>
      </c>
      <c r="B1202" s="9" t="s">
        <v>135</v>
      </c>
      <c r="C1202" s="9" t="str">
        <f>VLOOKUP(B1202,Metadata!$M$2:$N$6,2,FALSE)</f>
        <v>Permanent Employee</v>
      </c>
      <c r="D1202" s="9" t="s">
        <v>136</v>
      </c>
      <c r="E1202" s="9" t="s">
        <v>137</v>
      </c>
      <c r="F1202" s="9" t="s">
        <v>138</v>
      </c>
      <c r="G1202" s="9" t="s">
        <v>172</v>
      </c>
      <c r="H1202" s="9" t="str">
        <f>IF(G1202="","",VLOOKUP(G1202,Metadata!$J$2:$K$22,2,FALSE))</f>
        <v>Porto Metropolitan Area</v>
      </c>
      <c r="I1202" s="9" t="s">
        <v>138</v>
      </c>
      <c r="J1202" s="9" t="str">
        <f>IF(I1202="","",VLOOKUP(I1202,Metadata!$P$2:$Q$43,2,FALSE))</f>
        <v>Europe</v>
      </c>
      <c r="K1202" s="9" t="str">
        <f t="shared" si="0"/>
        <v>Portugal</v>
      </c>
      <c r="L1202" s="9" t="s">
        <v>172</v>
      </c>
      <c r="M1202" s="9" t="str">
        <f>IF(L1202="","",VLOOKUP(L1202,Metadata!$J$2:$K$22,2,FALSE))</f>
        <v>Porto Metropolitan Area</v>
      </c>
      <c r="N1202" s="9" t="s">
        <v>141</v>
      </c>
      <c r="O1202" s="9" t="s">
        <v>137</v>
      </c>
      <c r="P1202" s="9" t="s">
        <v>191</v>
      </c>
      <c r="Q1202" s="10" t="str">
        <f t="shared" si="1"/>
        <v>Remote Job (full or flexible)</v>
      </c>
      <c r="R1202" s="10">
        <v>4</v>
      </c>
      <c r="S1202" s="9" t="s">
        <v>161</v>
      </c>
      <c r="T1202" s="9" t="s">
        <v>137</v>
      </c>
      <c r="U1202" s="9" t="str">
        <f>IF(S1202&lt;&gt;"",S1202,IF(T1202&lt;&gt;"",VLOOKUP(T1202,Metadata!$S$2:$T$228,2,FALSE),""))</f>
        <v>Full-Stack Developer</v>
      </c>
      <c r="V1202" s="9" t="s">
        <v>144</v>
      </c>
      <c r="W1202" s="9" t="s">
        <v>137</v>
      </c>
      <c r="X1202" s="9" t="s">
        <v>269</v>
      </c>
      <c r="Y1202" s="9" t="s">
        <v>137</v>
      </c>
      <c r="Z1202" s="9" t="s">
        <v>262</v>
      </c>
      <c r="AA1202" s="9" t="s">
        <v>165</v>
      </c>
      <c r="AB1202" s="9" t="s">
        <v>253</v>
      </c>
      <c r="AC1202" s="9" t="s">
        <v>147</v>
      </c>
      <c r="AD1202" s="9" t="s">
        <v>148</v>
      </c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 t="s">
        <v>178</v>
      </c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 t="s">
        <v>199</v>
      </c>
      <c r="BM1202" s="9"/>
      <c r="BN1202" s="9"/>
      <c r="BO1202" s="9"/>
      <c r="BP1202" s="9"/>
      <c r="BQ1202" s="9" t="s">
        <v>219</v>
      </c>
      <c r="BR1202" s="9"/>
      <c r="BS1202" s="9"/>
      <c r="BT1202" s="9"/>
      <c r="BU1202" s="9"/>
      <c r="BV1202" s="9"/>
      <c r="BW1202" s="9"/>
      <c r="BX1202" s="9"/>
      <c r="BY1202" s="9"/>
      <c r="BZ1202" s="9"/>
      <c r="CA1202" s="10"/>
      <c r="CB1202" s="10" t="str">
        <f t="shared" si="5"/>
        <v/>
      </c>
      <c r="CC1202" s="10"/>
      <c r="CD1202" s="9" t="str">
        <f t="shared" si="2"/>
        <v/>
      </c>
      <c r="CE1202" s="9" t="s">
        <v>151</v>
      </c>
      <c r="CF1202" s="9" t="s">
        <v>188</v>
      </c>
      <c r="CG1202" s="9">
        <f>IF(CF1202="","",VLOOKUP(CF1202,Metadata!$D$2:$H$20,2,FALSE))</f>
        <v>17500</v>
      </c>
      <c r="CH1202" s="9">
        <f>IF(CF1202="","",VLOOKUP(CF1202,Metadata!$D$2:$H$20,4,FALSE))</f>
        <v>15000</v>
      </c>
      <c r="CI1202" s="9">
        <f>IF(CF1202="","",VLOOKUP(CF1202,Metadata!$D$2:$H$20,5,FALSE))</f>
        <v>20000</v>
      </c>
      <c r="CJ1202" s="9">
        <f t="shared" si="3"/>
        <v>17500</v>
      </c>
      <c r="CK1202" s="9" t="s">
        <v>189</v>
      </c>
      <c r="CL1202" s="10">
        <v>1</v>
      </c>
      <c r="CM1202" s="10">
        <v>3</v>
      </c>
      <c r="CN1202" s="10">
        <v>7</v>
      </c>
      <c r="CO1202" s="10">
        <v>7</v>
      </c>
      <c r="CP1202" s="10">
        <v>7</v>
      </c>
      <c r="CQ1202" s="10">
        <v>6</v>
      </c>
      <c r="CR1202" s="10">
        <v>7</v>
      </c>
      <c r="CS1202" s="10">
        <v>7</v>
      </c>
      <c r="CT1202" s="10">
        <v>6</v>
      </c>
      <c r="CU1202" s="10">
        <v>7</v>
      </c>
      <c r="CV1202" s="10">
        <v>7</v>
      </c>
      <c r="CW1202" s="10">
        <v>7</v>
      </c>
      <c r="CX1202" s="10">
        <v>6</v>
      </c>
      <c r="CY1202" s="10">
        <v>6</v>
      </c>
      <c r="CZ1202" s="10">
        <v>7</v>
      </c>
      <c r="DA1202" s="10">
        <v>7</v>
      </c>
      <c r="DB1202" s="10">
        <v>7</v>
      </c>
      <c r="DC1202" s="10">
        <v>7</v>
      </c>
      <c r="DD1202" s="10">
        <v>6</v>
      </c>
      <c r="DE1202" s="10">
        <v>7</v>
      </c>
      <c r="DF1202" s="10">
        <v>6</v>
      </c>
      <c r="DG1202" s="10">
        <v>7</v>
      </c>
      <c r="DH1202" s="10">
        <v>6</v>
      </c>
      <c r="DI1202" s="10">
        <v>7</v>
      </c>
      <c r="DJ1202" s="10">
        <v>5</v>
      </c>
      <c r="DK1202" s="10">
        <v>6</v>
      </c>
      <c r="DL1202" s="10">
        <v>7</v>
      </c>
      <c r="DM1202" s="9" t="s">
        <v>154</v>
      </c>
      <c r="DN1202" s="10">
        <v>1985</v>
      </c>
      <c r="DO1202" s="9">
        <f t="shared" si="4"/>
        <v>36</v>
      </c>
      <c r="DP1202" s="9" t="s">
        <v>155</v>
      </c>
      <c r="DQ1202" s="9" t="s">
        <v>202</v>
      </c>
      <c r="DR1202" s="9" t="s">
        <v>157</v>
      </c>
      <c r="DS1202" s="9" t="s">
        <v>137</v>
      </c>
      <c r="DT1202" s="9" t="s">
        <v>181</v>
      </c>
      <c r="DU1202" s="9" t="s">
        <v>223</v>
      </c>
      <c r="DV1202" s="9" t="str">
        <f>VLOOKUP(DU1202,Metadata!$B$2:$C$7,2,FALSE)</f>
        <v>3 - 6 years</v>
      </c>
    </row>
    <row r="1203" spans="1:126">
      <c r="A1203" s="13">
        <v>1202</v>
      </c>
      <c r="B1203" s="9" t="s">
        <v>135</v>
      </c>
      <c r="C1203" s="9" t="str">
        <f>VLOOKUP(B1203,Metadata!$M$2:$N$6,2,FALSE)</f>
        <v>Permanent Employee</v>
      </c>
      <c r="D1203" s="9" t="s">
        <v>159</v>
      </c>
      <c r="E1203" s="9" t="s">
        <v>137</v>
      </c>
      <c r="F1203" s="9" t="s">
        <v>138</v>
      </c>
      <c r="G1203" s="9" t="s">
        <v>160</v>
      </c>
      <c r="H1203" s="9" t="str">
        <f>IF(G1203="","",VLOOKUP(G1203,Metadata!$J$2:$K$22,2,FALSE))</f>
        <v>Centre</v>
      </c>
      <c r="I1203" s="9" t="s">
        <v>138</v>
      </c>
      <c r="J1203" s="9" t="str">
        <f>IF(I1203="","",VLOOKUP(I1203,Metadata!$P$2:$Q$43,2,FALSE))</f>
        <v>Europe</v>
      </c>
      <c r="K1203" s="9" t="str">
        <f t="shared" si="0"/>
        <v>Portugal</v>
      </c>
      <c r="L1203" s="9" t="s">
        <v>160</v>
      </c>
      <c r="M1203" s="9" t="str">
        <f>IF(L1203="","",VLOOKUP(L1203,Metadata!$J$2:$K$22,2,FALSE))</f>
        <v>Centre</v>
      </c>
      <c r="N1203" s="9" t="s">
        <v>214</v>
      </c>
      <c r="O1203" s="9" t="s">
        <v>259</v>
      </c>
      <c r="P1203" s="9" t="s">
        <v>142</v>
      </c>
      <c r="Q1203" s="10" t="str">
        <f t="shared" si="1"/>
        <v>Full Office Job</v>
      </c>
      <c r="R1203" s="10">
        <v>3</v>
      </c>
      <c r="S1203" s="9" t="s">
        <v>229</v>
      </c>
      <c r="T1203" s="9" t="s">
        <v>137</v>
      </c>
      <c r="U1203" s="9" t="str">
        <f>IF(S1203&lt;&gt;"",S1203,IF(T1203&lt;&gt;"",VLOOKUP(T1203,Metadata!$S$2:$T$228,2,FALSE),""))</f>
        <v>Project Manager</v>
      </c>
      <c r="V1203" s="9" t="s">
        <v>207</v>
      </c>
      <c r="W1203" s="9" t="s">
        <v>137</v>
      </c>
      <c r="X1203" s="9" t="s">
        <v>163</v>
      </c>
      <c r="Y1203" s="9" t="s">
        <v>137</v>
      </c>
      <c r="Z1203" s="9" t="s">
        <v>262</v>
      </c>
      <c r="AA1203" s="9" t="s">
        <v>165</v>
      </c>
      <c r="AB1203" s="9" t="s">
        <v>137</v>
      </c>
      <c r="AC1203" s="9" t="s">
        <v>147</v>
      </c>
      <c r="AD1203" s="9"/>
      <c r="AE1203" s="9"/>
      <c r="AF1203" s="9"/>
      <c r="AG1203" s="9" t="s">
        <v>166</v>
      </c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 t="s">
        <v>167</v>
      </c>
      <c r="BK1203" s="9"/>
      <c r="BL1203" s="9"/>
      <c r="BM1203" s="9"/>
      <c r="BN1203" s="9"/>
      <c r="BO1203" s="9"/>
      <c r="BP1203" s="9" t="s">
        <v>179</v>
      </c>
      <c r="BQ1203" s="9"/>
      <c r="BR1203" s="9" t="s">
        <v>247</v>
      </c>
      <c r="BS1203" s="9"/>
      <c r="BT1203" s="9"/>
      <c r="BU1203" s="9"/>
      <c r="BV1203" s="9"/>
      <c r="BW1203" s="9"/>
      <c r="BX1203" s="9"/>
      <c r="BY1203" s="9"/>
      <c r="BZ1203" s="9"/>
      <c r="CA1203" s="10"/>
      <c r="CB1203" s="10" t="str">
        <f t="shared" si="5"/>
        <v/>
      </c>
      <c r="CC1203" s="10"/>
      <c r="CD1203" s="9" t="str">
        <f t="shared" si="2"/>
        <v/>
      </c>
      <c r="CE1203" s="9" t="s">
        <v>151</v>
      </c>
      <c r="CF1203" s="9" t="s">
        <v>188</v>
      </c>
      <c r="CG1203" s="9">
        <f>IF(CF1203="","",VLOOKUP(CF1203,Metadata!$D$2:$H$20,2,FALSE))</f>
        <v>17500</v>
      </c>
      <c r="CH1203" s="9">
        <f>IF(CF1203="","",VLOOKUP(CF1203,Metadata!$D$2:$H$20,4,FALSE))</f>
        <v>15000</v>
      </c>
      <c r="CI1203" s="9">
        <f>IF(CF1203="","",VLOOKUP(CF1203,Metadata!$D$2:$H$20,5,FALSE))</f>
        <v>20000</v>
      </c>
      <c r="CJ1203" s="9">
        <f t="shared" si="3"/>
        <v>17500</v>
      </c>
      <c r="CK1203" s="9" t="s">
        <v>201</v>
      </c>
      <c r="CL1203" s="10">
        <v>4</v>
      </c>
      <c r="CM1203" s="10">
        <v>3</v>
      </c>
      <c r="CN1203" s="10">
        <v>7</v>
      </c>
      <c r="CO1203" s="10">
        <v>5</v>
      </c>
      <c r="CP1203" s="10">
        <v>6</v>
      </c>
      <c r="CQ1203" s="10">
        <v>7</v>
      </c>
      <c r="CR1203" s="10">
        <v>5</v>
      </c>
      <c r="CS1203" s="10">
        <v>5</v>
      </c>
      <c r="CT1203" s="10">
        <v>4</v>
      </c>
      <c r="CU1203" s="10">
        <v>7</v>
      </c>
      <c r="CV1203" s="10">
        <v>4</v>
      </c>
      <c r="CW1203" s="10">
        <v>5</v>
      </c>
      <c r="CX1203" s="10">
        <v>5</v>
      </c>
      <c r="CY1203" s="10">
        <v>4</v>
      </c>
      <c r="CZ1203" s="10">
        <v>5</v>
      </c>
      <c r="DA1203" s="10">
        <v>5</v>
      </c>
      <c r="DB1203" s="10">
        <v>4</v>
      </c>
      <c r="DC1203" s="10">
        <v>4</v>
      </c>
      <c r="DD1203" s="10">
        <v>4</v>
      </c>
      <c r="DE1203" s="10">
        <v>6</v>
      </c>
      <c r="DF1203" s="10">
        <v>4</v>
      </c>
      <c r="DG1203" s="10">
        <v>6</v>
      </c>
      <c r="DH1203" s="10">
        <v>5</v>
      </c>
      <c r="DI1203" s="10">
        <v>4</v>
      </c>
      <c r="DJ1203" s="10">
        <v>4</v>
      </c>
      <c r="DK1203" s="10">
        <v>4</v>
      </c>
      <c r="DL1203" s="10">
        <v>4</v>
      </c>
      <c r="DM1203" s="9" t="s">
        <v>154</v>
      </c>
      <c r="DN1203" s="10">
        <v>1995</v>
      </c>
      <c r="DO1203" s="9">
        <f t="shared" si="4"/>
        <v>26</v>
      </c>
      <c r="DP1203" s="9" t="s">
        <v>155</v>
      </c>
      <c r="DQ1203" s="9" t="s">
        <v>298</v>
      </c>
      <c r="DR1203" s="9" t="s">
        <v>157</v>
      </c>
      <c r="DS1203" s="9" t="s">
        <v>137</v>
      </c>
      <c r="DT1203" s="9" t="s">
        <v>181</v>
      </c>
      <c r="DU1203" s="9" t="s">
        <v>223</v>
      </c>
      <c r="DV1203" s="9" t="str">
        <f>VLOOKUP(DU1203,Metadata!$B$2:$C$7,2,FALSE)</f>
        <v>3 - 6 years</v>
      </c>
    </row>
    <row r="1204" spans="1:126">
      <c r="A1204" s="13">
        <v>1203</v>
      </c>
      <c r="B1204" s="9" t="s">
        <v>135</v>
      </c>
      <c r="C1204" s="9" t="str">
        <f>VLOOKUP(B1204,Metadata!$M$2:$N$6,2,FALSE)</f>
        <v>Permanent Employee</v>
      </c>
      <c r="D1204" s="9" t="s">
        <v>159</v>
      </c>
      <c r="E1204" s="9" t="s">
        <v>137</v>
      </c>
      <c r="F1204" s="9" t="s">
        <v>138</v>
      </c>
      <c r="G1204" s="9" t="s">
        <v>140</v>
      </c>
      <c r="H1204" s="9" t="str">
        <f>IF(G1204="","",VLOOKUP(G1204,Metadata!$J$2:$K$22,2,FALSE))</f>
        <v>Lisbon Metropolitan Area</v>
      </c>
      <c r="I1204" s="9" t="s">
        <v>138</v>
      </c>
      <c r="J1204" s="9" t="str">
        <f>IF(I1204="","",VLOOKUP(I1204,Metadata!$P$2:$Q$43,2,FALSE))</f>
        <v>Europe</v>
      </c>
      <c r="K1204" s="9" t="str">
        <f t="shared" si="0"/>
        <v>Portugal</v>
      </c>
      <c r="L1204" s="9" t="s">
        <v>140</v>
      </c>
      <c r="M1204" s="9" t="str">
        <f>IF(L1204="","",VLOOKUP(L1204,Metadata!$J$2:$K$22,2,FALSE))</f>
        <v>Lisbon Metropolitan Area</v>
      </c>
      <c r="N1204" s="9" t="s">
        <v>205</v>
      </c>
      <c r="O1204" s="9" t="s">
        <v>137</v>
      </c>
      <c r="P1204" s="9" t="s">
        <v>137</v>
      </c>
      <c r="Q1204" s="10" t="str">
        <f t="shared" si="1"/>
        <v>Full Office Job</v>
      </c>
      <c r="R1204" s="10">
        <v>4</v>
      </c>
      <c r="S1204" s="9" t="s">
        <v>143</v>
      </c>
      <c r="T1204" s="9" t="s">
        <v>137</v>
      </c>
      <c r="U1204" s="9" t="str">
        <f>IF(S1204&lt;&gt;"",S1204,IF(T1204&lt;&gt;"",VLOOKUP(T1204,Metadata!$S$2:$T$228,2,FALSE),""))</f>
        <v>Technical Team Leader</v>
      </c>
      <c r="V1204" s="9" t="s">
        <v>264</v>
      </c>
      <c r="W1204" s="9" t="s">
        <v>137</v>
      </c>
      <c r="X1204" s="9" t="s">
        <v>252</v>
      </c>
      <c r="Y1204" s="9" t="s">
        <v>137</v>
      </c>
      <c r="Z1204" s="9" t="s">
        <v>184</v>
      </c>
      <c r="AA1204" s="9" t="s">
        <v>165</v>
      </c>
      <c r="AB1204" s="9" t="s">
        <v>137</v>
      </c>
      <c r="AC1204" s="9"/>
      <c r="AD1204" s="9"/>
      <c r="AE1204" s="9"/>
      <c r="AF1204" s="9" t="s">
        <v>243</v>
      </c>
      <c r="AG1204" s="9"/>
      <c r="AH1204" s="9"/>
      <c r="AI1204" s="9"/>
      <c r="AJ1204" s="9" t="s">
        <v>185</v>
      </c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 t="s">
        <v>199</v>
      </c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10"/>
      <c r="CB1204" s="10" t="str">
        <f t="shared" si="5"/>
        <v/>
      </c>
      <c r="CC1204" s="10"/>
      <c r="CD1204" s="9" t="str">
        <f t="shared" si="2"/>
        <v/>
      </c>
      <c r="CE1204" s="9" t="s">
        <v>168</v>
      </c>
      <c r="CF1204" s="9" t="s">
        <v>152</v>
      </c>
      <c r="CG1204" s="9">
        <f>IF(CF1204="","",VLOOKUP(CF1204,Metadata!$D$2:$H$20,2,FALSE))</f>
        <v>32500</v>
      </c>
      <c r="CH1204" s="9">
        <f>IF(CF1204="","",VLOOKUP(CF1204,Metadata!$D$2:$H$20,4,FALSE))</f>
        <v>30000</v>
      </c>
      <c r="CI1204" s="9">
        <f>IF(CF1204="","",VLOOKUP(CF1204,Metadata!$D$2:$H$20,5,FALSE))</f>
        <v>35000</v>
      </c>
      <c r="CJ1204" s="9">
        <f t="shared" si="3"/>
        <v>32500</v>
      </c>
      <c r="CK1204" s="9" t="s">
        <v>221</v>
      </c>
      <c r="CL1204" s="10">
        <v>2</v>
      </c>
      <c r="CM1204" s="10">
        <v>2</v>
      </c>
      <c r="CN1204" s="10">
        <v>6</v>
      </c>
      <c r="CO1204" s="10">
        <v>5</v>
      </c>
      <c r="CP1204" s="10">
        <v>5</v>
      </c>
      <c r="CQ1204" s="10">
        <v>4</v>
      </c>
      <c r="CR1204" s="10">
        <v>3</v>
      </c>
      <c r="CS1204" s="10">
        <v>3</v>
      </c>
      <c r="CT1204" s="10">
        <v>4</v>
      </c>
      <c r="CU1204" s="10">
        <v>5</v>
      </c>
      <c r="CV1204" s="10">
        <v>5</v>
      </c>
      <c r="CW1204" s="10">
        <v>3</v>
      </c>
      <c r="CX1204" s="10">
        <v>4</v>
      </c>
      <c r="CY1204" s="10">
        <v>4</v>
      </c>
      <c r="CZ1204" s="10">
        <v>5</v>
      </c>
      <c r="DA1204" s="10">
        <v>6</v>
      </c>
      <c r="DB1204" s="10">
        <v>4</v>
      </c>
      <c r="DC1204" s="10">
        <v>5</v>
      </c>
      <c r="DD1204" s="10">
        <v>3</v>
      </c>
      <c r="DE1204" s="10">
        <v>3</v>
      </c>
      <c r="DF1204" s="10">
        <v>3</v>
      </c>
      <c r="DG1204" s="10">
        <v>6</v>
      </c>
      <c r="DH1204" s="10">
        <v>4</v>
      </c>
      <c r="DI1204" s="10">
        <v>3</v>
      </c>
      <c r="DJ1204" s="10">
        <v>2</v>
      </c>
      <c r="DK1204" s="10">
        <v>2</v>
      </c>
      <c r="DL1204" s="10">
        <v>2</v>
      </c>
      <c r="DM1204" s="9" t="s">
        <v>522</v>
      </c>
      <c r="DN1204" s="10">
        <v>1986</v>
      </c>
      <c r="DO1204" s="9">
        <f t="shared" si="4"/>
        <v>35</v>
      </c>
      <c r="DP1204" s="9" t="s">
        <v>155</v>
      </c>
      <c r="DQ1204" s="9" t="s">
        <v>156</v>
      </c>
      <c r="DR1204" s="9" t="s">
        <v>157</v>
      </c>
      <c r="DS1204" s="9" t="s">
        <v>137</v>
      </c>
      <c r="DT1204" s="9" t="s">
        <v>181</v>
      </c>
      <c r="DU1204" s="9" t="s">
        <v>223</v>
      </c>
      <c r="DV1204" s="9" t="str">
        <f>VLOOKUP(DU1204,Metadata!$B$2:$C$7,2,FALSE)</f>
        <v>3 - 6 years</v>
      </c>
    </row>
    <row r="1205" spans="1:126">
      <c r="A1205" s="13">
        <v>1204</v>
      </c>
      <c r="B1205" s="9" t="s">
        <v>135</v>
      </c>
      <c r="C1205" s="9" t="str">
        <f>VLOOKUP(B1205,Metadata!$M$2:$N$6,2,FALSE)</f>
        <v>Permanent Employee</v>
      </c>
      <c r="D1205" s="9" t="s">
        <v>159</v>
      </c>
      <c r="E1205" s="9" t="s">
        <v>137</v>
      </c>
      <c r="F1205" s="9" t="s">
        <v>138</v>
      </c>
      <c r="G1205" s="9" t="s">
        <v>172</v>
      </c>
      <c r="H1205" s="9" t="str">
        <f>IF(G1205="","",VLOOKUP(G1205,Metadata!$J$2:$K$22,2,FALSE))</f>
        <v>Porto Metropolitan Area</v>
      </c>
      <c r="I1205" s="9" t="s">
        <v>138</v>
      </c>
      <c r="J1205" s="9" t="str">
        <f>IF(I1205="","",VLOOKUP(I1205,Metadata!$P$2:$Q$43,2,FALSE))</f>
        <v>Europe</v>
      </c>
      <c r="K1205" s="9" t="str">
        <f t="shared" si="0"/>
        <v>Portugal</v>
      </c>
      <c r="L1205" s="9" t="s">
        <v>172</v>
      </c>
      <c r="M1205" s="9" t="str">
        <f>IF(L1205="","",VLOOKUP(L1205,Metadata!$J$2:$K$22,2,FALSE))</f>
        <v>Porto Metropolitan Area</v>
      </c>
      <c r="N1205" s="9" t="s">
        <v>214</v>
      </c>
      <c r="O1205" s="9" t="s">
        <v>239</v>
      </c>
      <c r="P1205" s="9" t="s">
        <v>191</v>
      </c>
      <c r="Q1205" s="10" t="str">
        <f t="shared" si="1"/>
        <v>Remote Job (full or flexible)</v>
      </c>
      <c r="R1205" s="10">
        <v>4</v>
      </c>
      <c r="S1205" s="9" t="s">
        <v>216</v>
      </c>
      <c r="T1205" s="9" t="s">
        <v>137</v>
      </c>
      <c r="U1205" s="9" t="str">
        <f>IF(S1205&lt;&gt;"",S1205,IF(T1205&lt;&gt;"",VLOOKUP(T1205,Metadata!$S$2:$T$228,2,FALSE),""))</f>
        <v>Front-End Developer</v>
      </c>
      <c r="V1205" s="9" t="s">
        <v>162</v>
      </c>
      <c r="W1205" s="9" t="s">
        <v>137</v>
      </c>
      <c r="X1205" s="9" t="s">
        <v>163</v>
      </c>
      <c r="Y1205" s="9" t="s">
        <v>137</v>
      </c>
      <c r="Z1205" s="9" t="s">
        <v>262</v>
      </c>
      <c r="AA1205" s="9" t="s">
        <v>165</v>
      </c>
      <c r="AB1205" s="9" t="s">
        <v>137</v>
      </c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 t="s">
        <v>167</v>
      </c>
      <c r="BK1205" s="9"/>
      <c r="BL1205" s="9"/>
      <c r="BM1205" s="9"/>
      <c r="BN1205" s="9" t="s">
        <v>186</v>
      </c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10"/>
      <c r="CB1205" s="10" t="str">
        <f t="shared" si="5"/>
        <v/>
      </c>
      <c r="CC1205" s="10"/>
      <c r="CD1205" s="9" t="str">
        <f t="shared" si="2"/>
        <v/>
      </c>
      <c r="CE1205" s="9" t="s">
        <v>168</v>
      </c>
      <c r="CF1205" s="9" t="s">
        <v>225</v>
      </c>
      <c r="CG1205" s="9">
        <f>IF(CF1205="","",VLOOKUP(CF1205,Metadata!$D$2:$H$20,2,FALSE))</f>
        <v>22500</v>
      </c>
      <c r="CH1205" s="9">
        <f>IF(CF1205="","",VLOOKUP(CF1205,Metadata!$D$2:$H$20,4,FALSE))</f>
        <v>20000</v>
      </c>
      <c r="CI1205" s="9">
        <f>IF(CF1205="","",VLOOKUP(CF1205,Metadata!$D$2:$H$20,5,FALSE))</f>
        <v>25000</v>
      </c>
      <c r="CJ1205" s="9">
        <f t="shared" si="3"/>
        <v>22500</v>
      </c>
      <c r="CK1205" s="9" t="s">
        <v>153</v>
      </c>
      <c r="CL1205" s="10">
        <v>1</v>
      </c>
      <c r="CM1205" s="10">
        <v>5</v>
      </c>
      <c r="CN1205" s="10">
        <v>7</v>
      </c>
      <c r="CO1205" s="10">
        <v>6</v>
      </c>
      <c r="CP1205" s="10">
        <v>4</v>
      </c>
      <c r="CQ1205" s="10">
        <v>7</v>
      </c>
      <c r="CR1205" s="10">
        <v>7</v>
      </c>
      <c r="CS1205" s="10">
        <v>7</v>
      </c>
      <c r="CT1205" s="10">
        <v>7</v>
      </c>
      <c r="CU1205" s="10">
        <v>5</v>
      </c>
      <c r="CV1205" s="10">
        <v>4</v>
      </c>
      <c r="CW1205" s="10">
        <v>7</v>
      </c>
      <c r="CX1205" s="10">
        <v>7</v>
      </c>
      <c r="CY1205" s="10">
        <v>7</v>
      </c>
      <c r="CZ1205" s="10">
        <v>7</v>
      </c>
      <c r="DA1205" s="10">
        <v>7</v>
      </c>
      <c r="DB1205" s="10">
        <v>7</v>
      </c>
      <c r="DC1205" s="10">
        <v>7</v>
      </c>
      <c r="DD1205" s="10">
        <v>7</v>
      </c>
      <c r="DE1205" s="10">
        <v>7</v>
      </c>
      <c r="DF1205" s="10">
        <v>7</v>
      </c>
      <c r="DG1205" s="10">
        <v>7</v>
      </c>
      <c r="DH1205" s="10">
        <v>7</v>
      </c>
      <c r="DI1205" s="10">
        <v>4</v>
      </c>
      <c r="DJ1205" s="10">
        <v>7</v>
      </c>
      <c r="DK1205" s="10">
        <v>7</v>
      </c>
      <c r="DL1205" s="10">
        <v>5</v>
      </c>
      <c r="DM1205" s="9" t="s">
        <v>154</v>
      </c>
      <c r="DN1205" s="10">
        <v>1989</v>
      </c>
      <c r="DO1205" s="9">
        <f t="shared" si="4"/>
        <v>32</v>
      </c>
      <c r="DP1205" s="9" t="s">
        <v>155</v>
      </c>
      <c r="DQ1205" s="9" t="s">
        <v>202</v>
      </c>
      <c r="DR1205" s="9" t="s">
        <v>157</v>
      </c>
      <c r="DS1205" s="9" t="s">
        <v>137</v>
      </c>
      <c r="DT1205" s="9" t="s">
        <v>181</v>
      </c>
      <c r="DU1205" s="9" t="s">
        <v>223</v>
      </c>
      <c r="DV1205" s="9" t="str">
        <f>VLOOKUP(DU1205,Metadata!$B$2:$C$7,2,FALSE)</f>
        <v>3 - 6 years</v>
      </c>
    </row>
    <row r="1206" spans="1:126">
      <c r="A1206" s="13">
        <v>1205</v>
      </c>
      <c r="B1206" s="9" t="s">
        <v>135</v>
      </c>
      <c r="C1206" s="9" t="str">
        <f>VLOOKUP(B1206,Metadata!$M$2:$N$6,2,FALSE)</f>
        <v>Permanent Employee</v>
      </c>
      <c r="D1206" s="9" t="s">
        <v>159</v>
      </c>
      <c r="E1206" s="9" t="s">
        <v>137</v>
      </c>
      <c r="F1206" s="9" t="s">
        <v>138</v>
      </c>
      <c r="G1206" s="9" t="s">
        <v>190</v>
      </c>
      <c r="H1206" s="9" t="str">
        <f>IF(G1206="","",VLOOKUP(G1206,Metadata!$J$2:$K$22,2,FALSE))</f>
        <v>North</v>
      </c>
      <c r="I1206" s="9" t="s">
        <v>138</v>
      </c>
      <c r="J1206" s="9" t="str">
        <f>IF(I1206="","",VLOOKUP(I1206,Metadata!$P$2:$Q$43,2,FALSE))</f>
        <v>Europe</v>
      </c>
      <c r="K1206" s="9" t="str">
        <f t="shared" si="0"/>
        <v>Portugal</v>
      </c>
      <c r="L1206" s="9" t="s">
        <v>172</v>
      </c>
      <c r="M1206" s="9" t="str">
        <f>IF(L1206="","",VLOOKUP(L1206,Metadata!$J$2:$K$22,2,FALSE))</f>
        <v>Porto Metropolitan Area</v>
      </c>
      <c r="N1206" s="9" t="s">
        <v>141</v>
      </c>
      <c r="O1206" s="9" t="s">
        <v>137</v>
      </c>
      <c r="P1206" s="9" t="s">
        <v>191</v>
      </c>
      <c r="Q1206" s="10" t="str">
        <f t="shared" si="1"/>
        <v>Remote Job (full or flexible)</v>
      </c>
      <c r="R1206" s="10">
        <v>7</v>
      </c>
      <c r="S1206" s="9" t="s">
        <v>266</v>
      </c>
      <c r="T1206" s="9" t="s">
        <v>137</v>
      </c>
      <c r="U1206" s="9" t="str">
        <f>IF(S1206&lt;&gt;"",S1206,IF(T1206&lt;&gt;"",VLOOKUP(T1206,Metadata!$S$2:$T$228,2,FALSE),""))</f>
        <v>Data Scientist/Data Engineer</v>
      </c>
      <c r="V1206" s="9" t="s">
        <v>162</v>
      </c>
      <c r="W1206" s="9" t="s">
        <v>137</v>
      </c>
      <c r="X1206" s="9" t="s">
        <v>163</v>
      </c>
      <c r="Y1206" s="9" t="s">
        <v>137</v>
      </c>
      <c r="Z1206" s="9" t="s">
        <v>262</v>
      </c>
      <c r="AA1206" s="9" t="s">
        <v>137</v>
      </c>
      <c r="AB1206" s="9" t="s">
        <v>137</v>
      </c>
      <c r="AC1206" s="9" t="s">
        <v>147</v>
      </c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 t="s">
        <v>150</v>
      </c>
      <c r="BZ1206" s="9" t="s">
        <v>137</v>
      </c>
      <c r="CA1206" s="10"/>
      <c r="CB1206" s="10" t="str">
        <f t="shared" si="5"/>
        <v/>
      </c>
      <c r="CC1206" s="10"/>
      <c r="CD1206" s="9" t="str">
        <f t="shared" si="2"/>
        <v/>
      </c>
      <c r="CE1206" s="9" t="s">
        <v>168</v>
      </c>
      <c r="CF1206" s="9" t="s">
        <v>225</v>
      </c>
      <c r="CG1206" s="9">
        <f>IF(CF1206="","",VLOOKUP(CF1206,Metadata!$D$2:$H$20,2,FALSE))</f>
        <v>22500</v>
      </c>
      <c r="CH1206" s="9">
        <f>IF(CF1206="","",VLOOKUP(CF1206,Metadata!$D$2:$H$20,4,FALSE))</f>
        <v>20000</v>
      </c>
      <c r="CI1206" s="9">
        <f>IF(CF1206="","",VLOOKUP(CF1206,Metadata!$D$2:$H$20,5,FALSE))</f>
        <v>25000</v>
      </c>
      <c r="CJ1206" s="9">
        <f t="shared" si="3"/>
        <v>22500</v>
      </c>
      <c r="CK1206" s="9" t="s">
        <v>189</v>
      </c>
      <c r="CL1206" s="10">
        <v>4</v>
      </c>
      <c r="CM1206" s="10">
        <v>2</v>
      </c>
      <c r="CN1206" s="10">
        <v>4</v>
      </c>
      <c r="CO1206" s="10">
        <v>5</v>
      </c>
      <c r="CP1206" s="10">
        <v>6</v>
      </c>
      <c r="CQ1206" s="10">
        <v>4</v>
      </c>
      <c r="CR1206" s="10">
        <v>5</v>
      </c>
      <c r="CS1206" s="10">
        <v>4</v>
      </c>
      <c r="CT1206" s="10">
        <v>5</v>
      </c>
      <c r="CU1206" s="10">
        <v>5</v>
      </c>
      <c r="CV1206" s="10">
        <v>4</v>
      </c>
      <c r="CW1206" s="10">
        <v>2</v>
      </c>
      <c r="CX1206" s="10">
        <v>5</v>
      </c>
      <c r="CY1206" s="10">
        <v>3</v>
      </c>
      <c r="CZ1206" s="10">
        <v>3</v>
      </c>
      <c r="DA1206" s="10">
        <v>4</v>
      </c>
      <c r="DB1206" s="10">
        <v>4</v>
      </c>
      <c r="DC1206" s="10">
        <v>6</v>
      </c>
      <c r="DD1206" s="10">
        <v>4</v>
      </c>
      <c r="DE1206" s="10">
        <v>5</v>
      </c>
      <c r="DF1206" s="10">
        <v>5</v>
      </c>
      <c r="DG1206" s="10">
        <v>5</v>
      </c>
      <c r="DH1206" s="10">
        <v>5</v>
      </c>
      <c r="DI1206" s="10">
        <v>5</v>
      </c>
      <c r="DJ1206" s="10">
        <v>3</v>
      </c>
      <c r="DK1206" s="10">
        <v>3</v>
      </c>
      <c r="DL1206" s="10">
        <v>3</v>
      </c>
      <c r="DM1206" s="9" t="s">
        <v>154</v>
      </c>
      <c r="DN1206" s="10">
        <v>1983</v>
      </c>
      <c r="DO1206" s="9">
        <f t="shared" si="4"/>
        <v>38</v>
      </c>
      <c r="DP1206" s="9" t="s">
        <v>155</v>
      </c>
      <c r="DQ1206" s="9" t="s">
        <v>202</v>
      </c>
      <c r="DR1206" s="9" t="s">
        <v>157</v>
      </c>
      <c r="DS1206" s="9" t="s">
        <v>137</v>
      </c>
      <c r="DT1206" s="9" t="s">
        <v>181</v>
      </c>
      <c r="DU1206" s="9" t="s">
        <v>203</v>
      </c>
      <c r="DV1206" s="9" t="str">
        <f>VLOOKUP(DU1206,Metadata!$B$2:$C$7,2,FALSE)</f>
        <v>6+ years</v>
      </c>
    </row>
    <row r="1207" spans="1:126">
      <c r="A1207" s="13">
        <v>1206</v>
      </c>
      <c r="B1207" s="9" t="s">
        <v>135</v>
      </c>
      <c r="C1207" s="9" t="str">
        <f>VLOOKUP(B1207,Metadata!$M$2:$N$6,2,FALSE)</f>
        <v>Permanent Employee</v>
      </c>
      <c r="D1207" s="9" t="s">
        <v>136</v>
      </c>
      <c r="E1207" s="9" t="s">
        <v>137</v>
      </c>
      <c r="F1207" s="9" t="s">
        <v>138</v>
      </c>
      <c r="G1207" s="9" t="s">
        <v>172</v>
      </c>
      <c r="H1207" s="9" t="str">
        <f>IF(G1207="","",VLOOKUP(G1207,Metadata!$J$2:$K$22,2,FALSE))</f>
        <v>Porto Metropolitan Area</v>
      </c>
      <c r="I1207" s="9" t="s">
        <v>255</v>
      </c>
      <c r="J1207" s="9" t="str">
        <f>IF(I1207="","",VLOOKUP(I1207,Metadata!$P$2:$Q$43,2,FALSE))</f>
        <v>Europe</v>
      </c>
      <c r="K1207" s="9" t="str">
        <f t="shared" si="0"/>
        <v>International</v>
      </c>
      <c r="L1207" s="9" t="s">
        <v>137</v>
      </c>
      <c r="M1207" s="9" t="str">
        <f>IF(L1207="","",VLOOKUP(L1207,Metadata!$J$2:$K$22,2,FALSE))</f>
        <v/>
      </c>
      <c r="N1207" s="9" t="s">
        <v>214</v>
      </c>
      <c r="O1207" s="9" t="s">
        <v>278</v>
      </c>
      <c r="P1207" s="9" t="s">
        <v>191</v>
      </c>
      <c r="Q1207" s="10" t="str">
        <f t="shared" si="1"/>
        <v>Remote Job (full or flexible)</v>
      </c>
      <c r="R1207" s="10">
        <v>5</v>
      </c>
      <c r="S1207" s="9" t="s">
        <v>192</v>
      </c>
      <c r="T1207" s="9" t="s">
        <v>137</v>
      </c>
      <c r="U1207" s="9" t="str">
        <f>IF(S1207&lt;&gt;"",S1207,IF(T1207&lt;&gt;"",VLOOKUP(T1207,Metadata!$S$2:$T$228,2,FALSE),""))</f>
        <v>Back-End Developer</v>
      </c>
      <c r="V1207" s="9" t="s">
        <v>261</v>
      </c>
      <c r="W1207" s="9" t="s">
        <v>137</v>
      </c>
      <c r="X1207" s="9" t="s">
        <v>242</v>
      </c>
      <c r="Y1207" s="9" t="s">
        <v>137</v>
      </c>
      <c r="Z1207" s="9" t="s">
        <v>262</v>
      </c>
      <c r="AA1207" s="9" t="s">
        <v>165</v>
      </c>
      <c r="AB1207" s="9" t="s">
        <v>137</v>
      </c>
      <c r="AC1207" s="9"/>
      <c r="AD1207" s="9"/>
      <c r="AE1207" s="9" t="s">
        <v>194</v>
      </c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 t="s">
        <v>178</v>
      </c>
      <c r="BB1207" s="9"/>
      <c r="BC1207" s="9"/>
      <c r="BD1207" s="9"/>
      <c r="BE1207" s="9"/>
      <c r="BF1207" s="9"/>
      <c r="BG1207" s="9"/>
      <c r="BH1207" s="9"/>
      <c r="BI1207" s="9"/>
      <c r="BJ1207" s="9"/>
      <c r="BK1207" s="9" t="s">
        <v>198</v>
      </c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10"/>
      <c r="CB1207" s="10" t="str">
        <f t="shared" si="5"/>
        <v/>
      </c>
      <c r="CC1207" s="10"/>
      <c r="CD1207" s="9" t="str">
        <f t="shared" si="2"/>
        <v/>
      </c>
      <c r="CE1207" s="9" t="s">
        <v>168</v>
      </c>
      <c r="CF1207" s="9" t="s">
        <v>254</v>
      </c>
      <c r="CG1207" s="9">
        <f>IF(CF1207="","",VLOOKUP(CF1207,Metadata!$D$2:$H$20,2,FALSE))</f>
        <v>37500</v>
      </c>
      <c r="CH1207" s="9">
        <f>IF(CF1207="","",VLOOKUP(CF1207,Metadata!$D$2:$H$20,4,FALSE))</f>
        <v>35000</v>
      </c>
      <c r="CI1207" s="9">
        <f>IF(CF1207="","",VLOOKUP(CF1207,Metadata!$D$2:$H$20,5,FALSE))</f>
        <v>40000</v>
      </c>
      <c r="CJ1207" s="9">
        <f t="shared" si="3"/>
        <v>37500</v>
      </c>
      <c r="CK1207" s="9" t="s">
        <v>189</v>
      </c>
      <c r="CL1207" s="10">
        <v>3</v>
      </c>
      <c r="CM1207" s="10">
        <v>5</v>
      </c>
      <c r="CN1207" s="10">
        <v>7</v>
      </c>
      <c r="CO1207" s="10">
        <v>7</v>
      </c>
      <c r="CP1207" s="10">
        <v>1</v>
      </c>
      <c r="CQ1207" s="10">
        <v>7</v>
      </c>
      <c r="CR1207" s="10">
        <v>4</v>
      </c>
      <c r="CS1207" s="10">
        <v>6</v>
      </c>
      <c r="CT1207" s="10">
        <v>4</v>
      </c>
      <c r="CU1207" s="10">
        <v>5</v>
      </c>
      <c r="CV1207" s="10">
        <v>7</v>
      </c>
      <c r="CW1207" s="10">
        <v>7</v>
      </c>
      <c r="CX1207" s="10">
        <v>7</v>
      </c>
      <c r="CY1207" s="10">
        <v>5</v>
      </c>
      <c r="CZ1207" s="10">
        <v>4</v>
      </c>
      <c r="DA1207" s="10">
        <v>7</v>
      </c>
      <c r="DB1207" s="10">
        <v>7</v>
      </c>
      <c r="DC1207" s="10">
        <v>4</v>
      </c>
      <c r="DD1207" s="10">
        <v>1</v>
      </c>
      <c r="DE1207" s="10">
        <v>5</v>
      </c>
      <c r="DF1207" s="10">
        <v>4</v>
      </c>
      <c r="DG1207" s="10">
        <v>7</v>
      </c>
      <c r="DH1207" s="10">
        <v>7</v>
      </c>
      <c r="DI1207" s="10">
        <v>7</v>
      </c>
      <c r="DJ1207" s="10">
        <v>1</v>
      </c>
      <c r="DK1207" s="10">
        <v>1</v>
      </c>
      <c r="DL1207" s="10">
        <v>7</v>
      </c>
      <c r="DM1207" s="9" t="s">
        <v>154</v>
      </c>
      <c r="DN1207" s="10">
        <v>1988</v>
      </c>
      <c r="DO1207" s="9">
        <f t="shared" si="4"/>
        <v>33</v>
      </c>
      <c r="DP1207" s="9" t="s">
        <v>155</v>
      </c>
      <c r="DQ1207" s="9" t="s">
        <v>202</v>
      </c>
      <c r="DR1207" s="9" t="s">
        <v>157</v>
      </c>
      <c r="DS1207" s="9" t="s">
        <v>137</v>
      </c>
      <c r="DT1207" s="9" t="s">
        <v>181</v>
      </c>
      <c r="DU1207" s="9" t="s">
        <v>158</v>
      </c>
      <c r="DV1207" s="9" t="str">
        <f>VLOOKUP(DU1207,Metadata!$B$2:$C$7,2,FALSE)</f>
        <v>6+ years</v>
      </c>
    </row>
    <row r="1208" spans="1:126">
      <c r="A1208" s="13">
        <v>1207</v>
      </c>
      <c r="B1208" s="9" t="s">
        <v>135</v>
      </c>
      <c r="C1208" s="9" t="str">
        <f>VLOOKUP(B1208,Metadata!$M$2:$N$6,2,FALSE)</f>
        <v>Permanent Employee</v>
      </c>
      <c r="D1208" s="9" t="s">
        <v>136</v>
      </c>
      <c r="E1208" s="9" t="s">
        <v>137</v>
      </c>
      <c r="F1208" s="9" t="s">
        <v>138</v>
      </c>
      <c r="G1208" s="9" t="s">
        <v>172</v>
      </c>
      <c r="H1208" s="9" t="str">
        <f>IF(G1208="","",VLOOKUP(G1208,Metadata!$J$2:$K$22,2,FALSE))</f>
        <v>Porto Metropolitan Area</v>
      </c>
      <c r="I1208" s="9" t="s">
        <v>138</v>
      </c>
      <c r="J1208" s="9" t="str">
        <f>IF(I1208="","",VLOOKUP(I1208,Metadata!$P$2:$Q$43,2,FALSE))</f>
        <v>Europe</v>
      </c>
      <c r="K1208" s="9" t="str">
        <f t="shared" si="0"/>
        <v>Portugal</v>
      </c>
      <c r="L1208" s="9" t="s">
        <v>172</v>
      </c>
      <c r="M1208" s="9" t="str">
        <f>IF(L1208="","",VLOOKUP(L1208,Metadata!$J$2:$K$22,2,FALSE))</f>
        <v>Porto Metropolitan Area</v>
      </c>
      <c r="N1208" s="9" t="s">
        <v>214</v>
      </c>
      <c r="O1208" s="9" t="s">
        <v>215</v>
      </c>
      <c r="P1208" s="9" t="s">
        <v>191</v>
      </c>
      <c r="Q1208" s="10" t="str">
        <f t="shared" si="1"/>
        <v>Remote Job (full or flexible)</v>
      </c>
      <c r="R1208" s="10">
        <v>4</v>
      </c>
      <c r="S1208" s="9" t="s">
        <v>192</v>
      </c>
      <c r="T1208" s="9" t="s">
        <v>137</v>
      </c>
      <c r="U1208" s="9" t="str">
        <f>IF(S1208&lt;&gt;"",S1208,IF(T1208&lt;&gt;"",VLOOKUP(T1208,Metadata!$S$2:$T$228,2,FALSE),""))</f>
        <v>Back-End Developer</v>
      </c>
      <c r="V1208" s="9" t="s">
        <v>207</v>
      </c>
      <c r="W1208" s="9" t="s">
        <v>137</v>
      </c>
      <c r="X1208" s="9" t="s">
        <v>208</v>
      </c>
      <c r="Y1208" s="9" t="s">
        <v>137</v>
      </c>
      <c r="Z1208" s="9" t="s">
        <v>224</v>
      </c>
      <c r="AA1208" s="9" t="s">
        <v>137</v>
      </c>
      <c r="AB1208" s="9" t="s">
        <v>137</v>
      </c>
      <c r="AC1208" s="9" t="s">
        <v>147</v>
      </c>
      <c r="AD1208" s="9"/>
      <c r="AE1208" s="9" t="s">
        <v>194</v>
      </c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 t="s">
        <v>198</v>
      </c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10"/>
      <c r="CB1208" s="10" t="str">
        <f t="shared" si="5"/>
        <v/>
      </c>
      <c r="CC1208" s="10"/>
      <c r="CD1208" s="9" t="str">
        <f t="shared" si="2"/>
        <v/>
      </c>
      <c r="CE1208" s="9" t="s">
        <v>168</v>
      </c>
      <c r="CF1208" s="9" t="s">
        <v>225</v>
      </c>
      <c r="CG1208" s="9">
        <f>IF(CF1208="","",VLOOKUP(CF1208,Metadata!$D$2:$H$20,2,FALSE))</f>
        <v>22500</v>
      </c>
      <c r="CH1208" s="9">
        <f>IF(CF1208="","",VLOOKUP(CF1208,Metadata!$D$2:$H$20,4,FALSE))</f>
        <v>20000</v>
      </c>
      <c r="CI1208" s="9">
        <f>IF(CF1208="","",VLOOKUP(CF1208,Metadata!$D$2:$H$20,5,FALSE))</f>
        <v>25000</v>
      </c>
      <c r="CJ1208" s="9">
        <f t="shared" si="3"/>
        <v>22500</v>
      </c>
      <c r="CK1208" s="9" t="s">
        <v>221</v>
      </c>
      <c r="CL1208" s="10">
        <v>3</v>
      </c>
      <c r="CM1208" s="10">
        <v>5</v>
      </c>
      <c r="CN1208" s="10">
        <v>7</v>
      </c>
      <c r="CO1208" s="10">
        <v>6</v>
      </c>
      <c r="CP1208" s="10">
        <v>5</v>
      </c>
      <c r="CQ1208" s="10">
        <v>6</v>
      </c>
      <c r="CR1208" s="10">
        <v>4</v>
      </c>
      <c r="CS1208" s="10">
        <v>6</v>
      </c>
      <c r="CT1208" s="10">
        <v>6</v>
      </c>
      <c r="CU1208" s="10">
        <v>7</v>
      </c>
      <c r="CV1208" s="10">
        <v>4</v>
      </c>
      <c r="CW1208" s="10">
        <v>3</v>
      </c>
      <c r="CX1208" s="10">
        <v>5</v>
      </c>
      <c r="CY1208" s="10">
        <v>6</v>
      </c>
      <c r="CZ1208" s="10">
        <v>6</v>
      </c>
      <c r="DA1208" s="10">
        <v>7</v>
      </c>
      <c r="DB1208" s="10">
        <v>3</v>
      </c>
      <c r="DC1208" s="10">
        <v>7</v>
      </c>
      <c r="DD1208" s="10">
        <v>3</v>
      </c>
      <c r="DE1208" s="10">
        <v>6</v>
      </c>
      <c r="DF1208" s="10">
        <v>7</v>
      </c>
      <c r="DG1208" s="10">
        <v>5</v>
      </c>
      <c r="DH1208" s="10">
        <v>5</v>
      </c>
      <c r="DI1208" s="10">
        <v>7</v>
      </c>
      <c r="DJ1208" s="10">
        <v>4</v>
      </c>
      <c r="DK1208" s="10">
        <v>4</v>
      </c>
      <c r="DL1208" s="10">
        <v>5</v>
      </c>
      <c r="DM1208" s="9" t="s">
        <v>154</v>
      </c>
      <c r="DN1208" s="10">
        <v>1991</v>
      </c>
      <c r="DO1208" s="9">
        <f t="shared" si="4"/>
        <v>30</v>
      </c>
      <c r="DP1208" s="9" t="s">
        <v>155</v>
      </c>
      <c r="DQ1208" s="9" t="s">
        <v>156</v>
      </c>
      <c r="DR1208" s="9" t="s">
        <v>157</v>
      </c>
      <c r="DS1208" s="9" t="s">
        <v>137</v>
      </c>
      <c r="DT1208" s="9" t="s">
        <v>181</v>
      </c>
      <c r="DU1208" s="9" t="s">
        <v>223</v>
      </c>
      <c r="DV1208" s="9" t="str">
        <f>VLOOKUP(DU1208,Metadata!$B$2:$C$7,2,FALSE)</f>
        <v>3 - 6 years</v>
      </c>
    </row>
    <row r="1209" spans="1:126">
      <c r="A1209" s="13">
        <v>1208</v>
      </c>
      <c r="B1209" s="9" t="s">
        <v>135</v>
      </c>
      <c r="C1209" s="9" t="str">
        <f>VLOOKUP(B1209,Metadata!$M$2:$N$6,2,FALSE)</f>
        <v>Permanent Employee</v>
      </c>
      <c r="D1209" s="9" t="s">
        <v>136</v>
      </c>
      <c r="E1209" s="9" t="s">
        <v>137</v>
      </c>
      <c r="F1209" s="9" t="s">
        <v>138</v>
      </c>
      <c r="G1209" s="9" t="s">
        <v>361</v>
      </c>
      <c r="H1209" s="9" t="str">
        <f>IF(G1209="","",VLOOKUP(G1209,Metadata!$J$2:$K$22,2,FALSE))</f>
        <v>South</v>
      </c>
      <c r="I1209" s="9" t="s">
        <v>138</v>
      </c>
      <c r="J1209" s="9" t="str">
        <f>IF(I1209="","",VLOOKUP(I1209,Metadata!$P$2:$Q$43,2,FALSE))</f>
        <v>Europe</v>
      </c>
      <c r="K1209" s="9" t="str">
        <f t="shared" si="0"/>
        <v>Portugal</v>
      </c>
      <c r="L1209" s="9" t="s">
        <v>140</v>
      </c>
      <c r="M1209" s="9" t="str">
        <f>IF(L1209="","",VLOOKUP(L1209,Metadata!$J$2:$K$22,2,FALSE))</f>
        <v>Lisbon Metropolitan Area</v>
      </c>
      <c r="N1209" s="9" t="s">
        <v>141</v>
      </c>
      <c r="O1209" s="9" t="s">
        <v>137</v>
      </c>
      <c r="P1209" s="9" t="s">
        <v>191</v>
      </c>
      <c r="Q1209" s="10" t="str">
        <f t="shared" si="1"/>
        <v>Remote Job (full or flexible)</v>
      </c>
      <c r="R1209" s="10">
        <v>6</v>
      </c>
      <c r="S1209" s="9" t="s">
        <v>161</v>
      </c>
      <c r="T1209" s="9" t="s">
        <v>137</v>
      </c>
      <c r="U1209" s="9" t="str">
        <f>IF(S1209&lt;&gt;"",S1209,IF(T1209&lt;&gt;"",VLOOKUP(T1209,Metadata!$S$2:$T$228,2,FALSE),""))</f>
        <v>Full-Stack Developer</v>
      </c>
      <c r="V1209" s="9" t="s">
        <v>261</v>
      </c>
      <c r="W1209" s="9" t="s">
        <v>137</v>
      </c>
      <c r="X1209" s="9" t="s">
        <v>175</v>
      </c>
      <c r="Y1209" s="9" t="s">
        <v>137</v>
      </c>
      <c r="Z1209" s="9" t="s">
        <v>262</v>
      </c>
      <c r="AA1209" s="9" t="s">
        <v>165</v>
      </c>
      <c r="AB1209" s="9" t="s">
        <v>137</v>
      </c>
      <c r="AC1209" s="9" t="s">
        <v>147</v>
      </c>
      <c r="AD1209" s="9" t="s">
        <v>148</v>
      </c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 t="s">
        <v>178</v>
      </c>
      <c r="BB1209" s="9"/>
      <c r="BC1209" s="9"/>
      <c r="BD1209" s="9"/>
      <c r="BE1209" s="9"/>
      <c r="BF1209" s="9"/>
      <c r="BG1209" s="9"/>
      <c r="BH1209" s="9"/>
      <c r="BI1209" s="9"/>
      <c r="BJ1209" s="9" t="s">
        <v>167</v>
      </c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10"/>
      <c r="CB1209" s="10" t="str">
        <f t="shared" si="5"/>
        <v/>
      </c>
      <c r="CC1209" s="10"/>
      <c r="CD1209" s="9" t="str">
        <f t="shared" si="2"/>
        <v/>
      </c>
      <c r="CE1209" s="9" t="s">
        <v>232</v>
      </c>
      <c r="CF1209" s="9" t="s">
        <v>220</v>
      </c>
      <c r="CG1209" s="9">
        <f>IF(CF1209="","",VLOOKUP(CF1209,Metadata!$D$2:$H$20,2,FALSE))</f>
        <v>27500</v>
      </c>
      <c r="CH1209" s="9">
        <f>IF(CF1209="","",VLOOKUP(CF1209,Metadata!$D$2:$H$20,4,FALSE))</f>
        <v>25000</v>
      </c>
      <c r="CI1209" s="9">
        <f>IF(CF1209="","",VLOOKUP(CF1209,Metadata!$D$2:$H$20,5,FALSE))</f>
        <v>30000</v>
      </c>
      <c r="CJ1209" s="9">
        <f t="shared" si="3"/>
        <v>27500</v>
      </c>
      <c r="CK1209" s="9" t="s">
        <v>180</v>
      </c>
      <c r="CL1209" s="10">
        <v>1</v>
      </c>
      <c r="CM1209" s="10">
        <v>5</v>
      </c>
      <c r="CN1209" s="10">
        <v>7</v>
      </c>
      <c r="CO1209" s="10">
        <v>7</v>
      </c>
      <c r="CP1209" s="10">
        <v>2</v>
      </c>
      <c r="CQ1209" s="10">
        <v>5</v>
      </c>
      <c r="CR1209" s="10">
        <v>6</v>
      </c>
      <c r="CS1209" s="10">
        <v>7</v>
      </c>
      <c r="CT1209" s="10">
        <v>1</v>
      </c>
      <c r="CU1209" s="10">
        <v>4</v>
      </c>
      <c r="CV1209" s="10">
        <v>3</v>
      </c>
      <c r="CW1209" s="10">
        <v>4</v>
      </c>
      <c r="CX1209" s="10">
        <v>6</v>
      </c>
      <c r="CY1209" s="10">
        <v>7</v>
      </c>
      <c r="CZ1209" s="10">
        <v>5</v>
      </c>
      <c r="DA1209" s="10">
        <v>1</v>
      </c>
      <c r="DB1209" s="10">
        <v>1</v>
      </c>
      <c r="DC1209" s="10">
        <v>2</v>
      </c>
      <c r="DD1209" s="10">
        <v>1</v>
      </c>
      <c r="DE1209" s="10">
        <v>4</v>
      </c>
      <c r="DF1209" s="10">
        <v>2</v>
      </c>
      <c r="DG1209" s="10">
        <v>7</v>
      </c>
      <c r="DH1209" s="10">
        <v>7</v>
      </c>
      <c r="DI1209" s="10">
        <v>6</v>
      </c>
      <c r="DJ1209" s="10">
        <v>6</v>
      </c>
      <c r="DK1209" s="10">
        <v>4</v>
      </c>
      <c r="DL1209" s="10">
        <v>2</v>
      </c>
      <c r="DM1209" s="9" t="s">
        <v>154</v>
      </c>
      <c r="DN1209" s="10">
        <v>1988</v>
      </c>
      <c r="DO1209" s="9">
        <f t="shared" si="4"/>
        <v>33</v>
      </c>
      <c r="DP1209" s="9" t="s">
        <v>155</v>
      </c>
      <c r="DQ1209" s="9" t="s">
        <v>210</v>
      </c>
      <c r="DR1209" s="9" t="s">
        <v>157</v>
      </c>
      <c r="DS1209" s="9" t="s">
        <v>137</v>
      </c>
      <c r="DT1209" s="9" t="s">
        <v>181</v>
      </c>
      <c r="DU1209" s="9" t="s">
        <v>223</v>
      </c>
      <c r="DV1209" s="9" t="str">
        <f>VLOOKUP(DU1209,Metadata!$B$2:$C$7,2,FALSE)</f>
        <v>3 - 6 years</v>
      </c>
    </row>
    <row r="1210" spans="1:126">
      <c r="A1210" s="13">
        <v>1209</v>
      </c>
      <c r="B1210" s="9" t="s">
        <v>135</v>
      </c>
      <c r="C1210" s="9" t="str">
        <f>VLOOKUP(B1210,Metadata!$M$2:$N$6,2,FALSE)</f>
        <v>Permanent Employee</v>
      </c>
      <c r="D1210" s="9" t="s">
        <v>136</v>
      </c>
      <c r="E1210" s="9" t="s">
        <v>137</v>
      </c>
      <c r="F1210" s="9" t="s">
        <v>138</v>
      </c>
      <c r="G1210" s="9" t="s">
        <v>140</v>
      </c>
      <c r="H1210" s="9" t="str">
        <f>IF(G1210="","",VLOOKUP(G1210,Metadata!$J$2:$K$22,2,FALSE))</f>
        <v>Lisbon Metropolitan Area</v>
      </c>
      <c r="I1210" s="9" t="s">
        <v>417</v>
      </c>
      <c r="J1210" s="9" t="str">
        <f>IF(I1210="","",VLOOKUP(I1210,Metadata!$P$2:$Q$43,2,FALSE))</f>
        <v>Africa</v>
      </c>
      <c r="K1210" s="9" t="str">
        <f t="shared" si="0"/>
        <v>International</v>
      </c>
      <c r="L1210" s="9" t="s">
        <v>137</v>
      </c>
      <c r="M1210" s="9" t="str">
        <f>IF(L1210="","",VLOOKUP(L1210,Metadata!$J$2:$K$22,2,FALSE))</f>
        <v/>
      </c>
      <c r="N1210" s="9" t="s">
        <v>214</v>
      </c>
      <c r="O1210" s="9" t="s">
        <v>136</v>
      </c>
      <c r="P1210" s="9" t="s">
        <v>191</v>
      </c>
      <c r="Q1210" s="10" t="str">
        <f t="shared" si="1"/>
        <v>Remote Job (full or flexible)</v>
      </c>
      <c r="R1210" s="10">
        <v>5</v>
      </c>
      <c r="S1210" s="9" t="s">
        <v>143</v>
      </c>
      <c r="T1210" s="9" t="s">
        <v>137</v>
      </c>
      <c r="U1210" s="9" t="str">
        <f>IF(S1210&lt;&gt;"",S1210,IF(T1210&lt;&gt;"",VLOOKUP(T1210,Metadata!$S$2:$T$228,2,FALSE),""))</f>
        <v>Technical Team Leader</v>
      </c>
      <c r="V1210" s="9" t="s">
        <v>268</v>
      </c>
      <c r="W1210" s="9" t="s">
        <v>137</v>
      </c>
      <c r="X1210" s="9" t="s">
        <v>145</v>
      </c>
      <c r="Y1210" s="9" t="s">
        <v>137</v>
      </c>
      <c r="Z1210" s="9" t="s">
        <v>146</v>
      </c>
      <c r="AA1210" s="9" t="s">
        <v>165</v>
      </c>
      <c r="AB1210" s="9" t="s">
        <v>253</v>
      </c>
      <c r="AC1210" s="9" t="s">
        <v>147</v>
      </c>
      <c r="AD1210" s="9"/>
      <c r="AE1210" s="9"/>
      <c r="AF1210" s="9" t="s">
        <v>243</v>
      </c>
      <c r="AG1210" s="9" t="s">
        <v>166</v>
      </c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 t="s">
        <v>178</v>
      </c>
      <c r="BB1210" s="9"/>
      <c r="BC1210" s="9"/>
      <c r="BD1210" s="9"/>
      <c r="BE1210" s="9"/>
      <c r="BF1210" s="9"/>
      <c r="BG1210" s="9"/>
      <c r="BH1210" s="9"/>
      <c r="BI1210" s="9"/>
      <c r="BJ1210" s="9" t="s">
        <v>167</v>
      </c>
      <c r="BK1210" s="9"/>
      <c r="BL1210" s="9"/>
      <c r="BM1210" s="9"/>
      <c r="BN1210" s="9"/>
      <c r="BO1210" s="9" t="s">
        <v>257</v>
      </c>
      <c r="BP1210" s="9"/>
      <c r="BQ1210" s="9"/>
      <c r="BR1210" s="9"/>
      <c r="BS1210" s="9"/>
      <c r="BT1210" s="9"/>
      <c r="BU1210" s="9" t="s">
        <v>258</v>
      </c>
      <c r="BV1210" s="9"/>
      <c r="BW1210" s="9"/>
      <c r="BX1210" s="9"/>
      <c r="BY1210" s="9"/>
      <c r="BZ1210" s="9"/>
      <c r="CA1210" s="10"/>
      <c r="CB1210" s="10" t="str">
        <f t="shared" si="5"/>
        <v/>
      </c>
      <c r="CC1210" s="10"/>
      <c r="CD1210" s="9" t="str">
        <f t="shared" si="2"/>
        <v/>
      </c>
      <c r="CE1210" s="9" t="s">
        <v>151</v>
      </c>
      <c r="CF1210" s="9" t="s">
        <v>419</v>
      </c>
      <c r="CG1210" s="9">
        <f>IF(CF1210="","",VLOOKUP(CF1210,Metadata!$D$2:$H$20,2,FALSE))</f>
        <v>62500</v>
      </c>
      <c r="CH1210" s="9">
        <f>IF(CF1210="","",VLOOKUP(CF1210,Metadata!$D$2:$H$20,4,FALSE))</f>
        <v>60000</v>
      </c>
      <c r="CI1210" s="9">
        <f>IF(CF1210="","",VLOOKUP(CF1210,Metadata!$D$2:$H$20,5,FALSE))</f>
        <v>65000</v>
      </c>
      <c r="CJ1210" s="9">
        <f t="shared" si="3"/>
        <v>62500</v>
      </c>
      <c r="CK1210" s="9" t="s">
        <v>221</v>
      </c>
      <c r="CL1210" s="10">
        <v>6</v>
      </c>
      <c r="CM1210" s="10">
        <v>3</v>
      </c>
      <c r="CN1210" s="10">
        <v>4</v>
      </c>
      <c r="CO1210" s="10">
        <v>6</v>
      </c>
      <c r="CP1210" s="10">
        <v>7</v>
      </c>
      <c r="CQ1210" s="10">
        <v>7</v>
      </c>
      <c r="CR1210" s="10">
        <v>5</v>
      </c>
      <c r="CS1210" s="10">
        <v>5</v>
      </c>
      <c r="CT1210" s="10">
        <v>6</v>
      </c>
      <c r="CU1210" s="10">
        <v>4</v>
      </c>
      <c r="CV1210" s="10">
        <v>6</v>
      </c>
      <c r="CW1210" s="10">
        <v>4</v>
      </c>
      <c r="CX1210" s="10">
        <v>6</v>
      </c>
      <c r="CY1210" s="10">
        <v>7</v>
      </c>
      <c r="CZ1210" s="10">
        <v>4</v>
      </c>
      <c r="DA1210" s="10">
        <v>4</v>
      </c>
      <c r="DB1210" s="10">
        <v>4</v>
      </c>
      <c r="DC1210" s="10">
        <v>6</v>
      </c>
      <c r="DD1210" s="10">
        <v>4</v>
      </c>
      <c r="DE1210" s="10">
        <v>7</v>
      </c>
      <c r="DF1210" s="10">
        <v>7</v>
      </c>
      <c r="DG1210" s="10">
        <v>4</v>
      </c>
      <c r="DH1210" s="10">
        <v>4</v>
      </c>
      <c r="DI1210" s="10">
        <v>4</v>
      </c>
      <c r="DJ1210" s="10">
        <v>4</v>
      </c>
      <c r="DK1210" s="10">
        <v>6</v>
      </c>
      <c r="DL1210" s="10">
        <v>6</v>
      </c>
      <c r="DM1210" s="9" t="s">
        <v>154</v>
      </c>
      <c r="DN1210" s="10">
        <v>1984</v>
      </c>
      <c r="DO1210" s="9">
        <f t="shared" si="4"/>
        <v>37</v>
      </c>
      <c r="DP1210" s="9" t="s">
        <v>155</v>
      </c>
      <c r="DQ1210" s="9" t="s">
        <v>202</v>
      </c>
      <c r="DR1210" s="9" t="s">
        <v>157</v>
      </c>
      <c r="DS1210" s="9" t="s">
        <v>137</v>
      </c>
      <c r="DT1210" s="9" t="s">
        <v>181</v>
      </c>
      <c r="DU1210" s="9" t="s">
        <v>158</v>
      </c>
      <c r="DV1210" s="9" t="str">
        <f>VLOOKUP(DU1210,Metadata!$B$2:$C$7,2,FALSE)</f>
        <v>6+ years</v>
      </c>
    </row>
    <row r="1211" spans="1:126">
      <c r="A1211" s="13">
        <v>1210</v>
      </c>
      <c r="B1211" s="9" t="s">
        <v>135</v>
      </c>
      <c r="C1211" s="9" t="str">
        <f>VLOOKUP(B1211,Metadata!$M$2:$N$6,2,FALSE)</f>
        <v>Permanent Employee</v>
      </c>
      <c r="D1211" s="9" t="s">
        <v>159</v>
      </c>
      <c r="E1211" s="9" t="s">
        <v>137</v>
      </c>
      <c r="F1211" s="9" t="s">
        <v>138</v>
      </c>
      <c r="G1211" s="9" t="s">
        <v>172</v>
      </c>
      <c r="H1211" s="9" t="str">
        <f>IF(G1211="","",VLOOKUP(G1211,Metadata!$J$2:$K$22,2,FALSE))</f>
        <v>Porto Metropolitan Area</v>
      </c>
      <c r="I1211" s="9" t="s">
        <v>173</v>
      </c>
      <c r="J1211" s="9" t="str">
        <f>IF(I1211="","",VLOOKUP(I1211,Metadata!$P$2:$Q$43,2,FALSE))</f>
        <v>N/A</v>
      </c>
      <c r="K1211" s="9" t="str">
        <f t="shared" si="0"/>
        <v>International</v>
      </c>
      <c r="L1211" s="9" t="s">
        <v>137</v>
      </c>
      <c r="M1211" s="9" t="str">
        <f>IF(L1211="","",VLOOKUP(L1211,Metadata!$J$2:$K$22,2,FALSE))</f>
        <v/>
      </c>
      <c r="N1211" s="9" t="s">
        <v>205</v>
      </c>
      <c r="O1211" s="9" t="s">
        <v>137</v>
      </c>
      <c r="P1211" s="9" t="s">
        <v>137</v>
      </c>
      <c r="Q1211" s="10" t="str">
        <f t="shared" si="1"/>
        <v>Full Office Job</v>
      </c>
      <c r="R1211" s="10">
        <v>3</v>
      </c>
      <c r="S1211" s="9" t="s">
        <v>192</v>
      </c>
      <c r="T1211" s="9" t="s">
        <v>137</v>
      </c>
      <c r="U1211" s="9" t="str">
        <f>IF(S1211&lt;&gt;"",S1211,IF(T1211&lt;&gt;"",VLOOKUP(T1211,Metadata!$S$2:$T$228,2,FALSE),""))</f>
        <v>Back-End Developer</v>
      </c>
      <c r="V1211" s="9" t="s">
        <v>217</v>
      </c>
      <c r="W1211" s="9" t="s">
        <v>137</v>
      </c>
      <c r="X1211" s="9" t="s">
        <v>242</v>
      </c>
      <c r="Y1211" s="9" t="s">
        <v>137</v>
      </c>
      <c r="Z1211" s="9" t="s">
        <v>184</v>
      </c>
      <c r="AA1211" s="9" t="s">
        <v>137</v>
      </c>
      <c r="AB1211" s="9" t="s">
        <v>137</v>
      </c>
      <c r="AC1211" s="9"/>
      <c r="AD1211" s="9" t="s">
        <v>148</v>
      </c>
      <c r="AE1211" s="9"/>
      <c r="AF1211" s="9"/>
      <c r="AG1211" s="9" t="s">
        <v>166</v>
      </c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 t="s">
        <v>324</v>
      </c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 t="s">
        <v>219</v>
      </c>
      <c r="BR1211" s="9"/>
      <c r="BS1211" s="9"/>
      <c r="BT1211" s="9"/>
      <c r="BU1211" s="9"/>
      <c r="BV1211" s="9"/>
      <c r="BW1211" s="9"/>
      <c r="BX1211" s="9"/>
      <c r="BY1211" s="9"/>
      <c r="BZ1211" s="9" t="s">
        <v>591</v>
      </c>
      <c r="CA1211" s="10"/>
      <c r="CB1211" s="10" t="str">
        <f t="shared" si="5"/>
        <v/>
      </c>
      <c r="CC1211" s="10"/>
      <c r="CD1211" s="9" t="str">
        <f t="shared" si="2"/>
        <v/>
      </c>
      <c r="CE1211" s="9" t="s">
        <v>151</v>
      </c>
      <c r="CF1211" s="9" t="s">
        <v>254</v>
      </c>
      <c r="CG1211" s="9">
        <f>IF(CF1211="","",VLOOKUP(CF1211,Metadata!$D$2:$H$20,2,FALSE))</f>
        <v>37500</v>
      </c>
      <c r="CH1211" s="9">
        <f>IF(CF1211="","",VLOOKUP(CF1211,Metadata!$D$2:$H$20,4,FALSE))</f>
        <v>35000</v>
      </c>
      <c r="CI1211" s="9">
        <f>IF(CF1211="","",VLOOKUP(CF1211,Metadata!$D$2:$H$20,5,FALSE))</f>
        <v>40000</v>
      </c>
      <c r="CJ1211" s="9">
        <f t="shared" si="3"/>
        <v>37500</v>
      </c>
      <c r="CK1211" s="9" t="s">
        <v>189</v>
      </c>
      <c r="CL1211" s="10">
        <v>6</v>
      </c>
      <c r="CM1211" s="10">
        <v>4</v>
      </c>
      <c r="CN1211" s="10">
        <v>7</v>
      </c>
      <c r="CO1211" s="10">
        <v>6</v>
      </c>
      <c r="CP1211" s="10">
        <v>7</v>
      </c>
      <c r="CQ1211" s="10">
        <v>6</v>
      </c>
      <c r="CR1211" s="10">
        <v>4</v>
      </c>
      <c r="CS1211" s="10">
        <v>7</v>
      </c>
      <c r="CT1211" s="10">
        <v>7</v>
      </c>
      <c r="CU1211" s="10">
        <v>6</v>
      </c>
      <c r="CV1211" s="10">
        <v>6</v>
      </c>
      <c r="CW1211" s="10">
        <v>5</v>
      </c>
      <c r="CX1211" s="10">
        <v>6</v>
      </c>
      <c r="CY1211" s="10">
        <v>5</v>
      </c>
      <c r="CZ1211" s="10">
        <v>5</v>
      </c>
      <c r="DA1211" s="10">
        <v>1</v>
      </c>
      <c r="DB1211" s="10">
        <v>4</v>
      </c>
      <c r="DC1211" s="10">
        <v>6</v>
      </c>
      <c r="DD1211" s="10">
        <v>4</v>
      </c>
      <c r="DE1211" s="10">
        <v>6</v>
      </c>
      <c r="DF1211" s="10">
        <v>7</v>
      </c>
      <c r="DG1211" s="10">
        <v>6</v>
      </c>
      <c r="DH1211" s="10">
        <v>7</v>
      </c>
      <c r="DI1211" s="10">
        <v>4</v>
      </c>
      <c r="DJ1211" s="10">
        <v>4</v>
      </c>
      <c r="DK1211" s="10">
        <v>6</v>
      </c>
      <c r="DL1211" s="10">
        <v>1</v>
      </c>
      <c r="DM1211" s="9" t="s">
        <v>154</v>
      </c>
      <c r="DN1211" s="10">
        <v>1988</v>
      </c>
      <c r="DO1211" s="9">
        <f t="shared" si="4"/>
        <v>33</v>
      </c>
      <c r="DP1211" s="9" t="s">
        <v>155</v>
      </c>
      <c r="DQ1211" s="9" t="s">
        <v>156</v>
      </c>
      <c r="DR1211" s="9" t="s">
        <v>157</v>
      </c>
      <c r="DS1211" s="9" t="s">
        <v>137</v>
      </c>
      <c r="DT1211" s="9" t="s">
        <v>181</v>
      </c>
      <c r="DU1211" s="9" t="s">
        <v>158</v>
      </c>
      <c r="DV1211" s="9" t="str">
        <f>VLOOKUP(DU1211,Metadata!$B$2:$C$7,2,FALSE)</f>
        <v>6+ years</v>
      </c>
    </row>
    <row r="1212" spans="1:126">
      <c r="A1212" s="13">
        <v>1211</v>
      </c>
      <c r="B1212" s="9" t="s">
        <v>135</v>
      </c>
      <c r="C1212" s="9" t="str">
        <f>VLOOKUP(B1212,Metadata!$M$2:$N$6,2,FALSE)</f>
        <v>Permanent Employee</v>
      </c>
      <c r="D1212" s="9" t="s">
        <v>159</v>
      </c>
      <c r="E1212" s="9" t="s">
        <v>137</v>
      </c>
      <c r="F1212" s="9" t="s">
        <v>138</v>
      </c>
      <c r="G1212" s="9" t="s">
        <v>275</v>
      </c>
      <c r="H1212" s="9" t="str">
        <f>IF(G1212="","",VLOOKUP(G1212,Metadata!$J$2:$K$22,2,FALSE))</f>
        <v>Centre</v>
      </c>
      <c r="I1212" s="9" t="s">
        <v>138</v>
      </c>
      <c r="J1212" s="9" t="str">
        <f>IF(I1212="","",VLOOKUP(I1212,Metadata!$P$2:$Q$43,2,FALSE))</f>
        <v>Europe</v>
      </c>
      <c r="K1212" s="9" t="str">
        <f t="shared" si="0"/>
        <v>Portugal</v>
      </c>
      <c r="L1212" s="9" t="s">
        <v>160</v>
      </c>
      <c r="M1212" s="9" t="str">
        <f>IF(L1212="","",VLOOKUP(L1212,Metadata!$J$2:$K$22,2,FALSE))</f>
        <v>Centre</v>
      </c>
      <c r="N1212" s="9" t="s">
        <v>141</v>
      </c>
      <c r="O1212" s="9" t="s">
        <v>137</v>
      </c>
      <c r="P1212" s="9" t="s">
        <v>142</v>
      </c>
      <c r="Q1212" s="10" t="str">
        <f t="shared" si="1"/>
        <v>Full Office Job</v>
      </c>
      <c r="R1212" s="10">
        <v>6</v>
      </c>
      <c r="S1212" s="9" t="s">
        <v>216</v>
      </c>
      <c r="T1212" s="9" t="s">
        <v>137</v>
      </c>
      <c r="U1212" s="9" t="str">
        <f>IF(S1212&lt;&gt;"",S1212,IF(T1212&lt;&gt;"",VLOOKUP(T1212,Metadata!$S$2:$T$228,2,FALSE),""))</f>
        <v>Front-End Developer</v>
      </c>
      <c r="V1212" s="9" t="s">
        <v>174</v>
      </c>
      <c r="W1212" s="9" t="s">
        <v>137</v>
      </c>
      <c r="X1212" s="9" t="s">
        <v>163</v>
      </c>
      <c r="Y1212" s="9" t="s">
        <v>137</v>
      </c>
      <c r="Z1212" s="9" t="s">
        <v>262</v>
      </c>
      <c r="AA1212" s="9" t="s">
        <v>165</v>
      </c>
      <c r="AB1212" s="9" t="s">
        <v>137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 t="s">
        <v>178</v>
      </c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 t="s">
        <v>186</v>
      </c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10"/>
      <c r="CB1212" s="10" t="str">
        <f t="shared" si="5"/>
        <v/>
      </c>
      <c r="CC1212" s="10"/>
      <c r="CD1212" s="9" t="str">
        <f t="shared" si="2"/>
        <v/>
      </c>
      <c r="CE1212" s="9" t="s">
        <v>232</v>
      </c>
      <c r="CF1212" s="9" t="s">
        <v>188</v>
      </c>
      <c r="CG1212" s="9">
        <f>IF(CF1212="","",VLOOKUP(CF1212,Metadata!$D$2:$H$20,2,FALSE))</f>
        <v>17500</v>
      </c>
      <c r="CH1212" s="9">
        <f>IF(CF1212="","",VLOOKUP(CF1212,Metadata!$D$2:$H$20,4,FALSE))</f>
        <v>15000</v>
      </c>
      <c r="CI1212" s="9">
        <f>IF(CF1212="","",VLOOKUP(CF1212,Metadata!$D$2:$H$20,5,FALSE))</f>
        <v>20000</v>
      </c>
      <c r="CJ1212" s="9">
        <f t="shared" si="3"/>
        <v>17500</v>
      </c>
      <c r="CK1212" s="9" t="s">
        <v>201</v>
      </c>
      <c r="CL1212" s="10">
        <v>5</v>
      </c>
      <c r="CM1212" s="10">
        <v>1</v>
      </c>
      <c r="CN1212" s="10">
        <v>5</v>
      </c>
      <c r="CO1212" s="10">
        <v>7</v>
      </c>
      <c r="CP1212" s="10">
        <v>7</v>
      </c>
      <c r="CQ1212" s="10">
        <v>7</v>
      </c>
      <c r="CR1212" s="10">
        <v>5</v>
      </c>
      <c r="CS1212" s="10">
        <v>7</v>
      </c>
      <c r="CT1212" s="10">
        <v>3</v>
      </c>
      <c r="CU1212" s="10">
        <v>4</v>
      </c>
      <c r="CV1212" s="10">
        <v>6</v>
      </c>
      <c r="CW1212" s="10">
        <v>4</v>
      </c>
      <c r="CX1212" s="10">
        <v>3</v>
      </c>
      <c r="CY1212" s="10">
        <v>6</v>
      </c>
      <c r="CZ1212" s="10">
        <v>7</v>
      </c>
      <c r="DA1212" s="10">
        <v>7</v>
      </c>
      <c r="DB1212" s="10">
        <v>5</v>
      </c>
      <c r="DC1212" s="10">
        <v>6</v>
      </c>
      <c r="DD1212" s="10">
        <v>3</v>
      </c>
      <c r="DE1212" s="10">
        <v>6</v>
      </c>
      <c r="DF1212" s="10">
        <v>4</v>
      </c>
      <c r="DG1212" s="10">
        <v>6</v>
      </c>
      <c r="DH1212" s="10">
        <v>5</v>
      </c>
      <c r="DI1212" s="10">
        <v>6</v>
      </c>
      <c r="DJ1212" s="10">
        <v>3</v>
      </c>
      <c r="DK1212" s="10">
        <v>5</v>
      </c>
      <c r="DL1212" s="10">
        <v>6</v>
      </c>
      <c r="DM1212" s="9" t="s">
        <v>154</v>
      </c>
      <c r="DN1212" s="10">
        <v>1997</v>
      </c>
      <c r="DO1212" s="9">
        <f t="shared" si="4"/>
        <v>24</v>
      </c>
      <c r="DP1212" s="9" t="s">
        <v>155</v>
      </c>
      <c r="DQ1212" s="9" t="s">
        <v>210</v>
      </c>
      <c r="DR1212" s="9" t="s">
        <v>157</v>
      </c>
      <c r="DS1212" s="9" t="s">
        <v>137</v>
      </c>
      <c r="DT1212" s="9" t="s">
        <v>181</v>
      </c>
      <c r="DU1212" s="9" t="s">
        <v>168</v>
      </c>
      <c r="DV1212" s="9" t="str">
        <f>VLOOKUP(DU1212,Metadata!$B$2:$C$7,2,FALSE)</f>
        <v>0 - 3 years</v>
      </c>
    </row>
    <row r="1213" spans="1:126">
      <c r="A1213" s="13">
        <v>1212</v>
      </c>
      <c r="B1213" s="9" t="s">
        <v>171</v>
      </c>
      <c r="C1213" s="9" t="str">
        <f>VLOOKUP(B1213,Metadata!$M$2:$N$6,2,FALSE)</f>
        <v>Contractor</v>
      </c>
      <c r="D1213" s="9" t="s">
        <v>137</v>
      </c>
      <c r="E1213" s="9" t="s">
        <v>136</v>
      </c>
      <c r="F1213" s="9" t="s">
        <v>138</v>
      </c>
      <c r="G1213" s="9" t="s">
        <v>312</v>
      </c>
      <c r="H1213" s="9" t="str">
        <f>IF(G1213="","",VLOOKUP(G1213,Metadata!$J$2:$K$22,2,FALSE))</f>
        <v>South</v>
      </c>
      <c r="I1213" s="9" t="s">
        <v>138</v>
      </c>
      <c r="J1213" s="9" t="str">
        <f>IF(I1213="","",VLOOKUP(I1213,Metadata!$P$2:$Q$43,2,FALSE))</f>
        <v>Europe</v>
      </c>
      <c r="K1213" s="9" t="str">
        <f t="shared" si="0"/>
        <v>Portugal</v>
      </c>
      <c r="L1213" s="9" t="s">
        <v>312</v>
      </c>
      <c r="M1213" s="9" t="str">
        <f>IF(L1213="","",VLOOKUP(L1213,Metadata!$J$2:$K$22,2,FALSE))</f>
        <v>South</v>
      </c>
      <c r="N1213" s="9" t="s">
        <v>141</v>
      </c>
      <c r="O1213" s="9" t="s">
        <v>137</v>
      </c>
      <c r="P1213" s="9" t="s">
        <v>191</v>
      </c>
      <c r="Q1213" s="10" t="str">
        <f t="shared" si="1"/>
        <v>Remote Job (full or flexible)</v>
      </c>
      <c r="R1213" s="10">
        <v>6</v>
      </c>
      <c r="S1213" s="9" t="s">
        <v>260</v>
      </c>
      <c r="T1213" s="9" t="s">
        <v>137</v>
      </c>
      <c r="U1213" s="9" t="str">
        <f>IF(S1213&lt;&gt;"",S1213,IF(T1213&lt;&gt;"",VLOOKUP(T1213,Metadata!$S$2:$T$228,2,FALSE),""))</f>
        <v>DevOps Engineer</v>
      </c>
      <c r="V1213" s="9" t="s">
        <v>207</v>
      </c>
      <c r="W1213" s="9" t="s">
        <v>137</v>
      </c>
      <c r="X1213" s="9" t="s">
        <v>163</v>
      </c>
      <c r="Y1213" s="9" t="s">
        <v>137</v>
      </c>
      <c r="Z1213" s="9" t="s">
        <v>164</v>
      </c>
      <c r="AA1213" s="9" t="s">
        <v>165</v>
      </c>
      <c r="AB1213" s="9" t="s">
        <v>253</v>
      </c>
      <c r="AC1213" s="9" t="s">
        <v>147</v>
      </c>
      <c r="AD1213" s="9"/>
      <c r="AE1213" s="9"/>
      <c r="AF1213" s="9"/>
      <c r="AG1213" s="9"/>
      <c r="AH1213" s="9"/>
      <c r="AI1213" s="9"/>
      <c r="AJ1213" s="9" t="s">
        <v>185</v>
      </c>
      <c r="AK1213" s="9"/>
      <c r="AL1213" s="9"/>
      <c r="AM1213" s="9"/>
      <c r="AN1213" s="9"/>
      <c r="AO1213" s="9"/>
      <c r="AP1213" s="9"/>
      <c r="AQ1213" s="9"/>
      <c r="AR1213" s="9"/>
      <c r="AS1213" s="9"/>
      <c r="AT1213" s="9" t="s">
        <v>324</v>
      </c>
      <c r="AU1213" s="9"/>
      <c r="AV1213" s="9"/>
      <c r="AW1213" s="9"/>
      <c r="AX1213" s="9"/>
      <c r="AY1213" s="9"/>
      <c r="AZ1213" s="9"/>
      <c r="BA1213" s="9" t="s">
        <v>178</v>
      </c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 t="s">
        <v>186</v>
      </c>
      <c r="BO1213" s="9"/>
      <c r="BP1213" s="9"/>
      <c r="BQ1213" s="9"/>
      <c r="BR1213" s="9"/>
      <c r="BS1213" s="9" t="s">
        <v>200</v>
      </c>
      <c r="BT1213" s="9"/>
      <c r="BU1213" s="9"/>
      <c r="BV1213" s="9"/>
      <c r="BW1213" s="9"/>
      <c r="BX1213" s="9"/>
      <c r="BY1213" s="9"/>
      <c r="BZ1213" s="9"/>
      <c r="CA1213" s="10">
        <v>12</v>
      </c>
      <c r="CB1213" s="10" t="str">
        <f t="shared" si="5"/>
        <v>7 to 12 months</v>
      </c>
      <c r="CC1213" s="10">
        <v>40</v>
      </c>
      <c r="CD1213" s="9">
        <f t="shared" si="2"/>
        <v>64000</v>
      </c>
      <c r="CE1213" s="9" t="s">
        <v>137</v>
      </c>
      <c r="CF1213" s="9" t="s">
        <v>137</v>
      </c>
      <c r="CG1213" s="9" t="str">
        <f>IF(CF1213="","",VLOOKUP(CF1213,Metadata!$D$2:$H$20,2,FALSE))</f>
        <v/>
      </c>
      <c r="CH1213" s="9" t="str">
        <f>IF(CF1213="","",VLOOKUP(CF1213,Metadata!$D$2:$H$20,4,FALSE))</f>
        <v/>
      </c>
      <c r="CI1213" s="9" t="str">
        <f>IF(CF1213="","",VLOOKUP(CF1213,Metadata!$D$2:$H$20,5,FALSE))</f>
        <v/>
      </c>
      <c r="CJ1213" s="9">
        <f t="shared" si="3"/>
        <v>64000</v>
      </c>
      <c r="CK1213" s="9" t="s">
        <v>153</v>
      </c>
      <c r="CL1213" s="10">
        <v>7</v>
      </c>
      <c r="CM1213" s="10">
        <v>3</v>
      </c>
      <c r="CN1213" s="10">
        <v>6</v>
      </c>
      <c r="CO1213" s="10">
        <v>6</v>
      </c>
      <c r="CP1213" s="10">
        <v>7</v>
      </c>
      <c r="CQ1213" s="10">
        <v>4</v>
      </c>
      <c r="CR1213" s="10">
        <v>7</v>
      </c>
      <c r="CS1213" s="10">
        <v>3</v>
      </c>
      <c r="CT1213" s="10">
        <v>7</v>
      </c>
      <c r="CU1213" s="10">
        <v>7</v>
      </c>
      <c r="CV1213" s="10">
        <v>4</v>
      </c>
      <c r="CW1213" s="10">
        <v>7</v>
      </c>
      <c r="CX1213" s="10">
        <v>5</v>
      </c>
      <c r="CY1213" s="10">
        <v>6</v>
      </c>
      <c r="CZ1213" s="10">
        <v>6</v>
      </c>
      <c r="DA1213" s="10">
        <v>3</v>
      </c>
      <c r="DB1213" s="10">
        <v>3</v>
      </c>
      <c r="DC1213" s="10">
        <v>3</v>
      </c>
      <c r="DD1213" s="10">
        <v>3</v>
      </c>
      <c r="DE1213" s="10">
        <v>6</v>
      </c>
      <c r="DF1213" s="10">
        <v>6</v>
      </c>
      <c r="DG1213" s="10">
        <v>6</v>
      </c>
      <c r="DH1213" s="10">
        <v>4</v>
      </c>
      <c r="DI1213" s="10">
        <v>7</v>
      </c>
      <c r="DJ1213" s="10">
        <v>4</v>
      </c>
      <c r="DK1213" s="10">
        <v>3</v>
      </c>
      <c r="DL1213" s="10">
        <v>4</v>
      </c>
      <c r="DM1213" s="9" t="s">
        <v>154</v>
      </c>
      <c r="DN1213" s="10">
        <v>1977</v>
      </c>
      <c r="DO1213" s="9">
        <f t="shared" si="4"/>
        <v>44</v>
      </c>
      <c r="DP1213" s="9" t="s">
        <v>155</v>
      </c>
      <c r="DQ1213" s="9" t="s">
        <v>156</v>
      </c>
      <c r="DR1213" s="9" t="s">
        <v>157</v>
      </c>
      <c r="DS1213" s="9" t="s">
        <v>137</v>
      </c>
      <c r="DT1213" s="9" t="s">
        <v>181</v>
      </c>
      <c r="DU1213" s="9" t="s">
        <v>158</v>
      </c>
      <c r="DV1213" s="9" t="str">
        <f>VLOOKUP(DU1213,Metadata!$B$2:$C$7,2,FALSE)</f>
        <v>6+ years</v>
      </c>
    </row>
    <row r="1214" spans="1:126">
      <c r="A1214" s="13">
        <v>1213</v>
      </c>
      <c r="B1214" s="9" t="s">
        <v>135</v>
      </c>
      <c r="C1214" s="9" t="str">
        <f>VLOOKUP(B1214,Metadata!$M$2:$N$6,2,FALSE)</f>
        <v>Permanent Employee</v>
      </c>
      <c r="D1214" s="9" t="s">
        <v>159</v>
      </c>
      <c r="E1214" s="9" t="s">
        <v>137</v>
      </c>
      <c r="F1214" s="9" t="s">
        <v>138</v>
      </c>
      <c r="G1214" s="9" t="s">
        <v>190</v>
      </c>
      <c r="H1214" s="9" t="str">
        <f>IF(G1214="","",VLOOKUP(G1214,Metadata!$J$2:$K$22,2,FALSE))</f>
        <v>North</v>
      </c>
      <c r="I1214" s="9" t="s">
        <v>138</v>
      </c>
      <c r="J1214" s="9" t="str">
        <f>IF(I1214="","",VLOOKUP(I1214,Metadata!$P$2:$Q$43,2,FALSE))</f>
        <v>Europe</v>
      </c>
      <c r="K1214" s="9" t="str">
        <f t="shared" si="0"/>
        <v>Portugal</v>
      </c>
      <c r="L1214" s="9" t="s">
        <v>190</v>
      </c>
      <c r="M1214" s="9" t="str">
        <f>IF(L1214="","",VLOOKUP(L1214,Metadata!$J$2:$K$22,2,FALSE))</f>
        <v>North</v>
      </c>
      <c r="N1214" s="9" t="s">
        <v>141</v>
      </c>
      <c r="O1214" s="9" t="s">
        <v>137</v>
      </c>
      <c r="P1214" s="9" t="s">
        <v>142</v>
      </c>
      <c r="Q1214" s="10" t="str">
        <f t="shared" si="1"/>
        <v>Full Office Job</v>
      </c>
      <c r="R1214" s="10">
        <v>4</v>
      </c>
      <c r="S1214" s="9" t="s">
        <v>143</v>
      </c>
      <c r="T1214" s="9" t="s">
        <v>137</v>
      </c>
      <c r="U1214" s="9" t="str">
        <f>IF(S1214&lt;&gt;"",S1214,IF(T1214&lt;&gt;"",VLOOKUP(T1214,Metadata!$S$2:$T$228,2,FALSE),""))</f>
        <v>Technical Team Leader</v>
      </c>
      <c r="V1214" s="9" t="s">
        <v>276</v>
      </c>
      <c r="W1214" s="9" t="s">
        <v>137</v>
      </c>
      <c r="X1214" s="9" t="s">
        <v>163</v>
      </c>
      <c r="Y1214" s="9" t="s">
        <v>137</v>
      </c>
      <c r="Z1214" s="9" t="s">
        <v>184</v>
      </c>
      <c r="AA1214" s="9" t="s">
        <v>137</v>
      </c>
      <c r="AB1214" s="9" t="s">
        <v>137</v>
      </c>
      <c r="AC1214" s="9"/>
      <c r="AD1214" s="9"/>
      <c r="AE1214" s="9" t="s">
        <v>194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 t="s">
        <v>149</v>
      </c>
      <c r="AS1214" s="9"/>
      <c r="AT1214" s="9"/>
      <c r="AU1214" s="9"/>
      <c r="AV1214" s="9"/>
      <c r="AW1214" s="9"/>
      <c r="AX1214" s="9" t="s">
        <v>196</v>
      </c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198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10"/>
      <c r="CB1214" s="10" t="str">
        <f t="shared" si="5"/>
        <v/>
      </c>
      <c r="CC1214" s="10"/>
      <c r="CD1214" s="9" t="str">
        <f t="shared" si="2"/>
        <v/>
      </c>
      <c r="CE1214" s="9" t="s">
        <v>151</v>
      </c>
      <c r="CF1214" s="9" t="s">
        <v>245</v>
      </c>
      <c r="CG1214" s="9">
        <f>IF(CF1214="","",VLOOKUP(CF1214,Metadata!$D$2:$H$20,2,FALSE))</f>
        <v>42500</v>
      </c>
      <c r="CH1214" s="9">
        <f>IF(CF1214="","",VLOOKUP(CF1214,Metadata!$D$2:$H$20,4,FALSE))</f>
        <v>40000</v>
      </c>
      <c r="CI1214" s="9">
        <f>IF(CF1214="","",VLOOKUP(CF1214,Metadata!$D$2:$H$20,5,FALSE))</f>
        <v>45000</v>
      </c>
      <c r="CJ1214" s="9">
        <f t="shared" si="3"/>
        <v>42500</v>
      </c>
      <c r="CK1214" s="9" t="s">
        <v>153</v>
      </c>
      <c r="CL1214" s="10">
        <v>5</v>
      </c>
      <c r="CM1214" s="10">
        <v>3</v>
      </c>
      <c r="CN1214" s="10">
        <v>5</v>
      </c>
      <c r="CO1214" s="10">
        <v>6</v>
      </c>
      <c r="CP1214" s="10">
        <v>5</v>
      </c>
      <c r="CQ1214" s="10">
        <v>6</v>
      </c>
      <c r="CR1214" s="10">
        <v>4</v>
      </c>
      <c r="CS1214" s="10">
        <v>5</v>
      </c>
      <c r="CT1214" s="10">
        <v>7</v>
      </c>
      <c r="CU1214" s="10">
        <v>6</v>
      </c>
      <c r="CV1214" s="10">
        <v>6</v>
      </c>
      <c r="CW1214" s="10">
        <v>4</v>
      </c>
      <c r="CX1214" s="10">
        <v>7</v>
      </c>
      <c r="CY1214" s="10">
        <v>5</v>
      </c>
      <c r="CZ1214" s="10">
        <v>6</v>
      </c>
      <c r="DA1214" s="10">
        <v>5</v>
      </c>
      <c r="DB1214" s="10">
        <v>5</v>
      </c>
      <c r="DC1214" s="10">
        <v>5</v>
      </c>
      <c r="DD1214" s="10">
        <v>3</v>
      </c>
      <c r="DE1214" s="10">
        <v>6</v>
      </c>
      <c r="DF1214" s="10">
        <v>6</v>
      </c>
      <c r="DG1214" s="10">
        <v>6</v>
      </c>
      <c r="DH1214" s="10">
        <v>7</v>
      </c>
      <c r="DI1214" s="10">
        <v>5</v>
      </c>
      <c r="DJ1214" s="10">
        <v>4</v>
      </c>
      <c r="DK1214" s="10">
        <v>4</v>
      </c>
      <c r="DL1214" s="10">
        <v>2</v>
      </c>
      <c r="DM1214" s="9" t="s">
        <v>154</v>
      </c>
      <c r="DN1214" s="10">
        <v>1976</v>
      </c>
      <c r="DO1214" s="9">
        <f t="shared" si="4"/>
        <v>45</v>
      </c>
      <c r="DP1214" s="9" t="s">
        <v>155</v>
      </c>
      <c r="DQ1214" s="9" t="s">
        <v>202</v>
      </c>
      <c r="DR1214" s="9" t="s">
        <v>157</v>
      </c>
      <c r="DS1214" s="9" t="s">
        <v>137</v>
      </c>
      <c r="DT1214" s="9" t="s">
        <v>181</v>
      </c>
      <c r="DU1214" s="9" t="s">
        <v>158</v>
      </c>
      <c r="DV1214" s="9" t="str">
        <f>VLOOKUP(DU1214,Metadata!$B$2:$C$7,2,FALSE)</f>
        <v>6+ years</v>
      </c>
    </row>
    <row r="1215" spans="1:126">
      <c r="A1215" s="13">
        <v>1214</v>
      </c>
      <c r="B1215" s="9" t="s">
        <v>135</v>
      </c>
      <c r="C1215" s="9" t="str">
        <f>VLOOKUP(B1215,Metadata!$M$2:$N$6,2,FALSE)</f>
        <v>Permanent Employee</v>
      </c>
      <c r="D1215" s="9" t="s">
        <v>159</v>
      </c>
      <c r="E1215" s="9" t="s">
        <v>137</v>
      </c>
      <c r="F1215" s="9" t="s">
        <v>138</v>
      </c>
      <c r="G1215" s="9" t="s">
        <v>213</v>
      </c>
      <c r="H1215" s="9" t="str">
        <f>IF(G1215="","",VLOOKUP(G1215,Metadata!$J$2:$K$22,2,FALSE))</f>
        <v>Centre</v>
      </c>
      <c r="I1215" s="9" t="s">
        <v>138</v>
      </c>
      <c r="J1215" s="9" t="str">
        <f>IF(I1215="","",VLOOKUP(I1215,Metadata!$P$2:$Q$43,2,FALSE))</f>
        <v>Europe</v>
      </c>
      <c r="K1215" s="9" t="str">
        <f t="shared" si="0"/>
        <v>Portugal</v>
      </c>
      <c r="L1215" s="9" t="s">
        <v>172</v>
      </c>
      <c r="M1215" s="9" t="str">
        <f>IF(L1215="","",VLOOKUP(L1215,Metadata!$J$2:$K$22,2,FALSE))</f>
        <v>Porto Metropolitan Area</v>
      </c>
      <c r="N1215" s="9" t="s">
        <v>214</v>
      </c>
      <c r="O1215" s="9" t="s">
        <v>278</v>
      </c>
      <c r="P1215" s="9" t="s">
        <v>191</v>
      </c>
      <c r="Q1215" s="10" t="str">
        <f t="shared" si="1"/>
        <v>Remote Job (full or flexible)</v>
      </c>
      <c r="R1215" s="10">
        <v>5</v>
      </c>
      <c r="S1215" s="9" t="s">
        <v>161</v>
      </c>
      <c r="T1215" s="9" t="s">
        <v>137</v>
      </c>
      <c r="U1215" s="9" t="str">
        <f>IF(S1215&lt;&gt;"",S1215,IF(T1215&lt;&gt;"",VLOOKUP(T1215,Metadata!$S$2:$T$228,2,FALSE),""))</f>
        <v>Full-Stack Developer</v>
      </c>
      <c r="V1215" s="9" t="s">
        <v>274</v>
      </c>
      <c r="W1215" s="9" t="s">
        <v>137</v>
      </c>
      <c r="X1215" s="9" t="s">
        <v>163</v>
      </c>
      <c r="Y1215" s="9" t="s">
        <v>137</v>
      </c>
      <c r="Z1215" s="9" t="s">
        <v>193</v>
      </c>
      <c r="AA1215" s="9" t="s">
        <v>165</v>
      </c>
      <c r="AB1215" s="9" t="s">
        <v>137</v>
      </c>
      <c r="AC1215" s="9" t="s">
        <v>147</v>
      </c>
      <c r="AD1215" s="9"/>
      <c r="AE1215" s="9"/>
      <c r="AF1215" s="9"/>
      <c r="AG1215" s="9" t="s">
        <v>166</v>
      </c>
      <c r="AH1215" s="9"/>
      <c r="AI1215" s="9"/>
      <c r="AJ1215" s="9" t="s">
        <v>185</v>
      </c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 t="s">
        <v>200</v>
      </c>
      <c r="BT1215" s="9"/>
      <c r="BU1215" s="9"/>
      <c r="BV1215" s="9"/>
      <c r="BW1215" s="9"/>
      <c r="BX1215" s="9"/>
      <c r="BY1215" s="9"/>
      <c r="BZ1215" s="9"/>
      <c r="CA1215" s="10"/>
      <c r="CB1215" s="10" t="str">
        <f t="shared" si="5"/>
        <v/>
      </c>
      <c r="CC1215" s="10"/>
      <c r="CD1215" s="9" t="str">
        <f t="shared" si="2"/>
        <v/>
      </c>
      <c r="CE1215" s="9" t="s">
        <v>151</v>
      </c>
      <c r="CF1215" s="9" t="s">
        <v>220</v>
      </c>
      <c r="CG1215" s="9">
        <f>IF(CF1215="","",VLOOKUP(CF1215,Metadata!$D$2:$H$20,2,FALSE))</f>
        <v>27500</v>
      </c>
      <c r="CH1215" s="9">
        <f>IF(CF1215="","",VLOOKUP(CF1215,Metadata!$D$2:$H$20,4,FALSE))</f>
        <v>25000</v>
      </c>
      <c r="CI1215" s="9">
        <f>IF(CF1215="","",VLOOKUP(CF1215,Metadata!$D$2:$H$20,5,FALSE))</f>
        <v>30000</v>
      </c>
      <c r="CJ1215" s="9">
        <f t="shared" si="3"/>
        <v>27500</v>
      </c>
      <c r="CK1215" s="9" t="s">
        <v>153</v>
      </c>
      <c r="CL1215" s="10">
        <v>3</v>
      </c>
      <c r="CM1215" s="10">
        <v>4</v>
      </c>
      <c r="CN1215" s="10">
        <v>7</v>
      </c>
      <c r="CO1215" s="10">
        <v>7</v>
      </c>
      <c r="CP1215" s="10">
        <v>7</v>
      </c>
      <c r="CQ1215" s="10">
        <v>6</v>
      </c>
      <c r="CR1215" s="10">
        <v>6</v>
      </c>
      <c r="CS1215" s="10">
        <v>6</v>
      </c>
      <c r="CT1215" s="10">
        <v>7</v>
      </c>
      <c r="CU1215" s="10">
        <v>5</v>
      </c>
      <c r="CV1215" s="10">
        <v>5</v>
      </c>
      <c r="CW1215" s="10">
        <v>6</v>
      </c>
      <c r="CX1215" s="10">
        <v>7</v>
      </c>
      <c r="CY1215" s="10">
        <v>7</v>
      </c>
      <c r="CZ1215" s="10">
        <v>7</v>
      </c>
      <c r="DA1215" s="10">
        <v>5</v>
      </c>
      <c r="DB1215" s="10">
        <v>5</v>
      </c>
      <c r="DC1215" s="10">
        <v>6</v>
      </c>
      <c r="DD1215" s="10">
        <v>6</v>
      </c>
      <c r="DE1215" s="10">
        <v>7</v>
      </c>
      <c r="DF1215" s="10">
        <v>6</v>
      </c>
      <c r="DG1215" s="10">
        <v>7</v>
      </c>
      <c r="DH1215" s="10">
        <v>6</v>
      </c>
      <c r="DI1215" s="10">
        <v>5</v>
      </c>
      <c r="DJ1215" s="10">
        <v>5</v>
      </c>
      <c r="DK1215" s="10">
        <v>5</v>
      </c>
      <c r="DL1215" s="10">
        <v>5</v>
      </c>
      <c r="DM1215" s="9" t="s">
        <v>154</v>
      </c>
      <c r="DN1215" s="10">
        <v>1989</v>
      </c>
      <c r="DO1215" s="9">
        <f t="shared" si="4"/>
        <v>32</v>
      </c>
      <c r="DP1215" s="9" t="s">
        <v>155</v>
      </c>
      <c r="DQ1215" s="9" t="s">
        <v>227</v>
      </c>
      <c r="DR1215" s="9" t="s">
        <v>157</v>
      </c>
      <c r="DS1215" s="9" t="s">
        <v>137</v>
      </c>
      <c r="DT1215" s="9" t="s">
        <v>181</v>
      </c>
      <c r="DU1215" s="9" t="s">
        <v>223</v>
      </c>
      <c r="DV1215" s="9" t="str">
        <f>VLOOKUP(DU1215,Metadata!$B$2:$C$7,2,FALSE)</f>
        <v>3 - 6 years</v>
      </c>
    </row>
    <row r="1216" spans="1:126">
      <c r="A1216" s="13">
        <v>1215</v>
      </c>
      <c r="B1216" s="9" t="s">
        <v>135</v>
      </c>
      <c r="C1216" s="9" t="str">
        <f>VLOOKUP(B1216,Metadata!$M$2:$N$6,2,FALSE)</f>
        <v>Permanent Employee</v>
      </c>
      <c r="D1216" s="9" t="s">
        <v>136</v>
      </c>
      <c r="E1216" s="9" t="s">
        <v>137</v>
      </c>
      <c r="F1216" s="9" t="s">
        <v>138</v>
      </c>
      <c r="G1216" s="9" t="s">
        <v>140</v>
      </c>
      <c r="H1216" s="9" t="str">
        <f>IF(G1216="","",VLOOKUP(G1216,Metadata!$J$2:$K$22,2,FALSE))</f>
        <v>Lisbon Metropolitan Area</v>
      </c>
      <c r="I1216" s="9" t="s">
        <v>138</v>
      </c>
      <c r="J1216" s="9" t="str">
        <f>IF(I1216="","",VLOOKUP(I1216,Metadata!$P$2:$Q$43,2,FALSE))</f>
        <v>Europe</v>
      </c>
      <c r="K1216" s="9" t="str">
        <f t="shared" si="0"/>
        <v>Portugal</v>
      </c>
      <c r="L1216" s="9" t="s">
        <v>140</v>
      </c>
      <c r="M1216" s="9" t="str">
        <f>IF(L1216="","",VLOOKUP(L1216,Metadata!$J$2:$K$22,2,FALSE))</f>
        <v>Lisbon Metropolitan Area</v>
      </c>
      <c r="N1216" s="9" t="s">
        <v>141</v>
      </c>
      <c r="O1216" s="9" t="s">
        <v>137</v>
      </c>
      <c r="P1216" s="9" t="s">
        <v>142</v>
      </c>
      <c r="Q1216" s="10" t="str">
        <f t="shared" si="1"/>
        <v>Full Office Job</v>
      </c>
      <c r="R1216" s="10">
        <v>7</v>
      </c>
      <c r="S1216" s="9" t="s">
        <v>229</v>
      </c>
      <c r="T1216" s="9" t="s">
        <v>137</v>
      </c>
      <c r="U1216" s="9" t="str">
        <f>IF(S1216&lt;&gt;"",S1216,IF(T1216&lt;&gt;"",VLOOKUP(T1216,Metadata!$S$2:$T$228,2,FALSE),""))</f>
        <v>Project Manager</v>
      </c>
      <c r="V1216" s="9" t="s">
        <v>279</v>
      </c>
      <c r="W1216" s="9" t="s">
        <v>137</v>
      </c>
      <c r="X1216" s="9" t="s">
        <v>145</v>
      </c>
      <c r="Y1216" s="9" t="s">
        <v>137</v>
      </c>
      <c r="Z1216" s="9" t="s">
        <v>218</v>
      </c>
      <c r="AA1216" s="9" t="s">
        <v>137</v>
      </c>
      <c r="AB1216" s="9" t="s">
        <v>137</v>
      </c>
      <c r="AC1216" s="9" t="s">
        <v>147</v>
      </c>
      <c r="AD1216" s="9" t="s">
        <v>148</v>
      </c>
      <c r="AE1216" s="9" t="s">
        <v>194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 t="s">
        <v>178</v>
      </c>
      <c r="BB1216" s="9"/>
      <c r="BC1216" s="9"/>
      <c r="BD1216" s="9"/>
      <c r="BE1216" s="9"/>
      <c r="BF1216" s="9"/>
      <c r="BG1216" s="9"/>
      <c r="BH1216" s="9"/>
      <c r="BI1216" s="9"/>
      <c r="BJ1216" s="9" t="s">
        <v>167</v>
      </c>
      <c r="BK1216" s="9" t="s">
        <v>198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 t="s">
        <v>286</v>
      </c>
      <c r="BX1216" s="9"/>
      <c r="BY1216" s="9"/>
      <c r="BZ1216" s="9"/>
      <c r="CA1216" s="10"/>
      <c r="CB1216" s="10" t="str">
        <f t="shared" si="5"/>
        <v/>
      </c>
      <c r="CC1216" s="10"/>
      <c r="CD1216" s="9" t="str">
        <f t="shared" si="2"/>
        <v/>
      </c>
      <c r="CE1216" s="9" t="s">
        <v>151</v>
      </c>
      <c r="CF1216" s="9" t="s">
        <v>248</v>
      </c>
      <c r="CG1216" s="9">
        <f>IF(CF1216="","",VLOOKUP(CF1216,Metadata!$D$2:$H$20,2,FALSE))</f>
        <v>57500</v>
      </c>
      <c r="CH1216" s="9">
        <f>IF(CF1216="","",VLOOKUP(CF1216,Metadata!$D$2:$H$20,4,FALSE))</f>
        <v>55000</v>
      </c>
      <c r="CI1216" s="9">
        <f>IF(CF1216="","",VLOOKUP(CF1216,Metadata!$D$2:$H$20,5,FALSE))</f>
        <v>60000</v>
      </c>
      <c r="CJ1216" s="9">
        <f t="shared" si="3"/>
        <v>57500</v>
      </c>
      <c r="CK1216" s="9" t="s">
        <v>153</v>
      </c>
      <c r="CL1216" s="10">
        <v>6</v>
      </c>
      <c r="CM1216" s="10">
        <v>3</v>
      </c>
      <c r="CN1216" s="10">
        <v>5</v>
      </c>
      <c r="CO1216" s="10">
        <v>6</v>
      </c>
      <c r="CP1216" s="10">
        <v>6</v>
      </c>
      <c r="CQ1216" s="10">
        <v>7</v>
      </c>
      <c r="CR1216" s="10">
        <v>7</v>
      </c>
      <c r="CS1216" s="10">
        <v>7</v>
      </c>
      <c r="CT1216" s="10">
        <v>7</v>
      </c>
      <c r="CU1216" s="10">
        <v>2</v>
      </c>
      <c r="CV1216" s="10">
        <v>4</v>
      </c>
      <c r="CW1216" s="10">
        <v>4</v>
      </c>
      <c r="CX1216" s="10">
        <v>6</v>
      </c>
      <c r="CY1216" s="10">
        <v>5</v>
      </c>
      <c r="CZ1216" s="10">
        <v>7</v>
      </c>
      <c r="DA1216" s="10">
        <v>2</v>
      </c>
      <c r="DB1216" s="10">
        <v>3</v>
      </c>
      <c r="DC1216" s="10">
        <v>7</v>
      </c>
      <c r="DD1216" s="10">
        <v>5</v>
      </c>
      <c r="DE1216" s="10">
        <v>7</v>
      </c>
      <c r="DF1216" s="10">
        <v>6</v>
      </c>
      <c r="DG1216" s="10">
        <v>7</v>
      </c>
      <c r="DH1216" s="10">
        <v>4</v>
      </c>
      <c r="DI1216" s="10">
        <v>7</v>
      </c>
      <c r="DJ1216" s="10">
        <v>4</v>
      </c>
      <c r="DK1216" s="10">
        <v>6</v>
      </c>
      <c r="DL1216" s="10">
        <v>5</v>
      </c>
      <c r="DM1216" s="9" t="s">
        <v>154</v>
      </c>
      <c r="DN1216" s="10">
        <v>1976</v>
      </c>
      <c r="DO1216" s="9">
        <f t="shared" si="4"/>
        <v>45</v>
      </c>
      <c r="DP1216" s="9" t="s">
        <v>155</v>
      </c>
      <c r="DQ1216" s="9" t="s">
        <v>156</v>
      </c>
      <c r="DR1216" s="9" t="s">
        <v>157</v>
      </c>
      <c r="DS1216" s="9" t="s">
        <v>137</v>
      </c>
      <c r="DT1216" s="9" t="s">
        <v>181</v>
      </c>
      <c r="DU1216" s="9" t="s">
        <v>158</v>
      </c>
      <c r="DV1216" s="9" t="str">
        <f>VLOOKUP(DU1216,Metadata!$B$2:$C$7,2,FALSE)</f>
        <v>6+ years</v>
      </c>
    </row>
    <row r="1217" spans="1:126">
      <c r="A1217" s="13">
        <v>1216</v>
      </c>
      <c r="B1217" s="9" t="s">
        <v>135</v>
      </c>
      <c r="C1217" s="9" t="str">
        <f>VLOOKUP(B1217,Metadata!$M$2:$N$6,2,FALSE)</f>
        <v>Permanent Employee</v>
      </c>
      <c r="D1217" s="9" t="s">
        <v>136</v>
      </c>
      <c r="E1217" s="9" t="s">
        <v>137</v>
      </c>
      <c r="F1217" s="9" t="s">
        <v>138</v>
      </c>
      <c r="G1217" s="9" t="s">
        <v>140</v>
      </c>
      <c r="H1217" s="9" t="str">
        <f>IF(G1217="","",VLOOKUP(G1217,Metadata!$J$2:$K$22,2,FALSE))</f>
        <v>Lisbon Metropolitan Area</v>
      </c>
      <c r="I1217" s="9" t="s">
        <v>138</v>
      </c>
      <c r="J1217" s="9" t="str">
        <f>IF(I1217="","",VLOOKUP(I1217,Metadata!$P$2:$Q$43,2,FALSE))</f>
        <v>Europe</v>
      </c>
      <c r="K1217" s="9" t="str">
        <f t="shared" si="0"/>
        <v>Portugal</v>
      </c>
      <c r="L1217" s="9" t="s">
        <v>140</v>
      </c>
      <c r="M1217" s="9" t="str">
        <f>IF(L1217="","",VLOOKUP(L1217,Metadata!$J$2:$K$22,2,FALSE))</f>
        <v>Lisbon Metropolitan Area</v>
      </c>
      <c r="N1217" s="9" t="s">
        <v>141</v>
      </c>
      <c r="O1217" s="9" t="s">
        <v>137</v>
      </c>
      <c r="P1217" s="9" t="s">
        <v>142</v>
      </c>
      <c r="Q1217" s="10" t="str">
        <f t="shared" si="1"/>
        <v>Full Office Job</v>
      </c>
      <c r="R1217" s="10">
        <v>7</v>
      </c>
      <c r="S1217" s="9" t="s">
        <v>161</v>
      </c>
      <c r="T1217" s="9" t="s">
        <v>137</v>
      </c>
      <c r="U1217" s="9" t="str">
        <f>IF(S1217&lt;&gt;"",S1217,IF(T1217&lt;&gt;"",VLOOKUP(T1217,Metadata!$S$2:$T$228,2,FALSE),""))</f>
        <v>Full-Stack Developer</v>
      </c>
      <c r="V1217" s="9" t="s">
        <v>162</v>
      </c>
      <c r="W1217" s="9" t="s">
        <v>137</v>
      </c>
      <c r="X1217" s="9" t="s">
        <v>145</v>
      </c>
      <c r="Y1217" s="9" t="s">
        <v>137</v>
      </c>
      <c r="Z1217" s="9" t="s">
        <v>224</v>
      </c>
      <c r="AA1217" s="9" t="s">
        <v>137</v>
      </c>
      <c r="AB1217" s="9" t="s">
        <v>137</v>
      </c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 t="s">
        <v>273</v>
      </c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12" t="s">
        <v>273</v>
      </c>
      <c r="BY1217" s="9"/>
      <c r="BZ1217" s="9" t="s">
        <v>273</v>
      </c>
      <c r="CA1217" s="10"/>
      <c r="CB1217" s="10" t="str">
        <f t="shared" si="5"/>
        <v/>
      </c>
      <c r="CC1217" s="10"/>
      <c r="CD1217" s="9" t="str">
        <f t="shared" si="2"/>
        <v/>
      </c>
      <c r="CE1217" s="9" t="s">
        <v>168</v>
      </c>
      <c r="CF1217" s="9" t="s">
        <v>225</v>
      </c>
      <c r="CG1217" s="9">
        <f>IF(CF1217="","",VLOOKUP(CF1217,Metadata!$D$2:$H$20,2,FALSE))</f>
        <v>22500</v>
      </c>
      <c r="CH1217" s="9">
        <f>IF(CF1217="","",VLOOKUP(CF1217,Metadata!$D$2:$H$20,4,FALSE))</f>
        <v>20000</v>
      </c>
      <c r="CI1217" s="9">
        <f>IF(CF1217="","",VLOOKUP(CF1217,Metadata!$D$2:$H$20,5,FALSE))</f>
        <v>25000</v>
      </c>
      <c r="CJ1217" s="9">
        <f t="shared" si="3"/>
        <v>22500</v>
      </c>
      <c r="CK1217" s="9" t="s">
        <v>189</v>
      </c>
      <c r="CL1217" s="10">
        <v>5</v>
      </c>
      <c r="CM1217" s="10">
        <v>3</v>
      </c>
      <c r="CN1217" s="10">
        <v>7</v>
      </c>
      <c r="CO1217" s="10">
        <v>5</v>
      </c>
      <c r="CP1217" s="10">
        <v>6</v>
      </c>
      <c r="CQ1217" s="10">
        <v>7</v>
      </c>
      <c r="CR1217" s="10">
        <v>6</v>
      </c>
      <c r="CS1217" s="10">
        <v>6</v>
      </c>
      <c r="CT1217" s="10">
        <v>6</v>
      </c>
      <c r="CU1217" s="10">
        <v>6</v>
      </c>
      <c r="CV1217" s="10">
        <v>5</v>
      </c>
      <c r="CW1217" s="10">
        <v>4</v>
      </c>
      <c r="CX1217" s="10">
        <v>5</v>
      </c>
      <c r="CY1217" s="10">
        <v>2</v>
      </c>
      <c r="CZ1217" s="10">
        <v>5</v>
      </c>
      <c r="DA1217" s="10">
        <v>5</v>
      </c>
      <c r="DB1217" s="10">
        <v>4</v>
      </c>
      <c r="DC1217" s="10">
        <v>7</v>
      </c>
      <c r="DD1217" s="10">
        <v>2</v>
      </c>
      <c r="DE1217" s="10">
        <v>6</v>
      </c>
      <c r="DF1217" s="10">
        <v>6</v>
      </c>
      <c r="DG1217" s="10">
        <v>5</v>
      </c>
      <c r="DH1217" s="10">
        <v>4</v>
      </c>
      <c r="DI1217" s="10">
        <v>7</v>
      </c>
      <c r="DJ1217" s="10">
        <v>2</v>
      </c>
      <c r="DK1217" s="10">
        <v>6</v>
      </c>
      <c r="DL1217" s="10">
        <v>7</v>
      </c>
      <c r="DM1217" s="9" t="s">
        <v>154</v>
      </c>
      <c r="DN1217" s="10">
        <v>1987</v>
      </c>
      <c r="DO1217" s="9">
        <f t="shared" si="4"/>
        <v>34</v>
      </c>
      <c r="DP1217" s="9" t="s">
        <v>155</v>
      </c>
      <c r="DQ1217" s="9" t="s">
        <v>202</v>
      </c>
      <c r="DR1217" s="9" t="s">
        <v>342</v>
      </c>
      <c r="DS1217" s="9" t="s">
        <v>137</v>
      </c>
      <c r="DT1217" s="9" t="s">
        <v>181</v>
      </c>
      <c r="DU1217" s="9" t="s">
        <v>223</v>
      </c>
      <c r="DV1217" s="9" t="str">
        <f>VLOOKUP(DU1217,Metadata!$B$2:$C$7,2,FALSE)</f>
        <v>3 - 6 years</v>
      </c>
    </row>
    <row r="1218" spans="1:126">
      <c r="A1218" s="13">
        <v>1217</v>
      </c>
      <c r="B1218" s="9" t="s">
        <v>135</v>
      </c>
      <c r="C1218" s="9" t="str">
        <f>VLOOKUP(B1218,Metadata!$M$2:$N$6,2,FALSE)</f>
        <v>Permanent Employee</v>
      </c>
      <c r="D1218" s="9" t="s">
        <v>136</v>
      </c>
      <c r="E1218" s="9" t="s">
        <v>137</v>
      </c>
      <c r="F1218" s="9" t="s">
        <v>138</v>
      </c>
      <c r="G1218" s="9" t="s">
        <v>140</v>
      </c>
      <c r="H1218" s="9" t="str">
        <f>IF(G1218="","",VLOOKUP(G1218,Metadata!$J$2:$K$22,2,FALSE))</f>
        <v>Lisbon Metropolitan Area</v>
      </c>
      <c r="I1218" s="9" t="s">
        <v>138</v>
      </c>
      <c r="J1218" s="9" t="str">
        <f>IF(I1218="","",VLOOKUP(I1218,Metadata!$P$2:$Q$43,2,FALSE))</f>
        <v>Europe</v>
      </c>
      <c r="K1218" s="9" t="str">
        <f t="shared" si="0"/>
        <v>Portugal</v>
      </c>
      <c r="L1218" s="9" t="s">
        <v>140</v>
      </c>
      <c r="M1218" s="9" t="str">
        <f>IF(L1218="","",VLOOKUP(L1218,Metadata!$J$2:$K$22,2,FALSE))</f>
        <v>Lisbon Metropolitan Area</v>
      </c>
      <c r="N1218" s="9" t="s">
        <v>214</v>
      </c>
      <c r="O1218" s="9" t="s">
        <v>215</v>
      </c>
      <c r="P1218" s="9" t="s">
        <v>191</v>
      </c>
      <c r="Q1218" s="10" t="str">
        <f t="shared" si="1"/>
        <v>Remote Job (full or flexible)</v>
      </c>
      <c r="R1218" s="10">
        <v>7</v>
      </c>
      <c r="S1218" s="9" t="s">
        <v>338</v>
      </c>
      <c r="T1218" s="9" t="s">
        <v>137</v>
      </c>
      <c r="U1218" s="9" t="str">
        <f>IF(S1218&lt;&gt;"",S1218,IF(T1218&lt;&gt;"",VLOOKUP(T1218,Metadata!$S$2:$T$228,2,FALSE),""))</f>
        <v>Solutions Architect</v>
      </c>
      <c r="V1218" s="9" t="s">
        <v>304</v>
      </c>
      <c r="W1218" s="9" t="s">
        <v>137</v>
      </c>
      <c r="X1218" s="9" t="s">
        <v>145</v>
      </c>
      <c r="Y1218" s="9" t="s">
        <v>137</v>
      </c>
      <c r="Z1218" s="9" t="s">
        <v>218</v>
      </c>
      <c r="AA1218" s="9" t="s">
        <v>165</v>
      </c>
      <c r="AB1218" s="9" t="s">
        <v>253</v>
      </c>
      <c r="AC1218" s="9" t="s">
        <v>147</v>
      </c>
      <c r="AD1218" s="9" t="s">
        <v>148</v>
      </c>
      <c r="AE1218" s="9"/>
      <c r="AF1218" s="9" t="s">
        <v>243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 t="s">
        <v>244</v>
      </c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 t="s">
        <v>178</v>
      </c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 t="s">
        <v>186</v>
      </c>
      <c r="BO1218" s="9"/>
      <c r="BP1218" s="9"/>
      <c r="BQ1218" s="9" t="s">
        <v>219</v>
      </c>
      <c r="BR1218" s="9"/>
      <c r="BS1218" s="9"/>
      <c r="BT1218" s="9"/>
      <c r="BU1218" s="9"/>
      <c r="BV1218" s="9"/>
      <c r="BW1218" s="9"/>
      <c r="BX1218" s="9"/>
      <c r="BY1218" s="9"/>
      <c r="BZ1218" s="9"/>
      <c r="CA1218" s="10"/>
      <c r="CB1218" s="10" t="str">
        <f t="shared" si="5"/>
        <v/>
      </c>
      <c r="CC1218" s="10"/>
      <c r="CD1218" s="9" t="str">
        <f t="shared" si="2"/>
        <v/>
      </c>
      <c r="CE1218" s="9" t="s">
        <v>168</v>
      </c>
      <c r="CF1218" s="9" t="s">
        <v>236</v>
      </c>
      <c r="CG1218" s="9">
        <f>IF(CF1218="","",VLOOKUP(CF1218,Metadata!$D$2:$H$20,2,FALSE))</f>
        <v>47500</v>
      </c>
      <c r="CH1218" s="9">
        <f>IF(CF1218="","",VLOOKUP(CF1218,Metadata!$D$2:$H$20,4,FALSE))</f>
        <v>45000</v>
      </c>
      <c r="CI1218" s="9">
        <f>IF(CF1218="","",VLOOKUP(CF1218,Metadata!$D$2:$H$20,5,FALSE))</f>
        <v>50000</v>
      </c>
      <c r="CJ1218" s="9">
        <f t="shared" si="3"/>
        <v>47500</v>
      </c>
      <c r="CK1218" s="9" t="s">
        <v>153</v>
      </c>
      <c r="CL1218" s="10">
        <v>5</v>
      </c>
      <c r="CM1218" s="10">
        <v>4</v>
      </c>
      <c r="CN1218" s="10">
        <v>6</v>
      </c>
      <c r="CO1218" s="10">
        <v>5</v>
      </c>
      <c r="CP1218" s="10">
        <v>5</v>
      </c>
      <c r="CQ1218" s="10">
        <v>5</v>
      </c>
      <c r="CR1218" s="10">
        <v>7</v>
      </c>
      <c r="CS1218" s="10">
        <v>7</v>
      </c>
      <c r="CT1218" s="10">
        <v>5</v>
      </c>
      <c r="CU1218" s="10">
        <v>6</v>
      </c>
      <c r="CV1218" s="10">
        <v>6</v>
      </c>
      <c r="CW1218" s="10">
        <v>6</v>
      </c>
      <c r="CX1218" s="10">
        <v>7</v>
      </c>
      <c r="CY1218" s="10">
        <v>6</v>
      </c>
      <c r="CZ1218" s="10">
        <v>6</v>
      </c>
      <c r="DA1218" s="10">
        <v>5</v>
      </c>
      <c r="DB1218" s="10">
        <v>5</v>
      </c>
      <c r="DC1218" s="10">
        <v>6</v>
      </c>
      <c r="DD1218" s="10">
        <v>3</v>
      </c>
      <c r="DE1218" s="10">
        <v>7</v>
      </c>
      <c r="DF1218" s="10">
        <v>5</v>
      </c>
      <c r="DG1218" s="10">
        <v>4</v>
      </c>
      <c r="DH1218" s="10">
        <v>6</v>
      </c>
      <c r="DI1218" s="10">
        <v>7</v>
      </c>
      <c r="DJ1218" s="10">
        <v>4</v>
      </c>
      <c r="DK1218" s="10">
        <v>4</v>
      </c>
      <c r="DL1218" s="10">
        <v>5</v>
      </c>
      <c r="DM1218" s="9" t="s">
        <v>154</v>
      </c>
      <c r="DN1218" s="10">
        <v>1983</v>
      </c>
      <c r="DO1218" s="9">
        <f t="shared" si="4"/>
        <v>38</v>
      </c>
      <c r="DP1218" s="9" t="s">
        <v>155</v>
      </c>
      <c r="DQ1218" s="9" t="s">
        <v>156</v>
      </c>
      <c r="DR1218" s="9" t="s">
        <v>157</v>
      </c>
      <c r="DS1218" s="9" t="s">
        <v>137</v>
      </c>
      <c r="DT1218" s="9" t="s">
        <v>181</v>
      </c>
      <c r="DU1218" s="9" t="s">
        <v>158</v>
      </c>
      <c r="DV1218" s="9" t="str">
        <f>VLOOKUP(DU1218,Metadata!$B$2:$C$7,2,FALSE)</f>
        <v>6+ years</v>
      </c>
    </row>
    <row r="1219" spans="1:126">
      <c r="A1219" s="13">
        <v>1218</v>
      </c>
      <c r="B1219" s="9" t="s">
        <v>135</v>
      </c>
      <c r="C1219" s="9" t="str">
        <f>VLOOKUP(B1219,Metadata!$M$2:$N$6,2,FALSE)</f>
        <v>Permanent Employee</v>
      </c>
      <c r="D1219" s="9" t="s">
        <v>159</v>
      </c>
      <c r="E1219" s="9" t="s">
        <v>137</v>
      </c>
      <c r="F1219" s="9" t="s">
        <v>138</v>
      </c>
      <c r="G1219" s="9" t="s">
        <v>160</v>
      </c>
      <c r="H1219" s="9" t="str">
        <f>IF(G1219="","",VLOOKUP(G1219,Metadata!$J$2:$K$22,2,FALSE))</f>
        <v>Centre</v>
      </c>
      <c r="I1219" s="9" t="s">
        <v>138</v>
      </c>
      <c r="J1219" s="9" t="str">
        <f>IF(I1219="","",VLOOKUP(I1219,Metadata!$P$2:$Q$43,2,FALSE))</f>
        <v>Europe</v>
      </c>
      <c r="K1219" s="9" t="str">
        <f t="shared" si="0"/>
        <v>Portugal</v>
      </c>
      <c r="L1219" s="9" t="s">
        <v>160</v>
      </c>
      <c r="M1219" s="9" t="str">
        <f>IF(L1219="","",VLOOKUP(L1219,Metadata!$J$2:$K$22,2,FALSE))</f>
        <v>Centre</v>
      </c>
      <c r="N1219" s="9" t="s">
        <v>214</v>
      </c>
      <c r="O1219" s="9" t="s">
        <v>239</v>
      </c>
      <c r="P1219" s="9" t="s">
        <v>142</v>
      </c>
      <c r="Q1219" s="10" t="str">
        <f t="shared" si="1"/>
        <v>Full Office Job</v>
      </c>
      <c r="R1219" s="10">
        <v>4</v>
      </c>
      <c r="S1219" s="9" t="s">
        <v>319</v>
      </c>
      <c r="T1219" s="9" t="s">
        <v>137</v>
      </c>
      <c r="U1219" s="9" t="str">
        <f>IF(S1219&lt;&gt;"",S1219,IF(T1219&lt;&gt;"",VLOOKUP(T1219,Metadata!$S$2:$T$228,2,FALSE),""))</f>
        <v>CTO</v>
      </c>
      <c r="V1219" s="9" t="s">
        <v>162</v>
      </c>
      <c r="W1219" s="9" t="s">
        <v>137</v>
      </c>
      <c r="X1219" s="9" t="s">
        <v>163</v>
      </c>
      <c r="Y1219" s="9" t="s">
        <v>137</v>
      </c>
      <c r="Z1219" s="9" t="s">
        <v>218</v>
      </c>
      <c r="AA1219" s="9" t="s">
        <v>165</v>
      </c>
      <c r="AB1219" s="9" t="s">
        <v>253</v>
      </c>
      <c r="AC1219" s="9" t="s">
        <v>147</v>
      </c>
      <c r="AD1219" s="9" t="s">
        <v>148</v>
      </c>
      <c r="AE1219" s="9"/>
      <c r="AF1219" s="9"/>
      <c r="AG1219" s="9"/>
      <c r="AH1219" s="9"/>
      <c r="AI1219" s="9"/>
      <c r="AJ1219" s="9" t="s">
        <v>185</v>
      </c>
      <c r="AK1219" s="9"/>
      <c r="AL1219" s="9" t="s">
        <v>177</v>
      </c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 t="s">
        <v>178</v>
      </c>
      <c r="BB1219" s="9" t="s">
        <v>284</v>
      </c>
      <c r="BC1219" s="9"/>
      <c r="BD1219" s="9"/>
      <c r="BE1219" s="9"/>
      <c r="BF1219" s="9"/>
      <c r="BG1219" s="9" t="s">
        <v>197</v>
      </c>
      <c r="BH1219" s="9"/>
      <c r="BI1219" s="9"/>
      <c r="BJ1219" s="9"/>
      <c r="BK1219" s="9"/>
      <c r="BL1219" s="9" t="s">
        <v>199</v>
      </c>
      <c r="BM1219" s="9"/>
      <c r="BN1219" s="9" t="s">
        <v>186</v>
      </c>
      <c r="BO1219" s="9"/>
      <c r="BP1219" s="9"/>
      <c r="BQ1219" s="9" t="s">
        <v>219</v>
      </c>
      <c r="BR1219" s="9"/>
      <c r="BS1219" s="9"/>
      <c r="BT1219" s="9"/>
      <c r="BU1219" s="9"/>
      <c r="BV1219" s="9"/>
      <c r="BW1219" s="9"/>
      <c r="BX1219" s="9"/>
      <c r="BY1219" s="9"/>
      <c r="BZ1219" s="9" t="s">
        <v>467</v>
      </c>
      <c r="CA1219" s="10"/>
      <c r="CB1219" s="10" t="str">
        <f t="shared" si="5"/>
        <v/>
      </c>
      <c r="CC1219" s="10"/>
      <c r="CD1219" s="9" t="str">
        <f t="shared" si="2"/>
        <v/>
      </c>
      <c r="CE1219" s="9" t="s">
        <v>151</v>
      </c>
      <c r="CF1219" s="9" t="s">
        <v>293</v>
      </c>
      <c r="CG1219" s="9">
        <f>IF(CF1219="","",VLOOKUP(CF1219,Metadata!$D$2:$H$20,2,FALSE))</f>
        <v>52500</v>
      </c>
      <c r="CH1219" s="9">
        <f>IF(CF1219="","",VLOOKUP(CF1219,Metadata!$D$2:$H$20,4,FALSE))</f>
        <v>50000</v>
      </c>
      <c r="CI1219" s="9">
        <f>IF(CF1219="","",VLOOKUP(CF1219,Metadata!$D$2:$H$20,5,FALSE))</f>
        <v>55000</v>
      </c>
      <c r="CJ1219" s="9">
        <f t="shared" si="3"/>
        <v>52500</v>
      </c>
      <c r="CK1219" s="9" t="s">
        <v>153</v>
      </c>
      <c r="CL1219" s="10">
        <v>3</v>
      </c>
      <c r="CM1219" s="10">
        <v>2</v>
      </c>
      <c r="CN1219" s="10">
        <v>6</v>
      </c>
      <c r="CO1219" s="10">
        <v>6</v>
      </c>
      <c r="CP1219" s="10">
        <v>7</v>
      </c>
      <c r="CQ1219" s="10">
        <v>7</v>
      </c>
      <c r="CR1219" s="10">
        <v>5</v>
      </c>
      <c r="CS1219" s="10">
        <v>6</v>
      </c>
      <c r="CT1219" s="10">
        <v>5</v>
      </c>
      <c r="CU1219" s="10">
        <v>7</v>
      </c>
      <c r="CV1219" s="10">
        <v>6</v>
      </c>
      <c r="CW1219" s="10">
        <v>6</v>
      </c>
      <c r="CX1219" s="10">
        <v>7</v>
      </c>
      <c r="CY1219" s="10">
        <v>6</v>
      </c>
      <c r="CZ1219" s="10">
        <v>7</v>
      </c>
      <c r="DA1219" s="10">
        <v>4</v>
      </c>
      <c r="DB1219" s="10">
        <v>4</v>
      </c>
      <c r="DC1219" s="10">
        <v>6</v>
      </c>
      <c r="DD1219" s="10">
        <v>3</v>
      </c>
      <c r="DE1219" s="10">
        <v>7</v>
      </c>
      <c r="DF1219" s="10">
        <v>6</v>
      </c>
      <c r="DG1219" s="10">
        <v>6</v>
      </c>
      <c r="DH1219" s="10">
        <v>4</v>
      </c>
      <c r="DI1219" s="10">
        <v>7</v>
      </c>
      <c r="DJ1219" s="10">
        <v>6</v>
      </c>
      <c r="DK1219" s="10">
        <v>5</v>
      </c>
      <c r="DL1219" s="10">
        <v>4</v>
      </c>
      <c r="DM1219" s="9" t="s">
        <v>154</v>
      </c>
      <c r="DN1219" s="10">
        <v>1979</v>
      </c>
      <c r="DO1219" s="9">
        <f t="shared" si="4"/>
        <v>42</v>
      </c>
      <c r="DP1219" s="9" t="s">
        <v>155</v>
      </c>
      <c r="DQ1219" s="9" t="s">
        <v>202</v>
      </c>
      <c r="DR1219" s="9" t="s">
        <v>157</v>
      </c>
      <c r="DS1219" s="9" t="s">
        <v>137</v>
      </c>
      <c r="DT1219" s="9" t="s">
        <v>181</v>
      </c>
      <c r="DU1219" s="9" t="s">
        <v>158</v>
      </c>
      <c r="DV1219" s="9" t="str">
        <f>VLOOKUP(DU1219,Metadata!$B$2:$C$7,2,FALSE)</f>
        <v>6+ years</v>
      </c>
    </row>
    <row r="1220" spans="1:126">
      <c r="A1220" s="13">
        <v>1219</v>
      </c>
      <c r="B1220" s="9" t="s">
        <v>135</v>
      </c>
      <c r="C1220" s="9" t="str">
        <f>VLOOKUP(B1220,Metadata!$M$2:$N$6,2,FALSE)</f>
        <v>Permanent Employee</v>
      </c>
      <c r="D1220" s="9" t="s">
        <v>159</v>
      </c>
      <c r="E1220" s="9" t="s">
        <v>137</v>
      </c>
      <c r="F1220" s="9" t="s">
        <v>138</v>
      </c>
      <c r="G1220" s="9" t="s">
        <v>140</v>
      </c>
      <c r="H1220" s="9" t="str">
        <f>IF(G1220="","",VLOOKUP(G1220,Metadata!$J$2:$K$22,2,FALSE))</f>
        <v>Lisbon Metropolitan Area</v>
      </c>
      <c r="I1220" s="9" t="s">
        <v>316</v>
      </c>
      <c r="J1220" s="9" t="str">
        <f>IF(I1220="","",VLOOKUP(I1220,Metadata!$P$2:$Q$43,2,FALSE))</f>
        <v>Europe</v>
      </c>
      <c r="K1220" s="9" t="str">
        <f t="shared" si="0"/>
        <v>International</v>
      </c>
      <c r="L1220" s="9" t="s">
        <v>137</v>
      </c>
      <c r="M1220" s="9" t="str">
        <f>IF(L1220="","",VLOOKUP(L1220,Metadata!$J$2:$K$22,2,FALSE))</f>
        <v/>
      </c>
      <c r="N1220" s="9" t="s">
        <v>141</v>
      </c>
      <c r="O1220" s="9" t="s">
        <v>137</v>
      </c>
      <c r="P1220" s="9" t="s">
        <v>191</v>
      </c>
      <c r="Q1220" s="10" t="str">
        <f t="shared" si="1"/>
        <v>Remote Job (full or flexible)</v>
      </c>
      <c r="R1220" s="10">
        <v>6</v>
      </c>
      <c r="S1220" s="9" t="s">
        <v>206</v>
      </c>
      <c r="T1220" s="9" t="s">
        <v>137</v>
      </c>
      <c r="U1220" s="9" t="str">
        <f>IF(S1220&lt;&gt;"",S1220,IF(T1220&lt;&gt;"",VLOOKUP(T1220,Metadata!$S$2:$T$228,2,FALSE),""))</f>
        <v>Mobile Apps Developer</v>
      </c>
      <c r="V1220" s="9" t="s">
        <v>279</v>
      </c>
      <c r="W1220" s="9" t="s">
        <v>137</v>
      </c>
      <c r="X1220" s="9" t="s">
        <v>175</v>
      </c>
      <c r="Y1220" s="9" t="s">
        <v>137</v>
      </c>
      <c r="Z1220" s="9" t="s">
        <v>262</v>
      </c>
      <c r="AA1220" s="9" t="s">
        <v>137</v>
      </c>
      <c r="AB1220" s="9" t="s">
        <v>137</v>
      </c>
      <c r="AC1220" s="9"/>
      <c r="AD1220" s="9" t="s">
        <v>148</v>
      </c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 t="s">
        <v>284</v>
      </c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 t="s">
        <v>150</v>
      </c>
      <c r="BZ1220" s="9" t="s">
        <v>137</v>
      </c>
      <c r="CA1220" s="10"/>
      <c r="CB1220" s="10" t="str">
        <f t="shared" si="5"/>
        <v/>
      </c>
      <c r="CC1220" s="10"/>
      <c r="CD1220" s="9" t="str">
        <f t="shared" si="2"/>
        <v/>
      </c>
      <c r="CE1220" s="9" t="s">
        <v>232</v>
      </c>
      <c r="CF1220" s="9" t="s">
        <v>245</v>
      </c>
      <c r="CG1220" s="9">
        <f>IF(CF1220="","",VLOOKUP(CF1220,Metadata!$D$2:$H$20,2,FALSE))</f>
        <v>42500</v>
      </c>
      <c r="CH1220" s="9">
        <f>IF(CF1220="","",VLOOKUP(CF1220,Metadata!$D$2:$H$20,4,FALSE))</f>
        <v>40000</v>
      </c>
      <c r="CI1220" s="9">
        <f>IF(CF1220="","",VLOOKUP(CF1220,Metadata!$D$2:$H$20,5,FALSE))</f>
        <v>45000</v>
      </c>
      <c r="CJ1220" s="9">
        <f t="shared" si="3"/>
        <v>42500</v>
      </c>
      <c r="CK1220" s="9" t="s">
        <v>153</v>
      </c>
      <c r="CL1220" s="10">
        <v>6</v>
      </c>
      <c r="CM1220" s="10">
        <v>3</v>
      </c>
      <c r="CN1220" s="10">
        <v>7</v>
      </c>
      <c r="CO1220" s="10">
        <v>5</v>
      </c>
      <c r="CP1220" s="10">
        <v>7</v>
      </c>
      <c r="CQ1220" s="10">
        <v>7</v>
      </c>
      <c r="CR1220" s="10">
        <v>6</v>
      </c>
      <c r="CS1220" s="10">
        <v>7</v>
      </c>
      <c r="CT1220" s="10">
        <v>7</v>
      </c>
      <c r="CU1220" s="10">
        <v>7</v>
      </c>
      <c r="CV1220" s="10">
        <v>5</v>
      </c>
      <c r="CW1220" s="10">
        <v>5</v>
      </c>
      <c r="CX1220" s="10">
        <v>7</v>
      </c>
      <c r="CY1220" s="10">
        <v>7</v>
      </c>
      <c r="CZ1220" s="10">
        <v>7</v>
      </c>
      <c r="DA1220" s="10">
        <v>7</v>
      </c>
      <c r="DB1220" s="10">
        <v>5</v>
      </c>
      <c r="DC1220" s="10">
        <v>7</v>
      </c>
      <c r="DD1220" s="10">
        <v>2</v>
      </c>
      <c r="DE1220" s="10">
        <v>7</v>
      </c>
      <c r="DF1220" s="10">
        <v>7</v>
      </c>
      <c r="DG1220" s="10">
        <v>7</v>
      </c>
      <c r="DH1220" s="10">
        <v>6</v>
      </c>
      <c r="DI1220" s="10">
        <v>6</v>
      </c>
      <c r="DJ1220" s="10">
        <v>4</v>
      </c>
      <c r="DK1220" s="10">
        <v>7</v>
      </c>
      <c r="DL1220" s="10">
        <v>6</v>
      </c>
      <c r="DM1220" s="9" t="s">
        <v>296</v>
      </c>
      <c r="DN1220" s="10">
        <v>1985</v>
      </c>
      <c r="DO1220" s="9">
        <f t="shared" si="4"/>
        <v>36</v>
      </c>
      <c r="DP1220" s="9" t="s">
        <v>155</v>
      </c>
      <c r="DQ1220" s="9" t="s">
        <v>156</v>
      </c>
      <c r="DR1220" s="9" t="s">
        <v>157</v>
      </c>
      <c r="DS1220" s="9" t="s">
        <v>137</v>
      </c>
      <c r="DT1220" s="9" t="s">
        <v>181</v>
      </c>
      <c r="DU1220" s="9" t="s">
        <v>203</v>
      </c>
      <c r="DV1220" s="9" t="str">
        <f>VLOOKUP(DU1220,Metadata!$B$2:$C$7,2,FALSE)</f>
        <v>6+ years</v>
      </c>
    </row>
    <row r="1221" spans="1:126">
      <c r="A1221" s="13">
        <v>1220</v>
      </c>
      <c r="B1221" s="9" t="s">
        <v>135</v>
      </c>
      <c r="C1221" s="9" t="str">
        <f>VLOOKUP(B1221,Metadata!$M$2:$N$6,2,FALSE)</f>
        <v>Permanent Employee</v>
      </c>
      <c r="D1221" s="9" t="s">
        <v>159</v>
      </c>
      <c r="E1221" s="9" t="s">
        <v>137</v>
      </c>
      <c r="F1221" s="9" t="s">
        <v>138</v>
      </c>
      <c r="G1221" s="9" t="s">
        <v>172</v>
      </c>
      <c r="H1221" s="9" t="str">
        <f>IF(G1221="","",VLOOKUP(G1221,Metadata!$J$2:$K$22,2,FALSE))</f>
        <v>Porto Metropolitan Area</v>
      </c>
      <c r="I1221" s="9" t="s">
        <v>295</v>
      </c>
      <c r="J1221" s="9" t="str">
        <f>IF(I1221="","",VLOOKUP(I1221,Metadata!$P$2:$Q$43,2,FALSE))</f>
        <v>Europe</v>
      </c>
      <c r="K1221" s="9" t="str">
        <f t="shared" si="0"/>
        <v>International</v>
      </c>
      <c r="L1221" s="9" t="s">
        <v>137</v>
      </c>
      <c r="M1221" s="9" t="str">
        <f>IF(L1221="","",VLOOKUP(L1221,Metadata!$J$2:$K$22,2,FALSE))</f>
        <v/>
      </c>
      <c r="N1221" s="9" t="s">
        <v>214</v>
      </c>
      <c r="O1221" s="9" t="s">
        <v>278</v>
      </c>
      <c r="P1221" s="9" t="s">
        <v>191</v>
      </c>
      <c r="Q1221" s="10" t="str">
        <f t="shared" si="1"/>
        <v>Remote Job (full or flexible)</v>
      </c>
      <c r="R1221" s="10">
        <v>4</v>
      </c>
      <c r="S1221" s="9" t="s">
        <v>161</v>
      </c>
      <c r="T1221" s="9" t="s">
        <v>137</v>
      </c>
      <c r="U1221" s="9" t="str">
        <f>IF(S1221&lt;&gt;"",S1221,IF(T1221&lt;&gt;"",VLOOKUP(T1221,Metadata!$S$2:$T$228,2,FALSE),""))</f>
        <v>Full-Stack Developer</v>
      </c>
      <c r="V1221" s="9" t="s">
        <v>144</v>
      </c>
      <c r="W1221" s="9" t="s">
        <v>137</v>
      </c>
      <c r="X1221" s="9" t="s">
        <v>145</v>
      </c>
      <c r="Y1221" s="9" t="s">
        <v>137</v>
      </c>
      <c r="Z1221" s="9" t="s">
        <v>218</v>
      </c>
      <c r="AA1221" s="9" t="s">
        <v>137</v>
      </c>
      <c r="AB1221" s="9" t="s">
        <v>253</v>
      </c>
      <c r="AC1221" s="9" t="s">
        <v>147</v>
      </c>
      <c r="AD1221" s="9" t="s">
        <v>148</v>
      </c>
      <c r="AE1221" s="9"/>
      <c r="AF1221" s="9"/>
      <c r="AG1221" s="9"/>
      <c r="AH1221" s="9"/>
      <c r="AI1221" s="9"/>
      <c r="AJ1221" s="9" t="s">
        <v>185</v>
      </c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199</v>
      </c>
      <c r="BM1221" s="9"/>
      <c r="BN1221" s="9"/>
      <c r="BO1221" s="9"/>
      <c r="BP1221" s="9"/>
      <c r="BQ1221" s="9" t="s">
        <v>219</v>
      </c>
      <c r="BR1221" s="9"/>
      <c r="BS1221" s="9"/>
      <c r="BT1221" s="9"/>
      <c r="BU1221" s="9"/>
      <c r="BV1221" s="9"/>
      <c r="BW1221" s="9"/>
      <c r="BX1221" s="9"/>
      <c r="BY1221" s="9"/>
      <c r="BZ1221" s="9"/>
      <c r="CA1221" s="10"/>
      <c r="CB1221" s="10" t="str">
        <f t="shared" si="5"/>
        <v/>
      </c>
      <c r="CC1221" s="10"/>
      <c r="CD1221" s="9" t="str">
        <f t="shared" si="2"/>
        <v/>
      </c>
      <c r="CE1221" s="9" t="s">
        <v>168</v>
      </c>
      <c r="CF1221" s="9" t="s">
        <v>225</v>
      </c>
      <c r="CG1221" s="9">
        <f>IF(CF1221="","",VLOOKUP(CF1221,Metadata!$D$2:$H$20,2,FALSE))</f>
        <v>22500</v>
      </c>
      <c r="CH1221" s="9">
        <f>IF(CF1221="","",VLOOKUP(CF1221,Metadata!$D$2:$H$20,4,FALSE))</f>
        <v>20000</v>
      </c>
      <c r="CI1221" s="9">
        <f>IF(CF1221="","",VLOOKUP(CF1221,Metadata!$D$2:$H$20,5,FALSE))</f>
        <v>25000</v>
      </c>
      <c r="CJ1221" s="9">
        <f t="shared" si="3"/>
        <v>22500</v>
      </c>
      <c r="CK1221" s="9" t="s">
        <v>189</v>
      </c>
      <c r="CL1221" s="10">
        <v>5</v>
      </c>
      <c r="CM1221" s="10">
        <v>1</v>
      </c>
      <c r="CN1221" s="10">
        <v>5</v>
      </c>
      <c r="CO1221" s="10">
        <v>5</v>
      </c>
      <c r="CP1221" s="10">
        <v>4</v>
      </c>
      <c r="CQ1221" s="10">
        <v>5</v>
      </c>
      <c r="CR1221" s="10">
        <v>3</v>
      </c>
      <c r="CS1221" s="10">
        <v>6</v>
      </c>
      <c r="CT1221" s="10">
        <v>5</v>
      </c>
      <c r="CU1221" s="10">
        <v>4</v>
      </c>
      <c r="CV1221" s="10">
        <v>4</v>
      </c>
      <c r="CW1221" s="10">
        <v>3</v>
      </c>
      <c r="CX1221" s="10">
        <v>5</v>
      </c>
      <c r="CY1221" s="10">
        <v>4</v>
      </c>
      <c r="CZ1221" s="10">
        <v>5</v>
      </c>
      <c r="DA1221" s="10">
        <v>5</v>
      </c>
      <c r="DB1221" s="10">
        <v>3</v>
      </c>
      <c r="DC1221" s="10">
        <v>2</v>
      </c>
      <c r="DD1221" s="10">
        <v>2</v>
      </c>
      <c r="DE1221" s="10">
        <v>5</v>
      </c>
      <c r="DF1221" s="10">
        <v>5</v>
      </c>
      <c r="DG1221" s="10">
        <v>5</v>
      </c>
      <c r="DH1221" s="10">
        <v>4</v>
      </c>
      <c r="DI1221" s="10">
        <v>4</v>
      </c>
      <c r="DJ1221" s="10">
        <v>3</v>
      </c>
      <c r="DK1221" s="10">
        <v>5</v>
      </c>
      <c r="DL1221" s="10">
        <v>3</v>
      </c>
      <c r="DM1221" s="9" t="s">
        <v>154</v>
      </c>
      <c r="DN1221" s="10">
        <v>1973</v>
      </c>
      <c r="DO1221" s="9">
        <f t="shared" si="4"/>
        <v>48</v>
      </c>
      <c r="DP1221" s="9" t="s">
        <v>155</v>
      </c>
      <c r="DQ1221" s="9" t="s">
        <v>202</v>
      </c>
      <c r="DR1221" s="9" t="s">
        <v>157</v>
      </c>
      <c r="DS1221" s="9" t="s">
        <v>137</v>
      </c>
      <c r="DT1221" s="9" t="s">
        <v>181</v>
      </c>
      <c r="DU1221" s="9" t="s">
        <v>223</v>
      </c>
      <c r="DV1221" s="9" t="str">
        <f>VLOOKUP(DU1221,Metadata!$B$2:$C$7,2,FALSE)</f>
        <v>3 - 6 years</v>
      </c>
    </row>
    <row r="1222" spans="1:126">
      <c r="A1222" s="13">
        <v>1221</v>
      </c>
      <c r="B1222" s="9" t="s">
        <v>135</v>
      </c>
      <c r="C1222" s="9" t="str">
        <f>VLOOKUP(B1222,Metadata!$M$2:$N$6,2,FALSE)</f>
        <v>Permanent Employee</v>
      </c>
      <c r="D1222" s="9" t="s">
        <v>159</v>
      </c>
      <c r="E1222" s="9" t="s">
        <v>137</v>
      </c>
      <c r="F1222" s="9" t="s">
        <v>138</v>
      </c>
      <c r="G1222" s="9" t="s">
        <v>140</v>
      </c>
      <c r="H1222" s="9" t="str">
        <f>IF(G1222="","",VLOOKUP(G1222,Metadata!$J$2:$K$22,2,FALSE))</f>
        <v>Lisbon Metropolitan Area</v>
      </c>
      <c r="I1222" s="9" t="s">
        <v>138</v>
      </c>
      <c r="J1222" s="9" t="str">
        <f>IF(I1222="","",VLOOKUP(I1222,Metadata!$P$2:$Q$43,2,FALSE))</f>
        <v>Europe</v>
      </c>
      <c r="K1222" s="9" t="str">
        <f t="shared" si="0"/>
        <v>Portugal</v>
      </c>
      <c r="L1222" s="9" t="s">
        <v>140</v>
      </c>
      <c r="M1222" s="9" t="str">
        <f>IF(L1222="","",VLOOKUP(L1222,Metadata!$J$2:$K$22,2,FALSE))</f>
        <v>Lisbon Metropolitan Area</v>
      </c>
      <c r="N1222" s="9" t="s">
        <v>214</v>
      </c>
      <c r="O1222" s="9" t="s">
        <v>239</v>
      </c>
      <c r="P1222" s="9" t="s">
        <v>142</v>
      </c>
      <c r="Q1222" s="10" t="str">
        <f t="shared" si="1"/>
        <v>Full Office Job</v>
      </c>
      <c r="R1222" s="10">
        <v>2</v>
      </c>
      <c r="S1222" s="9" t="s">
        <v>319</v>
      </c>
      <c r="T1222" s="9" t="s">
        <v>137</v>
      </c>
      <c r="U1222" s="9" t="str">
        <f>IF(S1222&lt;&gt;"",S1222,IF(T1222&lt;&gt;"",VLOOKUP(T1222,Metadata!$S$2:$T$228,2,FALSE),""))</f>
        <v>CTO</v>
      </c>
      <c r="V1222" s="9" t="s">
        <v>276</v>
      </c>
      <c r="W1222" s="9" t="s">
        <v>137</v>
      </c>
      <c r="X1222" s="9" t="s">
        <v>163</v>
      </c>
      <c r="Y1222" s="9" t="s">
        <v>137</v>
      </c>
      <c r="Z1222" s="9" t="s">
        <v>193</v>
      </c>
      <c r="AA1222" s="9" t="s">
        <v>165</v>
      </c>
      <c r="AB1222" s="9" t="s">
        <v>253</v>
      </c>
      <c r="AC1222" s="9" t="s">
        <v>147</v>
      </c>
      <c r="AD1222" s="9"/>
      <c r="AE1222" s="9"/>
      <c r="AF1222" s="9"/>
      <c r="AG1222" s="9" t="s">
        <v>166</v>
      </c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 t="s">
        <v>178</v>
      </c>
      <c r="BB1222" s="9"/>
      <c r="BC1222" s="9"/>
      <c r="BD1222" s="9"/>
      <c r="BE1222" s="9"/>
      <c r="BF1222" s="9"/>
      <c r="BG1222" s="9"/>
      <c r="BH1222" s="9"/>
      <c r="BI1222" s="9"/>
      <c r="BJ1222" s="9" t="s">
        <v>167</v>
      </c>
      <c r="BK1222" s="9"/>
      <c r="BL1222" s="9"/>
      <c r="BM1222" s="9"/>
      <c r="BN1222" s="9" t="s">
        <v>186</v>
      </c>
      <c r="BO1222" s="9"/>
      <c r="BP1222" s="9" t="s">
        <v>179</v>
      </c>
      <c r="BQ1222" s="9"/>
      <c r="BR1222" s="9" t="s">
        <v>247</v>
      </c>
      <c r="BS1222" s="9"/>
      <c r="BT1222" s="9"/>
      <c r="BU1222" s="9"/>
      <c r="BV1222" s="9"/>
      <c r="BW1222" s="9"/>
      <c r="BX1222" s="9"/>
      <c r="BY1222" s="9"/>
      <c r="BZ1222" s="9"/>
      <c r="CA1222" s="10"/>
      <c r="CB1222" s="10" t="str">
        <f t="shared" si="5"/>
        <v/>
      </c>
      <c r="CC1222" s="10"/>
      <c r="CD1222" s="9" t="str">
        <f t="shared" si="2"/>
        <v/>
      </c>
      <c r="CE1222" s="9" t="s">
        <v>151</v>
      </c>
      <c r="CF1222" s="9" t="s">
        <v>245</v>
      </c>
      <c r="CG1222" s="9">
        <f>IF(CF1222="","",VLOOKUP(CF1222,Metadata!$D$2:$H$20,2,FALSE))</f>
        <v>42500</v>
      </c>
      <c r="CH1222" s="9">
        <f>IF(CF1222="","",VLOOKUP(CF1222,Metadata!$D$2:$H$20,4,FALSE))</f>
        <v>40000</v>
      </c>
      <c r="CI1222" s="9">
        <f>IF(CF1222="","",VLOOKUP(CF1222,Metadata!$D$2:$H$20,5,FALSE))</f>
        <v>45000</v>
      </c>
      <c r="CJ1222" s="9">
        <f t="shared" si="3"/>
        <v>42500</v>
      </c>
      <c r="CK1222" s="9" t="s">
        <v>189</v>
      </c>
      <c r="CL1222" s="10">
        <v>6</v>
      </c>
      <c r="CM1222" s="10">
        <v>1</v>
      </c>
      <c r="CN1222" s="10">
        <v>4</v>
      </c>
      <c r="CO1222" s="10">
        <v>4</v>
      </c>
      <c r="CP1222" s="10">
        <v>5</v>
      </c>
      <c r="CQ1222" s="10">
        <v>5</v>
      </c>
      <c r="CR1222" s="10">
        <v>3</v>
      </c>
      <c r="CS1222" s="10">
        <v>5</v>
      </c>
      <c r="CT1222" s="10">
        <v>5</v>
      </c>
      <c r="CU1222" s="10">
        <v>6</v>
      </c>
      <c r="CV1222" s="10">
        <v>6</v>
      </c>
      <c r="CW1222" s="10">
        <v>4</v>
      </c>
      <c r="CX1222" s="10">
        <v>5</v>
      </c>
      <c r="CY1222" s="10">
        <v>5</v>
      </c>
      <c r="CZ1222" s="10">
        <v>5</v>
      </c>
      <c r="DA1222" s="10">
        <v>4</v>
      </c>
      <c r="DB1222" s="10">
        <v>4</v>
      </c>
      <c r="DC1222" s="10">
        <v>6</v>
      </c>
      <c r="DD1222" s="10">
        <v>5</v>
      </c>
      <c r="DE1222" s="10">
        <v>6</v>
      </c>
      <c r="DF1222" s="10">
        <v>6</v>
      </c>
      <c r="DG1222" s="10">
        <v>5</v>
      </c>
      <c r="DH1222" s="10">
        <v>6</v>
      </c>
      <c r="DI1222" s="10">
        <v>4</v>
      </c>
      <c r="DJ1222" s="10">
        <v>2</v>
      </c>
      <c r="DK1222" s="10">
        <v>5</v>
      </c>
      <c r="DL1222" s="10">
        <v>4</v>
      </c>
      <c r="DM1222" s="9" t="s">
        <v>272</v>
      </c>
      <c r="DN1222" s="10">
        <v>1983</v>
      </c>
      <c r="DO1222" s="9">
        <f t="shared" si="4"/>
        <v>38</v>
      </c>
      <c r="DP1222" s="9" t="s">
        <v>155</v>
      </c>
      <c r="DQ1222" s="9" t="s">
        <v>202</v>
      </c>
      <c r="DR1222" s="9" t="s">
        <v>157</v>
      </c>
      <c r="DS1222" s="9" t="s">
        <v>137</v>
      </c>
      <c r="DT1222" s="9" t="s">
        <v>181</v>
      </c>
      <c r="DU1222" s="9" t="s">
        <v>158</v>
      </c>
      <c r="DV1222" s="9" t="str">
        <f>VLOOKUP(DU1222,Metadata!$B$2:$C$7,2,FALSE)</f>
        <v>6+ years</v>
      </c>
    </row>
    <row r="1223" spans="1:126">
      <c r="A1223" s="13">
        <v>1222</v>
      </c>
      <c r="B1223" s="9" t="s">
        <v>171</v>
      </c>
      <c r="C1223" s="9" t="str">
        <f>VLOOKUP(B1223,Metadata!$M$2:$N$6,2,FALSE)</f>
        <v>Contractor</v>
      </c>
      <c r="D1223" s="9" t="s">
        <v>137</v>
      </c>
      <c r="E1223" s="9" t="s">
        <v>136</v>
      </c>
      <c r="F1223" s="9" t="s">
        <v>138</v>
      </c>
      <c r="G1223" s="9" t="s">
        <v>275</v>
      </c>
      <c r="H1223" s="9" t="str">
        <f>IF(G1223="","",VLOOKUP(G1223,Metadata!$J$2:$K$22,2,FALSE))</f>
        <v>Centre</v>
      </c>
      <c r="I1223" s="9" t="s">
        <v>524</v>
      </c>
      <c r="J1223" s="9" t="str">
        <f>IF(I1223="","",VLOOKUP(I1223,Metadata!$P$2:$Q$43,2,FALSE))</f>
        <v>Europe</v>
      </c>
      <c r="K1223" s="9" t="str">
        <f t="shared" si="0"/>
        <v>International</v>
      </c>
      <c r="L1223" s="9" t="s">
        <v>137</v>
      </c>
      <c r="M1223" s="9" t="str">
        <f>IF(L1223="","",VLOOKUP(L1223,Metadata!$J$2:$K$22,2,FALSE))</f>
        <v/>
      </c>
      <c r="N1223" s="9" t="s">
        <v>141</v>
      </c>
      <c r="O1223" s="9" t="s">
        <v>137</v>
      </c>
      <c r="P1223" s="9" t="s">
        <v>191</v>
      </c>
      <c r="Q1223" s="10" t="str">
        <f t="shared" si="1"/>
        <v>Remote Job (full or flexible)</v>
      </c>
      <c r="R1223" s="10">
        <v>5</v>
      </c>
      <c r="S1223" s="9" t="s">
        <v>216</v>
      </c>
      <c r="T1223" s="9" t="s">
        <v>137</v>
      </c>
      <c r="U1223" s="9" t="str">
        <f>IF(S1223&lt;&gt;"",S1223,IF(T1223&lt;&gt;"",VLOOKUP(T1223,Metadata!$S$2:$T$228,2,FALSE),""))</f>
        <v>Front-End Developer</v>
      </c>
      <c r="V1223" s="9" t="s">
        <v>174</v>
      </c>
      <c r="W1223" s="9" t="s">
        <v>137</v>
      </c>
      <c r="X1223" s="9" t="s">
        <v>163</v>
      </c>
      <c r="Y1223" s="9" t="s">
        <v>137</v>
      </c>
      <c r="Z1223" s="9" t="s">
        <v>262</v>
      </c>
      <c r="AA1223" s="9" t="s">
        <v>165</v>
      </c>
      <c r="AB1223" s="9" t="s">
        <v>137</v>
      </c>
      <c r="AC1223" s="9"/>
      <c r="AD1223" s="9"/>
      <c r="AE1223" s="9"/>
      <c r="AF1223" s="9"/>
      <c r="AG1223" s="9"/>
      <c r="AH1223" s="9"/>
      <c r="AI1223" s="9"/>
      <c r="AJ1223" s="9" t="s">
        <v>185</v>
      </c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 t="s">
        <v>178</v>
      </c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 t="s">
        <v>186</v>
      </c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10">
        <v>24</v>
      </c>
      <c r="CB1223" s="10" t="str">
        <f t="shared" si="5"/>
        <v>13 to 24 monthts</v>
      </c>
      <c r="CC1223" s="10">
        <v>25</v>
      </c>
      <c r="CD1223" s="9">
        <f t="shared" si="2"/>
        <v>40000</v>
      </c>
      <c r="CE1223" s="9" t="s">
        <v>137</v>
      </c>
      <c r="CF1223" s="9" t="s">
        <v>137</v>
      </c>
      <c r="CG1223" s="9" t="str">
        <f>IF(CF1223="","",VLOOKUP(CF1223,Metadata!$D$2:$H$20,2,FALSE))</f>
        <v/>
      </c>
      <c r="CH1223" s="9" t="str">
        <f>IF(CF1223="","",VLOOKUP(CF1223,Metadata!$D$2:$H$20,4,FALSE))</f>
        <v/>
      </c>
      <c r="CI1223" s="9" t="str">
        <f>IF(CF1223="","",VLOOKUP(CF1223,Metadata!$D$2:$H$20,5,FALSE))</f>
        <v/>
      </c>
      <c r="CJ1223" s="9">
        <f t="shared" si="3"/>
        <v>40000</v>
      </c>
      <c r="CK1223" s="9" t="s">
        <v>201</v>
      </c>
      <c r="CL1223" s="10">
        <v>6</v>
      </c>
      <c r="CM1223" s="10">
        <v>2</v>
      </c>
      <c r="CN1223" s="10">
        <v>7</v>
      </c>
      <c r="CO1223" s="10">
        <v>7</v>
      </c>
      <c r="CP1223" s="10">
        <v>5</v>
      </c>
      <c r="CQ1223" s="10">
        <v>5</v>
      </c>
      <c r="CR1223" s="10">
        <v>5</v>
      </c>
      <c r="CS1223" s="10">
        <v>7</v>
      </c>
      <c r="CT1223" s="10">
        <v>6</v>
      </c>
      <c r="CU1223" s="10">
        <v>7</v>
      </c>
      <c r="CV1223" s="10">
        <v>6</v>
      </c>
      <c r="CW1223" s="10">
        <v>5</v>
      </c>
      <c r="CX1223" s="10">
        <v>5</v>
      </c>
      <c r="CY1223" s="10">
        <v>4</v>
      </c>
      <c r="CZ1223" s="10">
        <v>4</v>
      </c>
      <c r="DA1223" s="10">
        <v>2</v>
      </c>
      <c r="DB1223" s="10">
        <v>2</v>
      </c>
      <c r="DC1223" s="10">
        <v>6</v>
      </c>
      <c r="DD1223" s="10">
        <v>4</v>
      </c>
      <c r="DE1223" s="10">
        <v>6</v>
      </c>
      <c r="DF1223" s="10">
        <v>5</v>
      </c>
      <c r="DG1223" s="10">
        <v>5</v>
      </c>
      <c r="DH1223" s="10">
        <v>4</v>
      </c>
      <c r="DI1223" s="10">
        <v>6</v>
      </c>
      <c r="DJ1223" s="10">
        <v>3</v>
      </c>
      <c r="DK1223" s="10">
        <v>3</v>
      </c>
      <c r="DL1223" s="10">
        <v>6</v>
      </c>
      <c r="DM1223" s="9" t="s">
        <v>154</v>
      </c>
      <c r="DN1223" s="10">
        <v>1990</v>
      </c>
      <c r="DO1223" s="9">
        <f t="shared" si="4"/>
        <v>31</v>
      </c>
      <c r="DP1223" s="9" t="s">
        <v>155</v>
      </c>
      <c r="DQ1223" s="9" t="s">
        <v>156</v>
      </c>
      <c r="DR1223" s="9" t="s">
        <v>157</v>
      </c>
      <c r="DS1223" s="9" t="s">
        <v>137</v>
      </c>
      <c r="DT1223" s="9" t="s">
        <v>181</v>
      </c>
      <c r="DU1223" s="9" t="s">
        <v>203</v>
      </c>
      <c r="DV1223" s="9" t="str">
        <f>VLOOKUP(DU1223,Metadata!$B$2:$C$7,2,FALSE)</f>
        <v>6+ years</v>
      </c>
    </row>
    <row r="1224" spans="1:126">
      <c r="A1224" s="13">
        <v>1223</v>
      </c>
      <c r="B1224" s="9" t="s">
        <v>135</v>
      </c>
      <c r="C1224" s="9" t="str">
        <f>VLOOKUP(B1224,Metadata!$M$2:$N$6,2,FALSE)</f>
        <v>Permanent Employee</v>
      </c>
      <c r="D1224" s="9" t="s">
        <v>159</v>
      </c>
      <c r="E1224" s="9" t="s">
        <v>137</v>
      </c>
      <c r="F1224" s="9" t="s">
        <v>138</v>
      </c>
      <c r="G1224" s="9" t="s">
        <v>283</v>
      </c>
      <c r="H1224" s="9" t="str">
        <f>IF(G1224="","",VLOOKUP(G1224,Metadata!$J$2:$K$22,2,FALSE))</f>
        <v>Lisbon Metropolitan Area</v>
      </c>
      <c r="I1224" s="9" t="s">
        <v>138</v>
      </c>
      <c r="J1224" s="9" t="str">
        <f>IF(I1224="","",VLOOKUP(I1224,Metadata!$P$2:$Q$43,2,FALSE))</f>
        <v>Europe</v>
      </c>
      <c r="K1224" s="9" t="str">
        <f t="shared" si="0"/>
        <v>Portugal</v>
      </c>
      <c r="L1224" s="9" t="s">
        <v>140</v>
      </c>
      <c r="M1224" s="9" t="str">
        <f>IF(L1224="","",VLOOKUP(L1224,Metadata!$J$2:$K$22,2,FALSE))</f>
        <v>Lisbon Metropolitan Area</v>
      </c>
      <c r="N1224" s="9" t="s">
        <v>141</v>
      </c>
      <c r="O1224" s="9" t="s">
        <v>137</v>
      </c>
      <c r="P1224" s="9" t="s">
        <v>142</v>
      </c>
      <c r="Q1224" s="10" t="str">
        <f t="shared" si="1"/>
        <v>Full Office Job</v>
      </c>
      <c r="R1224" s="10">
        <v>4</v>
      </c>
      <c r="S1224" s="9" t="s">
        <v>229</v>
      </c>
      <c r="T1224" s="9" t="s">
        <v>137</v>
      </c>
      <c r="U1224" s="9" t="str">
        <f>IF(S1224&lt;&gt;"",S1224,IF(T1224&lt;&gt;"",VLOOKUP(T1224,Metadata!$S$2:$T$228,2,FALSE),""))</f>
        <v>Project Manager</v>
      </c>
      <c r="V1224" s="9" t="s">
        <v>207</v>
      </c>
      <c r="W1224" s="9" t="s">
        <v>137</v>
      </c>
      <c r="X1224" s="9" t="s">
        <v>145</v>
      </c>
      <c r="Y1224" s="9" t="s">
        <v>137</v>
      </c>
      <c r="Z1224" s="9" t="s">
        <v>184</v>
      </c>
      <c r="AA1224" s="9" t="s">
        <v>165</v>
      </c>
      <c r="AB1224" s="9" t="s">
        <v>253</v>
      </c>
      <c r="AC1224" s="9" t="s">
        <v>147</v>
      </c>
      <c r="AD1224" s="9" t="s">
        <v>148</v>
      </c>
      <c r="AE1224" s="9" t="s">
        <v>194</v>
      </c>
      <c r="AF1224" s="9" t="s">
        <v>243</v>
      </c>
      <c r="AG1224" s="9" t="s">
        <v>166</v>
      </c>
      <c r="AH1224" s="9" t="s">
        <v>176</v>
      </c>
      <c r="AI1224" s="9" t="s">
        <v>230</v>
      </c>
      <c r="AJ1224" s="9" t="s">
        <v>185</v>
      </c>
      <c r="AK1224" s="9"/>
      <c r="AL1224" s="9"/>
      <c r="AM1224" s="9"/>
      <c r="AN1224" s="9" t="s">
        <v>195</v>
      </c>
      <c r="AO1224" s="9"/>
      <c r="AP1224" s="9" t="s">
        <v>244</v>
      </c>
      <c r="AQ1224" s="9"/>
      <c r="AR1224" s="9" t="s">
        <v>149</v>
      </c>
      <c r="AS1224" s="9"/>
      <c r="AT1224" s="9"/>
      <c r="AU1224" s="9"/>
      <c r="AV1224" s="9"/>
      <c r="AW1224" s="9"/>
      <c r="AX1224" s="9"/>
      <c r="AY1224" s="9"/>
      <c r="AZ1224" s="9"/>
      <c r="BA1224" s="9" t="s">
        <v>178</v>
      </c>
      <c r="BB1224" s="9"/>
      <c r="BC1224" s="9"/>
      <c r="BD1224" s="9"/>
      <c r="BE1224" s="9"/>
      <c r="BF1224" s="9"/>
      <c r="BG1224" s="9"/>
      <c r="BH1224" s="9"/>
      <c r="BI1224" s="9"/>
      <c r="BJ1224" s="9" t="s">
        <v>167</v>
      </c>
      <c r="BK1224" s="9" t="s">
        <v>198</v>
      </c>
      <c r="BL1224" s="9"/>
      <c r="BM1224" s="9"/>
      <c r="BN1224" s="9"/>
      <c r="BO1224" s="9"/>
      <c r="BP1224" s="9"/>
      <c r="BQ1224" s="9"/>
      <c r="BR1224" s="9"/>
      <c r="BS1224" s="9" t="s">
        <v>200</v>
      </c>
      <c r="BT1224" s="9"/>
      <c r="BU1224" s="9"/>
      <c r="BV1224" s="9"/>
      <c r="BW1224" s="9"/>
      <c r="BX1224" s="9"/>
      <c r="BY1224" s="9"/>
      <c r="BZ1224" s="9"/>
      <c r="CA1224" s="10"/>
      <c r="CB1224" s="10" t="str">
        <f t="shared" si="5"/>
        <v/>
      </c>
      <c r="CC1224" s="10"/>
      <c r="CD1224" s="9" t="str">
        <f t="shared" si="2"/>
        <v/>
      </c>
      <c r="CE1224" s="9" t="s">
        <v>151</v>
      </c>
      <c r="CF1224" s="9" t="s">
        <v>188</v>
      </c>
      <c r="CG1224" s="9">
        <f>IF(CF1224="","",VLOOKUP(CF1224,Metadata!$D$2:$H$20,2,FALSE))</f>
        <v>17500</v>
      </c>
      <c r="CH1224" s="9">
        <f>IF(CF1224="","",VLOOKUP(CF1224,Metadata!$D$2:$H$20,4,FALSE))</f>
        <v>15000</v>
      </c>
      <c r="CI1224" s="9">
        <f>IF(CF1224="","",VLOOKUP(CF1224,Metadata!$D$2:$H$20,5,FALSE))</f>
        <v>20000</v>
      </c>
      <c r="CJ1224" s="9">
        <f t="shared" si="3"/>
        <v>17500</v>
      </c>
      <c r="CK1224" s="9" t="s">
        <v>221</v>
      </c>
      <c r="CL1224" s="10">
        <v>5</v>
      </c>
      <c r="CM1224" s="10">
        <v>3</v>
      </c>
      <c r="CN1224" s="10">
        <v>4</v>
      </c>
      <c r="CO1224" s="10">
        <v>4</v>
      </c>
      <c r="CP1224" s="10">
        <v>4</v>
      </c>
      <c r="CQ1224" s="10">
        <v>4</v>
      </c>
      <c r="CR1224" s="10">
        <v>4</v>
      </c>
      <c r="CS1224" s="10">
        <v>4</v>
      </c>
      <c r="CT1224" s="10">
        <v>6</v>
      </c>
      <c r="CU1224" s="10">
        <v>5</v>
      </c>
      <c r="CV1224" s="10">
        <v>5</v>
      </c>
      <c r="CW1224" s="10">
        <v>5</v>
      </c>
      <c r="CX1224" s="10">
        <v>5</v>
      </c>
      <c r="CY1224" s="10">
        <v>5</v>
      </c>
      <c r="CZ1224" s="10">
        <v>4</v>
      </c>
      <c r="DA1224" s="10">
        <v>5</v>
      </c>
      <c r="DB1224" s="10">
        <v>5</v>
      </c>
      <c r="DC1224" s="10">
        <v>6</v>
      </c>
      <c r="DD1224" s="10">
        <v>6</v>
      </c>
      <c r="DE1224" s="10">
        <v>6</v>
      </c>
      <c r="DF1224" s="10">
        <v>6</v>
      </c>
      <c r="DG1224" s="10">
        <v>7</v>
      </c>
      <c r="DH1224" s="10">
        <v>7</v>
      </c>
      <c r="DI1224" s="10">
        <v>6</v>
      </c>
      <c r="DJ1224" s="10">
        <v>5</v>
      </c>
      <c r="DK1224" s="10">
        <v>6</v>
      </c>
      <c r="DL1224" s="10">
        <v>5</v>
      </c>
      <c r="DM1224" s="9" t="s">
        <v>154</v>
      </c>
      <c r="DN1224" s="10">
        <v>1973</v>
      </c>
      <c r="DO1224" s="9">
        <f t="shared" si="4"/>
        <v>48</v>
      </c>
      <c r="DP1224" s="9" t="s">
        <v>155</v>
      </c>
      <c r="DQ1224" s="9" t="s">
        <v>202</v>
      </c>
      <c r="DR1224" s="9" t="s">
        <v>157</v>
      </c>
      <c r="DS1224" s="9" t="s">
        <v>137</v>
      </c>
      <c r="DT1224" s="9" t="s">
        <v>181</v>
      </c>
      <c r="DU1224" s="9" t="s">
        <v>158</v>
      </c>
      <c r="DV1224" s="9" t="str">
        <f>VLOOKUP(DU1224,Metadata!$B$2:$C$7,2,FALSE)</f>
        <v>6+ years</v>
      </c>
    </row>
    <row r="1225" spans="1:126">
      <c r="A1225" s="13">
        <v>1224</v>
      </c>
      <c r="B1225" s="9" t="s">
        <v>135</v>
      </c>
      <c r="C1225" s="9" t="str">
        <f>VLOOKUP(B1225,Metadata!$M$2:$N$6,2,FALSE)</f>
        <v>Permanent Employee</v>
      </c>
      <c r="D1225" s="9" t="s">
        <v>159</v>
      </c>
      <c r="E1225" s="9" t="s">
        <v>137</v>
      </c>
      <c r="F1225" s="9" t="s">
        <v>138</v>
      </c>
      <c r="G1225" s="9" t="s">
        <v>283</v>
      </c>
      <c r="H1225" s="9" t="str">
        <f>IF(G1225="","",VLOOKUP(G1225,Metadata!$J$2:$K$22,2,FALSE))</f>
        <v>Lisbon Metropolitan Area</v>
      </c>
      <c r="I1225" s="9" t="s">
        <v>138</v>
      </c>
      <c r="J1225" s="9" t="str">
        <f>IF(I1225="","",VLOOKUP(I1225,Metadata!$P$2:$Q$43,2,FALSE))</f>
        <v>Europe</v>
      </c>
      <c r="K1225" s="9" t="str">
        <f t="shared" si="0"/>
        <v>Portugal</v>
      </c>
      <c r="L1225" s="9" t="s">
        <v>140</v>
      </c>
      <c r="M1225" s="9" t="str">
        <f>IF(L1225="","",VLOOKUP(L1225,Metadata!$J$2:$K$22,2,FALSE))</f>
        <v>Lisbon Metropolitan Area</v>
      </c>
      <c r="N1225" s="9" t="s">
        <v>141</v>
      </c>
      <c r="O1225" s="9" t="s">
        <v>137</v>
      </c>
      <c r="P1225" s="9" t="s">
        <v>142</v>
      </c>
      <c r="Q1225" s="10" t="str">
        <f t="shared" si="1"/>
        <v>Full Office Job</v>
      </c>
      <c r="R1225" s="10">
        <v>6</v>
      </c>
      <c r="S1225" s="9" t="s">
        <v>266</v>
      </c>
      <c r="T1225" s="9" t="s">
        <v>137</v>
      </c>
      <c r="U1225" s="9" t="str">
        <f>IF(S1225&lt;&gt;"",S1225,IF(T1225&lt;&gt;"",VLOOKUP(T1225,Metadata!$S$2:$T$228,2,FALSE),""))</f>
        <v>Data Scientist/Data Engineer</v>
      </c>
      <c r="V1225" s="9" t="s">
        <v>207</v>
      </c>
      <c r="W1225" s="9" t="s">
        <v>137</v>
      </c>
      <c r="X1225" s="9" t="s">
        <v>145</v>
      </c>
      <c r="Y1225" s="9" t="s">
        <v>137</v>
      </c>
      <c r="Z1225" s="9" t="s">
        <v>218</v>
      </c>
      <c r="AA1225" s="9" t="s">
        <v>137</v>
      </c>
      <c r="AB1225" s="9" t="s">
        <v>137</v>
      </c>
      <c r="AC1225" s="9" t="s">
        <v>147</v>
      </c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 t="s">
        <v>150</v>
      </c>
      <c r="BZ1225" s="9" t="s">
        <v>137</v>
      </c>
      <c r="CA1225" s="10"/>
      <c r="CB1225" s="10" t="str">
        <f t="shared" si="5"/>
        <v/>
      </c>
      <c r="CC1225" s="10"/>
      <c r="CD1225" s="9" t="str">
        <f t="shared" si="2"/>
        <v/>
      </c>
      <c r="CE1225" s="9" t="s">
        <v>232</v>
      </c>
      <c r="CF1225" s="9" t="s">
        <v>220</v>
      </c>
      <c r="CG1225" s="9">
        <f>IF(CF1225="","",VLOOKUP(CF1225,Metadata!$D$2:$H$20,2,FALSE))</f>
        <v>27500</v>
      </c>
      <c r="CH1225" s="9">
        <f>IF(CF1225="","",VLOOKUP(CF1225,Metadata!$D$2:$H$20,4,FALSE))</f>
        <v>25000</v>
      </c>
      <c r="CI1225" s="9">
        <f>IF(CF1225="","",VLOOKUP(CF1225,Metadata!$D$2:$H$20,5,FALSE))</f>
        <v>30000</v>
      </c>
      <c r="CJ1225" s="9">
        <f t="shared" si="3"/>
        <v>27500</v>
      </c>
      <c r="CK1225" s="9" t="s">
        <v>201</v>
      </c>
      <c r="CL1225" s="10">
        <v>5</v>
      </c>
      <c r="CM1225" s="10">
        <v>4</v>
      </c>
      <c r="CN1225" s="10">
        <v>7</v>
      </c>
      <c r="CO1225" s="10">
        <v>7</v>
      </c>
      <c r="CP1225" s="10">
        <v>6</v>
      </c>
      <c r="CQ1225" s="10">
        <v>7</v>
      </c>
      <c r="CR1225" s="10">
        <v>6</v>
      </c>
      <c r="CS1225" s="10">
        <v>7</v>
      </c>
      <c r="CT1225" s="10">
        <v>7</v>
      </c>
      <c r="CU1225" s="10">
        <v>6</v>
      </c>
      <c r="CV1225" s="10">
        <v>6</v>
      </c>
      <c r="CW1225" s="10">
        <v>6</v>
      </c>
      <c r="CX1225" s="10">
        <v>7</v>
      </c>
      <c r="CY1225" s="10">
        <v>7</v>
      </c>
      <c r="CZ1225" s="10">
        <v>7</v>
      </c>
      <c r="DA1225" s="10">
        <v>5</v>
      </c>
      <c r="DB1225" s="10">
        <v>4</v>
      </c>
      <c r="DC1225" s="10">
        <v>7</v>
      </c>
      <c r="DD1225" s="10">
        <v>6</v>
      </c>
      <c r="DE1225" s="10">
        <v>6</v>
      </c>
      <c r="DF1225" s="10">
        <v>7</v>
      </c>
      <c r="DG1225" s="10">
        <v>6</v>
      </c>
      <c r="DH1225" s="10">
        <v>6</v>
      </c>
      <c r="DI1225" s="10">
        <v>7</v>
      </c>
      <c r="DJ1225" s="10">
        <v>5</v>
      </c>
      <c r="DK1225" s="10">
        <v>4</v>
      </c>
      <c r="DL1225" s="10">
        <v>4</v>
      </c>
      <c r="DM1225" s="9" t="s">
        <v>154</v>
      </c>
      <c r="DN1225" s="10">
        <v>1996</v>
      </c>
      <c r="DO1225" s="9">
        <f t="shared" si="4"/>
        <v>25</v>
      </c>
      <c r="DP1225" s="9" t="s">
        <v>155</v>
      </c>
      <c r="DQ1225" s="9" t="s">
        <v>210</v>
      </c>
      <c r="DR1225" s="9" t="s">
        <v>157</v>
      </c>
      <c r="DS1225" s="9" t="s">
        <v>137</v>
      </c>
      <c r="DT1225" s="9" t="s">
        <v>181</v>
      </c>
      <c r="DU1225" s="9" t="s">
        <v>168</v>
      </c>
      <c r="DV1225" s="9" t="str">
        <f>VLOOKUP(DU1225,Metadata!$B$2:$C$7,2,FALSE)</f>
        <v>0 - 3 years</v>
      </c>
    </row>
    <row r="1226" spans="1:126">
      <c r="A1226" s="13">
        <v>1225</v>
      </c>
      <c r="B1226" s="9" t="s">
        <v>135</v>
      </c>
      <c r="C1226" s="9" t="str">
        <f>VLOOKUP(B1226,Metadata!$M$2:$N$6,2,FALSE)</f>
        <v>Permanent Employee</v>
      </c>
      <c r="D1226" s="9" t="s">
        <v>159</v>
      </c>
      <c r="E1226" s="9" t="s">
        <v>137</v>
      </c>
      <c r="F1226" s="9" t="s">
        <v>138</v>
      </c>
      <c r="G1226" s="9" t="s">
        <v>160</v>
      </c>
      <c r="H1226" s="9" t="str">
        <f>IF(G1226="","",VLOOKUP(G1226,Metadata!$J$2:$K$22,2,FALSE))</f>
        <v>Centre</v>
      </c>
      <c r="I1226" s="9" t="s">
        <v>138</v>
      </c>
      <c r="J1226" s="9" t="str">
        <f>IF(I1226="","",VLOOKUP(I1226,Metadata!$P$2:$Q$43,2,FALSE))</f>
        <v>Europe</v>
      </c>
      <c r="K1226" s="9" t="str">
        <f t="shared" si="0"/>
        <v>Portugal</v>
      </c>
      <c r="L1226" s="9" t="s">
        <v>190</v>
      </c>
      <c r="M1226" s="9" t="str">
        <f>IF(L1226="","",VLOOKUP(L1226,Metadata!$J$2:$K$22,2,FALSE))</f>
        <v>North</v>
      </c>
      <c r="N1226" s="9" t="s">
        <v>205</v>
      </c>
      <c r="O1226" s="9" t="s">
        <v>137</v>
      </c>
      <c r="P1226" s="9" t="s">
        <v>137</v>
      </c>
      <c r="Q1226" s="10" t="str">
        <f t="shared" si="1"/>
        <v>Full Office Job</v>
      </c>
      <c r="R1226" s="10">
        <v>4</v>
      </c>
      <c r="S1226" s="9" t="s">
        <v>161</v>
      </c>
      <c r="T1226" s="9" t="s">
        <v>137</v>
      </c>
      <c r="U1226" s="9" t="str">
        <f>IF(S1226&lt;&gt;"",S1226,IF(T1226&lt;&gt;"",VLOOKUP(T1226,Metadata!$S$2:$T$228,2,FALSE),""))</f>
        <v>Full-Stack Developer</v>
      </c>
      <c r="V1226" s="9" t="s">
        <v>261</v>
      </c>
      <c r="W1226" s="9" t="s">
        <v>137</v>
      </c>
      <c r="X1226" s="9" t="s">
        <v>163</v>
      </c>
      <c r="Y1226" s="9" t="s">
        <v>137</v>
      </c>
      <c r="Z1226" s="9" t="s">
        <v>193</v>
      </c>
      <c r="AA1226" s="9" t="s">
        <v>165</v>
      </c>
      <c r="AB1226" s="9" t="s">
        <v>253</v>
      </c>
      <c r="AC1226" s="9" t="s">
        <v>147</v>
      </c>
      <c r="AD1226" s="9"/>
      <c r="AE1226" s="9" t="s">
        <v>194</v>
      </c>
      <c r="AF1226" s="9"/>
      <c r="AG1226" s="9" t="s">
        <v>166</v>
      </c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 t="s">
        <v>178</v>
      </c>
      <c r="BB1226" s="9"/>
      <c r="BC1226" s="9"/>
      <c r="BD1226" s="9"/>
      <c r="BE1226" s="9"/>
      <c r="BF1226" s="9"/>
      <c r="BG1226" s="9"/>
      <c r="BH1226" s="9"/>
      <c r="BI1226" s="9"/>
      <c r="BJ1226" s="9" t="s">
        <v>167</v>
      </c>
      <c r="BK1226" s="9" t="s">
        <v>198</v>
      </c>
      <c r="BL1226" s="9"/>
      <c r="BM1226" s="9"/>
      <c r="BN1226" s="9" t="s">
        <v>186</v>
      </c>
      <c r="BO1226" s="9"/>
      <c r="BP1226" s="9"/>
      <c r="BQ1226" s="9"/>
      <c r="BR1226" s="9"/>
      <c r="BS1226" s="9" t="s">
        <v>200</v>
      </c>
      <c r="BT1226" s="9"/>
      <c r="BU1226" s="9"/>
      <c r="BV1226" s="9"/>
      <c r="BW1226" s="9"/>
      <c r="BX1226" s="9"/>
      <c r="BY1226" s="9"/>
      <c r="BZ1226" s="9"/>
      <c r="CA1226" s="10"/>
      <c r="CB1226" s="10" t="str">
        <f t="shared" si="5"/>
        <v/>
      </c>
      <c r="CC1226" s="10"/>
      <c r="CD1226" s="9" t="str">
        <f t="shared" si="2"/>
        <v/>
      </c>
      <c r="CE1226" s="9" t="s">
        <v>232</v>
      </c>
      <c r="CF1226" s="9" t="s">
        <v>188</v>
      </c>
      <c r="CG1226" s="9">
        <f>IF(CF1226="","",VLOOKUP(CF1226,Metadata!$D$2:$H$20,2,FALSE))</f>
        <v>17500</v>
      </c>
      <c r="CH1226" s="9">
        <f>IF(CF1226="","",VLOOKUP(CF1226,Metadata!$D$2:$H$20,4,FALSE))</f>
        <v>15000</v>
      </c>
      <c r="CI1226" s="9">
        <f>IF(CF1226="","",VLOOKUP(CF1226,Metadata!$D$2:$H$20,5,FALSE))</f>
        <v>20000</v>
      </c>
      <c r="CJ1226" s="9">
        <f t="shared" si="3"/>
        <v>17500</v>
      </c>
      <c r="CK1226" s="9" t="s">
        <v>153</v>
      </c>
      <c r="CL1226" s="10">
        <v>6</v>
      </c>
      <c r="CM1226" s="10">
        <v>1</v>
      </c>
      <c r="CN1226" s="10">
        <v>5</v>
      </c>
      <c r="CO1226" s="10">
        <v>6</v>
      </c>
      <c r="CP1226" s="10">
        <v>7</v>
      </c>
      <c r="CQ1226" s="10">
        <v>5</v>
      </c>
      <c r="CR1226" s="10">
        <v>4</v>
      </c>
      <c r="CS1226" s="10">
        <v>5</v>
      </c>
      <c r="CT1226" s="10">
        <v>6</v>
      </c>
      <c r="CU1226" s="10">
        <v>6</v>
      </c>
      <c r="CV1226" s="10">
        <v>7</v>
      </c>
      <c r="CW1226" s="10">
        <v>5</v>
      </c>
      <c r="CX1226" s="10">
        <v>4</v>
      </c>
      <c r="CY1226" s="10">
        <v>7</v>
      </c>
      <c r="CZ1226" s="10">
        <v>4</v>
      </c>
      <c r="DA1226" s="10">
        <v>5</v>
      </c>
      <c r="DB1226" s="10">
        <v>6</v>
      </c>
      <c r="DC1226" s="10">
        <v>6</v>
      </c>
      <c r="DD1226" s="10">
        <v>6</v>
      </c>
      <c r="DE1226" s="10">
        <v>5</v>
      </c>
      <c r="DF1226" s="10">
        <v>5</v>
      </c>
      <c r="DG1226" s="10">
        <v>5</v>
      </c>
      <c r="DH1226" s="10">
        <v>6</v>
      </c>
      <c r="DI1226" s="10">
        <v>5</v>
      </c>
      <c r="DJ1226" s="10">
        <v>4</v>
      </c>
      <c r="DK1226" s="10">
        <v>4</v>
      </c>
      <c r="DL1226" s="10">
        <v>4</v>
      </c>
      <c r="DM1226" s="9" t="s">
        <v>154</v>
      </c>
      <c r="DN1226" s="10">
        <v>1987</v>
      </c>
      <c r="DO1226" s="9">
        <f t="shared" si="4"/>
        <v>34</v>
      </c>
      <c r="DP1226" s="9" t="s">
        <v>155</v>
      </c>
      <c r="DQ1226" s="9" t="s">
        <v>227</v>
      </c>
      <c r="DR1226" s="9" t="s">
        <v>170</v>
      </c>
      <c r="DS1226" s="9" t="s">
        <v>137</v>
      </c>
      <c r="DT1226" s="9" t="s">
        <v>181</v>
      </c>
      <c r="DU1226" s="9" t="s">
        <v>158</v>
      </c>
      <c r="DV1226" s="9" t="str">
        <f>VLOOKUP(DU1226,Metadata!$B$2:$C$7,2,FALSE)</f>
        <v>6+ years</v>
      </c>
    </row>
    <row r="1227" spans="1:126">
      <c r="A1227" s="13">
        <v>1226</v>
      </c>
      <c r="B1227" s="9" t="s">
        <v>135</v>
      </c>
      <c r="C1227" s="9" t="str">
        <f>VLOOKUP(B1227,Metadata!$M$2:$N$6,2,FALSE)</f>
        <v>Permanent Employee</v>
      </c>
      <c r="D1227" s="9" t="s">
        <v>136</v>
      </c>
      <c r="E1227" s="9" t="s">
        <v>137</v>
      </c>
      <c r="F1227" s="9" t="s">
        <v>138</v>
      </c>
      <c r="G1227" s="9" t="s">
        <v>172</v>
      </c>
      <c r="H1227" s="9" t="str">
        <f>IF(G1227="","",VLOOKUP(G1227,Metadata!$J$2:$K$22,2,FALSE))</f>
        <v>Porto Metropolitan Area</v>
      </c>
      <c r="I1227" s="9" t="s">
        <v>300</v>
      </c>
      <c r="J1227" s="9" t="str">
        <f>IF(I1227="","",VLOOKUP(I1227,Metadata!$P$2:$Q$43,2,FALSE))</f>
        <v>Europe</v>
      </c>
      <c r="K1227" s="9" t="str">
        <f t="shared" si="0"/>
        <v>International</v>
      </c>
      <c r="L1227" s="9" t="s">
        <v>137</v>
      </c>
      <c r="M1227" s="9" t="str">
        <f>IF(L1227="","",VLOOKUP(L1227,Metadata!$J$2:$K$22,2,FALSE))</f>
        <v/>
      </c>
      <c r="N1227" s="9" t="s">
        <v>141</v>
      </c>
      <c r="O1227" s="9" t="s">
        <v>137</v>
      </c>
      <c r="P1227" s="9" t="s">
        <v>191</v>
      </c>
      <c r="Q1227" s="10" t="str">
        <f t="shared" si="1"/>
        <v>Remote Job (full or flexible)</v>
      </c>
      <c r="R1227" s="10">
        <v>6</v>
      </c>
      <c r="S1227" s="9" t="s">
        <v>143</v>
      </c>
      <c r="T1227" s="9" t="s">
        <v>137</v>
      </c>
      <c r="U1227" s="9" t="str">
        <f>IF(S1227&lt;&gt;"",S1227,IF(T1227&lt;&gt;"",VLOOKUP(T1227,Metadata!$S$2:$T$228,2,FALSE),""))</f>
        <v>Technical Team Leader</v>
      </c>
      <c r="V1227" s="9" t="s">
        <v>276</v>
      </c>
      <c r="W1227" s="9" t="s">
        <v>137</v>
      </c>
      <c r="X1227" s="9" t="s">
        <v>163</v>
      </c>
      <c r="Y1227" s="9" t="s">
        <v>137</v>
      </c>
      <c r="Z1227" s="9" t="s">
        <v>262</v>
      </c>
      <c r="AA1227" s="9" t="s">
        <v>137</v>
      </c>
      <c r="AB1227" s="9" t="s">
        <v>137</v>
      </c>
      <c r="AC1227" s="9" t="s">
        <v>147</v>
      </c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 t="s">
        <v>195</v>
      </c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198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10"/>
      <c r="CB1227" s="10" t="str">
        <f t="shared" si="5"/>
        <v/>
      </c>
      <c r="CC1227" s="10"/>
      <c r="CD1227" s="9" t="str">
        <f t="shared" si="2"/>
        <v/>
      </c>
      <c r="CE1227" s="9" t="s">
        <v>168</v>
      </c>
      <c r="CF1227" s="9" t="s">
        <v>254</v>
      </c>
      <c r="CG1227" s="9">
        <f>IF(CF1227="","",VLOOKUP(CF1227,Metadata!$D$2:$H$20,2,FALSE))</f>
        <v>37500</v>
      </c>
      <c r="CH1227" s="9">
        <f>IF(CF1227="","",VLOOKUP(CF1227,Metadata!$D$2:$H$20,4,FALSE))</f>
        <v>35000</v>
      </c>
      <c r="CI1227" s="9">
        <f>IF(CF1227="","",VLOOKUP(CF1227,Metadata!$D$2:$H$20,5,FALSE))</f>
        <v>40000</v>
      </c>
      <c r="CJ1227" s="9">
        <f t="shared" si="3"/>
        <v>37500</v>
      </c>
      <c r="CK1227" s="9" t="s">
        <v>153</v>
      </c>
      <c r="CL1227" s="10">
        <v>3</v>
      </c>
      <c r="CM1227" s="10">
        <v>5</v>
      </c>
      <c r="CN1227" s="10">
        <v>6</v>
      </c>
      <c r="CO1227" s="10">
        <v>4</v>
      </c>
      <c r="CP1227" s="10">
        <v>6</v>
      </c>
      <c r="CQ1227" s="10">
        <v>7</v>
      </c>
      <c r="CR1227" s="10">
        <v>6</v>
      </c>
      <c r="CS1227" s="10">
        <v>7</v>
      </c>
      <c r="CT1227" s="10">
        <v>7</v>
      </c>
      <c r="CU1227" s="10">
        <v>6</v>
      </c>
      <c r="CV1227" s="10">
        <v>6</v>
      </c>
      <c r="CW1227" s="10">
        <v>5</v>
      </c>
      <c r="CX1227" s="10">
        <v>6</v>
      </c>
      <c r="CY1227" s="10">
        <v>7</v>
      </c>
      <c r="CZ1227" s="10">
        <v>5</v>
      </c>
      <c r="DA1227" s="10">
        <v>2</v>
      </c>
      <c r="DB1227" s="10">
        <v>4</v>
      </c>
      <c r="DC1227" s="10">
        <v>6</v>
      </c>
      <c r="DD1227" s="10">
        <v>3</v>
      </c>
      <c r="DE1227" s="10">
        <v>6</v>
      </c>
      <c r="DF1227" s="10">
        <v>6</v>
      </c>
      <c r="DG1227" s="10">
        <v>6</v>
      </c>
      <c r="DH1227" s="10">
        <v>4</v>
      </c>
      <c r="DI1227" s="10">
        <v>7</v>
      </c>
      <c r="DJ1227" s="10">
        <v>6</v>
      </c>
      <c r="DK1227" s="10">
        <v>6</v>
      </c>
      <c r="DL1227" s="10">
        <v>6</v>
      </c>
      <c r="DM1227" s="9" t="s">
        <v>296</v>
      </c>
      <c r="DN1227" s="10">
        <v>1986</v>
      </c>
      <c r="DO1227" s="9">
        <f t="shared" si="4"/>
        <v>35</v>
      </c>
      <c r="DP1227" s="9" t="s">
        <v>155</v>
      </c>
      <c r="DQ1227" s="9" t="s">
        <v>156</v>
      </c>
      <c r="DR1227" s="9" t="s">
        <v>157</v>
      </c>
      <c r="DS1227" s="9" t="s">
        <v>137</v>
      </c>
      <c r="DT1227" s="9" t="s">
        <v>181</v>
      </c>
      <c r="DU1227" s="9" t="s">
        <v>158</v>
      </c>
      <c r="DV1227" s="9" t="str">
        <f>VLOOKUP(DU1227,Metadata!$B$2:$C$7,2,FALSE)</f>
        <v>6+ years</v>
      </c>
    </row>
    <row r="1228" spans="1:126">
      <c r="A1228" s="13">
        <v>1227</v>
      </c>
      <c r="B1228" s="9" t="s">
        <v>135</v>
      </c>
      <c r="C1228" s="9" t="str">
        <f>VLOOKUP(B1228,Metadata!$M$2:$N$6,2,FALSE)</f>
        <v>Permanent Employee</v>
      </c>
      <c r="D1228" s="9" t="s">
        <v>159</v>
      </c>
      <c r="E1228" s="9" t="s">
        <v>137</v>
      </c>
      <c r="F1228" s="9" t="s">
        <v>138</v>
      </c>
      <c r="G1228" s="9" t="s">
        <v>172</v>
      </c>
      <c r="H1228" s="9" t="str">
        <f>IF(G1228="","",VLOOKUP(G1228,Metadata!$J$2:$K$22,2,FALSE))</f>
        <v>Porto Metropolitan Area</v>
      </c>
      <c r="I1228" s="9" t="s">
        <v>138</v>
      </c>
      <c r="J1228" s="9" t="str">
        <f>IF(I1228="","",VLOOKUP(I1228,Metadata!$P$2:$Q$43,2,FALSE))</f>
        <v>Europe</v>
      </c>
      <c r="K1228" s="9" t="str">
        <f t="shared" si="0"/>
        <v>Portugal</v>
      </c>
      <c r="L1228" s="9" t="s">
        <v>140</v>
      </c>
      <c r="M1228" s="9" t="str">
        <f>IF(L1228="","",VLOOKUP(L1228,Metadata!$J$2:$K$22,2,FALSE))</f>
        <v>Lisbon Metropolitan Area</v>
      </c>
      <c r="N1228" s="9" t="s">
        <v>141</v>
      </c>
      <c r="O1228" s="9" t="s">
        <v>137</v>
      </c>
      <c r="P1228" s="9" t="s">
        <v>191</v>
      </c>
      <c r="Q1228" s="10" t="str">
        <f t="shared" si="1"/>
        <v>Remote Job (full or flexible)</v>
      </c>
      <c r="R1228" s="10">
        <v>4</v>
      </c>
      <c r="S1228" s="9" t="s">
        <v>143</v>
      </c>
      <c r="T1228" s="9" t="s">
        <v>137</v>
      </c>
      <c r="U1228" s="9" t="str">
        <f>IF(S1228&lt;&gt;"",S1228,IF(T1228&lt;&gt;"",VLOOKUP(T1228,Metadata!$S$2:$T$228,2,FALSE),""))</f>
        <v>Technical Team Leader</v>
      </c>
      <c r="V1228" s="9" t="s">
        <v>162</v>
      </c>
      <c r="W1228" s="9" t="s">
        <v>137</v>
      </c>
      <c r="X1228" s="9" t="s">
        <v>145</v>
      </c>
      <c r="Y1228" s="9" t="s">
        <v>137</v>
      </c>
      <c r="Z1228" s="9" t="s">
        <v>224</v>
      </c>
      <c r="AA1228" s="9" t="s">
        <v>165</v>
      </c>
      <c r="AB1228" s="9" t="s">
        <v>253</v>
      </c>
      <c r="AC1228" s="9" t="s">
        <v>147</v>
      </c>
      <c r="AD1228" s="9" t="s">
        <v>148</v>
      </c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 t="s">
        <v>178</v>
      </c>
      <c r="BB1228" s="9"/>
      <c r="BC1228" s="9"/>
      <c r="BD1228" s="9"/>
      <c r="BE1228" s="9"/>
      <c r="BF1228" s="9"/>
      <c r="BG1228" s="9"/>
      <c r="BH1228" s="9"/>
      <c r="BI1228" s="9"/>
      <c r="BJ1228" s="9" t="s">
        <v>167</v>
      </c>
      <c r="BK1228" s="9"/>
      <c r="BL1228" s="9"/>
      <c r="BM1228" s="9"/>
      <c r="BN1228" s="9" t="s">
        <v>186</v>
      </c>
      <c r="BO1228" s="9"/>
      <c r="BP1228" s="9"/>
      <c r="BQ1228" s="9" t="s">
        <v>219</v>
      </c>
      <c r="BR1228" s="9"/>
      <c r="BS1228" s="9"/>
      <c r="BT1228" s="9"/>
      <c r="BU1228" s="9"/>
      <c r="BV1228" s="9"/>
      <c r="BW1228" s="9"/>
      <c r="BX1228" s="9"/>
      <c r="BY1228" s="9"/>
      <c r="BZ1228" s="9"/>
      <c r="CA1228" s="10"/>
      <c r="CB1228" s="10" t="str">
        <f t="shared" si="5"/>
        <v/>
      </c>
      <c r="CC1228" s="10"/>
      <c r="CD1228" s="9" t="str">
        <f t="shared" si="2"/>
        <v/>
      </c>
      <c r="CE1228" s="9" t="s">
        <v>151</v>
      </c>
      <c r="CF1228" s="9" t="s">
        <v>245</v>
      </c>
      <c r="CG1228" s="9">
        <f>IF(CF1228="","",VLOOKUP(CF1228,Metadata!$D$2:$H$20,2,FALSE))</f>
        <v>42500</v>
      </c>
      <c r="CH1228" s="9">
        <f>IF(CF1228="","",VLOOKUP(CF1228,Metadata!$D$2:$H$20,4,FALSE))</f>
        <v>40000</v>
      </c>
      <c r="CI1228" s="9">
        <f>IF(CF1228="","",VLOOKUP(CF1228,Metadata!$D$2:$H$20,5,FALSE))</f>
        <v>45000</v>
      </c>
      <c r="CJ1228" s="9">
        <f t="shared" si="3"/>
        <v>42500</v>
      </c>
      <c r="CK1228" s="9" t="s">
        <v>221</v>
      </c>
      <c r="CL1228" s="10">
        <v>5</v>
      </c>
      <c r="CM1228" s="10">
        <v>2</v>
      </c>
      <c r="CN1228" s="10">
        <v>6</v>
      </c>
      <c r="CO1228" s="10">
        <v>7</v>
      </c>
      <c r="CP1228" s="10">
        <v>7</v>
      </c>
      <c r="CQ1228" s="10">
        <v>7</v>
      </c>
      <c r="CR1228" s="10">
        <v>4</v>
      </c>
      <c r="CS1228" s="10">
        <v>4</v>
      </c>
      <c r="CT1228" s="10">
        <v>5</v>
      </c>
      <c r="CU1228" s="10">
        <v>7</v>
      </c>
      <c r="CV1228" s="10">
        <v>1</v>
      </c>
      <c r="CW1228" s="10">
        <v>4</v>
      </c>
      <c r="CX1228" s="10">
        <v>7</v>
      </c>
      <c r="CY1228" s="10">
        <v>7</v>
      </c>
      <c r="CZ1228" s="10">
        <v>5</v>
      </c>
      <c r="DA1228" s="10">
        <v>6</v>
      </c>
      <c r="DB1228" s="10">
        <v>7</v>
      </c>
      <c r="DC1228" s="10">
        <v>7</v>
      </c>
      <c r="DD1228" s="10">
        <v>7</v>
      </c>
      <c r="DE1228" s="10">
        <v>7</v>
      </c>
      <c r="DF1228" s="10">
        <v>5</v>
      </c>
      <c r="DG1228" s="10">
        <v>7</v>
      </c>
      <c r="DH1228" s="10">
        <v>4</v>
      </c>
      <c r="DI1228" s="10">
        <v>6</v>
      </c>
      <c r="DJ1228" s="10">
        <v>1</v>
      </c>
      <c r="DK1228" s="10">
        <v>4</v>
      </c>
      <c r="DL1228" s="10">
        <v>4</v>
      </c>
      <c r="DM1228" s="9" t="s">
        <v>154</v>
      </c>
      <c r="DN1228" s="10">
        <v>1993</v>
      </c>
      <c r="DO1228" s="9">
        <f t="shared" si="4"/>
        <v>28</v>
      </c>
      <c r="DP1228" s="9" t="s">
        <v>155</v>
      </c>
      <c r="DQ1228" s="9" t="s">
        <v>202</v>
      </c>
      <c r="DR1228" s="9" t="s">
        <v>157</v>
      </c>
      <c r="DS1228" s="9" t="s">
        <v>137</v>
      </c>
      <c r="DT1228" s="9" t="s">
        <v>181</v>
      </c>
      <c r="DU1228" s="9" t="s">
        <v>223</v>
      </c>
      <c r="DV1228" s="9" t="str">
        <f>VLOOKUP(DU1228,Metadata!$B$2:$C$7,2,FALSE)</f>
        <v>3 - 6 years</v>
      </c>
    </row>
    <row r="1229" spans="1:126">
      <c r="A1229" s="13">
        <v>1228</v>
      </c>
      <c r="B1229" s="9" t="s">
        <v>135</v>
      </c>
      <c r="C1229" s="9" t="str">
        <f>VLOOKUP(B1229,Metadata!$M$2:$N$6,2,FALSE)</f>
        <v>Permanent Employee</v>
      </c>
      <c r="D1229" s="9" t="s">
        <v>159</v>
      </c>
      <c r="E1229" s="9" t="s">
        <v>137</v>
      </c>
      <c r="F1229" s="9" t="s">
        <v>138</v>
      </c>
      <c r="G1229" s="9" t="s">
        <v>312</v>
      </c>
      <c r="H1229" s="9" t="str">
        <f>IF(G1229="","",VLOOKUP(G1229,Metadata!$J$2:$K$22,2,FALSE))</f>
        <v>South</v>
      </c>
      <c r="I1229" s="9" t="s">
        <v>138</v>
      </c>
      <c r="J1229" s="9" t="str">
        <f>IF(I1229="","",VLOOKUP(I1229,Metadata!$P$2:$Q$43,2,FALSE))</f>
        <v>Europe</v>
      </c>
      <c r="K1229" s="9" t="str">
        <f t="shared" si="0"/>
        <v>Portugal</v>
      </c>
      <c r="L1229" s="9" t="s">
        <v>312</v>
      </c>
      <c r="M1229" s="9" t="str">
        <f>IF(L1229="","",VLOOKUP(L1229,Metadata!$J$2:$K$22,2,FALSE))</f>
        <v>South</v>
      </c>
      <c r="N1229" s="9" t="s">
        <v>141</v>
      </c>
      <c r="O1229" s="9" t="s">
        <v>137</v>
      </c>
      <c r="P1229" s="9" t="s">
        <v>142</v>
      </c>
      <c r="Q1229" s="10" t="str">
        <f t="shared" si="1"/>
        <v>Full Office Job</v>
      </c>
      <c r="R1229" s="10">
        <v>6</v>
      </c>
      <c r="S1229" s="9" t="s">
        <v>161</v>
      </c>
      <c r="T1229" s="9" t="s">
        <v>137</v>
      </c>
      <c r="U1229" s="9" t="str">
        <f>IF(S1229&lt;&gt;"",S1229,IF(T1229&lt;&gt;"",VLOOKUP(T1229,Metadata!$S$2:$T$228,2,FALSE),""))</f>
        <v>Full-Stack Developer</v>
      </c>
      <c r="V1229" s="9" t="s">
        <v>486</v>
      </c>
      <c r="W1229" s="9" t="s">
        <v>137</v>
      </c>
      <c r="X1229" s="9" t="s">
        <v>163</v>
      </c>
      <c r="Y1229" s="9" t="s">
        <v>137</v>
      </c>
      <c r="Z1229" s="9" t="s">
        <v>193</v>
      </c>
      <c r="AA1229" s="9" t="s">
        <v>165</v>
      </c>
      <c r="AB1229" s="9" t="s">
        <v>137</v>
      </c>
      <c r="AC1229" s="9" t="s">
        <v>147</v>
      </c>
      <c r="AD1229" s="9"/>
      <c r="AE1229" s="9" t="s">
        <v>194</v>
      </c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 t="s">
        <v>197</v>
      </c>
      <c r="BH1229" s="9"/>
      <c r="BI1229" s="9"/>
      <c r="BJ1229" s="9" t="s">
        <v>167</v>
      </c>
      <c r="BK1229" s="9" t="s">
        <v>198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10"/>
      <c r="CB1229" s="10" t="str">
        <f t="shared" si="5"/>
        <v/>
      </c>
      <c r="CC1229" s="10"/>
      <c r="CD1229" s="9" t="str">
        <f t="shared" si="2"/>
        <v/>
      </c>
      <c r="CE1229" s="9" t="s">
        <v>168</v>
      </c>
      <c r="CF1229" s="9" t="s">
        <v>169</v>
      </c>
      <c r="CG1229" s="9">
        <f>IF(CF1229="","",VLOOKUP(CF1229,Metadata!$D$2:$H$20,2,FALSE))</f>
        <v>12500</v>
      </c>
      <c r="CH1229" s="9">
        <f>IF(CF1229="","",VLOOKUP(CF1229,Metadata!$D$2:$H$20,4,FALSE))</f>
        <v>0</v>
      </c>
      <c r="CI1229" s="9">
        <f>IF(CF1229="","",VLOOKUP(CF1229,Metadata!$D$2:$H$20,5,FALSE))</f>
        <v>15000</v>
      </c>
      <c r="CJ1229" s="9">
        <f t="shared" si="3"/>
        <v>12500</v>
      </c>
      <c r="CK1229" s="9" t="s">
        <v>189</v>
      </c>
      <c r="CL1229" s="10">
        <v>1</v>
      </c>
      <c r="CM1229" s="10">
        <v>3</v>
      </c>
      <c r="CN1229" s="10">
        <v>7</v>
      </c>
      <c r="CO1229" s="10">
        <v>5</v>
      </c>
      <c r="CP1229" s="10">
        <v>6</v>
      </c>
      <c r="CQ1229" s="10">
        <v>7</v>
      </c>
      <c r="CR1229" s="10">
        <v>6</v>
      </c>
      <c r="CS1229" s="10">
        <v>6</v>
      </c>
      <c r="CT1229" s="10">
        <v>7</v>
      </c>
      <c r="CU1229" s="10">
        <v>5</v>
      </c>
      <c r="CV1229" s="10">
        <v>6</v>
      </c>
      <c r="CW1229" s="10">
        <v>6</v>
      </c>
      <c r="CX1229" s="10">
        <v>6</v>
      </c>
      <c r="CY1229" s="10">
        <v>7</v>
      </c>
      <c r="CZ1229" s="10">
        <v>7</v>
      </c>
      <c r="DA1229" s="10">
        <v>4</v>
      </c>
      <c r="DB1229" s="10">
        <v>5</v>
      </c>
      <c r="DC1229" s="10">
        <v>6</v>
      </c>
      <c r="DD1229" s="10">
        <v>5</v>
      </c>
      <c r="DE1229" s="10">
        <v>6</v>
      </c>
      <c r="DF1229" s="10">
        <v>7</v>
      </c>
      <c r="DG1229" s="10">
        <v>5</v>
      </c>
      <c r="DH1229" s="10">
        <v>4</v>
      </c>
      <c r="DI1229" s="10">
        <v>5</v>
      </c>
      <c r="DJ1229" s="10">
        <v>4</v>
      </c>
      <c r="DK1229" s="10">
        <v>6</v>
      </c>
      <c r="DL1229" s="10">
        <v>6</v>
      </c>
      <c r="DM1229" s="9" t="s">
        <v>296</v>
      </c>
      <c r="DN1229" s="10">
        <v>1978</v>
      </c>
      <c r="DO1229" s="9">
        <f t="shared" si="4"/>
        <v>43</v>
      </c>
      <c r="DP1229" s="9" t="s">
        <v>155</v>
      </c>
      <c r="DQ1229" s="9" t="s">
        <v>156</v>
      </c>
      <c r="DR1229" s="9" t="s">
        <v>170</v>
      </c>
      <c r="DS1229" s="9" t="s">
        <v>137</v>
      </c>
      <c r="DT1229" s="9" t="s">
        <v>181</v>
      </c>
      <c r="DU1229" s="9" t="s">
        <v>158</v>
      </c>
      <c r="DV1229" s="9" t="str">
        <f>VLOOKUP(DU1229,Metadata!$B$2:$C$7,2,FALSE)</f>
        <v>6+ years</v>
      </c>
    </row>
    <row r="1230" spans="1:126">
      <c r="A1230" s="13">
        <v>1229</v>
      </c>
      <c r="B1230" s="9" t="s">
        <v>326</v>
      </c>
      <c r="C1230" s="9" t="str">
        <f>VLOOKUP(B1230,Metadata!$M$2:$N$6,2,FALSE)</f>
        <v>Permanent Employee</v>
      </c>
      <c r="D1230" s="9" t="s">
        <v>159</v>
      </c>
      <c r="E1230" s="9" t="s">
        <v>137</v>
      </c>
      <c r="F1230" s="9" t="s">
        <v>138</v>
      </c>
      <c r="G1230" s="9" t="s">
        <v>283</v>
      </c>
      <c r="H1230" s="9" t="str">
        <f>IF(G1230="","",VLOOKUP(G1230,Metadata!$J$2:$K$22,2,FALSE))</f>
        <v>Lisbon Metropolitan Area</v>
      </c>
      <c r="I1230" s="9" t="s">
        <v>138</v>
      </c>
      <c r="J1230" s="9" t="str">
        <f>IF(I1230="","",VLOOKUP(I1230,Metadata!$P$2:$Q$43,2,FALSE))</f>
        <v>Europe</v>
      </c>
      <c r="K1230" s="9" t="str">
        <f t="shared" si="0"/>
        <v>Portugal</v>
      </c>
      <c r="L1230" s="9" t="s">
        <v>140</v>
      </c>
      <c r="M1230" s="9" t="str">
        <f>IF(L1230="","",VLOOKUP(L1230,Metadata!$J$2:$K$22,2,FALSE))</f>
        <v>Lisbon Metropolitan Area</v>
      </c>
      <c r="N1230" s="9" t="s">
        <v>141</v>
      </c>
      <c r="O1230" s="9" t="s">
        <v>137</v>
      </c>
      <c r="P1230" s="9" t="s">
        <v>191</v>
      </c>
      <c r="Q1230" s="10" t="str">
        <f t="shared" si="1"/>
        <v>Remote Job (full or flexible)</v>
      </c>
      <c r="R1230" s="10">
        <v>6</v>
      </c>
      <c r="S1230" s="9" t="s">
        <v>161</v>
      </c>
      <c r="T1230" s="9" t="s">
        <v>137</v>
      </c>
      <c r="U1230" s="9" t="str">
        <f>IF(S1230&lt;&gt;"",S1230,IF(T1230&lt;&gt;"",VLOOKUP(T1230,Metadata!$S$2:$T$228,2,FALSE),""))</f>
        <v>Full-Stack Developer</v>
      </c>
      <c r="V1230" s="9" t="s">
        <v>174</v>
      </c>
      <c r="W1230" s="9" t="s">
        <v>137</v>
      </c>
      <c r="X1230" s="9" t="s">
        <v>175</v>
      </c>
      <c r="Y1230" s="9" t="s">
        <v>137</v>
      </c>
      <c r="Z1230" s="9" t="s">
        <v>164</v>
      </c>
      <c r="AA1230" s="9" t="s">
        <v>165</v>
      </c>
      <c r="AB1230" s="9" t="s">
        <v>137</v>
      </c>
      <c r="AC1230" s="9" t="s">
        <v>147</v>
      </c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 t="s">
        <v>186</v>
      </c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10"/>
      <c r="CB1230" s="10" t="str">
        <f t="shared" si="5"/>
        <v/>
      </c>
      <c r="CC1230" s="10"/>
      <c r="CD1230" s="9" t="str">
        <f t="shared" si="2"/>
        <v/>
      </c>
      <c r="CE1230" s="9" t="s">
        <v>232</v>
      </c>
      <c r="CF1230" s="9" t="s">
        <v>169</v>
      </c>
      <c r="CG1230" s="9">
        <f>IF(CF1230="","",VLOOKUP(CF1230,Metadata!$D$2:$H$20,2,FALSE))</f>
        <v>12500</v>
      </c>
      <c r="CH1230" s="9">
        <f>IF(CF1230="","",VLOOKUP(CF1230,Metadata!$D$2:$H$20,4,FALSE))</f>
        <v>0</v>
      </c>
      <c r="CI1230" s="9">
        <f>IF(CF1230="","",VLOOKUP(CF1230,Metadata!$D$2:$H$20,5,FALSE))</f>
        <v>15000</v>
      </c>
      <c r="CJ1230" s="9">
        <f t="shared" si="3"/>
        <v>12500</v>
      </c>
      <c r="CK1230" s="9" t="s">
        <v>153</v>
      </c>
      <c r="CL1230" s="10">
        <v>6</v>
      </c>
      <c r="CM1230" s="10">
        <v>2</v>
      </c>
      <c r="CN1230" s="10">
        <v>6</v>
      </c>
      <c r="CO1230" s="10">
        <v>6</v>
      </c>
      <c r="CP1230" s="10">
        <v>7</v>
      </c>
      <c r="CQ1230" s="10">
        <v>7</v>
      </c>
      <c r="CR1230" s="10">
        <v>6</v>
      </c>
      <c r="CS1230" s="10">
        <v>6</v>
      </c>
      <c r="CT1230" s="10">
        <v>6</v>
      </c>
      <c r="CU1230" s="10">
        <v>4</v>
      </c>
      <c r="CV1230" s="10">
        <v>6</v>
      </c>
      <c r="CW1230" s="10">
        <v>6</v>
      </c>
      <c r="CX1230" s="10">
        <v>4</v>
      </c>
      <c r="CY1230" s="10">
        <v>5</v>
      </c>
      <c r="CZ1230" s="10">
        <v>6</v>
      </c>
      <c r="DA1230" s="10">
        <v>5</v>
      </c>
      <c r="DB1230" s="10">
        <v>5</v>
      </c>
      <c r="DC1230" s="10">
        <v>6</v>
      </c>
      <c r="DD1230" s="10">
        <v>3</v>
      </c>
      <c r="DE1230" s="10">
        <v>3</v>
      </c>
      <c r="DF1230" s="10">
        <v>6</v>
      </c>
      <c r="DG1230" s="10">
        <v>7</v>
      </c>
      <c r="DH1230" s="10">
        <v>5</v>
      </c>
      <c r="DI1230" s="10">
        <v>5</v>
      </c>
      <c r="DJ1230" s="10">
        <v>7</v>
      </c>
      <c r="DK1230" s="10">
        <v>5</v>
      </c>
      <c r="DL1230" s="10">
        <v>3</v>
      </c>
      <c r="DM1230" s="9" t="s">
        <v>154</v>
      </c>
      <c r="DN1230" s="10">
        <v>1996</v>
      </c>
      <c r="DO1230" s="9">
        <f t="shared" si="4"/>
        <v>25</v>
      </c>
      <c r="DP1230" s="9" t="s">
        <v>155</v>
      </c>
      <c r="DQ1230" s="9" t="s">
        <v>202</v>
      </c>
      <c r="DR1230" s="9" t="s">
        <v>157</v>
      </c>
      <c r="DS1230" s="9" t="s">
        <v>137</v>
      </c>
      <c r="DT1230" s="9" t="s">
        <v>181</v>
      </c>
      <c r="DU1230" s="9" t="s">
        <v>233</v>
      </c>
      <c r="DV1230" s="9" t="str">
        <f>VLOOKUP(DU1230,Metadata!$B$2:$C$7,2,FALSE)</f>
        <v>0 - 3 years</v>
      </c>
    </row>
    <row r="1231" spans="1:126">
      <c r="A1231" s="13">
        <v>1230</v>
      </c>
      <c r="B1231" s="9" t="s">
        <v>135</v>
      </c>
      <c r="C1231" s="9" t="str">
        <f>VLOOKUP(B1231,Metadata!$M$2:$N$6,2,FALSE)</f>
        <v>Permanent Employee</v>
      </c>
      <c r="D1231" s="9" t="s">
        <v>159</v>
      </c>
      <c r="E1231" s="9" t="s">
        <v>137</v>
      </c>
      <c r="F1231" s="9" t="s">
        <v>138</v>
      </c>
      <c r="G1231" s="9" t="s">
        <v>172</v>
      </c>
      <c r="H1231" s="9" t="str">
        <f>IF(G1231="","",VLOOKUP(G1231,Metadata!$J$2:$K$22,2,FALSE))</f>
        <v>Porto Metropolitan Area</v>
      </c>
      <c r="I1231" s="9" t="s">
        <v>138</v>
      </c>
      <c r="J1231" s="9" t="str">
        <f>IF(I1231="","",VLOOKUP(I1231,Metadata!$P$2:$Q$43,2,FALSE))</f>
        <v>Europe</v>
      </c>
      <c r="K1231" s="9" t="str">
        <f t="shared" si="0"/>
        <v>Portugal</v>
      </c>
      <c r="L1231" s="9" t="s">
        <v>172</v>
      </c>
      <c r="M1231" s="9" t="str">
        <f>IF(L1231="","",VLOOKUP(L1231,Metadata!$J$2:$K$22,2,FALSE))</f>
        <v>Porto Metropolitan Area</v>
      </c>
      <c r="N1231" s="9" t="s">
        <v>141</v>
      </c>
      <c r="O1231" s="9" t="s">
        <v>137</v>
      </c>
      <c r="P1231" s="9" t="s">
        <v>142</v>
      </c>
      <c r="Q1231" s="10" t="str">
        <f t="shared" si="1"/>
        <v>Full Office Job</v>
      </c>
      <c r="R1231" s="10">
        <v>4</v>
      </c>
      <c r="S1231" s="9" t="s">
        <v>266</v>
      </c>
      <c r="T1231" s="9" t="s">
        <v>137</v>
      </c>
      <c r="U1231" s="9" t="str">
        <f>IF(S1231&lt;&gt;"",S1231,IF(T1231&lt;&gt;"",VLOOKUP(T1231,Metadata!$S$2:$T$228,2,FALSE),""))</f>
        <v>Data Scientist/Data Engineer</v>
      </c>
      <c r="V1231" s="9" t="s">
        <v>457</v>
      </c>
      <c r="W1231" s="9" t="s">
        <v>137</v>
      </c>
      <c r="X1231" s="9" t="s">
        <v>145</v>
      </c>
      <c r="Y1231" s="9" t="s">
        <v>137</v>
      </c>
      <c r="Z1231" s="9" t="s">
        <v>184</v>
      </c>
      <c r="AA1231" s="9" t="s">
        <v>137</v>
      </c>
      <c r="AB1231" s="9" t="s">
        <v>253</v>
      </c>
      <c r="AC1231" s="9"/>
      <c r="AD1231" s="9"/>
      <c r="AE1231" s="9"/>
      <c r="AF1231" s="9" t="s">
        <v>243</v>
      </c>
      <c r="AG1231" s="9"/>
      <c r="AH1231" s="9"/>
      <c r="AI1231" s="9"/>
      <c r="AJ1231" s="9"/>
      <c r="AK1231" s="9"/>
      <c r="AL1231" s="9"/>
      <c r="AM1231" s="9"/>
      <c r="AN1231" s="9"/>
      <c r="AO1231" s="9"/>
      <c r="AP1231" s="9" t="s">
        <v>244</v>
      </c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 t="s">
        <v>150</v>
      </c>
      <c r="BZ1231" s="9" t="s">
        <v>137</v>
      </c>
      <c r="CA1231" s="10"/>
      <c r="CB1231" s="10" t="str">
        <f t="shared" si="5"/>
        <v/>
      </c>
      <c r="CC1231" s="10"/>
      <c r="CD1231" s="9" t="str">
        <f t="shared" si="2"/>
        <v/>
      </c>
      <c r="CE1231" s="9" t="s">
        <v>232</v>
      </c>
      <c r="CF1231" s="9" t="s">
        <v>169</v>
      </c>
      <c r="CG1231" s="9">
        <f>IF(CF1231="","",VLOOKUP(CF1231,Metadata!$D$2:$H$20,2,FALSE))</f>
        <v>12500</v>
      </c>
      <c r="CH1231" s="9">
        <f>IF(CF1231="","",VLOOKUP(CF1231,Metadata!$D$2:$H$20,4,FALSE))</f>
        <v>0</v>
      </c>
      <c r="CI1231" s="9">
        <f>IF(CF1231="","",VLOOKUP(CF1231,Metadata!$D$2:$H$20,5,FALSE))</f>
        <v>15000</v>
      </c>
      <c r="CJ1231" s="9">
        <f t="shared" si="3"/>
        <v>12500</v>
      </c>
      <c r="CK1231" s="9" t="s">
        <v>153</v>
      </c>
      <c r="CL1231" s="10">
        <v>5</v>
      </c>
      <c r="CM1231" s="10">
        <v>3</v>
      </c>
      <c r="CN1231" s="10">
        <v>5</v>
      </c>
      <c r="CO1231" s="10">
        <v>7</v>
      </c>
      <c r="CP1231" s="10">
        <v>5</v>
      </c>
      <c r="CQ1231" s="10">
        <v>7</v>
      </c>
      <c r="CR1231" s="10">
        <v>1</v>
      </c>
      <c r="CS1231" s="10">
        <v>3</v>
      </c>
      <c r="CT1231" s="10">
        <v>5</v>
      </c>
      <c r="CU1231" s="10">
        <v>7</v>
      </c>
      <c r="CV1231" s="10">
        <v>4</v>
      </c>
      <c r="CW1231" s="10">
        <v>1</v>
      </c>
      <c r="CX1231" s="10">
        <v>5</v>
      </c>
      <c r="CY1231" s="10">
        <v>2</v>
      </c>
      <c r="CZ1231" s="10">
        <v>5</v>
      </c>
      <c r="DA1231" s="10">
        <v>5</v>
      </c>
      <c r="DB1231" s="10">
        <v>3</v>
      </c>
      <c r="DC1231" s="10">
        <v>5</v>
      </c>
      <c r="DD1231" s="10">
        <v>2</v>
      </c>
      <c r="DE1231" s="10">
        <v>6</v>
      </c>
      <c r="DF1231" s="10">
        <v>5</v>
      </c>
      <c r="DG1231" s="10">
        <v>4</v>
      </c>
      <c r="DH1231" s="10">
        <v>5</v>
      </c>
      <c r="DI1231" s="10">
        <v>7</v>
      </c>
      <c r="DJ1231" s="10">
        <v>1</v>
      </c>
      <c r="DK1231" s="10">
        <v>1</v>
      </c>
      <c r="DL1231" s="10">
        <v>5</v>
      </c>
      <c r="DM1231" s="9" t="s">
        <v>154</v>
      </c>
      <c r="DN1231" s="10">
        <v>1997</v>
      </c>
      <c r="DO1231" s="9">
        <f t="shared" si="4"/>
        <v>24</v>
      </c>
      <c r="DP1231" s="9" t="s">
        <v>155</v>
      </c>
      <c r="DQ1231" s="9" t="s">
        <v>210</v>
      </c>
      <c r="DR1231" s="9" t="s">
        <v>157</v>
      </c>
      <c r="DS1231" s="9" t="s">
        <v>137</v>
      </c>
      <c r="DT1231" s="9" t="s">
        <v>181</v>
      </c>
      <c r="DU1231" s="9" t="s">
        <v>233</v>
      </c>
      <c r="DV1231" s="9" t="str">
        <f>VLOOKUP(DU1231,Metadata!$B$2:$C$7,2,FALSE)</f>
        <v>0 - 3 years</v>
      </c>
    </row>
    <row r="1232" spans="1:126">
      <c r="A1232" s="13">
        <v>1231</v>
      </c>
      <c r="B1232" s="9" t="s">
        <v>171</v>
      </c>
      <c r="C1232" s="9" t="str">
        <f>VLOOKUP(B1232,Metadata!$M$2:$N$6,2,FALSE)</f>
        <v>Contractor</v>
      </c>
      <c r="D1232" s="9" t="s">
        <v>137</v>
      </c>
      <c r="E1232" s="9" t="s">
        <v>136</v>
      </c>
      <c r="F1232" s="9" t="s">
        <v>138</v>
      </c>
      <c r="G1232" s="9" t="s">
        <v>140</v>
      </c>
      <c r="H1232" s="9" t="str">
        <f>IF(G1232="","",VLOOKUP(G1232,Metadata!$J$2:$K$22,2,FALSE))</f>
        <v>Lisbon Metropolitan Area</v>
      </c>
      <c r="I1232" s="9" t="s">
        <v>138</v>
      </c>
      <c r="J1232" s="9" t="str">
        <f>IF(I1232="","",VLOOKUP(I1232,Metadata!$P$2:$Q$43,2,FALSE))</f>
        <v>Europe</v>
      </c>
      <c r="K1232" s="9" t="str">
        <f t="shared" si="0"/>
        <v>Portugal</v>
      </c>
      <c r="L1232" s="9" t="s">
        <v>140</v>
      </c>
      <c r="M1232" s="9" t="str">
        <f>IF(L1232="","",VLOOKUP(L1232,Metadata!$J$2:$K$22,2,FALSE))</f>
        <v>Lisbon Metropolitan Area</v>
      </c>
      <c r="N1232" s="9" t="s">
        <v>141</v>
      </c>
      <c r="O1232" s="9" t="s">
        <v>137</v>
      </c>
      <c r="P1232" s="9" t="s">
        <v>191</v>
      </c>
      <c r="Q1232" s="10" t="str">
        <f t="shared" si="1"/>
        <v>Remote Job (full or flexible)</v>
      </c>
      <c r="R1232" s="10">
        <v>7</v>
      </c>
      <c r="S1232" s="9" t="s">
        <v>161</v>
      </c>
      <c r="T1232" s="9" t="s">
        <v>137</v>
      </c>
      <c r="U1232" s="9" t="str">
        <f>IF(S1232&lt;&gt;"",S1232,IF(T1232&lt;&gt;"",VLOOKUP(T1232,Metadata!$S$2:$T$228,2,FALSE),""))</f>
        <v>Full-Stack Developer</v>
      </c>
      <c r="V1232" s="9" t="s">
        <v>174</v>
      </c>
      <c r="W1232" s="9" t="s">
        <v>137</v>
      </c>
      <c r="X1232" s="9" t="s">
        <v>163</v>
      </c>
      <c r="Y1232" s="9" t="s">
        <v>137</v>
      </c>
      <c r="Z1232" s="9" t="s">
        <v>193</v>
      </c>
      <c r="AA1232" s="9" t="s">
        <v>165</v>
      </c>
      <c r="AB1232" s="9" t="s">
        <v>137</v>
      </c>
      <c r="AC1232" s="9" t="s">
        <v>147</v>
      </c>
      <c r="AD1232" s="9" t="s">
        <v>148</v>
      </c>
      <c r="AE1232" s="9"/>
      <c r="AF1232" s="9"/>
      <c r="AG1232" s="9" t="s">
        <v>166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 t="s">
        <v>178</v>
      </c>
      <c r="BB1232" s="9"/>
      <c r="BC1232" s="9"/>
      <c r="BD1232" s="9"/>
      <c r="BE1232" s="9"/>
      <c r="BF1232" s="9"/>
      <c r="BG1232" s="9"/>
      <c r="BH1232" s="9"/>
      <c r="BI1232" s="9" t="s">
        <v>455</v>
      </c>
      <c r="BJ1232" s="9" t="s">
        <v>167</v>
      </c>
      <c r="BK1232" s="9"/>
      <c r="BL1232" s="9"/>
      <c r="BM1232" s="9"/>
      <c r="BN1232" s="9" t="s">
        <v>186</v>
      </c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 t="s">
        <v>592</v>
      </c>
      <c r="CA1232" s="10">
        <v>3</v>
      </c>
      <c r="CB1232" s="10" t="str">
        <f t="shared" si="5"/>
        <v>Less than 3 months</v>
      </c>
      <c r="CC1232" s="10">
        <v>5</v>
      </c>
      <c r="CD1232" s="9">
        <f t="shared" si="2"/>
        <v>8000</v>
      </c>
      <c r="CE1232" s="9" t="s">
        <v>137</v>
      </c>
      <c r="CF1232" s="9" t="s">
        <v>137</v>
      </c>
      <c r="CG1232" s="9" t="str">
        <f>IF(CF1232="","",VLOOKUP(CF1232,Metadata!$D$2:$H$20,2,FALSE))</f>
        <v/>
      </c>
      <c r="CH1232" s="9" t="str">
        <f>IF(CF1232="","",VLOOKUP(CF1232,Metadata!$D$2:$H$20,4,FALSE))</f>
        <v/>
      </c>
      <c r="CI1232" s="9" t="str">
        <f>IF(CF1232="","",VLOOKUP(CF1232,Metadata!$D$2:$H$20,5,FALSE))</f>
        <v/>
      </c>
      <c r="CJ1232" s="9">
        <f t="shared" si="3"/>
        <v>8000</v>
      </c>
      <c r="CK1232" s="9" t="s">
        <v>221</v>
      </c>
      <c r="CL1232" s="10">
        <v>4</v>
      </c>
      <c r="CM1232" s="10">
        <v>1</v>
      </c>
      <c r="CN1232" s="10">
        <v>7</v>
      </c>
      <c r="CO1232" s="10">
        <v>7</v>
      </c>
      <c r="CP1232" s="10">
        <v>7</v>
      </c>
      <c r="CQ1232" s="10">
        <v>7</v>
      </c>
      <c r="CR1232" s="10">
        <v>7</v>
      </c>
      <c r="CS1232" s="10">
        <v>3</v>
      </c>
      <c r="CT1232" s="10">
        <v>7</v>
      </c>
      <c r="CU1232" s="10">
        <v>4</v>
      </c>
      <c r="CV1232" s="10">
        <v>5</v>
      </c>
      <c r="CW1232" s="10">
        <v>7</v>
      </c>
      <c r="CX1232" s="10">
        <v>7</v>
      </c>
      <c r="CY1232" s="10">
        <v>4</v>
      </c>
      <c r="CZ1232" s="10">
        <v>4</v>
      </c>
      <c r="DA1232" s="10">
        <v>7</v>
      </c>
      <c r="DB1232" s="10">
        <v>7</v>
      </c>
      <c r="DC1232" s="10">
        <v>7</v>
      </c>
      <c r="DD1232" s="10">
        <v>4</v>
      </c>
      <c r="DE1232" s="10">
        <v>7</v>
      </c>
      <c r="DF1232" s="10">
        <v>7</v>
      </c>
      <c r="DG1232" s="10">
        <v>7</v>
      </c>
      <c r="DH1232" s="10">
        <v>7</v>
      </c>
      <c r="DI1232" s="10">
        <v>1</v>
      </c>
      <c r="DJ1232" s="10">
        <v>3</v>
      </c>
      <c r="DK1232" s="10">
        <v>5</v>
      </c>
      <c r="DL1232" s="10">
        <v>1</v>
      </c>
      <c r="DM1232" s="9" t="s">
        <v>154</v>
      </c>
      <c r="DN1232" s="10">
        <v>1997</v>
      </c>
      <c r="DO1232" s="9">
        <f t="shared" si="4"/>
        <v>24</v>
      </c>
      <c r="DP1232" s="9" t="s">
        <v>155</v>
      </c>
      <c r="DQ1232" s="9" t="s">
        <v>156</v>
      </c>
      <c r="DR1232" s="9" t="s">
        <v>170</v>
      </c>
      <c r="DS1232" s="9" t="s">
        <v>137</v>
      </c>
      <c r="DT1232" s="9" t="s">
        <v>181</v>
      </c>
      <c r="DU1232" s="9" t="s">
        <v>223</v>
      </c>
      <c r="DV1232" s="9" t="str">
        <f>VLOOKUP(DU1232,Metadata!$B$2:$C$7,2,FALSE)</f>
        <v>3 - 6 years</v>
      </c>
    </row>
    <row r="1233" spans="1:126">
      <c r="A1233" s="13">
        <v>1232</v>
      </c>
      <c r="B1233" s="9" t="s">
        <v>135</v>
      </c>
      <c r="C1233" s="9" t="str">
        <f>VLOOKUP(B1233,Metadata!$M$2:$N$6,2,FALSE)</f>
        <v>Permanent Employee</v>
      </c>
      <c r="D1233" s="9" t="s">
        <v>159</v>
      </c>
      <c r="E1233" s="9" t="s">
        <v>137</v>
      </c>
      <c r="F1233" s="9" t="s">
        <v>138</v>
      </c>
      <c r="G1233" s="9" t="s">
        <v>190</v>
      </c>
      <c r="H1233" s="9" t="str">
        <f>IF(G1233="","",VLOOKUP(G1233,Metadata!$J$2:$K$22,2,FALSE))</f>
        <v>North</v>
      </c>
      <c r="I1233" s="9" t="s">
        <v>138</v>
      </c>
      <c r="J1233" s="9" t="str">
        <f>IF(I1233="","",VLOOKUP(I1233,Metadata!$P$2:$Q$43,2,FALSE))</f>
        <v>Europe</v>
      </c>
      <c r="K1233" s="9" t="str">
        <f t="shared" si="0"/>
        <v>Portugal</v>
      </c>
      <c r="L1233" s="9" t="s">
        <v>190</v>
      </c>
      <c r="M1233" s="9" t="str">
        <f>IF(L1233="","",VLOOKUP(L1233,Metadata!$J$2:$K$22,2,FALSE))</f>
        <v>North</v>
      </c>
      <c r="N1233" s="9" t="s">
        <v>205</v>
      </c>
      <c r="O1233" s="9" t="s">
        <v>137</v>
      </c>
      <c r="P1233" s="9" t="s">
        <v>137</v>
      </c>
      <c r="Q1233" s="10" t="str">
        <f t="shared" si="1"/>
        <v>Full Office Job</v>
      </c>
      <c r="R1233" s="10">
        <v>7</v>
      </c>
      <c r="S1233" s="9" t="s">
        <v>143</v>
      </c>
      <c r="T1233" s="9" t="s">
        <v>137</v>
      </c>
      <c r="U1233" s="9" t="str">
        <f>IF(S1233&lt;&gt;"",S1233,IF(T1233&lt;&gt;"",VLOOKUP(T1233,Metadata!$S$2:$T$228,2,FALSE),""))</f>
        <v>Technical Team Leader</v>
      </c>
      <c r="V1233" s="9" t="s">
        <v>276</v>
      </c>
      <c r="W1233" s="9" t="s">
        <v>137</v>
      </c>
      <c r="X1233" s="9" t="s">
        <v>175</v>
      </c>
      <c r="Y1233" s="9" t="s">
        <v>137</v>
      </c>
      <c r="Z1233" s="9" t="s">
        <v>164</v>
      </c>
      <c r="AA1233" s="9" t="s">
        <v>137</v>
      </c>
      <c r="AB1233" s="9" t="s">
        <v>137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 t="s">
        <v>150</v>
      </c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 t="s">
        <v>150</v>
      </c>
      <c r="BZ1233" s="9" t="s">
        <v>137</v>
      </c>
      <c r="CA1233" s="10"/>
      <c r="CB1233" s="10" t="str">
        <f t="shared" si="5"/>
        <v/>
      </c>
      <c r="CC1233" s="10"/>
      <c r="CD1233" s="9" t="str">
        <f t="shared" si="2"/>
        <v/>
      </c>
      <c r="CE1233" s="9" t="s">
        <v>151</v>
      </c>
      <c r="CF1233" s="9" t="s">
        <v>188</v>
      </c>
      <c r="CG1233" s="9">
        <f>IF(CF1233="","",VLOOKUP(CF1233,Metadata!$D$2:$H$20,2,FALSE))</f>
        <v>17500</v>
      </c>
      <c r="CH1233" s="9">
        <f>IF(CF1233="","",VLOOKUP(CF1233,Metadata!$D$2:$H$20,4,FALSE))</f>
        <v>15000</v>
      </c>
      <c r="CI1233" s="9">
        <f>IF(CF1233="","",VLOOKUP(CF1233,Metadata!$D$2:$H$20,5,FALSE))</f>
        <v>20000</v>
      </c>
      <c r="CJ1233" s="9">
        <f t="shared" si="3"/>
        <v>17500</v>
      </c>
      <c r="CK1233" s="9" t="s">
        <v>221</v>
      </c>
      <c r="CL1233" s="10">
        <v>3</v>
      </c>
      <c r="CM1233" s="10">
        <v>1</v>
      </c>
      <c r="CN1233" s="10">
        <v>7</v>
      </c>
      <c r="CO1233" s="10">
        <v>7</v>
      </c>
      <c r="CP1233" s="10">
        <v>7</v>
      </c>
      <c r="CQ1233" s="10">
        <v>7</v>
      </c>
      <c r="CR1233" s="10">
        <v>5</v>
      </c>
      <c r="CS1233" s="10">
        <v>5</v>
      </c>
      <c r="CT1233" s="10">
        <v>3</v>
      </c>
      <c r="CU1233" s="10">
        <v>7</v>
      </c>
      <c r="CV1233" s="10">
        <v>3</v>
      </c>
      <c r="CW1233" s="10">
        <v>7</v>
      </c>
      <c r="CX1233" s="10">
        <v>7</v>
      </c>
      <c r="CY1233" s="10">
        <v>1</v>
      </c>
      <c r="CZ1233" s="10">
        <v>1</v>
      </c>
      <c r="DA1233" s="10">
        <v>7</v>
      </c>
      <c r="DB1233" s="10">
        <v>7</v>
      </c>
      <c r="DC1233" s="10">
        <v>3</v>
      </c>
      <c r="DD1233" s="10">
        <v>1</v>
      </c>
      <c r="DE1233" s="10">
        <v>7</v>
      </c>
      <c r="DF1233" s="10">
        <v>4</v>
      </c>
      <c r="DG1233" s="10">
        <v>7</v>
      </c>
      <c r="DH1233" s="10">
        <v>4</v>
      </c>
      <c r="DI1233" s="10">
        <v>7</v>
      </c>
      <c r="DJ1233" s="10">
        <v>2</v>
      </c>
      <c r="DK1233" s="10">
        <v>1</v>
      </c>
      <c r="DL1233" s="10">
        <v>1</v>
      </c>
      <c r="DM1233" s="9" t="s">
        <v>154</v>
      </c>
      <c r="DN1233" s="10">
        <v>1997</v>
      </c>
      <c r="DO1233" s="9">
        <f t="shared" si="4"/>
        <v>24</v>
      </c>
      <c r="DP1233" s="9" t="s">
        <v>155</v>
      </c>
      <c r="DQ1233" s="9" t="s">
        <v>202</v>
      </c>
      <c r="DR1233" s="9" t="s">
        <v>157</v>
      </c>
      <c r="DS1233" s="9" t="s">
        <v>137</v>
      </c>
      <c r="DT1233" s="9" t="s">
        <v>181</v>
      </c>
      <c r="DU1233" s="9" t="s">
        <v>223</v>
      </c>
      <c r="DV1233" s="9" t="str">
        <f>VLOOKUP(DU1233,Metadata!$B$2:$C$7,2,FALSE)</f>
        <v>3 - 6 years</v>
      </c>
    </row>
    <row r="1234" spans="1:126">
      <c r="A1234" s="13">
        <v>1233</v>
      </c>
      <c r="B1234" s="9" t="s">
        <v>135</v>
      </c>
      <c r="C1234" s="9" t="str">
        <f>VLOOKUP(B1234,Metadata!$M$2:$N$6,2,FALSE)</f>
        <v>Permanent Employee</v>
      </c>
      <c r="D1234" s="9" t="s">
        <v>159</v>
      </c>
      <c r="E1234" s="9" t="s">
        <v>137</v>
      </c>
      <c r="F1234" s="9" t="s">
        <v>138</v>
      </c>
      <c r="G1234" s="9" t="s">
        <v>172</v>
      </c>
      <c r="H1234" s="9" t="str">
        <f>IF(G1234="","",VLOOKUP(G1234,Metadata!$J$2:$K$22,2,FALSE))</f>
        <v>Porto Metropolitan Area</v>
      </c>
      <c r="I1234" s="9" t="s">
        <v>138</v>
      </c>
      <c r="J1234" s="9" t="str">
        <f>IF(I1234="","",VLOOKUP(I1234,Metadata!$P$2:$Q$43,2,FALSE))</f>
        <v>Europe</v>
      </c>
      <c r="K1234" s="9" t="str">
        <f t="shared" si="0"/>
        <v>Portugal</v>
      </c>
      <c r="L1234" s="9" t="s">
        <v>172</v>
      </c>
      <c r="M1234" s="9" t="str">
        <f>IF(L1234="","",VLOOKUP(L1234,Metadata!$J$2:$K$22,2,FALSE))</f>
        <v>Porto Metropolitan Area</v>
      </c>
      <c r="N1234" s="9" t="s">
        <v>141</v>
      </c>
      <c r="O1234" s="9" t="s">
        <v>137</v>
      </c>
      <c r="P1234" s="9" t="s">
        <v>142</v>
      </c>
      <c r="Q1234" s="10" t="str">
        <f t="shared" si="1"/>
        <v>Full Office Job</v>
      </c>
      <c r="R1234" s="10">
        <v>7</v>
      </c>
      <c r="S1234" s="9" t="s">
        <v>161</v>
      </c>
      <c r="T1234" s="9" t="s">
        <v>137</v>
      </c>
      <c r="U1234" s="9" t="str">
        <f>IF(S1234&lt;&gt;"",S1234,IF(T1234&lt;&gt;"",VLOOKUP(T1234,Metadata!$S$2:$T$228,2,FALSE),""))</f>
        <v>Full-Stack Developer</v>
      </c>
      <c r="V1234" s="9" t="s">
        <v>309</v>
      </c>
      <c r="W1234" s="9" t="s">
        <v>137</v>
      </c>
      <c r="X1234" s="9" t="s">
        <v>163</v>
      </c>
      <c r="Y1234" s="9" t="s">
        <v>137</v>
      </c>
      <c r="Z1234" s="9" t="s">
        <v>193</v>
      </c>
      <c r="AA1234" s="9" t="s">
        <v>165</v>
      </c>
      <c r="AB1234" s="9" t="s">
        <v>137</v>
      </c>
      <c r="AC1234" s="9" t="s">
        <v>147</v>
      </c>
      <c r="AD1234" s="9"/>
      <c r="AE1234" s="9"/>
      <c r="AF1234" s="9"/>
      <c r="AG1234" s="9" t="s">
        <v>166</v>
      </c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 t="s">
        <v>167</v>
      </c>
      <c r="BK1234" s="9"/>
      <c r="BL1234" s="9"/>
      <c r="BM1234" s="9"/>
      <c r="BN1234" s="9"/>
      <c r="BO1234" s="9"/>
      <c r="BP1234" s="9" t="s">
        <v>179</v>
      </c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10"/>
      <c r="CB1234" s="10" t="str">
        <f t="shared" si="5"/>
        <v/>
      </c>
      <c r="CC1234" s="10"/>
      <c r="CD1234" s="9" t="str">
        <f t="shared" si="2"/>
        <v/>
      </c>
      <c r="CE1234" s="9" t="s">
        <v>168</v>
      </c>
      <c r="CF1234" s="9" t="s">
        <v>188</v>
      </c>
      <c r="CG1234" s="9">
        <f>IF(CF1234="","",VLOOKUP(CF1234,Metadata!$D$2:$H$20,2,FALSE))</f>
        <v>17500</v>
      </c>
      <c r="CH1234" s="9">
        <f>IF(CF1234="","",VLOOKUP(CF1234,Metadata!$D$2:$H$20,4,FALSE))</f>
        <v>15000</v>
      </c>
      <c r="CI1234" s="9">
        <f>IF(CF1234="","",VLOOKUP(CF1234,Metadata!$D$2:$H$20,5,FALSE))</f>
        <v>20000</v>
      </c>
      <c r="CJ1234" s="9">
        <f t="shared" si="3"/>
        <v>17500</v>
      </c>
      <c r="CK1234" s="9" t="s">
        <v>153</v>
      </c>
      <c r="CL1234" s="10">
        <v>3</v>
      </c>
      <c r="CM1234" s="10">
        <v>5</v>
      </c>
      <c r="CN1234" s="10">
        <v>6</v>
      </c>
      <c r="CO1234" s="10">
        <v>6</v>
      </c>
      <c r="CP1234" s="10">
        <v>4</v>
      </c>
      <c r="CQ1234" s="10">
        <v>5</v>
      </c>
      <c r="CR1234" s="10">
        <v>6</v>
      </c>
      <c r="CS1234" s="10">
        <v>7</v>
      </c>
      <c r="CT1234" s="10">
        <v>6</v>
      </c>
      <c r="CU1234" s="10">
        <v>6</v>
      </c>
      <c r="CV1234" s="10">
        <v>4</v>
      </c>
      <c r="CW1234" s="10">
        <v>3</v>
      </c>
      <c r="CX1234" s="10">
        <v>6</v>
      </c>
      <c r="CY1234" s="10">
        <v>4</v>
      </c>
      <c r="CZ1234" s="10">
        <v>6</v>
      </c>
      <c r="DA1234" s="10">
        <v>5</v>
      </c>
      <c r="DB1234" s="10">
        <v>5</v>
      </c>
      <c r="DC1234" s="10">
        <v>5</v>
      </c>
      <c r="DD1234" s="10">
        <v>6</v>
      </c>
      <c r="DE1234" s="10">
        <v>7</v>
      </c>
      <c r="DF1234" s="10">
        <v>6</v>
      </c>
      <c r="DG1234" s="10">
        <v>4</v>
      </c>
      <c r="DH1234" s="10">
        <v>5</v>
      </c>
      <c r="DI1234" s="10">
        <v>7</v>
      </c>
      <c r="DJ1234" s="10">
        <v>1</v>
      </c>
      <c r="DK1234" s="10">
        <v>5</v>
      </c>
      <c r="DL1234" s="10">
        <v>5</v>
      </c>
      <c r="DM1234" s="9" t="s">
        <v>154</v>
      </c>
      <c r="DN1234" s="10">
        <v>1987</v>
      </c>
      <c r="DO1234" s="9">
        <f t="shared" si="4"/>
        <v>34</v>
      </c>
      <c r="DP1234" s="9" t="s">
        <v>155</v>
      </c>
      <c r="DQ1234" s="9" t="s">
        <v>210</v>
      </c>
      <c r="DR1234" s="9" t="s">
        <v>157</v>
      </c>
      <c r="DS1234" s="9" t="s">
        <v>137</v>
      </c>
      <c r="DT1234" s="9" t="s">
        <v>181</v>
      </c>
      <c r="DU1234" s="9" t="s">
        <v>168</v>
      </c>
      <c r="DV1234" s="9" t="str">
        <f>VLOOKUP(DU1234,Metadata!$B$2:$C$7,2,FALSE)</f>
        <v>0 - 3 years</v>
      </c>
    </row>
    <row r="1235" spans="1:126">
      <c r="A1235" s="13">
        <v>1234</v>
      </c>
      <c r="B1235" s="9" t="s">
        <v>171</v>
      </c>
      <c r="C1235" s="9" t="str">
        <f>VLOOKUP(B1235,Metadata!$M$2:$N$6,2,FALSE)</f>
        <v>Contractor</v>
      </c>
      <c r="D1235" s="9" t="s">
        <v>137</v>
      </c>
      <c r="E1235" s="9" t="s">
        <v>159</v>
      </c>
      <c r="F1235" s="9" t="s">
        <v>138</v>
      </c>
      <c r="G1235" s="9" t="s">
        <v>140</v>
      </c>
      <c r="H1235" s="9" t="str">
        <f>IF(G1235="","",VLOOKUP(G1235,Metadata!$J$2:$K$22,2,FALSE))</f>
        <v>Lisbon Metropolitan Area</v>
      </c>
      <c r="I1235" s="9" t="s">
        <v>350</v>
      </c>
      <c r="J1235" s="9" t="str">
        <f>IF(I1235="","",VLOOKUP(I1235,Metadata!$P$2:$Q$43,2,FALSE))</f>
        <v>South America</v>
      </c>
      <c r="K1235" s="9" t="str">
        <f t="shared" si="0"/>
        <v>International</v>
      </c>
      <c r="L1235" s="9" t="s">
        <v>137</v>
      </c>
      <c r="M1235" s="9" t="str">
        <f>IF(L1235="","",VLOOKUP(L1235,Metadata!$J$2:$K$22,2,FALSE))</f>
        <v/>
      </c>
      <c r="N1235" s="9" t="s">
        <v>141</v>
      </c>
      <c r="O1235" s="9" t="s">
        <v>137</v>
      </c>
      <c r="P1235" s="9" t="s">
        <v>191</v>
      </c>
      <c r="Q1235" s="10" t="str">
        <f t="shared" si="1"/>
        <v>Remote Job (full or flexible)</v>
      </c>
      <c r="R1235" s="10">
        <v>7</v>
      </c>
      <c r="S1235" s="9" t="s">
        <v>143</v>
      </c>
      <c r="T1235" s="9" t="s">
        <v>137</v>
      </c>
      <c r="U1235" s="9" t="str">
        <f>IF(S1235&lt;&gt;"",S1235,IF(T1235&lt;&gt;"",VLOOKUP(T1235,Metadata!$S$2:$T$228,2,FALSE),""))</f>
        <v>Technical Team Leader</v>
      </c>
      <c r="V1235" s="9" t="s">
        <v>256</v>
      </c>
      <c r="W1235" s="9" t="s">
        <v>137</v>
      </c>
      <c r="X1235" s="9" t="s">
        <v>163</v>
      </c>
      <c r="Y1235" s="9" t="s">
        <v>137</v>
      </c>
      <c r="Z1235" s="9" t="s">
        <v>262</v>
      </c>
      <c r="AA1235" s="9" t="s">
        <v>165</v>
      </c>
      <c r="AB1235" s="9" t="s">
        <v>137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 t="s">
        <v>178</v>
      </c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 t="s">
        <v>186</v>
      </c>
      <c r="BO1235" s="9"/>
      <c r="BP1235" s="9"/>
      <c r="BQ1235" s="9"/>
      <c r="BR1235" s="9"/>
      <c r="BS1235" s="9"/>
      <c r="BT1235" s="9" t="s">
        <v>370</v>
      </c>
      <c r="BU1235" s="9"/>
      <c r="BV1235" s="9"/>
      <c r="BW1235" s="9"/>
      <c r="BX1235" s="9"/>
      <c r="BY1235" s="9"/>
      <c r="BZ1235" s="9"/>
      <c r="CA1235" s="10">
        <v>12</v>
      </c>
      <c r="CB1235" s="10" t="str">
        <f t="shared" si="5"/>
        <v>7 to 12 months</v>
      </c>
      <c r="CC1235" s="10">
        <v>35</v>
      </c>
      <c r="CD1235" s="9">
        <f t="shared" si="2"/>
        <v>56000</v>
      </c>
      <c r="CE1235" s="9" t="s">
        <v>137</v>
      </c>
      <c r="CF1235" s="9" t="s">
        <v>137</v>
      </c>
      <c r="CG1235" s="9" t="str">
        <f>IF(CF1235="","",VLOOKUP(CF1235,Metadata!$D$2:$H$20,2,FALSE))</f>
        <v/>
      </c>
      <c r="CH1235" s="9" t="str">
        <f>IF(CF1235="","",VLOOKUP(CF1235,Metadata!$D$2:$H$20,4,FALSE))</f>
        <v/>
      </c>
      <c r="CI1235" s="9" t="str">
        <f>IF(CF1235="","",VLOOKUP(CF1235,Metadata!$D$2:$H$20,5,FALSE))</f>
        <v/>
      </c>
      <c r="CJ1235" s="9">
        <f t="shared" si="3"/>
        <v>56000</v>
      </c>
      <c r="CK1235" s="9" t="s">
        <v>153</v>
      </c>
      <c r="CL1235" s="10">
        <v>5</v>
      </c>
      <c r="CM1235" s="10">
        <v>1</v>
      </c>
      <c r="CN1235" s="10">
        <v>7</v>
      </c>
      <c r="CO1235" s="10">
        <v>6</v>
      </c>
      <c r="CP1235" s="10">
        <v>6</v>
      </c>
      <c r="CQ1235" s="10">
        <v>7</v>
      </c>
      <c r="CR1235" s="10">
        <v>7</v>
      </c>
      <c r="CS1235" s="10">
        <v>7</v>
      </c>
      <c r="CT1235" s="10">
        <v>7</v>
      </c>
      <c r="CU1235" s="10">
        <v>6</v>
      </c>
      <c r="CV1235" s="10">
        <v>6</v>
      </c>
      <c r="CW1235" s="10">
        <v>5</v>
      </c>
      <c r="CX1235" s="10">
        <v>6</v>
      </c>
      <c r="CY1235" s="10">
        <v>6</v>
      </c>
      <c r="CZ1235" s="10">
        <v>5</v>
      </c>
      <c r="DA1235" s="10">
        <v>3</v>
      </c>
      <c r="DB1235" s="10">
        <v>3</v>
      </c>
      <c r="DC1235" s="10">
        <v>5</v>
      </c>
      <c r="DD1235" s="10">
        <v>4</v>
      </c>
      <c r="DE1235" s="10">
        <v>4</v>
      </c>
      <c r="DF1235" s="10">
        <v>5</v>
      </c>
      <c r="DG1235" s="10">
        <v>4</v>
      </c>
      <c r="DH1235" s="10">
        <v>5</v>
      </c>
      <c r="DI1235" s="10">
        <v>5</v>
      </c>
      <c r="DJ1235" s="10">
        <v>4</v>
      </c>
      <c r="DK1235" s="10">
        <v>4</v>
      </c>
      <c r="DL1235" s="10">
        <v>5</v>
      </c>
      <c r="DM1235" s="9" t="s">
        <v>296</v>
      </c>
      <c r="DN1235" s="10">
        <v>1989</v>
      </c>
      <c r="DO1235" s="9">
        <f t="shared" si="4"/>
        <v>32</v>
      </c>
      <c r="DP1235" s="9" t="s">
        <v>155</v>
      </c>
      <c r="DQ1235" s="9" t="s">
        <v>156</v>
      </c>
      <c r="DR1235" s="9" t="s">
        <v>157</v>
      </c>
      <c r="DS1235" s="9" t="s">
        <v>137</v>
      </c>
      <c r="DT1235" s="9" t="s">
        <v>181</v>
      </c>
      <c r="DU1235" s="9" t="s">
        <v>158</v>
      </c>
      <c r="DV1235" s="9" t="str">
        <f>VLOOKUP(DU1235,Metadata!$B$2:$C$7,2,FALSE)</f>
        <v>6+ years</v>
      </c>
    </row>
    <row r="1236" spans="1:126">
      <c r="A1236" s="13">
        <v>1235</v>
      </c>
      <c r="B1236" s="9" t="s">
        <v>135</v>
      </c>
      <c r="C1236" s="9" t="str">
        <f>VLOOKUP(B1236,Metadata!$M$2:$N$6,2,FALSE)</f>
        <v>Permanent Employee</v>
      </c>
      <c r="D1236" s="9" t="s">
        <v>136</v>
      </c>
      <c r="E1236" s="9" t="s">
        <v>137</v>
      </c>
      <c r="F1236" s="9" t="s">
        <v>138</v>
      </c>
      <c r="G1236" s="9" t="s">
        <v>139</v>
      </c>
      <c r="H1236" s="9" t="str">
        <f>IF(G1236="","",VLOOKUP(G1236,Metadata!$J$2:$K$22,2,FALSE))</f>
        <v>Centre</v>
      </c>
      <c r="I1236" s="9" t="s">
        <v>138</v>
      </c>
      <c r="J1236" s="9" t="str">
        <f>IF(I1236="","",VLOOKUP(I1236,Metadata!$P$2:$Q$43,2,FALSE))</f>
        <v>Europe</v>
      </c>
      <c r="K1236" s="9" t="str">
        <f t="shared" si="0"/>
        <v>Portugal</v>
      </c>
      <c r="L1236" s="9" t="s">
        <v>140</v>
      </c>
      <c r="M1236" s="9" t="str">
        <f>IF(L1236="","",VLOOKUP(L1236,Metadata!$J$2:$K$22,2,FALSE))</f>
        <v>Lisbon Metropolitan Area</v>
      </c>
      <c r="N1236" s="9" t="s">
        <v>205</v>
      </c>
      <c r="O1236" s="9" t="s">
        <v>137</v>
      </c>
      <c r="P1236" s="9" t="s">
        <v>137</v>
      </c>
      <c r="Q1236" s="10" t="str">
        <f t="shared" si="1"/>
        <v>Full Office Job</v>
      </c>
      <c r="R1236" s="10">
        <v>5</v>
      </c>
      <c r="S1236" s="9" t="s">
        <v>143</v>
      </c>
      <c r="T1236" s="9" t="s">
        <v>137</v>
      </c>
      <c r="U1236" s="9" t="str">
        <f>IF(S1236&lt;&gt;"",S1236,IF(T1236&lt;&gt;"",VLOOKUP(T1236,Metadata!$S$2:$T$228,2,FALSE),""))</f>
        <v>Technical Team Leader</v>
      </c>
      <c r="V1236" s="9" t="s">
        <v>144</v>
      </c>
      <c r="W1236" s="9" t="s">
        <v>137</v>
      </c>
      <c r="X1236" s="9" t="s">
        <v>242</v>
      </c>
      <c r="Y1236" s="9" t="s">
        <v>137</v>
      </c>
      <c r="Z1236" s="9" t="s">
        <v>184</v>
      </c>
      <c r="AA1236" s="9" t="s">
        <v>137</v>
      </c>
      <c r="AB1236" s="9" t="s">
        <v>137</v>
      </c>
      <c r="AC1236" s="9"/>
      <c r="AD1236" s="9"/>
      <c r="AE1236" s="9" t="s">
        <v>194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198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10"/>
      <c r="CB1236" s="10" t="str">
        <f t="shared" si="5"/>
        <v/>
      </c>
      <c r="CC1236" s="10"/>
      <c r="CD1236" s="9" t="str">
        <f t="shared" si="2"/>
        <v/>
      </c>
      <c r="CE1236" s="9" t="s">
        <v>151</v>
      </c>
      <c r="CF1236" s="9" t="s">
        <v>236</v>
      </c>
      <c r="CG1236" s="9">
        <f>IF(CF1236="","",VLOOKUP(CF1236,Metadata!$D$2:$H$20,2,FALSE))</f>
        <v>47500</v>
      </c>
      <c r="CH1236" s="9">
        <f>IF(CF1236="","",VLOOKUP(CF1236,Metadata!$D$2:$H$20,4,FALSE))</f>
        <v>45000</v>
      </c>
      <c r="CI1236" s="9">
        <f>IF(CF1236="","",VLOOKUP(CF1236,Metadata!$D$2:$H$20,5,FALSE))</f>
        <v>50000</v>
      </c>
      <c r="CJ1236" s="9">
        <f t="shared" si="3"/>
        <v>47500</v>
      </c>
      <c r="CK1236" s="9" t="s">
        <v>189</v>
      </c>
      <c r="CL1236" s="10">
        <v>3</v>
      </c>
      <c r="CM1236" s="10">
        <v>4</v>
      </c>
      <c r="CN1236" s="10">
        <v>5</v>
      </c>
      <c r="CO1236" s="10">
        <v>5</v>
      </c>
      <c r="CP1236" s="10">
        <v>4</v>
      </c>
      <c r="CQ1236" s="10">
        <v>3</v>
      </c>
      <c r="CR1236" s="10">
        <v>4</v>
      </c>
      <c r="CS1236" s="10">
        <v>3</v>
      </c>
      <c r="CT1236" s="10">
        <v>5</v>
      </c>
      <c r="CU1236" s="10">
        <v>6</v>
      </c>
      <c r="CV1236" s="10">
        <v>2</v>
      </c>
      <c r="CW1236" s="10">
        <v>3</v>
      </c>
      <c r="CX1236" s="10">
        <v>6</v>
      </c>
      <c r="CY1236" s="10">
        <v>5</v>
      </c>
      <c r="CZ1236" s="10">
        <v>2</v>
      </c>
      <c r="DA1236" s="10">
        <v>2</v>
      </c>
      <c r="DB1236" s="10">
        <v>2</v>
      </c>
      <c r="DC1236" s="10">
        <v>5</v>
      </c>
      <c r="DD1236" s="10">
        <v>1</v>
      </c>
      <c r="DE1236" s="10">
        <v>6</v>
      </c>
      <c r="DF1236" s="10">
        <v>5</v>
      </c>
      <c r="DG1236" s="10">
        <v>4</v>
      </c>
      <c r="DH1236" s="10">
        <v>4</v>
      </c>
      <c r="DI1236" s="10">
        <v>4</v>
      </c>
      <c r="DJ1236" s="10">
        <v>4</v>
      </c>
      <c r="DK1236" s="10">
        <v>2</v>
      </c>
      <c r="DL1236" s="10">
        <v>4</v>
      </c>
      <c r="DM1236" s="9" t="s">
        <v>154</v>
      </c>
      <c r="DN1236" s="10">
        <v>1988</v>
      </c>
      <c r="DO1236" s="9">
        <f t="shared" si="4"/>
        <v>33</v>
      </c>
      <c r="DP1236" s="9" t="s">
        <v>155</v>
      </c>
      <c r="DQ1236" s="9" t="s">
        <v>156</v>
      </c>
      <c r="DR1236" s="9" t="s">
        <v>157</v>
      </c>
      <c r="DS1236" s="9" t="s">
        <v>137</v>
      </c>
      <c r="DT1236" s="9" t="s">
        <v>181</v>
      </c>
      <c r="DU1236" s="9" t="s">
        <v>158</v>
      </c>
      <c r="DV1236" s="9" t="str">
        <f>VLOOKUP(DU1236,Metadata!$B$2:$C$7,2,FALSE)</f>
        <v>6+ years</v>
      </c>
    </row>
    <row r="1237" spans="1:126">
      <c r="A1237" s="13">
        <v>1236</v>
      </c>
      <c r="B1237" s="9" t="s">
        <v>135</v>
      </c>
      <c r="C1237" s="9" t="str">
        <f>VLOOKUP(B1237,Metadata!$M$2:$N$6,2,FALSE)</f>
        <v>Permanent Employee</v>
      </c>
      <c r="D1237" s="9" t="s">
        <v>159</v>
      </c>
      <c r="E1237" s="9" t="s">
        <v>137</v>
      </c>
      <c r="F1237" s="9" t="s">
        <v>138</v>
      </c>
      <c r="G1237" s="9" t="s">
        <v>140</v>
      </c>
      <c r="H1237" s="9" t="str">
        <f>IF(G1237="","",VLOOKUP(G1237,Metadata!$J$2:$K$22,2,FALSE))</f>
        <v>Lisbon Metropolitan Area</v>
      </c>
      <c r="I1237" s="9" t="s">
        <v>138</v>
      </c>
      <c r="J1237" s="9" t="str">
        <f>IF(I1237="","",VLOOKUP(I1237,Metadata!$P$2:$Q$43,2,FALSE))</f>
        <v>Europe</v>
      </c>
      <c r="K1237" s="9" t="str">
        <f t="shared" si="0"/>
        <v>Portugal</v>
      </c>
      <c r="L1237" s="9" t="s">
        <v>140</v>
      </c>
      <c r="M1237" s="9" t="str">
        <f>IF(L1237="","",VLOOKUP(L1237,Metadata!$J$2:$K$22,2,FALSE))</f>
        <v>Lisbon Metropolitan Area</v>
      </c>
      <c r="N1237" s="9" t="s">
        <v>214</v>
      </c>
      <c r="O1237" s="9" t="s">
        <v>278</v>
      </c>
      <c r="P1237" s="9" t="s">
        <v>142</v>
      </c>
      <c r="Q1237" s="10" t="str">
        <f t="shared" si="1"/>
        <v>Full Office Job</v>
      </c>
      <c r="R1237" s="10">
        <v>5</v>
      </c>
      <c r="S1237" s="9" t="s">
        <v>313</v>
      </c>
      <c r="T1237" s="9" t="s">
        <v>137</v>
      </c>
      <c r="U1237" s="9" t="str">
        <f>IF(S1237&lt;&gt;"",S1237,IF(T1237&lt;&gt;"",VLOOKUP(T1237,Metadata!$S$2:$T$228,2,FALSE),""))</f>
        <v>Maintenance &amp; Support</v>
      </c>
      <c r="V1237" s="9" t="s">
        <v>144</v>
      </c>
      <c r="W1237" s="9" t="s">
        <v>137</v>
      </c>
      <c r="X1237" s="9" t="s">
        <v>145</v>
      </c>
      <c r="Y1237" s="9" t="s">
        <v>137</v>
      </c>
      <c r="Z1237" s="9" t="s">
        <v>146</v>
      </c>
      <c r="AA1237" s="9" t="s">
        <v>137</v>
      </c>
      <c r="AB1237" s="9" t="s">
        <v>137</v>
      </c>
      <c r="AC1237" s="9" t="s">
        <v>147</v>
      </c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 t="s">
        <v>244</v>
      </c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 t="s">
        <v>150</v>
      </c>
      <c r="BZ1237" s="9" t="s">
        <v>137</v>
      </c>
      <c r="CA1237" s="10"/>
      <c r="CB1237" s="10" t="str">
        <f t="shared" si="5"/>
        <v/>
      </c>
      <c r="CC1237" s="10"/>
      <c r="CD1237" s="9" t="str">
        <f t="shared" si="2"/>
        <v/>
      </c>
      <c r="CE1237" s="9" t="s">
        <v>151</v>
      </c>
      <c r="CF1237" s="9" t="s">
        <v>254</v>
      </c>
      <c r="CG1237" s="9">
        <f>IF(CF1237="","",VLOOKUP(CF1237,Metadata!$D$2:$H$20,2,FALSE))</f>
        <v>37500</v>
      </c>
      <c r="CH1237" s="9">
        <f>IF(CF1237="","",VLOOKUP(CF1237,Metadata!$D$2:$H$20,4,FALSE))</f>
        <v>35000</v>
      </c>
      <c r="CI1237" s="9">
        <f>IF(CF1237="","",VLOOKUP(CF1237,Metadata!$D$2:$H$20,5,FALSE))</f>
        <v>40000</v>
      </c>
      <c r="CJ1237" s="9">
        <f t="shared" si="3"/>
        <v>37500</v>
      </c>
      <c r="CK1237" s="9" t="s">
        <v>189</v>
      </c>
      <c r="CL1237" s="10">
        <v>3</v>
      </c>
      <c r="CM1237" s="10">
        <v>3</v>
      </c>
      <c r="CN1237" s="10">
        <v>7</v>
      </c>
      <c r="CO1237" s="10">
        <v>7</v>
      </c>
      <c r="CP1237" s="10">
        <v>7</v>
      </c>
      <c r="CQ1237" s="10">
        <v>7</v>
      </c>
      <c r="CR1237" s="10">
        <v>6</v>
      </c>
      <c r="CS1237" s="10">
        <v>7</v>
      </c>
      <c r="CT1237" s="10">
        <v>7</v>
      </c>
      <c r="CU1237" s="10">
        <v>7</v>
      </c>
      <c r="CV1237" s="10">
        <v>7</v>
      </c>
      <c r="CW1237" s="10">
        <v>6</v>
      </c>
      <c r="CX1237" s="10">
        <v>7</v>
      </c>
      <c r="CY1237" s="10">
        <v>7</v>
      </c>
      <c r="CZ1237" s="10">
        <v>7</v>
      </c>
      <c r="DA1237" s="10">
        <v>6</v>
      </c>
      <c r="DB1237" s="10">
        <v>6</v>
      </c>
      <c r="DC1237" s="10">
        <v>7</v>
      </c>
      <c r="DD1237" s="10">
        <v>5</v>
      </c>
      <c r="DE1237" s="10">
        <v>6</v>
      </c>
      <c r="DF1237" s="10">
        <v>7</v>
      </c>
      <c r="DG1237" s="10">
        <v>7</v>
      </c>
      <c r="DH1237" s="10">
        <v>7</v>
      </c>
      <c r="DI1237" s="10">
        <v>7</v>
      </c>
      <c r="DJ1237" s="10">
        <v>5</v>
      </c>
      <c r="DK1237" s="10">
        <v>7</v>
      </c>
      <c r="DL1237" s="10">
        <v>6</v>
      </c>
      <c r="DM1237" s="9" t="s">
        <v>154</v>
      </c>
      <c r="DN1237" s="10">
        <v>1990</v>
      </c>
      <c r="DO1237" s="9">
        <f t="shared" si="4"/>
        <v>31</v>
      </c>
      <c r="DP1237" s="9" t="s">
        <v>222</v>
      </c>
      <c r="DQ1237" s="9" t="s">
        <v>156</v>
      </c>
      <c r="DR1237" s="9" t="s">
        <v>157</v>
      </c>
      <c r="DS1237" s="9" t="s">
        <v>137</v>
      </c>
      <c r="DT1237" s="9" t="s">
        <v>181</v>
      </c>
      <c r="DU1237" s="9" t="s">
        <v>203</v>
      </c>
      <c r="DV1237" s="9" t="str">
        <f>VLOOKUP(DU1237,Metadata!$B$2:$C$7,2,FALSE)</f>
        <v>6+ years</v>
      </c>
    </row>
    <row r="1238" spans="1:126">
      <c r="A1238" s="13">
        <v>1237</v>
      </c>
      <c r="B1238" s="9" t="s">
        <v>135</v>
      </c>
      <c r="C1238" s="9" t="str">
        <f>VLOOKUP(B1238,Metadata!$M$2:$N$6,2,FALSE)</f>
        <v>Permanent Employee</v>
      </c>
      <c r="D1238" s="9" t="s">
        <v>159</v>
      </c>
      <c r="E1238" s="9" t="s">
        <v>137</v>
      </c>
      <c r="F1238" s="9" t="s">
        <v>138</v>
      </c>
      <c r="G1238" s="9" t="s">
        <v>172</v>
      </c>
      <c r="H1238" s="9" t="str">
        <f>IF(G1238="","",VLOOKUP(G1238,Metadata!$J$2:$K$22,2,FALSE))</f>
        <v>Porto Metropolitan Area</v>
      </c>
      <c r="I1238" s="9" t="s">
        <v>138</v>
      </c>
      <c r="J1238" s="9" t="str">
        <f>IF(I1238="","",VLOOKUP(I1238,Metadata!$P$2:$Q$43,2,FALSE))</f>
        <v>Europe</v>
      </c>
      <c r="K1238" s="9" t="str">
        <f t="shared" si="0"/>
        <v>Portugal</v>
      </c>
      <c r="L1238" s="9" t="s">
        <v>172</v>
      </c>
      <c r="M1238" s="9" t="str">
        <f>IF(L1238="","",VLOOKUP(L1238,Metadata!$J$2:$K$22,2,FALSE))</f>
        <v>Porto Metropolitan Area</v>
      </c>
      <c r="N1238" s="9" t="s">
        <v>214</v>
      </c>
      <c r="O1238" s="9" t="s">
        <v>259</v>
      </c>
      <c r="P1238" s="9" t="s">
        <v>142</v>
      </c>
      <c r="Q1238" s="10" t="str">
        <f t="shared" si="1"/>
        <v>Full Office Job</v>
      </c>
      <c r="R1238" s="10">
        <v>4</v>
      </c>
      <c r="S1238" s="9" t="s">
        <v>319</v>
      </c>
      <c r="T1238" s="9" t="s">
        <v>137</v>
      </c>
      <c r="U1238" s="9" t="str">
        <f>IF(S1238&lt;&gt;"",S1238,IF(T1238&lt;&gt;"",VLOOKUP(T1238,Metadata!$S$2:$T$228,2,FALSE),""))</f>
        <v>CTO</v>
      </c>
      <c r="V1238" s="9" t="s">
        <v>276</v>
      </c>
      <c r="W1238" s="9" t="s">
        <v>137</v>
      </c>
      <c r="X1238" s="9" t="s">
        <v>145</v>
      </c>
      <c r="Y1238" s="9" t="s">
        <v>137</v>
      </c>
      <c r="Z1238" s="9" t="s">
        <v>146</v>
      </c>
      <c r="AA1238" s="9" t="s">
        <v>137</v>
      </c>
      <c r="AB1238" s="9" t="s">
        <v>137</v>
      </c>
      <c r="AC1238" s="9"/>
      <c r="AD1238" s="9"/>
      <c r="AE1238" s="9"/>
      <c r="AF1238" s="9"/>
      <c r="AG1238" s="9"/>
      <c r="AH1238" s="9" t="s">
        <v>176</v>
      </c>
      <c r="AI1238" s="9" t="s">
        <v>230</v>
      </c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 t="s">
        <v>150</v>
      </c>
      <c r="BZ1238" s="9" t="s">
        <v>137</v>
      </c>
      <c r="CA1238" s="10"/>
      <c r="CB1238" s="10" t="str">
        <f t="shared" si="5"/>
        <v/>
      </c>
      <c r="CC1238" s="10"/>
      <c r="CD1238" s="9" t="str">
        <f t="shared" si="2"/>
        <v/>
      </c>
      <c r="CE1238" s="9" t="s">
        <v>151</v>
      </c>
      <c r="CF1238" s="9" t="s">
        <v>419</v>
      </c>
      <c r="CG1238" s="9">
        <f>IF(CF1238="","",VLOOKUP(CF1238,Metadata!$D$2:$H$20,2,FALSE))</f>
        <v>62500</v>
      </c>
      <c r="CH1238" s="9">
        <f>IF(CF1238="","",VLOOKUP(CF1238,Metadata!$D$2:$H$20,4,FALSE))</f>
        <v>60000</v>
      </c>
      <c r="CI1238" s="9">
        <f>IF(CF1238="","",VLOOKUP(CF1238,Metadata!$D$2:$H$20,5,FALSE))</f>
        <v>65000</v>
      </c>
      <c r="CJ1238" s="9">
        <f t="shared" si="3"/>
        <v>62500</v>
      </c>
      <c r="CK1238" s="9" t="s">
        <v>189</v>
      </c>
      <c r="CL1238" s="10">
        <v>6</v>
      </c>
      <c r="CM1238" s="10">
        <v>1</v>
      </c>
      <c r="CN1238" s="10">
        <v>7</v>
      </c>
      <c r="CO1238" s="10">
        <v>6</v>
      </c>
      <c r="CP1238" s="10">
        <v>5</v>
      </c>
      <c r="CQ1238" s="10">
        <v>7</v>
      </c>
      <c r="CR1238" s="10">
        <v>5</v>
      </c>
      <c r="CS1238" s="10">
        <v>7</v>
      </c>
      <c r="CT1238" s="10">
        <v>7</v>
      </c>
      <c r="CU1238" s="10">
        <v>5</v>
      </c>
      <c r="CV1238" s="10">
        <v>4</v>
      </c>
      <c r="CW1238" s="10">
        <v>5</v>
      </c>
      <c r="CX1238" s="10">
        <v>7</v>
      </c>
      <c r="CY1238" s="10">
        <v>5</v>
      </c>
      <c r="CZ1238" s="10">
        <v>7</v>
      </c>
      <c r="DA1238" s="10">
        <v>4</v>
      </c>
      <c r="DB1238" s="10">
        <v>5</v>
      </c>
      <c r="DC1238" s="10">
        <v>7</v>
      </c>
      <c r="DD1238" s="10">
        <v>4</v>
      </c>
      <c r="DE1238" s="10">
        <v>7</v>
      </c>
      <c r="DF1238" s="10">
        <v>7</v>
      </c>
      <c r="DG1238" s="10">
        <v>7</v>
      </c>
      <c r="DH1238" s="10">
        <v>5</v>
      </c>
      <c r="DI1238" s="10">
        <v>7</v>
      </c>
      <c r="DJ1238" s="10">
        <v>3</v>
      </c>
      <c r="DK1238" s="10">
        <v>3</v>
      </c>
      <c r="DL1238" s="10">
        <v>7</v>
      </c>
      <c r="DM1238" s="9" t="s">
        <v>154</v>
      </c>
      <c r="DN1238" s="10">
        <v>1977</v>
      </c>
      <c r="DO1238" s="9">
        <f t="shared" si="4"/>
        <v>44</v>
      </c>
      <c r="DP1238" s="9" t="s">
        <v>155</v>
      </c>
      <c r="DQ1238" s="9" t="s">
        <v>156</v>
      </c>
      <c r="DR1238" s="9" t="s">
        <v>157</v>
      </c>
      <c r="DS1238" s="9" t="s">
        <v>137</v>
      </c>
      <c r="DT1238" s="9" t="s">
        <v>181</v>
      </c>
      <c r="DU1238" s="9" t="s">
        <v>158</v>
      </c>
      <c r="DV1238" s="9" t="str">
        <f>VLOOKUP(DU1238,Metadata!$B$2:$C$7,2,FALSE)</f>
        <v>6+ years</v>
      </c>
    </row>
    <row r="1239" spans="1:126">
      <c r="A1239" s="13">
        <v>1238</v>
      </c>
      <c r="B1239" s="9" t="s">
        <v>135</v>
      </c>
      <c r="C1239" s="9" t="str">
        <f>VLOOKUP(B1239,Metadata!$M$2:$N$6,2,FALSE)</f>
        <v>Permanent Employee</v>
      </c>
      <c r="D1239" s="9" t="s">
        <v>159</v>
      </c>
      <c r="E1239" s="9" t="s">
        <v>137</v>
      </c>
      <c r="F1239" s="9" t="s">
        <v>138</v>
      </c>
      <c r="G1239" s="9" t="s">
        <v>172</v>
      </c>
      <c r="H1239" s="9" t="str">
        <f>IF(G1239="","",VLOOKUP(G1239,Metadata!$J$2:$K$22,2,FALSE))</f>
        <v>Porto Metropolitan Area</v>
      </c>
      <c r="I1239" s="9" t="s">
        <v>138</v>
      </c>
      <c r="J1239" s="9" t="str">
        <f>IF(I1239="","",VLOOKUP(I1239,Metadata!$P$2:$Q$43,2,FALSE))</f>
        <v>Europe</v>
      </c>
      <c r="K1239" s="9" t="str">
        <f t="shared" si="0"/>
        <v>Portugal</v>
      </c>
      <c r="L1239" s="9" t="s">
        <v>172</v>
      </c>
      <c r="M1239" s="9" t="str">
        <f>IF(L1239="","",VLOOKUP(L1239,Metadata!$J$2:$K$22,2,FALSE))</f>
        <v>Porto Metropolitan Area</v>
      </c>
      <c r="N1239" s="9" t="s">
        <v>141</v>
      </c>
      <c r="O1239" s="9" t="s">
        <v>137</v>
      </c>
      <c r="P1239" s="9" t="s">
        <v>142</v>
      </c>
      <c r="Q1239" s="10" t="str">
        <f t="shared" si="1"/>
        <v>Full Office Job</v>
      </c>
      <c r="R1239" s="10">
        <v>6</v>
      </c>
      <c r="S1239" s="9" t="s">
        <v>161</v>
      </c>
      <c r="T1239" s="9" t="s">
        <v>137</v>
      </c>
      <c r="U1239" s="9" t="str">
        <f>IF(S1239&lt;&gt;"",S1239,IF(T1239&lt;&gt;"",VLOOKUP(T1239,Metadata!$S$2:$T$228,2,FALSE),""))</f>
        <v>Full-Stack Developer</v>
      </c>
      <c r="V1239" s="9" t="s">
        <v>274</v>
      </c>
      <c r="W1239" s="9" t="s">
        <v>137</v>
      </c>
      <c r="X1239" s="9" t="s">
        <v>208</v>
      </c>
      <c r="Y1239" s="9" t="s">
        <v>137</v>
      </c>
      <c r="Z1239" s="9" t="s">
        <v>193</v>
      </c>
      <c r="AA1239" s="9" t="s">
        <v>165</v>
      </c>
      <c r="AB1239" s="9" t="s">
        <v>137</v>
      </c>
      <c r="AC1239" s="9"/>
      <c r="AD1239" s="9"/>
      <c r="AE1239" s="9" t="s">
        <v>194</v>
      </c>
      <c r="AF1239" s="9"/>
      <c r="AG1239" s="9"/>
      <c r="AH1239" s="9"/>
      <c r="AI1239" s="9"/>
      <c r="AJ1239" s="9" t="s">
        <v>185</v>
      </c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198</v>
      </c>
      <c r="BL1239" s="9" t="s">
        <v>199</v>
      </c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10"/>
      <c r="CB1239" s="10" t="str">
        <f t="shared" si="5"/>
        <v/>
      </c>
      <c r="CC1239" s="10"/>
      <c r="CD1239" s="9" t="str">
        <f t="shared" si="2"/>
        <v/>
      </c>
      <c r="CE1239" s="9" t="s">
        <v>168</v>
      </c>
      <c r="CF1239" s="9" t="s">
        <v>220</v>
      </c>
      <c r="CG1239" s="9">
        <f>IF(CF1239="","",VLOOKUP(CF1239,Metadata!$D$2:$H$20,2,FALSE))</f>
        <v>27500</v>
      </c>
      <c r="CH1239" s="9">
        <f>IF(CF1239="","",VLOOKUP(CF1239,Metadata!$D$2:$H$20,4,FALSE))</f>
        <v>25000</v>
      </c>
      <c r="CI1239" s="9">
        <f>IF(CF1239="","",VLOOKUP(CF1239,Metadata!$D$2:$H$20,5,FALSE))</f>
        <v>30000</v>
      </c>
      <c r="CJ1239" s="9">
        <f t="shared" si="3"/>
        <v>27500</v>
      </c>
      <c r="CK1239" s="9" t="s">
        <v>189</v>
      </c>
      <c r="CL1239" s="10">
        <v>5</v>
      </c>
      <c r="CM1239" s="10">
        <v>2</v>
      </c>
      <c r="CN1239" s="10">
        <v>6</v>
      </c>
      <c r="CO1239" s="10">
        <v>6</v>
      </c>
      <c r="CP1239" s="10">
        <v>6</v>
      </c>
      <c r="CQ1239" s="10">
        <v>7</v>
      </c>
      <c r="CR1239" s="10">
        <v>5</v>
      </c>
      <c r="CS1239" s="10">
        <v>6</v>
      </c>
      <c r="CT1239" s="10">
        <v>7</v>
      </c>
      <c r="CU1239" s="10">
        <v>7</v>
      </c>
      <c r="CV1239" s="10">
        <v>7</v>
      </c>
      <c r="CW1239" s="10">
        <v>4</v>
      </c>
      <c r="CX1239" s="10">
        <v>4</v>
      </c>
      <c r="CY1239" s="10">
        <v>6</v>
      </c>
      <c r="CZ1239" s="10">
        <v>6</v>
      </c>
      <c r="DA1239" s="10">
        <v>7</v>
      </c>
      <c r="DB1239" s="10">
        <v>5</v>
      </c>
      <c r="DC1239" s="10">
        <v>7</v>
      </c>
      <c r="DD1239" s="10">
        <v>4</v>
      </c>
      <c r="DE1239" s="10">
        <v>7</v>
      </c>
      <c r="DF1239" s="10">
        <v>6</v>
      </c>
      <c r="DG1239" s="10">
        <v>7</v>
      </c>
      <c r="DH1239" s="10">
        <v>6</v>
      </c>
      <c r="DI1239" s="10">
        <v>6</v>
      </c>
      <c r="DJ1239" s="10">
        <v>3</v>
      </c>
      <c r="DK1239" s="10">
        <v>5</v>
      </c>
      <c r="DL1239" s="10">
        <v>5</v>
      </c>
      <c r="DM1239" s="9" t="s">
        <v>154</v>
      </c>
      <c r="DN1239" s="10">
        <v>1991</v>
      </c>
      <c r="DO1239" s="9">
        <f t="shared" si="4"/>
        <v>30</v>
      </c>
      <c r="DP1239" s="9" t="s">
        <v>222</v>
      </c>
      <c r="DQ1239" s="9" t="s">
        <v>156</v>
      </c>
      <c r="DR1239" s="9" t="s">
        <v>157</v>
      </c>
      <c r="DS1239" s="9" t="s">
        <v>137</v>
      </c>
      <c r="DT1239" s="9" t="s">
        <v>181</v>
      </c>
      <c r="DU1239" s="9" t="s">
        <v>203</v>
      </c>
      <c r="DV1239" s="9" t="str">
        <f>VLOOKUP(DU1239,Metadata!$B$2:$C$7,2,FALSE)</f>
        <v>6+ years</v>
      </c>
    </row>
    <row r="1240" spans="1:126">
      <c r="A1240" s="13">
        <v>1239</v>
      </c>
      <c r="B1240" s="9" t="s">
        <v>135</v>
      </c>
      <c r="C1240" s="9" t="str">
        <f>VLOOKUP(B1240,Metadata!$M$2:$N$6,2,FALSE)</f>
        <v>Permanent Employee</v>
      </c>
      <c r="D1240" s="9" t="s">
        <v>159</v>
      </c>
      <c r="E1240" s="9" t="s">
        <v>137</v>
      </c>
      <c r="F1240" s="9" t="s">
        <v>138</v>
      </c>
      <c r="G1240" s="9" t="s">
        <v>283</v>
      </c>
      <c r="H1240" s="9" t="str">
        <f>IF(G1240="","",VLOOKUP(G1240,Metadata!$J$2:$K$22,2,FALSE))</f>
        <v>Lisbon Metropolitan Area</v>
      </c>
      <c r="I1240" s="9" t="s">
        <v>138</v>
      </c>
      <c r="J1240" s="9" t="str">
        <f>IF(I1240="","",VLOOKUP(I1240,Metadata!$P$2:$Q$43,2,FALSE))</f>
        <v>Europe</v>
      </c>
      <c r="K1240" s="9" t="str">
        <f t="shared" si="0"/>
        <v>Portugal</v>
      </c>
      <c r="L1240" s="9" t="s">
        <v>140</v>
      </c>
      <c r="M1240" s="9" t="str">
        <f>IF(L1240="","",VLOOKUP(L1240,Metadata!$J$2:$K$22,2,FALSE))</f>
        <v>Lisbon Metropolitan Area</v>
      </c>
      <c r="N1240" s="9" t="s">
        <v>214</v>
      </c>
      <c r="O1240" s="9" t="s">
        <v>136</v>
      </c>
      <c r="P1240" s="9" t="s">
        <v>142</v>
      </c>
      <c r="Q1240" s="10" t="str">
        <f t="shared" si="1"/>
        <v>Full Office Job</v>
      </c>
      <c r="R1240" s="10">
        <v>7</v>
      </c>
      <c r="S1240" s="9" t="s">
        <v>266</v>
      </c>
      <c r="T1240" s="9" t="s">
        <v>137</v>
      </c>
      <c r="U1240" s="9" t="str">
        <f>IF(S1240&lt;&gt;"",S1240,IF(T1240&lt;&gt;"",VLOOKUP(T1240,Metadata!$S$2:$T$228,2,FALSE),""))</f>
        <v>Data Scientist/Data Engineer</v>
      </c>
      <c r="V1240" s="9" t="s">
        <v>207</v>
      </c>
      <c r="W1240" s="9" t="s">
        <v>137</v>
      </c>
      <c r="X1240" s="9" t="s">
        <v>208</v>
      </c>
      <c r="Y1240" s="9" t="s">
        <v>137</v>
      </c>
      <c r="Z1240" s="9" t="s">
        <v>224</v>
      </c>
      <c r="AA1240" s="9" t="s">
        <v>137</v>
      </c>
      <c r="AB1240" s="9" t="s">
        <v>137</v>
      </c>
      <c r="AC1240" s="9" t="s">
        <v>147</v>
      </c>
      <c r="AD1240" s="9"/>
      <c r="AE1240" s="9"/>
      <c r="AF1240" s="9" t="s">
        <v>243</v>
      </c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 t="s">
        <v>267</v>
      </c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 t="s">
        <v>593</v>
      </c>
      <c r="CA1240" s="10"/>
      <c r="CB1240" s="10" t="str">
        <f t="shared" si="5"/>
        <v/>
      </c>
      <c r="CC1240" s="10"/>
      <c r="CD1240" s="9" t="str">
        <f t="shared" si="2"/>
        <v/>
      </c>
      <c r="CE1240" s="9" t="s">
        <v>232</v>
      </c>
      <c r="CF1240" s="9" t="s">
        <v>169</v>
      </c>
      <c r="CG1240" s="9">
        <f>IF(CF1240="","",VLOOKUP(CF1240,Metadata!$D$2:$H$20,2,FALSE))</f>
        <v>12500</v>
      </c>
      <c r="CH1240" s="9">
        <f>IF(CF1240="","",VLOOKUP(CF1240,Metadata!$D$2:$H$20,4,FALSE))</f>
        <v>0</v>
      </c>
      <c r="CI1240" s="9">
        <f>IF(CF1240="","",VLOOKUP(CF1240,Metadata!$D$2:$H$20,5,FALSE))</f>
        <v>15000</v>
      </c>
      <c r="CJ1240" s="9">
        <f t="shared" si="3"/>
        <v>12500</v>
      </c>
      <c r="CK1240" s="9" t="s">
        <v>153</v>
      </c>
      <c r="CL1240" s="10">
        <v>5</v>
      </c>
      <c r="CM1240" s="10">
        <v>2</v>
      </c>
      <c r="CN1240" s="10">
        <v>7</v>
      </c>
      <c r="CO1240" s="10">
        <v>7</v>
      </c>
      <c r="CP1240" s="10">
        <v>7</v>
      </c>
      <c r="CQ1240" s="10">
        <v>7</v>
      </c>
      <c r="CR1240" s="10">
        <v>7</v>
      </c>
      <c r="CS1240" s="10">
        <v>7</v>
      </c>
      <c r="CT1240" s="10">
        <v>7</v>
      </c>
      <c r="CU1240" s="10">
        <v>5</v>
      </c>
      <c r="CV1240" s="10">
        <v>7</v>
      </c>
      <c r="CW1240" s="10">
        <v>7</v>
      </c>
      <c r="CX1240" s="10">
        <v>7</v>
      </c>
      <c r="CY1240" s="10">
        <v>7</v>
      </c>
      <c r="CZ1240" s="10">
        <v>7</v>
      </c>
      <c r="DA1240" s="10">
        <v>7</v>
      </c>
      <c r="DB1240" s="10">
        <v>7</v>
      </c>
      <c r="DC1240" s="10">
        <v>7</v>
      </c>
      <c r="DD1240" s="10">
        <v>5</v>
      </c>
      <c r="DE1240" s="10">
        <v>7</v>
      </c>
      <c r="DF1240" s="10">
        <v>7</v>
      </c>
      <c r="DG1240" s="10">
        <v>7</v>
      </c>
      <c r="DH1240" s="10">
        <v>3</v>
      </c>
      <c r="DI1240" s="10">
        <v>7</v>
      </c>
      <c r="DJ1240" s="10">
        <v>4</v>
      </c>
      <c r="DK1240" s="10">
        <v>7</v>
      </c>
      <c r="DL1240" s="10">
        <v>7</v>
      </c>
      <c r="DM1240" s="9" t="s">
        <v>154</v>
      </c>
      <c r="DN1240" s="10">
        <v>1995</v>
      </c>
      <c r="DO1240" s="9">
        <f t="shared" si="4"/>
        <v>26</v>
      </c>
      <c r="DP1240" s="9" t="s">
        <v>222</v>
      </c>
      <c r="DQ1240" s="9" t="s">
        <v>227</v>
      </c>
      <c r="DR1240" s="9" t="s">
        <v>157</v>
      </c>
      <c r="DS1240" s="9" t="s">
        <v>137</v>
      </c>
      <c r="DT1240" s="9" t="s">
        <v>181</v>
      </c>
      <c r="DU1240" s="9" t="s">
        <v>233</v>
      </c>
      <c r="DV1240" s="9" t="str">
        <f>VLOOKUP(DU1240,Metadata!$B$2:$C$7,2,FALSE)</f>
        <v>0 - 3 years</v>
      </c>
    </row>
    <row r="1241" spans="1:126">
      <c r="A1241" s="13">
        <v>1240</v>
      </c>
      <c r="B1241" s="9" t="s">
        <v>135</v>
      </c>
      <c r="C1241" s="9" t="str">
        <f>VLOOKUP(B1241,Metadata!$M$2:$N$6,2,FALSE)</f>
        <v>Permanent Employee</v>
      </c>
      <c r="D1241" s="9" t="s">
        <v>159</v>
      </c>
      <c r="E1241" s="9" t="s">
        <v>137</v>
      </c>
      <c r="F1241" s="9" t="s">
        <v>138</v>
      </c>
      <c r="G1241" s="9" t="s">
        <v>283</v>
      </c>
      <c r="H1241" s="9" t="str">
        <f>IF(G1241="","",VLOOKUP(G1241,Metadata!$J$2:$K$22,2,FALSE))</f>
        <v>Lisbon Metropolitan Area</v>
      </c>
      <c r="I1241" s="9" t="s">
        <v>138</v>
      </c>
      <c r="J1241" s="9" t="str">
        <f>IF(I1241="","",VLOOKUP(I1241,Metadata!$P$2:$Q$43,2,FALSE))</f>
        <v>Europe</v>
      </c>
      <c r="K1241" s="9" t="str">
        <f t="shared" si="0"/>
        <v>Portugal</v>
      </c>
      <c r="L1241" s="9" t="s">
        <v>140</v>
      </c>
      <c r="M1241" s="9" t="str">
        <f>IF(L1241="","",VLOOKUP(L1241,Metadata!$J$2:$K$22,2,FALSE))</f>
        <v>Lisbon Metropolitan Area</v>
      </c>
      <c r="N1241" s="9" t="s">
        <v>141</v>
      </c>
      <c r="O1241" s="9" t="s">
        <v>137</v>
      </c>
      <c r="P1241" s="9" t="s">
        <v>142</v>
      </c>
      <c r="Q1241" s="10" t="str">
        <f t="shared" si="1"/>
        <v>Full Office Job</v>
      </c>
      <c r="R1241" s="10">
        <v>5</v>
      </c>
      <c r="S1241" s="9" t="s">
        <v>332</v>
      </c>
      <c r="T1241" s="9" t="s">
        <v>137</v>
      </c>
      <c r="U1241" s="9" t="str">
        <f>IF(S1241&lt;&gt;"",S1241,IF(T1241&lt;&gt;"",VLOOKUP(T1241,Metadata!$S$2:$T$228,2,FALSE),""))</f>
        <v>UX/UI Designer</v>
      </c>
      <c r="V1241" s="9" t="s">
        <v>256</v>
      </c>
      <c r="W1241" s="9" t="s">
        <v>137</v>
      </c>
      <c r="X1241" s="9" t="s">
        <v>175</v>
      </c>
      <c r="Y1241" s="9" t="s">
        <v>137</v>
      </c>
      <c r="Z1241" s="9" t="s">
        <v>262</v>
      </c>
      <c r="AA1241" s="9" t="s">
        <v>137</v>
      </c>
      <c r="AB1241" s="9" t="s">
        <v>137</v>
      </c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 t="s">
        <v>150</v>
      </c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 t="s">
        <v>150</v>
      </c>
      <c r="BZ1241" s="9" t="s">
        <v>137</v>
      </c>
      <c r="CA1241" s="10"/>
      <c r="CB1241" s="10" t="str">
        <f t="shared" si="5"/>
        <v/>
      </c>
      <c r="CC1241" s="10"/>
      <c r="CD1241" s="9" t="str">
        <f t="shared" si="2"/>
        <v/>
      </c>
      <c r="CE1241" s="9" t="s">
        <v>168</v>
      </c>
      <c r="CF1241" s="9" t="s">
        <v>225</v>
      </c>
      <c r="CG1241" s="9">
        <f>IF(CF1241="","",VLOOKUP(CF1241,Metadata!$D$2:$H$20,2,FALSE))</f>
        <v>22500</v>
      </c>
      <c r="CH1241" s="9">
        <f>IF(CF1241="","",VLOOKUP(CF1241,Metadata!$D$2:$H$20,4,FALSE))</f>
        <v>20000</v>
      </c>
      <c r="CI1241" s="9">
        <f>IF(CF1241="","",VLOOKUP(CF1241,Metadata!$D$2:$H$20,5,FALSE))</f>
        <v>25000</v>
      </c>
      <c r="CJ1241" s="9">
        <f t="shared" si="3"/>
        <v>22500</v>
      </c>
      <c r="CK1241" s="9" t="s">
        <v>221</v>
      </c>
      <c r="CL1241" s="10">
        <v>5</v>
      </c>
      <c r="CM1241" s="10">
        <v>4</v>
      </c>
      <c r="CN1241" s="10">
        <v>7</v>
      </c>
      <c r="CO1241" s="10">
        <v>7</v>
      </c>
      <c r="CP1241" s="10">
        <v>7</v>
      </c>
      <c r="CQ1241" s="10">
        <v>7</v>
      </c>
      <c r="CR1241" s="10">
        <v>6</v>
      </c>
      <c r="CS1241" s="10">
        <v>7</v>
      </c>
      <c r="CT1241" s="10">
        <v>6</v>
      </c>
      <c r="CU1241" s="10">
        <v>3</v>
      </c>
      <c r="CV1241" s="10">
        <v>5</v>
      </c>
      <c r="CW1241" s="10">
        <v>3</v>
      </c>
      <c r="CX1241" s="10">
        <v>5</v>
      </c>
      <c r="CY1241" s="10">
        <v>6</v>
      </c>
      <c r="CZ1241" s="10">
        <v>5</v>
      </c>
      <c r="DA1241" s="10">
        <v>4</v>
      </c>
      <c r="DB1241" s="10">
        <v>4</v>
      </c>
      <c r="DC1241" s="10">
        <v>7</v>
      </c>
      <c r="DD1241" s="10">
        <v>4</v>
      </c>
      <c r="DE1241" s="10">
        <v>5</v>
      </c>
      <c r="DF1241" s="10">
        <v>7</v>
      </c>
      <c r="DG1241" s="10">
        <v>5</v>
      </c>
      <c r="DH1241" s="10">
        <v>5</v>
      </c>
      <c r="DI1241" s="10">
        <v>7</v>
      </c>
      <c r="DJ1241" s="10">
        <v>3</v>
      </c>
      <c r="DK1241" s="10">
        <v>3</v>
      </c>
      <c r="DL1241" s="10">
        <v>3</v>
      </c>
      <c r="DM1241" s="9" t="s">
        <v>154</v>
      </c>
      <c r="DN1241" s="10">
        <v>1995</v>
      </c>
      <c r="DO1241" s="9">
        <f t="shared" si="4"/>
        <v>26</v>
      </c>
      <c r="DP1241" s="9" t="s">
        <v>222</v>
      </c>
      <c r="DQ1241" s="9" t="s">
        <v>156</v>
      </c>
      <c r="DR1241" s="9" t="s">
        <v>157</v>
      </c>
      <c r="DS1241" s="9" t="s">
        <v>137</v>
      </c>
      <c r="DT1241" s="9" t="s">
        <v>181</v>
      </c>
      <c r="DU1241" s="9" t="s">
        <v>168</v>
      </c>
      <c r="DV1241" s="9" t="str">
        <f>VLOOKUP(DU1241,Metadata!$B$2:$C$7,2,FALSE)</f>
        <v>0 - 3 years</v>
      </c>
    </row>
    <row r="1242" spans="1:126">
      <c r="A1242" s="13">
        <v>1241</v>
      </c>
      <c r="B1242" s="9" t="s">
        <v>135</v>
      </c>
      <c r="C1242" s="9" t="str">
        <f>VLOOKUP(B1242,Metadata!$M$2:$N$6,2,FALSE)</f>
        <v>Permanent Employee</v>
      </c>
      <c r="D1242" s="9" t="s">
        <v>159</v>
      </c>
      <c r="E1242" s="9" t="s">
        <v>137</v>
      </c>
      <c r="F1242" s="9" t="s">
        <v>138</v>
      </c>
      <c r="G1242" s="9" t="s">
        <v>291</v>
      </c>
      <c r="H1242" s="9" t="str">
        <f>IF(G1242="","",VLOOKUP(G1242,Metadata!$J$2:$K$22,2,FALSE))</f>
        <v>Centre</v>
      </c>
      <c r="I1242" s="9" t="s">
        <v>138</v>
      </c>
      <c r="J1242" s="9" t="str">
        <f>IF(I1242="","",VLOOKUP(I1242,Metadata!$P$2:$Q$43,2,FALSE))</f>
        <v>Europe</v>
      </c>
      <c r="K1242" s="9" t="str">
        <f t="shared" si="0"/>
        <v>Portugal</v>
      </c>
      <c r="L1242" s="9" t="s">
        <v>140</v>
      </c>
      <c r="M1242" s="9" t="str">
        <f>IF(L1242="","",VLOOKUP(L1242,Metadata!$J$2:$K$22,2,FALSE))</f>
        <v>Lisbon Metropolitan Area</v>
      </c>
      <c r="N1242" s="9" t="s">
        <v>141</v>
      </c>
      <c r="O1242" s="9" t="s">
        <v>137</v>
      </c>
      <c r="P1242" s="9" t="s">
        <v>142</v>
      </c>
      <c r="Q1242" s="10" t="str">
        <f t="shared" si="1"/>
        <v>Full Office Job</v>
      </c>
      <c r="R1242" s="10">
        <v>7</v>
      </c>
      <c r="S1242" s="9" t="s">
        <v>216</v>
      </c>
      <c r="T1242" s="9" t="s">
        <v>137</v>
      </c>
      <c r="U1242" s="9" t="str">
        <f>IF(S1242&lt;&gt;"",S1242,IF(T1242&lt;&gt;"",VLOOKUP(T1242,Metadata!$S$2:$T$228,2,FALSE),""))</f>
        <v>Front-End Developer</v>
      </c>
      <c r="V1242" s="9" t="s">
        <v>276</v>
      </c>
      <c r="W1242" s="9" t="s">
        <v>137</v>
      </c>
      <c r="X1242" s="9" t="s">
        <v>208</v>
      </c>
      <c r="Y1242" s="9" t="s">
        <v>137</v>
      </c>
      <c r="Z1242" s="9" t="s">
        <v>224</v>
      </c>
      <c r="AA1242" s="9" t="s">
        <v>165</v>
      </c>
      <c r="AB1242" s="9" t="s">
        <v>137</v>
      </c>
      <c r="AC1242" s="9"/>
      <c r="AD1242" s="9"/>
      <c r="AE1242" s="9"/>
      <c r="AF1242" s="9"/>
      <c r="AG1242" s="9"/>
      <c r="AH1242" s="9"/>
      <c r="AI1242" s="9"/>
      <c r="AJ1242" s="9" t="s">
        <v>185</v>
      </c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 t="s">
        <v>178</v>
      </c>
      <c r="BB1242" s="9"/>
      <c r="BC1242" s="9"/>
      <c r="BD1242" s="9"/>
      <c r="BE1242" s="9"/>
      <c r="BF1242" s="9"/>
      <c r="BG1242" s="9"/>
      <c r="BH1242" s="9"/>
      <c r="BI1242" s="9"/>
      <c r="BJ1242" s="9" t="s">
        <v>167</v>
      </c>
      <c r="BK1242" s="9"/>
      <c r="BL1242" s="9" t="s">
        <v>199</v>
      </c>
      <c r="BM1242" s="9"/>
      <c r="BN1242" s="9" t="s">
        <v>186</v>
      </c>
      <c r="BO1242" s="9"/>
      <c r="BP1242" s="9"/>
      <c r="BQ1242" s="9"/>
      <c r="BR1242" s="9" t="s">
        <v>247</v>
      </c>
      <c r="BS1242" s="9"/>
      <c r="BT1242" s="9"/>
      <c r="BU1242" s="9"/>
      <c r="BV1242" s="9"/>
      <c r="BW1242" s="9"/>
      <c r="BX1242" s="9"/>
      <c r="BY1242" s="9"/>
      <c r="BZ1242" s="9"/>
      <c r="CA1242" s="10"/>
      <c r="CB1242" s="10" t="str">
        <f t="shared" si="5"/>
        <v/>
      </c>
      <c r="CC1242" s="10"/>
      <c r="CD1242" s="9" t="str">
        <f t="shared" si="2"/>
        <v/>
      </c>
      <c r="CE1242" s="9" t="s">
        <v>168</v>
      </c>
      <c r="CF1242" s="9" t="s">
        <v>188</v>
      </c>
      <c r="CG1242" s="9">
        <f>IF(CF1242="","",VLOOKUP(CF1242,Metadata!$D$2:$H$20,2,FALSE))</f>
        <v>17500</v>
      </c>
      <c r="CH1242" s="9">
        <f>IF(CF1242="","",VLOOKUP(CF1242,Metadata!$D$2:$H$20,4,FALSE))</f>
        <v>15000</v>
      </c>
      <c r="CI1242" s="9">
        <f>IF(CF1242="","",VLOOKUP(CF1242,Metadata!$D$2:$H$20,5,FALSE))</f>
        <v>20000</v>
      </c>
      <c r="CJ1242" s="9">
        <f t="shared" si="3"/>
        <v>17500</v>
      </c>
      <c r="CK1242" s="9" t="s">
        <v>366</v>
      </c>
      <c r="CL1242" s="10">
        <v>4</v>
      </c>
      <c r="CM1242" s="10">
        <v>4</v>
      </c>
      <c r="CN1242" s="10">
        <v>7</v>
      </c>
      <c r="CO1242" s="10">
        <v>7</v>
      </c>
      <c r="CP1242" s="10">
        <v>7</v>
      </c>
      <c r="CQ1242" s="10">
        <v>5</v>
      </c>
      <c r="CR1242" s="10">
        <v>5</v>
      </c>
      <c r="CS1242" s="10">
        <v>6</v>
      </c>
      <c r="CT1242" s="10">
        <v>5</v>
      </c>
      <c r="CU1242" s="10">
        <v>5</v>
      </c>
      <c r="CV1242" s="10">
        <v>5</v>
      </c>
      <c r="CW1242" s="10">
        <v>5</v>
      </c>
      <c r="CX1242" s="10">
        <v>5</v>
      </c>
      <c r="CY1242" s="10">
        <v>5</v>
      </c>
      <c r="CZ1242" s="10">
        <v>4</v>
      </c>
      <c r="DA1242" s="10">
        <v>4</v>
      </c>
      <c r="DB1242" s="10">
        <v>3</v>
      </c>
      <c r="DC1242" s="10">
        <v>6</v>
      </c>
      <c r="DD1242" s="10">
        <v>6</v>
      </c>
      <c r="DE1242" s="10">
        <v>6</v>
      </c>
      <c r="DF1242" s="10">
        <v>4</v>
      </c>
      <c r="DG1242" s="10">
        <v>6</v>
      </c>
      <c r="DH1242" s="10">
        <v>4</v>
      </c>
      <c r="DI1242" s="10">
        <v>7</v>
      </c>
      <c r="DJ1242" s="10">
        <v>6</v>
      </c>
      <c r="DK1242" s="10">
        <v>4</v>
      </c>
      <c r="DL1242" s="10">
        <v>6</v>
      </c>
      <c r="DM1242" s="9" t="s">
        <v>154</v>
      </c>
      <c r="DN1242" s="10">
        <v>1988</v>
      </c>
      <c r="DO1242" s="9">
        <f t="shared" si="4"/>
        <v>33</v>
      </c>
      <c r="DP1242" s="9" t="s">
        <v>155</v>
      </c>
      <c r="DQ1242" s="9" t="s">
        <v>156</v>
      </c>
      <c r="DR1242" s="9" t="s">
        <v>342</v>
      </c>
      <c r="DS1242" s="9" t="s">
        <v>137</v>
      </c>
      <c r="DT1242" s="9" t="s">
        <v>181</v>
      </c>
      <c r="DU1242" s="9" t="s">
        <v>223</v>
      </c>
      <c r="DV1242" s="9" t="str">
        <f>VLOOKUP(DU1242,Metadata!$B$2:$C$7,2,FALSE)</f>
        <v>3 - 6 years</v>
      </c>
    </row>
    <row r="1243" spans="1:126">
      <c r="A1243" s="13">
        <v>1242</v>
      </c>
      <c r="B1243" s="9" t="s">
        <v>326</v>
      </c>
      <c r="C1243" s="9" t="str">
        <f>VLOOKUP(B1243,Metadata!$M$2:$N$6,2,FALSE)</f>
        <v>Permanent Employee</v>
      </c>
      <c r="D1243" s="9" t="s">
        <v>136</v>
      </c>
      <c r="E1243" s="9" t="s">
        <v>137</v>
      </c>
      <c r="F1243" s="9" t="s">
        <v>138</v>
      </c>
      <c r="G1243" s="9" t="s">
        <v>334</v>
      </c>
      <c r="H1243" s="9" t="str">
        <f>IF(G1243="","",VLOOKUP(G1243,Metadata!$J$2:$K$22,2,FALSE))</f>
        <v>North</v>
      </c>
      <c r="I1243" s="9" t="s">
        <v>138</v>
      </c>
      <c r="J1243" s="9" t="str">
        <f>IF(I1243="","",VLOOKUP(I1243,Metadata!$P$2:$Q$43,2,FALSE))</f>
        <v>Europe</v>
      </c>
      <c r="K1243" s="9" t="str">
        <f t="shared" si="0"/>
        <v>Portugal</v>
      </c>
      <c r="L1243" s="9" t="s">
        <v>334</v>
      </c>
      <c r="M1243" s="9" t="str">
        <f>IF(L1243="","",VLOOKUP(L1243,Metadata!$J$2:$K$22,2,FALSE))</f>
        <v>North</v>
      </c>
      <c r="N1243" s="9" t="s">
        <v>214</v>
      </c>
      <c r="O1243" s="9" t="s">
        <v>215</v>
      </c>
      <c r="P1243" s="9" t="s">
        <v>142</v>
      </c>
      <c r="Q1243" s="10" t="str">
        <f t="shared" si="1"/>
        <v>Full Office Job</v>
      </c>
      <c r="R1243" s="10">
        <v>4</v>
      </c>
      <c r="S1243" s="9" t="s">
        <v>332</v>
      </c>
      <c r="T1243" s="9" t="s">
        <v>137</v>
      </c>
      <c r="U1243" s="9" t="str">
        <f>IF(S1243&lt;&gt;"",S1243,IF(T1243&lt;&gt;"",VLOOKUP(T1243,Metadata!$S$2:$T$228,2,FALSE),""))</f>
        <v>UX/UI Designer</v>
      </c>
      <c r="V1243" s="9" t="s">
        <v>264</v>
      </c>
      <c r="W1243" s="9" t="s">
        <v>137</v>
      </c>
      <c r="X1243" s="9" t="s">
        <v>145</v>
      </c>
      <c r="Y1243" s="9" t="s">
        <v>137</v>
      </c>
      <c r="Z1243" s="9" t="s">
        <v>164</v>
      </c>
      <c r="AA1243" s="9" t="s">
        <v>165</v>
      </c>
      <c r="AB1243" s="9" t="s">
        <v>137</v>
      </c>
      <c r="AC1243" s="9"/>
      <c r="AD1243" s="9" t="s">
        <v>148</v>
      </c>
      <c r="AE1243" s="9"/>
      <c r="AF1243" s="9"/>
      <c r="AG1243" s="9" t="s">
        <v>166</v>
      </c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 t="s">
        <v>178</v>
      </c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 t="s">
        <v>186</v>
      </c>
      <c r="BO1243" s="9"/>
      <c r="BP1243" s="9"/>
      <c r="BQ1243" s="9"/>
      <c r="BR1243" s="9"/>
      <c r="BS1243" s="9" t="s">
        <v>200</v>
      </c>
      <c r="BT1243" s="9"/>
      <c r="BU1243" s="9"/>
      <c r="BV1243" s="9"/>
      <c r="BW1243" s="9"/>
      <c r="BX1243" s="9"/>
      <c r="BY1243" s="9"/>
      <c r="BZ1243" s="9"/>
      <c r="CA1243" s="10"/>
      <c r="CB1243" s="10" t="str">
        <f t="shared" si="5"/>
        <v/>
      </c>
      <c r="CC1243" s="10"/>
      <c r="CD1243" s="9" t="str">
        <f t="shared" si="2"/>
        <v/>
      </c>
      <c r="CE1243" s="9" t="s">
        <v>168</v>
      </c>
      <c r="CF1243" s="9" t="s">
        <v>169</v>
      </c>
      <c r="CG1243" s="9">
        <f>IF(CF1243="","",VLOOKUP(CF1243,Metadata!$D$2:$H$20,2,FALSE))</f>
        <v>12500</v>
      </c>
      <c r="CH1243" s="9">
        <f>IF(CF1243="","",VLOOKUP(CF1243,Metadata!$D$2:$H$20,4,FALSE))</f>
        <v>0</v>
      </c>
      <c r="CI1243" s="9">
        <f>IF(CF1243="","",VLOOKUP(CF1243,Metadata!$D$2:$H$20,5,FALSE))</f>
        <v>15000</v>
      </c>
      <c r="CJ1243" s="9">
        <f t="shared" si="3"/>
        <v>12500</v>
      </c>
      <c r="CK1243" s="9" t="s">
        <v>153</v>
      </c>
      <c r="CL1243" s="10">
        <v>4</v>
      </c>
      <c r="CM1243" s="10">
        <v>5</v>
      </c>
      <c r="CN1243" s="10">
        <v>4</v>
      </c>
      <c r="CO1243" s="10">
        <v>5</v>
      </c>
      <c r="CP1243" s="10">
        <v>6</v>
      </c>
      <c r="CQ1243" s="10">
        <v>6</v>
      </c>
      <c r="CR1243" s="10">
        <v>4</v>
      </c>
      <c r="CS1243" s="10">
        <v>4</v>
      </c>
      <c r="CT1243" s="10">
        <v>5</v>
      </c>
      <c r="CU1243" s="10">
        <v>3</v>
      </c>
      <c r="CV1243" s="10">
        <v>5</v>
      </c>
      <c r="CW1243" s="10">
        <v>5</v>
      </c>
      <c r="CX1243" s="10">
        <v>4</v>
      </c>
      <c r="CY1243" s="10">
        <v>5</v>
      </c>
      <c r="CZ1243" s="10">
        <v>5</v>
      </c>
      <c r="DA1243" s="10">
        <v>1</v>
      </c>
      <c r="DB1243" s="10">
        <v>1</v>
      </c>
      <c r="DC1243" s="10">
        <v>1</v>
      </c>
      <c r="DD1243" s="10">
        <v>1</v>
      </c>
      <c r="DE1243" s="10">
        <v>5</v>
      </c>
      <c r="DF1243" s="10">
        <v>1</v>
      </c>
      <c r="DG1243" s="10">
        <v>1</v>
      </c>
      <c r="DH1243" s="10">
        <v>1</v>
      </c>
      <c r="DI1243" s="10">
        <v>7</v>
      </c>
      <c r="DJ1243" s="10">
        <v>4</v>
      </c>
      <c r="DK1243" s="10">
        <v>4</v>
      </c>
      <c r="DL1243" s="10">
        <v>4</v>
      </c>
      <c r="DM1243" s="9" t="s">
        <v>296</v>
      </c>
      <c r="DN1243" s="10">
        <v>1996</v>
      </c>
      <c r="DO1243" s="9">
        <f t="shared" si="4"/>
        <v>25</v>
      </c>
      <c r="DP1243" s="9" t="s">
        <v>155</v>
      </c>
      <c r="DQ1243" s="9" t="s">
        <v>202</v>
      </c>
      <c r="DR1243" s="9" t="s">
        <v>157</v>
      </c>
      <c r="DS1243" s="9" t="s">
        <v>137</v>
      </c>
      <c r="DT1243" s="9" t="s">
        <v>181</v>
      </c>
      <c r="DU1243" s="9" t="s">
        <v>168</v>
      </c>
      <c r="DV1243" s="9" t="str">
        <f>VLOOKUP(DU1243,Metadata!$B$2:$C$7,2,FALSE)</f>
        <v>0 - 3 years</v>
      </c>
    </row>
    <row r="1244" spans="1:126">
      <c r="A1244" s="13">
        <v>1243</v>
      </c>
      <c r="B1244" s="9" t="s">
        <v>135</v>
      </c>
      <c r="C1244" s="9" t="str">
        <f>VLOOKUP(B1244,Metadata!$M$2:$N$6,2,FALSE)</f>
        <v>Permanent Employee</v>
      </c>
      <c r="D1244" s="9" t="s">
        <v>159</v>
      </c>
      <c r="E1244" s="9" t="s">
        <v>137</v>
      </c>
      <c r="F1244" s="9" t="s">
        <v>138</v>
      </c>
      <c r="G1244" s="9" t="s">
        <v>140</v>
      </c>
      <c r="H1244" s="9" t="str">
        <f>IF(G1244="","",VLOOKUP(G1244,Metadata!$J$2:$K$22,2,FALSE))</f>
        <v>Lisbon Metropolitan Area</v>
      </c>
      <c r="I1244" s="9" t="s">
        <v>311</v>
      </c>
      <c r="J1244" s="9" t="str">
        <f>IF(I1244="","",VLOOKUP(I1244,Metadata!$P$2:$Q$43,2,FALSE))</f>
        <v>Europe</v>
      </c>
      <c r="K1244" s="9" t="str">
        <f t="shared" si="0"/>
        <v>International</v>
      </c>
      <c r="L1244" s="9" t="s">
        <v>137</v>
      </c>
      <c r="M1244" s="9" t="str">
        <f>IF(L1244="","",VLOOKUP(L1244,Metadata!$J$2:$K$22,2,FALSE))</f>
        <v/>
      </c>
      <c r="N1244" s="9" t="s">
        <v>214</v>
      </c>
      <c r="O1244" s="9" t="s">
        <v>259</v>
      </c>
      <c r="P1244" s="9" t="s">
        <v>191</v>
      </c>
      <c r="Q1244" s="10" t="str">
        <f t="shared" si="1"/>
        <v>Remote Job (full or flexible)</v>
      </c>
      <c r="R1244" s="10">
        <v>5</v>
      </c>
      <c r="S1244" s="9" t="s">
        <v>332</v>
      </c>
      <c r="T1244" s="9" t="s">
        <v>137</v>
      </c>
      <c r="U1244" s="9" t="str">
        <f>IF(S1244&lt;&gt;"",S1244,IF(T1244&lt;&gt;"",VLOOKUP(T1244,Metadata!$S$2:$T$228,2,FALSE),""))</f>
        <v>UX/UI Designer</v>
      </c>
      <c r="V1244" s="9" t="s">
        <v>137</v>
      </c>
      <c r="W1244" s="9" t="s">
        <v>241</v>
      </c>
      <c r="X1244" s="9" t="s">
        <v>137</v>
      </c>
      <c r="Y1244" s="9" t="s">
        <v>594</v>
      </c>
      <c r="Z1244" s="9" t="s">
        <v>146</v>
      </c>
      <c r="AA1244" s="9" t="s">
        <v>137</v>
      </c>
      <c r="AB1244" s="9" t="s">
        <v>137</v>
      </c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 t="s">
        <v>150</v>
      </c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 t="s">
        <v>150</v>
      </c>
      <c r="BZ1244" s="9" t="s">
        <v>137</v>
      </c>
      <c r="CA1244" s="10"/>
      <c r="CB1244" s="10" t="str">
        <f t="shared" si="5"/>
        <v/>
      </c>
      <c r="CC1244" s="10"/>
      <c r="CD1244" s="9" t="str">
        <f t="shared" si="2"/>
        <v/>
      </c>
      <c r="CE1244" s="9" t="s">
        <v>168</v>
      </c>
      <c r="CF1244" s="9" t="s">
        <v>152</v>
      </c>
      <c r="CG1244" s="9">
        <f>IF(CF1244="","",VLOOKUP(CF1244,Metadata!$D$2:$H$20,2,FALSE))</f>
        <v>32500</v>
      </c>
      <c r="CH1244" s="9">
        <f>IF(CF1244="","",VLOOKUP(CF1244,Metadata!$D$2:$H$20,4,FALSE))</f>
        <v>30000</v>
      </c>
      <c r="CI1244" s="9">
        <f>IF(CF1244="","",VLOOKUP(CF1244,Metadata!$D$2:$H$20,5,FALSE))</f>
        <v>35000</v>
      </c>
      <c r="CJ1244" s="9">
        <f t="shared" si="3"/>
        <v>32500</v>
      </c>
      <c r="CK1244" s="9" t="s">
        <v>201</v>
      </c>
      <c r="CL1244" s="10">
        <v>6</v>
      </c>
      <c r="CM1244" s="10">
        <v>1</v>
      </c>
      <c r="CN1244" s="10">
        <v>7</v>
      </c>
      <c r="CO1244" s="10">
        <v>7</v>
      </c>
      <c r="CP1244" s="10">
        <v>5</v>
      </c>
      <c r="CQ1244" s="10">
        <v>6</v>
      </c>
      <c r="CR1244" s="10">
        <v>7</v>
      </c>
      <c r="CS1244" s="10">
        <v>6</v>
      </c>
      <c r="CT1244" s="10">
        <v>7</v>
      </c>
      <c r="CU1244" s="10">
        <v>4</v>
      </c>
      <c r="CV1244" s="10">
        <v>4</v>
      </c>
      <c r="CW1244" s="10">
        <v>3</v>
      </c>
      <c r="CX1244" s="10">
        <v>7</v>
      </c>
      <c r="CY1244" s="10">
        <v>4</v>
      </c>
      <c r="CZ1244" s="10">
        <v>6</v>
      </c>
      <c r="DA1244" s="10">
        <v>6</v>
      </c>
      <c r="DB1244" s="10">
        <v>2</v>
      </c>
      <c r="DC1244" s="10">
        <v>7</v>
      </c>
      <c r="DD1244" s="10">
        <v>4</v>
      </c>
      <c r="DE1244" s="10">
        <v>7</v>
      </c>
      <c r="DF1244" s="10">
        <v>4</v>
      </c>
      <c r="DG1244" s="10">
        <v>7</v>
      </c>
      <c r="DH1244" s="10">
        <v>7</v>
      </c>
      <c r="DI1244" s="10">
        <v>7</v>
      </c>
      <c r="DJ1244" s="10">
        <v>2</v>
      </c>
      <c r="DK1244" s="10">
        <v>5</v>
      </c>
      <c r="DL1244" s="10">
        <v>7</v>
      </c>
      <c r="DM1244" s="9" t="s">
        <v>154</v>
      </c>
      <c r="DN1244" s="10">
        <v>1990</v>
      </c>
      <c r="DO1244" s="9">
        <f t="shared" si="4"/>
        <v>31</v>
      </c>
      <c r="DP1244" s="9" t="s">
        <v>222</v>
      </c>
      <c r="DQ1244" s="9" t="s">
        <v>210</v>
      </c>
      <c r="DR1244" s="9" t="s">
        <v>170</v>
      </c>
      <c r="DS1244" s="9" t="s">
        <v>137</v>
      </c>
      <c r="DT1244" s="9" t="s">
        <v>181</v>
      </c>
      <c r="DU1244" s="9" t="s">
        <v>203</v>
      </c>
      <c r="DV1244" s="9" t="str">
        <f>VLOOKUP(DU1244,Metadata!$B$2:$C$7,2,FALSE)</f>
        <v>6+ years</v>
      </c>
    </row>
    <row r="1245" spans="1:126">
      <c r="A1245" s="13">
        <v>1244</v>
      </c>
      <c r="B1245" s="9" t="s">
        <v>135</v>
      </c>
      <c r="C1245" s="9" t="str">
        <f>VLOOKUP(B1245,Metadata!$M$2:$N$6,2,FALSE)</f>
        <v>Permanent Employee</v>
      </c>
      <c r="D1245" s="9" t="s">
        <v>159</v>
      </c>
      <c r="E1245" s="9" t="s">
        <v>137</v>
      </c>
      <c r="F1245" s="9" t="s">
        <v>138</v>
      </c>
      <c r="G1245" s="9" t="s">
        <v>140</v>
      </c>
      <c r="H1245" s="9" t="str">
        <f>IF(G1245="","",VLOOKUP(G1245,Metadata!$J$2:$K$22,2,FALSE))</f>
        <v>Lisbon Metropolitan Area</v>
      </c>
      <c r="I1245" s="9" t="s">
        <v>292</v>
      </c>
      <c r="J1245" s="9" t="str">
        <f>IF(I1245="","",VLOOKUP(I1245,Metadata!$P$2:$Q$43,2,FALSE))</f>
        <v>North America</v>
      </c>
      <c r="K1245" s="9" t="str">
        <f t="shared" si="0"/>
        <v>International</v>
      </c>
      <c r="L1245" s="9" t="s">
        <v>137</v>
      </c>
      <c r="M1245" s="9" t="str">
        <f>IF(L1245="","",VLOOKUP(L1245,Metadata!$J$2:$K$22,2,FALSE))</f>
        <v/>
      </c>
      <c r="N1245" s="9" t="s">
        <v>141</v>
      </c>
      <c r="O1245" s="9" t="s">
        <v>137</v>
      </c>
      <c r="P1245" s="9" t="s">
        <v>142</v>
      </c>
      <c r="Q1245" s="10" t="str">
        <f t="shared" si="1"/>
        <v>Full Office Job</v>
      </c>
      <c r="R1245" s="10">
        <v>5</v>
      </c>
      <c r="S1245" s="9" t="s">
        <v>192</v>
      </c>
      <c r="T1245" s="9" t="s">
        <v>137</v>
      </c>
      <c r="U1245" s="9" t="str">
        <f>IF(S1245&lt;&gt;"",S1245,IF(T1245&lt;&gt;"",VLOOKUP(T1245,Metadata!$S$2:$T$228,2,FALSE),""))</f>
        <v>Back-End Developer</v>
      </c>
      <c r="V1245" s="9" t="s">
        <v>162</v>
      </c>
      <c r="W1245" s="9" t="s">
        <v>137</v>
      </c>
      <c r="X1245" s="9" t="s">
        <v>145</v>
      </c>
      <c r="Y1245" s="9" t="s">
        <v>137</v>
      </c>
      <c r="Z1245" s="9" t="s">
        <v>184</v>
      </c>
      <c r="AA1245" s="9" t="s">
        <v>165</v>
      </c>
      <c r="AB1245" s="9" t="s">
        <v>137</v>
      </c>
      <c r="AC1245" s="9" t="s">
        <v>147</v>
      </c>
      <c r="AD1245" s="9"/>
      <c r="AE1245" s="9" t="s">
        <v>194</v>
      </c>
      <c r="AF1245" s="9"/>
      <c r="AG1245" s="9"/>
      <c r="AH1245" s="9"/>
      <c r="AI1245" s="9"/>
      <c r="AJ1245" s="9"/>
      <c r="AK1245" s="9"/>
      <c r="AL1245" s="9"/>
      <c r="AM1245" s="9"/>
      <c r="AN1245" s="9" t="s">
        <v>195</v>
      </c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 t="s">
        <v>178</v>
      </c>
      <c r="BB1245" s="9"/>
      <c r="BC1245" s="9"/>
      <c r="BD1245" s="9"/>
      <c r="BE1245" s="9"/>
      <c r="BF1245" s="9"/>
      <c r="BG1245" s="9"/>
      <c r="BH1245" s="9"/>
      <c r="BI1245" s="9"/>
      <c r="BJ1245" s="9"/>
      <c r="BK1245" s="9" t="s">
        <v>198</v>
      </c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10"/>
      <c r="CB1245" s="10" t="str">
        <f t="shared" si="5"/>
        <v/>
      </c>
      <c r="CC1245" s="10"/>
      <c r="CD1245" s="9" t="str">
        <f t="shared" si="2"/>
        <v/>
      </c>
      <c r="CE1245" s="9" t="s">
        <v>232</v>
      </c>
      <c r="CF1245" s="9" t="s">
        <v>152</v>
      </c>
      <c r="CG1245" s="9">
        <f>IF(CF1245="","",VLOOKUP(CF1245,Metadata!$D$2:$H$20,2,FALSE))</f>
        <v>32500</v>
      </c>
      <c r="CH1245" s="9">
        <f>IF(CF1245="","",VLOOKUP(CF1245,Metadata!$D$2:$H$20,4,FALSE))</f>
        <v>30000</v>
      </c>
      <c r="CI1245" s="9">
        <f>IF(CF1245="","",VLOOKUP(CF1245,Metadata!$D$2:$H$20,5,FALSE))</f>
        <v>35000</v>
      </c>
      <c r="CJ1245" s="9">
        <f t="shared" si="3"/>
        <v>32500</v>
      </c>
      <c r="CK1245" s="9" t="s">
        <v>153</v>
      </c>
      <c r="CL1245" s="10">
        <v>3</v>
      </c>
      <c r="CM1245" s="10">
        <v>3</v>
      </c>
      <c r="CN1245" s="10">
        <v>5</v>
      </c>
      <c r="CO1245" s="10">
        <v>7</v>
      </c>
      <c r="CP1245" s="10">
        <v>5</v>
      </c>
      <c r="CQ1245" s="10">
        <v>4</v>
      </c>
      <c r="CR1245" s="10">
        <v>2</v>
      </c>
      <c r="CS1245" s="10">
        <v>5</v>
      </c>
      <c r="CT1245" s="10">
        <v>3</v>
      </c>
      <c r="CU1245" s="10">
        <v>2</v>
      </c>
      <c r="CV1245" s="10">
        <v>6</v>
      </c>
      <c r="CW1245" s="10">
        <v>2</v>
      </c>
      <c r="CX1245" s="10">
        <v>5</v>
      </c>
      <c r="CY1245" s="10">
        <v>1</v>
      </c>
      <c r="CZ1245" s="10">
        <v>3</v>
      </c>
      <c r="DA1245" s="10">
        <v>5</v>
      </c>
      <c r="DB1245" s="10">
        <v>5</v>
      </c>
      <c r="DC1245" s="10">
        <v>7</v>
      </c>
      <c r="DD1245" s="10">
        <v>4</v>
      </c>
      <c r="DE1245" s="10">
        <v>6</v>
      </c>
      <c r="DF1245" s="10">
        <v>6</v>
      </c>
      <c r="DG1245" s="10">
        <v>3</v>
      </c>
      <c r="DH1245" s="10">
        <v>3</v>
      </c>
      <c r="DI1245" s="10">
        <v>5</v>
      </c>
      <c r="DJ1245" s="10">
        <v>2</v>
      </c>
      <c r="DK1245" s="10">
        <v>6</v>
      </c>
      <c r="DL1245" s="10">
        <v>5</v>
      </c>
      <c r="DM1245" s="9" t="s">
        <v>296</v>
      </c>
      <c r="DN1245" s="10">
        <v>1988</v>
      </c>
      <c r="DO1245" s="9">
        <f t="shared" si="4"/>
        <v>33</v>
      </c>
      <c r="DP1245" s="9" t="s">
        <v>155</v>
      </c>
      <c r="DQ1245" s="9" t="s">
        <v>156</v>
      </c>
      <c r="DR1245" s="9" t="s">
        <v>157</v>
      </c>
      <c r="DS1245" s="9" t="s">
        <v>137</v>
      </c>
      <c r="DT1245" s="9" t="s">
        <v>181</v>
      </c>
      <c r="DU1245" s="9" t="s">
        <v>203</v>
      </c>
      <c r="DV1245" s="9" t="str">
        <f>VLOOKUP(DU1245,Metadata!$B$2:$C$7,2,FALSE)</f>
        <v>6+ years</v>
      </c>
    </row>
    <row r="1246" spans="1:126">
      <c r="A1246" s="13">
        <v>1245</v>
      </c>
      <c r="B1246" s="9" t="s">
        <v>171</v>
      </c>
      <c r="C1246" s="9" t="str">
        <f>VLOOKUP(B1246,Metadata!$M$2:$N$6,2,FALSE)</f>
        <v>Contractor</v>
      </c>
      <c r="D1246" s="9" t="s">
        <v>137</v>
      </c>
      <c r="E1246" s="9" t="s">
        <v>136</v>
      </c>
      <c r="F1246" s="9" t="s">
        <v>138</v>
      </c>
      <c r="G1246" s="9" t="s">
        <v>160</v>
      </c>
      <c r="H1246" s="9" t="str">
        <f>IF(G1246="","",VLOOKUP(G1246,Metadata!$J$2:$K$22,2,FALSE))</f>
        <v>Centre</v>
      </c>
      <c r="I1246" s="9" t="s">
        <v>436</v>
      </c>
      <c r="J1246" s="9" t="str">
        <f>IF(I1246="","",VLOOKUP(I1246,Metadata!$P$2:$Q$43,2,FALSE))</f>
        <v>North America</v>
      </c>
      <c r="K1246" s="9" t="str">
        <f t="shared" si="0"/>
        <v>International</v>
      </c>
      <c r="L1246" s="9" t="s">
        <v>137</v>
      </c>
      <c r="M1246" s="9" t="str">
        <f>IF(L1246="","",VLOOKUP(L1246,Metadata!$J$2:$K$22,2,FALSE))</f>
        <v/>
      </c>
      <c r="N1246" s="9" t="s">
        <v>141</v>
      </c>
      <c r="O1246" s="9" t="s">
        <v>137</v>
      </c>
      <c r="P1246" s="9" t="s">
        <v>191</v>
      </c>
      <c r="Q1246" s="10" t="str">
        <f t="shared" si="1"/>
        <v>Remote Job (full or flexible)</v>
      </c>
      <c r="R1246" s="10">
        <v>7</v>
      </c>
      <c r="S1246" s="9" t="s">
        <v>206</v>
      </c>
      <c r="T1246" s="9" t="s">
        <v>137</v>
      </c>
      <c r="U1246" s="9" t="str">
        <f>IF(S1246&lt;&gt;"",S1246,IF(T1246&lt;&gt;"",VLOOKUP(T1246,Metadata!$S$2:$T$228,2,FALSE),""))</f>
        <v>Mobile Apps Developer</v>
      </c>
      <c r="V1246" s="9" t="s">
        <v>162</v>
      </c>
      <c r="W1246" s="9" t="s">
        <v>137</v>
      </c>
      <c r="X1246" s="9" t="s">
        <v>163</v>
      </c>
      <c r="Y1246" s="9" t="s">
        <v>137</v>
      </c>
      <c r="Z1246" s="9" t="s">
        <v>262</v>
      </c>
      <c r="AA1246" s="9" t="s">
        <v>137</v>
      </c>
      <c r="AB1246" s="9" t="s">
        <v>137</v>
      </c>
      <c r="AC1246" s="9"/>
      <c r="AD1246" s="9" t="s">
        <v>148</v>
      </c>
      <c r="AE1246" s="9"/>
      <c r="AF1246" s="9"/>
      <c r="AG1246" s="9"/>
      <c r="AH1246" s="9"/>
      <c r="AI1246" s="9"/>
      <c r="AJ1246" s="9"/>
      <c r="AK1246" s="9"/>
      <c r="AL1246" s="9" t="s">
        <v>177</v>
      </c>
      <c r="AM1246" s="9" t="s">
        <v>314</v>
      </c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 t="s">
        <v>284</v>
      </c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 t="s">
        <v>150</v>
      </c>
      <c r="BZ1246" s="9" t="s">
        <v>137</v>
      </c>
      <c r="CA1246" s="14" t="s">
        <v>404</v>
      </c>
      <c r="CB1246" s="10" t="str">
        <f t="shared" si="5"/>
        <v>More than 24 months</v>
      </c>
      <c r="CC1246" s="10">
        <v>30</v>
      </c>
      <c r="CD1246" s="9">
        <f t="shared" si="2"/>
        <v>48000</v>
      </c>
      <c r="CE1246" s="9" t="s">
        <v>137</v>
      </c>
      <c r="CF1246" s="9" t="s">
        <v>137</v>
      </c>
      <c r="CG1246" s="9" t="str">
        <f>IF(CF1246="","",VLOOKUP(CF1246,Metadata!$D$2:$H$20,2,FALSE))</f>
        <v/>
      </c>
      <c r="CH1246" s="9" t="str">
        <f>IF(CF1246="","",VLOOKUP(CF1246,Metadata!$D$2:$H$20,4,FALSE))</f>
        <v/>
      </c>
      <c r="CI1246" s="9" t="str">
        <f>IF(CF1246="","",VLOOKUP(CF1246,Metadata!$D$2:$H$20,5,FALSE))</f>
        <v/>
      </c>
      <c r="CJ1246" s="9">
        <f t="shared" si="3"/>
        <v>48000</v>
      </c>
      <c r="CK1246" s="9" t="s">
        <v>201</v>
      </c>
      <c r="CL1246" s="10">
        <v>7</v>
      </c>
      <c r="CM1246" s="10">
        <v>3</v>
      </c>
      <c r="CN1246" s="10">
        <v>7</v>
      </c>
      <c r="CO1246" s="10">
        <v>7</v>
      </c>
      <c r="CP1246" s="10">
        <v>3</v>
      </c>
      <c r="CQ1246" s="10">
        <v>5</v>
      </c>
      <c r="CR1246" s="10">
        <v>7</v>
      </c>
      <c r="CS1246" s="10">
        <v>7</v>
      </c>
      <c r="CT1246" s="10">
        <v>3</v>
      </c>
      <c r="CU1246" s="10">
        <v>6</v>
      </c>
      <c r="CV1246" s="10">
        <v>6</v>
      </c>
      <c r="CW1246" s="10">
        <v>7</v>
      </c>
      <c r="CX1246" s="10">
        <v>6</v>
      </c>
      <c r="CY1246" s="10">
        <v>6</v>
      </c>
      <c r="CZ1246" s="10">
        <v>3</v>
      </c>
      <c r="DA1246" s="10">
        <v>3</v>
      </c>
      <c r="DB1246" s="10">
        <v>3</v>
      </c>
      <c r="DC1246" s="10">
        <v>5</v>
      </c>
      <c r="DD1246" s="10">
        <v>2</v>
      </c>
      <c r="DE1246" s="10">
        <v>2</v>
      </c>
      <c r="DF1246" s="10">
        <v>3</v>
      </c>
      <c r="DG1246" s="10">
        <v>4</v>
      </c>
      <c r="DH1246" s="10">
        <v>5</v>
      </c>
      <c r="DI1246" s="10">
        <v>7</v>
      </c>
      <c r="DJ1246" s="10">
        <v>4</v>
      </c>
      <c r="DK1246" s="10">
        <v>3</v>
      </c>
      <c r="DL1246" s="10">
        <v>2</v>
      </c>
      <c r="DM1246" s="9" t="s">
        <v>154</v>
      </c>
      <c r="DN1246" s="10">
        <v>1989</v>
      </c>
      <c r="DO1246" s="9">
        <f t="shared" si="4"/>
        <v>32</v>
      </c>
      <c r="DP1246" s="9" t="s">
        <v>155</v>
      </c>
      <c r="DQ1246" s="9" t="s">
        <v>210</v>
      </c>
      <c r="DR1246" s="9" t="s">
        <v>157</v>
      </c>
      <c r="DS1246" s="9" t="s">
        <v>137</v>
      </c>
      <c r="DT1246" s="9" t="s">
        <v>181</v>
      </c>
      <c r="DU1246" s="9" t="s">
        <v>203</v>
      </c>
      <c r="DV1246" s="9" t="str">
        <f>VLOOKUP(DU1246,Metadata!$B$2:$C$7,2,FALSE)</f>
        <v>6+ years</v>
      </c>
    </row>
    <row r="1247" spans="1:126">
      <c r="A1247" s="13">
        <v>1246</v>
      </c>
      <c r="B1247" s="9" t="s">
        <v>135</v>
      </c>
      <c r="C1247" s="9" t="str">
        <f>VLOOKUP(B1247,Metadata!$M$2:$N$6,2,FALSE)</f>
        <v>Permanent Employee</v>
      </c>
      <c r="D1247" s="9" t="s">
        <v>136</v>
      </c>
      <c r="E1247" s="9" t="s">
        <v>137</v>
      </c>
      <c r="F1247" s="9" t="s">
        <v>138</v>
      </c>
      <c r="G1247" s="9" t="s">
        <v>190</v>
      </c>
      <c r="H1247" s="9" t="str">
        <f>IF(G1247="","",VLOOKUP(G1247,Metadata!$J$2:$K$22,2,FALSE))</f>
        <v>North</v>
      </c>
      <c r="I1247" s="9" t="s">
        <v>138</v>
      </c>
      <c r="J1247" s="9" t="str">
        <f>IF(I1247="","",VLOOKUP(I1247,Metadata!$P$2:$Q$43,2,FALSE))</f>
        <v>Europe</v>
      </c>
      <c r="K1247" s="9" t="str">
        <f t="shared" si="0"/>
        <v>Portugal</v>
      </c>
      <c r="L1247" s="9" t="s">
        <v>172</v>
      </c>
      <c r="M1247" s="9" t="str">
        <f>IF(L1247="","",VLOOKUP(L1247,Metadata!$J$2:$K$22,2,FALSE))</f>
        <v>Porto Metropolitan Area</v>
      </c>
      <c r="N1247" s="9" t="s">
        <v>141</v>
      </c>
      <c r="O1247" s="9" t="s">
        <v>137</v>
      </c>
      <c r="P1247" s="9" t="s">
        <v>191</v>
      </c>
      <c r="Q1247" s="10" t="str">
        <f t="shared" si="1"/>
        <v>Remote Job (full or flexible)</v>
      </c>
      <c r="R1247" s="10">
        <v>5</v>
      </c>
      <c r="S1247" s="9" t="s">
        <v>192</v>
      </c>
      <c r="T1247" s="9" t="s">
        <v>137</v>
      </c>
      <c r="U1247" s="9" t="str">
        <f>IF(S1247&lt;&gt;"",S1247,IF(T1247&lt;&gt;"",VLOOKUP(T1247,Metadata!$S$2:$T$228,2,FALSE),""))</f>
        <v>Back-End Developer</v>
      </c>
      <c r="V1247" s="9" t="s">
        <v>162</v>
      </c>
      <c r="W1247" s="9" t="s">
        <v>137</v>
      </c>
      <c r="X1247" s="9" t="s">
        <v>175</v>
      </c>
      <c r="Y1247" s="9" t="s">
        <v>137</v>
      </c>
      <c r="Z1247" s="9" t="s">
        <v>262</v>
      </c>
      <c r="AA1247" s="9" t="s">
        <v>137</v>
      </c>
      <c r="AB1247" s="9" t="s">
        <v>253</v>
      </c>
      <c r="AC1247" s="9"/>
      <c r="AD1247" s="9"/>
      <c r="AE1247" s="9"/>
      <c r="AF1247" s="9"/>
      <c r="AG1247" s="9"/>
      <c r="AH1247" s="9" t="s">
        <v>176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 t="s">
        <v>595</v>
      </c>
      <c r="CA1247" s="10"/>
      <c r="CB1247" s="10" t="str">
        <f t="shared" si="5"/>
        <v/>
      </c>
      <c r="CC1247" s="10"/>
      <c r="CD1247" s="9" t="str">
        <f t="shared" si="2"/>
        <v/>
      </c>
      <c r="CE1247" s="9" t="s">
        <v>232</v>
      </c>
      <c r="CF1247" s="9" t="s">
        <v>254</v>
      </c>
      <c r="CG1247" s="9">
        <f>IF(CF1247="","",VLOOKUP(CF1247,Metadata!$D$2:$H$20,2,FALSE))</f>
        <v>37500</v>
      </c>
      <c r="CH1247" s="9">
        <f>IF(CF1247="","",VLOOKUP(CF1247,Metadata!$D$2:$H$20,4,FALSE))</f>
        <v>35000</v>
      </c>
      <c r="CI1247" s="9">
        <f>IF(CF1247="","",VLOOKUP(CF1247,Metadata!$D$2:$H$20,5,FALSE))</f>
        <v>40000</v>
      </c>
      <c r="CJ1247" s="9">
        <f t="shared" si="3"/>
        <v>37500</v>
      </c>
      <c r="CK1247" s="9" t="s">
        <v>221</v>
      </c>
      <c r="CL1247" s="10">
        <v>2</v>
      </c>
      <c r="CM1247" s="10">
        <v>5</v>
      </c>
      <c r="CN1247" s="10">
        <v>6</v>
      </c>
      <c r="CO1247" s="10">
        <v>5</v>
      </c>
      <c r="CP1247" s="10">
        <v>3</v>
      </c>
      <c r="CQ1247" s="10">
        <v>5</v>
      </c>
      <c r="CR1247" s="10">
        <v>5</v>
      </c>
      <c r="CS1247" s="10">
        <v>7</v>
      </c>
      <c r="CT1247" s="10">
        <v>6</v>
      </c>
      <c r="CU1247" s="10">
        <v>6</v>
      </c>
      <c r="CV1247" s="10">
        <v>5</v>
      </c>
      <c r="CW1247" s="10">
        <v>5</v>
      </c>
      <c r="CX1247" s="10">
        <v>6</v>
      </c>
      <c r="CY1247" s="10">
        <v>5</v>
      </c>
      <c r="CZ1247" s="10">
        <v>5</v>
      </c>
      <c r="DA1247" s="10">
        <v>5</v>
      </c>
      <c r="DB1247" s="10">
        <v>3</v>
      </c>
      <c r="DC1247" s="10">
        <v>6</v>
      </c>
      <c r="DD1247" s="10">
        <v>2</v>
      </c>
      <c r="DE1247" s="10">
        <v>5</v>
      </c>
      <c r="DF1247" s="10">
        <v>4</v>
      </c>
      <c r="DG1247" s="10">
        <v>3</v>
      </c>
      <c r="DH1247" s="10">
        <v>2</v>
      </c>
      <c r="DI1247" s="10">
        <v>5</v>
      </c>
      <c r="DJ1247" s="10">
        <v>4</v>
      </c>
      <c r="DK1247" s="10">
        <v>5</v>
      </c>
      <c r="DL1247" s="10">
        <v>4</v>
      </c>
      <c r="DM1247" s="9" t="s">
        <v>154</v>
      </c>
      <c r="DN1247" s="10">
        <v>1989</v>
      </c>
      <c r="DO1247" s="9">
        <f t="shared" si="4"/>
        <v>32</v>
      </c>
      <c r="DP1247" s="9" t="s">
        <v>155</v>
      </c>
      <c r="DQ1247" s="9" t="s">
        <v>210</v>
      </c>
      <c r="DR1247" s="9" t="s">
        <v>157</v>
      </c>
      <c r="DS1247" s="9" t="s">
        <v>137</v>
      </c>
      <c r="DT1247" s="9" t="s">
        <v>181</v>
      </c>
      <c r="DU1247" s="9" t="s">
        <v>203</v>
      </c>
      <c r="DV1247" s="9" t="str">
        <f>VLOOKUP(DU1247,Metadata!$B$2:$C$7,2,FALSE)</f>
        <v>6+ years</v>
      </c>
    </row>
    <row r="1248" spans="1:126">
      <c r="A1248" s="13">
        <v>1247</v>
      </c>
      <c r="B1248" s="9" t="s">
        <v>135</v>
      </c>
      <c r="C1248" s="9" t="str">
        <f>VLOOKUP(B1248,Metadata!$M$2:$N$6,2,FALSE)</f>
        <v>Permanent Employee</v>
      </c>
      <c r="D1248" s="9" t="s">
        <v>136</v>
      </c>
      <c r="E1248" s="9" t="s">
        <v>137</v>
      </c>
      <c r="F1248" s="9" t="s">
        <v>138</v>
      </c>
      <c r="G1248" s="9" t="s">
        <v>140</v>
      </c>
      <c r="H1248" s="9" t="str">
        <f>IF(G1248="","",VLOOKUP(G1248,Metadata!$J$2:$K$22,2,FALSE))</f>
        <v>Lisbon Metropolitan Area</v>
      </c>
      <c r="I1248" s="9" t="s">
        <v>138</v>
      </c>
      <c r="J1248" s="9" t="str">
        <f>IF(I1248="","",VLOOKUP(I1248,Metadata!$P$2:$Q$43,2,FALSE))</f>
        <v>Europe</v>
      </c>
      <c r="K1248" s="9" t="str">
        <f t="shared" si="0"/>
        <v>Portugal</v>
      </c>
      <c r="L1248" s="9" t="s">
        <v>140</v>
      </c>
      <c r="M1248" s="9" t="str">
        <f>IF(L1248="","",VLOOKUP(L1248,Metadata!$J$2:$K$22,2,FALSE))</f>
        <v>Lisbon Metropolitan Area</v>
      </c>
      <c r="N1248" s="9" t="s">
        <v>141</v>
      </c>
      <c r="O1248" s="9" t="s">
        <v>137</v>
      </c>
      <c r="P1248" s="9" t="s">
        <v>191</v>
      </c>
      <c r="Q1248" s="10" t="str">
        <f t="shared" si="1"/>
        <v>Remote Job (full or flexible)</v>
      </c>
      <c r="R1248" s="10">
        <v>6</v>
      </c>
      <c r="S1248" s="9" t="s">
        <v>192</v>
      </c>
      <c r="T1248" s="9" t="s">
        <v>137</v>
      </c>
      <c r="U1248" s="9" t="str">
        <f>IF(S1248&lt;&gt;"",S1248,IF(T1248&lt;&gt;"",VLOOKUP(T1248,Metadata!$S$2:$T$228,2,FALSE),""))</f>
        <v>Back-End Developer</v>
      </c>
      <c r="V1248" s="9" t="s">
        <v>207</v>
      </c>
      <c r="W1248" s="9" t="s">
        <v>137</v>
      </c>
      <c r="X1248" s="9" t="s">
        <v>252</v>
      </c>
      <c r="Y1248" s="9" t="s">
        <v>137</v>
      </c>
      <c r="Z1248" s="9" t="s">
        <v>184</v>
      </c>
      <c r="AA1248" s="9" t="s">
        <v>137</v>
      </c>
      <c r="AB1248" s="9" t="s">
        <v>137</v>
      </c>
      <c r="AC1248" s="9" t="s">
        <v>147</v>
      </c>
      <c r="AD1248" s="9" t="s">
        <v>148</v>
      </c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 t="s">
        <v>219</v>
      </c>
      <c r="BR1248" s="9"/>
      <c r="BS1248" s="9"/>
      <c r="BT1248" s="9"/>
      <c r="BU1248" s="9"/>
      <c r="BV1248" s="9"/>
      <c r="BW1248" s="9"/>
      <c r="BX1248" s="9"/>
      <c r="BY1248" s="9"/>
      <c r="BZ1248" s="9"/>
      <c r="CA1248" s="10"/>
      <c r="CB1248" s="10" t="str">
        <f t="shared" si="5"/>
        <v/>
      </c>
      <c r="CC1248" s="10"/>
      <c r="CD1248" s="9" t="str">
        <f t="shared" si="2"/>
        <v/>
      </c>
      <c r="CE1248" s="9" t="s">
        <v>168</v>
      </c>
      <c r="CF1248" s="9" t="s">
        <v>225</v>
      </c>
      <c r="CG1248" s="9">
        <f>IF(CF1248="","",VLOOKUP(CF1248,Metadata!$D$2:$H$20,2,FALSE))</f>
        <v>22500</v>
      </c>
      <c r="CH1248" s="9">
        <f>IF(CF1248="","",VLOOKUP(CF1248,Metadata!$D$2:$H$20,4,FALSE))</f>
        <v>20000</v>
      </c>
      <c r="CI1248" s="9">
        <f>IF(CF1248="","",VLOOKUP(CF1248,Metadata!$D$2:$H$20,5,FALSE))</f>
        <v>25000</v>
      </c>
      <c r="CJ1248" s="9">
        <f t="shared" si="3"/>
        <v>22500</v>
      </c>
      <c r="CK1248" s="9" t="s">
        <v>153</v>
      </c>
      <c r="CL1248" s="10">
        <v>3</v>
      </c>
      <c r="CM1248" s="10">
        <v>3</v>
      </c>
      <c r="CN1248" s="10">
        <v>7</v>
      </c>
      <c r="CO1248" s="10">
        <v>6</v>
      </c>
      <c r="CP1248" s="10">
        <v>4</v>
      </c>
      <c r="CQ1248" s="10">
        <v>4</v>
      </c>
      <c r="CR1248" s="10">
        <v>7</v>
      </c>
      <c r="CS1248" s="10">
        <v>7</v>
      </c>
      <c r="CT1248" s="10">
        <v>4</v>
      </c>
      <c r="CU1248" s="10">
        <v>7</v>
      </c>
      <c r="CV1248" s="10">
        <v>5</v>
      </c>
      <c r="CW1248" s="10">
        <v>6</v>
      </c>
      <c r="CX1248" s="10">
        <v>6</v>
      </c>
      <c r="CY1248" s="10">
        <v>5</v>
      </c>
      <c r="CZ1248" s="10">
        <v>6</v>
      </c>
      <c r="DA1248" s="10">
        <v>3</v>
      </c>
      <c r="DB1248" s="10">
        <v>4</v>
      </c>
      <c r="DC1248" s="10">
        <v>7</v>
      </c>
      <c r="DD1248" s="10">
        <v>2</v>
      </c>
      <c r="DE1248" s="10">
        <v>7</v>
      </c>
      <c r="DF1248" s="10">
        <v>5</v>
      </c>
      <c r="DG1248" s="10">
        <v>6</v>
      </c>
      <c r="DH1248" s="10">
        <v>5</v>
      </c>
      <c r="DI1248" s="10">
        <v>4</v>
      </c>
      <c r="DJ1248" s="10">
        <v>5</v>
      </c>
      <c r="DK1248" s="10">
        <v>5</v>
      </c>
      <c r="DL1248" s="10">
        <v>3</v>
      </c>
      <c r="DM1248" s="9" t="s">
        <v>154</v>
      </c>
      <c r="DN1248" s="10">
        <v>1991</v>
      </c>
      <c r="DO1248" s="9">
        <f t="shared" si="4"/>
        <v>30</v>
      </c>
      <c r="DP1248" s="9" t="s">
        <v>155</v>
      </c>
      <c r="DQ1248" s="9" t="s">
        <v>156</v>
      </c>
      <c r="DR1248" s="9" t="s">
        <v>157</v>
      </c>
      <c r="DS1248" s="9" t="s">
        <v>137</v>
      </c>
      <c r="DT1248" s="9" t="s">
        <v>181</v>
      </c>
      <c r="DU1248" s="9" t="s">
        <v>223</v>
      </c>
      <c r="DV1248" s="9" t="str">
        <f>VLOOKUP(DU1248,Metadata!$B$2:$C$7,2,FALSE)</f>
        <v>3 - 6 years</v>
      </c>
    </row>
    <row r="1249" spans="1:126">
      <c r="A1249" s="13">
        <v>1248</v>
      </c>
      <c r="B1249" s="9" t="s">
        <v>135</v>
      </c>
      <c r="C1249" s="9" t="str">
        <f>VLOOKUP(B1249,Metadata!$M$2:$N$6,2,FALSE)</f>
        <v>Permanent Employee</v>
      </c>
      <c r="D1249" s="9" t="s">
        <v>159</v>
      </c>
      <c r="E1249" s="9" t="s">
        <v>137</v>
      </c>
      <c r="F1249" s="9" t="s">
        <v>138</v>
      </c>
      <c r="G1249" s="9" t="s">
        <v>354</v>
      </c>
      <c r="H1249" s="9" t="str">
        <f>IF(G1249="","",VLOOKUP(G1249,Metadata!$J$2:$K$22,2,FALSE))</f>
        <v>South</v>
      </c>
      <c r="I1249" s="9" t="s">
        <v>138</v>
      </c>
      <c r="J1249" s="9" t="str">
        <f>IF(I1249="","",VLOOKUP(I1249,Metadata!$P$2:$Q$43,2,FALSE))</f>
        <v>Europe</v>
      </c>
      <c r="K1249" s="9" t="str">
        <f t="shared" si="0"/>
        <v>Portugal</v>
      </c>
      <c r="L1249" s="9" t="s">
        <v>172</v>
      </c>
      <c r="M1249" s="9" t="str">
        <f>IF(L1249="","",VLOOKUP(L1249,Metadata!$J$2:$K$22,2,FALSE))</f>
        <v>Porto Metropolitan Area</v>
      </c>
      <c r="N1249" s="9" t="s">
        <v>205</v>
      </c>
      <c r="O1249" s="9" t="s">
        <v>137</v>
      </c>
      <c r="P1249" s="9" t="s">
        <v>137</v>
      </c>
      <c r="Q1249" s="10" t="str">
        <f t="shared" si="1"/>
        <v>Full Office Job</v>
      </c>
      <c r="R1249" s="10">
        <v>7</v>
      </c>
      <c r="S1249" s="9" t="s">
        <v>260</v>
      </c>
      <c r="T1249" s="9" t="s">
        <v>137</v>
      </c>
      <c r="U1249" s="9" t="str">
        <f>IF(S1249&lt;&gt;"",S1249,IF(T1249&lt;&gt;"",VLOOKUP(T1249,Metadata!$S$2:$T$228,2,FALSE),""))</f>
        <v>DevOps Engineer</v>
      </c>
      <c r="V1249" s="9" t="s">
        <v>256</v>
      </c>
      <c r="W1249" s="9" t="s">
        <v>137</v>
      </c>
      <c r="X1249" s="9" t="s">
        <v>145</v>
      </c>
      <c r="Y1249" s="9" t="s">
        <v>137</v>
      </c>
      <c r="Z1249" s="9" t="s">
        <v>184</v>
      </c>
      <c r="AA1249" s="9" t="s">
        <v>137</v>
      </c>
      <c r="AB1249" s="9" t="s">
        <v>253</v>
      </c>
      <c r="AC1249" s="9" t="s">
        <v>147</v>
      </c>
      <c r="AD1249" s="9" t="s">
        <v>148</v>
      </c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 t="s">
        <v>270</v>
      </c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 t="s">
        <v>219</v>
      </c>
      <c r="BR1249" s="9"/>
      <c r="BS1249" s="9"/>
      <c r="BT1249" s="9"/>
      <c r="BU1249" s="9"/>
      <c r="BV1249" s="9"/>
      <c r="BW1249" s="9"/>
      <c r="BX1249" s="9"/>
      <c r="BY1249" s="9"/>
      <c r="BZ1249" s="9"/>
      <c r="CA1249" s="10"/>
      <c r="CB1249" s="10" t="str">
        <f t="shared" si="5"/>
        <v/>
      </c>
      <c r="CC1249" s="10"/>
      <c r="CD1249" s="9" t="str">
        <f t="shared" si="2"/>
        <v/>
      </c>
      <c r="CE1249" s="9" t="s">
        <v>151</v>
      </c>
      <c r="CF1249" s="9" t="s">
        <v>152</v>
      </c>
      <c r="CG1249" s="9">
        <f>IF(CF1249="","",VLOOKUP(CF1249,Metadata!$D$2:$H$20,2,FALSE))</f>
        <v>32500</v>
      </c>
      <c r="CH1249" s="9">
        <f>IF(CF1249="","",VLOOKUP(CF1249,Metadata!$D$2:$H$20,4,FALSE))</f>
        <v>30000</v>
      </c>
      <c r="CI1249" s="9">
        <f>IF(CF1249="","",VLOOKUP(CF1249,Metadata!$D$2:$H$20,5,FALSE))</f>
        <v>35000</v>
      </c>
      <c r="CJ1249" s="9">
        <f t="shared" si="3"/>
        <v>32500</v>
      </c>
      <c r="CK1249" s="9" t="s">
        <v>189</v>
      </c>
      <c r="CL1249" s="10">
        <v>1</v>
      </c>
      <c r="CM1249" s="10">
        <v>5</v>
      </c>
      <c r="CN1249" s="10">
        <v>5</v>
      </c>
      <c r="CO1249" s="10">
        <v>6</v>
      </c>
      <c r="CP1249" s="10">
        <v>6</v>
      </c>
      <c r="CQ1249" s="10">
        <v>7</v>
      </c>
      <c r="CR1249" s="10">
        <v>7</v>
      </c>
      <c r="CS1249" s="10">
        <v>6</v>
      </c>
      <c r="CT1249" s="10">
        <v>6</v>
      </c>
      <c r="CU1249" s="10">
        <v>7</v>
      </c>
      <c r="CV1249" s="10">
        <v>5</v>
      </c>
      <c r="CW1249" s="10">
        <v>5</v>
      </c>
      <c r="CX1249" s="10">
        <v>6</v>
      </c>
      <c r="CY1249" s="10">
        <v>5</v>
      </c>
      <c r="CZ1249" s="10">
        <v>5</v>
      </c>
      <c r="DA1249" s="10">
        <v>1</v>
      </c>
      <c r="DB1249" s="10">
        <v>1</v>
      </c>
      <c r="DC1249" s="10">
        <v>6</v>
      </c>
      <c r="DD1249" s="10">
        <v>1</v>
      </c>
      <c r="DE1249" s="10">
        <v>6</v>
      </c>
      <c r="DF1249" s="10">
        <v>6</v>
      </c>
      <c r="DG1249" s="10">
        <v>1</v>
      </c>
      <c r="DH1249" s="10">
        <v>3</v>
      </c>
      <c r="DI1249" s="10">
        <v>3</v>
      </c>
      <c r="DJ1249" s="10">
        <v>1</v>
      </c>
      <c r="DK1249" s="10">
        <v>1</v>
      </c>
      <c r="DL1249" s="10">
        <v>1</v>
      </c>
      <c r="DM1249" s="9" t="s">
        <v>154</v>
      </c>
      <c r="DN1249" s="10">
        <v>1982</v>
      </c>
      <c r="DO1249" s="9">
        <f t="shared" si="4"/>
        <v>39</v>
      </c>
      <c r="DP1249" s="9" t="s">
        <v>155</v>
      </c>
      <c r="DQ1249" s="9" t="s">
        <v>202</v>
      </c>
      <c r="DR1249" s="9" t="s">
        <v>157</v>
      </c>
      <c r="DS1249" s="9" t="s">
        <v>137</v>
      </c>
      <c r="DT1249" s="9" t="s">
        <v>181</v>
      </c>
      <c r="DU1249" s="9" t="s">
        <v>158</v>
      </c>
      <c r="DV1249" s="9" t="str">
        <f>VLOOKUP(DU1249,Metadata!$B$2:$C$7,2,FALSE)</f>
        <v>6+ years</v>
      </c>
    </row>
    <row r="1250" spans="1:126">
      <c r="A1250" s="13">
        <v>1249</v>
      </c>
      <c r="B1250" s="9" t="s">
        <v>135</v>
      </c>
      <c r="C1250" s="9" t="str">
        <f>VLOOKUP(B1250,Metadata!$M$2:$N$6,2,FALSE)</f>
        <v>Permanent Employee</v>
      </c>
      <c r="D1250" s="9" t="s">
        <v>159</v>
      </c>
      <c r="E1250" s="9" t="s">
        <v>137</v>
      </c>
      <c r="F1250" s="9" t="s">
        <v>138</v>
      </c>
      <c r="G1250" s="9" t="s">
        <v>140</v>
      </c>
      <c r="H1250" s="9" t="str">
        <f>IF(G1250="","",VLOOKUP(G1250,Metadata!$J$2:$K$22,2,FALSE))</f>
        <v>Lisbon Metropolitan Area</v>
      </c>
      <c r="I1250" s="9" t="s">
        <v>138</v>
      </c>
      <c r="J1250" s="9" t="str">
        <f>IF(I1250="","",VLOOKUP(I1250,Metadata!$P$2:$Q$43,2,FALSE))</f>
        <v>Europe</v>
      </c>
      <c r="K1250" s="9" t="str">
        <f t="shared" si="0"/>
        <v>Portugal</v>
      </c>
      <c r="L1250" s="9" t="s">
        <v>172</v>
      </c>
      <c r="M1250" s="9" t="str">
        <f>IF(L1250="","",VLOOKUP(L1250,Metadata!$J$2:$K$22,2,FALSE))</f>
        <v>Porto Metropolitan Area</v>
      </c>
      <c r="N1250" s="9" t="s">
        <v>141</v>
      </c>
      <c r="O1250" s="9" t="s">
        <v>137</v>
      </c>
      <c r="P1250" s="9" t="s">
        <v>142</v>
      </c>
      <c r="Q1250" s="10" t="str">
        <f t="shared" si="1"/>
        <v>Full Office Job</v>
      </c>
      <c r="R1250" s="10">
        <v>6</v>
      </c>
      <c r="S1250" s="9" t="s">
        <v>183</v>
      </c>
      <c r="T1250" s="9" t="s">
        <v>137</v>
      </c>
      <c r="U1250" s="9" t="str">
        <f>IF(S1250&lt;&gt;"",S1250,IF(T1250&lt;&gt;"",VLOOKUP(T1250,Metadata!$S$2:$T$228,2,FALSE),""))</f>
        <v>Product Owner/Product Manager</v>
      </c>
      <c r="V1250" s="9" t="s">
        <v>217</v>
      </c>
      <c r="W1250" s="9" t="s">
        <v>137</v>
      </c>
      <c r="X1250" s="9" t="s">
        <v>145</v>
      </c>
      <c r="Y1250" s="9" t="s">
        <v>137</v>
      </c>
      <c r="Z1250" s="9" t="s">
        <v>146</v>
      </c>
      <c r="AA1250" s="9" t="s">
        <v>137</v>
      </c>
      <c r="AB1250" s="9" t="s">
        <v>137</v>
      </c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 t="s">
        <v>150</v>
      </c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 t="s">
        <v>150</v>
      </c>
      <c r="BZ1250" s="9" t="s">
        <v>137</v>
      </c>
      <c r="CA1250" s="10"/>
      <c r="CB1250" s="10" t="str">
        <f t="shared" si="5"/>
        <v/>
      </c>
      <c r="CC1250" s="10"/>
      <c r="CD1250" s="9" t="str">
        <f t="shared" si="2"/>
        <v/>
      </c>
      <c r="CE1250" s="9" t="s">
        <v>151</v>
      </c>
      <c r="CF1250" s="9" t="s">
        <v>152</v>
      </c>
      <c r="CG1250" s="9">
        <f>IF(CF1250="","",VLOOKUP(CF1250,Metadata!$D$2:$H$20,2,FALSE))</f>
        <v>32500</v>
      </c>
      <c r="CH1250" s="9">
        <f>IF(CF1250="","",VLOOKUP(CF1250,Metadata!$D$2:$H$20,4,FALSE))</f>
        <v>30000</v>
      </c>
      <c r="CI1250" s="9">
        <f>IF(CF1250="","",VLOOKUP(CF1250,Metadata!$D$2:$H$20,5,FALSE))</f>
        <v>35000</v>
      </c>
      <c r="CJ1250" s="9">
        <f t="shared" si="3"/>
        <v>32500</v>
      </c>
      <c r="CK1250" s="9" t="s">
        <v>153</v>
      </c>
      <c r="CL1250" s="10">
        <v>1</v>
      </c>
      <c r="CM1250" s="10">
        <v>3</v>
      </c>
      <c r="CN1250" s="10">
        <v>7</v>
      </c>
      <c r="CO1250" s="10">
        <v>6</v>
      </c>
      <c r="CP1250" s="10">
        <v>4</v>
      </c>
      <c r="CQ1250" s="10">
        <v>6</v>
      </c>
      <c r="CR1250" s="10">
        <v>6</v>
      </c>
      <c r="CS1250" s="10">
        <v>6</v>
      </c>
      <c r="CT1250" s="10">
        <v>6</v>
      </c>
      <c r="CU1250" s="10">
        <v>3</v>
      </c>
      <c r="CV1250" s="10">
        <v>5</v>
      </c>
      <c r="CW1250" s="10">
        <v>3</v>
      </c>
      <c r="CX1250" s="10">
        <v>4</v>
      </c>
      <c r="CY1250" s="10">
        <v>6</v>
      </c>
      <c r="CZ1250" s="10">
        <v>6</v>
      </c>
      <c r="DA1250" s="10">
        <v>3</v>
      </c>
      <c r="DB1250" s="10">
        <v>5</v>
      </c>
      <c r="DC1250" s="10">
        <v>7</v>
      </c>
      <c r="DD1250" s="10">
        <v>5</v>
      </c>
      <c r="DE1250" s="10">
        <v>6</v>
      </c>
      <c r="DF1250" s="10">
        <v>7</v>
      </c>
      <c r="DG1250" s="10">
        <v>7</v>
      </c>
      <c r="DH1250" s="10">
        <v>3</v>
      </c>
      <c r="DI1250" s="10">
        <v>7</v>
      </c>
      <c r="DJ1250" s="10">
        <v>6</v>
      </c>
      <c r="DK1250" s="10">
        <v>6</v>
      </c>
      <c r="DL1250" s="10">
        <v>7</v>
      </c>
      <c r="DM1250" s="9" t="s">
        <v>154</v>
      </c>
      <c r="DN1250" s="10">
        <v>1978</v>
      </c>
      <c r="DO1250" s="9">
        <f t="shared" si="4"/>
        <v>43</v>
      </c>
      <c r="DP1250" s="9" t="s">
        <v>155</v>
      </c>
      <c r="DQ1250" s="9" t="s">
        <v>202</v>
      </c>
      <c r="DR1250" s="9" t="s">
        <v>170</v>
      </c>
      <c r="DS1250" s="9" t="s">
        <v>137</v>
      </c>
      <c r="DT1250" s="9" t="s">
        <v>181</v>
      </c>
      <c r="DU1250" s="9" t="s">
        <v>158</v>
      </c>
      <c r="DV1250" s="9" t="str">
        <f>VLOOKUP(DU1250,Metadata!$B$2:$C$7,2,FALSE)</f>
        <v>6+ years</v>
      </c>
    </row>
    <row r="1251" spans="1:126">
      <c r="A1251" s="13">
        <v>1250</v>
      </c>
      <c r="B1251" s="9" t="s">
        <v>135</v>
      </c>
      <c r="C1251" s="9" t="str">
        <f>VLOOKUP(B1251,Metadata!$M$2:$N$6,2,FALSE)</f>
        <v>Permanent Employee</v>
      </c>
      <c r="D1251" s="9" t="s">
        <v>159</v>
      </c>
      <c r="E1251" s="9" t="s">
        <v>137</v>
      </c>
      <c r="F1251" s="9" t="s">
        <v>138</v>
      </c>
      <c r="G1251" s="9" t="s">
        <v>140</v>
      </c>
      <c r="H1251" s="9" t="str">
        <f>IF(G1251="","",VLOOKUP(G1251,Metadata!$J$2:$K$22,2,FALSE))</f>
        <v>Lisbon Metropolitan Area</v>
      </c>
      <c r="I1251" s="9" t="s">
        <v>138</v>
      </c>
      <c r="J1251" s="9" t="str">
        <f>IF(I1251="","",VLOOKUP(I1251,Metadata!$P$2:$Q$43,2,FALSE))</f>
        <v>Europe</v>
      </c>
      <c r="K1251" s="9" t="str">
        <f t="shared" si="0"/>
        <v>Portugal</v>
      </c>
      <c r="L1251" s="9" t="s">
        <v>140</v>
      </c>
      <c r="M1251" s="9" t="str">
        <f>IF(L1251="","",VLOOKUP(L1251,Metadata!$J$2:$K$22,2,FALSE))</f>
        <v>Lisbon Metropolitan Area</v>
      </c>
      <c r="N1251" s="9" t="s">
        <v>141</v>
      </c>
      <c r="O1251" s="9" t="s">
        <v>137</v>
      </c>
      <c r="P1251" s="9" t="s">
        <v>142</v>
      </c>
      <c r="Q1251" s="10" t="str">
        <f t="shared" si="1"/>
        <v>Full Office Job</v>
      </c>
      <c r="R1251" s="10">
        <v>5</v>
      </c>
      <c r="S1251" s="9" t="s">
        <v>192</v>
      </c>
      <c r="T1251" s="9" t="s">
        <v>137</v>
      </c>
      <c r="U1251" s="9" t="str">
        <f>IF(S1251&lt;&gt;"",S1251,IF(T1251&lt;&gt;"",VLOOKUP(T1251,Metadata!$S$2:$T$228,2,FALSE),""))</f>
        <v>Back-End Developer</v>
      </c>
      <c r="V1251" s="9" t="s">
        <v>162</v>
      </c>
      <c r="W1251" s="9" t="s">
        <v>137</v>
      </c>
      <c r="X1251" s="9" t="s">
        <v>145</v>
      </c>
      <c r="Y1251" s="9" t="s">
        <v>137</v>
      </c>
      <c r="Z1251" s="9" t="s">
        <v>224</v>
      </c>
      <c r="AA1251" s="9" t="s">
        <v>137</v>
      </c>
      <c r="AB1251" s="9" t="s">
        <v>137</v>
      </c>
      <c r="AC1251" s="9"/>
      <c r="AD1251" s="9"/>
      <c r="AE1251" s="9" t="s">
        <v>194</v>
      </c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198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10"/>
      <c r="CB1251" s="10" t="str">
        <f t="shared" si="5"/>
        <v/>
      </c>
      <c r="CC1251" s="10"/>
      <c r="CD1251" s="9" t="str">
        <f t="shared" si="2"/>
        <v/>
      </c>
      <c r="CE1251" s="9" t="s">
        <v>151</v>
      </c>
      <c r="CF1251" s="9" t="s">
        <v>220</v>
      </c>
      <c r="CG1251" s="9">
        <f>IF(CF1251="","",VLOOKUP(CF1251,Metadata!$D$2:$H$20,2,FALSE))</f>
        <v>27500</v>
      </c>
      <c r="CH1251" s="9">
        <f>IF(CF1251="","",VLOOKUP(CF1251,Metadata!$D$2:$H$20,4,FALSE))</f>
        <v>25000</v>
      </c>
      <c r="CI1251" s="9">
        <f>IF(CF1251="","",VLOOKUP(CF1251,Metadata!$D$2:$H$20,5,FALSE))</f>
        <v>30000</v>
      </c>
      <c r="CJ1251" s="9">
        <f t="shared" si="3"/>
        <v>27500</v>
      </c>
      <c r="CK1251" s="9" t="s">
        <v>153</v>
      </c>
      <c r="CL1251" s="10">
        <v>2</v>
      </c>
      <c r="CM1251" s="10">
        <v>4</v>
      </c>
      <c r="CN1251" s="10">
        <v>7</v>
      </c>
      <c r="CO1251" s="10">
        <v>6</v>
      </c>
      <c r="CP1251" s="10">
        <v>4</v>
      </c>
      <c r="CQ1251" s="10">
        <v>5</v>
      </c>
      <c r="CR1251" s="10">
        <v>5</v>
      </c>
      <c r="CS1251" s="10">
        <v>6</v>
      </c>
      <c r="CT1251" s="10">
        <v>7</v>
      </c>
      <c r="CU1251" s="10">
        <v>7</v>
      </c>
      <c r="CV1251" s="10">
        <v>5</v>
      </c>
      <c r="CW1251" s="10">
        <v>4</v>
      </c>
      <c r="CX1251" s="10">
        <v>4</v>
      </c>
      <c r="CY1251" s="10">
        <v>4</v>
      </c>
      <c r="CZ1251" s="10">
        <v>5</v>
      </c>
      <c r="DA1251" s="10">
        <v>4</v>
      </c>
      <c r="DB1251" s="10">
        <v>2</v>
      </c>
      <c r="DC1251" s="10">
        <v>7</v>
      </c>
      <c r="DD1251" s="10">
        <v>2</v>
      </c>
      <c r="DE1251" s="10">
        <v>6</v>
      </c>
      <c r="DF1251" s="10">
        <v>4</v>
      </c>
      <c r="DG1251" s="10">
        <v>5</v>
      </c>
      <c r="DH1251" s="10">
        <v>4</v>
      </c>
      <c r="DI1251" s="10">
        <v>6</v>
      </c>
      <c r="DJ1251" s="10">
        <v>3</v>
      </c>
      <c r="DK1251" s="10">
        <v>4</v>
      </c>
      <c r="DL1251" s="10">
        <v>5</v>
      </c>
      <c r="DM1251" s="9" t="s">
        <v>154</v>
      </c>
      <c r="DN1251" s="10">
        <v>1982</v>
      </c>
      <c r="DO1251" s="9">
        <f t="shared" si="4"/>
        <v>39</v>
      </c>
      <c r="DP1251" s="9" t="s">
        <v>155</v>
      </c>
      <c r="DQ1251" s="9" t="s">
        <v>156</v>
      </c>
      <c r="DR1251" s="9" t="s">
        <v>157</v>
      </c>
      <c r="DS1251" s="9" t="s">
        <v>137</v>
      </c>
      <c r="DT1251" s="9" t="s">
        <v>181</v>
      </c>
      <c r="DU1251" s="9" t="s">
        <v>158</v>
      </c>
      <c r="DV1251" s="9" t="str">
        <f>VLOOKUP(DU1251,Metadata!$B$2:$C$7,2,FALSE)</f>
        <v>6+ years</v>
      </c>
    </row>
    <row r="1252" spans="1:126">
      <c r="A1252" s="13">
        <v>1251</v>
      </c>
      <c r="B1252" s="9" t="s">
        <v>135</v>
      </c>
      <c r="C1252" s="9" t="str">
        <f>VLOOKUP(B1252,Metadata!$M$2:$N$6,2,FALSE)</f>
        <v>Permanent Employee</v>
      </c>
      <c r="D1252" s="9" t="s">
        <v>159</v>
      </c>
      <c r="E1252" s="9" t="s">
        <v>137</v>
      </c>
      <c r="F1252" s="9" t="s">
        <v>138</v>
      </c>
      <c r="G1252" s="9" t="s">
        <v>172</v>
      </c>
      <c r="H1252" s="9" t="str">
        <f>IF(G1252="","",VLOOKUP(G1252,Metadata!$J$2:$K$22,2,FALSE))</f>
        <v>Porto Metropolitan Area</v>
      </c>
      <c r="I1252" s="9" t="s">
        <v>138</v>
      </c>
      <c r="J1252" s="9" t="str">
        <f>IF(I1252="","",VLOOKUP(I1252,Metadata!$P$2:$Q$43,2,FALSE))</f>
        <v>Europe</v>
      </c>
      <c r="K1252" s="9" t="str">
        <f t="shared" si="0"/>
        <v>Portugal</v>
      </c>
      <c r="L1252" s="9" t="s">
        <v>172</v>
      </c>
      <c r="M1252" s="9" t="str">
        <f>IF(L1252="","",VLOOKUP(L1252,Metadata!$J$2:$K$22,2,FALSE))</f>
        <v>Porto Metropolitan Area</v>
      </c>
      <c r="N1252" s="9" t="s">
        <v>141</v>
      </c>
      <c r="O1252" s="9" t="s">
        <v>137</v>
      </c>
      <c r="P1252" s="9" t="s">
        <v>142</v>
      </c>
      <c r="Q1252" s="10" t="str">
        <f t="shared" si="1"/>
        <v>Full Office Job</v>
      </c>
      <c r="R1252" s="10">
        <v>7</v>
      </c>
      <c r="S1252" s="9" t="s">
        <v>192</v>
      </c>
      <c r="T1252" s="9" t="s">
        <v>137</v>
      </c>
      <c r="U1252" s="9" t="str">
        <f>IF(S1252&lt;&gt;"",S1252,IF(T1252&lt;&gt;"",VLOOKUP(T1252,Metadata!$S$2:$T$228,2,FALSE),""))</f>
        <v>Back-End Developer</v>
      </c>
      <c r="V1252" s="9" t="s">
        <v>317</v>
      </c>
      <c r="W1252" s="9" t="s">
        <v>137</v>
      </c>
      <c r="X1252" s="9" t="s">
        <v>163</v>
      </c>
      <c r="Y1252" s="9" t="s">
        <v>137</v>
      </c>
      <c r="Z1252" s="9" t="s">
        <v>184</v>
      </c>
      <c r="AA1252" s="9" t="s">
        <v>137</v>
      </c>
      <c r="AB1252" s="9" t="s">
        <v>137</v>
      </c>
      <c r="AC1252" s="9" t="s">
        <v>147</v>
      </c>
      <c r="AD1252" s="9"/>
      <c r="AE1252" s="9" t="s">
        <v>194</v>
      </c>
      <c r="AF1252" s="9"/>
      <c r="AG1252" s="9"/>
      <c r="AH1252" s="9"/>
      <c r="AI1252" s="9"/>
      <c r="AJ1252" s="9" t="s">
        <v>185</v>
      </c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 t="s">
        <v>178</v>
      </c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198</v>
      </c>
      <c r="BL1252" s="9" t="s">
        <v>199</v>
      </c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10"/>
      <c r="CB1252" s="10" t="str">
        <f t="shared" si="5"/>
        <v/>
      </c>
      <c r="CC1252" s="10"/>
      <c r="CD1252" s="9" t="str">
        <f t="shared" si="2"/>
        <v/>
      </c>
      <c r="CE1252" s="9" t="s">
        <v>168</v>
      </c>
      <c r="CF1252" s="9" t="s">
        <v>188</v>
      </c>
      <c r="CG1252" s="9">
        <f>IF(CF1252="","",VLOOKUP(CF1252,Metadata!$D$2:$H$20,2,FALSE))</f>
        <v>17500</v>
      </c>
      <c r="CH1252" s="9">
        <f>IF(CF1252="","",VLOOKUP(CF1252,Metadata!$D$2:$H$20,4,FALSE))</f>
        <v>15000</v>
      </c>
      <c r="CI1252" s="9">
        <f>IF(CF1252="","",VLOOKUP(CF1252,Metadata!$D$2:$H$20,5,FALSE))</f>
        <v>20000</v>
      </c>
      <c r="CJ1252" s="9">
        <f t="shared" si="3"/>
        <v>17500</v>
      </c>
      <c r="CK1252" s="9" t="s">
        <v>201</v>
      </c>
      <c r="CL1252" s="10">
        <v>4</v>
      </c>
      <c r="CM1252" s="10">
        <v>3</v>
      </c>
      <c r="CN1252" s="10">
        <v>7</v>
      </c>
      <c r="CO1252" s="10">
        <v>5</v>
      </c>
      <c r="CP1252" s="10">
        <v>6</v>
      </c>
      <c r="CQ1252" s="10">
        <v>6</v>
      </c>
      <c r="CR1252" s="10">
        <v>7</v>
      </c>
      <c r="CS1252" s="10">
        <v>7</v>
      </c>
      <c r="CT1252" s="10">
        <v>6</v>
      </c>
      <c r="CU1252" s="10">
        <v>5</v>
      </c>
      <c r="CV1252" s="10">
        <v>6</v>
      </c>
      <c r="CW1252" s="10">
        <v>6</v>
      </c>
      <c r="CX1252" s="10">
        <v>7</v>
      </c>
      <c r="CY1252" s="10">
        <v>5</v>
      </c>
      <c r="CZ1252" s="10">
        <v>6</v>
      </c>
      <c r="DA1252" s="10">
        <v>6</v>
      </c>
      <c r="DB1252" s="10">
        <v>4</v>
      </c>
      <c r="DC1252" s="10">
        <v>7</v>
      </c>
      <c r="DD1252" s="10">
        <v>4</v>
      </c>
      <c r="DE1252" s="10">
        <v>7</v>
      </c>
      <c r="DF1252" s="10">
        <v>7</v>
      </c>
      <c r="DG1252" s="10">
        <v>7</v>
      </c>
      <c r="DH1252" s="10">
        <v>4</v>
      </c>
      <c r="DI1252" s="10">
        <v>5</v>
      </c>
      <c r="DJ1252" s="10">
        <v>5</v>
      </c>
      <c r="DK1252" s="10">
        <v>3</v>
      </c>
      <c r="DL1252" s="10">
        <v>3</v>
      </c>
      <c r="DM1252" s="9" t="s">
        <v>154</v>
      </c>
      <c r="DN1252" s="10">
        <v>1996</v>
      </c>
      <c r="DO1252" s="9">
        <f t="shared" si="4"/>
        <v>25</v>
      </c>
      <c r="DP1252" s="9" t="s">
        <v>222</v>
      </c>
      <c r="DQ1252" s="9" t="s">
        <v>202</v>
      </c>
      <c r="DR1252" s="9" t="s">
        <v>157</v>
      </c>
      <c r="DS1252" s="9" t="s">
        <v>137</v>
      </c>
      <c r="DT1252" s="9" t="s">
        <v>181</v>
      </c>
      <c r="DU1252" s="9" t="s">
        <v>168</v>
      </c>
      <c r="DV1252" s="9" t="str">
        <f>VLOOKUP(DU1252,Metadata!$B$2:$C$7,2,FALSE)</f>
        <v>0 - 3 years</v>
      </c>
    </row>
    <row r="1253" spans="1:126">
      <c r="A1253" s="13">
        <v>1252</v>
      </c>
      <c r="B1253" s="9" t="s">
        <v>135</v>
      </c>
      <c r="C1253" s="9" t="str">
        <f>VLOOKUP(B1253,Metadata!$M$2:$N$6,2,FALSE)</f>
        <v>Permanent Employee</v>
      </c>
      <c r="D1253" s="9" t="s">
        <v>159</v>
      </c>
      <c r="E1253" s="9" t="s">
        <v>137</v>
      </c>
      <c r="F1253" s="9" t="s">
        <v>138</v>
      </c>
      <c r="G1253" s="9" t="s">
        <v>160</v>
      </c>
      <c r="H1253" s="9" t="str">
        <f>IF(G1253="","",VLOOKUP(G1253,Metadata!$J$2:$K$22,2,FALSE))</f>
        <v>Centre</v>
      </c>
      <c r="I1253" s="9" t="s">
        <v>138</v>
      </c>
      <c r="J1253" s="9" t="str">
        <f>IF(I1253="","",VLOOKUP(I1253,Metadata!$P$2:$Q$43,2,FALSE))</f>
        <v>Europe</v>
      </c>
      <c r="K1253" s="9" t="str">
        <f t="shared" si="0"/>
        <v>Portugal</v>
      </c>
      <c r="L1253" s="9" t="s">
        <v>160</v>
      </c>
      <c r="M1253" s="9" t="str">
        <f>IF(L1253="","",VLOOKUP(L1253,Metadata!$J$2:$K$22,2,FALSE))</f>
        <v>Centre</v>
      </c>
      <c r="N1253" s="9" t="s">
        <v>214</v>
      </c>
      <c r="O1253" s="9" t="s">
        <v>136</v>
      </c>
      <c r="P1253" s="9" t="s">
        <v>142</v>
      </c>
      <c r="Q1253" s="10" t="str">
        <f t="shared" si="1"/>
        <v>Full Office Job</v>
      </c>
      <c r="R1253" s="10">
        <v>7</v>
      </c>
      <c r="S1253" s="9" t="s">
        <v>192</v>
      </c>
      <c r="T1253" s="9" t="s">
        <v>137</v>
      </c>
      <c r="U1253" s="9" t="str">
        <f>IF(S1253&lt;&gt;"",S1253,IF(T1253&lt;&gt;"",VLOOKUP(T1253,Metadata!$S$2:$T$228,2,FALSE),""))</f>
        <v>Back-End Developer</v>
      </c>
      <c r="V1253" s="9" t="s">
        <v>162</v>
      </c>
      <c r="W1253" s="9" t="s">
        <v>137</v>
      </c>
      <c r="X1253" s="9" t="s">
        <v>163</v>
      </c>
      <c r="Y1253" s="9" t="s">
        <v>137</v>
      </c>
      <c r="Z1253" s="9" t="s">
        <v>164</v>
      </c>
      <c r="AA1253" s="9" t="s">
        <v>137</v>
      </c>
      <c r="AB1253" s="9" t="s">
        <v>137</v>
      </c>
      <c r="AC1253" s="9" t="s">
        <v>147</v>
      </c>
      <c r="AD1253" s="9"/>
      <c r="AE1253" s="9" t="s">
        <v>194</v>
      </c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198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10"/>
      <c r="CB1253" s="10" t="str">
        <f t="shared" si="5"/>
        <v/>
      </c>
      <c r="CC1253" s="10"/>
      <c r="CD1253" s="9" t="str">
        <f t="shared" si="2"/>
        <v/>
      </c>
      <c r="CE1253" s="9" t="s">
        <v>151</v>
      </c>
      <c r="CF1253" s="9" t="s">
        <v>169</v>
      </c>
      <c r="CG1253" s="9">
        <f>IF(CF1253="","",VLOOKUP(CF1253,Metadata!$D$2:$H$20,2,FALSE))</f>
        <v>12500</v>
      </c>
      <c r="CH1253" s="9">
        <f>IF(CF1253="","",VLOOKUP(CF1253,Metadata!$D$2:$H$20,4,FALSE))</f>
        <v>0</v>
      </c>
      <c r="CI1253" s="9">
        <f>IF(CF1253="","",VLOOKUP(CF1253,Metadata!$D$2:$H$20,5,FALSE))</f>
        <v>15000</v>
      </c>
      <c r="CJ1253" s="9">
        <f t="shared" si="3"/>
        <v>12500</v>
      </c>
      <c r="CK1253" s="9" t="s">
        <v>153</v>
      </c>
      <c r="CL1253" s="10">
        <v>3</v>
      </c>
      <c r="CM1253" s="10">
        <v>5</v>
      </c>
      <c r="CN1253" s="10">
        <v>6</v>
      </c>
      <c r="CO1253" s="10">
        <v>6</v>
      </c>
      <c r="CP1253" s="10">
        <v>7</v>
      </c>
      <c r="CQ1253" s="10">
        <v>7</v>
      </c>
      <c r="CR1253" s="10">
        <v>5</v>
      </c>
      <c r="CS1253" s="10">
        <v>5</v>
      </c>
      <c r="CT1253" s="10">
        <v>5</v>
      </c>
      <c r="CU1253" s="10">
        <v>6</v>
      </c>
      <c r="CV1253" s="10">
        <v>4</v>
      </c>
      <c r="CW1253" s="10">
        <v>4</v>
      </c>
      <c r="CX1253" s="10">
        <v>6</v>
      </c>
      <c r="CY1253" s="10">
        <v>5</v>
      </c>
      <c r="CZ1253" s="10">
        <v>7</v>
      </c>
      <c r="DA1253" s="10">
        <v>6</v>
      </c>
      <c r="DB1253" s="10">
        <v>7</v>
      </c>
      <c r="DC1253" s="10">
        <v>7</v>
      </c>
      <c r="DD1253" s="10">
        <v>5</v>
      </c>
      <c r="DE1253" s="10">
        <v>7</v>
      </c>
      <c r="DF1253" s="10">
        <v>6</v>
      </c>
      <c r="DG1253" s="10">
        <v>7</v>
      </c>
      <c r="DH1253" s="10">
        <v>6</v>
      </c>
      <c r="DI1253" s="10">
        <v>6</v>
      </c>
      <c r="DJ1253" s="10">
        <v>5</v>
      </c>
      <c r="DK1253" s="10">
        <v>5</v>
      </c>
      <c r="DL1253" s="10">
        <v>5</v>
      </c>
      <c r="DM1253" s="9" t="s">
        <v>154</v>
      </c>
      <c r="DN1253" s="10">
        <v>1984</v>
      </c>
      <c r="DO1253" s="9">
        <f t="shared" si="4"/>
        <v>37</v>
      </c>
      <c r="DP1253" s="9" t="s">
        <v>155</v>
      </c>
      <c r="DQ1253" s="9" t="s">
        <v>202</v>
      </c>
      <c r="DR1253" s="9" t="s">
        <v>157</v>
      </c>
      <c r="DS1253" s="9" t="s">
        <v>137</v>
      </c>
      <c r="DT1253" s="9" t="s">
        <v>181</v>
      </c>
      <c r="DU1253" s="9" t="s">
        <v>223</v>
      </c>
      <c r="DV1253" s="9" t="str">
        <f>VLOOKUP(DU1253,Metadata!$B$2:$C$7,2,FALSE)</f>
        <v>3 - 6 years</v>
      </c>
    </row>
    <row r="1254" spans="1:126">
      <c r="A1254" s="13">
        <v>1253</v>
      </c>
      <c r="B1254" s="9" t="s">
        <v>135</v>
      </c>
      <c r="C1254" s="9" t="str">
        <f>VLOOKUP(B1254,Metadata!$M$2:$N$6,2,FALSE)</f>
        <v>Permanent Employee</v>
      </c>
      <c r="D1254" s="9" t="s">
        <v>159</v>
      </c>
      <c r="E1254" s="9" t="s">
        <v>137</v>
      </c>
      <c r="F1254" s="9" t="s">
        <v>138</v>
      </c>
      <c r="G1254" s="9" t="s">
        <v>283</v>
      </c>
      <c r="H1254" s="9" t="str">
        <f>IF(G1254="","",VLOOKUP(G1254,Metadata!$J$2:$K$22,2,FALSE))</f>
        <v>Lisbon Metropolitan Area</v>
      </c>
      <c r="I1254" s="9" t="s">
        <v>138</v>
      </c>
      <c r="J1254" s="9" t="str">
        <f>IF(I1254="","",VLOOKUP(I1254,Metadata!$P$2:$Q$43,2,FALSE))</f>
        <v>Europe</v>
      </c>
      <c r="K1254" s="9" t="str">
        <f t="shared" si="0"/>
        <v>Portugal</v>
      </c>
      <c r="L1254" s="9" t="s">
        <v>140</v>
      </c>
      <c r="M1254" s="9" t="str">
        <f>IF(L1254="","",VLOOKUP(L1254,Metadata!$J$2:$K$22,2,FALSE))</f>
        <v>Lisbon Metropolitan Area</v>
      </c>
      <c r="N1254" s="9" t="s">
        <v>141</v>
      </c>
      <c r="O1254" s="9" t="s">
        <v>137</v>
      </c>
      <c r="P1254" s="9" t="s">
        <v>142</v>
      </c>
      <c r="Q1254" s="10" t="str">
        <f t="shared" si="1"/>
        <v>Full Office Job</v>
      </c>
      <c r="R1254" s="10">
        <v>3</v>
      </c>
      <c r="S1254" s="9" t="s">
        <v>229</v>
      </c>
      <c r="T1254" s="9" t="s">
        <v>137</v>
      </c>
      <c r="U1254" s="9" t="str">
        <f>IF(S1254&lt;&gt;"",S1254,IF(T1254&lt;&gt;"",VLOOKUP(T1254,Metadata!$S$2:$T$228,2,FALSE),""))</f>
        <v>Project Manager</v>
      </c>
      <c r="V1254" s="9" t="s">
        <v>174</v>
      </c>
      <c r="W1254" s="9" t="s">
        <v>137</v>
      </c>
      <c r="X1254" s="9" t="s">
        <v>163</v>
      </c>
      <c r="Y1254" s="9" t="s">
        <v>137</v>
      </c>
      <c r="Z1254" s="9" t="s">
        <v>164</v>
      </c>
      <c r="AA1254" s="9" t="s">
        <v>165</v>
      </c>
      <c r="AB1254" s="9" t="s">
        <v>253</v>
      </c>
      <c r="AC1254" s="9" t="s">
        <v>147</v>
      </c>
      <c r="AD1254" s="9"/>
      <c r="AE1254" s="9"/>
      <c r="AF1254" s="9"/>
      <c r="AG1254" s="9" t="s">
        <v>166</v>
      </c>
      <c r="AH1254" s="9"/>
      <c r="AI1254" s="9"/>
      <c r="AJ1254" s="9" t="s">
        <v>185</v>
      </c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 t="s">
        <v>178</v>
      </c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 t="s">
        <v>247</v>
      </c>
      <c r="BS1254" s="9"/>
      <c r="BT1254" s="9"/>
      <c r="BU1254" s="9"/>
      <c r="BV1254" s="9"/>
      <c r="BW1254" s="9"/>
      <c r="BX1254" s="9"/>
      <c r="BY1254" s="9"/>
      <c r="BZ1254" s="9"/>
      <c r="CA1254" s="10"/>
      <c r="CB1254" s="10" t="str">
        <f t="shared" si="5"/>
        <v/>
      </c>
      <c r="CC1254" s="10"/>
      <c r="CD1254" s="9" t="str">
        <f t="shared" si="2"/>
        <v/>
      </c>
      <c r="CE1254" s="9" t="s">
        <v>151</v>
      </c>
      <c r="CF1254" s="9" t="s">
        <v>220</v>
      </c>
      <c r="CG1254" s="9">
        <f>IF(CF1254="","",VLOOKUP(CF1254,Metadata!$D$2:$H$20,2,FALSE))</f>
        <v>27500</v>
      </c>
      <c r="CH1254" s="9">
        <f>IF(CF1254="","",VLOOKUP(CF1254,Metadata!$D$2:$H$20,4,FALSE))</f>
        <v>25000</v>
      </c>
      <c r="CI1254" s="9">
        <f>IF(CF1254="","",VLOOKUP(CF1254,Metadata!$D$2:$H$20,5,FALSE))</f>
        <v>30000</v>
      </c>
      <c r="CJ1254" s="9">
        <f t="shared" si="3"/>
        <v>27500</v>
      </c>
      <c r="CK1254" s="9" t="s">
        <v>201</v>
      </c>
      <c r="CL1254" s="10">
        <v>6</v>
      </c>
      <c r="CM1254" s="10">
        <v>1</v>
      </c>
      <c r="CN1254" s="10">
        <v>6</v>
      </c>
      <c r="CO1254" s="10">
        <v>6</v>
      </c>
      <c r="CP1254" s="10">
        <v>4</v>
      </c>
      <c r="CQ1254" s="10">
        <v>5</v>
      </c>
      <c r="CR1254" s="10">
        <v>4</v>
      </c>
      <c r="CS1254" s="10">
        <v>5</v>
      </c>
      <c r="CT1254" s="10">
        <v>6</v>
      </c>
      <c r="CU1254" s="10">
        <v>4</v>
      </c>
      <c r="CV1254" s="10">
        <v>4</v>
      </c>
      <c r="CW1254" s="10">
        <v>3</v>
      </c>
      <c r="CX1254" s="10">
        <v>6</v>
      </c>
      <c r="CY1254" s="10">
        <v>5</v>
      </c>
      <c r="CZ1254" s="10">
        <v>6</v>
      </c>
      <c r="DA1254" s="10">
        <v>5</v>
      </c>
      <c r="DB1254" s="10">
        <v>5</v>
      </c>
      <c r="DC1254" s="10">
        <v>5</v>
      </c>
      <c r="DD1254" s="10">
        <v>3</v>
      </c>
      <c r="DE1254" s="10">
        <v>5</v>
      </c>
      <c r="DF1254" s="10">
        <v>2</v>
      </c>
      <c r="DG1254" s="10">
        <v>3</v>
      </c>
      <c r="DH1254" s="10">
        <v>5</v>
      </c>
      <c r="DI1254" s="10">
        <v>2</v>
      </c>
      <c r="DJ1254" s="10">
        <v>4</v>
      </c>
      <c r="DK1254" s="10">
        <v>4</v>
      </c>
      <c r="DL1254" s="10">
        <v>4</v>
      </c>
      <c r="DM1254" s="9" t="s">
        <v>154</v>
      </c>
      <c r="DN1254" s="10">
        <v>1992</v>
      </c>
      <c r="DO1254" s="9">
        <f t="shared" si="4"/>
        <v>29</v>
      </c>
      <c r="DP1254" s="9" t="s">
        <v>155</v>
      </c>
      <c r="DQ1254" s="9" t="s">
        <v>202</v>
      </c>
      <c r="DR1254" s="9" t="s">
        <v>170</v>
      </c>
      <c r="DS1254" s="9" t="s">
        <v>137</v>
      </c>
      <c r="DT1254" s="9" t="s">
        <v>181</v>
      </c>
      <c r="DU1254" s="9" t="s">
        <v>223</v>
      </c>
      <c r="DV1254" s="9" t="str">
        <f>VLOOKUP(DU1254,Metadata!$B$2:$C$7,2,FALSE)</f>
        <v>3 - 6 years</v>
      </c>
    </row>
    <row r="1255" spans="1:126">
      <c r="A1255" s="13">
        <v>1254</v>
      </c>
      <c r="B1255" s="9" t="s">
        <v>135</v>
      </c>
      <c r="C1255" s="9" t="str">
        <f>VLOOKUP(B1255,Metadata!$M$2:$N$6,2,FALSE)</f>
        <v>Permanent Employee</v>
      </c>
      <c r="D1255" s="9" t="s">
        <v>159</v>
      </c>
      <c r="E1255" s="9" t="s">
        <v>137</v>
      </c>
      <c r="F1255" s="9" t="s">
        <v>138</v>
      </c>
      <c r="G1255" s="9" t="s">
        <v>172</v>
      </c>
      <c r="H1255" s="9" t="str">
        <f>IF(G1255="","",VLOOKUP(G1255,Metadata!$J$2:$K$22,2,FALSE))</f>
        <v>Porto Metropolitan Area</v>
      </c>
      <c r="I1255" s="9" t="s">
        <v>138</v>
      </c>
      <c r="J1255" s="9" t="str">
        <f>IF(I1255="","",VLOOKUP(I1255,Metadata!$P$2:$Q$43,2,FALSE))</f>
        <v>Europe</v>
      </c>
      <c r="K1255" s="9" t="str">
        <f t="shared" si="0"/>
        <v>Portugal</v>
      </c>
      <c r="L1255" s="9" t="s">
        <v>172</v>
      </c>
      <c r="M1255" s="9" t="str">
        <f>IF(L1255="","",VLOOKUP(L1255,Metadata!$J$2:$K$22,2,FALSE))</f>
        <v>Porto Metropolitan Area</v>
      </c>
      <c r="N1255" s="9" t="s">
        <v>214</v>
      </c>
      <c r="O1255" s="9" t="s">
        <v>278</v>
      </c>
      <c r="P1255" s="9" t="s">
        <v>191</v>
      </c>
      <c r="Q1255" s="10" t="str">
        <f t="shared" si="1"/>
        <v>Remote Job (full or flexible)</v>
      </c>
      <c r="R1255" s="10">
        <v>6</v>
      </c>
      <c r="S1255" s="9" t="s">
        <v>249</v>
      </c>
      <c r="T1255" s="9" t="s">
        <v>137</v>
      </c>
      <c r="U1255" s="9" t="str">
        <f>IF(S1255&lt;&gt;"",S1255,IF(T1255&lt;&gt;"",VLOOKUP(T1255,Metadata!$S$2:$T$228,2,FALSE),""))</f>
        <v>Business Applications (BI/CRM/ERP)</v>
      </c>
      <c r="V1255" s="9" t="s">
        <v>144</v>
      </c>
      <c r="W1255" s="9" t="s">
        <v>137</v>
      </c>
      <c r="X1255" s="9" t="s">
        <v>145</v>
      </c>
      <c r="Y1255" s="9" t="s">
        <v>137</v>
      </c>
      <c r="Z1255" s="9" t="s">
        <v>224</v>
      </c>
      <c r="AA1255" s="9" t="s">
        <v>137</v>
      </c>
      <c r="AB1255" s="9" t="s">
        <v>137</v>
      </c>
      <c r="AC1255" s="9" t="s">
        <v>147</v>
      </c>
      <c r="AD1255" s="9"/>
      <c r="AE1255" s="9"/>
      <c r="AF1255" s="9" t="s">
        <v>243</v>
      </c>
      <c r="AG1255" s="9"/>
      <c r="AH1255" s="9"/>
      <c r="AI1255" s="9"/>
      <c r="AJ1255" s="9"/>
      <c r="AK1255" s="9"/>
      <c r="AL1255" s="9"/>
      <c r="AM1255" s="9"/>
      <c r="AN1255" s="9"/>
      <c r="AO1255" s="9"/>
      <c r="AP1255" s="9" t="s">
        <v>244</v>
      </c>
      <c r="AQ1255" s="9"/>
      <c r="AR1255" s="9" t="s">
        <v>149</v>
      </c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 t="s">
        <v>150</v>
      </c>
      <c r="BZ1255" s="9" t="s">
        <v>137</v>
      </c>
      <c r="CA1255" s="10"/>
      <c r="CB1255" s="10" t="str">
        <f t="shared" si="5"/>
        <v/>
      </c>
      <c r="CC1255" s="10"/>
      <c r="CD1255" s="9" t="str">
        <f t="shared" si="2"/>
        <v/>
      </c>
      <c r="CE1255" s="9" t="s">
        <v>151</v>
      </c>
      <c r="CF1255" s="9" t="s">
        <v>152</v>
      </c>
      <c r="CG1255" s="9">
        <f>IF(CF1255="","",VLOOKUP(CF1255,Metadata!$D$2:$H$20,2,FALSE))</f>
        <v>32500</v>
      </c>
      <c r="CH1255" s="9">
        <f>IF(CF1255="","",VLOOKUP(CF1255,Metadata!$D$2:$H$20,4,FALSE))</f>
        <v>30000</v>
      </c>
      <c r="CI1255" s="9">
        <f>IF(CF1255="","",VLOOKUP(CF1255,Metadata!$D$2:$H$20,5,FALSE))</f>
        <v>35000</v>
      </c>
      <c r="CJ1255" s="9">
        <f t="shared" si="3"/>
        <v>32500</v>
      </c>
      <c r="CK1255" s="9" t="s">
        <v>153</v>
      </c>
      <c r="CL1255" s="10">
        <v>3</v>
      </c>
      <c r="CM1255" s="10">
        <v>3</v>
      </c>
      <c r="CN1255" s="10">
        <v>5</v>
      </c>
      <c r="CO1255" s="10">
        <v>6</v>
      </c>
      <c r="CP1255" s="10">
        <v>3</v>
      </c>
      <c r="CQ1255" s="10">
        <v>5</v>
      </c>
      <c r="CR1255" s="10">
        <v>7</v>
      </c>
      <c r="CS1255" s="10">
        <v>7</v>
      </c>
      <c r="CT1255" s="10">
        <v>4</v>
      </c>
      <c r="CU1255" s="10">
        <v>3</v>
      </c>
      <c r="CV1255" s="10">
        <v>5</v>
      </c>
      <c r="CW1255" s="10">
        <v>5</v>
      </c>
      <c r="CX1255" s="10">
        <v>6</v>
      </c>
      <c r="CY1255" s="10">
        <v>5</v>
      </c>
      <c r="CZ1255" s="10">
        <v>6</v>
      </c>
      <c r="DA1255" s="10">
        <v>2</v>
      </c>
      <c r="DB1255" s="10">
        <v>5</v>
      </c>
      <c r="DC1255" s="10">
        <v>6</v>
      </c>
      <c r="DD1255" s="10">
        <v>4</v>
      </c>
      <c r="DE1255" s="10">
        <v>5</v>
      </c>
      <c r="DF1255" s="10">
        <v>5</v>
      </c>
      <c r="DG1255" s="10">
        <v>6</v>
      </c>
      <c r="DH1255" s="10">
        <v>5</v>
      </c>
      <c r="DI1255" s="10">
        <v>5</v>
      </c>
      <c r="DJ1255" s="10">
        <v>5</v>
      </c>
      <c r="DK1255" s="10">
        <v>4</v>
      </c>
      <c r="DL1255" s="10">
        <v>3</v>
      </c>
      <c r="DM1255" s="9" t="s">
        <v>154</v>
      </c>
      <c r="DN1255" s="10">
        <v>1989</v>
      </c>
      <c r="DO1255" s="9">
        <f t="shared" si="4"/>
        <v>32</v>
      </c>
      <c r="DP1255" s="9" t="s">
        <v>155</v>
      </c>
      <c r="DQ1255" s="9" t="s">
        <v>156</v>
      </c>
      <c r="DR1255" s="9" t="s">
        <v>170</v>
      </c>
      <c r="DS1255" s="9" t="s">
        <v>137</v>
      </c>
      <c r="DT1255" s="9" t="s">
        <v>181</v>
      </c>
      <c r="DU1255" s="9" t="s">
        <v>203</v>
      </c>
      <c r="DV1255" s="9" t="str">
        <f>VLOOKUP(DU1255,Metadata!$B$2:$C$7,2,FALSE)</f>
        <v>6+ years</v>
      </c>
    </row>
    <row r="1256" spans="1:126">
      <c r="A1256" s="13">
        <v>1255</v>
      </c>
      <c r="B1256" s="9" t="s">
        <v>135</v>
      </c>
      <c r="C1256" s="9" t="str">
        <f>VLOOKUP(B1256,Metadata!$M$2:$N$6,2,FALSE)</f>
        <v>Permanent Employee</v>
      </c>
      <c r="D1256" s="9" t="s">
        <v>159</v>
      </c>
      <c r="E1256" s="9" t="s">
        <v>137</v>
      </c>
      <c r="F1256" s="9" t="s">
        <v>138</v>
      </c>
      <c r="G1256" s="9" t="s">
        <v>172</v>
      </c>
      <c r="H1256" s="9" t="str">
        <f>IF(G1256="","",VLOOKUP(G1256,Metadata!$J$2:$K$22,2,FALSE))</f>
        <v>Porto Metropolitan Area</v>
      </c>
      <c r="I1256" s="9" t="s">
        <v>138</v>
      </c>
      <c r="J1256" s="9" t="str">
        <f>IF(I1256="","",VLOOKUP(I1256,Metadata!$P$2:$Q$43,2,FALSE))</f>
        <v>Europe</v>
      </c>
      <c r="K1256" s="9" t="str">
        <f t="shared" si="0"/>
        <v>Portugal</v>
      </c>
      <c r="L1256" s="9" t="s">
        <v>172</v>
      </c>
      <c r="M1256" s="9" t="str">
        <f>IF(L1256="","",VLOOKUP(L1256,Metadata!$J$2:$K$22,2,FALSE))</f>
        <v>Porto Metropolitan Area</v>
      </c>
      <c r="N1256" s="9" t="s">
        <v>141</v>
      </c>
      <c r="O1256" s="9" t="s">
        <v>137</v>
      </c>
      <c r="P1256" s="9" t="s">
        <v>142</v>
      </c>
      <c r="Q1256" s="10" t="str">
        <f t="shared" si="1"/>
        <v>Full Office Job</v>
      </c>
      <c r="R1256" s="10">
        <v>4</v>
      </c>
      <c r="S1256" s="9" t="s">
        <v>161</v>
      </c>
      <c r="T1256" s="9" t="s">
        <v>137</v>
      </c>
      <c r="U1256" s="9" t="str">
        <f>IF(S1256&lt;&gt;"",S1256,IF(T1256&lt;&gt;"",VLOOKUP(T1256,Metadata!$S$2:$T$228,2,FALSE),""))</f>
        <v>Full-Stack Developer</v>
      </c>
      <c r="V1256" s="9" t="s">
        <v>261</v>
      </c>
      <c r="W1256" s="9" t="s">
        <v>137</v>
      </c>
      <c r="X1256" s="9" t="s">
        <v>145</v>
      </c>
      <c r="Y1256" s="9" t="s">
        <v>137</v>
      </c>
      <c r="Z1256" s="9" t="s">
        <v>218</v>
      </c>
      <c r="AA1256" s="9" t="s">
        <v>137</v>
      </c>
      <c r="AB1256" s="9" t="s">
        <v>137</v>
      </c>
      <c r="AC1256" s="9"/>
      <c r="AD1256" s="9" t="s">
        <v>148</v>
      </c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 t="s">
        <v>150</v>
      </c>
      <c r="BZ1256" s="9" t="s">
        <v>137</v>
      </c>
      <c r="CA1256" s="10"/>
      <c r="CB1256" s="10" t="str">
        <f t="shared" si="5"/>
        <v/>
      </c>
      <c r="CC1256" s="10"/>
      <c r="CD1256" s="9" t="str">
        <f t="shared" si="2"/>
        <v/>
      </c>
      <c r="CE1256" s="9" t="s">
        <v>168</v>
      </c>
      <c r="CF1256" s="9" t="s">
        <v>169</v>
      </c>
      <c r="CG1256" s="9">
        <f>IF(CF1256="","",VLOOKUP(CF1256,Metadata!$D$2:$H$20,2,FALSE))</f>
        <v>12500</v>
      </c>
      <c r="CH1256" s="9">
        <f>IF(CF1256="","",VLOOKUP(CF1256,Metadata!$D$2:$H$20,4,FALSE))</f>
        <v>0</v>
      </c>
      <c r="CI1256" s="9">
        <f>IF(CF1256="","",VLOOKUP(CF1256,Metadata!$D$2:$H$20,5,FALSE))</f>
        <v>15000</v>
      </c>
      <c r="CJ1256" s="9">
        <f t="shared" si="3"/>
        <v>12500</v>
      </c>
      <c r="CK1256" s="9" t="s">
        <v>221</v>
      </c>
      <c r="CL1256" s="10">
        <v>4</v>
      </c>
      <c r="CM1256" s="10">
        <v>3</v>
      </c>
      <c r="CN1256" s="10">
        <v>6</v>
      </c>
      <c r="CO1256" s="10">
        <v>6</v>
      </c>
      <c r="CP1256" s="10">
        <v>6</v>
      </c>
      <c r="CQ1256" s="10">
        <v>6</v>
      </c>
      <c r="CR1256" s="10">
        <v>5</v>
      </c>
      <c r="CS1256" s="10">
        <v>6</v>
      </c>
      <c r="CT1256" s="10">
        <v>6</v>
      </c>
      <c r="CU1256" s="10">
        <v>6</v>
      </c>
      <c r="CV1256" s="10">
        <v>6</v>
      </c>
      <c r="CW1256" s="10">
        <v>5</v>
      </c>
      <c r="CX1256" s="10">
        <v>5</v>
      </c>
      <c r="CY1256" s="10">
        <v>5</v>
      </c>
      <c r="CZ1256" s="10">
        <v>5</v>
      </c>
      <c r="DA1256" s="10">
        <v>4</v>
      </c>
      <c r="DB1256" s="10">
        <v>4</v>
      </c>
      <c r="DC1256" s="10">
        <v>6</v>
      </c>
      <c r="DD1256" s="10">
        <v>6</v>
      </c>
      <c r="DE1256" s="10">
        <v>6</v>
      </c>
      <c r="DF1256" s="10">
        <v>6</v>
      </c>
      <c r="DG1256" s="10">
        <v>6</v>
      </c>
      <c r="DH1256" s="10">
        <v>6</v>
      </c>
      <c r="DI1256" s="10">
        <v>6</v>
      </c>
      <c r="DJ1256" s="10">
        <v>6</v>
      </c>
      <c r="DK1256" s="10">
        <v>6</v>
      </c>
      <c r="DL1256" s="10">
        <v>6</v>
      </c>
      <c r="DM1256" s="9" t="s">
        <v>154</v>
      </c>
      <c r="DN1256" s="10">
        <v>1990</v>
      </c>
      <c r="DO1256" s="9">
        <f t="shared" si="4"/>
        <v>31</v>
      </c>
      <c r="DP1256" s="9" t="s">
        <v>155</v>
      </c>
      <c r="DQ1256" s="9" t="s">
        <v>227</v>
      </c>
      <c r="DR1256" s="9" t="s">
        <v>170</v>
      </c>
      <c r="DS1256" s="9" t="s">
        <v>137</v>
      </c>
      <c r="DT1256" s="9" t="s">
        <v>181</v>
      </c>
      <c r="DU1256" s="9" t="s">
        <v>168</v>
      </c>
      <c r="DV1256" s="9" t="str">
        <f>VLOOKUP(DU1256,Metadata!$B$2:$C$7,2,FALSE)</f>
        <v>0 - 3 years</v>
      </c>
    </row>
    <row r="1257" spans="1:126">
      <c r="A1257" s="13">
        <v>1256</v>
      </c>
      <c r="B1257" s="9" t="s">
        <v>135</v>
      </c>
      <c r="C1257" s="9" t="str">
        <f>VLOOKUP(B1257,Metadata!$M$2:$N$6,2,FALSE)</f>
        <v>Permanent Employee</v>
      </c>
      <c r="D1257" s="9" t="s">
        <v>159</v>
      </c>
      <c r="E1257" s="9" t="s">
        <v>137</v>
      </c>
      <c r="F1257" s="9" t="s">
        <v>138</v>
      </c>
      <c r="G1257" s="9" t="s">
        <v>182</v>
      </c>
      <c r="H1257" s="9" t="str">
        <f>IF(G1257="","",VLOOKUP(G1257,Metadata!$J$2:$K$22,2,FALSE))</f>
        <v>Azores and Madeira</v>
      </c>
      <c r="I1257" s="9" t="s">
        <v>138</v>
      </c>
      <c r="J1257" s="9" t="str">
        <f>IF(I1257="","",VLOOKUP(I1257,Metadata!$P$2:$Q$43,2,FALSE))</f>
        <v>Europe</v>
      </c>
      <c r="K1257" s="9" t="str">
        <f t="shared" si="0"/>
        <v>Portugal</v>
      </c>
      <c r="L1257" s="9" t="s">
        <v>140</v>
      </c>
      <c r="M1257" s="9" t="str">
        <f>IF(L1257="","",VLOOKUP(L1257,Metadata!$J$2:$K$22,2,FALSE))</f>
        <v>Lisbon Metropolitan Area</v>
      </c>
      <c r="N1257" s="9" t="s">
        <v>141</v>
      </c>
      <c r="O1257" s="9" t="s">
        <v>137</v>
      </c>
      <c r="P1257" s="9" t="s">
        <v>191</v>
      </c>
      <c r="Q1257" s="10" t="str">
        <f t="shared" si="1"/>
        <v>Remote Job (full or flexible)</v>
      </c>
      <c r="R1257" s="10">
        <v>4</v>
      </c>
      <c r="S1257" s="9" t="s">
        <v>336</v>
      </c>
      <c r="T1257" s="9" t="s">
        <v>137</v>
      </c>
      <c r="U1257" s="9" t="str">
        <f>IF(S1257&lt;&gt;"",S1257,IF(T1257&lt;&gt;"",VLOOKUP(T1257,Metadata!$S$2:$T$228,2,FALSE),""))</f>
        <v>Scrum Master</v>
      </c>
      <c r="V1257" s="9" t="s">
        <v>276</v>
      </c>
      <c r="W1257" s="9" t="s">
        <v>137</v>
      </c>
      <c r="X1257" s="9" t="s">
        <v>269</v>
      </c>
      <c r="Y1257" s="9" t="s">
        <v>137</v>
      </c>
      <c r="Z1257" s="9" t="s">
        <v>184</v>
      </c>
      <c r="AA1257" s="9" t="s">
        <v>165</v>
      </c>
      <c r="AB1257" s="9" t="s">
        <v>137</v>
      </c>
      <c r="AC1257" s="9" t="s">
        <v>147</v>
      </c>
      <c r="AD1257" s="9"/>
      <c r="AE1257" s="9" t="s">
        <v>194</v>
      </c>
      <c r="AF1257" s="9"/>
      <c r="AG1257" s="9"/>
      <c r="AH1257" s="9"/>
      <c r="AI1257" s="9"/>
      <c r="AJ1257" s="9" t="s">
        <v>185</v>
      </c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 t="s">
        <v>178</v>
      </c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198</v>
      </c>
      <c r="BL1257" s="9" t="s">
        <v>199</v>
      </c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10"/>
      <c r="CB1257" s="10" t="str">
        <f t="shared" si="5"/>
        <v/>
      </c>
      <c r="CC1257" s="10"/>
      <c r="CD1257" s="9" t="str">
        <f t="shared" si="2"/>
        <v/>
      </c>
      <c r="CE1257" s="9" t="s">
        <v>232</v>
      </c>
      <c r="CF1257" s="9" t="s">
        <v>188</v>
      </c>
      <c r="CG1257" s="9">
        <f>IF(CF1257="","",VLOOKUP(CF1257,Metadata!$D$2:$H$20,2,FALSE))</f>
        <v>17500</v>
      </c>
      <c r="CH1257" s="9">
        <f>IF(CF1257="","",VLOOKUP(CF1257,Metadata!$D$2:$H$20,4,FALSE))</f>
        <v>15000</v>
      </c>
      <c r="CI1257" s="9">
        <f>IF(CF1257="","",VLOOKUP(CF1257,Metadata!$D$2:$H$20,5,FALSE))</f>
        <v>20000</v>
      </c>
      <c r="CJ1257" s="9">
        <f t="shared" si="3"/>
        <v>17500</v>
      </c>
      <c r="CK1257" s="9" t="s">
        <v>153</v>
      </c>
      <c r="CL1257" s="10">
        <v>5</v>
      </c>
      <c r="CM1257" s="10">
        <v>3</v>
      </c>
      <c r="CN1257" s="10">
        <v>7</v>
      </c>
      <c r="CO1257" s="10">
        <v>5</v>
      </c>
      <c r="CP1257" s="10">
        <v>6</v>
      </c>
      <c r="CQ1257" s="10">
        <v>7</v>
      </c>
      <c r="CR1257" s="10">
        <v>4</v>
      </c>
      <c r="CS1257" s="10">
        <v>7</v>
      </c>
      <c r="CT1257" s="10">
        <v>7</v>
      </c>
      <c r="CU1257" s="10">
        <v>5</v>
      </c>
      <c r="CV1257" s="10">
        <v>5</v>
      </c>
      <c r="CW1257" s="10">
        <v>7</v>
      </c>
      <c r="CX1257" s="10">
        <v>5</v>
      </c>
      <c r="CY1257" s="10">
        <v>5</v>
      </c>
      <c r="CZ1257" s="10">
        <v>7</v>
      </c>
      <c r="DA1257" s="10">
        <v>6</v>
      </c>
      <c r="DB1257" s="10">
        <v>6</v>
      </c>
      <c r="DC1257" s="10">
        <v>6</v>
      </c>
      <c r="DD1257" s="10">
        <v>4</v>
      </c>
      <c r="DE1257" s="10">
        <v>4</v>
      </c>
      <c r="DF1257" s="10">
        <v>5</v>
      </c>
      <c r="DG1257" s="10">
        <v>5</v>
      </c>
      <c r="DH1257" s="10">
        <v>4</v>
      </c>
      <c r="DI1257" s="10">
        <v>7</v>
      </c>
      <c r="DJ1257" s="10">
        <v>4</v>
      </c>
      <c r="DK1257" s="10">
        <v>5</v>
      </c>
      <c r="DL1257" s="10">
        <v>7</v>
      </c>
      <c r="DM1257" s="9" t="s">
        <v>154</v>
      </c>
      <c r="DN1257" s="10">
        <v>1985</v>
      </c>
      <c r="DO1257" s="9">
        <f t="shared" si="4"/>
        <v>36</v>
      </c>
      <c r="DP1257" s="9" t="s">
        <v>155</v>
      </c>
      <c r="DQ1257" s="9" t="s">
        <v>156</v>
      </c>
      <c r="DR1257" s="9" t="s">
        <v>157</v>
      </c>
      <c r="DS1257" s="9" t="s">
        <v>137</v>
      </c>
      <c r="DT1257" s="9" t="s">
        <v>181</v>
      </c>
      <c r="DU1257" s="9" t="s">
        <v>203</v>
      </c>
      <c r="DV1257" s="9" t="str">
        <f>VLOOKUP(DU1257,Metadata!$B$2:$C$7,2,FALSE)</f>
        <v>6+ years</v>
      </c>
    </row>
    <row r="1258" spans="1:126">
      <c r="A1258" s="13">
        <v>1257</v>
      </c>
      <c r="B1258" s="9" t="s">
        <v>135</v>
      </c>
      <c r="C1258" s="9" t="str">
        <f>VLOOKUP(B1258,Metadata!$M$2:$N$6,2,FALSE)</f>
        <v>Permanent Employee</v>
      </c>
      <c r="D1258" s="9" t="s">
        <v>136</v>
      </c>
      <c r="E1258" s="9" t="s">
        <v>137</v>
      </c>
      <c r="F1258" s="9" t="s">
        <v>138</v>
      </c>
      <c r="G1258" s="9" t="s">
        <v>172</v>
      </c>
      <c r="H1258" s="9" t="str">
        <f>IF(G1258="","",VLOOKUP(G1258,Metadata!$J$2:$K$22,2,FALSE))</f>
        <v>Porto Metropolitan Area</v>
      </c>
      <c r="I1258" s="9" t="s">
        <v>138</v>
      </c>
      <c r="J1258" s="9" t="str">
        <f>IF(I1258="","",VLOOKUP(I1258,Metadata!$P$2:$Q$43,2,FALSE))</f>
        <v>Europe</v>
      </c>
      <c r="K1258" s="9" t="str">
        <f t="shared" si="0"/>
        <v>Portugal</v>
      </c>
      <c r="L1258" s="9" t="s">
        <v>172</v>
      </c>
      <c r="M1258" s="9" t="str">
        <f>IF(L1258="","",VLOOKUP(L1258,Metadata!$J$2:$K$22,2,FALSE))</f>
        <v>Porto Metropolitan Area</v>
      </c>
      <c r="N1258" s="9" t="s">
        <v>141</v>
      </c>
      <c r="O1258" s="9" t="s">
        <v>137</v>
      </c>
      <c r="P1258" s="9" t="s">
        <v>191</v>
      </c>
      <c r="Q1258" s="10" t="str">
        <f t="shared" si="1"/>
        <v>Remote Job (full or flexible)</v>
      </c>
      <c r="R1258" s="10">
        <v>6</v>
      </c>
      <c r="S1258" s="9" t="s">
        <v>192</v>
      </c>
      <c r="T1258" s="9" t="s">
        <v>137</v>
      </c>
      <c r="U1258" s="9" t="str">
        <f>IF(S1258&lt;&gt;"",S1258,IF(T1258&lt;&gt;"",VLOOKUP(T1258,Metadata!$S$2:$T$228,2,FALSE),""))</f>
        <v>Back-End Developer</v>
      </c>
      <c r="V1258" s="9" t="s">
        <v>162</v>
      </c>
      <c r="W1258" s="9" t="s">
        <v>137</v>
      </c>
      <c r="X1258" s="9" t="s">
        <v>145</v>
      </c>
      <c r="Y1258" s="9" t="s">
        <v>137</v>
      </c>
      <c r="Z1258" s="9" t="s">
        <v>218</v>
      </c>
      <c r="AA1258" s="9" t="s">
        <v>137</v>
      </c>
      <c r="AB1258" s="9" t="s">
        <v>137</v>
      </c>
      <c r="AC1258" s="9" t="s">
        <v>147</v>
      </c>
      <c r="AD1258" s="9" t="s">
        <v>148</v>
      </c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 t="s">
        <v>596</v>
      </c>
      <c r="CA1258" s="10"/>
      <c r="CB1258" s="10" t="str">
        <f t="shared" si="5"/>
        <v/>
      </c>
      <c r="CC1258" s="10"/>
      <c r="CD1258" s="9" t="str">
        <f t="shared" si="2"/>
        <v/>
      </c>
      <c r="CE1258" s="9" t="s">
        <v>168</v>
      </c>
      <c r="CF1258" s="9" t="s">
        <v>225</v>
      </c>
      <c r="CG1258" s="9">
        <f>IF(CF1258="","",VLOOKUP(CF1258,Metadata!$D$2:$H$20,2,FALSE))</f>
        <v>22500</v>
      </c>
      <c r="CH1258" s="9">
        <f>IF(CF1258="","",VLOOKUP(CF1258,Metadata!$D$2:$H$20,4,FALSE))</f>
        <v>20000</v>
      </c>
      <c r="CI1258" s="9">
        <f>IF(CF1258="","",VLOOKUP(CF1258,Metadata!$D$2:$H$20,5,FALSE))</f>
        <v>25000</v>
      </c>
      <c r="CJ1258" s="9">
        <f t="shared" si="3"/>
        <v>22500</v>
      </c>
      <c r="CK1258" s="9" t="s">
        <v>201</v>
      </c>
      <c r="CL1258" s="10">
        <v>4</v>
      </c>
      <c r="CM1258" s="10">
        <v>3</v>
      </c>
      <c r="CN1258" s="10">
        <v>7</v>
      </c>
      <c r="CO1258" s="10">
        <v>5</v>
      </c>
      <c r="CP1258" s="10">
        <v>5</v>
      </c>
      <c r="CQ1258" s="10">
        <v>7</v>
      </c>
      <c r="CR1258" s="10">
        <v>6</v>
      </c>
      <c r="CS1258" s="10">
        <v>6</v>
      </c>
      <c r="CT1258" s="10">
        <v>6</v>
      </c>
      <c r="CU1258" s="10">
        <v>5</v>
      </c>
      <c r="CV1258" s="10">
        <v>4</v>
      </c>
      <c r="CW1258" s="10">
        <v>4</v>
      </c>
      <c r="CX1258" s="10">
        <v>7</v>
      </c>
      <c r="CY1258" s="10">
        <v>4</v>
      </c>
      <c r="CZ1258" s="10">
        <v>7</v>
      </c>
      <c r="DA1258" s="10">
        <v>7</v>
      </c>
      <c r="DB1258" s="10">
        <v>4</v>
      </c>
      <c r="DC1258" s="10">
        <v>5</v>
      </c>
      <c r="DD1258" s="10">
        <v>3</v>
      </c>
      <c r="DE1258" s="10">
        <v>5</v>
      </c>
      <c r="DF1258" s="10">
        <v>5</v>
      </c>
      <c r="DG1258" s="10">
        <v>7</v>
      </c>
      <c r="DH1258" s="10">
        <v>4</v>
      </c>
      <c r="DI1258" s="10">
        <v>6</v>
      </c>
      <c r="DJ1258" s="10">
        <v>5</v>
      </c>
      <c r="DK1258" s="10">
        <v>5</v>
      </c>
      <c r="DL1258" s="10">
        <v>5</v>
      </c>
      <c r="DM1258" s="9" t="s">
        <v>154</v>
      </c>
      <c r="DN1258" s="10">
        <v>1997</v>
      </c>
      <c r="DO1258" s="9">
        <f t="shared" si="4"/>
        <v>24</v>
      </c>
      <c r="DP1258" s="9" t="s">
        <v>155</v>
      </c>
      <c r="DQ1258" s="9" t="s">
        <v>202</v>
      </c>
      <c r="DR1258" s="9" t="s">
        <v>157</v>
      </c>
      <c r="DS1258" s="9" t="s">
        <v>137</v>
      </c>
      <c r="DT1258" s="9" t="s">
        <v>181</v>
      </c>
      <c r="DU1258" s="9" t="s">
        <v>168</v>
      </c>
      <c r="DV1258" s="9" t="str">
        <f>VLOOKUP(DU1258,Metadata!$B$2:$C$7,2,FALSE)</f>
        <v>0 - 3 years</v>
      </c>
    </row>
    <row r="1259" spans="1:126">
      <c r="A1259" s="13">
        <v>1258</v>
      </c>
      <c r="B1259" s="9" t="s">
        <v>135</v>
      </c>
      <c r="C1259" s="9" t="str">
        <f>VLOOKUP(B1259,Metadata!$M$2:$N$6,2,FALSE)</f>
        <v>Permanent Employee</v>
      </c>
      <c r="D1259" s="9" t="s">
        <v>136</v>
      </c>
      <c r="E1259" s="9" t="s">
        <v>137</v>
      </c>
      <c r="F1259" s="9" t="s">
        <v>138</v>
      </c>
      <c r="G1259" s="9" t="s">
        <v>172</v>
      </c>
      <c r="H1259" s="9" t="str">
        <f>IF(G1259="","",VLOOKUP(G1259,Metadata!$J$2:$K$22,2,FALSE))</f>
        <v>Porto Metropolitan Area</v>
      </c>
      <c r="I1259" s="9" t="s">
        <v>138</v>
      </c>
      <c r="J1259" s="9" t="str">
        <f>IF(I1259="","",VLOOKUP(I1259,Metadata!$P$2:$Q$43,2,FALSE))</f>
        <v>Europe</v>
      </c>
      <c r="K1259" s="9" t="str">
        <f t="shared" si="0"/>
        <v>Portugal</v>
      </c>
      <c r="L1259" s="9" t="s">
        <v>172</v>
      </c>
      <c r="M1259" s="9" t="str">
        <f>IF(L1259="","",VLOOKUP(L1259,Metadata!$J$2:$K$22,2,FALSE))</f>
        <v>Porto Metropolitan Area</v>
      </c>
      <c r="N1259" s="9" t="s">
        <v>141</v>
      </c>
      <c r="O1259" s="9" t="s">
        <v>137</v>
      </c>
      <c r="P1259" s="9" t="s">
        <v>142</v>
      </c>
      <c r="Q1259" s="10" t="str">
        <f t="shared" si="1"/>
        <v>Full Office Job</v>
      </c>
      <c r="R1259" s="10">
        <v>4</v>
      </c>
      <c r="S1259" s="9" t="s">
        <v>161</v>
      </c>
      <c r="T1259" s="9" t="s">
        <v>137</v>
      </c>
      <c r="U1259" s="9" t="str">
        <f>IF(S1259&lt;&gt;"",S1259,IF(T1259&lt;&gt;"",VLOOKUP(T1259,Metadata!$S$2:$T$228,2,FALSE),""))</f>
        <v>Full-Stack Developer</v>
      </c>
      <c r="V1259" s="9" t="s">
        <v>217</v>
      </c>
      <c r="W1259" s="9" t="s">
        <v>137</v>
      </c>
      <c r="X1259" s="9" t="s">
        <v>163</v>
      </c>
      <c r="Y1259" s="9" t="s">
        <v>137</v>
      </c>
      <c r="Z1259" s="9" t="s">
        <v>262</v>
      </c>
      <c r="AA1259" s="9" t="s">
        <v>165</v>
      </c>
      <c r="AB1259" s="9" t="s">
        <v>137</v>
      </c>
      <c r="AC1259" s="9"/>
      <c r="AD1259" s="9"/>
      <c r="AE1259" s="9"/>
      <c r="AF1259" s="9"/>
      <c r="AG1259" s="9" t="s">
        <v>166</v>
      </c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 t="s">
        <v>178</v>
      </c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 t="s">
        <v>355</v>
      </c>
      <c r="CA1259" s="10"/>
      <c r="CB1259" s="10" t="str">
        <f t="shared" si="5"/>
        <v/>
      </c>
      <c r="CC1259" s="10"/>
      <c r="CD1259" s="9" t="str">
        <f t="shared" si="2"/>
        <v/>
      </c>
      <c r="CE1259" s="9" t="s">
        <v>168</v>
      </c>
      <c r="CF1259" s="9" t="s">
        <v>220</v>
      </c>
      <c r="CG1259" s="9">
        <f>IF(CF1259="","",VLOOKUP(CF1259,Metadata!$D$2:$H$20,2,FALSE))</f>
        <v>27500</v>
      </c>
      <c r="CH1259" s="9">
        <f>IF(CF1259="","",VLOOKUP(CF1259,Metadata!$D$2:$H$20,4,FALSE))</f>
        <v>25000</v>
      </c>
      <c r="CI1259" s="9">
        <f>IF(CF1259="","",VLOOKUP(CF1259,Metadata!$D$2:$H$20,5,FALSE))</f>
        <v>30000</v>
      </c>
      <c r="CJ1259" s="9">
        <f t="shared" si="3"/>
        <v>27500</v>
      </c>
      <c r="CK1259" s="9" t="s">
        <v>153</v>
      </c>
      <c r="CL1259" s="10">
        <v>5</v>
      </c>
      <c r="CM1259" s="10">
        <v>3</v>
      </c>
      <c r="CN1259" s="10">
        <v>7</v>
      </c>
      <c r="CO1259" s="10">
        <v>7</v>
      </c>
      <c r="CP1259" s="10">
        <v>5</v>
      </c>
      <c r="CQ1259" s="10">
        <v>7</v>
      </c>
      <c r="CR1259" s="10">
        <v>4</v>
      </c>
      <c r="CS1259" s="10">
        <v>6</v>
      </c>
      <c r="CT1259" s="10">
        <v>5</v>
      </c>
      <c r="CU1259" s="10">
        <v>5</v>
      </c>
      <c r="CV1259" s="10">
        <v>5</v>
      </c>
      <c r="CW1259" s="10">
        <v>6</v>
      </c>
      <c r="CX1259" s="10">
        <v>6</v>
      </c>
      <c r="CY1259" s="10">
        <v>6</v>
      </c>
      <c r="CZ1259" s="10">
        <v>5</v>
      </c>
      <c r="DA1259" s="10">
        <v>5</v>
      </c>
      <c r="DB1259" s="10">
        <v>5</v>
      </c>
      <c r="DC1259" s="10">
        <v>7</v>
      </c>
      <c r="DD1259" s="10">
        <v>4</v>
      </c>
      <c r="DE1259" s="10">
        <v>7</v>
      </c>
      <c r="DF1259" s="10">
        <v>5</v>
      </c>
      <c r="DG1259" s="10">
        <v>7</v>
      </c>
      <c r="DH1259" s="10">
        <v>5</v>
      </c>
      <c r="DI1259" s="10">
        <v>6</v>
      </c>
      <c r="DJ1259" s="10">
        <v>4</v>
      </c>
      <c r="DK1259" s="10">
        <v>5</v>
      </c>
      <c r="DL1259" s="10">
        <v>5</v>
      </c>
      <c r="DM1259" s="9" t="s">
        <v>296</v>
      </c>
      <c r="DN1259" s="10">
        <v>1993</v>
      </c>
      <c r="DO1259" s="9">
        <f t="shared" si="4"/>
        <v>28</v>
      </c>
      <c r="DP1259" s="9" t="s">
        <v>155</v>
      </c>
      <c r="DQ1259" s="9" t="s">
        <v>202</v>
      </c>
      <c r="DR1259" s="9" t="s">
        <v>157</v>
      </c>
      <c r="DS1259" s="9" t="s">
        <v>137</v>
      </c>
      <c r="DT1259" s="9" t="s">
        <v>181</v>
      </c>
      <c r="DU1259" s="9" t="s">
        <v>223</v>
      </c>
      <c r="DV1259" s="9" t="str">
        <f>VLOOKUP(DU1259,Metadata!$B$2:$C$7,2,FALSE)</f>
        <v>3 - 6 years</v>
      </c>
    </row>
    <row r="1260" spans="1:126">
      <c r="A1260" s="13">
        <v>1259</v>
      </c>
      <c r="B1260" s="9" t="s">
        <v>135</v>
      </c>
      <c r="C1260" s="9" t="str">
        <f>VLOOKUP(B1260,Metadata!$M$2:$N$6,2,FALSE)</f>
        <v>Permanent Employee</v>
      </c>
      <c r="D1260" s="9" t="s">
        <v>159</v>
      </c>
      <c r="E1260" s="9" t="s">
        <v>137</v>
      </c>
      <c r="F1260" s="9" t="s">
        <v>138</v>
      </c>
      <c r="G1260" s="9" t="s">
        <v>283</v>
      </c>
      <c r="H1260" s="9" t="str">
        <f>IF(G1260="","",VLOOKUP(G1260,Metadata!$J$2:$K$22,2,FALSE))</f>
        <v>Lisbon Metropolitan Area</v>
      </c>
      <c r="I1260" s="9" t="s">
        <v>138</v>
      </c>
      <c r="J1260" s="9" t="str">
        <f>IF(I1260="","",VLOOKUP(I1260,Metadata!$P$2:$Q$43,2,FALSE))</f>
        <v>Europe</v>
      </c>
      <c r="K1260" s="9" t="str">
        <f t="shared" si="0"/>
        <v>Portugal</v>
      </c>
      <c r="L1260" s="9" t="s">
        <v>140</v>
      </c>
      <c r="M1260" s="9" t="str">
        <f>IF(L1260="","",VLOOKUP(L1260,Metadata!$J$2:$K$22,2,FALSE))</f>
        <v>Lisbon Metropolitan Area</v>
      </c>
      <c r="N1260" s="9" t="s">
        <v>141</v>
      </c>
      <c r="O1260" s="9" t="s">
        <v>137</v>
      </c>
      <c r="P1260" s="9" t="s">
        <v>142</v>
      </c>
      <c r="Q1260" s="10" t="str">
        <f t="shared" si="1"/>
        <v>Full Office Job</v>
      </c>
      <c r="R1260" s="10">
        <v>5</v>
      </c>
      <c r="S1260" s="9" t="s">
        <v>192</v>
      </c>
      <c r="T1260" s="9" t="s">
        <v>137</v>
      </c>
      <c r="U1260" s="9" t="str">
        <f>IF(S1260&lt;&gt;"",S1260,IF(T1260&lt;&gt;"",VLOOKUP(T1260,Metadata!$S$2:$T$228,2,FALSE),""))</f>
        <v>Back-End Developer</v>
      </c>
      <c r="V1260" s="9" t="s">
        <v>261</v>
      </c>
      <c r="W1260" s="9" t="s">
        <v>137</v>
      </c>
      <c r="X1260" s="9" t="s">
        <v>145</v>
      </c>
      <c r="Y1260" s="9" t="s">
        <v>137</v>
      </c>
      <c r="Z1260" s="9" t="s">
        <v>184</v>
      </c>
      <c r="AA1260" s="9" t="s">
        <v>137</v>
      </c>
      <c r="AB1260" s="9" t="s">
        <v>137</v>
      </c>
      <c r="AC1260" s="9" t="s">
        <v>147</v>
      </c>
      <c r="AD1260" s="9"/>
      <c r="AE1260" s="9" t="s">
        <v>194</v>
      </c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198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10"/>
      <c r="CB1260" s="10" t="str">
        <f t="shared" si="5"/>
        <v/>
      </c>
      <c r="CC1260" s="10"/>
      <c r="CD1260" s="9" t="str">
        <f t="shared" si="2"/>
        <v/>
      </c>
      <c r="CE1260" s="9" t="s">
        <v>151</v>
      </c>
      <c r="CF1260" s="9" t="s">
        <v>152</v>
      </c>
      <c r="CG1260" s="9">
        <f>IF(CF1260="","",VLOOKUP(CF1260,Metadata!$D$2:$H$20,2,FALSE))</f>
        <v>32500</v>
      </c>
      <c r="CH1260" s="9">
        <f>IF(CF1260="","",VLOOKUP(CF1260,Metadata!$D$2:$H$20,4,FALSE))</f>
        <v>30000</v>
      </c>
      <c r="CI1260" s="9">
        <f>IF(CF1260="","",VLOOKUP(CF1260,Metadata!$D$2:$H$20,5,FALSE))</f>
        <v>35000</v>
      </c>
      <c r="CJ1260" s="9">
        <f t="shared" si="3"/>
        <v>32500</v>
      </c>
      <c r="CK1260" s="9" t="s">
        <v>189</v>
      </c>
      <c r="CL1260" s="10">
        <v>2</v>
      </c>
      <c r="CM1260" s="10">
        <v>5</v>
      </c>
      <c r="CN1260" s="10">
        <v>7</v>
      </c>
      <c r="CO1260" s="10">
        <v>4</v>
      </c>
      <c r="CP1260" s="10">
        <v>6</v>
      </c>
      <c r="CQ1260" s="10">
        <v>5</v>
      </c>
      <c r="CR1260" s="10">
        <v>6</v>
      </c>
      <c r="CS1260" s="10">
        <v>6</v>
      </c>
      <c r="CT1260" s="10">
        <v>6</v>
      </c>
      <c r="CU1260" s="10">
        <v>7</v>
      </c>
      <c r="CV1260" s="10">
        <v>5</v>
      </c>
      <c r="CW1260" s="10">
        <v>4</v>
      </c>
      <c r="CX1260" s="10">
        <v>4</v>
      </c>
      <c r="CY1260" s="10">
        <v>5</v>
      </c>
      <c r="CZ1260" s="10">
        <v>5</v>
      </c>
      <c r="DA1260" s="10">
        <v>4</v>
      </c>
      <c r="DB1260" s="10">
        <v>4</v>
      </c>
      <c r="DC1260" s="10">
        <v>4</v>
      </c>
      <c r="DD1260" s="10">
        <v>4</v>
      </c>
      <c r="DE1260" s="10">
        <v>6</v>
      </c>
      <c r="DF1260" s="10">
        <v>5</v>
      </c>
      <c r="DG1260" s="10">
        <v>4</v>
      </c>
      <c r="DH1260" s="10">
        <v>4</v>
      </c>
      <c r="DI1260" s="10">
        <v>4</v>
      </c>
      <c r="DJ1260" s="10">
        <v>4</v>
      </c>
      <c r="DK1260" s="10">
        <v>4</v>
      </c>
      <c r="DL1260" s="10">
        <v>4</v>
      </c>
      <c r="DM1260" s="9" t="s">
        <v>154</v>
      </c>
      <c r="DN1260" s="10">
        <v>1976</v>
      </c>
      <c r="DO1260" s="9">
        <f t="shared" si="4"/>
        <v>45</v>
      </c>
      <c r="DP1260" s="9" t="s">
        <v>155</v>
      </c>
      <c r="DQ1260" s="9" t="s">
        <v>156</v>
      </c>
      <c r="DR1260" s="9" t="s">
        <v>157</v>
      </c>
      <c r="DS1260" s="9" t="s">
        <v>137</v>
      </c>
      <c r="DT1260" s="9" t="s">
        <v>181</v>
      </c>
      <c r="DU1260" s="9" t="s">
        <v>158</v>
      </c>
      <c r="DV1260" s="9" t="str">
        <f>VLOOKUP(DU1260,Metadata!$B$2:$C$7,2,FALSE)</f>
        <v>6+ years</v>
      </c>
    </row>
    <row r="1261" spans="1:126">
      <c r="A1261" s="13">
        <v>1260</v>
      </c>
      <c r="B1261" s="9" t="s">
        <v>135</v>
      </c>
      <c r="C1261" s="9" t="str">
        <f>VLOOKUP(B1261,Metadata!$M$2:$N$6,2,FALSE)</f>
        <v>Permanent Employee</v>
      </c>
      <c r="D1261" s="9" t="s">
        <v>159</v>
      </c>
      <c r="E1261" s="9" t="s">
        <v>137</v>
      </c>
      <c r="F1261" s="9" t="s">
        <v>138</v>
      </c>
      <c r="G1261" s="9" t="s">
        <v>172</v>
      </c>
      <c r="H1261" s="9" t="str">
        <f>IF(G1261="","",VLOOKUP(G1261,Metadata!$J$2:$K$22,2,FALSE))</f>
        <v>Porto Metropolitan Area</v>
      </c>
      <c r="I1261" s="9" t="s">
        <v>138</v>
      </c>
      <c r="J1261" s="9" t="str">
        <f>IF(I1261="","",VLOOKUP(I1261,Metadata!$P$2:$Q$43,2,FALSE))</f>
        <v>Europe</v>
      </c>
      <c r="K1261" s="9" t="str">
        <f t="shared" si="0"/>
        <v>Portugal</v>
      </c>
      <c r="L1261" s="9" t="s">
        <v>172</v>
      </c>
      <c r="M1261" s="9" t="str">
        <f>IF(L1261="","",VLOOKUP(L1261,Metadata!$J$2:$K$22,2,FALSE))</f>
        <v>Porto Metropolitan Area</v>
      </c>
      <c r="N1261" s="9" t="s">
        <v>141</v>
      </c>
      <c r="O1261" s="9" t="s">
        <v>137</v>
      </c>
      <c r="P1261" s="9" t="s">
        <v>191</v>
      </c>
      <c r="Q1261" s="10" t="str">
        <f t="shared" si="1"/>
        <v>Remote Job (full or flexible)</v>
      </c>
      <c r="R1261" s="10">
        <v>5</v>
      </c>
      <c r="S1261" s="9" t="s">
        <v>206</v>
      </c>
      <c r="T1261" s="9" t="s">
        <v>137</v>
      </c>
      <c r="U1261" s="9" t="str">
        <f>IF(S1261&lt;&gt;"",S1261,IF(T1261&lt;&gt;"",VLOOKUP(T1261,Metadata!$S$2:$T$228,2,FALSE),""))</f>
        <v>Mobile Apps Developer</v>
      </c>
      <c r="V1261" s="9" t="s">
        <v>279</v>
      </c>
      <c r="W1261" s="9" t="s">
        <v>137</v>
      </c>
      <c r="X1261" s="9" t="s">
        <v>252</v>
      </c>
      <c r="Y1261" s="9" t="s">
        <v>137</v>
      </c>
      <c r="Z1261" s="9" t="s">
        <v>262</v>
      </c>
      <c r="AA1261" s="9" t="s">
        <v>137</v>
      </c>
      <c r="AB1261" s="9" t="s">
        <v>137</v>
      </c>
      <c r="AC1261" s="9"/>
      <c r="AD1261" s="9" t="s">
        <v>148</v>
      </c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 t="s">
        <v>284</v>
      </c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 t="s">
        <v>150</v>
      </c>
      <c r="BZ1261" s="9" t="s">
        <v>137</v>
      </c>
      <c r="CA1261" s="10"/>
      <c r="CB1261" s="10" t="str">
        <f t="shared" si="5"/>
        <v/>
      </c>
      <c r="CC1261" s="10"/>
      <c r="CD1261" s="9" t="str">
        <f t="shared" si="2"/>
        <v/>
      </c>
      <c r="CE1261" s="9" t="s">
        <v>232</v>
      </c>
      <c r="CF1261" s="9" t="s">
        <v>245</v>
      </c>
      <c r="CG1261" s="9">
        <f>IF(CF1261="","",VLOOKUP(CF1261,Metadata!$D$2:$H$20,2,FALSE))</f>
        <v>42500</v>
      </c>
      <c r="CH1261" s="9">
        <f>IF(CF1261="","",VLOOKUP(CF1261,Metadata!$D$2:$H$20,4,FALSE))</f>
        <v>40000</v>
      </c>
      <c r="CI1261" s="9">
        <f>IF(CF1261="","",VLOOKUP(CF1261,Metadata!$D$2:$H$20,5,FALSE))</f>
        <v>45000</v>
      </c>
      <c r="CJ1261" s="9">
        <f t="shared" si="3"/>
        <v>42500</v>
      </c>
      <c r="CK1261" s="9" t="s">
        <v>221</v>
      </c>
      <c r="CL1261" s="10">
        <v>7</v>
      </c>
      <c r="CM1261" s="10">
        <v>1</v>
      </c>
      <c r="CN1261" s="10">
        <v>7</v>
      </c>
      <c r="CO1261" s="10">
        <v>7</v>
      </c>
      <c r="CP1261" s="10">
        <v>5</v>
      </c>
      <c r="CQ1261" s="10">
        <v>5</v>
      </c>
      <c r="CR1261" s="10">
        <v>7</v>
      </c>
      <c r="CS1261" s="10">
        <v>7</v>
      </c>
      <c r="CT1261" s="10">
        <v>4</v>
      </c>
      <c r="CU1261" s="10">
        <v>7</v>
      </c>
      <c r="CV1261" s="10">
        <v>6</v>
      </c>
      <c r="CW1261" s="10">
        <v>4</v>
      </c>
      <c r="CX1261" s="10">
        <v>6</v>
      </c>
      <c r="CY1261" s="10">
        <v>5</v>
      </c>
      <c r="CZ1261" s="10">
        <v>5</v>
      </c>
      <c r="DA1261" s="10">
        <v>6</v>
      </c>
      <c r="DB1261" s="10">
        <v>5</v>
      </c>
      <c r="DC1261" s="10">
        <v>7</v>
      </c>
      <c r="DD1261" s="10">
        <v>5</v>
      </c>
      <c r="DE1261" s="10">
        <v>7</v>
      </c>
      <c r="DF1261" s="10">
        <v>6</v>
      </c>
      <c r="DG1261" s="10">
        <v>6</v>
      </c>
      <c r="DH1261" s="10">
        <v>5</v>
      </c>
      <c r="DI1261" s="10">
        <v>1</v>
      </c>
      <c r="DJ1261" s="10">
        <v>1</v>
      </c>
      <c r="DK1261" s="10">
        <v>5</v>
      </c>
      <c r="DL1261" s="10">
        <v>1</v>
      </c>
      <c r="DM1261" s="9" t="s">
        <v>154</v>
      </c>
      <c r="DN1261" s="10">
        <v>1995</v>
      </c>
      <c r="DO1261" s="9">
        <f t="shared" si="4"/>
        <v>26</v>
      </c>
      <c r="DP1261" s="9" t="s">
        <v>155</v>
      </c>
      <c r="DQ1261" s="9" t="s">
        <v>210</v>
      </c>
      <c r="DR1261" s="9" t="s">
        <v>157</v>
      </c>
      <c r="DS1261" s="9" t="s">
        <v>137</v>
      </c>
      <c r="DT1261" s="9" t="s">
        <v>181</v>
      </c>
      <c r="DU1261" s="9" t="s">
        <v>223</v>
      </c>
      <c r="DV1261" s="9" t="str">
        <f>VLOOKUP(DU1261,Metadata!$B$2:$C$7,2,FALSE)</f>
        <v>3 - 6 years</v>
      </c>
    </row>
    <row r="1262" spans="1:126">
      <c r="A1262" s="13">
        <v>1261</v>
      </c>
      <c r="B1262" s="9" t="s">
        <v>135</v>
      </c>
      <c r="C1262" s="9" t="str">
        <f>VLOOKUP(B1262,Metadata!$M$2:$N$6,2,FALSE)</f>
        <v>Permanent Employee</v>
      </c>
      <c r="D1262" s="9" t="s">
        <v>159</v>
      </c>
      <c r="E1262" s="9" t="s">
        <v>137</v>
      </c>
      <c r="F1262" s="9" t="s">
        <v>138</v>
      </c>
      <c r="G1262" s="9" t="s">
        <v>190</v>
      </c>
      <c r="H1262" s="9" t="str">
        <f>IF(G1262="","",VLOOKUP(G1262,Metadata!$J$2:$K$22,2,FALSE))</f>
        <v>North</v>
      </c>
      <c r="I1262" s="9" t="s">
        <v>138</v>
      </c>
      <c r="J1262" s="9" t="str">
        <f>IF(I1262="","",VLOOKUP(I1262,Metadata!$P$2:$Q$43,2,FALSE))</f>
        <v>Europe</v>
      </c>
      <c r="K1262" s="9" t="str">
        <f t="shared" si="0"/>
        <v>Portugal</v>
      </c>
      <c r="L1262" s="9" t="s">
        <v>140</v>
      </c>
      <c r="M1262" s="9" t="str">
        <f>IF(L1262="","",VLOOKUP(L1262,Metadata!$J$2:$K$22,2,FALSE))</f>
        <v>Lisbon Metropolitan Area</v>
      </c>
      <c r="N1262" s="9" t="s">
        <v>141</v>
      </c>
      <c r="O1262" s="9" t="s">
        <v>137</v>
      </c>
      <c r="P1262" s="9" t="s">
        <v>142</v>
      </c>
      <c r="Q1262" s="10" t="str">
        <f t="shared" si="1"/>
        <v>Full Office Job</v>
      </c>
      <c r="R1262" s="10">
        <v>5</v>
      </c>
      <c r="S1262" s="9" t="s">
        <v>161</v>
      </c>
      <c r="T1262" s="9" t="s">
        <v>137</v>
      </c>
      <c r="U1262" s="9" t="str">
        <f>IF(S1262&lt;&gt;"",S1262,IF(T1262&lt;&gt;"",VLOOKUP(T1262,Metadata!$S$2:$T$228,2,FALSE),""))</f>
        <v>Full-Stack Developer</v>
      </c>
      <c r="V1262" s="9" t="s">
        <v>162</v>
      </c>
      <c r="W1262" s="9" t="s">
        <v>137</v>
      </c>
      <c r="X1262" s="9" t="s">
        <v>242</v>
      </c>
      <c r="Y1262" s="9" t="s">
        <v>137</v>
      </c>
      <c r="Z1262" s="9" t="s">
        <v>146</v>
      </c>
      <c r="AA1262" s="9" t="s">
        <v>165</v>
      </c>
      <c r="AB1262" s="9" t="s">
        <v>137</v>
      </c>
      <c r="AC1262" s="9"/>
      <c r="AD1262" s="9"/>
      <c r="AE1262" s="9" t="s">
        <v>194</v>
      </c>
      <c r="AF1262" s="9"/>
      <c r="AG1262" s="9"/>
      <c r="AH1262" s="9"/>
      <c r="AI1262" s="9"/>
      <c r="AJ1262" s="9" t="s">
        <v>185</v>
      </c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 t="s">
        <v>178</v>
      </c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198</v>
      </c>
      <c r="BL1262" s="9"/>
      <c r="BM1262" s="9"/>
      <c r="BN1262" s="9" t="s">
        <v>186</v>
      </c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10"/>
      <c r="CB1262" s="10" t="str">
        <f t="shared" si="5"/>
        <v/>
      </c>
      <c r="CC1262" s="10"/>
      <c r="CD1262" s="9" t="str">
        <f t="shared" si="2"/>
        <v/>
      </c>
      <c r="CE1262" s="9" t="s">
        <v>232</v>
      </c>
      <c r="CF1262" s="9" t="s">
        <v>220</v>
      </c>
      <c r="CG1262" s="9">
        <f>IF(CF1262="","",VLOOKUP(CF1262,Metadata!$D$2:$H$20,2,FALSE))</f>
        <v>27500</v>
      </c>
      <c r="CH1262" s="9">
        <f>IF(CF1262="","",VLOOKUP(CF1262,Metadata!$D$2:$H$20,4,FALSE))</f>
        <v>25000</v>
      </c>
      <c r="CI1262" s="9">
        <f>IF(CF1262="","",VLOOKUP(CF1262,Metadata!$D$2:$H$20,5,FALSE))</f>
        <v>30000</v>
      </c>
      <c r="CJ1262" s="9">
        <f t="shared" si="3"/>
        <v>27500</v>
      </c>
      <c r="CK1262" s="9" t="s">
        <v>201</v>
      </c>
      <c r="CL1262" s="10">
        <v>5</v>
      </c>
      <c r="CM1262" s="10">
        <v>1</v>
      </c>
      <c r="CN1262" s="10">
        <v>6</v>
      </c>
      <c r="CO1262" s="10">
        <v>6</v>
      </c>
      <c r="CP1262" s="10">
        <v>5</v>
      </c>
      <c r="CQ1262" s="10">
        <v>6</v>
      </c>
      <c r="CR1262" s="10">
        <v>7</v>
      </c>
      <c r="CS1262" s="10">
        <v>6</v>
      </c>
      <c r="CT1262" s="10">
        <v>6</v>
      </c>
      <c r="CU1262" s="10">
        <v>6</v>
      </c>
      <c r="CV1262" s="10">
        <v>4</v>
      </c>
      <c r="CW1262" s="10">
        <v>3</v>
      </c>
      <c r="CX1262" s="10">
        <v>5</v>
      </c>
      <c r="CY1262" s="10">
        <v>5</v>
      </c>
      <c r="CZ1262" s="10">
        <v>5</v>
      </c>
      <c r="DA1262" s="10">
        <v>6</v>
      </c>
      <c r="DB1262" s="10">
        <v>4</v>
      </c>
      <c r="DC1262" s="10">
        <v>7</v>
      </c>
      <c r="DD1262" s="10">
        <v>5</v>
      </c>
      <c r="DE1262" s="10">
        <v>7</v>
      </c>
      <c r="DF1262" s="10">
        <v>5</v>
      </c>
      <c r="DG1262" s="10">
        <v>5</v>
      </c>
      <c r="DH1262" s="10">
        <v>5</v>
      </c>
      <c r="DI1262" s="10">
        <v>7</v>
      </c>
      <c r="DJ1262" s="10">
        <v>5</v>
      </c>
      <c r="DK1262" s="10">
        <v>5</v>
      </c>
      <c r="DL1262" s="10">
        <v>5</v>
      </c>
      <c r="DM1262" s="9" t="s">
        <v>154</v>
      </c>
      <c r="DN1262" s="10">
        <v>1991</v>
      </c>
      <c r="DO1262" s="9">
        <f t="shared" si="4"/>
        <v>30</v>
      </c>
      <c r="DP1262" s="9" t="s">
        <v>155</v>
      </c>
      <c r="DQ1262" s="9" t="s">
        <v>156</v>
      </c>
      <c r="DR1262" s="9" t="s">
        <v>157</v>
      </c>
      <c r="DS1262" s="9" t="s">
        <v>137</v>
      </c>
      <c r="DT1262" s="9" t="s">
        <v>181</v>
      </c>
      <c r="DU1262" s="9" t="s">
        <v>223</v>
      </c>
      <c r="DV1262" s="9" t="str">
        <f>VLOOKUP(DU1262,Metadata!$B$2:$C$7,2,FALSE)</f>
        <v>3 - 6 years</v>
      </c>
    </row>
    <row r="1263" spans="1:126">
      <c r="A1263" s="13">
        <v>1262</v>
      </c>
      <c r="B1263" s="9" t="s">
        <v>135</v>
      </c>
      <c r="C1263" s="9" t="str">
        <f>VLOOKUP(B1263,Metadata!$M$2:$N$6,2,FALSE)</f>
        <v>Permanent Employee</v>
      </c>
      <c r="D1263" s="9" t="s">
        <v>136</v>
      </c>
      <c r="E1263" s="9" t="s">
        <v>137</v>
      </c>
      <c r="F1263" s="9" t="s">
        <v>138</v>
      </c>
      <c r="G1263" s="9" t="s">
        <v>140</v>
      </c>
      <c r="H1263" s="9" t="str">
        <f>IF(G1263="","",VLOOKUP(G1263,Metadata!$J$2:$K$22,2,FALSE))</f>
        <v>Lisbon Metropolitan Area</v>
      </c>
      <c r="I1263" s="9" t="s">
        <v>138</v>
      </c>
      <c r="J1263" s="9" t="str">
        <f>IF(I1263="","",VLOOKUP(I1263,Metadata!$P$2:$Q$43,2,FALSE))</f>
        <v>Europe</v>
      </c>
      <c r="K1263" s="9" t="str">
        <f t="shared" si="0"/>
        <v>Portugal</v>
      </c>
      <c r="L1263" s="9" t="s">
        <v>140</v>
      </c>
      <c r="M1263" s="9" t="str">
        <f>IF(L1263="","",VLOOKUP(L1263,Metadata!$J$2:$K$22,2,FALSE))</f>
        <v>Lisbon Metropolitan Area</v>
      </c>
      <c r="N1263" s="9" t="s">
        <v>141</v>
      </c>
      <c r="O1263" s="9" t="s">
        <v>137</v>
      </c>
      <c r="P1263" s="9" t="s">
        <v>142</v>
      </c>
      <c r="Q1263" s="10" t="str">
        <f t="shared" si="1"/>
        <v>Full Office Job</v>
      </c>
      <c r="R1263" s="10">
        <v>6</v>
      </c>
      <c r="S1263" s="9" t="s">
        <v>161</v>
      </c>
      <c r="T1263" s="9" t="s">
        <v>137</v>
      </c>
      <c r="U1263" s="9" t="str">
        <f>IF(S1263&lt;&gt;"",S1263,IF(T1263&lt;&gt;"",VLOOKUP(T1263,Metadata!$S$2:$T$228,2,FALSE),""))</f>
        <v>Full-Stack Developer</v>
      </c>
      <c r="V1263" s="9" t="s">
        <v>256</v>
      </c>
      <c r="W1263" s="9" t="s">
        <v>137</v>
      </c>
      <c r="X1263" s="9" t="s">
        <v>252</v>
      </c>
      <c r="Y1263" s="9" t="s">
        <v>137</v>
      </c>
      <c r="Z1263" s="9" t="s">
        <v>184</v>
      </c>
      <c r="AA1263" s="9" t="s">
        <v>165</v>
      </c>
      <c r="AB1263" s="9" t="s">
        <v>137</v>
      </c>
      <c r="AC1263" s="9" t="s">
        <v>147</v>
      </c>
      <c r="AD1263" s="9"/>
      <c r="AE1263" s="9"/>
      <c r="AF1263" s="9"/>
      <c r="AG1263" s="9" t="s">
        <v>166</v>
      </c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 t="s">
        <v>178</v>
      </c>
      <c r="BB1263" s="9"/>
      <c r="BC1263" s="9"/>
      <c r="BD1263" s="9"/>
      <c r="BE1263" s="9"/>
      <c r="BF1263" s="9"/>
      <c r="BG1263" s="9"/>
      <c r="BH1263" s="9"/>
      <c r="BI1263" s="9"/>
      <c r="BJ1263" s="9" t="s">
        <v>167</v>
      </c>
      <c r="BK1263" s="9"/>
      <c r="BL1263" s="9" t="s">
        <v>199</v>
      </c>
      <c r="BM1263" s="9"/>
      <c r="BN1263" s="9"/>
      <c r="BO1263" s="9"/>
      <c r="BP1263" s="9" t="s">
        <v>179</v>
      </c>
      <c r="BQ1263" s="9"/>
      <c r="BR1263" s="9" t="s">
        <v>247</v>
      </c>
      <c r="BS1263" s="9"/>
      <c r="BT1263" s="9"/>
      <c r="BU1263" s="9"/>
      <c r="BV1263" s="9"/>
      <c r="BW1263" s="9"/>
      <c r="BX1263" s="9"/>
      <c r="BY1263" s="9"/>
      <c r="BZ1263" s="9"/>
      <c r="CA1263" s="10"/>
      <c r="CB1263" s="10" t="str">
        <f t="shared" si="5"/>
        <v/>
      </c>
      <c r="CC1263" s="10"/>
      <c r="CD1263" s="9" t="str">
        <f t="shared" si="2"/>
        <v/>
      </c>
      <c r="CE1263" s="9" t="s">
        <v>168</v>
      </c>
      <c r="CF1263" s="9" t="s">
        <v>152</v>
      </c>
      <c r="CG1263" s="9">
        <f>IF(CF1263="","",VLOOKUP(CF1263,Metadata!$D$2:$H$20,2,FALSE))</f>
        <v>32500</v>
      </c>
      <c r="CH1263" s="9">
        <f>IF(CF1263="","",VLOOKUP(CF1263,Metadata!$D$2:$H$20,4,FALSE))</f>
        <v>30000</v>
      </c>
      <c r="CI1263" s="9">
        <f>IF(CF1263="","",VLOOKUP(CF1263,Metadata!$D$2:$H$20,5,FALSE))</f>
        <v>35000</v>
      </c>
      <c r="CJ1263" s="9">
        <f t="shared" si="3"/>
        <v>32500</v>
      </c>
      <c r="CK1263" s="9" t="s">
        <v>153</v>
      </c>
      <c r="CL1263" s="10">
        <v>2</v>
      </c>
      <c r="CM1263" s="10">
        <v>3</v>
      </c>
      <c r="CN1263" s="10">
        <v>7</v>
      </c>
      <c r="CO1263" s="10">
        <v>6</v>
      </c>
      <c r="CP1263" s="10">
        <v>5</v>
      </c>
      <c r="CQ1263" s="10">
        <v>6</v>
      </c>
      <c r="CR1263" s="10">
        <v>6</v>
      </c>
      <c r="CS1263" s="10">
        <v>6</v>
      </c>
      <c r="CT1263" s="10">
        <v>6</v>
      </c>
      <c r="CU1263" s="10">
        <v>7</v>
      </c>
      <c r="CV1263" s="10">
        <v>5</v>
      </c>
      <c r="CW1263" s="10">
        <v>4</v>
      </c>
      <c r="CX1263" s="10">
        <v>6</v>
      </c>
      <c r="CY1263" s="10">
        <v>6</v>
      </c>
      <c r="CZ1263" s="10">
        <v>5</v>
      </c>
      <c r="DA1263" s="10">
        <v>6</v>
      </c>
      <c r="DB1263" s="10">
        <v>6</v>
      </c>
      <c r="DC1263" s="10">
        <v>6</v>
      </c>
      <c r="DD1263" s="10">
        <v>4</v>
      </c>
      <c r="DE1263" s="10">
        <v>7</v>
      </c>
      <c r="DF1263" s="10">
        <v>6</v>
      </c>
      <c r="DG1263" s="10">
        <v>7</v>
      </c>
      <c r="DH1263" s="10">
        <v>7</v>
      </c>
      <c r="DI1263" s="10">
        <v>7</v>
      </c>
      <c r="DJ1263" s="10">
        <v>4</v>
      </c>
      <c r="DK1263" s="10">
        <v>6</v>
      </c>
      <c r="DL1263" s="10">
        <v>4</v>
      </c>
      <c r="DM1263" s="9" t="s">
        <v>154</v>
      </c>
      <c r="DN1263" s="10">
        <v>1984</v>
      </c>
      <c r="DO1263" s="9">
        <f t="shared" si="4"/>
        <v>37</v>
      </c>
      <c r="DP1263" s="9" t="s">
        <v>155</v>
      </c>
      <c r="DQ1263" s="9" t="s">
        <v>156</v>
      </c>
      <c r="DR1263" s="9" t="s">
        <v>157</v>
      </c>
      <c r="DS1263" s="9" t="s">
        <v>137</v>
      </c>
      <c r="DT1263" s="9" t="s">
        <v>181</v>
      </c>
      <c r="DU1263" s="9" t="s">
        <v>223</v>
      </c>
      <c r="DV1263" s="9" t="str">
        <f>VLOOKUP(DU1263,Metadata!$B$2:$C$7,2,FALSE)</f>
        <v>3 - 6 years</v>
      </c>
    </row>
    <row r="1264" spans="1:126">
      <c r="A1264" s="13">
        <v>1263</v>
      </c>
      <c r="B1264" s="9" t="s">
        <v>135</v>
      </c>
      <c r="C1264" s="9" t="str">
        <f>VLOOKUP(B1264,Metadata!$M$2:$N$6,2,FALSE)</f>
        <v>Permanent Employee</v>
      </c>
      <c r="D1264" s="9" t="s">
        <v>159</v>
      </c>
      <c r="E1264" s="9" t="s">
        <v>137</v>
      </c>
      <c r="F1264" s="9" t="s">
        <v>138</v>
      </c>
      <c r="G1264" s="9" t="s">
        <v>172</v>
      </c>
      <c r="H1264" s="9" t="str">
        <f>IF(G1264="","",VLOOKUP(G1264,Metadata!$J$2:$K$22,2,FALSE))</f>
        <v>Porto Metropolitan Area</v>
      </c>
      <c r="I1264" s="9" t="s">
        <v>138</v>
      </c>
      <c r="J1264" s="9" t="str">
        <f>IF(I1264="","",VLOOKUP(I1264,Metadata!$P$2:$Q$43,2,FALSE))</f>
        <v>Europe</v>
      </c>
      <c r="K1264" s="9" t="str">
        <f t="shared" si="0"/>
        <v>Portugal</v>
      </c>
      <c r="L1264" s="9" t="s">
        <v>172</v>
      </c>
      <c r="M1264" s="9" t="str">
        <f>IF(L1264="","",VLOOKUP(L1264,Metadata!$J$2:$K$22,2,FALSE))</f>
        <v>Porto Metropolitan Area</v>
      </c>
      <c r="N1264" s="9" t="s">
        <v>141</v>
      </c>
      <c r="O1264" s="9" t="s">
        <v>137</v>
      </c>
      <c r="P1264" s="9" t="s">
        <v>142</v>
      </c>
      <c r="Q1264" s="10" t="str">
        <f t="shared" si="1"/>
        <v>Full Office Job</v>
      </c>
      <c r="R1264" s="10">
        <v>5</v>
      </c>
      <c r="S1264" s="9" t="s">
        <v>290</v>
      </c>
      <c r="T1264" s="9" t="s">
        <v>137</v>
      </c>
      <c r="U1264" s="9" t="str">
        <f>IF(S1264&lt;&gt;"",S1264,IF(T1264&lt;&gt;"",VLOOKUP(T1264,Metadata!$S$2:$T$228,2,FALSE),""))</f>
        <v>Quality Assurance/Testing</v>
      </c>
      <c r="V1264" s="9" t="s">
        <v>162</v>
      </c>
      <c r="W1264" s="9" t="s">
        <v>137</v>
      </c>
      <c r="X1264" s="9" t="s">
        <v>175</v>
      </c>
      <c r="Y1264" s="9" t="s">
        <v>137</v>
      </c>
      <c r="Z1264" s="9" t="s">
        <v>262</v>
      </c>
      <c r="AA1264" s="9" t="s">
        <v>165</v>
      </c>
      <c r="AB1264" s="9" t="s">
        <v>137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 t="s">
        <v>552</v>
      </c>
      <c r="CA1264" s="10"/>
      <c r="CB1264" s="10" t="str">
        <f t="shared" si="5"/>
        <v/>
      </c>
      <c r="CC1264" s="10"/>
      <c r="CD1264" s="9" t="str">
        <f t="shared" si="2"/>
        <v/>
      </c>
      <c r="CE1264" s="9" t="s">
        <v>168</v>
      </c>
      <c r="CF1264" s="9" t="s">
        <v>188</v>
      </c>
      <c r="CG1264" s="9">
        <f>IF(CF1264="","",VLOOKUP(CF1264,Metadata!$D$2:$H$20,2,FALSE))</f>
        <v>17500</v>
      </c>
      <c r="CH1264" s="9">
        <f>IF(CF1264="","",VLOOKUP(CF1264,Metadata!$D$2:$H$20,4,FALSE))</f>
        <v>15000</v>
      </c>
      <c r="CI1264" s="9">
        <f>IF(CF1264="","",VLOOKUP(CF1264,Metadata!$D$2:$H$20,5,FALSE))</f>
        <v>20000</v>
      </c>
      <c r="CJ1264" s="9">
        <f t="shared" si="3"/>
        <v>17500</v>
      </c>
      <c r="CK1264" s="9" t="s">
        <v>221</v>
      </c>
      <c r="CL1264" s="10">
        <v>4</v>
      </c>
      <c r="CM1264" s="10">
        <v>1</v>
      </c>
      <c r="CN1264" s="10">
        <v>7</v>
      </c>
      <c r="CO1264" s="10">
        <v>7</v>
      </c>
      <c r="CP1264" s="10">
        <v>6</v>
      </c>
      <c r="CQ1264" s="10">
        <v>6</v>
      </c>
      <c r="CR1264" s="10">
        <v>5</v>
      </c>
      <c r="CS1264" s="10">
        <v>5</v>
      </c>
      <c r="CT1264" s="10">
        <v>5</v>
      </c>
      <c r="CU1264" s="10">
        <v>5</v>
      </c>
      <c r="CV1264" s="10">
        <v>4</v>
      </c>
      <c r="CW1264" s="10">
        <v>2</v>
      </c>
      <c r="CX1264" s="10">
        <v>6</v>
      </c>
      <c r="CY1264" s="10">
        <v>4</v>
      </c>
      <c r="CZ1264" s="10">
        <v>6</v>
      </c>
      <c r="DA1264" s="10">
        <v>5</v>
      </c>
      <c r="DB1264" s="10">
        <v>2</v>
      </c>
      <c r="DC1264" s="10">
        <v>5</v>
      </c>
      <c r="DD1264" s="10">
        <v>4</v>
      </c>
      <c r="DE1264" s="10">
        <v>4</v>
      </c>
      <c r="DF1264" s="10">
        <v>3</v>
      </c>
      <c r="DG1264" s="10">
        <v>4</v>
      </c>
      <c r="DH1264" s="10">
        <v>3</v>
      </c>
      <c r="DI1264" s="10">
        <v>1</v>
      </c>
      <c r="DJ1264" s="10">
        <v>4</v>
      </c>
      <c r="DK1264" s="10">
        <v>4</v>
      </c>
      <c r="DL1264" s="10">
        <v>1</v>
      </c>
      <c r="DM1264" s="9" t="s">
        <v>154</v>
      </c>
      <c r="DN1264" s="10">
        <v>1988</v>
      </c>
      <c r="DO1264" s="9">
        <f t="shared" si="4"/>
        <v>33</v>
      </c>
      <c r="DP1264" s="9" t="s">
        <v>222</v>
      </c>
      <c r="DQ1264" s="9" t="s">
        <v>210</v>
      </c>
      <c r="DR1264" s="9" t="s">
        <v>342</v>
      </c>
      <c r="DS1264" s="9" t="s">
        <v>137</v>
      </c>
      <c r="DT1264" s="9" t="s">
        <v>181</v>
      </c>
      <c r="DU1264" s="9" t="s">
        <v>168</v>
      </c>
      <c r="DV1264" s="9" t="str">
        <f>VLOOKUP(DU1264,Metadata!$B$2:$C$7,2,FALSE)</f>
        <v>0 - 3 years</v>
      </c>
    </row>
    <row r="1265" spans="1:126">
      <c r="A1265" s="13">
        <v>1264</v>
      </c>
      <c r="B1265" s="9" t="s">
        <v>135</v>
      </c>
      <c r="C1265" s="9" t="str">
        <f>VLOOKUP(B1265,Metadata!$M$2:$N$6,2,FALSE)</f>
        <v>Permanent Employee</v>
      </c>
      <c r="D1265" s="9" t="s">
        <v>159</v>
      </c>
      <c r="E1265" s="9" t="s">
        <v>137</v>
      </c>
      <c r="F1265" s="9" t="s">
        <v>138</v>
      </c>
      <c r="G1265" s="9" t="s">
        <v>140</v>
      </c>
      <c r="H1265" s="9" t="str">
        <f>IF(G1265="","",VLOOKUP(G1265,Metadata!$J$2:$K$22,2,FALSE))</f>
        <v>Lisbon Metropolitan Area</v>
      </c>
      <c r="I1265" s="9" t="s">
        <v>138</v>
      </c>
      <c r="J1265" s="9" t="str">
        <f>IF(I1265="","",VLOOKUP(I1265,Metadata!$P$2:$Q$43,2,FALSE))</f>
        <v>Europe</v>
      </c>
      <c r="K1265" s="9" t="str">
        <f t="shared" si="0"/>
        <v>Portugal</v>
      </c>
      <c r="L1265" s="9" t="s">
        <v>140</v>
      </c>
      <c r="M1265" s="9" t="str">
        <f>IF(L1265="","",VLOOKUP(L1265,Metadata!$J$2:$K$22,2,FALSE))</f>
        <v>Lisbon Metropolitan Area</v>
      </c>
      <c r="N1265" s="9" t="s">
        <v>141</v>
      </c>
      <c r="O1265" s="9" t="s">
        <v>137</v>
      </c>
      <c r="P1265" s="9" t="s">
        <v>191</v>
      </c>
      <c r="Q1265" s="10" t="str">
        <f t="shared" si="1"/>
        <v>Remote Job (full or flexible)</v>
      </c>
      <c r="R1265" s="10">
        <v>7</v>
      </c>
      <c r="S1265" s="9" t="s">
        <v>313</v>
      </c>
      <c r="T1265" s="9" t="s">
        <v>137</v>
      </c>
      <c r="U1265" s="9" t="str">
        <f>IF(S1265&lt;&gt;"",S1265,IF(T1265&lt;&gt;"",VLOOKUP(T1265,Metadata!$S$2:$T$228,2,FALSE),""))</f>
        <v>Maintenance &amp; Support</v>
      </c>
      <c r="V1265" s="9" t="s">
        <v>276</v>
      </c>
      <c r="W1265" s="9" t="s">
        <v>137</v>
      </c>
      <c r="X1265" s="9" t="s">
        <v>145</v>
      </c>
      <c r="Y1265" s="9" t="s">
        <v>137</v>
      </c>
      <c r="Z1265" s="9" t="s">
        <v>218</v>
      </c>
      <c r="AA1265" s="9" t="s">
        <v>137</v>
      </c>
      <c r="AB1265" s="9" t="s">
        <v>137</v>
      </c>
      <c r="AC1265" s="9" t="s">
        <v>147</v>
      </c>
      <c r="AD1265" s="9"/>
      <c r="AE1265" s="9"/>
      <c r="AF1265" s="9"/>
      <c r="AG1265" s="9"/>
      <c r="AH1265" s="9" t="s">
        <v>176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 t="s">
        <v>150</v>
      </c>
      <c r="BZ1265" s="9" t="s">
        <v>137</v>
      </c>
      <c r="CA1265" s="10"/>
      <c r="CB1265" s="10" t="str">
        <f t="shared" si="5"/>
        <v/>
      </c>
      <c r="CC1265" s="10"/>
      <c r="CD1265" s="9" t="str">
        <f t="shared" si="2"/>
        <v/>
      </c>
      <c r="CE1265" s="9" t="s">
        <v>232</v>
      </c>
      <c r="CF1265" s="9" t="s">
        <v>188</v>
      </c>
      <c r="CG1265" s="9">
        <f>IF(CF1265="","",VLOOKUP(CF1265,Metadata!$D$2:$H$20,2,FALSE))</f>
        <v>17500</v>
      </c>
      <c r="CH1265" s="9">
        <f>IF(CF1265="","",VLOOKUP(CF1265,Metadata!$D$2:$H$20,4,FALSE))</f>
        <v>15000</v>
      </c>
      <c r="CI1265" s="9">
        <f>IF(CF1265="","",VLOOKUP(CF1265,Metadata!$D$2:$H$20,5,FALSE))</f>
        <v>20000</v>
      </c>
      <c r="CJ1265" s="9">
        <f t="shared" si="3"/>
        <v>17500</v>
      </c>
      <c r="CK1265" s="9" t="s">
        <v>201</v>
      </c>
      <c r="CL1265" s="10">
        <v>6</v>
      </c>
      <c r="CM1265" s="10">
        <v>1</v>
      </c>
      <c r="CN1265" s="10">
        <v>6</v>
      </c>
      <c r="CO1265" s="10">
        <v>7</v>
      </c>
      <c r="CP1265" s="10">
        <v>7</v>
      </c>
      <c r="CQ1265" s="10">
        <v>7</v>
      </c>
      <c r="CR1265" s="10">
        <v>7</v>
      </c>
      <c r="CS1265" s="10">
        <v>7</v>
      </c>
      <c r="CT1265" s="10">
        <v>5</v>
      </c>
      <c r="CU1265" s="10">
        <v>6</v>
      </c>
      <c r="CV1265" s="10">
        <v>6</v>
      </c>
      <c r="CW1265" s="10">
        <v>5</v>
      </c>
      <c r="CX1265" s="10">
        <v>6</v>
      </c>
      <c r="CY1265" s="10">
        <v>6</v>
      </c>
      <c r="CZ1265" s="10">
        <v>7</v>
      </c>
      <c r="DA1265" s="10">
        <v>7</v>
      </c>
      <c r="DB1265" s="10">
        <v>7</v>
      </c>
      <c r="DC1265" s="10">
        <v>6</v>
      </c>
      <c r="DD1265" s="10">
        <v>6</v>
      </c>
      <c r="DE1265" s="10">
        <v>7</v>
      </c>
      <c r="DF1265" s="10">
        <v>7</v>
      </c>
      <c r="DG1265" s="10">
        <v>6</v>
      </c>
      <c r="DH1265" s="10">
        <v>7</v>
      </c>
      <c r="DI1265" s="10">
        <v>6</v>
      </c>
      <c r="DJ1265" s="10">
        <v>5</v>
      </c>
      <c r="DK1265" s="10">
        <v>5</v>
      </c>
      <c r="DL1265" s="10">
        <v>1</v>
      </c>
      <c r="DM1265" s="9" t="s">
        <v>296</v>
      </c>
      <c r="DN1265" s="10">
        <v>1990</v>
      </c>
      <c r="DO1265" s="9">
        <f t="shared" si="4"/>
        <v>31</v>
      </c>
      <c r="DP1265" s="9" t="s">
        <v>222</v>
      </c>
      <c r="DQ1265" s="9" t="s">
        <v>202</v>
      </c>
      <c r="DR1265" s="9" t="s">
        <v>342</v>
      </c>
      <c r="DS1265" s="9" t="s">
        <v>137</v>
      </c>
      <c r="DT1265" s="9" t="s">
        <v>181</v>
      </c>
      <c r="DU1265" s="9" t="s">
        <v>223</v>
      </c>
      <c r="DV1265" s="9" t="str">
        <f>VLOOKUP(DU1265,Metadata!$B$2:$C$7,2,FALSE)</f>
        <v>3 - 6 years</v>
      </c>
    </row>
    <row r="1266" spans="1:126">
      <c r="A1266" s="13">
        <v>1265</v>
      </c>
      <c r="B1266" s="9" t="s">
        <v>135</v>
      </c>
      <c r="C1266" s="9" t="str">
        <f>VLOOKUP(B1266,Metadata!$M$2:$N$6,2,FALSE)</f>
        <v>Permanent Employee</v>
      </c>
      <c r="D1266" s="9" t="s">
        <v>159</v>
      </c>
      <c r="E1266" s="9" t="s">
        <v>137</v>
      </c>
      <c r="F1266" s="9" t="s">
        <v>138</v>
      </c>
      <c r="G1266" s="9" t="s">
        <v>283</v>
      </c>
      <c r="H1266" s="9" t="str">
        <f>IF(G1266="","",VLOOKUP(G1266,Metadata!$J$2:$K$22,2,FALSE))</f>
        <v>Lisbon Metropolitan Area</v>
      </c>
      <c r="I1266" s="9" t="s">
        <v>138</v>
      </c>
      <c r="J1266" s="9" t="str">
        <f>IF(I1266="","",VLOOKUP(I1266,Metadata!$P$2:$Q$43,2,FALSE))</f>
        <v>Europe</v>
      </c>
      <c r="K1266" s="9" t="str">
        <f t="shared" si="0"/>
        <v>Portugal</v>
      </c>
      <c r="L1266" s="9" t="s">
        <v>140</v>
      </c>
      <c r="M1266" s="9" t="str">
        <f>IF(L1266="","",VLOOKUP(L1266,Metadata!$J$2:$K$22,2,FALSE))</f>
        <v>Lisbon Metropolitan Area</v>
      </c>
      <c r="N1266" s="9" t="s">
        <v>141</v>
      </c>
      <c r="O1266" s="9" t="s">
        <v>137</v>
      </c>
      <c r="P1266" s="9" t="s">
        <v>142</v>
      </c>
      <c r="Q1266" s="10" t="str">
        <f t="shared" si="1"/>
        <v>Full Office Job</v>
      </c>
      <c r="R1266" s="10">
        <v>5</v>
      </c>
      <c r="S1266" s="9" t="s">
        <v>332</v>
      </c>
      <c r="T1266" s="9" t="s">
        <v>137</v>
      </c>
      <c r="U1266" s="9" t="str">
        <f>IF(S1266&lt;&gt;"",S1266,IF(T1266&lt;&gt;"",VLOOKUP(T1266,Metadata!$S$2:$T$228,2,FALSE),""))</f>
        <v>UX/UI Designer</v>
      </c>
      <c r="V1266" s="9" t="s">
        <v>256</v>
      </c>
      <c r="W1266" s="9" t="s">
        <v>137</v>
      </c>
      <c r="X1266" s="9" t="s">
        <v>175</v>
      </c>
      <c r="Y1266" s="9" t="s">
        <v>137</v>
      </c>
      <c r="Z1266" s="9" t="s">
        <v>164</v>
      </c>
      <c r="AA1266" s="9" t="s">
        <v>137</v>
      </c>
      <c r="AB1266" s="9" t="s">
        <v>137</v>
      </c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 t="s">
        <v>178</v>
      </c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 t="s">
        <v>150</v>
      </c>
      <c r="BZ1266" s="9" t="s">
        <v>137</v>
      </c>
      <c r="CA1266" s="10"/>
      <c r="CB1266" s="10" t="str">
        <f t="shared" si="5"/>
        <v/>
      </c>
      <c r="CC1266" s="10"/>
      <c r="CD1266" s="9" t="str">
        <f t="shared" si="2"/>
        <v/>
      </c>
      <c r="CE1266" s="9" t="s">
        <v>168</v>
      </c>
      <c r="CF1266" s="9" t="s">
        <v>169</v>
      </c>
      <c r="CG1266" s="9">
        <f>IF(CF1266="","",VLOOKUP(CF1266,Metadata!$D$2:$H$20,2,FALSE))</f>
        <v>12500</v>
      </c>
      <c r="CH1266" s="9">
        <f>IF(CF1266="","",VLOOKUP(CF1266,Metadata!$D$2:$H$20,4,FALSE))</f>
        <v>0</v>
      </c>
      <c r="CI1266" s="9">
        <f>IF(CF1266="","",VLOOKUP(CF1266,Metadata!$D$2:$H$20,5,FALSE))</f>
        <v>15000</v>
      </c>
      <c r="CJ1266" s="9">
        <f t="shared" si="3"/>
        <v>12500</v>
      </c>
      <c r="CK1266" s="9" t="s">
        <v>153</v>
      </c>
      <c r="CL1266" s="10">
        <v>2</v>
      </c>
      <c r="CM1266" s="10">
        <v>2</v>
      </c>
      <c r="CN1266" s="10">
        <v>7</v>
      </c>
      <c r="CO1266" s="10">
        <v>7</v>
      </c>
      <c r="CP1266" s="10">
        <v>5</v>
      </c>
      <c r="CQ1266" s="10">
        <v>7</v>
      </c>
      <c r="CR1266" s="10">
        <v>4</v>
      </c>
      <c r="CS1266" s="10">
        <v>5</v>
      </c>
      <c r="CT1266" s="10">
        <v>4</v>
      </c>
      <c r="CU1266" s="10">
        <v>3</v>
      </c>
      <c r="CV1266" s="10">
        <v>4</v>
      </c>
      <c r="CW1266" s="10">
        <v>5</v>
      </c>
      <c r="CX1266" s="10">
        <v>5</v>
      </c>
      <c r="CY1266" s="10">
        <v>2</v>
      </c>
      <c r="CZ1266" s="10">
        <v>5</v>
      </c>
      <c r="DA1266" s="10">
        <v>4</v>
      </c>
      <c r="DB1266" s="10">
        <v>5</v>
      </c>
      <c r="DC1266" s="10">
        <v>6</v>
      </c>
      <c r="DD1266" s="10">
        <v>2</v>
      </c>
      <c r="DE1266" s="10">
        <v>5</v>
      </c>
      <c r="DF1266" s="10">
        <v>5</v>
      </c>
      <c r="DG1266" s="10">
        <v>7</v>
      </c>
      <c r="DH1266" s="10">
        <v>4</v>
      </c>
      <c r="DI1266" s="10">
        <v>7</v>
      </c>
      <c r="DJ1266" s="10">
        <v>4</v>
      </c>
      <c r="DK1266" s="10">
        <v>5</v>
      </c>
      <c r="DL1266" s="10">
        <v>3</v>
      </c>
      <c r="DM1266" s="9" t="s">
        <v>296</v>
      </c>
      <c r="DN1266" s="10">
        <v>1988</v>
      </c>
      <c r="DO1266" s="9">
        <f t="shared" si="4"/>
        <v>33</v>
      </c>
      <c r="DP1266" s="9" t="s">
        <v>155</v>
      </c>
      <c r="DQ1266" s="9" t="s">
        <v>202</v>
      </c>
      <c r="DR1266" s="9" t="s">
        <v>157</v>
      </c>
      <c r="DS1266" s="9" t="s">
        <v>137</v>
      </c>
      <c r="DT1266" s="9" t="s">
        <v>181</v>
      </c>
      <c r="DU1266" s="9" t="s">
        <v>158</v>
      </c>
      <c r="DV1266" s="9" t="str">
        <f>VLOOKUP(DU1266,Metadata!$B$2:$C$7,2,FALSE)</f>
        <v>6+ years</v>
      </c>
    </row>
    <row r="1267" spans="1:126">
      <c r="A1267" s="13">
        <v>1266</v>
      </c>
      <c r="B1267" s="9" t="s">
        <v>135</v>
      </c>
      <c r="C1267" s="9" t="str">
        <f>VLOOKUP(B1267,Metadata!$M$2:$N$6,2,FALSE)</f>
        <v>Permanent Employee</v>
      </c>
      <c r="D1267" s="9" t="s">
        <v>159</v>
      </c>
      <c r="E1267" s="9" t="s">
        <v>137</v>
      </c>
      <c r="F1267" s="9" t="s">
        <v>138</v>
      </c>
      <c r="G1267" s="9" t="s">
        <v>160</v>
      </c>
      <c r="H1267" s="9" t="str">
        <f>IF(G1267="","",VLOOKUP(G1267,Metadata!$J$2:$K$22,2,FALSE))</f>
        <v>Centre</v>
      </c>
      <c r="I1267" s="9" t="s">
        <v>138</v>
      </c>
      <c r="J1267" s="9" t="str">
        <f>IF(I1267="","",VLOOKUP(I1267,Metadata!$P$2:$Q$43,2,FALSE))</f>
        <v>Europe</v>
      </c>
      <c r="K1267" s="9" t="str">
        <f t="shared" si="0"/>
        <v>Portugal</v>
      </c>
      <c r="L1267" s="9" t="s">
        <v>160</v>
      </c>
      <c r="M1267" s="9" t="str">
        <f>IF(L1267="","",VLOOKUP(L1267,Metadata!$J$2:$K$22,2,FALSE))</f>
        <v>Centre</v>
      </c>
      <c r="N1267" s="9" t="s">
        <v>214</v>
      </c>
      <c r="O1267" s="9" t="s">
        <v>215</v>
      </c>
      <c r="P1267" s="9" t="s">
        <v>142</v>
      </c>
      <c r="Q1267" s="10" t="str">
        <f t="shared" si="1"/>
        <v>Full Office Job</v>
      </c>
      <c r="R1267" s="10">
        <v>6</v>
      </c>
      <c r="S1267" s="9" t="s">
        <v>249</v>
      </c>
      <c r="T1267" s="9" t="s">
        <v>137</v>
      </c>
      <c r="U1267" s="9" t="str">
        <f>IF(S1267&lt;&gt;"",S1267,IF(T1267&lt;&gt;"",VLOOKUP(T1267,Metadata!$S$2:$T$228,2,FALSE),""))</f>
        <v>Business Applications (BI/CRM/ERP)</v>
      </c>
      <c r="V1267" s="9" t="s">
        <v>217</v>
      </c>
      <c r="W1267" s="9" t="s">
        <v>137</v>
      </c>
      <c r="X1267" s="9" t="s">
        <v>145</v>
      </c>
      <c r="Y1267" s="9" t="s">
        <v>137</v>
      </c>
      <c r="Z1267" s="9" t="s">
        <v>146</v>
      </c>
      <c r="AA1267" s="9" t="s">
        <v>137</v>
      </c>
      <c r="AB1267" s="9" t="s">
        <v>137</v>
      </c>
      <c r="AC1267" s="9" t="s">
        <v>147</v>
      </c>
      <c r="AD1267" s="9"/>
      <c r="AE1267" s="9" t="s">
        <v>194</v>
      </c>
      <c r="AF1267" s="9"/>
      <c r="AG1267" s="9" t="s">
        <v>166</v>
      </c>
      <c r="AH1267" s="9"/>
      <c r="AI1267" s="9"/>
      <c r="AJ1267" s="9"/>
      <c r="AK1267" s="9"/>
      <c r="AL1267" s="9"/>
      <c r="AM1267" s="9"/>
      <c r="AN1267" s="9" t="s">
        <v>195</v>
      </c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 t="s">
        <v>178</v>
      </c>
      <c r="BB1267" s="9"/>
      <c r="BC1267" s="9"/>
      <c r="BD1267" s="9"/>
      <c r="BE1267" s="9"/>
      <c r="BF1267" s="9"/>
      <c r="BG1267" s="9" t="s">
        <v>197</v>
      </c>
      <c r="BH1267" s="9"/>
      <c r="BI1267" s="9"/>
      <c r="BJ1267" s="9" t="s">
        <v>167</v>
      </c>
      <c r="BK1267" s="9" t="s">
        <v>198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10"/>
      <c r="CB1267" s="10" t="str">
        <f t="shared" si="5"/>
        <v/>
      </c>
      <c r="CC1267" s="10"/>
      <c r="CD1267" s="9" t="str">
        <f t="shared" si="2"/>
        <v/>
      </c>
      <c r="CE1267" s="9" t="s">
        <v>151</v>
      </c>
      <c r="CF1267" s="9" t="s">
        <v>152</v>
      </c>
      <c r="CG1267" s="9">
        <f>IF(CF1267="","",VLOOKUP(CF1267,Metadata!$D$2:$H$20,2,FALSE))</f>
        <v>32500</v>
      </c>
      <c r="CH1267" s="9">
        <f>IF(CF1267="","",VLOOKUP(CF1267,Metadata!$D$2:$H$20,4,FALSE))</f>
        <v>30000</v>
      </c>
      <c r="CI1267" s="9">
        <f>IF(CF1267="","",VLOOKUP(CF1267,Metadata!$D$2:$H$20,5,FALSE))</f>
        <v>35000</v>
      </c>
      <c r="CJ1267" s="9">
        <f t="shared" si="3"/>
        <v>32500</v>
      </c>
      <c r="CK1267" s="9" t="s">
        <v>153</v>
      </c>
      <c r="CL1267" s="10">
        <v>2</v>
      </c>
      <c r="CM1267" s="10">
        <v>3</v>
      </c>
      <c r="CN1267" s="10">
        <v>7</v>
      </c>
      <c r="CO1267" s="10">
        <v>7</v>
      </c>
      <c r="CP1267" s="10">
        <v>6</v>
      </c>
      <c r="CQ1267" s="10">
        <v>6</v>
      </c>
      <c r="CR1267" s="10">
        <v>4</v>
      </c>
      <c r="CS1267" s="10">
        <v>5</v>
      </c>
      <c r="CT1267" s="10">
        <v>6</v>
      </c>
      <c r="CU1267" s="10">
        <v>3</v>
      </c>
      <c r="CV1267" s="10">
        <v>3</v>
      </c>
      <c r="CW1267" s="10">
        <v>5</v>
      </c>
      <c r="CX1267" s="10">
        <v>6</v>
      </c>
      <c r="CY1267" s="10">
        <v>6</v>
      </c>
      <c r="CZ1267" s="10">
        <v>6</v>
      </c>
      <c r="DA1267" s="10">
        <v>3</v>
      </c>
      <c r="DB1267" s="10">
        <v>4</v>
      </c>
      <c r="DC1267" s="10">
        <v>6</v>
      </c>
      <c r="DD1267" s="10">
        <v>2</v>
      </c>
      <c r="DE1267" s="10">
        <v>5</v>
      </c>
      <c r="DF1267" s="10">
        <v>6</v>
      </c>
      <c r="DG1267" s="10">
        <v>6</v>
      </c>
      <c r="DH1267" s="10">
        <v>5</v>
      </c>
      <c r="DI1267" s="10">
        <v>5</v>
      </c>
      <c r="DJ1267" s="10">
        <v>5</v>
      </c>
      <c r="DK1267" s="10">
        <v>6</v>
      </c>
      <c r="DL1267" s="10">
        <v>5</v>
      </c>
      <c r="DM1267" s="9" t="s">
        <v>154</v>
      </c>
      <c r="DN1267" s="10">
        <v>1972</v>
      </c>
      <c r="DO1267" s="9">
        <f t="shared" si="4"/>
        <v>49</v>
      </c>
      <c r="DP1267" s="9" t="s">
        <v>155</v>
      </c>
      <c r="DQ1267" s="9" t="s">
        <v>156</v>
      </c>
      <c r="DR1267" s="9" t="s">
        <v>170</v>
      </c>
      <c r="DS1267" s="9" t="s">
        <v>137</v>
      </c>
      <c r="DT1267" s="9" t="s">
        <v>181</v>
      </c>
      <c r="DU1267" s="9" t="s">
        <v>158</v>
      </c>
      <c r="DV1267" s="9" t="str">
        <f>VLOOKUP(DU1267,Metadata!$B$2:$C$7,2,FALSE)</f>
        <v>6+ years</v>
      </c>
    </row>
    <row r="1268" spans="1:126">
      <c r="A1268" s="13">
        <v>1267</v>
      </c>
      <c r="B1268" s="9" t="s">
        <v>135</v>
      </c>
      <c r="C1268" s="9" t="str">
        <f>VLOOKUP(B1268,Metadata!$M$2:$N$6,2,FALSE)</f>
        <v>Permanent Employee</v>
      </c>
      <c r="D1268" s="9" t="s">
        <v>159</v>
      </c>
      <c r="E1268" s="9" t="s">
        <v>137</v>
      </c>
      <c r="F1268" s="9" t="s">
        <v>138</v>
      </c>
      <c r="G1268" s="9" t="s">
        <v>190</v>
      </c>
      <c r="H1268" s="9" t="str">
        <f>IF(G1268="","",VLOOKUP(G1268,Metadata!$J$2:$K$22,2,FALSE))</f>
        <v>North</v>
      </c>
      <c r="I1268" s="9" t="s">
        <v>138</v>
      </c>
      <c r="J1268" s="9" t="str">
        <f>IF(I1268="","",VLOOKUP(I1268,Metadata!$P$2:$Q$43,2,FALSE))</f>
        <v>Europe</v>
      </c>
      <c r="K1268" s="9" t="str">
        <f t="shared" si="0"/>
        <v>Portugal</v>
      </c>
      <c r="L1268" s="9" t="s">
        <v>190</v>
      </c>
      <c r="M1268" s="9" t="str">
        <f>IF(L1268="","",VLOOKUP(L1268,Metadata!$J$2:$K$22,2,FALSE))</f>
        <v>North</v>
      </c>
      <c r="N1268" s="9" t="s">
        <v>214</v>
      </c>
      <c r="O1268" s="9" t="s">
        <v>259</v>
      </c>
      <c r="P1268" s="9" t="s">
        <v>142</v>
      </c>
      <c r="Q1268" s="10" t="str">
        <f t="shared" si="1"/>
        <v>Full Office Job</v>
      </c>
      <c r="R1268" s="10">
        <v>7</v>
      </c>
      <c r="S1268" s="9" t="s">
        <v>161</v>
      </c>
      <c r="T1268" s="9" t="s">
        <v>137</v>
      </c>
      <c r="U1268" s="9" t="str">
        <f>IF(S1268&lt;&gt;"",S1268,IF(T1268&lt;&gt;"",VLOOKUP(T1268,Metadata!$S$2:$T$228,2,FALSE),""))</f>
        <v>Full-Stack Developer</v>
      </c>
      <c r="V1268" s="9" t="s">
        <v>207</v>
      </c>
      <c r="W1268" s="9" t="s">
        <v>137</v>
      </c>
      <c r="X1268" s="9" t="s">
        <v>163</v>
      </c>
      <c r="Y1268" s="9" t="s">
        <v>137</v>
      </c>
      <c r="Z1268" s="9" t="s">
        <v>218</v>
      </c>
      <c r="AA1268" s="9" t="s">
        <v>165</v>
      </c>
      <c r="AB1268" s="9" t="s">
        <v>137</v>
      </c>
      <c r="AC1268" s="9" t="s">
        <v>147</v>
      </c>
      <c r="AD1268" s="9" t="s">
        <v>148</v>
      </c>
      <c r="AE1268" s="9"/>
      <c r="AF1268" s="9"/>
      <c r="AG1268" s="9"/>
      <c r="AH1268" s="9"/>
      <c r="AI1268" s="9"/>
      <c r="AJ1268" s="9" t="s">
        <v>185</v>
      </c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 t="s">
        <v>178</v>
      </c>
      <c r="BB1268" s="9" t="s">
        <v>284</v>
      </c>
      <c r="BC1268" s="9"/>
      <c r="BD1268" s="9"/>
      <c r="BE1268" s="9"/>
      <c r="BF1268" s="9"/>
      <c r="BG1268" s="9"/>
      <c r="BH1268" s="9"/>
      <c r="BI1268" s="9"/>
      <c r="BJ1268" s="9" t="s">
        <v>167</v>
      </c>
      <c r="BK1268" s="9"/>
      <c r="BL1268" s="9"/>
      <c r="BM1268" s="9"/>
      <c r="BN1268" s="9"/>
      <c r="BO1268" s="9"/>
      <c r="BP1268" s="9"/>
      <c r="BQ1268" s="9" t="s">
        <v>219</v>
      </c>
      <c r="BR1268" s="9" t="s">
        <v>247</v>
      </c>
      <c r="BS1268" s="9"/>
      <c r="BT1268" s="9"/>
      <c r="BU1268" s="9"/>
      <c r="BV1268" s="9"/>
      <c r="BW1268" s="9"/>
      <c r="BX1268" s="9"/>
      <c r="BY1268" s="9"/>
      <c r="BZ1268" s="9"/>
      <c r="CA1268" s="10"/>
      <c r="CB1268" s="10" t="str">
        <f t="shared" si="5"/>
        <v/>
      </c>
      <c r="CC1268" s="10"/>
      <c r="CD1268" s="9" t="str">
        <f t="shared" si="2"/>
        <v/>
      </c>
      <c r="CE1268" s="9" t="s">
        <v>151</v>
      </c>
      <c r="CF1268" s="9" t="s">
        <v>152</v>
      </c>
      <c r="CG1268" s="9">
        <f>IF(CF1268="","",VLOOKUP(CF1268,Metadata!$D$2:$H$20,2,FALSE))</f>
        <v>32500</v>
      </c>
      <c r="CH1268" s="9">
        <f>IF(CF1268="","",VLOOKUP(CF1268,Metadata!$D$2:$H$20,4,FALSE))</f>
        <v>30000</v>
      </c>
      <c r="CI1268" s="9">
        <f>IF(CF1268="","",VLOOKUP(CF1268,Metadata!$D$2:$H$20,5,FALSE))</f>
        <v>35000</v>
      </c>
      <c r="CJ1268" s="9">
        <f t="shared" si="3"/>
        <v>32500</v>
      </c>
      <c r="CK1268" s="9" t="s">
        <v>153</v>
      </c>
      <c r="CL1268" s="10">
        <v>4</v>
      </c>
      <c r="CM1268" s="10">
        <v>3</v>
      </c>
      <c r="CN1268" s="10">
        <v>7</v>
      </c>
      <c r="CO1268" s="10">
        <v>5</v>
      </c>
      <c r="CP1268" s="10">
        <v>4</v>
      </c>
      <c r="CQ1268" s="10">
        <v>6</v>
      </c>
      <c r="CR1268" s="10">
        <v>6</v>
      </c>
      <c r="CS1268" s="10">
        <v>7</v>
      </c>
      <c r="CT1268" s="10">
        <v>4</v>
      </c>
      <c r="CU1268" s="10">
        <v>6</v>
      </c>
      <c r="CV1268" s="10">
        <v>4</v>
      </c>
      <c r="CW1268" s="10">
        <v>2</v>
      </c>
      <c r="CX1268" s="10">
        <v>5</v>
      </c>
      <c r="CY1268" s="10">
        <v>2</v>
      </c>
      <c r="CZ1268" s="10">
        <v>1</v>
      </c>
      <c r="DA1268" s="10">
        <v>1</v>
      </c>
      <c r="DB1268" s="10">
        <v>1</v>
      </c>
      <c r="DC1268" s="10">
        <v>6</v>
      </c>
      <c r="DD1268" s="10">
        <v>4</v>
      </c>
      <c r="DE1268" s="10">
        <v>4</v>
      </c>
      <c r="DF1268" s="10">
        <v>4</v>
      </c>
      <c r="DG1268" s="10">
        <v>5</v>
      </c>
      <c r="DH1268" s="10">
        <v>2</v>
      </c>
      <c r="DI1268" s="10">
        <v>5</v>
      </c>
      <c r="DJ1268" s="10">
        <v>2</v>
      </c>
      <c r="DK1268" s="10">
        <v>6</v>
      </c>
      <c r="DL1268" s="10">
        <v>6</v>
      </c>
      <c r="DM1268" s="9" t="s">
        <v>154</v>
      </c>
      <c r="DN1268" s="10">
        <v>1989</v>
      </c>
      <c r="DO1268" s="9">
        <f t="shared" si="4"/>
        <v>32</v>
      </c>
      <c r="DP1268" s="9" t="s">
        <v>155</v>
      </c>
      <c r="DQ1268" s="9" t="s">
        <v>202</v>
      </c>
      <c r="DR1268" s="9" t="s">
        <v>157</v>
      </c>
      <c r="DS1268" s="9" t="s">
        <v>137</v>
      </c>
      <c r="DT1268" s="9" t="s">
        <v>181</v>
      </c>
      <c r="DU1268" s="9" t="s">
        <v>203</v>
      </c>
      <c r="DV1268" s="9" t="str">
        <f>VLOOKUP(DU1268,Metadata!$B$2:$C$7,2,FALSE)</f>
        <v>6+ years</v>
      </c>
    </row>
    <row r="1269" spans="1:126">
      <c r="A1269" s="13">
        <v>1268</v>
      </c>
      <c r="B1269" s="9" t="s">
        <v>135</v>
      </c>
      <c r="C1269" s="9" t="str">
        <f>VLOOKUP(B1269,Metadata!$M$2:$N$6,2,FALSE)</f>
        <v>Permanent Employee</v>
      </c>
      <c r="D1269" s="9" t="s">
        <v>159</v>
      </c>
      <c r="E1269" s="9" t="s">
        <v>137</v>
      </c>
      <c r="F1269" s="9" t="s">
        <v>138</v>
      </c>
      <c r="G1269" s="9" t="s">
        <v>172</v>
      </c>
      <c r="H1269" s="9" t="str">
        <f>IF(G1269="","",VLOOKUP(G1269,Metadata!$J$2:$K$22,2,FALSE))</f>
        <v>Porto Metropolitan Area</v>
      </c>
      <c r="I1269" s="9" t="s">
        <v>295</v>
      </c>
      <c r="J1269" s="9" t="str">
        <f>IF(I1269="","",VLOOKUP(I1269,Metadata!$P$2:$Q$43,2,FALSE))</f>
        <v>Europe</v>
      </c>
      <c r="K1269" s="9" t="str">
        <f t="shared" si="0"/>
        <v>International</v>
      </c>
      <c r="L1269" s="9" t="s">
        <v>137</v>
      </c>
      <c r="M1269" s="9" t="str">
        <f>IF(L1269="","",VLOOKUP(L1269,Metadata!$J$2:$K$22,2,FALSE))</f>
        <v/>
      </c>
      <c r="N1269" s="9" t="s">
        <v>214</v>
      </c>
      <c r="O1269" s="9" t="s">
        <v>278</v>
      </c>
      <c r="P1269" s="9" t="s">
        <v>191</v>
      </c>
      <c r="Q1269" s="10" t="str">
        <f t="shared" si="1"/>
        <v>Remote Job (full or flexible)</v>
      </c>
      <c r="R1269" s="10">
        <v>5</v>
      </c>
      <c r="S1269" s="9" t="s">
        <v>161</v>
      </c>
      <c r="T1269" s="9" t="s">
        <v>137</v>
      </c>
      <c r="U1269" s="9" t="str">
        <f>IF(S1269&lt;&gt;"",S1269,IF(T1269&lt;&gt;"",VLOOKUP(T1269,Metadata!$S$2:$T$228,2,FALSE),""))</f>
        <v>Full-Stack Developer</v>
      </c>
      <c r="V1269" s="9" t="s">
        <v>144</v>
      </c>
      <c r="W1269" s="9" t="s">
        <v>137</v>
      </c>
      <c r="X1269" s="9" t="s">
        <v>145</v>
      </c>
      <c r="Y1269" s="9" t="s">
        <v>137</v>
      </c>
      <c r="Z1269" s="9" t="s">
        <v>146</v>
      </c>
      <c r="AA1269" s="9" t="s">
        <v>165</v>
      </c>
      <c r="AB1269" s="9" t="s">
        <v>137</v>
      </c>
      <c r="AC1269" s="9" t="s">
        <v>147</v>
      </c>
      <c r="AD1269" s="9" t="s">
        <v>148</v>
      </c>
      <c r="AE1269" s="9"/>
      <c r="AF1269" s="9"/>
      <c r="AG1269" s="9"/>
      <c r="AH1269" s="9"/>
      <c r="AI1269" s="9"/>
      <c r="AJ1269" s="9" t="s">
        <v>185</v>
      </c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 t="s">
        <v>167</v>
      </c>
      <c r="BK1269" s="9"/>
      <c r="BL1269" s="9" t="s">
        <v>199</v>
      </c>
      <c r="BM1269" s="9"/>
      <c r="BN1269" s="9"/>
      <c r="BO1269" s="9"/>
      <c r="BP1269" s="9"/>
      <c r="BQ1269" s="9" t="s">
        <v>219</v>
      </c>
      <c r="BR1269" s="9"/>
      <c r="BS1269" s="9"/>
      <c r="BT1269" s="9"/>
      <c r="BU1269" s="9"/>
      <c r="BV1269" s="9"/>
      <c r="BW1269" s="9"/>
      <c r="BX1269" s="9"/>
      <c r="BY1269" s="9"/>
      <c r="BZ1269" s="9"/>
      <c r="CA1269" s="10"/>
      <c r="CB1269" s="10" t="str">
        <f t="shared" si="5"/>
        <v/>
      </c>
      <c r="CC1269" s="10"/>
      <c r="CD1269" s="9" t="str">
        <f t="shared" si="2"/>
        <v/>
      </c>
      <c r="CE1269" s="9" t="s">
        <v>168</v>
      </c>
      <c r="CF1269" s="9" t="s">
        <v>225</v>
      </c>
      <c r="CG1269" s="9">
        <f>IF(CF1269="","",VLOOKUP(CF1269,Metadata!$D$2:$H$20,2,FALSE))</f>
        <v>22500</v>
      </c>
      <c r="CH1269" s="9">
        <f>IF(CF1269="","",VLOOKUP(CF1269,Metadata!$D$2:$H$20,4,FALSE))</f>
        <v>20000</v>
      </c>
      <c r="CI1269" s="9">
        <f>IF(CF1269="","",VLOOKUP(CF1269,Metadata!$D$2:$H$20,5,FALSE))</f>
        <v>25000</v>
      </c>
      <c r="CJ1269" s="9">
        <f t="shared" si="3"/>
        <v>22500</v>
      </c>
      <c r="CK1269" s="9" t="s">
        <v>189</v>
      </c>
      <c r="CL1269" s="10">
        <v>5</v>
      </c>
      <c r="CM1269" s="10">
        <v>2</v>
      </c>
      <c r="CN1269" s="10">
        <v>7</v>
      </c>
      <c r="CO1269" s="10">
        <v>6</v>
      </c>
      <c r="CP1269" s="10">
        <v>7</v>
      </c>
      <c r="CQ1269" s="10">
        <v>7</v>
      </c>
      <c r="CR1269" s="10">
        <v>6</v>
      </c>
      <c r="CS1269" s="10">
        <v>7</v>
      </c>
      <c r="CT1269" s="10">
        <v>6</v>
      </c>
      <c r="CU1269" s="10">
        <v>4</v>
      </c>
      <c r="CV1269" s="10">
        <v>5</v>
      </c>
      <c r="CW1269" s="10">
        <v>5</v>
      </c>
      <c r="CX1269" s="10">
        <v>6</v>
      </c>
      <c r="CY1269" s="10">
        <v>5</v>
      </c>
      <c r="CZ1269" s="10">
        <v>6</v>
      </c>
      <c r="DA1269" s="10">
        <v>7</v>
      </c>
      <c r="DB1269" s="10">
        <v>6</v>
      </c>
      <c r="DC1269" s="10">
        <v>7</v>
      </c>
      <c r="DD1269" s="10">
        <v>5</v>
      </c>
      <c r="DE1269" s="10">
        <v>7</v>
      </c>
      <c r="DF1269" s="10">
        <v>7</v>
      </c>
      <c r="DG1269" s="10">
        <v>7</v>
      </c>
      <c r="DH1269" s="10">
        <v>6</v>
      </c>
      <c r="DI1269" s="10">
        <v>7</v>
      </c>
      <c r="DJ1269" s="10">
        <v>5</v>
      </c>
      <c r="DK1269" s="10">
        <v>6</v>
      </c>
      <c r="DL1269" s="10">
        <v>5</v>
      </c>
      <c r="DM1269" s="9" t="s">
        <v>154</v>
      </c>
      <c r="DN1269" s="10">
        <v>1979</v>
      </c>
      <c r="DO1269" s="9">
        <f t="shared" si="4"/>
        <v>42</v>
      </c>
      <c r="DP1269" s="9" t="s">
        <v>222</v>
      </c>
      <c r="DQ1269" s="9" t="s">
        <v>202</v>
      </c>
      <c r="DR1269" s="9" t="s">
        <v>342</v>
      </c>
      <c r="DS1269" s="9" t="s">
        <v>137</v>
      </c>
      <c r="DT1269" s="9" t="s">
        <v>181</v>
      </c>
      <c r="DU1269" s="9" t="s">
        <v>168</v>
      </c>
      <c r="DV1269" s="9" t="str">
        <f>VLOOKUP(DU1269,Metadata!$B$2:$C$7,2,FALSE)</f>
        <v>0 - 3 years</v>
      </c>
    </row>
    <row r="1270" spans="1:126">
      <c r="A1270" s="13">
        <v>1269</v>
      </c>
      <c r="B1270" s="9" t="s">
        <v>135</v>
      </c>
      <c r="C1270" s="9" t="str">
        <f>VLOOKUP(B1270,Metadata!$M$2:$N$6,2,FALSE)</f>
        <v>Permanent Employee</v>
      </c>
      <c r="D1270" s="9" t="s">
        <v>159</v>
      </c>
      <c r="E1270" s="9" t="s">
        <v>137</v>
      </c>
      <c r="F1270" s="9" t="s">
        <v>138</v>
      </c>
      <c r="G1270" s="9" t="s">
        <v>172</v>
      </c>
      <c r="H1270" s="9" t="str">
        <f>IF(G1270="","",VLOOKUP(G1270,Metadata!$J$2:$K$22,2,FALSE))</f>
        <v>Porto Metropolitan Area</v>
      </c>
      <c r="I1270" s="9" t="s">
        <v>138</v>
      </c>
      <c r="J1270" s="9" t="str">
        <f>IF(I1270="","",VLOOKUP(I1270,Metadata!$P$2:$Q$43,2,FALSE))</f>
        <v>Europe</v>
      </c>
      <c r="K1270" s="9" t="str">
        <f t="shared" si="0"/>
        <v>Portugal</v>
      </c>
      <c r="L1270" s="9" t="s">
        <v>172</v>
      </c>
      <c r="M1270" s="9" t="str">
        <f>IF(L1270="","",VLOOKUP(L1270,Metadata!$J$2:$K$22,2,FALSE))</f>
        <v>Porto Metropolitan Area</v>
      </c>
      <c r="N1270" s="9" t="s">
        <v>214</v>
      </c>
      <c r="O1270" s="9" t="s">
        <v>259</v>
      </c>
      <c r="P1270" s="9" t="s">
        <v>191</v>
      </c>
      <c r="Q1270" s="10" t="str">
        <f t="shared" si="1"/>
        <v>Remote Job (full or flexible)</v>
      </c>
      <c r="R1270" s="10">
        <v>4</v>
      </c>
      <c r="S1270" s="9" t="s">
        <v>216</v>
      </c>
      <c r="T1270" s="9" t="s">
        <v>137</v>
      </c>
      <c r="U1270" s="9" t="str">
        <f>IF(S1270&lt;&gt;"",S1270,IF(T1270&lt;&gt;"",VLOOKUP(T1270,Metadata!$S$2:$T$228,2,FALSE),""))</f>
        <v>Front-End Developer</v>
      </c>
      <c r="V1270" s="9" t="s">
        <v>162</v>
      </c>
      <c r="W1270" s="9" t="s">
        <v>137</v>
      </c>
      <c r="X1270" s="9" t="s">
        <v>175</v>
      </c>
      <c r="Y1270" s="9" t="s">
        <v>137</v>
      </c>
      <c r="Z1270" s="9" t="s">
        <v>262</v>
      </c>
      <c r="AA1270" s="9" t="s">
        <v>137</v>
      </c>
      <c r="AB1270" s="9" t="s">
        <v>137</v>
      </c>
      <c r="AC1270" s="9"/>
      <c r="AD1270" s="9"/>
      <c r="AE1270" s="9"/>
      <c r="AF1270" s="9"/>
      <c r="AG1270" s="9"/>
      <c r="AH1270" s="9"/>
      <c r="AI1270" s="9"/>
      <c r="AJ1270" s="9" t="s">
        <v>185</v>
      </c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 t="s">
        <v>186</v>
      </c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10"/>
      <c r="CB1270" s="10" t="str">
        <f t="shared" si="5"/>
        <v/>
      </c>
      <c r="CC1270" s="10"/>
      <c r="CD1270" s="9" t="str">
        <f t="shared" si="2"/>
        <v/>
      </c>
      <c r="CE1270" s="9" t="s">
        <v>232</v>
      </c>
      <c r="CF1270" s="9" t="s">
        <v>220</v>
      </c>
      <c r="CG1270" s="9">
        <f>IF(CF1270="","",VLOOKUP(CF1270,Metadata!$D$2:$H$20,2,FALSE))</f>
        <v>27500</v>
      </c>
      <c r="CH1270" s="9">
        <f>IF(CF1270="","",VLOOKUP(CF1270,Metadata!$D$2:$H$20,4,FALSE))</f>
        <v>25000</v>
      </c>
      <c r="CI1270" s="9">
        <f>IF(CF1270="","",VLOOKUP(CF1270,Metadata!$D$2:$H$20,5,FALSE))</f>
        <v>30000</v>
      </c>
      <c r="CJ1270" s="9">
        <f t="shared" si="3"/>
        <v>27500</v>
      </c>
      <c r="CK1270" s="9" t="s">
        <v>201</v>
      </c>
      <c r="CL1270" s="10">
        <v>6</v>
      </c>
      <c r="CM1270" s="10">
        <v>1</v>
      </c>
      <c r="CN1270" s="10">
        <v>7</v>
      </c>
      <c r="CO1270" s="10">
        <v>7</v>
      </c>
      <c r="CP1270" s="10">
        <v>7</v>
      </c>
      <c r="CQ1270" s="10">
        <v>7</v>
      </c>
      <c r="CR1270" s="10">
        <v>5</v>
      </c>
      <c r="CS1270" s="10">
        <v>7</v>
      </c>
      <c r="CT1270" s="10">
        <v>7</v>
      </c>
      <c r="CU1270" s="10">
        <v>7</v>
      </c>
      <c r="CV1270" s="10">
        <v>7</v>
      </c>
      <c r="CW1270" s="10">
        <v>5</v>
      </c>
      <c r="CX1270" s="10">
        <v>7</v>
      </c>
      <c r="CY1270" s="10">
        <v>5</v>
      </c>
      <c r="CZ1270" s="10">
        <v>7</v>
      </c>
      <c r="DA1270" s="10">
        <v>7</v>
      </c>
      <c r="DB1270" s="10">
        <v>5</v>
      </c>
      <c r="DC1270" s="10">
        <v>6</v>
      </c>
      <c r="DD1270" s="10">
        <v>6</v>
      </c>
      <c r="DE1270" s="10">
        <v>7</v>
      </c>
      <c r="DF1270" s="10">
        <v>7</v>
      </c>
      <c r="DG1270" s="10">
        <v>7</v>
      </c>
      <c r="DH1270" s="10">
        <v>5</v>
      </c>
      <c r="DI1270" s="10">
        <v>7</v>
      </c>
      <c r="DJ1270" s="10">
        <v>6</v>
      </c>
      <c r="DK1270" s="10">
        <v>5</v>
      </c>
      <c r="DL1270" s="10">
        <v>5</v>
      </c>
      <c r="DM1270" s="9" t="s">
        <v>154</v>
      </c>
      <c r="DN1270" s="10">
        <v>1996</v>
      </c>
      <c r="DO1270" s="9">
        <f t="shared" si="4"/>
        <v>25</v>
      </c>
      <c r="DP1270" s="9" t="s">
        <v>155</v>
      </c>
      <c r="DQ1270" s="9" t="s">
        <v>156</v>
      </c>
      <c r="DR1270" s="9" t="s">
        <v>157</v>
      </c>
      <c r="DS1270" s="9" t="s">
        <v>137</v>
      </c>
      <c r="DT1270" s="9" t="s">
        <v>181</v>
      </c>
      <c r="DU1270" s="9" t="s">
        <v>223</v>
      </c>
      <c r="DV1270" s="9" t="str">
        <f>VLOOKUP(DU1270,Metadata!$B$2:$C$7,2,FALSE)</f>
        <v>3 - 6 years</v>
      </c>
    </row>
    <row r="1271" spans="1:126">
      <c r="A1271" s="13">
        <v>1270</v>
      </c>
      <c r="B1271" s="9" t="s">
        <v>135</v>
      </c>
      <c r="C1271" s="9" t="str">
        <f>VLOOKUP(B1271,Metadata!$M$2:$N$6,2,FALSE)</f>
        <v>Permanent Employee</v>
      </c>
      <c r="D1271" s="9" t="s">
        <v>159</v>
      </c>
      <c r="E1271" s="9" t="s">
        <v>137</v>
      </c>
      <c r="F1271" s="9" t="s">
        <v>138</v>
      </c>
      <c r="G1271" s="9" t="s">
        <v>283</v>
      </c>
      <c r="H1271" s="9" t="str">
        <f>IF(G1271="","",VLOOKUP(G1271,Metadata!$J$2:$K$22,2,FALSE))</f>
        <v>Lisbon Metropolitan Area</v>
      </c>
      <c r="I1271" s="9" t="s">
        <v>138</v>
      </c>
      <c r="J1271" s="9" t="str">
        <f>IF(I1271="","",VLOOKUP(I1271,Metadata!$P$2:$Q$43,2,FALSE))</f>
        <v>Europe</v>
      </c>
      <c r="K1271" s="9" t="str">
        <f t="shared" si="0"/>
        <v>Portugal</v>
      </c>
      <c r="L1271" s="9" t="s">
        <v>354</v>
      </c>
      <c r="M1271" s="9" t="str">
        <f>IF(L1271="","",VLOOKUP(L1271,Metadata!$J$2:$K$22,2,FALSE))</f>
        <v>South</v>
      </c>
      <c r="N1271" s="9" t="s">
        <v>141</v>
      </c>
      <c r="O1271" s="9" t="s">
        <v>137</v>
      </c>
      <c r="P1271" s="9" t="s">
        <v>191</v>
      </c>
      <c r="Q1271" s="10" t="str">
        <f t="shared" si="1"/>
        <v>Remote Job (full or flexible)</v>
      </c>
      <c r="R1271" s="10">
        <v>6</v>
      </c>
      <c r="S1271" s="9" t="s">
        <v>161</v>
      </c>
      <c r="T1271" s="9" t="s">
        <v>137</v>
      </c>
      <c r="U1271" s="9" t="str">
        <f>IF(S1271&lt;&gt;"",S1271,IF(T1271&lt;&gt;"",VLOOKUP(T1271,Metadata!$S$2:$T$228,2,FALSE),""))</f>
        <v>Full-Stack Developer</v>
      </c>
      <c r="V1271" s="9" t="s">
        <v>276</v>
      </c>
      <c r="W1271" s="9" t="s">
        <v>137</v>
      </c>
      <c r="X1271" s="9" t="s">
        <v>163</v>
      </c>
      <c r="Y1271" s="9" t="s">
        <v>137</v>
      </c>
      <c r="Z1271" s="9" t="s">
        <v>164</v>
      </c>
      <c r="AA1271" s="9" t="s">
        <v>165</v>
      </c>
      <c r="AB1271" s="9" t="s">
        <v>137</v>
      </c>
      <c r="AC1271" s="9"/>
      <c r="AD1271" s="9" t="s">
        <v>148</v>
      </c>
      <c r="AE1271" s="9"/>
      <c r="AF1271" s="9"/>
      <c r="AG1271" s="9" t="s">
        <v>166</v>
      </c>
      <c r="AH1271" s="9"/>
      <c r="AI1271" s="9"/>
      <c r="AJ1271" s="9"/>
      <c r="AK1271" s="9"/>
      <c r="AL1271" s="9" t="s">
        <v>177</v>
      </c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 t="s">
        <v>197</v>
      </c>
      <c r="BH1271" s="9"/>
      <c r="BI1271" s="9"/>
      <c r="BJ1271" s="9"/>
      <c r="BK1271" s="9"/>
      <c r="BL1271" s="9"/>
      <c r="BM1271" s="9"/>
      <c r="BN1271" s="9" t="s">
        <v>186</v>
      </c>
      <c r="BO1271" s="9"/>
      <c r="BP1271" s="9" t="s">
        <v>179</v>
      </c>
      <c r="BQ1271" s="9"/>
      <c r="BR1271" s="9"/>
      <c r="BS1271" s="9" t="s">
        <v>200</v>
      </c>
      <c r="BT1271" s="9"/>
      <c r="BU1271" s="9"/>
      <c r="BV1271" s="9"/>
      <c r="BW1271" s="9"/>
      <c r="BX1271" s="9"/>
      <c r="BY1271" s="9"/>
      <c r="BZ1271" s="9"/>
      <c r="CA1271" s="10"/>
      <c r="CB1271" s="10" t="str">
        <f t="shared" si="5"/>
        <v/>
      </c>
      <c r="CC1271" s="10"/>
      <c r="CD1271" s="9" t="str">
        <f t="shared" si="2"/>
        <v/>
      </c>
      <c r="CE1271" s="9" t="s">
        <v>232</v>
      </c>
      <c r="CF1271" s="9" t="s">
        <v>220</v>
      </c>
      <c r="CG1271" s="9">
        <f>IF(CF1271="","",VLOOKUP(CF1271,Metadata!$D$2:$H$20,2,FALSE))</f>
        <v>27500</v>
      </c>
      <c r="CH1271" s="9">
        <f>IF(CF1271="","",VLOOKUP(CF1271,Metadata!$D$2:$H$20,4,FALSE))</f>
        <v>25000</v>
      </c>
      <c r="CI1271" s="9">
        <f>IF(CF1271="","",VLOOKUP(CF1271,Metadata!$D$2:$H$20,5,FALSE))</f>
        <v>30000</v>
      </c>
      <c r="CJ1271" s="9">
        <f t="shared" si="3"/>
        <v>27500</v>
      </c>
      <c r="CK1271" s="9" t="s">
        <v>201</v>
      </c>
      <c r="CL1271" s="10">
        <v>6</v>
      </c>
      <c r="CM1271" s="10">
        <v>1</v>
      </c>
      <c r="CN1271" s="10">
        <v>7</v>
      </c>
      <c r="CO1271" s="10">
        <v>7</v>
      </c>
      <c r="CP1271" s="10">
        <v>6</v>
      </c>
      <c r="CQ1271" s="10">
        <v>6</v>
      </c>
      <c r="CR1271" s="10">
        <v>7</v>
      </c>
      <c r="CS1271" s="10">
        <v>6</v>
      </c>
      <c r="CT1271" s="10">
        <v>5</v>
      </c>
      <c r="CU1271" s="10">
        <v>7</v>
      </c>
      <c r="CV1271" s="10">
        <v>5</v>
      </c>
      <c r="CW1271" s="10">
        <v>6</v>
      </c>
      <c r="CX1271" s="10">
        <v>6</v>
      </c>
      <c r="CY1271" s="10">
        <v>6</v>
      </c>
      <c r="CZ1271" s="10">
        <v>6</v>
      </c>
      <c r="DA1271" s="10">
        <v>1</v>
      </c>
      <c r="DB1271" s="10">
        <v>1</v>
      </c>
      <c r="DC1271" s="10">
        <v>6</v>
      </c>
      <c r="DD1271" s="10">
        <v>5</v>
      </c>
      <c r="DE1271" s="10">
        <v>6</v>
      </c>
      <c r="DF1271" s="10">
        <v>5</v>
      </c>
      <c r="DG1271" s="10">
        <v>5</v>
      </c>
      <c r="DH1271" s="10">
        <v>6</v>
      </c>
      <c r="DI1271" s="10">
        <v>6</v>
      </c>
      <c r="DJ1271" s="10">
        <v>5</v>
      </c>
      <c r="DK1271" s="10">
        <v>5</v>
      </c>
      <c r="DL1271" s="10">
        <v>5</v>
      </c>
      <c r="DM1271" s="9" t="s">
        <v>154</v>
      </c>
      <c r="DN1271" s="10">
        <v>1992</v>
      </c>
      <c r="DO1271" s="9">
        <f t="shared" si="4"/>
        <v>29</v>
      </c>
      <c r="DP1271" s="9" t="s">
        <v>155</v>
      </c>
      <c r="DQ1271" s="9" t="s">
        <v>202</v>
      </c>
      <c r="DR1271" s="9" t="s">
        <v>157</v>
      </c>
      <c r="DS1271" s="9" t="s">
        <v>137</v>
      </c>
      <c r="DT1271" s="9" t="s">
        <v>181</v>
      </c>
      <c r="DU1271" s="9" t="s">
        <v>223</v>
      </c>
      <c r="DV1271" s="9" t="str">
        <f>VLOOKUP(DU1271,Metadata!$B$2:$C$7,2,FALSE)</f>
        <v>3 - 6 years</v>
      </c>
    </row>
    <row r="1272" spans="1:126">
      <c r="A1272" s="13">
        <v>1271</v>
      </c>
      <c r="B1272" s="9" t="s">
        <v>135</v>
      </c>
      <c r="C1272" s="9" t="str">
        <f>VLOOKUP(B1272,Metadata!$M$2:$N$6,2,FALSE)</f>
        <v>Permanent Employee</v>
      </c>
      <c r="D1272" s="9" t="s">
        <v>136</v>
      </c>
      <c r="E1272" s="9" t="s">
        <v>137</v>
      </c>
      <c r="F1272" s="9" t="s">
        <v>138</v>
      </c>
      <c r="G1272" s="9" t="s">
        <v>204</v>
      </c>
      <c r="H1272" s="9" t="str">
        <f>IF(G1272="","",VLOOKUP(G1272,Metadata!$J$2:$K$22,2,FALSE))</f>
        <v>Centre</v>
      </c>
      <c r="I1272" s="9" t="s">
        <v>138</v>
      </c>
      <c r="J1272" s="9" t="str">
        <f>IF(I1272="","",VLOOKUP(I1272,Metadata!$P$2:$Q$43,2,FALSE))</f>
        <v>Europe</v>
      </c>
      <c r="K1272" s="9" t="str">
        <f t="shared" si="0"/>
        <v>Portugal</v>
      </c>
      <c r="L1272" s="9" t="s">
        <v>140</v>
      </c>
      <c r="M1272" s="9" t="str">
        <f>IF(L1272="","",VLOOKUP(L1272,Metadata!$J$2:$K$22,2,FALSE))</f>
        <v>Lisbon Metropolitan Area</v>
      </c>
      <c r="N1272" s="9" t="s">
        <v>214</v>
      </c>
      <c r="O1272" s="9" t="s">
        <v>239</v>
      </c>
      <c r="P1272" s="9" t="s">
        <v>142</v>
      </c>
      <c r="Q1272" s="10" t="str">
        <f t="shared" si="1"/>
        <v>Full Office Job</v>
      </c>
      <c r="R1272" s="10">
        <v>4</v>
      </c>
      <c r="S1272" s="9" t="s">
        <v>161</v>
      </c>
      <c r="T1272" s="9" t="s">
        <v>137</v>
      </c>
      <c r="U1272" s="9" t="str">
        <f>IF(S1272&lt;&gt;"",S1272,IF(T1272&lt;&gt;"",VLOOKUP(T1272,Metadata!$S$2:$T$228,2,FALSE),""))</f>
        <v>Full-Stack Developer</v>
      </c>
      <c r="V1272" s="9" t="s">
        <v>207</v>
      </c>
      <c r="W1272" s="9" t="s">
        <v>137</v>
      </c>
      <c r="X1272" s="9" t="s">
        <v>252</v>
      </c>
      <c r="Y1272" s="9" t="s">
        <v>137</v>
      </c>
      <c r="Z1272" s="9" t="s">
        <v>146</v>
      </c>
      <c r="AA1272" s="9" t="s">
        <v>137</v>
      </c>
      <c r="AB1272" s="9" t="s">
        <v>137</v>
      </c>
      <c r="AC1272" s="9"/>
      <c r="AD1272" s="9"/>
      <c r="AE1272" s="9" t="s">
        <v>194</v>
      </c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198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10"/>
      <c r="CB1272" s="10" t="str">
        <f t="shared" si="5"/>
        <v/>
      </c>
      <c r="CC1272" s="10"/>
      <c r="CD1272" s="9" t="str">
        <f t="shared" si="2"/>
        <v/>
      </c>
      <c r="CE1272" s="9" t="s">
        <v>232</v>
      </c>
      <c r="CF1272" s="9" t="s">
        <v>169</v>
      </c>
      <c r="CG1272" s="9">
        <f>IF(CF1272="","",VLOOKUP(CF1272,Metadata!$D$2:$H$20,2,FALSE))</f>
        <v>12500</v>
      </c>
      <c r="CH1272" s="9">
        <f>IF(CF1272="","",VLOOKUP(CF1272,Metadata!$D$2:$H$20,4,FALSE))</f>
        <v>0</v>
      </c>
      <c r="CI1272" s="9">
        <f>IF(CF1272="","",VLOOKUP(CF1272,Metadata!$D$2:$H$20,5,FALSE))</f>
        <v>15000</v>
      </c>
      <c r="CJ1272" s="9">
        <f t="shared" si="3"/>
        <v>12500</v>
      </c>
      <c r="CK1272" s="9" t="s">
        <v>153</v>
      </c>
      <c r="CL1272" s="10">
        <v>3</v>
      </c>
      <c r="CM1272" s="10">
        <v>4</v>
      </c>
      <c r="CN1272" s="10">
        <v>6</v>
      </c>
      <c r="CO1272" s="10">
        <v>5</v>
      </c>
      <c r="CP1272" s="10">
        <v>7</v>
      </c>
      <c r="CQ1272" s="10">
        <v>7</v>
      </c>
      <c r="CR1272" s="10">
        <v>4</v>
      </c>
      <c r="CS1272" s="10">
        <v>4</v>
      </c>
      <c r="CT1272" s="10">
        <v>4</v>
      </c>
      <c r="CU1272" s="10">
        <v>7</v>
      </c>
      <c r="CV1272" s="10">
        <v>7</v>
      </c>
      <c r="CW1272" s="10">
        <v>7</v>
      </c>
      <c r="CX1272" s="10">
        <v>7</v>
      </c>
      <c r="CY1272" s="10">
        <v>7</v>
      </c>
      <c r="CZ1272" s="10">
        <v>7</v>
      </c>
      <c r="DA1272" s="10">
        <v>5</v>
      </c>
      <c r="DB1272" s="10">
        <v>6</v>
      </c>
      <c r="DC1272" s="10">
        <v>6</v>
      </c>
      <c r="DD1272" s="10">
        <v>6</v>
      </c>
      <c r="DE1272" s="10">
        <v>7</v>
      </c>
      <c r="DF1272" s="10">
        <v>7</v>
      </c>
      <c r="DG1272" s="10">
        <v>7</v>
      </c>
      <c r="DH1272" s="10">
        <v>7</v>
      </c>
      <c r="DI1272" s="10">
        <v>7</v>
      </c>
      <c r="DJ1272" s="10">
        <v>7</v>
      </c>
      <c r="DK1272" s="10">
        <v>7</v>
      </c>
      <c r="DL1272" s="10">
        <v>5</v>
      </c>
      <c r="DM1272" s="9" t="s">
        <v>154</v>
      </c>
      <c r="DN1272" s="10">
        <v>1998</v>
      </c>
      <c r="DO1272" s="9">
        <f t="shared" si="4"/>
        <v>23</v>
      </c>
      <c r="DP1272" s="9" t="s">
        <v>222</v>
      </c>
      <c r="DQ1272" s="9" t="s">
        <v>156</v>
      </c>
      <c r="DR1272" s="9" t="s">
        <v>157</v>
      </c>
      <c r="DS1272" s="9" t="s">
        <v>137</v>
      </c>
      <c r="DT1272" s="9" t="s">
        <v>181</v>
      </c>
      <c r="DU1272" s="9" t="s">
        <v>233</v>
      </c>
      <c r="DV1272" s="9" t="str">
        <f>VLOOKUP(DU1272,Metadata!$B$2:$C$7,2,FALSE)</f>
        <v>0 - 3 years</v>
      </c>
    </row>
    <row r="1273" spans="1:126">
      <c r="A1273" s="13">
        <v>1272</v>
      </c>
      <c r="B1273" s="9" t="s">
        <v>135</v>
      </c>
      <c r="C1273" s="9" t="str">
        <f>VLOOKUP(B1273,Metadata!$M$2:$N$6,2,FALSE)</f>
        <v>Permanent Employee</v>
      </c>
      <c r="D1273" s="9" t="s">
        <v>159</v>
      </c>
      <c r="E1273" s="9" t="s">
        <v>137</v>
      </c>
      <c r="F1273" s="9" t="s">
        <v>138</v>
      </c>
      <c r="G1273" s="9" t="s">
        <v>190</v>
      </c>
      <c r="H1273" s="9" t="str">
        <f>IF(G1273="","",VLOOKUP(G1273,Metadata!$J$2:$K$22,2,FALSE))</f>
        <v>North</v>
      </c>
      <c r="I1273" s="9" t="s">
        <v>138</v>
      </c>
      <c r="J1273" s="9" t="str">
        <f>IF(I1273="","",VLOOKUP(I1273,Metadata!$P$2:$Q$43,2,FALSE))</f>
        <v>Europe</v>
      </c>
      <c r="K1273" s="9" t="str">
        <f t="shared" si="0"/>
        <v>Portugal</v>
      </c>
      <c r="L1273" s="9" t="s">
        <v>190</v>
      </c>
      <c r="M1273" s="9" t="str">
        <f>IF(L1273="","",VLOOKUP(L1273,Metadata!$J$2:$K$22,2,FALSE))</f>
        <v>North</v>
      </c>
      <c r="N1273" s="9" t="s">
        <v>141</v>
      </c>
      <c r="O1273" s="9" t="s">
        <v>137</v>
      </c>
      <c r="P1273" s="9" t="s">
        <v>142</v>
      </c>
      <c r="Q1273" s="10" t="str">
        <f t="shared" si="1"/>
        <v>Full Office Job</v>
      </c>
      <c r="R1273" s="10">
        <v>6</v>
      </c>
      <c r="S1273" s="9" t="s">
        <v>192</v>
      </c>
      <c r="T1273" s="9" t="s">
        <v>137</v>
      </c>
      <c r="U1273" s="9" t="str">
        <f>IF(S1273&lt;&gt;"",S1273,IF(T1273&lt;&gt;"",VLOOKUP(T1273,Metadata!$S$2:$T$228,2,FALSE),""))</f>
        <v>Back-End Developer</v>
      </c>
      <c r="V1273" s="9" t="s">
        <v>207</v>
      </c>
      <c r="W1273" s="9" t="s">
        <v>137</v>
      </c>
      <c r="X1273" s="9" t="s">
        <v>208</v>
      </c>
      <c r="Y1273" s="9" t="s">
        <v>137</v>
      </c>
      <c r="Z1273" s="9" t="s">
        <v>262</v>
      </c>
      <c r="AA1273" s="9" t="s">
        <v>165</v>
      </c>
      <c r="AB1273" s="9" t="s">
        <v>137</v>
      </c>
      <c r="AC1273" s="9" t="s">
        <v>147</v>
      </c>
      <c r="AD1273" s="9"/>
      <c r="AE1273" s="9"/>
      <c r="AF1273" s="9"/>
      <c r="AG1273" s="9" t="s">
        <v>166</v>
      </c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 t="s">
        <v>178</v>
      </c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 t="s">
        <v>597</v>
      </c>
      <c r="CA1273" s="10"/>
      <c r="CB1273" s="10" t="str">
        <f t="shared" si="5"/>
        <v/>
      </c>
      <c r="CC1273" s="10"/>
      <c r="CD1273" s="9" t="str">
        <f t="shared" si="2"/>
        <v/>
      </c>
      <c r="CE1273" s="9" t="s">
        <v>168</v>
      </c>
      <c r="CF1273" s="9" t="s">
        <v>169</v>
      </c>
      <c r="CG1273" s="9">
        <f>IF(CF1273="","",VLOOKUP(CF1273,Metadata!$D$2:$H$20,2,FALSE))</f>
        <v>12500</v>
      </c>
      <c r="CH1273" s="9">
        <f>IF(CF1273="","",VLOOKUP(CF1273,Metadata!$D$2:$H$20,4,FALSE))</f>
        <v>0</v>
      </c>
      <c r="CI1273" s="9">
        <f>IF(CF1273="","",VLOOKUP(CF1273,Metadata!$D$2:$H$20,5,FALSE))</f>
        <v>15000</v>
      </c>
      <c r="CJ1273" s="9">
        <f t="shared" si="3"/>
        <v>12500</v>
      </c>
      <c r="CK1273" s="9" t="s">
        <v>189</v>
      </c>
      <c r="CL1273" s="10">
        <v>1</v>
      </c>
      <c r="CM1273" s="10">
        <v>3</v>
      </c>
      <c r="CN1273" s="10">
        <v>7</v>
      </c>
      <c r="CO1273" s="10">
        <v>7</v>
      </c>
      <c r="CP1273" s="10">
        <v>7</v>
      </c>
      <c r="CQ1273" s="10">
        <v>7</v>
      </c>
      <c r="CR1273" s="10">
        <v>7</v>
      </c>
      <c r="CS1273" s="10">
        <v>7</v>
      </c>
      <c r="CT1273" s="10">
        <v>7</v>
      </c>
      <c r="CU1273" s="10">
        <v>7</v>
      </c>
      <c r="CV1273" s="10">
        <v>7</v>
      </c>
      <c r="CW1273" s="10">
        <v>5</v>
      </c>
      <c r="CX1273" s="10">
        <v>7</v>
      </c>
      <c r="CY1273" s="10">
        <v>7</v>
      </c>
      <c r="CZ1273" s="10">
        <v>7</v>
      </c>
      <c r="DA1273" s="10">
        <v>5</v>
      </c>
      <c r="DB1273" s="10">
        <v>7</v>
      </c>
      <c r="DC1273" s="10">
        <v>7</v>
      </c>
      <c r="DD1273" s="10">
        <v>4</v>
      </c>
      <c r="DE1273" s="10">
        <v>7</v>
      </c>
      <c r="DF1273" s="10">
        <v>7</v>
      </c>
      <c r="DG1273" s="10">
        <v>7</v>
      </c>
      <c r="DH1273" s="10">
        <v>7</v>
      </c>
      <c r="DI1273" s="10">
        <v>7</v>
      </c>
      <c r="DJ1273" s="10">
        <v>5</v>
      </c>
      <c r="DK1273" s="10">
        <v>7</v>
      </c>
      <c r="DL1273" s="10">
        <v>7</v>
      </c>
      <c r="DM1273" s="9" t="s">
        <v>154</v>
      </c>
      <c r="DN1273" s="10">
        <v>1997</v>
      </c>
      <c r="DO1273" s="9">
        <f t="shared" si="4"/>
        <v>24</v>
      </c>
      <c r="DP1273" s="9" t="s">
        <v>155</v>
      </c>
      <c r="DQ1273" s="9" t="s">
        <v>202</v>
      </c>
      <c r="DR1273" s="9" t="s">
        <v>157</v>
      </c>
      <c r="DS1273" s="9" t="s">
        <v>137</v>
      </c>
      <c r="DT1273" s="9" t="s">
        <v>181</v>
      </c>
      <c r="DU1273" s="9" t="s">
        <v>168</v>
      </c>
      <c r="DV1273" s="9" t="str">
        <f>VLOOKUP(DU1273,Metadata!$B$2:$C$7,2,FALSE)</f>
        <v>0 - 3 years</v>
      </c>
    </row>
    <row r="1274" spans="1:126">
      <c r="A1274" s="13">
        <v>1273</v>
      </c>
      <c r="B1274" s="9" t="s">
        <v>135</v>
      </c>
      <c r="C1274" s="9" t="str">
        <f>VLOOKUP(B1274,Metadata!$M$2:$N$6,2,FALSE)</f>
        <v>Permanent Employee</v>
      </c>
      <c r="D1274" s="9" t="s">
        <v>159</v>
      </c>
      <c r="E1274" s="9" t="s">
        <v>137</v>
      </c>
      <c r="F1274" s="9" t="s">
        <v>138</v>
      </c>
      <c r="G1274" s="9" t="s">
        <v>172</v>
      </c>
      <c r="H1274" s="9" t="str">
        <f>IF(G1274="","",VLOOKUP(G1274,Metadata!$J$2:$K$22,2,FALSE))</f>
        <v>Porto Metropolitan Area</v>
      </c>
      <c r="I1274" s="9" t="s">
        <v>138</v>
      </c>
      <c r="J1274" s="9" t="str">
        <f>IF(I1274="","",VLOOKUP(I1274,Metadata!$P$2:$Q$43,2,FALSE))</f>
        <v>Europe</v>
      </c>
      <c r="K1274" s="9" t="str">
        <f t="shared" si="0"/>
        <v>Portugal</v>
      </c>
      <c r="L1274" s="9" t="s">
        <v>172</v>
      </c>
      <c r="M1274" s="9" t="str">
        <f>IF(L1274="","",VLOOKUP(L1274,Metadata!$J$2:$K$22,2,FALSE))</f>
        <v>Porto Metropolitan Area</v>
      </c>
      <c r="N1274" s="9" t="s">
        <v>141</v>
      </c>
      <c r="O1274" s="9" t="s">
        <v>137</v>
      </c>
      <c r="P1274" s="9" t="s">
        <v>142</v>
      </c>
      <c r="Q1274" s="10" t="str">
        <f t="shared" si="1"/>
        <v>Full Office Job</v>
      </c>
      <c r="R1274" s="10">
        <v>5</v>
      </c>
      <c r="S1274" s="9" t="s">
        <v>161</v>
      </c>
      <c r="T1274" s="9" t="s">
        <v>137</v>
      </c>
      <c r="U1274" s="9" t="str">
        <f>IF(S1274&lt;&gt;"",S1274,IF(T1274&lt;&gt;"",VLOOKUP(T1274,Metadata!$S$2:$T$228,2,FALSE),""))</f>
        <v>Full-Stack Developer</v>
      </c>
      <c r="V1274" s="9" t="s">
        <v>144</v>
      </c>
      <c r="W1274" s="9" t="s">
        <v>137</v>
      </c>
      <c r="X1274" s="9" t="s">
        <v>163</v>
      </c>
      <c r="Y1274" s="9" t="s">
        <v>137</v>
      </c>
      <c r="Z1274" s="9" t="s">
        <v>262</v>
      </c>
      <c r="AA1274" s="9" t="s">
        <v>165</v>
      </c>
      <c r="AB1274" s="9" t="s">
        <v>253</v>
      </c>
      <c r="AC1274" s="9" t="s">
        <v>147</v>
      </c>
      <c r="AD1274" s="9"/>
      <c r="AE1274" s="9" t="s">
        <v>194</v>
      </c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 t="s">
        <v>178</v>
      </c>
      <c r="BB1274" s="9"/>
      <c r="BC1274" s="9"/>
      <c r="BD1274" s="9"/>
      <c r="BE1274" s="9"/>
      <c r="BF1274" s="9"/>
      <c r="BG1274" s="9"/>
      <c r="BH1274" s="9"/>
      <c r="BI1274" s="9"/>
      <c r="BJ1274" s="9" t="s">
        <v>167</v>
      </c>
      <c r="BK1274" s="9" t="s">
        <v>198</v>
      </c>
      <c r="BL1274" s="9"/>
      <c r="BM1274" s="9"/>
      <c r="BN1274" s="9" t="s">
        <v>186</v>
      </c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10"/>
      <c r="CB1274" s="10" t="str">
        <f t="shared" si="5"/>
        <v/>
      </c>
      <c r="CC1274" s="10"/>
      <c r="CD1274" s="9" t="str">
        <f t="shared" si="2"/>
        <v/>
      </c>
      <c r="CE1274" s="9" t="s">
        <v>168</v>
      </c>
      <c r="CF1274" s="9" t="s">
        <v>188</v>
      </c>
      <c r="CG1274" s="9">
        <f>IF(CF1274="","",VLOOKUP(CF1274,Metadata!$D$2:$H$20,2,FALSE))</f>
        <v>17500</v>
      </c>
      <c r="CH1274" s="9">
        <f>IF(CF1274="","",VLOOKUP(CF1274,Metadata!$D$2:$H$20,4,FALSE))</f>
        <v>15000</v>
      </c>
      <c r="CI1274" s="9">
        <f>IF(CF1274="","",VLOOKUP(CF1274,Metadata!$D$2:$H$20,5,FALSE))</f>
        <v>20000</v>
      </c>
      <c r="CJ1274" s="9">
        <f t="shared" si="3"/>
        <v>17500</v>
      </c>
      <c r="CK1274" s="9" t="s">
        <v>221</v>
      </c>
      <c r="CL1274" s="10">
        <v>3</v>
      </c>
      <c r="CM1274" s="10">
        <v>3</v>
      </c>
      <c r="CN1274" s="10">
        <v>7</v>
      </c>
      <c r="CO1274" s="10">
        <v>4</v>
      </c>
      <c r="CP1274" s="10">
        <v>7</v>
      </c>
      <c r="CQ1274" s="10">
        <v>7</v>
      </c>
      <c r="CR1274" s="10">
        <v>3</v>
      </c>
      <c r="CS1274" s="10">
        <v>5</v>
      </c>
      <c r="CT1274" s="10">
        <v>7</v>
      </c>
      <c r="CU1274" s="10">
        <v>5</v>
      </c>
      <c r="CV1274" s="10">
        <v>2</v>
      </c>
      <c r="CW1274" s="10">
        <v>6</v>
      </c>
      <c r="CX1274" s="10">
        <v>7</v>
      </c>
      <c r="CY1274" s="10">
        <v>4</v>
      </c>
      <c r="CZ1274" s="10">
        <v>5</v>
      </c>
      <c r="DA1274" s="10">
        <v>7</v>
      </c>
      <c r="DB1274" s="10">
        <v>7</v>
      </c>
      <c r="DC1274" s="10">
        <v>7</v>
      </c>
      <c r="DD1274" s="10">
        <v>3</v>
      </c>
      <c r="DE1274" s="10">
        <v>7</v>
      </c>
      <c r="DF1274" s="10">
        <v>3</v>
      </c>
      <c r="DG1274" s="10">
        <v>3</v>
      </c>
      <c r="DH1274" s="10">
        <v>4</v>
      </c>
      <c r="DI1274" s="10">
        <v>6</v>
      </c>
      <c r="DJ1274" s="10">
        <v>1</v>
      </c>
      <c r="DK1274" s="10">
        <v>5</v>
      </c>
      <c r="DL1274" s="10">
        <v>5</v>
      </c>
      <c r="DM1274" s="9" t="s">
        <v>154</v>
      </c>
      <c r="DN1274" s="10">
        <v>1995</v>
      </c>
      <c r="DO1274" s="9">
        <f t="shared" si="4"/>
        <v>26</v>
      </c>
      <c r="DP1274" s="9" t="s">
        <v>155</v>
      </c>
      <c r="DQ1274" s="9" t="s">
        <v>202</v>
      </c>
      <c r="DR1274" s="9" t="s">
        <v>157</v>
      </c>
      <c r="DS1274" s="9" t="s">
        <v>137</v>
      </c>
      <c r="DT1274" s="9" t="s">
        <v>181</v>
      </c>
      <c r="DU1274" s="9" t="s">
        <v>168</v>
      </c>
      <c r="DV1274" s="9" t="str">
        <f>VLOOKUP(DU1274,Metadata!$B$2:$C$7,2,FALSE)</f>
        <v>0 - 3 years</v>
      </c>
    </row>
    <row r="1275" spans="1:126">
      <c r="A1275" s="13">
        <v>1274</v>
      </c>
      <c r="B1275" s="9" t="s">
        <v>135</v>
      </c>
      <c r="C1275" s="9" t="str">
        <f>VLOOKUP(B1275,Metadata!$M$2:$N$6,2,FALSE)</f>
        <v>Permanent Employee</v>
      </c>
      <c r="D1275" s="9" t="s">
        <v>159</v>
      </c>
      <c r="E1275" s="9" t="s">
        <v>137</v>
      </c>
      <c r="F1275" s="9" t="s">
        <v>138</v>
      </c>
      <c r="G1275" s="9" t="s">
        <v>172</v>
      </c>
      <c r="H1275" s="9" t="str">
        <f>IF(G1275="","",VLOOKUP(G1275,Metadata!$J$2:$K$22,2,FALSE))</f>
        <v>Porto Metropolitan Area</v>
      </c>
      <c r="I1275" s="9" t="s">
        <v>320</v>
      </c>
      <c r="J1275" s="9" t="str">
        <f>IF(I1275="","",VLOOKUP(I1275,Metadata!$P$2:$Q$43,2,FALSE))</f>
        <v>Europe</v>
      </c>
      <c r="K1275" s="9" t="str">
        <f t="shared" si="0"/>
        <v>International</v>
      </c>
      <c r="L1275" s="9" t="s">
        <v>137</v>
      </c>
      <c r="M1275" s="9" t="str">
        <f>IF(L1275="","",VLOOKUP(L1275,Metadata!$J$2:$K$22,2,FALSE))</f>
        <v/>
      </c>
      <c r="N1275" s="9" t="s">
        <v>214</v>
      </c>
      <c r="O1275" s="9" t="s">
        <v>215</v>
      </c>
      <c r="P1275" s="9" t="s">
        <v>142</v>
      </c>
      <c r="Q1275" s="10" t="str">
        <f t="shared" si="1"/>
        <v>Full Office Job</v>
      </c>
      <c r="R1275" s="10">
        <v>5</v>
      </c>
      <c r="S1275" s="9" t="s">
        <v>229</v>
      </c>
      <c r="T1275" s="9" t="s">
        <v>137</v>
      </c>
      <c r="U1275" s="9" t="str">
        <f>IF(S1275&lt;&gt;"",S1275,IF(T1275&lt;&gt;"",VLOOKUP(T1275,Metadata!$S$2:$T$228,2,FALSE),""))</f>
        <v>Project Manager</v>
      </c>
      <c r="V1275" s="9" t="s">
        <v>276</v>
      </c>
      <c r="W1275" s="9" t="s">
        <v>137</v>
      </c>
      <c r="X1275" s="9" t="s">
        <v>145</v>
      </c>
      <c r="Y1275" s="9" t="s">
        <v>137</v>
      </c>
      <c r="Z1275" s="9" t="s">
        <v>218</v>
      </c>
      <c r="AA1275" s="9" t="s">
        <v>137</v>
      </c>
      <c r="AB1275" s="9" t="s">
        <v>137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 t="s">
        <v>150</v>
      </c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 t="s">
        <v>150</v>
      </c>
      <c r="BZ1275" s="9" t="s">
        <v>137</v>
      </c>
      <c r="CA1275" s="10"/>
      <c r="CB1275" s="10" t="str">
        <f t="shared" si="5"/>
        <v/>
      </c>
      <c r="CC1275" s="10"/>
      <c r="CD1275" s="9" t="str">
        <f t="shared" si="2"/>
        <v/>
      </c>
      <c r="CE1275" s="9" t="s">
        <v>151</v>
      </c>
      <c r="CF1275" s="9" t="s">
        <v>419</v>
      </c>
      <c r="CG1275" s="9">
        <f>IF(CF1275="","",VLOOKUP(CF1275,Metadata!$D$2:$H$20,2,FALSE))</f>
        <v>62500</v>
      </c>
      <c r="CH1275" s="9">
        <f>IF(CF1275="","",VLOOKUP(CF1275,Metadata!$D$2:$H$20,4,FALSE))</f>
        <v>60000</v>
      </c>
      <c r="CI1275" s="9">
        <f>IF(CF1275="","",VLOOKUP(CF1275,Metadata!$D$2:$H$20,5,FALSE))</f>
        <v>65000</v>
      </c>
      <c r="CJ1275" s="9">
        <f t="shared" si="3"/>
        <v>62500</v>
      </c>
      <c r="CK1275" s="9" t="s">
        <v>153</v>
      </c>
      <c r="CL1275" s="10">
        <v>6</v>
      </c>
      <c r="CM1275" s="10">
        <v>1</v>
      </c>
      <c r="CN1275" s="10">
        <v>7</v>
      </c>
      <c r="CO1275" s="10">
        <v>5</v>
      </c>
      <c r="CP1275" s="10">
        <v>5</v>
      </c>
      <c r="CQ1275" s="10">
        <v>5</v>
      </c>
      <c r="CR1275" s="10">
        <v>3</v>
      </c>
      <c r="CS1275" s="10">
        <v>4</v>
      </c>
      <c r="CT1275" s="10">
        <v>6</v>
      </c>
      <c r="CU1275" s="10">
        <v>4</v>
      </c>
      <c r="CV1275" s="10">
        <v>4</v>
      </c>
      <c r="CW1275" s="10">
        <v>2</v>
      </c>
      <c r="CX1275" s="10">
        <v>6</v>
      </c>
      <c r="CY1275" s="10">
        <v>6</v>
      </c>
      <c r="CZ1275" s="10">
        <v>4</v>
      </c>
      <c r="DA1275" s="10">
        <v>4</v>
      </c>
      <c r="DB1275" s="10">
        <v>4</v>
      </c>
      <c r="DC1275" s="10">
        <v>6</v>
      </c>
      <c r="DD1275" s="10">
        <v>3</v>
      </c>
      <c r="DE1275" s="10">
        <v>6</v>
      </c>
      <c r="DF1275" s="10">
        <v>5</v>
      </c>
      <c r="DG1275" s="10">
        <v>6</v>
      </c>
      <c r="DH1275" s="10">
        <v>4</v>
      </c>
      <c r="DI1275" s="10">
        <v>4</v>
      </c>
      <c r="DJ1275" s="10">
        <v>4</v>
      </c>
      <c r="DK1275" s="10">
        <v>4</v>
      </c>
      <c r="DL1275" s="10">
        <v>6</v>
      </c>
      <c r="DM1275" s="9" t="s">
        <v>154</v>
      </c>
      <c r="DN1275" s="10">
        <v>1984</v>
      </c>
      <c r="DO1275" s="9">
        <f t="shared" si="4"/>
        <v>37</v>
      </c>
      <c r="DP1275" s="9" t="s">
        <v>155</v>
      </c>
      <c r="DQ1275" s="9" t="s">
        <v>156</v>
      </c>
      <c r="DR1275" s="9" t="s">
        <v>157</v>
      </c>
      <c r="DS1275" s="9" t="s">
        <v>137</v>
      </c>
      <c r="DT1275" s="9" t="s">
        <v>181</v>
      </c>
      <c r="DU1275" s="9" t="s">
        <v>158</v>
      </c>
      <c r="DV1275" s="9" t="str">
        <f>VLOOKUP(DU1275,Metadata!$B$2:$C$7,2,FALSE)</f>
        <v>6+ years</v>
      </c>
    </row>
    <row r="1276" spans="1:126">
      <c r="A1276" s="13">
        <v>1275</v>
      </c>
      <c r="B1276" s="9" t="s">
        <v>135</v>
      </c>
      <c r="C1276" s="9" t="str">
        <f>VLOOKUP(B1276,Metadata!$M$2:$N$6,2,FALSE)</f>
        <v>Permanent Employee</v>
      </c>
      <c r="D1276" s="9" t="s">
        <v>159</v>
      </c>
      <c r="E1276" s="9" t="s">
        <v>137</v>
      </c>
      <c r="F1276" s="9" t="s">
        <v>138</v>
      </c>
      <c r="G1276" s="9" t="s">
        <v>140</v>
      </c>
      <c r="H1276" s="9" t="str">
        <f>IF(G1276="","",VLOOKUP(G1276,Metadata!$J$2:$K$22,2,FALSE))</f>
        <v>Lisbon Metropolitan Area</v>
      </c>
      <c r="I1276" s="9" t="s">
        <v>138</v>
      </c>
      <c r="J1276" s="9" t="str">
        <f>IF(I1276="","",VLOOKUP(I1276,Metadata!$P$2:$Q$43,2,FALSE))</f>
        <v>Europe</v>
      </c>
      <c r="K1276" s="9" t="str">
        <f t="shared" si="0"/>
        <v>Portugal</v>
      </c>
      <c r="L1276" s="9" t="s">
        <v>140</v>
      </c>
      <c r="M1276" s="9" t="str">
        <f>IF(L1276="","",VLOOKUP(L1276,Metadata!$J$2:$K$22,2,FALSE))</f>
        <v>Lisbon Metropolitan Area</v>
      </c>
      <c r="N1276" s="9" t="s">
        <v>141</v>
      </c>
      <c r="O1276" s="9" t="s">
        <v>137</v>
      </c>
      <c r="P1276" s="9" t="s">
        <v>142</v>
      </c>
      <c r="Q1276" s="10" t="str">
        <f t="shared" si="1"/>
        <v>Full Office Job</v>
      </c>
      <c r="R1276" s="10">
        <v>3</v>
      </c>
      <c r="S1276" s="9" t="s">
        <v>161</v>
      </c>
      <c r="T1276" s="9" t="s">
        <v>137</v>
      </c>
      <c r="U1276" s="9" t="str">
        <f>IF(S1276&lt;&gt;"",S1276,IF(T1276&lt;&gt;"",VLOOKUP(T1276,Metadata!$S$2:$T$228,2,FALSE),""))</f>
        <v>Full-Stack Developer</v>
      </c>
      <c r="V1276" s="9" t="s">
        <v>162</v>
      </c>
      <c r="W1276" s="9" t="s">
        <v>137</v>
      </c>
      <c r="X1276" s="9" t="s">
        <v>208</v>
      </c>
      <c r="Y1276" s="9" t="s">
        <v>137</v>
      </c>
      <c r="Z1276" s="9" t="s">
        <v>218</v>
      </c>
      <c r="AA1276" s="9" t="s">
        <v>165</v>
      </c>
      <c r="AB1276" s="9" t="s">
        <v>253</v>
      </c>
      <c r="AC1276" s="9" t="s">
        <v>147</v>
      </c>
      <c r="AD1276" s="9" t="s">
        <v>148</v>
      </c>
      <c r="AE1276" s="9" t="s">
        <v>194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 t="s">
        <v>178</v>
      </c>
      <c r="BB1276" s="9"/>
      <c r="BC1276" s="9"/>
      <c r="BD1276" s="9"/>
      <c r="BE1276" s="9"/>
      <c r="BF1276" s="9"/>
      <c r="BG1276" s="9"/>
      <c r="BH1276" s="9"/>
      <c r="BI1276" s="9"/>
      <c r="BJ1276" s="9" t="s">
        <v>167</v>
      </c>
      <c r="BK1276" s="9" t="s">
        <v>198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10"/>
      <c r="CB1276" s="10" t="str">
        <f t="shared" si="5"/>
        <v/>
      </c>
      <c r="CC1276" s="10"/>
      <c r="CD1276" s="9" t="str">
        <f t="shared" si="2"/>
        <v/>
      </c>
      <c r="CE1276" s="9" t="s">
        <v>232</v>
      </c>
      <c r="CF1276" s="9" t="s">
        <v>169</v>
      </c>
      <c r="CG1276" s="9">
        <f>IF(CF1276="","",VLOOKUP(CF1276,Metadata!$D$2:$H$20,2,FALSE))</f>
        <v>12500</v>
      </c>
      <c r="CH1276" s="9">
        <f>IF(CF1276="","",VLOOKUP(CF1276,Metadata!$D$2:$H$20,4,FALSE))</f>
        <v>0</v>
      </c>
      <c r="CI1276" s="9">
        <f>IF(CF1276="","",VLOOKUP(CF1276,Metadata!$D$2:$H$20,5,FALSE))</f>
        <v>15000</v>
      </c>
      <c r="CJ1276" s="9">
        <f t="shared" si="3"/>
        <v>12500</v>
      </c>
      <c r="CK1276" s="9" t="s">
        <v>153</v>
      </c>
      <c r="CL1276" s="10">
        <v>3</v>
      </c>
      <c r="CM1276" s="10">
        <v>4</v>
      </c>
      <c r="CN1276" s="10">
        <v>7</v>
      </c>
      <c r="CO1276" s="10">
        <v>6</v>
      </c>
      <c r="CP1276" s="10">
        <v>6</v>
      </c>
      <c r="CQ1276" s="10">
        <v>7</v>
      </c>
      <c r="CR1276" s="10">
        <v>2</v>
      </c>
      <c r="CS1276" s="10">
        <v>5</v>
      </c>
      <c r="CT1276" s="10">
        <v>4</v>
      </c>
      <c r="CU1276" s="10">
        <v>6</v>
      </c>
      <c r="CV1276" s="10">
        <v>4</v>
      </c>
      <c r="CW1276" s="10">
        <v>4</v>
      </c>
      <c r="CX1276" s="10">
        <v>4</v>
      </c>
      <c r="CY1276" s="10">
        <v>1</v>
      </c>
      <c r="CZ1276" s="10">
        <v>4</v>
      </c>
      <c r="DA1276" s="10">
        <v>3</v>
      </c>
      <c r="DB1276" s="10">
        <v>6</v>
      </c>
      <c r="DC1276" s="10">
        <v>4</v>
      </c>
      <c r="DD1276" s="10">
        <v>4</v>
      </c>
      <c r="DE1276" s="10">
        <v>6</v>
      </c>
      <c r="DF1276" s="10">
        <v>4</v>
      </c>
      <c r="DG1276" s="10">
        <v>4</v>
      </c>
      <c r="DH1276" s="10">
        <v>4</v>
      </c>
      <c r="DI1276" s="10">
        <v>1</v>
      </c>
      <c r="DJ1276" s="10">
        <v>1</v>
      </c>
      <c r="DK1276" s="10">
        <v>4</v>
      </c>
      <c r="DL1276" s="10">
        <v>1</v>
      </c>
      <c r="DM1276" s="9" t="s">
        <v>154</v>
      </c>
      <c r="DN1276" s="10">
        <v>1996</v>
      </c>
      <c r="DO1276" s="9">
        <f t="shared" si="4"/>
        <v>25</v>
      </c>
      <c r="DP1276" s="9" t="s">
        <v>155</v>
      </c>
      <c r="DQ1276" s="9" t="s">
        <v>156</v>
      </c>
      <c r="DR1276" s="9" t="s">
        <v>157</v>
      </c>
      <c r="DS1276" s="9" t="s">
        <v>137</v>
      </c>
      <c r="DT1276" s="9" t="s">
        <v>181</v>
      </c>
      <c r="DU1276" s="9" t="s">
        <v>233</v>
      </c>
      <c r="DV1276" s="9" t="str">
        <f>VLOOKUP(DU1276,Metadata!$B$2:$C$7,2,FALSE)</f>
        <v>0 - 3 years</v>
      </c>
    </row>
    <row r="1277" spans="1:126">
      <c r="A1277" s="13">
        <v>1276</v>
      </c>
      <c r="B1277" s="9" t="s">
        <v>135</v>
      </c>
      <c r="C1277" s="9" t="str">
        <f>VLOOKUP(B1277,Metadata!$M$2:$N$6,2,FALSE)</f>
        <v>Permanent Employee</v>
      </c>
      <c r="D1277" s="9" t="s">
        <v>136</v>
      </c>
      <c r="E1277" s="9" t="s">
        <v>137</v>
      </c>
      <c r="F1277" s="9" t="s">
        <v>138</v>
      </c>
      <c r="G1277" s="9" t="s">
        <v>140</v>
      </c>
      <c r="H1277" s="9" t="str">
        <f>IF(G1277="","",VLOOKUP(G1277,Metadata!$J$2:$K$22,2,FALSE))</f>
        <v>Lisbon Metropolitan Area</v>
      </c>
      <c r="I1277" s="9" t="s">
        <v>289</v>
      </c>
      <c r="J1277" s="9" t="str">
        <f>IF(I1277="","",VLOOKUP(I1277,Metadata!$P$2:$Q$43,2,FALSE))</f>
        <v>Europe</v>
      </c>
      <c r="K1277" s="9" t="str">
        <f t="shared" si="0"/>
        <v>International</v>
      </c>
      <c r="L1277" s="9" t="s">
        <v>137</v>
      </c>
      <c r="M1277" s="9" t="str">
        <f>IF(L1277="","",VLOOKUP(L1277,Metadata!$J$2:$K$22,2,FALSE))</f>
        <v/>
      </c>
      <c r="N1277" s="9" t="s">
        <v>141</v>
      </c>
      <c r="O1277" s="9" t="s">
        <v>137</v>
      </c>
      <c r="P1277" s="9" t="s">
        <v>142</v>
      </c>
      <c r="Q1277" s="10" t="str">
        <f t="shared" si="1"/>
        <v>Full Office Job</v>
      </c>
      <c r="R1277" s="10">
        <v>4</v>
      </c>
      <c r="S1277" s="9" t="s">
        <v>192</v>
      </c>
      <c r="T1277" s="9" t="s">
        <v>137</v>
      </c>
      <c r="U1277" s="9" t="str">
        <f>IF(S1277&lt;&gt;"",S1277,IF(T1277&lt;&gt;"",VLOOKUP(T1277,Metadata!$S$2:$T$228,2,FALSE),""))</f>
        <v>Back-End Developer</v>
      </c>
      <c r="V1277" s="9" t="s">
        <v>261</v>
      </c>
      <c r="W1277" s="9" t="s">
        <v>137</v>
      </c>
      <c r="X1277" s="9" t="s">
        <v>163</v>
      </c>
      <c r="Y1277" s="9" t="s">
        <v>137</v>
      </c>
      <c r="Z1277" s="9" t="s">
        <v>262</v>
      </c>
      <c r="AA1277" s="9" t="s">
        <v>137</v>
      </c>
      <c r="AB1277" s="9" t="s">
        <v>253</v>
      </c>
      <c r="AC1277" s="9" t="s">
        <v>147</v>
      </c>
      <c r="AD1277" s="9"/>
      <c r="AE1277" s="9" t="s">
        <v>194</v>
      </c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198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10"/>
      <c r="CB1277" s="10" t="str">
        <f t="shared" si="5"/>
        <v/>
      </c>
      <c r="CC1277" s="10"/>
      <c r="CD1277" s="9" t="str">
        <f t="shared" si="2"/>
        <v/>
      </c>
      <c r="CE1277" s="9" t="s">
        <v>168</v>
      </c>
      <c r="CF1277" s="9" t="s">
        <v>245</v>
      </c>
      <c r="CG1277" s="9">
        <f>IF(CF1277="","",VLOOKUP(CF1277,Metadata!$D$2:$H$20,2,FALSE))</f>
        <v>42500</v>
      </c>
      <c r="CH1277" s="9">
        <f>IF(CF1277="","",VLOOKUP(CF1277,Metadata!$D$2:$H$20,4,FALSE))</f>
        <v>40000</v>
      </c>
      <c r="CI1277" s="9">
        <f>IF(CF1277="","",VLOOKUP(CF1277,Metadata!$D$2:$H$20,5,FALSE))</f>
        <v>45000</v>
      </c>
      <c r="CJ1277" s="9">
        <f t="shared" si="3"/>
        <v>42500</v>
      </c>
      <c r="CK1277" s="9" t="s">
        <v>153</v>
      </c>
      <c r="CL1277" s="10">
        <v>4</v>
      </c>
      <c r="CM1277" s="10">
        <v>4</v>
      </c>
      <c r="CN1277" s="10">
        <v>6</v>
      </c>
      <c r="CO1277" s="10">
        <v>6</v>
      </c>
      <c r="CP1277" s="10">
        <v>5</v>
      </c>
      <c r="CQ1277" s="10">
        <v>7</v>
      </c>
      <c r="CR1277" s="10">
        <v>5</v>
      </c>
      <c r="CS1277" s="10">
        <v>6</v>
      </c>
      <c r="CT1277" s="10">
        <v>5</v>
      </c>
      <c r="CU1277" s="10">
        <v>7</v>
      </c>
      <c r="CV1277" s="10">
        <v>6</v>
      </c>
      <c r="CW1277" s="10">
        <v>3</v>
      </c>
      <c r="CX1277" s="10">
        <v>4</v>
      </c>
      <c r="CY1277" s="10">
        <v>3</v>
      </c>
      <c r="CZ1277" s="10">
        <v>5</v>
      </c>
      <c r="DA1277" s="10">
        <v>6</v>
      </c>
      <c r="DB1277" s="10">
        <v>4</v>
      </c>
      <c r="DC1277" s="10">
        <v>7</v>
      </c>
      <c r="DD1277" s="10">
        <v>5</v>
      </c>
      <c r="DE1277" s="10">
        <v>5</v>
      </c>
      <c r="DF1277" s="10">
        <v>6</v>
      </c>
      <c r="DG1277" s="10">
        <v>7</v>
      </c>
      <c r="DH1277" s="10">
        <v>7</v>
      </c>
      <c r="DI1277" s="10">
        <v>7</v>
      </c>
      <c r="DJ1277" s="10">
        <v>5</v>
      </c>
      <c r="DK1277" s="10">
        <v>5</v>
      </c>
      <c r="DL1277" s="10">
        <v>7</v>
      </c>
      <c r="DM1277" s="9" t="s">
        <v>296</v>
      </c>
      <c r="DN1277" s="10">
        <v>1981</v>
      </c>
      <c r="DO1277" s="9">
        <f t="shared" si="4"/>
        <v>40</v>
      </c>
      <c r="DP1277" s="9" t="s">
        <v>155</v>
      </c>
      <c r="DQ1277" s="9" t="s">
        <v>202</v>
      </c>
      <c r="DR1277" s="9" t="s">
        <v>137</v>
      </c>
      <c r="DS1277" s="9" t="s">
        <v>598</v>
      </c>
      <c r="DT1277" s="9" t="s">
        <v>181</v>
      </c>
      <c r="DU1277" s="9" t="s">
        <v>203</v>
      </c>
      <c r="DV1277" s="9" t="str">
        <f>VLOOKUP(DU1277,Metadata!$B$2:$C$7,2,FALSE)</f>
        <v>6+ years</v>
      </c>
    </row>
    <row r="1278" spans="1:126">
      <c r="A1278" s="13">
        <v>1277</v>
      </c>
      <c r="B1278" s="9" t="s">
        <v>135</v>
      </c>
      <c r="C1278" s="9" t="str">
        <f>VLOOKUP(B1278,Metadata!$M$2:$N$6,2,FALSE)</f>
        <v>Permanent Employee</v>
      </c>
      <c r="D1278" s="9" t="s">
        <v>159</v>
      </c>
      <c r="E1278" s="9" t="s">
        <v>137</v>
      </c>
      <c r="F1278" s="9" t="s">
        <v>138</v>
      </c>
      <c r="G1278" s="9" t="s">
        <v>172</v>
      </c>
      <c r="H1278" s="9" t="str">
        <f>IF(G1278="","",VLOOKUP(G1278,Metadata!$J$2:$K$22,2,FALSE))</f>
        <v>Porto Metropolitan Area</v>
      </c>
      <c r="I1278" s="9" t="s">
        <v>138</v>
      </c>
      <c r="J1278" s="9" t="str">
        <f>IF(I1278="","",VLOOKUP(I1278,Metadata!$P$2:$Q$43,2,FALSE))</f>
        <v>Europe</v>
      </c>
      <c r="K1278" s="9" t="str">
        <f t="shared" si="0"/>
        <v>Portugal</v>
      </c>
      <c r="L1278" s="9" t="s">
        <v>172</v>
      </c>
      <c r="M1278" s="9" t="str">
        <f>IF(L1278="","",VLOOKUP(L1278,Metadata!$J$2:$K$22,2,FALSE))</f>
        <v>Porto Metropolitan Area</v>
      </c>
      <c r="N1278" s="9" t="s">
        <v>214</v>
      </c>
      <c r="O1278" s="9" t="s">
        <v>278</v>
      </c>
      <c r="P1278" s="9" t="s">
        <v>191</v>
      </c>
      <c r="Q1278" s="10" t="str">
        <f t="shared" si="1"/>
        <v>Remote Job (full or flexible)</v>
      </c>
      <c r="R1278" s="10">
        <v>5</v>
      </c>
      <c r="S1278" s="9" t="s">
        <v>332</v>
      </c>
      <c r="T1278" s="9" t="s">
        <v>137</v>
      </c>
      <c r="U1278" s="9" t="str">
        <f>IF(S1278&lt;&gt;"",S1278,IF(T1278&lt;&gt;"",VLOOKUP(T1278,Metadata!$S$2:$T$228,2,FALSE),""))</f>
        <v>UX/UI Designer</v>
      </c>
      <c r="V1278" s="9" t="s">
        <v>217</v>
      </c>
      <c r="W1278" s="9" t="s">
        <v>137</v>
      </c>
      <c r="X1278" s="9" t="s">
        <v>145</v>
      </c>
      <c r="Y1278" s="9" t="s">
        <v>137</v>
      </c>
      <c r="Z1278" s="9" t="s">
        <v>146</v>
      </c>
      <c r="AA1278" s="9" t="s">
        <v>137</v>
      </c>
      <c r="AB1278" s="9" t="s">
        <v>137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 t="s">
        <v>150</v>
      </c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 t="s">
        <v>150</v>
      </c>
      <c r="BZ1278" s="9" t="s">
        <v>137</v>
      </c>
      <c r="CA1278" s="10"/>
      <c r="CB1278" s="10" t="str">
        <f t="shared" si="5"/>
        <v/>
      </c>
      <c r="CC1278" s="10"/>
      <c r="CD1278" s="9" t="str">
        <f t="shared" si="2"/>
        <v/>
      </c>
      <c r="CE1278" s="9" t="s">
        <v>151</v>
      </c>
      <c r="CF1278" s="9" t="s">
        <v>254</v>
      </c>
      <c r="CG1278" s="9">
        <f>IF(CF1278="","",VLOOKUP(CF1278,Metadata!$D$2:$H$20,2,FALSE))</f>
        <v>37500</v>
      </c>
      <c r="CH1278" s="9">
        <f>IF(CF1278="","",VLOOKUP(CF1278,Metadata!$D$2:$H$20,4,FALSE))</f>
        <v>35000</v>
      </c>
      <c r="CI1278" s="9">
        <f>IF(CF1278="","",VLOOKUP(CF1278,Metadata!$D$2:$H$20,5,FALSE))</f>
        <v>40000</v>
      </c>
      <c r="CJ1278" s="9">
        <f t="shared" si="3"/>
        <v>37500</v>
      </c>
      <c r="CK1278" s="9" t="s">
        <v>201</v>
      </c>
      <c r="CL1278" s="10">
        <v>4</v>
      </c>
      <c r="CM1278" s="10">
        <v>2</v>
      </c>
      <c r="CN1278" s="10">
        <v>7</v>
      </c>
      <c r="CO1278" s="10">
        <v>6</v>
      </c>
      <c r="CP1278" s="10">
        <v>6</v>
      </c>
      <c r="CQ1278" s="10">
        <v>7</v>
      </c>
      <c r="CR1278" s="10">
        <v>5</v>
      </c>
      <c r="CS1278" s="10">
        <v>7</v>
      </c>
      <c r="CT1278" s="10">
        <v>7</v>
      </c>
      <c r="CU1278" s="10">
        <v>6</v>
      </c>
      <c r="CV1278" s="10">
        <v>6</v>
      </c>
      <c r="CW1278" s="10">
        <v>5</v>
      </c>
      <c r="CX1278" s="10">
        <v>6</v>
      </c>
      <c r="CY1278" s="10">
        <v>7</v>
      </c>
      <c r="CZ1278" s="10">
        <v>7</v>
      </c>
      <c r="DA1278" s="10">
        <v>5</v>
      </c>
      <c r="DB1278" s="10">
        <v>5</v>
      </c>
      <c r="DC1278" s="10">
        <v>7</v>
      </c>
      <c r="DD1278" s="10">
        <v>4</v>
      </c>
      <c r="DE1278" s="10">
        <v>7</v>
      </c>
      <c r="DF1278" s="10">
        <v>7</v>
      </c>
      <c r="DG1278" s="10">
        <v>7</v>
      </c>
      <c r="DH1278" s="10">
        <v>5</v>
      </c>
      <c r="DI1278" s="10">
        <v>7</v>
      </c>
      <c r="DJ1278" s="10">
        <v>7</v>
      </c>
      <c r="DK1278" s="10">
        <v>7</v>
      </c>
      <c r="DL1278" s="10">
        <v>6</v>
      </c>
      <c r="DM1278" s="9" t="s">
        <v>154</v>
      </c>
      <c r="DN1278" s="10">
        <v>1989</v>
      </c>
      <c r="DO1278" s="9">
        <f t="shared" si="4"/>
        <v>32</v>
      </c>
      <c r="DP1278" s="9" t="s">
        <v>155</v>
      </c>
      <c r="DQ1278" s="9" t="s">
        <v>156</v>
      </c>
      <c r="DR1278" s="9" t="s">
        <v>157</v>
      </c>
      <c r="DS1278" s="9" t="s">
        <v>137</v>
      </c>
      <c r="DT1278" s="9" t="s">
        <v>181</v>
      </c>
      <c r="DU1278" s="9" t="s">
        <v>203</v>
      </c>
      <c r="DV1278" s="9" t="str">
        <f>VLOOKUP(DU1278,Metadata!$B$2:$C$7,2,FALSE)</f>
        <v>6+ years</v>
      </c>
    </row>
    <row r="1279" spans="1:126">
      <c r="A1279" s="13">
        <v>1278</v>
      </c>
      <c r="B1279" s="9" t="s">
        <v>135</v>
      </c>
      <c r="C1279" s="9" t="str">
        <f>VLOOKUP(B1279,Metadata!$M$2:$N$6,2,FALSE)</f>
        <v>Permanent Employee</v>
      </c>
      <c r="D1279" s="9" t="s">
        <v>159</v>
      </c>
      <c r="E1279" s="9" t="s">
        <v>137</v>
      </c>
      <c r="F1279" s="9" t="s">
        <v>138</v>
      </c>
      <c r="G1279" s="9" t="s">
        <v>172</v>
      </c>
      <c r="H1279" s="9" t="str">
        <f>IF(G1279="","",VLOOKUP(G1279,Metadata!$J$2:$K$22,2,FALSE))</f>
        <v>Porto Metropolitan Area</v>
      </c>
      <c r="I1279" s="9" t="s">
        <v>138</v>
      </c>
      <c r="J1279" s="9" t="str">
        <f>IF(I1279="","",VLOOKUP(I1279,Metadata!$P$2:$Q$43,2,FALSE))</f>
        <v>Europe</v>
      </c>
      <c r="K1279" s="9" t="str">
        <f t="shared" si="0"/>
        <v>Portugal</v>
      </c>
      <c r="L1279" s="9" t="s">
        <v>172</v>
      </c>
      <c r="M1279" s="9" t="str">
        <f>IF(L1279="","",VLOOKUP(L1279,Metadata!$J$2:$K$22,2,FALSE))</f>
        <v>Porto Metropolitan Area</v>
      </c>
      <c r="N1279" s="9" t="s">
        <v>214</v>
      </c>
      <c r="O1279" s="9" t="s">
        <v>278</v>
      </c>
      <c r="P1279" s="9" t="s">
        <v>142</v>
      </c>
      <c r="Q1279" s="10" t="str">
        <f t="shared" si="1"/>
        <v>Full Office Job</v>
      </c>
      <c r="R1279" s="10">
        <v>5</v>
      </c>
      <c r="S1279" s="9" t="s">
        <v>192</v>
      </c>
      <c r="T1279" s="9" t="s">
        <v>137</v>
      </c>
      <c r="U1279" s="9" t="str">
        <f>IF(S1279&lt;&gt;"",S1279,IF(T1279&lt;&gt;"",VLOOKUP(T1279,Metadata!$S$2:$T$228,2,FALSE),""))</f>
        <v>Back-End Developer</v>
      </c>
      <c r="V1279" s="9" t="s">
        <v>276</v>
      </c>
      <c r="W1279" s="9" t="s">
        <v>137</v>
      </c>
      <c r="X1279" s="9" t="s">
        <v>145</v>
      </c>
      <c r="Y1279" s="9" t="s">
        <v>137</v>
      </c>
      <c r="Z1279" s="9" t="s">
        <v>184</v>
      </c>
      <c r="AA1279" s="9" t="s">
        <v>137</v>
      </c>
      <c r="AB1279" s="9" t="s">
        <v>137</v>
      </c>
      <c r="AC1279" s="9" t="s">
        <v>147</v>
      </c>
      <c r="AD1279" s="9"/>
      <c r="AE1279" s="9" t="s">
        <v>194</v>
      </c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 t="s">
        <v>178</v>
      </c>
      <c r="BB1279" s="9"/>
      <c r="BC1279" s="9"/>
      <c r="BD1279" s="9"/>
      <c r="BE1279" s="9"/>
      <c r="BF1279" s="9" t="s">
        <v>367</v>
      </c>
      <c r="BG1279" s="9"/>
      <c r="BH1279" s="9"/>
      <c r="BI1279" s="9"/>
      <c r="BJ1279" s="9"/>
      <c r="BK1279" s="9" t="s">
        <v>198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10"/>
      <c r="CB1279" s="10" t="str">
        <f t="shared" si="5"/>
        <v/>
      </c>
      <c r="CC1279" s="10"/>
      <c r="CD1279" s="9" t="str">
        <f t="shared" si="2"/>
        <v/>
      </c>
      <c r="CE1279" s="9" t="s">
        <v>232</v>
      </c>
      <c r="CF1279" s="9" t="s">
        <v>225</v>
      </c>
      <c r="CG1279" s="9">
        <f>IF(CF1279="","",VLOOKUP(CF1279,Metadata!$D$2:$H$20,2,FALSE))</f>
        <v>22500</v>
      </c>
      <c r="CH1279" s="9">
        <f>IF(CF1279="","",VLOOKUP(CF1279,Metadata!$D$2:$H$20,4,FALSE))</f>
        <v>20000</v>
      </c>
      <c r="CI1279" s="9">
        <f>IF(CF1279="","",VLOOKUP(CF1279,Metadata!$D$2:$H$20,5,FALSE))</f>
        <v>25000</v>
      </c>
      <c r="CJ1279" s="9">
        <f t="shared" si="3"/>
        <v>22500</v>
      </c>
      <c r="CK1279" s="9" t="s">
        <v>153</v>
      </c>
      <c r="CL1279" s="10">
        <v>1</v>
      </c>
      <c r="CM1279" s="10">
        <v>5</v>
      </c>
      <c r="CN1279" s="10">
        <v>6</v>
      </c>
      <c r="CO1279" s="10">
        <v>6</v>
      </c>
      <c r="CP1279" s="10">
        <v>6</v>
      </c>
      <c r="CQ1279" s="10">
        <v>6</v>
      </c>
      <c r="CR1279" s="10">
        <v>4</v>
      </c>
      <c r="CS1279" s="10">
        <v>6</v>
      </c>
      <c r="CT1279" s="10">
        <v>6</v>
      </c>
      <c r="CU1279" s="10">
        <v>7</v>
      </c>
      <c r="CV1279" s="10">
        <v>5</v>
      </c>
      <c r="CW1279" s="10">
        <v>5</v>
      </c>
      <c r="CX1279" s="10">
        <v>6</v>
      </c>
      <c r="CY1279" s="10">
        <v>7</v>
      </c>
      <c r="CZ1279" s="10">
        <v>7</v>
      </c>
      <c r="DA1279" s="10">
        <v>7</v>
      </c>
      <c r="DB1279" s="10">
        <v>4</v>
      </c>
      <c r="DC1279" s="10">
        <v>7</v>
      </c>
      <c r="DD1279" s="10">
        <v>2</v>
      </c>
      <c r="DE1279" s="10">
        <v>7</v>
      </c>
      <c r="DF1279" s="10">
        <v>6</v>
      </c>
      <c r="DG1279" s="10">
        <v>6</v>
      </c>
      <c r="DH1279" s="10">
        <v>7</v>
      </c>
      <c r="DI1279" s="10">
        <v>7</v>
      </c>
      <c r="DJ1279" s="10">
        <v>2</v>
      </c>
      <c r="DK1279" s="10">
        <v>5</v>
      </c>
      <c r="DL1279" s="10">
        <v>6</v>
      </c>
      <c r="DM1279" s="9" t="s">
        <v>154</v>
      </c>
      <c r="DN1279" s="10">
        <v>1988</v>
      </c>
      <c r="DO1279" s="9">
        <f t="shared" si="4"/>
        <v>33</v>
      </c>
      <c r="DP1279" s="9" t="s">
        <v>155</v>
      </c>
      <c r="DQ1279" s="9" t="s">
        <v>202</v>
      </c>
      <c r="DR1279" s="9" t="s">
        <v>170</v>
      </c>
      <c r="DS1279" s="9" t="s">
        <v>137</v>
      </c>
      <c r="DT1279" s="9" t="s">
        <v>181</v>
      </c>
      <c r="DU1279" s="9" t="s">
        <v>168</v>
      </c>
      <c r="DV1279" s="9" t="str">
        <f>VLOOKUP(DU1279,Metadata!$B$2:$C$7,2,FALSE)</f>
        <v>0 - 3 years</v>
      </c>
    </row>
    <row r="1280" spans="1:126">
      <c r="A1280" s="13">
        <v>1279</v>
      </c>
      <c r="B1280" s="9" t="s">
        <v>135</v>
      </c>
      <c r="C1280" s="9" t="str">
        <f>VLOOKUP(B1280,Metadata!$M$2:$N$6,2,FALSE)</f>
        <v>Permanent Employee</v>
      </c>
      <c r="D1280" s="9" t="s">
        <v>136</v>
      </c>
      <c r="E1280" s="9" t="s">
        <v>137</v>
      </c>
      <c r="F1280" s="9" t="s">
        <v>138</v>
      </c>
      <c r="G1280" s="9" t="s">
        <v>140</v>
      </c>
      <c r="H1280" s="9" t="str">
        <f>IF(G1280="","",VLOOKUP(G1280,Metadata!$J$2:$K$22,2,FALSE))</f>
        <v>Lisbon Metropolitan Area</v>
      </c>
      <c r="I1280" s="9" t="s">
        <v>173</v>
      </c>
      <c r="J1280" s="9" t="str">
        <f>IF(I1280="","",VLOOKUP(I1280,Metadata!$P$2:$Q$43,2,FALSE))</f>
        <v>N/A</v>
      </c>
      <c r="K1280" s="9" t="str">
        <f t="shared" si="0"/>
        <v>International</v>
      </c>
      <c r="L1280" s="9" t="s">
        <v>137</v>
      </c>
      <c r="M1280" s="9" t="str">
        <f>IF(L1280="","",VLOOKUP(L1280,Metadata!$J$2:$K$22,2,FALSE))</f>
        <v/>
      </c>
      <c r="N1280" s="9" t="s">
        <v>141</v>
      </c>
      <c r="O1280" s="9" t="s">
        <v>137</v>
      </c>
      <c r="P1280" s="9" t="s">
        <v>142</v>
      </c>
      <c r="Q1280" s="10" t="str">
        <f t="shared" si="1"/>
        <v>Full Office Job</v>
      </c>
      <c r="R1280" s="10">
        <v>5</v>
      </c>
      <c r="S1280" s="9" t="s">
        <v>206</v>
      </c>
      <c r="T1280" s="9" t="s">
        <v>137</v>
      </c>
      <c r="U1280" s="9" t="str">
        <f>IF(S1280&lt;&gt;"",S1280,IF(T1280&lt;&gt;"",VLOOKUP(T1280,Metadata!$S$2:$T$228,2,FALSE),""))</f>
        <v>Mobile Apps Developer</v>
      </c>
      <c r="V1280" s="9" t="s">
        <v>144</v>
      </c>
      <c r="W1280" s="9" t="s">
        <v>137</v>
      </c>
      <c r="X1280" s="9" t="s">
        <v>163</v>
      </c>
      <c r="Y1280" s="9" t="s">
        <v>137</v>
      </c>
      <c r="Z1280" s="9" t="s">
        <v>184</v>
      </c>
      <c r="AA1280" s="9" t="s">
        <v>137</v>
      </c>
      <c r="AB1280" s="9" t="s">
        <v>137</v>
      </c>
      <c r="AC1280" s="9"/>
      <c r="AD1280" s="9" t="s">
        <v>148</v>
      </c>
      <c r="AE1280" s="9"/>
      <c r="AF1280" s="9"/>
      <c r="AG1280" s="9"/>
      <c r="AH1280" s="9"/>
      <c r="AI1280" s="9"/>
      <c r="AJ1280" s="9"/>
      <c r="AK1280" s="9"/>
      <c r="AL1280" s="9" t="s">
        <v>177</v>
      </c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 t="s">
        <v>150</v>
      </c>
      <c r="BZ1280" s="9" t="s">
        <v>137</v>
      </c>
      <c r="CA1280" s="10"/>
      <c r="CB1280" s="10" t="str">
        <f t="shared" si="5"/>
        <v/>
      </c>
      <c r="CC1280" s="10"/>
      <c r="CD1280" s="9" t="str">
        <f t="shared" si="2"/>
        <v/>
      </c>
      <c r="CE1280" s="9" t="s">
        <v>168</v>
      </c>
      <c r="CF1280" s="9" t="s">
        <v>245</v>
      </c>
      <c r="CG1280" s="9">
        <f>IF(CF1280="","",VLOOKUP(CF1280,Metadata!$D$2:$H$20,2,FALSE))</f>
        <v>42500</v>
      </c>
      <c r="CH1280" s="9">
        <f>IF(CF1280="","",VLOOKUP(CF1280,Metadata!$D$2:$H$20,4,FALSE))</f>
        <v>40000</v>
      </c>
      <c r="CI1280" s="9">
        <f>IF(CF1280="","",VLOOKUP(CF1280,Metadata!$D$2:$H$20,5,FALSE))</f>
        <v>45000</v>
      </c>
      <c r="CJ1280" s="9">
        <f t="shared" si="3"/>
        <v>42500</v>
      </c>
      <c r="CK1280" s="9" t="s">
        <v>189</v>
      </c>
      <c r="CL1280" s="10">
        <v>5</v>
      </c>
      <c r="CM1280" s="10">
        <v>2</v>
      </c>
      <c r="CN1280" s="10">
        <v>7</v>
      </c>
      <c r="CO1280" s="10">
        <v>7</v>
      </c>
      <c r="CP1280" s="10">
        <v>4</v>
      </c>
      <c r="CQ1280" s="10">
        <v>5</v>
      </c>
      <c r="CR1280" s="10">
        <v>6</v>
      </c>
      <c r="CS1280" s="10">
        <v>6</v>
      </c>
      <c r="CT1280" s="10">
        <v>5</v>
      </c>
      <c r="CU1280" s="10">
        <v>6</v>
      </c>
      <c r="CV1280" s="10">
        <v>4</v>
      </c>
      <c r="CW1280" s="10">
        <v>5</v>
      </c>
      <c r="CX1280" s="10">
        <v>6</v>
      </c>
      <c r="CY1280" s="10">
        <v>5</v>
      </c>
      <c r="CZ1280" s="10">
        <v>6</v>
      </c>
      <c r="DA1280" s="10">
        <v>6</v>
      </c>
      <c r="DB1280" s="10">
        <v>4</v>
      </c>
      <c r="DC1280" s="10">
        <v>7</v>
      </c>
      <c r="DD1280" s="10">
        <v>6</v>
      </c>
      <c r="DE1280" s="10">
        <v>7</v>
      </c>
      <c r="DF1280" s="10">
        <v>4</v>
      </c>
      <c r="DG1280" s="10">
        <v>6</v>
      </c>
      <c r="DH1280" s="10">
        <v>5</v>
      </c>
      <c r="DI1280" s="10">
        <v>6</v>
      </c>
      <c r="DJ1280" s="10">
        <v>5</v>
      </c>
      <c r="DK1280" s="10">
        <v>4</v>
      </c>
      <c r="DL1280" s="10">
        <v>5</v>
      </c>
      <c r="DM1280" s="9" t="s">
        <v>154</v>
      </c>
      <c r="DN1280" s="10">
        <v>1987</v>
      </c>
      <c r="DO1280" s="9">
        <f t="shared" si="4"/>
        <v>34</v>
      </c>
      <c r="DP1280" s="9" t="s">
        <v>155</v>
      </c>
      <c r="DQ1280" s="9" t="s">
        <v>156</v>
      </c>
      <c r="DR1280" s="9" t="s">
        <v>157</v>
      </c>
      <c r="DS1280" s="9" t="s">
        <v>137</v>
      </c>
      <c r="DT1280" s="9" t="s">
        <v>181</v>
      </c>
      <c r="DU1280" s="9" t="s">
        <v>223</v>
      </c>
      <c r="DV1280" s="9" t="str">
        <f>VLOOKUP(DU1280,Metadata!$B$2:$C$7,2,FALSE)</f>
        <v>3 - 6 years</v>
      </c>
    </row>
    <row r="1281" spans="1:126">
      <c r="A1281" s="13">
        <v>1280</v>
      </c>
      <c r="B1281" s="9" t="s">
        <v>135</v>
      </c>
      <c r="C1281" s="9" t="str">
        <f>VLOOKUP(B1281,Metadata!$M$2:$N$6,2,FALSE)</f>
        <v>Permanent Employee</v>
      </c>
      <c r="D1281" s="9" t="s">
        <v>159</v>
      </c>
      <c r="E1281" s="9" t="s">
        <v>137</v>
      </c>
      <c r="F1281" s="9" t="s">
        <v>138</v>
      </c>
      <c r="G1281" s="9" t="s">
        <v>213</v>
      </c>
      <c r="H1281" s="9" t="str">
        <f>IF(G1281="","",VLOOKUP(G1281,Metadata!$J$2:$K$22,2,FALSE))</f>
        <v>Centre</v>
      </c>
      <c r="I1281" s="9" t="s">
        <v>138</v>
      </c>
      <c r="J1281" s="9" t="str">
        <f>IF(I1281="","",VLOOKUP(I1281,Metadata!$P$2:$Q$43,2,FALSE))</f>
        <v>Europe</v>
      </c>
      <c r="K1281" s="9" t="str">
        <f t="shared" si="0"/>
        <v>Portugal</v>
      </c>
      <c r="L1281" s="9" t="s">
        <v>140</v>
      </c>
      <c r="M1281" s="9" t="str">
        <f>IF(L1281="","",VLOOKUP(L1281,Metadata!$J$2:$K$22,2,FALSE))</f>
        <v>Lisbon Metropolitan Area</v>
      </c>
      <c r="N1281" s="9" t="s">
        <v>141</v>
      </c>
      <c r="O1281" s="9" t="s">
        <v>137</v>
      </c>
      <c r="P1281" s="9" t="s">
        <v>142</v>
      </c>
      <c r="Q1281" s="10" t="str">
        <f t="shared" si="1"/>
        <v>Full Office Job</v>
      </c>
      <c r="R1281" s="10">
        <v>7</v>
      </c>
      <c r="S1281" s="9" t="s">
        <v>216</v>
      </c>
      <c r="T1281" s="9" t="s">
        <v>137</v>
      </c>
      <c r="U1281" s="9" t="str">
        <f>IF(S1281&lt;&gt;"",S1281,IF(T1281&lt;&gt;"",VLOOKUP(T1281,Metadata!$S$2:$T$228,2,FALSE),""))</f>
        <v>Front-End Developer</v>
      </c>
      <c r="V1281" s="9" t="s">
        <v>144</v>
      </c>
      <c r="W1281" s="9" t="s">
        <v>137</v>
      </c>
      <c r="X1281" s="9" t="s">
        <v>163</v>
      </c>
      <c r="Y1281" s="9" t="s">
        <v>137</v>
      </c>
      <c r="Z1281" s="9" t="s">
        <v>184</v>
      </c>
      <c r="AA1281" s="9" t="s">
        <v>165</v>
      </c>
      <c r="AB1281" s="9" t="s">
        <v>137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 t="s">
        <v>178</v>
      </c>
      <c r="BB1281" s="9"/>
      <c r="BC1281" s="9"/>
      <c r="BD1281" s="9"/>
      <c r="BE1281" s="9"/>
      <c r="BF1281" s="9"/>
      <c r="BG1281" s="9"/>
      <c r="BH1281" s="9"/>
      <c r="BI1281" s="9"/>
      <c r="BJ1281" s="9" t="s">
        <v>167</v>
      </c>
      <c r="BK1281" s="9"/>
      <c r="BL1281" s="9"/>
      <c r="BM1281" s="9"/>
      <c r="BN1281" s="9"/>
      <c r="BO1281" s="9"/>
      <c r="BP1281" s="9"/>
      <c r="BQ1281" s="9"/>
      <c r="BR1281" s="9" t="s">
        <v>247</v>
      </c>
      <c r="BS1281" s="9"/>
      <c r="BT1281" s="9"/>
      <c r="BU1281" s="9"/>
      <c r="BV1281" s="9"/>
      <c r="BW1281" s="9"/>
      <c r="BX1281" s="9"/>
      <c r="BY1281" s="9"/>
      <c r="BZ1281" s="9"/>
      <c r="CA1281" s="10"/>
      <c r="CB1281" s="10" t="str">
        <f t="shared" si="5"/>
        <v/>
      </c>
      <c r="CC1281" s="10"/>
      <c r="CD1281" s="9" t="str">
        <f t="shared" si="2"/>
        <v/>
      </c>
      <c r="CE1281" s="9" t="s">
        <v>151</v>
      </c>
      <c r="CF1281" s="9" t="s">
        <v>188</v>
      </c>
      <c r="CG1281" s="9">
        <f>IF(CF1281="","",VLOOKUP(CF1281,Metadata!$D$2:$H$20,2,FALSE))</f>
        <v>17500</v>
      </c>
      <c r="CH1281" s="9">
        <f>IF(CF1281="","",VLOOKUP(CF1281,Metadata!$D$2:$H$20,4,FALSE))</f>
        <v>15000</v>
      </c>
      <c r="CI1281" s="9">
        <f>IF(CF1281="","",VLOOKUP(CF1281,Metadata!$D$2:$H$20,5,FALSE))</f>
        <v>20000</v>
      </c>
      <c r="CJ1281" s="9">
        <f t="shared" si="3"/>
        <v>17500</v>
      </c>
      <c r="CK1281" s="9" t="s">
        <v>153</v>
      </c>
      <c r="CL1281" s="10">
        <v>1</v>
      </c>
      <c r="CM1281" s="10">
        <v>3</v>
      </c>
      <c r="CN1281" s="10">
        <v>7</v>
      </c>
      <c r="CO1281" s="10">
        <v>5</v>
      </c>
      <c r="CP1281" s="10">
        <v>7</v>
      </c>
      <c r="CQ1281" s="10">
        <v>7</v>
      </c>
      <c r="CR1281" s="10">
        <v>4</v>
      </c>
      <c r="CS1281" s="10">
        <v>7</v>
      </c>
      <c r="CT1281" s="10">
        <v>7</v>
      </c>
      <c r="CU1281" s="10">
        <v>7</v>
      </c>
      <c r="CV1281" s="10">
        <v>5</v>
      </c>
      <c r="CW1281" s="10">
        <v>2</v>
      </c>
      <c r="CX1281" s="10">
        <v>7</v>
      </c>
      <c r="CY1281" s="10">
        <v>7</v>
      </c>
      <c r="CZ1281" s="10">
        <v>7</v>
      </c>
      <c r="DA1281" s="10">
        <v>6</v>
      </c>
      <c r="DB1281" s="10">
        <v>6</v>
      </c>
      <c r="DC1281" s="10">
        <v>7</v>
      </c>
      <c r="DD1281" s="10">
        <v>7</v>
      </c>
      <c r="DE1281" s="10">
        <v>7</v>
      </c>
      <c r="DF1281" s="10">
        <v>7</v>
      </c>
      <c r="DG1281" s="10">
        <v>5</v>
      </c>
      <c r="DH1281" s="10">
        <v>7</v>
      </c>
      <c r="DI1281" s="10">
        <v>7</v>
      </c>
      <c r="DJ1281" s="10">
        <v>1</v>
      </c>
      <c r="DK1281" s="10">
        <v>7</v>
      </c>
      <c r="DL1281" s="10">
        <v>7</v>
      </c>
      <c r="DM1281" s="9" t="s">
        <v>154</v>
      </c>
      <c r="DN1281" s="10">
        <v>1989</v>
      </c>
      <c r="DO1281" s="9">
        <f t="shared" si="4"/>
        <v>32</v>
      </c>
      <c r="DP1281" s="9" t="s">
        <v>155</v>
      </c>
      <c r="DQ1281" s="9" t="s">
        <v>156</v>
      </c>
      <c r="DR1281" s="9" t="s">
        <v>157</v>
      </c>
      <c r="DS1281" s="9" t="s">
        <v>137</v>
      </c>
      <c r="DT1281" s="9" t="s">
        <v>181</v>
      </c>
      <c r="DU1281" s="9" t="s">
        <v>203</v>
      </c>
      <c r="DV1281" s="9" t="str">
        <f>VLOOKUP(DU1281,Metadata!$B$2:$C$7,2,FALSE)</f>
        <v>6+ years</v>
      </c>
    </row>
    <row r="1282" spans="1:126">
      <c r="A1282" s="13">
        <v>1281</v>
      </c>
      <c r="B1282" s="9" t="s">
        <v>171</v>
      </c>
      <c r="C1282" s="9" t="str">
        <f>VLOOKUP(B1282,Metadata!$M$2:$N$6,2,FALSE)</f>
        <v>Contractor</v>
      </c>
      <c r="D1282" s="9" t="s">
        <v>137</v>
      </c>
      <c r="E1282" s="9" t="s">
        <v>159</v>
      </c>
      <c r="F1282" s="9" t="s">
        <v>138</v>
      </c>
      <c r="G1282" s="9" t="s">
        <v>172</v>
      </c>
      <c r="H1282" s="9" t="str">
        <f>IF(G1282="","",VLOOKUP(G1282,Metadata!$J$2:$K$22,2,FALSE))</f>
        <v>Porto Metropolitan Area</v>
      </c>
      <c r="I1282" s="9" t="s">
        <v>292</v>
      </c>
      <c r="J1282" s="9" t="str">
        <f>IF(I1282="","",VLOOKUP(I1282,Metadata!$P$2:$Q$43,2,FALSE))</f>
        <v>North America</v>
      </c>
      <c r="K1282" s="9" t="str">
        <f t="shared" si="0"/>
        <v>International</v>
      </c>
      <c r="L1282" s="9" t="s">
        <v>137</v>
      </c>
      <c r="M1282" s="9" t="str">
        <f>IF(L1282="","",VLOOKUP(L1282,Metadata!$J$2:$K$22,2,FALSE))</f>
        <v/>
      </c>
      <c r="N1282" s="9" t="s">
        <v>141</v>
      </c>
      <c r="O1282" s="9" t="s">
        <v>137</v>
      </c>
      <c r="P1282" s="9" t="s">
        <v>191</v>
      </c>
      <c r="Q1282" s="10" t="str">
        <f t="shared" si="1"/>
        <v>Remote Job (full or flexible)</v>
      </c>
      <c r="R1282" s="10">
        <v>7</v>
      </c>
      <c r="S1282" s="9" t="s">
        <v>338</v>
      </c>
      <c r="T1282" s="9" t="s">
        <v>137</v>
      </c>
      <c r="U1282" s="9" t="str">
        <f>IF(S1282&lt;&gt;"",S1282,IF(T1282&lt;&gt;"",VLOOKUP(T1282,Metadata!$S$2:$T$228,2,FALSE),""))</f>
        <v>Solutions Architect</v>
      </c>
      <c r="V1282" s="9" t="s">
        <v>137</v>
      </c>
      <c r="W1282" s="9" t="s">
        <v>599</v>
      </c>
      <c r="X1282" s="9" t="s">
        <v>145</v>
      </c>
      <c r="Y1282" s="9" t="s">
        <v>137</v>
      </c>
      <c r="Z1282" s="9" t="s">
        <v>218</v>
      </c>
      <c r="AA1282" s="9" t="s">
        <v>165</v>
      </c>
      <c r="AB1282" s="9" t="s">
        <v>137</v>
      </c>
      <c r="AC1282" s="9"/>
      <c r="AD1282" s="9"/>
      <c r="AE1282" s="9"/>
      <c r="AF1282" s="9"/>
      <c r="AG1282" s="9" t="s">
        <v>166</v>
      </c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 t="s">
        <v>178</v>
      </c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 t="s">
        <v>286</v>
      </c>
      <c r="BX1282" s="9"/>
      <c r="BY1282" s="9"/>
      <c r="BZ1282" s="9"/>
      <c r="CA1282" s="10">
        <v>12</v>
      </c>
      <c r="CB1282" s="10" t="str">
        <f t="shared" si="5"/>
        <v>7 to 12 months</v>
      </c>
      <c r="CC1282" s="10">
        <v>70</v>
      </c>
      <c r="CD1282" s="9">
        <f t="shared" si="2"/>
        <v>112000</v>
      </c>
      <c r="CE1282" s="9" t="s">
        <v>137</v>
      </c>
      <c r="CF1282" s="9" t="s">
        <v>137</v>
      </c>
      <c r="CG1282" s="9" t="str">
        <f>IF(CF1282="","",VLOOKUP(CF1282,Metadata!$D$2:$H$20,2,FALSE))</f>
        <v/>
      </c>
      <c r="CH1282" s="9" t="str">
        <f>IF(CF1282="","",VLOOKUP(CF1282,Metadata!$D$2:$H$20,4,FALSE))</f>
        <v/>
      </c>
      <c r="CI1282" s="9" t="str">
        <f>IF(CF1282="","",VLOOKUP(CF1282,Metadata!$D$2:$H$20,5,FALSE))</f>
        <v/>
      </c>
      <c r="CJ1282" s="9">
        <f t="shared" si="3"/>
        <v>112000</v>
      </c>
      <c r="CK1282" s="9" t="s">
        <v>201</v>
      </c>
      <c r="CL1282" s="10">
        <v>6</v>
      </c>
      <c r="CM1282" s="10">
        <v>1</v>
      </c>
      <c r="CN1282" s="10">
        <v>7</v>
      </c>
      <c r="CO1282" s="10">
        <v>5</v>
      </c>
      <c r="CP1282" s="10">
        <v>3</v>
      </c>
      <c r="CQ1282" s="10">
        <v>6</v>
      </c>
      <c r="CR1282" s="10">
        <v>7</v>
      </c>
      <c r="CS1282" s="10">
        <v>7</v>
      </c>
      <c r="CT1282" s="10">
        <v>4</v>
      </c>
      <c r="CU1282" s="10">
        <v>6</v>
      </c>
      <c r="CV1282" s="10">
        <v>7</v>
      </c>
      <c r="CW1282" s="10">
        <v>3</v>
      </c>
      <c r="CX1282" s="10">
        <v>7</v>
      </c>
      <c r="CY1282" s="10">
        <v>7</v>
      </c>
      <c r="CZ1282" s="10">
        <v>7</v>
      </c>
      <c r="DA1282" s="10">
        <v>4</v>
      </c>
      <c r="DB1282" s="10">
        <v>5</v>
      </c>
      <c r="DC1282" s="10">
        <v>3</v>
      </c>
      <c r="DD1282" s="10">
        <v>1</v>
      </c>
      <c r="DE1282" s="10">
        <v>5</v>
      </c>
      <c r="DF1282" s="10">
        <v>5</v>
      </c>
      <c r="DG1282" s="10">
        <v>2</v>
      </c>
      <c r="DH1282" s="10">
        <v>2</v>
      </c>
      <c r="DI1282" s="10">
        <v>7</v>
      </c>
      <c r="DJ1282" s="10">
        <v>2</v>
      </c>
      <c r="DK1282" s="10">
        <v>6</v>
      </c>
      <c r="DL1282" s="10">
        <v>5</v>
      </c>
      <c r="DM1282" s="9" t="s">
        <v>154</v>
      </c>
      <c r="DN1282" s="10">
        <v>1987</v>
      </c>
      <c r="DO1282" s="9">
        <f t="shared" si="4"/>
        <v>34</v>
      </c>
      <c r="DP1282" s="9" t="s">
        <v>155</v>
      </c>
      <c r="DQ1282" s="9" t="s">
        <v>156</v>
      </c>
      <c r="DR1282" s="9" t="s">
        <v>170</v>
      </c>
      <c r="DS1282" s="9" t="s">
        <v>137</v>
      </c>
      <c r="DT1282" s="9" t="s">
        <v>181</v>
      </c>
      <c r="DU1282" s="9" t="s">
        <v>203</v>
      </c>
      <c r="DV1282" s="9" t="str">
        <f>VLOOKUP(DU1282,Metadata!$B$2:$C$7,2,FALSE)</f>
        <v>6+ years</v>
      </c>
    </row>
    <row r="1283" spans="1:126">
      <c r="A1283" s="13">
        <v>1282</v>
      </c>
      <c r="B1283" s="9" t="s">
        <v>135</v>
      </c>
      <c r="C1283" s="9" t="str">
        <f>VLOOKUP(B1283,Metadata!$M$2:$N$6,2,FALSE)</f>
        <v>Permanent Employee</v>
      </c>
      <c r="D1283" s="9" t="s">
        <v>159</v>
      </c>
      <c r="E1283" s="9" t="s">
        <v>137</v>
      </c>
      <c r="F1283" s="9" t="s">
        <v>138</v>
      </c>
      <c r="G1283" s="9" t="s">
        <v>213</v>
      </c>
      <c r="H1283" s="9" t="str">
        <f>IF(G1283="","",VLOOKUP(G1283,Metadata!$J$2:$K$22,2,FALSE))</f>
        <v>Centre</v>
      </c>
      <c r="I1283" s="9" t="s">
        <v>311</v>
      </c>
      <c r="J1283" s="9" t="str">
        <f>IF(I1283="","",VLOOKUP(I1283,Metadata!$P$2:$Q$43,2,FALSE))</f>
        <v>Europe</v>
      </c>
      <c r="K1283" s="9" t="str">
        <f t="shared" si="0"/>
        <v>International</v>
      </c>
      <c r="L1283" s="9" t="s">
        <v>137</v>
      </c>
      <c r="M1283" s="9" t="str">
        <f>IF(L1283="","",VLOOKUP(L1283,Metadata!$J$2:$K$22,2,FALSE))</f>
        <v/>
      </c>
      <c r="N1283" s="9" t="s">
        <v>141</v>
      </c>
      <c r="O1283" s="9" t="s">
        <v>137</v>
      </c>
      <c r="P1283" s="9" t="s">
        <v>191</v>
      </c>
      <c r="Q1283" s="10" t="str">
        <f t="shared" si="1"/>
        <v>Remote Job (full or flexible)</v>
      </c>
      <c r="R1283" s="10">
        <v>4</v>
      </c>
      <c r="S1283" s="9" t="s">
        <v>192</v>
      </c>
      <c r="T1283" s="9" t="s">
        <v>137</v>
      </c>
      <c r="U1283" s="9" t="str">
        <f>IF(S1283&lt;&gt;"",S1283,IF(T1283&lt;&gt;"",VLOOKUP(T1283,Metadata!$S$2:$T$228,2,FALSE),""))</f>
        <v>Back-End Developer</v>
      </c>
      <c r="V1283" s="9" t="s">
        <v>261</v>
      </c>
      <c r="W1283" s="9" t="s">
        <v>137</v>
      </c>
      <c r="X1283" s="9" t="s">
        <v>145</v>
      </c>
      <c r="Y1283" s="9" t="s">
        <v>137</v>
      </c>
      <c r="Z1283" s="9" t="s">
        <v>218</v>
      </c>
      <c r="AA1283" s="9" t="s">
        <v>165</v>
      </c>
      <c r="AB1283" s="9" t="s">
        <v>137</v>
      </c>
      <c r="AC1283" s="9" t="s">
        <v>147</v>
      </c>
      <c r="AD1283" s="9" t="s">
        <v>148</v>
      </c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 t="s">
        <v>431</v>
      </c>
      <c r="BW1283" s="9"/>
      <c r="BX1283" s="9"/>
      <c r="BY1283" s="9"/>
      <c r="BZ1283" s="9"/>
      <c r="CA1283" s="10"/>
      <c r="CB1283" s="10" t="str">
        <f t="shared" si="5"/>
        <v/>
      </c>
      <c r="CC1283" s="10"/>
      <c r="CD1283" s="9" t="str">
        <f t="shared" si="2"/>
        <v/>
      </c>
      <c r="CE1283" s="9" t="s">
        <v>232</v>
      </c>
      <c r="CF1283" s="9" t="s">
        <v>152</v>
      </c>
      <c r="CG1283" s="9">
        <f>IF(CF1283="","",VLOOKUP(CF1283,Metadata!$D$2:$H$20,2,FALSE))</f>
        <v>32500</v>
      </c>
      <c r="CH1283" s="9">
        <f>IF(CF1283="","",VLOOKUP(CF1283,Metadata!$D$2:$H$20,4,FALSE))</f>
        <v>30000</v>
      </c>
      <c r="CI1283" s="9">
        <f>IF(CF1283="","",VLOOKUP(CF1283,Metadata!$D$2:$H$20,5,FALSE))</f>
        <v>35000</v>
      </c>
      <c r="CJ1283" s="9">
        <f t="shared" si="3"/>
        <v>32500</v>
      </c>
      <c r="CK1283" s="9" t="s">
        <v>153</v>
      </c>
      <c r="CL1283" s="10">
        <v>5</v>
      </c>
      <c r="CM1283" s="10">
        <v>1</v>
      </c>
      <c r="CN1283" s="10">
        <v>6</v>
      </c>
      <c r="CO1283" s="10">
        <v>6</v>
      </c>
      <c r="CP1283" s="10">
        <v>6</v>
      </c>
      <c r="CQ1283" s="10">
        <v>7</v>
      </c>
      <c r="CR1283" s="10">
        <v>5</v>
      </c>
      <c r="CS1283" s="10">
        <v>5</v>
      </c>
      <c r="CT1283" s="10">
        <v>6</v>
      </c>
      <c r="CU1283" s="10">
        <v>6</v>
      </c>
      <c r="CV1283" s="10">
        <v>6</v>
      </c>
      <c r="CW1283" s="10">
        <v>4</v>
      </c>
      <c r="CX1283" s="10">
        <v>6</v>
      </c>
      <c r="CY1283" s="10">
        <v>4</v>
      </c>
      <c r="CZ1283" s="10">
        <v>4</v>
      </c>
      <c r="DA1283" s="10">
        <v>3</v>
      </c>
      <c r="DB1283" s="10">
        <v>3</v>
      </c>
      <c r="DC1283" s="10">
        <v>6</v>
      </c>
      <c r="DD1283" s="10">
        <v>5</v>
      </c>
      <c r="DE1283" s="10">
        <v>6</v>
      </c>
      <c r="DF1283" s="10">
        <v>6</v>
      </c>
      <c r="DG1283" s="10">
        <v>6</v>
      </c>
      <c r="DH1283" s="10">
        <v>5</v>
      </c>
      <c r="DI1283" s="10">
        <v>7</v>
      </c>
      <c r="DJ1283" s="10">
        <v>4</v>
      </c>
      <c r="DK1283" s="10">
        <v>6</v>
      </c>
      <c r="DL1283" s="10">
        <v>2</v>
      </c>
      <c r="DM1283" s="9" t="s">
        <v>154</v>
      </c>
      <c r="DN1283" s="10">
        <v>1983</v>
      </c>
      <c r="DO1283" s="9">
        <f t="shared" si="4"/>
        <v>38</v>
      </c>
      <c r="DP1283" s="9" t="s">
        <v>155</v>
      </c>
      <c r="DQ1283" s="9" t="s">
        <v>202</v>
      </c>
      <c r="DR1283" s="9" t="s">
        <v>157</v>
      </c>
      <c r="DS1283" s="9" t="s">
        <v>137</v>
      </c>
      <c r="DT1283" s="9" t="s">
        <v>181</v>
      </c>
      <c r="DU1283" s="9" t="s">
        <v>158</v>
      </c>
      <c r="DV1283" s="9" t="str">
        <f>VLOOKUP(DU1283,Metadata!$B$2:$C$7,2,FALSE)</f>
        <v>6+ years</v>
      </c>
    </row>
    <row r="1284" spans="1:126">
      <c r="A1284" s="13">
        <v>1283</v>
      </c>
      <c r="B1284" s="9" t="s">
        <v>135</v>
      </c>
      <c r="C1284" s="9" t="str">
        <f>VLOOKUP(B1284,Metadata!$M$2:$N$6,2,FALSE)</f>
        <v>Permanent Employee</v>
      </c>
      <c r="D1284" s="9" t="s">
        <v>136</v>
      </c>
      <c r="E1284" s="9" t="s">
        <v>137</v>
      </c>
      <c r="F1284" s="9" t="s">
        <v>138</v>
      </c>
      <c r="G1284" s="9" t="s">
        <v>265</v>
      </c>
      <c r="H1284" s="9" t="str">
        <f>IF(G1284="","",VLOOKUP(G1284,Metadata!$J$2:$K$22,2,FALSE))</f>
        <v>Azores and Madeira</v>
      </c>
      <c r="I1284" s="9" t="s">
        <v>311</v>
      </c>
      <c r="J1284" s="9" t="str">
        <f>IF(I1284="","",VLOOKUP(I1284,Metadata!$P$2:$Q$43,2,FALSE))</f>
        <v>Europe</v>
      </c>
      <c r="K1284" s="9" t="str">
        <f t="shared" si="0"/>
        <v>International</v>
      </c>
      <c r="L1284" s="9" t="s">
        <v>137</v>
      </c>
      <c r="M1284" s="9" t="str">
        <f>IF(L1284="","",VLOOKUP(L1284,Metadata!$J$2:$K$22,2,FALSE))</f>
        <v/>
      </c>
      <c r="N1284" s="9" t="s">
        <v>141</v>
      </c>
      <c r="O1284" s="9" t="s">
        <v>137</v>
      </c>
      <c r="P1284" s="9" t="s">
        <v>191</v>
      </c>
      <c r="Q1284" s="10" t="str">
        <f t="shared" si="1"/>
        <v>Remote Job (full or flexible)</v>
      </c>
      <c r="R1284" s="10">
        <v>5</v>
      </c>
      <c r="S1284" s="9" t="s">
        <v>183</v>
      </c>
      <c r="T1284" s="9" t="s">
        <v>137</v>
      </c>
      <c r="U1284" s="9" t="str">
        <f>IF(S1284&lt;&gt;"",S1284,IF(T1284&lt;&gt;"",VLOOKUP(T1284,Metadata!$S$2:$T$228,2,FALSE),""))</f>
        <v>Product Owner/Product Manager</v>
      </c>
      <c r="V1284" s="9" t="s">
        <v>162</v>
      </c>
      <c r="W1284" s="9" t="s">
        <v>137</v>
      </c>
      <c r="X1284" s="9" t="s">
        <v>175</v>
      </c>
      <c r="Y1284" s="9" t="s">
        <v>137</v>
      </c>
      <c r="Z1284" s="9" t="s">
        <v>193</v>
      </c>
      <c r="AA1284" s="9" t="s">
        <v>137</v>
      </c>
      <c r="AB1284" s="9" t="s">
        <v>137</v>
      </c>
      <c r="AC1284" s="9" t="s">
        <v>147</v>
      </c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 t="s">
        <v>149</v>
      </c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 t="s">
        <v>600</v>
      </c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 t="s">
        <v>150</v>
      </c>
      <c r="BZ1284" s="9" t="s">
        <v>137</v>
      </c>
      <c r="CA1284" s="10"/>
      <c r="CB1284" s="10" t="str">
        <f t="shared" si="5"/>
        <v/>
      </c>
      <c r="CC1284" s="10"/>
      <c r="CD1284" s="9" t="str">
        <f t="shared" si="2"/>
        <v/>
      </c>
      <c r="CE1284" s="9" t="s">
        <v>232</v>
      </c>
      <c r="CF1284" s="9" t="s">
        <v>225</v>
      </c>
      <c r="CG1284" s="9">
        <f>IF(CF1284="","",VLOOKUP(CF1284,Metadata!$D$2:$H$20,2,FALSE))</f>
        <v>22500</v>
      </c>
      <c r="CH1284" s="9">
        <f>IF(CF1284="","",VLOOKUP(CF1284,Metadata!$D$2:$H$20,4,FALSE))</f>
        <v>20000</v>
      </c>
      <c r="CI1284" s="9">
        <f>IF(CF1284="","",VLOOKUP(CF1284,Metadata!$D$2:$H$20,5,FALSE))</f>
        <v>25000</v>
      </c>
      <c r="CJ1284" s="9">
        <f t="shared" si="3"/>
        <v>22500</v>
      </c>
      <c r="CK1284" s="9" t="s">
        <v>221</v>
      </c>
      <c r="CL1284" s="10">
        <v>4</v>
      </c>
      <c r="CM1284" s="10">
        <v>2</v>
      </c>
      <c r="CN1284" s="10">
        <v>6</v>
      </c>
      <c r="CO1284" s="10">
        <v>4</v>
      </c>
      <c r="CP1284" s="10">
        <v>4</v>
      </c>
      <c r="CQ1284" s="10">
        <v>5</v>
      </c>
      <c r="CR1284" s="10">
        <v>5</v>
      </c>
      <c r="CS1284" s="10">
        <v>6</v>
      </c>
      <c r="CT1284" s="10">
        <v>6</v>
      </c>
      <c r="CU1284" s="10">
        <v>4</v>
      </c>
      <c r="CV1284" s="10">
        <v>6</v>
      </c>
      <c r="CW1284" s="10">
        <v>7</v>
      </c>
      <c r="CX1284" s="10">
        <v>7</v>
      </c>
      <c r="CY1284" s="10">
        <v>4</v>
      </c>
      <c r="CZ1284" s="10">
        <v>3</v>
      </c>
      <c r="DA1284" s="10">
        <v>4</v>
      </c>
      <c r="DB1284" s="10">
        <v>2</v>
      </c>
      <c r="DC1284" s="10">
        <v>6</v>
      </c>
      <c r="DD1284" s="10">
        <v>2</v>
      </c>
      <c r="DE1284" s="10">
        <v>7</v>
      </c>
      <c r="DF1284" s="10">
        <v>7</v>
      </c>
      <c r="DG1284" s="10">
        <v>7</v>
      </c>
      <c r="DH1284" s="10">
        <v>2</v>
      </c>
      <c r="DI1284" s="10">
        <v>2</v>
      </c>
      <c r="DJ1284" s="10">
        <v>6</v>
      </c>
      <c r="DK1284" s="10">
        <v>6</v>
      </c>
      <c r="DL1284" s="10">
        <v>2</v>
      </c>
      <c r="DM1284" s="9" t="s">
        <v>154</v>
      </c>
      <c r="DN1284" s="10">
        <v>1989</v>
      </c>
      <c r="DO1284" s="9">
        <f t="shared" si="4"/>
        <v>32</v>
      </c>
      <c r="DP1284" s="9" t="s">
        <v>155</v>
      </c>
      <c r="DQ1284" s="9" t="s">
        <v>156</v>
      </c>
      <c r="DR1284" s="9" t="s">
        <v>170</v>
      </c>
      <c r="DS1284" s="9" t="s">
        <v>137</v>
      </c>
      <c r="DT1284" s="9" t="s">
        <v>181</v>
      </c>
      <c r="DU1284" s="9" t="s">
        <v>223</v>
      </c>
      <c r="DV1284" s="9" t="str">
        <f>VLOOKUP(DU1284,Metadata!$B$2:$C$7,2,FALSE)</f>
        <v>3 - 6 years</v>
      </c>
    </row>
    <row r="1285" spans="1:126">
      <c r="A1285" s="13">
        <v>1284</v>
      </c>
      <c r="B1285" s="9" t="s">
        <v>135</v>
      </c>
      <c r="C1285" s="9" t="str">
        <f>VLOOKUP(B1285,Metadata!$M$2:$N$6,2,FALSE)</f>
        <v>Permanent Employee</v>
      </c>
      <c r="D1285" s="9" t="s">
        <v>159</v>
      </c>
      <c r="E1285" s="9" t="s">
        <v>137</v>
      </c>
      <c r="F1285" s="9" t="s">
        <v>138</v>
      </c>
      <c r="G1285" s="9" t="s">
        <v>140</v>
      </c>
      <c r="H1285" s="9" t="str">
        <f>IF(G1285="","",VLOOKUP(G1285,Metadata!$J$2:$K$22,2,FALSE))</f>
        <v>Lisbon Metropolitan Area</v>
      </c>
      <c r="I1285" s="9" t="s">
        <v>138</v>
      </c>
      <c r="J1285" s="9" t="str">
        <f>IF(I1285="","",VLOOKUP(I1285,Metadata!$P$2:$Q$43,2,FALSE))</f>
        <v>Europe</v>
      </c>
      <c r="K1285" s="9" t="str">
        <f t="shared" si="0"/>
        <v>Portugal</v>
      </c>
      <c r="L1285" s="9" t="s">
        <v>140</v>
      </c>
      <c r="M1285" s="9" t="str">
        <f>IF(L1285="","",VLOOKUP(L1285,Metadata!$J$2:$K$22,2,FALSE))</f>
        <v>Lisbon Metropolitan Area</v>
      </c>
      <c r="N1285" s="9" t="s">
        <v>141</v>
      </c>
      <c r="O1285" s="9" t="s">
        <v>137</v>
      </c>
      <c r="P1285" s="9" t="s">
        <v>142</v>
      </c>
      <c r="Q1285" s="10" t="str">
        <f t="shared" si="1"/>
        <v>Full Office Job</v>
      </c>
      <c r="R1285" s="10">
        <v>7</v>
      </c>
      <c r="S1285" s="9" t="s">
        <v>332</v>
      </c>
      <c r="T1285" s="9" t="s">
        <v>137</v>
      </c>
      <c r="U1285" s="9" t="str">
        <f>IF(S1285&lt;&gt;"",S1285,IF(T1285&lt;&gt;"",VLOOKUP(T1285,Metadata!$S$2:$T$228,2,FALSE),""))</f>
        <v>UX/UI Designer</v>
      </c>
      <c r="V1285" s="9" t="s">
        <v>207</v>
      </c>
      <c r="W1285" s="9" t="s">
        <v>137</v>
      </c>
      <c r="X1285" s="9" t="s">
        <v>252</v>
      </c>
      <c r="Y1285" s="9" t="s">
        <v>137</v>
      </c>
      <c r="Z1285" s="9" t="s">
        <v>184</v>
      </c>
      <c r="AA1285" s="9" t="s">
        <v>137</v>
      </c>
      <c r="AB1285" s="9" t="s">
        <v>137</v>
      </c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 t="s">
        <v>150</v>
      </c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 t="s">
        <v>150</v>
      </c>
      <c r="BZ1285" s="9" t="s">
        <v>137</v>
      </c>
      <c r="CA1285" s="10"/>
      <c r="CB1285" s="10" t="str">
        <f t="shared" si="5"/>
        <v/>
      </c>
      <c r="CC1285" s="10"/>
      <c r="CD1285" s="9" t="str">
        <f t="shared" si="2"/>
        <v/>
      </c>
      <c r="CE1285" s="9" t="s">
        <v>168</v>
      </c>
      <c r="CF1285" s="9" t="s">
        <v>188</v>
      </c>
      <c r="CG1285" s="9">
        <f>IF(CF1285="","",VLOOKUP(CF1285,Metadata!$D$2:$H$20,2,FALSE))</f>
        <v>17500</v>
      </c>
      <c r="CH1285" s="9">
        <f>IF(CF1285="","",VLOOKUP(CF1285,Metadata!$D$2:$H$20,4,FALSE))</f>
        <v>15000</v>
      </c>
      <c r="CI1285" s="9">
        <f>IF(CF1285="","",VLOOKUP(CF1285,Metadata!$D$2:$H$20,5,FALSE))</f>
        <v>20000</v>
      </c>
      <c r="CJ1285" s="9">
        <f t="shared" si="3"/>
        <v>17500</v>
      </c>
      <c r="CK1285" s="9" t="s">
        <v>153</v>
      </c>
      <c r="CL1285" s="10">
        <v>5</v>
      </c>
      <c r="CM1285" s="10">
        <v>1</v>
      </c>
      <c r="CN1285" s="10">
        <v>7</v>
      </c>
      <c r="CO1285" s="10">
        <v>6</v>
      </c>
      <c r="CP1285" s="10">
        <v>6</v>
      </c>
      <c r="CQ1285" s="10">
        <v>6</v>
      </c>
      <c r="CR1285" s="10">
        <v>7</v>
      </c>
      <c r="CS1285" s="10">
        <v>7</v>
      </c>
      <c r="CT1285" s="10">
        <v>6</v>
      </c>
      <c r="CU1285" s="10">
        <v>6</v>
      </c>
      <c r="CV1285" s="10">
        <v>7</v>
      </c>
      <c r="CW1285" s="10">
        <v>7</v>
      </c>
      <c r="CX1285" s="10">
        <v>7</v>
      </c>
      <c r="CY1285" s="10">
        <v>6</v>
      </c>
      <c r="CZ1285" s="10">
        <v>6</v>
      </c>
      <c r="DA1285" s="10">
        <v>7</v>
      </c>
      <c r="DB1285" s="10">
        <v>5</v>
      </c>
      <c r="DC1285" s="10">
        <v>7</v>
      </c>
      <c r="DD1285" s="10">
        <v>6</v>
      </c>
      <c r="DE1285" s="10">
        <v>7</v>
      </c>
      <c r="DF1285" s="10">
        <v>6</v>
      </c>
      <c r="DG1285" s="10">
        <v>6</v>
      </c>
      <c r="DH1285" s="10">
        <v>7</v>
      </c>
      <c r="DI1285" s="10">
        <v>7</v>
      </c>
      <c r="DJ1285" s="10">
        <v>4</v>
      </c>
      <c r="DK1285" s="10">
        <v>6</v>
      </c>
      <c r="DL1285" s="10">
        <v>6</v>
      </c>
      <c r="DM1285" s="9" t="s">
        <v>154</v>
      </c>
      <c r="DN1285" s="10">
        <v>1990</v>
      </c>
      <c r="DO1285" s="9">
        <f t="shared" si="4"/>
        <v>31</v>
      </c>
      <c r="DP1285" s="9" t="s">
        <v>222</v>
      </c>
      <c r="DQ1285" s="9" t="s">
        <v>202</v>
      </c>
      <c r="DR1285" s="9" t="s">
        <v>170</v>
      </c>
      <c r="DS1285" s="9" t="s">
        <v>137</v>
      </c>
      <c r="DT1285" s="9" t="s">
        <v>181</v>
      </c>
      <c r="DU1285" s="9" t="s">
        <v>223</v>
      </c>
      <c r="DV1285" s="9" t="str">
        <f>VLOOKUP(DU1285,Metadata!$B$2:$C$7,2,FALSE)</f>
        <v>3 - 6 years</v>
      </c>
    </row>
    <row r="1286" spans="1:126">
      <c r="A1286" s="13">
        <v>1285</v>
      </c>
      <c r="B1286" s="9" t="s">
        <v>135</v>
      </c>
      <c r="C1286" s="9" t="str">
        <f>VLOOKUP(B1286,Metadata!$M$2:$N$6,2,FALSE)</f>
        <v>Permanent Employee</v>
      </c>
      <c r="D1286" s="9" t="s">
        <v>159</v>
      </c>
      <c r="E1286" s="9" t="s">
        <v>137</v>
      </c>
      <c r="F1286" s="9" t="s">
        <v>138</v>
      </c>
      <c r="G1286" s="9" t="s">
        <v>172</v>
      </c>
      <c r="H1286" s="9" t="str">
        <f>IF(G1286="","",VLOOKUP(G1286,Metadata!$J$2:$K$22,2,FALSE))</f>
        <v>Porto Metropolitan Area</v>
      </c>
      <c r="I1286" s="9" t="s">
        <v>138</v>
      </c>
      <c r="J1286" s="9" t="str">
        <f>IF(I1286="","",VLOOKUP(I1286,Metadata!$P$2:$Q$43,2,FALSE))</f>
        <v>Europe</v>
      </c>
      <c r="K1286" s="9" t="str">
        <f t="shared" si="0"/>
        <v>Portugal</v>
      </c>
      <c r="L1286" s="9" t="s">
        <v>172</v>
      </c>
      <c r="M1286" s="9" t="str">
        <f>IF(L1286="","",VLOOKUP(L1286,Metadata!$J$2:$K$22,2,FALSE))</f>
        <v>Porto Metropolitan Area</v>
      </c>
      <c r="N1286" s="9" t="s">
        <v>141</v>
      </c>
      <c r="O1286" s="9" t="s">
        <v>137</v>
      </c>
      <c r="P1286" s="9" t="s">
        <v>142</v>
      </c>
      <c r="Q1286" s="10" t="str">
        <f t="shared" si="1"/>
        <v>Full Office Job</v>
      </c>
      <c r="R1286" s="10">
        <v>5</v>
      </c>
      <c r="S1286" s="9" t="s">
        <v>216</v>
      </c>
      <c r="T1286" s="9" t="s">
        <v>137</v>
      </c>
      <c r="U1286" s="9" t="str">
        <f>IF(S1286&lt;&gt;"",S1286,IF(T1286&lt;&gt;"",VLOOKUP(T1286,Metadata!$S$2:$T$228,2,FALSE),""))</f>
        <v>Front-End Developer</v>
      </c>
      <c r="V1286" s="9" t="s">
        <v>144</v>
      </c>
      <c r="W1286" s="9" t="s">
        <v>137</v>
      </c>
      <c r="X1286" s="9" t="s">
        <v>163</v>
      </c>
      <c r="Y1286" s="9" t="s">
        <v>137</v>
      </c>
      <c r="Z1286" s="9" t="s">
        <v>184</v>
      </c>
      <c r="AA1286" s="9" t="s">
        <v>165</v>
      </c>
      <c r="AB1286" s="9" t="s">
        <v>137</v>
      </c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 t="s">
        <v>186</v>
      </c>
      <c r="BO1286" s="9"/>
      <c r="BP1286" s="9"/>
      <c r="BQ1286" s="9"/>
      <c r="BR1286" s="9"/>
      <c r="BS1286" s="9" t="s">
        <v>200</v>
      </c>
      <c r="BT1286" s="9"/>
      <c r="BU1286" s="9"/>
      <c r="BV1286" s="9"/>
      <c r="BW1286" s="9"/>
      <c r="BX1286" s="9"/>
      <c r="BY1286" s="9"/>
      <c r="BZ1286" s="9"/>
      <c r="CA1286" s="10"/>
      <c r="CB1286" s="10" t="str">
        <f t="shared" si="5"/>
        <v/>
      </c>
      <c r="CC1286" s="10"/>
      <c r="CD1286" s="9" t="str">
        <f t="shared" si="2"/>
        <v/>
      </c>
      <c r="CE1286" s="9" t="s">
        <v>232</v>
      </c>
      <c r="CF1286" s="9" t="s">
        <v>169</v>
      </c>
      <c r="CG1286" s="9">
        <f>IF(CF1286="","",VLOOKUP(CF1286,Metadata!$D$2:$H$20,2,FALSE))</f>
        <v>12500</v>
      </c>
      <c r="CH1286" s="9">
        <f>IF(CF1286="","",VLOOKUP(CF1286,Metadata!$D$2:$H$20,4,FALSE))</f>
        <v>0</v>
      </c>
      <c r="CI1286" s="9">
        <f>IF(CF1286="","",VLOOKUP(CF1286,Metadata!$D$2:$H$20,5,FALSE))</f>
        <v>15000</v>
      </c>
      <c r="CJ1286" s="9">
        <f t="shared" si="3"/>
        <v>12500</v>
      </c>
      <c r="CK1286" s="9" t="s">
        <v>153</v>
      </c>
      <c r="CL1286" s="10">
        <v>2</v>
      </c>
      <c r="CM1286" s="10">
        <v>4</v>
      </c>
      <c r="CN1286" s="10">
        <v>5</v>
      </c>
      <c r="CO1286" s="10">
        <v>7</v>
      </c>
      <c r="CP1286" s="10">
        <v>4</v>
      </c>
      <c r="CQ1286" s="10">
        <v>5</v>
      </c>
      <c r="CR1286" s="10">
        <v>4</v>
      </c>
      <c r="CS1286" s="10">
        <v>6</v>
      </c>
      <c r="CT1286" s="10">
        <v>6</v>
      </c>
      <c r="CU1286" s="10">
        <v>6</v>
      </c>
      <c r="CV1286" s="10">
        <v>5</v>
      </c>
      <c r="CW1286" s="10">
        <v>5</v>
      </c>
      <c r="CX1286" s="10">
        <v>5</v>
      </c>
      <c r="CY1286" s="10">
        <v>5</v>
      </c>
      <c r="CZ1286" s="10">
        <v>7</v>
      </c>
      <c r="DA1286" s="10">
        <v>7</v>
      </c>
      <c r="DB1286" s="10">
        <v>7</v>
      </c>
      <c r="DC1286" s="10">
        <v>7</v>
      </c>
      <c r="DD1286" s="10">
        <v>4</v>
      </c>
      <c r="DE1286" s="10">
        <v>6</v>
      </c>
      <c r="DF1286" s="10">
        <v>6</v>
      </c>
      <c r="DG1286" s="10">
        <v>6</v>
      </c>
      <c r="DH1286" s="10">
        <v>6</v>
      </c>
      <c r="DI1286" s="10">
        <v>4</v>
      </c>
      <c r="DJ1286" s="10">
        <v>5</v>
      </c>
      <c r="DK1286" s="10">
        <v>5</v>
      </c>
      <c r="DL1286" s="10">
        <v>4</v>
      </c>
      <c r="DM1286" s="9" t="s">
        <v>296</v>
      </c>
      <c r="DN1286" s="10">
        <v>1991</v>
      </c>
      <c r="DO1286" s="9">
        <f t="shared" si="4"/>
        <v>30</v>
      </c>
      <c r="DP1286" s="9" t="s">
        <v>155</v>
      </c>
      <c r="DQ1286" s="9" t="s">
        <v>202</v>
      </c>
      <c r="DR1286" s="9" t="s">
        <v>157</v>
      </c>
      <c r="DS1286" s="9" t="s">
        <v>137</v>
      </c>
      <c r="DT1286" s="9" t="s">
        <v>181</v>
      </c>
      <c r="DU1286" s="9" t="s">
        <v>168</v>
      </c>
      <c r="DV1286" s="9" t="str">
        <f>VLOOKUP(DU1286,Metadata!$B$2:$C$7,2,FALSE)</f>
        <v>0 - 3 years</v>
      </c>
    </row>
    <row r="1287" spans="1:126">
      <c r="A1287" s="13">
        <v>1286</v>
      </c>
      <c r="B1287" s="9" t="s">
        <v>135</v>
      </c>
      <c r="C1287" s="9" t="str">
        <f>VLOOKUP(B1287,Metadata!$M$2:$N$6,2,FALSE)</f>
        <v>Permanent Employee</v>
      </c>
      <c r="D1287" s="9" t="s">
        <v>159</v>
      </c>
      <c r="E1287" s="9" t="s">
        <v>137</v>
      </c>
      <c r="F1287" s="9" t="s">
        <v>138</v>
      </c>
      <c r="G1287" s="9" t="s">
        <v>172</v>
      </c>
      <c r="H1287" s="9" t="str">
        <f>IF(G1287="","",VLOOKUP(G1287,Metadata!$J$2:$K$22,2,FALSE))</f>
        <v>Porto Metropolitan Area</v>
      </c>
      <c r="I1287" s="9" t="s">
        <v>138</v>
      </c>
      <c r="J1287" s="9" t="str">
        <f>IF(I1287="","",VLOOKUP(I1287,Metadata!$P$2:$Q$43,2,FALSE))</f>
        <v>Europe</v>
      </c>
      <c r="K1287" s="9" t="str">
        <f t="shared" si="0"/>
        <v>Portugal</v>
      </c>
      <c r="L1287" s="9" t="s">
        <v>172</v>
      </c>
      <c r="M1287" s="9" t="str">
        <f>IF(L1287="","",VLOOKUP(L1287,Metadata!$J$2:$K$22,2,FALSE))</f>
        <v>Porto Metropolitan Area</v>
      </c>
      <c r="N1287" s="9" t="s">
        <v>214</v>
      </c>
      <c r="O1287" s="9" t="s">
        <v>278</v>
      </c>
      <c r="P1287" s="9" t="s">
        <v>142</v>
      </c>
      <c r="Q1287" s="10" t="str">
        <f t="shared" si="1"/>
        <v>Full Office Job</v>
      </c>
      <c r="R1287" s="10">
        <v>6</v>
      </c>
      <c r="S1287" s="9" t="s">
        <v>332</v>
      </c>
      <c r="T1287" s="9" t="s">
        <v>137</v>
      </c>
      <c r="U1287" s="9" t="str">
        <f>IF(S1287&lt;&gt;"",S1287,IF(T1287&lt;&gt;"",VLOOKUP(T1287,Metadata!$S$2:$T$228,2,FALSE),""))</f>
        <v>UX/UI Designer</v>
      </c>
      <c r="V1287" s="9" t="s">
        <v>217</v>
      </c>
      <c r="W1287" s="9" t="s">
        <v>137</v>
      </c>
      <c r="X1287" s="9" t="s">
        <v>145</v>
      </c>
      <c r="Y1287" s="9" t="s">
        <v>137</v>
      </c>
      <c r="Z1287" s="9" t="s">
        <v>224</v>
      </c>
      <c r="AA1287" s="9" t="s">
        <v>137</v>
      </c>
      <c r="AB1287" s="9" t="s">
        <v>137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 t="s">
        <v>150</v>
      </c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 t="s">
        <v>150</v>
      </c>
      <c r="BZ1287" s="9" t="s">
        <v>137</v>
      </c>
      <c r="CA1287" s="10"/>
      <c r="CB1287" s="10" t="str">
        <f t="shared" si="5"/>
        <v/>
      </c>
      <c r="CC1287" s="10"/>
      <c r="CD1287" s="9" t="str">
        <f t="shared" si="2"/>
        <v/>
      </c>
      <c r="CE1287" s="9" t="s">
        <v>168</v>
      </c>
      <c r="CF1287" s="9" t="s">
        <v>188</v>
      </c>
      <c r="CG1287" s="9">
        <f>IF(CF1287="","",VLOOKUP(CF1287,Metadata!$D$2:$H$20,2,FALSE))</f>
        <v>17500</v>
      </c>
      <c r="CH1287" s="9">
        <f>IF(CF1287="","",VLOOKUP(CF1287,Metadata!$D$2:$H$20,4,FALSE))</f>
        <v>15000</v>
      </c>
      <c r="CI1287" s="9">
        <f>IF(CF1287="","",VLOOKUP(CF1287,Metadata!$D$2:$H$20,5,FALSE))</f>
        <v>20000</v>
      </c>
      <c r="CJ1287" s="9">
        <f t="shared" si="3"/>
        <v>17500</v>
      </c>
      <c r="CK1287" s="9" t="s">
        <v>221</v>
      </c>
      <c r="CL1287" s="10">
        <v>1</v>
      </c>
      <c r="CM1287" s="10">
        <v>3</v>
      </c>
      <c r="CN1287" s="10">
        <v>7</v>
      </c>
      <c r="CO1287" s="10">
        <v>7</v>
      </c>
      <c r="CP1287" s="10">
        <v>7</v>
      </c>
      <c r="CQ1287" s="10">
        <v>7</v>
      </c>
      <c r="CR1287" s="10">
        <v>6</v>
      </c>
      <c r="CS1287" s="10">
        <v>7</v>
      </c>
      <c r="CT1287" s="10">
        <v>6</v>
      </c>
      <c r="CU1287" s="10">
        <v>7</v>
      </c>
      <c r="CV1287" s="10">
        <v>4</v>
      </c>
      <c r="CW1287" s="10">
        <v>4</v>
      </c>
      <c r="CX1287" s="10">
        <v>7</v>
      </c>
      <c r="CY1287" s="10">
        <v>7</v>
      </c>
      <c r="CZ1287" s="10">
        <v>6</v>
      </c>
      <c r="DA1287" s="10">
        <v>6</v>
      </c>
      <c r="DB1287" s="10">
        <v>4</v>
      </c>
      <c r="DC1287" s="10">
        <v>7</v>
      </c>
      <c r="DD1287" s="10">
        <v>3</v>
      </c>
      <c r="DE1287" s="10">
        <v>7</v>
      </c>
      <c r="DF1287" s="10">
        <v>4</v>
      </c>
      <c r="DG1287" s="10">
        <v>7</v>
      </c>
      <c r="DH1287" s="10">
        <v>7</v>
      </c>
      <c r="DI1287" s="10">
        <v>7</v>
      </c>
      <c r="DJ1287" s="10">
        <v>7</v>
      </c>
      <c r="DK1287" s="10">
        <v>7</v>
      </c>
      <c r="DL1287" s="10">
        <v>5</v>
      </c>
      <c r="DM1287" s="9" t="s">
        <v>154</v>
      </c>
      <c r="DN1287" s="10">
        <v>1990</v>
      </c>
      <c r="DO1287" s="9">
        <f t="shared" si="4"/>
        <v>31</v>
      </c>
      <c r="DP1287" s="9" t="s">
        <v>155</v>
      </c>
      <c r="DQ1287" s="9" t="s">
        <v>227</v>
      </c>
      <c r="DR1287" s="9" t="s">
        <v>157</v>
      </c>
      <c r="DS1287" s="9" t="s">
        <v>137</v>
      </c>
      <c r="DT1287" s="9" t="s">
        <v>181</v>
      </c>
      <c r="DU1287" s="9" t="s">
        <v>223</v>
      </c>
      <c r="DV1287" s="9" t="str">
        <f>VLOOKUP(DU1287,Metadata!$B$2:$C$7,2,FALSE)</f>
        <v>3 - 6 years</v>
      </c>
    </row>
    <row r="1288" spans="1:126">
      <c r="A1288" s="13">
        <v>1287</v>
      </c>
      <c r="B1288" s="9" t="s">
        <v>135</v>
      </c>
      <c r="C1288" s="9" t="str">
        <f>VLOOKUP(B1288,Metadata!$M$2:$N$6,2,FALSE)</f>
        <v>Permanent Employee</v>
      </c>
      <c r="D1288" s="9" t="s">
        <v>159</v>
      </c>
      <c r="E1288" s="9" t="s">
        <v>137</v>
      </c>
      <c r="F1288" s="9" t="s">
        <v>138</v>
      </c>
      <c r="G1288" s="9" t="s">
        <v>140</v>
      </c>
      <c r="H1288" s="9" t="str">
        <f>IF(G1288="","",VLOOKUP(G1288,Metadata!$J$2:$K$22,2,FALSE))</f>
        <v>Lisbon Metropolitan Area</v>
      </c>
      <c r="I1288" s="9" t="s">
        <v>138</v>
      </c>
      <c r="J1288" s="9" t="str">
        <f>IF(I1288="","",VLOOKUP(I1288,Metadata!$P$2:$Q$43,2,FALSE))</f>
        <v>Europe</v>
      </c>
      <c r="K1288" s="9" t="str">
        <f t="shared" si="0"/>
        <v>Portugal</v>
      </c>
      <c r="L1288" s="9" t="s">
        <v>140</v>
      </c>
      <c r="M1288" s="9" t="str">
        <f>IF(L1288="","",VLOOKUP(L1288,Metadata!$J$2:$K$22,2,FALSE))</f>
        <v>Lisbon Metropolitan Area</v>
      </c>
      <c r="N1288" s="9" t="s">
        <v>141</v>
      </c>
      <c r="O1288" s="9" t="s">
        <v>137</v>
      </c>
      <c r="P1288" s="9" t="s">
        <v>142</v>
      </c>
      <c r="Q1288" s="10" t="str">
        <f t="shared" si="1"/>
        <v>Full Office Job</v>
      </c>
      <c r="R1288" s="10">
        <v>6</v>
      </c>
      <c r="S1288" s="9" t="s">
        <v>161</v>
      </c>
      <c r="T1288" s="9" t="s">
        <v>137</v>
      </c>
      <c r="U1288" s="9" t="str">
        <f>IF(S1288&lt;&gt;"",S1288,IF(T1288&lt;&gt;"",VLOOKUP(T1288,Metadata!$S$2:$T$228,2,FALSE),""))</f>
        <v>Full-Stack Developer</v>
      </c>
      <c r="V1288" s="9" t="s">
        <v>234</v>
      </c>
      <c r="W1288" s="9" t="s">
        <v>137</v>
      </c>
      <c r="X1288" s="9" t="s">
        <v>269</v>
      </c>
      <c r="Y1288" s="9" t="s">
        <v>137</v>
      </c>
      <c r="Z1288" s="9" t="s">
        <v>146</v>
      </c>
      <c r="AA1288" s="9" t="s">
        <v>137</v>
      </c>
      <c r="AB1288" s="9" t="s">
        <v>137</v>
      </c>
      <c r="AC1288" s="9"/>
      <c r="AD1288" s="9" t="s">
        <v>148</v>
      </c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 t="s">
        <v>150</v>
      </c>
      <c r="BZ1288" s="9" t="s">
        <v>137</v>
      </c>
      <c r="CA1288" s="10"/>
      <c r="CB1288" s="10" t="str">
        <f t="shared" si="5"/>
        <v/>
      </c>
      <c r="CC1288" s="10"/>
      <c r="CD1288" s="9" t="str">
        <f t="shared" si="2"/>
        <v/>
      </c>
      <c r="CE1288" s="9" t="s">
        <v>151</v>
      </c>
      <c r="CF1288" s="9" t="s">
        <v>188</v>
      </c>
      <c r="CG1288" s="9">
        <f>IF(CF1288="","",VLOOKUP(CF1288,Metadata!$D$2:$H$20,2,FALSE))</f>
        <v>17500</v>
      </c>
      <c r="CH1288" s="9">
        <f>IF(CF1288="","",VLOOKUP(CF1288,Metadata!$D$2:$H$20,4,FALSE))</f>
        <v>15000</v>
      </c>
      <c r="CI1288" s="9">
        <f>IF(CF1288="","",VLOOKUP(CF1288,Metadata!$D$2:$H$20,5,FALSE))</f>
        <v>20000</v>
      </c>
      <c r="CJ1288" s="9">
        <f t="shared" si="3"/>
        <v>17500</v>
      </c>
      <c r="CK1288" s="9" t="s">
        <v>153</v>
      </c>
      <c r="CL1288" s="10">
        <v>4</v>
      </c>
      <c r="CM1288" s="10">
        <v>3</v>
      </c>
      <c r="CN1288" s="10">
        <v>6</v>
      </c>
      <c r="CO1288" s="10">
        <v>6</v>
      </c>
      <c r="CP1288" s="10">
        <v>6</v>
      </c>
      <c r="CQ1288" s="10">
        <v>6</v>
      </c>
      <c r="CR1288" s="10">
        <v>5</v>
      </c>
      <c r="CS1288" s="10">
        <v>5</v>
      </c>
      <c r="CT1288" s="10">
        <v>6</v>
      </c>
      <c r="CU1288" s="10">
        <v>7</v>
      </c>
      <c r="CV1288" s="10">
        <v>5</v>
      </c>
      <c r="CW1288" s="10">
        <v>5</v>
      </c>
      <c r="CX1288" s="10">
        <v>6</v>
      </c>
      <c r="CY1288" s="10">
        <v>5</v>
      </c>
      <c r="CZ1288" s="10">
        <v>6</v>
      </c>
      <c r="DA1288" s="10">
        <v>4</v>
      </c>
      <c r="DB1288" s="10">
        <v>4</v>
      </c>
      <c r="DC1288" s="10">
        <v>6</v>
      </c>
      <c r="DD1288" s="10">
        <v>4</v>
      </c>
      <c r="DE1288" s="10">
        <v>6</v>
      </c>
      <c r="DF1288" s="10">
        <v>6</v>
      </c>
      <c r="DG1288" s="10">
        <v>4</v>
      </c>
      <c r="DH1288" s="10">
        <v>5</v>
      </c>
      <c r="DI1288" s="10">
        <v>6</v>
      </c>
      <c r="DJ1288" s="10">
        <v>6</v>
      </c>
      <c r="DK1288" s="10">
        <v>6</v>
      </c>
      <c r="DL1288" s="10">
        <v>4</v>
      </c>
      <c r="DM1288" s="9" t="s">
        <v>154</v>
      </c>
      <c r="DN1288" s="10">
        <v>1993</v>
      </c>
      <c r="DO1288" s="9">
        <f t="shared" si="4"/>
        <v>28</v>
      </c>
      <c r="DP1288" s="9" t="s">
        <v>155</v>
      </c>
      <c r="DQ1288" s="9" t="s">
        <v>227</v>
      </c>
      <c r="DR1288" s="9" t="s">
        <v>157</v>
      </c>
      <c r="DS1288" s="9" t="s">
        <v>137</v>
      </c>
      <c r="DT1288" s="9" t="s">
        <v>181</v>
      </c>
      <c r="DU1288" s="9" t="s">
        <v>223</v>
      </c>
      <c r="DV1288" s="9" t="str">
        <f>VLOOKUP(DU1288,Metadata!$B$2:$C$7,2,FALSE)</f>
        <v>3 - 6 years</v>
      </c>
    </row>
    <row r="1289" spans="1:126">
      <c r="A1289" s="13">
        <v>1288</v>
      </c>
      <c r="B1289" s="9" t="s">
        <v>135</v>
      </c>
      <c r="C1289" s="9" t="str">
        <f>VLOOKUP(B1289,Metadata!$M$2:$N$6,2,FALSE)</f>
        <v>Permanent Employee</v>
      </c>
      <c r="D1289" s="9" t="s">
        <v>136</v>
      </c>
      <c r="E1289" s="9" t="s">
        <v>137</v>
      </c>
      <c r="F1289" s="9" t="s">
        <v>138</v>
      </c>
      <c r="G1289" s="9" t="s">
        <v>140</v>
      </c>
      <c r="H1289" s="9" t="str">
        <f>IF(G1289="","",VLOOKUP(G1289,Metadata!$J$2:$K$22,2,FALSE))</f>
        <v>Lisbon Metropolitan Area</v>
      </c>
      <c r="I1289" s="9" t="s">
        <v>138</v>
      </c>
      <c r="J1289" s="9" t="str">
        <f>IF(I1289="","",VLOOKUP(I1289,Metadata!$P$2:$Q$43,2,FALSE))</f>
        <v>Europe</v>
      </c>
      <c r="K1289" s="9" t="str">
        <f t="shared" si="0"/>
        <v>Portugal</v>
      </c>
      <c r="L1289" s="9" t="s">
        <v>140</v>
      </c>
      <c r="M1289" s="9" t="str">
        <f>IF(L1289="","",VLOOKUP(L1289,Metadata!$J$2:$K$22,2,FALSE))</f>
        <v>Lisbon Metropolitan Area</v>
      </c>
      <c r="N1289" s="9" t="s">
        <v>141</v>
      </c>
      <c r="O1289" s="9" t="s">
        <v>137</v>
      </c>
      <c r="P1289" s="9" t="s">
        <v>142</v>
      </c>
      <c r="Q1289" s="10" t="str">
        <f t="shared" si="1"/>
        <v>Full Office Job</v>
      </c>
      <c r="R1289" s="10">
        <v>5</v>
      </c>
      <c r="S1289" s="9" t="s">
        <v>143</v>
      </c>
      <c r="T1289" s="9" t="s">
        <v>137</v>
      </c>
      <c r="U1289" s="9" t="str">
        <f>IF(S1289&lt;&gt;"",S1289,IF(T1289&lt;&gt;"",VLOOKUP(T1289,Metadata!$S$2:$T$228,2,FALSE),""))</f>
        <v>Technical Team Leader</v>
      </c>
      <c r="V1289" s="9" t="s">
        <v>137</v>
      </c>
      <c r="W1289" s="9" t="s">
        <v>137</v>
      </c>
      <c r="X1289" s="9" t="s">
        <v>145</v>
      </c>
      <c r="Y1289" s="9" t="s">
        <v>137</v>
      </c>
      <c r="Z1289" s="9" t="s">
        <v>218</v>
      </c>
      <c r="AA1289" s="9" t="s">
        <v>137</v>
      </c>
      <c r="AB1289" s="9" t="s">
        <v>137</v>
      </c>
      <c r="AC1289" s="9"/>
      <c r="AD1289" s="9"/>
      <c r="AE1289" s="9" t="s">
        <v>194</v>
      </c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198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10"/>
      <c r="CB1289" s="10" t="str">
        <f t="shared" si="5"/>
        <v/>
      </c>
      <c r="CC1289" s="10"/>
      <c r="CD1289" s="9" t="str">
        <f t="shared" si="2"/>
        <v/>
      </c>
      <c r="CE1289" s="9" t="s">
        <v>232</v>
      </c>
      <c r="CF1289" s="9" t="s">
        <v>254</v>
      </c>
      <c r="CG1289" s="9">
        <f>IF(CF1289="","",VLOOKUP(CF1289,Metadata!$D$2:$H$20,2,FALSE))</f>
        <v>37500</v>
      </c>
      <c r="CH1289" s="9">
        <f>IF(CF1289="","",VLOOKUP(CF1289,Metadata!$D$2:$H$20,4,FALSE))</f>
        <v>35000</v>
      </c>
      <c r="CI1289" s="9">
        <f>IF(CF1289="","",VLOOKUP(CF1289,Metadata!$D$2:$H$20,5,FALSE))</f>
        <v>40000</v>
      </c>
      <c r="CJ1289" s="9">
        <f t="shared" si="3"/>
        <v>37500</v>
      </c>
      <c r="CK1289" s="9" t="s">
        <v>189</v>
      </c>
      <c r="CL1289" s="10">
        <v>5</v>
      </c>
      <c r="CM1289" s="10">
        <v>3</v>
      </c>
      <c r="CN1289" s="10">
        <v>6</v>
      </c>
      <c r="CO1289" s="10">
        <v>6</v>
      </c>
      <c r="CP1289" s="10">
        <v>4</v>
      </c>
      <c r="CQ1289" s="10">
        <v>5</v>
      </c>
      <c r="CR1289" s="10">
        <v>5</v>
      </c>
      <c r="CS1289" s="10">
        <v>6</v>
      </c>
      <c r="CT1289" s="10">
        <v>6</v>
      </c>
      <c r="CU1289" s="10">
        <v>5</v>
      </c>
      <c r="CV1289" s="10">
        <v>4</v>
      </c>
      <c r="CW1289" s="10">
        <v>4</v>
      </c>
      <c r="CX1289" s="10">
        <v>5</v>
      </c>
      <c r="CY1289" s="10">
        <v>5</v>
      </c>
      <c r="CZ1289" s="10">
        <v>5</v>
      </c>
      <c r="DA1289" s="10">
        <v>5</v>
      </c>
      <c r="DB1289" s="10">
        <v>5</v>
      </c>
      <c r="DC1289" s="10">
        <v>5</v>
      </c>
      <c r="DD1289" s="10">
        <v>5</v>
      </c>
      <c r="DE1289" s="10">
        <v>6</v>
      </c>
      <c r="DF1289" s="10">
        <v>5</v>
      </c>
      <c r="DG1289" s="10">
        <v>6</v>
      </c>
      <c r="DH1289" s="10">
        <v>5</v>
      </c>
      <c r="DI1289" s="10">
        <v>5</v>
      </c>
      <c r="DJ1289" s="10">
        <v>5</v>
      </c>
      <c r="DK1289" s="10">
        <v>5</v>
      </c>
      <c r="DL1289" s="10">
        <v>5</v>
      </c>
      <c r="DM1289" s="9" t="s">
        <v>154</v>
      </c>
      <c r="DN1289" s="10">
        <v>1989</v>
      </c>
      <c r="DO1289" s="9">
        <f t="shared" si="4"/>
        <v>32</v>
      </c>
      <c r="DP1289" s="9" t="s">
        <v>155</v>
      </c>
      <c r="DQ1289" s="9" t="s">
        <v>202</v>
      </c>
      <c r="DR1289" s="9" t="s">
        <v>157</v>
      </c>
      <c r="DS1289" s="9" t="s">
        <v>137</v>
      </c>
      <c r="DT1289" s="9" t="s">
        <v>181</v>
      </c>
      <c r="DU1289" s="9" t="s">
        <v>203</v>
      </c>
      <c r="DV1289" s="9" t="str">
        <f>VLOOKUP(DU1289,Metadata!$B$2:$C$7,2,FALSE)</f>
        <v>6+ years</v>
      </c>
    </row>
    <row r="1290" spans="1:126">
      <c r="A1290" s="13">
        <v>1289</v>
      </c>
      <c r="B1290" s="9" t="s">
        <v>135</v>
      </c>
      <c r="C1290" s="9" t="str">
        <f>VLOOKUP(B1290,Metadata!$M$2:$N$6,2,FALSE)</f>
        <v>Permanent Employee</v>
      </c>
      <c r="D1290" s="9" t="s">
        <v>159</v>
      </c>
      <c r="E1290" s="9" t="s">
        <v>137</v>
      </c>
      <c r="F1290" s="9" t="s">
        <v>138</v>
      </c>
      <c r="G1290" s="9" t="s">
        <v>172</v>
      </c>
      <c r="H1290" s="9" t="str">
        <f>IF(G1290="","",VLOOKUP(G1290,Metadata!$J$2:$K$22,2,FALSE))</f>
        <v>Porto Metropolitan Area</v>
      </c>
      <c r="I1290" s="9" t="s">
        <v>138</v>
      </c>
      <c r="J1290" s="9" t="str">
        <f>IF(I1290="","",VLOOKUP(I1290,Metadata!$P$2:$Q$43,2,FALSE))</f>
        <v>Europe</v>
      </c>
      <c r="K1290" s="9" t="str">
        <f t="shared" si="0"/>
        <v>Portugal</v>
      </c>
      <c r="L1290" s="9" t="s">
        <v>172</v>
      </c>
      <c r="M1290" s="9" t="str">
        <f>IF(L1290="","",VLOOKUP(L1290,Metadata!$J$2:$K$22,2,FALSE))</f>
        <v>Porto Metropolitan Area</v>
      </c>
      <c r="N1290" s="9" t="s">
        <v>141</v>
      </c>
      <c r="O1290" s="9" t="s">
        <v>137</v>
      </c>
      <c r="P1290" s="9" t="s">
        <v>191</v>
      </c>
      <c r="Q1290" s="10" t="str">
        <f t="shared" si="1"/>
        <v>Remote Job (full or flexible)</v>
      </c>
      <c r="R1290" s="10">
        <v>7</v>
      </c>
      <c r="S1290" s="9" t="s">
        <v>161</v>
      </c>
      <c r="T1290" s="9" t="s">
        <v>137</v>
      </c>
      <c r="U1290" s="9" t="str">
        <f>IF(S1290&lt;&gt;"",S1290,IF(T1290&lt;&gt;"",VLOOKUP(T1290,Metadata!$S$2:$T$228,2,FALSE),""))</f>
        <v>Full-Stack Developer</v>
      </c>
      <c r="V1290" s="9" t="s">
        <v>276</v>
      </c>
      <c r="W1290" s="9" t="s">
        <v>137</v>
      </c>
      <c r="X1290" s="9" t="s">
        <v>175</v>
      </c>
      <c r="Y1290" s="9" t="s">
        <v>137</v>
      </c>
      <c r="Z1290" s="9" t="s">
        <v>146</v>
      </c>
      <c r="AA1290" s="9" t="s">
        <v>165</v>
      </c>
      <c r="AB1290" s="9" t="s">
        <v>137</v>
      </c>
      <c r="AC1290" s="9"/>
      <c r="AD1290" s="9" t="s">
        <v>148</v>
      </c>
      <c r="AE1290" s="9"/>
      <c r="AF1290" s="9"/>
      <c r="AG1290" s="9"/>
      <c r="AH1290" s="9"/>
      <c r="AI1290" s="9"/>
      <c r="AJ1290" s="9" t="s">
        <v>185</v>
      </c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 t="s">
        <v>178</v>
      </c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 t="s">
        <v>199</v>
      </c>
      <c r="BM1290" s="9"/>
      <c r="BN1290" s="9" t="s">
        <v>186</v>
      </c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10"/>
      <c r="CB1290" s="10" t="str">
        <f t="shared" si="5"/>
        <v/>
      </c>
      <c r="CC1290" s="10"/>
      <c r="CD1290" s="9" t="str">
        <f t="shared" si="2"/>
        <v/>
      </c>
      <c r="CE1290" s="9" t="s">
        <v>232</v>
      </c>
      <c r="CF1290" s="9" t="s">
        <v>220</v>
      </c>
      <c r="CG1290" s="9">
        <f>IF(CF1290="","",VLOOKUP(CF1290,Metadata!$D$2:$H$20,2,FALSE))</f>
        <v>27500</v>
      </c>
      <c r="CH1290" s="9">
        <f>IF(CF1290="","",VLOOKUP(CF1290,Metadata!$D$2:$H$20,4,FALSE))</f>
        <v>25000</v>
      </c>
      <c r="CI1290" s="9">
        <f>IF(CF1290="","",VLOOKUP(CF1290,Metadata!$D$2:$H$20,5,FALSE))</f>
        <v>30000</v>
      </c>
      <c r="CJ1290" s="9">
        <f t="shared" si="3"/>
        <v>27500</v>
      </c>
      <c r="CK1290" s="9" t="s">
        <v>189</v>
      </c>
      <c r="CL1290" s="10">
        <v>4</v>
      </c>
      <c r="CM1290" s="10">
        <v>2</v>
      </c>
      <c r="CN1290" s="10">
        <v>7</v>
      </c>
      <c r="CO1290" s="10">
        <v>7</v>
      </c>
      <c r="CP1290" s="10">
        <v>7</v>
      </c>
      <c r="CQ1290" s="10">
        <v>7</v>
      </c>
      <c r="CR1290" s="10">
        <v>7</v>
      </c>
      <c r="CS1290" s="10">
        <v>7</v>
      </c>
      <c r="CT1290" s="10">
        <v>7</v>
      </c>
      <c r="CU1290" s="10">
        <v>7</v>
      </c>
      <c r="CV1290" s="10">
        <v>7</v>
      </c>
      <c r="CW1290" s="10">
        <v>4</v>
      </c>
      <c r="CX1290" s="10">
        <v>7</v>
      </c>
      <c r="CY1290" s="10">
        <v>7</v>
      </c>
      <c r="CZ1290" s="10">
        <v>7</v>
      </c>
      <c r="DA1290" s="10">
        <v>5</v>
      </c>
      <c r="DB1290" s="10">
        <v>5</v>
      </c>
      <c r="DC1290" s="10">
        <v>7</v>
      </c>
      <c r="DD1290" s="10">
        <v>4</v>
      </c>
      <c r="DE1290" s="10">
        <v>7</v>
      </c>
      <c r="DF1290" s="10">
        <v>7</v>
      </c>
      <c r="DG1290" s="10">
        <v>7</v>
      </c>
      <c r="DH1290" s="10">
        <v>7</v>
      </c>
      <c r="DI1290" s="10">
        <v>7</v>
      </c>
      <c r="DJ1290" s="10">
        <v>7</v>
      </c>
      <c r="DK1290" s="10">
        <v>7</v>
      </c>
      <c r="DL1290" s="10">
        <v>7</v>
      </c>
      <c r="DM1290" s="9" t="s">
        <v>154</v>
      </c>
      <c r="DN1290" s="10">
        <v>1992</v>
      </c>
      <c r="DO1290" s="9">
        <f t="shared" si="4"/>
        <v>29</v>
      </c>
      <c r="DP1290" s="9" t="s">
        <v>155</v>
      </c>
      <c r="DQ1290" s="9" t="s">
        <v>202</v>
      </c>
      <c r="DR1290" s="9" t="s">
        <v>157</v>
      </c>
      <c r="DS1290" s="9" t="s">
        <v>137</v>
      </c>
      <c r="DT1290" s="9" t="s">
        <v>181</v>
      </c>
      <c r="DU1290" s="9" t="s">
        <v>223</v>
      </c>
      <c r="DV1290" s="9" t="str">
        <f>VLOOKUP(DU1290,Metadata!$B$2:$C$7,2,FALSE)</f>
        <v>3 - 6 years</v>
      </c>
    </row>
    <row r="1291" spans="1:126">
      <c r="A1291" s="13">
        <v>1290</v>
      </c>
      <c r="B1291" s="9" t="s">
        <v>135</v>
      </c>
      <c r="C1291" s="9" t="str">
        <f>VLOOKUP(B1291,Metadata!$M$2:$N$6,2,FALSE)</f>
        <v>Permanent Employee</v>
      </c>
      <c r="D1291" s="9" t="s">
        <v>136</v>
      </c>
      <c r="E1291" s="9" t="s">
        <v>137</v>
      </c>
      <c r="F1291" s="9" t="s">
        <v>138</v>
      </c>
      <c r="G1291" s="9" t="s">
        <v>263</v>
      </c>
      <c r="H1291" s="9" t="str">
        <f>IF(G1291="","",VLOOKUP(G1291,Metadata!$J$2:$K$22,2,FALSE))</f>
        <v>North</v>
      </c>
      <c r="I1291" s="9" t="s">
        <v>138</v>
      </c>
      <c r="J1291" s="9" t="str">
        <f>IF(I1291="","",VLOOKUP(I1291,Metadata!$P$2:$Q$43,2,FALSE))</f>
        <v>Europe</v>
      </c>
      <c r="K1291" s="9" t="str">
        <f t="shared" si="0"/>
        <v>Portugal</v>
      </c>
      <c r="L1291" s="9" t="s">
        <v>263</v>
      </c>
      <c r="M1291" s="9" t="str">
        <f>IF(L1291="","",VLOOKUP(L1291,Metadata!$J$2:$K$22,2,FALSE))</f>
        <v>North</v>
      </c>
      <c r="N1291" s="9" t="s">
        <v>205</v>
      </c>
      <c r="O1291" s="9" t="s">
        <v>137</v>
      </c>
      <c r="P1291" s="9" t="s">
        <v>137</v>
      </c>
      <c r="Q1291" s="10" t="str">
        <f t="shared" si="1"/>
        <v>Full Office Job</v>
      </c>
      <c r="R1291" s="10">
        <v>6</v>
      </c>
      <c r="S1291" s="9" t="s">
        <v>161</v>
      </c>
      <c r="T1291" s="9" t="s">
        <v>137</v>
      </c>
      <c r="U1291" s="9" t="str">
        <f>IF(S1291&lt;&gt;"",S1291,IF(T1291&lt;&gt;"",VLOOKUP(T1291,Metadata!$S$2:$T$228,2,FALSE),""))</f>
        <v>Full-Stack Developer</v>
      </c>
      <c r="V1291" s="9" t="s">
        <v>276</v>
      </c>
      <c r="W1291" s="9" t="s">
        <v>137</v>
      </c>
      <c r="X1291" s="9" t="s">
        <v>163</v>
      </c>
      <c r="Y1291" s="9" t="s">
        <v>137</v>
      </c>
      <c r="Z1291" s="9" t="s">
        <v>193</v>
      </c>
      <c r="AA1291" s="9" t="s">
        <v>165</v>
      </c>
      <c r="AB1291" s="9" t="s">
        <v>253</v>
      </c>
      <c r="AC1291" s="9" t="s">
        <v>147</v>
      </c>
      <c r="AD1291" s="9"/>
      <c r="AE1291" s="9" t="s">
        <v>194</v>
      </c>
      <c r="AF1291" s="9"/>
      <c r="AG1291" s="9"/>
      <c r="AH1291" s="9"/>
      <c r="AI1291" s="9"/>
      <c r="AJ1291" s="9" t="s">
        <v>185</v>
      </c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 t="s">
        <v>178</v>
      </c>
      <c r="BB1291" s="9"/>
      <c r="BC1291" s="9"/>
      <c r="BD1291" s="9"/>
      <c r="BE1291" s="9"/>
      <c r="BF1291" s="9"/>
      <c r="BG1291" s="9"/>
      <c r="BH1291" s="9"/>
      <c r="BI1291" s="9"/>
      <c r="BJ1291" s="9" t="s">
        <v>167</v>
      </c>
      <c r="BK1291" s="9" t="s">
        <v>198</v>
      </c>
      <c r="BL1291" s="9" t="s">
        <v>199</v>
      </c>
      <c r="BM1291" s="9"/>
      <c r="BN1291" s="9" t="s">
        <v>186</v>
      </c>
      <c r="BO1291" s="9"/>
      <c r="BP1291" s="9"/>
      <c r="BQ1291" s="9"/>
      <c r="BR1291" s="9" t="s">
        <v>247</v>
      </c>
      <c r="BS1291" s="9"/>
      <c r="BT1291" s="9"/>
      <c r="BU1291" s="9"/>
      <c r="BV1291" s="9"/>
      <c r="BW1291" s="9"/>
      <c r="BX1291" s="9"/>
      <c r="BY1291" s="9"/>
      <c r="BZ1291" s="9"/>
      <c r="CA1291" s="10"/>
      <c r="CB1291" s="10" t="str">
        <f t="shared" si="5"/>
        <v/>
      </c>
      <c r="CC1291" s="10"/>
      <c r="CD1291" s="9" t="str">
        <f t="shared" si="2"/>
        <v/>
      </c>
      <c r="CE1291" s="9" t="s">
        <v>151</v>
      </c>
      <c r="CF1291" s="9" t="s">
        <v>188</v>
      </c>
      <c r="CG1291" s="9">
        <f>IF(CF1291="","",VLOOKUP(CF1291,Metadata!$D$2:$H$20,2,FALSE))</f>
        <v>17500</v>
      </c>
      <c r="CH1291" s="9">
        <f>IF(CF1291="","",VLOOKUP(CF1291,Metadata!$D$2:$H$20,4,FALSE))</f>
        <v>15000</v>
      </c>
      <c r="CI1291" s="9">
        <f>IF(CF1291="","",VLOOKUP(CF1291,Metadata!$D$2:$H$20,5,FALSE))</f>
        <v>20000</v>
      </c>
      <c r="CJ1291" s="9">
        <f t="shared" si="3"/>
        <v>17500</v>
      </c>
      <c r="CK1291" s="9" t="s">
        <v>153</v>
      </c>
      <c r="CL1291" s="10">
        <v>3</v>
      </c>
      <c r="CM1291" s="10">
        <v>3</v>
      </c>
      <c r="CN1291" s="10">
        <v>7</v>
      </c>
      <c r="CO1291" s="10">
        <v>4</v>
      </c>
      <c r="CP1291" s="10">
        <v>7</v>
      </c>
      <c r="CQ1291" s="10">
        <v>7</v>
      </c>
      <c r="CR1291" s="10">
        <v>6</v>
      </c>
      <c r="CS1291" s="10">
        <v>6</v>
      </c>
      <c r="CT1291" s="10">
        <v>6</v>
      </c>
      <c r="CU1291" s="10">
        <v>6</v>
      </c>
      <c r="CV1291" s="10">
        <v>6</v>
      </c>
      <c r="CW1291" s="10">
        <v>6</v>
      </c>
      <c r="CX1291" s="10">
        <v>6</v>
      </c>
      <c r="CY1291" s="10">
        <v>6</v>
      </c>
      <c r="CZ1291" s="10">
        <v>6</v>
      </c>
      <c r="DA1291" s="10">
        <v>6</v>
      </c>
      <c r="DB1291" s="10">
        <v>6</v>
      </c>
      <c r="DC1291" s="10">
        <v>7</v>
      </c>
      <c r="DD1291" s="10">
        <v>7</v>
      </c>
      <c r="DE1291" s="10">
        <v>6</v>
      </c>
      <c r="DF1291" s="10">
        <v>4</v>
      </c>
      <c r="DG1291" s="10">
        <v>6</v>
      </c>
      <c r="DH1291" s="10">
        <v>6</v>
      </c>
      <c r="DI1291" s="10">
        <v>6</v>
      </c>
      <c r="DJ1291" s="10">
        <v>6</v>
      </c>
      <c r="DK1291" s="10">
        <v>6</v>
      </c>
      <c r="DL1291" s="10">
        <v>6</v>
      </c>
      <c r="DM1291" s="9" t="s">
        <v>154</v>
      </c>
      <c r="DN1291" s="10">
        <v>1993</v>
      </c>
      <c r="DO1291" s="9">
        <f t="shared" si="4"/>
        <v>28</v>
      </c>
      <c r="DP1291" s="9" t="s">
        <v>155</v>
      </c>
      <c r="DQ1291" s="9" t="s">
        <v>202</v>
      </c>
      <c r="DR1291" s="9" t="s">
        <v>157</v>
      </c>
      <c r="DS1291" s="9" t="s">
        <v>137</v>
      </c>
      <c r="DT1291" s="9" t="s">
        <v>181</v>
      </c>
      <c r="DU1291" s="9" t="s">
        <v>223</v>
      </c>
      <c r="DV1291" s="9" t="str">
        <f>VLOOKUP(DU1291,Metadata!$B$2:$C$7,2,FALSE)</f>
        <v>3 - 6 years</v>
      </c>
    </row>
    <row r="1292" spans="1:126">
      <c r="A1292" s="13">
        <v>1291</v>
      </c>
      <c r="B1292" s="9" t="s">
        <v>135</v>
      </c>
      <c r="C1292" s="9" t="str">
        <f>VLOOKUP(B1292,Metadata!$M$2:$N$6,2,FALSE)</f>
        <v>Permanent Employee</v>
      </c>
      <c r="D1292" s="9" t="s">
        <v>159</v>
      </c>
      <c r="E1292" s="9" t="s">
        <v>137</v>
      </c>
      <c r="F1292" s="9" t="s">
        <v>138</v>
      </c>
      <c r="G1292" s="9" t="s">
        <v>172</v>
      </c>
      <c r="H1292" s="9" t="str">
        <f>IF(G1292="","",VLOOKUP(G1292,Metadata!$J$2:$K$22,2,FALSE))</f>
        <v>Porto Metropolitan Area</v>
      </c>
      <c r="I1292" s="9" t="s">
        <v>138</v>
      </c>
      <c r="J1292" s="9" t="str">
        <f>IF(I1292="","",VLOOKUP(I1292,Metadata!$P$2:$Q$43,2,FALSE))</f>
        <v>Europe</v>
      </c>
      <c r="K1292" s="9" t="str">
        <f t="shared" si="0"/>
        <v>Portugal</v>
      </c>
      <c r="L1292" s="9" t="s">
        <v>172</v>
      </c>
      <c r="M1292" s="9" t="str">
        <f>IF(L1292="","",VLOOKUP(L1292,Metadata!$J$2:$K$22,2,FALSE))</f>
        <v>Porto Metropolitan Area</v>
      </c>
      <c r="N1292" s="9" t="s">
        <v>205</v>
      </c>
      <c r="O1292" s="9" t="s">
        <v>137</v>
      </c>
      <c r="P1292" s="9" t="s">
        <v>137</v>
      </c>
      <c r="Q1292" s="10" t="str">
        <f t="shared" si="1"/>
        <v>Full Office Job</v>
      </c>
      <c r="R1292" s="10">
        <v>3</v>
      </c>
      <c r="S1292" s="9" t="s">
        <v>192</v>
      </c>
      <c r="T1292" s="9" t="s">
        <v>137</v>
      </c>
      <c r="U1292" s="9" t="str">
        <f>IF(S1292&lt;&gt;"",S1292,IF(T1292&lt;&gt;"",VLOOKUP(T1292,Metadata!$S$2:$T$228,2,FALSE),""))</f>
        <v>Back-End Developer</v>
      </c>
      <c r="V1292" s="9" t="s">
        <v>268</v>
      </c>
      <c r="W1292" s="9" t="s">
        <v>137</v>
      </c>
      <c r="X1292" s="9" t="s">
        <v>208</v>
      </c>
      <c r="Y1292" s="9" t="s">
        <v>137</v>
      </c>
      <c r="Z1292" s="9" t="s">
        <v>146</v>
      </c>
      <c r="AA1292" s="9" t="s">
        <v>137</v>
      </c>
      <c r="AB1292" s="9" t="s">
        <v>137</v>
      </c>
      <c r="AC1292" s="9"/>
      <c r="AD1292" s="9" t="s">
        <v>148</v>
      </c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 t="s">
        <v>219</v>
      </c>
      <c r="BR1292" s="9"/>
      <c r="BS1292" s="9"/>
      <c r="BT1292" s="9"/>
      <c r="BU1292" s="9"/>
      <c r="BV1292" s="9"/>
      <c r="BW1292" s="9"/>
      <c r="BX1292" s="9"/>
      <c r="BY1292" s="9"/>
      <c r="BZ1292" s="9"/>
      <c r="CA1292" s="10"/>
      <c r="CB1292" s="10" t="str">
        <f t="shared" si="5"/>
        <v/>
      </c>
      <c r="CC1292" s="10"/>
      <c r="CD1292" s="9" t="str">
        <f t="shared" si="2"/>
        <v/>
      </c>
      <c r="CE1292" s="9" t="s">
        <v>151</v>
      </c>
      <c r="CF1292" s="9" t="s">
        <v>254</v>
      </c>
      <c r="CG1292" s="9">
        <f>IF(CF1292="","",VLOOKUP(CF1292,Metadata!$D$2:$H$20,2,FALSE))</f>
        <v>37500</v>
      </c>
      <c r="CH1292" s="9">
        <f>IF(CF1292="","",VLOOKUP(CF1292,Metadata!$D$2:$H$20,4,FALSE))</f>
        <v>35000</v>
      </c>
      <c r="CI1292" s="9">
        <f>IF(CF1292="","",VLOOKUP(CF1292,Metadata!$D$2:$H$20,5,FALSE))</f>
        <v>40000</v>
      </c>
      <c r="CJ1292" s="9">
        <f t="shared" si="3"/>
        <v>37500</v>
      </c>
      <c r="CK1292" s="9" t="s">
        <v>221</v>
      </c>
      <c r="CL1292" s="10">
        <v>5</v>
      </c>
      <c r="CM1292" s="10">
        <v>2</v>
      </c>
      <c r="CN1292" s="10">
        <v>5</v>
      </c>
      <c r="CO1292" s="10">
        <v>7</v>
      </c>
      <c r="CP1292" s="10">
        <v>3</v>
      </c>
      <c r="CQ1292" s="10">
        <v>6</v>
      </c>
      <c r="CR1292" s="10">
        <v>3</v>
      </c>
      <c r="CS1292" s="10">
        <v>5</v>
      </c>
      <c r="CT1292" s="10">
        <v>7</v>
      </c>
      <c r="CU1292" s="10">
        <v>7</v>
      </c>
      <c r="CV1292" s="10">
        <v>5</v>
      </c>
      <c r="CW1292" s="10">
        <v>5</v>
      </c>
      <c r="CX1292" s="10">
        <v>6</v>
      </c>
      <c r="CY1292" s="10">
        <v>5</v>
      </c>
      <c r="CZ1292" s="10">
        <v>7</v>
      </c>
      <c r="DA1292" s="10">
        <v>5</v>
      </c>
      <c r="DB1292" s="10">
        <v>3</v>
      </c>
      <c r="DC1292" s="10">
        <v>7</v>
      </c>
      <c r="DD1292" s="10">
        <v>4</v>
      </c>
      <c r="DE1292" s="10">
        <v>5</v>
      </c>
      <c r="DF1292" s="10">
        <v>5</v>
      </c>
      <c r="DG1292" s="10">
        <v>7</v>
      </c>
      <c r="DH1292" s="10">
        <v>7</v>
      </c>
      <c r="DI1292" s="10">
        <v>6</v>
      </c>
      <c r="DJ1292" s="10">
        <v>5</v>
      </c>
      <c r="DK1292" s="10">
        <v>4</v>
      </c>
      <c r="DL1292" s="10">
        <v>4</v>
      </c>
      <c r="DM1292" s="9" t="s">
        <v>154</v>
      </c>
      <c r="DN1292" s="10">
        <v>1988</v>
      </c>
      <c r="DO1292" s="9">
        <f t="shared" si="4"/>
        <v>33</v>
      </c>
      <c r="DP1292" s="9" t="s">
        <v>155</v>
      </c>
      <c r="DQ1292" s="9" t="s">
        <v>202</v>
      </c>
      <c r="DR1292" s="9" t="s">
        <v>157</v>
      </c>
      <c r="DS1292" s="9" t="s">
        <v>137</v>
      </c>
      <c r="DT1292" s="9" t="s">
        <v>181</v>
      </c>
      <c r="DU1292" s="9" t="s">
        <v>203</v>
      </c>
      <c r="DV1292" s="9" t="str">
        <f>VLOOKUP(DU1292,Metadata!$B$2:$C$7,2,FALSE)</f>
        <v>6+ years</v>
      </c>
    </row>
    <row r="1293" spans="1:126">
      <c r="A1293" s="13">
        <v>1292</v>
      </c>
      <c r="B1293" s="9" t="s">
        <v>135</v>
      </c>
      <c r="C1293" s="9" t="str">
        <f>VLOOKUP(B1293,Metadata!$M$2:$N$6,2,FALSE)</f>
        <v>Permanent Employee</v>
      </c>
      <c r="D1293" s="9" t="s">
        <v>159</v>
      </c>
      <c r="E1293" s="9" t="s">
        <v>137</v>
      </c>
      <c r="F1293" s="9" t="s">
        <v>138</v>
      </c>
      <c r="G1293" s="9" t="s">
        <v>172</v>
      </c>
      <c r="H1293" s="9" t="str">
        <f>IF(G1293="","",VLOOKUP(G1293,Metadata!$J$2:$K$22,2,FALSE))</f>
        <v>Porto Metropolitan Area</v>
      </c>
      <c r="I1293" s="9" t="s">
        <v>300</v>
      </c>
      <c r="J1293" s="9" t="str">
        <f>IF(I1293="","",VLOOKUP(I1293,Metadata!$P$2:$Q$43,2,FALSE))</f>
        <v>Europe</v>
      </c>
      <c r="K1293" s="9" t="str">
        <f t="shared" si="0"/>
        <v>International</v>
      </c>
      <c r="L1293" s="9" t="s">
        <v>137</v>
      </c>
      <c r="M1293" s="9" t="str">
        <f>IF(L1293="","",VLOOKUP(L1293,Metadata!$J$2:$K$22,2,FALSE))</f>
        <v/>
      </c>
      <c r="N1293" s="9" t="s">
        <v>214</v>
      </c>
      <c r="O1293" s="9" t="s">
        <v>136</v>
      </c>
      <c r="P1293" s="9" t="s">
        <v>142</v>
      </c>
      <c r="Q1293" s="10" t="str">
        <f t="shared" si="1"/>
        <v>Full Office Job</v>
      </c>
      <c r="R1293" s="10">
        <v>6</v>
      </c>
      <c r="S1293" s="9" t="s">
        <v>290</v>
      </c>
      <c r="T1293" s="9" t="s">
        <v>137</v>
      </c>
      <c r="U1293" s="9" t="str">
        <f>IF(S1293&lt;&gt;"",S1293,IF(T1293&lt;&gt;"",VLOOKUP(T1293,Metadata!$S$2:$T$228,2,FALSE),""))</f>
        <v>Quality Assurance/Testing</v>
      </c>
      <c r="V1293" s="9" t="s">
        <v>217</v>
      </c>
      <c r="W1293" s="9" t="s">
        <v>137</v>
      </c>
      <c r="X1293" s="9" t="s">
        <v>137</v>
      </c>
      <c r="Y1293" s="9" t="s">
        <v>601</v>
      </c>
      <c r="Z1293" s="9" t="s">
        <v>146</v>
      </c>
      <c r="AA1293" s="9" t="s">
        <v>165</v>
      </c>
      <c r="AB1293" s="9" t="s">
        <v>137</v>
      </c>
      <c r="AC1293" s="9"/>
      <c r="AD1293" s="9" t="s">
        <v>148</v>
      </c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 t="s">
        <v>602</v>
      </c>
      <c r="CA1293" s="10"/>
      <c r="CB1293" s="10" t="str">
        <f t="shared" si="5"/>
        <v/>
      </c>
      <c r="CC1293" s="10"/>
      <c r="CD1293" s="9" t="str">
        <f t="shared" si="2"/>
        <v/>
      </c>
      <c r="CE1293" s="9" t="s">
        <v>232</v>
      </c>
      <c r="CF1293" s="9" t="s">
        <v>152</v>
      </c>
      <c r="CG1293" s="9">
        <f>IF(CF1293="","",VLOOKUP(CF1293,Metadata!$D$2:$H$20,2,FALSE))</f>
        <v>32500</v>
      </c>
      <c r="CH1293" s="9">
        <f>IF(CF1293="","",VLOOKUP(CF1293,Metadata!$D$2:$H$20,4,FALSE))</f>
        <v>30000</v>
      </c>
      <c r="CI1293" s="9">
        <f>IF(CF1293="","",VLOOKUP(CF1293,Metadata!$D$2:$H$20,5,FALSE))</f>
        <v>35000</v>
      </c>
      <c r="CJ1293" s="9">
        <f t="shared" si="3"/>
        <v>32500</v>
      </c>
      <c r="CK1293" s="9" t="s">
        <v>221</v>
      </c>
      <c r="CL1293" s="10">
        <v>6</v>
      </c>
      <c r="CM1293" s="10">
        <v>1</v>
      </c>
      <c r="CN1293" s="10">
        <v>6</v>
      </c>
      <c r="CO1293" s="10">
        <v>6</v>
      </c>
      <c r="CP1293" s="10">
        <v>6</v>
      </c>
      <c r="CQ1293" s="10">
        <v>6</v>
      </c>
      <c r="CR1293" s="10">
        <v>6</v>
      </c>
      <c r="CS1293" s="10">
        <v>6</v>
      </c>
      <c r="CT1293" s="10">
        <v>6</v>
      </c>
      <c r="CU1293" s="10">
        <v>6</v>
      </c>
      <c r="CV1293" s="10">
        <v>6</v>
      </c>
      <c r="CW1293" s="10">
        <v>6</v>
      </c>
      <c r="CX1293" s="10">
        <v>6</v>
      </c>
      <c r="CY1293" s="10">
        <v>6</v>
      </c>
      <c r="CZ1293" s="10">
        <v>6</v>
      </c>
      <c r="DA1293" s="10">
        <v>6</v>
      </c>
      <c r="DB1293" s="10">
        <v>6</v>
      </c>
      <c r="DC1293" s="10">
        <v>6</v>
      </c>
      <c r="DD1293" s="10">
        <v>7</v>
      </c>
      <c r="DE1293" s="10">
        <v>6</v>
      </c>
      <c r="DF1293" s="10">
        <v>6</v>
      </c>
      <c r="DG1293" s="10">
        <v>6</v>
      </c>
      <c r="DH1293" s="10">
        <v>6</v>
      </c>
      <c r="DI1293" s="10">
        <v>6</v>
      </c>
      <c r="DJ1293" s="10">
        <v>6</v>
      </c>
      <c r="DK1293" s="10">
        <v>6</v>
      </c>
      <c r="DL1293" s="10">
        <v>6</v>
      </c>
      <c r="DM1293" s="9" t="s">
        <v>154</v>
      </c>
      <c r="DN1293" s="10">
        <v>1992</v>
      </c>
      <c r="DO1293" s="9">
        <f t="shared" si="4"/>
        <v>29</v>
      </c>
      <c r="DP1293" s="9" t="s">
        <v>155</v>
      </c>
      <c r="DQ1293" s="9" t="s">
        <v>156</v>
      </c>
      <c r="DR1293" s="9" t="s">
        <v>157</v>
      </c>
      <c r="DS1293" s="9" t="s">
        <v>137</v>
      </c>
      <c r="DT1293" s="9" t="s">
        <v>181</v>
      </c>
      <c r="DU1293" s="9" t="s">
        <v>223</v>
      </c>
      <c r="DV1293" s="9" t="str">
        <f>VLOOKUP(DU1293,Metadata!$B$2:$C$7,2,FALSE)</f>
        <v>3 - 6 years</v>
      </c>
    </row>
    <row r="1294" spans="1:126">
      <c r="A1294" s="13">
        <v>1293</v>
      </c>
      <c r="B1294" s="9" t="s">
        <v>135</v>
      </c>
      <c r="C1294" s="9" t="str">
        <f>VLOOKUP(B1294,Metadata!$M$2:$N$6,2,FALSE)</f>
        <v>Permanent Employee</v>
      </c>
      <c r="D1294" s="9" t="s">
        <v>136</v>
      </c>
      <c r="E1294" s="9" t="s">
        <v>137</v>
      </c>
      <c r="F1294" s="9" t="s">
        <v>138</v>
      </c>
      <c r="G1294" s="9" t="s">
        <v>140</v>
      </c>
      <c r="H1294" s="9" t="str">
        <f>IF(G1294="","",VLOOKUP(G1294,Metadata!$J$2:$K$22,2,FALSE))</f>
        <v>Lisbon Metropolitan Area</v>
      </c>
      <c r="I1294" s="9" t="s">
        <v>138</v>
      </c>
      <c r="J1294" s="9" t="str">
        <f>IF(I1294="","",VLOOKUP(I1294,Metadata!$P$2:$Q$43,2,FALSE))</f>
        <v>Europe</v>
      </c>
      <c r="K1294" s="9" t="str">
        <f t="shared" si="0"/>
        <v>Portugal</v>
      </c>
      <c r="L1294" s="9" t="s">
        <v>140</v>
      </c>
      <c r="M1294" s="9" t="str">
        <f>IF(L1294="","",VLOOKUP(L1294,Metadata!$J$2:$K$22,2,FALSE))</f>
        <v>Lisbon Metropolitan Area</v>
      </c>
      <c r="N1294" s="9" t="s">
        <v>205</v>
      </c>
      <c r="O1294" s="9" t="s">
        <v>137</v>
      </c>
      <c r="P1294" s="9" t="s">
        <v>137</v>
      </c>
      <c r="Q1294" s="10" t="str">
        <f t="shared" si="1"/>
        <v>Full Office Job</v>
      </c>
      <c r="R1294" s="10">
        <v>6</v>
      </c>
      <c r="S1294" s="9" t="s">
        <v>161</v>
      </c>
      <c r="T1294" s="9" t="s">
        <v>137</v>
      </c>
      <c r="U1294" s="9" t="str">
        <f>IF(S1294&lt;&gt;"",S1294,IF(T1294&lt;&gt;"",VLOOKUP(T1294,Metadata!$S$2:$T$228,2,FALSE),""))</f>
        <v>Full-Stack Developer</v>
      </c>
      <c r="V1294" s="9" t="s">
        <v>144</v>
      </c>
      <c r="W1294" s="9" t="s">
        <v>137</v>
      </c>
      <c r="X1294" s="9" t="s">
        <v>145</v>
      </c>
      <c r="Y1294" s="9" t="s">
        <v>137</v>
      </c>
      <c r="Z1294" s="9" t="s">
        <v>218</v>
      </c>
      <c r="AA1294" s="9" t="s">
        <v>165</v>
      </c>
      <c r="AB1294" s="9" t="s">
        <v>137</v>
      </c>
      <c r="AC1294" s="9" t="s">
        <v>147</v>
      </c>
      <c r="AD1294" s="9"/>
      <c r="AE1294" s="9" t="s">
        <v>194</v>
      </c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 t="s">
        <v>150</v>
      </c>
      <c r="BI1294" s="9"/>
      <c r="BJ1294" s="9" t="s">
        <v>167</v>
      </c>
      <c r="BK1294" s="9" t="s">
        <v>198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10"/>
      <c r="CB1294" s="10" t="str">
        <f t="shared" si="5"/>
        <v/>
      </c>
      <c r="CC1294" s="10"/>
      <c r="CD1294" s="9" t="str">
        <f t="shared" si="2"/>
        <v/>
      </c>
      <c r="CE1294" s="9" t="s">
        <v>232</v>
      </c>
      <c r="CF1294" s="9" t="s">
        <v>248</v>
      </c>
      <c r="CG1294" s="9">
        <f>IF(CF1294="","",VLOOKUP(CF1294,Metadata!$D$2:$H$20,2,FALSE))</f>
        <v>57500</v>
      </c>
      <c r="CH1294" s="9">
        <f>IF(CF1294="","",VLOOKUP(CF1294,Metadata!$D$2:$H$20,4,FALSE))</f>
        <v>55000</v>
      </c>
      <c r="CI1294" s="9">
        <f>IF(CF1294="","",VLOOKUP(CF1294,Metadata!$D$2:$H$20,5,FALSE))</f>
        <v>60000</v>
      </c>
      <c r="CJ1294" s="9">
        <f t="shared" si="3"/>
        <v>57500</v>
      </c>
      <c r="CK1294" s="9" t="s">
        <v>221</v>
      </c>
      <c r="CL1294" s="10">
        <v>5</v>
      </c>
      <c r="CM1294" s="10">
        <v>3</v>
      </c>
      <c r="CN1294" s="10">
        <v>7</v>
      </c>
      <c r="CO1294" s="10">
        <v>6</v>
      </c>
      <c r="CP1294" s="10">
        <v>4</v>
      </c>
      <c r="CQ1294" s="10">
        <v>5</v>
      </c>
      <c r="CR1294" s="10">
        <v>7</v>
      </c>
      <c r="CS1294" s="10">
        <v>7</v>
      </c>
      <c r="CT1294" s="10">
        <v>7</v>
      </c>
      <c r="CU1294" s="10">
        <v>6</v>
      </c>
      <c r="CV1294" s="10">
        <v>6</v>
      </c>
      <c r="CW1294" s="10">
        <v>5</v>
      </c>
      <c r="CX1294" s="10">
        <v>6</v>
      </c>
      <c r="CY1294" s="10">
        <v>7</v>
      </c>
      <c r="CZ1294" s="10">
        <v>6</v>
      </c>
      <c r="DA1294" s="10">
        <v>4</v>
      </c>
      <c r="DB1294" s="10">
        <v>4</v>
      </c>
      <c r="DC1294" s="10">
        <v>4</v>
      </c>
      <c r="DD1294" s="10">
        <v>5</v>
      </c>
      <c r="DE1294" s="10">
        <v>6</v>
      </c>
      <c r="DF1294" s="10">
        <v>6</v>
      </c>
      <c r="DG1294" s="10">
        <v>6</v>
      </c>
      <c r="DH1294" s="10">
        <v>6</v>
      </c>
      <c r="DI1294" s="10">
        <v>6</v>
      </c>
      <c r="DJ1294" s="10">
        <v>3</v>
      </c>
      <c r="DK1294" s="10">
        <v>5</v>
      </c>
      <c r="DL1294" s="10">
        <v>5</v>
      </c>
      <c r="DM1294" s="9" t="s">
        <v>296</v>
      </c>
      <c r="DN1294" s="10">
        <v>1982</v>
      </c>
      <c r="DO1294" s="9">
        <f t="shared" si="4"/>
        <v>39</v>
      </c>
      <c r="DP1294" s="9" t="s">
        <v>155</v>
      </c>
      <c r="DQ1294" s="9" t="s">
        <v>202</v>
      </c>
      <c r="DR1294" s="9" t="s">
        <v>157</v>
      </c>
      <c r="DS1294" s="9" t="s">
        <v>137</v>
      </c>
      <c r="DT1294" s="9" t="s">
        <v>181</v>
      </c>
      <c r="DU1294" s="9" t="s">
        <v>158</v>
      </c>
      <c r="DV1294" s="9" t="str">
        <f>VLOOKUP(DU1294,Metadata!$B$2:$C$7,2,FALSE)</f>
        <v>6+ years</v>
      </c>
    </row>
    <row r="1295" spans="1:126">
      <c r="A1295" s="13">
        <v>1294</v>
      </c>
      <c r="B1295" s="9" t="s">
        <v>135</v>
      </c>
      <c r="C1295" s="9" t="str">
        <f>VLOOKUP(B1295,Metadata!$M$2:$N$6,2,FALSE)</f>
        <v>Permanent Employee</v>
      </c>
      <c r="D1295" s="9" t="s">
        <v>159</v>
      </c>
      <c r="E1295" s="9" t="s">
        <v>137</v>
      </c>
      <c r="F1295" s="9" t="s">
        <v>138</v>
      </c>
      <c r="G1295" s="9" t="s">
        <v>172</v>
      </c>
      <c r="H1295" s="9" t="str">
        <f>IF(G1295="","",VLOOKUP(G1295,Metadata!$J$2:$K$22,2,FALSE))</f>
        <v>Porto Metropolitan Area</v>
      </c>
      <c r="I1295" s="9" t="s">
        <v>138</v>
      </c>
      <c r="J1295" s="9" t="str">
        <f>IF(I1295="","",VLOOKUP(I1295,Metadata!$P$2:$Q$43,2,FALSE))</f>
        <v>Europe</v>
      </c>
      <c r="K1295" s="9" t="str">
        <f t="shared" si="0"/>
        <v>Portugal</v>
      </c>
      <c r="L1295" s="9" t="s">
        <v>172</v>
      </c>
      <c r="M1295" s="9" t="str">
        <f>IF(L1295="","",VLOOKUP(L1295,Metadata!$J$2:$K$22,2,FALSE))</f>
        <v>Porto Metropolitan Area</v>
      </c>
      <c r="N1295" s="9" t="s">
        <v>141</v>
      </c>
      <c r="O1295" s="9" t="s">
        <v>137</v>
      </c>
      <c r="P1295" s="9" t="s">
        <v>142</v>
      </c>
      <c r="Q1295" s="10" t="str">
        <f t="shared" si="1"/>
        <v>Full Office Job</v>
      </c>
      <c r="R1295" s="10">
        <v>6</v>
      </c>
      <c r="S1295" s="9" t="s">
        <v>143</v>
      </c>
      <c r="T1295" s="9" t="s">
        <v>137</v>
      </c>
      <c r="U1295" s="9" t="str">
        <f>IF(S1295&lt;&gt;"",S1295,IF(T1295&lt;&gt;"",VLOOKUP(T1295,Metadata!$S$2:$T$228,2,FALSE),""))</f>
        <v>Technical Team Leader</v>
      </c>
      <c r="V1295" s="9" t="s">
        <v>261</v>
      </c>
      <c r="W1295" s="9" t="s">
        <v>137</v>
      </c>
      <c r="X1295" s="9" t="s">
        <v>269</v>
      </c>
      <c r="Y1295" s="9" t="s">
        <v>137</v>
      </c>
      <c r="Z1295" s="9" t="s">
        <v>218</v>
      </c>
      <c r="AA1295" s="9" t="s">
        <v>137</v>
      </c>
      <c r="AB1295" s="9" t="s">
        <v>137</v>
      </c>
      <c r="AC1295" s="9"/>
      <c r="AD1295" s="9" t="s">
        <v>148</v>
      </c>
      <c r="AE1295" s="9" t="s">
        <v>194</v>
      </c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 t="s">
        <v>150</v>
      </c>
      <c r="BZ1295" s="9" t="s">
        <v>137</v>
      </c>
      <c r="CA1295" s="10"/>
      <c r="CB1295" s="10" t="str">
        <f t="shared" si="5"/>
        <v/>
      </c>
      <c r="CC1295" s="10"/>
      <c r="CD1295" s="9" t="str">
        <f t="shared" si="2"/>
        <v/>
      </c>
      <c r="CE1295" s="9" t="s">
        <v>151</v>
      </c>
      <c r="CF1295" s="9" t="s">
        <v>225</v>
      </c>
      <c r="CG1295" s="9">
        <f>IF(CF1295="","",VLOOKUP(CF1295,Metadata!$D$2:$H$20,2,FALSE))</f>
        <v>22500</v>
      </c>
      <c r="CH1295" s="9">
        <f>IF(CF1295="","",VLOOKUP(CF1295,Metadata!$D$2:$H$20,4,FALSE))</f>
        <v>20000</v>
      </c>
      <c r="CI1295" s="9">
        <f>IF(CF1295="","",VLOOKUP(CF1295,Metadata!$D$2:$H$20,5,FALSE))</f>
        <v>25000</v>
      </c>
      <c r="CJ1295" s="9">
        <f t="shared" si="3"/>
        <v>22500</v>
      </c>
      <c r="CK1295" s="9" t="s">
        <v>189</v>
      </c>
      <c r="CL1295" s="10">
        <v>3</v>
      </c>
      <c r="CM1295" s="10">
        <v>3</v>
      </c>
      <c r="CN1295" s="10">
        <v>6</v>
      </c>
      <c r="CO1295" s="10">
        <v>6</v>
      </c>
      <c r="CP1295" s="10">
        <v>6</v>
      </c>
      <c r="CQ1295" s="10">
        <v>6</v>
      </c>
      <c r="CR1295" s="10">
        <v>6</v>
      </c>
      <c r="CS1295" s="10">
        <v>7</v>
      </c>
      <c r="CT1295" s="10">
        <v>6</v>
      </c>
      <c r="CU1295" s="10">
        <v>6</v>
      </c>
      <c r="CV1295" s="10">
        <v>7</v>
      </c>
      <c r="CW1295" s="10">
        <v>7</v>
      </c>
      <c r="CX1295" s="10">
        <v>7</v>
      </c>
      <c r="CY1295" s="10">
        <v>5</v>
      </c>
      <c r="CZ1295" s="10">
        <v>6</v>
      </c>
      <c r="DA1295" s="10">
        <v>6</v>
      </c>
      <c r="DB1295" s="10">
        <v>7</v>
      </c>
      <c r="DC1295" s="10">
        <v>7</v>
      </c>
      <c r="DD1295" s="10">
        <v>4</v>
      </c>
      <c r="DE1295" s="10">
        <v>7</v>
      </c>
      <c r="DF1295" s="10">
        <v>6</v>
      </c>
      <c r="DG1295" s="10">
        <v>7</v>
      </c>
      <c r="DH1295" s="10">
        <v>4</v>
      </c>
      <c r="DI1295" s="10">
        <v>6</v>
      </c>
      <c r="DJ1295" s="10">
        <v>5</v>
      </c>
      <c r="DK1295" s="10">
        <v>6</v>
      </c>
      <c r="DL1295" s="10">
        <v>6</v>
      </c>
      <c r="DM1295" s="9" t="s">
        <v>154</v>
      </c>
      <c r="DN1295" s="10">
        <v>1993</v>
      </c>
      <c r="DO1295" s="9">
        <f t="shared" si="4"/>
        <v>28</v>
      </c>
      <c r="DP1295" s="9" t="s">
        <v>155</v>
      </c>
      <c r="DQ1295" s="9" t="s">
        <v>202</v>
      </c>
      <c r="DR1295" s="9" t="s">
        <v>157</v>
      </c>
      <c r="DS1295" s="9" t="s">
        <v>137</v>
      </c>
      <c r="DT1295" s="9" t="s">
        <v>181</v>
      </c>
      <c r="DU1295" s="9" t="s">
        <v>223</v>
      </c>
      <c r="DV1295" s="9" t="str">
        <f>VLOOKUP(DU1295,Metadata!$B$2:$C$7,2,FALSE)</f>
        <v>3 - 6 years</v>
      </c>
    </row>
    <row r="1296" spans="1:126">
      <c r="A1296" s="13">
        <v>1295</v>
      </c>
      <c r="B1296" s="9" t="s">
        <v>135</v>
      </c>
      <c r="C1296" s="9" t="str">
        <f>VLOOKUP(B1296,Metadata!$M$2:$N$6,2,FALSE)</f>
        <v>Permanent Employee</v>
      </c>
      <c r="D1296" s="9" t="s">
        <v>159</v>
      </c>
      <c r="E1296" s="9" t="s">
        <v>137</v>
      </c>
      <c r="F1296" s="9" t="s">
        <v>138</v>
      </c>
      <c r="G1296" s="9" t="s">
        <v>265</v>
      </c>
      <c r="H1296" s="9" t="str">
        <f>IF(G1296="","",VLOOKUP(G1296,Metadata!$J$2:$K$22,2,FALSE))</f>
        <v>Azores and Madeira</v>
      </c>
      <c r="I1296" s="9" t="s">
        <v>345</v>
      </c>
      <c r="J1296" s="9" t="str">
        <f>IF(I1296="","",VLOOKUP(I1296,Metadata!$P$2:$Q$43,2,FALSE))</f>
        <v>Europe</v>
      </c>
      <c r="K1296" s="9" t="str">
        <f t="shared" si="0"/>
        <v>International</v>
      </c>
      <c r="L1296" s="9" t="s">
        <v>137</v>
      </c>
      <c r="M1296" s="9" t="str">
        <f>IF(L1296="","",VLOOKUP(L1296,Metadata!$J$2:$K$22,2,FALSE))</f>
        <v/>
      </c>
      <c r="N1296" s="9" t="s">
        <v>205</v>
      </c>
      <c r="O1296" s="9" t="s">
        <v>137</v>
      </c>
      <c r="P1296" s="9" t="s">
        <v>137</v>
      </c>
      <c r="Q1296" s="10" t="str">
        <f t="shared" si="1"/>
        <v>Full Office Job</v>
      </c>
      <c r="R1296" s="10">
        <v>6</v>
      </c>
      <c r="S1296" s="9" t="s">
        <v>332</v>
      </c>
      <c r="T1296" s="9" t="s">
        <v>137</v>
      </c>
      <c r="U1296" s="9" t="str">
        <f>IF(S1296&lt;&gt;"",S1296,IF(T1296&lt;&gt;"",VLOOKUP(T1296,Metadata!$S$2:$T$228,2,FALSE),""))</f>
        <v>UX/UI Designer</v>
      </c>
      <c r="V1296" s="9" t="s">
        <v>162</v>
      </c>
      <c r="W1296" s="9" t="s">
        <v>137</v>
      </c>
      <c r="X1296" s="9" t="s">
        <v>163</v>
      </c>
      <c r="Y1296" s="9" t="s">
        <v>137</v>
      </c>
      <c r="Z1296" s="9" t="s">
        <v>262</v>
      </c>
      <c r="AA1296" s="9" t="s">
        <v>137</v>
      </c>
      <c r="AB1296" s="9" t="s">
        <v>137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 t="s">
        <v>178</v>
      </c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 t="s">
        <v>150</v>
      </c>
      <c r="BZ1296" s="9" t="s">
        <v>137</v>
      </c>
      <c r="CA1296" s="10"/>
      <c r="CB1296" s="10" t="str">
        <f t="shared" si="5"/>
        <v/>
      </c>
      <c r="CC1296" s="10"/>
      <c r="CD1296" s="9" t="str">
        <f t="shared" si="2"/>
        <v/>
      </c>
      <c r="CE1296" s="9" t="s">
        <v>168</v>
      </c>
      <c r="CF1296" s="9" t="s">
        <v>169</v>
      </c>
      <c r="CG1296" s="9">
        <f>IF(CF1296="","",VLOOKUP(CF1296,Metadata!$D$2:$H$20,2,FALSE))</f>
        <v>12500</v>
      </c>
      <c r="CH1296" s="9">
        <f>IF(CF1296="","",VLOOKUP(CF1296,Metadata!$D$2:$H$20,4,FALSE))</f>
        <v>0</v>
      </c>
      <c r="CI1296" s="9">
        <f>IF(CF1296="","",VLOOKUP(CF1296,Metadata!$D$2:$H$20,5,FALSE))</f>
        <v>15000</v>
      </c>
      <c r="CJ1296" s="9">
        <f t="shared" si="3"/>
        <v>12500</v>
      </c>
      <c r="CK1296" s="9" t="s">
        <v>153</v>
      </c>
      <c r="CL1296" s="10">
        <v>1</v>
      </c>
      <c r="CM1296" s="10">
        <v>5</v>
      </c>
      <c r="CN1296" s="10">
        <v>7</v>
      </c>
      <c r="CO1296" s="10">
        <v>7</v>
      </c>
      <c r="CP1296" s="10">
        <v>7</v>
      </c>
      <c r="CQ1296" s="10">
        <v>7</v>
      </c>
      <c r="CR1296" s="10">
        <v>4</v>
      </c>
      <c r="CS1296" s="10">
        <v>6</v>
      </c>
      <c r="CT1296" s="10">
        <v>7</v>
      </c>
      <c r="CU1296" s="10">
        <v>7</v>
      </c>
      <c r="CV1296" s="10">
        <v>6</v>
      </c>
      <c r="CW1296" s="10">
        <v>4</v>
      </c>
      <c r="CX1296" s="10">
        <v>6</v>
      </c>
      <c r="CY1296" s="10">
        <v>5</v>
      </c>
      <c r="CZ1296" s="10">
        <v>6</v>
      </c>
      <c r="DA1296" s="10">
        <v>2</v>
      </c>
      <c r="DB1296" s="10">
        <v>3</v>
      </c>
      <c r="DC1296" s="10">
        <v>6</v>
      </c>
      <c r="DD1296" s="10">
        <v>2</v>
      </c>
      <c r="DE1296" s="10">
        <v>6</v>
      </c>
      <c r="DF1296" s="10">
        <v>6</v>
      </c>
      <c r="DG1296" s="10">
        <v>6</v>
      </c>
      <c r="DH1296" s="10">
        <v>4</v>
      </c>
      <c r="DI1296" s="10">
        <v>6</v>
      </c>
      <c r="DJ1296" s="10">
        <v>5</v>
      </c>
      <c r="DK1296" s="10">
        <v>5</v>
      </c>
      <c r="DL1296" s="10">
        <v>6</v>
      </c>
      <c r="DM1296" s="9" t="s">
        <v>154</v>
      </c>
      <c r="DN1296" s="10">
        <v>1990</v>
      </c>
      <c r="DO1296" s="9">
        <f t="shared" si="4"/>
        <v>31</v>
      </c>
      <c r="DP1296" s="9" t="s">
        <v>155</v>
      </c>
      <c r="DQ1296" s="9" t="s">
        <v>202</v>
      </c>
      <c r="DR1296" s="9" t="s">
        <v>170</v>
      </c>
      <c r="DS1296" s="9" t="s">
        <v>137</v>
      </c>
      <c r="DT1296" s="9" t="s">
        <v>181</v>
      </c>
      <c r="DU1296" s="9" t="s">
        <v>203</v>
      </c>
      <c r="DV1296" s="9" t="str">
        <f>VLOOKUP(DU1296,Metadata!$B$2:$C$7,2,FALSE)</f>
        <v>6+ years</v>
      </c>
    </row>
    <row r="1297" spans="1:126">
      <c r="A1297" s="13">
        <v>1296</v>
      </c>
      <c r="B1297" s="9" t="s">
        <v>135</v>
      </c>
      <c r="C1297" s="9" t="str">
        <f>VLOOKUP(B1297,Metadata!$M$2:$N$6,2,FALSE)</f>
        <v>Permanent Employee</v>
      </c>
      <c r="D1297" s="9" t="s">
        <v>159</v>
      </c>
      <c r="E1297" s="9" t="s">
        <v>137</v>
      </c>
      <c r="F1297" s="9" t="s">
        <v>138</v>
      </c>
      <c r="G1297" s="9" t="s">
        <v>172</v>
      </c>
      <c r="H1297" s="9" t="str">
        <f>IF(G1297="","",VLOOKUP(G1297,Metadata!$J$2:$K$22,2,FALSE))</f>
        <v>Porto Metropolitan Area</v>
      </c>
      <c r="I1297" s="9" t="s">
        <v>138</v>
      </c>
      <c r="J1297" s="9" t="str">
        <f>IF(I1297="","",VLOOKUP(I1297,Metadata!$P$2:$Q$43,2,FALSE))</f>
        <v>Europe</v>
      </c>
      <c r="K1297" s="9" t="str">
        <f t="shared" si="0"/>
        <v>Portugal</v>
      </c>
      <c r="L1297" s="9" t="s">
        <v>172</v>
      </c>
      <c r="M1297" s="9" t="str">
        <f>IF(L1297="","",VLOOKUP(L1297,Metadata!$J$2:$K$22,2,FALSE))</f>
        <v>Porto Metropolitan Area</v>
      </c>
      <c r="N1297" s="9" t="s">
        <v>205</v>
      </c>
      <c r="O1297" s="9" t="s">
        <v>137</v>
      </c>
      <c r="P1297" s="9" t="s">
        <v>137</v>
      </c>
      <c r="Q1297" s="10" t="str">
        <f t="shared" si="1"/>
        <v>Full Office Job</v>
      </c>
      <c r="R1297" s="10">
        <v>5</v>
      </c>
      <c r="S1297" s="9" t="s">
        <v>192</v>
      </c>
      <c r="T1297" s="9" t="s">
        <v>137</v>
      </c>
      <c r="U1297" s="9" t="str">
        <f>IF(S1297&lt;&gt;"",S1297,IF(T1297&lt;&gt;"",VLOOKUP(T1297,Metadata!$S$2:$T$228,2,FALSE),""))</f>
        <v>Back-End Developer</v>
      </c>
      <c r="V1297" s="9" t="s">
        <v>207</v>
      </c>
      <c r="W1297" s="9" t="s">
        <v>137</v>
      </c>
      <c r="X1297" s="9" t="s">
        <v>208</v>
      </c>
      <c r="Y1297" s="9" t="s">
        <v>137</v>
      </c>
      <c r="Z1297" s="9" t="s">
        <v>146</v>
      </c>
      <c r="AA1297" s="9" t="s">
        <v>137</v>
      </c>
      <c r="AB1297" s="9" t="s">
        <v>137</v>
      </c>
      <c r="AC1297" s="9" t="s">
        <v>147</v>
      </c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 t="s">
        <v>150</v>
      </c>
      <c r="BZ1297" s="9" t="s">
        <v>137</v>
      </c>
      <c r="CA1297" s="10"/>
      <c r="CB1297" s="10" t="str">
        <f t="shared" si="5"/>
        <v/>
      </c>
      <c r="CC1297" s="10"/>
      <c r="CD1297" s="9" t="str">
        <f t="shared" si="2"/>
        <v/>
      </c>
      <c r="CE1297" s="9" t="s">
        <v>168</v>
      </c>
      <c r="CF1297" s="9" t="s">
        <v>169</v>
      </c>
      <c r="CG1297" s="9">
        <f>IF(CF1297="","",VLOOKUP(CF1297,Metadata!$D$2:$H$20,2,FALSE))</f>
        <v>12500</v>
      </c>
      <c r="CH1297" s="9">
        <f>IF(CF1297="","",VLOOKUP(CF1297,Metadata!$D$2:$H$20,4,FALSE))</f>
        <v>0</v>
      </c>
      <c r="CI1297" s="9">
        <f>IF(CF1297="","",VLOOKUP(CF1297,Metadata!$D$2:$H$20,5,FALSE))</f>
        <v>15000</v>
      </c>
      <c r="CJ1297" s="9">
        <f t="shared" si="3"/>
        <v>12500</v>
      </c>
      <c r="CK1297" s="9" t="s">
        <v>153</v>
      </c>
      <c r="CL1297" s="10">
        <v>3</v>
      </c>
      <c r="CM1297" s="10">
        <v>5</v>
      </c>
      <c r="CN1297" s="10">
        <v>7</v>
      </c>
      <c r="CO1297" s="10">
        <v>7</v>
      </c>
      <c r="CP1297" s="10">
        <v>5</v>
      </c>
      <c r="CQ1297" s="10">
        <v>5</v>
      </c>
      <c r="CR1297" s="10">
        <v>5</v>
      </c>
      <c r="CS1297" s="10">
        <v>4</v>
      </c>
      <c r="CT1297" s="10">
        <v>5</v>
      </c>
      <c r="CU1297" s="10">
        <v>6</v>
      </c>
      <c r="CV1297" s="10">
        <v>5</v>
      </c>
      <c r="CW1297" s="10">
        <v>3</v>
      </c>
      <c r="CX1297" s="10">
        <v>3</v>
      </c>
      <c r="CY1297" s="10">
        <v>4</v>
      </c>
      <c r="CZ1297" s="10">
        <v>4</v>
      </c>
      <c r="DA1297" s="10">
        <v>4</v>
      </c>
      <c r="DB1297" s="10">
        <v>4</v>
      </c>
      <c r="DC1297" s="10">
        <v>6</v>
      </c>
      <c r="DD1297" s="10">
        <v>2</v>
      </c>
      <c r="DE1297" s="10">
        <v>5</v>
      </c>
      <c r="DF1297" s="10">
        <v>5</v>
      </c>
      <c r="DG1297" s="10">
        <v>7</v>
      </c>
      <c r="DH1297" s="10">
        <v>5</v>
      </c>
      <c r="DI1297" s="10">
        <v>5</v>
      </c>
      <c r="DJ1297" s="10">
        <v>2</v>
      </c>
      <c r="DK1297" s="10">
        <v>3</v>
      </c>
      <c r="DL1297" s="10">
        <v>5</v>
      </c>
      <c r="DM1297" s="9" t="s">
        <v>154</v>
      </c>
      <c r="DN1297" s="10">
        <v>1990</v>
      </c>
      <c r="DO1297" s="9">
        <f t="shared" si="4"/>
        <v>31</v>
      </c>
      <c r="DP1297" s="9" t="s">
        <v>222</v>
      </c>
      <c r="DQ1297" s="9" t="s">
        <v>202</v>
      </c>
      <c r="DR1297" s="9" t="s">
        <v>342</v>
      </c>
      <c r="DS1297" s="9" t="s">
        <v>137</v>
      </c>
      <c r="DT1297" s="9" t="s">
        <v>181</v>
      </c>
      <c r="DU1297" s="9" t="s">
        <v>168</v>
      </c>
      <c r="DV1297" s="9" t="str">
        <f>VLOOKUP(DU1297,Metadata!$B$2:$C$7,2,FALSE)</f>
        <v>0 - 3 years</v>
      </c>
    </row>
    <row r="1298" spans="1:126">
      <c r="A1298" s="13">
        <v>1297</v>
      </c>
      <c r="B1298" s="9" t="s">
        <v>135</v>
      </c>
      <c r="C1298" s="9" t="str">
        <f>VLOOKUP(B1298,Metadata!$M$2:$N$6,2,FALSE)</f>
        <v>Permanent Employee</v>
      </c>
      <c r="D1298" s="9" t="s">
        <v>159</v>
      </c>
      <c r="E1298" s="9" t="s">
        <v>137</v>
      </c>
      <c r="F1298" s="9" t="s">
        <v>138</v>
      </c>
      <c r="G1298" s="9" t="s">
        <v>172</v>
      </c>
      <c r="H1298" s="9" t="str">
        <f>IF(G1298="","",VLOOKUP(G1298,Metadata!$J$2:$K$22,2,FALSE))</f>
        <v>Porto Metropolitan Area</v>
      </c>
      <c r="I1298" s="9" t="s">
        <v>138</v>
      </c>
      <c r="J1298" s="9" t="str">
        <f>IF(I1298="","",VLOOKUP(I1298,Metadata!$P$2:$Q$43,2,FALSE))</f>
        <v>Europe</v>
      </c>
      <c r="K1298" s="9" t="str">
        <f t="shared" si="0"/>
        <v>Portugal</v>
      </c>
      <c r="L1298" s="9" t="s">
        <v>172</v>
      </c>
      <c r="M1298" s="9" t="str">
        <f>IF(L1298="","",VLOOKUP(L1298,Metadata!$J$2:$K$22,2,FALSE))</f>
        <v>Porto Metropolitan Area</v>
      </c>
      <c r="N1298" s="9" t="s">
        <v>141</v>
      </c>
      <c r="O1298" s="9" t="s">
        <v>137</v>
      </c>
      <c r="P1298" s="9" t="s">
        <v>191</v>
      </c>
      <c r="Q1298" s="10" t="str">
        <f t="shared" si="1"/>
        <v>Remote Job (full or flexible)</v>
      </c>
      <c r="R1298" s="10">
        <v>7</v>
      </c>
      <c r="S1298" s="9" t="s">
        <v>143</v>
      </c>
      <c r="T1298" s="9" t="s">
        <v>137</v>
      </c>
      <c r="U1298" s="9" t="str">
        <f>IF(S1298&lt;&gt;"",S1298,IF(T1298&lt;&gt;"",VLOOKUP(T1298,Metadata!$S$2:$T$228,2,FALSE),""))</f>
        <v>Technical Team Leader</v>
      </c>
      <c r="V1298" s="9" t="s">
        <v>400</v>
      </c>
      <c r="W1298" s="9" t="s">
        <v>137</v>
      </c>
      <c r="X1298" s="9" t="s">
        <v>145</v>
      </c>
      <c r="Y1298" s="9" t="s">
        <v>137</v>
      </c>
      <c r="Z1298" s="9" t="s">
        <v>224</v>
      </c>
      <c r="AA1298" s="9" t="s">
        <v>165</v>
      </c>
      <c r="AB1298" s="9" t="s">
        <v>137</v>
      </c>
      <c r="AC1298" s="9" t="s">
        <v>147</v>
      </c>
      <c r="AD1298" s="9"/>
      <c r="AE1298" s="9" t="s">
        <v>194</v>
      </c>
      <c r="AF1298" s="9"/>
      <c r="AG1298" s="9"/>
      <c r="AH1298" s="9"/>
      <c r="AI1298" s="9"/>
      <c r="AJ1298" s="9"/>
      <c r="AK1298" s="9"/>
      <c r="AL1298" s="9"/>
      <c r="AM1298" s="9"/>
      <c r="AN1298" s="9" t="s">
        <v>195</v>
      </c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 t="s">
        <v>178</v>
      </c>
      <c r="BB1298" s="9"/>
      <c r="BC1298" s="9"/>
      <c r="BD1298" s="9"/>
      <c r="BE1298" s="9"/>
      <c r="BF1298" s="9"/>
      <c r="BG1298" s="9"/>
      <c r="BH1298" s="9"/>
      <c r="BI1298" s="9"/>
      <c r="BJ1298" s="9" t="s">
        <v>167</v>
      </c>
      <c r="BK1298" s="9" t="s">
        <v>198</v>
      </c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10"/>
      <c r="CB1298" s="10" t="str">
        <f t="shared" si="5"/>
        <v/>
      </c>
      <c r="CC1298" s="10"/>
      <c r="CD1298" s="9" t="str">
        <f t="shared" si="2"/>
        <v/>
      </c>
      <c r="CE1298" s="9" t="s">
        <v>151</v>
      </c>
      <c r="CF1298" s="9" t="s">
        <v>220</v>
      </c>
      <c r="CG1298" s="9">
        <f>IF(CF1298="","",VLOOKUP(CF1298,Metadata!$D$2:$H$20,2,FALSE))</f>
        <v>27500</v>
      </c>
      <c r="CH1298" s="9">
        <f>IF(CF1298="","",VLOOKUP(CF1298,Metadata!$D$2:$H$20,4,FALSE))</f>
        <v>25000</v>
      </c>
      <c r="CI1298" s="9">
        <f>IF(CF1298="","",VLOOKUP(CF1298,Metadata!$D$2:$H$20,5,FALSE))</f>
        <v>30000</v>
      </c>
      <c r="CJ1298" s="9">
        <f t="shared" si="3"/>
        <v>27500</v>
      </c>
      <c r="CK1298" s="9" t="s">
        <v>153</v>
      </c>
      <c r="CL1298" s="10">
        <v>4</v>
      </c>
      <c r="CM1298" s="10">
        <v>3</v>
      </c>
      <c r="CN1298" s="10">
        <v>5</v>
      </c>
      <c r="CO1298" s="10">
        <v>5</v>
      </c>
      <c r="CP1298" s="10">
        <v>5</v>
      </c>
      <c r="CQ1298" s="10">
        <v>5</v>
      </c>
      <c r="CR1298" s="10">
        <v>7</v>
      </c>
      <c r="CS1298" s="10">
        <v>6</v>
      </c>
      <c r="CT1298" s="10">
        <v>5</v>
      </c>
      <c r="CU1298" s="10">
        <v>5</v>
      </c>
      <c r="CV1298" s="10">
        <v>5</v>
      </c>
      <c r="CW1298" s="10">
        <v>4</v>
      </c>
      <c r="CX1298" s="10">
        <v>5</v>
      </c>
      <c r="CY1298" s="10">
        <v>4</v>
      </c>
      <c r="CZ1298" s="10">
        <v>3</v>
      </c>
      <c r="DA1298" s="10">
        <v>4</v>
      </c>
      <c r="DB1298" s="10">
        <v>2</v>
      </c>
      <c r="DC1298" s="10">
        <v>5</v>
      </c>
      <c r="DD1298" s="10">
        <v>3</v>
      </c>
      <c r="DE1298" s="10">
        <v>5</v>
      </c>
      <c r="DF1298" s="10">
        <v>4</v>
      </c>
      <c r="DG1298" s="10">
        <v>5</v>
      </c>
      <c r="DH1298" s="10">
        <v>4</v>
      </c>
      <c r="DI1298" s="10">
        <v>4</v>
      </c>
      <c r="DJ1298" s="10">
        <v>3</v>
      </c>
      <c r="DK1298" s="10">
        <v>4</v>
      </c>
      <c r="DL1298" s="10">
        <v>4</v>
      </c>
      <c r="DM1298" s="9" t="s">
        <v>154</v>
      </c>
      <c r="DN1298" s="10">
        <v>1984</v>
      </c>
      <c r="DO1298" s="9">
        <f t="shared" si="4"/>
        <v>37</v>
      </c>
      <c r="DP1298" s="9" t="s">
        <v>155</v>
      </c>
      <c r="DQ1298" s="9" t="s">
        <v>210</v>
      </c>
      <c r="DR1298" s="9" t="s">
        <v>157</v>
      </c>
      <c r="DS1298" s="9" t="s">
        <v>137</v>
      </c>
      <c r="DT1298" s="9" t="s">
        <v>181</v>
      </c>
      <c r="DU1298" s="9" t="s">
        <v>203</v>
      </c>
      <c r="DV1298" s="9" t="str">
        <f>VLOOKUP(DU1298,Metadata!$B$2:$C$7,2,FALSE)</f>
        <v>6+ years</v>
      </c>
    </row>
    <row r="1299" spans="1:126">
      <c r="A1299" s="13">
        <v>1298</v>
      </c>
      <c r="B1299" s="9" t="s">
        <v>135</v>
      </c>
      <c r="C1299" s="9" t="str">
        <f>VLOOKUP(B1299,Metadata!$M$2:$N$6,2,FALSE)</f>
        <v>Permanent Employee</v>
      </c>
      <c r="D1299" s="9" t="s">
        <v>136</v>
      </c>
      <c r="E1299" s="9" t="s">
        <v>137</v>
      </c>
      <c r="F1299" s="9" t="s">
        <v>138</v>
      </c>
      <c r="G1299" s="9" t="s">
        <v>275</v>
      </c>
      <c r="H1299" s="9" t="str">
        <f>IF(G1299="","",VLOOKUP(G1299,Metadata!$J$2:$K$22,2,FALSE))</f>
        <v>Centre</v>
      </c>
      <c r="I1299" s="9" t="s">
        <v>295</v>
      </c>
      <c r="J1299" s="9" t="str">
        <f>IF(I1299="","",VLOOKUP(I1299,Metadata!$P$2:$Q$43,2,FALSE))</f>
        <v>Europe</v>
      </c>
      <c r="K1299" s="9" t="str">
        <f t="shared" si="0"/>
        <v>International</v>
      </c>
      <c r="L1299" s="9" t="s">
        <v>137</v>
      </c>
      <c r="M1299" s="9" t="str">
        <f>IF(L1299="","",VLOOKUP(L1299,Metadata!$J$2:$K$22,2,FALSE))</f>
        <v/>
      </c>
      <c r="N1299" s="9" t="s">
        <v>141</v>
      </c>
      <c r="O1299" s="9" t="s">
        <v>137</v>
      </c>
      <c r="P1299" s="9" t="s">
        <v>142</v>
      </c>
      <c r="Q1299" s="10" t="str">
        <f t="shared" si="1"/>
        <v>Full Office Job</v>
      </c>
      <c r="R1299" s="10">
        <v>7</v>
      </c>
      <c r="S1299" s="9" t="s">
        <v>216</v>
      </c>
      <c r="T1299" s="9" t="s">
        <v>137</v>
      </c>
      <c r="U1299" s="9" t="str">
        <f>IF(S1299&lt;&gt;"",S1299,IF(T1299&lt;&gt;"",VLOOKUP(T1299,Metadata!$S$2:$T$228,2,FALSE),""))</f>
        <v>Front-End Developer</v>
      </c>
      <c r="V1299" s="9" t="s">
        <v>323</v>
      </c>
      <c r="W1299" s="9" t="s">
        <v>137</v>
      </c>
      <c r="X1299" s="9" t="s">
        <v>252</v>
      </c>
      <c r="Y1299" s="9" t="s">
        <v>137</v>
      </c>
      <c r="Z1299" s="9" t="s">
        <v>262</v>
      </c>
      <c r="AA1299" s="9" t="s">
        <v>165</v>
      </c>
      <c r="AB1299" s="9" t="s">
        <v>137</v>
      </c>
      <c r="AC1299" s="9" t="s">
        <v>147</v>
      </c>
      <c r="AD1299" s="9"/>
      <c r="AE1299" s="9"/>
      <c r="AF1299" s="9"/>
      <c r="AG1299" s="9" t="s">
        <v>166</v>
      </c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 t="s">
        <v>178</v>
      </c>
      <c r="BB1299" s="9"/>
      <c r="BC1299" s="9"/>
      <c r="BD1299" s="9"/>
      <c r="BE1299" s="9"/>
      <c r="BF1299" s="9"/>
      <c r="BG1299" s="9"/>
      <c r="BH1299" s="9"/>
      <c r="BI1299" s="9"/>
      <c r="BJ1299" s="9" t="s">
        <v>167</v>
      </c>
      <c r="BK1299" s="9"/>
      <c r="BL1299" s="9"/>
      <c r="BM1299" s="9"/>
      <c r="BN1299" s="9"/>
      <c r="BO1299" s="9"/>
      <c r="BP1299" s="9"/>
      <c r="BQ1299" s="9"/>
      <c r="BR1299" s="9" t="s">
        <v>247</v>
      </c>
      <c r="BS1299" s="9"/>
      <c r="BT1299" s="9"/>
      <c r="BU1299" s="9"/>
      <c r="BV1299" s="9"/>
      <c r="BW1299" s="9"/>
      <c r="BX1299" s="9"/>
      <c r="BY1299" s="9"/>
      <c r="BZ1299" s="9" t="s">
        <v>346</v>
      </c>
      <c r="CA1299" s="10"/>
      <c r="CB1299" s="10" t="str">
        <f t="shared" si="5"/>
        <v/>
      </c>
      <c r="CC1299" s="10"/>
      <c r="CD1299" s="9" t="str">
        <f t="shared" si="2"/>
        <v/>
      </c>
      <c r="CE1299" s="9" t="s">
        <v>168</v>
      </c>
      <c r="CF1299" s="9" t="s">
        <v>188</v>
      </c>
      <c r="CG1299" s="9">
        <f>IF(CF1299="","",VLOOKUP(CF1299,Metadata!$D$2:$H$20,2,FALSE))</f>
        <v>17500</v>
      </c>
      <c r="CH1299" s="9">
        <f>IF(CF1299="","",VLOOKUP(CF1299,Metadata!$D$2:$H$20,4,FALSE))</f>
        <v>15000</v>
      </c>
      <c r="CI1299" s="9">
        <f>IF(CF1299="","",VLOOKUP(CF1299,Metadata!$D$2:$H$20,5,FALSE))</f>
        <v>20000</v>
      </c>
      <c r="CJ1299" s="9">
        <f t="shared" si="3"/>
        <v>17500</v>
      </c>
      <c r="CK1299" s="9" t="s">
        <v>153</v>
      </c>
      <c r="CL1299" s="10">
        <v>2</v>
      </c>
      <c r="CM1299" s="10">
        <v>2</v>
      </c>
      <c r="CN1299" s="10">
        <v>6</v>
      </c>
      <c r="CO1299" s="10">
        <v>6</v>
      </c>
      <c r="CP1299" s="10">
        <v>6</v>
      </c>
      <c r="CQ1299" s="10">
        <v>6</v>
      </c>
      <c r="CR1299" s="10">
        <v>7</v>
      </c>
      <c r="CS1299" s="10">
        <v>7</v>
      </c>
      <c r="CT1299" s="10">
        <v>7</v>
      </c>
      <c r="CU1299" s="10">
        <v>6</v>
      </c>
      <c r="CV1299" s="10">
        <v>6</v>
      </c>
      <c r="CW1299" s="10">
        <v>4</v>
      </c>
      <c r="CX1299" s="10">
        <v>5</v>
      </c>
      <c r="CY1299" s="10">
        <v>6</v>
      </c>
      <c r="CZ1299" s="10">
        <v>7</v>
      </c>
      <c r="DA1299" s="10">
        <v>6</v>
      </c>
      <c r="DB1299" s="10">
        <v>6</v>
      </c>
      <c r="DC1299" s="10">
        <v>7</v>
      </c>
      <c r="DD1299" s="10">
        <v>6</v>
      </c>
      <c r="DE1299" s="10">
        <v>7</v>
      </c>
      <c r="DF1299" s="10">
        <v>7</v>
      </c>
      <c r="DG1299" s="10">
        <v>7</v>
      </c>
      <c r="DH1299" s="10">
        <v>6</v>
      </c>
      <c r="DI1299" s="10">
        <v>7</v>
      </c>
      <c r="DJ1299" s="10">
        <v>5</v>
      </c>
      <c r="DK1299" s="10">
        <v>7</v>
      </c>
      <c r="DL1299" s="10">
        <v>6</v>
      </c>
      <c r="DM1299" s="9" t="s">
        <v>154</v>
      </c>
      <c r="DN1299" s="10">
        <v>1994</v>
      </c>
      <c r="DO1299" s="9">
        <f t="shared" si="4"/>
        <v>27</v>
      </c>
      <c r="DP1299" s="9" t="s">
        <v>155</v>
      </c>
      <c r="DQ1299" s="9" t="s">
        <v>227</v>
      </c>
      <c r="DR1299" s="9" t="s">
        <v>157</v>
      </c>
      <c r="DS1299" s="9" t="s">
        <v>137</v>
      </c>
      <c r="DT1299" s="9" t="s">
        <v>181</v>
      </c>
      <c r="DU1299" s="9" t="s">
        <v>168</v>
      </c>
      <c r="DV1299" s="9" t="str">
        <f>VLOOKUP(DU1299,Metadata!$B$2:$C$7,2,FALSE)</f>
        <v>0 - 3 years</v>
      </c>
    </row>
    <row r="1300" spans="1:126">
      <c r="A1300" s="13">
        <v>1299</v>
      </c>
      <c r="B1300" s="9" t="s">
        <v>135</v>
      </c>
      <c r="C1300" s="9" t="str">
        <f>VLOOKUP(B1300,Metadata!$M$2:$N$6,2,FALSE)</f>
        <v>Permanent Employee</v>
      </c>
      <c r="D1300" s="9" t="s">
        <v>159</v>
      </c>
      <c r="E1300" s="9" t="s">
        <v>137</v>
      </c>
      <c r="F1300" s="9" t="s">
        <v>138</v>
      </c>
      <c r="G1300" s="9" t="s">
        <v>140</v>
      </c>
      <c r="H1300" s="9" t="str">
        <f>IF(G1300="","",VLOOKUP(G1300,Metadata!$J$2:$K$22,2,FALSE))</f>
        <v>Lisbon Metropolitan Area</v>
      </c>
      <c r="I1300" s="9" t="s">
        <v>292</v>
      </c>
      <c r="J1300" s="9" t="str">
        <f>IF(I1300="","",VLOOKUP(I1300,Metadata!$P$2:$Q$43,2,FALSE))</f>
        <v>North America</v>
      </c>
      <c r="K1300" s="9" t="str">
        <f t="shared" si="0"/>
        <v>International</v>
      </c>
      <c r="L1300" s="9" t="s">
        <v>137</v>
      </c>
      <c r="M1300" s="9" t="str">
        <f>IF(L1300="","",VLOOKUP(L1300,Metadata!$J$2:$K$22,2,FALSE))</f>
        <v/>
      </c>
      <c r="N1300" s="9" t="s">
        <v>141</v>
      </c>
      <c r="O1300" s="9" t="s">
        <v>137</v>
      </c>
      <c r="P1300" s="9" t="s">
        <v>191</v>
      </c>
      <c r="Q1300" s="10" t="str">
        <f t="shared" si="1"/>
        <v>Remote Job (full or flexible)</v>
      </c>
      <c r="R1300" s="10">
        <v>7</v>
      </c>
      <c r="S1300" s="9" t="s">
        <v>161</v>
      </c>
      <c r="T1300" s="9" t="s">
        <v>137</v>
      </c>
      <c r="U1300" s="9" t="str">
        <f>IF(S1300&lt;&gt;"",S1300,IF(T1300&lt;&gt;"",VLOOKUP(T1300,Metadata!$S$2:$T$228,2,FALSE),""))</f>
        <v>Full-Stack Developer</v>
      </c>
      <c r="V1300" s="9" t="s">
        <v>256</v>
      </c>
      <c r="W1300" s="9" t="s">
        <v>137</v>
      </c>
      <c r="X1300" s="9" t="s">
        <v>163</v>
      </c>
      <c r="Y1300" s="9" t="s">
        <v>137</v>
      </c>
      <c r="Z1300" s="9" t="s">
        <v>193</v>
      </c>
      <c r="AA1300" s="9" t="s">
        <v>165</v>
      </c>
      <c r="AB1300" s="9" t="s">
        <v>137</v>
      </c>
      <c r="AC1300" s="9"/>
      <c r="AD1300" s="9" t="s">
        <v>148</v>
      </c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 t="s">
        <v>178</v>
      </c>
      <c r="BB1300" s="9"/>
      <c r="BC1300" s="9"/>
      <c r="BD1300" s="9"/>
      <c r="BE1300" s="9"/>
      <c r="BF1300" s="9"/>
      <c r="BG1300" s="9"/>
      <c r="BH1300" s="9"/>
      <c r="BI1300" s="9"/>
      <c r="BJ1300" s="9" t="s">
        <v>167</v>
      </c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10"/>
      <c r="CB1300" s="10" t="str">
        <f t="shared" si="5"/>
        <v/>
      </c>
      <c r="CC1300" s="10"/>
      <c r="CD1300" s="9" t="str">
        <f t="shared" si="2"/>
        <v/>
      </c>
      <c r="CE1300" s="9" t="s">
        <v>168</v>
      </c>
      <c r="CF1300" s="9" t="s">
        <v>236</v>
      </c>
      <c r="CG1300" s="9">
        <f>IF(CF1300="","",VLOOKUP(CF1300,Metadata!$D$2:$H$20,2,FALSE))</f>
        <v>47500</v>
      </c>
      <c r="CH1300" s="9">
        <f>IF(CF1300="","",VLOOKUP(CF1300,Metadata!$D$2:$H$20,4,FALSE))</f>
        <v>45000</v>
      </c>
      <c r="CI1300" s="9">
        <f>IF(CF1300="","",VLOOKUP(CF1300,Metadata!$D$2:$H$20,5,FALSE))</f>
        <v>50000</v>
      </c>
      <c r="CJ1300" s="9">
        <f t="shared" si="3"/>
        <v>47500</v>
      </c>
      <c r="CK1300" s="9" t="s">
        <v>201</v>
      </c>
      <c r="CL1300" s="10">
        <v>6</v>
      </c>
      <c r="CM1300" s="10">
        <v>2</v>
      </c>
      <c r="CN1300" s="10">
        <v>7</v>
      </c>
      <c r="CO1300" s="10">
        <v>7</v>
      </c>
      <c r="CP1300" s="10">
        <v>3</v>
      </c>
      <c r="CQ1300" s="10">
        <v>5</v>
      </c>
      <c r="CR1300" s="10">
        <v>7</v>
      </c>
      <c r="CS1300" s="10">
        <v>6</v>
      </c>
      <c r="CT1300" s="10">
        <v>5</v>
      </c>
      <c r="CU1300" s="10">
        <v>5</v>
      </c>
      <c r="CV1300" s="10">
        <v>3</v>
      </c>
      <c r="CW1300" s="10">
        <v>2</v>
      </c>
      <c r="CX1300" s="10">
        <v>5</v>
      </c>
      <c r="CY1300" s="10">
        <v>3</v>
      </c>
      <c r="CZ1300" s="10">
        <v>5</v>
      </c>
      <c r="DA1300" s="10">
        <v>3</v>
      </c>
      <c r="DB1300" s="10">
        <v>1</v>
      </c>
      <c r="DC1300" s="10">
        <v>5</v>
      </c>
      <c r="DD1300" s="10">
        <v>1</v>
      </c>
      <c r="DE1300" s="10">
        <v>6</v>
      </c>
      <c r="DF1300" s="10">
        <v>3</v>
      </c>
      <c r="DG1300" s="10">
        <v>3</v>
      </c>
      <c r="DH1300" s="10">
        <v>4</v>
      </c>
      <c r="DI1300" s="10">
        <v>3</v>
      </c>
      <c r="DJ1300" s="10">
        <v>3</v>
      </c>
      <c r="DK1300" s="10">
        <v>4</v>
      </c>
      <c r="DL1300" s="10">
        <v>2</v>
      </c>
      <c r="DM1300" s="9" t="s">
        <v>154</v>
      </c>
      <c r="DN1300" s="10">
        <v>1986</v>
      </c>
      <c r="DO1300" s="9">
        <f t="shared" si="4"/>
        <v>35</v>
      </c>
      <c r="DP1300" s="9" t="s">
        <v>155</v>
      </c>
      <c r="DQ1300" s="9" t="s">
        <v>156</v>
      </c>
      <c r="DR1300" s="9" t="s">
        <v>157</v>
      </c>
      <c r="DS1300" s="9" t="s">
        <v>137</v>
      </c>
      <c r="DT1300" s="9" t="s">
        <v>181</v>
      </c>
      <c r="DU1300" s="9" t="s">
        <v>203</v>
      </c>
      <c r="DV1300" s="9" t="str">
        <f>VLOOKUP(DU1300,Metadata!$B$2:$C$7,2,FALSE)</f>
        <v>6+ years</v>
      </c>
    </row>
    <row r="1301" spans="1:126">
      <c r="A1301" s="13">
        <v>1300</v>
      </c>
      <c r="B1301" s="9" t="s">
        <v>135</v>
      </c>
      <c r="C1301" s="9" t="str">
        <f>VLOOKUP(B1301,Metadata!$M$2:$N$6,2,FALSE)</f>
        <v>Permanent Employee</v>
      </c>
      <c r="D1301" s="9" t="s">
        <v>159</v>
      </c>
      <c r="E1301" s="9" t="s">
        <v>137</v>
      </c>
      <c r="F1301" s="9" t="s">
        <v>138</v>
      </c>
      <c r="G1301" s="9" t="s">
        <v>140</v>
      </c>
      <c r="H1301" s="9" t="str">
        <f>IF(G1301="","",VLOOKUP(G1301,Metadata!$J$2:$K$22,2,FALSE))</f>
        <v>Lisbon Metropolitan Area</v>
      </c>
      <c r="I1301" s="9" t="s">
        <v>138</v>
      </c>
      <c r="J1301" s="9" t="str">
        <f>IF(I1301="","",VLOOKUP(I1301,Metadata!$P$2:$Q$43,2,FALSE))</f>
        <v>Europe</v>
      </c>
      <c r="K1301" s="9" t="str">
        <f t="shared" si="0"/>
        <v>Portugal</v>
      </c>
      <c r="L1301" s="9" t="s">
        <v>140</v>
      </c>
      <c r="M1301" s="9" t="str">
        <f>IF(L1301="","",VLOOKUP(L1301,Metadata!$J$2:$K$22,2,FALSE))</f>
        <v>Lisbon Metropolitan Area</v>
      </c>
      <c r="N1301" s="9" t="s">
        <v>205</v>
      </c>
      <c r="O1301" s="9" t="s">
        <v>137</v>
      </c>
      <c r="P1301" s="9" t="s">
        <v>137</v>
      </c>
      <c r="Q1301" s="10" t="str">
        <f t="shared" si="1"/>
        <v>Full Office Job</v>
      </c>
      <c r="R1301" s="10">
        <v>4</v>
      </c>
      <c r="S1301" s="9" t="s">
        <v>137</v>
      </c>
      <c r="T1301" s="9" t="s">
        <v>603</v>
      </c>
      <c r="U1301" s="9" t="str">
        <f>IF(S1301&lt;&gt;"",S1301,IF(T1301&lt;&gt;"",VLOOKUP(T1301,Metadata!$S$2:$T$228,2,FALSE),""))</f>
        <v>UX/UI Designer</v>
      </c>
      <c r="V1301" s="9" t="s">
        <v>323</v>
      </c>
      <c r="W1301" s="9" t="s">
        <v>137</v>
      </c>
      <c r="X1301" s="9" t="s">
        <v>145</v>
      </c>
      <c r="Y1301" s="9" t="s">
        <v>137</v>
      </c>
      <c r="Z1301" s="9" t="s">
        <v>262</v>
      </c>
      <c r="AA1301" s="9" t="s">
        <v>137</v>
      </c>
      <c r="AB1301" s="9" t="s">
        <v>137</v>
      </c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 t="s">
        <v>150</v>
      </c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 t="s">
        <v>150</v>
      </c>
      <c r="BZ1301" s="9" t="s">
        <v>137</v>
      </c>
      <c r="CA1301" s="10"/>
      <c r="CB1301" s="10" t="str">
        <f t="shared" si="5"/>
        <v/>
      </c>
      <c r="CC1301" s="10"/>
      <c r="CD1301" s="9" t="str">
        <f t="shared" si="2"/>
        <v/>
      </c>
      <c r="CE1301" s="9" t="s">
        <v>168</v>
      </c>
      <c r="CF1301" s="9" t="s">
        <v>169</v>
      </c>
      <c r="CG1301" s="9">
        <f>IF(CF1301="","",VLOOKUP(CF1301,Metadata!$D$2:$H$20,2,FALSE))</f>
        <v>12500</v>
      </c>
      <c r="CH1301" s="9">
        <f>IF(CF1301="","",VLOOKUP(CF1301,Metadata!$D$2:$H$20,4,FALSE))</f>
        <v>0</v>
      </c>
      <c r="CI1301" s="9">
        <f>IF(CF1301="","",VLOOKUP(CF1301,Metadata!$D$2:$H$20,5,FALSE))</f>
        <v>15000</v>
      </c>
      <c r="CJ1301" s="9">
        <f t="shared" si="3"/>
        <v>12500</v>
      </c>
      <c r="CK1301" s="9" t="s">
        <v>201</v>
      </c>
      <c r="CL1301" s="10">
        <v>2</v>
      </c>
      <c r="CM1301" s="10">
        <v>4</v>
      </c>
      <c r="CN1301" s="10">
        <v>5</v>
      </c>
      <c r="CO1301" s="10">
        <v>6</v>
      </c>
      <c r="CP1301" s="10">
        <v>5</v>
      </c>
      <c r="CQ1301" s="10">
        <v>4</v>
      </c>
      <c r="CR1301" s="10">
        <v>3</v>
      </c>
      <c r="CS1301" s="10">
        <v>4</v>
      </c>
      <c r="CT1301" s="10">
        <v>4</v>
      </c>
      <c r="CU1301" s="10">
        <v>4</v>
      </c>
      <c r="CV1301" s="10">
        <v>5</v>
      </c>
      <c r="CW1301" s="10">
        <v>3</v>
      </c>
      <c r="CX1301" s="10">
        <v>4</v>
      </c>
      <c r="CY1301" s="10">
        <v>4</v>
      </c>
      <c r="CZ1301" s="10">
        <v>5</v>
      </c>
      <c r="DA1301" s="10">
        <v>3</v>
      </c>
      <c r="DB1301" s="10">
        <v>2</v>
      </c>
      <c r="DC1301" s="10">
        <v>5</v>
      </c>
      <c r="DD1301" s="10">
        <v>2</v>
      </c>
      <c r="DE1301" s="10">
        <v>5</v>
      </c>
      <c r="DF1301" s="10">
        <v>5</v>
      </c>
      <c r="DG1301" s="10">
        <v>5</v>
      </c>
      <c r="DH1301" s="10">
        <v>4</v>
      </c>
      <c r="DI1301" s="10">
        <v>6</v>
      </c>
      <c r="DJ1301" s="10">
        <v>2</v>
      </c>
      <c r="DK1301" s="10">
        <v>3</v>
      </c>
      <c r="DL1301" s="10">
        <v>5</v>
      </c>
      <c r="DM1301" s="9" t="s">
        <v>154</v>
      </c>
      <c r="DN1301" s="10">
        <v>1996</v>
      </c>
      <c r="DO1301" s="9">
        <f t="shared" si="4"/>
        <v>25</v>
      </c>
      <c r="DP1301" s="9" t="s">
        <v>222</v>
      </c>
      <c r="DQ1301" s="9" t="s">
        <v>202</v>
      </c>
      <c r="DR1301" s="9" t="s">
        <v>157</v>
      </c>
      <c r="DS1301" s="9" t="s">
        <v>137</v>
      </c>
      <c r="DT1301" s="9" t="s">
        <v>181</v>
      </c>
      <c r="DU1301" s="9" t="s">
        <v>223</v>
      </c>
      <c r="DV1301" s="9" t="str">
        <f>VLOOKUP(DU1301,Metadata!$B$2:$C$7,2,FALSE)</f>
        <v>3 - 6 years</v>
      </c>
    </row>
    <row r="1302" spans="1:126">
      <c r="A1302" s="13">
        <v>1301</v>
      </c>
      <c r="B1302" s="9" t="s">
        <v>171</v>
      </c>
      <c r="C1302" s="9" t="str">
        <f>VLOOKUP(B1302,Metadata!$M$2:$N$6,2,FALSE)</f>
        <v>Contractor</v>
      </c>
      <c r="D1302" s="9" t="s">
        <v>137</v>
      </c>
      <c r="E1302" s="9" t="s">
        <v>136</v>
      </c>
      <c r="F1302" s="9" t="s">
        <v>138</v>
      </c>
      <c r="G1302" s="9" t="s">
        <v>312</v>
      </c>
      <c r="H1302" s="9" t="str">
        <f>IF(G1302="","",VLOOKUP(G1302,Metadata!$J$2:$K$22,2,FALSE))</f>
        <v>South</v>
      </c>
      <c r="I1302" s="9" t="s">
        <v>138</v>
      </c>
      <c r="J1302" s="9" t="str">
        <f>IF(I1302="","",VLOOKUP(I1302,Metadata!$P$2:$Q$43,2,FALSE))</f>
        <v>Europe</v>
      </c>
      <c r="K1302" s="9" t="str">
        <f t="shared" si="0"/>
        <v>Portugal</v>
      </c>
      <c r="L1302" s="9" t="s">
        <v>312</v>
      </c>
      <c r="M1302" s="9" t="str">
        <f>IF(L1302="","",VLOOKUP(L1302,Metadata!$J$2:$K$22,2,FALSE))</f>
        <v>South</v>
      </c>
      <c r="N1302" s="9" t="s">
        <v>141</v>
      </c>
      <c r="O1302" s="9" t="s">
        <v>137</v>
      </c>
      <c r="P1302" s="9" t="s">
        <v>191</v>
      </c>
      <c r="Q1302" s="10" t="str">
        <f t="shared" si="1"/>
        <v>Remote Job (full or flexible)</v>
      </c>
      <c r="R1302" s="10">
        <v>7</v>
      </c>
      <c r="S1302" s="9" t="s">
        <v>260</v>
      </c>
      <c r="T1302" s="9" t="s">
        <v>137</v>
      </c>
      <c r="U1302" s="9" t="str">
        <f>IF(S1302&lt;&gt;"",S1302,IF(T1302&lt;&gt;"",VLOOKUP(T1302,Metadata!$S$2:$T$228,2,FALSE),""))</f>
        <v>DevOps Engineer</v>
      </c>
      <c r="V1302" s="9" t="s">
        <v>261</v>
      </c>
      <c r="W1302" s="9" t="s">
        <v>137</v>
      </c>
      <c r="X1302" s="9" t="s">
        <v>208</v>
      </c>
      <c r="Y1302" s="9" t="s">
        <v>137</v>
      </c>
      <c r="Z1302" s="9" t="s">
        <v>164</v>
      </c>
      <c r="AA1302" s="9" t="s">
        <v>165</v>
      </c>
      <c r="AB1302" s="9" t="s">
        <v>253</v>
      </c>
      <c r="AC1302" s="9"/>
      <c r="AD1302" s="9"/>
      <c r="AE1302" s="9"/>
      <c r="AF1302" s="9"/>
      <c r="AG1302" s="9"/>
      <c r="AH1302" s="9"/>
      <c r="AI1302" s="9"/>
      <c r="AJ1302" s="9" t="s">
        <v>185</v>
      </c>
      <c r="AK1302" s="9"/>
      <c r="AL1302" s="9"/>
      <c r="AM1302" s="9"/>
      <c r="AN1302" s="9"/>
      <c r="AO1302" s="9"/>
      <c r="AP1302" s="9"/>
      <c r="AQ1302" s="9"/>
      <c r="AR1302" s="9"/>
      <c r="AS1302" s="9"/>
      <c r="AT1302" s="9" t="s">
        <v>324</v>
      </c>
      <c r="AU1302" s="9"/>
      <c r="AV1302" s="9"/>
      <c r="AW1302" s="9"/>
      <c r="AX1302" s="9"/>
      <c r="AY1302" s="9"/>
      <c r="AZ1302" s="9"/>
      <c r="BA1302" s="9" t="s">
        <v>178</v>
      </c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 t="s">
        <v>186</v>
      </c>
      <c r="BO1302" s="9"/>
      <c r="BP1302" s="9"/>
      <c r="BQ1302" s="9"/>
      <c r="BR1302" s="9"/>
      <c r="BS1302" s="9" t="s">
        <v>200</v>
      </c>
      <c r="BT1302" s="9"/>
      <c r="BU1302" s="9"/>
      <c r="BV1302" s="9"/>
      <c r="BW1302" s="9"/>
      <c r="BX1302" s="9"/>
      <c r="BY1302" s="9"/>
      <c r="BZ1302" s="9"/>
      <c r="CA1302" s="10">
        <v>6</v>
      </c>
      <c r="CB1302" s="10" t="str">
        <f t="shared" si="5"/>
        <v>4 to 6 months</v>
      </c>
      <c r="CC1302" s="10">
        <v>40</v>
      </c>
      <c r="CD1302" s="9">
        <f t="shared" si="2"/>
        <v>64000</v>
      </c>
      <c r="CE1302" s="9" t="s">
        <v>137</v>
      </c>
      <c r="CF1302" s="9" t="s">
        <v>137</v>
      </c>
      <c r="CG1302" s="9" t="str">
        <f>IF(CF1302="","",VLOOKUP(CF1302,Metadata!$D$2:$H$20,2,FALSE))</f>
        <v/>
      </c>
      <c r="CH1302" s="9" t="str">
        <f>IF(CF1302="","",VLOOKUP(CF1302,Metadata!$D$2:$H$20,4,FALSE))</f>
        <v/>
      </c>
      <c r="CI1302" s="9" t="str">
        <f>IF(CF1302="","",VLOOKUP(CF1302,Metadata!$D$2:$H$20,5,FALSE))</f>
        <v/>
      </c>
      <c r="CJ1302" s="9">
        <f t="shared" si="3"/>
        <v>64000</v>
      </c>
      <c r="CK1302" s="9" t="s">
        <v>153</v>
      </c>
      <c r="CL1302" s="10">
        <v>7</v>
      </c>
      <c r="CM1302" s="10">
        <v>3</v>
      </c>
      <c r="CN1302" s="10">
        <v>6</v>
      </c>
      <c r="CO1302" s="10">
        <v>3</v>
      </c>
      <c r="CP1302" s="10">
        <v>6</v>
      </c>
      <c r="CQ1302" s="10">
        <v>4</v>
      </c>
      <c r="CR1302" s="10">
        <v>7</v>
      </c>
      <c r="CS1302" s="10">
        <v>4</v>
      </c>
      <c r="CT1302" s="10">
        <v>7</v>
      </c>
      <c r="CU1302" s="10">
        <v>7</v>
      </c>
      <c r="CV1302" s="10">
        <v>6</v>
      </c>
      <c r="CW1302" s="10">
        <v>6</v>
      </c>
      <c r="CX1302" s="10">
        <v>6</v>
      </c>
      <c r="CY1302" s="10">
        <v>6</v>
      </c>
      <c r="CZ1302" s="10">
        <v>6</v>
      </c>
      <c r="DA1302" s="10">
        <v>3</v>
      </c>
      <c r="DB1302" s="10">
        <v>4</v>
      </c>
      <c r="DC1302" s="10">
        <v>3</v>
      </c>
      <c r="DD1302" s="10">
        <v>3</v>
      </c>
      <c r="DE1302" s="10">
        <v>6</v>
      </c>
      <c r="DF1302" s="10">
        <v>6</v>
      </c>
      <c r="DG1302" s="10">
        <v>7</v>
      </c>
      <c r="DH1302" s="10">
        <v>4</v>
      </c>
      <c r="DI1302" s="10">
        <v>6</v>
      </c>
      <c r="DJ1302" s="10">
        <v>3</v>
      </c>
      <c r="DK1302" s="10">
        <v>4</v>
      </c>
      <c r="DL1302" s="10">
        <v>3</v>
      </c>
      <c r="DM1302" s="9" t="s">
        <v>154</v>
      </c>
      <c r="DN1302" s="10">
        <v>1977</v>
      </c>
      <c r="DO1302" s="9">
        <f t="shared" si="4"/>
        <v>44</v>
      </c>
      <c r="DP1302" s="9" t="s">
        <v>155</v>
      </c>
      <c r="DQ1302" s="9" t="s">
        <v>156</v>
      </c>
      <c r="DR1302" s="9" t="s">
        <v>157</v>
      </c>
      <c r="DS1302" s="9" t="s">
        <v>137</v>
      </c>
      <c r="DT1302" s="9" t="s">
        <v>181</v>
      </c>
      <c r="DU1302" s="9" t="s">
        <v>158</v>
      </c>
      <c r="DV1302" s="9" t="str">
        <f>VLOOKUP(DU1302,Metadata!$B$2:$C$7,2,FALSE)</f>
        <v>6+ years</v>
      </c>
    </row>
    <row r="1303" spans="1:126">
      <c r="A1303" s="13">
        <v>1302</v>
      </c>
      <c r="B1303" s="9" t="s">
        <v>135</v>
      </c>
      <c r="C1303" s="9" t="str">
        <f>VLOOKUP(B1303,Metadata!$M$2:$N$6,2,FALSE)</f>
        <v>Permanent Employee</v>
      </c>
      <c r="D1303" s="9" t="s">
        <v>159</v>
      </c>
      <c r="E1303" s="9" t="s">
        <v>137</v>
      </c>
      <c r="F1303" s="9" t="s">
        <v>138</v>
      </c>
      <c r="G1303" s="9" t="s">
        <v>172</v>
      </c>
      <c r="H1303" s="9" t="str">
        <f>IF(G1303="","",VLOOKUP(G1303,Metadata!$J$2:$K$22,2,FALSE))</f>
        <v>Porto Metropolitan Area</v>
      </c>
      <c r="I1303" s="9" t="s">
        <v>138</v>
      </c>
      <c r="J1303" s="9" t="str">
        <f>IF(I1303="","",VLOOKUP(I1303,Metadata!$P$2:$Q$43,2,FALSE))</f>
        <v>Europe</v>
      </c>
      <c r="K1303" s="9" t="str">
        <f t="shared" si="0"/>
        <v>Portugal</v>
      </c>
      <c r="L1303" s="9" t="s">
        <v>172</v>
      </c>
      <c r="M1303" s="9" t="str">
        <f>IF(L1303="","",VLOOKUP(L1303,Metadata!$J$2:$K$22,2,FALSE))</f>
        <v>Porto Metropolitan Area</v>
      </c>
      <c r="N1303" s="9" t="s">
        <v>214</v>
      </c>
      <c r="O1303" s="9" t="s">
        <v>259</v>
      </c>
      <c r="P1303" s="9" t="s">
        <v>142</v>
      </c>
      <c r="Q1303" s="10" t="str">
        <f t="shared" si="1"/>
        <v>Full Office Job</v>
      </c>
      <c r="R1303" s="10">
        <v>6</v>
      </c>
      <c r="S1303" s="9" t="s">
        <v>216</v>
      </c>
      <c r="T1303" s="9" t="s">
        <v>137</v>
      </c>
      <c r="U1303" s="9" t="str">
        <f>IF(S1303&lt;&gt;"",S1303,IF(T1303&lt;&gt;"",VLOOKUP(T1303,Metadata!$S$2:$T$228,2,FALSE),""))</f>
        <v>Front-End Developer</v>
      </c>
      <c r="V1303" s="9" t="s">
        <v>276</v>
      </c>
      <c r="W1303" s="9" t="s">
        <v>137</v>
      </c>
      <c r="X1303" s="9" t="s">
        <v>163</v>
      </c>
      <c r="Y1303" s="9" t="s">
        <v>137</v>
      </c>
      <c r="Z1303" s="9" t="s">
        <v>262</v>
      </c>
      <c r="AA1303" s="9" t="s">
        <v>165</v>
      </c>
      <c r="AB1303" s="9" t="s">
        <v>137</v>
      </c>
      <c r="AC1303" s="9"/>
      <c r="AD1303" s="9"/>
      <c r="AE1303" s="9"/>
      <c r="AF1303" s="9"/>
      <c r="AG1303" s="9"/>
      <c r="AH1303" s="9"/>
      <c r="AI1303" s="9"/>
      <c r="AJ1303" s="9" t="s">
        <v>185</v>
      </c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 t="s">
        <v>178</v>
      </c>
      <c r="BB1303" s="9"/>
      <c r="BC1303" s="9"/>
      <c r="BD1303" s="9"/>
      <c r="BE1303" s="9"/>
      <c r="BF1303" s="9"/>
      <c r="BG1303" s="9"/>
      <c r="BH1303" s="9"/>
      <c r="BI1303" s="9" t="s">
        <v>604</v>
      </c>
      <c r="BJ1303" s="9"/>
      <c r="BK1303" s="9" t="s">
        <v>198</v>
      </c>
      <c r="BL1303" s="9"/>
      <c r="BM1303" s="9"/>
      <c r="BN1303" s="9" t="s">
        <v>186</v>
      </c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10"/>
      <c r="CB1303" s="10" t="str">
        <f t="shared" si="5"/>
        <v/>
      </c>
      <c r="CC1303" s="10"/>
      <c r="CD1303" s="9" t="str">
        <f t="shared" si="2"/>
        <v/>
      </c>
      <c r="CE1303" s="9" t="s">
        <v>168</v>
      </c>
      <c r="CF1303" s="9" t="s">
        <v>236</v>
      </c>
      <c r="CG1303" s="9">
        <f>IF(CF1303="","",VLOOKUP(CF1303,Metadata!$D$2:$H$20,2,FALSE))</f>
        <v>47500</v>
      </c>
      <c r="CH1303" s="9">
        <f>IF(CF1303="","",VLOOKUP(CF1303,Metadata!$D$2:$H$20,4,FALSE))</f>
        <v>45000</v>
      </c>
      <c r="CI1303" s="9">
        <f>IF(CF1303="","",VLOOKUP(CF1303,Metadata!$D$2:$H$20,5,FALSE))</f>
        <v>50000</v>
      </c>
      <c r="CJ1303" s="9">
        <f t="shared" si="3"/>
        <v>47500</v>
      </c>
      <c r="CK1303" s="9" t="s">
        <v>189</v>
      </c>
      <c r="CL1303" s="10">
        <v>5</v>
      </c>
      <c r="CM1303" s="10">
        <v>3</v>
      </c>
      <c r="CN1303" s="10">
        <v>6</v>
      </c>
      <c r="CO1303" s="10">
        <v>6</v>
      </c>
      <c r="CP1303" s="10">
        <v>4</v>
      </c>
      <c r="CQ1303" s="10">
        <v>6</v>
      </c>
      <c r="CR1303" s="10">
        <v>7</v>
      </c>
      <c r="CS1303" s="10">
        <v>7</v>
      </c>
      <c r="CT1303" s="10">
        <v>4</v>
      </c>
      <c r="CU1303" s="10">
        <v>4</v>
      </c>
      <c r="CV1303" s="10">
        <v>5</v>
      </c>
      <c r="CW1303" s="10">
        <v>5</v>
      </c>
      <c r="CX1303" s="10">
        <v>5</v>
      </c>
      <c r="CY1303" s="10">
        <v>5</v>
      </c>
      <c r="CZ1303" s="10">
        <v>6</v>
      </c>
      <c r="DA1303" s="10">
        <v>5</v>
      </c>
      <c r="DB1303" s="10">
        <v>4</v>
      </c>
      <c r="DC1303" s="10">
        <v>6</v>
      </c>
      <c r="DD1303" s="10">
        <v>4</v>
      </c>
      <c r="DE1303" s="10">
        <v>5</v>
      </c>
      <c r="DF1303" s="10">
        <v>5</v>
      </c>
      <c r="DG1303" s="10">
        <v>6</v>
      </c>
      <c r="DH1303" s="10">
        <v>5</v>
      </c>
      <c r="DI1303" s="10">
        <v>4</v>
      </c>
      <c r="DJ1303" s="10">
        <v>4</v>
      </c>
      <c r="DK1303" s="10">
        <v>4</v>
      </c>
      <c r="DL1303" s="10">
        <v>6</v>
      </c>
      <c r="DM1303" s="9" t="s">
        <v>154</v>
      </c>
      <c r="DN1303" s="10">
        <v>1984</v>
      </c>
      <c r="DO1303" s="9">
        <f t="shared" si="4"/>
        <v>37</v>
      </c>
      <c r="DP1303" s="9" t="s">
        <v>155</v>
      </c>
      <c r="DQ1303" s="9" t="s">
        <v>156</v>
      </c>
      <c r="DR1303" s="9" t="s">
        <v>157</v>
      </c>
      <c r="DS1303" s="9" t="s">
        <v>137</v>
      </c>
      <c r="DT1303" s="9" t="s">
        <v>181</v>
      </c>
      <c r="DU1303" s="9" t="s">
        <v>158</v>
      </c>
      <c r="DV1303" s="9" t="str">
        <f>VLOOKUP(DU1303,Metadata!$B$2:$C$7,2,FALSE)</f>
        <v>6+ years</v>
      </c>
    </row>
    <row r="1304" spans="1:126">
      <c r="A1304" s="13">
        <v>1303</v>
      </c>
      <c r="B1304" s="9" t="s">
        <v>135</v>
      </c>
      <c r="C1304" s="9" t="str">
        <f>VLOOKUP(B1304,Metadata!$M$2:$N$6,2,FALSE)</f>
        <v>Permanent Employee</v>
      </c>
      <c r="D1304" s="9" t="s">
        <v>136</v>
      </c>
      <c r="E1304" s="9" t="s">
        <v>137</v>
      </c>
      <c r="F1304" s="9" t="s">
        <v>138</v>
      </c>
      <c r="G1304" s="9" t="s">
        <v>291</v>
      </c>
      <c r="H1304" s="9" t="str">
        <f>IF(G1304="","",VLOOKUP(G1304,Metadata!$J$2:$K$22,2,FALSE))</f>
        <v>Centre</v>
      </c>
      <c r="I1304" s="9" t="s">
        <v>138</v>
      </c>
      <c r="J1304" s="9" t="str">
        <f>IF(I1304="","",VLOOKUP(I1304,Metadata!$P$2:$Q$43,2,FALSE))</f>
        <v>Europe</v>
      </c>
      <c r="K1304" s="9" t="str">
        <f t="shared" si="0"/>
        <v>Portugal</v>
      </c>
      <c r="L1304" s="9" t="s">
        <v>140</v>
      </c>
      <c r="M1304" s="9" t="str">
        <f>IF(L1304="","",VLOOKUP(L1304,Metadata!$J$2:$K$22,2,FALSE))</f>
        <v>Lisbon Metropolitan Area</v>
      </c>
      <c r="N1304" s="9" t="s">
        <v>141</v>
      </c>
      <c r="O1304" s="9" t="s">
        <v>137</v>
      </c>
      <c r="P1304" s="9" t="s">
        <v>142</v>
      </c>
      <c r="Q1304" s="10" t="str">
        <f t="shared" si="1"/>
        <v>Full Office Job</v>
      </c>
      <c r="R1304" s="10">
        <v>7</v>
      </c>
      <c r="S1304" s="9" t="s">
        <v>161</v>
      </c>
      <c r="T1304" s="9" t="s">
        <v>137</v>
      </c>
      <c r="U1304" s="9" t="str">
        <f>IF(S1304&lt;&gt;"",S1304,IF(T1304&lt;&gt;"",VLOOKUP(T1304,Metadata!$S$2:$T$228,2,FALSE),""))</f>
        <v>Full-Stack Developer</v>
      </c>
      <c r="V1304" s="9" t="s">
        <v>162</v>
      </c>
      <c r="W1304" s="9" t="s">
        <v>137</v>
      </c>
      <c r="X1304" s="9" t="s">
        <v>242</v>
      </c>
      <c r="Y1304" s="9" t="s">
        <v>137</v>
      </c>
      <c r="Z1304" s="9" t="s">
        <v>146</v>
      </c>
      <c r="AA1304" s="9" t="s">
        <v>165</v>
      </c>
      <c r="AB1304" s="9" t="s">
        <v>137</v>
      </c>
      <c r="AC1304" s="9" t="s">
        <v>147</v>
      </c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 t="s">
        <v>167</v>
      </c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10"/>
      <c r="CB1304" s="10" t="str">
        <f t="shared" si="5"/>
        <v/>
      </c>
      <c r="CC1304" s="10"/>
      <c r="CD1304" s="9" t="str">
        <f t="shared" si="2"/>
        <v/>
      </c>
      <c r="CE1304" s="9" t="s">
        <v>151</v>
      </c>
      <c r="CF1304" s="9" t="s">
        <v>188</v>
      </c>
      <c r="CG1304" s="9">
        <f>IF(CF1304="","",VLOOKUP(CF1304,Metadata!$D$2:$H$20,2,FALSE))</f>
        <v>17500</v>
      </c>
      <c r="CH1304" s="9">
        <f>IF(CF1304="","",VLOOKUP(CF1304,Metadata!$D$2:$H$20,4,FALSE))</f>
        <v>15000</v>
      </c>
      <c r="CI1304" s="9">
        <f>IF(CF1304="","",VLOOKUP(CF1304,Metadata!$D$2:$H$20,5,FALSE))</f>
        <v>20000</v>
      </c>
      <c r="CJ1304" s="9">
        <f t="shared" si="3"/>
        <v>17500</v>
      </c>
      <c r="CK1304" s="9" t="s">
        <v>201</v>
      </c>
      <c r="CL1304" s="10">
        <v>6</v>
      </c>
      <c r="CM1304" s="10">
        <v>1</v>
      </c>
      <c r="CN1304" s="10">
        <v>7</v>
      </c>
      <c r="CO1304" s="10">
        <v>7</v>
      </c>
      <c r="CP1304" s="10">
        <v>7</v>
      </c>
      <c r="CQ1304" s="10">
        <v>7</v>
      </c>
      <c r="CR1304" s="10">
        <v>7</v>
      </c>
      <c r="CS1304" s="10">
        <v>5</v>
      </c>
      <c r="CT1304" s="10">
        <v>7</v>
      </c>
      <c r="CU1304" s="10">
        <v>7</v>
      </c>
      <c r="CV1304" s="10">
        <v>6</v>
      </c>
      <c r="CW1304" s="10">
        <v>3</v>
      </c>
      <c r="CX1304" s="10">
        <v>7</v>
      </c>
      <c r="CY1304" s="10">
        <v>7</v>
      </c>
      <c r="CZ1304" s="10">
        <v>6</v>
      </c>
      <c r="DA1304" s="10">
        <v>7</v>
      </c>
      <c r="DB1304" s="10">
        <v>5</v>
      </c>
      <c r="DC1304" s="10">
        <v>7</v>
      </c>
      <c r="DD1304" s="10">
        <v>5</v>
      </c>
      <c r="DE1304" s="10">
        <v>6</v>
      </c>
      <c r="DF1304" s="10">
        <v>6</v>
      </c>
      <c r="DG1304" s="10">
        <v>6</v>
      </c>
      <c r="DH1304" s="10">
        <v>6</v>
      </c>
      <c r="DI1304" s="10">
        <v>7</v>
      </c>
      <c r="DJ1304" s="10">
        <v>7</v>
      </c>
      <c r="DK1304" s="10">
        <v>7</v>
      </c>
      <c r="DL1304" s="10">
        <v>7</v>
      </c>
      <c r="DM1304" s="9" t="s">
        <v>154</v>
      </c>
      <c r="DN1304" s="10">
        <v>1993</v>
      </c>
      <c r="DO1304" s="9">
        <f t="shared" si="4"/>
        <v>28</v>
      </c>
      <c r="DP1304" s="9" t="s">
        <v>155</v>
      </c>
      <c r="DQ1304" s="9" t="s">
        <v>156</v>
      </c>
      <c r="DR1304" s="9" t="s">
        <v>157</v>
      </c>
      <c r="DS1304" s="9" t="s">
        <v>137</v>
      </c>
      <c r="DT1304" s="9" t="s">
        <v>181</v>
      </c>
      <c r="DU1304" s="9" t="s">
        <v>223</v>
      </c>
      <c r="DV1304" s="9" t="str">
        <f>VLOOKUP(DU1304,Metadata!$B$2:$C$7,2,FALSE)</f>
        <v>3 - 6 years</v>
      </c>
    </row>
    <row r="1305" spans="1:126">
      <c r="A1305" s="13">
        <v>1304</v>
      </c>
      <c r="B1305" s="9" t="s">
        <v>135</v>
      </c>
      <c r="C1305" s="9" t="str">
        <f>VLOOKUP(B1305,Metadata!$M$2:$N$6,2,FALSE)</f>
        <v>Permanent Employee</v>
      </c>
      <c r="D1305" s="9" t="s">
        <v>159</v>
      </c>
      <c r="E1305" s="9" t="s">
        <v>137</v>
      </c>
      <c r="F1305" s="9" t="s">
        <v>138</v>
      </c>
      <c r="G1305" s="9" t="s">
        <v>139</v>
      </c>
      <c r="H1305" s="9" t="str">
        <f>IF(G1305="","",VLOOKUP(G1305,Metadata!$J$2:$K$22,2,FALSE))</f>
        <v>Centre</v>
      </c>
      <c r="I1305" s="9" t="s">
        <v>138</v>
      </c>
      <c r="J1305" s="9" t="str">
        <f>IF(I1305="","",VLOOKUP(I1305,Metadata!$P$2:$Q$43,2,FALSE))</f>
        <v>Europe</v>
      </c>
      <c r="K1305" s="9" t="str">
        <f t="shared" si="0"/>
        <v>Portugal</v>
      </c>
      <c r="L1305" s="9" t="s">
        <v>140</v>
      </c>
      <c r="M1305" s="9" t="str">
        <f>IF(L1305="","",VLOOKUP(L1305,Metadata!$J$2:$K$22,2,FALSE))</f>
        <v>Lisbon Metropolitan Area</v>
      </c>
      <c r="N1305" s="9" t="s">
        <v>141</v>
      </c>
      <c r="O1305" s="9" t="s">
        <v>137</v>
      </c>
      <c r="P1305" s="9" t="s">
        <v>142</v>
      </c>
      <c r="Q1305" s="10" t="str">
        <f t="shared" si="1"/>
        <v>Full Office Job</v>
      </c>
      <c r="R1305" s="10">
        <v>7</v>
      </c>
      <c r="S1305" s="9" t="s">
        <v>216</v>
      </c>
      <c r="T1305" s="9" t="s">
        <v>137</v>
      </c>
      <c r="U1305" s="9" t="str">
        <f>IF(S1305&lt;&gt;"",S1305,IF(T1305&lt;&gt;"",VLOOKUP(T1305,Metadata!$S$2:$T$228,2,FALSE),""))</f>
        <v>Front-End Developer</v>
      </c>
      <c r="V1305" s="9" t="s">
        <v>144</v>
      </c>
      <c r="W1305" s="9" t="s">
        <v>137</v>
      </c>
      <c r="X1305" s="9" t="s">
        <v>145</v>
      </c>
      <c r="Y1305" s="9" t="s">
        <v>137</v>
      </c>
      <c r="Z1305" s="9" t="s">
        <v>218</v>
      </c>
      <c r="AA1305" s="9" t="s">
        <v>137</v>
      </c>
      <c r="AB1305" s="9" t="s">
        <v>137</v>
      </c>
      <c r="AC1305" s="9"/>
      <c r="AD1305" s="9"/>
      <c r="AE1305" s="9"/>
      <c r="AF1305" s="9"/>
      <c r="AG1305" s="9"/>
      <c r="AH1305" s="9"/>
      <c r="AI1305" s="9"/>
      <c r="AJ1305" s="9" t="s">
        <v>185</v>
      </c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 t="s">
        <v>178</v>
      </c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 t="s">
        <v>199</v>
      </c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10"/>
      <c r="CB1305" s="10" t="str">
        <f t="shared" si="5"/>
        <v/>
      </c>
      <c r="CC1305" s="10"/>
      <c r="CD1305" s="9" t="str">
        <f t="shared" si="2"/>
        <v/>
      </c>
      <c r="CE1305" s="9" t="s">
        <v>168</v>
      </c>
      <c r="CF1305" s="9" t="s">
        <v>188</v>
      </c>
      <c r="CG1305" s="9">
        <f>IF(CF1305="","",VLOOKUP(CF1305,Metadata!$D$2:$H$20,2,FALSE))</f>
        <v>17500</v>
      </c>
      <c r="CH1305" s="9">
        <f>IF(CF1305="","",VLOOKUP(CF1305,Metadata!$D$2:$H$20,4,FALSE))</f>
        <v>15000</v>
      </c>
      <c r="CI1305" s="9">
        <f>IF(CF1305="","",VLOOKUP(CF1305,Metadata!$D$2:$H$20,5,FALSE))</f>
        <v>20000</v>
      </c>
      <c r="CJ1305" s="9">
        <f t="shared" si="3"/>
        <v>17500</v>
      </c>
      <c r="CK1305" s="9" t="s">
        <v>153</v>
      </c>
      <c r="CL1305" s="10">
        <v>4</v>
      </c>
      <c r="CM1305" s="10">
        <v>4</v>
      </c>
      <c r="CN1305" s="10">
        <v>7</v>
      </c>
      <c r="CO1305" s="10">
        <v>7</v>
      </c>
      <c r="CP1305" s="10">
        <v>6</v>
      </c>
      <c r="CQ1305" s="10">
        <v>6</v>
      </c>
      <c r="CR1305" s="10">
        <v>7</v>
      </c>
      <c r="CS1305" s="10">
        <v>6</v>
      </c>
      <c r="CT1305" s="10">
        <v>7</v>
      </c>
      <c r="CU1305" s="10">
        <v>7</v>
      </c>
      <c r="CV1305" s="10">
        <v>4</v>
      </c>
      <c r="CW1305" s="10">
        <v>7</v>
      </c>
      <c r="CX1305" s="10">
        <v>7</v>
      </c>
      <c r="CY1305" s="10">
        <v>7</v>
      </c>
      <c r="CZ1305" s="10">
        <v>7</v>
      </c>
      <c r="DA1305" s="10">
        <v>6</v>
      </c>
      <c r="DB1305" s="10">
        <v>5</v>
      </c>
      <c r="DC1305" s="10">
        <v>7</v>
      </c>
      <c r="DD1305" s="10">
        <v>3</v>
      </c>
      <c r="DE1305" s="10">
        <v>7</v>
      </c>
      <c r="DF1305" s="10">
        <v>6</v>
      </c>
      <c r="DG1305" s="10">
        <v>5</v>
      </c>
      <c r="DH1305" s="10">
        <v>4</v>
      </c>
      <c r="DI1305" s="10">
        <v>5</v>
      </c>
      <c r="DJ1305" s="10">
        <v>4</v>
      </c>
      <c r="DK1305" s="10">
        <v>6</v>
      </c>
      <c r="DL1305" s="10">
        <v>4</v>
      </c>
      <c r="DM1305" s="9" t="s">
        <v>154</v>
      </c>
      <c r="DN1305" s="10">
        <v>1979</v>
      </c>
      <c r="DO1305" s="9">
        <f t="shared" si="4"/>
        <v>42</v>
      </c>
      <c r="DP1305" s="9" t="s">
        <v>155</v>
      </c>
      <c r="DQ1305" s="9" t="s">
        <v>156</v>
      </c>
      <c r="DR1305" s="9" t="s">
        <v>342</v>
      </c>
      <c r="DS1305" s="9" t="s">
        <v>137</v>
      </c>
      <c r="DT1305" s="9" t="s">
        <v>181</v>
      </c>
      <c r="DU1305" s="9" t="s">
        <v>158</v>
      </c>
      <c r="DV1305" s="9" t="str">
        <f>VLOOKUP(DU1305,Metadata!$B$2:$C$7,2,FALSE)</f>
        <v>6+ years</v>
      </c>
    </row>
    <row r="1306" spans="1:126">
      <c r="A1306" s="13">
        <v>1305</v>
      </c>
      <c r="B1306" s="9" t="s">
        <v>135</v>
      </c>
      <c r="C1306" s="9" t="str">
        <f>VLOOKUP(B1306,Metadata!$M$2:$N$6,2,FALSE)</f>
        <v>Permanent Employee</v>
      </c>
      <c r="D1306" s="9" t="s">
        <v>159</v>
      </c>
      <c r="E1306" s="9" t="s">
        <v>137</v>
      </c>
      <c r="F1306" s="9" t="s">
        <v>138</v>
      </c>
      <c r="G1306" s="9" t="s">
        <v>160</v>
      </c>
      <c r="H1306" s="9" t="str">
        <f>IF(G1306="","",VLOOKUP(G1306,Metadata!$J$2:$K$22,2,FALSE))</f>
        <v>Centre</v>
      </c>
      <c r="I1306" s="9" t="s">
        <v>138</v>
      </c>
      <c r="J1306" s="9" t="str">
        <f>IF(I1306="","",VLOOKUP(I1306,Metadata!$P$2:$Q$43,2,FALSE))</f>
        <v>Europe</v>
      </c>
      <c r="K1306" s="9" t="str">
        <f t="shared" si="0"/>
        <v>Portugal</v>
      </c>
      <c r="L1306" s="9" t="s">
        <v>140</v>
      </c>
      <c r="M1306" s="9" t="str">
        <f>IF(L1306="","",VLOOKUP(L1306,Metadata!$J$2:$K$22,2,FALSE))</f>
        <v>Lisbon Metropolitan Area</v>
      </c>
      <c r="N1306" s="9" t="s">
        <v>141</v>
      </c>
      <c r="O1306" s="9" t="s">
        <v>137</v>
      </c>
      <c r="P1306" s="9" t="s">
        <v>142</v>
      </c>
      <c r="Q1306" s="10" t="str">
        <f t="shared" si="1"/>
        <v>Full Office Job</v>
      </c>
      <c r="R1306" s="10">
        <v>4</v>
      </c>
      <c r="S1306" s="9" t="s">
        <v>161</v>
      </c>
      <c r="T1306" s="9" t="s">
        <v>137</v>
      </c>
      <c r="U1306" s="9" t="str">
        <f>IF(S1306&lt;&gt;"",S1306,IF(T1306&lt;&gt;"",VLOOKUP(T1306,Metadata!$S$2:$T$228,2,FALSE),""))</f>
        <v>Full-Stack Developer</v>
      </c>
      <c r="V1306" s="9" t="s">
        <v>174</v>
      </c>
      <c r="W1306" s="9" t="s">
        <v>137</v>
      </c>
      <c r="X1306" s="9" t="s">
        <v>163</v>
      </c>
      <c r="Y1306" s="9" t="s">
        <v>137</v>
      </c>
      <c r="Z1306" s="9" t="s">
        <v>262</v>
      </c>
      <c r="AA1306" s="9" t="s">
        <v>165</v>
      </c>
      <c r="AB1306" s="9" t="s">
        <v>137</v>
      </c>
      <c r="AC1306" s="9" t="s">
        <v>147</v>
      </c>
      <c r="AD1306" s="9"/>
      <c r="AE1306" s="9"/>
      <c r="AF1306" s="9"/>
      <c r="AG1306" s="9"/>
      <c r="AH1306" s="9"/>
      <c r="AI1306" s="9"/>
      <c r="AJ1306" s="9" t="s">
        <v>185</v>
      </c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 t="s">
        <v>178</v>
      </c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 t="s">
        <v>199</v>
      </c>
      <c r="BM1306" s="9"/>
      <c r="BN1306" s="9"/>
      <c r="BO1306" s="9"/>
      <c r="BP1306" s="9"/>
      <c r="BQ1306" s="9"/>
      <c r="BR1306" s="9"/>
      <c r="BS1306" s="9" t="s">
        <v>200</v>
      </c>
      <c r="BT1306" s="9"/>
      <c r="BU1306" s="9"/>
      <c r="BV1306" s="9"/>
      <c r="BW1306" s="9"/>
      <c r="BX1306" s="9"/>
      <c r="BY1306" s="9"/>
      <c r="BZ1306" s="9"/>
      <c r="CA1306" s="10"/>
      <c r="CB1306" s="10" t="str">
        <f t="shared" si="5"/>
        <v/>
      </c>
      <c r="CC1306" s="10"/>
      <c r="CD1306" s="9" t="str">
        <f t="shared" si="2"/>
        <v/>
      </c>
      <c r="CE1306" s="9" t="s">
        <v>232</v>
      </c>
      <c r="CF1306" s="9" t="s">
        <v>188</v>
      </c>
      <c r="CG1306" s="9">
        <f>IF(CF1306="","",VLOOKUP(CF1306,Metadata!$D$2:$H$20,2,FALSE))</f>
        <v>17500</v>
      </c>
      <c r="CH1306" s="9">
        <f>IF(CF1306="","",VLOOKUP(CF1306,Metadata!$D$2:$H$20,4,FALSE))</f>
        <v>15000</v>
      </c>
      <c r="CI1306" s="9">
        <f>IF(CF1306="","",VLOOKUP(CF1306,Metadata!$D$2:$H$20,5,FALSE))</f>
        <v>20000</v>
      </c>
      <c r="CJ1306" s="9">
        <f t="shared" si="3"/>
        <v>17500</v>
      </c>
      <c r="CK1306" s="9" t="s">
        <v>201</v>
      </c>
      <c r="CL1306" s="10">
        <v>7</v>
      </c>
      <c r="CM1306" s="10">
        <v>1</v>
      </c>
      <c r="CN1306" s="10">
        <v>7</v>
      </c>
      <c r="CO1306" s="10">
        <v>7</v>
      </c>
      <c r="CP1306" s="10">
        <v>7</v>
      </c>
      <c r="CQ1306" s="10">
        <v>7</v>
      </c>
      <c r="CR1306" s="10">
        <v>5</v>
      </c>
      <c r="CS1306" s="10">
        <v>6</v>
      </c>
      <c r="CT1306" s="10">
        <v>5</v>
      </c>
      <c r="CU1306" s="10">
        <v>7</v>
      </c>
      <c r="CV1306" s="10">
        <v>5</v>
      </c>
      <c r="CW1306" s="10">
        <v>5</v>
      </c>
      <c r="CX1306" s="10">
        <v>6</v>
      </c>
      <c r="CY1306" s="10">
        <v>7</v>
      </c>
      <c r="CZ1306" s="10">
        <v>6</v>
      </c>
      <c r="DA1306" s="10">
        <v>6</v>
      </c>
      <c r="DB1306" s="10">
        <v>5</v>
      </c>
      <c r="DC1306" s="10">
        <v>7</v>
      </c>
      <c r="DD1306" s="10">
        <v>4</v>
      </c>
      <c r="DE1306" s="10">
        <v>7</v>
      </c>
      <c r="DF1306" s="10">
        <v>5</v>
      </c>
      <c r="DG1306" s="10">
        <v>6</v>
      </c>
      <c r="DH1306" s="10">
        <v>4</v>
      </c>
      <c r="DI1306" s="10">
        <v>7</v>
      </c>
      <c r="DJ1306" s="10">
        <v>5</v>
      </c>
      <c r="DK1306" s="10">
        <v>7</v>
      </c>
      <c r="DL1306" s="10">
        <v>7</v>
      </c>
      <c r="DM1306" s="9" t="s">
        <v>154</v>
      </c>
      <c r="DN1306" s="10">
        <v>1999</v>
      </c>
      <c r="DO1306" s="9">
        <f t="shared" si="4"/>
        <v>22</v>
      </c>
      <c r="DP1306" s="9" t="s">
        <v>155</v>
      </c>
      <c r="DQ1306" s="9" t="s">
        <v>202</v>
      </c>
      <c r="DR1306" s="9" t="s">
        <v>157</v>
      </c>
      <c r="DS1306" s="9" t="s">
        <v>137</v>
      </c>
      <c r="DT1306" s="9" t="s">
        <v>181</v>
      </c>
      <c r="DU1306" s="9" t="s">
        <v>233</v>
      </c>
      <c r="DV1306" s="9" t="str">
        <f>VLOOKUP(DU1306,Metadata!$B$2:$C$7,2,FALSE)</f>
        <v>0 - 3 years</v>
      </c>
    </row>
    <row r="1307" spans="1:126">
      <c r="A1307" s="13">
        <v>1306</v>
      </c>
      <c r="B1307" s="9" t="s">
        <v>135</v>
      </c>
      <c r="C1307" s="9" t="str">
        <f>VLOOKUP(B1307,Metadata!$M$2:$N$6,2,FALSE)</f>
        <v>Permanent Employee</v>
      </c>
      <c r="D1307" s="9" t="s">
        <v>159</v>
      </c>
      <c r="E1307" s="9" t="s">
        <v>137</v>
      </c>
      <c r="F1307" s="9" t="s">
        <v>138</v>
      </c>
      <c r="G1307" s="9" t="s">
        <v>140</v>
      </c>
      <c r="H1307" s="9" t="str">
        <f>IF(G1307="","",VLOOKUP(G1307,Metadata!$J$2:$K$22,2,FALSE))</f>
        <v>Lisbon Metropolitan Area</v>
      </c>
      <c r="I1307" s="9" t="s">
        <v>138</v>
      </c>
      <c r="J1307" s="9" t="str">
        <f>IF(I1307="","",VLOOKUP(I1307,Metadata!$P$2:$Q$43,2,FALSE))</f>
        <v>Europe</v>
      </c>
      <c r="K1307" s="9" t="str">
        <f t="shared" si="0"/>
        <v>Portugal</v>
      </c>
      <c r="L1307" s="9" t="s">
        <v>140</v>
      </c>
      <c r="M1307" s="9" t="str">
        <f>IF(L1307="","",VLOOKUP(L1307,Metadata!$J$2:$K$22,2,FALSE))</f>
        <v>Lisbon Metropolitan Area</v>
      </c>
      <c r="N1307" s="9" t="s">
        <v>141</v>
      </c>
      <c r="O1307" s="9" t="s">
        <v>137</v>
      </c>
      <c r="P1307" s="9" t="s">
        <v>142</v>
      </c>
      <c r="Q1307" s="10" t="str">
        <f t="shared" si="1"/>
        <v>Full Office Job</v>
      </c>
      <c r="R1307" s="10">
        <v>7</v>
      </c>
      <c r="S1307" s="9" t="s">
        <v>192</v>
      </c>
      <c r="T1307" s="9" t="s">
        <v>137</v>
      </c>
      <c r="U1307" s="9" t="str">
        <f>IF(S1307&lt;&gt;"",S1307,IF(T1307&lt;&gt;"",VLOOKUP(T1307,Metadata!$S$2:$T$228,2,FALSE),""))</f>
        <v>Back-End Developer</v>
      </c>
      <c r="V1307" s="9" t="s">
        <v>207</v>
      </c>
      <c r="W1307" s="9" t="s">
        <v>137</v>
      </c>
      <c r="X1307" s="9" t="s">
        <v>269</v>
      </c>
      <c r="Y1307" s="9" t="s">
        <v>137</v>
      </c>
      <c r="Z1307" s="9" t="s">
        <v>184</v>
      </c>
      <c r="AA1307" s="9" t="s">
        <v>137</v>
      </c>
      <c r="AB1307" s="9" t="s">
        <v>137</v>
      </c>
      <c r="AC1307" s="9" t="s">
        <v>147</v>
      </c>
      <c r="AD1307" s="9" t="s">
        <v>148</v>
      </c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 t="s">
        <v>150</v>
      </c>
      <c r="BZ1307" s="9" t="s">
        <v>137</v>
      </c>
      <c r="CA1307" s="10"/>
      <c r="CB1307" s="10" t="str">
        <f t="shared" si="5"/>
        <v/>
      </c>
      <c r="CC1307" s="10"/>
      <c r="CD1307" s="9" t="str">
        <f t="shared" si="2"/>
        <v/>
      </c>
      <c r="CE1307" s="9" t="s">
        <v>151</v>
      </c>
      <c r="CF1307" s="9" t="s">
        <v>225</v>
      </c>
      <c r="CG1307" s="9">
        <f>IF(CF1307="","",VLOOKUP(CF1307,Metadata!$D$2:$H$20,2,FALSE))</f>
        <v>22500</v>
      </c>
      <c r="CH1307" s="9">
        <f>IF(CF1307="","",VLOOKUP(CF1307,Metadata!$D$2:$H$20,4,FALSE))</f>
        <v>20000</v>
      </c>
      <c r="CI1307" s="9">
        <f>IF(CF1307="","",VLOOKUP(CF1307,Metadata!$D$2:$H$20,5,FALSE))</f>
        <v>25000</v>
      </c>
      <c r="CJ1307" s="9">
        <f t="shared" si="3"/>
        <v>22500</v>
      </c>
      <c r="CK1307" s="9" t="s">
        <v>153</v>
      </c>
      <c r="CL1307" s="10">
        <v>1</v>
      </c>
      <c r="CM1307" s="10">
        <v>5</v>
      </c>
      <c r="CN1307" s="10">
        <v>7</v>
      </c>
      <c r="CO1307" s="10">
        <v>7</v>
      </c>
      <c r="CP1307" s="10">
        <v>3</v>
      </c>
      <c r="CQ1307" s="10">
        <v>5</v>
      </c>
      <c r="CR1307" s="10">
        <v>7</v>
      </c>
      <c r="CS1307" s="10">
        <v>5</v>
      </c>
      <c r="CT1307" s="10">
        <v>4</v>
      </c>
      <c r="CU1307" s="10">
        <v>4</v>
      </c>
      <c r="CV1307" s="10">
        <v>2</v>
      </c>
      <c r="CW1307" s="10">
        <v>2</v>
      </c>
      <c r="CX1307" s="10">
        <v>6</v>
      </c>
      <c r="CY1307" s="10">
        <v>2</v>
      </c>
      <c r="CZ1307" s="10">
        <v>2</v>
      </c>
      <c r="DA1307" s="10">
        <v>6</v>
      </c>
      <c r="DB1307" s="10">
        <v>6</v>
      </c>
      <c r="DC1307" s="10">
        <v>6</v>
      </c>
      <c r="DD1307" s="10">
        <v>4</v>
      </c>
      <c r="DE1307" s="10">
        <v>4</v>
      </c>
      <c r="DF1307" s="10">
        <v>3</v>
      </c>
      <c r="DG1307" s="10">
        <v>4</v>
      </c>
      <c r="DH1307" s="10">
        <v>4</v>
      </c>
      <c r="DI1307" s="10">
        <v>3</v>
      </c>
      <c r="DJ1307" s="10">
        <v>3</v>
      </c>
      <c r="DK1307" s="10">
        <v>2</v>
      </c>
      <c r="DL1307" s="10">
        <v>2</v>
      </c>
      <c r="DM1307" s="9" t="s">
        <v>154</v>
      </c>
      <c r="DN1307" s="10">
        <v>1994</v>
      </c>
      <c r="DO1307" s="9">
        <f t="shared" si="4"/>
        <v>27</v>
      </c>
      <c r="DP1307" s="9" t="s">
        <v>155</v>
      </c>
      <c r="DQ1307" s="9" t="s">
        <v>202</v>
      </c>
      <c r="DR1307" s="9" t="s">
        <v>157</v>
      </c>
      <c r="DS1307" s="9" t="s">
        <v>137</v>
      </c>
      <c r="DT1307" s="9" t="s">
        <v>181</v>
      </c>
      <c r="DU1307" s="9" t="s">
        <v>223</v>
      </c>
      <c r="DV1307" s="9" t="str">
        <f>VLOOKUP(DU1307,Metadata!$B$2:$C$7,2,FALSE)</f>
        <v>3 - 6 years</v>
      </c>
    </row>
    <row r="1308" spans="1:126">
      <c r="A1308" s="13">
        <v>1307</v>
      </c>
      <c r="B1308" s="9" t="s">
        <v>135</v>
      </c>
      <c r="C1308" s="9" t="str">
        <f>VLOOKUP(B1308,Metadata!$M$2:$N$6,2,FALSE)</f>
        <v>Permanent Employee</v>
      </c>
      <c r="D1308" s="9" t="s">
        <v>159</v>
      </c>
      <c r="E1308" s="9" t="s">
        <v>137</v>
      </c>
      <c r="F1308" s="9" t="s">
        <v>138</v>
      </c>
      <c r="G1308" s="9" t="s">
        <v>204</v>
      </c>
      <c r="H1308" s="9" t="str">
        <f>IF(G1308="","",VLOOKUP(G1308,Metadata!$J$2:$K$22,2,FALSE))</f>
        <v>Centre</v>
      </c>
      <c r="I1308" s="9" t="s">
        <v>138</v>
      </c>
      <c r="J1308" s="9" t="str">
        <f>IF(I1308="","",VLOOKUP(I1308,Metadata!$P$2:$Q$43,2,FALSE))</f>
        <v>Europe</v>
      </c>
      <c r="K1308" s="9" t="str">
        <f t="shared" si="0"/>
        <v>Portugal</v>
      </c>
      <c r="L1308" s="9" t="s">
        <v>204</v>
      </c>
      <c r="M1308" s="9" t="str">
        <f>IF(L1308="","",VLOOKUP(L1308,Metadata!$J$2:$K$22,2,FALSE))</f>
        <v>Centre</v>
      </c>
      <c r="N1308" s="9" t="s">
        <v>141</v>
      </c>
      <c r="O1308" s="9" t="s">
        <v>137</v>
      </c>
      <c r="P1308" s="9" t="s">
        <v>142</v>
      </c>
      <c r="Q1308" s="10" t="str">
        <f t="shared" si="1"/>
        <v>Full Office Job</v>
      </c>
      <c r="R1308" s="10">
        <v>7</v>
      </c>
      <c r="S1308" s="9" t="s">
        <v>161</v>
      </c>
      <c r="T1308" s="9" t="s">
        <v>137</v>
      </c>
      <c r="U1308" s="9" t="str">
        <f>IF(S1308&lt;&gt;"",S1308,IF(T1308&lt;&gt;"",VLOOKUP(T1308,Metadata!$S$2:$T$228,2,FALSE),""))</f>
        <v>Full-Stack Developer</v>
      </c>
      <c r="V1308" s="9" t="s">
        <v>276</v>
      </c>
      <c r="W1308" s="9" t="s">
        <v>137</v>
      </c>
      <c r="X1308" s="9" t="s">
        <v>175</v>
      </c>
      <c r="Y1308" s="9" t="s">
        <v>137</v>
      </c>
      <c r="Z1308" s="9" t="s">
        <v>164</v>
      </c>
      <c r="AA1308" s="9" t="s">
        <v>165</v>
      </c>
      <c r="AB1308" s="9" t="s">
        <v>137</v>
      </c>
      <c r="AC1308" s="9"/>
      <c r="AD1308" s="9"/>
      <c r="AE1308" s="9"/>
      <c r="AF1308" s="9"/>
      <c r="AG1308" s="9"/>
      <c r="AH1308" s="9"/>
      <c r="AI1308" s="9"/>
      <c r="AJ1308" s="9"/>
      <c r="AK1308" s="9" t="s">
        <v>302</v>
      </c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 t="s">
        <v>178</v>
      </c>
      <c r="BB1308" s="9"/>
      <c r="BC1308" s="9"/>
      <c r="BD1308" s="9"/>
      <c r="BE1308" s="9"/>
      <c r="BF1308" s="9"/>
      <c r="BG1308" s="9"/>
      <c r="BH1308" s="9"/>
      <c r="BI1308" s="9"/>
      <c r="BJ1308" s="9" t="s">
        <v>167</v>
      </c>
      <c r="BK1308" s="9"/>
      <c r="BL1308" s="9"/>
      <c r="BM1308" s="9" t="s">
        <v>303</v>
      </c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10"/>
      <c r="CB1308" s="10" t="str">
        <f t="shared" si="5"/>
        <v/>
      </c>
      <c r="CC1308" s="10"/>
      <c r="CD1308" s="9" t="str">
        <f t="shared" si="2"/>
        <v/>
      </c>
      <c r="CE1308" s="9" t="s">
        <v>168</v>
      </c>
      <c r="CF1308" s="9" t="s">
        <v>169</v>
      </c>
      <c r="CG1308" s="9">
        <f>IF(CF1308="","",VLOOKUP(CF1308,Metadata!$D$2:$H$20,2,FALSE))</f>
        <v>12500</v>
      </c>
      <c r="CH1308" s="9">
        <f>IF(CF1308="","",VLOOKUP(CF1308,Metadata!$D$2:$H$20,4,FALSE))</f>
        <v>0</v>
      </c>
      <c r="CI1308" s="9">
        <f>IF(CF1308="","",VLOOKUP(CF1308,Metadata!$D$2:$H$20,5,FALSE))</f>
        <v>15000</v>
      </c>
      <c r="CJ1308" s="9">
        <f t="shared" si="3"/>
        <v>12500</v>
      </c>
      <c r="CK1308" s="9" t="s">
        <v>153</v>
      </c>
      <c r="CL1308" s="10">
        <v>1</v>
      </c>
      <c r="CM1308" s="10">
        <v>3</v>
      </c>
      <c r="CN1308" s="10">
        <v>7</v>
      </c>
      <c r="CO1308" s="10">
        <v>7</v>
      </c>
      <c r="CP1308" s="10">
        <v>6</v>
      </c>
      <c r="CQ1308" s="10">
        <v>6</v>
      </c>
      <c r="CR1308" s="10">
        <v>7</v>
      </c>
      <c r="CS1308" s="10">
        <v>7</v>
      </c>
      <c r="CT1308" s="10">
        <v>4</v>
      </c>
      <c r="CU1308" s="10">
        <v>4</v>
      </c>
      <c r="CV1308" s="10">
        <v>5</v>
      </c>
      <c r="CW1308" s="10">
        <v>1</v>
      </c>
      <c r="CX1308" s="10">
        <v>7</v>
      </c>
      <c r="CY1308" s="10">
        <v>4</v>
      </c>
      <c r="CZ1308" s="10">
        <v>4</v>
      </c>
      <c r="DA1308" s="10">
        <v>7</v>
      </c>
      <c r="DB1308" s="10">
        <v>1</v>
      </c>
      <c r="DC1308" s="10">
        <v>7</v>
      </c>
      <c r="DD1308" s="10">
        <v>1</v>
      </c>
      <c r="DE1308" s="10">
        <v>4</v>
      </c>
      <c r="DF1308" s="10">
        <v>5</v>
      </c>
      <c r="DG1308" s="10">
        <v>6</v>
      </c>
      <c r="DH1308" s="10">
        <v>7</v>
      </c>
      <c r="DI1308" s="10">
        <v>7</v>
      </c>
      <c r="DJ1308" s="10">
        <v>1</v>
      </c>
      <c r="DK1308" s="10">
        <v>4</v>
      </c>
      <c r="DL1308" s="10">
        <v>6</v>
      </c>
      <c r="DM1308" s="9" t="s">
        <v>154</v>
      </c>
      <c r="DN1308" s="10">
        <v>1998</v>
      </c>
      <c r="DO1308" s="9">
        <f t="shared" si="4"/>
        <v>23</v>
      </c>
      <c r="DP1308" s="9" t="s">
        <v>222</v>
      </c>
      <c r="DQ1308" s="9" t="s">
        <v>156</v>
      </c>
      <c r="DR1308" s="9" t="s">
        <v>157</v>
      </c>
      <c r="DS1308" s="9" t="s">
        <v>137</v>
      </c>
      <c r="DT1308" s="9" t="s">
        <v>181</v>
      </c>
      <c r="DU1308" s="9" t="s">
        <v>168</v>
      </c>
      <c r="DV1308" s="9" t="str">
        <f>VLOOKUP(DU1308,Metadata!$B$2:$C$7,2,FALSE)</f>
        <v>0 - 3 years</v>
      </c>
    </row>
    <row r="1309" spans="1:126">
      <c r="A1309" s="13">
        <v>1308</v>
      </c>
      <c r="B1309" s="9" t="s">
        <v>135</v>
      </c>
      <c r="C1309" s="9" t="str">
        <f>VLOOKUP(B1309,Metadata!$M$2:$N$6,2,FALSE)</f>
        <v>Permanent Employee</v>
      </c>
      <c r="D1309" s="9" t="s">
        <v>159</v>
      </c>
      <c r="E1309" s="9" t="s">
        <v>137</v>
      </c>
      <c r="F1309" s="9" t="s">
        <v>138</v>
      </c>
      <c r="G1309" s="9" t="s">
        <v>140</v>
      </c>
      <c r="H1309" s="9" t="str">
        <f>IF(G1309="","",VLOOKUP(G1309,Metadata!$J$2:$K$22,2,FALSE))</f>
        <v>Lisbon Metropolitan Area</v>
      </c>
      <c r="I1309" s="9" t="s">
        <v>138</v>
      </c>
      <c r="J1309" s="9" t="str">
        <f>IF(I1309="","",VLOOKUP(I1309,Metadata!$P$2:$Q$43,2,FALSE))</f>
        <v>Europe</v>
      </c>
      <c r="K1309" s="9" t="str">
        <f t="shared" si="0"/>
        <v>Portugal</v>
      </c>
      <c r="L1309" s="9" t="s">
        <v>140</v>
      </c>
      <c r="M1309" s="9" t="str">
        <f>IF(L1309="","",VLOOKUP(L1309,Metadata!$J$2:$K$22,2,FALSE))</f>
        <v>Lisbon Metropolitan Area</v>
      </c>
      <c r="N1309" s="9" t="s">
        <v>141</v>
      </c>
      <c r="O1309" s="9" t="s">
        <v>137</v>
      </c>
      <c r="P1309" s="9" t="s">
        <v>142</v>
      </c>
      <c r="Q1309" s="10" t="str">
        <f t="shared" si="1"/>
        <v>Full Office Job</v>
      </c>
      <c r="R1309" s="10">
        <v>7</v>
      </c>
      <c r="S1309" s="9" t="s">
        <v>137</v>
      </c>
      <c r="T1309" s="9" t="s">
        <v>605</v>
      </c>
      <c r="U1309" s="9" t="str">
        <f>IF(S1309&lt;&gt;"",S1309,IF(T1309&lt;&gt;"",VLOOKUP(T1309,Metadata!$S$2:$T$228,2,FALSE),""))</f>
        <v>Business Applications (BI/CRM/ERP)</v>
      </c>
      <c r="V1309" s="9" t="s">
        <v>217</v>
      </c>
      <c r="W1309" s="9" t="s">
        <v>137</v>
      </c>
      <c r="X1309" s="9" t="s">
        <v>145</v>
      </c>
      <c r="Y1309" s="9" t="s">
        <v>137</v>
      </c>
      <c r="Z1309" s="9" t="s">
        <v>184</v>
      </c>
      <c r="AA1309" s="9" t="s">
        <v>137</v>
      </c>
      <c r="AB1309" s="9" t="s">
        <v>137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 t="s">
        <v>150</v>
      </c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 t="s">
        <v>150</v>
      </c>
      <c r="BZ1309" s="9" t="s">
        <v>137</v>
      </c>
      <c r="CA1309" s="10"/>
      <c r="CB1309" s="10" t="str">
        <f t="shared" si="5"/>
        <v/>
      </c>
      <c r="CC1309" s="10"/>
      <c r="CD1309" s="9" t="str">
        <f t="shared" si="2"/>
        <v/>
      </c>
      <c r="CE1309" s="9" t="s">
        <v>168</v>
      </c>
      <c r="CF1309" s="9" t="s">
        <v>220</v>
      </c>
      <c r="CG1309" s="9">
        <f>IF(CF1309="","",VLOOKUP(CF1309,Metadata!$D$2:$H$20,2,FALSE))</f>
        <v>27500</v>
      </c>
      <c r="CH1309" s="9">
        <f>IF(CF1309="","",VLOOKUP(CF1309,Metadata!$D$2:$H$20,4,FALSE))</f>
        <v>25000</v>
      </c>
      <c r="CI1309" s="9">
        <f>IF(CF1309="","",VLOOKUP(CF1309,Metadata!$D$2:$H$20,5,FALSE))</f>
        <v>30000</v>
      </c>
      <c r="CJ1309" s="9">
        <f t="shared" si="3"/>
        <v>27500</v>
      </c>
      <c r="CK1309" s="9" t="s">
        <v>277</v>
      </c>
      <c r="CL1309" s="10">
        <v>4</v>
      </c>
      <c r="CM1309" s="10">
        <v>3</v>
      </c>
      <c r="CN1309" s="10">
        <v>6</v>
      </c>
      <c r="CO1309" s="10">
        <v>7</v>
      </c>
      <c r="CP1309" s="10">
        <v>7</v>
      </c>
      <c r="CQ1309" s="10">
        <v>7</v>
      </c>
      <c r="CR1309" s="10">
        <v>7</v>
      </c>
      <c r="CS1309" s="10">
        <v>7</v>
      </c>
      <c r="CT1309" s="10">
        <v>5</v>
      </c>
      <c r="CU1309" s="10">
        <v>6</v>
      </c>
      <c r="CV1309" s="10">
        <v>4</v>
      </c>
      <c r="CW1309" s="10">
        <v>5</v>
      </c>
      <c r="CX1309" s="10">
        <v>6</v>
      </c>
      <c r="CY1309" s="10">
        <v>7</v>
      </c>
      <c r="CZ1309" s="10">
        <v>4</v>
      </c>
      <c r="DA1309" s="10">
        <v>5</v>
      </c>
      <c r="DB1309" s="10">
        <v>5</v>
      </c>
      <c r="DC1309" s="10">
        <v>7</v>
      </c>
      <c r="DD1309" s="10">
        <v>1</v>
      </c>
      <c r="DE1309" s="10">
        <v>7</v>
      </c>
      <c r="DF1309" s="10">
        <v>7</v>
      </c>
      <c r="DG1309" s="10">
        <v>7</v>
      </c>
      <c r="DH1309" s="10">
        <v>5</v>
      </c>
      <c r="DI1309" s="10">
        <v>7</v>
      </c>
      <c r="DJ1309" s="10">
        <v>5</v>
      </c>
      <c r="DK1309" s="10">
        <v>7</v>
      </c>
      <c r="DL1309" s="10">
        <v>1</v>
      </c>
      <c r="DM1309" s="9" t="s">
        <v>154</v>
      </c>
      <c r="DN1309" s="10">
        <v>1993</v>
      </c>
      <c r="DO1309" s="9">
        <f t="shared" si="4"/>
        <v>28</v>
      </c>
      <c r="DP1309" s="9" t="s">
        <v>287</v>
      </c>
      <c r="DQ1309" s="9" t="s">
        <v>156</v>
      </c>
      <c r="DR1309" s="9" t="s">
        <v>157</v>
      </c>
      <c r="DS1309" s="9" t="s">
        <v>137</v>
      </c>
      <c r="DT1309" s="9" t="s">
        <v>181</v>
      </c>
      <c r="DU1309" s="9" t="s">
        <v>223</v>
      </c>
      <c r="DV1309" s="9" t="str">
        <f>VLOOKUP(DU1309,Metadata!$B$2:$C$7,2,FALSE)</f>
        <v>3 - 6 years</v>
      </c>
    </row>
    <row r="1310" spans="1:126">
      <c r="A1310" s="13">
        <v>1309</v>
      </c>
      <c r="B1310" s="9" t="s">
        <v>135</v>
      </c>
      <c r="C1310" s="9" t="str">
        <f>VLOOKUP(B1310,Metadata!$M$2:$N$6,2,FALSE)</f>
        <v>Permanent Employee</v>
      </c>
      <c r="D1310" s="9" t="s">
        <v>159</v>
      </c>
      <c r="E1310" s="9" t="s">
        <v>137</v>
      </c>
      <c r="F1310" s="9" t="s">
        <v>138</v>
      </c>
      <c r="G1310" s="9" t="s">
        <v>140</v>
      </c>
      <c r="H1310" s="9" t="str">
        <f>IF(G1310="","",VLOOKUP(G1310,Metadata!$J$2:$K$22,2,FALSE))</f>
        <v>Lisbon Metropolitan Area</v>
      </c>
      <c r="I1310" s="9" t="s">
        <v>138</v>
      </c>
      <c r="J1310" s="9" t="str">
        <f>IF(I1310="","",VLOOKUP(I1310,Metadata!$P$2:$Q$43,2,FALSE))</f>
        <v>Europe</v>
      </c>
      <c r="K1310" s="9" t="str">
        <f t="shared" si="0"/>
        <v>Portugal</v>
      </c>
      <c r="L1310" s="9" t="s">
        <v>140</v>
      </c>
      <c r="M1310" s="9" t="str">
        <f>IF(L1310="","",VLOOKUP(L1310,Metadata!$J$2:$K$22,2,FALSE))</f>
        <v>Lisbon Metropolitan Area</v>
      </c>
      <c r="N1310" s="9" t="s">
        <v>141</v>
      </c>
      <c r="O1310" s="9" t="s">
        <v>137</v>
      </c>
      <c r="P1310" s="9" t="s">
        <v>191</v>
      </c>
      <c r="Q1310" s="10" t="str">
        <f t="shared" si="1"/>
        <v>Remote Job (full or flexible)</v>
      </c>
      <c r="R1310" s="10">
        <v>5</v>
      </c>
      <c r="S1310" s="9" t="s">
        <v>216</v>
      </c>
      <c r="T1310" s="9" t="s">
        <v>137</v>
      </c>
      <c r="U1310" s="9" t="str">
        <f>IF(S1310&lt;&gt;"",S1310,IF(T1310&lt;&gt;"",VLOOKUP(T1310,Metadata!$S$2:$T$228,2,FALSE),""))</f>
        <v>Front-End Developer</v>
      </c>
      <c r="V1310" s="9" t="s">
        <v>261</v>
      </c>
      <c r="W1310" s="9" t="s">
        <v>137</v>
      </c>
      <c r="X1310" s="9" t="s">
        <v>163</v>
      </c>
      <c r="Y1310" s="9" t="s">
        <v>137</v>
      </c>
      <c r="Z1310" s="9" t="s">
        <v>262</v>
      </c>
      <c r="AA1310" s="9" t="s">
        <v>165</v>
      </c>
      <c r="AB1310" s="9" t="s">
        <v>137</v>
      </c>
      <c r="AC1310" s="9"/>
      <c r="AD1310" s="9"/>
      <c r="AE1310" s="9"/>
      <c r="AF1310" s="9"/>
      <c r="AG1310" s="9"/>
      <c r="AH1310" s="9"/>
      <c r="AI1310" s="9"/>
      <c r="AJ1310" s="9" t="s">
        <v>185</v>
      </c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 t="s">
        <v>178</v>
      </c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 t="s">
        <v>199</v>
      </c>
      <c r="BM1310" s="9"/>
      <c r="BN1310" s="9" t="s">
        <v>186</v>
      </c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10"/>
      <c r="CB1310" s="10" t="str">
        <f t="shared" si="5"/>
        <v/>
      </c>
      <c r="CC1310" s="10"/>
      <c r="CD1310" s="9" t="str">
        <f t="shared" si="2"/>
        <v/>
      </c>
      <c r="CE1310" s="9" t="s">
        <v>168</v>
      </c>
      <c r="CF1310" s="9" t="s">
        <v>254</v>
      </c>
      <c r="CG1310" s="9">
        <f>IF(CF1310="","",VLOOKUP(CF1310,Metadata!$D$2:$H$20,2,FALSE))</f>
        <v>37500</v>
      </c>
      <c r="CH1310" s="9">
        <f>IF(CF1310="","",VLOOKUP(CF1310,Metadata!$D$2:$H$20,4,FALSE))</f>
        <v>35000</v>
      </c>
      <c r="CI1310" s="9">
        <f>IF(CF1310="","",VLOOKUP(CF1310,Metadata!$D$2:$H$20,5,FALSE))</f>
        <v>40000</v>
      </c>
      <c r="CJ1310" s="9">
        <f t="shared" si="3"/>
        <v>37500</v>
      </c>
      <c r="CK1310" s="9" t="s">
        <v>153</v>
      </c>
      <c r="CL1310" s="10">
        <v>5</v>
      </c>
      <c r="CM1310" s="10">
        <v>1</v>
      </c>
      <c r="CN1310" s="10">
        <v>7</v>
      </c>
      <c r="CO1310" s="10">
        <v>7</v>
      </c>
      <c r="CP1310" s="10">
        <v>7</v>
      </c>
      <c r="CQ1310" s="10">
        <v>7</v>
      </c>
      <c r="CR1310" s="10">
        <v>7</v>
      </c>
      <c r="CS1310" s="10">
        <v>7</v>
      </c>
      <c r="CT1310" s="10">
        <v>7</v>
      </c>
      <c r="CU1310" s="10">
        <v>7</v>
      </c>
      <c r="CV1310" s="10">
        <v>7</v>
      </c>
      <c r="CW1310" s="10">
        <v>5</v>
      </c>
      <c r="CX1310" s="10">
        <v>7</v>
      </c>
      <c r="CY1310" s="10">
        <v>6</v>
      </c>
      <c r="CZ1310" s="10">
        <v>7</v>
      </c>
      <c r="DA1310" s="10">
        <v>5</v>
      </c>
      <c r="DB1310" s="10">
        <v>5</v>
      </c>
      <c r="DC1310" s="10">
        <v>7</v>
      </c>
      <c r="DD1310" s="10">
        <v>5</v>
      </c>
      <c r="DE1310" s="10">
        <v>7</v>
      </c>
      <c r="DF1310" s="10">
        <v>7</v>
      </c>
      <c r="DG1310" s="10">
        <v>6</v>
      </c>
      <c r="DH1310" s="10">
        <v>6</v>
      </c>
      <c r="DI1310" s="10">
        <v>7</v>
      </c>
      <c r="DJ1310" s="10">
        <v>6</v>
      </c>
      <c r="DK1310" s="10">
        <v>7</v>
      </c>
      <c r="DL1310" s="10">
        <v>7</v>
      </c>
      <c r="DM1310" s="9" t="s">
        <v>154</v>
      </c>
      <c r="DN1310" s="10">
        <v>1984</v>
      </c>
      <c r="DO1310" s="9">
        <f t="shared" si="4"/>
        <v>37</v>
      </c>
      <c r="DP1310" s="9" t="s">
        <v>155</v>
      </c>
      <c r="DQ1310" s="9" t="s">
        <v>202</v>
      </c>
      <c r="DR1310" s="9" t="s">
        <v>170</v>
      </c>
      <c r="DS1310" s="9" t="s">
        <v>137</v>
      </c>
      <c r="DT1310" s="9" t="s">
        <v>606</v>
      </c>
      <c r="DU1310" s="9" t="s">
        <v>158</v>
      </c>
      <c r="DV1310" s="9" t="str">
        <f>VLOOKUP(DU1310,Metadata!$B$2:$C$7,2,FALSE)</f>
        <v>6+ years</v>
      </c>
    </row>
    <row r="1311" spans="1:126">
      <c r="A1311" s="13">
        <v>1310</v>
      </c>
      <c r="B1311" s="9" t="s">
        <v>135</v>
      </c>
      <c r="C1311" s="9" t="str">
        <f>VLOOKUP(B1311,Metadata!$M$2:$N$6,2,FALSE)</f>
        <v>Permanent Employee</v>
      </c>
      <c r="D1311" s="9" t="s">
        <v>159</v>
      </c>
      <c r="E1311" s="9" t="s">
        <v>137</v>
      </c>
      <c r="F1311" s="9" t="s">
        <v>138</v>
      </c>
      <c r="G1311" s="9" t="s">
        <v>283</v>
      </c>
      <c r="H1311" s="9" t="str">
        <f>IF(G1311="","",VLOOKUP(G1311,Metadata!$J$2:$K$22,2,FALSE))</f>
        <v>Lisbon Metropolitan Area</v>
      </c>
      <c r="I1311" s="9" t="s">
        <v>138</v>
      </c>
      <c r="J1311" s="9" t="str">
        <f>IF(I1311="","",VLOOKUP(I1311,Metadata!$P$2:$Q$43,2,FALSE))</f>
        <v>Europe</v>
      </c>
      <c r="K1311" s="9" t="str">
        <f t="shared" si="0"/>
        <v>Portugal</v>
      </c>
      <c r="L1311" s="9" t="s">
        <v>140</v>
      </c>
      <c r="M1311" s="9" t="str">
        <f>IF(L1311="","",VLOOKUP(L1311,Metadata!$J$2:$K$22,2,FALSE))</f>
        <v>Lisbon Metropolitan Area</v>
      </c>
      <c r="N1311" s="9" t="s">
        <v>141</v>
      </c>
      <c r="O1311" s="9" t="s">
        <v>137</v>
      </c>
      <c r="P1311" s="9" t="s">
        <v>142</v>
      </c>
      <c r="Q1311" s="10" t="str">
        <f t="shared" si="1"/>
        <v>Full Office Job</v>
      </c>
      <c r="R1311" s="10">
        <v>6</v>
      </c>
      <c r="S1311" s="9" t="s">
        <v>143</v>
      </c>
      <c r="T1311" s="9" t="s">
        <v>137</v>
      </c>
      <c r="U1311" s="9" t="str">
        <f>IF(S1311&lt;&gt;"",S1311,IF(T1311&lt;&gt;"",VLOOKUP(T1311,Metadata!$S$2:$T$228,2,FALSE),""))</f>
        <v>Technical Team Leader</v>
      </c>
      <c r="V1311" s="9" t="s">
        <v>276</v>
      </c>
      <c r="W1311" s="9" t="s">
        <v>137</v>
      </c>
      <c r="X1311" s="9" t="s">
        <v>145</v>
      </c>
      <c r="Y1311" s="9" t="s">
        <v>137</v>
      </c>
      <c r="Z1311" s="9" t="s">
        <v>184</v>
      </c>
      <c r="AA1311" s="9" t="s">
        <v>165</v>
      </c>
      <c r="AB1311" s="9" t="s">
        <v>137</v>
      </c>
      <c r="AC1311" s="9"/>
      <c r="AD1311" s="9"/>
      <c r="AE1311" s="9"/>
      <c r="AF1311" s="9"/>
      <c r="AG1311" s="9" t="s">
        <v>166</v>
      </c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 t="s">
        <v>167</v>
      </c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10"/>
      <c r="CB1311" s="10" t="str">
        <f t="shared" si="5"/>
        <v/>
      </c>
      <c r="CC1311" s="10"/>
      <c r="CD1311" s="9" t="str">
        <f t="shared" si="2"/>
        <v/>
      </c>
      <c r="CE1311" s="9" t="s">
        <v>168</v>
      </c>
      <c r="CF1311" s="9" t="s">
        <v>152</v>
      </c>
      <c r="CG1311" s="9">
        <f>IF(CF1311="","",VLOOKUP(CF1311,Metadata!$D$2:$H$20,2,FALSE))</f>
        <v>32500</v>
      </c>
      <c r="CH1311" s="9">
        <f>IF(CF1311="","",VLOOKUP(CF1311,Metadata!$D$2:$H$20,4,FALSE))</f>
        <v>30000</v>
      </c>
      <c r="CI1311" s="9">
        <f>IF(CF1311="","",VLOOKUP(CF1311,Metadata!$D$2:$H$20,5,FALSE))</f>
        <v>35000</v>
      </c>
      <c r="CJ1311" s="9">
        <f t="shared" si="3"/>
        <v>32500</v>
      </c>
      <c r="CK1311" s="9" t="s">
        <v>153</v>
      </c>
      <c r="CL1311" s="10">
        <v>6</v>
      </c>
      <c r="CM1311" s="10">
        <v>2</v>
      </c>
      <c r="CN1311" s="10">
        <v>7</v>
      </c>
      <c r="CO1311" s="10">
        <v>7</v>
      </c>
      <c r="CP1311" s="10">
        <v>7</v>
      </c>
      <c r="CQ1311" s="10">
        <v>7</v>
      </c>
      <c r="CR1311" s="10">
        <v>7</v>
      </c>
      <c r="CS1311" s="10">
        <v>7</v>
      </c>
      <c r="CT1311" s="10">
        <v>7</v>
      </c>
      <c r="CU1311" s="10">
        <v>7</v>
      </c>
      <c r="CV1311" s="10">
        <v>6</v>
      </c>
      <c r="CW1311" s="10">
        <v>7</v>
      </c>
      <c r="CX1311" s="10">
        <v>7</v>
      </c>
      <c r="CY1311" s="10">
        <v>5</v>
      </c>
      <c r="CZ1311" s="10">
        <v>6</v>
      </c>
      <c r="DA1311" s="10">
        <v>5</v>
      </c>
      <c r="DB1311" s="10">
        <v>5</v>
      </c>
      <c r="DC1311" s="10">
        <v>7</v>
      </c>
      <c r="DD1311" s="10">
        <v>2</v>
      </c>
      <c r="DE1311" s="10">
        <v>7</v>
      </c>
      <c r="DF1311" s="10">
        <v>7</v>
      </c>
      <c r="DG1311" s="10">
        <v>5</v>
      </c>
      <c r="DH1311" s="10">
        <v>6</v>
      </c>
      <c r="DI1311" s="10">
        <v>6</v>
      </c>
      <c r="DJ1311" s="10">
        <v>4</v>
      </c>
      <c r="DK1311" s="10">
        <v>4</v>
      </c>
      <c r="DL1311" s="10">
        <v>6</v>
      </c>
      <c r="DM1311" s="9" t="s">
        <v>154</v>
      </c>
      <c r="DN1311" s="10">
        <v>1982</v>
      </c>
      <c r="DO1311" s="9">
        <f t="shared" si="4"/>
        <v>39</v>
      </c>
      <c r="DP1311" s="9" t="s">
        <v>155</v>
      </c>
      <c r="DQ1311" s="9" t="s">
        <v>202</v>
      </c>
      <c r="DR1311" s="9" t="s">
        <v>170</v>
      </c>
      <c r="DS1311" s="9" t="s">
        <v>137</v>
      </c>
      <c r="DT1311" s="9" t="s">
        <v>606</v>
      </c>
      <c r="DU1311" s="9" t="s">
        <v>158</v>
      </c>
      <c r="DV1311" s="9" t="str">
        <f>VLOOKUP(DU1311,Metadata!$B$2:$C$7,2,FALSE)</f>
        <v>6+ years</v>
      </c>
    </row>
    <row r="1312" spans="1:126">
      <c r="A1312" s="13">
        <v>1311</v>
      </c>
      <c r="B1312" s="9" t="s">
        <v>135</v>
      </c>
      <c r="C1312" s="9" t="str">
        <f>VLOOKUP(B1312,Metadata!$M$2:$N$6,2,FALSE)</f>
        <v>Permanent Employee</v>
      </c>
      <c r="D1312" s="9" t="s">
        <v>159</v>
      </c>
      <c r="E1312" s="9" t="s">
        <v>137</v>
      </c>
      <c r="F1312" s="9" t="s">
        <v>138</v>
      </c>
      <c r="G1312" s="9" t="s">
        <v>160</v>
      </c>
      <c r="H1312" s="9" t="str">
        <f>IF(G1312="","",VLOOKUP(G1312,Metadata!$J$2:$K$22,2,FALSE))</f>
        <v>Centre</v>
      </c>
      <c r="I1312" s="9" t="s">
        <v>138</v>
      </c>
      <c r="J1312" s="9" t="str">
        <f>IF(I1312="","",VLOOKUP(I1312,Metadata!$P$2:$Q$43,2,FALSE))</f>
        <v>Europe</v>
      </c>
      <c r="K1312" s="9" t="str">
        <f t="shared" si="0"/>
        <v>Portugal</v>
      </c>
      <c r="L1312" s="9" t="s">
        <v>310</v>
      </c>
      <c r="M1312" s="9" t="str">
        <f>IF(L1312="","",VLOOKUP(L1312,Metadata!$J$2:$K$22,2,FALSE))</f>
        <v>Other</v>
      </c>
      <c r="N1312" s="9" t="s">
        <v>141</v>
      </c>
      <c r="O1312" s="9" t="s">
        <v>137</v>
      </c>
      <c r="P1312" s="9" t="s">
        <v>191</v>
      </c>
      <c r="Q1312" s="10" t="str">
        <f t="shared" si="1"/>
        <v>Remote Job (full or flexible)</v>
      </c>
      <c r="R1312" s="10">
        <v>5</v>
      </c>
      <c r="S1312" s="9" t="s">
        <v>161</v>
      </c>
      <c r="T1312" s="9" t="s">
        <v>137</v>
      </c>
      <c r="U1312" s="9" t="str">
        <f>IF(S1312&lt;&gt;"",S1312,IF(T1312&lt;&gt;"",VLOOKUP(T1312,Metadata!$S$2:$T$228,2,FALSE),""))</f>
        <v>Full-Stack Developer</v>
      </c>
      <c r="V1312" s="9" t="s">
        <v>309</v>
      </c>
      <c r="W1312" s="9" t="s">
        <v>137</v>
      </c>
      <c r="X1312" s="9" t="s">
        <v>242</v>
      </c>
      <c r="Y1312" s="9" t="s">
        <v>137</v>
      </c>
      <c r="Z1312" s="9" t="s">
        <v>193</v>
      </c>
      <c r="AA1312" s="9" t="s">
        <v>165</v>
      </c>
      <c r="AB1312" s="9" t="s">
        <v>253</v>
      </c>
      <c r="AC1312" s="9"/>
      <c r="AD1312" s="9"/>
      <c r="AE1312" s="9" t="s">
        <v>194</v>
      </c>
      <c r="AF1312" s="9"/>
      <c r="AG1312" s="9"/>
      <c r="AH1312" s="9" t="s">
        <v>176</v>
      </c>
      <c r="AI1312" s="9"/>
      <c r="AJ1312" s="9" t="s">
        <v>185</v>
      </c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 t="s">
        <v>178</v>
      </c>
      <c r="BB1312" s="9"/>
      <c r="BC1312" s="9" t="s">
        <v>339</v>
      </c>
      <c r="BD1312" s="9"/>
      <c r="BE1312" s="9"/>
      <c r="BF1312" s="9"/>
      <c r="BG1312" s="9"/>
      <c r="BH1312" s="9"/>
      <c r="BI1312" s="9"/>
      <c r="BJ1312" s="9"/>
      <c r="BK1312" s="9" t="s">
        <v>198</v>
      </c>
      <c r="BL1312" s="9"/>
      <c r="BM1312" s="9"/>
      <c r="BN1312" s="9" t="s">
        <v>186</v>
      </c>
      <c r="BO1312" s="9"/>
      <c r="BP1312" s="9"/>
      <c r="BQ1312" s="9"/>
      <c r="BR1312" s="9"/>
      <c r="BS1312" s="9" t="s">
        <v>200</v>
      </c>
      <c r="BT1312" s="9"/>
      <c r="BU1312" s="9"/>
      <c r="BV1312" s="9"/>
      <c r="BW1312" s="9"/>
      <c r="BX1312" s="9"/>
      <c r="BY1312" s="9"/>
      <c r="BZ1312" s="9"/>
      <c r="CA1312" s="10"/>
      <c r="CB1312" s="10" t="str">
        <f t="shared" si="5"/>
        <v/>
      </c>
      <c r="CC1312" s="10"/>
      <c r="CD1312" s="9" t="str">
        <f t="shared" si="2"/>
        <v/>
      </c>
      <c r="CE1312" s="9" t="s">
        <v>232</v>
      </c>
      <c r="CF1312" s="9" t="s">
        <v>188</v>
      </c>
      <c r="CG1312" s="9">
        <f>IF(CF1312="","",VLOOKUP(CF1312,Metadata!$D$2:$H$20,2,FALSE))</f>
        <v>17500</v>
      </c>
      <c r="CH1312" s="9">
        <f>IF(CF1312="","",VLOOKUP(CF1312,Metadata!$D$2:$H$20,4,FALSE))</f>
        <v>15000</v>
      </c>
      <c r="CI1312" s="9">
        <f>IF(CF1312="","",VLOOKUP(CF1312,Metadata!$D$2:$H$20,5,FALSE))</f>
        <v>20000</v>
      </c>
      <c r="CJ1312" s="9">
        <f t="shared" si="3"/>
        <v>17500</v>
      </c>
      <c r="CK1312" s="9" t="s">
        <v>201</v>
      </c>
      <c r="CL1312" s="10">
        <v>7</v>
      </c>
      <c r="CM1312" s="10">
        <v>1</v>
      </c>
      <c r="CN1312" s="10">
        <v>6</v>
      </c>
      <c r="CO1312" s="10">
        <v>7</v>
      </c>
      <c r="CP1312" s="10">
        <v>5</v>
      </c>
      <c r="CQ1312" s="10">
        <v>7</v>
      </c>
      <c r="CR1312" s="10">
        <v>3</v>
      </c>
      <c r="CS1312" s="10">
        <v>7</v>
      </c>
      <c r="CT1312" s="10">
        <v>5</v>
      </c>
      <c r="CU1312" s="10">
        <v>6</v>
      </c>
      <c r="CV1312" s="10">
        <v>7</v>
      </c>
      <c r="CW1312" s="10">
        <v>5</v>
      </c>
      <c r="CX1312" s="10">
        <v>7</v>
      </c>
      <c r="CY1312" s="10">
        <v>7</v>
      </c>
      <c r="CZ1312" s="10">
        <v>5</v>
      </c>
      <c r="DA1312" s="10">
        <v>7</v>
      </c>
      <c r="DB1312" s="10">
        <v>6</v>
      </c>
      <c r="DC1312" s="10">
        <v>7</v>
      </c>
      <c r="DD1312" s="10">
        <v>5</v>
      </c>
      <c r="DE1312" s="10">
        <v>7</v>
      </c>
      <c r="DF1312" s="10">
        <v>7</v>
      </c>
      <c r="DG1312" s="10">
        <v>5</v>
      </c>
      <c r="DH1312" s="10">
        <v>3</v>
      </c>
      <c r="DI1312" s="10">
        <v>6</v>
      </c>
      <c r="DJ1312" s="10">
        <v>7</v>
      </c>
      <c r="DK1312" s="10">
        <v>7</v>
      </c>
      <c r="DL1312" s="10">
        <v>7</v>
      </c>
      <c r="DM1312" s="9" t="s">
        <v>154</v>
      </c>
      <c r="DN1312" s="10">
        <v>1997</v>
      </c>
      <c r="DO1312" s="9">
        <f t="shared" si="4"/>
        <v>24</v>
      </c>
      <c r="DP1312" s="9" t="s">
        <v>155</v>
      </c>
      <c r="DQ1312" s="9" t="s">
        <v>210</v>
      </c>
      <c r="DR1312" s="9" t="s">
        <v>170</v>
      </c>
      <c r="DS1312" s="9" t="s">
        <v>137</v>
      </c>
      <c r="DT1312" s="9" t="s">
        <v>606</v>
      </c>
      <c r="DU1312" s="9" t="s">
        <v>168</v>
      </c>
      <c r="DV1312" s="9" t="str">
        <f>VLOOKUP(DU1312,Metadata!$B$2:$C$7,2,FALSE)</f>
        <v>0 - 3 years</v>
      </c>
    </row>
    <row r="1313" spans="1:126">
      <c r="A1313" s="13">
        <v>1312</v>
      </c>
      <c r="B1313" s="9" t="s">
        <v>135</v>
      </c>
      <c r="C1313" s="9" t="str">
        <f>VLOOKUP(B1313,Metadata!$M$2:$N$6,2,FALSE)</f>
        <v>Permanent Employee</v>
      </c>
      <c r="D1313" s="9" t="s">
        <v>159</v>
      </c>
      <c r="E1313" s="9" t="s">
        <v>137</v>
      </c>
      <c r="F1313" s="9" t="s">
        <v>138</v>
      </c>
      <c r="G1313" s="9" t="s">
        <v>283</v>
      </c>
      <c r="H1313" s="9" t="str">
        <f>IF(G1313="","",VLOOKUP(G1313,Metadata!$J$2:$K$22,2,FALSE))</f>
        <v>Lisbon Metropolitan Area</v>
      </c>
      <c r="I1313" s="9" t="s">
        <v>292</v>
      </c>
      <c r="J1313" s="9" t="str">
        <f>IF(I1313="","",VLOOKUP(I1313,Metadata!$P$2:$Q$43,2,FALSE))</f>
        <v>North America</v>
      </c>
      <c r="K1313" s="9" t="str">
        <f t="shared" si="0"/>
        <v>International</v>
      </c>
      <c r="L1313" s="9" t="s">
        <v>137</v>
      </c>
      <c r="M1313" s="9" t="str">
        <f>IF(L1313="","",VLOOKUP(L1313,Metadata!$J$2:$K$22,2,FALSE))</f>
        <v/>
      </c>
      <c r="N1313" s="9" t="s">
        <v>141</v>
      </c>
      <c r="O1313" s="9" t="s">
        <v>137</v>
      </c>
      <c r="P1313" s="9" t="s">
        <v>191</v>
      </c>
      <c r="Q1313" s="10" t="str">
        <f t="shared" si="1"/>
        <v>Remote Job (full or flexible)</v>
      </c>
      <c r="R1313" s="10">
        <v>5</v>
      </c>
      <c r="S1313" s="9" t="s">
        <v>143</v>
      </c>
      <c r="T1313" s="9" t="s">
        <v>137</v>
      </c>
      <c r="U1313" s="9" t="str">
        <f>IF(S1313&lt;&gt;"",S1313,IF(T1313&lt;&gt;"",VLOOKUP(T1313,Metadata!$S$2:$T$228,2,FALSE),""))</f>
        <v>Technical Team Leader</v>
      </c>
      <c r="V1313" s="9" t="s">
        <v>144</v>
      </c>
      <c r="W1313" s="9" t="s">
        <v>137</v>
      </c>
      <c r="X1313" s="9" t="s">
        <v>163</v>
      </c>
      <c r="Y1313" s="9" t="s">
        <v>137</v>
      </c>
      <c r="Z1313" s="9" t="s">
        <v>262</v>
      </c>
      <c r="AA1313" s="9" t="s">
        <v>165</v>
      </c>
      <c r="AB1313" s="9" t="s">
        <v>137</v>
      </c>
      <c r="AC1313" s="9"/>
      <c r="AD1313" s="9"/>
      <c r="AE1313" s="9"/>
      <c r="AF1313" s="9" t="s">
        <v>243</v>
      </c>
      <c r="AG1313" s="9" t="s">
        <v>166</v>
      </c>
      <c r="AH1313" s="9"/>
      <c r="AI1313" s="9"/>
      <c r="AJ1313" s="9" t="s">
        <v>185</v>
      </c>
      <c r="AK1313" s="9"/>
      <c r="AL1313" s="9"/>
      <c r="AM1313" s="9"/>
      <c r="AN1313" s="9"/>
      <c r="AO1313" s="9"/>
      <c r="AP1313" s="9"/>
      <c r="AQ1313" s="9"/>
      <c r="AR1313" s="9"/>
      <c r="AS1313" s="9"/>
      <c r="AT1313" s="9" t="s">
        <v>324</v>
      </c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 t="s">
        <v>186</v>
      </c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10"/>
      <c r="CB1313" s="10" t="str">
        <f t="shared" si="5"/>
        <v/>
      </c>
      <c r="CC1313" s="10"/>
      <c r="CD1313" s="9" t="str">
        <f t="shared" si="2"/>
        <v/>
      </c>
      <c r="CE1313" s="9" t="s">
        <v>168</v>
      </c>
      <c r="CF1313" s="9" t="s">
        <v>607</v>
      </c>
      <c r="CG1313" s="9">
        <f>IF(CF1313="","",VLOOKUP(CF1313,Metadata!$D$2:$H$20,2,FALSE))</f>
        <v>82500</v>
      </c>
      <c r="CH1313" s="9">
        <f>IF(CF1313="","",VLOOKUP(CF1313,Metadata!$D$2:$H$20,4,FALSE))</f>
        <v>80000</v>
      </c>
      <c r="CI1313" s="9">
        <f>IF(CF1313="","",VLOOKUP(CF1313,Metadata!$D$2:$H$20,5,FALSE))</f>
        <v>85000</v>
      </c>
      <c r="CJ1313" s="9">
        <f t="shared" si="3"/>
        <v>82500</v>
      </c>
      <c r="CK1313" s="9" t="s">
        <v>201</v>
      </c>
      <c r="CL1313" s="10">
        <v>6</v>
      </c>
      <c r="CM1313" s="10">
        <v>1</v>
      </c>
      <c r="CN1313" s="10">
        <v>6</v>
      </c>
      <c r="CO1313" s="10">
        <v>6</v>
      </c>
      <c r="CP1313" s="10">
        <v>6</v>
      </c>
      <c r="CQ1313" s="10">
        <v>5</v>
      </c>
      <c r="CR1313" s="10">
        <v>5</v>
      </c>
      <c r="CS1313" s="10">
        <v>5</v>
      </c>
      <c r="CT1313" s="10">
        <v>5</v>
      </c>
      <c r="CU1313" s="10">
        <v>4</v>
      </c>
      <c r="CV1313" s="10">
        <v>4</v>
      </c>
      <c r="CW1313" s="10">
        <v>4</v>
      </c>
      <c r="CX1313" s="10">
        <v>5</v>
      </c>
      <c r="CY1313" s="10">
        <v>5</v>
      </c>
      <c r="CZ1313" s="10">
        <v>6</v>
      </c>
      <c r="DA1313" s="10">
        <v>6</v>
      </c>
      <c r="DB1313" s="10">
        <v>5</v>
      </c>
      <c r="DC1313" s="10">
        <v>6</v>
      </c>
      <c r="DD1313" s="10">
        <v>3</v>
      </c>
      <c r="DE1313" s="10">
        <v>7</v>
      </c>
      <c r="DF1313" s="10">
        <v>5</v>
      </c>
      <c r="DG1313" s="10">
        <v>4</v>
      </c>
      <c r="DH1313" s="10">
        <v>5</v>
      </c>
      <c r="DI1313" s="10">
        <v>5</v>
      </c>
      <c r="DJ1313" s="10">
        <v>5</v>
      </c>
      <c r="DK1313" s="10">
        <v>5</v>
      </c>
      <c r="DL1313" s="10">
        <v>5</v>
      </c>
      <c r="DM1313" s="9" t="s">
        <v>154</v>
      </c>
      <c r="DN1313" s="10">
        <v>1982</v>
      </c>
      <c r="DO1313" s="9">
        <f t="shared" si="4"/>
        <v>39</v>
      </c>
      <c r="DP1313" s="9" t="s">
        <v>155</v>
      </c>
      <c r="DQ1313" s="9" t="s">
        <v>156</v>
      </c>
      <c r="DR1313" s="9" t="s">
        <v>170</v>
      </c>
      <c r="DS1313" s="9" t="s">
        <v>137</v>
      </c>
      <c r="DT1313" s="9" t="s">
        <v>606</v>
      </c>
      <c r="DU1313" s="9" t="s">
        <v>158</v>
      </c>
      <c r="DV1313" s="9" t="str">
        <f>VLOOKUP(DU1313,Metadata!$B$2:$C$7,2,FALSE)</f>
        <v>6+ years</v>
      </c>
    </row>
    <row r="1314" spans="1:126">
      <c r="A1314" s="13">
        <v>1313</v>
      </c>
      <c r="B1314" s="9" t="s">
        <v>135</v>
      </c>
      <c r="C1314" s="9" t="str">
        <f>VLOOKUP(B1314,Metadata!$M$2:$N$6,2,FALSE)</f>
        <v>Permanent Employee</v>
      </c>
      <c r="D1314" s="9" t="s">
        <v>159</v>
      </c>
      <c r="E1314" s="9" t="s">
        <v>137</v>
      </c>
      <c r="F1314" s="9" t="s">
        <v>138</v>
      </c>
      <c r="G1314" s="9" t="s">
        <v>140</v>
      </c>
      <c r="H1314" s="9" t="str">
        <f>IF(G1314="","",VLOOKUP(G1314,Metadata!$J$2:$K$22,2,FALSE))</f>
        <v>Lisbon Metropolitan Area</v>
      </c>
      <c r="I1314" s="9" t="s">
        <v>399</v>
      </c>
      <c r="J1314" s="9" t="str">
        <f>IF(I1314="","",VLOOKUP(I1314,Metadata!$P$2:$Q$43,2,FALSE))</f>
        <v>Middle East</v>
      </c>
      <c r="K1314" s="9" t="str">
        <f t="shared" si="0"/>
        <v>International</v>
      </c>
      <c r="L1314" s="9" t="s">
        <v>137</v>
      </c>
      <c r="M1314" s="9" t="str">
        <f>IF(L1314="","",VLOOKUP(L1314,Metadata!$J$2:$K$22,2,FALSE))</f>
        <v/>
      </c>
      <c r="N1314" s="9" t="s">
        <v>141</v>
      </c>
      <c r="O1314" s="9" t="s">
        <v>137</v>
      </c>
      <c r="P1314" s="9" t="s">
        <v>191</v>
      </c>
      <c r="Q1314" s="10" t="str">
        <f t="shared" si="1"/>
        <v>Remote Job (full or flexible)</v>
      </c>
      <c r="R1314" s="10">
        <v>6</v>
      </c>
      <c r="S1314" s="9" t="s">
        <v>161</v>
      </c>
      <c r="T1314" s="9" t="s">
        <v>137</v>
      </c>
      <c r="U1314" s="9" t="str">
        <f>IF(S1314&lt;&gt;"",S1314,IF(T1314&lt;&gt;"",VLOOKUP(T1314,Metadata!$S$2:$T$228,2,FALSE),""))</f>
        <v>Full-Stack Developer</v>
      </c>
      <c r="V1314" s="9" t="s">
        <v>309</v>
      </c>
      <c r="W1314" s="9" t="s">
        <v>137</v>
      </c>
      <c r="X1314" s="9" t="s">
        <v>163</v>
      </c>
      <c r="Y1314" s="9" t="s">
        <v>137</v>
      </c>
      <c r="Z1314" s="9" t="s">
        <v>262</v>
      </c>
      <c r="AA1314" s="9" t="s">
        <v>165</v>
      </c>
      <c r="AB1314" s="9" t="s">
        <v>253</v>
      </c>
      <c r="AC1314" s="9"/>
      <c r="AD1314" s="9"/>
      <c r="AE1314" s="9"/>
      <c r="AF1314" s="9" t="s">
        <v>243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 t="s">
        <v>186</v>
      </c>
      <c r="BO1314" s="9"/>
      <c r="BP1314" s="9"/>
      <c r="BQ1314" s="9"/>
      <c r="BR1314" s="9"/>
      <c r="BS1314" s="9"/>
      <c r="BT1314" s="9"/>
      <c r="BU1314" s="9" t="s">
        <v>258</v>
      </c>
      <c r="BV1314" s="9" t="s">
        <v>431</v>
      </c>
      <c r="BW1314" s="9"/>
      <c r="BX1314" s="9"/>
      <c r="BY1314" s="9"/>
      <c r="BZ1314" s="9"/>
      <c r="CA1314" s="10"/>
      <c r="CB1314" s="10" t="str">
        <f t="shared" si="5"/>
        <v/>
      </c>
      <c r="CC1314" s="10"/>
      <c r="CD1314" s="9" t="str">
        <f t="shared" si="2"/>
        <v/>
      </c>
      <c r="CE1314" s="9" t="s">
        <v>168</v>
      </c>
      <c r="CF1314" s="9" t="s">
        <v>152</v>
      </c>
      <c r="CG1314" s="9">
        <f>IF(CF1314="","",VLOOKUP(CF1314,Metadata!$D$2:$H$20,2,FALSE))</f>
        <v>32500</v>
      </c>
      <c r="CH1314" s="9">
        <f>IF(CF1314="","",VLOOKUP(CF1314,Metadata!$D$2:$H$20,4,FALSE))</f>
        <v>30000</v>
      </c>
      <c r="CI1314" s="9">
        <f>IF(CF1314="","",VLOOKUP(CF1314,Metadata!$D$2:$H$20,5,FALSE))</f>
        <v>35000</v>
      </c>
      <c r="CJ1314" s="9">
        <f t="shared" si="3"/>
        <v>32500</v>
      </c>
      <c r="CK1314" s="9" t="s">
        <v>153</v>
      </c>
      <c r="CL1314" s="10">
        <v>4</v>
      </c>
      <c r="CM1314" s="10">
        <v>4</v>
      </c>
      <c r="CN1314" s="10">
        <v>5</v>
      </c>
      <c r="CO1314" s="10">
        <v>6</v>
      </c>
      <c r="CP1314" s="10">
        <v>2</v>
      </c>
      <c r="CQ1314" s="10">
        <v>3</v>
      </c>
      <c r="CR1314" s="10">
        <v>7</v>
      </c>
      <c r="CS1314" s="10">
        <v>7</v>
      </c>
      <c r="CT1314" s="10">
        <v>3</v>
      </c>
      <c r="CU1314" s="10">
        <v>3</v>
      </c>
      <c r="CV1314" s="10">
        <v>5</v>
      </c>
      <c r="CW1314" s="10">
        <v>3</v>
      </c>
      <c r="CX1314" s="10">
        <v>7</v>
      </c>
      <c r="CY1314" s="10">
        <v>6</v>
      </c>
      <c r="CZ1314" s="10">
        <v>4</v>
      </c>
      <c r="DA1314" s="10">
        <v>1</v>
      </c>
      <c r="DB1314" s="10">
        <v>1</v>
      </c>
      <c r="DC1314" s="10">
        <v>3</v>
      </c>
      <c r="DD1314" s="10">
        <v>1</v>
      </c>
      <c r="DE1314" s="10">
        <v>1</v>
      </c>
      <c r="DF1314" s="10">
        <v>1</v>
      </c>
      <c r="DG1314" s="10">
        <v>5</v>
      </c>
      <c r="DH1314" s="10">
        <v>4</v>
      </c>
      <c r="DI1314" s="10">
        <v>1</v>
      </c>
      <c r="DJ1314" s="10">
        <v>5</v>
      </c>
      <c r="DK1314" s="10">
        <v>1</v>
      </c>
      <c r="DL1314" s="10">
        <v>1</v>
      </c>
      <c r="DM1314" s="9" t="s">
        <v>154</v>
      </c>
      <c r="DN1314" s="10">
        <v>1980</v>
      </c>
      <c r="DO1314" s="9">
        <f t="shared" si="4"/>
        <v>41</v>
      </c>
      <c r="DP1314" s="9" t="s">
        <v>287</v>
      </c>
      <c r="DQ1314" s="9" t="s">
        <v>202</v>
      </c>
      <c r="DR1314" s="9" t="s">
        <v>170</v>
      </c>
      <c r="DS1314" s="9" t="s">
        <v>137</v>
      </c>
      <c r="DT1314" s="9" t="s">
        <v>606</v>
      </c>
      <c r="DU1314" s="9" t="s">
        <v>158</v>
      </c>
      <c r="DV1314" s="9" t="str">
        <f>VLOOKUP(DU1314,Metadata!$B$2:$C$7,2,FALSE)</f>
        <v>6+ years</v>
      </c>
    </row>
    <row r="1315" spans="1:126">
      <c r="A1315" s="13">
        <v>1314</v>
      </c>
      <c r="B1315" s="9" t="s">
        <v>135</v>
      </c>
      <c r="C1315" s="9" t="str">
        <f>VLOOKUP(B1315,Metadata!$M$2:$N$6,2,FALSE)</f>
        <v>Permanent Employee</v>
      </c>
      <c r="D1315" s="9" t="s">
        <v>136</v>
      </c>
      <c r="E1315" s="9" t="s">
        <v>137</v>
      </c>
      <c r="F1315" s="9" t="s">
        <v>138</v>
      </c>
      <c r="G1315" s="9" t="s">
        <v>140</v>
      </c>
      <c r="H1315" s="9" t="str">
        <f>IF(G1315="","",VLOOKUP(G1315,Metadata!$J$2:$K$22,2,FALSE))</f>
        <v>Lisbon Metropolitan Area</v>
      </c>
      <c r="I1315" s="9" t="s">
        <v>138</v>
      </c>
      <c r="J1315" s="9" t="str">
        <f>IF(I1315="","",VLOOKUP(I1315,Metadata!$P$2:$Q$43,2,FALSE))</f>
        <v>Europe</v>
      </c>
      <c r="K1315" s="9" t="str">
        <f t="shared" si="0"/>
        <v>Portugal</v>
      </c>
      <c r="L1315" s="9" t="s">
        <v>140</v>
      </c>
      <c r="M1315" s="9" t="str">
        <f>IF(L1315="","",VLOOKUP(L1315,Metadata!$J$2:$K$22,2,FALSE))</f>
        <v>Lisbon Metropolitan Area</v>
      </c>
      <c r="N1315" s="9" t="s">
        <v>141</v>
      </c>
      <c r="O1315" s="9" t="s">
        <v>137</v>
      </c>
      <c r="P1315" s="9" t="s">
        <v>142</v>
      </c>
      <c r="Q1315" s="10" t="str">
        <f t="shared" si="1"/>
        <v>Full Office Job</v>
      </c>
      <c r="R1315" s="10">
        <v>7</v>
      </c>
      <c r="S1315" s="9" t="s">
        <v>161</v>
      </c>
      <c r="T1315" s="9" t="s">
        <v>137</v>
      </c>
      <c r="U1315" s="9" t="str">
        <f>IF(S1315&lt;&gt;"",S1315,IF(T1315&lt;&gt;"",VLOOKUP(T1315,Metadata!$S$2:$T$228,2,FALSE),""))</f>
        <v>Full-Stack Developer</v>
      </c>
      <c r="V1315" s="9" t="s">
        <v>217</v>
      </c>
      <c r="W1315" s="9" t="s">
        <v>137</v>
      </c>
      <c r="X1315" s="9" t="s">
        <v>145</v>
      </c>
      <c r="Y1315" s="9" t="s">
        <v>137</v>
      </c>
      <c r="Z1315" s="9" t="s">
        <v>218</v>
      </c>
      <c r="AA1315" s="9" t="s">
        <v>165</v>
      </c>
      <c r="AB1315" s="9" t="s">
        <v>253</v>
      </c>
      <c r="AC1315" s="9" t="s">
        <v>147</v>
      </c>
      <c r="AD1315" s="9"/>
      <c r="AE1315" s="9"/>
      <c r="AF1315" s="9"/>
      <c r="AG1315" s="9" t="s">
        <v>166</v>
      </c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 t="s">
        <v>178</v>
      </c>
      <c r="BB1315" s="9"/>
      <c r="BC1315" s="9"/>
      <c r="BD1315" s="9"/>
      <c r="BE1315" s="9"/>
      <c r="BF1315" s="9"/>
      <c r="BG1315" s="9"/>
      <c r="BH1315" s="9"/>
      <c r="BI1315" s="9"/>
      <c r="BJ1315" s="9" t="s">
        <v>167</v>
      </c>
      <c r="BK1315" s="9"/>
      <c r="BL1315" s="9"/>
      <c r="BM1315" s="9"/>
      <c r="BN1315" s="9"/>
      <c r="BO1315" s="9"/>
      <c r="BP1315" s="9" t="s">
        <v>179</v>
      </c>
      <c r="BQ1315" s="9"/>
      <c r="BR1315" s="9" t="s">
        <v>247</v>
      </c>
      <c r="BS1315" s="9"/>
      <c r="BT1315" s="9"/>
      <c r="BU1315" s="9"/>
      <c r="BV1315" s="9"/>
      <c r="BW1315" s="9" t="s">
        <v>286</v>
      </c>
      <c r="BX1315" s="9"/>
      <c r="BY1315" s="9"/>
      <c r="BZ1315" s="9"/>
      <c r="CA1315" s="10"/>
      <c r="CB1315" s="10" t="str">
        <f t="shared" si="5"/>
        <v/>
      </c>
      <c r="CC1315" s="10"/>
      <c r="CD1315" s="9" t="str">
        <f t="shared" si="2"/>
        <v/>
      </c>
      <c r="CE1315" s="9" t="s">
        <v>151</v>
      </c>
      <c r="CF1315" s="9" t="s">
        <v>225</v>
      </c>
      <c r="CG1315" s="9">
        <f>IF(CF1315="","",VLOOKUP(CF1315,Metadata!$D$2:$H$20,2,FALSE))</f>
        <v>22500</v>
      </c>
      <c r="CH1315" s="9">
        <f>IF(CF1315="","",VLOOKUP(CF1315,Metadata!$D$2:$H$20,4,FALSE))</f>
        <v>20000</v>
      </c>
      <c r="CI1315" s="9">
        <f>IF(CF1315="","",VLOOKUP(CF1315,Metadata!$D$2:$H$20,5,FALSE))</f>
        <v>25000</v>
      </c>
      <c r="CJ1315" s="9">
        <f t="shared" si="3"/>
        <v>22500</v>
      </c>
      <c r="CK1315" s="9" t="s">
        <v>153</v>
      </c>
      <c r="CL1315" s="10">
        <v>1</v>
      </c>
      <c r="CM1315" s="10">
        <v>5</v>
      </c>
      <c r="CN1315" s="10">
        <v>6</v>
      </c>
      <c r="CO1315" s="10">
        <v>7</v>
      </c>
      <c r="CP1315" s="10">
        <v>6</v>
      </c>
      <c r="CQ1315" s="10">
        <v>7</v>
      </c>
      <c r="CR1315" s="10">
        <v>7</v>
      </c>
      <c r="CS1315" s="10">
        <v>7</v>
      </c>
      <c r="CT1315" s="10">
        <v>5</v>
      </c>
      <c r="CU1315" s="10">
        <v>5</v>
      </c>
      <c r="CV1315" s="10">
        <v>4</v>
      </c>
      <c r="CW1315" s="10">
        <v>4</v>
      </c>
      <c r="CX1315" s="10">
        <v>6</v>
      </c>
      <c r="CY1315" s="10">
        <v>7</v>
      </c>
      <c r="CZ1315" s="10">
        <v>6</v>
      </c>
      <c r="DA1315" s="10">
        <v>4</v>
      </c>
      <c r="DB1315" s="10">
        <v>7</v>
      </c>
      <c r="DC1315" s="10">
        <v>7</v>
      </c>
      <c r="DD1315" s="10">
        <v>7</v>
      </c>
      <c r="DE1315" s="10">
        <v>7</v>
      </c>
      <c r="DF1315" s="10">
        <v>7</v>
      </c>
      <c r="DG1315" s="10">
        <v>7</v>
      </c>
      <c r="DH1315" s="10">
        <v>7</v>
      </c>
      <c r="DI1315" s="10">
        <v>5</v>
      </c>
      <c r="DJ1315" s="10">
        <v>4</v>
      </c>
      <c r="DK1315" s="10">
        <v>6</v>
      </c>
      <c r="DL1315" s="10">
        <v>4</v>
      </c>
      <c r="DM1315" s="9" t="s">
        <v>154</v>
      </c>
      <c r="DN1315" s="10">
        <v>1975</v>
      </c>
      <c r="DO1315" s="9">
        <f t="shared" si="4"/>
        <v>46</v>
      </c>
      <c r="DP1315" s="9" t="s">
        <v>155</v>
      </c>
      <c r="DQ1315" s="9" t="s">
        <v>202</v>
      </c>
      <c r="DR1315" s="9" t="s">
        <v>170</v>
      </c>
      <c r="DS1315" s="9" t="s">
        <v>137</v>
      </c>
      <c r="DT1315" s="9" t="s">
        <v>606</v>
      </c>
      <c r="DU1315" s="9" t="s">
        <v>158</v>
      </c>
      <c r="DV1315" s="9" t="str">
        <f>VLOOKUP(DU1315,Metadata!$B$2:$C$7,2,FALSE)</f>
        <v>6+ years</v>
      </c>
    </row>
    <row r="1316" spans="1:126">
      <c r="A1316" s="13">
        <v>1315</v>
      </c>
      <c r="B1316" s="9" t="s">
        <v>135</v>
      </c>
      <c r="C1316" s="9" t="str">
        <f>VLOOKUP(B1316,Metadata!$M$2:$N$6,2,FALSE)</f>
        <v>Permanent Employee</v>
      </c>
      <c r="D1316" s="9" t="s">
        <v>159</v>
      </c>
      <c r="E1316" s="9" t="s">
        <v>137</v>
      </c>
      <c r="F1316" s="9" t="s">
        <v>138</v>
      </c>
      <c r="G1316" s="9" t="s">
        <v>275</v>
      </c>
      <c r="H1316" s="9" t="str">
        <f>IF(G1316="","",VLOOKUP(G1316,Metadata!$J$2:$K$22,2,FALSE))</f>
        <v>Centre</v>
      </c>
      <c r="I1316" s="9" t="s">
        <v>138</v>
      </c>
      <c r="J1316" s="9" t="str">
        <f>IF(I1316="","",VLOOKUP(I1316,Metadata!$P$2:$Q$43,2,FALSE))</f>
        <v>Europe</v>
      </c>
      <c r="K1316" s="9" t="str">
        <f t="shared" si="0"/>
        <v>Portugal</v>
      </c>
      <c r="L1316" s="9" t="s">
        <v>275</v>
      </c>
      <c r="M1316" s="9" t="str">
        <f>IF(L1316="","",VLOOKUP(L1316,Metadata!$J$2:$K$22,2,FALSE))</f>
        <v>Centre</v>
      </c>
      <c r="N1316" s="9" t="s">
        <v>141</v>
      </c>
      <c r="O1316" s="9" t="s">
        <v>137</v>
      </c>
      <c r="P1316" s="9" t="s">
        <v>191</v>
      </c>
      <c r="Q1316" s="10" t="str">
        <f t="shared" si="1"/>
        <v>Remote Job (full or flexible)</v>
      </c>
      <c r="R1316" s="10">
        <v>7</v>
      </c>
      <c r="S1316" s="9" t="s">
        <v>161</v>
      </c>
      <c r="T1316" s="9" t="s">
        <v>137</v>
      </c>
      <c r="U1316" s="9" t="str">
        <f>IF(S1316&lt;&gt;"",S1316,IF(T1316&lt;&gt;"",VLOOKUP(T1316,Metadata!$S$2:$T$228,2,FALSE),""))</f>
        <v>Full-Stack Developer</v>
      </c>
      <c r="V1316" s="9" t="s">
        <v>207</v>
      </c>
      <c r="W1316" s="9" t="s">
        <v>137</v>
      </c>
      <c r="X1316" s="9" t="s">
        <v>208</v>
      </c>
      <c r="Y1316" s="9" t="s">
        <v>137</v>
      </c>
      <c r="Z1316" s="9" t="s">
        <v>164</v>
      </c>
      <c r="AA1316" s="9" t="s">
        <v>165</v>
      </c>
      <c r="AB1316" s="9" t="s">
        <v>253</v>
      </c>
      <c r="AC1316" s="9" t="s">
        <v>147</v>
      </c>
      <c r="AD1316" s="9"/>
      <c r="AE1316" s="9" t="s">
        <v>194</v>
      </c>
      <c r="AF1316" s="9"/>
      <c r="AG1316" s="9"/>
      <c r="AH1316" s="9"/>
      <c r="AI1316" s="9"/>
      <c r="AJ1316" s="9"/>
      <c r="AK1316" s="9"/>
      <c r="AL1316" s="9"/>
      <c r="AM1316" s="9"/>
      <c r="AN1316" s="9" t="s">
        <v>195</v>
      </c>
      <c r="AO1316" s="9"/>
      <c r="AP1316" s="9"/>
      <c r="AQ1316" s="9"/>
      <c r="AR1316" s="9" t="s">
        <v>149</v>
      </c>
      <c r="AS1316" s="9"/>
      <c r="AT1316" s="9"/>
      <c r="AU1316" s="9"/>
      <c r="AV1316" s="9"/>
      <c r="AW1316" s="9"/>
      <c r="AX1316" s="9"/>
      <c r="AY1316" s="9"/>
      <c r="AZ1316" s="9"/>
      <c r="BA1316" s="9" t="s">
        <v>178</v>
      </c>
      <c r="BB1316" s="9"/>
      <c r="BC1316" s="9"/>
      <c r="BD1316" s="9"/>
      <c r="BE1316" s="9"/>
      <c r="BF1316" s="9"/>
      <c r="BG1316" s="9"/>
      <c r="BH1316" s="9"/>
      <c r="BI1316" s="9"/>
      <c r="BJ1316" s="9" t="s">
        <v>167</v>
      </c>
      <c r="BK1316" s="9" t="s">
        <v>198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10"/>
      <c r="CB1316" s="10" t="str">
        <f t="shared" si="5"/>
        <v/>
      </c>
      <c r="CC1316" s="10"/>
      <c r="CD1316" s="9" t="str">
        <f t="shared" si="2"/>
        <v/>
      </c>
      <c r="CE1316" s="9" t="s">
        <v>151</v>
      </c>
      <c r="CF1316" s="9" t="s">
        <v>188</v>
      </c>
      <c r="CG1316" s="9">
        <f>IF(CF1316="","",VLOOKUP(CF1316,Metadata!$D$2:$H$20,2,FALSE))</f>
        <v>17500</v>
      </c>
      <c r="CH1316" s="9">
        <f>IF(CF1316="","",VLOOKUP(CF1316,Metadata!$D$2:$H$20,4,FALSE))</f>
        <v>15000</v>
      </c>
      <c r="CI1316" s="9">
        <f>IF(CF1316="","",VLOOKUP(CF1316,Metadata!$D$2:$H$20,5,FALSE))</f>
        <v>20000</v>
      </c>
      <c r="CJ1316" s="9">
        <f t="shared" si="3"/>
        <v>17500</v>
      </c>
      <c r="CK1316" s="9" t="s">
        <v>153</v>
      </c>
      <c r="CL1316" s="10">
        <v>3</v>
      </c>
      <c r="CM1316" s="10">
        <v>1</v>
      </c>
      <c r="CN1316" s="10">
        <v>2</v>
      </c>
      <c r="CO1316" s="10">
        <v>7</v>
      </c>
      <c r="CP1316" s="10">
        <v>6</v>
      </c>
      <c r="CQ1316" s="10">
        <v>4</v>
      </c>
      <c r="CR1316" s="10">
        <v>7</v>
      </c>
      <c r="CS1316" s="10">
        <v>7</v>
      </c>
      <c r="CT1316" s="10">
        <v>7</v>
      </c>
      <c r="CU1316" s="10">
        <v>7</v>
      </c>
      <c r="CV1316" s="10">
        <v>5</v>
      </c>
      <c r="CW1316" s="10">
        <v>4</v>
      </c>
      <c r="CX1316" s="10">
        <v>6</v>
      </c>
      <c r="CY1316" s="10">
        <v>7</v>
      </c>
      <c r="CZ1316" s="10">
        <v>7</v>
      </c>
      <c r="DA1316" s="10">
        <v>4</v>
      </c>
      <c r="DB1316" s="10">
        <v>6</v>
      </c>
      <c r="DC1316" s="10">
        <v>7</v>
      </c>
      <c r="DD1316" s="10">
        <v>4</v>
      </c>
      <c r="DE1316" s="10">
        <v>7</v>
      </c>
      <c r="DF1316" s="10">
        <v>7</v>
      </c>
      <c r="DG1316" s="10">
        <v>7</v>
      </c>
      <c r="DH1316" s="10">
        <v>4</v>
      </c>
      <c r="DI1316" s="10">
        <v>6</v>
      </c>
      <c r="DJ1316" s="10">
        <v>4</v>
      </c>
      <c r="DK1316" s="10">
        <v>6</v>
      </c>
      <c r="DL1316" s="10">
        <v>5</v>
      </c>
      <c r="DM1316" s="9" t="s">
        <v>154</v>
      </c>
      <c r="DN1316" s="10">
        <v>1983</v>
      </c>
      <c r="DO1316" s="9">
        <f t="shared" si="4"/>
        <v>38</v>
      </c>
      <c r="DP1316" s="9" t="s">
        <v>155</v>
      </c>
      <c r="DQ1316" s="9" t="s">
        <v>202</v>
      </c>
      <c r="DR1316" s="9" t="s">
        <v>170</v>
      </c>
      <c r="DS1316" s="9" t="s">
        <v>137</v>
      </c>
      <c r="DT1316" s="9" t="s">
        <v>606</v>
      </c>
      <c r="DU1316" s="9" t="s">
        <v>158</v>
      </c>
      <c r="DV1316" s="9" t="str">
        <f>VLOOKUP(DU1316,Metadata!$B$2:$C$7,2,FALSE)</f>
        <v>6+ years</v>
      </c>
    </row>
    <row r="1317" spans="1:126">
      <c r="A1317" s="13">
        <v>1316</v>
      </c>
      <c r="B1317" s="9" t="s">
        <v>135</v>
      </c>
      <c r="C1317" s="9" t="str">
        <f>VLOOKUP(B1317,Metadata!$M$2:$N$6,2,FALSE)</f>
        <v>Permanent Employee</v>
      </c>
      <c r="D1317" s="9" t="s">
        <v>159</v>
      </c>
      <c r="E1317" s="9" t="s">
        <v>137</v>
      </c>
      <c r="F1317" s="9" t="s">
        <v>138</v>
      </c>
      <c r="G1317" s="9" t="s">
        <v>265</v>
      </c>
      <c r="H1317" s="9" t="str">
        <f>IF(G1317="","",VLOOKUP(G1317,Metadata!$J$2:$K$22,2,FALSE))</f>
        <v>Azores and Madeira</v>
      </c>
      <c r="I1317" s="9" t="s">
        <v>138</v>
      </c>
      <c r="J1317" s="9" t="str">
        <f>IF(I1317="","",VLOOKUP(I1317,Metadata!$P$2:$Q$43,2,FALSE))</f>
        <v>Europe</v>
      </c>
      <c r="K1317" s="9" t="str">
        <f t="shared" si="0"/>
        <v>Portugal</v>
      </c>
      <c r="L1317" s="9" t="s">
        <v>140</v>
      </c>
      <c r="M1317" s="9" t="str">
        <f>IF(L1317="","",VLOOKUP(L1317,Metadata!$J$2:$K$22,2,FALSE))</f>
        <v>Lisbon Metropolitan Area</v>
      </c>
      <c r="N1317" s="9" t="s">
        <v>205</v>
      </c>
      <c r="O1317" s="9" t="s">
        <v>137</v>
      </c>
      <c r="P1317" s="9" t="s">
        <v>137</v>
      </c>
      <c r="Q1317" s="10" t="str">
        <f t="shared" si="1"/>
        <v>Full Office Job</v>
      </c>
      <c r="R1317" s="10">
        <v>5</v>
      </c>
      <c r="S1317" s="9" t="s">
        <v>338</v>
      </c>
      <c r="T1317" s="9" t="s">
        <v>137</v>
      </c>
      <c r="U1317" s="9" t="str">
        <f>IF(S1317&lt;&gt;"",S1317,IF(T1317&lt;&gt;"",VLOOKUP(T1317,Metadata!$S$2:$T$228,2,FALSE),""))</f>
        <v>Solutions Architect</v>
      </c>
      <c r="V1317" s="9" t="s">
        <v>144</v>
      </c>
      <c r="W1317" s="9" t="s">
        <v>137</v>
      </c>
      <c r="X1317" s="9" t="s">
        <v>145</v>
      </c>
      <c r="Y1317" s="9" t="s">
        <v>137</v>
      </c>
      <c r="Z1317" s="9" t="s">
        <v>184</v>
      </c>
      <c r="AA1317" s="9" t="s">
        <v>165</v>
      </c>
      <c r="AB1317" s="9" t="s">
        <v>137</v>
      </c>
      <c r="AC1317" s="9"/>
      <c r="AD1317" s="9" t="s">
        <v>148</v>
      </c>
      <c r="AE1317" s="9" t="s">
        <v>194</v>
      </c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198</v>
      </c>
      <c r="BL1317" s="9"/>
      <c r="BM1317" s="9"/>
      <c r="BN1317" s="9"/>
      <c r="BO1317" s="9"/>
      <c r="BP1317" s="9"/>
      <c r="BQ1317" s="9" t="s">
        <v>219</v>
      </c>
      <c r="BR1317" s="9"/>
      <c r="BS1317" s="9"/>
      <c r="BT1317" s="9"/>
      <c r="BU1317" s="9"/>
      <c r="BV1317" s="9"/>
      <c r="BW1317" s="9"/>
      <c r="BX1317" s="9"/>
      <c r="BY1317" s="9"/>
      <c r="BZ1317" s="9"/>
      <c r="CA1317" s="10"/>
      <c r="CB1317" s="10" t="str">
        <f t="shared" si="5"/>
        <v/>
      </c>
      <c r="CC1317" s="10"/>
      <c r="CD1317" s="9" t="str">
        <f t="shared" si="2"/>
        <v/>
      </c>
      <c r="CE1317" s="9" t="s">
        <v>151</v>
      </c>
      <c r="CF1317" s="9" t="s">
        <v>188</v>
      </c>
      <c r="CG1317" s="9">
        <f>IF(CF1317="","",VLOOKUP(CF1317,Metadata!$D$2:$H$20,2,FALSE))</f>
        <v>17500</v>
      </c>
      <c r="CH1317" s="9">
        <f>IF(CF1317="","",VLOOKUP(CF1317,Metadata!$D$2:$H$20,4,FALSE))</f>
        <v>15000</v>
      </c>
      <c r="CI1317" s="9">
        <f>IF(CF1317="","",VLOOKUP(CF1317,Metadata!$D$2:$H$20,5,FALSE))</f>
        <v>20000</v>
      </c>
      <c r="CJ1317" s="9">
        <f t="shared" si="3"/>
        <v>17500</v>
      </c>
      <c r="CK1317" s="9" t="s">
        <v>153</v>
      </c>
      <c r="CL1317" s="10">
        <v>2</v>
      </c>
      <c r="CM1317" s="10">
        <v>3</v>
      </c>
      <c r="CN1317" s="10">
        <v>6</v>
      </c>
      <c r="CO1317" s="10">
        <v>7</v>
      </c>
      <c r="CP1317" s="10">
        <v>5</v>
      </c>
      <c r="CQ1317" s="10">
        <v>7</v>
      </c>
      <c r="CR1317" s="10">
        <v>5</v>
      </c>
      <c r="CS1317" s="10">
        <v>6</v>
      </c>
      <c r="CT1317" s="10">
        <v>6</v>
      </c>
      <c r="CU1317" s="10">
        <v>4</v>
      </c>
      <c r="CV1317" s="10">
        <v>4</v>
      </c>
      <c r="CW1317" s="10">
        <v>5</v>
      </c>
      <c r="CX1317" s="10">
        <v>5</v>
      </c>
      <c r="CY1317" s="10">
        <v>5</v>
      </c>
      <c r="CZ1317" s="10">
        <v>4</v>
      </c>
      <c r="DA1317" s="10">
        <v>4</v>
      </c>
      <c r="DB1317" s="10">
        <v>5</v>
      </c>
      <c r="DC1317" s="10">
        <v>5</v>
      </c>
      <c r="DD1317" s="10">
        <v>2</v>
      </c>
      <c r="DE1317" s="10">
        <v>7</v>
      </c>
      <c r="DF1317" s="10">
        <v>6</v>
      </c>
      <c r="DG1317" s="10">
        <v>6</v>
      </c>
      <c r="DH1317" s="10">
        <v>4</v>
      </c>
      <c r="DI1317" s="10">
        <v>5</v>
      </c>
      <c r="DJ1317" s="10">
        <v>2</v>
      </c>
      <c r="DK1317" s="10">
        <v>5</v>
      </c>
      <c r="DL1317" s="10">
        <v>5</v>
      </c>
      <c r="DM1317" s="9" t="s">
        <v>154</v>
      </c>
      <c r="DN1317" s="10">
        <v>1979</v>
      </c>
      <c r="DO1317" s="9">
        <f t="shared" si="4"/>
        <v>42</v>
      </c>
      <c r="DP1317" s="9" t="s">
        <v>155</v>
      </c>
      <c r="DQ1317" s="9" t="s">
        <v>156</v>
      </c>
      <c r="DR1317" s="9" t="s">
        <v>157</v>
      </c>
      <c r="DS1317" s="9" t="s">
        <v>137</v>
      </c>
      <c r="DT1317" s="9" t="s">
        <v>608</v>
      </c>
      <c r="DU1317" s="9" t="s">
        <v>158</v>
      </c>
      <c r="DV1317" s="9" t="str">
        <f>VLOOKUP(DU1317,Metadata!$B$2:$C$7,2,FALSE)</f>
        <v>6+ years</v>
      </c>
    </row>
    <row r="1318" spans="1:126">
      <c r="A1318" s="13">
        <v>1317</v>
      </c>
      <c r="B1318" s="9" t="s">
        <v>135</v>
      </c>
      <c r="C1318" s="9" t="str">
        <f>VLOOKUP(B1318,Metadata!$M$2:$N$6,2,FALSE)</f>
        <v>Permanent Employee</v>
      </c>
      <c r="D1318" s="9" t="s">
        <v>159</v>
      </c>
      <c r="E1318" s="9" t="s">
        <v>137</v>
      </c>
      <c r="F1318" s="9" t="s">
        <v>138</v>
      </c>
      <c r="G1318" s="9" t="s">
        <v>190</v>
      </c>
      <c r="H1318" s="9" t="str">
        <f>IF(G1318="","",VLOOKUP(G1318,Metadata!$J$2:$K$22,2,FALSE))</f>
        <v>North</v>
      </c>
      <c r="I1318" s="9" t="s">
        <v>138</v>
      </c>
      <c r="J1318" s="9" t="str">
        <f>IF(I1318="","",VLOOKUP(I1318,Metadata!$P$2:$Q$43,2,FALSE))</f>
        <v>Europe</v>
      </c>
      <c r="K1318" s="9" t="str">
        <f t="shared" si="0"/>
        <v>Portugal</v>
      </c>
      <c r="L1318" s="9" t="s">
        <v>140</v>
      </c>
      <c r="M1318" s="9" t="str">
        <f>IF(L1318="","",VLOOKUP(L1318,Metadata!$J$2:$K$22,2,FALSE))</f>
        <v>Lisbon Metropolitan Area</v>
      </c>
      <c r="N1318" s="9" t="s">
        <v>141</v>
      </c>
      <c r="O1318" s="9" t="s">
        <v>137</v>
      </c>
      <c r="P1318" s="9" t="s">
        <v>191</v>
      </c>
      <c r="Q1318" s="10" t="str">
        <f t="shared" si="1"/>
        <v>Remote Job (full or flexible)</v>
      </c>
      <c r="R1318" s="10">
        <v>6</v>
      </c>
      <c r="S1318" s="9" t="s">
        <v>192</v>
      </c>
      <c r="T1318" s="9" t="s">
        <v>137</v>
      </c>
      <c r="U1318" s="9" t="str">
        <f>IF(S1318&lt;&gt;"",S1318,IF(T1318&lt;&gt;"",VLOOKUP(T1318,Metadata!$S$2:$T$228,2,FALSE),""))</f>
        <v>Back-End Developer</v>
      </c>
      <c r="V1318" s="9" t="s">
        <v>256</v>
      </c>
      <c r="W1318" s="9" t="s">
        <v>137</v>
      </c>
      <c r="X1318" s="9" t="s">
        <v>145</v>
      </c>
      <c r="Y1318" s="9" t="s">
        <v>137</v>
      </c>
      <c r="Z1318" s="9" t="s">
        <v>218</v>
      </c>
      <c r="AA1318" s="9" t="s">
        <v>137</v>
      </c>
      <c r="AB1318" s="9" t="s">
        <v>137</v>
      </c>
      <c r="AC1318" s="9" t="s">
        <v>147</v>
      </c>
      <c r="AD1318" s="9" t="s">
        <v>148</v>
      </c>
      <c r="AE1318" s="9"/>
      <c r="AF1318" s="9" t="s">
        <v>243</v>
      </c>
      <c r="AG1318" s="9"/>
      <c r="AH1318" s="9" t="s">
        <v>176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 t="s">
        <v>150</v>
      </c>
      <c r="BZ1318" s="9" t="s">
        <v>137</v>
      </c>
      <c r="CA1318" s="10"/>
      <c r="CB1318" s="10" t="str">
        <f t="shared" si="5"/>
        <v/>
      </c>
      <c r="CC1318" s="10"/>
      <c r="CD1318" s="9" t="str">
        <f t="shared" si="2"/>
        <v/>
      </c>
      <c r="CE1318" s="9" t="s">
        <v>151</v>
      </c>
      <c r="CF1318" s="9" t="s">
        <v>245</v>
      </c>
      <c r="CG1318" s="9">
        <f>IF(CF1318="","",VLOOKUP(CF1318,Metadata!$D$2:$H$20,2,FALSE))</f>
        <v>42500</v>
      </c>
      <c r="CH1318" s="9">
        <f>IF(CF1318="","",VLOOKUP(CF1318,Metadata!$D$2:$H$20,4,FALSE))</f>
        <v>40000</v>
      </c>
      <c r="CI1318" s="9">
        <f>IF(CF1318="","",VLOOKUP(CF1318,Metadata!$D$2:$H$20,5,FALSE))</f>
        <v>45000</v>
      </c>
      <c r="CJ1318" s="9">
        <f t="shared" si="3"/>
        <v>42500</v>
      </c>
      <c r="CK1318" s="9" t="s">
        <v>153</v>
      </c>
      <c r="CL1318" s="10">
        <v>1</v>
      </c>
      <c r="CM1318" s="10">
        <v>4</v>
      </c>
      <c r="CN1318" s="10">
        <v>6</v>
      </c>
      <c r="CO1318" s="10">
        <v>5</v>
      </c>
      <c r="CP1318" s="10">
        <v>5</v>
      </c>
      <c r="CQ1318" s="10">
        <v>6</v>
      </c>
      <c r="CR1318" s="10">
        <v>6</v>
      </c>
      <c r="CS1318" s="10">
        <v>5</v>
      </c>
      <c r="CT1318" s="10">
        <v>6</v>
      </c>
      <c r="CU1318" s="10">
        <v>5</v>
      </c>
      <c r="CV1318" s="10">
        <v>5</v>
      </c>
      <c r="CW1318" s="10">
        <v>4</v>
      </c>
      <c r="CX1318" s="10">
        <v>5</v>
      </c>
      <c r="CY1318" s="10">
        <v>4</v>
      </c>
      <c r="CZ1318" s="10">
        <v>4</v>
      </c>
      <c r="DA1318" s="10">
        <v>5</v>
      </c>
      <c r="DB1318" s="10">
        <v>3</v>
      </c>
      <c r="DC1318" s="10">
        <v>7</v>
      </c>
      <c r="DD1318" s="10">
        <v>5</v>
      </c>
      <c r="DE1318" s="10">
        <v>7</v>
      </c>
      <c r="DF1318" s="10">
        <v>5</v>
      </c>
      <c r="DG1318" s="10">
        <v>5</v>
      </c>
      <c r="DH1318" s="10">
        <v>4</v>
      </c>
      <c r="DI1318" s="10">
        <v>5</v>
      </c>
      <c r="DJ1318" s="10">
        <v>5</v>
      </c>
      <c r="DK1318" s="10">
        <v>5</v>
      </c>
      <c r="DL1318" s="10">
        <v>4</v>
      </c>
      <c r="DM1318" s="9" t="s">
        <v>154</v>
      </c>
      <c r="DN1318" s="10">
        <v>1983</v>
      </c>
      <c r="DO1318" s="9">
        <f t="shared" si="4"/>
        <v>38</v>
      </c>
      <c r="DP1318" s="9" t="s">
        <v>155</v>
      </c>
      <c r="DQ1318" s="9" t="s">
        <v>210</v>
      </c>
      <c r="DR1318" s="9" t="s">
        <v>157</v>
      </c>
      <c r="DS1318" s="9" t="s">
        <v>137</v>
      </c>
      <c r="DT1318" s="9" t="s">
        <v>608</v>
      </c>
      <c r="DU1318" s="9" t="s">
        <v>158</v>
      </c>
      <c r="DV1318" s="9" t="str">
        <f>VLOOKUP(DU1318,Metadata!$B$2:$C$7,2,FALSE)</f>
        <v>6+ years</v>
      </c>
    </row>
    <row r="1319" spans="1:126">
      <c r="A1319" s="13">
        <v>1318</v>
      </c>
      <c r="B1319" s="9" t="s">
        <v>135</v>
      </c>
      <c r="C1319" s="9" t="str">
        <f>VLOOKUP(B1319,Metadata!$M$2:$N$6,2,FALSE)</f>
        <v>Permanent Employee</v>
      </c>
      <c r="D1319" s="9" t="s">
        <v>136</v>
      </c>
      <c r="E1319" s="9" t="s">
        <v>137</v>
      </c>
      <c r="F1319" s="9" t="s">
        <v>138</v>
      </c>
      <c r="G1319" s="9" t="s">
        <v>283</v>
      </c>
      <c r="H1319" s="9" t="str">
        <f>IF(G1319="","",VLOOKUP(G1319,Metadata!$J$2:$K$22,2,FALSE))</f>
        <v>Lisbon Metropolitan Area</v>
      </c>
      <c r="I1319" s="9" t="s">
        <v>138</v>
      </c>
      <c r="J1319" s="9" t="str">
        <f>IF(I1319="","",VLOOKUP(I1319,Metadata!$P$2:$Q$43,2,FALSE))</f>
        <v>Europe</v>
      </c>
      <c r="K1319" s="9" t="str">
        <f t="shared" si="0"/>
        <v>Portugal</v>
      </c>
      <c r="L1319" s="9" t="s">
        <v>140</v>
      </c>
      <c r="M1319" s="9" t="str">
        <f>IF(L1319="","",VLOOKUP(L1319,Metadata!$J$2:$K$22,2,FALSE))</f>
        <v>Lisbon Metropolitan Area</v>
      </c>
      <c r="N1319" s="9" t="s">
        <v>141</v>
      </c>
      <c r="O1319" s="9" t="s">
        <v>137</v>
      </c>
      <c r="P1319" s="9" t="s">
        <v>142</v>
      </c>
      <c r="Q1319" s="10" t="str">
        <f t="shared" si="1"/>
        <v>Full Office Job</v>
      </c>
      <c r="R1319" s="10">
        <v>6</v>
      </c>
      <c r="S1319" s="9" t="s">
        <v>143</v>
      </c>
      <c r="T1319" s="9" t="s">
        <v>137</v>
      </c>
      <c r="U1319" s="9" t="str">
        <f>IF(S1319&lt;&gt;"",S1319,IF(T1319&lt;&gt;"",VLOOKUP(T1319,Metadata!$S$2:$T$228,2,FALSE),""))</f>
        <v>Technical Team Leader</v>
      </c>
      <c r="V1319" s="9" t="s">
        <v>137</v>
      </c>
      <c r="W1319" s="9" t="s">
        <v>137</v>
      </c>
      <c r="X1319" s="9" t="s">
        <v>163</v>
      </c>
      <c r="Y1319" s="9" t="s">
        <v>137</v>
      </c>
      <c r="Z1319" s="9" t="s">
        <v>262</v>
      </c>
      <c r="AA1319" s="9" t="s">
        <v>165</v>
      </c>
      <c r="AB1319" s="9" t="s">
        <v>253</v>
      </c>
      <c r="AC1319" s="9" t="s">
        <v>147</v>
      </c>
      <c r="AD1319" s="9"/>
      <c r="AE1319" s="9"/>
      <c r="AF1319" s="9" t="s">
        <v>243</v>
      </c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 t="s">
        <v>199</v>
      </c>
      <c r="BM1319" s="9"/>
      <c r="BN1319" s="9"/>
      <c r="BO1319" s="9" t="s">
        <v>257</v>
      </c>
      <c r="BP1319" s="9"/>
      <c r="BQ1319" s="9" t="s">
        <v>219</v>
      </c>
      <c r="BR1319" s="9"/>
      <c r="BS1319" s="9"/>
      <c r="BT1319" s="9"/>
      <c r="BU1319" s="9"/>
      <c r="BV1319" s="9"/>
      <c r="BW1319" s="9"/>
      <c r="BX1319" s="9"/>
      <c r="BY1319" s="9"/>
      <c r="BZ1319" s="9"/>
      <c r="CA1319" s="10"/>
      <c r="CB1319" s="10" t="str">
        <f t="shared" si="5"/>
        <v/>
      </c>
      <c r="CC1319" s="10"/>
      <c r="CD1319" s="9" t="str">
        <f t="shared" si="2"/>
        <v/>
      </c>
      <c r="CE1319" s="9" t="s">
        <v>151</v>
      </c>
      <c r="CF1319" s="9" t="s">
        <v>152</v>
      </c>
      <c r="CG1319" s="9">
        <f>IF(CF1319="","",VLOOKUP(CF1319,Metadata!$D$2:$H$20,2,FALSE))</f>
        <v>32500</v>
      </c>
      <c r="CH1319" s="9">
        <f>IF(CF1319="","",VLOOKUP(CF1319,Metadata!$D$2:$H$20,4,FALSE))</f>
        <v>30000</v>
      </c>
      <c r="CI1319" s="9">
        <f>IF(CF1319="","",VLOOKUP(CF1319,Metadata!$D$2:$H$20,5,FALSE))</f>
        <v>35000</v>
      </c>
      <c r="CJ1319" s="9">
        <f t="shared" si="3"/>
        <v>32500</v>
      </c>
      <c r="CK1319" s="9" t="s">
        <v>189</v>
      </c>
      <c r="CL1319" s="10">
        <v>3</v>
      </c>
      <c r="CM1319" s="10">
        <v>3</v>
      </c>
      <c r="CN1319" s="10">
        <v>6</v>
      </c>
      <c r="CO1319" s="10">
        <v>6</v>
      </c>
      <c r="CP1319" s="10">
        <v>4</v>
      </c>
      <c r="CQ1319" s="10">
        <v>6</v>
      </c>
      <c r="CR1319" s="10">
        <v>5</v>
      </c>
      <c r="CS1319" s="10">
        <v>6</v>
      </c>
      <c r="CT1319" s="10">
        <v>3</v>
      </c>
      <c r="CU1319" s="10">
        <v>4</v>
      </c>
      <c r="CV1319" s="10">
        <v>4</v>
      </c>
      <c r="CW1319" s="10">
        <v>4</v>
      </c>
      <c r="CX1319" s="10">
        <v>6</v>
      </c>
      <c r="CY1319" s="10">
        <v>4</v>
      </c>
      <c r="CZ1319" s="10">
        <v>4</v>
      </c>
      <c r="DA1319" s="10">
        <v>4</v>
      </c>
      <c r="DB1319" s="10">
        <v>4</v>
      </c>
      <c r="DC1319" s="10">
        <v>6</v>
      </c>
      <c r="DD1319" s="10">
        <v>3</v>
      </c>
      <c r="DE1319" s="10">
        <v>6</v>
      </c>
      <c r="DF1319" s="10">
        <v>4</v>
      </c>
      <c r="DG1319" s="10">
        <v>7</v>
      </c>
      <c r="DH1319" s="10">
        <v>5</v>
      </c>
      <c r="DI1319" s="10">
        <v>5</v>
      </c>
      <c r="DJ1319" s="10">
        <v>6</v>
      </c>
      <c r="DK1319" s="10">
        <v>3</v>
      </c>
      <c r="DL1319" s="10">
        <v>4</v>
      </c>
      <c r="DM1319" s="9" t="s">
        <v>154</v>
      </c>
      <c r="DN1319" s="10">
        <v>1985</v>
      </c>
      <c r="DO1319" s="9">
        <f t="shared" si="4"/>
        <v>36</v>
      </c>
      <c r="DP1319" s="9" t="s">
        <v>155</v>
      </c>
      <c r="DQ1319" s="9" t="s">
        <v>156</v>
      </c>
      <c r="DR1319" s="9" t="s">
        <v>157</v>
      </c>
      <c r="DS1319" s="9" t="s">
        <v>137</v>
      </c>
      <c r="DT1319" s="9" t="s">
        <v>608</v>
      </c>
      <c r="DU1319" s="9" t="s">
        <v>203</v>
      </c>
      <c r="DV1319" s="9" t="str">
        <f>VLOOKUP(DU1319,Metadata!$B$2:$C$7,2,FALSE)</f>
        <v>6+ years</v>
      </c>
    </row>
    <row r="1320" spans="1:126">
      <c r="A1320" s="13">
        <v>1319</v>
      </c>
      <c r="B1320" s="9" t="s">
        <v>135</v>
      </c>
      <c r="C1320" s="9" t="str">
        <f>VLOOKUP(B1320,Metadata!$M$2:$N$6,2,FALSE)</f>
        <v>Permanent Employee</v>
      </c>
      <c r="D1320" s="9" t="s">
        <v>136</v>
      </c>
      <c r="E1320" s="9" t="s">
        <v>137</v>
      </c>
      <c r="F1320" s="9" t="s">
        <v>138</v>
      </c>
      <c r="G1320" s="9" t="s">
        <v>172</v>
      </c>
      <c r="H1320" s="9" t="str">
        <f>IF(G1320="","",VLOOKUP(G1320,Metadata!$J$2:$K$22,2,FALSE))</f>
        <v>Porto Metropolitan Area</v>
      </c>
      <c r="I1320" s="9" t="s">
        <v>311</v>
      </c>
      <c r="J1320" s="9" t="str">
        <f>IF(I1320="","",VLOOKUP(I1320,Metadata!$P$2:$Q$43,2,FALSE))</f>
        <v>Europe</v>
      </c>
      <c r="K1320" s="9" t="str">
        <f t="shared" si="0"/>
        <v>International</v>
      </c>
      <c r="L1320" s="9" t="s">
        <v>137</v>
      </c>
      <c r="M1320" s="9" t="str">
        <f>IF(L1320="","",VLOOKUP(L1320,Metadata!$J$2:$K$22,2,FALSE))</f>
        <v/>
      </c>
      <c r="N1320" s="9" t="s">
        <v>141</v>
      </c>
      <c r="O1320" s="9" t="s">
        <v>137</v>
      </c>
      <c r="P1320" s="9" t="s">
        <v>191</v>
      </c>
      <c r="Q1320" s="10" t="str">
        <f t="shared" si="1"/>
        <v>Remote Job (full or flexible)</v>
      </c>
      <c r="R1320" s="10">
        <v>6</v>
      </c>
      <c r="S1320" s="9" t="s">
        <v>266</v>
      </c>
      <c r="T1320" s="9" t="s">
        <v>137</v>
      </c>
      <c r="U1320" s="9" t="str">
        <f>IF(S1320&lt;&gt;"",S1320,IF(T1320&lt;&gt;"",VLOOKUP(T1320,Metadata!$S$2:$T$228,2,FALSE),""))</f>
        <v>Data Scientist/Data Engineer</v>
      </c>
      <c r="V1320" s="9" t="s">
        <v>261</v>
      </c>
      <c r="W1320" s="9" t="s">
        <v>137</v>
      </c>
      <c r="X1320" s="9" t="s">
        <v>163</v>
      </c>
      <c r="Y1320" s="9" t="s">
        <v>137</v>
      </c>
      <c r="Z1320" s="9" t="s">
        <v>193</v>
      </c>
      <c r="AA1320" s="9" t="s">
        <v>165</v>
      </c>
      <c r="AB1320" s="9" t="s">
        <v>253</v>
      </c>
      <c r="AC1320" s="9" t="s">
        <v>147</v>
      </c>
      <c r="AD1320" s="9"/>
      <c r="AE1320" s="9"/>
      <c r="AF1320" s="9" t="s">
        <v>243</v>
      </c>
      <c r="AG1320" s="9"/>
      <c r="AH1320" s="9"/>
      <c r="AI1320" s="9"/>
      <c r="AJ1320" s="9" t="s">
        <v>185</v>
      </c>
      <c r="AK1320" s="9"/>
      <c r="AL1320" s="9"/>
      <c r="AM1320" s="9"/>
      <c r="AN1320" s="9"/>
      <c r="AO1320" s="9"/>
      <c r="AP1320" s="9" t="s">
        <v>244</v>
      </c>
      <c r="AQ1320" s="9"/>
      <c r="AR1320" s="9"/>
      <c r="AS1320" s="9"/>
      <c r="AT1320" s="9"/>
      <c r="AU1320" s="9" t="s">
        <v>267</v>
      </c>
      <c r="AV1320" s="9"/>
      <c r="AW1320" s="9"/>
      <c r="AX1320" s="9"/>
      <c r="AY1320" s="9"/>
      <c r="AZ1320" s="9"/>
      <c r="BA1320" s="9"/>
      <c r="BB1320" s="9" t="s">
        <v>284</v>
      </c>
      <c r="BC1320" s="9"/>
      <c r="BD1320" s="9"/>
      <c r="BE1320" s="9"/>
      <c r="BF1320" s="9"/>
      <c r="BG1320" s="9"/>
      <c r="BH1320" s="9"/>
      <c r="BI1320" s="9"/>
      <c r="BJ1320" s="9" t="s">
        <v>167</v>
      </c>
      <c r="BK1320" s="9"/>
      <c r="BL1320" s="9"/>
      <c r="BM1320" s="9"/>
      <c r="BN1320" s="9" t="s">
        <v>186</v>
      </c>
      <c r="BO1320" s="9"/>
      <c r="BP1320" s="9"/>
      <c r="BQ1320" s="9"/>
      <c r="BR1320" s="9" t="s">
        <v>247</v>
      </c>
      <c r="BS1320" s="9"/>
      <c r="BT1320" s="9"/>
      <c r="BU1320" s="9"/>
      <c r="BV1320" s="9"/>
      <c r="BW1320" s="9"/>
      <c r="BX1320" s="9"/>
      <c r="BY1320" s="9"/>
      <c r="BZ1320" s="9"/>
      <c r="CA1320" s="10"/>
      <c r="CB1320" s="10" t="str">
        <f t="shared" si="5"/>
        <v/>
      </c>
      <c r="CC1320" s="10"/>
      <c r="CD1320" s="9" t="str">
        <f t="shared" si="2"/>
        <v/>
      </c>
      <c r="CE1320" s="9" t="s">
        <v>168</v>
      </c>
      <c r="CF1320" s="9" t="s">
        <v>236</v>
      </c>
      <c r="CG1320" s="9">
        <f>IF(CF1320="","",VLOOKUP(CF1320,Metadata!$D$2:$H$20,2,FALSE))</f>
        <v>47500</v>
      </c>
      <c r="CH1320" s="9">
        <f>IF(CF1320="","",VLOOKUP(CF1320,Metadata!$D$2:$H$20,4,FALSE))</f>
        <v>45000</v>
      </c>
      <c r="CI1320" s="9">
        <f>IF(CF1320="","",VLOOKUP(CF1320,Metadata!$D$2:$H$20,5,FALSE))</f>
        <v>50000</v>
      </c>
      <c r="CJ1320" s="9">
        <f t="shared" si="3"/>
        <v>47500</v>
      </c>
      <c r="CK1320" s="9" t="s">
        <v>189</v>
      </c>
      <c r="CL1320" s="10">
        <v>6</v>
      </c>
      <c r="CM1320" s="10">
        <v>3</v>
      </c>
      <c r="CN1320" s="10">
        <v>7</v>
      </c>
      <c r="CO1320" s="10">
        <v>7</v>
      </c>
      <c r="CP1320" s="10">
        <v>3</v>
      </c>
      <c r="CQ1320" s="10">
        <v>4</v>
      </c>
      <c r="CR1320" s="10">
        <v>6</v>
      </c>
      <c r="CS1320" s="10">
        <v>6</v>
      </c>
      <c r="CT1320" s="10">
        <v>6</v>
      </c>
      <c r="CU1320" s="10">
        <v>4</v>
      </c>
      <c r="CV1320" s="10">
        <v>4</v>
      </c>
      <c r="CW1320" s="10">
        <v>4</v>
      </c>
      <c r="CX1320" s="10">
        <v>6</v>
      </c>
      <c r="CY1320" s="10">
        <v>6</v>
      </c>
      <c r="CZ1320" s="10">
        <v>6</v>
      </c>
      <c r="DA1320" s="10">
        <v>1</v>
      </c>
      <c r="DB1320" s="10">
        <v>2</v>
      </c>
      <c r="DC1320" s="10">
        <v>1</v>
      </c>
      <c r="DD1320" s="10">
        <v>1</v>
      </c>
      <c r="DE1320" s="10">
        <v>6</v>
      </c>
      <c r="DF1320" s="10">
        <v>4</v>
      </c>
      <c r="DG1320" s="10">
        <v>6</v>
      </c>
      <c r="DH1320" s="10">
        <v>3</v>
      </c>
      <c r="DI1320" s="10">
        <v>7</v>
      </c>
      <c r="DJ1320" s="10">
        <v>7</v>
      </c>
      <c r="DK1320" s="10">
        <v>4</v>
      </c>
      <c r="DL1320" s="10">
        <v>4</v>
      </c>
      <c r="DM1320" s="9" t="s">
        <v>609</v>
      </c>
      <c r="DN1320" s="10">
        <v>1985</v>
      </c>
      <c r="DO1320" s="9">
        <f t="shared" si="4"/>
        <v>36</v>
      </c>
      <c r="DP1320" s="9" t="s">
        <v>155</v>
      </c>
      <c r="DQ1320" s="9" t="s">
        <v>156</v>
      </c>
      <c r="DR1320" s="9" t="s">
        <v>170</v>
      </c>
      <c r="DS1320" s="9" t="s">
        <v>137</v>
      </c>
      <c r="DT1320" s="9" t="s">
        <v>608</v>
      </c>
      <c r="DU1320" s="9" t="s">
        <v>158</v>
      </c>
      <c r="DV1320" s="9" t="str">
        <f>VLOOKUP(DU1320,Metadata!$B$2:$C$7,2,FALSE)</f>
        <v>6+ years</v>
      </c>
    </row>
    <row r="1321" spans="1:126">
      <c r="A1321" s="13">
        <v>1320</v>
      </c>
      <c r="B1321" s="9" t="s">
        <v>171</v>
      </c>
      <c r="C1321" s="9" t="str">
        <f>VLOOKUP(B1321,Metadata!$M$2:$N$6,2,FALSE)</f>
        <v>Contractor</v>
      </c>
      <c r="D1321" s="9" t="s">
        <v>137</v>
      </c>
      <c r="E1321" s="9" t="s">
        <v>136</v>
      </c>
      <c r="F1321" s="9" t="s">
        <v>138</v>
      </c>
      <c r="G1321" s="9" t="s">
        <v>265</v>
      </c>
      <c r="H1321" s="9" t="str">
        <f>IF(G1321="","",VLOOKUP(G1321,Metadata!$J$2:$K$22,2,FALSE))</f>
        <v>Azores and Madeira</v>
      </c>
      <c r="I1321" s="9" t="s">
        <v>345</v>
      </c>
      <c r="J1321" s="9" t="str">
        <f>IF(I1321="","",VLOOKUP(I1321,Metadata!$P$2:$Q$43,2,FALSE))</f>
        <v>Europe</v>
      </c>
      <c r="K1321" s="9" t="str">
        <f t="shared" si="0"/>
        <v>International</v>
      </c>
      <c r="L1321" s="9" t="s">
        <v>137</v>
      </c>
      <c r="M1321" s="9" t="str">
        <f>IF(L1321="","",VLOOKUP(L1321,Metadata!$J$2:$K$22,2,FALSE))</f>
        <v/>
      </c>
      <c r="N1321" s="9" t="s">
        <v>141</v>
      </c>
      <c r="O1321" s="9" t="s">
        <v>137</v>
      </c>
      <c r="P1321" s="9" t="s">
        <v>191</v>
      </c>
      <c r="Q1321" s="10" t="str">
        <f t="shared" si="1"/>
        <v>Remote Job (full or flexible)</v>
      </c>
      <c r="R1321" s="10">
        <v>6</v>
      </c>
      <c r="S1321" s="9" t="s">
        <v>229</v>
      </c>
      <c r="T1321" s="9" t="s">
        <v>137</v>
      </c>
      <c r="U1321" s="9" t="str">
        <f>IF(S1321&lt;&gt;"",S1321,IF(T1321&lt;&gt;"",VLOOKUP(T1321,Metadata!$S$2:$T$228,2,FALSE),""))</f>
        <v>Project Manager</v>
      </c>
      <c r="V1321" s="9" t="s">
        <v>207</v>
      </c>
      <c r="W1321" s="9" t="s">
        <v>137</v>
      </c>
      <c r="X1321" s="9" t="s">
        <v>163</v>
      </c>
      <c r="Y1321" s="9" t="s">
        <v>137</v>
      </c>
      <c r="Z1321" s="9" t="s">
        <v>164</v>
      </c>
      <c r="AA1321" s="9" t="s">
        <v>137</v>
      </c>
      <c r="AB1321" s="9" t="s">
        <v>137</v>
      </c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 t="s">
        <v>150</v>
      </c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 t="s">
        <v>150</v>
      </c>
      <c r="BZ1321" s="9" t="s">
        <v>137</v>
      </c>
      <c r="CA1321" s="10">
        <v>6</v>
      </c>
      <c r="CB1321" s="10" t="str">
        <f t="shared" si="5"/>
        <v>4 to 6 months</v>
      </c>
      <c r="CC1321" s="10">
        <v>12.5</v>
      </c>
      <c r="CD1321" s="9">
        <f t="shared" si="2"/>
        <v>20000</v>
      </c>
      <c r="CE1321" s="9"/>
      <c r="CF1321" s="9" t="s">
        <v>137</v>
      </c>
      <c r="CG1321" s="9" t="str">
        <f>IF(CF1321="","",VLOOKUP(CF1321,Metadata!$D$2:$H$20,2,FALSE))</f>
        <v/>
      </c>
      <c r="CH1321" s="9" t="str">
        <f>IF(CF1321="","",VLOOKUP(CF1321,Metadata!$D$2:$H$20,4,FALSE))</f>
        <v/>
      </c>
      <c r="CI1321" s="9" t="str">
        <f>IF(CF1321="","",VLOOKUP(CF1321,Metadata!$D$2:$H$20,5,FALSE))</f>
        <v/>
      </c>
      <c r="CJ1321" s="9">
        <f t="shared" si="3"/>
        <v>20000</v>
      </c>
      <c r="CK1321" s="9" t="s">
        <v>180</v>
      </c>
      <c r="CL1321" s="10">
        <v>2</v>
      </c>
      <c r="CM1321" s="10">
        <v>5</v>
      </c>
      <c r="CN1321" s="10">
        <v>7</v>
      </c>
      <c r="CO1321" s="10">
        <v>4</v>
      </c>
      <c r="CP1321" s="10">
        <v>7</v>
      </c>
      <c r="CQ1321" s="10">
        <v>6</v>
      </c>
      <c r="CR1321" s="10">
        <v>6</v>
      </c>
      <c r="CS1321" s="10">
        <v>7</v>
      </c>
      <c r="CT1321" s="10">
        <v>7</v>
      </c>
      <c r="CU1321" s="10">
        <v>5</v>
      </c>
      <c r="CV1321" s="10">
        <v>6</v>
      </c>
      <c r="CW1321" s="10">
        <v>6</v>
      </c>
      <c r="CX1321" s="10">
        <v>6</v>
      </c>
      <c r="CY1321" s="10">
        <v>7</v>
      </c>
      <c r="CZ1321" s="10">
        <v>7</v>
      </c>
      <c r="DA1321" s="10">
        <v>6</v>
      </c>
      <c r="DB1321" s="10">
        <v>7</v>
      </c>
      <c r="DC1321" s="10">
        <v>7</v>
      </c>
      <c r="DD1321" s="10">
        <v>5</v>
      </c>
      <c r="DE1321" s="10">
        <v>7</v>
      </c>
      <c r="DF1321" s="10">
        <v>5</v>
      </c>
      <c r="DG1321" s="10">
        <v>5</v>
      </c>
      <c r="DH1321" s="10">
        <v>4</v>
      </c>
      <c r="DI1321" s="10">
        <v>6</v>
      </c>
      <c r="DJ1321" s="10">
        <v>4</v>
      </c>
      <c r="DK1321" s="10">
        <v>5</v>
      </c>
      <c r="DL1321" s="10">
        <v>7</v>
      </c>
      <c r="DM1321" s="9" t="s">
        <v>610</v>
      </c>
      <c r="DN1321" s="10">
        <v>1965</v>
      </c>
      <c r="DO1321" s="9">
        <f t="shared" si="4"/>
        <v>56</v>
      </c>
      <c r="DP1321" s="9" t="s">
        <v>222</v>
      </c>
      <c r="DQ1321" s="9" t="s">
        <v>210</v>
      </c>
      <c r="DR1321" s="9" t="s">
        <v>137</v>
      </c>
      <c r="DS1321" s="9" t="s">
        <v>611</v>
      </c>
      <c r="DT1321" s="9" t="s">
        <v>608</v>
      </c>
      <c r="DU1321" s="9" t="s">
        <v>158</v>
      </c>
      <c r="DV1321" s="9" t="str">
        <f>VLOOKUP(DU1321,Metadata!$B$2:$C$7,2,FALSE)</f>
        <v>6+ years</v>
      </c>
    </row>
    <row r="1322" spans="1:126">
      <c r="A1322" s="13">
        <v>1321</v>
      </c>
      <c r="B1322" s="9" t="s">
        <v>135</v>
      </c>
      <c r="C1322" s="9" t="str">
        <f>VLOOKUP(B1322,Metadata!$M$2:$N$6,2,FALSE)</f>
        <v>Permanent Employee</v>
      </c>
      <c r="D1322" s="9" t="s">
        <v>159</v>
      </c>
      <c r="E1322" s="9" t="s">
        <v>137</v>
      </c>
      <c r="F1322" s="9" t="s">
        <v>138</v>
      </c>
      <c r="G1322" s="9" t="s">
        <v>140</v>
      </c>
      <c r="H1322" s="9" t="str">
        <f>IF(G1322="","",VLOOKUP(G1322,Metadata!$J$2:$K$22,2,FALSE))</f>
        <v>Lisbon Metropolitan Area</v>
      </c>
      <c r="I1322" s="9" t="s">
        <v>138</v>
      </c>
      <c r="J1322" s="9" t="str">
        <f>IF(I1322="","",VLOOKUP(I1322,Metadata!$P$2:$Q$43,2,FALSE))</f>
        <v>Europe</v>
      </c>
      <c r="K1322" s="9" t="str">
        <f t="shared" si="0"/>
        <v>Portugal</v>
      </c>
      <c r="L1322" s="9" t="s">
        <v>140</v>
      </c>
      <c r="M1322" s="9" t="str">
        <f>IF(L1322="","",VLOOKUP(L1322,Metadata!$J$2:$K$22,2,FALSE))</f>
        <v>Lisbon Metropolitan Area</v>
      </c>
      <c r="N1322" s="9" t="s">
        <v>205</v>
      </c>
      <c r="O1322" s="9" t="s">
        <v>137</v>
      </c>
      <c r="P1322" s="9" t="s">
        <v>137</v>
      </c>
      <c r="Q1322" s="10" t="str">
        <f t="shared" si="1"/>
        <v>Full Office Job</v>
      </c>
      <c r="R1322" s="10">
        <v>2</v>
      </c>
      <c r="S1322" s="9" t="s">
        <v>319</v>
      </c>
      <c r="T1322" s="9" t="s">
        <v>137</v>
      </c>
      <c r="U1322" s="9" t="str">
        <f>IF(S1322&lt;&gt;"",S1322,IF(T1322&lt;&gt;"",VLOOKUP(T1322,Metadata!$S$2:$T$228,2,FALSE),""))</f>
        <v>CTO</v>
      </c>
      <c r="V1322" s="9" t="s">
        <v>256</v>
      </c>
      <c r="W1322" s="9" t="s">
        <v>137</v>
      </c>
      <c r="X1322" s="9" t="s">
        <v>242</v>
      </c>
      <c r="Y1322" s="9" t="s">
        <v>137</v>
      </c>
      <c r="Z1322" s="9" t="s">
        <v>184</v>
      </c>
      <c r="AA1322" s="9" t="s">
        <v>165</v>
      </c>
      <c r="AB1322" s="9" t="s">
        <v>137</v>
      </c>
      <c r="AC1322" s="9"/>
      <c r="AD1322" s="9"/>
      <c r="AE1322" s="9"/>
      <c r="AF1322" s="9" t="s">
        <v>243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 t="s">
        <v>324</v>
      </c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 t="s">
        <v>186</v>
      </c>
      <c r="BO1322" s="9"/>
      <c r="BP1322" s="9"/>
      <c r="BQ1322" s="9"/>
      <c r="BR1322" s="9"/>
      <c r="BS1322" s="9"/>
      <c r="BT1322" s="9"/>
      <c r="BU1322" s="9" t="s">
        <v>258</v>
      </c>
      <c r="BV1322" s="9"/>
      <c r="BW1322" s="9"/>
      <c r="BX1322" s="9"/>
      <c r="BY1322" s="9"/>
      <c r="BZ1322" s="9"/>
      <c r="CA1322" s="10"/>
      <c r="CB1322" s="10" t="str">
        <f t="shared" si="5"/>
        <v/>
      </c>
      <c r="CC1322" s="10"/>
      <c r="CD1322" s="9" t="str">
        <f t="shared" si="2"/>
        <v/>
      </c>
      <c r="CE1322" s="9" t="s">
        <v>151</v>
      </c>
      <c r="CF1322" s="9" t="s">
        <v>477</v>
      </c>
      <c r="CG1322" s="9">
        <f>IF(CF1322="","",VLOOKUP(CF1322,Metadata!$D$2:$H$20,2,FALSE))</f>
        <v>102500</v>
      </c>
      <c r="CH1322" s="9">
        <f>IF(CF1322="","",VLOOKUP(CF1322,Metadata!$D$2:$H$20,4,FALSE))</f>
        <v>100000</v>
      </c>
      <c r="CI1322" s="9">
        <f>IF(CF1322="","",VLOOKUP(CF1322,Metadata!$D$2:$H$20,5,FALSE))</f>
        <v>105000</v>
      </c>
      <c r="CJ1322" s="9">
        <f t="shared" si="3"/>
        <v>102500</v>
      </c>
      <c r="CK1322" s="9" t="s">
        <v>221</v>
      </c>
      <c r="CL1322" s="10">
        <v>6</v>
      </c>
      <c r="CM1322" s="10">
        <v>1</v>
      </c>
      <c r="CN1322" s="10">
        <v>5</v>
      </c>
      <c r="CO1322" s="10">
        <v>5</v>
      </c>
      <c r="CP1322" s="10">
        <v>5</v>
      </c>
      <c r="CQ1322" s="10">
        <v>5</v>
      </c>
      <c r="CR1322" s="10">
        <v>1</v>
      </c>
      <c r="CS1322" s="10">
        <v>5</v>
      </c>
      <c r="CT1322" s="10">
        <v>4</v>
      </c>
      <c r="CU1322" s="10">
        <v>4</v>
      </c>
      <c r="CV1322" s="10">
        <v>3</v>
      </c>
      <c r="CW1322" s="10">
        <v>1</v>
      </c>
      <c r="CX1322" s="10">
        <v>4</v>
      </c>
      <c r="CY1322" s="10">
        <v>5</v>
      </c>
      <c r="CZ1322" s="10">
        <v>4</v>
      </c>
      <c r="DA1322" s="10">
        <v>5</v>
      </c>
      <c r="DB1322" s="10">
        <v>5</v>
      </c>
      <c r="DC1322" s="10">
        <v>5</v>
      </c>
      <c r="DD1322" s="10">
        <v>5</v>
      </c>
      <c r="DE1322" s="10">
        <v>5</v>
      </c>
      <c r="DF1322" s="10">
        <v>5</v>
      </c>
      <c r="DG1322" s="10">
        <v>5</v>
      </c>
      <c r="DH1322" s="10">
        <v>5</v>
      </c>
      <c r="DI1322" s="10">
        <v>5</v>
      </c>
      <c r="DJ1322" s="10">
        <v>5</v>
      </c>
      <c r="DK1322" s="10">
        <v>5</v>
      </c>
      <c r="DL1322" s="10">
        <v>5</v>
      </c>
      <c r="DM1322" s="9" t="s">
        <v>154</v>
      </c>
      <c r="DN1322" s="10">
        <v>1979</v>
      </c>
      <c r="DO1322" s="9">
        <f t="shared" si="4"/>
        <v>42</v>
      </c>
      <c r="DP1322" s="9" t="s">
        <v>155</v>
      </c>
      <c r="DQ1322" s="9" t="s">
        <v>156</v>
      </c>
      <c r="DR1322" s="9" t="s">
        <v>157</v>
      </c>
      <c r="DS1322" s="9" t="s">
        <v>137</v>
      </c>
      <c r="DT1322" s="9" t="s">
        <v>608</v>
      </c>
      <c r="DU1322" s="9" t="s">
        <v>158</v>
      </c>
      <c r="DV1322" s="9" t="str">
        <f>VLOOKUP(DU1322,Metadata!$B$2:$C$7,2,FALSE)</f>
        <v>6+ years</v>
      </c>
    </row>
    <row r="1323" spans="1:126">
      <c r="A1323" s="13">
        <v>1322</v>
      </c>
      <c r="B1323" s="9" t="s">
        <v>135</v>
      </c>
      <c r="C1323" s="9" t="str">
        <f>VLOOKUP(B1323,Metadata!$M$2:$N$6,2,FALSE)</f>
        <v>Permanent Employee</v>
      </c>
      <c r="D1323" s="9" t="s">
        <v>159</v>
      </c>
      <c r="E1323" s="9" t="s">
        <v>137</v>
      </c>
      <c r="F1323" s="9" t="s">
        <v>138</v>
      </c>
      <c r="G1323" s="9" t="s">
        <v>140</v>
      </c>
      <c r="H1323" s="9" t="str">
        <f>IF(G1323="","",VLOOKUP(G1323,Metadata!$J$2:$K$22,2,FALSE))</f>
        <v>Lisbon Metropolitan Area</v>
      </c>
      <c r="I1323" s="9" t="s">
        <v>138</v>
      </c>
      <c r="J1323" s="9" t="str">
        <f>IF(I1323="","",VLOOKUP(I1323,Metadata!$P$2:$Q$43,2,FALSE))</f>
        <v>Europe</v>
      </c>
      <c r="K1323" s="9" t="str">
        <f t="shared" si="0"/>
        <v>Portugal</v>
      </c>
      <c r="L1323" s="9" t="s">
        <v>140</v>
      </c>
      <c r="M1323" s="9" t="str">
        <f>IF(L1323="","",VLOOKUP(L1323,Metadata!$J$2:$K$22,2,FALSE))</f>
        <v>Lisbon Metropolitan Area</v>
      </c>
      <c r="N1323" s="9" t="s">
        <v>141</v>
      </c>
      <c r="O1323" s="9" t="s">
        <v>137</v>
      </c>
      <c r="P1323" s="9" t="s">
        <v>142</v>
      </c>
      <c r="Q1323" s="10" t="str">
        <f t="shared" si="1"/>
        <v>Full Office Job</v>
      </c>
      <c r="R1323" s="10">
        <v>6</v>
      </c>
      <c r="S1323" s="9" t="s">
        <v>319</v>
      </c>
      <c r="T1323" s="9" t="s">
        <v>137</v>
      </c>
      <c r="U1323" s="9" t="str">
        <f>IF(S1323&lt;&gt;"",S1323,IF(T1323&lt;&gt;"",VLOOKUP(T1323,Metadata!$S$2:$T$228,2,FALSE),""))</f>
        <v>CTO</v>
      </c>
      <c r="V1323" s="9" t="s">
        <v>144</v>
      </c>
      <c r="W1323" s="9" t="s">
        <v>137</v>
      </c>
      <c r="X1323" s="9" t="s">
        <v>163</v>
      </c>
      <c r="Y1323" s="9" t="s">
        <v>137</v>
      </c>
      <c r="Z1323" s="9" t="s">
        <v>262</v>
      </c>
      <c r="AA1323" s="9" t="s">
        <v>137</v>
      </c>
      <c r="AB1323" s="9" t="s">
        <v>137</v>
      </c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 t="s">
        <v>150</v>
      </c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 t="s">
        <v>150</v>
      </c>
      <c r="BZ1323" s="9" t="s">
        <v>137</v>
      </c>
      <c r="CA1323" s="10"/>
      <c r="CB1323" s="10" t="str">
        <f t="shared" si="5"/>
        <v/>
      </c>
      <c r="CC1323" s="10"/>
      <c r="CD1323" s="9" t="str">
        <f t="shared" si="2"/>
        <v/>
      </c>
      <c r="CE1323" s="9" t="s">
        <v>151</v>
      </c>
      <c r="CF1323" s="9" t="s">
        <v>477</v>
      </c>
      <c r="CG1323" s="9">
        <f>IF(CF1323="","",VLOOKUP(CF1323,Metadata!$D$2:$H$20,2,FALSE))</f>
        <v>102500</v>
      </c>
      <c r="CH1323" s="9">
        <f>IF(CF1323="","",VLOOKUP(CF1323,Metadata!$D$2:$H$20,4,FALSE))</f>
        <v>100000</v>
      </c>
      <c r="CI1323" s="9">
        <f>IF(CF1323="","",VLOOKUP(CF1323,Metadata!$D$2:$H$20,5,FALSE))</f>
        <v>105000</v>
      </c>
      <c r="CJ1323" s="9">
        <f t="shared" si="3"/>
        <v>102500</v>
      </c>
      <c r="CK1323" s="9" t="s">
        <v>153</v>
      </c>
      <c r="CL1323" s="10">
        <v>6</v>
      </c>
      <c r="CM1323" s="10">
        <v>3</v>
      </c>
      <c r="CN1323" s="10">
        <v>7</v>
      </c>
      <c r="CO1323" s="10">
        <v>7</v>
      </c>
      <c r="CP1323" s="10">
        <v>7</v>
      </c>
      <c r="CQ1323" s="10">
        <v>7</v>
      </c>
      <c r="CR1323" s="10">
        <v>7</v>
      </c>
      <c r="CS1323" s="10">
        <v>7</v>
      </c>
      <c r="CT1323" s="10">
        <v>7</v>
      </c>
      <c r="CU1323" s="10">
        <v>6</v>
      </c>
      <c r="CV1323" s="10">
        <v>6</v>
      </c>
      <c r="CW1323" s="10">
        <v>6</v>
      </c>
      <c r="CX1323" s="10">
        <v>6</v>
      </c>
      <c r="CY1323" s="10">
        <v>6</v>
      </c>
      <c r="CZ1323" s="10">
        <v>6</v>
      </c>
      <c r="DA1323" s="10">
        <v>5</v>
      </c>
      <c r="DB1323" s="10">
        <v>6</v>
      </c>
      <c r="DC1323" s="10">
        <v>7</v>
      </c>
      <c r="DD1323" s="10">
        <v>6</v>
      </c>
      <c r="DE1323" s="10">
        <v>6</v>
      </c>
      <c r="DF1323" s="10">
        <v>6</v>
      </c>
      <c r="DG1323" s="10">
        <v>6</v>
      </c>
      <c r="DH1323" s="10">
        <v>6</v>
      </c>
      <c r="DI1323" s="10">
        <v>6</v>
      </c>
      <c r="DJ1323" s="10">
        <v>4</v>
      </c>
      <c r="DK1323" s="10">
        <v>5</v>
      </c>
      <c r="DL1323" s="10">
        <v>5</v>
      </c>
      <c r="DM1323" s="9" t="s">
        <v>154</v>
      </c>
      <c r="DN1323" s="10">
        <v>1963</v>
      </c>
      <c r="DO1323" s="9">
        <f t="shared" si="4"/>
        <v>58</v>
      </c>
      <c r="DP1323" s="9" t="s">
        <v>222</v>
      </c>
      <c r="DQ1323" s="9" t="s">
        <v>210</v>
      </c>
      <c r="DR1323" s="9" t="s">
        <v>157</v>
      </c>
      <c r="DS1323" s="9" t="s">
        <v>137</v>
      </c>
      <c r="DT1323" s="9" t="s">
        <v>608</v>
      </c>
      <c r="DU1323" s="9" t="s">
        <v>158</v>
      </c>
      <c r="DV1323" s="9" t="str">
        <f>VLOOKUP(DU1323,Metadata!$B$2:$C$7,2,FALSE)</f>
        <v>6+ years</v>
      </c>
    </row>
    <row r="1324" spans="1:126">
      <c r="A1324" s="13">
        <v>1323</v>
      </c>
      <c r="B1324" s="9" t="s">
        <v>135</v>
      </c>
      <c r="C1324" s="9" t="str">
        <f>VLOOKUP(B1324,Metadata!$M$2:$N$6,2,FALSE)</f>
        <v>Permanent Employee</v>
      </c>
      <c r="D1324" s="9" t="s">
        <v>136</v>
      </c>
      <c r="E1324" s="9" t="s">
        <v>137</v>
      </c>
      <c r="F1324" s="9" t="s">
        <v>138</v>
      </c>
      <c r="G1324" s="9" t="s">
        <v>140</v>
      </c>
      <c r="H1324" s="9" t="str">
        <f>IF(G1324="","",VLOOKUP(G1324,Metadata!$J$2:$K$22,2,FALSE))</f>
        <v>Lisbon Metropolitan Area</v>
      </c>
      <c r="I1324" s="9" t="s">
        <v>138</v>
      </c>
      <c r="J1324" s="9" t="str">
        <f>IF(I1324="","",VLOOKUP(I1324,Metadata!$P$2:$Q$43,2,FALSE))</f>
        <v>Europe</v>
      </c>
      <c r="K1324" s="9" t="str">
        <f t="shared" si="0"/>
        <v>Portugal</v>
      </c>
      <c r="L1324" s="9" t="s">
        <v>140</v>
      </c>
      <c r="M1324" s="9" t="str">
        <f>IF(L1324="","",VLOOKUP(L1324,Metadata!$J$2:$K$22,2,FALSE))</f>
        <v>Lisbon Metropolitan Area</v>
      </c>
      <c r="N1324" s="9" t="s">
        <v>214</v>
      </c>
      <c r="O1324" s="9" t="s">
        <v>136</v>
      </c>
      <c r="P1324" s="9" t="s">
        <v>191</v>
      </c>
      <c r="Q1324" s="10" t="str">
        <f t="shared" si="1"/>
        <v>Remote Job (full or flexible)</v>
      </c>
      <c r="R1324" s="10">
        <v>2</v>
      </c>
      <c r="S1324" s="9" t="s">
        <v>229</v>
      </c>
      <c r="T1324" s="9" t="s">
        <v>137</v>
      </c>
      <c r="U1324" s="9" t="str">
        <f>IF(S1324&lt;&gt;"",S1324,IF(T1324&lt;&gt;"",VLOOKUP(T1324,Metadata!$S$2:$T$228,2,FALSE),""))</f>
        <v>Project Manager</v>
      </c>
      <c r="V1324" s="9" t="s">
        <v>207</v>
      </c>
      <c r="W1324" s="9" t="s">
        <v>137</v>
      </c>
      <c r="X1324" s="9" t="s">
        <v>163</v>
      </c>
      <c r="Y1324" s="9" t="s">
        <v>137</v>
      </c>
      <c r="Z1324" s="9" t="s">
        <v>164</v>
      </c>
      <c r="AA1324" s="9" t="s">
        <v>137</v>
      </c>
      <c r="AB1324" s="9" t="s">
        <v>137</v>
      </c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 t="s">
        <v>150</v>
      </c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 t="s">
        <v>150</v>
      </c>
      <c r="BZ1324" s="9" t="s">
        <v>137</v>
      </c>
      <c r="CA1324" s="10"/>
      <c r="CB1324" s="10" t="str">
        <f t="shared" si="5"/>
        <v/>
      </c>
      <c r="CC1324" s="10"/>
      <c r="CD1324" s="9" t="str">
        <f t="shared" si="2"/>
        <v/>
      </c>
      <c r="CE1324" s="9" t="s">
        <v>151</v>
      </c>
      <c r="CF1324" s="9" t="s">
        <v>477</v>
      </c>
      <c r="CG1324" s="9">
        <f>IF(CF1324="","",VLOOKUP(CF1324,Metadata!$D$2:$H$20,2,FALSE))</f>
        <v>102500</v>
      </c>
      <c r="CH1324" s="9">
        <f>IF(CF1324="","",VLOOKUP(CF1324,Metadata!$D$2:$H$20,4,FALSE))</f>
        <v>100000</v>
      </c>
      <c r="CI1324" s="9">
        <f>IF(CF1324="","",VLOOKUP(CF1324,Metadata!$D$2:$H$20,5,FALSE))</f>
        <v>105000</v>
      </c>
      <c r="CJ1324" s="9">
        <f t="shared" si="3"/>
        <v>102500</v>
      </c>
      <c r="CK1324" s="9" t="s">
        <v>180</v>
      </c>
      <c r="CL1324" s="10">
        <v>7</v>
      </c>
      <c r="CM1324" s="10">
        <v>1</v>
      </c>
      <c r="CN1324" s="10">
        <v>5</v>
      </c>
      <c r="CO1324" s="10">
        <v>5</v>
      </c>
      <c r="CP1324" s="10">
        <v>4</v>
      </c>
      <c r="CQ1324" s="10">
        <v>6</v>
      </c>
      <c r="CR1324" s="10">
        <v>5</v>
      </c>
      <c r="CS1324" s="10">
        <v>6</v>
      </c>
      <c r="CT1324" s="10">
        <v>7</v>
      </c>
      <c r="CU1324" s="10">
        <v>5</v>
      </c>
      <c r="CV1324" s="10">
        <v>7</v>
      </c>
      <c r="CW1324" s="10">
        <v>6</v>
      </c>
      <c r="CX1324" s="10">
        <v>7</v>
      </c>
      <c r="CY1324" s="10">
        <v>5</v>
      </c>
      <c r="CZ1324" s="10">
        <v>6</v>
      </c>
      <c r="DA1324" s="10">
        <v>6</v>
      </c>
      <c r="DB1324" s="10">
        <v>6</v>
      </c>
      <c r="DC1324" s="10">
        <v>6</v>
      </c>
      <c r="DD1324" s="10">
        <v>7</v>
      </c>
      <c r="DE1324" s="10">
        <v>3</v>
      </c>
      <c r="DF1324" s="10">
        <v>4</v>
      </c>
      <c r="DG1324" s="10">
        <v>7</v>
      </c>
      <c r="DH1324" s="10">
        <v>7</v>
      </c>
      <c r="DI1324" s="10">
        <v>7</v>
      </c>
      <c r="DJ1324" s="10">
        <v>6</v>
      </c>
      <c r="DK1324" s="10">
        <v>7</v>
      </c>
      <c r="DL1324" s="10">
        <v>7</v>
      </c>
      <c r="DM1324" s="9" t="s">
        <v>154</v>
      </c>
      <c r="DN1324" s="10">
        <v>1985</v>
      </c>
      <c r="DO1324" s="9">
        <f t="shared" si="4"/>
        <v>36</v>
      </c>
      <c r="DP1324" s="9" t="s">
        <v>155</v>
      </c>
      <c r="DQ1324" s="9" t="s">
        <v>202</v>
      </c>
      <c r="DR1324" s="9" t="s">
        <v>170</v>
      </c>
      <c r="DS1324" s="9" t="s">
        <v>137</v>
      </c>
      <c r="DT1324" s="9" t="s">
        <v>608</v>
      </c>
      <c r="DU1324" s="9" t="s">
        <v>158</v>
      </c>
      <c r="DV1324" s="9" t="str">
        <f>VLOOKUP(DU1324,Metadata!$B$2:$C$7,2,FALSE)</f>
        <v>6+ years</v>
      </c>
    </row>
    <row r="1325" spans="1:126">
      <c r="A1325" s="13">
        <v>1324</v>
      </c>
      <c r="B1325" s="9" t="s">
        <v>326</v>
      </c>
      <c r="C1325" s="9" t="str">
        <f>VLOOKUP(B1325,Metadata!$M$2:$N$6,2,FALSE)</f>
        <v>Permanent Employee</v>
      </c>
      <c r="D1325" s="9" t="s">
        <v>136</v>
      </c>
      <c r="E1325" s="9" t="s">
        <v>137</v>
      </c>
      <c r="F1325" s="9" t="s">
        <v>138</v>
      </c>
      <c r="G1325" s="9" t="s">
        <v>172</v>
      </c>
      <c r="H1325" s="9" t="str">
        <f>IF(G1325="","",VLOOKUP(G1325,Metadata!$J$2:$K$22,2,FALSE))</f>
        <v>Porto Metropolitan Area</v>
      </c>
      <c r="I1325" s="9" t="s">
        <v>138</v>
      </c>
      <c r="J1325" s="9" t="str">
        <f>IF(I1325="","",VLOOKUP(I1325,Metadata!$P$2:$Q$43,2,FALSE))</f>
        <v>Europe</v>
      </c>
      <c r="K1325" s="9" t="str">
        <f t="shared" si="0"/>
        <v>Portugal</v>
      </c>
      <c r="L1325" s="9" t="s">
        <v>172</v>
      </c>
      <c r="M1325" s="9" t="str">
        <f>IF(L1325="","",VLOOKUP(L1325,Metadata!$J$2:$K$22,2,FALSE))</f>
        <v>Porto Metropolitan Area</v>
      </c>
      <c r="N1325" s="9" t="s">
        <v>214</v>
      </c>
      <c r="O1325" s="9" t="s">
        <v>278</v>
      </c>
      <c r="P1325" s="9" t="s">
        <v>142</v>
      </c>
      <c r="Q1325" s="10" t="str">
        <f t="shared" si="1"/>
        <v>Full Office Job</v>
      </c>
      <c r="R1325" s="10">
        <v>4</v>
      </c>
      <c r="S1325" s="9" t="s">
        <v>266</v>
      </c>
      <c r="T1325" s="9" t="s">
        <v>137</v>
      </c>
      <c r="U1325" s="9" t="str">
        <f>IF(S1325&lt;&gt;"",S1325,IF(T1325&lt;&gt;"",VLOOKUP(T1325,Metadata!$S$2:$T$228,2,FALSE),""))</f>
        <v>Data Scientist/Data Engineer</v>
      </c>
      <c r="V1325" s="9" t="s">
        <v>309</v>
      </c>
      <c r="W1325" s="9" t="s">
        <v>137</v>
      </c>
      <c r="X1325" s="9" t="s">
        <v>163</v>
      </c>
      <c r="Y1325" s="9" t="s">
        <v>137</v>
      </c>
      <c r="Z1325" s="9" t="s">
        <v>164</v>
      </c>
      <c r="AA1325" s="9" t="s">
        <v>165</v>
      </c>
      <c r="AB1325" s="9" t="s">
        <v>253</v>
      </c>
      <c r="AC1325" s="9" t="s">
        <v>147</v>
      </c>
      <c r="AD1325" s="9"/>
      <c r="AE1325" s="9"/>
      <c r="AF1325" s="9" t="s">
        <v>243</v>
      </c>
      <c r="AG1325" s="9"/>
      <c r="AH1325" s="9"/>
      <c r="AI1325" s="9"/>
      <c r="AJ1325" s="9"/>
      <c r="AK1325" s="9"/>
      <c r="AL1325" s="9"/>
      <c r="AM1325" s="9"/>
      <c r="AN1325" s="9"/>
      <c r="AO1325" s="9"/>
      <c r="AP1325" s="9" t="s">
        <v>244</v>
      </c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 t="s">
        <v>186</v>
      </c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10"/>
      <c r="CB1325" s="10" t="str">
        <f t="shared" si="5"/>
        <v/>
      </c>
      <c r="CC1325" s="10"/>
      <c r="CD1325" s="9" t="str">
        <f t="shared" si="2"/>
        <v/>
      </c>
      <c r="CE1325" s="9" t="s">
        <v>232</v>
      </c>
      <c r="CF1325" s="9" t="s">
        <v>169</v>
      </c>
      <c r="CG1325" s="9">
        <f>IF(CF1325="","",VLOOKUP(CF1325,Metadata!$D$2:$H$20,2,FALSE))</f>
        <v>12500</v>
      </c>
      <c r="CH1325" s="9">
        <f>IF(CF1325="","",VLOOKUP(CF1325,Metadata!$D$2:$H$20,4,FALSE))</f>
        <v>0</v>
      </c>
      <c r="CI1325" s="9">
        <f>IF(CF1325="","",VLOOKUP(CF1325,Metadata!$D$2:$H$20,5,FALSE))</f>
        <v>15000</v>
      </c>
      <c r="CJ1325" s="9">
        <f t="shared" si="3"/>
        <v>12500</v>
      </c>
      <c r="CK1325" s="9" t="s">
        <v>180</v>
      </c>
      <c r="CL1325" s="10">
        <v>4</v>
      </c>
      <c r="CM1325" s="10">
        <v>5</v>
      </c>
      <c r="CN1325" s="10">
        <v>6</v>
      </c>
      <c r="CO1325" s="10">
        <v>6</v>
      </c>
      <c r="CP1325" s="10">
        <v>7</v>
      </c>
      <c r="CQ1325" s="10">
        <v>7</v>
      </c>
      <c r="CR1325" s="10">
        <v>5</v>
      </c>
      <c r="CS1325" s="10">
        <v>5</v>
      </c>
      <c r="CT1325" s="10">
        <v>6</v>
      </c>
      <c r="CU1325" s="10">
        <v>7</v>
      </c>
      <c r="CV1325" s="10">
        <v>6</v>
      </c>
      <c r="CW1325" s="10">
        <v>6</v>
      </c>
      <c r="CX1325" s="10">
        <v>4</v>
      </c>
      <c r="CY1325" s="10">
        <v>6</v>
      </c>
      <c r="CZ1325" s="10">
        <v>7</v>
      </c>
      <c r="DA1325" s="10">
        <v>6</v>
      </c>
      <c r="DB1325" s="10">
        <v>6</v>
      </c>
      <c r="DC1325" s="10">
        <v>6</v>
      </c>
      <c r="DD1325" s="10">
        <v>4</v>
      </c>
      <c r="DE1325" s="10">
        <v>5</v>
      </c>
      <c r="DF1325" s="10">
        <v>5</v>
      </c>
      <c r="DG1325" s="10">
        <v>5</v>
      </c>
      <c r="DH1325" s="10">
        <v>5</v>
      </c>
      <c r="DI1325" s="10">
        <v>6</v>
      </c>
      <c r="DJ1325" s="10">
        <v>4</v>
      </c>
      <c r="DK1325" s="10">
        <v>6</v>
      </c>
      <c r="DL1325" s="10">
        <v>6</v>
      </c>
      <c r="DM1325" s="9" t="s">
        <v>154</v>
      </c>
      <c r="DN1325" s="10">
        <v>1975</v>
      </c>
      <c r="DO1325" s="9">
        <f t="shared" si="4"/>
        <v>46</v>
      </c>
      <c r="DP1325" s="9" t="s">
        <v>155</v>
      </c>
      <c r="DQ1325" s="9" t="s">
        <v>156</v>
      </c>
      <c r="DR1325" s="9" t="s">
        <v>157</v>
      </c>
      <c r="DS1325" s="9" t="s">
        <v>137</v>
      </c>
      <c r="DT1325" s="9" t="s">
        <v>608</v>
      </c>
      <c r="DU1325" s="9" t="s">
        <v>158</v>
      </c>
      <c r="DV1325" s="9" t="str">
        <f>VLOOKUP(DU1325,Metadata!$B$2:$C$7,2,FALSE)</f>
        <v>6+ years</v>
      </c>
    </row>
    <row r="1326" spans="1:126">
      <c r="A1326" s="13">
        <v>1325</v>
      </c>
      <c r="B1326" s="9" t="s">
        <v>171</v>
      </c>
      <c r="C1326" s="9" t="str">
        <f>VLOOKUP(B1326,Metadata!$M$2:$N$6,2,FALSE)</f>
        <v>Contractor</v>
      </c>
      <c r="D1326" s="9" t="s">
        <v>137</v>
      </c>
      <c r="E1326" s="9" t="s">
        <v>136</v>
      </c>
      <c r="F1326" s="9" t="s">
        <v>138</v>
      </c>
      <c r="G1326" s="9" t="s">
        <v>172</v>
      </c>
      <c r="H1326" s="9" t="str">
        <f>IF(G1326="","",VLOOKUP(G1326,Metadata!$J$2:$K$22,2,FALSE))</f>
        <v>Porto Metropolitan Area</v>
      </c>
      <c r="I1326" s="9" t="s">
        <v>138</v>
      </c>
      <c r="J1326" s="9" t="str">
        <f>IF(I1326="","",VLOOKUP(I1326,Metadata!$P$2:$Q$43,2,FALSE))</f>
        <v>Europe</v>
      </c>
      <c r="K1326" s="9" t="str">
        <f t="shared" si="0"/>
        <v>Portugal</v>
      </c>
      <c r="L1326" s="9" t="s">
        <v>172</v>
      </c>
      <c r="M1326" s="9" t="str">
        <f>IF(L1326="","",VLOOKUP(L1326,Metadata!$J$2:$K$22,2,FALSE))</f>
        <v>Porto Metropolitan Area</v>
      </c>
      <c r="N1326" s="9" t="s">
        <v>141</v>
      </c>
      <c r="O1326" s="9" t="s">
        <v>137</v>
      </c>
      <c r="P1326" s="9" t="s">
        <v>191</v>
      </c>
      <c r="Q1326" s="10" t="str">
        <f t="shared" si="1"/>
        <v>Remote Job (full or flexible)</v>
      </c>
      <c r="R1326" s="10">
        <v>7</v>
      </c>
      <c r="S1326" s="9" t="s">
        <v>229</v>
      </c>
      <c r="T1326" s="9" t="s">
        <v>137</v>
      </c>
      <c r="U1326" s="9" t="str">
        <f>IF(S1326&lt;&gt;"",S1326,IF(T1326&lt;&gt;"",VLOOKUP(T1326,Metadata!$S$2:$T$228,2,FALSE),""))</f>
        <v>Project Manager</v>
      </c>
      <c r="V1326" s="9" t="s">
        <v>207</v>
      </c>
      <c r="W1326" s="9" t="s">
        <v>137</v>
      </c>
      <c r="X1326" s="9" t="s">
        <v>208</v>
      </c>
      <c r="Y1326" s="9" t="s">
        <v>137</v>
      </c>
      <c r="Z1326" s="9" t="s">
        <v>164</v>
      </c>
      <c r="AA1326" s="9" t="s">
        <v>137</v>
      </c>
      <c r="AB1326" s="9" t="s">
        <v>137</v>
      </c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 t="s">
        <v>150</v>
      </c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 t="s">
        <v>150</v>
      </c>
      <c r="BZ1326" s="9" t="s">
        <v>137</v>
      </c>
      <c r="CA1326" s="10">
        <v>1</v>
      </c>
      <c r="CB1326" s="10" t="str">
        <f t="shared" si="5"/>
        <v>Less than 3 months</v>
      </c>
      <c r="CC1326" s="10">
        <v>50</v>
      </c>
      <c r="CD1326" s="9">
        <f t="shared" si="2"/>
        <v>80000</v>
      </c>
      <c r="CE1326" s="9" t="s">
        <v>137</v>
      </c>
      <c r="CF1326" s="9" t="s">
        <v>137</v>
      </c>
      <c r="CG1326" s="9" t="str">
        <f>IF(CF1326="","",VLOOKUP(CF1326,Metadata!$D$2:$H$20,2,FALSE))</f>
        <v/>
      </c>
      <c r="CH1326" s="9" t="str">
        <f>IF(CF1326="","",VLOOKUP(CF1326,Metadata!$D$2:$H$20,4,FALSE))</f>
        <v/>
      </c>
      <c r="CI1326" s="9" t="str">
        <f>IF(CF1326="","",VLOOKUP(CF1326,Metadata!$D$2:$H$20,5,FALSE))</f>
        <v/>
      </c>
      <c r="CJ1326" s="9">
        <f t="shared" si="3"/>
        <v>80000</v>
      </c>
      <c r="CK1326" s="9" t="s">
        <v>180</v>
      </c>
      <c r="CL1326" s="10">
        <v>2</v>
      </c>
      <c r="CM1326" s="10">
        <v>5</v>
      </c>
      <c r="CN1326" s="10">
        <v>7</v>
      </c>
      <c r="CO1326" s="10">
        <v>7</v>
      </c>
      <c r="CP1326" s="10">
        <v>5</v>
      </c>
      <c r="CQ1326" s="10">
        <v>7</v>
      </c>
      <c r="CR1326" s="10">
        <v>5</v>
      </c>
      <c r="CS1326" s="10">
        <v>6</v>
      </c>
      <c r="CT1326" s="10">
        <v>7</v>
      </c>
      <c r="CU1326" s="10">
        <v>7</v>
      </c>
      <c r="CV1326" s="10">
        <v>5</v>
      </c>
      <c r="CW1326" s="10">
        <v>7</v>
      </c>
      <c r="CX1326" s="10">
        <v>7</v>
      </c>
      <c r="CY1326" s="10">
        <v>6</v>
      </c>
      <c r="CZ1326" s="10">
        <v>6</v>
      </c>
      <c r="DA1326" s="10">
        <v>4</v>
      </c>
      <c r="DB1326" s="10">
        <v>4</v>
      </c>
      <c r="DC1326" s="10">
        <v>5</v>
      </c>
      <c r="DD1326" s="10">
        <v>4</v>
      </c>
      <c r="DE1326" s="10">
        <v>5</v>
      </c>
      <c r="DF1326" s="10">
        <v>5</v>
      </c>
      <c r="DG1326" s="10">
        <v>6</v>
      </c>
      <c r="DH1326" s="10">
        <v>5</v>
      </c>
      <c r="DI1326" s="10">
        <v>5</v>
      </c>
      <c r="DJ1326" s="10">
        <v>4</v>
      </c>
      <c r="DK1326" s="10">
        <v>5</v>
      </c>
      <c r="DL1326" s="10">
        <v>6</v>
      </c>
      <c r="DM1326" s="9" t="s">
        <v>154</v>
      </c>
      <c r="DN1326" s="10">
        <v>1984</v>
      </c>
      <c r="DO1326" s="9">
        <f t="shared" si="4"/>
        <v>37</v>
      </c>
      <c r="DP1326" s="9" t="s">
        <v>155</v>
      </c>
      <c r="DQ1326" s="9" t="s">
        <v>210</v>
      </c>
      <c r="DR1326" s="9" t="s">
        <v>170</v>
      </c>
      <c r="DS1326" s="9" t="s">
        <v>137</v>
      </c>
      <c r="DT1326" s="9" t="s">
        <v>608</v>
      </c>
      <c r="DU1326" s="9" t="s">
        <v>158</v>
      </c>
      <c r="DV1326" s="9" t="str">
        <f>VLOOKUP(DU1326,Metadata!$B$2:$C$7,2,FALSE)</f>
        <v>6+ years</v>
      </c>
    </row>
    <row r="1327" spans="1:126">
      <c r="A1327" s="13">
        <v>1326</v>
      </c>
      <c r="B1327" s="9" t="s">
        <v>135</v>
      </c>
      <c r="C1327" s="9" t="str">
        <f>VLOOKUP(B1327,Metadata!$M$2:$N$6,2,FALSE)</f>
        <v>Permanent Employee</v>
      </c>
      <c r="D1327" s="9" t="s">
        <v>159</v>
      </c>
      <c r="E1327" s="9" t="s">
        <v>137</v>
      </c>
      <c r="F1327" s="9" t="s">
        <v>138</v>
      </c>
      <c r="G1327" s="9" t="s">
        <v>283</v>
      </c>
      <c r="H1327" s="9" t="str">
        <f>IF(G1327="","",VLOOKUP(G1327,Metadata!$J$2:$K$22,2,FALSE))</f>
        <v>Lisbon Metropolitan Area</v>
      </c>
      <c r="I1327" s="9" t="s">
        <v>138</v>
      </c>
      <c r="J1327" s="9" t="str">
        <f>IF(I1327="","",VLOOKUP(I1327,Metadata!$P$2:$Q$43,2,FALSE))</f>
        <v>Europe</v>
      </c>
      <c r="K1327" s="9" t="str">
        <f t="shared" si="0"/>
        <v>Portugal</v>
      </c>
      <c r="L1327" s="9" t="s">
        <v>140</v>
      </c>
      <c r="M1327" s="9" t="str">
        <f>IF(L1327="","",VLOOKUP(L1327,Metadata!$J$2:$K$22,2,FALSE))</f>
        <v>Lisbon Metropolitan Area</v>
      </c>
      <c r="N1327" s="9" t="s">
        <v>214</v>
      </c>
      <c r="O1327" s="9" t="s">
        <v>215</v>
      </c>
      <c r="P1327" s="9" t="s">
        <v>142</v>
      </c>
      <c r="Q1327" s="10" t="str">
        <f t="shared" si="1"/>
        <v>Full Office Job</v>
      </c>
      <c r="R1327" s="10">
        <v>7</v>
      </c>
      <c r="S1327" s="9" t="s">
        <v>266</v>
      </c>
      <c r="T1327" s="9" t="s">
        <v>137</v>
      </c>
      <c r="U1327" s="9" t="str">
        <f>IF(S1327&lt;&gt;"",S1327,IF(T1327&lt;&gt;"",VLOOKUP(T1327,Metadata!$S$2:$T$228,2,FALSE),""))</f>
        <v>Data Scientist/Data Engineer</v>
      </c>
      <c r="V1327" s="9" t="s">
        <v>234</v>
      </c>
      <c r="W1327" s="9" t="s">
        <v>137</v>
      </c>
      <c r="X1327" s="9" t="s">
        <v>145</v>
      </c>
      <c r="Y1327" s="9" t="s">
        <v>137</v>
      </c>
      <c r="Z1327" s="9" t="s">
        <v>184</v>
      </c>
      <c r="AA1327" s="9" t="s">
        <v>137</v>
      </c>
      <c r="AB1327" s="9" t="s">
        <v>253</v>
      </c>
      <c r="AC1327" s="9" t="s">
        <v>147</v>
      </c>
      <c r="AD1327" s="9"/>
      <c r="AE1327" s="9"/>
      <c r="AF1327" s="9" t="s">
        <v>243</v>
      </c>
      <c r="AG1327" s="9"/>
      <c r="AH1327" s="9"/>
      <c r="AI1327" s="9"/>
      <c r="AJ1327" s="9"/>
      <c r="AK1327" s="9"/>
      <c r="AL1327" s="9"/>
      <c r="AM1327" s="9"/>
      <c r="AN1327" s="9"/>
      <c r="AO1327" s="9"/>
      <c r="AP1327" s="9" t="s">
        <v>244</v>
      </c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 t="s">
        <v>257</v>
      </c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10"/>
      <c r="CB1327" s="10" t="str">
        <f t="shared" si="5"/>
        <v/>
      </c>
      <c r="CC1327" s="10"/>
      <c r="CD1327" s="9" t="str">
        <f t="shared" si="2"/>
        <v/>
      </c>
      <c r="CE1327" s="9" t="s">
        <v>168</v>
      </c>
      <c r="CF1327" s="9" t="s">
        <v>245</v>
      </c>
      <c r="CG1327" s="9">
        <f>IF(CF1327="","",VLOOKUP(CF1327,Metadata!$D$2:$H$20,2,FALSE))</f>
        <v>42500</v>
      </c>
      <c r="CH1327" s="9">
        <f>IF(CF1327="","",VLOOKUP(CF1327,Metadata!$D$2:$H$20,4,FALSE))</f>
        <v>40000</v>
      </c>
      <c r="CI1327" s="9">
        <f>IF(CF1327="","",VLOOKUP(CF1327,Metadata!$D$2:$H$20,5,FALSE))</f>
        <v>45000</v>
      </c>
      <c r="CJ1327" s="9">
        <f t="shared" si="3"/>
        <v>42500</v>
      </c>
      <c r="CK1327" s="9" t="s">
        <v>153</v>
      </c>
      <c r="CL1327" s="10">
        <v>3</v>
      </c>
      <c r="CM1327" s="10">
        <v>1</v>
      </c>
      <c r="CN1327" s="10">
        <v>7</v>
      </c>
      <c r="CO1327" s="10">
        <v>5</v>
      </c>
      <c r="CP1327" s="10">
        <v>4</v>
      </c>
      <c r="CQ1327" s="10">
        <v>5</v>
      </c>
      <c r="CR1327" s="10">
        <v>7</v>
      </c>
      <c r="CS1327" s="10">
        <v>7</v>
      </c>
      <c r="CT1327" s="10">
        <v>4</v>
      </c>
      <c r="CU1327" s="10">
        <v>6</v>
      </c>
      <c r="CV1327" s="10">
        <v>5</v>
      </c>
      <c r="CW1327" s="10">
        <v>6</v>
      </c>
      <c r="CX1327" s="10">
        <v>7</v>
      </c>
      <c r="CY1327" s="10">
        <v>4</v>
      </c>
      <c r="CZ1327" s="10">
        <v>7</v>
      </c>
      <c r="DA1327" s="10">
        <v>4</v>
      </c>
      <c r="DB1327" s="10">
        <v>4</v>
      </c>
      <c r="DC1327" s="10">
        <v>4</v>
      </c>
      <c r="DD1327" s="10">
        <v>4</v>
      </c>
      <c r="DE1327" s="10">
        <v>6</v>
      </c>
      <c r="DF1327" s="10">
        <v>6</v>
      </c>
      <c r="DG1327" s="10">
        <v>5</v>
      </c>
      <c r="DH1327" s="10">
        <v>7</v>
      </c>
      <c r="DI1327" s="10">
        <v>7</v>
      </c>
      <c r="DJ1327" s="10">
        <v>3</v>
      </c>
      <c r="DK1327" s="10">
        <v>6</v>
      </c>
      <c r="DL1327" s="10">
        <v>7</v>
      </c>
      <c r="DM1327" s="9" t="s">
        <v>154</v>
      </c>
      <c r="DN1327" s="10">
        <v>1979</v>
      </c>
      <c r="DO1327" s="9">
        <f t="shared" si="4"/>
        <v>42</v>
      </c>
      <c r="DP1327" s="9" t="s">
        <v>155</v>
      </c>
      <c r="DQ1327" s="9" t="s">
        <v>156</v>
      </c>
      <c r="DR1327" s="9" t="s">
        <v>170</v>
      </c>
      <c r="DS1327" s="9" t="s">
        <v>137</v>
      </c>
      <c r="DT1327" s="9" t="s">
        <v>608</v>
      </c>
      <c r="DU1327" s="9" t="s">
        <v>158</v>
      </c>
      <c r="DV1327" s="9" t="str">
        <f>VLOOKUP(DU1327,Metadata!$B$2:$C$7,2,FALSE)</f>
        <v>6+ years</v>
      </c>
    </row>
    <row r="1328" spans="1:126">
      <c r="A1328" s="13">
        <v>1327</v>
      </c>
      <c r="B1328" s="9" t="s">
        <v>135</v>
      </c>
      <c r="C1328" s="9" t="str">
        <f>VLOOKUP(B1328,Metadata!$M$2:$N$6,2,FALSE)</f>
        <v>Permanent Employee</v>
      </c>
      <c r="D1328" s="9" t="s">
        <v>159</v>
      </c>
      <c r="E1328" s="9" t="s">
        <v>137</v>
      </c>
      <c r="F1328" s="9" t="s">
        <v>138</v>
      </c>
      <c r="G1328" s="9" t="s">
        <v>140</v>
      </c>
      <c r="H1328" s="9" t="str">
        <f>IF(G1328="","",VLOOKUP(G1328,Metadata!$J$2:$K$22,2,FALSE))</f>
        <v>Lisbon Metropolitan Area</v>
      </c>
      <c r="I1328" s="9" t="s">
        <v>228</v>
      </c>
      <c r="J1328" s="9" t="str">
        <f>IF(I1328="","",VLOOKUP(I1328,Metadata!$P$2:$Q$43,2,FALSE))</f>
        <v>Europe</v>
      </c>
      <c r="K1328" s="9" t="str">
        <f t="shared" si="0"/>
        <v>International</v>
      </c>
      <c r="L1328" s="9" t="s">
        <v>137</v>
      </c>
      <c r="M1328" s="9" t="str">
        <f>IF(L1328="","",VLOOKUP(L1328,Metadata!$J$2:$K$22,2,FALSE))</f>
        <v/>
      </c>
      <c r="N1328" s="9" t="s">
        <v>214</v>
      </c>
      <c r="O1328" s="9" t="s">
        <v>239</v>
      </c>
      <c r="P1328" s="9" t="s">
        <v>191</v>
      </c>
      <c r="Q1328" s="10" t="str">
        <f t="shared" si="1"/>
        <v>Remote Job (full or flexible)</v>
      </c>
      <c r="R1328" s="10">
        <v>7</v>
      </c>
      <c r="S1328" s="9" t="s">
        <v>143</v>
      </c>
      <c r="T1328" s="9" t="s">
        <v>137</v>
      </c>
      <c r="U1328" s="9" t="str">
        <f>IF(S1328&lt;&gt;"",S1328,IF(T1328&lt;&gt;"",VLOOKUP(T1328,Metadata!$S$2:$T$228,2,FALSE),""))</f>
        <v>Technical Team Leader</v>
      </c>
      <c r="V1328" s="9" t="s">
        <v>268</v>
      </c>
      <c r="W1328" s="9" t="s">
        <v>137</v>
      </c>
      <c r="X1328" s="9" t="s">
        <v>145</v>
      </c>
      <c r="Y1328" s="9" t="s">
        <v>137</v>
      </c>
      <c r="Z1328" s="9" t="s">
        <v>218</v>
      </c>
      <c r="AA1328" s="9" t="s">
        <v>137</v>
      </c>
      <c r="AB1328" s="9" t="s">
        <v>137</v>
      </c>
      <c r="AC1328" s="9" t="s">
        <v>147</v>
      </c>
      <c r="AD1328" s="9"/>
      <c r="AE1328" s="9"/>
      <c r="AF1328" s="9" t="s">
        <v>243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 t="s">
        <v>244</v>
      </c>
      <c r="AQ1328" s="9"/>
      <c r="AR1328" s="9"/>
      <c r="AS1328" s="9"/>
      <c r="AT1328" s="9"/>
      <c r="AU1328" s="9" t="s">
        <v>267</v>
      </c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 t="s">
        <v>258</v>
      </c>
      <c r="BV1328" s="9"/>
      <c r="BW1328" s="9"/>
      <c r="BX1328" s="9"/>
      <c r="BY1328" s="9"/>
      <c r="BZ1328" s="9"/>
      <c r="CA1328" s="10"/>
      <c r="CB1328" s="10" t="str">
        <f t="shared" si="5"/>
        <v/>
      </c>
      <c r="CC1328" s="10"/>
      <c r="CD1328" s="9" t="str">
        <f t="shared" si="2"/>
        <v/>
      </c>
      <c r="CE1328" s="9" t="s">
        <v>168</v>
      </c>
      <c r="CF1328" s="9" t="s">
        <v>245</v>
      </c>
      <c r="CG1328" s="9">
        <f>IF(CF1328="","",VLOOKUP(CF1328,Metadata!$D$2:$H$20,2,FALSE))</f>
        <v>42500</v>
      </c>
      <c r="CH1328" s="9">
        <f>IF(CF1328="","",VLOOKUP(CF1328,Metadata!$D$2:$H$20,4,FALSE))</f>
        <v>40000</v>
      </c>
      <c r="CI1328" s="9">
        <f>IF(CF1328="","",VLOOKUP(CF1328,Metadata!$D$2:$H$20,5,FALSE))</f>
        <v>45000</v>
      </c>
      <c r="CJ1328" s="9">
        <f t="shared" si="3"/>
        <v>42500</v>
      </c>
      <c r="CK1328" s="9" t="s">
        <v>153</v>
      </c>
      <c r="CL1328" s="10">
        <v>5</v>
      </c>
      <c r="CM1328" s="10">
        <v>5</v>
      </c>
      <c r="CN1328" s="10">
        <v>7</v>
      </c>
      <c r="CO1328" s="10">
        <v>5</v>
      </c>
      <c r="CP1328" s="10">
        <v>6</v>
      </c>
      <c r="CQ1328" s="10">
        <v>7</v>
      </c>
      <c r="CR1328" s="10">
        <v>6</v>
      </c>
      <c r="CS1328" s="10">
        <v>6</v>
      </c>
      <c r="CT1328" s="10">
        <v>6</v>
      </c>
      <c r="CU1328" s="10">
        <v>5</v>
      </c>
      <c r="CV1328" s="10">
        <v>6</v>
      </c>
      <c r="CW1328" s="10">
        <v>5</v>
      </c>
      <c r="CX1328" s="10">
        <v>7</v>
      </c>
      <c r="CY1328" s="10">
        <v>5</v>
      </c>
      <c r="CZ1328" s="10">
        <v>6</v>
      </c>
      <c r="DA1328" s="10">
        <v>6</v>
      </c>
      <c r="DB1328" s="10">
        <v>7</v>
      </c>
      <c r="DC1328" s="10">
        <v>6</v>
      </c>
      <c r="DD1328" s="10">
        <v>4</v>
      </c>
      <c r="DE1328" s="10">
        <v>6</v>
      </c>
      <c r="DF1328" s="10">
        <v>7</v>
      </c>
      <c r="DG1328" s="10">
        <v>5</v>
      </c>
      <c r="DH1328" s="10">
        <v>5</v>
      </c>
      <c r="DI1328" s="10">
        <v>7</v>
      </c>
      <c r="DJ1328" s="10">
        <v>4</v>
      </c>
      <c r="DK1328" s="10">
        <v>7</v>
      </c>
      <c r="DL1328" s="10">
        <v>5</v>
      </c>
      <c r="DM1328" s="9" t="s">
        <v>154</v>
      </c>
      <c r="DN1328" s="10">
        <v>1982</v>
      </c>
      <c r="DO1328" s="9">
        <f t="shared" si="4"/>
        <v>39</v>
      </c>
      <c r="DP1328" s="9" t="s">
        <v>222</v>
      </c>
      <c r="DQ1328" s="9" t="s">
        <v>210</v>
      </c>
      <c r="DR1328" s="9" t="s">
        <v>157</v>
      </c>
      <c r="DS1328" s="9" t="s">
        <v>137</v>
      </c>
      <c r="DT1328" s="9" t="s">
        <v>608</v>
      </c>
      <c r="DU1328" s="9" t="s">
        <v>203</v>
      </c>
      <c r="DV1328" s="9" t="str">
        <f>VLOOKUP(DU1328,Metadata!$B$2:$C$7,2,FALSE)</f>
        <v>6+ years</v>
      </c>
    </row>
    <row r="1329" spans="1:126">
      <c r="A1329" s="13">
        <v>1328</v>
      </c>
      <c r="B1329" s="9" t="s">
        <v>135</v>
      </c>
      <c r="C1329" s="9" t="str">
        <f>VLOOKUP(B1329,Metadata!$M$2:$N$6,2,FALSE)</f>
        <v>Permanent Employee</v>
      </c>
      <c r="D1329" s="9" t="s">
        <v>159</v>
      </c>
      <c r="E1329" s="9" t="s">
        <v>137</v>
      </c>
      <c r="F1329" s="9" t="s">
        <v>138</v>
      </c>
      <c r="G1329" s="9" t="s">
        <v>140</v>
      </c>
      <c r="H1329" s="9" t="str">
        <f>IF(G1329="","",VLOOKUP(G1329,Metadata!$J$2:$K$22,2,FALSE))</f>
        <v>Lisbon Metropolitan Area</v>
      </c>
      <c r="I1329" s="9" t="s">
        <v>292</v>
      </c>
      <c r="J1329" s="9" t="str">
        <f>IF(I1329="","",VLOOKUP(I1329,Metadata!$P$2:$Q$43,2,FALSE))</f>
        <v>North America</v>
      </c>
      <c r="K1329" s="9" t="str">
        <f t="shared" si="0"/>
        <v>International</v>
      </c>
      <c r="L1329" s="9" t="s">
        <v>137</v>
      </c>
      <c r="M1329" s="9" t="str">
        <f>IF(L1329="","",VLOOKUP(L1329,Metadata!$J$2:$K$22,2,FALSE))</f>
        <v/>
      </c>
      <c r="N1329" s="9" t="s">
        <v>141</v>
      </c>
      <c r="O1329" s="9" t="s">
        <v>137</v>
      </c>
      <c r="P1329" s="9" t="s">
        <v>191</v>
      </c>
      <c r="Q1329" s="10" t="str">
        <f t="shared" si="1"/>
        <v>Remote Job (full or flexible)</v>
      </c>
      <c r="R1329" s="10">
        <v>5</v>
      </c>
      <c r="S1329" s="9" t="s">
        <v>266</v>
      </c>
      <c r="T1329" s="9" t="s">
        <v>137</v>
      </c>
      <c r="U1329" s="9" t="str">
        <f>IF(S1329&lt;&gt;"",S1329,IF(T1329&lt;&gt;"",VLOOKUP(T1329,Metadata!$S$2:$T$228,2,FALSE),""))</f>
        <v>Data Scientist/Data Engineer</v>
      </c>
      <c r="V1329" s="9" t="s">
        <v>264</v>
      </c>
      <c r="W1329" s="9" t="s">
        <v>137</v>
      </c>
      <c r="X1329" s="9" t="s">
        <v>145</v>
      </c>
      <c r="Y1329" s="9" t="s">
        <v>137</v>
      </c>
      <c r="Z1329" s="9" t="s">
        <v>218</v>
      </c>
      <c r="AA1329" s="9" t="s">
        <v>137</v>
      </c>
      <c r="AB1329" s="9" t="s">
        <v>137</v>
      </c>
      <c r="AC1329" s="9"/>
      <c r="AD1329" s="9"/>
      <c r="AE1329" s="9" t="s">
        <v>194</v>
      </c>
      <c r="AF1329" s="9" t="s">
        <v>243</v>
      </c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 t="s">
        <v>198</v>
      </c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10"/>
      <c r="CB1329" s="10" t="str">
        <f t="shared" si="5"/>
        <v/>
      </c>
      <c r="CC1329" s="10"/>
      <c r="CD1329" s="9" t="str">
        <f t="shared" si="2"/>
        <v/>
      </c>
      <c r="CE1329" s="9" t="s">
        <v>151</v>
      </c>
      <c r="CF1329" s="9" t="s">
        <v>477</v>
      </c>
      <c r="CG1329" s="9">
        <f>IF(CF1329="","",VLOOKUP(CF1329,Metadata!$D$2:$H$20,2,FALSE))</f>
        <v>102500</v>
      </c>
      <c r="CH1329" s="9">
        <f>IF(CF1329="","",VLOOKUP(CF1329,Metadata!$D$2:$H$20,4,FALSE))</f>
        <v>100000</v>
      </c>
      <c r="CI1329" s="9">
        <f>IF(CF1329="","",VLOOKUP(CF1329,Metadata!$D$2:$H$20,5,FALSE))</f>
        <v>105000</v>
      </c>
      <c r="CJ1329" s="9">
        <f t="shared" si="3"/>
        <v>102500</v>
      </c>
      <c r="CK1329" s="9" t="s">
        <v>189</v>
      </c>
      <c r="CL1329" s="10">
        <v>6</v>
      </c>
      <c r="CM1329" s="10">
        <v>1</v>
      </c>
      <c r="CN1329" s="10">
        <v>7</v>
      </c>
      <c r="CO1329" s="10">
        <v>6</v>
      </c>
      <c r="CP1329" s="10">
        <v>4</v>
      </c>
      <c r="CQ1329" s="10">
        <v>6</v>
      </c>
      <c r="CR1329" s="10">
        <v>6</v>
      </c>
      <c r="CS1329" s="10">
        <v>7</v>
      </c>
      <c r="CT1329" s="10">
        <v>6</v>
      </c>
      <c r="CU1329" s="10">
        <v>5</v>
      </c>
      <c r="CV1329" s="10">
        <v>5</v>
      </c>
      <c r="CW1329" s="10">
        <v>5</v>
      </c>
      <c r="CX1329" s="10">
        <v>7</v>
      </c>
      <c r="CY1329" s="10">
        <v>6</v>
      </c>
      <c r="CZ1329" s="10">
        <v>6</v>
      </c>
      <c r="DA1329" s="10">
        <v>5</v>
      </c>
      <c r="DB1329" s="10">
        <v>5</v>
      </c>
      <c r="DC1329" s="10">
        <v>6</v>
      </c>
      <c r="DD1329" s="10">
        <v>5</v>
      </c>
      <c r="DE1329" s="10">
        <v>6</v>
      </c>
      <c r="DF1329" s="10">
        <v>5</v>
      </c>
      <c r="DG1329" s="10">
        <v>7</v>
      </c>
      <c r="DH1329" s="10">
        <v>5</v>
      </c>
      <c r="DI1329" s="10">
        <v>4</v>
      </c>
      <c r="DJ1329" s="10">
        <v>7</v>
      </c>
      <c r="DK1329" s="10">
        <v>4</v>
      </c>
      <c r="DL1329" s="10">
        <v>5</v>
      </c>
      <c r="DM1329" s="9" t="s">
        <v>154</v>
      </c>
      <c r="DN1329" s="10">
        <v>1981</v>
      </c>
      <c r="DO1329" s="9">
        <f t="shared" si="4"/>
        <v>40</v>
      </c>
      <c r="DP1329" s="9" t="s">
        <v>155</v>
      </c>
      <c r="DQ1329" s="9" t="s">
        <v>156</v>
      </c>
      <c r="DR1329" s="9" t="s">
        <v>157</v>
      </c>
      <c r="DS1329" s="9" t="s">
        <v>137</v>
      </c>
      <c r="DT1329" s="9" t="s">
        <v>608</v>
      </c>
      <c r="DU1329" s="9" t="s">
        <v>158</v>
      </c>
      <c r="DV1329" s="9" t="str">
        <f>VLOOKUP(DU1329,Metadata!$B$2:$C$7,2,FALSE)</f>
        <v>6+ years</v>
      </c>
    </row>
    <row r="1330" spans="1:126">
      <c r="A1330" s="13">
        <v>1329</v>
      </c>
      <c r="B1330" s="9" t="s">
        <v>135</v>
      </c>
      <c r="C1330" s="9" t="str">
        <f>VLOOKUP(B1330,Metadata!$M$2:$N$6,2,FALSE)</f>
        <v>Permanent Employee</v>
      </c>
      <c r="D1330" s="9" t="s">
        <v>159</v>
      </c>
      <c r="E1330" s="9" t="s">
        <v>137</v>
      </c>
      <c r="F1330" s="9" t="s">
        <v>138</v>
      </c>
      <c r="G1330" s="9" t="s">
        <v>140</v>
      </c>
      <c r="H1330" s="9" t="str">
        <f>IF(G1330="","",VLOOKUP(G1330,Metadata!$J$2:$K$22,2,FALSE))</f>
        <v>Lisbon Metropolitan Area</v>
      </c>
      <c r="I1330" s="9" t="s">
        <v>138</v>
      </c>
      <c r="J1330" s="9" t="str">
        <f>IF(I1330="","",VLOOKUP(I1330,Metadata!$P$2:$Q$43,2,FALSE))</f>
        <v>Europe</v>
      </c>
      <c r="K1330" s="9" t="str">
        <f t="shared" si="0"/>
        <v>Portugal</v>
      </c>
      <c r="L1330" s="9" t="s">
        <v>182</v>
      </c>
      <c r="M1330" s="9" t="str">
        <f>IF(L1330="","",VLOOKUP(L1330,Metadata!$J$2:$K$22,2,FALSE))</f>
        <v>Azores and Madeira</v>
      </c>
      <c r="N1330" s="9" t="s">
        <v>141</v>
      </c>
      <c r="O1330" s="9" t="s">
        <v>137</v>
      </c>
      <c r="P1330" s="9" t="s">
        <v>142</v>
      </c>
      <c r="Q1330" s="10" t="str">
        <f t="shared" si="1"/>
        <v>Full Office Job</v>
      </c>
      <c r="R1330" s="10">
        <v>7</v>
      </c>
      <c r="S1330" s="9" t="s">
        <v>161</v>
      </c>
      <c r="T1330" s="9" t="s">
        <v>137</v>
      </c>
      <c r="U1330" s="9" t="str">
        <f>IF(S1330&lt;&gt;"",S1330,IF(T1330&lt;&gt;"",VLOOKUP(T1330,Metadata!$S$2:$T$228,2,FALSE),""))</f>
        <v>Full-Stack Developer</v>
      </c>
      <c r="V1330" s="9" t="s">
        <v>162</v>
      </c>
      <c r="W1330" s="9" t="s">
        <v>137</v>
      </c>
      <c r="X1330" s="9" t="s">
        <v>163</v>
      </c>
      <c r="Y1330" s="9" t="s">
        <v>137</v>
      </c>
      <c r="Z1330" s="9" t="s">
        <v>262</v>
      </c>
      <c r="AA1330" s="9" t="s">
        <v>165</v>
      </c>
      <c r="AB1330" s="9" t="s">
        <v>137</v>
      </c>
      <c r="AC1330" s="9" t="s">
        <v>147</v>
      </c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 t="s">
        <v>178</v>
      </c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 t="s">
        <v>150</v>
      </c>
      <c r="BZ1330" s="9" t="s">
        <v>137</v>
      </c>
      <c r="CA1330" s="10"/>
      <c r="CB1330" s="10" t="str">
        <f t="shared" si="5"/>
        <v/>
      </c>
      <c r="CC1330" s="10"/>
      <c r="CD1330" s="9" t="str">
        <f t="shared" si="2"/>
        <v/>
      </c>
      <c r="CE1330" s="9" t="s">
        <v>232</v>
      </c>
      <c r="CF1330" s="9" t="s">
        <v>169</v>
      </c>
      <c r="CG1330" s="9">
        <f>IF(CF1330="","",VLOOKUP(CF1330,Metadata!$D$2:$H$20,2,FALSE))</f>
        <v>12500</v>
      </c>
      <c r="CH1330" s="9">
        <f>IF(CF1330="","",VLOOKUP(CF1330,Metadata!$D$2:$H$20,4,FALSE))</f>
        <v>0</v>
      </c>
      <c r="CI1330" s="9">
        <f>IF(CF1330="","",VLOOKUP(CF1330,Metadata!$D$2:$H$20,5,FALSE))</f>
        <v>15000</v>
      </c>
      <c r="CJ1330" s="9">
        <f t="shared" si="3"/>
        <v>12500</v>
      </c>
      <c r="CK1330" s="9" t="s">
        <v>201</v>
      </c>
      <c r="CL1330" s="10">
        <v>1</v>
      </c>
      <c r="CM1330" s="10">
        <v>3</v>
      </c>
      <c r="CN1330" s="10">
        <v>7</v>
      </c>
      <c r="CO1330" s="10">
        <v>7</v>
      </c>
      <c r="CP1330" s="10">
        <v>4</v>
      </c>
      <c r="CQ1330" s="10">
        <v>7</v>
      </c>
      <c r="CR1330" s="10">
        <v>7</v>
      </c>
      <c r="CS1330" s="10">
        <v>7</v>
      </c>
      <c r="CT1330" s="10">
        <v>1</v>
      </c>
      <c r="CU1330" s="10">
        <v>7</v>
      </c>
      <c r="CV1330" s="10">
        <v>7</v>
      </c>
      <c r="CW1330" s="10">
        <v>1</v>
      </c>
      <c r="CX1330" s="10">
        <v>7</v>
      </c>
      <c r="CY1330" s="10">
        <v>7</v>
      </c>
      <c r="CZ1330" s="10">
        <v>7</v>
      </c>
      <c r="DA1330" s="10">
        <v>7</v>
      </c>
      <c r="DB1330" s="10">
        <v>7</v>
      </c>
      <c r="DC1330" s="10">
        <v>7</v>
      </c>
      <c r="DD1330" s="10">
        <v>1</v>
      </c>
      <c r="DE1330" s="10">
        <v>7</v>
      </c>
      <c r="DF1330" s="10">
        <v>7</v>
      </c>
      <c r="DG1330" s="10">
        <v>7</v>
      </c>
      <c r="DH1330" s="10">
        <v>7</v>
      </c>
      <c r="DI1330" s="10">
        <v>7</v>
      </c>
      <c r="DJ1330" s="10">
        <v>7</v>
      </c>
      <c r="DK1330" s="10">
        <v>7</v>
      </c>
      <c r="DL1330" s="10">
        <v>7</v>
      </c>
      <c r="DM1330" s="9" t="s">
        <v>154</v>
      </c>
      <c r="DN1330" s="10">
        <v>1979</v>
      </c>
      <c r="DO1330" s="9">
        <f t="shared" si="4"/>
        <v>42</v>
      </c>
      <c r="DP1330" s="9" t="s">
        <v>222</v>
      </c>
      <c r="DQ1330" s="9" t="s">
        <v>156</v>
      </c>
      <c r="DR1330" s="9" t="s">
        <v>342</v>
      </c>
      <c r="DS1330" s="9" t="s">
        <v>137</v>
      </c>
      <c r="DT1330" s="9" t="s">
        <v>608</v>
      </c>
      <c r="DU1330" s="9" t="s">
        <v>203</v>
      </c>
      <c r="DV1330" s="9" t="str">
        <f>VLOOKUP(DU1330,Metadata!$B$2:$C$7,2,FALSE)</f>
        <v>6+ years</v>
      </c>
    </row>
    <row r="1331" spans="1:126">
      <c r="A1331" s="13">
        <v>1330</v>
      </c>
      <c r="B1331" s="9" t="s">
        <v>135</v>
      </c>
      <c r="C1331" s="9" t="str">
        <f>VLOOKUP(B1331,Metadata!$M$2:$N$6,2,FALSE)</f>
        <v>Permanent Employee</v>
      </c>
      <c r="D1331" s="9" t="s">
        <v>159</v>
      </c>
      <c r="E1331" s="9" t="s">
        <v>137</v>
      </c>
      <c r="F1331" s="9" t="s">
        <v>138</v>
      </c>
      <c r="G1331" s="9" t="s">
        <v>172</v>
      </c>
      <c r="H1331" s="9" t="str">
        <f>IF(G1331="","",VLOOKUP(G1331,Metadata!$J$2:$K$22,2,FALSE))</f>
        <v>Porto Metropolitan Area</v>
      </c>
      <c r="I1331" s="9" t="s">
        <v>138</v>
      </c>
      <c r="J1331" s="9" t="str">
        <f>IF(I1331="","",VLOOKUP(I1331,Metadata!$P$2:$Q$43,2,FALSE))</f>
        <v>Europe</v>
      </c>
      <c r="K1331" s="9" t="str">
        <f t="shared" si="0"/>
        <v>Portugal</v>
      </c>
      <c r="L1331" s="9" t="s">
        <v>172</v>
      </c>
      <c r="M1331" s="9" t="str">
        <f>IF(L1331="","",VLOOKUP(L1331,Metadata!$J$2:$K$22,2,FALSE))</f>
        <v>Porto Metropolitan Area</v>
      </c>
      <c r="N1331" s="9" t="s">
        <v>214</v>
      </c>
      <c r="O1331" s="9" t="s">
        <v>215</v>
      </c>
      <c r="P1331" s="9" t="s">
        <v>142</v>
      </c>
      <c r="Q1331" s="10" t="str">
        <f t="shared" si="1"/>
        <v>Full Office Job</v>
      </c>
      <c r="R1331" s="10">
        <v>5</v>
      </c>
      <c r="S1331" s="9" t="s">
        <v>183</v>
      </c>
      <c r="T1331" s="9" t="s">
        <v>137</v>
      </c>
      <c r="U1331" s="9" t="str">
        <f>IF(S1331&lt;&gt;"",S1331,IF(T1331&lt;&gt;"",VLOOKUP(T1331,Metadata!$S$2:$T$228,2,FALSE),""))</f>
        <v>Product Owner/Product Manager</v>
      </c>
      <c r="V1331" s="9" t="s">
        <v>276</v>
      </c>
      <c r="W1331" s="9" t="s">
        <v>137</v>
      </c>
      <c r="X1331" s="9" t="s">
        <v>145</v>
      </c>
      <c r="Y1331" s="9" t="s">
        <v>137</v>
      </c>
      <c r="Z1331" s="9" t="s">
        <v>184</v>
      </c>
      <c r="AA1331" s="9" t="s">
        <v>165</v>
      </c>
      <c r="AB1331" s="9" t="s">
        <v>137</v>
      </c>
      <c r="AC1331" s="9" t="s">
        <v>147</v>
      </c>
      <c r="AD1331" s="9" t="s">
        <v>148</v>
      </c>
      <c r="AE1331" s="9" t="s">
        <v>194</v>
      </c>
      <c r="AF1331" s="9" t="s">
        <v>243</v>
      </c>
      <c r="AG1331" s="9"/>
      <c r="AH1331" s="9"/>
      <c r="AI1331" s="9"/>
      <c r="AJ1331" s="9" t="s">
        <v>185</v>
      </c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 t="s">
        <v>178</v>
      </c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 t="s">
        <v>199</v>
      </c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10"/>
      <c r="CB1331" s="10" t="str">
        <f t="shared" si="5"/>
        <v/>
      </c>
      <c r="CC1331" s="10"/>
      <c r="CD1331" s="9" t="str">
        <f t="shared" si="2"/>
        <v/>
      </c>
      <c r="CE1331" s="9" t="s">
        <v>151</v>
      </c>
      <c r="CF1331" s="9" t="s">
        <v>293</v>
      </c>
      <c r="CG1331" s="9">
        <f>IF(CF1331="","",VLOOKUP(CF1331,Metadata!$D$2:$H$20,2,FALSE))</f>
        <v>52500</v>
      </c>
      <c r="CH1331" s="9">
        <f>IF(CF1331="","",VLOOKUP(CF1331,Metadata!$D$2:$H$20,4,FALSE))</f>
        <v>50000</v>
      </c>
      <c r="CI1331" s="9">
        <f>IF(CF1331="","",VLOOKUP(CF1331,Metadata!$D$2:$H$20,5,FALSE))</f>
        <v>55000</v>
      </c>
      <c r="CJ1331" s="9">
        <f t="shared" si="3"/>
        <v>52500</v>
      </c>
      <c r="CK1331" s="9" t="s">
        <v>153</v>
      </c>
      <c r="CL1331" s="10">
        <v>5</v>
      </c>
      <c r="CM1331" s="10">
        <v>4</v>
      </c>
      <c r="CN1331" s="10">
        <v>7</v>
      </c>
      <c r="CO1331" s="10">
        <v>7</v>
      </c>
      <c r="CP1331" s="10">
        <v>4</v>
      </c>
      <c r="CQ1331" s="10">
        <v>5</v>
      </c>
      <c r="CR1331" s="10">
        <v>4</v>
      </c>
      <c r="CS1331" s="10">
        <v>6</v>
      </c>
      <c r="CT1331" s="10">
        <v>6</v>
      </c>
      <c r="CU1331" s="10">
        <v>4</v>
      </c>
      <c r="CV1331" s="10">
        <v>3</v>
      </c>
      <c r="CW1331" s="10">
        <v>4</v>
      </c>
      <c r="CX1331" s="10">
        <v>5</v>
      </c>
      <c r="CY1331" s="10">
        <v>5</v>
      </c>
      <c r="CZ1331" s="10">
        <v>5</v>
      </c>
      <c r="DA1331" s="10">
        <v>3</v>
      </c>
      <c r="DB1331" s="10">
        <v>3</v>
      </c>
      <c r="DC1331" s="10">
        <v>6</v>
      </c>
      <c r="DD1331" s="10">
        <v>2</v>
      </c>
      <c r="DE1331" s="10">
        <v>5</v>
      </c>
      <c r="DF1331" s="10">
        <v>4</v>
      </c>
      <c r="DG1331" s="10">
        <v>2</v>
      </c>
      <c r="DH1331" s="10">
        <v>2</v>
      </c>
      <c r="DI1331" s="10">
        <v>2</v>
      </c>
      <c r="DJ1331" s="10">
        <v>4</v>
      </c>
      <c r="DK1331" s="10">
        <v>5</v>
      </c>
      <c r="DL1331" s="10">
        <v>6</v>
      </c>
      <c r="DM1331" s="9" t="s">
        <v>154</v>
      </c>
      <c r="DN1331" s="10">
        <v>1977</v>
      </c>
      <c r="DO1331" s="9">
        <f t="shared" si="4"/>
        <v>44</v>
      </c>
      <c r="DP1331" s="9" t="s">
        <v>155</v>
      </c>
      <c r="DQ1331" s="9" t="s">
        <v>156</v>
      </c>
      <c r="DR1331" s="9" t="s">
        <v>157</v>
      </c>
      <c r="DS1331" s="9" t="s">
        <v>137</v>
      </c>
      <c r="DT1331" s="9" t="s">
        <v>608</v>
      </c>
      <c r="DU1331" s="9" t="s">
        <v>158</v>
      </c>
      <c r="DV1331" s="9" t="str">
        <f>VLOOKUP(DU1331,Metadata!$B$2:$C$7,2,FALSE)</f>
        <v>6+ years</v>
      </c>
    </row>
    <row r="1332" spans="1:126">
      <c r="A1332" s="13">
        <v>1331</v>
      </c>
      <c r="B1332" s="9" t="s">
        <v>135</v>
      </c>
      <c r="C1332" s="9" t="str">
        <f>VLOOKUP(B1332,Metadata!$M$2:$N$6,2,FALSE)</f>
        <v>Permanent Employee</v>
      </c>
      <c r="D1332" s="9" t="s">
        <v>159</v>
      </c>
      <c r="E1332" s="9" t="s">
        <v>137</v>
      </c>
      <c r="F1332" s="9" t="s">
        <v>138</v>
      </c>
      <c r="G1332" s="9" t="s">
        <v>140</v>
      </c>
      <c r="H1332" s="9" t="str">
        <f>IF(G1332="","",VLOOKUP(G1332,Metadata!$J$2:$K$22,2,FALSE))</f>
        <v>Lisbon Metropolitan Area</v>
      </c>
      <c r="I1332" s="9" t="s">
        <v>138</v>
      </c>
      <c r="J1332" s="9" t="str">
        <f>IF(I1332="","",VLOOKUP(I1332,Metadata!$P$2:$Q$43,2,FALSE))</f>
        <v>Europe</v>
      </c>
      <c r="K1332" s="9" t="str">
        <f t="shared" si="0"/>
        <v>Portugal</v>
      </c>
      <c r="L1332" s="9" t="s">
        <v>140</v>
      </c>
      <c r="M1332" s="9" t="str">
        <f>IF(L1332="","",VLOOKUP(L1332,Metadata!$J$2:$K$22,2,FALSE))</f>
        <v>Lisbon Metropolitan Area</v>
      </c>
      <c r="N1332" s="9" t="s">
        <v>214</v>
      </c>
      <c r="O1332" s="9" t="s">
        <v>278</v>
      </c>
      <c r="P1332" s="9" t="s">
        <v>142</v>
      </c>
      <c r="Q1332" s="10" t="str">
        <f t="shared" si="1"/>
        <v>Full Office Job</v>
      </c>
      <c r="R1332" s="10">
        <v>4</v>
      </c>
      <c r="S1332" s="9" t="s">
        <v>229</v>
      </c>
      <c r="T1332" s="9" t="s">
        <v>137</v>
      </c>
      <c r="U1332" s="9" t="str">
        <f>IF(S1332&lt;&gt;"",S1332,IF(T1332&lt;&gt;"",VLOOKUP(T1332,Metadata!$S$2:$T$228,2,FALSE),""))</f>
        <v>Project Manager</v>
      </c>
      <c r="V1332" s="9" t="s">
        <v>207</v>
      </c>
      <c r="W1332" s="9" t="s">
        <v>137</v>
      </c>
      <c r="X1332" s="9" t="s">
        <v>163</v>
      </c>
      <c r="Y1332" s="9" t="s">
        <v>137</v>
      </c>
      <c r="Z1332" s="9" t="s">
        <v>184</v>
      </c>
      <c r="AA1332" s="9" t="s">
        <v>137</v>
      </c>
      <c r="AB1332" s="9" t="s">
        <v>137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 t="s">
        <v>612</v>
      </c>
      <c r="BJ1332" s="9"/>
      <c r="BK1332" s="9" t="s">
        <v>198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 t="s">
        <v>286</v>
      </c>
      <c r="BX1332" s="9"/>
      <c r="BY1332" s="9"/>
      <c r="BZ1332" s="9"/>
      <c r="CA1332" s="10"/>
      <c r="CB1332" s="10" t="str">
        <f t="shared" si="5"/>
        <v/>
      </c>
      <c r="CC1332" s="10"/>
      <c r="CD1332" s="9" t="str">
        <f t="shared" si="2"/>
        <v/>
      </c>
      <c r="CE1332" s="9" t="s">
        <v>151</v>
      </c>
      <c r="CF1332" s="9" t="s">
        <v>254</v>
      </c>
      <c r="CG1332" s="9">
        <f>IF(CF1332="","",VLOOKUP(CF1332,Metadata!$D$2:$H$20,2,FALSE))</f>
        <v>37500</v>
      </c>
      <c r="CH1332" s="9">
        <f>IF(CF1332="","",VLOOKUP(CF1332,Metadata!$D$2:$H$20,4,FALSE))</f>
        <v>35000</v>
      </c>
      <c r="CI1332" s="9">
        <f>IF(CF1332="","",VLOOKUP(CF1332,Metadata!$D$2:$H$20,5,FALSE))</f>
        <v>40000</v>
      </c>
      <c r="CJ1332" s="9">
        <f t="shared" si="3"/>
        <v>37500</v>
      </c>
      <c r="CK1332" s="9" t="s">
        <v>153</v>
      </c>
      <c r="CL1332" s="10">
        <v>6</v>
      </c>
      <c r="CM1332" s="10">
        <v>1</v>
      </c>
      <c r="CN1332" s="10">
        <v>4</v>
      </c>
      <c r="CO1332" s="10">
        <v>4</v>
      </c>
      <c r="CP1332" s="10">
        <v>4</v>
      </c>
      <c r="CQ1332" s="10">
        <v>4</v>
      </c>
      <c r="CR1332" s="10">
        <v>4</v>
      </c>
      <c r="CS1332" s="10">
        <v>4</v>
      </c>
      <c r="CT1332" s="10">
        <v>4</v>
      </c>
      <c r="CU1332" s="10">
        <v>4</v>
      </c>
      <c r="CV1332" s="10">
        <v>4</v>
      </c>
      <c r="CW1332" s="10">
        <v>4</v>
      </c>
      <c r="CX1332" s="10">
        <v>4</v>
      </c>
      <c r="CY1332" s="10">
        <v>4</v>
      </c>
      <c r="CZ1332" s="10">
        <v>4</v>
      </c>
      <c r="DA1332" s="10">
        <v>4</v>
      </c>
      <c r="DB1332" s="10">
        <v>4</v>
      </c>
      <c r="DC1332" s="10">
        <v>4</v>
      </c>
      <c r="DD1332" s="10">
        <v>4</v>
      </c>
      <c r="DE1332" s="10">
        <v>4</v>
      </c>
      <c r="DF1332" s="10">
        <v>4</v>
      </c>
      <c r="DG1332" s="10">
        <v>4</v>
      </c>
      <c r="DH1332" s="10">
        <v>4</v>
      </c>
      <c r="DI1332" s="10">
        <v>4</v>
      </c>
      <c r="DJ1332" s="10">
        <v>4</v>
      </c>
      <c r="DK1332" s="10">
        <v>4</v>
      </c>
      <c r="DL1332" s="10">
        <v>4</v>
      </c>
      <c r="DM1332" s="9" t="s">
        <v>154</v>
      </c>
      <c r="DN1332" s="10">
        <v>1983</v>
      </c>
      <c r="DO1332" s="9">
        <f t="shared" si="4"/>
        <v>38</v>
      </c>
      <c r="DP1332" s="9" t="s">
        <v>155</v>
      </c>
      <c r="DQ1332" s="9" t="s">
        <v>227</v>
      </c>
      <c r="DR1332" s="9" t="s">
        <v>157</v>
      </c>
      <c r="DS1332" s="9" t="s">
        <v>137</v>
      </c>
      <c r="DT1332" s="9" t="s">
        <v>608</v>
      </c>
      <c r="DU1332" s="9" t="s">
        <v>158</v>
      </c>
      <c r="DV1332" s="9" t="str">
        <f>VLOOKUP(DU1332,Metadata!$B$2:$C$7,2,FALSE)</f>
        <v>6+ years</v>
      </c>
    </row>
    <row r="1333" spans="1:126">
      <c r="A1333" s="13">
        <v>1332</v>
      </c>
      <c r="B1333" s="9" t="s">
        <v>135</v>
      </c>
      <c r="C1333" s="9" t="str">
        <f>VLOOKUP(B1333,Metadata!$M$2:$N$6,2,FALSE)</f>
        <v>Permanent Employee</v>
      </c>
      <c r="D1333" s="9" t="s">
        <v>159</v>
      </c>
      <c r="E1333" s="9" t="s">
        <v>137</v>
      </c>
      <c r="F1333" s="9" t="s">
        <v>138</v>
      </c>
      <c r="G1333" s="9" t="s">
        <v>140</v>
      </c>
      <c r="H1333" s="9" t="str">
        <f>IF(G1333="","",VLOOKUP(G1333,Metadata!$J$2:$K$22,2,FALSE))</f>
        <v>Lisbon Metropolitan Area</v>
      </c>
      <c r="I1333" s="9" t="s">
        <v>138</v>
      </c>
      <c r="J1333" s="9" t="str">
        <f>IF(I1333="","",VLOOKUP(I1333,Metadata!$P$2:$Q$43,2,FALSE))</f>
        <v>Europe</v>
      </c>
      <c r="K1333" s="9" t="str">
        <f t="shared" si="0"/>
        <v>Portugal</v>
      </c>
      <c r="L1333" s="9" t="s">
        <v>172</v>
      </c>
      <c r="M1333" s="9" t="str">
        <f>IF(L1333="","",VLOOKUP(L1333,Metadata!$J$2:$K$22,2,FALSE))</f>
        <v>Porto Metropolitan Area</v>
      </c>
      <c r="N1333" s="9" t="s">
        <v>214</v>
      </c>
      <c r="O1333" s="9" t="s">
        <v>278</v>
      </c>
      <c r="P1333" s="9" t="s">
        <v>142</v>
      </c>
      <c r="Q1333" s="10" t="str">
        <f t="shared" si="1"/>
        <v>Full Office Job</v>
      </c>
      <c r="R1333" s="10">
        <v>2</v>
      </c>
      <c r="S1333" s="9" t="s">
        <v>229</v>
      </c>
      <c r="T1333" s="9" t="s">
        <v>137</v>
      </c>
      <c r="U1333" s="9" t="str">
        <f>IF(S1333&lt;&gt;"",S1333,IF(T1333&lt;&gt;"",VLOOKUP(T1333,Metadata!$S$2:$T$228,2,FALSE),""))</f>
        <v>Project Manager</v>
      </c>
      <c r="V1333" s="9" t="s">
        <v>261</v>
      </c>
      <c r="W1333" s="9" t="s">
        <v>137</v>
      </c>
      <c r="X1333" s="9" t="s">
        <v>242</v>
      </c>
      <c r="Y1333" s="9" t="s">
        <v>137</v>
      </c>
      <c r="Z1333" s="9" t="s">
        <v>193</v>
      </c>
      <c r="AA1333" s="9" t="s">
        <v>165</v>
      </c>
      <c r="AB1333" s="9" t="s">
        <v>253</v>
      </c>
      <c r="AC1333" s="9" t="s">
        <v>147</v>
      </c>
      <c r="AD1333" s="9" t="s">
        <v>148</v>
      </c>
      <c r="AE1333" s="9" t="s">
        <v>194</v>
      </c>
      <c r="AF1333" s="9" t="s">
        <v>243</v>
      </c>
      <c r="AG1333" s="9"/>
      <c r="AH1333" s="9"/>
      <c r="AI1333" s="9"/>
      <c r="AJ1333" s="9"/>
      <c r="AK1333" s="9"/>
      <c r="AL1333" s="9" t="s">
        <v>177</v>
      </c>
      <c r="AM1333" s="9"/>
      <c r="AN1333" s="9" t="s">
        <v>195</v>
      </c>
      <c r="AO1333" s="9"/>
      <c r="AP1333" s="9"/>
      <c r="AQ1333" s="9"/>
      <c r="AR1333" s="9" t="s">
        <v>149</v>
      </c>
      <c r="AS1333" s="9" t="s">
        <v>411</v>
      </c>
      <c r="AT1333" s="9"/>
      <c r="AU1333" s="9"/>
      <c r="AV1333" s="9"/>
      <c r="AW1333" s="9"/>
      <c r="AX1333" s="9"/>
      <c r="AY1333" s="9"/>
      <c r="AZ1333" s="9"/>
      <c r="BA1333" s="9" t="s">
        <v>178</v>
      </c>
      <c r="BB1333" s="9"/>
      <c r="BC1333" s="9"/>
      <c r="BD1333" s="9"/>
      <c r="BE1333" s="9"/>
      <c r="BF1333" s="9"/>
      <c r="BG1333" s="9"/>
      <c r="BH1333" s="9"/>
      <c r="BI1333" s="9"/>
      <c r="BJ1333" s="9" t="s">
        <v>167</v>
      </c>
      <c r="BK1333" s="9" t="s">
        <v>198</v>
      </c>
      <c r="BL1333" s="9" t="s">
        <v>199</v>
      </c>
      <c r="BM1333" s="9" t="s">
        <v>303</v>
      </c>
      <c r="BN1333" s="9" t="s">
        <v>186</v>
      </c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10"/>
      <c r="CB1333" s="10" t="str">
        <f t="shared" si="5"/>
        <v/>
      </c>
      <c r="CC1333" s="10"/>
      <c r="CD1333" s="9" t="str">
        <f t="shared" si="2"/>
        <v/>
      </c>
      <c r="CE1333" s="9" t="s">
        <v>151</v>
      </c>
      <c r="CF1333" s="9" t="s">
        <v>245</v>
      </c>
      <c r="CG1333" s="9">
        <f>IF(CF1333="","",VLOOKUP(CF1333,Metadata!$D$2:$H$20,2,FALSE))</f>
        <v>42500</v>
      </c>
      <c r="CH1333" s="9">
        <f>IF(CF1333="","",VLOOKUP(CF1333,Metadata!$D$2:$H$20,4,FALSE))</f>
        <v>40000</v>
      </c>
      <c r="CI1333" s="9">
        <f>IF(CF1333="","",VLOOKUP(CF1333,Metadata!$D$2:$H$20,5,FALSE))</f>
        <v>45000</v>
      </c>
      <c r="CJ1333" s="9">
        <f t="shared" si="3"/>
        <v>42500</v>
      </c>
      <c r="CK1333" s="9" t="s">
        <v>189</v>
      </c>
      <c r="CL1333" s="10">
        <v>4</v>
      </c>
      <c r="CM1333" s="10">
        <v>1</v>
      </c>
      <c r="CN1333" s="10">
        <v>4</v>
      </c>
      <c r="CO1333" s="10">
        <v>5</v>
      </c>
      <c r="CP1333" s="10">
        <v>2</v>
      </c>
      <c r="CQ1333" s="10">
        <v>6</v>
      </c>
      <c r="CR1333" s="10">
        <v>1</v>
      </c>
      <c r="CS1333" s="10">
        <v>1</v>
      </c>
      <c r="CT1333" s="10">
        <v>6</v>
      </c>
      <c r="CU1333" s="10">
        <v>6</v>
      </c>
      <c r="CV1333" s="10">
        <v>5</v>
      </c>
      <c r="CW1333" s="10">
        <v>2</v>
      </c>
      <c r="CX1333" s="10">
        <v>4</v>
      </c>
      <c r="CY1333" s="10">
        <v>6</v>
      </c>
      <c r="CZ1333" s="10">
        <v>1</v>
      </c>
      <c r="DA1333" s="10">
        <v>1</v>
      </c>
      <c r="DB1333" s="10">
        <v>1</v>
      </c>
      <c r="DC1333" s="10">
        <v>1</v>
      </c>
      <c r="DD1333" s="10">
        <v>1</v>
      </c>
      <c r="DE1333" s="10">
        <v>1</v>
      </c>
      <c r="DF1333" s="10">
        <v>1</v>
      </c>
      <c r="DG1333" s="10">
        <v>1</v>
      </c>
      <c r="DH1333" s="10">
        <v>1</v>
      </c>
      <c r="DI1333" s="10">
        <v>1</v>
      </c>
      <c r="DJ1333" s="10">
        <v>1</v>
      </c>
      <c r="DK1333" s="10">
        <v>1</v>
      </c>
      <c r="DL1333" s="10">
        <v>1</v>
      </c>
      <c r="DM1333" s="9" t="s">
        <v>154</v>
      </c>
      <c r="DN1333" s="10">
        <v>1982</v>
      </c>
      <c r="DO1333" s="9">
        <f t="shared" si="4"/>
        <v>39</v>
      </c>
      <c r="DP1333" s="9" t="s">
        <v>155</v>
      </c>
      <c r="DQ1333" s="9" t="s">
        <v>156</v>
      </c>
      <c r="DR1333" s="9" t="s">
        <v>157</v>
      </c>
      <c r="DS1333" s="9" t="s">
        <v>137</v>
      </c>
      <c r="DT1333" s="9" t="s">
        <v>608</v>
      </c>
      <c r="DU1333" s="9" t="s">
        <v>158</v>
      </c>
      <c r="DV1333" s="9" t="str">
        <f>VLOOKUP(DU1333,Metadata!$B$2:$C$7,2,FALSE)</f>
        <v>6+ years</v>
      </c>
    </row>
    <row r="1334" spans="1:126">
      <c r="A1334" s="13">
        <v>1333</v>
      </c>
      <c r="B1334" s="9" t="s">
        <v>135</v>
      </c>
      <c r="C1334" s="9" t="str">
        <f>VLOOKUP(B1334,Metadata!$M$2:$N$6,2,FALSE)</f>
        <v>Permanent Employee</v>
      </c>
      <c r="D1334" s="9" t="s">
        <v>159</v>
      </c>
      <c r="E1334" s="9" t="s">
        <v>137</v>
      </c>
      <c r="F1334" s="9" t="s">
        <v>138</v>
      </c>
      <c r="G1334" s="9" t="s">
        <v>140</v>
      </c>
      <c r="H1334" s="9" t="str">
        <f>IF(G1334="","",VLOOKUP(G1334,Metadata!$J$2:$K$22,2,FALSE))</f>
        <v>Lisbon Metropolitan Area</v>
      </c>
      <c r="I1334" s="9" t="s">
        <v>295</v>
      </c>
      <c r="J1334" s="9" t="str">
        <f>IF(I1334="","",VLOOKUP(I1334,Metadata!$P$2:$Q$43,2,FALSE))</f>
        <v>Europe</v>
      </c>
      <c r="K1334" s="9" t="str">
        <f t="shared" si="0"/>
        <v>International</v>
      </c>
      <c r="L1334" s="9" t="s">
        <v>137</v>
      </c>
      <c r="M1334" s="9" t="str">
        <f>IF(L1334="","",VLOOKUP(L1334,Metadata!$J$2:$K$22,2,FALSE))</f>
        <v/>
      </c>
      <c r="N1334" s="9" t="s">
        <v>205</v>
      </c>
      <c r="O1334" s="9" t="s">
        <v>137</v>
      </c>
      <c r="P1334" s="9" t="s">
        <v>137</v>
      </c>
      <c r="Q1334" s="10" t="str">
        <f t="shared" si="1"/>
        <v>Full Office Job</v>
      </c>
      <c r="R1334" s="10">
        <v>4</v>
      </c>
      <c r="S1334" s="9" t="s">
        <v>161</v>
      </c>
      <c r="T1334" s="9" t="s">
        <v>137</v>
      </c>
      <c r="U1334" s="9" t="str">
        <f>IF(S1334&lt;&gt;"",S1334,IF(T1334&lt;&gt;"",VLOOKUP(T1334,Metadata!$S$2:$T$228,2,FALSE),""))</f>
        <v>Full-Stack Developer</v>
      </c>
      <c r="V1334" s="9" t="s">
        <v>162</v>
      </c>
      <c r="W1334" s="9" t="s">
        <v>137</v>
      </c>
      <c r="X1334" s="9" t="s">
        <v>163</v>
      </c>
      <c r="Y1334" s="9" t="s">
        <v>137</v>
      </c>
      <c r="Z1334" s="9" t="s">
        <v>184</v>
      </c>
      <c r="AA1334" s="9" t="s">
        <v>165</v>
      </c>
      <c r="AB1334" s="9" t="s">
        <v>137</v>
      </c>
      <c r="AC1334" s="9"/>
      <c r="AD1334" s="9" t="s">
        <v>148</v>
      </c>
      <c r="AE1334" s="9"/>
      <c r="AF1334" s="9"/>
      <c r="AG1334" s="9"/>
      <c r="AH1334" s="9"/>
      <c r="AI1334" s="9"/>
      <c r="AJ1334" s="9" t="s">
        <v>185</v>
      </c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 t="s">
        <v>178</v>
      </c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 t="s">
        <v>397</v>
      </c>
      <c r="CA1334" s="10"/>
      <c r="CB1334" s="10" t="str">
        <f t="shared" si="5"/>
        <v/>
      </c>
      <c r="CC1334" s="10"/>
      <c r="CD1334" s="9" t="str">
        <f t="shared" si="2"/>
        <v/>
      </c>
      <c r="CE1334" s="9" t="s">
        <v>151</v>
      </c>
      <c r="CF1334" s="9" t="s">
        <v>245</v>
      </c>
      <c r="CG1334" s="9">
        <f>IF(CF1334="","",VLOOKUP(CF1334,Metadata!$D$2:$H$20,2,FALSE))</f>
        <v>42500</v>
      </c>
      <c r="CH1334" s="9">
        <f>IF(CF1334="","",VLOOKUP(CF1334,Metadata!$D$2:$H$20,4,FALSE))</f>
        <v>40000</v>
      </c>
      <c r="CI1334" s="9">
        <f>IF(CF1334="","",VLOOKUP(CF1334,Metadata!$D$2:$H$20,5,FALSE))</f>
        <v>45000</v>
      </c>
      <c r="CJ1334" s="9">
        <f t="shared" si="3"/>
        <v>42500</v>
      </c>
      <c r="CK1334" s="9" t="s">
        <v>221</v>
      </c>
      <c r="CL1334" s="10">
        <v>5</v>
      </c>
      <c r="CM1334" s="10">
        <v>1</v>
      </c>
      <c r="CN1334" s="10">
        <v>7</v>
      </c>
      <c r="CO1334" s="10">
        <v>7</v>
      </c>
      <c r="CP1334" s="10">
        <v>6</v>
      </c>
      <c r="CQ1334" s="10">
        <v>6</v>
      </c>
      <c r="CR1334" s="10">
        <v>5</v>
      </c>
      <c r="CS1334" s="10">
        <v>5</v>
      </c>
      <c r="CT1334" s="10">
        <v>6</v>
      </c>
      <c r="CU1334" s="10">
        <v>6</v>
      </c>
      <c r="CV1334" s="10">
        <v>6</v>
      </c>
      <c r="CW1334" s="10">
        <v>6</v>
      </c>
      <c r="CX1334" s="10">
        <v>6</v>
      </c>
      <c r="CY1334" s="10">
        <v>6</v>
      </c>
      <c r="CZ1334" s="10">
        <v>6</v>
      </c>
      <c r="DA1334" s="10">
        <v>6</v>
      </c>
      <c r="DB1334" s="10">
        <v>5</v>
      </c>
      <c r="DC1334" s="10">
        <v>6</v>
      </c>
      <c r="DD1334" s="10">
        <v>6</v>
      </c>
      <c r="DE1334" s="10">
        <v>6</v>
      </c>
      <c r="DF1334" s="10">
        <v>5</v>
      </c>
      <c r="DG1334" s="10">
        <v>7</v>
      </c>
      <c r="DH1334" s="10">
        <v>6</v>
      </c>
      <c r="DI1334" s="10">
        <v>7</v>
      </c>
      <c r="DJ1334" s="10">
        <v>5</v>
      </c>
      <c r="DK1334" s="10">
        <v>5</v>
      </c>
      <c r="DL1334" s="10">
        <v>5</v>
      </c>
      <c r="DM1334" s="9" t="s">
        <v>154</v>
      </c>
      <c r="DN1334" s="10">
        <v>1986</v>
      </c>
      <c r="DO1334" s="9">
        <f t="shared" si="4"/>
        <v>35</v>
      </c>
      <c r="DP1334" s="9" t="s">
        <v>155</v>
      </c>
      <c r="DQ1334" s="9" t="s">
        <v>156</v>
      </c>
      <c r="DR1334" s="9" t="s">
        <v>157</v>
      </c>
      <c r="DS1334" s="9" t="s">
        <v>137</v>
      </c>
      <c r="DT1334" s="9" t="s">
        <v>608</v>
      </c>
      <c r="DU1334" s="9" t="s">
        <v>203</v>
      </c>
      <c r="DV1334" s="9" t="str">
        <f>VLOOKUP(DU1334,Metadata!$B$2:$C$7,2,FALSE)</f>
        <v>6+ years</v>
      </c>
    </row>
    <row r="1335" spans="1:126">
      <c r="A1335" s="13">
        <v>1334</v>
      </c>
      <c r="B1335" s="9" t="s">
        <v>135</v>
      </c>
      <c r="C1335" s="9" t="str">
        <f>VLOOKUP(B1335,Metadata!$M$2:$N$6,2,FALSE)</f>
        <v>Permanent Employee</v>
      </c>
      <c r="D1335" s="9" t="s">
        <v>159</v>
      </c>
      <c r="E1335" s="9" t="s">
        <v>137</v>
      </c>
      <c r="F1335" s="9" t="s">
        <v>138</v>
      </c>
      <c r="G1335" s="9" t="s">
        <v>140</v>
      </c>
      <c r="H1335" s="9" t="str">
        <f>IF(G1335="","",VLOOKUP(G1335,Metadata!$J$2:$K$22,2,FALSE))</f>
        <v>Lisbon Metropolitan Area</v>
      </c>
      <c r="I1335" s="9" t="s">
        <v>138</v>
      </c>
      <c r="J1335" s="9" t="str">
        <f>IF(I1335="","",VLOOKUP(I1335,Metadata!$P$2:$Q$43,2,FALSE))</f>
        <v>Europe</v>
      </c>
      <c r="K1335" s="9" t="str">
        <f t="shared" si="0"/>
        <v>Portugal</v>
      </c>
      <c r="L1335" s="9" t="s">
        <v>172</v>
      </c>
      <c r="M1335" s="9" t="str">
        <f>IF(L1335="","",VLOOKUP(L1335,Metadata!$J$2:$K$22,2,FALSE))</f>
        <v>Porto Metropolitan Area</v>
      </c>
      <c r="N1335" s="9" t="s">
        <v>214</v>
      </c>
      <c r="O1335" s="9" t="s">
        <v>239</v>
      </c>
      <c r="P1335" s="9" t="s">
        <v>142</v>
      </c>
      <c r="Q1335" s="10" t="str">
        <f t="shared" si="1"/>
        <v>Full Office Job</v>
      </c>
      <c r="R1335" s="10">
        <v>5</v>
      </c>
      <c r="S1335" s="9" t="s">
        <v>336</v>
      </c>
      <c r="T1335" s="9" t="s">
        <v>137</v>
      </c>
      <c r="U1335" s="9" t="str">
        <f>IF(S1335&lt;&gt;"",S1335,IF(T1335&lt;&gt;"",VLOOKUP(T1335,Metadata!$S$2:$T$228,2,FALSE),""))</f>
        <v>Scrum Master</v>
      </c>
      <c r="V1335" s="9" t="s">
        <v>144</v>
      </c>
      <c r="W1335" s="9" t="s">
        <v>137</v>
      </c>
      <c r="X1335" s="9" t="s">
        <v>145</v>
      </c>
      <c r="Y1335" s="9" t="s">
        <v>137</v>
      </c>
      <c r="Z1335" s="9" t="s">
        <v>224</v>
      </c>
      <c r="AA1335" s="9" t="s">
        <v>137</v>
      </c>
      <c r="AB1335" s="9" t="s">
        <v>137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 t="s">
        <v>150</v>
      </c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 t="s">
        <v>150</v>
      </c>
      <c r="BZ1335" s="9" t="s">
        <v>137</v>
      </c>
      <c r="CA1335" s="10"/>
      <c r="CB1335" s="10" t="str">
        <f t="shared" si="5"/>
        <v/>
      </c>
      <c r="CC1335" s="10"/>
      <c r="CD1335" s="9" t="str">
        <f t="shared" si="2"/>
        <v/>
      </c>
      <c r="CE1335" s="9" t="s">
        <v>168</v>
      </c>
      <c r="CF1335" s="9" t="s">
        <v>225</v>
      </c>
      <c r="CG1335" s="9">
        <f>IF(CF1335="","",VLOOKUP(CF1335,Metadata!$D$2:$H$20,2,FALSE))</f>
        <v>22500</v>
      </c>
      <c r="CH1335" s="9">
        <f>IF(CF1335="","",VLOOKUP(CF1335,Metadata!$D$2:$H$20,4,FALSE))</f>
        <v>20000</v>
      </c>
      <c r="CI1335" s="9">
        <f>IF(CF1335="","",VLOOKUP(CF1335,Metadata!$D$2:$H$20,5,FALSE))</f>
        <v>25000</v>
      </c>
      <c r="CJ1335" s="9">
        <f t="shared" si="3"/>
        <v>22500</v>
      </c>
      <c r="CK1335" s="9" t="s">
        <v>153</v>
      </c>
      <c r="CL1335" s="10">
        <v>4</v>
      </c>
      <c r="CM1335" s="10">
        <v>3</v>
      </c>
      <c r="CN1335" s="10">
        <v>4</v>
      </c>
      <c r="CO1335" s="10">
        <v>5</v>
      </c>
      <c r="CP1335" s="10">
        <v>5</v>
      </c>
      <c r="CQ1335" s="10">
        <v>6</v>
      </c>
      <c r="CR1335" s="10">
        <v>5</v>
      </c>
      <c r="CS1335" s="10">
        <v>5</v>
      </c>
      <c r="CT1335" s="10">
        <v>5</v>
      </c>
      <c r="CU1335" s="10">
        <v>3</v>
      </c>
      <c r="CV1335" s="10">
        <v>5</v>
      </c>
      <c r="CW1335" s="10">
        <v>5</v>
      </c>
      <c r="CX1335" s="10">
        <v>5</v>
      </c>
      <c r="CY1335" s="10">
        <v>5</v>
      </c>
      <c r="CZ1335" s="10">
        <v>5</v>
      </c>
      <c r="DA1335" s="10">
        <v>1</v>
      </c>
      <c r="DB1335" s="10">
        <v>4</v>
      </c>
      <c r="DC1335" s="10">
        <v>4</v>
      </c>
      <c r="DD1335" s="10">
        <v>4</v>
      </c>
      <c r="DE1335" s="10">
        <v>5</v>
      </c>
      <c r="DF1335" s="10">
        <v>4</v>
      </c>
      <c r="DG1335" s="10">
        <v>5</v>
      </c>
      <c r="DH1335" s="10">
        <v>5</v>
      </c>
      <c r="DI1335" s="10">
        <v>1</v>
      </c>
      <c r="DJ1335" s="10">
        <v>4</v>
      </c>
      <c r="DK1335" s="10">
        <v>4</v>
      </c>
      <c r="DL1335" s="10">
        <v>1</v>
      </c>
      <c r="DM1335" s="9" t="s">
        <v>154</v>
      </c>
      <c r="DN1335" s="10">
        <v>1987</v>
      </c>
      <c r="DO1335" s="9">
        <f t="shared" si="4"/>
        <v>34</v>
      </c>
      <c r="DP1335" s="9" t="s">
        <v>155</v>
      </c>
      <c r="DQ1335" s="9" t="s">
        <v>227</v>
      </c>
      <c r="DR1335" s="9" t="s">
        <v>170</v>
      </c>
      <c r="DS1335" s="9" t="s">
        <v>137</v>
      </c>
      <c r="DT1335" s="9" t="s">
        <v>608</v>
      </c>
      <c r="DU1335" s="9" t="s">
        <v>158</v>
      </c>
      <c r="DV1335" s="9" t="str">
        <f>VLOOKUP(DU1335,Metadata!$B$2:$C$7,2,FALSE)</f>
        <v>6+ years</v>
      </c>
    </row>
    <row r="1336" spans="1:126">
      <c r="A1336" s="13">
        <v>1335</v>
      </c>
      <c r="B1336" s="9" t="s">
        <v>135</v>
      </c>
      <c r="C1336" s="9" t="str">
        <f>VLOOKUP(B1336,Metadata!$M$2:$N$6,2,FALSE)</f>
        <v>Permanent Employee</v>
      </c>
      <c r="D1336" s="9" t="s">
        <v>159</v>
      </c>
      <c r="E1336" s="9" t="s">
        <v>137</v>
      </c>
      <c r="F1336" s="9" t="s">
        <v>138</v>
      </c>
      <c r="G1336" s="9" t="s">
        <v>190</v>
      </c>
      <c r="H1336" s="9" t="str">
        <f>IF(G1336="","",VLOOKUP(G1336,Metadata!$J$2:$K$22,2,FALSE))</f>
        <v>North</v>
      </c>
      <c r="I1336" s="9" t="s">
        <v>138</v>
      </c>
      <c r="J1336" s="9" t="str">
        <f>IF(I1336="","",VLOOKUP(I1336,Metadata!$P$2:$Q$43,2,FALSE))</f>
        <v>Europe</v>
      </c>
      <c r="K1336" s="9" t="str">
        <f t="shared" si="0"/>
        <v>Portugal</v>
      </c>
      <c r="L1336" s="9" t="s">
        <v>190</v>
      </c>
      <c r="M1336" s="9" t="str">
        <f>IF(L1336="","",VLOOKUP(L1336,Metadata!$J$2:$K$22,2,FALSE))</f>
        <v>North</v>
      </c>
      <c r="N1336" s="9" t="s">
        <v>141</v>
      </c>
      <c r="O1336" s="9" t="s">
        <v>137</v>
      </c>
      <c r="P1336" s="9" t="s">
        <v>142</v>
      </c>
      <c r="Q1336" s="10" t="str">
        <f t="shared" si="1"/>
        <v>Full Office Job</v>
      </c>
      <c r="R1336" s="10">
        <v>7</v>
      </c>
      <c r="S1336" s="9" t="s">
        <v>266</v>
      </c>
      <c r="T1336" s="9" t="s">
        <v>137</v>
      </c>
      <c r="U1336" s="9" t="str">
        <f>IF(S1336&lt;&gt;"",S1336,IF(T1336&lt;&gt;"",VLOOKUP(T1336,Metadata!$S$2:$T$228,2,FALSE),""))</f>
        <v>Data Scientist/Data Engineer</v>
      </c>
      <c r="V1336" s="9" t="s">
        <v>276</v>
      </c>
      <c r="W1336" s="9" t="s">
        <v>137</v>
      </c>
      <c r="X1336" s="9" t="s">
        <v>145</v>
      </c>
      <c r="Y1336" s="9" t="s">
        <v>137</v>
      </c>
      <c r="Z1336" s="9" t="s">
        <v>146</v>
      </c>
      <c r="AA1336" s="9" t="s">
        <v>137</v>
      </c>
      <c r="AB1336" s="9" t="s">
        <v>137</v>
      </c>
      <c r="AC1336" s="9"/>
      <c r="AD1336" s="9"/>
      <c r="AE1336" s="9" t="s">
        <v>194</v>
      </c>
      <c r="AF1336" s="9" t="s">
        <v>243</v>
      </c>
      <c r="AG1336" s="9"/>
      <c r="AH1336" s="9" t="s">
        <v>176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 t="s">
        <v>257</v>
      </c>
      <c r="BP1336" s="9"/>
      <c r="BQ1336" s="9"/>
      <c r="BR1336" s="9"/>
      <c r="BS1336" s="9"/>
      <c r="BT1336" s="9"/>
      <c r="BU1336" s="9" t="s">
        <v>258</v>
      </c>
      <c r="BV1336" s="9"/>
      <c r="BW1336" s="9"/>
      <c r="BX1336" s="9"/>
      <c r="BY1336" s="9"/>
      <c r="BZ1336" s="9"/>
      <c r="CA1336" s="10"/>
      <c r="CB1336" s="10" t="str">
        <f t="shared" si="5"/>
        <v/>
      </c>
      <c r="CC1336" s="10"/>
      <c r="CD1336" s="9" t="str">
        <f t="shared" si="2"/>
        <v/>
      </c>
      <c r="CE1336" s="9" t="s">
        <v>168</v>
      </c>
      <c r="CF1336" s="9" t="s">
        <v>220</v>
      </c>
      <c r="CG1336" s="9">
        <f>IF(CF1336="","",VLOOKUP(CF1336,Metadata!$D$2:$H$20,2,FALSE))</f>
        <v>27500</v>
      </c>
      <c r="CH1336" s="9">
        <f>IF(CF1336="","",VLOOKUP(CF1336,Metadata!$D$2:$H$20,4,FALSE))</f>
        <v>25000</v>
      </c>
      <c r="CI1336" s="9">
        <f>IF(CF1336="","",VLOOKUP(CF1336,Metadata!$D$2:$H$20,5,FALSE))</f>
        <v>30000</v>
      </c>
      <c r="CJ1336" s="9">
        <f t="shared" si="3"/>
        <v>27500</v>
      </c>
      <c r="CK1336" s="9" t="s">
        <v>153</v>
      </c>
      <c r="CL1336" s="10">
        <v>5</v>
      </c>
      <c r="CM1336" s="10">
        <v>5</v>
      </c>
      <c r="CN1336" s="10">
        <v>7</v>
      </c>
      <c r="CO1336" s="10">
        <v>7</v>
      </c>
      <c r="CP1336" s="10">
        <v>7</v>
      </c>
      <c r="CQ1336" s="10">
        <v>7</v>
      </c>
      <c r="CR1336" s="10">
        <v>6</v>
      </c>
      <c r="CS1336" s="10">
        <v>6</v>
      </c>
      <c r="CT1336" s="10">
        <v>7</v>
      </c>
      <c r="CU1336" s="10">
        <v>6</v>
      </c>
      <c r="CV1336" s="10">
        <v>7</v>
      </c>
      <c r="CW1336" s="10">
        <v>6</v>
      </c>
      <c r="CX1336" s="10">
        <v>7</v>
      </c>
      <c r="CY1336" s="10">
        <v>7</v>
      </c>
      <c r="CZ1336" s="10">
        <v>7</v>
      </c>
      <c r="DA1336" s="10">
        <v>6</v>
      </c>
      <c r="DB1336" s="10">
        <v>7</v>
      </c>
      <c r="DC1336" s="10">
        <v>7</v>
      </c>
      <c r="DD1336" s="10">
        <v>7</v>
      </c>
      <c r="DE1336" s="10">
        <v>7</v>
      </c>
      <c r="DF1336" s="10">
        <v>7</v>
      </c>
      <c r="DG1336" s="10">
        <v>7</v>
      </c>
      <c r="DH1336" s="10">
        <v>7</v>
      </c>
      <c r="DI1336" s="10">
        <v>7</v>
      </c>
      <c r="DJ1336" s="10">
        <v>6</v>
      </c>
      <c r="DK1336" s="10">
        <v>7</v>
      </c>
      <c r="DL1336" s="10">
        <v>6</v>
      </c>
      <c r="DM1336" s="9" t="s">
        <v>296</v>
      </c>
      <c r="DN1336" s="10">
        <v>1975</v>
      </c>
      <c r="DO1336" s="9">
        <f t="shared" si="4"/>
        <v>46</v>
      </c>
      <c r="DP1336" s="9" t="s">
        <v>155</v>
      </c>
      <c r="DQ1336" s="9" t="s">
        <v>202</v>
      </c>
      <c r="DR1336" s="9" t="s">
        <v>137</v>
      </c>
      <c r="DS1336" s="9" t="s">
        <v>613</v>
      </c>
      <c r="DT1336" s="9" t="s">
        <v>608</v>
      </c>
      <c r="DU1336" s="9" t="s">
        <v>158</v>
      </c>
      <c r="DV1336" s="9" t="str">
        <f>VLOOKUP(DU1336,Metadata!$B$2:$C$7,2,FALSE)</f>
        <v>6+ years</v>
      </c>
    </row>
    <row r="1337" spans="1:126">
      <c r="A1337" s="13">
        <v>1336</v>
      </c>
      <c r="B1337" s="9" t="s">
        <v>135</v>
      </c>
      <c r="C1337" s="9" t="str">
        <f>VLOOKUP(B1337,Metadata!$M$2:$N$6,2,FALSE)</f>
        <v>Permanent Employee</v>
      </c>
      <c r="D1337" s="9" t="s">
        <v>159</v>
      </c>
      <c r="E1337" s="9" t="s">
        <v>137</v>
      </c>
      <c r="F1337" s="9" t="s">
        <v>138</v>
      </c>
      <c r="G1337" s="9" t="s">
        <v>140</v>
      </c>
      <c r="H1337" s="9" t="str">
        <f>IF(G1337="","",VLOOKUP(G1337,Metadata!$J$2:$K$22,2,FALSE))</f>
        <v>Lisbon Metropolitan Area</v>
      </c>
      <c r="I1337" s="9" t="s">
        <v>138</v>
      </c>
      <c r="J1337" s="9" t="str">
        <f>IF(I1337="","",VLOOKUP(I1337,Metadata!$P$2:$Q$43,2,FALSE))</f>
        <v>Europe</v>
      </c>
      <c r="K1337" s="9" t="str">
        <f t="shared" si="0"/>
        <v>Portugal</v>
      </c>
      <c r="L1337" s="9" t="s">
        <v>140</v>
      </c>
      <c r="M1337" s="9" t="str">
        <f>IF(L1337="","",VLOOKUP(L1337,Metadata!$J$2:$K$22,2,FALSE))</f>
        <v>Lisbon Metropolitan Area</v>
      </c>
      <c r="N1337" s="9" t="s">
        <v>214</v>
      </c>
      <c r="O1337" s="9" t="s">
        <v>215</v>
      </c>
      <c r="P1337" s="9" t="s">
        <v>142</v>
      </c>
      <c r="Q1337" s="10" t="str">
        <f t="shared" si="1"/>
        <v>Full Office Job</v>
      </c>
      <c r="R1337" s="10">
        <v>1</v>
      </c>
      <c r="S1337" s="9" t="s">
        <v>319</v>
      </c>
      <c r="T1337" s="9" t="s">
        <v>137</v>
      </c>
      <c r="U1337" s="9" t="str">
        <f>IF(S1337&lt;&gt;"",S1337,IF(T1337&lt;&gt;"",VLOOKUP(T1337,Metadata!$S$2:$T$228,2,FALSE),""))</f>
        <v>CTO</v>
      </c>
      <c r="V1337" s="9" t="s">
        <v>261</v>
      </c>
      <c r="W1337" s="9" t="s">
        <v>137</v>
      </c>
      <c r="X1337" s="9" t="s">
        <v>163</v>
      </c>
      <c r="Y1337" s="9" t="s">
        <v>137</v>
      </c>
      <c r="Z1337" s="9" t="s">
        <v>184</v>
      </c>
      <c r="AA1337" s="9" t="s">
        <v>137</v>
      </c>
      <c r="AB1337" s="9" t="s">
        <v>137</v>
      </c>
      <c r="AC1337" s="9" t="s">
        <v>147</v>
      </c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 t="s">
        <v>614</v>
      </c>
      <c r="BJ1337" s="9" t="s">
        <v>167</v>
      </c>
      <c r="BK1337" s="9" t="s">
        <v>198</v>
      </c>
      <c r="BL1337" s="9"/>
      <c r="BM1337" s="9"/>
      <c r="BN1337" s="9"/>
      <c r="BO1337" s="9" t="s">
        <v>257</v>
      </c>
      <c r="BP1337" s="9" t="s">
        <v>179</v>
      </c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10"/>
      <c r="CB1337" s="10" t="str">
        <f t="shared" si="5"/>
        <v/>
      </c>
      <c r="CC1337" s="10"/>
      <c r="CD1337" s="9" t="str">
        <f t="shared" si="2"/>
        <v/>
      </c>
      <c r="CE1337" s="9" t="s">
        <v>151</v>
      </c>
      <c r="CF1337" s="9" t="s">
        <v>245</v>
      </c>
      <c r="CG1337" s="9">
        <f>IF(CF1337="","",VLOOKUP(CF1337,Metadata!$D$2:$H$20,2,FALSE))</f>
        <v>42500</v>
      </c>
      <c r="CH1337" s="9">
        <f>IF(CF1337="","",VLOOKUP(CF1337,Metadata!$D$2:$H$20,4,FALSE))</f>
        <v>40000</v>
      </c>
      <c r="CI1337" s="9">
        <f>IF(CF1337="","",VLOOKUP(CF1337,Metadata!$D$2:$H$20,5,FALSE))</f>
        <v>45000</v>
      </c>
      <c r="CJ1337" s="9">
        <f t="shared" si="3"/>
        <v>42500</v>
      </c>
      <c r="CK1337" s="9" t="s">
        <v>189</v>
      </c>
      <c r="CL1337" s="10">
        <v>5</v>
      </c>
      <c r="CM1337" s="10">
        <v>2</v>
      </c>
      <c r="CN1337" s="10">
        <v>7</v>
      </c>
      <c r="CO1337" s="10">
        <v>7</v>
      </c>
      <c r="CP1337" s="10">
        <v>7</v>
      </c>
      <c r="CQ1337" s="10">
        <v>7</v>
      </c>
      <c r="CR1337" s="10">
        <v>1</v>
      </c>
      <c r="CS1337" s="10">
        <v>7</v>
      </c>
      <c r="CT1337" s="10">
        <v>7</v>
      </c>
      <c r="CU1337" s="10">
        <v>6</v>
      </c>
      <c r="CV1337" s="10">
        <v>6</v>
      </c>
      <c r="CW1337" s="10">
        <v>4</v>
      </c>
      <c r="CX1337" s="10">
        <v>7</v>
      </c>
      <c r="CY1337" s="10">
        <v>6</v>
      </c>
      <c r="CZ1337" s="10">
        <v>7</v>
      </c>
      <c r="DA1337" s="10">
        <v>7</v>
      </c>
      <c r="DB1337" s="10">
        <v>7</v>
      </c>
      <c r="DC1337" s="10">
        <v>7</v>
      </c>
      <c r="DD1337" s="10">
        <v>7</v>
      </c>
      <c r="DE1337" s="10">
        <v>7</v>
      </c>
      <c r="DF1337" s="10">
        <v>7</v>
      </c>
      <c r="DG1337" s="10">
        <v>7</v>
      </c>
      <c r="DH1337" s="10">
        <v>5</v>
      </c>
      <c r="DI1337" s="10">
        <v>7</v>
      </c>
      <c r="DJ1337" s="10">
        <v>3</v>
      </c>
      <c r="DK1337" s="10">
        <v>7</v>
      </c>
      <c r="DL1337" s="10">
        <v>7</v>
      </c>
      <c r="DM1337" s="9" t="s">
        <v>154</v>
      </c>
      <c r="DN1337" s="10">
        <v>1974</v>
      </c>
      <c r="DO1337" s="9">
        <f t="shared" si="4"/>
        <v>47</v>
      </c>
      <c r="DP1337" s="9" t="s">
        <v>155</v>
      </c>
      <c r="DQ1337" s="9" t="s">
        <v>210</v>
      </c>
      <c r="DR1337" s="9" t="s">
        <v>157</v>
      </c>
      <c r="DS1337" s="9" t="s">
        <v>137</v>
      </c>
      <c r="DT1337" s="9" t="s">
        <v>608</v>
      </c>
      <c r="DU1337" s="9" t="s">
        <v>203</v>
      </c>
      <c r="DV1337" s="9" t="str">
        <f>VLOOKUP(DU1337,Metadata!$B$2:$C$7,2,FALSE)</f>
        <v>6+ years</v>
      </c>
    </row>
    <row r="1338" spans="1:126">
      <c r="A1338" s="13">
        <v>1337</v>
      </c>
      <c r="B1338" s="9" t="s">
        <v>135</v>
      </c>
      <c r="C1338" s="9" t="str">
        <f>VLOOKUP(B1338,Metadata!$M$2:$N$6,2,FALSE)</f>
        <v>Permanent Employee</v>
      </c>
      <c r="D1338" s="9" t="s">
        <v>159</v>
      </c>
      <c r="E1338" s="9" t="s">
        <v>137</v>
      </c>
      <c r="F1338" s="9" t="s">
        <v>138</v>
      </c>
      <c r="G1338" s="9" t="s">
        <v>160</v>
      </c>
      <c r="H1338" s="9" t="str">
        <f>IF(G1338="","",VLOOKUP(G1338,Metadata!$J$2:$K$22,2,FALSE))</f>
        <v>Centre</v>
      </c>
      <c r="I1338" s="9" t="s">
        <v>138</v>
      </c>
      <c r="J1338" s="9" t="str">
        <f>IF(I1338="","",VLOOKUP(I1338,Metadata!$P$2:$Q$43,2,FALSE))</f>
        <v>Europe</v>
      </c>
      <c r="K1338" s="9" t="str">
        <f t="shared" si="0"/>
        <v>Portugal</v>
      </c>
      <c r="L1338" s="9" t="s">
        <v>160</v>
      </c>
      <c r="M1338" s="9" t="str">
        <f>IF(L1338="","",VLOOKUP(L1338,Metadata!$J$2:$K$22,2,FALSE))</f>
        <v>Centre</v>
      </c>
      <c r="N1338" s="9" t="s">
        <v>141</v>
      </c>
      <c r="O1338" s="9" t="s">
        <v>137</v>
      </c>
      <c r="P1338" s="9" t="s">
        <v>142</v>
      </c>
      <c r="Q1338" s="10" t="str">
        <f t="shared" si="1"/>
        <v>Full Office Job</v>
      </c>
      <c r="R1338" s="10">
        <v>5</v>
      </c>
      <c r="S1338" s="9" t="s">
        <v>313</v>
      </c>
      <c r="T1338" s="9" t="s">
        <v>137</v>
      </c>
      <c r="U1338" s="9" t="str">
        <f>IF(S1338&lt;&gt;"",S1338,IF(T1338&lt;&gt;"",VLOOKUP(T1338,Metadata!$S$2:$T$228,2,FALSE),""))</f>
        <v>Maintenance &amp; Support</v>
      </c>
      <c r="V1338" s="9" t="s">
        <v>162</v>
      </c>
      <c r="W1338" s="9" t="s">
        <v>137</v>
      </c>
      <c r="X1338" s="9" t="s">
        <v>145</v>
      </c>
      <c r="Y1338" s="9" t="s">
        <v>137</v>
      </c>
      <c r="Z1338" s="9" t="s">
        <v>224</v>
      </c>
      <c r="AA1338" s="9" t="s">
        <v>137</v>
      </c>
      <c r="AB1338" s="9" t="s">
        <v>137</v>
      </c>
      <c r="AC1338" s="9" t="s">
        <v>147</v>
      </c>
      <c r="AD1338" s="9" t="s">
        <v>148</v>
      </c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 t="s">
        <v>150</v>
      </c>
      <c r="BZ1338" s="9" t="s">
        <v>137</v>
      </c>
      <c r="CA1338" s="10"/>
      <c r="CB1338" s="10" t="str">
        <f t="shared" si="5"/>
        <v/>
      </c>
      <c r="CC1338" s="10"/>
      <c r="CD1338" s="9" t="str">
        <f t="shared" si="2"/>
        <v/>
      </c>
      <c r="CE1338" s="9" t="s">
        <v>151</v>
      </c>
      <c r="CF1338" s="9" t="s">
        <v>220</v>
      </c>
      <c r="CG1338" s="9">
        <f>IF(CF1338="","",VLOOKUP(CF1338,Metadata!$D$2:$H$20,2,FALSE))</f>
        <v>27500</v>
      </c>
      <c r="CH1338" s="9">
        <f>IF(CF1338="","",VLOOKUP(CF1338,Metadata!$D$2:$H$20,4,FALSE))</f>
        <v>25000</v>
      </c>
      <c r="CI1338" s="9">
        <f>IF(CF1338="","",VLOOKUP(CF1338,Metadata!$D$2:$H$20,5,FALSE))</f>
        <v>30000</v>
      </c>
      <c r="CJ1338" s="9">
        <f t="shared" si="3"/>
        <v>27500</v>
      </c>
      <c r="CK1338" s="9" t="s">
        <v>221</v>
      </c>
      <c r="CL1338" s="10">
        <v>6</v>
      </c>
      <c r="CM1338" s="10">
        <v>1</v>
      </c>
      <c r="CN1338" s="10">
        <v>7</v>
      </c>
      <c r="CO1338" s="10">
        <v>5</v>
      </c>
      <c r="CP1338" s="10">
        <v>6</v>
      </c>
      <c r="CQ1338" s="10">
        <v>6</v>
      </c>
      <c r="CR1338" s="10">
        <v>5</v>
      </c>
      <c r="CS1338" s="10">
        <v>5</v>
      </c>
      <c r="CT1338" s="10">
        <v>7</v>
      </c>
      <c r="CU1338" s="10">
        <v>5</v>
      </c>
      <c r="CV1338" s="10">
        <v>6</v>
      </c>
      <c r="CW1338" s="10">
        <v>5</v>
      </c>
      <c r="CX1338" s="10">
        <v>5</v>
      </c>
      <c r="CY1338" s="10">
        <v>6</v>
      </c>
      <c r="CZ1338" s="10">
        <v>7</v>
      </c>
      <c r="DA1338" s="10">
        <v>4</v>
      </c>
      <c r="DB1338" s="10">
        <v>6</v>
      </c>
      <c r="DC1338" s="10">
        <v>7</v>
      </c>
      <c r="DD1338" s="10">
        <v>5</v>
      </c>
      <c r="DE1338" s="10">
        <v>7</v>
      </c>
      <c r="DF1338" s="10">
        <v>6</v>
      </c>
      <c r="DG1338" s="10">
        <v>7</v>
      </c>
      <c r="DH1338" s="10">
        <v>5</v>
      </c>
      <c r="DI1338" s="10">
        <v>7</v>
      </c>
      <c r="DJ1338" s="10">
        <v>5</v>
      </c>
      <c r="DK1338" s="10">
        <v>7</v>
      </c>
      <c r="DL1338" s="10">
        <v>7</v>
      </c>
      <c r="DM1338" s="9" t="s">
        <v>154</v>
      </c>
      <c r="DN1338" s="10">
        <v>1977</v>
      </c>
      <c r="DO1338" s="9">
        <f t="shared" si="4"/>
        <v>44</v>
      </c>
      <c r="DP1338" s="9" t="s">
        <v>222</v>
      </c>
      <c r="DQ1338" s="9" t="s">
        <v>202</v>
      </c>
      <c r="DR1338" s="9" t="s">
        <v>137</v>
      </c>
      <c r="DS1338" s="9" t="s">
        <v>615</v>
      </c>
      <c r="DT1338" s="9" t="s">
        <v>608</v>
      </c>
      <c r="DU1338" s="9" t="s">
        <v>223</v>
      </c>
      <c r="DV1338" s="9" t="str">
        <f>VLOOKUP(DU1338,Metadata!$B$2:$C$7,2,FALSE)</f>
        <v>3 - 6 years</v>
      </c>
    </row>
    <row r="1339" spans="1:126">
      <c r="A1339" s="13">
        <v>1338</v>
      </c>
      <c r="B1339" s="9" t="s">
        <v>135</v>
      </c>
      <c r="C1339" s="9" t="str">
        <f>VLOOKUP(B1339,Metadata!$M$2:$N$6,2,FALSE)</f>
        <v>Permanent Employee</v>
      </c>
      <c r="D1339" s="9" t="s">
        <v>136</v>
      </c>
      <c r="E1339" s="9" t="s">
        <v>137</v>
      </c>
      <c r="F1339" s="9" t="s">
        <v>138</v>
      </c>
      <c r="G1339" s="9" t="s">
        <v>140</v>
      </c>
      <c r="H1339" s="9" t="str">
        <f>IF(G1339="","",VLOOKUP(G1339,Metadata!$J$2:$K$22,2,FALSE))</f>
        <v>Lisbon Metropolitan Area</v>
      </c>
      <c r="I1339" s="9" t="s">
        <v>138</v>
      </c>
      <c r="J1339" s="9" t="str">
        <f>IF(I1339="","",VLOOKUP(I1339,Metadata!$P$2:$Q$43,2,FALSE))</f>
        <v>Europe</v>
      </c>
      <c r="K1339" s="9" t="str">
        <f t="shared" si="0"/>
        <v>Portugal</v>
      </c>
      <c r="L1339" s="9" t="s">
        <v>140</v>
      </c>
      <c r="M1339" s="9" t="str">
        <f>IF(L1339="","",VLOOKUP(L1339,Metadata!$J$2:$K$22,2,FALSE))</f>
        <v>Lisbon Metropolitan Area</v>
      </c>
      <c r="N1339" s="9" t="s">
        <v>214</v>
      </c>
      <c r="O1339" s="9" t="s">
        <v>278</v>
      </c>
      <c r="P1339" s="9" t="s">
        <v>142</v>
      </c>
      <c r="Q1339" s="10" t="str">
        <f t="shared" si="1"/>
        <v>Full Office Job</v>
      </c>
      <c r="R1339" s="10">
        <v>5</v>
      </c>
      <c r="S1339" s="9" t="s">
        <v>290</v>
      </c>
      <c r="T1339" s="9" t="s">
        <v>137</v>
      </c>
      <c r="U1339" s="9" t="str">
        <f>IF(S1339&lt;&gt;"",S1339,IF(T1339&lt;&gt;"",VLOOKUP(T1339,Metadata!$S$2:$T$228,2,FALSE),""))</f>
        <v>Quality Assurance/Testing</v>
      </c>
      <c r="V1339" s="9" t="s">
        <v>309</v>
      </c>
      <c r="W1339" s="9" t="s">
        <v>137</v>
      </c>
      <c r="X1339" s="9" t="s">
        <v>137</v>
      </c>
      <c r="Y1339" s="9" t="s">
        <v>616</v>
      </c>
      <c r="Z1339" s="9" t="s">
        <v>218</v>
      </c>
      <c r="AA1339" s="9" t="s">
        <v>165</v>
      </c>
      <c r="AB1339" s="9" t="s">
        <v>253</v>
      </c>
      <c r="AC1339" s="9" t="s">
        <v>147</v>
      </c>
      <c r="AD1339" s="9" t="s">
        <v>148</v>
      </c>
      <c r="AE1339" s="9" t="s">
        <v>194</v>
      </c>
      <c r="AF1339" s="9" t="s">
        <v>243</v>
      </c>
      <c r="AG1339" s="9" t="s">
        <v>166</v>
      </c>
      <c r="AH1339" s="9" t="s">
        <v>176</v>
      </c>
      <c r="AI1339" s="9" t="s">
        <v>230</v>
      </c>
      <c r="AJ1339" s="9" t="s">
        <v>185</v>
      </c>
      <c r="AK1339" s="9" t="s">
        <v>302</v>
      </c>
      <c r="AL1339" s="9"/>
      <c r="AM1339" s="9" t="s">
        <v>314</v>
      </c>
      <c r="AN1339" s="9"/>
      <c r="AO1339" s="9" t="s">
        <v>443</v>
      </c>
      <c r="AP1339" s="9" t="s">
        <v>244</v>
      </c>
      <c r="AQ1339" s="9" t="s">
        <v>380</v>
      </c>
      <c r="AR1339" s="9"/>
      <c r="AS1339" s="9" t="s">
        <v>411</v>
      </c>
      <c r="AT1339" s="9"/>
      <c r="AU1339" s="9"/>
      <c r="AV1339" s="9"/>
      <c r="AW1339" s="9"/>
      <c r="AX1339" s="9"/>
      <c r="AY1339" s="9"/>
      <c r="AZ1339" s="9"/>
      <c r="BA1339" s="9" t="s">
        <v>178</v>
      </c>
      <c r="BB1339" s="9"/>
      <c r="BC1339" s="9"/>
      <c r="BD1339" s="9"/>
      <c r="BE1339" s="9"/>
      <c r="BF1339" s="9"/>
      <c r="BG1339" s="9"/>
      <c r="BH1339" s="9"/>
      <c r="BI1339" s="9" t="s">
        <v>617</v>
      </c>
      <c r="BJ1339" s="9" t="s">
        <v>167</v>
      </c>
      <c r="BK1339" s="9" t="s">
        <v>198</v>
      </c>
      <c r="BL1339" s="9" t="s">
        <v>199</v>
      </c>
      <c r="BM1339" s="9" t="s">
        <v>303</v>
      </c>
      <c r="BN1339" s="9" t="s">
        <v>186</v>
      </c>
      <c r="BO1339" s="9" t="s">
        <v>257</v>
      </c>
      <c r="BP1339" s="9"/>
      <c r="BQ1339" s="9"/>
      <c r="BR1339" s="9"/>
      <c r="BS1339" s="9"/>
      <c r="BT1339" s="9"/>
      <c r="BU1339" s="9"/>
      <c r="BV1339" s="9"/>
      <c r="BW1339" s="9" t="s">
        <v>286</v>
      </c>
      <c r="BX1339" s="9"/>
      <c r="BY1339" s="9"/>
      <c r="BZ1339" s="9"/>
      <c r="CA1339" s="10"/>
      <c r="CB1339" s="10" t="str">
        <f t="shared" si="5"/>
        <v/>
      </c>
      <c r="CC1339" s="10"/>
      <c r="CD1339" s="9" t="str">
        <f t="shared" si="2"/>
        <v/>
      </c>
      <c r="CE1339" s="9" t="s">
        <v>151</v>
      </c>
      <c r="CF1339" s="9" t="s">
        <v>225</v>
      </c>
      <c r="CG1339" s="9">
        <f>IF(CF1339="","",VLOOKUP(CF1339,Metadata!$D$2:$H$20,2,FALSE))</f>
        <v>22500</v>
      </c>
      <c r="CH1339" s="9">
        <f>IF(CF1339="","",VLOOKUP(CF1339,Metadata!$D$2:$H$20,4,FALSE))</f>
        <v>20000</v>
      </c>
      <c r="CI1339" s="9">
        <f>IF(CF1339="","",VLOOKUP(CF1339,Metadata!$D$2:$H$20,5,FALSE))</f>
        <v>25000</v>
      </c>
      <c r="CJ1339" s="9">
        <f t="shared" si="3"/>
        <v>22500</v>
      </c>
      <c r="CK1339" s="9" t="s">
        <v>180</v>
      </c>
      <c r="CL1339" s="10">
        <v>1</v>
      </c>
      <c r="CM1339" s="10">
        <v>4</v>
      </c>
      <c r="CN1339" s="10">
        <v>5</v>
      </c>
      <c r="CO1339" s="10">
        <v>7</v>
      </c>
      <c r="CP1339" s="10">
        <v>5</v>
      </c>
      <c r="CQ1339" s="10">
        <v>6</v>
      </c>
      <c r="CR1339" s="10">
        <v>3</v>
      </c>
      <c r="CS1339" s="10">
        <v>3</v>
      </c>
      <c r="CT1339" s="10">
        <v>3</v>
      </c>
      <c r="CU1339" s="10">
        <v>5</v>
      </c>
      <c r="CV1339" s="10">
        <v>6</v>
      </c>
      <c r="CW1339" s="10">
        <v>7</v>
      </c>
      <c r="CX1339" s="10">
        <v>7</v>
      </c>
      <c r="CY1339" s="10">
        <v>7</v>
      </c>
      <c r="CZ1339" s="10">
        <v>7</v>
      </c>
      <c r="DA1339" s="10">
        <v>7</v>
      </c>
      <c r="DB1339" s="10">
        <v>7</v>
      </c>
      <c r="DC1339" s="10">
        <v>7</v>
      </c>
      <c r="DD1339" s="10">
        <v>2</v>
      </c>
      <c r="DE1339" s="10">
        <v>6</v>
      </c>
      <c r="DF1339" s="10">
        <v>5</v>
      </c>
      <c r="DG1339" s="10">
        <v>5</v>
      </c>
      <c r="DH1339" s="10">
        <v>7</v>
      </c>
      <c r="DI1339" s="10">
        <v>7</v>
      </c>
      <c r="DJ1339" s="10">
        <v>6</v>
      </c>
      <c r="DK1339" s="10">
        <v>5</v>
      </c>
      <c r="DL1339" s="10">
        <v>7</v>
      </c>
      <c r="DM1339" s="9" t="s">
        <v>154</v>
      </c>
      <c r="DN1339" s="10">
        <v>1972</v>
      </c>
      <c r="DO1339" s="9">
        <f t="shared" si="4"/>
        <v>49</v>
      </c>
      <c r="DP1339" s="9" t="s">
        <v>155</v>
      </c>
      <c r="DQ1339" s="9" t="s">
        <v>210</v>
      </c>
      <c r="DR1339" s="9" t="s">
        <v>157</v>
      </c>
      <c r="DS1339" s="9" t="s">
        <v>137</v>
      </c>
      <c r="DT1339" s="9" t="s">
        <v>608</v>
      </c>
      <c r="DU1339" s="9" t="s">
        <v>158</v>
      </c>
      <c r="DV1339" s="9" t="str">
        <f>VLOOKUP(DU1339,Metadata!$B$2:$C$7,2,FALSE)</f>
        <v>6+ years</v>
      </c>
    </row>
    <row r="1340" spans="1:126">
      <c r="A1340" s="13">
        <v>1339</v>
      </c>
      <c r="B1340" s="9" t="s">
        <v>135</v>
      </c>
      <c r="C1340" s="9" t="str">
        <f>VLOOKUP(B1340,Metadata!$M$2:$N$6,2,FALSE)</f>
        <v>Permanent Employee</v>
      </c>
      <c r="D1340" s="9" t="s">
        <v>159</v>
      </c>
      <c r="E1340" s="9" t="s">
        <v>137</v>
      </c>
      <c r="F1340" s="9" t="s">
        <v>138</v>
      </c>
      <c r="G1340" s="9" t="s">
        <v>140</v>
      </c>
      <c r="H1340" s="9" t="str">
        <f>IF(G1340="","",VLOOKUP(G1340,Metadata!$J$2:$K$22,2,FALSE))</f>
        <v>Lisbon Metropolitan Area</v>
      </c>
      <c r="I1340" s="9" t="s">
        <v>138</v>
      </c>
      <c r="J1340" s="9" t="str">
        <f>IF(I1340="","",VLOOKUP(I1340,Metadata!$P$2:$Q$43,2,FALSE))</f>
        <v>Europe</v>
      </c>
      <c r="K1340" s="9" t="str">
        <f t="shared" si="0"/>
        <v>Portugal</v>
      </c>
      <c r="L1340" s="9" t="s">
        <v>140</v>
      </c>
      <c r="M1340" s="9" t="str">
        <f>IF(L1340="","",VLOOKUP(L1340,Metadata!$J$2:$K$22,2,FALSE))</f>
        <v>Lisbon Metropolitan Area</v>
      </c>
      <c r="N1340" s="9" t="s">
        <v>214</v>
      </c>
      <c r="O1340" s="9" t="s">
        <v>215</v>
      </c>
      <c r="P1340" s="9" t="s">
        <v>191</v>
      </c>
      <c r="Q1340" s="10" t="str">
        <f t="shared" si="1"/>
        <v>Remote Job (full or flexible)</v>
      </c>
      <c r="R1340" s="10">
        <v>4</v>
      </c>
      <c r="S1340" s="9" t="s">
        <v>319</v>
      </c>
      <c r="T1340" s="9" t="s">
        <v>137</v>
      </c>
      <c r="U1340" s="9" t="str">
        <f>IF(S1340&lt;&gt;"",S1340,IF(T1340&lt;&gt;"",VLOOKUP(T1340,Metadata!$S$2:$T$228,2,FALSE),""))</f>
        <v>CTO</v>
      </c>
      <c r="V1340" s="9" t="s">
        <v>261</v>
      </c>
      <c r="W1340" s="9" t="s">
        <v>137</v>
      </c>
      <c r="X1340" s="9" t="s">
        <v>145</v>
      </c>
      <c r="Y1340" s="9" t="s">
        <v>137</v>
      </c>
      <c r="Z1340" s="9" t="s">
        <v>262</v>
      </c>
      <c r="AA1340" s="9" t="s">
        <v>137</v>
      </c>
      <c r="AB1340" s="9" t="s">
        <v>137</v>
      </c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 t="s">
        <v>150</v>
      </c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 t="s">
        <v>150</v>
      </c>
      <c r="BZ1340" s="9" t="s">
        <v>137</v>
      </c>
      <c r="CA1340" s="10"/>
      <c r="CB1340" s="10" t="str">
        <f t="shared" si="5"/>
        <v/>
      </c>
      <c r="CC1340" s="10"/>
      <c r="CD1340" s="9" t="str">
        <f t="shared" si="2"/>
        <v/>
      </c>
      <c r="CE1340" s="9" t="s">
        <v>168</v>
      </c>
      <c r="CF1340" s="9" t="s">
        <v>419</v>
      </c>
      <c r="CG1340" s="9">
        <f>IF(CF1340="","",VLOOKUP(CF1340,Metadata!$D$2:$H$20,2,FALSE))</f>
        <v>62500</v>
      </c>
      <c r="CH1340" s="9">
        <f>IF(CF1340="","",VLOOKUP(CF1340,Metadata!$D$2:$H$20,4,FALSE))</f>
        <v>60000</v>
      </c>
      <c r="CI1340" s="9">
        <f>IF(CF1340="","",VLOOKUP(CF1340,Metadata!$D$2:$H$20,5,FALSE))</f>
        <v>65000</v>
      </c>
      <c r="CJ1340" s="9">
        <f t="shared" si="3"/>
        <v>62500</v>
      </c>
      <c r="CK1340" s="9" t="s">
        <v>221</v>
      </c>
      <c r="CL1340" s="10">
        <v>3</v>
      </c>
      <c r="CM1340" s="10">
        <v>1</v>
      </c>
      <c r="CN1340" s="10">
        <v>7</v>
      </c>
      <c r="CO1340" s="10">
        <v>7</v>
      </c>
      <c r="CP1340" s="10">
        <v>7</v>
      </c>
      <c r="CQ1340" s="10">
        <v>7</v>
      </c>
      <c r="CR1340" s="10">
        <v>4</v>
      </c>
      <c r="CS1340" s="10">
        <v>6</v>
      </c>
      <c r="CT1340" s="10">
        <v>7</v>
      </c>
      <c r="CU1340" s="10">
        <v>4</v>
      </c>
      <c r="CV1340" s="10">
        <v>2</v>
      </c>
      <c r="CW1340" s="10">
        <v>2</v>
      </c>
      <c r="CX1340" s="10">
        <v>5</v>
      </c>
      <c r="CY1340" s="10">
        <v>5</v>
      </c>
      <c r="CZ1340" s="10">
        <v>6</v>
      </c>
      <c r="DA1340" s="10">
        <v>4</v>
      </c>
      <c r="DB1340" s="10">
        <v>5</v>
      </c>
      <c r="DC1340" s="10">
        <v>7</v>
      </c>
      <c r="DD1340" s="10">
        <v>3</v>
      </c>
      <c r="DE1340" s="10">
        <v>7</v>
      </c>
      <c r="DF1340" s="10">
        <v>7</v>
      </c>
      <c r="DG1340" s="10">
        <v>6</v>
      </c>
      <c r="DH1340" s="10">
        <v>6</v>
      </c>
      <c r="DI1340" s="10">
        <v>5</v>
      </c>
      <c r="DJ1340" s="10">
        <v>3</v>
      </c>
      <c r="DK1340" s="10">
        <v>5</v>
      </c>
      <c r="DL1340" s="10">
        <v>7</v>
      </c>
      <c r="DM1340" s="9" t="s">
        <v>154</v>
      </c>
      <c r="DN1340" s="10">
        <v>1977</v>
      </c>
      <c r="DO1340" s="9">
        <f t="shared" si="4"/>
        <v>44</v>
      </c>
      <c r="DP1340" s="9" t="s">
        <v>155</v>
      </c>
      <c r="DQ1340" s="9" t="s">
        <v>156</v>
      </c>
      <c r="DR1340" s="9" t="s">
        <v>157</v>
      </c>
      <c r="DS1340" s="9" t="s">
        <v>137</v>
      </c>
      <c r="DT1340" s="9" t="s">
        <v>608</v>
      </c>
      <c r="DU1340" s="9" t="s">
        <v>158</v>
      </c>
      <c r="DV1340" s="9" t="str">
        <f>VLOOKUP(DU1340,Metadata!$B$2:$C$7,2,FALSE)</f>
        <v>6+ years</v>
      </c>
    </row>
    <row r="1341" spans="1:126">
      <c r="A1341" s="13">
        <v>1340</v>
      </c>
      <c r="B1341" s="9" t="s">
        <v>135</v>
      </c>
      <c r="C1341" s="9" t="str">
        <f>VLOOKUP(B1341,Metadata!$M$2:$N$6,2,FALSE)</f>
        <v>Permanent Employee</v>
      </c>
      <c r="D1341" s="9" t="s">
        <v>159</v>
      </c>
      <c r="E1341" s="9" t="s">
        <v>137</v>
      </c>
      <c r="F1341" s="9" t="s">
        <v>138</v>
      </c>
      <c r="G1341" s="9" t="s">
        <v>283</v>
      </c>
      <c r="H1341" s="9" t="str">
        <f>IF(G1341="","",VLOOKUP(G1341,Metadata!$J$2:$K$22,2,FALSE))</f>
        <v>Lisbon Metropolitan Area</v>
      </c>
      <c r="I1341" s="9" t="s">
        <v>138</v>
      </c>
      <c r="J1341" s="9" t="str">
        <f>IF(I1341="","",VLOOKUP(I1341,Metadata!$P$2:$Q$43,2,FALSE))</f>
        <v>Europe</v>
      </c>
      <c r="K1341" s="9" t="str">
        <f t="shared" si="0"/>
        <v>Portugal</v>
      </c>
      <c r="L1341" s="9" t="s">
        <v>140</v>
      </c>
      <c r="M1341" s="9" t="str">
        <f>IF(L1341="","",VLOOKUP(L1341,Metadata!$J$2:$K$22,2,FALSE))</f>
        <v>Lisbon Metropolitan Area</v>
      </c>
      <c r="N1341" s="9" t="s">
        <v>141</v>
      </c>
      <c r="O1341" s="9" t="s">
        <v>137</v>
      </c>
      <c r="P1341" s="9" t="s">
        <v>142</v>
      </c>
      <c r="Q1341" s="10" t="str">
        <f t="shared" si="1"/>
        <v>Full Office Job</v>
      </c>
      <c r="R1341" s="10">
        <v>6</v>
      </c>
      <c r="S1341" s="9" t="s">
        <v>260</v>
      </c>
      <c r="T1341" s="9" t="s">
        <v>137</v>
      </c>
      <c r="U1341" s="9" t="str">
        <f>IF(S1341&lt;&gt;"",S1341,IF(T1341&lt;&gt;"",VLOOKUP(T1341,Metadata!$S$2:$T$228,2,FALSE),""))</f>
        <v>DevOps Engineer</v>
      </c>
      <c r="V1341" s="9" t="s">
        <v>323</v>
      </c>
      <c r="W1341" s="9" t="s">
        <v>137</v>
      </c>
      <c r="X1341" s="9" t="s">
        <v>145</v>
      </c>
      <c r="Y1341" s="9" t="s">
        <v>137</v>
      </c>
      <c r="Z1341" s="9" t="s">
        <v>224</v>
      </c>
      <c r="AA1341" s="9" t="s">
        <v>165</v>
      </c>
      <c r="AB1341" s="9" t="s">
        <v>137</v>
      </c>
      <c r="AC1341" s="9"/>
      <c r="AD1341" s="9"/>
      <c r="AE1341" s="9"/>
      <c r="AF1341" s="9" t="s">
        <v>243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 t="s">
        <v>270</v>
      </c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 t="s">
        <v>150</v>
      </c>
      <c r="BZ1341" s="9" t="s">
        <v>137</v>
      </c>
      <c r="CA1341" s="10"/>
      <c r="CB1341" s="10" t="str">
        <f t="shared" si="5"/>
        <v/>
      </c>
      <c r="CC1341" s="10"/>
      <c r="CD1341" s="9" t="str">
        <f t="shared" si="2"/>
        <v/>
      </c>
      <c r="CE1341" s="9" t="s">
        <v>232</v>
      </c>
      <c r="CF1341" s="9" t="s">
        <v>245</v>
      </c>
      <c r="CG1341" s="9">
        <f>IF(CF1341="","",VLOOKUP(CF1341,Metadata!$D$2:$H$20,2,FALSE))</f>
        <v>42500</v>
      </c>
      <c r="CH1341" s="9">
        <f>IF(CF1341="","",VLOOKUP(CF1341,Metadata!$D$2:$H$20,4,FALSE))</f>
        <v>40000</v>
      </c>
      <c r="CI1341" s="9">
        <f>IF(CF1341="","",VLOOKUP(CF1341,Metadata!$D$2:$H$20,5,FALSE))</f>
        <v>45000</v>
      </c>
      <c r="CJ1341" s="9">
        <f t="shared" si="3"/>
        <v>42500</v>
      </c>
      <c r="CK1341" s="9" t="s">
        <v>221</v>
      </c>
      <c r="CL1341" s="10">
        <v>6</v>
      </c>
      <c r="CM1341" s="10">
        <v>1</v>
      </c>
      <c r="CN1341" s="10">
        <v>6</v>
      </c>
      <c r="CO1341" s="10">
        <v>6</v>
      </c>
      <c r="CP1341" s="10">
        <v>5</v>
      </c>
      <c r="CQ1341" s="10">
        <v>6</v>
      </c>
      <c r="CR1341" s="10">
        <v>6</v>
      </c>
      <c r="CS1341" s="10">
        <v>4</v>
      </c>
      <c r="CT1341" s="10">
        <v>5</v>
      </c>
      <c r="CU1341" s="10">
        <v>4</v>
      </c>
      <c r="CV1341" s="10">
        <v>5</v>
      </c>
      <c r="CW1341" s="10">
        <v>4</v>
      </c>
      <c r="CX1341" s="10">
        <v>6</v>
      </c>
      <c r="CY1341" s="10">
        <v>5</v>
      </c>
      <c r="CZ1341" s="10">
        <v>6</v>
      </c>
      <c r="DA1341" s="10">
        <v>5</v>
      </c>
      <c r="DB1341" s="10">
        <v>6</v>
      </c>
      <c r="DC1341" s="10">
        <v>7</v>
      </c>
      <c r="DD1341" s="10">
        <v>4</v>
      </c>
      <c r="DE1341" s="10">
        <v>5</v>
      </c>
      <c r="DF1341" s="10">
        <v>4</v>
      </c>
      <c r="DG1341" s="10">
        <v>4</v>
      </c>
      <c r="DH1341" s="10">
        <v>5</v>
      </c>
      <c r="DI1341" s="10">
        <v>5</v>
      </c>
      <c r="DJ1341" s="10">
        <v>4</v>
      </c>
      <c r="DK1341" s="10">
        <v>4</v>
      </c>
      <c r="DL1341" s="10">
        <v>4</v>
      </c>
      <c r="DM1341" s="9" t="s">
        <v>154</v>
      </c>
      <c r="DN1341" s="10">
        <v>1981</v>
      </c>
      <c r="DO1341" s="9">
        <f t="shared" si="4"/>
        <v>40</v>
      </c>
      <c r="DP1341" s="9" t="s">
        <v>155</v>
      </c>
      <c r="DQ1341" s="9" t="s">
        <v>210</v>
      </c>
      <c r="DR1341" s="9" t="s">
        <v>157</v>
      </c>
      <c r="DS1341" s="9" t="s">
        <v>137</v>
      </c>
      <c r="DT1341" s="9" t="s">
        <v>608</v>
      </c>
      <c r="DU1341" s="9" t="s">
        <v>158</v>
      </c>
      <c r="DV1341" s="9" t="str">
        <f>VLOOKUP(DU1341,Metadata!$B$2:$C$7,2,FALSE)</f>
        <v>6+ years</v>
      </c>
    </row>
    <row r="1342" spans="1:126">
      <c r="A1342" s="13">
        <v>1341</v>
      </c>
      <c r="B1342" s="9" t="s">
        <v>135</v>
      </c>
      <c r="C1342" s="9" t="str">
        <f>VLOOKUP(B1342,Metadata!$M$2:$N$6,2,FALSE)</f>
        <v>Permanent Employee</v>
      </c>
      <c r="D1342" s="9" t="s">
        <v>159</v>
      </c>
      <c r="E1342" s="9" t="s">
        <v>137</v>
      </c>
      <c r="F1342" s="9" t="s">
        <v>138</v>
      </c>
      <c r="G1342" s="9" t="s">
        <v>140</v>
      </c>
      <c r="H1342" s="9" t="str">
        <f>IF(G1342="","",VLOOKUP(G1342,Metadata!$J$2:$K$22,2,FALSE))</f>
        <v>Lisbon Metropolitan Area</v>
      </c>
      <c r="I1342" s="9" t="s">
        <v>138</v>
      </c>
      <c r="J1342" s="9" t="str">
        <f>IF(I1342="","",VLOOKUP(I1342,Metadata!$P$2:$Q$43,2,FALSE))</f>
        <v>Europe</v>
      </c>
      <c r="K1342" s="9" t="str">
        <f t="shared" si="0"/>
        <v>Portugal</v>
      </c>
      <c r="L1342" s="9" t="s">
        <v>140</v>
      </c>
      <c r="M1342" s="9" t="str">
        <f>IF(L1342="","",VLOOKUP(L1342,Metadata!$J$2:$K$22,2,FALSE))</f>
        <v>Lisbon Metropolitan Area</v>
      </c>
      <c r="N1342" s="9" t="s">
        <v>205</v>
      </c>
      <c r="O1342" s="9" t="s">
        <v>137</v>
      </c>
      <c r="P1342" s="9" t="s">
        <v>137</v>
      </c>
      <c r="Q1342" s="10" t="str">
        <f t="shared" si="1"/>
        <v>Full Office Job</v>
      </c>
      <c r="R1342" s="10">
        <v>4</v>
      </c>
      <c r="S1342" s="9" t="s">
        <v>229</v>
      </c>
      <c r="T1342" s="9" t="s">
        <v>137</v>
      </c>
      <c r="U1342" s="9" t="str">
        <f>IF(S1342&lt;&gt;"",S1342,IF(T1342&lt;&gt;"",VLOOKUP(T1342,Metadata!$S$2:$T$228,2,FALSE),""))</f>
        <v>Project Manager</v>
      </c>
      <c r="V1342" s="9" t="s">
        <v>251</v>
      </c>
      <c r="W1342" s="9" t="s">
        <v>137</v>
      </c>
      <c r="X1342" s="9" t="s">
        <v>145</v>
      </c>
      <c r="Y1342" s="9" t="s">
        <v>137</v>
      </c>
      <c r="Z1342" s="9" t="s">
        <v>146</v>
      </c>
      <c r="AA1342" s="9" t="s">
        <v>137</v>
      </c>
      <c r="AB1342" s="9" t="s">
        <v>137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 t="s">
        <v>411</v>
      </c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 t="s">
        <v>150</v>
      </c>
      <c r="BZ1342" s="9" t="s">
        <v>137</v>
      </c>
      <c r="CA1342" s="10"/>
      <c r="CB1342" s="10" t="str">
        <f t="shared" si="5"/>
        <v/>
      </c>
      <c r="CC1342" s="10"/>
      <c r="CD1342" s="9" t="str">
        <f t="shared" si="2"/>
        <v/>
      </c>
      <c r="CE1342" s="9" t="s">
        <v>151</v>
      </c>
      <c r="CF1342" s="9" t="s">
        <v>254</v>
      </c>
      <c r="CG1342" s="9">
        <f>IF(CF1342="","",VLOOKUP(CF1342,Metadata!$D$2:$H$20,2,FALSE))</f>
        <v>37500</v>
      </c>
      <c r="CH1342" s="9">
        <f>IF(CF1342="","",VLOOKUP(CF1342,Metadata!$D$2:$H$20,4,FALSE))</f>
        <v>35000</v>
      </c>
      <c r="CI1342" s="9">
        <f>IF(CF1342="","",VLOOKUP(CF1342,Metadata!$D$2:$H$20,5,FALSE))</f>
        <v>40000</v>
      </c>
      <c r="CJ1342" s="9">
        <f t="shared" si="3"/>
        <v>37500</v>
      </c>
      <c r="CK1342" s="9" t="s">
        <v>153</v>
      </c>
      <c r="CL1342" s="10">
        <v>6</v>
      </c>
      <c r="CM1342" s="10">
        <v>4</v>
      </c>
      <c r="CN1342" s="10">
        <v>7</v>
      </c>
      <c r="CO1342" s="10">
        <v>7</v>
      </c>
      <c r="CP1342" s="10">
        <v>7</v>
      </c>
      <c r="CQ1342" s="10">
        <v>7</v>
      </c>
      <c r="CR1342" s="10">
        <v>5</v>
      </c>
      <c r="CS1342" s="10">
        <v>4</v>
      </c>
      <c r="CT1342" s="10">
        <v>7</v>
      </c>
      <c r="CU1342" s="10">
        <v>5</v>
      </c>
      <c r="CV1342" s="10">
        <v>7</v>
      </c>
      <c r="CW1342" s="10">
        <v>7</v>
      </c>
      <c r="CX1342" s="10">
        <v>7</v>
      </c>
      <c r="CY1342" s="10">
        <v>5</v>
      </c>
      <c r="CZ1342" s="10">
        <v>7</v>
      </c>
      <c r="DA1342" s="10">
        <v>7</v>
      </c>
      <c r="DB1342" s="10">
        <v>7</v>
      </c>
      <c r="DC1342" s="10">
        <v>7</v>
      </c>
      <c r="DD1342" s="10">
        <v>7</v>
      </c>
      <c r="DE1342" s="10">
        <v>7</v>
      </c>
      <c r="DF1342" s="10">
        <v>7</v>
      </c>
      <c r="DG1342" s="10">
        <v>7</v>
      </c>
      <c r="DH1342" s="10">
        <v>7</v>
      </c>
      <c r="DI1342" s="10">
        <v>5</v>
      </c>
      <c r="DJ1342" s="10">
        <v>5</v>
      </c>
      <c r="DK1342" s="10">
        <v>6</v>
      </c>
      <c r="DL1342" s="10">
        <v>4</v>
      </c>
      <c r="DM1342" s="9" t="s">
        <v>154</v>
      </c>
      <c r="DN1342" s="10">
        <v>1973</v>
      </c>
      <c r="DO1342" s="9">
        <f t="shared" si="4"/>
        <v>48</v>
      </c>
      <c r="DP1342" s="9" t="s">
        <v>222</v>
      </c>
      <c r="DQ1342" s="9" t="s">
        <v>202</v>
      </c>
      <c r="DR1342" s="9" t="s">
        <v>170</v>
      </c>
      <c r="DS1342" s="9" t="s">
        <v>137</v>
      </c>
      <c r="DT1342" s="9" t="s">
        <v>608</v>
      </c>
      <c r="DU1342" s="9" t="s">
        <v>158</v>
      </c>
      <c r="DV1342" s="9" t="str">
        <f>VLOOKUP(DU1342,Metadata!$B$2:$C$7,2,FALSE)</f>
        <v>6+ years</v>
      </c>
    </row>
    <row r="1343" spans="1:126">
      <c r="A1343" s="13">
        <v>1342</v>
      </c>
      <c r="B1343" s="9" t="s">
        <v>135</v>
      </c>
      <c r="C1343" s="9" t="str">
        <f>VLOOKUP(B1343,Metadata!$M$2:$N$6,2,FALSE)</f>
        <v>Permanent Employee</v>
      </c>
      <c r="D1343" s="9" t="s">
        <v>136</v>
      </c>
      <c r="E1343" s="9" t="s">
        <v>137</v>
      </c>
      <c r="F1343" s="9" t="s">
        <v>138</v>
      </c>
      <c r="G1343" s="9" t="s">
        <v>160</v>
      </c>
      <c r="H1343" s="9" t="str">
        <f>IF(G1343="","",VLOOKUP(G1343,Metadata!$J$2:$K$22,2,FALSE))</f>
        <v>Centre</v>
      </c>
      <c r="I1343" s="9" t="s">
        <v>138</v>
      </c>
      <c r="J1343" s="9" t="str">
        <f>IF(I1343="","",VLOOKUP(I1343,Metadata!$P$2:$Q$43,2,FALSE))</f>
        <v>Europe</v>
      </c>
      <c r="K1343" s="9" t="str">
        <f t="shared" si="0"/>
        <v>Portugal</v>
      </c>
      <c r="L1343" s="9" t="s">
        <v>190</v>
      </c>
      <c r="M1343" s="9" t="str">
        <f>IF(L1343="","",VLOOKUP(L1343,Metadata!$J$2:$K$22,2,FALSE))</f>
        <v>North</v>
      </c>
      <c r="N1343" s="9" t="s">
        <v>141</v>
      </c>
      <c r="O1343" s="9" t="s">
        <v>137</v>
      </c>
      <c r="P1343" s="9" t="s">
        <v>142</v>
      </c>
      <c r="Q1343" s="10" t="str">
        <f t="shared" si="1"/>
        <v>Full Office Job</v>
      </c>
      <c r="R1343" s="10">
        <v>6</v>
      </c>
      <c r="S1343" s="9" t="s">
        <v>266</v>
      </c>
      <c r="T1343" s="9" t="s">
        <v>137</v>
      </c>
      <c r="U1343" s="9" t="str">
        <f>IF(S1343&lt;&gt;"",S1343,IF(T1343&lt;&gt;"",VLOOKUP(T1343,Metadata!$S$2:$T$228,2,FALSE),""))</f>
        <v>Data Scientist/Data Engineer</v>
      </c>
      <c r="V1343" s="9" t="s">
        <v>495</v>
      </c>
      <c r="W1343" s="9" t="s">
        <v>137</v>
      </c>
      <c r="X1343" s="9" t="s">
        <v>163</v>
      </c>
      <c r="Y1343" s="9" t="s">
        <v>137</v>
      </c>
      <c r="Z1343" s="9" t="s">
        <v>262</v>
      </c>
      <c r="AA1343" s="9" t="s">
        <v>137</v>
      </c>
      <c r="AB1343" s="9" t="s">
        <v>137</v>
      </c>
      <c r="AC1343" s="9"/>
      <c r="AD1343" s="9"/>
      <c r="AE1343" s="9"/>
      <c r="AF1343" s="9" t="s">
        <v>243</v>
      </c>
      <c r="AG1343" s="9"/>
      <c r="AH1343" s="9"/>
      <c r="AI1343" s="9"/>
      <c r="AJ1343" s="9"/>
      <c r="AK1343" s="9"/>
      <c r="AL1343" s="9"/>
      <c r="AM1343" s="9"/>
      <c r="AN1343" s="9"/>
      <c r="AO1343" s="9"/>
      <c r="AP1343" s="9" t="s">
        <v>244</v>
      </c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 t="s">
        <v>150</v>
      </c>
      <c r="BZ1343" s="9" t="s">
        <v>137</v>
      </c>
      <c r="CA1343" s="10"/>
      <c r="CB1343" s="10" t="str">
        <f t="shared" si="5"/>
        <v/>
      </c>
      <c r="CC1343" s="10"/>
      <c r="CD1343" s="9" t="str">
        <f t="shared" si="2"/>
        <v/>
      </c>
      <c r="CE1343" s="9" t="s">
        <v>232</v>
      </c>
      <c r="CF1343" s="9" t="s">
        <v>152</v>
      </c>
      <c r="CG1343" s="9">
        <f>IF(CF1343="","",VLOOKUP(CF1343,Metadata!$D$2:$H$20,2,FALSE))</f>
        <v>32500</v>
      </c>
      <c r="CH1343" s="9">
        <f>IF(CF1343="","",VLOOKUP(CF1343,Metadata!$D$2:$H$20,4,FALSE))</f>
        <v>30000</v>
      </c>
      <c r="CI1343" s="9">
        <f>IF(CF1343="","",VLOOKUP(CF1343,Metadata!$D$2:$H$20,5,FALSE))</f>
        <v>35000</v>
      </c>
      <c r="CJ1343" s="9">
        <f t="shared" si="3"/>
        <v>32500</v>
      </c>
      <c r="CK1343" s="9" t="s">
        <v>277</v>
      </c>
      <c r="CL1343" s="10">
        <v>3</v>
      </c>
      <c r="CM1343" s="10">
        <v>3</v>
      </c>
      <c r="CN1343" s="10">
        <v>7</v>
      </c>
      <c r="CO1343" s="10">
        <v>6</v>
      </c>
      <c r="CP1343" s="10">
        <v>6</v>
      </c>
      <c r="CQ1343" s="10">
        <v>6</v>
      </c>
      <c r="CR1343" s="10">
        <v>6</v>
      </c>
      <c r="CS1343" s="10">
        <v>6</v>
      </c>
      <c r="CT1343" s="10">
        <v>4</v>
      </c>
      <c r="CU1343" s="10">
        <v>4</v>
      </c>
      <c r="CV1343" s="10">
        <v>3</v>
      </c>
      <c r="CW1343" s="10">
        <v>3</v>
      </c>
      <c r="CX1343" s="10">
        <v>5</v>
      </c>
      <c r="CY1343" s="10">
        <v>4</v>
      </c>
      <c r="CZ1343" s="10">
        <v>5</v>
      </c>
      <c r="DA1343" s="10">
        <v>3</v>
      </c>
      <c r="DB1343" s="10">
        <v>3</v>
      </c>
      <c r="DC1343" s="10">
        <v>4</v>
      </c>
      <c r="DD1343" s="10">
        <v>1</v>
      </c>
      <c r="DE1343" s="10">
        <v>5</v>
      </c>
      <c r="DF1343" s="10">
        <v>5</v>
      </c>
      <c r="DG1343" s="10">
        <v>5</v>
      </c>
      <c r="DH1343" s="10">
        <v>4</v>
      </c>
      <c r="DI1343" s="10">
        <v>6</v>
      </c>
      <c r="DJ1343" s="10">
        <v>4</v>
      </c>
      <c r="DK1343" s="10">
        <v>3</v>
      </c>
      <c r="DL1343" s="10">
        <v>5</v>
      </c>
      <c r="DM1343" s="9" t="s">
        <v>154</v>
      </c>
      <c r="DN1343" s="10">
        <v>1985</v>
      </c>
      <c r="DO1343" s="9">
        <f t="shared" si="4"/>
        <v>36</v>
      </c>
      <c r="DP1343" s="9" t="s">
        <v>222</v>
      </c>
      <c r="DQ1343" s="9" t="s">
        <v>156</v>
      </c>
      <c r="DR1343" s="9" t="s">
        <v>157</v>
      </c>
      <c r="DS1343" s="9" t="s">
        <v>137</v>
      </c>
      <c r="DT1343" s="9" t="s">
        <v>608</v>
      </c>
      <c r="DU1343" s="9" t="s">
        <v>223</v>
      </c>
      <c r="DV1343" s="9" t="str">
        <f>VLOOKUP(DU1343,Metadata!$B$2:$C$7,2,FALSE)</f>
        <v>3 - 6 years</v>
      </c>
    </row>
    <row r="1344" spans="1:126">
      <c r="A1344" s="13">
        <v>1343</v>
      </c>
      <c r="B1344" s="9" t="s">
        <v>135</v>
      </c>
      <c r="C1344" s="9" t="str">
        <f>VLOOKUP(B1344,Metadata!$M$2:$N$6,2,FALSE)</f>
        <v>Permanent Employee</v>
      </c>
      <c r="D1344" s="9" t="s">
        <v>159</v>
      </c>
      <c r="E1344" s="9" t="s">
        <v>137</v>
      </c>
      <c r="F1344" s="9" t="s">
        <v>138</v>
      </c>
      <c r="G1344" s="9" t="s">
        <v>140</v>
      </c>
      <c r="H1344" s="9" t="str">
        <f>IF(G1344="","",VLOOKUP(G1344,Metadata!$J$2:$K$22,2,FALSE))</f>
        <v>Lisbon Metropolitan Area</v>
      </c>
      <c r="I1344" s="9" t="s">
        <v>138</v>
      </c>
      <c r="J1344" s="9" t="str">
        <f>IF(I1344="","",VLOOKUP(I1344,Metadata!$P$2:$Q$43,2,FALSE))</f>
        <v>Europe</v>
      </c>
      <c r="K1344" s="9" t="str">
        <f t="shared" si="0"/>
        <v>Portugal</v>
      </c>
      <c r="L1344" s="9" t="s">
        <v>140</v>
      </c>
      <c r="M1344" s="9" t="str">
        <f>IF(L1344="","",VLOOKUP(L1344,Metadata!$J$2:$K$22,2,FALSE))</f>
        <v>Lisbon Metropolitan Area</v>
      </c>
      <c r="N1344" s="9" t="s">
        <v>141</v>
      </c>
      <c r="O1344" s="9" t="s">
        <v>137</v>
      </c>
      <c r="P1344" s="9" t="s">
        <v>142</v>
      </c>
      <c r="Q1344" s="10" t="str">
        <f t="shared" si="1"/>
        <v>Full Office Job</v>
      </c>
      <c r="R1344" s="10">
        <v>5</v>
      </c>
      <c r="S1344" s="9" t="s">
        <v>266</v>
      </c>
      <c r="T1344" s="9" t="s">
        <v>137</v>
      </c>
      <c r="U1344" s="9" t="str">
        <f>IF(S1344&lt;&gt;"",S1344,IF(T1344&lt;&gt;"",VLOOKUP(T1344,Metadata!$S$2:$T$228,2,FALSE),""))</f>
        <v>Data Scientist/Data Engineer</v>
      </c>
      <c r="V1344" s="9" t="s">
        <v>304</v>
      </c>
      <c r="W1344" s="9" t="s">
        <v>137</v>
      </c>
      <c r="X1344" s="9" t="s">
        <v>145</v>
      </c>
      <c r="Y1344" s="9" t="s">
        <v>137</v>
      </c>
      <c r="Z1344" s="9" t="s">
        <v>218</v>
      </c>
      <c r="AA1344" s="9" t="s">
        <v>165</v>
      </c>
      <c r="AB1344" s="9" t="s">
        <v>253</v>
      </c>
      <c r="AC1344" s="9"/>
      <c r="AD1344" s="9"/>
      <c r="AE1344" s="9"/>
      <c r="AF1344" s="9" t="s">
        <v>243</v>
      </c>
      <c r="AG1344" s="9"/>
      <c r="AH1344" s="9"/>
      <c r="AI1344" s="9"/>
      <c r="AJ1344" s="9" t="s">
        <v>185</v>
      </c>
      <c r="AK1344" s="9"/>
      <c r="AL1344" s="9"/>
      <c r="AM1344" s="9"/>
      <c r="AN1344" s="9"/>
      <c r="AO1344" s="9"/>
      <c r="AP1344" s="9" t="s">
        <v>244</v>
      </c>
      <c r="AQ1344" s="9"/>
      <c r="AR1344" s="9"/>
      <c r="AS1344" s="9"/>
      <c r="AT1344" s="9"/>
      <c r="AU1344" s="9" t="s">
        <v>267</v>
      </c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 t="s">
        <v>258</v>
      </c>
      <c r="BV1344" s="9"/>
      <c r="BW1344" s="9"/>
      <c r="BX1344" s="9"/>
      <c r="BY1344" s="9"/>
      <c r="BZ1344" s="9"/>
      <c r="CA1344" s="10"/>
      <c r="CB1344" s="10" t="str">
        <f t="shared" si="5"/>
        <v/>
      </c>
      <c r="CC1344" s="10"/>
      <c r="CD1344" s="9" t="str">
        <f t="shared" si="2"/>
        <v/>
      </c>
      <c r="CE1344" s="9" t="s">
        <v>232</v>
      </c>
      <c r="CF1344" s="9" t="s">
        <v>236</v>
      </c>
      <c r="CG1344" s="9">
        <f>IF(CF1344="","",VLOOKUP(CF1344,Metadata!$D$2:$H$20,2,FALSE))</f>
        <v>47500</v>
      </c>
      <c r="CH1344" s="9">
        <f>IF(CF1344="","",VLOOKUP(CF1344,Metadata!$D$2:$H$20,4,FALSE))</f>
        <v>45000</v>
      </c>
      <c r="CI1344" s="9">
        <f>IF(CF1344="","",VLOOKUP(CF1344,Metadata!$D$2:$H$20,5,FALSE))</f>
        <v>50000</v>
      </c>
      <c r="CJ1344" s="9">
        <f t="shared" si="3"/>
        <v>47500</v>
      </c>
      <c r="CK1344" s="9" t="s">
        <v>201</v>
      </c>
      <c r="CL1344" s="10">
        <v>5</v>
      </c>
      <c r="CM1344" s="10">
        <v>5</v>
      </c>
      <c r="CN1344" s="10">
        <v>7</v>
      </c>
      <c r="CO1344" s="10">
        <v>7</v>
      </c>
      <c r="CP1344" s="10">
        <v>5</v>
      </c>
      <c r="CQ1344" s="10">
        <v>7</v>
      </c>
      <c r="CR1344" s="10">
        <v>7</v>
      </c>
      <c r="CS1344" s="10">
        <v>7</v>
      </c>
      <c r="CT1344" s="10">
        <v>7</v>
      </c>
      <c r="CU1344" s="10">
        <v>4</v>
      </c>
      <c r="CV1344" s="10">
        <v>6</v>
      </c>
      <c r="CW1344" s="10">
        <v>3</v>
      </c>
      <c r="CX1344" s="10">
        <v>7</v>
      </c>
      <c r="CY1344" s="10">
        <v>4</v>
      </c>
      <c r="CZ1344" s="10">
        <v>4</v>
      </c>
      <c r="DA1344" s="10">
        <v>4</v>
      </c>
      <c r="DB1344" s="10">
        <v>5</v>
      </c>
      <c r="DC1344" s="10">
        <v>7</v>
      </c>
      <c r="DD1344" s="10">
        <v>5</v>
      </c>
      <c r="DE1344" s="10">
        <v>7</v>
      </c>
      <c r="DF1344" s="10">
        <v>5</v>
      </c>
      <c r="DG1344" s="10">
        <v>7</v>
      </c>
      <c r="DH1344" s="10">
        <v>4</v>
      </c>
      <c r="DI1344" s="10">
        <v>7</v>
      </c>
      <c r="DJ1344" s="10">
        <v>1</v>
      </c>
      <c r="DK1344" s="10">
        <v>4</v>
      </c>
      <c r="DL1344" s="10">
        <v>7</v>
      </c>
      <c r="DM1344" s="9" t="s">
        <v>154</v>
      </c>
      <c r="DN1344" s="10">
        <v>1980</v>
      </c>
      <c r="DO1344" s="9">
        <f t="shared" si="4"/>
        <v>41</v>
      </c>
      <c r="DP1344" s="9" t="s">
        <v>155</v>
      </c>
      <c r="DQ1344" s="9" t="s">
        <v>210</v>
      </c>
      <c r="DR1344" s="9" t="s">
        <v>170</v>
      </c>
      <c r="DS1344" s="9" t="s">
        <v>137</v>
      </c>
      <c r="DT1344" s="9" t="s">
        <v>608</v>
      </c>
      <c r="DU1344" s="9" t="s">
        <v>223</v>
      </c>
      <c r="DV1344" s="9" t="str">
        <f>VLOOKUP(DU1344,Metadata!$B$2:$C$7,2,FALSE)</f>
        <v>3 - 6 years</v>
      </c>
    </row>
    <row r="1345" spans="1:126">
      <c r="A1345" s="13">
        <v>1344</v>
      </c>
      <c r="B1345" s="9" t="s">
        <v>171</v>
      </c>
      <c r="C1345" s="9" t="str">
        <f>VLOOKUP(B1345,Metadata!$M$2:$N$6,2,FALSE)</f>
        <v>Contractor</v>
      </c>
      <c r="D1345" s="9" t="s">
        <v>137</v>
      </c>
      <c r="E1345" s="9" t="s">
        <v>136</v>
      </c>
      <c r="F1345" s="9" t="s">
        <v>138</v>
      </c>
      <c r="G1345" s="9" t="s">
        <v>291</v>
      </c>
      <c r="H1345" s="9" t="str">
        <f>IF(G1345="","",VLOOKUP(G1345,Metadata!$J$2:$K$22,2,FALSE))</f>
        <v>Centre</v>
      </c>
      <c r="I1345" s="9" t="s">
        <v>292</v>
      </c>
      <c r="J1345" s="9" t="str">
        <f>IF(I1345="","",VLOOKUP(I1345,Metadata!$P$2:$Q$43,2,FALSE))</f>
        <v>North America</v>
      </c>
      <c r="K1345" s="9" t="str">
        <f t="shared" si="0"/>
        <v>International</v>
      </c>
      <c r="L1345" s="9" t="s">
        <v>137</v>
      </c>
      <c r="M1345" s="9" t="str">
        <f>IF(L1345="","",VLOOKUP(L1345,Metadata!$J$2:$K$22,2,FALSE))</f>
        <v/>
      </c>
      <c r="N1345" s="9" t="s">
        <v>141</v>
      </c>
      <c r="O1345" s="9" t="s">
        <v>137</v>
      </c>
      <c r="P1345" s="9" t="s">
        <v>191</v>
      </c>
      <c r="Q1345" s="10" t="str">
        <f t="shared" si="1"/>
        <v>Remote Job (full or flexible)</v>
      </c>
      <c r="R1345" s="10">
        <v>7</v>
      </c>
      <c r="S1345" s="9" t="s">
        <v>192</v>
      </c>
      <c r="T1345" s="9" t="s">
        <v>137</v>
      </c>
      <c r="U1345" s="9" t="str">
        <f>IF(S1345&lt;&gt;"",S1345,IF(T1345&lt;&gt;"",VLOOKUP(T1345,Metadata!$S$2:$T$228,2,FALSE),""))</f>
        <v>Back-End Developer</v>
      </c>
      <c r="V1345" s="9" t="s">
        <v>162</v>
      </c>
      <c r="W1345" s="9" t="s">
        <v>137</v>
      </c>
      <c r="X1345" s="9" t="s">
        <v>175</v>
      </c>
      <c r="Y1345" s="9" t="s">
        <v>137</v>
      </c>
      <c r="Z1345" s="9" t="s">
        <v>193</v>
      </c>
      <c r="AA1345" s="9" t="s">
        <v>137</v>
      </c>
      <c r="AB1345" s="9" t="s">
        <v>253</v>
      </c>
      <c r="AC1345" s="9"/>
      <c r="AD1345" s="9"/>
      <c r="AE1345" s="9"/>
      <c r="AF1345" s="9"/>
      <c r="AG1345" s="9"/>
      <c r="AH1345" s="9" t="s">
        <v>176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 t="s">
        <v>150</v>
      </c>
      <c r="BZ1345" s="9" t="s">
        <v>137</v>
      </c>
      <c r="CA1345" s="10">
        <v>12</v>
      </c>
      <c r="CB1345" s="10" t="str">
        <f t="shared" si="5"/>
        <v>7 to 12 months</v>
      </c>
      <c r="CC1345" s="10">
        <v>60</v>
      </c>
      <c r="CD1345" s="9">
        <f t="shared" si="2"/>
        <v>96000</v>
      </c>
      <c r="CE1345" s="9" t="s">
        <v>137</v>
      </c>
      <c r="CF1345" s="9" t="s">
        <v>137</v>
      </c>
      <c r="CG1345" s="9" t="str">
        <f>IF(CF1345="","",VLOOKUP(CF1345,Metadata!$D$2:$H$20,2,FALSE))</f>
        <v/>
      </c>
      <c r="CH1345" s="9" t="str">
        <f>IF(CF1345="","",VLOOKUP(CF1345,Metadata!$D$2:$H$20,4,FALSE))</f>
        <v/>
      </c>
      <c r="CI1345" s="9" t="str">
        <f>IF(CF1345="","",VLOOKUP(CF1345,Metadata!$D$2:$H$20,5,FALSE))</f>
        <v/>
      </c>
      <c r="CJ1345" s="9">
        <f t="shared" si="3"/>
        <v>96000</v>
      </c>
      <c r="CK1345" s="9" t="s">
        <v>201</v>
      </c>
      <c r="CL1345" s="10">
        <v>6</v>
      </c>
      <c r="CM1345" s="10">
        <v>1</v>
      </c>
      <c r="CN1345" s="10">
        <v>7</v>
      </c>
      <c r="CO1345" s="10">
        <v>5</v>
      </c>
      <c r="CP1345" s="10">
        <v>5</v>
      </c>
      <c r="CQ1345" s="10">
        <v>5</v>
      </c>
      <c r="CR1345" s="10">
        <v>7</v>
      </c>
      <c r="CS1345" s="10">
        <v>7</v>
      </c>
      <c r="CT1345" s="10">
        <v>6</v>
      </c>
      <c r="CU1345" s="10">
        <v>7</v>
      </c>
      <c r="CV1345" s="10">
        <v>6</v>
      </c>
      <c r="CW1345" s="10">
        <v>5</v>
      </c>
      <c r="CX1345" s="10">
        <v>6</v>
      </c>
      <c r="CY1345" s="10">
        <v>5</v>
      </c>
      <c r="CZ1345" s="10">
        <v>5</v>
      </c>
      <c r="DA1345" s="10">
        <v>1</v>
      </c>
      <c r="DB1345" s="10">
        <v>1</v>
      </c>
      <c r="DC1345" s="10">
        <v>6</v>
      </c>
      <c r="DD1345" s="10">
        <v>1</v>
      </c>
      <c r="DE1345" s="10">
        <v>7</v>
      </c>
      <c r="DF1345" s="10">
        <v>6</v>
      </c>
      <c r="DG1345" s="10">
        <v>5</v>
      </c>
      <c r="DH1345" s="10">
        <v>5</v>
      </c>
      <c r="DI1345" s="10">
        <v>5</v>
      </c>
      <c r="DJ1345" s="10">
        <v>5</v>
      </c>
      <c r="DK1345" s="10">
        <v>5</v>
      </c>
      <c r="DL1345" s="10">
        <v>1</v>
      </c>
      <c r="DM1345" s="9" t="s">
        <v>154</v>
      </c>
      <c r="DN1345" s="10">
        <v>1965</v>
      </c>
      <c r="DO1345" s="9">
        <f t="shared" si="4"/>
        <v>56</v>
      </c>
      <c r="DP1345" s="9" t="s">
        <v>155</v>
      </c>
      <c r="DQ1345" s="9" t="s">
        <v>202</v>
      </c>
      <c r="DR1345" s="9" t="s">
        <v>157</v>
      </c>
      <c r="DS1345" s="9" t="s">
        <v>137</v>
      </c>
      <c r="DT1345" s="9" t="s">
        <v>608</v>
      </c>
      <c r="DU1345" s="9" t="s">
        <v>158</v>
      </c>
      <c r="DV1345" s="9" t="str">
        <f>VLOOKUP(DU1345,Metadata!$B$2:$C$7,2,FALSE)</f>
        <v>6+ years</v>
      </c>
    </row>
    <row r="1346" spans="1:126">
      <c r="A1346" s="13">
        <v>1345</v>
      </c>
      <c r="B1346" s="9" t="s">
        <v>135</v>
      </c>
      <c r="C1346" s="9" t="str">
        <f>VLOOKUP(B1346,Metadata!$M$2:$N$6,2,FALSE)</f>
        <v>Permanent Employee</v>
      </c>
      <c r="D1346" s="9" t="s">
        <v>159</v>
      </c>
      <c r="E1346" s="9" t="s">
        <v>137</v>
      </c>
      <c r="F1346" s="9" t="s">
        <v>138</v>
      </c>
      <c r="G1346" s="9" t="s">
        <v>190</v>
      </c>
      <c r="H1346" s="9" t="str">
        <f>IF(G1346="","",VLOOKUP(G1346,Metadata!$J$2:$K$22,2,FALSE))</f>
        <v>North</v>
      </c>
      <c r="I1346" s="9" t="s">
        <v>138</v>
      </c>
      <c r="J1346" s="9" t="str">
        <f>IF(I1346="","",VLOOKUP(I1346,Metadata!$P$2:$Q$43,2,FALSE))</f>
        <v>Europe</v>
      </c>
      <c r="K1346" s="9" t="str">
        <f t="shared" si="0"/>
        <v>Portugal</v>
      </c>
      <c r="L1346" s="9" t="s">
        <v>190</v>
      </c>
      <c r="M1346" s="9" t="str">
        <f>IF(L1346="","",VLOOKUP(L1346,Metadata!$J$2:$K$22,2,FALSE))</f>
        <v>North</v>
      </c>
      <c r="N1346" s="9" t="s">
        <v>214</v>
      </c>
      <c r="O1346" s="9" t="s">
        <v>239</v>
      </c>
      <c r="P1346" s="9" t="s">
        <v>142</v>
      </c>
      <c r="Q1346" s="10" t="str">
        <f t="shared" si="1"/>
        <v>Full Office Job</v>
      </c>
      <c r="R1346" s="10">
        <v>5</v>
      </c>
      <c r="S1346" s="9" t="s">
        <v>266</v>
      </c>
      <c r="T1346" s="9" t="s">
        <v>137</v>
      </c>
      <c r="U1346" s="9" t="str">
        <f>IF(S1346&lt;&gt;"",S1346,IF(T1346&lt;&gt;"",VLOOKUP(T1346,Metadata!$S$2:$T$228,2,FALSE),""))</f>
        <v>Data Scientist/Data Engineer</v>
      </c>
      <c r="V1346" s="9" t="s">
        <v>162</v>
      </c>
      <c r="W1346" s="9" t="s">
        <v>137</v>
      </c>
      <c r="X1346" s="9" t="s">
        <v>145</v>
      </c>
      <c r="Y1346" s="9" t="s">
        <v>137</v>
      </c>
      <c r="Z1346" s="9" t="s">
        <v>184</v>
      </c>
      <c r="AA1346" s="9" t="s">
        <v>137</v>
      </c>
      <c r="AB1346" s="9" t="s">
        <v>137</v>
      </c>
      <c r="AC1346" s="9" t="s">
        <v>147</v>
      </c>
      <c r="AD1346" s="9"/>
      <c r="AE1346" s="9" t="s">
        <v>194</v>
      </c>
      <c r="AF1346" s="9" t="s">
        <v>243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9" t="s">
        <v>244</v>
      </c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198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10"/>
      <c r="CB1346" s="10" t="str">
        <f t="shared" si="5"/>
        <v/>
      </c>
      <c r="CC1346" s="10"/>
      <c r="CD1346" s="9" t="str">
        <f t="shared" si="2"/>
        <v/>
      </c>
      <c r="CE1346" s="9" t="s">
        <v>151</v>
      </c>
      <c r="CF1346" s="9" t="s">
        <v>188</v>
      </c>
      <c r="CG1346" s="9">
        <f>IF(CF1346="","",VLOOKUP(CF1346,Metadata!$D$2:$H$20,2,FALSE))</f>
        <v>17500</v>
      </c>
      <c r="CH1346" s="9">
        <f>IF(CF1346="","",VLOOKUP(CF1346,Metadata!$D$2:$H$20,4,FALSE))</f>
        <v>15000</v>
      </c>
      <c r="CI1346" s="9">
        <f>IF(CF1346="","",VLOOKUP(CF1346,Metadata!$D$2:$H$20,5,FALSE))</f>
        <v>20000</v>
      </c>
      <c r="CJ1346" s="9">
        <f t="shared" si="3"/>
        <v>17500</v>
      </c>
      <c r="CK1346" s="9" t="s">
        <v>153</v>
      </c>
      <c r="CL1346" s="10">
        <v>4</v>
      </c>
      <c r="CM1346" s="10">
        <v>3</v>
      </c>
      <c r="CN1346" s="10">
        <v>5</v>
      </c>
      <c r="CO1346" s="10">
        <v>5</v>
      </c>
      <c r="CP1346" s="10">
        <v>6</v>
      </c>
      <c r="CQ1346" s="10">
        <v>6</v>
      </c>
      <c r="CR1346" s="10">
        <v>6</v>
      </c>
      <c r="CS1346" s="10">
        <v>5</v>
      </c>
      <c r="CT1346" s="10">
        <v>5</v>
      </c>
      <c r="CU1346" s="10">
        <v>5</v>
      </c>
      <c r="CV1346" s="10">
        <v>5</v>
      </c>
      <c r="CW1346" s="10">
        <v>4</v>
      </c>
      <c r="CX1346" s="10">
        <v>6</v>
      </c>
      <c r="CY1346" s="10">
        <v>6</v>
      </c>
      <c r="CZ1346" s="10">
        <v>6</v>
      </c>
      <c r="DA1346" s="10">
        <v>4</v>
      </c>
      <c r="DB1346" s="10">
        <v>3</v>
      </c>
      <c r="DC1346" s="10">
        <v>3</v>
      </c>
      <c r="DD1346" s="10">
        <v>3</v>
      </c>
      <c r="DE1346" s="10">
        <v>6</v>
      </c>
      <c r="DF1346" s="10">
        <v>5</v>
      </c>
      <c r="DG1346" s="10">
        <v>5</v>
      </c>
      <c r="DH1346" s="10">
        <v>4</v>
      </c>
      <c r="DI1346" s="10">
        <v>6</v>
      </c>
      <c r="DJ1346" s="10">
        <v>4</v>
      </c>
      <c r="DK1346" s="10">
        <v>4</v>
      </c>
      <c r="DL1346" s="10">
        <v>5</v>
      </c>
      <c r="DM1346" s="9" t="s">
        <v>154</v>
      </c>
      <c r="DN1346" s="10">
        <v>1982</v>
      </c>
      <c r="DO1346" s="9">
        <f t="shared" si="4"/>
        <v>39</v>
      </c>
      <c r="DP1346" s="9" t="s">
        <v>155</v>
      </c>
      <c r="DQ1346" s="9" t="s">
        <v>202</v>
      </c>
      <c r="DR1346" s="9" t="s">
        <v>157</v>
      </c>
      <c r="DS1346" s="9" t="s">
        <v>137</v>
      </c>
      <c r="DT1346" s="9" t="s">
        <v>608</v>
      </c>
      <c r="DU1346" s="9" t="s">
        <v>158</v>
      </c>
      <c r="DV1346" s="9" t="str">
        <f>VLOOKUP(DU1346,Metadata!$B$2:$C$7,2,FALSE)</f>
        <v>6+ years</v>
      </c>
    </row>
    <row r="1347" spans="1:126">
      <c r="A1347" s="13">
        <v>1346</v>
      </c>
      <c r="B1347" s="9" t="s">
        <v>135</v>
      </c>
      <c r="C1347" s="9" t="str">
        <f>VLOOKUP(B1347,Metadata!$M$2:$N$6,2,FALSE)</f>
        <v>Permanent Employee</v>
      </c>
      <c r="D1347" s="9" t="s">
        <v>159</v>
      </c>
      <c r="E1347" s="9" t="s">
        <v>137</v>
      </c>
      <c r="F1347" s="9" t="s">
        <v>138</v>
      </c>
      <c r="G1347" s="9" t="s">
        <v>140</v>
      </c>
      <c r="H1347" s="9" t="str">
        <f>IF(G1347="","",VLOOKUP(G1347,Metadata!$J$2:$K$22,2,FALSE))</f>
        <v>Lisbon Metropolitan Area</v>
      </c>
      <c r="I1347" s="9" t="s">
        <v>138</v>
      </c>
      <c r="J1347" s="9" t="str">
        <f>IF(I1347="","",VLOOKUP(I1347,Metadata!$P$2:$Q$43,2,FALSE))</f>
        <v>Europe</v>
      </c>
      <c r="K1347" s="9" t="str">
        <f t="shared" si="0"/>
        <v>Portugal</v>
      </c>
      <c r="L1347" s="9" t="s">
        <v>140</v>
      </c>
      <c r="M1347" s="9" t="str">
        <f>IF(L1347="","",VLOOKUP(L1347,Metadata!$J$2:$K$22,2,FALSE))</f>
        <v>Lisbon Metropolitan Area</v>
      </c>
      <c r="N1347" s="9" t="s">
        <v>141</v>
      </c>
      <c r="O1347" s="9" t="s">
        <v>137</v>
      </c>
      <c r="P1347" s="9" t="s">
        <v>142</v>
      </c>
      <c r="Q1347" s="10" t="str">
        <f t="shared" si="1"/>
        <v>Full Office Job</v>
      </c>
      <c r="R1347" s="10">
        <v>6</v>
      </c>
      <c r="S1347" s="9" t="s">
        <v>266</v>
      </c>
      <c r="T1347" s="9" t="s">
        <v>137</v>
      </c>
      <c r="U1347" s="9" t="str">
        <f>IF(S1347&lt;&gt;"",S1347,IF(T1347&lt;&gt;"",VLOOKUP(T1347,Metadata!$S$2:$T$228,2,FALSE),""))</f>
        <v>Data Scientist/Data Engineer</v>
      </c>
      <c r="V1347" s="9" t="s">
        <v>261</v>
      </c>
      <c r="W1347" s="9" t="s">
        <v>137</v>
      </c>
      <c r="X1347" s="9" t="s">
        <v>145</v>
      </c>
      <c r="Y1347" s="9" t="s">
        <v>137</v>
      </c>
      <c r="Z1347" s="9" t="s">
        <v>146</v>
      </c>
      <c r="AA1347" s="9" t="s">
        <v>137</v>
      </c>
      <c r="AB1347" s="9" t="s">
        <v>137</v>
      </c>
      <c r="AC1347" s="9"/>
      <c r="AD1347" s="9"/>
      <c r="AE1347" s="9"/>
      <c r="AF1347" s="9" t="s">
        <v>243</v>
      </c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 t="s">
        <v>618</v>
      </c>
      <c r="CA1347" s="10"/>
      <c r="CB1347" s="10" t="str">
        <f t="shared" si="5"/>
        <v/>
      </c>
      <c r="CC1347" s="10"/>
      <c r="CD1347" s="9" t="str">
        <f t="shared" si="2"/>
        <v/>
      </c>
      <c r="CE1347" s="9" t="s">
        <v>232</v>
      </c>
      <c r="CF1347" s="9" t="s">
        <v>293</v>
      </c>
      <c r="CG1347" s="9">
        <f>IF(CF1347="","",VLOOKUP(CF1347,Metadata!$D$2:$H$20,2,FALSE))</f>
        <v>52500</v>
      </c>
      <c r="CH1347" s="9">
        <f>IF(CF1347="","",VLOOKUP(CF1347,Metadata!$D$2:$H$20,4,FALSE))</f>
        <v>50000</v>
      </c>
      <c r="CI1347" s="9">
        <f>IF(CF1347="","",VLOOKUP(CF1347,Metadata!$D$2:$H$20,5,FALSE))</f>
        <v>55000</v>
      </c>
      <c r="CJ1347" s="9">
        <f t="shared" si="3"/>
        <v>52500</v>
      </c>
      <c r="CK1347" s="9" t="s">
        <v>153</v>
      </c>
      <c r="CL1347" s="10">
        <v>6</v>
      </c>
      <c r="CM1347" s="10">
        <v>1</v>
      </c>
      <c r="CN1347" s="10">
        <v>7</v>
      </c>
      <c r="CO1347" s="10">
        <v>7</v>
      </c>
      <c r="CP1347" s="10">
        <v>7</v>
      </c>
      <c r="CQ1347" s="10">
        <v>7</v>
      </c>
      <c r="CR1347" s="10">
        <v>5</v>
      </c>
      <c r="CS1347" s="10">
        <v>7</v>
      </c>
      <c r="CT1347" s="10">
        <v>7</v>
      </c>
      <c r="CU1347" s="10">
        <v>5</v>
      </c>
      <c r="CV1347" s="10">
        <v>6</v>
      </c>
      <c r="CW1347" s="10">
        <v>6</v>
      </c>
      <c r="CX1347" s="10">
        <v>6</v>
      </c>
      <c r="CY1347" s="10">
        <v>6</v>
      </c>
      <c r="CZ1347" s="10">
        <v>7</v>
      </c>
      <c r="DA1347" s="10">
        <v>6</v>
      </c>
      <c r="DB1347" s="10">
        <v>3</v>
      </c>
      <c r="DC1347" s="10">
        <v>6</v>
      </c>
      <c r="DD1347" s="10">
        <v>4</v>
      </c>
      <c r="DE1347" s="10">
        <v>6</v>
      </c>
      <c r="DF1347" s="10">
        <v>7</v>
      </c>
      <c r="DG1347" s="10">
        <v>7</v>
      </c>
      <c r="DH1347" s="10">
        <v>2</v>
      </c>
      <c r="DI1347" s="10">
        <v>6</v>
      </c>
      <c r="DJ1347" s="10">
        <v>6</v>
      </c>
      <c r="DK1347" s="10">
        <v>7</v>
      </c>
      <c r="DL1347" s="10">
        <v>7</v>
      </c>
      <c r="DM1347" s="9" t="s">
        <v>154</v>
      </c>
      <c r="DN1347" s="10">
        <v>1992</v>
      </c>
      <c r="DO1347" s="9">
        <f t="shared" si="4"/>
        <v>29</v>
      </c>
      <c r="DP1347" s="9" t="s">
        <v>155</v>
      </c>
      <c r="DQ1347" s="9" t="s">
        <v>156</v>
      </c>
      <c r="DR1347" s="9" t="s">
        <v>157</v>
      </c>
      <c r="DS1347" s="9" t="s">
        <v>137</v>
      </c>
      <c r="DT1347" s="9" t="s">
        <v>608</v>
      </c>
      <c r="DU1347" s="9" t="s">
        <v>223</v>
      </c>
      <c r="DV1347" s="9" t="str">
        <f>VLOOKUP(DU1347,Metadata!$B$2:$C$7,2,FALSE)</f>
        <v>3 - 6 years</v>
      </c>
    </row>
    <row r="1348" spans="1:126">
      <c r="A1348" s="13">
        <v>1347</v>
      </c>
      <c r="B1348" s="9" t="s">
        <v>135</v>
      </c>
      <c r="C1348" s="9" t="str">
        <f>VLOOKUP(B1348,Metadata!$M$2:$N$6,2,FALSE)</f>
        <v>Permanent Employee</v>
      </c>
      <c r="D1348" s="9" t="s">
        <v>159</v>
      </c>
      <c r="E1348" s="9" t="s">
        <v>137</v>
      </c>
      <c r="F1348" s="9" t="s">
        <v>138</v>
      </c>
      <c r="G1348" s="9" t="s">
        <v>275</v>
      </c>
      <c r="H1348" s="9" t="str">
        <f>IF(G1348="","",VLOOKUP(G1348,Metadata!$J$2:$K$22,2,FALSE))</f>
        <v>Centre</v>
      </c>
      <c r="I1348" s="9" t="s">
        <v>295</v>
      </c>
      <c r="J1348" s="9" t="str">
        <f>IF(I1348="","",VLOOKUP(I1348,Metadata!$P$2:$Q$43,2,FALSE))</f>
        <v>Europe</v>
      </c>
      <c r="K1348" s="9" t="str">
        <f t="shared" si="0"/>
        <v>International</v>
      </c>
      <c r="L1348" s="9" t="s">
        <v>137</v>
      </c>
      <c r="M1348" s="9" t="str">
        <f>IF(L1348="","",VLOOKUP(L1348,Metadata!$J$2:$K$22,2,FALSE))</f>
        <v/>
      </c>
      <c r="N1348" s="9" t="s">
        <v>214</v>
      </c>
      <c r="O1348" s="9" t="s">
        <v>239</v>
      </c>
      <c r="P1348" s="9" t="s">
        <v>142</v>
      </c>
      <c r="Q1348" s="10" t="str">
        <f t="shared" si="1"/>
        <v>Full Office Job</v>
      </c>
      <c r="R1348" s="10">
        <v>4</v>
      </c>
      <c r="S1348" s="9" t="s">
        <v>161</v>
      </c>
      <c r="T1348" s="9" t="s">
        <v>137</v>
      </c>
      <c r="U1348" s="9" t="str">
        <f>IF(S1348&lt;&gt;"",S1348,IF(T1348&lt;&gt;"",VLOOKUP(T1348,Metadata!$S$2:$T$228,2,FALSE),""))</f>
        <v>Full-Stack Developer</v>
      </c>
      <c r="V1348" s="9" t="s">
        <v>174</v>
      </c>
      <c r="W1348" s="9" t="s">
        <v>137</v>
      </c>
      <c r="X1348" s="9" t="s">
        <v>163</v>
      </c>
      <c r="Y1348" s="9" t="s">
        <v>137</v>
      </c>
      <c r="Z1348" s="9" t="s">
        <v>164</v>
      </c>
      <c r="AA1348" s="9" t="s">
        <v>165</v>
      </c>
      <c r="AB1348" s="9" t="s">
        <v>137</v>
      </c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 t="s">
        <v>247</v>
      </c>
      <c r="BS1348" s="9" t="s">
        <v>200</v>
      </c>
      <c r="BT1348" s="9"/>
      <c r="BU1348" s="9"/>
      <c r="BV1348" s="9"/>
      <c r="BW1348" s="9"/>
      <c r="BX1348" s="9"/>
      <c r="BY1348" s="9"/>
      <c r="BZ1348" s="9"/>
      <c r="CA1348" s="10"/>
      <c r="CB1348" s="10" t="str">
        <f t="shared" si="5"/>
        <v/>
      </c>
      <c r="CC1348" s="10"/>
      <c r="CD1348" s="9" t="str">
        <f t="shared" si="2"/>
        <v/>
      </c>
      <c r="CE1348" s="9" t="s">
        <v>232</v>
      </c>
      <c r="CF1348" s="9" t="s">
        <v>225</v>
      </c>
      <c r="CG1348" s="9">
        <f>IF(CF1348="","",VLOOKUP(CF1348,Metadata!$D$2:$H$20,2,FALSE))</f>
        <v>22500</v>
      </c>
      <c r="CH1348" s="9">
        <f>IF(CF1348="","",VLOOKUP(CF1348,Metadata!$D$2:$H$20,4,FALSE))</f>
        <v>20000</v>
      </c>
      <c r="CI1348" s="9">
        <f>IF(CF1348="","",VLOOKUP(CF1348,Metadata!$D$2:$H$20,5,FALSE))</f>
        <v>25000</v>
      </c>
      <c r="CJ1348" s="9">
        <f t="shared" si="3"/>
        <v>22500</v>
      </c>
      <c r="CK1348" s="9" t="s">
        <v>221</v>
      </c>
      <c r="CL1348" s="10">
        <v>7</v>
      </c>
      <c r="CM1348" s="10">
        <v>1</v>
      </c>
      <c r="CN1348" s="10">
        <v>6</v>
      </c>
      <c r="CO1348" s="10">
        <v>5</v>
      </c>
      <c r="CP1348" s="10">
        <v>6</v>
      </c>
      <c r="CQ1348" s="10">
        <v>7</v>
      </c>
      <c r="CR1348" s="10">
        <v>4</v>
      </c>
      <c r="CS1348" s="10">
        <v>5</v>
      </c>
      <c r="CT1348" s="10">
        <v>7</v>
      </c>
      <c r="CU1348" s="10">
        <v>6</v>
      </c>
      <c r="CV1348" s="10">
        <v>4</v>
      </c>
      <c r="CW1348" s="10">
        <v>3</v>
      </c>
      <c r="CX1348" s="10">
        <v>6</v>
      </c>
      <c r="CY1348" s="10">
        <v>7</v>
      </c>
      <c r="CZ1348" s="10">
        <v>4</v>
      </c>
      <c r="DA1348" s="10">
        <v>5</v>
      </c>
      <c r="DB1348" s="10">
        <v>6</v>
      </c>
      <c r="DC1348" s="10">
        <v>6</v>
      </c>
      <c r="DD1348" s="10">
        <v>5</v>
      </c>
      <c r="DE1348" s="10">
        <v>7</v>
      </c>
      <c r="DF1348" s="10">
        <v>5</v>
      </c>
      <c r="DG1348" s="10">
        <v>5</v>
      </c>
      <c r="DH1348" s="10">
        <v>5</v>
      </c>
      <c r="DI1348" s="10">
        <v>5</v>
      </c>
      <c r="DJ1348" s="10">
        <v>3</v>
      </c>
      <c r="DK1348" s="10">
        <v>5</v>
      </c>
      <c r="DL1348" s="10">
        <v>5</v>
      </c>
      <c r="DM1348" s="9" t="s">
        <v>154</v>
      </c>
      <c r="DN1348" s="10">
        <v>1994</v>
      </c>
      <c r="DO1348" s="9">
        <f t="shared" si="4"/>
        <v>27</v>
      </c>
      <c r="DP1348" s="9" t="s">
        <v>155</v>
      </c>
      <c r="DQ1348" s="9" t="s">
        <v>210</v>
      </c>
      <c r="DR1348" s="9" t="s">
        <v>157</v>
      </c>
      <c r="DS1348" s="9" t="s">
        <v>137</v>
      </c>
      <c r="DT1348" s="9" t="s">
        <v>608</v>
      </c>
      <c r="DU1348" s="9" t="s">
        <v>203</v>
      </c>
      <c r="DV1348" s="9" t="str">
        <f>VLOOKUP(DU1348,Metadata!$B$2:$C$7,2,FALSE)</f>
        <v>6+ years</v>
      </c>
    </row>
    <row r="1349" spans="1:126">
      <c r="A1349" s="13">
        <v>1348</v>
      </c>
      <c r="B1349" s="9" t="s">
        <v>135</v>
      </c>
      <c r="C1349" s="9" t="str">
        <f>VLOOKUP(B1349,Metadata!$M$2:$N$6,2,FALSE)</f>
        <v>Permanent Employee</v>
      </c>
      <c r="D1349" s="9" t="s">
        <v>159</v>
      </c>
      <c r="E1349" s="9" t="s">
        <v>137</v>
      </c>
      <c r="F1349" s="9" t="s">
        <v>138</v>
      </c>
      <c r="G1349" s="9" t="s">
        <v>190</v>
      </c>
      <c r="H1349" s="9" t="str">
        <f>IF(G1349="","",VLOOKUP(G1349,Metadata!$J$2:$K$22,2,FALSE))</f>
        <v>North</v>
      </c>
      <c r="I1349" s="9" t="s">
        <v>138</v>
      </c>
      <c r="J1349" s="9" t="str">
        <f>IF(I1349="","",VLOOKUP(I1349,Metadata!$P$2:$Q$43,2,FALSE))</f>
        <v>Europe</v>
      </c>
      <c r="K1349" s="9" t="str">
        <f t="shared" si="0"/>
        <v>Portugal</v>
      </c>
      <c r="L1349" s="9" t="s">
        <v>190</v>
      </c>
      <c r="M1349" s="9" t="str">
        <f>IF(L1349="","",VLOOKUP(L1349,Metadata!$J$2:$K$22,2,FALSE))</f>
        <v>North</v>
      </c>
      <c r="N1349" s="9" t="s">
        <v>205</v>
      </c>
      <c r="O1349" s="9" t="s">
        <v>137</v>
      </c>
      <c r="P1349" s="9" t="s">
        <v>137</v>
      </c>
      <c r="Q1349" s="10" t="str">
        <f t="shared" si="1"/>
        <v>Full Office Job</v>
      </c>
      <c r="R1349" s="10">
        <v>4</v>
      </c>
      <c r="S1349" s="9" t="s">
        <v>183</v>
      </c>
      <c r="T1349" s="9" t="s">
        <v>137</v>
      </c>
      <c r="U1349" s="9" t="str">
        <f>IF(S1349&lt;&gt;"",S1349,IF(T1349&lt;&gt;"",VLOOKUP(T1349,Metadata!$S$2:$T$228,2,FALSE),""))</f>
        <v>Product Owner/Product Manager</v>
      </c>
      <c r="V1349" s="9" t="s">
        <v>217</v>
      </c>
      <c r="W1349" s="9" t="s">
        <v>137</v>
      </c>
      <c r="X1349" s="9" t="s">
        <v>163</v>
      </c>
      <c r="Y1349" s="9" t="s">
        <v>137</v>
      </c>
      <c r="Z1349" s="9" t="s">
        <v>184</v>
      </c>
      <c r="AA1349" s="9" t="s">
        <v>137</v>
      </c>
      <c r="AB1349" s="9" t="s">
        <v>137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 t="s">
        <v>150</v>
      </c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 t="s">
        <v>150</v>
      </c>
      <c r="BZ1349" s="9" t="s">
        <v>137</v>
      </c>
      <c r="CA1349" s="10"/>
      <c r="CB1349" s="10" t="str">
        <f t="shared" si="5"/>
        <v/>
      </c>
      <c r="CC1349" s="10"/>
      <c r="CD1349" s="9" t="str">
        <f t="shared" si="2"/>
        <v/>
      </c>
      <c r="CE1349" s="9" t="s">
        <v>232</v>
      </c>
      <c r="CF1349" s="9" t="s">
        <v>188</v>
      </c>
      <c r="CG1349" s="9">
        <f>IF(CF1349="","",VLOOKUP(CF1349,Metadata!$D$2:$H$20,2,FALSE))</f>
        <v>17500</v>
      </c>
      <c r="CH1349" s="9">
        <f>IF(CF1349="","",VLOOKUP(CF1349,Metadata!$D$2:$H$20,4,FALSE))</f>
        <v>15000</v>
      </c>
      <c r="CI1349" s="9">
        <f>IF(CF1349="","",VLOOKUP(CF1349,Metadata!$D$2:$H$20,5,FALSE))</f>
        <v>20000</v>
      </c>
      <c r="CJ1349" s="9">
        <f t="shared" si="3"/>
        <v>17500</v>
      </c>
      <c r="CK1349" s="9" t="s">
        <v>201</v>
      </c>
      <c r="CL1349" s="10">
        <v>3</v>
      </c>
      <c r="CM1349" s="10">
        <v>1</v>
      </c>
      <c r="CN1349" s="10">
        <v>7</v>
      </c>
      <c r="CO1349" s="10">
        <v>7</v>
      </c>
      <c r="CP1349" s="10">
        <v>5</v>
      </c>
      <c r="CQ1349" s="10">
        <v>6</v>
      </c>
      <c r="CR1349" s="10">
        <v>4</v>
      </c>
      <c r="CS1349" s="10">
        <v>4</v>
      </c>
      <c r="CT1349" s="10">
        <v>6</v>
      </c>
      <c r="CU1349" s="10">
        <v>3</v>
      </c>
      <c r="CV1349" s="10">
        <v>2</v>
      </c>
      <c r="CW1349" s="10">
        <v>2</v>
      </c>
      <c r="CX1349" s="10">
        <v>6</v>
      </c>
      <c r="CY1349" s="10">
        <v>6</v>
      </c>
      <c r="CZ1349" s="10">
        <v>5</v>
      </c>
      <c r="DA1349" s="10">
        <v>2</v>
      </c>
      <c r="DB1349" s="10">
        <v>3</v>
      </c>
      <c r="DC1349" s="10">
        <v>5</v>
      </c>
      <c r="DD1349" s="10">
        <v>2</v>
      </c>
      <c r="DE1349" s="10">
        <v>7</v>
      </c>
      <c r="DF1349" s="10">
        <v>6</v>
      </c>
      <c r="DG1349" s="10">
        <v>6</v>
      </c>
      <c r="DH1349" s="10">
        <v>6</v>
      </c>
      <c r="DI1349" s="10">
        <v>7</v>
      </c>
      <c r="DJ1349" s="10">
        <v>2</v>
      </c>
      <c r="DK1349" s="10">
        <v>6</v>
      </c>
      <c r="DL1349" s="10">
        <v>7</v>
      </c>
      <c r="DM1349" s="9" t="s">
        <v>154</v>
      </c>
      <c r="DN1349" s="10">
        <v>1977</v>
      </c>
      <c r="DO1349" s="9">
        <f t="shared" si="4"/>
        <v>44</v>
      </c>
      <c r="DP1349" s="9" t="s">
        <v>222</v>
      </c>
      <c r="DQ1349" s="9" t="s">
        <v>210</v>
      </c>
      <c r="DR1349" s="9" t="s">
        <v>170</v>
      </c>
      <c r="DS1349" s="9" t="s">
        <v>137</v>
      </c>
      <c r="DT1349" s="9" t="s">
        <v>608</v>
      </c>
      <c r="DU1349" s="9" t="s">
        <v>223</v>
      </c>
      <c r="DV1349" s="9" t="str">
        <f>VLOOKUP(DU1349,Metadata!$B$2:$C$7,2,FALSE)</f>
        <v>3 - 6 years</v>
      </c>
    </row>
    <row r="1350" spans="1:126">
      <c r="A1350" s="13">
        <v>1349</v>
      </c>
      <c r="B1350" s="9" t="s">
        <v>135</v>
      </c>
      <c r="C1350" s="9" t="str">
        <f>VLOOKUP(B1350,Metadata!$M$2:$N$6,2,FALSE)</f>
        <v>Permanent Employee</v>
      </c>
      <c r="D1350" s="9" t="s">
        <v>159</v>
      </c>
      <c r="E1350" s="9" t="s">
        <v>137</v>
      </c>
      <c r="F1350" s="9" t="s">
        <v>138</v>
      </c>
      <c r="G1350" s="9" t="s">
        <v>160</v>
      </c>
      <c r="H1350" s="9" t="str">
        <f>IF(G1350="","",VLOOKUP(G1350,Metadata!$J$2:$K$22,2,FALSE))</f>
        <v>Centre</v>
      </c>
      <c r="I1350" s="9" t="s">
        <v>138</v>
      </c>
      <c r="J1350" s="9" t="str">
        <f>IF(I1350="","",VLOOKUP(I1350,Metadata!$P$2:$Q$43,2,FALSE))</f>
        <v>Europe</v>
      </c>
      <c r="K1350" s="9" t="str">
        <f t="shared" si="0"/>
        <v>Portugal</v>
      </c>
      <c r="L1350" s="9" t="s">
        <v>160</v>
      </c>
      <c r="M1350" s="9" t="str">
        <f>IF(L1350="","",VLOOKUP(L1350,Metadata!$J$2:$K$22,2,FALSE))</f>
        <v>Centre</v>
      </c>
      <c r="N1350" s="9" t="s">
        <v>141</v>
      </c>
      <c r="O1350" s="9" t="s">
        <v>137</v>
      </c>
      <c r="P1350" s="9" t="s">
        <v>142</v>
      </c>
      <c r="Q1350" s="10" t="str">
        <f t="shared" si="1"/>
        <v>Full Office Job</v>
      </c>
      <c r="R1350" s="10">
        <v>5</v>
      </c>
      <c r="S1350" s="9" t="s">
        <v>266</v>
      </c>
      <c r="T1350" s="9" t="s">
        <v>137</v>
      </c>
      <c r="U1350" s="9" t="str">
        <f>IF(S1350&lt;&gt;"",S1350,IF(T1350&lt;&gt;"",VLOOKUP(T1350,Metadata!$S$2:$T$228,2,FALSE),""))</f>
        <v>Data Scientist/Data Engineer</v>
      </c>
      <c r="V1350" s="9" t="s">
        <v>251</v>
      </c>
      <c r="W1350" s="9" t="s">
        <v>137</v>
      </c>
      <c r="X1350" s="9" t="s">
        <v>163</v>
      </c>
      <c r="Y1350" s="9" t="s">
        <v>137</v>
      </c>
      <c r="Z1350" s="9" t="s">
        <v>262</v>
      </c>
      <c r="AA1350" s="9" t="s">
        <v>137</v>
      </c>
      <c r="AB1350" s="9" t="s">
        <v>137</v>
      </c>
      <c r="AC1350" s="9"/>
      <c r="AD1350" s="9"/>
      <c r="AE1350" s="9"/>
      <c r="AF1350" s="9" t="s">
        <v>243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 t="s">
        <v>257</v>
      </c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10"/>
      <c r="CB1350" s="10" t="str">
        <f t="shared" si="5"/>
        <v/>
      </c>
      <c r="CC1350" s="10"/>
      <c r="CD1350" s="9" t="str">
        <f t="shared" si="2"/>
        <v/>
      </c>
      <c r="CE1350" s="9" t="s">
        <v>232</v>
      </c>
      <c r="CF1350" s="9" t="s">
        <v>225</v>
      </c>
      <c r="CG1350" s="9">
        <f>IF(CF1350="","",VLOOKUP(CF1350,Metadata!$D$2:$H$20,2,FALSE))</f>
        <v>22500</v>
      </c>
      <c r="CH1350" s="9">
        <f>IF(CF1350="","",VLOOKUP(CF1350,Metadata!$D$2:$H$20,4,FALSE))</f>
        <v>20000</v>
      </c>
      <c r="CI1350" s="9">
        <f>IF(CF1350="","",VLOOKUP(CF1350,Metadata!$D$2:$H$20,5,FALSE))</f>
        <v>25000</v>
      </c>
      <c r="CJ1350" s="9">
        <f t="shared" si="3"/>
        <v>22500</v>
      </c>
      <c r="CK1350" s="9" t="s">
        <v>153</v>
      </c>
      <c r="CL1350" s="10">
        <v>6</v>
      </c>
      <c r="CM1350" s="10">
        <v>1</v>
      </c>
      <c r="CN1350" s="10">
        <v>7</v>
      </c>
      <c r="CO1350" s="10">
        <v>6</v>
      </c>
      <c r="CP1350" s="10">
        <v>6</v>
      </c>
      <c r="CQ1350" s="10">
        <v>6</v>
      </c>
      <c r="CR1350" s="10">
        <v>5</v>
      </c>
      <c r="CS1350" s="10">
        <v>5</v>
      </c>
      <c r="CT1350" s="10">
        <v>6</v>
      </c>
      <c r="CU1350" s="10">
        <v>6</v>
      </c>
      <c r="CV1350" s="10">
        <v>2</v>
      </c>
      <c r="CW1350" s="10">
        <v>1</v>
      </c>
      <c r="CX1350" s="10">
        <v>5</v>
      </c>
      <c r="CY1350" s="10">
        <v>5</v>
      </c>
      <c r="CZ1350" s="10">
        <v>6</v>
      </c>
      <c r="DA1350" s="10">
        <v>3</v>
      </c>
      <c r="DB1350" s="10">
        <v>3</v>
      </c>
      <c r="DC1350" s="10">
        <v>6</v>
      </c>
      <c r="DD1350" s="10">
        <v>2</v>
      </c>
      <c r="DE1350" s="10">
        <v>7</v>
      </c>
      <c r="DF1350" s="10">
        <v>5</v>
      </c>
      <c r="DG1350" s="10">
        <v>4</v>
      </c>
      <c r="DH1350" s="10">
        <v>5</v>
      </c>
      <c r="DI1350" s="10">
        <v>5</v>
      </c>
      <c r="DJ1350" s="10">
        <v>5</v>
      </c>
      <c r="DK1350" s="10">
        <v>4</v>
      </c>
      <c r="DL1350" s="10">
        <v>5</v>
      </c>
      <c r="DM1350" s="9" t="s">
        <v>154</v>
      </c>
      <c r="DN1350" s="10">
        <v>1993</v>
      </c>
      <c r="DO1350" s="9">
        <f t="shared" si="4"/>
        <v>28</v>
      </c>
      <c r="DP1350" s="9" t="s">
        <v>222</v>
      </c>
      <c r="DQ1350" s="9" t="s">
        <v>202</v>
      </c>
      <c r="DR1350" s="9" t="s">
        <v>157</v>
      </c>
      <c r="DS1350" s="9" t="s">
        <v>137</v>
      </c>
      <c r="DT1350" s="9" t="s">
        <v>608</v>
      </c>
      <c r="DU1350" s="9" t="s">
        <v>233</v>
      </c>
      <c r="DV1350" s="9" t="str">
        <f>VLOOKUP(DU1350,Metadata!$B$2:$C$7,2,FALSE)</f>
        <v>0 - 3 years</v>
      </c>
    </row>
    <row r="1351" spans="1:126">
      <c r="A1351" s="13">
        <v>1350</v>
      </c>
      <c r="B1351" s="9" t="s">
        <v>135</v>
      </c>
      <c r="C1351" s="9" t="str">
        <f>VLOOKUP(B1351,Metadata!$M$2:$N$6,2,FALSE)</f>
        <v>Permanent Employee</v>
      </c>
      <c r="D1351" s="9" t="s">
        <v>136</v>
      </c>
      <c r="E1351" s="9" t="s">
        <v>137</v>
      </c>
      <c r="F1351" s="9" t="s">
        <v>138</v>
      </c>
      <c r="G1351" s="9" t="s">
        <v>172</v>
      </c>
      <c r="H1351" s="9" t="str">
        <f>IF(G1351="","",VLOOKUP(G1351,Metadata!$J$2:$K$22,2,FALSE))</f>
        <v>Porto Metropolitan Area</v>
      </c>
      <c r="I1351" s="9" t="s">
        <v>138</v>
      </c>
      <c r="J1351" s="9" t="str">
        <f>IF(I1351="","",VLOOKUP(I1351,Metadata!$P$2:$Q$43,2,FALSE))</f>
        <v>Europe</v>
      </c>
      <c r="K1351" s="9" t="str">
        <f t="shared" si="0"/>
        <v>Portugal</v>
      </c>
      <c r="L1351" s="9" t="s">
        <v>172</v>
      </c>
      <c r="M1351" s="9" t="str">
        <f>IF(L1351="","",VLOOKUP(L1351,Metadata!$J$2:$K$22,2,FALSE))</f>
        <v>Porto Metropolitan Area</v>
      </c>
      <c r="N1351" s="9" t="s">
        <v>214</v>
      </c>
      <c r="O1351" s="9" t="s">
        <v>239</v>
      </c>
      <c r="P1351" s="9" t="s">
        <v>191</v>
      </c>
      <c r="Q1351" s="10" t="str">
        <f t="shared" si="1"/>
        <v>Remote Job (full or flexible)</v>
      </c>
      <c r="R1351" s="10">
        <v>3</v>
      </c>
      <c r="S1351" s="9" t="s">
        <v>183</v>
      </c>
      <c r="T1351" s="9" t="s">
        <v>137</v>
      </c>
      <c r="U1351" s="9" t="str">
        <f>IF(S1351&lt;&gt;"",S1351,IF(T1351&lt;&gt;"",VLOOKUP(T1351,Metadata!$S$2:$T$228,2,FALSE),""))</f>
        <v>Product Owner/Product Manager</v>
      </c>
      <c r="V1351" s="9" t="s">
        <v>279</v>
      </c>
      <c r="W1351" s="9" t="s">
        <v>137</v>
      </c>
      <c r="X1351" s="9" t="s">
        <v>145</v>
      </c>
      <c r="Y1351" s="9" t="s">
        <v>137</v>
      </c>
      <c r="Z1351" s="9" t="s">
        <v>184</v>
      </c>
      <c r="AA1351" s="9" t="s">
        <v>137</v>
      </c>
      <c r="AB1351" s="9" t="s">
        <v>137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 t="s">
        <v>150</v>
      </c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 t="s">
        <v>150</v>
      </c>
      <c r="BZ1351" s="9" t="s">
        <v>137</v>
      </c>
      <c r="CA1351" s="10"/>
      <c r="CB1351" s="10" t="str">
        <f t="shared" si="5"/>
        <v/>
      </c>
      <c r="CC1351" s="10"/>
      <c r="CD1351" s="9" t="str">
        <f t="shared" si="2"/>
        <v/>
      </c>
      <c r="CE1351" s="9" t="s">
        <v>232</v>
      </c>
      <c r="CF1351" s="9" t="s">
        <v>477</v>
      </c>
      <c r="CG1351" s="9">
        <f>IF(CF1351="","",VLOOKUP(CF1351,Metadata!$D$2:$H$20,2,FALSE))</f>
        <v>102500</v>
      </c>
      <c r="CH1351" s="9">
        <f>IF(CF1351="","",VLOOKUP(CF1351,Metadata!$D$2:$H$20,4,FALSE))</f>
        <v>100000</v>
      </c>
      <c r="CI1351" s="9">
        <f>IF(CF1351="","",VLOOKUP(CF1351,Metadata!$D$2:$H$20,5,FALSE))</f>
        <v>105000</v>
      </c>
      <c r="CJ1351" s="9">
        <f t="shared" si="3"/>
        <v>102500</v>
      </c>
      <c r="CK1351" s="9" t="s">
        <v>153</v>
      </c>
      <c r="CL1351" s="10">
        <v>5</v>
      </c>
      <c r="CM1351" s="10">
        <v>3</v>
      </c>
      <c r="CN1351" s="10">
        <v>6</v>
      </c>
      <c r="CO1351" s="10">
        <v>7</v>
      </c>
      <c r="CP1351" s="10">
        <v>6</v>
      </c>
      <c r="CQ1351" s="10">
        <v>7</v>
      </c>
      <c r="CR1351" s="10">
        <v>4</v>
      </c>
      <c r="CS1351" s="10">
        <v>4</v>
      </c>
      <c r="CT1351" s="10">
        <v>7</v>
      </c>
      <c r="CU1351" s="10">
        <v>4</v>
      </c>
      <c r="CV1351" s="10">
        <v>6</v>
      </c>
      <c r="CW1351" s="10">
        <v>5</v>
      </c>
      <c r="CX1351" s="10">
        <v>5</v>
      </c>
      <c r="CY1351" s="10">
        <v>5</v>
      </c>
      <c r="CZ1351" s="10">
        <v>5</v>
      </c>
      <c r="DA1351" s="10">
        <v>5</v>
      </c>
      <c r="DB1351" s="10">
        <v>6</v>
      </c>
      <c r="DC1351" s="10">
        <v>7</v>
      </c>
      <c r="DD1351" s="10">
        <v>4</v>
      </c>
      <c r="DE1351" s="10">
        <v>6</v>
      </c>
      <c r="DF1351" s="10">
        <v>6</v>
      </c>
      <c r="DG1351" s="10">
        <v>7</v>
      </c>
      <c r="DH1351" s="10">
        <v>5</v>
      </c>
      <c r="DI1351" s="10">
        <v>7</v>
      </c>
      <c r="DJ1351" s="10">
        <v>5</v>
      </c>
      <c r="DK1351" s="10">
        <v>6</v>
      </c>
      <c r="DL1351" s="10">
        <v>7</v>
      </c>
      <c r="DM1351" s="9" t="s">
        <v>154</v>
      </c>
      <c r="DN1351" s="10">
        <v>1981</v>
      </c>
      <c r="DO1351" s="9">
        <f t="shared" si="4"/>
        <v>40</v>
      </c>
      <c r="DP1351" s="9" t="s">
        <v>155</v>
      </c>
      <c r="DQ1351" s="9" t="s">
        <v>210</v>
      </c>
      <c r="DR1351" s="9" t="s">
        <v>157</v>
      </c>
      <c r="DS1351" s="9" t="s">
        <v>137</v>
      </c>
      <c r="DT1351" s="9" t="s">
        <v>608</v>
      </c>
      <c r="DU1351" s="9" t="s">
        <v>158</v>
      </c>
      <c r="DV1351" s="9" t="str">
        <f>VLOOKUP(DU1351,Metadata!$B$2:$C$7,2,FALSE)</f>
        <v>6+ years</v>
      </c>
    </row>
    <row r="1352" spans="1:126">
      <c r="A1352" s="13">
        <v>1351</v>
      </c>
      <c r="B1352" s="9" t="s">
        <v>135</v>
      </c>
      <c r="C1352" s="9" t="str">
        <f>VLOOKUP(B1352,Metadata!$M$2:$N$6,2,FALSE)</f>
        <v>Permanent Employee</v>
      </c>
      <c r="D1352" s="9" t="s">
        <v>136</v>
      </c>
      <c r="E1352" s="9" t="s">
        <v>137</v>
      </c>
      <c r="F1352" s="9" t="s">
        <v>138</v>
      </c>
      <c r="G1352" s="9" t="s">
        <v>140</v>
      </c>
      <c r="H1352" s="9" t="str">
        <f>IF(G1352="","",VLOOKUP(G1352,Metadata!$J$2:$K$22,2,FALSE))</f>
        <v>Lisbon Metropolitan Area</v>
      </c>
      <c r="I1352" s="9" t="s">
        <v>138</v>
      </c>
      <c r="J1352" s="9" t="str">
        <f>IF(I1352="","",VLOOKUP(I1352,Metadata!$P$2:$Q$43,2,FALSE))</f>
        <v>Europe</v>
      </c>
      <c r="K1352" s="9" t="str">
        <f t="shared" si="0"/>
        <v>Portugal</v>
      </c>
      <c r="L1352" s="9" t="s">
        <v>140</v>
      </c>
      <c r="M1352" s="9" t="str">
        <f>IF(L1352="","",VLOOKUP(L1352,Metadata!$J$2:$K$22,2,FALSE))</f>
        <v>Lisbon Metropolitan Area</v>
      </c>
      <c r="N1352" s="9" t="s">
        <v>141</v>
      </c>
      <c r="O1352" s="9" t="s">
        <v>137</v>
      </c>
      <c r="P1352" s="9" t="s">
        <v>142</v>
      </c>
      <c r="Q1352" s="10" t="str">
        <f t="shared" si="1"/>
        <v>Full Office Job</v>
      </c>
      <c r="R1352" s="10">
        <v>7</v>
      </c>
      <c r="S1352" s="9" t="s">
        <v>266</v>
      </c>
      <c r="T1352" s="9" t="s">
        <v>137</v>
      </c>
      <c r="U1352" s="9" t="str">
        <f>IF(S1352&lt;&gt;"",S1352,IF(T1352&lt;&gt;"",VLOOKUP(T1352,Metadata!$S$2:$T$228,2,FALSE),""))</f>
        <v>Data Scientist/Data Engineer</v>
      </c>
      <c r="V1352" s="9" t="s">
        <v>207</v>
      </c>
      <c r="W1352" s="9" t="s">
        <v>137</v>
      </c>
      <c r="X1352" s="9" t="s">
        <v>252</v>
      </c>
      <c r="Y1352" s="9" t="s">
        <v>137</v>
      </c>
      <c r="Z1352" s="9" t="s">
        <v>184</v>
      </c>
      <c r="AA1352" s="9" t="s">
        <v>137</v>
      </c>
      <c r="AB1352" s="9" t="s">
        <v>137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 t="s">
        <v>195</v>
      </c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 t="s">
        <v>619</v>
      </c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 t="s">
        <v>150</v>
      </c>
      <c r="BZ1352" s="9" t="s">
        <v>137</v>
      </c>
      <c r="CA1352" s="10"/>
      <c r="CB1352" s="10" t="str">
        <f t="shared" si="5"/>
        <v/>
      </c>
      <c r="CC1352" s="10"/>
      <c r="CD1352" s="9" t="str">
        <f t="shared" si="2"/>
        <v/>
      </c>
      <c r="CE1352" s="9" t="s">
        <v>168</v>
      </c>
      <c r="CF1352" s="9" t="s">
        <v>188</v>
      </c>
      <c r="CG1352" s="9">
        <f>IF(CF1352="","",VLOOKUP(CF1352,Metadata!$D$2:$H$20,2,FALSE))</f>
        <v>17500</v>
      </c>
      <c r="CH1352" s="9">
        <f>IF(CF1352="","",VLOOKUP(CF1352,Metadata!$D$2:$H$20,4,FALSE))</f>
        <v>15000</v>
      </c>
      <c r="CI1352" s="9">
        <f>IF(CF1352="","",VLOOKUP(CF1352,Metadata!$D$2:$H$20,5,FALSE))</f>
        <v>20000</v>
      </c>
      <c r="CJ1352" s="9">
        <f t="shared" si="3"/>
        <v>17500</v>
      </c>
      <c r="CK1352" s="9" t="s">
        <v>189</v>
      </c>
      <c r="CL1352" s="10">
        <v>3</v>
      </c>
      <c r="CM1352" s="10">
        <v>4</v>
      </c>
      <c r="CN1352" s="10">
        <v>7</v>
      </c>
      <c r="CO1352" s="10">
        <v>7</v>
      </c>
      <c r="CP1352" s="10">
        <v>7</v>
      </c>
      <c r="CQ1352" s="10">
        <v>7</v>
      </c>
      <c r="CR1352" s="10">
        <v>5</v>
      </c>
      <c r="CS1352" s="10">
        <v>7</v>
      </c>
      <c r="CT1352" s="10">
        <v>7</v>
      </c>
      <c r="CU1352" s="10">
        <v>7</v>
      </c>
      <c r="CV1352" s="10">
        <v>5</v>
      </c>
      <c r="CW1352" s="10">
        <v>5</v>
      </c>
      <c r="CX1352" s="10">
        <v>6</v>
      </c>
      <c r="CY1352" s="10">
        <v>6</v>
      </c>
      <c r="CZ1352" s="10">
        <v>6</v>
      </c>
      <c r="DA1352" s="10">
        <v>7</v>
      </c>
      <c r="DB1352" s="10">
        <v>6</v>
      </c>
      <c r="DC1352" s="10">
        <v>7</v>
      </c>
      <c r="DD1352" s="10">
        <v>5</v>
      </c>
      <c r="DE1352" s="10">
        <v>7</v>
      </c>
      <c r="DF1352" s="10">
        <v>7</v>
      </c>
      <c r="DG1352" s="10">
        <v>7</v>
      </c>
      <c r="DH1352" s="10">
        <v>7</v>
      </c>
      <c r="DI1352" s="10">
        <v>5</v>
      </c>
      <c r="DJ1352" s="10">
        <v>7</v>
      </c>
      <c r="DK1352" s="10">
        <v>7</v>
      </c>
      <c r="DL1352" s="10">
        <v>7</v>
      </c>
      <c r="DM1352" s="9" t="s">
        <v>620</v>
      </c>
      <c r="DN1352" s="10">
        <v>1986</v>
      </c>
      <c r="DO1352" s="9">
        <f t="shared" si="4"/>
        <v>35</v>
      </c>
      <c r="DP1352" s="9" t="s">
        <v>155</v>
      </c>
      <c r="DQ1352" s="9" t="s">
        <v>202</v>
      </c>
      <c r="DR1352" s="9" t="s">
        <v>157</v>
      </c>
      <c r="DS1352" s="9" t="s">
        <v>137</v>
      </c>
      <c r="DT1352" s="9" t="s">
        <v>608</v>
      </c>
      <c r="DU1352" s="9" t="s">
        <v>168</v>
      </c>
      <c r="DV1352" s="9" t="str">
        <f>VLOOKUP(DU1352,Metadata!$B$2:$C$7,2,FALSE)</f>
        <v>0 - 3 years</v>
      </c>
    </row>
    <row r="1353" spans="1:126">
      <c r="A1353" s="13">
        <v>1352</v>
      </c>
      <c r="B1353" s="9" t="s">
        <v>135</v>
      </c>
      <c r="C1353" s="9" t="str">
        <f>VLOOKUP(B1353,Metadata!$M$2:$N$6,2,FALSE)</f>
        <v>Permanent Employee</v>
      </c>
      <c r="D1353" s="9" t="s">
        <v>159</v>
      </c>
      <c r="E1353" s="9" t="s">
        <v>137</v>
      </c>
      <c r="F1353" s="9" t="s">
        <v>138</v>
      </c>
      <c r="G1353" s="9" t="s">
        <v>172</v>
      </c>
      <c r="H1353" s="9" t="str">
        <f>IF(G1353="","",VLOOKUP(G1353,Metadata!$J$2:$K$22,2,FALSE))</f>
        <v>Porto Metropolitan Area</v>
      </c>
      <c r="I1353" s="9" t="s">
        <v>138</v>
      </c>
      <c r="J1353" s="9" t="str">
        <f>IF(I1353="","",VLOOKUP(I1353,Metadata!$P$2:$Q$43,2,FALSE))</f>
        <v>Europe</v>
      </c>
      <c r="K1353" s="9" t="str">
        <f t="shared" si="0"/>
        <v>Portugal</v>
      </c>
      <c r="L1353" s="9" t="s">
        <v>172</v>
      </c>
      <c r="M1353" s="9" t="str">
        <f>IF(L1353="","",VLOOKUP(L1353,Metadata!$J$2:$K$22,2,FALSE))</f>
        <v>Porto Metropolitan Area</v>
      </c>
      <c r="N1353" s="9" t="s">
        <v>214</v>
      </c>
      <c r="O1353" s="9" t="s">
        <v>136</v>
      </c>
      <c r="P1353" s="9" t="s">
        <v>142</v>
      </c>
      <c r="Q1353" s="10" t="str">
        <f t="shared" si="1"/>
        <v>Full Office Job</v>
      </c>
      <c r="R1353" s="10">
        <v>6</v>
      </c>
      <c r="S1353" s="9" t="s">
        <v>143</v>
      </c>
      <c r="T1353" s="9" t="s">
        <v>137</v>
      </c>
      <c r="U1353" s="9" t="str">
        <f>IF(S1353&lt;&gt;"",S1353,IF(T1353&lt;&gt;"",VLOOKUP(T1353,Metadata!$S$2:$T$228,2,FALSE),""))</f>
        <v>Technical Team Leader</v>
      </c>
      <c r="V1353" s="9" t="s">
        <v>251</v>
      </c>
      <c r="W1353" s="9" t="s">
        <v>137</v>
      </c>
      <c r="X1353" s="9" t="s">
        <v>145</v>
      </c>
      <c r="Y1353" s="9" t="s">
        <v>137</v>
      </c>
      <c r="Z1353" s="9" t="s">
        <v>146</v>
      </c>
      <c r="AA1353" s="9" t="s">
        <v>165</v>
      </c>
      <c r="AB1353" s="9" t="s">
        <v>137</v>
      </c>
      <c r="AC1353" s="9" t="s">
        <v>147</v>
      </c>
      <c r="AD1353" s="9" t="s">
        <v>148</v>
      </c>
      <c r="AE1353" s="9" t="s">
        <v>194</v>
      </c>
      <c r="AF1353" s="9"/>
      <c r="AG1353" s="9"/>
      <c r="AH1353" s="9" t="s">
        <v>176</v>
      </c>
      <c r="AI1353" s="9"/>
      <c r="AJ1353" s="9"/>
      <c r="AK1353" s="9"/>
      <c r="AL1353" s="9"/>
      <c r="AM1353" s="9"/>
      <c r="AN1353" s="9" t="s">
        <v>195</v>
      </c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 t="s">
        <v>178</v>
      </c>
      <c r="BB1353" s="9"/>
      <c r="BC1353" s="9"/>
      <c r="BD1353" s="9"/>
      <c r="BE1353" s="9"/>
      <c r="BF1353" s="9"/>
      <c r="BG1353" s="9"/>
      <c r="BH1353" s="9"/>
      <c r="BI1353" s="9"/>
      <c r="BJ1353" s="9" t="s">
        <v>167</v>
      </c>
      <c r="BK1353" s="9" t="s">
        <v>198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10"/>
      <c r="CB1353" s="10" t="str">
        <f t="shared" si="5"/>
        <v/>
      </c>
      <c r="CC1353" s="10"/>
      <c r="CD1353" s="9" t="str">
        <f t="shared" si="2"/>
        <v/>
      </c>
      <c r="CE1353" s="9" t="s">
        <v>151</v>
      </c>
      <c r="CF1353" s="9" t="s">
        <v>337</v>
      </c>
      <c r="CG1353" s="9">
        <f>IF(CF1353="","",VLOOKUP(CF1353,Metadata!$D$2:$H$20,2,FALSE))</f>
        <v>67500</v>
      </c>
      <c r="CH1353" s="9">
        <f>IF(CF1353="","",VLOOKUP(CF1353,Metadata!$D$2:$H$20,4,FALSE))</f>
        <v>65000</v>
      </c>
      <c r="CI1353" s="9">
        <f>IF(CF1353="","",VLOOKUP(CF1353,Metadata!$D$2:$H$20,5,FALSE))</f>
        <v>70000</v>
      </c>
      <c r="CJ1353" s="9">
        <f t="shared" si="3"/>
        <v>67500</v>
      </c>
      <c r="CK1353" s="9" t="s">
        <v>277</v>
      </c>
      <c r="CL1353" s="10">
        <v>4</v>
      </c>
      <c r="CM1353" s="10">
        <v>3</v>
      </c>
      <c r="CN1353" s="10">
        <v>6</v>
      </c>
      <c r="CO1353" s="10">
        <v>6</v>
      </c>
      <c r="CP1353" s="10">
        <v>5</v>
      </c>
      <c r="CQ1353" s="10">
        <v>4</v>
      </c>
      <c r="CR1353" s="10">
        <v>6</v>
      </c>
      <c r="CS1353" s="10">
        <v>6</v>
      </c>
      <c r="CT1353" s="10">
        <v>7</v>
      </c>
      <c r="CU1353" s="10">
        <v>7</v>
      </c>
      <c r="CV1353" s="10">
        <v>6</v>
      </c>
      <c r="CW1353" s="10">
        <v>6</v>
      </c>
      <c r="CX1353" s="10">
        <v>6</v>
      </c>
      <c r="CY1353" s="10">
        <v>5</v>
      </c>
      <c r="CZ1353" s="10">
        <v>6</v>
      </c>
      <c r="DA1353" s="10">
        <v>5</v>
      </c>
      <c r="DB1353" s="10">
        <v>5</v>
      </c>
      <c r="DC1353" s="10">
        <v>7</v>
      </c>
      <c r="DD1353" s="10">
        <v>5</v>
      </c>
      <c r="DE1353" s="10">
        <v>6</v>
      </c>
      <c r="DF1353" s="10">
        <v>6</v>
      </c>
      <c r="DG1353" s="10">
        <v>6</v>
      </c>
      <c r="DH1353" s="10">
        <v>6</v>
      </c>
      <c r="DI1353" s="10">
        <v>5</v>
      </c>
      <c r="DJ1353" s="10">
        <v>5</v>
      </c>
      <c r="DK1353" s="10">
        <v>5</v>
      </c>
      <c r="DL1353" s="10">
        <v>5</v>
      </c>
      <c r="DM1353" s="9" t="s">
        <v>154</v>
      </c>
      <c r="DN1353" s="10">
        <v>1966</v>
      </c>
      <c r="DO1353" s="9">
        <f t="shared" si="4"/>
        <v>55</v>
      </c>
      <c r="DP1353" s="9" t="s">
        <v>155</v>
      </c>
      <c r="DQ1353" s="9" t="s">
        <v>156</v>
      </c>
      <c r="DR1353" s="9" t="s">
        <v>157</v>
      </c>
      <c r="DS1353" s="9" t="s">
        <v>137</v>
      </c>
      <c r="DT1353" s="9" t="s">
        <v>608</v>
      </c>
      <c r="DU1353" s="9" t="s">
        <v>158</v>
      </c>
      <c r="DV1353" s="9" t="str">
        <f>VLOOKUP(DU1353,Metadata!$B$2:$C$7,2,FALSE)</f>
        <v>6+ years</v>
      </c>
    </row>
    <row r="1354" spans="1:126">
      <c r="A1354" s="13">
        <v>1353</v>
      </c>
      <c r="B1354" s="9" t="s">
        <v>326</v>
      </c>
      <c r="C1354" s="9" t="str">
        <f>VLOOKUP(B1354,Metadata!$M$2:$N$6,2,FALSE)</f>
        <v>Permanent Employee</v>
      </c>
      <c r="D1354" s="9" t="s">
        <v>136</v>
      </c>
      <c r="E1354" s="9" t="s">
        <v>137</v>
      </c>
      <c r="F1354" s="9" t="s">
        <v>138</v>
      </c>
      <c r="G1354" s="9" t="s">
        <v>275</v>
      </c>
      <c r="H1354" s="9" t="str">
        <f>IF(G1354="","",VLOOKUP(G1354,Metadata!$J$2:$K$22,2,FALSE))</f>
        <v>Centre</v>
      </c>
      <c r="I1354" s="9" t="s">
        <v>138</v>
      </c>
      <c r="J1354" s="9" t="str">
        <f>IF(I1354="","",VLOOKUP(I1354,Metadata!$P$2:$Q$43,2,FALSE))</f>
        <v>Europe</v>
      </c>
      <c r="K1354" s="9" t="str">
        <f t="shared" si="0"/>
        <v>Portugal</v>
      </c>
      <c r="L1354" s="9" t="s">
        <v>275</v>
      </c>
      <c r="M1354" s="9" t="str">
        <f>IF(L1354="","",VLOOKUP(L1354,Metadata!$J$2:$K$22,2,FALSE))</f>
        <v>Centre</v>
      </c>
      <c r="N1354" s="9" t="s">
        <v>214</v>
      </c>
      <c r="O1354" s="9" t="s">
        <v>136</v>
      </c>
      <c r="P1354" s="9" t="s">
        <v>191</v>
      </c>
      <c r="Q1354" s="10" t="str">
        <f t="shared" si="1"/>
        <v>Remote Job (full or flexible)</v>
      </c>
      <c r="R1354" s="10">
        <v>5</v>
      </c>
      <c r="S1354" s="9" t="s">
        <v>229</v>
      </c>
      <c r="T1354" s="9" t="s">
        <v>137</v>
      </c>
      <c r="U1354" s="9" t="str">
        <f>IF(S1354&lt;&gt;"",S1354,IF(T1354&lt;&gt;"",VLOOKUP(T1354,Metadata!$S$2:$T$228,2,FALSE),""))</f>
        <v>Project Manager</v>
      </c>
      <c r="V1354" s="9" t="s">
        <v>207</v>
      </c>
      <c r="W1354" s="9" t="s">
        <v>137</v>
      </c>
      <c r="X1354" s="9" t="s">
        <v>163</v>
      </c>
      <c r="Y1354" s="9" t="s">
        <v>137</v>
      </c>
      <c r="Z1354" s="9" t="s">
        <v>164</v>
      </c>
      <c r="AA1354" s="9" t="s">
        <v>137</v>
      </c>
      <c r="AB1354" s="9" t="s">
        <v>137</v>
      </c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 t="s">
        <v>621</v>
      </c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 t="s">
        <v>621</v>
      </c>
      <c r="CA1354" s="10"/>
      <c r="CB1354" s="10" t="str">
        <f t="shared" si="5"/>
        <v/>
      </c>
      <c r="CC1354" s="10"/>
      <c r="CD1354" s="9" t="str">
        <f t="shared" si="2"/>
        <v/>
      </c>
      <c r="CE1354" s="9" t="s">
        <v>168</v>
      </c>
      <c r="CF1354" s="9" t="s">
        <v>188</v>
      </c>
      <c r="CG1354" s="9">
        <f>IF(CF1354="","",VLOOKUP(CF1354,Metadata!$D$2:$H$20,2,FALSE))</f>
        <v>17500</v>
      </c>
      <c r="CH1354" s="9">
        <f>IF(CF1354="","",VLOOKUP(CF1354,Metadata!$D$2:$H$20,4,FALSE))</f>
        <v>15000</v>
      </c>
      <c r="CI1354" s="9">
        <f>IF(CF1354="","",VLOOKUP(CF1354,Metadata!$D$2:$H$20,5,FALSE))</f>
        <v>20000</v>
      </c>
      <c r="CJ1354" s="9">
        <f t="shared" si="3"/>
        <v>17500</v>
      </c>
      <c r="CK1354" s="9" t="s">
        <v>180</v>
      </c>
      <c r="CL1354" s="10">
        <v>4</v>
      </c>
      <c r="CM1354" s="10">
        <v>4</v>
      </c>
      <c r="CN1354" s="10">
        <v>5</v>
      </c>
      <c r="CO1354" s="10">
        <v>4</v>
      </c>
      <c r="CP1354" s="10">
        <v>4</v>
      </c>
      <c r="CQ1354" s="10">
        <v>4</v>
      </c>
      <c r="CR1354" s="10">
        <v>5</v>
      </c>
      <c r="CS1354" s="10">
        <v>4</v>
      </c>
      <c r="CT1354" s="10">
        <v>4</v>
      </c>
      <c r="CU1354" s="10">
        <v>4</v>
      </c>
      <c r="CV1354" s="10">
        <v>5</v>
      </c>
      <c r="CW1354" s="10">
        <v>5</v>
      </c>
      <c r="CX1354" s="10">
        <v>5</v>
      </c>
      <c r="CY1354" s="10">
        <v>5</v>
      </c>
      <c r="CZ1354" s="10">
        <v>5</v>
      </c>
      <c r="DA1354" s="10">
        <v>5</v>
      </c>
      <c r="DB1354" s="10">
        <v>5</v>
      </c>
      <c r="DC1354" s="10">
        <v>7</v>
      </c>
      <c r="DD1354" s="10">
        <v>5</v>
      </c>
      <c r="DE1354" s="10">
        <v>5</v>
      </c>
      <c r="DF1354" s="10">
        <v>6</v>
      </c>
      <c r="DG1354" s="10">
        <v>5</v>
      </c>
      <c r="DH1354" s="10">
        <v>5</v>
      </c>
      <c r="DI1354" s="10">
        <v>5</v>
      </c>
      <c r="DJ1354" s="10">
        <v>4</v>
      </c>
      <c r="DK1354" s="10">
        <v>4</v>
      </c>
      <c r="DL1354" s="10">
        <v>4</v>
      </c>
      <c r="DM1354" s="9" t="s">
        <v>154</v>
      </c>
      <c r="DN1354" s="10">
        <v>1969</v>
      </c>
      <c r="DO1354" s="9">
        <f t="shared" si="4"/>
        <v>52</v>
      </c>
      <c r="DP1354" s="9" t="s">
        <v>155</v>
      </c>
      <c r="DQ1354" s="9" t="s">
        <v>156</v>
      </c>
      <c r="DR1354" s="9" t="s">
        <v>157</v>
      </c>
      <c r="DS1354" s="9" t="s">
        <v>137</v>
      </c>
      <c r="DT1354" s="9" t="s">
        <v>608</v>
      </c>
      <c r="DU1354" s="9" t="s">
        <v>158</v>
      </c>
      <c r="DV1354" s="9" t="str">
        <f>VLOOKUP(DU1354,Metadata!$B$2:$C$7,2,FALSE)</f>
        <v>6+ years</v>
      </c>
    </row>
    <row r="1355" spans="1:126">
      <c r="A1355" s="13">
        <v>1354</v>
      </c>
      <c r="B1355" s="9" t="s">
        <v>171</v>
      </c>
      <c r="C1355" s="9" t="str">
        <f>VLOOKUP(B1355,Metadata!$M$2:$N$6,2,FALSE)</f>
        <v>Contractor</v>
      </c>
      <c r="D1355" s="9" t="s">
        <v>137</v>
      </c>
      <c r="E1355" s="9" t="s">
        <v>159</v>
      </c>
      <c r="F1355" s="9" t="s">
        <v>138</v>
      </c>
      <c r="G1355" s="9" t="s">
        <v>140</v>
      </c>
      <c r="H1355" s="9" t="str">
        <f>IF(G1355="","",VLOOKUP(G1355,Metadata!$J$2:$K$22,2,FALSE))</f>
        <v>Lisbon Metropolitan Area</v>
      </c>
      <c r="I1355" s="9" t="s">
        <v>228</v>
      </c>
      <c r="J1355" s="9" t="str">
        <f>IF(I1355="","",VLOOKUP(I1355,Metadata!$P$2:$Q$43,2,FALSE))</f>
        <v>Europe</v>
      </c>
      <c r="K1355" s="9" t="str">
        <f t="shared" si="0"/>
        <v>International</v>
      </c>
      <c r="L1355" s="9" t="s">
        <v>137</v>
      </c>
      <c r="M1355" s="9" t="str">
        <f>IF(L1355="","",VLOOKUP(L1355,Metadata!$J$2:$K$22,2,FALSE))</f>
        <v/>
      </c>
      <c r="N1355" s="9" t="s">
        <v>141</v>
      </c>
      <c r="O1355" s="9" t="s">
        <v>137</v>
      </c>
      <c r="P1355" s="9" t="s">
        <v>142</v>
      </c>
      <c r="Q1355" s="10" t="str">
        <f t="shared" si="1"/>
        <v>Full Office Job</v>
      </c>
      <c r="R1355" s="10">
        <v>3</v>
      </c>
      <c r="S1355" s="9" t="s">
        <v>143</v>
      </c>
      <c r="T1355" s="9" t="s">
        <v>137</v>
      </c>
      <c r="U1355" s="9" t="str">
        <f>IF(S1355&lt;&gt;"",S1355,IF(T1355&lt;&gt;"",VLOOKUP(T1355,Metadata!$S$2:$T$228,2,FALSE),""))</f>
        <v>Technical Team Leader</v>
      </c>
      <c r="V1355" s="9" t="s">
        <v>268</v>
      </c>
      <c r="W1355" s="9" t="s">
        <v>137</v>
      </c>
      <c r="X1355" s="9" t="s">
        <v>208</v>
      </c>
      <c r="Y1355" s="9" t="s">
        <v>137</v>
      </c>
      <c r="Z1355" s="9" t="s">
        <v>262</v>
      </c>
      <c r="AA1355" s="9" t="s">
        <v>137</v>
      </c>
      <c r="AB1355" s="9" t="s">
        <v>253</v>
      </c>
      <c r="AC1355" s="9"/>
      <c r="AD1355" s="9"/>
      <c r="AE1355" s="9"/>
      <c r="AF1355" s="9"/>
      <c r="AG1355" s="9"/>
      <c r="AH1355" s="9" t="s">
        <v>176</v>
      </c>
      <c r="AI1355" s="9" t="s">
        <v>230</v>
      </c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 t="s">
        <v>150</v>
      </c>
      <c r="BZ1355" s="9" t="s">
        <v>137</v>
      </c>
      <c r="CA1355" s="10">
        <v>6</v>
      </c>
      <c r="CB1355" s="10" t="str">
        <f t="shared" si="5"/>
        <v>4 to 6 months</v>
      </c>
      <c r="CC1355" s="10">
        <v>60</v>
      </c>
      <c r="CD1355" s="9">
        <f t="shared" si="2"/>
        <v>96000</v>
      </c>
      <c r="CE1355" s="9" t="s">
        <v>137</v>
      </c>
      <c r="CF1355" s="9" t="s">
        <v>137</v>
      </c>
      <c r="CG1355" s="9" t="str">
        <f>IF(CF1355="","",VLOOKUP(CF1355,Metadata!$D$2:$H$20,2,FALSE))</f>
        <v/>
      </c>
      <c r="CH1355" s="9" t="str">
        <f>IF(CF1355="","",VLOOKUP(CF1355,Metadata!$D$2:$H$20,4,FALSE))</f>
        <v/>
      </c>
      <c r="CI1355" s="9" t="str">
        <f>IF(CF1355="","",VLOOKUP(CF1355,Metadata!$D$2:$H$20,5,FALSE))</f>
        <v/>
      </c>
      <c r="CJ1355" s="9">
        <f t="shared" si="3"/>
        <v>96000</v>
      </c>
      <c r="CK1355" s="9" t="s">
        <v>153</v>
      </c>
      <c r="CL1355" s="10">
        <v>6</v>
      </c>
      <c r="CM1355" s="10">
        <v>1</v>
      </c>
      <c r="CN1355" s="10">
        <v>5</v>
      </c>
      <c r="CO1355" s="10">
        <v>6</v>
      </c>
      <c r="CP1355" s="10">
        <v>5</v>
      </c>
      <c r="CQ1355" s="10">
        <v>4</v>
      </c>
      <c r="CR1355" s="10">
        <v>1</v>
      </c>
      <c r="CS1355" s="10">
        <v>5</v>
      </c>
      <c r="CT1355" s="10">
        <v>7</v>
      </c>
      <c r="CU1355" s="10">
        <v>4</v>
      </c>
      <c r="CV1355" s="10">
        <v>6</v>
      </c>
      <c r="CW1355" s="10">
        <v>7</v>
      </c>
      <c r="CX1355" s="10">
        <v>7</v>
      </c>
      <c r="CY1355" s="10">
        <v>5</v>
      </c>
      <c r="CZ1355" s="10">
        <v>4</v>
      </c>
      <c r="DA1355" s="10">
        <v>2</v>
      </c>
      <c r="DB1355" s="10">
        <v>3</v>
      </c>
      <c r="DC1355" s="10">
        <v>5</v>
      </c>
      <c r="DD1355" s="10">
        <v>4</v>
      </c>
      <c r="DE1355" s="10">
        <v>5</v>
      </c>
      <c r="DF1355" s="10">
        <v>5</v>
      </c>
      <c r="DG1355" s="10">
        <v>6</v>
      </c>
      <c r="DH1355" s="10">
        <v>4</v>
      </c>
      <c r="DI1355" s="10">
        <v>5</v>
      </c>
      <c r="DJ1355" s="10">
        <v>2</v>
      </c>
      <c r="DK1355" s="10">
        <v>6</v>
      </c>
      <c r="DL1355" s="10">
        <v>5</v>
      </c>
      <c r="DM1355" s="9" t="s">
        <v>154</v>
      </c>
      <c r="DN1355" s="10">
        <v>1978</v>
      </c>
      <c r="DO1355" s="9">
        <f t="shared" si="4"/>
        <v>43</v>
      </c>
      <c r="DP1355" s="9" t="s">
        <v>155</v>
      </c>
      <c r="DQ1355" s="9" t="s">
        <v>156</v>
      </c>
      <c r="DR1355" s="9" t="s">
        <v>157</v>
      </c>
      <c r="DS1355" s="9" t="s">
        <v>137</v>
      </c>
      <c r="DT1355" s="9" t="s">
        <v>608</v>
      </c>
      <c r="DU1355" s="9" t="s">
        <v>158</v>
      </c>
      <c r="DV1355" s="9" t="str">
        <f>VLOOKUP(DU1355,Metadata!$B$2:$C$7,2,FALSE)</f>
        <v>6+ years</v>
      </c>
    </row>
    <row r="1356" spans="1:126">
      <c r="A1356" s="13">
        <v>1355</v>
      </c>
      <c r="B1356" s="9" t="s">
        <v>326</v>
      </c>
      <c r="C1356" s="9" t="str">
        <f>VLOOKUP(B1356,Metadata!$M$2:$N$6,2,FALSE)</f>
        <v>Permanent Employee</v>
      </c>
      <c r="D1356" s="9" t="s">
        <v>136</v>
      </c>
      <c r="E1356" s="9" t="s">
        <v>137</v>
      </c>
      <c r="F1356" s="9" t="s">
        <v>138</v>
      </c>
      <c r="G1356" s="9" t="s">
        <v>140</v>
      </c>
      <c r="H1356" s="9" t="str">
        <f>IF(G1356="","",VLOOKUP(G1356,Metadata!$J$2:$K$22,2,FALSE))</f>
        <v>Lisbon Metropolitan Area</v>
      </c>
      <c r="I1356" s="9" t="s">
        <v>138</v>
      </c>
      <c r="J1356" s="9" t="str">
        <f>IF(I1356="","",VLOOKUP(I1356,Metadata!$P$2:$Q$43,2,FALSE))</f>
        <v>Europe</v>
      </c>
      <c r="K1356" s="9" t="str">
        <f t="shared" si="0"/>
        <v>Portugal</v>
      </c>
      <c r="L1356" s="9" t="s">
        <v>140</v>
      </c>
      <c r="M1356" s="9" t="str">
        <f>IF(L1356="","",VLOOKUP(L1356,Metadata!$J$2:$K$22,2,FALSE))</f>
        <v>Lisbon Metropolitan Area</v>
      </c>
      <c r="N1356" s="9" t="s">
        <v>141</v>
      </c>
      <c r="O1356" s="9" t="s">
        <v>137</v>
      </c>
      <c r="P1356" s="9" t="s">
        <v>191</v>
      </c>
      <c r="Q1356" s="10" t="str">
        <f t="shared" si="1"/>
        <v>Remote Job (full or flexible)</v>
      </c>
      <c r="R1356" s="10">
        <v>6</v>
      </c>
      <c r="S1356" s="9" t="s">
        <v>266</v>
      </c>
      <c r="T1356" s="9" t="s">
        <v>137</v>
      </c>
      <c r="U1356" s="9" t="str">
        <f>IF(S1356&lt;&gt;"",S1356,IF(T1356&lt;&gt;"",VLOOKUP(T1356,Metadata!$S$2:$T$228,2,FALSE),""))</f>
        <v>Data Scientist/Data Engineer</v>
      </c>
      <c r="V1356" s="9" t="s">
        <v>457</v>
      </c>
      <c r="W1356" s="9" t="s">
        <v>137</v>
      </c>
      <c r="X1356" s="9" t="s">
        <v>137</v>
      </c>
      <c r="Y1356" s="9" t="s">
        <v>157</v>
      </c>
      <c r="Z1356" s="9" t="s">
        <v>262</v>
      </c>
      <c r="AA1356" s="9" t="s">
        <v>137</v>
      </c>
      <c r="AB1356" s="9" t="s">
        <v>253</v>
      </c>
      <c r="AC1356" s="9" t="s">
        <v>147</v>
      </c>
      <c r="AD1356" s="9"/>
      <c r="AE1356" s="9"/>
      <c r="AF1356" s="9" t="s">
        <v>243</v>
      </c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 t="s">
        <v>150</v>
      </c>
      <c r="BZ1356" s="9" t="s">
        <v>137</v>
      </c>
      <c r="CA1356" s="10"/>
      <c r="CB1356" s="10" t="str">
        <f t="shared" si="5"/>
        <v/>
      </c>
      <c r="CC1356" s="10"/>
      <c r="CD1356" s="9" t="str">
        <f t="shared" si="2"/>
        <v/>
      </c>
      <c r="CE1356" s="9" t="s">
        <v>168</v>
      </c>
      <c r="CF1356" s="9" t="s">
        <v>169</v>
      </c>
      <c r="CG1356" s="9">
        <f>IF(CF1356="","",VLOOKUP(CF1356,Metadata!$D$2:$H$20,2,FALSE))</f>
        <v>12500</v>
      </c>
      <c r="CH1356" s="9">
        <f>IF(CF1356="","",VLOOKUP(CF1356,Metadata!$D$2:$H$20,4,FALSE))</f>
        <v>0</v>
      </c>
      <c r="CI1356" s="9">
        <f>IF(CF1356="","",VLOOKUP(CF1356,Metadata!$D$2:$H$20,5,FALSE))</f>
        <v>15000</v>
      </c>
      <c r="CJ1356" s="9">
        <f t="shared" si="3"/>
        <v>12500</v>
      </c>
      <c r="CK1356" s="9" t="s">
        <v>180</v>
      </c>
      <c r="CL1356" s="10">
        <v>5</v>
      </c>
      <c r="CM1356" s="10">
        <v>2</v>
      </c>
      <c r="CN1356" s="10">
        <v>7</v>
      </c>
      <c r="CO1356" s="10">
        <v>4</v>
      </c>
      <c r="CP1356" s="10">
        <v>7</v>
      </c>
      <c r="CQ1356" s="10">
        <v>5</v>
      </c>
      <c r="CR1356" s="10">
        <v>6</v>
      </c>
      <c r="CS1356" s="10">
        <v>6</v>
      </c>
      <c r="CT1356" s="10">
        <v>6</v>
      </c>
      <c r="CU1356" s="10">
        <v>2</v>
      </c>
      <c r="CV1356" s="10">
        <v>6</v>
      </c>
      <c r="CW1356" s="10">
        <v>5</v>
      </c>
      <c r="CX1356" s="10">
        <v>7</v>
      </c>
      <c r="CY1356" s="10">
        <v>3</v>
      </c>
      <c r="CZ1356" s="10">
        <v>6</v>
      </c>
      <c r="DA1356" s="10">
        <v>1</v>
      </c>
      <c r="DB1356" s="10">
        <v>4</v>
      </c>
      <c r="DC1356" s="10">
        <v>3</v>
      </c>
      <c r="DD1356" s="10">
        <v>2</v>
      </c>
      <c r="DE1356" s="10">
        <v>7</v>
      </c>
      <c r="DF1356" s="10">
        <v>7</v>
      </c>
      <c r="DG1356" s="10">
        <v>1</v>
      </c>
      <c r="DH1356" s="10">
        <v>6</v>
      </c>
      <c r="DI1356" s="10">
        <v>7</v>
      </c>
      <c r="DJ1356" s="10">
        <v>2</v>
      </c>
      <c r="DK1356" s="10">
        <v>6</v>
      </c>
      <c r="DL1356" s="10">
        <v>4</v>
      </c>
      <c r="DM1356" s="9" t="s">
        <v>154</v>
      </c>
      <c r="DN1356" s="10">
        <v>1986</v>
      </c>
      <c r="DO1356" s="9">
        <f t="shared" si="4"/>
        <v>35</v>
      </c>
      <c r="DP1356" s="9" t="s">
        <v>222</v>
      </c>
      <c r="DQ1356" s="9" t="s">
        <v>156</v>
      </c>
      <c r="DR1356" s="9" t="s">
        <v>157</v>
      </c>
      <c r="DS1356" s="9" t="s">
        <v>137</v>
      </c>
      <c r="DT1356" s="9" t="s">
        <v>608</v>
      </c>
      <c r="DU1356" s="9" t="s">
        <v>223</v>
      </c>
      <c r="DV1356" s="9" t="str">
        <f>VLOOKUP(DU1356,Metadata!$B$2:$C$7,2,FALSE)</f>
        <v>3 - 6 years</v>
      </c>
    </row>
    <row r="1357" spans="1:126">
      <c r="A1357" s="13">
        <v>1356</v>
      </c>
      <c r="B1357" s="9" t="s">
        <v>135</v>
      </c>
      <c r="C1357" s="9" t="str">
        <f>VLOOKUP(B1357,Metadata!$M$2:$N$6,2,FALSE)</f>
        <v>Permanent Employee</v>
      </c>
      <c r="D1357" s="9" t="s">
        <v>159</v>
      </c>
      <c r="E1357" s="9" t="s">
        <v>137</v>
      </c>
      <c r="F1357" s="9" t="s">
        <v>138</v>
      </c>
      <c r="G1357" s="9" t="s">
        <v>140</v>
      </c>
      <c r="H1357" s="9" t="str">
        <f>IF(G1357="","",VLOOKUP(G1357,Metadata!$J$2:$K$22,2,FALSE))</f>
        <v>Lisbon Metropolitan Area</v>
      </c>
      <c r="I1357" s="9" t="s">
        <v>138</v>
      </c>
      <c r="J1357" s="9" t="str">
        <f>IF(I1357="","",VLOOKUP(I1357,Metadata!$P$2:$Q$43,2,FALSE))</f>
        <v>Europe</v>
      </c>
      <c r="K1357" s="9" t="str">
        <f t="shared" si="0"/>
        <v>Portugal</v>
      </c>
      <c r="L1357" s="9" t="s">
        <v>140</v>
      </c>
      <c r="M1357" s="9" t="str">
        <f>IF(L1357="","",VLOOKUP(L1357,Metadata!$J$2:$K$22,2,FALSE))</f>
        <v>Lisbon Metropolitan Area</v>
      </c>
      <c r="N1357" s="9" t="s">
        <v>214</v>
      </c>
      <c r="O1357" s="9" t="s">
        <v>215</v>
      </c>
      <c r="P1357" s="9" t="s">
        <v>142</v>
      </c>
      <c r="Q1357" s="10" t="str">
        <f t="shared" si="1"/>
        <v>Full Office Job</v>
      </c>
      <c r="R1357" s="10">
        <v>3</v>
      </c>
      <c r="S1357" s="9" t="s">
        <v>266</v>
      </c>
      <c r="T1357" s="9" t="s">
        <v>137</v>
      </c>
      <c r="U1357" s="9" t="str">
        <f>IF(S1357&lt;&gt;"",S1357,IF(T1357&lt;&gt;"",VLOOKUP(T1357,Metadata!$S$2:$T$228,2,FALSE),""))</f>
        <v>Data Scientist/Data Engineer</v>
      </c>
      <c r="V1357" s="9" t="s">
        <v>137</v>
      </c>
      <c r="W1357" s="9" t="s">
        <v>137</v>
      </c>
      <c r="X1357" s="9" t="s">
        <v>242</v>
      </c>
      <c r="Y1357" s="9" t="s">
        <v>137</v>
      </c>
      <c r="Z1357" s="9" t="s">
        <v>184</v>
      </c>
      <c r="AA1357" s="9" t="s">
        <v>137</v>
      </c>
      <c r="AB1357" s="9" t="s">
        <v>137</v>
      </c>
      <c r="AC1357" s="9"/>
      <c r="AD1357" s="9"/>
      <c r="AE1357" s="9"/>
      <c r="AF1357" s="9" t="s">
        <v>243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 t="s">
        <v>186</v>
      </c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10"/>
      <c r="CB1357" s="10" t="str">
        <f t="shared" si="5"/>
        <v/>
      </c>
      <c r="CC1357" s="10"/>
      <c r="CD1357" s="9" t="str">
        <f t="shared" si="2"/>
        <v/>
      </c>
      <c r="CE1357" s="9" t="s">
        <v>168</v>
      </c>
      <c r="CF1357" s="9" t="s">
        <v>220</v>
      </c>
      <c r="CG1357" s="9">
        <f>IF(CF1357="","",VLOOKUP(CF1357,Metadata!$D$2:$H$20,2,FALSE))</f>
        <v>27500</v>
      </c>
      <c r="CH1357" s="9">
        <f>IF(CF1357="","",VLOOKUP(CF1357,Metadata!$D$2:$H$20,4,FALSE))</f>
        <v>25000</v>
      </c>
      <c r="CI1357" s="9">
        <f>IF(CF1357="","",VLOOKUP(CF1357,Metadata!$D$2:$H$20,5,FALSE))</f>
        <v>30000</v>
      </c>
      <c r="CJ1357" s="9">
        <f t="shared" si="3"/>
        <v>27500</v>
      </c>
      <c r="CK1357" s="9" t="s">
        <v>189</v>
      </c>
      <c r="CL1357" s="10">
        <v>6</v>
      </c>
      <c r="CM1357" s="10">
        <v>1</v>
      </c>
      <c r="CN1357" s="10">
        <v>7</v>
      </c>
      <c r="CO1357" s="10">
        <v>7</v>
      </c>
      <c r="CP1357" s="10">
        <v>7</v>
      </c>
      <c r="CQ1357" s="10">
        <v>7</v>
      </c>
      <c r="CR1357" s="10">
        <v>4</v>
      </c>
      <c r="CS1357" s="10">
        <v>7</v>
      </c>
      <c r="CT1357" s="10">
        <v>7</v>
      </c>
      <c r="CU1357" s="10">
        <v>4</v>
      </c>
      <c r="CV1357" s="10">
        <v>5</v>
      </c>
      <c r="CW1357" s="10">
        <v>4</v>
      </c>
      <c r="CX1357" s="10">
        <v>6</v>
      </c>
      <c r="CY1357" s="10">
        <v>6</v>
      </c>
      <c r="CZ1357" s="10">
        <v>7</v>
      </c>
      <c r="DA1357" s="10">
        <v>3</v>
      </c>
      <c r="DB1357" s="10">
        <v>5</v>
      </c>
      <c r="DC1357" s="10">
        <v>6</v>
      </c>
      <c r="DD1357" s="10">
        <v>5</v>
      </c>
      <c r="DE1357" s="10">
        <v>5</v>
      </c>
      <c r="DF1357" s="10">
        <v>5</v>
      </c>
      <c r="DG1357" s="10">
        <v>4</v>
      </c>
      <c r="DH1357" s="10">
        <v>6</v>
      </c>
      <c r="DI1357" s="10">
        <v>6</v>
      </c>
      <c r="DJ1357" s="10">
        <v>6</v>
      </c>
      <c r="DK1357" s="10">
        <v>5</v>
      </c>
      <c r="DL1357" s="10">
        <v>5</v>
      </c>
      <c r="DM1357" s="9" t="s">
        <v>154</v>
      </c>
      <c r="DN1357" s="10">
        <v>1989</v>
      </c>
      <c r="DO1357" s="9">
        <f t="shared" si="4"/>
        <v>32</v>
      </c>
      <c r="DP1357" s="9" t="s">
        <v>155</v>
      </c>
      <c r="DQ1357" s="9" t="s">
        <v>156</v>
      </c>
      <c r="DR1357" s="9" t="s">
        <v>157</v>
      </c>
      <c r="DS1357" s="9" t="s">
        <v>137</v>
      </c>
      <c r="DT1357" s="9" t="s">
        <v>608</v>
      </c>
      <c r="DU1357" s="9" t="s">
        <v>168</v>
      </c>
      <c r="DV1357" s="9" t="str">
        <f>VLOOKUP(DU1357,Metadata!$B$2:$C$7,2,FALSE)</f>
        <v>0 - 3 years</v>
      </c>
    </row>
    <row r="1358" spans="1:126">
      <c r="A1358" s="13">
        <v>1357</v>
      </c>
      <c r="B1358" s="9" t="s">
        <v>135</v>
      </c>
      <c r="C1358" s="9" t="str">
        <f>VLOOKUP(B1358,Metadata!$M$2:$N$6,2,FALSE)</f>
        <v>Permanent Employee</v>
      </c>
      <c r="D1358" s="9" t="s">
        <v>136</v>
      </c>
      <c r="E1358" s="9" t="s">
        <v>137</v>
      </c>
      <c r="F1358" s="9" t="s">
        <v>138</v>
      </c>
      <c r="G1358" s="9" t="s">
        <v>140</v>
      </c>
      <c r="H1358" s="9" t="str">
        <f>IF(G1358="","",VLOOKUP(G1358,Metadata!$J$2:$K$22,2,FALSE))</f>
        <v>Lisbon Metropolitan Area</v>
      </c>
      <c r="I1358" s="9" t="s">
        <v>350</v>
      </c>
      <c r="J1358" s="9" t="str">
        <f>IF(I1358="","",VLOOKUP(I1358,Metadata!$P$2:$Q$43,2,FALSE))</f>
        <v>South America</v>
      </c>
      <c r="K1358" s="9" t="str">
        <f t="shared" si="0"/>
        <v>International</v>
      </c>
      <c r="L1358" s="9" t="s">
        <v>137</v>
      </c>
      <c r="M1358" s="9" t="str">
        <f>IF(L1358="","",VLOOKUP(L1358,Metadata!$J$2:$K$22,2,FALSE))</f>
        <v/>
      </c>
      <c r="N1358" s="9" t="s">
        <v>141</v>
      </c>
      <c r="O1358" s="9" t="s">
        <v>137</v>
      </c>
      <c r="P1358" s="9" t="s">
        <v>191</v>
      </c>
      <c r="Q1358" s="10" t="str">
        <f t="shared" si="1"/>
        <v>Remote Job (full or flexible)</v>
      </c>
      <c r="R1358" s="10">
        <v>6</v>
      </c>
      <c r="S1358" s="9" t="s">
        <v>183</v>
      </c>
      <c r="T1358" s="9" t="s">
        <v>137</v>
      </c>
      <c r="U1358" s="9" t="str">
        <f>IF(S1358&lt;&gt;"",S1358,IF(T1358&lt;&gt;"",VLOOKUP(T1358,Metadata!$S$2:$T$228,2,FALSE),""))</f>
        <v>Product Owner/Product Manager</v>
      </c>
      <c r="V1358" s="9" t="s">
        <v>207</v>
      </c>
      <c r="W1358" s="9" t="s">
        <v>137</v>
      </c>
      <c r="X1358" s="9" t="s">
        <v>208</v>
      </c>
      <c r="Y1358" s="9" t="s">
        <v>137</v>
      </c>
      <c r="Z1358" s="9" t="s">
        <v>262</v>
      </c>
      <c r="AA1358" s="9" t="s">
        <v>137</v>
      </c>
      <c r="AB1358" s="9" t="s">
        <v>137</v>
      </c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 t="s">
        <v>150</v>
      </c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 t="s">
        <v>150</v>
      </c>
      <c r="BZ1358" s="9" t="s">
        <v>137</v>
      </c>
      <c r="CA1358" s="10"/>
      <c r="CB1358" s="10" t="str">
        <f t="shared" si="5"/>
        <v/>
      </c>
      <c r="CC1358" s="10"/>
      <c r="CD1358" s="9" t="str">
        <f t="shared" si="2"/>
        <v/>
      </c>
      <c r="CE1358" s="9" t="s">
        <v>168</v>
      </c>
      <c r="CF1358" s="9" t="s">
        <v>245</v>
      </c>
      <c r="CG1358" s="9">
        <f>IF(CF1358="","",VLOOKUP(CF1358,Metadata!$D$2:$H$20,2,FALSE))</f>
        <v>42500</v>
      </c>
      <c r="CH1358" s="9">
        <f>IF(CF1358="","",VLOOKUP(CF1358,Metadata!$D$2:$H$20,4,FALSE))</f>
        <v>40000</v>
      </c>
      <c r="CI1358" s="9">
        <f>IF(CF1358="","",VLOOKUP(CF1358,Metadata!$D$2:$H$20,5,FALSE))</f>
        <v>45000</v>
      </c>
      <c r="CJ1358" s="9">
        <f t="shared" si="3"/>
        <v>42500</v>
      </c>
      <c r="CK1358" s="9" t="s">
        <v>153</v>
      </c>
      <c r="CL1358" s="10">
        <v>4</v>
      </c>
      <c r="CM1358" s="10">
        <v>3</v>
      </c>
      <c r="CN1358" s="10">
        <v>5</v>
      </c>
      <c r="CO1358" s="10">
        <v>5</v>
      </c>
      <c r="CP1358" s="10">
        <v>5</v>
      </c>
      <c r="CQ1358" s="10">
        <v>5</v>
      </c>
      <c r="CR1358" s="10">
        <v>5</v>
      </c>
      <c r="CS1358" s="10">
        <v>6</v>
      </c>
      <c r="CT1358" s="10">
        <v>6</v>
      </c>
      <c r="CU1358" s="10">
        <v>5</v>
      </c>
      <c r="CV1358" s="10">
        <v>6</v>
      </c>
      <c r="CW1358" s="10">
        <v>6</v>
      </c>
      <c r="CX1358" s="10">
        <v>6</v>
      </c>
      <c r="CY1358" s="10">
        <v>5</v>
      </c>
      <c r="CZ1358" s="10">
        <v>6</v>
      </c>
      <c r="DA1358" s="10">
        <v>3</v>
      </c>
      <c r="DB1358" s="10">
        <v>2</v>
      </c>
      <c r="DC1358" s="10">
        <v>5</v>
      </c>
      <c r="DD1358" s="10">
        <v>3</v>
      </c>
      <c r="DE1358" s="10">
        <v>4</v>
      </c>
      <c r="DF1358" s="10">
        <v>6</v>
      </c>
      <c r="DG1358" s="10">
        <v>4</v>
      </c>
      <c r="DH1358" s="10">
        <v>5</v>
      </c>
      <c r="DI1358" s="10">
        <v>5</v>
      </c>
      <c r="DJ1358" s="10">
        <v>5</v>
      </c>
      <c r="DK1358" s="10">
        <v>6</v>
      </c>
      <c r="DL1358" s="10">
        <v>2</v>
      </c>
      <c r="DM1358" s="9" t="s">
        <v>154</v>
      </c>
      <c r="DN1358" s="10">
        <v>1969</v>
      </c>
      <c r="DO1358" s="9">
        <f t="shared" si="4"/>
        <v>52</v>
      </c>
      <c r="DP1358" s="9" t="s">
        <v>155</v>
      </c>
      <c r="DQ1358" s="9" t="s">
        <v>202</v>
      </c>
      <c r="DR1358" s="9" t="s">
        <v>170</v>
      </c>
      <c r="DS1358" s="9" t="s">
        <v>137</v>
      </c>
      <c r="DT1358" s="9" t="s">
        <v>608</v>
      </c>
      <c r="DU1358" s="9" t="s">
        <v>158</v>
      </c>
      <c r="DV1358" s="9" t="str">
        <f>VLOOKUP(DU1358,Metadata!$B$2:$C$7,2,FALSE)</f>
        <v>6+ years</v>
      </c>
    </row>
    <row r="1359" spans="1:126">
      <c r="A1359" s="13">
        <v>1358</v>
      </c>
      <c r="B1359" s="9" t="s">
        <v>135</v>
      </c>
      <c r="C1359" s="9" t="str">
        <f>VLOOKUP(B1359,Metadata!$M$2:$N$6,2,FALSE)</f>
        <v>Permanent Employee</v>
      </c>
      <c r="D1359" s="9" t="s">
        <v>159</v>
      </c>
      <c r="E1359" s="9" t="s">
        <v>137</v>
      </c>
      <c r="F1359" s="9" t="s">
        <v>138</v>
      </c>
      <c r="G1359" s="9" t="s">
        <v>190</v>
      </c>
      <c r="H1359" s="9" t="str">
        <f>IF(G1359="","",VLOOKUP(G1359,Metadata!$J$2:$K$22,2,FALSE))</f>
        <v>North</v>
      </c>
      <c r="I1359" s="9" t="s">
        <v>138</v>
      </c>
      <c r="J1359" s="9" t="str">
        <f>IF(I1359="","",VLOOKUP(I1359,Metadata!$P$2:$Q$43,2,FALSE))</f>
        <v>Europe</v>
      </c>
      <c r="K1359" s="9" t="str">
        <f t="shared" si="0"/>
        <v>Portugal</v>
      </c>
      <c r="L1359" s="9" t="s">
        <v>190</v>
      </c>
      <c r="M1359" s="9" t="str">
        <f>IF(L1359="","",VLOOKUP(L1359,Metadata!$J$2:$K$22,2,FALSE))</f>
        <v>North</v>
      </c>
      <c r="N1359" s="9" t="s">
        <v>205</v>
      </c>
      <c r="O1359" s="9" t="s">
        <v>137</v>
      </c>
      <c r="P1359" s="9" t="s">
        <v>137</v>
      </c>
      <c r="Q1359" s="10" t="str">
        <f t="shared" si="1"/>
        <v>Full Office Job</v>
      </c>
      <c r="R1359" s="10">
        <v>3</v>
      </c>
      <c r="S1359" s="9" t="s">
        <v>192</v>
      </c>
      <c r="T1359" s="9" t="s">
        <v>137</v>
      </c>
      <c r="U1359" s="9" t="str">
        <f>IF(S1359&lt;&gt;"",S1359,IF(T1359&lt;&gt;"",VLOOKUP(T1359,Metadata!$S$2:$T$228,2,FALSE),""))</f>
        <v>Back-End Developer</v>
      </c>
      <c r="V1359" s="9" t="s">
        <v>144</v>
      </c>
      <c r="W1359" s="9" t="s">
        <v>137</v>
      </c>
      <c r="X1359" s="9" t="s">
        <v>163</v>
      </c>
      <c r="Y1359" s="9" t="s">
        <v>137</v>
      </c>
      <c r="Z1359" s="9" t="s">
        <v>184</v>
      </c>
      <c r="AA1359" s="9" t="s">
        <v>165</v>
      </c>
      <c r="AB1359" s="9" t="s">
        <v>137</v>
      </c>
      <c r="AC1359" s="9" t="s">
        <v>147</v>
      </c>
      <c r="AD1359" s="9"/>
      <c r="AE1359" s="9"/>
      <c r="AF1359" s="9"/>
      <c r="AG1359" s="9"/>
      <c r="AH1359" s="9"/>
      <c r="AI1359" s="9"/>
      <c r="AJ1359" s="9" t="s">
        <v>185</v>
      </c>
      <c r="AK1359" s="9"/>
      <c r="AL1359" s="9"/>
      <c r="AM1359" s="9"/>
      <c r="AN1359" s="9"/>
      <c r="AO1359" s="9"/>
      <c r="AP1359" s="9"/>
      <c r="AQ1359" s="9"/>
      <c r="AR1359" s="9"/>
      <c r="AS1359" s="9"/>
      <c r="AT1359" s="9" t="s">
        <v>324</v>
      </c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 t="s">
        <v>455</v>
      </c>
      <c r="CA1359" s="10"/>
      <c r="CB1359" s="10" t="str">
        <f t="shared" si="5"/>
        <v/>
      </c>
      <c r="CC1359" s="10"/>
      <c r="CD1359" s="9" t="str">
        <f t="shared" si="2"/>
        <v/>
      </c>
      <c r="CE1359" s="9" t="s">
        <v>168</v>
      </c>
      <c r="CF1359" s="9" t="s">
        <v>245</v>
      </c>
      <c r="CG1359" s="9">
        <f>IF(CF1359="","",VLOOKUP(CF1359,Metadata!$D$2:$H$20,2,FALSE))</f>
        <v>42500</v>
      </c>
      <c r="CH1359" s="9">
        <f>IF(CF1359="","",VLOOKUP(CF1359,Metadata!$D$2:$H$20,4,FALSE))</f>
        <v>40000</v>
      </c>
      <c r="CI1359" s="9">
        <f>IF(CF1359="","",VLOOKUP(CF1359,Metadata!$D$2:$H$20,5,FALSE))</f>
        <v>45000</v>
      </c>
      <c r="CJ1359" s="9">
        <f t="shared" si="3"/>
        <v>42500</v>
      </c>
      <c r="CK1359" s="9" t="s">
        <v>201</v>
      </c>
      <c r="CL1359" s="10">
        <v>7</v>
      </c>
      <c r="CM1359" s="10">
        <v>1</v>
      </c>
      <c r="CN1359" s="10">
        <v>6</v>
      </c>
      <c r="CO1359" s="10">
        <v>6</v>
      </c>
      <c r="CP1359" s="10">
        <v>3</v>
      </c>
      <c r="CQ1359" s="10">
        <v>5</v>
      </c>
      <c r="CR1359" s="10">
        <v>2</v>
      </c>
      <c r="CS1359" s="10">
        <v>4</v>
      </c>
      <c r="CT1359" s="10">
        <v>4</v>
      </c>
      <c r="CU1359" s="10">
        <v>4</v>
      </c>
      <c r="CV1359" s="10">
        <v>4</v>
      </c>
      <c r="CW1359" s="10">
        <v>2</v>
      </c>
      <c r="CX1359" s="10">
        <v>6</v>
      </c>
      <c r="CY1359" s="10">
        <v>5</v>
      </c>
      <c r="CZ1359" s="10">
        <v>6</v>
      </c>
      <c r="DA1359" s="10">
        <v>6</v>
      </c>
      <c r="DB1359" s="10">
        <v>6</v>
      </c>
      <c r="DC1359" s="10">
        <v>6</v>
      </c>
      <c r="DD1359" s="10">
        <v>2</v>
      </c>
      <c r="DE1359" s="10">
        <v>6</v>
      </c>
      <c r="DF1359" s="10">
        <v>3</v>
      </c>
      <c r="DG1359" s="10">
        <v>6</v>
      </c>
      <c r="DH1359" s="10">
        <v>2</v>
      </c>
      <c r="DI1359" s="10">
        <v>7</v>
      </c>
      <c r="DJ1359" s="10">
        <v>4</v>
      </c>
      <c r="DK1359" s="10">
        <v>2</v>
      </c>
      <c r="DL1359" s="10">
        <v>5</v>
      </c>
      <c r="DM1359" s="9" t="s">
        <v>154</v>
      </c>
      <c r="DN1359" s="10">
        <v>1987</v>
      </c>
      <c r="DO1359" s="9">
        <f t="shared" si="4"/>
        <v>34</v>
      </c>
      <c r="DP1359" s="9" t="s">
        <v>155</v>
      </c>
      <c r="DQ1359" s="9" t="s">
        <v>156</v>
      </c>
      <c r="DR1359" s="9" t="s">
        <v>157</v>
      </c>
      <c r="DS1359" s="9" t="s">
        <v>137</v>
      </c>
      <c r="DT1359" s="9" t="s">
        <v>608</v>
      </c>
      <c r="DU1359" s="9" t="s">
        <v>223</v>
      </c>
      <c r="DV1359" s="9" t="str">
        <f>VLOOKUP(DU1359,Metadata!$B$2:$C$7,2,FALSE)</f>
        <v>3 - 6 years</v>
      </c>
    </row>
    <row r="1360" spans="1:126">
      <c r="A1360" s="13">
        <v>1359</v>
      </c>
      <c r="B1360" s="9" t="s">
        <v>135</v>
      </c>
      <c r="C1360" s="9" t="str">
        <f>VLOOKUP(B1360,Metadata!$M$2:$N$6,2,FALSE)</f>
        <v>Permanent Employee</v>
      </c>
      <c r="D1360" s="9" t="s">
        <v>159</v>
      </c>
      <c r="E1360" s="9" t="s">
        <v>137</v>
      </c>
      <c r="F1360" s="9" t="s">
        <v>138</v>
      </c>
      <c r="G1360" s="9" t="s">
        <v>291</v>
      </c>
      <c r="H1360" s="9" t="str">
        <f>IF(G1360="","",VLOOKUP(G1360,Metadata!$J$2:$K$22,2,FALSE))</f>
        <v>Centre</v>
      </c>
      <c r="I1360" s="9" t="s">
        <v>138</v>
      </c>
      <c r="J1360" s="9" t="str">
        <f>IF(I1360="","",VLOOKUP(I1360,Metadata!$P$2:$Q$43,2,FALSE))</f>
        <v>Europe</v>
      </c>
      <c r="K1360" s="9" t="str">
        <f t="shared" si="0"/>
        <v>Portugal</v>
      </c>
      <c r="L1360" s="9" t="s">
        <v>172</v>
      </c>
      <c r="M1360" s="9" t="str">
        <f>IF(L1360="","",VLOOKUP(L1360,Metadata!$J$2:$K$22,2,FALSE))</f>
        <v>Porto Metropolitan Area</v>
      </c>
      <c r="N1360" s="9" t="s">
        <v>141</v>
      </c>
      <c r="O1360" s="9" t="s">
        <v>137</v>
      </c>
      <c r="P1360" s="9" t="s">
        <v>142</v>
      </c>
      <c r="Q1360" s="10" t="str">
        <f t="shared" si="1"/>
        <v>Full Office Job</v>
      </c>
      <c r="R1360" s="10">
        <v>4</v>
      </c>
      <c r="S1360" s="9" t="s">
        <v>161</v>
      </c>
      <c r="T1360" s="9" t="s">
        <v>137</v>
      </c>
      <c r="U1360" s="9" t="str">
        <f>IF(S1360&lt;&gt;"",S1360,IF(T1360&lt;&gt;"",VLOOKUP(T1360,Metadata!$S$2:$T$228,2,FALSE),""))</f>
        <v>Full-Stack Developer</v>
      </c>
      <c r="V1360" s="9" t="s">
        <v>207</v>
      </c>
      <c r="W1360" s="9" t="s">
        <v>137</v>
      </c>
      <c r="X1360" s="9" t="s">
        <v>252</v>
      </c>
      <c r="Y1360" s="9" t="s">
        <v>137</v>
      </c>
      <c r="Z1360" s="9" t="s">
        <v>184</v>
      </c>
      <c r="AA1360" s="9" t="s">
        <v>165</v>
      </c>
      <c r="AB1360" s="9" t="s">
        <v>137</v>
      </c>
      <c r="AC1360" s="9" t="s">
        <v>147</v>
      </c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 t="s">
        <v>178</v>
      </c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 t="s">
        <v>150</v>
      </c>
      <c r="BZ1360" s="9" t="s">
        <v>137</v>
      </c>
      <c r="CA1360" s="10"/>
      <c r="CB1360" s="10" t="str">
        <f t="shared" si="5"/>
        <v/>
      </c>
      <c r="CC1360" s="10"/>
      <c r="CD1360" s="9" t="str">
        <f t="shared" si="2"/>
        <v/>
      </c>
      <c r="CE1360" s="9" t="s">
        <v>168</v>
      </c>
      <c r="CF1360" s="9" t="s">
        <v>188</v>
      </c>
      <c r="CG1360" s="9">
        <f>IF(CF1360="","",VLOOKUP(CF1360,Metadata!$D$2:$H$20,2,FALSE))</f>
        <v>17500</v>
      </c>
      <c r="CH1360" s="9">
        <f>IF(CF1360="","",VLOOKUP(CF1360,Metadata!$D$2:$H$20,4,FALSE))</f>
        <v>15000</v>
      </c>
      <c r="CI1360" s="9">
        <f>IF(CF1360="","",VLOOKUP(CF1360,Metadata!$D$2:$H$20,5,FALSE))</f>
        <v>20000</v>
      </c>
      <c r="CJ1360" s="9">
        <f t="shared" si="3"/>
        <v>17500</v>
      </c>
      <c r="CK1360" s="9" t="s">
        <v>221</v>
      </c>
      <c r="CL1360" s="10">
        <v>5</v>
      </c>
      <c r="CM1360" s="10">
        <v>1</v>
      </c>
      <c r="CN1360" s="10">
        <v>7</v>
      </c>
      <c r="CO1360" s="10">
        <v>5</v>
      </c>
      <c r="CP1360" s="10">
        <v>5</v>
      </c>
      <c r="CQ1360" s="10">
        <v>6</v>
      </c>
      <c r="CR1360" s="10">
        <v>3</v>
      </c>
      <c r="CS1360" s="10">
        <v>5</v>
      </c>
      <c r="CT1360" s="10">
        <v>6</v>
      </c>
      <c r="CU1360" s="10">
        <v>7</v>
      </c>
      <c r="CV1360" s="10">
        <v>5</v>
      </c>
      <c r="CW1360" s="10">
        <v>1</v>
      </c>
      <c r="CX1360" s="10">
        <v>6</v>
      </c>
      <c r="CY1360" s="10">
        <v>1</v>
      </c>
      <c r="CZ1360" s="10">
        <v>4</v>
      </c>
      <c r="DA1360" s="10">
        <v>5</v>
      </c>
      <c r="DB1360" s="10">
        <v>4</v>
      </c>
      <c r="DC1360" s="10">
        <v>6</v>
      </c>
      <c r="DD1360" s="10">
        <v>4</v>
      </c>
      <c r="DE1360" s="10">
        <v>7</v>
      </c>
      <c r="DF1360" s="10">
        <v>6</v>
      </c>
      <c r="DG1360" s="10">
        <v>3</v>
      </c>
      <c r="DH1360" s="10">
        <v>4</v>
      </c>
      <c r="DI1360" s="10">
        <v>7</v>
      </c>
      <c r="DJ1360" s="10">
        <v>4</v>
      </c>
      <c r="DK1360" s="10">
        <v>5</v>
      </c>
      <c r="DL1360" s="10">
        <v>4</v>
      </c>
      <c r="DM1360" s="9" t="s">
        <v>154</v>
      </c>
      <c r="DN1360" s="10">
        <v>1991</v>
      </c>
      <c r="DO1360" s="9">
        <f t="shared" si="4"/>
        <v>30</v>
      </c>
      <c r="DP1360" s="9" t="s">
        <v>222</v>
      </c>
      <c r="DQ1360" s="9" t="s">
        <v>202</v>
      </c>
      <c r="DR1360" s="9" t="s">
        <v>342</v>
      </c>
      <c r="DS1360" s="9" t="s">
        <v>137</v>
      </c>
      <c r="DT1360" s="9" t="s">
        <v>608</v>
      </c>
      <c r="DU1360" s="9" t="s">
        <v>168</v>
      </c>
      <c r="DV1360" s="9" t="str">
        <f>VLOOKUP(DU1360,Metadata!$B$2:$C$7,2,FALSE)</f>
        <v>0 - 3 years</v>
      </c>
    </row>
    <row r="1361" spans="1:126">
      <c r="A1361" s="13">
        <v>1360</v>
      </c>
      <c r="B1361" s="9" t="s">
        <v>135</v>
      </c>
      <c r="C1361" s="9" t="str">
        <f>VLOOKUP(B1361,Metadata!$M$2:$N$6,2,FALSE)</f>
        <v>Permanent Employee</v>
      </c>
      <c r="D1361" s="9" t="s">
        <v>136</v>
      </c>
      <c r="E1361" s="9" t="s">
        <v>137</v>
      </c>
      <c r="F1361" s="9" t="s">
        <v>138</v>
      </c>
      <c r="G1361" s="9" t="s">
        <v>190</v>
      </c>
      <c r="H1361" s="9" t="str">
        <f>IF(G1361="","",VLOOKUP(G1361,Metadata!$J$2:$K$22,2,FALSE))</f>
        <v>North</v>
      </c>
      <c r="I1361" s="9" t="s">
        <v>292</v>
      </c>
      <c r="J1361" s="9" t="str">
        <f>IF(I1361="","",VLOOKUP(I1361,Metadata!$P$2:$Q$43,2,FALSE))</f>
        <v>North America</v>
      </c>
      <c r="K1361" s="9" t="str">
        <f t="shared" si="0"/>
        <v>International</v>
      </c>
      <c r="L1361" s="9" t="s">
        <v>137</v>
      </c>
      <c r="M1361" s="9" t="str">
        <f>IF(L1361="","",VLOOKUP(L1361,Metadata!$J$2:$K$22,2,FALSE))</f>
        <v/>
      </c>
      <c r="N1361" s="9" t="s">
        <v>141</v>
      </c>
      <c r="O1361" s="9" t="s">
        <v>137</v>
      </c>
      <c r="P1361" s="9" t="s">
        <v>191</v>
      </c>
      <c r="Q1361" s="10" t="str">
        <f t="shared" si="1"/>
        <v>Remote Job (full or flexible)</v>
      </c>
      <c r="R1361" s="10">
        <v>7</v>
      </c>
      <c r="S1361" s="9" t="s">
        <v>161</v>
      </c>
      <c r="T1361" s="9" t="s">
        <v>137</v>
      </c>
      <c r="U1361" s="9" t="str">
        <f>IF(S1361&lt;&gt;"",S1361,IF(T1361&lt;&gt;"",VLOOKUP(T1361,Metadata!$S$2:$T$228,2,FALSE),""))</f>
        <v>Full-Stack Developer</v>
      </c>
      <c r="V1361" s="9" t="s">
        <v>276</v>
      </c>
      <c r="W1361" s="9" t="s">
        <v>137</v>
      </c>
      <c r="X1361" s="9" t="s">
        <v>163</v>
      </c>
      <c r="Y1361" s="9" t="s">
        <v>137</v>
      </c>
      <c r="Z1361" s="9" t="s">
        <v>218</v>
      </c>
      <c r="AA1361" s="9" t="s">
        <v>137</v>
      </c>
      <c r="AB1361" s="9" t="s">
        <v>137</v>
      </c>
      <c r="AC1361" s="9"/>
      <c r="AD1361" s="9"/>
      <c r="AE1361" s="9"/>
      <c r="AF1361" s="9"/>
      <c r="AG1361" s="9"/>
      <c r="AH1361" s="9"/>
      <c r="AI1361" s="9"/>
      <c r="AJ1361" s="9" t="s">
        <v>185</v>
      </c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 t="s">
        <v>199</v>
      </c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10"/>
      <c r="CB1361" s="10" t="str">
        <f t="shared" si="5"/>
        <v/>
      </c>
      <c r="CC1361" s="10"/>
      <c r="CD1361" s="9" t="str">
        <f t="shared" si="2"/>
        <v/>
      </c>
      <c r="CE1361" s="9" t="s">
        <v>232</v>
      </c>
      <c r="CF1361" s="9" t="s">
        <v>477</v>
      </c>
      <c r="CG1361" s="9">
        <f>IF(CF1361="","",VLOOKUP(CF1361,Metadata!$D$2:$H$20,2,FALSE))</f>
        <v>102500</v>
      </c>
      <c r="CH1361" s="9">
        <f>IF(CF1361="","",VLOOKUP(CF1361,Metadata!$D$2:$H$20,4,FALSE))</f>
        <v>100000</v>
      </c>
      <c r="CI1361" s="9">
        <f>IF(CF1361="","",VLOOKUP(CF1361,Metadata!$D$2:$H$20,5,FALSE))</f>
        <v>105000</v>
      </c>
      <c r="CJ1361" s="9">
        <f t="shared" si="3"/>
        <v>102500</v>
      </c>
      <c r="CK1361" s="9" t="s">
        <v>153</v>
      </c>
      <c r="CL1361" s="10">
        <v>7</v>
      </c>
      <c r="CM1361" s="10">
        <v>3</v>
      </c>
      <c r="CN1361" s="10">
        <v>4</v>
      </c>
      <c r="CO1361" s="10">
        <v>4</v>
      </c>
      <c r="CP1361" s="10">
        <v>7</v>
      </c>
      <c r="CQ1361" s="10">
        <v>7</v>
      </c>
      <c r="CR1361" s="10">
        <v>7</v>
      </c>
      <c r="CS1361" s="10">
        <v>7</v>
      </c>
      <c r="CT1361" s="10">
        <v>7</v>
      </c>
      <c r="CU1361" s="10">
        <v>7</v>
      </c>
      <c r="CV1361" s="10">
        <v>7</v>
      </c>
      <c r="CW1361" s="10">
        <v>7</v>
      </c>
      <c r="CX1361" s="10">
        <v>7</v>
      </c>
      <c r="CY1361" s="10">
        <v>7</v>
      </c>
      <c r="CZ1361" s="10">
        <v>7</v>
      </c>
      <c r="DA1361" s="10">
        <v>7</v>
      </c>
      <c r="DB1361" s="10">
        <v>7</v>
      </c>
      <c r="DC1361" s="10">
        <v>7</v>
      </c>
      <c r="DD1361" s="10">
        <v>7</v>
      </c>
      <c r="DE1361" s="10">
        <v>7</v>
      </c>
      <c r="DF1361" s="10">
        <v>7</v>
      </c>
      <c r="DG1361" s="10">
        <v>7</v>
      </c>
      <c r="DH1361" s="10">
        <v>7</v>
      </c>
      <c r="DI1361" s="10">
        <v>7</v>
      </c>
      <c r="DJ1361" s="10">
        <v>7</v>
      </c>
      <c r="DK1361" s="10">
        <v>7</v>
      </c>
      <c r="DL1361" s="10">
        <v>7</v>
      </c>
      <c r="DM1361" s="9" t="s">
        <v>154</v>
      </c>
      <c r="DN1361" s="10"/>
      <c r="DO1361" s="9"/>
      <c r="DP1361" s="9" t="s">
        <v>287</v>
      </c>
      <c r="DQ1361" s="9" t="s">
        <v>210</v>
      </c>
      <c r="DR1361" s="9" t="s">
        <v>157</v>
      </c>
      <c r="DS1361" s="9" t="s">
        <v>137</v>
      </c>
      <c r="DT1361" s="9" t="s">
        <v>608</v>
      </c>
      <c r="DU1361" s="9" t="s">
        <v>158</v>
      </c>
      <c r="DV1361" s="9" t="str">
        <f>VLOOKUP(DU1361,Metadata!$B$2:$C$7,2,FALSE)</f>
        <v>6+ years</v>
      </c>
    </row>
    <row r="1362" spans="1:126">
      <c r="A1362" s="13">
        <v>1361</v>
      </c>
      <c r="B1362" s="9" t="s">
        <v>135</v>
      </c>
      <c r="C1362" s="9" t="str">
        <f>VLOOKUP(B1362,Metadata!$M$2:$N$6,2,FALSE)</f>
        <v>Permanent Employee</v>
      </c>
      <c r="D1362" s="9" t="s">
        <v>159</v>
      </c>
      <c r="E1362" s="9" t="s">
        <v>137</v>
      </c>
      <c r="F1362" s="9" t="s">
        <v>138</v>
      </c>
      <c r="G1362" s="9" t="s">
        <v>140</v>
      </c>
      <c r="H1362" s="9" t="str">
        <f>IF(G1362="","",VLOOKUP(G1362,Metadata!$J$2:$K$22,2,FALSE))</f>
        <v>Lisbon Metropolitan Area</v>
      </c>
      <c r="I1362" s="9" t="s">
        <v>138</v>
      </c>
      <c r="J1362" s="9" t="str">
        <f>IF(I1362="","",VLOOKUP(I1362,Metadata!$P$2:$Q$43,2,FALSE))</f>
        <v>Europe</v>
      </c>
      <c r="K1362" s="9" t="str">
        <f t="shared" si="0"/>
        <v>Portugal</v>
      </c>
      <c r="L1362" s="9" t="s">
        <v>140</v>
      </c>
      <c r="M1362" s="9" t="str">
        <f>IF(L1362="","",VLOOKUP(L1362,Metadata!$J$2:$K$22,2,FALSE))</f>
        <v>Lisbon Metropolitan Area</v>
      </c>
      <c r="N1362" s="9" t="s">
        <v>141</v>
      </c>
      <c r="O1362" s="9" t="s">
        <v>137</v>
      </c>
      <c r="P1362" s="9" t="s">
        <v>142</v>
      </c>
      <c r="Q1362" s="10" t="str">
        <f t="shared" si="1"/>
        <v>Full Office Job</v>
      </c>
      <c r="R1362" s="10">
        <v>6</v>
      </c>
      <c r="S1362" s="9" t="s">
        <v>137</v>
      </c>
      <c r="T1362" s="9" t="s">
        <v>487</v>
      </c>
      <c r="U1362" s="9" t="str">
        <f>IF(S1362&lt;&gt;"",S1362,IF(T1362&lt;&gt;"",VLOOKUP(T1362,Metadata!$S$2:$T$228,2,FALSE),""))</f>
        <v>Full-Stack Developer</v>
      </c>
      <c r="V1362" s="9" t="s">
        <v>144</v>
      </c>
      <c r="W1362" s="9" t="s">
        <v>137</v>
      </c>
      <c r="X1362" s="9" t="s">
        <v>145</v>
      </c>
      <c r="Y1362" s="9" t="s">
        <v>137</v>
      </c>
      <c r="Z1362" s="9" t="s">
        <v>218</v>
      </c>
      <c r="AA1362" s="9" t="s">
        <v>137</v>
      </c>
      <c r="AB1362" s="9" t="s">
        <v>137</v>
      </c>
      <c r="AC1362" s="9"/>
      <c r="AD1362" s="9"/>
      <c r="AE1362" s="9"/>
      <c r="AF1362" s="9" t="s">
        <v>243</v>
      </c>
      <c r="AG1362" s="9"/>
      <c r="AH1362" s="9" t="s">
        <v>176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 t="s">
        <v>150</v>
      </c>
      <c r="BZ1362" s="9" t="s">
        <v>137</v>
      </c>
      <c r="CA1362" s="10"/>
      <c r="CB1362" s="10" t="str">
        <f t="shared" si="5"/>
        <v/>
      </c>
      <c r="CC1362" s="10"/>
      <c r="CD1362" s="9" t="str">
        <f t="shared" si="2"/>
        <v/>
      </c>
      <c r="CE1362" s="9" t="s">
        <v>168</v>
      </c>
      <c r="CF1362" s="9" t="s">
        <v>254</v>
      </c>
      <c r="CG1362" s="9">
        <f>IF(CF1362="","",VLOOKUP(CF1362,Metadata!$D$2:$H$20,2,FALSE))</f>
        <v>37500</v>
      </c>
      <c r="CH1362" s="9">
        <f>IF(CF1362="","",VLOOKUP(CF1362,Metadata!$D$2:$H$20,4,FALSE))</f>
        <v>35000</v>
      </c>
      <c r="CI1362" s="9">
        <f>IF(CF1362="","",VLOOKUP(CF1362,Metadata!$D$2:$H$20,5,FALSE))</f>
        <v>40000</v>
      </c>
      <c r="CJ1362" s="9">
        <f t="shared" si="3"/>
        <v>37500</v>
      </c>
      <c r="CK1362" s="9" t="s">
        <v>153</v>
      </c>
      <c r="CL1362" s="10">
        <v>4</v>
      </c>
      <c r="CM1362" s="10">
        <v>5</v>
      </c>
      <c r="CN1362" s="10">
        <v>7</v>
      </c>
      <c r="CO1362" s="10">
        <v>7</v>
      </c>
      <c r="CP1362" s="10">
        <v>4</v>
      </c>
      <c r="CQ1362" s="10">
        <v>7</v>
      </c>
      <c r="CR1362" s="10">
        <v>7</v>
      </c>
      <c r="CS1362" s="10">
        <v>7</v>
      </c>
      <c r="CT1362" s="10">
        <v>7</v>
      </c>
      <c r="CU1362" s="10">
        <v>5</v>
      </c>
      <c r="CV1362" s="10">
        <v>7</v>
      </c>
      <c r="CW1362" s="10">
        <v>7</v>
      </c>
      <c r="CX1362" s="10">
        <v>7</v>
      </c>
      <c r="CY1362" s="10">
        <v>4</v>
      </c>
      <c r="CZ1362" s="10">
        <v>7</v>
      </c>
      <c r="DA1362" s="10">
        <v>6</v>
      </c>
      <c r="DB1362" s="10">
        <v>6</v>
      </c>
      <c r="DC1362" s="10">
        <v>6</v>
      </c>
      <c r="DD1362" s="10">
        <v>3</v>
      </c>
      <c r="DE1362" s="10">
        <v>4</v>
      </c>
      <c r="DF1362" s="10">
        <v>4</v>
      </c>
      <c r="DG1362" s="10">
        <v>6</v>
      </c>
      <c r="DH1362" s="10">
        <v>6</v>
      </c>
      <c r="DI1362" s="10">
        <v>6</v>
      </c>
      <c r="DJ1362" s="10">
        <v>1</v>
      </c>
      <c r="DK1362" s="10">
        <v>4</v>
      </c>
      <c r="DL1362" s="10">
        <v>5</v>
      </c>
      <c r="DM1362" s="9" t="s">
        <v>154</v>
      </c>
      <c r="DN1362" s="10">
        <v>1977</v>
      </c>
      <c r="DO1362" s="9">
        <f t="shared" ref="DO1362:DO1518" si="6">2021-DN1362</f>
        <v>44</v>
      </c>
      <c r="DP1362" s="9" t="s">
        <v>155</v>
      </c>
      <c r="DQ1362" s="9" t="s">
        <v>156</v>
      </c>
      <c r="DR1362" s="9" t="s">
        <v>157</v>
      </c>
      <c r="DS1362" s="9" t="s">
        <v>137</v>
      </c>
      <c r="DT1362" s="9" t="s">
        <v>608</v>
      </c>
      <c r="DU1362" s="9" t="s">
        <v>158</v>
      </c>
      <c r="DV1362" s="9" t="str">
        <f>VLOOKUP(DU1362,Metadata!$B$2:$C$7,2,FALSE)</f>
        <v>6+ years</v>
      </c>
    </row>
    <row r="1363" spans="1:126">
      <c r="A1363" s="13">
        <v>1362</v>
      </c>
      <c r="B1363" s="9" t="s">
        <v>135</v>
      </c>
      <c r="C1363" s="9" t="str">
        <f>VLOOKUP(B1363,Metadata!$M$2:$N$6,2,FALSE)</f>
        <v>Permanent Employee</v>
      </c>
      <c r="D1363" s="9" t="s">
        <v>136</v>
      </c>
      <c r="E1363" s="9" t="s">
        <v>137</v>
      </c>
      <c r="F1363" s="9" t="s">
        <v>138</v>
      </c>
      <c r="G1363" s="9" t="s">
        <v>140</v>
      </c>
      <c r="H1363" s="9" t="str">
        <f>IF(G1363="","",VLOOKUP(G1363,Metadata!$J$2:$K$22,2,FALSE))</f>
        <v>Lisbon Metropolitan Area</v>
      </c>
      <c r="I1363" s="9" t="s">
        <v>138</v>
      </c>
      <c r="J1363" s="9" t="str">
        <f>IF(I1363="","",VLOOKUP(I1363,Metadata!$P$2:$Q$43,2,FALSE))</f>
        <v>Europe</v>
      </c>
      <c r="K1363" s="9" t="str">
        <f t="shared" si="0"/>
        <v>Portugal</v>
      </c>
      <c r="L1363" s="9" t="s">
        <v>140</v>
      </c>
      <c r="M1363" s="9" t="str">
        <f>IF(L1363="","",VLOOKUP(L1363,Metadata!$J$2:$K$22,2,FALSE))</f>
        <v>Lisbon Metropolitan Area</v>
      </c>
      <c r="N1363" s="9" t="s">
        <v>141</v>
      </c>
      <c r="O1363" s="9" t="s">
        <v>137</v>
      </c>
      <c r="P1363" s="9" t="s">
        <v>142</v>
      </c>
      <c r="Q1363" s="10" t="str">
        <f t="shared" si="1"/>
        <v>Full Office Job</v>
      </c>
      <c r="R1363" s="10">
        <v>6</v>
      </c>
      <c r="S1363" s="9" t="s">
        <v>206</v>
      </c>
      <c r="T1363" s="9" t="s">
        <v>137</v>
      </c>
      <c r="U1363" s="9" t="str">
        <f>IF(S1363&lt;&gt;"",S1363,IF(T1363&lt;&gt;"",VLOOKUP(T1363,Metadata!$S$2:$T$228,2,FALSE),""))</f>
        <v>Mobile Apps Developer</v>
      </c>
      <c r="V1363" s="9" t="s">
        <v>268</v>
      </c>
      <c r="W1363" s="9" t="s">
        <v>137</v>
      </c>
      <c r="X1363" s="9" t="s">
        <v>145</v>
      </c>
      <c r="Y1363" s="9" t="s">
        <v>137</v>
      </c>
      <c r="Z1363" s="9" t="s">
        <v>146</v>
      </c>
      <c r="AA1363" s="9" t="s">
        <v>137</v>
      </c>
      <c r="AB1363" s="9" t="s">
        <v>137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 t="s">
        <v>177</v>
      </c>
      <c r="AM1363" s="9" t="s">
        <v>314</v>
      </c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 t="s">
        <v>622</v>
      </c>
      <c r="CA1363" s="10"/>
      <c r="CB1363" s="10" t="str">
        <f t="shared" si="5"/>
        <v/>
      </c>
      <c r="CC1363" s="10"/>
      <c r="CD1363" s="9" t="str">
        <f t="shared" si="2"/>
        <v/>
      </c>
      <c r="CE1363" s="9" t="s">
        <v>168</v>
      </c>
      <c r="CF1363" s="9" t="s">
        <v>225</v>
      </c>
      <c r="CG1363" s="9">
        <f>IF(CF1363="","",VLOOKUP(CF1363,Metadata!$D$2:$H$20,2,FALSE))</f>
        <v>22500</v>
      </c>
      <c r="CH1363" s="9">
        <f>IF(CF1363="","",VLOOKUP(CF1363,Metadata!$D$2:$H$20,4,FALSE))</f>
        <v>20000</v>
      </c>
      <c r="CI1363" s="9">
        <f>IF(CF1363="","",VLOOKUP(CF1363,Metadata!$D$2:$H$20,5,FALSE))</f>
        <v>25000</v>
      </c>
      <c r="CJ1363" s="9">
        <f t="shared" si="3"/>
        <v>22500</v>
      </c>
      <c r="CK1363" s="9" t="s">
        <v>189</v>
      </c>
      <c r="CL1363" s="10">
        <v>1</v>
      </c>
      <c r="CM1363" s="10">
        <v>5</v>
      </c>
      <c r="CN1363" s="10">
        <v>6</v>
      </c>
      <c r="CO1363" s="10">
        <v>7</v>
      </c>
      <c r="CP1363" s="10">
        <v>4</v>
      </c>
      <c r="CQ1363" s="10">
        <v>6</v>
      </c>
      <c r="CR1363" s="10">
        <v>6</v>
      </c>
      <c r="CS1363" s="10">
        <v>6</v>
      </c>
      <c r="CT1363" s="10">
        <v>6</v>
      </c>
      <c r="CU1363" s="10">
        <v>6</v>
      </c>
      <c r="CV1363" s="10">
        <v>4</v>
      </c>
      <c r="CW1363" s="10">
        <v>5</v>
      </c>
      <c r="CX1363" s="10">
        <v>7</v>
      </c>
      <c r="CY1363" s="10">
        <v>6</v>
      </c>
      <c r="CZ1363" s="10">
        <v>5</v>
      </c>
      <c r="DA1363" s="10">
        <v>4</v>
      </c>
      <c r="DB1363" s="10">
        <v>4</v>
      </c>
      <c r="DC1363" s="10">
        <v>6</v>
      </c>
      <c r="DD1363" s="10">
        <v>4</v>
      </c>
      <c r="DE1363" s="10">
        <v>6</v>
      </c>
      <c r="DF1363" s="10">
        <v>4</v>
      </c>
      <c r="DG1363" s="10">
        <v>7</v>
      </c>
      <c r="DH1363" s="10">
        <v>4</v>
      </c>
      <c r="DI1363" s="10">
        <v>4</v>
      </c>
      <c r="DJ1363" s="10">
        <v>4</v>
      </c>
      <c r="DK1363" s="10">
        <v>4</v>
      </c>
      <c r="DL1363" s="10">
        <v>4</v>
      </c>
      <c r="DM1363" s="9" t="s">
        <v>154</v>
      </c>
      <c r="DN1363" s="10">
        <v>1970</v>
      </c>
      <c r="DO1363" s="9">
        <f t="shared" si="6"/>
        <v>51</v>
      </c>
      <c r="DP1363" s="9" t="s">
        <v>155</v>
      </c>
      <c r="DQ1363" s="9" t="s">
        <v>210</v>
      </c>
      <c r="DR1363" s="9" t="s">
        <v>170</v>
      </c>
      <c r="DS1363" s="9" t="s">
        <v>137</v>
      </c>
      <c r="DT1363" s="9" t="s">
        <v>608</v>
      </c>
      <c r="DU1363" s="9" t="s">
        <v>203</v>
      </c>
      <c r="DV1363" s="9" t="str">
        <f>VLOOKUP(DU1363,Metadata!$B$2:$C$7,2,FALSE)</f>
        <v>6+ years</v>
      </c>
    </row>
    <row r="1364" spans="1:126">
      <c r="A1364" s="13">
        <v>1363</v>
      </c>
      <c r="B1364" s="9" t="s">
        <v>135</v>
      </c>
      <c r="C1364" s="9" t="str">
        <f>VLOOKUP(B1364,Metadata!$M$2:$N$6,2,FALSE)</f>
        <v>Permanent Employee</v>
      </c>
      <c r="D1364" s="9" t="s">
        <v>136</v>
      </c>
      <c r="E1364" s="9" t="s">
        <v>137</v>
      </c>
      <c r="F1364" s="9" t="s">
        <v>138</v>
      </c>
      <c r="G1364" s="9" t="s">
        <v>172</v>
      </c>
      <c r="H1364" s="9" t="str">
        <f>IF(G1364="","",VLOOKUP(G1364,Metadata!$J$2:$K$22,2,FALSE))</f>
        <v>Porto Metropolitan Area</v>
      </c>
      <c r="I1364" s="9" t="s">
        <v>138</v>
      </c>
      <c r="J1364" s="9" t="str">
        <f>IF(I1364="","",VLOOKUP(I1364,Metadata!$P$2:$Q$43,2,FALSE))</f>
        <v>Europe</v>
      </c>
      <c r="K1364" s="9" t="str">
        <f t="shared" si="0"/>
        <v>Portugal</v>
      </c>
      <c r="L1364" s="9" t="s">
        <v>172</v>
      </c>
      <c r="M1364" s="9" t="str">
        <f>IF(L1364="","",VLOOKUP(L1364,Metadata!$J$2:$K$22,2,FALSE))</f>
        <v>Porto Metropolitan Area</v>
      </c>
      <c r="N1364" s="9" t="s">
        <v>214</v>
      </c>
      <c r="O1364" s="9" t="s">
        <v>136</v>
      </c>
      <c r="P1364" s="9" t="s">
        <v>191</v>
      </c>
      <c r="Q1364" s="10" t="str">
        <f t="shared" si="1"/>
        <v>Remote Job (full or flexible)</v>
      </c>
      <c r="R1364" s="10">
        <v>7</v>
      </c>
      <c r="S1364" s="9" t="s">
        <v>161</v>
      </c>
      <c r="T1364" s="9" t="s">
        <v>137</v>
      </c>
      <c r="U1364" s="9" t="str">
        <f>IF(S1364&lt;&gt;"",S1364,IF(T1364&lt;&gt;"",VLOOKUP(T1364,Metadata!$S$2:$T$228,2,FALSE),""))</f>
        <v>Full-Stack Developer</v>
      </c>
      <c r="V1364" s="9" t="s">
        <v>207</v>
      </c>
      <c r="W1364" s="9" t="s">
        <v>137</v>
      </c>
      <c r="X1364" s="9" t="s">
        <v>163</v>
      </c>
      <c r="Y1364" s="9" t="s">
        <v>137</v>
      </c>
      <c r="Z1364" s="9" t="s">
        <v>184</v>
      </c>
      <c r="AA1364" s="9" t="s">
        <v>165</v>
      </c>
      <c r="AB1364" s="9" t="s">
        <v>137</v>
      </c>
      <c r="AC1364" s="9" t="s">
        <v>147</v>
      </c>
      <c r="AD1364" s="9" t="s">
        <v>148</v>
      </c>
      <c r="AE1364" s="9" t="s">
        <v>194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 t="s">
        <v>178</v>
      </c>
      <c r="BB1364" s="9"/>
      <c r="BC1364" s="9"/>
      <c r="BD1364" s="9"/>
      <c r="BE1364" s="9"/>
      <c r="BF1364" s="9"/>
      <c r="BG1364" s="9"/>
      <c r="BH1364" s="9"/>
      <c r="BI1364" s="9"/>
      <c r="BJ1364" s="9" t="s">
        <v>167</v>
      </c>
      <c r="BK1364" s="9" t="s">
        <v>198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10"/>
      <c r="CB1364" s="10" t="str">
        <f t="shared" si="5"/>
        <v/>
      </c>
      <c r="CC1364" s="10"/>
      <c r="CD1364" s="9" t="str">
        <f t="shared" si="2"/>
        <v/>
      </c>
      <c r="CE1364" s="9" t="s">
        <v>168</v>
      </c>
      <c r="CF1364" s="9" t="s">
        <v>225</v>
      </c>
      <c r="CG1364" s="9">
        <f>IF(CF1364="","",VLOOKUP(CF1364,Metadata!$D$2:$H$20,2,FALSE))</f>
        <v>22500</v>
      </c>
      <c r="CH1364" s="9">
        <f>IF(CF1364="","",VLOOKUP(CF1364,Metadata!$D$2:$H$20,4,FALSE))</f>
        <v>20000</v>
      </c>
      <c r="CI1364" s="9">
        <f>IF(CF1364="","",VLOOKUP(CF1364,Metadata!$D$2:$H$20,5,FALSE))</f>
        <v>25000</v>
      </c>
      <c r="CJ1364" s="9">
        <f t="shared" si="3"/>
        <v>22500</v>
      </c>
      <c r="CK1364" s="9" t="s">
        <v>153</v>
      </c>
      <c r="CL1364" s="10">
        <v>3</v>
      </c>
      <c r="CM1364" s="10">
        <v>2</v>
      </c>
      <c r="CN1364" s="10">
        <v>6</v>
      </c>
      <c r="CO1364" s="10">
        <v>6</v>
      </c>
      <c r="CP1364" s="10">
        <v>6</v>
      </c>
      <c r="CQ1364" s="10">
        <v>6</v>
      </c>
      <c r="CR1364" s="10">
        <v>4</v>
      </c>
      <c r="CS1364" s="10">
        <v>6</v>
      </c>
      <c r="CT1364" s="10">
        <v>6</v>
      </c>
      <c r="CU1364" s="10">
        <v>6</v>
      </c>
      <c r="CV1364" s="10">
        <v>5</v>
      </c>
      <c r="CW1364" s="10">
        <v>5</v>
      </c>
      <c r="CX1364" s="10">
        <v>5</v>
      </c>
      <c r="CY1364" s="10">
        <v>5</v>
      </c>
      <c r="CZ1364" s="10">
        <v>6</v>
      </c>
      <c r="DA1364" s="10">
        <v>4</v>
      </c>
      <c r="DB1364" s="10">
        <v>5</v>
      </c>
      <c r="DC1364" s="10">
        <v>5</v>
      </c>
      <c r="DD1364" s="10">
        <v>4</v>
      </c>
      <c r="DE1364" s="10">
        <v>6</v>
      </c>
      <c r="DF1364" s="10">
        <v>6</v>
      </c>
      <c r="DG1364" s="10">
        <v>6</v>
      </c>
      <c r="DH1364" s="10">
        <v>5</v>
      </c>
      <c r="DI1364" s="10">
        <v>5</v>
      </c>
      <c r="DJ1364" s="10">
        <v>5</v>
      </c>
      <c r="DK1364" s="10">
        <v>6</v>
      </c>
      <c r="DL1364" s="10">
        <v>5</v>
      </c>
      <c r="DM1364" s="9" t="s">
        <v>154</v>
      </c>
      <c r="DN1364" s="10">
        <v>1992</v>
      </c>
      <c r="DO1364" s="9">
        <f t="shared" si="6"/>
        <v>29</v>
      </c>
      <c r="DP1364" s="9" t="s">
        <v>155</v>
      </c>
      <c r="DQ1364" s="9" t="s">
        <v>227</v>
      </c>
      <c r="DR1364" s="9" t="s">
        <v>157</v>
      </c>
      <c r="DS1364" s="9" t="s">
        <v>137</v>
      </c>
      <c r="DT1364" s="9" t="s">
        <v>608</v>
      </c>
      <c r="DU1364" s="9" t="s">
        <v>223</v>
      </c>
      <c r="DV1364" s="9" t="str">
        <f>VLOOKUP(DU1364,Metadata!$B$2:$C$7,2,FALSE)</f>
        <v>3 - 6 years</v>
      </c>
    </row>
    <row r="1365" spans="1:126">
      <c r="A1365" s="13">
        <v>1364</v>
      </c>
      <c r="B1365" s="9" t="s">
        <v>135</v>
      </c>
      <c r="C1365" s="9" t="str">
        <f>VLOOKUP(B1365,Metadata!$M$2:$N$6,2,FALSE)</f>
        <v>Permanent Employee</v>
      </c>
      <c r="D1365" s="9" t="s">
        <v>136</v>
      </c>
      <c r="E1365" s="9" t="s">
        <v>137</v>
      </c>
      <c r="F1365" s="9" t="s">
        <v>138</v>
      </c>
      <c r="G1365" s="9" t="s">
        <v>334</v>
      </c>
      <c r="H1365" s="9" t="str">
        <f>IF(G1365="","",VLOOKUP(G1365,Metadata!$J$2:$K$22,2,FALSE))</f>
        <v>North</v>
      </c>
      <c r="I1365" s="9" t="s">
        <v>138</v>
      </c>
      <c r="J1365" s="9" t="str">
        <f>IF(I1365="","",VLOOKUP(I1365,Metadata!$P$2:$Q$43,2,FALSE))</f>
        <v>Europe</v>
      </c>
      <c r="K1365" s="9" t="str">
        <f t="shared" si="0"/>
        <v>Portugal</v>
      </c>
      <c r="L1365" s="9" t="s">
        <v>285</v>
      </c>
      <c r="M1365" s="9" t="str">
        <f>IF(L1365="","",VLOOKUP(L1365,Metadata!$J$2:$K$22,2,FALSE))</f>
        <v>Centre</v>
      </c>
      <c r="N1365" s="9" t="s">
        <v>214</v>
      </c>
      <c r="O1365" s="9" t="s">
        <v>278</v>
      </c>
      <c r="P1365" s="9" t="s">
        <v>142</v>
      </c>
      <c r="Q1365" s="10" t="str">
        <f t="shared" si="1"/>
        <v>Full Office Job</v>
      </c>
      <c r="R1365" s="10">
        <v>7</v>
      </c>
      <c r="S1365" s="9" t="s">
        <v>161</v>
      </c>
      <c r="T1365" s="9" t="s">
        <v>137</v>
      </c>
      <c r="U1365" s="9" t="str">
        <f>IF(S1365&lt;&gt;"",S1365,IF(T1365&lt;&gt;"",VLOOKUP(T1365,Metadata!$S$2:$T$228,2,FALSE),""))</f>
        <v>Full-Stack Developer</v>
      </c>
      <c r="V1365" s="9" t="s">
        <v>279</v>
      </c>
      <c r="W1365" s="9" t="s">
        <v>137</v>
      </c>
      <c r="X1365" s="9" t="s">
        <v>145</v>
      </c>
      <c r="Y1365" s="9" t="s">
        <v>137</v>
      </c>
      <c r="Z1365" s="9" t="s">
        <v>146</v>
      </c>
      <c r="AA1365" s="9" t="s">
        <v>137</v>
      </c>
      <c r="AB1365" s="9" t="s">
        <v>137</v>
      </c>
      <c r="AC1365" s="9"/>
      <c r="AD1365" s="9"/>
      <c r="AE1365" s="9"/>
      <c r="AF1365" s="9"/>
      <c r="AG1365" s="9"/>
      <c r="AH1365" s="9" t="s">
        <v>176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198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10"/>
      <c r="CB1365" s="10" t="str">
        <f t="shared" si="5"/>
        <v/>
      </c>
      <c r="CC1365" s="10"/>
      <c r="CD1365" s="9" t="str">
        <f t="shared" si="2"/>
        <v/>
      </c>
      <c r="CE1365" s="9" t="s">
        <v>232</v>
      </c>
      <c r="CF1365" s="9" t="s">
        <v>188</v>
      </c>
      <c r="CG1365" s="9">
        <f>IF(CF1365="","",VLOOKUP(CF1365,Metadata!$D$2:$H$20,2,FALSE))</f>
        <v>17500</v>
      </c>
      <c r="CH1365" s="9">
        <f>IF(CF1365="","",VLOOKUP(CF1365,Metadata!$D$2:$H$20,4,FALSE))</f>
        <v>15000</v>
      </c>
      <c r="CI1365" s="9">
        <f>IF(CF1365="","",VLOOKUP(CF1365,Metadata!$D$2:$H$20,5,FALSE))</f>
        <v>20000</v>
      </c>
      <c r="CJ1365" s="9">
        <f t="shared" si="3"/>
        <v>17500</v>
      </c>
      <c r="CK1365" s="9" t="s">
        <v>221</v>
      </c>
      <c r="CL1365" s="10">
        <v>5</v>
      </c>
      <c r="CM1365" s="10">
        <v>4</v>
      </c>
      <c r="CN1365" s="10">
        <v>5</v>
      </c>
      <c r="CO1365" s="10">
        <v>6</v>
      </c>
      <c r="CP1365" s="10">
        <v>4</v>
      </c>
      <c r="CQ1365" s="10">
        <v>7</v>
      </c>
      <c r="CR1365" s="10">
        <v>6</v>
      </c>
      <c r="CS1365" s="10">
        <v>4</v>
      </c>
      <c r="CT1365" s="10">
        <v>5</v>
      </c>
      <c r="CU1365" s="10">
        <v>4</v>
      </c>
      <c r="CV1365" s="10">
        <v>5</v>
      </c>
      <c r="CW1365" s="10">
        <v>4</v>
      </c>
      <c r="CX1365" s="10">
        <v>5</v>
      </c>
      <c r="CY1365" s="10">
        <v>4</v>
      </c>
      <c r="CZ1365" s="10">
        <v>5</v>
      </c>
      <c r="DA1365" s="10">
        <v>1</v>
      </c>
      <c r="DB1365" s="10">
        <v>1</v>
      </c>
      <c r="DC1365" s="10">
        <v>4</v>
      </c>
      <c r="DD1365" s="10">
        <v>4</v>
      </c>
      <c r="DE1365" s="10">
        <v>7</v>
      </c>
      <c r="DF1365" s="10">
        <v>6</v>
      </c>
      <c r="DG1365" s="10">
        <v>6</v>
      </c>
      <c r="DH1365" s="10">
        <v>3</v>
      </c>
      <c r="DI1365" s="10">
        <v>1</v>
      </c>
      <c r="DJ1365" s="10">
        <v>4</v>
      </c>
      <c r="DK1365" s="10">
        <v>1</v>
      </c>
      <c r="DL1365" s="10">
        <v>1</v>
      </c>
      <c r="DM1365" s="9" t="s">
        <v>623</v>
      </c>
      <c r="DN1365" s="10">
        <v>1996</v>
      </c>
      <c r="DO1365" s="9">
        <f t="shared" si="6"/>
        <v>25</v>
      </c>
      <c r="DP1365" s="9" t="s">
        <v>155</v>
      </c>
      <c r="DQ1365" s="9" t="s">
        <v>202</v>
      </c>
      <c r="DR1365" s="9" t="s">
        <v>157</v>
      </c>
      <c r="DS1365" s="9" t="s">
        <v>137</v>
      </c>
      <c r="DT1365" s="9" t="s">
        <v>608</v>
      </c>
      <c r="DU1365" s="9" t="s">
        <v>233</v>
      </c>
      <c r="DV1365" s="9" t="str">
        <f>VLOOKUP(DU1365,Metadata!$B$2:$C$7,2,FALSE)</f>
        <v>0 - 3 years</v>
      </c>
    </row>
    <row r="1366" spans="1:126">
      <c r="A1366" s="13">
        <v>1365</v>
      </c>
      <c r="B1366" s="9" t="s">
        <v>135</v>
      </c>
      <c r="C1366" s="9" t="str">
        <f>VLOOKUP(B1366,Metadata!$M$2:$N$6,2,FALSE)</f>
        <v>Permanent Employee</v>
      </c>
      <c r="D1366" s="9" t="s">
        <v>136</v>
      </c>
      <c r="E1366" s="9" t="s">
        <v>137</v>
      </c>
      <c r="F1366" s="9" t="s">
        <v>138</v>
      </c>
      <c r="G1366" s="9" t="s">
        <v>140</v>
      </c>
      <c r="H1366" s="9" t="str">
        <f>IF(G1366="","",VLOOKUP(G1366,Metadata!$J$2:$K$22,2,FALSE))</f>
        <v>Lisbon Metropolitan Area</v>
      </c>
      <c r="I1366" s="9" t="s">
        <v>138</v>
      </c>
      <c r="J1366" s="9" t="str">
        <f>IF(I1366="","",VLOOKUP(I1366,Metadata!$P$2:$Q$43,2,FALSE))</f>
        <v>Europe</v>
      </c>
      <c r="K1366" s="9" t="str">
        <f t="shared" si="0"/>
        <v>Portugal</v>
      </c>
      <c r="L1366" s="9" t="s">
        <v>140</v>
      </c>
      <c r="M1366" s="9" t="str">
        <f>IF(L1366="","",VLOOKUP(L1366,Metadata!$J$2:$K$22,2,FALSE))</f>
        <v>Lisbon Metropolitan Area</v>
      </c>
      <c r="N1366" s="9" t="s">
        <v>141</v>
      </c>
      <c r="O1366" s="9" t="s">
        <v>137</v>
      </c>
      <c r="P1366" s="9" t="s">
        <v>191</v>
      </c>
      <c r="Q1366" s="10" t="str">
        <f t="shared" si="1"/>
        <v>Remote Job (full or flexible)</v>
      </c>
      <c r="R1366" s="10">
        <v>5</v>
      </c>
      <c r="S1366" s="9" t="s">
        <v>229</v>
      </c>
      <c r="T1366" s="9" t="s">
        <v>137</v>
      </c>
      <c r="U1366" s="9" t="str">
        <f>IF(S1366&lt;&gt;"",S1366,IF(T1366&lt;&gt;"",VLOOKUP(T1366,Metadata!$S$2:$T$228,2,FALSE),""))</f>
        <v>Project Manager</v>
      </c>
      <c r="V1366" s="9" t="s">
        <v>144</v>
      </c>
      <c r="W1366" s="9" t="s">
        <v>137</v>
      </c>
      <c r="X1366" s="9" t="s">
        <v>145</v>
      </c>
      <c r="Y1366" s="9" t="s">
        <v>137</v>
      </c>
      <c r="Z1366" s="9" t="s">
        <v>218</v>
      </c>
      <c r="AA1366" s="9" t="s">
        <v>137</v>
      </c>
      <c r="AB1366" s="9" t="s">
        <v>137</v>
      </c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 t="s">
        <v>150</v>
      </c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 t="s">
        <v>150</v>
      </c>
      <c r="BZ1366" s="9" t="s">
        <v>137</v>
      </c>
      <c r="CA1366" s="10"/>
      <c r="CB1366" s="10" t="str">
        <f t="shared" si="5"/>
        <v/>
      </c>
      <c r="CC1366" s="10"/>
      <c r="CD1366" s="9" t="str">
        <f t="shared" si="2"/>
        <v/>
      </c>
      <c r="CE1366" s="9" t="s">
        <v>232</v>
      </c>
      <c r="CF1366" s="9" t="s">
        <v>152</v>
      </c>
      <c r="CG1366" s="9">
        <f>IF(CF1366="","",VLOOKUP(CF1366,Metadata!$D$2:$H$20,2,FALSE))</f>
        <v>32500</v>
      </c>
      <c r="CH1366" s="9">
        <f>IF(CF1366="","",VLOOKUP(CF1366,Metadata!$D$2:$H$20,4,FALSE))</f>
        <v>30000</v>
      </c>
      <c r="CI1366" s="9">
        <f>IF(CF1366="","",VLOOKUP(CF1366,Metadata!$D$2:$H$20,5,FALSE))</f>
        <v>35000</v>
      </c>
      <c r="CJ1366" s="9">
        <f t="shared" si="3"/>
        <v>32500</v>
      </c>
      <c r="CK1366" s="9" t="s">
        <v>153</v>
      </c>
      <c r="CL1366" s="10">
        <v>2</v>
      </c>
      <c r="CM1366" s="10">
        <v>3</v>
      </c>
      <c r="CN1366" s="10">
        <v>7</v>
      </c>
      <c r="CO1366" s="10">
        <v>7</v>
      </c>
      <c r="CP1366" s="10">
        <v>5</v>
      </c>
      <c r="CQ1366" s="10">
        <v>6</v>
      </c>
      <c r="CR1366" s="10">
        <v>6</v>
      </c>
      <c r="CS1366" s="10">
        <v>7</v>
      </c>
      <c r="CT1366" s="10">
        <v>5</v>
      </c>
      <c r="CU1366" s="10">
        <v>5</v>
      </c>
      <c r="CV1366" s="10">
        <v>5</v>
      </c>
      <c r="CW1366" s="10">
        <v>5</v>
      </c>
      <c r="CX1366" s="10">
        <v>7</v>
      </c>
      <c r="CY1366" s="10">
        <v>5</v>
      </c>
      <c r="CZ1366" s="10">
        <v>5</v>
      </c>
      <c r="DA1366" s="10">
        <v>6</v>
      </c>
      <c r="DB1366" s="10">
        <v>4</v>
      </c>
      <c r="DC1366" s="10">
        <v>6</v>
      </c>
      <c r="DD1366" s="10">
        <v>5</v>
      </c>
      <c r="DE1366" s="10">
        <v>6</v>
      </c>
      <c r="DF1366" s="10">
        <v>6</v>
      </c>
      <c r="DG1366" s="10">
        <v>7</v>
      </c>
      <c r="DH1366" s="10">
        <v>6</v>
      </c>
      <c r="DI1366" s="10">
        <v>6</v>
      </c>
      <c r="DJ1366" s="10">
        <v>4</v>
      </c>
      <c r="DK1366" s="10">
        <v>6</v>
      </c>
      <c r="DL1366" s="10">
        <v>6</v>
      </c>
      <c r="DM1366" s="9" t="s">
        <v>154</v>
      </c>
      <c r="DN1366" s="10">
        <v>1970</v>
      </c>
      <c r="DO1366" s="9">
        <f t="shared" si="6"/>
        <v>51</v>
      </c>
      <c r="DP1366" s="9" t="s">
        <v>155</v>
      </c>
      <c r="DQ1366" s="9" t="s">
        <v>210</v>
      </c>
      <c r="DR1366" s="9" t="s">
        <v>170</v>
      </c>
      <c r="DS1366" s="9" t="s">
        <v>137</v>
      </c>
      <c r="DT1366" s="9" t="s">
        <v>212</v>
      </c>
      <c r="DU1366" s="9" t="s">
        <v>158</v>
      </c>
      <c r="DV1366" s="9" t="str">
        <f>VLOOKUP(DU1366,Metadata!$B$2:$C$7,2,FALSE)</f>
        <v>6+ years</v>
      </c>
    </row>
    <row r="1367" spans="1:126">
      <c r="A1367" s="13">
        <v>1366</v>
      </c>
      <c r="B1367" s="9" t="s">
        <v>135</v>
      </c>
      <c r="C1367" s="9" t="str">
        <f>VLOOKUP(B1367,Metadata!$M$2:$N$6,2,FALSE)</f>
        <v>Permanent Employee</v>
      </c>
      <c r="D1367" s="9" t="s">
        <v>136</v>
      </c>
      <c r="E1367" s="9" t="s">
        <v>137</v>
      </c>
      <c r="F1367" s="9" t="s">
        <v>138</v>
      </c>
      <c r="G1367" s="9" t="s">
        <v>283</v>
      </c>
      <c r="H1367" s="9" t="str">
        <f>IF(G1367="","",VLOOKUP(G1367,Metadata!$J$2:$K$22,2,FALSE))</f>
        <v>Lisbon Metropolitan Area</v>
      </c>
      <c r="I1367" s="9" t="s">
        <v>138</v>
      </c>
      <c r="J1367" s="9" t="str">
        <f>IF(I1367="","",VLOOKUP(I1367,Metadata!$P$2:$Q$43,2,FALSE))</f>
        <v>Europe</v>
      </c>
      <c r="K1367" s="9" t="str">
        <f t="shared" si="0"/>
        <v>Portugal</v>
      </c>
      <c r="L1367" s="9" t="s">
        <v>140</v>
      </c>
      <c r="M1367" s="9" t="str">
        <f>IF(L1367="","",VLOOKUP(L1367,Metadata!$J$2:$K$22,2,FALSE))</f>
        <v>Lisbon Metropolitan Area</v>
      </c>
      <c r="N1367" s="9" t="s">
        <v>141</v>
      </c>
      <c r="O1367" s="9" t="s">
        <v>137</v>
      </c>
      <c r="P1367" s="9" t="s">
        <v>142</v>
      </c>
      <c r="Q1367" s="10" t="str">
        <f t="shared" si="1"/>
        <v>Full Office Job</v>
      </c>
      <c r="R1367" s="10">
        <v>5</v>
      </c>
      <c r="S1367" s="9" t="s">
        <v>192</v>
      </c>
      <c r="T1367" s="9" t="s">
        <v>137</v>
      </c>
      <c r="U1367" s="9" t="str">
        <f>IF(S1367&lt;&gt;"",S1367,IF(T1367&lt;&gt;"",VLOOKUP(T1367,Metadata!$S$2:$T$228,2,FALSE),""))</f>
        <v>Back-End Developer</v>
      </c>
      <c r="V1367" s="9" t="s">
        <v>261</v>
      </c>
      <c r="W1367" s="9" t="s">
        <v>137</v>
      </c>
      <c r="X1367" s="9" t="s">
        <v>145</v>
      </c>
      <c r="Y1367" s="9" t="s">
        <v>137</v>
      </c>
      <c r="Z1367" s="9" t="s">
        <v>218</v>
      </c>
      <c r="AA1367" s="9" t="s">
        <v>137</v>
      </c>
      <c r="AB1367" s="9" t="s">
        <v>253</v>
      </c>
      <c r="AC1367" s="9"/>
      <c r="AD1367" s="9" t="s">
        <v>148</v>
      </c>
      <c r="AE1367" s="9"/>
      <c r="AF1367" s="9" t="s">
        <v>243</v>
      </c>
      <c r="AG1367" s="9"/>
      <c r="AH1367" s="9" t="s">
        <v>176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 t="s">
        <v>270</v>
      </c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 t="s">
        <v>624</v>
      </c>
      <c r="CA1367" s="10"/>
      <c r="CB1367" s="10" t="str">
        <f t="shared" si="5"/>
        <v/>
      </c>
      <c r="CC1367" s="10"/>
      <c r="CD1367" s="9" t="str">
        <f t="shared" si="2"/>
        <v/>
      </c>
      <c r="CE1367" s="9" t="s">
        <v>168</v>
      </c>
      <c r="CF1367" s="9" t="s">
        <v>225</v>
      </c>
      <c r="CG1367" s="9">
        <f>IF(CF1367="","",VLOOKUP(CF1367,Metadata!$D$2:$H$20,2,FALSE))</f>
        <v>22500</v>
      </c>
      <c r="CH1367" s="9">
        <f>IF(CF1367="","",VLOOKUP(CF1367,Metadata!$D$2:$H$20,4,FALSE))</f>
        <v>20000</v>
      </c>
      <c r="CI1367" s="9">
        <f>IF(CF1367="","",VLOOKUP(CF1367,Metadata!$D$2:$H$20,5,FALSE))</f>
        <v>25000</v>
      </c>
      <c r="CJ1367" s="9">
        <f t="shared" si="3"/>
        <v>22500</v>
      </c>
      <c r="CK1367" s="9" t="s">
        <v>201</v>
      </c>
      <c r="CL1367" s="10">
        <v>5</v>
      </c>
      <c r="CM1367" s="10">
        <v>1</v>
      </c>
      <c r="CN1367" s="10">
        <v>7</v>
      </c>
      <c r="CO1367" s="10">
        <v>7</v>
      </c>
      <c r="CP1367" s="10">
        <v>7</v>
      </c>
      <c r="CQ1367" s="10">
        <v>6</v>
      </c>
      <c r="CR1367" s="10">
        <v>4</v>
      </c>
      <c r="CS1367" s="10">
        <v>6</v>
      </c>
      <c r="CT1367" s="10">
        <v>5</v>
      </c>
      <c r="CU1367" s="10">
        <v>5</v>
      </c>
      <c r="CV1367" s="10">
        <v>4</v>
      </c>
      <c r="CW1367" s="10">
        <v>3</v>
      </c>
      <c r="CX1367" s="10">
        <v>5</v>
      </c>
      <c r="CY1367" s="10">
        <v>3</v>
      </c>
      <c r="CZ1367" s="10">
        <v>5</v>
      </c>
      <c r="DA1367" s="10">
        <v>5</v>
      </c>
      <c r="DB1367" s="10">
        <v>5</v>
      </c>
      <c r="DC1367" s="10">
        <v>3</v>
      </c>
      <c r="DD1367" s="10">
        <v>3</v>
      </c>
      <c r="DE1367" s="10">
        <v>7</v>
      </c>
      <c r="DF1367" s="10">
        <v>7</v>
      </c>
      <c r="DG1367" s="10">
        <v>5</v>
      </c>
      <c r="DH1367" s="10">
        <v>4</v>
      </c>
      <c r="DI1367" s="10">
        <v>7</v>
      </c>
      <c r="DJ1367" s="10">
        <v>4</v>
      </c>
      <c r="DK1367" s="10">
        <v>6</v>
      </c>
      <c r="DL1367" s="10">
        <v>7</v>
      </c>
      <c r="DM1367" s="9" t="s">
        <v>154</v>
      </c>
      <c r="DN1367" s="10">
        <v>1984</v>
      </c>
      <c r="DO1367" s="9">
        <f t="shared" si="6"/>
        <v>37</v>
      </c>
      <c r="DP1367" s="9" t="s">
        <v>155</v>
      </c>
      <c r="DQ1367" s="9" t="s">
        <v>202</v>
      </c>
      <c r="DR1367" s="9" t="s">
        <v>157</v>
      </c>
      <c r="DS1367" s="9" t="s">
        <v>137</v>
      </c>
      <c r="DT1367" s="9" t="s">
        <v>212</v>
      </c>
      <c r="DU1367" s="9" t="s">
        <v>223</v>
      </c>
      <c r="DV1367" s="9" t="str">
        <f>VLOOKUP(DU1367,Metadata!$B$2:$C$7,2,FALSE)</f>
        <v>3 - 6 years</v>
      </c>
    </row>
    <row r="1368" spans="1:126">
      <c r="A1368" s="13">
        <v>1367</v>
      </c>
      <c r="B1368" s="9" t="s">
        <v>135</v>
      </c>
      <c r="C1368" s="9" t="str">
        <f>VLOOKUP(B1368,Metadata!$M$2:$N$6,2,FALSE)</f>
        <v>Permanent Employee</v>
      </c>
      <c r="D1368" s="9" t="s">
        <v>159</v>
      </c>
      <c r="E1368" s="9" t="s">
        <v>137</v>
      </c>
      <c r="F1368" s="9" t="s">
        <v>138</v>
      </c>
      <c r="G1368" s="9" t="s">
        <v>140</v>
      </c>
      <c r="H1368" s="9" t="str">
        <f>IF(G1368="","",VLOOKUP(G1368,Metadata!$J$2:$K$22,2,FALSE))</f>
        <v>Lisbon Metropolitan Area</v>
      </c>
      <c r="I1368" s="9" t="s">
        <v>138</v>
      </c>
      <c r="J1368" s="9" t="str">
        <f>IF(I1368="","",VLOOKUP(I1368,Metadata!$P$2:$Q$43,2,FALSE))</f>
        <v>Europe</v>
      </c>
      <c r="K1368" s="9" t="str">
        <f t="shared" si="0"/>
        <v>Portugal</v>
      </c>
      <c r="L1368" s="9" t="s">
        <v>140</v>
      </c>
      <c r="M1368" s="9" t="str">
        <f>IF(L1368="","",VLOOKUP(L1368,Metadata!$J$2:$K$22,2,FALSE))</f>
        <v>Lisbon Metropolitan Area</v>
      </c>
      <c r="N1368" s="9" t="s">
        <v>214</v>
      </c>
      <c r="O1368" s="9" t="s">
        <v>259</v>
      </c>
      <c r="P1368" s="9" t="s">
        <v>142</v>
      </c>
      <c r="Q1368" s="10" t="str">
        <f t="shared" si="1"/>
        <v>Full Office Job</v>
      </c>
      <c r="R1368" s="10">
        <v>7</v>
      </c>
      <c r="S1368" s="9" t="s">
        <v>192</v>
      </c>
      <c r="T1368" s="9" t="s">
        <v>137</v>
      </c>
      <c r="U1368" s="9" t="str">
        <f>IF(S1368&lt;&gt;"",S1368,IF(T1368&lt;&gt;"",VLOOKUP(T1368,Metadata!$S$2:$T$228,2,FALSE),""))</f>
        <v>Back-End Developer</v>
      </c>
      <c r="V1368" s="9" t="s">
        <v>162</v>
      </c>
      <c r="W1368" s="9" t="s">
        <v>137</v>
      </c>
      <c r="X1368" s="9" t="s">
        <v>145</v>
      </c>
      <c r="Y1368" s="9" t="s">
        <v>137</v>
      </c>
      <c r="Z1368" s="9" t="s">
        <v>184</v>
      </c>
      <c r="AA1368" s="9" t="s">
        <v>165</v>
      </c>
      <c r="AB1368" s="9" t="s">
        <v>253</v>
      </c>
      <c r="AC1368" s="9" t="s">
        <v>147</v>
      </c>
      <c r="AD1368" s="9"/>
      <c r="AE1368" s="9"/>
      <c r="AF1368" s="9"/>
      <c r="AG1368" s="9" t="s">
        <v>166</v>
      </c>
      <c r="AH1368" s="9"/>
      <c r="AI1368" s="9"/>
      <c r="AJ1368" s="9" t="s">
        <v>185</v>
      </c>
      <c r="AK1368" s="9"/>
      <c r="AL1368" s="9"/>
      <c r="AM1368" s="9"/>
      <c r="AN1368" s="9"/>
      <c r="AO1368" s="9"/>
      <c r="AP1368" s="9"/>
      <c r="AQ1368" s="9"/>
      <c r="AR1368" s="9"/>
      <c r="AS1368" s="9"/>
      <c r="AT1368" s="9" t="s">
        <v>324</v>
      </c>
      <c r="AU1368" s="9"/>
      <c r="AV1368" s="9"/>
      <c r="AW1368" s="9"/>
      <c r="AX1368" s="9"/>
      <c r="AY1368" s="9"/>
      <c r="AZ1368" s="9"/>
      <c r="BA1368" s="9" t="s">
        <v>178</v>
      </c>
      <c r="BB1368" s="9"/>
      <c r="BC1368" s="9"/>
      <c r="BD1368" s="9"/>
      <c r="BE1368" s="9"/>
      <c r="BF1368" s="9"/>
      <c r="BG1368" s="9"/>
      <c r="BH1368" s="9"/>
      <c r="BI1368" s="9"/>
      <c r="BJ1368" s="9" t="s">
        <v>167</v>
      </c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10"/>
      <c r="CB1368" s="10" t="str">
        <f t="shared" si="5"/>
        <v/>
      </c>
      <c r="CC1368" s="10"/>
      <c r="CD1368" s="9" t="str">
        <f t="shared" si="2"/>
        <v/>
      </c>
      <c r="CE1368" s="9" t="s">
        <v>151</v>
      </c>
      <c r="CF1368" s="9" t="s">
        <v>337</v>
      </c>
      <c r="CG1368" s="9">
        <f>IF(CF1368="","",VLOOKUP(CF1368,Metadata!$D$2:$H$20,2,FALSE))</f>
        <v>67500</v>
      </c>
      <c r="CH1368" s="9">
        <f>IF(CF1368="","",VLOOKUP(CF1368,Metadata!$D$2:$H$20,4,FALSE))</f>
        <v>65000</v>
      </c>
      <c r="CI1368" s="9">
        <f>IF(CF1368="","",VLOOKUP(CF1368,Metadata!$D$2:$H$20,5,FALSE))</f>
        <v>70000</v>
      </c>
      <c r="CJ1368" s="9">
        <f t="shared" si="3"/>
        <v>67500</v>
      </c>
      <c r="CK1368" s="9" t="s">
        <v>189</v>
      </c>
      <c r="CL1368" s="10">
        <v>7</v>
      </c>
      <c r="CM1368" s="10">
        <v>4</v>
      </c>
      <c r="CN1368" s="10">
        <v>7</v>
      </c>
      <c r="CO1368" s="10">
        <v>6</v>
      </c>
      <c r="CP1368" s="10">
        <v>2</v>
      </c>
      <c r="CQ1368" s="10">
        <v>4</v>
      </c>
      <c r="CR1368" s="10">
        <v>7</v>
      </c>
      <c r="CS1368" s="10">
        <v>6</v>
      </c>
      <c r="CT1368" s="10">
        <v>5</v>
      </c>
      <c r="CU1368" s="10">
        <v>5</v>
      </c>
      <c r="CV1368" s="10">
        <v>4</v>
      </c>
      <c r="CW1368" s="10">
        <v>4</v>
      </c>
      <c r="CX1368" s="10">
        <v>6</v>
      </c>
      <c r="CY1368" s="10">
        <v>4</v>
      </c>
      <c r="CZ1368" s="10">
        <v>4</v>
      </c>
      <c r="DA1368" s="10">
        <v>5</v>
      </c>
      <c r="DB1368" s="10">
        <v>2</v>
      </c>
      <c r="DC1368" s="10">
        <v>3</v>
      </c>
      <c r="DD1368" s="10">
        <v>2</v>
      </c>
      <c r="DE1368" s="10">
        <v>5</v>
      </c>
      <c r="DF1368" s="10">
        <v>4</v>
      </c>
      <c r="DG1368" s="10">
        <v>7</v>
      </c>
      <c r="DH1368" s="10">
        <v>4</v>
      </c>
      <c r="DI1368" s="10">
        <v>4</v>
      </c>
      <c r="DJ1368" s="10">
        <v>4</v>
      </c>
      <c r="DK1368" s="10">
        <v>3</v>
      </c>
      <c r="DL1368" s="10">
        <v>2</v>
      </c>
      <c r="DM1368" s="9" t="s">
        <v>154</v>
      </c>
      <c r="DN1368" s="10">
        <v>1980</v>
      </c>
      <c r="DO1368" s="9">
        <f t="shared" si="6"/>
        <v>41</v>
      </c>
      <c r="DP1368" s="9" t="s">
        <v>155</v>
      </c>
      <c r="DQ1368" s="9" t="s">
        <v>210</v>
      </c>
      <c r="DR1368" s="9" t="s">
        <v>170</v>
      </c>
      <c r="DS1368" s="9" t="s">
        <v>137</v>
      </c>
      <c r="DT1368" s="9" t="s">
        <v>212</v>
      </c>
      <c r="DU1368" s="9" t="s">
        <v>158</v>
      </c>
      <c r="DV1368" s="9" t="str">
        <f>VLOOKUP(DU1368,Metadata!$B$2:$C$7,2,FALSE)</f>
        <v>6+ years</v>
      </c>
    </row>
    <row r="1369" spans="1:126">
      <c r="A1369" s="13">
        <v>1368</v>
      </c>
      <c r="B1369" s="9" t="s">
        <v>135</v>
      </c>
      <c r="C1369" s="9" t="str">
        <f>VLOOKUP(B1369,Metadata!$M$2:$N$6,2,FALSE)</f>
        <v>Permanent Employee</v>
      </c>
      <c r="D1369" s="9" t="s">
        <v>136</v>
      </c>
      <c r="E1369" s="9" t="s">
        <v>137</v>
      </c>
      <c r="F1369" s="9" t="s">
        <v>138</v>
      </c>
      <c r="G1369" s="9" t="s">
        <v>172</v>
      </c>
      <c r="H1369" s="9" t="str">
        <f>IF(G1369="","",VLOOKUP(G1369,Metadata!$J$2:$K$22,2,FALSE))</f>
        <v>Porto Metropolitan Area</v>
      </c>
      <c r="I1369" s="9" t="s">
        <v>138</v>
      </c>
      <c r="J1369" s="9" t="str">
        <f>IF(I1369="","",VLOOKUP(I1369,Metadata!$P$2:$Q$43,2,FALSE))</f>
        <v>Europe</v>
      </c>
      <c r="K1369" s="9" t="str">
        <f t="shared" si="0"/>
        <v>Portugal</v>
      </c>
      <c r="L1369" s="9" t="s">
        <v>172</v>
      </c>
      <c r="M1369" s="9" t="str">
        <f>IF(L1369="","",VLOOKUP(L1369,Metadata!$J$2:$K$22,2,FALSE))</f>
        <v>Porto Metropolitan Area</v>
      </c>
      <c r="N1369" s="9" t="s">
        <v>205</v>
      </c>
      <c r="O1369" s="9" t="s">
        <v>137</v>
      </c>
      <c r="P1369" s="9" t="s">
        <v>137</v>
      </c>
      <c r="Q1369" s="10" t="str">
        <f t="shared" si="1"/>
        <v>Full Office Job</v>
      </c>
      <c r="R1369" s="10">
        <v>4</v>
      </c>
      <c r="S1369" s="9" t="s">
        <v>332</v>
      </c>
      <c r="T1369" s="9" t="s">
        <v>137</v>
      </c>
      <c r="U1369" s="9" t="str">
        <f>IF(S1369&lt;&gt;"",S1369,IF(T1369&lt;&gt;"",VLOOKUP(T1369,Metadata!$S$2:$T$228,2,FALSE),""))</f>
        <v>UX/UI Designer</v>
      </c>
      <c r="V1369" s="9" t="s">
        <v>217</v>
      </c>
      <c r="W1369" s="9" t="s">
        <v>137</v>
      </c>
      <c r="X1369" s="9" t="s">
        <v>145</v>
      </c>
      <c r="Y1369" s="9" t="s">
        <v>137</v>
      </c>
      <c r="Z1369" s="9" t="s">
        <v>146</v>
      </c>
      <c r="AA1369" s="9" t="s">
        <v>165</v>
      </c>
      <c r="AB1369" s="9" t="s">
        <v>137</v>
      </c>
      <c r="AC1369" s="9"/>
      <c r="AD1369" s="9"/>
      <c r="AE1369" s="9"/>
      <c r="AF1369" s="9"/>
      <c r="AG1369" s="9"/>
      <c r="AH1369" s="9"/>
      <c r="AI1369" s="9"/>
      <c r="AJ1369" s="9" t="s">
        <v>185</v>
      </c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 t="s">
        <v>167</v>
      </c>
      <c r="BK1369" s="9"/>
      <c r="BL1369" s="9" t="s">
        <v>199</v>
      </c>
      <c r="BM1369" s="9"/>
      <c r="BN1369" s="9" t="s">
        <v>186</v>
      </c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10"/>
      <c r="CB1369" s="10" t="str">
        <f t="shared" si="5"/>
        <v/>
      </c>
      <c r="CC1369" s="10"/>
      <c r="CD1369" s="9" t="str">
        <f t="shared" si="2"/>
        <v/>
      </c>
      <c r="CE1369" s="9" t="s">
        <v>232</v>
      </c>
      <c r="CF1369" s="9" t="s">
        <v>477</v>
      </c>
      <c r="CG1369" s="9">
        <f>IF(CF1369="","",VLOOKUP(CF1369,Metadata!$D$2:$H$20,2,FALSE))</f>
        <v>102500</v>
      </c>
      <c r="CH1369" s="9">
        <f>IF(CF1369="","",VLOOKUP(CF1369,Metadata!$D$2:$H$20,4,FALSE))</f>
        <v>100000</v>
      </c>
      <c r="CI1369" s="9">
        <f>IF(CF1369="","",VLOOKUP(CF1369,Metadata!$D$2:$H$20,5,FALSE))</f>
        <v>105000</v>
      </c>
      <c r="CJ1369" s="9">
        <f t="shared" si="3"/>
        <v>102500</v>
      </c>
      <c r="CK1369" s="9" t="s">
        <v>153</v>
      </c>
      <c r="CL1369" s="10">
        <v>2</v>
      </c>
      <c r="CM1369" s="10">
        <v>5</v>
      </c>
      <c r="CN1369" s="10">
        <v>7</v>
      </c>
      <c r="CO1369" s="10">
        <v>7</v>
      </c>
      <c r="CP1369" s="10">
        <v>7</v>
      </c>
      <c r="CQ1369" s="10">
        <v>7</v>
      </c>
      <c r="CR1369" s="10">
        <v>4</v>
      </c>
      <c r="CS1369" s="10">
        <v>7</v>
      </c>
      <c r="CT1369" s="10">
        <v>7</v>
      </c>
      <c r="CU1369" s="10">
        <v>7</v>
      </c>
      <c r="CV1369" s="10">
        <v>7</v>
      </c>
      <c r="CW1369" s="10">
        <v>4</v>
      </c>
      <c r="CX1369" s="10">
        <v>7</v>
      </c>
      <c r="CY1369" s="10">
        <v>7</v>
      </c>
      <c r="CZ1369" s="10">
        <v>7</v>
      </c>
      <c r="DA1369" s="10">
        <v>7</v>
      </c>
      <c r="DB1369" s="10">
        <v>7</v>
      </c>
      <c r="DC1369" s="10">
        <v>7</v>
      </c>
      <c r="DD1369" s="10">
        <v>7</v>
      </c>
      <c r="DE1369" s="10">
        <v>7</v>
      </c>
      <c r="DF1369" s="10">
        <v>7</v>
      </c>
      <c r="DG1369" s="10">
        <v>7</v>
      </c>
      <c r="DH1369" s="10">
        <v>4</v>
      </c>
      <c r="DI1369" s="10">
        <v>7</v>
      </c>
      <c r="DJ1369" s="10">
        <v>7</v>
      </c>
      <c r="DK1369" s="10">
        <v>7</v>
      </c>
      <c r="DL1369" s="10">
        <v>7</v>
      </c>
      <c r="DM1369" s="9" t="s">
        <v>154</v>
      </c>
      <c r="DN1369" s="10">
        <v>1993</v>
      </c>
      <c r="DO1369" s="9">
        <f t="shared" si="6"/>
        <v>28</v>
      </c>
      <c r="DP1369" s="9" t="s">
        <v>155</v>
      </c>
      <c r="DQ1369" s="9" t="s">
        <v>210</v>
      </c>
      <c r="DR1369" s="9" t="s">
        <v>342</v>
      </c>
      <c r="DS1369" s="9" t="s">
        <v>137</v>
      </c>
      <c r="DT1369" s="9" t="s">
        <v>212</v>
      </c>
      <c r="DU1369" s="9" t="s">
        <v>168</v>
      </c>
      <c r="DV1369" s="9" t="str">
        <f>VLOOKUP(DU1369,Metadata!$B$2:$C$7,2,FALSE)</f>
        <v>0 - 3 years</v>
      </c>
    </row>
    <row r="1370" spans="1:126">
      <c r="A1370" s="13">
        <v>1369</v>
      </c>
      <c r="B1370" s="9" t="s">
        <v>135</v>
      </c>
      <c r="C1370" s="9" t="str">
        <f>VLOOKUP(B1370,Metadata!$M$2:$N$6,2,FALSE)</f>
        <v>Permanent Employee</v>
      </c>
      <c r="D1370" s="9" t="s">
        <v>159</v>
      </c>
      <c r="E1370" s="9" t="s">
        <v>137</v>
      </c>
      <c r="F1370" s="9" t="s">
        <v>138</v>
      </c>
      <c r="G1370" s="9" t="s">
        <v>291</v>
      </c>
      <c r="H1370" s="9" t="str">
        <f>IF(G1370="","",VLOOKUP(G1370,Metadata!$J$2:$K$22,2,FALSE))</f>
        <v>Centre</v>
      </c>
      <c r="I1370" s="9" t="s">
        <v>138</v>
      </c>
      <c r="J1370" s="9" t="str">
        <f>IF(I1370="","",VLOOKUP(I1370,Metadata!$P$2:$Q$43,2,FALSE))</f>
        <v>Europe</v>
      </c>
      <c r="K1370" s="9" t="str">
        <f t="shared" si="0"/>
        <v>Portugal</v>
      </c>
      <c r="L1370" s="9" t="s">
        <v>140</v>
      </c>
      <c r="M1370" s="9" t="str">
        <f>IF(L1370="","",VLOOKUP(L1370,Metadata!$J$2:$K$22,2,FALSE))</f>
        <v>Lisbon Metropolitan Area</v>
      </c>
      <c r="N1370" s="9" t="s">
        <v>141</v>
      </c>
      <c r="O1370" s="9" t="s">
        <v>137</v>
      </c>
      <c r="P1370" s="9" t="s">
        <v>142</v>
      </c>
      <c r="Q1370" s="10" t="str">
        <f t="shared" si="1"/>
        <v>Full Office Job</v>
      </c>
      <c r="R1370" s="10">
        <v>3</v>
      </c>
      <c r="S1370" s="9" t="s">
        <v>161</v>
      </c>
      <c r="T1370" s="9" t="s">
        <v>137</v>
      </c>
      <c r="U1370" s="9" t="str">
        <f>IF(S1370&lt;&gt;"",S1370,IF(T1370&lt;&gt;"",VLOOKUP(T1370,Metadata!$S$2:$T$228,2,FALSE),""))</f>
        <v>Full-Stack Developer</v>
      </c>
      <c r="V1370" s="9" t="s">
        <v>276</v>
      </c>
      <c r="W1370" s="9" t="s">
        <v>137</v>
      </c>
      <c r="X1370" s="9" t="s">
        <v>252</v>
      </c>
      <c r="Y1370" s="9" t="s">
        <v>137</v>
      </c>
      <c r="Z1370" s="9" t="s">
        <v>218</v>
      </c>
      <c r="AA1370" s="9" t="s">
        <v>137</v>
      </c>
      <c r="AB1370" s="9" t="s">
        <v>137</v>
      </c>
      <c r="AC1370" s="9"/>
      <c r="AD1370" s="9"/>
      <c r="AE1370" s="9" t="s">
        <v>194</v>
      </c>
      <c r="AF1370" s="9"/>
      <c r="AG1370" s="9"/>
      <c r="AH1370" s="9"/>
      <c r="AI1370" s="9"/>
      <c r="AJ1370" s="9" t="s">
        <v>185</v>
      </c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198</v>
      </c>
      <c r="BL1370" s="9" t="s">
        <v>199</v>
      </c>
      <c r="BM1370" s="9"/>
      <c r="BN1370" s="9"/>
      <c r="BO1370" s="9"/>
      <c r="BP1370" s="9"/>
      <c r="BQ1370" s="9"/>
      <c r="BR1370" s="9" t="s">
        <v>247</v>
      </c>
      <c r="BS1370" s="9"/>
      <c r="BT1370" s="9"/>
      <c r="BU1370" s="9"/>
      <c r="BV1370" s="9"/>
      <c r="BW1370" s="9"/>
      <c r="BX1370" s="9"/>
      <c r="BY1370" s="9"/>
      <c r="BZ1370" s="9"/>
      <c r="CA1370" s="10"/>
      <c r="CB1370" s="10" t="str">
        <f t="shared" si="5"/>
        <v/>
      </c>
      <c r="CC1370" s="10"/>
      <c r="CD1370" s="9" t="str">
        <f t="shared" si="2"/>
        <v/>
      </c>
      <c r="CE1370" s="9" t="s">
        <v>151</v>
      </c>
      <c r="CF1370" s="9" t="s">
        <v>188</v>
      </c>
      <c r="CG1370" s="9">
        <f>IF(CF1370="","",VLOOKUP(CF1370,Metadata!$D$2:$H$20,2,FALSE))</f>
        <v>17500</v>
      </c>
      <c r="CH1370" s="9">
        <f>IF(CF1370="","",VLOOKUP(CF1370,Metadata!$D$2:$H$20,4,FALSE))</f>
        <v>15000</v>
      </c>
      <c r="CI1370" s="9">
        <f>IF(CF1370="","",VLOOKUP(CF1370,Metadata!$D$2:$H$20,5,FALSE))</f>
        <v>20000</v>
      </c>
      <c r="CJ1370" s="9">
        <f t="shared" si="3"/>
        <v>17500</v>
      </c>
      <c r="CK1370" s="9" t="s">
        <v>277</v>
      </c>
      <c r="CL1370" s="10">
        <v>1</v>
      </c>
      <c r="CM1370" s="10">
        <v>1</v>
      </c>
      <c r="CN1370" s="10">
        <v>6</v>
      </c>
      <c r="CO1370" s="10">
        <v>6</v>
      </c>
      <c r="CP1370" s="10">
        <v>7</v>
      </c>
      <c r="CQ1370" s="10">
        <v>1</v>
      </c>
      <c r="CR1370" s="10">
        <v>3</v>
      </c>
      <c r="CS1370" s="10">
        <v>7</v>
      </c>
      <c r="CT1370" s="10">
        <v>1</v>
      </c>
      <c r="CU1370" s="10">
        <v>7</v>
      </c>
      <c r="CV1370" s="10">
        <v>4</v>
      </c>
      <c r="CW1370" s="10">
        <v>7</v>
      </c>
      <c r="CX1370" s="10">
        <v>6</v>
      </c>
      <c r="CY1370" s="10">
        <v>1</v>
      </c>
      <c r="CZ1370" s="10">
        <v>4</v>
      </c>
      <c r="DA1370" s="10">
        <v>7</v>
      </c>
      <c r="DB1370" s="10">
        <v>7</v>
      </c>
      <c r="DC1370" s="10">
        <v>7</v>
      </c>
      <c r="DD1370" s="10">
        <v>4</v>
      </c>
      <c r="DE1370" s="10">
        <v>7</v>
      </c>
      <c r="DF1370" s="10">
        <v>7</v>
      </c>
      <c r="DG1370" s="10">
        <v>4</v>
      </c>
      <c r="DH1370" s="10">
        <v>4</v>
      </c>
      <c r="DI1370" s="10">
        <v>4</v>
      </c>
      <c r="DJ1370" s="10">
        <v>1</v>
      </c>
      <c r="DK1370" s="10">
        <v>7</v>
      </c>
      <c r="DL1370" s="10">
        <v>7</v>
      </c>
      <c r="DM1370" s="9" t="s">
        <v>154</v>
      </c>
      <c r="DN1370" s="10">
        <v>1985</v>
      </c>
      <c r="DO1370" s="9">
        <f t="shared" si="6"/>
        <v>36</v>
      </c>
      <c r="DP1370" s="9" t="s">
        <v>155</v>
      </c>
      <c r="DQ1370" s="9" t="s">
        <v>210</v>
      </c>
      <c r="DR1370" s="9" t="s">
        <v>342</v>
      </c>
      <c r="DS1370" s="9" t="s">
        <v>137</v>
      </c>
      <c r="DT1370" s="9" t="s">
        <v>212</v>
      </c>
      <c r="DU1370" s="9" t="s">
        <v>223</v>
      </c>
      <c r="DV1370" s="9" t="str">
        <f>VLOOKUP(DU1370,Metadata!$B$2:$C$7,2,FALSE)</f>
        <v>3 - 6 years</v>
      </c>
    </row>
    <row r="1371" spans="1:126">
      <c r="A1371" s="13">
        <v>1370</v>
      </c>
      <c r="B1371" s="9" t="s">
        <v>135</v>
      </c>
      <c r="C1371" s="9" t="str">
        <f>VLOOKUP(B1371,Metadata!$M$2:$N$6,2,FALSE)</f>
        <v>Permanent Employee</v>
      </c>
      <c r="D1371" s="9" t="s">
        <v>136</v>
      </c>
      <c r="E1371" s="9" t="s">
        <v>137</v>
      </c>
      <c r="F1371" s="9" t="s">
        <v>138</v>
      </c>
      <c r="G1371" s="9" t="s">
        <v>140</v>
      </c>
      <c r="H1371" s="9" t="str">
        <f>IF(G1371="","",VLOOKUP(G1371,Metadata!$J$2:$K$22,2,FALSE))</f>
        <v>Lisbon Metropolitan Area</v>
      </c>
      <c r="I1371" s="9" t="s">
        <v>138</v>
      </c>
      <c r="J1371" s="9" t="str">
        <f>IF(I1371="","",VLOOKUP(I1371,Metadata!$P$2:$Q$43,2,FALSE))</f>
        <v>Europe</v>
      </c>
      <c r="K1371" s="9" t="str">
        <f t="shared" si="0"/>
        <v>Portugal</v>
      </c>
      <c r="L1371" s="9" t="s">
        <v>283</v>
      </c>
      <c r="M1371" s="9" t="str">
        <f>IF(L1371="","",VLOOKUP(L1371,Metadata!$J$2:$K$22,2,FALSE))</f>
        <v>Lisbon Metropolitan Area</v>
      </c>
      <c r="N1371" s="9" t="s">
        <v>141</v>
      </c>
      <c r="O1371" s="9" t="s">
        <v>137</v>
      </c>
      <c r="P1371" s="9" t="s">
        <v>191</v>
      </c>
      <c r="Q1371" s="10" t="str">
        <f t="shared" si="1"/>
        <v>Remote Job (full or flexible)</v>
      </c>
      <c r="R1371" s="10">
        <v>7</v>
      </c>
      <c r="S1371" s="9" t="s">
        <v>216</v>
      </c>
      <c r="T1371" s="9" t="s">
        <v>137</v>
      </c>
      <c r="U1371" s="9" t="str">
        <f>IF(S1371&lt;&gt;"",S1371,IF(T1371&lt;&gt;"",VLOOKUP(T1371,Metadata!$S$2:$T$228,2,FALSE),""))</f>
        <v>Front-End Developer</v>
      </c>
      <c r="V1371" s="9" t="s">
        <v>304</v>
      </c>
      <c r="W1371" s="9" t="s">
        <v>137</v>
      </c>
      <c r="X1371" s="9" t="s">
        <v>175</v>
      </c>
      <c r="Y1371" s="9" t="s">
        <v>137</v>
      </c>
      <c r="Z1371" s="9" t="s">
        <v>164</v>
      </c>
      <c r="AA1371" s="9" t="s">
        <v>165</v>
      </c>
      <c r="AB1371" s="9" t="s">
        <v>137</v>
      </c>
      <c r="AC1371" s="9"/>
      <c r="AD1371" s="9" t="s">
        <v>148</v>
      </c>
      <c r="AE1371" s="9"/>
      <c r="AF1371" s="9" t="s">
        <v>243</v>
      </c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 t="s">
        <v>178</v>
      </c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 t="s">
        <v>247</v>
      </c>
      <c r="BS1371" s="9"/>
      <c r="BT1371" s="9"/>
      <c r="BU1371" s="9"/>
      <c r="BV1371" s="9"/>
      <c r="BW1371" s="9"/>
      <c r="BX1371" s="9"/>
      <c r="BY1371" s="9"/>
      <c r="BZ1371" s="9" t="s">
        <v>625</v>
      </c>
      <c r="CA1371" s="10"/>
      <c r="CB1371" s="10" t="str">
        <f t="shared" si="5"/>
        <v/>
      </c>
      <c r="CC1371" s="10"/>
      <c r="CD1371" s="9" t="str">
        <f t="shared" si="2"/>
        <v/>
      </c>
      <c r="CE1371" s="9" t="s">
        <v>232</v>
      </c>
      <c r="CF1371" s="9" t="s">
        <v>225</v>
      </c>
      <c r="CG1371" s="9">
        <f>IF(CF1371="","",VLOOKUP(CF1371,Metadata!$D$2:$H$20,2,FALSE))</f>
        <v>22500</v>
      </c>
      <c r="CH1371" s="9">
        <f>IF(CF1371="","",VLOOKUP(CF1371,Metadata!$D$2:$H$20,4,FALSE))</f>
        <v>20000</v>
      </c>
      <c r="CI1371" s="9">
        <f>IF(CF1371="","",VLOOKUP(CF1371,Metadata!$D$2:$H$20,5,FALSE))</f>
        <v>25000</v>
      </c>
      <c r="CJ1371" s="9">
        <f t="shared" si="3"/>
        <v>22500</v>
      </c>
      <c r="CK1371" s="9" t="s">
        <v>153</v>
      </c>
      <c r="CL1371" s="10">
        <v>7</v>
      </c>
      <c r="CM1371" s="10">
        <v>1</v>
      </c>
      <c r="CN1371" s="10">
        <v>7</v>
      </c>
      <c r="CO1371" s="10">
        <v>7</v>
      </c>
      <c r="CP1371" s="10">
        <v>7</v>
      </c>
      <c r="CQ1371" s="10">
        <v>7</v>
      </c>
      <c r="CR1371" s="10">
        <v>7</v>
      </c>
      <c r="CS1371" s="10">
        <v>7</v>
      </c>
      <c r="CT1371" s="10">
        <v>7</v>
      </c>
      <c r="CU1371" s="10">
        <v>7</v>
      </c>
      <c r="CV1371" s="10">
        <v>7</v>
      </c>
      <c r="CW1371" s="10">
        <v>7</v>
      </c>
      <c r="CX1371" s="10">
        <v>7</v>
      </c>
      <c r="CY1371" s="10">
        <v>7</v>
      </c>
      <c r="CZ1371" s="10">
        <v>7</v>
      </c>
      <c r="DA1371" s="10">
        <v>1</v>
      </c>
      <c r="DB1371" s="10">
        <v>4</v>
      </c>
      <c r="DC1371" s="10">
        <v>7</v>
      </c>
      <c r="DD1371" s="10">
        <v>6</v>
      </c>
      <c r="DE1371" s="10">
        <v>7</v>
      </c>
      <c r="DF1371" s="10">
        <v>4</v>
      </c>
      <c r="DG1371" s="10">
        <v>7</v>
      </c>
      <c r="DH1371" s="10">
        <v>4</v>
      </c>
      <c r="DI1371" s="10">
        <v>5</v>
      </c>
      <c r="DJ1371" s="10">
        <v>7</v>
      </c>
      <c r="DK1371" s="10">
        <v>6</v>
      </c>
      <c r="DL1371" s="10">
        <v>6</v>
      </c>
      <c r="DM1371" s="9" t="s">
        <v>154</v>
      </c>
      <c r="DN1371" s="10">
        <v>1991</v>
      </c>
      <c r="DO1371" s="9">
        <f t="shared" si="6"/>
        <v>30</v>
      </c>
      <c r="DP1371" s="9" t="s">
        <v>155</v>
      </c>
      <c r="DQ1371" s="9" t="s">
        <v>227</v>
      </c>
      <c r="DR1371" s="9" t="s">
        <v>342</v>
      </c>
      <c r="DS1371" s="9" t="s">
        <v>137</v>
      </c>
      <c r="DT1371" s="9" t="s">
        <v>212</v>
      </c>
      <c r="DU1371" s="9" t="s">
        <v>203</v>
      </c>
      <c r="DV1371" s="9" t="str">
        <f>VLOOKUP(DU1371,Metadata!$B$2:$C$7,2,FALSE)</f>
        <v>6+ years</v>
      </c>
    </row>
    <row r="1372" spans="1:126">
      <c r="A1372" s="13">
        <v>1371</v>
      </c>
      <c r="B1372" s="9" t="s">
        <v>171</v>
      </c>
      <c r="C1372" s="9" t="str">
        <f>VLOOKUP(B1372,Metadata!$M$2:$N$6,2,FALSE)</f>
        <v>Contractor</v>
      </c>
      <c r="D1372" s="9" t="s">
        <v>137</v>
      </c>
      <c r="E1372" s="9" t="s">
        <v>136</v>
      </c>
      <c r="F1372" s="9" t="s">
        <v>138</v>
      </c>
      <c r="G1372" s="9" t="s">
        <v>140</v>
      </c>
      <c r="H1372" s="9" t="str">
        <f>IF(G1372="","",VLOOKUP(G1372,Metadata!$J$2:$K$22,2,FALSE))</f>
        <v>Lisbon Metropolitan Area</v>
      </c>
      <c r="I1372" s="9" t="s">
        <v>316</v>
      </c>
      <c r="J1372" s="9" t="str">
        <f>IF(I1372="","",VLOOKUP(I1372,Metadata!$P$2:$Q$43,2,FALSE))</f>
        <v>Europe</v>
      </c>
      <c r="K1372" s="9" t="str">
        <f t="shared" si="0"/>
        <v>International</v>
      </c>
      <c r="L1372" s="9" t="s">
        <v>137</v>
      </c>
      <c r="M1372" s="9" t="str">
        <f>IF(L1372="","",VLOOKUP(L1372,Metadata!$J$2:$K$22,2,FALSE))</f>
        <v/>
      </c>
      <c r="N1372" s="9" t="s">
        <v>141</v>
      </c>
      <c r="O1372" s="9" t="s">
        <v>137</v>
      </c>
      <c r="P1372" s="9" t="s">
        <v>191</v>
      </c>
      <c r="Q1372" s="10" t="str">
        <f t="shared" si="1"/>
        <v>Remote Job (full or flexible)</v>
      </c>
      <c r="R1372" s="10">
        <v>7</v>
      </c>
      <c r="S1372" s="9" t="s">
        <v>398</v>
      </c>
      <c r="T1372" s="9" t="s">
        <v>137</v>
      </c>
      <c r="U1372" s="9" t="str">
        <f>IF(S1372&lt;&gt;"",S1372,IF(T1372&lt;&gt;"",VLOOKUP(T1372,Metadata!$S$2:$T$228,2,FALSE),""))</f>
        <v>SysAdmin Engineer</v>
      </c>
      <c r="V1372" s="9" t="s">
        <v>261</v>
      </c>
      <c r="W1372" s="9" t="s">
        <v>137</v>
      </c>
      <c r="X1372" s="9" t="s">
        <v>175</v>
      </c>
      <c r="Y1372" s="9" t="s">
        <v>137</v>
      </c>
      <c r="Z1372" s="9" t="s">
        <v>262</v>
      </c>
      <c r="AA1372" s="9" t="s">
        <v>137</v>
      </c>
      <c r="AB1372" s="9" t="s">
        <v>253</v>
      </c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 t="s">
        <v>465</v>
      </c>
      <c r="CA1372" s="10">
        <v>12</v>
      </c>
      <c r="CB1372" s="10" t="str">
        <f t="shared" si="5"/>
        <v>7 to 12 months</v>
      </c>
      <c r="CC1372" s="10">
        <v>50</v>
      </c>
      <c r="CD1372" s="9">
        <f t="shared" si="2"/>
        <v>80000</v>
      </c>
      <c r="CE1372" s="9" t="s">
        <v>137</v>
      </c>
      <c r="CF1372" s="9" t="s">
        <v>137</v>
      </c>
      <c r="CG1372" s="9" t="str">
        <f>IF(CF1372="","",VLOOKUP(CF1372,Metadata!$D$2:$H$20,2,FALSE))</f>
        <v/>
      </c>
      <c r="CH1372" s="9" t="str">
        <f>IF(CF1372="","",VLOOKUP(CF1372,Metadata!$D$2:$H$20,4,FALSE))</f>
        <v/>
      </c>
      <c r="CI1372" s="9" t="str">
        <f>IF(CF1372="","",VLOOKUP(CF1372,Metadata!$D$2:$H$20,5,FALSE))</f>
        <v/>
      </c>
      <c r="CJ1372" s="9">
        <f t="shared" si="3"/>
        <v>80000</v>
      </c>
      <c r="CK1372" s="9" t="s">
        <v>153</v>
      </c>
      <c r="CL1372" s="10">
        <v>7</v>
      </c>
      <c r="CM1372" s="10">
        <v>3</v>
      </c>
      <c r="CN1372" s="10">
        <v>7</v>
      </c>
      <c r="CO1372" s="10">
        <v>5</v>
      </c>
      <c r="CP1372" s="10">
        <v>7</v>
      </c>
      <c r="CQ1372" s="10">
        <v>6</v>
      </c>
      <c r="CR1372" s="10">
        <v>7</v>
      </c>
      <c r="CS1372" s="10">
        <v>7</v>
      </c>
      <c r="CT1372" s="10">
        <v>7</v>
      </c>
      <c r="CU1372" s="10">
        <v>7</v>
      </c>
      <c r="CV1372" s="10">
        <v>5</v>
      </c>
      <c r="CW1372" s="10">
        <v>6</v>
      </c>
      <c r="CX1372" s="10">
        <v>7</v>
      </c>
      <c r="CY1372" s="10">
        <v>5</v>
      </c>
      <c r="CZ1372" s="10">
        <v>6</v>
      </c>
      <c r="DA1372" s="10">
        <v>4</v>
      </c>
      <c r="DB1372" s="10">
        <v>4</v>
      </c>
      <c r="DC1372" s="10">
        <v>6</v>
      </c>
      <c r="DD1372" s="10">
        <v>6</v>
      </c>
      <c r="DE1372" s="10">
        <v>7</v>
      </c>
      <c r="DF1372" s="10">
        <v>7</v>
      </c>
      <c r="DG1372" s="10">
        <v>4</v>
      </c>
      <c r="DH1372" s="10">
        <v>6</v>
      </c>
      <c r="DI1372" s="10">
        <v>6</v>
      </c>
      <c r="DJ1372" s="10">
        <v>5</v>
      </c>
      <c r="DK1372" s="10">
        <v>7</v>
      </c>
      <c r="DL1372" s="10">
        <v>6</v>
      </c>
      <c r="DM1372" s="9" t="s">
        <v>154</v>
      </c>
      <c r="DN1372" s="10">
        <v>1985</v>
      </c>
      <c r="DO1372" s="9">
        <f t="shared" si="6"/>
        <v>36</v>
      </c>
      <c r="DP1372" s="9" t="s">
        <v>155</v>
      </c>
      <c r="DQ1372" s="9" t="s">
        <v>202</v>
      </c>
      <c r="DR1372" s="9" t="s">
        <v>170</v>
      </c>
      <c r="DS1372" s="9" t="s">
        <v>137</v>
      </c>
      <c r="DT1372" s="9" t="s">
        <v>212</v>
      </c>
      <c r="DU1372" s="9" t="s">
        <v>158</v>
      </c>
      <c r="DV1372" s="9" t="str">
        <f>VLOOKUP(DU1372,Metadata!$B$2:$C$7,2,FALSE)</f>
        <v>6+ years</v>
      </c>
    </row>
    <row r="1373" spans="1:126">
      <c r="A1373" s="13">
        <v>1372</v>
      </c>
      <c r="B1373" s="9" t="s">
        <v>135</v>
      </c>
      <c r="C1373" s="9" t="str">
        <f>VLOOKUP(B1373,Metadata!$M$2:$N$6,2,FALSE)</f>
        <v>Permanent Employee</v>
      </c>
      <c r="D1373" s="9" t="s">
        <v>159</v>
      </c>
      <c r="E1373" s="9" t="s">
        <v>137</v>
      </c>
      <c r="F1373" s="9" t="s">
        <v>138</v>
      </c>
      <c r="G1373" s="9" t="s">
        <v>172</v>
      </c>
      <c r="H1373" s="9" t="str">
        <f>IF(G1373="","",VLOOKUP(G1373,Metadata!$J$2:$K$22,2,FALSE))</f>
        <v>Porto Metropolitan Area</v>
      </c>
      <c r="I1373" s="9" t="s">
        <v>295</v>
      </c>
      <c r="J1373" s="9" t="str">
        <f>IF(I1373="","",VLOOKUP(I1373,Metadata!$P$2:$Q$43,2,FALSE))</f>
        <v>Europe</v>
      </c>
      <c r="K1373" s="9" t="str">
        <f t="shared" si="0"/>
        <v>International</v>
      </c>
      <c r="L1373" s="9" t="s">
        <v>137</v>
      </c>
      <c r="M1373" s="9" t="str">
        <f>IF(L1373="","",VLOOKUP(L1373,Metadata!$J$2:$K$22,2,FALSE))</f>
        <v/>
      </c>
      <c r="N1373" s="9" t="s">
        <v>214</v>
      </c>
      <c r="O1373" s="9" t="s">
        <v>215</v>
      </c>
      <c r="P1373" s="9" t="s">
        <v>191</v>
      </c>
      <c r="Q1373" s="10" t="str">
        <f t="shared" si="1"/>
        <v>Remote Job (full or flexible)</v>
      </c>
      <c r="R1373" s="10">
        <v>5</v>
      </c>
      <c r="S1373" s="9" t="s">
        <v>161</v>
      </c>
      <c r="T1373" s="9" t="s">
        <v>137</v>
      </c>
      <c r="U1373" s="9" t="str">
        <f>IF(S1373&lt;&gt;"",S1373,IF(T1373&lt;&gt;"",VLOOKUP(T1373,Metadata!$S$2:$T$228,2,FALSE),""))</f>
        <v>Full-Stack Developer</v>
      </c>
      <c r="V1373" s="9" t="s">
        <v>144</v>
      </c>
      <c r="W1373" s="9" t="s">
        <v>137</v>
      </c>
      <c r="X1373" s="9" t="s">
        <v>145</v>
      </c>
      <c r="Y1373" s="9" t="s">
        <v>137</v>
      </c>
      <c r="Z1373" s="9" t="s">
        <v>218</v>
      </c>
      <c r="AA1373" s="9" t="s">
        <v>137</v>
      </c>
      <c r="AB1373" s="9" t="s">
        <v>253</v>
      </c>
      <c r="AC1373" s="9" t="s">
        <v>147</v>
      </c>
      <c r="AD1373" s="9"/>
      <c r="AE1373" s="9" t="s">
        <v>194</v>
      </c>
      <c r="AF1373" s="9"/>
      <c r="AG1373" s="9"/>
      <c r="AH1373" s="9"/>
      <c r="AI1373" s="9"/>
      <c r="AJ1373" s="9" t="s">
        <v>185</v>
      </c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198</v>
      </c>
      <c r="BL1373" s="9" t="s">
        <v>199</v>
      </c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10"/>
      <c r="CB1373" s="10" t="str">
        <f t="shared" si="5"/>
        <v/>
      </c>
      <c r="CC1373" s="10"/>
      <c r="CD1373" s="9" t="str">
        <f t="shared" si="2"/>
        <v/>
      </c>
      <c r="CE1373" s="9" t="s">
        <v>168</v>
      </c>
      <c r="CF1373" s="9" t="s">
        <v>220</v>
      </c>
      <c r="CG1373" s="9">
        <f>IF(CF1373="","",VLOOKUP(CF1373,Metadata!$D$2:$H$20,2,FALSE))</f>
        <v>27500</v>
      </c>
      <c r="CH1373" s="9">
        <f>IF(CF1373="","",VLOOKUP(CF1373,Metadata!$D$2:$H$20,4,FALSE))</f>
        <v>25000</v>
      </c>
      <c r="CI1373" s="9">
        <f>IF(CF1373="","",VLOOKUP(CF1373,Metadata!$D$2:$H$20,5,FALSE))</f>
        <v>30000</v>
      </c>
      <c r="CJ1373" s="9">
        <f t="shared" si="3"/>
        <v>27500</v>
      </c>
      <c r="CK1373" s="9" t="s">
        <v>277</v>
      </c>
      <c r="CL1373" s="10">
        <v>5</v>
      </c>
      <c r="CM1373" s="10">
        <v>1</v>
      </c>
      <c r="CN1373" s="10">
        <v>7</v>
      </c>
      <c r="CO1373" s="10">
        <v>5</v>
      </c>
      <c r="CP1373" s="10">
        <v>7</v>
      </c>
      <c r="CQ1373" s="10">
        <v>7</v>
      </c>
      <c r="CR1373" s="10">
        <v>3</v>
      </c>
      <c r="CS1373" s="10">
        <v>6</v>
      </c>
      <c r="CT1373" s="10">
        <v>3</v>
      </c>
      <c r="CU1373" s="10">
        <v>7</v>
      </c>
      <c r="CV1373" s="10">
        <v>7</v>
      </c>
      <c r="CW1373" s="10">
        <v>3</v>
      </c>
      <c r="CX1373" s="10">
        <v>6</v>
      </c>
      <c r="CY1373" s="10">
        <v>5</v>
      </c>
      <c r="CZ1373" s="10">
        <v>4</v>
      </c>
      <c r="DA1373" s="10">
        <v>7</v>
      </c>
      <c r="DB1373" s="10">
        <v>4</v>
      </c>
      <c r="DC1373" s="10">
        <v>6</v>
      </c>
      <c r="DD1373" s="10">
        <v>4</v>
      </c>
      <c r="DE1373" s="10">
        <v>7</v>
      </c>
      <c r="DF1373" s="10">
        <v>5</v>
      </c>
      <c r="DG1373" s="10">
        <v>5</v>
      </c>
      <c r="DH1373" s="10">
        <v>5</v>
      </c>
      <c r="DI1373" s="10">
        <v>4</v>
      </c>
      <c r="DJ1373" s="10">
        <v>3</v>
      </c>
      <c r="DK1373" s="10">
        <v>5</v>
      </c>
      <c r="DL1373" s="10">
        <v>4</v>
      </c>
      <c r="DM1373" s="9" t="s">
        <v>296</v>
      </c>
      <c r="DN1373" s="10">
        <v>1990</v>
      </c>
      <c r="DO1373" s="9">
        <f t="shared" si="6"/>
        <v>31</v>
      </c>
      <c r="DP1373" s="9" t="s">
        <v>155</v>
      </c>
      <c r="DQ1373" s="9" t="s">
        <v>156</v>
      </c>
      <c r="DR1373" s="9" t="s">
        <v>157</v>
      </c>
      <c r="DS1373" s="9" t="s">
        <v>137</v>
      </c>
      <c r="DT1373" s="9" t="s">
        <v>212</v>
      </c>
      <c r="DU1373" s="9" t="s">
        <v>223</v>
      </c>
      <c r="DV1373" s="9" t="str">
        <f>VLOOKUP(DU1373,Metadata!$B$2:$C$7,2,FALSE)</f>
        <v>3 - 6 years</v>
      </c>
    </row>
    <row r="1374" spans="1:126">
      <c r="A1374" s="13">
        <v>1373</v>
      </c>
      <c r="B1374" s="9" t="s">
        <v>135</v>
      </c>
      <c r="C1374" s="9" t="str">
        <f>VLOOKUP(B1374,Metadata!$M$2:$N$6,2,FALSE)</f>
        <v>Permanent Employee</v>
      </c>
      <c r="D1374" s="9" t="s">
        <v>159</v>
      </c>
      <c r="E1374" s="9" t="s">
        <v>137</v>
      </c>
      <c r="F1374" s="9" t="s">
        <v>138</v>
      </c>
      <c r="G1374" s="9" t="s">
        <v>190</v>
      </c>
      <c r="H1374" s="9" t="str">
        <f>IF(G1374="","",VLOOKUP(G1374,Metadata!$J$2:$K$22,2,FALSE))</f>
        <v>North</v>
      </c>
      <c r="I1374" s="9" t="s">
        <v>295</v>
      </c>
      <c r="J1374" s="9" t="str">
        <f>IF(I1374="","",VLOOKUP(I1374,Metadata!$P$2:$Q$43,2,FALSE))</f>
        <v>Europe</v>
      </c>
      <c r="K1374" s="9" t="str">
        <f t="shared" si="0"/>
        <v>International</v>
      </c>
      <c r="L1374" s="9" t="s">
        <v>137</v>
      </c>
      <c r="M1374" s="9" t="str">
        <f>IF(L1374="","",VLOOKUP(L1374,Metadata!$J$2:$K$22,2,FALSE))</f>
        <v/>
      </c>
      <c r="N1374" s="9" t="s">
        <v>141</v>
      </c>
      <c r="O1374" s="9" t="s">
        <v>137</v>
      </c>
      <c r="P1374" s="9" t="s">
        <v>142</v>
      </c>
      <c r="Q1374" s="10" t="str">
        <f t="shared" si="1"/>
        <v>Full Office Job</v>
      </c>
      <c r="R1374" s="10">
        <v>5</v>
      </c>
      <c r="S1374" s="9" t="s">
        <v>192</v>
      </c>
      <c r="T1374" s="9" t="s">
        <v>137</v>
      </c>
      <c r="U1374" s="9" t="str">
        <f>IF(S1374&lt;&gt;"",S1374,IF(T1374&lt;&gt;"",VLOOKUP(T1374,Metadata!$S$2:$T$228,2,FALSE),""))</f>
        <v>Back-End Developer</v>
      </c>
      <c r="V1374" s="9" t="s">
        <v>207</v>
      </c>
      <c r="W1374" s="9" t="s">
        <v>137</v>
      </c>
      <c r="X1374" s="9" t="s">
        <v>269</v>
      </c>
      <c r="Y1374" s="9" t="s">
        <v>137</v>
      </c>
      <c r="Z1374" s="9" t="s">
        <v>193</v>
      </c>
      <c r="AA1374" s="9" t="s">
        <v>137</v>
      </c>
      <c r="AB1374" s="9" t="s">
        <v>137</v>
      </c>
      <c r="AC1374" s="9"/>
      <c r="AD1374" s="9" t="s">
        <v>148</v>
      </c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 t="s">
        <v>219</v>
      </c>
      <c r="BR1374" s="9"/>
      <c r="BS1374" s="9"/>
      <c r="BT1374" s="9"/>
      <c r="BU1374" s="9"/>
      <c r="BV1374" s="9"/>
      <c r="BW1374" s="9"/>
      <c r="BX1374" s="9"/>
      <c r="BY1374" s="9"/>
      <c r="BZ1374" s="9"/>
      <c r="CA1374" s="10"/>
      <c r="CB1374" s="10" t="str">
        <f t="shared" si="5"/>
        <v/>
      </c>
      <c r="CC1374" s="10"/>
      <c r="CD1374" s="9" t="str">
        <f t="shared" si="2"/>
        <v/>
      </c>
      <c r="CE1374" s="9" t="s">
        <v>168</v>
      </c>
      <c r="CF1374" s="9" t="s">
        <v>169</v>
      </c>
      <c r="CG1374" s="9">
        <f>IF(CF1374="","",VLOOKUP(CF1374,Metadata!$D$2:$H$20,2,FALSE))</f>
        <v>12500</v>
      </c>
      <c r="CH1374" s="9">
        <f>IF(CF1374="","",VLOOKUP(CF1374,Metadata!$D$2:$H$20,4,FALSE))</f>
        <v>0</v>
      </c>
      <c r="CI1374" s="9">
        <f>IF(CF1374="","",VLOOKUP(CF1374,Metadata!$D$2:$H$20,5,FALSE))</f>
        <v>15000</v>
      </c>
      <c r="CJ1374" s="9">
        <f t="shared" si="3"/>
        <v>12500</v>
      </c>
      <c r="CK1374" s="9" t="s">
        <v>221</v>
      </c>
      <c r="CL1374" s="10">
        <v>1</v>
      </c>
      <c r="CM1374" s="10">
        <v>3</v>
      </c>
      <c r="CN1374" s="10">
        <v>7</v>
      </c>
      <c r="CO1374" s="10">
        <v>7</v>
      </c>
      <c r="CP1374" s="10">
        <v>7</v>
      </c>
      <c r="CQ1374" s="10">
        <v>7</v>
      </c>
      <c r="CR1374" s="10">
        <v>5</v>
      </c>
      <c r="CS1374" s="10">
        <v>5</v>
      </c>
      <c r="CT1374" s="10">
        <v>5</v>
      </c>
      <c r="CU1374" s="10">
        <v>7</v>
      </c>
      <c r="CV1374" s="10">
        <v>4</v>
      </c>
      <c r="CW1374" s="10">
        <v>1</v>
      </c>
      <c r="CX1374" s="10">
        <v>4</v>
      </c>
      <c r="CY1374" s="10">
        <v>5</v>
      </c>
      <c r="CZ1374" s="10">
        <v>7</v>
      </c>
      <c r="DA1374" s="10">
        <v>4</v>
      </c>
      <c r="DB1374" s="10">
        <v>5</v>
      </c>
      <c r="DC1374" s="10">
        <v>5</v>
      </c>
      <c r="DD1374" s="10">
        <v>5</v>
      </c>
      <c r="DE1374" s="10">
        <v>5</v>
      </c>
      <c r="DF1374" s="10">
        <v>7</v>
      </c>
      <c r="DG1374" s="10">
        <v>4</v>
      </c>
      <c r="DH1374" s="10">
        <v>4</v>
      </c>
      <c r="DI1374" s="10">
        <v>5</v>
      </c>
      <c r="DJ1374" s="10">
        <v>4</v>
      </c>
      <c r="DK1374" s="10">
        <v>4</v>
      </c>
      <c r="DL1374" s="10">
        <v>5</v>
      </c>
      <c r="DM1374" s="9" t="s">
        <v>154</v>
      </c>
      <c r="DN1374" s="10">
        <v>1996</v>
      </c>
      <c r="DO1374" s="9">
        <f t="shared" si="6"/>
        <v>25</v>
      </c>
      <c r="DP1374" s="9" t="s">
        <v>155</v>
      </c>
      <c r="DQ1374" s="9" t="s">
        <v>202</v>
      </c>
      <c r="DR1374" s="9" t="s">
        <v>170</v>
      </c>
      <c r="DS1374" s="9" t="s">
        <v>137</v>
      </c>
      <c r="DT1374" s="9" t="s">
        <v>212</v>
      </c>
      <c r="DU1374" s="9" t="s">
        <v>168</v>
      </c>
      <c r="DV1374" s="9" t="str">
        <f>VLOOKUP(DU1374,Metadata!$B$2:$C$7,2,FALSE)</f>
        <v>0 - 3 years</v>
      </c>
    </row>
    <row r="1375" spans="1:126">
      <c r="A1375" s="13">
        <v>1374</v>
      </c>
      <c r="B1375" s="9" t="s">
        <v>135</v>
      </c>
      <c r="C1375" s="9" t="str">
        <f>VLOOKUP(B1375,Metadata!$M$2:$N$6,2,FALSE)</f>
        <v>Permanent Employee</v>
      </c>
      <c r="D1375" s="9" t="s">
        <v>136</v>
      </c>
      <c r="E1375" s="9" t="s">
        <v>137</v>
      </c>
      <c r="F1375" s="9" t="s">
        <v>138</v>
      </c>
      <c r="G1375" s="9" t="s">
        <v>283</v>
      </c>
      <c r="H1375" s="9" t="str">
        <f>IF(G1375="","",VLOOKUP(G1375,Metadata!$J$2:$K$22,2,FALSE))</f>
        <v>Lisbon Metropolitan Area</v>
      </c>
      <c r="I1375" s="9" t="s">
        <v>292</v>
      </c>
      <c r="J1375" s="9" t="str">
        <f>IF(I1375="","",VLOOKUP(I1375,Metadata!$P$2:$Q$43,2,FALSE))</f>
        <v>North America</v>
      </c>
      <c r="K1375" s="9" t="str">
        <f t="shared" si="0"/>
        <v>International</v>
      </c>
      <c r="L1375" s="9" t="s">
        <v>137</v>
      </c>
      <c r="M1375" s="9" t="str">
        <f>IF(L1375="","",VLOOKUP(L1375,Metadata!$J$2:$K$22,2,FALSE))</f>
        <v/>
      </c>
      <c r="N1375" s="9" t="s">
        <v>141</v>
      </c>
      <c r="O1375" s="9" t="s">
        <v>137</v>
      </c>
      <c r="P1375" s="9" t="s">
        <v>191</v>
      </c>
      <c r="Q1375" s="10" t="str">
        <f t="shared" si="1"/>
        <v>Remote Job (full or flexible)</v>
      </c>
      <c r="R1375" s="10">
        <v>7</v>
      </c>
      <c r="S1375" s="9" t="s">
        <v>161</v>
      </c>
      <c r="T1375" s="9" t="s">
        <v>137</v>
      </c>
      <c r="U1375" s="9" t="str">
        <f>IF(S1375&lt;&gt;"",S1375,IF(T1375&lt;&gt;"",VLOOKUP(T1375,Metadata!$S$2:$T$228,2,FALSE),""))</f>
        <v>Full-Stack Developer</v>
      </c>
      <c r="V1375" s="9" t="s">
        <v>304</v>
      </c>
      <c r="W1375" s="9" t="s">
        <v>137</v>
      </c>
      <c r="X1375" s="9" t="s">
        <v>145</v>
      </c>
      <c r="Y1375" s="9" t="s">
        <v>137</v>
      </c>
      <c r="Z1375" s="9" t="s">
        <v>184</v>
      </c>
      <c r="AA1375" s="9" t="s">
        <v>137</v>
      </c>
      <c r="AB1375" s="9" t="s">
        <v>137</v>
      </c>
      <c r="AC1375" s="9"/>
      <c r="AD1375" s="9"/>
      <c r="AE1375" s="9" t="s">
        <v>194</v>
      </c>
      <c r="AF1375" s="9"/>
      <c r="AG1375" s="9"/>
      <c r="AH1375" s="9"/>
      <c r="AI1375" s="9"/>
      <c r="AJ1375" s="9" t="s">
        <v>185</v>
      </c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198</v>
      </c>
      <c r="BL1375" s="9" t="s">
        <v>199</v>
      </c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10"/>
      <c r="CB1375" s="10" t="str">
        <f t="shared" si="5"/>
        <v/>
      </c>
      <c r="CC1375" s="10"/>
      <c r="CD1375" s="9" t="str">
        <f t="shared" si="2"/>
        <v/>
      </c>
      <c r="CE1375" s="9" t="s">
        <v>232</v>
      </c>
      <c r="CF1375" s="9" t="s">
        <v>254</v>
      </c>
      <c r="CG1375" s="9">
        <f>IF(CF1375="","",VLOOKUP(CF1375,Metadata!$D$2:$H$20,2,FALSE))</f>
        <v>37500</v>
      </c>
      <c r="CH1375" s="9">
        <f>IF(CF1375="","",VLOOKUP(CF1375,Metadata!$D$2:$H$20,4,FALSE))</f>
        <v>35000</v>
      </c>
      <c r="CI1375" s="9">
        <f>IF(CF1375="","",VLOOKUP(CF1375,Metadata!$D$2:$H$20,5,FALSE))</f>
        <v>40000</v>
      </c>
      <c r="CJ1375" s="9">
        <f t="shared" si="3"/>
        <v>37500</v>
      </c>
      <c r="CK1375" s="9" t="s">
        <v>221</v>
      </c>
      <c r="CL1375" s="10">
        <v>3</v>
      </c>
      <c r="CM1375" s="10">
        <v>5</v>
      </c>
      <c r="CN1375" s="10">
        <v>7</v>
      </c>
      <c r="CO1375" s="10">
        <v>7</v>
      </c>
      <c r="CP1375" s="10">
        <v>1</v>
      </c>
      <c r="CQ1375" s="10">
        <v>1</v>
      </c>
      <c r="CR1375" s="10">
        <v>7</v>
      </c>
      <c r="CS1375" s="10">
        <v>7</v>
      </c>
      <c r="CT1375" s="10">
        <v>7</v>
      </c>
      <c r="CU1375" s="10">
        <v>7</v>
      </c>
      <c r="CV1375" s="10">
        <v>3</v>
      </c>
      <c r="CW1375" s="10">
        <v>3</v>
      </c>
      <c r="CX1375" s="10">
        <v>7</v>
      </c>
      <c r="CY1375" s="10">
        <v>7</v>
      </c>
      <c r="CZ1375" s="10">
        <v>3</v>
      </c>
      <c r="DA1375" s="10">
        <v>1</v>
      </c>
      <c r="DB1375" s="10">
        <v>1</v>
      </c>
      <c r="DC1375" s="10">
        <v>4</v>
      </c>
      <c r="DD1375" s="10">
        <v>1</v>
      </c>
      <c r="DE1375" s="10">
        <v>7</v>
      </c>
      <c r="DF1375" s="10">
        <v>1</v>
      </c>
      <c r="DG1375" s="10">
        <v>4</v>
      </c>
      <c r="DH1375" s="10">
        <v>7</v>
      </c>
      <c r="DI1375" s="10">
        <v>7</v>
      </c>
      <c r="DJ1375" s="10">
        <v>1</v>
      </c>
      <c r="DK1375" s="10">
        <v>5</v>
      </c>
      <c r="DL1375" s="10">
        <v>7</v>
      </c>
      <c r="DM1375" s="9" t="s">
        <v>154</v>
      </c>
      <c r="DN1375" s="10">
        <v>1990</v>
      </c>
      <c r="DO1375" s="9">
        <f t="shared" si="6"/>
        <v>31</v>
      </c>
      <c r="DP1375" s="9" t="s">
        <v>287</v>
      </c>
      <c r="DQ1375" s="9" t="s">
        <v>202</v>
      </c>
      <c r="DR1375" s="9" t="s">
        <v>170</v>
      </c>
      <c r="DS1375" s="9" t="s">
        <v>137</v>
      </c>
      <c r="DT1375" s="9" t="s">
        <v>212</v>
      </c>
      <c r="DU1375" s="9" t="s">
        <v>223</v>
      </c>
      <c r="DV1375" s="9" t="str">
        <f>VLOOKUP(DU1375,Metadata!$B$2:$C$7,2,FALSE)</f>
        <v>3 - 6 years</v>
      </c>
    </row>
    <row r="1376" spans="1:126">
      <c r="A1376" s="13">
        <v>1375</v>
      </c>
      <c r="B1376" s="9" t="s">
        <v>135</v>
      </c>
      <c r="C1376" s="9" t="str">
        <f>VLOOKUP(B1376,Metadata!$M$2:$N$6,2,FALSE)</f>
        <v>Permanent Employee</v>
      </c>
      <c r="D1376" s="9" t="s">
        <v>136</v>
      </c>
      <c r="E1376" s="9" t="s">
        <v>137</v>
      </c>
      <c r="F1376" s="9" t="s">
        <v>138</v>
      </c>
      <c r="G1376" s="9" t="s">
        <v>140</v>
      </c>
      <c r="H1376" s="9" t="str">
        <f>IF(G1376="","",VLOOKUP(G1376,Metadata!$J$2:$K$22,2,FALSE))</f>
        <v>Lisbon Metropolitan Area</v>
      </c>
      <c r="I1376" s="9" t="s">
        <v>138</v>
      </c>
      <c r="J1376" s="9" t="str">
        <f>IF(I1376="","",VLOOKUP(I1376,Metadata!$P$2:$Q$43,2,FALSE))</f>
        <v>Europe</v>
      </c>
      <c r="K1376" s="9" t="str">
        <f t="shared" si="0"/>
        <v>Portugal</v>
      </c>
      <c r="L1376" s="9" t="s">
        <v>140</v>
      </c>
      <c r="M1376" s="9" t="str">
        <f>IF(L1376="","",VLOOKUP(L1376,Metadata!$J$2:$K$22,2,FALSE))</f>
        <v>Lisbon Metropolitan Area</v>
      </c>
      <c r="N1376" s="9" t="s">
        <v>141</v>
      </c>
      <c r="O1376" s="9" t="s">
        <v>137</v>
      </c>
      <c r="P1376" s="9" t="s">
        <v>142</v>
      </c>
      <c r="Q1376" s="10" t="str">
        <f t="shared" si="1"/>
        <v>Full Office Job</v>
      </c>
      <c r="R1376" s="10">
        <v>6</v>
      </c>
      <c r="S1376" s="9" t="s">
        <v>161</v>
      </c>
      <c r="T1376" s="9" t="s">
        <v>137</v>
      </c>
      <c r="U1376" s="9" t="str">
        <f>IF(S1376&lt;&gt;"",S1376,IF(T1376&lt;&gt;"",VLOOKUP(T1376,Metadata!$S$2:$T$228,2,FALSE),""))</f>
        <v>Full-Stack Developer</v>
      </c>
      <c r="V1376" s="9" t="s">
        <v>274</v>
      </c>
      <c r="W1376" s="9" t="s">
        <v>137</v>
      </c>
      <c r="X1376" s="9" t="s">
        <v>145</v>
      </c>
      <c r="Y1376" s="9" t="s">
        <v>137</v>
      </c>
      <c r="Z1376" s="9" t="s">
        <v>193</v>
      </c>
      <c r="AA1376" s="9" t="s">
        <v>165</v>
      </c>
      <c r="AB1376" s="9" t="s">
        <v>137</v>
      </c>
      <c r="AC1376" s="9"/>
      <c r="AD1376" s="9"/>
      <c r="AE1376" s="9"/>
      <c r="AF1376" s="9" t="s">
        <v>243</v>
      </c>
      <c r="AG1376" s="9"/>
      <c r="AH1376" s="9"/>
      <c r="AI1376" s="9"/>
      <c r="AJ1376" s="9" t="s">
        <v>185</v>
      </c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 t="s">
        <v>178</v>
      </c>
      <c r="BB1376" s="9"/>
      <c r="BC1376" s="9"/>
      <c r="BD1376" s="9"/>
      <c r="BE1376" s="9"/>
      <c r="BF1376" s="9"/>
      <c r="BG1376" s="9"/>
      <c r="BH1376" s="9"/>
      <c r="BI1376" s="9" t="s">
        <v>351</v>
      </c>
      <c r="BJ1376" s="9"/>
      <c r="BK1376" s="9"/>
      <c r="BL1376" s="9" t="s">
        <v>199</v>
      </c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10"/>
      <c r="CB1376" s="10" t="str">
        <f t="shared" si="5"/>
        <v/>
      </c>
      <c r="CC1376" s="10"/>
      <c r="CD1376" s="9" t="str">
        <f t="shared" si="2"/>
        <v/>
      </c>
      <c r="CE1376" s="9" t="s">
        <v>168</v>
      </c>
      <c r="CF1376" s="9" t="s">
        <v>225</v>
      </c>
      <c r="CG1376" s="9">
        <f>IF(CF1376="","",VLOOKUP(CF1376,Metadata!$D$2:$H$20,2,FALSE))</f>
        <v>22500</v>
      </c>
      <c r="CH1376" s="9">
        <f>IF(CF1376="","",VLOOKUP(CF1376,Metadata!$D$2:$H$20,4,FALSE))</f>
        <v>20000</v>
      </c>
      <c r="CI1376" s="9">
        <f>IF(CF1376="","",VLOOKUP(CF1376,Metadata!$D$2:$H$20,5,FALSE))</f>
        <v>25000</v>
      </c>
      <c r="CJ1376" s="9">
        <f t="shared" si="3"/>
        <v>22500</v>
      </c>
      <c r="CK1376" s="9" t="s">
        <v>201</v>
      </c>
      <c r="CL1376" s="10">
        <v>6</v>
      </c>
      <c r="CM1376" s="10">
        <v>4</v>
      </c>
      <c r="CN1376" s="10">
        <v>6</v>
      </c>
      <c r="CO1376" s="10">
        <v>5</v>
      </c>
      <c r="CP1376" s="10">
        <v>6</v>
      </c>
      <c r="CQ1376" s="10">
        <v>6</v>
      </c>
      <c r="CR1376" s="10">
        <v>6</v>
      </c>
      <c r="CS1376" s="10">
        <v>6</v>
      </c>
      <c r="CT1376" s="10">
        <v>6</v>
      </c>
      <c r="CU1376" s="10">
        <v>5</v>
      </c>
      <c r="CV1376" s="10">
        <v>5</v>
      </c>
      <c r="CW1376" s="10">
        <v>5</v>
      </c>
      <c r="CX1376" s="10">
        <v>5</v>
      </c>
      <c r="CY1376" s="10">
        <v>6</v>
      </c>
      <c r="CZ1376" s="10">
        <v>6</v>
      </c>
      <c r="DA1376" s="10">
        <v>6</v>
      </c>
      <c r="DB1376" s="10">
        <v>6</v>
      </c>
      <c r="DC1376" s="10">
        <v>7</v>
      </c>
      <c r="DD1376" s="10">
        <v>5</v>
      </c>
      <c r="DE1376" s="10">
        <v>6</v>
      </c>
      <c r="DF1376" s="10">
        <v>4</v>
      </c>
      <c r="DG1376" s="10">
        <v>5</v>
      </c>
      <c r="DH1376" s="10">
        <v>5</v>
      </c>
      <c r="DI1376" s="10">
        <v>6</v>
      </c>
      <c r="DJ1376" s="10">
        <v>2</v>
      </c>
      <c r="DK1376" s="10">
        <v>4</v>
      </c>
      <c r="DL1376" s="10">
        <v>5</v>
      </c>
      <c r="DM1376" s="9" t="s">
        <v>154</v>
      </c>
      <c r="DN1376" s="10">
        <v>1997</v>
      </c>
      <c r="DO1376" s="9">
        <f t="shared" si="6"/>
        <v>24</v>
      </c>
      <c r="DP1376" s="9" t="s">
        <v>155</v>
      </c>
      <c r="DQ1376" s="9" t="s">
        <v>227</v>
      </c>
      <c r="DR1376" s="9" t="s">
        <v>157</v>
      </c>
      <c r="DS1376" s="9" t="s">
        <v>137</v>
      </c>
      <c r="DT1376" s="9" t="s">
        <v>212</v>
      </c>
      <c r="DU1376" s="9" t="s">
        <v>168</v>
      </c>
      <c r="DV1376" s="9" t="str">
        <f>VLOOKUP(DU1376,Metadata!$B$2:$C$7,2,FALSE)</f>
        <v>0 - 3 years</v>
      </c>
    </row>
    <row r="1377" spans="1:126">
      <c r="A1377" s="13">
        <v>1376</v>
      </c>
      <c r="B1377" s="9" t="s">
        <v>135</v>
      </c>
      <c r="C1377" s="9" t="str">
        <f>VLOOKUP(B1377,Metadata!$M$2:$N$6,2,FALSE)</f>
        <v>Permanent Employee</v>
      </c>
      <c r="D1377" s="9" t="s">
        <v>159</v>
      </c>
      <c r="E1377" s="9" t="s">
        <v>137</v>
      </c>
      <c r="F1377" s="9" t="s">
        <v>138</v>
      </c>
      <c r="G1377" s="9" t="s">
        <v>283</v>
      </c>
      <c r="H1377" s="9" t="str">
        <f>IF(G1377="","",VLOOKUP(G1377,Metadata!$J$2:$K$22,2,FALSE))</f>
        <v>Lisbon Metropolitan Area</v>
      </c>
      <c r="I1377" s="9" t="s">
        <v>138</v>
      </c>
      <c r="J1377" s="9" t="str">
        <f>IF(I1377="","",VLOOKUP(I1377,Metadata!$P$2:$Q$43,2,FALSE))</f>
        <v>Europe</v>
      </c>
      <c r="K1377" s="9" t="str">
        <f t="shared" si="0"/>
        <v>Portugal</v>
      </c>
      <c r="L1377" s="9" t="s">
        <v>140</v>
      </c>
      <c r="M1377" s="9" t="str">
        <f>IF(L1377="","",VLOOKUP(L1377,Metadata!$J$2:$K$22,2,FALSE))</f>
        <v>Lisbon Metropolitan Area</v>
      </c>
      <c r="N1377" s="9" t="s">
        <v>141</v>
      </c>
      <c r="O1377" s="9" t="s">
        <v>137</v>
      </c>
      <c r="P1377" s="9" t="s">
        <v>142</v>
      </c>
      <c r="Q1377" s="10" t="str">
        <f t="shared" si="1"/>
        <v>Full Office Job</v>
      </c>
      <c r="R1377" s="10">
        <v>6</v>
      </c>
      <c r="S1377" s="9" t="s">
        <v>143</v>
      </c>
      <c r="T1377" s="9" t="s">
        <v>137</v>
      </c>
      <c r="U1377" s="9" t="str">
        <f>IF(S1377&lt;&gt;"",S1377,IF(T1377&lt;&gt;"",VLOOKUP(T1377,Metadata!$S$2:$T$228,2,FALSE),""))</f>
        <v>Technical Team Leader</v>
      </c>
      <c r="V1377" s="9" t="s">
        <v>144</v>
      </c>
      <c r="W1377" s="9" t="s">
        <v>137</v>
      </c>
      <c r="X1377" s="9" t="s">
        <v>145</v>
      </c>
      <c r="Y1377" s="9" t="s">
        <v>137</v>
      </c>
      <c r="Z1377" s="9" t="s">
        <v>146</v>
      </c>
      <c r="AA1377" s="9" t="s">
        <v>137</v>
      </c>
      <c r="AB1377" s="9" t="s">
        <v>253</v>
      </c>
      <c r="AC1377" s="9" t="s">
        <v>147</v>
      </c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 t="s">
        <v>626</v>
      </c>
      <c r="CA1377" s="10"/>
      <c r="CB1377" s="10" t="str">
        <f t="shared" si="5"/>
        <v/>
      </c>
      <c r="CC1377" s="10"/>
      <c r="CD1377" s="9" t="str">
        <f t="shared" si="2"/>
        <v/>
      </c>
      <c r="CE1377" s="9" t="s">
        <v>151</v>
      </c>
      <c r="CF1377" s="9" t="s">
        <v>220</v>
      </c>
      <c r="CG1377" s="9">
        <f>IF(CF1377="","",VLOOKUP(CF1377,Metadata!$D$2:$H$20,2,FALSE))</f>
        <v>27500</v>
      </c>
      <c r="CH1377" s="9">
        <f>IF(CF1377="","",VLOOKUP(CF1377,Metadata!$D$2:$H$20,4,FALSE))</f>
        <v>25000</v>
      </c>
      <c r="CI1377" s="9">
        <f>IF(CF1377="","",VLOOKUP(CF1377,Metadata!$D$2:$H$20,5,FALSE))</f>
        <v>30000</v>
      </c>
      <c r="CJ1377" s="9">
        <f t="shared" si="3"/>
        <v>27500</v>
      </c>
      <c r="CK1377" s="9" t="s">
        <v>189</v>
      </c>
      <c r="CL1377" s="10">
        <v>2</v>
      </c>
      <c r="CM1377" s="10">
        <v>3</v>
      </c>
      <c r="CN1377" s="10">
        <v>6</v>
      </c>
      <c r="CO1377" s="10">
        <v>6</v>
      </c>
      <c r="CP1377" s="10">
        <v>6</v>
      </c>
      <c r="CQ1377" s="10">
        <v>5</v>
      </c>
      <c r="CR1377" s="10">
        <v>5</v>
      </c>
      <c r="CS1377" s="10">
        <v>6</v>
      </c>
      <c r="CT1377" s="10">
        <v>6</v>
      </c>
      <c r="CU1377" s="10">
        <v>6</v>
      </c>
      <c r="CV1377" s="10">
        <v>6</v>
      </c>
      <c r="CW1377" s="10">
        <v>5</v>
      </c>
      <c r="CX1377" s="10">
        <v>5</v>
      </c>
      <c r="CY1377" s="10">
        <v>5</v>
      </c>
      <c r="CZ1377" s="10">
        <v>6</v>
      </c>
      <c r="DA1377" s="10">
        <v>5</v>
      </c>
      <c r="DB1377" s="10">
        <v>6</v>
      </c>
      <c r="DC1377" s="10">
        <v>5</v>
      </c>
      <c r="DD1377" s="10">
        <v>4</v>
      </c>
      <c r="DE1377" s="10">
        <v>5</v>
      </c>
      <c r="DF1377" s="10">
        <v>5</v>
      </c>
      <c r="DG1377" s="10">
        <v>6</v>
      </c>
      <c r="DH1377" s="10">
        <v>6</v>
      </c>
      <c r="DI1377" s="10">
        <v>6</v>
      </c>
      <c r="DJ1377" s="10">
        <v>4</v>
      </c>
      <c r="DK1377" s="10">
        <v>5</v>
      </c>
      <c r="DL1377" s="10">
        <v>6</v>
      </c>
      <c r="DM1377" s="9" t="s">
        <v>154</v>
      </c>
      <c r="DN1377" s="10">
        <v>1976</v>
      </c>
      <c r="DO1377" s="9">
        <f t="shared" si="6"/>
        <v>45</v>
      </c>
      <c r="DP1377" s="9" t="s">
        <v>155</v>
      </c>
      <c r="DQ1377" s="9" t="s">
        <v>202</v>
      </c>
      <c r="DR1377" s="9" t="s">
        <v>157</v>
      </c>
      <c r="DS1377" s="9" t="s">
        <v>137</v>
      </c>
      <c r="DT1377" s="9" t="s">
        <v>212</v>
      </c>
      <c r="DU1377" s="9" t="s">
        <v>158</v>
      </c>
      <c r="DV1377" s="9" t="str">
        <f>VLOOKUP(DU1377,Metadata!$B$2:$C$7,2,FALSE)</f>
        <v>6+ years</v>
      </c>
    </row>
    <row r="1378" spans="1:126">
      <c r="A1378" s="13">
        <v>1377</v>
      </c>
      <c r="B1378" s="9" t="s">
        <v>135</v>
      </c>
      <c r="C1378" s="9" t="str">
        <f>VLOOKUP(B1378,Metadata!$M$2:$N$6,2,FALSE)</f>
        <v>Permanent Employee</v>
      </c>
      <c r="D1378" s="9" t="s">
        <v>159</v>
      </c>
      <c r="E1378" s="9" t="s">
        <v>137</v>
      </c>
      <c r="F1378" s="9" t="s">
        <v>138</v>
      </c>
      <c r="G1378" s="9" t="s">
        <v>275</v>
      </c>
      <c r="H1378" s="9" t="str">
        <f>IF(G1378="","",VLOOKUP(G1378,Metadata!$J$2:$K$22,2,FALSE))</f>
        <v>Centre</v>
      </c>
      <c r="I1378" s="9" t="s">
        <v>292</v>
      </c>
      <c r="J1378" s="9" t="str">
        <f>IF(I1378="","",VLOOKUP(I1378,Metadata!$P$2:$Q$43,2,FALSE))</f>
        <v>North America</v>
      </c>
      <c r="K1378" s="9" t="str">
        <f t="shared" si="0"/>
        <v>International</v>
      </c>
      <c r="L1378" s="9" t="s">
        <v>137</v>
      </c>
      <c r="M1378" s="9" t="str">
        <f>IF(L1378="","",VLOOKUP(L1378,Metadata!$J$2:$K$22,2,FALSE))</f>
        <v/>
      </c>
      <c r="N1378" s="9" t="s">
        <v>141</v>
      </c>
      <c r="O1378" s="9" t="s">
        <v>137</v>
      </c>
      <c r="P1378" s="9" t="s">
        <v>142</v>
      </c>
      <c r="Q1378" s="10" t="str">
        <f t="shared" si="1"/>
        <v>Full Office Job</v>
      </c>
      <c r="R1378" s="10">
        <v>6</v>
      </c>
      <c r="S1378" s="9" t="s">
        <v>192</v>
      </c>
      <c r="T1378" s="9" t="s">
        <v>137</v>
      </c>
      <c r="U1378" s="9" t="str">
        <f>IF(S1378&lt;&gt;"",S1378,IF(T1378&lt;&gt;"",VLOOKUP(T1378,Metadata!$S$2:$T$228,2,FALSE),""))</f>
        <v>Back-End Developer</v>
      </c>
      <c r="V1378" s="9" t="s">
        <v>323</v>
      </c>
      <c r="W1378" s="9" t="s">
        <v>137</v>
      </c>
      <c r="X1378" s="9" t="s">
        <v>269</v>
      </c>
      <c r="Y1378" s="9" t="s">
        <v>137</v>
      </c>
      <c r="Z1378" s="9" t="s">
        <v>184</v>
      </c>
      <c r="AA1378" s="9" t="s">
        <v>165</v>
      </c>
      <c r="AB1378" s="9" t="s">
        <v>253</v>
      </c>
      <c r="AC1378" s="9" t="s">
        <v>147</v>
      </c>
      <c r="AD1378" s="9"/>
      <c r="AE1378" s="9" t="s">
        <v>194</v>
      </c>
      <c r="AF1378" s="9"/>
      <c r="AG1378" s="9"/>
      <c r="AH1378" s="9"/>
      <c r="AI1378" s="9"/>
      <c r="AJ1378" s="9" t="s">
        <v>185</v>
      </c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 t="s">
        <v>178</v>
      </c>
      <c r="BB1378" s="9"/>
      <c r="BC1378" s="9"/>
      <c r="BD1378" s="9"/>
      <c r="BE1378" s="9"/>
      <c r="BF1378" s="9"/>
      <c r="BG1378" s="9"/>
      <c r="BH1378" s="9"/>
      <c r="BI1378" s="9" t="s">
        <v>627</v>
      </c>
      <c r="BJ1378" s="9"/>
      <c r="BK1378" s="9" t="s">
        <v>198</v>
      </c>
      <c r="BL1378" s="9" t="s">
        <v>199</v>
      </c>
      <c r="BM1378" s="9"/>
      <c r="BN1378" s="9"/>
      <c r="BO1378" s="9"/>
      <c r="BP1378" s="9"/>
      <c r="BQ1378" s="9" t="s">
        <v>219</v>
      </c>
      <c r="BR1378" s="9"/>
      <c r="BS1378" s="9"/>
      <c r="BT1378" s="9"/>
      <c r="BU1378" s="9"/>
      <c r="BV1378" s="9"/>
      <c r="BW1378" s="9"/>
      <c r="BX1378" s="9"/>
      <c r="BY1378" s="9"/>
      <c r="BZ1378" s="9"/>
      <c r="CA1378" s="10"/>
      <c r="CB1378" s="10" t="str">
        <f t="shared" si="5"/>
        <v/>
      </c>
      <c r="CC1378" s="10"/>
      <c r="CD1378" s="9" t="str">
        <f t="shared" si="2"/>
        <v/>
      </c>
      <c r="CE1378" s="9" t="s">
        <v>232</v>
      </c>
      <c r="CF1378" s="9" t="s">
        <v>245</v>
      </c>
      <c r="CG1378" s="9">
        <f>IF(CF1378="","",VLOOKUP(CF1378,Metadata!$D$2:$H$20,2,FALSE))</f>
        <v>42500</v>
      </c>
      <c r="CH1378" s="9">
        <f>IF(CF1378="","",VLOOKUP(CF1378,Metadata!$D$2:$H$20,4,FALSE))</f>
        <v>40000</v>
      </c>
      <c r="CI1378" s="9">
        <f>IF(CF1378="","",VLOOKUP(CF1378,Metadata!$D$2:$H$20,5,FALSE))</f>
        <v>45000</v>
      </c>
      <c r="CJ1378" s="9">
        <f t="shared" si="3"/>
        <v>42500</v>
      </c>
      <c r="CK1378" s="9" t="s">
        <v>221</v>
      </c>
      <c r="CL1378" s="10">
        <v>4</v>
      </c>
      <c r="CM1378" s="10">
        <v>1</v>
      </c>
      <c r="CN1378" s="10">
        <v>7</v>
      </c>
      <c r="CO1378" s="10">
        <v>5</v>
      </c>
      <c r="CP1378" s="10">
        <v>7</v>
      </c>
      <c r="CQ1378" s="10">
        <v>7</v>
      </c>
      <c r="CR1378" s="10">
        <v>6</v>
      </c>
      <c r="CS1378" s="10">
        <v>5</v>
      </c>
      <c r="CT1378" s="10">
        <v>7</v>
      </c>
      <c r="CU1378" s="10">
        <v>5</v>
      </c>
      <c r="CV1378" s="10">
        <v>6</v>
      </c>
      <c r="CW1378" s="10">
        <v>6</v>
      </c>
      <c r="CX1378" s="10">
        <v>7</v>
      </c>
      <c r="CY1378" s="10">
        <v>7</v>
      </c>
      <c r="CZ1378" s="10">
        <v>7</v>
      </c>
      <c r="DA1378" s="10">
        <v>5</v>
      </c>
      <c r="DB1378" s="10">
        <v>5</v>
      </c>
      <c r="DC1378" s="10">
        <v>5</v>
      </c>
      <c r="DD1378" s="10">
        <v>5</v>
      </c>
      <c r="DE1378" s="10">
        <v>7</v>
      </c>
      <c r="DF1378" s="10">
        <v>7</v>
      </c>
      <c r="DG1378" s="10">
        <v>6</v>
      </c>
      <c r="DH1378" s="10">
        <v>6</v>
      </c>
      <c r="DI1378" s="10">
        <v>6</v>
      </c>
      <c r="DJ1378" s="10">
        <v>7</v>
      </c>
      <c r="DK1378" s="10">
        <v>7</v>
      </c>
      <c r="DL1378" s="10">
        <v>7</v>
      </c>
      <c r="DM1378" s="9" t="s">
        <v>154</v>
      </c>
      <c r="DN1378" s="10">
        <v>1988</v>
      </c>
      <c r="DO1378" s="9">
        <f t="shared" si="6"/>
        <v>33</v>
      </c>
      <c r="DP1378" s="9" t="s">
        <v>155</v>
      </c>
      <c r="DQ1378" s="9" t="s">
        <v>156</v>
      </c>
      <c r="DR1378" s="9" t="s">
        <v>342</v>
      </c>
      <c r="DS1378" s="9" t="s">
        <v>137</v>
      </c>
      <c r="DT1378" s="9" t="s">
        <v>212</v>
      </c>
      <c r="DU1378" s="9" t="s">
        <v>168</v>
      </c>
      <c r="DV1378" s="9" t="str">
        <f>VLOOKUP(DU1378,Metadata!$B$2:$C$7,2,FALSE)</f>
        <v>0 - 3 years</v>
      </c>
    </row>
    <row r="1379" spans="1:126">
      <c r="A1379" s="13">
        <v>1378</v>
      </c>
      <c r="B1379" s="9" t="s">
        <v>135</v>
      </c>
      <c r="C1379" s="9" t="str">
        <f>VLOOKUP(B1379,Metadata!$M$2:$N$6,2,FALSE)</f>
        <v>Permanent Employee</v>
      </c>
      <c r="D1379" s="9" t="s">
        <v>159</v>
      </c>
      <c r="E1379" s="9" t="s">
        <v>137</v>
      </c>
      <c r="F1379" s="9" t="s">
        <v>138</v>
      </c>
      <c r="G1379" s="9" t="s">
        <v>140</v>
      </c>
      <c r="H1379" s="9" t="str">
        <f>IF(G1379="","",VLOOKUP(G1379,Metadata!$J$2:$K$22,2,FALSE))</f>
        <v>Lisbon Metropolitan Area</v>
      </c>
      <c r="I1379" s="9" t="s">
        <v>292</v>
      </c>
      <c r="J1379" s="9" t="str">
        <f>IF(I1379="","",VLOOKUP(I1379,Metadata!$P$2:$Q$43,2,FALSE))</f>
        <v>North America</v>
      </c>
      <c r="K1379" s="9" t="str">
        <f t="shared" si="0"/>
        <v>International</v>
      </c>
      <c r="L1379" s="9" t="s">
        <v>137</v>
      </c>
      <c r="M1379" s="9" t="str">
        <f>IF(L1379="","",VLOOKUP(L1379,Metadata!$J$2:$K$22,2,FALSE))</f>
        <v/>
      </c>
      <c r="N1379" s="9" t="s">
        <v>205</v>
      </c>
      <c r="O1379" s="9" t="s">
        <v>137</v>
      </c>
      <c r="P1379" s="9" t="s">
        <v>137</v>
      </c>
      <c r="Q1379" s="10" t="str">
        <f t="shared" si="1"/>
        <v>Full Office Job</v>
      </c>
      <c r="R1379" s="10">
        <v>5</v>
      </c>
      <c r="S1379" s="9" t="s">
        <v>192</v>
      </c>
      <c r="T1379" s="9" t="s">
        <v>137</v>
      </c>
      <c r="U1379" s="9" t="str">
        <f>IF(S1379&lt;&gt;"",S1379,IF(T1379&lt;&gt;"",VLOOKUP(T1379,Metadata!$S$2:$T$228,2,FALSE),""))</f>
        <v>Back-End Developer</v>
      </c>
      <c r="V1379" s="9" t="s">
        <v>341</v>
      </c>
      <c r="W1379" s="9" t="s">
        <v>137</v>
      </c>
      <c r="X1379" s="9" t="s">
        <v>175</v>
      </c>
      <c r="Y1379" s="9" t="s">
        <v>137</v>
      </c>
      <c r="Z1379" s="9" t="s">
        <v>262</v>
      </c>
      <c r="AA1379" s="9" t="s">
        <v>165</v>
      </c>
      <c r="AB1379" s="9" t="s">
        <v>137</v>
      </c>
      <c r="AC1379" s="9" t="s">
        <v>147</v>
      </c>
      <c r="AD1379" s="9"/>
      <c r="AE1379" s="9"/>
      <c r="AF1379" s="9"/>
      <c r="AG1379" s="9" t="s">
        <v>166</v>
      </c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 t="s">
        <v>178</v>
      </c>
      <c r="BB1379" s="9"/>
      <c r="BC1379" s="9"/>
      <c r="BD1379" s="9"/>
      <c r="BE1379" s="9"/>
      <c r="BF1379" s="9"/>
      <c r="BG1379" s="9"/>
      <c r="BH1379" s="9"/>
      <c r="BI1379" s="9"/>
      <c r="BJ1379" s="9" t="s">
        <v>167</v>
      </c>
      <c r="BK1379" s="9"/>
      <c r="BL1379" s="9"/>
      <c r="BM1379" s="9"/>
      <c r="BN1379" s="9"/>
      <c r="BO1379" s="9"/>
      <c r="BP1379" s="9" t="s">
        <v>179</v>
      </c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10"/>
      <c r="CB1379" s="10" t="str">
        <f t="shared" si="5"/>
        <v/>
      </c>
      <c r="CC1379" s="10"/>
      <c r="CD1379" s="9" t="str">
        <f t="shared" si="2"/>
        <v/>
      </c>
      <c r="CE1379" s="9" t="s">
        <v>168</v>
      </c>
      <c r="CF1379" s="9" t="s">
        <v>293</v>
      </c>
      <c r="CG1379" s="9">
        <f>IF(CF1379="","",VLOOKUP(CF1379,Metadata!$D$2:$H$20,2,FALSE))</f>
        <v>52500</v>
      </c>
      <c r="CH1379" s="9">
        <f>IF(CF1379="","",VLOOKUP(CF1379,Metadata!$D$2:$H$20,4,FALSE))</f>
        <v>50000</v>
      </c>
      <c r="CI1379" s="9">
        <f>IF(CF1379="","",VLOOKUP(CF1379,Metadata!$D$2:$H$20,5,FALSE))</f>
        <v>55000</v>
      </c>
      <c r="CJ1379" s="9">
        <f t="shared" si="3"/>
        <v>52500</v>
      </c>
      <c r="CK1379" s="9" t="s">
        <v>153</v>
      </c>
      <c r="CL1379" s="10">
        <v>5</v>
      </c>
      <c r="CM1379" s="10">
        <v>3</v>
      </c>
      <c r="CN1379" s="10">
        <v>6</v>
      </c>
      <c r="CO1379" s="10">
        <v>7</v>
      </c>
      <c r="CP1379" s="10">
        <v>5</v>
      </c>
      <c r="CQ1379" s="10">
        <v>5</v>
      </c>
      <c r="CR1379" s="10">
        <v>7</v>
      </c>
      <c r="CS1379" s="10">
        <v>5</v>
      </c>
      <c r="CT1379" s="10">
        <v>5</v>
      </c>
      <c r="CU1379" s="10">
        <v>6</v>
      </c>
      <c r="CV1379" s="10">
        <v>2</v>
      </c>
      <c r="CW1379" s="10">
        <v>1</v>
      </c>
      <c r="CX1379" s="10">
        <v>5</v>
      </c>
      <c r="CY1379" s="10">
        <v>2</v>
      </c>
      <c r="CZ1379" s="10">
        <v>5</v>
      </c>
      <c r="DA1379" s="10">
        <v>5</v>
      </c>
      <c r="DB1379" s="10">
        <v>5</v>
      </c>
      <c r="DC1379" s="10">
        <v>5</v>
      </c>
      <c r="DD1379" s="10">
        <v>4</v>
      </c>
      <c r="DE1379" s="10">
        <v>6</v>
      </c>
      <c r="DF1379" s="10">
        <v>5</v>
      </c>
      <c r="DG1379" s="10">
        <v>6</v>
      </c>
      <c r="DH1379" s="10">
        <v>6</v>
      </c>
      <c r="DI1379" s="10">
        <v>5</v>
      </c>
      <c r="DJ1379" s="10">
        <v>3</v>
      </c>
      <c r="DK1379" s="10">
        <v>4</v>
      </c>
      <c r="DL1379" s="10">
        <v>3</v>
      </c>
      <c r="DM1379" s="9" t="s">
        <v>154</v>
      </c>
      <c r="DN1379" s="10">
        <v>1982</v>
      </c>
      <c r="DO1379" s="9">
        <f t="shared" si="6"/>
        <v>39</v>
      </c>
      <c r="DP1379" s="9" t="s">
        <v>155</v>
      </c>
      <c r="DQ1379" s="9" t="s">
        <v>202</v>
      </c>
      <c r="DR1379" s="9" t="s">
        <v>170</v>
      </c>
      <c r="DS1379" s="9" t="s">
        <v>137</v>
      </c>
      <c r="DT1379" s="9" t="s">
        <v>212</v>
      </c>
      <c r="DU1379" s="9" t="s">
        <v>158</v>
      </c>
      <c r="DV1379" s="9" t="str">
        <f>VLOOKUP(DU1379,Metadata!$B$2:$C$7,2,FALSE)</f>
        <v>6+ years</v>
      </c>
    </row>
    <row r="1380" spans="1:126">
      <c r="A1380" s="13">
        <v>1379</v>
      </c>
      <c r="B1380" s="9" t="s">
        <v>135</v>
      </c>
      <c r="C1380" s="9" t="str">
        <f>VLOOKUP(B1380,Metadata!$M$2:$N$6,2,FALSE)</f>
        <v>Permanent Employee</v>
      </c>
      <c r="D1380" s="9" t="s">
        <v>159</v>
      </c>
      <c r="E1380" s="9" t="s">
        <v>137</v>
      </c>
      <c r="F1380" s="9" t="s">
        <v>138</v>
      </c>
      <c r="G1380" s="9" t="s">
        <v>172</v>
      </c>
      <c r="H1380" s="9" t="str">
        <f>IF(G1380="","",VLOOKUP(G1380,Metadata!$J$2:$K$22,2,FALSE))</f>
        <v>Porto Metropolitan Area</v>
      </c>
      <c r="I1380" s="9" t="s">
        <v>138</v>
      </c>
      <c r="J1380" s="9" t="str">
        <f>IF(I1380="","",VLOOKUP(I1380,Metadata!$P$2:$Q$43,2,FALSE))</f>
        <v>Europe</v>
      </c>
      <c r="K1380" s="9" t="str">
        <f t="shared" si="0"/>
        <v>Portugal</v>
      </c>
      <c r="L1380" s="9" t="s">
        <v>172</v>
      </c>
      <c r="M1380" s="9" t="str">
        <f>IF(L1380="","",VLOOKUP(L1380,Metadata!$J$2:$K$22,2,FALSE))</f>
        <v>Porto Metropolitan Area</v>
      </c>
      <c r="N1380" s="9" t="s">
        <v>214</v>
      </c>
      <c r="O1380" s="9" t="s">
        <v>239</v>
      </c>
      <c r="P1380" s="9" t="s">
        <v>142</v>
      </c>
      <c r="Q1380" s="10" t="str">
        <f t="shared" si="1"/>
        <v>Full Office Job</v>
      </c>
      <c r="R1380" s="10">
        <v>3</v>
      </c>
      <c r="S1380" s="9" t="s">
        <v>192</v>
      </c>
      <c r="T1380" s="9" t="s">
        <v>137</v>
      </c>
      <c r="U1380" s="9" t="str">
        <f>IF(S1380&lt;&gt;"",S1380,IF(T1380&lt;&gt;"",VLOOKUP(T1380,Metadata!$S$2:$T$228,2,FALSE),""))</f>
        <v>Back-End Developer</v>
      </c>
      <c r="V1380" s="9" t="s">
        <v>207</v>
      </c>
      <c r="W1380" s="9" t="s">
        <v>137</v>
      </c>
      <c r="X1380" s="9" t="s">
        <v>208</v>
      </c>
      <c r="Y1380" s="9" t="s">
        <v>137</v>
      </c>
      <c r="Z1380" s="9" t="s">
        <v>224</v>
      </c>
      <c r="AA1380" s="9" t="s">
        <v>165</v>
      </c>
      <c r="AB1380" s="9" t="s">
        <v>137</v>
      </c>
      <c r="AC1380" s="9" t="s">
        <v>147</v>
      </c>
      <c r="AD1380" s="9"/>
      <c r="AE1380" s="9"/>
      <c r="AF1380" s="9"/>
      <c r="AG1380" s="9"/>
      <c r="AH1380" s="9"/>
      <c r="AI1380" s="9"/>
      <c r="AJ1380" s="9" t="s">
        <v>185</v>
      </c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 t="s">
        <v>186</v>
      </c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10"/>
      <c r="CB1380" s="10" t="str">
        <f t="shared" si="5"/>
        <v/>
      </c>
      <c r="CC1380" s="10"/>
      <c r="CD1380" s="9" t="str">
        <f t="shared" si="2"/>
        <v/>
      </c>
      <c r="CE1380" s="9" t="s">
        <v>168</v>
      </c>
      <c r="CF1380" s="9" t="s">
        <v>225</v>
      </c>
      <c r="CG1380" s="9">
        <f>IF(CF1380="","",VLOOKUP(CF1380,Metadata!$D$2:$H$20,2,FALSE))</f>
        <v>22500</v>
      </c>
      <c r="CH1380" s="9">
        <f>IF(CF1380="","",VLOOKUP(CF1380,Metadata!$D$2:$H$20,4,FALSE))</f>
        <v>20000</v>
      </c>
      <c r="CI1380" s="9">
        <f>IF(CF1380="","",VLOOKUP(CF1380,Metadata!$D$2:$H$20,5,FALSE))</f>
        <v>25000</v>
      </c>
      <c r="CJ1380" s="9">
        <f t="shared" si="3"/>
        <v>22500</v>
      </c>
      <c r="CK1380" s="9" t="s">
        <v>201</v>
      </c>
      <c r="CL1380" s="10">
        <v>6</v>
      </c>
      <c r="CM1380" s="10">
        <v>1</v>
      </c>
      <c r="CN1380" s="10">
        <v>6</v>
      </c>
      <c r="CO1380" s="10">
        <v>6</v>
      </c>
      <c r="CP1380" s="10">
        <v>6</v>
      </c>
      <c r="CQ1380" s="10">
        <v>6</v>
      </c>
      <c r="CR1380" s="10">
        <v>4</v>
      </c>
      <c r="CS1380" s="10">
        <v>6</v>
      </c>
      <c r="CT1380" s="10">
        <v>6</v>
      </c>
      <c r="CU1380" s="10">
        <v>6</v>
      </c>
      <c r="CV1380" s="10">
        <v>4</v>
      </c>
      <c r="CW1380" s="10">
        <v>5</v>
      </c>
      <c r="CX1380" s="10">
        <v>6</v>
      </c>
      <c r="CY1380" s="10">
        <v>5</v>
      </c>
      <c r="CZ1380" s="10">
        <v>5</v>
      </c>
      <c r="DA1380" s="10">
        <v>5</v>
      </c>
      <c r="DB1380" s="10">
        <v>5</v>
      </c>
      <c r="DC1380" s="10">
        <v>6</v>
      </c>
      <c r="DD1380" s="10">
        <v>4</v>
      </c>
      <c r="DE1380" s="10">
        <v>6</v>
      </c>
      <c r="DF1380" s="10">
        <v>5</v>
      </c>
      <c r="DG1380" s="10">
        <v>5</v>
      </c>
      <c r="DH1380" s="10">
        <v>5</v>
      </c>
      <c r="DI1380" s="10">
        <v>5</v>
      </c>
      <c r="DJ1380" s="10">
        <v>2</v>
      </c>
      <c r="DK1380" s="10">
        <v>5</v>
      </c>
      <c r="DL1380" s="10">
        <v>5</v>
      </c>
      <c r="DM1380" s="9" t="s">
        <v>154</v>
      </c>
      <c r="DN1380" s="10">
        <v>1986</v>
      </c>
      <c r="DO1380" s="9">
        <f t="shared" si="6"/>
        <v>35</v>
      </c>
      <c r="DP1380" s="9" t="s">
        <v>155</v>
      </c>
      <c r="DQ1380" s="9" t="s">
        <v>210</v>
      </c>
      <c r="DR1380" s="9" t="s">
        <v>342</v>
      </c>
      <c r="DS1380" s="9" t="s">
        <v>137</v>
      </c>
      <c r="DT1380" s="9" t="s">
        <v>212</v>
      </c>
      <c r="DU1380" s="9" t="s">
        <v>168</v>
      </c>
      <c r="DV1380" s="9" t="str">
        <f>VLOOKUP(DU1380,Metadata!$B$2:$C$7,2,FALSE)</f>
        <v>0 - 3 years</v>
      </c>
    </row>
    <row r="1381" spans="1:126">
      <c r="A1381" s="13">
        <v>1380</v>
      </c>
      <c r="B1381" s="9" t="s">
        <v>135</v>
      </c>
      <c r="C1381" s="9" t="str">
        <f>VLOOKUP(B1381,Metadata!$M$2:$N$6,2,FALSE)</f>
        <v>Permanent Employee</v>
      </c>
      <c r="D1381" s="9" t="s">
        <v>159</v>
      </c>
      <c r="E1381" s="9" t="s">
        <v>137</v>
      </c>
      <c r="F1381" s="9" t="s">
        <v>138</v>
      </c>
      <c r="G1381" s="9" t="s">
        <v>275</v>
      </c>
      <c r="H1381" s="9" t="str">
        <f>IF(G1381="","",VLOOKUP(G1381,Metadata!$J$2:$K$22,2,FALSE))</f>
        <v>Centre</v>
      </c>
      <c r="I1381" s="9" t="s">
        <v>138</v>
      </c>
      <c r="J1381" s="9" t="str">
        <f>IF(I1381="","",VLOOKUP(I1381,Metadata!$P$2:$Q$43,2,FALSE))</f>
        <v>Europe</v>
      </c>
      <c r="K1381" s="9" t="str">
        <f t="shared" si="0"/>
        <v>Portugal</v>
      </c>
      <c r="L1381" s="9" t="s">
        <v>275</v>
      </c>
      <c r="M1381" s="9" t="str">
        <f>IF(L1381="","",VLOOKUP(L1381,Metadata!$J$2:$K$22,2,FALSE))</f>
        <v>Centre</v>
      </c>
      <c r="N1381" s="9" t="s">
        <v>205</v>
      </c>
      <c r="O1381" s="9" t="s">
        <v>137</v>
      </c>
      <c r="P1381" s="9" t="s">
        <v>137</v>
      </c>
      <c r="Q1381" s="10" t="str">
        <f t="shared" si="1"/>
        <v>Full Office Job</v>
      </c>
      <c r="R1381" s="10">
        <v>6</v>
      </c>
      <c r="S1381" s="9" t="s">
        <v>282</v>
      </c>
      <c r="T1381" s="9" t="s">
        <v>137</v>
      </c>
      <c r="U1381" s="9" t="str">
        <f>IF(S1381&lt;&gt;"",S1381,IF(T1381&lt;&gt;"",VLOOKUP(T1381,Metadata!$S$2:$T$228,2,FALSE),""))</f>
        <v>Computer &amp; Network Security</v>
      </c>
      <c r="V1381" s="9" t="s">
        <v>276</v>
      </c>
      <c r="W1381" s="9" t="s">
        <v>137</v>
      </c>
      <c r="X1381" s="9" t="s">
        <v>163</v>
      </c>
      <c r="Y1381" s="9" t="s">
        <v>137</v>
      </c>
      <c r="Z1381" s="9" t="s">
        <v>262</v>
      </c>
      <c r="AA1381" s="9" t="s">
        <v>137</v>
      </c>
      <c r="AB1381" s="9" t="s">
        <v>137</v>
      </c>
      <c r="AC1381" s="9" t="s">
        <v>147</v>
      </c>
      <c r="AD1381" s="9"/>
      <c r="AE1381" s="9" t="s">
        <v>194</v>
      </c>
      <c r="AF1381" s="9" t="s">
        <v>243</v>
      </c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198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 t="s">
        <v>258</v>
      </c>
      <c r="BV1381" s="9"/>
      <c r="BW1381" s="9"/>
      <c r="BX1381" s="9"/>
      <c r="BY1381" s="9"/>
      <c r="BZ1381" s="9"/>
      <c r="CA1381" s="10"/>
      <c r="CB1381" s="10" t="str">
        <f t="shared" si="5"/>
        <v/>
      </c>
      <c r="CC1381" s="10"/>
      <c r="CD1381" s="9" t="str">
        <f t="shared" si="2"/>
        <v/>
      </c>
      <c r="CE1381" s="9" t="s">
        <v>151</v>
      </c>
      <c r="CF1381" s="9" t="s">
        <v>169</v>
      </c>
      <c r="CG1381" s="9">
        <f>IF(CF1381="","",VLOOKUP(CF1381,Metadata!$D$2:$H$20,2,FALSE))</f>
        <v>12500</v>
      </c>
      <c r="CH1381" s="9">
        <f>IF(CF1381="","",VLOOKUP(CF1381,Metadata!$D$2:$H$20,4,FALSE))</f>
        <v>0</v>
      </c>
      <c r="CI1381" s="9">
        <f>IF(CF1381="","",VLOOKUP(CF1381,Metadata!$D$2:$H$20,5,FALSE))</f>
        <v>15000</v>
      </c>
      <c r="CJ1381" s="9">
        <f t="shared" si="3"/>
        <v>12500</v>
      </c>
      <c r="CK1381" s="9" t="s">
        <v>153</v>
      </c>
      <c r="CL1381" s="10">
        <v>1</v>
      </c>
      <c r="CM1381" s="10">
        <v>4</v>
      </c>
      <c r="CN1381" s="10">
        <v>6</v>
      </c>
      <c r="CO1381" s="10">
        <v>6</v>
      </c>
      <c r="CP1381" s="10">
        <v>4</v>
      </c>
      <c r="CQ1381" s="10">
        <v>5</v>
      </c>
      <c r="CR1381" s="10">
        <v>6</v>
      </c>
      <c r="CS1381" s="10">
        <v>6</v>
      </c>
      <c r="CT1381" s="10">
        <v>6</v>
      </c>
      <c r="CU1381" s="10">
        <v>4</v>
      </c>
      <c r="CV1381" s="10">
        <v>5</v>
      </c>
      <c r="CW1381" s="10">
        <v>6</v>
      </c>
      <c r="CX1381" s="10">
        <v>6</v>
      </c>
      <c r="CY1381" s="10">
        <v>7</v>
      </c>
      <c r="CZ1381" s="10">
        <v>6</v>
      </c>
      <c r="DA1381" s="10">
        <v>4</v>
      </c>
      <c r="DB1381" s="10">
        <v>4</v>
      </c>
      <c r="DC1381" s="10">
        <v>6</v>
      </c>
      <c r="DD1381" s="10">
        <v>4</v>
      </c>
      <c r="DE1381" s="10">
        <v>5</v>
      </c>
      <c r="DF1381" s="10">
        <v>5</v>
      </c>
      <c r="DG1381" s="10">
        <v>6</v>
      </c>
      <c r="DH1381" s="10">
        <v>5</v>
      </c>
      <c r="DI1381" s="10">
        <v>6</v>
      </c>
      <c r="DJ1381" s="10">
        <v>3</v>
      </c>
      <c r="DK1381" s="10">
        <v>4</v>
      </c>
      <c r="DL1381" s="10">
        <v>5</v>
      </c>
      <c r="DM1381" s="9" t="s">
        <v>154</v>
      </c>
      <c r="DN1381" s="10">
        <v>1981</v>
      </c>
      <c r="DO1381" s="9">
        <f t="shared" si="6"/>
        <v>40</v>
      </c>
      <c r="DP1381" s="9" t="s">
        <v>155</v>
      </c>
      <c r="DQ1381" s="9" t="s">
        <v>202</v>
      </c>
      <c r="DR1381" s="9" t="s">
        <v>170</v>
      </c>
      <c r="DS1381" s="9" t="s">
        <v>137</v>
      </c>
      <c r="DT1381" s="9" t="s">
        <v>212</v>
      </c>
      <c r="DU1381" s="9" t="s">
        <v>158</v>
      </c>
      <c r="DV1381" s="9" t="str">
        <f>VLOOKUP(DU1381,Metadata!$B$2:$C$7,2,FALSE)</f>
        <v>6+ years</v>
      </c>
    </row>
    <row r="1382" spans="1:126">
      <c r="A1382" s="13">
        <v>1381</v>
      </c>
      <c r="B1382" s="9" t="s">
        <v>135</v>
      </c>
      <c r="C1382" s="9" t="str">
        <f>VLOOKUP(B1382,Metadata!$M$2:$N$6,2,FALSE)</f>
        <v>Permanent Employee</v>
      </c>
      <c r="D1382" s="9" t="s">
        <v>159</v>
      </c>
      <c r="E1382" s="9" t="s">
        <v>137</v>
      </c>
      <c r="F1382" s="9" t="s">
        <v>138</v>
      </c>
      <c r="G1382" s="9" t="s">
        <v>172</v>
      </c>
      <c r="H1382" s="9" t="str">
        <f>IF(G1382="","",VLOOKUP(G1382,Metadata!$J$2:$K$22,2,FALSE))</f>
        <v>Porto Metropolitan Area</v>
      </c>
      <c r="I1382" s="9" t="s">
        <v>138</v>
      </c>
      <c r="J1382" s="9" t="str">
        <f>IF(I1382="","",VLOOKUP(I1382,Metadata!$P$2:$Q$43,2,FALSE))</f>
        <v>Europe</v>
      </c>
      <c r="K1382" s="9" t="str">
        <f t="shared" si="0"/>
        <v>Portugal</v>
      </c>
      <c r="L1382" s="9" t="s">
        <v>172</v>
      </c>
      <c r="M1382" s="9" t="str">
        <f>IF(L1382="","",VLOOKUP(L1382,Metadata!$J$2:$K$22,2,FALSE))</f>
        <v>Porto Metropolitan Area</v>
      </c>
      <c r="N1382" s="9" t="s">
        <v>141</v>
      </c>
      <c r="O1382" s="9" t="s">
        <v>137</v>
      </c>
      <c r="P1382" s="9" t="s">
        <v>142</v>
      </c>
      <c r="Q1382" s="10" t="str">
        <f t="shared" si="1"/>
        <v>Full Office Job</v>
      </c>
      <c r="R1382" s="10">
        <v>5</v>
      </c>
      <c r="S1382" s="9" t="s">
        <v>290</v>
      </c>
      <c r="T1382" s="9" t="s">
        <v>137</v>
      </c>
      <c r="U1382" s="9" t="str">
        <f>IF(S1382&lt;&gt;"",S1382,IF(T1382&lt;&gt;"",VLOOKUP(T1382,Metadata!$S$2:$T$228,2,FALSE),""))</f>
        <v>Quality Assurance/Testing</v>
      </c>
      <c r="V1382" s="9" t="s">
        <v>261</v>
      </c>
      <c r="W1382" s="9" t="s">
        <v>137</v>
      </c>
      <c r="X1382" s="9" t="s">
        <v>242</v>
      </c>
      <c r="Y1382" s="9" t="s">
        <v>137</v>
      </c>
      <c r="Z1382" s="9" t="s">
        <v>146</v>
      </c>
      <c r="AA1382" s="9" t="s">
        <v>137</v>
      </c>
      <c r="AB1382" s="9" t="s">
        <v>137</v>
      </c>
      <c r="AC1382" s="9"/>
      <c r="AD1382" s="9"/>
      <c r="AE1382" s="9" t="s">
        <v>194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198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10"/>
      <c r="CB1382" s="10" t="str">
        <f t="shared" si="5"/>
        <v/>
      </c>
      <c r="CC1382" s="10"/>
      <c r="CD1382" s="9" t="str">
        <f t="shared" si="2"/>
        <v/>
      </c>
      <c r="CE1382" s="9" t="s">
        <v>168</v>
      </c>
      <c r="CF1382" s="9" t="s">
        <v>225</v>
      </c>
      <c r="CG1382" s="9">
        <f>IF(CF1382="","",VLOOKUP(CF1382,Metadata!$D$2:$H$20,2,FALSE))</f>
        <v>22500</v>
      </c>
      <c r="CH1382" s="9">
        <f>IF(CF1382="","",VLOOKUP(CF1382,Metadata!$D$2:$H$20,4,FALSE))</f>
        <v>20000</v>
      </c>
      <c r="CI1382" s="9">
        <f>IF(CF1382="","",VLOOKUP(CF1382,Metadata!$D$2:$H$20,5,FALSE))</f>
        <v>25000</v>
      </c>
      <c r="CJ1382" s="9">
        <f t="shared" si="3"/>
        <v>22500</v>
      </c>
      <c r="CK1382" s="9" t="s">
        <v>153</v>
      </c>
      <c r="CL1382" s="10">
        <v>7</v>
      </c>
      <c r="CM1382" s="10">
        <v>1</v>
      </c>
      <c r="CN1382" s="10">
        <v>7</v>
      </c>
      <c r="CO1382" s="10">
        <v>7</v>
      </c>
      <c r="CP1382" s="10">
        <v>7</v>
      </c>
      <c r="CQ1382" s="10">
        <v>7</v>
      </c>
      <c r="CR1382" s="10">
        <v>4</v>
      </c>
      <c r="CS1382" s="10">
        <v>7</v>
      </c>
      <c r="CT1382" s="10">
        <v>7</v>
      </c>
      <c r="CU1382" s="10">
        <v>7</v>
      </c>
      <c r="CV1382" s="10">
        <v>7</v>
      </c>
      <c r="CW1382" s="10">
        <v>7</v>
      </c>
      <c r="CX1382" s="10">
        <v>7</v>
      </c>
      <c r="CY1382" s="10">
        <v>7</v>
      </c>
      <c r="CZ1382" s="10">
        <v>7</v>
      </c>
      <c r="DA1382" s="10">
        <v>7</v>
      </c>
      <c r="DB1382" s="10">
        <v>7</v>
      </c>
      <c r="DC1382" s="10">
        <v>7</v>
      </c>
      <c r="DD1382" s="10">
        <v>7</v>
      </c>
      <c r="DE1382" s="10">
        <v>7</v>
      </c>
      <c r="DF1382" s="10">
        <v>7</v>
      </c>
      <c r="DG1382" s="10">
        <v>7</v>
      </c>
      <c r="DH1382" s="10">
        <v>7</v>
      </c>
      <c r="DI1382" s="10">
        <v>7</v>
      </c>
      <c r="DJ1382" s="10">
        <v>5</v>
      </c>
      <c r="DK1382" s="10">
        <v>7</v>
      </c>
      <c r="DL1382" s="10">
        <v>7</v>
      </c>
      <c r="DM1382" s="9" t="s">
        <v>154</v>
      </c>
      <c r="DN1382" s="10">
        <v>1986</v>
      </c>
      <c r="DO1382" s="9">
        <f t="shared" si="6"/>
        <v>35</v>
      </c>
      <c r="DP1382" s="9" t="s">
        <v>155</v>
      </c>
      <c r="DQ1382" s="9" t="s">
        <v>210</v>
      </c>
      <c r="DR1382" s="9" t="s">
        <v>170</v>
      </c>
      <c r="DS1382" s="9" t="s">
        <v>137</v>
      </c>
      <c r="DT1382" s="9" t="s">
        <v>212</v>
      </c>
      <c r="DU1382" s="9" t="s">
        <v>158</v>
      </c>
      <c r="DV1382" s="9" t="str">
        <f>VLOOKUP(DU1382,Metadata!$B$2:$C$7,2,FALSE)</f>
        <v>6+ years</v>
      </c>
    </row>
    <row r="1383" spans="1:126">
      <c r="A1383" s="13">
        <v>1382</v>
      </c>
      <c r="B1383" s="9" t="s">
        <v>135</v>
      </c>
      <c r="C1383" s="9" t="str">
        <f>VLOOKUP(B1383,Metadata!$M$2:$N$6,2,FALSE)</f>
        <v>Permanent Employee</v>
      </c>
      <c r="D1383" s="9" t="s">
        <v>159</v>
      </c>
      <c r="E1383" s="9" t="s">
        <v>137</v>
      </c>
      <c r="F1383" s="9" t="s">
        <v>138</v>
      </c>
      <c r="G1383" s="9" t="s">
        <v>140</v>
      </c>
      <c r="H1383" s="9" t="str">
        <f>IF(G1383="","",VLOOKUP(G1383,Metadata!$J$2:$K$22,2,FALSE))</f>
        <v>Lisbon Metropolitan Area</v>
      </c>
      <c r="I1383" s="9" t="s">
        <v>138</v>
      </c>
      <c r="J1383" s="9" t="str">
        <f>IF(I1383="","",VLOOKUP(I1383,Metadata!$P$2:$Q$43,2,FALSE))</f>
        <v>Europe</v>
      </c>
      <c r="K1383" s="9" t="str">
        <f t="shared" si="0"/>
        <v>Portugal</v>
      </c>
      <c r="L1383" s="9" t="s">
        <v>140</v>
      </c>
      <c r="M1383" s="9" t="str">
        <f>IF(L1383="","",VLOOKUP(L1383,Metadata!$J$2:$K$22,2,FALSE))</f>
        <v>Lisbon Metropolitan Area</v>
      </c>
      <c r="N1383" s="9" t="s">
        <v>141</v>
      </c>
      <c r="O1383" s="9" t="s">
        <v>137</v>
      </c>
      <c r="P1383" s="9" t="s">
        <v>142</v>
      </c>
      <c r="Q1383" s="10" t="str">
        <f t="shared" si="1"/>
        <v>Full Office Job</v>
      </c>
      <c r="R1383" s="10">
        <v>4</v>
      </c>
      <c r="S1383" s="9" t="s">
        <v>313</v>
      </c>
      <c r="T1383" s="9" t="s">
        <v>137</v>
      </c>
      <c r="U1383" s="9" t="str">
        <f>IF(S1383&lt;&gt;"",S1383,IF(T1383&lt;&gt;"",VLOOKUP(T1383,Metadata!$S$2:$T$228,2,FALSE),""))</f>
        <v>Maintenance &amp; Support</v>
      </c>
      <c r="V1383" s="9" t="s">
        <v>207</v>
      </c>
      <c r="W1383" s="9" t="s">
        <v>137</v>
      </c>
      <c r="X1383" s="9" t="s">
        <v>252</v>
      </c>
      <c r="Y1383" s="9" t="s">
        <v>137</v>
      </c>
      <c r="Z1383" s="9" t="s">
        <v>224</v>
      </c>
      <c r="AA1383" s="9" t="s">
        <v>137</v>
      </c>
      <c r="AB1383" s="9" t="s">
        <v>137</v>
      </c>
      <c r="AC1383" s="9" t="s">
        <v>147</v>
      </c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 t="s">
        <v>150</v>
      </c>
      <c r="BZ1383" s="9" t="s">
        <v>137</v>
      </c>
      <c r="CA1383" s="10"/>
      <c r="CB1383" s="10" t="str">
        <f t="shared" si="5"/>
        <v/>
      </c>
      <c r="CC1383" s="10"/>
      <c r="CD1383" s="9" t="str">
        <f t="shared" si="2"/>
        <v/>
      </c>
      <c r="CE1383" s="9" t="s">
        <v>232</v>
      </c>
      <c r="CF1383" s="9" t="s">
        <v>188</v>
      </c>
      <c r="CG1383" s="9">
        <f>IF(CF1383="","",VLOOKUP(CF1383,Metadata!$D$2:$H$20,2,FALSE))</f>
        <v>17500</v>
      </c>
      <c r="CH1383" s="9">
        <f>IF(CF1383="","",VLOOKUP(CF1383,Metadata!$D$2:$H$20,4,FALSE))</f>
        <v>15000</v>
      </c>
      <c r="CI1383" s="9">
        <f>IF(CF1383="","",VLOOKUP(CF1383,Metadata!$D$2:$H$20,5,FALSE))</f>
        <v>20000</v>
      </c>
      <c r="CJ1383" s="9">
        <f t="shared" si="3"/>
        <v>17500</v>
      </c>
      <c r="CK1383" s="9" t="s">
        <v>153</v>
      </c>
      <c r="CL1383" s="10">
        <v>4</v>
      </c>
      <c r="CM1383" s="10">
        <v>5</v>
      </c>
      <c r="CN1383" s="10">
        <v>7</v>
      </c>
      <c r="CO1383" s="10">
        <v>4</v>
      </c>
      <c r="CP1383" s="10">
        <v>4</v>
      </c>
      <c r="CQ1383" s="10">
        <v>7</v>
      </c>
      <c r="CR1383" s="10">
        <v>4</v>
      </c>
      <c r="CS1383" s="10">
        <v>4</v>
      </c>
      <c r="CT1383" s="10">
        <v>4</v>
      </c>
      <c r="CU1383" s="10">
        <v>4</v>
      </c>
      <c r="CV1383" s="10">
        <v>4</v>
      </c>
      <c r="CW1383" s="10">
        <v>4</v>
      </c>
      <c r="CX1383" s="10">
        <v>4</v>
      </c>
      <c r="CY1383" s="10">
        <v>4</v>
      </c>
      <c r="CZ1383" s="10">
        <v>4</v>
      </c>
      <c r="DA1383" s="10">
        <v>4</v>
      </c>
      <c r="DB1383" s="10">
        <v>4</v>
      </c>
      <c r="DC1383" s="10">
        <v>4</v>
      </c>
      <c r="DD1383" s="10">
        <v>4</v>
      </c>
      <c r="DE1383" s="10">
        <v>4</v>
      </c>
      <c r="DF1383" s="10">
        <v>4</v>
      </c>
      <c r="DG1383" s="10">
        <v>4</v>
      </c>
      <c r="DH1383" s="10">
        <v>4</v>
      </c>
      <c r="DI1383" s="10">
        <v>4</v>
      </c>
      <c r="DJ1383" s="10">
        <v>4</v>
      </c>
      <c r="DK1383" s="10">
        <v>4</v>
      </c>
      <c r="DL1383" s="10">
        <v>4</v>
      </c>
      <c r="DM1383" s="9" t="s">
        <v>154</v>
      </c>
      <c r="DN1383" s="10">
        <v>1990</v>
      </c>
      <c r="DO1383" s="9">
        <f t="shared" si="6"/>
        <v>31</v>
      </c>
      <c r="DP1383" s="9" t="s">
        <v>155</v>
      </c>
      <c r="DQ1383" s="9" t="s">
        <v>298</v>
      </c>
      <c r="DR1383" s="9" t="s">
        <v>157</v>
      </c>
      <c r="DS1383" s="9" t="s">
        <v>137</v>
      </c>
      <c r="DT1383" s="9" t="s">
        <v>212</v>
      </c>
      <c r="DU1383" s="9" t="s">
        <v>203</v>
      </c>
      <c r="DV1383" s="9" t="str">
        <f>VLOOKUP(DU1383,Metadata!$B$2:$C$7,2,FALSE)</f>
        <v>6+ years</v>
      </c>
    </row>
    <row r="1384" spans="1:126">
      <c r="A1384" s="13">
        <v>1383</v>
      </c>
      <c r="B1384" s="9" t="s">
        <v>135</v>
      </c>
      <c r="C1384" s="9" t="str">
        <f>VLOOKUP(B1384,Metadata!$M$2:$N$6,2,FALSE)</f>
        <v>Permanent Employee</v>
      </c>
      <c r="D1384" s="9" t="s">
        <v>159</v>
      </c>
      <c r="E1384" s="9" t="s">
        <v>137</v>
      </c>
      <c r="F1384" s="9" t="s">
        <v>138</v>
      </c>
      <c r="G1384" s="9" t="s">
        <v>291</v>
      </c>
      <c r="H1384" s="9" t="str">
        <f>IF(G1384="","",VLOOKUP(G1384,Metadata!$J$2:$K$22,2,FALSE))</f>
        <v>Centre</v>
      </c>
      <c r="I1384" s="9" t="s">
        <v>138</v>
      </c>
      <c r="J1384" s="9" t="str">
        <f>IF(I1384="","",VLOOKUP(I1384,Metadata!$P$2:$Q$43,2,FALSE))</f>
        <v>Europe</v>
      </c>
      <c r="K1384" s="9" t="str">
        <f t="shared" si="0"/>
        <v>Portugal</v>
      </c>
      <c r="L1384" s="9" t="s">
        <v>291</v>
      </c>
      <c r="M1384" s="9" t="str">
        <f>IF(L1384="","",VLOOKUP(L1384,Metadata!$J$2:$K$22,2,FALSE))</f>
        <v>Centre</v>
      </c>
      <c r="N1384" s="9" t="s">
        <v>141</v>
      </c>
      <c r="O1384" s="9" t="s">
        <v>137</v>
      </c>
      <c r="P1384" s="9" t="s">
        <v>142</v>
      </c>
      <c r="Q1384" s="10" t="str">
        <f t="shared" si="1"/>
        <v>Full Office Job</v>
      </c>
      <c r="R1384" s="10">
        <v>7</v>
      </c>
      <c r="S1384" s="9" t="s">
        <v>206</v>
      </c>
      <c r="T1384" s="9" t="s">
        <v>137</v>
      </c>
      <c r="U1384" s="9" t="str">
        <f>IF(S1384&lt;&gt;"",S1384,IF(T1384&lt;&gt;"",VLOOKUP(T1384,Metadata!$S$2:$T$228,2,FALSE),""))</f>
        <v>Mobile Apps Developer</v>
      </c>
      <c r="V1384" s="9" t="s">
        <v>207</v>
      </c>
      <c r="W1384" s="9" t="s">
        <v>137</v>
      </c>
      <c r="X1384" s="9" t="s">
        <v>208</v>
      </c>
      <c r="Y1384" s="9" t="s">
        <v>137</v>
      </c>
      <c r="Z1384" s="9" t="s">
        <v>218</v>
      </c>
      <c r="AA1384" s="9" t="s">
        <v>137</v>
      </c>
      <c r="AB1384" s="9" t="s">
        <v>137</v>
      </c>
      <c r="AC1384" s="9"/>
      <c r="AD1384" s="9" t="s">
        <v>148</v>
      </c>
      <c r="AE1384" s="9"/>
      <c r="AF1384" s="9"/>
      <c r="AG1384" s="9"/>
      <c r="AH1384" s="9" t="s">
        <v>176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 t="s">
        <v>219</v>
      </c>
      <c r="BR1384" s="9"/>
      <c r="BS1384" s="9"/>
      <c r="BT1384" s="9"/>
      <c r="BU1384" s="9"/>
      <c r="BV1384" s="9"/>
      <c r="BW1384" s="9"/>
      <c r="BX1384" s="9"/>
      <c r="BY1384" s="9"/>
      <c r="BZ1384" s="9"/>
      <c r="CA1384" s="10"/>
      <c r="CB1384" s="10" t="str">
        <f t="shared" si="5"/>
        <v/>
      </c>
      <c r="CC1384" s="10"/>
      <c r="CD1384" s="9" t="str">
        <f t="shared" si="2"/>
        <v/>
      </c>
      <c r="CE1384" s="9" t="s">
        <v>168</v>
      </c>
      <c r="CF1384" s="9" t="s">
        <v>169</v>
      </c>
      <c r="CG1384" s="9">
        <f>IF(CF1384="","",VLOOKUP(CF1384,Metadata!$D$2:$H$20,2,FALSE))</f>
        <v>12500</v>
      </c>
      <c r="CH1384" s="9">
        <f>IF(CF1384="","",VLOOKUP(CF1384,Metadata!$D$2:$H$20,4,FALSE))</f>
        <v>0</v>
      </c>
      <c r="CI1384" s="9">
        <f>IF(CF1384="","",VLOOKUP(CF1384,Metadata!$D$2:$H$20,5,FALSE))</f>
        <v>15000</v>
      </c>
      <c r="CJ1384" s="9">
        <f t="shared" si="3"/>
        <v>12500</v>
      </c>
      <c r="CK1384" s="9" t="s">
        <v>153</v>
      </c>
      <c r="CL1384" s="10">
        <v>3</v>
      </c>
      <c r="CM1384" s="10">
        <v>5</v>
      </c>
      <c r="CN1384" s="10">
        <v>7</v>
      </c>
      <c r="CO1384" s="10">
        <v>7</v>
      </c>
      <c r="CP1384" s="10">
        <v>7</v>
      </c>
      <c r="CQ1384" s="10">
        <v>7</v>
      </c>
      <c r="CR1384" s="10">
        <v>7</v>
      </c>
      <c r="CS1384" s="10">
        <v>7</v>
      </c>
      <c r="CT1384" s="10">
        <v>6</v>
      </c>
      <c r="CU1384" s="10">
        <v>7</v>
      </c>
      <c r="CV1384" s="10">
        <v>5</v>
      </c>
      <c r="CW1384" s="10">
        <v>7</v>
      </c>
      <c r="CX1384" s="10">
        <v>7</v>
      </c>
      <c r="CY1384" s="10">
        <v>7</v>
      </c>
      <c r="CZ1384" s="10">
        <v>7</v>
      </c>
      <c r="DA1384" s="10">
        <v>4</v>
      </c>
      <c r="DB1384" s="10">
        <v>5</v>
      </c>
      <c r="DC1384" s="10">
        <v>4</v>
      </c>
      <c r="DD1384" s="10">
        <v>4</v>
      </c>
      <c r="DE1384" s="10">
        <v>6</v>
      </c>
      <c r="DF1384" s="10">
        <v>5</v>
      </c>
      <c r="DG1384" s="10">
        <v>7</v>
      </c>
      <c r="DH1384" s="10">
        <v>6</v>
      </c>
      <c r="DI1384" s="10">
        <v>5</v>
      </c>
      <c r="DJ1384" s="10">
        <v>4</v>
      </c>
      <c r="DK1384" s="10">
        <v>6</v>
      </c>
      <c r="DL1384" s="10">
        <v>3</v>
      </c>
      <c r="DM1384" s="9" t="s">
        <v>154</v>
      </c>
      <c r="DN1384" s="10">
        <v>1988</v>
      </c>
      <c r="DO1384" s="9">
        <f t="shared" si="6"/>
        <v>33</v>
      </c>
      <c r="DP1384" s="9" t="s">
        <v>155</v>
      </c>
      <c r="DQ1384" s="9" t="s">
        <v>202</v>
      </c>
      <c r="DR1384" s="9" t="s">
        <v>342</v>
      </c>
      <c r="DS1384" s="9" t="s">
        <v>137</v>
      </c>
      <c r="DT1384" s="9" t="s">
        <v>212</v>
      </c>
      <c r="DU1384" s="9" t="s">
        <v>168</v>
      </c>
      <c r="DV1384" s="9" t="str">
        <f>VLOOKUP(DU1384,Metadata!$B$2:$C$7,2,FALSE)</f>
        <v>0 - 3 years</v>
      </c>
    </row>
    <row r="1385" spans="1:126">
      <c r="A1385" s="13">
        <v>1384</v>
      </c>
      <c r="B1385" s="9" t="s">
        <v>135</v>
      </c>
      <c r="C1385" s="9" t="str">
        <f>VLOOKUP(B1385,Metadata!$M$2:$N$6,2,FALSE)</f>
        <v>Permanent Employee</v>
      </c>
      <c r="D1385" s="9" t="s">
        <v>159</v>
      </c>
      <c r="E1385" s="9" t="s">
        <v>137</v>
      </c>
      <c r="F1385" s="9" t="s">
        <v>138</v>
      </c>
      <c r="G1385" s="9" t="s">
        <v>140</v>
      </c>
      <c r="H1385" s="9" t="str">
        <f>IF(G1385="","",VLOOKUP(G1385,Metadata!$J$2:$K$22,2,FALSE))</f>
        <v>Lisbon Metropolitan Area</v>
      </c>
      <c r="I1385" s="9" t="s">
        <v>138</v>
      </c>
      <c r="J1385" s="9" t="str">
        <f>IF(I1385="","",VLOOKUP(I1385,Metadata!$P$2:$Q$43,2,FALSE))</f>
        <v>Europe</v>
      </c>
      <c r="K1385" s="9" t="str">
        <f t="shared" si="0"/>
        <v>Portugal</v>
      </c>
      <c r="L1385" s="9" t="s">
        <v>140</v>
      </c>
      <c r="M1385" s="9" t="str">
        <f>IF(L1385="","",VLOOKUP(L1385,Metadata!$J$2:$K$22,2,FALSE))</f>
        <v>Lisbon Metropolitan Area</v>
      </c>
      <c r="N1385" s="9" t="s">
        <v>141</v>
      </c>
      <c r="O1385" s="9" t="s">
        <v>137</v>
      </c>
      <c r="P1385" s="9" t="s">
        <v>142</v>
      </c>
      <c r="Q1385" s="10" t="str">
        <f t="shared" si="1"/>
        <v>Full Office Job</v>
      </c>
      <c r="R1385" s="10">
        <v>5</v>
      </c>
      <c r="S1385" s="9" t="s">
        <v>266</v>
      </c>
      <c r="T1385" s="9" t="s">
        <v>137</v>
      </c>
      <c r="U1385" s="9" t="str">
        <f>IF(S1385&lt;&gt;"",S1385,IF(T1385&lt;&gt;"",VLOOKUP(T1385,Metadata!$S$2:$T$228,2,FALSE),""))</f>
        <v>Data Scientist/Data Engineer</v>
      </c>
      <c r="V1385" s="9" t="s">
        <v>304</v>
      </c>
      <c r="W1385" s="9" t="s">
        <v>137</v>
      </c>
      <c r="X1385" s="9" t="s">
        <v>163</v>
      </c>
      <c r="Y1385" s="9" t="s">
        <v>137</v>
      </c>
      <c r="Z1385" s="9" t="s">
        <v>262</v>
      </c>
      <c r="AA1385" s="9" t="s">
        <v>137</v>
      </c>
      <c r="AB1385" s="9" t="s">
        <v>137</v>
      </c>
      <c r="AC1385" s="9" t="s">
        <v>147</v>
      </c>
      <c r="AD1385" s="9"/>
      <c r="AE1385" s="9" t="s">
        <v>194</v>
      </c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 t="s">
        <v>150</v>
      </c>
      <c r="BZ1385" s="9" t="s">
        <v>137</v>
      </c>
      <c r="CA1385" s="10"/>
      <c r="CB1385" s="10" t="str">
        <f t="shared" si="5"/>
        <v/>
      </c>
      <c r="CC1385" s="10"/>
      <c r="CD1385" s="9" t="str">
        <f t="shared" si="2"/>
        <v/>
      </c>
      <c r="CE1385" s="9" t="s">
        <v>151</v>
      </c>
      <c r="CF1385" s="9" t="s">
        <v>188</v>
      </c>
      <c r="CG1385" s="9">
        <f>IF(CF1385="","",VLOOKUP(CF1385,Metadata!$D$2:$H$20,2,FALSE))</f>
        <v>17500</v>
      </c>
      <c r="CH1385" s="9">
        <f>IF(CF1385="","",VLOOKUP(CF1385,Metadata!$D$2:$H$20,4,FALSE))</f>
        <v>15000</v>
      </c>
      <c r="CI1385" s="9">
        <f>IF(CF1385="","",VLOOKUP(CF1385,Metadata!$D$2:$H$20,5,FALSE))</f>
        <v>20000</v>
      </c>
      <c r="CJ1385" s="9">
        <f t="shared" si="3"/>
        <v>17500</v>
      </c>
      <c r="CK1385" s="9" t="s">
        <v>221</v>
      </c>
      <c r="CL1385" s="10">
        <v>4</v>
      </c>
      <c r="CM1385" s="10">
        <v>3</v>
      </c>
      <c r="CN1385" s="10">
        <v>5</v>
      </c>
      <c r="CO1385" s="10">
        <v>6</v>
      </c>
      <c r="CP1385" s="10">
        <v>4</v>
      </c>
      <c r="CQ1385" s="10">
        <v>3</v>
      </c>
      <c r="CR1385" s="10">
        <v>6</v>
      </c>
      <c r="CS1385" s="10">
        <v>7</v>
      </c>
      <c r="CT1385" s="10">
        <v>1</v>
      </c>
      <c r="CU1385" s="10">
        <v>6</v>
      </c>
      <c r="CV1385" s="10">
        <v>1</v>
      </c>
      <c r="CW1385" s="10">
        <v>1</v>
      </c>
      <c r="CX1385" s="10">
        <v>6</v>
      </c>
      <c r="CY1385" s="10">
        <v>1</v>
      </c>
      <c r="CZ1385" s="10">
        <v>6</v>
      </c>
      <c r="DA1385" s="10">
        <v>1</v>
      </c>
      <c r="DB1385" s="10">
        <v>7</v>
      </c>
      <c r="DC1385" s="10">
        <v>4</v>
      </c>
      <c r="DD1385" s="10">
        <v>4</v>
      </c>
      <c r="DE1385" s="10">
        <v>7</v>
      </c>
      <c r="DF1385" s="10">
        <v>5</v>
      </c>
      <c r="DG1385" s="10">
        <v>7</v>
      </c>
      <c r="DH1385" s="10">
        <v>4</v>
      </c>
      <c r="DI1385" s="10">
        <v>7</v>
      </c>
      <c r="DJ1385" s="10">
        <v>1</v>
      </c>
      <c r="DK1385" s="10">
        <v>4</v>
      </c>
      <c r="DL1385" s="10">
        <v>7</v>
      </c>
      <c r="DM1385" s="9" t="s">
        <v>154</v>
      </c>
      <c r="DN1385" s="10">
        <v>1980</v>
      </c>
      <c r="DO1385" s="9">
        <f t="shared" si="6"/>
        <v>41</v>
      </c>
      <c r="DP1385" s="9" t="s">
        <v>155</v>
      </c>
      <c r="DQ1385" s="9" t="s">
        <v>202</v>
      </c>
      <c r="DR1385" s="9" t="s">
        <v>157</v>
      </c>
      <c r="DS1385" s="9" t="s">
        <v>137</v>
      </c>
      <c r="DT1385" s="9" t="s">
        <v>212</v>
      </c>
      <c r="DU1385" s="9" t="s">
        <v>158</v>
      </c>
      <c r="DV1385" s="9" t="str">
        <f>VLOOKUP(DU1385,Metadata!$B$2:$C$7,2,FALSE)</f>
        <v>6+ years</v>
      </c>
    </row>
    <row r="1386" spans="1:126">
      <c r="A1386" s="13">
        <v>1385</v>
      </c>
      <c r="B1386" s="9" t="s">
        <v>135</v>
      </c>
      <c r="C1386" s="9" t="str">
        <f>VLOOKUP(B1386,Metadata!$M$2:$N$6,2,FALSE)</f>
        <v>Permanent Employee</v>
      </c>
      <c r="D1386" s="9" t="s">
        <v>136</v>
      </c>
      <c r="E1386" s="9" t="s">
        <v>137</v>
      </c>
      <c r="F1386" s="9" t="s">
        <v>138</v>
      </c>
      <c r="G1386" s="9" t="s">
        <v>283</v>
      </c>
      <c r="H1386" s="9" t="str">
        <f>IF(G1386="","",VLOOKUP(G1386,Metadata!$J$2:$K$22,2,FALSE))</f>
        <v>Lisbon Metropolitan Area</v>
      </c>
      <c r="I1386" s="9" t="s">
        <v>228</v>
      </c>
      <c r="J1386" s="9" t="str">
        <f>IF(I1386="","",VLOOKUP(I1386,Metadata!$P$2:$Q$43,2,FALSE))</f>
        <v>Europe</v>
      </c>
      <c r="K1386" s="9" t="str">
        <f t="shared" si="0"/>
        <v>International</v>
      </c>
      <c r="L1386" s="9" t="s">
        <v>137</v>
      </c>
      <c r="M1386" s="9" t="str">
        <f>IF(L1386="","",VLOOKUP(L1386,Metadata!$J$2:$K$22,2,FALSE))</f>
        <v/>
      </c>
      <c r="N1386" s="9" t="s">
        <v>141</v>
      </c>
      <c r="O1386" s="9" t="s">
        <v>137</v>
      </c>
      <c r="P1386" s="9" t="s">
        <v>191</v>
      </c>
      <c r="Q1386" s="10" t="str">
        <f t="shared" si="1"/>
        <v>Remote Job (full or flexible)</v>
      </c>
      <c r="R1386" s="10">
        <v>7</v>
      </c>
      <c r="S1386" s="9" t="s">
        <v>143</v>
      </c>
      <c r="T1386" s="9" t="s">
        <v>137</v>
      </c>
      <c r="U1386" s="9" t="str">
        <f>IF(S1386&lt;&gt;"",S1386,IF(T1386&lt;&gt;"",VLOOKUP(T1386,Metadata!$S$2:$T$228,2,FALSE),""))</f>
        <v>Technical Team Leader</v>
      </c>
      <c r="V1386" s="9" t="s">
        <v>323</v>
      </c>
      <c r="W1386" s="9" t="s">
        <v>137</v>
      </c>
      <c r="X1386" s="9" t="s">
        <v>163</v>
      </c>
      <c r="Y1386" s="9" t="s">
        <v>137</v>
      </c>
      <c r="Z1386" s="9" t="s">
        <v>184</v>
      </c>
      <c r="AA1386" s="9" t="s">
        <v>137</v>
      </c>
      <c r="AB1386" s="9" t="s">
        <v>137</v>
      </c>
      <c r="AC1386" s="9"/>
      <c r="AD1386" s="9"/>
      <c r="AE1386" s="9" t="s">
        <v>194</v>
      </c>
      <c r="AF1386" s="9"/>
      <c r="AG1386" s="9"/>
      <c r="AH1386" s="9"/>
      <c r="AI1386" s="9"/>
      <c r="AJ1386" s="9" t="s">
        <v>185</v>
      </c>
      <c r="AK1386" s="9"/>
      <c r="AL1386" s="9"/>
      <c r="AM1386" s="9"/>
      <c r="AN1386" s="9"/>
      <c r="AO1386" s="9"/>
      <c r="AP1386" s="9"/>
      <c r="AQ1386" s="9"/>
      <c r="AR1386" s="9"/>
      <c r="AS1386" s="9"/>
      <c r="AT1386" s="9" t="s">
        <v>324</v>
      </c>
      <c r="AU1386" s="9"/>
      <c r="AV1386" s="9"/>
      <c r="AW1386" s="9"/>
      <c r="AX1386" s="9"/>
      <c r="AY1386" s="9" t="s">
        <v>246</v>
      </c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 t="s">
        <v>198</v>
      </c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10"/>
      <c r="CB1386" s="10" t="str">
        <f t="shared" si="5"/>
        <v/>
      </c>
      <c r="CC1386" s="10"/>
      <c r="CD1386" s="9" t="str">
        <f t="shared" si="2"/>
        <v/>
      </c>
      <c r="CE1386" s="9" t="s">
        <v>232</v>
      </c>
      <c r="CF1386" s="9" t="s">
        <v>337</v>
      </c>
      <c r="CG1386" s="9">
        <f>IF(CF1386="","",VLOOKUP(CF1386,Metadata!$D$2:$H$20,2,FALSE))</f>
        <v>67500</v>
      </c>
      <c r="CH1386" s="9">
        <f>IF(CF1386="","",VLOOKUP(CF1386,Metadata!$D$2:$H$20,4,FALSE))</f>
        <v>65000</v>
      </c>
      <c r="CI1386" s="9">
        <f>IF(CF1386="","",VLOOKUP(CF1386,Metadata!$D$2:$H$20,5,FALSE))</f>
        <v>70000</v>
      </c>
      <c r="CJ1386" s="9">
        <f t="shared" si="3"/>
        <v>67500</v>
      </c>
      <c r="CK1386" s="9" t="s">
        <v>277</v>
      </c>
      <c r="CL1386" s="10">
        <v>6</v>
      </c>
      <c r="CM1386" s="10">
        <v>5</v>
      </c>
      <c r="CN1386" s="10">
        <v>7</v>
      </c>
      <c r="CO1386" s="10">
        <v>7</v>
      </c>
      <c r="CP1386" s="10">
        <v>5</v>
      </c>
      <c r="CQ1386" s="10">
        <v>6</v>
      </c>
      <c r="CR1386" s="10">
        <v>7</v>
      </c>
      <c r="CS1386" s="10">
        <v>7</v>
      </c>
      <c r="CT1386" s="10">
        <v>7</v>
      </c>
      <c r="CU1386" s="10">
        <v>7</v>
      </c>
      <c r="CV1386" s="10">
        <v>5</v>
      </c>
      <c r="CW1386" s="10">
        <v>4</v>
      </c>
      <c r="CX1386" s="10">
        <v>7</v>
      </c>
      <c r="CY1386" s="10">
        <v>7</v>
      </c>
      <c r="CZ1386" s="10">
        <v>7</v>
      </c>
      <c r="DA1386" s="10">
        <v>7</v>
      </c>
      <c r="DB1386" s="10">
        <v>5</v>
      </c>
      <c r="DC1386" s="10">
        <v>7</v>
      </c>
      <c r="DD1386" s="10">
        <v>6</v>
      </c>
      <c r="DE1386" s="10">
        <v>7</v>
      </c>
      <c r="DF1386" s="10">
        <v>6</v>
      </c>
      <c r="DG1386" s="10">
        <v>7</v>
      </c>
      <c r="DH1386" s="10">
        <v>7</v>
      </c>
      <c r="DI1386" s="10">
        <v>7</v>
      </c>
      <c r="DJ1386" s="10">
        <v>7</v>
      </c>
      <c r="DK1386" s="10">
        <v>6</v>
      </c>
      <c r="DL1386" s="10">
        <v>7</v>
      </c>
      <c r="DM1386" s="9" t="s">
        <v>154</v>
      </c>
      <c r="DN1386" s="10">
        <v>1976</v>
      </c>
      <c r="DO1386" s="9">
        <f t="shared" si="6"/>
        <v>45</v>
      </c>
      <c r="DP1386" s="9" t="s">
        <v>155</v>
      </c>
      <c r="DQ1386" s="9" t="s">
        <v>210</v>
      </c>
      <c r="DR1386" s="9" t="s">
        <v>170</v>
      </c>
      <c r="DS1386" s="9" t="s">
        <v>137</v>
      </c>
      <c r="DT1386" s="9" t="s">
        <v>212</v>
      </c>
      <c r="DU1386" s="9" t="s">
        <v>158</v>
      </c>
      <c r="DV1386" s="9" t="str">
        <f>VLOOKUP(DU1386,Metadata!$B$2:$C$7,2,FALSE)</f>
        <v>6+ years</v>
      </c>
    </row>
    <row r="1387" spans="1:126">
      <c r="A1387" s="13">
        <v>1386</v>
      </c>
      <c r="B1387" s="9" t="s">
        <v>135</v>
      </c>
      <c r="C1387" s="9" t="str">
        <f>VLOOKUP(B1387,Metadata!$M$2:$N$6,2,FALSE)</f>
        <v>Permanent Employee</v>
      </c>
      <c r="D1387" s="9" t="s">
        <v>159</v>
      </c>
      <c r="E1387" s="9" t="s">
        <v>137</v>
      </c>
      <c r="F1387" s="9" t="s">
        <v>138</v>
      </c>
      <c r="G1387" s="9" t="s">
        <v>275</v>
      </c>
      <c r="H1387" s="9" t="str">
        <f>IF(G1387="","",VLOOKUP(G1387,Metadata!$J$2:$K$22,2,FALSE))</f>
        <v>Centre</v>
      </c>
      <c r="I1387" s="9" t="s">
        <v>138</v>
      </c>
      <c r="J1387" s="9" t="str">
        <f>IF(I1387="","",VLOOKUP(I1387,Metadata!$P$2:$Q$43,2,FALSE))</f>
        <v>Europe</v>
      </c>
      <c r="K1387" s="9" t="str">
        <f t="shared" si="0"/>
        <v>Portugal</v>
      </c>
      <c r="L1387" s="9" t="s">
        <v>275</v>
      </c>
      <c r="M1387" s="9" t="str">
        <f>IF(L1387="","",VLOOKUP(L1387,Metadata!$J$2:$K$22,2,FALSE))</f>
        <v>Centre</v>
      </c>
      <c r="N1387" s="9" t="s">
        <v>205</v>
      </c>
      <c r="O1387" s="9" t="s">
        <v>137</v>
      </c>
      <c r="P1387" s="9" t="s">
        <v>137</v>
      </c>
      <c r="Q1387" s="10" t="str">
        <f t="shared" si="1"/>
        <v>Full Office Job</v>
      </c>
      <c r="R1387" s="10">
        <v>2</v>
      </c>
      <c r="S1387" s="9" t="s">
        <v>192</v>
      </c>
      <c r="T1387" s="9" t="s">
        <v>137</v>
      </c>
      <c r="U1387" s="9" t="str">
        <f>IF(S1387&lt;&gt;"",S1387,IF(T1387&lt;&gt;"",VLOOKUP(T1387,Metadata!$S$2:$T$228,2,FALSE),""))</f>
        <v>Back-End Developer</v>
      </c>
      <c r="V1387" s="9" t="s">
        <v>264</v>
      </c>
      <c r="W1387" s="9" t="s">
        <v>137</v>
      </c>
      <c r="X1387" s="9" t="s">
        <v>163</v>
      </c>
      <c r="Y1387" s="9" t="s">
        <v>137</v>
      </c>
      <c r="Z1387" s="9" t="s">
        <v>262</v>
      </c>
      <c r="AA1387" s="9" t="s">
        <v>165</v>
      </c>
      <c r="AB1387" s="9" t="s">
        <v>253</v>
      </c>
      <c r="AC1387" s="9" t="s">
        <v>147</v>
      </c>
      <c r="AD1387" s="9"/>
      <c r="AE1387" s="9" t="s">
        <v>194</v>
      </c>
      <c r="AF1387" s="9"/>
      <c r="AG1387" s="9" t="s">
        <v>166</v>
      </c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 t="s">
        <v>178</v>
      </c>
      <c r="BB1387" s="9"/>
      <c r="BC1387" s="9"/>
      <c r="BD1387" s="9"/>
      <c r="BE1387" s="9"/>
      <c r="BF1387" s="9"/>
      <c r="BG1387" s="9"/>
      <c r="BH1387" s="9"/>
      <c r="BI1387" s="9"/>
      <c r="BJ1387" s="9" t="s">
        <v>167</v>
      </c>
      <c r="BK1387" s="9"/>
      <c r="BL1387" s="9" t="s">
        <v>199</v>
      </c>
      <c r="BM1387" s="9"/>
      <c r="BN1387" s="9"/>
      <c r="BO1387" s="9"/>
      <c r="BP1387" s="9" t="s">
        <v>179</v>
      </c>
      <c r="BQ1387" s="9"/>
      <c r="BR1387" s="9" t="s">
        <v>247</v>
      </c>
      <c r="BS1387" s="9"/>
      <c r="BT1387" s="9"/>
      <c r="BU1387" s="9"/>
      <c r="BV1387" s="9"/>
      <c r="BW1387" s="9"/>
      <c r="BX1387" s="9"/>
      <c r="BY1387" s="9"/>
      <c r="BZ1387" s="9"/>
      <c r="CA1387" s="10"/>
      <c r="CB1387" s="10" t="str">
        <f t="shared" si="5"/>
        <v/>
      </c>
      <c r="CC1387" s="10"/>
      <c r="CD1387" s="9" t="str">
        <f t="shared" si="2"/>
        <v/>
      </c>
      <c r="CE1387" s="9" t="s">
        <v>232</v>
      </c>
      <c r="CF1387" s="9" t="s">
        <v>188</v>
      </c>
      <c r="CG1387" s="9">
        <f>IF(CF1387="","",VLOOKUP(CF1387,Metadata!$D$2:$H$20,2,FALSE))</f>
        <v>17500</v>
      </c>
      <c r="CH1387" s="9">
        <f>IF(CF1387="","",VLOOKUP(CF1387,Metadata!$D$2:$H$20,4,FALSE))</f>
        <v>15000</v>
      </c>
      <c r="CI1387" s="9">
        <f>IF(CF1387="","",VLOOKUP(CF1387,Metadata!$D$2:$H$20,5,FALSE))</f>
        <v>20000</v>
      </c>
      <c r="CJ1387" s="9">
        <f t="shared" si="3"/>
        <v>17500</v>
      </c>
      <c r="CK1387" s="9" t="s">
        <v>221</v>
      </c>
      <c r="CL1387" s="10">
        <v>2</v>
      </c>
      <c r="CM1387" s="10">
        <v>1</v>
      </c>
      <c r="CN1387" s="10">
        <v>3</v>
      </c>
      <c r="CO1387" s="10">
        <v>6</v>
      </c>
      <c r="CP1387" s="10">
        <v>6</v>
      </c>
      <c r="CQ1387" s="10">
        <v>6</v>
      </c>
      <c r="CR1387" s="10">
        <v>1</v>
      </c>
      <c r="CS1387" s="10">
        <v>3</v>
      </c>
      <c r="CT1387" s="10">
        <v>6</v>
      </c>
      <c r="CU1387" s="10">
        <v>6</v>
      </c>
      <c r="CV1387" s="10">
        <v>6</v>
      </c>
      <c r="CW1387" s="10">
        <v>6</v>
      </c>
      <c r="CX1387" s="10">
        <v>6</v>
      </c>
      <c r="CY1387" s="10">
        <v>6</v>
      </c>
      <c r="CZ1387" s="10">
        <v>6</v>
      </c>
      <c r="DA1387" s="10">
        <v>3</v>
      </c>
      <c r="DB1387" s="10">
        <v>7</v>
      </c>
      <c r="DC1387" s="10">
        <v>6</v>
      </c>
      <c r="DD1387" s="10">
        <v>6</v>
      </c>
      <c r="DE1387" s="10">
        <v>6</v>
      </c>
      <c r="DF1387" s="10">
        <v>6</v>
      </c>
      <c r="DG1387" s="10">
        <v>7</v>
      </c>
      <c r="DH1387" s="10">
        <v>7</v>
      </c>
      <c r="DI1387" s="10">
        <v>5</v>
      </c>
      <c r="DJ1387" s="10">
        <v>4</v>
      </c>
      <c r="DK1387" s="10">
        <v>6</v>
      </c>
      <c r="DL1387" s="10">
        <v>5</v>
      </c>
      <c r="DM1387" s="9" t="s">
        <v>154</v>
      </c>
      <c r="DN1387" s="10">
        <v>1992</v>
      </c>
      <c r="DO1387" s="9">
        <f t="shared" si="6"/>
        <v>29</v>
      </c>
      <c r="DP1387" s="9" t="s">
        <v>155</v>
      </c>
      <c r="DQ1387" s="9" t="s">
        <v>227</v>
      </c>
      <c r="DR1387" s="9" t="s">
        <v>157</v>
      </c>
      <c r="DS1387" s="9" t="s">
        <v>137</v>
      </c>
      <c r="DT1387" s="9" t="s">
        <v>212</v>
      </c>
      <c r="DU1387" s="9" t="s">
        <v>168</v>
      </c>
      <c r="DV1387" s="9" t="str">
        <f>VLOOKUP(DU1387,Metadata!$B$2:$C$7,2,FALSE)</f>
        <v>0 - 3 years</v>
      </c>
    </row>
    <row r="1388" spans="1:126">
      <c r="A1388" s="13">
        <v>1387</v>
      </c>
      <c r="B1388" s="9" t="s">
        <v>135</v>
      </c>
      <c r="C1388" s="9" t="str">
        <f>VLOOKUP(B1388,Metadata!$M$2:$N$6,2,FALSE)</f>
        <v>Permanent Employee</v>
      </c>
      <c r="D1388" s="9" t="s">
        <v>159</v>
      </c>
      <c r="E1388" s="9" t="s">
        <v>137</v>
      </c>
      <c r="F1388" s="9" t="s">
        <v>138</v>
      </c>
      <c r="G1388" s="9" t="s">
        <v>140</v>
      </c>
      <c r="H1388" s="9" t="str">
        <f>IF(G1388="","",VLOOKUP(G1388,Metadata!$J$2:$K$22,2,FALSE))</f>
        <v>Lisbon Metropolitan Area</v>
      </c>
      <c r="I1388" s="9" t="s">
        <v>138</v>
      </c>
      <c r="J1388" s="9" t="str">
        <f>IF(I1388="","",VLOOKUP(I1388,Metadata!$P$2:$Q$43,2,FALSE))</f>
        <v>Europe</v>
      </c>
      <c r="K1388" s="9" t="str">
        <f t="shared" si="0"/>
        <v>Portugal</v>
      </c>
      <c r="L1388" s="9" t="s">
        <v>140</v>
      </c>
      <c r="M1388" s="9" t="str">
        <f>IF(L1388="","",VLOOKUP(L1388,Metadata!$J$2:$K$22,2,FALSE))</f>
        <v>Lisbon Metropolitan Area</v>
      </c>
      <c r="N1388" s="9" t="s">
        <v>141</v>
      </c>
      <c r="O1388" s="9" t="s">
        <v>137</v>
      </c>
      <c r="P1388" s="9" t="s">
        <v>142</v>
      </c>
      <c r="Q1388" s="10" t="str">
        <f t="shared" si="1"/>
        <v>Full Office Job</v>
      </c>
      <c r="R1388" s="10">
        <v>6</v>
      </c>
      <c r="S1388" s="9" t="s">
        <v>143</v>
      </c>
      <c r="T1388" s="9" t="s">
        <v>137</v>
      </c>
      <c r="U1388" s="9" t="str">
        <f>IF(S1388&lt;&gt;"",S1388,IF(T1388&lt;&gt;"",VLOOKUP(T1388,Metadata!$S$2:$T$228,2,FALSE),""))</f>
        <v>Technical Team Leader</v>
      </c>
      <c r="V1388" s="9" t="s">
        <v>261</v>
      </c>
      <c r="W1388" s="9" t="s">
        <v>137</v>
      </c>
      <c r="X1388" s="9" t="s">
        <v>145</v>
      </c>
      <c r="Y1388" s="9" t="s">
        <v>137</v>
      </c>
      <c r="Z1388" s="9" t="s">
        <v>218</v>
      </c>
      <c r="AA1388" s="9" t="s">
        <v>137</v>
      </c>
      <c r="AB1388" s="9" t="s">
        <v>253</v>
      </c>
      <c r="AC1388" s="9" t="s">
        <v>147</v>
      </c>
      <c r="AD1388" s="9"/>
      <c r="AE1388" s="9" t="s">
        <v>194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 t="s">
        <v>198</v>
      </c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10"/>
      <c r="CB1388" s="10" t="str">
        <f t="shared" si="5"/>
        <v/>
      </c>
      <c r="CC1388" s="10"/>
      <c r="CD1388" s="9" t="str">
        <f t="shared" si="2"/>
        <v/>
      </c>
      <c r="CE1388" s="9" t="s">
        <v>168</v>
      </c>
      <c r="CF1388" s="9" t="s">
        <v>236</v>
      </c>
      <c r="CG1388" s="9">
        <f>IF(CF1388="","",VLOOKUP(CF1388,Metadata!$D$2:$H$20,2,FALSE))</f>
        <v>47500</v>
      </c>
      <c r="CH1388" s="9">
        <f>IF(CF1388="","",VLOOKUP(CF1388,Metadata!$D$2:$H$20,4,FALSE))</f>
        <v>45000</v>
      </c>
      <c r="CI1388" s="9">
        <f>IF(CF1388="","",VLOOKUP(CF1388,Metadata!$D$2:$H$20,5,FALSE))</f>
        <v>50000</v>
      </c>
      <c r="CJ1388" s="9">
        <f t="shared" si="3"/>
        <v>47500</v>
      </c>
      <c r="CK1388" s="9" t="s">
        <v>221</v>
      </c>
      <c r="CL1388" s="10">
        <v>5</v>
      </c>
      <c r="CM1388" s="10">
        <v>3</v>
      </c>
      <c r="CN1388" s="10">
        <v>6</v>
      </c>
      <c r="CO1388" s="10">
        <v>6</v>
      </c>
      <c r="CP1388" s="10">
        <v>5</v>
      </c>
      <c r="CQ1388" s="10">
        <v>5</v>
      </c>
      <c r="CR1388" s="10">
        <v>5</v>
      </c>
      <c r="CS1388" s="10">
        <v>4</v>
      </c>
      <c r="CT1388" s="10">
        <v>5</v>
      </c>
      <c r="CU1388" s="10">
        <v>6</v>
      </c>
      <c r="CV1388" s="10">
        <v>6</v>
      </c>
      <c r="CW1388" s="10">
        <v>4</v>
      </c>
      <c r="CX1388" s="10">
        <v>5</v>
      </c>
      <c r="CY1388" s="10">
        <v>6</v>
      </c>
      <c r="CZ1388" s="10">
        <v>6</v>
      </c>
      <c r="DA1388" s="10">
        <v>3</v>
      </c>
      <c r="DB1388" s="10">
        <v>3</v>
      </c>
      <c r="DC1388" s="10">
        <v>6</v>
      </c>
      <c r="DD1388" s="10">
        <v>2</v>
      </c>
      <c r="DE1388" s="10">
        <v>6</v>
      </c>
      <c r="DF1388" s="10">
        <v>5</v>
      </c>
      <c r="DG1388" s="10">
        <v>6</v>
      </c>
      <c r="DH1388" s="10">
        <v>1</v>
      </c>
      <c r="DI1388" s="10">
        <v>5</v>
      </c>
      <c r="DJ1388" s="10">
        <v>2</v>
      </c>
      <c r="DK1388" s="10">
        <v>3</v>
      </c>
      <c r="DL1388" s="10">
        <v>2</v>
      </c>
      <c r="DM1388" s="9" t="s">
        <v>154</v>
      </c>
      <c r="DN1388" s="10">
        <v>1980</v>
      </c>
      <c r="DO1388" s="9">
        <f t="shared" si="6"/>
        <v>41</v>
      </c>
      <c r="DP1388" s="9" t="s">
        <v>155</v>
      </c>
      <c r="DQ1388" s="9" t="s">
        <v>202</v>
      </c>
      <c r="DR1388" s="9" t="s">
        <v>157</v>
      </c>
      <c r="DS1388" s="9" t="s">
        <v>137</v>
      </c>
      <c r="DT1388" s="9" t="s">
        <v>212</v>
      </c>
      <c r="DU1388" s="9" t="s">
        <v>158</v>
      </c>
      <c r="DV1388" s="9" t="str">
        <f>VLOOKUP(DU1388,Metadata!$B$2:$C$7,2,FALSE)</f>
        <v>6+ years</v>
      </c>
    </row>
    <row r="1389" spans="1:126">
      <c r="A1389" s="13">
        <v>1388</v>
      </c>
      <c r="B1389" s="9" t="s">
        <v>135</v>
      </c>
      <c r="C1389" s="9" t="str">
        <f>VLOOKUP(B1389,Metadata!$M$2:$N$6,2,FALSE)</f>
        <v>Permanent Employee</v>
      </c>
      <c r="D1389" s="9" t="s">
        <v>136</v>
      </c>
      <c r="E1389" s="9" t="s">
        <v>137</v>
      </c>
      <c r="F1389" s="9" t="s">
        <v>138</v>
      </c>
      <c r="G1389" s="9" t="s">
        <v>140</v>
      </c>
      <c r="H1389" s="9" t="str">
        <f>IF(G1389="","",VLOOKUP(G1389,Metadata!$J$2:$K$22,2,FALSE))</f>
        <v>Lisbon Metropolitan Area</v>
      </c>
      <c r="I1389" s="9" t="s">
        <v>138</v>
      </c>
      <c r="J1389" s="9" t="str">
        <f>IF(I1389="","",VLOOKUP(I1389,Metadata!$P$2:$Q$43,2,FALSE))</f>
        <v>Europe</v>
      </c>
      <c r="K1389" s="9" t="str">
        <f t="shared" si="0"/>
        <v>Portugal</v>
      </c>
      <c r="L1389" s="9" t="s">
        <v>140</v>
      </c>
      <c r="M1389" s="9" t="str">
        <f>IF(L1389="","",VLOOKUP(L1389,Metadata!$J$2:$K$22,2,FALSE))</f>
        <v>Lisbon Metropolitan Area</v>
      </c>
      <c r="N1389" s="9" t="s">
        <v>141</v>
      </c>
      <c r="O1389" s="9" t="s">
        <v>137</v>
      </c>
      <c r="P1389" s="9" t="s">
        <v>142</v>
      </c>
      <c r="Q1389" s="10" t="str">
        <f t="shared" si="1"/>
        <v>Full Office Job</v>
      </c>
      <c r="R1389" s="10">
        <v>7</v>
      </c>
      <c r="S1389" s="9" t="s">
        <v>313</v>
      </c>
      <c r="T1389" s="9" t="s">
        <v>137</v>
      </c>
      <c r="U1389" s="9" t="str">
        <f>IF(S1389&lt;&gt;"",S1389,IF(T1389&lt;&gt;"",VLOOKUP(T1389,Metadata!$S$2:$T$228,2,FALSE),""))</f>
        <v>Maintenance &amp; Support</v>
      </c>
      <c r="V1389" s="9" t="s">
        <v>217</v>
      </c>
      <c r="W1389" s="9" t="s">
        <v>137</v>
      </c>
      <c r="X1389" s="9" t="s">
        <v>145</v>
      </c>
      <c r="Y1389" s="9" t="s">
        <v>137</v>
      </c>
      <c r="Z1389" s="9" t="s">
        <v>218</v>
      </c>
      <c r="AA1389" s="9" t="s">
        <v>165</v>
      </c>
      <c r="AB1389" s="9" t="s">
        <v>137</v>
      </c>
      <c r="AC1389" s="9" t="s">
        <v>147</v>
      </c>
      <c r="AD1389" s="9"/>
      <c r="AE1389" s="9"/>
      <c r="AF1389" s="9" t="s">
        <v>243</v>
      </c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 t="s">
        <v>178</v>
      </c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 t="s">
        <v>150</v>
      </c>
      <c r="BZ1389" s="9" t="s">
        <v>137</v>
      </c>
      <c r="CA1389" s="10"/>
      <c r="CB1389" s="10" t="str">
        <f t="shared" si="5"/>
        <v/>
      </c>
      <c r="CC1389" s="10"/>
      <c r="CD1389" s="9" t="str">
        <f t="shared" si="2"/>
        <v/>
      </c>
      <c r="CE1389" s="9" t="s">
        <v>151</v>
      </c>
      <c r="CF1389" s="9" t="s">
        <v>169</v>
      </c>
      <c r="CG1389" s="9">
        <f>IF(CF1389="","",VLOOKUP(CF1389,Metadata!$D$2:$H$20,2,FALSE))</f>
        <v>12500</v>
      </c>
      <c r="CH1389" s="9">
        <f>IF(CF1389="","",VLOOKUP(CF1389,Metadata!$D$2:$H$20,4,FALSE))</f>
        <v>0</v>
      </c>
      <c r="CI1389" s="9">
        <f>IF(CF1389="","",VLOOKUP(CF1389,Metadata!$D$2:$H$20,5,FALSE))</f>
        <v>15000</v>
      </c>
      <c r="CJ1389" s="9">
        <f t="shared" si="3"/>
        <v>12500</v>
      </c>
      <c r="CK1389" s="9" t="s">
        <v>277</v>
      </c>
      <c r="CL1389" s="10">
        <v>1</v>
      </c>
      <c r="CM1389" s="10">
        <v>5</v>
      </c>
      <c r="CN1389" s="10">
        <v>6</v>
      </c>
      <c r="CO1389" s="10">
        <v>7</v>
      </c>
      <c r="CP1389" s="10">
        <v>7</v>
      </c>
      <c r="CQ1389" s="10">
        <v>7</v>
      </c>
      <c r="CR1389" s="10">
        <v>5</v>
      </c>
      <c r="CS1389" s="10">
        <v>7</v>
      </c>
      <c r="CT1389" s="10">
        <v>7</v>
      </c>
      <c r="CU1389" s="10">
        <v>6</v>
      </c>
      <c r="CV1389" s="10">
        <v>7</v>
      </c>
      <c r="CW1389" s="10">
        <v>7</v>
      </c>
      <c r="CX1389" s="10">
        <v>7</v>
      </c>
      <c r="CY1389" s="10">
        <v>6</v>
      </c>
      <c r="CZ1389" s="10">
        <v>6</v>
      </c>
      <c r="DA1389" s="10">
        <v>6</v>
      </c>
      <c r="DB1389" s="10">
        <v>7</v>
      </c>
      <c r="DC1389" s="10">
        <v>7</v>
      </c>
      <c r="DD1389" s="10">
        <v>7</v>
      </c>
      <c r="DE1389" s="10">
        <v>7</v>
      </c>
      <c r="DF1389" s="10">
        <v>7</v>
      </c>
      <c r="DG1389" s="10">
        <v>7</v>
      </c>
      <c r="DH1389" s="10">
        <v>6</v>
      </c>
      <c r="DI1389" s="10">
        <v>7</v>
      </c>
      <c r="DJ1389" s="10">
        <v>7</v>
      </c>
      <c r="DK1389" s="10">
        <v>7</v>
      </c>
      <c r="DL1389" s="10">
        <v>2</v>
      </c>
      <c r="DM1389" s="9" t="s">
        <v>154</v>
      </c>
      <c r="DN1389" s="10">
        <v>1969</v>
      </c>
      <c r="DO1389" s="9">
        <f t="shared" si="6"/>
        <v>52</v>
      </c>
      <c r="DP1389" s="9" t="s">
        <v>222</v>
      </c>
      <c r="DQ1389" s="9" t="s">
        <v>202</v>
      </c>
      <c r="DR1389" s="9" t="s">
        <v>342</v>
      </c>
      <c r="DS1389" s="9" t="s">
        <v>137</v>
      </c>
      <c r="DT1389" s="9" t="s">
        <v>212</v>
      </c>
      <c r="DU1389" s="9" t="s">
        <v>158</v>
      </c>
      <c r="DV1389" s="9" t="str">
        <f>VLOOKUP(DU1389,Metadata!$B$2:$C$7,2,FALSE)</f>
        <v>6+ years</v>
      </c>
    </row>
    <row r="1390" spans="1:126">
      <c r="A1390" s="13">
        <v>1389</v>
      </c>
      <c r="B1390" s="9" t="s">
        <v>135</v>
      </c>
      <c r="C1390" s="9" t="str">
        <f>VLOOKUP(B1390,Metadata!$M$2:$N$6,2,FALSE)</f>
        <v>Permanent Employee</v>
      </c>
      <c r="D1390" s="9" t="s">
        <v>159</v>
      </c>
      <c r="E1390" s="9" t="s">
        <v>137</v>
      </c>
      <c r="F1390" s="9" t="s">
        <v>138</v>
      </c>
      <c r="G1390" s="9" t="s">
        <v>190</v>
      </c>
      <c r="H1390" s="9" t="str">
        <f>IF(G1390="","",VLOOKUP(G1390,Metadata!$J$2:$K$22,2,FALSE))</f>
        <v>North</v>
      </c>
      <c r="I1390" s="9" t="s">
        <v>311</v>
      </c>
      <c r="J1390" s="9" t="str">
        <f>IF(I1390="","",VLOOKUP(I1390,Metadata!$P$2:$Q$43,2,FALSE))</f>
        <v>Europe</v>
      </c>
      <c r="K1390" s="9" t="str">
        <f t="shared" si="0"/>
        <v>International</v>
      </c>
      <c r="L1390" s="9" t="s">
        <v>137</v>
      </c>
      <c r="M1390" s="9" t="str">
        <f>IF(L1390="","",VLOOKUP(L1390,Metadata!$J$2:$K$22,2,FALSE))</f>
        <v/>
      </c>
      <c r="N1390" s="9" t="s">
        <v>141</v>
      </c>
      <c r="O1390" s="9" t="s">
        <v>137</v>
      </c>
      <c r="P1390" s="9" t="s">
        <v>142</v>
      </c>
      <c r="Q1390" s="10" t="str">
        <f t="shared" si="1"/>
        <v>Full Office Job</v>
      </c>
      <c r="R1390" s="10">
        <v>3</v>
      </c>
      <c r="S1390" s="9" t="s">
        <v>332</v>
      </c>
      <c r="T1390" s="9" t="s">
        <v>137</v>
      </c>
      <c r="U1390" s="9" t="str">
        <f>IF(S1390&lt;&gt;"",S1390,IF(T1390&lt;&gt;"",VLOOKUP(T1390,Metadata!$S$2:$T$228,2,FALSE),""))</f>
        <v>UX/UI Designer</v>
      </c>
      <c r="V1390" s="9" t="s">
        <v>317</v>
      </c>
      <c r="W1390" s="9" t="s">
        <v>137</v>
      </c>
      <c r="X1390" s="9" t="s">
        <v>145</v>
      </c>
      <c r="Y1390" s="9" t="s">
        <v>137</v>
      </c>
      <c r="Z1390" s="9" t="s">
        <v>146</v>
      </c>
      <c r="AA1390" s="9" t="s">
        <v>137</v>
      </c>
      <c r="AB1390" s="9" t="s">
        <v>137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 t="s">
        <v>150</v>
      </c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 t="s">
        <v>150</v>
      </c>
      <c r="BZ1390" s="9" t="s">
        <v>137</v>
      </c>
      <c r="CA1390" s="10"/>
      <c r="CB1390" s="10" t="str">
        <f t="shared" si="5"/>
        <v/>
      </c>
      <c r="CC1390" s="10"/>
      <c r="CD1390" s="9" t="str">
        <f t="shared" si="2"/>
        <v/>
      </c>
      <c r="CE1390" s="9" t="s">
        <v>151</v>
      </c>
      <c r="CF1390" s="9" t="s">
        <v>188</v>
      </c>
      <c r="CG1390" s="9">
        <f>IF(CF1390="","",VLOOKUP(CF1390,Metadata!$D$2:$H$20,2,FALSE))</f>
        <v>17500</v>
      </c>
      <c r="CH1390" s="9">
        <f>IF(CF1390="","",VLOOKUP(CF1390,Metadata!$D$2:$H$20,4,FALSE))</f>
        <v>15000</v>
      </c>
      <c r="CI1390" s="9">
        <f>IF(CF1390="","",VLOOKUP(CF1390,Metadata!$D$2:$H$20,5,FALSE))</f>
        <v>20000</v>
      </c>
      <c r="CJ1390" s="9">
        <f t="shared" si="3"/>
        <v>17500</v>
      </c>
      <c r="CK1390" s="9" t="s">
        <v>189</v>
      </c>
      <c r="CL1390" s="10">
        <v>4</v>
      </c>
      <c r="CM1390" s="10">
        <v>3</v>
      </c>
      <c r="CN1390" s="10">
        <v>6</v>
      </c>
      <c r="CO1390" s="10">
        <v>5</v>
      </c>
      <c r="CP1390" s="10">
        <v>5</v>
      </c>
      <c r="CQ1390" s="10">
        <v>6</v>
      </c>
      <c r="CR1390" s="10">
        <v>5</v>
      </c>
      <c r="CS1390" s="10">
        <v>6</v>
      </c>
      <c r="CT1390" s="10">
        <v>5</v>
      </c>
      <c r="CU1390" s="10">
        <v>6</v>
      </c>
      <c r="CV1390" s="10">
        <v>6</v>
      </c>
      <c r="CW1390" s="10">
        <v>5</v>
      </c>
      <c r="CX1390" s="10">
        <v>6</v>
      </c>
      <c r="CY1390" s="10">
        <v>5</v>
      </c>
      <c r="CZ1390" s="10">
        <v>6</v>
      </c>
      <c r="DA1390" s="10">
        <v>6</v>
      </c>
      <c r="DB1390" s="10">
        <v>5</v>
      </c>
      <c r="DC1390" s="10">
        <v>5</v>
      </c>
      <c r="DD1390" s="10">
        <v>5</v>
      </c>
      <c r="DE1390" s="10">
        <v>5</v>
      </c>
      <c r="DF1390" s="10">
        <v>5</v>
      </c>
      <c r="DG1390" s="10">
        <v>5</v>
      </c>
      <c r="DH1390" s="10">
        <v>5</v>
      </c>
      <c r="DI1390" s="10">
        <v>5</v>
      </c>
      <c r="DJ1390" s="10">
        <v>3</v>
      </c>
      <c r="DK1390" s="10">
        <v>5</v>
      </c>
      <c r="DL1390" s="10">
        <v>5</v>
      </c>
      <c r="DM1390" s="9" t="s">
        <v>154</v>
      </c>
      <c r="DN1390" s="10">
        <v>1978</v>
      </c>
      <c r="DO1390" s="9">
        <f t="shared" si="6"/>
        <v>43</v>
      </c>
      <c r="DP1390" s="9" t="s">
        <v>155</v>
      </c>
      <c r="DQ1390" s="9" t="s">
        <v>156</v>
      </c>
      <c r="DR1390" s="9" t="s">
        <v>157</v>
      </c>
      <c r="DS1390" s="9" t="s">
        <v>137</v>
      </c>
      <c r="DT1390" s="9" t="s">
        <v>212</v>
      </c>
      <c r="DU1390" s="9" t="s">
        <v>158</v>
      </c>
      <c r="DV1390" s="9" t="str">
        <f>VLOOKUP(DU1390,Metadata!$B$2:$C$7,2,FALSE)</f>
        <v>6+ years</v>
      </c>
    </row>
    <row r="1391" spans="1:126">
      <c r="A1391" s="13">
        <v>1390</v>
      </c>
      <c r="B1391" s="9" t="s">
        <v>135</v>
      </c>
      <c r="C1391" s="9" t="str">
        <f>VLOOKUP(B1391,Metadata!$M$2:$N$6,2,FALSE)</f>
        <v>Permanent Employee</v>
      </c>
      <c r="D1391" s="9" t="s">
        <v>159</v>
      </c>
      <c r="E1391" s="9" t="s">
        <v>137</v>
      </c>
      <c r="F1391" s="9" t="s">
        <v>138</v>
      </c>
      <c r="G1391" s="9" t="s">
        <v>172</v>
      </c>
      <c r="H1391" s="9" t="str">
        <f>IF(G1391="","",VLOOKUP(G1391,Metadata!$J$2:$K$22,2,FALSE))</f>
        <v>Porto Metropolitan Area</v>
      </c>
      <c r="I1391" s="9" t="s">
        <v>138</v>
      </c>
      <c r="J1391" s="9" t="str">
        <f>IF(I1391="","",VLOOKUP(I1391,Metadata!$P$2:$Q$43,2,FALSE))</f>
        <v>Europe</v>
      </c>
      <c r="K1391" s="9" t="str">
        <f t="shared" si="0"/>
        <v>Portugal</v>
      </c>
      <c r="L1391" s="9" t="s">
        <v>172</v>
      </c>
      <c r="M1391" s="9" t="str">
        <f>IF(L1391="","",VLOOKUP(L1391,Metadata!$J$2:$K$22,2,FALSE))</f>
        <v>Porto Metropolitan Area</v>
      </c>
      <c r="N1391" s="9" t="s">
        <v>141</v>
      </c>
      <c r="O1391" s="9" t="s">
        <v>137</v>
      </c>
      <c r="P1391" s="9" t="s">
        <v>142</v>
      </c>
      <c r="Q1391" s="10" t="str">
        <f t="shared" si="1"/>
        <v>Full Office Job</v>
      </c>
      <c r="R1391" s="10">
        <v>4</v>
      </c>
      <c r="S1391" s="9" t="s">
        <v>192</v>
      </c>
      <c r="T1391" s="9" t="s">
        <v>137</v>
      </c>
      <c r="U1391" s="9" t="str">
        <f>IF(S1391&lt;&gt;"",S1391,IF(T1391&lt;&gt;"",VLOOKUP(T1391,Metadata!$S$2:$T$228,2,FALSE),""))</f>
        <v>Back-End Developer</v>
      </c>
      <c r="V1391" s="9" t="s">
        <v>144</v>
      </c>
      <c r="W1391" s="9" t="s">
        <v>137</v>
      </c>
      <c r="X1391" s="9" t="s">
        <v>269</v>
      </c>
      <c r="Y1391" s="9" t="s">
        <v>137</v>
      </c>
      <c r="Z1391" s="9" t="s">
        <v>224</v>
      </c>
      <c r="AA1391" s="9" t="s">
        <v>137</v>
      </c>
      <c r="AB1391" s="9" t="s">
        <v>253</v>
      </c>
      <c r="AC1391" s="9" t="s">
        <v>147</v>
      </c>
      <c r="AD1391" s="9" t="s">
        <v>148</v>
      </c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 t="s">
        <v>219</v>
      </c>
      <c r="BR1391" s="9"/>
      <c r="BS1391" s="9"/>
      <c r="BT1391" s="9"/>
      <c r="BU1391" s="9"/>
      <c r="BV1391" s="9"/>
      <c r="BW1391" s="9"/>
      <c r="BX1391" s="9"/>
      <c r="BY1391" s="9"/>
      <c r="BZ1391" s="9"/>
      <c r="CA1391" s="10"/>
      <c r="CB1391" s="10" t="str">
        <f t="shared" si="5"/>
        <v/>
      </c>
      <c r="CC1391" s="10"/>
      <c r="CD1391" s="9" t="str">
        <f t="shared" si="2"/>
        <v/>
      </c>
      <c r="CE1391" s="9" t="s">
        <v>232</v>
      </c>
      <c r="CF1391" s="9" t="s">
        <v>220</v>
      </c>
      <c r="CG1391" s="9">
        <f>IF(CF1391="","",VLOOKUP(CF1391,Metadata!$D$2:$H$20,2,FALSE))</f>
        <v>27500</v>
      </c>
      <c r="CH1391" s="9">
        <f>IF(CF1391="","",VLOOKUP(CF1391,Metadata!$D$2:$H$20,4,FALSE))</f>
        <v>25000</v>
      </c>
      <c r="CI1391" s="9">
        <f>IF(CF1391="","",VLOOKUP(CF1391,Metadata!$D$2:$H$20,5,FALSE))</f>
        <v>30000</v>
      </c>
      <c r="CJ1391" s="9">
        <f t="shared" si="3"/>
        <v>27500</v>
      </c>
      <c r="CK1391" s="9" t="s">
        <v>153</v>
      </c>
      <c r="CL1391" s="10">
        <v>3</v>
      </c>
      <c r="CM1391" s="10">
        <v>3</v>
      </c>
      <c r="CN1391" s="10">
        <v>7</v>
      </c>
      <c r="CO1391" s="10">
        <v>7</v>
      </c>
      <c r="CP1391" s="10">
        <v>4</v>
      </c>
      <c r="CQ1391" s="10">
        <v>7</v>
      </c>
      <c r="CR1391" s="10">
        <v>4</v>
      </c>
      <c r="CS1391" s="10">
        <v>7</v>
      </c>
      <c r="CT1391" s="10">
        <v>7</v>
      </c>
      <c r="CU1391" s="10">
        <v>7</v>
      </c>
      <c r="CV1391" s="10">
        <v>1</v>
      </c>
      <c r="CW1391" s="10">
        <v>4</v>
      </c>
      <c r="CX1391" s="10">
        <v>7</v>
      </c>
      <c r="CY1391" s="10">
        <v>1</v>
      </c>
      <c r="CZ1391" s="10">
        <v>4</v>
      </c>
      <c r="DA1391" s="10">
        <v>4</v>
      </c>
      <c r="DB1391" s="10">
        <v>4</v>
      </c>
      <c r="DC1391" s="10">
        <v>7</v>
      </c>
      <c r="DD1391" s="10">
        <v>7</v>
      </c>
      <c r="DE1391" s="10">
        <v>7</v>
      </c>
      <c r="DF1391" s="10">
        <v>4</v>
      </c>
      <c r="DG1391" s="10">
        <v>7</v>
      </c>
      <c r="DH1391" s="10">
        <v>7</v>
      </c>
      <c r="DI1391" s="10">
        <v>4</v>
      </c>
      <c r="DJ1391" s="10">
        <v>4</v>
      </c>
      <c r="DK1391" s="10">
        <v>4</v>
      </c>
      <c r="DL1391" s="10">
        <v>4</v>
      </c>
      <c r="DM1391" s="9" t="s">
        <v>296</v>
      </c>
      <c r="DN1391" s="10">
        <v>1989</v>
      </c>
      <c r="DO1391" s="9">
        <f t="shared" si="6"/>
        <v>32</v>
      </c>
      <c r="DP1391" s="9" t="s">
        <v>155</v>
      </c>
      <c r="DQ1391" s="9" t="s">
        <v>210</v>
      </c>
      <c r="DR1391" s="9" t="s">
        <v>170</v>
      </c>
      <c r="DS1391" s="9" t="s">
        <v>137</v>
      </c>
      <c r="DT1391" s="9" t="s">
        <v>212</v>
      </c>
      <c r="DU1391" s="9" t="s">
        <v>158</v>
      </c>
      <c r="DV1391" s="9" t="str">
        <f>VLOOKUP(DU1391,Metadata!$B$2:$C$7,2,FALSE)</f>
        <v>6+ years</v>
      </c>
    </row>
    <row r="1392" spans="1:126">
      <c r="A1392" s="13">
        <v>1391</v>
      </c>
      <c r="B1392" s="9" t="s">
        <v>135</v>
      </c>
      <c r="C1392" s="9" t="str">
        <f>VLOOKUP(B1392,Metadata!$M$2:$N$6,2,FALSE)</f>
        <v>Permanent Employee</v>
      </c>
      <c r="D1392" s="9" t="s">
        <v>159</v>
      </c>
      <c r="E1392" s="9" t="s">
        <v>137</v>
      </c>
      <c r="F1392" s="9" t="s">
        <v>138</v>
      </c>
      <c r="G1392" s="9" t="s">
        <v>172</v>
      </c>
      <c r="H1392" s="9" t="str">
        <f>IF(G1392="","",VLOOKUP(G1392,Metadata!$J$2:$K$22,2,FALSE))</f>
        <v>Porto Metropolitan Area</v>
      </c>
      <c r="I1392" s="9" t="s">
        <v>138</v>
      </c>
      <c r="J1392" s="9" t="str">
        <f>IF(I1392="","",VLOOKUP(I1392,Metadata!$P$2:$Q$43,2,FALSE))</f>
        <v>Europe</v>
      </c>
      <c r="K1392" s="9" t="str">
        <f t="shared" si="0"/>
        <v>Portugal</v>
      </c>
      <c r="L1392" s="9" t="s">
        <v>140</v>
      </c>
      <c r="M1392" s="9" t="str">
        <f>IF(L1392="","",VLOOKUP(L1392,Metadata!$J$2:$K$22,2,FALSE))</f>
        <v>Lisbon Metropolitan Area</v>
      </c>
      <c r="N1392" s="9" t="s">
        <v>141</v>
      </c>
      <c r="O1392" s="9" t="s">
        <v>137</v>
      </c>
      <c r="P1392" s="9" t="s">
        <v>191</v>
      </c>
      <c r="Q1392" s="10" t="str">
        <f t="shared" si="1"/>
        <v>Remote Job (full or flexible)</v>
      </c>
      <c r="R1392" s="10">
        <v>6</v>
      </c>
      <c r="S1392" s="9" t="s">
        <v>192</v>
      </c>
      <c r="T1392" s="9" t="s">
        <v>137</v>
      </c>
      <c r="U1392" s="9" t="str">
        <f>IF(S1392&lt;&gt;"",S1392,IF(T1392&lt;&gt;"",VLOOKUP(T1392,Metadata!$S$2:$T$228,2,FALSE),""))</f>
        <v>Back-End Developer</v>
      </c>
      <c r="V1392" s="9" t="s">
        <v>256</v>
      </c>
      <c r="W1392" s="9" t="s">
        <v>137</v>
      </c>
      <c r="X1392" s="9" t="s">
        <v>242</v>
      </c>
      <c r="Y1392" s="9" t="s">
        <v>137</v>
      </c>
      <c r="Z1392" s="9" t="s">
        <v>224</v>
      </c>
      <c r="AA1392" s="9" t="s">
        <v>137</v>
      </c>
      <c r="AB1392" s="9" t="s">
        <v>137</v>
      </c>
      <c r="AC1392" s="9" t="s">
        <v>147</v>
      </c>
      <c r="AD1392" s="9"/>
      <c r="AE1392" s="9"/>
      <c r="AF1392" s="9"/>
      <c r="AG1392" s="9"/>
      <c r="AH1392" s="9"/>
      <c r="AI1392" s="9"/>
      <c r="AJ1392" s="9"/>
      <c r="AK1392" s="9" t="s">
        <v>302</v>
      </c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 t="s">
        <v>284</v>
      </c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 t="s">
        <v>303</v>
      </c>
      <c r="BN1392" s="9"/>
      <c r="BO1392" s="9"/>
      <c r="BP1392" s="9"/>
      <c r="BQ1392" s="9" t="s">
        <v>219</v>
      </c>
      <c r="BR1392" s="9"/>
      <c r="BS1392" s="9"/>
      <c r="BT1392" s="9"/>
      <c r="BU1392" s="9"/>
      <c r="BV1392" s="9"/>
      <c r="BW1392" s="9"/>
      <c r="BX1392" s="9"/>
      <c r="BY1392" s="9"/>
      <c r="BZ1392" s="9"/>
      <c r="CA1392" s="10"/>
      <c r="CB1392" s="10" t="str">
        <f t="shared" si="5"/>
        <v/>
      </c>
      <c r="CC1392" s="10"/>
      <c r="CD1392" s="9" t="str">
        <f t="shared" si="2"/>
        <v/>
      </c>
      <c r="CE1392" s="9" t="s">
        <v>232</v>
      </c>
      <c r="CF1392" s="9" t="s">
        <v>220</v>
      </c>
      <c r="CG1392" s="9">
        <f>IF(CF1392="","",VLOOKUP(CF1392,Metadata!$D$2:$H$20,2,FALSE))</f>
        <v>27500</v>
      </c>
      <c r="CH1392" s="9">
        <f>IF(CF1392="","",VLOOKUP(CF1392,Metadata!$D$2:$H$20,4,FALSE))</f>
        <v>25000</v>
      </c>
      <c r="CI1392" s="9">
        <f>IF(CF1392="","",VLOOKUP(CF1392,Metadata!$D$2:$H$20,5,FALSE))</f>
        <v>30000</v>
      </c>
      <c r="CJ1392" s="9">
        <f t="shared" si="3"/>
        <v>27500</v>
      </c>
      <c r="CK1392" s="9" t="s">
        <v>201</v>
      </c>
      <c r="CL1392" s="10">
        <v>7</v>
      </c>
      <c r="CM1392" s="10">
        <v>2</v>
      </c>
      <c r="CN1392" s="10">
        <v>7</v>
      </c>
      <c r="CO1392" s="10">
        <v>7</v>
      </c>
      <c r="CP1392" s="10">
        <v>6</v>
      </c>
      <c r="CQ1392" s="10">
        <v>7</v>
      </c>
      <c r="CR1392" s="10">
        <v>6</v>
      </c>
      <c r="CS1392" s="10">
        <v>6</v>
      </c>
      <c r="CT1392" s="10">
        <v>6</v>
      </c>
      <c r="CU1392" s="10">
        <v>6</v>
      </c>
      <c r="CV1392" s="10">
        <v>5</v>
      </c>
      <c r="CW1392" s="10">
        <v>2</v>
      </c>
      <c r="CX1392" s="10">
        <v>7</v>
      </c>
      <c r="CY1392" s="10">
        <v>2</v>
      </c>
      <c r="CZ1392" s="10">
        <v>3</v>
      </c>
      <c r="DA1392" s="10">
        <v>7</v>
      </c>
      <c r="DB1392" s="10">
        <v>2</v>
      </c>
      <c r="DC1392" s="10">
        <v>7</v>
      </c>
      <c r="DD1392" s="10">
        <v>5</v>
      </c>
      <c r="DE1392" s="10">
        <v>6</v>
      </c>
      <c r="DF1392" s="10">
        <v>6</v>
      </c>
      <c r="DG1392" s="10">
        <v>5</v>
      </c>
      <c r="DH1392" s="10">
        <v>5</v>
      </c>
      <c r="DI1392" s="10">
        <v>6</v>
      </c>
      <c r="DJ1392" s="10">
        <v>5</v>
      </c>
      <c r="DK1392" s="10">
        <v>4</v>
      </c>
      <c r="DL1392" s="10">
        <v>2</v>
      </c>
      <c r="DM1392" s="9" t="s">
        <v>154</v>
      </c>
      <c r="DN1392" s="10">
        <v>1993</v>
      </c>
      <c r="DO1392" s="9">
        <f t="shared" si="6"/>
        <v>28</v>
      </c>
      <c r="DP1392" s="9" t="s">
        <v>155</v>
      </c>
      <c r="DQ1392" s="9" t="s">
        <v>210</v>
      </c>
      <c r="DR1392" s="9" t="s">
        <v>157</v>
      </c>
      <c r="DS1392" s="9" t="s">
        <v>137</v>
      </c>
      <c r="DT1392" s="9" t="s">
        <v>212</v>
      </c>
      <c r="DU1392" s="9" t="s">
        <v>168</v>
      </c>
      <c r="DV1392" s="9" t="str">
        <f>VLOOKUP(DU1392,Metadata!$B$2:$C$7,2,FALSE)</f>
        <v>0 - 3 years</v>
      </c>
    </row>
    <row r="1393" spans="1:126">
      <c r="A1393" s="13">
        <v>1392</v>
      </c>
      <c r="B1393" s="9" t="s">
        <v>135</v>
      </c>
      <c r="C1393" s="9" t="str">
        <f>VLOOKUP(B1393,Metadata!$M$2:$N$6,2,FALSE)</f>
        <v>Permanent Employee</v>
      </c>
      <c r="D1393" s="9" t="s">
        <v>159</v>
      </c>
      <c r="E1393" s="9" t="s">
        <v>137</v>
      </c>
      <c r="F1393" s="9" t="s">
        <v>138</v>
      </c>
      <c r="G1393" s="9" t="s">
        <v>140</v>
      </c>
      <c r="H1393" s="9" t="str">
        <f>IF(G1393="","",VLOOKUP(G1393,Metadata!$J$2:$K$22,2,FALSE))</f>
        <v>Lisbon Metropolitan Area</v>
      </c>
      <c r="I1393" s="9" t="s">
        <v>138</v>
      </c>
      <c r="J1393" s="9" t="str">
        <f>IF(I1393="","",VLOOKUP(I1393,Metadata!$P$2:$Q$43,2,FALSE))</f>
        <v>Europe</v>
      </c>
      <c r="K1393" s="9" t="str">
        <f t="shared" si="0"/>
        <v>Portugal</v>
      </c>
      <c r="L1393" s="9" t="s">
        <v>140</v>
      </c>
      <c r="M1393" s="9" t="str">
        <f>IF(L1393="","",VLOOKUP(L1393,Metadata!$J$2:$K$22,2,FALSE))</f>
        <v>Lisbon Metropolitan Area</v>
      </c>
      <c r="N1393" s="9" t="s">
        <v>214</v>
      </c>
      <c r="O1393" s="9" t="s">
        <v>136</v>
      </c>
      <c r="P1393" s="9" t="s">
        <v>191</v>
      </c>
      <c r="Q1393" s="10" t="str">
        <f t="shared" si="1"/>
        <v>Remote Job (full or flexible)</v>
      </c>
      <c r="R1393" s="10">
        <v>4</v>
      </c>
      <c r="S1393" s="9" t="s">
        <v>336</v>
      </c>
      <c r="T1393" s="9" t="s">
        <v>137</v>
      </c>
      <c r="U1393" s="9" t="str">
        <f>IF(S1393&lt;&gt;"",S1393,IF(T1393&lt;&gt;"",VLOOKUP(T1393,Metadata!$S$2:$T$228,2,FALSE),""))</f>
        <v>Scrum Master</v>
      </c>
      <c r="V1393" s="9" t="s">
        <v>279</v>
      </c>
      <c r="W1393" s="9" t="s">
        <v>137</v>
      </c>
      <c r="X1393" s="9" t="s">
        <v>145</v>
      </c>
      <c r="Y1393" s="9" t="s">
        <v>137</v>
      </c>
      <c r="Z1393" s="9" t="s">
        <v>262</v>
      </c>
      <c r="AA1393" s="9" t="s">
        <v>137</v>
      </c>
      <c r="AB1393" s="9" t="s">
        <v>137</v>
      </c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 t="s">
        <v>150</v>
      </c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 t="s">
        <v>150</v>
      </c>
      <c r="BZ1393" s="9" t="s">
        <v>137</v>
      </c>
      <c r="CA1393" s="10"/>
      <c r="CB1393" s="10" t="str">
        <f t="shared" si="5"/>
        <v/>
      </c>
      <c r="CC1393" s="10"/>
      <c r="CD1393" s="9" t="str">
        <f t="shared" si="2"/>
        <v/>
      </c>
      <c r="CE1393" s="9" t="s">
        <v>232</v>
      </c>
      <c r="CF1393" s="9" t="s">
        <v>236</v>
      </c>
      <c r="CG1393" s="9">
        <f>IF(CF1393="","",VLOOKUP(CF1393,Metadata!$D$2:$H$20,2,FALSE))</f>
        <v>47500</v>
      </c>
      <c r="CH1393" s="9">
        <f>IF(CF1393="","",VLOOKUP(CF1393,Metadata!$D$2:$H$20,4,FALSE))</f>
        <v>45000</v>
      </c>
      <c r="CI1393" s="9">
        <f>IF(CF1393="","",VLOOKUP(CF1393,Metadata!$D$2:$H$20,5,FALSE))</f>
        <v>50000</v>
      </c>
      <c r="CJ1393" s="9">
        <f t="shared" si="3"/>
        <v>47500</v>
      </c>
      <c r="CK1393" s="9" t="s">
        <v>153</v>
      </c>
      <c r="CL1393" s="10">
        <v>3</v>
      </c>
      <c r="CM1393" s="10">
        <v>4</v>
      </c>
      <c r="CN1393" s="10">
        <v>7</v>
      </c>
      <c r="CO1393" s="10">
        <v>6</v>
      </c>
      <c r="CP1393" s="10">
        <v>6</v>
      </c>
      <c r="CQ1393" s="10">
        <v>6</v>
      </c>
      <c r="CR1393" s="10">
        <v>5</v>
      </c>
      <c r="CS1393" s="10">
        <v>5</v>
      </c>
      <c r="CT1393" s="10">
        <v>7</v>
      </c>
      <c r="CU1393" s="10">
        <v>6</v>
      </c>
      <c r="CV1393" s="10">
        <v>6</v>
      </c>
      <c r="CW1393" s="10">
        <v>6</v>
      </c>
      <c r="CX1393" s="10">
        <v>6</v>
      </c>
      <c r="CY1393" s="10">
        <v>6</v>
      </c>
      <c r="CZ1393" s="10">
        <v>6</v>
      </c>
      <c r="DA1393" s="10">
        <v>7</v>
      </c>
      <c r="DB1393" s="10">
        <v>6</v>
      </c>
      <c r="DC1393" s="10">
        <v>7</v>
      </c>
      <c r="DD1393" s="10">
        <v>4</v>
      </c>
      <c r="DE1393" s="10">
        <v>6</v>
      </c>
      <c r="DF1393" s="10">
        <v>7</v>
      </c>
      <c r="DG1393" s="10">
        <v>4</v>
      </c>
      <c r="DH1393" s="10">
        <v>5</v>
      </c>
      <c r="DI1393" s="10">
        <v>7</v>
      </c>
      <c r="DJ1393" s="10">
        <v>5</v>
      </c>
      <c r="DK1393" s="10">
        <v>7</v>
      </c>
      <c r="DL1393" s="10">
        <v>6</v>
      </c>
      <c r="DM1393" s="9" t="s">
        <v>154</v>
      </c>
      <c r="DN1393" s="10">
        <v>1973</v>
      </c>
      <c r="DO1393" s="9">
        <f t="shared" si="6"/>
        <v>48</v>
      </c>
      <c r="DP1393" s="9" t="s">
        <v>155</v>
      </c>
      <c r="DQ1393" s="9" t="s">
        <v>156</v>
      </c>
      <c r="DR1393" s="9" t="s">
        <v>170</v>
      </c>
      <c r="DS1393" s="9" t="s">
        <v>137</v>
      </c>
      <c r="DT1393" s="9" t="s">
        <v>212</v>
      </c>
      <c r="DU1393" s="9" t="s">
        <v>158</v>
      </c>
      <c r="DV1393" s="9" t="str">
        <f>VLOOKUP(DU1393,Metadata!$B$2:$C$7,2,FALSE)</f>
        <v>6+ years</v>
      </c>
    </row>
    <row r="1394" spans="1:126">
      <c r="A1394" s="13">
        <v>1393</v>
      </c>
      <c r="B1394" s="9" t="s">
        <v>135</v>
      </c>
      <c r="C1394" s="9" t="str">
        <f>VLOOKUP(B1394,Metadata!$M$2:$N$6,2,FALSE)</f>
        <v>Permanent Employee</v>
      </c>
      <c r="D1394" s="9" t="s">
        <v>159</v>
      </c>
      <c r="E1394" s="9" t="s">
        <v>137</v>
      </c>
      <c r="F1394" s="9" t="s">
        <v>138</v>
      </c>
      <c r="G1394" s="9" t="s">
        <v>140</v>
      </c>
      <c r="H1394" s="9" t="str">
        <f>IF(G1394="","",VLOOKUP(G1394,Metadata!$J$2:$K$22,2,FALSE))</f>
        <v>Lisbon Metropolitan Area</v>
      </c>
      <c r="I1394" s="9" t="s">
        <v>138</v>
      </c>
      <c r="J1394" s="9" t="str">
        <f>IF(I1394="","",VLOOKUP(I1394,Metadata!$P$2:$Q$43,2,FALSE))</f>
        <v>Europe</v>
      </c>
      <c r="K1394" s="9" t="str">
        <f t="shared" si="0"/>
        <v>Portugal</v>
      </c>
      <c r="L1394" s="9" t="s">
        <v>140</v>
      </c>
      <c r="M1394" s="9" t="str">
        <f>IF(L1394="","",VLOOKUP(L1394,Metadata!$J$2:$K$22,2,FALSE))</f>
        <v>Lisbon Metropolitan Area</v>
      </c>
      <c r="N1394" s="9" t="s">
        <v>141</v>
      </c>
      <c r="O1394" s="9" t="s">
        <v>137</v>
      </c>
      <c r="P1394" s="9" t="s">
        <v>191</v>
      </c>
      <c r="Q1394" s="10" t="str">
        <f t="shared" si="1"/>
        <v>Remote Job (full or flexible)</v>
      </c>
      <c r="R1394" s="10">
        <v>4</v>
      </c>
      <c r="S1394" s="9" t="s">
        <v>161</v>
      </c>
      <c r="T1394" s="9" t="s">
        <v>137</v>
      </c>
      <c r="U1394" s="9" t="str">
        <f>IF(S1394&lt;&gt;"",S1394,IF(T1394&lt;&gt;"",VLOOKUP(T1394,Metadata!$S$2:$T$228,2,FALSE),""))</f>
        <v>Full-Stack Developer</v>
      </c>
      <c r="V1394" s="9" t="s">
        <v>207</v>
      </c>
      <c r="W1394" s="9" t="s">
        <v>137</v>
      </c>
      <c r="X1394" s="9" t="s">
        <v>163</v>
      </c>
      <c r="Y1394" s="9" t="s">
        <v>137</v>
      </c>
      <c r="Z1394" s="9" t="s">
        <v>262</v>
      </c>
      <c r="AA1394" s="9" t="s">
        <v>137</v>
      </c>
      <c r="AB1394" s="9" t="s">
        <v>137</v>
      </c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 t="s">
        <v>297</v>
      </c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12" t="s">
        <v>273</v>
      </c>
      <c r="BY1394" s="9"/>
      <c r="BZ1394" s="9" t="s">
        <v>297</v>
      </c>
      <c r="CA1394" s="10"/>
      <c r="CB1394" s="10" t="str">
        <f t="shared" si="5"/>
        <v/>
      </c>
      <c r="CC1394" s="10"/>
      <c r="CD1394" s="9" t="str">
        <f t="shared" si="2"/>
        <v/>
      </c>
      <c r="CE1394" s="9" t="s">
        <v>232</v>
      </c>
      <c r="CF1394" s="9" t="s">
        <v>188</v>
      </c>
      <c r="CG1394" s="9">
        <f>IF(CF1394="","",VLOOKUP(CF1394,Metadata!$D$2:$H$20,2,FALSE))</f>
        <v>17500</v>
      </c>
      <c r="CH1394" s="9">
        <f>IF(CF1394="","",VLOOKUP(CF1394,Metadata!$D$2:$H$20,4,FALSE))</f>
        <v>15000</v>
      </c>
      <c r="CI1394" s="9">
        <f>IF(CF1394="","",VLOOKUP(CF1394,Metadata!$D$2:$H$20,5,FALSE))</f>
        <v>20000</v>
      </c>
      <c r="CJ1394" s="9">
        <f t="shared" si="3"/>
        <v>17500</v>
      </c>
      <c r="CK1394" s="9" t="s">
        <v>153</v>
      </c>
      <c r="CL1394" s="10">
        <v>6</v>
      </c>
      <c r="CM1394" s="10">
        <v>1</v>
      </c>
      <c r="CN1394" s="10">
        <v>7</v>
      </c>
      <c r="CO1394" s="10">
        <v>7</v>
      </c>
      <c r="CP1394" s="10">
        <v>5</v>
      </c>
      <c r="CQ1394" s="10">
        <v>5</v>
      </c>
      <c r="CR1394" s="10">
        <v>6</v>
      </c>
      <c r="CS1394" s="10">
        <v>7</v>
      </c>
      <c r="CT1394" s="10">
        <v>7</v>
      </c>
      <c r="CU1394" s="10">
        <v>7</v>
      </c>
      <c r="CV1394" s="10">
        <v>7</v>
      </c>
      <c r="CW1394" s="10">
        <v>5</v>
      </c>
      <c r="CX1394" s="10">
        <v>5</v>
      </c>
      <c r="CY1394" s="10">
        <v>6</v>
      </c>
      <c r="CZ1394" s="10">
        <v>7</v>
      </c>
      <c r="DA1394" s="10">
        <v>5</v>
      </c>
      <c r="DB1394" s="10">
        <v>7</v>
      </c>
      <c r="DC1394" s="10">
        <v>7</v>
      </c>
      <c r="DD1394" s="10">
        <v>7</v>
      </c>
      <c r="DE1394" s="10">
        <v>7</v>
      </c>
      <c r="DF1394" s="10">
        <v>7</v>
      </c>
      <c r="DG1394" s="10">
        <v>7</v>
      </c>
      <c r="DH1394" s="10">
        <v>4</v>
      </c>
      <c r="DI1394" s="10">
        <v>4</v>
      </c>
      <c r="DJ1394" s="10">
        <v>3</v>
      </c>
      <c r="DK1394" s="10">
        <v>7</v>
      </c>
      <c r="DL1394" s="10">
        <v>4</v>
      </c>
      <c r="DM1394" s="9" t="s">
        <v>154</v>
      </c>
      <c r="DN1394" s="10">
        <v>1994</v>
      </c>
      <c r="DO1394" s="9">
        <f t="shared" si="6"/>
        <v>27</v>
      </c>
      <c r="DP1394" s="9" t="s">
        <v>155</v>
      </c>
      <c r="DQ1394" s="9" t="s">
        <v>210</v>
      </c>
      <c r="DR1394" s="9" t="s">
        <v>170</v>
      </c>
      <c r="DS1394" s="9" t="s">
        <v>137</v>
      </c>
      <c r="DT1394" s="9" t="s">
        <v>212</v>
      </c>
      <c r="DU1394" s="9" t="s">
        <v>168</v>
      </c>
      <c r="DV1394" s="9" t="str">
        <f>VLOOKUP(DU1394,Metadata!$B$2:$C$7,2,FALSE)</f>
        <v>0 - 3 years</v>
      </c>
    </row>
    <row r="1395" spans="1:126">
      <c r="A1395" s="13">
        <v>1394</v>
      </c>
      <c r="B1395" s="9" t="s">
        <v>135</v>
      </c>
      <c r="C1395" s="9" t="str">
        <f>VLOOKUP(B1395,Metadata!$M$2:$N$6,2,FALSE)</f>
        <v>Permanent Employee</v>
      </c>
      <c r="D1395" s="9" t="s">
        <v>136</v>
      </c>
      <c r="E1395" s="9" t="s">
        <v>137</v>
      </c>
      <c r="F1395" s="9" t="s">
        <v>138</v>
      </c>
      <c r="G1395" s="9" t="s">
        <v>312</v>
      </c>
      <c r="H1395" s="9" t="str">
        <f>IF(G1395="","",VLOOKUP(G1395,Metadata!$J$2:$K$22,2,FALSE))</f>
        <v>South</v>
      </c>
      <c r="I1395" s="9" t="s">
        <v>138</v>
      </c>
      <c r="J1395" s="9" t="str">
        <f>IF(I1395="","",VLOOKUP(I1395,Metadata!$P$2:$Q$43,2,FALSE))</f>
        <v>Europe</v>
      </c>
      <c r="K1395" s="9" t="str">
        <f t="shared" si="0"/>
        <v>Portugal</v>
      </c>
      <c r="L1395" s="9" t="s">
        <v>312</v>
      </c>
      <c r="M1395" s="9" t="str">
        <f>IF(L1395="","",VLOOKUP(L1395,Metadata!$J$2:$K$22,2,FALSE))</f>
        <v>South</v>
      </c>
      <c r="N1395" s="9" t="s">
        <v>214</v>
      </c>
      <c r="O1395" s="9" t="s">
        <v>136</v>
      </c>
      <c r="P1395" s="9" t="s">
        <v>191</v>
      </c>
      <c r="Q1395" s="10" t="str">
        <f t="shared" si="1"/>
        <v>Remote Job (full or flexible)</v>
      </c>
      <c r="R1395" s="10">
        <v>5</v>
      </c>
      <c r="S1395" s="9" t="s">
        <v>260</v>
      </c>
      <c r="T1395" s="9" t="s">
        <v>137</v>
      </c>
      <c r="U1395" s="9" t="str">
        <f>IF(S1395&lt;&gt;"",S1395,IF(T1395&lt;&gt;"",VLOOKUP(T1395,Metadata!$S$2:$T$228,2,FALSE),""))</f>
        <v>DevOps Engineer</v>
      </c>
      <c r="V1395" s="9" t="s">
        <v>256</v>
      </c>
      <c r="W1395" s="9" t="s">
        <v>137</v>
      </c>
      <c r="X1395" s="9" t="s">
        <v>163</v>
      </c>
      <c r="Y1395" s="9" t="s">
        <v>137</v>
      </c>
      <c r="Z1395" s="9" t="s">
        <v>262</v>
      </c>
      <c r="AA1395" s="9" t="s">
        <v>165</v>
      </c>
      <c r="AB1395" s="9" t="s">
        <v>253</v>
      </c>
      <c r="AC1395" s="9" t="s">
        <v>147</v>
      </c>
      <c r="AD1395" s="9"/>
      <c r="AE1395" s="9"/>
      <c r="AF1395" s="9" t="s">
        <v>243</v>
      </c>
      <c r="AG1395" s="9" t="s">
        <v>166</v>
      </c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 t="s">
        <v>199</v>
      </c>
      <c r="BM1395" s="9"/>
      <c r="BN1395" s="9"/>
      <c r="BO1395" s="9"/>
      <c r="BP1395" s="9" t="s">
        <v>179</v>
      </c>
      <c r="BQ1395" s="9"/>
      <c r="BR1395" s="9"/>
      <c r="BS1395" s="9" t="s">
        <v>200</v>
      </c>
      <c r="BT1395" s="9" t="s">
        <v>370</v>
      </c>
      <c r="BU1395" s="9" t="s">
        <v>258</v>
      </c>
      <c r="BV1395" s="9"/>
      <c r="BW1395" s="9"/>
      <c r="BX1395" s="9"/>
      <c r="BY1395" s="9"/>
      <c r="BZ1395" s="9"/>
      <c r="CA1395" s="10"/>
      <c r="CB1395" s="10" t="str">
        <f t="shared" si="5"/>
        <v/>
      </c>
      <c r="CC1395" s="10"/>
      <c r="CD1395" s="9" t="str">
        <f t="shared" si="2"/>
        <v/>
      </c>
      <c r="CE1395" s="9" t="s">
        <v>151</v>
      </c>
      <c r="CF1395" s="9" t="s">
        <v>225</v>
      </c>
      <c r="CG1395" s="9">
        <f>IF(CF1395="","",VLOOKUP(CF1395,Metadata!$D$2:$H$20,2,FALSE))</f>
        <v>22500</v>
      </c>
      <c r="CH1395" s="9">
        <f>IF(CF1395="","",VLOOKUP(CF1395,Metadata!$D$2:$H$20,4,FALSE))</f>
        <v>20000</v>
      </c>
      <c r="CI1395" s="9">
        <f>IF(CF1395="","",VLOOKUP(CF1395,Metadata!$D$2:$H$20,5,FALSE))</f>
        <v>25000</v>
      </c>
      <c r="CJ1395" s="9">
        <f t="shared" si="3"/>
        <v>22500</v>
      </c>
      <c r="CK1395" s="9" t="s">
        <v>153</v>
      </c>
      <c r="CL1395" s="10">
        <v>1</v>
      </c>
      <c r="CM1395" s="10">
        <v>3</v>
      </c>
      <c r="CN1395" s="10">
        <v>7</v>
      </c>
      <c r="CO1395" s="10">
        <v>7</v>
      </c>
      <c r="CP1395" s="10">
        <v>7</v>
      </c>
      <c r="CQ1395" s="10">
        <v>7</v>
      </c>
      <c r="CR1395" s="10">
        <v>7</v>
      </c>
      <c r="CS1395" s="10">
        <v>4</v>
      </c>
      <c r="CT1395" s="10">
        <v>7</v>
      </c>
      <c r="CU1395" s="10">
        <v>5</v>
      </c>
      <c r="CV1395" s="10">
        <v>1</v>
      </c>
      <c r="CW1395" s="10">
        <v>5</v>
      </c>
      <c r="CX1395" s="10">
        <v>7</v>
      </c>
      <c r="CY1395" s="10">
        <v>7</v>
      </c>
      <c r="CZ1395" s="10">
        <v>7</v>
      </c>
      <c r="DA1395" s="10">
        <v>4</v>
      </c>
      <c r="DB1395" s="10">
        <v>4</v>
      </c>
      <c r="DC1395" s="10">
        <v>6</v>
      </c>
      <c r="DD1395" s="10">
        <v>6</v>
      </c>
      <c r="DE1395" s="10">
        <v>6</v>
      </c>
      <c r="DF1395" s="10">
        <v>5</v>
      </c>
      <c r="DG1395" s="10">
        <v>7</v>
      </c>
      <c r="DH1395" s="10">
        <v>4</v>
      </c>
      <c r="DI1395" s="10">
        <v>6</v>
      </c>
      <c r="DJ1395" s="10">
        <v>4</v>
      </c>
      <c r="DK1395" s="10">
        <v>6</v>
      </c>
      <c r="DL1395" s="10">
        <v>6</v>
      </c>
      <c r="DM1395" s="9" t="s">
        <v>154</v>
      </c>
      <c r="DN1395" s="10">
        <v>1982</v>
      </c>
      <c r="DO1395" s="9">
        <f t="shared" si="6"/>
        <v>39</v>
      </c>
      <c r="DP1395" s="9" t="s">
        <v>155</v>
      </c>
      <c r="DQ1395" s="9" t="s">
        <v>156</v>
      </c>
      <c r="DR1395" s="9" t="s">
        <v>170</v>
      </c>
      <c r="DS1395" s="9" t="s">
        <v>137</v>
      </c>
      <c r="DT1395" s="9" t="s">
        <v>212</v>
      </c>
      <c r="DU1395" s="9" t="s">
        <v>158</v>
      </c>
      <c r="DV1395" s="9" t="str">
        <f>VLOOKUP(DU1395,Metadata!$B$2:$C$7,2,FALSE)</f>
        <v>6+ years</v>
      </c>
    </row>
    <row r="1396" spans="1:126">
      <c r="A1396" s="13">
        <v>1395</v>
      </c>
      <c r="B1396" s="9" t="s">
        <v>135</v>
      </c>
      <c r="C1396" s="9" t="str">
        <f>VLOOKUP(B1396,Metadata!$M$2:$N$6,2,FALSE)</f>
        <v>Permanent Employee</v>
      </c>
      <c r="D1396" s="9" t="s">
        <v>159</v>
      </c>
      <c r="E1396" s="9" t="s">
        <v>137</v>
      </c>
      <c r="F1396" s="9" t="s">
        <v>138</v>
      </c>
      <c r="G1396" s="9" t="s">
        <v>140</v>
      </c>
      <c r="H1396" s="9" t="str">
        <f>IF(G1396="","",VLOOKUP(G1396,Metadata!$J$2:$K$22,2,FALSE))</f>
        <v>Lisbon Metropolitan Area</v>
      </c>
      <c r="I1396" s="9" t="s">
        <v>138</v>
      </c>
      <c r="J1396" s="9" t="str">
        <f>IF(I1396="","",VLOOKUP(I1396,Metadata!$P$2:$Q$43,2,FALSE))</f>
        <v>Europe</v>
      </c>
      <c r="K1396" s="9" t="str">
        <f t="shared" si="0"/>
        <v>Portugal</v>
      </c>
      <c r="L1396" s="9" t="s">
        <v>140</v>
      </c>
      <c r="M1396" s="9" t="str">
        <f>IF(L1396="","",VLOOKUP(L1396,Metadata!$J$2:$K$22,2,FALSE))</f>
        <v>Lisbon Metropolitan Area</v>
      </c>
      <c r="N1396" s="9" t="s">
        <v>214</v>
      </c>
      <c r="O1396" s="9" t="s">
        <v>136</v>
      </c>
      <c r="P1396" s="9" t="s">
        <v>142</v>
      </c>
      <c r="Q1396" s="10" t="str">
        <f t="shared" si="1"/>
        <v>Full Office Job</v>
      </c>
      <c r="R1396" s="10">
        <v>6</v>
      </c>
      <c r="S1396" s="9" t="s">
        <v>192</v>
      </c>
      <c r="T1396" s="9" t="s">
        <v>137</v>
      </c>
      <c r="U1396" s="9" t="str">
        <f>IF(S1396&lt;&gt;"",S1396,IF(T1396&lt;&gt;"",VLOOKUP(T1396,Metadata!$S$2:$T$228,2,FALSE),""))</f>
        <v>Back-End Developer</v>
      </c>
      <c r="V1396" s="9" t="s">
        <v>217</v>
      </c>
      <c r="W1396" s="9" t="s">
        <v>137</v>
      </c>
      <c r="X1396" s="9" t="s">
        <v>145</v>
      </c>
      <c r="Y1396" s="9" t="s">
        <v>137</v>
      </c>
      <c r="Z1396" s="9" t="s">
        <v>146</v>
      </c>
      <c r="AA1396" s="9" t="s">
        <v>165</v>
      </c>
      <c r="AB1396" s="9" t="s">
        <v>137</v>
      </c>
      <c r="AC1396" s="9" t="s">
        <v>147</v>
      </c>
      <c r="AD1396" s="9"/>
      <c r="AE1396" s="9"/>
      <c r="AF1396" s="9"/>
      <c r="AG1396" s="9" t="s">
        <v>166</v>
      </c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 t="s">
        <v>178</v>
      </c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 t="s">
        <v>179</v>
      </c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10"/>
      <c r="CB1396" s="10" t="str">
        <f t="shared" si="5"/>
        <v/>
      </c>
      <c r="CC1396" s="10"/>
      <c r="CD1396" s="9" t="str">
        <f t="shared" si="2"/>
        <v/>
      </c>
      <c r="CE1396" s="9" t="s">
        <v>232</v>
      </c>
      <c r="CF1396" s="9" t="s">
        <v>152</v>
      </c>
      <c r="CG1396" s="9">
        <f>IF(CF1396="","",VLOOKUP(CF1396,Metadata!$D$2:$H$20,2,FALSE))</f>
        <v>32500</v>
      </c>
      <c r="CH1396" s="9">
        <f>IF(CF1396="","",VLOOKUP(CF1396,Metadata!$D$2:$H$20,4,FALSE))</f>
        <v>30000</v>
      </c>
      <c r="CI1396" s="9">
        <f>IF(CF1396="","",VLOOKUP(CF1396,Metadata!$D$2:$H$20,5,FALSE))</f>
        <v>35000</v>
      </c>
      <c r="CJ1396" s="9">
        <f t="shared" si="3"/>
        <v>32500</v>
      </c>
      <c r="CK1396" s="9" t="s">
        <v>221</v>
      </c>
      <c r="CL1396" s="10">
        <v>6</v>
      </c>
      <c r="CM1396" s="10">
        <v>2</v>
      </c>
      <c r="CN1396" s="10">
        <v>5</v>
      </c>
      <c r="CO1396" s="10">
        <v>5</v>
      </c>
      <c r="CP1396" s="10">
        <v>5</v>
      </c>
      <c r="CQ1396" s="10">
        <v>5</v>
      </c>
      <c r="CR1396" s="10">
        <v>6</v>
      </c>
      <c r="CS1396" s="10">
        <v>7</v>
      </c>
      <c r="CT1396" s="10">
        <v>6</v>
      </c>
      <c r="CU1396" s="10">
        <v>7</v>
      </c>
      <c r="CV1396" s="10">
        <v>6</v>
      </c>
      <c r="CW1396" s="10">
        <v>4</v>
      </c>
      <c r="CX1396" s="10">
        <v>5</v>
      </c>
      <c r="CY1396" s="10">
        <v>6</v>
      </c>
      <c r="CZ1396" s="10">
        <v>6</v>
      </c>
      <c r="DA1396" s="10">
        <v>4</v>
      </c>
      <c r="DB1396" s="10">
        <v>5</v>
      </c>
      <c r="DC1396" s="10">
        <v>7</v>
      </c>
      <c r="DD1396" s="10">
        <v>5</v>
      </c>
      <c r="DE1396" s="10">
        <v>7</v>
      </c>
      <c r="DF1396" s="10">
        <v>6</v>
      </c>
      <c r="DG1396" s="10">
        <v>7</v>
      </c>
      <c r="DH1396" s="10">
        <v>7</v>
      </c>
      <c r="DI1396" s="10">
        <v>6</v>
      </c>
      <c r="DJ1396" s="10">
        <v>6</v>
      </c>
      <c r="DK1396" s="10">
        <v>6</v>
      </c>
      <c r="DL1396" s="10">
        <v>6</v>
      </c>
      <c r="DM1396" s="9" t="s">
        <v>154</v>
      </c>
      <c r="DN1396" s="10">
        <v>1976</v>
      </c>
      <c r="DO1396" s="9">
        <f t="shared" si="6"/>
        <v>45</v>
      </c>
      <c r="DP1396" s="9" t="s">
        <v>155</v>
      </c>
      <c r="DQ1396" s="9" t="s">
        <v>202</v>
      </c>
      <c r="DR1396" s="9" t="s">
        <v>170</v>
      </c>
      <c r="DS1396" s="9" t="s">
        <v>137</v>
      </c>
      <c r="DT1396" s="9" t="s">
        <v>212</v>
      </c>
      <c r="DU1396" s="9" t="s">
        <v>158</v>
      </c>
      <c r="DV1396" s="9" t="str">
        <f>VLOOKUP(DU1396,Metadata!$B$2:$C$7,2,FALSE)</f>
        <v>6+ years</v>
      </c>
    </row>
    <row r="1397" spans="1:126">
      <c r="A1397" s="13">
        <v>1396</v>
      </c>
      <c r="B1397" s="9" t="s">
        <v>135</v>
      </c>
      <c r="C1397" s="9" t="str">
        <f>VLOOKUP(B1397,Metadata!$M$2:$N$6,2,FALSE)</f>
        <v>Permanent Employee</v>
      </c>
      <c r="D1397" s="9" t="s">
        <v>136</v>
      </c>
      <c r="E1397" s="9" t="s">
        <v>137</v>
      </c>
      <c r="F1397" s="9" t="s">
        <v>138</v>
      </c>
      <c r="G1397" s="9" t="s">
        <v>312</v>
      </c>
      <c r="H1397" s="9" t="str">
        <f>IF(G1397="","",VLOOKUP(G1397,Metadata!$J$2:$K$22,2,FALSE))</f>
        <v>South</v>
      </c>
      <c r="I1397" s="9" t="s">
        <v>138</v>
      </c>
      <c r="J1397" s="9" t="str">
        <f>IF(I1397="","",VLOOKUP(I1397,Metadata!$P$2:$Q$43,2,FALSE))</f>
        <v>Europe</v>
      </c>
      <c r="K1397" s="9" t="str">
        <f t="shared" si="0"/>
        <v>Portugal</v>
      </c>
      <c r="L1397" s="9" t="s">
        <v>213</v>
      </c>
      <c r="M1397" s="9" t="str">
        <f>IF(L1397="","",VLOOKUP(L1397,Metadata!$J$2:$K$22,2,FALSE))</f>
        <v>Centre</v>
      </c>
      <c r="N1397" s="9" t="s">
        <v>141</v>
      </c>
      <c r="O1397" s="9" t="s">
        <v>137</v>
      </c>
      <c r="P1397" s="9" t="s">
        <v>191</v>
      </c>
      <c r="Q1397" s="10" t="str">
        <f t="shared" si="1"/>
        <v>Remote Job (full or flexible)</v>
      </c>
      <c r="R1397" s="10">
        <v>7</v>
      </c>
      <c r="S1397" s="9" t="s">
        <v>161</v>
      </c>
      <c r="T1397" s="9" t="s">
        <v>137</v>
      </c>
      <c r="U1397" s="9" t="str">
        <f>IF(S1397&lt;&gt;"",S1397,IF(T1397&lt;&gt;"",VLOOKUP(T1397,Metadata!$S$2:$T$228,2,FALSE),""))</f>
        <v>Full-Stack Developer</v>
      </c>
      <c r="V1397" s="9" t="s">
        <v>261</v>
      </c>
      <c r="W1397" s="9" t="s">
        <v>137</v>
      </c>
      <c r="X1397" s="9" t="s">
        <v>163</v>
      </c>
      <c r="Y1397" s="9" t="s">
        <v>137</v>
      </c>
      <c r="Z1397" s="9" t="s">
        <v>262</v>
      </c>
      <c r="AA1397" s="9" t="s">
        <v>165</v>
      </c>
      <c r="AB1397" s="9" t="s">
        <v>253</v>
      </c>
      <c r="AC1397" s="9" t="s">
        <v>147</v>
      </c>
      <c r="AD1397" s="9"/>
      <c r="AE1397" s="9" t="s">
        <v>194</v>
      </c>
      <c r="AF1397" s="9"/>
      <c r="AG1397" s="9"/>
      <c r="AH1397" s="9"/>
      <c r="AI1397" s="9"/>
      <c r="AJ1397" s="9" t="s">
        <v>185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 t="s">
        <v>178</v>
      </c>
      <c r="BB1397" s="9"/>
      <c r="BC1397" s="9"/>
      <c r="BD1397" s="9"/>
      <c r="BE1397" s="9"/>
      <c r="BF1397" s="9"/>
      <c r="BG1397" s="9"/>
      <c r="BH1397" s="9"/>
      <c r="BI1397" s="9"/>
      <c r="BJ1397" s="9" t="s">
        <v>167</v>
      </c>
      <c r="BK1397" s="9" t="s">
        <v>198</v>
      </c>
      <c r="BL1397" s="9"/>
      <c r="BM1397" s="9"/>
      <c r="BN1397" s="9" t="s">
        <v>186</v>
      </c>
      <c r="BO1397" s="9"/>
      <c r="BP1397" s="9"/>
      <c r="BQ1397" s="9"/>
      <c r="BR1397" s="9"/>
      <c r="BS1397" s="9" t="s">
        <v>200</v>
      </c>
      <c r="BT1397" s="9"/>
      <c r="BU1397" s="9"/>
      <c r="BV1397" s="9"/>
      <c r="BW1397" s="9"/>
      <c r="BX1397" s="9"/>
      <c r="BY1397" s="9"/>
      <c r="BZ1397" s="9"/>
      <c r="CA1397" s="10"/>
      <c r="CB1397" s="10" t="str">
        <f t="shared" si="5"/>
        <v/>
      </c>
      <c r="CC1397" s="10"/>
      <c r="CD1397" s="9" t="str">
        <f t="shared" si="2"/>
        <v/>
      </c>
      <c r="CE1397" s="9" t="s">
        <v>232</v>
      </c>
      <c r="CF1397" s="9" t="s">
        <v>169</v>
      </c>
      <c r="CG1397" s="9">
        <f>IF(CF1397="","",VLOOKUP(CF1397,Metadata!$D$2:$H$20,2,FALSE))</f>
        <v>12500</v>
      </c>
      <c r="CH1397" s="9">
        <f>IF(CF1397="","",VLOOKUP(CF1397,Metadata!$D$2:$H$20,4,FALSE))</f>
        <v>0</v>
      </c>
      <c r="CI1397" s="9">
        <f>IF(CF1397="","",VLOOKUP(CF1397,Metadata!$D$2:$H$20,5,FALSE))</f>
        <v>15000</v>
      </c>
      <c r="CJ1397" s="9">
        <f t="shared" si="3"/>
        <v>12500</v>
      </c>
      <c r="CK1397" s="9" t="s">
        <v>153</v>
      </c>
      <c r="CL1397" s="10">
        <v>5</v>
      </c>
      <c r="CM1397" s="10">
        <v>3</v>
      </c>
      <c r="CN1397" s="10">
        <v>6</v>
      </c>
      <c r="CO1397" s="10">
        <v>6</v>
      </c>
      <c r="CP1397" s="10">
        <v>6</v>
      </c>
      <c r="CQ1397" s="10">
        <v>7</v>
      </c>
      <c r="CR1397" s="10">
        <v>4</v>
      </c>
      <c r="CS1397" s="10">
        <v>5</v>
      </c>
      <c r="CT1397" s="10">
        <v>6</v>
      </c>
      <c r="CU1397" s="10">
        <v>7</v>
      </c>
      <c r="CV1397" s="10">
        <v>6</v>
      </c>
      <c r="CW1397" s="10">
        <v>2</v>
      </c>
      <c r="CX1397" s="10">
        <v>5</v>
      </c>
      <c r="CY1397" s="10">
        <v>4</v>
      </c>
      <c r="CZ1397" s="10">
        <v>5</v>
      </c>
      <c r="DA1397" s="10">
        <v>2</v>
      </c>
      <c r="DB1397" s="10">
        <v>6</v>
      </c>
      <c r="DC1397" s="10">
        <v>6</v>
      </c>
      <c r="DD1397" s="10">
        <v>4</v>
      </c>
      <c r="DE1397" s="10">
        <v>7</v>
      </c>
      <c r="DF1397" s="10">
        <v>5</v>
      </c>
      <c r="DG1397" s="10">
        <v>5</v>
      </c>
      <c r="DH1397" s="10">
        <v>4</v>
      </c>
      <c r="DI1397" s="10">
        <v>5</v>
      </c>
      <c r="DJ1397" s="10">
        <v>3</v>
      </c>
      <c r="DK1397" s="10">
        <v>3</v>
      </c>
      <c r="DL1397" s="10">
        <v>5</v>
      </c>
      <c r="DM1397" s="9" t="s">
        <v>154</v>
      </c>
      <c r="DN1397" s="10">
        <v>1996</v>
      </c>
      <c r="DO1397" s="9">
        <f t="shared" si="6"/>
        <v>25</v>
      </c>
      <c r="DP1397" s="9" t="s">
        <v>155</v>
      </c>
      <c r="DQ1397" s="9" t="s">
        <v>202</v>
      </c>
      <c r="DR1397" s="9" t="s">
        <v>170</v>
      </c>
      <c r="DS1397" s="9" t="s">
        <v>137</v>
      </c>
      <c r="DT1397" s="9" t="s">
        <v>212</v>
      </c>
      <c r="DU1397" s="9" t="s">
        <v>223</v>
      </c>
      <c r="DV1397" s="9" t="str">
        <f>VLOOKUP(DU1397,Metadata!$B$2:$C$7,2,FALSE)</f>
        <v>3 - 6 years</v>
      </c>
    </row>
    <row r="1398" spans="1:126">
      <c r="A1398" s="13">
        <v>1397</v>
      </c>
      <c r="B1398" s="9" t="s">
        <v>135</v>
      </c>
      <c r="C1398" s="9" t="str">
        <f>VLOOKUP(B1398,Metadata!$M$2:$N$6,2,FALSE)</f>
        <v>Permanent Employee</v>
      </c>
      <c r="D1398" s="9" t="s">
        <v>159</v>
      </c>
      <c r="E1398" s="9" t="s">
        <v>137</v>
      </c>
      <c r="F1398" s="9" t="s">
        <v>138</v>
      </c>
      <c r="G1398" s="9" t="s">
        <v>190</v>
      </c>
      <c r="H1398" s="9" t="str">
        <f>IF(G1398="","",VLOOKUP(G1398,Metadata!$J$2:$K$22,2,FALSE))</f>
        <v>North</v>
      </c>
      <c r="I1398" s="9" t="s">
        <v>292</v>
      </c>
      <c r="J1398" s="9" t="str">
        <f>IF(I1398="","",VLOOKUP(I1398,Metadata!$P$2:$Q$43,2,FALSE))</f>
        <v>North America</v>
      </c>
      <c r="K1398" s="9" t="str">
        <f t="shared" si="0"/>
        <v>International</v>
      </c>
      <c r="L1398" s="9" t="s">
        <v>137</v>
      </c>
      <c r="M1398" s="9" t="str">
        <f>IF(L1398="","",VLOOKUP(L1398,Metadata!$J$2:$K$22,2,FALSE))</f>
        <v/>
      </c>
      <c r="N1398" s="9" t="s">
        <v>141</v>
      </c>
      <c r="O1398" s="9" t="s">
        <v>137</v>
      </c>
      <c r="P1398" s="9" t="s">
        <v>142</v>
      </c>
      <c r="Q1398" s="10" t="str">
        <f t="shared" si="1"/>
        <v>Full Office Job</v>
      </c>
      <c r="R1398" s="10">
        <v>5</v>
      </c>
      <c r="S1398" s="9" t="s">
        <v>161</v>
      </c>
      <c r="T1398" s="9" t="s">
        <v>137</v>
      </c>
      <c r="U1398" s="9" t="str">
        <f>IF(S1398&lt;&gt;"",S1398,IF(T1398&lt;&gt;"",VLOOKUP(T1398,Metadata!$S$2:$T$228,2,FALSE),""))</f>
        <v>Full-Stack Developer</v>
      </c>
      <c r="V1398" s="9" t="s">
        <v>268</v>
      </c>
      <c r="W1398" s="9" t="s">
        <v>137</v>
      </c>
      <c r="X1398" s="9" t="s">
        <v>145</v>
      </c>
      <c r="Y1398" s="9" t="s">
        <v>137</v>
      </c>
      <c r="Z1398" s="9" t="s">
        <v>146</v>
      </c>
      <c r="AA1398" s="9" t="s">
        <v>165</v>
      </c>
      <c r="AB1398" s="9" t="s">
        <v>253</v>
      </c>
      <c r="AC1398" s="9" t="s">
        <v>147</v>
      </c>
      <c r="AD1398" s="9" t="s">
        <v>148</v>
      </c>
      <c r="AE1398" s="9"/>
      <c r="AF1398" s="9"/>
      <c r="AG1398" s="9"/>
      <c r="AH1398" s="9"/>
      <c r="AI1398" s="9"/>
      <c r="AJ1398" s="9" t="s">
        <v>185</v>
      </c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 t="s">
        <v>178</v>
      </c>
      <c r="BB1398" s="9"/>
      <c r="BC1398" s="9"/>
      <c r="BD1398" s="9"/>
      <c r="BE1398" s="9"/>
      <c r="BF1398" s="9"/>
      <c r="BG1398" s="9"/>
      <c r="BH1398" s="9"/>
      <c r="BI1398" s="9"/>
      <c r="BJ1398" s="9" t="s">
        <v>167</v>
      </c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10"/>
      <c r="CB1398" s="10" t="str">
        <f t="shared" si="5"/>
        <v/>
      </c>
      <c r="CC1398" s="10"/>
      <c r="CD1398" s="9" t="str">
        <f t="shared" si="2"/>
        <v/>
      </c>
      <c r="CE1398" s="9" t="s">
        <v>151</v>
      </c>
      <c r="CF1398" s="9" t="s">
        <v>152</v>
      </c>
      <c r="CG1398" s="9">
        <f>IF(CF1398="","",VLOOKUP(CF1398,Metadata!$D$2:$H$20,2,FALSE))</f>
        <v>32500</v>
      </c>
      <c r="CH1398" s="9">
        <f>IF(CF1398="","",VLOOKUP(CF1398,Metadata!$D$2:$H$20,4,FALSE))</f>
        <v>30000</v>
      </c>
      <c r="CI1398" s="9">
        <f>IF(CF1398="","",VLOOKUP(CF1398,Metadata!$D$2:$H$20,5,FALSE))</f>
        <v>35000</v>
      </c>
      <c r="CJ1398" s="9">
        <f t="shared" si="3"/>
        <v>32500</v>
      </c>
      <c r="CK1398" s="9" t="s">
        <v>221</v>
      </c>
      <c r="CL1398" s="10">
        <v>5</v>
      </c>
      <c r="CM1398" s="10">
        <v>4</v>
      </c>
      <c r="CN1398" s="10">
        <v>7</v>
      </c>
      <c r="CO1398" s="10">
        <v>6</v>
      </c>
      <c r="CP1398" s="10">
        <v>6</v>
      </c>
      <c r="CQ1398" s="10">
        <v>7</v>
      </c>
      <c r="CR1398" s="10">
        <v>7</v>
      </c>
      <c r="CS1398" s="10">
        <v>7</v>
      </c>
      <c r="CT1398" s="10">
        <v>7</v>
      </c>
      <c r="CU1398" s="10">
        <v>6</v>
      </c>
      <c r="CV1398" s="10">
        <v>6</v>
      </c>
      <c r="CW1398" s="10">
        <v>1</v>
      </c>
      <c r="CX1398" s="10">
        <v>6</v>
      </c>
      <c r="CY1398" s="10">
        <v>3</v>
      </c>
      <c r="CZ1398" s="10">
        <v>6</v>
      </c>
      <c r="DA1398" s="10">
        <v>4</v>
      </c>
      <c r="DB1398" s="10">
        <v>4</v>
      </c>
      <c r="DC1398" s="10">
        <v>7</v>
      </c>
      <c r="DD1398" s="10">
        <v>4</v>
      </c>
      <c r="DE1398" s="10">
        <v>6</v>
      </c>
      <c r="DF1398" s="10">
        <v>5</v>
      </c>
      <c r="DG1398" s="10">
        <v>7</v>
      </c>
      <c r="DH1398" s="10">
        <v>5</v>
      </c>
      <c r="DI1398" s="10">
        <v>6</v>
      </c>
      <c r="DJ1398" s="10">
        <v>6</v>
      </c>
      <c r="DK1398" s="10">
        <v>6</v>
      </c>
      <c r="DL1398" s="10">
        <v>6</v>
      </c>
      <c r="DM1398" s="9" t="s">
        <v>154</v>
      </c>
      <c r="DN1398" s="10">
        <v>1991</v>
      </c>
      <c r="DO1398" s="9">
        <f t="shared" si="6"/>
        <v>30</v>
      </c>
      <c r="DP1398" s="9" t="s">
        <v>155</v>
      </c>
      <c r="DQ1398" s="9" t="s">
        <v>202</v>
      </c>
      <c r="DR1398" s="9" t="s">
        <v>157</v>
      </c>
      <c r="DS1398" s="9" t="s">
        <v>137</v>
      </c>
      <c r="DT1398" s="9" t="s">
        <v>212</v>
      </c>
      <c r="DU1398" s="9" t="s">
        <v>223</v>
      </c>
      <c r="DV1398" s="9" t="str">
        <f>VLOOKUP(DU1398,Metadata!$B$2:$C$7,2,FALSE)</f>
        <v>3 - 6 years</v>
      </c>
    </row>
    <row r="1399" spans="1:126">
      <c r="A1399" s="13">
        <v>1398</v>
      </c>
      <c r="B1399" s="9" t="s">
        <v>135</v>
      </c>
      <c r="C1399" s="9" t="str">
        <f>VLOOKUP(B1399,Metadata!$M$2:$N$6,2,FALSE)</f>
        <v>Permanent Employee</v>
      </c>
      <c r="D1399" s="9" t="s">
        <v>136</v>
      </c>
      <c r="E1399" s="9" t="s">
        <v>137</v>
      </c>
      <c r="F1399" s="9" t="s">
        <v>138</v>
      </c>
      <c r="G1399" s="9" t="s">
        <v>160</v>
      </c>
      <c r="H1399" s="9" t="str">
        <f>IF(G1399="","",VLOOKUP(G1399,Metadata!$J$2:$K$22,2,FALSE))</f>
        <v>Centre</v>
      </c>
      <c r="I1399" s="9" t="s">
        <v>138</v>
      </c>
      <c r="J1399" s="9" t="str">
        <f>IF(I1399="","",VLOOKUP(I1399,Metadata!$P$2:$Q$43,2,FALSE))</f>
        <v>Europe</v>
      </c>
      <c r="K1399" s="9" t="str">
        <f t="shared" si="0"/>
        <v>Portugal</v>
      </c>
      <c r="L1399" s="9" t="s">
        <v>160</v>
      </c>
      <c r="M1399" s="9" t="str">
        <f>IF(L1399="","",VLOOKUP(L1399,Metadata!$J$2:$K$22,2,FALSE))</f>
        <v>Centre</v>
      </c>
      <c r="N1399" s="9" t="s">
        <v>141</v>
      </c>
      <c r="O1399" s="9" t="s">
        <v>137</v>
      </c>
      <c r="P1399" s="9" t="s">
        <v>142</v>
      </c>
      <c r="Q1399" s="10" t="str">
        <f t="shared" si="1"/>
        <v>Full Office Job</v>
      </c>
      <c r="R1399" s="10">
        <v>2</v>
      </c>
      <c r="S1399" s="9" t="s">
        <v>216</v>
      </c>
      <c r="T1399" s="9" t="s">
        <v>137</v>
      </c>
      <c r="U1399" s="9" t="str">
        <f>IF(S1399&lt;&gt;"",S1399,IF(T1399&lt;&gt;"",VLOOKUP(T1399,Metadata!$S$2:$T$228,2,FALSE),""))</f>
        <v>Front-End Developer</v>
      </c>
      <c r="V1399" s="9" t="s">
        <v>174</v>
      </c>
      <c r="W1399" s="9" t="s">
        <v>137</v>
      </c>
      <c r="X1399" s="9" t="s">
        <v>208</v>
      </c>
      <c r="Y1399" s="9" t="s">
        <v>137</v>
      </c>
      <c r="Z1399" s="9" t="s">
        <v>262</v>
      </c>
      <c r="AA1399" s="9" t="s">
        <v>137</v>
      </c>
      <c r="AB1399" s="9" t="s">
        <v>137</v>
      </c>
      <c r="AC1399" s="9" t="s">
        <v>147</v>
      </c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 t="s">
        <v>178</v>
      </c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 t="s">
        <v>150</v>
      </c>
      <c r="BZ1399" s="9" t="s">
        <v>137</v>
      </c>
      <c r="CA1399" s="10"/>
      <c r="CB1399" s="10" t="str">
        <f t="shared" si="5"/>
        <v/>
      </c>
      <c r="CC1399" s="10"/>
      <c r="CD1399" s="9" t="str">
        <f t="shared" si="2"/>
        <v/>
      </c>
      <c r="CE1399" s="9" t="s">
        <v>168</v>
      </c>
      <c r="CF1399" s="9" t="s">
        <v>169</v>
      </c>
      <c r="CG1399" s="9">
        <f>IF(CF1399="","",VLOOKUP(CF1399,Metadata!$D$2:$H$20,2,FALSE))</f>
        <v>12500</v>
      </c>
      <c r="CH1399" s="9">
        <f>IF(CF1399="","",VLOOKUP(CF1399,Metadata!$D$2:$H$20,4,FALSE))</f>
        <v>0</v>
      </c>
      <c r="CI1399" s="9">
        <f>IF(CF1399="","",VLOOKUP(CF1399,Metadata!$D$2:$H$20,5,FALSE))</f>
        <v>15000</v>
      </c>
      <c r="CJ1399" s="9">
        <f t="shared" si="3"/>
        <v>12500</v>
      </c>
      <c r="CK1399" s="9" t="s">
        <v>189</v>
      </c>
      <c r="CL1399" s="10">
        <v>1</v>
      </c>
      <c r="CM1399" s="10">
        <v>2</v>
      </c>
      <c r="CN1399" s="10">
        <v>7</v>
      </c>
      <c r="CO1399" s="10">
        <v>7</v>
      </c>
      <c r="CP1399" s="10">
        <v>7</v>
      </c>
      <c r="CQ1399" s="10">
        <v>5</v>
      </c>
      <c r="CR1399" s="10">
        <v>4</v>
      </c>
      <c r="CS1399" s="10">
        <v>4</v>
      </c>
      <c r="CT1399" s="10">
        <v>7</v>
      </c>
      <c r="CU1399" s="10">
        <v>7</v>
      </c>
      <c r="CV1399" s="10">
        <v>5</v>
      </c>
      <c r="CW1399" s="10">
        <v>3</v>
      </c>
      <c r="CX1399" s="10">
        <v>5</v>
      </c>
      <c r="CY1399" s="10">
        <v>3</v>
      </c>
      <c r="CZ1399" s="10">
        <v>3</v>
      </c>
      <c r="DA1399" s="10">
        <v>7</v>
      </c>
      <c r="DB1399" s="10">
        <v>5</v>
      </c>
      <c r="DC1399" s="10">
        <v>5</v>
      </c>
      <c r="DD1399" s="10">
        <v>3</v>
      </c>
      <c r="DE1399" s="10">
        <v>7</v>
      </c>
      <c r="DF1399" s="10">
        <v>5</v>
      </c>
      <c r="DG1399" s="10">
        <v>6</v>
      </c>
      <c r="DH1399" s="10">
        <v>4</v>
      </c>
      <c r="DI1399" s="10">
        <v>5</v>
      </c>
      <c r="DJ1399" s="10">
        <v>5</v>
      </c>
      <c r="DK1399" s="10">
        <v>5</v>
      </c>
      <c r="DL1399" s="10">
        <v>4</v>
      </c>
      <c r="DM1399" s="9" t="s">
        <v>154</v>
      </c>
      <c r="DN1399" s="10">
        <v>1991</v>
      </c>
      <c r="DO1399" s="9">
        <f t="shared" si="6"/>
        <v>30</v>
      </c>
      <c r="DP1399" s="9" t="s">
        <v>222</v>
      </c>
      <c r="DQ1399" s="9" t="s">
        <v>210</v>
      </c>
      <c r="DR1399" s="9" t="s">
        <v>157</v>
      </c>
      <c r="DS1399" s="9" t="s">
        <v>137</v>
      </c>
      <c r="DT1399" s="9" t="s">
        <v>212</v>
      </c>
      <c r="DU1399" s="9" t="s">
        <v>223</v>
      </c>
      <c r="DV1399" s="9" t="str">
        <f>VLOOKUP(DU1399,Metadata!$B$2:$C$7,2,FALSE)</f>
        <v>3 - 6 years</v>
      </c>
    </row>
    <row r="1400" spans="1:126">
      <c r="A1400" s="13">
        <v>1399</v>
      </c>
      <c r="B1400" s="9" t="s">
        <v>135</v>
      </c>
      <c r="C1400" s="9" t="str">
        <f>VLOOKUP(B1400,Metadata!$M$2:$N$6,2,FALSE)</f>
        <v>Permanent Employee</v>
      </c>
      <c r="D1400" s="9" t="s">
        <v>159</v>
      </c>
      <c r="E1400" s="9" t="s">
        <v>137</v>
      </c>
      <c r="F1400" s="9" t="s">
        <v>138</v>
      </c>
      <c r="G1400" s="9" t="s">
        <v>172</v>
      </c>
      <c r="H1400" s="9" t="str">
        <f>IF(G1400="","",VLOOKUP(G1400,Metadata!$J$2:$K$22,2,FALSE))</f>
        <v>Porto Metropolitan Area</v>
      </c>
      <c r="I1400" s="9" t="s">
        <v>316</v>
      </c>
      <c r="J1400" s="9" t="str">
        <f>IF(I1400="","",VLOOKUP(I1400,Metadata!$P$2:$Q$43,2,FALSE))</f>
        <v>Europe</v>
      </c>
      <c r="K1400" s="9" t="str">
        <f t="shared" si="0"/>
        <v>International</v>
      </c>
      <c r="L1400" s="9" t="s">
        <v>137</v>
      </c>
      <c r="M1400" s="9" t="str">
        <f>IF(L1400="","",VLOOKUP(L1400,Metadata!$J$2:$K$22,2,FALSE))</f>
        <v/>
      </c>
      <c r="N1400" s="9" t="s">
        <v>214</v>
      </c>
      <c r="O1400" s="9" t="s">
        <v>278</v>
      </c>
      <c r="P1400" s="9" t="s">
        <v>142</v>
      </c>
      <c r="Q1400" s="10" t="str">
        <f t="shared" si="1"/>
        <v>Full Office Job</v>
      </c>
      <c r="R1400" s="10">
        <v>2</v>
      </c>
      <c r="S1400" s="9" t="s">
        <v>192</v>
      </c>
      <c r="T1400" s="9" t="s">
        <v>137</v>
      </c>
      <c r="U1400" s="9" t="str">
        <f>IF(S1400&lt;&gt;"",S1400,IF(T1400&lt;&gt;"",VLOOKUP(T1400,Metadata!$S$2:$T$228,2,FALSE),""))</f>
        <v>Back-End Developer</v>
      </c>
      <c r="V1400" s="9" t="s">
        <v>274</v>
      </c>
      <c r="W1400" s="9" t="s">
        <v>137</v>
      </c>
      <c r="X1400" s="9" t="s">
        <v>145</v>
      </c>
      <c r="Y1400" s="9" t="s">
        <v>137</v>
      </c>
      <c r="Z1400" s="9" t="s">
        <v>218</v>
      </c>
      <c r="AA1400" s="9" t="s">
        <v>137</v>
      </c>
      <c r="AB1400" s="9" t="s">
        <v>137</v>
      </c>
      <c r="AC1400" s="9"/>
      <c r="AD1400" s="9" t="s">
        <v>148</v>
      </c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 t="s">
        <v>219</v>
      </c>
      <c r="BR1400" s="9"/>
      <c r="BS1400" s="9"/>
      <c r="BT1400" s="9"/>
      <c r="BU1400" s="9"/>
      <c r="BV1400" s="9"/>
      <c r="BW1400" s="9"/>
      <c r="BX1400" s="9"/>
      <c r="BY1400" s="9"/>
      <c r="BZ1400" s="9"/>
      <c r="CA1400" s="10"/>
      <c r="CB1400" s="10" t="str">
        <f t="shared" si="5"/>
        <v/>
      </c>
      <c r="CC1400" s="10"/>
      <c r="CD1400" s="9" t="str">
        <f t="shared" si="2"/>
        <v/>
      </c>
      <c r="CE1400" s="9" t="s">
        <v>168</v>
      </c>
      <c r="CF1400" s="9" t="s">
        <v>152</v>
      </c>
      <c r="CG1400" s="9">
        <f>IF(CF1400="","",VLOOKUP(CF1400,Metadata!$D$2:$H$20,2,FALSE))</f>
        <v>32500</v>
      </c>
      <c r="CH1400" s="9">
        <f>IF(CF1400="","",VLOOKUP(CF1400,Metadata!$D$2:$H$20,4,FALSE))</f>
        <v>30000</v>
      </c>
      <c r="CI1400" s="9">
        <f>IF(CF1400="","",VLOOKUP(CF1400,Metadata!$D$2:$H$20,5,FALSE))</f>
        <v>35000</v>
      </c>
      <c r="CJ1400" s="9">
        <f t="shared" si="3"/>
        <v>32500</v>
      </c>
      <c r="CK1400" s="9" t="s">
        <v>153</v>
      </c>
      <c r="CL1400" s="10">
        <v>3</v>
      </c>
      <c r="CM1400" s="10">
        <v>3</v>
      </c>
      <c r="CN1400" s="10">
        <v>6</v>
      </c>
      <c r="CO1400" s="10">
        <v>6</v>
      </c>
      <c r="CP1400" s="10">
        <v>5</v>
      </c>
      <c r="CQ1400" s="10">
        <v>5</v>
      </c>
      <c r="CR1400" s="10">
        <v>3</v>
      </c>
      <c r="CS1400" s="10">
        <v>6</v>
      </c>
      <c r="CT1400" s="10">
        <v>6</v>
      </c>
      <c r="CU1400" s="10">
        <v>5</v>
      </c>
      <c r="CV1400" s="10">
        <v>5</v>
      </c>
      <c r="CW1400" s="10">
        <v>6</v>
      </c>
      <c r="CX1400" s="10">
        <v>4</v>
      </c>
      <c r="CY1400" s="10">
        <v>6</v>
      </c>
      <c r="CZ1400" s="10">
        <v>6</v>
      </c>
      <c r="DA1400" s="10">
        <v>4</v>
      </c>
      <c r="DB1400" s="10">
        <v>5</v>
      </c>
      <c r="DC1400" s="10">
        <v>4</v>
      </c>
      <c r="DD1400" s="10">
        <v>5</v>
      </c>
      <c r="DE1400" s="10">
        <v>6</v>
      </c>
      <c r="DF1400" s="10">
        <v>4</v>
      </c>
      <c r="DG1400" s="10">
        <v>6</v>
      </c>
      <c r="DH1400" s="10">
        <v>3</v>
      </c>
      <c r="DI1400" s="10">
        <v>4</v>
      </c>
      <c r="DJ1400" s="10">
        <v>4</v>
      </c>
      <c r="DK1400" s="10">
        <v>3</v>
      </c>
      <c r="DL1400" s="10">
        <v>4</v>
      </c>
      <c r="DM1400" s="9" t="s">
        <v>154</v>
      </c>
      <c r="DN1400" s="10">
        <v>1983</v>
      </c>
      <c r="DO1400" s="9">
        <f t="shared" si="6"/>
        <v>38</v>
      </c>
      <c r="DP1400" s="9" t="s">
        <v>155</v>
      </c>
      <c r="DQ1400" s="9" t="s">
        <v>202</v>
      </c>
      <c r="DR1400" s="9" t="s">
        <v>157</v>
      </c>
      <c r="DS1400" s="9" t="s">
        <v>137</v>
      </c>
      <c r="DT1400" s="9" t="s">
        <v>212</v>
      </c>
      <c r="DU1400" s="9" t="s">
        <v>158</v>
      </c>
      <c r="DV1400" s="9" t="str">
        <f>VLOOKUP(DU1400,Metadata!$B$2:$C$7,2,FALSE)</f>
        <v>6+ years</v>
      </c>
    </row>
    <row r="1401" spans="1:126">
      <c r="A1401" s="13">
        <v>1400</v>
      </c>
      <c r="B1401" s="9" t="s">
        <v>135</v>
      </c>
      <c r="C1401" s="9" t="str">
        <f>VLOOKUP(B1401,Metadata!$M$2:$N$6,2,FALSE)</f>
        <v>Permanent Employee</v>
      </c>
      <c r="D1401" s="9" t="s">
        <v>136</v>
      </c>
      <c r="E1401" s="9" t="s">
        <v>137</v>
      </c>
      <c r="F1401" s="9" t="s">
        <v>138</v>
      </c>
      <c r="G1401" s="9" t="s">
        <v>140</v>
      </c>
      <c r="H1401" s="9" t="str">
        <f>IF(G1401="","",VLOOKUP(G1401,Metadata!$J$2:$K$22,2,FALSE))</f>
        <v>Lisbon Metropolitan Area</v>
      </c>
      <c r="I1401" s="9" t="s">
        <v>138</v>
      </c>
      <c r="J1401" s="9" t="str">
        <f>IF(I1401="","",VLOOKUP(I1401,Metadata!$P$2:$Q$43,2,FALSE))</f>
        <v>Europe</v>
      </c>
      <c r="K1401" s="9" t="str">
        <f t="shared" si="0"/>
        <v>Portugal</v>
      </c>
      <c r="L1401" s="9" t="s">
        <v>140</v>
      </c>
      <c r="M1401" s="9" t="str">
        <f>IF(L1401="","",VLOOKUP(L1401,Metadata!$J$2:$K$22,2,FALSE))</f>
        <v>Lisbon Metropolitan Area</v>
      </c>
      <c r="N1401" s="9" t="s">
        <v>141</v>
      </c>
      <c r="O1401" s="9" t="s">
        <v>137</v>
      </c>
      <c r="P1401" s="9" t="s">
        <v>142</v>
      </c>
      <c r="Q1401" s="10" t="str">
        <f t="shared" si="1"/>
        <v>Full Office Job</v>
      </c>
      <c r="R1401" s="10">
        <v>4</v>
      </c>
      <c r="S1401" s="9" t="s">
        <v>229</v>
      </c>
      <c r="T1401" s="9" t="s">
        <v>137</v>
      </c>
      <c r="U1401" s="9" t="str">
        <f>IF(S1401&lt;&gt;"",S1401,IF(T1401&lt;&gt;"",VLOOKUP(T1401,Metadata!$S$2:$T$228,2,FALSE),""))</f>
        <v>Project Manager</v>
      </c>
      <c r="V1401" s="9" t="s">
        <v>207</v>
      </c>
      <c r="W1401" s="9" t="s">
        <v>137</v>
      </c>
      <c r="X1401" s="9" t="s">
        <v>208</v>
      </c>
      <c r="Y1401" s="9" t="s">
        <v>137</v>
      </c>
      <c r="Z1401" s="9" t="s">
        <v>218</v>
      </c>
      <c r="AA1401" s="9" t="s">
        <v>137</v>
      </c>
      <c r="AB1401" s="9" t="s">
        <v>137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 t="s">
        <v>150</v>
      </c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 t="s">
        <v>150</v>
      </c>
      <c r="BZ1401" s="9" t="s">
        <v>137</v>
      </c>
      <c r="CA1401" s="10"/>
      <c r="CB1401" s="10" t="str">
        <f t="shared" si="5"/>
        <v/>
      </c>
      <c r="CC1401" s="10"/>
      <c r="CD1401" s="9" t="str">
        <f t="shared" si="2"/>
        <v/>
      </c>
      <c r="CE1401" s="9" t="s">
        <v>232</v>
      </c>
      <c r="CF1401" s="9" t="s">
        <v>254</v>
      </c>
      <c r="CG1401" s="9">
        <f>IF(CF1401="","",VLOOKUP(CF1401,Metadata!$D$2:$H$20,2,FALSE))</f>
        <v>37500</v>
      </c>
      <c r="CH1401" s="9">
        <f>IF(CF1401="","",VLOOKUP(CF1401,Metadata!$D$2:$H$20,4,FALSE))</f>
        <v>35000</v>
      </c>
      <c r="CI1401" s="9">
        <f>IF(CF1401="","",VLOOKUP(CF1401,Metadata!$D$2:$H$20,5,FALSE))</f>
        <v>40000</v>
      </c>
      <c r="CJ1401" s="9">
        <f t="shared" si="3"/>
        <v>37500</v>
      </c>
      <c r="CK1401" s="9" t="s">
        <v>153</v>
      </c>
      <c r="CL1401" s="10">
        <v>3</v>
      </c>
      <c r="CM1401" s="10">
        <v>3</v>
      </c>
      <c r="CN1401" s="10">
        <v>3</v>
      </c>
      <c r="CO1401" s="10">
        <v>5</v>
      </c>
      <c r="CP1401" s="10">
        <v>6</v>
      </c>
      <c r="CQ1401" s="10">
        <v>6</v>
      </c>
      <c r="CR1401" s="10">
        <v>4</v>
      </c>
      <c r="CS1401" s="10">
        <v>5</v>
      </c>
      <c r="CT1401" s="10">
        <v>6</v>
      </c>
      <c r="CU1401" s="10">
        <v>6</v>
      </c>
      <c r="CV1401" s="10">
        <v>7</v>
      </c>
      <c r="CW1401" s="10">
        <v>5</v>
      </c>
      <c r="CX1401" s="10">
        <v>6</v>
      </c>
      <c r="CY1401" s="10">
        <v>6</v>
      </c>
      <c r="CZ1401" s="10">
        <v>5</v>
      </c>
      <c r="DA1401" s="10">
        <v>6</v>
      </c>
      <c r="DB1401" s="10">
        <v>5</v>
      </c>
      <c r="DC1401" s="10">
        <v>7</v>
      </c>
      <c r="DD1401" s="10">
        <v>7</v>
      </c>
      <c r="DE1401" s="10">
        <v>7</v>
      </c>
      <c r="DF1401" s="10">
        <v>6</v>
      </c>
      <c r="DG1401" s="10">
        <v>6</v>
      </c>
      <c r="DH1401" s="10">
        <v>4</v>
      </c>
      <c r="DI1401" s="10">
        <v>4</v>
      </c>
      <c r="DJ1401" s="10">
        <v>6</v>
      </c>
      <c r="DK1401" s="10">
        <v>7</v>
      </c>
      <c r="DL1401" s="10">
        <v>2</v>
      </c>
      <c r="DM1401" s="9" t="s">
        <v>154</v>
      </c>
      <c r="DN1401" s="10">
        <v>1965</v>
      </c>
      <c r="DO1401" s="9">
        <f t="shared" si="6"/>
        <v>56</v>
      </c>
      <c r="DP1401" s="9" t="s">
        <v>155</v>
      </c>
      <c r="DQ1401" s="9" t="s">
        <v>202</v>
      </c>
      <c r="DR1401" s="9" t="s">
        <v>170</v>
      </c>
      <c r="DS1401" s="9" t="s">
        <v>137</v>
      </c>
      <c r="DT1401" s="9" t="s">
        <v>212</v>
      </c>
      <c r="DU1401" s="9" t="s">
        <v>158</v>
      </c>
      <c r="DV1401" s="9" t="str">
        <f>VLOOKUP(DU1401,Metadata!$B$2:$C$7,2,FALSE)</f>
        <v>6+ years</v>
      </c>
    </row>
    <row r="1402" spans="1:126">
      <c r="A1402" s="13">
        <v>1401</v>
      </c>
      <c r="B1402" s="9" t="s">
        <v>135</v>
      </c>
      <c r="C1402" s="9" t="str">
        <f>VLOOKUP(B1402,Metadata!$M$2:$N$6,2,FALSE)</f>
        <v>Permanent Employee</v>
      </c>
      <c r="D1402" s="9" t="s">
        <v>159</v>
      </c>
      <c r="E1402" s="9" t="s">
        <v>137</v>
      </c>
      <c r="F1402" s="9" t="s">
        <v>138</v>
      </c>
      <c r="G1402" s="9" t="s">
        <v>160</v>
      </c>
      <c r="H1402" s="9" t="str">
        <f>IF(G1402="","",VLOOKUP(G1402,Metadata!$J$2:$K$22,2,FALSE))</f>
        <v>Centre</v>
      </c>
      <c r="I1402" s="9" t="s">
        <v>138</v>
      </c>
      <c r="J1402" s="9" t="str">
        <f>IF(I1402="","",VLOOKUP(I1402,Metadata!$P$2:$Q$43,2,FALSE))</f>
        <v>Europe</v>
      </c>
      <c r="K1402" s="9" t="str">
        <f t="shared" si="0"/>
        <v>Portugal</v>
      </c>
      <c r="L1402" s="9" t="s">
        <v>160</v>
      </c>
      <c r="M1402" s="9" t="str">
        <f>IF(L1402="","",VLOOKUP(L1402,Metadata!$J$2:$K$22,2,FALSE))</f>
        <v>Centre</v>
      </c>
      <c r="N1402" s="9" t="s">
        <v>141</v>
      </c>
      <c r="O1402" s="9" t="s">
        <v>137</v>
      </c>
      <c r="P1402" s="9" t="s">
        <v>142</v>
      </c>
      <c r="Q1402" s="10" t="str">
        <f t="shared" si="1"/>
        <v>Full Office Job</v>
      </c>
      <c r="R1402" s="10">
        <v>7</v>
      </c>
      <c r="S1402" s="9" t="s">
        <v>249</v>
      </c>
      <c r="T1402" s="9" t="s">
        <v>137</v>
      </c>
      <c r="U1402" s="9" t="str">
        <f>IF(S1402&lt;&gt;"",S1402,IF(T1402&lt;&gt;"",VLOOKUP(T1402,Metadata!$S$2:$T$228,2,FALSE),""))</f>
        <v>Business Applications (BI/CRM/ERP)</v>
      </c>
      <c r="V1402" s="9" t="s">
        <v>162</v>
      </c>
      <c r="W1402" s="9" t="s">
        <v>137</v>
      </c>
      <c r="X1402" s="9" t="s">
        <v>145</v>
      </c>
      <c r="Y1402" s="9" t="s">
        <v>137</v>
      </c>
      <c r="Z1402" s="9" t="s">
        <v>262</v>
      </c>
      <c r="AA1402" s="9" t="s">
        <v>165</v>
      </c>
      <c r="AB1402" s="9" t="s">
        <v>137</v>
      </c>
      <c r="AC1402" s="9" t="s">
        <v>147</v>
      </c>
      <c r="AD1402" s="9" t="s">
        <v>148</v>
      </c>
      <c r="AE1402" s="9" t="s">
        <v>194</v>
      </c>
      <c r="AF1402" s="9"/>
      <c r="AG1402" s="9"/>
      <c r="AH1402" s="9"/>
      <c r="AI1402" s="9"/>
      <c r="AJ1402" s="9" t="s">
        <v>185</v>
      </c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 t="s">
        <v>178</v>
      </c>
      <c r="BB1402" s="9"/>
      <c r="BC1402" s="9"/>
      <c r="BD1402" s="9"/>
      <c r="BE1402" s="9"/>
      <c r="BF1402" s="9"/>
      <c r="BG1402" s="9"/>
      <c r="BH1402" s="9"/>
      <c r="BI1402" s="9"/>
      <c r="BJ1402" s="9" t="s">
        <v>167</v>
      </c>
      <c r="BK1402" s="9" t="s">
        <v>198</v>
      </c>
      <c r="BL1402" s="9" t="s">
        <v>199</v>
      </c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10"/>
      <c r="CB1402" s="10" t="str">
        <f t="shared" si="5"/>
        <v/>
      </c>
      <c r="CC1402" s="10"/>
      <c r="CD1402" s="9" t="str">
        <f t="shared" si="2"/>
        <v/>
      </c>
      <c r="CE1402" s="9" t="s">
        <v>151</v>
      </c>
      <c r="CF1402" s="9" t="s">
        <v>169</v>
      </c>
      <c r="CG1402" s="9">
        <f>IF(CF1402="","",VLOOKUP(CF1402,Metadata!$D$2:$H$20,2,FALSE))</f>
        <v>12500</v>
      </c>
      <c r="CH1402" s="9">
        <f>IF(CF1402="","",VLOOKUP(CF1402,Metadata!$D$2:$H$20,4,FALSE))</f>
        <v>0</v>
      </c>
      <c r="CI1402" s="9">
        <f>IF(CF1402="","",VLOOKUP(CF1402,Metadata!$D$2:$H$20,5,FALSE))</f>
        <v>15000</v>
      </c>
      <c r="CJ1402" s="9">
        <f t="shared" si="3"/>
        <v>12500</v>
      </c>
      <c r="CK1402" s="9" t="s">
        <v>153</v>
      </c>
      <c r="CL1402" s="10">
        <v>1</v>
      </c>
      <c r="CM1402" s="10">
        <v>5</v>
      </c>
      <c r="CN1402" s="10">
        <v>7</v>
      </c>
      <c r="CO1402" s="10">
        <v>7</v>
      </c>
      <c r="CP1402" s="10">
        <v>7</v>
      </c>
      <c r="CQ1402" s="10">
        <v>4</v>
      </c>
      <c r="CR1402" s="10">
        <v>4</v>
      </c>
      <c r="CS1402" s="10">
        <v>4</v>
      </c>
      <c r="CT1402" s="10">
        <v>7</v>
      </c>
      <c r="CU1402" s="10">
        <v>4</v>
      </c>
      <c r="CV1402" s="10">
        <v>4</v>
      </c>
      <c r="CW1402" s="10">
        <v>1</v>
      </c>
      <c r="CX1402" s="10">
        <v>4</v>
      </c>
      <c r="CY1402" s="10">
        <v>4</v>
      </c>
      <c r="CZ1402" s="10">
        <v>7</v>
      </c>
      <c r="DA1402" s="10">
        <v>4</v>
      </c>
      <c r="DB1402" s="10">
        <v>4</v>
      </c>
      <c r="DC1402" s="10">
        <v>4</v>
      </c>
      <c r="DD1402" s="10">
        <v>4</v>
      </c>
      <c r="DE1402" s="10">
        <v>4</v>
      </c>
      <c r="DF1402" s="10">
        <v>7</v>
      </c>
      <c r="DG1402" s="10">
        <v>4</v>
      </c>
      <c r="DH1402" s="10">
        <v>4</v>
      </c>
      <c r="DI1402" s="10">
        <v>4</v>
      </c>
      <c r="DJ1402" s="10">
        <v>4</v>
      </c>
      <c r="DK1402" s="10">
        <v>4</v>
      </c>
      <c r="DL1402" s="10">
        <v>4</v>
      </c>
      <c r="DM1402" s="9" t="s">
        <v>154</v>
      </c>
      <c r="DN1402" s="10">
        <v>1968</v>
      </c>
      <c r="DO1402" s="9">
        <f t="shared" si="6"/>
        <v>53</v>
      </c>
      <c r="DP1402" s="9" t="s">
        <v>155</v>
      </c>
      <c r="DQ1402" s="9" t="s">
        <v>227</v>
      </c>
      <c r="DR1402" s="9" t="s">
        <v>170</v>
      </c>
      <c r="DS1402" s="9" t="s">
        <v>137</v>
      </c>
      <c r="DT1402" s="9" t="s">
        <v>212</v>
      </c>
      <c r="DU1402" s="9" t="s">
        <v>158</v>
      </c>
      <c r="DV1402" s="9" t="str">
        <f>VLOOKUP(DU1402,Metadata!$B$2:$C$7,2,FALSE)</f>
        <v>6+ years</v>
      </c>
    </row>
    <row r="1403" spans="1:126">
      <c r="A1403" s="13">
        <v>1402</v>
      </c>
      <c r="B1403" s="9" t="s">
        <v>135</v>
      </c>
      <c r="C1403" s="9" t="str">
        <f>VLOOKUP(B1403,Metadata!$M$2:$N$6,2,FALSE)</f>
        <v>Permanent Employee</v>
      </c>
      <c r="D1403" s="9" t="s">
        <v>159</v>
      </c>
      <c r="E1403" s="9" t="s">
        <v>137</v>
      </c>
      <c r="F1403" s="9" t="s">
        <v>138</v>
      </c>
      <c r="G1403" s="9" t="s">
        <v>140</v>
      </c>
      <c r="H1403" s="9" t="str">
        <f>IF(G1403="","",VLOOKUP(G1403,Metadata!$J$2:$K$22,2,FALSE))</f>
        <v>Lisbon Metropolitan Area</v>
      </c>
      <c r="I1403" s="9" t="s">
        <v>138</v>
      </c>
      <c r="J1403" s="9" t="str">
        <f>IF(I1403="","",VLOOKUP(I1403,Metadata!$P$2:$Q$43,2,FALSE))</f>
        <v>Europe</v>
      </c>
      <c r="K1403" s="9" t="str">
        <f t="shared" si="0"/>
        <v>Portugal</v>
      </c>
      <c r="L1403" s="9" t="s">
        <v>140</v>
      </c>
      <c r="M1403" s="9" t="str">
        <f>IF(L1403="","",VLOOKUP(L1403,Metadata!$J$2:$K$22,2,FALSE))</f>
        <v>Lisbon Metropolitan Area</v>
      </c>
      <c r="N1403" s="9" t="s">
        <v>141</v>
      </c>
      <c r="O1403" s="9" t="s">
        <v>137</v>
      </c>
      <c r="P1403" s="9" t="s">
        <v>142</v>
      </c>
      <c r="Q1403" s="10" t="str">
        <f t="shared" si="1"/>
        <v>Full Office Job</v>
      </c>
      <c r="R1403" s="10">
        <v>5</v>
      </c>
      <c r="S1403" s="9" t="s">
        <v>266</v>
      </c>
      <c r="T1403" s="9" t="s">
        <v>137</v>
      </c>
      <c r="U1403" s="9" t="str">
        <f>IF(S1403&lt;&gt;"",S1403,IF(T1403&lt;&gt;"",VLOOKUP(T1403,Metadata!$S$2:$T$228,2,FALSE),""))</f>
        <v>Data Scientist/Data Engineer</v>
      </c>
      <c r="V1403" s="9" t="s">
        <v>304</v>
      </c>
      <c r="W1403" s="9" t="s">
        <v>137</v>
      </c>
      <c r="X1403" s="9" t="s">
        <v>269</v>
      </c>
      <c r="Y1403" s="9" t="s">
        <v>137</v>
      </c>
      <c r="Z1403" s="9" t="s">
        <v>146</v>
      </c>
      <c r="AA1403" s="9" t="s">
        <v>137</v>
      </c>
      <c r="AB1403" s="9" t="s">
        <v>137</v>
      </c>
      <c r="AC1403" s="9" t="s">
        <v>147</v>
      </c>
      <c r="AD1403" s="9"/>
      <c r="AE1403" s="9"/>
      <c r="AF1403" s="9" t="s">
        <v>243</v>
      </c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 t="s">
        <v>167</v>
      </c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10"/>
      <c r="CB1403" s="10" t="str">
        <f t="shared" si="5"/>
        <v/>
      </c>
      <c r="CC1403" s="10"/>
      <c r="CD1403" s="9" t="str">
        <f t="shared" si="2"/>
        <v/>
      </c>
      <c r="CE1403" s="9" t="s">
        <v>232</v>
      </c>
      <c r="CF1403" s="9" t="s">
        <v>152</v>
      </c>
      <c r="CG1403" s="9">
        <f>IF(CF1403="","",VLOOKUP(CF1403,Metadata!$D$2:$H$20,2,FALSE))</f>
        <v>32500</v>
      </c>
      <c r="CH1403" s="9">
        <f>IF(CF1403="","",VLOOKUP(CF1403,Metadata!$D$2:$H$20,4,FALSE))</f>
        <v>30000</v>
      </c>
      <c r="CI1403" s="9">
        <f>IF(CF1403="","",VLOOKUP(CF1403,Metadata!$D$2:$H$20,5,FALSE))</f>
        <v>35000</v>
      </c>
      <c r="CJ1403" s="9">
        <f t="shared" si="3"/>
        <v>32500</v>
      </c>
      <c r="CK1403" s="9" t="s">
        <v>201</v>
      </c>
      <c r="CL1403" s="10">
        <v>6</v>
      </c>
      <c r="CM1403" s="10">
        <v>1</v>
      </c>
      <c r="CN1403" s="10">
        <v>7</v>
      </c>
      <c r="CO1403" s="10">
        <v>7</v>
      </c>
      <c r="CP1403" s="10">
        <v>7</v>
      </c>
      <c r="CQ1403" s="10">
        <v>7</v>
      </c>
      <c r="CR1403" s="10">
        <v>6</v>
      </c>
      <c r="CS1403" s="10">
        <v>7</v>
      </c>
      <c r="CT1403" s="10">
        <v>7</v>
      </c>
      <c r="CU1403" s="10">
        <v>7</v>
      </c>
      <c r="CV1403" s="10">
        <v>7</v>
      </c>
      <c r="CW1403" s="10">
        <v>5</v>
      </c>
      <c r="CX1403" s="10">
        <v>5</v>
      </c>
      <c r="CY1403" s="10">
        <v>5</v>
      </c>
      <c r="CZ1403" s="10">
        <v>7</v>
      </c>
      <c r="DA1403" s="10">
        <v>1</v>
      </c>
      <c r="DB1403" s="10">
        <v>5</v>
      </c>
      <c r="DC1403" s="10">
        <v>7</v>
      </c>
      <c r="DD1403" s="10">
        <v>5</v>
      </c>
      <c r="DE1403" s="10">
        <v>7</v>
      </c>
      <c r="DF1403" s="10">
        <v>7</v>
      </c>
      <c r="DG1403" s="10">
        <v>7</v>
      </c>
      <c r="DH1403" s="10">
        <v>5</v>
      </c>
      <c r="DI1403" s="10">
        <v>7</v>
      </c>
      <c r="DJ1403" s="10">
        <v>5</v>
      </c>
      <c r="DK1403" s="10">
        <v>6</v>
      </c>
      <c r="DL1403" s="10">
        <v>7</v>
      </c>
      <c r="DM1403" s="9" t="s">
        <v>154</v>
      </c>
      <c r="DN1403" s="10">
        <v>1990</v>
      </c>
      <c r="DO1403" s="9">
        <f t="shared" si="6"/>
        <v>31</v>
      </c>
      <c r="DP1403" s="9" t="s">
        <v>155</v>
      </c>
      <c r="DQ1403" s="9" t="s">
        <v>202</v>
      </c>
      <c r="DR1403" s="9" t="s">
        <v>157</v>
      </c>
      <c r="DS1403" s="9" t="s">
        <v>137</v>
      </c>
      <c r="DT1403" s="9" t="s">
        <v>212</v>
      </c>
      <c r="DU1403" s="9" t="s">
        <v>203</v>
      </c>
      <c r="DV1403" s="9" t="str">
        <f>VLOOKUP(DU1403,Metadata!$B$2:$C$7,2,FALSE)</f>
        <v>6+ years</v>
      </c>
    </row>
    <row r="1404" spans="1:126">
      <c r="A1404" s="13">
        <v>1403</v>
      </c>
      <c r="B1404" s="9" t="s">
        <v>135</v>
      </c>
      <c r="C1404" s="9" t="str">
        <f>VLOOKUP(B1404,Metadata!$M$2:$N$6,2,FALSE)</f>
        <v>Permanent Employee</v>
      </c>
      <c r="D1404" s="9" t="s">
        <v>159</v>
      </c>
      <c r="E1404" s="9" t="s">
        <v>137</v>
      </c>
      <c r="F1404" s="9" t="s">
        <v>138</v>
      </c>
      <c r="G1404" s="9" t="s">
        <v>140</v>
      </c>
      <c r="H1404" s="9" t="str">
        <f>IF(G1404="","",VLOOKUP(G1404,Metadata!$J$2:$K$22,2,FALSE))</f>
        <v>Lisbon Metropolitan Area</v>
      </c>
      <c r="I1404" s="9" t="s">
        <v>138</v>
      </c>
      <c r="J1404" s="9" t="str">
        <f>IF(I1404="","",VLOOKUP(I1404,Metadata!$P$2:$Q$43,2,FALSE))</f>
        <v>Europe</v>
      </c>
      <c r="K1404" s="9" t="str">
        <f t="shared" si="0"/>
        <v>Portugal</v>
      </c>
      <c r="L1404" s="9" t="s">
        <v>140</v>
      </c>
      <c r="M1404" s="9" t="str">
        <f>IF(L1404="","",VLOOKUP(L1404,Metadata!$J$2:$K$22,2,FALSE))</f>
        <v>Lisbon Metropolitan Area</v>
      </c>
      <c r="N1404" s="9" t="s">
        <v>141</v>
      </c>
      <c r="O1404" s="9" t="s">
        <v>137</v>
      </c>
      <c r="P1404" s="9" t="s">
        <v>142</v>
      </c>
      <c r="Q1404" s="10" t="str">
        <f t="shared" si="1"/>
        <v>Full Office Job</v>
      </c>
      <c r="R1404" s="10">
        <v>4</v>
      </c>
      <c r="S1404" s="9" t="s">
        <v>229</v>
      </c>
      <c r="T1404" s="9" t="s">
        <v>137</v>
      </c>
      <c r="U1404" s="9" t="str">
        <f>IF(S1404&lt;&gt;"",S1404,IF(T1404&lt;&gt;"",VLOOKUP(T1404,Metadata!$S$2:$T$228,2,FALSE),""))</f>
        <v>Project Manager</v>
      </c>
      <c r="V1404" s="9" t="s">
        <v>276</v>
      </c>
      <c r="W1404" s="9" t="s">
        <v>137</v>
      </c>
      <c r="X1404" s="9" t="s">
        <v>145</v>
      </c>
      <c r="Y1404" s="9" t="s">
        <v>137</v>
      </c>
      <c r="Z1404" s="9" t="s">
        <v>146</v>
      </c>
      <c r="AA1404" s="9" t="s">
        <v>137</v>
      </c>
      <c r="AB1404" s="9" t="s">
        <v>137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 t="s">
        <v>150</v>
      </c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 t="s">
        <v>150</v>
      </c>
      <c r="BZ1404" s="9" t="s">
        <v>137</v>
      </c>
      <c r="CA1404" s="10"/>
      <c r="CB1404" s="10" t="str">
        <f t="shared" si="5"/>
        <v/>
      </c>
      <c r="CC1404" s="10"/>
      <c r="CD1404" s="9" t="str">
        <f t="shared" si="2"/>
        <v/>
      </c>
      <c r="CE1404" s="9" t="s">
        <v>151</v>
      </c>
      <c r="CF1404" s="9" t="s">
        <v>245</v>
      </c>
      <c r="CG1404" s="9">
        <f>IF(CF1404="","",VLOOKUP(CF1404,Metadata!$D$2:$H$20,2,FALSE))</f>
        <v>42500</v>
      </c>
      <c r="CH1404" s="9">
        <f>IF(CF1404="","",VLOOKUP(CF1404,Metadata!$D$2:$H$20,4,FALSE))</f>
        <v>40000</v>
      </c>
      <c r="CI1404" s="9">
        <f>IF(CF1404="","",VLOOKUP(CF1404,Metadata!$D$2:$H$20,5,FALSE))</f>
        <v>45000</v>
      </c>
      <c r="CJ1404" s="9">
        <f t="shared" si="3"/>
        <v>42500</v>
      </c>
      <c r="CK1404" s="9" t="s">
        <v>221</v>
      </c>
      <c r="CL1404" s="10">
        <v>4</v>
      </c>
      <c r="CM1404" s="10">
        <v>3</v>
      </c>
      <c r="CN1404" s="10">
        <v>5</v>
      </c>
      <c r="CO1404" s="10">
        <v>4</v>
      </c>
      <c r="CP1404" s="10">
        <v>5</v>
      </c>
      <c r="CQ1404" s="10">
        <v>5</v>
      </c>
      <c r="CR1404" s="10">
        <v>5</v>
      </c>
      <c r="CS1404" s="10">
        <v>6</v>
      </c>
      <c r="CT1404" s="10">
        <v>6</v>
      </c>
      <c r="CU1404" s="10">
        <v>6</v>
      </c>
      <c r="CV1404" s="10">
        <v>6</v>
      </c>
      <c r="CW1404" s="10">
        <v>5</v>
      </c>
      <c r="CX1404" s="10">
        <v>6</v>
      </c>
      <c r="CY1404" s="10">
        <v>5</v>
      </c>
      <c r="CZ1404" s="10">
        <v>6</v>
      </c>
      <c r="DA1404" s="10">
        <v>5</v>
      </c>
      <c r="DB1404" s="10">
        <v>6</v>
      </c>
      <c r="DC1404" s="10">
        <v>6</v>
      </c>
      <c r="DD1404" s="10">
        <v>6</v>
      </c>
      <c r="DE1404" s="10">
        <v>7</v>
      </c>
      <c r="DF1404" s="10">
        <v>5</v>
      </c>
      <c r="DG1404" s="10">
        <v>7</v>
      </c>
      <c r="DH1404" s="10">
        <v>6</v>
      </c>
      <c r="DI1404" s="10">
        <v>5</v>
      </c>
      <c r="DJ1404" s="10">
        <v>4</v>
      </c>
      <c r="DK1404" s="10">
        <v>5</v>
      </c>
      <c r="DL1404" s="10">
        <v>4</v>
      </c>
      <c r="DM1404" s="9" t="s">
        <v>154</v>
      </c>
      <c r="DN1404" s="10">
        <v>1971</v>
      </c>
      <c r="DO1404" s="9">
        <f t="shared" si="6"/>
        <v>50</v>
      </c>
      <c r="DP1404" s="9" t="s">
        <v>155</v>
      </c>
      <c r="DQ1404" s="9" t="s">
        <v>202</v>
      </c>
      <c r="DR1404" s="9" t="s">
        <v>157</v>
      </c>
      <c r="DS1404" s="9" t="s">
        <v>137</v>
      </c>
      <c r="DT1404" s="9" t="s">
        <v>212</v>
      </c>
      <c r="DU1404" s="9" t="s">
        <v>158</v>
      </c>
      <c r="DV1404" s="9" t="str">
        <f>VLOOKUP(DU1404,Metadata!$B$2:$C$7,2,FALSE)</f>
        <v>6+ years</v>
      </c>
    </row>
    <row r="1405" spans="1:126">
      <c r="A1405" s="13">
        <v>1404</v>
      </c>
      <c r="B1405" s="9" t="s">
        <v>135</v>
      </c>
      <c r="C1405" s="9" t="str">
        <f>VLOOKUP(B1405,Metadata!$M$2:$N$6,2,FALSE)</f>
        <v>Permanent Employee</v>
      </c>
      <c r="D1405" s="9" t="s">
        <v>136</v>
      </c>
      <c r="E1405" s="9" t="s">
        <v>137</v>
      </c>
      <c r="F1405" s="9" t="s">
        <v>138</v>
      </c>
      <c r="G1405" s="9" t="s">
        <v>172</v>
      </c>
      <c r="H1405" s="9" t="str">
        <f>IF(G1405="","",VLOOKUP(G1405,Metadata!$J$2:$K$22,2,FALSE))</f>
        <v>Porto Metropolitan Area</v>
      </c>
      <c r="I1405" s="9" t="s">
        <v>138</v>
      </c>
      <c r="J1405" s="9" t="str">
        <f>IF(I1405="","",VLOOKUP(I1405,Metadata!$P$2:$Q$43,2,FALSE))</f>
        <v>Europe</v>
      </c>
      <c r="K1405" s="9" t="str">
        <f t="shared" si="0"/>
        <v>Portugal</v>
      </c>
      <c r="L1405" s="9" t="s">
        <v>172</v>
      </c>
      <c r="M1405" s="9" t="str">
        <f>IF(L1405="","",VLOOKUP(L1405,Metadata!$J$2:$K$22,2,FALSE))</f>
        <v>Porto Metropolitan Area</v>
      </c>
      <c r="N1405" s="9" t="s">
        <v>141</v>
      </c>
      <c r="O1405" s="9" t="s">
        <v>137</v>
      </c>
      <c r="P1405" s="9" t="s">
        <v>142</v>
      </c>
      <c r="Q1405" s="10" t="str">
        <f t="shared" si="1"/>
        <v>Full Office Job</v>
      </c>
      <c r="R1405" s="10">
        <v>5</v>
      </c>
      <c r="S1405" s="9" t="s">
        <v>216</v>
      </c>
      <c r="T1405" s="9" t="s">
        <v>137</v>
      </c>
      <c r="U1405" s="9" t="str">
        <f>IF(S1405&lt;&gt;"",S1405,IF(T1405&lt;&gt;"",VLOOKUP(T1405,Metadata!$S$2:$T$228,2,FALSE),""))</f>
        <v>Front-End Developer</v>
      </c>
      <c r="V1405" s="9" t="s">
        <v>217</v>
      </c>
      <c r="W1405" s="9" t="s">
        <v>137</v>
      </c>
      <c r="X1405" s="9" t="s">
        <v>145</v>
      </c>
      <c r="Y1405" s="9" t="s">
        <v>137</v>
      </c>
      <c r="Z1405" s="9" t="s">
        <v>146</v>
      </c>
      <c r="AA1405" s="9" t="s">
        <v>165</v>
      </c>
      <c r="AB1405" s="9" t="s">
        <v>253</v>
      </c>
      <c r="AC1405" s="9"/>
      <c r="AD1405" s="9"/>
      <c r="AE1405" s="9"/>
      <c r="AF1405" s="9"/>
      <c r="AG1405" s="9"/>
      <c r="AH1405" s="9"/>
      <c r="AI1405" s="9"/>
      <c r="AJ1405" s="9" t="s">
        <v>185</v>
      </c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 t="s">
        <v>178</v>
      </c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 t="s">
        <v>186</v>
      </c>
      <c r="BO1405" s="9"/>
      <c r="BP1405" s="9"/>
      <c r="BQ1405" s="9"/>
      <c r="BR1405" s="9"/>
      <c r="BS1405" s="9" t="s">
        <v>200</v>
      </c>
      <c r="BT1405" s="9"/>
      <c r="BU1405" s="9"/>
      <c r="BV1405" s="9"/>
      <c r="BW1405" s="9"/>
      <c r="BX1405" s="9"/>
      <c r="BY1405" s="9"/>
      <c r="BZ1405" s="9"/>
      <c r="CA1405" s="10"/>
      <c r="CB1405" s="10" t="str">
        <f t="shared" si="5"/>
        <v/>
      </c>
      <c r="CC1405" s="10"/>
      <c r="CD1405" s="9" t="str">
        <f t="shared" si="2"/>
        <v/>
      </c>
      <c r="CE1405" s="9" t="s">
        <v>168</v>
      </c>
      <c r="CF1405" s="9" t="s">
        <v>152</v>
      </c>
      <c r="CG1405" s="9">
        <f>IF(CF1405="","",VLOOKUP(CF1405,Metadata!$D$2:$H$20,2,FALSE))</f>
        <v>32500</v>
      </c>
      <c r="CH1405" s="9">
        <f>IF(CF1405="","",VLOOKUP(CF1405,Metadata!$D$2:$H$20,4,FALSE))</f>
        <v>30000</v>
      </c>
      <c r="CI1405" s="9">
        <f>IF(CF1405="","",VLOOKUP(CF1405,Metadata!$D$2:$H$20,5,FALSE))</f>
        <v>35000</v>
      </c>
      <c r="CJ1405" s="9">
        <f t="shared" si="3"/>
        <v>32500</v>
      </c>
      <c r="CK1405" s="9" t="s">
        <v>153</v>
      </c>
      <c r="CL1405" s="10">
        <v>2</v>
      </c>
      <c r="CM1405" s="10">
        <v>4</v>
      </c>
      <c r="CN1405" s="10">
        <v>6</v>
      </c>
      <c r="CO1405" s="10">
        <v>7</v>
      </c>
      <c r="CP1405" s="10">
        <v>6</v>
      </c>
      <c r="CQ1405" s="10">
        <v>7</v>
      </c>
      <c r="CR1405" s="10">
        <v>6</v>
      </c>
      <c r="CS1405" s="10">
        <v>7</v>
      </c>
      <c r="CT1405" s="10">
        <v>5</v>
      </c>
      <c r="CU1405" s="10">
        <v>4</v>
      </c>
      <c r="CV1405" s="10">
        <v>5</v>
      </c>
      <c r="CW1405" s="10">
        <v>2</v>
      </c>
      <c r="CX1405" s="10">
        <v>6</v>
      </c>
      <c r="CY1405" s="10">
        <v>2</v>
      </c>
      <c r="CZ1405" s="10">
        <v>6</v>
      </c>
      <c r="DA1405" s="10">
        <v>6</v>
      </c>
      <c r="DB1405" s="10">
        <v>5</v>
      </c>
      <c r="DC1405" s="10">
        <v>7</v>
      </c>
      <c r="DD1405" s="10">
        <v>2</v>
      </c>
      <c r="DE1405" s="10">
        <v>7</v>
      </c>
      <c r="DF1405" s="10">
        <v>5</v>
      </c>
      <c r="DG1405" s="10">
        <v>7</v>
      </c>
      <c r="DH1405" s="10">
        <v>6</v>
      </c>
      <c r="DI1405" s="10">
        <v>6</v>
      </c>
      <c r="DJ1405" s="10">
        <v>7</v>
      </c>
      <c r="DK1405" s="10">
        <v>5</v>
      </c>
      <c r="DL1405" s="10">
        <v>1</v>
      </c>
      <c r="DM1405" s="9" t="s">
        <v>154</v>
      </c>
      <c r="DN1405" s="10">
        <v>1992</v>
      </c>
      <c r="DO1405" s="9">
        <f t="shared" si="6"/>
        <v>29</v>
      </c>
      <c r="DP1405" s="9" t="s">
        <v>155</v>
      </c>
      <c r="DQ1405" s="9" t="s">
        <v>202</v>
      </c>
      <c r="DR1405" s="9" t="s">
        <v>170</v>
      </c>
      <c r="DS1405" s="9" t="s">
        <v>137</v>
      </c>
      <c r="DT1405" s="9" t="s">
        <v>212</v>
      </c>
      <c r="DU1405" s="9" t="s">
        <v>158</v>
      </c>
      <c r="DV1405" s="9" t="str">
        <f>VLOOKUP(DU1405,Metadata!$B$2:$C$7,2,FALSE)</f>
        <v>6+ years</v>
      </c>
    </row>
    <row r="1406" spans="1:126">
      <c r="A1406" s="13">
        <v>1405</v>
      </c>
      <c r="B1406" s="9" t="s">
        <v>171</v>
      </c>
      <c r="C1406" s="9" t="str">
        <f>VLOOKUP(B1406,Metadata!$M$2:$N$6,2,FALSE)</f>
        <v>Contractor</v>
      </c>
      <c r="D1406" s="9" t="s">
        <v>137</v>
      </c>
      <c r="E1406" s="9" t="s">
        <v>136</v>
      </c>
      <c r="F1406" s="9" t="s">
        <v>138</v>
      </c>
      <c r="G1406" s="9" t="s">
        <v>172</v>
      </c>
      <c r="H1406" s="9" t="str">
        <f>IF(G1406="","",VLOOKUP(G1406,Metadata!$J$2:$K$22,2,FALSE))</f>
        <v>Porto Metropolitan Area</v>
      </c>
      <c r="I1406" s="9" t="s">
        <v>295</v>
      </c>
      <c r="J1406" s="9" t="str">
        <f>IF(I1406="","",VLOOKUP(I1406,Metadata!$P$2:$Q$43,2,FALSE))</f>
        <v>Europe</v>
      </c>
      <c r="K1406" s="9" t="str">
        <f t="shared" si="0"/>
        <v>International</v>
      </c>
      <c r="L1406" s="9" t="s">
        <v>137</v>
      </c>
      <c r="M1406" s="9" t="str">
        <f>IF(L1406="","",VLOOKUP(L1406,Metadata!$J$2:$K$22,2,FALSE))</f>
        <v/>
      </c>
      <c r="N1406" s="9" t="s">
        <v>141</v>
      </c>
      <c r="O1406" s="9" t="s">
        <v>137</v>
      </c>
      <c r="P1406" s="9" t="s">
        <v>142</v>
      </c>
      <c r="Q1406" s="10" t="str">
        <f t="shared" si="1"/>
        <v>Full Office Job</v>
      </c>
      <c r="R1406" s="10">
        <v>3</v>
      </c>
      <c r="S1406" s="9" t="s">
        <v>161</v>
      </c>
      <c r="T1406" s="9" t="s">
        <v>137</v>
      </c>
      <c r="U1406" s="9" t="str">
        <f>IF(S1406&lt;&gt;"",S1406,IF(T1406&lt;&gt;"",VLOOKUP(T1406,Metadata!$S$2:$T$228,2,FALSE),""))</f>
        <v>Full-Stack Developer</v>
      </c>
      <c r="V1406" s="9" t="s">
        <v>144</v>
      </c>
      <c r="W1406" s="9" t="s">
        <v>137</v>
      </c>
      <c r="X1406" s="9" t="s">
        <v>269</v>
      </c>
      <c r="Y1406" s="9" t="s">
        <v>137</v>
      </c>
      <c r="Z1406" s="9" t="s">
        <v>184</v>
      </c>
      <c r="AA1406" s="9" t="s">
        <v>137</v>
      </c>
      <c r="AB1406" s="9" t="s">
        <v>137</v>
      </c>
      <c r="AC1406" s="9"/>
      <c r="AD1406" s="9"/>
      <c r="AE1406" s="9" t="s">
        <v>194</v>
      </c>
      <c r="AF1406" s="9"/>
      <c r="AG1406" s="9"/>
      <c r="AH1406" s="9"/>
      <c r="AI1406" s="9"/>
      <c r="AJ1406" s="9" t="s">
        <v>185</v>
      </c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 t="s">
        <v>178</v>
      </c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198</v>
      </c>
      <c r="BL1406" s="9" t="s">
        <v>199</v>
      </c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10">
        <v>12</v>
      </c>
      <c r="CB1406" s="10" t="str">
        <f t="shared" si="5"/>
        <v>7 to 12 months</v>
      </c>
      <c r="CC1406" s="10">
        <v>14</v>
      </c>
      <c r="CD1406" s="9">
        <f t="shared" si="2"/>
        <v>22400</v>
      </c>
      <c r="CE1406" s="9" t="s">
        <v>137</v>
      </c>
      <c r="CF1406" s="9" t="s">
        <v>137</v>
      </c>
      <c r="CG1406" s="9" t="str">
        <f>IF(CF1406="","",VLOOKUP(CF1406,Metadata!$D$2:$H$20,2,FALSE))</f>
        <v/>
      </c>
      <c r="CH1406" s="9" t="str">
        <f>IF(CF1406="","",VLOOKUP(CF1406,Metadata!$D$2:$H$20,4,FALSE))</f>
        <v/>
      </c>
      <c r="CI1406" s="9" t="str">
        <f>IF(CF1406="","",VLOOKUP(CF1406,Metadata!$D$2:$H$20,5,FALSE))</f>
        <v/>
      </c>
      <c r="CJ1406" s="9">
        <f t="shared" si="3"/>
        <v>22400</v>
      </c>
      <c r="CK1406" s="9" t="s">
        <v>221</v>
      </c>
      <c r="CL1406" s="10">
        <v>7</v>
      </c>
      <c r="CM1406" s="10">
        <v>3</v>
      </c>
      <c r="CN1406" s="10">
        <v>5</v>
      </c>
      <c r="CO1406" s="10">
        <v>7</v>
      </c>
      <c r="CP1406" s="10">
        <v>5</v>
      </c>
      <c r="CQ1406" s="10">
        <v>5</v>
      </c>
      <c r="CR1406" s="10">
        <v>1</v>
      </c>
      <c r="CS1406" s="10">
        <v>3</v>
      </c>
      <c r="CT1406" s="10">
        <v>7</v>
      </c>
      <c r="CU1406" s="10">
        <v>6</v>
      </c>
      <c r="CV1406" s="10">
        <v>4</v>
      </c>
      <c r="CW1406" s="10">
        <v>1</v>
      </c>
      <c r="CX1406" s="10">
        <v>6</v>
      </c>
      <c r="CY1406" s="10">
        <v>5</v>
      </c>
      <c r="CZ1406" s="10">
        <v>6</v>
      </c>
      <c r="DA1406" s="10">
        <v>5</v>
      </c>
      <c r="DB1406" s="10">
        <v>3</v>
      </c>
      <c r="DC1406" s="10">
        <v>7</v>
      </c>
      <c r="DD1406" s="10">
        <v>1</v>
      </c>
      <c r="DE1406" s="10">
        <v>7</v>
      </c>
      <c r="DF1406" s="10">
        <v>7</v>
      </c>
      <c r="DG1406" s="10">
        <v>6</v>
      </c>
      <c r="DH1406" s="10">
        <v>3</v>
      </c>
      <c r="DI1406" s="10">
        <v>3</v>
      </c>
      <c r="DJ1406" s="10">
        <v>2</v>
      </c>
      <c r="DK1406" s="10">
        <v>5</v>
      </c>
      <c r="DL1406" s="10">
        <v>1</v>
      </c>
      <c r="DM1406" s="9" t="s">
        <v>296</v>
      </c>
      <c r="DN1406" s="10">
        <v>1973</v>
      </c>
      <c r="DO1406" s="9">
        <f t="shared" si="6"/>
        <v>48</v>
      </c>
      <c r="DP1406" s="9" t="s">
        <v>155</v>
      </c>
      <c r="DQ1406" s="9" t="s">
        <v>156</v>
      </c>
      <c r="DR1406" s="9" t="s">
        <v>170</v>
      </c>
      <c r="DS1406" s="9" t="s">
        <v>137</v>
      </c>
      <c r="DT1406" s="9" t="s">
        <v>212</v>
      </c>
      <c r="DU1406" s="9" t="s">
        <v>158</v>
      </c>
      <c r="DV1406" s="9" t="str">
        <f>VLOOKUP(DU1406,Metadata!$B$2:$C$7,2,FALSE)</f>
        <v>6+ years</v>
      </c>
    </row>
    <row r="1407" spans="1:126">
      <c r="A1407" s="13">
        <v>1406</v>
      </c>
      <c r="B1407" s="9" t="s">
        <v>135</v>
      </c>
      <c r="C1407" s="9" t="str">
        <f>VLOOKUP(B1407,Metadata!$M$2:$N$6,2,FALSE)</f>
        <v>Permanent Employee</v>
      </c>
      <c r="D1407" s="9" t="s">
        <v>159</v>
      </c>
      <c r="E1407" s="9" t="s">
        <v>137</v>
      </c>
      <c r="F1407" s="9" t="s">
        <v>138</v>
      </c>
      <c r="G1407" s="9" t="s">
        <v>140</v>
      </c>
      <c r="H1407" s="9" t="str">
        <f>IF(G1407="","",VLOOKUP(G1407,Metadata!$J$2:$K$22,2,FALSE))</f>
        <v>Lisbon Metropolitan Area</v>
      </c>
      <c r="I1407" s="9" t="s">
        <v>138</v>
      </c>
      <c r="J1407" s="9" t="str">
        <f>IF(I1407="","",VLOOKUP(I1407,Metadata!$P$2:$Q$43,2,FALSE))</f>
        <v>Europe</v>
      </c>
      <c r="K1407" s="9" t="str">
        <f t="shared" si="0"/>
        <v>Portugal</v>
      </c>
      <c r="L1407" s="9" t="s">
        <v>140</v>
      </c>
      <c r="M1407" s="9" t="str">
        <f>IF(L1407="","",VLOOKUP(L1407,Metadata!$J$2:$K$22,2,FALSE))</f>
        <v>Lisbon Metropolitan Area</v>
      </c>
      <c r="N1407" s="9" t="s">
        <v>141</v>
      </c>
      <c r="O1407" s="9" t="s">
        <v>137</v>
      </c>
      <c r="P1407" s="9" t="s">
        <v>142</v>
      </c>
      <c r="Q1407" s="10" t="str">
        <f t="shared" si="1"/>
        <v>Full Office Job</v>
      </c>
      <c r="R1407" s="10">
        <v>4</v>
      </c>
      <c r="S1407" s="9" t="s">
        <v>216</v>
      </c>
      <c r="T1407" s="9" t="s">
        <v>137</v>
      </c>
      <c r="U1407" s="9" t="str">
        <f>IF(S1407&lt;&gt;"",S1407,IF(T1407&lt;&gt;"",VLOOKUP(T1407,Metadata!$S$2:$T$228,2,FALSE),""))</f>
        <v>Front-End Developer</v>
      </c>
      <c r="V1407" s="9" t="s">
        <v>256</v>
      </c>
      <c r="W1407" s="9" t="s">
        <v>137</v>
      </c>
      <c r="X1407" s="9" t="s">
        <v>145</v>
      </c>
      <c r="Y1407" s="9" t="s">
        <v>137</v>
      </c>
      <c r="Z1407" s="9" t="s">
        <v>184</v>
      </c>
      <c r="AA1407" s="9" t="s">
        <v>165</v>
      </c>
      <c r="AB1407" s="9" t="s">
        <v>137</v>
      </c>
      <c r="AC1407" s="9"/>
      <c r="AD1407" s="9"/>
      <c r="AE1407" s="9"/>
      <c r="AF1407" s="9"/>
      <c r="AG1407" s="9"/>
      <c r="AH1407" s="9"/>
      <c r="AI1407" s="9"/>
      <c r="AJ1407" s="9" t="s">
        <v>185</v>
      </c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 t="s">
        <v>178</v>
      </c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 t="s">
        <v>186</v>
      </c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10"/>
      <c r="CB1407" s="10" t="str">
        <f t="shared" si="5"/>
        <v/>
      </c>
      <c r="CC1407" s="10"/>
      <c r="CD1407" s="9" t="str">
        <f t="shared" si="2"/>
        <v/>
      </c>
      <c r="CE1407" s="9" t="s">
        <v>168</v>
      </c>
      <c r="CF1407" s="9" t="s">
        <v>254</v>
      </c>
      <c r="CG1407" s="9">
        <f>IF(CF1407="","",VLOOKUP(CF1407,Metadata!$D$2:$H$20,2,FALSE))</f>
        <v>37500</v>
      </c>
      <c r="CH1407" s="9">
        <f>IF(CF1407="","",VLOOKUP(CF1407,Metadata!$D$2:$H$20,4,FALSE))</f>
        <v>35000</v>
      </c>
      <c r="CI1407" s="9">
        <f>IF(CF1407="","",VLOOKUP(CF1407,Metadata!$D$2:$H$20,5,FALSE))</f>
        <v>40000</v>
      </c>
      <c r="CJ1407" s="9">
        <f t="shared" si="3"/>
        <v>37500</v>
      </c>
      <c r="CK1407" s="9" t="s">
        <v>201</v>
      </c>
      <c r="CL1407" s="10">
        <v>4</v>
      </c>
      <c r="CM1407" s="10">
        <v>1</v>
      </c>
      <c r="CN1407" s="10">
        <v>6</v>
      </c>
      <c r="CO1407" s="10">
        <v>6</v>
      </c>
      <c r="CP1407" s="10">
        <v>6</v>
      </c>
      <c r="CQ1407" s="10">
        <v>6</v>
      </c>
      <c r="CR1407" s="10">
        <v>3</v>
      </c>
      <c r="CS1407" s="10">
        <v>3</v>
      </c>
      <c r="CT1407" s="10">
        <v>6</v>
      </c>
      <c r="CU1407" s="10">
        <v>7</v>
      </c>
      <c r="CV1407" s="10">
        <v>4</v>
      </c>
      <c r="CW1407" s="10">
        <v>4</v>
      </c>
      <c r="CX1407" s="10">
        <v>6</v>
      </c>
      <c r="CY1407" s="10">
        <v>5</v>
      </c>
      <c r="CZ1407" s="10">
        <v>4</v>
      </c>
      <c r="DA1407" s="10">
        <v>6</v>
      </c>
      <c r="DB1407" s="10">
        <v>6</v>
      </c>
      <c r="DC1407" s="10">
        <v>6</v>
      </c>
      <c r="DD1407" s="10">
        <v>6</v>
      </c>
      <c r="DE1407" s="10">
        <v>6</v>
      </c>
      <c r="DF1407" s="10">
        <v>5</v>
      </c>
      <c r="DG1407" s="10">
        <v>6</v>
      </c>
      <c r="DH1407" s="10">
        <v>4</v>
      </c>
      <c r="DI1407" s="10">
        <v>6</v>
      </c>
      <c r="DJ1407" s="10">
        <v>4</v>
      </c>
      <c r="DK1407" s="10">
        <v>4</v>
      </c>
      <c r="DL1407" s="10">
        <v>4</v>
      </c>
      <c r="DM1407" s="9" t="s">
        <v>154</v>
      </c>
      <c r="DN1407" s="10">
        <v>1991</v>
      </c>
      <c r="DO1407" s="9">
        <f t="shared" si="6"/>
        <v>30</v>
      </c>
      <c r="DP1407" s="9" t="s">
        <v>155</v>
      </c>
      <c r="DQ1407" s="9" t="s">
        <v>156</v>
      </c>
      <c r="DR1407" s="9" t="s">
        <v>170</v>
      </c>
      <c r="DS1407" s="9" t="s">
        <v>137</v>
      </c>
      <c r="DT1407" s="9" t="s">
        <v>212</v>
      </c>
      <c r="DU1407" s="9" t="s">
        <v>203</v>
      </c>
      <c r="DV1407" s="9" t="str">
        <f>VLOOKUP(DU1407,Metadata!$B$2:$C$7,2,FALSE)</f>
        <v>6+ years</v>
      </c>
    </row>
    <row r="1408" spans="1:126">
      <c r="A1408" s="13">
        <v>1407</v>
      </c>
      <c r="B1408" s="9" t="s">
        <v>135</v>
      </c>
      <c r="C1408" s="9" t="str">
        <f>VLOOKUP(B1408,Metadata!$M$2:$N$6,2,FALSE)</f>
        <v>Permanent Employee</v>
      </c>
      <c r="D1408" s="9" t="s">
        <v>159</v>
      </c>
      <c r="E1408" s="9" t="s">
        <v>137</v>
      </c>
      <c r="F1408" s="9" t="s">
        <v>138</v>
      </c>
      <c r="G1408" s="9" t="s">
        <v>140</v>
      </c>
      <c r="H1408" s="9" t="str">
        <f>IF(G1408="","",VLOOKUP(G1408,Metadata!$J$2:$K$22,2,FALSE))</f>
        <v>Lisbon Metropolitan Area</v>
      </c>
      <c r="I1408" s="9" t="s">
        <v>295</v>
      </c>
      <c r="J1408" s="9" t="str">
        <f>IF(I1408="","",VLOOKUP(I1408,Metadata!$P$2:$Q$43,2,FALSE))</f>
        <v>Europe</v>
      </c>
      <c r="K1408" s="9" t="str">
        <f t="shared" si="0"/>
        <v>International</v>
      </c>
      <c r="L1408" s="9" t="s">
        <v>137</v>
      </c>
      <c r="M1408" s="9" t="str">
        <f>IF(L1408="","",VLOOKUP(L1408,Metadata!$J$2:$K$22,2,FALSE))</f>
        <v/>
      </c>
      <c r="N1408" s="9" t="s">
        <v>141</v>
      </c>
      <c r="O1408" s="9" t="s">
        <v>137</v>
      </c>
      <c r="P1408" s="9" t="s">
        <v>142</v>
      </c>
      <c r="Q1408" s="10" t="str">
        <f t="shared" si="1"/>
        <v>Full Office Job</v>
      </c>
      <c r="R1408" s="10">
        <v>4</v>
      </c>
      <c r="S1408" s="9" t="s">
        <v>137</v>
      </c>
      <c r="T1408" s="9" t="s">
        <v>487</v>
      </c>
      <c r="U1408" s="9" t="str">
        <f>IF(S1408&lt;&gt;"",S1408,IF(T1408&lt;&gt;"",VLOOKUP(T1408,Metadata!$S$2:$T$228,2,FALSE),""))</f>
        <v>Full-Stack Developer</v>
      </c>
      <c r="V1408" s="9" t="s">
        <v>207</v>
      </c>
      <c r="W1408" s="9" t="s">
        <v>137</v>
      </c>
      <c r="X1408" s="9" t="s">
        <v>145</v>
      </c>
      <c r="Y1408" s="9" t="s">
        <v>137</v>
      </c>
      <c r="Z1408" s="9" t="s">
        <v>146</v>
      </c>
      <c r="AA1408" s="9" t="s">
        <v>165</v>
      </c>
      <c r="AB1408" s="9" t="s">
        <v>137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 t="s">
        <v>178</v>
      </c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 t="s">
        <v>199</v>
      </c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10"/>
      <c r="CB1408" s="10" t="str">
        <f t="shared" si="5"/>
        <v/>
      </c>
      <c r="CC1408" s="10"/>
      <c r="CD1408" s="9" t="str">
        <f t="shared" si="2"/>
        <v/>
      </c>
      <c r="CE1408" s="9" t="s">
        <v>168</v>
      </c>
      <c r="CF1408" s="9" t="s">
        <v>188</v>
      </c>
      <c r="CG1408" s="9">
        <f>IF(CF1408="","",VLOOKUP(CF1408,Metadata!$D$2:$H$20,2,FALSE))</f>
        <v>17500</v>
      </c>
      <c r="CH1408" s="9">
        <f>IF(CF1408="","",VLOOKUP(CF1408,Metadata!$D$2:$H$20,4,FALSE))</f>
        <v>15000</v>
      </c>
      <c r="CI1408" s="9">
        <f>IF(CF1408="","",VLOOKUP(CF1408,Metadata!$D$2:$H$20,5,FALSE))</f>
        <v>20000</v>
      </c>
      <c r="CJ1408" s="9">
        <f t="shared" si="3"/>
        <v>17500</v>
      </c>
      <c r="CK1408" s="9" t="s">
        <v>153</v>
      </c>
      <c r="CL1408" s="10">
        <v>5</v>
      </c>
      <c r="CM1408" s="10">
        <v>5</v>
      </c>
      <c r="CN1408" s="10">
        <v>7</v>
      </c>
      <c r="CO1408" s="10">
        <v>6</v>
      </c>
      <c r="CP1408" s="10">
        <v>5</v>
      </c>
      <c r="CQ1408" s="10">
        <v>7</v>
      </c>
      <c r="CR1408" s="10">
        <v>6</v>
      </c>
      <c r="CS1408" s="10">
        <v>4</v>
      </c>
      <c r="CT1408" s="10">
        <v>6</v>
      </c>
      <c r="CU1408" s="10">
        <v>7</v>
      </c>
      <c r="CV1408" s="10">
        <v>6</v>
      </c>
      <c r="CW1408" s="10">
        <v>6</v>
      </c>
      <c r="CX1408" s="10">
        <v>7</v>
      </c>
      <c r="CY1408" s="10">
        <v>6</v>
      </c>
      <c r="CZ1408" s="10">
        <v>7</v>
      </c>
      <c r="DA1408" s="10">
        <v>7</v>
      </c>
      <c r="DB1408" s="10">
        <v>7</v>
      </c>
      <c r="DC1408" s="10">
        <v>7</v>
      </c>
      <c r="DD1408" s="10">
        <v>5</v>
      </c>
      <c r="DE1408" s="10">
        <v>7</v>
      </c>
      <c r="DF1408" s="10">
        <v>6</v>
      </c>
      <c r="DG1408" s="10">
        <v>7</v>
      </c>
      <c r="DH1408" s="10">
        <v>6</v>
      </c>
      <c r="DI1408" s="10">
        <v>7</v>
      </c>
      <c r="DJ1408" s="10">
        <v>3</v>
      </c>
      <c r="DK1408" s="10">
        <v>5</v>
      </c>
      <c r="DL1408" s="10">
        <v>7</v>
      </c>
      <c r="DM1408" s="9" t="s">
        <v>154</v>
      </c>
      <c r="DN1408" s="10">
        <v>1995</v>
      </c>
      <c r="DO1408" s="9">
        <f t="shared" si="6"/>
        <v>26</v>
      </c>
      <c r="DP1408" s="9" t="s">
        <v>155</v>
      </c>
      <c r="DQ1408" s="9" t="s">
        <v>210</v>
      </c>
      <c r="DR1408" s="9" t="s">
        <v>170</v>
      </c>
      <c r="DS1408" s="9" t="s">
        <v>137</v>
      </c>
      <c r="DT1408" s="9" t="s">
        <v>212</v>
      </c>
      <c r="DU1408" s="9" t="s">
        <v>168</v>
      </c>
      <c r="DV1408" s="9" t="str">
        <f>VLOOKUP(DU1408,Metadata!$B$2:$C$7,2,FALSE)</f>
        <v>0 - 3 years</v>
      </c>
    </row>
    <row r="1409" spans="1:126">
      <c r="A1409" s="13">
        <v>1408</v>
      </c>
      <c r="B1409" s="9" t="s">
        <v>135</v>
      </c>
      <c r="C1409" s="9" t="str">
        <f>VLOOKUP(B1409,Metadata!$M$2:$N$6,2,FALSE)</f>
        <v>Permanent Employee</v>
      </c>
      <c r="D1409" s="9" t="s">
        <v>136</v>
      </c>
      <c r="E1409" s="9" t="s">
        <v>137</v>
      </c>
      <c r="F1409" s="9" t="s">
        <v>138</v>
      </c>
      <c r="G1409" s="9" t="s">
        <v>283</v>
      </c>
      <c r="H1409" s="9" t="str">
        <f>IF(G1409="","",VLOOKUP(G1409,Metadata!$J$2:$K$22,2,FALSE))</f>
        <v>Lisbon Metropolitan Area</v>
      </c>
      <c r="I1409" s="9" t="s">
        <v>292</v>
      </c>
      <c r="J1409" s="9" t="str">
        <f>IF(I1409="","",VLOOKUP(I1409,Metadata!$P$2:$Q$43,2,FALSE))</f>
        <v>North America</v>
      </c>
      <c r="K1409" s="9" t="str">
        <f t="shared" si="0"/>
        <v>International</v>
      </c>
      <c r="L1409" s="9" t="s">
        <v>137</v>
      </c>
      <c r="M1409" s="9" t="str">
        <f>IF(L1409="","",VLOOKUP(L1409,Metadata!$J$2:$K$22,2,FALSE))</f>
        <v/>
      </c>
      <c r="N1409" s="9" t="s">
        <v>141</v>
      </c>
      <c r="O1409" s="9" t="s">
        <v>137</v>
      </c>
      <c r="P1409" s="9" t="s">
        <v>191</v>
      </c>
      <c r="Q1409" s="10" t="str">
        <f t="shared" si="1"/>
        <v>Remote Job (full or flexible)</v>
      </c>
      <c r="R1409" s="10">
        <v>7</v>
      </c>
      <c r="S1409" s="9" t="s">
        <v>161</v>
      </c>
      <c r="T1409" s="9" t="s">
        <v>137</v>
      </c>
      <c r="U1409" s="9" t="str">
        <f>IF(S1409&lt;&gt;"",S1409,IF(T1409&lt;&gt;"",VLOOKUP(T1409,Metadata!$S$2:$T$228,2,FALSE),""))</f>
        <v>Full-Stack Developer</v>
      </c>
      <c r="V1409" s="9" t="s">
        <v>268</v>
      </c>
      <c r="W1409" s="9" t="s">
        <v>137</v>
      </c>
      <c r="X1409" s="9" t="s">
        <v>269</v>
      </c>
      <c r="Y1409" s="9" t="s">
        <v>137</v>
      </c>
      <c r="Z1409" s="9" t="s">
        <v>184</v>
      </c>
      <c r="AA1409" s="9" t="s">
        <v>165</v>
      </c>
      <c r="AB1409" s="9" t="s">
        <v>137</v>
      </c>
      <c r="AC1409" s="9"/>
      <c r="AD1409" s="9"/>
      <c r="AE1409" s="9" t="s">
        <v>194</v>
      </c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198</v>
      </c>
      <c r="BL1409" s="9"/>
      <c r="BM1409" s="9"/>
      <c r="BN1409" s="9" t="s">
        <v>186</v>
      </c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10"/>
      <c r="CB1409" s="10" t="str">
        <f t="shared" si="5"/>
        <v/>
      </c>
      <c r="CC1409" s="10"/>
      <c r="CD1409" s="9" t="str">
        <f t="shared" si="2"/>
        <v/>
      </c>
      <c r="CE1409" s="9" t="s">
        <v>232</v>
      </c>
      <c r="CF1409" s="9" t="s">
        <v>220</v>
      </c>
      <c r="CG1409" s="9">
        <f>IF(CF1409="","",VLOOKUP(CF1409,Metadata!$D$2:$H$20,2,FALSE))</f>
        <v>27500</v>
      </c>
      <c r="CH1409" s="9">
        <f>IF(CF1409="","",VLOOKUP(CF1409,Metadata!$D$2:$H$20,4,FALSE))</f>
        <v>25000</v>
      </c>
      <c r="CI1409" s="9">
        <f>IF(CF1409="","",VLOOKUP(CF1409,Metadata!$D$2:$H$20,5,FALSE))</f>
        <v>30000</v>
      </c>
      <c r="CJ1409" s="9">
        <f t="shared" si="3"/>
        <v>27500</v>
      </c>
      <c r="CK1409" s="9" t="s">
        <v>201</v>
      </c>
      <c r="CL1409" s="10">
        <v>6</v>
      </c>
      <c r="CM1409" s="10">
        <v>1</v>
      </c>
      <c r="CN1409" s="10">
        <v>7</v>
      </c>
      <c r="CO1409" s="10">
        <v>7</v>
      </c>
      <c r="CP1409" s="10">
        <v>6</v>
      </c>
      <c r="CQ1409" s="10">
        <v>6</v>
      </c>
      <c r="CR1409" s="10">
        <v>7</v>
      </c>
      <c r="CS1409" s="10">
        <v>7</v>
      </c>
      <c r="CT1409" s="10">
        <v>5</v>
      </c>
      <c r="CU1409" s="10">
        <v>7</v>
      </c>
      <c r="CV1409" s="10">
        <v>4</v>
      </c>
      <c r="CW1409" s="10">
        <v>4</v>
      </c>
      <c r="CX1409" s="10">
        <v>6</v>
      </c>
      <c r="CY1409" s="10">
        <v>4</v>
      </c>
      <c r="CZ1409" s="10">
        <v>4</v>
      </c>
      <c r="DA1409" s="10">
        <v>4</v>
      </c>
      <c r="DB1409" s="10">
        <v>1</v>
      </c>
      <c r="DC1409" s="10">
        <v>4</v>
      </c>
      <c r="DD1409" s="10">
        <v>1</v>
      </c>
      <c r="DE1409" s="10">
        <v>6</v>
      </c>
      <c r="DF1409" s="10">
        <v>6</v>
      </c>
      <c r="DG1409" s="10">
        <v>5</v>
      </c>
      <c r="DH1409" s="10">
        <v>4</v>
      </c>
      <c r="DI1409" s="10">
        <v>1</v>
      </c>
      <c r="DJ1409" s="10">
        <v>6</v>
      </c>
      <c r="DK1409" s="10">
        <v>6</v>
      </c>
      <c r="DL1409" s="10">
        <v>1</v>
      </c>
      <c r="DM1409" s="9" t="s">
        <v>154</v>
      </c>
      <c r="DN1409" s="10">
        <v>1994</v>
      </c>
      <c r="DO1409" s="9">
        <f t="shared" si="6"/>
        <v>27</v>
      </c>
      <c r="DP1409" s="9" t="s">
        <v>155</v>
      </c>
      <c r="DQ1409" s="9" t="s">
        <v>210</v>
      </c>
      <c r="DR1409" s="9" t="s">
        <v>342</v>
      </c>
      <c r="DS1409" s="9" t="s">
        <v>137</v>
      </c>
      <c r="DT1409" s="9" t="s">
        <v>212</v>
      </c>
      <c r="DU1409" s="9" t="s">
        <v>223</v>
      </c>
      <c r="DV1409" s="9" t="str">
        <f>VLOOKUP(DU1409,Metadata!$B$2:$C$7,2,FALSE)</f>
        <v>3 - 6 years</v>
      </c>
    </row>
    <row r="1410" spans="1:126">
      <c r="A1410" s="13">
        <v>1409</v>
      </c>
      <c r="B1410" s="9" t="s">
        <v>135</v>
      </c>
      <c r="C1410" s="9" t="str">
        <f>VLOOKUP(B1410,Metadata!$M$2:$N$6,2,FALSE)</f>
        <v>Permanent Employee</v>
      </c>
      <c r="D1410" s="9" t="s">
        <v>159</v>
      </c>
      <c r="E1410" s="9" t="s">
        <v>137</v>
      </c>
      <c r="F1410" s="9" t="s">
        <v>138</v>
      </c>
      <c r="G1410" s="9" t="s">
        <v>312</v>
      </c>
      <c r="H1410" s="9" t="str">
        <f>IF(G1410="","",VLOOKUP(G1410,Metadata!$J$2:$K$22,2,FALSE))</f>
        <v>South</v>
      </c>
      <c r="I1410" s="9" t="s">
        <v>138</v>
      </c>
      <c r="J1410" s="9" t="str">
        <f>IF(I1410="","",VLOOKUP(I1410,Metadata!$P$2:$Q$43,2,FALSE))</f>
        <v>Europe</v>
      </c>
      <c r="K1410" s="9" t="str">
        <f t="shared" si="0"/>
        <v>Portugal</v>
      </c>
      <c r="L1410" s="9" t="s">
        <v>140</v>
      </c>
      <c r="M1410" s="9" t="str">
        <f>IF(L1410="","",VLOOKUP(L1410,Metadata!$J$2:$K$22,2,FALSE))</f>
        <v>Lisbon Metropolitan Area</v>
      </c>
      <c r="N1410" s="9" t="s">
        <v>141</v>
      </c>
      <c r="O1410" s="9" t="s">
        <v>137</v>
      </c>
      <c r="P1410" s="9" t="s">
        <v>191</v>
      </c>
      <c r="Q1410" s="10" t="str">
        <f t="shared" si="1"/>
        <v>Remote Job (full or flexible)</v>
      </c>
      <c r="R1410" s="10">
        <v>3</v>
      </c>
      <c r="S1410" s="9" t="s">
        <v>161</v>
      </c>
      <c r="T1410" s="9" t="s">
        <v>137</v>
      </c>
      <c r="U1410" s="9" t="str">
        <f>IF(S1410&lt;&gt;"",S1410,IF(T1410&lt;&gt;"",VLOOKUP(T1410,Metadata!$S$2:$T$228,2,FALSE),""))</f>
        <v>Full-Stack Developer</v>
      </c>
      <c r="V1410" s="9" t="s">
        <v>251</v>
      </c>
      <c r="W1410" s="9" t="s">
        <v>137</v>
      </c>
      <c r="X1410" s="9" t="s">
        <v>145</v>
      </c>
      <c r="Y1410" s="9" t="s">
        <v>137</v>
      </c>
      <c r="Z1410" s="9" t="s">
        <v>218</v>
      </c>
      <c r="AA1410" s="9" t="s">
        <v>137</v>
      </c>
      <c r="AB1410" s="9" t="s">
        <v>137</v>
      </c>
      <c r="AC1410" s="9" t="s">
        <v>147</v>
      </c>
      <c r="AD1410" s="9"/>
      <c r="AE1410" s="9"/>
      <c r="AF1410" s="9"/>
      <c r="AG1410" s="9" t="s">
        <v>166</v>
      </c>
      <c r="AH1410" s="9"/>
      <c r="AI1410" s="9"/>
      <c r="AJ1410" s="9" t="s">
        <v>185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 t="s">
        <v>178</v>
      </c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199</v>
      </c>
      <c r="BM1410" s="9"/>
      <c r="BN1410" s="9"/>
      <c r="BO1410" s="9"/>
      <c r="BP1410" s="9" t="s">
        <v>179</v>
      </c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10"/>
      <c r="CB1410" s="10" t="str">
        <f t="shared" si="5"/>
        <v/>
      </c>
      <c r="CC1410" s="10"/>
      <c r="CD1410" s="9" t="str">
        <f t="shared" si="2"/>
        <v/>
      </c>
      <c r="CE1410" s="9" t="s">
        <v>168</v>
      </c>
      <c r="CF1410" s="9" t="s">
        <v>254</v>
      </c>
      <c r="CG1410" s="9">
        <f>IF(CF1410="","",VLOOKUP(CF1410,Metadata!$D$2:$H$20,2,FALSE))</f>
        <v>37500</v>
      </c>
      <c r="CH1410" s="9">
        <f>IF(CF1410="","",VLOOKUP(CF1410,Metadata!$D$2:$H$20,4,FALSE))</f>
        <v>35000</v>
      </c>
      <c r="CI1410" s="9">
        <f>IF(CF1410="","",VLOOKUP(CF1410,Metadata!$D$2:$H$20,5,FALSE))</f>
        <v>40000</v>
      </c>
      <c r="CJ1410" s="9">
        <f t="shared" si="3"/>
        <v>37500</v>
      </c>
      <c r="CK1410" s="9" t="s">
        <v>221</v>
      </c>
      <c r="CL1410" s="10">
        <v>4</v>
      </c>
      <c r="CM1410" s="10">
        <v>1</v>
      </c>
      <c r="CN1410" s="10">
        <v>7</v>
      </c>
      <c r="CO1410" s="10">
        <v>6</v>
      </c>
      <c r="CP1410" s="10">
        <v>5</v>
      </c>
      <c r="CQ1410" s="10">
        <v>4</v>
      </c>
      <c r="CR1410" s="10">
        <v>4</v>
      </c>
      <c r="CS1410" s="10">
        <v>7</v>
      </c>
      <c r="CT1410" s="10">
        <v>5</v>
      </c>
      <c r="CU1410" s="10">
        <v>6</v>
      </c>
      <c r="CV1410" s="10">
        <v>6</v>
      </c>
      <c r="CW1410" s="10">
        <v>5</v>
      </c>
      <c r="CX1410" s="10">
        <v>7</v>
      </c>
      <c r="CY1410" s="10">
        <v>7</v>
      </c>
      <c r="CZ1410" s="10">
        <v>6</v>
      </c>
      <c r="DA1410" s="10">
        <v>3</v>
      </c>
      <c r="DB1410" s="10">
        <v>2</v>
      </c>
      <c r="DC1410" s="10">
        <v>6</v>
      </c>
      <c r="DD1410" s="10">
        <v>6</v>
      </c>
      <c r="DE1410" s="10">
        <v>6</v>
      </c>
      <c r="DF1410" s="10">
        <v>7</v>
      </c>
      <c r="DG1410" s="10">
        <v>5</v>
      </c>
      <c r="DH1410" s="10">
        <v>4</v>
      </c>
      <c r="DI1410" s="10">
        <v>7</v>
      </c>
      <c r="DJ1410" s="10">
        <v>1</v>
      </c>
      <c r="DK1410" s="10">
        <v>4</v>
      </c>
      <c r="DL1410" s="10">
        <v>5</v>
      </c>
      <c r="DM1410" s="9" t="s">
        <v>154</v>
      </c>
      <c r="DN1410" s="10">
        <v>1984</v>
      </c>
      <c r="DO1410" s="9">
        <f t="shared" si="6"/>
        <v>37</v>
      </c>
      <c r="DP1410" s="9" t="s">
        <v>155</v>
      </c>
      <c r="DQ1410" s="9" t="s">
        <v>202</v>
      </c>
      <c r="DR1410" s="9" t="s">
        <v>170</v>
      </c>
      <c r="DS1410" s="9" t="s">
        <v>137</v>
      </c>
      <c r="DT1410" s="9" t="s">
        <v>212</v>
      </c>
      <c r="DU1410" s="9" t="s">
        <v>158</v>
      </c>
      <c r="DV1410" s="9" t="str">
        <f>VLOOKUP(DU1410,Metadata!$B$2:$C$7,2,FALSE)</f>
        <v>6+ years</v>
      </c>
    </row>
    <row r="1411" spans="1:126">
      <c r="A1411" s="13">
        <v>1410</v>
      </c>
      <c r="B1411" s="9" t="s">
        <v>135</v>
      </c>
      <c r="C1411" s="9" t="str">
        <f>VLOOKUP(B1411,Metadata!$M$2:$N$6,2,FALSE)</f>
        <v>Permanent Employee</v>
      </c>
      <c r="D1411" s="9" t="s">
        <v>159</v>
      </c>
      <c r="E1411" s="9" t="s">
        <v>137</v>
      </c>
      <c r="F1411" s="9" t="s">
        <v>138</v>
      </c>
      <c r="G1411" s="9" t="s">
        <v>140</v>
      </c>
      <c r="H1411" s="9" t="str">
        <f>IF(G1411="","",VLOOKUP(G1411,Metadata!$J$2:$K$22,2,FALSE))</f>
        <v>Lisbon Metropolitan Area</v>
      </c>
      <c r="I1411" s="9" t="s">
        <v>138</v>
      </c>
      <c r="J1411" s="9" t="str">
        <f>IF(I1411="","",VLOOKUP(I1411,Metadata!$P$2:$Q$43,2,FALSE))</f>
        <v>Europe</v>
      </c>
      <c r="K1411" s="9" t="str">
        <f t="shared" si="0"/>
        <v>Portugal</v>
      </c>
      <c r="L1411" s="9" t="s">
        <v>140</v>
      </c>
      <c r="M1411" s="9" t="str">
        <f>IF(L1411="","",VLOOKUP(L1411,Metadata!$J$2:$K$22,2,FALSE))</f>
        <v>Lisbon Metropolitan Area</v>
      </c>
      <c r="N1411" s="9" t="s">
        <v>141</v>
      </c>
      <c r="O1411" s="9" t="s">
        <v>137</v>
      </c>
      <c r="P1411" s="9" t="s">
        <v>142</v>
      </c>
      <c r="Q1411" s="10" t="str">
        <f t="shared" si="1"/>
        <v>Full Office Job</v>
      </c>
      <c r="R1411" s="10">
        <v>5</v>
      </c>
      <c r="S1411" s="9" t="s">
        <v>332</v>
      </c>
      <c r="T1411" s="9" t="s">
        <v>137</v>
      </c>
      <c r="U1411" s="9" t="str">
        <f>IF(S1411&lt;&gt;"",S1411,IF(T1411&lt;&gt;"",VLOOKUP(T1411,Metadata!$S$2:$T$228,2,FALSE),""))</f>
        <v>UX/UI Designer</v>
      </c>
      <c r="V1411" s="9" t="s">
        <v>234</v>
      </c>
      <c r="W1411" s="9" t="s">
        <v>137</v>
      </c>
      <c r="X1411" s="9" t="s">
        <v>145</v>
      </c>
      <c r="Y1411" s="9" t="s">
        <v>137</v>
      </c>
      <c r="Z1411" s="9" t="s">
        <v>224</v>
      </c>
      <c r="AA1411" s="9" t="s">
        <v>165</v>
      </c>
      <c r="AB1411" s="9" t="s">
        <v>137</v>
      </c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 t="s">
        <v>178</v>
      </c>
      <c r="BB1411" s="9"/>
      <c r="BC1411" s="9"/>
      <c r="BD1411" s="9"/>
      <c r="BE1411" s="9"/>
      <c r="BF1411" s="9"/>
      <c r="BG1411" s="9"/>
      <c r="BH1411" s="9"/>
      <c r="BI1411" s="9"/>
      <c r="BJ1411" s="9" t="s">
        <v>167</v>
      </c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10"/>
      <c r="CB1411" s="10" t="str">
        <f t="shared" si="5"/>
        <v/>
      </c>
      <c r="CC1411" s="10"/>
      <c r="CD1411" s="9" t="str">
        <f t="shared" si="2"/>
        <v/>
      </c>
      <c r="CE1411" s="9" t="s">
        <v>151</v>
      </c>
      <c r="CF1411" s="9" t="s">
        <v>220</v>
      </c>
      <c r="CG1411" s="9">
        <f>IF(CF1411="","",VLOOKUP(CF1411,Metadata!$D$2:$H$20,2,FALSE))</f>
        <v>27500</v>
      </c>
      <c r="CH1411" s="9">
        <f>IF(CF1411="","",VLOOKUP(CF1411,Metadata!$D$2:$H$20,4,FALSE))</f>
        <v>25000</v>
      </c>
      <c r="CI1411" s="9">
        <f>IF(CF1411="","",VLOOKUP(CF1411,Metadata!$D$2:$H$20,5,FALSE))</f>
        <v>30000</v>
      </c>
      <c r="CJ1411" s="9">
        <f t="shared" si="3"/>
        <v>27500</v>
      </c>
      <c r="CK1411" s="9" t="s">
        <v>189</v>
      </c>
      <c r="CL1411" s="10">
        <v>5</v>
      </c>
      <c r="CM1411" s="10">
        <v>5</v>
      </c>
      <c r="CN1411" s="10">
        <v>7</v>
      </c>
      <c r="CO1411" s="10">
        <v>7</v>
      </c>
      <c r="CP1411" s="10">
        <v>5</v>
      </c>
      <c r="CQ1411" s="10">
        <v>7</v>
      </c>
      <c r="CR1411" s="10">
        <v>5</v>
      </c>
      <c r="CS1411" s="10">
        <v>6</v>
      </c>
      <c r="CT1411" s="10">
        <v>7</v>
      </c>
      <c r="CU1411" s="10">
        <v>7</v>
      </c>
      <c r="CV1411" s="10">
        <v>5</v>
      </c>
      <c r="CW1411" s="10">
        <v>5</v>
      </c>
      <c r="CX1411" s="10">
        <v>5</v>
      </c>
      <c r="CY1411" s="10">
        <v>6</v>
      </c>
      <c r="CZ1411" s="10">
        <v>6</v>
      </c>
      <c r="DA1411" s="10">
        <v>5</v>
      </c>
      <c r="DB1411" s="10">
        <v>4</v>
      </c>
      <c r="DC1411" s="10">
        <v>5</v>
      </c>
      <c r="DD1411" s="10">
        <v>4</v>
      </c>
      <c r="DE1411" s="10">
        <v>7</v>
      </c>
      <c r="DF1411" s="10">
        <v>7</v>
      </c>
      <c r="DG1411" s="10">
        <v>7</v>
      </c>
      <c r="DH1411" s="10">
        <v>5</v>
      </c>
      <c r="DI1411" s="10">
        <v>5</v>
      </c>
      <c r="DJ1411" s="10">
        <v>3</v>
      </c>
      <c r="DK1411" s="10">
        <v>4</v>
      </c>
      <c r="DL1411" s="10">
        <v>4</v>
      </c>
      <c r="DM1411" s="9" t="s">
        <v>154</v>
      </c>
      <c r="DN1411" s="10">
        <v>1971</v>
      </c>
      <c r="DO1411" s="9">
        <f t="shared" si="6"/>
        <v>50</v>
      </c>
      <c r="DP1411" s="9" t="s">
        <v>155</v>
      </c>
      <c r="DQ1411" s="9" t="s">
        <v>156</v>
      </c>
      <c r="DR1411" s="9" t="s">
        <v>170</v>
      </c>
      <c r="DS1411" s="9" t="s">
        <v>137</v>
      </c>
      <c r="DT1411" s="9" t="s">
        <v>212</v>
      </c>
      <c r="DU1411" s="9" t="s">
        <v>158</v>
      </c>
      <c r="DV1411" s="9" t="str">
        <f>VLOOKUP(DU1411,Metadata!$B$2:$C$7,2,FALSE)</f>
        <v>6+ years</v>
      </c>
    </row>
    <row r="1412" spans="1:126">
      <c r="A1412" s="13">
        <v>1411</v>
      </c>
      <c r="B1412" s="9" t="s">
        <v>135</v>
      </c>
      <c r="C1412" s="9" t="str">
        <f>VLOOKUP(B1412,Metadata!$M$2:$N$6,2,FALSE)</f>
        <v>Permanent Employee</v>
      </c>
      <c r="D1412" s="9" t="s">
        <v>159</v>
      </c>
      <c r="E1412" s="9" t="s">
        <v>137</v>
      </c>
      <c r="F1412" s="9" t="s">
        <v>138</v>
      </c>
      <c r="G1412" s="9" t="s">
        <v>140</v>
      </c>
      <c r="H1412" s="9" t="str">
        <f>IF(G1412="","",VLOOKUP(G1412,Metadata!$J$2:$K$22,2,FALSE))</f>
        <v>Lisbon Metropolitan Area</v>
      </c>
      <c r="I1412" s="9" t="s">
        <v>138</v>
      </c>
      <c r="J1412" s="9" t="str">
        <f>IF(I1412="","",VLOOKUP(I1412,Metadata!$P$2:$Q$43,2,FALSE))</f>
        <v>Europe</v>
      </c>
      <c r="K1412" s="9" t="str">
        <f t="shared" si="0"/>
        <v>Portugal</v>
      </c>
      <c r="L1412" s="9" t="s">
        <v>140</v>
      </c>
      <c r="M1412" s="9" t="str">
        <f>IF(L1412="","",VLOOKUP(L1412,Metadata!$J$2:$K$22,2,FALSE))</f>
        <v>Lisbon Metropolitan Area</v>
      </c>
      <c r="N1412" s="9" t="s">
        <v>141</v>
      </c>
      <c r="O1412" s="9" t="s">
        <v>137</v>
      </c>
      <c r="P1412" s="9" t="s">
        <v>142</v>
      </c>
      <c r="Q1412" s="10" t="str">
        <f t="shared" si="1"/>
        <v>Full Office Job</v>
      </c>
      <c r="R1412" s="10">
        <v>4</v>
      </c>
      <c r="S1412" s="9" t="s">
        <v>249</v>
      </c>
      <c r="T1412" s="9" t="s">
        <v>137</v>
      </c>
      <c r="U1412" s="9" t="str">
        <f>IF(S1412&lt;&gt;"",S1412,IF(T1412&lt;&gt;"",VLOOKUP(T1412,Metadata!$S$2:$T$228,2,FALSE),""))</f>
        <v>Business Applications (BI/CRM/ERP)</v>
      </c>
      <c r="V1412" s="9" t="s">
        <v>217</v>
      </c>
      <c r="W1412" s="9" t="s">
        <v>137</v>
      </c>
      <c r="X1412" s="9" t="s">
        <v>145</v>
      </c>
      <c r="Y1412" s="9" t="s">
        <v>137</v>
      </c>
      <c r="Z1412" s="9" t="s">
        <v>146</v>
      </c>
      <c r="AA1412" s="9" t="s">
        <v>137</v>
      </c>
      <c r="AB1412" s="9" t="s">
        <v>137</v>
      </c>
      <c r="AC1412" s="9" t="s">
        <v>147</v>
      </c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 t="s">
        <v>150</v>
      </c>
      <c r="BZ1412" s="9" t="s">
        <v>137</v>
      </c>
      <c r="CA1412" s="10"/>
      <c r="CB1412" s="10" t="str">
        <f t="shared" si="5"/>
        <v/>
      </c>
      <c r="CC1412" s="10"/>
      <c r="CD1412" s="9" t="str">
        <f t="shared" si="2"/>
        <v/>
      </c>
      <c r="CE1412" s="9" t="s">
        <v>151</v>
      </c>
      <c r="CF1412" s="9" t="s">
        <v>225</v>
      </c>
      <c r="CG1412" s="9">
        <f>IF(CF1412="","",VLOOKUP(CF1412,Metadata!$D$2:$H$20,2,FALSE))</f>
        <v>22500</v>
      </c>
      <c r="CH1412" s="9">
        <f>IF(CF1412="","",VLOOKUP(CF1412,Metadata!$D$2:$H$20,4,FALSE))</f>
        <v>20000</v>
      </c>
      <c r="CI1412" s="9">
        <f>IF(CF1412="","",VLOOKUP(CF1412,Metadata!$D$2:$H$20,5,FALSE))</f>
        <v>25000</v>
      </c>
      <c r="CJ1412" s="9">
        <f t="shared" si="3"/>
        <v>22500</v>
      </c>
      <c r="CK1412" s="9" t="s">
        <v>153</v>
      </c>
      <c r="CL1412" s="10">
        <v>2</v>
      </c>
      <c r="CM1412" s="10">
        <v>3</v>
      </c>
      <c r="CN1412" s="10">
        <v>5</v>
      </c>
      <c r="CO1412" s="10">
        <v>7</v>
      </c>
      <c r="CP1412" s="10">
        <v>7</v>
      </c>
      <c r="CQ1412" s="10">
        <v>7</v>
      </c>
      <c r="CR1412" s="10">
        <v>6</v>
      </c>
      <c r="CS1412" s="10">
        <v>7</v>
      </c>
      <c r="CT1412" s="10">
        <v>5</v>
      </c>
      <c r="CU1412" s="10">
        <v>6</v>
      </c>
      <c r="CV1412" s="10">
        <v>7</v>
      </c>
      <c r="CW1412" s="10">
        <v>2</v>
      </c>
      <c r="CX1412" s="10">
        <v>5</v>
      </c>
      <c r="CY1412" s="10">
        <v>6</v>
      </c>
      <c r="CZ1412" s="10">
        <v>6</v>
      </c>
      <c r="DA1412" s="10">
        <v>7</v>
      </c>
      <c r="DB1412" s="10">
        <v>2</v>
      </c>
      <c r="DC1412" s="10">
        <v>7</v>
      </c>
      <c r="DD1412" s="10">
        <v>2</v>
      </c>
      <c r="DE1412" s="10">
        <v>7</v>
      </c>
      <c r="DF1412" s="10">
        <v>7</v>
      </c>
      <c r="DG1412" s="10">
        <v>7</v>
      </c>
      <c r="DH1412" s="10">
        <v>5</v>
      </c>
      <c r="DI1412" s="10">
        <v>7</v>
      </c>
      <c r="DJ1412" s="10">
        <v>5</v>
      </c>
      <c r="DK1412" s="10">
        <v>5</v>
      </c>
      <c r="DL1412" s="10">
        <v>7</v>
      </c>
      <c r="DM1412" s="9" t="s">
        <v>154</v>
      </c>
      <c r="DN1412" s="10">
        <v>1987</v>
      </c>
      <c r="DO1412" s="9">
        <f t="shared" si="6"/>
        <v>34</v>
      </c>
      <c r="DP1412" s="9" t="s">
        <v>155</v>
      </c>
      <c r="DQ1412" s="9" t="s">
        <v>156</v>
      </c>
      <c r="DR1412" s="9" t="s">
        <v>170</v>
      </c>
      <c r="DS1412" s="9" t="s">
        <v>137</v>
      </c>
      <c r="DT1412" s="9" t="s">
        <v>212</v>
      </c>
      <c r="DU1412" s="9" t="s">
        <v>158</v>
      </c>
      <c r="DV1412" s="9" t="str">
        <f>VLOOKUP(DU1412,Metadata!$B$2:$C$7,2,FALSE)</f>
        <v>6+ years</v>
      </c>
    </row>
    <row r="1413" spans="1:126">
      <c r="A1413" s="13">
        <v>1412</v>
      </c>
      <c r="B1413" s="9" t="s">
        <v>135</v>
      </c>
      <c r="C1413" s="9" t="str">
        <f>VLOOKUP(B1413,Metadata!$M$2:$N$6,2,FALSE)</f>
        <v>Permanent Employee</v>
      </c>
      <c r="D1413" s="9" t="s">
        <v>136</v>
      </c>
      <c r="E1413" s="9" t="s">
        <v>137</v>
      </c>
      <c r="F1413" s="9" t="s">
        <v>138</v>
      </c>
      <c r="G1413" s="9" t="s">
        <v>172</v>
      </c>
      <c r="H1413" s="9" t="str">
        <f>IF(G1413="","",VLOOKUP(G1413,Metadata!$J$2:$K$22,2,FALSE))</f>
        <v>Porto Metropolitan Area</v>
      </c>
      <c r="I1413" s="9" t="s">
        <v>138</v>
      </c>
      <c r="J1413" s="9" t="str">
        <f>IF(I1413="","",VLOOKUP(I1413,Metadata!$P$2:$Q$43,2,FALSE))</f>
        <v>Europe</v>
      </c>
      <c r="K1413" s="9" t="str">
        <f t="shared" si="0"/>
        <v>Portugal</v>
      </c>
      <c r="L1413" s="9" t="s">
        <v>172</v>
      </c>
      <c r="M1413" s="9" t="str">
        <f>IF(L1413="","",VLOOKUP(L1413,Metadata!$J$2:$K$22,2,FALSE))</f>
        <v>Porto Metropolitan Area</v>
      </c>
      <c r="N1413" s="9" t="s">
        <v>141</v>
      </c>
      <c r="O1413" s="9" t="s">
        <v>137</v>
      </c>
      <c r="P1413" s="9" t="s">
        <v>191</v>
      </c>
      <c r="Q1413" s="10" t="str">
        <f t="shared" si="1"/>
        <v>Remote Job (full or flexible)</v>
      </c>
      <c r="R1413" s="10">
        <v>6</v>
      </c>
      <c r="S1413" s="9" t="s">
        <v>338</v>
      </c>
      <c r="T1413" s="9" t="s">
        <v>137</v>
      </c>
      <c r="U1413" s="9" t="str">
        <f>IF(S1413&lt;&gt;"",S1413,IF(T1413&lt;&gt;"",VLOOKUP(T1413,Metadata!$S$2:$T$228,2,FALSE),""))</f>
        <v>Solutions Architect</v>
      </c>
      <c r="V1413" s="9" t="s">
        <v>317</v>
      </c>
      <c r="W1413" s="9" t="s">
        <v>137</v>
      </c>
      <c r="X1413" s="9" t="s">
        <v>163</v>
      </c>
      <c r="Y1413" s="9" t="s">
        <v>137</v>
      </c>
      <c r="Z1413" s="9" t="s">
        <v>184</v>
      </c>
      <c r="AA1413" s="9" t="s">
        <v>137</v>
      </c>
      <c r="AB1413" s="9" t="s">
        <v>137</v>
      </c>
      <c r="AC1413" s="9" t="s">
        <v>147</v>
      </c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 t="s">
        <v>150</v>
      </c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 t="s">
        <v>150</v>
      </c>
      <c r="BZ1413" s="9" t="s">
        <v>137</v>
      </c>
      <c r="CA1413" s="10"/>
      <c r="CB1413" s="10" t="str">
        <f t="shared" si="5"/>
        <v/>
      </c>
      <c r="CC1413" s="10"/>
      <c r="CD1413" s="9" t="str">
        <f t="shared" si="2"/>
        <v/>
      </c>
      <c r="CE1413" s="9" t="s">
        <v>151</v>
      </c>
      <c r="CF1413" s="9" t="s">
        <v>188</v>
      </c>
      <c r="CG1413" s="9">
        <f>IF(CF1413="","",VLOOKUP(CF1413,Metadata!$D$2:$H$20,2,FALSE))</f>
        <v>17500</v>
      </c>
      <c r="CH1413" s="9">
        <f>IF(CF1413="","",VLOOKUP(CF1413,Metadata!$D$2:$H$20,4,FALSE))</f>
        <v>15000</v>
      </c>
      <c r="CI1413" s="9">
        <f>IF(CF1413="","",VLOOKUP(CF1413,Metadata!$D$2:$H$20,5,FALSE))</f>
        <v>20000</v>
      </c>
      <c r="CJ1413" s="9">
        <f t="shared" si="3"/>
        <v>17500</v>
      </c>
      <c r="CK1413" s="9" t="s">
        <v>153</v>
      </c>
      <c r="CL1413" s="10">
        <v>4</v>
      </c>
      <c r="CM1413" s="10">
        <v>3</v>
      </c>
      <c r="CN1413" s="10">
        <v>6</v>
      </c>
      <c r="CO1413" s="10">
        <v>6</v>
      </c>
      <c r="CP1413" s="10">
        <v>6</v>
      </c>
      <c r="CQ1413" s="10">
        <v>5</v>
      </c>
      <c r="CR1413" s="10">
        <v>5</v>
      </c>
      <c r="CS1413" s="10">
        <v>4</v>
      </c>
      <c r="CT1413" s="10">
        <v>5</v>
      </c>
      <c r="CU1413" s="10">
        <v>5</v>
      </c>
      <c r="CV1413" s="10">
        <v>4</v>
      </c>
      <c r="CW1413" s="10">
        <v>4</v>
      </c>
      <c r="CX1413" s="10">
        <v>5</v>
      </c>
      <c r="CY1413" s="10">
        <v>4</v>
      </c>
      <c r="CZ1413" s="10">
        <v>5</v>
      </c>
      <c r="DA1413" s="10">
        <v>4</v>
      </c>
      <c r="DB1413" s="10">
        <v>4</v>
      </c>
      <c r="DC1413" s="10">
        <v>6</v>
      </c>
      <c r="DD1413" s="10">
        <v>4</v>
      </c>
      <c r="DE1413" s="10">
        <v>7</v>
      </c>
      <c r="DF1413" s="10">
        <v>6</v>
      </c>
      <c r="DG1413" s="10">
        <v>6</v>
      </c>
      <c r="DH1413" s="10">
        <v>6</v>
      </c>
      <c r="DI1413" s="10">
        <v>6</v>
      </c>
      <c r="DJ1413" s="10">
        <v>4</v>
      </c>
      <c r="DK1413" s="10">
        <v>6</v>
      </c>
      <c r="DL1413" s="10">
        <v>6</v>
      </c>
      <c r="DM1413" s="9" t="s">
        <v>154</v>
      </c>
      <c r="DN1413" s="10">
        <v>1975</v>
      </c>
      <c r="DO1413" s="9">
        <f t="shared" si="6"/>
        <v>46</v>
      </c>
      <c r="DP1413" s="9" t="s">
        <v>155</v>
      </c>
      <c r="DQ1413" s="9" t="s">
        <v>202</v>
      </c>
      <c r="DR1413" s="9" t="s">
        <v>342</v>
      </c>
      <c r="DS1413" s="9" t="s">
        <v>137</v>
      </c>
      <c r="DT1413" s="9" t="s">
        <v>212</v>
      </c>
      <c r="DU1413" s="9" t="s">
        <v>158</v>
      </c>
      <c r="DV1413" s="9" t="str">
        <f>VLOOKUP(DU1413,Metadata!$B$2:$C$7,2,FALSE)</f>
        <v>6+ years</v>
      </c>
    </row>
    <row r="1414" spans="1:126">
      <c r="A1414" s="13">
        <v>1413</v>
      </c>
      <c r="B1414" s="9" t="s">
        <v>135</v>
      </c>
      <c r="C1414" s="9" t="str">
        <f>VLOOKUP(B1414,Metadata!$M$2:$N$6,2,FALSE)</f>
        <v>Permanent Employee</v>
      </c>
      <c r="D1414" s="9" t="s">
        <v>136</v>
      </c>
      <c r="E1414" s="9" t="s">
        <v>137</v>
      </c>
      <c r="F1414" s="9" t="s">
        <v>138</v>
      </c>
      <c r="G1414" s="9" t="s">
        <v>312</v>
      </c>
      <c r="H1414" s="9" t="str">
        <f>IF(G1414="","",VLOOKUP(G1414,Metadata!$J$2:$K$22,2,FALSE))</f>
        <v>South</v>
      </c>
      <c r="I1414" s="9" t="s">
        <v>138</v>
      </c>
      <c r="J1414" s="9" t="str">
        <f>IF(I1414="","",VLOOKUP(I1414,Metadata!$P$2:$Q$43,2,FALSE))</f>
        <v>Europe</v>
      </c>
      <c r="K1414" s="9" t="str">
        <f t="shared" si="0"/>
        <v>Portugal</v>
      </c>
      <c r="L1414" s="9" t="s">
        <v>312</v>
      </c>
      <c r="M1414" s="9" t="str">
        <f>IF(L1414="","",VLOOKUP(L1414,Metadata!$J$2:$K$22,2,FALSE))</f>
        <v>South</v>
      </c>
      <c r="N1414" s="9" t="s">
        <v>141</v>
      </c>
      <c r="O1414" s="9" t="s">
        <v>137</v>
      </c>
      <c r="P1414" s="9" t="s">
        <v>191</v>
      </c>
      <c r="Q1414" s="10" t="str">
        <f t="shared" si="1"/>
        <v>Remote Job (full or flexible)</v>
      </c>
      <c r="R1414" s="10">
        <v>5</v>
      </c>
      <c r="S1414" s="9" t="s">
        <v>192</v>
      </c>
      <c r="T1414" s="9" t="s">
        <v>137</v>
      </c>
      <c r="U1414" s="9" t="str">
        <f>IF(S1414&lt;&gt;"",S1414,IF(T1414&lt;&gt;"",VLOOKUP(T1414,Metadata!$S$2:$T$228,2,FALSE),""))</f>
        <v>Back-End Developer</v>
      </c>
      <c r="V1414" s="9" t="s">
        <v>256</v>
      </c>
      <c r="W1414" s="9" t="s">
        <v>137</v>
      </c>
      <c r="X1414" s="9" t="s">
        <v>163</v>
      </c>
      <c r="Y1414" s="9" t="s">
        <v>137</v>
      </c>
      <c r="Z1414" s="9" t="s">
        <v>262</v>
      </c>
      <c r="AA1414" s="9" t="s">
        <v>165</v>
      </c>
      <c r="AB1414" s="9" t="s">
        <v>137</v>
      </c>
      <c r="AC1414" s="9" t="s">
        <v>147</v>
      </c>
      <c r="AD1414" s="9"/>
      <c r="AE1414" s="9"/>
      <c r="AF1414" s="9"/>
      <c r="AG1414" s="9" t="s">
        <v>166</v>
      </c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 t="s">
        <v>178</v>
      </c>
      <c r="BB1414" s="9"/>
      <c r="BC1414" s="9"/>
      <c r="BD1414" s="9"/>
      <c r="BE1414" s="9"/>
      <c r="BF1414" s="9"/>
      <c r="BG1414" s="9"/>
      <c r="BH1414" s="9"/>
      <c r="BI1414" s="9"/>
      <c r="BJ1414" s="9" t="s">
        <v>167</v>
      </c>
      <c r="BK1414" s="9"/>
      <c r="BL1414" s="9"/>
      <c r="BM1414" s="9"/>
      <c r="BN1414" s="9" t="s">
        <v>186</v>
      </c>
      <c r="BO1414" s="9"/>
      <c r="BP1414" s="9" t="s">
        <v>179</v>
      </c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10"/>
      <c r="CB1414" s="10" t="str">
        <f t="shared" si="5"/>
        <v/>
      </c>
      <c r="CC1414" s="10"/>
      <c r="CD1414" s="9" t="str">
        <f t="shared" si="2"/>
        <v/>
      </c>
      <c r="CE1414" s="9" t="s">
        <v>151</v>
      </c>
      <c r="CF1414" s="9" t="s">
        <v>188</v>
      </c>
      <c r="CG1414" s="9">
        <f>IF(CF1414="","",VLOOKUP(CF1414,Metadata!$D$2:$H$20,2,FALSE))</f>
        <v>17500</v>
      </c>
      <c r="CH1414" s="9">
        <f>IF(CF1414="","",VLOOKUP(CF1414,Metadata!$D$2:$H$20,4,FALSE))</f>
        <v>15000</v>
      </c>
      <c r="CI1414" s="9">
        <f>IF(CF1414="","",VLOOKUP(CF1414,Metadata!$D$2:$H$20,5,FALSE))</f>
        <v>20000</v>
      </c>
      <c r="CJ1414" s="9">
        <f t="shared" si="3"/>
        <v>17500</v>
      </c>
      <c r="CK1414" s="9" t="s">
        <v>189</v>
      </c>
      <c r="CL1414" s="10">
        <v>3</v>
      </c>
      <c r="CM1414" s="10">
        <v>3</v>
      </c>
      <c r="CN1414" s="10">
        <v>5</v>
      </c>
      <c r="CO1414" s="10">
        <v>7</v>
      </c>
      <c r="CP1414" s="10">
        <v>5</v>
      </c>
      <c r="CQ1414" s="10">
        <v>5</v>
      </c>
      <c r="CR1414" s="10">
        <v>6</v>
      </c>
      <c r="CS1414" s="10">
        <v>6</v>
      </c>
      <c r="CT1414" s="10">
        <v>4</v>
      </c>
      <c r="CU1414" s="10">
        <v>5</v>
      </c>
      <c r="CV1414" s="10">
        <v>4</v>
      </c>
      <c r="CW1414" s="10">
        <v>4</v>
      </c>
      <c r="CX1414" s="10">
        <v>7</v>
      </c>
      <c r="CY1414" s="10">
        <v>7</v>
      </c>
      <c r="CZ1414" s="10">
        <v>7</v>
      </c>
      <c r="DA1414" s="10">
        <v>3</v>
      </c>
      <c r="DB1414" s="10">
        <v>5</v>
      </c>
      <c r="DC1414" s="10">
        <v>3</v>
      </c>
      <c r="DD1414" s="10">
        <v>3</v>
      </c>
      <c r="DE1414" s="10">
        <v>4</v>
      </c>
      <c r="DF1414" s="10">
        <v>4</v>
      </c>
      <c r="DG1414" s="10">
        <v>4</v>
      </c>
      <c r="DH1414" s="10">
        <v>5</v>
      </c>
      <c r="DI1414" s="10">
        <v>4</v>
      </c>
      <c r="DJ1414" s="10">
        <v>4</v>
      </c>
      <c r="DK1414" s="10">
        <v>4</v>
      </c>
      <c r="DL1414" s="10">
        <v>4</v>
      </c>
      <c r="DM1414" s="9" t="s">
        <v>154</v>
      </c>
      <c r="DN1414" s="10">
        <v>1996</v>
      </c>
      <c r="DO1414" s="9">
        <f t="shared" si="6"/>
        <v>25</v>
      </c>
      <c r="DP1414" s="9" t="s">
        <v>155</v>
      </c>
      <c r="DQ1414" s="9" t="s">
        <v>202</v>
      </c>
      <c r="DR1414" s="9" t="s">
        <v>170</v>
      </c>
      <c r="DS1414" s="9" t="s">
        <v>137</v>
      </c>
      <c r="DT1414" s="9" t="s">
        <v>212</v>
      </c>
      <c r="DU1414" s="9" t="s">
        <v>203</v>
      </c>
      <c r="DV1414" s="9" t="str">
        <f>VLOOKUP(DU1414,Metadata!$B$2:$C$7,2,FALSE)</f>
        <v>6+ years</v>
      </c>
    </row>
    <row r="1415" spans="1:126">
      <c r="A1415" s="13">
        <v>1414</v>
      </c>
      <c r="B1415" s="9" t="s">
        <v>135</v>
      </c>
      <c r="C1415" s="9" t="str">
        <f>VLOOKUP(B1415,Metadata!$M$2:$N$6,2,FALSE)</f>
        <v>Permanent Employee</v>
      </c>
      <c r="D1415" s="9" t="s">
        <v>136</v>
      </c>
      <c r="E1415" s="9" t="s">
        <v>137</v>
      </c>
      <c r="F1415" s="9" t="s">
        <v>138</v>
      </c>
      <c r="G1415" s="9" t="s">
        <v>139</v>
      </c>
      <c r="H1415" s="9" t="str">
        <f>IF(G1415="","",VLOOKUP(G1415,Metadata!$J$2:$K$22,2,FALSE))</f>
        <v>Centre</v>
      </c>
      <c r="I1415" s="9" t="s">
        <v>138</v>
      </c>
      <c r="J1415" s="9" t="str">
        <f>IF(I1415="","",VLOOKUP(I1415,Metadata!$P$2:$Q$43,2,FALSE))</f>
        <v>Europe</v>
      </c>
      <c r="K1415" s="9" t="str">
        <f t="shared" si="0"/>
        <v>Portugal</v>
      </c>
      <c r="L1415" s="9" t="s">
        <v>140</v>
      </c>
      <c r="M1415" s="9" t="str">
        <f>IF(L1415="","",VLOOKUP(L1415,Metadata!$J$2:$K$22,2,FALSE))</f>
        <v>Lisbon Metropolitan Area</v>
      </c>
      <c r="N1415" s="9" t="s">
        <v>141</v>
      </c>
      <c r="O1415" s="9" t="s">
        <v>137</v>
      </c>
      <c r="P1415" s="9" t="s">
        <v>142</v>
      </c>
      <c r="Q1415" s="10" t="str">
        <f t="shared" si="1"/>
        <v>Full Office Job</v>
      </c>
      <c r="R1415" s="10">
        <v>5</v>
      </c>
      <c r="S1415" s="9" t="s">
        <v>192</v>
      </c>
      <c r="T1415" s="9" t="s">
        <v>137</v>
      </c>
      <c r="U1415" s="9" t="str">
        <f>IF(S1415&lt;&gt;"",S1415,IF(T1415&lt;&gt;"",VLOOKUP(T1415,Metadata!$S$2:$T$228,2,FALSE),""))</f>
        <v>Back-End Developer</v>
      </c>
      <c r="V1415" s="9" t="s">
        <v>279</v>
      </c>
      <c r="W1415" s="9" t="s">
        <v>137</v>
      </c>
      <c r="X1415" s="9" t="s">
        <v>145</v>
      </c>
      <c r="Y1415" s="9" t="s">
        <v>137</v>
      </c>
      <c r="Z1415" s="9" t="s">
        <v>218</v>
      </c>
      <c r="AA1415" s="9" t="s">
        <v>165</v>
      </c>
      <c r="AB1415" s="9" t="s">
        <v>253</v>
      </c>
      <c r="AC1415" s="9" t="s">
        <v>147</v>
      </c>
      <c r="AD1415" s="9" t="s">
        <v>148</v>
      </c>
      <c r="AE1415" s="9"/>
      <c r="AF1415" s="9" t="s">
        <v>243</v>
      </c>
      <c r="AG1415" s="9"/>
      <c r="AH1415" s="9"/>
      <c r="AI1415" s="9" t="s">
        <v>230</v>
      </c>
      <c r="AJ1415" s="9"/>
      <c r="AK1415" s="9"/>
      <c r="AL1415" s="9"/>
      <c r="AM1415" s="9"/>
      <c r="AN1415" s="9"/>
      <c r="AO1415" s="9"/>
      <c r="AP1415" s="9" t="s">
        <v>244</v>
      </c>
      <c r="AQ1415" s="9" t="s">
        <v>380</v>
      </c>
      <c r="AR1415" s="9"/>
      <c r="AS1415" s="9"/>
      <c r="AT1415" s="9"/>
      <c r="AU1415" s="9"/>
      <c r="AV1415" s="9"/>
      <c r="AW1415" s="9"/>
      <c r="AX1415" s="9"/>
      <c r="AY1415" s="9"/>
      <c r="AZ1415" s="9"/>
      <c r="BA1415" s="9" t="s">
        <v>178</v>
      </c>
      <c r="BB1415" s="9"/>
      <c r="BC1415" s="9"/>
      <c r="BD1415" s="9"/>
      <c r="BE1415" s="9"/>
      <c r="BF1415" s="9"/>
      <c r="BG1415" s="9"/>
      <c r="BH1415" s="9"/>
      <c r="BI1415" s="9" t="s">
        <v>630</v>
      </c>
      <c r="BJ1415" s="9" t="s">
        <v>167</v>
      </c>
      <c r="BK1415" s="9"/>
      <c r="BL1415" s="9" t="s">
        <v>199</v>
      </c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10"/>
      <c r="CB1415" s="10" t="str">
        <f t="shared" si="5"/>
        <v/>
      </c>
      <c r="CC1415" s="10"/>
      <c r="CD1415" s="9" t="str">
        <f t="shared" si="2"/>
        <v/>
      </c>
      <c r="CE1415" s="9" t="s">
        <v>151</v>
      </c>
      <c r="CF1415" s="9" t="s">
        <v>220</v>
      </c>
      <c r="CG1415" s="9">
        <f>IF(CF1415="","",VLOOKUP(CF1415,Metadata!$D$2:$H$20,2,FALSE))</f>
        <v>27500</v>
      </c>
      <c r="CH1415" s="9">
        <f>IF(CF1415="","",VLOOKUP(CF1415,Metadata!$D$2:$H$20,4,FALSE))</f>
        <v>25000</v>
      </c>
      <c r="CI1415" s="9">
        <f>IF(CF1415="","",VLOOKUP(CF1415,Metadata!$D$2:$H$20,5,FALSE))</f>
        <v>30000</v>
      </c>
      <c r="CJ1415" s="9">
        <f t="shared" si="3"/>
        <v>27500</v>
      </c>
      <c r="CK1415" s="9" t="s">
        <v>180</v>
      </c>
      <c r="CL1415" s="10">
        <v>1</v>
      </c>
      <c r="CM1415" s="10">
        <v>5</v>
      </c>
      <c r="CN1415" s="10">
        <v>5</v>
      </c>
      <c r="CO1415" s="10">
        <v>5</v>
      </c>
      <c r="CP1415" s="10">
        <v>5</v>
      </c>
      <c r="CQ1415" s="10">
        <v>6</v>
      </c>
      <c r="CR1415" s="10">
        <v>6</v>
      </c>
      <c r="CS1415" s="10">
        <v>6</v>
      </c>
      <c r="CT1415" s="10">
        <v>6</v>
      </c>
      <c r="CU1415" s="10">
        <v>6</v>
      </c>
      <c r="CV1415" s="10">
        <v>6</v>
      </c>
      <c r="CW1415" s="10">
        <v>1</v>
      </c>
      <c r="CX1415" s="10">
        <v>6</v>
      </c>
      <c r="CY1415" s="10">
        <v>4</v>
      </c>
      <c r="CZ1415" s="10">
        <v>6</v>
      </c>
      <c r="DA1415" s="10">
        <v>2</v>
      </c>
      <c r="DB1415" s="10">
        <v>2</v>
      </c>
      <c r="DC1415" s="10">
        <v>5</v>
      </c>
      <c r="DD1415" s="10">
        <v>1</v>
      </c>
      <c r="DE1415" s="10">
        <v>6</v>
      </c>
      <c r="DF1415" s="10">
        <v>4</v>
      </c>
      <c r="DG1415" s="10">
        <v>5</v>
      </c>
      <c r="DH1415" s="10">
        <v>4</v>
      </c>
      <c r="DI1415" s="10">
        <v>5</v>
      </c>
      <c r="DJ1415" s="10">
        <v>2</v>
      </c>
      <c r="DK1415" s="10">
        <v>4</v>
      </c>
      <c r="DL1415" s="10">
        <v>4</v>
      </c>
      <c r="DM1415" s="9" t="s">
        <v>154</v>
      </c>
      <c r="DN1415" s="10">
        <v>1966</v>
      </c>
      <c r="DO1415" s="9">
        <f t="shared" si="6"/>
        <v>55</v>
      </c>
      <c r="DP1415" s="9" t="s">
        <v>155</v>
      </c>
      <c r="DQ1415" s="9" t="s">
        <v>202</v>
      </c>
      <c r="DR1415" s="9" t="s">
        <v>170</v>
      </c>
      <c r="DS1415" s="9" t="s">
        <v>137</v>
      </c>
      <c r="DT1415" s="9" t="s">
        <v>212</v>
      </c>
      <c r="DU1415" s="9" t="s">
        <v>158</v>
      </c>
      <c r="DV1415" s="9" t="str">
        <f>VLOOKUP(DU1415,Metadata!$B$2:$C$7,2,FALSE)</f>
        <v>6+ years</v>
      </c>
    </row>
    <row r="1416" spans="1:126">
      <c r="A1416" s="13">
        <v>1415</v>
      </c>
      <c r="B1416" s="9" t="s">
        <v>135</v>
      </c>
      <c r="C1416" s="9" t="str">
        <f>VLOOKUP(B1416,Metadata!$M$2:$N$6,2,FALSE)</f>
        <v>Permanent Employee</v>
      </c>
      <c r="D1416" s="9" t="s">
        <v>136</v>
      </c>
      <c r="E1416" s="9" t="s">
        <v>137</v>
      </c>
      <c r="F1416" s="9" t="s">
        <v>138</v>
      </c>
      <c r="G1416" s="9" t="s">
        <v>160</v>
      </c>
      <c r="H1416" s="9" t="str">
        <f>IF(G1416="","",VLOOKUP(G1416,Metadata!$J$2:$K$22,2,FALSE))</f>
        <v>Centre</v>
      </c>
      <c r="I1416" s="9" t="s">
        <v>138</v>
      </c>
      <c r="J1416" s="9" t="str">
        <f>IF(I1416="","",VLOOKUP(I1416,Metadata!$P$2:$Q$43,2,FALSE))</f>
        <v>Europe</v>
      </c>
      <c r="K1416" s="9" t="str">
        <f t="shared" si="0"/>
        <v>Portugal</v>
      </c>
      <c r="L1416" s="9" t="s">
        <v>160</v>
      </c>
      <c r="M1416" s="9" t="str">
        <f>IF(L1416="","",VLOOKUP(L1416,Metadata!$J$2:$K$22,2,FALSE))</f>
        <v>Centre</v>
      </c>
      <c r="N1416" s="9" t="s">
        <v>141</v>
      </c>
      <c r="O1416" s="9" t="s">
        <v>137</v>
      </c>
      <c r="P1416" s="9" t="s">
        <v>191</v>
      </c>
      <c r="Q1416" s="10" t="str">
        <f t="shared" si="1"/>
        <v>Remote Job (full or flexible)</v>
      </c>
      <c r="R1416" s="10">
        <v>5</v>
      </c>
      <c r="S1416" s="9" t="s">
        <v>143</v>
      </c>
      <c r="T1416" s="9" t="s">
        <v>137</v>
      </c>
      <c r="U1416" s="9" t="str">
        <f>IF(S1416&lt;&gt;"",S1416,IF(T1416&lt;&gt;"",VLOOKUP(T1416,Metadata!$S$2:$T$228,2,FALSE),""))</f>
        <v>Technical Team Leader</v>
      </c>
      <c r="V1416" s="9" t="s">
        <v>317</v>
      </c>
      <c r="W1416" s="9" t="s">
        <v>137</v>
      </c>
      <c r="X1416" s="9" t="s">
        <v>145</v>
      </c>
      <c r="Y1416" s="9" t="s">
        <v>137</v>
      </c>
      <c r="Z1416" s="9" t="s">
        <v>146</v>
      </c>
      <c r="AA1416" s="9" t="s">
        <v>137</v>
      </c>
      <c r="AB1416" s="9" t="s">
        <v>137</v>
      </c>
      <c r="AC1416" s="9" t="s">
        <v>147</v>
      </c>
      <c r="AD1416" s="9"/>
      <c r="AE1416" s="9" t="s">
        <v>194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 t="s">
        <v>167</v>
      </c>
      <c r="BK1416" s="9" t="s">
        <v>198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10"/>
      <c r="CB1416" s="10" t="str">
        <f t="shared" si="5"/>
        <v/>
      </c>
      <c r="CC1416" s="10"/>
      <c r="CD1416" s="9" t="str">
        <f t="shared" si="2"/>
        <v/>
      </c>
      <c r="CE1416" s="9" t="s">
        <v>151</v>
      </c>
      <c r="CF1416" s="9" t="s">
        <v>293</v>
      </c>
      <c r="CG1416" s="9">
        <f>IF(CF1416="","",VLOOKUP(CF1416,Metadata!$D$2:$H$20,2,FALSE))</f>
        <v>52500</v>
      </c>
      <c r="CH1416" s="9">
        <f>IF(CF1416="","",VLOOKUP(CF1416,Metadata!$D$2:$H$20,4,FALSE))</f>
        <v>50000</v>
      </c>
      <c r="CI1416" s="9">
        <f>IF(CF1416="","",VLOOKUP(CF1416,Metadata!$D$2:$H$20,5,FALSE))</f>
        <v>55000</v>
      </c>
      <c r="CJ1416" s="9">
        <f t="shared" si="3"/>
        <v>52500</v>
      </c>
      <c r="CK1416" s="9" t="s">
        <v>153</v>
      </c>
      <c r="CL1416" s="10">
        <v>2</v>
      </c>
      <c r="CM1416" s="10">
        <v>4</v>
      </c>
      <c r="CN1416" s="10">
        <v>7</v>
      </c>
      <c r="CO1416" s="10">
        <v>7</v>
      </c>
      <c r="CP1416" s="10">
        <v>5</v>
      </c>
      <c r="CQ1416" s="10">
        <v>7</v>
      </c>
      <c r="CR1416" s="10">
        <v>5</v>
      </c>
      <c r="CS1416" s="10">
        <v>5</v>
      </c>
      <c r="CT1416" s="10">
        <v>7</v>
      </c>
      <c r="CU1416" s="10">
        <v>5</v>
      </c>
      <c r="CV1416" s="10">
        <v>5</v>
      </c>
      <c r="CW1416" s="10">
        <v>5</v>
      </c>
      <c r="CX1416" s="10">
        <v>7</v>
      </c>
      <c r="CY1416" s="10">
        <v>7</v>
      </c>
      <c r="CZ1416" s="10">
        <v>7</v>
      </c>
      <c r="DA1416" s="10">
        <v>4</v>
      </c>
      <c r="DB1416" s="10">
        <v>4</v>
      </c>
      <c r="DC1416" s="10">
        <v>4</v>
      </c>
      <c r="DD1416" s="10">
        <v>3</v>
      </c>
      <c r="DE1416" s="10">
        <v>4</v>
      </c>
      <c r="DF1416" s="10">
        <v>5</v>
      </c>
      <c r="DG1416" s="10">
        <v>5</v>
      </c>
      <c r="DH1416" s="10">
        <v>6</v>
      </c>
      <c r="DI1416" s="10">
        <v>6</v>
      </c>
      <c r="DJ1416" s="10">
        <v>5</v>
      </c>
      <c r="DK1416" s="10">
        <v>5</v>
      </c>
      <c r="DL1416" s="10">
        <v>5</v>
      </c>
      <c r="DM1416" s="9" t="s">
        <v>154</v>
      </c>
      <c r="DN1416" s="10">
        <v>1982</v>
      </c>
      <c r="DO1416" s="9">
        <f t="shared" si="6"/>
        <v>39</v>
      </c>
      <c r="DP1416" s="9" t="s">
        <v>155</v>
      </c>
      <c r="DQ1416" s="9" t="s">
        <v>202</v>
      </c>
      <c r="DR1416" s="9" t="s">
        <v>157</v>
      </c>
      <c r="DS1416" s="9" t="s">
        <v>137</v>
      </c>
      <c r="DT1416" s="9" t="s">
        <v>212</v>
      </c>
      <c r="DU1416" s="9" t="s">
        <v>158</v>
      </c>
      <c r="DV1416" s="9" t="str">
        <f>VLOOKUP(DU1416,Metadata!$B$2:$C$7,2,FALSE)</f>
        <v>6+ years</v>
      </c>
    </row>
    <row r="1417" spans="1:126">
      <c r="A1417" s="13">
        <v>1416</v>
      </c>
      <c r="B1417" s="9" t="s">
        <v>135</v>
      </c>
      <c r="C1417" s="9" t="str">
        <f>VLOOKUP(B1417,Metadata!$M$2:$N$6,2,FALSE)</f>
        <v>Permanent Employee</v>
      </c>
      <c r="D1417" s="9" t="s">
        <v>159</v>
      </c>
      <c r="E1417" s="9" t="s">
        <v>137</v>
      </c>
      <c r="F1417" s="9" t="s">
        <v>138</v>
      </c>
      <c r="G1417" s="9" t="s">
        <v>160</v>
      </c>
      <c r="H1417" s="9" t="str">
        <f>IF(G1417="","",VLOOKUP(G1417,Metadata!$J$2:$K$22,2,FALSE))</f>
        <v>Centre</v>
      </c>
      <c r="I1417" s="9" t="s">
        <v>255</v>
      </c>
      <c r="J1417" s="9" t="str">
        <f>IF(I1417="","",VLOOKUP(I1417,Metadata!$P$2:$Q$43,2,FALSE))</f>
        <v>Europe</v>
      </c>
      <c r="K1417" s="9" t="str">
        <f t="shared" si="0"/>
        <v>International</v>
      </c>
      <c r="L1417" s="9" t="s">
        <v>137</v>
      </c>
      <c r="M1417" s="9" t="str">
        <f>IF(L1417="","",VLOOKUP(L1417,Metadata!$J$2:$K$22,2,FALSE))</f>
        <v/>
      </c>
      <c r="N1417" s="9" t="s">
        <v>141</v>
      </c>
      <c r="O1417" s="9" t="s">
        <v>137</v>
      </c>
      <c r="P1417" s="9" t="s">
        <v>142</v>
      </c>
      <c r="Q1417" s="10" t="str">
        <f t="shared" si="1"/>
        <v>Full Office Job</v>
      </c>
      <c r="R1417" s="10">
        <v>6</v>
      </c>
      <c r="S1417" s="9" t="s">
        <v>161</v>
      </c>
      <c r="T1417" s="9" t="s">
        <v>137</v>
      </c>
      <c r="U1417" s="9" t="str">
        <f>IF(S1417&lt;&gt;"",S1417,IF(T1417&lt;&gt;"",VLOOKUP(T1417,Metadata!$S$2:$T$228,2,FALSE),""))</f>
        <v>Full-Stack Developer</v>
      </c>
      <c r="V1417" s="9" t="s">
        <v>207</v>
      </c>
      <c r="W1417" s="9" t="s">
        <v>137</v>
      </c>
      <c r="X1417" s="9" t="s">
        <v>145</v>
      </c>
      <c r="Y1417" s="9" t="s">
        <v>137</v>
      </c>
      <c r="Z1417" s="9" t="s">
        <v>224</v>
      </c>
      <c r="AA1417" s="9" t="s">
        <v>165</v>
      </c>
      <c r="AB1417" s="9" t="s">
        <v>137</v>
      </c>
      <c r="AC1417" s="9" t="s">
        <v>147</v>
      </c>
      <c r="AD1417" s="9" t="s">
        <v>148</v>
      </c>
      <c r="AE1417" s="9" t="s">
        <v>194</v>
      </c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 t="s">
        <v>178</v>
      </c>
      <c r="BB1417" s="9"/>
      <c r="BC1417" s="9"/>
      <c r="BD1417" s="9"/>
      <c r="BE1417" s="9"/>
      <c r="BF1417" s="9"/>
      <c r="BG1417" s="9"/>
      <c r="BH1417" s="9"/>
      <c r="BI1417" s="9"/>
      <c r="BJ1417" s="9" t="s">
        <v>167</v>
      </c>
      <c r="BK1417" s="9" t="s">
        <v>198</v>
      </c>
      <c r="BL1417" s="9"/>
      <c r="BM1417" s="9"/>
      <c r="BN1417" s="9" t="s">
        <v>186</v>
      </c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10"/>
      <c r="CB1417" s="10" t="str">
        <f t="shared" si="5"/>
        <v/>
      </c>
      <c r="CC1417" s="10"/>
      <c r="CD1417" s="9" t="str">
        <f t="shared" si="2"/>
        <v/>
      </c>
      <c r="CE1417" s="9" t="s">
        <v>151</v>
      </c>
      <c r="CF1417" s="9" t="s">
        <v>152</v>
      </c>
      <c r="CG1417" s="9">
        <f>IF(CF1417="","",VLOOKUP(CF1417,Metadata!$D$2:$H$20,2,FALSE))</f>
        <v>32500</v>
      </c>
      <c r="CH1417" s="9">
        <f>IF(CF1417="","",VLOOKUP(CF1417,Metadata!$D$2:$H$20,4,FALSE))</f>
        <v>30000</v>
      </c>
      <c r="CI1417" s="9">
        <f>IF(CF1417="","",VLOOKUP(CF1417,Metadata!$D$2:$H$20,5,FALSE))</f>
        <v>35000</v>
      </c>
      <c r="CJ1417" s="9">
        <f t="shared" si="3"/>
        <v>32500</v>
      </c>
      <c r="CK1417" s="9" t="s">
        <v>221</v>
      </c>
      <c r="CL1417" s="10">
        <v>6</v>
      </c>
      <c r="CM1417" s="10">
        <v>2</v>
      </c>
      <c r="CN1417" s="10">
        <v>7</v>
      </c>
      <c r="CO1417" s="10">
        <v>6</v>
      </c>
      <c r="CP1417" s="10">
        <v>6</v>
      </c>
      <c r="CQ1417" s="10">
        <v>7</v>
      </c>
      <c r="CR1417" s="10">
        <v>7</v>
      </c>
      <c r="CS1417" s="10">
        <v>7</v>
      </c>
      <c r="CT1417" s="10">
        <v>7</v>
      </c>
      <c r="CU1417" s="10">
        <v>6</v>
      </c>
      <c r="CV1417" s="10">
        <v>6</v>
      </c>
      <c r="CW1417" s="10">
        <v>6</v>
      </c>
      <c r="CX1417" s="10">
        <v>6</v>
      </c>
      <c r="CY1417" s="10">
        <v>6</v>
      </c>
      <c r="CZ1417" s="10">
        <v>6</v>
      </c>
      <c r="DA1417" s="10">
        <v>5</v>
      </c>
      <c r="DB1417" s="10">
        <v>5</v>
      </c>
      <c r="DC1417" s="10">
        <v>5</v>
      </c>
      <c r="DD1417" s="10">
        <v>5</v>
      </c>
      <c r="DE1417" s="10">
        <v>6</v>
      </c>
      <c r="DF1417" s="10">
        <v>6</v>
      </c>
      <c r="DG1417" s="10">
        <v>6</v>
      </c>
      <c r="DH1417" s="10">
        <v>7</v>
      </c>
      <c r="DI1417" s="10">
        <v>7</v>
      </c>
      <c r="DJ1417" s="10">
        <v>7</v>
      </c>
      <c r="DK1417" s="10">
        <v>7</v>
      </c>
      <c r="DL1417" s="10">
        <v>7</v>
      </c>
      <c r="DM1417" s="9" t="s">
        <v>154</v>
      </c>
      <c r="DN1417" s="10">
        <v>1978</v>
      </c>
      <c r="DO1417" s="9">
        <f t="shared" si="6"/>
        <v>43</v>
      </c>
      <c r="DP1417" s="9" t="s">
        <v>155</v>
      </c>
      <c r="DQ1417" s="9" t="s">
        <v>156</v>
      </c>
      <c r="DR1417" s="9" t="s">
        <v>157</v>
      </c>
      <c r="DS1417" s="9" t="s">
        <v>137</v>
      </c>
      <c r="DT1417" s="9" t="s">
        <v>212</v>
      </c>
      <c r="DU1417" s="9" t="s">
        <v>203</v>
      </c>
      <c r="DV1417" s="9" t="str">
        <f>VLOOKUP(DU1417,Metadata!$B$2:$C$7,2,FALSE)</f>
        <v>6+ years</v>
      </c>
    </row>
    <row r="1418" spans="1:126">
      <c r="A1418" s="13">
        <v>1417</v>
      </c>
      <c r="B1418" s="9" t="s">
        <v>171</v>
      </c>
      <c r="C1418" s="9" t="str">
        <f>VLOOKUP(B1418,Metadata!$M$2:$N$6,2,FALSE)</f>
        <v>Contractor</v>
      </c>
      <c r="D1418" s="9" t="s">
        <v>137</v>
      </c>
      <c r="E1418" s="9" t="s">
        <v>159</v>
      </c>
      <c r="F1418" s="9" t="s">
        <v>138</v>
      </c>
      <c r="G1418" s="9" t="s">
        <v>172</v>
      </c>
      <c r="H1418" s="9" t="str">
        <f>IF(G1418="","",VLOOKUP(G1418,Metadata!$J$2:$K$22,2,FALSE))</f>
        <v>Porto Metropolitan Area</v>
      </c>
      <c r="I1418" s="9" t="s">
        <v>399</v>
      </c>
      <c r="J1418" s="9" t="str">
        <f>IF(I1418="","",VLOOKUP(I1418,Metadata!$P$2:$Q$43,2,FALSE))</f>
        <v>Middle East</v>
      </c>
      <c r="K1418" s="9" t="str">
        <f t="shared" si="0"/>
        <v>International</v>
      </c>
      <c r="L1418" s="9" t="s">
        <v>137</v>
      </c>
      <c r="M1418" s="9" t="str">
        <f>IF(L1418="","",VLOOKUP(L1418,Metadata!$J$2:$K$22,2,FALSE))</f>
        <v/>
      </c>
      <c r="N1418" s="9" t="s">
        <v>141</v>
      </c>
      <c r="O1418" s="9" t="s">
        <v>137</v>
      </c>
      <c r="P1418" s="9" t="s">
        <v>191</v>
      </c>
      <c r="Q1418" s="10" t="str">
        <f t="shared" si="1"/>
        <v>Remote Job (full or flexible)</v>
      </c>
      <c r="R1418" s="10">
        <v>6</v>
      </c>
      <c r="S1418" s="9" t="s">
        <v>143</v>
      </c>
      <c r="T1418" s="9" t="s">
        <v>137</v>
      </c>
      <c r="U1418" s="9" t="str">
        <f>IF(S1418&lt;&gt;"",S1418,IF(T1418&lt;&gt;"",VLOOKUP(T1418,Metadata!$S$2:$T$228,2,FALSE),""))</f>
        <v>Technical Team Leader</v>
      </c>
      <c r="V1418" s="9" t="s">
        <v>264</v>
      </c>
      <c r="W1418" s="9" t="s">
        <v>137</v>
      </c>
      <c r="X1418" s="9" t="s">
        <v>163</v>
      </c>
      <c r="Y1418" s="9" t="s">
        <v>137</v>
      </c>
      <c r="Z1418" s="9" t="s">
        <v>262</v>
      </c>
      <c r="AA1418" s="9" t="s">
        <v>165</v>
      </c>
      <c r="AB1418" s="9" t="s">
        <v>137</v>
      </c>
      <c r="AC1418" s="9"/>
      <c r="AD1418" s="9"/>
      <c r="AE1418" s="9"/>
      <c r="AF1418" s="9"/>
      <c r="AG1418" s="9" t="s">
        <v>166</v>
      </c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 t="s">
        <v>167</v>
      </c>
      <c r="BK1418" s="9"/>
      <c r="BL1418" s="9"/>
      <c r="BM1418" s="9"/>
      <c r="BN1418" s="9" t="s">
        <v>186</v>
      </c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10">
        <v>12</v>
      </c>
      <c r="CB1418" s="10" t="str">
        <f t="shared" si="5"/>
        <v>7 to 12 months</v>
      </c>
      <c r="CC1418" s="10">
        <v>30</v>
      </c>
      <c r="CD1418" s="9">
        <f t="shared" si="2"/>
        <v>48000</v>
      </c>
      <c r="CE1418" s="9" t="s">
        <v>137</v>
      </c>
      <c r="CF1418" s="9" t="s">
        <v>137</v>
      </c>
      <c r="CG1418" s="9" t="str">
        <f>IF(CF1418="","",VLOOKUP(CF1418,Metadata!$D$2:$H$20,2,FALSE))</f>
        <v/>
      </c>
      <c r="CH1418" s="9" t="str">
        <f>IF(CF1418="","",VLOOKUP(CF1418,Metadata!$D$2:$H$20,4,FALSE))</f>
        <v/>
      </c>
      <c r="CI1418" s="9" t="str">
        <f>IF(CF1418="","",VLOOKUP(CF1418,Metadata!$D$2:$H$20,5,FALSE))</f>
        <v/>
      </c>
      <c r="CJ1418" s="9">
        <f t="shared" si="3"/>
        <v>48000</v>
      </c>
      <c r="CK1418" s="9" t="s">
        <v>221</v>
      </c>
      <c r="CL1418" s="10">
        <v>4</v>
      </c>
      <c r="CM1418" s="10">
        <v>2</v>
      </c>
      <c r="CN1418" s="10">
        <v>5</v>
      </c>
      <c r="CO1418" s="10">
        <v>6</v>
      </c>
      <c r="CP1418" s="10">
        <v>4</v>
      </c>
      <c r="CQ1418" s="10">
        <v>5</v>
      </c>
      <c r="CR1418" s="10">
        <v>6</v>
      </c>
      <c r="CS1418" s="10">
        <v>6</v>
      </c>
      <c r="CT1418" s="10">
        <v>5</v>
      </c>
      <c r="CU1418" s="10">
        <v>5</v>
      </c>
      <c r="CV1418" s="10">
        <v>4</v>
      </c>
      <c r="CW1418" s="10">
        <v>3</v>
      </c>
      <c r="CX1418" s="10">
        <v>6</v>
      </c>
      <c r="CY1418" s="10">
        <v>4</v>
      </c>
      <c r="CZ1418" s="10">
        <v>4</v>
      </c>
      <c r="DA1418" s="10">
        <v>1</v>
      </c>
      <c r="DB1418" s="10">
        <v>1</v>
      </c>
      <c r="DC1418" s="10">
        <v>6</v>
      </c>
      <c r="DD1418" s="10">
        <v>1</v>
      </c>
      <c r="DE1418" s="10">
        <v>7</v>
      </c>
      <c r="DF1418" s="10">
        <v>5</v>
      </c>
      <c r="DG1418" s="10">
        <v>7</v>
      </c>
      <c r="DH1418" s="10">
        <v>5</v>
      </c>
      <c r="DI1418" s="10">
        <v>7</v>
      </c>
      <c r="DJ1418" s="10">
        <v>4</v>
      </c>
      <c r="DK1418" s="10">
        <v>5</v>
      </c>
      <c r="DL1418" s="10">
        <v>5</v>
      </c>
      <c r="DM1418" s="9" t="s">
        <v>296</v>
      </c>
      <c r="DN1418" s="10">
        <v>1983</v>
      </c>
      <c r="DO1418" s="9">
        <f t="shared" si="6"/>
        <v>38</v>
      </c>
      <c r="DP1418" s="9" t="s">
        <v>155</v>
      </c>
      <c r="DQ1418" s="9" t="s">
        <v>156</v>
      </c>
      <c r="DR1418" s="9" t="s">
        <v>170</v>
      </c>
      <c r="DS1418" s="9" t="s">
        <v>137</v>
      </c>
      <c r="DT1418" s="9" t="s">
        <v>212</v>
      </c>
      <c r="DU1418" s="9" t="s">
        <v>158</v>
      </c>
      <c r="DV1418" s="9" t="str">
        <f>VLOOKUP(DU1418,Metadata!$B$2:$C$7,2,FALSE)</f>
        <v>6+ years</v>
      </c>
    </row>
    <row r="1419" spans="1:126">
      <c r="A1419" s="13">
        <v>1418</v>
      </c>
      <c r="B1419" s="9" t="s">
        <v>135</v>
      </c>
      <c r="C1419" s="9" t="str">
        <f>VLOOKUP(B1419,Metadata!$M$2:$N$6,2,FALSE)</f>
        <v>Permanent Employee</v>
      </c>
      <c r="D1419" s="9" t="s">
        <v>159</v>
      </c>
      <c r="E1419" s="9" t="s">
        <v>137</v>
      </c>
      <c r="F1419" s="9" t="s">
        <v>138</v>
      </c>
      <c r="G1419" s="9" t="s">
        <v>172</v>
      </c>
      <c r="H1419" s="9" t="str">
        <f>IF(G1419="","",VLOOKUP(G1419,Metadata!$J$2:$K$22,2,FALSE))</f>
        <v>Porto Metropolitan Area</v>
      </c>
      <c r="I1419" s="9" t="s">
        <v>138</v>
      </c>
      <c r="J1419" s="9" t="str">
        <f>IF(I1419="","",VLOOKUP(I1419,Metadata!$P$2:$Q$43,2,FALSE))</f>
        <v>Europe</v>
      </c>
      <c r="K1419" s="9" t="str">
        <f t="shared" si="0"/>
        <v>Portugal</v>
      </c>
      <c r="L1419" s="9" t="s">
        <v>172</v>
      </c>
      <c r="M1419" s="9" t="str">
        <f>IF(L1419="","",VLOOKUP(L1419,Metadata!$J$2:$K$22,2,FALSE))</f>
        <v>Porto Metropolitan Area</v>
      </c>
      <c r="N1419" s="9" t="s">
        <v>214</v>
      </c>
      <c r="O1419" s="9" t="s">
        <v>239</v>
      </c>
      <c r="P1419" s="9" t="s">
        <v>191</v>
      </c>
      <c r="Q1419" s="10" t="str">
        <f t="shared" si="1"/>
        <v>Remote Job (full or flexible)</v>
      </c>
      <c r="R1419" s="10">
        <v>3</v>
      </c>
      <c r="S1419" s="9" t="s">
        <v>161</v>
      </c>
      <c r="T1419" s="9" t="s">
        <v>137</v>
      </c>
      <c r="U1419" s="9" t="str">
        <f>IF(S1419&lt;&gt;"",S1419,IF(T1419&lt;&gt;"",VLOOKUP(T1419,Metadata!$S$2:$T$228,2,FALSE),""))</f>
        <v>Full-Stack Developer</v>
      </c>
      <c r="V1419" s="9" t="s">
        <v>256</v>
      </c>
      <c r="W1419" s="9" t="s">
        <v>137</v>
      </c>
      <c r="X1419" s="9" t="s">
        <v>175</v>
      </c>
      <c r="Y1419" s="9" t="s">
        <v>137</v>
      </c>
      <c r="Z1419" s="9" t="s">
        <v>193</v>
      </c>
      <c r="AA1419" s="9" t="s">
        <v>165</v>
      </c>
      <c r="AB1419" s="9" t="s">
        <v>137</v>
      </c>
      <c r="AC1419" s="9"/>
      <c r="AD1419" s="9"/>
      <c r="AE1419" s="9"/>
      <c r="AF1419" s="9"/>
      <c r="AG1419" s="9"/>
      <c r="AH1419" s="9"/>
      <c r="AI1419" s="9"/>
      <c r="AJ1419" s="9" t="s">
        <v>185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 t="s">
        <v>178</v>
      </c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 t="s">
        <v>186</v>
      </c>
      <c r="BO1419" s="9"/>
      <c r="BP1419" s="9"/>
      <c r="BQ1419" s="9"/>
      <c r="BR1419" s="9"/>
      <c r="BS1419" s="9" t="s">
        <v>200</v>
      </c>
      <c r="BT1419" s="9"/>
      <c r="BU1419" s="9"/>
      <c r="BV1419" s="9"/>
      <c r="BW1419" s="9"/>
      <c r="BX1419" s="9"/>
      <c r="BY1419" s="9"/>
      <c r="BZ1419" s="9"/>
      <c r="CA1419" s="10"/>
      <c r="CB1419" s="10" t="str">
        <f t="shared" si="5"/>
        <v/>
      </c>
      <c r="CC1419" s="10"/>
      <c r="CD1419" s="9" t="str">
        <f t="shared" si="2"/>
        <v/>
      </c>
      <c r="CE1419" s="9" t="s">
        <v>168</v>
      </c>
      <c r="CF1419" s="9" t="s">
        <v>293</v>
      </c>
      <c r="CG1419" s="9">
        <f>IF(CF1419="","",VLOOKUP(CF1419,Metadata!$D$2:$H$20,2,FALSE))</f>
        <v>52500</v>
      </c>
      <c r="CH1419" s="9">
        <f>IF(CF1419="","",VLOOKUP(CF1419,Metadata!$D$2:$H$20,4,FALSE))</f>
        <v>50000</v>
      </c>
      <c r="CI1419" s="9">
        <f>IF(CF1419="","",VLOOKUP(CF1419,Metadata!$D$2:$H$20,5,FALSE))</f>
        <v>55000</v>
      </c>
      <c r="CJ1419" s="9">
        <f t="shared" si="3"/>
        <v>52500</v>
      </c>
      <c r="CK1419" s="9" t="s">
        <v>189</v>
      </c>
      <c r="CL1419" s="10">
        <v>6</v>
      </c>
      <c r="CM1419" s="10">
        <v>1</v>
      </c>
      <c r="CN1419" s="10">
        <v>7</v>
      </c>
      <c r="CO1419" s="10">
        <v>7</v>
      </c>
      <c r="CP1419" s="10">
        <v>6</v>
      </c>
      <c r="CQ1419" s="10">
        <v>6</v>
      </c>
      <c r="CR1419" s="10">
        <v>5</v>
      </c>
      <c r="CS1419" s="10">
        <v>7</v>
      </c>
      <c r="CT1419" s="10">
        <v>6</v>
      </c>
      <c r="CU1419" s="10">
        <v>7</v>
      </c>
      <c r="CV1419" s="10">
        <v>3</v>
      </c>
      <c r="CW1419" s="10">
        <v>3</v>
      </c>
      <c r="CX1419" s="10">
        <v>6</v>
      </c>
      <c r="CY1419" s="10">
        <v>6</v>
      </c>
      <c r="CZ1419" s="10">
        <v>2</v>
      </c>
      <c r="DA1419" s="10">
        <v>1</v>
      </c>
      <c r="DB1419" s="10">
        <v>1</v>
      </c>
      <c r="DC1419" s="10">
        <v>1</v>
      </c>
      <c r="DD1419" s="10">
        <v>1</v>
      </c>
      <c r="DE1419" s="10">
        <v>4</v>
      </c>
      <c r="DF1419" s="10">
        <v>5</v>
      </c>
      <c r="DG1419" s="10">
        <v>1</v>
      </c>
      <c r="DH1419" s="10">
        <v>3</v>
      </c>
      <c r="DI1419" s="10">
        <v>1</v>
      </c>
      <c r="DJ1419" s="10">
        <v>2</v>
      </c>
      <c r="DK1419" s="10">
        <v>1</v>
      </c>
      <c r="DL1419" s="10">
        <v>1</v>
      </c>
      <c r="DM1419" s="9" t="s">
        <v>154</v>
      </c>
      <c r="DN1419" s="10">
        <v>1990</v>
      </c>
      <c r="DO1419" s="9">
        <f t="shared" si="6"/>
        <v>31</v>
      </c>
      <c r="DP1419" s="9" t="s">
        <v>155</v>
      </c>
      <c r="DQ1419" s="9" t="s">
        <v>210</v>
      </c>
      <c r="DR1419" s="9" t="s">
        <v>170</v>
      </c>
      <c r="DS1419" s="9" t="s">
        <v>137</v>
      </c>
      <c r="DT1419" s="9" t="s">
        <v>212</v>
      </c>
      <c r="DU1419" s="9" t="s">
        <v>158</v>
      </c>
      <c r="DV1419" s="9" t="str">
        <f>VLOOKUP(DU1419,Metadata!$B$2:$C$7,2,FALSE)</f>
        <v>6+ years</v>
      </c>
    </row>
    <row r="1420" spans="1:126">
      <c r="A1420" s="13">
        <v>1419</v>
      </c>
      <c r="B1420" s="9" t="s">
        <v>135</v>
      </c>
      <c r="C1420" s="9" t="str">
        <f>VLOOKUP(B1420,Metadata!$M$2:$N$6,2,FALSE)</f>
        <v>Permanent Employee</v>
      </c>
      <c r="D1420" s="9" t="s">
        <v>159</v>
      </c>
      <c r="E1420" s="9" t="s">
        <v>137</v>
      </c>
      <c r="F1420" s="9" t="s">
        <v>138</v>
      </c>
      <c r="G1420" s="9" t="s">
        <v>172</v>
      </c>
      <c r="H1420" s="9" t="str">
        <f>IF(G1420="","",VLOOKUP(G1420,Metadata!$J$2:$K$22,2,FALSE))</f>
        <v>Porto Metropolitan Area</v>
      </c>
      <c r="I1420" s="9" t="s">
        <v>138</v>
      </c>
      <c r="J1420" s="9" t="str">
        <f>IF(I1420="","",VLOOKUP(I1420,Metadata!$P$2:$Q$43,2,FALSE))</f>
        <v>Europe</v>
      </c>
      <c r="K1420" s="9" t="str">
        <f t="shared" si="0"/>
        <v>Portugal</v>
      </c>
      <c r="L1420" s="9" t="s">
        <v>140</v>
      </c>
      <c r="M1420" s="9" t="str">
        <f>IF(L1420="","",VLOOKUP(L1420,Metadata!$J$2:$K$22,2,FALSE))</f>
        <v>Lisbon Metropolitan Area</v>
      </c>
      <c r="N1420" s="9" t="s">
        <v>141</v>
      </c>
      <c r="O1420" s="9" t="s">
        <v>137</v>
      </c>
      <c r="P1420" s="9" t="s">
        <v>142</v>
      </c>
      <c r="Q1420" s="10" t="str">
        <f t="shared" si="1"/>
        <v>Full Office Job</v>
      </c>
      <c r="R1420" s="10">
        <v>6</v>
      </c>
      <c r="S1420" s="9" t="s">
        <v>192</v>
      </c>
      <c r="T1420" s="9" t="s">
        <v>137</v>
      </c>
      <c r="U1420" s="9" t="str">
        <f>IF(S1420&lt;&gt;"",S1420,IF(T1420&lt;&gt;"",VLOOKUP(T1420,Metadata!$S$2:$T$228,2,FALSE),""))</f>
        <v>Back-End Developer</v>
      </c>
      <c r="V1420" s="9" t="s">
        <v>162</v>
      </c>
      <c r="W1420" s="9" t="s">
        <v>137</v>
      </c>
      <c r="X1420" s="9" t="s">
        <v>145</v>
      </c>
      <c r="Y1420" s="9" t="s">
        <v>137</v>
      </c>
      <c r="Z1420" s="9" t="s">
        <v>184</v>
      </c>
      <c r="AA1420" s="9" t="s">
        <v>137</v>
      </c>
      <c r="AB1420" s="9" t="s">
        <v>137</v>
      </c>
      <c r="AC1420" s="9" t="s">
        <v>147</v>
      </c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 t="s">
        <v>150</v>
      </c>
      <c r="BZ1420" s="9" t="s">
        <v>137</v>
      </c>
      <c r="CA1420" s="10"/>
      <c r="CB1420" s="10" t="str">
        <f t="shared" si="5"/>
        <v/>
      </c>
      <c r="CC1420" s="10"/>
      <c r="CD1420" s="9" t="str">
        <f t="shared" si="2"/>
        <v/>
      </c>
      <c r="CE1420" s="9" t="s">
        <v>151</v>
      </c>
      <c r="CF1420" s="9" t="s">
        <v>225</v>
      </c>
      <c r="CG1420" s="9">
        <f>IF(CF1420="","",VLOOKUP(CF1420,Metadata!$D$2:$H$20,2,FALSE))</f>
        <v>22500</v>
      </c>
      <c r="CH1420" s="9">
        <f>IF(CF1420="","",VLOOKUP(CF1420,Metadata!$D$2:$H$20,4,FALSE))</f>
        <v>20000</v>
      </c>
      <c r="CI1420" s="9">
        <f>IF(CF1420="","",VLOOKUP(CF1420,Metadata!$D$2:$H$20,5,FALSE))</f>
        <v>25000</v>
      </c>
      <c r="CJ1420" s="9">
        <f t="shared" si="3"/>
        <v>22500</v>
      </c>
      <c r="CK1420" s="9" t="s">
        <v>189</v>
      </c>
      <c r="CL1420" s="10">
        <v>4</v>
      </c>
      <c r="CM1420" s="10">
        <v>3</v>
      </c>
      <c r="CN1420" s="10">
        <v>6</v>
      </c>
      <c r="CO1420" s="10">
        <v>5</v>
      </c>
      <c r="CP1420" s="10">
        <v>7</v>
      </c>
      <c r="CQ1420" s="10">
        <v>6</v>
      </c>
      <c r="CR1420" s="10">
        <v>6</v>
      </c>
      <c r="CS1420" s="10">
        <v>6</v>
      </c>
      <c r="CT1420" s="10">
        <v>5</v>
      </c>
      <c r="CU1420" s="10">
        <v>5</v>
      </c>
      <c r="CV1420" s="10">
        <v>6</v>
      </c>
      <c r="CW1420" s="10">
        <v>4</v>
      </c>
      <c r="CX1420" s="10">
        <v>5</v>
      </c>
      <c r="CY1420" s="10">
        <v>5</v>
      </c>
      <c r="CZ1420" s="10">
        <v>7</v>
      </c>
      <c r="DA1420" s="10">
        <v>4</v>
      </c>
      <c r="DB1420" s="10">
        <v>5</v>
      </c>
      <c r="DC1420" s="10">
        <v>6</v>
      </c>
      <c r="DD1420" s="10">
        <v>3</v>
      </c>
      <c r="DE1420" s="10">
        <v>5</v>
      </c>
      <c r="DF1420" s="10">
        <v>6</v>
      </c>
      <c r="DG1420" s="10">
        <v>5</v>
      </c>
      <c r="DH1420" s="10">
        <v>6</v>
      </c>
      <c r="DI1420" s="10">
        <v>5</v>
      </c>
      <c r="DJ1420" s="10">
        <v>4</v>
      </c>
      <c r="DK1420" s="10">
        <v>5</v>
      </c>
      <c r="DL1420" s="10">
        <v>4</v>
      </c>
      <c r="DM1420" s="9" t="s">
        <v>154</v>
      </c>
      <c r="DN1420" s="10">
        <v>1975</v>
      </c>
      <c r="DO1420" s="9">
        <f t="shared" si="6"/>
        <v>46</v>
      </c>
      <c r="DP1420" s="9" t="s">
        <v>155</v>
      </c>
      <c r="DQ1420" s="9" t="s">
        <v>227</v>
      </c>
      <c r="DR1420" s="9" t="s">
        <v>157</v>
      </c>
      <c r="DS1420" s="9" t="s">
        <v>137</v>
      </c>
      <c r="DT1420" s="9" t="s">
        <v>212</v>
      </c>
      <c r="DU1420" s="9" t="s">
        <v>158</v>
      </c>
      <c r="DV1420" s="9" t="str">
        <f>VLOOKUP(DU1420,Metadata!$B$2:$C$7,2,FALSE)</f>
        <v>6+ years</v>
      </c>
    </row>
    <row r="1421" spans="1:126">
      <c r="A1421" s="13">
        <v>1420</v>
      </c>
      <c r="B1421" s="9" t="s">
        <v>135</v>
      </c>
      <c r="C1421" s="9" t="str">
        <f>VLOOKUP(B1421,Metadata!$M$2:$N$6,2,FALSE)</f>
        <v>Permanent Employee</v>
      </c>
      <c r="D1421" s="9" t="s">
        <v>159</v>
      </c>
      <c r="E1421" s="9" t="s">
        <v>137</v>
      </c>
      <c r="F1421" s="9" t="s">
        <v>138</v>
      </c>
      <c r="G1421" s="9" t="s">
        <v>190</v>
      </c>
      <c r="H1421" s="9" t="str">
        <f>IF(G1421="","",VLOOKUP(G1421,Metadata!$J$2:$K$22,2,FALSE))</f>
        <v>North</v>
      </c>
      <c r="I1421" s="9" t="s">
        <v>138</v>
      </c>
      <c r="J1421" s="9" t="str">
        <f>IF(I1421="","",VLOOKUP(I1421,Metadata!$P$2:$Q$43,2,FALSE))</f>
        <v>Europe</v>
      </c>
      <c r="K1421" s="9" t="str">
        <f t="shared" si="0"/>
        <v>Portugal</v>
      </c>
      <c r="L1421" s="9" t="s">
        <v>190</v>
      </c>
      <c r="M1421" s="9" t="str">
        <f>IF(L1421="","",VLOOKUP(L1421,Metadata!$J$2:$K$22,2,FALSE))</f>
        <v>North</v>
      </c>
      <c r="N1421" s="9" t="s">
        <v>141</v>
      </c>
      <c r="O1421" s="9" t="s">
        <v>137</v>
      </c>
      <c r="P1421" s="9" t="s">
        <v>142</v>
      </c>
      <c r="Q1421" s="10" t="str">
        <f t="shared" si="1"/>
        <v>Full Office Job</v>
      </c>
      <c r="R1421" s="10">
        <v>7</v>
      </c>
      <c r="S1421" s="9" t="s">
        <v>161</v>
      </c>
      <c r="T1421" s="9" t="s">
        <v>137</v>
      </c>
      <c r="U1421" s="9" t="str">
        <f>IF(S1421&lt;&gt;"",S1421,IF(T1421&lt;&gt;"",VLOOKUP(T1421,Metadata!$S$2:$T$228,2,FALSE),""))</f>
        <v>Full-Stack Developer</v>
      </c>
      <c r="V1421" s="9" t="s">
        <v>274</v>
      </c>
      <c r="W1421" s="9" t="s">
        <v>137</v>
      </c>
      <c r="X1421" s="9" t="s">
        <v>145</v>
      </c>
      <c r="Y1421" s="9" t="s">
        <v>137</v>
      </c>
      <c r="Z1421" s="9" t="s">
        <v>184</v>
      </c>
      <c r="AA1421" s="9" t="s">
        <v>137</v>
      </c>
      <c r="AB1421" s="9" t="s">
        <v>137</v>
      </c>
      <c r="AC1421" s="9" t="s">
        <v>147</v>
      </c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 t="s">
        <v>195</v>
      </c>
      <c r="AO1421" s="9"/>
      <c r="AP1421" s="9"/>
      <c r="AQ1421" s="9"/>
      <c r="AR1421" s="9"/>
      <c r="AS1421" s="9"/>
      <c r="AT1421" s="9"/>
      <c r="AU1421" s="9"/>
      <c r="AV1421" s="9"/>
      <c r="AW1421" s="9"/>
      <c r="AX1421" s="9" t="s">
        <v>196</v>
      </c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198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10"/>
      <c r="CB1421" s="10" t="str">
        <f t="shared" si="5"/>
        <v/>
      </c>
      <c r="CC1421" s="10"/>
      <c r="CD1421" s="9" t="str">
        <f t="shared" si="2"/>
        <v/>
      </c>
      <c r="CE1421" s="9" t="s">
        <v>151</v>
      </c>
      <c r="CF1421" s="9" t="s">
        <v>188</v>
      </c>
      <c r="CG1421" s="9">
        <f>IF(CF1421="","",VLOOKUP(CF1421,Metadata!$D$2:$H$20,2,FALSE))</f>
        <v>17500</v>
      </c>
      <c r="CH1421" s="9">
        <f>IF(CF1421="","",VLOOKUP(CF1421,Metadata!$D$2:$H$20,4,FALSE))</f>
        <v>15000</v>
      </c>
      <c r="CI1421" s="9">
        <f>IF(CF1421="","",VLOOKUP(CF1421,Metadata!$D$2:$H$20,5,FALSE))</f>
        <v>20000</v>
      </c>
      <c r="CJ1421" s="9">
        <f t="shared" si="3"/>
        <v>17500</v>
      </c>
      <c r="CK1421" s="9" t="s">
        <v>201</v>
      </c>
      <c r="CL1421" s="10">
        <v>2</v>
      </c>
      <c r="CM1421" s="10">
        <v>3</v>
      </c>
      <c r="CN1421" s="10">
        <v>2</v>
      </c>
      <c r="CO1421" s="10">
        <v>2</v>
      </c>
      <c r="CP1421" s="10">
        <v>1</v>
      </c>
      <c r="CQ1421" s="10">
        <v>1</v>
      </c>
      <c r="CR1421" s="10">
        <v>6</v>
      </c>
      <c r="CS1421" s="10">
        <v>2</v>
      </c>
      <c r="CT1421" s="10">
        <v>1</v>
      </c>
      <c r="CU1421" s="10">
        <v>4</v>
      </c>
      <c r="CV1421" s="10">
        <v>2</v>
      </c>
      <c r="CW1421" s="10">
        <v>1</v>
      </c>
      <c r="CX1421" s="10">
        <v>2</v>
      </c>
      <c r="CY1421" s="10">
        <v>7</v>
      </c>
      <c r="CZ1421" s="10">
        <v>4</v>
      </c>
      <c r="DA1421" s="10">
        <v>1</v>
      </c>
      <c r="DB1421" s="10">
        <v>1</v>
      </c>
      <c r="DC1421" s="10">
        <v>1</v>
      </c>
      <c r="DD1421" s="10">
        <v>1</v>
      </c>
      <c r="DE1421" s="10">
        <v>2</v>
      </c>
      <c r="DF1421" s="10">
        <v>3</v>
      </c>
      <c r="DG1421" s="10">
        <v>1</v>
      </c>
      <c r="DH1421" s="10">
        <v>1</v>
      </c>
      <c r="DI1421" s="10">
        <v>1</v>
      </c>
      <c r="DJ1421" s="10">
        <v>2</v>
      </c>
      <c r="DK1421" s="10">
        <v>1</v>
      </c>
      <c r="DL1421" s="10">
        <v>1</v>
      </c>
      <c r="DM1421" s="9" t="s">
        <v>154</v>
      </c>
      <c r="DN1421" s="10">
        <v>1974</v>
      </c>
      <c r="DO1421" s="9">
        <f t="shared" si="6"/>
        <v>47</v>
      </c>
      <c r="DP1421" s="9" t="s">
        <v>155</v>
      </c>
      <c r="DQ1421" s="9" t="s">
        <v>227</v>
      </c>
      <c r="DR1421" s="9" t="s">
        <v>170</v>
      </c>
      <c r="DS1421" s="9" t="s">
        <v>137</v>
      </c>
      <c r="DT1421" s="9" t="s">
        <v>212</v>
      </c>
      <c r="DU1421" s="9" t="s">
        <v>158</v>
      </c>
      <c r="DV1421" s="9" t="str">
        <f>VLOOKUP(DU1421,Metadata!$B$2:$C$7,2,FALSE)</f>
        <v>6+ years</v>
      </c>
    </row>
    <row r="1422" spans="1:126">
      <c r="A1422" s="13">
        <v>1421</v>
      </c>
      <c r="B1422" s="9" t="s">
        <v>135</v>
      </c>
      <c r="C1422" s="9" t="str">
        <f>VLOOKUP(B1422,Metadata!$M$2:$N$6,2,FALSE)</f>
        <v>Permanent Employee</v>
      </c>
      <c r="D1422" s="9" t="s">
        <v>136</v>
      </c>
      <c r="E1422" s="9" t="s">
        <v>137</v>
      </c>
      <c r="F1422" s="9" t="s">
        <v>138</v>
      </c>
      <c r="G1422" s="9" t="s">
        <v>275</v>
      </c>
      <c r="H1422" s="9" t="str">
        <f>IF(G1422="","",VLOOKUP(G1422,Metadata!$J$2:$K$22,2,FALSE))</f>
        <v>Centre</v>
      </c>
      <c r="I1422" s="9" t="s">
        <v>138</v>
      </c>
      <c r="J1422" s="9" t="str">
        <f>IF(I1422="","",VLOOKUP(I1422,Metadata!$P$2:$Q$43,2,FALSE))</f>
        <v>Europe</v>
      </c>
      <c r="K1422" s="9" t="str">
        <f t="shared" si="0"/>
        <v>Portugal</v>
      </c>
      <c r="L1422" s="9" t="s">
        <v>275</v>
      </c>
      <c r="M1422" s="9" t="str">
        <f>IF(L1422="","",VLOOKUP(L1422,Metadata!$J$2:$K$22,2,FALSE))</f>
        <v>Centre</v>
      </c>
      <c r="N1422" s="9" t="s">
        <v>205</v>
      </c>
      <c r="O1422" s="9" t="s">
        <v>137</v>
      </c>
      <c r="P1422" s="9" t="s">
        <v>137</v>
      </c>
      <c r="Q1422" s="10" t="str">
        <f t="shared" si="1"/>
        <v>Full Office Job</v>
      </c>
      <c r="R1422" s="10">
        <v>7</v>
      </c>
      <c r="S1422" s="9" t="s">
        <v>332</v>
      </c>
      <c r="T1422" s="9" t="s">
        <v>137</v>
      </c>
      <c r="U1422" s="9" t="str">
        <f>IF(S1422&lt;&gt;"",S1422,IF(T1422&lt;&gt;"",VLOOKUP(T1422,Metadata!$S$2:$T$228,2,FALSE),""))</f>
        <v>UX/UI Designer</v>
      </c>
      <c r="V1422" s="9" t="s">
        <v>162</v>
      </c>
      <c r="W1422" s="9" t="s">
        <v>137</v>
      </c>
      <c r="X1422" s="9" t="s">
        <v>163</v>
      </c>
      <c r="Y1422" s="9" t="s">
        <v>137</v>
      </c>
      <c r="Z1422" s="9" t="s">
        <v>262</v>
      </c>
      <c r="AA1422" s="9" t="s">
        <v>137</v>
      </c>
      <c r="AB1422" s="9" t="s">
        <v>137</v>
      </c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 t="s">
        <v>150</v>
      </c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 t="s">
        <v>150</v>
      </c>
      <c r="BZ1422" s="9" t="s">
        <v>137</v>
      </c>
      <c r="CA1422" s="10"/>
      <c r="CB1422" s="10" t="str">
        <f t="shared" si="5"/>
        <v/>
      </c>
      <c r="CC1422" s="10"/>
      <c r="CD1422" s="9" t="str">
        <f t="shared" si="2"/>
        <v/>
      </c>
      <c r="CE1422" s="9" t="s">
        <v>151</v>
      </c>
      <c r="CF1422" s="9" t="s">
        <v>188</v>
      </c>
      <c r="CG1422" s="9">
        <f>IF(CF1422="","",VLOOKUP(CF1422,Metadata!$D$2:$H$20,2,FALSE))</f>
        <v>17500</v>
      </c>
      <c r="CH1422" s="9">
        <f>IF(CF1422="","",VLOOKUP(CF1422,Metadata!$D$2:$H$20,4,FALSE))</f>
        <v>15000</v>
      </c>
      <c r="CI1422" s="9">
        <f>IF(CF1422="","",VLOOKUP(CF1422,Metadata!$D$2:$H$20,5,FALSE))</f>
        <v>20000</v>
      </c>
      <c r="CJ1422" s="9">
        <f t="shared" si="3"/>
        <v>17500</v>
      </c>
      <c r="CK1422" s="9" t="s">
        <v>153</v>
      </c>
      <c r="CL1422" s="10">
        <v>1</v>
      </c>
      <c r="CM1422" s="10">
        <v>3</v>
      </c>
      <c r="CN1422" s="10">
        <v>7</v>
      </c>
      <c r="CO1422" s="10">
        <v>7</v>
      </c>
      <c r="CP1422" s="10">
        <v>2</v>
      </c>
      <c r="CQ1422" s="10">
        <v>7</v>
      </c>
      <c r="CR1422" s="10">
        <v>6</v>
      </c>
      <c r="CS1422" s="10">
        <v>7</v>
      </c>
      <c r="CT1422" s="10">
        <v>1</v>
      </c>
      <c r="CU1422" s="10">
        <v>4</v>
      </c>
      <c r="CV1422" s="10">
        <v>2</v>
      </c>
      <c r="CW1422" s="10">
        <v>7</v>
      </c>
      <c r="CX1422" s="10">
        <v>7</v>
      </c>
      <c r="CY1422" s="10">
        <v>4</v>
      </c>
      <c r="CZ1422" s="10">
        <v>3</v>
      </c>
      <c r="DA1422" s="10">
        <v>5</v>
      </c>
      <c r="DB1422" s="10">
        <v>5</v>
      </c>
      <c r="DC1422" s="10">
        <v>3</v>
      </c>
      <c r="DD1422" s="10">
        <v>2</v>
      </c>
      <c r="DE1422" s="10">
        <v>4</v>
      </c>
      <c r="DF1422" s="10">
        <v>4</v>
      </c>
      <c r="DG1422" s="10">
        <v>7</v>
      </c>
      <c r="DH1422" s="10">
        <v>6</v>
      </c>
      <c r="DI1422" s="10">
        <v>7</v>
      </c>
      <c r="DJ1422" s="10">
        <v>6</v>
      </c>
      <c r="DK1422" s="10">
        <v>3</v>
      </c>
      <c r="DL1422" s="10">
        <v>7</v>
      </c>
      <c r="DM1422" s="9" t="s">
        <v>154</v>
      </c>
      <c r="DN1422" s="10">
        <v>1977</v>
      </c>
      <c r="DO1422" s="9">
        <f t="shared" si="6"/>
        <v>44</v>
      </c>
      <c r="DP1422" s="9" t="s">
        <v>155</v>
      </c>
      <c r="DQ1422" s="9" t="s">
        <v>156</v>
      </c>
      <c r="DR1422" s="9" t="s">
        <v>170</v>
      </c>
      <c r="DS1422" s="9" t="s">
        <v>137</v>
      </c>
      <c r="DT1422" s="9" t="s">
        <v>212</v>
      </c>
      <c r="DU1422" s="9" t="s">
        <v>158</v>
      </c>
      <c r="DV1422" s="9" t="str">
        <f>VLOOKUP(DU1422,Metadata!$B$2:$C$7,2,FALSE)</f>
        <v>6+ years</v>
      </c>
    </row>
    <row r="1423" spans="1:126">
      <c r="A1423" s="13">
        <v>1422</v>
      </c>
      <c r="B1423" s="9" t="s">
        <v>135</v>
      </c>
      <c r="C1423" s="9" t="str">
        <f>VLOOKUP(B1423,Metadata!$M$2:$N$6,2,FALSE)</f>
        <v>Permanent Employee</v>
      </c>
      <c r="D1423" s="9" t="s">
        <v>159</v>
      </c>
      <c r="E1423" s="9" t="s">
        <v>137</v>
      </c>
      <c r="F1423" s="9" t="s">
        <v>138</v>
      </c>
      <c r="G1423" s="9" t="s">
        <v>140</v>
      </c>
      <c r="H1423" s="9" t="str">
        <f>IF(G1423="","",VLOOKUP(G1423,Metadata!$J$2:$K$22,2,FALSE))</f>
        <v>Lisbon Metropolitan Area</v>
      </c>
      <c r="I1423" s="9" t="s">
        <v>228</v>
      </c>
      <c r="J1423" s="9" t="str">
        <f>IF(I1423="","",VLOOKUP(I1423,Metadata!$P$2:$Q$43,2,FALSE))</f>
        <v>Europe</v>
      </c>
      <c r="K1423" s="9" t="str">
        <f t="shared" si="0"/>
        <v>International</v>
      </c>
      <c r="L1423" s="9" t="s">
        <v>137</v>
      </c>
      <c r="M1423" s="9" t="str">
        <f>IF(L1423="","",VLOOKUP(L1423,Metadata!$J$2:$K$22,2,FALSE))</f>
        <v/>
      </c>
      <c r="N1423" s="9" t="s">
        <v>214</v>
      </c>
      <c r="O1423" s="9" t="s">
        <v>278</v>
      </c>
      <c r="P1423" s="9" t="s">
        <v>142</v>
      </c>
      <c r="Q1423" s="10" t="str">
        <f t="shared" si="1"/>
        <v>Full Office Job</v>
      </c>
      <c r="R1423" s="10">
        <v>7</v>
      </c>
      <c r="S1423" s="9" t="s">
        <v>229</v>
      </c>
      <c r="T1423" s="9" t="s">
        <v>137</v>
      </c>
      <c r="U1423" s="9" t="str">
        <f>IF(S1423&lt;&gt;"",S1423,IF(T1423&lt;&gt;"",VLOOKUP(T1423,Metadata!$S$2:$T$228,2,FALSE),""))</f>
        <v>Project Manager</v>
      </c>
      <c r="V1423" s="9" t="s">
        <v>144</v>
      </c>
      <c r="W1423" s="9" t="s">
        <v>137</v>
      </c>
      <c r="X1423" s="9" t="s">
        <v>145</v>
      </c>
      <c r="Y1423" s="9" t="s">
        <v>137</v>
      </c>
      <c r="Z1423" s="9" t="s">
        <v>146</v>
      </c>
      <c r="AA1423" s="9" t="s">
        <v>165</v>
      </c>
      <c r="AB1423" s="9" t="s">
        <v>137</v>
      </c>
      <c r="AC1423" s="9" t="s">
        <v>147</v>
      </c>
      <c r="AD1423" s="9" t="s">
        <v>148</v>
      </c>
      <c r="AE1423" s="9"/>
      <c r="AF1423" s="9"/>
      <c r="AG1423" s="9" t="s">
        <v>166</v>
      </c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 t="s">
        <v>178</v>
      </c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 t="s">
        <v>150</v>
      </c>
      <c r="BZ1423" s="9" t="s">
        <v>137</v>
      </c>
      <c r="CA1423" s="10"/>
      <c r="CB1423" s="10" t="str">
        <f t="shared" si="5"/>
        <v/>
      </c>
      <c r="CC1423" s="10"/>
      <c r="CD1423" s="9" t="str">
        <f t="shared" si="2"/>
        <v/>
      </c>
      <c r="CE1423" s="9" t="s">
        <v>151</v>
      </c>
      <c r="CF1423" s="9" t="s">
        <v>337</v>
      </c>
      <c r="CG1423" s="9">
        <f>IF(CF1423="","",VLOOKUP(CF1423,Metadata!$D$2:$H$20,2,FALSE))</f>
        <v>67500</v>
      </c>
      <c r="CH1423" s="9">
        <f>IF(CF1423="","",VLOOKUP(CF1423,Metadata!$D$2:$H$20,4,FALSE))</f>
        <v>65000</v>
      </c>
      <c r="CI1423" s="9">
        <f>IF(CF1423="","",VLOOKUP(CF1423,Metadata!$D$2:$H$20,5,FALSE))</f>
        <v>70000</v>
      </c>
      <c r="CJ1423" s="9">
        <f t="shared" si="3"/>
        <v>67500</v>
      </c>
      <c r="CK1423" s="9" t="s">
        <v>221</v>
      </c>
      <c r="CL1423" s="10">
        <v>4</v>
      </c>
      <c r="CM1423" s="10">
        <v>3</v>
      </c>
      <c r="CN1423" s="10">
        <v>7</v>
      </c>
      <c r="CO1423" s="10">
        <v>7</v>
      </c>
      <c r="CP1423" s="10">
        <v>4</v>
      </c>
      <c r="CQ1423" s="10">
        <v>7</v>
      </c>
      <c r="CR1423" s="10">
        <v>7</v>
      </c>
      <c r="CS1423" s="10">
        <v>7</v>
      </c>
      <c r="CT1423" s="10">
        <v>7</v>
      </c>
      <c r="CU1423" s="10">
        <v>4</v>
      </c>
      <c r="CV1423" s="10">
        <v>7</v>
      </c>
      <c r="CW1423" s="10">
        <v>4</v>
      </c>
      <c r="CX1423" s="10">
        <v>7</v>
      </c>
      <c r="CY1423" s="10">
        <v>7</v>
      </c>
      <c r="CZ1423" s="10">
        <v>7</v>
      </c>
      <c r="DA1423" s="10">
        <v>7</v>
      </c>
      <c r="DB1423" s="10">
        <v>7</v>
      </c>
      <c r="DC1423" s="10">
        <v>7</v>
      </c>
      <c r="DD1423" s="10">
        <v>7</v>
      </c>
      <c r="DE1423" s="10">
        <v>7</v>
      </c>
      <c r="DF1423" s="10">
        <v>4</v>
      </c>
      <c r="DG1423" s="10">
        <v>7</v>
      </c>
      <c r="DH1423" s="10">
        <v>7</v>
      </c>
      <c r="DI1423" s="10">
        <v>7</v>
      </c>
      <c r="DJ1423" s="10">
        <v>7</v>
      </c>
      <c r="DK1423" s="10">
        <v>4</v>
      </c>
      <c r="DL1423" s="10">
        <v>7</v>
      </c>
      <c r="DM1423" s="9" t="s">
        <v>154</v>
      </c>
      <c r="DN1423" s="10">
        <v>1982</v>
      </c>
      <c r="DO1423" s="9">
        <f t="shared" si="6"/>
        <v>39</v>
      </c>
      <c r="DP1423" s="9" t="s">
        <v>155</v>
      </c>
      <c r="DQ1423" s="9" t="s">
        <v>202</v>
      </c>
      <c r="DR1423" s="9" t="s">
        <v>137</v>
      </c>
      <c r="DS1423" s="9" t="s">
        <v>631</v>
      </c>
      <c r="DT1423" s="9" t="s">
        <v>212</v>
      </c>
      <c r="DU1423" s="9" t="s">
        <v>158</v>
      </c>
      <c r="DV1423" s="9" t="str">
        <f>VLOOKUP(DU1423,Metadata!$B$2:$C$7,2,FALSE)</f>
        <v>6+ years</v>
      </c>
    </row>
    <row r="1424" spans="1:126">
      <c r="A1424" s="13">
        <v>1423</v>
      </c>
      <c r="B1424" s="9" t="s">
        <v>135</v>
      </c>
      <c r="C1424" s="9" t="str">
        <f>VLOOKUP(B1424,Metadata!$M$2:$N$6,2,FALSE)</f>
        <v>Permanent Employee</v>
      </c>
      <c r="D1424" s="9" t="s">
        <v>136</v>
      </c>
      <c r="E1424" s="9" t="s">
        <v>137</v>
      </c>
      <c r="F1424" s="9" t="s">
        <v>138</v>
      </c>
      <c r="G1424" s="9" t="s">
        <v>283</v>
      </c>
      <c r="H1424" s="9" t="str">
        <f>IF(G1424="","",VLOOKUP(G1424,Metadata!$J$2:$K$22,2,FALSE))</f>
        <v>Lisbon Metropolitan Area</v>
      </c>
      <c r="I1424" s="9" t="s">
        <v>138</v>
      </c>
      <c r="J1424" s="9" t="str">
        <f>IF(I1424="","",VLOOKUP(I1424,Metadata!$P$2:$Q$43,2,FALSE))</f>
        <v>Europe</v>
      </c>
      <c r="K1424" s="9" t="str">
        <f t="shared" si="0"/>
        <v>Portugal</v>
      </c>
      <c r="L1424" s="9" t="s">
        <v>140</v>
      </c>
      <c r="M1424" s="9" t="str">
        <f>IF(L1424="","",VLOOKUP(L1424,Metadata!$J$2:$K$22,2,FALSE))</f>
        <v>Lisbon Metropolitan Area</v>
      </c>
      <c r="N1424" s="9" t="s">
        <v>205</v>
      </c>
      <c r="O1424" s="9" t="s">
        <v>137</v>
      </c>
      <c r="P1424" s="9" t="s">
        <v>137</v>
      </c>
      <c r="Q1424" s="10" t="str">
        <f t="shared" si="1"/>
        <v>Full Office Job</v>
      </c>
      <c r="R1424" s="10">
        <v>7</v>
      </c>
      <c r="S1424" s="9" t="s">
        <v>216</v>
      </c>
      <c r="T1424" s="9" t="s">
        <v>137</v>
      </c>
      <c r="U1424" s="9" t="str">
        <f>IF(S1424&lt;&gt;"",S1424,IF(T1424&lt;&gt;"",VLOOKUP(T1424,Metadata!$S$2:$T$228,2,FALSE),""))</f>
        <v>Front-End Developer</v>
      </c>
      <c r="V1424" s="9" t="s">
        <v>144</v>
      </c>
      <c r="W1424" s="9" t="s">
        <v>137</v>
      </c>
      <c r="X1424" s="9" t="s">
        <v>252</v>
      </c>
      <c r="Y1424" s="9" t="s">
        <v>137</v>
      </c>
      <c r="Z1424" s="9" t="s">
        <v>218</v>
      </c>
      <c r="AA1424" s="9" t="s">
        <v>137</v>
      </c>
      <c r="AB1424" s="9" t="s">
        <v>137</v>
      </c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 t="s">
        <v>150</v>
      </c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 t="s">
        <v>150</v>
      </c>
      <c r="BZ1424" s="9" t="s">
        <v>137</v>
      </c>
      <c r="CA1424" s="10"/>
      <c r="CB1424" s="10" t="str">
        <f t="shared" si="5"/>
        <v/>
      </c>
      <c r="CC1424" s="10"/>
      <c r="CD1424" s="9" t="str">
        <f t="shared" si="2"/>
        <v/>
      </c>
      <c r="CE1424" s="9" t="s">
        <v>151</v>
      </c>
      <c r="CF1424" s="9" t="s">
        <v>188</v>
      </c>
      <c r="CG1424" s="9">
        <f>IF(CF1424="","",VLOOKUP(CF1424,Metadata!$D$2:$H$20,2,FALSE))</f>
        <v>17500</v>
      </c>
      <c r="CH1424" s="9">
        <f>IF(CF1424="","",VLOOKUP(CF1424,Metadata!$D$2:$H$20,4,FALSE))</f>
        <v>15000</v>
      </c>
      <c r="CI1424" s="9">
        <f>IF(CF1424="","",VLOOKUP(CF1424,Metadata!$D$2:$H$20,5,FALSE))</f>
        <v>20000</v>
      </c>
      <c r="CJ1424" s="9">
        <f t="shared" si="3"/>
        <v>17500</v>
      </c>
      <c r="CK1424" s="9" t="s">
        <v>153</v>
      </c>
      <c r="CL1424" s="10">
        <v>1</v>
      </c>
      <c r="CM1424" s="10">
        <v>4</v>
      </c>
      <c r="CN1424" s="10">
        <v>7</v>
      </c>
      <c r="CO1424" s="10">
        <v>5</v>
      </c>
      <c r="CP1424" s="10">
        <v>7</v>
      </c>
      <c r="CQ1424" s="10">
        <v>7</v>
      </c>
      <c r="CR1424" s="10">
        <v>7</v>
      </c>
      <c r="CS1424" s="10">
        <v>7</v>
      </c>
      <c r="CT1424" s="10">
        <v>6</v>
      </c>
      <c r="CU1424" s="10">
        <v>1</v>
      </c>
      <c r="CV1424" s="10">
        <v>6</v>
      </c>
      <c r="CW1424" s="10">
        <v>1</v>
      </c>
      <c r="CX1424" s="10">
        <v>5</v>
      </c>
      <c r="CY1424" s="10">
        <v>4</v>
      </c>
      <c r="CZ1424" s="10">
        <v>2</v>
      </c>
      <c r="DA1424" s="10">
        <v>5</v>
      </c>
      <c r="DB1424" s="10">
        <v>5</v>
      </c>
      <c r="DC1424" s="10">
        <v>5</v>
      </c>
      <c r="DD1424" s="10">
        <v>1</v>
      </c>
      <c r="DE1424" s="10">
        <v>1</v>
      </c>
      <c r="DF1424" s="10">
        <v>1</v>
      </c>
      <c r="DG1424" s="10">
        <v>1</v>
      </c>
      <c r="DH1424" s="10">
        <v>1</v>
      </c>
      <c r="DI1424" s="10">
        <v>1</v>
      </c>
      <c r="DJ1424" s="10">
        <v>1</v>
      </c>
      <c r="DK1424" s="10">
        <v>1</v>
      </c>
      <c r="DL1424" s="10">
        <v>1</v>
      </c>
      <c r="DM1424" s="9" t="s">
        <v>154</v>
      </c>
      <c r="DN1424" s="10">
        <v>1978</v>
      </c>
      <c r="DO1424" s="9">
        <f t="shared" si="6"/>
        <v>43</v>
      </c>
      <c r="DP1424" s="9" t="s">
        <v>222</v>
      </c>
      <c r="DQ1424" s="9" t="s">
        <v>227</v>
      </c>
      <c r="DR1424" s="9" t="s">
        <v>170</v>
      </c>
      <c r="DS1424" s="9" t="s">
        <v>137</v>
      </c>
      <c r="DT1424" s="9" t="s">
        <v>212</v>
      </c>
      <c r="DU1424" s="9" t="s">
        <v>158</v>
      </c>
      <c r="DV1424" s="9" t="str">
        <f>VLOOKUP(DU1424,Metadata!$B$2:$C$7,2,FALSE)</f>
        <v>6+ years</v>
      </c>
    </row>
    <row r="1425" spans="1:126">
      <c r="A1425" s="13">
        <v>1424</v>
      </c>
      <c r="B1425" s="9" t="s">
        <v>135</v>
      </c>
      <c r="C1425" s="9" t="str">
        <f>VLOOKUP(B1425,Metadata!$M$2:$N$6,2,FALSE)</f>
        <v>Permanent Employee</v>
      </c>
      <c r="D1425" s="9" t="s">
        <v>159</v>
      </c>
      <c r="E1425" s="9" t="s">
        <v>137</v>
      </c>
      <c r="F1425" s="9" t="s">
        <v>138</v>
      </c>
      <c r="G1425" s="9" t="s">
        <v>140</v>
      </c>
      <c r="H1425" s="9" t="str">
        <f>IF(G1425="","",VLOOKUP(G1425,Metadata!$J$2:$K$22,2,FALSE))</f>
        <v>Lisbon Metropolitan Area</v>
      </c>
      <c r="I1425" s="9" t="s">
        <v>138</v>
      </c>
      <c r="J1425" s="9" t="str">
        <f>IF(I1425="","",VLOOKUP(I1425,Metadata!$P$2:$Q$43,2,FALSE))</f>
        <v>Europe</v>
      </c>
      <c r="K1425" s="9" t="str">
        <f t="shared" si="0"/>
        <v>Portugal</v>
      </c>
      <c r="L1425" s="9" t="s">
        <v>140</v>
      </c>
      <c r="M1425" s="9" t="str">
        <f>IF(L1425="","",VLOOKUP(L1425,Metadata!$J$2:$K$22,2,FALSE))</f>
        <v>Lisbon Metropolitan Area</v>
      </c>
      <c r="N1425" s="9" t="s">
        <v>141</v>
      </c>
      <c r="O1425" s="9" t="s">
        <v>137</v>
      </c>
      <c r="P1425" s="9" t="s">
        <v>191</v>
      </c>
      <c r="Q1425" s="10" t="str">
        <f t="shared" si="1"/>
        <v>Remote Job (full or flexible)</v>
      </c>
      <c r="R1425" s="10">
        <v>5</v>
      </c>
      <c r="S1425" s="9" t="s">
        <v>161</v>
      </c>
      <c r="T1425" s="9" t="s">
        <v>137</v>
      </c>
      <c r="U1425" s="9" t="str">
        <f>IF(S1425&lt;&gt;"",S1425,IF(T1425&lt;&gt;"",VLOOKUP(T1425,Metadata!$S$2:$T$228,2,FALSE),""))</f>
        <v>Full-Stack Developer</v>
      </c>
      <c r="V1425" s="9" t="s">
        <v>137</v>
      </c>
      <c r="W1425" s="9" t="s">
        <v>632</v>
      </c>
      <c r="X1425" s="9" t="s">
        <v>145</v>
      </c>
      <c r="Y1425" s="9" t="s">
        <v>137</v>
      </c>
      <c r="Z1425" s="9" t="s">
        <v>218</v>
      </c>
      <c r="AA1425" s="9" t="s">
        <v>165</v>
      </c>
      <c r="AB1425" s="9" t="s">
        <v>253</v>
      </c>
      <c r="AC1425" s="9" t="s">
        <v>147</v>
      </c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 t="s">
        <v>178</v>
      </c>
      <c r="BB1425" s="9"/>
      <c r="BC1425" s="9"/>
      <c r="BD1425" s="9"/>
      <c r="BE1425" s="9"/>
      <c r="BF1425" s="9"/>
      <c r="BG1425" s="9"/>
      <c r="BH1425" s="9"/>
      <c r="BI1425" s="9"/>
      <c r="BJ1425" s="9" t="s">
        <v>167</v>
      </c>
      <c r="BK1425" s="9" t="s">
        <v>198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10"/>
      <c r="CB1425" s="10" t="str">
        <f t="shared" si="5"/>
        <v/>
      </c>
      <c r="CC1425" s="10"/>
      <c r="CD1425" s="9" t="str">
        <f t="shared" si="2"/>
        <v/>
      </c>
      <c r="CE1425" s="9" t="s">
        <v>151</v>
      </c>
      <c r="CF1425" s="9" t="s">
        <v>220</v>
      </c>
      <c r="CG1425" s="9">
        <f>IF(CF1425="","",VLOOKUP(CF1425,Metadata!$D$2:$H$20,2,FALSE))</f>
        <v>27500</v>
      </c>
      <c r="CH1425" s="9">
        <f>IF(CF1425="","",VLOOKUP(CF1425,Metadata!$D$2:$H$20,4,FALSE))</f>
        <v>25000</v>
      </c>
      <c r="CI1425" s="9">
        <f>IF(CF1425="","",VLOOKUP(CF1425,Metadata!$D$2:$H$20,5,FALSE))</f>
        <v>30000</v>
      </c>
      <c r="CJ1425" s="9">
        <f t="shared" si="3"/>
        <v>27500</v>
      </c>
      <c r="CK1425" s="9" t="s">
        <v>189</v>
      </c>
      <c r="CL1425" s="10">
        <v>4</v>
      </c>
      <c r="CM1425" s="10">
        <v>3</v>
      </c>
      <c r="CN1425" s="10">
        <v>5</v>
      </c>
      <c r="CO1425" s="10">
        <v>7</v>
      </c>
      <c r="CP1425" s="10">
        <v>5</v>
      </c>
      <c r="CQ1425" s="10">
        <v>6</v>
      </c>
      <c r="CR1425" s="10">
        <v>3</v>
      </c>
      <c r="CS1425" s="10">
        <v>5</v>
      </c>
      <c r="CT1425" s="10">
        <v>5</v>
      </c>
      <c r="CU1425" s="10">
        <v>5</v>
      </c>
      <c r="CV1425" s="10">
        <v>5</v>
      </c>
      <c r="CW1425" s="10">
        <v>5</v>
      </c>
      <c r="CX1425" s="10">
        <v>6</v>
      </c>
      <c r="CY1425" s="10">
        <v>4</v>
      </c>
      <c r="CZ1425" s="10">
        <v>4</v>
      </c>
      <c r="DA1425" s="10">
        <v>7</v>
      </c>
      <c r="DB1425" s="10">
        <v>1</v>
      </c>
      <c r="DC1425" s="10">
        <v>5</v>
      </c>
      <c r="DD1425" s="10">
        <v>1</v>
      </c>
      <c r="DE1425" s="10">
        <v>5</v>
      </c>
      <c r="DF1425" s="10">
        <v>5</v>
      </c>
      <c r="DG1425" s="10">
        <v>5</v>
      </c>
      <c r="DH1425" s="10">
        <v>1</v>
      </c>
      <c r="DI1425" s="10">
        <v>7</v>
      </c>
      <c r="DJ1425" s="10">
        <v>4</v>
      </c>
      <c r="DK1425" s="10">
        <v>5</v>
      </c>
      <c r="DL1425" s="10">
        <v>5</v>
      </c>
      <c r="DM1425" s="9" t="s">
        <v>154</v>
      </c>
      <c r="DN1425" s="10">
        <v>1989</v>
      </c>
      <c r="DO1425" s="9">
        <f t="shared" si="6"/>
        <v>32</v>
      </c>
      <c r="DP1425" s="9" t="s">
        <v>155</v>
      </c>
      <c r="DQ1425" s="9" t="s">
        <v>202</v>
      </c>
      <c r="DR1425" s="9" t="s">
        <v>170</v>
      </c>
      <c r="DS1425" s="9" t="s">
        <v>137</v>
      </c>
      <c r="DT1425" s="9" t="s">
        <v>212</v>
      </c>
      <c r="DU1425" s="9" t="s">
        <v>223</v>
      </c>
      <c r="DV1425" s="9" t="str">
        <f>VLOOKUP(DU1425,Metadata!$B$2:$C$7,2,FALSE)</f>
        <v>3 - 6 years</v>
      </c>
    </row>
    <row r="1426" spans="1:126">
      <c r="A1426" s="13">
        <v>1425</v>
      </c>
      <c r="B1426" s="9" t="s">
        <v>135</v>
      </c>
      <c r="C1426" s="9" t="str">
        <f>VLOOKUP(B1426,Metadata!$M$2:$N$6,2,FALSE)</f>
        <v>Permanent Employee</v>
      </c>
      <c r="D1426" s="9" t="s">
        <v>159</v>
      </c>
      <c r="E1426" s="9" t="s">
        <v>137</v>
      </c>
      <c r="F1426" s="9" t="s">
        <v>138</v>
      </c>
      <c r="G1426" s="9" t="s">
        <v>139</v>
      </c>
      <c r="H1426" s="9" t="str">
        <f>IF(G1426="","",VLOOKUP(G1426,Metadata!$J$2:$K$22,2,FALSE))</f>
        <v>Centre</v>
      </c>
      <c r="I1426" s="9" t="s">
        <v>138</v>
      </c>
      <c r="J1426" s="9" t="str">
        <f>IF(I1426="","",VLOOKUP(I1426,Metadata!$P$2:$Q$43,2,FALSE))</f>
        <v>Europe</v>
      </c>
      <c r="K1426" s="9" t="str">
        <f t="shared" si="0"/>
        <v>Portugal</v>
      </c>
      <c r="L1426" s="9" t="s">
        <v>139</v>
      </c>
      <c r="M1426" s="9" t="str">
        <f>IF(L1426="","",VLOOKUP(L1426,Metadata!$J$2:$K$22,2,FALSE))</f>
        <v>Centre</v>
      </c>
      <c r="N1426" s="9" t="s">
        <v>141</v>
      </c>
      <c r="O1426" s="9" t="s">
        <v>137</v>
      </c>
      <c r="P1426" s="9" t="s">
        <v>191</v>
      </c>
      <c r="Q1426" s="10" t="str">
        <f t="shared" si="1"/>
        <v>Remote Job (full or flexible)</v>
      </c>
      <c r="R1426" s="10">
        <v>7</v>
      </c>
      <c r="S1426" s="9" t="s">
        <v>290</v>
      </c>
      <c r="T1426" s="9" t="s">
        <v>137</v>
      </c>
      <c r="U1426" s="9" t="str">
        <f>IF(S1426&lt;&gt;"",S1426,IF(T1426&lt;&gt;"",VLOOKUP(T1426,Metadata!$S$2:$T$228,2,FALSE),""))</f>
        <v>Quality Assurance/Testing</v>
      </c>
      <c r="V1426" s="9" t="s">
        <v>276</v>
      </c>
      <c r="W1426" s="9" t="s">
        <v>137</v>
      </c>
      <c r="X1426" s="9" t="s">
        <v>208</v>
      </c>
      <c r="Y1426" s="9" t="s">
        <v>137</v>
      </c>
      <c r="Z1426" s="9" t="s">
        <v>224</v>
      </c>
      <c r="AA1426" s="9" t="s">
        <v>137</v>
      </c>
      <c r="AB1426" s="9" t="s">
        <v>137</v>
      </c>
      <c r="AC1426" s="9" t="s">
        <v>147</v>
      </c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 t="s">
        <v>150</v>
      </c>
      <c r="BZ1426" s="9" t="s">
        <v>137</v>
      </c>
      <c r="CA1426" s="10"/>
      <c r="CB1426" s="10" t="str">
        <f t="shared" si="5"/>
        <v/>
      </c>
      <c r="CC1426" s="10"/>
      <c r="CD1426" s="9" t="str">
        <f t="shared" si="2"/>
        <v/>
      </c>
      <c r="CE1426" s="9" t="s">
        <v>168</v>
      </c>
      <c r="CF1426" s="9" t="s">
        <v>188</v>
      </c>
      <c r="CG1426" s="9">
        <f>IF(CF1426="","",VLOOKUP(CF1426,Metadata!$D$2:$H$20,2,FALSE))</f>
        <v>17500</v>
      </c>
      <c r="CH1426" s="9">
        <f>IF(CF1426="","",VLOOKUP(CF1426,Metadata!$D$2:$H$20,4,FALSE))</f>
        <v>15000</v>
      </c>
      <c r="CI1426" s="9">
        <f>IF(CF1426="","",VLOOKUP(CF1426,Metadata!$D$2:$H$20,5,FALSE))</f>
        <v>20000</v>
      </c>
      <c r="CJ1426" s="9">
        <f t="shared" si="3"/>
        <v>17500</v>
      </c>
      <c r="CK1426" s="9" t="s">
        <v>221</v>
      </c>
      <c r="CL1426" s="10">
        <v>5</v>
      </c>
      <c r="CM1426" s="10">
        <v>4</v>
      </c>
      <c r="CN1426" s="10">
        <v>7</v>
      </c>
      <c r="CO1426" s="10">
        <v>7</v>
      </c>
      <c r="CP1426" s="10">
        <v>6</v>
      </c>
      <c r="CQ1426" s="10">
        <v>6</v>
      </c>
      <c r="CR1426" s="10">
        <v>7</v>
      </c>
      <c r="CS1426" s="10">
        <v>7</v>
      </c>
      <c r="CT1426" s="10">
        <v>7</v>
      </c>
      <c r="CU1426" s="10">
        <v>6</v>
      </c>
      <c r="CV1426" s="10">
        <v>6</v>
      </c>
      <c r="CW1426" s="10">
        <v>6</v>
      </c>
      <c r="CX1426" s="10">
        <v>6</v>
      </c>
      <c r="CY1426" s="10">
        <v>6</v>
      </c>
      <c r="CZ1426" s="10">
        <v>5</v>
      </c>
      <c r="DA1426" s="10">
        <v>7</v>
      </c>
      <c r="DB1426" s="10">
        <v>7</v>
      </c>
      <c r="DC1426" s="10">
        <v>7</v>
      </c>
      <c r="DD1426" s="10">
        <v>7</v>
      </c>
      <c r="DE1426" s="10">
        <v>7</v>
      </c>
      <c r="DF1426" s="10">
        <v>7</v>
      </c>
      <c r="DG1426" s="10">
        <v>7</v>
      </c>
      <c r="DH1426" s="10">
        <v>7</v>
      </c>
      <c r="DI1426" s="10">
        <v>7</v>
      </c>
      <c r="DJ1426" s="10">
        <v>7</v>
      </c>
      <c r="DK1426" s="10">
        <v>7</v>
      </c>
      <c r="DL1426" s="10">
        <v>7</v>
      </c>
      <c r="DM1426" s="9" t="s">
        <v>154</v>
      </c>
      <c r="DN1426" s="10">
        <v>1979</v>
      </c>
      <c r="DO1426" s="9">
        <f t="shared" si="6"/>
        <v>42</v>
      </c>
      <c r="DP1426" s="9" t="s">
        <v>155</v>
      </c>
      <c r="DQ1426" s="9" t="s">
        <v>227</v>
      </c>
      <c r="DR1426" s="9" t="s">
        <v>157</v>
      </c>
      <c r="DS1426" s="9" t="s">
        <v>137</v>
      </c>
      <c r="DT1426" s="9" t="s">
        <v>212</v>
      </c>
      <c r="DU1426" s="9" t="s">
        <v>223</v>
      </c>
      <c r="DV1426" s="9" t="str">
        <f>VLOOKUP(DU1426,Metadata!$B$2:$C$7,2,FALSE)</f>
        <v>3 - 6 years</v>
      </c>
    </row>
    <row r="1427" spans="1:126">
      <c r="A1427" s="13">
        <v>1426</v>
      </c>
      <c r="B1427" s="9" t="s">
        <v>135</v>
      </c>
      <c r="C1427" s="9" t="str">
        <f>VLOOKUP(B1427,Metadata!$M$2:$N$6,2,FALSE)</f>
        <v>Permanent Employee</v>
      </c>
      <c r="D1427" s="9" t="s">
        <v>136</v>
      </c>
      <c r="E1427" s="9" t="s">
        <v>137</v>
      </c>
      <c r="F1427" s="9" t="s">
        <v>138</v>
      </c>
      <c r="G1427" s="9" t="s">
        <v>140</v>
      </c>
      <c r="H1427" s="9" t="str">
        <f>IF(G1427="","",VLOOKUP(G1427,Metadata!$J$2:$K$22,2,FALSE))</f>
        <v>Lisbon Metropolitan Area</v>
      </c>
      <c r="I1427" s="9" t="s">
        <v>295</v>
      </c>
      <c r="J1427" s="9" t="str">
        <f>IF(I1427="","",VLOOKUP(I1427,Metadata!$P$2:$Q$43,2,FALSE))</f>
        <v>Europe</v>
      </c>
      <c r="K1427" s="9" t="str">
        <f t="shared" si="0"/>
        <v>International</v>
      </c>
      <c r="L1427" s="9" t="s">
        <v>137</v>
      </c>
      <c r="M1427" s="9" t="str">
        <f>IF(L1427="","",VLOOKUP(L1427,Metadata!$J$2:$K$22,2,FALSE))</f>
        <v/>
      </c>
      <c r="N1427" s="9" t="s">
        <v>214</v>
      </c>
      <c r="O1427" s="9" t="s">
        <v>215</v>
      </c>
      <c r="P1427" s="9" t="s">
        <v>191</v>
      </c>
      <c r="Q1427" s="10" t="str">
        <f t="shared" si="1"/>
        <v>Remote Job (full or flexible)</v>
      </c>
      <c r="R1427" s="10">
        <v>2</v>
      </c>
      <c r="S1427" s="9" t="s">
        <v>319</v>
      </c>
      <c r="T1427" s="9" t="s">
        <v>137</v>
      </c>
      <c r="U1427" s="9" t="str">
        <f>IF(S1427&lt;&gt;"",S1427,IF(T1427&lt;&gt;"",VLOOKUP(T1427,Metadata!$S$2:$T$228,2,FALSE),""))</f>
        <v>CTO</v>
      </c>
      <c r="V1427" s="9" t="s">
        <v>486</v>
      </c>
      <c r="W1427" s="9" t="s">
        <v>137</v>
      </c>
      <c r="X1427" s="9" t="s">
        <v>163</v>
      </c>
      <c r="Y1427" s="9" t="s">
        <v>137</v>
      </c>
      <c r="Z1427" s="9" t="s">
        <v>262</v>
      </c>
      <c r="AA1427" s="9" t="s">
        <v>165</v>
      </c>
      <c r="AB1427" s="9" t="s">
        <v>137</v>
      </c>
      <c r="AC1427" s="9"/>
      <c r="AD1427" s="9"/>
      <c r="AE1427" s="9"/>
      <c r="AF1427" s="9"/>
      <c r="AG1427" s="9" t="s">
        <v>166</v>
      </c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 t="s">
        <v>178</v>
      </c>
      <c r="BB1427" s="9"/>
      <c r="BC1427" s="9"/>
      <c r="BD1427" s="9"/>
      <c r="BE1427" s="9"/>
      <c r="BF1427" s="9"/>
      <c r="BG1427" s="9"/>
      <c r="BH1427" s="9"/>
      <c r="BI1427" s="9"/>
      <c r="BJ1427" s="9" t="s">
        <v>167</v>
      </c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 t="s">
        <v>346</v>
      </c>
      <c r="CA1427" s="10"/>
      <c r="CB1427" s="10" t="str">
        <f t="shared" si="5"/>
        <v/>
      </c>
      <c r="CC1427" s="10"/>
      <c r="CD1427" s="9" t="str">
        <f t="shared" si="2"/>
        <v/>
      </c>
      <c r="CE1427" s="9" t="s">
        <v>168</v>
      </c>
      <c r="CF1427" s="9" t="s">
        <v>293</v>
      </c>
      <c r="CG1427" s="9">
        <f>IF(CF1427="","",VLOOKUP(CF1427,Metadata!$D$2:$H$20,2,FALSE))</f>
        <v>52500</v>
      </c>
      <c r="CH1427" s="9">
        <f>IF(CF1427="","",VLOOKUP(CF1427,Metadata!$D$2:$H$20,4,FALSE))</f>
        <v>50000</v>
      </c>
      <c r="CI1427" s="9">
        <f>IF(CF1427="","",VLOOKUP(CF1427,Metadata!$D$2:$H$20,5,FALSE))</f>
        <v>55000</v>
      </c>
      <c r="CJ1427" s="9">
        <f t="shared" si="3"/>
        <v>52500</v>
      </c>
      <c r="CK1427" s="9" t="s">
        <v>153</v>
      </c>
      <c r="CL1427" s="10">
        <v>5</v>
      </c>
      <c r="CM1427" s="10">
        <v>1</v>
      </c>
      <c r="CN1427" s="10">
        <v>5</v>
      </c>
      <c r="CO1427" s="10">
        <v>5</v>
      </c>
      <c r="CP1427" s="10">
        <v>4</v>
      </c>
      <c r="CQ1427" s="10">
        <v>7</v>
      </c>
      <c r="CR1427" s="10">
        <v>2</v>
      </c>
      <c r="CS1427" s="10">
        <v>6</v>
      </c>
      <c r="CT1427" s="10">
        <v>7</v>
      </c>
      <c r="CU1427" s="10">
        <v>5</v>
      </c>
      <c r="CV1427" s="10">
        <v>4</v>
      </c>
      <c r="CW1427" s="10">
        <v>3</v>
      </c>
      <c r="CX1427" s="10">
        <v>7</v>
      </c>
      <c r="CY1427" s="10">
        <v>5</v>
      </c>
      <c r="CZ1427" s="10">
        <v>5</v>
      </c>
      <c r="DA1427" s="10">
        <v>5</v>
      </c>
      <c r="DB1427" s="10">
        <v>4</v>
      </c>
      <c r="DC1427" s="10">
        <v>6</v>
      </c>
      <c r="DD1427" s="10">
        <v>4</v>
      </c>
      <c r="DE1427" s="10">
        <v>7</v>
      </c>
      <c r="DF1427" s="10">
        <v>5</v>
      </c>
      <c r="DG1427" s="10">
        <v>5</v>
      </c>
      <c r="DH1427" s="10">
        <v>4</v>
      </c>
      <c r="DI1427" s="10">
        <v>5</v>
      </c>
      <c r="DJ1427" s="10">
        <v>4</v>
      </c>
      <c r="DK1427" s="10">
        <v>5</v>
      </c>
      <c r="DL1427" s="10">
        <v>4</v>
      </c>
      <c r="DM1427" s="9" t="s">
        <v>154</v>
      </c>
      <c r="DN1427" s="10">
        <v>1981</v>
      </c>
      <c r="DO1427" s="9">
        <f t="shared" si="6"/>
        <v>40</v>
      </c>
      <c r="DP1427" s="9" t="s">
        <v>155</v>
      </c>
      <c r="DQ1427" s="9" t="s">
        <v>156</v>
      </c>
      <c r="DR1427" s="9" t="s">
        <v>157</v>
      </c>
      <c r="DS1427" s="9" t="s">
        <v>137</v>
      </c>
      <c r="DT1427" s="9" t="s">
        <v>212</v>
      </c>
      <c r="DU1427" s="9" t="s">
        <v>158</v>
      </c>
      <c r="DV1427" s="9" t="str">
        <f>VLOOKUP(DU1427,Metadata!$B$2:$C$7,2,FALSE)</f>
        <v>6+ years</v>
      </c>
    </row>
    <row r="1428" spans="1:126">
      <c r="A1428" s="13">
        <v>1427</v>
      </c>
      <c r="B1428" s="9" t="s">
        <v>135</v>
      </c>
      <c r="C1428" s="9" t="str">
        <f>VLOOKUP(B1428,Metadata!$M$2:$N$6,2,FALSE)</f>
        <v>Permanent Employee</v>
      </c>
      <c r="D1428" s="9" t="s">
        <v>159</v>
      </c>
      <c r="E1428" s="9" t="s">
        <v>137</v>
      </c>
      <c r="F1428" s="9" t="s">
        <v>138</v>
      </c>
      <c r="G1428" s="9" t="s">
        <v>283</v>
      </c>
      <c r="H1428" s="9" t="str">
        <f>IF(G1428="","",VLOOKUP(G1428,Metadata!$J$2:$K$22,2,FALSE))</f>
        <v>Lisbon Metropolitan Area</v>
      </c>
      <c r="I1428" s="9" t="s">
        <v>228</v>
      </c>
      <c r="J1428" s="9" t="str">
        <f>IF(I1428="","",VLOOKUP(I1428,Metadata!$P$2:$Q$43,2,FALSE))</f>
        <v>Europe</v>
      </c>
      <c r="K1428" s="9" t="str">
        <f t="shared" si="0"/>
        <v>International</v>
      </c>
      <c r="L1428" s="9" t="s">
        <v>137</v>
      </c>
      <c r="M1428" s="9" t="str">
        <f>IF(L1428="","",VLOOKUP(L1428,Metadata!$J$2:$K$22,2,FALSE))</f>
        <v/>
      </c>
      <c r="N1428" s="9" t="s">
        <v>141</v>
      </c>
      <c r="O1428" s="9" t="s">
        <v>137</v>
      </c>
      <c r="P1428" s="9" t="s">
        <v>191</v>
      </c>
      <c r="Q1428" s="10" t="str">
        <f t="shared" si="1"/>
        <v>Remote Job (full or flexible)</v>
      </c>
      <c r="R1428" s="10">
        <v>2</v>
      </c>
      <c r="S1428" s="9" t="s">
        <v>143</v>
      </c>
      <c r="T1428" s="9" t="s">
        <v>137</v>
      </c>
      <c r="U1428" s="9" t="str">
        <f>IF(S1428&lt;&gt;"",S1428,IF(T1428&lt;&gt;"",VLOOKUP(T1428,Metadata!$S$2:$T$228,2,FALSE),""))</f>
        <v>Technical Team Leader</v>
      </c>
      <c r="V1428" s="9" t="s">
        <v>268</v>
      </c>
      <c r="W1428" s="9" t="s">
        <v>137</v>
      </c>
      <c r="X1428" s="9" t="s">
        <v>242</v>
      </c>
      <c r="Y1428" s="9" t="s">
        <v>137</v>
      </c>
      <c r="Z1428" s="9" t="s">
        <v>224</v>
      </c>
      <c r="AA1428" s="9" t="s">
        <v>137</v>
      </c>
      <c r="AB1428" s="9" t="s">
        <v>137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 t="s">
        <v>150</v>
      </c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 t="s">
        <v>150</v>
      </c>
      <c r="BZ1428" s="9" t="s">
        <v>137</v>
      </c>
      <c r="CA1428" s="10"/>
      <c r="CB1428" s="10" t="str">
        <f t="shared" si="5"/>
        <v/>
      </c>
      <c r="CC1428" s="10"/>
      <c r="CD1428" s="9" t="str">
        <f t="shared" si="2"/>
        <v/>
      </c>
      <c r="CE1428" s="9" t="s">
        <v>168</v>
      </c>
      <c r="CF1428" s="9" t="s">
        <v>152</v>
      </c>
      <c r="CG1428" s="9">
        <f>IF(CF1428="","",VLOOKUP(CF1428,Metadata!$D$2:$H$20,2,FALSE))</f>
        <v>32500</v>
      </c>
      <c r="CH1428" s="9">
        <f>IF(CF1428="","",VLOOKUP(CF1428,Metadata!$D$2:$H$20,4,FALSE))</f>
        <v>30000</v>
      </c>
      <c r="CI1428" s="9">
        <f>IF(CF1428="","",VLOOKUP(CF1428,Metadata!$D$2:$H$20,5,FALSE))</f>
        <v>35000</v>
      </c>
      <c r="CJ1428" s="9">
        <f t="shared" si="3"/>
        <v>32500</v>
      </c>
      <c r="CK1428" s="9" t="s">
        <v>221</v>
      </c>
      <c r="CL1428" s="10">
        <v>6</v>
      </c>
      <c r="CM1428" s="10">
        <v>3</v>
      </c>
      <c r="CN1428" s="10">
        <v>7</v>
      </c>
      <c r="CO1428" s="10">
        <v>7</v>
      </c>
      <c r="CP1428" s="10">
        <v>7</v>
      </c>
      <c r="CQ1428" s="10">
        <v>7</v>
      </c>
      <c r="CR1428" s="10">
        <v>5</v>
      </c>
      <c r="CS1428" s="10">
        <v>5</v>
      </c>
      <c r="CT1428" s="10">
        <v>7</v>
      </c>
      <c r="CU1428" s="10">
        <v>7</v>
      </c>
      <c r="CV1428" s="10">
        <v>7</v>
      </c>
      <c r="CW1428" s="10">
        <v>7</v>
      </c>
      <c r="CX1428" s="10">
        <v>7</v>
      </c>
      <c r="CY1428" s="10">
        <v>7</v>
      </c>
      <c r="CZ1428" s="10">
        <v>7</v>
      </c>
      <c r="DA1428" s="10">
        <v>7</v>
      </c>
      <c r="DB1428" s="10">
        <v>7</v>
      </c>
      <c r="DC1428" s="10">
        <v>7</v>
      </c>
      <c r="DD1428" s="10">
        <v>4</v>
      </c>
      <c r="DE1428" s="10">
        <v>7</v>
      </c>
      <c r="DF1428" s="10">
        <v>7</v>
      </c>
      <c r="DG1428" s="10">
        <v>7</v>
      </c>
      <c r="DH1428" s="10">
        <v>5</v>
      </c>
      <c r="DI1428" s="10">
        <v>7</v>
      </c>
      <c r="DJ1428" s="10">
        <v>3</v>
      </c>
      <c r="DK1428" s="10">
        <v>7</v>
      </c>
      <c r="DL1428" s="10">
        <v>7</v>
      </c>
      <c r="DM1428" s="9" t="s">
        <v>154</v>
      </c>
      <c r="DN1428" s="10">
        <v>1987</v>
      </c>
      <c r="DO1428" s="9">
        <f t="shared" si="6"/>
        <v>34</v>
      </c>
      <c r="DP1428" s="9" t="s">
        <v>155</v>
      </c>
      <c r="DQ1428" s="9" t="s">
        <v>156</v>
      </c>
      <c r="DR1428" s="9" t="s">
        <v>170</v>
      </c>
      <c r="DS1428" s="9" t="s">
        <v>137</v>
      </c>
      <c r="DT1428" s="9" t="s">
        <v>212</v>
      </c>
      <c r="DU1428" s="9" t="s">
        <v>158</v>
      </c>
      <c r="DV1428" s="9" t="str">
        <f>VLOOKUP(DU1428,Metadata!$B$2:$C$7,2,FALSE)</f>
        <v>6+ years</v>
      </c>
    </row>
    <row r="1429" spans="1:126">
      <c r="A1429" s="13">
        <v>1428</v>
      </c>
      <c r="B1429" s="9" t="s">
        <v>135</v>
      </c>
      <c r="C1429" s="9" t="str">
        <f>VLOOKUP(B1429,Metadata!$M$2:$N$6,2,FALSE)</f>
        <v>Permanent Employee</v>
      </c>
      <c r="D1429" s="9" t="s">
        <v>159</v>
      </c>
      <c r="E1429" s="9" t="s">
        <v>137</v>
      </c>
      <c r="F1429" s="9" t="s">
        <v>138</v>
      </c>
      <c r="G1429" s="9" t="s">
        <v>275</v>
      </c>
      <c r="H1429" s="9" t="str">
        <f>IF(G1429="","",VLOOKUP(G1429,Metadata!$J$2:$K$22,2,FALSE))</f>
        <v>Centre</v>
      </c>
      <c r="I1429" s="9" t="s">
        <v>316</v>
      </c>
      <c r="J1429" s="9" t="str">
        <f>IF(I1429="","",VLOOKUP(I1429,Metadata!$P$2:$Q$43,2,FALSE))</f>
        <v>Europe</v>
      </c>
      <c r="K1429" s="9" t="str">
        <f t="shared" si="0"/>
        <v>International</v>
      </c>
      <c r="L1429" s="9" t="s">
        <v>137</v>
      </c>
      <c r="M1429" s="9" t="str">
        <f>IF(L1429="","",VLOOKUP(L1429,Metadata!$J$2:$K$22,2,FALSE))</f>
        <v/>
      </c>
      <c r="N1429" s="9" t="s">
        <v>214</v>
      </c>
      <c r="O1429" s="9" t="s">
        <v>136</v>
      </c>
      <c r="P1429" s="9" t="s">
        <v>142</v>
      </c>
      <c r="Q1429" s="10" t="str">
        <f t="shared" si="1"/>
        <v>Full Office Job</v>
      </c>
      <c r="R1429" s="10">
        <v>5</v>
      </c>
      <c r="S1429" s="9" t="s">
        <v>161</v>
      </c>
      <c r="T1429" s="9" t="s">
        <v>137</v>
      </c>
      <c r="U1429" s="9" t="str">
        <f>IF(S1429&lt;&gt;"",S1429,IF(T1429&lt;&gt;"",VLOOKUP(T1429,Metadata!$S$2:$T$228,2,FALSE),""))</f>
        <v>Full-Stack Developer</v>
      </c>
      <c r="V1429" s="9" t="s">
        <v>217</v>
      </c>
      <c r="W1429" s="9" t="s">
        <v>137</v>
      </c>
      <c r="X1429" s="9" t="s">
        <v>208</v>
      </c>
      <c r="Y1429" s="9" t="s">
        <v>137</v>
      </c>
      <c r="Z1429" s="9" t="s">
        <v>218</v>
      </c>
      <c r="AA1429" s="9" t="s">
        <v>165</v>
      </c>
      <c r="AB1429" s="9" t="s">
        <v>137</v>
      </c>
      <c r="AC1429" s="9" t="s">
        <v>147</v>
      </c>
      <c r="AD1429" s="9"/>
      <c r="AE1429" s="9"/>
      <c r="AF1429" s="9"/>
      <c r="AG1429" s="9" t="s">
        <v>166</v>
      </c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 t="s">
        <v>179</v>
      </c>
      <c r="BQ1429" s="9"/>
      <c r="BR1429" s="9" t="s">
        <v>247</v>
      </c>
      <c r="BS1429" s="9"/>
      <c r="BT1429" s="9"/>
      <c r="BU1429" s="9"/>
      <c r="BV1429" s="9"/>
      <c r="BW1429" s="9"/>
      <c r="BX1429" s="9"/>
      <c r="BY1429" s="9"/>
      <c r="BZ1429" s="9"/>
      <c r="CA1429" s="10"/>
      <c r="CB1429" s="10" t="str">
        <f t="shared" si="5"/>
        <v/>
      </c>
      <c r="CC1429" s="10"/>
      <c r="CD1429" s="9" t="str">
        <f t="shared" si="2"/>
        <v/>
      </c>
      <c r="CE1429" s="9" t="s">
        <v>168</v>
      </c>
      <c r="CF1429" s="9" t="s">
        <v>225</v>
      </c>
      <c r="CG1429" s="9">
        <f>IF(CF1429="","",VLOOKUP(CF1429,Metadata!$D$2:$H$20,2,FALSE))</f>
        <v>22500</v>
      </c>
      <c r="CH1429" s="9">
        <f>IF(CF1429="","",VLOOKUP(CF1429,Metadata!$D$2:$H$20,4,FALSE))</f>
        <v>20000</v>
      </c>
      <c r="CI1429" s="9">
        <f>IF(CF1429="","",VLOOKUP(CF1429,Metadata!$D$2:$H$20,5,FALSE))</f>
        <v>25000</v>
      </c>
      <c r="CJ1429" s="9">
        <f t="shared" si="3"/>
        <v>22500</v>
      </c>
      <c r="CK1429" s="9" t="s">
        <v>189</v>
      </c>
      <c r="CL1429" s="10">
        <v>5</v>
      </c>
      <c r="CM1429" s="10">
        <v>2</v>
      </c>
      <c r="CN1429" s="10">
        <v>7</v>
      </c>
      <c r="CO1429" s="10">
        <v>6</v>
      </c>
      <c r="CP1429" s="10">
        <v>5</v>
      </c>
      <c r="CQ1429" s="10">
        <v>6</v>
      </c>
      <c r="CR1429" s="10">
        <v>6</v>
      </c>
      <c r="CS1429" s="10">
        <v>6</v>
      </c>
      <c r="CT1429" s="10">
        <v>6</v>
      </c>
      <c r="CU1429" s="10">
        <v>6</v>
      </c>
      <c r="CV1429" s="10">
        <v>5</v>
      </c>
      <c r="CW1429" s="10">
        <v>3</v>
      </c>
      <c r="CX1429" s="10">
        <v>4</v>
      </c>
      <c r="CY1429" s="10">
        <v>2</v>
      </c>
      <c r="CZ1429" s="10">
        <v>7</v>
      </c>
      <c r="DA1429" s="10">
        <v>2</v>
      </c>
      <c r="DB1429" s="10">
        <v>3</v>
      </c>
      <c r="DC1429" s="10">
        <v>5</v>
      </c>
      <c r="DD1429" s="10">
        <v>3</v>
      </c>
      <c r="DE1429" s="10">
        <v>6</v>
      </c>
      <c r="DF1429" s="10">
        <v>6</v>
      </c>
      <c r="DG1429" s="10">
        <v>6</v>
      </c>
      <c r="DH1429" s="10">
        <v>3</v>
      </c>
      <c r="DI1429" s="10">
        <v>6</v>
      </c>
      <c r="DJ1429" s="10">
        <v>3</v>
      </c>
      <c r="DK1429" s="10">
        <v>5</v>
      </c>
      <c r="DL1429" s="10">
        <v>5</v>
      </c>
      <c r="DM1429" s="9" t="s">
        <v>154</v>
      </c>
      <c r="DN1429" s="10">
        <v>1975</v>
      </c>
      <c r="DO1429" s="9">
        <f t="shared" si="6"/>
        <v>46</v>
      </c>
      <c r="DP1429" s="9" t="s">
        <v>155</v>
      </c>
      <c r="DQ1429" s="9" t="s">
        <v>227</v>
      </c>
      <c r="DR1429" s="9" t="s">
        <v>157</v>
      </c>
      <c r="DS1429" s="9" t="s">
        <v>137</v>
      </c>
      <c r="DT1429" s="9" t="s">
        <v>212</v>
      </c>
      <c r="DU1429" s="9" t="s">
        <v>158</v>
      </c>
      <c r="DV1429" s="9" t="str">
        <f>VLOOKUP(DU1429,Metadata!$B$2:$C$7,2,FALSE)</f>
        <v>6+ years</v>
      </c>
    </row>
    <row r="1430" spans="1:126">
      <c r="A1430" s="13">
        <v>1429</v>
      </c>
      <c r="B1430" s="9" t="s">
        <v>135</v>
      </c>
      <c r="C1430" s="9" t="str">
        <f>VLOOKUP(B1430,Metadata!$M$2:$N$6,2,FALSE)</f>
        <v>Permanent Employee</v>
      </c>
      <c r="D1430" s="9" t="s">
        <v>159</v>
      </c>
      <c r="E1430" s="9" t="s">
        <v>137</v>
      </c>
      <c r="F1430" s="9" t="s">
        <v>138</v>
      </c>
      <c r="G1430" s="9" t="s">
        <v>140</v>
      </c>
      <c r="H1430" s="9" t="str">
        <f>IF(G1430="","",VLOOKUP(G1430,Metadata!$J$2:$K$22,2,FALSE))</f>
        <v>Lisbon Metropolitan Area</v>
      </c>
      <c r="I1430" s="9" t="s">
        <v>228</v>
      </c>
      <c r="J1430" s="9" t="str">
        <f>IF(I1430="","",VLOOKUP(I1430,Metadata!$P$2:$Q$43,2,FALSE))</f>
        <v>Europe</v>
      </c>
      <c r="K1430" s="9" t="str">
        <f t="shared" si="0"/>
        <v>International</v>
      </c>
      <c r="L1430" s="9" t="s">
        <v>137</v>
      </c>
      <c r="M1430" s="9" t="str">
        <f>IF(L1430="","",VLOOKUP(L1430,Metadata!$J$2:$K$22,2,FALSE))</f>
        <v/>
      </c>
      <c r="N1430" s="9" t="s">
        <v>141</v>
      </c>
      <c r="O1430" s="9" t="s">
        <v>137</v>
      </c>
      <c r="P1430" s="9" t="s">
        <v>191</v>
      </c>
      <c r="Q1430" s="10" t="str">
        <f t="shared" si="1"/>
        <v>Remote Job (full or flexible)</v>
      </c>
      <c r="R1430" s="10">
        <v>6</v>
      </c>
      <c r="S1430" s="9" t="s">
        <v>319</v>
      </c>
      <c r="T1430" s="9" t="s">
        <v>137</v>
      </c>
      <c r="U1430" s="9" t="str">
        <f>IF(S1430&lt;&gt;"",S1430,IF(T1430&lt;&gt;"",VLOOKUP(T1430,Metadata!$S$2:$T$228,2,FALSE),""))</f>
        <v>CTO</v>
      </c>
      <c r="V1430" s="9" t="s">
        <v>144</v>
      </c>
      <c r="W1430" s="9" t="s">
        <v>137</v>
      </c>
      <c r="X1430" s="9" t="s">
        <v>175</v>
      </c>
      <c r="Y1430" s="9" t="s">
        <v>137</v>
      </c>
      <c r="Z1430" s="9" t="s">
        <v>193</v>
      </c>
      <c r="AA1430" s="9" t="s">
        <v>165</v>
      </c>
      <c r="AB1430" s="9" t="s">
        <v>137</v>
      </c>
      <c r="AC1430" s="9" t="s">
        <v>147</v>
      </c>
      <c r="AD1430" s="9"/>
      <c r="AE1430" s="9"/>
      <c r="AF1430" s="9"/>
      <c r="AG1430" s="9" t="s">
        <v>166</v>
      </c>
      <c r="AH1430" s="9"/>
      <c r="AI1430" s="9"/>
      <c r="AJ1430" s="9"/>
      <c r="AK1430" s="9" t="s">
        <v>302</v>
      </c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 t="s">
        <v>178</v>
      </c>
      <c r="BB1430" s="9"/>
      <c r="BC1430" s="9"/>
      <c r="BD1430" s="9"/>
      <c r="BE1430" s="9"/>
      <c r="BF1430" s="9"/>
      <c r="BG1430" s="9"/>
      <c r="BH1430" s="9"/>
      <c r="BI1430" s="9"/>
      <c r="BJ1430" s="9" t="s">
        <v>167</v>
      </c>
      <c r="BK1430" s="9"/>
      <c r="BL1430" s="9"/>
      <c r="BM1430" s="9" t="s">
        <v>303</v>
      </c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10"/>
      <c r="CB1430" s="10" t="str">
        <f t="shared" si="5"/>
        <v/>
      </c>
      <c r="CC1430" s="10"/>
      <c r="CD1430" s="9" t="str">
        <f t="shared" si="2"/>
        <v/>
      </c>
      <c r="CE1430" s="9" t="s">
        <v>151</v>
      </c>
      <c r="CF1430" s="9" t="s">
        <v>293</v>
      </c>
      <c r="CG1430" s="9">
        <f>IF(CF1430="","",VLOOKUP(CF1430,Metadata!$D$2:$H$20,2,FALSE))</f>
        <v>52500</v>
      </c>
      <c r="CH1430" s="9">
        <f>IF(CF1430="","",VLOOKUP(CF1430,Metadata!$D$2:$H$20,4,FALSE))</f>
        <v>50000</v>
      </c>
      <c r="CI1430" s="9">
        <f>IF(CF1430="","",VLOOKUP(CF1430,Metadata!$D$2:$H$20,5,FALSE))</f>
        <v>55000</v>
      </c>
      <c r="CJ1430" s="9">
        <f t="shared" si="3"/>
        <v>52500</v>
      </c>
      <c r="CK1430" s="9" t="s">
        <v>201</v>
      </c>
      <c r="CL1430" s="10">
        <v>6</v>
      </c>
      <c r="CM1430" s="10">
        <v>3</v>
      </c>
      <c r="CN1430" s="10">
        <v>7</v>
      </c>
      <c r="CO1430" s="10">
        <v>6</v>
      </c>
      <c r="CP1430" s="10">
        <v>5</v>
      </c>
      <c r="CQ1430" s="10">
        <v>7</v>
      </c>
      <c r="CR1430" s="10">
        <v>6</v>
      </c>
      <c r="CS1430" s="10">
        <v>7</v>
      </c>
      <c r="CT1430" s="10">
        <v>5</v>
      </c>
      <c r="CU1430" s="10">
        <v>5</v>
      </c>
      <c r="CV1430" s="10">
        <v>4</v>
      </c>
      <c r="CW1430" s="10">
        <v>4</v>
      </c>
      <c r="CX1430" s="10">
        <v>6</v>
      </c>
      <c r="CY1430" s="10">
        <v>3</v>
      </c>
      <c r="CZ1430" s="10">
        <v>4</v>
      </c>
      <c r="DA1430" s="10">
        <v>3</v>
      </c>
      <c r="DB1430" s="10">
        <v>3</v>
      </c>
      <c r="DC1430" s="10">
        <v>6</v>
      </c>
      <c r="DD1430" s="10">
        <v>5</v>
      </c>
      <c r="DE1430" s="10">
        <v>6</v>
      </c>
      <c r="DF1430" s="10">
        <v>5</v>
      </c>
      <c r="DG1430" s="10">
        <v>4</v>
      </c>
      <c r="DH1430" s="10">
        <v>6</v>
      </c>
      <c r="DI1430" s="10">
        <v>7</v>
      </c>
      <c r="DJ1430" s="10">
        <v>4</v>
      </c>
      <c r="DK1430" s="10">
        <v>5</v>
      </c>
      <c r="DL1430" s="10">
        <v>6</v>
      </c>
      <c r="DM1430" s="9" t="s">
        <v>154</v>
      </c>
      <c r="DN1430" s="10">
        <v>1990</v>
      </c>
      <c r="DO1430" s="9">
        <f t="shared" si="6"/>
        <v>31</v>
      </c>
      <c r="DP1430" s="9" t="s">
        <v>155</v>
      </c>
      <c r="DQ1430" s="9" t="s">
        <v>156</v>
      </c>
      <c r="DR1430" s="9" t="s">
        <v>157</v>
      </c>
      <c r="DS1430" s="9" t="s">
        <v>137</v>
      </c>
      <c r="DT1430" s="9" t="s">
        <v>212</v>
      </c>
      <c r="DU1430" s="9" t="s">
        <v>203</v>
      </c>
      <c r="DV1430" s="9" t="str">
        <f>VLOOKUP(DU1430,Metadata!$B$2:$C$7,2,FALSE)</f>
        <v>6+ years</v>
      </c>
    </row>
    <row r="1431" spans="1:126">
      <c r="A1431" s="13">
        <v>1430</v>
      </c>
      <c r="B1431" s="9" t="s">
        <v>135</v>
      </c>
      <c r="C1431" s="9" t="str">
        <f>VLOOKUP(B1431,Metadata!$M$2:$N$6,2,FALSE)</f>
        <v>Permanent Employee</v>
      </c>
      <c r="D1431" s="9" t="s">
        <v>159</v>
      </c>
      <c r="E1431" s="9" t="s">
        <v>137</v>
      </c>
      <c r="F1431" s="9" t="s">
        <v>138</v>
      </c>
      <c r="G1431" s="9" t="s">
        <v>140</v>
      </c>
      <c r="H1431" s="9" t="str">
        <f>IF(G1431="","",VLOOKUP(G1431,Metadata!$J$2:$K$22,2,FALSE))</f>
        <v>Lisbon Metropolitan Area</v>
      </c>
      <c r="I1431" s="9" t="s">
        <v>138</v>
      </c>
      <c r="J1431" s="9" t="str">
        <f>IF(I1431="","",VLOOKUP(I1431,Metadata!$P$2:$Q$43,2,FALSE))</f>
        <v>Europe</v>
      </c>
      <c r="K1431" s="9" t="str">
        <f t="shared" si="0"/>
        <v>Portugal</v>
      </c>
      <c r="L1431" s="9" t="s">
        <v>140</v>
      </c>
      <c r="M1431" s="9" t="str">
        <f>IF(L1431="","",VLOOKUP(L1431,Metadata!$J$2:$K$22,2,FALSE))</f>
        <v>Lisbon Metropolitan Area</v>
      </c>
      <c r="N1431" s="9" t="s">
        <v>141</v>
      </c>
      <c r="O1431" s="9" t="s">
        <v>137</v>
      </c>
      <c r="P1431" s="9" t="s">
        <v>191</v>
      </c>
      <c r="Q1431" s="10" t="str">
        <f t="shared" si="1"/>
        <v>Remote Job (full or flexible)</v>
      </c>
      <c r="R1431" s="10">
        <v>5</v>
      </c>
      <c r="S1431" s="9" t="s">
        <v>143</v>
      </c>
      <c r="T1431" s="9" t="s">
        <v>137</v>
      </c>
      <c r="U1431" s="9" t="str">
        <f>IF(S1431&lt;&gt;"",S1431,IF(T1431&lt;&gt;"",VLOOKUP(T1431,Metadata!$S$2:$T$228,2,FALSE),""))</f>
        <v>Technical Team Leader</v>
      </c>
      <c r="V1431" s="9" t="s">
        <v>268</v>
      </c>
      <c r="W1431" s="9" t="s">
        <v>137</v>
      </c>
      <c r="X1431" s="9" t="s">
        <v>145</v>
      </c>
      <c r="Y1431" s="9" t="s">
        <v>137</v>
      </c>
      <c r="Z1431" s="9" t="s">
        <v>218</v>
      </c>
      <c r="AA1431" s="9" t="s">
        <v>137</v>
      </c>
      <c r="AB1431" s="9" t="s">
        <v>137</v>
      </c>
      <c r="AC1431" s="9" t="s">
        <v>147</v>
      </c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 t="s">
        <v>150</v>
      </c>
      <c r="BZ1431" s="9" t="s">
        <v>137</v>
      </c>
      <c r="CA1431" s="10"/>
      <c r="CB1431" s="10" t="str">
        <f t="shared" si="5"/>
        <v/>
      </c>
      <c r="CC1431" s="10"/>
      <c r="CD1431" s="9" t="str">
        <f t="shared" si="2"/>
        <v/>
      </c>
      <c r="CE1431" s="9" t="s">
        <v>168</v>
      </c>
      <c r="CF1431" s="9" t="s">
        <v>254</v>
      </c>
      <c r="CG1431" s="9">
        <f>IF(CF1431="","",VLOOKUP(CF1431,Metadata!$D$2:$H$20,2,FALSE))</f>
        <v>37500</v>
      </c>
      <c r="CH1431" s="9">
        <f>IF(CF1431="","",VLOOKUP(CF1431,Metadata!$D$2:$H$20,4,FALSE))</f>
        <v>35000</v>
      </c>
      <c r="CI1431" s="9">
        <f>IF(CF1431="","",VLOOKUP(CF1431,Metadata!$D$2:$H$20,5,FALSE))</f>
        <v>40000</v>
      </c>
      <c r="CJ1431" s="9">
        <f t="shared" si="3"/>
        <v>37500</v>
      </c>
      <c r="CK1431" s="9" t="s">
        <v>189</v>
      </c>
      <c r="CL1431" s="10">
        <v>7</v>
      </c>
      <c r="CM1431" s="10">
        <v>1</v>
      </c>
      <c r="CN1431" s="10">
        <v>6</v>
      </c>
      <c r="CO1431" s="10">
        <v>6</v>
      </c>
      <c r="CP1431" s="10">
        <v>6</v>
      </c>
      <c r="CQ1431" s="10">
        <v>7</v>
      </c>
      <c r="CR1431" s="10">
        <v>5</v>
      </c>
      <c r="CS1431" s="10">
        <v>7</v>
      </c>
      <c r="CT1431" s="10">
        <v>7</v>
      </c>
      <c r="CU1431" s="10">
        <v>3</v>
      </c>
      <c r="CV1431" s="10">
        <v>5</v>
      </c>
      <c r="CW1431" s="10">
        <v>4</v>
      </c>
      <c r="CX1431" s="10">
        <v>6</v>
      </c>
      <c r="CY1431" s="10">
        <v>5</v>
      </c>
      <c r="CZ1431" s="10">
        <v>6</v>
      </c>
      <c r="DA1431" s="10">
        <v>2</v>
      </c>
      <c r="DB1431" s="10">
        <v>1</v>
      </c>
      <c r="DC1431" s="10">
        <v>7</v>
      </c>
      <c r="DD1431" s="10">
        <v>3</v>
      </c>
      <c r="DE1431" s="10">
        <v>5</v>
      </c>
      <c r="DF1431" s="10">
        <v>4</v>
      </c>
      <c r="DG1431" s="10">
        <v>5</v>
      </c>
      <c r="DH1431" s="10">
        <v>6</v>
      </c>
      <c r="DI1431" s="10">
        <v>7</v>
      </c>
      <c r="DJ1431" s="10">
        <v>6</v>
      </c>
      <c r="DK1431" s="10">
        <v>4</v>
      </c>
      <c r="DL1431" s="10">
        <v>6</v>
      </c>
      <c r="DM1431" s="9" t="s">
        <v>154</v>
      </c>
      <c r="DN1431" s="10">
        <v>1985</v>
      </c>
      <c r="DO1431" s="9">
        <f t="shared" si="6"/>
        <v>36</v>
      </c>
      <c r="DP1431" s="9" t="s">
        <v>222</v>
      </c>
      <c r="DQ1431" s="9" t="s">
        <v>202</v>
      </c>
      <c r="DR1431" s="9" t="s">
        <v>157</v>
      </c>
      <c r="DS1431" s="9" t="s">
        <v>137</v>
      </c>
      <c r="DT1431" s="9" t="s">
        <v>212</v>
      </c>
      <c r="DU1431" s="9" t="s">
        <v>158</v>
      </c>
      <c r="DV1431" s="9" t="str">
        <f>VLOOKUP(DU1431,Metadata!$B$2:$C$7,2,FALSE)</f>
        <v>6+ years</v>
      </c>
    </row>
    <row r="1432" spans="1:126">
      <c r="A1432" s="13">
        <v>1431</v>
      </c>
      <c r="B1432" s="9" t="s">
        <v>135</v>
      </c>
      <c r="C1432" s="9" t="str">
        <f>VLOOKUP(B1432,Metadata!$M$2:$N$6,2,FALSE)</f>
        <v>Permanent Employee</v>
      </c>
      <c r="D1432" s="9" t="s">
        <v>136</v>
      </c>
      <c r="E1432" s="9" t="s">
        <v>137</v>
      </c>
      <c r="F1432" s="9" t="s">
        <v>138</v>
      </c>
      <c r="G1432" s="9" t="s">
        <v>190</v>
      </c>
      <c r="H1432" s="9" t="str">
        <f>IF(G1432="","",VLOOKUP(G1432,Metadata!$J$2:$K$22,2,FALSE))</f>
        <v>North</v>
      </c>
      <c r="I1432" s="9" t="s">
        <v>138</v>
      </c>
      <c r="J1432" s="9" t="str">
        <f>IF(I1432="","",VLOOKUP(I1432,Metadata!$P$2:$Q$43,2,FALSE))</f>
        <v>Europe</v>
      </c>
      <c r="K1432" s="9" t="str">
        <f t="shared" si="0"/>
        <v>Portugal</v>
      </c>
      <c r="L1432" s="9" t="s">
        <v>172</v>
      </c>
      <c r="M1432" s="9" t="str">
        <f>IF(L1432="","",VLOOKUP(L1432,Metadata!$J$2:$K$22,2,FALSE))</f>
        <v>Porto Metropolitan Area</v>
      </c>
      <c r="N1432" s="9" t="s">
        <v>141</v>
      </c>
      <c r="O1432" s="9" t="s">
        <v>137</v>
      </c>
      <c r="P1432" s="9" t="s">
        <v>142</v>
      </c>
      <c r="Q1432" s="10" t="str">
        <f t="shared" si="1"/>
        <v>Full Office Job</v>
      </c>
      <c r="R1432" s="10">
        <v>6</v>
      </c>
      <c r="S1432" s="9" t="s">
        <v>216</v>
      </c>
      <c r="T1432" s="9" t="s">
        <v>137</v>
      </c>
      <c r="U1432" s="9" t="str">
        <f>IF(S1432&lt;&gt;"",S1432,IF(T1432&lt;&gt;"",VLOOKUP(T1432,Metadata!$S$2:$T$228,2,FALSE),""))</f>
        <v>Front-End Developer</v>
      </c>
      <c r="V1432" s="9" t="s">
        <v>207</v>
      </c>
      <c r="W1432" s="9" t="s">
        <v>137</v>
      </c>
      <c r="X1432" s="9" t="s">
        <v>208</v>
      </c>
      <c r="Y1432" s="9" t="s">
        <v>137</v>
      </c>
      <c r="Z1432" s="9" t="s">
        <v>262</v>
      </c>
      <c r="AA1432" s="9" t="s">
        <v>165</v>
      </c>
      <c r="AB1432" s="9" t="s">
        <v>137</v>
      </c>
      <c r="AC1432" s="9" t="s">
        <v>147</v>
      </c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 t="s">
        <v>178</v>
      </c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 t="s">
        <v>186</v>
      </c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10"/>
      <c r="CB1432" s="10" t="str">
        <f t="shared" si="5"/>
        <v/>
      </c>
      <c r="CC1432" s="10"/>
      <c r="CD1432" s="9" t="str">
        <f t="shared" si="2"/>
        <v/>
      </c>
      <c r="CE1432" s="9" t="s">
        <v>168</v>
      </c>
      <c r="CF1432" s="9" t="s">
        <v>169</v>
      </c>
      <c r="CG1432" s="9">
        <f>IF(CF1432="","",VLOOKUP(CF1432,Metadata!$D$2:$H$20,2,FALSE))</f>
        <v>12500</v>
      </c>
      <c r="CH1432" s="9">
        <f>IF(CF1432="","",VLOOKUP(CF1432,Metadata!$D$2:$H$20,4,FALSE))</f>
        <v>0</v>
      </c>
      <c r="CI1432" s="9">
        <f>IF(CF1432="","",VLOOKUP(CF1432,Metadata!$D$2:$H$20,5,FALSE))</f>
        <v>15000</v>
      </c>
      <c r="CJ1432" s="9">
        <f t="shared" si="3"/>
        <v>12500</v>
      </c>
      <c r="CK1432" s="9" t="s">
        <v>180</v>
      </c>
      <c r="CL1432" s="10">
        <v>4</v>
      </c>
      <c r="CM1432" s="10">
        <v>3</v>
      </c>
      <c r="CN1432" s="10">
        <v>6</v>
      </c>
      <c r="CO1432" s="10">
        <v>7</v>
      </c>
      <c r="CP1432" s="10">
        <v>7</v>
      </c>
      <c r="CQ1432" s="10">
        <v>7</v>
      </c>
      <c r="CR1432" s="10">
        <v>6</v>
      </c>
      <c r="CS1432" s="10">
        <v>6</v>
      </c>
      <c r="CT1432" s="10">
        <v>7</v>
      </c>
      <c r="CU1432" s="10">
        <v>7</v>
      </c>
      <c r="CV1432" s="10">
        <v>6</v>
      </c>
      <c r="CW1432" s="10">
        <v>5</v>
      </c>
      <c r="CX1432" s="10">
        <v>6</v>
      </c>
      <c r="CY1432" s="10">
        <v>5</v>
      </c>
      <c r="CZ1432" s="10">
        <v>7</v>
      </c>
      <c r="DA1432" s="10">
        <v>6</v>
      </c>
      <c r="DB1432" s="10">
        <v>7</v>
      </c>
      <c r="DC1432" s="10">
        <v>7</v>
      </c>
      <c r="DD1432" s="10">
        <v>7</v>
      </c>
      <c r="DE1432" s="10">
        <v>7</v>
      </c>
      <c r="DF1432" s="10">
        <v>6</v>
      </c>
      <c r="DG1432" s="10">
        <v>7</v>
      </c>
      <c r="DH1432" s="10">
        <v>7</v>
      </c>
      <c r="DI1432" s="10">
        <v>5</v>
      </c>
      <c r="DJ1432" s="10">
        <v>5</v>
      </c>
      <c r="DK1432" s="10">
        <v>6</v>
      </c>
      <c r="DL1432" s="10">
        <v>6</v>
      </c>
      <c r="DM1432" s="9" t="s">
        <v>154</v>
      </c>
      <c r="DN1432" s="10">
        <v>1993</v>
      </c>
      <c r="DO1432" s="9">
        <f t="shared" si="6"/>
        <v>28</v>
      </c>
      <c r="DP1432" s="9" t="s">
        <v>155</v>
      </c>
      <c r="DQ1432" s="9" t="s">
        <v>227</v>
      </c>
      <c r="DR1432" s="9" t="s">
        <v>157</v>
      </c>
      <c r="DS1432" s="9" t="s">
        <v>137</v>
      </c>
      <c r="DT1432" s="9" t="s">
        <v>212</v>
      </c>
      <c r="DU1432" s="9" t="s">
        <v>168</v>
      </c>
      <c r="DV1432" s="9" t="str">
        <f>VLOOKUP(DU1432,Metadata!$B$2:$C$7,2,FALSE)</f>
        <v>0 - 3 years</v>
      </c>
    </row>
    <row r="1433" spans="1:126">
      <c r="A1433" s="13">
        <v>1432</v>
      </c>
      <c r="B1433" s="9" t="s">
        <v>135</v>
      </c>
      <c r="C1433" s="9" t="str">
        <f>VLOOKUP(B1433,Metadata!$M$2:$N$6,2,FALSE)</f>
        <v>Permanent Employee</v>
      </c>
      <c r="D1433" s="9" t="s">
        <v>159</v>
      </c>
      <c r="E1433" s="9" t="s">
        <v>137</v>
      </c>
      <c r="F1433" s="9" t="s">
        <v>138</v>
      </c>
      <c r="G1433" s="9" t="s">
        <v>190</v>
      </c>
      <c r="H1433" s="9" t="str">
        <f>IF(G1433="","",VLOOKUP(G1433,Metadata!$J$2:$K$22,2,FALSE))</f>
        <v>North</v>
      </c>
      <c r="I1433" s="9" t="s">
        <v>399</v>
      </c>
      <c r="J1433" s="9" t="str">
        <f>IF(I1433="","",VLOOKUP(I1433,Metadata!$P$2:$Q$43,2,FALSE))</f>
        <v>Middle East</v>
      </c>
      <c r="K1433" s="9" t="str">
        <f t="shared" si="0"/>
        <v>International</v>
      </c>
      <c r="L1433" s="9" t="s">
        <v>137</v>
      </c>
      <c r="M1433" s="9" t="str">
        <f>IF(L1433="","",VLOOKUP(L1433,Metadata!$J$2:$K$22,2,FALSE))</f>
        <v/>
      </c>
      <c r="N1433" s="9" t="s">
        <v>214</v>
      </c>
      <c r="O1433" s="9" t="s">
        <v>136</v>
      </c>
      <c r="P1433" s="9" t="s">
        <v>191</v>
      </c>
      <c r="Q1433" s="10" t="str">
        <f t="shared" si="1"/>
        <v>Remote Job (full or flexible)</v>
      </c>
      <c r="R1433" s="10">
        <v>5</v>
      </c>
      <c r="S1433" s="9" t="s">
        <v>338</v>
      </c>
      <c r="T1433" s="9" t="s">
        <v>137</v>
      </c>
      <c r="U1433" s="9" t="str">
        <f>IF(S1433&lt;&gt;"",S1433,IF(T1433&lt;&gt;"",VLOOKUP(T1433,Metadata!$S$2:$T$228,2,FALSE),""))</f>
        <v>Solutions Architect</v>
      </c>
      <c r="V1433" s="9" t="s">
        <v>207</v>
      </c>
      <c r="W1433" s="9" t="s">
        <v>137</v>
      </c>
      <c r="X1433" s="9" t="s">
        <v>242</v>
      </c>
      <c r="Y1433" s="9" t="s">
        <v>137</v>
      </c>
      <c r="Z1433" s="9" t="s">
        <v>224</v>
      </c>
      <c r="AA1433" s="9" t="s">
        <v>165</v>
      </c>
      <c r="AB1433" s="9" t="s">
        <v>137</v>
      </c>
      <c r="AC1433" s="9" t="s">
        <v>147</v>
      </c>
      <c r="AD1433" s="9"/>
      <c r="AE1433" s="9" t="s">
        <v>194</v>
      </c>
      <c r="AF1433" s="9" t="s">
        <v>243</v>
      </c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 t="s">
        <v>178</v>
      </c>
      <c r="BB1433" s="9"/>
      <c r="BC1433" s="9"/>
      <c r="BD1433" s="9"/>
      <c r="BE1433" s="9"/>
      <c r="BF1433" s="9"/>
      <c r="BG1433" s="9"/>
      <c r="BH1433" s="9"/>
      <c r="BI1433" s="9"/>
      <c r="BJ1433" s="9" t="s">
        <v>167</v>
      </c>
      <c r="BK1433" s="9" t="s">
        <v>198</v>
      </c>
      <c r="BL1433" s="9"/>
      <c r="BM1433" s="9"/>
      <c r="BN1433" s="9"/>
      <c r="BO1433" s="9"/>
      <c r="BP1433" s="9"/>
      <c r="BQ1433" s="9"/>
      <c r="BR1433" s="9"/>
      <c r="BS1433" s="9" t="s">
        <v>200</v>
      </c>
      <c r="BT1433" s="9"/>
      <c r="BU1433" s="9"/>
      <c r="BV1433" s="9"/>
      <c r="BW1433" s="9"/>
      <c r="BX1433" s="9"/>
      <c r="BY1433" s="9"/>
      <c r="BZ1433" s="9"/>
      <c r="CA1433" s="10"/>
      <c r="CB1433" s="10" t="str">
        <f t="shared" si="5"/>
        <v/>
      </c>
      <c r="CC1433" s="10"/>
      <c r="CD1433" s="9" t="str">
        <f t="shared" si="2"/>
        <v/>
      </c>
      <c r="CE1433" s="9" t="s">
        <v>168</v>
      </c>
      <c r="CF1433" s="9" t="s">
        <v>245</v>
      </c>
      <c r="CG1433" s="9">
        <f>IF(CF1433="","",VLOOKUP(CF1433,Metadata!$D$2:$H$20,2,FALSE))</f>
        <v>42500</v>
      </c>
      <c r="CH1433" s="9">
        <f>IF(CF1433="","",VLOOKUP(CF1433,Metadata!$D$2:$H$20,4,FALSE))</f>
        <v>40000</v>
      </c>
      <c r="CI1433" s="9">
        <f>IF(CF1433="","",VLOOKUP(CF1433,Metadata!$D$2:$H$20,5,FALSE))</f>
        <v>45000</v>
      </c>
      <c r="CJ1433" s="9">
        <f t="shared" si="3"/>
        <v>42500</v>
      </c>
      <c r="CK1433" s="9" t="s">
        <v>189</v>
      </c>
      <c r="CL1433" s="10">
        <v>5</v>
      </c>
      <c r="CM1433" s="10">
        <v>3</v>
      </c>
      <c r="CN1433" s="10">
        <v>5</v>
      </c>
      <c r="CO1433" s="10">
        <v>5</v>
      </c>
      <c r="CP1433" s="10">
        <v>6</v>
      </c>
      <c r="CQ1433" s="10">
        <v>5</v>
      </c>
      <c r="CR1433" s="10">
        <v>6</v>
      </c>
      <c r="CS1433" s="10">
        <v>6</v>
      </c>
      <c r="CT1433" s="10">
        <v>6</v>
      </c>
      <c r="CU1433" s="10">
        <v>5</v>
      </c>
      <c r="CV1433" s="10">
        <v>5</v>
      </c>
      <c r="CW1433" s="10">
        <v>4</v>
      </c>
      <c r="CX1433" s="10">
        <v>6</v>
      </c>
      <c r="CY1433" s="10">
        <v>6</v>
      </c>
      <c r="CZ1433" s="10">
        <v>6</v>
      </c>
      <c r="DA1433" s="10">
        <v>5</v>
      </c>
      <c r="DB1433" s="10">
        <v>5</v>
      </c>
      <c r="DC1433" s="10">
        <v>6</v>
      </c>
      <c r="DD1433" s="10">
        <v>3</v>
      </c>
      <c r="DE1433" s="10">
        <v>5</v>
      </c>
      <c r="DF1433" s="10">
        <v>6</v>
      </c>
      <c r="DG1433" s="10">
        <v>3</v>
      </c>
      <c r="DH1433" s="10">
        <v>4</v>
      </c>
      <c r="DI1433" s="10">
        <v>4</v>
      </c>
      <c r="DJ1433" s="10">
        <v>4</v>
      </c>
      <c r="DK1433" s="10">
        <v>4</v>
      </c>
      <c r="DL1433" s="10">
        <v>6</v>
      </c>
      <c r="DM1433" s="9" t="s">
        <v>154</v>
      </c>
      <c r="DN1433" s="10">
        <v>1968</v>
      </c>
      <c r="DO1433" s="9">
        <f t="shared" si="6"/>
        <v>53</v>
      </c>
      <c r="DP1433" s="9" t="s">
        <v>155</v>
      </c>
      <c r="DQ1433" s="9" t="s">
        <v>156</v>
      </c>
      <c r="DR1433" s="9" t="s">
        <v>170</v>
      </c>
      <c r="DS1433" s="9" t="s">
        <v>137</v>
      </c>
      <c r="DT1433" s="9" t="s">
        <v>212</v>
      </c>
      <c r="DU1433" s="9" t="s">
        <v>158</v>
      </c>
      <c r="DV1433" s="9" t="str">
        <f>VLOOKUP(DU1433,Metadata!$B$2:$C$7,2,FALSE)</f>
        <v>6+ years</v>
      </c>
    </row>
    <row r="1434" spans="1:126">
      <c r="A1434" s="13">
        <v>1433</v>
      </c>
      <c r="B1434" s="9" t="s">
        <v>135</v>
      </c>
      <c r="C1434" s="9" t="str">
        <f>VLOOKUP(B1434,Metadata!$M$2:$N$6,2,FALSE)</f>
        <v>Permanent Employee</v>
      </c>
      <c r="D1434" s="9" t="s">
        <v>159</v>
      </c>
      <c r="E1434" s="9" t="s">
        <v>137</v>
      </c>
      <c r="F1434" s="9" t="s">
        <v>138</v>
      </c>
      <c r="G1434" s="9" t="s">
        <v>275</v>
      </c>
      <c r="H1434" s="9" t="str">
        <f>IF(G1434="","",VLOOKUP(G1434,Metadata!$J$2:$K$22,2,FALSE))</f>
        <v>Centre</v>
      </c>
      <c r="I1434" s="9" t="s">
        <v>138</v>
      </c>
      <c r="J1434" s="9" t="str">
        <f>IF(I1434="","",VLOOKUP(I1434,Metadata!$P$2:$Q$43,2,FALSE))</f>
        <v>Europe</v>
      </c>
      <c r="K1434" s="9" t="str">
        <f t="shared" si="0"/>
        <v>Portugal</v>
      </c>
      <c r="L1434" s="9" t="s">
        <v>172</v>
      </c>
      <c r="M1434" s="9" t="str">
        <f>IF(L1434="","",VLOOKUP(L1434,Metadata!$J$2:$K$22,2,FALSE))</f>
        <v>Porto Metropolitan Area</v>
      </c>
      <c r="N1434" s="9" t="s">
        <v>141</v>
      </c>
      <c r="O1434" s="9" t="s">
        <v>137</v>
      </c>
      <c r="P1434" s="9" t="s">
        <v>191</v>
      </c>
      <c r="Q1434" s="10" t="str">
        <f t="shared" si="1"/>
        <v>Remote Job (full or flexible)</v>
      </c>
      <c r="R1434" s="10">
        <v>4</v>
      </c>
      <c r="S1434" s="9" t="s">
        <v>206</v>
      </c>
      <c r="T1434" s="9" t="s">
        <v>137</v>
      </c>
      <c r="U1434" s="9" t="str">
        <f>IF(S1434&lt;&gt;"",S1434,IF(T1434&lt;&gt;"",VLOOKUP(T1434,Metadata!$S$2:$T$228,2,FALSE),""))</f>
        <v>Mobile Apps Developer</v>
      </c>
      <c r="V1434" s="9" t="s">
        <v>162</v>
      </c>
      <c r="W1434" s="9" t="s">
        <v>137</v>
      </c>
      <c r="X1434" s="9" t="s">
        <v>163</v>
      </c>
      <c r="Y1434" s="9" t="s">
        <v>137</v>
      </c>
      <c r="Z1434" s="9" t="s">
        <v>184</v>
      </c>
      <c r="AA1434" s="9" t="s">
        <v>137</v>
      </c>
      <c r="AB1434" s="9" t="s">
        <v>137</v>
      </c>
      <c r="AC1434" s="9"/>
      <c r="AD1434" s="9"/>
      <c r="AE1434" s="9"/>
      <c r="AF1434" s="9"/>
      <c r="AG1434" s="9"/>
      <c r="AH1434" s="9"/>
      <c r="AI1434" s="9"/>
      <c r="AJ1434" s="9" t="s">
        <v>185</v>
      </c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 t="s">
        <v>178</v>
      </c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 t="s">
        <v>199</v>
      </c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 t="s">
        <v>633</v>
      </c>
      <c r="CA1434" s="10"/>
      <c r="CB1434" s="10" t="str">
        <f t="shared" si="5"/>
        <v/>
      </c>
      <c r="CC1434" s="10"/>
      <c r="CD1434" s="9" t="str">
        <f t="shared" si="2"/>
        <v/>
      </c>
      <c r="CE1434" s="9" t="s">
        <v>232</v>
      </c>
      <c r="CF1434" s="9" t="s">
        <v>225</v>
      </c>
      <c r="CG1434" s="9">
        <f>IF(CF1434="","",VLOOKUP(CF1434,Metadata!$D$2:$H$20,2,FALSE))</f>
        <v>22500</v>
      </c>
      <c r="CH1434" s="9">
        <f>IF(CF1434="","",VLOOKUP(CF1434,Metadata!$D$2:$H$20,4,FALSE))</f>
        <v>20000</v>
      </c>
      <c r="CI1434" s="9">
        <f>IF(CF1434="","",VLOOKUP(CF1434,Metadata!$D$2:$H$20,5,FALSE))</f>
        <v>25000</v>
      </c>
      <c r="CJ1434" s="9">
        <f t="shared" si="3"/>
        <v>22500</v>
      </c>
      <c r="CK1434" s="9" t="s">
        <v>153</v>
      </c>
      <c r="CL1434" s="10">
        <v>6</v>
      </c>
      <c r="CM1434" s="10">
        <v>1</v>
      </c>
      <c r="CN1434" s="10">
        <v>6</v>
      </c>
      <c r="CO1434" s="10">
        <v>6</v>
      </c>
      <c r="CP1434" s="10">
        <v>5</v>
      </c>
      <c r="CQ1434" s="10">
        <v>6</v>
      </c>
      <c r="CR1434" s="10">
        <v>5</v>
      </c>
      <c r="CS1434" s="10">
        <v>5</v>
      </c>
      <c r="CT1434" s="10">
        <v>5</v>
      </c>
      <c r="CU1434" s="10">
        <v>7</v>
      </c>
      <c r="CV1434" s="10">
        <v>5</v>
      </c>
      <c r="CW1434" s="10">
        <v>3</v>
      </c>
      <c r="CX1434" s="10">
        <v>4</v>
      </c>
      <c r="CY1434" s="10">
        <v>5</v>
      </c>
      <c r="CZ1434" s="10">
        <v>6</v>
      </c>
      <c r="DA1434" s="10">
        <v>6</v>
      </c>
      <c r="DB1434" s="10">
        <v>4</v>
      </c>
      <c r="DC1434" s="10">
        <v>6</v>
      </c>
      <c r="DD1434" s="10">
        <v>5</v>
      </c>
      <c r="DE1434" s="10">
        <v>7</v>
      </c>
      <c r="DF1434" s="10">
        <v>5</v>
      </c>
      <c r="DG1434" s="10">
        <v>5</v>
      </c>
      <c r="DH1434" s="10">
        <v>5</v>
      </c>
      <c r="DI1434" s="10">
        <v>5</v>
      </c>
      <c r="DJ1434" s="10">
        <v>5</v>
      </c>
      <c r="DK1434" s="10">
        <v>5</v>
      </c>
      <c r="DL1434" s="10">
        <v>5</v>
      </c>
      <c r="DM1434" s="9" t="s">
        <v>154</v>
      </c>
      <c r="DN1434" s="10">
        <v>1997</v>
      </c>
      <c r="DO1434" s="9">
        <f t="shared" si="6"/>
        <v>24</v>
      </c>
      <c r="DP1434" s="9" t="s">
        <v>155</v>
      </c>
      <c r="DQ1434" s="9" t="s">
        <v>202</v>
      </c>
      <c r="DR1434" s="9" t="s">
        <v>157</v>
      </c>
      <c r="DS1434" s="9" t="s">
        <v>137</v>
      </c>
      <c r="DT1434" s="9" t="s">
        <v>212</v>
      </c>
      <c r="DU1434" s="9" t="s">
        <v>168</v>
      </c>
      <c r="DV1434" s="9" t="str">
        <f>VLOOKUP(DU1434,Metadata!$B$2:$C$7,2,FALSE)</f>
        <v>0 - 3 years</v>
      </c>
    </row>
    <row r="1435" spans="1:126">
      <c r="A1435" s="13">
        <v>1434</v>
      </c>
      <c r="B1435" s="9" t="s">
        <v>135</v>
      </c>
      <c r="C1435" s="9" t="str">
        <f>VLOOKUP(B1435,Metadata!$M$2:$N$6,2,FALSE)</f>
        <v>Permanent Employee</v>
      </c>
      <c r="D1435" s="9" t="s">
        <v>159</v>
      </c>
      <c r="E1435" s="9" t="s">
        <v>137</v>
      </c>
      <c r="F1435" s="9" t="s">
        <v>138</v>
      </c>
      <c r="G1435" s="9" t="s">
        <v>140</v>
      </c>
      <c r="H1435" s="9" t="str">
        <f>IF(G1435="","",VLOOKUP(G1435,Metadata!$J$2:$K$22,2,FALSE))</f>
        <v>Lisbon Metropolitan Area</v>
      </c>
      <c r="I1435" s="9" t="s">
        <v>436</v>
      </c>
      <c r="J1435" s="9" t="str">
        <f>IF(I1435="","",VLOOKUP(I1435,Metadata!$P$2:$Q$43,2,FALSE))</f>
        <v>North America</v>
      </c>
      <c r="K1435" s="9" t="str">
        <f t="shared" si="0"/>
        <v>International</v>
      </c>
      <c r="L1435" s="9" t="s">
        <v>137</v>
      </c>
      <c r="M1435" s="9" t="str">
        <f>IF(L1435="","",VLOOKUP(L1435,Metadata!$J$2:$K$22,2,FALSE))</f>
        <v/>
      </c>
      <c r="N1435" s="9" t="s">
        <v>141</v>
      </c>
      <c r="O1435" s="9" t="s">
        <v>137</v>
      </c>
      <c r="P1435" s="9" t="s">
        <v>142</v>
      </c>
      <c r="Q1435" s="10" t="str">
        <f t="shared" si="1"/>
        <v>Full Office Job</v>
      </c>
      <c r="R1435" s="10">
        <v>6</v>
      </c>
      <c r="S1435" s="9" t="s">
        <v>161</v>
      </c>
      <c r="T1435" s="9" t="s">
        <v>137</v>
      </c>
      <c r="U1435" s="9" t="str">
        <f>IF(S1435&lt;&gt;"",S1435,IF(T1435&lt;&gt;"",VLOOKUP(T1435,Metadata!$S$2:$T$228,2,FALSE),""))</f>
        <v>Full-Stack Developer</v>
      </c>
      <c r="V1435" s="9" t="s">
        <v>251</v>
      </c>
      <c r="W1435" s="9" t="s">
        <v>137</v>
      </c>
      <c r="X1435" s="9" t="s">
        <v>145</v>
      </c>
      <c r="Y1435" s="9" t="s">
        <v>137</v>
      </c>
      <c r="Z1435" s="9" t="s">
        <v>218</v>
      </c>
      <c r="AA1435" s="9" t="s">
        <v>165</v>
      </c>
      <c r="AB1435" s="9" t="s">
        <v>137</v>
      </c>
      <c r="AC1435" s="9" t="s">
        <v>147</v>
      </c>
      <c r="AD1435" s="9" t="s">
        <v>148</v>
      </c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 t="s">
        <v>167</v>
      </c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10"/>
      <c r="CB1435" s="10" t="str">
        <f t="shared" si="5"/>
        <v/>
      </c>
      <c r="CC1435" s="10"/>
      <c r="CD1435" s="9" t="str">
        <f t="shared" si="2"/>
        <v/>
      </c>
      <c r="CE1435" s="9" t="s">
        <v>168</v>
      </c>
      <c r="CF1435" s="9" t="s">
        <v>225</v>
      </c>
      <c r="CG1435" s="9">
        <f>IF(CF1435="","",VLOOKUP(CF1435,Metadata!$D$2:$H$20,2,FALSE))</f>
        <v>22500</v>
      </c>
      <c r="CH1435" s="9">
        <f>IF(CF1435="","",VLOOKUP(CF1435,Metadata!$D$2:$H$20,4,FALSE))</f>
        <v>20000</v>
      </c>
      <c r="CI1435" s="9">
        <f>IF(CF1435="","",VLOOKUP(CF1435,Metadata!$D$2:$H$20,5,FALSE))</f>
        <v>25000</v>
      </c>
      <c r="CJ1435" s="9">
        <f t="shared" si="3"/>
        <v>22500</v>
      </c>
      <c r="CK1435" s="9" t="s">
        <v>221</v>
      </c>
      <c r="CL1435" s="10">
        <v>2</v>
      </c>
      <c r="CM1435" s="10">
        <v>3</v>
      </c>
      <c r="CN1435" s="10">
        <v>6</v>
      </c>
      <c r="CO1435" s="10">
        <v>6</v>
      </c>
      <c r="CP1435" s="10">
        <v>4</v>
      </c>
      <c r="CQ1435" s="10">
        <v>5</v>
      </c>
      <c r="CR1435" s="10">
        <v>6</v>
      </c>
      <c r="CS1435" s="10">
        <v>4</v>
      </c>
      <c r="CT1435" s="10">
        <v>4</v>
      </c>
      <c r="CU1435" s="10">
        <v>5</v>
      </c>
      <c r="CV1435" s="10">
        <v>4</v>
      </c>
      <c r="CW1435" s="10">
        <v>3</v>
      </c>
      <c r="CX1435" s="10">
        <v>6</v>
      </c>
      <c r="CY1435" s="10">
        <v>4</v>
      </c>
      <c r="CZ1435" s="10">
        <v>5</v>
      </c>
      <c r="DA1435" s="10">
        <v>4</v>
      </c>
      <c r="DB1435" s="10">
        <v>5</v>
      </c>
      <c r="DC1435" s="10">
        <v>6</v>
      </c>
      <c r="DD1435" s="10">
        <v>5</v>
      </c>
      <c r="DE1435" s="10">
        <v>7</v>
      </c>
      <c r="DF1435" s="10">
        <v>5</v>
      </c>
      <c r="DG1435" s="10">
        <v>6</v>
      </c>
      <c r="DH1435" s="10">
        <v>6</v>
      </c>
      <c r="DI1435" s="10">
        <v>6</v>
      </c>
      <c r="DJ1435" s="10">
        <v>3</v>
      </c>
      <c r="DK1435" s="10">
        <v>4</v>
      </c>
      <c r="DL1435" s="10">
        <v>4</v>
      </c>
      <c r="DM1435" s="9" t="s">
        <v>154</v>
      </c>
      <c r="DN1435" s="10">
        <v>1992</v>
      </c>
      <c r="DO1435" s="9">
        <f t="shared" si="6"/>
        <v>29</v>
      </c>
      <c r="DP1435" s="9" t="s">
        <v>155</v>
      </c>
      <c r="DQ1435" s="9" t="s">
        <v>202</v>
      </c>
      <c r="DR1435" s="9" t="s">
        <v>157</v>
      </c>
      <c r="DS1435" s="9" t="s">
        <v>137</v>
      </c>
      <c r="DT1435" s="9" t="s">
        <v>212</v>
      </c>
      <c r="DU1435" s="9" t="s">
        <v>168</v>
      </c>
      <c r="DV1435" s="9" t="str">
        <f>VLOOKUP(DU1435,Metadata!$B$2:$C$7,2,FALSE)</f>
        <v>0 - 3 years</v>
      </c>
    </row>
    <row r="1436" spans="1:126">
      <c r="A1436" s="13">
        <v>1435</v>
      </c>
      <c r="B1436" s="9" t="s">
        <v>171</v>
      </c>
      <c r="C1436" s="9" t="str">
        <f>VLOOKUP(B1436,Metadata!$M$2:$N$6,2,FALSE)</f>
        <v>Contractor</v>
      </c>
      <c r="D1436" s="9" t="s">
        <v>137</v>
      </c>
      <c r="E1436" s="9" t="s">
        <v>136</v>
      </c>
      <c r="F1436" s="9" t="s">
        <v>138</v>
      </c>
      <c r="G1436" s="9" t="s">
        <v>312</v>
      </c>
      <c r="H1436" s="9" t="str">
        <f>IF(G1436="","",VLOOKUP(G1436,Metadata!$J$2:$K$22,2,FALSE))</f>
        <v>South</v>
      </c>
      <c r="I1436" s="9" t="s">
        <v>138</v>
      </c>
      <c r="J1436" s="9" t="str">
        <f>IF(I1436="","",VLOOKUP(I1436,Metadata!$P$2:$Q$43,2,FALSE))</f>
        <v>Europe</v>
      </c>
      <c r="K1436" s="9" t="str">
        <f t="shared" si="0"/>
        <v>Portugal</v>
      </c>
      <c r="L1436" s="9" t="s">
        <v>312</v>
      </c>
      <c r="M1436" s="9" t="str">
        <f>IF(L1436="","",VLOOKUP(L1436,Metadata!$J$2:$K$22,2,FALSE))</f>
        <v>South</v>
      </c>
      <c r="N1436" s="9" t="s">
        <v>141</v>
      </c>
      <c r="O1436" s="9" t="s">
        <v>137</v>
      </c>
      <c r="P1436" s="9" t="s">
        <v>191</v>
      </c>
      <c r="Q1436" s="10" t="str">
        <f t="shared" si="1"/>
        <v>Remote Job (full or flexible)</v>
      </c>
      <c r="R1436" s="10">
        <v>5</v>
      </c>
      <c r="S1436" s="9" t="s">
        <v>229</v>
      </c>
      <c r="T1436" s="9" t="s">
        <v>137</v>
      </c>
      <c r="U1436" s="9" t="str">
        <f>IF(S1436&lt;&gt;"",S1436,IF(T1436&lt;&gt;"",VLOOKUP(T1436,Metadata!$S$2:$T$228,2,FALSE),""))</f>
        <v>Project Manager</v>
      </c>
      <c r="V1436" s="9" t="s">
        <v>174</v>
      </c>
      <c r="W1436" s="9" t="s">
        <v>137</v>
      </c>
      <c r="X1436" s="9" t="s">
        <v>175</v>
      </c>
      <c r="Y1436" s="9" t="s">
        <v>137</v>
      </c>
      <c r="Z1436" s="9" t="s">
        <v>164</v>
      </c>
      <c r="AA1436" s="9" t="s">
        <v>165</v>
      </c>
      <c r="AB1436" s="9" t="s">
        <v>253</v>
      </c>
      <c r="AC1436" s="9" t="s">
        <v>147</v>
      </c>
      <c r="AD1436" s="9"/>
      <c r="AE1436" s="9"/>
      <c r="AF1436" s="9"/>
      <c r="AG1436" s="9" t="s">
        <v>166</v>
      </c>
      <c r="AH1436" s="9"/>
      <c r="AI1436" s="9"/>
      <c r="AJ1436" s="9" t="s">
        <v>185</v>
      </c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 t="s">
        <v>178</v>
      </c>
      <c r="BB1436" s="9"/>
      <c r="BC1436" s="9"/>
      <c r="BD1436" s="9"/>
      <c r="BE1436" s="9"/>
      <c r="BF1436" s="9"/>
      <c r="BG1436" s="9"/>
      <c r="BH1436" s="9"/>
      <c r="BI1436" s="9"/>
      <c r="BJ1436" s="9" t="s">
        <v>167</v>
      </c>
      <c r="BK1436" s="9"/>
      <c r="BL1436" s="9" t="s">
        <v>199</v>
      </c>
      <c r="BM1436" s="9"/>
      <c r="BN1436" s="9" t="s">
        <v>186</v>
      </c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10">
        <v>6</v>
      </c>
      <c r="CB1436" s="10" t="str">
        <f t="shared" si="5"/>
        <v>4 to 6 months</v>
      </c>
      <c r="CC1436" s="10">
        <v>20</v>
      </c>
      <c r="CD1436" s="9">
        <f t="shared" si="2"/>
        <v>32000</v>
      </c>
      <c r="CE1436" s="9" t="s">
        <v>137</v>
      </c>
      <c r="CF1436" s="9" t="s">
        <v>137</v>
      </c>
      <c r="CG1436" s="9" t="str">
        <f>IF(CF1436="","",VLOOKUP(CF1436,Metadata!$D$2:$H$20,2,FALSE))</f>
        <v/>
      </c>
      <c r="CH1436" s="9" t="str">
        <f>IF(CF1436="","",VLOOKUP(CF1436,Metadata!$D$2:$H$20,4,FALSE))</f>
        <v/>
      </c>
      <c r="CI1436" s="9" t="str">
        <f>IF(CF1436="","",VLOOKUP(CF1436,Metadata!$D$2:$H$20,5,FALSE))</f>
        <v/>
      </c>
      <c r="CJ1436" s="9">
        <f t="shared" si="3"/>
        <v>32000</v>
      </c>
      <c r="CK1436" s="9" t="s">
        <v>277</v>
      </c>
      <c r="CL1436" s="10">
        <v>4</v>
      </c>
      <c r="CM1436" s="10">
        <v>3</v>
      </c>
      <c r="CN1436" s="10">
        <v>4</v>
      </c>
      <c r="CO1436" s="10">
        <v>5</v>
      </c>
      <c r="CP1436" s="10">
        <v>6</v>
      </c>
      <c r="CQ1436" s="10">
        <v>6</v>
      </c>
      <c r="CR1436" s="10">
        <v>6</v>
      </c>
      <c r="CS1436" s="10">
        <v>6</v>
      </c>
      <c r="CT1436" s="10">
        <v>6</v>
      </c>
      <c r="CU1436" s="10">
        <v>6</v>
      </c>
      <c r="CV1436" s="10">
        <v>6</v>
      </c>
      <c r="CW1436" s="10">
        <v>4</v>
      </c>
      <c r="CX1436" s="10">
        <v>6</v>
      </c>
      <c r="CY1436" s="10">
        <v>6</v>
      </c>
      <c r="CZ1436" s="10">
        <v>6</v>
      </c>
      <c r="DA1436" s="10">
        <v>4</v>
      </c>
      <c r="DB1436" s="10">
        <v>4</v>
      </c>
      <c r="DC1436" s="10">
        <v>7</v>
      </c>
      <c r="DD1436" s="10">
        <v>6</v>
      </c>
      <c r="DE1436" s="10">
        <v>6</v>
      </c>
      <c r="DF1436" s="10">
        <v>6</v>
      </c>
      <c r="DG1436" s="10">
        <v>7</v>
      </c>
      <c r="DH1436" s="10">
        <v>6</v>
      </c>
      <c r="DI1436" s="10">
        <v>4</v>
      </c>
      <c r="DJ1436" s="10">
        <v>4</v>
      </c>
      <c r="DK1436" s="10">
        <v>5</v>
      </c>
      <c r="DL1436" s="10">
        <v>7</v>
      </c>
      <c r="DM1436" s="9" t="s">
        <v>154</v>
      </c>
      <c r="DN1436" s="10">
        <v>1990</v>
      </c>
      <c r="DO1436" s="9">
        <f t="shared" si="6"/>
        <v>31</v>
      </c>
      <c r="DP1436" s="9" t="s">
        <v>155</v>
      </c>
      <c r="DQ1436" s="9" t="s">
        <v>156</v>
      </c>
      <c r="DR1436" s="9" t="s">
        <v>157</v>
      </c>
      <c r="DS1436" s="9" t="s">
        <v>137</v>
      </c>
      <c r="DT1436" s="9" t="s">
        <v>212</v>
      </c>
      <c r="DU1436" s="9" t="s">
        <v>475</v>
      </c>
      <c r="DV1436" s="9" t="str">
        <f>VLOOKUP(DU1436,Metadata!$B$2:$C$7,2,FALSE)</f>
        <v>0 Years</v>
      </c>
    </row>
    <row r="1437" spans="1:126">
      <c r="A1437" s="13">
        <v>1436</v>
      </c>
      <c r="B1437" s="9" t="s">
        <v>135</v>
      </c>
      <c r="C1437" s="9" t="str">
        <f>VLOOKUP(B1437,Metadata!$M$2:$N$6,2,FALSE)</f>
        <v>Permanent Employee</v>
      </c>
      <c r="D1437" s="9" t="s">
        <v>136</v>
      </c>
      <c r="E1437" s="9" t="s">
        <v>137</v>
      </c>
      <c r="F1437" s="9" t="s">
        <v>138</v>
      </c>
      <c r="G1437" s="9" t="s">
        <v>140</v>
      </c>
      <c r="H1437" s="9" t="str">
        <f>IF(G1437="","",VLOOKUP(G1437,Metadata!$J$2:$K$22,2,FALSE))</f>
        <v>Lisbon Metropolitan Area</v>
      </c>
      <c r="I1437" s="9" t="s">
        <v>311</v>
      </c>
      <c r="J1437" s="9" t="str">
        <f>IF(I1437="","",VLOOKUP(I1437,Metadata!$P$2:$Q$43,2,FALSE))</f>
        <v>Europe</v>
      </c>
      <c r="K1437" s="9" t="str">
        <f t="shared" si="0"/>
        <v>International</v>
      </c>
      <c r="L1437" s="9" t="s">
        <v>137</v>
      </c>
      <c r="M1437" s="9" t="str">
        <f>IF(L1437="","",VLOOKUP(L1437,Metadata!$J$2:$K$22,2,FALSE))</f>
        <v/>
      </c>
      <c r="N1437" s="9" t="s">
        <v>141</v>
      </c>
      <c r="O1437" s="9" t="s">
        <v>137</v>
      </c>
      <c r="P1437" s="9" t="s">
        <v>142</v>
      </c>
      <c r="Q1437" s="10" t="str">
        <f t="shared" si="1"/>
        <v>Full Office Job</v>
      </c>
      <c r="R1437" s="10">
        <v>4</v>
      </c>
      <c r="S1437" s="9" t="s">
        <v>161</v>
      </c>
      <c r="T1437" s="9" t="s">
        <v>137</v>
      </c>
      <c r="U1437" s="9" t="str">
        <f>IF(S1437&lt;&gt;"",S1437,IF(T1437&lt;&gt;"",VLOOKUP(T1437,Metadata!$S$2:$T$228,2,FALSE),""))</f>
        <v>Full-Stack Developer</v>
      </c>
      <c r="V1437" s="9" t="s">
        <v>256</v>
      </c>
      <c r="W1437" s="9" t="s">
        <v>137</v>
      </c>
      <c r="X1437" s="9" t="s">
        <v>242</v>
      </c>
      <c r="Y1437" s="9" t="s">
        <v>137</v>
      </c>
      <c r="Z1437" s="9" t="s">
        <v>262</v>
      </c>
      <c r="AA1437" s="9" t="s">
        <v>165</v>
      </c>
      <c r="AB1437" s="9" t="s">
        <v>137</v>
      </c>
      <c r="AC1437" s="9"/>
      <c r="AD1437" s="9"/>
      <c r="AE1437" s="9"/>
      <c r="AF1437" s="9" t="s">
        <v>243</v>
      </c>
      <c r="AG1437" s="9"/>
      <c r="AH1437" s="9"/>
      <c r="AI1437" s="9" t="s">
        <v>230</v>
      </c>
      <c r="AJ1437" s="9" t="s">
        <v>185</v>
      </c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 t="s">
        <v>339</v>
      </c>
      <c r="BD1437" s="9"/>
      <c r="BE1437" s="9"/>
      <c r="BF1437" s="9" t="s">
        <v>367</v>
      </c>
      <c r="BG1437" s="9"/>
      <c r="BH1437" s="9"/>
      <c r="BI1437" s="9"/>
      <c r="BJ1437" s="9"/>
      <c r="BK1437" s="9"/>
      <c r="BL1437" s="9" t="s">
        <v>199</v>
      </c>
      <c r="BM1437" s="9"/>
      <c r="BN1437" s="9"/>
      <c r="BO1437" s="9" t="s">
        <v>257</v>
      </c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10"/>
      <c r="CB1437" s="10" t="str">
        <f t="shared" si="5"/>
        <v/>
      </c>
      <c r="CC1437" s="10"/>
      <c r="CD1437" s="9" t="str">
        <f t="shared" si="2"/>
        <v/>
      </c>
      <c r="CE1437" s="9" t="s">
        <v>151</v>
      </c>
      <c r="CF1437" s="9" t="s">
        <v>152</v>
      </c>
      <c r="CG1437" s="9">
        <f>IF(CF1437="","",VLOOKUP(CF1437,Metadata!$D$2:$H$20,2,FALSE))</f>
        <v>32500</v>
      </c>
      <c r="CH1437" s="9">
        <f>IF(CF1437="","",VLOOKUP(CF1437,Metadata!$D$2:$H$20,4,FALSE))</f>
        <v>30000</v>
      </c>
      <c r="CI1437" s="9">
        <f>IF(CF1437="","",VLOOKUP(CF1437,Metadata!$D$2:$H$20,5,FALSE))</f>
        <v>35000</v>
      </c>
      <c r="CJ1437" s="9">
        <f t="shared" si="3"/>
        <v>32500</v>
      </c>
      <c r="CK1437" s="9" t="s">
        <v>153</v>
      </c>
      <c r="CL1437" s="10">
        <v>2</v>
      </c>
      <c r="CM1437" s="10">
        <v>4</v>
      </c>
      <c r="CN1437" s="10">
        <v>7</v>
      </c>
      <c r="CO1437" s="10">
        <v>5</v>
      </c>
      <c r="CP1437" s="10">
        <v>4</v>
      </c>
      <c r="CQ1437" s="10">
        <v>5</v>
      </c>
      <c r="CR1437" s="10">
        <v>6</v>
      </c>
      <c r="CS1437" s="10">
        <v>7</v>
      </c>
      <c r="CT1437" s="10">
        <v>5</v>
      </c>
      <c r="CU1437" s="10">
        <v>6</v>
      </c>
      <c r="CV1437" s="10">
        <v>6</v>
      </c>
      <c r="CW1437" s="10">
        <v>6</v>
      </c>
      <c r="CX1437" s="10">
        <v>7</v>
      </c>
      <c r="CY1437" s="10">
        <v>6</v>
      </c>
      <c r="CZ1437" s="10">
        <v>7</v>
      </c>
      <c r="DA1437" s="10">
        <v>3</v>
      </c>
      <c r="DB1437" s="10">
        <v>1</v>
      </c>
      <c r="DC1437" s="10">
        <v>5</v>
      </c>
      <c r="DD1437" s="10">
        <v>1</v>
      </c>
      <c r="DE1437" s="10">
        <v>7</v>
      </c>
      <c r="DF1437" s="10">
        <v>4</v>
      </c>
      <c r="DG1437" s="10">
        <v>7</v>
      </c>
      <c r="DH1437" s="10">
        <v>7</v>
      </c>
      <c r="DI1437" s="10">
        <v>7</v>
      </c>
      <c r="DJ1437" s="10">
        <v>6</v>
      </c>
      <c r="DK1437" s="10">
        <v>5</v>
      </c>
      <c r="DL1437" s="10">
        <v>4</v>
      </c>
      <c r="DM1437" s="9" t="s">
        <v>154</v>
      </c>
      <c r="DN1437" s="10">
        <v>1985</v>
      </c>
      <c r="DO1437" s="9">
        <f t="shared" si="6"/>
        <v>36</v>
      </c>
      <c r="DP1437" s="9" t="s">
        <v>155</v>
      </c>
      <c r="DQ1437" s="9" t="s">
        <v>156</v>
      </c>
      <c r="DR1437" s="9" t="s">
        <v>170</v>
      </c>
      <c r="DS1437" s="9" t="s">
        <v>137</v>
      </c>
      <c r="DT1437" s="9" t="s">
        <v>212</v>
      </c>
      <c r="DU1437" s="9" t="s">
        <v>158</v>
      </c>
      <c r="DV1437" s="9" t="str">
        <f>VLOOKUP(DU1437,Metadata!$B$2:$C$7,2,FALSE)</f>
        <v>6+ years</v>
      </c>
    </row>
    <row r="1438" spans="1:126">
      <c r="A1438" s="13">
        <v>1437</v>
      </c>
      <c r="B1438" s="9" t="s">
        <v>135</v>
      </c>
      <c r="C1438" s="9" t="str">
        <f>VLOOKUP(B1438,Metadata!$M$2:$N$6,2,FALSE)</f>
        <v>Permanent Employee</v>
      </c>
      <c r="D1438" s="9" t="s">
        <v>159</v>
      </c>
      <c r="E1438" s="9" t="s">
        <v>137</v>
      </c>
      <c r="F1438" s="9" t="s">
        <v>138</v>
      </c>
      <c r="G1438" s="9" t="s">
        <v>263</v>
      </c>
      <c r="H1438" s="9" t="str">
        <f>IF(G1438="","",VLOOKUP(G1438,Metadata!$J$2:$K$22,2,FALSE))</f>
        <v>North</v>
      </c>
      <c r="I1438" s="9" t="s">
        <v>138</v>
      </c>
      <c r="J1438" s="9" t="str">
        <f>IF(I1438="","",VLOOKUP(I1438,Metadata!$P$2:$Q$43,2,FALSE))</f>
        <v>Europe</v>
      </c>
      <c r="K1438" s="9" t="str">
        <f t="shared" si="0"/>
        <v>Portugal</v>
      </c>
      <c r="L1438" s="9" t="s">
        <v>190</v>
      </c>
      <c r="M1438" s="9" t="str">
        <f>IF(L1438="","",VLOOKUP(L1438,Metadata!$J$2:$K$22,2,FALSE))</f>
        <v>North</v>
      </c>
      <c r="N1438" s="9" t="s">
        <v>214</v>
      </c>
      <c r="O1438" s="9" t="s">
        <v>259</v>
      </c>
      <c r="P1438" s="9" t="s">
        <v>191</v>
      </c>
      <c r="Q1438" s="10" t="str">
        <f t="shared" si="1"/>
        <v>Remote Job (full or flexible)</v>
      </c>
      <c r="R1438" s="10">
        <v>6</v>
      </c>
      <c r="S1438" s="9" t="s">
        <v>161</v>
      </c>
      <c r="T1438" s="9" t="s">
        <v>137</v>
      </c>
      <c r="U1438" s="9" t="str">
        <f>IF(S1438&lt;&gt;"",S1438,IF(T1438&lt;&gt;"",VLOOKUP(T1438,Metadata!$S$2:$T$228,2,FALSE),""))</f>
        <v>Full-Stack Developer</v>
      </c>
      <c r="V1438" s="9" t="s">
        <v>317</v>
      </c>
      <c r="W1438" s="9" t="s">
        <v>137</v>
      </c>
      <c r="X1438" s="9" t="s">
        <v>145</v>
      </c>
      <c r="Y1438" s="9" t="s">
        <v>137</v>
      </c>
      <c r="Z1438" s="9" t="s">
        <v>146</v>
      </c>
      <c r="AA1438" s="9" t="s">
        <v>165</v>
      </c>
      <c r="AB1438" s="9" t="s">
        <v>253</v>
      </c>
      <c r="AC1438" s="9" t="s">
        <v>147</v>
      </c>
      <c r="AD1438" s="9"/>
      <c r="AE1438" s="9"/>
      <c r="AF1438" s="9"/>
      <c r="AG1438" s="9" t="s">
        <v>166</v>
      </c>
      <c r="AH1438" s="9"/>
      <c r="AI1438" s="9"/>
      <c r="AJ1438" s="9" t="s">
        <v>185</v>
      </c>
      <c r="AK1438" s="9"/>
      <c r="AL1438" s="9"/>
      <c r="AM1438" s="9"/>
      <c r="AN1438" s="9"/>
      <c r="AO1438" s="9"/>
      <c r="AP1438" s="9"/>
      <c r="AQ1438" s="9"/>
      <c r="AR1438" s="9" t="s">
        <v>149</v>
      </c>
      <c r="AS1438" s="9"/>
      <c r="AT1438" s="9"/>
      <c r="AU1438" s="9"/>
      <c r="AV1438" s="9"/>
      <c r="AW1438" s="9"/>
      <c r="AX1438" s="9" t="s">
        <v>196</v>
      </c>
      <c r="AY1438" s="9"/>
      <c r="AZ1438" s="9"/>
      <c r="BA1438" s="9" t="s">
        <v>178</v>
      </c>
      <c r="BB1438" s="9"/>
      <c r="BC1438" s="9"/>
      <c r="BD1438" s="9"/>
      <c r="BE1438" s="9"/>
      <c r="BF1438" s="9"/>
      <c r="BG1438" s="9"/>
      <c r="BH1438" s="9"/>
      <c r="BI1438" s="9"/>
      <c r="BJ1438" s="9" t="s">
        <v>167</v>
      </c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10"/>
      <c r="CB1438" s="10" t="str">
        <f t="shared" si="5"/>
        <v/>
      </c>
      <c r="CC1438" s="10"/>
      <c r="CD1438" s="9" t="str">
        <f t="shared" si="2"/>
        <v/>
      </c>
      <c r="CE1438" s="9" t="s">
        <v>151</v>
      </c>
      <c r="CF1438" s="9" t="s">
        <v>169</v>
      </c>
      <c r="CG1438" s="9">
        <f>IF(CF1438="","",VLOOKUP(CF1438,Metadata!$D$2:$H$20,2,FALSE))</f>
        <v>12500</v>
      </c>
      <c r="CH1438" s="9">
        <f>IF(CF1438="","",VLOOKUP(CF1438,Metadata!$D$2:$H$20,4,FALSE))</f>
        <v>0</v>
      </c>
      <c r="CI1438" s="9">
        <f>IF(CF1438="","",VLOOKUP(CF1438,Metadata!$D$2:$H$20,5,FALSE))</f>
        <v>15000</v>
      </c>
      <c r="CJ1438" s="9">
        <f t="shared" si="3"/>
        <v>12500</v>
      </c>
      <c r="CK1438" s="9" t="s">
        <v>189</v>
      </c>
      <c r="CL1438" s="10">
        <v>2</v>
      </c>
      <c r="CM1438" s="10">
        <v>3</v>
      </c>
      <c r="CN1438" s="10">
        <v>5</v>
      </c>
      <c r="CO1438" s="10">
        <v>7</v>
      </c>
      <c r="CP1438" s="10">
        <v>7</v>
      </c>
      <c r="CQ1438" s="10">
        <v>7</v>
      </c>
      <c r="CR1438" s="10">
        <v>6</v>
      </c>
      <c r="CS1438" s="10">
        <v>6</v>
      </c>
      <c r="CT1438" s="10">
        <v>6</v>
      </c>
      <c r="CU1438" s="10">
        <v>6</v>
      </c>
      <c r="CV1438" s="10">
        <v>7</v>
      </c>
      <c r="CW1438" s="10">
        <v>6</v>
      </c>
      <c r="CX1438" s="10">
        <v>6</v>
      </c>
      <c r="CY1438" s="10">
        <v>5</v>
      </c>
      <c r="CZ1438" s="10">
        <v>5</v>
      </c>
      <c r="DA1438" s="10">
        <v>5</v>
      </c>
      <c r="DB1438" s="10">
        <v>6</v>
      </c>
      <c r="DC1438" s="10">
        <v>7</v>
      </c>
      <c r="DD1438" s="10">
        <v>2</v>
      </c>
      <c r="DE1438" s="10">
        <v>7</v>
      </c>
      <c r="DF1438" s="10">
        <v>7</v>
      </c>
      <c r="DG1438" s="10">
        <v>7</v>
      </c>
      <c r="DH1438" s="10">
        <v>5</v>
      </c>
      <c r="DI1438" s="10">
        <v>6</v>
      </c>
      <c r="DJ1438" s="10">
        <v>4</v>
      </c>
      <c r="DK1438" s="10">
        <v>7</v>
      </c>
      <c r="DL1438" s="10">
        <v>7</v>
      </c>
      <c r="DM1438" s="9" t="s">
        <v>154</v>
      </c>
      <c r="DN1438" s="10">
        <v>1992</v>
      </c>
      <c r="DO1438" s="9">
        <f t="shared" si="6"/>
        <v>29</v>
      </c>
      <c r="DP1438" s="9" t="s">
        <v>155</v>
      </c>
      <c r="DQ1438" s="9" t="s">
        <v>202</v>
      </c>
      <c r="DR1438" s="9" t="s">
        <v>170</v>
      </c>
      <c r="DS1438" s="9" t="s">
        <v>137</v>
      </c>
      <c r="DT1438" s="9" t="s">
        <v>212</v>
      </c>
      <c r="DU1438" s="9" t="s">
        <v>158</v>
      </c>
      <c r="DV1438" s="9" t="str">
        <f>VLOOKUP(DU1438,Metadata!$B$2:$C$7,2,FALSE)</f>
        <v>6+ years</v>
      </c>
    </row>
    <row r="1439" spans="1:126">
      <c r="A1439" s="13">
        <v>1438</v>
      </c>
      <c r="B1439" s="9" t="s">
        <v>171</v>
      </c>
      <c r="C1439" s="9" t="str">
        <f>VLOOKUP(B1439,Metadata!$M$2:$N$6,2,FALSE)</f>
        <v>Contractor</v>
      </c>
      <c r="D1439" s="9" t="s">
        <v>137</v>
      </c>
      <c r="E1439" s="9" t="s">
        <v>159</v>
      </c>
      <c r="F1439" s="9" t="s">
        <v>138</v>
      </c>
      <c r="G1439" s="9" t="s">
        <v>361</v>
      </c>
      <c r="H1439" s="9" t="str">
        <f>IF(G1439="","",VLOOKUP(G1439,Metadata!$J$2:$K$22,2,FALSE))</f>
        <v>South</v>
      </c>
      <c r="I1439" s="9" t="s">
        <v>138</v>
      </c>
      <c r="J1439" s="9" t="str">
        <f>IF(I1439="","",VLOOKUP(I1439,Metadata!$P$2:$Q$43,2,FALSE))</f>
        <v>Europe</v>
      </c>
      <c r="K1439" s="9" t="str">
        <f t="shared" si="0"/>
        <v>Portugal</v>
      </c>
      <c r="L1439" s="9" t="s">
        <v>140</v>
      </c>
      <c r="M1439" s="9" t="str">
        <f>IF(L1439="","",VLOOKUP(L1439,Metadata!$J$2:$K$22,2,FALSE))</f>
        <v>Lisbon Metropolitan Area</v>
      </c>
      <c r="N1439" s="9" t="s">
        <v>141</v>
      </c>
      <c r="O1439" s="9" t="s">
        <v>137</v>
      </c>
      <c r="P1439" s="9" t="s">
        <v>191</v>
      </c>
      <c r="Q1439" s="10" t="str">
        <f t="shared" si="1"/>
        <v>Remote Job (full or flexible)</v>
      </c>
      <c r="R1439" s="10">
        <v>6</v>
      </c>
      <c r="S1439" s="9" t="s">
        <v>161</v>
      </c>
      <c r="T1439" s="9" t="s">
        <v>137</v>
      </c>
      <c r="U1439" s="9" t="str">
        <f>IF(S1439&lt;&gt;"",S1439,IF(T1439&lt;&gt;"",VLOOKUP(T1439,Metadata!$S$2:$T$228,2,FALSE),""))</f>
        <v>Full-Stack Developer</v>
      </c>
      <c r="V1439" s="9" t="s">
        <v>174</v>
      </c>
      <c r="W1439" s="9" t="s">
        <v>137</v>
      </c>
      <c r="X1439" s="9" t="s">
        <v>163</v>
      </c>
      <c r="Y1439" s="9" t="s">
        <v>137</v>
      </c>
      <c r="Z1439" s="9" t="s">
        <v>193</v>
      </c>
      <c r="AA1439" s="9" t="s">
        <v>165</v>
      </c>
      <c r="AB1439" s="9" t="s">
        <v>137</v>
      </c>
      <c r="AC1439" s="9"/>
      <c r="AD1439" s="9"/>
      <c r="AE1439" s="9"/>
      <c r="AF1439" s="9"/>
      <c r="AG1439" s="9" t="s">
        <v>166</v>
      </c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 t="s">
        <v>178</v>
      </c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 t="s">
        <v>179</v>
      </c>
      <c r="BQ1439" s="9"/>
      <c r="BR1439" s="9" t="s">
        <v>247</v>
      </c>
      <c r="BS1439" s="9"/>
      <c r="BT1439" s="9"/>
      <c r="BU1439" s="9"/>
      <c r="BV1439" s="9"/>
      <c r="BW1439" s="9"/>
      <c r="BX1439" s="9"/>
      <c r="BY1439" s="9"/>
      <c r="BZ1439" s="9"/>
      <c r="CA1439" s="10">
        <v>12</v>
      </c>
      <c r="CB1439" s="10" t="str">
        <f t="shared" si="5"/>
        <v>7 to 12 months</v>
      </c>
      <c r="CC1439" s="10">
        <v>10</v>
      </c>
      <c r="CD1439" s="9">
        <f t="shared" si="2"/>
        <v>16000</v>
      </c>
      <c r="CE1439" s="9" t="s">
        <v>137</v>
      </c>
      <c r="CF1439" s="9" t="s">
        <v>137</v>
      </c>
      <c r="CG1439" s="9" t="str">
        <f>IF(CF1439="","",VLOOKUP(CF1439,Metadata!$D$2:$H$20,2,FALSE))</f>
        <v/>
      </c>
      <c r="CH1439" s="9" t="str">
        <f>IF(CF1439="","",VLOOKUP(CF1439,Metadata!$D$2:$H$20,4,FALSE))</f>
        <v/>
      </c>
      <c r="CI1439" s="9" t="str">
        <f>IF(CF1439="","",VLOOKUP(CF1439,Metadata!$D$2:$H$20,5,FALSE))</f>
        <v/>
      </c>
      <c r="CJ1439" s="9">
        <f t="shared" si="3"/>
        <v>16000</v>
      </c>
      <c r="CK1439" s="9" t="s">
        <v>153</v>
      </c>
      <c r="CL1439" s="10">
        <v>5</v>
      </c>
      <c r="CM1439" s="10">
        <v>1</v>
      </c>
      <c r="CN1439" s="10">
        <v>6</v>
      </c>
      <c r="CO1439" s="10">
        <v>6</v>
      </c>
      <c r="CP1439" s="10">
        <v>4</v>
      </c>
      <c r="CQ1439" s="10">
        <v>5</v>
      </c>
      <c r="CR1439" s="10">
        <v>6</v>
      </c>
      <c r="CS1439" s="10">
        <v>7</v>
      </c>
      <c r="CT1439" s="10">
        <v>3</v>
      </c>
      <c r="CU1439" s="10">
        <v>5</v>
      </c>
      <c r="CV1439" s="10">
        <v>5</v>
      </c>
      <c r="CW1439" s="10">
        <v>7</v>
      </c>
      <c r="CX1439" s="10">
        <v>5</v>
      </c>
      <c r="CY1439" s="10">
        <v>6</v>
      </c>
      <c r="CZ1439" s="10">
        <v>5</v>
      </c>
      <c r="DA1439" s="10">
        <v>5</v>
      </c>
      <c r="DB1439" s="10">
        <v>4</v>
      </c>
      <c r="DC1439" s="10">
        <v>5</v>
      </c>
      <c r="DD1439" s="10">
        <v>3</v>
      </c>
      <c r="DE1439" s="10">
        <v>4</v>
      </c>
      <c r="DF1439" s="10">
        <v>4</v>
      </c>
      <c r="DG1439" s="10">
        <v>3</v>
      </c>
      <c r="DH1439" s="10">
        <v>3</v>
      </c>
      <c r="DI1439" s="10">
        <v>4</v>
      </c>
      <c r="DJ1439" s="10">
        <v>1</v>
      </c>
      <c r="DK1439" s="10">
        <v>2</v>
      </c>
      <c r="DL1439" s="10">
        <v>3</v>
      </c>
      <c r="DM1439" s="9" t="s">
        <v>154</v>
      </c>
      <c r="DN1439" s="10">
        <v>1995</v>
      </c>
      <c r="DO1439" s="9">
        <f t="shared" si="6"/>
        <v>26</v>
      </c>
      <c r="DP1439" s="9" t="s">
        <v>155</v>
      </c>
      <c r="DQ1439" s="9" t="s">
        <v>202</v>
      </c>
      <c r="DR1439" s="9" t="s">
        <v>170</v>
      </c>
      <c r="DS1439" s="9" t="s">
        <v>137</v>
      </c>
      <c r="DT1439" s="9" t="s">
        <v>212</v>
      </c>
      <c r="DU1439" s="9" t="s">
        <v>223</v>
      </c>
      <c r="DV1439" s="9" t="str">
        <f>VLOOKUP(DU1439,Metadata!$B$2:$C$7,2,FALSE)</f>
        <v>3 - 6 years</v>
      </c>
    </row>
    <row r="1440" spans="1:126">
      <c r="A1440" s="13">
        <v>1439</v>
      </c>
      <c r="B1440" s="9" t="s">
        <v>135</v>
      </c>
      <c r="C1440" s="9" t="str">
        <f>VLOOKUP(B1440,Metadata!$M$2:$N$6,2,FALSE)</f>
        <v>Permanent Employee</v>
      </c>
      <c r="D1440" s="9" t="s">
        <v>159</v>
      </c>
      <c r="E1440" s="9" t="s">
        <v>137</v>
      </c>
      <c r="F1440" s="9" t="s">
        <v>138</v>
      </c>
      <c r="G1440" s="9" t="s">
        <v>291</v>
      </c>
      <c r="H1440" s="9" t="str">
        <f>IF(G1440="","",VLOOKUP(G1440,Metadata!$J$2:$K$22,2,FALSE))</f>
        <v>Centre</v>
      </c>
      <c r="I1440" s="9" t="s">
        <v>138</v>
      </c>
      <c r="J1440" s="9" t="str">
        <f>IF(I1440="","",VLOOKUP(I1440,Metadata!$P$2:$Q$43,2,FALSE))</f>
        <v>Europe</v>
      </c>
      <c r="K1440" s="9" t="str">
        <f t="shared" si="0"/>
        <v>Portugal</v>
      </c>
      <c r="L1440" s="9" t="s">
        <v>291</v>
      </c>
      <c r="M1440" s="9" t="str">
        <f>IF(L1440="","",VLOOKUP(L1440,Metadata!$J$2:$K$22,2,FALSE))</f>
        <v>Centre</v>
      </c>
      <c r="N1440" s="9" t="s">
        <v>141</v>
      </c>
      <c r="O1440" s="9" t="s">
        <v>137</v>
      </c>
      <c r="P1440" s="9" t="s">
        <v>142</v>
      </c>
      <c r="Q1440" s="10" t="str">
        <f t="shared" si="1"/>
        <v>Full Office Job</v>
      </c>
      <c r="R1440" s="10">
        <v>7</v>
      </c>
      <c r="S1440" s="9" t="s">
        <v>313</v>
      </c>
      <c r="T1440" s="9" t="s">
        <v>137</v>
      </c>
      <c r="U1440" s="9" t="str">
        <f>IF(S1440&lt;&gt;"",S1440,IF(T1440&lt;&gt;"",VLOOKUP(T1440,Metadata!$S$2:$T$228,2,FALSE),""))</f>
        <v>Maintenance &amp; Support</v>
      </c>
      <c r="V1440" s="9" t="s">
        <v>207</v>
      </c>
      <c r="W1440" s="9" t="s">
        <v>137</v>
      </c>
      <c r="X1440" s="9" t="s">
        <v>145</v>
      </c>
      <c r="Y1440" s="9" t="s">
        <v>137</v>
      </c>
      <c r="Z1440" s="9" t="s">
        <v>218</v>
      </c>
      <c r="AA1440" s="9" t="s">
        <v>165</v>
      </c>
      <c r="AB1440" s="9" t="s">
        <v>137</v>
      </c>
      <c r="AC1440" s="9" t="s">
        <v>147</v>
      </c>
      <c r="AD1440" s="9" t="s">
        <v>148</v>
      </c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 t="s">
        <v>167</v>
      </c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10"/>
      <c r="CB1440" s="10" t="str">
        <f t="shared" si="5"/>
        <v/>
      </c>
      <c r="CC1440" s="10"/>
      <c r="CD1440" s="9" t="str">
        <f t="shared" si="2"/>
        <v/>
      </c>
      <c r="CE1440" s="9" t="s">
        <v>168</v>
      </c>
      <c r="CF1440" s="9" t="s">
        <v>188</v>
      </c>
      <c r="CG1440" s="9">
        <f>IF(CF1440="","",VLOOKUP(CF1440,Metadata!$D$2:$H$20,2,FALSE))</f>
        <v>17500</v>
      </c>
      <c r="CH1440" s="9">
        <f>IF(CF1440="","",VLOOKUP(CF1440,Metadata!$D$2:$H$20,4,FALSE))</f>
        <v>15000</v>
      </c>
      <c r="CI1440" s="9">
        <f>IF(CF1440="","",VLOOKUP(CF1440,Metadata!$D$2:$H$20,5,FALSE))</f>
        <v>20000</v>
      </c>
      <c r="CJ1440" s="9">
        <f t="shared" si="3"/>
        <v>17500</v>
      </c>
      <c r="CK1440" s="9" t="s">
        <v>153</v>
      </c>
      <c r="CL1440" s="10">
        <v>2</v>
      </c>
      <c r="CM1440" s="10">
        <v>5</v>
      </c>
      <c r="CN1440" s="10">
        <v>6</v>
      </c>
      <c r="CO1440" s="10">
        <v>6</v>
      </c>
      <c r="CP1440" s="10">
        <v>7</v>
      </c>
      <c r="CQ1440" s="10">
        <v>7</v>
      </c>
      <c r="CR1440" s="10">
        <v>4</v>
      </c>
      <c r="CS1440" s="10">
        <v>4</v>
      </c>
      <c r="CT1440" s="10">
        <v>7</v>
      </c>
      <c r="CU1440" s="10">
        <v>7</v>
      </c>
      <c r="CV1440" s="10">
        <v>7</v>
      </c>
      <c r="CW1440" s="10">
        <v>5</v>
      </c>
      <c r="CX1440" s="10">
        <v>6</v>
      </c>
      <c r="CY1440" s="10">
        <v>6</v>
      </c>
      <c r="CZ1440" s="10">
        <v>6</v>
      </c>
      <c r="DA1440" s="10">
        <v>4</v>
      </c>
      <c r="DB1440" s="10">
        <v>6</v>
      </c>
      <c r="DC1440" s="10">
        <v>6</v>
      </c>
      <c r="DD1440" s="10">
        <v>4</v>
      </c>
      <c r="DE1440" s="10">
        <v>6</v>
      </c>
      <c r="DF1440" s="10">
        <v>7</v>
      </c>
      <c r="DG1440" s="10">
        <v>6</v>
      </c>
      <c r="DH1440" s="10">
        <v>7</v>
      </c>
      <c r="DI1440" s="10">
        <v>7</v>
      </c>
      <c r="DJ1440" s="10">
        <v>4</v>
      </c>
      <c r="DK1440" s="10">
        <v>7</v>
      </c>
      <c r="DL1440" s="10">
        <v>4</v>
      </c>
      <c r="DM1440" s="9" t="s">
        <v>154</v>
      </c>
      <c r="DN1440" s="10">
        <v>1989</v>
      </c>
      <c r="DO1440" s="9">
        <f t="shared" si="6"/>
        <v>32</v>
      </c>
      <c r="DP1440" s="9" t="s">
        <v>155</v>
      </c>
      <c r="DQ1440" s="9" t="s">
        <v>227</v>
      </c>
      <c r="DR1440" s="9" t="s">
        <v>157</v>
      </c>
      <c r="DS1440" s="9" t="s">
        <v>137</v>
      </c>
      <c r="DT1440" s="9" t="s">
        <v>212</v>
      </c>
      <c r="DU1440" s="9" t="s">
        <v>223</v>
      </c>
      <c r="DV1440" s="9" t="str">
        <f>VLOOKUP(DU1440,Metadata!$B$2:$C$7,2,FALSE)</f>
        <v>3 - 6 years</v>
      </c>
    </row>
    <row r="1441" spans="1:126">
      <c r="A1441" s="13">
        <v>1440</v>
      </c>
      <c r="B1441" s="9" t="s">
        <v>135</v>
      </c>
      <c r="C1441" s="9" t="str">
        <f>VLOOKUP(B1441,Metadata!$M$2:$N$6,2,FALSE)</f>
        <v>Permanent Employee</v>
      </c>
      <c r="D1441" s="9" t="s">
        <v>159</v>
      </c>
      <c r="E1441" s="9" t="s">
        <v>137</v>
      </c>
      <c r="F1441" s="9" t="s">
        <v>138</v>
      </c>
      <c r="G1441" s="9" t="s">
        <v>283</v>
      </c>
      <c r="H1441" s="9" t="str">
        <f>IF(G1441="","",VLOOKUP(G1441,Metadata!$J$2:$K$22,2,FALSE))</f>
        <v>Lisbon Metropolitan Area</v>
      </c>
      <c r="I1441" s="9" t="s">
        <v>228</v>
      </c>
      <c r="J1441" s="9" t="str">
        <f>IF(I1441="","",VLOOKUP(I1441,Metadata!$P$2:$Q$43,2,FALSE))</f>
        <v>Europe</v>
      </c>
      <c r="K1441" s="9" t="str">
        <f t="shared" si="0"/>
        <v>International</v>
      </c>
      <c r="L1441" s="9" t="s">
        <v>137</v>
      </c>
      <c r="M1441" s="9" t="str">
        <f>IF(L1441="","",VLOOKUP(L1441,Metadata!$J$2:$K$22,2,FALSE))</f>
        <v/>
      </c>
      <c r="N1441" s="9" t="s">
        <v>141</v>
      </c>
      <c r="O1441" s="9" t="s">
        <v>137</v>
      </c>
      <c r="P1441" s="9" t="s">
        <v>191</v>
      </c>
      <c r="Q1441" s="10" t="str">
        <f t="shared" si="1"/>
        <v>Remote Job (full or flexible)</v>
      </c>
      <c r="R1441" s="10">
        <v>4</v>
      </c>
      <c r="S1441" s="9" t="s">
        <v>319</v>
      </c>
      <c r="T1441" s="9" t="s">
        <v>137</v>
      </c>
      <c r="U1441" s="9" t="str">
        <f>IF(S1441&lt;&gt;"",S1441,IF(T1441&lt;&gt;"",VLOOKUP(T1441,Metadata!$S$2:$T$228,2,FALSE),""))</f>
        <v>CTO</v>
      </c>
      <c r="V1441" s="9" t="s">
        <v>256</v>
      </c>
      <c r="W1441" s="9" t="s">
        <v>137</v>
      </c>
      <c r="X1441" s="9" t="s">
        <v>175</v>
      </c>
      <c r="Y1441" s="9" t="s">
        <v>137</v>
      </c>
      <c r="Z1441" s="9" t="s">
        <v>193</v>
      </c>
      <c r="AA1441" s="9" t="s">
        <v>137</v>
      </c>
      <c r="AB1441" s="9" t="s">
        <v>137</v>
      </c>
      <c r="AC1441" s="9" t="s">
        <v>147</v>
      </c>
      <c r="AD1441" s="9"/>
      <c r="AE1441" s="9" t="s">
        <v>194</v>
      </c>
      <c r="AF1441" s="9"/>
      <c r="AG1441" s="9" t="s">
        <v>166</v>
      </c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 t="s">
        <v>178</v>
      </c>
      <c r="BB1441" s="9"/>
      <c r="BC1441" s="9"/>
      <c r="BD1441" s="9"/>
      <c r="BE1441" s="9"/>
      <c r="BF1441" s="9" t="s">
        <v>367</v>
      </c>
      <c r="BG1441" s="9"/>
      <c r="BH1441" s="9"/>
      <c r="BI1441" s="9"/>
      <c r="BJ1441" s="9"/>
      <c r="BK1441" s="9" t="s">
        <v>198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10"/>
      <c r="CB1441" s="10" t="str">
        <f t="shared" si="5"/>
        <v/>
      </c>
      <c r="CC1441" s="10"/>
      <c r="CD1441" s="9" t="str">
        <f t="shared" si="2"/>
        <v/>
      </c>
      <c r="CE1441" s="9" t="s">
        <v>168</v>
      </c>
      <c r="CF1441" s="9" t="s">
        <v>328</v>
      </c>
      <c r="CG1441" s="9">
        <f>IF(CF1441="","",VLOOKUP(CF1441,Metadata!$D$2:$H$20,2,FALSE))</f>
        <v>72500</v>
      </c>
      <c r="CH1441" s="9">
        <f>IF(CF1441="","",VLOOKUP(CF1441,Metadata!$D$2:$H$20,4,FALSE))</f>
        <v>70000</v>
      </c>
      <c r="CI1441" s="9">
        <f>IF(CF1441="","",VLOOKUP(CF1441,Metadata!$D$2:$H$20,5,FALSE))</f>
        <v>75000</v>
      </c>
      <c r="CJ1441" s="9">
        <f t="shared" si="3"/>
        <v>72500</v>
      </c>
      <c r="CK1441" s="9" t="s">
        <v>153</v>
      </c>
      <c r="CL1441" s="10">
        <v>6</v>
      </c>
      <c r="CM1441" s="10">
        <v>1</v>
      </c>
      <c r="CN1441" s="10">
        <v>7</v>
      </c>
      <c r="CO1441" s="10">
        <v>6</v>
      </c>
      <c r="CP1441" s="10">
        <v>6</v>
      </c>
      <c r="CQ1441" s="10">
        <v>5</v>
      </c>
      <c r="CR1441" s="10">
        <v>6</v>
      </c>
      <c r="CS1441" s="10">
        <v>7</v>
      </c>
      <c r="CT1441" s="10">
        <v>5</v>
      </c>
      <c r="CU1441" s="10">
        <v>7</v>
      </c>
      <c r="CV1441" s="10">
        <v>5</v>
      </c>
      <c r="CW1441" s="10">
        <v>4</v>
      </c>
      <c r="CX1441" s="10">
        <v>7</v>
      </c>
      <c r="CY1441" s="10">
        <v>5</v>
      </c>
      <c r="CZ1441" s="10">
        <v>6</v>
      </c>
      <c r="DA1441" s="10">
        <v>2</v>
      </c>
      <c r="DB1441" s="10">
        <v>5</v>
      </c>
      <c r="DC1441" s="10">
        <v>6</v>
      </c>
      <c r="DD1441" s="10">
        <v>2</v>
      </c>
      <c r="DE1441" s="10">
        <v>7</v>
      </c>
      <c r="DF1441" s="10">
        <v>6</v>
      </c>
      <c r="DG1441" s="10">
        <v>4</v>
      </c>
      <c r="DH1441" s="10">
        <v>6</v>
      </c>
      <c r="DI1441" s="10">
        <v>7</v>
      </c>
      <c r="DJ1441" s="10">
        <v>5</v>
      </c>
      <c r="DK1441" s="10">
        <v>3</v>
      </c>
      <c r="DL1441" s="10">
        <v>5</v>
      </c>
      <c r="DM1441" s="9" t="s">
        <v>154</v>
      </c>
      <c r="DN1441" s="10">
        <v>1980</v>
      </c>
      <c r="DO1441" s="9">
        <f t="shared" si="6"/>
        <v>41</v>
      </c>
      <c r="DP1441" s="9" t="s">
        <v>155</v>
      </c>
      <c r="DQ1441" s="9" t="s">
        <v>156</v>
      </c>
      <c r="DR1441" s="9" t="s">
        <v>170</v>
      </c>
      <c r="DS1441" s="9" t="s">
        <v>137</v>
      </c>
      <c r="DT1441" s="9" t="s">
        <v>212</v>
      </c>
      <c r="DU1441" s="9" t="s">
        <v>158</v>
      </c>
      <c r="DV1441" s="9" t="str">
        <f>VLOOKUP(DU1441,Metadata!$B$2:$C$7,2,FALSE)</f>
        <v>6+ years</v>
      </c>
    </row>
    <row r="1442" spans="1:126">
      <c r="A1442" s="13">
        <v>1441</v>
      </c>
      <c r="B1442" s="9" t="s">
        <v>135</v>
      </c>
      <c r="C1442" s="9" t="str">
        <f>VLOOKUP(B1442,Metadata!$M$2:$N$6,2,FALSE)</f>
        <v>Permanent Employee</v>
      </c>
      <c r="D1442" s="9" t="s">
        <v>136</v>
      </c>
      <c r="E1442" s="9" t="s">
        <v>137</v>
      </c>
      <c r="F1442" s="9" t="s">
        <v>138</v>
      </c>
      <c r="G1442" s="9" t="s">
        <v>139</v>
      </c>
      <c r="H1442" s="9" t="str">
        <f>IF(G1442="","",VLOOKUP(G1442,Metadata!$J$2:$K$22,2,FALSE))</f>
        <v>Centre</v>
      </c>
      <c r="I1442" s="9" t="s">
        <v>138</v>
      </c>
      <c r="J1442" s="9" t="str">
        <f>IF(I1442="","",VLOOKUP(I1442,Metadata!$P$2:$Q$43,2,FALSE))</f>
        <v>Europe</v>
      </c>
      <c r="K1442" s="9" t="str">
        <f t="shared" si="0"/>
        <v>Portugal</v>
      </c>
      <c r="L1442" s="9" t="s">
        <v>140</v>
      </c>
      <c r="M1442" s="9" t="str">
        <f>IF(L1442="","",VLOOKUP(L1442,Metadata!$J$2:$K$22,2,FALSE))</f>
        <v>Lisbon Metropolitan Area</v>
      </c>
      <c r="N1442" s="9" t="s">
        <v>141</v>
      </c>
      <c r="O1442" s="9" t="s">
        <v>137</v>
      </c>
      <c r="P1442" s="9" t="s">
        <v>142</v>
      </c>
      <c r="Q1442" s="10" t="str">
        <f t="shared" si="1"/>
        <v>Full Office Job</v>
      </c>
      <c r="R1442" s="10">
        <v>7</v>
      </c>
      <c r="S1442" s="9" t="s">
        <v>216</v>
      </c>
      <c r="T1442" s="9" t="s">
        <v>137</v>
      </c>
      <c r="U1442" s="9" t="str">
        <f>IF(S1442&lt;&gt;"",S1442,IF(T1442&lt;&gt;"",VLOOKUP(T1442,Metadata!$S$2:$T$228,2,FALSE),""))</f>
        <v>Front-End Developer</v>
      </c>
      <c r="V1442" s="9" t="s">
        <v>207</v>
      </c>
      <c r="W1442" s="9" t="s">
        <v>137</v>
      </c>
      <c r="X1442" s="9" t="s">
        <v>208</v>
      </c>
      <c r="Y1442" s="9" t="s">
        <v>137</v>
      </c>
      <c r="Z1442" s="9" t="s">
        <v>262</v>
      </c>
      <c r="AA1442" s="9" t="s">
        <v>165</v>
      </c>
      <c r="AB1442" s="9" t="s">
        <v>137</v>
      </c>
      <c r="AC1442" s="9"/>
      <c r="AD1442" s="9"/>
      <c r="AE1442" s="9"/>
      <c r="AF1442" s="9"/>
      <c r="AG1442" s="9"/>
      <c r="AH1442" s="9"/>
      <c r="AI1442" s="9"/>
      <c r="AJ1442" s="9" t="s">
        <v>185</v>
      </c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 t="s">
        <v>178</v>
      </c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 t="s">
        <v>199</v>
      </c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10"/>
      <c r="CB1442" s="10" t="str">
        <f t="shared" si="5"/>
        <v/>
      </c>
      <c r="CC1442" s="10"/>
      <c r="CD1442" s="9" t="str">
        <f t="shared" si="2"/>
        <v/>
      </c>
      <c r="CE1442" s="9" t="s">
        <v>168</v>
      </c>
      <c r="CF1442" s="9" t="s">
        <v>188</v>
      </c>
      <c r="CG1442" s="9">
        <f>IF(CF1442="","",VLOOKUP(CF1442,Metadata!$D$2:$H$20,2,FALSE))</f>
        <v>17500</v>
      </c>
      <c r="CH1442" s="9">
        <f>IF(CF1442="","",VLOOKUP(CF1442,Metadata!$D$2:$H$20,4,FALSE))</f>
        <v>15000</v>
      </c>
      <c r="CI1442" s="9">
        <f>IF(CF1442="","",VLOOKUP(CF1442,Metadata!$D$2:$H$20,5,FALSE))</f>
        <v>20000</v>
      </c>
      <c r="CJ1442" s="9">
        <f t="shared" si="3"/>
        <v>17500</v>
      </c>
      <c r="CK1442" s="9" t="s">
        <v>153</v>
      </c>
      <c r="CL1442" s="10">
        <v>5</v>
      </c>
      <c r="CM1442" s="10">
        <v>3</v>
      </c>
      <c r="CN1442" s="10">
        <v>7</v>
      </c>
      <c r="CO1442" s="10">
        <v>6</v>
      </c>
      <c r="CP1442" s="10">
        <v>6</v>
      </c>
      <c r="CQ1442" s="10">
        <v>7</v>
      </c>
      <c r="CR1442" s="10">
        <v>7</v>
      </c>
      <c r="CS1442" s="10">
        <v>5</v>
      </c>
      <c r="CT1442" s="10">
        <v>6</v>
      </c>
      <c r="CU1442" s="10">
        <v>4</v>
      </c>
      <c r="CV1442" s="10">
        <v>4</v>
      </c>
      <c r="CW1442" s="10">
        <v>4</v>
      </c>
      <c r="CX1442" s="10">
        <v>5</v>
      </c>
      <c r="CY1442" s="10">
        <v>6</v>
      </c>
      <c r="CZ1442" s="10">
        <v>6</v>
      </c>
      <c r="DA1442" s="10">
        <v>5</v>
      </c>
      <c r="DB1442" s="10">
        <v>5</v>
      </c>
      <c r="DC1442" s="10">
        <v>6</v>
      </c>
      <c r="DD1442" s="10">
        <v>4</v>
      </c>
      <c r="DE1442" s="10">
        <v>5</v>
      </c>
      <c r="DF1442" s="10">
        <v>6</v>
      </c>
      <c r="DG1442" s="10">
        <v>5</v>
      </c>
      <c r="DH1442" s="10">
        <v>3</v>
      </c>
      <c r="DI1442" s="10">
        <v>4</v>
      </c>
      <c r="DJ1442" s="10">
        <v>5</v>
      </c>
      <c r="DK1442" s="10">
        <v>6</v>
      </c>
      <c r="DL1442" s="10">
        <v>4</v>
      </c>
      <c r="DM1442" s="9" t="s">
        <v>154</v>
      </c>
      <c r="DN1442" s="10">
        <v>1993</v>
      </c>
      <c r="DO1442" s="9">
        <f t="shared" si="6"/>
        <v>28</v>
      </c>
      <c r="DP1442" s="9" t="s">
        <v>155</v>
      </c>
      <c r="DQ1442" s="9" t="s">
        <v>202</v>
      </c>
      <c r="DR1442" s="9" t="s">
        <v>170</v>
      </c>
      <c r="DS1442" s="9" t="s">
        <v>137</v>
      </c>
      <c r="DT1442" s="9" t="s">
        <v>212</v>
      </c>
      <c r="DU1442" s="9" t="s">
        <v>168</v>
      </c>
      <c r="DV1442" s="9" t="str">
        <f>VLOOKUP(DU1442,Metadata!$B$2:$C$7,2,FALSE)</f>
        <v>0 - 3 years</v>
      </c>
    </row>
    <row r="1443" spans="1:126">
      <c r="A1443" s="13">
        <v>1442</v>
      </c>
      <c r="B1443" s="9" t="s">
        <v>135</v>
      </c>
      <c r="C1443" s="9" t="str">
        <f>VLOOKUP(B1443,Metadata!$M$2:$N$6,2,FALSE)</f>
        <v>Permanent Employee</v>
      </c>
      <c r="D1443" s="9" t="s">
        <v>159</v>
      </c>
      <c r="E1443" s="9" t="s">
        <v>137</v>
      </c>
      <c r="F1443" s="9" t="s">
        <v>138</v>
      </c>
      <c r="G1443" s="9" t="s">
        <v>140</v>
      </c>
      <c r="H1443" s="9" t="str">
        <f>IF(G1443="","",VLOOKUP(G1443,Metadata!$J$2:$K$22,2,FALSE))</f>
        <v>Lisbon Metropolitan Area</v>
      </c>
      <c r="I1443" s="9" t="s">
        <v>138</v>
      </c>
      <c r="J1443" s="9" t="str">
        <f>IF(I1443="","",VLOOKUP(I1443,Metadata!$P$2:$Q$43,2,FALSE))</f>
        <v>Europe</v>
      </c>
      <c r="K1443" s="9" t="str">
        <f t="shared" si="0"/>
        <v>Portugal</v>
      </c>
      <c r="L1443" s="9" t="s">
        <v>140</v>
      </c>
      <c r="M1443" s="9" t="str">
        <f>IF(L1443="","",VLOOKUP(L1443,Metadata!$J$2:$K$22,2,FALSE))</f>
        <v>Lisbon Metropolitan Area</v>
      </c>
      <c r="N1443" s="9" t="s">
        <v>214</v>
      </c>
      <c r="O1443" s="9" t="s">
        <v>215</v>
      </c>
      <c r="P1443" s="9" t="s">
        <v>191</v>
      </c>
      <c r="Q1443" s="10" t="str">
        <f t="shared" si="1"/>
        <v>Remote Job (full or flexible)</v>
      </c>
      <c r="R1443" s="10">
        <v>3</v>
      </c>
      <c r="S1443" s="9" t="s">
        <v>183</v>
      </c>
      <c r="T1443" s="9" t="s">
        <v>137</v>
      </c>
      <c r="U1443" s="9" t="str">
        <f>IF(S1443&lt;&gt;"",S1443,IF(T1443&lt;&gt;"",VLOOKUP(T1443,Metadata!$S$2:$T$228,2,FALSE),""))</f>
        <v>Product Owner/Product Manager</v>
      </c>
      <c r="V1443" s="9" t="s">
        <v>207</v>
      </c>
      <c r="W1443" s="9" t="s">
        <v>137</v>
      </c>
      <c r="X1443" s="9" t="s">
        <v>208</v>
      </c>
      <c r="Y1443" s="9" t="s">
        <v>137</v>
      </c>
      <c r="Z1443" s="9" t="s">
        <v>218</v>
      </c>
      <c r="AA1443" s="9" t="s">
        <v>137</v>
      </c>
      <c r="AB1443" s="9" t="s">
        <v>137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 t="s">
        <v>178</v>
      </c>
      <c r="BB1443" s="9"/>
      <c r="BC1443" s="9"/>
      <c r="BD1443" s="9"/>
      <c r="BE1443" s="9"/>
      <c r="BF1443" s="9"/>
      <c r="BG1443" s="9"/>
      <c r="BH1443" s="9"/>
      <c r="BI1443" s="9"/>
      <c r="BJ1443" s="9" t="s">
        <v>167</v>
      </c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10"/>
      <c r="CB1443" s="10" t="str">
        <f t="shared" si="5"/>
        <v/>
      </c>
      <c r="CC1443" s="10"/>
      <c r="CD1443" s="9" t="str">
        <f t="shared" si="2"/>
        <v/>
      </c>
      <c r="CE1443" s="9" t="s">
        <v>232</v>
      </c>
      <c r="CF1443" s="9" t="s">
        <v>220</v>
      </c>
      <c r="CG1443" s="9">
        <f>IF(CF1443="","",VLOOKUP(CF1443,Metadata!$D$2:$H$20,2,FALSE))</f>
        <v>27500</v>
      </c>
      <c r="CH1443" s="9">
        <f>IF(CF1443="","",VLOOKUP(CF1443,Metadata!$D$2:$H$20,4,FALSE))</f>
        <v>25000</v>
      </c>
      <c r="CI1443" s="9">
        <f>IF(CF1443="","",VLOOKUP(CF1443,Metadata!$D$2:$H$20,5,FALSE))</f>
        <v>30000</v>
      </c>
      <c r="CJ1443" s="9">
        <f t="shared" si="3"/>
        <v>27500</v>
      </c>
      <c r="CK1443" s="9" t="s">
        <v>189</v>
      </c>
      <c r="CL1443" s="10">
        <v>5</v>
      </c>
      <c r="CM1443" s="10">
        <v>1</v>
      </c>
      <c r="CN1443" s="10">
        <v>7</v>
      </c>
      <c r="CO1443" s="10">
        <v>6</v>
      </c>
      <c r="CP1443" s="10">
        <v>5</v>
      </c>
      <c r="CQ1443" s="10">
        <v>6</v>
      </c>
      <c r="CR1443" s="10">
        <v>4</v>
      </c>
      <c r="CS1443" s="10">
        <v>6</v>
      </c>
      <c r="CT1443" s="10">
        <v>7</v>
      </c>
      <c r="CU1443" s="10">
        <v>6</v>
      </c>
      <c r="CV1443" s="10">
        <v>6</v>
      </c>
      <c r="CW1443" s="10">
        <v>5</v>
      </c>
      <c r="CX1443" s="10">
        <v>7</v>
      </c>
      <c r="CY1443" s="10">
        <v>5</v>
      </c>
      <c r="CZ1443" s="10">
        <v>7</v>
      </c>
      <c r="DA1443" s="10">
        <v>3</v>
      </c>
      <c r="DB1443" s="10">
        <v>7</v>
      </c>
      <c r="DC1443" s="10">
        <v>7</v>
      </c>
      <c r="DD1443" s="10">
        <v>4</v>
      </c>
      <c r="DE1443" s="10">
        <v>6</v>
      </c>
      <c r="DF1443" s="10">
        <v>5</v>
      </c>
      <c r="DG1443" s="10">
        <v>6</v>
      </c>
      <c r="DH1443" s="10">
        <v>6</v>
      </c>
      <c r="DI1443" s="10">
        <v>6</v>
      </c>
      <c r="DJ1443" s="10">
        <v>6</v>
      </c>
      <c r="DK1443" s="10">
        <v>5</v>
      </c>
      <c r="DL1443" s="10">
        <v>7</v>
      </c>
      <c r="DM1443" s="9" t="s">
        <v>154</v>
      </c>
      <c r="DN1443" s="10">
        <v>1990</v>
      </c>
      <c r="DO1443" s="9">
        <f t="shared" si="6"/>
        <v>31</v>
      </c>
      <c r="DP1443" s="9" t="s">
        <v>155</v>
      </c>
      <c r="DQ1443" s="9" t="s">
        <v>156</v>
      </c>
      <c r="DR1443" s="9" t="s">
        <v>170</v>
      </c>
      <c r="DS1443" s="9" t="s">
        <v>137</v>
      </c>
      <c r="DT1443" s="9" t="s">
        <v>212</v>
      </c>
      <c r="DU1443" s="9" t="s">
        <v>203</v>
      </c>
      <c r="DV1443" s="9" t="str">
        <f>VLOOKUP(DU1443,Metadata!$B$2:$C$7,2,FALSE)</f>
        <v>6+ years</v>
      </c>
    </row>
    <row r="1444" spans="1:126">
      <c r="A1444" s="13">
        <v>1443</v>
      </c>
      <c r="B1444" s="9" t="s">
        <v>135</v>
      </c>
      <c r="C1444" s="9" t="str">
        <f>VLOOKUP(B1444,Metadata!$M$2:$N$6,2,FALSE)</f>
        <v>Permanent Employee</v>
      </c>
      <c r="D1444" s="9" t="s">
        <v>159</v>
      </c>
      <c r="E1444" s="9" t="s">
        <v>137</v>
      </c>
      <c r="F1444" s="9" t="s">
        <v>138</v>
      </c>
      <c r="G1444" s="9" t="s">
        <v>172</v>
      </c>
      <c r="H1444" s="9" t="str">
        <f>IF(G1444="","",VLOOKUP(G1444,Metadata!$J$2:$K$22,2,FALSE))</f>
        <v>Porto Metropolitan Area</v>
      </c>
      <c r="I1444" s="9" t="s">
        <v>138</v>
      </c>
      <c r="J1444" s="9" t="str">
        <f>IF(I1444="","",VLOOKUP(I1444,Metadata!$P$2:$Q$43,2,FALSE))</f>
        <v>Europe</v>
      </c>
      <c r="K1444" s="9" t="str">
        <f t="shared" si="0"/>
        <v>Portugal</v>
      </c>
      <c r="L1444" s="9" t="s">
        <v>172</v>
      </c>
      <c r="M1444" s="9" t="str">
        <f>IF(L1444="","",VLOOKUP(L1444,Metadata!$J$2:$K$22,2,FALSE))</f>
        <v>Porto Metropolitan Area</v>
      </c>
      <c r="N1444" s="9" t="s">
        <v>141</v>
      </c>
      <c r="O1444" s="9" t="s">
        <v>137</v>
      </c>
      <c r="P1444" s="9" t="s">
        <v>142</v>
      </c>
      <c r="Q1444" s="10" t="str">
        <f t="shared" si="1"/>
        <v>Full Office Job</v>
      </c>
      <c r="R1444" s="10">
        <v>6</v>
      </c>
      <c r="S1444" s="9" t="s">
        <v>229</v>
      </c>
      <c r="T1444" s="9" t="s">
        <v>137</v>
      </c>
      <c r="U1444" s="9" t="str">
        <f>IF(S1444&lt;&gt;"",S1444,IF(T1444&lt;&gt;"",VLOOKUP(T1444,Metadata!$S$2:$T$228,2,FALSE),""))</f>
        <v>Project Manager</v>
      </c>
      <c r="V1444" s="9" t="s">
        <v>261</v>
      </c>
      <c r="W1444" s="9" t="s">
        <v>137</v>
      </c>
      <c r="X1444" s="9" t="s">
        <v>242</v>
      </c>
      <c r="Y1444" s="9" t="s">
        <v>137</v>
      </c>
      <c r="Z1444" s="9" t="s">
        <v>146</v>
      </c>
      <c r="AA1444" s="9" t="s">
        <v>165</v>
      </c>
      <c r="AB1444" s="9" t="s">
        <v>137</v>
      </c>
      <c r="AC1444" s="9"/>
      <c r="AD1444" s="9"/>
      <c r="AE1444" s="9"/>
      <c r="AF1444" s="9"/>
      <c r="AG1444" s="9"/>
      <c r="AH1444" s="9"/>
      <c r="AI1444" s="9"/>
      <c r="AJ1444" s="9"/>
      <c r="AK1444" s="9" t="s">
        <v>302</v>
      </c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 t="s">
        <v>284</v>
      </c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 t="s">
        <v>186</v>
      </c>
      <c r="BO1444" s="9"/>
      <c r="BP1444" s="9"/>
      <c r="BQ1444" s="9" t="s">
        <v>219</v>
      </c>
      <c r="BR1444" s="9"/>
      <c r="BS1444" s="9"/>
      <c r="BT1444" s="9"/>
      <c r="BU1444" s="9"/>
      <c r="BV1444" s="9"/>
      <c r="BW1444" s="9"/>
      <c r="BX1444" s="9"/>
      <c r="BY1444" s="9"/>
      <c r="BZ1444" s="9"/>
      <c r="CA1444" s="10"/>
      <c r="CB1444" s="10" t="str">
        <f t="shared" si="5"/>
        <v/>
      </c>
      <c r="CC1444" s="10"/>
      <c r="CD1444" s="9" t="str">
        <f t="shared" si="2"/>
        <v/>
      </c>
      <c r="CE1444" s="9" t="s">
        <v>168</v>
      </c>
      <c r="CF1444" s="9" t="s">
        <v>254</v>
      </c>
      <c r="CG1444" s="9">
        <f>IF(CF1444="","",VLOOKUP(CF1444,Metadata!$D$2:$H$20,2,FALSE))</f>
        <v>37500</v>
      </c>
      <c r="CH1444" s="9">
        <f>IF(CF1444="","",VLOOKUP(CF1444,Metadata!$D$2:$H$20,4,FALSE))</f>
        <v>35000</v>
      </c>
      <c r="CI1444" s="9">
        <f>IF(CF1444="","",VLOOKUP(CF1444,Metadata!$D$2:$H$20,5,FALSE))</f>
        <v>40000</v>
      </c>
      <c r="CJ1444" s="9">
        <f t="shared" si="3"/>
        <v>37500</v>
      </c>
      <c r="CK1444" s="9" t="s">
        <v>201</v>
      </c>
      <c r="CL1444" s="10">
        <v>3</v>
      </c>
      <c r="CM1444" s="10">
        <v>4</v>
      </c>
      <c r="CN1444" s="10">
        <v>7</v>
      </c>
      <c r="CO1444" s="10">
        <v>6</v>
      </c>
      <c r="CP1444" s="10">
        <v>6</v>
      </c>
      <c r="CQ1444" s="10">
        <v>6</v>
      </c>
      <c r="CR1444" s="10">
        <v>6</v>
      </c>
      <c r="CS1444" s="10">
        <v>5</v>
      </c>
      <c r="CT1444" s="10">
        <v>6</v>
      </c>
      <c r="CU1444" s="10">
        <v>3</v>
      </c>
      <c r="CV1444" s="10">
        <v>3</v>
      </c>
      <c r="CW1444" s="10">
        <v>2</v>
      </c>
      <c r="CX1444" s="10">
        <v>6</v>
      </c>
      <c r="CY1444" s="10">
        <v>6</v>
      </c>
      <c r="CZ1444" s="10">
        <v>4</v>
      </c>
      <c r="DA1444" s="10">
        <v>6</v>
      </c>
      <c r="DB1444" s="10">
        <v>2</v>
      </c>
      <c r="DC1444" s="10">
        <v>5</v>
      </c>
      <c r="DD1444" s="10">
        <v>4</v>
      </c>
      <c r="DE1444" s="10">
        <v>7</v>
      </c>
      <c r="DF1444" s="10">
        <v>6</v>
      </c>
      <c r="DG1444" s="10">
        <v>4</v>
      </c>
      <c r="DH1444" s="10">
        <v>5</v>
      </c>
      <c r="DI1444" s="10">
        <v>5</v>
      </c>
      <c r="DJ1444" s="10">
        <v>5</v>
      </c>
      <c r="DK1444" s="10">
        <v>4</v>
      </c>
      <c r="DL1444" s="10">
        <v>3</v>
      </c>
      <c r="DM1444" s="9" t="s">
        <v>296</v>
      </c>
      <c r="DN1444" s="10">
        <v>1988</v>
      </c>
      <c r="DO1444" s="9">
        <f t="shared" si="6"/>
        <v>33</v>
      </c>
      <c r="DP1444" s="9" t="s">
        <v>155</v>
      </c>
      <c r="DQ1444" s="9" t="s">
        <v>210</v>
      </c>
      <c r="DR1444" s="9" t="s">
        <v>170</v>
      </c>
      <c r="DS1444" s="9" t="s">
        <v>137</v>
      </c>
      <c r="DT1444" s="9" t="s">
        <v>212</v>
      </c>
      <c r="DU1444" s="9" t="s">
        <v>158</v>
      </c>
      <c r="DV1444" s="9" t="str">
        <f>VLOOKUP(DU1444,Metadata!$B$2:$C$7,2,FALSE)</f>
        <v>6+ years</v>
      </c>
    </row>
    <row r="1445" spans="1:126">
      <c r="A1445" s="13">
        <v>1444</v>
      </c>
      <c r="B1445" s="9" t="s">
        <v>135</v>
      </c>
      <c r="C1445" s="9" t="str">
        <f>VLOOKUP(B1445,Metadata!$M$2:$N$6,2,FALSE)</f>
        <v>Permanent Employee</v>
      </c>
      <c r="D1445" s="9" t="s">
        <v>136</v>
      </c>
      <c r="E1445" s="9" t="s">
        <v>137</v>
      </c>
      <c r="F1445" s="9" t="s">
        <v>138</v>
      </c>
      <c r="G1445" s="9" t="s">
        <v>265</v>
      </c>
      <c r="H1445" s="9" t="str">
        <f>IF(G1445="","",VLOOKUP(G1445,Metadata!$J$2:$K$22,2,FALSE))</f>
        <v>Azores and Madeira</v>
      </c>
      <c r="I1445" s="9" t="s">
        <v>138</v>
      </c>
      <c r="J1445" s="9" t="str">
        <f>IF(I1445="","",VLOOKUP(I1445,Metadata!$P$2:$Q$43,2,FALSE))</f>
        <v>Europe</v>
      </c>
      <c r="K1445" s="9" t="str">
        <f t="shared" si="0"/>
        <v>Portugal</v>
      </c>
      <c r="L1445" s="9" t="s">
        <v>265</v>
      </c>
      <c r="M1445" s="9" t="str">
        <f>IF(L1445="","",VLOOKUP(L1445,Metadata!$J$2:$K$22,2,FALSE))</f>
        <v>Azores and Madeira</v>
      </c>
      <c r="N1445" s="9" t="s">
        <v>214</v>
      </c>
      <c r="O1445" s="9" t="s">
        <v>239</v>
      </c>
      <c r="P1445" s="9" t="s">
        <v>142</v>
      </c>
      <c r="Q1445" s="10" t="str">
        <f t="shared" si="1"/>
        <v>Full Office Job</v>
      </c>
      <c r="R1445" s="10">
        <v>5</v>
      </c>
      <c r="S1445" s="9" t="s">
        <v>161</v>
      </c>
      <c r="T1445" s="9" t="s">
        <v>137</v>
      </c>
      <c r="U1445" s="9" t="str">
        <f>IF(S1445&lt;&gt;"",S1445,IF(T1445&lt;&gt;"",VLOOKUP(T1445,Metadata!$S$2:$T$228,2,FALSE),""))</f>
        <v>Full-Stack Developer</v>
      </c>
      <c r="V1445" s="9" t="s">
        <v>234</v>
      </c>
      <c r="W1445" s="9" t="s">
        <v>137</v>
      </c>
      <c r="X1445" s="9" t="s">
        <v>175</v>
      </c>
      <c r="Y1445" s="9" t="s">
        <v>137</v>
      </c>
      <c r="Z1445" s="9" t="s">
        <v>193</v>
      </c>
      <c r="AA1445" s="9" t="s">
        <v>165</v>
      </c>
      <c r="AB1445" s="9" t="s">
        <v>137</v>
      </c>
      <c r="AC1445" s="9" t="s">
        <v>147</v>
      </c>
      <c r="AD1445" s="9"/>
      <c r="AE1445" s="9"/>
      <c r="AF1445" s="9"/>
      <c r="AG1445" s="9" t="s">
        <v>166</v>
      </c>
      <c r="AH1445" s="9"/>
      <c r="AI1445" s="9"/>
      <c r="AJ1445" s="9" t="s">
        <v>185</v>
      </c>
      <c r="AK1445" s="9"/>
      <c r="AL1445" s="9"/>
      <c r="AM1445" s="9" t="s">
        <v>314</v>
      </c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 t="s">
        <v>178</v>
      </c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 t="s">
        <v>186</v>
      </c>
      <c r="BO1445" s="9"/>
      <c r="BP1445" s="9" t="s">
        <v>179</v>
      </c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10"/>
      <c r="CB1445" s="10" t="str">
        <f t="shared" si="5"/>
        <v/>
      </c>
      <c r="CC1445" s="10"/>
      <c r="CD1445" s="9" t="str">
        <f t="shared" si="2"/>
        <v/>
      </c>
      <c r="CE1445" s="9" t="s">
        <v>151</v>
      </c>
      <c r="CF1445" s="9" t="s">
        <v>169</v>
      </c>
      <c r="CG1445" s="9">
        <f>IF(CF1445="","",VLOOKUP(CF1445,Metadata!$D$2:$H$20,2,FALSE))</f>
        <v>12500</v>
      </c>
      <c r="CH1445" s="9">
        <f>IF(CF1445="","",VLOOKUP(CF1445,Metadata!$D$2:$H$20,4,FALSE))</f>
        <v>0</v>
      </c>
      <c r="CI1445" s="9">
        <f>IF(CF1445="","",VLOOKUP(CF1445,Metadata!$D$2:$H$20,5,FALSE))</f>
        <v>15000</v>
      </c>
      <c r="CJ1445" s="9">
        <f t="shared" si="3"/>
        <v>12500</v>
      </c>
      <c r="CK1445" s="9" t="s">
        <v>189</v>
      </c>
      <c r="CL1445" s="10">
        <v>5</v>
      </c>
      <c r="CM1445" s="10">
        <v>5</v>
      </c>
      <c r="CN1445" s="10">
        <v>5</v>
      </c>
      <c r="CO1445" s="10">
        <v>6</v>
      </c>
      <c r="CP1445" s="10">
        <v>6</v>
      </c>
      <c r="CQ1445" s="10">
        <v>6</v>
      </c>
      <c r="CR1445" s="10">
        <v>6</v>
      </c>
      <c r="CS1445" s="10">
        <v>6</v>
      </c>
      <c r="CT1445" s="10">
        <v>6</v>
      </c>
      <c r="CU1445" s="10">
        <v>5</v>
      </c>
      <c r="CV1445" s="10">
        <v>6</v>
      </c>
      <c r="CW1445" s="10">
        <v>5</v>
      </c>
      <c r="CX1445" s="10">
        <v>6</v>
      </c>
      <c r="CY1445" s="10">
        <v>5</v>
      </c>
      <c r="CZ1445" s="10">
        <v>6</v>
      </c>
      <c r="DA1445" s="10">
        <v>5</v>
      </c>
      <c r="DB1445" s="10">
        <v>5</v>
      </c>
      <c r="DC1445" s="10">
        <v>6</v>
      </c>
      <c r="DD1445" s="10">
        <v>4</v>
      </c>
      <c r="DE1445" s="10">
        <v>6</v>
      </c>
      <c r="DF1445" s="10">
        <v>5</v>
      </c>
      <c r="DG1445" s="10">
        <v>4</v>
      </c>
      <c r="DH1445" s="10">
        <v>4</v>
      </c>
      <c r="DI1445" s="10">
        <v>6</v>
      </c>
      <c r="DJ1445" s="10">
        <v>5</v>
      </c>
      <c r="DK1445" s="10">
        <v>5</v>
      </c>
      <c r="DL1445" s="10">
        <v>6</v>
      </c>
      <c r="DM1445" s="9" t="s">
        <v>154</v>
      </c>
      <c r="DN1445" s="10">
        <v>1984</v>
      </c>
      <c r="DO1445" s="9">
        <f t="shared" si="6"/>
        <v>37</v>
      </c>
      <c r="DP1445" s="9" t="s">
        <v>155</v>
      </c>
      <c r="DQ1445" s="9" t="s">
        <v>156</v>
      </c>
      <c r="DR1445" s="9" t="s">
        <v>342</v>
      </c>
      <c r="DS1445" s="9" t="s">
        <v>137</v>
      </c>
      <c r="DT1445" s="9" t="s">
        <v>212</v>
      </c>
      <c r="DU1445" s="9" t="s">
        <v>158</v>
      </c>
      <c r="DV1445" s="9" t="str">
        <f>VLOOKUP(DU1445,Metadata!$B$2:$C$7,2,FALSE)</f>
        <v>6+ years</v>
      </c>
    </row>
    <row r="1446" spans="1:126">
      <c r="A1446" s="13">
        <v>1445</v>
      </c>
      <c r="B1446" s="9" t="s">
        <v>171</v>
      </c>
      <c r="C1446" s="9" t="str">
        <f>VLOOKUP(B1446,Metadata!$M$2:$N$6,2,FALSE)</f>
        <v>Contractor</v>
      </c>
      <c r="D1446" s="9" t="s">
        <v>137</v>
      </c>
      <c r="E1446" s="9" t="s">
        <v>159</v>
      </c>
      <c r="F1446" s="9" t="s">
        <v>138</v>
      </c>
      <c r="G1446" s="9" t="s">
        <v>182</v>
      </c>
      <c r="H1446" s="9" t="str">
        <f>IF(G1446="","",VLOOKUP(G1446,Metadata!$J$2:$K$22,2,FALSE))</f>
        <v>Azores and Madeira</v>
      </c>
      <c r="I1446" s="9" t="s">
        <v>255</v>
      </c>
      <c r="J1446" s="9" t="str">
        <f>IF(I1446="","",VLOOKUP(I1446,Metadata!$P$2:$Q$43,2,FALSE))</f>
        <v>Europe</v>
      </c>
      <c r="K1446" s="9" t="str">
        <f t="shared" si="0"/>
        <v>International</v>
      </c>
      <c r="L1446" s="9" t="s">
        <v>137</v>
      </c>
      <c r="M1446" s="9" t="str">
        <f>IF(L1446="","",VLOOKUP(L1446,Metadata!$J$2:$K$22,2,FALSE))</f>
        <v/>
      </c>
      <c r="N1446" s="9" t="s">
        <v>141</v>
      </c>
      <c r="O1446" s="9" t="s">
        <v>137</v>
      </c>
      <c r="P1446" s="9" t="s">
        <v>191</v>
      </c>
      <c r="Q1446" s="10" t="str">
        <f t="shared" si="1"/>
        <v>Remote Job (full or flexible)</v>
      </c>
      <c r="R1446" s="10">
        <v>7</v>
      </c>
      <c r="S1446" s="9" t="s">
        <v>398</v>
      </c>
      <c r="T1446" s="9" t="s">
        <v>137</v>
      </c>
      <c r="U1446" s="9" t="str">
        <f>IF(S1446&lt;&gt;"",S1446,IF(T1446&lt;&gt;"",VLOOKUP(T1446,Metadata!$S$2:$T$228,2,FALSE),""))</f>
        <v>SysAdmin Engineer</v>
      </c>
      <c r="V1446" s="9" t="s">
        <v>274</v>
      </c>
      <c r="W1446" s="9" t="s">
        <v>137</v>
      </c>
      <c r="X1446" s="9" t="s">
        <v>145</v>
      </c>
      <c r="Y1446" s="9" t="s">
        <v>137</v>
      </c>
      <c r="Z1446" s="9" t="s">
        <v>146</v>
      </c>
      <c r="AA1446" s="9" t="s">
        <v>137</v>
      </c>
      <c r="AB1446" s="9" t="s">
        <v>137</v>
      </c>
      <c r="AC1446" s="9" t="s">
        <v>147</v>
      </c>
      <c r="AD1446" s="9"/>
      <c r="AE1446" s="9" t="s">
        <v>194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 t="s">
        <v>198</v>
      </c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10">
        <v>12</v>
      </c>
      <c r="CB1446" s="10" t="str">
        <f t="shared" si="5"/>
        <v>7 to 12 months</v>
      </c>
      <c r="CC1446" s="10">
        <v>75</v>
      </c>
      <c r="CD1446" s="9">
        <f t="shared" si="2"/>
        <v>120000</v>
      </c>
      <c r="CE1446" s="9" t="s">
        <v>137</v>
      </c>
      <c r="CF1446" s="9" t="s">
        <v>137</v>
      </c>
      <c r="CG1446" s="9" t="str">
        <f>IF(CF1446="","",VLOOKUP(CF1446,Metadata!$D$2:$H$20,2,FALSE))</f>
        <v/>
      </c>
      <c r="CH1446" s="9" t="str">
        <f>IF(CF1446="","",VLOOKUP(CF1446,Metadata!$D$2:$H$20,4,FALSE))</f>
        <v/>
      </c>
      <c r="CI1446" s="9" t="str">
        <f>IF(CF1446="","",VLOOKUP(CF1446,Metadata!$D$2:$H$20,5,FALSE))</f>
        <v/>
      </c>
      <c r="CJ1446" s="9">
        <f t="shared" si="3"/>
        <v>120000</v>
      </c>
      <c r="CK1446" s="9" t="s">
        <v>153</v>
      </c>
      <c r="CL1446" s="10">
        <v>7</v>
      </c>
      <c r="CM1446" s="10">
        <v>1</v>
      </c>
      <c r="CN1446" s="10">
        <v>7</v>
      </c>
      <c r="CO1446" s="10">
        <v>6</v>
      </c>
      <c r="CP1446" s="10">
        <v>1</v>
      </c>
      <c r="CQ1446" s="10">
        <v>1</v>
      </c>
      <c r="CR1446" s="10">
        <v>7</v>
      </c>
      <c r="CS1446" s="10">
        <v>7</v>
      </c>
      <c r="CT1446" s="10">
        <v>3</v>
      </c>
      <c r="CU1446" s="10">
        <v>5</v>
      </c>
      <c r="CV1446" s="10">
        <v>4</v>
      </c>
      <c r="CW1446" s="10">
        <v>4</v>
      </c>
      <c r="CX1446" s="10">
        <v>6</v>
      </c>
      <c r="CY1446" s="10">
        <v>3</v>
      </c>
      <c r="CZ1446" s="10">
        <v>6</v>
      </c>
      <c r="DA1446" s="10">
        <v>1</v>
      </c>
      <c r="DB1446" s="10">
        <v>1</v>
      </c>
      <c r="DC1446" s="10">
        <v>1</v>
      </c>
      <c r="DD1446" s="10">
        <v>1</v>
      </c>
      <c r="DE1446" s="10">
        <v>1</v>
      </c>
      <c r="DF1446" s="10">
        <v>1</v>
      </c>
      <c r="DG1446" s="10">
        <v>1</v>
      </c>
      <c r="DH1446" s="10">
        <v>1</v>
      </c>
      <c r="DI1446" s="10">
        <v>1</v>
      </c>
      <c r="DJ1446" s="10">
        <v>1</v>
      </c>
      <c r="DK1446" s="10">
        <v>1</v>
      </c>
      <c r="DL1446" s="10">
        <v>1</v>
      </c>
      <c r="DM1446" s="9" t="s">
        <v>154</v>
      </c>
      <c r="DN1446" s="10">
        <v>1960</v>
      </c>
      <c r="DO1446" s="9">
        <f t="shared" si="6"/>
        <v>61</v>
      </c>
      <c r="DP1446" s="9" t="s">
        <v>155</v>
      </c>
      <c r="DQ1446" s="9" t="s">
        <v>202</v>
      </c>
      <c r="DR1446" s="9" t="s">
        <v>170</v>
      </c>
      <c r="DS1446" s="9" t="s">
        <v>137</v>
      </c>
      <c r="DT1446" s="9" t="s">
        <v>212</v>
      </c>
      <c r="DU1446" s="9" t="s">
        <v>158</v>
      </c>
      <c r="DV1446" s="9" t="str">
        <f>VLOOKUP(DU1446,Metadata!$B$2:$C$7,2,FALSE)</f>
        <v>6+ years</v>
      </c>
    </row>
    <row r="1447" spans="1:126">
      <c r="A1447" s="13">
        <v>1446</v>
      </c>
      <c r="B1447" s="9" t="s">
        <v>135</v>
      </c>
      <c r="C1447" s="9" t="str">
        <f>VLOOKUP(B1447,Metadata!$M$2:$N$6,2,FALSE)</f>
        <v>Permanent Employee</v>
      </c>
      <c r="D1447" s="9" t="s">
        <v>136</v>
      </c>
      <c r="E1447" s="9" t="s">
        <v>137</v>
      </c>
      <c r="F1447" s="9" t="s">
        <v>138</v>
      </c>
      <c r="G1447" s="9" t="s">
        <v>190</v>
      </c>
      <c r="H1447" s="9" t="str">
        <f>IF(G1447="","",VLOOKUP(G1447,Metadata!$J$2:$K$22,2,FALSE))</f>
        <v>North</v>
      </c>
      <c r="I1447" s="9" t="s">
        <v>138</v>
      </c>
      <c r="J1447" s="9" t="str">
        <f>IF(I1447="","",VLOOKUP(I1447,Metadata!$P$2:$Q$43,2,FALSE))</f>
        <v>Europe</v>
      </c>
      <c r="K1447" s="9" t="str">
        <f t="shared" si="0"/>
        <v>Portugal</v>
      </c>
      <c r="L1447" s="9" t="s">
        <v>190</v>
      </c>
      <c r="M1447" s="9" t="str">
        <f>IF(L1447="","",VLOOKUP(L1447,Metadata!$J$2:$K$22,2,FALSE))</f>
        <v>North</v>
      </c>
      <c r="N1447" s="9" t="s">
        <v>205</v>
      </c>
      <c r="O1447" s="9" t="s">
        <v>137</v>
      </c>
      <c r="P1447" s="9" t="s">
        <v>137</v>
      </c>
      <c r="Q1447" s="10" t="str">
        <f t="shared" si="1"/>
        <v>Full Office Job</v>
      </c>
      <c r="R1447" s="10">
        <v>5</v>
      </c>
      <c r="S1447" s="9" t="s">
        <v>313</v>
      </c>
      <c r="T1447" s="9" t="s">
        <v>137</v>
      </c>
      <c r="U1447" s="9" t="str">
        <f>IF(S1447&lt;&gt;"",S1447,IF(T1447&lt;&gt;"",VLOOKUP(T1447,Metadata!$S$2:$T$228,2,FALSE),""))</f>
        <v>Maintenance &amp; Support</v>
      </c>
      <c r="V1447" s="9" t="s">
        <v>276</v>
      </c>
      <c r="W1447" s="9" t="s">
        <v>137</v>
      </c>
      <c r="X1447" s="9" t="s">
        <v>269</v>
      </c>
      <c r="Y1447" s="9" t="s">
        <v>137</v>
      </c>
      <c r="Z1447" s="9" t="s">
        <v>184</v>
      </c>
      <c r="AA1447" s="9" t="s">
        <v>137</v>
      </c>
      <c r="AB1447" s="9" t="s">
        <v>137</v>
      </c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 t="s">
        <v>150</v>
      </c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 t="s">
        <v>150</v>
      </c>
      <c r="BZ1447" s="9" t="s">
        <v>137</v>
      </c>
      <c r="CA1447" s="10"/>
      <c r="CB1447" s="10" t="str">
        <f t="shared" si="5"/>
        <v/>
      </c>
      <c r="CC1447" s="10"/>
      <c r="CD1447" s="9" t="str">
        <f t="shared" si="2"/>
        <v/>
      </c>
      <c r="CE1447" s="9" t="s">
        <v>168</v>
      </c>
      <c r="CF1447" s="9" t="s">
        <v>169</v>
      </c>
      <c r="CG1447" s="9">
        <f>IF(CF1447="","",VLOOKUP(CF1447,Metadata!$D$2:$H$20,2,FALSE))</f>
        <v>12500</v>
      </c>
      <c r="CH1447" s="9">
        <f>IF(CF1447="","",VLOOKUP(CF1447,Metadata!$D$2:$H$20,4,FALSE))</f>
        <v>0</v>
      </c>
      <c r="CI1447" s="9">
        <f>IF(CF1447="","",VLOOKUP(CF1447,Metadata!$D$2:$H$20,5,FALSE))</f>
        <v>15000</v>
      </c>
      <c r="CJ1447" s="9">
        <f t="shared" si="3"/>
        <v>12500</v>
      </c>
      <c r="CK1447" s="9" t="s">
        <v>201</v>
      </c>
      <c r="CL1447" s="10">
        <v>3</v>
      </c>
      <c r="CM1447" s="10">
        <v>3</v>
      </c>
      <c r="CN1447" s="10">
        <v>7</v>
      </c>
      <c r="CO1447" s="10">
        <v>7</v>
      </c>
      <c r="CP1447" s="10">
        <v>7</v>
      </c>
      <c r="CQ1447" s="10">
        <v>7</v>
      </c>
      <c r="CR1447" s="10">
        <v>5</v>
      </c>
      <c r="CS1447" s="10">
        <v>7</v>
      </c>
      <c r="CT1447" s="10">
        <v>7</v>
      </c>
      <c r="CU1447" s="10">
        <v>7</v>
      </c>
      <c r="CV1447" s="10">
        <v>7</v>
      </c>
      <c r="CW1447" s="10">
        <v>7</v>
      </c>
      <c r="CX1447" s="10">
        <v>7</v>
      </c>
      <c r="CY1447" s="10">
        <v>5</v>
      </c>
      <c r="CZ1447" s="10">
        <v>7</v>
      </c>
      <c r="DA1447" s="10">
        <v>7</v>
      </c>
      <c r="DB1447" s="10">
        <v>6</v>
      </c>
      <c r="DC1447" s="10">
        <v>7</v>
      </c>
      <c r="DD1447" s="10">
        <v>7</v>
      </c>
      <c r="DE1447" s="10">
        <v>7</v>
      </c>
      <c r="DF1447" s="10">
        <v>7</v>
      </c>
      <c r="DG1447" s="10">
        <v>7</v>
      </c>
      <c r="DH1447" s="10">
        <v>7</v>
      </c>
      <c r="DI1447" s="10">
        <v>7</v>
      </c>
      <c r="DJ1447" s="10">
        <v>7</v>
      </c>
      <c r="DK1447" s="10">
        <v>7</v>
      </c>
      <c r="DL1447" s="10">
        <v>7</v>
      </c>
      <c r="DM1447" s="9" t="s">
        <v>154</v>
      </c>
      <c r="DN1447" s="10">
        <v>1992</v>
      </c>
      <c r="DO1447" s="9">
        <f t="shared" si="6"/>
        <v>29</v>
      </c>
      <c r="DP1447" s="9" t="s">
        <v>155</v>
      </c>
      <c r="DQ1447" s="9" t="s">
        <v>156</v>
      </c>
      <c r="DR1447" s="9" t="s">
        <v>170</v>
      </c>
      <c r="DS1447" s="9" t="s">
        <v>137</v>
      </c>
      <c r="DT1447" s="9" t="s">
        <v>212</v>
      </c>
      <c r="DU1447" s="9" t="s">
        <v>158</v>
      </c>
      <c r="DV1447" s="9" t="str">
        <f>VLOOKUP(DU1447,Metadata!$B$2:$C$7,2,FALSE)</f>
        <v>6+ years</v>
      </c>
    </row>
    <row r="1448" spans="1:126">
      <c r="A1448" s="13">
        <v>1447</v>
      </c>
      <c r="B1448" s="9" t="s">
        <v>135</v>
      </c>
      <c r="C1448" s="9" t="str">
        <f>VLOOKUP(B1448,Metadata!$M$2:$N$6,2,FALSE)</f>
        <v>Permanent Employee</v>
      </c>
      <c r="D1448" s="9" t="s">
        <v>159</v>
      </c>
      <c r="E1448" s="9" t="s">
        <v>137</v>
      </c>
      <c r="F1448" s="9" t="s">
        <v>138</v>
      </c>
      <c r="G1448" s="9" t="s">
        <v>312</v>
      </c>
      <c r="H1448" s="9" t="str">
        <f>IF(G1448="","",VLOOKUP(G1448,Metadata!$J$2:$K$22,2,FALSE))</f>
        <v>South</v>
      </c>
      <c r="I1448" s="9" t="s">
        <v>138</v>
      </c>
      <c r="J1448" s="9" t="str">
        <f>IF(I1448="","",VLOOKUP(I1448,Metadata!$P$2:$Q$43,2,FALSE))</f>
        <v>Europe</v>
      </c>
      <c r="K1448" s="9" t="str">
        <f t="shared" si="0"/>
        <v>Portugal</v>
      </c>
      <c r="L1448" s="9" t="s">
        <v>312</v>
      </c>
      <c r="M1448" s="9" t="str">
        <f>IF(L1448="","",VLOOKUP(L1448,Metadata!$J$2:$K$22,2,FALSE))</f>
        <v>South</v>
      </c>
      <c r="N1448" s="9" t="s">
        <v>141</v>
      </c>
      <c r="O1448" s="9" t="s">
        <v>137</v>
      </c>
      <c r="P1448" s="9" t="s">
        <v>142</v>
      </c>
      <c r="Q1448" s="10" t="str">
        <f t="shared" si="1"/>
        <v>Full Office Job</v>
      </c>
      <c r="R1448" s="10">
        <v>7</v>
      </c>
      <c r="S1448" s="9" t="s">
        <v>206</v>
      </c>
      <c r="T1448" s="9" t="s">
        <v>137</v>
      </c>
      <c r="U1448" s="9" t="str">
        <f>IF(S1448&lt;&gt;"",S1448,IF(T1448&lt;&gt;"",VLOOKUP(T1448,Metadata!$S$2:$T$228,2,FALSE),""))</f>
        <v>Mobile Apps Developer</v>
      </c>
      <c r="V1448" s="9" t="s">
        <v>276</v>
      </c>
      <c r="W1448" s="9" t="s">
        <v>137</v>
      </c>
      <c r="X1448" s="9" t="s">
        <v>163</v>
      </c>
      <c r="Y1448" s="9" t="s">
        <v>137</v>
      </c>
      <c r="Z1448" s="9" t="s">
        <v>184</v>
      </c>
      <c r="AA1448" s="9" t="s">
        <v>137</v>
      </c>
      <c r="AB1448" s="9" t="s">
        <v>137</v>
      </c>
      <c r="AC1448" s="9"/>
      <c r="AD1448" s="9"/>
      <c r="AE1448" s="9" t="s">
        <v>194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198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10"/>
      <c r="CB1448" s="10" t="str">
        <f t="shared" si="5"/>
        <v/>
      </c>
      <c r="CC1448" s="10"/>
      <c r="CD1448" s="9" t="str">
        <f t="shared" si="2"/>
        <v/>
      </c>
      <c r="CE1448" s="9" t="s">
        <v>151</v>
      </c>
      <c r="CF1448" s="9" t="s">
        <v>169</v>
      </c>
      <c r="CG1448" s="9">
        <f>IF(CF1448="","",VLOOKUP(CF1448,Metadata!$D$2:$H$20,2,FALSE))</f>
        <v>12500</v>
      </c>
      <c r="CH1448" s="9">
        <f>IF(CF1448="","",VLOOKUP(CF1448,Metadata!$D$2:$H$20,4,FALSE))</f>
        <v>0</v>
      </c>
      <c r="CI1448" s="9">
        <f>IF(CF1448="","",VLOOKUP(CF1448,Metadata!$D$2:$H$20,5,FALSE))</f>
        <v>15000</v>
      </c>
      <c r="CJ1448" s="9">
        <f t="shared" si="3"/>
        <v>12500</v>
      </c>
      <c r="CK1448" s="9" t="s">
        <v>153</v>
      </c>
      <c r="CL1448" s="10">
        <v>5</v>
      </c>
      <c r="CM1448" s="10">
        <v>5</v>
      </c>
      <c r="CN1448" s="10">
        <v>7</v>
      </c>
      <c r="CO1448" s="10">
        <v>5</v>
      </c>
      <c r="CP1448" s="10">
        <v>7</v>
      </c>
      <c r="CQ1448" s="10">
        <v>7</v>
      </c>
      <c r="CR1448" s="10">
        <v>5</v>
      </c>
      <c r="CS1448" s="10">
        <v>7</v>
      </c>
      <c r="CT1448" s="10">
        <v>7</v>
      </c>
      <c r="CU1448" s="10">
        <v>5</v>
      </c>
      <c r="CV1448" s="10">
        <v>7</v>
      </c>
      <c r="CW1448" s="10">
        <v>2</v>
      </c>
      <c r="CX1448" s="10">
        <v>4</v>
      </c>
      <c r="CY1448" s="10">
        <v>7</v>
      </c>
      <c r="CZ1448" s="10">
        <v>7</v>
      </c>
      <c r="DA1448" s="10">
        <v>5</v>
      </c>
      <c r="DB1448" s="10">
        <v>5</v>
      </c>
      <c r="DC1448" s="10">
        <v>7</v>
      </c>
      <c r="DD1448" s="10">
        <v>6</v>
      </c>
      <c r="DE1448" s="10">
        <v>7</v>
      </c>
      <c r="DF1448" s="10">
        <v>7</v>
      </c>
      <c r="DG1448" s="10">
        <v>5</v>
      </c>
      <c r="DH1448" s="10">
        <v>7</v>
      </c>
      <c r="DI1448" s="10">
        <v>7</v>
      </c>
      <c r="DJ1448" s="10">
        <v>4</v>
      </c>
      <c r="DK1448" s="10">
        <v>7</v>
      </c>
      <c r="DL1448" s="10">
        <v>1</v>
      </c>
      <c r="DM1448" s="9" t="s">
        <v>154</v>
      </c>
      <c r="DN1448" s="10">
        <v>1998</v>
      </c>
      <c r="DO1448" s="9">
        <f t="shared" si="6"/>
        <v>23</v>
      </c>
      <c r="DP1448" s="9" t="s">
        <v>155</v>
      </c>
      <c r="DQ1448" s="9" t="s">
        <v>202</v>
      </c>
      <c r="DR1448" s="9" t="s">
        <v>137</v>
      </c>
      <c r="DS1448" s="9" t="s">
        <v>533</v>
      </c>
      <c r="DT1448" s="9" t="s">
        <v>212</v>
      </c>
      <c r="DU1448" s="9" t="s">
        <v>223</v>
      </c>
      <c r="DV1448" s="9" t="str">
        <f>VLOOKUP(DU1448,Metadata!$B$2:$C$7,2,FALSE)</f>
        <v>3 - 6 years</v>
      </c>
    </row>
    <row r="1449" spans="1:126">
      <c r="A1449" s="13">
        <v>1448</v>
      </c>
      <c r="B1449" s="9" t="s">
        <v>135</v>
      </c>
      <c r="C1449" s="9" t="str">
        <f>VLOOKUP(B1449,Metadata!$M$2:$N$6,2,FALSE)</f>
        <v>Permanent Employee</v>
      </c>
      <c r="D1449" s="9" t="s">
        <v>136</v>
      </c>
      <c r="E1449" s="9" t="s">
        <v>137</v>
      </c>
      <c r="F1449" s="9" t="s">
        <v>138</v>
      </c>
      <c r="G1449" s="9" t="s">
        <v>140</v>
      </c>
      <c r="H1449" s="9" t="str">
        <f>IF(G1449="","",VLOOKUP(G1449,Metadata!$J$2:$K$22,2,FALSE))</f>
        <v>Lisbon Metropolitan Area</v>
      </c>
      <c r="I1449" s="9" t="s">
        <v>138</v>
      </c>
      <c r="J1449" s="9" t="str">
        <f>IF(I1449="","",VLOOKUP(I1449,Metadata!$P$2:$Q$43,2,FALSE))</f>
        <v>Europe</v>
      </c>
      <c r="K1449" s="9" t="str">
        <f t="shared" si="0"/>
        <v>Portugal</v>
      </c>
      <c r="L1449" s="9" t="s">
        <v>140</v>
      </c>
      <c r="M1449" s="9" t="str">
        <f>IF(L1449="","",VLOOKUP(L1449,Metadata!$J$2:$K$22,2,FALSE))</f>
        <v>Lisbon Metropolitan Area</v>
      </c>
      <c r="N1449" s="9" t="s">
        <v>214</v>
      </c>
      <c r="O1449" s="9" t="s">
        <v>136</v>
      </c>
      <c r="P1449" s="9" t="s">
        <v>142</v>
      </c>
      <c r="Q1449" s="10" t="str">
        <f t="shared" si="1"/>
        <v>Full Office Job</v>
      </c>
      <c r="R1449" s="10">
        <v>3</v>
      </c>
      <c r="S1449" s="9" t="s">
        <v>313</v>
      </c>
      <c r="T1449" s="9" t="s">
        <v>137</v>
      </c>
      <c r="U1449" s="9" t="str">
        <f>IF(S1449&lt;&gt;"",S1449,IF(T1449&lt;&gt;"",VLOOKUP(T1449,Metadata!$S$2:$T$228,2,FALSE),""))</f>
        <v>Maintenance &amp; Support</v>
      </c>
      <c r="V1449" s="9" t="s">
        <v>268</v>
      </c>
      <c r="W1449" s="9" t="s">
        <v>137</v>
      </c>
      <c r="X1449" s="9" t="s">
        <v>145</v>
      </c>
      <c r="Y1449" s="9" t="s">
        <v>137</v>
      </c>
      <c r="Z1449" s="9" t="s">
        <v>146</v>
      </c>
      <c r="AA1449" s="9" t="s">
        <v>137</v>
      </c>
      <c r="AB1449" s="9" t="s">
        <v>137</v>
      </c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 t="s">
        <v>150</v>
      </c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 t="s">
        <v>150</v>
      </c>
      <c r="BZ1449" s="9" t="s">
        <v>137</v>
      </c>
      <c r="CA1449" s="10"/>
      <c r="CB1449" s="10" t="str">
        <f t="shared" si="5"/>
        <v/>
      </c>
      <c r="CC1449" s="10"/>
      <c r="CD1449" s="9" t="str">
        <f t="shared" si="2"/>
        <v/>
      </c>
      <c r="CE1449" s="9" t="s">
        <v>168</v>
      </c>
      <c r="CF1449" s="9" t="s">
        <v>188</v>
      </c>
      <c r="CG1449" s="9">
        <f>IF(CF1449="","",VLOOKUP(CF1449,Metadata!$D$2:$H$20,2,FALSE))</f>
        <v>17500</v>
      </c>
      <c r="CH1449" s="9">
        <f>IF(CF1449="","",VLOOKUP(CF1449,Metadata!$D$2:$H$20,4,FALSE))</f>
        <v>15000</v>
      </c>
      <c r="CI1449" s="9">
        <f>IF(CF1449="","",VLOOKUP(CF1449,Metadata!$D$2:$H$20,5,FALSE))</f>
        <v>20000</v>
      </c>
      <c r="CJ1449" s="9">
        <f t="shared" si="3"/>
        <v>17500</v>
      </c>
      <c r="CK1449" s="9" t="s">
        <v>153</v>
      </c>
      <c r="CL1449" s="10">
        <v>2</v>
      </c>
      <c r="CM1449" s="10">
        <v>4</v>
      </c>
      <c r="CN1449" s="10">
        <v>5</v>
      </c>
      <c r="CO1449" s="10">
        <v>5</v>
      </c>
      <c r="CP1449" s="10">
        <v>5</v>
      </c>
      <c r="CQ1449" s="10">
        <v>6</v>
      </c>
      <c r="CR1449" s="10">
        <v>3</v>
      </c>
      <c r="CS1449" s="10">
        <v>5</v>
      </c>
      <c r="CT1449" s="10">
        <v>6</v>
      </c>
      <c r="CU1449" s="10">
        <v>6</v>
      </c>
      <c r="CV1449" s="10">
        <v>6</v>
      </c>
      <c r="CW1449" s="10">
        <v>4</v>
      </c>
      <c r="CX1449" s="10">
        <v>6</v>
      </c>
      <c r="CY1449" s="10">
        <v>5</v>
      </c>
      <c r="CZ1449" s="10">
        <v>6</v>
      </c>
      <c r="DA1449" s="10">
        <v>6</v>
      </c>
      <c r="DB1449" s="10">
        <v>6</v>
      </c>
      <c r="DC1449" s="10">
        <v>7</v>
      </c>
      <c r="DD1449" s="10">
        <v>6</v>
      </c>
      <c r="DE1449" s="10">
        <v>5</v>
      </c>
      <c r="DF1449" s="10">
        <v>5</v>
      </c>
      <c r="DG1449" s="10">
        <v>4</v>
      </c>
      <c r="DH1449" s="10">
        <v>3</v>
      </c>
      <c r="DI1449" s="10">
        <v>4</v>
      </c>
      <c r="DJ1449" s="10">
        <v>3</v>
      </c>
      <c r="DK1449" s="10">
        <v>5</v>
      </c>
      <c r="DL1449" s="10">
        <v>5</v>
      </c>
      <c r="DM1449" s="9" t="s">
        <v>154</v>
      </c>
      <c r="DN1449" s="10">
        <v>1975</v>
      </c>
      <c r="DO1449" s="9">
        <f t="shared" si="6"/>
        <v>46</v>
      </c>
      <c r="DP1449" s="9" t="s">
        <v>155</v>
      </c>
      <c r="DQ1449" s="9" t="s">
        <v>202</v>
      </c>
      <c r="DR1449" s="9" t="s">
        <v>170</v>
      </c>
      <c r="DS1449" s="9" t="s">
        <v>137</v>
      </c>
      <c r="DT1449" s="9" t="s">
        <v>212</v>
      </c>
      <c r="DU1449" s="9" t="s">
        <v>158</v>
      </c>
      <c r="DV1449" s="9" t="str">
        <f>VLOOKUP(DU1449,Metadata!$B$2:$C$7,2,FALSE)</f>
        <v>6+ years</v>
      </c>
    </row>
    <row r="1450" spans="1:126">
      <c r="A1450" s="13">
        <v>1449</v>
      </c>
      <c r="B1450" s="9" t="s">
        <v>135</v>
      </c>
      <c r="C1450" s="9" t="str">
        <f>VLOOKUP(B1450,Metadata!$M$2:$N$6,2,FALSE)</f>
        <v>Permanent Employee</v>
      </c>
      <c r="D1450" s="9" t="s">
        <v>136</v>
      </c>
      <c r="E1450" s="9" t="s">
        <v>137</v>
      </c>
      <c r="F1450" s="9" t="s">
        <v>138</v>
      </c>
      <c r="G1450" s="9" t="s">
        <v>204</v>
      </c>
      <c r="H1450" s="9" t="str">
        <f>IF(G1450="","",VLOOKUP(G1450,Metadata!$J$2:$K$22,2,FALSE))</f>
        <v>Centre</v>
      </c>
      <c r="I1450" s="9" t="s">
        <v>138</v>
      </c>
      <c r="J1450" s="9" t="str">
        <f>IF(I1450="","",VLOOKUP(I1450,Metadata!$P$2:$Q$43,2,FALSE))</f>
        <v>Europe</v>
      </c>
      <c r="K1450" s="9" t="str">
        <f t="shared" si="0"/>
        <v>Portugal</v>
      </c>
      <c r="L1450" s="9" t="s">
        <v>204</v>
      </c>
      <c r="M1450" s="9" t="str">
        <f>IF(L1450="","",VLOOKUP(L1450,Metadata!$J$2:$K$22,2,FALSE))</f>
        <v>Centre</v>
      </c>
      <c r="N1450" s="9" t="s">
        <v>141</v>
      </c>
      <c r="O1450" s="9" t="s">
        <v>137</v>
      </c>
      <c r="P1450" s="9" t="s">
        <v>142</v>
      </c>
      <c r="Q1450" s="10" t="str">
        <f t="shared" si="1"/>
        <v>Full Office Job</v>
      </c>
      <c r="R1450" s="10">
        <v>6</v>
      </c>
      <c r="S1450" s="9" t="s">
        <v>398</v>
      </c>
      <c r="T1450" s="9" t="s">
        <v>137</v>
      </c>
      <c r="U1450" s="9" t="str">
        <f>IF(S1450&lt;&gt;"",S1450,IF(T1450&lt;&gt;"",VLOOKUP(T1450,Metadata!$S$2:$T$228,2,FALSE),""))</f>
        <v>SysAdmin Engineer</v>
      </c>
      <c r="V1450" s="9" t="s">
        <v>144</v>
      </c>
      <c r="W1450" s="9" t="s">
        <v>137</v>
      </c>
      <c r="X1450" s="9" t="s">
        <v>252</v>
      </c>
      <c r="Y1450" s="9" t="s">
        <v>137</v>
      </c>
      <c r="Z1450" s="9" t="s">
        <v>224</v>
      </c>
      <c r="AA1450" s="9" t="s">
        <v>137</v>
      </c>
      <c r="AB1450" s="9" t="s">
        <v>137</v>
      </c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 t="s">
        <v>150</v>
      </c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 t="s">
        <v>150</v>
      </c>
      <c r="BZ1450" s="9" t="s">
        <v>137</v>
      </c>
      <c r="CA1450" s="10"/>
      <c r="CB1450" s="10" t="str">
        <f t="shared" si="5"/>
        <v/>
      </c>
      <c r="CC1450" s="10"/>
      <c r="CD1450" s="9" t="str">
        <f t="shared" si="2"/>
        <v/>
      </c>
      <c r="CE1450" s="9" t="s">
        <v>168</v>
      </c>
      <c r="CF1450" s="9" t="s">
        <v>188</v>
      </c>
      <c r="CG1450" s="9">
        <f>IF(CF1450="","",VLOOKUP(CF1450,Metadata!$D$2:$H$20,2,FALSE))</f>
        <v>17500</v>
      </c>
      <c r="CH1450" s="9">
        <f>IF(CF1450="","",VLOOKUP(CF1450,Metadata!$D$2:$H$20,4,FALSE))</f>
        <v>15000</v>
      </c>
      <c r="CI1450" s="9">
        <f>IF(CF1450="","",VLOOKUP(CF1450,Metadata!$D$2:$H$20,5,FALSE))</f>
        <v>20000</v>
      </c>
      <c r="CJ1450" s="9">
        <f t="shared" si="3"/>
        <v>17500</v>
      </c>
      <c r="CK1450" s="9" t="s">
        <v>153</v>
      </c>
      <c r="CL1450" s="10">
        <v>2</v>
      </c>
      <c r="CM1450" s="10">
        <v>3</v>
      </c>
      <c r="CN1450" s="10">
        <v>6</v>
      </c>
      <c r="CO1450" s="10">
        <v>6</v>
      </c>
      <c r="CP1450" s="10">
        <v>5</v>
      </c>
      <c r="CQ1450" s="10">
        <v>5</v>
      </c>
      <c r="CR1450" s="10">
        <v>4</v>
      </c>
      <c r="CS1450" s="10">
        <v>4</v>
      </c>
      <c r="CT1450" s="10">
        <v>2</v>
      </c>
      <c r="CU1450" s="10">
        <v>2</v>
      </c>
      <c r="CV1450" s="10">
        <v>2</v>
      </c>
      <c r="CW1450" s="10">
        <v>2</v>
      </c>
      <c r="CX1450" s="10">
        <v>5</v>
      </c>
      <c r="CY1450" s="10">
        <v>2</v>
      </c>
      <c r="CZ1450" s="10">
        <v>4</v>
      </c>
      <c r="DA1450" s="10">
        <v>4</v>
      </c>
      <c r="DB1450" s="10">
        <v>2</v>
      </c>
      <c r="DC1450" s="10">
        <v>6</v>
      </c>
      <c r="DD1450" s="10">
        <v>6</v>
      </c>
      <c r="DE1450" s="10">
        <v>6</v>
      </c>
      <c r="DF1450" s="10">
        <v>5</v>
      </c>
      <c r="DG1450" s="10">
        <v>5</v>
      </c>
      <c r="DH1450" s="10">
        <v>5</v>
      </c>
      <c r="DI1450" s="10">
        <v>5</v>
      </c>
      <c r="DJ1450" s="10">
        <v>3</v>
      </c>
      <c r="DK1450" s="10">
        <v>5</v>
      </c>
      <c r="DL1450" s="10">
        <v>3</v>
      </c>
      <c r="DM1450" s="9" t="s">
        <v>154</v>
      </c>
      <c r="DN1450" s="10">
        <v>1992</v>
      </c>
      <c r="DO1450" s="9">
        <f t="shared" si="6"/>
        <v>29</v>
      </c>
      <c r="DP1450" s="9" t="s">
        <v>155</v>
      </c>
      <c r="DQ1450" s="9" t="s">
        <v>227</v>
      </c>
      <c r="DR1450" s="9" t="s">
        <v>170</v>
      </c>
      <c r="DS1450" s="9" t="s">
        <v>137</v>
      </c>
      <c r="DT1450" s="9" t="s">
        <v>212</v>
      </c>
      <c r="DU1450" s="9" t="s">
        <v>168</v>
      </c>
      <c r="DV1450" s="9" t="str">
        <f>VLOOKUP(DU1450,Metadata!$B$2:$C$7,2,FALSE)</f>
        <v>0 - 3 years</v>
      </c>
    </row>
    <row r="1451" spans="1:126">
      <c r="A1451" s="13">
        <v>1450</v>
      </c>
      <c r="B1451" s="9" t="s">
        <v>135</v>
      </c>
      <c r="C1451" s="9" t="str">
        <f>VLOOKUP(B1451,Metadata!$M$2:$N$6,2,FALSE)</f>
        <v>Permanent Employee</v>
      </c>
      <c r="D1451" s="9" t="s">
        <v>159</v>
      </c>
      <c r="E1451" s="9" t="s">
        <v>137</v>
      </c>
      <c r="F1451" s="9" t="s">
        <v>138</v>
      </c>
      <c r="G1451" s="9" t="s">
        <v>140</v>
      </c>
      <c r="H1451" s="9" t="str">
        <f>IF(G1451="","",VLOOKUP(G1451,Metadata!$J$2:$K$22,2,FALSE))</f>
        <v>Lisbon Metropolitan Area</v>
      </c>
      <c r="I1451" s="9" t="s">
        <v>138</v>
      </c>
      <c r="J1451" s="9" t="str">
        <f>IF(I1451="","",VLOOKUP(I1451,Metadata!$P$2:$Q$43,2,FALSE))</f>
        <v>Europe</v>
      </c>
      <c r="K1451" s="9" t="str">
        <f t="shared" si="0"/>
        <v>Portugal</v>
      </c>
      <c r="L1451" s="9" t="s">
        <v>140</v>
      </c>
      <c r="M1451" s="9" t="str">
        <f>IF(L1451="","",VLOOKUP(L1451,Metadata!$J$2:$K$22,2,FALSE))</f>
        <v>Lisbon Metropolitan Area</v>
      </c>
      <c r="N1451" s="9" t="s">
        <v>214</v>
      </c>
      <c r="O1451" s="9" t="s">
        <v>278</v>
      </c>
      <c r="P1451" s="9" t="s">
        <v>191</v>
      </c>
      <c r="Q1451" s="10" t="str">
        <f t="shared" si="1"/>
        <v>Remote Job (full or flexible)</v>
      </c>
      <c r="R1451" s="10">
        <v>5</v>
      </c>
      <c r="S1451" s="9" t="s">
        <v>398</v>
      </c>
      <c r="T1451" s="9" t="s">
        <v>137</v>
      </c>
      <c r="U1451" s="9" t="str">
        <f>IF(S1451&lt;&gt;"",S1451,IF(T1451&lt;&gt;"",VLOOKUP(T1451,Metadata!$S$2:$T$228,2,FALSE),""))</f>
        <v>SysAdmin Engineer</v>
      </c>
      <c r="V1451" s="9" t="s">
        <v>274</v>
      </c>
      <c r="W1451" s="9" t="s">
        <v>137</v>
      </c>
      <c r="X1451" s="9" t="s">
        <v>252</v>
      </c>
      <c r="Y1451" s="9" t="s">
        <v>137</v>
      </c>
      <c r="Z1451" s="9" t="s">
        <v>262</v>
      </c>
      <c r="AA1451" s="9" t="s">
        <v>137</v>
      </c>
      <c r="AB1451" s="9" t="s">
        <v>137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 t="s">
        <v>150</v>
      </c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 t="s">
        <v>150</v>
      </c>
      <c r="BZ1451" s="9" t="s">
        <v>137</v>
      </c>
      <c r="CA1451" s="10"/>
      <c r="CB1451" s="10" t="str">
        <f t="shared" si="5"/>
        <v/>
      </c>
      <c r="CC1451" s="10"/>
      <c r="CD1451" s="9" t="str">
        <f t="shared" si="2"/>
        <v/>
      </c>
      <c r="CE1451" s="9" t="s">
        <v>168</v>
      </c>
      <c r="CF1451" s="9" t="s">
        <v>220</v>
      </c>
      <c r="CG1451" s="9">
        <f>IF(CF1451="","",VLOOKUP(CF1451,Metadata!$D$2:$H$20,2,FALSE))</f>
        <v>27500</v>
      </c>
      <c r="CH1451" s="9">
        <f>IF(CF1451="","",VLOOKUP(CF1451,Metadata!$D$2:$H$20,4,FALSE))</f>
        <v>25000</v>
      </c>
      <c r="CI1451" s="9">
        <f>IF(CF1451="","",VLOOKUP(CF1451,Metadata!$D$2:$H$20,5,FALSE))</f>
        <v>30000</v>
      </c>
      <c r="CJ1451" s="9">
        <f t="shared" si="3"/>
        <v>27500</v>
      </c>
      <c r="CK1451" s="9" t="s">
        <v>153</v>
      </c>
      <c r="CL1451" s="10">
        <v>6</v>
      </c>
      <c r="CM1451" s="10">
        <v>4</v>
      </c>
      <c r="CN1451" s="10">
        <v>5</v>
      </c>
      <c r="CO1451" s="10">
        <v>5</v>
      </c>
      <c r="CP1451" s="10">
        <v>5</v>
      </c>
      <c r="CQ1451" s="10">
        <v>6</v>
      </c>
      <c r="CR1451" s="10">
        <v>6</v>
      </c>
      <c r="CS1451" s="10">
        <v>6</v>
      </c>
      <c r="CT1451" s="10">
        <v>5</v>
      </c>
      <c r="CU1451" s="10">
        <v>6</v>
      </c>
      <c r="CV1451" s="10">
        <v>7</v>
      </c>
      <c r="CW1451" s="10">
        <v>7</v>
      </c>
      <c r="CX1451" s="10">
        <v>7</v>
      </c>
      <c r="CY1451" s="10">
        <v>7</v>
      </c>
      <c r="CZ1451" s="10">
        <v>6</v>
      </c>
      <c r="DA1451" s="10">
        <v>6</v>
      </c>
      <c r="DB1451" s="10">
        <v>6</v>
      </c>
      <c r="DC1451" s="10">
        <v>7</v>
      </c>
      <c r="DD1451" s="10">
        <v>7</v>
      </c>
      <c r="DE1451" s="10">
        <v>7</v>
      </c>
      <c r="DF1451" s="10">
        <v>7</v>
      </c>
      <c r="DG1451" s="10">
        <v>7</v>
      </c>
      <c r="DH1451" s="10">
        <v>7</v>
      </c>
      <c r="DI1451" s="10">
        <v>7</v>
      </c>
      <c r="DJ1451" s="10">
        <v>7</v>
      </c>
      <c r="DK1451" s="10">
        <v>7</v>
      </c>
      <c r="DL1451" s="10">
        <v>7</v>
      </c>
      <c r="DM1451" s="9" t="s">
        <v>154</v>
      </c>
      <c r="DN1451" s="10">
        <v>1993</v>
      </c>
      <c r="DO1451" s="9">
        <f t="shared" si="6"/>
        <v>28</v>
      </c>
      <c r="DP1451" s="9" t="s">
        <v>155</v>
      </c>
      <c r="DQ1451" s="9" t="s">
        <v>202</v>
      </c>
      <c r="DR1451" s="9" t="s">
        <v>170</v>
      </c>
      <c r="DS1451" s="9" t="s">
        <v>137</v>
      </c>
      <c r="DT1451" s="9" t="s">
        <v>212</v>
      </c>
      <c r="DU1451" s="9" t="s">
        <v>223</v>
      </c>
      <c r="DV1451" s="9" t="str">
        <f>VLOOKUP(DU1451,Metadata!$B$2:$C$7,2,FALSE)</f>
        <v>3 - 6 years</v>
      </c>
    </row>
    <row r="1452" spans="1:126">
      <c r="A1452" s="13">
        <v>1451</v>
      </c>
      <c r="B1452" s="9" t="s">
        <v>135</v>
      </c>
      <c r="C1452" s="9" t="str">
        <f>VLOOKUP(B1452,Metadata!$M$2:$N$6,2,FALSE)</f>
        <v>Permanent Employee</v>
      </c>
      <c r="D1452" s="9" t="s">
        <v>159</v>
      </c>
      <c r="E1452" s="9" t="s">
        <v>137</v>
      </c>
      <c r="F1452" s="9" t="s">
        <v>138</v>
      </c>
      <c r="G1452" s="9" t="s">
        <v>160</v>
      </c>
      <c r="H1452" s="9" t="str">
        <f>IF(G1452="","",VLOOKUP(G1452,Metadata!$J$2:$K$22,2,FALSE))</f>
        <v>Centre</v>
      </c>
      <c r="I1452" s="9" t="s">
        <v>138</v>
      </c>
      <c r="J1452" s="9" t="str">
        <f>IF(I1452="","",VLOOKUP(I1452,Metadata!$P$2:$Q$43,2,FALSE))</f>
        <v>Europe</v>
      </c>
      <c r="K1452" s="9" t="str">
        <f t="shared" si="0"/>
        <v>Portugal</v>
      </c>
      <c r="L1452" s="9" t="s">
        <v>172</v>
      </c>
      <c r="M1452" s="9" t="str">
        <f>IF(L1452="","",VLOOKUP(L1452,Metadata!$J$2:$K$22,2,FALSE))</f>
        <v>Porto Metropolitan Area</v>
      </c>
      <c r="N1452" s="9" t="s">
        <v>141</v>
      </c>
      <c r="O1452" s="9" t="s">
        <v>137</v>
      </c>
      <c r="P1452" s="9" t="s">
        <v>142</v>
      </c>
      <c r="Q1452" s="10" t="str">
        <f t="shared" si="1"/>
        <v>Full Office Job</v>
      </c>
      <c r="R1452" s="10">
        <v>6</v>
      </c>
      <c r="S1452" s="9" t="s">
        <v>216</v>
      </c>
      <c r="T1452" s="9" t="s">
        <v>137</v>
      </c>
      <c r="U1452" s="9" t="str">
        <f>IF(S1452&lt;&gt;"",S1452,IF(T1452&lt;&gt;"",VLOOKUP(T1452,Metadata!$S$2:$T$228,2,FALSE),""))</f>
        <v>Front-End Developer</v>
      </c>
      <c r="V1452" s="9" t="s">
        <v>217</v>
      </c>
      <c r="W1452" s="9" t="s">
        <v>137</v>
      </c>
      <c r="X1452" s="9" t="s">
        <v>163</v>
      </c>
      <c r="Y1452" s="9" t="s">
        <v>137</v>
      </c>
      <c r="Z1452" s="9" t="s">
        <v>262</v>
      </c>
      <c r="AA1452" s="9" t="s">
        <v>165</v>
      </c>
      <c r="AB1452" s="9" t="s">
        <v>137</v>
      </c>
      <c r="AC1452" s="9"/>
      <c r="AD1452" s="9"/>
      <c r="AE1452" s="9"/>
      <c r="AF1452" s="9" t="s">
        <v>243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 t="s">
        <v>257</v>
      </c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10"/>
      <c r="CB1452" s="10" t="str">
        <f t="shared" si="5"/>
        <v/>
      </c>
      <c r="CC1452" s="10"/>
      <c r="CD1452" s="9" t="str">
        <f t="shared" si="2"/>
        <v/>
      </c>
      <c r="CE1452" s="9" t="s">
        <v>232</v>
      </c>
      <c r="CF1452" s="9" t="s">
        <v>188</v>
      </c>
      <c r="CG1452" s="9">
        <f>IF(CF1452="","",VLOOKUP(CF1452,Metadata!$D$2:$H$20,2,FALSE))</f>
        <v>17500</v>
      </c>
      <c r="CH1452" s="9">
        <f>IF(CF1452="","",VLOOKUP(CF1452,Metadata!$D$2:$H$20,4,FALSE))</f>
        <v>15000</v>
      </c>
      <c r="CI1452" s="9">
        <f>IF(CF1452="","",VLOOKUP(CF1452,Metadata!$D$2:$H$20,5,FALSE))</f>
        <v>20000</v>
      </c>
      <c r="CJ1452" s="9">
        <f t="shared" si="3"/>
        <v>17500</v>
      </c>
      <c r="CK1452" s="9" t="s">
        <v>153</v>
      </c>
      <c r="CL1452" s="10">
        <v>6</v>
      </c>
      <c r="CM1452" s="10">
        <v>1</v>
      </c>
      <c r="CN1452" s="10">
        <v>7</v>
      </c>
      <c r="CO1452" s="10">
        <v>5</v>
      </c>
      <c r="CP1452" s="10">
        <v>6</v>
      </c>
      <c r="CQ1452" s="10">
        <v>7</v>
      </c>
      <c r="CR1452" s="10">
        <v>7</v>
      </c>
      <c r="CS1452" s="10">
        <v>4</v>
      </c>
      <c r="CT1452" s="10">
        <v>4</v>
      </c>
      <c r="CU1452" s="10">
        <v>5</v>
      </c>
      <c r="CV1452" s="10">
        <v>4</v>
      </c>
      <c r="CW1452" s="10">
        <v>1</v>
      </c>
      <c r="CX1452" s="10">
        <v>5</v>
      </c>
      <c r="CY1452" s="10">
        <v>5</v>
      </c>
      <c r="CZ1452" s="10">
        <v>5</v>
      </c>
      <c r="DA1452" s="10">
        <v>5</v>
      </c>
      <c r="DB1452" s="10">
        <v>5</v>
      </c>
      <c r="DC1452" s="10">
        <v>6</v>
      </c>
      <c r="DD1452" s="10">
        <v>5</v>
      </c>
      <c r="DE1452" s="10">
        <v>6</v>
      </c>
      <c r="DF1452" s="10">
        <v>5</v>
      </c>
      <c r="DG1452" s="10">
        <v>7</v>
      </c>
      <c r="DH1452" s="10">
        <v>5</v>
      </c>
      <c r="DI1452" s="10">
        <v>7</v>
      </c>
      <c r="DJ1452" s="10">
        <v>5</v>
      </c>
      <c r="DK1452" s="10">
        <v>4</v>
      </c>
      <c r="DL1452" s="10">
        <v>3</v>
      </c>
      <c r="DM1452" s="9" t="s">
        <v>154</v>
      </c>
      <c r="DN1452" s="10">
        <v>1990</v>
      </c>
      <c r="DO1452" s="9">
        <f t="shared" si="6"/>
        <v>31</v>
      </c>
      <c r="DP1452" s="9" t="s">
        <v>155</v>
      </c>
      <c r="DQ1452" s="9" t="s">
        <v>202</v>
      </c>
      <c r="DR1452" s="9" t="s">
        <v>170</v>
      </c>
      <c r="DS1452" s="9" t="s">
        <v>137</v>
      </c>
      <c r="DT1452" s="9" t="s">
        <v>212</v>
      </c>
      <c r="DU1452" s="9" t="s">
        <v>158</v>
      </c>
      <c r="DV1452" s="9" t="str">
        <f>VLOOKUP(DU1452,Metadata!$B$2:$C$7,2,FALSE)</f>
        <v>6+ years</v>
      </c>
    </row>
    <row r="1453" spans="1:126">
      <c r="A1453" s="13">
        <v>1452</v>
      </c>
      <c r="B1453" s="9" t="s">
        <v>135</v>
      </c>
      <c r="C1453" s="9" t="str">
        <f>VLOOKUP(B1453,Metadata!$M$2:$N$6,2,FALSE)</f>
        <v>Permanent Employee</v>
      </c>
      <c r="D1453" s="9" t="s">
        <v>159</v>
      </c>
      <c r="E1453" s="9" t="s">
        <v>137</v>
      </c>
      <c r="F1453" s="9" t="s">
        <v>138</v>
      </c>
      <c r="G1453" s="9" t="s">
        <v>275</v>
      </c>
      <c r="H1453" s="9" t="str">
        <f>IF(G1453="","",VLOOKUP(G1453,Metadata!$J$2:$K$22,2,FALSE))</f>
        <v>Centre</v>
      </c>
      <c r="I1453" s="9" t="s">
        <v>138</v>
      </c>
      <c r="J1453" s="9" t="str">
        <f>IF(I1453="","",VLOOKUP(I1453,Metadata!$P$2:$Q$43,2,FALSE))</f>
        <v>Europe</v>
      </c>
      <c r="K1453" s="9" t="str">
        <f t="shared" si="0"/>
        <v>Portugal</v>
      </c>
      <c r="L1453" s="9" t="s">
        <v>275</v>
      </c>
      <c r="M1453" s="9" t="str">
        <f>IF(L1453="","",VLOOKUP(L1453,Metadata!$J$2:$K$22,2,FALSE))</f>
        <v>Centre</v>
      </c>
      <c r="N1453" s="9" t="s">
        <v>141</v>
      </c>
      <c r="O1453" s="9" t="s">
        <v>137</v>
      </c>
      <c r="P1453" s="9" t="s">
        <v>191</v>
      </c>
      <c r="Q1453" s="10" t="str">
        <f t="shared" si="1"/>
        <v>Remote Job (full or flexible)</v>
      </c>
      <c r="R1453" s="10">
        <v>6</v>
      </c>
      <c r="S1453" s="9" t="s">
        <v>161</v>
      </c>
      <c r="T1453" s="9" t="s">
        <v>137</v>
      </c>
      <c r="U1453" s="9" t="str">
        <f>IF(S1453&lt;&gt;"",S1453,IF(T1453&lt;&gt;"",VLOOKUP(T1453,Metadata!$S$2:$T$228,2,FALSE),""))</f>
        <v>Full-Stack Developer</v>
      </c>
      <c r="V1453" s="9" t="s">
        <v>264</v>
      </c>
      <c r="W1453" s="9" t="s">
        <v>137</v>
      </c>
      <c r="X1453" s="9" t="s">
        <v>175</v>
      </c>
      <c r="Y1453" s="9" t="s">
        <v>137</v>
      </c>
      <c r="Z1453" s="9" t="s">
        <v>164</v>
      </c>
      <c r="AA1453" s="9" t="s">
        <v>165</v>
      </c>
      <c r="AB1453" s="9" t="s">
        <v>137</v>
      </c>
      <c r="AC1453" s="9" t="s">
        <v>147</v>
      </c>
      <c r="AD1453" s="9"/>
      <c r="AE1453" s="9"/>
      <c r="AF1453" s="9"/>
      <c r="AG1453" s="9" t="s">
        <v>166</v>
      </c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 t="s">
        <v>178</v>
      </c>
      <c r="BB1453" s="9"/>
      <c r="BC1453" s="9"/>
      <c r="BD1453" s="9"/>
      <c r="BE1453" s="9"/>
      <c r="BF1453" s="9"/>
      <c r="BG1453" s="9"/>
      <c r="BH1453" s="9"/>
      <c r="BI1453" s="9"/>
      <c r="BJ1453" s="9" t="s">
        <v>167</v>
      </c>
      <c r="BK1453" s="9"/>
      <c r="BL1453" s="9"/>
      <c r="BM1453" s="9"/>
      <c r="BN1453" s="9"/>
      <c r="BO1453" s="9"/>
      <c r="BP1453" s="9" t="s">
        <v>179</v>
      </c>
      <c r="BQ1453" s="9"/>
      <c r="BR1453" s="9" t="s">
        <v>247</v>
      </c>
      <c r="BS1453" s="9"/>
      <c r="BT1453" s="9"/>
      <c r="BU1453" s="9"/>
      <c r="BV1453" s="9"/>
      <c r="BW1453" s="9"/>
      <c r="BX1453" s="9"/>
      <c r="BY1453" s="9"/>
      <c r="BZ1453" s="9"/>
      <c r="CA1453" s="10"/>
      <c r="CB1453" s="10" t="str">
        <f t="shared" si="5"/>
        <v/>
      </c>
      <c r="CC1453" s="10"/>
      <c r="CD1453" s="9" t="str">
        <f t="shared" si="2"/>
        <v/>
      </c>
      <c r="CE1453" s="9" t="s">
        <v>232</v>
      </c>
      <c r="CF1453" s="9" t="s">
        <v>169</v>
      </c>
      <c r="CG1453" s="9">
        <f>IF(CF1453="","",VLOOKUP(CF1453,Metadata!$D$2:$H$20,2,FALSE))</f>
        <v>12500</v>
      </c>
      <c r="CH1453" s="9">
        <f>IF(CF1453="","",VLOOKUP(CF1453,Metadata!$D$2:$H$20,4,FALSE))</f>
        <v>0</v>
      </c>
      <c r="CI1453" s="9">
        <f>IF(CF1453="","",VLOOKUP(CF1453,Metadata!$D$2:$H$20,5,FALSE))</f>
        <v>15000</v>
      </c>
      <c r="CJ1453" s="9">
        <f t="shared" si="3"/>
        <v>12500</v>
      </c>
      <c r="CK1453" s="9" t="s">
        <v>189</v>
      </c>
      <c r="CL1453" s="10">
        <v>5</v>
      </c>
      <c r="CM1453" s="10">
        <v>4</v>
      </c>
      <c r="CN1453" s="10">
        <v>6</v>
      </c>
      <c r="CO1453" s="10">
        <v>6</v>
      </c>
      <c r="CP1453" s="10">
        <v>4</v>
      </c>
      <c r="CQ1453" s="10">
        <v>5</v>
      </c>
      <c r="CR1453" s="10">
        <v>6</v>
      </c>
      <c r="CS1453" s="10">
        <v>6</v>
      </c>
      <c r="CT1453" s="10">
        <v>6</v>
      </c>
      <c r="CU1453" s="10">
        <v>5</v>
      </c>
      <c r="CV1453" s="10">
        <v>5</v>
      </c>
      <c r="CW1453" s="10">
        <v>4</v>
      </c>
      <c r="CX1453" s="10">
        <v>4</v>
      </c>
      <c r="CY1453" s="10">
        <v>4</v>
      </c>
      <c r="CZ1453" s="10">
        <v>4</v>
      </c>
      <c r="DA1453" s="10">
        <v>3</v>
      </c>
      <c r="DB1453" s="10">
        <v>3</v>
      </c>
      <c r="DC1453" s="10">
        <v>5</v>
      </c>
      <c r="DD1453" s="10">
        <v>4</v>
      </c>
      <c r="DE1453" s="10">
        <v>6</v>
      </c>
      <c r="DF1453" s="10">
        <v>6</v>
      </c>
      <c r="DG1453" s="10">
        <v>6</v>
      </c>
      <c r="DH1453" s="10">
        <v>6</v>
      </c>
      <c r="DI1453" s="10">
        <v>6</v>
      </c>
      <c r="DJ1453" s="10">
        <v>3</v>
      </c>
      <c r="DK1453" s="10">
        <v>4</v>
      </c>
      <c r="DL1453" s="10">
        <v>4</v>
      </c>
      <c r="DM1453" s="9" t="s">
        <v>154</v>
      </c>
      <c r="DN1453" s="10">
        <v>1995</v>
      </c>
      <c r="DO1453" s="9">
        <f t="shared" si="6"/>
        <v>26</v>
      </c>
      <c r="DP1453" s="9" t="s">
        <v>155</v>
      </c>
      <c r="DQ1453" s="9" t="s">
        <v>298</v>
      </c>
      <c r="DR1453" s="9" t="s">
        <v>157</v>
      </c>
      <c r="DS1453" s="9" t="s">
        <v>137</v>
      </c>
      <c r="DT1453" s="9" t="s">
        <v>212</v>
      </c>
      <c r="DU1453" s="9" t="s">
        <v>223</v>
      </c>
      <c r="DV1453" s="9" t="str">
        <f>VLOOKUP(DU1453,Metadata!$B$2:$C$7,2,FALSE)</f>
        <v>3 - 6 years</v>
      </c>
    </row>
    <row r="1454" spans="1:126">
      <c r="A1454" s="13">
        <v>1453</v>
      </c>
      <c r="B1454" s="9" t="s">
        <v>171</v>
      </c>
      <c r="C1454" s="9" t="str">
        <f>VLOOKUP(B1454,Metadata!$M$2:$N$6,2,FALSE)</f>
        <v>Contractor</v>
      </c>
      <c r="D1454" s="9" t="s">
        <v>137</v>
      </c>
      <c r="E1454" s="9" t="s">
        <v>159</v>
      </c>
      <c r="F1454" s="9" t="s">
        <v>138</v>
      </c>
      <c r="G1454" s="9" t="s">
        <v>140</v>
      </c>
      <c r="H1454" s="9" t="str">
        <f>IF(G1454="","",VLOOKUP(G1454,Metadata!$J$2:$K$22,2,FALSE))</f>
        <v>Lisbon Metropolitan Area</v>
      </c>
      <c r="I1454" s="9" t="s">
        <v>292</v>
      </c>
      <c r="J1454" s="9" t="str">
        <f>IF(I1454="","",VLOOKUP(I1454,Metadata!$P$2:$Q$43,2,FALSE))</f>
        <v>North America</v>
      </c>
      <c r="K1454" s="9" t="str">
        <f t="shared" si="0"/>
        <v>International</v>
      </c>
      <c r="L1454" s="9" t="s">
        <v>137</v>
      </c>
      <c r="M1454" s="9" t="str">
        <f>IF(L1454="","",VLOOKUP(L1454,Metadata!$J$2:$K$22,2,FALSE))</f>
        <v/>
      </c>
      <c r="N1454" s="9" t="s">
        <v>141</v>
      </c>
      <c r="O1454" s="9" t="s">
        <v>137</v>
      </c>
      <c r="P1454" s="9" t="s">
        <v>191</v>
      </c>
      <c r="Q1454" s="10" t="str">
        <f t="shared" si="1"/>
        <v>Remote Job (full or flexible)</v>
      </c>
      <c r="R1454" s="10">
        <v>7</v>
      </c>
      <c r="S1454" s="9" t="s">
        <v>260</v>
      </c>
      <c r="T1454" s="9" t="s">
        <v>137</v>
      </c>
      <c r="U1454" s="9" t="str">
        <f>IF(S1454&lt;&gt;"",S1454,IF(T1454&lt;&gt;"",VLOOKUP(T1454,Metadata!$S$2:$T$228,2,FALSE),""))</f>
        <v>DevOps Engineer</v>
      </c>
      <c r="V1454" s="9" t="s">
        <v>400</v>
      </c>
      <c r="W1454" s="9" t="s">
        <v>137</v>
      </c>
      <c r="X1454" s="9" t="s">
        <v>163</v>
      </c>
      <c r="Y1454" s="9" t="s">
        <v>137</v>
      </c>
      <c r="Z1454" s="9" t="s">
        <v>262</v>
      </c>
      <c r="AA1454" s="9" t="s">
        <v>137</v>
      </c>
      <c r="AB1454" s="9" t="s">
        <v>137</v>
      </c>
      <c r="AC1454" s="9"/>
      <c r="AD1454" s="9"/>
      <c r="AE1454" s="9"/>
      <c r="AF1454" s="9" t="s">
        <v>243</v>
      </c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 t="s">
        <v>324</v>
      </c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 t="s">
        <v>186</v>
      </c>
      <c r="BO1454" s="9" t="s">
        <v>257</v>
      </c>
      <c r="BP1454" s="9"/>
      <c r="BQ1454" s="9"/>
      <c r="BR1454" s="9"/>
      <c r="BS1454" s="9"/>
      <c r="BT1454" s="9"/>
      <c r="BU1454" s="9"/>
      <c r="BV1454" s="9" t="s">
        <v>431</v>
      </c>
      <c r="BW1454" s="9"/>
      <c r="BX1454" s="9"/>
      <c r="BY1454" s="9"/>
      <c r="BZ1454" s="9"/>
      <c r="CA1454" s="10">
        <v>12</v>
      </c>
      <c r="CB1454" s="10" t="str">
        <f t="shared" si="5"/>
        <v>7 to 12 months</v>
      </c>
      <c r="CC1454" s="10">
        <v>40</v>
      </c>
      <c r="CD1454" s="9">
        <f t="shared" si="2"/>
        <v>64000</v>
      </c>
      <c r="CE1454" s="9" t="s">
        <v>137</v>
      </c>
      <c r="CF1454" s="9" t="s">
        <v>137</v>
      </c>
      <c r="CG1454" s="9" t="str">
        <f>IF(CF1454="","",VLOOKUP(CF1454,Metadata!$D$2:$H$20,2,FALSE))</f>
        <v/>
      </c>
      <c r="CH1454" s="9" t="str">
        <f>IF(CF1454="","",VLOOKUP(CF1454,Metadata!$D$2:$H$20,4,FALSE))</f>
        <v/>
      </c>
      <c r="CI1454" s="9" t="str">
        <f>IF(CF1454="","",VLOOKUP(CF1454,Metadata!$D$2:$H$20,5,FALSE))</f>
        <v/>
      </c>
      <c r="CJ1454" s="9">
        <f t="shared" si="3"/>
        <v>64000</v>
      </c>
      <c r="CK1454" s="9" t="s">
        <v>277</v>
      </c>
      <c r="CL1454" s="10">
        <v>6</v>
      </c>
      <c r="CM1454" s="10">
        <v>1</v>
      </c>
      <c r="CN1454" s="10">
        <v>7</v>
      </c>
      <c r="CO1454" s="10">
        <v>6</v>
      </c>
      <c r="CP1454" s="10">
        <v>6</v>
      </c>
      <c r="CQ1454" s="10">
        <v>7</v>
      </c>
      <c r="CR1454" s="10">
        <v>7</v>
      </c>
      <c r="CS1454" s="10">
        <v>7</v>
      </c>
      <c r="CT1454" s="10">
        <v>7</v>
      </c>
      <c r="CU1454" s="10">
        <v>5</v>
      </c>
      <c r="CV1454" s="10">
        <v>6</v>
      </c>
      <c r="CW1454" s="10">
        <v>3</v>
      </c>
      <c r="CX1454" s="10">
        <v>7</v>
      </c>
      <c r="CY1454" s="10">
        <v>6</v>
      </c>
      <c r="CZ1454" s="10">
        <v>4</v>
      </c>
      <c r="DA1454" s="10">
        <v>1</v>
      </c>
      <c r="DB1454" s="10">
        <v>3</v>
      </c>
      <c r="DC1454" s="10">
        <v>5</v>
      </c>
      <c r="DD1454" s="10">
        <v>4</v>
      </c>
      <c r="DE1454" s="10">
        <v>6</v>
      </c>
      <c r="DF1454" s="10">
        <v>6</v>
      </c>
      <c r="DG1454" s="10">
        <v>3</v>
      </c>
      <c r="DH1454" s="10">
        <v>3</v>
      </c>
      <c r="DI1454" s="10">
        <v>5</v>
      </c>
      <c r="DJ1454" s="10">
        <v>5</v>
      </c>
      <c r="DK1454" s="10">
        <v>5</v>
      </c>
      <c r="DL1454" s="10">
        <v>4</v>
      </c>
      <c r="DM1454" s="9" t="s">
        <v>154</v>
      </c>
      <c r="DN1454" s="10">
        <v>1992</v>
      </c>
      <c r="DO1454" s="9">
        <f t="shared" si="6"/>
        <v>29</v>
      </c>
      <c r="DP1454" s="9" t="s">
        <v>155</v>
      </c>
      <c r="DQ1454" s="9" t="s">
        <v>156</v>
      </c>
      <c r="DR1454" s="9" t="s">
        <v>157</v>
      </c>
      <c r="DS1454" s="9" t="s">
        <v>137</v>
      </c>
      <c r="DT1454" s="9" t="s">
        <v>212</v>
      </c>
      <c r="DU1454" s="9" t="s">
        <v>203</v>
      </c>
      <c r="DV1454" s="9" t="str">
        <f>VLOOKUP(DU1454,Metadata!$B$2:$C$7,2,FALSE)</f>
        <v>6+ years</v>
      </c>
    </row>
    <row r="1455" spans="1:126">
      <c r="A1455" s="13">
        <v>1454</v>
      </c>
      <c r="B1455" s="9" t="s">
        <v>135</v>
      </c>
      <c r="C1455" s="9" t="str">
        <f>VLOOKUP(B1455,Metadata!$M$2:$N$6,2,FALSE)</f>
        <v>Permanent Employee</v>
      </c>
      <c r="D1455" s="9" t="s">
        <v>159</v>
      </c>
      <c r="E1455" s="9" t="s">
        <v>137</v>
      </c>
      <c r="F1455" s="9" t="s">
        <v>138</v>
      </c>
      <c r="G1455" s="9" t="s">
        <v>283</v>
      </c>
      <c r="H1455" s="9" t="str">
        <f>IF(G1455="","",VLOOKUP(G1455,Metadata!$J$2:$K$22,2,FALSE))</f>
        <v>Lisbon Metropolitan Area</v>
      </c>
      <c r="I1455" s="9" t="s">
        <v>138</v>
      </c>
      <c r="J1455" s="9" t="str">
        <f>IF(I1455="","",VLOOKUP(I1455,Metadata!$P$2:$Q$43,2,FALSE))</f>
        <v>Europe</v>
      </c>
      <c r="K1455" s="9" t="str">
        <f t="shared" si="0"/>
        <v>Portugal</v>
      </c>
      <c r="L1455" s="9" t="s">
        <v>140</v>
      </c>
      <c r="M1455" s="9" t="str">
        <f>IF(L1455="","",VLOOKUP(L1455,Metadata!$J$2:$K$22,2,FALSE))</f>
        <v>Lisbon Metropolitan Area</v>
      </c>
      <c r="N1455" s="9" t="s">
        <v>141</v>
      </c>
      <c r="O1455" s="9" t="s">
        <v>137</v>
      </c>
      <c r="P1455" s="9" t="s">
        <v>142</v>
      </c>
      <c r="Q1455" s="10" t="str">
        <f t="shared" si="1"/>
        <v>Full Office Job</v>
      </c>
      <c r="R1455" s="10">
        <v>5</v>
      </c>
      <c r="S1455" s="9" t="s">
        <v>290</v>
      </c>
      <c r="T1455" s="9" t="s">
        <v>137</v>
      </c>
      <c r="U1455" s="9" t="str">
        <f>IF(S1455&lt;&gt;"",S1455,IF(T1455&lt;&gt;"",VLOOKUP(T1455,Metadata!$S$2:$T$228,2,FALSE),""))</f>
        <v>Quality Assurance/Testing</v>
      </c>
      <c r="V1455" s="9" t="s">
        <v>268</v>
      </c>
      <c r="W1455" s="9" t="s">
        <v>137</v>
      </c>
      <c r="X1455" s="9" t="s">
        <v>208</v>
      </c>
      <c r="Y1455" s="9" t="s">
        <v>137</v>
      </c>
      <c r="Z1455" s="9" t="s">
        <v>146</v>
      </c>
      <c r="AA1455" s="9" t="s">
        <v>137</v>
      </c>
      <c r="AB1455" s="9" t="s">
        <v>253</v>
      </c>
      <c r="AC1455" s="9"/>
      <c r="AD1455" s="9"/>
      <c r="AE1455" s="9"/>
      <c r="AF1455" s="9" t="s">
        <v>243</v>
      </c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 t="s">
        <v>465</v>
      </c>
      <c r="CA1455" s="10"/>
      <c r="CB1455" s="10" t="str">
        <f t="shared" si="5"/>
        <v/>
      </c>
      <c r="CC1455" s="10"/>
      <c r="CD1455" s="9" t="str">
        <f t="shared" si="2"/>
        <v/>
      </c>
      <c r="CE1455" s="9" t="s">
        <v>168</v>
      </c>
      <c r="CF1455" s="9" t="s">
        <v>169</v>
      </c>
      <c r="CG1455" s="9">
        <f>IF(CF1455="","",VLOOKUP(CF1455,Metadata!$D$2:$H$20,2,FALSE))</f>
        <v>12500</v>
      </c>
      <c r="CH1455" s="9">
        <f>IF(CF1455="","",VLOOKUP(CF1455,Metadata!$D$2:$H$20,4,FALSE))</f>
        <v>0</v>
      </c>
      <c r="CI1455" s="9">
        <f>IF(CF1455="","",VLOOKUP(CF1455,Metadata!$D$2:$H$20,5,FALSE))</f>
        <v>15000</v>
      </c>
      <c r="CJ1455" s="9">
        <f t="shared" si="3"/>
        <v>12500</v>
      </c>
      <c r="CK1455" s="9" t="s">
        <v>189</v>
      </c>
      <c r="CL1455" s="10">
        <v>3</v>
      </c>
      <c r="CM1455" s="10">
        <v>3</v>
      </c>
      <c r="CN1455" s="10">
        <v>6</v>
      </c>
      <c r="CO1455" s="10">
        <v>5</v>
      </c>
      <c r="CP1455" s="10">
        <v>5</v>
      </c>
      <c r="CQ1455" s="10">
        <v>5</v>
      </c>
      <c r="CR1455" s="10">
        <v>5</v>
      </c>
      <c r="CS1455" s="10">
        <v>5</v>
      </c>
      <c r="CT1455" s="10">
        <v>5</v>
      </c>
      <c r="CU1455" s="10">
        <v>6</v>
      </c>
      <c r="CV1455" s="10">
        <v>7</v>
      </c>
      <c r="CW1455" s="10">
        <v>5</v>
      </c>
      <c r="CX1455" s="10">
        <v>7</v>
      </c>
      <c r="CY1455" s="10">
        <v>5</v>
      </c>
      <c r="CZ1455" s="10">
        <v>5</v>
      </c>
      <c r="DA1455" s="10">
        <v>5</v>
      </c>
      <c r="DB1455" s="10">
        <v>4</v>
      </c>
      <c r="DC1455" s="10">
        <v>5</v>
      </c>
      <c r="DD1455" s="10">
        <v>4</v>
      </c>
      <c r="DE1455" s="10">
        <v>6</v>
      </c>
      <c r="DF1455" s="10">
        <v>5</v>
      </c>
      <c r="DG1455" s="10">
        <v>5</v>
      </c>
      <c r="DH1455" s="10">
        <v>4</v>
      </c>
      <c r="DI1455" s="10">
        <v>4</v>
      </c>
      <c r="DJ1455" s="10">
        <v>3</v>
      </c>
      <c r="DK1455" s="10">
        <v>5</v>
      </c>
      <c r="DL1455" s="10">
        <v>3</v>
      </c>
      <c r="DM1455" s="9" t="s">
        <v>154</v>
      </c>
      <c r="DN1455" s="10">
        <v>1994</v>
      </c>
      <c r="DO1455" s="9">
        <f t="shared" si="6"/>
        <v>27</v>
      </c>
      <c r="DP1455" s="9" t="s">
        <v>155</v>
      </c>
      <c r="DQ1455" s="9" t="s">
        <v>202</v>
      </c>
      <c r="DR1455" s="9" t="s">
        <v>157</v>
      </c>
      <c r="DS1455" s="9" t="s">
        <v>137</v>
      </c>
      <c r="DT1455" s="9" t="s">
        <v>212</v>
      </c>
      <c r="DU1455" s="9" t="s">
        <v>168</v>
      </c>
      <c r="DV1455" s="9" t="str">
        <f>VLOOKUP(DU1455,Metadata!$B$2:$C$7,2,FALSE)</f>
        <v>0 - 3 years</v>
      </c>
    </row>
    <row r="1456" spans="1:126">
      <c r="A1456" s="13">
        <v>1455</v>
      </c>
      <c r="B1456" s="9" t="s">
        <v>135</v>
      </c>
      <c r="C1456" s="9" t="str">
        <f>VLOOKUP(B1456,Metadata!$M$2:$N$6,2,FALSE)</f>
        <v>Permanent Employee</v>
      </c>
      <c r="D1456" s="9" t="s">
        <v>159</v>
      </c>
      <c r="E1456" s="9" t="s">
        <v>137</v>
      </c>
      <c r="F1456" s="9" t="s">
        <v>138</v>
      </c>
      <c r="G1456" s="9" t="s">
        <v>182</v>
      </c>
      <c r="H1456" s="9" t="str">
        <f>IF(G1456="","",VLOOKUP(G1456,Metadata!$J$2:$K$22,2,FALSE))</f>
        <v>Azores and Madeira</v>
      </c>
      <c r="I1456" s="9" t="s">
        <v>138</v>
      </c>
      <c r="J1456" s="9" t="str">
        <f>IF(I1456="","",VLOOKUP(I1456,Metadata!$P$2:$Q$43,2,FALSE))</f>
        <v>Europe</v>
      </c>
      <c r="K1456" s="9" t="str">
        <f t="shared" si="0"/>
        <v>Portugal</v>
      </c>
      <c r="L1456" s="9" t="s">
        <v>182</v>
      </c>
      <c r="M1456" s="9" t="str">
        <f>IF(L1456="","",VLOOKUP(L1456,Metadata!$J$2:$K$22,2,FALSE))</f>
        <v>Azores and Madeira</v>
      </c>
      <c r="N1456" s="9" t="s">
        <v>205</v>
      </c>
      <c r="O1456" s="9" t="s">
        <v>137</v>
      </c>
      <c r="P1456" s="9" t="s">
        <v>137</v>
      </c>
      <c r="Q1456" s="10" t="str">
        <f t="shared" si="1"/>
        <v>Full Office Job</v>
      </c>
      <c r="R1456" s="10">
        <v>4</v>
      </c>
      <c r="S1456" s="9" t="s">
        <v>229</v>
      </c>
      <c r="T1456" s="9" t="s">
        <v>137</v>
      </c>
      <c r="U1456" s="9" t="str">
        <f>IF(S1456&lt;&gt;"",S1456,IF(T1456&lt;&gt;"",VLOOKUP(T1456,Metadata!$S$2:$T$228,2,FALSE),""))</f>
        <v>Project Manager</v>
      </c>
      <c r="V1456" s="9" t="s">
        <v>207</v>
      </c>
      <c r="W1456" s="9" t="s">
        <v>137</v>
      </c>
      <c r="X1456" s="9" t="s">
        <v>163</v>
      </c>
      <c r="Y1456" s="9" t="s">
        <v>137</v>
      </c>
      <c r="Z1456" s="9" t="s">
        <v>193</v>
      </c>
      <c r="AA1456" s="9" t="s">
        <v>137</v>
      </c>
      <c r="AB1456" s="9" t="s">
        <v>137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 t="s">
        <v>150</v>
      </c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 t="s">
        <v>150</v>
      </c>
      <c r="BZ1456" s="9" t="s">
        <v>137</v>
      </c>
      <c r="CA1456" s="10"/>
      <c r="CB1456" s="10" t="str">
        <f t="shared" si="5"/>
        <v/>
      </c>
      <c r="CC1456" s="10"/>
      <c r="CD1456" s="9" t="str">
        <f t="shared" si="2"/>
        <v/>
      </c>
      <c r="CE1456" s="9" t="s">
        <v>151</v>
      </c>
      <c r="CF1456" s="9" t="s">
        <v>188</v>
      </c>
      <c r="CG1456" s="9">
        <f>IF(CF1456="","",VLOOKUP(CF1456,Metadata!$D$2:$H$20,2,FALSE))</f>
        <v>17500</v>
      </c>
      <c r="CH1456" s="9">
        <f>IF(CF1456="","",VLOOKUP(CF1456,Metadata!$D$2:$H$20,4,FALSE))</f>
        <v>15000</v>
      </c>
      <c r="CI1456" s="9">
        <f>IF(CF1456="","",VLOOKUP(CF1456,Metadata!$D$2:$H$20,5,FALSE))</f>
        <v>20000</v>
      </c>
      <c r="CJ1456" s="9">
        <f t="shared" si="3"/>
        <v>17500</v>
      </c>
      <c r="CK1456" s="9" t="s">
        <v>189</v>
      </c>
      <c r="CL1456" s="10">
        <v>3</v>
      </c>
      <c r="CM1456" s="10">
        <v>1</v>
      </c>
      <c r="CN1456" s="10">
        <v>4</v>
      </c>
      <c r="CO1456" s="10">
        <v>6</v>
      </c>
      <c r="CP1456" s="10">
        <v>6</v>
      </c>
      <c r="CQ1456" s="10">
        <v>7</v>
      </c>
      <c r="CR1456" s="10">
        <v>4</v>
      </c>
      <c r="CS1456" s="10">
        <v>5</v>
      </c>
      <c r="CT1456" s="10">
        <v>5</v>
      </c>
      <c r="CU1456" s="10">
        <v>7</v>
      </c>
      <c r="CV1456" s="10">
        <v>5</v>
      </c>
      <c r="CW1456" s="10">
        <v>7</v>
      </c>
      <c r="CX1456" s="10">
        <v>7</v>
      </c>
      <c r="CY1456" s="10">
        <v>7</v>
      </c>
      <c r="CZ1456" s="10">
        <v>5</v>
      </c>
      <c r="DA1456" s="10">
        <v>5</v>
      </c>
      <c r="DB1456" s="10">
        <v>4</v>
      </c>
      <c r="DC1456" s="10">
        <v>4</v>
      </c>
      <c r="DD1456" s="10">
        <v>4</v>
      </c>
      <c r="DE1456" s="10">
        <v>6</v>
      </c>
      <c r="DF1456" s="10">
        <v>5</v>
      </c>
      <c r="DG1456" s="10">
        <v>6</v>
      </c>
      <c r="DH1456" s="10">
        <v>6</v>
      </c>
      <c r="DI1456" s="10">
        <v>6</v>
      </c>
      <c r="DJ1456" s="10">
        <v>6</v>
      </c>
      <c r="DK1456" s="10">
        <v>5</v>
      </c>
      <c r="DL1456" s="10">
        <v>5</v>
      </c>
      <c r="DM1456" s="9" t="s">
        <v>154</v>
      </c>
      <c r="DN1456" s="10">
        <v>1987</v>
      </c>
      <c r="DO1456" s="9">
        <f t="shared" si="6"/>
        <v>34</v>
      </c>
      <c r="DP1456" s="9" t="s">
        <v>155</v>
      </c>
      <c r="DQ1456" s="9" t="s">
        <v>298</v>
      </c>
      <c r="DR1456" s="9" t="s">
        <v>170</v>
      </c>
      <c r="DS1456" s="9" t="s">
        <v>137</v>
      </c>
      <c r="DT1456" s="9" t="s">
        <v>212</v>
      </c>
      <c r="DU1456" s="9" t="s">
        <v>158</v>
      </c>
      <c r="DV1456" s="9" t="str">
        <f>VLOOKUP(DU1456,Metadata!$B$2:$C$7,2,FALSE)</f>
        <v>6+ years</v>
      </c>
    </row>
    <row r="1457" spans="1:126">
      <c r="A1457" s="13">
        <v>1456</v>
      </c>
      <c r="B1457" s="9" t="s">
        <v>135</v>
      </c>
      <c r="C1457" s="9" t="str">
        <f>VLOOKUP(B1457,Metadata!$M$2:$N$6,2,FALSE)</f>
        <v>Permanent Employee</v>
      </c>
      <c r="D1457" s="9" t="s">
        <v>136</v>
      </c>
      <c r="E1457" s="9" t="s">
        <v>137</v>
      </c>
      <c r="F1457" s="9" t="s">
        <v>138</v>
      </c>
      <c r="G1457" s="9" t="s">
        <v>312</v>
      </c>
      <c r="H1457" s="9" t="str">
        <f>IF(G1457="","",VLOOKUP(G1457,Metadata!$J$2:$K$22,2,FALSE))</f>
        <v>South</v>
      </c>
      <c r="I1457" s="9" t="s">
        <v>138</v>
      </c>
      <c r="J1457" s="9" t="str">
        <f>IF(I1457="","",VLOOKUP(I1457,Metadata!$P$2:$Q$43,2,FALSE))</f>
        <v>Europe</v>
      </c>
      <c r="K1457" s="9" t="str">
        <f t="shared" si="0"/>
        <v>Portugal</v>
      </c>
      <c r="L1457" s="9" t="s">
        <v>312</v>
      </c>
      <c r="M1457" s="9" t="str">
        <f>IF(L1457="","",VLOOKUP(L1457,Metadata!$J$2:$K$22,2,FALSE))</f>
        <v>South</v>
      </c>
      <c r="N1457" s="9" t="s">
        <v>141</v>
      </c>
      <c r="O1457" s="9" t="s">
        <v>137</v>
      </c>
      <c r="P1457" s="9" t="s">
        <v>191</v>
      </c>
      <c r="Q1457" s="10" t="str">
        <f t="shared" si="1"/>
        <v>Remote Job (full or flexible)</v>
      </c>
      <c r="R1457" s="10">
        <v>7</v>
      </c>
      <c r="S1457" s="9" t="s">
        <v>266</v>
      </c>
      <c r="T1457" s="9" t="s">
        <v>137</v>
      </c>
      <c r="U1457" s="9" t="str">
        <f>IF(S1457&lt;&gt;"",S1457,IF(T1457&lt;&gt;"",VLOOKUP(T1457,Metadata!$S$2:$T$228,2,FALSE),""))</f>
        <v>Data Scientist/Data Engineer</v>
      </c>
      <c r="V1457" s="9" t="s">
        <v>400</v>
      </c>
      <c r="W1457" s="9" t="s">
        <v>137</v>
      </c>
      <c r="X1457" s="9" t="s">
        <v>163</v>
      </c>
      <c r="Y1457" s="9" t="s">
        <v>137</v>
      </c>
      <c r="Z1457" s="9" t="s">
        <v>193</v>
      </c>
      <c r="AA1457" s="9" t="s">
        <v>165</v>
      </c>
      <c r="AB1457" s="9" t="s">
        <v>137</v>
      </c>
      <c r="AC1457" s="9" t="s">
        <v>147</v>
      </c>
      <c r="AD1457" s="9"/>
      <c r="AE1457" s="9" t="s">
        <v>194</v>
      </c>
      <c r="AF1457" s="9"/>
      <c r="AG1457" s="9"/>
      <c r="AH1457" s="9"/>
      <c r="AI1457" s="9"/>
      <c r="AJ1457" s="9"/>
      <c r="AK1457" s="9"/>
      <c r="AL1457" s="9"/>
      <c r="AM1457" s="9"/>
      <c r="AN1457" s="9" t="s">
        <v>195</v>
      </c>
      <c r="AO1457" s="9"/>
      <c r="AP1457" s="9"/>
      <c r="AQ1457" s="9"/>
      <c r="AR1457" s="9" t="s">
        <v>149</v>
      </c>
      <c r="AS1457" s="9"/>
      <c r="AT1457" s="9"/>
      <c r="AU1457" s="9"/>
      <c r="AV1457" s="9"/>
      <c r="AW1457" s="9"/>
      <c r="AX1457" s="9" t="s">
        <v>196</v>
      </c>
      <c r="AY1457" s="9"/>
      <c r="AZ1457" s="9"/>
      <c r="BA1457" s="9" t="s">
        <v>178</v>
      </c>
      <c r="BB1457" s="9"/>
      <c r="BC1457" s="9"/>
      <c r="BD1457" s="9"/>
      <c r="BE1457" s="9"/>
      <c r="BF1457" s="9"/>
      <c r="BG1457" s="9"/>
      <c r="BH1457" s="9"/>
      <c r="BI1457" s="9"/>
      <c r="BJ1457" s="9" t="s">
        <v>167</v>
      </c>
      <c r="BK1457" s="9" t="s">
        <v>198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10"/>
      <c r="CB1457" s="10" t="str">
        <f t="shared" si="5"/>
        <v/>
      </c>
      <c r="CC1457" s="10"/>
      <c r="CD1457" s="9" t="str">
        <f t="shared" si="2"/>
        <v/>
      </c>
      <c r="CE1457" s="9" t="s">
        <v>151</v>
      </c>
      <c r="CF1457" s="9" t="s">
        <v>225</v>
      </c>
      <c r="CG1457" s="9">
        <f>IF(CF1457="","",VLOOKUP(CF1457,Metadata!$D$2:$H$20,2,FALSE))</f>
        <v>22500</v>
      </c>
      <c r="CH1457" s="9">
        <f>IF(CF1457="","",VLOOKUP(CF1457,Metadata!$D$2:$H$20,4,FALSE))</f>
        <v>20000</v>
      </c>
      <c r="CI1457" s="9">
        <f>IF(CF1457="","",VLOOKUP(CF1457,Metadata!$D$2:$H$20,5,FALSE))</f>
        <v>25000</v>
      </c>
      <c r="CJ1457" s="9">
        <f t="shared" si="3"/>
        <v>22500</v>
      </c>
      <c r="CK1457" s="9" t="s">
        <v>153</v>
      </c>
      <c r="CL1457" s="10">
        <v>4</v>
      </c>
      <c r="CM1457" s="10">
        <v>5</v>
      </c>
      <c r="CN1457" s="10">
        <v>7</v>
      </c>
      <c r="CO1457" s="10">
        <v>7</v>
      </c>
      <c r="CP1457" s="10">
        <v>7</v>
      </c>
      <c r="CQ1457" s="10">
        <v>4</v>
      </c>
      <c r="CR1457" s="10">
        <v>7</v>
      </c>
      <c r="CS1457" s="10">
        <v>7</v>
      </c>
      <c r="CT1457" s="10">
        <v>7</v>
      </c>
      <c r="CU1457" s="10">
        <v>7</v>
      </c>
      <c r="CV1457" s="10">
        <v>7</v>
      </c>
      <c r="CW1457" s="10">
        <v>4</v>
      </c>
      <c r="CX1457" s="10">
        <v>6</v>
      </c>
      <c r="CY1457" s="10">
        <v>6</v>
      </c>
      <c r="CZ1457" s="10">
        <v>6</v>
      </c>
      <c r="DA1457" s="10">
        <v>1</v>
      </c>
      <c r="DB1457" s="10">
        <v>1</v>
      </c>
      <c r="DC1457" s="10">
        <v>4</v>
      </c>
      <c r="DD1457" s="10">
        <v>1</v>
      </c>
      <c r="DE1457" s="10">
        <v>7</v>
      </c>
      <c r="DF1457" s="10">
        <v>7</v>
      </c>
      <c r="DG1457" s="10">
        <v>7</v>
      </c>
      <c r="DH1457" s="10">
        <v>1</v>
      </c>
      <c r="DI1457" s="10">
        <v>1</v>
      </c>
      <c r="DJ1457" s="10">
        <v>3</v>
      </c>
      <c r="DK1457" s="10">
        <v>3</v>
      </c>
      <c r="DL1457" s="10">
        <v>1</v>
      </c>
      <c r="DM1457" s="9" t="s">
        <v>154</v>
      </c>
      <c r="DN1457" s="10">
        <v>1977</v>
      </c>
      <c r="DO1457" s="9">
        <f t="shared" si="6"/>
        <v>44</v>
      </c>
      <c r="DP1457" s="9" t="s">
        <v>155</v>
      </c>
      <c r="DQ1457" s="9" t="s">
        <v>202</v>
      </c>
      <c r="DR1457" s="9" t="s">
        <v>137</v>
      </c>
      <c r="DS1457" s="9" t="s">
        <v>635</v>
      </c>
      <c r="DT1457" s="9" t="s">
        <v>212</v>
      </c>
      <c r="DU1457" s="9" t="s">
        <v>158</v>
      </c>
      <c r="DV1457" s="9" t="str">
        <f>VLOOKUP(DU1457,Metadata!$B$2:$C$7,2,FALSE)</f>
        <v>6+ years</v>
      </c>
    </row>
    <row r="1458" spans="1:126">
      <c r="A1458" s="13">
        <v>1457</v>
      </c>
      <c r="B1458" s="9" t="s">
        <v>135</v>
      </c>
      <c r="C1458" s="9" t="str">
        <f>VLOOKUP(B1458,Metadata!$M$2:$N$6,2,FALSE)</f>
        <v>Permanent Employee</v>
      </c>
      <c r="D1458" s="9" t="s">
        <v>159</v>
      </c>
      <c r="E1458" s="9" t="s">
        <v>137</v>
      </c>
      <c r="F1458" s="9" t="s">
        <v>138</v>
      </c>
      <c r="G1458" s="9" t="s">
        <v>172</v>
      </c>
      <c r="H1458" s="9" t="str">
        <f>IF(G1458="","",VLOOKUP(G1458,Metadata!$J$2:$K$22,2,FALSE))</f>
        <v>Porto Metropolitan Area</v>
      </c>
      <c r="I1458" s="9" t="s">
        <v>311</v>
      </c>
      <c r="J1458" s="9" t="str">
        <f>IF(I1458="","",VLOOKUP(I1458,Metadata!$P$2:$Q$43,2,FALSE))</f>
        <v>Europe</v>
      </c>
      <c r="K1458" s="9" t="str">
        <f t="shared" si="0"/>
        <v>International</v>
      </c>
      <c r="L1458" s="9" t="s">
        <v>137</v>
      </c>
      <c r="M1458" s="9" t="str">
        <f>IF(L1458="","",VLOOKUP(L1458,Metadata!$J$2:$K$22,2,FALSE))</f>
        <v/>
      </c>
      <c r="N1458" s="9" t="s">
        <v>141</v>
      </c>
      <c r="O1458" s="9" t="s">
        <v>137</v>
      </c>
      <c r="P1458" s="9" t="s">
        <v>142</v>
      </c>
      <c r="Q1458" s="10" t="str">
        <f t="shared" si="1"/>
        <v>Full Office Job</v>
      </c>
      <c r="R1458" s="10">
        <v>5</v>
      </c>
      <c r="S1458" s="9" t="s">
        <v>319</v>
      </c>
      <c r="T1458" s="9" t="s">
        <v>137</v>
      </c>
      <c r="U1458" s="9" t="str">
        <f>IF(S1458&lt;&gt;"",S1458,IF(T1458&lt;&gt;"",VLOOKUP(T1458,Metadata!$S$2:$T$228,2,FALSE),""))</f>
        <v>CTO</v>
      </c>
      <c r="V1458" s="9" t="s">
        <v>274</v>
      </c>
      <c r="W1458" s="9" t="s">
        <v>137</v>
      </c>
      <c r="X1458" s="9" t="s">
        <v>163</v>
      </c>
      <c r="Y1458" s="9" t="s">
        <v>137</v>
      </c>
      <c r="Z1458" s="9" t="s">
        <v>262</v>
      </c>
      <c r="AA1458" s="9" t="s">
        <v>165</v>
      </c>
      <c r="AB1458" s="9" t="s">
        <v>253</v>
      </c>
      <c r="AC1458" s="9" t="s">
        <v>147</v>
      </c>
      <c r="AD1458" s="9"/>
      <c r="AE1458" s="9" t="s">
        <v>194</v>
      </c>
      <c r="AF1458" s="9"/>
      <c r="AG1458" s="9"/>
      <c r="AH1458" s="9"/>
      <c r="AI1458" s="9"/>
      <c r="AJ1458" s="9"/>
      <c r="AK1458" s="9"/>
      <c r="AL1458" s="9"/>
      <c r="AM1458" s="9" t="s">
        <v>314</v>
      </c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 t="s">
        <v>178</v>
      </c>
      <c r="BB1458" s="9" t="s">
        <v>284</v>
      </c>
      <c r="BC1458" s="9"/>
      <c r="BD1458" s="9"/>
      <c r="BE1458" s="9"/>
      <c r="BF1458" s="9"/>
      <c r="BG1458" s="9" t="s">
        <v>197</v>
      </c>
      <c r="BH1458" s="9"/>
      <c r="BI1458" s="9"/>
      <c r="BJ1458" s="9" t="s">
        <v>167</v>
      </c>
      <c r="BK1458" s="9" t="s">
        <v>198</v>
      </c>
      <c r="BL1458" s="9"/>
      <c r="BM1458" s="9"/>
      <c r="BN1458" s="9" t="s">
        <v>186</v>
      </c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10"/>
      <c r="CB1458" s="10" t="str">
        <f t="shared" si="5"/>
        <v/>
      </c>
      <c r="CC1458" s="10"/>
      <c r="CD1458" s="9" t="str">
        <f t="shared" si="2"/>
        <v/>
      </c>
      <c r="CE1458" s="9" t="s">
        <v>168</v>
      </c>
      <c r="CF1458" s="9" t="s">
        <v>477</v>
      </c>
      <c r="CG1458" s="9">
        <f>IF(CF1458="","",VLOOKUP(CF1458,Metadata!$D$2:$H$20,2,FALSE))</f>
        <v>102500</v>
      </c>
      <c r="CH1458" s="9">
        <f>IF(CF1458="","",VLOOKUP(CF1458,Metadata!$D$2:$H$20,4,FALSE))</f>
        <v>100000</v>
      </c>
      <c r="CI1458" s="9">
        <f>IF(CF1458="","",VLOOKUP(CF1458,Metadata!$D$2:$H$20,5,FALSE))</f>
        <v>105000</v>
      </c>
      <c r="CJ1458" s="9">
        <f t="shared" si="3"/>
        <v>102500</v>
      </c>
      <c r="CK1458" s="9" t="s">
        <v>201</v>
      </c>
      <c r="CL1458" s="10">
        <v>6</v>
      </c>
      <c r="CM1458" s="10">
        <v>1</v>
      </c>
      <c r="CN1458" s="10">
        <v>6</v>
      </c>
      <c r="CO1458" s="10">
        <v>6</v>
      </c>
      <c r="CP1458" s="10">
        <v>4</v>
      </c>
      <c r="CQ1458" s="10">
        <v>7</v>
      </c>
      <c r="CR1458" s="10">
        <v>5</v>
      </c>
      <c r="CS1458" s="10">
        <v>6</v>
      </c>
      <c r="CT1458" s="10">
        <v>7</v>
      </c>
      <c r="CU1458" s="10">
        <v>6</v>
      </c>
      <c r="CV1458" s="10">
        <v>6</v>
      </c>
      <c r="CW1458" s="10">
        <v>5</v>
      </c>
      <c r="CX1458" s="10">
        <v>7</v>
      </c>
      <c r="CY1458" s="10">
        <v>7</v>
      </c>
      <c r="CZ1458" s="10">
        <v>7</v>
      </c>
      <c r="DA1458" s="10">
        <v>7</v>
      </c>
      <c r="DB1458" s="10">
        <v>4</v>
      </c>
      <c r="DC1458" s="10">
        <v>7</v>
      </c>
      <c r="DD1458" s="10">
        <v>4</v>
      </c>
      <c r="DE1458" s="10">
        <v>6</v>
      </c>
      <c r="DF1458" s="10">
        <v>5</v>
      </c>
      <c r="DG1458" s="10">
        <v>5</v>
      </c>
      <c r="DH1458" s="10">
        <v>4</v>
      </c>
      <c r="DI1458" s="10">
        <v>6</v>
      </c>
      <c r="DJ1458" s="10">
        <v>7</v>
      </c>
      <c r="DK1458" s="10">
        <v>5</v>
      </c>
      <c r="DL1458" s="10">
        <v>6</v>
      </c>
      <c r="DM1458" s="9" t="s">
        <v>154</v>
      </c>
      <c r="DN1458" s="10">
        <v>1982</v>
      </c>
      <c r="DO1458" s="9">
        <f t="shared" si="6"/>
        <v>39</v>
      </c>
      <c r="DP1458" s="9" t="s">
        <v>155</v>
      </c>
      <c r="DQ1458" s="9" t="s">
        <v>156</v>
      </c>
      <c r="DR1458" s="9" t="s">
        <v>157</v>
      </c>
      <c r="DS1458" s="9" t="s">
        <v>137</v>
      </c>
      <c r="DT1458" s="9" t="s">
        <v>212</v>
      </c>
      <c r="DU1458" s="9" t="s">
        <v>158</v>
      </c>
      <c r="DV1458" s="9" t="str">
        <f>VLOOKUP(DU1458,Metadata!$B$2:$C$7,2,FALSE)</f>
        <v>6+ years</v>
      </c>
    </row>
    <row r="1459" spans="1:126">
      <c r="A1459" s="13">
        <v>1458</v>
      </c>
      <c r="B1459" s="9" t="s">
        <v>135</v>
      </c>
      <c r="C1459" s="9" t="str">
        <f>VLOOKUP(B1459,Metadata!$M$2:$N$6,2,FALSE)</f>
        <v>Permanent Employee</v>
      </c>
      <c r="D1459" s="9" t="s">
        <v>159</v>
      </c>
      <c r="E1459" s="9" t="s">
        <v>137</v>
      </c>
      <c r="F1459" s="9" t="s">
        <v>138</v>
      </c>
      <c r="G1459" s="9" t="s">
        <v>291</v>
      </c>
      <c r="H1459" s="9" t="str">
        <f>IF(G1459="","",VLOOKUP(G1459,Metadata!$J$2:$K$22,2,FALSE))</f>
        <v>Centre</v>
      </c>
      <c r="I1459" s="9" t="s">
        <v>255</v>
      </c>
      <c r="J1459" s="9" t="str">
        <f>IF(I1459="","",VLOOKUP(I1459,Metadata!$P$2:$Q$43,2,FALSE))</f>
        <v>Europe</v>
      </c>
      <c r="K1459" s="9" t="str">
        <f t="shared" si="0"/>
        <v>International</v>
      </c>
      <c r="L1459" s="9" t="s">
        <v>137</v>
      </c>
      <c r="M1459" s="9" t="str">
        <f>IF(L1459="","",VLOOKUP(L1459,Metadata!$J$2:$K$22,2,FALSE))</f>
        <v/>
      </c>
      <c r="N1459" s="9" t="s">
        <v>141</v>
      </c>
      <c r="O1459" s="9" t="s">
        <v>137</v>
      </c>
      <c r="P1459" s="9" t="s">
        <v>191</v>
      </c>
      <c r="Q1459" s="10" t="str">
        <f t="shared" si="1"/>
        <v>Remote Job (full or flexible)</v>
      </c>
      <c r="R1459" s="10">
        <v>5</v>
      </c>
      <c r="S1459" s="9" t="s">
        <v>161</v>
      </c>
      <c r="T1459" s="9" t="s">
        <v>137</v>
      </c>
      <c r="U1459" s="9" t="str">
        <f>IF(S1459&lt;&gt;"",S1459,IF(T1459&lt;&gt;"",VLOOKUP(T1459,Metadata!$S$2:$T$228,2,FALSE),""))</f>
        <v>Full-Stack Developer</v>
      </c>
      <c r="V1459" s="9" t="s">
        <v>261</v>
      </c>
      <c r="W1459" s="9" t="s">
        <v>137</v>
      </c>
      <c r="X1459" s="9" t="s">
        <v>145</v>
      </c>
      <c r="Y1459" s="9" t="s">
        <v>137</v>
      </c>
      <c r="Z1459" s="9" t="s">
        <v>218</v>
      </c>
      <c r="AA1459" s="9" t="s">
        <v>165</v>
      </c>
      <c r="AB1459" s="9" t="s">
        <v>137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 t="s">
        <v>199</v>
      </c>
      <c r="BM1459" s="9"/>
      <c r="BN1459" s="9"/>
      <c r="BO1459" s="9"/>
      <c r="BP1459" s="9"/>
      <c r="BQ1459" s="9"/>
      <c r="BR1459" s="9" t="s">
        <v>247</v>
      </c>
      <c r="BS1459" s="9"/>
      <c r="BT1459" s="9"/>
      <c r="BU1459" s="9"/>
      <c r="BV1459" s="9"/>
      <c r="BW1459" s="9"/>
      <c r="BX1459" s="9"/>
      <c r="BY1459" s="9"/>
      <c r="BZ1459" s="9"/>
      <c r="CA1459" s="10"/>
      <c r="CB1459" s="10" t="str">
        <f t="shared" si="5"/>
        <v/>
      </c>
      <c r="CC1459" s="10"/>
      <c r="CD1459" s="9" t="str">
        <f t="shared" si="2"/>
        <v/>
      </c>
      <c r="CE1459" s="9" t="s">
        <v>151</v>
      </c>
      <c r="CF1459" s="9" t="s">
        <v>152</v>
      </c>
      <c r="CG1459" s="9">
        <f>IF(CF1459="","",VLOOKUP(CF1459,Metadata!$D$2:$H$20,2,FALSE))</f>
        <v>32500</v>
      </c>
      <c r="CH1459" s="9">
        <f>IF(CF1459="","",VLOOKUP(CF1459,Metadata!$D$2:$H$20,4,FALSE))</f>
        <v>30000</v>
      </c>
      <c r="CI1459" s="9">
        <f>IF(CF1459="","",VLOOKUP(CF1459,Metadata!$D$2:$H$20,5,FALSE))</f>
        <v>35000</v>
      </c>
      <c r="CJ1459" s="9">
        <f t="shared" si="3"/>
        <v>32500</v>
      </c>
      <c r="CK1459" s="9" t="s">
        <v>201</v>
      </c>
      <c r="CL1459" s="10">
        <v>5</v>
      </c>
      <c r="CM1459" s="10">
        <v>2</v>
      </c>
      <c r="CN1459" s="10">
        <v>7</v>
      </c>
      <c r="CO1459" s="10">
        <v>7</v>
      </c>
      <c r="CP1459" s="10">
        <v>5</v>
      </c>
      <c r="CQ1459" s="10">
        <v>7</v>
      </c>
      <c r="CR1459" s="10">
        <v>5</v>
      </c>
      <c r="CS1459" s="10">
        <v>6</v>
      </c>
      <c r="CT1459" s="10">
        <v>6</v>
      </c>
      <c r="CU1459" s="10">
        <v>5</v>
      </c>
      <c r="CV1459" s="10">
        <v>5</v>
      </c>
      <c r="CW1459" s="10">
        <v>4</v>
      </c>
      <c r="CX1459" s="10">
        <v>7</v>
      </c>
      <c r="CY1459" s="10">
        <v>5</v>
      </c>
      <c r="CZ1459" s="10">
        <v>5</v>
      </c>
      <c r="DA1459" s="10">
        <v>5</v>
      </c>
      <c r="DB1459" s="10">
        <v>5</v>
      </c>
      <c r="DC1459" s="10">
        <v>5</v>
      </c>
      <c r="DD1459" s="10">
        <v>5</v>
      </c>
      <c r="DE1459" s="10">
        <v>5</v>
      </c>
      <c r="DF1459" s="10">
        <v>5</v>
      </c>
      <c r="DG1459" s="10">
        <v>5</v>
      </c>
      <c r="DH1459" s="10">
        <v>5</v>
      </c>
      <c r="DI1459" s="10">
        <v>5</v>
      </c>
      <c r="DJ1459" s="10">
        <v>5</v>
      </c>
      <c r="DK1459" s="10">
        <v>5</v>
      </c>
      <c r="DL1459" s="10">
        <v>5</v>
      </c>
      <c r="DM1459" s="9" t="s">
        <v>154</v>
      </c>
      <c r="DN1459" s="10">
        <v>1991</v>
      </c>
      <c r="DO1459" s="9">
        <f t="shared" si="6"/>
        <v>30</v>
      </c>
      <c r="DP1459" s="9" t="s">
        <v>155</v>
      </c>
      <c r="DQ1459" s="9" t="s">
        <v>156</v>
      </c>
      <c r="DR1459" s="9" t="s">
        <v>157</v>
      </c>
      <c r="DS1459" s="9" t="s">
        <v>137</v>
      </c>
      <c r="DT1459" s="9" t="s">
        <v>212</v>
      </c>
      <c r="DU1459" s="9" t="s">
        <v>158</v>
      </c>
      <c r="DV1459" s="9" t="str">
        <f>VLOOKUP(DU1459,Metadata!$B$2:$C$7,2,FALSE)</f>
        <v>6+ years</v>
      </c>
    </row>
    <row r="1460" spans="1:126">
      <c r="A1460" s="13">
        <v>1459</v>
      </c>
      <c r="B1460" s="9" t="s">
        <v>135</v>
      </c>
      <c r="C1460" s="9" t="str">
        <f>VLOOKUP(B1460,Metadata!$M$2:$N$6,2,FALSE)</f>
        <v>Permanent Employee</v>
      </c>
      <c r="D1460" s="9" t="s">
        <v>136</v>
      </c>
      <c r="E1460" s="9" t="s">
        <v>137</v>
      </c>
      <c r="F1460" s="9" t="s">
        <v>138</v>
      </c>
      <c r="G1460" s="9" t="s">
        <v>190</v>
      </c>
      <c r="H1460" s="9" t="str">
        <f>IF(G1460="","",VLOOKUP(G1460,Metadata!$J$2:$K$22,2,FALSE))</f>
        <v>North</v>
      </c>
      <c r="I1460" s="9" t="s">
        <v>138</v>
      </c>
      <c r="J1460" s="9" t="str">
        <f>IF(I1460="","",VLOOKUP(I1460,Metadata!$P$2:$Q$43,2,FALSE))</f>
        <v>Europe</v>
      </c>
      <c r="K1460" s="9" t="str">
        <f t="shared" si="0"/>
        <v>Portugal</v>
      </c>
      <c r="L1460" s="9" t="s">
        <v>190</v>
      </c>
      <c r="M1460" s="9" t="str">
        <f>IF(L1460="","",VLOOKUP(L1460,Metadata!$J$2:$K$22,2,FALSE))</f>
        <v>North</v>
      </c>
      <c r="N1460" s="9" t="s">
        <v>141</v>
      </c>
      <c r="O1460" s="9" t="s">
        <v>137</v>
      </c>
      <c r="P1460" s="9" t="s">
        <v>142</v>
      </c>
      <c r="Q1460" s="10" t="str">
        <f t="shared" si="1"/>
        <v>Full Office Job</v>
      </c>
      <c r="R1460" s="10">
        <v>7</v>
      </c>
      <c r="S1460" s="9" t="s">
        <v>161</v>
      </c>
      <c r="T1460" s="9" t="s">
        <v>137</v>
      </c>
      <c r="U1460" s="9" t="str">
        <f>IF(S1460&lt;&gt;"",S1460,IF(T1460&lt;&gt;"",VLOOKUP(T1460,Metadata!$S$2:$T$228,2,FALSE),""))</f>
        <v>Full-Stack Developer</v>
      </c>
      <c r="V1460" s="9" t="s">
        <v>137</v>
      </c>
      <c r="W1460" s="9" t="s">
        <v>636</v>
      </c>
      <c r="X1460" s="9" t="s">
        <v>145</v>
      </c>
      <c r="Y1460" s="9" t="s">
        <v>137</v>
      </c>
      <c r="Z1460" s="9" t="s">
        <v>146</v>
      </c>
      <c r="AA1460" s="9" t="s">
        <v>165</v>
      </c>
      <c r="AB1460" s="9" t="s">
        <v>137</v>
      </c>
      <c r="AC1460" s="9"/>
      <c r="AD1460" s="9"/>
      <c r="AE1460" s="9" t="s">
        <v>194</v>
      </c>
      <c r="AF1460" s="9"/>
      <c r="AG1460" s="9" t="s">
        <v>166</v>
      </c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 t="s">
        <v>178</v>
      </c>
      <c r="BB1460" s="9"/>
      <c r="BC1460" s="9"/>
      <c r="BD1460" s="9"/>
      <c r="BE1460" s="9"/>
      <c r="BF1460" s="9"/>
      <c r="BG1460" s="9"/>
      <c r="BH1460" s="9"/>
      <c r="BI1460" s="9"/>
      <c r="BJ1460" s="9" t="s">
        <v>167</v>
      </c>
      <c r="BK1460" s="9" t="s">
        <v>198</v>
      </c>
      <c r="BL1460" s="9"/>
      <c r="BM1460" s="9"/>
      <c r="BN1460" s="9"/>
      <c r="BO1460" s="9"/>
      <c r="BP1460" s="9"/>
      <c r="BQ1460" s="9"/>
      <c r="BR1460" s="9" t="s">
        <v>247</v>
      </c>
      <c r="BS1460" s="9"/>
      <c r="BT1460" s="9"/>
      <c r="BU1460" s="9"/>
      <c r="BV1460" s="9"/>
      <c r="BW1460" s="9"/>
      <c r="BX1460" s="9"/>
      <c r="BY1460" s="9"/>
      <c r="BZ1460" s="9" t="s">
        <v>637</v>
      </c>
      <c r="CA1460" s="10"/>
      <c r="CB1460" s="10" t="str">
        <f t="shared" si="5"/>
        <v/>
      </c>
      <c r="CC1460" s="10"/>
      <c r="CD1460" s="9" t="str">
        <f t="shared" si="2"/>
        <v/>
      </c>
      <c r="CE1460" s="9" t="s">
        <v>168</v>
      </c>
      <c r="CF1460" s="9" t="s">
        <v>169</v>
      </c>
      <c r="CG1460" s="9">
        <f>IF(CF1460="","",VLOOKUP(CF1460,Metadata!$D$2:$H$20,2,FALSE))</f>
        <v>12500</v>
      </c>
      <c r="CH1460" s="9">
        <f>IF(CF1460="","",VLOOKUP(CF1460,Metadata!$D$2:$H$20,4,FALSE))</f>
        <v>0</v>
      </c>
      <c r="CI1460" s="9">
        <f>IF(CF1460="","",VLOOKUP(CF1460,Metadata!$D$2:$H$20,5,FALSE))</f>
        <v>15000</v>
      </c>
      <c r="CJ1460" s="9">
        <f t="shared" si="3"/>
        <v>12500</v>
      </c>
      <c r="CK1460" s="9" t="s">
        <v>153</v>
      </c>
      <c r="CL1460" s="10">
        <v>6</v>
      </c>
      <c r="CM1460" s="10">
        <v>1</v>
      </c>
      <c r="CN1460" s="10">
        <v>6</v>
      </c>
      <c r="CO1460" s="10">
        <v>6</v>
      </c>
      <c r="CP1460" s="10">
        <v>6</v>
      </c>
      <c r="CQ1460" s="10">
        <v>6</v>
      </c>
      <c r="CR1460" s="10">
        <v>6</v>
      </c>
      <c r="CS1460" s="10">
        <v>4</v>
      </c>
      <c r="CT1460" s="10">
        <v>4</v>
      </c>
      <c r="CU1460" s="10">
        <v>4</v>
      </c>
      <c r="CV1460" s="10">
        <v>5</v>
      </c>
      <c r="CW1460" s="10">
        <v>1</v>
      </c>
      <c r="CX1460" s="10">
        <v>1</v>
      </c>
      <c r="CY1460" s="10">
        <v>6</v>
      </c>
      <c r="CZ1460" s="10">
        <v>7</v>
      </c>
      <c r="DA1460" s="10">
        <v>4</v>
      </c>
      <c r="DB1460" s="10">
        <v>5</v>
      </c>
      <c r="DC1460" s="10">
        <v>6</v>
      </c>
      <c r="DD1460" s="10">
        <v>2</v>
      </c>
      <c r="DE1460" s="10">
        <v>5</v>
      </c>
      <c r="DF1460" s="10">
        <v>6</v>
      </c>
      <c r="DG1460" s="10">
        <v>5</v>
      </c>
      <c r="DH1460" s="10">
        <v>5</v>
      </c>
      <c r="DI1460" s="10">
        <v>3</v>
      </c>
      <c r="DJ1460" s="10">
        <v>4</v>
      </c>
      <c r="DK1460" s="10">
        <v>6</v>
      </c>
      <c r="DL1460" s="10">
        <v>2</v>
      </c>
      <c r="DM1460" s="9" t="s">
        <v>296</v>
      </c>
      <c r="DN1460" s="10">
        <v>1985</v>
      </c>
      <c r="DO1460" s="9">
        <f t="shared" si="6"/>
        <v>36</v>
      </c>
      <c r="DP1460" s="9" t="s">
        <v>155</v>
      </c>
      <c r="DQ1460" s="9" t="s">
        <v>227</v>
      </c>
      <c r="DR1460" s="9" t="s">
        <v>170</v>
      </c>
      <c r="DS1460" s="9" t="s">
        <v>137</v>
      </c>
      <c r="DT1460" s="9" t="s">
        <v>212</v>
      </c>
      <c r="DU1460" s="9" t="s">
        <v>168</v>
      </c>
      <c r="DV1460" s="9" t="str">
        <f>VLOOKUP(DU1460,Metadata!$B$2:$C$7,2,FALSE)</f>
        <v>0 - 3 years</v>
      </c>
    </row>
    <row r="1461" spans="1:126">
      <c r="A1461" s="13">
        <v>1460</v>
      </c>
      <c r="B1461" s="9" t="s">
        <v>135</v>
      </c>
      <c r="C1461" s="9" t="str">
        <f>VLOOKUP(B1461,Metadata!$M$2:$N$6,2,FALSE)</f>
        <v>Permanent Employee</v>
      </c>
      <c r="D1461" s="9" t="s">
        <v>136</v>
      </c>
      <c r="E1461" s="9" t="s">
        <v>137</v>
      </c>
      <c r="F1461" s="9" t="s">
        <v>138</v>
      </c>
      <c r="G1461" s="9" t="s">
        <v>140</v>
      </c>
      <c r="H1461" s="9" t="str">
        <f>IF(G1461="","",VLOOKUP(G1461,Metadata!$J$2:$K$22,2,FALSE))</f>
        <v>Lisbon Metropolitan Area</v>
      </c>
      <c r="I1461" s="9" t="s">
        <v>138</v>
      </c>
      <c r="J1461" s="9" t="str">
        <f>IF(I1461="","",VLOOKUP(I1461,Metadata!$P$2:$Q$43,2,FALSE))</f>
        <v>Europe</v>
      </c>
      <c r="K1461" s="9" t="str">
        <f t="shared" si="0"/>
        <v>Portugal</v>
      </c>
      <c r="L1461" s="9" t="s">
        <v>140</v>
      </c>
      <c r="M1461" s="9" t="str">
        <f>IF(L1461="","",VLOOKUP(L1461,Metadata!$J$2:$K$22,2,FALSE))</f>
        <v>Lisbon Metropolitan Area</v>
      </c>
      <c r="N1461" s="9" t="s">
        <v>214</v>
      </c>
      <c r="O1461" s="9" t="s">
        <v>278</v>
      </c>
      <c r="P1461" s="9" t="s">
        <v>142</v>
      </c>
      <c r="Q1461" s="10" t="str">
        <f t="shared" si="1"/>
        <v>Full Office Job</v>
      </c>
      <c r="R1461" s="10">
        <v>5</v>
      </c>
      <c r="S1461" s="9" t="s">
        <v>161</v>
      </c>
      <c r="T1461" s="9" t="s">
        <v>137</v>
      </c>
      <c r="U1461" s="9" t="str">
        <f>IF(S1461&lt;&gt;"",S1461,IF(T1461&lt;&gt;"",VLOOKUP(T1461,Metadata!$S$2:$T$228,2,FALSE),""))</f>
        <v>Full-Stack Developer</v>
      </c>
      <c r="V1461" s="9" t="s">
        <v>174</v>
      </c>
      <c r="W1461" s="9" t="s">
        <v>137</v>
      </c>
      <c r="X1461" s="9" t="s">
        <v>175</v>
      </c>
      <c r="Y1461" s="9" t="s">
        <v>137</v>
      </c>
      <c r="Z1461" s="9" t="s">
        <v>164</v>
      </c>
      <c r="AA1461" s="9" t="s">
        <v>165</v>
      </c>
      <c r="AB1461" s="9" t="s">
        <v>137</v>
      </c>
      <c r="AC1461" s="9" t="s">
        <v>147</v>
      </c>
      <c r="AD1461" s="9"/>
      <c r="AE1461" s="9"/>
      <c r="AF1461" s="9"/>
      <c r="AG1461" s="9" t="s">
        <v>166</v>
      </c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 t="s">
        <v>178</v>
      </c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 t="s">
        <v>179</v>
      </c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10"/>
      <c r="CB1461" s="10" t="str">
        <f t="shared" si="5"/>
        <v/>
      </c>
      <c r="CC1461" s="10"/>
      <c r="CD1461" s="9" t="str">
        <f t="shared" si="2"/>
        <v/>
      </c>
      <c r="CE1461" s="9" t="s">
        <v>232</v>
      </c>
      <c r="CF1461" s="9" t="s">
        <v>169</v>
      </c>
      <c r="CG1461" s="9">
        <f>IF(CF1461="","",VLOOKUP(CF1461,Metadata!$D$2:$H$20,2,FALSE))</f>
        <v>12500</v>
      </c>
      <c r="CH1461" s="9">
        <f>IF(CF1461="","",VLOOKUP(CF1461,Metadata!$D$2:$H$20,4,FALSE))</f>
        <v>0</v>
      </c>
      <c r="CI1461" s="9">
        <f>IF(CF1461="","",VLOOKUP(CF1461,Metadata!$D$2:$H$20,5,FALSE))</f>
        <v>15000</v>
      </c>
      <c r="CJ1461" s="9">
        <f t="shared" si="3"/>
        <v>12500</v>
      </c>
      <c r="CK1461" s="9" t="s">
        <v>153</v>
      </c>
      <c r="CL1461" s="10">
        <v>3</v>
      </c>
      <c r="CM1461" s="10">
        <v>5</v>
      </c>
      <c r="CN1461" s="10">
        <v>7</v>
      </c>
      <c r="CO1461" s="10">
        <v>6</v>
      </c>
      <c r="CP1461" s="10">
        <v>7</v>
      </c>
      <c r="CQ1461" s="10">
        <v>7</v>
      </c>
      <c r="CR1461" s="10">
        <v>5</v>
      </c>
      <c r="CS1461" s="10">
        <v>6</v>
      </c>
      <c r="CT1461" s="10">
        <v>7</v>
      </c>
      <c r="CU1461" s="10">
        <v>7</v>
      </c>
      <c r="CV1461" s="10">
        <v>7</v>
      </c>
      <c r="CW1461" s="10">
        <v>5</v>
      </c>
      <c r="CX1461" s="10">
        <v>6</v>
      </c>
      <c r="CY1461" s="10">
        <v>4</v>
      </c>
      <c r="CZ1461" s="10">
        <v>6</v>
      </c>
      <c r="DA1461" s="10">
        <v>7</v>
      </c>
      <c r="DB1461" s="10">
        <v>7</v>
      </c>
      <c r="DC1461" s="10">
        <v>7</v>
      </c>
      <c r="DD1461" s="10">
        <v>5</v>
      </c>
      <c r="DE1461" s="10">
        <v>7</v>
      </c>
      <c r="DF1461" s="10">
        <v>7</v>
      </c>
      <c r="DG1461" s="10">
        <v>7</v>
      </c>
      <c r="DH1461" s="10">
        <v>7</v>
      </c>
      <c r="DI1461" s="10">
        <v>7</v>
      </c>
      <c r="DJ1461" s="10">
        <v>4</v>
      </c>
      <c r="DK1461" s="10">
        <v>6</v>
      </c>
      <c r="DL1461" s="10">
        <v>6</v>
      </c>
      <c r="DM1461" s="9" t="s">
        <v>154</v>
      </c>
      <c r="DN1461" s="10">
        <v>2002</v>
      </c>
      <c r="DO1461" s="9">
        <f t="shared" si="6"/>
        <v>19</v>
      </c>
      <c r="DP1461" s="9" t="s">
        <v>155</v>
      </c>
      <c r="DQ1461" s="9" t="s">
        <v>202</v>
      </c>
      <c r="DR1461" s="9" t="s">
        <v>170</v>
      </c>
      <c r="DS1461" s="9" t="s">
        <v>137</v>
      </c>
      <c r="DT1461" s="9" t="s">
        <v>212</v>
      </c>
      <c r="DU1461" s="9" t="s">
        <v>233</v>
      </c>
      <c r="DV1461" s="9" t="str">
        <f>VLOOKUP(DU1461,Metadata!$B$2:$C$7,2,FALSE)</f>
        <v>0 - 3 years</v>
      </c>
    </row>
    <row r="1462" spans="1:126">
      <c r="A1462" s="13">
        <v>1461</v>
      </c>
      <c r="B1462" s="9" t="s">
        <v>135</v>
      </c>
      <c r="C1462" s="9" t="str">
        <f>VLOOKUP(B1462,Metadata!$M$2:$N$6,2,FALSE)</f>
        <v>Permanent Employee</v>
      </c>
      <c r="D1462" s="9" t="s">
        <v>159</v>
      </c>
      <c r="E1462" s="9" t="s">
        <v>137</v>
      </c>
      <c r="F1462" s="9" t="s">
        <v>138</v>
      </c>
      <c r="G1462" s="9" t="s">
        <v>140</v>
      </c>
      <c r="H1462" s="9" t="str">
        <f>IF(G1462="","",VLOOKUP(G1462,Metadata!$J$2:$K$22,2,FALSE))</f>
        <v>Lisbon Metropolitan Area</v>
      </c>
      <c r="I1462" s="9" t="s">
        <v>292</v>
      </c>
      <c r="J1462" s="9" t="str">
        <f>IF(I1462="","",VLOOKUP(I1462,Metadata!$P$2:$Q$43,2,FALSE))</f>
        <v>North America</v>
      </c>
      <c r="K1462" s="9" t="str">
        <f t="shared" si="0"/>
        <v>International</v>
      </c>
      <c r="L1462" s="9" t="s">
        <v>137</v>
      </c>
      <c r="M1462" s="9" t="str">
        <f>IF(L1462="","",VLOOKUP(L1462,Metadata!$J$2:$K$22,2,FALSE))</f>
        <v/>
      </c>
      <c r="N1462" s="9" t="s">
        <v>141</v>
      </c>
      <c r="O1462" s="9" t="s">
        <v>137</v>
      </c>
      <c r="P1462" s="9" t="s">
        <v>191</v>
      </c>
      <c r="Q1462" s="10" t="str">
        <f t="shared" si="1"/>
        <v>Remote Job (full or flexible)</v>
      </c>
      <c r="R1462" s="10">
        <v>5</v>
      </c>
      <c r="S1462" s="9" t="s">
        <v>332</v>
      </c>
      <c r="T1462" s="9" t="s">
        <v>137</v>
      </c>
      <c r="U1462" s="9" t="str">
        <f>IF(S1462&lt;&gt;"",S1462,IF(T1462&lt;&gt;"",VLOOKUP(T1462,Metadata!$S$2:$T$228,2,FALSE),""))</f>
        <v>UX/UI Designer</v>
      </c>
      <c r="V1462" s="9" t="s">
        <v>174</v>
      </c>
      <c r="W1462" s="9" t="s">
        <v>137</v>
      </c>
      <c r="X1462" s="9" t="s">
        <v>175</v>
      </c>
      <c r="Y1462" s="9" t="s">
        <v>137</v>
      </c>
      <c r="Z1462" s="9" t="s">
        <v>262</v>
      </c>
      <c r="AA1462" s="9" t="s">
        <v>137</v>
      </c>
      <c r="AB1462" s="9" t="s">
        <v>137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 t="s">
        <v>150</v>
      </c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 t="s">
        <v>150</v>
      </c>
      <c r="BZ1462" s="9" t="s">
        <v>137</v>
      </c>
      <c r="CA1462" s="10"/>
      <c r="CB1462" s="10" t="str">
        <f t="shared" si="5"/>
        <v/>
      </c>
      <c r="CC1462" s="10"/>
      <c r="CD1462" s="9" t="str">
        <f t="shared" si="2"/>
        <v/>
      </c>
      <c r="CE1462" s="9" t="s">
        <v>151</v>
      </c>
      <c r="CF1462" s="9" t="s">
        <v>378</v>
      </c>
      <c r="CG1462" s="9">
        <f>IF(CF1462="","",VLOOKUP(CF1462,Metadata!$D$2:$H$20,2,FALSE))</f>
        <v>97500</v>
      </c>
      <c r="CH1462" s="9">
        <f>IF(CF1462="","",VLOOKUP(CF1462,Metadata!$D$2:$H$20,4,FALSE))</f>
        <v>95000</v>
      </c>
      <c r="CI1462" s="9">
        <f>IF(CF1462="","",VLOOKUP(CF1462,Metadata!$D$2:$H$20,5,FALSE))</f>
        <v>100000</v>
      </c>
      <c r="CJ1462" s="9">
        <f t="shared" si="3"/>
        <v>97500</v>
      </c>
      <c r="CK1462" s="9" t="s">
        <v>221</v>
      </c>
      <c r="CL1462" s="10">
        <v>6</v>
      </c>
      <c r="CM1462" s="10">
        <v>2</v>
      </c>
      <c r="CN1462" s="10">
        <v>7</v>
      </c>
      <c r="CO1462" s="10">
        <v>7</v>
      </c>
      <c r="CP1462" s="10">
        <v>5</v>
      </c>
      <c r="CQ1462" s="10">
        <v>5</v>
      </c>
      <c r="CR1462" s="10">
        <v>7</v>
      </c>
      <c r="CS1462" s="10">
        <v>7</v>
      </c>
      <c r="CT1462" s="10">
        <v>7</v>
      </c>
      <c r="CU1462" s="10">
        <v>6</v>
      </c>
      <c r="CV1462" s="10">
        <v>5</v>
      </c>
      <c r="CW1462" s="10">
        <v>6</v>
      </c>
      <c r="CX1462" s="10">
        <v>6</v>
      </c>
      <c r="CY1462" s="10">
        <v>6</v>
      </c>
      <c r="CZ1462" s="10">
        <v>5</v>
      </c>
      <c r="DA1462" s="10">
        <v>5</v>
      </c>
      <c r="DB1462" s="10">
        <v>2</v>
      </c>
      <c r="DC1462" s="10">
        <v>6</v>
      </c>
      <c r="DD1462" s="10">
        <v>4</v>
      </c>
      <c r="DE1462" s="10">
        <v>7</v>
      </c>
      <c r="DF1462" s="10">
        <v>5</v>
      </c>
      <c r="DG1462" s="10">
        <v>5</v>
      </c>
      <c r="DH1462" s="10">
        <v>5</v>
      </c>
      <c r="DI1462" s="10">
        <v>7</v>
      </c>
      <c r="DJ1462" s="10">
        <v>5</v>
      </c>
      <c r="DK1462" s="10">
        <v>5</v>
      </c>
      <c r="DL1462" s="10">
        <v>6</v>
      </c>
      <c r="DM1462" s="9" t="s">
        <v>154</v>
      </c>
      <c r="DN1462" s="10">
        <v>1992</v>
      </c>
      <c r="DO1462" s="9">
        <f t="shared" si="6"/>
        <v>29</v>
      </c>
      <c r="DP1462" s="9" t="s">
        <v>155</v>
      </c>
      <c r="DQ1462" s="9" t="s">
        <v>202</v>
      </c>
      <c r="DR1462" s="9" t="s">
        <v>170</v>
      </c>
      <c r="DS1462" s="9" t="s">
        <v>137</v>
      </c>
      <c r="DT1462" s="9" t="s">
        <v>212</v>
      </c>
      <c r="DU1462" s="9" t="s">
        <v>158</v>
      </c>
      <c r="DV1462" s="9" t="str">
        <f>VLOOKUP(DU1462,Metadata!$B$2:$C$7,2,FALSE)</f>
        <v>6+ years</v>
      </c>
    </row>
    <row r="1463" spans="1:126">
      <c r="A1463" s="13">
        <v>1462</v>
      </c>
      <c r="B1463" s="9" t="s">
        <v>135</v>
      </c>
      <c r="C1463" s="9" t="str">
        <f>VLOOKUP(B1463,Metadata!$M$2:$N$6,2,FALSE)</f>
        <v>Permanent Employee</v>
      </c>
      <c r="D1463" s="9" t="s">
        <v>159</v>
      </c>
      <c r="E1463" s="9" t="s">
        <v>137</v>
      </c>
      <c r="F1463" s="9" t="s">
        <v>138</v>
      </c>
      <c r="G1463" s="9" t="s">
        <v>140</v>
      </c>
      <c r="H1463" s="9" t="str">
        <f>IF(G1463="","",VLOOKUP(G1463,Metadata!$J$2:$K$22,2,FALSE))</f>
        <v>Lisbon Metropolitan Area</v>
      </c>
      <c r="I1463" s="9" t="s">
        <v>138</v>
      </c>
      <c r="J1463" s="9" t="str">
        <f>IF(I1463="","",VLOOKUP(I1463,Metadata!$P$2:$Q$43,2,FALSE))</f>
        <v>Europe</v>
      </c>
      <c r="K1463" s="9" t="str">
        <f t="shared" si="0"/>
        <v>Portugal</v>
      </c>
      <c r="L1463" s="9" t="s">
        <v>140</v>
      </c>
      <c r="M1463" s="9" t="str">
        <f>IF(L1463="","",VLOOKUP(L1463,Metadata!$J$2:$K$22,2,FALSE))</f>
        <v>Lisbon Metropolitan Area</v>
      </c>
      <c r="N1463" s="9" t="s">
        <v>141</v>
      </c>
      <c r="O1463" s="9" t="s">
        <v>137</v>
      </c>
      <c r="P1463" s="9" t="s">
        <v>142</v>
      </c>
      <c r="Q1463" s="10" t="str">
        <f t="shared" si="1"/>
        <v>Full Office Job</v>
      </c>
      <c r="R1463" s="10">
        <v>7</v>
      </c>
      <c r="S1463" s="9" t="s">
        <v>161</v>
      </c>
      <c r="T1463" s="9" t="s">
        <v>137</v>
      </c>
      <c r="U1463" s="9" t="str">
        <f>IF(S1463&lt;&gt;"",S1463,IF(T1463&lt;&gt;"",VLOOKUP(T1463,Metadata!$S$2:$T$228,2,FALSE),""))</f>
        <v>Full-Stack Developer</v>
      </c>
      <c r="V1463" s="9" t="s">
        <v>162</v>
      </c>
      <c r="W1463" s="9" t="s">
        <v>137</v>
      </c>
      <c r="X1463" s="9" t="s">
        <v>163</v>
      </c>
      <c r="Y1463" s="9" t="s">
        <v>137</v>
      </c>
      <c r="Z1463" s="9" t="s">
        <v>193</v>
      </c>
      <c r="AA1463" s="9" t="s">
        <v>165</v>
      </c>
      <c r="AB1463" s="9" t="s">
        <v>137</v>
      </c>
      <c r="AC1463" s="9"/>
      <c r="AD1463" s="9"/>
      <c r="AE1463" s="9"/>
      <c r="AF1463" s="9"/>
      <c r="AG1463" s="9"/>
      <c r="AH1463" s="9"/>
      <c r="AI1463" s="9"/>
      <c r="AJ1463" s="9" t="s">
        <v>185</v>
      </c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 t="s">
        <v>178</v>
      </c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 t="s">
        <v>199</v>
      </c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10"/>
      <c r="CB1463" s="10" t="str">
        <f t="shared" si="5"/>
        <v/>
      </c>
      <c r="CC1463" s="10"/>
      <c r="CD1463" s="9" t="str">
        <f t="shared" si="2"/>
        <v/>
      </c>
      <c r="CE1463" s="9" t="s">
        <v>168</v>
      </c>
      <c r="CF1463" s="9" t="s">
        <v>169</v>
      </c>
      <c r="CG1463" s="9">
        <f>IF(CF1463="","",VLOOKUP(CF1463,Metadata!$D$2:$H$20,2,FALSE))</f>
        <v>12500</v>
      </c>
      <c r="CH1463" s="9">
        <f>IF(CF1463="","",VLOOKUP(CF1463,Metadata!$D$2:$H$20,4,FALSE))</f>
        <v>0</v>
      </c>
      <c r="CI1463" s="9">
        <f>IF(CF1463="","",VLOOKUP(CF1463,Metadata!$D$2:$H$20,5,FALSE))</f>
        <v>15000</v>
      </c>
      <c r="CJ1463" s="9">
        <f t="shared" si="3"/>
        <v>12500</v>
      </c>
      <c r="CK1463" s="9" t="s">
        <v>221</v>
      </c>
      <c r="CL1463" s="10">
        <v>4</v>
      </c>
      <c r="CM1463" s="10">
        <v>3</v>
      </c>
      <c r="CN1463" s="10">
        <v>7</v>
      </c>
      <c r="CO1463" s="10">
        <v>7</v>
      </c>
      <c r="CP1463" s="10">
        <v>6</v>
      </c>
      <c r="CQ1463" s="10">
        <v>6</v>
      </c>
      <c r="CR1463" s="10">
        <v>6</v>
      </c>
      <c r="CS1463" s="10">
        <v>6</v>
      </c>
      <c r="CT1463" s="10">
        <v>4</v>
      </c>
      <c r="CU1463" s="10">
        <v>4</v>
      </c>
      <c r="CV1463" s="10">
        <v>4</v>
      </c>
      <c r="CW1463" s="10">
        <v>4</v>
      </c>
      <c r="CX1463" s="10">
        <v>4</v>
      </c>
      <c r="CY1463" s="10">
        <v>5</v>
      </c>
      <c r="CZ1463" s="10">
        <v>6</v>
      </c>
      <c r="DA1463" s="10">
        <v>1</v>
      </c>
      <c r="DB1463" s="10">
        <v>2</v>
      </c>
      <c r="DC1463" s="10">
        <v>5</v>
      </c>
      <c r="DD1463" s="10">
        <v>6</v>
      </c>
      <c r="DE1463" s="10">
        <v>6</v>
      </c>
      <c r="DF1463" s="10">
        <v>4</v>
      </c>
      <c r="DG1463" s="10">
        <v>6</v>
      </c>
      <c r="DH1463" s="10">
        <v>4</v>
      </c>
      <c r="DI1463" s="10">
        <v>6</v>
      </c>
      <c r="DJ1463" s="10">
        <v>6</v>
      </c>
      <c r="DK1463" s="10">
        <v>4</v>
      </c>
      <c r="DL1463" s="10">
        <v>4</v>
      </c>
      <c r="DM1463" s="9" t="s">
        <v>154</v>
      </c>
      <c r="DN1463" s="10">
        <v>1985</v>
      </c>
      <c r="DO1463" s="9">
        <f t="shared" si="6"/>
        <v>36</v>
      </c>
      <c r="DP1463" s="9" t="s">
        <v>155</v>
      </c>
      <c r="DQ1463" s="9" t="s">
        <v>210</v>
      </c>
      <c r="DR1463" s="9" t="s">
        <v>342</v>
      </c>
      <c r="DS1463" s="9" t="s">
        <v>137</v>
      </c>
      <c r="DT1463" s="9" t="s">
        <v>212</v>
      </c>
      <c r="DU1463" s="9" t="s">
        <v>168</v>
      </c>
      <c r="DV1463" s="9" t="str">
        <f>VLOOKUP(DU1463,Metadata!$B$2:$C$7,2,FALSE)</f>
        <v>0 - 3 years</v>
      </c>
    </row>
    <row r="1464" spans="1:126">
      <c r="A1464" s="13">
        <v>1463</v>
      </c>
      <c r="B1464" s="9" t="s">
        <v>135</v>
      </c>
      <c r="C1464" s="9" t="str">
        <f>VLOOKUP(B1464,Metadata!$M$2:$N$6,2,FALSE)</f>
        <v>Permanent Employee</v>
      </c>
      <c r="D1464" s="9" t="s">
        <v>159</v>
      </c>
      <c r="E1464" s="9" t="s">
        <v>137</v>
      </c>
      <c r="F1464" s="9" t="s">
        <v>138</v>
      </c>
      <c r="G1464" s="9" t="s">
        <v>291</v>
      </c>
      <c r="H1464" s="9" t="str">
        <f>IF(G1464="","",VLOOKUP(G1464,Metadata!$J$2:$K$22,2,FALSE))</f>
        <v>Centre</v>
      </c>
      <c r="I1464" s="9" t="s">
        <v>138</v>
      </c>
      <c r="J1464" s="9" t="str">
        <f>IF(I1464="","",VLOOKUP(I1464,Metadata!$P$2:$Q$43,2,FALSE))</f>
        <v>Europe</v>
      </c>
      <c r="K1464" s="9" t="str">
        <f t="shared" si="0"/>
        <v>Portugal</v>
      </c>
      <c r="L1464" s="9" t="s">
        <v>291</v>
      </c>
      <c r="M1464" s="9" t="str">
        <f>IF(L1464="","",VLOOKUP(L1464,Metadata!$J$2:$K$22,2,FALSE))</f>
        <v>Centre</v>
      </c>
      <c r="N1464" s="9" t="s">
        <v>141</v>
      </c>
      <c r="O1464" s="9" t="s">
        <v>137</v>
      </c>
      <c r="P1464" s="9" t="s">
        <v>142</v>
      </c>
      <c r="Q1464" s="10" t="str">
        <f t="shared" si="1"/>
        <v>Full Office Job</v>
      </c>
      <c r="R1464" s="10">
        <v>4</v>
      </c>
      <c r="S1464" s="9" t="s">
        <v>216</v>
      </c>
      <c r="T1464" s="9" t="s">
        <v>137</v>
      </c>
      <c r="U1464" s="9" t="str">
        <f>IF(S1464&lt;&gt;"",S1464,IF(T1464&lt;&gt;"",VLOOKUP(T1464,Metadata!$S$2:$T$228,2,FALSE),""))</f>
        <v>Front-End Developer</v>
      </c>
      <c r="V1464" s="9" t="s">
        <v>162</v>
      </c>
      <c r="W1464" s="9" t="s">
        <v>137</v>
      </c>
      <c r="X1464" s="9" t="s">
        <v>252</v>
      </c>
      <c r="Y1464" s="9" t="s">
        <v>137</v>
      </c>
      <c r="Z1464" s="9" t="s">
        <v>218</v>
      </c>
      <c r="AA1464" s="9" t="s">
        <v>165</v>
      </c>
      <c r="AB1464" s="9" t="s">
        <v>137</v>
      </c>
      <c r="AC1464" s="9"/>
      <c r="AD1464" s="9"/>
      <c r="AE1464" s="9"/>
      <c r="AF1464" s="9"/>
      <c r="AG1464" s="9"/>
      <c r="AH1464" s="9"/>
      <c r="AI1464" s="9"/>
      <c r="AJ1464" s="9" t="s">
        <v>185</v>
      </c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 t="s">
        <v>178</v>
      </c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 t="s">
        <v>199</v>
      </c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10"/>
      <c r="CB1464" s="10" t="str">
        <f t="shared" si="5"/>
        <v/>
      </c>
      <c r="CC1464" s="10"/>
      <c r="CD1464" s="9" t="str">
        <f t="shared" si="2"/>
        <v/>
      </c>
      <c r="CE1464" s="9" t="s">
        <v>168</v>
      </c>
      <c r="CF1464" s="9" t="s">
        <v>169</v>
      </c>
      <c r="CG1464" s="9">
        <f>IF(CF1464="","",VLOOKUP(CF1464,Metadata!$D$2:$H$20,2,FALSE))</f>
        <v>12500</v>
      </c>
      <c r="CH1464" s="9">
        <f>IF(CF1464="","",VLOOKUP(CF1464,Metadata!$D$2:$H$20,4,FALSE))</f>
        <v>0</v>
      </c>
      <c r="CI1464" s="9">
        <f>IF(CF1464="","",VLOOKUP(CF1464,Metadata!$D$2:$H$20,5,FALSE))</f>
        <v>15000</v>
      </c>
      <c r="CJ1464" s="9">
        <f t="shared" si="3"/>
        <v>12500</v>
      </c>
      <c r="CK1464" s="9" t="s">
        <v>153</v>
      </c>
      <c r="CL1464" s="10">
        <v>2</v>
      </c>
      <c r="CM1464" s="10">
        <v>4</v>
      </c>
      <c r="CN1464" s="10">
        <v>5</v>
      </c>
      <c r="CO1464" s="10">
        <v>5</v>
      </c>
      <c r="CP1464" s="10">
        <v>6</v>
      </c>
      <c r="CQ1464" s="10">
        <v>6</v>
      </c>
      <c r="CR1464" s="10">
        <v>3</v>
      </c>
      <c r="CS1464" s="10">
        <v>4</v>
      </c>
      <c r="CT1464" s="10">
        <v>6</v>
      </c>
      <c r="CU1464" s="10">
        <v>7</v>
      </c>
      <c r="CV1464" s="10">
        <v>6</v>
      </c>
      <c r="CW1464" s="10">
        <v>5</v>
      </c>
      <c r="CX1464" s="10">
        <v>5</v>
      </c>
      <c r="CY1464" s="10">
        <v>4</v>
      </c>
      <c r="CZ1464" s="10">
        <v>6</v>
      </c>
      <c r="DA1464" s="10">
        <v>5</v>
      </c>
      <c r="DB1464" s="10">
        <v>5</v>
      </c>
      <c r="DC1464" s="10">
        <v>6</v>
      </c>
      <c r="DD1464" s="10">
        <v>7</v>
      </c>
      <c r="DE1464" s="10">
        <v>6</v>
      </c>
      <c r="DF1464" s="10">
        <v>6</v>
      </c>
      <c r="DG1464" s="10">
        <v>5</v>
      </c>
      <c r="DH1464" s="10">
        <v>5</v>
      </c>
      <c r="DI1464" s="10">
        <v>4</v>
      </c>
      <c r="DJ1464" s="10">
        <v>4</v>
      </c>
      <c r="DK1464" s="10">
        <v>5</v>
      </c>
      <c r="DL1464" s="10">
        <v>3</v>
      </c>
      <c r="DM1464" s="9" t="s">
        <v>154</v>
      </c>
      <c r="DN1464" s="10">
        <v>1994</v>
      </c>
      <c r="DO1464" s="9">
        <f t="shared" si="6"/>
        <v>27</v>
      </c>
      <c r="DP1464" s="9" t="s">
        <v>155</v>
      </c>
      <c r="DQ1464" s="9" t="s">
        <v>202</v>
      </c>
      <c r="DR1464" s="9" t="s">
        <v>342</v>
      </c>
      <c r="DS1464" s="9" t="s">
        <v>137</v>
      </c>
      <c r="DT1464" s="9" t="s">
        <v>212</v>
      </c>
      <c r="DU1464" s="9" t="s">
        <v>203</v>
      </c>
      <c r="DV1464" s="9" t="str">
        <f>VLOOKUP(DU1464,Metadata!$B$2:$C$7,2,FALSE)</f>
        <v>6+ years</v>
      </c>
    </row>
    <row r="1465" spans="1:126">
      <c r="A1465" s="13">
        <v>1464</v>
      </c>
      <c r="B1465" s="9" t="s">
        <v>135</v>
      </c>
      <c r="C1465" s="9" t="str">
        <f>VLOOKUP(B1465,Metadata!$M$2:$N$6,2,FALSE)</f>
        <v>Permanent Employee</v>
      </c>
      <c r="D1465" s="9" t="s">
        <v>159</v>
      </c>
      <c r="E1465" s="9" t="s">
        <v>137</v>
      </c>
      <c r="F1465" s="9" t="s">
        <v>138</v>
      </c>
      <c r="G1465" s="9" t="s">
        <v>172</v>
      </c>
      <c r="H1465" s="9" t="str">
        <f>IF(G1465="","",VLOOKUP(G1465,Metadata!$J$2:$K$22,2,FALSE))</f>
        <v>Porto Metropolitan Area</v>
      </c>
      <c r="I1465" s="9" t="s">
        <v>138</v>
      </c>
      <c r="J1465" s="9" t="str">
        <f>IF(I1465="","",VLOOKUP(I1465,Metadata!$P$2:$Q$43,2,FALSE))</f>
        <v>Europe</v>
      </c>
      <c r="K1465" s="9" t="str">
        <f t="shared" si="0"/>
        <v>Portugal</v>
      </c>
      <c r="L1465" s="9" t="s">
        <v>172</v>
      </c>
      <c r="M1465" s="9" t="str">
        <f>IF(L1465="","",VLOOKUP(L1465,Metadata!$J$2:$K$22,2,FALSE))</f>
        <v>Porto Metropolitan Area</v>
      </c>
      <c r="N1465" s="9" t="s">
        <v>141</v>
      </c>
      <c r="O1465" s="9" t="s">
        <v>137</v>
      </c>
      <c r="P1465" s="9" t="s">
        <v>142</v>
      </c>
      <c r="Q1465" s="10" t="str">
        <f t="shared" si="1"/>
        <v>Full Office Job</v>
      </c>
      <c r="R1465" s="10">
        <v>5</v>
      </c>
      <c r="S1465" s="9" t="s">
        <v>206</v>
      </c>
      <c r="T1465" s="9" t="s">
        <v>137</v>
      </c>
      <c r="U1465" s="9" t="str">
        <f>IF(S1465&lt;&gt;"",S1465,IF(T1465&lt;&gt;"",VLOOKUP(T1465,Metadata!$S$2:$T$228,2,FALSE),""))</f>
        <v>Mobile Apps Developer</v>
      </c>
      <c r="V1465" s="9" t="s">
        <v>144</v>
      </c>
      <c r="W1465" s="9" t="s">
        <v>137</v>
      </c>
      <c r="X1465" s="9" t="s">
        <v>252</v>
      </c>
      <c r="Y1465" s="9" t="s">
        <v>137</v>
      </c>
      <c r="Z1465" s="9" t="s">
        <v>224</v>
      </c>
      <c r="AA1465" s="9" t="s">
        <v>137</v>
      </c>
      <c r="AB1465" s="9" t="s">
        <v>137</v>
      </c>
      <c r="AC1465" s="9"/>
      <c r="AD1465" s="9"/>
      <c r="AE1465" s="9"/>
      <c r="AF1465" s="9"/>
      <c r="AG1465" s="9"/>
      <c r="AH1465" s="9"/>
      <c r="AI1465" s="9"/>
      <c r="AJ1465" s="9"/>
      <c r="AK1465" s="9"/>
      <c r="AL1465" s="9" t="s">
        <v>177</v>
      </c>
      <c r="AM1465" s="9" t="s">
        <v>314</v>
      </c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 t="s">
        <v>638</v>
      </c>
      <c r="CA1465" s="10"/>
      <c r="CB1465" s="10" t="str">
        <f t="shared" si="5"/>
        <v/>
      </c>
      <c r="CC1465" s="10"/>
      <c r="CD1465" s="9" t="str">
        <f t="shared" si="2"/>
        <v/>
      </c>
      <c r="CE1465" s="9" t="s">
        <v>151</v>
      </c>
      <c r="CF1465" s="9" t="s">
        <v>188</v>
      </c>
      <c r="CG1465" s="9">
        <f>IF(CF1465="","",VLOOKUP(CF1465,Metadata!$D$2:$H$20,2,FALSE))</f>
        <v>17500</v>
      </c>
      <c r="CH1465" s="9">
        <f>IF(CF1465="","",VLOOKUP(CF1465,Metadata!$D$2:$H$20,4,FALSE))</f>
        <v>15000</v>
      </c>
      <c r="CI1465" s="9">
        <f>IF(CF1465="","",VLOOKUP(CF1465,Metadata!$D$2:$H$20,5,FALSE))</f>
        <v>20000</v>
      </c>
      <c r="CJ1465" s="9">
        <f t="shared" si="3"/>
        <v>17500</v>
      </c>
      <c r="CK1465" s="9" t="s">
        <v>221</v>
      </c>
      <c r="CL1465" s="10">
        <v>3</v>
      </c>
      <c r="CM1465" s="10">
        <v>1</v>
      </c>
      <c r="CN1465" s="10">
        <v>7</v>
      </c>
      <c r="CO1465" s="10">
        <v>7</v>
      </c>
      <c r="CP1465" s="10">
        <v>7</v>
      </c>
      <c r="CQ1465" s="10">
        <v>7</v>
      </c>
      <c r="CR1465" s="10">
        <v>5</v>
      </c>
      <c r="CS1465" s="10">
        <v>5</v>
      </c>
      <c r="CT1465" s="10">
        <v>7</v>
      </c>
      <c r="CU1465" s="10">
        <v>7</v>
      </c>
      <c r="CV1465" s="10">
        <v>7</v>
      </c>
      <c r="CW1465" s="10">
        <v>1</v>
      </c>
      <c r="CX1465" s="10">
        <v>7</v>
      </c>
      <c r="CY1465" s="10">
        <v>7</v>
      </c>
      <c r="CZ1465" s="10">
        <v>7</v>
      </c>
      <c r="DA1465" s="10">
        <v>7</v>
      </c>
      <c r="DB1465" s="10">
        <v>7</v>
      </c>
      <c r="DC1465" s="10">
        <v>7</v>
      </c>
      <c r="DD1465" s="10">
        <v>4</v>
      </c>
      <c r="DE1465" s="10">
        <v>7</v>
      </c>
      <c r="DF1465" s="10">
        <v>7</v>
      </c>
      <c r="DG1465" s="10">
        <v>7</v>
      </c>
      <c r="DH1465" s="10">
        <v>7</v>
      </c>
      <c r="DI1465" s="10">
        <v>7</v>
      </c>
      <c r="DJ1465" s="10">
        <v>7</v>
      </c>
      <c r="DK1465" s="10">
        <v>7</v>
      </c>
      <c r="DL1465" s="10">
        <v>7</v>
      </c>
      <c r="DM1465" s="9" t="s">
        <v>154</v>
      </c>
      <c r="DN1465" s="10">
        <v>1993</v>
      </c>
      <c r="DO1465" s="9">
        <f t="shared" si="6"/>
        <v>28</v>
      </c>
      <c r="DP1465" s="9" t="s">
        <v>155</v>
      </c>
      <c r="DQ1465" s="9" t="s">
        <v>227</v>
      </c>
      <c r="DR1465" s="9" t="s">
        <v>157</v>
      </c>
      <c r="DS1465" s="9" t="s">
        <v>137</v>
      </c>
      <c r="DT1465" s="9" t="s">
        <v>212</v>
      </c>
      <c r="DU1465" s="9" t="s">
        <v>223</v>
      </c>
      <c r="DV1465" s="9" t="str">
        <f>VLOOKUP(DU1465,Metadata!$B$2:$C$7,2,FALSE)</f>
        <v>3 - 6 years</v>
      </c>
    </row>
    <row r="1466" spans="1:126">
      <c r="A1466" s="13">
        <v>1465</v>
      </c>
      <c r="B1466" s="9" t="s">
        <v>135</v>
      </c>
      <c r="C1466" s="9" t="str">
        <f>VLOOKUP(B1466,Metadata!$M$2:$N$6,2,FALSE)</f>
        <v>Permanent Employee</v>
      </c>
      <c r="D1466" s="9" t="s">
        <v>159</v>
      </c>
      <c r="E1466" s="9" t="s">
        <v>137</v>
      </c>
      <c r="F1466" s="9" t="s">
        <v>138</v>
      </c>
      <c r="G1466" s="9" t="s">
        <v>354</v>
      </c>
      <c r="H1466" s="9" t="str">
        <f>IF(G1466="","",VLOOKUP(G1466,Metadata!$J$2:$K$22,2,FALSE))</f>
        <v>South</v>
      </c>
      <c r="I1466" s="9" t="s">
        <v>316</v>
      </c>
      <c r="J1466" s="9" t="str">
        <f>IF(I1466="","",VLOOKUP(I1466,Metadata!$P$2:$Q$43,2,FALSE))</f>
        <v>Europe</v>
      </c>
      <c r="K1466" s="9" t="str">
        <f t="shared" si="0"/>
        <v>International</v>
      </c>
      <c r="L1466" s="9" t="s">
        <v>137</v>
      </c>
      <c r="M1466" s="9" t="str">
        <f>IF(L1466="","",VLOOKUP(L1466,Metadata!$J$2:$K$22,2,FALSE))</f>
        <v/>
      </c>
      <c r="N1466" s="9" t="s">
        <v>141</v>
      </c>
      <c r="O1466" s="9" t="s">
        <v>137</v>
      </c>
      <c r="P1466" s="9" t="s">
        <v>191</v>
      </c>
      <c r="Q1466" s="10" t="str">
        <f t="shared" si="1"/>
        <v>Remote Job (full or flexible)</v>
      </c>
      <c r="R1466" s="10">
        <v>7</v>
      </c>
      <c r="S1466" s="9" t="s">
        <v>192</v>
      </c>
      <c r="T1466" s="9" t="s">
        <v>137</v>
      </c>
      <c r="U1466" s="9" t="str">
        <f>IF(S1466&lt;&gt;"",S1466,IF(T1466&lt;&gt;"",VLOOKUP(T1466,Metadata!$S$2:$T$228,2,FALSE),""))</f>
        <v>Back-End Developer</v>
      </c>
      <c r="V1466" s="9" t="s">
        <v>162</v>
      </c>
      <c r="W1466" s="9" t="s">
        <v>137</v>
      </c>
      <c r="X1466" s="9" t="s">
        <v>145</v>
      </c>
      <c r="Y1466" s="9" t="s">
        <v>137</v>
      </c>
      <c r="Z1466" s="9" t="s">
        <v>218</v>
      </c>
      <c r="AA1466" s="9" t="s">
        <v>137</v>
      </c>
      <c r="AB1466" s="9" t="s">
        <v>137</v>
      </c>
      <c r="AC1466" s="9"/>
      <c r="AD1466" s="9"/>
      <c r="AE1466" s="9"/>
      <c r="AF1466" s="9"/>
      <c r="AG1466" s="9" t="s">
        <v>166</v>
      </c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 t="s">
        <v>355</v>
      </c>
      <c r="CA1466" s="10"/>
      <c r="CB1466" s="10" t="str">
        <f t="shared" si="5"/>
        <v/>
      </c>
      <c r="CC1466" s="10"/>
      <c r="CD1466" s="9" t="str">
        <f t="shared" si="2"/>
        <v/>
      </c>
      <c r="CE1466" s="9" t="s">
        <v>232</v>
      </c>
      <c r="CF1466" s="9" t="s">
        <v>254</v>
      </c>
      <c r="CG1466" s="9">
        <f>IF(CF1466="","",VLOOKUP(CF1466,Metadata!$D$2:$H$20,2,FALSE))</f>
        <v>37500</v>
      </c>
      <c r="CH1466" s="9">
        <f>IF(CF1466="","",VLOOKUP(CF1466,Metadata!$D$2:$H$20,4,FALSE))</f>
        <v>35000</v>
      </c>
      <c r="CI1466" s="9">
        <f>IF(CF1466="","",VLOOKUP(CF1466,Metadata!$D$2:$H$20,5,FALSE))</f>
        <v>40000</v>
      </c>
      <c r="CJ1466" s="9">
        <f t="shared" si="3"/>
        <v>37500</v>
      </c>
      <c r="CK1466" s="9" t="s">
        <v>277</v>
      </c>
      <c r="CL1466" s="10">
        <v>3</v>
      </c>
      <c r="CM1466" s="10">
        <v>5</v>
      </c>
      <c r="CN1466" s="10">
        <v>7</v>
      </c>
      <c r="CO1466" s="10">
        <v>5</v>
      </c>
      <c r="CP1466" s="10">
        <v>6</v>
      </c>
      <c r="CQ1466" s="10">
        <v>6</v>
      </c>
      <c r="CR1466" s="10">
        <v>7</v>
      </c>
      <c r="CS1466" s="10">
        <v>7</v>
      </c>
      <c r="CT1466" s="10">
        <v>6</v>
      </c>
      <c r="CU1466" s="10">
        <v>6</v>
      </c>
      <c r="CV1466" s="10">
        <v>6</v>
      </c>
      <c r="CW1466" s="10">
        <v>6</v>
      </c>
      <c r="CX1466" s="10">
        <v>6</v>
      </c>
      <c r="CY1466" s="10">
        <v>6</v>
      </c>
      <c r="CZ1466" s="10">
        <v>6</v>
      </c>
      <c r="DA1466" s="10">
        <v>6</v>
      </c>
      <c r="DB1466" s="10">
        <v>2</v>
      </c>
      <c r="DC1466" s="10">
        <v>6</v>
      </c>
      <c r="DD1466" s="10">
        <v>1</v>
      </c>
      <c r="DE1466" s="10">
        <v>1</v>
      </c>
      <c r="DF1466" s="10">
        <v>7</v>
      </c>
      <c r="DG1466" s="10">
        <v>7</v>
      </c>
      <c r="DH1466" s="10">
        <v>7</v>
      </c>
      <c r="DI1466" s="10">
        <v>7</v>
      </c>
      <c r="DJ1466" s="10">
        <v>4</v>
      </c>
      <c r="DK1466" s="10">
        <v>1</v>
      </c>
      <c r="DL1466" s="10">
        <v>1</v>
      </c>
      <c r="DM1466" s="9" t="s">
        <v>154</v>
      </c>
      <c r="DN1466" s="10">
        <v>1980</v>
      </c>
      <c r="DO1466" s="9">
        <f t="shared" si="6"/>
        <v>41</v>
      </c>
      <c r="DP1466" s="9" t="s">
        <v>155</v>
      </c>
      <c r="DQ1466" s="9" t="s">
        <v>202</v>
      </c>
      <c r="DR1466" s="9" t="s">
        <v>157</v>
      </c>
      <c r="DS1466" s="9" t="s">
        <v>137</v>
      </c>
      <c r="DT1466" s="9" t="s">
        <v>212</v>
      </c>
      <c r="DU1466" s="9" t="s">
        <v>158</v>
      </c>
      <c r="DV1466" s="9" t="str">
        <f>VLOOKUP(DU1466,Metadata!$B$2:$C$7,2,FALSE)</f>
        <v>6+ years</v>
      </c>
    </row>
    <row r="1467" spans="1:126">
      <c r="A1467" s="13">
        <v>1466</v>
      </c>
      <c r="B1467" s="9" t="s">
        <v>135</v>
      </c>
      <c r="C1467" s="9" t="str">
        <f>VLOOKUP(B1467,Metadata!$M$2:$N$6,2,FALSE)</f>
        <v>Permanent Employee</v>
      </c>
      <c r="D1467" s="9" t="s">
        <v>136</v>
      </c>
      <c r="E1467" s="9" t="s">
        <v>137</v>
      </c>
      <c r="F1467" s="9" t="s">
        <v>138</v>
      </c>
      <c r="G1467" s="9" t="s">
        <v>140</v>
      </c>
      <c r="H1467" s="9" t="str">
        <f>IF(G1467="","",VLOOKUP(G1467,Metadata!$J$2:$K$22,2,FALSE))</f>
        <v>Lisbon Metropolitan Area</v>
      </c>
      <c r="I1467" s="9" t="s">
        <v>292</v>
      </c>
      <c r="J1467" s="9" t="str">
        <f>IF(I1467="","",VLOOKUP(I1467,Metadata!$P$2:$Q$43,2,FALSE))</f>
        <v>North America</v>
      </c>
      <c r="K1467" s="9" t="str">
        <f t="shared" si="0"/>
        <v>International</v>
      </c>
      <c r="L1467" s="9" t="s">
        <v>137</v>
      </c>
      <c r="M1467" s="9" t="str">
        <f>IF(L1467="","",VLOOKUP(L1467,Metadata!$J$2:$K$22,2,FALSE))</f>
        <v/>
      </c>
      <c r="N1467" s="9" t="s">
        <v>141</v>
      </c>
      <c r="O1467" s="9" t="s">
        <v>137</v>
      </c>
      <c r="P1467" s="9" t="s">
        <v>191</v>
      </c>
      <c r="Q1467" s="10" t="str">
        <f t="shared" si="1"/>
        <v>Remote Job (full or flexible)</v>
      </c>
      <c r="R1467" s="10">
        <v>5</v>
      </c>
      <c r="S1467" s="9" t="s">
        <v>338</v>
      </c>
      <c r="T1467" s="9" t="s">
        <v>137</v>
      </c>
      <c r="U1467" s="9" t="str">
        <f>IF(S1467&lt;&gt;"",S1467,IF(T1467&lt;&gt;"",VLOOKUP(T1467,Metadata!$S$2:$T$228,2,FALSE),""))</f>
        <v>Solutions Architect</v>
      </c>
      <c r="V1467" s="9" t="s">
        <v>268</v>
      </c>
      <c r="W1467" s="9" t="s">
        <v>137</v>
      </c>
      <c r="X1467" s="9" t="s">
        <v>145</v>
      </c>
      <c r="Y1467" s="9" t="s">
        <v>137</v>
      </c>
      <c r="Z1467" s="9" t="s">
        <v>262</v>
      </c>
      <c r="AA1467" s="9" t="s">
        <v>165</v>
      </c>
      <c r="AB1467" s="9" t="s">
        <v>137</v>
      </c>
      <c r="AC1467" s="9" t="s">
        <v>147</v>
      </c>
      <c r="AD1467" s="9"/>
      <c r="AE1467" s="9"/>
      <c r="AF1467" s="9" t="s">
        <v>243</v>
      </c>
      <c r="AG1467" s="9"/>
      <c r="AH1467" s="9"/>
      <c r="AI1467" s="9"/>
      <c r="AJ1467" s="9" t="s">
        <v>185</v>
      </c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 t="s">
        <v>200</v>
      </c>
      <c r="BT1467" s="9"/>
      <c r="BU1467" s="9"/>
      <c r="BV1467" s="9"/>
      <c r="BW1467" s="9"/>
      <c r="BX1467" s="9"/>
      <c r="BY1467" s="9"/>
      <c r="BZ1467" s="9"/>
      <c r="CA1467" s="10"/>
      <c r="CB1467" s="10" t="str">
        <f t="shared" si="5"/>
        <v/>
      </c>
      <c r="CC1467" s="10"/>
      <c r="CD1467" s="9" t="str">
        <f t="shared" si="2"/>
        <v/>
      </c>
      <c r="CE1467" s="9" t="s">
        <v>168</v>
      </c>
      <c r="CF1467" s="9" t="s">
        <v>365</v>
      </c>
      <c r="CG1467" s="9">
        <f>IF(CF1467="","",VLOOKUP(CF1467,Metadata!$D$2:$H$20,2,FALSE))</f>
        <v>77500</v>
      </c>
      <c r="CH1467" s="9">
        <f>IF(CF1467="","",VLOOKUP(CF1467,Metadata!$D$2:$H$20,4,FALSE))</f>
        <v>75000</v>
      </c>
      <c r="CI1467" s="9">
        <f>IF(CF1467="","",VLOOKUP(CF1467,Metadata!$D$2:$H$20,5,FALSE))</f>
        <v>80000</v>
      </c>
      <c r="CJ1467" s="9">
        <f t="shared" si="3"/>
        <v>77500</v>
      </c>
      <c r="CK1467" s="9" t="s">
        <v>201</v>
      </c>
      <c r="CL1467" s="10">
        <v>7</v>
      </c>
      <c r="CM1467" s="10">
        <v>1</v>
      </c>
      <c r="CN1467" s="10">
        <v>6</v>
      </c>
      <c r="CO1467" s="10">
        <v>7</v>
      </c>
      <c r="CP1467" s="10">
        <v>6</v>
      </c>
      <c r="CQ1467" s="10">
        <v>6</v>
      </c>
      <c r="CR1467" s="10">
        <v>4</v>
      </c>
      <c r="CS1467" s="10">
        <v>5</v>
      </c>
      <c r="CT1467" s="10">
        <v>6</v>
      </c>
      <c r="CU1467" s="10">
        <v>6</v>
      </c>
      <c r="CV1467" s="10">
        <v>4</v>
      </c>
      <c r="CW1467" s="10">
        <v>4</v>
      </c>
      <c r="CX1467" s="10">
        <v>6</v>
      </c>
      <c r="CY1467" s="10">
        <v>6</v>
      </c>
      <c r="CZ1467" s="10">
        <v>7</v>
      </c>
      <c r="DA1467" s="10">
        <v>4</v>
      </c>
      <c r="DB1467" s="10">
        <v>5</v>
      </c>
      <c r="DC1467" s="10">
        <v>6</v>
      </c>
      <c r="DD1467" s="10">
        <v>6</v>
      </c>
      <c r="DE1467" s="10">
        <v>7</v>
      </c>
      <c r="DF1467" s="10">
        <v>6</v>
      </c>
      <c r="DG1467" s="10">
        <v>5</v>
      </c>
      <c r="DH1467" s="10">
        <v>5</v>
      </c>
      <c r="DI1467" s="10">
        <v>6</v>
      </c>
      <c r="DJ1467" s="10">
        <v>6</v>
      </c>
      <c r="DK1467" s="10">
        <v>4</v>
      </c>
      <c r="DL1467" s="10">
        <v>6</v>
      </c>
      <c r="DM1467" s="9" t="s">
        <v>154</v>
      </c>
      <c r="DN1467" s="10">
        <v>1991</v>
      </c>
      <c r="DO1467" s="9">
        <f t="shared" si="6"/>
        <v>30</v>
      </c>
      <c r="DP1467" s="9" t="s">
        <v>155</v>
      </c>
      <c r="DQ1467" s="9" t="s">
        <v>210</v>
      </c>
      <c r="DR1467" s="9" t="s">
        <v>170</v>
      </c>
      <c r="DS1467" s="9" t="s">
        <v>137</v>
      </c>
      <c r="DT1467" s="9" t="s">
        <v>212</v>
      </c>
      <c r="DU1467" s="9" t="s">
        <v>158</v>
      </c>
      <c r="DV1467" s="9" t="str">
        <f>VLOOKUP(DU1467,Metadata!$B$2:$C$7,2,FALSE)</f>
        <v>6+ years</v>
      </c>
    </row>
    <row r="1468" spans="1:126">
      <c r="A1468" s="13">
        <v>1467</v>
      </c>
      <c r="B1468" s="9" t="s">
        <v>135</v>
      </c>
      <c r="C1468" s="9" t="str">
        <f>VLOOKUP(B1468,Metadata!$M$2:$N$6,2,FALSE)</f>
        <v>Permanent Employee</v>
      </c>
      <c r="D1468" s="9" t="s">
        <v>159</v>
      </c>
      <c r="E1468" s="9" t="s">
        <v>137</v>
      </c>
      <c r="F1468" s="9" t="s">
        <v>138</v>
      </c>
      <c r="G1468" s="9" t="s">
        <v>140</v>
      </c>
      <c r="H1468" s="9" t="str">
        <f>IF(G1468="","",VLOOKUP(G1468,Metadata!$J$2:$K$22,2,FALSE))</f>
        <v>Lisbon Metropolitan Area</v>
      </c>
      <c r="I1468" s="9" t="s">
        <v>138</v>
      </c>
      <c r="J1468" s="9" t="str">
        <f>IF(I1468="","",VLOOKUP(I1468,Metadata!$P$2:$Q$43,2,FALSE))</f>
        <v>Europe</v>
      </c>
      <c r="K1468" s="9" t="str">
        <f t="shared" si="0"/>
        <v>Portugal</v>
      </c>
      <c r="L1468" s="9" t="s">
        <v>140</v>
      </c>
      <c r="M1468" s="9" t="str">
        <f>IF(L1468="","",VLOOKUP(L1468,Metadata!$J$2:$K$22,2,FALSE))</f>
        <v>Lisbon Metropolitan Area</v>
      </c>
      <c r="N1468" s="9" t="s">
        <v>214</v>
      </c>
      <c r="O1468" s="9" t="s">
        <v>136</v>
      </c>
      <c r="P1468" s="9" t="s">
        <v>191</v>
      </c>
      <c r="Q1468" s="10" t="str">
        <f t="shared" si="1"/>
        <v>Remote Job (full or flexible)</v>
      </c>
      <c r="R1468" s="10">
        <v>6</v>
      </c>
      <c r="S1468" s="9" t="s">
        <v>137</v>
      </c>
      <c r="T1468" s="9" t="s">
        <v>639</v>
      </c>
      <c r="U1468" s="9" t="str">
        <f>IF(S1468&lt;&gt;"",S1468,IF(T1468&lt;&gt;"",VLOOKUP(T1468,Metadata!$S$2:$T$228,2,FALSE),""))</f>
        <v>Quality Assurance/Testing</v>
      </c>
      <c r="V1468" s="9" t="s">
        <v>261</v>
      </c>
      <c r="W1468" s="9" t="s">
        <v>137</v>
      </c>
      <c r="X1468" s="9" t="s">
        <v>163</v>
      </c>
      <c r="Y1468" s="9" t="s">
        <v>137</v>
      </c>
      <c r="Z1468" s="9" t="s">
        <v>262</v>
      </c>
      <c r="AA1468" s="9" t="s">
        <v>137</v>
      </c>
      <c r="AB1468" s="9" t="s">
        <v>137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 t="s">
        <v>150</v>
      </c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 t="s">
        <v>150</v>
      </c>
      <c r="BZ1468" s="9" t="s">
        <v>137</v>
      </c>
      <c r="CA1468" s="10"/>
      <c r="CB1468" s="10" t="str">
        <f t="shared" si="5"/>
        <v/>
      </c>
      <c r="CC1468" s="10"/>
      <c r="CD1468" s="9" t="str">
        <f t="shared" si="2"/>
        <v/>
      </c>
      <c r="CE1468" s="9" t="s">
        <v>168</v>
      </c>
      <c r="CF1468" s="9" t="s">
        <v>152</v>
      </c>
      <c r="CG1468" s="9">
        <f>IF(CF1468="","",VLOOKUP(CF1468,Metadata!$D$2:$H$20,2,FALSE))</f>
        <v>32500</v>
      </c>
      <c r="CH1468" s="9">
        <f>IF(CF1468="","",VLOOKUP(CF1468,Metadata!$D$2:$H$20,4,FALSE))</f>
        <v>30000</v>
      </c>
      <c r="CI1468" s="9">
        <f>IF(CF1468="","",VLOOKUP(CF1468,Metadata!$D$2:$H$20,5,FALSE))</f>
        <v>35000</v>
      </c>
      <c r="CJ1468" s="9">
        <f t="shared" si="3"/>
        <v>32500</v>
      </c>
      <c r="CK1468" s="9" t="s">
        <v>221</v>
      </c>
      <c r="CL1468" s="10">
        <v>5</v>
      </c>
      <c r="CM1468" s="10">
        <v>2</v>
      </c>
      <c r="CN1468" s="10">
        <v>7</v>
      </c>
      <c r="CO1468" s="10">
        <v>5</v>
      </c>
      <c r="CP1468" s="10">
        <v>6</v>
      </c>
      <c r="CQ1468" s="10">
        <v>7</v>
      </c>
      <c r="CR1468" s="10">
        <v>7</v>
      </c>
      <c r="CS1468" s="10">
        <v>7</v>
      </c>
      <c r="CT1468" s="10">
        <v>6</v>
      </c>
      <c r="CU1468" s="10">
        <v>4</v>
      </c>
      <c r="CV1468" s="10">
        <v>4</v>
      </c>
      <c r="CW1468" s="10">
        <v>1</v>
      </c>
      <c r="CX1468" s="10">
        <v>7</v>
      </c>
      <c r="CY1468" s="10">
        <v>1</v>
      </c>
      <c r="CZ1468" s="10">
        <v>6</v>
      </c>
      <c r="DA1468" s="10">
        <v>3</v>
      </c>
      <c r="DB1468" s="10">
        <v>5</v>
      </c>
      <c r="DC1468" s="10">
        <v>7</v>
      </c>
      <c r="DD1468" s="10">
        <v>2</v>
      </c>
      <c r="DE1468" s="10">
        <v>7</v>
      </c>
      <c r="DF1468" s="10">
        <v>7</v>
      </c>
      <c r="DG1468" s="10">
        <v>7</v>
      </c>
      <c r="DH1468" s="10">
        <v>7</v>
      </c>
      <c r="DI1468" s="10">
        <v>6</v>
      </c>
      <c r="DJ1468" s="10">
        <v>1</v>
      </c>
      <c r="DK1468" s="10">
        <v>6</v>
      </c>
      <c r="DL1468" s="10">
        <v>5</v>
      </c>
      <c r="DM1468" s="9" t="s">
        <v>154</v>
      </c>
      <c r="DN1468" s="10">
        <v>1966</v>
      </c>
      <c r="DO1468" s="9">
        <f t="shared" si="6"/>
        <v>55</v>
      </c>
      <c r="DP1468" s="9" t="s">
        <v>222</v>
      </c>
      <c r="DQ1468" s="9" t="s">
        <v>202</v>
      </c>
      <c r="DR1468" s="9" t="s">
        <v>157</v>
      </c>
      <c r="DS1468" s="9" t="s">
        <v>137</v>
      </c>
      <c r="DT1468" s="9" t="s">
        <v>212</v>
      </c>
      <c r="DU1468" s="9" t="s">
        <v>158</v>
      </c>
      <c r="DV1468" s="9" t="str">
        <f>VLOOKUP(DU1468,Metadata!$B$2:$C$7,2,FALSE)</f>
        <v>6+ years</v>
      </c>
    </row>
    <row r="1469" spans="1:126">
      <c r="A1469" s="13">
        <v>1468</v>
      </c>
      <c r="B1469" s="9" t="s">
        <v>135</v>
      </c>
      <c r="C1469" s="9" t="str">
        <f>VLOOKUP(B1469,Metadata!$M$2:$N$6,2,FALSE)</f>
        <v>Permanent Employee</v>
      </c>
      <c r="D1469" s="9" t="s">
        <v>159</v>
      </c>
      <c r="E1469" s="9" t="s">
        <v>137</v>
      </c>
      <c r="F1469" s="9" t="s">
        <v>138</v>
      </c>
      <c r="G1469" s="9" t="s">
        <v>190</v>
      </c>
      <c r="H1469" s="9" t="str">
        <f>IF(G1469="","",VLOOKUP(G1469,Metadata!$J$2:$K$22,2,FALSE))</f>
        <v>North</v>
      </c>
      <c r="I1469" s="9" t="s">
        <v>138</v>
      </c>
      <c r="J1469" s="9" t="str">
        <f>IF(I1469="","",VLOOKUP(I1469,Metadata!$P$2:$Q$43,2,FALSE))</f>
        <v>Europe</v>
      </c>
      <c r="K1469" s="9" t="str">
        <f t="shared" si="0"/>
        <v>Portugal</v>
      </c>
      <c r="L1469" s="9" t="s">
        <v>190</v>
      </c>
      <c r="M1469" s="9" t="str">
        <f>IF(L1469="","",VLOOKUP(L1469,Metadata!$J$2:$K$22,2,FALSE))</f>
        <v>North</v>
      </c>
      <c r="N1469" s="9" t="s">
        <v>205</v>
      </c>
      <c r="O1469" s="9" t="s">
        <v>137</v>
      </c>
      <c r="P1469" s="9" t="s">
        <v>137</v>
      </c>
      <c r="Q1469" s="10" t="str">
        <f t="shared" si="1"/>
        <v>Full Office Job</v>
      </c>
      <c r="R1469" s="10">
        <v>4</v>
      </c>
      <c r="S1469" s="9" t="s">
        <v>143</v>
      </c>
      <c r="T1469" s="9" t="s">
        <v>137</v>
      </c>
      <c r="U1469" s="9" t="str">
        <f>IF(S1469&lt;&gt;"",S1469,IF(T1469&lt;&gt;"",VLOOKUP(T1469,Metadata!$S$2:$T$228,2,FALSE),""))</f>
        <v>Technical Team Leader</v>
      </c>
      <c r="V1469" s="9" t="s">
        <v>317</v>
      </c>
      <c r="W1469" s="9" t="s">
        <v>137</v>
      </c>
      <c r="X1469" s="9" t="s">
        <v>163</v>
      </c>
      <c r="Y1469" s="9" t="s">
        <v>137</v>
      </c>
      <c r="Z1469" s="9" t="s">
        <v>262</v>
      </c>
      <c r="AA1469" s="9" t="s">
        <v>137</v>
      </c>
      <c r="AB1469" s="9" t="s">
        <v>137</v>
      </c>
      <c r="AC1469" s="9" t="s">
        <v>147</v>
      </c>
      <c r="AD1469" s="9"/>
      <c r="AE1469" s="9" t="s">
        <v>194</v>
      </c>
      <c r="AF1469" s="9"/>
      <c r="AG1469" s="9"/>
      <c r="AH1469" s="9"/>
      <c r="AI1469" s="9"/>
      <c r="AJ1469" s="9"/>
      <c r="AK1469" s="9"/>
      <c r="AL1469" s="9"/>
      <c r="AM1469" s="9"/>
      <c r="AN1469" s="9" t="s">
        <v>195</v>
      </c>
      <c r="AO1469" s="9"/>
      <c r="AP1469" s="9"/>
      <c r="AQ1469" s="9"/>
      <c r="AR1469" s="9" t="s">
        <v>149</v>
      </c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 t="s">
        <v>198</v>
      </c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10"/>
      <c r="CB1469" s="10" t="str">
        <f t="shared" si="5"/>
        <v/>
      </c>
      <c r="CC1469" s="10"/>
      <c r="CD1469" s="9" t="str">
        <f t="shared" si="2"/>
        <v/>
      </c>
      <c r="CE1469" s="9" t="s">
        <v>151</v>
      </c>
      <c r="CF1469" s="9" t="s">
        <v>152</v>
      </c>
      <c r="CG1469" s="9">
        <f>IF(CF1469="","",VLOOKUP(CF1469,Metadata!$D$2:$H$20,2,FALSE))</f>
        <v>32500</v>
      </c>
      <c r="CH1469" s="9">
        <f>IF(CF1469="","",VLOOKUP(CF1469,Metadata!$D$2:$H$20,4,FALSE))</f>
        <v>30000</v>
      </c>
      <c r="CI1469" s="9">
        <f>IF(CF1469="","",VLOOKUP(CF1469,Metadata!$D$2:$H$20,5,FALSE))</f>
        <v>35000</v>
      </c>
      <c r="CJ1469" s="9">
        <f t="shared" si="3"/>
        <v>32500</v>
      </c>
      <c r="CK1469" s="9" t="s">
        <v>189</v>
      </c>
      <c r="CL1469" s="10">
        <v>4</v>
      </c>
      <c r="CM1469" s="10">
        <v>2</v>
      </c>
      <c r="CN1469" s="10">
        <v>6</v>
      </c>
      <c r="CO1469" s="10">
        <v>4</v>
      </c>
      <c r="CP1469" s="10">
        <v>6</v>
      </c>
      <c r="CQ1469" s="10">
        <v>6</v>
      </c>
      <c r="CR1469" s="10">
        <v>2</v>
      </c>
      <c r="CS1469" s="10">
        <v>7</v>
      </c>
      <c r="CT1469" s="10">
        <v>7</v>
      </c>
      <c r="CU1469" s="10">
        <v>6</v>
      </c>
      <c r="CV1469" s="10">
        <v>6</v>
      </c>
      <c r="CW1469" s="10">
        <v>3</v>
      </c>
      <c r="CX1469" s="10">
        <v>6</v>
      </c>
      <c r="CY1469" s="10">
        <v>4</v>
      </c>
      <c r="CZ1469" s="10">
        <v>7</v>
      </c>
      <c r="DA1469" s="10">
        <v>2</v>
      </c>
      <c r="DB1469" s="10">
        <v>5</v>
      </c>
      <c r="DC1469" s="10">
        <v>6</v>
      </c>
      <c r="DD1469" s="10">
        <v>2</v>
      </c>
      <c r="DE1469" s="10">
        <v>5</v>
      </c>
      <c r="DF1469" s="10">
        <v>4</v>
      </c>
      <c r="DG1469" s="10">
        <v>6</v>
      </c>
      <c r="DH1469" s="10">
        <v>5</v>
      </c>
      <c r="DI1469" s="10">
        <v>5</v>
      </c>
      <c r="DJ1469" s="10">
        <v>3</v>
      </c>
      <c r="DK1469" s="10">
        <v>5</v>
      </c>
      <c r="DL1469" s="10">
        <v>5</v>
      </c>
      <c r="DM1469" s="9" t="s">
        <v>154</v>
      </c>
      <c r="DN1469" s="10">
        <v>1984</v>
      </c>
      <c r="DO1469" s="9">
        <f t="shared" si="6"/>
        <v>37</v>
      </c>
      <c r="DP1469" s="9" t="s">
        <v>155</v>
      </c>
      <c r="DQ1469" s="9" t="s">
        <v>202</v>
      </c>
      <c r="DR1469" s="9" t="s">
        <v>157</v>
      </c>
      <c r="DS1469" s="9" t="s">
        <v>137</v>
      </c>
      <c r="DT1469" s="9" t="s">
        <v>212</v>
      </c>
      <c r="DU1469" s="9" t="s">
        <v>158</v>
      </c>
      <c r="DV1469" s="9" t="str">
        <f>VLOOKUP(DU1469,Metadata!$B$2:$C$7,2,FALSE)</f>
        <v>6+ years</v>
      </c>
    </row>
    <row r="1470" spans="1:126">
      <c r="A1470" s="13">
        <v>1469</v>
      </c>
      <c r="B1470" s="9" t="s">
        <v>135</v>
      </c>
      <c r="C1470" s="9" t="str">
        <f>VLOOKUP(B1470,Metadata!$M$2:$N$6,2,FALSE)</f>
        <v>Permanent Employee</v>
      </c>
      <c r="D1470" s="9" t="s">
        <v>136</v>
      </c>
      <c r="E1470" s="9" t="s">
        <v>137</v>
      </c>
      <c r="F1470" s="9" t="s">
        <v>138</v>
      </c>
      <c r="G1470" s="9" t="s">
        <v>140</v>
      </c>
      <c r="H1470" s="9" t="str">
        <f>IF(G1470="","",VLOOKUP(G1470,Metadata!$J$2:$K$22,2,FALSE))</f>
        <v>Lisbon Metropolitan Area</v>
      </c>
      <c r="I1470" s="9" t="s">
        <v>640</v>
      </c>
      <c r="J1470" s="9" t="str">
        <f>IF(I1470="","",VLOOKUP(I1470,Metadata!$P$2:$Q$43,2,FALSE))</f>
        <v>Europe</v>
      </c>
      <c r="K1470" s="9" t="str">
        <f t="shared" si="0"/>
        <v>International</v>
      </c>
      <c r="L1470" s="9" t="s">
        <v>137</v>
      </c>
      <c r="M1470" s="9" t="str">
        <f>IF(L1470="","",VLOOKUP(L1470,Metadata!$J$2:$K$22,2,FALSE))</f>
        <v/>
      </c>
      <c r="N1470" s="9" t="s">
        <v>141</v>
      </c>
      <c r="O1470" s="9" t="s">
        <v>137</v>
      </c>
      <c r="P1470" s="9" t="s">
        <v>191</v>
      </c>
      <c r="Q1470" s="10" t="str">
        <f t="shared" si="1"/>
        <v>Remote Job (full or flexible)</v>
      </c>
      <c r="R1470" s="10">
        <v>5</v>
      </c>
      <c r="S1470" s="9" t="s">
        <v>137</v>
      </c>
      <c r="T1470" s="9" t="s">
        <v>629</v>
      </c>
      <c r="U1470" s="9" t="str">
        <f>IF(S1470&lt;&gt;"",S1470,IF(T1470&lt;&gt;"",VLOOKUP(T1470,Metadata!$S$2:$T$228,2,FALSE),""))</f>
        <v>Technical Team Leader</v>
      </c>
      <c r="V1470" s="9" t="s">
        <v>207</v>
      </c>
      <c r="W1470" s="9" t="s">
        <v>137</v>
      </c>
      <c r="X1470" s="9" t="s">
        <v>163</v>
      </c>
      <c r="Y1470" s="9" t="s">
        <v>137</v>
      </c>
      <c r="Z1470" s="9" t="s">
        <v>262</v>
      </c>
      <c r="AA1470" s="9" t="s">
        <v>137</v>
      </c>
      <c r="AB1470" s="9" t="s">
        <v>137</v>
      </c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 t="s">
        <v>150</v>
      </c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 t="s">
        <v>150</v>
      </c>
      <c r="BZ1470" s="9" t="s">
        <v>137</v>
      </c>
      <c r="CA1470" s="10"/>
      <c r="CB1470" s="10" t="str">
        <f t="shared" si="5"/>
        <v/>
      </c>
      <c r="CC1470" s="10"/>
      <c r="CD1470" s="9" t="str">
        <f t="shared" si="2"/>
        <v/>
      </c>
      <c r="CE1470" s="9" t="s">
        <v>168</v>
      </c>
      <c r="CF1470" s="9" t="s">
        <v>293</v>
      </c>
      <c r="CG1470" s="9">
        <f>IF(CF1470="","",VLOOKUP(CF1470,Metadata!$D$2:$H$20,2,FALSE))</f>
        <v>52500</v>
      </c>
      <c r="CH1470" s="9">
        <f>IF(CF1470="","",VLOOKUP(CF1470,Metadata!$D$2:$H$20,4,FALSE))</f>
        <v>50000</v>
      </c>
      <c r="CI1470" s="9">
        <f>IF(CF1470="","",VLOOKUP(CF1470,Metadata!$D$2:$H$20,5,FALSE))</f>
        <v>55000</v>
      </c>
      <c r="CJ1470" s="9">
        <f t="shared" si="3"/>
        <v>52500</v>
      </c>
      <c r="CK1470" s="9" t="s">
        <v>153</v>
      </c>
      <c r="CL1470" s="10">
        <v>2</v>
      </c>
      <c r="CM1470" s="10">
        <v>4</v>
      </c>
      <c r="CN1470" s="10">
        <v>7</v>
      </c>
      <c r="CO1470" s="10">
        <v>6</v>
      </c>
      <c r="CP1470" s="10">
        <v>5</v>
      </c>
      <c r="CQ1470" s="10">
        <v>5</v>
      </c>
      <c r="CR1470" s="10">
        <v>4</v>
      </c>
      <c r="CS1470" s="10">
        <v>7</v>
      </c>
      <c r="CT1470" s="10">
        <v>7</v>
      </c>
      <c r="CU1470" s="10">
        <v>5</v>
      </c>
      <c r="CV1470" s="10">
        <v>4</v>
      </c>
      <c r="CW1470" s="10">
        <v>7</v>
      </c>
      <c r="CX1470" s="10">
        <v>7</v>
      </c>
      <c r="CY1470" s="10">
        <v>6</v>
      </c>
      <c r="CZ1470" s="10">
        <v>7</v>
      </c>
      <c r="DA1470" s="10">
        <v>6</v>
      </c>
      <c r="DB1470" s="10">
        <v>5</v>
      </c>
      <c r="DC1470" s="10">
        <v>7</v>
      </c>
      <c r="DD1470" s="10">
        <v>3</v>
      </c>
      <c r="DE1470" s="10">
        <v>7</v>
      </c>
      <c r="DF1470" s="10">
        <v>6</v>
      </c>
      <c r="DG1470" s="10">
        <v>7</v>
      </c>
      <c r="DH1470" s="10">
        <v>4</v>
      </c>
      <c r="DI1470" s="10">
        <v>4</v>
      </c>
      <c r="DJ1470" s="10">
        <v>1</v>
      </c>
      <c r="DK1470" s="10">
        <v>5</v>
      </c>
      <c r="DL1470" s="10">
        <v>1</v>
      </c>
      <c r="DM1470" s="9" t="s">
        <v>154</v>
      </c>
      <c r="DN1470" s="10">
        <v>1984</v>
      </c>
      <c r="DO1470" s="9">
        <f t="shared" si="6"/>
        <v>37</v>
      </c>
      <c r="DP1470" s="9" t="s">
        <v>155</v>
      </c>
      <c r="DQ1470" s="9" t="s">
        <v>210</v>
      </c>
      <c r="DR1470" s="9" t="s">
        <v>157</v>
      </c>
      <c r="DS1470" s="9" t="s">
        <v>137</v>
      </c>
      <c r="DT1470" s="9" t="s">
        <v>212</v>
      </c>
      <c r="DU1470" s="9" t="s">
        <v>158</v>
      </c>
      <c r="DV1470" s="9" t="str">
        <f>VLOOKUP(DU1470,Metadata!$B$2:$C$7,2,FALSE)</f>
        <v>6+ years</v>
      </c>
    </row>
    <row r="1471" spans="1:126">
      <c r="A1471" s="13">
        <v>1470</v>
      </c>
      <c r="B1471" s="9" t="s">
        <v>135</v>
      </c>
      <c r="C1471" s="9" t="str">
        <f>VLOOKUP(B1471,Metadata!$M$2:$N$6,2,FALSE)</f>
        <v>Permanent Employee</v>
      </c>
      <c r="D1471" s="9" t="s">
        <v>159</v>
      </c>
      <c r="E1471" s="9" t="s">
        <v>137</v>
      </c>
      <c r="F1471" s="9" t="s">
        <v>138</v>
      </c>
      <c r="G1471" s="9" t="s">
        <v>140</v>
      </c>
      <c r="H1471" s="9" t="str">
        <f>IF(G1471="","",VLOOKUP(G1471,Metadata!$J$2:$K$22,2,FALSE))</f>
        <v>Lisbon Metropolitan Area</v>
      </c>
      <c r="I1471" s="9" t="s">
        <v>289</v>
      </c>
      <c r="J1471" s="9" t="str">
        <f>IF(I1471="","",VLOOKUP(I1471,Metadata!$P$2:$Q$43,2,FALSE))</f>
        <v>Europe</v>
      </c>
      <c r="K1471" s="9" t="str">
        <f t="shared" si="0"/>
        <v>International</v>
      </c>
      <c r="L1471" s="9" t="s">
        <v>137</v>
      </c>
      <c r="M1471" s="9" t="str">
        <f>IF(L1471="","",VLOOKUP(L1471,Metadata!$J$2:$K$22,2,FALSE))</f>
        <v/>
      </c>
      <c r="N1471" s="9" t="s">
        <v>214</v>
      </c>
      <c r="O1471" s="9" t="s">
        <v>215</v>
      </c>
      <c r="P1471" s="9" t="s">
        <v>142</v>
      </c>
      <c r="Q1471" s="10" t="str">
        <f t="shared" si="1"/>
        <v>Full Office Job</v>
      </c>
      <c r="R1471" s="10">
        <v>4</v>
      </c>
      <c r="S1471" s="9" t="s">
        <v>216</v>
      </c>
      <c r="T1471" s="9" t="s">
        <v>137</v>
      </c>
      <c r="U1471" s="9" t="str">
        <f>IF(S1471&lt;&gt;"",S1471,IF(T1471&lt;&gt;"",VLOOKUP(T1471,Metadata!$S$2:$T$228,2,FALSE),""))</f>
        <v>Front-End Developer</v>
      </c>
      <c r="V1471" s="9" t="s">
        <v>309</v>
      </c>
      <c r="W1471" s="9" t="s">
        <v>137</v>
      </c>
      <c r="X1471" s="9" t="s">
        <v>242</v>
      </c>
      <c r="Y1471" s="9" t="s">
        <v>137</v>
      </c>
      <c r="Z1471" s="9" t="s">
        <v>262</v>
      </c>
      <c r="AA1471" s="9" t="s">
        <v>165</v>
      </c>
      <c r="AB1471" s="9" t="s">
        <v>253</v>
      </c>
      <c r="AC1471" s="9" t="s">
        <v>147</v>
      </c>
      <c r="AD1471" s="9"/>
      <c r="AE1471" s="9"/>
      <c r="AF1471" s="9"/>
      <c r="AG1471" s="9"/>
      <c r="AH1471" s="9"/>
      <c r="AI1471" s="9"/>
      <c r="AJ1471" s="9" t="s">
        <v>185</v>
      </c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 t="s">
        <v>178</v>
      </c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 t="s">
        <v>186</v>
      </c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10"/>
      <c r="CB1471" s="10" t="str">
        <f t="shared" si="5"/>
        <v/>
      </c>
      <c r="CC1471" s="10"/>
      <c r="CD1471" s="9" t="str">
        <f t="shared" si="2"/>
        <v/>
      </c>
      <c r="CE1471" s="9" t="s">
        <v>168</v>
      </c>
      <c r="CF1471" s="9" t="s">
        <v>188</v>
      </c>
      <c r="CG1471" s="9">
        <f>IF(CF1471="","",VLOOKUP(CF1471,Metadata!$D$2:$H$20,2,FALSE))</f>
        <v>17500</v>
      </c>
      <c r="CH1471" s="9">
        <f>IF(CF1471="","",VLOOKUP(CF1471,Metadata!$D$2:$H$20,4,FALSE))</f>
        <v>15000</v>
      </c>
      <c r="CI1471" s="9">
        <f>IF(CF1471="","",VLOOKUP(CF1471,Metadata!$D$2:$H$20,5,FALSE))</f>
        <v>20000</v>
      </c>
      <c r="CJ1471" s="9">
        <f t="shared" si="3"/>
        <v>17500</v>
      </c>
      <c r="CK1471" s="9" t="s">
        <v>189</v>
      </c>
      <c r="CL1471" s="10">
        <v>7</v>
      </c>
      <c r="CM1471" s="10">
        <v>5</v>
      </c>
      <c r="CN1471" s="10">
        <v>5</v>
      </c>
      <c r="CO1471" s="10">
        <v>6</v>
      </c>
      <c r="CP1471" s="10">
        <v>5</v>
      </c>
      <c r="CQ1471" s="10">
        <v>7</v>
      </c>
      <c r="CR1471" s="10">
        <v>7</v>
      </c>
      <c r="CS1471" s="10">
        <v>7</v>
      </c>
      <c r="CT1471" s="10">
        <v>7</v>
      </c>
      <c r="CU1471" s="10">
        <v>6</v>
      </c>
      <c r="CV1471" s="10">
        <v>6</v>
      </c>
      <c r="CW1471" s="10">
        <v>1</v>
      </c>
      <c r="CX1471" s="10">
        <v>6</v>
      </c>
      <c r="CY1471" s="10">
        <v>4</v>
      </c>
      <c r="CZ1471" s="10">
        <v>7</v>
      </c>
      <c r="DA1471" s="10">
        <v>6</v>
      </c>
      <c r="DB1471" s="10">
        <v>7</v>
      </c>
      <c r="DC1471" s="10">
        <v>4</v>
      </c>
      <c r="DD1471" s="10">
        <v>4</v>
      </c>
      <c r="DE1471" s="10">
        <v>7</v>
      </c>
      <c r="DF1471" s="10">
        <v>4</v>
      </c>
      <c r="DG1471" s="10">
        <v>5</v>
      </c>
      <c r="DH1471" s="10">
        <v>4</v>
      </c>
      <c r="DI1471" s="10">
        <v>4</v>
      </c>
      <c r="DJ1471" s="10">
        <v>4</v>
      </c>
      <c r="DK1471" s="10">
        <v>5</v>
      </c>
      <c r="DL1471" s="10">
        <v>5</v>
      </c>
      <c r="DM1471" s="9" t="s">
        <v>154</v>
      </c>
      <c r="DN1471" s="10">
        <v>1999</v>
      </c>
      <c r="DO1471" s="9">
        <f t="shared" si="6"/>
        <v>22</v>
      </c>
      <c r="DP1471" s="9" t="s">
        <v>155</v>
      </c>
      <c r="DQ1471" s="9" t="s">
        <v>156</v>
      </c>
      <c r="DR1471" s="9" t="s">
        <v>170</v>
      </c>
      <c r="DS1471" s="9" t="s">
        <v>137</v>
      </c>
      <c r="DT1471" s="9" t="s">
        <v>212</v>
      </c>
      <c r="DU1471" s="9" t="s">
        <v>168</v>
      </c>
      <c r="DV1471" s="9" t="str">
        <f>VLOOKUP(DU1471,Metadata!$B$2:$C$7,2,FALSE)</f>
        <v>0 - 3 years</v>
      </c>
    </row>
    <row r="1472" spans="1:126">
      <c r="A1472" s="13">
        <v>1471</v>
      </c>
      <c r="B1472" s="9" t="s">
        <v>135</v>
      </c>
      <c r="C1472" s="9" t="str">
        <f>VLOOKUP(B1472,Metadata!$M$2:$N$6,2,FALSE)</f>
        <v>Permanent Employee</v>
      </c>
      <c r="D1472" s="9" t="s">
        <v>159</v>
      </c>
      <c r="E1472" s="9" t="s">
        <v>137</v>
      </c>
      <c r="F1472" s="9" t="s">
        <v>138</v>
      </c>
      <c r="G1472" s="9" t="s">
        <v>172</v>
      </c>
      <c r="H1472" s="9" t="str">
        <f>IF(G1472="","",VLOOKUP(G1472,Metadata!$J$2:$K$22,2,FALSE))</f>
        <v>Porto Metropolitan Area</v>
      </c>
      <c r="I1472" s="9" t="s">
        <v>138</v>
      </c>
      <c r="J1472" s="9" t="str">
        <f>IF(I1472="","",VLOOKUP(I1472,Metadata!$P$2:$Q$43,2,FALSE))</f>
        <v>Europe</v>
      </c>
      <c r="K1472" s="9" t="str">
        <f t="shared" si="0"/>
        <v>Portugal</v>
      </c>
      <c r="L1472" s="9" t="s">
        <v>172</v>
      </c>
      <c r="M1472" s="9" t="str">
        <f>IF(L1472="","",VLOOKUP(L1472,Metadata!$J$2:$K$22,2,FALSE))</f>
        <v>Porto Metropolitan Area</v>
      </c>
      <c r="N1472" s="9" t="s">
        <v>214</v>
      </c>
      <c r="O1472" s="9" t="s">
        <v>259</v>
      </c>
      <c r="P1472" s="9" t="s">
        <v>191</v>
      </c>
      <c r="Q1472" s="10" t="str">
        <f t="shared" si="1"/>
        <v>Remote Job (full or flexible)</v>
      </c>
      <c r="R1472" s="10">
        <v>6</v>
      </c>
      <c r="S1472" s="9" t="s">
        <v>143</v>
      </c>
      <c r="T1472" s="9" t="s">
        <v>137</v>
      </c>
      <c r="U1472" s="9" t="str">
        <f>IF(S1472&lt;&gt;"",S1472,IF(T1472&lt;&gt;"",VLOOKUP(T1472,Metadata!$S$2:$T$228,2,FALSE),""))</f>
        <v>Technical Team Leader</v>
      </c>
      <c r="V1472" s="9" t="s">
        <v>144</v>
      </c>
      <c r="W1472" s="9" t="s">
        <v>137</v>
      </c>
      <c r="X1472" s="9" t="s">
        <v>252</v>
      </c>
      <c r="Y1472" s="9" t="s">
        <v>137</v>
      </c>
      <c r="Z1472" s="9" t="s">
        <v>218</v>
      </c>
      <c r="AA1472" s="9" t="s">
        <v>165</v>
      </c>
      <c r="AB1472" s="9" t="s">
        <v>137</v>
      </c>
      <c r="AC1472" s="9" t="s">
        <v>147</v>
      </c>
      <c r="AD1472" s="9" t="s">
        <v>148</v>
      </c>
      <c r="AE1472" s="9"/>
      <c r="AF1472" s="9"/>
      <c r="AG1472" s="9"/>
      <c r="AH1472" s="9"/>
      <c r="AI1472" s="9"/>
      <c r="AJ1472" s="9" t="s">
        <v>185</v>
      </c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 t="s">
        <v>178</v>
      </c>
      <c r="BB1472" s="9"/>
      <c r="BC1472" s="9"/>
      <c r="BD1472" s="9"/>
      <c r="BE1472" s="9"/>
      <c r="BF1472" s="9"/>
      <c r="BG1472" s="9"/>
      <c r="BH1472" s="9"/>
      <c r="BI1472" s="9"/>
      <c r="BJ1472" s="9" t="s">
        <v>167</v>
      </c>
      <c r="BK1472" s="9"/>
      <c r="BL1472" s="9" t="s">
        <v>199</v>
      </c>
      <c r="BM1472" s="9"/>
      <c r="BN1472" s="9"/>
      <c r="BO1472" s="9"/>
      <c r="BP1472" s="9"/>
      <c r="BQ1472" s="9" t="s">
        <v>219</v>
      </c>
      <c r="BR1472" s="9"/>
      <c r="BS1472" s="9"/>
      <c r="BT1472" s="9"/>
      <c r="BU1472" s="9"/>
      <c r="BV1472" s="9"/>
      <c r="BW1472" s="9"/>
      <c r="BX1472" s="9"/>
      <c r="BY1472" s="9"/>
      <c r="BZ1472" s="9"/>
      <c r="CA1472" s="10"/>
      <c r="CB1472" s="10" t="str">
        <f t="shared" si="5"/>
        <v/>
      </c>
      <c r="CC1472" s="10"/>
      <c r="CD1472" s="9" t="str">
        <f t="shared" si="2"/>
        <v/>
      </c>
      <c r="CE1472" s="9" t="s">
        <v>151</v>
      </c>
      <c r="CF1472" s="9" t="s">
        <v>254</v>
      </c>
      <c r="CG1472" s="9">
        <f>IF(CF1472="","",VLOOKUP(CF1472,Metadata!$D$2:$H$20,2,FALSE))</f>
        <v>37500</v>
      </c>
      <c r="CH1472" s="9">
        <f>IF(CF1472="","",VLOOKUP(CF1472,Metadata!$D$2:$H$20,4,FALSE))</f>
        <v>35000</v>
      </c>
      <c r="CI1472" s="9">
        <f>IF(CF1472="","",VLOOKUP(CF1472,Metadata!$D$2:$H$20,5,FALSE))</f>
        <v>40000</v>
      </c>
      <c r="CJ1472" s="9">
        <f t="shared" si="3"/>
        <v>37500</v>
      </c>
      <c r="CK1472" s="9" t="s">
        <v>180</v>
      </c>
      <c r="CL1472" s="10">
        <v>5</v>
      </c>
      <c r="CM1472" s="10">
        <v>2</v>
      </c>
      <c r="CN1472" s="10">
        <v>7</v>
      </c>
      <c r="CO1472" s="10">
        <v>6</v>
      </c>
      <c r="CP1472" s="10">
        <v>5</v>
      </c>
      <c r="CQ1472" s="10">
        <v>6</v>
      </c>
      <c r="CR1472" s="10">
        <v>5</v>
      </c>
      <c r="CS1472" s="10">
        <v>6</v>
      </c>
      <c r="CT1472" s="10">
        <v>6</v>
      </c>
      <c r="CU1472" s="10">
        <v>6</v>
      </c>
      <c r="CV1472" s="10">
        <v>5</v>
      </c>
      <c r="CW1472" s="10">
        <v>5</v>
      </c>
      <c r="CX1472" s="10">
        <v>6</v>
      </c>
      <c r="CY1472" s="10">
        <v>5</v>
      </c>
      <c r="CZ1472" s="10">
        <v>3</v>
      </c>
      <c r="DA1472" s="10">
        <v>4</v>
      </c>
      <c r="DB1472" s="10">
        <v>4</v>
      </c>
      <c r="DC1472" s="10">
        <v>4</v>
      </c>
      <c r="DD1472" s="10">
        <v>3</v>
      </c>
      <c r="DE1472" s="10">
        <v>6</v>
      </c>
      <c r="DF1472" s="10">
        <v>6</v>
      </c>
      <c r="DG1472" s="10">
        <v>5</v>
      </c>
      <c r="DH1472" s="10">
        <v>4</v>
      </c>
      <c r="DI1472" s="10">
        <v>4</v>
      </c>
      <c r="DJ1472" s="10">
        <v>2</v>
      </c>
      <c r="DK1472" s="10">
        <v>6</v>
      </c>
      <c r="DL1472" s="10">
        <v>4</v>
      </c>
      <c r="DM1472" s="9" t="s">
        <v>154</v>
      </c>
      <c r="DN1472" s="10">
        <v>1982</v>
      </c>
      <c r="DO1472" s="9">
        <f t="shared" si="6"/>
        <v>39</v>
      </c>
      <c r="DP1472" s="9" t="s">
        <v>155</v>
      </c>
      <c r="DQ1472" s="9" t="s">
        <v>156</v>
      </c>
      <c r="DR1472" s="9" t="s">
        <v>157</v>
      </c>
      <c r="DS1472" s="9" t="s">
        <v>137</v>
      </c>
      <c r="DT1472" s="9" t="s">
        <v>212</v>
      </c>
      <c r="DU1472" s="9" t="s">
        <v>158</v>
      </c>
      <c r="DV1472" s="9" t="str">
        <f>VLOOKUP(DU1472,Metadata!$B$2:$C$7,2,FALSE)</f>
        <v>6+ years</v>
      </c>
    </row>
    <row r="1473" spans="1:126">
      <c r="A1473" s="13">
        <v>1472</v>
      </c>
      <c r="B1473" s="9" t="s">
        <v>135</v>
      </c>
      <c r="C1473" s="9" t="str">
        <f>VLOOKUP(B1473,Metadata!$M$2:$N$6,2,FALSE)</f>
        <v>Permanent Employee</v>
      </c>
      <c r="D1473" s="9" t="s">
        <v>136</v>
      </c>
      <c r="E1473" s="9" t="s">
        <v>137</v>
      </c>
      <c r="F1473" s="9" t="s">
        <v>138</v>
      </c>
      <c r="G1473" s="9" t="s">
        <v>265</v>
      </c>
      <c r="H1473" s="9" t="str">
        <f>IF(G1473="","",VLOOKUP(G1473,Metadata!$J$2:$K$22,2,FALSE))</f>
        <v>Azores and Madeira</v>
      </c>
      <c r="I1473" s="9" t="s">
        <v>138</v>
      </c>
      <c r="J1473" s="9" t="str">
        <f>IF(I1473="","",VLOOKUP(I1473,Metadata!$P$2:$Q$43,2,FALSE))</f>
        <v>Europe</v>
      </c>
      <c r="K1473" s="9" t="str">
        <f t="shared" si="0"/>
        <v>Portugal</v>
      </c>
      <c r="L1473" s="9" t="s">
        <v>265</v>
      </c>
      <c r="M1473" s="9" t="str">
        <f>IF(L1473="","",VLOOKUP(L1473,Metadata!$J$2:$K$22,2,FALSE))</f>
        <v>Azores and Madeira</v>
      </c>
      <c r="N1473" s="9" t="s">
        <v>214</v>
      </c>
      <c r="O1473" s="9" t="s">
        <v>239</v>
      </c>
      <c r="P1473" s="9" t="s">
        <v>191</v>
      </c>
      <c r="Q1473" s="10" t="str">
        <f t="shared" si="1"/>
        <v>Remote Job (full or flexible)</v>
      </c>
      <c r="R1473" s="10">
        <v>5</v>
      </c>
      <c r="S1473" s="9" t="s">
        <v>143</v>
      </c>
      <c r="T1473" s="9" t="s">
        <v>137</v>
      </c>
      <c r="U1473" s="9" t="str">
        <f>IF(S1473&lt;&gt;"",S1473,IF(T1473&lt;&gt;"",VLOOKUP(T1473,Metadata!$S$2:$T$228,2,FALSE),""))</f>
        <v>Technical Team Leader</v>
      </c>
      <c r="V1473" s="9" t="s">
        <v>264</v>
      </c>
      <c r="W1473" s="9" t="s">
        <v>137</v>
      </c>
      <c r="X1473" s="9" t="s">
        <v>163</v>
      </c>
      <c r="Y1473" s="9" t="s">
        <v>137</v>
      </c>
      <c r="Z1473" s="9" t="s">
        <v>262</v>
      </c>
      <c r="AA1473" s="9" t="s">
        <v>165</v>
      </c>
      <c r="AB1473" s="9" t="s">
        <v>137</v>
      </c>
      <c r="AC1473" s="9" t="s">
        <v>147</v>
      </c>
      <c r="AD1473" s="9"/>
      <c r="AE1473" s="9"/>
      <c r="AF1473" s="9"/>
      <c r="AG1473" s="9" t="s">
        <v>166</v>
      </c>
      <c r="AH1473" s="9"/>
      <c r="AI1473" s="9"/>
      <c r="AJ1473" s="9" t="s">
        <v>185</v>
      </c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 t="s">
        <v>150</v>
      </c>
      <c r="BZ1473" s="9" t="s">
        <v>137</v>
      </c>
      <c r="CA1473" s="10"/>
      <c r="CB1473" s="10" t="str">
        <f t="shared" si="5"/>
        <v/>
      </c>
      <c r="CC1473" s="10"/>
      <c r="CD1473" s="9" t="str">
        <f t="shared" si="2"/>
        <v/>
      </c>
      <c r="CE1473" s="9" t="s">
        <v>151</v>
      </c>
      <c r="CF1473" s="9" t="s">
        <v>254</v>
      </c>
      <c r="CG1473" s="9">
        <f>IF(CF1473="","",VLOOKUP(CF1473,Metadata!$D$2:$H$20,2,FALSE))</f>
        <v>37500</v>
      </c>
      <c r="CH1473" s="9">
        <f>IF(CF1473="","",VLOOKUP(CF1473,Metadata!$D$2:$H$20,4,FALSE))</f>
        <v>35000</v>
      </c>
      <c r="CI1473" s="9">
        <f>IF(CF1473="","",VLOOKUP(CF1473,Metadata!$D$2:$H$20,5,FALSE))</f>
        <v>40000</v>
      </c>
      <c r="CJ1473" s="9">
        <f t="shared" si="3"/>
        <v>37500</v>
      </c>
      <c r="CK1473" s="9" t="s">
        <v>153</v>
      </c>
      <c r="CL1473" s="10">
        <v>4</v>
      </c>
      <c r="CM1473" s="10">
        <v>4</v>
      </c>
      <c r="CN1473" s="10">
        <v>5</v>
      </c>
      <c r="CO1473" s="10">
        <v>4</v>
      </c>
      <c r="CP1473" s="10">
        <v>5</v>
      </c>
      <c r="CQ1473" s="10">
        <v>6</v>
      </c>
      <c r="CR1473" s="10">
        <v>4</v>
      </c>
      <c r="CS1473" s="10">
        <v>4</v>
      </c>
      <c r="CT1473" s="10">
        <v>5</v>
      </c>
      <c r="CU1473" s="10">
        <v>6</v>
      </c>
      <c r="CV1473" s="10">
        <v>4</v>
      </c>
      <c r="CW1473" s="10">
        <v>4</v>
      </c>
      <c r="CX1473" s="10">
        <v>4</v>
      </c>
      <c r="CY1473" s="10">
        <v>5</v>
      </c>
      <c r="CZ1473" s="10">
        <v>4</v>
      </c>
      <c r="DA1473" s="10">
        <v>4</v>
      </c>
      <c r="DB1473" s="10">
        <v>4</v>
      </c>
      <c r="DC1473" s="10">
        <v>4</v>
      </c>
      <c r="DD1473" s="10">
        <v>4</v>
      </c>
      <c r="DE1473" s="10">
        <v>4</v>
      </c>
      <c r="DF1473" s="10">
        <v>4</v>
      </c>
      <c r="DG1473" s="10">
        <v>6</v>
      </c>
      <c r="DH1473" s="10">
        <v>4</v>
      </c>
      <c r="DI1473" s="10">
        <v>4</v>
      </c>
      <c r="DJ1473" s="10">
        <v>4</v>
      </c>
      <c r="DK1473" s="10">
        <v>4</v>
      </c>
      <c r="DL1473" s="10">
        <v>4</v>
      </c>
      <c r="DM1473" s="9" t="s">
        <v>154</v>
      </c>
      <c r="DN1473" s="10">
        <v>1985</v>
      </c>
      <c r="DO1473" s="9">
        <f t="shared" si="6"/>
        <v>36</v>
      </c>
      <c r="DP1473" s="9" t="s">
        <v>155</v>
      </c>
      <c r="DQ1473" s="9" t="s">
        <v>202</v>
      </c>
      <c r="DR1473" s="9" t="s">
        <v>137</v>
      </c>
      <c r="DS1473" s="9" t="s">
        <v>641</v>
      </c>
      <c r="DT1473" s="9" t="s">
        <v>212</v>
      </c>
      <c r="DU1473" s="9" t="s">
        <v>158</v>
      </c>
      <c r="DV1473" s="9" t="str">
        <f>VLOOKUP(DU1473,Metadata!$B$2:$C$7,2,FALSE)</f>
        <v>6+ years</v>
      </c>
    </row>
    <row r="1474" spans="1:126">
      <c r="A1474" s="13">
        <v>1473</v>
      </c>
      <c r="B1474" s="9" t="s">
        <v>171</v>
      </c>
      <c r="C1474" s="9" t="str">
        <f>VLOOKUP(B1474,Metadata!$M$2:$N$6,2,FALSE)</f>
        <v>Contractor</v>
      </c>
      <c r="D1474" s="9" t="s">
        <v>137</v>
      </c>
      <c r="E1474" s="9" t="s">
        <v>159</v>
      </c>
      <c r="F1474" s="9" t="s">
        <v>138</v>
      </c>
      <c r="G1474" s="9" t="s">
        <v>140</v>
      </c>
      <c r="H1474" s="9" t="str">
        <f>IF(G1474="","",VLOOKUP(G1474,Metadata!$J$2:$K$22,2,FALSE))</f>
        <v>Lisbon Metropolitan Area</v>
      </c>
      <c r="I1474" s="9" t="s">
        <v>228</v>
      </c>
      <c r="J1474" s="9" t="str">
        <f>IF(I1474="","",VLOOKUP(I1474,Metadata!$P$2:$Q$43,2,FALSE))</f>
        <v>Europe</v>
      </c>
      <c r="K1474" s="9" t="str">
        <f t="shared" si="0"/>
        <v>International</v>
      </c>
      <c r="L1474" s="9" t="s">
        <v>137</v>
      </c>
      <c r="M1474" s="9" t="str">
        <f>IF(L1474="","",VLOOKUP(L1474,Metadata!$J$2:$K$22,2,FALSE))</f>
        <v/>
      </c>
      <c r="N1474" s="9" t="s">
        <v>141</v>
      </c>
      <c r="O1474" s="9" t="s">
        <v>137</v>
      </c>
      <c r="P1474" s="9" t="s">
        <v>191</v>
      </c>
      <c r="Q1474" s="10" t="str">
        <f t="shared" si="1"/>
        <v>Remote Job (full or flexible)</v>
      </c>
      <c r="R1474" s="10">
        <v>7</v>
      </c>
      <c r="S1474" s="9" t="s">
        <v>216</v>
      </c>
      <c r="T1474" s="9" t="s">
        <v>137</v>
      </c>
      <c r="U1474" s="9" t="str">
        <f>IF(S1474&lt;&gt;"",S1474,IF(T1474&lt;&gt;"",VLOOKUP(T1474,Metadata!$S$2:$T$228,2,FALSE),""))</f>
        <v>Front-End Developer</v>
      </c>
      <c r="V1474" s="9" t="s">
        <v>276</v>
      </c>
      <c r="W1474" s="9" t="s">
        <v>137</v>
      </c>
      <c r="X1474" s="9" t="s">
        <v>163</v>
      </c>
      <c r="Y1474" s="9" t="s">
        <v>137</v>
      </c>
      <c r="Z1474" s="9" t="s">
        <v>193</v>
      </c>
      <c r="AA1474" s="9" t="s">
        <v>165</v>
      </c>
      <c r="AB1474" s="9" t="s">
        <v>137</v>
      </c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 t="s">
        <v>178</v>
      </c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 t="s">
        <v>186</v>
      </c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10">
        <v>3</v>
      </c>
      <c r="CB1474" s="10" t="str">
        <f t="shared" si="5"/>
        <v>Less than 3 months</v>
      </c>
      <c r="CC1474" s="10">
        <v>20</v>
      </c>
      <c r="CD1474" s="9">
        <f t="shared" si="2"/>
        <v>32000</v>
      </c>
      <c r="CE1474" s="9" t="s">
        <v>137</v>
      </c>
      <c r="CF1474" s="9" t="s">
        <v>137</v>
      </c>
      <c r="CG1474" s="9" t="str">
        <f>IF(CF1474="","",VLOOKUP(CF1474,Metadata!$D$2:$H$20,2,FALSE))</f>
        <v/>
      </c>
      <c r="CH1474" s="9" t="str">
        <f>IF(CF1474="","",VLOOKUP(CF1474,Metadata!$D$2:$H$20,4,FALSE))</f>
        <v/>
      </c>
      <c r="CI1474" s="9" t="str">
        <f>IF(CF1474="","",VLOOKUP(CF1474,Metadata!$D$2:$H$20,5,FALSE))</f>
        <v/>
      </c>
      <c r="CJ1474" s="9">
        <f t="shared" si="3"/>
        <v>32000</v>
      </c>
      <c r="CK1474" s="9" t="s">
        <v>153</v>
      </c>
      <c r="CL1474" s="10">
        <v>7</v>
      </c>
      <c r="CM1474" s="10">
        <v>1</v>
      </c>
      <c r="CN1474" s="10">
        <v>6</v>
      </c>
      <c r="CO1474" s="10">
        <v>2</v>
      </c>
      <c r="CP1474" s="10">
        <v>3</v>
      </c>
      <c r="CQ1474" s="10">
        <v>4</v>
      </c>
      <c r="CR1474" s="10">
        <v>6</v>
      </c>
      <c r="CS1474" s="10">
        <v>6</v>
      </c>
      <c r="CT1474" s="10">
        <v>6</v>
      </c>
      <c r="CU1474" s="10">
        <v>7</v>
      </c>
      <c r="CV1474" s="10">
        <v>7</v>
      </c>
      <c r="CW1474" s="10">
        <v>4</v>
      </c>
      <c r="CX1474" s="10">
        <v>7</v>
      </c>
      <c r="CY1474" s="10">
        <v>7</v>
      </c>
      <c r="CZ1474" s="10">
        <v>6</v>
      </c>
      <c r="DA1474" s="10">
        <v>2</v>
      </c>
      <c r="DB1474" s="10">
        <v>2</v>
      </c>
      <c r="DC1474" s="10">
        <v>6</v>
      </c>
      <c r="DD1474" s="10">
        <v>2</v>
      </c>
      <c r="DE1474" s="10">
        <v>4</v>
      </c>
      <c r="DF1474" s="10">
        <v>2</v>
      </c>
      <c r="DG1474" s="10">
        <v>2</v>
      </c>
      <c r="DH1474" s="10">
        <v>2</v>
      </c>
      <c r="DI1474" s="10">
        <v>4</v>
      </c>
      <c r="DJ1474" s="10">
        <v>1</v>
      </c>
      <c r="DK1474" s="10">
        <v>1</v>
      </c>
      <c r="DL1474" s="10">
        <v>2</v>
      </c>
      <c r="DM1474" s="9" t="s">
        <v>154</v>
      </c>
      <c r="DN1474" s="10">
        <v>2001</v>
      </c>
      <c r="DO1474" s="9">
        <f t="shared" si="6"/>
        <v>20</v>
      </c>
      <c r="DP1474" s="9" t="s">
        <v>155</v>
      </c>
      <c r="DQ1474" s="9" t="s">
        <v>210</v>
      </c>
      <c r="DR1474" s="9" t="s">
        <v>170</v>
      </c>
      <c r="DS1474" s="9" t="s">
        <v>137</v>
      </c>
      <c r="DT1474" s="9" t="s">
        <v>212</v>
      </c>
      <c r="DU1474" s="9" t="s">
        <v>168</v>
      </c>
      <c r="DV1474" s="9" t="str">
        <f>VLOOKUP(DU1474,Metadata!$B$2:$C$7,2,FALSE)</f>
        <v>0 - 3 years</v>
      </c>
    </row>
    <row r="1475" spans="1:126">
      <c r="A1475" s="13">
        <v>1474</v>
      </c>
      <c r="B1475" s="9" t="s">
        <v>135</v>
      </c>
      <c r="C1475" s="9" t="str">
        <f>VLOOKUP(B1475,Metadata!$M$2:$N$6,2,FALSE)</f>
        <v>Permanent Employee</v>
      </c>
      <c r="D1475" s="9" t="s">
        <v>159</v>
      </c>
      <c r="E1475" s="9" t="s">
        <v>137</v>
      </c>
      <c r="F1475" s="9" t="s">
        <v>138</v>
      </c>
      <c r="G1475" s="9" t="s">
        <v>140</v>
      </c>
      <c r="H1475" s="9" t="str">
        <f>IF(G1475="","",VLOOKUP(G1475,Metadata!$J$2:$K$22,2,FALSE))</f>
        <v>Lisbon Metropolitan Area</v>
      </c>
      <c r="I1475" s="9" t="s">
        <v>320</v>
      </c>
      <c r="J1475" s="9" t="str">
        <f>IF(I1475="","",VLOOKUP(I1475,Metadata!$P$2:$Q$43,2,FALSE))</f>
        <v>Europe</v>
      </c>
      <c r="K1475" s="9" t="str">
        <f t="shared" si="0"/>
        <v>International</v>
      </c>
      <c r="L1475" s="9" t="s">
        <v>137</v>
      </c>
      <c r="M1475" s="9" t="str">
        <f>IF(L1475="","",VLOOKUP(L1475,Metadata!$J$2:$K$22,2,FALSE))</f>
        <v/>
      </c>
      <c r="N1475" s="9" t="s">
        <v>141</v>
      </c>
      <c r="O1475" s="9" t="s">
        <v>137</v>
      </c>
      <c r="P1475" s="9" t="s">
        <v>191</v>
      </c>
      <c r="Q1475" s="10" t="str">
        <f t="shared" si="1"/>
        <v>Remote Job (full or flexible)</v>
      </c>
      <c r="R1475" s="10">
        <v>7</v>
      </c>
      <c r="S1475" s="9" t="s">
        <v>192</v>
      </c>
      <c r="T1475" s="9" t="s">
        <v>137</v>
      </c>
      <c r="U1475" s="9" t="str">
        <f>IF(S1475&lt;&gt;"",S1475,IF(T1475&lt;&gt;"",VLOOKUP(T1475,Metadata!$S$2:$T$228,2,FALSE),""))</f>
        <v>Back-End Developer</v>
      </c>
      <c r="V1475" s="9" t="s">
        <v>261</v>
      </c>
      <c r="W1475" s="9" t="s">
        <v>137</v>
      </c>
      <c r="X1475" s="9" t="s">
        <v>242</v>
      </c>
      <c r="Y1475" s="9" t="s">
        <v>137</v>
      </c>
      <c r="Z1475" s="9" t="s">
        <v>184</v>
      </c>
      <c r="AA1475" s="9" t="s">
        <v>137</v>
      </c>
      <c r="AB1475" s="9" t="s">
        <v>137</v>
      </c>
      <c r="AC1475" s="9"/>
      <c r="AD1475" s="9"/>
      <c r="AE1475" s="9"/>
      <c r="AF1475" s="9"/>
      <c r="AG1475" s="9"/>
      <c r="AH1475" s="9"/>
      <c r="AI1475" s="9" t="s">
        <v>230</v>
      </c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 t="s">
        <v>324</v>
      </c>
      <c r="AU1475" s="9"/>
      <c r="AV1475" s="9"/>
      <c r="AW1475" s="9"/>
      <c r="AX1475" s="9"/>
      <c r="AY1475" s="9" t="s">
        <v>246</v>
      </c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 t="s">
        <v>642</v>
      </c>
      <c r="CA1475" s="10"/>
      <c r="CB1475" s="10" t="str">
        <f t="shared" si="5"/>
        <v/>
      </c>
      <c r="CC1475" s="10"/>
      <c r="CD1475" s="9" t="str">
        <f t="shared" si="2"/>
        <v/>
      </c>
      <c r="CE1475" s="9" t="s">
        <v>151</v>
      </c>
      <c r="CF1475" s="9" t="s">
        <v>245</v>
      </c>
      <c r="CG1475" s="9">
        <f>IF(CF1475="","",VLOOKUP(CF1475,Metadata!$D$2:$H$20,2,FALSE))</f>
        <v>42500</v>
      </c>
      <c r="CH1475" s="9">
        <f>IF(CF1475="","",VLOOKUP(CF1475,Metadata!$D$2:$H$20,4,FALSE))</f>
        <v>40000</v>
      </c>
      <c r="CI1475" s="9">
        <f>IF(CF1475="","",VLOOKUP(CF1475,Metadata!$D$2:$H$20,5,FALSE))</f>
        <v>45000</v>
      </c>
      <c r="CJ1475" s="9">
        <f t="shared" si="3"/>
        <v>42500</v>
      </c>
      <c r="CK1475" s="9" t="s">
        <v>221</v>
      </c>
      <c r="CL1475" s="10">
        <v>7</v>
      </c>
      <c r="CM1475" s="10">
        <v>1</v>
      </c>
      <c r="CN1475" s="10">
        <v>7</v>
      </c>
      <c r="CO1475" s="10">
        <v>7</v>
      </c>
      <c r="CP1475" s="10">
        <v>7</v>
      </c>
      <c r="CQ1475" s="10">
        <v>7</v>
      </c>
      <c r="CR1475" s="10">
        <v>7</v>
      </c>
      <c r="CS1475" s="10">
        <v>7</v>
      </c>
      <c r="CT1475" s="10">
        <v>7</v>
      </c>
      <c r="CU1475" s="10">
        <v>7</v>
      </c>
      <c r="CV1475" s="10">
        <v>1</v>
      </c>
      <c r="CW1475" s="10">
        <v>1</v>
      </c>
      <c r="CX1475" s="10">
        <v>6</v>
      </c>
      <c r="CY1475" s="10">
        <v>7</v>
      </c>
      <c r="CZ1475" s="10">
        <v>6</v>
      </c>
      <c r="DA1475" s="10">
        <v>7</v>
      </c>
      <c r="DB1475" s="10">
        <v>7</v>
      </c>
      <c r="DC1475" s="10">
        <v>7</v>
      </c>
      <c r="DD1475" s="10">
        <v>1</v>
      </c>
      <c r="DE1475" s="10">
        <v>1</v>
      </c>
      <c r="DF1475" s="10">
        <v>5</v>
      </c>
      <c r="DG1475" s="10">
        <v>7</v>
      </c>
      <c r="DH1475" s="10">
        <v>7</v>
      </c>
      <c r="DI1475" s="10">
        <v>1</v>
      </c>
      <c r="DJ1475" s="10">
        <v>4</v>
      </c>
      <c r="DK1475" s="10">
        <v>4</v>
      </c>
      <c r="DL1475" s="10">
        <v>1</v>
      </c>
      <c r="DM1475" s="9" t="s">
        <v>154</v>
      </c>
      <c r="DN1475" s="10">
        <v>1988</v>
      </c>
      <c r="DO1475" s="9">
        <f t="shared" si="6"/>
        <v>33</v>
      </c>
      <c r="DP1475" s="9" t="s">
        <v>155</v>
      </c>
      <c r="DQ1475" s="9" t="s">
        <v>156</v>
      </c>
      <c r="DR1475" s="9" t="s">
        <v>170</v>
      </c>
      <c r="DS1475" s="9" t="s">
        <v>137</v>
      </c>
      <c r="DT1475" s="9" t="s">
        <v>212</v>
      </c>
      <c r="DU1475" s="9" t="s">
        <v>158</v>
      </c>
      <c r="DV1475" s="9" t="str">
        <f>VLOOKUP(DU1475,Metadata!$B$2:$C$7,2,FALSE)</f>
        <v>6+ years</v>
      </c>
    </row>
    <row r="1476" spans="1:126">
      <c r="A1476" s="13">
        <v>1475</v>
      </c>
      <c r="B1476" s="9" t="s">
        <v>135</v>
      </c>
      <c r="C1476" s="9" t="str">
        <f>VLOOKUP(B1476,Metadata!$M$2:$N$6,2,FALSE)</f>
        <v>Permanent Employee</v>
      </c>
      <c r="D1476" s="9" t="s">
        <v>159</v>
      </c>
      <c r="E1476" s="9" t="s">
        <v>137</v>
      </c>
      <c r="F1476" s="9" t="s">
        <v>138</v>
      </c>
      <c r="G1476" s="9" t="s">
        <v>140</v>
      </c>
      <c r="H1476" s="9" t="str">
        <f>IF(G1476="","",VLOOKUP(G1476,Metadata!$J$2:$K$22,2,FALSE))</f>
        <v>Lisbon Metropolitan Area</v>
      </c>
      <c r="I1476" s="9" t="s">
        <v>643</v>
      </c>
      <c r="J1476" s="9" t="str">
        <f>IF(I1476="","",VLOOKUP(I1476,Metadata!$P$2:$Q$43,2,FALSE))</f>
        <v>Europe</v>
      </c>
      <c r="K1476" s="9" t="str">
        <f t="shared" si="0"/>
        <v>International</v>
      </c>
      <c r="L1476" s="9" t="s">
        <v>137</v>
      </c>
      <c r="M1476" s="9" t="str">
        <f>IF(L1476="","",VLOOKUP(L1476,Metadata!$J$2:$K$22,2,FALSE))</f>
        <v/>
      </c>
      <c r="N1476" s="9" t="s">
        <v>214</v>
      </c>
      <c r="O1476" s="9" t="s">
        <v>278</v>
      </c>
      <c r="P1476" s="9" t="s">
        <v>191</v>
      </c>
      <c r="Q1476" s="10" t="str">
        <f t="shared" si="1"/>
        <v>Remote Job (full or flexible)</v>
      </c>
      <c r="R1476" s="10">
        <v>5</v>
      </c>
      <c r="S1476" s="9" t="s">
        <v>161</v>
      </c>
      <c r="T1476" s="9" t="s">
        <v>137</v>
      </c>
      <c r="U1476" s="9" t="str">
        <f>IF(S1476&lt;&gt;"",S1476,IF(T1476&lt;&gt;"",VLOOKUP(T1476,Metadata!$S$2:$T$228,2,FALSE),""))</f>
        <v>Full-Stack Developer</v>
      </c>
      <c r="V1476" s="9" t="s">
        <v>274</v>
      </c>
      <c r="W1476" s="9" t="s">
        <v>137</v>
      </c>
      <c r="X1476" s="9" t="s">
        <v>163</v>
      </c>
      <c r="Y1476" s="9" t="s">
        <v>137</v>
      </c>
      <c r="Z1476" s="9" t="s">
        <v>262</v>
      </c>
      <c r="AA1476" s="9" t="s">
        <v>165</v>
      </c>
      <c r="AB1476" s="9" t="s">
        <v>137</v>
      </c>
      <c r="AC1476" s="9" t="s">
        <v>147</v>
      </c>
      <c r="AD1476" s="9" t="s">
        <v>148</v>
      </c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 t="s">
        <v>178</v>
      </c>
      <c r="BB1476" s="9"/>
      <c r="BC1476" s="9"/>
      <c r="BD1476" s="9"/>
      <c r="BE1476" s="9"/>
      <c r="BF1476" s="9"/>
      <c r="BG1476" s="9"/>
      <c r="BH1476" s="9"/>
      <c r="BI1476" s="9"/>
      <c r="BJ1476" s="9" t="s">
        <v>167</v>
      </c>
      <c r="BK1476" s="9"/>
      <c r="BL1476" s="9" t="s">
        <v>199</v>
      </c>
      <c r="BM1476" s="9"/>
      <c r="BN1476" s="9" t="s">
        <v>186</v>
      </c>
      <c r="BO1476" s="9"/>
      <c r="BP1476" s="9"/>
      <c r="BQ1476" s="9" t="s">
        <v>219</v>
      </c>
      <c r="BR1476" s="9"/>
      <c r="BS1476" s="9"/>
      <c r="BT1476" s="9"/>
      <c r="BU1476" s="9"/>
      <c r="BV1476" s="9"/>
      <c r="BW1476" s="9"/>
      <c r="BX1476" s="9"/>
      <c r="BY1476" s="9"/>
      <c r="BZ1476" s="9"/>
      <c r="CA1476" s="10"/>
      <c r="CB1476" s="10" t="str">
        <f t="shared" si="5"/>
        <v/>
      </c>
      <c r="CC1476" s="10"/>
      <c r="CD1476" s="9" t="str">
        <f t="shared" si="2"/>
        <v/>
      </c>
      <c r="CE1476" s="9" t="s">
        <v>232</v>
      </c>
      <c r="CF1476" s="9" t="s">
        <v>220</v>
      </c>
      <c r="CG1476" s="9">
        <f>IF(CF1476="","",VLOOKUP(CF1476,Metadata!$D$2:$H$20,2,FALSE))</f>
        <v>27500</v>
      </c>
      <c r="CH1476" s="9">
        <f>IF(CF1476="","",VLOOKUP(CF1476,Metadata!$D$2:$H$20,4,FALSE))</f>
        <v>25000</v>
      </c>
      <c r="CI1476" s="9">
        <f>IF(CF1476="","",VLOOKUP(CF1476,Metadata!$D$2:$H$20,5,FALSE))</f>
        <v>30000</v>
      </c>
      <c r="CJ1476" s="9">
        <f t="shared" si="3"/>
        <v>27500</v>
      </c>
      <c r="CK1476" s="9" t="s">
        <v>221</v>
      </c>
      <c r="CL1476" s="10">
        <v>6</v>
      </c>
      <c r="CM1476" s="10">
        <v>1</v>
      </c>
      <c r="CN1476" s="10">
        <v>7</v>
      </c>
      <c r="CO1476" s="10">
        <v>6</v>
      </c>
      <c r="CP1476" s="10">
        <v>5</v>
      </c>
      <c r="CQ1476" s="10">
        <v>6</v>
      </c>
      <c r="CR1476" s="10">
        <v>4</v>
      </c>
      <c r="CS1476" s="10">
        <v>5</v>
      </c>
      <c r="CT1476" s="10">
        <v>4</v>
      </c>
      <c r="CU1476" s="10">
        <v>7</v>
      </c>
      <c r="CV1476" s="10">
        <v>6</v>
      </c>
      <c r="CW1476" s="10">
        <v>4</v>
      </c>
      <c r="CX1476" s="10">
        <v>5</v>
      </c>
      <c r="CY1476" s="10">
        <v>5</v>
      </c>
      <c r="CZ1476" s="10">
        <v>6</v>
      </c>
      <c r="DA1476" s="10">
        <v>5</v>
      </c>
      <c r="DB1476" s="10">
        <v>6</v>
      </c>
      <c r="DC1476" s="10">
        <v>7</v>
      </c>
      <c r="DD1476" s="10">
        <v>3</v>
      </c>
      <c r="DE1476" s="10">
        <v>6</v>
      </c>
      <c r="DF1476" s="10">
        <v>5</v>
      </c>
      <c r="DG1476" s="10">
        <v>5</v>
      </c>
      <c r="DH1476" s="10">
        <v>5</v>
      </c>
      <c r="DI1476" s="10">
        <v>7</v>
      </c>
      <c r="DJ1476" s="10">
        <v>4</v>
      </c>
      <c r="DK1476" s="10">
        <v>5</v>
      </c>
      <c r="DL1476" s="10">
        <v>5</v>
      </c>
      <c r="DM1476" s="9" t="s">
        <v>154</v>
      </c>
      <c r="DN1476" s="10">
        <v>1992</v>
      </c>
      <c r="DO1476" s="9">
        <f t="shared" si="6"/>
        <v>29</v>
      </c>
      <c r="DP1476" s="9" t="s">
        <v>155</v>
      </c>
      <c r="DQ1476" s="9" t="s">
        <v>202</v>
      </c>
      <c r="DR1476" s="9" t="s">
        <v>157</v>
      </c>
      <c r="DS1476" s="9" t="s">
        <v>137</v>
      </c>
      <c r="DT1476" s="9" t="s">
        <v>212</v>
      </c>
      <c r="DU1476" s="9" t="s">
        <v>223</v>
      </c>
      <c r="DV1476" s="9" t="str">
        <f>VLOOKUP(DU1476,Metadata!$B$2:$C$7,2,FALSE)</f>
        <v>3 - 6 years</v>
      </c>
    </row>
    <row r="1477" spans="1:126">
      <c r="A1477" s="13">
        <v>1476</v>
      </c>
      <c r="B1477" s="9" t="s">
        <v>135</v>
      </c>
      <c r="C1477" s="9" t="str">
        <f>VLOOKUP(B1477,Metadata!$M$2:$N$6,2,FALSE)</f>
        <v>Permanent Employee</v>
      </c>
      <c r="D1477" s="9" t="s">
        <v>136</v>
      </c>
      <c r="E1477" s="9" t="s">
        <v>137</v>
      </c>
      <c r="F1477" s="9" t="s">
        <v>138</v>
      </c>
      <c r="G1477" s="9" t="s">
        <v>265</v>
      </c>
      <c r="H1477" s="9" t="str">
        <f>IF(G1477="","",VLOOKUP(G1477,Metadata!$J$2:$K$22,2,FALSE))</f>
        <v>Azores and Madeira</v>
      </c>
      <c r="I1477" s="9" t="s">
        <v>138</v>
      </c>
      <c r="J1477" s="9" t="str">
        <f>IF(I1477="","",VLOOKUP(I1477,Metadata!$P$2:$Q$43,2,FALSE))</f>
        <v>Europe</v>
      </c>
      <c r="K1477" s="9" t="str">
        <f t="shared" si="0"/>
        <v>Portugal</v>
      </c>
      <c r="L1477" s="9" t="s">
        <v>265</v>
      </c>
      <c r="M1477" s="9" t="str">
        <f>IF(L1477="","",VLOOKUP(L1477,Metadata!$J$2:$K$22,2,FALSE))</f>
        <v>Azores and Madeira</v>
      </c>
      <c r="N1477" s="9" t="s">
        <v>214</v>
      </c>
      <c r="O1477" s="9" t="s">
        <v>136</v>
      </c>
      <c r="P1477" s="9" t="s">
        <v>142</v>
      </c>
      <c r="Q1477" s="10" t="str">
        <f t="shared" si="1"/>
        <v>Full Office Job</v>
      </c>
      <c r="R1477" s="10">
        <v>6</v>
      </c>
      <c r="S1477" s="9" t="s">
        <v>161</v>
      </c>
      <c r="T1477" s="9" t="s">
        <v>137</v>
      </c>
      <c r="U1477" s="9" t="str">
        <f>IF(S1477&lt;&gt;"",S1477,IF(T1477&lt;&gt;"",VLOOKUP(T1477,Metadata!$S$2:$T$228,2,FALSE),""))</f>
        <v>Full-Stack Developer</v>
      </c>
      <c r="V1477" s="9" t="s">
        <v>261</v>
      </c>
      <c r="W1477" s="9" t="s">
        <v>137</v>
      </c>
      <c r="X1477" s="9" t="s">
        <v>163</v>
      </c>
      <c r="Y1477" s="9" t="s">
        <v>137</v>
      </c>
      <c r="Z1477" s="9" t="s">
        <v>184</v>
      </c>
      <c r="AA1477" s="9" t="s">
        <v>165</v>
      </c>
      <c r="AB1477" s="9" t="s">
        <v>137</v>
      </c>
      <c r="AC1477" s="9"/>
      <c r="AD1477" s="9"/>
      <c r="AE1477" s="9"/>
      <c r="AF1477" s="9"/>
      <c r="AG1477" s="9" t="s">
        <v>166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 t="s">
        <v>167</v>
      </c>
      <c r="BK1477" s="9"/>
      <c r="BL1477" s="9"/>
      <c r="BM1477" s="9"/>
      <c r="BN1477" s="9"/>
      <c r="BO1477" s="9"/>
      <c r="BP1477" s="9" t="s">
        <v>179</v>
      </c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10"/>
      <c r="CB1477" s="10" t="str">
        <f t="shared" si="5"/>
        <v/>
      </c>
      <c r="CC1477" s="10"/>
      <c r="CD1477" s="9" t="str">
        <f t="shared" si="2"/>
        <v/>
      </c>
      <c r="CE1477" s="9" t="s">
        <v>168</v>
      </c>
      <c r="CF1477" s="9" t="s">
        <v>169</v>
      </c>
      <c r="CG1477" s="9">
        <f>IF(CF1477="","",VLOOKUP(CF1477,Metadata!$D$2:$H$20,2,FALSE))</f>
        <v>12500</v>
      </c>
      <c r="CH1477" s="9">
        <f>IF(CF1477="","",VLOOKUP(CF1477,Metadata!$D$2:$H$20,4,FALSE))</f>
        <v>0</v>
      </c>
      <c r="CI1477" s="9">
        <f>IF(CF1477="","",VLOOKUP(CF1477,Metadata!$D$2:$H$20,5,FALSE))</f>
        <v>15000</v>
      </c>
      <c r="CJ1477" s="9">
        <f t="shared" si="3"/>
        <v>12500</v>
      </c>
      <c r="CK1477" s="9" t="s">
        <v>153</v>
      </c>
      <c r="CL1477" s="10">
        <v>2</v>
      </c>
      <c r="CM1477" s="10">
        <v>5</v>
      </c>
      <c r="CN1477" s="10">
        <v>4</v>
      </c>
      <c r="CO1477" s="10">
        <v>7</v>
      </c>
      <c r="CP1477" s="10">
        <v>6</v>
      </c>
      <c r="CQ1477" s="10">
        <v>6</v>
      </c>
      <c r="CR1477" s="10">
        <v>5</v>
      </c>
      <c r="CS1477" s="10">
        <v>6</v>
      </c>
      <c r="CT1477" s="10">
        <v>5</v>
      </c>
      <c r="CU1477" s="10">
        <v>6</v>
      </c>
      <c r="CV1477" s="10">
        <v>5</v>
      </c>
      <c r="CW1477" s="10">
        <v>6</v>
      </c>
      <c r="CX1477" s="10">
        <v>6</v>
      </c>
      <c r="CY1477" s="10">
        <v>5</v>
      </c>
      <c r="CZ1477" s="10">
        <v>5</v>
      </c>
      <c r="DA1477" s="10">
        <v>6</v>
      </c>
      <c r="DB1477" s="10">
        <v>7</v>
      </c>
      <c r="DC1477" s="10">
        <v>7</v>
      </c>
      <c r="DD1477" s="10">
        <v>5</v>
      </c>
      <c r="DE1477" s="10">
        <v>7</v>
      </c>
      <c r="DF1477" s="10">
        <v>5</v>
      </c>
      <c r="DG1477" s="10">
        <v>7</v>
      </c>
      <c r="DH1477" s="10">
        <v>4</v>
      </c>
      <c r="DI1477" s="10">
        <v>6</v>
      </c>
      <c r="DJ1477" s="10">
        <v>6</v>
      </c>
      <c r="DK1477" s="10">
        <v>5</v>
      </c>
      <c r="DL1477" s="10">
        <v>6</v>
      </c>
      <c r="DM1477" s="9" t="s">
        <v>154</v>
      </c>
      <c r="DN1477" s="10">
        <v>1991</v>
      </c>
      <c r="DO1477" s="9">
        <f t="shared" si="6"/>
        <v>30</v>
      </c>
      <c r="DP1477" s="9" t="s">
        <v>155</v>
      </c>
      <c r="DQ1477" s="9" t="s">
        <v>202</v>
      </c>
      <c r="DR1477" s="9" t="s">
        <v>157</v>
      </c>
      <c r="DS1477" s="9" t="s">
        <v>137</v>
      </c>
      <c r="DT1477" s="9" t="s">
        <v>212</v>
      </c>
      <c r="DU1477" s="9" t="s">
        <v>168</v>
      </c>
      <c r="DV1477" s="9" t="str">
        <f>VLOOKUP(DU1477,Metadata!$B$2:$C$7,2,FALSE)</f>
        <v>0 - 3 years</v>
      </c>
    </row>
    <row r="1478" spans="1:126">
      <c r="A1478" s="13">
        <v>1477</v>
      </c>
      <c r="B1478" s="9" t="s">
        <v>171</v>
      </c>
      <c r="C1478" s="9" t="str">
        <f>VLOOKUP(B1478,Metadata!$M$2:$N$6,2,FALSE)</f>
        <v>Contractor</v>
      </c>
      <c r="D1478" s="9" t="s">
        <v>137</v>
      </c>
      <c r="E1478" s="9" t="s">
        <v>136</v>
      </c>
      <c r="F1478" s="9" t="s">
        <v>138</v>
      </c>
      <c r="G1478" s="9" t="s">
        <v>263</v>
      </c>
      <c r="H1478" s="9" t="str">
        <f>IF(G1478="","",VLOOKUP(G1478,Metadata!$J$2:$K$22,2,FALSE))</f>
        <v>North</v>
      </c>
      <c r="I1478" s="12" t="s">
        <v>644</v>
      </c>
      <c r="J1478" s="9" t="str">
        <f>IF(I1478="","",VLOOKUP(I1478,Metadata!$P$2:$Q$43,2,FALSE))</f>
        <v>Europe</v>
      </c>
      <c r="K1478" s="9" t="str">
        <f t="shared" si="0"/>
        <v>International</v>
      </c>
      <c r="L1478" s="9" t="s">
        <v>137</v>
      </c>
      <c r="M1478" s="9" t="str">
        <f>IF(L1478="","",VLOOKUP(L1478,Metadata!$J$2:$K$22,2,FALSE))</f>
        <v/>
      </c>
      <c r="N1478" s="9" t="s">
        <v>141</v>
      </c>
      <c r="O1478" s="9" t="s">
        <v>137</v>
      </c>
      <c r="P1478" s="9" t="s">
        <v>191</v>
      </c>
      <c r="Q1478" s="10" t="str">
        <f t="shared" si="1"/>
        <v>Remote Job (full or flexible)</v>
      </c>
      <c r="R1478" s="10">
        <v>7</v>
      </c>
      <c r="S1478" s="9" t="s">
        <v>216</v>
      </c>
      <c r="T1478" s="9" t="s">
        <v>137</v>
      </c>
      <c r="U1478" s="9" t="str">
        <f>IF(S1478&lt;&gt;"",S1478,IF(T1478&lt;&gt;"",VLOOKUP(T1478,Metadata!$S$2:$T$228,2,FALSE),""))</f>
        <v>Front-End Developer</v>
      </c>
      <c r="V1478" s="9" t="s">
        <v>256</v>
      </c>
      <c r="W1478" s="9" t="s">
        <v>137</v>
      </c>
      <c r="X1478" s="9" t="s">
        <v>175</v>
      </c>
      <c r="Y1478" s="9" t="s">
        <v>137</v>
      </c>
      <c r="Z1478" s="9" t="s">
        <v>193</v>
      </c>
      <c r="AA1478" s="9" t="s">
        <v>165</v>
      </c>
      <c r="AB1478" s="9" t="s">
        <v>137</v>
      </c>
      <c r="AC1478" s="9"/>
      <c r="AD1478" s="9"/>
      <c r="AE1478" s="9"/>
      <c r="AF1478" s="9"/>
      <c r="AG1478" s="9"/>
      <c r="AH1478" s="9"/>
      <c r="AI1478" s="9"/>
      <c r="AJ1478" s="9" t="s">
        <v>185</v>
      </c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 t="s">
        <v>178</v>
      </c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 t="s">
        <v>186</v>
      </c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10">
        <v>12</v>
      </c>
      <c r="CB1478" s="10" t="str">
        <f t="shared" si="5"/>
        <v>7 to 12 months</v>
      </c>
      <c r="CC1478" s="10">
        <v>10</v>
      </c>
      <c r="CD1478" s="9">
        <f t="shared" si="2"/>
        <v>16000</v>
      </c>
      <c r="CE1478" s="9" t="s">
        <v>137</v>
      </c>
      <c r="CF1478" s="9" t="s">
        <v>137</v>
      </c>
      <c r="CG1478" s="9" t="str">
        <f>IF(CF1478="","",VLOOKUP(CF1478,Metadata!$D$2:$H$20,2,FALSE))</f>
        <v/>
      </c>
      <c r="CH1478" s="9" t="str">
        <f>IF(CF1478="","",VLOOKUP(CF1478,Metadata!$D$2:$H$20,4,FALSE))</f>
        <v/>
      </c>
      <c r="CI1478" s="9" t="str">
        <f>IF(CF1478="","",VLOOKUP(CF1478,Metadata!$D$2:$H$20,5,FALSE))</f>
        <v/>
      </c>
      <c r="CJ1478" s="9">
        <f t="shared" si="3"/>
        <v>16000</v>
      </c>
      <c r="CK1478" s="9" t="s">
        <v>201</v>
      </c>
      <c r="CL1478" s="10">
        <v>5</v>
      </c>
      <c r="CM1478" s="10">
        <v>3</v>
      </c>
      <c r="CN1478" s="10">
        <v>6</v>
      </c>
      <c r="CO1478" s="10">
        <v>5</v>
      </c>
      <c r="CP1478" s="10">
        <v>4</v>
      </c>
      <c r="CQ1478" s="10">
        <v>5</v>
      </c>
      <c r="CR1478" s="10">
        <v>7</v>
      </c>
      <c r="CS1478" s="10">
        <v>7</v>
      </c>
      <c r="CT1478" s="10">
        <v>7</v>
      </c>
      <c r="CU1478" s="10">
        <v>7</v>
      </c>
      <c r="CV1478" s="10">
        <v>6</v>
      </c>
      <c r="CW1478" s="10">
        <v>5</v>
      </c>
      <c r="CX1478" s="10">
        <v>5</v>
      </c>
      <c r="CY1478" s="10">
        <v>6</v>
      </c>
      <c r="CZ1478" s="10">
        <v>6</v>
      </c>
      <c r="DA1478" s="10">
        <v>3</v>
      </c>
      <c r="DB1478" s="10">
        <v>3</v>
      </c>
      <c r="DC1478" s="10">
        <v>6</v>
      </c>
      <c r="DD1478" s="10">
        <v>3</v>
      </c>
      <c r="DE1478" s="10">
        <v>7</v>
      </c>
      <c r="DF1478" s="10">
        <v>6</v>
      </c>
      <c r="DG1478" s="10">
        <v>7</v>
      </c>
      <c r="DH1478" s="10">
        <v>6</v>
      </c>
      <c r="DI1478" s="10">
        <v>6</v>
      </c>
      <c r="DJ1478" s="10">
        <v>5</v>
      </c>
      <c r="DK1478" s="10">
        <v>5</v>
      </c>
      <c r="DL1478" s="10">
        <v>5</v>
      </c>
      <c r="DM1478" s="9" t="s">
        <v>154</v>
      </c>
      <c r="DN1478" s="10">
        <v>1982</v>
      </c>
      <c r="DO1478" s="9">
        <f t="shared" si="6"/>
        <v>39</v>
      </c>
      <c r="DP1478" s="9" t="s">
        <v>155</v>
      </c>
      <c r="DQ1478" s="9" t="s">
        <v>202</v>
      </c>
      <c r="DR1478" s="9" t="s">
        <v>170</v>
      </c>
      <c r="DS1478" s="9" t="s">
        <v>137</v>
      </c>
      <c r="DT1478" s="9" t="s">
        <v>212</v>
      </c>
      <c r="DU1478" s="9" t="s">
        <v>203</v>
      </c>
      <c r="DV1478" s="9" t="str">
        <f>VLOOKUP(DU1478,Metadata!$B$2:$C$7,2,FALSE)</f>
        <v>6+ years</v>
      </c>
    </row>
    <row r="1479" spans="1:126">
      <c r="A1479" s="13">
        <v>1478</v>
      </c>
      <c r="B1479" s="9" t="s">
        <v>171</v>
      </c>
      <c r="C1479" s="9" t="str">
        <f>VLOOKUP(B1479,Metadata!$M$2:$N$6,2,FALSE)</f>
        <v>Contractor</v>
      </c>
      <c r="D1479" s="9" t="s">
        <v>137</v>
      </c>
      <c r="E1479" s="9" t="s">
        <v>159</v>
      </c>
      <c r="F1479" s="9" t="s">
        <v>138</v>
      </c>
      <c r="G1479" s="9" t="s">
        <v>312</v>
      </c>
      <c r="H1479" s="9" t="str">
        <f>IF(G1479="","",VLOOKUP(G1479,Metadata!$J$2:$K$22,2,FALSE))</f>
        <v>South</v>
      </c>
      <c r="I1479" s="9" t="s">
        <v>255</v>
      </c>
      <c r="J1479" s="9" t="str">
        <f>IF(I1479="","",VLOOKUP(I1479,Metadata!$P$2:$Q$43,2,FALSE))</f>
        <v>Europe</v>
      </c>
      <c r="K1479" s="9" t="str">
        <f t="shared" si="0"/>
        <v>International</v>
      </c>
      <c r="L1479" s="9" t="s">
        <v>137</v>
      </c>
      <c r="M1479" s="9" t="str">
        <f>IF(L1479="","",VLOOKUP(L1479,Metadata!$J$2:$K$22,2,FALSE))</f>
        <v/>
      </c>
      <c r="N1479" s="9" t="s">
        <v>141</v>
      </c>
      <c r="O1479" s="9" t="s">
        <v>137</v>
      </c>
      <c r="P1479" s="9" t="s">
        <v>191</v>
      </c>
      <c r="Q1479" s="10" t="str">
        <f t="shared" si="1"/>
        <v>Remote Job (full or flexible)</v>
      </c>
      <c r="R1479" s="10">
        <v>7</v>
      </c>
      <c r="S1479" s="9" t="s">
        <v>137</v>
      </c>
      <c r="T1479" s="9" t="s">
        <v>645</v>
      </c>
      <c r="U1479" s="9" t="str">
        <f>IF(S1479&lt;&gt;"",S1479,IF(T1479&lt;&gt;"",VLOOKUP(T1479,Metadata!$S$2:$T$228,2,FALSE),""))</f>
        <v>Business Applications (BI/CRM/ERP)</v>
      </c>
      <c r="V1479" s="9" t="s">
        <v>137</v>
      </c>
      <c r="W1479" s="9" t="s">
        <v>575</v>
      </c>
      <c r="X1479" s="9" t="s">
        <v>145</v>
      </c>
      <c r="Y1479" s="9" t="s">
        <v>137</v>
      </c>
      <c r="Z1479" s="9" t="s">
        <v>218</v>
      </c>
      <c r="AA1479" s="9" t="s">
        <v>137</v>
      </c>
      <c r="AB1479" s="9" t="s">
        <v>137</v>
      </c>
      <c r="AC1479" s="9" t="s">
        <v>147</v>
      </c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 t="s">
        <v>150</v>
      </c>
      <c r="BZ1479" s="9" t="s">
        <v>137</v>
      </c>
      <c r="CA1479" s="10">
        <v>12</v>
      </c>
      <c r="CB1479" s="10" t="str">
        <f t="shared" si="5"/>
        <v>7 to 12 months</v>
      </c>
      <c r="CC1479" s="10">
        <v>40</v>
      </c>
      <c r="CD1479" s="9">
        <f t="shared" si="2"/>
        <v>64000</v>
      </c>
      <c r="CE1479" s="9" t="s">
        <v>137</v>
      </c>
      <c r="CF1479" s="9" t="s">
        <v>137</v>
      </c>
      <c r="CG1479" s="9" t="str">
        <f>IF(CF1479="","",VLOOKUP(CF1479,Metadata!$D$2:$H$20,2,FALSE))</f>
        <v/>
      </c>
      <c r="CH1479" s="9" t="str">
        <f>IF(CF1479="","",VLOOKUP(CF1479,Metadata!$D$2:$H$20,4,FALSE))</f>
        <v/>
      </c>
      <c r="CI1479" s="9" t="str">
        <f>IF(CF1479="","",VLOOKUP(CF1479,Metadata!$D$2:$H$20,5,FALSE))</f>
        <v/>
      </c>
      <c r="CJ1479" s="9">
        <f t="shared" si="3"/>
        <v>64000</v>
      </c>
      <c r="CK1479" s="9" t="s">
        <v>201</v>
      </c>
      <c r="CL1479" s="10">
        <v>4</v>
      </c>
      <c r="CM1479" s="10">
        <v>1</v>
      </c>
      <c r="CN1479" s="10">
        <v>6</v>
      </c>
      <c r="CO1479" s="10">
        <v>4</v>
      </c>
      <c r="CP1479" s="10">
        <v>3</v>
      </c>
      <c r="CQ1479" s="10">
        <v>3</v>
      </c>
      <c r="CR1479" s="10">
        <v>7</v>
      </c>
      <c r="CS1479" s="10">
        <v>5</v>
      </c>
      <c r="CT1479" s="10">
        <v>5</v>
      </c>
      <c r="CU1479" s="10">
        <v>3</v>
      </c>
      <c r="CV1479" s="10">
        <v>4</v>
      </c>
      <c r="CW1479" s="10">
        <v>2</v>
      </c>
      <c r="CX1479" s="10">
        <v>4</v>
      </c>
      <c r="CY1479" s="10">
        <v>3</v>
      </c>
      <c r="CZ1479" s="10">
        <v>3</v>
      </c>
      <c r="DA1479" s="10">
        <v>1</v>
      </c>
      <c r="DB1479" s="10">
        <v>1</v>
      </c>
      <c r="DC1479" s="10">
        <v>1</v>
      </c>
      <c r="DD1479" s="10">
        <v>1</v>
      </c>
      <c r="DE1479" s="10">
        <v>1</v>
      </c>
      <c r="DF1479" s="10">
        <v>1</v>
      </c>
      <c r="DG1479" s="10">
        <v>1</v>
      </c>
      <c r="DH1479" s="10">
        <v>2</v>
      </c>
      <c r="DI1479" s="10">
        <v>1</v>
      </c>
      <c r="DJ1479" s="10">
        <v>1</v>
      </c>
      <c r="DK1479" s="10">
        <v>1</v>
      </c>
      <c r="DL1479" s="10">
        <v>1</v>
      </c>
      <c r="DM1479" s="9" t="s">
        <v>646</v>
      </c>
      <c r="DN1479" s="10">
        <v>1972</v>
      </c>
      <c r="DO1479" s="9">
        <f t="shared" si="6"/>
        <v>49</v>
      </c>
      <c r="DP1479" s="9" t="s">
        <v>222</v>
      </c>
      <c r="DQ1479" s="9" t="s">
        <v>210</v>
      </c>
      <c r="DR1479" s="9" t="s">
        <v>170</v>
      </c>
      <c r="DS1479" s="9" t="s">
        <v>137</v>
      </c>
      <c r="DT1479" s="9" t="s">
        <v>212</v>
      </c>
      <c r="DU1479" s="9" t="s">
        <v>158</v>
      </c>
      <c r="DV1479" s="9" t="str">
        <f>VLOOKUP(DU1479,Metadata!$B$2:$C$7,2,FALSE)</f>
        <v>6+ years</v>
      </c>
    </row>
    <row r="1480" spans="1:126">
      <c r="A1480" s="13">
        <v>1479</v>
      </c>
      <c r="B1480" s="9" t="s">
        <v>135</v>
      </c>
      <c r="C1480" s="9" t="str">
        <f>VLOOKUP(B1480,Metadata!$M$2:$N$6,2,FALSE)</f>
        <v>Permanent Employee</v>
      </c>
      <c r="D1480" s="9" t="s">
        <v>136</v>
      </c>
      <c r="E1480" s="9" t="s">
        <v>137</v>
      </c>
      <c r="F1480" s="9" t="s">
        <v>138</v>
      </c>
      <c r="G1480" s="9" t="s">
        <v>140</v>
      </c>
      <c r="H1480" s="9" t="str">
        <f>IF(G1480="","",VLOOKUP(G1480,Metadata!$J$2:$K$22,2,FALSE))</f>
        <v>Lisbon Metropolitan Area</v>
      </c>
      <c r="I1480" s="9" t="s">
        <v>138</v>
      </c>
      <c r="J1480" s="9" t="str">
        <f>IF(I1480="","",VLOOKUP(I1480,Metadata!$P$2:$Q$43,2,FALSE))</f>
        <v>Europe</v>
      </c>
      <c r="K1480" s="9" t="str">
        <f t="shared" si="0"/>
        <v>Portugal</v>
      </c>
      <c r="L1480" s="9" t="s">
        <v>140</v>
      </c>
      <c r="M1480" s="9" t="str">
        <f>IF(L1480="","",VLOOKUP(L1480,Metadata!$J$2:$K$22,2,FALSE))</f>
        <v>Lisbon Metropolitan Area</v>
      </c>
      <c r="N1480" s="9" t="s">
        <v>141</v>
      </c>
      <c r="O1480" s="9" t="s">
        <v>137</v>
      </c>
      <c r="P1480" s="9" t="s">
        <v>142</v>
      </c>
      <c r="Q1480" s="10" t="str">
        <f t="shared" si="1"/>
        <v>Full Office Job</v>
      </c>
      <c r="R1480" s="10">
        <v>6</v>
      </c>
      <c r="S1480" s="9" t="s">
        <v>313</v>
      </c>
      <c r="T1480" s="9" t="s">
        <v>137</v>
      </c>
      <c r="U1480" s="9" t="str">
        <f>IF(S1480&lt;&gt;"",S1480,IF(T1480&lt;&gt;"",VLOOKUP(T1480,Metadata!$S$2:$T$228,2,FALSE),""))</f>
        <v>Maintenance &amp; Support</v>
      </c>
      <c r="V1480" s="9" t="s">
        <v>217</v>
      </c>
      <c r="W1480" s="9" t="s">
        <v>137</v>
      </c>
      <c r="X1480" s="9" t="s">
        <v>145</v>
      </c>
      <c r="Y1480" s="9" t="s">
        <v>137</v>
      </c>
      <c r="Z1480" s="9" t="s">
        <v>184</v>
      </c>
      <c r="AA1480" s="9" t="s">
        <v>137</v>
      </c>
      <c r="AB1480" s="9" t="s">
        <v>137</v>
      </c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 t="s">
        <v>150</v>
      </c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 t="s">
        <v>150</v>
      </c>
      <c r="BZ1480" s="9" t="s">
        <v>137</v>
      </c>
      <c r="CA1480" s="10"/>
      <c r="CB1480" s="10" t="str">
        <f t="shared" si="5"/>
        <v/>
      </c>
      <c r="CC1480" s="10"/>
      <c r="CD1480" s="9" t="str">
        <f t="shared" si="2"/>
        <v/>
      </c>
      <c r="CE1480" s="9" t="s">
        <v>168</v>
      </c>
      <c r="CF1480" s="9" t="s">
        <v>188</v>
      </c>
      <c r="CG1480" s="9">
        <f>IF(CF1480="","",VLOOKUP(CF1480,Metadata!$D$2:$H$20,2,FALSE))</f>
        <v>17500</v>
      </c>
      <c r="CH1480" s="9">
        <f>IF(CF1480="","",VLOOKUP(CF1480,Metadata!$D$2:$H$20,4,FALSE))</f>
        <v>15000</v>
      </c>
      <c r="CI1480" s="9">
        <f>IF(CF1480="","",VLOOKUP(CF1480,Metadata!$D$2:$H$20,5,FALSE))</f>
        <v>20000</v>
      </c>
      <c r="CJ1480" s="9">
        <f t="shared" si="3"/>
        <v>17500</v>
      </c>
      <c r="CK1480" s="9" t="s">
        <v>180</v>
      </c>
      <c r="CL1480" s="10">
        <v>3</v>
      </c>
      <c r="CM1480" s="10">
        <v>5</v>
      </c>
      <c r="CN1480" s="10">
        <v>6</v>
      </c>
      <c r="CO1480" s="10">
        <v>7</v>
      </c>
      <c r="CP1480" s="10">
        <v>7</v>
      </c>
      <c r="CQ1480" s="10">
        <v>4</v>
      </c>
      <c r="CR1480" s="10">
        <v>1</v>
      </c>
      <c r="CS1480" s="10">
        <v>5</v>
      </c>
      <c r="CT1480" s="10">
        <v>6</v>
      </c>
      <c r="CU1480" s="10">
        <v>3</v>
      </c>
      <c r="CV1480" s="10">
        <v>1</v>
      </c>
      <c r="CW1480" s="10">
        <v>3</v>
      </c>
      <c r="CX1480" s="10">
        <v>7</v>
      </c>
      <c r="CY1480" s="10">
        <v>6</v>
      </c>
      <c r="CZ1480" s="10">
        <v>7</v>
      </c>
      <c r="DA1480" s="10">
        <v>7</v>
      </c>
      <c r="DB1480" s="10">
        <v>7</v>
      </c>
      <c r="DC1480" s="10">
        <v>5</v>
      </c>
      <c r="DD1480" s="10">
        <v>3</v>
      </c>
      <c r="DE1480" s="10">
        <v>1</v>
      </c>
      <c r="DF1480" s="10">
        <v>6</v>
      </c>
      <c r="DG1480" s="10">
        <v>1</v>
      </c>
      <c r="DH1480" s="10">
        <v>6</v>
      </c>
      <c r="DI1480" s="10">
        <v>3</v>
      </c>
      <c r="DJ1480" s="10">
        <v>4</v>
      </c>
      <c r="DK1480" s="10">
        <v>4</v>
      </c>
      <c r="DL1480" s="10">
        <v>2</v>
      </c>
      <c r="DM1480" s="9" t="s">
        <v>154</v>
      </c>
      <c r="DN1480" s="10">
        <v>1991</v>
      </c>
      <c r="DO1480" s="9">
        <f t="shared" si="6"/>
        <v>30</v>
      </c>
      <c r="DP1480" s="9" t="s">
        <v>155</v>
      </c>
      <c r="DQ1480" s="9" t="s">
        <v>202</v>
      </c>
      <c r="DR1480" s="9" t="s">
        <v>170</v>
      </c>
      <c r="DS1480" s="9" t="s">
        <v>137</v>
      </c>
      <c r="DT1480" s="9" t="s">
        <v>212</v>
      </c>
      <c r="DU1480" s="9" t="s">
        <v>223</v>
      </c>
      <c r="DV1480" s="9" t="str">
        <f>VLOOKUP(DU1480,Metadata!$B$2:$C$7,2,FALSE)</f>
        <v>3 - 6 years</v>
      </c>
    </row>
    <row r="1481" spans="1:126">
      <c r="A1481" s="13">
        <v>1480</v>
      </c>
      <c r="B1481" s="9" t="s">
        <v>135</v>
      </c>
      <c r="C1481" s="9" t="str">
        <f>VLOOKUP(B1481,Metadata!$M$2:$N$6,2,FALSE)</f>
        <v>Permanent Employee</v>
      </c>
      <c r="D1481" s="9" t="s">
        <v>159</v>
      </c>
      <c r="E1481" s="9" t="s">
        <v>137</v>
      </c>
      <c r="F1481" s="9" t="s">
        <v>138</v>
      </c>
      <c r="G1481" s="9" t="s">
        <v>140</v>
      </c>
      <c r="H1481" s="9" t="str">
        <f>IF(G1481="","",VLOOKUP(G1481,Metadata!$J$2:$K$22,2,FALSE))</f>
        <v>Lisbon Metropolitan Area</v>
      </c>
      <c r="I1481" s="9" t="s">
        <v>138</v>
      </c>
      <c r="J1481" s="9" t="str">
        <f>IF(I1481="","",VLOOKUP(I1481,Metadata!$P$2:$Q$43,2,FALSE))</f>
        <v>Europe</v>
      </c>
      <c r="K1481" s="9" t="str">
        <f t="shared" si="0"/>
        <v>Portugal</v>
      </c>
      <c r="L1481" s="9" t="s">
        <v>140</v>
      </c>
      <c r="M1481" s="9" t="str">
        <f>IF(L1481="","",VLOOKUP(L1481,Metadata!$J$2:$K$22,2,FALSE))</f>
        <v>Lisbon Metropolitan Area</v>
      </c>
      <c r="N1481" s="9" t="s">
        <v>214</v>
      </c>
      <c r="O1481" s="9" t="s">
        <v>215</v>
      </c>
      <c r="P1481" s="9" t="s">
        <v>191</v>
      </c>
      <c r="Q1481" s="10" t="str">
        <f t="shared" si="1"/>
        <v>Remote Job (full or flexible)</v>
      </c>
      <c r="R1481" s="10">
        <v>4</v>
      </c>
      <c r="S1481" s="9" t="s">
        <v>143</v>
      </c>
      <c r="T1481" s="9" t="s">
        <v>137</v>
      </c>
      <c r="U1481" s="9" t="str">
        <f>IF(S1481&lt;&gt;"",S1481,IF(T1481&lt;&gt;"",VLOOKUP(T1481,Metadata!$S$2:$T$228,2,FALSE),""))</f>
        <v>Technical Team Leader</v>
      </c>
      <c r="V1481" s="9" t="s">
        <v>279</v>
      </c>
      <c r="W1481" s="9" t="s">
        <v>137</v>
      </c>
      <c r="X1481" s="9" t="s">
        <v>145</v>
      </c>
      <c r="Y1481" s="9" t="s">
        <v>137</v>
      </c>
      <c r="Z1481" s="9" t="s">
        <v>146</v>
      </c>
      <c r="AA1481" s="9" t="s">
        <v>137</v>
      </c>
      <c r="AB1481" s="9" t="s">
        <v>137</v>
      </c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 t="s">
        <v>150</v>
      </c>
      <c r="BI1481" s="9"/>
      <c r="BJ1481" s="9"/>
      <c r="BK1481" s="9" t="s">
        <v>198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 t="s">
        <v>286</v>
      </c>
      <c r="BX1481" s="9"/>
      <c r="BY1481" s="9"/>
      <c r="BZ1481" s="9"/>
      <c r="CA1481" s="10"/>
      <c r="CB1481" s="10" t="str">
        <f t="shared" si="5"/>
        <v/>
      </c>
      <c r="CC1481" s="10"/>
      <c r="CD1481" s="9" t="str">
        <f t="shared" si="2"/>
        <v/>
      </c>
      <c r="CE1481" s="9" t="s">
        <v>168</v>
      </c>
      <c r="CF1481" s="9" t="s">
        <v>419</v>
      </c>
      <c r="CG1481" s="9">
        <f>IF(CF1481="","",VLOOKUP(CF1481,Metadata!$D$2:$H$20,2,FALSE))</f>
        <v>62500</v>
      </c>
      <c r="CH1481" s="9">
        <f>IF(CF1481="","",VLOOKUP(CF1481,Metadata!$D$2:$H$20,4,FALSE))</f>
        <v>60000</v>
      </c>
      <c r="CI1481" s="9">
        <f>IF(CF1481="","",VLOOKUP(CF1481,Metadata!$D$2:$H$20,5,FALSE))</f>
        <v>65000</v>
      </c>
      <c r="CJ1481" s="9">
        <f t="shared" si="3"/>
        <v>62500</v>
      </c>
      <c r="CK1481" s="9" t="s">
        <v>189</v>
      </c>
      <c r="CL1481" s="10">
        <v>6</v>
      </c>
      <c r="CM1481" s="10">
        <v>3</v>
      </c>
      <c r="CN1481" s="10">
        <v>6</v>
      </c>
      <c r="CO1481" s="10">
        <v>6</v>
      </c>
      <c r="CP1481" s="10">
        <v>4</v>
      </c>
      <c r="CQ1481" s="10">
        <v>5</v>
      </c>
      <c r="CR1481" s="10">
        <v>1</v>
      </c>
      <c r="CS1481" s="10">
        <v>3</v>
      </c>
      <c r="CT1481" s="10">
        <v>6</v>
      </c>
      <c r="CU1481" s="10">
        <v>5</v>
      </c>
      <c r="CV1481" s="10">
        <v>7</v>
      </c>
      <c r="CW1481" s="10">
        <v>4</v>
      </c>
      <c r="CX1481" s="10">
        <v>6</v>
      </c>
      <c r="CY1481" s="10">
        <v>6</v>
      </c>
      <c r="CZ1481" s="10">
        <v>6</v>
      </c>
      <c r="DA1481" s="10">
        <v>4</v>
      </c>
      <c r="DB1481" s="10">
        <v>6</v>
      </c>
      <c r="DC1481" s="10">
        <v>7</v>
      </c>
      <c r="DD1481" s="10">
        <v>4</v>
      </c>
      <c r="DE1481" s="10">
        <v>5</v>
      </c>
      <c r="DF1481" s="10">
        <v>5</v>
      </c>
      <c r="DG1481" s="10">
        <v>5</v>
      </c>
      <c r="DH1481" s="10">
        <v>2</v>
      </c>
      <c r="DI1481" s="10">
        <v>6</v>
      </c>
      <c r="DJ1481" s="10">
        <v>5</v>
      </c>
      <c r="DK1481" s="10">
        <v>4</v>
      </c>
      <c r="DL1481" s="10">
        <v>5</v>
      </c>
      <c r="DM1481" s="9" t="s">
        <v>154</v>
      </c>
      <c r="DN1481" s="10">
        <v>1965</v>
      </c>
      <c r="DO1481" s="9">
        <f t="shared" si="6"/>
        <v>56</v>
      </c>
      <c r="DP1481" s="9" t="s">
        <v>155</v>
      </c>
      <c r="DQ1481" s="9" t="s">
        <v>156</v>
      </c>
      <c r="DR1481" s="9" t="s">
        <v>157</v>
      </c>
      <c r="DS1481" s="9" t="s">
        <v>137</v>
      </c>
      <c r="DT1481" s="9" t="s">
        <v>212</v>
      </c>
      <c r="DU1481" s="9" t="s">
        <v>158</v>
      </c>
      <c r="DV1481" s="9" t="str">
        <f>VLOOKUP(DU1481,Metadata!$B$2:$C$7,2,FALSE)</f>
        <v>6+ years</v>
      </c>
    </row>
    <row r="1482" spans="1:126">
      <c r="A1482" s="13">
        <v>1481</v>
      </c>
      <c r="B1482" s="9" t="s">
        <v>135</v>
      </c>
      <c r="C1482" s="9" t="str">
        <f>VLOOKUP(B1482,Metadata!$M$2:$N$6,2,FALSE)</f>
        <v>Permanent Employee</v>
      </c>
      <c r="D1482" s="9" t="s">
        <v>159</v>
      </c>
      <c r="E1482" s="9" t="s">
        <v>137</v>
      </c>
      <c r="F1482" s="9" t="s">
        <v>138</v>
      </c>
      <c r="G1482" s="9" t="s">
        <v>354</v>
      </c>
      <c r="H1482" s="9" t="str">
        <f>IF(G1482="","",VLOOKUP(G1482,Metadata!$J$2:$K$22,2,FALSE))</f>
        <v>South</v>
      </c>
      <c r="I1482" s="9" t="s">
        <v>138</v>
      </c>
      <c r="J1482" s="9" t="str">
        <f>IF(I1482="","",VLOOKUP(I1482,Metadata!$P$2:$Q$43,2,FALSE))</f>
        <v>Europe</v>
      </c>
      <c r="K1482" s="9" t="str">
        <f t="shared" si="0"/>
        <v>Portugal</v>
      </c>
      <c r="L1482" s="9" t="s">
        <v>213</v>
      </c>
      <c r="M1482" s="9" t="str">
        <f>IF(L1482="","",VLOOKUP(L1482,Metadata!$J$2:$K$22,2,FALSE))</f>
        <v>Centre</v>
      </c>
      <c r="N1482" s="9" t="s">
        <v>141</v>
      </c>
      <c r="O1482" s="9" t="s">
        <v>137</v>
      </c>
      <c r="P1482" s="9" t="s">
        <v>191</v>
      </c>
      <c r="Q1482" s="10" t="str">
        <f t="shared" si="1"/>
        <v>Remote Job (full or flexible)</v>
      </c>
      <c r="R1482" s="10">
        <v>7</v>
      </c>
      <c r="S1482" s="9" t="s">
        <v>249</v>
      </c>
      <c r="T1482" s="9" t="s">
        <v>137</v>
      </c>
      <c r="U1482" s="9" t="str">
        <f>IF(S1482&lt;&gt;"",S1482,IF(T1482&lt;&gt;"",VLOOKUP(T1482,Metadata!$S$2:$T$228,2,FALSE),""))</f>
        <v>Business Applications (BI/CRM/ERP)</v>
      </c>
      <c r="V1482" s="9" t="s">
        <v>207</v>
      </c>
      <c r="W1482" s="9" t="s">
        <v>137</v>
      </c>
      <c r="X1482" s="9" t="s">
        <v>163</v>
      </c>
      <c r="Y1482" s="9" t="s">
        <v>137</v>
      </c>
      <c r="Z1482" s="9" t="s">
        <v>184</v>
      </c>
      <c r="AA1482" s="9" t="s">
        <v>165</v>
      </c>
      <c r="AB1482" s="9" t="s">
        <v>137</v>
      </c>
      <c r="AC1482" s="9"/>
      <c r="AD1482" s="9"/>
      <c r="AE1482" s="9" t="s">
        <v>194</v>
      </c>
      <c r="AF1482" s="9"/>
      <c r="AG1482" s="9"/>
      <c r="AH1482" s="9"/>
      <c r="AI1482" s="9"/>
      <c r="AJ1482" s="9" t="s">
        <v>185</v>
      </c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 t="s">
        <v>178</v>
      </c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198</v>
      </c>
      <c r="BL1482" s="9"/>
      <c r="BM1482" s="9"/>
      <c r="BN1482" s="9" t="s">
        <v>186</v>
      </c>
      <c r="BO1482" s="9"/>
      <c r="BP1482" s="9"/>
      <c r="BQ1482" s="9"/>
      <c r="BR1482" s="9"/>
      <c r="BS1482" s="9" t="s">
        <v>200</v>
      </c>
      <c r="BT1482" s="9"/>
      <c r="BU1482" s="9"/>
      <c r="BV1482" s="9"/>
      <c r="BW1482" s="9"/>
      <c r="BX1482" s="9"/>
      <c r="BY1482" s="9"/>
      <c r="BZ1482" s="9"/>
      <c r="CA1482" s="10"/>
      <c r="CB1482" s="10" t="str">
        <f t="shared" si="5"/>
        <v/>
      </c>
      <c r="CC1482" s="10"/>
      <c r="CD1482" s="9" t="str">
        <f t="shared" si="2"/>
        <v/>
      </c>
      <c r="CE1482" s="9" t="s">
        <v>232</v>
      </c>
      <c r="CF1482" s="9" t="s">
        <v>225</v>
      </c>
      <c r="CG1482" s="9">
        <f>IF(CF1482="","",VLOOKUP(CF1482,Metadata!$D$2:$H$20,2,FALSE))</f>
        <v>22500</v>
      </c>
      <c r="CH1482" s="9">
        <f>IF(CF1482="","",VLOOKUP(CF1482,Metadata!$D$2:$H$20,4,FALSE))</f>
        <v>20000</v>
      </c>
      <c r="CI1482" s="9">
        <f>IF(CF1482="","",VLOOKUP(CF1482,Metadata!$D$2:$H$20,5,FALSE))</f>
        <v>25000</v>
      </c>
      <c r="CJ1482" s="9">
        <f t="shared" si="3"/>
        <v>22500</v>
      </c>
      <c r="CK1482" s="9" t="s">
        <v>201</v>
      </c>
      <c r="CL1482" s="10">
        <v>7</v>
      </c>
      <c r="CM1482" s="10">
        <v>1</v>
      </c>
      <c r="CN1482" s="10">
        <v>7</v>
      </c>
      <c r="CO1482" s="10">
        <v>7</v>
      </c>
      <c r="CP1482" s="10">
        <v>7</v>
      </c>
      <c r="CQ1482" s="10">
        <v>7</v>
      </c>
      <c r="CR1482" s="10">
        <v>7</v>
      </c>
      <c r="CS1482" s="10">
        <v>7</v>
      </c>
      <c r="CT1482" s="10">
        <v>7</v>
      </c>
      <c r="CU1482" s="10">
        <v>7</v>
      </c>
      <c r="CV1482" s="10">
        <v>5</v>
      </c>
      <c r="CW1482" s="10">
        <v>5</v>
      </c>
      <c r="CX1482" s="10">
        <v>7</v>
      </c>
      <c r="CY1482" s="10">
        <v>7</v>
      </c>
      <c r="CZ1482" s="10">
        <v>7</v>
      </c>
      <c r="DA1482" s="10">
        <v>7</v>
      </c>
      <c r="DB1482" s="10">
        <v>7</v>
      </c>
      <c r="DC1482" s="10">
        <v>7</v>
      </c>
      <c r="DD1482" s="10">
        <v>5</v>
      </c>
      <c r="DE1482" s="10">
        <v>7</v>
      </c>
      <c r="DF1482" s="10">
        <v>7</v>
      </c>
      <c r="DG1482" s="10">
        <v>7</v>
      </c>
      <c r="DH1482" s="10">
        <v>6</v>
      </c>
      <c r="DI1482" s="10">
        <v>5</v>
      </c>
      <c r="DJ1482" s="10">
        <v>4</v>
      </c>
      <c r="DK1482" s="10">
        <v>6</v>
      </c>
      <c r="DL1482" s="10">
        <v>6</v>
      </c>
      <c r="DM1482" s="9" t="s">
        <v>154</v>
      </c>
      <c r="DN1482" s="10">
        <v>1991</v>
      </c>
      <c r="DO1482" s="9">
        <f t="shared" si="6"/>
        <v>30</v>
      </c>
      <c r="DP1482" s="9" t="s">
        <v>155</v>
      </c>
      <c r="DQ1482" s="9" t="s">
        <v>156</v>
      </c>
      <c r="DR1482" s="9" t="s">
        <v>170</v>
      </c>
      <c r="DS1482" s="9" t="s">
        <v>137</v>
      </c>
      <c r="DT1482" s="9" t="s">
        <v>212</v>
      </c>
      <c r="DU1482" s="9" t="s">
        <v>223</v>
      </c>
      <c r="DV1482" s="9" t="str">
        <f>VLOOKUP(DU1482,Metadata!$B$2:$C$7,2,FALSE)</f>
        <v>3 - 6 years</v>
      </c>
    </row>
    <row r="1483" spans="1:126">
      <c r="A1483" s="13">
        <v>1482</v>
      </c>
      <c r="B1483" s="9" t="s">
        <v>135</v>
      </c>
      <c r="C1483" s="9" t="str">
        <f>VLOOKUP(B1483,Metadata!$M$2:$N$6,2,FALSE)</f>
        <v>Permanent Employee</v>
      </c>
      <c r="D1483" s="9" t="s">
        <v>159</v>
      </c>
      <c r="E1483" s="9" t="s">
        <v>137</v>
      </c>
      <c r="F1483" s="9" t="s">
        <v>138</v>
      </c>
      <c r="G1483" s="9" t="s">
        <v>190</v>
      </c>
      <c r="H1483" s="9" t="str">
        <f>IF(G1483="","",VLOOKUP(G1483,Metadata!$J$2:$K$22,2,FALSE))</f>
        <v>North</v>
      </c>
      <c r="I1483" s="9" t="s">
        <v>138</v>
      </c>
      <c r="J1483" s="9" t="str">
        <f>IF(I1483="","",VLOOKUP(I1483,Metadata!$P$2:$Q$43,2,FALSE))</f>
        <v>Europe</v>
      </c>
      <c r="K1483" s="9" t="str">
        <f t="shared" si="0"/>
        <v>Portugal</v>
      </c>
      <c r="L1483" s="9" t="s">
        <v>190</v>
      </c>
      <c r="M1483" s="9" t="str">
        <f>IF(L1483="","",VLOOKUP(L1483,Metadata!$J$2:$K$22,2,FALSE))</f>
        <v>North</v>
      </c>
      <c r="N1483" s="9" t="s">
        <v>205</v>
      </c>
      <c r="O1483" s="9" t="s">
        <v>137</v>
      </c>
      <c r="P1483" s="9" t="s">
        <v>137</v>
      </c>
      <c r="Q1483" s="10" t="str">
        <f t="shared" si="1"/>
        <v>Full Office Job</v>
      </c>
      <c r="R1483" s="10">
        <v>5</v>
      </c>
      <c r="S1483" s="9" t="s">
        <v>161</v>
      </c>
      <c r="T1483" s="9" t="s">
        <v>137</v>
      </c>
      <c r="U1483" s="9" t="str">
        <f>IF(S1483&lt;&gt;"",S1483,IF(T1483&lt;&gt;"",VLOOKUP(T1483,Metadata!$S$2:$T$228,2,FALSE),""))</f>
        <v>Full-Stack Developer</v>
      </c>
      <c r="V1483" s="9" t="s">
        <v>317</v>
      </c>
      <c r="W1483" s="9" t="s">
        <v>137</v>
      </c>
      <c r="X1483" s="9" t="s">
        <v>145</v>
      </c>
      <c r="Y1483" s="9" t="s">
        <v>137</v>
      </c>
      <c r="Z1483" s="9" t="s">
        <v>184</v>
      </c>
      <c r="AA1483" s="9" t="s">
        <v>165</v>
      </c>
      <c r="AB1483" s="9" t="s">
        <v>137</v>
      </c>
      <c r="AC1483" s="9" t="s">
        <v>147</v>
      </c>
      <c r="AD1483" s="9"/>
      <c r="AE1483" s="9" t="s">
        <v>194</v>
      </c>
      <c r="AF1483" s="9"/>
      <c r="AG1483" s="9" t="s">
        <v>166</v>
      </c>
      <c r="AH1483" s="9"/>
      <c r="AI1483" s="9"/>
      <c r="AJ1483" s="9"/>
      <c r="AK1483" s="9"/>
      <c r="AL1483" s="9"/>
      <c r="AM1483" s="9"/>
      <c r="AN1483" s="9" t="s">
        <v>195</v>
      </c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 t="s">
        <v>178</v>
      </c>
      <c r="BB1483" s="9"/>
      <c r="BC1483" s="9"/>
      <c r="BD1483" s="9"/>
      <c r="BE1483" s="9"/>
      <c r="BF1483" s="9"/>
      <c r="BG1483" s="9"/>
      <c r="BH1483" s="9"/>
      <c r="BI1483" s="9"/>
      <c r="BJ1483" s="9" t="s">
        <v>167</v>
      </c>
      <c r="BK1483" s="9" t="s">
        <v>198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10"/>
      <c r="CB1483" s="10" t="str">
        <f t="shared" si="5"/>
        <v/>
      </c>
      <c r="CC1483" s="10"/>
      <c r="CD1483" s="9" t="str">
        <f t="shared" si="2"/>
        <v/>
      </c>
      <c r="CE1483" s="9" t="s">
        <v>151</v>
      </c>
      <c r="CF1483" s="9" t="s">
        <v>169</v>
      </c>
      <c r="CG1483" s="9">
        <f>IF(CF1483="","",VLOOKUP(CF1483,Metadata!$D$2:$H$20,2,FALSE))</f>
        <v>12500</v>
      </c>
      <c r="CH1483" s="9">
        <f>IF(CF1483="","",VLOOKUP(CF1483,Metadata!$D$2:$H$20,4,FALSE))</f>
        <v>0</v>
      </c>
      <c r="CI1483" s="9">
        <f>IF(CF1483="","",VLOOKUP(CF1483,Metadata!$D$2:$H$20,5,FALSE))</f>
        <v>15000</v>
      </c>
      <c r="CJ1483" s="9">
        <f t="shared" si="3"/>
        <v>12500</v>
      </c>
      <c r="CK1483" s="9" t="s">
        <v>153</v>
      </c>
      <c r="CL1483" s="10">
        <v>2</v>
      </c>
      <c r="CM1483" s="10">
        <v>3</v>
      </c>
      <c r="CN1483" s="10">
        <v>7</v>
      </c>
      <c r="CO1483" s="10">
        <v>5</v>
      </c>
      <c r="CP1483" s="10">
        <v>5</v>
      </c>
      <c r="CQ1483" s="10">
        <v>5</v>
      </c>
      <c r="CR1483" s="10">
        <v>5</v>
      </c>
      <c r="CS1483" s="10">
        <v>5</v>
      </c>
      <c r="CT1483" s="10">
        <v>5</v>
      </c>
      <c r="CU1483" s="10">
        <v>5</v>
      </c>
      <c r="CV1483" s="10">
        <v>5</v>
      </c>
      <c r="CW1483" s="10">
        <v>5</v>
      </c>
      <c r="CX1483" s="10">
        <v>4</v>
      </c>
      <c r="CY1483" s="10">
        <v>4</v>
      </c>
      <c r="CZ1483" s="10">
        <v>6</v>
      </c>
      <c r="DA1483" s="10">
        <v>5</v>
      </c>
      <c r="DB1483" s="10">
        <v>6</v>
      </c>
      <c r="DC1483" s="10">
        <v>6</v>
      </c>
      <c r="DD1483" s="10">
        <v>4</v>
      </c>
      <c r="DE1483" s="10">
        <v>6</v>
      </c>
      <c r="DF1483" s="10">
        <v>6</v>
      </c>
      <c r="DG1483" s="10">
        <v>6</v>
      </c>
      <c r="DH1483" s="10">
        <v>5</v>
      </c>
      <c r="DI1483" s="10">
        <v>6</v>
      </c>
      <c r="DJ1483" s="10">
        <v>5</v>
      </c>
      <c r="DK1483" s="10">
        <v>5</v>
      </c>
      <c r="DL1483" s="10">
        <v>5</v>
      </c>
      <c r="DM1483" s="9" t="s">
        <v>154</v>
      </c>
      <c r="DN1483" s="10">
        <v>1978</v>
      </c>
      <c r="DO1483" s="9">
        <f t="shared" si="6"/>
        <v>43</v>
      </c>
      <c r="DP1483" s="9" t="s">
        <v>155</v>
      </c>
      <c r="DQ1483" s="9" t="s">
        <v>202</v>
      </c>
      <c r="DR1483" s="9" t="s">
        <v>157</v>
      </c>
      <c r="DS1483" s="9" t="s">
        <v>137</v>
      </c>
      <c r="DT1483" s="9" t="s">
        <v>212</v>
      </c>
      <c r="DU1483" s="9" t="s">
        <v>158</v>
      </c>
      <c r="DV1483" s="9" t="str">
        <f>VLOOKUP(DU1483,Metadata!$B$2:$C$7,2,FALSE)</f>
        <v>6+ years</v>
      </c>
    </row>
    <row r="1484" spans="1:126">
      <c r="A1484" s="13">
        <v>1483</v>
      </c>
      <c r="B1484" s="9" t="s">
        <v>135</v>
      </c>
      <c r="C1484" s="9" t="str">
        <f>VLOOKUP(B1484,Metadata!$M$2:$N$6,2,FALSE)</f>
        <v>Permanent Employee</v>
      </c>
      <c r="D1484" s="9" t="s">
        <v>159</v>
      </c>
      <c r="E1484" s="9" t="s">
        <v>137</v>
      </c>
      <c r="F1484" s="9" t="s">
        <v>138</v>
      </c>
      <c r="G1484" s="9" t="s">
        <v>160</v>
      </c>
      <c r="H1484" s="9" t="str">
        <f>IF(G1484="","",VLOOKUP(G1484,Metadata!$J$2:$K$22,2,FALSE))</f>
        <v>Centre</v>
      </c>
      <c r="I1484" s="9" t="s">
        <v>138</v>
      </c>
      <c r="J1484" s="9" t="str">
        <f>IF(I1484="","",VLOOKUP(I1484,Metadata!$P$2:$Q$43,2,FALSE))</f>
        <v>Europe</v>
      </c>
      <c r="K1484" s="9" t="str">
        <f t="shared" si="0"/>
        <v>Portugal</v>
      </c>
      <c r="L1484" s="9" t="s">
        <v>140</v>
      </c>
      <c r="M1484" s="9" t="str">
        <f>IF(L1484="","",VLOOKUP(L1484,Metadata!$J$2:$K$22,2,FALSE))</f>
        <v>Lisbon Metropolitan Area</v>
      </c>
      <c r="N1484" s="9" t="s">
        <v>205</v>
      </c>
      <c r="O1484" s="9" t="s">
        <v>137</v>
      </c>
      <c r="P1484" s="9" t="s">
        <v>137</v>
      </c>
      <c r="Q1484" s="10" t="str">
        <f t="shared" si="1"/>
        <v>Full Office Job</v>
      </c>
      <c r="R1484" s="10">
        <v>5</v>
      </c>
      <c r="S1484" s="9" t="s">
        <v>161</v>
      </c>
      <c r="T1484" s="9" t="s">
        <v>137</v>
      </c>
      <c r="U1484" s="9" t="str">
        <f>IF(S1484&lt;&gt;"",S1484,IF(T1484&lt;&gt;"",VLOOKUP(T1484,Metadata!$S$2:$T$228,2,FALSE),""))</f>
        <v>Full-Stack Developer</v>
      </c>
      <c r="V1484" s="9" t="s">
        <v>276</v>
      </c>
      <c r="W1484" s="9" t="s">
        <v>137</v>
      </c>
      <c r="X1484" s="9" t="s">
        <v>208</v>
      </c>
      <c r="Y1484" s="9" t="s">
        <v>137</v>
      </c>
      <c r="Z1484" s="9" t="s">
        <v>224</v>
      </c>
      <c r="AA1484" s="9" t="s">
        <v>165</v>
      </c>
      <c r="AB1484" s="9" t="s">
        <v>137</v>
      </c>
      <c r="AC1484" s="9" t="s">
        <v>147</v>
      </c>
      <c r="AD1484" s="9"/>
      <c r="AE1484" s="9" t="s">
        <v>194</v>
      </c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 t="s">
        <v>167</v>
      </c>
      <c r="BK1484" s="9" t="s">
        <v>198</v>
      </c>
      <c r="BL1484" s="9" t="s">
        <v>199</v>
      </c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10"/>
      <c r="CB1484" s="10" t="str">
        <f t="shared" si="5"/>
        <v/>
      </c>
      <c r="CC1484" s="10"/>
      <c r="CD1484" s="9" t="str">
        <f t="shared" si="2"/>
        <v/>
      </c>
      <c r="CE1484" s="9" t="s">
        <v>168</v>
      </c>
      <c r="CF1484" s="9" t="s">
        <v>188</v>
      </c>
      <c r="CG1484" s="9">
        <f>IF(CF1484="","",VLOOKUP(CF1484,Metadata!$D$2:$H$20,2,FALSE))</f>
        <v>17500</v>
      </c>
      <c r="CH1484" s="9">
        <f>IF(CF1484="","",VLOOKUP(CF1484,Metadata!$D$2:$H$20,4,FALSE))</f>
        <v>15000</v>
      </c>
      <c r="CI1484" s="9">
        <f>IF(CF1484="","",VLOOKUP(CF1484,Metadata!$D$2:$H$20,5,FALSE))</f>
        <v>20000</v>
      </c>
      <c r="CJ1484" s="9">
        <f t="shared" si="3"/>
        <v>17500</v>
      </c>
      <c r="CK1484" s="9" t="s">
        <v>153</v>
      </c>
      <c r="CL1484" s="10">
        <v>2</v>
      </c>
      <c r="CM1484" s="10">
        <v>2</v>
      </c>
      <c r="CN1484" s="10">
        <v>7</v>
      </c>
      <c r="CO1484" s="10">
        <v>6</v>
      </c>
      <c r="CP1484" s="10">
        <v>7</v>
      </c>
      <c r="CQ1484" s="10">
        <v>7</v>
      </c>
      <c r="CR1484" s="10">
        <v>4</v>
      </c>
      <c r="CS1484" s="10">
        <v>5</v>
      </c>
      <c r="CT1484" s="10">
        <v>7</v>
      </c>
      <c r="CU1484" s="10">
        <v>5</v>
      </c>
      <c r="CV1484" s="10">
        <v>5</v>
      </c>
      <c r="CW1484" s="10">
        <v>6</v>
      </c>
      <c r="CX1484" s="10">
        <v>5</v>
      </c>
      <c r="CY1484" s="10">
        <v>6</v>
      </c>
      <c r="CZ1484" s="10">
        <v>3</v>
      </c>
      <c r="DA1484" s="10">
        <v>6</v>
      </c>
      <c r="DB1484" s="10">
        <v>6</v>
      </c>
      <c r="DC1484" s="10">
        <v>7</v>
      </c>
      <c r="DD1484" s="10">
        <v>6</v>
      </c>
      <c r="DE1484" s="10">
        <v>7</v>
      </c>
      <c r="DF1484" s="10">
        <v>6</v>
      </c>
      <c r="DG1484" s="10">
        <v>7</v>
      </c>
      <c r="DH1484" s="10">
        <v>5</v>
      </c>
      <c r="DI1484" s="10">
        <v>6</v>
      </c>
      <c r="DJ1484" s="10">
        <v>6</v>
      </c>
      <c r="DK1484" s="10">
        <v>6</v>
      </c>
      <c r="DL1484" s="10">
        <v>7</v>
      </c>
      <c r="DM1484" s="9" t="s">
        <v>154</v>
      </c>
      <c r="DN1484" s="10">
        <v>1995</v>
      </c>
      <c r="DO1484" s="9">
        <f t="shared" si="6"/>
        <v>26</v>
      </c>
      <c r="DP1484" s="9" t="s">
        <v>287</v>
      </c>
      <c r="DQ1484" s="9" t="s">
        <v>202</v>
      </c>
      <c r="DR1484" s="9" t="s">
        <v>170</v>
      </c>
      <c r="DS1484" s="9" t="s">
        <v>137</v>
      </c>
      <c r="DT1484" s="9" t="s">
        <v>212</v>
      </c>
      <c r="DU1484" s="9" t="s">
        <v>223</v>
      </c>
      <c r="DV1484" s="9" t="str">
        <f>VLOOKUP(DU1484,Metadata!$B$2:$C$7,2,FALSE)</f>
        <v>3 - 6 years</v>
      </c>
    </row>
    <row r="1485" spans="1:126">
      <c r="A1485" s="13">
        <v>1484</v>
      </c>
      <c r="B1485" s="9" t="s">
        <v>135</v>
      </c>
      <c r="C1485" s="9" t="str">
        <f>VLOOKUP(B1485,Metadata!$M$2:$N$6,2,FALSE)</f>
        <v>Permanent Employee</v>
      </c>
      <c r="D1485" s="9" t="s">
        <v>136</v>
      </c>
      <c r="E1485" s="9" t="s">
        <v>137</v>
      </c>
      <c r="F1485" s="9" t="s">
        <v>138</v>
      </c>
      <c r="G1485" s="9" t="s">
        <v>265</v>
      </c>
      <c r="H1485" s="9" t="str">
        <f>IF(G1485="","",VLOOKUP(G1485,Metadata!$J$2:$K$22,2,FALSE))</f>
        <v>Azores and Madeira</v>
      </c>
      <c r="I1485" s="9" t="s">
        <v>292</v>
      </c>
      <c r="J1485" s="9" t="str">
        <f>IF(I1485="","",VLOOKUP(I1485,Metadata!$P$2:$Q$43,2,FALSE))</f>
        <v>North America</v>
      </c>
      <c r="K1485" s="9" t="str">
        <f t="shared" si="0"/>
        <v>International</v>
      </c>
      <c r="L1485" s="9" t="s">
        <v>137</v>
      </c>
      <c r="M1485" s="9" t="str">
        <f>IF(L1485="","",VLOOKUP(L1485,Metadata!$J$2:$K$22,2,FALSE))</f>
        <v/>
      </c>
      <c r="N1485" s="9" t="s">
        <v>214</v>
      </c>
      <c r="O1485" s="9" t="s">
        <v>136</v>
      </c>
      <c r="P1485" s="9" t="s">
        <v>142</v>
      </c>
      <c r="Q1485" s="10" t="str">
        <f t="shared" si="1"/>
        <v>Full Office Job</v>
      </c>
      <c r="R1485" s="10">
        <v>7</v>
      </c>
      <c r="S1485" s="9" t="s">
        <v>216</v>
      </c>
      <c r="T1485" s="9" t="s">
        <v>137</v>
      </c>
      <c r="U1485" s="9" t="str">
        <f>IF(S1485&lt;&gt;"",S1485,IF(T1485&lt;&gt;"",VLOOKUP(T1485,Metadata!$S$2:$T$228,2,FALSE),""))</f>
        <v>Front-End Developer</v>
      </c>
      <c r="V1485" s="9" t="s">
        <v>162</v>
      </c>
      <c r="W1485" s="9" t="s">
        <v>137</v>
      </c>
      <c r="X1485" s="9" t="s">
        <v>145</v>
      </c>
      <c r="Y1485" s="9" t="s">
        <v>137</v>
      </c>
      <c r="Z1485" s="9" t="s">
        <v>224</v>
      </c>
      <c r="AA1485" s="9" t="s">
        <v>165</v>
      </c>
      <c r="AB1485" s="9" t="s">
        <v>137</v>
      </c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 t="s">
        <v>167</v>
      </c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10"/>
      <c r="CB1485" s="10" t="str">
        <f t="shared" si="5"/>
        <v/>
      </c>
      <c r="CC1485" s="10"/>
      <c r="CD1485" s="9" t="str">
        <f t="shared" si="2"/>
        <v/>
      </c>
      <c r="CE1485" s="9" t="s">
        <v>168</v>
      </c>
      <c r="CF1485" s="9" t="s">
        <v>188</v>
      </c>
      <c r="CG1485" s="9">
        <f>IF(CF1485="","",VLOOKUP(CF1485,Metadata!$D$2:$H$20,2,FALSE))</f>
        <v>17500</v>
      </c>
      <c r="CH1485" s="9">
        <f>IF(CF1485="","",VLOOKUP(CF1485,Metadata!$D$2:$H$20,4,FALSE))</f>
        <v>15000</v>
      </c>
      <c r="CI1485" s="9">
        <f>IF(CF1485="","",VLOOKUP(CF1485,Metadata!$D$2:$H$20,5,FALSE))</f>
        <v>20000</v>
      </c>
      <c r="CJ1485" s="9">
        <f t="shared" si="3"/>
        <v>17500</v>
      </c>
      <c r="CK1485" s="9" t="s">
        <v>189</v>
      </c>
      <c r="CL1485" s="10">
        <v>7</v>
      </c>
      <c r="CM1485" s="10">
        <v>1</v>
      </c>
      <c r="CN1485" s="10">
        <v>7</v>
      </c>
      <c r="CO1485" s="10">
        <v>7</v>
      </c>
      <c r="CP1485" s="10">
        <v>7</v>
      </c>
      <c r="CQ1485" s="10">
        <v>7</v>
      </c>
      <c r="CR1485" s="10">
        <v>7</v>
      </c>
      <c r="CS1485" s="10">
        <v>7</v>
      </c>
      <c r="CT1485" s="10">
        <v>4</v>
      </c>
      <c r="CU1485" s="10">
        <v>7</v>
      </c>
      <c r="CV1485" s="10">
        <v>7</v>
      </c>
      <c r="CW1485" s="10">
        <v>4</v>
      </c>
      <c r="CX1485" s="10">
        <v>7</v>
      </c>
      <c r="CY1485" s="10">
        <v>7</v>
      </c>
      <c r="CZ1485" s="10">
        <v>7</v>
      </c>
      <c r="DA1485" s="10">
        <v>6</v>
      </c>
      <c r="DB1485" s="10">
        <v>6</v>
      </c>
      <c r="DC1485" s="10">
        <v>7</v>
      </c>
      <c r="DD1485" s="10">
        <v>6</v>
      </c>
      <c r="DE1485" s="10">
        <v>7</v>
      </c>
      <c r="DF1485" s="10">
        <v>7</v>
      </c>
      <c r="DG1485" s="10">
        <v>5</v>
      </c>
      <c r="DH1485" s="10">
        <v>5</v>
      </c>
      <c r="DI1485" s="10">
        <v>5</v>
      </c>
      <c r="DJ1485" s="10">
        <v>5</v>
      </c>
      <c r="DK1485" s="10">
        <v>6</v>
      </c>
      <c r="DL1485" s="10">
        <v>6</v>
      </c>
      <c r="DM1485" s="9" t="s">
        <v>154</v>
      </c>
      <c r="DN1485" s="10">
        <v>1999</v>
      </c>
      <c r="DO1485" s="9">
        <f t="shared" si="6"/>
        <v>22</v>
      </c>
      <c r="DP1485" s="9" t="s">
        <v>155</v>
      </c>
      <c r="DQ1485" s="9" t="s">
        <v>202</v>
      </c>
      <c r="DR1485" s="9" t="s">
        <v>170</v>
      </c>
      <c r="DS1485" s="9" t="s">
        <v>137</v>
      </c>
      <c r="DT1485" s="9" t="s">
        <v>212</v>
      </c>
      <c r="DU1485" s="9" t="s">
        <v>168</v>
      </c>
      <c r="DV1485" s="9" t="str">
        <f>VLOOKUP(DU1485,Metadata!$B$2:$C$7,2,FALSE)</f>
        <v>0 - 3 years</v>
      </c>
    </row>
    <row r="1486" spans="1:126">
      <c r="A1486" s="13">
        <v>1485</v>
      </c>
      <c r="B1486" s="9" t="s">
        <v>135</v>
      </c>
      <c r="C1486" s="9" t="str">
        <f>VLOOKUP(B1486,Metadata!$M$2:$N$6,2,FALSE)</f>
        <v>Permanent Employee</v>
      </c>
      <c r="D1486" s="9" t="s">
        <v>136</v>
      </c>
      <c r="E1486" s="9" t="s">
        <v>137</v>
      </c>
      <c r="F1486" s="9" t="s">
        <v>138</v>
      </c>
      <c r="G1486" s="9" t="s">
        <v>213</v>
      </c>
      <c r="H1486" s="9" t="str">
        <f>IF(G1486="","",VLOOKUP(G1486,Metadata!$J$2:$K$22,2,FALSE))</f>
        <v>Centre</v>
      </c>
      <c r="I1486" s="9" t="s">
        <v>138</v>
      </c>
      <c r="J1486" s="9" t="str">
        <f>IF(I1486="","",VLOOKUP(I1486,Metadata!$P$2:$Q$43,2,FALSE))</f>
        <v>Europe</v>
      </c>
      <c r="K1486" s="9" t="str">
        <f t="shared" si="0"/>
        <v>Portugal</v>
      </c>
      <c r="L1486" s="9" t="s">
        <v>213</v>
      </c>
      <c r="M1486" s="9" t="str">
        <f>IF(L1486="","",VLOOKUP(L1486,Metadata!$J$2:$K$22,2,FALSE))</f>
        <v>Centre</v>
      </c>
      <c r="N1486" s="9" t="s">
        <v>214</v>
      </c>
      <c r="O1486" s="9" t="s">
        <v>136</v>
      </c>
      <c r="P1486" s="9" t="s">
        <v>142</v>
      </c>
      <c r="Q1486" s="10" t="str">
        <f t="shared" si="1"/>
        <v>Full Office Job</v>
      </c>
      <c r="R1486" s="10">
        <v>6</v>
      </c>
      <c r="S1486" s="9" t="s">
        <v>260</v>
      </c>
      <c r="T1486" s="9" t="s">
        <v>137</v>
      </c>
      <c r="U1486" s="9" t="str">
        <f>IF(S1486&lt;&gt;"",S1486,IF(T1486&lt;&gt;"",VLOOKUP(T1486,Metadata!$S$2:$T$228,2,FALSE),""))</f>
        <v>DevOps Engineer</v>
      </c>
      <c r="V1486" s="9" t="s">
        <v>279</v>
      </c>
      <c r="W1486" s="9" t="s">
        <v>137</v>
      </c>
      <c r="X1486" s="9" t="s">
        <v>145</v>
      </c>
      <c r="Y1486" s="9" t="s">
        <v>137</v>
      </c>
      <c r="Z1486" s="9" t="s">
        <v>218</v>
      </c>
      <c r="AA1486" s="9" t="s">
        <v>137</v>
      </c>
      <c r="AB1486" s="9" t="s">
        <v>253</v>
      </c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 t="s">
        <v>150</v>
      </c>
      <c r="BZ1486" s="9" t="s">
        <v>137</v>
      </c>
      <c r="CA1486" s="10"/>
      <c r="CB1486" s="10" t="str">
        <f t="shared" si="5"/>
        <v/>
      </c>
      <c r="CC1486" s="10"/>
      <c r="CD1486" s="9" t="str">
        <f t="shared" si="2"/>
        <v/>
      </c>
      <c r="CE1486" s="9" t="s">
        <v>232</v>
      </c>
      <c r="CF1486" s="9" t="s">
        <v>254</v>
      </c>
      <c r="CG1486" s="9">
        <f>IF(CF1486="","",VLOOKUP(CF1486,Metadata!$D$2:$H$20,2,FALSE))</f>
        <v>37500</v>
      </c>
      <c r="CH1486" s="9">
        <f>IF(CF1486="","",VLOOKUP(CF1486,Metadata!$D$2:$H$20,4,FALSE))</f>
        <v>35000</v>
      </c>
      <c r="CI1486" s="9">
        <f>IF(CF1486="","",VLOOKUP(CF1486,Metadata!$D$2:$H$20,5,FALSE))</f>
        <v>40000</v>
      </c>
      <c r="CJ1486" s="9">
        <f t="shared" si="3"/>
        <v>37500</v>
      </c>
      <c r="CK1486" s="9" t="s">
        <v>153</v>
      </c>
      <c r="CL1486" s="10">
        <v>5</v>
      </c>
      <c r="CM1486" s="10">
        <v>5</v>
      </c>
      <c r="CN1486" s="10">
        <v>6</v>
      </c>
      <c r="CO1486" s="10">
        <v>6</v>
      </c>
      <c r="CP1486" s="10">
        <v>6</v>
      </c>
      <c r="CQ1486" s="10">
        <v>6</v>
      </c>
      <c r="CR1486" s="10">
        <v>6</v>
      </c>
      <c r="CS1486" s="10">
        <v>6</v>
      </c>
      <c r="CT1486" s="10">
        <v>6</v>
      </c>
      <c r="CU1486" s="10">
        <v>6</v>
      </c>
      <c r="CV1486" s="10">
        <v>6</v>
      </c>
      <c r="CW1486" s="10">
        <v>6</v>
      </c>
      <c r="CX1486" s="10">
        <v>6</v>
      </c>
      <c r="CY1486" s="10">
        <v>6</v>
      </c>
      <c r="CZ1486" s="10">
        <v>6</v>
      </c>
      <c r="DA1486" s="10">
        <v>4</v>
      </c>
      <c r="DB1486" s="10">
        <v>5</v>
      </c>
      <c r="DC1486" s="10">
        <v>6</v>
      </c>
      <c r="DD1486" s="10">
        <v>5</v>
      </c>
      <c r="DE1486" s="10">
        <v>7</v>
      </c>
      <c r="DF1486" s="10">
        <v>6</v>
      </c>
      <c r="DG1486" s="10">
        <v>7</v>
      </c>
      <c r="DH1486" s="10">
        <v>7</v>
      </c>
      <c r="DI1486" s="10">
        <v>6</v>
      </c>
      <c r="DJ1486" s="10">
        <v>6</v>
      </c>
      <c r="DK1486" s="10">
        <v>7</v>
      </c>
      <c r="DL1486" s="10">
        <v>7</v>
      </c>
      <c r="DM1486" s="9" t="s">
        <v>154</v>
      </c>
      <c r="DN1486" s="10">
        <v>1984</v>
      </c>
      <c r="DO1486" s="9">
        <f t="shared" si="6"/>
        <v>37</v>
      </c>
      <c r="DP1486" s="9" t="s">
        <v>155</v>
      </c>
      <c r="DQ1486" s="9" t="s">
        <v>202</v>
      </c>
      <c r="DR1486" s="9" t="s">
        <v>170</v>
      </c>
      <c r="DS1486" s="9" t="s">
        <v>137</v>
      </c>
      <c r="DT1486" s="9" t="s">
        <v>212</v>
      </c>
      <c r="DU1486" s="9" t="s">
        <v>158</v>
      </c>
      <c r="DV1486" s="9" t="str">
        <f>VLOOKUP(DU1486,Metadata!$B$2:$C$7,2,FALSE)</f>
        <v>6+ years</v>
      </c>
    </row>
    <row r="1487" spans="1:126">
      <c r="A1487" s="13">
        <v>1486</v>
      </c>
      <c r="B1487" s="9" t="s">
        <v>135</v>
      </c>
      <c r="C1487" s="9" t="str">
        <f>VLOOKUP(B1487,Metadata!$M$2:$N$6,2,FALSE)</f>
        <v>Permanent Employee</v>
      </c>
      <c r="D1487" s="9" t="s">
        <v>159</v>
      </c>
      <c r="E1487" s="9" t="s">
        <v>137</v>
      </c>
      <c r="F1487" s="9" t="s">
        <v>138</v>
      </c>
      <c r="G1487" s="9" t="s">
        <v>182</v>
      </c>
      <c r="H1487" s="9" t="str">
        <f>IF(G1487="","",VLOOKUP(G1487,Metadata!$J$2:$K$22,2,FALSE))</f>
        <v>Azores and Madeira</v>
      </c>
      <c r="I1487" s="9" t="s">
        <v>138</v>
      </c>
      <c r="J1487" s="9" t="str">
        <f>IF(I1487="","",VLOOKUP(I1487,Metadata!$P$2:$Q$43,2,FALSE))</f>
        <v>Europe</v>
      </c>
      <c r="K1487" s="9" t="str">
        <f t="shared" si="0"/>
        <v>Portugal</v>
      </c>
      <c r="L1487" s="9" t="s">
        <v>140</v>
      </c>
      <c r="M1487" s="9" t="str">
        <f>IF(L1487="","",VLOOKUP(L1487,Metadata!$J$2:$K$22,2,FALSE))</f>
        <v>Lisbon Metropolitan Area</v>
      </c>
      <c r="N1487" s="9" t="s">
        <v>141</v>
      </c>
      <c r="O1487" s="9" t="s">
        <v>137</v>
      </c>
      <c r="P1487" s="9" t="s">
        <v>142</v>
      </c>
      <c r="Q1487" s="10" t="str">
        <f t="shared" si="1"/>
        <v>Full Office Job</v>
      </c>
      <c r="R1487" s="10">
        <v>7</v>
      </c>
      <c r="S1487" s="9" t="s">
        <v>137</v>
      </c>
      <c r="T1487" s="9" t="s">
        <v>648</v>
      </c>
      <c r="U1487" s="9" t="str">
        <f>IF(S1487&lt;&gt;"",S1487,IF(T1487&lt;&gt;"",VLOOKUP(T1487,Metadata!$S$2:$T$228,2,FALSE),""))</f>
        <v>CTO</v>
      </c>
      <c r="V1487" s="9" t="s">
        <v>137</v>
      </c>
      <c r="W1487" s="9" t="s">
        <v>649</v>
      </c>
      <c r="X1487" s="9" t="s">
        <v>145</v>
      </c>
      <c r="Y1487" s="9" t="s">
        <v>137</v>
      </c>
      <c r="Z1487" s="9" t="s">
        <v>224</v>
      </c>
      <c r="AA1487" s="9" t="s">
        <v>165</v>
      </c>
      <c r="AB1487" s="9" t="s">
        <v>137</v>
      </c>
      <c r="AC1487" s="9"/>
      <c r="AD1487" s="9"/>
      <c r="AE1487" s="9" t="s">
        <v>194</v>
      </c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 t="s">
        <v>178</v>
      </c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198</v>
      </c>
      <c r="BL1487" s="9" t="s">
        <v>199</v>
      </c>
      <c r="BM1487" s="9"/>
      <c r="BN1487" s="9" t="s">
        <v>186</v>
      </c>
      <c r="BO1487" s="9"/>
      <c r="BP1487" s="9"/>
      <c r="BQ1487" s="9"/>
      <c r="BR1487" s="9"/>
      <c r="BS1487" s="9" t="s">
        <v>200</v>
      </c>
      <c r="BT1487" s="9"/>
      <c r="BU1487" s="9"/>
      <c r="BV1487" s="9"/>
      <c r="BW1487" s="9"/>
      <c r="BX1487" s="9"/>
      <c r="BY1487" s="9"/>
      <c r="BZ1487" s="9"/>
      <c r="CA1487" s="10"/>
      <c r="CB1487" s="10" t="str">
        <f t="shared" si="5"/>
        <v/>
      </c>
      <c r="CC1487" s="10"/>
      <c r="CD1487" s="9" t="str">
        <f t="shared" si="2"/>
        <v/>
      </c>
      <c r="CE1487" s="9" t="s">
        <v>168</v>
      </c>
      <c r="CF1487" s="9" t="s">
        <v>477</v>
      </c>
      <c r="CG1487" s="9">
        <f>IF(CF1487="","",VLOOKUP(CF1487,Metadata!$D$2:$H$20,2,FALSE))</f>
        <v>102500</v>
      </c>
      <c r="CH1487" s="9">
        <f>IF(CF1487="","",VLOOKUP(CF1487,Metadata!$D$2:$H$20,4,FALSE))</f>
        <v>100000</v>
      </c>
      <c r="CI1487" s="9">
        <f>IF(CF1487="","",VLOOKUP(CF1487,Metadata!$D$2:$H$20,5,FALSE))</f>
        <v>105000</v>
      </c>
      <c r="CJ1487" s="9">
        <f t="shared" si="3"/>
        <v>102500</v>
      </c>
      <c r="CK1487" s="9" t="s">
        <v>153</v>
      </c>
      <c r="CL1487" s="10">
        <v>7</v>
      </c>
      <c r="CM1487" s="10">
        <v>2</v>
      </c>
      <c r="CN1487" s="10">
        <v>7</v>
      </c>
      <c r="CO1487" s="10">
        <v>6</v>
      </c>
      <c r="CP1487" s="10">
        <v>6</v>
      </c>
      <c r="CQ1487" s="10">
        <v>5</v>
      </c>
      <c r="CR1487" s="10">
        <v>7</v>
      </c>
      <c r="CS1487" s="10">
        <v>7</v>
      </c>
      <c r="CT1487" s="10">
        <v>7</v>
      </c>
      <c r="CU1487" s="10">
        <v>7</v>
      </c>
      <c r="CV1487" s="10">
        <v>5</v>
      </c>
      <c r="CW1487" s="10">
        <v>5</v>
      </c>
      <c r="CX1487" s="10">
        <v>6</v>
      </c>
      <c r="CY1487" s="10">
        <v>7</v>
      </c>
      <c r="CZ1487" s="10">
        <v>5</v>
      </c>
      <c r="DA1487" s="10">
        <v>6</v>
      </c>
      <c r="DB1487" s="10">
        <v>5</v>
      </c>
      <c r="DC1487" s="10">
        <v>6</v>
      </c>
      <c r="DD1487" s="10">
        <v>4</v>
      </c>
      <c r="DE1487" s="10">
        <v>6</v>
      </c>
      <c r="DF1487" s="10">
        <v>6</v>
      </c>
      <c r="DG1487" s="10">
        <v>4</v>
      </c>
      <c r="DH1487" s="10">
        <v>4</v>
      </c>
      <c r="DI1487" s="10">
        <v>5</v>
      </c>
      <c r="DJ1487" s="10">
        <v>4</v>
      </c>
      <c r="DK1487" s="10">
        <v>4</v>
      </c>
      <c r="DL1487" s="10">
        <v>6</v>
      </c>
      <c r="DM1487" s="9" t="s">
        <v>154</v>
      </c>
      <c r="DN1487" s="10">
        <v>1985</v>
      </c>
      <c r="DO1487" s="9">
        <f t="shared" si="6"/>
        <v>36</v>
      </c>
      <c r="DP1487" s="9" t="s">
        <v>155</v>
      </c>
      <c r="DQ1487" s="9" t="s">
        <v>210</v>
      </c>
      <c r="DR1487" s="9" t="s">
        <v>170</v>
      </c>
      <c r="DS1487" s="9" t="s">
        <v>137</v>
      </c>
      <c r="DT1487" s="9" t="s">
        <v>212</v>
      </c>
      <c r="DU1487" s="9" t="s">
        <v>158</v>
      </c>
      <c r="DV1487" s="9" t="str">
        <f>VLOOKUP(DU1487,Metadata!$B$2:$C$7,2,FALSE)</f>
        <v>6+ years</v>
      </c>
    </row>
    <row r="1488" spans="1:126">
      <c r="A1488" s="13">
        <v>1487</v>
      </c>
      <c r="B1488" s="9" t="s">
        <v>135</v>
      </c>
      <c r="C1488" s="9" t="str">
        <f>VLOOKUP(B1488,Metadata!$M$2:$N$6,2,FALSE)</f>
        <v>Permanent Employee</v>
      </c>
      <c r="D1488" s="9" t="s">
        <v>159</v>
      </c>
      <c r="E1488" s="9" t="s">
        <v>137</v>
      </c>
      <c r="F1488" s="9" t="s">
        <v>138</v>
      </c>
      <c r="G1488" s="9" t="s">
        <v>140</v>
      </c>
      <c r="H1488" s="9" t="str">
        <f>IF(G1488="","",VLOOKUP(G1488,Metadata!$J$2:$K$22,2,FALSE))</f>
        <v>Lisbon Metropolitan Area</v>
      </c>
      <c r="I1488" s="9" t="s">
        <v>316</v>
      </c>
      <c r="J1488" s="9" t="str">
        <f>IF(I1488="","",VLOOKUP(I1488,Metadata!$P$2:$Q$43,2,FALSE))</f>
        <v>Europe</v>
      </c>
      <c r="K1488" s="9" t="str">
        <f t="shared" si="0"/>
        <v>International</v>
      </c>
      <c r="L1488" s="9" t="s">
        <v>137</v>
      </c>
      <c r="M1488" s="9" t="str">
        <f>IF(L1488="","",VLOOKUP(L1488,Metadata!$J$2:$K$22,2,FALSE))</f>
        <v/>
      </c>
      <c r="N1488" s="9" t="s">
        <v>205</v>
      </c>
      <c r="O1488" s="9" t="s">
        <v>137</v>
      </c>
      <c r="P1488" s="9" t="s">
        <v>137</v>
      </c>
      <c r="Q1488" s="10" t="str">
        <f t="shared" si="1"/>
        <v>Full Office Job</v>
      </c>
      <c r="R1488" s="10">
        <v>4</v>
      </c>
      <c r="S1488" s="9" t="s">
        <v>192</v>
      </c>
      <c r="T1488" s="9" t="s">
        <v>137</v>
      </c>
      <c r="U1488" s="9" t="str">
        <f>IF(S1488&lt;&gt;"",S1488,IF(T1488&lt;&gt;"",VLOOKUP(T1488,Metadata!$S$2:$T$228,2,FALSE),""))</f>
        <v>Back-End Developer</v>
      </c>
      <c r="V1488" s="9" t="s">
        <v>162</v>
      </c>
      <c r="W1488" s="9" t="s">
        <v>137</v>
      </c>
      <c r="X1488" s="9" t="s">
        <v>208</v>
      </c>
      <c r="Y1488" s="9" t="s">
        <v>137</v>
      </c>
      <c r="Z1488" s="9" t="s">
        <v>184</v>
      </c>
      <c r="AA1488" s="9" t="s">
        <v>137</v>
      </c>
      <c r="AB1488" s="9" t="s">
        <v>137</v>
      </c>
      <c r="AC1488" s="9"/>
      <c r="AD1488" s="9"/>
      <c r="AE1488" s="9" t="s">
        <v>194</v>
      </c>
      <c r="AF1488" s="9"/>
      <c r="AG1488" s="9" t="s">
        <v>166</v>
      </c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198</v>
      </c>
      <c r="BL1488" s="9"/>
      <c r="BM1488" s="9"/>
      <c r="BN1488" s="9"/>
      <c r="BO1488" s="9"/>
      <c r="BP1488" s="9" t="s">
        <v>179</v>
      </c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10"/>
      <c r="CB1488" s="10" t="str">
        <f t="shared" si="5"/>
        <v/>
      </c>
      <c r="CC1488" s="10"/>
      <c r="CD1488" s="9" t="str">
        <f t="shared" si="2"/>
        <v/>
      </c>
      <c r="CE1488" s="9" t="s">
        <v>151</v>
      </c>
      <c r="CF1488" s="9" t="s">
        <v>220</v>
      </c>
      <c r="CG1488" s="9">
        <f>IF(CF1488="","",VLOOKUP(CF1488,Metadata!$D$2:$H$20,2,FALSE))</f>
        <v>27500</v>
      </c>
      <c r="CH1488" s="9">
        <f>IF(CF1488="","",VLOOKUP(CF1488,Metadata!$D$2:$H$20,4,FALSE))</f>
        <v>25000</v>
      </c>
      <c r="CI1488" s="9">
        <f>IF(CF1488="","",VLOOKUP(CF1488,Metadata!$D$2:$H$20,5,FALSE))</f>
        <v>30000</v>
      </c>
      <c r="CJ1488" s="9">
        <f t="shared" si="3"/>
        <v>27500</v>
      </c>
      <c r="CK1488" s="9" t="s">
        <v>277</v>
      </c>
      <c r="CL1488" s="10">
        <v>1</v>
      </c>
      <c r="CM1488" s="10">
        <v>5</v>
      </c>
      <c r="CN1488" s="10">
        <v>7</v>
      </c>
      <c r="CO1488" s="10">
        <v>7</v>
      </c>
      <c r="CP1488" s="10">
        <v>7</v>
      </c>
      <c r="CQ1488" s="10">
        <v>7</v>
      </c>
      <c r="CR1488" s="10">
        <v>4</v>
      </c>
      <c r="CS1488" s="10">
        <v>7</v>
      </c>
      <c r="CT1488" s="10">
        <v>5</v>
      </c>
      <c r="CU1488" s="10">
        <v>4</v>
      </c>
      <c r="CV1488" s="10">
        <v>5</v>
      </c>
      <c r="CW1488" s="10">
        <v>5</v>
      </c>
      <c r="CX1488" s="10">
        <v>7</v>
      </c>
      <c r="CY1488" s="10">
        <v>6</v>
      </c>
      <c r="CZ1488" s="10">
        <v>7</v>
      </c>
      <c r="DA1488" s="10">
        <v>7</v>
      </c>
      <c r="DB1488" s="10">
        <v>1</v>
      </c>
      <c r="DC1488" s="10">
        <v>7</v>
      </c>
      <c r="DD1488" s="10">
        <v>1</v>
      </c>
      <c r="DE1488" s="10">
        <v>7</v>
      </c>
      <c r="DF1488" s="10">
        <v>7</v>
      </c>
      <c r="DG1488" s="10">
        <v>5</v>
      </c>
      <c r="DH1488" s="10">
        <v>1</v>
      </c>
      <c r="DI1488" s="10">
        <v>7</v>
      </c>
      <c r="DJ1488" s="10">
        <v>4</v>
      </c>
      <c r="DK1488" s="10">
        <v>4</v>
      </c>
      <c r="DL1488" s="10">
        <v>7</v>
      </c>
      <c r="DM1488" s="9" t="s">
        <v>154</v>
      </c>
      <c r="DN1488" s="10">
        <v>1993</v>
      </c>
      <c r="DO1488" s="9">
        <f t="shared" si="6"/>
        <v>28</v>
      </c>
      <c r="DP1488" s="9" t="s">
        <v>155</v>
      </c>
      <c r="DQ1488" s="9" t="s">
        <v>202</v>
      </c>
      <c r="DR1488" s="9" t="s">
        <v>137</v>
      </c>
      <c r="DS1488" s="9" t="s">
        <v>533</v>
      </c>
      <c r="DT1488" s="9" t="s">
        <v>212</v>
      </c>
      <c r="DU1488" s="9" t="s">
        <v>203</v>
      </c>
      <c r="DV1488" s="9" t="str">
        <f>VLOOKUP(DU1488,Metadata!$B$2:$C$7,2,FALSE)</f>
        <v>6+ years</v>
      </c>
    </row>
    <row r="1489" spans="1:126">
      <c r="A1489" s="13">
        <v>1488</v>
      </c>
      <c r="B1489" s="9" t="s">
        <v>135</v>
      </c>
      <c r="C1489" s="9" t="str">
        <f>VLOOKUP(B1489,Metadata!$M$2:$N$6,2,FALSE)</f>
        <v>Permanent Employee</v>
      </c>
      <c r="D1489" s="9" t="s">
        <v>159</v>
      </c>
      <c r="E1489" s="9" t="s">
        <v>137</v>
      </c>
      <c r="F1489" s="9" t="s">
        <v>138</v>
      </c>
      <c r="G1489" s="9" t="s">
        <v>275</v>
      </c>
      <c r="H1489" s="9" t="str">
        <f>IF(G1489="","",VLOOKUP(G1489,Metadata!$J$2:$K$22,2,FALSE))</f>
        <v>Centre</v>
      </c>
      <c r="I1489" s="9" t="s">
        <v>138</v>
      </c>
      <c r="J1489" s="9" t="str">
        <f>IF(I1489="","",VLOOKUP(I1489,Metadata!$P$2:$Q$43,2,FALSE))</f>
        <v>Europe</v>
      </c>
      <c r="K1489" s="9" t="str">
        <f t="shared" si="0"/>
        <v>Portugal</v>
      </c>
      <c r="L1489" s="9" t="s">
        <v>160</v>
      </c>
      <c r="M1489" s="9" t="str">
        <f>IF(L1489="","",VLOOKUP(L1489,Metadata!$J$2:$K$22,2,FALSE))</f>
        <v>Centre</v>
      </c>
      <c r="N1489" s="9" t="s">
        <v>205</v>
      </c>
      <c r="O1489" s="9" t="s">
        <v>137</v>
      </c>
      <c r="P1489" s="9" t="s">
        <v>137</v>
      </c>
      <c r="Q1489" s="10" t="str">
        <f t="shared" si="1"/>
        <v>Full Office Job</v>
      </c>
      <c r="R1489" s="10">
        <v>5</v>
      </c>
      <c r="S1489" s="9" t="s">
        <v>313</v>
      </c>
      <c r="T1489" s="9" t="s">
        <v>137</v>
      </c>
      <c r="U1489" s="9" t="str">
        <f>IF(S1489&lt;&gt;"",S1489,IF(T1489&lt;&gt;"",VLOOKUP(T1489,Metadata!$S$2:$T$228,2,FALSE),""))</f>
        <v>Maintenance &amp; Support</v>
      </c>
      <c r="V1489" s="9" t="s">
        <v>317</v>
      </c>
      <c r="W1489" s="9" t="s">
        <v>137</v>
      </c>
      <c r="X1489" s="9" t="s">
        <v>163</v>
      </c>
      <c r="Y1489" s="9" t="s">
        <v>137</v>
      </c>
      <c r="Z1489" s="9" t="s">
        <v>262</v>
      </c>
      <c r="AA1489" s="9" t="s">
        <v>137</v>
      </c>
      <c r="AB1489" s="9" t="s">
        <v>137</v>
      </c>
      <c r="AC1489" s="9" t="s">
        <v>147</v>
      </c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 t="s">
        <v>149</v>
      </c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 t="s">
        <v>150</v>
      </c>
      <c r="BZ1489" s="9" t="s">
        <v>137</v>
      </c>
      <c r="CA1489" s="10"/>
      <c r="CB1489" s="10" t="str">
        <f t="shared" si="5"/>
        <v/>
      </c>
      <c r="CC1489" s="10"/>
      <c r="CD1489" s="9" t="str">
        <f t="shared" si="2"/>
        <v/>
      </c>
      <c r="CE1489" s="9" t="s">
        <v>151</v>
      </c>
      <c r="CF1489" s="9" t="s">
        <v>152</v>
      </c>
      <c r="CG1489" s="9">
        <f>IF(CF1489="","",VLOOKUP(CF1489,Metadata!$D$2:$H$20,2,FALSE))</f>
        <v>32500</v>
      </c>
      <c r="CH1489" s="9">
        <f>IF(CF1489="","",VLOOKUP(CF1489,Metadata!$D$2:$H$20,4,FALSE))</f>
        <v>30000</v>
      </c>
      <c r="CI1489" s="9">
        <f>IF(CF1489="","",VLOOKUP(CF1489,Metadata!$D$2:$H$20,5,FALSE))</f>
        <v>35000</v>
      </c>
      <c r="CJ1489" s="9">
        <f t="shared" si="3"/>
        <v>32500</v>
      </c>
      <c r="CK1489" s="9" t="s">
        <v>189</v>
      </c>
      <c r="CL1489" s="10">
        <v>4</v>
      </c>
      <c r="CM1489" s="10">
        <v>2</v>
      </c>
      <c r="CN1489" s="10">
        <v>4</v>
      </c>
      <c r="CO1489" s="10">
        <v>4</v>
      </c>
      <c r="CP1489" s="10">
        <v>5</v>
      </c>
      <c r="CQ1489" s="10">
        <v>5</v>
      </c>
      <c r="CR1489" s="10">
        <v>6</v>
      </c>
      <c r="CS1489" s="10">
        <v>6</v>
      </c>
      <c r="CT1489" s="10">
        <v>5</v>
      </c>
      <c r="CU1489" s="10">
        <v>6</v>
      </c>
      <c r="CV1489" s="10">
        <v>5</v>
      </c>
      <c r="CW1489" s="10">
        <v>4</v>
      </c>
      <c r="CX1489" s="10">
        <v>5</v>
      </c>
      <c r="CY1489" s="10">
        <v>4</v>
      </c>
      <c r="CZ1489" s="10">
        <v>6</v>
      </c>
      <c r="DA1489" s="10">
        <v>6</v>
      </c>
      <c r="DB1489" s="10">
        <v>5</v>
      </c>
      <c r="DC1489" s="10">
        <v>6</v>
      </c>
      <c r="DD1489" s="10">
        <v>5</v>
      </c>
      <c r="DE1489" s="10">
        <v>4</v>
      </c>
      <c r="DF1489" s="10">
        <v>6</v>
      </c>
      <c r="DG1489" s="10">
        <v>5</v>
      </c>
      <c r="DH1489" s="10">
        <v>4</v>
      </c>
      <c r="DI1489" s="10">
        <v>6</v>
      </c>
      <c r="DJ1489" s="10">
        <v>4</v>
      </c>
      <c r="DK1489" s="10">
        <v>6</v>
      </c>
      <c r="DL1489" s="10">
        <v>6</v>
      </c>
      <c r="DM1489" s="9" t="s">
        <v>154</v>
      </c>
      <c r="DN1489" s="10">
        <v>1985</v>
      </c>
      <c r="DO1489" s="9">
        <f t="shared" si="6"/>
        <v>36</v>
      </c>
      <c r="DP1489" s="9" t="s">
        <v>155</v>
      </c>
      <c r="DQ1489" s="9" t="s">
        <v>227</v>
      </c>
      <c r="DR1489" s="9" t="s">
        <v>157</v>
      </c>
      <c r="DS1489" s="9" t="s">
        <v>137</v>
      </c>
      <c r="DT1489" s="9" t="s">
        <v>212</v>
      </c>
      <c r="DU1489" s="9" t="s">
        <v>158</v>
      </c>
      <c r="DV1489" s="9" t="str">
        <f>VLOOKUP(DU1489,Metadata!$B$2:$C$7,2,FALSE)</f>
        <v>6+ years</v>
      </c>
    </row>
    <row r="1490" spans="1:126">
      <c r="A1490" s="13">
        <v>1489</v>
      </c>
      <c r="B1490" s="9" t="s">
        <v>135</v>
      </c>
      <c r="C1490" s="9" t="str">
        <f>VLOOKUP(B1490,Metadata!$M$2:$N$6,2,FALSE)</f>
        <v>Permanent Employee</v>
      </c>
      <c r="D1490" s="9" t="s">
        <v>159</v>
      </c>
      <c r="E1490" s="9" t="s">
        <v>137</v>
      </c>
      <c r="F1490" s="9" t="s">
        <v>138</v>
      </c>
      <c r="G1490" s="9" t="s">
        <v>140</v>
      </c>
      <c r="H1490" s="9" t="str">
        <f>IF(G1490="","",VLOOKUP(G1490,Metadata!$J$2:$K$22,2,FALSE))</f>
        <v>Lisbon Metropolitan Area</v>
      </c>
      <c r="I1490" s="9" t="s">
        <v>138</v>
      </c>
      <c r="J1490" s="9" t="str">
        <f>IF(I1490="","",VLOOKUP(I1490,Metadata!$P$2:$Q$43,2,FALSE))</f>
        <v>Europe</v>
      </c>
      <c r="K1490" s="9" t="str">
        <f t="shared" si="0"/>
        <v>Portugal</v>
      </c>
      <c r="L1490" s="9" t="s">
        <v>140</v>
      </c>
      <c r="M1490" s="9" t="str">
        <f>IF(L1490="","",VLOOKUP(L1490,Metadata!$J$2:$K$22,2,FALSE))</f>
        <v>Lisbon Metropolitan Area</v>
      </c>
      <c r="N1490" s="9" t="s">
        <v>141</v>
      </c>
      <c r="O1490" s="9" t="s">
        <v>137</v>
      </c>
      <c r="P1490" s="9" t="s">
        <v>142</v>
      </c>
      <c r="Q1490" s="10" t="str">
        <f t="shared" si="1"/>
        <v>Full Office Job</v>
      </c>
      <c r="R1490" s="10">
        <v>5</v>
      </c>
      <c r="S1490" s="9" t="s">
        <v>338</v>
      </c>
      <c r="T1490" s="9" t="s">
        <v>137</v>
      </c>
      <c r="U1490" s="9" t="str">
        <f>IF(S1490&lt;&gt;"",S1490,IF(T1490&lt;&gt;"",VLOOKUP(T1490,Metadata!$S$2:$T$228,2,FALSE),""))</f>
        <v>Solutions Architect</v>
      </c>
      <c r="V1490" s="9" t="s">
        <v>256</v>
      </c>
      <c r="W1490" s="9" t="s">
        <v>137</v>
      </c>
      <c r="X1490" s="9" t="s">
        <v>145</v>
      </c>
      <c r="Y1490" s="9" t="s">
        <v>137</v>
      </c>
      <c r="Z1490" s="9" t="s">
        <v>224</v>
      </c>
      <c r="AA1490" s="9" t="s">
        <v>137</v>
      </c>
      <c r="AB1490" s="9" t="s">
        <v>137</v>
      </c>
      <c r="AC1490" s="9"/>
      <c r="AD1490" s="9" t="s">
        <v>148</v>
      </c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 t="s">
        <v>219</v>
      </c>
      <c r="BR1490" s="9"/>
      <c r="BS1490" s="9"/>
      <c r="BT1490" s="9"/>
      <c r="BU1490" s="9"/>
      <c r="BV1490" s="9"/>
      <c r="BW1490" s="9"/>
      <c r="BX1490" s="9"/>
      <c r="BY1490" s="9"/>
      <c r="BZ1490" s="9"/>
      <c r="CA1490" s="10"/>
      <c r="CB1490" s="10" t="str">
        <f t="shared" si="5"/>
        <v/>
      </c>
      <c r="CC1490" s="10"/>
      <c r="CD1490" s="9" t="str">
        <f t="shared" si="2"/>
        <v/>
      </c>
      <c r="CE1490" s="9" t="s">
        <v>168</v>
      </c>
      <c r="CF1490" s="9" t="s">
        <v>188</v>
      </c>
      <c r="CG1490" s="9">
        <f>IF(CF1490="","",VLOOKUP(CF1490,Metadata!$D$2:$H$20,2,FALSE))</f>
        <v>17500</v>
      </c>
      <c r="CH1490" s="9">
        <f>IF(CF1490="","",VLOOKUP(CF1490,Metadata!$D$2:$H$20,4,FALSE))</f>
        <v>15000</v>
      </c>
      <c r="CI1490" s="9">
        <f>IF(CF1490="","",VLOOKUP(CF1490,Metadata!$D$2:$H$20,5,FALSE))</f>
        <v>20000</v>
      </c>
      <c r="CJ1490" s="9">
        <f t="shared" si="3"/>
        <v>17500</v>
      </c>
      <c r="CK1490" s="9" t="s">
        <v>153</v>
      </c>
      <c r="CL1490" s="10">
        <v>4</v>
      </c>
      <c r="CM1490" s="10">
        <v>2</v>
      </c>
      <c r="CN1490" s="10">
        <v>7</v>
      </c>
      <c r="CO1490" s="10">
        <v>6</v>
      </c>
      <c r="CP1490" s="10">
        <v>5</v>
      </c>
      <c r="CQ1490" s="10">
        <v>5</v>
      </c>
      <c r="CR1490" s="10">
        <v>4</v>
      </c>
      <c r="CS1490" s="10">
        <v>6</v>
      </c>
      <c r="CT1490" s="10">
        <v>6</v>
      </c>
      <c r="CU1490" s="10">
        <v>6</v>
      </c>
      <c r="CV1490" s="10">
        <v>5</v>
      </c>
      <c r="CW1490" s="10">
        <v>5</v>
      </c>
      <c r="CX1490" s="10">
        <v>5</v>
      </c>
      <c r="CY1490" s="10">
        <v>4</v>
      </c>
      <c r="CZ1490" s="10">
        <v>5</v>
      </c>
      <c r="DA1490" s="10">
        <v>3</v>
      </c>
      <c r="DB1490" s="10">
        <v>3</v>
      </c>
      <c r="DC1490" s="10">
        <v>6</v>
      </c>
      <c r="DD1490" s="10">
        <v>4</v>
      </c>
      <c r="DE1490" s="10">
        <v>6</v>
      </c>
      <c r="DF1490" s="10">
        <v>4</v>
      </c>
      <c r="DG1490" s="10">
        <v>6</v>
      </c>
      <c r="DH1490" s="10">
        <v>6</v>
      </c>
      <c r="DI1490" s="10">
        <v>6</v>
      </c>
      <c r="DJ1490" s="10">
        <v>5</v>
      </c>
      <c r="DK1490" s="10">
        <v>5</v>
      </c>
      <c r="DL1490" s="10">
        <v>5</v>
      </c>
      <c r="DM1490" s="9" t="s">
        <v>154</v>
      </c>
      <c r="DN1490" s="10">
        <v>1978</v>
      </c>
      <c r="DO1490" s="9">
        <f t="shared" si="6"/>
        <v>43</v>
      </c>
      <c r="DP1490" s="9" t="s">
        <v>155</v>
      </c>
      <c r="DQ1490" s="9" t="s">
        <v>156</v>
      </c>
      <c r="DR1490" s="9" t="s">
        <v>157</v>
      </c>
      <c r="DS1490" s="9" t="s">
        <v>137</v>
      </c>
      <c r="DT1490" s="9" t="s">
        <v>212</v>
      </c>
      <c r="DU1490" s="9" t="s">
        <v>158</v>
      </c>
      <c r="DV1490" s="9" t="str">
        <f>VLOOKUP(DU1490,Metadata!$B$2:$C$7,2,FALSE)</f>
        <v>6+ years</v>
      </c>
    </row>
    <row r="1491" spans="1:126">
      <c r="A1491" s="13">
        <v>1490</v>
      </c>
      <c r="B1491" s="9" t="s">
        <v>135</v>
      </c>
      <c r="C1491" s="9" t="str">
        <f>VLOOKUP(B1491,Metadata!$M$2:$N$6,2,FALSE)</f>
        <v>Permanent Employee</v>
      </c>
      <c r="D1491" s="9" t="s">
        <v>159</v>
      </c>
      <c r="E1491" s="9" t="s">
        <v>137</v>
      </c>
      <c r="F1491" s="9" t="s">
        <v>138</v>
      </c>
      <c r="G1491" s="9" t="s">
        <v>172</v>
      </c>
      <c r="H1491" s="9" t="str">
        <f>IF(G1491="","",VLOOKUP(G1491,Metadata!$J$2:$K$22,2,FALSE))</f>
        <v>Porto Metropolitan Area</v>
      </c>
      <c r="I1491" s="9" t="s">
        <v>138</v>
      </c>
      <c r="J1491" s="9" t="str">
        <f>IF(I1491="","",VLOOKUP(I1491,Metadata!$P$2:$Q$43,2,FALSE))</f>
        <v>Europe</v>
      </c>
      <c r="K1491" s="9" t="str">
        <f t="shared" si="0"/>
        <v>Portugal</v>
      </c>
      <c r="L1491" s="9" t="s">
        <v>172</v>
      </c>
      <c r="M1491" s="9" t="str">
        <f>IF(L1491="","",VLOOKUP(L1491,Metadata!$J$2:$K$22,2,FALSE))</f>
        <v>Porto Metropolitan Area</v>
      </c>
      <c r="N1491" s="9" t="s">
        <v>214</v>
      </c>
      <c r="O1491" s="9" t="s">
        <v>215</v>
      </c>
      <c r="P1491" s="9" t="s">
        <v>142</v>
      </c>
      <c r="Q1491" s="10" t="str">
        <f t="shared" si="1"/>
        <v>Full Office Job</v>
      </c>
      <c r="R1491" s="10">
        <v>7</v>
      </c>
      <c r="S1491" s="9" t="s">
        <v>216</v>
      </c>
      <c r="T1491" s="9" t="s">
        <v>137</v>
      </c>
      <c r="U1491" s="9" t="str">
        <f>IF(S1491&lt;&gt;"",S1491,IF(T1491&lt;&gt;"",VLOOKUP(T1491,Metadata!$S$2:$T$228,2,FALSE),""))</f>
        <v>Front-End Developer</v>
      </c>
      <c r="V1491" s="9" t="s">
        <v>174</v>
      </c>
      <c r="W1491" s="9" t="s">
        <v>137</v>
      </c>
      <c r="X1491" s="9" t="s">
        <v>163</v>
      </c>
      <c r="Y1491" s="9" t="s">
        <v>137</v>
      </c>
      <c r="Z1491" s="9" t="s">
        <v>193</v>
      </c>
      <c r="AA1491" s="9" t="s">
        <v>165</v>
      </c>
      <c r="AB1491" s="9" t="s">
        <v>137</v>
      </c>
      <c r="AC1491" s="9"/>
      <c r="AD1491" s="9"/>
      <c r="AE1491" s="9"/>
      <c r="AF1491" s="9"/>
      <c r="AG1491" s="9" t="s">
        <v>166</v>
      </c>
      <c r="AH1491" s="9"/>
      <c r="AI1491" s="9"/>
      <c r="AJ1491" s="9" t="s">
        <v>185</v>
      </c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 t="s">
        <v>178</v>
      </c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 t="s">
        <v>186</v>
      </c>
      <c r="BO1491" s="9"/>
      <c r="BP1491" s="9"/>
      <c r="BQ1491" s="9"/>
      <c r="BR1491" s="9" t="s">
        <v>247</v>
      </c>
      <c r="BS1491" s="9"/>
      <c r="BT1491" s="9"/>
      <c r="BU1491" s="9"/>
      <c r="BV1491" s="9"/>
      <c r="BW1491" s="9"/>
      <c r="BX1491" s="9"/>
      <c r="BY1491" s="9"/>
      <c r="BZ1491" s="9"/>
      <c r="CA1491" s="10"/>
      <c r="CB1491" s="10" t="str">
        <f t="shared" si="5"/>
        <v/>
      </c>
      <c r="CC1491" s="10"/>
      <c r="CD1491" s="9" t="str">
        <f t="shared" si="2"/>
        <v/>
      </c>
      <c r="CE1491" s="9" t="s">
        <v>168</v>
      </c>
      <c r="CF1491" s="9" t="s">
        <v>188</v>
      </c>
      <c r="CG1491" s="9">
        <f>IF(CF1491="","",VLOOKUP(CF1491,Metadata!$D$2:$H$20,2,FALSE))</f>
        <v>17500</v>
      </c>
      <c r="CH1491" s="9">
        <f>IF(CF1491="","",VLOOKUP(CF1491,Metadata!$D$2:$H$20,4,FALSE))</f>
        <v>15000</v>
      </c>
      <c r="CI1491" s="9">
        <f>IF(CF1491="","",VLOOKUP(CF1491,Metadata!$D$2:$H$20,5,FALSE))</f>
        <v>20000</v>
      </c>
      <c r="CJ1491" s="9">
        <f t="shared" si="3"/>
        <v>17500</v>
      </c>
      <c r="CK1491" s="9" t="s">
        <v>153</v>
      </c>
      <c r="CL1491" s="10">
        <v>4</v>
      </c>
      <c r="CM1491" s="10">
        <v>3</v>
      </c>
      <c r="CN1491" s="10">
        <v>7</v>
      </c>
      <c r="CO1491" s="10">
        <v>5</v>
      </c>
      <c r="CP1491" s="10">
        <v>7</v>
      </c>
      <c r="CQ1491" s="10">
        <v>7</v>
      </c>
      <c r="CR1491" s="10">
        <v>7</v>
      </c>
      <c r="CS1491" s="10">
        <v>7</v>
      </c>
      <c r="CT1491" s="10">
        <v>7</v>
      </c>
      <c r="CU1491" s="10">
        <v>7</v>
      </c>
      <c r="CV1491" s="10">
        <v>6</v>
      </c>
      <c r="CW1491" s="10">
        <v>5</v>
      </c>
      <c r="CX1491" s="10">
        <v>6</v>
      </c>
      <c r="CY1491" s="10">
        <v>5</v>
      </c>
      <c r="CZ1491" s="10">
        <v>6</v>
      </c>
      <c r="DA1491" s="10">
        <v>6</v>
      </c>
      <c r="DB1491" s="10">
        <v>4</v>
      </c>
      <c r="DC1491" s="10">
        <v>5</v>
      </c>
      <c r="DD1491" s="10">
        <v>4</v>
      </c>
      <c r="DE1491" s="10">
        <v>7</v>
      </c>
      <c r="DF1491" s="10">
        <v>7</v>
      </c>
      <c r="DG1491" s="10">
        <v>7</v>
      </c>
      <c r="DH1491" s="10">
        <v>5</v>
      </c>
      <c r="DI1491" s="10">
        <v>6</v>
      </c>
      <c r="DJ1491" s="10">
        <v>4</v>
      </c>
      <c r="DK1491" s="10">
        <v>7</v>
      </c>
      <c r="DL1491" s="10">
        <v>7</v>
      </c>
      <c r="DM1491" s="9" t="s">
        <v>154</v>
      </c>
      <c r="DN1491" s="10">
        <v>1983</v>
      </c>
      <c r="DO1491" s="9">
        <f t="shared" si="6"/>
        <v>38</v>
      </c>
      <c r="DP1491" s="9" t="s">
        <v>155</v>
      </c>
      <c r="DQ1491" s="9" t="s">
        <v>202</v>
      </c>
      <c r="DR1491" s="9" t="s">
        <v>170</v>
      </c>
      <c r="DS1491" s="9" t="s">
        <v>137</v>
      </c>
      <c r="DT1491" s="9" t="s">
        <v>212</v>
      </c>
      <c r="DU1491" s="9" t="s">
        <v>223</v>
      </c>
      <c r="DV1491" s="9" t="str">
        <f>VLOOKUP(DU1491,Metadata!$B$2:$C$7,2,FALSE)</f>
        <v>3 - 6 years</v>
      </c>
    </row>
    <row r="1492" spans="1:126">
      <c r="A1492" s="13">
        <v>1491</v>
      </c>
      <c r="B1492" s="9" t="s">
        <v>135</v>
      </c>
      <c r="C1492" s="9" t="str">
        <f>VLOOKUP(B1492,Metadata!$M$2:$N$6,2,FALSE)</f>
        <v>Permanent Employee</v>
      </c>
      <c r="D1492" s="9" t="s">
        <v>159</v>
      </c>
      <c r="E1492" s="9" t="s">
        <v>137</v>
      </c>
      <c r="F1492" s="9" t="s">
        <v>138</v>
      </c>
      <c r="G1492" s="9" t="s">
        <v>160</v>
      </c>
      <c r="H1492" s="9" t="str">
        <f>IF(G1492="","",VLOOKUP(G1492,Metadata!$J$2:$K$22,2,FALSE))</f>
        <v>Centre</v>
      </c>
      <c r="I1492" s="9" t="s">
        <v>138</v>
      </c>
      <c r="J1492" s="9" t="str">
        <f>IF(I1492="","",VLOOKUP(I1492,Metadata!$P$2:$Q$43,2,FALSE))</f>
        <v>Europe</v>
      </c>
      <c r="K1492" s="9" t="str">
        <f t="shared" si="0"/>
        <v>Portugal</v>
      </c>
      <c r="L1492" s="9" t="s">
        <v>140</v>
      </c>
      <c r="M1492" s="9" t="str">
        <f>IF(L1492="","",VLOOKUP(L1492,Metadata!$J$2:$K$22,2,FALSE))</f>
        <v>Lisbon Metropolitan Area</v>
      </c>
      <c r="N1492" s="9" t="s">
        <v>141</v>
      </c>
      <c r="O1492" s="9" t="s">
        <v>137</v>
      </c>
      <c r="P1492" s="9" t="s">
        <v>191</v>
      </c>
      <c r="Q1492" s="10" t="str">
        <f t="shared" si="1"/>
        <v>Remote Job (full or flexible)</v>
      </c>
      <c r="R1492" s="10">
        <v>7</v>
      </c>
      <c r="S1492" s="9" t="s">
        <v>206</v>
      </c>
      <c r="T1492" s="9" t="s">
        <v>137</v>
      </c>
      <c r="U1492" s="9" t="str">
        <f>IF(S1492&lt;&gt;"",S1492,IF(T1492&lt;&gt;"",VLOOKUP(T1492,Metadata!$S$2:$T$228,2,FALSE),""))</f>
        <v>Mobile Apps Developer</v>
      </c>
      <c r="V1492" s="9" t="s">
        <v>144</v>
      </c>
      <c r="W1492" s="9" t="s">
        <v>137</v>
      </c>
      <c r="X1492" s="9" t="s">
        <v>145</v>
      </c>
      <c r="Y1492" s="9" t="s">
        <v>137</v>
      </c>
      <c r="Z1492" s="9" t="s">
        <v>224</v>
      </c>
      <c r="AA1492" s="9" t="s">
        <v>137</v>
      </c>
      <c r="AB1492" s="9" t="s">
        <v>137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 t="s">
        <v>177</v>
      </c>
      <c r="AM1492" s="9" t="s">
        <v>314</v>
      </c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 t="s">
        <v>150</v>
      </c>
      <c r="BZ1492" s="9" t="s">
        <v>137</v>
      </c>
      <c r="CA1492" s="10"/>
      <c r="CB1492" s="10" t="str">
        <f t="shared" si="5"/>
        <v/>
      </c>
      <c r="CC1492" s="10"/>
      <c r="CD1492" s="9" t="str">
        <f t="shared" si="2"/>
        <v/>
      </c>
      <c r="CE1492" s="9" t="s">
        <v>168</v>
      </c>
      <c r="CF1492" s="9" t="s">
        <v>254</v>
      </c>
      <c r="CG1492" s="9">
        <f>IF(CF1492="","",VLOOKUP(CF1492,Metadata!$D$2:$H$20,2,FALSE))</f>
        <v>37500</v>
      </c>
      <c r="CH1492" s="9">
        <f>IF(CF1492="","",VLOOKUP(CF1492,Metadata!$D$2:$H$20,4,FALSE))</f>
        <v>35000</v>
      </c>
      <c r="CI1492" s="9">
        <f>IF(CF1492="","",VLOOKUP(CF1492,Metadata!$D$2:$H$20,5,FALSE))</f>
        <v>40000</v>
      </c>
      <c r="CJ1492" s="9">
        <f t="shared" si="3"/>
        <v>37500</v>
      </c>
      <c r="CK1492" s="9" t="s">
        <v>153</v>
      </c>
      <c r="CL1492" s="10">
        <v>3</v>
      </c>
      <c r="CM1492" s="10">
        <v>3</v>
      </c>
      <c r="CN1492" s="10">
        <v>7</v>
      </c>
      <c r="CO1492" s="10">
        <v>5</v>
      </c>
      <c r="CP1492" s="10">
        <v>3</v>
      </c>
      <c r="CQ1492" s="10">
        <v>4</v>
      </c>
      <c r="CR1492" s="10">
        <v>7</v>
      </c>
      <c r="CS1492" s="10">
        <v>5</v>
      </c>
      <c r="CT1492" s="10">
        <v>2</v>
      </c>
      <c r="CU1492" s="10">
        <v>6</v>
      </c>
      <c r="CV1492" s="10">
        <v>5</v>
      </c>
      <c r="CW1492" s="10">
        <v>6</v>
      </c>
      <c r="CX1492" s="10">
        <v>6</v>
      </c>
      <c r="CY1492" s="10">
        <v>5</v>
      </c>
      <c r="CZ1492" s="10">
        <v>6</v>
      </c>
      <c r="DA1492" s="10">
        <v>2</v>
      </c>
      <c r="DB1492" s="10">
        <v>3</v>
      </c>
      <c r="DC1492" s="10">
        <v>6</v>
      </c>
      <c r="DD1492" s="10">
        <v>1</v>
      </c>
      <c r="DE1492" s="10">
        <v>7</v>
      </c>
      <c r="DF1492" s="10">
        <v>3</v>
      </c>
      <c r="DG1492" s="10">
        <v>4</v>
      </c>
      <c r="DH1492" s="10">
        <v>6</v>
      </c>
      <c r="DI1492" s="10">
        <v>7</v>
      </c>
      <c r="DJ1492" s="10">
        <v>1</v>
      </c>
      <c r="DK1492" s="10">
        <v>2</v>
      </c>
      <c r="DL1492" s="10">
        <v>7</v>
      </c>
      <c r="DM1492" s="9" t="s">
        <v>154</v>
      </c>
      <c r="DN1492" s="10">
        <v>1988</v>
      </c>
      <c r="DO1492" s="9">
        <f t="shared" si="6"/>
        <v>33</v>
      </c>
      <c r="DP1492" s="9" t="s">
        <v>155</v>
      </c>
      <c r="DQ1492" s="9" t="s">
        <v>156</v>
      </c>
      <c r="DR1492" s="9" t="s">
        <v>170</v>
      </c>
      <c r="DS1492" s="9" t="s">
        <v>137</v>
      </c>
      <c r="DT1492" s="9" t="s">
        <v>212</v>
      </c>
      <c r="DU1492" s="9" t="s">
        <v>223</v>
      </c>
      <c r="DV1492" s="9" t="str">
        <f>VLOOKUP(DU1492,Metadata!$B$2:$C$7,2,FALSE)</f>
        <v>3 - 6 years</v>
      </c>
    </row>
    <row r="1493" spans="1:126">
      <c r="A1493" s="13">
        <v>1492</v>
      </c>
      <c r="B1493" s="9" t="s">
        <v>135</v>
      </c>
      <c r="C1493" s="9" t="str">
        <f>VLOOKUP(B1493,Metadata!$M$2:$N$6,2,FALSE)</f>
        <v>Permanent Employee</v>
      </c>
      <c r="D1493" s="9" t="s">
        <v>159</v>
      </c>
      <c r="E1493" s="9" t="s">
        <v>137</v>
      </c>
      <c r="F1493" s="9" t="s">
        <v>138</v>
      </c>
      <c r="G1493" s="9" t="s">
        <v>140</v>
      </c>
      <c r="H1493" s="9" t="str">
        <f>IF(G1493="","",VLOOKUP(G1493,Metadata!$J$2:$K$22,2,FALSE))</f>
        <v>Lisbon Metropolitan Area</v>
      </c>
      <c r="I1493" s="9" t="s">
        <v>138</v>
      </c>
      <c r="J1493" s="9" t="str">
        <f>IF(I1493="","",VLOOKUP(I1493,Metadata!$P$2:$Q$43,2,FALSE))</f>
        <v>Europe</v>
      </c>
      <c r="K1493" s="9" t="str">
        <f t="shared" si="0"/>
        <v>Portugal</v>
      </c>
      <c r="L1493" s="9" t="s">
        <v>140</v>
      </c>
      <c r="M1493" s="9" t="str">
        <f>IF(L1493="","",VLOOKUP(L1493,Metadata!$J$2:$K$22,2,FALSE))</f>
        <v>Lisbon Metropolitan Area</v>
      </c>
      <c r="N1493" s="9" t="s">
        <v>214</v>
      </c>
      <c r="O1493" s="9" t="s">
        <v>136</v>
      </c>
      <c r="P1493" s="9" t="s">
        <v>142</v>
      </c>
      <c r="Q1493" s="10" t="str">
        <f t="shared" si="1"/>
        <v>Full Office Job</v>
      </c>
      <c r="R1493" s="10">
        <v>6</v>
      </c>
      <c r="S1493" s="9" t="s">
        <v>143</v>
      </c>
      <c r="T1493" s="9" t="s">
        <v>137</v>
      </c>
      <c r="U1493" s="9" t="str">
        <f>IF(S1493&lt;&gt;"",S1493,IF(T1493&lt;&gt;"",VLOOKUP(T1493,Metadata!$S$2:$T$228,2,FALSE),""))</f>
        <v>Technical Team Leader</v>
      </c>
      <c r="V1493" s="9" t="s">
        <v>276</v>
      </c>
      <c r="W1493" s="9" t="s">
        <v>137</v>
      </c>
      <c r="X1493" s="9" t="s">
        <v>163</v>
      </c>
      <c r="Y1493" s="9" t="s">
        <v>137</v>
      </c>
      <c r="Z1493" s="9" t="s">
        <v>184</v>
      </c>
      <c r="AA1493" s="9" t="s">
        <v>137</v>
      </c>
      <c r="AB1493" s="9" t="s">
        <v>137</v>
      </c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 t="s">
        <v>150</v>
      </c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 t="s">
        <v>150</v>
      </c>
      <c r="BZ1493" s="9" t="s">
        <v>137</v>
      </c>
      <c r="CA1493" s="10"/>
      <c r="CB1493" s="10" t="str">
        <f t="shared" si="5"/>
        <v/>
      </c>
      <c r="CC1493" s="10"/>
      <c r="CD1493" s="9" t="str">
        <f t="shared" si="2"/>
        <v/>
      </c>
      <c r="CE1493" s="9" t="s">
        <v>232</v>
      </c>
      <c r="CF1493" s="9" t="s">
        <v>169</v>
      </c>
      <c r="CG1493" s="9">
        <f>IF(CF1493="","",VLOOKUP(CF1493,Metadata!$D$2:$H$20,2,FALSE))</f>
        <v>12500</v>
      </c>
      <c r="CH1493" s="9">
        <f>IF(CF1493="","",VLOOKUP(CF1493,Metadata!$D$2:$H$20,4,FALSE))</f>
        <v>0</v>
      </c>
      <c r="CI1493" s="9">
        <f>IF(CF1493="","",VLOOKUP(CF1493,Metadata!$D$2:$H$20,5,FALSE))</f>
        <v>15000</v>
      </c>
      <c r="CJ1493" s="9">
        <f t="shared" si="3"/>
        <v>12500</v>
      </c>
      <c r="CK1493" s="9" t="s">
        <v>180</v>
      </c>
      <c r="CL1493" s="10">
        <v>2</v>
      </c>
      <c r="CM1493" s="10">
        <v>5</v>
      </c>
      <c r="CN1493" s="10">
        <v>6</v>
      </c>
      <c r="CO1493" s="10">
        <v>5</v>
      </c>
      <c r="CP1493" s="10">
        <v>7</v>
      </c>
      <c r="CQ1493" s="10">
        <v>6</v>
      </c>
      <c r="CR1493" s="10">
        <v>5</v>
      </c>
      <c r="CS1493" s="10">
        <v>7</v>
      </c>
      <c r="CT1493" s="10">
        <v>7</v>
      </c>
      <c r="CU1493" s="10">
        <v>4</v>
      </c>
      <c r="CV1493" s="10">
        <v>5</v>
      </c>
      <c r="CW1493" s="10">
        <v>2</v>
      </c>
      <c r="CX1493" s="10">
        <v>6</v>
      </c>
      <c r="CY1493" s="10">
        <v>6</v>
      </c>
      <c r="CZ1493" s="10">
        <v>7</v>
      </c>
      <c r="DA1493" s="10">
        <v>7</v>
      </c>
      <c r="DB1493" s="10">
        <v>1</v>
      </c>
      <c r="DC1493" s="10">
        <v>4</v>
      </c>
      <c r="DD1493" s="10">
        <v>1</v>
      </c>
      <c r="DE1493" s="10">
        <v>4</v>
      </c>
      <c r="DF1493" s="10">
        <v>5</v>
      </c>
      <c r="DG1493" s="10">
        <v>3</v>
      </c>
      <c r="DH1493" s="10">
        <v>3</v>
      </c>
      <c r="DI1493" s="10">
        <v>4</v>
      </c>
      <c r="DJ1493" s="10">
        <v>1</v>
      </c>
      <c r="DK1493" s="10">
        <v>1</v>
      </c>
      <c r="DL1493" s="10">
        <v>1</v>
      </c>
      <c r="DM1493" s="9" t="s">
        <v>154</v>
      </c>
      <c r="DN1493" s="10">
        <v>1976</v>
      </c>
      <c r="DO1493" s="9">
        <f t="shared" si="6"/>
        <v>45</v>
      </c>
      <c r="DP1493" s="9" t="s">
        <v>155</v>
      </c>
      <c r="DQ1493" s="9" t="s">
        <v>227</v>
      </c>
      <c r="DR1493" s="9" t="s">
        <v>170</v>
      </c>
      <c r="DS1493" s="9" t="s">
        <v>137</v>
      </c>
      <c r="DT1493" s="9" t="s">
        <v>212</v>
      </c>
      <c r="DU1493" s="9" t="s">
        <v>158</v>
      </c>
      <c r="DV1493" s="9" t="str">
        <f>VLOOKUP(DU1493,Metadata!$B$2:$C$7,2,FALSE)</f>
        <v>6+ years</v>
      </c>
    </row>
    <row r="1494" spans="1:126">
      <c r="A1494" s="13">
        <v>1493</v>
      </c>
      <c r="B1494" s="9" t="s">
        <v>135</v>
      </c>
      <c r="C1494" s="9" t="str">
        <f>VLOOKUP(B1494,Metadata!$M$2:$N$6,2,FALSE)</f>
        <v>Permanent Employee</v>
      </c>
      <c r="D1494" s="9" t="s">
        <v>136</v>
      </c>
      <c r="E1494" s="9" t="s">
        <v>137</v>
      </c>
      <c r="F1494" s="9" t="s">
        <v>138</v>
      </c>
      <c r="G1494" s="9" t="s">
        <v>140</v>
      </c>
      <c r="H1494" s="9" t="str">
        <f>IF(G1494="","",VLOOKUP(G1494,Metadata!$J$2:$K$22,2,FALSE))</f>
        <v>Lisbon Metropolitan Area</v>
      </c>
      <c r="I1494" s="9" t="s">
        <v>138</v>
      </c>
      <c r="J1494" s="9" t="str">
        <f>IF(I1494="","",VLOOKUP(I1494,Metadata!$P$2:$Q$43,2,FALSE))</f>
        <v>Europe</v>
      </c>
      <c r="K1494" s="9" t="str">
        <f t="shared" si="0"/>
        <v>Portugal</v>
      </c>
      <c r="L1494" s="9" t="s">
        <v>140</v>
      </c>
      <c r="M1494" s="9" t="str">
        <f>IF(L1494="","",VLOOKUP(L1494,Metadata!$J$2:$K$22,2,FALSE))</f>
        <v>Lisbon Metropolitan Area</v>
      </c>
      <c r="N1494" s="9" t="s">
        <v>214</v>
      </c>
      <c r="O1494" s="9" t="s">
        <v>259</v>
      </c>
      <c r="P1494" s="9" t="s">
        <v>142</v>
      </c>
      <c r="Q1494" s="10" t="str">
        <f t="shared" si="1"/>
        <v>Full Office Job</v>
      </c>
      <c r="R1494" s="10">
        <v>4</v>
      </c>
      <c r="S1494" s="9" t="s">
        <v>229</v>
      </c>
      <c r="T1494" s="9" t="s">
        <v>137</v>
      </c>
      <c r="U1494" s="9" t="str">
        <f>IF(S1494&lt;&gt;"",S1494,IF(T1494&lt;&gt;"",VLOOKUP(T1494,Metadata!$S$2:$T$228,2,FALSE),""))</f>
        <v>Project Manager</v>
      </c>
      <c r="V1494" s="9" t="s">
        <v>341</v>
      </c>
      <c r="W1494" s="9" t="s">
        <v>137</v>
      </c>
      <c r="X1494" s="9" t="s">
        <v>145</v>
      </c>
      <c r="Y1494" s="9" t="s">
        <v>137</v>
      </c>
      <c r="Z1494" s="9" t="s">
        <v>218</v>
      </c>
      <c r="AA1494" s="9" t="s">
        <v>137</v>
      </c>
      <c r="AB1494" s="9" t="s">
        <v>137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 t="s">
        <v>150</v>
      </c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 t="s">
        <v>150</v>
      </c>
      <c r="BZ1494" s="9" t="s">
        <v>137</v>
      </c>
      <c r="CA1494" s="10"/>
      <c r="CB1494" s="10" t="str">
        <f t="shared" si="5"/>
        <v/>
      </c>
      <c r="CC1494" s="10"/>
      <c r="CD1494" s="9" t="str">
        <f t="shared" si="2"/>
        <v/>
      </c>
      <c r="CE1494" s="9" t="s">
        <v>168</v>
      </c>
      <c r="CF1494" s="9" t="s">
        <v>220</v>
      </c>
      <c r="CG1494" s="9">
        <f>IF(CF1494="","",VLOOKUP(CF1494,Metadata!$D$2:$H$20,2,FALSE))</f>
        <v>27500</v>
      </c>
      <c r="CH1494" s="9">
        <f>IF(CF1494="","",VLOOKUP(CF1494,Metadata!$D$2:$H$20,4,FALSE))</f>
        <v>25000</v>
      </c>
      <c r="CI1494" s="9">
        <f>IF(CF1494="","",VLOOKUP(CF1494,Metadata!$D$2:$H$20,5,FALSE))</f>
        <v>30000</v>
      </c>
      <c r="CJ1494" s="9">
        <f t="shared" si="3"/>
        <v>27500</v>
      </c>
      <c r="CK1494" s="9" t="s">
        <v>201</v>
      </c>
      <c r="CL1494" s="10">
        <v>5</v>
      </c>
      <c r="CM1494" s="10">
        <v>3</v>
      </c>
      <c r="CN1494" s="10">
        <v>3</v>
      </c>
      <c r="CO1494" s="10">
        <v>6</v>
      </c>
      <c r="CP1494" s="10">
        <v>3</v>
      </c>
      <c r="CQ1494" s="10">
        <v>6</v>
      </c>
      <c r="CR1494" s="10">
        <v>2</v>
      </c>
      <c r="CS1494" s="10">
        <v>3</v>
      </c>
      <c r="CT1494" s="10">
        <v>6</v>
      </c>
      <c r="CU1494" s="10">
        <v>4</v>
      </c>
      <c r="CV1494" s="10">
        <v>5</v>
      </c>
      <c r="CW1494" s="10">
        <v>5</v>
      </c>
      <c r="CX1494" s="10">
        <v>5</v>
      </c>
      <c r="CY1494" s="10">
        <v>4</v>
      </c>
      <c r="CZ1494" s="10">
        <v>4</v>
      </c>
      <c r="DA1494" s="10">
        <v>5</v>
      </c>
      <c r="DB1494" s="10">
        <v>5</v>
      </c>
      <c r="DC1494" s="10">
        <v>5</v>
      </c>
      <c r="DD1494" s="10">
        <v>4</v>
      </c>
      <c r="DE1494" s="10">
        <v>6</v>
      </c>
      <c r="DF1494" s="10">
        <v>5</v>
      </c>
      <c r="DG1494" s="10">
        <v>6</v>
      </c>
      <c r="DH1494" s="10">
        <v>5</v>
      </c>
      <c r="DI1494" s="10">
        <v>4</v>
      </c>
      <c r="DJ1494" s="10">
        <v>5</v>
      </c>
      <c r="DK1494" s="10">
        <v>5</v>
      </c>
      <c r="DL1494" s="10">
        <v>3</v>
      </c>
      <c r="DM1494" s="9" t="s">
        <v>154</v>
      </c>
      <c r="DN1494" s="10">
        <v>1979</v>
      </c>
      <c r="DO1494" s="9">
        <f t="shared" si="6"/>
        <v>42</v>
      </c>
      <c r="DP1494" s="9" t="s">
        <v>155</v>
      </c>
      <c r="DQ1494" s="9" t="s">
        <v>210</v>
      </c>
      <c r="DR1494" s="9" t="s">
        <v>170</v>
      </c>
      <c r="DS1494" s="9" t="s">
        <v>137</v>
      </c>
      <c r="DT1494" s="9" t="s">
        <v>212</v>
      </c>
      <c r="DU1494" s="9" t="s">
        <v>158</v>
      </c>
      <c r="DV1494" s="9" t="str">
        <f>VLOOKUP(DU1494,Metadata!$B$2:$C$7,2,FALSE)</f>
        <v>6+ years</v>
      </c>
    </row>
    <row r="1495" spans="1:126">
      <c r="A1495" s="13">
        <v>1494</v>
      </c>
      <c r="B1495" s="9" t="s">
        <v>135</v>
      </c>
      <c r="C1495" s="9" t="str">
        <f>VLOOKUP(B1495,Metadata!$M$2:$N$6,2,FALSE)</f>
        <v>Permanent Employee</v>
      </c>
      <c r="D1495" s="9" t="s">
        <v>159</v>
      </c>
      <c r="E1495" s="9" t="s">
        <v>137</v>
      </c>
      <c r="F1495" s="9" t="s">
        <v>138</v>
      </c>
      <c r="G1495" s="9" t="s">
        <v>291</v>
      </c>
      <c r="H1495" s="9" t="str">
        <f>IF(G1495="","",VLOOKUP(G1495,Metadata!$J$2:$K$22,2,FALSE))</f>
        <v>Centre</v>
      </c>
      <c r="I1495" s="9" t="s">
        <v>138</v>
      </c>
      <c r="J1495" s="9" t="str">
        <f>IF(I1495="","",VLOOKUP(I1495,Metadata!$P$2:$Q$43,2,FALSE))</f>
        <v>Europe</v>
      </c>
      <c r="K1495" s="9" t="str">
        <f t="shared" si="0"/>
        <v>Portugal</v>
      </c>
      <c r="L1495" s="9" t="s">
        <v>291</v>
      </c>
      <c r="M1495" s="9" t="str">
        <f>IF(L1495="","",VLOOKUP(L1495,Metadata!$J$2:$K$22,2,FALSE))</f>
        <v>Centre</v>
      </c>
      <c r="N1495" s="9" t="s">
        <v>214</v>
      </c>
      <c r="O1495" s="9" t="s">
        <v>239</v>
      </c>
      <c r="P1495" s="9" t="s">
        <v>142</v>
      </c>
      <c r="Q1495" s="10" t="str">
        <f t="shared" si="1"/>
        <v>Full Office Job</v>
      </c>
      <c r="R1495" s="10">
        <v>3</v>
      </c>
      <c r="S1495" s="9" t="s">
        <v>161</v>
      </c>
      <c r="T1495" s="9" t="s">
        <v>137</v>
      </c>
      <c r="U1495" s="9" t="str">
        <f>IF(S1495&lt;&gt;"",S1495,IF(T1495&lt;&gt;"",VLOOKUP(T1495,Metadata!$S$2:$T$228,2,FALSE),""))</f>
        <v>Full-Stack Developer</v>
      </c>
      <c r="V1495" s="9" t="s">
        <v>261</v>
      </c>
      <c r="W1495" s="9" t="s">
        <v>137</v>
      </c>
      <c r="X1495" s="9" t="s">
        <v>252</v>
      </c>
      <c r="Y1495" s="9" t="s">
        <v>137</v>
      </c>
      <c r="Z1495" s="9" t="s">
        <v>218</v>
      </c>
      <c r="AA1495" s="9" t="s">
        <v>165</v>
      </c>
      <c r="AB1495" s="9" t="s">
        <v>137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 t="s">
        <v>178</v>
      </c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199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10"/>
      <c r="CB1495" s="10" t="str">
        <f t="shared" si="5"/>
        <v/>
      </c>
      <c r="CC1495" s="10"/>
      <c r="CD1495" s="9" t="str">
        <f t="shared" si="2"/>
        <v/>
      </c>
      <c r="CE1495" s="9" t="s">
        <v>168</v>
      </c>
      <c r="CF1495" s="9" t="s">
        <v>225</v>
      </c>
      <c r="CG1495" s="9">
        <f>IF(CF1495="","",VLOOKUP(CF1495,Metadata!$D$2:$H$20,2,FALSE))</f>
        <v>22500</v>
      </c>
      <c r="CH1495" s="9">
        <f>IF(CF1495="","",VLOOKUP(CF1495,Metadata!$D$2:$H$20,4,FALSE))</f>
        <v>20000</v>
      </c>
      <c r="CI1495" s="9">
        <f>IF(CF1495="","",VLOOKUP(CF1495,Metadata!$D$2:$H$20,5,FALSE))</f>
        <v>25000</v>
      </c>
      <c r="CJ1495" s="9">
        <f t="shared" si="3"/>
        <v>22500</v>
      </c>
      <c r="CK1495" s="9" t="s">
        <v>221</v>
      </c>
      <c r="CL1495" s="10">
        <v>5</v>
      </c>
      <c r="CM1495" s="10">
        <v>1</v>
      </c>
      <c r="CN1495" s="10">
        <v>6</v>
      </c>
      <c r="CO1495" s="10">
        <v>6</v>
      </c>
      <c r="CP1495" s="10">
        <v>6</v>
      </c>
      <c r="CQ1495" s="10">
        <v>7</v>
      </c>
      <c r="CR1495" s="10">
        <v>4</v>
      </c>
      <c r="CS1495" s="10">
        <v>5</v>
      </c>
      <c r="CT1495" s="10">
        <v>6</v>
      </c>
      <c r="CU1495" s="10">
        <v>3</v>
      </c>
      <c r="CV1495" s="10">
        <v>5</v>
      </c>
      <c r="CW1495" s="10">
        <v>6</v>
      </c>
      <c r="CX1495" s="10">
        <v>7</v>
      </c>
      <c r="CY1495" s="10">
        <v>6</v>
      </c>
      <c r="CZ1495" s="10">
        <v>5</v>
      </c>
      <c r="DA1495" s="10">
        <v>5</v>
      </c>
      <c r="DB1495" s="10">
        <v>4</v>
      </c>
      <c r="DC1495" s="10">
        <v>7</v>
      </c>
      <c r="DD1495" s="10">
        <v>5</v>
      </c>
      <c r="DE1495" s="10">
        <v>7</v>
      </c>
      <c r="DF1495" s="10">
        <v>7</v>
      </c>
      <c r="DG1495" s="10">
        <v>5</v>
      </c>
      <c r="DH1495" s="10">
        <v>5</v>
      </c>
      <c r="DI1495" s="10">
        <v>7</v>
      </c>
      <c r="DJ1495" s="10">
        <v>3</v>
      </c>
      <c r="DK1495" s="10">
        <v>5</v>
      </c>
      <c r="DL1495" s="10">
        <v>5</v>
      </c>
      <c r="DM1495" s="9" t="s">
        <v>154</v>
      </c>
      <c r="DN1495" s="10">
        <v>1989</v>
      </c>
      <c r="DO1495" s="9">
        <f t="shared" si="6"/>
        <v>32</v>
      </c>
      <c r="DP1495" s="9" t="s">
        <v>155</v>
      </c>
      <c r="DQ1495" s="9" t="s">
        <v>156</v>
      </c>
      <c r="DR1495" s="9" t="s">
        <v>137</v>
      </c>
      <c r="DS1495" s="9" t="s">
        <v>533</v>
      </c>
      <c r="DT1495" s="9" t="s">
        <v>212</v>
      </c>
      <c r="DU1495" s="9" t="s">
        <v>158</v>
      </c>
      <c r="DV1495" s="9" t="str">
        <f>VLOOKUP(DU1495,Metadata!$B$2:$C$7,2,FALSE)</f>
        <v>6+ years</v>
      </c>
    </row>
    <row r="1496" spans="1:126">
      <c r="A1496" s="13">
        <v>1495</v>
      </c>
      <c r="B1496" s="9" t="s">
        <v>135</v>
      </c>
      <c r="C1496" s="9" t="str">
        <f>VLOOKUP(B1496,Metadata!$M$2:$N$6,2,FALSE)</f>
        <v>Permanent Employee</v>
      </c>
      <c r="D1496" s="9" t="s">
        <v>159</v>
      </c>
      <c r="E1496" s="9" t="s">
        <v>137</v>
      </c>
      <c r="F1496" s="9" t="s">
        <v>138</v>
      </c>
      <c r="G1496" s="9" t="s">
        <v>283</v>
      </c>
      <c r="H1496" s="9" t="str">
        <f>IF(G1496="","",VLOOKUP(G1496,Metadata!$J$2:$K$22,2,FALSE))</f>
        <v>Lisbon Metropolitan Area</v>
      </c>
      <c r="I1496" s="9" t="s">
        <v>138</v>
      </c>
      <c r="J1496" s="9" t="str">
        <f>IF(I1496="","",VLOOKUP(I1496,Metadata!$P$2:$Q$43,2,FALSE))</f>
        <v>Europe</v>
      </c>
      <c r="K1496" s="9" t="str">
        <f t="shared" si="0"/>
        <v>Portugal</v>
      </c>
      <c r="L1496" s="9" t="s">
        <v>140</v>
      </c>
      <c r="M1496" s="9" t="str">
        <f>IF(L1496="","",VLOOKUP(L1496,Metadata!$J$2:$K$22,2,FALSE))</f>
        <v>Lisbon Metropolitan Area</v>
      </c>
      <c r="N1496" s="9" t="s">
        <v>214</v>
      </c>
      <c r="O1496" s="9" t="s">
        <v>136</v>
      </c>
      <c r="P1496" s="9" t="s">
        <v>191</v>
      </c>
      <c r="Q1496" s="10" t="str">
        <f t="shared" si="1"/>
        <v>Remote Job (full or flexible)</v>
      </c>
      <c r="R1496" s="10">
        <v>5</v>
      </c>
      <c r="S1496" s="9" t="s">
        <v>143</v>
      </c>
      <c r="T1496" s="9" t="s">
        <v>137</v>
      </c>
      <c r="U1496" s="9" t="str">
        <f>IF(S1496&lt;&gt;"",S1496,IF(T1496&lt;&gt;"",VLOOKUP(T1496,Metadata!$S$2:$T$228,2,FALSE),""))</f>
        <v>Technical Team Leader</v>
      </c>
      <c r="V1496" s="9" t="s">
        <v>174</v>
      </c>
      <c r="W1496" s="9" t="s">
        <v>137</v>
      </c>
      <c r="X1496" s="9" t="s">
        <v>208</v>
      </c>
      <c r="Y1496" s="9" t="s">
        <v>137</v>
      </c>
      <c r="Z1496" s="9" t="s">
        <v>184</v>
      </c>
      <c r="AA1496" s="9" t="s">
        <v>165</v>
      </c>
      <c r="AB1496" s="9" t="s">
        <v>137</v>
      </c>
      <c r="AC1496" s="9"/>
      <c r="AD1496" s="9"/>
      <c r="AE1496" s="9"/>
      <c r="AF1496" s="9"/>
      <c r="AG1496" s="9"/>
      <c r="AH1496" s="9"/>
      <c r="AI1496" s="9"/>
      <c r="AJ1496" s="9" t="s">
        <v>185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 t="s">
        <v>178</v>
      </c>
      <c r="BB1496" s="9"/>
      <c r="BC1496" s="9"/>
      <c r="BD1496" s="9"/>
      <c r="BE1496" s="9"/>
      <c r="BF1496" s="9"/>
      <c r="BG1496" s="9"/>
      <c r="BH1496" s="9"/>
      <c r="BI1496" s="9"/>
      <c r="BJ1496" s="9" t="s">
        <v>167</v>
      </c>
      <c r="BK1496" s="9"/>
      <c r="BL1496" s="9"/>
      <c r="BM1496" s="9"/>
      <c r="BN1496" s="9" t="s">
        <v>186</v>
      </c>
      <c r="BO1496" s="9"/>
      <c r="BP1496" s="9"/>
      <c r="BQ1496" s="9"/>
      <c r="BR1496" s="9" t="s">
        <v>247</v>
      </c>
      <c r="BS1496" s="9" t="s">
        <v>200</v>
      </c>
      <c r="BT1496" s="9"/>
      <c r="BU1496" s="9"/>
      <c r="BV1496" s="9"/>
      <c r="BW1496" s="9"/>
      <c r="BX1496" s="9"/>
      <c r="BY1496" s="9"/>
      <c r="BZ1496" s="9"/>
      <c r="CA1496" s="10"/>
      <c r="CB1496" s="10" t="str">
        <f t="shared" si="5"/>
        <v/>
      </c>
      <c r="CC1496" s="10"/>
      <c r="CD1496" s="9" t="str">
        <f t="shared" si="2"/>
        <v/>
      </c>
      <c r="CE1496" s="9" t="s">
        <v>151</v>
      </c>
      <c r="CF1496" s="9" t="s">
        <v>245</v>
      </c>
      <c r="CG1496" s="9">
        <f>IF(CF1496="","",VLOOKUP(CF1496,Metadata!$D$2:$H$20,2,FALSE))</f>
        <v>42500</v>
      </c>
      <c r="CH1496" s="9">
        <f>IF(CF1496="","",VLOOKUP(CF1496,Metadata!$D$2:$H$20,4,FALSE))</f>
        <v>40000</v>
      </c>
      <c r="CI1496" s="9">
        <f>IF(CF1496="","",VLOOKUP(CF1496,Metadata!$D$2:$H$20,5,FALSE))</f>
        <v>45000</v>
      </c>
      <c r="CJ1496" s="9">
        <f t="shared" si="3"/>
        <v>42500</v>
      </c>
      <c r="CK1496" s="9" t="s">
        <v>153</v>
      </c>
      <c r="CL1496" s="10">
        <v>2</v>
      </c>
      <c r="CM1496" s="10">
        <v>3</v>
      </c>
      <c r="CN1496" s="10">
        <v>6</v>
      </c>
      <c r="CO1496" s="10">
        <v>6</v>
      </c>
      <c r="CP1496" s="10">
        <v>5</v>
      </c>
      <c r="CQ1496" s="10">
        <v>7</v>
      </c>
      <c r="CR1496" s="10">
        <v>5</v>
      </c>
      <c r="CS1496" s="10">
        <v>6</v>
      </c>
      <c r="CT1496" s="10">
        <v>6</v>
      </c>
      <c r="CU1496" s="10">
        <v>6</v>
      </c>
      <c r="CV1496" s="10">
        <v>6</v>
      </c>
      <c r="CW1496" s="10">
        <v>5</v>
      </c>
      <c r="CX1496" s="10">
        <v>7</v>
      </c>
      <c r="CY1496" s="10">
        <v>5</v>
      </c>
      <c r="CZ1496" s="10">
        <v>6</v>
      </c>
      <c r="DA1496" s="10">
        <v>4</v>
      </c>
      <c r="DB1496" s="10">
        <v>5</v>
      </c>
      <c r="DC1496" s="10">
        <v>7</v>
      </c>
      <c r="DD1496" s="10">
        <v>4</v>
      </c>
      <c r="DE1496" s="10">
        <v>7</v>
      </c>
      <c r="DF1496" s="10">
        <v>5</v>
      </c>
      <c r="DG1496" s="10">
        <v>7</v>
      </c>
      <c r="DH1496" s="10">
        <v>5</v>
      </c>
      <c r="DI1496" s="10">
        <v>5</v>
      </c>
      <c r="DJ1496" s="10">
        <v>5</v>
      </c>
      <c r="DK1496" s="10">
        <v>4</v>
      </c>
      <c r="DL1496" s="10">
        <v>4</v>
      </c>
      <c r="DM1496" s="9" t="s">
        <v>154</v>
      </c>
      <c r="DN1496" s="10">
        <v>1981</v>
      </c>
      <c r="DO1496" s="9">
        <f t="shared" si="6"/>
        <v>40</v>
      </c>
      <c r="DP1496" s="9" t="s">
        <v>155</v>
      </c>
      <c r="DQ1496" s="9" t="s">
        <v>202</v>
      </c>
      <c r="DR1496" s="9" t="s">
        <v>170</v>
      </c>
      <c r="DS1496" s="9" t="s">
        <v>137</v>
      </c>
      <c r="DT1496" s="9" t="s">
        <v>212</v>
      </c>
      <c r="DU1496" s="9" t="s">
        <v>158</v>
      </c>
      <c r="DV1496" s="9" t="str">
        <f>VLOOKUP(DU1496,Metadata!$B$2:$C$7,2,FALSE)</f>
        <v>6+ years</v>
      </c>
    </row>
    <row r="1497" spans="1:126">
      <c r="A1497" s="13">
        <v>1496</v>
      </c>
      <c r="B1497" s="9" t="s">
        <v>135</v>
      </c>
      <c r="C1497" s="9" t="str">
        <f>VLOOKUP(B1497,Metadata!$M$2:$N$6,2,FALSE)</f>
        <v>Permanent Employee</v>
      </c>
      <c r="D1497" s="9" t="s">
        <v>159</v>
      </c>
      <c r="E1497" s="9" t="s">
        <v>137</v>
      </c>
      <c r="F1497" s="9" t="s">
        <v>138</v>
      </c>
      <c r="G1497" s="9" t="s">
        <v>283</v>
      </c>
      <c r="H1497" s="9" t="str">
        <f>IF(G1497="","",VLOOKUP(G1497,Metadata!$J$2:$K$22,2,FALSE))</f>
        <v>Lisbon Metropolitan Area</v>
      </c>
      <c r="I1497" s="9" t="s">
        <v>295</v>
      </c>
      <c r="J1497" s="9" t="str">
        <f>IF(I1497="","",VLOOKUP(I1497,Metadata!$P$2:$Q$43,2,FALSE))</f>
        <v>Europe</v>
      </c>
      <c r="K1497" s="9" t="str">
        <f t="shared" si="0"/>
        <v>International</v>
      </c>
      <c r="L1497" s="9" t="s">
        <v>137</v>
      </c>
      <c r="M1497" s="9" t="str">
        <f>IF(L1497="","",VLOOKUP(L1497,Metadata!$J$2:$K$22,2,FALSE))</f>
        <v/>
      </c>
      <c r="N1497" s="9" t="s">
        <v>214</v>
      </c>
      <c r="O1497" s="9" t="s">
        <v>136</v>
      </c>
      <c r="P1497" s="9" t="s">
        <v>142</v>
      </c>
      <c r="Q1497" s="10" t="str">
        <f t="shared" si="1"/>
        <v>Full Office Job</v>
      </c>
      <c r="R1497" s="10">
        <v>7</v>
      </c>
      <c r="S1497" s="9" t="s">
        <v>192</v>
      </c>
      <c r="T1497" s="9" t="s">
        <v>137</v>
      </c>
      <c r="U1497" s="9" t="str">
        <f>IF(S1497&lt;&gt;"",S1497,IF(T1497&lt;&gt;"",VLOOKUP(T1497,Metadata!$S$2:$T$228,2,FALSE),""))</f>
        <v>Back-End Developer</v>
      </c>
      <c r="V1497" s="9" t="s">
        <v>323</v>
      </c>
      <c r="W1497" s="9" t="s">
        <v>137</v>
      </c>
      <c r="X1497" s="9" t="s">
        <v>163</v>
      </c>
      <c r="Y1497" s="9" t="s">
        <v>137</v>
      </c>
      <c r="Z1497" s="9" t="s">
        <v>184</v>
      </c>
      <c r="AA1497" s="9" t="s">
        <v>165</v>
      </c>
      <c r="AB1497" s="9" t="s">
        <v>253</v>
      </c>
      <c r="AC1497" s="9" t="s">
        <v>147</v>
      </c>
      <c r="AD1497" s="9"/>
      <c r="AE1497" s="9"/>
      <c r="AF1497" s="9"/>
      <c r="AG1497" s="9" t="s">
        <v>166</v>
      </c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 t="s">
        <v>178</v>
      </c>
      <c r="BB1497" s="9"/>
      <c r="BC1497" s="9"/>
      <c r="BD1497" s="9"/>
      <c r="BE1497" s="9"/>
      <c r="BF1497" s="9"/>
      <c r="BG1497" s="9"/>
      <c r="BH1497" s="9"/>
      <c r="BI1497" s="9"/>
      <c r="BJ1497" s="9" t="s">
        <v>167</v>
      </c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10"/>
      <c r="CB1497" s="10" t="str">
        <f t="shared" si="5"/>
        <v/>
      </c>
      <c r="CC1497" s="10"/>
      <c r="CD1497" s="9" t="str">
        <f t="shared" si="2"/>
        <v/>
      </c>
      <c r="CE1497" s="9" t="s">
        <v>232</v>
      </c>
      <c r="CF1497" s="9" t="s">
        <v>293</v>
      </c>
      <c r="CG1497" s="9">
        <f>IF(CF1497="","",VLOOKUP(CF1497,Metadata!$D$2:$H$20,2,FALSE))</f>
        <v>52500</v>
      </c>
      <c r="CH1497" s="9">
        <f>IF(CF1497="","",VLOOKUP(CF1497,Metadata!$D$2:$H$20,4,FALSE))</f>
        <v>50000</v>
      </c>
      <c r="CI1497" s="9">
        <f>IF(CF1497="","",VLOOKUP(CF1497,Metadata!$D$2:$H$20,5,FALSE))</f>
        <v>55000</v>
      </c>
      <c r="CJ1497" s="9">
        <f t="shared" si="3"/>
        <v>52500</v>
      </c>
      <c r="CK1497" s="9" t="s">
        <v>153</v>
      </c>
      <c r="CL1497" s="10">
        <v>6</v>
      </c>
      <c r="CM1497" s="10">
        <v>2</v>
      </c>
      <c r="CN1497" s="10">
        <v>4</v>
      </c>
      <c r="CO1497" s="10">
        <v>7</v>
      </c>
      <c r="CP1497" s="10">
        <v>7</v>
      </c>
      <c r="CQ1497" s="10">
        <v>7</v>
      </c>
      <c r="CR1497" s="10">
        <v>7</v>
      </c>
      <c r="CS1497" s="10">
        <v>7</v>
      </c>
      <c r="CT1497" s="10">
        <v>7</v>
      </c>
      <c r="CU1497" s="10">
        <v>7</v>
      </c>
      <c r="CV1497" s="10">
        <v>7</v>
      </c>
      <c r="CW1497" s="10">
        <v>2</v>
      </c>
      <c r="CX1497" s="10">
        <v>5</v>
      </c>
      <c r="CY1497" s="10">
        <v>6</v>
      </c>
      <c r="CZ1497" s="10">
        <v>7</v>
      </c>
      <c r="DA1497" s="10">
        <v>4</v>
      </c>
      <c r="DB1497" s="10">
        <v>5</v>
      </c>
      <c r="DC1497" s="10">
        <v>7</v>
      </c>
      <c r="DD1497" s="10">
        <v>4</v>
      </c>
      <c r="DE1497" s="10">
        <v>7</v>
      </c>
      <c r="DF1497" s="10">
        <v>4</v>
      </c>
      <c r="DG1497" s="10">
        <v>4</v>
      </c>
      <c r="DH1497" s="10">
        <v>6</v>
      </c>
      <c r="DI1497" s="10">
        <v>4</v>
      </c>
      <c r="DJ1497" s="10">
        <v>4</v>
      </c>
      <c r="DK1497" s="10">
        <v>5</v>
      </c>
      <c r="DL1497" s="10">
        <v>4</v>
      </c>
      <c r="DM1497" s="9" t="s">
        <v>154</v>
      </c>
      <c r="DN1497" s="10">
        <v>1980</v>
      </c>
      <c r="DO1497" s="9">
        <f t="shared" si="6"/>
        <v>41</v>
      </c>
      <c r="DP1497" s="9" t="s">
        <v>155</v>
      </c>
      <c r="DQ1497" s="9" t="s">
        <v>156</v>
      </c>
      <c r="DR1497" s="9" t="s">
        <v>157</v>
      </c>
      <c r="DS1497" s="9" t="s">
        <v>137</v>
      </c>
      <c r="DT1497" s="9" t="s">
        <v>212</v>
      </c>
      <c r="DU1497" s="9" t="s">
        <v>158</v>
      </c>
      <c r="DV1497" s="9" t="str">
        <f>VLOOKUP(DU1497,Metadata!$B$2:$C$7,2,FALSE)</f>
        <v>6+ years</v>
      </c>
    </row>
    <row r="1498" spans="1:126">
      <c r="A1498" s="13">
        <v>1497</v>
      </c>
      <c r="B1498" s="9" t="s">
        <v>135</v>
      </c>
      <c r="C1498" s="9" t="str">
        <f>VLOOKUP(B1498,Metadata!$M$2:$N$6,2,FALSE)</f>
        <v>Permanent Employee</v>
      </c>
      <c r="D1498" s="9" t="s">
        <v>136</v>
      </c>
      <c r="E1498" s="9" t="s">
        <v>137</v>
      </c>
      <c r="F1498" s="9" t="s">
        <v>138</v>
      </c>
      <c r="G1498" s="9" t="s">
        <v>160</v>
      </c>
      <c r="H1498" s="9" t="str">
        <f>IF(G1498="","",VLOOKUP(G1498,Metadata!$J$2:$K$22,2,FALSE))</f>
        <v>Centre</v>
      </c>
      <c r="I1498" s="9" t="s">
        <v>138</v>
      </c>
      <c r="J1498" s="9" t="str">
        <f>IF(I1498="","",VLOOKUP(I1498,Metadata!$P$2:$Q$43,2,FALSE))</f>
        <v>Europe</v>
      </c>
      <c r="K1498" s="9" t="str">
        <f t="shared" si="0"/>
        <v>Portugal</v>
      </c>
      <c r="L1498" s="9" t="s">
        <v>160</v>
      </c>
      <c r="M1498" s="9" t="str">
        <f>IF(L1498="","",VLOOKUP(L1498,Metadata!$J$2:$K$22,2,FALSE))</f>
        <v>Centre</v>
      </c>
      <c r="N1498" s="9" t="s">
        <v>205</v>
      </c>
      <c r="O1498" s="9" t="s">
        <v>137</v>
      </c>
      <c r="P1498" s="9" t="s">
        <v>137</v>
      </c>
      <c r="Q1498" s="10" t="str">
        <f t="shared" si="1"/>
        <v>Full Office Job</v>
      </c>
      <c r="R1498" s="10">
        <v>6</v>
      </c>
      <c r="S1498" s="9" t="s">
        <v>216</v>
      </c>
      <c r="T1498" s="9" t="s">
        <v>137</v>
      </c>
      <c r="U1498" s="9" t="str">
        <f>IF(S1498&lt;&gt;"",S1498,IF(T1498&lt;&gt;"",VLOOKUP(T1498,Metadata!$S$2:$T$228,2,FALSE),""))</f>
        <v>Front-End Developer</v>
      </c>
      <c r="V1498" s="9" t="s">
        <v>341</v>
      </c>
      <c r="W1498" s="9" t="s">
        <v>137</v>
      </c>
      <c r="X1498" s="9" t="s">
        <v>163</v>
      </c>
      <c r="Y1498" s="9" t="s">
        <v>137</v>
      </c>
      <c r="Z1498" s="9" t="s">
        <v>164</v>
      </c>
      <c r="AA1498" s="9" t="s">
        <v>165</v>
      </c>
      <c r="AB1498" s="9" t="s">
        <v>137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 t="s">
        <v>167</v>
      </c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10"/>
      <c r="CB1498" s="10" t="str">
        <f t="shared" si="5"/>
        <v/>
      </c>
      <c r="CC1498" s="10"/>
      <c r="CD1498" s="9" t="str">
        <f t="shared" si="2"/>
        <v/>
      </c>
      <c r="CE1498" s="9" t="s">
        <v>151</v>
      </c>
      <c r="CF1498" s="9" t="s">
        <v>169</v>
      </c>
      <c r="CG1498" s="9">
        <f>IF(CF1498="","",VLOOKUP(CF1498,Metadata!$D$2:$H$20,2,FALSE))</f>
        <v>12500</v>
      </c>
      <c r="CH1498" s="9">
        <f>IF(CF1498="","",VLOOKUP(CF1498,Metadata!$D$2:$H$20,4,FALSE))</f>
        <v>0</v>
      </c>
      <c r="CI1498" s="9">
        <f>IF(CF1498="","",VLOOKUP(CF1498,Metadata!$D$2:$H$20,5,FALSE))</f>
        <v>15000</v>
      </c>
      <c r="CJ1498" s="9">
        <f t="shared" si="3"/>
        <v>12500</v>
      </c>
      <c r="CK1498" s="9" t="s">
        <v>201</v>
      </c>
      <c r="CL1498" s="10">
        <v>5</v>
      </c>
      <c r="CM1498" s="10">
        <v>2</v>
      </c>
      <c r="CN1498" s="10">
        <v>7</v>
      </c>
      <c r="CO1498" s="10">
        <v>7</v>
      </c>
      <c r="CP1498" s="10">
        <v>5</v>
      </c>
      <c r="CQ1498" s="10">
        <v>5</v>
      </c>
      <c r="CR1498" s="10">
        <v>6</v>
      </c>
      <c r="CS1498" s="10">
        <v>7</v>
      </c>
      <c r="CT1498" s="10">
        <v>6</v>
      </c>
      <c r="CU1498" s="10">
        <v>4</v>
      </c>
      <c r="CV1498" s="10">
        <v>4</v>
      </c>
      <c r="CW1498" s="10">
        <v>1</v>
      </c>
      <c r="CX1498" s="10">
        <v>4</v>
      </c>
      <c r="CY1498" s="10">
        <v>5</v>
      </c>
      <c r="CZ1498" s="10">
        <v>1</v>
      </c>
      <c r="DA1498" s="10">
        <v>7</v>
      </c>
      <c r="DB1498" s="10">
        <v>7</v>
      </c>
      <c r="DC1498" s="10">
        <v>5</v>
      </c>
      <c r="DD1498" s="10">
        <v>7</v>
      </c>
      <c r="DE1498" s="10">
        <v>7</v>
      </c>
      <c r="DF1498" s="10">
        <v>5</v>
      </c>
      <c r="DG1498" s="10">
        <v>7</v>
      </c>
      <c r="DH1498" s="10">
        <v>7</v>
      </c>
      <c r="DI1498" s="10">
        <v>7</v>
      </c>
      <c r="DJ1498" s="10">
        <v>7</v>
      </c>
      <c r="DK1498" s="10">
        <v>7</v>
      </c>
      <c r="DL1498" s="10">
        <v>6</v>
      </c>
      <c r="DM1498" s="9" t="s">
        <v>154</v>
      </c>
      <c r="DN1498" s="10">
        <v>1991</v>
      </c>
      <c r="DO1498" s="9">
        <f t="shared" si="6"/>
        <v>30</v>
      </c>
      <c r="DP1498" s="9" t="s">
        <v>155</v>
      </c>
      <c r="DQ1498" s="9" t="s">
        <v>202</v>
      </c>
      <c r="DR1498" s="9" t="s">
        <v>170</v>
      </c>
      <c r="DS1498" s="9" t="s">
        <v>137</v>
      </c>
      <c r="DT1498" s="9" t="s">
        <v>212</v>
      </c>
      <c r="DU1498" s="9" t="s">
        <v>203</v>
      </c>
      <c r="DV1498" s="9" t="str">
        <f>VLOOKUP(DU1498,Metadata!$B$2:$C$7,2,FALSE)</f>
        <v>6+ years</v>
      </c>
    </row>
    <row r="1499" spans="1:126">
      <c r="A1499" s="13">
        <v>1498</v>
      </c>
      <c r="B1499" s="9" t="s">
        <v>135</v>
      </c>
      <c r="C1499" s="9" t="str">
        <f>VLOOKUP(B1499,Metadata!$M$2:$N$6,2,FALSE)</f>
        <v>Permanent Employee</v>
      </c>
      <c r="D1499" s="9" t="s">
        <v>136</v>
      </c>
      <c r="E1499" s="9" t="s">
        <v>137</v>
      </c>
      <c r="F1499" s="9" t="s">
        <v>138</v>
      </c>
      <c r="G1499" s="9" t="s">
        <v>265</v>
      </c>
      <c r="H1499" s="9" t="str">
        <f>IF(G1499="","",VLOOKUP(G1499,Metadata!$J$2:$K$22,2,FALSE))</f>
        <v>Azores and Madeira</v>
      </c>
      <c r="I1499" s="9" t="s">
        <v>138</v>
      </c>
      <c r="J1499" s="9" t="str">
        <f>IF(I1499="","",VLOOKUP(I1499,Metadata!$P$2:$Q$43,2,FALSE))</f>
        <v>Europe</v>
      </c>
      <c r="K1499" s="9" t="str">
        <f t="shared" si="0"/>
        <v>Portugal</v>
      </c>
      <c r="L1499" s="9" t="s">
        <v>265</v>
      </c>
      <c r="M1499" s="9" t="str">
        <f>IF(L1499="","",VLOOKUP(L1499,Metadata!$J$2:$K$22,2,FALSE))</f>
        <v>Azores and Madeira</v>
      </c>
      <c r="N1499" s="9" t="s">
        <v>141</v>
      </c>
      <c r="O1499" s="9" t="s">
        <v>137</v>
      </c>
      <c r="P1499" s="9" t="s">
        <v>142</v>
      </c>
      <c r="Q1499" s="10" t="str">
        <f t="shared" si="1"/>
        <v>Full Office Job</v>
      </c>
      <c r="R1499" s="10">
        <v>7</v>
      </c>
      <c r="S1499" s="9" t="s">
        <v>216</v>
      </c>
      <c r="T1499" s="9" t="s">
        <v>137</v>
      </c>
      <c r="U1499" s="9" t="str">
        <f>IF(S1499&lt;&gt;"",S1499,IF(T1499&lt;&gt;"",VLOOKUP(T1499,Metadata!$S$2:$T$228,2,FALSE),""))</f>
        <v>Front-End Developer</v>
      </c>
      <c r="V1499" s="9" t="s">
        <v>144</v>
      </c>
      <c r="W1499" s="9" t="s">
        <v>137</v>
      </c>
      <c r="X1499" s="9" t="s">
        <v>145</v>
      </c>
      <c r="Y1499" s="9" t="s">
        <v>137</v>
      </c>
      <c r="Z1499" s="9" t="s">
        <v>184</v>
      </c>
      <c r="AA1499" s="9" t="s">
        <v>165</v>
      </c>
      <c r="AB1499" s="9" t="s">
        <v>137</v>
      </c>
      <c r="AC1499" s="9"/>
      <c r="AD1499" s="9"/>
      <c r="AE1499" s="9"/>
      <c r="AF1499" s="9"/>
      <c r="AG1499" s="9"/>
      <c r="AH1499" s="9"/>
      <c r="AI1499" s="9"/>
      <c r="AJ1499" s="9" t="s">
        <v>185</v>
      </c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 t="s">
        <v>178</v>
      </c>
      <c r="BB1499" s="9"/>
      <c r="BC1499" s="9"/>
      <c r="BD1499" s="9"/>
      <c r="BE1499" s="9"/>
      <c r="BF1499" s="9"/>
      <c r="BG1499" s="9"/>
      <c r="BH1499" s="9"/>
      <c r="BI1499" s="9"/>
      <c r="BJ1499" s="9" t="s">
        <v>167</v>
      </c>
      <c r="BK1499" s="9"/>
      <c r="BL1499" s="9"/>
      <c r="BM1499" s="9"/>
      <c r="BN1499" s="9" t="s">
        <v>186</v>
      </c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10"/>
      <c r="CB1499" s="10" t="str">
        <f t="shared" si="5"/>
        <v/>
      </c>
      <c r="CC1499" s="10"/>
      <c r="CD1499" s="9" t="str">
        <f t="shared" si="2"/>
        <v/>
      </c>
      <c r="CE1499" s="9" t="s">
        <v>151</v>
      </c>
      <c r="CF1499" s="9" t="s">
        <v>188</v>
      </c>
      <c r="CG1499" s="9">
        <f>IF(CF1499="","",VLOOKUP(CF1499,Metadata!$D$2:$H$20,2,FALSE))</f>
        <v>17500</v>
      </c>
      <c r="CH1499" s="9">
        <f>IF(CF1499="","",VLOOKUP(CF1499,Metadata!$D$2:$H$20,4,FALSE))</f>
        <v>15000</v>
      </c>
      <c r="CI1499" s="9">
        <f>IF(CF1499="","",VLOOKUP(CF1499,Metadata!$D$2:$H$20,5,FALSE))</f>
        <v>20000</v>
      </c>
      <c r="CJ1499" s="9">
        <f t="shared" si="3"/>
        <v>17500</v>
      </c>
      <c r="CK1499" s="9" t="s">
        <v>153</v>
      </c>
      <c r="CL1499" s="10">
        <v>2</v>
      </c>
      <c r="CM1499" s="10">
        <v>3</v>
      </c>
      <c r="CN1499" s="10">
        <v>6</v>
      </c>
      <c r="CO1499" s="10">
        <v>6</v>
      </c>
      <c r="CP1499" s="10">
        <v>5</v>
      </c>
      <c r="CQ1499" s="10">
        <v>4</v>
      </c>
      <c r="CR1499" s="10">
        <v>6</v>
      </c>
      <c r="CS1499" s="10">
        <v>5</v>
      </c>
      <c r="CT1499" s="10">
        <v>4</v>
      </c>
      <c r="CU1499" s="10">
        <v>5</v>
      </c>
      <c r="CV1499" s="10">
        <v>4</v>
      </c>
      <c r="CW1499" s="10">
        <v>5</v>
      </c>
      <c r="CX1499" s="10">
        <v>5</v>
      </c>
      <c r="CY1499" s="10">
        <v>5</v>
      </c>
      <c r="CZ1499" s="10">
        <v>5</v>
      </c>
      <c r="DA1499" s="10">
        <v>4</v>
      </c>
      <c r="DB1499" s="10">
        <v>5</v>
      </c>
      <c r="DC1499" s="10">
        <v>6</v>
      </c>
      <c r="DD1499" s="10">
        <v>3</v>
      </c>
      <c r="DE1499" s="10">
        <v>6</v>
      </c>
      <c r="DF1499" s="10">
        <v>4</v>
      </c>
      <c r="DG1499" s="10">
        <v>4</v>
      </c>
      <c r="DH1499" s="10">
        <v>4</v>
      </c>
      <c r="DI1499" s="10">
        <v>4</v>
      </c>
      <c r="DJ1499" s="10">
        <v>6</v>
      </c>
      <c r="DK1499" s="10">
        <v>5</v>
      </c>
      <c r="DL1499" s="10">
        <v>1</v>
      </c>
      <c r="DM1499" s="9" t="s">
        <v>381</v>
      </c>
      <c r="DN1499" s="10">
        <v>1998</v>
      </c>
      <c r="DO1499" s="9">
        <f t="shared" si="6"/>
        <v>23</v>
      </c>
      <c r="DP1499" s="9" t="s">
        <v>155</v>
      </c>
      <c r="DQ1499" s="9" t="s">
        <v>227</v>
      </c>
      <c r="DR1499" s="9" t="s">
        <v>157</v>
      </c>
      <c r="DS1499" s="9" t="s">
        <v>137</v>
      </c>
      <c r="DT1499" s="9" t="s">
        <v>212</v>
      </c>
      <c r="DU1499" s="9" t="s">
        <v>223</v>
      </c>
      <c r="DV1499" s="9" t="str">
        <f>VLOOKUP(DU1499,Metadata!$B$2:$C$7,2,FALSE)</f>
        <v>3 - 6 years</v>
      </c>
    </row>
    <row r="1500" spans="1:126">
      <c r="A1500" s="13">
        <v>1499</v>
      </c>
      <c r="B1500" s="9" t="s">
        <v>135</v>
      </c>
      <c r="C1500" s="9" t="str">
        <f>VLOOKUP(B1500,Metadata!$M$2:$N$6,2,FALSE)</f>
        <v>Permanent Employee</v>
      </c>
      <c r="D1500" s="9" t="s">
        <v>159</v>
      </c>
      <c r="E1500" s="9" t="s">
        <v>137</v>
      </c>
      <c r="F1500" s="9" t="s">
        <v>138</v>
      </c>
      <c r="G1500" s="9" t="s">
        <v>275</v>
      </c>
      <c r="H1500" s="9" t="str">
        <f>IF(G1500="","",VLOOKUP(G1500,Metadata!$J$2:$K$22,2,FALSE))</f>
        <v>Centre</v>
      </c>
      <c r="I1500" s="9" t="s">
        <v>138</v>
      </c>
      <c r="J1500" s="9" t="str">
        <f>IF(I1500="","",VLOOKUP(I1500,Metadata!$P$2:$Q$43,2,FALSE))</f>
        <v>Europe</v>
      </c>
      <c r="K1500" s="9" t="str">
        <f t="shared" si="0"/>
        <v>Portugal</v>
      </c>
      <c r="L1500" s="9" t="s">
        <v>140</v>
      </c>
      <c r="M1500" s="9" t="str">
        <f>IF(L1500="","",VLOOKUP(L1500,Metadata!$J$2:$K$22,2,FALSE))</f>
        <v>Lisbon Metropolitan Area</v>
      </c>
      <c r="N1500" s="9" t="s">
        <v>214</v>
      </c>
      <c r="O1500" s="9" t="s">
        <v>278</v>
      </c>
      <c r="P1500" s="9" t="s">
        <v>142</v>
      </c>
      <c r="Q1500" s="10" t="str">
        <f t="shared" si="1"/>
        <v>Full Office Job</v>
      </c>
      <c r="R1500" s="10">
        <v>5</v>
      </c>
      <c r="S1500" s="9" t="s">
        <v>319</v>
      </c>
      <c r="T1500" s="9" t="s">
        <v>137</v>
      </c>
      <c r="U1500" s="9" t="str">
        <f>IF(S1500&lt;&gt;"",S1500,IF(T1500&lt;&gt;"",VLOOKUP(T1500,Metadata!$S$2:$T$228,2,FALSE),""))</f>
        <v>CTO</v>
      </c>
      <c r="V1500" s="9" t="s">
        <v>256</v>
      </c>
      <c r="W1500" s="9" t="s">
        <v>137</v>
      </c>
      <c r="X1500" s="9" t="s">
        <v>175</v>
      </c>
      <c r="Y1500" s="9" t="s">
        <v>137</v>
      </c>
      <c r="Z1500" s="9" t="s">
        <v>193</v>
      </c>
      <c r="AA1500" s="9" t="s">
        <v>165</v>
      </c>
      <c r="AB1500" s="9" t="s">
        <v>137</v>
      </c>
      <c r="AC1500" s="9" t="s">
        <v>147</v>
      </c>
      <c r="AD1500" s="9" t="s">
        <v>148</v>
      </c>
      <c r="AE1500" s="9"/>
      <c r="AF1500" s="9"/>
      <c r="AG1500" s="9"/>
      <c r="AH1500" s="9"/>
      <c r="AI1500" s="9"/>
      <c r="AJ1500" s="9" t="s">
        <v>185</v>
      </c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 t="s">
        <v>284</v>
      </c>
      <c r="BC1500" s="9"/>
      <c r="BD1500" s="9"/>
      <c r="BE1500" s="9"/>
      <c r="BF1500" s="9"/>
      <c r="BG1500" s="9" t="s">
        <v>197</v>
      </c>
      <c r="BH1500" s="9"/>
      <c r="BI1500" s="9"/>
      <c r="BJ1500" s="9"/>
      <c r="BK1500" s="9"/>
      <c r="BL1500" s="9"/>
      <c r="BM1500" s="9"/>
      <c r="BN1500" s="9" t="s">
        <v>186</v>
      </c>
      <c r="BO1500" s="9"/>
      <c r="BP1500" s="9"/>
      <c r="BQ1500" s="9" t="s">
        <v>219</v>
      </c>
      <c r="BR1500" s="9"/>
      <c r="BS1500" s="9"/>
      <c r="BT1500" s="9"/>
      <c r="BU1500" s="9"/>
      <c r="BV1500" s="9"/>
      <c r="BW1500" s="9"/>
      <c r="BX1500" s="9"/>
      <c r="BY1500" s="9"/>
      <c r="BZ1500" s="9"/>
      <c r="CA1500" s="10"/>
      <c r="CB1500" s="10" t="str">
        <f t="shared" si="5"/>
        <v/>
      </c>
      <c r="CC1500" s="10"/>
      <c r="CD1500" s="9" t="str">
        <f t="shared" si="2"/>
        <v/>
      </c>
      <c r="CE1500" s="9" t="s">
        <v>151</v>
      </c>
      <c r="CF1500" s="9" t="s">
        <v>188</v>
      </c>
      <c r="CG1500" s="9">
        <f>IF(CF1500="","",VLOOKUP(CF1500,Metadata!$D$2:$H$20,2,FALSE))</f>
        <v>17500</v>
      </c>
      <c r="CH1500" s="9">
        <f>IF(CF1500="","",VLOOKUP(CF1500,Metadata!$D$2:$H$20,4,FALSE))</f>
        <v>15000</v>
      </c>
      <c r="CI1500" s="9">
        <f>IF(CF1500="","",VLOOKUP(CF1500,Metadata!$D$2:$H$20,5,FALSE))</f>
        <v>20000</v>
      </c>
      <c r="CJ1500" s="9">
        <f t="shared" si="3"/>
        <v>17500</v>
      </c>
      <c r="CK1500" s="9" t="s">
        <v>153</v>
      </c>
      <c r="CL1500" s="10">
        <v>3</v>
      </c>
      <c r="CM1500" s="10">
        <v>3</v>
      </c>
      <c r="CN1500" s="10">
        <v>4</v>
      </c>
      <c r="CO1500" s="10">
        <v>5</v>
      </c>
      <c r="CP1500" s="10">
        <v>5</v>
      </c>
      <c r="CQ1500" s="10">
        <v>6</v>
      </c>
      <c r="CR1500" s="10">
        <v>5</v>
      </c>
      <c r="CS1500" s="10">
        <v>3</v>
      </c>
      <c r="CT1500" s="10">
        <v>6</v>
      </c>
      <c r="CU1500" s="10">
        <v>7</v>
      </c>
      <c r="CV1500" s="10">
        <v>4</v>
      </c>
      <c r="CW1500" s="10">
        <v>5</v>
      </c>
      <c r="CX1500" s="10">
        <v>6</v>
      </c>
      <c r="CY1500" s="10">
        <v>6</v>
      </c>
      <c r="CZ1500" s="10">
        <v>4</v>
      </c>
      <c r="DA1500" s="10">
        <v>3</v>
      </c>
      <c r="DB1500" s="10">
        <v>3</v>
      </c>
      <c r="DC1500" s="10">
        <v>5</v>
      </c>
      <c r="DD1500" s="10">
        <v>3</v>
      </c>
      <c r="DE1500" s="10">
        <v>6</v>
      </c>
      <c r="DF1500" s="10">
        <v>5</v>
      </c>
      <c r="DG1500" s="10">
        <v>4</v>
      </c>
      <c r="DH1500" s="10">
        <v>3</v>
      </c>
      <c r="DI1500" s="10">
        <v>5</v>
      </c>
      <c r="DJ1500" s="10">
        <v>3</v>
      </c>
      <c r="DK1500" s="10">
        <v>5</v>
      </c>
      <c r="DL1500" s="10">
        <v>4</v>
      </c>
      <c r="DM1500" s="9" t="s">
        <v>154</v>
      </c>
      <c r="DN1500" s="10">
        <v>1981</v>
      </c>
      <c r="DO1500" s="9">
        <f t="shared" si="6"/>
        <v>40</v>
      </c>
      <c r="DP1500" s="9" t="s">
        <v>155</v>
      </c>
      <c r="DQ1500" s="9" t="s">
        <v>202</v>
      </c>
      <c r="DR1500" s="9" t="s">
        <v>170</v>
      </c>
      <c r="DS1500" s="9" t="s">
        <v>137</v>
      </c>
      <c r="DT1500" s="9" t="s">
        <v>212</v>
      </c>
      <c r="DU1500" s="9" t="s">
        <v>223</v>
      </c>
      <c r="DV1500" s="9" t="str">
        <f>VLOOKUP(DU1500,Metadata!$B$2:$C$7,2,FALSE)</f>
        <v>3 - 6 years</v>
      </c>
    </row>
    <row r="1501" spans="1:126">
      <c r="A1501" s="13">
        <v>1500</v>
      </c>
      <c r="B1501" s="9" t="s">
        <v>135</v>
      </c>
      <c r="C1501" s="9" t="str">
        <f>VLOOKUP(B1501,Metadata!$M$2:$N$6,2,FALSE)</f>
        <v>Permanent Employee</v>
      </c>
      <c r="D1501" s="9" t="s">
        <v>159</v>
      </c>
      <c r="E1501" s="9" t="s">
        <v>137</v>
      </c>
      <c r="F1501" s="9" t="s">
        <v>138</v>
      </c>
      <c r="G1501" s="9" t="s">
        <v>172</v>
      </c>
      <c r="H1501" s="9" t="str">
        <f>IF(G1501="","",VLOOKUP(G1501,Metadata!$J$2:$K$22,2,FALSE))</f>
        <v>Porto Metropolitan Area</v>
      </c>
      <c r="I1501" s="9" t="s">
        <v>138</v>
      </c>
      <c r="J1501" s="9" t="str">
        <f>IF(I1501="","",VLOOKUP(I1501,Metadata!$P$2:$Q$43,2,FALSE))</f>
        <v>Europe</v>
      </c>
      <c r="K1501" s="9" t="str">
        <f t="shared" si="0"/>
        <v>Portugal</v>
      </c>
      <c r="L1501" s="9" t="s">
        <v>172</v>
      </c>
      <c r="M1501" s="9" t="str">
        <f>IF(L1501="","",VLOOKUP(L1501,Metadata!$J$2:$K$22,2,FALSE))</f>
        <v>Porto Metropolitan Area</v>
      </c>
      <c r="N1501" s="9" t="s">
        <v>141</v>
      </c>
      <c r="O1501" s="9" t="s">
        <v>137</v>
      </c>
      <c r="P1501" s="9" t="s">
        <v>142</v>
      </c>
      <c r="Q1501" s="10" t="str">
        <f t="shared" si="1"/>
        <v>Full Office Job</v>
      </c>
      <c r="R1501" s="10">
        <v>4</v>
      </c>
      <c r="S1501" s="9" t="s">
        <v>161</v>
      </c>
      <c r="T1501" s="9" t="s">
        <v>137</v>
      </c>
      <c r="U1501" s="9" t="str">
        <f>IF(S1501&lt;&gt;"",S1501,IF(T1501&lt;&gt;"",VLOOKUP(T1501,Metadata!$S$2:$T$228,2,FALSE),""))</f>
        <v>Full-Stack Developer</v>
      </c>
      <c r="V1501" s="9" t="s">
        <v>144</v>
      </c>
      <c r="W1501" s="9" t="s">
        <v>137</v>
      </c>
      <c r="X1501" s="9" t="s">
        <v>145</v>
      </c>
      <c r="Y1501" s="9" t="s">
        <v>137</v>
      </c>
      <c r="Z1501" s="9" t="s">
        <v>224</v>
      </c>
      <c r="AA1501" s="9" t="s">
        <v>165</v>
      </c>
      <c r="AB1501" s="9" t="s">
        <v>137</v>
      </c>
      <c r="AC1501" s="9"/>
      <c r="AD1501" s="9"/>
      <c r="AE1501" s="9" t="s">
        <v>194</v>
      </c>
      <c r="AF1501" s="9"/>
      <c r="AG1501" s="9" t="s">
        <v>166</v>
      </c>
      <c r="AH1501" s="9"/>
      <c r="AI1501" s="9"/>
      <c r="AJ1501" s="9"/>
      <c r="AK1501" s="9"/>
      <c r="AL1501" s="9"/>
      <c r="AM1501" s="9"/>
      <c r="AN1501" s="9" t="s">
        <v>195</v>
      </c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 t="s">
        <v>167</v>
      </c>
      <c r="BK1501" s="9" t="s">
        <v>198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10"/>
      <c r="CB1501" s="10" t="str">
        <f t="shared" si="5"/>
        <v/>
      </c>
      <c r="CC1501" s="10"/>
      <c r="CD1501" s="9" t="str">
        <f t="shared" si="2"/>
        <v/>
      </c>
      <c r="CE1501" s="9" t="s">
        <v>168</v>
      </c>
      <c r="CF1501" s="9" t="s">
        <v>220</v>
      </c>
      <c r="CG1501" s="9">
        <f>IF(CF1501="","",VLOOKUP(CF1501,Metadata!$D$2:$H$20,2,FALSE))</f>
        <v>27500</v>
      </c>
      <c r="CH1501" s="9">
        <f>IF(CF1501="","",VLOOKUP(CF1501,Metadata!$D$2:$H$20,4,FALSE))</f>
        <v>25000</v>
      </c>
      <c r="CI1501" s="9">
        <f>IF(CF1501="","",VLOOKUP(CF1501,Metadata!$D$2:$H$20,5,FALSE))</f>
        <v>30000</v>
      </c>
      <c r="CJ1501" s="9">
        <f t="shared" si="3"/>
        <v>27500</v>
      </c>
      <c r="CK1501" s="9" t="s">
        <v>189</v>
      </c>
      <c r="CL1501" s="10">
        <v>5</v>
      </c>
      <c r="CM1501" s="10">
        <v>4</v>
      </c>
      <c r="CN1501" s="10">
        <v>7</v>
      </c>
      <c r="CO1501" s="10">
        <v>6</v>
      </c>
      <c r="CP1501" s="10">
        <v>7</v>
      </c>
      <c r="CQ1501" s="10">
        <v>7</v>
      </c>
      <c r="CR1501" s="10">
        <v>5</v>
      </c>
      <c r="CS1501" s="10">
        <v>5</v>
      </c>
      <c r="CT1501" s="10">
        <v>6</v>
      </c>
      <c r="CU1501" s="10">
        <v>7</v>
      </c>
      <c r="CV1501" s="10">
        <v>7</v>
      </c>
      <c r="CW1501" s="10">
        <v>5</v>
      </c>
      <c r="CX1501" s="10">
        <v>4</v>
      </c>
      <c r="CY1501" s="10">
        <v>5</v>
      </c>
      <c r="CZ1501" s="10">
        <v>6</v>
      </c>
      <c r="DA1501" s="10">
        <v>4</v>
      </c>
      <c r="DB1501" s="10">
        <v>5</v>
      </c>
      <c r="DC1501" s="10">
        <v>5</v>
      </c>
      <c r="DD1501" s="10">
        <v>4</v>
      </c>
      <c r="DE1501" s="10">
        <v>6</v>
      </c>
      <c r="DF1501" s="10">
        <v>5</v>
      </c>
      <c r="DG1501" s="10">
        <v>6</v>
      </c>
      <c r="DH1501" s="10">
        <v>4</v>
      </c>
      <c r="DI1501" s="10">
        <v>5</v>
      </c>
      <c r="DJ1501" s="10">
        <v>3</v>
      </c>
      <c r="DK1501" s="10">
        <v>4</v>
      </c>
      <c r="DL1501" s="10">
        <v>4</v>
      </c>
      <c r="DM1501" s="9" t="s">
        <v>154</v>
      </c>
      <c r="DN1501" s="10">
        <v>1993</v>
      </c>
      <c r="DO1501" s="9">
        <f t="shared" si="6"/>
        <v>28</v>
      </c>
      <c r="DP1501" s="9" t="s">
        <v>155</v>
      </c>
      <c r="DQ1501" s="9" t="s">
        <v>202</v>
      </c>
      <c r="DR1501" s="9" t="s">
        <v>157</v>
      </c>
      <c r="DS1501" s="9" t="s">
        <v>137</v>
      </c>
      <c r="DT1501" s="9" t="s">
        <v>212</v>
      </c>
      <c r="DU1501" s="9" t="s">
        <v>223</v>
      </c>
      <c r="DV1501" s="9" t="str">
        <f>VLOOKUP(DU1501,Metadata!$B$2:$C$7,2,FALSE)</f>
        <v>3 - 6 years</v>
      </c>
    </row>
    <row r="1502" spans="1:126">
      <c r="A1502" s="13">
        <v>1501</v>
      </c>
      <c r="B1502" s="9" t="s">
        <v>135</v>
      </c>
      <c r="C1502" s="9" t="str">
        <f>VLOOKUP(B1502,Metadata!$M$2:$N$6,2,FALSE)</f>
        <v>Permanent Employee</v>
      </c>
      <c r="D1502" s="9" t="s">
        <v>136</v>
      </c>
      <c r="E1502" s="9" t="s">
        <v>137</v>
      </c>
      <c r="F1502" s="9" t="s">
        <v>138</v>
      </c>
      <c r="G1502" s="9" t="s">
        <v>275</v>
      </c>
      <c r="H1502" s="9" t="str">
        <f>IF(G1502="","",VLOOKUP(G1502,Metadata!$J$2:$K$22,2,FALSE))</f>
        <v>Centre</v>
      </c>
      <c r="I1502" s="9" t="s">
        <v>138</v>
      </c>
      <c r="J1502" s="9" t="str">
        <f>IF(I1502="","",VLOOKUP(I1502,Metadata!$P$2:$Q$43,2,FALSE))</f>
        <v>Europe</v>
      </c>
      <c r="K1502" s="9" t="str">
        <f t="shared" si="0"/>
        <v>Portugal</v>
      </c>
      <c r="L1502" s="9" t="s">
        <v>140</v>
      </c>
      <c r="M1502" s="9" t="str">
        <f>IF(L1502="","",VLOOKUP(L1502,Metadata!$J$2:$K$22,2,FALSE))</f>
        <v>Lisbon Metropolitan Area</v>
      </c>
      <c r="N1502" s="9" t="s">
        <v>214</v>
      </c>
      <c r="O1502" s="9" t="s">
        <v>136</v>
      </c>
      <c r="P1502" s="9" t="s">
        <v>191</v>
      </c>
      <c r="Q1502" s="10" t="str">
        <f t="shared" si="1"/>
        <v>Remote Job (full or flexible)</v>
      </c>
      <c r="R1502" s="10">
        <v>7</v>
      </c>
      <c r="S1502" s="9" t="s">
        <v>161</v>
      </c>
      <c r="T1502" s="9" t="s">
        <v>137</v>
      </c>
      <c r="U1502" s="9" t="str">
        <f>IF(S1502&lt;&gt;"",S1502,IF(T1502&lt;&gt;"",VLOOKUP(T1502,Metadata!$S$2:$T$228,2,FALSE),""))</f>
        <v>Full-Stack Developer</v>
      </c>
      <c r="V1502" s="9" t="s">
        <v>207</v>
      </c>
      <c r="W1502" s="9" t="s">
        <v>137</v>
      </c>
      <c r="X1502" s="9" t="s">
        <v>269</v>
      </c>
      <c r="Y1502" s="9" t="s">
        <v>137</v>
      </c>
      <c r="Z1502" s="9" t="s">
        <v>184</v>
      </c>
      <c r="AA1502" s="9" t="s">
        <v>165</v>
      </c>
      <c r="AB1502" s="9" t="s">
        <v>137</v>
      </c>
      <c r="AC1502" s="9"/>
      <c r="AD1502" s="9"/>
      <c r="AE1502" s="9" t="s">
        <v>194</v>
      </c>
      <c r="AF1502" s="9"/>
      <c r="AG1502" s="9"/>
      <c r="AH1502" s="9"/>
      <c r="AI1502" s="9"/>
      <c r="AJ1502" s="9" t="s">
        <v>185</v>
      </c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 t="s">
        <v>178</v>
      </c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198</v>
      </c>
      <c r="BL1502" s="9" t="s">
        <v>199</v>
      </c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10"/>
      <c r="CB1502" s="10" t="str">
        <f t="shared" si="5"/>
        <v/>
      </c>
      <c r="CC1502" s="10"/>
      <c r="CD1502" s="9" t="str">
        <f t="shared" si="2"/>
        <v/>
      </c>
      <c r="CE1502" s="9" t="s">
        <v>232</v>
      </c>
      <c r="CF1502" s="9" t="s">
        <v>188</v>
      </c>
      <c r="CG1502" s="9">
        <f>IF(CF1502="","",VLOOKUP(CF1502,Metadata!$D$2:$H$20,2,FALSE))</f>
        <v>17500</v>
      </c>
      <c r="CH1502" s="9">
        <f>IF(CF1502="","",VLOOKUP(CF1502,Metadata!$D$2:$H$20,4,FALSE))</f>
        <v>15000</v>
      </c>
      <c r="CI1502" s="9">
        <f>IF(CF1502="","",VLOOKUP(CF1502,Metadata!$D$2:$H$20,5,FALSE))</f>
        <v>20000</v>
      </c>
      <c r="CJ1502" s="9">
        <f t="shared" si="3"/>
        <v>17500</v>
      </c>
      <c r="CK1502" s="9" t="s">
        <v>153</v>
      </c>
      <c r="CL1502" s="10">
        <v>4</v>
      </c>
      <c r="CM1502" s="10">
        <v>4</v>
      </c>
      <c r="CN1502" s="10">
        <v>6</v>
      </c>
      <c r="CO1502" s="10">
        <v>6</v>
      </c>
      <c r="CP1502" s="10">
        <v>7</v>
      </c>
      <c r="CQ1502" s="10">
        <v>6</v>
      </c>
      <c r="CR1502" s="10">
        <v>7</v>
      </c>
      <c r="CS1502" s="10">
        <v>5</v>
      </c>
      <c r="CT1502" s="10">
        <v>7</v>
      </c>
      <c r="CU1502" s="10">
        <v>5</v>
      </c>
      <c r="CV1502" s="10">
        <v>5</v>
      </c>
      <c r="CW1502" s="10">
        <v>5</v>
      </c>
      <c r="CX1502" s="10">
        <v>6</v>
      </c>
      <c r="CY1502" s="10">
        <v>5</v>
      </c>
      <c r="CZ1502" s="10">
        <v>7</v>
      </c>
      <c r="DA1502" s="10">
        <v>4</v>
      </c>
      <c r="DB1502" s="10">
        <v>4</v>
      </c>
      <c r="DC1502" s="10">
        <v>6</v>
      </c>
      <c r="DD1502" s="10">
        <v>6</v>
      </c>
      <c r="DE1502" s="10">
        <v>5</v>
      </c>
      <c r="DF1502" s="10">
        <v>7</v>
      </c>
      <c r="DG1502" s="10">
        <v>6</v>
      </c>
      <c r="DH1502" s="10">
        <v>6</v>
      </c>
      <c r="DI1502" s="10">
        <v>6</v>
      </c>
      <c r="DJ1502" s="10">
        <v>4</v>
      </c>
      <c r="DK1502" s="10">
        <v>7</v>
      </c>
      <c r="DL1502" s="10">
        <v>5</v>
      </c>
      <c r="DM1502" s="9" t="s">
        <v>154</v>
      </c>
      <c r="DN1502" s="10">
        <v>1987</v>
      </c>
      <c r="DO1502" s="9">
        <f t="shared" si="6"/>
        <v>34</v>
      </c>
      <c r="DP1502" s="9" t="s">
        <v>155</v>
      </c>
      <c r="DQ1502" s="9" t="s">
        <v>227</v>
      </c>
      <c r="DR1502" s="9" t="s">
        <v>157</v>
      </c>
      <c r="DS1502" s="9" t="s">
        <v>137</v>
      </c>
      <c r="DT1502" s="9" t="s">
        <v>212</v>
      </c>
      <c r="DU1502" s="9" t="s">
        <v>223</v>
      </c>
      <c r="DV1502" s="9" t="str">
        <f>VLOOKUP(DU1502,Metadata!$B$2:$C$7,2,FALSE)</f>
        <v>3 - 6 years</v>
      </c>
    </row>
    <row r="1503" spans="1:126">
      <c r="A1503" s="13">
        <v>1502</v>
      </c>
      <c r="B1503" s="9" t="s">
        <v>135</v>
      </c>
      <c r="C1503" s="9" t="str">
        <f>VLOOKUP(B1503,Metadata!$M$2:$N$6,2,FALSE)</f>
        <v>Permanent Employee</v>
      </c>
      <c r="D1503" s="9" t="s">
        <v>159</v>
      </c>
      <c r="E1503" s="9" t="s">
        <v>137</v>
      </c>
      <c r="F1503" s="9" t="s">
        <v>138</v>
      </c>
      <c r="G1503" s="9" t="s">
        <v>140</v>
      </c>
      <c r="H1503" s="9" t="str">
        <f>IF(G1503="","",VLOOKUP(G1503,Metadata!$J$2:$K$22,2,FALSE))</f>
        <v>Lisbon Metropolitan Area</v>
      </c>
      <c r="I1503" s="9" t="s">
        <v>138</v>
      </c>
      <c r="J1503" s="9" t="str">
        <f>IF(I1503="","",VLOOKUP(I1503,Metadata!$P$2:$Q$43,2,FALSE))</f>
        <v>Europe</v>
      </c>
      <c r="K1503" s="9" t="str">
        <f t="shared" si="0"/>
        <v>Portugal</v>
      </c>
      <c r="L1503" s="9" t="s">
        <v>140</v>
      </c>
      <c r="M1503" s="9" t="str">
        <f>IF(L1503="","",VLOOKUP(L1503,Metadata!$J$2:$K$22,2,FALSE))</f>
        <v>Lisbon Metropolitan Area</v>
      </c>
      <c r="N1503" s="9" t="s">
        <v>141</v>
      </c>
      <c r="O1503" s="9" t="s">
        <v>137</v>
      </c>
      <c r="P1503" s="9" t="s">
        <v>142</v>
      </c>
      <c r="Q1503" s="10" t="str">
        <f t="shared" si="1"/>
        <v>Full Office Job</v>
      </c>
      <c r="R1503" s="10">
        <v>5</v>
      </c>
      <c r="S1503" s="9" t="s">
        <v>192</v>
      </c>
      <c r="T1503" s="9" t="s">
        <v>137</v>
      </c>
      <c r="U1503" s="9" t="str">
        <f>IF(S1503&lt;&gt;"",S1503,IF(T1503&lt;&gt;"",VLOOKUP(T1503,Metadata!$S$2:$T$228,2,FALSE),""))</f>
        <v>Back-End Developer</v>
      </c>
      <c r="V1503" s="9" t="s">
        <v>207</v>
      </c>
      <c r="W1503" s="9" t="s">
        <v>137</v>
      </c>
      <c r="X1503" s="9" t="s">
        <v>269</v>
      </c>
      <c r="Y1503" s="9" t="s">
        <v>137</v>
      </c>
      <c r="Z1503" s="9" t="s">
        <v>218</v>
      </c>
      <c r="AA1503" s="9" t="s">
        <v>137</v>
      </c>
      <c r="AB1503" s="9" t="s">
        <v>137</v>
      </c>
      <c r="AC1503" s="9"/>
      <c r="AD1503" s="9"/>
      <c r="AE1503" s="9" t="s">
        <v>194</v>
      </c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198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10"/>
      <c r="CB1503" s="10" t="str">
        <f t="shared" si="5"/>
        <v/>
      </c>
      <c r="CC1503" s="10"/>
      <c r="CD1503" s="9" t="str">
        <f t="shared" si="2"/>
        <v/>
      </c>
      <c r="CE1503" s="9" t="s">
        <v>232</v>
      </c>
      <c r="CF1503" s="9" t="s">
        <v>188</v>
      </c>
      <c r="CG1503" s="9">
        <f>IF(CF1503="","",VLOOKUP(CF1503,Metadata!$D$2:$H$20,2,FALSE))</f>
        <v>17500</v>
      </c>
      <c r="CH1503" s="9">
        <f>IF(CF1503="","",VLOOKUP(CF1503,Metadata!$D$2:$H$20,4,FALSE))</f>
        <v>15000</v>
      </c>
      <c r="CI1503" s="9">
        <f>IF(CF1503="","",VLOOKUP(CF1503,Metadata!$D$2:$H$20,5,FALSE))</f>
        <v>20000</v>
      </c>
      <c r="CJ1503" s="9">
        <f t="shared" si="3"/>
        <v>17500</v>
      </c>
      <c r="CK1503" s="9" t="s">
        <v>153</v>
      </c>
      <c r="CL1503" s="10">
        <v>4</v>
      </c>
      <c r="CM1503" s="10">
        <v>2</v>
      </c>
      <c r="CN1503" s="10">
        <v>6</v>
      </c>
      <c r="CO1503" s="10">
        <v>7</v>
      </c>
      <c r="CP1503" s="10">
        <v>6</v>
      </c>
      <c r="CQ1503" s="10">
        <v>7</v>
      </c>
      <c r="CR1503" s="10">
        <v>6</v>
      </c>
      <c r="CS1503" s="10">
        <v>7</v>
      </c>
      <c r="CT1503" s="10">
        <v>6</v>
      </c>
      <c r="CU1503" s="10">
        <v>6</v>
      </c>
      <c r="CV1503" s="10">
        <v>4</v>
      </c>
      <c r="CW1503" s="10">
        <v>4</v>
      </c>
      <c r="CX1503" s="10">
        <v>4</v>
      </c>
      <c r="CY1503" s="10">
        <v>3</v>
      </c>
      <c r="CZ1503" s="10">
        <v>5</v>
      </c>
      <c r="DA1503" s="10">
        <v>6</v>
      </c>
      <c r="DB1503" s="10">
        <v>6</v>
      </c>
      <c r="DC1503" s="10">
        <v>7</v>
      </c>
      <c r="DD1503" s="10">
        <v>6</v>
      </c>
      <c r="DE1503" s="10">
        <v>7</v>
      </c>
      <c r="DF1503" s="10">
        <v>7</v>
      </c>
      <c r="DG1503" s="10">
        <v>7</v>
      </c>
      <c r="DH1503" s="10">
        <v>4</v>
      </c>
      <c r="DI1503" s="10">
        <v>4</v>
      </c>
      <c r="DJ1503" s="10">
        <v>6</v>
      </c>
      <c r="DK1503" s="10">
        <v>7</v>
      </c>
      <c r="DL1503" s="10">
        <v>3</v>
      </c>
      <c r="DM1503" s="9" t="s">
        <v>154</v>
      </c>
      <c r="DN1503" s="10">
        <v>1998</v>
      </c>
      <c r="DO1503" s="9">
        <f t="shared" si="6"/>
        <v>23</v>
      </c>
      <c r="DP1503" s="9" t="s">
        <v>155</v>
      </c>
      <c r="DQ1503" s="9" t="s">
        <v>156</v>
      </c>
      <c r="DR1503" s="9" t="s">
        <v>342</v>
      </c>
      <c r="DS1503" s="9" t="s">
        <v>137</v>
      </c>
      <c r="DT1503" s="9" t="s">
        <v>212</v>
      </c>
      <c r="DU1503" s="9" t="s">
        <v>475</v>
      </c>
      <c r="DV1503" s="9" t="str">
        <f>VLOOKUP(DU1503,Metadata!$B$2:$C$7,2,FALSE)</f>
        <v>0 Years</v>
      </c>
    </row>
    <row r="1504" spans="1:126">
      <c r="A1504" s="13">
        <v>1503</v>
      </c>
      <c r="B1504" s="9" t="s">
        <v>135</v>
      </c>
      <c r="C1504" s="9" t="str">
        <f>VLOOKUP(B1504,Metadata!$M$2:$N$6,2,FALSE)</f>
        <v>Permanent Employee</v>
      </c>
      <c r="D1504" s="9" t="s">
        <v>159</v>
      </c>
      <c r="E1504" s="9" t="s">
        <v>137</v>
      </c>
      <c r="F1504" s="9" t="s">
        <v>138</v>
      </c>
      <c r="G1504" s="9" t="s">
        <v>172</v>
      </c>
      <c r="H1504" s="9" t="str">
        <f>IF(G1504="","",VLOOKUP(G1504,Metadata!$J$2:$K$22,2,FALSE))</f>
        <v>Porto Metropolitan Area</v>
      </c>
      <c r="I1504" s="9" t="s">
        <v>138</v>
      </c>
      <c r="J1504" s="9" t="str">
        <f>IF(I1504="","",VLOOKUP(I1504,Metadata!$P$2:$Q$43,2,FALSE))</f>
        <v>Europe</v>
      </c>
      <c r="K1504" s="9" t="str">
        <f t="shared" si="0"/>
        <v>Portugal</v>
      </c>
      <c r="L1504" s="9" t="s">
        <v>172</v>
      </c>
      <c r="M1504" s="9" t="str">
        <f>IF(L1504="","",VLOOKUP(L1504,Metadata!$J$2:$K$22,2,FALSE))</f>
        <v>Porto Metropolitan Area</v>
      </c>
      <c r="N1504" s="9" t="s">
        <v>214</v>
      </c>
      <c r="O1504" s="9" t="s">
        <v>239</v>
      </c>
      <c r="P1504" s="9" t="s">
        <v>142</v>
      </c>
      <c r="Q1504" s="10" t="str">
        <f t="shared" si="1"/>
        <v>Full Office Job</v>
      </c>
      <c r="R1504" s="10">
        <v>5</v>
      </c>
      <c r="S1504" s="9" t="s">
        <v>161</v>
      </c>
      <c r="T1504" s="9" t="s">
        <v>137</v>
      </c>
      <c r="U1504" s="9" t="str">
        <f>IF(S1504&lt;&gt;"",S1504,IF(T1504&lt;&gt;"",VLOOKUP(T1504,Metadata!$S$2:$T$228,2,FALSE),""))</f>
        <v>Full-Stack Developer</v>
      </c>
      <c r="V1504" s="9" t="s">
        <v>162</v>
      </c>
      <c r="W1504" s="9" t="s">
        <v>137</v>
      </c>
      <c r="X1504" s="9" t="s">
        <v>208</v>
      </c>
      <c r="Y1504" s="9" t="s">
        <v>137</v>
      </c>
      <c r="Z1504" s="9" t="s">
        <v>164</v>
      </c>
      <c r="AA1504" s="9" t="s">
        <v>165</v>
      </c>
      <c r="AB1504" s="9" t="s">
        <v>137</v>
      </c>
      <c r="AC1504" s="9" t="s">
        <v>147</v>
      </c>
      <c r="AD1504" s="9"/>
      <c r="AE1504" s="9"/>
      <c r="AF1504" s="9" t="s">
        <v>243</v>
      </c>
      <c r="AG1504" s="9"/>
      <c r="AH1504" s="9"/>
      <c r="AI1504" s="9"/>
      <c r="AJ1504" s="9"/>
      <c r="AK1504" s="9"/>
      <c r="AL1504" s="9"/>
      <c r="AM1504" s="9"/>
      <c r="AN1504" s="9" t="s">
        <v>195</v>
      </c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 t="s">
        <v>178</v>
      </c>
      <c r="BB1504" s="9"/>
      <c r="BC1504" s="9"/>
      <c r="BD1504" s="9"/>
      <c r="BE1504" s="9"/>
      <c r="BF1504" s="9"/>
      <c r="BG1504" s="9"/>
      <c r="BH1504" s="9"/>
      <c r="BI1504" s="9"/>
      <c r="BJ1504" s="9" t="s">
        <v>167</v>
      </c>
      <c r="BK1504" s="9" t="s">
        <v>198</v>
      </c>
      <c r="BL1504" s="9"/>
      <c r="BM1504" s="9"/>
      <c r="BN1504" s="9" t="s">
        <v>186</v>
      </c>
      <c r="BO1504" s="9" t="s">
        <v>257</v>
      </c>
      <c r="BP1504" s="9"/>
      <c r="BQ1504" s="9"/>
      <c r="BR1504" s="9" t="s">
        <v>247</v>
      </c>
      <c r="BS1504" s="9" t="s">
        <v>200</v>
      </c>
      <c r="BT1504" s="9"/>
      <c r="BU1504" s="9"/>
      <c r="BV1504" s="9"/>
      <c r="BW1504" s="9"/>
      <c r="BX1504" s="9"/>
      <c r="BY1504" s="9"/>
      <c r="BZ1504" s="9"/>
      <c r="CA1504" s="10"/>
      <c r="CB1504" s="10" t="str">
        <f t="shared" si="5"/>
        <v/>
      </c>
      <c r="CC1504" s="10"/>
      <c r="CD1504" s="9" t="str">
        <f t="shared" si="2"/>
        <v/>
      </c>
      <c r="CE1504" s="9" t="s">
        <v>168</v>
      </c>
      <c r="CF1504" s="9" t="s">
        <v>169</v>
      </c>
      <c r="CG1504" s="9">
        <f>IF(CF1504="","",VLOOKUP(CF1504,Metadata!$D$2:$H$20,2,FALSE))</f>
        <v>12500</v>
      </c>
      <c r="CH1504" s="9">
        <f>IF(CF1504="","",VLOOKUP(CF1504,Metadata!$D$2:$H$20,4,FALSE))</f>
        <v>0</v>
      </c>
      <c r="CI1504" s="9">
        <f>IF(CF1504="","",VLOOKUP(CF1504,Metadata!$D$2:$H$20,5,FALSE))</f>
        <v>15000</v>
      </c>
      <c r="CJ1504" s="9">
        <f t="shared" si="3"/>
        <v>12500</v>
      </c>
      <c r="CK1504" s="9" t="s">
        <v>221</v>
      </c>
      <c r="CL1504" s="10">
        <v>2</v>
      </c>
      <c r="CM1504" s="10">
        <v>5</v>
      </c>
      <c r="CN1504" s="10">
        <v>6</v>
      </c>
      <c r="CO1504" s="10">
        <v>6</v>
      </c>
      <c r="CP1504" s="10">
        <v>7</v>
      </c>
      <c r="CQ1504" s="10">
        <v>7</v>
      </c>
      <c r="CR1504" s="10">
        <v>5</v>
      </c>
      <c r="CS1504" s="10">
        <v>6</v>
      </c>
      <c r="CT1504" s="10">
        <v>7</v>
      </c>
      <c r="CU1504" s="10">
        <v>7</v>
      </c>
      <c r="CV1504" s="10">
        <v>7</v>
      </c>
      <c r="CW1504" s="10">
        <v>5</v>
      </c>
      <c r="CX1504" s="10">
        <v>5</v>
      </c>
      <c r="CY1504" s="10">
        <v>5</v>
      </c>
      <c r="CZ1504" s="10">
        <v>4</v>
      </c>
      <c r="DA1504" s="10">
        <v>7</v>
      </c>
      <c r="DB1504" s="10">
        <v>7</v>
      </c>
      <c r="DC1504" s="10">
        <v>7</v>
      </c>
      <c r="DD1504" s="10">
        <v>6</v>
      </c>
      <c r="DE1504" s="10">
        <v>7</v>
      </c>
      <c r="DF1504" s="10">
        <v>7</v>
      </c>
      <c r="DG1504" s="10">
        <v>7</v>
      </c>
      <c r="DH1504" s="10">
        <v>5</v>
      </c>
      <c r="DI1504" s="10">
        <v>6</v>
      </c>
      <c r="DJ1504" s="10">
        <v>7</v>
      </c>
      <c r="DK1504" s="10">
        <v>7</v>
      </c>
      <c r="DL1504" s="10">
        <v>6</v>
      </c>
      <c r="DM1504" s="9" t="s">
        <v>154</v>
      </c>
      <c r="DN1504" s="10">
        <v>1995</v>
      </c>
      <c r="DO1504" s="9">
        <f t="shared" si="6"/>
        <v>26</v>
      </c>
      <c r="DP1504" s="9" t="s">
        <v>155</v>
      </c>
      <c r="DQ1504" s="9" t="s">
        <v>202</v>
      </c>
      <c r="DR1504" s="9" t="s">
        <v>170</v>
      </c>
      <c r="DS1504" s="9" t="s">
        <v>137</v>
      </c>
      <c r="DT1504" s="9" t="s">
        <v>212</v>
      </c>
      <c r="DU1504" s="9" t="s">
        <v>223</v>
      </c>
      <c r="DV1504" s="9" t="str">
        <f>VLOOKUP(DU1504,Metadata!$B$2:$C$7,2,FALSE)</f>
        <v>3 - 6 years</v>
      </c>
    </row>
    <row r="1505" spans="1:126">
      <c r="A1505" s="13">
        <v>1504</v>
      </c>
      <c r="B1505" s="9" t="s">
        <v>135</v>
      </c>
      <c r="C1505" s="9" t="str">
        <f>VLOOKUP(B1505,Metadata!$M$2:$N$6,2,FALSE)</f>
        <v>Permanent Employee</v>
      </c>
      <c r="D1505" s="9" t="s">
        <v>136</v>
      </c>
      <c r="E1505" s="9" t="s">
        <v>137</v>
      </c>
      <c r="F1505" s="9" t="s">
        <v>138</v>
      </c>
      <c r="G1505" s="9" t="s">
        <v>275</v>
      </c>
      <c r="H1505" s="9" t="str">
        <f>IF(G1505="","",VLOOKUP(G1505,Metadata!$J$2:$K$22,2,FALSE))</f>
        <v>Centre</v>
      </c>
      <c r="I1505" s="9" t="s">
        <v>138</v>
      </c>
      <c r="J1505" s="9" t="str">
        <f>IF(I1505="","",VLOOKUP(I1505,Metadata!$P$2:$Q$43,2,FALSE))</f>
        <v>Europe</v>
      </c>
      <c r="K1505" s="9" t="str">
        <f t="shared" si="0"/>
        <v>Portugal</v>
      </c>
      <c r="L1505" s="9" t="s">
        <v>275</v>
      </c>
      <c r="M1505" s="9" t="str">
        <f>IF(L1505="","",VLOOKUP(L1505,Metadata!$J$2:$K$22,2,FALSE))</f>
        <v>Centre</v>
      </c>
      <c r="N1505" s="9" t="s">
        <v>214</v>
      </c>
      <c r="O1505" s="9" t="s">
        <v>215</v>
      </c>
      <c r="P1505" s="9" t="s">
        <v>142</v>
      </c>
      <c r="Q1505" s="10" t="str">
        <f t="shared" si="1"/>
        <v>Full Office Job</v>
      </c>
      <c r="R1505" s="10">
        <v>4</v>
      </c>
      <c r="S1505" s="9" t="s">
        <v>161</v>
      </c>
      <c r="T1505" s="9" t="s">
        <v>137</v>
      </c>
      <c r="U1505" s="9" t="str">
        <f>IF(S1505&lt;&gt;"",S1505,IF(T1505&lt;&gt;"",VLOOKUP(T1505,Metadata!$S$2:$T$228,2,FALSE),""))</f>
        <v>Full-Stack Developer</v>
      </c>
      <c r="V1505" s="9" t="s">
        <v>162</v>
      </c>
      <c r="W1505" s="9" t="s">
        <v>137</v>
      </c>
      <c r="X1505" s="9" t="s">
        <v>163</v>
      </c>
      <c r="Y1505" s="9" t="s">
        <v>137</v>
      </c>
      <c r="Z1505" s="9" t="s">
        <v>193</v>
      </c>
      <c r="AA1505" s="9" t="s">
        <v>165</v>
      </c>
      <c r="AB1505" s="9" t="s">
        <v>137</v>
      </c>
      <c r="AC1505" s="9" t="s">
        <v>147</v>
      </c>
      <c r="AD1505" s="9"/>
      <c r="AE1505" s="9"/>
      <c r="AF1505" s="9"/>
      <c r="AG1505" s="9" t="s">
        <v>166</v>
      </c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 t="s">
        <v>178</v>
      </c>
      <c r="BB1505" s="9"/>
      <c r="BC1505" s="9"/>
      <c r="BD1505" s="9"/>
      <c r="BE1505" s="9"/>
      <c r="BF1505" s="9"/>
      <c r="BG1505" s="9"/>
      <c r="BH1505" s="9"/>
      <c r="BI1505" s="9" t="s">
        <v>650</v>
      </c>
      <c r="BJ1505" s="9" t="s">
        <v>167</v>
      </c>
      <c r="BK1505" s="9"/>
      <c r="BL1505" s="9"/>
      <c r="BM1505" s="9"/>
      <c r="BN1505" s="9"/>
      <c r="BO1505" s="9"/>
      <c r="BP1505" s="9" t="s">
        <v>179</v>
      </c>
      <c r="BQ1505" s="9"/>
      <c r="BR1505" s="9" t="s">
        <v>247</v>
      </c>
      <c r="BS1505" s="9"/>
      <c r="BT1505" s="9"/>
      <c r="BU1505" s="9"/>
      <c r="BV1505" s="9"/>
      <c r="BW1505" s="9"/>
      <c r="BX1505" s="9"/>
      <c r="BY1505" s="9"/>
      <c r="BZ1505" s="9" t="s">
        <v>651</v>
      </c>
      <c r="CA1505" s="10"/>
      <c r="CB1505" s="10" t="str">
        <f t="shared" si="5"/>
        <v/>
      </c>
      <c r="CC1505" s="10"/>
      <c r="CD1505" s="9" t="str">
        <f t="shared" si="2"/>
        <v/>
      </c>
      <c r="CE1505" s="9" t="s">
        <v>232</v>
      </c>
      <c r="CF1505" s="9" t="s">
        <v>169</v>
      </c>
      <c r="CG1505" s="9">
        <f>IF(CF1505="","",VLOOKUP(CF1505,Metadata!$D$2:$H$20,2,FALSE))</f>
        <v>12500</v>
      </c>
      <c r="CH1505" s="9">
        <f>IF(CF1505="","",VLOOKUP(CF1505,Metadata!$D$2:$H$20,4,FALSE))</f>
        <v>0</v>
      </c>
      <c r="CI1505" s="9">
        <f>IF(CF1505="","",VLOOKUP(CF1505,Metadata!$D$2:$H$20,5,FALSE))</f>
        <v>15000</v>
      </c>
      <c r="CJ1505" s="9">
        <f t="shared" si="3"/>
        <v>12500</v>
      </c>
      <c r="CK1505" s="9" t="s">
        <v>366</v>
      </c>
      <c r="CL1505" s="10">
        <v>3</v>
      </c>
      <c r="CM1505" s="10">
        <v>4</v>
      </c>
      <c r="CN1505" s="10">
        <v>7</v>
      </c>
      <c r="CO1505" s="10">
        <v>7</v>
      </c>
      <c r="CP1505" s="10">
        <v>7</v>
      </c>
      <c r="CQ1505" s="10">
        <v>7</v>
      </c>
      <c r="CR1505" s="10">
        <v>5</v>
      </c>
      <c r="CS1505" s="10">
        <v>7</v>
      </c>
      <c r="CT1505" s="10">
        <v>4</v>
      </c>
      <c r="CU1505" s="10">
        <v>5</v>
      </c>
      <c r="CV1505" s="10">
        <v>5</v>
      </c>
      <c r="CW1505" s="10">
        <v>4</v>
      </c>
      <c r="CX1505" s="10">
        <v>5</v>
      </c>
      <c r="CY1505" s="10">
        <v>5</v>
      </c>
      <c r="CZ1505" s="10">
        <v>7</v>
      </c>
      <c r="DA1505" s="10">
        <v>5</v>
      </c>
      <c r="DB1505" s="10">
        <v>7</v>
      </c>
      <c r="DC1505" s="10">
        <v>7</v>
      </c>
      <c r="DD1505" s="10">
        <v>5</v>
      </c>
      <c r="DE1505" s="10">
        <v>7</v>
      </c>
      <c r="DF1505" s="10">
        <v>6</v>
      </c>
      <c r="DG1505" s="10">
        <v>5</v>
      </c>
      <c r="DH1505" s="10">
        <v>7</v>
      </c>
      <c r="DI1505" s="10">
        <v>7</v>
      </c>
      <c r="DJ1505" s="10">
        <v>5</v>
      </c>
      <c r="DK1505" s="10">
        <v>5</v>
      </c>
      <c r="DL1505" s="10">
        <v>5</v>
      </c>
      <c r="DM1505" s="9" t="s">
        <v>154</v>
      </c>
      <c r="DN1505" s="10">
        <v>1994</v>
      </c>
      <c r="DO1505" s="9">
        <f t="shared" si="6"/>
        <v>27</v>
      </c>
      <c r="DP1505" s="9" t="s">
        <v>155</v>
      </c>
      <c r="DQ1505" s="9" t="s">
        <v>202</v>
      </c>
      <c r="DR1505" s="9" t="s">
        <v>157</v>
      </c>
      <c r="DS1505" s="9" t="s">
        <v>137</v>
      </c>
      <c r="DT1505" s="9" t="s">
        <v>212</v>
      </c>
      <c r="DU1505" s="9" t="s">
        <v>168</v>
      </c>
      <c r="DV1505" s="9" t="str">
        <f>VLOOKUP(DU1505,Metadata!$B$2:$C$7,2,FALSE)</f>
        <v>0 - 3 years</v>
      </c>
    </row>
    <row r="1506" spans="1:126">
      <c r="A1506" s="13">
        <v>1505</v>
      </c>
      <c r="B1506" s="9" t="s">
        <v>135</v>
      </c>
      <c r="C1506" s="9" t="str">
        <f>VLOOKUP(B1506,Metadata!$M$2:$N$6,2,FALSE)</f>
        <v>Permanent Employee</v>
      </c>
      <c r="D1506" s="9" t="s">
        <v>159</v>
      </c>
      <c r="E1506" s="9" t="s">
        <v>137</v>
      </c>
      <c r="F1506" s="9" t="s">
        <v>138</v>
      </c>
      <c r="G1506" s="9" t="s">
        <v>140</v>
      </c>
      <c r="H1506" s="9" t="str">
        <f>IF(G1506="","",VLOOKUP(G1506,Metadata!$J$2:$K$22,2,FALSE))</f>
        <v>Lisbon Metropolitan Area</v>
      </c>
      <c r="I1506" s="9" t="s">
        <v>138</v>
      </c>
      <c r="J1506" s="9" t="str">
        <f>IF(I1506="","",VLOOKUP(I1506,Metadata!$P$2:$Q$43,2,FALSE))</f>
        <v>Europe</v>
      </c>
      <c r="K1506" s="9" t="str">
        <f t="shared" si="0"/>
        <v>Portugal</v>
      </c>
      <c r="L1506" s="9" t="s">
        <v>140</v>
      </c>
      <c r="M1506" s="9" t="str">
        <f>IF(L1506="","",VLOOKUP(L1506,Metadata!$J$2:$K$22,2,FALSE))</f>
        <v>Lisbon Metropolitan Area</v>
      </c>
      <c r="N1506" s="9" t="s">
        <v>141</v>
      </c>
      <c r="O1506" s="9" t="s">
        <v>137</v>
      </c>
      <c r="P1506" s="9" t="s">
        <v>142</v>
      </c>
      <c r="Q1506" s="10" t="str">
        <f t="shared" si="1"/>
        <v>Full Office Job</v>
      </c>
      <c r="R1506" s="10">
        <v>5</v>
      </c>
      <c r="S1506" s="9" t="s">
        <v>266</v>
      </c>
      <c r="T1506" s="9" t="s">
        <v>137</v>
      </c>
      <c r="U1506" s="9" t="str">
        <f>IF(S1506&lt;&gt;"",S1506,IF(T1506&lt;&gt;"",VLOOKUP(T1506,Metadata!$S$2:$T$228,2,FALSE),""))</f>
        <v>Data Scientist/Data Engineer</v>
      </c>
      <c r="V1506" s="9" t="s">
        <v>234</v>
      </c>
      <c r="W1506" s="9" t="s">
        <v>137</v>
      </c>
      <c r="X1506" s="9" t="s">
        <v>145</v>
      </c>
      <c r="Y1506" s="9" t="s">
        <v>137</v>
      </c>
      <c r="Z1506" s="9" t="s">
        <v>184</v>
      </c>
      <c r="AA1506" s="9" t="s">
        <v>137</v>
      </c>
      <c r="AB1506" s="9" t="s">
        <v>253</v>
      </c>
      <c r="AC1506" s="9" t="s">
        <v>147</v>
      </c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198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10"/>
      <c r="CB1506" s="10" t="str">
        <f t="shared" si="5"/>
        <v/>
      </c>
      <c r="CC1506" s="10"/>
      <c r="CD1506" s="9" t="str">
        <f t="shared" si="2"/>
        <v/>
      </c>
      <c r="CE1506" s="9" t="s">
        <v>168</v>
      </c>
      <c r="CF1506" s="9" t="s">
        <v>152</v>
      </c>
      <c r="CG1506" s="9">
        <f>IF(CF1506="","",VLOOKUP(CF1506,Metadata!$D$2:$H$20,2,FALSE))</f>
        <v>32500</v>
      </c>
      <c r="CH1506" s="9">
        <f>IF(CF1506="","",VLOOKUP(CF1506,Metadata!$D$2:$H$20,4,FALSE))</f>
        <v>30000</v>
      </c>
      <c r="CI1506" s="9">
        <f>IF(CF1506="","",VLOOKUP(CF1506,Metadata!$D$2:$H$20,5,FALSE))</f>
        <v>35000</v>
      </c>
      <c r="CJ1506" s="9">
        <f t="shared" si="3"/>
        <v>32500</v>
      </c>
      <c r="CK1506" s="9" t="s">
        <v>153</v>
      </c>
      <c r="CL1506" s="10">
        <v>1</v>
      </c>
      <c r="CM1506" s="10">
        <v>4</v>
      </c>
      <c r="CN1506" s="10">
        <v>5</v>
      </c>
      <c r="CO1506" s="10">
        <v>6</v>
      </c>
      <c r="CP1506" s="10">
        <v>6</v>
      </c>
      <c r="CQ1506" s="10">
        <v>7</v>
      </c>
      <c r="CR1506" s="10">
        <v>5</v>
      </c>
      <c r="CS1506" s="10">
        <v>6</v>
      </c>
      <c r="CT1506" s="10">
        <v>6</v>
      </c>
      <c r="CU1506" s="10">
        <v>7</v>
      </c>
      <c r="CV1506" s="10">
        <v>7</v>
      </c>
      <c r="CW1506" s="10">
        <v>5</v>
      </c>
      <c r="CX1506" s="10">
        <v>7</v>
      </c>
      <c r="CY1506" s="10">
        <v>7</v>
      </c>
      <c r="CZ1506" s="10">
        <v>6</v>
      </c>
      <c r="DA1506" s="10">
        <v>4</v>
      </c>
      <c r="DB1506" s="10">
        <v>6</v>
      </c>
      <c r="DC1506" s="10">
        <v>7</v>
      </c>
      <c r="DD1506" s="10">
        <v>4</v>
      </c>
      <c r="DE1506" s="10">
        <v>6</v>
      </c>
      <c r="DF1506" s="10">
        <v>7</v>
      </c>
      <c r="DG1506" s="10">
        <v>7</v>
      </c>
      <c r="DH1506" s="10">
        <v>3</v>
      </c>
      <c r="DI1506" s="10">
        <v>6</v>
      </c>
      <c r="DJ1506" s="10">
        <v>5</v>
      </c>
      <c r="DK1506" s="10">
        <v>7</v>
      </c>
      <c r="DL1506" s="10">
        <v>5</v>
      </c>
      <c r="DM1506" s="9" t="s">
        <v>154</v>
      </c>
      <c r="DN1506" s="10">
        <v>1979</v>
      </c>
      <c r="DO1506" s="9">
        <f t="shared" si="6"/>
        <v>42</v>
      </c>
      <c r="DP1506" s="9" t="s">
        <v>155</v>
      </c>
      <c r="DQ1506" s="9" t="s">
        <v>210</v>
      </c>
      <c r="DR1506" s="9" t="s">
        <v>170</v>
      </c>
      <c r="DS1506" s="9" t="s">
        <v>137</v>
      </c>
      <c r="DT1506" s="9" t="s">
        <v>212</v>
      </c>
      <c r="DU1506" s="9" t="s">
        <v>158</v>
      </c>
      <c r="DV1506" s="9" t="str">
        <f>VLOOKUP(DU1506,Metadata!$B$2:$C$7,2,FALSE)</f>
        <v>6+ years</v>
      </c>
    </row>
    <row r="1507" spans="1:126">
      <c r="A1507" s="13">
        <v>1506</v>
      </c>
      <c r="B1507" s="9" t="s">
        <v>135</v>
      </c>
      <c r="C1507" s="9" t="str">
        <f>VLOOKUP(B1507,Metadata!$M$2:$N$6,2,FALSE)</f>
        <v>Permanent Employee</v>
      </c>
      <c r="D1507" s="9" t="s">
        <v>136</v>
      </c>
      <c r="E1507" s="9" t="s">
        <v>137</v>
      </c>
      <c r="F1507" s="9" t="s">
        <v>138</v>
      </c>
      <c r="G1507" s="9" t="s">
        <v>140</v>
      </c>
      <c r="H1507" s="9" t="str">
        <f>IF(G1507="","",VLOOKUP(G1507,Metadata!$J$2:$K$22,2,FALSE))</f>
        <v>Lisbon Metropolitan Area</v>
      </c>
      <c r="I1507" s="9" t="s">
        <v>138</v>
      </c>
      <c r="J1507" s="9" t="str">
        <f>IF(I1507="","",VLOOKUP(I1507,Metadata!$P$2:$Q$43,2,FALSE))</f>
        <v>Europe</v>
      </c>
      <c r="K1507" s="9" t="str">
        <f t="shared" si="0"/>
        <v>Portugal</v>
      </c>
      <c r="L1507" s="9" t="s">
        <v>140</v>
      </c>
      <c r="M1507" s="9" t="str">
        <f>IF(L1507="","",VLOOKUP(L1507,Metadata!$J$2:$K$22,2,FALSE))</f>
        <v>Lisbon Metropolitan Area</v>
      </c>
      <c r="N1507" s="9" t="s">
        <v>141</v>
      </c>
      <c r="O1507" s="9" t="s">
        <v>137</v>
      </c>
      <c r="P1507" s="9" t="s">
        <v>142</v>
      </c>
      <c r="Q1507" s="10" t="str">
        <f t="shared" si="1"/>
        <v>Full Office Job</v>
      </c>
      <c r="R1507" s="10">
        <v>4</v>
      </c>
      <c r="S1507" s="9" t="s">
        <v>290</v>
      </c>
      <c r="T1507" s="9" t="s">
        <v>137</v>
      </c>
      <c r="U1507" s="9" t="str">
        <f>IF(S1507&lt;&gt;"",S1507,IF(T1507&lt;&gt;"",VLOOKUP(T1507,Metadata!$S$2:$T$228,2,FALSE),""))</f>
        <v>Quality Assurance/Testing</v>
      </c>
      <c r="V1507" s="9" t="s">
        <v>304</v>
      </c>
      <c r="W1507" s="9" t="s">
        <v>137</v>
      </c>
      <c r="X1507" s="9" t="s">
        <v>145</v>
      </c>
      <c r="Y1507" s="9" t="s">
        <v>137</v>
      </c>
      <c r="Z1507" s="9" t="s">
        <v>184</v>
      </c>
      <c r="AA1507" s="9" t="s">
        <v>137</v>
      </c>
      <c r="AB1507" s="9" t="s">
        <v>253</v>
      </c>
      <c r="AC1507" s="9"/>
      <c r="AD1507" s="9"/>
      <c r="AE1507" s="9"/>
      <c r="AF1507" s="9"/>
      <c r="AG1507" s="9" t="s">
        <v>166</v>
      </c>
      <c r="AH1507" s="9"/>
      <c r="AI1507" s="9"/>
      <c r="AJ1507" s="9"/>
      <c r="AK1507" s="9" t="s">
        <v>302</v>
      </c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 t="s">
        <v>178</v>
      </c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 t="s">
        <v>199</v>
      </c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10"/>
      <c r="CB1507" s="10" t="str">
        <f t="shared" si="5"/>
        <v/>
      </c>
      <c r="CC1507" s="10"/>
      <c r="CD1507" s="9" t="str">
        <f t="shared" si="2"/>
        <v/>
      </c>
      <c r="CE1507" s="9" t="s">
        <v>168</v>
      </c>
      <c r="CF1507" s="9" t="s">
        <v>220</v>
      </c>
      <c r="CG1507" s="9">
        <f>IF(CF1507="","",VLOOKUP(CF1507,Metadata!$D$2:$H$20,2,FALSE))</f>
        <v>27500</v>
      </c>
      <c r="CH1507" s="9">
        <f>IF(CF1507="","",VLOOKUP(CF1507,Metadata!$D$2:$H$20,4,FALSE))</f>
        <v>25000</v>
      </c>
      <c r="CI1507" s="9">
        <f>IF(CF1507="","",VLOOKUP(CF1507,Metadata!$D$2:$H$20,5,FALSE))</f>
        <v>30000</v>
      </c>
      <c r="CJ1507" s="9">
        <f t="shared" si="3"/>
        <v>27500</v>
      </c>
      <c r="CK1507" s="9" t="s">
        <v>153</v>
      </c>
      <c r="CL1507" s="10">
        <v>4</v>
      </c>
      <c r="CM1507" s="10">
        <v>5</v>
      </c>
      <c r="CN1507" s="10">
        <v>7</v>
      </c>
      <c r="CO1507" s="10">
        <v>5</v>
      </c>
      <c r="CP1507" s="10">
        <v>7</v>
      </c>
      <c r="CQ1507" s="10">
        <v>7</v>
      </c>
      <c r="CR1507" s="10">
        <v>4</v>
      </c>
      <c r="CS1507" s="10">
        <v>7</v>
      </c>
      <c r="CT1507" s="10">
        <v>7</v>
      </c>
      <c r="CU1507" s="10">
        <v>7</v>
      </c>
      <c r="CV1507" s="10">
        <v>7</v>
      </c>
      <c r="CW1507" s="10">
        <v>7</v>
      </c>
      <c r="CX1507" s="10">
        <v>5</v>
      </c>
      <c r="CY1507" s="10">
        <v>2</v>
      </c>
      <c r="CZ1507" s="10">
        <v>5</v>
      </c>
      <c r="DA1507" s="10">
        <v>7</v>
      </c>
      <c r="DB1507" s="10">
        <v>7</v>
      </c>
      <c r="DC1507" s="10">
        <v>7</v>
      </c>
      <c r="DD1507" s="10">
        <v>4</v>
      </c>
      <c r="DE1507" s="10">
        <v>7</v>
      </c>
      <c r="DF1507" s="10">
        <v>7</v>
      </c>
      <c r="DG1507" s="10">
        <v>6</v>
      </c>
      <c r="DH1507" s="10">
        <v>7</v>
      </c>
      <c r="DI1507" s="10">
        <v>7</v>
      </c>
      <c r="DJ1507" s="10">
        <v>5</v>
      </c>
      <c r="DK1507" s="10">
        <v>5</v>
      </c>
      <c r="DL1507" s="10">
        <v>3</v>
      </c>
      <c r="DM1507" s="9" t="s">
        <v>154</v>
      </c>
      <c r="DN1507" s="10">
        <v>1990</v>
      </c>
      <c r="DO1507" s="9">
        <f t="shared" si="6"/>
        <v>31</v>
      </c>
      <c r="DP1507" s="9" t="s">
        <v>155</v>
      </c>
      <c r="DQ1507" s="9" t="s">
        <v>210</v>
      </c>
      <c r="DR1507" s="9" t="s">
        <v>170</v>
      </c>
      <c r="DS1507" s="9" t="s">
        <v>137</v>
      </c>
      <c r="DT1507" s="9" t="s">
        <v>212</v>
      </c>
      <c r="DU1507" s="9" t="s">
        <v>223</v>
      </c>
      <c r="DV1507" s="9" t="str">
        <f>VLOOKUP(DU1507,Metadata!$B$2:$C$7,2,FALSE)</f>
        <v>3 - 6 years</v>
      </c>
    </row>
    <row r="1508" spans="1:126">
      <c r="A1508" s="13">
        <v>1507</v>
      </c>
      <c r="B1508" s="9" t="s">
        <v>171</v>
      </c>
      <c r="C1508" s="9" t="str">
        <f>VLOOKUP(B1508,Metadata!$M$2:$N$6,2,FALSE)</f>
        <v>Contractor</v>
      </c>
      <c r="D1508" s="9" t="s">
        <v>137</v>
      </c>
      <c r="E1508" s="9" t="s">
        <v>159</v>
      </c>
      <c r="F1508" s="9" t="s">
        <v>138</v>
      </c>
      <c r="G1508" s="9" t="s">
        <v>140</v>
      </c>
      <c r="H1508" s="9" t="str">
        <f>IF(G1508="","",VLOOKUP(G1508,Metadata!$J$2:$K$22,2,FALSE))</f>
        <v>Lisbon Metropolitan Area</v>
      </c>
      <c r="I1508" s="9" t="s">
        <v>289</v>
      </c>
      <c r="J1508" s="9" t="str">
        <f>IF(I1508="","",VLOOKUP(I1508,Metadata!$P$2:$Q$43,2,FALSE))</f>
        <v>Europe</v>
      </c>
      <c r="K1508" s="9" t="str">
        <f t="shared" si="0"/>
        <v>International</v>
      </c>
      <c r="L1508" s="9" t="s">
        <v>137</v>
      </c>
      <c r="M1508" s="9" t="str">
        <f>IF(L1508="","",VLOOKUP(L1508,Metadata!$J$2:$K$22,2,FALSE))</f>
        <v/>
      </c>
      <c r="N1508" s="9" t="s">
        <v>141</v>
      </c>
      <c r="O1508" s="9" t="s">
        <v>137</v>
      </c>
      <c r="P1508" s="9" t="s">
        <v>191</v>
      </c>
      <c r="Q1508" s="10" t="str">
        <f t="shared" si="1"/>
        <v>Remote Job (full or flexible)</v>
      </c>
      <c r="R1508" s="10">
        <v>7</v>
      </c>
      <c r="S1508" s="9" t="s">
        <v>206</v>
      </c>
      <c r="T1508" s="9" t="s">
        <v>137</v>
      </c>
      <c r="U1508" s="9" t="str">
        <f>IF(S1508&lt;&gt;"",S1508,IF(T1508&lt;&gt;"",VLOOKUP(T1508,Metadata!$S$2:$T$228,2,FALSE),""))</f>
        <v>Mobile Apps Developer</v>
      </c>
      <c r="V1508" s="9" t="s">
        <v>162</v>
      </c>
      <c r="W1508" s="9" t="s">
        <v>137</v>
      </c>
      <c r="X1508" s="9" t="s">
        <v>145</v>
      </c>
      <c r="Y1508" s="9" t="s">
        <v>137</v>
      </c>
      <c r="Z1508" s="9" t="s">
        <v>146</v>
      </c>
      <c r="AA1508" s="9" t="s">
        <v>137</v>
      </c>
      <c r="AB1508" s="9" t="s">
        <v>137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 t="s">
        <v>177</v>
      </c>
      <c r="AM1508" s="9" t="s">
        <v>314</v>
      </c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 t="s">
        <v>150</v>
      </c>
      <c r="BZ1508" s="9" t="s">
        <v>137</v>
      </c>
      <c r="CA1508" s="10">
        <v>3</v>
      </c>
      <c r="CB1508" s="10" t="str">
        <f t="shared" si="5"/>
        <v>Less than 3 months</v>
      </c>
      <c r="CC1508" s="10">
        <v>60</v>
      </c>
      <c r="CD1508" s="9">
        <f t="shared" si="2"/>
        <v>96000</v>
      </c>
      <c r="CE1508" s="9" t="s">
        <v>137</v>
      </c>
      <c r="CF1508" s="9" t="s">
        <v>137</v>
      </c>
      <c r="CG1508" s="9" t="str">
        <f>IF(CF1508="","",VLOOKUP(CF1508,Metadata!$D$2:$H$20,2,FALSE))</f>
        <v/>
      </c>
      <c r="CH1508" s="9" t="str">
        <f>IF(CF1508="","",VLOOKUP(CF1508,Metadata!$D$2:$H$20,4,FALSE))</f>
        <v/>
      </c>
      <c r="CI1508" s="9" t="str">
        <f>IF(CF1508="","",VLOOKUP(CF1508,Metadata!$D$2:$H$20,5,FALSE))</f>
        <v/>
      </c>
      <c r="CJ1508" s="9">
        <f t="shared" si="3"/>
        <v>96000</v>
      </c>
      <c r="CK1508" s="9" t="s">
        <v>201</v>
      </c>
      <c r="CL1508" s="10">
        <v>6</v>
      </c>
      <c r="CM1508" s="10">
        <v>1</v>
      </c>
      <c r="CN1508" s="10">
        <v>6</v>
      </c>
      <c r="CO1508" s="10">
        <v>4</v>
      </c>
      <c r="CP1508" s="10">
        <v>5</v>
      </c>
      <c r="CQ1508" s="10">
        <v>6</v>
      </c>
      <c r="CR1508" s="10">
        <v>7</v>
      </c>
      <c r="CS1508" s="10">
        <v>7</v>
      </c>
      <c r="CT1508" s="10">
        <v>7</v>
      </c>
      <c r="CU1508" s="10">
        <v>7</v>
      </c>
      <c r="CV1508" s="10">
        <v>5</v>
      </c>
      <c r="CW1508" s="10">
        <v>4</v>
      </c>
      <c r="CX1508" s="10">
        <v>6</v>
      </c>
      <c r="CY1508" s="10">
        <v>5</v>
      </c>
      <c r="CZ1508" s="10">
        <v>5</v>
      </c>
      <c r="DA1508" s="10">
        <v>4</v>
      </c>
      <c r="DB1508" s="10">
        <v>4</v>
      </c>
      <c r="DC1508" s="10">
        <v>4</v>
      </c>
      <c r="DD1508" s="10">
        <v>5</v>
      </c>
      <c r="DE1508" s="10">
        <v>6</v>
      </c>
      <c r="DF1508" s="10">
        <v>7</v>
      </c>
      <c r="DG1508" s="10">
        <v>6</v>
      </c>
      <c r="DH1508" s="10">
        <v>6</v>
      </c>
      <c r="DI1508" s="10">
        <v>5</v>
      </c>
      <c r="DJ1508" s="10">
        <v>6</v>
      </c>
      <c r="DK1508" s="10">
        <v>6</v>
      </c>
      <c r="DL1508" s="10">
        <v>4</v>
      </c>
      <c r="DM1508" s="9" t="s">
        <v>652</v>
      </c>
      <c r="DN1508" s="10">
        <v>1969</v>
      </c>
      <c r="DO1508" s="9">
        <f t="shared" si="6"/>
        <v>52</v>
      </c>
      <c r="DP1508" s="9" t="s">
        <v>155</v>
      </c>
      <c r="DQ1508" s="9" t="s">
        <v>156</v>
      </c>
      <c r="DR1508" s="9" t="s">
        <v>170</v>
      </c>
      <c r="DS1508" s="9" t="s">
        <v>137</v>
      </c>
      <c r="DT1508" s="9" t="s">
        <v>212</v>
      </c>
      <c r="DU1508" s="9" t="s">
        <v>158</v>
      </c>
      <c r="DV1508" s="9" t="str">
        <f>VLOOKUP(DU1508,Metadata!$B$2:$C$7,2,FALSE)</f>
        <v>6+ years</v>
      </c>
    </row>
    <row r="1509" spans="1:126">
      <c r="A1509" s="13">
        <v>1508</v>
      </c>
      <c r="B1509" s="9" t="s">
        <v>135</v>
      </c>
      <c r="C1509" s="9" t="str">
        <f>VLOOKUP(B1509,Metadata!$M$2:$N$6,2,FALSE)</f>
        <v>Permanent Employee</v>
      </c>
      <c r="D1509" s="9" t="s">
        <v>159</v>
      </c>
      <c r="E1509" s="9" t="s">
        <v>137</v>
      </c>
      <c r="F1509" s="9" t="s">
        <v>138</v>
      </c>
      <c r="G1509" s="9" t="s">
        <v>140</v>
      </c>
      <c r="H1509" s="9" t="str">
        <f>IF(G1509="","",VLOOKUP(G1509,Metadata!$J$2:$K$22,2,FALSE))</f>
        <v>Lisbon Metropolitan Area</v>
      </c>
      <c r="I1509" s="9" t="s">
        <v>138</v>
      </c>
      <c r="J1509" s="9" t="str">
        <f>IF(I1509="","",VLOOKUP(I1509,Metadata!$P$2:$Q$43,2,FALSE))</f>
        <v>Europe</v>
      </c>
      <c r="K1509" s="9" t="str">
        <f t="shared" si="0"/>
        <v>Portugal</v>
      </c>
      <c r="L1509" s="9" t="s">
        <v>140</v>
      </c>
      <c r="M1509" s="9" t="str">
        <f>IF(L1509="","",VLOOKUP(L1509,Metadata!$J$2:$K$22,2,FALSE))</f>
        <v>Lisbon Metropolitan Area</v>
      </c>
      <c r="N1509" s="9" t="s">
        <v>141</v>
      </c>
      <c r="O1509" s="9" t="s">
        <v>137</v>
      </c>
      <c r="P1509" s="9" t="s">
        <v>142</v>
      </c>
      <c r="Q1509" s="10" t="str">
        <f t="shared" si="1"/>
        <v>Full Office Job</v>
      </c>
      <c r="R1509" s="10">
        <v>7</v>
      </c>
      <c r="S1509" s="9" t="s">
        <v>229</v>
      </c>
      <c r="T1509" s="9" t="s">
        <v>137</v>
      </c>
      <c r="U1509" s="9" t="str">
        <f>IF(S1509&lt;&gt;"",S1509,IF(T1509&lt;&gt;"",VLOOKUP(T1509,Metadata!$S$2:$T$228,2,FALSE),""))</f>
        <v>Project Manager</v>
      </c>
      <c r="V1509" s="9" t="s">
        <v>304</v>
      </c>
      <c r="W1509" s="9" t="s">
        <v>137</v>
      </c>
      <c r="X1509" s="9" t="s">
        <v>163</v>
      </c>
      <c r="Y1509" s="9" t="s">
        <v>137</v>
      </c>
      <c r="Z1509" s="9" t="s">
        <v>184</v>
      </c>
      <c r="AA1509" s="9" t="s">
        <v>165</v>
      </c>
      <c r="AB1509" s="9" t="s">
        <v>137</v>
      </c>
      <c r="AC1509" s="9" t="s">
        <v>147</v>
      </c>
      <c r="AD1509" s="9"/>
      <c r="AE1509" s="9" t="s">
        <v>194</v>
      </c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 t="s">
        <v>244</v>
      </c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 t="s">
        <v>167</v>
      </c>
      <c r="BK1509" s="9" t="s">
        <v>198</v>
      </c>
      <c r="BL1509" s="9" t="s">
        <v>199</v>
      </c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 t="s">
        <v>653</v>
      </c>
      <c r="CA1509" s="10"/>
      <c r="CB1509" s="10" t="str">
        <f t="shared" si="5"/>
        <v/>
      </c>
      <c r="CC1509" s="10"/>
      <c r="CD1509" s="9" t="str">
        <f t="shared" si="2"/>
        <v/>
      </c>
      <c r="CE1509" s="9" t="s">
        <v>151</v>
      </c>
      <c r="CF1509" s="9" t="s">
        <v>245</v>
      </c>
      <c r="CG1509" s="9">
        <f>IF(CF1509="","",VLOOKUP(CF1509,Metadata!$D$2:$H$20,2,FALSE))</f>
        <v>42500</v>
      </c>
      <c r="CH1509" s="9">
        <f>IF(CF1509="","",VLOOKUP(CF1509,Metadata!$D$2:$H$20,4,FALSE))</f>
        <v>40000</v>
      </c>
      <c r="CI1509" s="9">
        <f>IF(CF1509="","",VLOOKUP(CF1509,Metadata!$D$2:$H$20,5,FALSE))</f>
        <v>45000</v>
      </c>
      <c r="CJ1509" s="9">
        <f t="shared" si="3"/>
        <v>42500</v>
      </c>
      <c r="CK1509" s="9" t="s">
        <v>153</v>
      </c>
      <c r="CL1509" s="10">
        <v>5</v>
      </c>
      <c r="CM1509" s="10">
        <v>5</v>
      </c>
      <c r="CN1509" s="10">
        <v>7</v>
      </c>
      <c r="CO1509" s="10">
        <v>6</v>
      </c>
      <c r="CP1509" s="10">
        <v>6</v>
      </c>
      <c r="CQ1509" s="10">
        <v>7</v>
      </c>
      <c r="CR1509" s="10">
        <v>7</v>
      </c>
      <c r="CS1509" s="10">
        <v>7</v>
      </c>
      <c r="CT1509" s="10">
        <v>6</v>
      </c>
      <c r="CU1509" s="10">
        <v>5</v>
      </c>
      <c r="CV1509" s="10">
        <v>6</v>
      </c>
      <c r="CW1509" s="10">
        <v>4</v>
      </c>
      <c r="CX1509" s="10">
        <v>7</v>
      </c>
      <c r="CY1509" s="10">
        <v>5</v>
      </c>
      <c r="CZ1509" s="10">
        <v>6</v>
      </c>
      <c r="DA1509" s="10">
        <v>5</v>
      </c>
      <c r="DB1509" s="10">
        <v>6</v>
      </c>
      <c r="DC1509" s="10">
        <v>7</v>
      </c>
      <c r="DD1509" s="10">
        <v>4</v>
      </c>
      <c r="DE1509" s="10">
        <v>7</v>
      </c>
      <c r="DF1509" s="10">
        <v>6</v>
      </c>
      <c r="DG1509" s="10">
        <v>6</v>
      </c>
      <c r="DH1509" s="10">
        <v>7</v>
      </c>
      <c r="DI1509" s="10">
        <v>7</v>
      </c>
      <c r="DJ1509" s="10">
        <v>5</v>
      </c>
      <c r="DK1509" s="10">
        <v>6</v>
      </c>
      <c r="DL1509" s="10">
        <v>5</v>
      </c>
      <c r="DM1509" s="9" t="s">
        <v>154</v>
      </c>
      <c r="DN1509" s="10">
        <v>1978</v>
      </c>
      <c r="DO1509" s="9">
        <f t="shared" si="6"/>
        <v>43</v>
      </c>
      <c r="DP1509" s="9" t="s">
        <v>155</v>
      </c>
      <c r="DQ1509" s="9" t="s">
        <v>156</v>
      </c>
      <c r="DR1509" s="9" t="s">
        <v>170</v>
      </c>
      <c r="DS1509" s="9" t="s">
        <v>137</v>
      </c>
      <c r="DT1509" s="9" t="s">
        <v>212</v>
      </c>
      <c r="DU1509" s="9" t="s">
        <v>158</v>
      </c>
      <c r="DV1509" s="9" t="str">
        <f>VLOOKUP(DU1509,Metadata!$B$2:$C$7,2,FALSE)</f>
        <v>6+ years</v>
      </c>
    </row>
    <row r="1510" spans="1:126">
      <c r="A1510" s="13">
        <v>1509</v>
      </c>
      <c r="B1510" s="9" t="s">
        <v>135</v>
      </c>
      <c r="C1510" s="9" t="str">
        <f>VLOOKUP(B1510,Metadata!$M$2:$N$6,2,FALSE)</f>
        <v>Permanent Employee</v>
      </c>
      <c r="D1510" s="9" t="s">
        <v>136</v>
      </c>
      <c r="E1510" s="9" t="s">
        <v>137</v>
      </c>
      <c r="F1510" s="9" t="s">
        <v>138</v>
      </c>
      <c r="G1510" s="9" t="s">
        <v>285</v>
      </c>
      <c r="H1510" s="9" t="str">
        <f>IF(G1510="","",VLOOKUP(G1510,Metadata!$J$2:$K$22,2,FALSE))</f>
        <v>Centre</v>
      </c>
      <c r="I1510" s="9" t="s">
        <v>138</v>
      </c>
      <c r="J1510" s="9" t="str">
        <f>IF(I1510="","",VLOOKUP(I1510,Metadata!$P$2:$Q$43,2,FALSE))</f>
        <v>Europe</v>
      </c>
      <c r="K1510" s="9" t="str">
        <f t="shared" si="0"/>
        <v>Portugal</v>
      </c>
      <c r="L1510" s="9" t="s">
        <v>213</v>
      </c>
      <c r="M1510" s="9" t="str">
        <f>IF(L1510="","",VLOOKUP(L1510,Metadata!$J$2:$K$22,2,FALSE))</f>
        <v>Centre</v>
      </c>
      <c r="N1510" s="9" t="s">
        <v>214</v>
      </c>
      <c r="O1510" s="9" t="s">
        <v>259</v>
      </c>
      <c r="P1510" s="9" t="s">
        <v>191</v>
      </c>
      <c r="Q1510" s="10" t="str">
        <f t="shared" si="1"/>
        <v>Remote Job (full or flexible)</v>
      </c>
      <c r="R1510" s="10">
        <v>6</v>
      </c>
      <c r="S1510" s="9" t="s">
        <v>161</v>
      </c>
      <c r="T1510" s="9" t="s">
        <v>137</v>
      </c>
      <c r="U1510" s="9" t="str">
        <f>IF(S1510&lt;&gt;"",S1510,IF(T1510&lt;&gt;"",VLOOKUP(T1510,Metadata!$S$2:$T$228,2,FALSE),""))</f>
        <v>Full-Stack Developer</v>
      </c>
      <c r="V1510" s="9" t="s">
        <v>261</v>
      </c>
      <c r="W1510" s="9" t="s">
        <v>137</v>
      </c>
      <c r="X1510" s="9" t="s">
        <v>175</v>
      </c>
      <c r="Y1510" s="9" t="s">
        <v>137</v>
      </c>
      <c r="Z1510" s="9" t="s">
        <v>262</v>
      </c>
      <c r="AA1510" s="9" t="s">
        <v>165</v>
      </c>
      <c r="AB1510" s="9" t="s">
        <v>137</v>
      </c>
      <c r="AC1510" s="9" t="s">
        <v>147</v>
      </c>
      <c r="AD1510" s="9"/>
      <c r="AE1510" s="9"/>
      <c r="AF1510" s="9" t="s">
        <v>243</v>
      </c>
      <c r="AG1510" s="9" t="s">
        <v>166</v>
      </c>
      <c r="AH1510" s="9"/>
      <c r="AI1510" s="9"/>
      <c r="AJ1510" s="9" t="s">
        <v>185</v>
      </c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 t="s">
        <v>246</v>
      </c>
      <c r="AZ1510" s="9"/>
      <c r="BA1510" s="9" t="s">
        <v>178</v>
      </c>
      <c r="BB1510" s="9"/>
      <c r="BC1510" s="9"/>
      <c r="BD1510" s="9"/>
      <c r="BE1510" s="9"/>
      <c r="BF1510" s="9"/>
      <c r="BG1510" s="9"/>
      <c r="BH1510" s="9"/>
      <c r="BI1510" s="9"/>
      <c r="BJ1510" s="9" t="s">
        <v>167</v>
      </c>
      <c r="BK1510" s="9"/>
      <c r="BL1510" s="9" t="s">
        <v>199</v>
      </c>
      <c r="BM1510" s="9"/>
      <c r="BN1510" s="9" t="s">
        <v>186</v>
      </c>
      <c r="BO1510" s="9"/>
      <c r="BP1510" s="9"/>
      <c r="BQ1510" s="9"/>
      <c r="BR1510" s="9"/>
      <c r="BS1510" s="9" t="s">
        <v>200</v>
      </c>
      <c r="BT1510" s="9"/>
      <c r="BU1510" s="9"/>
      <c r="BV1510" s="9"/>
      <c r="BW1510" s="9"/>
      <c r="BX1510" s="9"/>
      <c r="BY1510" s="9"/>
      <c r="BZ1510" s="9"/>
      <c r="CA1510" s="10"/>
      <c r="CB1510" s="10" t="str">
        <f t="shared" si="5"/>
        <v/>
      </c>
      <c r="CC1510" s="10"/>
      <c r="CD1510" s="9" t="str">
        <f t="shared" si="2"/>
        <v/>
      </c>
      <c r="CE1510" s="9" t="s">
        <v>168</v>
      </c>
      <c r="CF1510" s="9" t="s">
        <v>225</v>
      </c>
      <c r="CG1510" s="9">
        <f>IF(CF1510="","",VLOOKUP(CF1510,Metadata!$D$2:$H$20,2,FALSE))</f>
        <v>22500</v>
      </c>
      <c r="CH1510" s="9">
        <f>IF(CF1510="","",VLOOKUP(CF1510,Metadata!$D$2:$H$20,4,FALSE))</f>
        <v>20000</v>
      </c>
      <c r="CI1510" s="9">
        <f>IF(CF1510="","",VLOOKUP(CF1510,Metadata!$D$2:$H$20,5,FALSE))</f>
        <v>25000</v>
      </c>
      <c r="CJ1510" s="9">
        <f t="shared" si="3"/>
        <v>22500</v>
      </c>
      <c r="CK1510" s="9" t="s">
        <v>201</v>
      </c>
      <c r="CL1510" s="10">
        <v>6</v>
      </c>
      <c r="CM1510" s="10">
        <v>1</v>
      </c>
      <c r="CN1510" s="10">
        <v>7</v>
      </c>
      <c r="CO1510" s="10">
        <v>3</v>
      </c>
      <c r="CP1510" s="10">
        <v>7</v>
      </c>
      <c r="CQ1510" s="10">
        <v>7</v>
      </c>
      <c r="CR1510" s="10">
        <v>6</v>
      </c>
      <c r="CS1510" s="10">
        <v>7</v>
      </c>
      <c r="CT1510" s="10">
        <v>7</v>
      </c>
      <c r="CU1510" s="10">
        <v>6</v>
      </c>
      <c r="CV1510" s="10">
        <v>5</v>
      </c>
      <c r="CW1510" s="10">
        <v>5</v>
      </c>
      <c r="CX1510" s="10">
        <v>5</v>
      </c>
      <c r="CY1510" s="10">
        <v>7</v>
      </c>
      <c r="CZ1510" s="10">
        <v>7</v>
      </c>
      <c r="DA1510" s="10">
        <v>1</v>
      </c>
      <c r="DB1510" s="10">
        <v>5</v>
      </c>
      <c r="DC1510" s="10">
        <v>7</v>
      </c>
      <c r="DD1510" s="10">
        <v>2</v>
      </c>
      <c r="DE1510" s="10">
        <v>3</v>
      </c>
      <c r="DF1510" s="10">
        <v>4</v>
      </c>
      <c r="DG1510" s="10">
        <v>4</v>
      </c>
      <c r="DH1510" s="10">
        <v>2</v>
      </c>
      <c r="DI1510" s="10">
        <v>2</v>
      </c>
      <c r="DJ1510" s="10">
        <v>2</v>
      </c>
      <c r="DK1510" s="10">
        <v>5</v>
      </c>
      <c r="DL1510" s="10">
        <v>4</v>
      </c>
      <c r="DM1510" s="9" t="s">
        <v>154</v>
      </c>
      <c r="DN1510" s="10">
        <v>1992</v>
      </c>
      <c r="DO1510" s="9">
        <f t="shared" si="6"/>
        <v>29</v>
      </c>
      <c r="DP1510" s="9" t="s">
        <v>155</v>
      </c>
      <c r="DQ1510" s="9" t="s">
        <v>227</v>
      </c>
      <c r="DR1510" s="9" t="s">
        <v>157</v>
      </c>
      <c r="DS1510" s="9" t="s">
        <v>137</v>
      </c>
      <c r="DT1510" s="9" t="s">
        <v>654</v>
      </c>
      <c r="DU1510" s="9" t="s">
        <v>223</v>
      </c>
      <c r="DV1510" s="9" t="str">
        <f>VLOOKUP(DU1510,Metadata!$B$2:$C$7,2,FALSE)</f>
        <v>3 - 6 years</v>
      </c>
    </row>
    <row r="1511" spans="1:126">
      <c r="A1511" s="13">
        <v>1510</v>
      </c>
      <c r="B1511" s="9" t="s">
        <v>135</v>
      </c>
      <c r="C1511" s="9" t="str">
        <f>VLOOKUP(B1511,Metadata!$M$2:$N$6,2,FALSE)</f>
        <v>Permanent Employee</v>
      </c>
      <c r="D1511" s="9" t="s">
        <v>136</v>
      </c>
      <c r="E1511" s="9" t="s">
        <v>137</v>
      </c>
      <c r="F1511" s="9" t="s">
        <v>138</v>
      </c>
      <c r="G1511" s="9" t="s">
        <v>204</v>
      </c>
      <c r="H1511" s="9" t="str">
        <f>IF(G1511="","",VLOOKUP(G1511,Metadata!$J$2:$K$22,2,FALSE))</f>
        <v>Centre</v>
      </c>
      <c r="I1511" s="9" t="s">
        <v>138</v>
      </c>
      <c r="J1511" s="9" t="str">
        <f>IF(I1511="","",VLOOKUP(I1511,Metadata!$P$2:$Q$43,2,FALSE))</f>
        <v>Europe</v>
      </c>
      <c r="K1511" s="9" t="str">
        <f t="shared" si="0"/>
        <v>Portugal</v>
      </c>
      <c r="L1511" s="9" t="s">
        <v>204</v>
      </c>
      <c r="M1511" s="9" t="str">
        <f>IF(L1511="","",VLOOKUP(L1511,Metadata!$J$2:$K$22,2,FALSE))</f>
        <v>Centre</v>
      </c>
      <c r="N1511" s="9" t="s">
        <v>141</v>
      </c>
      <c r="O1511" s="9" t="s">
        <v>137</v>
      </c>
      <c r="P1511" s="9" t="s">
        <v>142</v>
      </c>
      <c r="Q1511" s="10" t="str">
        <f t="shared" si="1"/>
        <v>Full Office Job</v>
      </c>
      <c r="R1511" s="10">
        <v>7</v>
      </c>
      <c r="S1511" s="9" t="s">
        <v>161</v>
      </c>
      <c r="T1511" s="9" t="s">
        <v>137</v>
      </c>
      <c r="U1511" s="9" t="str">
        <f>IF(S1511&lt;&gt;"",S1511,IF(T1511&lt;&gt;"",VLOOKUP(T1511,Metadata!$S$2:$T$228,2,FALSE),""))</f>
        <v>Full-Stack Developer</v>
      </c>
      <c r="V1511" s="9" t="s">
        <v>207</v>
      </c>
      <c r="W1511" s="9" t="s">
        <v>137</v>
      </c>
      <c r="X1511" s="9" t="s">
        <v>269</v>
      </c>
      <c r="Y1511" s="9" t="s">
        <v>137</v>
      </c>
      <c r="Z1511" s="9" t="s">
        <v>146</v>
      </c>
      <c r="AA1511" s="9" t="s">
        <v>165</v>
      </c>
      <c r="AB1511" s="9" t="s">
        <v>137</v>
      </c>
      <c r="AC1511" s="9" t="s">
        <v>147</v>
      </c>
      <c r="AD1511" s="9"/>
      <c r="AE1511" s="9" t="s">
        <v>194</v>
      </c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 t="s">
        <v>178</v>
      </c>
      <c r="BB1511" s="9"/>
      <c r="BC1511" s="9"/>
      <c r="BD1511" s="9"/>
      <c r="BE1511" s="9"/>
      <c r="BF1511" s="9"/>
      <c r="BG1511" s="9"/>
      <c r="BH1511" s="9"/>
      <c r="BI1511" s="9"/>
      <c r="BJ1511" s="9" t="s">
        <v>167</v>
      </c>
      <c r="BK1511" s="9" t="s">
        <v>198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10"/>
      <c r="CB1511" s="10" t="str">
        <f t="shared" si="5"/>
        <v/>
      </c>
      <c r="CC1511" s="10"/>
      <c r="CD1511" s="9" t="str">
        <f t="shared" si="2"/>
        <v/>
      </c>
      <c r="CE1511" s="9" t="s">
        <v>151</v>
      </c>
      <c r="CF1511" s="9" t="s">
        <v>169</v>
      </c>
      <c r="CG1511" s="9">
        <f>IF(CF1511="","",VLOOKUP(CF1511,Metadata!$D$2:$H$20,2,FALSE))</f>
        <v>12500</v>
      </c>
      <c r="CH1511" s="9">
        <f>IF(CF1511="","",VLOOKUP(CF1511,Metadata!$D$2:$H$20,4,FALSE))</f>
        <v>0</v>
      </c>
      <c r="CI1511" s="9">
        <f>IF(CF1511="","",VLOOKUP(CF1511,Metadata!$D$2:$H$20,5,FALSE))</f>
        <v>15000</v>
      </c>
      <c r="CJ1511" s="9">
        <f t="shared" si="3"/>
        <v>12500</v>
      </c>
      <c r="CK1511" s="9" t="s">
        <v>153</v>
      </c>
      <c r="CL1511" s="10">
        <v>1</v>
      </c>
      <c r="CM1511" s="10">
        <v>4</v>
      </c>
      <c r="CN1511" s="10">
        <v>5</v>
      </c>
      <c r="CO1511" s="10">
        <v>6</v>
      </c>
      <c r="CP1511" s="10">
        <v>5</v>
      </c>
      <c r="CQ1511" s="10">
        <v>6</v>
      </c>
      <c r="CR1511" s="10">
        <v>6</v>
      </c>
      <c r="CS1511" s="10">
        <v>7</v>
      </c>
      <c r="CT1511" s="10">
        <v>5</v>
      </c>
      <c r="CU1511" s="10">
        <v>4</v>
      </c>
      <c r="CV1511" s="10">
        <v>2</v>
      </c>
      <c r="CW1511" s="10">
        <v>5</v>
      </c>
      <c r="CX1511" s="10">
        <v>4</v>
      </c>
      <c r="CY1511" s="10">
        <v>6</v>
      </c>
      <c r="CZ1511" s="10">
        <v>5</v>
      </c>
      <c r="DA1511" s="10">
        <v>7</v>
      </c>
      <c r="DB1511" s="10">
        <v>7</v>
      </c>
      <c r="DC1511" s="10">
        <v>7</v>
      </c>
      <c r="DD1511" s="10">
        <v>7</v>
      </c>
      <c r="DE1511" s="10">
        <v>6</v>
      </c>
      <c r="DF1511" s="10">
        <v>4</v>
      </c>
      <c r="DG1511" s="10">
        <v>7</v>
      </c>
      <c r="DH1511" s="10">
        <v>7</v>
      </c>
      <c r="DI1511" s="10">
        <v>5</v>
      </c>
      <c r="DJ1511" s="10">
        <v>5</v>
      </c>
      <c r="DK1511" s="10">
        <v>7</v>
      </c>
      <c r="DL1511" s="10">
        <v>5</v>
      </c>
      <c r="DM1511" s="9" t="s">
        <v>154</v>
      </c>
      <c r="DN1511" s="10">
        <v>1993</v>
      </c>
      <c r="DO1511" s="9">
        <f t="shared" si="6"/>
        <v>28</v>
      </c>
      <c r="DP1511" s="9" t="s">
        <v>155</v>
      </c>
      <c r="DQ1511" s="9" t="s">
        <v>227</v>
      </c>
      <c r="DR1511" s="9" t="s">
        <v>157</v>
      </c>
      <c r="DS1511" s="9" t="s">
        <v>137</v>
      </c>
      <c r="DT1511" s="9" t="s">
        <v>654</v>
      </c>
      <c r="DU1511" s="9" t="s">
        <v>168</v>
      </c>
      <c r="DV1511" s="9" t="str">
        <f>VLOOKUP(DU1511,Metadata!$B$2:$C$7,2,FALSE)</f>
        <v>0 - 3 years</v>
      </c>
    </row>
    <row r="1512" spans="1:126">
      <c r="A1512" s="13">
        <v>1511</v>
      </c>
      <c r="B1512" s="9" t="s">
        <v>135</v>
      </c>
      <c r="C1512" s="9" t="str">
        <f>VLOOKUP(B1512,Metadata!$M$2:$N$6,2,FALSE)</f>
        <v>Permanent Employee</v>
      </c>
      <c r="D1512" s="9" t="s">
        <v>136</v>
      </c>
      <c r="E1512" s="9" t="s">
        <v>137</v>
      </c>
      <c r="F1512" s="9" t="s">
        <v>138</v>
      </c>
      <c r="G1512" s="9" t="s">
        <v>160</v>
      </c>
      <c r="H1512" s="9" t="str">
        <f>IF(G1512="","",VLOOKUP(G1512,Metadata!$J$2:$K$22,2,FALSE))</f>
        <v>Centre</v>
      </c>
      <c r="I1512" s="9" t="s">
        <v>138</v>
      </c>
      <c r="J1512" s="9" t="str">
        <f>IF(I1512="","",VLOOKUP(I1512,Metadata!$P$2:$Q$43,2,FALSE))</f>
        <v>Europe</v>
      </c>
      <c r="K1512" s="9" t="str">
        <f t="shared" si="0"/>
        <v>Portugal</v>
      </c>
      <c r="L1512" s="9" t="s">
        <v>160</v>
      </c>
      <c r="M1512" s="9" t="str">
        <f>IF(L1512="","",VLOOKUP(L1512,Metadata!$J$2:$K$22,2,FALSE))</f>
        <v>Centre</v>
      </c>
      <c r="N1512" s="9" t="s">
        <v>141</v>
      </c>
      <c r="O1512" s="9" t="s">
        <v>137</v>
      </c>
      <c r="P1512" s="9" t="s">
        <v>142</v>
      </c>
      <c r="Q1512" s="10" t="str">
        <f t="shared" si="1"/>
        <v>Full Office Job</v>
      </c>
      <c r="R1512" s="10">
        <v>6</v>
      </c>
      <c r="S1512" s="9" t="s">
        <v>192</v>
      </c>
      <c r="T1512" s="9" t="s">
        <v>137</v>
      </c>
      <c r="U1512" s="9" t="str">
        <f>IF(S1512&lt;&gt;"",S1512,IF(T1512&lt;&gt;"",VLOOKUP(T1512,Metadata!$S$2:$T$228,2,FALSE),""))</f>
        <v>Back-End Developer</v>
      </c>
      <c r="V1512" s="9" t="s">
        <v>304</v>
      </c>
      <c r="W1512" s="9" t="s">
        <v>137</v>
      </c>
      <c r="X1512" s="9" t="s">
        <v>145</v>
      </c>
      <c r="Y1512" s="9" t="s">
        <v>137</v>
      </c>
      <c r="Z1512" s="9" t="s">
        <v>146</v>
      </c>
      <c r="AA1512" s="9" t="s">
        <v>165</v>
      </c>
      <c r="AB1512" s="9" t="s">
        <v>137</v>
      </c>
      <c r="AC1512" s="9" t="s">
        <v>147</v>
      </c>
      <c r="AD1512" s="9"/>
      <c r="AE1512" s="9" t="s">
        <v>194</v>
      </c>
      <c r="AF1512" s="9"/>
      <c r="AG1512" s="9" t="s">
        <v>166</v>
      </c>
      <c r="AH1512" s="9"/>
      <c r="AI1512" s="9"/>
      <c r="AJ1512" s="9" t="s">
        <v>185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 t="s">
        <v>178</v>
      </c>
      <c r="BB1512" s="9"/>
      <c r="BC1512" s="9"/>
      <c r="BD1512" s="9"/>
      <c r="BE1512" s="9"/>
      <c r="BF1512" s="9"/>
      <c r="BG1512" s="9"/>
      <c r="BH1512" s="9"/>
      <c r="BI1512" s="9"/>
      <c r="BJ1512" s="9" t="s">
        <v>167</v>
      </c>
      <c r="BK1512" s="9" t="s">
        <v>198</v>
      </c>
      <c r="BL1512" s="9"/>
      <c r="BM1512" s="9"/>
      <c r="BN1512" s="9"/>
      <c r="BO1512" s="9"/>
      <c r="BP1512" s="9" t="s">
        <v>179</v>
      </c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10"/>
      <c r="CB1512" s="10" t="str">
        <f t="shared" si="5"/>
        <v/>
      </c>
      <c r="CC1512" s="10"/>
      <c r="CD1512" s="9" t="str">
        <f t="shared" si="2"/>
        <v/>
      </c>
      <c r="CE1512" s="9" t="s">
        <v>168</v>
      </c>
      <c r="CF1512" s="9" t="s">
        <v>188</v>
      </c>
      <c r="CG1512" s="9">
        <f>IF(CF1512="","",VLOOKUP(CF1512,Metadata!$D$2:$H$20,2,FALSE))</f>
        <v>17500</v>
      </c>
      <c r="CH1512" s="9">
        <f>IF(CF1512="","",VLOOKUP(CF1512,Metadata!$D$2:$H$20,4,FALSE))</f>
        <v>15000</v>
      </c>
      <c r="CI1512" s="9">
        <f>IF(CF1512="","",VLOOKUP(CF1512,Metadata!$D$2:$H$20,5,FALSE))</f>
        <v>20000</v>
      </c>
      <c r="CJ1512" s="9">
        <f t="shared" si="3"/>
        <v>17500</v>
      </c>
      <c r="CK1512" s="9" t="s">
        <v>221</v>
      </c>
      <c r="CL1512" s="10">
        <v>1</v>
      </c>
      <c r="CM1512" s="10">
        <v>5</v>
      </c>
      <c r="CN1512" s="10">
        <v>7</v>
      </c>
      <c r="CO1512" s="10">
        <v>7</v>
      </c>
      <c r="CP1512" s="10">
        <v>2</v>
      </c>
      <c r="CQ1512" s="10">
        <v>7</v>
      </c>
      <c r="CR1512" s="10">
        <v>6</v>
      </c>
      <c r="CS1512" s="10">
        <v>7</v>
      </c>
      <c r="CT1512" s="10">
        <v>5</v>
      </c>
      <c r="CU1512" s="10">
        <v>7</v>
      </c>
      <c r="CV1512" s="10">
        <v>5</v>
      </c>
      <c r="CW1512" s="10">
        <v>7</v>
      </c>
      <c r="CX1512" s="10">
        <v>7</v>
      </c>
      <c r="CY1512" s="10">
        <v>4</v>
      </c>
      <c r="CZ1512" s="10">
        <v>6</v>
      </c>
      <c r="DA1512" s="10">
        <v>6</v>
      </c>
      <c r="DB1512" s="10">
        <v>6</v>
      </c>
      <c r="DC1512" s="10">
        <v>6</v>
      </c>
      <c r="DD1512" s="10">
        <v>6</v>
      </c>
      <c r="DE1512" s="10">
        <v>4</v>
      </c>
      <c r="DF1512" s="10">
        <v>5</v>
      </c>
      <c r="DG1512" s="10">
        <v>7</v>
      </c>
      <c r="DH1512" s="10">
        <v>7</v>
      </c>
      <c r="DI1512" s="10">
        <v>7</v>
      </c>
      <c r="DJ1512" s="10">
        <v>1</v>
      </c>
      <c r="DK1512" s="10">
        <v>4</v>
      </c>
      <c r="DL1512" s="10">
        <v>1</v>
      </c>
      <c r="DM1512" s="9" t="s">
        <v>154</v>
      </c>
      <c r="DN1512" s="10">
        <v>1992</v>
      </c>
      <c r="DO1512" s="9">
        <f t="shared" si="6"/>
        <v>29</v>
      </c>
      <c r="DP1512" s="9" t="s">
        <v>155</v>
      </c>
      <c r="DQ1512" s="9" t="s">
        <v>156</v>
      </c>
      <c r="DR1512" s="9" t="s">
        <v>157</v>
      </c>
      <c r="DS1512" s="9" t="s">
        <v>137</v>
      </c>
      <c r="DT1512" s="9" t="s">
        <v>654</v>
      </c>
      <c r="DU1512" s="9" t="s">
        <v>158</v>
      </c>
      <c r="DV1512" s="9" t="str">
        <f>VLOOKUP(DU1512,Metadata!$B$2:$C$7,2,FALSE)</f>
        <v>6+ years</v>
      </c>
    </row>
    <row r="1513" spans="1:126">
      <c r="A1513" s="13">
        <v>1512</v>
      </c>
      <c r="B1513" s="9" t="s">
        <v>135</v>
      </c>
      <c r="C1513" s="9" t="str">
        <f>VLOOKUP(B1513,Metadata!$M$2:$N$6,2,FALSE)</f>
        <v>Permanent Employee</v>
      </c>
      <c r="D1513" s="9" t="s">
        <v>159</v>
      </c>
      <c r="E1513" s="9" t="s">
        <v>137</v>
      </c>
      <c r="F1513" s="9" t="s">
        <v>138</v>
      </c>
      <c r="G1513" s="9" t="s">
        <v>140</v>
      </c>
      <c r="H1513" s="9" t="str">
        <f>IF(G1513="","",VLOOKUP(G1513,Metadata!$J$2:$K$22,2,FALSE))</f>
        <v>Lisbon Metropolitan Area</v>
      </c>
      <c r="I1513" s="9" t="s">
        <v>289</v>
      </c>
      <c r="J1513" s="9" t="str">
        <f>IF(I1513="","",VLOOKUP(I1513,Metadata!$P$2:$Q$43,2,FALSE))</f>
        <v>Europe</v>
      </c>
      <c r="K1513" s="9" t="str">
        <f t="shared" si="0"/>
        <v>International</v>
      </c>
      <c r="L1513" s="9" t="s">
        <v>137</v>
      </c>
      <c r="M1513" s="9" t="str">
        <f>IF(L1513="","",VLOOKUP(L1513,Metadata!$J$2:$K$22,2,FALSE))</f>
        <v/>
      </c>
      <c r="N1513" s="9" t="s">
        <v>141</v>
      </c>
      <c r="O1513" s="9" t="s">
        <v>137</v>
      </c>
      <c r="P1513" s="9" t="s">
        <v>191</v>
      </c>
      <c r="Q1513" s="10" t="str">
        <f t="shared" si="1"/>
        <v>Remote Job (full or flexible)</v>
      </c>
      <c r="R1513" s="10">
        <v>7</v>
      </c>
      <c r="S1513" s="9" t="s">
        <v>143</v>
      </c>
      <c r="T1513" s="9" t="s">
        <v>137</v>
      </c>
      <c r="U1513" s="9" t="str">
        <f>IF(S1513&lt;&gt;"",S1513,IF(T1513&lt;&gt;"",VLOOKUP(T1513,Metadata!$S$2:$T$228,2,FALSE),""))</f>
        <v>Technical Team Leader</v>
      </c>
      <c r="V1513" s="9" t="s">
        <v>304</v>
      </c>
      <c r="W1513" s="9" t="s">
        <v>137</v>
      </c>
      <c r="X1513" s="9" t="s">
        <v>175</v>
      </c>
      <c r="Y1513" s="9" t="s">
        <v>137</v>
      </c>
      <c r="Z1513" s="9" t="s">
        <v>193</v>
      </c>
      <c r="AA1513" s="9" t="s">
        <v>137</v>
      </c>
      <c r="AB1513" s="9" t="s">
        <v>137</v>
      </c>
      <c r="AC1513" s="9"/>
      <c r="AD1513" s="9"/>
      <c r="AE1513" s="9"/>
      <c r="AF1513" s="9" t="s">
        <v>243</v>
      </c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 t="s">
        <v>150</v>
      </c>
      <c r="BZ1513" s="9" t="s">
        <v>137</v>
      </c>
      <c r="CA1513" s="10"/>
      <c r="CB1513" s="10" t="str">
        <f t="shared" si="5"/>
        <v/>
      </c>
      <c r="CC1513" s="10"/>
      <c r="CD1513" s="9" t="str">
        <f t="shared" si="2"/>
        <v/>
      </c>
      <c r="CE1513" s="9" t="s">
        <v>168</v>
      </c>
      <c r="CF1513" s="9" t="s">
        <v>477</v>
      </c>
      <c r="CG1513" s="9">
        <f>IF(CF1513="","",VLOOKUP(CF1513,Metadata!$D$2:$H$20,2,FALSE))</f>
        <v>102500</v>
      </c>
      <c r="CH1513" s="9">
        <f>IF(CF1513="","",VLOOKUP(CF1513,Metadata!$D$2:$H$20,4,FALSE))</f>
        <v>100000</v>
      </c>
      <c r="CI1513" s="9">
        <f>IF(CF1513="","",VLOOKUP(CF1513,Metadata!$D$2:$H$20,5,FALSE))</f>
        <v>105000</v>
      </c>
      <c r="CJ1513" s="9">
        <f t="shared" si="3"/>
        <v>102500</v>
      </c>
      <c r="CK1513" s="9" t="s">
        <v>153</v>
      </c>
      <c r="CL1513" s="10">
        <v>6</v>
      </c>
      <c r="CM1513" s="10">
        <v>3</v>
      </c>
      <c r="CN1513" s="10">
        <v>7</v>
      </c>
      <c r="CO1513" s="10">
        <v>6</v>
      </c>
      <c r="CP1513" s="10">
        <v>2</v>
      </c>
      <c r="CQ1513" s="10">
        <v>4</v>
      </c>
      <c r="CR1513" s="10">
        <v>7</v>
      </c>
      <c r="CS1513" s="10">
        <v>6</v>
      </c>
      <c r="CT1513" s="10">
        <v>5</v>
      </c>
      <c r="CU1513" s="10">
        <v>3</v>
      </c>
      <c r="CV1513" s="10">
        <v>3</v>
      </c>
      <c r="CW1513" s="10">
        <v>3</v>
      </c>
      <c r="CX1513" s="10">
        <v>4</v>
      </c>
      <c r="CY1513" s="10">
        <v>2</v>
      </c>
      <c r="CZ1513" s="10">
        <v>1</v>
      </c>
      <c r="DA1513" s="10">
        <v>1</v>
      </c>
      <c r="DB1513" s="10">
        <v>1</v>
      </c>
      <c r="DC1513" s="10">
        <v>1</v>
      </c>
      <c r="DD1513" s="10">
        <v>1</v>
      </c>
      <c r="DE1513" s="10">
        <v>1</v>
      </c>
      <c r="DF1513" s="10">
        <v>1</v>
      </c>
      <c r="DG1513" s="10">
        <v>1</v>
      </c>
      <c r="DH1513" s="10">
        <v>1</v>
      </c>
      <c r="DI1513" s="10">
        <v>4</v>
      </c>
      <c r="DJ1513" s="10">
        <v>6</v>
      </c>
      <c r="DK1513" s="10">
        <v>1</v>
      </c>
      <c r="DL1513" s="10">
        <v>1</v>
      </c>
      <c r="DM1513" s="9" t="s">
        <v>154</v>
      </c>
      <c r="DN1513" s="10">
        <v>1983</v>
      </c>
      <c r="DO1513" s="9">
        <f t="shared" si="6"/>
        <v>38</v>
      </c>
      <c r="DP1513" s="9" t="s">
        <v>155</v>
      </c>
      <c r="DQ1513" s="9" t="s">
        <v>210</v>
      </c>
      <c r="DR1513" s="9" t="s">
        <v>342</v>
      </c>
      <c r="DS1513" s="9" t="s">
        <v>137</v>
      </c>
      <c r="DT1513" s="9" t="s">
        <v>654</v>
      </c>
      <c r="DU1513" s="9" t="s">
        <v>158</v>
      </c>
      <c r="DV1513" s="9" t="str">
        <f>VLOOKUP(DU1513,Metadata!$B$2:$C$7,2,FALSE)</f>
        <v>6+ years</v>
      </c>
    </row>
    <row r="1514" spans="1:126">
      <c r="A1514" s="13">
        <v>1513</v>
      </c>
      <c r="B1514" s="9" t="s">
        <v>171</v>
      </c>
      <c r="C1514" s="9" t="str">
        <f>VLOOKUP(B1514,Metadata!$M$2:$N$6,2,FALSE)</f>
        <v>Contractor</v>
      </c>
      <c r="D1514" s="9" t="s">
        <v>137</v>
      </c>
      <c r="E1514" s="9" t="s">
        <v>136</v>
      </c>
      <c r="F1514" s="9" t="s">
        <v>138</v>
      </c>
      <c r="G1514" s="9" t="s">
        <v>172</v>
      </c>
      <c r="H1514" s="9" t="str">
        <f>IF(G1514="","",VLOOKUP(G1514,Metadata!$J$2:$K$22,2,FALSE))</f>
        <v>Porto Metropolitan Area</v>
      </c>
      <c r="I1514" s="9" t="s">
        <v>311</v>
      </c>
      <c r="J1514" s="9" t="str">
        <f>IF(I1514="","",VLOOKUP(I1514,Metadata!$P$2:$Q$43,2,FALSE))</f>
        <v>Europe</v>
      </c>
      <c r="K1514" s="9" t="str">
        <f t="shared" si="0"/>
        <v>International</v>
      </c>
      <c r="L1514" s="9" t="s">
        <v>137</v>
      </c>
      <c r="M1514" s="9" t="str">
        <f>IF(L1514="","",VLOOKUP(L1514,Metadata!$J$2:$K$22,2,FALSE))</f>
        <v/>
      </c>
      <c r="N1514" s="9" t="s">
        <v>141</v>
      </c>
      <c r="O1514" s="9" t="s">
        <v>137</v>
      </c>
      <c r="P1514" s="9" t="s">
        <v>191</v>
      </c>
      <c r="Q1514" s="10" t="str">
        <f t="shared" si="1"/>
        <v>Remote Job (full or flexible)</v>
      </c>
      <c r="R1514" s="10">
        <v>5</v>
      </c>
      <c r="S1514" s="9" t="s">
        <v>266</v>
      </c>
      <c r="T1514" s="9" t="s">
        <v>137</v>
      </c>
      <c r="U1514" s="9" t="str">
        <f>IF(S1514&lt;&gt;"",S1514,IF(T1514&lt;&gt;"",VLOOKUP(T1514,Metadata!$S$2:$T$228,2,FALSE),""))</f>
        <v>Data Scientist/Data Engineer</v>
      </c>
      <c r="V1514" s="9" t="s">
        <v>162</v>
      </c>
      <c r="W1514" s="9" t="s">
        <v>137</v>
      </c>
      <c r="X1514" s="9" t="s">
        <v>163</v>
      </c>
      <c r="Y1514" s="9" t="s">
        <v>137</v>
      </c>
      <c r="Z1514" s="9" t="s">
        <v>184</v>
      </c>
      <c r="AA1514" s="9" t="s">
        <v>137</v>
      </c>
      <c r="AB1514" s="9" t="s">
        <v>137</v>
      </c>
      <c r="AC1514" s="9"/>
      <c r="AD1514" s="9"/>
      <c r="AE1514" s="9"/>
      <c r="AF1514" s="9" t="s">
        <v>243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 t="s">
        <v>244</v>
      </c>
      <c r="AQ1514" s="9"/>
      <c r="AR1514" s="9"/>
      <c r="AS1514" s="9"/>
      <c r="AT1514" s="9" t="s">
        <v>324</v>
      </c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 t="s">
        <v>150</v>
      </c>
      <c r="BZ1514" s="9" t="s">
        <v>137</v>
      </c>
      <c r="CA1514" s="10">
        <v>6</v>
      </c>
      <c r="CB1514" s="10" t="str">
        <f t="shared" si="5"/>
        <v>4 to 6 months</v>
      </c>
      <c r="CC1514" s="10">
        <v>29</v>
      </c>
      <c r="CD1514" s="9">
        <f t="shared" si="2"/>
        <v>46400</v>
      </c>
      <c r="CE1514" s="9" t="s">
        <v>137</v>
      </c>
      <c r="CF1514" s="9" t="s">
        <v>137</v>
      </c>
      <c r="CG1514" s="9" t="str">
        <f>IF(CF1514="","",VLOOKUP(CF1514,Metadata!$D$2:$H$20,2,FALSE))</f>
        <v/>
      </c>
      <c r="CH1514" s="9" t="str">
        <f>IF(CF1514="","",VLOOKUP(CF1514,Metadata!$D$2:$H$20,4,FALSE))</f>
        <v/>
      </c>
      <c r="CI1514" s="9" t="str">
        <f>IF(CF1514="","",VLOOKUP(CF1514,Metadata!$D$2:$H$20,5,FALSE))</f>
        <v/>
      </c>
      <c r="CJ1514" s="9">
        <f t="shared" si="3"/>
        <v>46400</v>
      </c>
      <c r="CK1514" s="9" t="s">
        <v>153</v>
      </c>
      <c r="CL1514" s="10">
        <v>4</v>
      </c>
      <c r="CM1514" s="10">
        <v>1</v>
      </c>
      <c r="CN1514" s="10">
        <v>4</v>
      </c>
      <c r="CO1514" s="10">
        <v>6</v>
      </c>
      <c r="CP1514" s="10">
        <v>7</v>
      </c>
      <c r="CQ1514" s="10">
        <v>4</v>
      </c>
      <c r="CR1514" s="10">
        <v>7</v>
      </c>
      <c r="CS1514" s="10">
        <v>7</v>
      </c>
      <c r="CT1514" s="10">
        <v>7</v>
      </c>
      <c r="CU1514" s="10">
        <v>7</v>
      </c>
      <c r="CV1514" s="10">
        <v>4</v>
      </c>
      <c r="CW1514" s="10">
        <v>1</v>
      </c>
      <c r="CX1514" s="10">
        <v>4</v>
      </c>
      <c r="CY1514" s="10">
        <v>1</v>
      </c>
      <c r="CZ1514" s="10">
        <v>4</v>
      </c>
      <c r="DA1514" s="10">
        <v>1</v>
      </c>
      <c r="DB1514" s="10">
        <v>1</v>
      </c>
      <c r="DC1514" s="10">
        <v>4</v>
      </c>
      <c r="DD1514" s="10">
        <v>4</v>
      </c>
      <c r="DE1514" s="10">
        <v>4</v>
      </c>
      <c r="DF1514" s="10">
        <v>7</v>
      </c>
      <c r="DG1514" s="10">
        <v>4</v>
      </c>
      <c r="DH1514" s="10">
        <v>1</v>
      </c>
      <c r="DI1514" s="10">
        <v>1</v>
      </c>
      <c r="DJ1514" s="10">
        <v>1</v>
      </c>
      <c r="DK1514" s="10">
        <v>7</v>
      </c>
      <c r="DL1514" s="10">
        <v>1</v>
      </c>
      <c r="DM1514" s="9" t="s">
        <v>154</v>
      </c>
      <c r="DN1514" s="10">
        <v>1984</v>
      </c>
      <c r="DO1514" s="9">
        <f t="shared" si="6"/>
        <v>37</v>
      </c>
      <c r="DP1514" s="9" t="s">
        <v>287</v>
      </c>
      <c r="DQ1514" s="9" t="s">
        <v>156</v>
      </c>
      <c r="DR1514" s="9" t="s">
        <v>157</v>
      </c>
      <c r="DS1514" s="9" t="s">
        <v>137</v>
      </c>
      <c r="DT1514" s="9" t="s">
        <v>654</v>
      </c>
      <c r="DU1514" s="9" t="s">
        <v>168</v>
      </c>
      <c r="DV1514" s="9" t="str">
        <f>VLOOKUP(DU1514,Metadata!$B$2:$C$7,2,FALSE)</f>
        <v>0 - 3 years</v>
      </c>
    </row>
    <row r="1515" spans="1:126">
      <c r="A1515" s="13">
        <v>1514</v>
      </c>
      <c r="B1515" s="9" t="s">
        <v>135</v>
      </c>
      <c r="C1515" s="9" t="str">
        <f>VLOOKUP(B1515,Metadata!$M$2:$N$6,2,FALSE)</f>
        <v>Permanent Employee</v>
      </c>
      <c r="D1515" s="9" t="s">
        <v>136</v>
      </c>
      <c r="E1515" s="9" t="s">
        <v>137</v>
      </c>
      <c r="F1515" s="9" t="s">
        <v>138</v>
      </c>
      <c r="G1515" s="9" t="s">
        <v>204</v>
      </c>
      <c r="H1515" s="9" t="str">
        <f>IF(G1515="","",VLOOKUP(G1515,Metadata!$J$2:$K$22,2,FALSE))</f>
        <v>Centre</v>
      </c>
      <c r="I1515" s="9" t="s">
        <v>138</v>
      </c>
      <c r="J1515" s="9" t="str">
        <f>IF(I1515="","",VLOOKUP(I1515,Metadata!$P$2:$Q$43,2,FALSE))</f>
        <v>Europe</v>
      </c>
      <c r="K1515" s="9" t="str">
        <f t="shared" si="0"/>
        <v>Portugal</v>
      </c>
      <c r="L1515" s="9" t="s">
        <v>140</v>
      </c>
      <c r="M1515" s="9" t="str">
        <f>IF(L1515="","",VLOOKUP(L1515,Metadata!$J$2:$K$22,2,FALSE))</f>
        <v>Lisbon Metropolitan Area</v>
      </c>
      <c r="N1515" s="9" t="s">
        <v>141</v>
      </c>
      <c r="O1515" s="9" t="s">
        <v>137</v>
      </c>
      <c r="P1515" s="9" t="s">
        <v>142</v>
      </c>
      <c r="Q1515" s="10" t="str">
        <f t="shared" si="1"/>
        <v>Full Office Job</v>
      </c>
      <c r="R1515" s="10">
        <v>7</v>
      </c>
      <c r="S1515" s="9" t="s">
        <v>282</v>
      </c>
      <c r="T1515" s="9" t="s">
        <v>137</v>
      </c>
      <c r="U1515" s="9" t="str">
        <f>IF(S1515&lt;&gt;"",S1515,IF(T1515&lt;&gt;"",VLOOKUP(T1515,Metadata!$S$2:$T$228,2,FALSE),""))</f>
        <v>Computer &amp; Network Security</v>
      </c>
      <c r="V1515" s="9" t="s">
        <v>144</v>
      </c>
      <c r="W1515" s="9" t="s">
        <v>137</v>
      </c>
      <c r="X1515" s="9" t="s">
        <v>269</v>
      </c>
      <c r="Y1515" s="9" t="s">
        <v>137</v>
      </c>
      <c r="Z1515" s="9" t="s">
        <v>224</v>
      </c>
      <c r="AA1515" s="9" t="s">
        <v>137</v>
      </c>
      <c r="AB1515" s="9" t="s">
        <v>137</v>
      </c>
      <c r="AC1515" s="9"/>
      <c r="AD1515" s="9"/>
      <c r="AE1515" s="9"/>
      <c r="AF1515" s="9" t="s">
        <v>243</v>
      </c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 t="s">
        <v>150</v>
      </c>
      <c r="BZ1515" s="9" t="s">
        <v>137</v>
      </c>
      <c r="CA1515" s="10"/>
      <c r="CB1515" s="10" t="str">
        <f t="shared" si="5"/>
        <v/>
      </c>
      <c r="CC1515" s="10"/>
      <c r="CD1515" s="9" t="str">
        <f t="shared" si="2"/>
        <v/>
      </c>
      <c r="CE1515" s="9" t="s">
        <v>168</v>
      </c>
      <c r="CF1515" s="9" t="s">
        <v>152</v>
      </c>
      <c r="CG1515" s="9">
        <f>IF(CF1515="","",VLOOKUP(CF1515,Metadata!$D$2:$H$20,2,FALSE))</f>
        <v>32500</v>
      </c>
      <c r="CH1515" s="9">
        <f>IF(CF1515="","",VLOOKUP(CF1515,Metadata!$D$2:$H$20,4,FALSE))</f>
        <v>30000</v>
      </c>
      <c r="CI1515" s="9">
        <f>IF(CF1515="","",VLOOKUP(CF1515,Metadata!$D$2:$H$20,5,FALSE))</f>
        <v>35000</v>
      </c>
      <c r="CJ1515" s="9">
        <f t="shared" si="3"/>
        <v>32500</v>
      </c>
      <c r="CK1515" s="9" t="s">
        <v>153</v>
      </c>
      <c r="CL1515" s="10">
        <v>3</v>
      </c>
      <c r="CM1515" s="10">
        <v>3</v>
      </c>
      <c r="CN1515" s="10">
        <v>7</v>
      </c>
      <c r="CO1515" s="10">
        <v>5</v>
      </c>
      <c r="CP1515" s="10">
        <v>4</v>
      </c>
      <c r="CQ1515" s="10">
        <v>5</v>
      </c>
      <c r="CR1515" s="10">
        <v>7</v>
      </c>
      <c r="CS1515" s="10">
        <v>6</v>
      </c>
      <c r="CT1515" s="10">
        <v>4</v>
      </c>
      <c r="CU1515" s="10">
        <v>7</v>
      </c>
      <c r="CV1515" s="10">
        <v>3</v>
      </c>
      <c r="CW1515" s="10">
        <v>4</v>
      </c>
      <c r="CX1515" s="10">
        <v>7</v>
      </c>
      <c r="CY1515" s="10">
        <v>5</v>
      </c>
      <c r="CZ1515" s="10">
        <v>6</v>
      </c>
      <c r="DA1515" s="10">
        <v>1</v>
      </c>
      <c r="DB1515" s="10">
        <v>1</v>
      </c>
      <c r="DC1515" s="10">
        <v>7</v>
      </c>
      <c r="DD1515" s="10">
        <v>1</v>
      </c>
      <c r="DE1515" s="10">
        <v>3</v>
      </c>
      <c r="DF1515" s="10">
        <v>4</v>
      </c>
      <c r="DG1515" s="10">
        <v>6</v>
      </c>
      <c r="DH1515" s="10">
        <v>3</v>
      </c>
      <c r="DI1515" s="10">
        <v>6</v>
      </c>
      <c r="DJ1515" s="10">
        <v>2</v>
      </c>
      <c r="DK1515" s="10">
        <v>3</v>
      </c>
      <c r="DL1515" s="10">
        <v>4</v>
      </c>
      <c r="DM1515" s="9" t="s">
        <v>154</v>
      </c>
      <c r="DN1515" s="10">
        <v>1988</v>
      </c>
      <c r="DO1515" s="9">
        <f t="shared" si="6"/>
        <v>33</v>
      </c>
      <c r="DP1515" s="9" t="s">
        <v>155</v>
      </c>
      <c r="DQ1515" s="9" t="s">
        <v>156</v>
      </c>
      <c r="DR1515" s="9" t="s">
        <v>170</v>
      </c>
      <c r="DS1515" s="9" t="s">
        <v>137</v>
      </c>
      <c r="DT1515" s="9" t="s">
        <v>654</v>
      </c>
      <c r="DU1515" s="9" t="s">
        <v>223</v>
      </c>
      <c r="DV1515" s="9" t="str">
        <f>VLOOKUP(DU1515,Metadata!$B$2:$C$7,2,FALSE)</f>
        <v>3 - 6 years</v>
      </c>
    </row>
    <row r="1516" spans="1:126">
      <c r="A1516" s="13">
        <v>1515</v>
      </c>
      <c r="B1516" s="9" t="s">
        <v>135</v>
      </c>
      <c r="C1516" s="9" t="str">
        <f>VLOOKUP(B1516,Metadata!$M$2:$N$6,2,FALSE)</f>
        <v>Permanent Employee</v>
      </c>
      <c r="D1516" s="9" t="s">
        <v>159</v>
      </c>
      <c r="E1516" s="9" t="s">
        <v>137</v>
      </c>
      <c r="F1516" s="9" t="s">
        <v>138</v>
      </c>
      <c r="G1516" s="9" t="s">
        <v>172</v>
      </c>
      <c r="H1516" s="9" t="str">
        <f>IF(G1516="","",VLOOKUP(G1516,Metadata!$J$2:$K$22,2,FALSE))</f>
        <v>Porto Metropolitan Area</v>
      </c>
      <c r="I1516" s="9" t="s">
        <v>138</v>
      </c>
      <c r="J1516" s="9" t="str">
        <f>IF(I1516="","",VLOOKUP(I1516,Metadata!$P$2:$Q$43,2,FALSE))</f>
        <v>Europe</v>
      </c>
      <c r="K1516" s="9" t="str">
        <f t="shared" si="0"/>
        <v>Portugal</v>
      </c>
      <c r="L1516" s="9" t="s">
        <v>172</v>
      </c>
      <c r="M1516" s="9" t="str">
        <f>IF(L1516="","",VLOOKUP(L1516,Metadata!$J$2:$K$22,2,FALSE))</f>
        <v>Porto Metropolitan Area</v>
      </c>
      <c r="N1516" s="9" t="s">
        <v>214</v>
      </c>
      <c r="O1516" s="9" t="s">
        <v>278</v>
      </c>
      <c r="P1516" s="9" t="s">
        <v>142</v>
      </c>
      <c r="Q1516" s="10" t="str">
        <f t="shared" si="1"/>
        <v>Full Office Job</v>
      </c>
      <c r="R1516" s="10">
        <v>6</v>
      </c>
      <c r="S1516" s="9" t="s">
        <v>161</v>
      </c>
      <c r="T1516" s="9" t="s">
        <v>137</v>
      </c>
      <c r="U1516" s="9" t="str">
        <f>IF(S1516&lt;&gt;"",S1516,IF(T1516&lt;&gt;"",VLOOKUP(T1516,Metadata!$S$2:$T$228,2,FALSE),""))</f>
        <v>Full-Stack Developer</v>
      </c>
      <c r="V1516" s="9" t="s">
        <v>276</v>
      </c>
      <c r="W1516" s="9" t="s">
        <v>137</v>
      </c>
      <c r="X1516" s="9" t="s">
        <v>163</v>
      </c>
      <c r="Y1516" s="9" t="s">
        <v>137</v>
      </c>
      <c r="Z1516" s="9" t="s">
        <v>218</v>
      </c>
      <c r="AA1516" s="9" t="s">
        <v>137</v>
      </c>
      <c r="AB1516" s="9" t="s">
        <v>137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 t="s">
        <v>150</v>
      </c>
      <c r="BI1516" s="9"/>
      <c r="BJ1516" s="9"/>
      <c r="BK1516" s="9" t="s">
        <v>198</v>
      </c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10"/>
      <c r="CB1516" s="10" t="str">
        <f t="shared" si="5"/>
        <v/>
      </c>
      <c r="CC1516" s="10"/>
      <c r="CD1516" s="9" t="str">
        <f t="shared" si="2"/>
        <v/>
      </c>
      <c r="CE1516" s="9" t="s">
        <v>168</v>
      </c>
      <c r="CF1516" s="9" t="s">
        <v>152</v>
      </c>
      <c r="CG1516" s="9">
        <f>IF(CF1516="","",VLOOKUP(CF1516,Metadata!$D$2:$H$20,2,FALSE))</f>
        <v>32500</v>
      </c>
      <c r="CH1516" s="9">
        <f>IF(CF1516="","",VLOOKUP(CF1516,Metadata!$D$2:$H$20,4,FALSE))</f>
        <v>30000</v>
      </c>
      <c r="CI1516" s="9">
        <f>IF(CF1516="","",VLOOKUP(CF1516,Metadata!$D$2:$H$20,5,FALSE))</f>
        <v>35000</v>
      </c>
      <c r="CJ1516" s="9">
        <f t="shared" si="3"/>
        <v>32500</v>
      </c>
      <c r="CK1516" s="9" t="s">
        <v>189</v>
      </c>
      <c r="CL1516" s="10">
        <v>6</v>
      </c>
      <c r="CM1516" s="10">
        <v>1</v>
      </c>
      <c r="CN1516" s="10">
        <v>6</v>
      </c>
      <c r="CO1516" s="10">
        <v>6</v>
      </c>
      <c r="CP1516" s="10">
        <v>6</v>
      </c>
      <c r="CQ1516" s="10">
        <v>6</v>
      </c>
      <c r="CR1516" s="10">
        <v>6</v>
      </c>
      <c r="CS1516" s="10">
        <v>6</v>
      </c>
      <c r="CT1516" s="10">
        <v>6</v>
      </c>
      <c r="CU1516" s="10">
        <v>6</v>
      </c>
      <c r="CV1516" s="10">
        <v>6</v>
      </c>
      <c r="CW1516" s="10">
        <v>6</v>
      </c>
      <c r="CX1516" s="10">
        <v>6</v>
      </c>
      <c r="CY1516" s="10">
        <v>6</v>
      </c>
      <c r="CZ1516" s="10">
        <v>6</v>
      </c>
      <c r="DA1516" s="10">
        <v>6</v>
      </c>
      <c r="DB1516" s="10">
        <v>6</v>
      </c>
      <c r="DC1516" s="10">
        <v>6</v>
      </c>
      <c r="DD1516" s="10">
        <v>6</v>
      </c>
      <c r="DE1516" s="10">
        <v>6</v>
      </c>
      <c r="DF1516" s="10">
        <v>6</v>
      </c>
      <c r="DG1516" s="10">
        <v>6</v>
      </c>
      <c r="DH1516" s="10">
        <v>6</v>
      </c>
      <c r="DI1516" s="10">
        <v>6</v>
      </c>
      <c r="DJ1516" s="10">
        <v>6</v>
      </c>
      <c r="DK1516" s="10">
        <v>6</v>
      </c>
      <c r="DL1516" s="10">
        <v>6</v>
      </c>
      <c r="DM1516" s="9" t="s">
        <v>154</v>
      </c>
      <c r="DN1516" s="10">
        <v>1979</v>
      </c>
      <c r="DO1516" s="9">
        <f t="shared" si="6"/>
        <v>42</v>
      </c>
      <c r="DP1516" s="9" t="s">
        <v>155</v>
      </c>
      <c r="DQ1516" s="9" t="s">
        <v>227</v>
      </c>
      <c r="DR1516" s="9" t="s">
        <v>157</v>
      </c>
      <c r="DS1516" s="9" t="s">
        <v>137</v>
      </c>
      <c r="DT1516" s="9" t="s">
        <v>654</v>
      </c>
      <c r="DU1516" s="9" t="s">
        <v>158</v>
      </c>
      <c r="DV1516" s="9" t="str">
        <f>VLOOKUP(DU1516,Metadata!$B$2:$C$7,2,FALSE)</f>
        <v>6+ years</v>
      </c>
    </row>
    <row r="1517" spans="1:126">
      <c r="A1517" s="13">
        <v>1516</v>
      </c>
      <c r="B1517" s="9" t="s">
        <v>135</v>
      </c>
      <c r="C1517" s="9" t="str">
        <f>VLOOKUP(B1517,Metadata!$M$2:$N$6,2,FALSE)</f>
        <v>Permanent Employee</v>
      </c>
      <c r="D1517" s="9" t="s">
        <v>159</v>
      </c>
      <c r="E1517" s="9" t="s">
        <v>137</v>
      </c>
      <c r="F1517" s="9" t="s">
        <v>138</v>
      </c>
      <c r="G1517" s="9" t="s">
        <v>140</v>
      </c>
      <c r="H1517" s="9" t="str">
        <f>IF(G1517="","",VLOOKUP(G1517,Metadata!$J$2:$K$22,2,FALSE))</f>
        <v>Lisbon Metropolitan Area</v>
      </c>
      <c r="I1517" s="9" t="s">
        <v>138</v>
      </c>
      <c r="J1517" s="9" t="str">
        <f>IF(I1517="","",VLOOKUP(I1517,Metadata!$P$2:$Q$43,2,FALSE))</f>
        <v>Europe</v>
      </c>
      <c r="K1517" s="9" t="str">
        <f t="shared" si="0"/>
        <v>Portugal</v>
      </c>
      <c r="L1517" s="9" t="s">
        <v>140</v>
      </c>
      <c r="M1517" s="9" t="str">
        <f>IF(L1517="","",VLOOKUP(L1517,Metadata!$J$2:$K$22,2,FALSE))</f>
        <v>Lisbon Metropolitan Area</v>
      </c>
      <c r="N1517" s="9" t="s">
        <v>214</v>
      </c>
      <c r="O1517" s="9" t="s">
        <v>215</v>
      </c>
      <c r="P1517" s="9" t="s">
        <v>191</v>
      </c>
      <c r="Q1517" s="10" t="str">
        <f t="shared" si="1"/>
        <v>Remote Job (full or flexible)</v>
      </c>
      <c r="R1517" s="10">
        <v>4</v>
      </c>
      <c r="S1517" s="9" t="s">
        <v>137</v>
      </c>
      <c r="T1517" s="9" t="s">
        <v>655</v>
      </c>
      <c r="U1517" s="9" t="str">
        <f>IF(S1517&lt;&gt;"",S1517,IF(T1517&lt;&gt;"",VLOOKUP(T1517,Metadata!$S$2:$T$228,2,FALSE),""))</f>
        <v>SysAdmin Engineer</v>
      </c>
      <c r="V1517" s="9" t="s">
        <v>137</v>
      </c>
      <c r="W1517" s="9" t="s">
        <v>656</v>
      </c>
      <c r="X1517" s="9" t="s">
        <v>145</v>
      </c>
      <c r="Y1517" s="9" t="s">
        <v>137</v>
      </c>
      <c r="Z1517" s="9" t="s">
        <v>218</v>
      </c>
      <c r="AA1517" s="9" t="s">
        <v>137</v>
      </c>
      <c r="AB1517" s="9" t="s">
        <v>253</v>
      </c>
      <c r="AC1517" s="9" t="s">
        <v>147</v>
      </c>
      <c r="AD1517" s="9"/>
      <c r="AE1517" s="9"/>
      <c r="AF1517" s="9" t="s">
        <v>243</v>
      </c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 t="s">
        <v>380</v>
      </c>
      <c r="AR1517" s="9" t="s">
        <v>149</v>
      </c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 t="s">
        <v>150</v>
      </c>
      <c r="BZ1517" s="9" t="s">
        <v>137</v>
      </c>
      <c r="CA1517" s="10"/>
      <c r="CB1517" s="10" t="str">
        <f t="shared" si="5"/>
        <v/>
      </c>
      <c r="CC1517" s="10"/>
      <c r="CD1517" s="9" t="str">
        <f t="shared" si="2"/>
        <v/>
      </c>
      <c r="CE1517" s="9" t="s">
        <v>168</v>
      </c>
      <c r="CF1517" s="9" t="s">
        <v>365</v>
      </c>
      <c r="CG1517" s="9">
        <f>IF(CF1517="","",VLOOKUP(CF1517,Metadata!$D$2:$H$20,2,FALSE))</f>
        <v>77500</v>
      </c>
      <c r="CH1517" s="9">
        <f>IF(CF1517="","",VLOOKUP(CF1517,Metadata!$D$2:$H$20,4,FALSE))</f>
        <v>75000</v>
      </c>
      <c r="CI1517" s="9">
        <f>IF(CF1517="","",VLOOKUP(CF1517,Metadata!$D$2:$H$20,5,FALSE))</f>
        <v>80000</v>
      </c>
      <c r="CJ1517" s="9">
        <f t="shared" si="3"/>
        <v>77500</v>
      </c>
      <c r="CK1517" s="9" t="s">
        <v>189</v>
      </c>
      <c r="CL1517" s="10">
        <v>6</v>
      </c>
      <c r="CM1517" s="10">
        <v>2</v>
      </c>
      <c r="CN1517" s="10">
        <v>6</v>
      </c>
      <c r="CO1517" s="10">
        <v>6</v>
      </c>
      <c r="CP1517" s="10">
        <v>5</v>
      </c>
      <c r="CQ1517" s="10">
        <v>5</v>
      </c>
      <c r="CR1517" s="10">
        <v>3</v>
      </c>
      <c r="CS1517" s="10">
        <v>4</v>
      </c>
      <c r="CT1517" s="10">
        <v>7</v>
      </c>
      <c r="CU1517" s="10">
        <v>7</v>
      </c>
      <c r="CV1517" s="10">
        <v>6</v>
      </c>
      <c r="CW1517" s="10">
        <v>5</v>
      </c>
      <c r="CX1517" s="10">
        <v>7</v>
      </c>
      <c r="CY1517" s="10">
        <v>6</v>
      </c>
      <c r="CZ1517" s="10">
        <v>4</v>
      </c>
      <c r="DA1517" s="10">
        <v>6</v>
      </c>
      <c r="DB1517" s="10">
        <v>6</v>
      </c>
      <c r="DC1517" s="10">
        <v>7</v>
      </c>
      <c r="DD1517" s="10">
        <v>4</v>
      </c>
      <c r="DE1517" s="10">
        <v>7</v>
      </c>
      <c r="DF1517" s="10">
        <v>7</v>
      </c>
      <c r="DG1517" s="10">
        <v>7</v>
      </c>
      <c r="DH1517" s="10">
        <v>3</v>
      </c>
      <c r="DI1517" s="10">
        <v>1</v>
      </c>
      <c r="DJ1517" s="10">
        <v>1</v>
      </c>
      <c r="DK1517" s="10">
        <v>4</v>
      </c>
      <c r="DL1517" s="10">
        <v>1</v>
      </c>
      <c r="DM1517" s="9" t="s">
        <v>154</v>
      </c>
      <c r="DN1517" s="10">
        <v>1972</v>
      </c>
      <c r="DO1517" s="9">
        <f t="shared" si="6"/>
        <v>49</v>
      </c>
      <c r="DP1517" s="9" t="s">
        <v>155</v>
      </c>
      <c r="DQ1517" s="9" t="s">
        <v>202</v>
      </c>
      <c r="DR1517" s="9" t="s">
        <v>157</v>
      </c>
      <c r="DS1517" s="9" t="s">
        <v>137</v>
      </c>
      <c r="DT1517" s="9" t="s">
        <v>654</v>
      </c>
      <c r="DU1517" s="9" t="s">
        <v>158</v>
      </c>
      <c r="DV1517" s="9" t="str">
        <f>VLOOKUP(DU1517,Metadata!$B$2:$C$7,2,FALSE)</f>
        <v>6+ years</v>
      </c>
    </row>
    <row r="1518" spans="1:126">
      <c r="A1518" s="13">
        <v>1517</v>
      </c>
      <c r="B1518" s="9" t="s">
        <v>135</v>
      </c>
      <c r="C1518" s="9" t="str">
        <f>VLOOKUP(B1518,Metadata!$M$2:$N$6,2,FALSE)</f>
        <v>Permanent Employee</v>
      </c>
      <c r="D1518" s="9" t="s">
        <v>159</v>
      </c>
      <c r="E1518" s="9" t="s">
        <v>137</v>
      </c>
      <c r="F1518" s="9" t="s">
        <v>138</v>
      </c>
      <c r="G1518" s="9" t="s">
        <v>160</v>
      </c>
      <c r="H1518" s="9" t="str">
        <f>IF(G1518="","",VLOOKUP(G1518,Metadata!$J$2:$K$22,2,FALSE))</f>
        <v>Centre</v>
      </c>
      <c r="I1518" s="9" t="s">
        <v>292</v>
      </c>
      <c r="J1518" s="9" t="str">
        <f>IF(I1518="","",VLOOKUP(I1518,Metadata!$P$2:$Q$43,2,FALSE))</f>
        <v>North America</v>
      </c>
      <c r="K1518" s="9" t="str">
        <f t="shared" si="0"/>
        <v>International</v>
      </c>
      <c r="L1518" s="9" t="s">
        <v>137</v>
      </c>
      <c r="M1518" s="9" t="str">
        <f>IF(L1518="","",VLOOKUP(L1518,Metadata!$J$2:$K$22,2,FALSE))</f>
        <v/>
      </c>
      <c r="N1518" s="9" t="s">
        <v>141</v>
      </c>
      <c r="O1518" s="9" t="s">
        <v>137</v>
      </c>
      <c r="P1518" s="9" t="s">
        <v>142</v>
      </c>
      <c r="Q1518" s="10" t="str">
        <f t="shared" si="1"/>
        <v>Full Office Job</v>
      </c>
      <c r="R1518" s="10">
        <v>7</v>
      </c>
      <c r="S1518" s="9" t="s">
        <v>192</v>
      </c>
      <c r="T1518" s="9" t="s">
        <v>137</v>
      </c>
      <c r="U1518" s="9" t="str">
        <f>IF(S1518&lt;&gt;"",S1518,IF(T1518&lt;&gt;"",VLOOKUP(T1518,Metadata!$S$2:$T$228,2,FALSE),""))</f>
        <v>Back-End Developer</v>
      </c>
      <c r="V1518" s="9" t="s">
        <v>261</v>
      </c>
      <c r="W1518" s="9" t="s">
        <v>137</v>
      </c>
      <c r="X1518" s="9" t="s">
        <v>242</v>
      </c>
      <c r="Y1518" s="9" t="s">
        <v>137</v>
      </c>
      <c r="Z1518" s="9" t="s">
        <v>146</v>
      </c>
      <c r="AA1518" s="9" t="s">
        <v>137</v>
      </c>
      <c r="AB1518" s="9" t="s">
        <v>137</v>
      </c>
      <c r="AC1518" s="9"/>
      <c r="AD1518" s="9" t="s">
        <v>148</v>
      </c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 t="s">
        <v>467</v>
      </c>
      <c r="CA1518" s="10"/>
      <c r="CB1518" s="10" t="str">
        <f t="shared" si="5"/>
        <v/>
      </c>
      <c r="CC1518" s="10"/>
      <c r="CD1518" s="9" t="str">
        <f t="shared" si="2"/>
        <v/>
      </c>
      <c r="CE1518" s="9" t="s">
        <v>168</v>
      </c>
      <c r="CF1518" s="9" t="s">
        <v>220</v>
      </c>
      <c r="CG1518" s="9">
        <f>IF(CF1518="","",VLOOKUP(CF1518,Metadata!$D$2:$H$20,2,FALSE))</f>
        <v>27500</v>
      </c>
      <c r="CH1518" s="9">
        <f>IF(CF1518="","",VLOOKUP(CF1518,Metadata!$D$2:$H$20,4,FALSE))</f>
        <v>25000</v>
      </c>
      <c r="CI1518" s="9">
        <f>IF(CF1518="","",VLOOKUP(CF1518,Metadata!$D$2:$H$20,5,FALSE))</f>
        <v>30000</v>
      </c>
      <c r="CJ1518" s="9">
        <f t="shared" si="3"/>
        <v>27500</v>
      </c>
      <c r="CK1518" s="9" t="s">
        <v>221</v>
      </c>
      <c r="CL1518" s="10">
        <v>6</v>
      </c>
      <c r="CM1518" s="10">
        <v>3</v>
      </c>
      <c r="CN1518" s="10">
        <v>6</v>
      </c>
      <c r="CO1518" s="10">
        <v>6</v>
      </c>
      <c r="CP1518" s="10">
        <v>5</v>
      </c>
      <c r="CQ1518" s="10">
        <v>6</v>
      </c>
      <c r="CR1518" s="10">
        <v>6</v>
      </c>
      <c r="CS1518" s="10">
        <v>5</v>
      </c>
      <c r="CT1518" s="10">
        <v>2</v>
      </c>
      <c r="CU1518" s="10">
        <v>5</v>
      </c>
      <c r="CV1518" s="10">
        <v>5</v>
      </c>
      <c r="CW1518" s="10">
        <v>4</v>
      </c>
      <c r="CX1518" s="10">
        <v>5</v>
      </c>
      <c r="CY1518" s="10">
        <v>2</v>
      </c>
      <c r="CZ1518" s="10">
        <v>1</v>
      </c>
      <c r="DA1518" s="10">
        <v>6</v>
      </c>
      <c r="DB1518" s="10">
        <v>1</v>
      </c>
      <c r="DC1518" s="10">
        <v>6</v>
      </c>
      <c r="DD1518" s="10">
        <v>2</v>
      </c>
      <c r="DE1518" s="10">
        <v>6</v>
      </c>
      <c r="DF1518" s="10">
        <v>5</v>
      </c>
      <c r="DG1518" s="10">
        <v>7</v>
      </c>
      <c r="DH1518" s="10">
        <v>4</v>
      </c>
      <c r="DI1518" s="10">
        <v>6</v>
      </c>
      <c r="DJ1518" s="10">
        <v>5</v>
      </c>
      <c r="DK1518" s="10">
        <v>5</v>
      </c>
      <c r="DL1518" s="10">
        <v>5</v>
      </c>
      <c r="DM1518" s="9" t="s">
        <v>154</v>
      </c>
      <c r="DN1518" s="10">
        <v>1987</v>
      </c>
      <c r="DO1518" s="9">
        <f t="shared" si="6"/>
        <v>34</v>
      </c>
      <c r="DP1518" s="9" t="s">
        <v>155</v>
      </c>
      <c r="DQ1518" s="9" t="s">
        <v>156</v>
      </c>
      <c r="DR1518" s="9" t="s">
        <v>157</v>
      </c>
      <c r="DS1518" s="9" t="s">
        <v>137</v>
      </c>
      <c r="DT1518" s="9" t="s">
        <v>654</v>
      </c>
      <c r="DU1518" s="9" t="s">
        <v>168</v>
      </c>
      <c r="DV1518" s="9" t="str">
        <f>VLOOKUP(DU1518,Metadata!$B$2:$C$7,2,FALSE)</f>
        <v>0 - 3 years</v>
      </c>
    </row>
    <row r="1519" spans="1:126">
      <c r="A1519" s="13">
        <v>1518</v>
      </c>
      <c r="B1519" s="9" t="s">
        <v>135</v>
      </c>
      <c r="C1519" s="9" t="str">
        <f>VLOOKUP(B1519,Metadata!$M$2:$N$6,2,FALSE)</f>
        <v>Permanent Employee</v>
      </c>
      <c r="D1519" s="9" t="s">
        <v>159</v>
      </c>
      <c r="E1519" s="9" t="s">
        <v>137</v>
      </c>
      <c r="F1519" s="9" t="s">
        <v>138</v>
      </c>
      <c r="G1519" s="9" t="s">
        <v>354</v>
      </c>
      <c r="H1519" s="9" t="str">
        <f>IF(G1519="","",VLOOKUP(G1519,Metadata!$J$2:$K$22,2,FALSE))</f>
        <v>South</v>
      </c>
      <c r="I1519" s="9" t="s">
        <v>138</v>
      </c>
      <c r="J1519" s="9" t="str">
        <f>IF(I1519="","",VLOOKUP(I1519,Metadata!$P$2:$Q$43,2,FALSE))</f>
        <v>Europe</v>
      </c>
      <c r="K1519" s="9" t="str">
        <f t="shared" si="0"/>
        <v>Portugal</v>
      </c>
      <c r="L1519" s="9" t="s">
        <v>354</v>
      </c>
      <c r="M1519" s="9" t="str">
        <f>IF(L1519="","",VLOOKUP(L1519,Metadata!$J$2:$K$22,2,FALSE))</f>
        <v>South</v>
      </c>
      <c r="N1519" s="9" t="s">
        <v>141</v>
      </c>
      <c r="O1519" s="9" t="s">
        <v>137</v>
      </c>
      <c r="P1519" s="9" t="s">
        <v>191</v>
      </c>
      <c r="Q1519" s="10" t="str">
        <f t="shared" si="1"/>
        <v>Remote Job (full or flexible)</v>
      </c>
      <c r="R1519" s="10">
        <v>6</v>
      </c>
      <c r="S1519" s="9" t="s">
        <v>143</v>
      </c>
      <c r="T1519" s="9" t="s">
        <v>137</v>
      </c>
      <c r="U1519" s="9" t="str">
        <f>IF(S1519&lt;&gt;"",S1519,IF(T1519&lt;&gt;"",VLOOKUP(T1519,Metadata!$S$2:$T$228,2,FALSE),""))</f>
        <v>Technical Team Leader</v>
      </c>
      <c r="V1519" s="9" t="s">
        <v>162</v>
      </c>
      <c r="W1519" s="9" t="s">
        <v>137</v>
      </c>
      <c r="X1519" s="9" t="s">
        <v>163</v>
      </c>
      <c r="Y1519" s="9" t="s">
        <v>137</v>
      </c>
      <c r="Z1519" s="9" t="s">
        <v>262</v>
      </c>
      <c r="AA1519" s="9" t="s">
        <v>165</v>
      </c>
      <c r="AB1519" s="9" t="s">
        <v>253</v>
      </c>
      <c r="AC1519" s="9" t="s">
        <v>147</v>
      </c>
      <c r="AD1519" s="9" t="s">
        <v>148</v>
      </c>
      <c r="AE1519" s="9"/>
      <c r="AF1519" s="9" t="s">
        <v>243</v>
      </c>
      <c r="AG1519" s="9" t="s">
        <v>166</v>
      </c>
      <c r="AH1519" s="9"/>
      <c r="AI1519" s="9"/>
      <c r="AJ1519" s="9" t="s">
        <v>185</v>
      </c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 t="s">
        <v>267</v>
      </c>
      <c r="AV1519" s="9" t="s">
        <v>270</v>
      </c>
      <c r="AW1519" s="9"/>
      <c r="AX1519" s="9"/>
      <c r="AY1519" s="9"/>
      <c r="AZ1519" s="9"/>
      <c r="BA1519" s="9" t="s">
        <v>178</v>
      </c>
      <c r="BB1519" s="9"/>
      <c r="BC1519" s="9"/>
      <c r="BD1519" s="9"/>
      <c r="BE1519" s="9"/>
      <c r="BF1519" s="9" t="s">
        <v>367</v>
      </c>
      <c r="BG1519" s="9"/>
      <c r="BH1519" s="9"/>
      <c r="BI1519" s="9"/>
      <c r="BJ1519" s="9" t="s">
        <v>167</v>
      </c>
      <c r="BK1519" s="9"/>
      <c r="BL1519" s="9" t="s">
        <v>199</v>
      </c>
      <c r="BM1519" s="9"/>
      <c r="BN1519" s="9" t="s">
        <v>186</v>
      </c>
      <c r="BO1519" s="9"/>
      <c r="BP1519" s="9" t="s">
        <v>179</v>
      </c>
      <c r="BQ1519" s="9" t="s">
        <v>219</v>
      </c>
      <c r="BR1519" s="9"/>
      <c r="BS1519" s="9" t="s">
        <v>200</v>
      </c>
      <c r="BT1519" s="9"/>
      <c r="BU1519" s="9" t="s">
        <v>258</v>
      </c>
      <c r="BV1519" s="9"/>
      <c r="BW1519" s="9"/>
      <c r="BX1519" s="9"/>
      <c r="BY1519" s="9"/>
      <c r="BZ1519" s="9"/>
      <c r="CA1519" s="10"/>
      <c r="CB1519" s="10" t="str">
        <f t="shared" si="5"/>
        <v/>
      </c>
      <c r="CC1519" s="10"/>
      <c r="CD1519" s="9" t="str">
        <f t="shared" si="2"/>
        <v/>
      </c>
      <c r="CE1519" s="9" t="s">
        <v>151</v>
      </c>
      <c r="CF1519" s="9" t="s">
        <v>254</v>
      </c>
      <c r="CG1519" s="9">
        <f>IF(CF1519="","",VLOOKUP(CF1519,Metadata!$D$2:$H$20,2,FALSE))</f>
        <v>37500</v>
      </c>
      <c r="CH1519" s="9">
        <f>IF(CF1519="","",VLOOKUP(CF1519,Metadata!$D$2:$H$20,4,FALSE))</f>
        <v>35000</v>
      </c>
      <c r="CI1519" s="9">
        <f>IF(CF1519="","",VLOOKUP(CF1519,Metadata!$D$2:$H$20,5,FALSE))</f>
        <v>40000</v>
      </c>
      <c r="CJ1519" s="9">
        <f t="shared" si="3"/>
        <v>37500</v>
      </c>
      <c r="CK1519" s="9" t="s">
        <v>189</v>
      </c>
      <c r="CL1519" s="10">
        <v>7</v>
      </c>
      <c r="CM1519" s="10">
        <v>1</v>
      </c>
      <c r="CN1519" s="10">
        <v>7</v>
      </c>
      <c r="CO1519" s="10">
        <v>5</v>
      </c>
      <c r="CP1519" s="10">
        <v>5</v>
      </c>
      <c r="CQ1519" s="10">
        <v>6</v>
      </c>
      <c r="CR1519" s="10">
        <v>7</v>
      </c>
      <c r="CS1519" s="10">
        <v>7</v>
      </c>
      <c r="CT1519" s="10">
        <v>5</v>
      </c>
      <c r="CU1519" s="10">
        <v>6</v>
      </c>
      <c r="CV1519" s="10">
        <v>6</v>
      </c>
      <c r="CW1519" s="10">
        <v>6</v>
      </c>
      <c r="CX1519" s="10">
        <v>6</v>
      </c>
      <c r="CY1519" s="10">
        <v>7</v>
      </c>
      <c r="CZ1519" s="10">
        <v>6</v>
      </c>
      <c r="DA1519" s="10">
        <v>6</v>
      </c>
      <c r="DB1519" s="10">
        <v>6</v>
      </c>
      <c r="DC1519" s="10">
        <v>7</v>
      </c>
      <c r="DD1519" s="10">
        <v>7</v>
      </c>
      <c r="DE1519" s="10">
        <v>7</v>
      </c>
      <c r="DF1519" s="10">
        <v>5</v>
      </c>
      <c r="DG1519" s="10">
        <v>5</v>
      </c>
      <c r="DH1519" s="10">
        <v>5</v>
      </c>
      <c r="DI1519" s="10">
        <v>7</v>
      </c>
      <c r="DJ1519" s="10">
        <v>4</v>
      </c>
      <c r="DK1519" s="10">
        <v>6</v>
      </c>
      <c r="DL1519" s="10">
        <v>6</v>
      </c>
      <c r="DM1519" s="9" t="s">
        <v>154</v>
      </c>
      <c r="DN1519" s="10"/>
      <c r="DO1519" s="9"/>
      <c r="DP1519" s="9" t="s">
        <v>287</v>
      </c>
      <c r="DQ1519" s="9" t="s">
        <v>156</v>
      </c>
      <c r="DR1519" s="9" t="s">
        <v>157</v>
      </c>
      <c r="DS1519" s="9" t="s">
        <v>137</v>
      </c>
      <c r="DT1519" s="9" t="s">
        <v>654</v>
      </c>
      <c r="DU1519" s="9" t="s">
        <v>158</v>
      </c>
      <c r="DV1519" s="9" t="str">
        <f>VLOOKUP(DU1519,Metadata!$B$2:$C$7,2,FALSE)</f>
        <v>6+ years</v>
      </c>
    </row>
    <row r="1520" spans="1:126">
      <c r="A1520" s="13">
        <v>1519</v>
      </c>
      <c r="B1520" s="9" t="s">
        <v>135</v>
      </c>
      <c r="C1520" s="9" t="str">
        <f>VLOOKUP(B1520,Metadata!$M$2:$N$6,2,FALSE)</f>
        <v>Permanent Employee</v>
      </c>
      <c r="D1520" s="9" t="s">
        <v>159</v>
      </c>
      <c r="E1520" s="9" t="s">
        <v>137</v>
      </c>
      <c r="F1520" s="9" t="s">
        <v>138</v>
      </c>
      <c r="G1520" s="9" t="s">
        <v>140</v>
      </c>
      <c r="H1520" s="9" t="str">
        <f>IF(G1520="","",VLOOKUP(G1520,Metadata!$J$2:$K$22,2,FALSE))</f>
        <v>Lisbon Metropolitan Area</v>
      </c>
      <c r="I1520" s="9" t="s">
        <v>138</v>
      </c>
      <c r="J1520" s="9" t="str">
        <f>IF(I1520="","",VLOOKUP(I1520,Metadata!$P$2:$Q$43,2,FALSE))</f>
        <v>Europe</v>
      </c>
      <c r="K1520" s="9" t="str">
        <f t="shared" si="0"/>
        <v>Portugal</v>
      </c>
      <c r="L1520" s="9" t="s">
        <v>140</v>
      </c>
      <c r="M1520" s="9" t="str">
        <f>IF(L1520="","",VLOOKUP(L1520,Metadata!$J$2:$K$22,2,FALSE))</f>
        <v>Lisbon Metropolitan Area</v>
      </c>
      <c r="N1520" s="9" t="s">
        <v>141</v>
      </c>
      <c r="O1520" s="9" t="s">
        <v>137</v>
      </c>
      <c r="P1520" s="9" t="s">
        <v>142</v>
      </c>
      <c r="Q1520" s="10" t="str">
        <f t="shared" si="1"/>
        <v>Full Office Job</v>
      </c>
      <c r="R1520" s="10">
        <v>5</v>
      </c>
      <c r="S1520" s="9" t="s">
        <v>398</v>
      </c>
      <c r="T1520" s="9" t="s">
        <v>137</v>
      </c>
      <c r="U1520" s="9" t="str">
        <f>IF(S1520&lt;&gt;"",S1520,IF(T1520&lt;&gt;"",VLOOKUP(T1520,Metadata!$S$2:$T$228,2,FALSE),""))</f>
        <v>SysAdmin Engineer</v>
      </c>
      <c r="V1520" s="9" t="s">
        <v>276</v>
      </c>
      <c r="W1520" s="9" t="s">
        <v>137</v>
      </c>
      <c r="X1520" s="9" t="s">
        <v>269</v>
      </c>
      <c r="Y1520" s="9" t="s">
        <v>137</v>
      </c>
      <c r="Z1520" s="9" t="s">
        <v>146</v>
      </c>
      <c r="AA1520" s="9" t="s">
        <v>137</v>
      </c>
      <c r="AB1520" s="9" t="s">
        <v>137</v>
      </c>
      <c r="AC1520" s="9" t="s">
        <v>147</v>
      </c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 t="s">
        <v>200</v>
      </c>
      <c r="BT1520" s="9"/>
      <c r="BU1520" s="9"/>
      <c r="BV1520" s="9"/>
      <c r="BW1520" s="9"/>
      <c r="BX1520" s="9"/>
      <c r="BY1520" s="9"/>
      <c r="BZ1520" s="9"/>
      <c r="CA1520" s="10"/>
      <c r="CB1520" s="10" t="str">
        <f t="shared" si="5"/>
        <v/>
      </c>
      <c r="CC1520" s="10"/>
      <c r="CD1520" s="9" t="str">
        <f t="shared" si="2"/>
        <v/>
      </c>
      <c r="CE1520" s="9" t="s">
        <v>151</v>
      </c>
      <c r="CF1520" s="9" t="s">
        <v>293</v>
      </c>
      <c r="CG1520" s="9">
        <f>IF(CF1520="","",VLOOKUP(CF1520,Metadata!$D$2:$H$20,2,FALSE))</f>
        <v>52500</v>
      </c>
      <c r="CH1520" s="9">
        <f>IF(CF1520="","",VLOOKUP(CF1520,Metadata!$D$2:$H$20,4,FALSE))</f>
        <v>50000</v>
      </c>
      <c r="CI1520" s="9">
        <f>IF(CF1520="","",VLOOKUP(CF1520,Metadata!$D$2:$H$20,5,FALSE))</f>
        <v>55000</v>
      </c>
      <c r="CJ1520" s="9">
        <f t="shared" si="3"/>
        <v>52500</v>
      </c>
      <c r="CK1520" s="9" t="s">
        <v>153</v>
      </c>
      <c r="CL1520" s="10">
        <v>4</v>
      </c>
      <c r="CM1520" s="10">
        <v>3</v>
      </c>
      <c r="CN1520" s="10">
        <v>4</v>
      </c>
      <c r="CO1520" s="10">
        <v>4</v>
      </c>
      <c r="CP1520" s="10">
        <v>4</v>
      </c>
      <c r="CQ1520" s="10">
        <v>3</v>
      </c>
      <c r="CR1520" s="10">
        <v>4</v>
      </c>
      <c r="CS1520" s="10">
        <v>4</v>
      </c>
      <c r="CT1520" s="10">
        <v>5</v>
      </c>
      <c r="CU1520" s="10">
        <v>5</v>
      </c>
      <c r="CV1520" s="10">
        <v>4</v>
      </c>
      <c r="CW1520" s="10">
        <v>3</v>
      </c>
      <c r="CX1520" s="10">
        <v>4</v>
      </c>
      <c r="CY1520" s="10">
        <v>5</v>
      </c>
      <c r="CZ1520" s="10">
        <v>7</v>
      </c>
      <c r="DA1520" s="10">
        <v>2</v>
      </c>
      <c r="DB1520" s="10">
        <v>3</v>
      </c>
      <c r="DC1520" s="10">
        <v>3</v>
      </c>
      <c r="DD1520" s="10">
        <v>1</v>
      </c>
      <c r="DE1520" s="10">
        <v>5</v>
      </c>
      <c r="DF1520" s="10">
        <v>2</v>
      </c>
      <c r="DG1520" s="10">
        <v>6</v>
      </c>
      <c r="DH1520" s="10">
        <v>5</v>
      </c>
      <c r="DI1520" s="10">
        <v>6</v>
      </c>
      <c r="DJ1520" s="10">
        <v>3</v>
      </c>
      <c r="DK1520" s="10">
        <v>4</v>
      </c>
      <c r="DL1520" s="10">
        <v>4</v>
      </c>
      <c r="DM1520" s="9" t="s">
        <v>154</v>
      </c>
      <c r="DN1520" s="10">
        <v>1972</v>
      </c>
      <c r="DO1520" s="9">
        <f t="shared" ref="DO1520:DO1522" si="7">2021-DN1520</f>
        <v>49</v>
      </c>
      <c r="DP1520" s="9" t="s">
        <v>155</v>
      </c>
      <c r="DQ1520" s="9" t="s">
        <v>202</v>
      </c>
      <c r="DR1520" s="9" t="s">
        <v>157</v>
      </c>
      <c r="DS1520" s="9" t="s">
        <v>137</v>
      </c>
      <c r="DT1520" s="9" t="s">
        <v>654</v>
      </c>
      <c r="DU1520" s="9" t="s">
        <v>158</v>
      </c>
      <c r="DV1520" s="9" t="str">
        <f>VLOOKUP(DU1520,Metadata!$B$2:$C$7,2,FALSE)</f>
        <v>6+ years</v>
      </c>
    </row>
    <row r="1521" spans="1:126">
      <c r="A1521" s="13">
        <v>1520</v>
      </c>
      <c r="B1521" s="9" t="s">
        <v>135</v>
      </c>
      <c r="C1521" s="9" t="str">
        <f>VLOOKUP(B1521,Metadata!$M$2:$N$6,2,FALSE)</f>
        <v>Permanent Employee</v>
      </c>
      <c r="D1521" s="9" t="s">
        <v>136</v>
      </c>
      <c r="E1521" s="9" t="s">
        <v>137</v>
      </c>
      <c r="F1521" s="9" t="s">
        <v>138</v>
      </c>
      <c r="G1521" s="9" t="s">
        <v>172</v>
      </c>
      <c r="H1521" s="9" t="str">
        <f>IF(G1521="","",VLOOKUP(G1521,Metadata!$J$2:$K$22,2,FALSE))</f>
        <v>Porto Metropolitan Area</v>
      </c>
      <c r="I1521" s="9" t="s">
        <v>173</v>
      </c>
      <c r="J1521" s="9" t="str">
        <f>IF(I1521="","",VLOOKUP(I1521,Metadata!$P$2:$Q$43,2,FALSE))</f>
        <v>N/A</v>
      </c>
      <c r="K1521" s="9" t="str">
        <f t="shared" si="0"/>
        <v>International</v>
      </c>
      <c r="L1521" s="9" t="s">
        <v>137</v>
      </c>
      <c r="M1521" s="9" t="str">
        <f>IF(L1521="","",VLOOKUP(L1521,Metadata!$J$2:$K$22,2,FALSE))</f>
        <v/>
      </c>
      <c r="N1521" s="9" t="s">
        <v>141</v>
      </c>
      <c r="O1521" s="9" t="s">
        <v>137</v>
      </c>
      <c r="P1521" s="9" t="s">
        <v>142</v>
      </c>
      <c r="Q1521" s="10" t="str">
        <f t="shared" si="1"/>
        <v>Full Office Job</v>
      </c>
      <c r="R1521" s="10">
        <v>5</v>
      </c>
      <c r="S1521" s="9" t="s">
        <v>161</v>
      </c>
      <c r="T1521" s="9" t="s">
        <v>137</v>
      </c>
      <c r="U1521" s="9" t="str">
        <f>IF(S1521&lt;&gt;"",S1521,IF(T1521&lt;&gt;"",VLOOKUP(T1521,Metadata!$S$2:$T$228,2,FALSE),""))</f>
        <v>Full-Stack Developer</v>
      </c>
      <c r="V1521" s="9" t="s">
        <v>256</v>
      </c>
      <c r="W1521" s="9" t="s">
        <v>137</v>
      </c>
      <c r="X1521" s="9" t="s">
        <v>242</v>
      </c>
      <c r="Y1521" s="9" t="s">
        <v>137</v>
      </c>
      <c r="Z1521" s="9" t="s">
        <v>262</v>
      </c>
      <c r="AA1521" s="9" t="s">
        <v>165</v>
      </c>
      <c r="AB1521" s="9" t="s">
        <v>137</v>
      </c>
      <c r="AC1521" s="9"/>
      <c r="AD1521" s="9"/>
      <c r="AE1521" s="9"/>
      <c r="AF1521" s="9"/>
      <c r="AG1521" s="9"/>
      <c r="AH1521" s="9"/>
      <c r="AI1521" s="9"/>
      <c r="AJ1521" s="9" t="s">
        <v>185</v>
      </c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 t="s">
        <v>178</v>
      </c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 t="s">
        <v>186</v>
      </c>
      <c r="BO1521" s="9"/>
      <c r="BP1521" s="9"/>
      <c r="BQ1521" s="9"/>
      <c r="BR1521" s="9"/>
      <c r="BS1521" s="9" t="s">
        <v>200</v>
      </c>
      <c r="BT1521" s="9"/>
      <c r="BU1521" s="9"/>
      <c r="BV1521" s="9"/>
      <c r="BW1521" s="9"/>
      <c r="BX1521" s="9"/>
      <c r="BY1521" s="9"/>
      <c r="BZ1521" s="9"/>
      <c r="CA1521" s="10"/>
      <c r="CB1521" s="10" t="str">
        <f t="shared" si="5"/>
        <v/>
      </c>
      <c r="CC1521" s="10"/>
      <c r="CD1521" s="9" t="str">
        <f t="shared" si="2"/>
        <v/>
      </c>
      <c r="CE1521" s="9" t="s">
        <v>232</v>
      </c>
      <c r="CF1521" s="9" t="s">
        <v>254</v>
      </c>
      <c r="CG1521" s="9">
        <f>IF(CF1521="","",VLOOKUP(CF1521,Metadata!$D$2:$H$20,2,FALSE))</f>
        <v>37500</v>
      </c>
      <c r="CH1521" s="9">
        <f>IF(CF1521="","",VLOOKUP(CF1521,Metadata!$D$2:$H$20,4,FALSE))</f>
        <v>35000</v>
      </c>
      <c r="CI1521" s="9">
        <f>IF(CF1521="","",VLOOKUP(CF1521,Metadata!$D$2:$H$20,5,FALSE))</f>
        <v>40000</v>
      </c>
      <c r="CJ1521" s="9">
        <f t="shared" si="3"/>
        <v>37500</v>
      </c>
      <c r="CK1521" s="9" t="s">
        <v>201</v>
      </c>
      <c r="CL1521" s="10">
        <v>3</v>
      </c>
      <c r="CM1521" s="10">
        <v>3</v>
      </c>
      <c r="CN1521" s="10">
        <v>7</v>
      </c>
      <c r="CO1521" s="10">
        <v>7</v>
      </c>
      <c r="CP1521" s="10">
        <v>7</v>
      </c>
      <c r="CQ1521" s="10">
        <v>7</v>
      </c>
      <c r="CR1521" s="10">
        <v>5</v>
      </c>
      <c r="CS1521" s="10">
        <v>5</v>
      </c>
      <c r="CT1521" s="10">
        <v>5</v>
      </c>
      <c r="CU1521" s="10">
        <v>6</v>
      </c>
      <c r="CV1521" s="10">
        <v>5</v>
      </c>
      <c r="CW1521" s="10">
        <v>4</v>
      </c>
      <c r="CX1521" s="10">
        <v>5</v>
      </c>
      <c r="CY1521" s="10">
        <v>5</v>
      </c>
      <c r="CZ1521" s="10">
        <v>6</v>
      </c>
      <c r="DA1521" s="10">
        <v>5</v>
      </c>
      <c r="DB1521" s="10">
        <v>4</v>
      </c>
      <c r="DC1521" s="10">
        <v>7</v>
      </c>
      <c r="DD1521" s="10">
        <v>6</v>
      </c>
      <c r="DE1521" s="10">
        <v>7</v>
      </c>
      <c r="DF1521" s="10">
        <v>7</v>
      </c>
      <c r="DG1521" s="10">
        <v>7</v>
      </c>
      <c r="DH1521" s="10">
        <v>5</v>
      </c>
      <c r="DI1521" s="10">
        <v>6</v>
      </c>
      <c r="DJ1521" s="10">
        <v>5</v>
      </c>
      <c r="DK1521" s="10">
        <v>6</v>
      </c>
      <c r="DL1521" s="10">
        <v>7</v>
      </c>
      <c r="DM1521" s="9" t="s">
        <v>154</v>
      </c>
      <c r="DN1521" s="10">
        <v>1985</v>
      </c>
      <c r="DO1521" s="9">
        <f t="shared" si="7"/>
        <v>36</v>
      </c>
      <c r="DP1521" s="9" t="s">
        <v>155</v>
      </c>
      <c r="DQ1521" s="9" t="s">
        <v>202</v>
      </c>
      <c r="DR1521" s="9" t="s">
        <v>342</v>
      </c>
      <c r="DS1521" s="9" t="s">
        <v>137</v>
      </c>
      <c r="DT1521" s="9" t="s">
        <v>654</v>
      </c>
      <c r="DU1521" s="9" t="s">
        <v>168</v>
      </c>
      <c r="DV1521" s="9" t="str">
        <f>VLOOKUP(DU1521,Metadata!$B$2:$C$7,2,FALSE)</f>
        <v>0 - 3 years</v>
      </c>
    </row>
    <row r="1522" spans="1:126">
      <c r="A1522" s="13">
        <v>1521</v>
      </c>
      <c r="B1522" s="9" t="s">
        <v>171</v>
      </c>
      <c r="C1522" s="9" t="str">
        <f>VLOOKUP(B1522,Metadata!$M$2:$N$6,2,FALSE)</f>
        <v>Contractor</v>
      </c>
      <c r="D1522" s="9" t="s">
        <v>137</v>
      </c>
      <c r="E1522" s="9" t="s">
        <v>136</v>
      </c>
      <c r="F1522" s="9" t="s">
        <v>138</v>
      </c>
      <c r="G1522" s="9" t="s">
        <v>213</v>
      </c>
      <c r="H1522" s="9" t="str">
        <f>IF(G1522="","",VLOOKUP(G1522,Metadata!$J$2:$K$22,2,FALSE))</f>
        <v>Centre</v>
      </c>
      <c r="I1522" s="9" t="s">
        <v>228</v>
      </c>
      <c r="J1522" s="9" t="str">
        <f>IF(I1522="","",VLOOKUP(I1522,Metadata!$P$2:$Q$43,2,FALSE))</f>
        <v>Europe</v>
      </c>
      <c r="K1522" s="9" t="str">
        <f t="shared" si="0"/>
        <v>International</v>
      </c>
      <c r="L1522" s="9" t="s">
        <v>137</v>
      </c>
      <c r="M1522" s="9" t="str">
        <f>IF(L1522="","",VLOOKUP(L1522,Metadata!$J$2:$K$22,2,FALSE))</f>
        <v/>
      </c>
      <c r="N1522" s="9" t="s">
        <v>141</v>
      </c>
      <c r="O1522" s="9" t="s">
        <v>137</v>
      </c>
      <c r="P1522" s="9" t="s">
        <v>191</v>
      </c>
      <c r="Q1522" s="10" t="str">
        <f t="shared" si="1"/>
        <v>Remote Job (full or flexible)</v>
      </c>
      <c r="R1522" s="10">
        <v>6</v>
      </c>
      <c r="S1522" s="9" t="s">
        <v>143</v>
      </c>
      <c r="T1522" s="9" t="s">
        <v>137</v>
      </c>
      <c r="U1522" s="9" t="str">
        <f>IF(S1522&lt;&gt;"",S1522,IF(T1522&lt;&gt;"",VLOOKUP(T1522,Metadata!$S$2:$T$228,2,FALSE),""))</f>
        <v>Technical Team Leader</v>
      </c>
      <c r="V1522" s="9" t="s">
        <v>256</v>
      </c>
      <c r="W1522" s="9" t="s">
        <v>137</v>
      </c>
      <c r="X1522" s="9" t="s">
        <v>163</v>
      </c>
      <c r="Y1522" s="9" t="s">
        <v>137</v>
      </c>
      <c r="Z1522" s="9" t="s">
        <v>262</v>
      </c>
      <c r="AA1522" s="9" t="s">
        <v>137</v>
      </c>
      <c r="AB1522" s="9" t="s">
        <v>137</v>
      </c>
      <c r="AC1522" s="9"/>
      <c r="AD1522" s="9"/>
      <c r="AE1522" s="9" t="s">
        <v>194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198</v>
      </c>
      <c r="BL1522" s="9" t="s">
        <v>199</v>
      </c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10">
        <v>12</v>
      </c>
      <c r="CB1522" s="10" t="str">
        <f t="shared" si="5"/>
        <v>7 to 12 months</v>
      </c>
      <c r="CC1522" s="10">
        <v>40</v>
      </c>
      <c r="CD1522" s="9">
        <f t="shared" si="2"/>
        <v>64000</v>
      </c>
      <c r="CE1522" s="9" t="s">
        <v>137</v>
      </c>
      <c r="CF1522" s="9" t="s">
        <v>137</v>
      </c>
      <c r="CG1522" s="9" t="str">
        <f>IF(CF1522="","",VLOOKUP(CF1522,Metadata!$D$2:$H$20,2,FALSE))</f>
        <v/>
      </c>
      <c r="CH1522" s="9" t="str">
        <f>IF(CF1522="","",VLOOKUP(CF1522,Metadata!$D$2:$H$20,4,FALSE))</f>
        <v/>
      </c>
      <c r="CI1522" s="9" t="str">
        <f>IF(CF1522="","",VLOOKUP(CF1522,Metadata!$D$2:$H$20,5,FALSE))</f>
        <v/>
      </c>
      <c r="CJ1522" s="9">
        <f t="shared" si="3"/>
        <v>64000</v>
      </c>
      <c r="CK1522" s="9" t="s">
        <v>153</v>
      </c>
      <c r="CL1522" s="10">
        <v>6</v>
      </c>
      <c r="CM1522" s="10">
        <v>2</v>
      </c>
      <c r="CN1522" s="10">
        <v>6</v>
      </c>
      <c r="CO1522" s="10">
        <v>6</v>
      </c>
      <c r="CP1522" s="10">
        <v>4</v>
      </c>
      <c r="CQ1522" s="10">
        <v>6</v>
      </c>
      <c r="CR1522" s="10">
        <v>6</v>
      </c>
      <c r="CS1522" s="10">
        <v>7</v>
      </c>
      <c r="CT1522" s="10">
        <v>6</v>
      </c>
      <c r="CU1522" s="10">
        <v>6</v>
      </c>
      <c r="CV1522" s="10">
        <v>5</v>
      </c>
      <c r="CW1522" s="10">
        <v>2</v>
      </c>
      <c r="CX1522" s="10">
        <v>6</v>
      </c>
      <c r="CY1522" s="10">
        <v>6</v>
      </c>
      <c r="CZ1522" s="10">
        <v>7</v>
      </c>
      <c r="DA1522" s="10">
        <v>2</v>
      </c>
      <c r="DB1522" s="10">
        <v>4</v>
      </c>
      <c r="DC1522" s="10">
        <v>5</v>
      </c>
      <c r="DD1522" s="10">
        <v>5</v>
      </c>
      <c r="DE1522" s="10">
        <v>7</v>
      </c>
      <c r="DF1522" s="10">
        <v>5</v>
      </c>
      <c r="DG1522" s="10">
        <v>6</v>
      </c>
      <c r="DH1522" s="10">
        <v>6</v>
      </c>
      <c r="DI1522" s="10">
        <v>6</v>
      </c>
      <c r="DJ1522" s="10">
        <v>5</v>
      </c>
      <c r="DK1522" s="10">
        <v>4</v>
      </c>
      <c r="DL1522" s="10">
        <v>5</v>
      </c>
      <c r="DM1522" s="9" t="s">
        <v>154</v>
      </c>
      <c r="DN1522" s="10">
        <v>1985</v>
      </c>
      <c r="DO1522" s="9">
        <f t="shared" si="7"/>
        <v>36</v>
      </c>
      <c r="DP1522" s="9" t="s">
        <v>155</v>
      </c>
      <c r="DQ1522" s="9" t="s">
        <v>156</v>
      </c>
      <c r="DR1522" s="9" t="s">
        <v>157</v>
      </c>
      <c r="DS1522" s="9" t="s">
        <v>137</v>
      </c>
      <c r="DT1522" s="9" t="s">
        <v>654</v>
      </c>
      <c r="DU1522" s="9" t="s">
        <v>158</v>
      </c>
      <c r="DV1522" s="9" t="str">
        <f>VLOOKUP(DU1522,Metadata!$B$2:$C$7,2,FALSE)</f>
        <v>6+ years</v>
      </c>
    </row>
    <row r="1523" spans="1:126">
      <c r="A1523" s="13">
        <v>1522</v>
      </c>
      <c r="B1523" s="9" t="s">
        <v>171</v>
      </c>
      <c r="C1523" s="9" t="str">
        <f>VLOOKUP(B1523,Metadata!$M$2:$N$6,2,FALSE)</f>
        <v>Contractor</v>
      </c>
      <c r="D1523" s="9" t="s">
        <v>137</v>
      </c>
      <c r="E1523" s="9" t="s">
        <v>136</v>
      </c>
      <c r="F1523" s="9" t="s">
        <v>138</v>
      </c>
      <c r="G1523" s="9" t="s">
        <v>283</v>
      </c>
      <c r="H1523" s="9" t="str">
        <f>IF(G1523="","",VLOOKUP(G1523,Metadata!$J$2:$K$22,2,FALSE))</f>
        <v>Lisbon Metropolitan Area</v>
      </c>
      <c r="I1523" s="9" t="s">
        <v>292</v>
      </c>
      <c r="J1523" s="9" t="str">
        <f>IF(I1523="","",VLOOKUP(I1523,Metadata!$P$2:$Q$43,2,FALSE))</f>
        <v>North America</v>
      </c>
      <c r="K1523" s="9" t="str">
        <f t="shared" si="0"/>
        <v>International</v>
      </c>
      <c r="L1523" s="9" t="s">
        <v>137</v>
      </c>
      <c r="M1523" s="9" t="str">
        <f>IF(L1523="","",VLOOKUP(L1523,Metadata!$J$2:$K$22,2,FALSE))</f>
        <v/>
      </c>
      <c r="N1523" s="9" t="s">
        <v>141</v>
      </c>
      <c r="O1523" s="9" t="s">
        <v>137</v>
      </c>
      <c r="P1523" s="9" t="s">
        <v>191</v>
      </c>
      <c r="Q1523" s="10" t="str">
        <f t="shared" si="1"/>
        <v>Remote Job (full or flexible)</v>
      </c>
      <c r="R1523" s="10">
        <v>5</v>
      </c>
      <c r="S1523" s="9" t="s">
        <v>143</v>
      </c>
      <c r="T1523" s="9" t="s">
        <v>137</v>
      </c>
      <c r="U1523" s="9" t="str">
        <f>IF(S1523&lt;&gt;"",S1523,IF(T1523&lt;&gt;"",VLOOKUP(T1523,Metadata!$S$2:$T$228,2,FALSE),""))</f>
        <v>Technical Team Leader</v>
      </c>
      <c r="V1523" s="9" t="s">
        <v>274</v>
      </c>
      <c r="W1523" s="9" t="s">
        <v>137</v>
      </c>
      <c r="X1523" s="9" t="s">
        <v>163</v>
      </c>
      <c r="Y1523" s="9" t="s">
        <v>137</v>
      </c>
      <c r="Z1523" s="9" t="s">
        <v>184</v>
      </c>
      <c r="AA1523" s="9" t="s">
        <v>137</v>
      </c>
      <c r="AB1523" s="9" t="s">
        <v>253</v>
      </c>
      <c r="AC1523" s="9" t="s">
        <v>147</v>
      </c>
      <c r="AD1523" s="9" t="s">
        <v>148</v>
      </c>
      <c r="AE1523" s="9"/>
      <c r="AF1523" s="9" t="s">
        <v>243</v>
      </c>
      <c r="AG1523" s="9"/>
      <c r="AH1523" s="9"/>
      <c r="AI1523" s="9"/>
      <c r="AJ1523" s="9"/>
      <c r="AK1523" s="9"/>
      <c r="AL1523" s="9"/>
      <c r="AM1523" s="9"/>
      <c r="AN1523" s="9"/>
      <c r="AO1523" s="9"/>
      <c r="AP1523" s="9" t="s">
        <v>244</v>
      </c>
      <c r="AQ1523" s="9"/>
      <c r="AR1523" s="9"/>
      <c r="AS1523" s="9"/>
      <c r="AT1523" s="9"/>
      <c r="AU1523" s="9"/>
      <c r="AV1523" s="9" t="s">
        <v>270</v>
      </c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 t="s">
        <v>150</v>
      </c>
      <c r="BZ1523" s="9" t="s">
        <v>137</v>
      </c>
      <c r="CA1523" s="10">
        <v>12</v>
      </c>
      <c r="CB1523" s="10" t="str">
        <f t="shared" si="5"/>
        <v>7 to 12 months</v>
      </c>
      <c r="CC1523" s="10">
        <v>90</v>
      </c>
      <c r="CD1523" s="9">
        <f t="shared" si="2"/>
        <v>144000</v>
      </c>
      <c r="CE1523" s="9"/>
      <c r="CF1523" s="9" t="s">
        <v>137</v>
      </c>
      <c r="CG1523" s="9" t="str">
        <f>IF(CF1523="","",VLOOKUP(CF1523,Metadata!$D$2:$H$20,2,FALSE))</f>
        <v/>
      </c>
      <c r="CH1523" s="9" t="str">
        <f>IF(CF1523="","",VLOOKUP(CF1523,Metadata!$D$2:$H$20,4,FALSE))</f>
        <v/>
      </c>
      <c r="CI1523" s="9" t="str">
        <f>IF(CF1523="","",VLOOKUP(CF1523,Metadata!$D$2:$H$20,5,FALSE))</f>
        <v/>
      </c>
      <c r="CJ1523" s="9">
        <f t="shared" si="3"/>
        <v>144000</v>
      </c>
      <c r="CK1523" s="9" t="s">
        <v>153</v>
      </c>
      <c r="CL1523" s="10">
        <v>3</v>
      </c>
      <c r="CM1523" s="10">
        <v>4</v>
      </c>
      <c r="CN1523" s="10">
        <v>7</v>
      </c>
      <c r="CO1523" s="10">
        <v>5</v>
      </c>
      <c r="CP1523" s="10">
        <v>1</v>
      </c>
      <c r="CQ1523" s="10">
        <v>6</v>
      </c>
      <c r="CR1523" s="10">
        <v>5</v>
      </c>
      <c r="CS1523" s="10">
        <v>6</v>
      </c>
      <c r="CT1523" s="10">
        <v>6</v>
      </c>
      <c r="CU1523" s="10">
        <v>1</v>
      </c>
      <c r="CV1523" s="10">
        <v>6</v>
      </c>
      <c r="CW1523" s="10">
        <v>6</v>
      </c>
      <c r="CX1523" s="10">
        <v>5</v>
      </c>
      <c r="CY1523" s="10">
        <v>6</v>
      </c>
      <c r="CZ1523" s="10">
        <v>7</v>
      </c>
      <c r="DA1523" s="10">
        <v>4</v>
      </c>
      <c r="DB1523" s="10">
        <v>4</v>
      </c>
      <c r="DC1523" s="10">
        <v>6</v>
      </c>
      <c r="DD1523" s="10">
        <v>3</v>
      </c>
      <c r="DE1523" s="10">
        <v>7</v>
      </c>
      <c r="DF1523" s="10">
        <v>7</v>
      </c>
      <c r="DG1523" s="10">
        <v>7</v>
      </c>
      <c r="DH1523" s="10">
        <v>5</v>
      </c>
      <c r="DI1523" s="10">
        <v>4</v>
      </c>
      <c r="DJ1523" s="10">
        <v>6</v>
      </c>
      <c r="DK1523" s="10">
        <v>7</v>
      </c>
      <c r="DL1523" s="10">
        <v>4</v>
      </c>
      <c r="DM1523" s="9" t="s">
        <v>154</v>
      </c>
      <c r="DN1523" s="10"/>
      <c r="DO1523" s="9"/>
      <c r="DP1523" s="9" t="s">
        <v>287</v>
      </c>
      <c r="DQ1523" s="9" t="s">
        <v>156</v>
      </c>
      <c r="DR1523" s="9" t="s">
        <v>157</v>
      </c>
      <c r="DS1523" s="9" t="s">
        <v>137</v>
      </c>
      <c r="DT1523" s="9" t="s">
        <v>654</v>
      </c>
      <c r="DU1523" s="9" t="s">
        <v>158</v>
      </c>
      <c r="DV1523" s="9" t="str">
        <f>VLOOKUP(DU1523,Metadata!$B$2:$C$7,2,FALSE)</f>
        <v>6+ years</v>
      </c>
    </row>
    <row r="1524" spans="1:126">
      <c r="A1524" s="13">
        <v>1523</v>
      </c>
      <c r="B1524" s="9" t="s">
        <v>135</v>
      </c>
      <c r="C1524" s="9" t="str">
        <f>VLOOKUP(B1524,Metadata!$M$2:$N$6,2,FALSE)</f>
        <v>Permanent Employee</v>
      </c>
      <c r="D1524" s="9" t="s">
        <v>159</v>
      </c>
      <c r="E1524" s="9" t="s">
        <v>137</v>
      </c>
      <c r="F1524" s="9" t="s">
        <v>138</v>
      </c>
      <c r="G1524" s="9" t="s">
        <v>213</v>
      </c>
      <c r="H1524" s="9" t="str">
        <f>IF(G1524="","",VLOOKUP(G1524,Metadata!$J$2:$K$22,2,FALSE))</f>
        <v>Centre</v>
      </c>
      <c r="I1524" s="9" t="s">
        <v>311</v>
      </c>
      <c r="J1524" s="9" t="str">
        <f>IF(I1524="","",VLOOKUP(I1524,Metadata!$P$2:$Q$43,2,FALSE))</f>
        <v>Europe</v>
      </c>
      <c r="K1524" s="9" t="str">
        <f t="shared" si="0"/>
        <v>International</v>
      </c>
      <c r="L1524" s="9" t="s">
        <v>137</v>
      </c>
      <c r="M1524" s="9" t="str">
        <f>IF(L1524="","",VLOOKUP(L1524,Metadata!$J$2:$K$22,2,FALSE))</f>
        <v/>
      </c>
      <c r="N1524" s="9" t="s">
        <v>214</v>
      </c>
      <c r="O1524" s="9" t="s">
        <v>259</v>
      </c>
      <c r="P1524" s="9" t="s">
        <v>191</v>
      </c>
      <c r="Q1524" s="10" t="str">
        <f t="shared" si="1"/>
        <v>Remote Job (full or flexible)</v>
      </c>
      <c r="R1524" s="10">
        <v>7</v>
      </c>
      <c r="S1524" s="9" t="s">
        <v>336</v>
      </c>
      <c r="T1524" s="9" t="s">
        <v>137</v>
      </c>
      <c r="U1524" s="9" t="str">
        <f>IF(S1524&lt;&gt;"",S1524,IF(T1524&lt;&gt;"",VLOOKUP(T1524,Metadata!$S$2:$T$228,2,FALSE),""))</f>
        <v>Scrum Master</v>
      </c>
      <c r="V1524" s="9" t="s">
        <v>276</v>
      </c>
      <c r="W1524" s="9" t="s">
        <v>137</v>
      </c>
      <c r="X1524" s="9" t="s">
        <v>145</v>
      </c>
      <c r="Y1524" s="9" t="s">
        <v>137</v>
      </c>
      <c r="Z1524" s="9" t="s">
        <v>146</v>
      </c>
      <c r="AA1524" s="9" t="s">
        <v>165</v>
      </c>
      <c r="AB1524" s="9" t="s">
        <v>137</v>
      </c>
      <c r="AC1524" s="9"/>
      <c r="AD1524" s="9"/>
      <c r="AE1524" s="9" t="s">
        <v>194</v>
      </c>
      <c r="AF1524" s="9"/>
      <c r="AG1524" s="9"/>
      <c r="AH1524" s="9"/>
      <c r="AI1524" s="9"/>
      <c r="AJ1524" s="9" t="s">
        <v>185</v>
      </c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 t="s">
        <v>178</v>
      </c>
      <c r="BB1524" s="9" t="s">
        <v>284</v>
      </c>
      <c r="BC1524" s="9"/>
      <c r="BD1524" s="9"/>
      <c r="BE1524" s="9"/>
      <c r="BF1524" s="9"/>
      <c r="BG1524" s="9"/>
      <c r="BH1524" s="9"/>
      <c r="BI1524" s="9"/>
      <c r="BJ1524" s="9"/>
      <c r="BK1524" s="9" t="s">
        <v>198</v>
      </c>
      <c r="BL1524" s="9" t="s">
        <v>199</v>
      </c>
      <c r="BM1524" s="9"/>
      <c r="BN1524" s="9" t="s">
        <v>186</v>
      </c>
      <c r="BO1524" s="9"/>
      <c r="BP1524" s="9"/>
      <c r="BQ1524" s="9"/>
      <c r="BR1524" s="9"/>
      <c r="BS1524" s="9" t="s">
        <v>200</v>
      </c>
      <c r="BT1524" s="9"/>
      <c r="BU1524" s="9"/>
      <c r="BV1524" s="9"/>
      <c r="BW1524" s="9"/>
      <c r="BX1524" s="9"/>
      <c r="BY1524" s="9"/>
      <c r="BZ1524" s="9"/>
      <c r="CA1524" s="10"/>
      <c r="CB1524" s="10" t="str">
        <f t="shared" si="5"/>
        <v/>
      </c>
      <c r="CC1524" s="10"/>
      <c r="CD1524" s="9" t="str">
        <f t="shared" si="2"/>
        <v/>
      </c>
      <c r="CE1524" s="9" t="s">
        <v>168</v>
      </c>
      <c r="CF1524" s="9" t="s">
        <v>477</v>
      </c>
      <c r="CG1524" s="9">
        <f>IF(CF1524="","",VLOOKUP(CF1524,Metadata!$D$2:$H$20,2,FALSE))</f>
        <v>102500</v>
      </c>
      <c r="CH1524" s="9">
        <f>IF(CF1524="","",VLOOKUP(CF1524,Metadata!$D$2:$H$20,4,FALSE))</f>
        <v>100000</v>
      </c>
      <c r="CI1524" s="9">
        <f>IF(CF1524="","",VLOOKUP(CF1524,Metadata!$D$2:$H$20,5,FALSE))</f>
        <v>105000</v>
      </c>
      <c r="CJ1524" s="9">
        <f t="shared" si="3"/>
        <v>102500</v>
      </c>
      <c r="CK1524" s="9" t="s">
        <v>153</v>
      </c>
      <c r="CL1524" s="10">
        <v>3</v>
      </c>
      <c r="CM1524" s="10">
        <v>3</v>
      </c>
      <c r="CN1524" s="10">
        <v>5</v>
      </c>
      <c r="CO1524" s="10">
        <v>7</v>
      </c>
      <c r="CP1524" s="10">
        <v>5</v>
      </c>
      <c r="CQ1524" s="10">
        <v>6</v>
      </c>
      <c r="CR1524" s="10">
        <v>7</v>
      </c>
      <c r="CS1524" s="10">
        <v>7</v>
      </c>
      <c r="CT1524" s="10">
        <v>4</v>
      </c>
      <c r="CU1524" s="10">
        <v>6</v>
      </c>
      <c r="CV1524" s="10">
        <v>5</v>
      </c>
      <c r="CW1524" s="10">
        <v>2</v>
      </c>
      <c r="CX1524" s="10">
        <v>7</v>
      </c>
      <c r="CY1524" s="10">
        <v>6</v>
      </c>
      <c r="CZ1524" s="10">
        <v>5</v>
      </c>
      <c r="DA1524" s="10">
        <v>4</v>
      </c>
      <c r="DB1524" s="10">
        <v>6</v>
      </c>
      <c r="DC1524" s="10">
        <v>7</v>
      </c>
      <c r="DD1524" s="10">
        <v>1</v>
      </c>
      <c r="DE1524" s="10">
        <v>7</v>
      </c>
      <c r="DF1524" s="10">
        <v>4</v>
      </c>
      <c r="DG1524" s="10">
        <v>7</v>
      </c>
      <c r="DH1524" s="10">
        <v>7</v>
      </c>
      <c r="DI1524" s="10">
        <v>7</v>
      </c>
      <c r="DJ1524" s="10">
        <v>4</v>
      </c>
      <c r="DK1524" s="10">
        <v>5</v>
      </c>
      <c r="DL1524" s="10">
        <v>6</v>
      </c>
      <c r="DM1524" s="9" t="s">
        <v>154</v>
      </c>
      <c r="DN1524" s="10">
        <v>1977</v>
      </c>
      <c r="DO1524" s="9">
        <f t="shared" ref="DO1524:DO2390" si="8">2021-DN1524</f>
        <v>44</v>
      </c>
      <c r="DP1524" s="9" t="s">
        <v>155</v>
      </c>
      <c r="DQ1524" s="9" t="s">
        <v>156</v>
      </c>
      <c r="DR1524" s="9" t="s">
        <v>170</v>
      </c>
      <c r="DS1524" s="9" t="s">
        <v>137</v>
      </c>
      <c r="DT1524" s="9" t="s">
        <v>654</v>
      </c>
      <c r="DU1524" s="9" t="s">
        <v>158</v>
      </c>
      <c r="DV1524" s="9" t="str">
        <f>VLOOKUP(DU1524,Metadata!$B$2:$C$7,2,FALSE)</f>
        <v>6+ years</v>
      </c>
    </row>
    <row r="1525" spans="1:126">
      <c r="A1525" s="13">
        <v>1524</v>
      </c>
      <c r="B1525" s="9" t="s">
        <v>135</v>
      </c>
      <c r="C1525" s="9" t="str">
        <f>VLOOKUP(B1525,Metadata!$M$2:$N$6,2,FALSE)</f>
        <v>Permanent Employee</v>
      </c>
      <c r="D1525" s="9" t="s">
        <v>136</v>
      </c>
      <c r="E1525" s="9" t="s">
        <v>137</v>
      </c>
      <c r="F1525" s="9" t="s">
        <v>138</v>
      </c>
      <c r="G1525" s="9" t="s">
        <v>140</v>
      </c>
      <c r="H1525" s="9" t="str">
        <f>IF(G1525="","",VLOOKUP(G1525,Metadata!$J$2:$K$22,2,FALSE))</f>
        <v>Lisbon Metropolitan Area</v>
      </c>
      <c r="I1525" s="9" t="s">
        <v>138</v>
      </c>
      <c r="J1525" s="9" t="str">
        <f>IF(I1525="","",VLOOKUP(I1525,Metadata!$P$2:$Q$43,2,FALSE))</f>
        <v>Europe</v>
      </c>
      <c r="K1525" s="9" t="str">
        <f t="shared" si="0"/>
        <v>Portugal</v>
      </c>
      <c r="L1525" s="9" t="s">
        <v>140</v>
      </c>
      <c r="M1525" s="9" t="str">
        <f>IF(L1525="","",VLOOKUP(L1525,Metadata!$J$2:$K$22,2,FALSE))</f>
        <v>Lisbon Metropolitan Area</v>
      </c>
      <c r="N1525" s="9" t="s">
        <v>141</v>
      </c>
      <c r="O1525" s="9" t="s">
        <v>137</v>
      </c>
      <c r="P1525" s="9" t="s">
        <v>191</v>
      </c>
      <c r="Q1525" s="10" t="str">
        <f t="shared" si="1"/>
        <v>Remote Job (full or flexible)</v>
      </c>
      <c r="R1525" s="10">
        <v>4</v>
      </c>
      <c r="S1525" s="9" t="s">
        <v>143</v>
      </c>
      <c r="T1525" s="9" t="s">
        <v>137</v>
      </c>
      <c r="U1525" s="9" t="str">
        <f>IF(S1525&lt;&gt;"",S1525,IF(T1525&lt;&gt;"",VLOOKUP(T1525,Metadata!$S$2:$T$228,2,FALSE),""))</f>
        <v>Technical Team Leader</v>
      </c>
      <c r="V1525" s="9" t="s">
        <v>323</v>
      </c>
      <c r="W1525" s="9" t="s">
        <v>137</v>
      </c>
      <c r="X1525" s="9" t="s">
        <v>145</v>
      </c>
      <c r="Y1525" s="9" t="s">
        <v>137</v>
      </c>
      <c r="Z1525" s="9" t="s">
        <v>184</v>
      </c>
      <c r="AA1525" s="9" t="s">
        <v>137</v>
      </c>
      <c r="AB1525" s="9" t="s">
        <v>253</v>
      </c>
      <c r="AC1525" s="9" t="s">
        <v>147</v>
      </c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 t="s">
        <v>150</v>
      </c>
      <c r="BZ1525" s="9" t="s">
        <v>137</v>
      </c>
      <c r="CA1525" s="10"/>
      <c r="CB1525" s="10" t="str">
        <f t="shared" si="5"/>
        <v/>
      </c>
      <c r="CC1525" s="10"/>
      <c r="CD1525" s="9" t="str">
        <f t="shared" si="2"/>
        <v/>
      </c>
      <c r="CE1525" s="9" t="s">
        <v>168</v>
      </c>
      <c r="CF1525" s="9" t="s">
        <v>248</v>
      </c>
      <c r="CG1525" s="9">
        <f>IF(CF1525="","",VLOOKUP(CF1525,Metadata!$D$2:$H$20,2,FALSE))</f>
        <v>57500</v>
      </c>
      <c r="CH1525" s="9">
        <f>IF(CF1525="","",VLOOKUP(CF1525,Metadata!$D$2:$H$20,4,FALSE))</f>
        <v>55000</v>
      </c>
      <c r="CI1525" s="9">
        <f>IF(CF1525="","",VLOOKUP(CF1525,Metadata!$D$2:$H$20,5,FALSE))</f>
        <v>60000</v>
      </c>
      <c r="CJ1525" s="9">
        <f t="shared" si="3"/>
        <v>57500</v>
      </c>
      <c r="CK1525" s="9" t="s">
        <v>153</v>
      </c>
      <c r="CL1525" s="10">
        <v>6</v>
      </c>
      <c r="CM1525" s="10">
        <v>3</v>
      </c>
      <c r="CN1525" s="10">
        <v>6</v>
      </c>
      <c r="CO1525" s="10">
        <v>5</v>
      </c>
      <c r="CP1525" s="10">
        <v>6</v>
      </c>
      <c r="CQ1525" s="10">
        <v>7</v>
      </c>
      <c r="CR1525" s="10">
        <v>3</v>
      </c>
      <c r="CS1525" s="10">
        <v>5</v>
      </c>
      <c r="CT1525" s="10">
        <v>6</v>
      </c>
      <c r="CU1525" s="10">
        <v>5</v>
      </c>
      <c r="CV1525" s="10">
        <v>5</v>
      </c>
      <c r="CW1525" s="10">
        <v>4</v>
      </c>
      <c r="CX1525" s="10">
        <v>6</v>
      </c>
      <c r="CY1525" s="10">
        <v>5</v>
      </c>
      <c r="CZ1525" s="10">
        <v>5</v>
      </c>
      <c r="DA1525" s="10">
        <v>5</v>
      </c>
      <c r="DB1525" s="10">
        <v>5</v>
      </c>
      <c r="DC1525" s="10">
        <v>7</v>
      </c>
      <c r="DD1525" s="10">
        <v>5</v>
      </c>
      <c r="DE1525" s="10">
        <v>3</v>
      </c>
      <c r="DF1525" s="10">
        <v>5</v>
      </c>
      <c r="DG1525" s="10">
        <v>4</v>
      </c>
      <c r="DH1525" s="10">
        <v>4</v>
      </c>
      <c r="DI1525" s="10">
        <v>6</v>
      </c>
      <c r="DJ1525" s="10">
        <v>4</v>
      </c>
      <c r="DK1525" s="10">
        <v>7</v>
      </c>
      <c r="DL1525" s="10">
        <v>5</v>
      </c>
      <c r="DM1525" s="9" t="s">
        <v>154</v>
      </c>
      <c r="DN1525" s="10">
        <v>1974</v>
      </c>
      <c r="DO1525" s="9">
        <f t="shared" si="8"/>
        <v>47</v>
      </c>
      <c r="DP1525" s="9" t="s">
        <v>287</v>
      </c>
      <c r="DQ1525" s="9" t="s">
        <v>202</v>
      </c>
      <c r="DR1525" s="9" t="s">
        <v>157</v>
      </c>
      <c r="DS1525" s="9" t="s">
        <v>137</v>
      </c>
      <c r="DT1525" s="9" t="s">
        <v>654</v>
      </c>
      <c r="DU1525" s="9" t="s">
        <v>158</v>
      </c>
      <c r="DV1525" s="9" t="str">
        <f>VLOOKUP(DU1525,Metadata!$B$2:$C$7,2,FALSE)</f>
        <v>6+ years</v>
      </c>
    </row>
    <row r="1526" spans="1:126">
      <c r="A1526" s="13">
        <v>1525</v>
      </c>
      <c r="B1526" s="9" t="s">
        <v>135</v>
      </c>
      <c r="C1526" s="9" t="str">
        <f>VLOOKUP(B1526,Metadata!$M$2:$N$6,2,FALSE)</f>
        <v>Permanent Employee</v>
      </c>
      <c r="D1526" s="9" t="s">
        <v>136</v>
      </c>
      <c r="E1526" s="9" t="s">
        <v>137</v>
      </c>
      <c r="F1526" s="9" t="s">
        <v>138</v>
      </c>
      <c r="G1526" s="9" t="s">
        <v>140</v>
      </c>
      <c r="H1526" s="9" t="str">
        <f>IF(G1526="","",VLOOKUP(G1526,Metadata!$J$2:$K$22,2,FALSE))</f>
        <v>Lisbon Metropolitan Area</v>
      </c>
      <c r="I1526" s="9" t="s">
        <v>138</v>
      </c>
      <c r="J1526" s="9" t="str">
        <f>IF(I1526="","",VLOOKUP(I1526,Metadata!$P$2:$Q$43,2,FALSE))</f>
        <v>Europe</v>
      </c>
      <c r="K1526" s="9" t="str">
        <f t="shared" si="0"/>
        <v>Portugal</v>
      </c>
      <c r="L1526" s="9" t="s">
        <v>140</v>
      </c>
      <c r="M1526" s="9" t="str">
        <f>IF(L1526="","",VLOOKUP(L1526,Metadata!$J$2:$K$22,2,FALSE))</f>
        <v>Lisbon Metropolitan Area</v>
      </c>
      <c r="N1526" s="9" t="s">
        <v>141</v>
      </c>
      <c r="O1526" s="9" t="s">
        <v>137</v>
      </c>
      <c r="P1526" s="9" t="s">
        <v>142</v>
      </c>
      <c r="Q1526" s="10" t="str">
        <f t="shared" si="1"/>
        <v>Full Office Job</v>
      </c>
      <c r="R1526" s="10">
        <v>3</v>
      </c>
      <c r="S1526" s="9" t="s">
        <v>161</v>
      </c>
      <c r="T1526" s="9" t="s">
        <v>137</v>
      </c>
      <c r="U1526" s="9" t="str">
        <f>IF(S1526&lt;&gt;"",S1526,IF(T1526&lt;&gt;"",VLOOKUP(T1526,Metadata!$S$2:$T$228,2,FALSE),""))</f>
        <v>Full-Stack Developer</v>
      </c>
      <c r="V1526" s="9" t="s">
        <v>144</v>
      </c>
      <c r="W1526" s="9" t="s">
        <v>137</v>
      </c>
      <c r="X1526" s="9" t="s">
        <v>163</v>
      </c>
      <c r="Y1526" s="9" t="s">
        <v>137</v>
      </c>
      <c r="Z1526" s="9" t="s">
        <v>262</v>
      </c>
      <c r="AA1526" s="9" t="s">
        <v>165</v>
      </c>
      <c r="AB1526" s="9" t="s">
        <v>137</v>
      </c>
      <c r="AC1526" s="9"/>
      <c r="AD1526" s="9" t="s">
        <v>148</v>
      </c>
      <c r="AE1526" s="9"/>
      <c r="AF1526" s="9"/>
      <c r="AG1526" s="9"/>
      <c r="AH1526" s="9"/>
      <c r="AI1526" s="9"/>
      <c r="AJ1526" s="9" t="s">
        <v>185</v>
      </c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 t="s">
        <v>199</v>
      </c>
      <c r="BM1526" s="9"/>
      <c r="BN1526" s="9" t="s">
        <v>186</v>
      </c>
      <c r="BO1526" s="9"/>
      <c r="BP1526" s="9"/>
      <c r="BQ1526" s="9" t="s">
        <v>219</v>
      </c>
      <c r="BR1526" s="9"/>
      <c r="BS1526" s="9"/>
      <c r="BT1526" s="9"/>
      <c r="BU1526" s="9"/>
      <c r="BV1526" s="9"/>
      <c r="BW1526" s="9"/>
      <c r="BX1526" s="9"/>
      <c r="BY1526" s="9"/>
      <c r="BZ1526" s="9"/>
      <c r="CA1526" s="10"/>
      <c r="CB1526" s="10" t="str">
        <f t="shared" si="5"/>
        <v/>
      </c>
      <c r="CC1526" s="10"/>
      <c r="CD1526" s="9" t="str">
        <f t="shared" si="2"/>
        <v/>
      </c>
      <c r="CE1526" s="9" t="s">
        <v>232</v>
      </c>
      <c r="CF1526" s="9" t="s">
        <v>337</v>
      </c>
      <c r="CG1526" s="9">
        <f>IF(CF1526="","",VLOOKUP(CF1526,Metadata!$D$2:$H$20,2,FALSE))</f>
        <v>67500</v>
      </c>
      <c r="CH1526" s="9">
        <f>IF(CF1526="","",VLOOKUP(CF1526,Metadata!$D$2:$H$20,4,FALSE))</f>
        <v>65000</v>
      </c>
      <c r="CI1526" s="9">
        <f>IF(CF1526="","",VLOOKUP(CF1526,Metadata!$D$2:$H$20,5,FALSE))</f>
        <v>70000</v>
      </c>
      <c r="CJ1526" s="9">
        <f t="shared" si="3"/>
        <v>67500</v>
      </c>
      <c r="CK1526" s="9" t="s">
        <v>153</v>
      </c>
      <c r="CL1526" s="10">
        <v>3</v>
      </c>
      <c r="CM1526" s="10">
        <v>3</v>
      </c>
      <c r="CN1526" s="10">
        <v>7</v>
      </c>
      <c r="CO1526" s="10">
        <v>7</v>
      </c>
      <c r="CP1526" s="10">
        <v>5</v>
      </c>
      <c r="CQ1526" s="10">
        <v>3</v>
      </c>
      <c r="CR1526" s="10">
        <v>3</v>
      </c>
      <c r="CS1526" s="10">
        <v>3</v>
      </c>
      <c r="CT1526" s="10">
        <v>3</v>
      </c>
      <c r="CU1526" s="10">
        <v>5</v>
      </c>
      <c r="CV1526" s="10">
        <v>4</v>
      </c>
      <c r="CW1526" s="10">
        <v>2</v>
      </c>
      <c r="CX1526" s="10">
        <v>5</v>
      </c>
      <c r="CY1526" s="10">
        <v>5</v>
      </c>
      <c r="CZ1526" s="10">
        <v>4</v>
      </c>
      <c r="DA1526" s="10">
        <v>5</v>
      </c>
      <c r="DB1526" s="10">
        <v>5</v>
      </c>
      <c r="DC1526" s="10">
        <v>5</v>
      </c>
      <c r="DD1526" s="10">
        <v>5</v>
      </c>
      <c r="DE1526" s="10">
        <v>5</v>
      </c>
      <c r="DF1526" s="10">
        <v>4</v>
      </c>
      <c r="DG1526" s="10">
        <v>3</v>
      </c>
      <c r="DH1526" s="10">
        <v>5</v>
      </c>
      <c r="DI1526" s="10">
        <v>5</v>
      </c>
      <c r="DJ1526" s="10">
        <v>5</v>
      </c>
      <c r="DK1526" s="10">
        <v>5</v>
      </c>
      <c r="DL1526" s="10">
        <v>3</v>
      </c>
      <c r="DM1526" s="9" t="s">
        <v>154</v>
      </c>
      <c r="DN1526" s="10">
        <v>1984</v>
      </c>
      <c r="DO1526" s="9">
        <f t="shared" si="8"/>
        <v>37</v>
      </c>
      <c r="DP1526" s="9" t="s">
        <v>287</v>
      </c>
      <c r="DQ1526" s="9" t="s">
        <v>210</v>
      </c>
      <c r="DR1526" s="9" t="s">
        <v>157</v>
      </c>
      <c r="DS1526" s="9" t="s">
        <v>137</v>
      </c>
      <c r="DT1526" s="9" t="s">
        <v>654</v>
      </c>
      <c r="DU1526" s="9" t="s">
        <v>158</v>
      </c>
      <c r="DV1526" s="9" t="str">
        <f>VLOOKUP(DU1526,Metadata!$B$2:$C$7,2,FALSE)</f>
        <v>6+ years</v>
      </c>
    </row>
    <row r="1527" spans="1:126">
      <c r="A1527" s="13">
        <v>1526</v>
      </c>
      <c r="B1527" s="9" t="s">
        <v>135</v>
      </c>
      <c r="C1527" s="9" t="str">
        <f>VLOOKUP(B1527,Metadata!$M$2:$N$6,2,FALSE)</f>
        <v>Permanent Employee</v>
      </c>
      <c r="D1527" s="9" t="s">
        <v>159</v>
      </c>
      <c r="E1527" s="9" t="s">
        <v>137</v>
      </c>
      <c r="F1527" s="9" t="s">
        <v>138</v>
      </c>
      <c r="G1527" s="9" t="s">
        <v>140</v>
      </c>
      <c r="H1527" s="9" t="str">
        <f>IF(G1527="","",VLOOKUP(G1527,Metadata!$J$2:$K$22,2,FALSE))</f>
        <v>Lisbon Metropolitan Area</v>
      </c>
      <c r="I1527" s="9" t="s">
        <v>138</v>
      </c>
      <c r="J1527" s="9" t="str">
        <f>IF(I1527="","",VLOOKUP(I1527,Metadata!$P$2:$Q$43,2,FALSE))</f>
        <v>Europe</v>
      </c>
      <c r="K1527" s="9" t="str">
        <f t="shared" si="0"/>
        <v>Portugal</v>
      </c>
      <c r="L1527" s="9" t="s">
        <v>140</v>
      </c>
      <c r="M1527" s="9" t="str">
        <f>IF(L1527="","",VLOOKUP(L1527,Metadata!$J$2:$K$22,2,FALSE))</f>
        <v>Lisbon Metropolitan Area</v>
      </c>
      <c r="N1527" s="9" t="s">
        <v>141</v>
      </c>
      <c r="O1527" s="9" t="s">
        <v>137</v>
      </c>
      <c r="P1527" s="9" t="s">
        <v>142</v>
      </c>
      <c r="Q1527" s="10" t="str">
        <f t="shared" si="1"/>
        <v>Full Office Job</v>
      </c>
      <c r="R1527" s="10">
        <v>6</v>
      </c>
      <c r="S1527" s="9" t="s">
        <v>161</v>
      </c>
      <c r="T1527" s="9" t="s">
        <v>137</v>
      </c>
      <c r="U1527" s="9" t="str">
        <f>IF(S1527&lt;&gt;"",S1527,IF(T1527&lt;&gt;"",VLOOKUP(T1527,Metadata!$S$2:$T$228,2,FALSE),""))</f>
        <v>Full-Stack Developer</v>
      </c>
      <c r="V1527" s="9" t="s">
        <v>217</v>
      </c>
      <c r="W1527" s="9" t="s">
        <v>137</v>
      </c>
      <c r="X1527" s="9" t="s">
        <v>242</v>
      </c>
      <c r="Y1527" s="9" t="s">
        <v>137</v>
      </c>
      <c r="Z1527" s="9" t="s">
        <v>218</v>
      </c>
      <c r="AA1527" s="9" t="s">
        <v>165</v>
      </c>
      <c r="AB1527" s="9" t="s">
        <v>253</v>
      </c>
      <c r="AC1527" s="9" t="s">
        <v>147</v>
      </c>
      <c r="AD1527" s="9"/>
      <c r="AE1527" s="9" t="s">
        <v>194</v>
      </c>
      <c r="AF1527" s="9"/>
      <c r="AG1527" s="9"/>
      <c r="AH1527" s="9"/>
      <c r="AI1527" s="9"/>
      <c r="AJ1527" s="9" t="s">
        <v>185</v>
      </c>
      <c r="AK1527" s="9"/>
      <c r="AL1527" s="9"/>
      <c r="AM1527" s="9"/>
      <c r="AN1527" s="9"/>
      <c r="AO1527" s="9" t="s">
        <v>443</v>
      </c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 t="s">
        <v>178</v>
      </c>
      <c r="BB1527" s="9" t="s">
        <v>284</v>
      </c>
      <c r="BC1527" s="9"/>
      <c r="BD1527" s="9"/>
      <c r="BE1527" s="9"/>
      <c r="BF1527" s="9"/>
      <c r="BG1527" s="9"/>
      <c r="BH1527" s="9"/>
      <c r="BI1527" s="9"/>
      <c r="BJ1527" s="9"/>
      <c r="BK1527" s="9" t="s">
        <v>198</v>
      </c>
      <c r="BL1527" s="9"/>
      <c r="BM1527" s="9"/>
      <c r="BN1527" s="9" t="s">
        <v>186</v>
      </c>
      <c r="BO1527" s="9"/>
      <c r="BP1527" s="9"/>
      <c r="BQ1527" s="9" t="s">
        <v>219</v>
      </c>
      <c r="BR1527" s="9"/>
      <c r="BS1527" s="9" t="s">
        <v>200</v>
      </c>
      <c r="BT1527" s="9"/>
      <c r="BU1527" s="9"/>
      <c r="BV1527" s="9"/>
      <c r="BW1527" s="9"/>
      <c r="BX1527" s="9"/>
      <c r="BY1527" s="9"/>
      <c r="BZ1527" s="9"/>
      <c r="CA1527" s="10"/>
      <c r="CB1527" s="10" t="str">
        <f t="shared" si="5"/>
        <v/>
      </c>
      <c r="CC1527" s="10"/>
      <c r="CD1527" s="9" t="str">
        <f t="shared" si="2"/>
        <v/>
      </c>
      <c r="CE1527" s="9" t="s">
        <v>151</v>
      </c>
      <c r="CF1527" s="9" t="s">
        <v>254</v>
      </c>
      <c r="CG1527" s="9">
        <f>IF(CF1527="","",VLOOKUP(CF1527,Metadata!$D$2:$H$20,2,FALSE))</f>
        <v>37500</v>
      </c>
      <c r="CH1527" s="9">
        <f>IF(CF1527="","",VLOOKUP(CF1527,Metadata!$D$2:$H$20,4,FALSE))</f>
        <v>35000</v>
      </c>
      <c r="CI1527" s="9">
        <f>IF(CF1527="","",VLOOKUP(CF1527,Metadata!$D$2:$H$20,5,FALSE))</f>
        <v>40000</v>
      </c>
      <c r="CJ1527" s="9">
        <f t="shared" si="3"/>
        <v>37500</v>
      </c>
      <c r="CK1527" s="9" t="s">
        <v>221</v>
      </c>
      <c r="CL1527" s="10">
        <v>5</v>
      </c>
      <c r="CM1527" s="10">
        <v>1</v>
      </c>
      <c r="CN1527" s="10">
        <v>7</v>
      </c>
      <c r="CO1527" s="10">
        <v>5</v>
      </c>
      <c r="CP1527" s="10">
        <v>4</v>
      </c>
      <c r="CQ1527" s="10">
        <v>4</v>
      </c>
      <c r="CR1527" s="10">
        <v>7</v>
      </c>
      <c r="CS1527" s="10">
        <v>7</v>
      </c>
      <c r="CT1527" s="10">
        <v>7</v>
      </c>
      <c r="CU1527" s="10">
        <v>6</v>
      </c>
      <c r="CV1527" s="10">
        <v>6</v>
      </c>
      <c r="CW1527" s="10">
        <v>5</v>
      </c>
      <c r="CX1527" s="10">
        <v>7</v>
      </c>
      <c r="CY1527" s="10">
        <v>6</v>
      </c>
      <c r="CZ1527" s="10">
        <v>3</v>
      </c>
      <c r="DA1527" s="10">
        <v>6</v>
      </c>
      <c r="DB1527" s="10">
        <v>1</v>
      </c>
      <c r="DC1527" s="10">
        <v>7</v>
      </c>
      <c r="DD1527" s="10">
        <v>1</v>
      </c>
      <c r="DE1527" s="10">
        <v>4</v>
      </c>
      <c r="DF1527" s="10">
        <v>7</v>
      </c>
      <c r="DG1527" s="10">
        <v>4</v>
      </c>
      <c r="DH1527" s="10">
        <v>6</v>
      </c>
      <c r="DI1527" s="10">
        <v>4</v>
      </c>
      <c r="DJ1527" s="10">
        <v>7</v>
      </c>
      <c r="DK1527" s="10">
        <v>6</v>
      </c>
      <c r="DL1527" s="10">
        <v>5</v>
      </c>
      <c r="DM1527" s="9" t="s">
        <v>154</v>
      </c>
      <c r="DN1527" s="10">
        <v>1987</v>
      </c>
      <c r="DO1527" s="9">
        <f t="shared" si="8"/>
        <v>34</v>
      </c>
      <c r="DP1527" s="9" t="s">
        <v>287</v>
      </c>
      <c r="DQ1527" s="9" t="s">
        <v>156</v>
      </c>
      <c r="DR1527" s="9" t="s">
        <v>170</v>
      </c>
      <c r="DS1527" s="9" t="s">
        <v>137</v>
      </c>
      <c r="DT1527" s="9" t="s">
        <v>654</v>
      </c>
      <c r="DU1527" s="9" t="s">
        <v>158</v>
      </c>
      <c r="DV1527" s="9" t="str">
        <f>VLOOKUP(DU1527,Metadata!$B$2:$C$7,2,FALSE)</f>
        <v>6+ years</v>
      </c>
    </row>
    <row r="1528" spans="1:126">
      <c r="A1528" s="13">
        <v>1527</v>
      </c>
      <c r="B1528" s="9" t="s">
        <v>135</v>
      </c>
      <c r="C1528" s="9" t="str">
        <f>VLOOKUP(B1528,Metadata!$M$2:$N$6,2,FALSE)</f>
        <v>Permanent Employee</v>
      </c>
      <c r="D1528" s="9" t="s">
        <v>159</v>
      </c>
      <c r="E1528" s="9" t="s">
        <v>137</v>
      </c>
      <c r="F1528" s="9" t="s">
        <v>138</v>
      </c>
      <c r="G1528" s="9" t="s">
        <v>160</v>
      </c>
      <c r="H1528" s="9" t="str">
        <f>IF(G1528="","",VLOOKUP(G1528,Metadata!$J$2:$K$22,2,FALSE))</f>
        <v>Centre</v>
      </c>
      <c r="I1528" s="9" t="s">
        <v>138</v>
      </c>
      <c r="J1528" s="9" t="str">
        <f>IF(I1528="","",VLOOKUP(I1528,Metadata!$P$2:$Q$43,2,FALSE))</f>
        <v>Europe</v>
      </c>
      <c r="K1528" s="9" t="str">
        <f t="shared" si="0"/>
        <v>Portugal</v>
      </c>
      <c r="L1528" s="9" t="s">
        <v>160</v>
      </c>
      <c r="M1528" s="9" t="str">
        <f>IF(L1528="","",VLOOKUP(L1528,Metadata!$J$2:$K$22,2,FALSE))</f>
        <v>Centre</v>
      </c>
      <c r="N1528" s="9" t="s">
        <v>141</v>
      </c>
      <c r="O1528" s="9" t="s">
        <v>137</v>
      </c>
      <c r="P1528" s="9" t="s">
        <v>142</v>
      </c>
      <c r="Q1528" s="10" t="str">
        <f t="shared" si="1"/>
        <v>Full Office Job</v>
      </c>
      <c r="R1528" s="10">
        <v>5</v>
      </c>
      <c r="S1528" s="9" t="s">
        <v>192</v>
      </c>
      <c r="T1528" s="9" t="s">
        <v>137</v>
      </c>
      <c r="U1528" s="9" t="str">
        <f>IF(S1528&lt;&gt;"",S1528,IF(T1528&lt;&gt;"",VLOOKUP(T1528,Metadata!$S$2:$T$228,2,FALSE),""))</f>
        <v>Back-End Developer</v>
      </c>
      <c r="V1528" s="9" t="s">
        <v>261</v>
      </c>
      <c r="W1528" s="9" t="s">
        <v>137</v>
      </c>
      <c r="X1528" s="9" t="s">
        <v>175</v>
      </c>
      <c r="Y1528" s="9" t="s">
        <v>137</v>
      </c>
      <c r="Z1528" s="9" t="s">
        <v>262</v>
      </c>
      <c r="AA1528" s="9" t="s">
        <v>137</v>
      </c>
      <c r="AB1528" s="9" t="s">
        <v>137</v>
      </c>
      <c r="AC1528" s="9"/>
      <c r="AD1528" s="9"/>
      <c r="AE1528" s="9"/>
      <c r="AF1528" s="9" t="s">
        <v>243</v>
      </c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 t="s">
        <v>257</v>
      </c>
      <c r="BP1528" s="9"/>
      <c r="BQ1528" s="9"/>
      <c r="BR1528" s="9"/>
      <c r="BS1528" s="9"/>
      <c r="BT1528" s="9"/>
      <c r="BU1528" s="9" t="s">
        <v>258</v>
      </c>
      <c r="BV1528" s="9"/>
      <c r="BW1528" s="9"/>
      <c r="BX1528" s="9"/>
      <c r="BY1528" s="9"/>
      <c r="BZ1528" s="9"/>
      <c r="CA1528" s="10"/>
      <c r="CB1528" s="10" t="str">
        <f t="shared" si="5"/>
        <v/>
      </c>
      <c r="CC1528" s="10"/>
      <c r="CD1528" s="9" t="str">
        <f t="shared" si="2"/>
        <v/>
      </c>
      <c r="CE1528" s="9" t="s">
        <v>168</v>
      </c>
      <c r="CF1528" s="9" t="s">
        <v>225</v>
      </c>
      <c r="CG1528" s="9">
        <f>IF(CF1528="","",VLOOKUP(CF1528,Metadata!$D$2:$H$20,2,FALSE))</f>
        <v>22500</v>
      </c>
      <c r="CH1528" s="9">
        <f>IF(CF1528="","",VLOOKUP(CF1528,Metadata!$D$2:$H$20,4,FALSE))</f>
        <v>20000</v>
      </c>
      <c r="CI1528" s="9">
        <f>IF(CF1528="","",VLOOKUP(CF1528,Metadata!$D$2:$H$20,5,FALSE))</f>
        <v>25000</v>
      </c>
      <c r="CJ1528" s="9">
        <f t="shared" si="3"/>
        <v>22500</v>
      </c>
      <c r="CK1528" s="9" t="s">
        <v>201</v>
      </c>
      <c r="CL1528" s="10">
        <v>6</v>
      </c>
      <c r="CM1528" s="10">
        <v>2</v>
      </c>
      <c r="CN1528" s="10">
        <v>6</v>
      </c>
      <c r="CO1528" s="10">
        <v>6</v>
      </c>
      <c r="CP1528" s="10">
        <v>5</v>
      </c>
      <c r="CQ1528" s="10">
        <v>6</v>
      </c>
      <c r="CR1528" s="10">
        <v>4</v>
      </c>
      <c r="CS1528" s="10">
        <v>4</v>
      </c>
      <c r="CT1528" s="10">
        <v>4</v>
      </c>
      <c r="CU1528" s="10">
        <v>5</v>
      </c>
      <c r="CV1528" s="10">
        <v>3</v>
      </c>
      <c r="CW1528" s="10">
        <v>3</v>
      </c>
      <c r="CX1528" s="10">
        <v>4</v>
      </c>
      <c r="CY1528" s="10">
        <v>3</v>
      </c>
      <c r="CZ1528" s="10">
        <v>4</v>
      </c>
      <c r="DA1528" s="10">
        <v>5</v>
      </c>
      <c r="DB1528" s="10">
        <v>3</v>
      </c>
      <c r="DC1528" s="10">
        <v>5</v>
      </c>
      <c r="DD1528" s="10">
        <v>2</v>
      </c>
      <c r="DE1528" s="10">
        <v>5</v>
      </c>
      <c r="DF1528" s="10">
        <v>4</v>
      </c>
      <c r="DG1528" s="10">
        <v>5</v>
      </c>
      <c r="DH1528" s="10">
        <v>5</v>
      </c>
      <c r="DI1528" s="10">
        <v>4</v>
      </c>
      <c r="DJ1528" s="10">
        <v>3</v>
      </c>
      <c r="DK1528" s="10">
        <v>4</v>
      </c>
      <c r="DL1528" s="10">
        <v>2</v>
      </c>
      <c r="DM1528" s="9" t="s">
        <v>154</v>
      </c>
      <c r="DN1528" s="10">
        <v>1997</v>
      </c>
      <c r="DO1528" s="9">
        <f t="shared" si="8"/>
        <v>24</v>
      </c>
      <c r="DP1528" s="9" t="s">
        <v>155</v>
      </c>
      <c r="DQ1528" s="9" t="s">
        <v>227</v>
      </c>
      <c r="DR1528" s="9" t="s">
        <v>157</v>
      </c>
      <c r="DS1528" s="9" t="s">
        <v>137</v>
      </c>
      <c r="DT1528" s="9" t="s">
        <v>654</v>
      </c>
      <c r="DU1528" s="9" t="s">
        <v>168</v>
      </c>
      <c r="DV1528" s="9" t="str">
        <f>VLOOKUP(DU1528,Metadata!$B$2:$C$7,2,FALSE)</f>
        <v>0 - 3 years</v>
      </c>
    </row>
    <row r="1529" spans="1:126">
      <c r="A1529" s="13">
        <v>1528</v>
      </c>
      <c r="B1529" s="9" t="s">
        <v>135</v>
      </c>
      <c r="C1529" s="9" t="str">
        <f>VLOOKUP(B1529,Metadata!$M$2:$N$6,2,FALSE)</f>
        <v>Permanent Employee</v>
      </c>
      <c r="D1529" s="9" t="s">
        <v>159</v>
      </c>
      <c r="E1529" s="9" t="s">
        <v>137</v>
      </c>
      <c r="F1529" s="9" t="s">
        <v>138</v>
      </c>
      <c r="G1529" s="9" t="s">
        <v>190</v>
      </c>
      <c r="H1529" s="9" t="str">
        <f>IF(G1529="","",VLOOKUP(G1529,Metadata!$J$2:$K$22,2,FALSE))</f>
        <v>North</v>
      </c>
      <c r="I1529" s="9" t="s">
        <v>399</v>
      </c>
      <c r="J1529" s="9" t="str">
        <f>IF(I1529="","",VLOOKUP(I1529,Metadata!$P$2:$Q$43,2,FALSE))</f>
        <v>Middle East</v>
      </c>
      <c r="K1529" s="9" t="str">
        <f t="shared" si="0"/>
        <v>International</v>
      </c>
      <c r="L1529" s="9" t="s">
        <v>137</v>
      </c>
      <c r="M1529" s="9" t="str">
        <f>IF(L1529="","",VLOOKUP(L1529,Metadata!$J$2:$K$22,2,FALSE))</f>
        <v/>
      </c>
      <c r="N1529" s="9" t="s">
        <v>214</v>
      </c>
      <c r="O1529" s="9" t="s">
        <v>259</v>
      </c>
      <c r="P1529" s="9" t="s">
        <v>142</v>
      </c>
      <c r="Q1529" s="10" t="str">
        <f t="shared" si="1"/>
        <v>Full Office Job</v>
      </c>
      <c r="R1529" s="10">
        <v>5</v>
      </c>
      <c r="S1529" s="9" t="s">
        <v>338</v>
      </c>
      <c r="T1529" s="9" t="s">
        <v>137</v>
      </c>
      <c r="U1529" s="9" t="str">
        <f>IF(S1529&lt;&gt;"",S1529,IF(T1529&lt;&gt;"",VLOOKUP(T1529,Metadata!$S$2:$T$228,2,FALSE),""))</f>
        <v>Solutions Architect</v>
      </c>
      <c r="V1529" s="9" t="s">
        <v>391</v>
      </c>
      <c r="W1529" s="9" t="s">
        <v>137</v>
      </c>
      <c r="X1529" s="9" t="s">
        <v>242</v>
      </c>
      <c r="Y1529" s="9" t="s">
        <v>137</v>
      </c>
      <c r="Z1529" s="9" t="s">
        <v>224</v>
      </c>
      <c r="AA1529" s="9" t="s">
        <v>165</v>
      </c>
      <c r="AB1529" s="9" t="s">
        <v>253</v>
      </c>
      <c r="AC1529" s="9" t="s">
        <v>147</v>
      </c>
      <c r="AD1529" s="9" t="s">
        <v>148</v>
      </c>
      <c r="AE1529" s="9"/>
      <c r="AF1529" s="9" t="s">
        <v>243</v>
      </c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 t="s">
        <v>324</v>
      </c>
      <c r="AU1529" s="9"/>
      <c r="AV1529" s="9" t="s">
        <v>270</v>
      </c>
      <c r="AW1529" s="9"/>
      <c r="AX1529" s="9"/>
      <c r="AY1529" s="9"/>
      <c r="AZ1529" s="9"/>
      <c r="BA1529" s="9"/>
      <c r="BB1529" s="9" t="s">
        <v>284</v>
      </c>
      <c r="BC1529" s="9"/>
      <c r="BD1529" s="9"/>
      <c r="BE1529" s="9"/>
      <c r="BF1529" s="9"/>
      <c r="BG1529" s="9"/>
      <c r="BH1529" s="9"/>
      <c r="BI1529" s="9"/>
      <c r="BJ1529" s="9" t="s">
        <v>167</v>
      </c>
      <c r="BK1529" s="9"/>
      <c r="BL1529" s="9" t="s">
        <v>199</v>
      </c>
      <c r="BM1529" s="9"/>
      <c r="BN1529" s="9" t="s">
        <v>186</v>
      </c>
      <c r="BO1529" s="9"/>
      <c r="BP1529" s="9"/>
      <c r="BQ1529" s="9" t="s">
        <v>219</v>
      </c>
      <c r="BR1529" s="9"/>
      <c r="BS1529" s="9" t="s">
        <v>200</v>
      </c>
      <c r="BT1529" s="9"/>
      <c r="BU1529" s="9" t="s">
        <v>258</v>
      </c>
      <c r="BV1529" s="9"/>
      <c r="BW1529" s="9"/>
      <c r="BX1529" s="9"/>
      <c r="BY1529" s="9"/>
      <c r="BZ1529" s="9"/>
      <c r="CA1529" s="10"/>
      <c r="CB1529" s="10" t="str">
        <f t="shared" si="5"/>
        <v/>
      </c>
      <c r="CC1529" s="10"/>
      <c r="CD1529" s="9" t="str">
        <f t="shared" si="2"/>
        <v/>
      </c>
      <c r="CE1529" s="9" t="s">
        <v>151</v>
      </c>
      <c r="CF1529" s="9" t="s">
        <v>152</v>
      </c>
      <c r="CG1529" s="9">
        <f>IF(CF1529="","",VLOOKUP(CF1529,Metadata!$D$2:$H$20,2,FALSE))</f>
        <v>32500</v>
      </c>
      <c r="CH1529" s="9">
        <f>IF(CF1529="","",VLOOKUP(CF1529,Metadata!$D$2:$H$20,4,FALSE))</f>
        <v>30000</v>
      </c>
      <c r="CI1529" s="9">
        <f>IF(CF1529="","",VLOOKUP(CF1529,Metadata!$D$2:$H$20,5,FALSE))</f>
        <v>35000</v>
      </c>
      <c r="CJ1529" s="9">
        <f t="shared" si="3"/>
        <v>32500</v>
      </c>
      <c r="CK1529" s="9" t="s">
        <v>189</v>
      </c>
      <c r="CL1529" s="10">
        <v>3</v>
      </c>
      <c r="CM1529" s="10">
        <v>4</v>
      </c>
      <c r="CN1529" s="10">
        <v>7</v>
      </c>
      <c r="CO1529" s="10">
        <v>7</v>
      </c>
      <c r="CP1529" s="10">
        <v>5</v>
      </c>
      <c r="CQ1529" s="10">
        <v>6</v>
      </c>
      <c r="CR1529" s="10">
        <v>5</v>
      </c>
      <c r="CS1529" s="10">
        <v>5</v>
      </c>
      <c r="CT1529" s="10">
        <v>5</v>
      </c>
      <c r="CU1529" s="10">
        <v>4</v>
      </c>
      <c r="CV1529" s="10">
        <v>5</v>
      </c>
      <c r="CW1529" s="10">
        <v>5</v>
      </c>
      <c r="CX1529" s="10">
        <v>6</v>
      </c>
      <c r="CY1529" s="10">
        <v>5</v>
      </c>
      <c r="CZ1529" s="10">
        <v>7</v>
      </c>
      <c r="DA1529" s="10">
        <v>5</v>
      </c>
      <c r="DB1529" s="10">
        <v>5</v>
      </c>
      <c r="DC1529" s="10">
        <v>6</v>
      </c>
      <c r="DD1529" s="10">
        <v>6</v>
      </c>
      <c r="DE1529" s="10">
        <v>7</v>
      </c>
      <c r="DF1529" s="10">
        <v>6</v>
      </c>
      <c r="DG1529" s="10">
        <v>7</v>
      </c>
      <c r="DH1529" s="10">
        <v>5</v>
      </c>
      <c r="DI1529" s="10">
        <v>5</v>
      </c>
      <c r="DJ1529" s="10">
        <v>6</v>
      </c>
      <c r="DK1529" s="10">
        <v>5</v>
      </c>
      <c r="DL1529" s="10">
        <v>6</v>
      </c>
      <c r="DM1529" s="9" t="s">
        <v>154</v>
      </c>
      <c r="DN1529" s="10">
        <v>1993</v>
      </c>
      <c r="DO1529" s="9">
        <f t="shared" si="8"/>
        <v>28</v>
      </c>
      <c r="DP1529" s="9" t="s">
        <v>155</v>
      </c>
      <c r="DQ1529" s="9" t="s">
        <v>156</v>
      </c>
      <c r="DR1529" s="9" t="s">
        <v>157</v>
      </c>
      <c r="DS1529" s="9" t="s">
        <v>137</v>
      </c>
      <c r="DT1529" s="9" t="s">
        <v>657</v>
      </c>
      <c r="DU1529" s="9" t="s">
        <v>223</v>
      </c>
      <c r="DV1529" s="9" t="str">
        <f>VLOOKUP(DU1529,Metadata!$B$2:$C$7,2,FALSE)</f>
        <v>3 - 6 years</v>
      </c>
    </row>
    <row r="1530" spans="1:126">
      <c r="A1530" s="13">
        <v>1529</v>
      </c>
      <c r="B1530" s="9" t="s">
        <v>135</v>
      </c>
      <c r="C1530" s="9" t="str">
        <f>VLOOKUP(B1530,Metadata!$M$2:$N$6,2,FALSE)</f>
        <v>Permanent Employee</v>
      </c>
      <c r="D1530" s="9" t="s">
        <v>136</v>
      </c>
      <c r="E1530" s="9" t="s">
        <v>137</v>
      </c>
      <c r="F1530" s="9" t="s">
        <v>138</v>
      </c>
      <c r="G1530" s="9" t="s">
        <v>172</v>
      </c>
      <c r="H1530" s="9" t="str">
        <f>IF(G1530="","",VLOOKUP(G1530,Metadata!$J$2:$K$22,2,FALSE))</f>
        <v>Porto Metropolitan Area</v>
      </c>
      <c r="I1530" s="9" t="s">
        <v>138</v>
      </c>
      <c r="J1530" s="9" t="str">
        <f>IF(I1530="","",VLOOKUP(I1530,Metadata!$P$2:$Q$43,2,FALSE))</f>
        <v>Europe</v>
      </c>
      <c r="K1530" s="9" t="str">
        <f t="shared" si="0"/>
        <v>Portugal</v>
      </c>
      <c r="L1530" s="9" t="s">
        <v>172</v>
      </c>
      <c r="M1530" s="9" t="str">
        <f>IF(L1530="","",VLOOKUP(L1530,Metadata!$J$2:$K$22,2,FALSE))</f>
        <v>Porto Metropolitan Area</v>
      </c>
      <c r="N1530" s="9" t="s">
        <v>141</v>
      </c>
      <c r="O1530" s="9" t="s">
        <v>137</v>
      </c>
      <c r="P1530" s="9" t="s">
        <v>142</v>
      </c>
      <c r="Q1530" s="10" t="str">
        <f t="shared" si="1"/>
        <v>Full Office Job</v>
      </c>
      <c r="R1530" s="10">
        <v>5</v>
      </c>
      <c r="S1530" s="9" t="s">
        <v>192</v>
      </c>
      <c r="T1530" s="9" t="s">
        <v>137</v>
      </c>
      <c r="U1530" s="9" t="str">
        <f>IF(S1530&lt;&gt;"",S1530,IF(T1530&lt;&gt;"",VLOOKUP(T1530,Metadata!$S$2:$T$228,2,FALSE),""))</f>
        <v>Back-End Developer</v>
      </c>
      <c r="V1530" s="9" t="s">
        <v>256</v>
      </c>
      <c r="W1530" s="9" t="s">
        <v>137</v>
      </c>
      <c r="X1530" s="9" t="s">
        <v>145</v>
      </c>
      <c r="Y1530" s="9" t="s">
        <v>137</v>
      </c>
      <c r="Z1530" s="9" t="s">
        <v>218</v>
      </c>
      <c r="AA1530" s="9" t="s">
        <v>137</v>
      </c>
      <c r="AB1530" s="9" t="s">
        <v>137</v>
      </c>
      <c r="AC1530" s="9"/>
      <c r="AD1530" s="9"/>
      <c r="AE1530" s="9" t="s">
        <v>194</v>
      </c>
      <c r="AF1530" s="9"/>
      <c r="AG1530" s="9"/>
      <c r="AH1530" s="9" t="s">
        <v>176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 t="s">
        <v>196</v>
      </c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198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10"/>
      <c r="CB1530" s="10" t="str">
        <f t="shared" si="5"/>
        <v/>
      </c>
      <c r="CC1530" s="10"/>
      <c r="CD1530" s="9" t="str">
        <f t="shared" si="2"/>
        <v/>
      </c>
      <c r="CE1530" s="9" t="s">
        <v>232</v>
      </c>
      <c r="CF1530" s="9" t="s">
        <v>245</v>
      </c>
      <c r="CG1530" s="9">
        <f>IF(CF1530="","",VLOOKUP(CF1530,Metadata!$D$2:$H$20,2,FALSE))</f>
        <v>42500</v>
      </c>
      <c r="CH1530" s="9">
        <f>IF(CF1530="","",VLOOKUP(CF1530,Metadata!$D$2:$H$20,4,FALSE))</f>
        <v>40000</v>
      </c>
      <c r="CI1530" s="9">
        <f>IF(CF1530="","",VLOOKUP(CF1530,Metadata!$D$2:$H$20,5,FALSE))</f>
        <v>45000</v>
      </c>
      <c r="CJ1530" s="9">
        <f t="shared" si="3"/>
        <v>42500</v>
      </c>
      <c r="CK1530" s="9" t="s">
        <v>189</v>
      </c>
      <c r="CL1530" s="10">
        <v>5</v>
      </c>
      <c r="CM1530" s="10">
        <v>3</v>
      </c>
      <c r="CN1530" s="10">
        <v>6</v>
      </c>
      <c r="CO1530" s="10">
        <v>6</v>
      </c>
      <c r="CP1530" s="10">
        <v>5</v>
      </c>
      <c r="CQ1530" s="10">
        <v>6</v>
      </c>
      <c r="CR1530" s="10">
        <v>3</v>
      </c>
      <c r="CS1530" s="10">
        <v>5</v>
      </c>
      <c r="CT1530" s="10">
        <v>5</v>
      </c>
      <c r="CU1530" s="10">
        <v>6</v>
      </c>
      <c r="CV1530" s="10">
        <v>5</v>
      </c>
      <c r="CW1530" s="10">
        <v>4</v>
      </c>
      <c r="CX1530" s="10">
        <v>5</v>
      </c>
      <c r="CY1530" s="10">
        <v>5</v>
      </c>
      <c r="CZ1530" s="10">
        <v>6</v>
      </c>
      <c r="DA1530" s="10">
        <v>6</v>
      </c>
      <c r="DB1530" s="10">
        <v>4</v>
      </c>
      <c r="DC1530" s="10">
        <v>6</v>
      </c>
      <c r="DD1530" s="10">
        <v>4</v>
      </c>
      <c r="DE1530" s="10">
        <v>6</v>
      </c>
      <c r="DF1530" s="10">
        <v>6</v>
      </c>
      <c r="DG1530" s="10">
        <v>6</v>
      </c>
      <c r="DH1530" s="10">
        <v>6</v>
      </c>
      <c r="DI1530" s="10">
        <v>6</v>
      </c>
      <c r="DJ1530" s="10">
        <v>5</v>
      </c>
      <c r="DK1530" s="10">
        <v>6</v>
      </c>
      <c r="DL1530" s="10">
        <v>6</v>
      </c>
      <c r="DM1530" s="9" t="s">
        <v>154</v>
      </c>
      <c r="DN1530" s="10">
        <v>1981</v>
      </c>
      <c r="DO1530" s="9">
        <f t="shared" si="8"/>
        <v>40</v>
      </c>
      <c r="DP1530" s="9" t="s">
        <v>155</v>
      </c>
      <c r="DQ1530" s="9" t="s">
        <v>202</v>
      </c>
      <c r="DR1530" s="9" t="s">
        <v>157</v>
      </c>
      <c r="DS1530" s="9" t="s">
        <v>137</v>
      </c>
      <c r="DT1530" s="9" t="s">
        <v>657</v>
      </c>
      <c r="DU1530" s="9" t="s">
        <v>158</v>
      </c>
      <c r="DV1530" s="9" t="str">
        <f>VLOOKUP(DU1530,Metadata!$B$2:$C$7,2,FALSE)</f>
        <v>6+ years</v>
      </c>
    </row>
    <row r="1531" spans="1:126">
      <c r="A1531" s="13">
        <v>1530</v>
      </c>
      <c r="B1531" s="9" t="s">
        <v>135</v>
      </c>
      <c r="C1531" s="9" t="str">
        <f>VLOOKUP(B1531,Metadata!$M$2:$N$6,2,FALSE)</f>
        <v>Permanent Employee</v>
      </c>
      <c r="D1531" s="9" t="s">
        <v>159</v>
      </c>
      <c r="E1531" s="9" t="s">
        <v>137</v>
      </c>
      <c r="F1531" s="9" t="s">
        <v>138</v>
      </c>
      <c r="G1531" s="9" t="s">
        <v>140</v>
      </c>
      <c r="H1531" s="9" t="str">
        <f>IF(G1531="","",VLOOKUP(G1531,Metadata!$J$2:$K$22,2,FALSE))</f>
        <v>Lisbon Metropolitan Area</v>
      </c>
      <c r="I1531" s="9" t="s">
        <v>311</v>
      </c>
      <c r="J1531" s="9" t="str">
        <f>IF(I1531="","",VLOOKUP(I1531,Metadata!$P$2:$Q$43,2,FALSE))</f>
        <v>Europe</v>
      </c>
      <c r="K1531" s="9" t="str">
        <f t="shared" si="0"/>
        <v>International</v>
      </c>
      <c r="L1531" s="9" t="s">
        <v>137</v>
      </c>
      <c r="M1531" s="9" t="str">
        <f>IF(L1531="","",VLOOKUP(L1531,Metadata!$J$2:$K$22,2,FALSE))</f>
        <v/>
      </c>
      <c r="N1531" s="9" t="s">
        <v>214</v>
      </c>
      <c r="O1531" s="9" t="s">
        <v>215</v>
      </c>
      <c r="P1531" s="9" t="s">
        <v>142</v>
      </c>
      <c r="Q1531" s="10" t="str">
        <f t="shared" si="1"/>
        <v>Full Office Job</v>
      </c>
      <c r="R1531" s="10">
        <v>3</v>
      </c>
      <c r="S1531" s="9" t="s">
        <v>216</v>
      </c>
      <c r="T1531" s="9" t="s">
        <v>137</v>
      </c>
      <c r="U1531" s="9" t="str">
        <f>IF(S1531&lt;&gt;"",S1531,IF(T1531&lt;&gt;"",VLOOKUP(T1531,Metadata!$S$2:$T$228,2,FALSE),""))</f>
        <v>Front-End Developer</v>
      </c>
      <c r="V1531" s="9" t="s">
        <v>174</v>
      </c>
      <c r="W1531" s="9" t="s">
        <v>137</v>
      </c>
      <c r="X1531" s="9" t="s">
        <v>145</v>
      </c>
      <c r="Y1531" s="9" t="s">
        <v>137</v>
      </c>
      <c r="Z1531" s="9" t="s">
        <v>184</v>
      </c>
      <c r="AA1531" s="9" t="s">
        <v>165</v>
      </c>
      <c r="AB1531" s="9" t="s">
        <v>137</v>
      </c>
      <c r="AC1531" s="9"/>
      <c r="AD1531" s="9"/>
      <c r="AE1531" s="9"/>
      <c r="AF1531" s="9"/>
      <c r="AG1531" s="9"/>
      <c r="AH1531" s="9"/>
      <c r="AI1531" s="9"/>
      <c r="AJ1531" s="9" t="s">
        <v>185</v>
      </c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 t="s">
        <v>178</v>
      </c>
      <c r="BB1531" s="9"/>
      <c r="BC1531" s="9"/>
      <c r="BD1531" s="9"/>
      <c r="BE1531" s="9"/>
      <c r="BF1531" s="9"/>
      <c r="BG1531" s="9"/>
      <c r="BH1531" s="9"/>
      <c r="BI1531" s="9"/>
      <c r="BJ1531" s="9" t="s">
        <v>167</v>
      </c>
      <c r="BK1531" s="9"/>
      <c r="BL1531" s="9" t="s">
        <v>199</v>
      </c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10"/>
      <c r="CB1531" s="10" t="str">
        <f t="shared" si="5"/>
        <v/>
      </c>
      <c r="CC1531" s="10"/>
      <c r="CD1531" s="9" t="str">
        <f t="shared" si="2"/>
        <v/>
      </c>
      <c r="CE1531" s="9" t="s">
        <v>232</v>
      </c>
      <c r="CF1531" s="9" t="s">
        <v>254</v>
      </c>
      <c r="CG1531" s="9">
        <f>IF(CF1531="","",VLOOKUP(CF1531,Metadata!$D$2:$H$20,2,FALSE))</f>
        <v>37500</v>
      </c>
      <c r="CH1531" s="9">
        <f>IF(CF1531="","",VLOOKUP(CF1531,Metadata!$D$2:$H$20,4,FALSE))</f>
        <v>35000</v>
      </c>
      <c r="CI1531" s="9">
        <f>IF(CF1531="","",VLOOKUP(CF1531,Metadata!$D$2:$H$20,5,FALSE))</f>
        <v>40000</v>
      </c>
      <c r="CJ1531" s="9">
        <f t="shared" si="3"/>
        <v>37500</v>
      </c>
      <c r="CK1531" s="9" t="s">
        <v>153</v>
      </c>
      <c r="CL1531" s="10">
        <v>6</v>
      </c>
      <c r="CM1531" s="10">
        <v>1</v>
      </c>
      <c r="CN1531" s="10">
        <v>7</v>
      </c>
      <c r="CO1531" s="10">
        <v>6</v>
      </c>
      <c r="CP1531" s="10">
        <v>6</v>
      </c>
      <c r="CQ1531" s="10">
        <v>7</v>
      </c>
      <c r="CR1531" s="10">
        <v>3</v>
      </c>
      <c r="CS1531" s="10">
        <v>4</v>
      </c>
      <c r="CT1531" s="10">
        <v>7</v>
      </c>
      <c r="CU1531" s="10">
        <v>6</v>
      </c>
      <c r="CV1531" s="10">
        <v>6</v>
      </c>
      <c r="CW1531" s="10">
        <v>5</v>
      </c>
      <c r="CX1531" s="10">
        <v>5</v>
      </c>
      <c r="CY1531" s="10">
        <v>6</v>
      </c>
      <c r="CZ1531" s="10">
        <v>5</v>
      </c>
      <c r="DA1531" s="10">
        <v>6</v>
      </c>
      <c r="DB1531" s="10">
        <v>5</v>
      </c>
      <c r="DC1531" s="10">
        <v>5</v>
      </c>
      <c r="DD1531" s="10">
        <v>3</v>
      </c>
      <c r="DE1531" s="10">
        <v>6</v>
      </c>
      <c r="DF1531" s="10">
        <v>6</v>
      </c>
      <c r="DG1531" s="10">
        <v>7</v>
      </c>
      <c r="DH1531" s="10">
        <v>5</v>
      </c>
      <c r="DI1531" s="10">
        <v>7</v>
      </c>
      <c r="DJ1531" s="10">
        <v>7</v>
      </c>
      <c r="DK1531" s="10">
        <v>6</v>
      </c>
      <c r="DL1531" s="10">
        <v>6</v>
      </c>
      <c r="DM1531" s="9" t="s">
        <v>154</v>
      </c>
      <c r="DN1531" s="10">
        <v>1990</v>
      </c>
      <c r="DO1531" s="9">
        <f t="shared" si="8"/>
        <v>31</v>
      </c>
      <c r="DP1531" s="9" t="s">
        <v>155</v>
      </c>
      <c r="DQ1531" s="9" t="s">
        <v>202</v>
      </c>
      <c r="DR1531" s="9" t="s">
        <v>157</v>
      </c>
      <c r="DS1531" s="9" t="s">
        <v>137</v>
      </c>
      <c r="DT1531" s="9" t="s">
        <v>657</v>
      </c>
      <c r="DU1531" s="9" t="s">
        <v>223</v>
      </c>
      <c r="DV1531" s="9" t="str">
        <f>VLOOKUP(DU1531,Metadata!$B$2:$C$7,2,FALSE)</f>
        <v>3 - 6 years</v>
      </c>
    </row>
    <row r="1532" spans="1:126">
      <c r="A1532" s="13">
        <v>1531</v>
      </c>
      <c r="B1532" s="9" t="s">
        <v>135</v>
      </c>
      <c r="C1532" s="9" t="str">
        <f>VLOOKUP(B1532,Metadata!$M$2:$N$6,2,FALSE)</f>
        <v>Permanent Employee</v>
      </c>
      <c r="D1532" s="9" t="s">
        <v>136</v>
      </c>
      <c r="E1532" s="9" t="s">
        <v>137</v>
      </c>
      <c r="F1532" s="9" t="s">
        <v>138</v>
      </c>
      <c r="G1532" s="9" t="s">
        <v>213</v>
      </c>
      <c r="H1532" s="9" t="str">
        <f>IF(G1532="","",VLOOKUP(G1532,Metadata!$J$2:$K$22,2,FALSE))</f>
        <v>Centre</v>
      </c>
      <c r="I1532" s="9" t="s">
        <v>138</v>
      </c>
      <c r="J1532" s="9" t="str">
        <f>IF(I1532="","",VLOOKUP(I1532,Metadata!$P$2:$Q$43,2,FALSE))</f>
        <v>Europe</v>
      </c>
      <c r="K1532" s="9" t="str">
        <f t="shared" si="0"/>
        <v>Portugal</v>
      </c>
      <c r="L1532" s="9" t="s">
        <v>213</v>
      </c>
      <c r="M1532" s="9" t="str">
        <f>IF(L1532="","",VLOOKUP(L1532,Metadata!$J$2:$K$22,2,FALSE))</f>
        <v>Centre</v>
      </c>
      <c r="N1532" s="9" t="s">
        <v>141</v>
      </c>
      <c r="O1532" s="9" t="s">
        <v>137</v>
      </c>
      <c r="P1532" s="9" t="s">
        <v>191</v>
      </c>
      <c r="Q1532" s="10" t="str">
        <f t="shared" si="1"/>
        <v>Remote Job (full or flexible)</v>
      </c>
      <c r="R1532" s="10">
        <v>7</v>
      </c>
      <c r="S1532" s="9" t="s">
        <v>216</v>
      </c>
      <c r="T1532" s="9" t="s">
        <v>137</v>
      </c>
      <c r="U1532" s="9" t="str">
        <f>IF(S1532&lt;&gt;"",S1532,IF(T1532&lt;&gt;"",VLOOKUP(T1532,Metadata!$S$2:$T$228,2,FALSE),""))</f>
        <v>Front-End Developer</v>
      </c>
      <c r="V1532" s="9" t="s">
        <v>162</v>
      </c>
      <c r="W1532" s="9" t="s">
        <v>137</v>
      </c>
      <c r="X1532" s="9" t="s">
        <v>163</v>
      </c>
      <c r="Y1532" s="9" t="s">
        <v>137</v>
      </c>
      <c r="Z1532" s="9" t="s">
        <v>262</v>
      </c>
      <c r="AA1532" s="9" t="s">
        <v>165</v>
      </c>
      <c r="AB1532" s="9" t="s">
        <v>137</v>
      </c>
      <c r="AC1532" s="9"/>
      <c r="AD1532" s="9"/>
      <c r="AE1532" s="9"/>
      <c r="AF1532" s="9"/>
      <c r="AG1532" s="9"/>
      <c r="AH1532" s="9"/>
      <c r="AI1532" s="9"/>
      <c r="AJ1532" s="9" t="s">
        <v>185</v>
      </c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 t="s">
        <v>186</v>
      </c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10"/>
      <c r="CB1532" s="10" t="str">
        <f t="shared" si="5"/>
        <v/>
      </c>
      <c r="CC1532" s="10"/>
      <c r="CD1532" s="9" t="str">
        <f t="shared" si="2"/>
        <v/>
      </c>
      <c r="CE1532" s="9" t="s">
        <v>168</v>
      </c>
      <c r="CF1532" s="9" t="s">
        <v>188</v>
      </c>
      <c r="CG1532" s="9">
        <f>IF(CF1532="","",VLOOKUP(CF1532,Metadata!$D$2:$H$20,2,FALSE))</f>
        <v>17500</v>
      </c>
      <c r="CH1532" s="9">
        <f>IF(CF1532="","",VLOOKUP(CF1532,Metadata!$D$2:$H$20,4,FALSE))</f>
        <v>15000</v>
      </c>
      <c r="CI1532" s="9">
        <f>IF(CF1532="","",VLOOKUP(CF1532,Metadata!$D$2:$H$20,5,FALSE))</f>
        <v>20000</v>
      </c>
      <c r="CJ1532" s="9">
        <f t="shared" si="3"/>
        <v>17500</v>
      </c>
      <c r="CK1532" s="9" t="s">
        <v>189</v>
      </c>
      <c r="CL1532" s="10">
        <v>3</v>
      </c>
      <c r="CM1532" s="10">
        <v>5</v>
      </c>
      <c r="CN1532" s="10">
        <v>6</v>
      </c>
      <c r="CO1532" s="10">
        <v>7</v>
      </c>
      <c r="CP1532" s="10">
        <v>7</v>
      </c>
      <c r="CQ1532" s="10">
        <v>6</v>
      </c>
      <c r="CR1532" s="10">
        <v>7</v>
      </c>
      <c r="CS1532" s="10">
        <v>7</v>
      </c>
      <c r="CT1532" s="10">
        <v>5</v>
      </c>
      <c r="CU1532" s="10">
        <v>6</v>
      </c>
      <c r="CV1532" s="10">
        <v>6</v>
      </c>
      <c r="CW1532" s="10">
        <v>7</v>
      </c>
      <c r="CX1532" s="10">
        <v>6</v>
      </c>
      <c r="CY1532" s="10">
        <v>6</v>
      </c>
      <c r="CZ1532" s="10">
        <v>6</v>
      </c>
      <c r="DA1532" s="10">
        <v>5</v>
      </c>
      <c r="DB1532" s="10">
        <v>4</v>
      </c>
      <c r="DC1532" s="10">
        <v>6</v>
      </c>
      <c r="DD1532" s="10">
        <v>4</v>
      </c>
      <c r="DE1532" s="10">
        <v>7</v>
      </c>
      <c r="DF1532" s="10">
        <v>5</v>
      </c>
      <c r="DG1532" s="10">
        <v>5</v>
      </c>
      <c r="DH1532" s="10">
        <v>5</v>
      </c>
      <c r="DI1532" s="10">
        <v>6</v>
      </c>
      <c r="DJ1532" s="10">
        <v>6</v>
      </c>
      <c r="DK1532" s="10">
        <v>5</v>
      </c>
      <c r="DL1532" s="10">
        <v>6</v>
      </c>
      <c r="DM1532" s="9" t="s">
        <v>154</v>
      </c>
      <c r="DN1532" s="10">
        <v>1992</v>
      </c>
      <c r="DO1532" s="9">
        <f t="shared" si="8"/>
        <v>29</v>
      </c>
      <c r="DP1532" s="9" t="s">
        <v>155</v>
      </c>
      <c r="DQ1532" s="9" t="s">
        <v>227</v>
      </c>
      <c r="DR1532" s="9" t="s">
        <v>157</v>
      </c>
      <c r="DS1532" s="9" t="s">
        <v>137</v>
      </c>
      <c r="DT1532" s="9" t="s">
        <v>657</v>
      </c>
      <c r="DU1532" s="9" t="s">
        <v>168</v>
      </c>
      <c r="DV1532" s="9" t="str">
        <f>VLOOKUP(DU1532,Metadata!$B$2:$C$7,2,FALSE)</f>
        <v>0 - 3 years</v>
      </c>
    </row>
    <row r="1533" spans="1:126">
      <c r="A1533" s="13">
        <v>1532</v>
      </c>
      <c r="B1533" s="9" t="s">
        <v>135</v>
      </c>
      <c r="C1533" s="9" t="str">
        <f>VLOOKUP(B1533,Metadata!$M$2:$N$6,2,FALSE)</f>
        <v>Permanent Employee</v>
      </c>
      <c r="D1533" s="9" t="s">
        <v>159</v>
      </c>
      <c r="E1533" s="9" t="s">
        <v>137</v>
      </c>
      <c r="F1533" s="9" t="s">
        <v>138</v>
      </c>
      <c r="G1533" s="9" t="s">
        <v>172</v>
      </c>
      <c r="H1533" s="9" t="str">
        <f>IF(G1533="","",VLOOKUP(G1533,Metadata!$J$2:$K$22,2,FALSE))</f>
        <v>Porto Metropolitan Area</v>
      </c>
      <c r="I1533" s="9" t="s">
        <v>311</v>
      </c>
      <c r="J1533" s="9" t="str">
        <f>IF(I1533="","",VLOOKUP(I1533,Metadata!$P$2:$Q$43,2,FALSE))</f>
        <v>Europe</v>
      </c>
      <c r="K1533" s="9" t="str">
        <f t="shared" si="0"/>
        <v>International</v>
      </c>
      <c r="L1533" s="9" t="s">
        <v>137</v>
      </c>
      <c r="M1533" s="9" t="str">
        <f>IF(L1533="","",VLOOKUP(L1533,Metadata!$J$2:$K$22,2,FALSE))</f>
        <v/>
      </c>
      <c r="N1533" s="9" t="s">
        <v>205</v>
      </c>
      <c r="O1533" s="9" t="s">
        <v>137</v>
      </c>
      <c r="P1533" s="9" t="s">
        <v>137</v>
      </c>
      <c r="Q1533" s="10" t="str">
        <f t="shared" si="1"/>
        <v>Full Office Job</v>
      </c>
      <c r="R1533" s="10">
        <v>3</v>
      </c>
      <c r="S1533" s="9" t="s">
        <v>143</v>
      </c>
      <c r="T1533" s="9" t="s">
        <v>137</v>
      </c>
      <c r="U1533" s="9" t="str">
        <f>IF(S1533&lt;&gt;"",S1533,IF(T1533&lt;&gt;"",VLOOKUP(T1533,Metadata!$S$2:$T$228,2,FALSE),""))</f>
        <v>Technical Team Leader</v>
      </c>
      <c r="V1533" s="9" t="s">
        <v>276</v>
      </c>
      <c r="W1533" s="9" t="s">
        <v>137</v>
      </c>
      <c r="X1533" s="9" t="s">
        <v>145</v>
      </c>
      <c r="Y1533" s="9" t="s">
        <v>137</v>
      </c>
      <c r="Z1533" s="9" t="s">
        <v>146</v>
      </c>
      <c r="AA1533" s="9" t="s">
        <v>165</v>
      </c>
      <c r="AB1533" s="9" t="s">
        <v>137</v>
      </c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 t="s">
        <v>186</v>
      </c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10"/>
      <c r="CB1533" s="10" t="str">
        <f t="shared" si="5"/>
        <v/>
      </c>
      <c r="CC1533" s="10"/>
      <c r="CD1533" s="9" t="str">
        <f t="shared" si="2"/>
        <v/>
      </c>
      <c r="CE1533" s="9" t="s">
        <v>151</v>
      </c>
      <c r="CF1533" s="9" t="s">
        <v>236</v>
      </c>
      <c r="CG1533" s="9">
        <f>IF(CF1533="","",VLOOKUP(CF1533,Metadata!$D$2:$H$20,2,FALSE))</f>
        <v>47500</v>
      </c>
      <c r="CH1533" s="9">
        <f>IF(CF1533="","",VLOOKUP(CF1533,Metadata!$D$2:$H$20,4,FALSE))</f>
        <v>45000</v>
      </c>
      <c r="CI1533" s="9">
        <f>IF(CF1533="","",VLOOKUP(CF1533,Metadata!$D$2:$H$20,5,FALSE))</f>
        <v>50000</v>
      </c>
      <c r="CJ1533" s="9">
        <f t="shared" si="3"/>
        <v>47500</v>
      </c>
      <c r="CK1533" s="9" t="s">
        <v>366</v>
      </c>
      <c r="CL1533" s="10">
        <v>5</v>
      </c>
      <c r="CM1533" s="10">
        <v>3</v>
      </c>
      <c r="CN1533" s="10">
        <v>6</v>
      </c>
      <c r="CO1533" s="10">
        <v>5</v>
      </c>
      <c r="CP1533" s="10">
        <v>6</v>
      </c>
      <c r="CQ1533" s="10">
        <v>7</v>
      </c>
      <c r="CR1533" s="10">
        <v>4</v>
      </c>
      <c r="CS1533" s="10">
        <v>6</v>
      </c>
      <c r="CT1533" s="10">
        <v>6</v>
      </c>
      <c r="CU1533" s="10">
        <v>5</v>
      </c>
      <c r="CV1533" s="10">
        <v>6</v>
      </c>
      <c r="CW1533" s="10">
        <v>4</v>
      </c>
      <c r="CX1533" s="10">
        <v>6</v>
      </c>
      <c r="CY1533" s="10">
        <v>6</v>
      </c>
      <c r="CZ1533" s="10">
        <v>7</v>
      </c>
      <c r="DA1533" s="10">
        <v>6</v>
      </c>
      <c r="DB1533" s="10">
        <v>4</v>
      </c>
      <c r="DC1533" s="10">
        <v>7</v>
      </c>
      <c r="DD1533" s="10">
        <v>5</v>
      </c>
      <c r="DE1533" s="10">
        <v>7</v>
      </c>
      <c r="DF1533" s="10">
        <v>7</v>
      </c>
      <c r="DG1533" s="10">
        <v>5</v>
      </c>
      <c r="DH1533" s="10">
        <v>6</v>
      </c>
      <c r="DI1533" s="10">
        <v>6</v>
      </c>
      <c r="DJ1533" s="10">
        <v>5</v>
      </c>
      <c r="DK1533" s="10">
        <v>4</v>
      </c>
      <c r="DL1533" s="10">
        <v>6</v>
      </c>
      <c r="DM1533" s="9" t="s">
        <v>154</v>
      </c>
      <c r="DN1533" s="10">
        <v>1982</v>
      </c>
      <c r="DO1533" s="9">
        <f t="shared" si="8"/>
        <v>39</v>
      </c>
      <c r="DP1533" s="9" t="s">
        <v>222</v>
      </c>
      <c r="DQ1533" s="9" t="s">
        <v>156</v>
      </c>
      <c r="DR1533" s="9" t="s">
        <v>157</v>
      </c>
      <c r="DS1533" s="9" t="s">
        <v>137</v>
      </c>
      <c r="DT1533" s="9" t="s">
        <v>657</v>
      </c>
      <c r="DU1533" s="9" t="s">
        <v>158</v>
      </c>
      <c r="DV1533" s="9" t="str">
        <f>VLOOKUP(DU1533,Metadata!$B$2:$C$7,2,FALSE)</f>
        <v>6+ years</v>
      </c>
    </row>
    <row r="1534" spans="1:126">
      <c r="A1534" s="13">
        <v>1533</v>
      </c>
      <c r="B1534" s="9" t="s">
        <v>135</v>
      </c>
      <c r="C1534" s="9" t="str">
        <f>VLOOKUP(B1534,Metadata!$M$2:$N$6,2,FALSE)</f>
        <v>Permanent Employee</v>
      </c>
      <c r="D1534" s="9" t="s">
        <v>136</v>
      </c>
      <c r="E1534" s="9" t="s">
        <v>137</v>
      </c>
      <c r="F1534" s="9" t="s">
        <v>138</v>
      </c>
      <c r="G1534" s="9" t="s">
        <v>190</v>
      </c>
      <c r="H1534" s="9" t="str">
        <f>IF(G1534="","",VLOOKUP(G1534,Metadata!$J$2:$K$22,2,FALSE))</f>
        <v>North</v>
      </c>
      <c r="I1534" s="9" t="s">
        <v>138</v>
      </c>
      <c r="J1534" s="9" t="str">
        <f>IF(I1534="","",VLOOKUP(I1534,Metadata!$P$2:$Q$43,2,FALSE))</f>
        <v>Europe</v>
      </c>
      <c r="K1534" s="9" t="str">
        <f t="shared" si="0"/>
        <v>Portugal</v>
      </c>
      <c r="L1534" s="9" t="s">
        <v>190</v>
      </c>
      <c r="M1534" s="9" t="str">
        <f>IF(L1534="","",VLOOKUP(L1534,Metadata!$J$2:$K$22,2,FALSE))</f>
        <v>North</v>
      </c>
      <c r="N1534" s="9" t="s">
        <v>205</v>
      </c>
      <c r="O1534" s="9" t="s">
        <v>137</v>
      </c>
      <c r="P1534" s="9" t="s">
        <v>137</v>
      </c>
      <c r="Q1534" s="10" t="str">
        <f t="shared" si="1"/>
        <v>Full Office Job</v>
      </c>
      <c r="R1534" s="10">
        <v>5</v>
      </c>
      <c r="S1534" s="9" t="s">
        <v>282</v>
      </c>
      <c r="T1534" s="9" t="s">
        <v>137</v>
      </c>
      <c r="U1534" s="9" t="str">
        <f>IF(S1534&lt;&gt;"",S1534,IF(T1534&lt;&gt;"",VLOOKUP(T1534,Metadata!$S$2:$T$228,2,FALSE),""))</f>
        <v>Computer &amp; Network Security</v>
      </c>
      <c r="V1534" s="9" t="s">
        <v>309</v>
      </c>
      <c r="W1534" s="9" t="s">
        <v>137</v>
      </c>
      <c r="X1534" s="9" t="s">
        <v>137</v>
      </c>
      <c r="Y1534" s="9" t="s">
        <v>658</v>
      </c>
      <c r="Z1534" s="9" t="s">
        <v>146</v>
      </c>
      <c r="AA1534" s="9" t="s">
        <v>137</v>
      </c>
      <c r="AB1534" s="9" t="s">
        <v>253</v>
      </c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 t="s">
        <v>150</v>
      </c>
      <c r="BZ1534" s="9" t="s">
        <v>137</v>
      </c>
      <c r="CA1534" s="10"/>
      <c r="CB1534" s="10" t="str">
        <f t="shared" si="5"/>
        <v/>
      </c>
      <c r="CC1534" s="10"/>
      <c r="CD1534" s="9" t="str">
        <f t="shared" si="2"/>
        <v/>
      </c>
      <c r="CE1534" s="9" t="s">
        <v>151</v>
      </c>
      <c r="CF1534" s="9" t="s">
        <v>152</v>
      </c>
      <c r="CG1534" s="9">
        <f>IF(CF1534="","",VLOOKUP(CF1534,Metadata!$D$2:$H$20,2,FALSE))</f>
        <v>32500</v>
      </c>
      <c r="CH1534" s="9">
        <f>IF(CF1534="","",VLOOKUP(CF1534,Metadata!$D$2:$H$20,4,FALSE))</f>
        <v>30000</v>
      </c>
      <c r="CI1534" s="9">
        <f>IF(CF1534="","",VLOOKUP(CF1534,Metadata!$D$2:$H$20,5,FALSE))</f>
        <v>35000</v>
      </c>
      <c r="CJ1534" s="9">
        <f t="shared" si="3"/>
        <v>32500</v>
      </c>
      <c r="CK1534" s="9" t="s">
        <v>153</v>
      </c>
      <c r="CL1534" s="10">
        <v>4</v>
      </c>
      <c r="CM1534" s="10">
        <v>3</v>
      </c>
      <c r="CN1534" s="10">
        <v>5</v>
      </c>
      <c r="CO1534" s="10">
        <v>6</v>
      </c>
      <c r="CP1534" s="10">
        <v>7</v>
      </c>
      <c r="CQ1534" s="10">
        <v>5</v>
      </c>
      <c r="CR1534" s="10">
        <v>5</v>
      </c>
      <c r="CS1534" s="10">
        <v>4</v>
      </c>
      <c r="CT1534" s="10">
        <v>6</v>
      </c>
      <c r="CU1534" s="10">
        <v>6</v>
      </c>
      <c r="CV1534" s="10">
        <v>4</v>
      </c>
      <c r="CW1534" s="10">
        <v>6</v>
      </c>
      <c r="CX1534" s="10">
        <v>5</v>
      </c>
      <c r="CY1534" s="10">
        <v>6</v>
      </c>
      <c r="CZ1534" s="10">
        <v>6</v>
      </c>
      <c r="DA1534" s="10">
        <v>2</v>
      </c>
      <c r="DB1534" s="10">
        <v>4</v>
      </c>
      <c r="DC1534" s="10">
        <v>6</v>
      </c>
      <c r="DD1534" s="10">
        <v>3</v>
      </c>
      <c r="DE1534" s="10">
        <v>4</v>
      </c>
      <c r="DF1534" s="10">
        <v>5</v>
      </c>
      <c r="DG1534" s="10">
        <v>5</v>
      </c>
      <c r="DH1534" s="10">
        <v>4</v>
      </c>
      <c r="DI1534" s="10">
        <v>6</v>
      </c>
      <c r="DJ1534" s="10">
        <v>2</v>
      </c>
      <c r="DK1534" s="10">
        <v>5</v>
      </c>
      <c r="DL1534" s="10">
        <v>7</v>
      </c>
      <c r="DM1534" s="9" t="s">
        <v>154</v>
      </c>
      <c r="DN1534" s="10">
        <v>1973</v>
      </c>
      <c r="DO1534" s="9">
        <f t="shared" si="8"/>
        <v>48</v>
      </c>
      <c r="DP1534" s="9" t="s">
        <v>155</v>
      </c>
      <c r="DQ1534" s="9" t="s">
        <v>202</v>
      </c>
      <c r="DR1534" s="9" t="s">
        <v>157</v>
      </c>
      <c r="DS1534" s="9" t="s">
        <v>137</v>
      </c>
      <c r="DT1534" s="9" t="s">
        <v>657</v>
      </c>
      <c r="DU1534" s="9" t="s">
        <v>158</v>
      </c>
      <c r="DV1534" s="9" t="str">
        <f>VLOOKUP(DU1534,Metadata!$B$2:$C$7,2,FALSE)</f>
        <v>6+ years</v>
      </c>
    </row>
    <row r="1535" spans="1:126">
      <c r="A1535" s="13">
        <v>1534</v>
      </c>
      <c r="B1535" s="9" t="s">
        <v>135</v>
      </c>
      <c r="C1535" s="9" t="str">
        <f>VLOOKUP(B1535,Metadata!$M$2:$N$6,2,FALSE)</f>
        <v>Permanent Employee</v>
      </c>
      <c r="D1535" s="9" t="s">
        <v>159</v>
      </c>
      <c r="E1535" s="9" t="s">
        <v>137</v>
      </c>
      <c r="F1535" s="9" t="s">
        <v>138</v>
      </c>
      <c r="G1535" s="9" t="s">
        <v>172</v>
      </c>
      <c r="H1535" s="9" t="str">
        <f>IF(G1535="","",VLOOKUP(G1535,Metadata!$J$2:$K$22,2,FALSE))</f>
        <v>Porto Metropolitan Area</v>
      </c>
      <c r="I1535" s="9" t="s">
        <v>138</v>
      </c>
      <c r="J1535" s="9" t="str">
        <f>IF(I1535="","",VLOOKUP(I1535,Metadata!$P$2:$Q$43,2,FALSE))</f>
        <v>Europe</v>
      </c>
      <c r="K1535" s="9" t="str">
        <f t="shared" si="0"/>
        <v>Portugal</v>
      </c>
      <c r="L1535" s="9" t="s">
        <v>172</v>
      </c>
      <c r="M1535" s="9" t="str">
        <f>IF(L1535="","",VLOOKUP(L1535,Metadata!$J$2:$K$22,2,FALSE))</f>
        <v>Porto Metropolitan Area</v>
      </c>
      <c r="N1535" s="9" t="s">
        <v>205</v>
      </c>
      <c r="O1535" s="9" t="s">
        <v>137</v>
      </c>
      <c r="P1535" s="9" t="s">
        <v>137</v>
      </c>
      <c r="Q1535" s="10" t="str">
        <f t="shared" si="1"/>
        <v>Full Office Job</v>
      </c>
      <c r="R1535" s="10">
        <v>6</v>
      </c>
      <c r="S1535" s="9" t="s">
        <v>161</v>
      </c>
      <c r="T1535" s="9" t="s">
        <v>137</v>
      </c>
      <c r="U1535" s="9" t="str">
        <f>IF(S1535&lt;&gt;"",S1535,IF(T1535&lt;&gt;"",VLOOKUP(T1535,Metadata!$S$2:$T$228,2,FALSE),""))</f>
        <v>Full-Stack Developer</v>
      </c>
      <c r="V1535" s="9" t="s">
        <v>162</v>
      </c>
      <c r="W1535" s="9" t="s">
        <v>137</v>
      </c>
      <c r="X1535" s="9" t="s">
        <v>163</v>
      </c>
      <c r="Y1535" s="9" t="s">
        <v>137</v>
      </c>
      <c r="Z1535" s="9" t="s">
        <v>164</v>
      </c>
      <c r="AA1535" s="9" t="s">
        <v>165</v>
      </c>
      <c r="AB1535" s="9" t="s">
        <v>137</v>
      </c>
      <c r="AC1535" s="9" t="s">
        <v>147</v>
      </c>
      <c r="AD1535" s="9" t="s">
        <v>148</v>
      </c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 t="s">
        <v>199</v>
      </c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10"/>
      <c r="CB1535" s="10" t="str">
        <f t="shared" si="5"/>
        <v/>
      </c>
      <c r="CC1535" s="10"/>
      <c r="CD1535" s="9" t="str">
        <f t="shared" si="2"/>
        <v/>
      </c>
      <c r="CE1535" s="9" t="s">
        <v>151</v>
      </c>
      <c r="CF1535" s="9" t="s">
        <v>188</v>
      </c>
      <c r="CG1535" s="9">
        <f>IF(CF1535="","",VLOOKUP(CF1535,Metadata!$D$2:$H$20,2,FALSE))</f>
        <v>17500</v>
      </c>
      <c r="CH1535" s="9">
        <f>IF(CF1535="","",VLOOKUP(CF1535,Metadata!$D$2:$H$20,4,FALSE))</f>
        <v>15000</v>
      </c>
      <c r="CI1535" s="9">
        <f>IF(CF1535="","",VLOOKUP(CF1535,Metadata!$D$2:$H$20,5,FALSE))</f>
        <v>20000</v>
      </c>
      <c r="CJ1535" s="9">
        <f t="shared" si="3"/>
        <v>17500</v>
      </c>
      <c r="CK1535" s="9" t="s">
        <v>153</v>
      </c>
      <c r="CL1535" s="10">
        <v>3</v>
      </c>
      <c r="CM1535" s="10">
        <v>4</v>
      </c>
      <c r="CN1535" s="10">
        <v>5</v>
      </c>
      <c r="CO1535" s="10">
        <v>5</v>
      </c>
      <c r="CP1535" s="10">
        <v>6</v>
      </c>
      <c r="CQ1535" s="10">
        <v>6</v>
      </c>
      <c r="CR1535" s="10">
        <v>6</v>
      </c>
      <c r="CS1535" s="10">
        <v>6</v>
      </c>
      <c r="CT1535" s="10">
        <v>5</v>
      </c>
      <c r="CU1535" s="10">
        <v>4</v>
      </c>
      <c r="CV1535" s="10">
        <v>5</v>
      </c>
      <c r="CW1535" s="10">
        <v>4</v>
      </c>
      <c r="CX1535" s="10">
        <v>5</v>
      </c>
      <c r="CY1535" s="10">
        <v>5</v>
      </c>
      <c r="CZ1535" s="10">
        <v>5</v>
      </c>
      <c r="DA1535" s="10">
        <v>5</v>
      </c>
      <c r="DB1535" s="10">
        <v>5</v>
      </c>
      <c r="DC1535" s="10">
        <v>5</v>
      </c>
      <c r="DD1535" s="10">
        <v>4</v>
      </c>
      <c r="DE1535" s="10">
        <v>6</v>
      </c>
      <c r="DF1535" s="10">
        <v>5</v>
      </c>
      <c r="DG1535" s="10">
        <v>5</v>
      </c>
      <c r="DH1535" s="10">
        <v>4</v>
      </c>
      <c r="DI1535" s="10">
        <v>4</v>
      </c>
      <c r="DJ1535" s="10">
        <v>5</v>
      </c>
      <c r="DK1535" s="10">
        <v>5</v>
      </c>
      <c r="DL1535" s="10">
        <v>4</v>
      </c>
      <c r="DM1535" s="9" t="s">
        <v>154</v>
      </c>
      <c r="DN1535" s="10">
        <v>1991</v>
      </c>
      <c r="DO1535" s="9">
        <f t="shared" si="8"/>
        <v>30</v>
      </c>
      <c r="DP1535" s="9" t="s">
        <v>155</v>
      </c>
      <c r="DQ1535" s="9" t="s">
        <v>156</v>
      </c>
      <c r="DR1535" s="9" t="s">
        <v>157</v>
      </c>
      <c r="DS1535" s="9" t="s">
        <v>137</v>
      </c>
      <c r="DT1535" s="9" t="s">
        <v>657</v>
      </c>
      <c r="DU1535" s="9" t="s">
        <v>223</v>
      </c>
      <c r="DV1535" s="9" t="str">
        <f>VLOOKUP(DU1535,Metadata!$B$2:$C$7,2,FALSE)</f>
        <v>3 - 6 years</v>
      </c>
    </row>
    <row r="1536" spans="1:126">
      <c r="A1536" s="13">
        <v>1535</v>
      </c>
      <c r="B1536" s="9" t="s">
        <v>135</v>
      </c>
      <c r="C1536" s="9" t="str">
        <f>VLOOKUP(B1536,Metadata!$M$2:$N$6,2,FALSE)</f>
        <v>Permanent Employee</v>
      </c>
      <c r="D1536" s="9" t="s">
        <v>136</v>
      </c>
      <c r="E1536" s="9" t="s">
        <v>137</v>
      </c>
      <c r="F1536" s="9" t="s">
        <v>138</v>
      </c>
      <c r="G1536" s="9" t="s">
        <v>283</v>
      </c>
      <c r="H1536" s="9" t="str">
        <f>IF(G1536="","",VLOOKUP(G1536,Metadata!$J$2:$K$22,2,FALSE))</f>
        <v>Lisbon Metropolitan Area</v>
      </c>
      <c r="I1536" s="9" t="s">
        <v>138</v>
      </c>
      <c r="J1536" s="9" t="str">
        <f>IF(I1536="","",VLOOKUP(I1536,Metadata!$P$2:$Q$43,2,FALSE))</f>
        <v>Europe</v>
      </c>
      <c r="K1536" s="9" t="str">
        <f t="shared" si="0"/>
        <v>Portugal</v>
      </c>
      <c r="L1536" s="9" t="s">
        <v>140</v>
      </c>
      <c r="M1536" s="9" t="str">
        <f>IF(L1536="","",VLOOKUP(L1536,Metadata!$J$2:$K$22,2,FALSE))</f>
        <v>Lisbon Metropolitan Area</v>
      </c>
      <c r="N1536" s="9" t="s">
        <v>205</v>
      </c>
      <c r="O1536" s="9" t="s">
        <v>137</v>
      </c>
      <c r="P1536" s="9" t="s">
        <v>137</v>
      </c>
      <c r="Q1536" s="10" t="str">
        <f t="shared" si="1"/>
        <v>Full Office Job</v>
      </c>
      <c r="R1536" s="10">
        <v>6</v>
      </c>
      <c r="S1536" s="9" t="s">
        <v>229</v>
      </c>
      <c r="T1536" s="9" t="s">
        <v>137</v>
      </c>
      <c r="U1536" s="9" t="str">
        <f>IF(S1536&lt;&gt;"",S1536,IF(T1536&lt;&gt;"",VLOOKUP(T1536,Metadata!$S$2:$T$228,2,FALSE),""))</f>
        <v>Project Manager</v>
      </c>
      <c r="V1536" s="9" t="s">
        <v>341</v>
      </c>
      <c r="W1536" s="9" t="s">
        <v>137</v>
      </c>
      <c r="X1536" s="9" t="s">
        <v>163</v>
      </c>
      <c r="Y1536" s="9" t="s">
        <v>137</v>
      </c>
      <c r="Z1536" s="9" t="s">
        <v>262</v>
      </c>
      <c r="AA1536" s="9" t="s">
        <v>165</v>
      </c>
      <c r="AB1536" s="9" t="s">
        <v>137</v>
      </c>
      <c r="AC1536" s="9" t="s">
        <v>147</v>
      </c>
      <c r="AD1536" s="9" t="s">
        <v>148</v>
      </c>
      <c r="AE1536" s="9"/>
      <c r="AF1536" s="9" t="s">
        <v>243</v>
      </c>
      <c r="AG1536" s="9" t="s">
        <v>166</v>
      </c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 t="s">
        <v>178</v>
      </c>
      <c r="BB1536" s="9"/>
      <c r="BC1536" s="9"/>
      <c r="BD1536" s="9"/>
      <c r="BE1536" s="9"/>
      <c r="BF1536" s="9"/>
      <c r="BG1536" s="9"/>
      <c r="BH1536" s="9"/>
      <c r="BI1536" s="9"/>
      <c r="BJ1536" s="9" t="s">
        <v>167</v>
      </c>
      <c r="BK1536" s="9" t="s">
        <v>198</v>
      </c>
      <c r="BL1536" s="9" t="s">
        <v>199</v>
      </c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10"/>
      <c r="CB1536" s="10" t="str">
        <f t="shared" si="5"/>
        <v/>
      </c>
      <c r="CC1536" s="10"/>
      <c r="CD1536" s="9" t="str">
        <f t="shared" si="2"/>
        <v/>
      </c>
      <c r="CE1536" s="9" t="s">
        <v>151</v>
      </c>
      <c r="CF1536" s="9" t="s">
        <v>220</v>
      </c>
      <c r="CG1536" s="9">
        <f>IF(CF1536="","",VLOOKUP(CF1536,Metadata!$D$2:$H$20,2,FALSE))</f>
        <v>27500</v>
      </c>
      <c r="CH1536" s="9">
        <f>IF(CF1536="","",VLOOKUP(CF1536,Metadata!$D$2:$H$20,4,FALSE))</f>
        <v>25000</v>
      </c>
      <c r="CI1536" s="9">
        <f>IF(CF1536="","",VLOOKUP(CF1536,Metadata!$D$2:$H$20,5,FALSE))</f>
        <v>30000</v>
      </c>
      <c r="CJ1536" s="9">
        <f t="shared" si="3"/>
        <v>27500</v>
      </c>
      <c r="CK1536" s="9" t="s">
        <v>153</v>
      </c>
      <c r="CL1536" s="10">
        <v>4</v>
      </c>
      <c r="CM1536" s="10">
        <v>4</v>
      </c>
      <c r="CN1536" s="10">
        <v>7</v>
      </c>
      <c r="CO1536" s="10">
        <v>7</v>
      </c>
      <c r="CP1536" s="10">
        <v>7</v>
      </c>
      <c r="CQ1536" s="10">
        <v>7</v>
      </c>
      <c r="CR1536" s="10">
        <v>5</v>
      </c>
      <c r="CS1536" s="10">
        <v>5</v>
      </c>
      <c r="CT1536" s="10">
        <v>7</v>
      </c>
      <c r="CU1536" s="10">
        <v>7</v>
      </c>
      <c r="CV1536" s="10">
        <v>7</v>
      </c>
      <c r="CW1536" s="10">
        <v>6</v>
      </c>
      <c r="CX1536" s="10">
        <v>6</v>
      </c>
      <c r="CY1536" s="10">
        <v>6</v>
      </c>
      <c r="CZ1536" s="10">
        <v>6</v>
      </c>
      <c r="DA1536" s="10">
        <v>6</v>
      </c>
      <c r="DB1536" s="10">
        <v>7</v>
      </c>
      <c r="DC1536" s="10">
        <v>7</v>
      </c>
      <c r="DD1536" s="10">
        <v>6</v>
      </c>
      <c r="DE1536" s="10">
        <v>7</v>
      </c>
      <c r="DF1536" s="10">
        <v>7</v>
      </c>
      <c r="DG1536" s="10">
        <v>7</v>
      </c>
      <c r="DH1536" s="10">
        <v>7</v>
      </c>
      <c r="DI1536" s="10">
        <v>7</v>
      </c>
      <c r="DJ1536" s="10">
        <v>6</v>
      </c>
      <c r="DK1536" s="10">
        <v>7</v>
      </c>
      <c r="DL1536" s="10">
        <v>7</v>
      </c>
      <c r="DM1536" s="9" t="s">
        <v>154</v>
      </c>
      <c r="DN1536" s="10">
        <v>1988</v>
      </c>
      <c r="DO1536" s="9">
        <f t="shared" si="8"/>
        <v>33</v>
      </c>
      <c r="DP1536" s="9" t="s">
        <v>155</v>
      </c>
      <c r="DQ1536" s="9" t="s">
        <v>156</v>
      </c>
      <c r="DR1536" s="9" t="s">
        <v>157</v>
      </c>
      <c r="DS1536" s="9" t="s">
        <v>137</v>
      </c>
      <c r="DT1536" s="9" t="s">
        <v>657</v>
      </c>
      <c r="DU1536" s="9" t="s">
        <v>203</v>
      </c>
      <c r="DV1536" s="9" t="str">
        <f>VLOOKUP(DU1536,Metadata!$B$2:$C$7,2,FALSE)</f>
        <v>6+ years</v>
      </c>
    </row>
    <row r="1537" spans="1:126">
      <c r="A1537" s="13">
        <v>1536</v>
      </c>
      <c r="B1537" s="9" t="s">
        <v>171</v>
      </c>
      <c r="C1537" s="9" t="str">
        <f>VLOOKUP(B1537,Metadata!$M$2:$N$6,2,FALSE)</f>
        <v>Contractor</v>
      </c>
      <c r="D1537" s="9" t="s">
        <v>137</v>
      </c>
      <c r="E1537" s="9" t="s">
        <v>136</v>
      </c>
      <c r="F1537" s="9" t="s">
        <v>138</v>
      </c>
      <c r="G1537" s="9" t="s">
        <v>190</v>
      </c>
      <c r="H1537" s="9" t="str">
        <f>IF(G1537="","",VLOOKUP(G1537,Metadata!$J$2:$K$22,2,FALSE))</f>
        <v>North</v>
      </c>
      <c r="I1537" s="9" t="s">
        <v>228</v>
      </c>
      <c r="J1537" s="9" t="str">
        <f>IF(I1537="","",VLOOKUP(I1537,Metadata!$P$2:$Q$43,2,FALSE))</f>
        <v>Europe</v>
      </c>
      <c r="K1537" s="9" t="str">
        <f t="shared" si="0"/>
        <v>International</v>
      </c>
      <c r="L1537" s="9" t="s">
        <v>137</v>
      </c>
      <c r="M1537" s="9" t="str">
        <f>IF(L1537="","",VLOOKUP(L1537,Metadata!$J$2:$K$22,2,FALSE))</f>
        <v/>
      </c>
      <c r="N1537" s="9" t="s">
        <v>141</v>
      </c>
      <c r="O1537" s="9" t="s">
        <v>137</v>
      </c>
      <c r="P1537" s="9" t="s">
        <v>191</v>
      </c>
      <c r="Q1537" s="10" t="str">
        <f t="shared" si="1"/>
        <v>Remote Job (full or flexible)</v>
      </c>
      <c r="R1537" s="10">
        <v>7</v>
      </c>
      <c r="S1537" s="9" t="s">
        <v>216</v>
      </c>
      <c r="T1537" s="9" t="s">
        <v>137</v>
      </c>
      <c r="U1537" s="9" t="str">
        <f>IF(S1537&lt;&gt;"",S1537,IF(T1537&lt;&gt;"",VLOOKUP(T1537,Metadata!$S$2:$T$228,2,FALSE),""))</f>
        <v>Front-End Developer</v>
      </c>
      <c r="V1537" s="9" t="s">
        <v>268</v>
      </c>
      <c r="W1537" s="9" t="s">
        <v>137</v>
      </c>
      <c r="X1537" s="9" t="s">
        <v>163</v>
      </c>
      <c r="Y1537" s="9" t="s">
        <v>137</v>
      </c>
      <c r="Z1537" s="9" t="s">
        <v>164</v>
      </c>
      <c r="AA1537" s="9" t="s">
        <v>137</v>
      </c>
      <c r="AB1537" s="9" t="s">
        <v>137</v>
      </c>
      <c r="AC1537" s="9"/>
      <c r="AD1537" s="9"/>
      <c r="AE1537" s="9"/>
      <c r="AF1537" s="9"/>
      <c r="AG1537" s="9"/>
      <c r="AH1537" s="9"/>
      <c r="AI1537" s="9"/>
      <c r="AJ1537" s="9" t="s">
        <v>185</v>
      </c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 t="s">
        <v>197</v>
      </c>
      <c r="BH1537" s="9"/>
      <c r="BI1537" s="9"/>
      <c r="BJ1537" s="9"/>
      <c r="BK1537" s="9"/>
      <c r="BL1537" s="9" t="s">
        <v>199</v>
      </c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10">
        <v>12</v>
      </c>
      <c r="CB1537" s="10" t="str">
        <f t="shared" si="5"/>
        <v>7 to 12 months</v>
      </c>
      <c r="CC1537" s="10">
        <v>16</v>
      </c>
      <c r="CD1537" s="9">
        <f t="shared" si="2"/>
        <v>25600</v>
      </c>
      <c r="CE1537" s="9" t="s">
        <v>137</v>
      </c>
      <c r="CF1537" s="9" t="s">
        <v>137</v>
      </c>
      <c r="CG1537" s="9" t="str">
        <f>IF(CF1537="","",VLOOKUP(CF1537,Metadata!$D$2:$H$20,2,FALSE))</f>
        <v/>
      </c>
      <c r="CH1537" s="9" t="str">
        <f>IF(CF1537="","",VLOOKUP(CF1537,Metadata!$D$2:$H$20,4,FALSE))</f>
        <v/>
      </c>
      <c r="CI1537" s="9" t="str">
        <f>IF(CF1537="","",VLOOKUP(CF1537,Metadata!$D$2:$H$20,5,FALSE))</f>
        <v/>
      </c>
      <c r="CJ1537" s="9">
        <f t="shared" si="3"/>
        <v>25600</v>
      </c>
      <c r="CK1537" s="9" t="s">
        <v>153</v>
      </c>
      <c r="CL1537" s="10">
        <v>4</v>
      </c>
      <c r="CM1537" s="10">
        <v>2</v>
      </c>
      <c r="CN1537" s="10">
        <v>7</v>
      </c>
      <c r="CO1537" s="10">
        <v>6</v>
      </c>
      <c r="CP1537" s="10">
        <v>3</v>
      </c>
      <c r="CQ1537" s="10">
        <v>4</v>
      </c>
      <c r="CR1537" s="10">
        <v>7</v>
      </c>
      <c r="CS1537" s="10">
        <v>7</v>
      </c>
      <c r="CT1537" s="10">
        <v>7</v>
      </c>
      <c r="CU1537" s="10">
        <v>7</v>
      </c>
      <c r="CV1537" s="10">
        <v>4</v>
      </c>
      <c r="CW1537" s="10">
        <v>4</v>
      </c>
      <c r="CX1537" s="10">
        <v>4</v>
      </c>
      <c r="CY1537" s="10">
        <v>4</v>
      </c>
      <c r="CZ1537" s="10">
        <v>4</v>
      </c>
      <c r="DA1537" s="10">
        <v>1</v>
      </c>
      <c r="DB1537" s="10">
        <v>1</v>
      </c>
      <c r="DC1537" s="10">
        <v>4</v>
      </c>
      <c r="DD1537" s="10">
        <v>1</v>
      </c>
      <c r="DE1537" s="10">
        <v>4</v>
      </c>
      <c r="DF1537" s="10">
        <v>4</v>
      </c>
      <c r="DG1537" s="10">
        <v>7</v>
      </c>
      <c r="DH1537" s="10">
        <v>7</v>
      </c>
      <c r="DI1537" s="10">
        <v>7</v>
      </c>
      <c r="DJ1537" s="10">
        <v>4</v>
      </c>
      <c r="DK1537" s="10">
        <v>4</v>
      </c>
      <c r="DL1537" s="10">
        <v>7</v>
      </c>
      <c r="DM1537" s="9" t="s">
        <v>154</v>
      </c>
      <c r="DN1537" s="10">
        <v>1971</v>
      </c>
      <c r="DO1537" s="9">
        <f t="shared" si="8"/>
        <v>50</v>
      </c>
      <c r="DP1537" s="9" t="s">
        <v>155</v>
      </c>
      <c r="DQ1537" s="9" t="s">
        <v>210</v>
      </c>
      <c r="DR1537" s="9" t="s">
        <v>170</v>
      </c>
      <c r="DS1537" s="9" t="s">
        <v>137</v>
      </c>
      <c r="DT1537" s="9" t="s">
        <v>657</v>
      </c>
      <c r="DU1537" s="9" t="s">
        <v>158</v>
      </c>
      <c r="DV1537" s="9" t="str">
        <f>VLOOKUP(DU1537,Metadata!$B$2:$C$7,2,FALSE)</f>
        <v>6+ years</v>
      </c>
    </row>
    <row r="1538" spans="1:126">
      <c r="A1538" s="13">
        <v>1537</v>
      </c>
      <c r="B1538" s="9" t="s">
        <v>135</v>
      </c>
      <c r="C1538" s="9" t="str">
        <f>VLOOKUP(B1538,Metadata!$M$2:$N$6,2,FALSE)</f>
        <v>Permanent Employee</v>
      </c>
      <c r="D1538" s="9" t="s">
        <v>159</v>
      </c>
      <c r="E1538" s="9" t="s">
        <v>137</v>
      </c>
      <c r="F1538" s="9" t="s">
        <v>138</v>
      </c>
      <c r="G1538" s="9" t="s">
        <v>283</v>
      </c>
      <c r="H1538" s="9" t="str">
        <f>IF(G1538="","",VLOOKUP(G1538,Metadata!$J$2:$K$22,2,FALSE))</f>
        <v>Lisbon Metropolitan Area</v>
      </c>
      <c r="I1538" s="9" t="s">
        <v>350</v>
      </c>
      <c r="J1538" s="9" t="str">
        <f>IF(I1538="","",VLOOKUP(I1538,Metadata!$P$2:$Q$43,2,FALSE))</f>
        <v>South America</v>
      </c>
      <c r="K1538" s="9" t="str">
        <f t="shared" si="0"/>
        <v>International</v>
      </c>
      <c r="L1538" s="9" t="s">
        <v>137</v>
      </c>
      <c r="M1538" s="9" t="str">
        <f>IF(L1538="","",VLOOKUP(L1538,Metadata!$J$2:$K$22,2,FALSE))</f>
        <v/>
      </c>
      <c r="N1538" s="9" t="s">
        <v>214</v>
      </c>
      <c r="O1538" s="9" t="s">
        <v>215</v>
      </c>
      <c r="P1538" s="9" t="s">
        <v>191</v>
      </c>
      <c r="Q1538" s="10" t="str">
        <f t="shared" si="1"/>
        <v>Remote Job (full or flexible)</v>
      </c>
      <c r="R1538" s="10">
        <v>5</v>
      </c>
      <c r="S1538" s="9" t="s">
        <v>143</v>
      </c>
      <c r="T1538" s="9" t="s">
        <v>137</v>
      </c>
      <c r="U1538" s="9" t="str">
        <f>IF(S1538&lt;&gt;"",S1538,IF(T1538&lt;&gt;"",VLOOKUP(T1538,Metadata!$S$2:$T$228,2,FALSE),""))</f>
        <v>Technical Team Leader</v>
      </c>
      <c r="V1538" s="9" t="s">
        <v>261</v>
      </c>
      <c r="W1538" s="9" t="s">
        <v>137</v>
      </c>
      <c r="X1538" s="9" t="s">
        <v>163</v>
      </c>
      <c r="Y1538" s="9" t="s">
        <v>137</v>
      </c>
      <c r="Z1538" s="9" t="s">
        <v>218</v>
      </c>
      <c r="AA1538" s="9" t="s">
        <v>165</v>
      </c>
      <c r="AB1538" s="9" t="s">
        <v>137</v>
      </c>
      <c r="AC1538" s="9"/>
      <c r="AD1538" s="9"/>
      <c r="AE1538" s="9"/>
      <c r="AF1538" s="9" t="s">
        <v>243</v>
      </c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 t="s">
        <v>178</v>
      </c>
      <c r="BB1538" s="9"/>
      <c r="BC1538" s="9"/>
      <c r="BD1538" s="9"/>
      <c r="BE1538" s="9"/>
      <c r="BF1538" s="9"/>
      <c r="BG1538" s="9"/>
      <c r="BH1538" s="9"/>
      <c r="BI1538" s="9" t="s">
        <v>659</v>
      </c>
      <c r="BJ1538" s="9"/>
      <c r="BK1538" s="9"/>
      <c r="BL1538" s="9"/>
      <c r="BM1538" s="9"/>
      <c r="BN1538" s="9" t="s">
        <v>186</v>
      </c>
      <c r="BO1538" s="9"/>
      <c r="BP1538" s="9"/>
      <c r="BQ1538" s="9"/>
      <c r="BR1538" s="9"/>
      <c r="BS1538" s="9" t="s">
        <v>200</v>
      </c>
      <c r="BT1538" s="9"/>
      <c r="BU1538" s="9"/>
      <c r="BV1538" s="9"/>
      <c r="BW1538" s="9"/>
      <c r="BX1538" s="9"/>
      <c r="BY1538" s="9"/>
      <c r="BZ1538" s="9" t="s">
        <v>660</v>
      </c>
      <c r="CA1538" s="10"/>
      <c r="CB1538" s="10" t="str">
        <f t="shared" si="5"/>
        <v/>
      </c>
      <c r="CC1538" s="10"/>
      <c r="CD1538" s="9" t="str">
        <f t="shared" si="2"/>
        <v/>
      </c>
      <c r="CE1538" s="9" t="s">
        <v>168</v>
      </c>
      <c r="CF1538" s="9" t="s">
        <v>245</v>
      </c>
      <c r="CG1538" s="9">
        <f>IF(CF1538="","",VLOOKUP(CF1538,Metadata!$D$2:$H$20,2,FALSE))</f>
        <v>42500</v>
      </c>
      <c r="CH1538" s="9">
        <f>IF(CF1538="","",VLOOKUP(CF1538,Metadata!$D$2:$H$20,4,FALSE))</f>
        <v>40000</v>
      </c>
      <c r="CI1538" s="9">
        <f>IF(CF1538="","",VLOOKUP(CF1538,Metadata!$D$2:$H$20,5,FALSE))</f>
        <v>45000</v>
      </c>
      <c r="CJ1538" s="9">
        <f t="shared" si="3"/>
        <v>42500</v>
      </c>
      <c r="CK1538" s="9" t="s">
        <v>153</v>
      </c>
      <c r="CL1538" s="10">
        <v>6</v>
      </c>
      <c r="CM1538" s="10">
        <v>4</v>
      </c>
      <c r="CN1538" s="10">
        <v>3</v>
      </c>
      <c r="CO1538" s="10">
        <v>7</v>
      </c>
      <c r="CP1538" s="10">
        <v>5</v>
      </c>
      <c r="CQ1538" s="10">
        <v>6</v>
      </c>
      <c r="CR1538" s="10">
        <v>5</v>
      </c>
      <c r="CS1538" s="10">
        <v>5</v>
      </c>
      <c r="CT1538" s="10">
        <v>5</v>
      </c>
      <c r="CU1538" s="10">
        <v>5</v>
      </c>
      <c r="CV1538" s="10">
        <v>6</v>
      </c>
      <c r="CW1538" s="10">
        <v>4</v>
      </c>
      <c r="CX1538" s="10">
        <v>5</v>
      </c>
      <c r="CY1538" s="10">
        <v>6</v>
      </c>
      <c r="CZ1538" s="10">
        <v>5</v>
      </c>
      <c r="DA1538" s="10">
        <v>5</v>
      </c>
      <c r="DB1538" s="10">
        <v>5</v>
      </c>
      <c r="DC1538" s="10">
        <v>6</v>
      </c>
      <c r="DD1538" s="10">
        <v>5</v>
      </c>
      <c r="DE1538" s="10">
        <v>5</v>
      </c>
      <c r="DF1538" s="10">
        <v>5</v>
      </c>
      <c r="DG1538" s="10">
        <v>5</v>
      </c>
      <c r="DH1538" s="10">
        <v>5</v>
      </c>
      <c r="DI1538" s="10">
        <v>5</v>
      </c>
      <c r="DJ1538" s="10">
        <v>5</v>
      </c>
      <c r="DK1538" s="10">
        <v>5</v>
      </c>
      <c r="DL1538" s="10">
        <v>5</v>
      </c>
      <c r="DM1538" s="9" t="s">
        <v>154</v>
      </c>
      <c r="DN1538" s="10">
        <v>1984</v>
      </c>
      <c r="DO1538" s="9">
        <f t="shared" si="8"/>
        <v>37</v>
      </c>
      <c r="DP1538" s="9" t="s">
        <v>155</v>
      </c>
      <c r="DQ1538" s="9" t="s">
        <v>156</v>
      </c>
      <c r="DR1538" s="9" t="s">
        <v>157</v>
      </c>
      <c r="DS1538" s="9" t="s">
        <v>137</v>
      </c>
      <c r="DT1538" s="9" t="s">
        <v>657</v>
      </c>
      <c r="DU1538" s="9" t="s">
        <v>158</v>
      </c>
      <c r="DV1538" s="9" t="str">
        <f>VLOOKUP(DU1538,Metadata!$B$2:$C$7,2,FALSE)</f>
        <v>6+ years</v>
      </c>
    </row>
    <row r="1539" spans="1:126">
      <c r="A1539" s="13">
        <v>1538</v>
      </c>
      <c r="B1539" s="9" t="s">
        <v>135</v>
      </c>
      <c r="C1539" s="9" t="str">
        <f>VLOOKUP(B1539,Metadata!$M$2:$N$6,2,FALSE)</f>
        <v>Permanent Employee</v>
      </c>
      <c r="D1539" s="9" t="s">
        <v>159</v>
      </c>
      <c r="E1539" s="9" t="s">
        <v>137</v>
      </c>
      <c r="F1539" s="9" t="s">
        <v>138</v>
      </c>
      <c r="G1539" s="9" t="s">
        <v>172</v>
      </c>
      <c r="H1539" s="9" t="str">
        <f>IF(G1539="","",VLOOKUP(G1539,Metadata!$J$2:$K$22,2,FALSE))</f>
        <v>Porto Metropolitan Area</v>
      </c>
      <c r="I1539" s="9" t="s">
        <v>295</v>
      </c>
      <c r="J1539" s="9" t="str">
        <f>IF(I1539="","",VLOOKUP(I1539,Metadata!$P$2:$Q$43,2,FALSE))</f>
        <v>Europe</v>
      </c>
      <c r="K1539" s="9" t="str">
        <f t="shared" si="0"/>
        <v>International</v>
      </c>
      <c r="L1539" s="9" t="s">
        <v>137</v>
      </c>
      <c r="M1539" s="9" t="str">
        <f>IF(L1539="","",VLOOKUP(L1539,Metadata!$J$2:$K$22,2,FALSE))</f>
        <v/>
      </c>
      <c r="N1539" s="9" t="s">
        <v>214</v>
      </c>
      <c r="O1539" s="9" t="s">
        <v>259</v>
      </c>
      <c r="P1539" s="9" t="s">
        <v>191</v>
      </c>
      <c r="Q1539" s="10" t="str">
        <f t="shared" si="1"/>
        <v>Remote Job (full or flexible)</v>
      </c>
      <c r="R1539" s="10">
        <v>7</v>
      </c>
      <c r="S1539" s="9" t="s">
        <v>313</v>
      </c>
      <c r="T1539" s="9" t="s">
        <v>137</v>
      </c>
      <c r="U1539" s="9" t="str">
        <f>IF(S1539&lt;&gt;"",S1539,IF(T1539&lt;&gt;"",VLOOKUP(T1539,Metadata!$S$2:$T$228,2,FALSE),""))</f>
        <v>Maintenance &amp; Support</v>
      </c>
      <c r="V1539" s="9" t="s">
        <v>144</v>
      </c>
      <c r="W1539" s="9" t="s">
        <v>137</v>
      </c>
      <c r="X1539" s="9" t="s">
        <v>269</v>
      </c>
      <c r="Y1539" s="9" t="s">
        <v>137</v>
      </c>
      <c r="Z1539" s="9" t="s">
        <v>224</v>
      </c>
      <c r="AA1539" s="9" t="s">
        <v>137</v>
      </c>
      <c r="AB1539" s="9" t="s">
        <v>137</v>
      </c>
      <c r="AC1539" s="9" t="s">
        <v>147</v>
      </c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 t="s">
        <v>661</v>
      </c>
      <c r="CA1539" s="10"/>
      <c r="CB1539" s="10" t="str">
        <f t="shared" si="5"/>
        <v/>
      </c>
      <c r="CC1539" s="10"/>
      <c r="CD1539" s="9" t="str">
        <f t="shared" si="2"/>
        <v/>
      </c>
      <c r="CE1539" s="9" t="s">
        <v>168</v>
      </c>
      <c r="CF1539" s="9" t="s">
        <v>225</v>
      </c>
      <c r="CG1539" s="9">
        <f>IF(CF1539="","",VLOOKUP(CF1539,Metadata!$D$2:$H$20,2,FALSE))</f>
        <v>22500</v>
      </c>
      <c r="CH1539" s="9">
        <f>IF(CF1539="","",VLOOKUP(CF1539,Metadata!$D$2:$H$20,4,FALSE))</f>
        <v>20000</v>
      </c>
      <c r="CI1539" s="9">
        <f>IF(CF1539="","",VLOOKUP(CF1539,Metadata!$D$2:$H$20,5,FALSE))</f>
        <v>25000</v>
      </c>
      <c r="CJ1539" s="9">
        <f t="shared" si="3"/>
        <v>22500</v>
      </c>
      <c r="CK1539" s="9" t="s">
        <v>189</v>
      </c>
      <c r="CL1539" s="10">
        <v>4</v>
      </c>
      <c r="CM1539" s="10">
        <v>4</v>
      </c>
      <c r="CN1539" s="10">
        <v>7</v>
      </c>
      <c r="CO1539" s="10">
        <v>7</v>
      </c>
      <c r="CP1539" s="10">
        <v>6</v>
      </c>
      <c r="CQ1539" s="10">
        <v>7</v>
      </c>
      <c r="CR1539" s="10">
        <v>7</v>
      </c>
      <c r="CS1539" s="10">
        <v>7</v>
      </c>
      <c r="CT1539" s="10">
        <v>5</v>
      </c>
      <c r="CU1539" s="10">
        <v>5</v>
      </c>
      <c r="CV1539" s="10">
        <v>4</v>
      </c>
      <c r="CW1539" s="10">
        <v>3</v>
      </c>
      <c r="CX1539" s="10">
        <v>5</v>
      </c>
      <c r="CY1539" s="10">
        <v>5</v>
      </c>
      <c r="CZ1539" s="10">
        <v>5</v>
      </c>
      <c r="DA1539" s="10">
        <v>7</v>
      </c>
      <c r="DB1539" s="10">
        <v>7</v>
      </c>
      <c r="DC1539" s="10">
        <v>7</v>
      </c>
      <c r="DD1539" s="10">
        <v>5</v>
      </c>
      <c r="DE1539" s="10">
        <v>4</v>
      </c>
      <c r="DF1539" s="10">
        <v>6</v>
      </c>
      <c r="DG1539" s="10">
        <v>7</v>
      </c>
      <c r="DH1539" s="10">
        <v>4</v>
      </c>
      <c r="DI1539" s="10">
        <v>7</v>
      </c>
      <c r="DJ1539" s="10">
        <v>4</v>
      </c>
      <c r="DK1539" s="10">
        <v>5</v>
      </c>
      <c r="DL1539" s="10">
        <v>5</v>
      </c>
      <c r="DM1539" s="9" t="s">
        <v>154</v>
      </c>
      <c r="DN1539" s="10">
        <v>1993</v>
      </c>
      <c r="DO1539" s="9">
        <f t="shared" si="8"/>
        <v>28</v>
      </c>
      <c r="DP1539" s="9" t="s">
        <v>155</v>
      </c>
      <c r="DQ1539" s="9" t="s">
        <v>156</v>
      </c>
      <c r="DR1539" s="9" t="s">
        <v>342</v>
      </c>
      <c r="DS1539" s="9" t="s">
        <v>137</v>
      </c>
      <c r="DT1539" s="9" t="s">
        <v>657</v>
      </c>
      <c r="DU1539" s="9" t="s">
        <v>223</v>
      </c>
      <c r="DV1539" s="9" t="str">
        <f>VLOOKUP(DU1539,Metadata!$B$2:$C$7,2,FALSE)</f>
        <v>3 - 6 years</v>
      </c>
    </row>
    <row r="1540" spans="1:126">
      <c r="A1540" s="13">
        <v>1539</v>
      </c>
      <c r="B1540" s="9" t="s">
        <v>135</v>
      </c>
      <c r="C1540" s="9" t="str">
        <f>VLOOKUP(B1540,Metadata!$M$2:$N$6,2,FALSE)</f>
        <v>Permanent Employee</v>
      </c>
      <c r="D1540" s="9" t="s">
        <v>159</v>
      </c>
      <c r="E1540" s="9" t="s">
        <v>137</v>
      </c>
      <c r="F1540" s="9" t="s">
        <v>138</v>
      </c>
      <c r="G1540" s="9" t="s">
        <v>172</v>
      </c>
      <c r="H1540" s="9" t="str">
        <f>IF(G1540="","",VLOOKUP(G1540,Metadata!$J$2:$K$22,2,FALSE))</f>
        <v>Porto Metropolitan Area</v>
      </c>
      <c r="I1540" s="9" t="s">
        <v>138</v>
      </c>
      <c r="J1540" s="9" t="str">
        <f>IF(I1540="","",VLOOKUP(I1540,Metadata!$P$2:$Q$43,2,FALSE))</f>
        <v>Europe</v>
      </c>
      <c r="K1540" s="9" t="str">
        <f t="shared" si="0"/>
        <v>Portugal</v>
      </c>
      <c r="L1540" s="9" t="s">
        <v>172</v>
      </c>
      <c r="M1540" s="9" t="str">
        <f>IF(L1540="","",VLOOKUP(L1540,Metadata!$J$2:$K$22,2,FALSE))</f>
        <v>Porto Metropolitan Area</v>
      </c>
      <c r="N1540" s="9" t="s">
        <v>141</v>
      </c>
      <c r="O1540" s="9" t="s">
        <v>137</v>
      </c>
      <c r="P1540" s="9" t="s">
        <v>142</v>
      </c>
      <c r="Q1540" s="10" t="str">
        <f t="shared" si="1"/>
        <v>Full Office Job</v>
      </c>
      <c r="R1540" s="10">
        <v>3</v>
      </c>
      <c r="S1540" s="9" t="s">
        <v>161</v>
      </c>
      <c r="T1540" s="9" t="s">
        <v>137</v>
      </c>
      <c r="U1540" s="9" t="str">
        <f>IF(S1540&lt;&gt;"",S1540,IF(T1540&lt;&gt;"",VLOOKUP(T1540,Metadata!$S$2:$T$228,2,FALSE),""))</f>
        <v>Full-Stack Developer</v>
      </c>
      <c r="V1540" s="9" t="s">
        <v>162</v>
      </c>
      <c r="W1540" s="9" t="s">
        <v>137</v>
      </c>
      <c r="X1540" s="9" t="s">
        <v>163</v>
      </c>
      <c r="Y1540" s="9" t="s">
        <v>137</v>
      </c>
      <c r="Z1540" s="9" t="s">
        <v>262</v>
      </c>
      <c r="AA1540" s="9" t="s">
        <v>165</v>
      </c>
      <c r="AB1540" s="9" t="s">
        <v>137</v>
      </c>
      <c r="AC1540" s="9" t="s">
        <v>147</v>
      </c>
      <c r="AD1540" s="9" t="s">
        <v>148</v>
      </c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 t="s">
        <v>178</v>
      </c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 t="s">
        <v>219</v>
      </c>
      <c r="BR1540" s="9"/>
      <c r="BS1540" s="9"/>
      <c r="BT1540" s="9"/>
      <c r="BU1540" s="9"/>
      <c r="BV1540" s="9"/>
      <c r="BW1540" s="9"/>
      <c r="BX1540" s="9"/>
      <c r="BY1540" s="9"/>
      <c r="BZ1540" s="9"/>
      <c r="CA1540" s="10"/>
      <c r="CB1540" s="10" t="str">
        <f t="shared" si="5"/>
        <v/>
      </c>
      <c r="CC1540" s="10"/>
      <c r="CD1540" s="9" t="str">
        <f t="shared" si="2"/>
        <v/>
      </c>
      <c r="CE1540" s="9" t="s">
        <v>151</v>
      </c>
      <c r="CF1540" s="9" t="s">
        <v>225</v>
      </c>
      <c r="CG1540" s="9">
        <f>IF(CF1540="","",VLOOKUP(CF1540,Metadata!$D$2:$H$20,2,FALSE))</f>
        <v>22500</v>
      </c>
      <c r="CH1540" s="9">
        <f>IF(CF1540="","",VLOOKUP(CF1540,Metadata!$D$2:$H$20,4,FALSE))</f>
        <v>20000</v>
      </c>
      <c r="CI1540" s="9">
        <f>IF(CF1540="","",VLOOKUP(CF1540,Metadata!$D$2:$H$20,5,FALSE))</f>
        <v>25000</v>
      </c>
      <c r="CJ1540" s="9">
        <f t="shared" si="3"/>
        <v>22500</v>
      </c>
      <c r="CK1540" s="9" t="s">
        <v>221</v>
      </c>
      <c r="CL1540" s="10">
        <v>3</v>
      </c>
      <c r="CM1540" s="10">
        <v>3</v>
      </c>
      <c r="CN1540" s="10">
        <v>7</v>
      </c>
      <c r="CO1540" s="10">
        <v>7</v>
      </c>
      <c r="CP1540" s="10">
        <v>5</v>
      </c>
      <c r="CQ1540" s="10">
        <v>5</v>
      </c>
      <c r="CR1540" s="10">
        <v>4</v>
      </c>
      <c r="CS1540" s="10">
        <v>6</v>
      </c>
      <c r="CT1540" s="10">
        <v>7</v>
      </c>
      <c r="CU1540" s="10">
        <v>7</v>
      </c>
      <c r="CV1540" s="10">
        <v>6</v>
      </c>
      <c r="CW1540" s="10">
        <v>7</v>
      </c>
      <c r="CX1540" s="10">
        <v>7</v>
      </c>
      <c r="CY1540" s="10">
        <v>7</v>
      </c>
      <c r="CZ1540" s="10">
        <v>7</v>
      </c>
      <c r="DA1540" s="10">
        <v>5</v>
      </c>
      <c r="DB1540" s="10">
        <v>4</v>
      </c>
      <c r="DC1540" s="10">
        <v>7</v>
      </c>
      <c r="DD1540" s="10">
        <v>1</v>
      </c>
      <c r="DE1540" s="10">
        <v>5</v>
      </c>
      <c r="DF1540" s="10">
        <v>4</v>
      </c>
      <c r="DG1540" s="10">
        <v>5</v>
      </c>
      <c r="DH1540" s="10">
        <v>6</v>
      </c>
      <c r="DI1540" s="10">
        <v>6</v>
      </c>
      <c r="DJ1540" s="10">
        <v>1</v>
      </c>
      <c r="DK1540" s="10">
        <v>1</v>
      </c>
      <c r="DL1540" s="10">
        <v>1</v>
      </c>
      <c r="DM1540" s="9" t="s">
        <v>154</v>
      </c>
      <c r="DN1540" s="10">
        <v>1978</v>
      </c>
      <c r="DO1540" s="9">
        <f t="shared" si="8"/>
        <v>43</v>
      </c>
      <c r="DP1540" s="9" t="s">
        <v>155</v>
      </c>
      <c r="DQ1540" s="9" t="s">
        <v>227</v>
      </c>
      <c r="DR1540" s="9" t="s">
        <v>157</v>
      </c>
      <c r="DS1540" s="9" t="s">
        <v>137</v>
      </c>
      <c r="DT1540" s="9" t="s">
        <v>657</v>
      </c>
      <c r="DU1540" s="9" t="s">
        <v>158</v>
      </c>
      <c r="DV1540" s="9" t="str">
        <f>VLOOKUP(DU1540,Metadata!$B$2:$C$7,2,FALSE)</f>
        <v>6+ years</v>
      </c>
    </row>
    <row r="1541" spans="1:126">
      <c r="A1541" s="13">
        <v>1540</v>
      </c>
      <c r="B1541" s="9" t="s">
        <v>135</v>
      </c>
      <c r="C1541" s="9" t="str">
        <f>VLOOKUP(B1541,Metadata!$M$2:$N$6,2,FALSE)</f>
        <v>Permanent Employee</v>
      </c>
      <c r="D1541" s="9" t="s">
        <v>159</v>
      </c>
      <c r="E1541" s="9" t="s">
        <v>137</v>
      </c>
      <c r="F1541" s="9" t="s">
        <v>138</v>
      </c>
      <c r="G1541" s="9" t="s">
        <v>291</v>
      </c>
      <c r="H1541" s="9" t="str">
        <f>IF(G1541="","",VLOOKUP(G1541,Metadata!$J$2:$K$22,2,FALSE))</f>
        <v>Centre</v>
      </c>
      <c r="I1541" s="9" t="s">
        <v>255</v>
      </c>
      <c r="J1541" s="9" t="str">
        <f>IF(I1541="","",VLOOKUP(I1541,Metadata!$P$2:$Q$43,2,FALSE))</f>
        <v>Europe</v>
      </c>
      <c r="K1541" s="9" t="str">
        <f t="shared" si="0"/>
        <v>International</v>
      </c>
      <c r="L1541" s="9" t="s">
        <v>137</v>
      </c>
      <c r="M1541" s="9" t="str">
        <f>IF(L1541="","",VLOOKUP(L1541,Metadata!$J$2:$K$22,2,FALSE))</f>
        <v/>
      </c>
      <c r="N1541" s="9" t="s">
        <v>141</v>
      </c>
      <c r="O1541" s="9" t="s">
        <v>137</v>
      </c>
      <c r="P1541" s="9" t="s">
        <v>142</v>
      </c>
      <c r="Q1541" s="10" t="str">
        <f t="shared" si="1"/>
        <v>Full Office Job</v>
      </c>
      <c r="R1541" s="10">
        <v>6</v>
      </c>
      <c r="S1541" s="9" t="s">
        <v>192</v>
      </c>
      <c r="T1541" s="9" t="s">
        <v>137</v>
      </c>
      <c r="U1541" s="9" t="str">
        <f>IF(S1541&lt;&gt;"",S1541,IF(T1541&lt;&gt;"",VLOOKUP(T1541,Metadata!$S$2:$T$228,2,FALSE),""))</f>
        <v>Back-End Developer</v>
      </c>
      <c r="V1541" s="9" t="s">
        <v>261</v>
      </c>
      <c r="W1541" s="9" t="s">
        <v>137</v>
      </c>
      <c r="X1541" s="9" t="s">
        <v>252</v>
      </c>
      <c r="Y1541" s="9" t="s">
        <v>137</v>
      </c>
      <c r="Z1541" s="9" t="s">
        <v>262</v>
      </c>
      <c r="AA1541" s="9" t="s">
        <v>165</v>
      </c>
      <c r="AB1541" s="9" t="s">
        <v>137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 t="s">
        <v>167</v>
      </c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 t="s">
        <v>150</v>
      </c>
      <c r="BZ1541" s="9" t="s">
        <v>137</v>
      </c>
      <c r="CA1541" s="10"/>
      <c r="CB1541" s="10" t="str">
        <f t="shared" si="5"/>
        <v/>
      </c>
      <c r="CC1541" s="10"/>
      <c r="CD1541" s="9" t="str">
        <f t="shared" si="2"/>
        <v/>
      </c>
      <c r="CE1541" s="9" t="s">
        <v>151</v>
      </c>
      <c r="CF1541" s="9" t="s">
        <v>152</v>
      </c>
      <c r="CG1541" s="9">
        <f>IF(CF1541="","",VLOOKUP(CF1541,Metadata!$D$2:$H$20,2,FALSE))</f>
        <v>32500</v>
      </c>
      <c r="CH1541" s="9">
        <f>IF(CF1541="","",VLOOKUP(CF1541,Metadata!$D$2:$H$20,4,FALSE))</f>
        <v>30000</v>
      </c>
      <c r="CI1541" s="9">
        <f>IF(CF1541="","",VLOOKUP(CF1541,Metadata!$D$2:$H$20,5,FALSE))</f>
        <v>35000</v>
      </c>
      <c r="CJ1541" s="9">
        <f t="shared" si="3"/>
        <v>32500</v>
      </c>
      <c r="CK1541" s="9" t="s">
        <v>189</v>
      </c>
      <c r="CL1541" s="10">
        <v>4</v>
      </c>
      <c r="CM1541" s="10">
        <v>3</v>
      </c>
      <c r="CN1541" s="10">
        <v>7</v>
      </c>
      <c r="CO1541" s="10">
        <v>7</v>
      </c>
      <c r="CP1541" s="10">
        <v>5</v>
      </c>
      <c r="CQ1541" s="10">
        <v>6</v>
      </c>
      <c r="CR1541" s="10">
        <v>5</v>
      </c>
      <c r="CS1541" s="10">
        <v>6</v>
      </c>
      <c r="CT1541" s="10">
        <v>4</v>
      </c>
      <c r="CU1541" s="10">
        <v>4</v>
      </c>
      <c r="CV1541" s="10">
        <v>2</v>
      </c>
      <c r="CW1541" s="10">
        <v>2</v>
      </c>
      <c r="CX1541" s="10">
        <v>6</v>
      </c>
      <c r="CY1541" s="10">
        <v>5</v>
      </c>
      <c r="CZ1541" s="10">
        <v>5</v>
      </c>
      <c r="DA1541" s="10">
        <v>6</v>
      </c>
      <c r="DB1541" s="10">
        <v>3</v>
      </c>
      <c r="DC1541" s="10">
        <v>5</v>
      </c>
      <c r="DD1541" s="10">
        <v>1</v>
      </c>
      <c r="DE1541" s="10">
        <v>5</v>
      </c>
      <c r="DF1541" s="10">
        <v>5</v>
      </c>
      <c r="DG1541" s="10">
        <v>5</v>
      </c>
      <c r="DH1541" s="10">
        <v>4</v>
      </c>
      <c r="DI1541" s="10">
        <v>5</v>
      </c>
      <c r="DJ1541" s="10">
        <v>2</v>
      </c>
      <c r="DK1541" s="10">
        <v>6</v>
      </c>
      <c r="DL1541" s="10">
        <v>4</v>
      </c>
      <c r="DM1541" s="9" t="s">
        <v>154</v>
      </c>
      <c r="DN1541" s="10">
        <v>1988</v>
      </c>
      <c r="DO1541" s="9">
        <f t="shared" si="8"/>
        <v>33</v>
      </c>
      <c r="DP1541" s="9" t="s">
        <v>155</v>
      </c>
      <c r="DQ1541" s="9" t="s">
        <v>156</v>
      </c>
      <c r="DR1541" s="9" t="s">
        <v>342</v>
      </c>
      <c r="DS1541" s="9" t="s">
        <v>137</v>
      </c>
      <c r="DT1541" s="9" t="s">
        <v>657</v>
      </c>
      <c r="DU1541" s="9" t="s">
        <v>223</v>
      </c>
      <c r="DV1541" s="9" t="str">
        <f>VLOOKUP(DU1541,Metadata!$B$2:$C$7,2,FALSE)</f>
        <v>3 - 6 years</v>
      </c>
    </row>
    <row r="1542" spans="1:126">
      <c r="A1542" s="13">
        <v>1541</v>
      </c>
      <c r="B1542" s="9" t="s">
        <v>135</v>
      </c>
      <c r="C1542" s="9" t="str">
        <f>VLOOKUP(B1542,Metadata!$M$2:$N$6,2,FALSE)</f>
        <v>Permanent Employee</v>
      </c>
      <c r="D1542" s="9" t="s">
        <v>159</v>
      </c>
      <c r="E1542" s="9" t="s">
        <v>137</v>
      </c>
      <c r="F1542" s="9" t="s">
        <v>138</v>
      </c>
      <c r="G1542" s="9" t="s">
        <v>283</v>
      </c>
      <c r="H1542" s="9" t="str">
        <f>IF(G1542="","",VLOOKUP(G1542,Metadata!$J$2:$K$22,2,FALSE))</f>
        <v>Lisbon Metropolitan Area</v>
      </c>
      <c r="I1542" s="9" t="s">
        <v>138</v>
      </c>
      <c r="J1542" s="9" t="str">
        <f>IF(I1542="","",VLOOKUP(I1542,Metadata!$P$2:$Q$43,2,FALSE))</f>
        <v>Europe</v>
      </c>
      <c r="K1542" s="9" t="str">
        <f t="shared" si="0"/>
        <v>Portugal</v>
      </c>
      <c r="L1542" s="9" t="s">
        <v>140</v>
      </c>
      <c r="M1542" s="9" t="str">
        <f>IF(L1542="","",VLOOKUP(L1542,Metadata!$J$2:$K$22,2,FALSE))</f>
        <v>Lisbon Metropolitan Area</v>
      </c>
      <c r="N1542" s="9" t="s">
        <v>141</v>
      </c>
      <c r="O1542" s="9" t="s">
        <v>137</v>
      </c>
      <c r="P1542" s="9" t="s">
        <v>191</v>
      </c>
      <c r="Q1542" s="10" t="str">
        <f t="shared" si="1"/>
        <v>Remote Job (full or flexible)</v>
      </c>
      <c r="R1542" s="10">
        <v>5</v>
      </c>
      <c r="S1542" s="9" t="s">
        <v>249</v>
      </c>
      <c r="T1542" s="9" t="s">
        <v>137</v>
      </c>
      <c r="U1542" s="9" t="str">
        <f>IF(S1542&lt;&gt;"",S1542,IF(T1542&lt;&gt;"",VLOOKUP(T1542,Metadata!$S$2:$T$228,2,FALSE),""))</f>
        <v>Business Applications (BI/CRM/ERP)</v>
      </c>
      <c r="V1542" s="9" t="s">
        <v>207</v>
      </c>
      <c r="W1542" s="9" t="s">
        <v>137</v>
      </c>
      <c r="X1542" s="9" t="s">
        <v>208</v>
      </c>
      <c r="Y1542" s="9" t="s">
        <v>137</v>
      </c>
      <c r="Z1542" s="9" t="s">
        <v>146</v>
      </c>
      <c r="AA1542" s="9" t="s">
        <v>137</v>
      </c>
      <c r="AB1542" s="9" t="s">
        <v>137</v>
      </c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 t="s">
        <v>150</v>
      </c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 t="s">
        <v>150</v>
      </c>
      <c r="BZ1542" s="9" t="s">
        <v>137</v>
      </c>
      <c r="CA1542" s="10"/>
      <c r="CB1542" s="10" t="str">
        <f t="shared" si="5"/>
        <v/>
      </c>
      <c r="CC1542" s="10"/>
      <c r="CD1542" s="9" t="str">
        <f t="shared" si="2"/>
        <v/>
      </c>
      <c r="CE1542" s="9" t="s">
        <v>151</v>
      </c>
      <c r="CF1542" s="9" t="s">
        <v>225</v>
      </c>
      <c r="CG1542" s="9">
        <f>IF(CF1542="","",VLOOKUP(CF1542,Metadata!$D$2:$H$20,2,FALSE))</f>
        <v>22500</v>
      </c>
      <c r="CH1542" s="9">
        <f>IF(CF1542="","",VLOOKUP(CF1542,Metadata!$D$2:$H$20,4,FALSE))</f>
        <v>20000</v>
      </c>
      <c r="CI1542" s="9">
        <f>IF(CF1542="","",VLOOKUP(CF1542,Metadata!$D$2:$H$20,5,FALSE))</f>
        <v>25000</v>
      </c>
      <c r="CJ1542" s="9">
        <f t="shared" si="3"/>
        <v>22500</v>
      </c>
      <c r="CK1542" s="9" t="s">
        <v>189</v>
      </c>
      <c r="CL1542" s="10">
        <v>2</v>
      </c>
      <c r="CM1542" s="10">
        <v>3</v>
      </c>
      <c r="CN1542" s="10">
        <v>7</v>
      </c>
      <c r="CO1542" s="10">
        <v>6</v>
      </c>
      <c r="CP1542" s="10">
        <v>5</v>
      </c>
      <c r="CQ1542" s="10">
        <v>6</v>
      </c>
      <c r="CR1542" s="10">
        <v>5</v>
      </c>
      <c r="CS1542" s="10">
        <v>5</v>
      </c>
      <c r="CT1542" s="10">
        <v>7</v>
      </c>
      <c r="CU1542" s="10">
        <v>5</v>
      </c>
      <c r="CV1542" s="10">
        <v>5</v>
      </c>
      <c r="CW1542" s="10">
        <v>5</v>
      </c>
      <c r="CX1542" s="10">
        <v>6</v>
      </c>
      <c r="CY1542" s="10">
        <v>5</v>
      </c>
      <c r="CZ1542" s="10">
        <v>7</v>
      </c>
      <c r="DA1542" s="10">
        <v>4</v>
      </c>
      <c r="DB1542" s="10">
        <v>5</v>
      </c>
      <c r="DC1542" s="10">
        <v>6</v>
      </c>
      <c r="DD1542" s="10">
        <v>5</v>
      </c>
      <c r="DE1542" s="10">
        <v>6</v>
      </c>
      <c r="DF1542" s="10">
        <v>6</v>
      </c>
      <c r="DG1542" s="10">
        <v>7</v>
      </c>
      <c r="DH1542" s="10">
        <v>5</v>
      </c>
      <c r="DI1542" s="10">
        <v>5</v>
      </c>
      <c r="DJ1542" s="10">
        <v>5</v>
      </c>
      <c r="DK1542" s="10">
        <v>6</v>
      </c>
      <c r="DL1542" s="10">
        <v>5</v>
      </c>
      <c r="DM1542" s="9" t="s">
        <v>154</v>
      </c>
      <c r="DN1542" s="10">
        <v>1984</v>
      </c>
      <c r="DO1542" s="9">
        <f t="shared" si="8"/>
        <v>37</v>
      </c>
      <c r="DP1542" s="9" t="s">
        <v>222</v>
      </c>
      <c r="DQ1542" s="9" t="s">
        <v>227</v>
      </c>
      <c r="DR1542" s="9" t="s">
        <v>170</v>
      </c>
      <c r="DS1542" s="9" t="s">
        <v>137</v>
      </c>
      <c r="DT1542" s="9" t="s">
        <v>657</v>
      </c>
      <c r="DU1542" s="9" t="s">
        <v>158</v>
      </c>
      <c r="DV1542" s="9" t="str">
        <f>VLOOKUP(DU1542,Metadata!$B$2:$C$7,2,FALSE)</f>
        <v>6+ years</v>
      </c>
    </row>
    <row r="1543" spans="1:126">
      <c r="A1543" s="13">
        <v>1542</v>
      </c>
      <c r="B1543" s="9" t="s">
        <v>135</v>
      </c>
      <c r="C1543" s="9" t="str">
        <f>VLOOKUP(B1543,Metadata!$M$2:$N$6,2,FALSE)</f>
        <v>Permanent Employee</v>
      </c>
      <c r="D1543" s="9" t="s">
        <v>159</v>
      </c>
      <c r="E1543" s="9" t="s">
        <v>137</v>
      </c>
      <c r="F1543" s="9" t="s">
        <v>138</v>
      </c>
      <c r="G1543" s="9" t="s">
        <v>140</v>
      </c>
      <c r="H1543" s="9" t="str">
        <f>IF(G1543="","",VLOOKUP(G1543,Metadata!$J$2:$K$22,2,FALSE))</f>
        <v>Lisbon Metropolitan Area</v>
      </c>
      <c r="I1543" s="9" t="s">
        <v>138</v>
      </c>
      <c r="J1543" s="9" t="str">
        <f>IF(I1543="","",VLOOKUP(I1543,Metadata!$P$2:$Q$43,2,FALSE))</f>
        <v>Europe</v>
      </c>
      <c r="K1543" s="9" t="str">
        <f t="shared" si="0"/>
        <v>Portugal</v>
      </c>
      <c r="L1543" s="9" t="s">
        <v>140</v>
      </c>
      <c r="M1543" s="9" t="str">
        <f>IF(L1543="","",VLOOKUP(L1543,Metadata!$J$2:$K$22,2,FALSE))</f>
        <v>Lisbon Metropolitan Area</v>
      </c>
      <c r="N1543" s="9" t="s">
        <v>141</v>
      </c>
      <c r="O1543" s="9" t="s">
        <v>137</v>
      </c>
      <c r="P1543" s="9" t="s">
        <v>142</v>
      </c>
      <c r="Q1543" s="10" t="str">
        <f t="shared" si="1"/>
        <v>Full Office Job</v>
      </c>
      <c r="R1543" s="10">
        <v>5</v>
      </c>
      <c r="S1543" s="9" t="s">
        <v>229</v>
      </c>
      <c r="T1543" s="9" t="s">
        <v>137</v>
      </c>
      <c r="U1543" s="9" t="str">
        <f>IF(S1543&lt;&gt;"",S1543,IF(T1543&lt;&gt;"",VLOOKUP(T1543,Metadata!$S$2:$T$228,2,FALSE),""))</f>
        <v>Project Manager</v>
      </c>
      <c r="V1543" s="9" t="s">
        <v>144</v>
      </c>
      <c r="W1543" s="9" t="s">
        <v>137</v>
      </c>
      <c r="X1543" s="9" t="s">
        <v>208</v>
      </c>
      <c r="Y1543" s="9" t="s">
        <v>137</v>
      </c>
      <c r="Z1543" s="9" t="s">
        <v>146</v>
      </c>
      <c r="AA1543" s="9" t="s">
        <v>137</v>
      </c>
      <c r="AB1543" s="9" t="s">
        <v>137</v>
      </c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 t="s">
        <v>150</v>
      </c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 t="s">
        <v>150</v>
      </c>
      <c r="BZ1543" s="9" t="s">
        <v>137</v>
      </c>
      <c r="CA1543" s="10"/>
      <c r="CB1543" s="10" t="str">
        <f t="shared" si="5"/>
        <v/>
      </c>
      <c r="CC1543" s="10"/>
      <c r="CD1543" s="9" t="str">
        <f t="shared" si="2"/>
        <v/>
      </c>
      <c r="CE1543" s="9" t="s">
        <v>151</v>
      </c>
      <c r="CF1543" s="9" t="s">
        <v>248</v>
      </c>
      <c r="CG1543" s="9">
        <f>IF(CF1543="","",VLOOKUP(CF1543,Metadata!$D$2:$H$20,2,FALSE))</f>
        <v>57500</v>
      </c>
      <c r="CH1543" s="9">
        <f>IF(CF1543="","",VLOOKUP(CF1543,Metadata!$D$2:$H$20,4,FALSE))</f>
        <v>55000</v>
      </c>
      <c r="CI1543" s="9">
        <f>IF(CF1543="","",VLOOKUP(CF1543,Metadata!$D$2:$H$20,5,FALSE))</f>
        <v>60000</v>
      </c>
      <c r="CJ1543" s="9">
        <f t="shared" si="3"/>
        <v>57500</v>
      </c>
      <c r="CK1543" s="9" t="s">
        <v>153</v>
      </c>
      <c r="CL1543" s="10">
        <v>6</v>
      </c>
      <c r="CM1543" s="10">
        <v>4</v>
      </c>
      <c r="CN1543" s="10">
        <v>5</v>
      </c>
      <c r="CO1543" s="10">
        <v>5</v>
      </c>
      <c r="CP1543" s="10">
        <v>5</v>
      </c>
      <c r="CQ1543" s="10">
        <v>5</v>
      </c>
      <c r="CR1543" s="10">
        <v>5</v>
      </c>
      <c r="CS1543" s="10">
        <v>5</v>
      </c>
      <c r="CT1543" s="10">
        <v>5</v>
      </c>
      <c r="CU1543" s="10">
        <v>4</v>
      </c>
      <c r="CV1543" s="10">
        <v>5</v>
      </c>
      <c r="CW1543" s="10">
        <v>5</v>
      </c>
      <c r="CX1543" s="10">
        <v>6</v>
      </c>
      <c r="CY1543" s="10">
        <v>7</v>
      </c>
      <c r="CZ1543" s="10">
        <v>7</v>
      </c>
      <c r="DA1543" s="10">
        <v>6</v>
      </c>
      <c r="DB1543" s="10">
        <v>6</v>
      </c>
      <c r="DC1543" s="10">
        <v>6</v>
      </c>
      <c r="DD1543" s="10">
        <v>4</v>
      </c>
      <c r="DE1543" s="10">
        <v>7</v>
      </c>
      <c r="DF1543" s="10">
        <v>7</v>
      </c>
      <c r="DG1543" s="10">
        <v>6</v>
      </c>
      <c r="DH1543" s="10">
        <v>6</v>
      </c>
      <c r="DI1543" s="10">
        <v>6</v>
      </c>
      <c r="DJ1543" s="10">
        <v>4</v>
      </c>
      <c r="DK1543" s="10">
        <v>4</v>
      </c>
      <c r="DL1543" s="10">
        <v>4</v>
      </c>
      <c r="DM1543" s="9" t="s">
        <v>154</v>
      </c>
      <c r="DN1543" s="10">
        <v>1976</v>
      </c>
      <c r="DO1543" s="9">
        <f t="shared" si="8"/>
        <v>45</v>
      </c>
      <c r="DP1543" s="9" t="s">
        <v>222</v>
      </c>
      <c r="DQ1543" s="9" t="s">
        <v>202</v>
      </c>
      <c r="DR1543" s="9" t="s">
        <v>157</v>
      </c>
      <c r="DS1543" s="9" t="s">
        <v>137</v>
      </c>
      <c r="DT1543" s="9" t="s">
        <v>657</v>
      </c>
      <c r="DU1543" s="9" t="s">
        <v>158</v>
      </c>
      <c r="DV1543" s="9" t="str">
        <f>VLOOKUP(DU1543,Metadata!$B$2:$C$7,2,FALSE)</f>
        <v>6+ years</v>
      </c>
    </row>
    <row r="1544" spans="1:126">
      <c r="A1544" s="13">
        <v>1543</v>
      </c>
      <c r="B1544" s="9" t="s">
        <v>135</v>
      </c>
      <c r="C1544" s="9" t="str">
        <f>VLOOKUP(B1544,Metadata!$M$2:$N$6,2,FALSE)</f>
        <v>Permanent Employee</v>
      </c>
      <c r="D1544" s="9" t="s">
        <v>159</v>
      </c>
      <c r="E1544" s="9" t="s">
        <v>137</v>
      </c>
      <c r="F1544" s="9" t="s">
        <v>138</v>
      </c>
      <c r="G1544" s="9" t="s">
        <v>213</v>
      </c>
      <c r="H1544" s="9" t="str">
        <f>IF(G1544="","",VLOOKUP(G1544,Metadata!$J$2:$K$22,2,FALSE))</f>
        <v>Centre</v>
      </c>
      <c r="I1544" s="9" t="s">
        <v>311</v>
      </c>
      <c r="J1544" s="9" t="str">
        <f>IF(I1544="","",VLOOKUP(I1544,Metadata!$P$2:$Q$43,2,FALSE))</f>
        <v>Europe</v>
      </c>
      <c r="K1544" s="9" t="str">
        <f t="shared" si="0"/>
        <v>International</v>
      </c>
      <c r="L1544" s="9" t="s">
        <v>137</v>
      </c>
      <c r="M1544" s="9" t="str">
        <f>IF(L1544="","",VLOOKUP(L1544,Metadata!$J$2:$K$22,2,FALSE))</f>
        <v/>
      </c>
      <c r="N1544" s="9" t="s">
        <v>214</v>
      </c>
      <c r="O1544" s="9" t="s">
        <v>136</v>
      </c>
      <c r="P1544" s="9" t="s">
        <v>191</v>
      </c>
      <c r="Q1544" s="10" t="str">
        <f t="shared" si="1"/>
        <v>Remote Job (full or flexible)</v>
      </c>
      <c r="R1544" s="10">
        <v>5</v>
      </c>
      <c r="S1544" s="9" t="s">
        <v>192</v>
      </c>
      <c r="T1544" s="9" t="s">
        <v>137</v>
      </c>
      <c r="U1544" s="9" t="str">
        <f>IF(S1544&lt;&gt;"",S1544,IF(T1544&lt;&gt;"",VLOOKUP(T1544,Metadata!$S$2:$T$228,2,FALSE),""))</f>
        <v>Back-End Developer</v>
      </c>
      <c r="V1544" s="9" t="s">
        <v>279</v>
      </c>
      <c r="W1544" s="9" t="s">
        <v>137</v>
      </c>
      <c r="X1544" s="9" t="s">
        <v>145</v>
      </c>
      <c r="Y1544" s="9" t="s">
        <v>137</v>
      </c>
      <c r="Z1544" s="9" t="s">
        <v>218</v>
      </c>
      <c r="AA1544" s="9" t="s">
        <v>137</v>
      </c>
      <c r="AB1544" s="9" t="s">
        <v>137</v>
      </c>
      <c r="AC1544" s="9"/>
      <c r="AD1544" s="9" t="s">
        <v>148</v>
      </c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 t="s">
        <v>219</v>
      </c>
      <c r="BR1544" s="9"/>
      <c r="BS1544" s="9"/>
      <c r="BT1544" s="9"/>
      <c r="BU1544" s="9"/>
      <c r="BV1544" s="9"/>
      <c r="BW1544" s="9"/>
      <c r="BX1544" s="9"/>
      <c r="BY1544" s="9"/>
      <c r="BZ1544" s="9"/>
      <c r="CA1544" s="10"/>
      <c r="CB1544" s="10" t="str">
        <f t="shared" si="5"/>
        <v/>
      </c>
      <c r="CC1544" s="10"/>
      <c r="CD1544" s="9" t="str">
        <f t="shared" si="2"/>
        <v/>
      </c>
      <c r="CE1544" s="9" t="s">
        <v>151</v>
      </c>
      <c r="CF1544" s="9" t="s">
        <v>152</v>
      </c>
      <c r="CG1544" s="9">
        <f>IF(CF1544="","",VLOOKUP(CF1544,Metadata!$D$2:$H$20,2,FALSE))</f>
        <v>32500</v>
      </c>
      <c r="CH1544" s="9">
        <f>IF(CF1544="","",VLOOKUP(CF1544,Metadata!$D$2:$H$20,4,FALSE))</f>
        <v>30000</v>
      </c>
      <c r="CI1544" s="9">
        <f>IF(CF1544="","",VLOOKUP(CF1544,Metadata!$D$2:$H$20,5,FALSE))</f>
        <v>35000</v>
      </c>
      <c r="CJ1544" s="9">
        <f t="shared" si="3"/>
        <v>32500</v>
      </c>
      <c r="CK1544" s="9" t="s">
        <v>189</v>
      </c>
      <c r="CL1544" s="10">
        <v>4</v>
      </c>
      <c r="CM1544" s="10">
        <v>5</v>
      </c>
      <c r="CN1544" s="10">
        <v>6</v>
      </c>
      <c r="CO1544" s="10">
        <v>6</v>
      </c>
      <c r="CP1544" s="10">
        <v>6</v>
      </c>
      <c r="CQ1544" s="10">
        <v>5</v>
      </c>
      <c r="CR1544" s="10">
        <v>5</v>
      </c>
      <c r="CS1544" s="10">
        <v>6</v>
      </c>
      <c r="CT1544" s="10">
        <v>5</v>
      </c>
      <c r="CU1544" s="10">
        <v>6</v>
      </c>
      <c r="CV1544" s="10">
        <v>4</v>
      </c>
      <c r="CW1544" s="10">
        <v>4</v>
      </c>
      <c r="CX1544" s="10">
        <v>6</v>
      </c>
      <c r="CY1544" s="10">
        <v>6</v>
      </c>
      <c r="CZ1544" s="10">
        <v>4</v>
      </c>
      <c r="DA1544" s="10">
        <v>1</v>
      </c>
      <c r="DB1544" s="10">
        <v>6</v>
      </c>
      <c r="DC1544" s="10">
        <v>7</v>
      </c>
      <c r="DD1544" s="10">
        <v>1</v>
      </c>
      <c r="DE1544" s="10">
        <v>7</v>
      </c>
      <c r="DF1544" s="10">
        <v>5</v>
      </c>
      <c r="DG1544" s="10">
        <v>7</v>
      </c>
      <c r="DH1544" s="10">
        <v>5</v>
      </c>
      <c r="DI1544" s="10">
        <v>6</v>
      </c>
      <c r="DJ1544" s="10">
        <v>4</v>
      </c>
      <c r="DK1544" s="10">
        <v>4</v>
      </c>
      <c r="DL1544" s="10">
        <v>5</v>
      </c>
      <c r="DM1544" s="9" t="s">
        <v>154</v>
      </c>
      <c r="DN1544" s="10">
        <v>1991</v>
      </c>
      <c r="DO1544" s="9">
        <f t="shared" si="8"/>
        <v>30</v>
      </c>
      <c r="DP1544" s="9" t="s">
        <v>155</v>
      </c>
      <c r="DQ1544" s="9" t="s">
        <v>156</v>
      </c>
      <c r="DR1544" s="9" t="s">
        <v>157</v>
      </c>
      <c r="DS1544" s="9" t="s">
        <v>137</v>
      </c>
      <c r="DT1544" s="9" t="s">
        <v>657</v>
      </c>
      <c r="DU1544" s="9" t="s">
        <v>223</v>
      </c>
      <c r="DV1544" s="9" t="str">
        <f>VLOOKUP(DU1544,Metadata!$B$2:$C$7,2,FALSE)</f>
        <v>3 - 6 years</v>
      </c>
    </row>
    <row r="1545" spans="1:126">
      <c r="A1545" s="13">
        <v>1544</v>
      </c>
      <c r="B1545" s="9" t="s">
        <v>135</v>
      </c>
      <c r="C1545" s="9" t="str">
        <f>VLOOKUP(B1545,Metadata!$M$2:$N$6,2,FALSE)</f>
        <v>Permanent Employee</v>
      </c>
      <c r="D1545" s="9" t="s">
        <v>159</v>
      </c>
      <c r="E1545" s="9" t="s">
        <v>137</v>
      </c>
      <c r="F1545" s="9" t="s">
        <v>138</v>
      </c>
      <c r="G1545" s="9" t="s">
        <v>140</v>
      </c>
      <c r="H1545" s="9" t="str">
        <f>IF(G1545="","",VLOOKUP(G1545,Metadata!$J$2:$K$22,2,FALSE))</f>
        <v>Lisbon Metropolitan Area</v>
      </c>
      <c r="I1545" s="9" t="s">
        <v>138</v>
      </c>
      <c r="J1545" s="9" t="str">
        <f>IF(I1545="","",VLOOKUP(I1545,Metadata!$P$2:$Q$43,2,FALSE))</f>
        <v>Europe</v>
      </c>
      <c r="K1545" s="9" t="str">
        <f t="shared" si="0"/>
        <v>Portugal</v>
      </c>
      <c r="L1545" s="9" t="s">
        <v>140</v>
      </c>
      <c r="M1545" s="9" t="str">
        <f>IF(L1545="","",VLOOKUP(L1545,Metadata!$J$2:$K$22,2,FALSE))</f>
        <v>Lisbon Metropolitan Area</v>
      </c>
      <c r="N1545" s="9" t="s">
        <v>141</v>
      </c>
      <c r="O1545" s="9" t="s">
        <v>137</v>
      </c>
      <c r="P1545" s="9" t="s">
        <v>142</v>
      </c>
      <c r="Q1545" s="10" t="str">
        <f t="shared" si="1"/>
        <v>Full Office Job</v>
      </c>
      <c r="R1545" s="10">
        <v>4</v>
      </c>
      <c r="S1545" s="9" t="s">
        <v>266</v>
      </c>
      <c r="T1545" s="9" t="s">
        <v>137</v>
      </c>
      <c r="U1545" s="9" t="str">
        <f>IF(S1545&lt;&gt;"",S1545,IF(T1545&lt;&gt;"",VLOOKUP(T1545,Metadata!$S$2:$T$228,2,FALSE),""))</f>
        <v>Data Scientist/Data Engineer</v>
      </c>
      <c r="V1545" s="9" t="s">
        <v>276</v>
      </c>
      <c r="W1545" s="9" t="s">
        <v>137</v>
      </c>
      <c r="X1545" s="9" t="s">
        <v>145</v>
      </c>
      <c r="Y1545" s="9" t="s">
        <v>137</v>
      </c>
      <c r="Z1545" s="9" t="s">
        <v>262</v>
      </c>
      <c r="AA1545" s="9" t="s">
        <v>137</v>
      </c>
      <c r="AB1545" s="9" t="s">
        <v>253</v>
      </c>
      <c r="AC1545" s="9" t="s">
        <v>147</v>
      </c>
      <c r="AD1545" s="9"/>
      <c r="AE1545" s="9"/>
      <c r="AF1545" s="9" t="s">
        <v>243</v>
      </c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 t="s">
        <v>267</v>
      </c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 t="s">
        <v>150</v>
      </c>
      <c r="BZ1545" s="9" t="s">
        <v>137</v>
      </c>
      <c r="CA1545" s="10"/>
      <c r="CB1545" s="10" t="str">
        <f t="shared" si="5"/>
        <v/>
      </c>
      <c r="CC1545" s="10"/>
      <c r="CD1545" s="9" t="str">
        <f t="shared" si="2"/>
        <v/>
      </c>
      <c r="CE1545" s="9" t="s">
        <v>168</v>
      </c>
      <c r="CF1545" s="9" t="s">
        <v>254</v>
      </c>
      <c r="CG1545" s="9">
        <f>IF(CF1545="","",VLOOKUP(CF1545,Metadata!$D$2:$H$20,2,FALSE))</f>
        <v>37500</v>
      </c>
      <c r="CH1545" s="9">
        <f>IF(CF1545="","",VLOOKUP(CF1545,Metadata!$D$2:$H$20,4,FALSE))</f>
        <v>35000</v>
      </c>
      <c r="CI1545" s="9">
        <f>IF(CF1545="","",VLOOKUP(CF1545,Metadata!$D$2:$H$20,5,FALSE))</f>
        <v>40000</v>
      </c>
      <c r="CJ1545" s="9">
        <f t="shared" si="3"/>
        <v>37500</v>
      </c>
      <c r="CK1545" s="9" t="s">
        <v>221</v>
      </c>
      <c r="CL1545" s="10">
        <v>3</v>
      </c>
      <c r="CM1545" s="10">
        <v>5</v>
      </c>
      <c r="CN1545" s="10">
        <v>5</v>
      </c>
      <c r="CO1545" s="10">
        <v>6</v>
      </c>
      <c r="CP1545" s="10">
        <v>7</v>
      </c>
      <c r="CQ1545" s="10">
        <v>5</v>
      </c>
      <c r="CR1545" s="10">
        <v>7</v>
      </c>
      <c r="CS1545" s="10">
        <v>7</v>
      </c>
      <c r="CT1545" s="10">
        <v>7</v>
      </c>
      <c r="CU1545" s="10">
        <v>7</v>
      </c>
      <c r="CV1545" s="10">
        <v>6</v>
      </c>
      <c r="CW1545" s="10">
        <v>7</v>
      </c>
      <c r="CX1545" s="10">
        <v>6</v>
      </c>
      <c r="CY1545" s="10">
        <v>6</v>
      </c>
      <c r="CZ1545" s="10">
        <v>6</v>
      </c>
      <c r="DA1545" s="10">
        <v>1</v>
      </c>
      <c r="DB1545" s="10">
        <v>5</v>
      </c>
      <c r="DC1545" s="10">
        <v>7</v>
      </c>
      <c r="DD1545" s="10">
        <v>1</v>
      </c>
      <c r="DE1545" s="10">
        <v>7</v>
      </c>
      <c r="DF1545" s="10">
        <v>7</v>
      </c>
      <c r="DG1545" s="10">
        <v>5</v>
      </c>
      <c r="DH1545" s="10">
        <v>7</v>
      </c>
      <c r="DI1545" s="10">
        <v>1</v>
      </c>
      <c r="DJ1545" s="10">
        <v>1</v>
      </c>
      <c r="DK1545" s="10">
        <v>7</v>
      </c>
      <c r="DL1545" s="10">
        <v>1</v>
      </c>
      <c r="DM1545" s="9" t="s">
        <v>333</v>
      </c>
      <c r="DN1545" s="10">
        <v>1984</v>
      </c>
      <c r="DO1545" s="9">
        <f t="shared" si="8"/>
        <v>37</v>
      </c>
      <c r="DP1545" s="9" t="s">
        <v>155</v>
      </c>
      <c r="DQ1545" s="9" t="s">
        <v>202</v>
      </c>
      <c r="DR1545" s="9" t="s">
        <v>170</v>
      </c>
      <c r="DS1545" s="9" t="s">
        <v>137</v>
      </c>
      <c r="DT1545" s="9" t="s">
        <v>657</v>
      </c>
      <c r="DU1545" s="9" t="s">
        <v>203</v>
      </c>
      <c r="DV1545" s="9" t="str">
        <f>VLOOKUP(DU1545,Metadata!$B$2:$C$7,2,FALSE)</f>
        <v>6+ years</v>
      </c>
    </row>
    <row r="1546" spans="1:126">
      <c r="A1546" s="13">
        <v>1545</v>
      </c>
      <c r="B1546" s="9" t="s">
        <v>135</v>
      </c>
      <c r="C1546" s="9" t="str">
        <f>VLOOKUP(B1546,Metadata!$M$2:$N$6,2,FALSE)</f>
        <v>Permanent Employee</v>
      </c>
      <c r="D1546" s="9" t="s">
        <v>159</v>
      </c>
      <c r="E1546" s="9" t="s">
        <v>137</v>
      </c>
      <c r="F1546" s="9" t="s">
        <v>138</v>
      </c>
      <c r="G1546" s="9" t="s">
        <v>172</v>
      </c>
      <c r="H1546" s="9" t="str">
        <f>IF(G1546="","",VLOOKUP(G1546,Metadata!$J$2:$K$22,2,FALSE))</f>
        <v>Porto Metropolitan Area</v>
      </c>
      <c r="I1546" s="9" t="s">
        <v>138</v>
      </c>
      <c r="J1546" s="9" t="str">
        <f>IF(I1546="","",VLOOKUP(I1546,Metadata!$P$2:$Q$43,2,FALSE))</f>
        <v>Europe</v>
      </c>
      <c r="K1546" s="9" t="str">
        <f t="shared" si="0"/>
        <v>Portugal</v>
      </c>
      <c r="L1546" s="9" t="s">
        <v>172</v>
      </c>
      <c r="M1546" s="9" t="str">
        <f>IF(L1546="","",VLOOKUP(L1546,Metadata!$J$2:$K$22,2,FALSE))</f>
        <v>Porto Metropolitan Area</v>
      </c>
      <c r="N1546" s="9" t="s">
        <v>214</v>
      </c>
      <c r="O1546" s="9" t="s">
        <v>215</v>
      </c>
      <c r="P1546" s="9" t="s">
        <v>191</v>
      </c>
      <c r="Q1546" s="10" t="str">
        <f t="shared" si="1"/>
        <v>Remote Job (full or flexible)</v>
      </c>
      <c r="R1546" s="10">
        <v>3</v>
      </c>
      <c r="S1546" s="9" t="s">
        <v>161</v>
      </c>
      <c r="T1546" s="9" t="s">
        <v>137</v>
      </c>
      <c r="U1546" s="9" t="str">
        <f>IF(S1546&lt;&gt;"",S1546,IF(T1546&lt;&gt;"",VLOOKUP(T1546,Metadata!$S$2:$T$228,2,FALSE),""))</f>
        <v>Full-Stack Developer</v>
      </c>
      <c r="V1546" s="9" t="s">
        <v>256</v>
      </c>
      <c r="W1546" s="9" t="s">
        <v>137</v>
      </c>
      <c r="X1546" s="9" t="s">
        <v>163</v>
      </c>
      <c r="Y1546" s="9" t="s">
        <v>137</v>
      </c>
      <c r="Z1546" s="9" t="s">
        <v>262</v>
      </c>
      <c r="AA1546" s="9" t="s">
        <v>165</v>
      </c>
      <c r="AB1546" s="9" t="s">
        <v>137</v>
      </c>
      <c r="AC1546" s="9" t="s">
        <v>147</v>
      </c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 t="s">
        <v>178</v>
      </c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 t="s">
        <v>247</v>
      </c>
      <c r="BS1546" s="9" t="s">
        <v>200</v>
      </c>
      <c r="BT1546" s="9"/>
      <c r="BU1546" s="9"/>
      <c r="BV1546" s="9"/>
      <c r="BW1546" s="9"/>
      <c r="BX1546" s="9"/>
      <c r="BY1546" s="9"/>
      <c r="BZ1546" s="9"/>
      <c r="CA1546" s="10"/>
      <c r="CB1546" s="10" t="str">
        <f t="shared" si="5"/>
        <v/>
      </c>
      <c r="CC1546" s="10"/>
      <c r="CD1546" s="9" t="str">
        <f t="shared" si="2"/>
        <v/>
      </c>
      <c r="CE1546" s="9" t="s">
        <v>168</v>
      </c>
      <c r="CF1546" s="9" t="s">
        <v>152</v>
      </c>
      <c r="CG1546" s="9">
        <f>IF(CF1546="","",VLOOKUP(CF1546,Metadata!$D$2:$H$20,2,FALSE))</f>
        <v>32500</v>
      </c>
      <c r="CH1546" s="9">
        <f>IF(CF1546="","",VLOOKUP(CF1546,Metadata!$D$2:$H$20,4,FALSE))</f>
        <v>30000</v>
      </c>
      <c r="CI1546" s="9">
        <f>IF(CF1546="","",VLOOKUP(CF1546,Metadata!$D$2:$H$20,5,FALSE))</f>
        <v>35000</v>
      </c>
      <c r="CJ1546" s="9">
        <f t="shared" si="3"/>
        <v>32500</v>
      </c>
      <c r="CK1546" s="9" t="s">
        <v>189</v>
      </c>
      <c r="CL1546" s="10">
        <v>5</v>
      </c>
      <c r="CM1546" s="10">
        <v>2</v>
      </c>
      <c r="CN1546" s="10">
        <v>6</v>
      </c>
      <c r="CO1546" s="10">
        <v>7</v>
      </c>
      <c r="CP1546" s="10">
        <v>5</v>
      </c>
      <c r="CQ1546" s="10">
        <v>4</v>
      </c>
      <c r="CR1546" s="10">
        <v>2</v>
      </c>
      <c r="CS1546" s="10">
        <v>7</v>
      </c>
      <c r="CT1546" s="10">
        <v>5</v>
      </c>
      <c r="CU1546" s="10">
        <v>6</v>
      </c>
      <c r="CV1546" s="10">
        <v>5</v>
      </c>
      <c r="CW1546" s="10">
        <v>2</v>
      </c>
      <c r="CX1546" s="10">
        <v>5</v>
      </c>
      <c r="CY1546" s="10">
        <v>6</v>
      </c>
      <c r="CZ1546" s="10">
        <v>2</v>
      </c>
      <c r="DA1546" s="10">
        <v>4</v>
      </c>
      <c r="DB1546" s="10">
        <v>3</v>
      </c>
      <c r="DC1546" s="10">
        <v>7</v>
      </c>
      <c r="DD1546" s="10">
        <v>5</v>
      </c>
      <c r="DE1546" s="10">
        <v>4</v>
      </c>
      <c r="DF1546" s="10">
        <v>6</v>
      </c>
      <c r="DG1546" s="10">
        <v>7</v>
      </c>
      <c r="DH1546" s="10">
        <v>5</v>
      </c>
      <c r="DI1546" s="10">
        <v>2</v>
      </c>
      <c r="DJ1546" s="10">
        <v>4</v>
      </c>
      <c r="DK1546" s="10">
        <v>3</v>
      </c>
      <c r="DL1546" s="10">
        <v>4</v>
      </c>
      <c r="DM1546" s="9" t="s">
        <v>154</v>
      </c>
      <c r="DN1546" s="10">
        <v>1990</v>
      </c>
      <c r="DO1546" s="9">
        <f t="shared" si="8"/>
        <v>31</v>
      </c>
      <c r="DP1546" s="9" t="s">
        <v>155</v>
      </c>
      <c r="DQ1546" s="9" t="s">
        <v>202</v>
      </c>
      <c r="DR1546" s="9" t="s">
        <v>157</v>
      </c>
      <c r="DS1546" s="9" t="s">
        <v>137</v>
      </c>
      <c r="DT1546" s="9" t="s">
        <v>657</v>
      </c>
      <c r="DU1546" s="9" t="s">
        <v>223</v>
      </c>
      <c r="DV1546" s="9" t="str">
        <f>VLOOKUP(DU1546,Metadata!$B$2:$C$7,2,FALSE)</f>
        <v>3 - 6 years</v>
      </c>
    </row>
    <row r="1547" spans="1:126">
      <c r="A1547" s="13">
        <v>1546</v>
      </c>
      <c r="B1547" s="9" t="s">
        <v>135</v>
      </c>
      <c r="C1547" s="9" t="str">
        <f>VLOOKUP(B1547,Metadata!$M$2:$N$6,2,FALSE)</f>
        <v>Permanent Employee</v>
      </c>
      <c r="D1547" s="9" t="s">
        <v>159</v>
      </c>
      <c r="E1547" s="9" t="s">
        <v>137</v>
      </c>
      <c r="F1547" s="9" t="s">
        <v>138</v>
      </c>
      <c r="G1547" s="9" t="s">
        <v>140</v>
      </c>
      <c r="H1547" s="9" t="str">
        <f>IF(G1547="","",VLOOKUP(G1547,Metadata!$J$2:$K$22,2,FALSE))</f>
        <v>Lisbon Metropolitan Area</v>
      </c>
      <c r="I1547" s="9" t="s">
        <v>292</v>
      </c>
      <c r="J1547" s="9" t="str">
        <f>IF(I1547="","",VLOOKUP(I1547,Metadata!$P$2:$Q$43,2,FALSE))</f>
        <v>North America</v>
      </c>
      <c r="K1547" s="9" t="str">
        <f t="shared" si="0"/>
        <v>International</v>
      </c>
      <c r="L1547" s="9" t="s">
        <v>137</v>
      </c>
      <c r="M1547" s="9" t="str">
        <f>IF(L1547="","",VLOOKUP(L1547,Metadata!$J$2:$K$22,2,FALSE))</f>
        <v/>
      </c>
      <c r="N1547" s="9" t="s">
        <v>141</v>
      </c>
      <c r="O1547" s="9" t="s">
        <v>137</v>
      </c>
      <c r="P1547" s="9" t="s">
        <v>142</v>
      </c>
      <c r="Q1547" s="10" t="str">
        <f t="shared" si="1"/>
        <v>Full Office Job</v>
      </c>
      <c r="R1547" s="10">
        <v>4</v>
      </c>
      <c r="S1547" s="9" t="s">
        <v>161</v>
      </c>
      <c r="T1547" s="9" t="s">
        <v>137</v>
      </c>
      <c r="U1547" s="9" t="str">
        <f>IF(S1547&lt;&gt;"",S1547,IF(T1547&lt;&gt;"",VLOOKUP(T1547,Metadata!$S$2:$T$228,2,FALSE),""))</f>
        <v>Full-Stack Developer</v>
      </c>
      <c r="V1547" s="9" t="s">
        <v>144</v>
      </c>
      <c r="W1547" s="9" t="s">
        <v>137</v>
      </c>
      <c r="X1547" s="9" t="s">
        <v>163</v>
      </c>
      <c r="Y1547" s="9" t="s">
        <v>137</v>
      </c>
      <c r="Z1547" s="9" t="s">
        <v>184</v>
      </c>
      <c r="AA1547" s="9" t="s">
        <v>165</v>
      </c>
      <c r="AB1547" s="9" t="s">
        <v>253</v>
      </c>
      <c r="AC1547" s="9" t="s">
        <v>147</v>
      </c>
      <c r="AD1547" s="9"/>
      <c r="AE1547" s="9"/>
      <c r="AF1547" s="9"/>
      <c r="AG1547" s="9"/>
      <c r="AH1547" s="9"/>
      <c r="AI1547" s="9"/>
      <c r="AJ1547" s="9"/>
      <c r="AK1547" s="9" t="s">
        <v>302</v>
      </c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 t="s">
        <v>178</v>
      </c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 t="s">
        <v>303</v>
      </c>
      <c r="BN1547" s="9" t="s">
        <v>186</v>
      </c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10"/>
      <c r="CB1547" s="10" t="str">
        <f t="shared" si="5"/>
        <v/>
      </c>
      <c r="CC1547" s="10"/>
      <c r="CD1547" s="9" t="str">
        <f t="shared" si="2"/>
        <v/>
      </c>
      <c r="CE1547" s="9" t="s">
        <v>232</v>
      </c>
      <c r="CF1547" s="9" t="s">
        <v>152</v>
      </c>
      <c r="CG1547" s="9">
        <f>IF(CF1547="","",VLOOKUP(CF1547,Metadata!$D$2:$H$20,2,FALSE))</f>
        <v>32500</v>
      </c>
      <c r="CH1547" s="9">
        <f>IF(CF1547="","",VLOOKUP(CF1547,Metadata!$D$2:$H$20,4,FALSE))</f>
        <v>30000</v>
      </c>
      <c r="CI1547" s="9">
        <f>IF(CF1547="","",VLOOKUP(CF1547,Metadata!$D$2:$H$20,5,FALSE))</f>
        <v>35000</v>
      </c>
      <c r="CJ1547" s="9">
        <f t="shared" si="3"/>
        <v>32500</v>
      </c>
      <c r="CK1547" s="9" t="s">
        <v>153</v>
      </c>
      <c r="CL1547" s="10">
        <v>5</v>
      </c>
      <c r="CM1547" s="10">
        <v>2</v>
      </c>
      <c r="CN1547" s="10">
        <v>6</v>
      </c>
      <c r="CO1547" s="10">
        <v>5</v>
      </c>
      <c r="CP1547" s="10">
        <v>7</v>
      </c>
      <c r="CQ1547" s="10">
        <v>7</v>
      </c>
      <c r="CR1547" s="10">
        <v>4</v>
      </c>
      <c r="CS1547" s="10">
        <v>4</v>
      </c>
      <c r="CT1547" s="10">
        <v>7</v>
      </c>
      <c r="CU1547" s="10">
        <v>7</v>
      </c>
      <c r="CV1547" s="10">
        <v>5</v>
      </c>
      <c r="CW1547" s="10">
        <v>3</v>
      </c>
      <c r="CX1547" s="10">
        <v>5</v>
      </c>
      <c r="CY1547" s="10">
        <v>3</v>
      </c>
      <c r="CZ1547" s="10">
        <v>7</v>
      </c>
      <c r="DA1547" s="10">
        <v>3</v>
      </c>
      <c r="DB1547" s="10">
        <v>3</v>
      </c>
      <c r="DC1547" s="10">
        <v>7</v>
      </c>
      <c r="DD1547" s="10">
        <v>3</v>
      </c>
      <c r="DE1547" s="10">
        <v>7</v>
      </c>
      <c r="DF1547" s="10">
        <v>7</v>
      </c>
      <c r="DG1547" s="10">
        <v>5</v>
      </c>
      <c r="DH1547" s="10">
        <v>4</v>
      </c>
      <c r="DI1547" s="10">
        <v>4</v>
      </c>
      <c r="DJ1547" s="10">
        <v>1</v>
      </c>
      <c r="DK1547" s="10">
        <v>5</v>
      </c>
      <c r="DL1547" s="10">
        <v>4</v>
      </c>
      <c r="DM1547" s="9" t="s">
        <v>154</v>
      </c>
      <c r="DN1547" s="10">
        <v>1980</v>
      </c>
      <c r="DO1547" s="9">
        <f t="shared" si="8"/>
        <v>41</v>
      </c>
      <c r="DP1547" s="9" t="s">
        <v>155</v>
      </c>
      <c r="DQ1547" s="9" t="s">
        <v>202</v>
      </c>
      <c r="DR1547" s="9" t="s">
        <v>157</v>
      </c>
      <c r="DS1547" s="9" t="s">
        <v>137</v>
      </c>
      <c r="DT1547" s="9" t="s">
        <v>657</v>
      </c>
      <c r="DU1547" s="9" t="s">
        <v>158</v>
      </c>
      <c r="DV1547" s="9" t="str">
        <f>VLOOKUP(DU1547,Metadata!$B$2:$C$7,2,FALSE)</f>
        <v>6+ years</v>
      </c>
    </row>
    <row r="1548" spans="1:126">
      <c r="A1548" s="13">
        <v>1547</v>
      </c>
      <c r="B1548" s="9" t="s">
        <v>135</v>
      </c>
      <c r="C1548" s="9" t="str">
        <f>VLOOKUP(B1548,Metadata!$M$2:$N$6,2,FALSE)</f>
        <v>Permanent Employee</v>
      </c>
      <c r="D1548" s="9" t="s">
        <v>159</v>
      </c>
      <c r="E1548" s="9" t="s">
        <v>137</v>
      </c>
      <c r="F1548" s="9" t="s">
        <v>138</v>
      </c>
      <c r="G1548" s="9" t="s">
        <v>190</v>
      </c>
      <c r="H1548" s="9" t="str">
        <f>IF(G1548="","",VLOOKUP(G1548,Metadata!$J$2:$K$22,2,FALSE))</f>
        <v>North</v>
      </c>
      <c r="I1548" s="9" t="s">
        <v>138</v>
      </c>
      <c r="J1548" s="9" t="str">
        <f>IF(I1548="","",VLOOKUP(I1548,Metadata!$P$2:$Q$43,2,FALSE))</f>
        <v>Europe</v>
      </c>
      <c r="K1548" s="9" t="str">
        <f t="shared" si="0"/>
        <v>Portugal</v>
      </c>
      <c r="L1548" s="9" t="s">
        <v>190</v>
      </c>
      <c r="M1548" s="9" t="str">
        <f>IF(L1548="","",VLOOKUP(L1548,Metadata!$J$2:$K$22,2,FALSE))</f>
        <v>North</v>
      </c>
      <c r="N1548" s="9" t="s">
        <v>141</v>
      </c>
      <c r="O1548" s="9" t="s">
        <v>137</v>
      </c>
      <c r="P1548" s="9" t="s">
        <v>142</v>
      </c>
      <c r="Q1548" s="10" t="str">
        <f t="shared" si="1"/>
        <v>Full Office Job</v>
      </c>
      <c r="R1548" s="10">
        <v>6</v>
      </c>
      <c r="S1548" s="9" t="s">
        <v>290</v>
      </c>
      <c r="T1548" s="9" t="s">
        <v>137</v>
      </c>
      <c r="U1548" s="9" t="str">
        <f>IF(S1548&lt;&gt;"",S1548,IF(T1548&lt;&gt;"",VLOOKUP(T1548,Metadata!$S$2:$T$228,2,FALSE),""))</f>
        <v>Quality Assurance/Testing</v>
      </c>
      <c r="V1548" s="9" t="s">
        <v>162</v>
      </c>
      <c r="W1548" s="9" t="s">
        <v>137</v>
      </c>
      <c r="X1548" s="9" t="s">
        <v>175</v>
      </c>
      <c r="Y1548" s="9" t="s">
        <v>137</v>
      </c>
      <c r="Z1548" s="9" t="s">
        <v>193</v>
      </c>
      <c r="AA1548" s="9" t="s">
        <v>137</v>
      </c>
      <c r="AB1548" s="9" t="s">
        <v>137</v>
      </c>
      <c r="AC1548" s="9"/>
      <c r="AD1548" s="9"/>
      <c r="AE1548" s="9"/>
      <c r="AF1548" s="9" t="s">
        <v>243</v>
      </c>
      <c r="AG1548" s="9"/>
      <c r="AH1548" s="9"/>
      <c r="AI1548" s="9" t="s">
        <v>230</v>
      </c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 t="s">
        <v>150</v>
      </c>
      <c r="BZ1548" s="9" t="s">
        <v>137</v>
      </c>
      <c r="CA1548" s="10"/>
      <c r="CB1548" s="10" t="str">
        <f t="shared" si="5"/>
        <v/>
      </c>
      <c r="CC1548" s="10"/>
      <c r="CD1548" s="9" t="str">
        <f t="shared" si="2"/>
        <v/>
      </c>
      <c r="CE1548" s="9" t="s">
        <v>168</v>
      </c>
      <c r="CF1548" s="9" t="s">
        <v>188</v>
      </c>
      <c r="CG1548" s="9">
        <f>IF(CF1548="","",VLOOKUP(CF1548,Metadata!$D$2:$H$20,2,FALSE))</f>
        <v>17500</v>
      </c>
      <c r="CH1548" s="9">
        <f>IF(CF1548="","",VLOOKUP(CF1548,Metadata!$D$2:$H$20,4,FALSE))</f>
        <v>15000</v>
      </c>
      <c r="CI1548" s="9">
        <f>IF(CF1548="","",VLOOKUP(CF1548,Metadata!$D$2:$H$20,5,FALSE))</f>
        <v>20000</v>
      </c>
      <c r="CJ1548" s="9">
        <f t="shared" si="3"/>
        <v>17500</v>
      </c>
      <c r="CK1548" s="9" t="s">
        <v>189</v>
      </c>
      <c r="CL1548" s="10">
        <v>3</v>
      </c>
      <c r="CM1548" s="10">
        <v>5</v>
      </c>
      <c r="CN1548" s="10">
        <v>7</v>
      </c>
      <c r="CO1548" s="10">
        <v>7</v>
      </c>
      <c r="CP1548" s="10">
        <v>7</v>
      </c>
      <c r="CQ1548" s="10">
        <v>7</v>
      </c>
      <c r="CR1548" s="10">
        <v>5</v>
      </c>
      <c r="CS1548" s="10">
        <v>6</v>
      </c>
      <c r="CT1548" s="10">
        <v>6</v>
      </c>
      <c r="CU1548" s="10">
        <v>4</v>
      </c>
      <c r="CV1548" s="10">
        <v>5</v>
      </c>
      <c r="CW1548" s="10">
        <v>5</v>
      </c>
      <c r="CX1548" s="10">
        <v>6</v>
      </c>
      <c r="CY1548" s="10">
        <v>6</v>
      </c>
      <c r="CZ1548" s="10">
        <v>5</v>
      </c>
      <c r="DA1548" s="10">
        <v>5</v>
      </c>
      <c r="DB1548" s="10">
        <v>6</v>
      </c>
      <c r="DC1548" s="10">
        <v>7</v>
      </c>
      <c r="DD1548" s="10">
        <v>6</v>
      </c>
      <c r="DE1548" s="10">
        <v>7</v>
      </c>
      <c r="DF1548" s="10">
        <v>7</v>
      </c>
      <c r="DG1548" s="10">
        <v>7</v>
      </c>
      <c r="DH1548" s="10">
        <v>5</v>
      </c>
      <c r="DI1548" s="10">
        <v>7</v>
      </c>
      <c r="DJ1548" s="10">
        <v>4</v>
      </c>
      <c r="DK1548" s="10">
        <v>6</v>
      </c>
      <c r="DL1548" s="10">
        <v>3</v>
      </c>
      <c r="DM1548" s="9" t="s">
        <v>154</v>
      </c>
      <c r="DN1548" s="10">
        <v>1995</v>
      </c>
      <c r="DO1548" s="9">
        <f t="shared" si="8"/>
        <v>26</v>
      </c>
      <c r="DP1548" s="9" t="s">
        <v>222</v>
      </c>
      <c r="DQ1548" s="9" t="s">
        <v>156</v>
      </c>
      <c r="DR1548" s="9" t="s">
        <v>157</v>
      </c>
      <c r="DS1548" s="9" t="s">
        <v>137</v>
      </c>
      <c r="DT1548" s="9" t="s">
        <v>657</v>
      </c>
      <c r="DU1548" s="9" t="s">
        <v>168</v>
      </c>
      <c r="DV1548" s="9" t="str">
        <f>VLOOKUP(DU1548,Metadata!$B$2:$C$7,2,FALSE)</f>
        <v>0 - 3 years</v>
      </c>
    </row>
    <row r="1549" spans="1:126">
      <c r="A1549" s="13">
        <v>1548</v>
      </c>
      <c r="B1549" s="9" t="s">
        <v>135</v>
      </c>
      <c r="C1549" s="9" t="str">
        <f>VLOOKUP(B1549,Metadata!$M$2:$N$6,2,FALSE)</f>
        <v>Permanent Employee</v>
      </c>
      <c r="D1549" s="9" t="s">
        <v>136</v>
      </c>
      <c r="E1549" s="9" t="s">
        <v>137</v>
      </c>
      <c r="F1549" s="9" t="s">
        <v>138</v>
      </c>
      <c r="G1549" s="9" t="s">
        <v>140</v>
      </c>
      <c r="H1549" s="9" t="str">
        <f>IF(G1549="","",VLOOKUP(G1549,Metadata!$J$2:$K$22,2,FALSE))</f>
        <v>Lisbon Metropolitan Area</v>
      </c>
      <c r="I1549" s="9" t="s">
        <v>138</v>
      </c>
      <c r="J1549" s="9" t="str">
        <f>IF(I1549="","",VLOOKUP(I1549,Metadata!$P$2:$Q$43,2,FALSE))</f>
        <v>Europe</v>
      </c>
      <c r="K1549" s="9" t="str">
        <f t="shared" si="0"/>
        <v>Portugal</v>
      </c>
      <c r="L1549" s="9" t="s">
        <v>140</v>
      </c>
      <c r="M1549" s="9" t="str">
        <f>IF(L1549="","",VLOOKUP(L1549,Metadata!$J$2:$K$22,2,FALSE))</f>
        <v>Lisbon Metropolitan Area</v>
      </c>
      <c r="N1549" s="9" t="s">
        <v>141</v>
      </c>
      <c r="O1549" s="9" t="s">
        <v>137</v>
      </c>
      <c r="P1549" s="9" t="s">
        <v>142</v>
      </c>
      <c r="Q1549" s="10" t="str">
        <f t="shared" si="1"/>
        <v>Full Office Job</v>
      </c>
      <c r="R1549" s="10">
        <v>5</v>
      </c>
      <c r="S1549" s="9" t="s">
        <v>266</v>
      </c>
      <c r="T1549" s="9" t="s">
        <v>137</v>
      </c>
      <c r="U1549" s="9" t="str">
        <f>IF(S1549&lt;&gt;"",S1549,IF(T1549&lt;&gt;"",VLOOKUP(T1549,Metadata!$S$2:$T$228,2,FALSE),""))</f>
        <v>Data Scientist/Data Engineer</v>
      </c>
      <c r="V1549" s="9" t="s">
        <v>486</v>
      </c>
      <c r="W1549" s="9" t="s">
        <v>137</v>
      </c>
      <c r="X1549" s="9" t="s">
        <v>163</v>
      </c>
      <c r="Y1549" s="9" t="s">
        <v>137</v>
      </c>
      <c r="Z1549" s="9" t="s">
        <v>262</v>
      </c>
      <c r="AA1549" s="9" t="s">
        <v>137</v>
      </c>
      <c r="AB1549" s="9" t="s">
        <v>137</v>
      </c>
      <c r="AC1549" s="9" t="s">
        <v>147</v>
      </c>
      <c r="AD1549" s="9"/>
      <c r="AE1549" s="9"/>
      <c r="AF1549" s="9" t="s">
        <v>243</v>
      </c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 t="s">
        <v>150</v>
      </c>
      <c r="BZ1549" s="9" t="s">
        <v>137</v>
      </c>
      <c r="CA1549" s="10"/>
      <c r="CB1549" s="10" t="str">
        <f t="shared" si="5"/>
        <v/>
      </c>
      <c r="CC1549" s="10"/>
      <c r="CD1549" s="9" t="str">
        <f t="shared" si="2"/>
        <v/>
      </c>
      <c r="CE1549" s="9" t="s">
        <v>168</v>
      </c>
      <c r="CF1549" s="9" t="s">
        <v>225</v>
      </c>
      <c r="CG1549" s="9">
        <f>IF(CF1549="","",VLOOKUP(CF1549,Metadata!$D$2:$H$20,2,FALSE))</f>
        <v>22500</v>
      </c>
      <c r="CH1549" s="9">
        <f>IF(CF1549="","",VLOOKUP(CF1549,Metadata!$D$2:$H$20,4,FALSE))</f>
        <v>20000</v>
      </c>
      <c r="CI1549" s="9">
        <f>IF(CF1549="","",VLOOKUP(CF1549,Metadata!$D$2:$H$20,5,FALSE))</f>
        <v>25000</v>
      </c>
      <c r="CJ1549" s="9">
        <f t="shared" si="3"/>
        <v>22500</v>
      </c>
      <c r="CK1549" s="9" t="s">
        <v>221</v>
      </c>
      <c r="CL1549" s="10">
        <v>3</v>
      </c>
      <c r="CM1549" s="10">
        <v>4</v>
      </c>
      <c r="CN1549" s="10">
        <v>6</v>
      </c>
      <c r="CO1549" s="10">
        <v>6</v>
      </c>
      <c r="CP1549" s="10">
        <v>6</v>
      </c>
      <c r="CQ1549" s="10">
        <v>6</v>
      </c>
      <c r="CR1549" s="10">
        <v>4</v>
      </c>
      <c r="CS1549" s="10">
        <v>7</v>
      </c>
      <c r="CT1549" s="10">
        <v>4</v>
      </c>
      <c r="CU1549" s="10">
        <v>5</v>
      </c>
      <c r="CV1549" s="10">
        <v>6</v>
      </c>
      <c r="CW1549" s="10">
        <v>7</v>
      </c>
      <c r="CX1549" s="10">
        <v>7</v>
      </c>
      <c r="CY1549" s="10">
        <v>3</v>
      </c>
      <c r="CZ1549" s="10">
        <v>6</v>
      </c>
      <c r="DA1549" s="10">
        <v>4</v>
      </c>
      <c r="DB1549" s="10">
        <v>3</v>
      </c>
      <c r="DC1549" s="10">
        <v>5</v>
      </c>
      <c r="DD1549" s="10">
        <v>5</v>
      </c>
      <c r="DE1549" s="10">
        <v>6</v>
      </c>
      <c r="DF1549" s="10">
        <v>6</v>
      </c>
      <c r="DG1549" s="10">
        <v>6</v>
      </c>
      <c r="DH1549" s="10">
        <v>6</v>
      </c>
      <c r="DI1549" s="10">
        <v>7</v>
      </c>
      <c r="DJ1549" s="10">
        <v>1</v>
      </c>
      <c r="DK1549" s="10">
        <v>6</v>
      </c>
      <c r="DL1549" s="10">
        <v>6</v>
      </c>
      <c r="DM1549" s="9" t="s">
        <v>154</v>
      </c>
      <c r="DN1549" s="10">
        <v>1995</v>
      </c>
      <c r="DO1549" s="9">
        <f t="shared" si="8"/>
        <v>26</v>
      </c>
      <c r="DP1549" s="9" t="s">
        <v>222</v>
      </c>
      <c r="DQ1549" s="9" t="s">
        <v>210</v>
      </c>
      <c r="DR1549" s="9" t="s">
        <v>157</v>
      </c>
      <c r="DS1549" s="9" t="s">
        <v>137</v>
      </c>
      <c r="DT1549" s="9" t="s">
        <v>657</v>
      </c>
      <c r="DU1549" s="9" t="s">
        <v>168</v>
      </c>
      <c r="DV1549" s="9" t="str">
        <f>VLOOKUP(DU1549,Metadata!$B$2:$C$7,2,FALSE)</f>
        <v>0 - 3 years</v>
      </c>
    </row>
    <row r="1550" spans="1:126">
      <c r="A1550" s="13">
        <v>1549</v>
      </c>
      <c r="B1550" s="9" t="s">
        <v>135</v>
      </c>
      <c r="C1550" s="9" t="str">
        <f>VLOOKUP(B1550,Metadata!$M$2:$N$6,2,FALSE)</f>
        <v>Permanent Employee</v>
      </c>
      <c r="D1550" s="9" t="s">
        <v>136</v>
      </c>
      <c r="E1550" s="9" t="s">
        <v>137</v>
      </c>
      <c r="F1550" s="9" t="s">
        <v>138</v>
      </c>
      <c r="G1550" s="9" t="s">
        <v>140</v>
      </c>
      <c r="H1550" s="9" t="str">
        <f>IF(G1550="","",VLOOKUP(G1550,Metadata!$J$2:$K$22,2,FALSE))</f>
        <v>Lisbon Metropolitan Area</v>
      </c>
      <c r="I1550" s="9" t="s">
        <v>138</v>
      </c>
      <c r="J1550" s="9" t="str">
        <f>IF(I1550="","",VLOOKUP(I1550,Metadata!$P$2:$Q$43,2,FALSE))</f>
        <v>Europe</v>
      </c>
      <c r="K1550" s="9" t="str">
        <f t="shared" si="0"/>
        <v>Portugal</v>
      </c>
      <c r="L1550" s="9" t="s">
        <v>140</v>
      </c>
      <c r="M1550" s="9" t="str">
        <f>IF(L1550="","",VLOOKUP(L1550,Metadata!$J$2:$K$22,2,FALSE))</f>
        <v>Lisbon Metropolitan Area</v>
      </c>
      <c r="N1550" s="9" t="s">
        <v>141</v>
      </c>
      <c r="O1550" s="9" t="s">
        <v>137</v>
      </c>
      <c r="P1550" s="9" t="s">
        <v>142</v>
      </c>
      <c r="Q1550" s="10" t="str">
        <f t="shared" si="1"/>
        <v>Full Office Job</v>
      </c>
      <c r="R1550" s="10">
        <v>5</v>
      </c>
      <c r="S1550" s="9" t="s">
        <v>161</v>
      </c>
      <c r="T1550" s="9" t="s">
        <v>137</v>
      </c>
      <c r="U1550" s="9" t="str">
        <f>IF(S1550&lt;&gt;"",S1550,IF(T1550&lt;&gt;"",VLOOKUP(T1550,Metadata!$S$2:$T$228,2,FALSE),""))</f>
        <v>Full-Stack Developer</v>
      </c>
      <c r="V1550" s="9" t="s">
        <v>279</v>
      </c>
      <c r="W1550" s="9" t="s">
        <v>137</v>
      </c>
      <c r="X1550" s="9" t="s">
        <v>163</v>
      </c>
      <c r="Y1550" s="9" t="s">
        <v>137</v>
      </c>
      <c r="Z1550" s="9" t="s">
        <v>184</v>
      </c>
      <c r="AA1550" s="9" t="s">
        <v>137</v>
      </c>
      <c r="AB1550" s="9" t="s">
        <v>253</v>
      </c>
      <c r="AC1550" s="9" t="s">
        <v>147</v>
      </c>
      <c r="AD1550" s="9" t="s">
        <v>148</v>
      </c>
      <c r="AE1550" s="9"/>
      <c r="AF1550" s="9"/>
      <c r="AG1550" s="9"/>
      <c r="AH1550" s="9"/>
      <c r="AI1550" s="9" t="s">
        <v>230</v>
      </c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 t="s">
        <v>219</v>
      </c>
      <c r="BR1550" s="9"/>
      <c r="BS1550" s="9"/>
      <c r="BT1550" s="9"/>
      <c r="BU1550" s="9"/>
      <c r="BV1550" s="9"/>
      <c r="BW1550" s="9"/>
      <c r="BX1550" s="9"/>
      <c r="BY1550" s="9"/>
      <c r="BZ1550" s="9"/>
      <c r="CA1550" s="10"/>
      <c r="CB1550" s="10" t="str">
        <f t="shared" si="5"/>
        <v/>
      </c>
      <c r="CC1550" s="10"/>
      <c r="CD1550" s="9" t="str">
        <f t="shared" si="2"/>
        <v/>
      </c>
      <c r="CE1550" s="9" t="s">
        <v>168</v>
      </c>
      <c r="CF1550" s="9" t="s">
        <v>225</v>
      </c>
      <c r="CG1550" s="9">
        <f>IF(CF1550="","",VLOOKUP(CF1550,Metadata!$D$2:$H$20,2,FALSE))</f>
        <v>22500</v>
      </c>
      <c r="CH1550" s="9">
        <f>IF(CF1550="","",VLOOKUP(CF1550,Metadata!$D$2:$H$20,4,FALSE))</f>
        <v>20000</v>
      </c>
      <c r="CI1550" s="9">
        <f>IF(CF1550="","",VLOOKUP(CF1550,Metadata!$D$2:$H$20,5,FALSE))</f>
        <v>25000</v>
      </c>
      <c r="CJ1550" s="9">
        <f t="shared" si="3"/>
        <v>22500</v>
      </c>
      <c r="CK1550" s="9" t="s">
        <v>189</v>
      </c>
      <c r="CL1550" s="10">
        <v>2</v>
      </c>
      <c r="CM1550" s="10">
        <v>4</v>
      </c>
      <c r="CN1550" s="10">
        <v>7</v>
      </c>
      <c r="CO1550" s="10">
        <v>7</v>
      </c>
      <c r="CP1550" s="10">
        <v>4</v>
      </c>
      <c r="CQ1550" s="10">
        <v>4</v>
      </c>
      <c r="CR1550" s="10">
        <v>6</v>
      </c>
      <c r="CS1550" s="10">
        <v>7</v>
      </c>
      <c r="CT1550" s="10">
        <v>7</v>
      </c>
      <c r="CU1550" s="10">
        <v>7</v>
      </c>
      <c r="CV1550" s="10">
        <v>4</v>
      </c>
      <c r="CW1550" s="10">
        <v>6</v>
      </c>
      <c r="CX1550" s="10">
        <v>7</v>
      </c>
      <c r="CY1550" s="10">
        <v>5</v>
      </c>
      <c r="CZ1550" s="10">
        <v>4</v>
      </c>
      <c r="DA1550" s="10">
        <v>4</v>
      </c>
      <c r="DB1550" s="10">
        <v>2</v>
      </c>
      <c r="DC1550" s="10">
        <v>6</v>
      </c>
      <c r="DD1550" s="10">
        <v>1</v>
      </c>
      <c r="DE1550" s="10">
        <v>3</v>
      </c>
      <c r="DF1550" s="10">
        <v>5</v>
      </c>
      <c r="DG1550" s="10">
        <v>6</v>
      </c>
      <c r="DH1550" s="10">
        <v>4</v>
      </c>
      <c r="DI1550" s="10">
        <v>4</v>
      </c>
      <c r="DJ1550" s="10">
        <v>5</v>
      </c>
      <c r="DK1550" s="10">
        <v>1</v>
      </c>
      <c r="DL1550" s="10">
        <v>4</v>
      </c>
      <c r="DM1550" s="9" t="s">
        <v>154</v>
      </c>
      <c r="DN1550" s="10">
        <v>1989</v>
      </c>
      <c r="DO1550" s="9">
        <f t="shared" si="8"/>
        <v>32</v>
      </c>
      <c r="DP1550" s="9" t="s">
        <v>155</v>
      </c>
      <c r="DQ1550" s="9" t="s">
        <v>156</v>
      </c>
      <c r="DR1550" s="9" t="s">
        <v>157</v>
      </c>
      <c r="DS1550" s="9" t="s">
        <v>137</v>
      </c>
      <c r="DT1550" s="9" t="s">
        <v>657</v>
      </c>
      <c r="DU1550" s="9" t="s">
        <v>168</v>
      </c>
      <c r="DV1550" s="9" t="str">
        <f>VLOOKUP(DU1550,Metadata!$B$2:$C$7,2,FALSE)</f>
        <v>0 - 3 years</v>
      </c>
    </row>
    <row r="1551" spans="1:126">
      <c r="A1551" s="13">
        <v>1550</v>
      </c>
      <c r="B1551" s="9" t="s">
        <v>135</v>
      </c>
      <c r="C1551" s="9" t="str">
        <f>VLOOKUP(B1551,Metadata!$M$2:$N$6,2,FALSE)</f>
        <v>Permanent Employee</v>
      </c>
      <c r="D1551" s="9" t="s">
        <v>159</v>
      </c>
      <c r="E1551" s="9" t="s">
        <v>137</v>
      </c>
      <c r="F1551" s="9" t="s">
        <v>138</v>
      </c>
      <c r="G1551" s="9" t="s">
        <v>140</v>
      </c>
      <c r="H1551" s="9" t="str">
        <f>IF(G1551="","",VLOOKUP(G1551,Metadata!$J$2:$K$22,2,FALSE))</f>
        <v>Lisbon Metropolitan Area</v>
      </c>
      <c r="I1551" s="9" t="s">
        <v>138</v>
      </c>
      <c r="J1551" s="9" t="str">
        <f>IF(I1551="","",VLOOKUP(I1551,Metadata!$P$2:$Q$43,2,FALSE))</f>
        <v>Europe</v>
      </c>
      <c r="K1551" s="9" t="str">
        <f t="shared" si="0"/>
        <v>Portugal</v>
      </c>
      <c r="L1551" s="9" t="s">
        <v>140</v>
      </c>
      <c r="M1551" s="9" t="str">
        <f>IF(L1551="","",VLOOKUP(L1551,Metadata!$J$2:$K$22,2,FALSE))</f>
        <v>Lisbon Metropolitan Area</v>
      </c>
      <c r="N1551" s="9" t="s">
        <v>214</v>
      </c>
      <c r="O1551" s="9" t="s">
        <v>278</v>
      </c>
      <c r="P1551" s="9" t="s">
        <v>191</v>
      </c>
      <c r="Q1551" s="10" t="str">
        <f t="shared" si="1"/>
        <v>Remote Job (full or flexible)</v>
      </c>
      <c r="R1551" s="10">
        <v>5</v>
      </c>
      <c r="S1551" s="9" t="s">
        <v>183</v>
      </c>
      <c r="T1551" s="9" t="s">
        <v>137</v>
      </c>
      <c r="U1551" s="9" t="str">
        <f>IF(S1551&lt;&gt;"",S1551,IF(T1551&lt;&gt;"",VLOOKUP(T1551,Metadata!$S$2:$T$228,2,FALSE),""))</f>
        <v>Product Owner/Product Manager</v>
      </c>
      <c r="V1551" s="9" t="s">
        <v>162</v>
      </c>
      <c r="W1551" s="9" t="s">
        <v>137</v>
      </c>
      <c r="X1551" s="9" t="s">
        <v>145</v>
      </c>
      <c r="Y1551" s="9" t="s">
        <v>137</v>
      </c>
      <c r="Z1551" s="9" t="s">
        <v>218</v>
      </c>
      <c r="AA1551" s="9" t="s">
        <v>137</v>
      </c>
      <c r="AB1551" s="9" t="s">
        <v>137</v>
      </c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 t="s">
        <v>150</v>
      </c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 t="s">
        <v>150</v>
      </c>
      <c r="BZ1551" s="9" t="s">
        <v>137</v>
      </c>
      <c r="CA1551" s="10"/>
      <c r="CB1551" s="10" t="str">
        <f t="shared" si="5"/>
        <v/>
      </c>
      <c r="CC1551" s="10"/>
      <c r="CD1551" s="9" t="str">
        <f t="shared" si="2"/>
        <v/>
      </c>
      <c r="CE1551" s="9" t="s">
        <v>168</v>
      </c>
      <c r="CF1551" s="9" t="s">
        <v>248</v>
      </c>
      <c r="CG1551" s="9">
        <f>IF(CF1551="","",VLOOKUP(CF1551,Metadata!$D$2:$H$20,2,FALSE))</f>
        <v>57500</v>
      </c>
      <c r="CH1551" s="9">
        <f>IF(CF1551="","",VLOOKUP(CF1551,Metadata!$D$2:$H$20,4,FALSE))</f>
        <v>55000</v>
      </c>
      <c r="CI1551" s="9">
        <f>IF(CF1551="","",VLOOKUP(CF1551,Metadata!$D$2:$H$20,5,FALSE))</f>
        <v>60000</v>
      </c>
      <c r="CJ1551" s="9">
        <f t="shared" si="3"/>
        <v>57500</v>
      </c>
      <c r="CK1551" s="9" t="s">
        <v>153</v>
      </c>
      <c r="CL1551" s="10">
        <v>5</v>
      </c>
      <c r="CM1551" s="10">
        <v>1</v>
      </c>
      <c r="CN1551" s="10">
        <v>7</v>
      </c>
      <c r="CO1551" s="10">
        <v>7</v>
      </c>
      <c r="CP1551" s="10">
        <v>6</v>
      </c>
      <c r="CQ1551" s="10">
        <v>7</v>
      </c>
      <c r="CR1551" s="10">
        <v>6</v>
      </c>
      <c r="CS1551" s="10">
        <v>7</v>
      </c>
      <c r="CT1551" s="10">
        <v>7</v>
      </c>
      <c r="CU1551" s="10">
        <v>4</v>
      </c>
      <c r="CV1551" s="10">
        <v>4</v>
      </c>
      <c r="CW1551" s="10">
        <v>4</v>
      </c>
      <c r="CX1551" s="10">
        <v>6</v>
      </c>
      <c r="CY1551" s="10">
        <v>6</v>
      </c>
      <c r="CZ1551" s="10">
        <v>7</v>
      </c>
      <c r="DA1551" s="10">
        <v>7</v>
      </c>
      <c r="DB1551" s="10">
        <v>6</v>
      </c>
      <c r="DC1551" s="10">
        <v>7</v>
      </c>
      <c r="DD1551" s="10">
        <v>5</v>
      </c>
      <c r="DE1551" s="10">
        <v>7</v>
      </c>
      <c r="DF1551" s="10">
        <v>6</v>
      </c>
      <c r="DG1551" s="10">
        <v>4</v>
      </c>
      <c r="DH1551" s="10">
        <v>5</v>
      </c>
      <c r="DI1551" s="10">
        <v>6</v>
      </c>
      <c r="DJ1551" s="10">
        <v>4</v>
      </c>
      <c r="DK1551" s="10">
        <v>4</v>
      </c>
      <c r="DL1551" s="10">
        <v>6</v>
      </c>
      <c r="DM1551" s="9" t="s">
        <v>402</v>
      </c>
      <c r="DN1551" s="10">
        <v>1987</v>
      </c>
      <c r="DO1551" s="9">
        <f t="shared" si="8"/>
        <v>34</v>
      </c>
      <c r="DP1551" s="9" t="s">
        <v>222</v>
      </c>
      <c r="DQ1551" s="9" t="s">
        <v>210</v>
      </c>
      <c r="DR1551" s="9" t="s">
        <v>170</v>
      </c>
      <c r="DS1551" s="9" t="s">
        <v>137</v>
      </c>
      <c r="DT1551" s="9" t="s">
        <v>657</v>
      </c>
      <c r="DU1551" s="9" t="s">
        <v>158</v>
      </c>
      <c r="DV1551" s="9" t="str">
        <f>VLOOKUP(DU1551,Metadata!$B$2:$C$7,2,FALSE)</f>
        <v>6+ years</v>
      </c>
    </row>
    <row r="1552" spans="1:126">
      <c r="A1552" s="13">
        <v>1551</v>
      </c>
      <c r="B1552" s="9" t="s">
        <v>135</v>
      </c>
      <c r="C1552" s="9" t="str">
        <f>VLOOKUP(B1552,Metadata!$M$2:$N$6,2,FALSE)</f>
        <v>Permanent Employee</v>
      </c>
      <c r="D1552" s="9" t="s">
        <v>159</v>
      </c>
      <c r="E1552" s="9" t="s">
        <v>137</v>
      </c>
      <c r="F1552" s="9" t="s">
        <v>138</v>
      </c>
      <c r="G1552" s="9" t="s">
        <v>172</v>
      </c>
      <c r="H1552" s="9" t="str">
        <f>IF(G1552="","",VLOOKUP(G1552,Metadata!$J$2:$K$22,2,FALSE))</f>
        <v>Porto Metropolitan Area</v>
      </c>
      <c r="I1552" s="9" t="s">
        <v>138</v>
      </c>
      <c r="J1552" s="9" t="str">
        <f>IF(I1552="","",VLOOKUP(I1552,Metadata!$P$2:$Q$43,2,FALSE))</f>
        <v>Europe</v>
      </c>
      <c r="K1552" s="9" t="str">
        <f t="shared" si="0"/>
        <v>Portugal</v>
      </c>
      <c r="L1552" s="9" t="s">
        <v>172</v>
      </c>
      <c r="M1552" s="9" t="str">
        <f>IF(L1552="","",VLOOKUP(L1552,Metadata!$J$2:$K$22,2,FALSE))</f>
        <v>Porto Metropolitan Area</v>
      </c>
      <c r="N1552" s="9" t="s">
        <v>205</v>
      </c>
      <c r="O1552" s="9" t="s">
        <v>137</v>
      </c>
      <c r="P1552" s="9" t="s">
        <v>137</v>
      </c>
      <c r="Q1552" s="10" t="str">
        <f t="shared" si="1"/>
        <v>Full Office Job</v>
      </c>
      <c r="R1552" s="10">
        <v>5</v>
      </c>
      <c r="S1552" s="9" t="s">
        <v>192</v>
      </c>
      <c r="T1552" s="9" t="s">
        <v>137</v>
      </c>
      <c r="U1552" s="9" t="str">
        <f>IF(S1552&lt;&gt;"",S1552,IF(T1552&lt;&gt;"",VLOOKUP(T1552,Metadata!$S$2:$T$228,2,FALSE),""))</f>
        <v>Back-End Developer</v>
      </c>
      <c r="V1552" s="9" t="s">
        <v>217</v>
      </c>
      <c r="W1552" s="9" t="s">
        <v>137</v>
      </c>
      <c r="X1552" s="9" t="s">
        <v>163</v>
      </c>
      <c r="Y1552" s="9" t="s">
        <v>137</v>
      </c>
      <c r="Z1552" s="9" t="s">
        <v>262</v>
      </c>
      <c r="AA1552" s="9" t="s">
        <v>137</v>
      </c>
      <c r="AB1552" s="9" t="s">
        <v>137</v>
      </c>
      <c r="AC1552" s="9" t="s">
        <v>147</v>
      </c>
      <c r="AD1552" s="9"/>
      <c r="AE1552" s="9" t="s">
        <v>194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198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10"/>
      <c r="CB1552" s="10" t="str">
        <f t="shared" si="5"/>
        <v/>
      </c>
      <c r="CC1552" s="10"/>
      <c r="CD1552" s="9" t="str">
        <f t="shared" si="2"/>
        <v/>
      </c>
      <c r="CE1552" s="9" t="s">
        <v>151</v>
      </c>
      <c r="CF1552" s="9" t="s">
        <v>254</v>
      </c>
      <c r="CG1552" s="9">
        <f>IF(CF1552="","",VLOOKUP(CF1552,Metadata!$D$2:$H$20,2,FALSE))</f>
        <v>37500</v>
      </c>
      <c r="CH1552" s="9">
        <f>IF(CF1552="","",VLOOKUP(CF1552,Metadata!$D$2:$H$20,4,FALSE))</f>
        <v>35000</v>
      </c>
      <c r="CI1552" s="9">
        <f>IF(CF1552="","",VLOOKUP(CF1552,Metadata!$D$2:$H$20,5,FALSE))</f>
        <v>40000</v>
      </c>
      <c r="CJ1552" s="9">
        <f t="shared" si="3"/>
        <v>37500</v>
      </c>
      <c r="CK1552" s="9" t="s">
        <v>153</v>
      </c>
      <c r="CL1552" s="10">
        <v>3</v>
      </c>
      <c r="CM1552" s="10">
        <v>5</v>
      </c>
      <c r="CN1552" s="10">
        <v>4</v>
      </c>
      <c r="CO1552" s="10">
        <v>5</v>
      </c>
      <c r="CP1552" s="10">
        <v>6</v>
      </c>
      <c r="CQ1552" s="10">
        <v>7</v>
      </c>
      <c r="CR1552" s="10">
        <v>5</v>
      </c>
      <c r="CS1552" s="10">
        <v>5</v>
      </c>
      <c r="CT1552" s="10">
        <v>6</v>
      </c>
      <c r="CU1552" s="10">
        <v>4</v>
      </c>
      <c r="CV1552" s="10">
        <v>5</v>
      </c>
      <c r="CW1552" s="10">
        <v>5</v>
      </c>
      <c r="CX1552" s="10">
        <v>5</v>
      </c>
      <c r="CY1552" s="10">
        <v>6</v>
      </c>
      <c r="CZ1552" s="10">
        <v>6</v>
      </c>
      <c r="DA1552" s="10">
        <v>6</v>
      </c>
      <c r="DB1552" s="10">
        <v>6</v>
      </c>
      <c r="DC1552" s="10">
        <v>6</v>
      </c>
      <c r="DD1552" s="10">
        <v>5</v>
      </c>
      <c r="DE1552" s="10">
        <v>5</v>
      </c>
      <c r="DF1552" s="10">
        <v>6</v>
      </c>
      <c r="DG1552" s="10">
        <v>7</v>
      </c>
      <c r="DH1552" s="10">
        <v>6</v>
      </c>
      <c r="DI1552" s="10">
        <v>6</v>
      </c>
      <c r="DJ1552" s="10">
        <v>6</v>
      </c>
      <c r="DK1552" s="10">
        <v>6</v>
      </c>
      <c r="DL1552" s="10">
        <v>6</v>
      </c>
      <c r="DM1552" s="9" t="s">
        <v>154</v>
      </c>
      <c r="DN1552" s="10">
        <v>1987</v>
      </c>
      <c r="DO1552" s="9">
        <f t="shared" si="8"/>
        <v>34</v>
      </c>
      <c r="DP1552" s="9" t="s">
        <v>155</v>
      </c>
      <c r="DQ1552" s="9" t="s">
        <v>298</v>
      </c>
      <c r="DR1552" s="9" t="s">
        <v>157</v>
      </c>
      <c r="DS1552" s="9" t="s">
        <v>137</v>
      </c>
      <c r="DT1552" s="9" t="s">
        <v>657</v>
      </c>
      <c r="DU1552" s="9" t="s">
        <v>203</v>
      </c>
      <c r="DV1552" s="9" t="str">
        <f>VLOOKUP(DU1552,Metadata!$B$2:$C$7,2,FALSE)</f>
        <v>6+ years</v>
      </c>
    </row>
    <row r="1553" spans="1:126">
      <c r="A1553" s="13">
        <v>1552</v>
      </c>
      <c r="B1553" s="9" t="s">
        <v>135</v>
      </c>
      <c r="C1553" s="9" t="str">
        <f>VLOOKUP(B1553,Metadata!$M$2:$N$6,2,FALSE)</f>
        <v>Permanent Employee</v>
      </c>
      <c r="D1553" s="9" t="s">
        <v>159</v>
      </c>
      <c r="E1553" s="9" t="s">
        <v>137</v>
      </c>
      <c r="F1553" s="9" t="s">
        <v>138</v>
      </c>
      <c r="G1553" s="9" t="s">
        <v>172</v>
      </c>
      <c r="H1553" s="9" t="str">
        <f>IF(G1553="","",VLOOKUP(G1553,Metadata!$J$2:$K$22,2,FALSE))</f>
        <v>Porto Metropolitan Area</v>
      </c>
      <c r="I1553" s="9" t="s">
        <v>138</v>
      </c>
      <c r="J1553" s="9" t="str">
        <f>IF(I1553="","",VLOOKUP(I1553,Metadata!$P$2:$Q$43,2,FALSE))</f>
        <v>Europe</v>
      </c>
      <c r="K1553" s="9" t="str">
        <f t="shared" si="0"/>
        <v>Portugal</v>
      </c>
      <c r="L1553" s="9" t="s">
        <v>172</v>
      </c>
      <c r="M1553" s="9" t="str">
        <f>IF(L1553="","",VLOOKUP(L1553,Metadata!$J$2:$K$22,2,FALSE))</f>
        <v>Porto Metropolitan Area</v>
      </c>
      <c r="N1553" s="9" t="s">
        <v>141</v>
      </c>
      <c r="O1553" s="9" t="s">
        <v>137</v>
      </c>
      <c r="P1553" s="9" t="s">
        <v>191</v>
      </c>
      <c r="Q1553" s="10" t="str">
        <f t="shared" si="1"/>
        <v>Remote Job (full or flexible)</v>
      </c>
      <c r="R1553" s="10">
        <v>5</v>
      </c>
      <c r="S1553" s="9" t="s">
        <v>192</v>
      </c>
      <c r="T1553" s="9" t="s">
        <v>137</v>
      </c>
      <c r="U1553" s="9" t="str">
        <f>IF(S1553&lt;&gt;"",S1553,IF(T1553&lt;&gt;"",VLOOKUP(T1553,Metadata!$S$2:$T$228,2,FALSE),""))</f>
        <v>Back-End Developer</v>
      </c>
      <c r="V1553" s="9" t="s">
        <v>207</v>
      </c>
      <c r="W1553" s="9" t="s">
        <v>137</v>
      </c>
      <c r="X1553" s="9" t="s">
        <v>208</v>
      </c>
      <c r="Y1553" s="9" t="s">
        <v>137</v>
      </c>
      <c r="Z1553" s="9" t="s">
        <v>224</v>
      </c>
      <c r="AA1553" s="9" t="s">
        <v>137</v>
      </c>
      <c r="AB1553" s="9" t="s">
        <v>137</v>
      </c>
      <c r="AC1553" s="9" t="s">
        <v>147</v>
      </c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 t="s">
        <v>330</v>
      </c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 t="s">
        <v>551</v>
      </c>
      <c r="CA1553" s="10"/>
      <c r="CB1553" s="10" t="str">
        <f t="shared" si="5"/>
        <v/>
      </c>
      <c r="CC1553" s="10"/>
      <c r="CD1553" s="9" t="str">
        <f t="shared" si="2"/>
        <v/>
      </c>
      <c r="CE1553" s="9" t="s">
        <v>232</v>
      </c>
      <c r="CF1553" s="9" t="s">
        <v>225</v>
      </c>
      <c r="CG1553" s="9">
        <f>IF(CF1553="","",VLOOKUP(CF1553,Metadata!$D$2:$H$20,2,FALSE))</f>
        <v>22500</v>
      </c>
      <c r="CH1553" s="9">
        <f>IF(CF1553="","",VLOOKUP(CF1553,Metadata!$D$2:$H$20,4,FALSE))</f>
        <v>20000</v>
      </c>
      <c r="CI1553" s="9">
        <f>IF(CF1553="","",VLOOKUP(CF1553,Metadata!$D$2:$H$20,5,FALSE))</f>
        <v>25000</v>
      </c>
      <c r="CJ1553" s="9">
        <f t="shared" si="3"/>
        <v>22500</v>
      </c>
      <c r="CK1553" s="9" t="s">
        <v>153</v>
      </c>
      <c r="CL1553" s="10">
        <v>5</v>
      </c>
      <c r="CM1553" s="10">
        <v>3</v>
      </c>
      <c r="CN1553" s="10">
        <v>6</v>
      </c>
      <c r="CO1553" s="10">
        <v>7</v>
      </c>
      <c r="CP1553" s="10">
        <v>5</v>
      </c>
      <c r="CQ1553" s="10">
        <v>5</v>
      </c>
      <c r="CR1553" s="10">
        <v>4</v>
      </c>
      <c r="CS1553" s="10">
        <v>4</v>
      </c>
      <c r="CT1553" s="10">
        <v>6</v>
      </c>
      <c r="CU1553" s="10">
        <v>7</v>
      </c>
      <c r="CV1553" s="10">
        <v>5</v>
      </c>
      <c r="CW1553" s="10">
        <v>5</v>
      </c>
      <c r="CX1553" s="10">
        <v>4</v>
      </c>
      <c r="CY1553" s="10">
        <v>4</v>
      </c>
      <c r="CZ1553" s="10">
        <v>4</v>
      </c>
      <c r="DA1553" s="10">
        <v>6</v>
      </c>
      <c r="DB1553" s="10">
        <v>1</v>
      </c>
      <c r="DC1553" s="10">
        <v>7</v>
      </c>
      <c r="DD1553" s="10">
        <v>2</v>
      </c>
      <c r="DE1553" s="10">
        <v>5</v>
      </c>
      <c r="DF1553" s="10">
        <v>5</v>
      </c>
      <c r="DG1553" s="10">
        <v>6</v>
      </c>
      <c r="DH1553" s="10">
        <v>3</v>
      </c>
      <c r="DI1553" s="10">
        <v>4</v>
      </c>
      <c r="DJ1553" s="10">
        <v>4</v>
      </c>
      <c r="DK1553" s="10">
        <v>4</v>
      </c>
      <c r="DL1553" s="10">
        <v>5</v>
      </c>
      <c r="DM1553" s="9" t="s">
        <v>154</v>
      </c>
      <c r="DN1553" s="10">
        <v>1992</v>
      </c>
      <c r="DO1553" s="9">
        <f t="shared" si="8"/>
        <v>29</v>
      </c>
      <c r="DP1553" s="9" t="s">
        <v>155</v>
      </c>
      <c r="DQ1553" s="9" t="s">
        <v>210</v>
      </c>
      <c r="DR1553" s="9" t="s">
        <v>157</v>
      </c>
      <c r="DS1553" s="9" t="s">
        <v>137</v>
      </c>
      <c r="DT1553" s="9" t="s">
        <v>657</v>
      </c>
      <c r="DU1553" s="9" t="s">
        <v>168</v>
      </c>
      <c r="DV1553" s="9" t="str">
        <f>VLOOKUP(DU1553,Metadata!$B$2:$C$7,2,FALSE)</f>
        <v>0 - 3 years</v>
      </c>
    </row>
    <row r="1554" spans="1:126">
      <c r="A1554" s="13">
        <v>1553</v>
      </c>
      <c r="B1554" s="9" t="s">
        <v>135</v>
      </c>
      <c r="C1554" s="9" t="str">
        <f>VLOOKUP(B1554,Metadata!$M$2:$N$6,2,FALSE)</f>
        <v>Permanent Employee</v>
      </c>
      <c r="D1554" s="9" t="s">
        <v>159</v>
      </c>
      <c r="E1554" s="9" t="s">
        <v>137</v>
      </c>
      <c r="F1554" s="9" t="s">
        <v>138</v>
      </c>
      <c r="G1554" s="9" t="s">
        <v>140</v>
      </c>
      <c r="H1554" s="9" t="str">
        <f>IF(G1554="","",VLOOKUP(G1554,Metadata!$J$2:$K$22,2,FALSE))</f>
        <v>Lisbon Metropolitan Area</v>
      </c>
      <c r="I1554" s="9" t="s">
        <v>138</v>
      </c>
      <c r="J1554" s="9" t="str">
        <f>IF(I1554="","",VLOOKUP(I1554,Metadata!$P$2:$Q$43,2,FALSE))</f>
        <v>Europe</v>
      </c>
      <c r="K1554" s="9" t="str">
        <f t="shared" si="0"/>
        <v>Portugal</v>
      </c>
      <c r="L1554" s="9" t="s">
        <v>140</v>
      </c>
      <c r="M1554" s="9" t="str">
        <f>IF(L1554="","",VLOOKUP(L1554,Metadata!$J$2:$K$22,2,FALSE))</f>
        <v>Lisbon Metropolitan Area</v>
      </c>
      <c r="N1554" s="9" t="s">
        <v>214</v>
      </c>
      <c r="O1554" s="9" t="s">
        <v>259</v>
      </c>
      <c r="P1554" s="9" t="s">
        <v>142</v>
      </c>
      <c r="Q1554" s="10" t="str">
        <f t="shared" si="1"/>
        <v>Full Office Job</v>
      </c>
      <c r="R1554" s="10">
        <v>6</v>
      </c>
      <c r="S1554" s="9" t="s">
        <v>249</v>
      </c>
      <c r="T1554" s="9" t="s">
        <v>137</v>
      </c>
      <c r="U1554" s="9" t="str">
        <f>IF(S1554&lt;&gt;"",S1554,IF(T1554&lt;&gt;"",VLOOKUP(T1554,Metadata!$S$2:$T$228,2,FALSE),""))</f>
        <v>Business Applications (BI/CRM/ERP)</v>
      </c>
      <c r="V1554" s="9" t="s">
        <v>274</v>
      </c>
      <c r="W1554" s="9" t="s">
        <v>137</v>
      </c>
      <c r="X1554" s="9" t="s">
        <v>145</v>
      </c>
      <c r="Y1554" s="9" t="s">
        <v>137</v>
      </c>
      <c r="Z1554" s="9" t="s">
        <v>184</v>
      </c>
      <c r="AA1554" s="9" t="s">
        <v>137</v>
      </c>
      <c r="AB1554" s="9" t="s">
        <v>137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 t="s">
        <v>150</v>
      </c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 t="s">
        <v>150</v>
      </c>
      <c r="BZ1554" s="9" t="s">
        <v>137</v>
      </c>
      <c r="CA1554" s="10"/>
      <c r="CB1554" s="10" t="str">
        <f t="shared" si="5"/>
        <v/>
      </c>
      <c r="CC1554" s="10"/>
      <c r="CD1554" s="9" t="str">
        <f t="shared" si="2"/>
        <v/>
      </c>
      <c r="CE1554" s="9" t="s">
        <v>168</v>
      </c>
      <c r="CF1554" s="9" t="s">
        <v>188</v>
      </c>
      <c r="CG1554" s="9">
        <f>IF(CF1554="","",VLOOKUP(CF1554,Metadata!$D$2:$H$20,2,FALSE))</f>
        <v>17500</v>
      </c>
      <c r="CH1554" s="9">
        <f>IF(CF1554="","",VLOOKUP(CF1554,Metadata!$D$2:$H$20,4,FALSE))</f>
        <v>15000</v>
      </c>
      <c r="CI1554" s="9">
        <f>IF(CF1554="","",VLOOKUP(CF1554,Metadata!$D$2:$H$20,5,FALSE))</f>
        <v>20000</v>
      </c>
      <c r="CJ1554" s="9">
        <f t="shared" si="3"/>
        <v>17500</v>
      </c>
      <c r="CK1554" s="9" t="s">
        <v>189</v>
      </c>
      <c r="CL1554" s="10">
        <v>3</v>
      </c>
      <c r="CM1554" s="10">
        <v>2</v>
      </c>
      <c r="CN1554" s="10">
        <v>6</v>
      </c>
      <c r="CO1554" s="10">
        <v>7</v>
      </c>
      <c r="CP1554" s="10">
        <v>5</v>
      </c>
      <c r="CQ1554" s="10">
        <v>4</v>
      </c>
      <c r="CR1554" s="10">
        <v>5</v>
      </c>
      <c r="CS1554" s="10">
        <v>6</v>
      </c>
      <c r="CT1554" s="10">
        <v>4</v>
      </c>
      <c r="CU1554" s="10">
        <v>6</v>
      </c>
      <c r="CV1554" s="10">
        <v>3</v>
      </c>
      <c r="CW1554" s="10">
        <v>3</v>
      </c>
      <c r="CX1554" s="10">
        <v>7</v>
      </c>
      <c r="CY1554" s="10">
        <v>3</v>
      </c>
      <c r="CZ1554" s="10">
        <v>6</v>
      </c>
      <c r="DA1554" s="10">
        <v>5</v>
      </c>
      <c r="DB1554" s="10">
        <v>6</v>
      </c>
      <c r="DC1554" s="10">
        <v>7</v>
      </c>
      <c r="DD1554" s="10">
        <v>1</v>
      </c>
      <c r="DE1554" s="10">
        <v>6</v>
      </c>
      <c r="DF1554" s="10">
        <v>5</v>
      </c>
      <c r="DG1554" s="10">
        <v>5</v>
      </c>
      <c r="DH1554" s="10">
        <v>1</v>
      </c>
      <c r="DI1554" s="10">
        <v>5</v>
      </c>
      <c r="DJ1554" s="10">
        <v>1</v>
      </c>
      <c r="DK1554" s="10">
        <v>4</v>
      </c>
      <c r="DL1554" s="10">
        <v>3</v>
      </c>
      <c r="DM1554" s="9" t="s">
        <v>154</v>
      </c>
      <c r="DN1554" s="10">
        <v>1992</v>
      </c>
      <c r="DO1554" s="9">
        <f t="shared" si="8"/>
        <v>29</v>
      </c>
      <c r="DP1554" s="9" t="s">
        <v>155</v>
      </c>
      <c r="DQ1554" s="9" t="s">
        <v>156</v>
      </c>
      <c r="DR1554" s="9" t="s">
        <v>170</v>
      </c>
      <c r="DS1554" s="9" t="s">
        <v>137</v>
      </c>
      <c r="DT1554" s="9" t="s">
        <v>657</v>
      </c>
      <c r="DU1554" s="9" t="s">
        <v>168</v>
      </c>
      <c r="DV1554" s="9" t="str">
        <f>VLOOKUP(DU1554,Metadata!$B$2:$C$7,2,FALSE)</f>
        <v>0 - 3 years</v>
      </c>
    </row>
    <row r="1555" spans="1:126">
      <c r="A1555" s="13">
        <v>1554</v>
      </c>
      <c r="B1555" s="9" t="s">
        <v>135</v>
      </c>
      <c r="C1555" s="9" t="str">
        <f>VLOOKUP(B1555,Metadata!$M$2:$N$6,2,FALSE)</f>
        <v>Permanent Employee</v>
      </c>
      <c r="D1555" s="9" t="s">
        <v>136</v>
      </c>
      <c r="E1555" s="9" t="s">
        <v>137</v>
      </c>
      <c r="F1555" s="9" t="s">
        <v>138</v>
      </c>
      <c r="G1555" s="9" t="s">
        <v>312</v>
      </c>
      <c r="H1555" s="9" t="str">
        <f>IF(G1555="","",VLOOKUP(G1555,Metadata!$J$2:$K$22,2,FALSE))</f>
        <v>South</v>
      </c>
      <c r="I1555" s="9" t="s">
        <v>138</v>
      </c>
      <c r="J1555" s="9" t="str">
        <f>IF(I1555="","",VLOOKUP(I1555,Metadata!$P$2:$Q$43,2,FALSE))</f>
        <v>Europe</v>
      </c>
      <c r="K1555" s="9" t="str">
        <f t="shared" si="0"/>
        <v>Portugal</v>
      </c>
      <c r="L1555" s="9" t="s">
        <v>312</v>
      </c>
      <c r="M1555" s="9" t="str">
        <f>IF(L1555="","",VLOOKUP(L1555,Metadata!$J$2:$K$22,2,FALSE))</f>
        <v>South</v>
      </c>
      <c r="N1555" s="9" t="s">
        <v>205</v>
      </c>
      <c r="O1555" s="9" t="s">
        <v>137</v>
      </c>
      <c r="P1555" s="9" t="s">
        <v>137</v>
      </c>
      <c r="Q1555" s="10" t="str">
        <f t="shared" si="1"/>
        <v>Full Office Job</v>
      </c>
      <c r="R1555" s="10">
        <v>5</v>
      </c>
      <c r="S1555" s="9" t="s">
        <v>183</v>
      </c>
      <c r="T1555" s="9" t="s">
        <v>137</v>
      </c>
      <c r="U1555" s="9" t="str">
        <f>IF(S1555&lt;&gt;"",S1555,IF(T1555&lt;&gt;"",VLOOKUP(T1555,Metadata!$S$2:$T$228,2,FALSE),""))</f>
        <v>Product Owner/Product Manager</v>
      </c>
      <c r="V1555" s="9" t="s">
        <v>323</v>
      </c>
      <c r="W1555" s="9" t="s">
        <v>137</v>
      </c>
      <c r="X1555" s="9" t="s">
        <v>163</v>
      </c>
      <c r="Y1555" s="9" t="s">
        <v>137</v>
      </c>
      <c r="Z1555" s="9" t="s">
        <v>164</v>
      </c>
      <c r="AA1555" s="9" t="s">
        <v>137</v>
      </c>
      <c r="AB1555" s="9" t="s">
        <v>137</v>
      </c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 t="s">
        <v>178</v>
      </c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198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10"/>
      <c r="CB1555" s="10" t="str">
        <f t="shared" si="5"/>
        <v/>
      </c>
      <c r="CC1555" s="10"/>
      <c r="CD1555" s="9" t="str">
        <f t="shared" si="2"/>
        <v/>
      </c>
      <c r="CE1555" s="9" t="s">
        <v>232</v>
      </c>
      <c r="CF1555" s="9" t="s">
        <v>169</v>
      </c>
      <c r="CG1555" s="9">
        <f>IF(CF1555="","",VLOOKUP(CF1555,Metadata!$D$2:$H$20,2,FALSE))</f>
        <v>12500</v>
      </c>
      <c r="CH1555" s="9">
        <f>IF(CF1555="","",VLOOKUP(CF1555,Metadata!$D$2:$H$20,4,FALSE))</f>
        <v>0</v>
      </c>
      <c r="CI1555" s="9">
        <f>IF(CF1555="","",VLOOKUP(CF1555,Metadata!$D$2:$H$20,5,FALSE))</f>
        <v>15000</v>
      </c>
      <c r="CJ1555" s="9">
        <f t="shared" si="3"/>
        <v>12500</v>
      </c>
      <c r="CK1555" s="9" t="s">
        <v>180</v>
      </c>
      <c r="CL1555" s="10">
        <v>3</v>
      </c>
      <c r="CM1555" s="10">
        <v>5</v>
      </c>
      <c r="CN1555" s="10">
        <v>7</v>
      </c>
      <c r="CO1555" s="10">
        <v>6</v>
      </c>
      <c r="CP1555" s="10">
        <v>7</v>
      </c>
      <c r="CQ1555" s="10">
        <v>5</v>
      </c>
      <c r="CR1555" s="10">
        <v>4</v>
      </c>
      <c r="CS1555" s="10">
        <v>5</v>
      </c>
      <c r="CT1555" s="10">
        <v>7</v>
      </c>
      <c r="CU1555" s="10">
        <v>6</v>
      </c>
      <c r="CV1555" s="10">
        <v>5</v>
      </c>
      <c r="CW1555" s="10">
        <v>4</v>
      </c>
      <c r="CX1555" s="10">
        <v>4</v>
      </c>
      <c r="CY1555" s="10">
        <v>3</v>
      </c>
      <c r="CZ1555" s="10">
        <v>5</v>
      </c>
      <c r="DA1555" s="10">
        <v>4</v>
      </c>
      <c r="DB1555" s="10">
        <v>6</v>
      </c>
      <c r="DC1555" s="10">
        <v>7</v>
      </c>
      <c r="DD1555" s="10">
        <v>4</v>
      </c>
      <c r="DE1555" s="10">
        <v>7</v>
      </c>
      <c r="DF1555" s="10">
        <v>7</v>
      </c>
      <c r="DG1555" s="10">
        <v>4</v>
      </c>
      <c r="DH1555" s="10">
        <v>3</v>
      </c>
      <c r="DI1555" s="10">
        <v>4</v>
      </c>
      <c r="DJ1555" s="10">
        <v>3</v>
      </c>
      <c r="DK1555" s="10">
        <v>7</v>
      </c>
      <c r="DL1555" s="10">
        <v>3</v>
      </c>
      <c r="DM1555" s="9" t="s">
        <v>154</v>
      </c>
      <c r="DN1555" s="10">
        <v>1990</v>
      </c>
      <c r="DO1555" s="9">
        <f t="shared" si="8"/>
        <v>31</v>
      </c>
      <c r="DP1555" s="9" t="s">
        <v>222</v>
      </c>
      <c r="DQ1555" s="9" t="s">
        <v>156</v>
      </c>
      <c r="DR1555" s="9" t="s">
        <v>170</v>
      </c>
      <c r="DS1555" s="9" t="s">
        <v>137</v>
      </c>
      <c r="DT1555" s="9" t="s">
        <v>657</v>
      </c>
      <c r="DU1555" s="9" t="s">
        <v>168</v>
      </c>
      <c r="DV1555" s="9" t="str">
        <f>VLOOKUP(DU1555,Metadata!$B$2:$C$7,2,FALSE)</f>
        <v>0 - 3 years</v>
      </c>
    </row>
    <row r="1556" spans="1:126">
      <c r="A1556" s="13">
        <v>1555</v>
      </c>
      <c r="B1556" s="9" t="s">
        <v>135</v>
      </c>
      <c r="C1556" s="9" t="str">
        <f>VLOOKUP(B1556,Metadata!$M$2:$N$6,2,FALSE)</f>
        <v>Permanent Employee</v>
      </c>
      <c r="D1556" s="9" t="s">
        <v>159</v>
      </c>
      <c r="E1556" s="9" t="s">
        <v>137</v>
      </c>
      <c r="F1556" s="9" t="s">
        <v>138</v>
      </c>
      <c r="G1556" s="9" t="s">
        <v>140</v>
      </c>
      <c r="H1556" s="9" t="str">
        <f>IF(G1556="","",VLOOKUP(G1556,Metadata!$J$2:$K$22,2,FALSE))</f>
        <v>Lisbon Metropolitan Area</v>
      </c>
      <c r="I1556" s="9" t="s">
        <v>138</v>
      </c>
      <c r="J1556" s="9" t="str">
        <f>IF(I1556="","",VLOOKUP(I1556,Metadata!$P$2:$Q$43,2,FALSE))</f>
        <v>Europe</v>
      </c>
      <c r="K1556" s="9" t="str">
        <f t="shared" si="0"/>
        <v>Portugal</v>
      </c>
      <c r="L1556" s="9" t="s">
        <v>140</v>
      </c>
      <c r="M1556" s="9" t="str">
        <f>IF(L1556="","",VLOOKUP(L1556,Metadata!$J$2:$K$22,2,FALSE))</f>
        <v>Lisbon Metropolitan Area</v>
      </c>
      <c r="N1556" s="9" t="s">
        <v>214</v>
      </c>
      <c r="O1556" s="9" t="s">
        <v>278</v>
      </c>
      <c r="P1556" s="9" t="s">
        <v>142</v>
      </c>
      <c r="Q1556" s="10" t="str">
        <f t="shared" si="1"/>
        <v>Full Office Job</v>
      </c>
      <c r="R1556" s="10">
        <v>4</v>
      </c>
      <c r="S1556" s="9" t="s">
        <v>229</v>
      </c>
      <c r="T1556" s="9" t="s">
        <v>137</v>
      </c>
      <c r="U1556" s="9" t="str">
        <f>IF(S1556&lt;&gt;"",S1556,IF(T1556&lt;&gt;"",VLOOKUP(T1556,Metadata!$S$2:$T$228,2,FALSE),""))</f>
        <v>Project Manager</v>
      </c>
      <c r="V1556" s="9" t="s">
        <v>144</v>
      </c>
      <c r="W1556" s="9" t="s">
        <v>137</v>
      </c>
      <c r="X1556" s="9" t="s">
        <v>145</v>
      </c>
      <c r="Y1556" s="9" t="s">
        <v>137</v>
      </c>
      <c r="Z1556" s="9" t="s">
        <v>146</v>
      </c>
      <c r="AA1556" s="9" t="s">
        <v>137</v>
      </c>
      <c r="AB1556" s="9" t="s">
        <v>137</v>
      </c>
      <c r="AC1556" s="9" t="s">
        <v>147</v>
      </c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 t="s">
        <v>150</v>
      </c>
      <c r="BZ1556" s="9" t="s">
        <v>137</v>
      </c>
      <c r="CA1556" s="10"/>
      <c r="CB1556" s="10" t="str">
        <f t="shared" si="5"/>
        <v/>
      </c>
      <c r="CC1556" s="10"/>
      <c r="CD1556" s="9" t="str">
        <f t="shared" si="2"/>
        <v/>
      </c>
      <c r="CE1556" s="9" t="s">
        <v>151</v>
      </c>
      <c r="CF1556" s="9" t="s">
        <v>328</v>
      </c>
      <c r="CG1556" s="9">
        <f>IF(CF1556="","",VLOOKUP(CF1556,Metadata!$D$2:$H$20,2,FALSE))</f>
        <v>72500</v>
      </c>
      <c r="CH1556" s="9">
        <f>IF(CF1556="","",VLOOKUP(CF1556,Metadata!$D$2:$H$20,4,FALSE))</f>
        <v>70000</v>
      </c>
      <c r="CI1556" s="9">
        <f>IF(CF1556="","",VLOOKUP(CF1556,Metadata!$D$2:$H$20,5,FALSE))</f>
        <v>75000</v>
      </c>
      <c r="CJ1556" s="9">
        <f t="shared" si="3"/>
        <v>72500</v>
      </c>
      <c r="CK1556" s="9" t="s">
        <v>189</v>
      </c>
      <c r="CL1556" s="10">
        <v>6</v>
      </c>
      <c r="CM1556" s="10">
        <v>2</v>
      </c>
      <c r="CN1556" s="10">
        <v>6</v>
      </c>
      <c r="CO1556" s="10">
        <v>6</v>
      </c>
      <c r="CP1556" s="10">
        <v>5</v>
      </c>
      <c r="CQ1556" s="10">
        <v>5</v>
      </c>
      <c r="CR1556" s="10">
        <v>4</v>
      </c>
      <c r="CS1556" s="10">
        <v>4</v>
      </c>
      <c r="CT1556" s="10">
        <v>4</v>
      </c>
      <c r="CU1556" s="10">
        <v>4</v>
      </c>
      <c r="CV1556" s="10">
        <v>5</v>
      </c>
      <c r="CW1556" s="10">
        <v>4</v>
      </c>
      <c r="CX1556" s="10">
        <v>5</v>
      </c>
      <c r="CY1556" s="10">
        <v>4</v>
      </c>
      <c r="CZ1556" s="10">
        <v>3</v>
      </c>
      <c r="DA1556" s="10">
        <v>3</v>
      </c>
      <c r="DB1556" s="10">
        <v>3</v>
      </c>
      <c r="DC1556" s="10">
        <v>5</v>
      </c>
      <c r="DD1556" s="10">
        <v>3</v>
      </c>
      <c r="DE1556" s="10">
        <v>4</v>
      </c>
      <c r="DF1556" s="10">
        <v>5</v>
      </c>
      <c r="DG1556" s="10">
        <v>6</v>
      </c>
      <c r="DH1556" s="10">
        <v>5</v>
      </c>
      <c r="DI1556" s="10">
        <v>5</v>
      </c>
      <c r="DJ1556" s="10">
        <v>3</v>
      </c>
      <c r="DK1556" s="10">
        <v>5</v>
      </c>
      <c r="DL1556" s="10">
        <v>3</v>
      </c>
      <c r="DM1556" s="9" t="s">
        <v>154</v>
      </c>
      <c r="DN1556" s="10">
        <v>1970</v>
      </c>
      <c r="DO1556" s="9">
        <f t="shared" si="8"/>
        <v>51</v>
      </c>
      <c r="DP1556" s="9" t="s">
        <v>155</v>
      </c>
      <c r="DQ1556" s="9" t="s">
        <v>202</v>
      </c>
      <c r="DR1556" s="9" t="s">
        <v>157</v>
      </c>
      <c r="DS1556" s="9" t="s">
        <v>137</v>
      </c>
      <c r="DT1556" s="9" t="s">
        <v>657</v>
      </c>
      <c r="DU1556" s="9" t="s">
        <v>158</v>
      </c>
      <c r="DV1556" s="9" t="str">
        <f>VLOOKUP(DU1556,Metadata!$B$2:$C$7,2,FALSE)</f>
        <v>6+ years</v>
      </c>
    </row>
    <row r="1557" spans="1:126">
      <c r="A1557" s="13">
        <v>1556</v>
      </c>
      <c r="B1557" s="9" t="s">
        <v>135</v>
      </c>
      <c r="C1557" s="9" t="str">
        <f>VLOOKUP(B1557,Metadata!$M$2:$N$6,2,FALSE)</f>
        <v>Permanent Employee</v>
      </c>
      <c r="D1557" s="9" t="s">
        <v>136</v>
      </c>
      <c r="E1557" s="9" t="s">
        <v>137</v>
      </c>
      <c r="F1557" s="9" t="s">
        <v>138</v>
      </c>
      <c r="G1557" s="9" t="s">
        <v>140</v>
      </c>
      <c r="H1557" s="9" t="str">
        <f>IF(G1557="","",VLOOKUP(G1557,Metadata!$J$2:$K$22,2,FALSE))</f>
        <v>Lisbon Metropolitan Area</v>
      </c>
      <c r="I1557" s="9" t="s">
        <v>138</v>
      </c>
      <c r="J1557" s="9" t="str">
        <f>IF(I1557="","",VLOOKUP(I1557,Metadata!$P$2:$Q$43,2,FALSE))</f>
        <v>Europe</v>
      </c>
      <c r="K1557" s="9" t="str">
        <f t="shared" si="0"/>
        <v>Portugal</v>
      </c>
      <c r="L1557" s="9" t="s">
        <v>291</v>
      </c>
      <c r="M1557" s="9" t="str">
        <f>IF(L1557="","",VLOOKUP(L1557,Metadata!$J$2:$K$22,2,FALSE))</f>
        <v>Centre</v>
      </c>
      <c r="N1557" s="9" t="s">
        <v>141</v>
      </c>
      <c r="O1557" s="9" t="s">
        <v>137</v>
      </c>
      <c r="P1557" s="9" t="s">
        <v>191</v>
      </c>
      <c r="Q1557" s="10" t="str">
        <f t="shared" si="1"/>
        <v>Remote Job (full or flexible)</v>
      </c>
      <c r="R1557" s="10">
        <v>6</v>
      </c>
      <c r="S1557" s="9" t="s">
        <v>249</v>
      </c>
      <c r="T1557" s="9" t="s">
        <v>137</v>
      </c>
      <c r="U1557" s="9" t="str">
        <f>IF(S1557&lt;&gt;"",S1557,IF(T1557&lt;&gt;"",VLOOKUP(T1557,Metadata!$S$2:$T$228,2,FALSE),""))</f>
        <v>Business Applications (BI/CRM/ERP)</v>
      </c>
      <c r="V1557" s="9" t="s">
        <v>261</v>
      </c>
      <c r="W1557" s="9" t="s">
        <v>137</v>
      </c>
      <c r="X1557" s="9" t="s">
        <v>163</v>
      </c>
      <c r="Y1557" s="9" t="s">
        <v>137</v>
      </c>
      <c r="Z1557" s="9" t="s">
        <v>164</v>
      </c>
      <c r="AA1557" s="9" t="s">
        <v>137</v>
      </c>
      <c r="AB1557" s="9" t="s">
        <v>137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 t="s">
        <v>384</v>
      </c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 t="s">
        <v>150</v>
      </c>
      <c r="BZ1557" s="9" t="s">
        <v>137</v>
      </c>
      <c r="CA1557" s="10"/>
      <c r="CB1557" s="10" t="str">
        <f t="shared" si="5"/>
        <v/>
      </c>
      <c r="CC1557" s="10"/>
      <c r="CD1557" s="9" t="str">
        <f t="shared" si="2"/>
        <v/>
      </c>
      <c r="CE1557" s="9" t="s">
        <v>232</v>
      </c>
      <c r="CF1557" s="9" t="s">
        <v>169</v>
      </c>
      <c r="CG1557" s="9">
        <f>IF(CF1557="","",VLOOKUP(CF1557,Metadata!$D$2:$H$20,2,FALSE))</f>
        <v>12500</v>
      </c>
      <c r="CH1557" s="9">
        <f>IF(CF1557="","",VLOOKUP(CF1557,Metadata!$D$2:$H$20,4,FALSE))</f>
        <v>0</v>
      </c>
      <c r="CI1557" s="9">
        <f>IF(CF1557="","",VLOOKUP(CF1557,Metadata!$D$2:$H$20,5,FALSE))</f>
        <v>15000</v>
      </c>
      <c r="CJ1557" s="9">
        <f t="shared" si="3"/>
        <v>12500</v>
      </c>
      <c r="CK1557" s="9" t="s">
        <v>180</v>
      </c>
      <c r="CL1557" s="10">
        <v>3</v>
      </c>
      <c r="CM1557" s="10">
        <v>5</v>
      </c>
      <c r="CN1557" s="10">
        <v>7</v>
      </c>
      <c r="CO1557" s="10">
        <v>6</v>
      </c>
      <c r="CP1557" s="10">
        <v>5</v>
      </c>
      <c r="CQ1557" s="10">
        <v>5</v>
      </c>
      <c r="CR1557" s="10">
        <v>6</v>
      </c>
      <c r="CS1557" s="10">
        <v>7</v>
      </c>
      <c r="CT1557" s="10">
        <v>6</v>
      </c>
      <c r="CU1557" s="10">
        <v>6</v>
      </c>
      <c r="CV1557" s="10">
        <v>5</v>
      </c>
      <c r="CW1557" s="10">
        <v>5</v>
      </c>
      <c r="CX1557" s="10">
        <v>6</v>
      </c>
      <c r="CY1557" s="10">
        <v>7</v>
      </c>
      <c r="CZ1557" s="10">
        <v>6</v>
      </c>
      <c r="DA1557" s="10">
        <v>4</v>
      </c>
      <c r="DB1557" s="10">
        <v>1</v>
      </c>
      <c r="DC1557" s="10">
        <v>4</v>
      </c>
      <c r="DD1557" s="10">
        <v>5</v>
      </c>
      <c r="DE1557" s="10">
        <v>7</v>
      </c>
      <c r="DF1557" s="10">
        <v>6</v>
      </c>
      <c r="DG1557" s="10">
        <v>6</v>
      </c>
      <c r="DH1557" s="10">
        <v>5</v>
      </c>
      <c r="DI1557" s="10">
        <v>4</v>
      </c>
      <c r="DJ1557" s="10">
        <v>1</v>
      </c>
      <c r="DK1557" s="10">
        <v>5</v>
      </c>
      <c r="DL1557" s="10">
        <v>2</v>
      </c>
      <c r="DM1557" s="9" t="s">
        <v>474</v>
      </c>
      <c r="DN1557" s="10">
        <v>1990</v>
      </c>
      <c r="DO1557" s="9">
        <f t="shared" si="8"/>
        <v>31</v>
      </c>
      <c r="DP1557" s="9" t="s">
        <v>155</v>
      </c>
      <c r="DQ1557" s="9" t="s">
        <v>156</v>
      </c>
      <c r="DR1557" s="9" t="s">
        <v>170</v>
      </c>
      <c r="DS1557" s="9" t="s">
        <v>137</v>
      </c>
      <c r="DT1557" s="9" t="s">
        <v>657</v>
      </c>
      <c r="DU1557" s="9" t="s">
        <v>223</v>
      </c>
      <c r="DV1557" s="9" t="str">
        <f>VLOOKUP(DU1557,Metadata!$B$2:$C$7,2,FALSE)</f>
        <v>3 - 6 years</v>
      </c>
    </row>
    <row r="1558" spans="1:126">
      <c r="A1558" s="13">
        <v>1557</v>
      </c>
      <c r="B1558" s="9" t="s">
        <v>135</v>
      </c>
      <c r="C1558" s="9" t="str">
        <f>VLOOKUP(B1558,Metadata!$M$2:$N$6,2,FALSE)</f>
        <v>Permanent Employee</v>
      </c>
      <c r="D1558" s="9" t="s">
        <v>159</v>
      </c>
      <c r="E1558" s="9" t="s">
        <v>137</v>
      </c>
      <c r="F1558" s="9" t="s">
        <v>138</v>
      </c>
      <c r="G1558" s="9" t="s">
        <v>140</v>
      </c>
      <c r="H1558" s="9" t="str">
        <f>IF(G1558="","",VLOOKUP(G1558,Metadata!$J$2:$K$22,2,FALSE))</f>
        <v>Lisbon Metropolitan Area</v>
      </c>
      <c r="I1558" s="9" t="s">
        <v>138</v>
      </c>
      <c r="J1558" s="9" t="str">
        <f>IF(I1558="","",VLOOKUP(I1558,Metadata!$P$2:$Q$43,2,FALSE))</f>
        <v>Europe</v>
      </c>
      <c r="K1558" s="9" t="str">
        <f t="shared" si="0"/>
        <v>Portugal</v>
      </c>
      <c r="L1558" s="9" t="s">
        <v>140</v>
      </c>
      <c r="M1558" s="9" t="str">
        <f>IF(L1558="","",VLOOKUP(L1558,Metadata!$J$2:$K$22,2,FALSE))</f>
        <v>Lisbon Metropolitan Area</v>
      </c>
      <c r="N1558" s="9" t="s">
        <v>141</v>
      </c>
      <c r="O1558" s="9" t="s">
        <v>137</v>
      </c>
      <c r="P1558" s="9" t="s">
        <v>142</v>
      </c>
      <c r="Q1558" s="10" t="str">
        <f t="shared" si="1"/>
        <v>Full Office Job</v>
      </c>
      <c r="R1558" s="10">
        <v>6</v>
      </c>
      <c r="S1558" s="9" t="s">
        <v>266</v>
      </c>
      <c r="T1558" s="9" t="s">
        <v>137</v>
      </c>
      <c r="U1558" s="9" t="str">
        <f>IF(S1558&lt;&gt;"",S1558,IF(T1558&lt;&gt;"",VLOOKUP(T1558,Metadata!$S$2:$T$228,2,FALSE),""))</f>
        <v>Data Scientist/Data Engineer</v>
      </c>
      <c r="V1558" s="9" t="s">
        <v>207</v>
      </c>
      <c r="W1558" s="9" t="s">
        <v>137</v>
      </c>
      <c r="X1558" s="9" t="s">
        <v>208</v>
      </c>
      <c r="Y1558" s="9" t="s">
        <v>137</v>
      </c>
      <c r="Z1558" s="9" t="s">
        <v>146</v>
      </c>
      <c r="AA1558" s="9" t="s">
        <v>137</v>
      </c>
      <c r="AB1558" s="9" t="s">
        <v>137</v>
      </c>
      <c r="AC1558" s="9" t="s">
        <v>147</v>
      </c>
      <c r="AD1558" s="9"/>
      <c r="AE1558" s="9" t="s">
        <v>194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198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10"/>
      <c r="CB1558" s="10" t="str">
        <f t="shared" si="5"/>
        <v/>
      </c>
      <c r="CC1558" s="10"/>
      <c r="CD1558" s="9" t="str">
        <f t="shared" si="2"/>
        <v/>
      </c>
      <c r="CE1558" s="9" t="s">
        <v>168</v>
      </c>
      <c r="CF1558" s="9" t="s">
        <v>225</v>
      </c>
      <c r="CG1558" s="9">
        <f>IF(CF1558="","",VLOOKUP(CF1558,Metadata!$D$2:$H$20,2,FALSE))</f>
        <v>22500</v>
      </c>
      <c r="CH1558" s="9">
        <f>IF(CF1558="","",VLOOKUP(CF1558,Metadata!$D$2:$H$20,4,FALSE))</f>
        <v>20000</v>
      </c>
      <c r="CI1558" s="9">
        <f>IF(CF1558="","",VLOOKUP(CF1558,Metadata!$D$2:$H$20,5,FALSE))</f>
        <v>25000</v>
      </c>
      <c r="CJ1558" s="9">
        <f t="shared" si="3"/>
        <v>22500</v>
      </c>
      <c r="CK1558" s="9" t="s">
        <v>153</v>
      </c>
      <c r="CL1558" s="10">
        <v>4</v>
      </c>
      <c r="CM1558" s="10">
        <v>5</v>
      </c>
      <c r="CN1558" s="10">
        <v>6</v>
      </c>
      <c r="CO1558" s="10">
        <v>5</v>
      </c>
      <c r="CP1558" s="10">
        <v>6</v>
      </c>
      <c r="CQ1558" s="10">
        <v>6</v>
      </c>
      <c r="CR1558" s="10">
        <v>4</v>
      </c>
      <c r="CS1558" s="10">
        <v>4</v>
      </c>
      <c r="CT1558" s="10">
        <v>6</v>
      </c>
      <c r="CU1558" s="10">
        <v>6</v>
      </c>
      <c r="CV1558" s="10">
        <v>6</v>
      </c>
      <c r="CW1558" s="10">
        <v>6</v>
      </c>
      <c r="CX1558" s="10">
        <v>6</v>
      </c>
      <c r="CY1558" s="10">
        <v>5</v>
      </c>
      <c r="CZ1558" s="10">
        <v>4</v>
      </c>
      <c r="DA1558" s="10">
        <v>7</v>
      </c>
      <c r="DB1558" s="10">
        <v>4</v>
      </c>
      <c r="DC1558" s="10">
        <v>7</v>
      </c>
      <c r="DD1558" s="10">
        <v>3</v>
      </c>
      <c r="DE1558" s="10">
        <v>7</v>
      </c>
      <c r="DF1558" s="10">
        <v>6</v>
      </c>
      <c r="DG1558" s="10">
        <v>6</v>
      </c>
      <c r="DH1558" s="10">
        <v>4</v>
      </c>
      <c r="DI1558" s="10">
        <v>4</v>
      </c>
      <c r="DJ1558" s="10">
        <v>4</v>
      </c>
      <c r="DK1558" s="10">
        <v>5</v>
      </c>
      <c r="DL1558" s="10">
        <v>4</v>
      </c>
      <c r="DM1558" s="9" t="s">
        <v>154</v>
      </c>
      <c r="DN1558" s="10">
        <v>1992</v>
      </c>
      <c r="DO1558" s="9">
        <f t="shared" si="8"/>
        <v>29</v>
      </c>
      <c r="DP1558" s="9" t="s">
        <v>155</v>
      </c>
      <c r="DQ1558" s="9" t="s">
        <v>156</v>
      </c>
      <c r="DR1558" s="9" t="s">
        <v>170</v>
      </c>
      <c r="DS1558" s="9" t="s">
        <v>137</v>
      </c>
      <c r="DT1558" s="9" t="s">
        <v>657</v>
      </c>
      <c r="DU1558" s="9" t="s">
        <v>223</v>
      </c>
      <c r="DV1558" s="9" t="str">
        <f>VLOOKUP(DU1558,Metadata!$B$2:$C$7,2,FALSE)</f>
        <v>3 - 6 years</v>
      </c>
    </row>
    <row r="1559" spans="1:126">
      <c r="A1559" s="13">
        <v>1558</v>
      </c>
      <c r="B1559" s="9" t="s">
        <v>135</v>
      </c>
      <c r="C1559" s="9" t="str">
        <f>VLOOKUP(B1559,Metadata!$M$2:$N$6,2,FALSE)</f>
        <v>Permanent Employee</v>
      </c>
      <c r="D1559" s="9" t="s">
        <v>159</v>
      </c>
      <c r="E1559" s="9" t="s">
        <v>137</v>
      </c>
      <c r="F1559" s="9" t="s">
        <v>138</v>
      </c>
      <c r="G1559" s="9" t="s">
        <v>140</v>
      </c>
      <c r="H1559" s="9" t="str">
        <f>IF(G1559="","",VLOOKUP(G1559,Metadata!$J$2:$K$22,2,FALSE))</f>
        <v>Lisbon Metropolitan Area</v>
      </c>
      <c r="I1559" s="9" t="s">
        <v>138</v>
      </c>
      <c r="J1559" s="9" t="str">
        <f>IF(I1559="","",VLOOKUP(I1559,Metadata!$P$2:$Q$43,2,FALSE))</f>
        <v>Europe</v>
      </c>
      <c r="K1559" s="9" t="str">
        <f t="shared" si="0"/>
        <v>Portugal</v>
      </c>
      <c r="L1559" s="9" t="s">
        <v>140</v>
      </c>
      <c r="M1559" s="9" t="str">
        <f>IF(L1559="","",VLOOKUP(L1559,Metadata!$J$2:$K$22,2,FALSE))</f>
        <v>Lisbon Metropolitan Area</v>
      </c>
      <c r="N1559" s="9" t="s">
        <v>141</v>
      </c>
      <c r="O1559" s="9" t="s">
        <v>137</v>
      </c>
      <c r="P1559" s="9" t="s">
        <v>142</v>
      </c>
      <c r="Q1559" s="10" t="str">
        <f t="shared" si="1"/>
        <v>Full Office Job</v>
      </c>
      <c r="R1559" s="10">
        <v>6</v>
      </c>
      <c r="S1559" s="9" t="s">
        <v>192</v>
      </c>
      <c r="T1559" s="9" t="s">
        <v>137</v>
      </c>
      <c r="U1559" s="9" t="str">
        <f>IF(S1559&lt;&gt;"",S1559,IF(T1559&lt;&gt;"",VLOOKUP(T1559,Metadata!$S$2:$T$228,2,FALSE),""))</f>
        <v>Back-End Developer</v>
      </c>
      <c r="V1559" s="9" t="s">
        <v>261</v>
      </c>
      <c r="W1559" s="9" t="s">
        <v>137</v>
      </c>
      <c r="X1559" s="9" t="s">
        <v>145</v>
      </c>
      <c r="Y1559" s="9" t="s">
        <v>137</v>
      </c>
      <c r="Z1559" s="9" t="s">
        <v>184</v>
      </c>
      <c r="AA1559" s="9" t="s">
        <v>137</v>
      </c>
      <c r="AB1559" s="9" t="s">
        <v>253</v>
      </c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 t="s">
        <v>219</v>
      </c>
      <c r="BR1559" s="9"/>
      <c r="BS1559" s="9"/>
      <c r="BT1559" s="9"/>
      <c r="BU1559" s="9"/>
      <c r="BV1559" s="9"/>
      <c r="BW1559" s="9"/>
      <c r="BX1559" s="9"/>
      <c r="BY1559" s="9"/>
      <c r="BZ1559" s="9"/>
      <c r="CA1559" s="10"/>
      <c r="CB1559" s="10" t="str">
        <f t="shared" si="5"/>
        <v/>
      </c>
      <c r="CC1559" s="10"/>
      <c r="CD1559" s="9" t="str">
        <f t="shared" si="2"/>
        <v/>
      </c>
      <c r="CE1559" s="9" t="s">
        <v>232</v>
      </c>
      <c r="CF1559" s="9" t="s">
        <v>188</v>
      </c>
      <c r="CG1559" s="9">
        <f>IF(CF1559="","",VLOOKUP(CF1559,Metadata!$D$2:$H$20,2,FALSE))</f>
        <v>17500</v>
      </c>
      <c r="CH1559" s="9">
        <f>IF(CF1559="","",VLOOKUP(CF1559,Metadata!$D$2:$H$20,4,FALSE))</f>
        <v>15000</v>
      </c>
      <c r="CI1559" s="9">
        <f>IF(CF1559="","",VLOOKUP(CF1559,Metadata!$D$2:$H$20,5,FALSE))</f>
        <v>20000</v>
      </c>
      <c r="CJ1559" s="9">
        <f t="shared" si="3"/>
        <v>17500</v>
      </c>
      <c r="CK1559" s="9" t="s">
        <v>201</v>
      </c>
      <c r="CL1559" s="10">
        <v>6</v>
      </c>
      <c r="CM1559" s="10">
        <v>1</v>
      </c>
      <c r="CN1559" s="10">
        <v>5</v>
      </c>
      <c r="CO1559" s="10">
        <v>7</v>
      </c>
      <c r="CP1559" s="10">
        <v>7</v>
      </c>
      <c r="CQ1559" s="10">
        <v>7</v>
      </c>
      <c r="CR1559" s="10">
        <v>6</v>
      </c>
      <c r="CS1559" s="10">
        <v>7</v>
      </c>
      <c r="CT1559" s="10">
        <v>2</v>
      </c>
      <c r="CU1559" s="10">
        <v>6</v>
      </c>
      <c r="CV1559" s="10">
        <v>5</v>
      </c>
      <c r="CW1559" s="10">
        <v>6</v>
      </c>
      <c r="CX1559" s="10">
        <v>5</v>
      </c>
      <c r="CY1559" s="10">
        <v>3</v>
      </c>
      <c r="CZ1559" s="10">
        <v>6</v>
      </c>
      <c r="DA1559" s="10">
        <v>5</v>
      </c>
      <c r="DB1559" s="10">
        <v>5</v>
      </c>
      <c r="DC1559" s="10">
        <v>5</v>
      </c>
      <c r="DD1559" s="10">
        <v>4</v>
      </c>
      <c r="DE1559" s="10">
        <v>7</v>
      </c>
      <c r="DF1559" s="10">
        <v>6</v>
      </c>
      <c r="DG1559" s="10">
        <v>7</v>
      </c>
      <c r="DH1559" s="10">
        <v>7</v>
      </c>
      <c r="DI1559" s="10">
        <v>7</v>
      </c>
      <c r="DJ1559" s="10">
        <v>1</v>
      </c>
      <c r="DK1559" s="10">
        <v>5</v>
      </c>
      <c r="DL1559" s="10">
        <v>7</v>
      </c>
      <c r="DM1559" s="9" t="s">
        <v>154</v>
      </c>
      <c r="DN1559" s="10">
        <v>1994</v>
      </c>
      <c r="DO1559" s="9">
        <f t="shared" si="8"/>
        <v>27</v>
      </c>
      <c r="DP1559" s="9" t="s">
        <v>222</v>
      </c>
      <c r="DQ1559" s="9" t="s">
        <v>210</v>
      </c>
      <c r="DR1559" s="9" t="s">
        <v>157</v>
      </c>
      <c r="DS1559" s="9" t="s">
        <v>137</v>
      </c>
      <c r="DT1559" s="9" t="s">
        <v>657</v>
      </c>
      <c r="DU1559" s="9" t="s">
        <v>475</v>
      </c>
      <c r="DV1559" s="9" t="str">
        <f>VLOOKUP(DU1559,Metadata!$B$2:$C$7,2,FALSE)</f>
        <v>0 Years</v>
      </c>
    </row>
    <row r="1560" spans="1:126">
      <c r="A1560" s="13">
        <v>1559</v>
      </c>
      <c r="B1560" s="9" t="s">
        <v>135</v>
      </c>
      <c r="C1560" s="9" t="str">
        <f>VLOOKUP(B1560,Metadata!$M$2:$N$6,2,FALSE)</f>
        <v>Permanent Employee</v>
      </c>
      <c r="D1560" s="9" t="s">
        <v>136</v>
      </c>
      <c r="E1560" s="9" t="s">
        <v>137</v>
      </c>
      <c r="F1560" s="9" t="s">
        <v>138</v>
      </c>
      <c r="G1560" s="9" t="s">
        <v>140</v>
      </c>
      <c r="H1560" s="9" t="str">
        <f>IF(G1560="","",VLOOKUP(G1560,Metadata!$J$2:$K$22,2,FALSE))</f>
        <v>Lisbon Metropolitan Area</v>
      </c>
      <c r="I1560" s="9" t="s">
        <v>138</v>
      </c>
      <c r="J1560" s="9" t="str">
        <f>IF(I1560="","",VLOOKUP(I1560,Metadata!$P$2:$Q$43,2,FALSE))</f>
        <v>Europe</v>
      </c>
      <c r="K1560" s="9" t="str">
        <f t="shared" si="0"/>
        <v>Portugal</v>
      </c>
      <c r="L1560" s="9" t="s">
        <v>140</v>
      </c>
      <c r="M1560" s="9" t="str">
        <f>IF(L1560="","",VLOOKUP(L1560,Metadata!$J$2:$K$22,2,FALSE))</f>
        <v>Lisbon Metropolitan Area</v>
      </c>
      <c r="N1560" s="9" t="s">
        <v>205</v>
      </c>
      <c r="O1560" s="9" t="s">
        <v>137</v>
      </c>
      <c r="P1560" s="9" t="s">
        <v>137</v>
      </c>
      <c r="Q1560" s="10" t="str">
        <f t="shared" si="1"/>
        <v>Full Office Job</v>
      </c>
      <c r="R1560" s="10">
        <v>4</v>
      </c>
      <c r="S1560" s="9" t="s">
        <v>192</v>
      </c>
      <c r="T1560" s="9" t="s">
        <v>137</v>
      </c>
      <c r="U1560" s="9" t="str">
        <f>IF(S1560&lt;&gt;"",S1560,IF(T1560&lt;&gt;"",VLOOKUP(T1560,Metadata!$S$2:$T$228,2,FALSE),""))</f>
        <v>Back-End Developer</v>
      </c>
      <c r="V1560" s="9" t="s">
        <v>144</v>
      </c>
      <c r="W1560" s="9" t="s">
        <v>137</v>
      </c>
      <c r="X1560" s="9" t="s">
        <v>145</v>
      </c>
      <c r="Y1560" s="9" t="s">
        <v>137</v>
      </c>
      <c r="Z1560" s="9" t="s">
        <v>184</v>
      </c>
      <c r="AA1560" s="9" t="s">
        <v>137</v>
      </c>
      <c r="AB1560" s="9" t="s">
        <v>137</v>
      </c>
      <c r="AC1560" s="9" t="s">
        <v>147</v>
      </c>
      <c r="AD1560" s="9" t="s">
        <v>148</v>
      </c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 t="s">
        <v>219</v>
      </c>
      <c r="BR1560" s="9"/>
      <c r="BS1560" s="9"/>
      <c r="BT1560" s="9"/>
      <c r="BU1560" s="9"/>
      <c r="BV1560" s="9"/>
      <c r="BW1560" s="9"/>
      <c r="BX1560" s="9"/>
      <c r="BY1560" s="9"/>
      <c r="BZ1560" s="9"/>
      <c r="CA1560" s="10"/>
      <c r="CB1560" s="10" t="str">
        <f t="shared" si="5"/>
        <v/>
      </c>
      <c r="CC1560" s="10"/>
      <c r="CD1560" s="9" t="str">
        <f t="shared" si="2"/>
        <v/>
      </c>
      <c r="CE1560" s="9" t="s">
        <v>168</v>
      </c>
      <c r="CF1560" s="9" t="s">
        <v>220</v>
      </c>
      <c r="CG1560" s="9">
        <f>IF(CF1560="","",VLOOKUP(CF1560,Metadata!$D$2:$H$20,2,FALSE))</f>
        <v>27500</v>
      </c>
      <c r="CH1560" s="9">
        <f>IF(CF1560="","",VLOOKUP(CF1560,Metadata!$D$2:$H$20,4,FALSE))</f>
        <v>25000</v>
      </c>
      <c r="CI1560" s="9">
        <f>IF(CF1560="","",VLOOKUP(CF1560,Metadata!$D$2:$H$20,5,FALSE))</f>
        <v>30000</v>
      </c>
      <c r="CJ1560" s="9">
        <f t="shared" si="3"/>
        <v>27500</v>
      </c>
      <c r="CK1560" s="9" t="s">
        <v>153</v>
      </c>
      <c r="CL1560" s="10">
        <v>3</v>
      </c>
      <c r="CM1560" s="10">
        <v>2</v>
      </c>
      <c r="CN1560" s="10">
        <v>5</v>
      </c>
      <c r="CO1560" s="10">
        <v>5</v>
      </c>
      <c r="CP1560" s="10">
        <v>5</v>
      </c>
      <c r="CQ1560" s="10">
        <v>5</v>
      </c>
      <c r="CR1560" s="10">
        <v>5</v>
      </c>
      <c r="CS1560" s="10">
        <v>5</v>
      </c>
      <c r="CT1560" s="10">
        <v>5</v>
      </c>
      <c r="CU1560" s="10">
        <v>5</v>
      </c>
      <c r="CV1560" s="10">
        <v>5</v>
      </c>
      <c r="CW1560" s="10">
        <v>5</v>
      </c>
      <c r="CX1560" s="10">
        <v>5</v>
      </c>
      <c r="CY1560" s="10">
        <v>5</v>
      </c>
      <c r="CZ1560" s="10">
        <v>5</v>
      </c>
      <c r="DA1560" s="10">
        <v>4</v>
      </c>
      <c r="DB1560" s="10">
        <v>5</v>
      </c>
      <c r="DC1560" s="10">
        <v>7</v>
      </c>
      <c r="DD1560" s="10">
        <v>6</v>
      </c>
      <c r="DE1560" s="10">
        <v>7</v>
      </c>
      <c r="DF1560" s="10">
        <v>6</v>
      </c>
      <c r="DG1560" s="10">
        <v>7</v>
      </c>
      <c r="DH1560" s="10">
        <v>7</v>
      </c>
      <c r="DI1560" s="10">
        <v>5</v>
      </c>
      <c r="DJ1560" s="10">
        <v>6</v>
      </c>
      <c r="DK1560" s="10">
        <v>5</v>
      </c>
      <c r="DL1560" s="10">
        <v>5</v>
      </c>
      <c r="DM1560" s="9" t="s">
        <v>154</v>
      </c>
      <c r="DN1560" s="10">
        <v>1991</v>
      </c>
      <c r="DO1560" s="9">
        <f t="shared" si="8"/>
        <v>30</v>
      </c>
      <c r="DP1560" s="9" t="s">
        <v>155</v>
      </c>
      <c r="DQ1560" s="9" t="s">
        <v>227</v>
      </c>
      <c r="DR1560" s="9" t="s">
        <v>157</v>
      </c>
      <c r="DS1560" s="9" t="s">
        <v>137</v>
      </c>
      <c r="DT1560" s="9" t="s">
        <v>657</v>
      </c>
      <c r="DU1560" s="9" t="s">
        <v>168</v>
      </c>
      <c r="DV1560" s="9" t="str">
        <f>VLOOKUP(DU1560,Metadata!$B$2:$C$7,2,FALSE)</f>
        <v>0 - 3 years</v>
      </c>
    </row>
    <row r="1561" spans="1:126">
      <c r="A1561" s="13">
        <v>1560</v>
      </c>
      <c r="B1561" s="9" t="s">
        <v>135</v>
      </c>
      <c r="C1561" s="9" t="str">
        <f>VLOOKUP(B1561,Metadata!$M$2:$N$6,2,FALSE)</f>
        <v>Permanent Employee</v>
      </c>
      <c r="D1561" s="9" t="s">
        <v>159</v>
      </c>
      <c r="E1561" s="9" t="s">
        <v>137</v>
      </c>
      <c r="F1561" s="9" t="s">
        <v>138</v>
      </c>
      <c r="G1561" s="9" t="s">
        <v>182</v>
      </c>
      <c r="H1561" s="9" t="str">
        <f>IF(G1561="","",VLOOKUP(G1561,Metadata!$J$2:$K$22,2,FALSE))</f>
        <v>Azores and Madeira</v>
      </c>
      <c r="I1561" s="9" t="s">
        <v>138</v>
      </c>
      <c r="J1561" s="9" t="str">
        <f>IF(I1561="","",VLOOKUP(I1561,Metadata!$P$2:$Q$43,2,FALSE))</f>
        <v>Europe</v>
      </c>
      <c r="K1561" s="9" t="str">
        <f t="shared" si="0"/>
        <v>Portugal</v>
      </c>
      <c r="L1561" s="9" t="s">
        <v>182</v>
      </c>
      <c r="M1561" s="9" t="str">
        <f>IF(L1561="","",VLOOKUP(L1561,Metadata!$J$2:$K$22,2,FALSE))</f>
        <v>Azores and Madeira</v>
      </c>
      <c r="N1561" s="9" t="s">
        <v>214</v>
      </c>
      <c r="O1561" s="9" t="s">
        <v>278</v>
      </c>
      <c r="P1561" s="9" t="s">
        <v>142</v>
      </c>
      <c r="Q1561" s="10" t="str">
        <f t="shared" si="1"/>
        <v>Full Office Job</v>
      </c>
      <c r="R1561" s="10">
        <v>5</v>
      </c>
      <c r="S1561" s="9" t="s">
        <v>143</v>
      </c>
      <c r="T1561" s="9" t="s">
        <v>137</v>
      </c>
      <c r="U1561" s="9" t="str">
        <f>IF(S1561&lt;&gt;"",S1561,IF(T1561&lt;&gt;"",VLOOKUP(T1561,Metadata!$S$2:$T$228,2,FALSE),""))</f>
        <v>Technical Team Leader</v>
      </c>
      <c r="V1561" s="9" t="s">
        <v>400</v>
      </c>
      <c r="W1561" s="9" t="s">
        <v>137</v>
      </c>
      <c r="X1561" s="9" t="s">
        <v>145</v>
      </c>
      <c r="Y1561" s="9" t="s">
        <v>137</v>
      </c>
      <c r="Z1561" s="9" t="s">
        <v>146</v>
      </c>
      <c r="AA1561" s="9" t="s">
        <v>165</v>
      </c>
      <c r="AB1561" s="9" t="s">
        <v>137</v>
      </c>
      <c r="AC1561" s="9"/>
      <c r="AD1561" s="9" t="s">
        <v>148</v>
      </c>
      <c r="AE1561" s="9"/>
      <c r="AF1561" s="9"/>
      <c r="AG1561" s="9" t="s">
        <v>166</v>
      </c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 t="s">
        <v>186</v>
      </c>
      <c r="BO1561" s="9"/>
      <c r="BP1561" s="9"/>
      <c r="BQ1561" s="9" t="s">
        <v>219</v>
      </c>
      <c r="BR1561" s="9"/>
      <c r="BS1561" s="9"/>
      <c r="BT1561" s="9"/>
      <c r="BU1561" s="9"/>
      <c r="BV1561" s="9"/>
      <c r="BW1561" s="9" t="s">
        <v>286</v>
      </c>
      <c r="BX1561" s="9"/>
      <c r="BY1561" s="9"/>
      <c r="BZ1561" s="9"/>
      <c r="CA1561" s="10"/>
      <c r="CB1561" s="10" t="str">
        <f t="shared" si="5"/>
        <v/>
      </c>
      <c r="CC1561" s="10"/>
      <c r="CD1561" s="9" t="str">
        <f t="shared" si="2"/>
        <v/>
      </c>
      <c r="CE1561" s="9" t="s">
        <v>151</v>
      </c>
      <c r="CF1561" s="9" t="s">
        <v>419</v>
      </c>
      <c r="CG1561" s="9">
        <f>IF(CF1561="","",VLOOKUP(CF1561,Metadata!$D$2:$H$20,2,FALSE))</f>
        <v>62500</v>
      </c>
      <c r="CH1561" s="9">
        <f>IF(CF1561="","",VLOOKUP(CF1561,Metadata!$D$2:$H$20,4,FALSE))</f>
        <v>60000</v>
      </c>
      <c r="CI1561" s="9">
        <f>IF(CF1561="","",VLOOKUP(CF1561,Metadata!$D$2:$H$20,5,FALSE))</f>
        <v>65000</v>
      </c>
      <c r="CJ1561" s="9">
        <f t="shared" si="3"/>
        <v>62500</v>
      </c>
      <c r="CK1561" s="9" t="s">
        <v>201</v>
      </c>
      <c r="CL1561" s="10">
        <v>7</v>
      </c>
      <c r="CM1561" s="10">
        <v>2</v>
      </c>
      <c r="CN1561" s="10">
        <v>6</v>
      </c>
      <c r="CO1561" s="10">
        <v>6</v>
      </c>
      <c r="CP1561" s="10">
        <v>5</v>
      </c>
      <c r="CQ1561" s="10">
        <v>4</v>
      </c>
      <c r="CR1561" s="10">
        <v>5</v>
      </c>
      <c r="CS1561" s="10">
        <v>7</v>
      </c>
      <c r="CT1561" s="10">
        <v>7</v>
      </c>
      <c r="CU1561" s="10">
        <v>5</v>
      </c>
      <c r="CV1561" s="10">
        <v>6</v>
      </c>
      <c r="CW1561" s="10">
        <v>6</v>
      </c>
      <c r="CX1561" s="10">
        <v>3</v>
      </c>
      <c r="CY1561" s="10">
        <v>6</v>
      </c>
      <c r="CZ1561" s="10">
        <v>6</v>
      </c>
      <c r="DA1561" s="10">
        <v>5</v>
      </c>
      <c r="DB1561" s="10">
        <v>3</v>
      </c>
      <c r="DC1561" s="10">
        <v>6</v>
      </c>
      <c r="DD1561" s="10">
        <v>2</v>
      </c>
      <c r="DE1561" s="10">
        <v>6</v>
      </c>
      <c r="DF1561" s="10">
        <v>6</v>
      </c>
      <c r="DG1561" s="10">
        <v>4</v>
      </c>
      <c r="DH1561" s="10">
        <v>5</v>
      </c>
      <c r="DI1561" s="10">
        <v>5</v>
      </c>
      <c r="DJ1561" s="10">
        <v>1</v>
      </c>
      <c r="DK1561" s="10">
        <v>4</v>
      </c>
      <c r="DL1561" s="10">
        <v>6</v>
      </c>
      <c r="DM1561" s="9" t="s">
        <v>154</v>
      </c>
      <c r="DN1561" s="10">
        <v>1977</v>
      </c>
      <c r="DO1561" s="9">
        <f t="shared" si="8"/>
        <v>44</v>
      </c>
      <c r="DP1561" s="9" t="s">
        <v>155</v>
      </c>
      <c r="DQ1561" s="9" t="s">
        <v>202</v>
      </c>
      <c r="DR1561" s="9" t="s">
        <v>170</v>
      </c>
      <c r="DS1561" s="9" t="s">
        <v>137</v>
      </c>
      <c r="DT1561" s="9" t="s">
        <v>657</v>
      </c>
      <c r="DU1561" s="9" t="s">
        <v>158</v>
      </c>
      <c r="DV1561" s="9" t="str">
        <f>VLOOKUP(DU1561,Metadata!$B$2:$C$7,2,FALSE)</f>
        <v>6+ years</v>
      </c>
    </row>
    <row r="1562" spans="1:126">
      <c r="A1562" s="13">
        <v>1561</v>
      </c>
      <c r="B1562" s="9" t="s">
        <v>135</v>
      </c>
      <c r="C1562" s="9" t="str">
        <f>VLOOKUP(B1562,Metadata!$M$2:$N$6,2,FALSE)</f>
        <v>Permanent Employee</v>
      </c>
      <c r="D1562" s="9" t="s">
        <v>159</v>
      </c>
      <c r="E1562" s="9" t="s">
        <v>137</v>
      </c>
      <c r="F1562" s="9" t="s">
        <v>138</v>
      </c>
      <c r="G1562" s="9" t="s">
        <v>334</v>
      </c>
      <c r="H1562" s="9" t="str">
        <f>IF(G1562="","",VLOOKUP(G1562,Metadata!$J$2:$K$22,2,FALSE))</f>
        <v>North</v>
      </c>
      <c r="I1562" s="9" t="s">
        <v>138</v>
      </c>
      <c r="J1562" s="9" t="str">
        <f>IF(I1562="","",VLOOKUP(I1562,Metadata!$P$2:$Q$43,2,FALSE))</f>
        <v>Europe</v>
      </c>
      <c r="K1562" s="9" t="str">
        <f t="shared" si="0"/>
        <v>Portugal</v>
      </c>
      <c r="L1562" s="9" t="s">
        <v>334</v>
      </c>
      <c r="M1562" s="9" t="str">
        <f>IF(L1562="","",VLOOKUP(L1562,Metadata!$J$2:$K$22,2,FALSE))</f>
        <v>North</v>
      </c>
      <c r="N1562" s="9" t="s">
        <v>205</v>
      </c>
      <c r="O1562" s="9" t="s">
        <v>137</v>
      </c>
      <c r="P1562" s="9" t="s">
        <v>137</v>
      </c>
      <c r="Q1562" s="10" t="str">
        <f t="shared" si="1"/>
        <v>Full Office Job</v>
      </c>
      <c r="R1562" s="10">
        <v>5</v>
      </c>
      <c r="S1562" s="9" t="s">
        <v>216</v>
      </c>
      <c r="T1562" s="9" t="s">
        <v>137</v>
      </c>
      <c r="U1562" s="9" t="str">
        <f>IF(S1562&lt;&gt;"",S1562,IF(T1562&lt;&gt;"",VLOOKUP(T1562,Metadata!$S$2:$T$228,2,FALSE),""))</f>
        <v>Front-End Developer</v>
      </c>
      <c r="V1562" s="9" t="s">
        <v>309</v>
      </c>
      <c r="W1562" s="9" t="s">
        <v>137</v>
      </c>
      <c r="X1562" s="9" t="s">
        <v>145</v>
      </c>
      <c r="Y1562" s="9" t="s">
        <v>137</v>
      </c>
      <c r="Z1562" s="9" t="s">
        <v>184</v>
      </c>
      <c r="AA1562" s="9" t="s">
        <v>165</v>
      </c>
      <c r="AB1562" s="9" t="s">
        <v>253</v>
      </c>
      <c r="AC1562" s="9" t="s">
        <v>147</v>
      </c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 t="s">
        <v>178</v>
      </c>
      <c r="BB1562" s="9"/>
      <c r="BC1562" s="9"/>
      <c r="BD1562" s="9"/>
      <c r="BE1562" s="9"/>
      <c r="BF1562" s="9"/>
      <c r="BG1562" s="9"/>
      <c r="BH1562" s="9"/>
      <c r="BI1562" s="9"/>
      <c r="BJ1562" s="9" t="s">
        <v>167</v>
      </c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 t="s">
        <v>286</v>
      </c>
      <c r="BX1562" s="9"/>
      <c r="BY1562" s="9"/>
      <c r="BZ1562" s="9"/>
      <c r="CA1562" s="10"/>
      <c r="CB1562" s="10" t="str">
        <f t="shared" si="5"/>
        <v/>
      </c>
      <c r="CC1562" s="10"/>
      <c r="CD1562" s="9" t="str">
        <f t="shared" si="2"/>
        <v/>
      </c>
      <c r="CE1562" s="9" t="s">
        <v>151</v>
      </c>
      <c r="CF1562" s="9" t="s">
        <v>169</v>
      </c>
      <c r="CG1562" s="9">
        <f>IF(CF1562="","",VLOOKUP(CF1562,Metadata!$D$2:$H$20,2,FALSE))</f>
        <v>12500</v>
      </c>
      <c r="CH1562" s="9">
        <f>IF(CF1562="","",VLOOKUP(CF1562,Metadata!$D$2:$H$20,4,FALSE))</f>
        <v>0</v>
      </c>
      <c r="CI1562" s="9">
        <f>IF(CF1562="","",VLOOKUP(CF1562,Metadata!$D$2:$H$20,5,FALSE))</f>
        <v>15000</v>
      </c>
      <c r="CJ1562" s="9">
        <f t="shared" si="3"/>
        <v>12500</v>
      </c>
      <c r="CK1562" s="9" t="s">
        <v>153</v>
      </c>
      <c r="CL1562" s="10">
        <v>1</v>
      </c>
      <c r="CM1562" s="10">
        <v>3</v>
      </c>
      <c r="CN1562" s="10">
        <v>5</v>
      </c>
      <c r="CO1562" s="10">
        <v>5</v>
      </c>
      <c r="CP1562" s="10">
        <v>6</v>
      </c>
      <c r="CQ1562" s="10">
        <v>6</v>
      </c>
      <c r="CR1562" s="10">
        <v>6</v>
      </c>
      <c r="CS1562" s="10">
        <v>6</v>
      </c>
      <c r="CT1562" s="10">
        <v>6</v>
      </c>
      <c r="CU1562" s="10">
        <v>5</v>
      </c>
      <c r="CV1562" s="10">
        <v>5</v>
      </c>
      <c r="CW1562" s="10">
        <v>4</v>
      </c>
      <c r="CX1562" s="10">
        <v>6</v>
      </c>
      <c r="CY1562" s="10">
        <v>5</v>
      </c>
      <c r="CZ1562" s="10">
        <v>5</v>
      </c>
      <c r="DA1562" s="10">
        <v>4</v>
      </c>
      <c r="DB1562" s="10">
        <v>4</v>
      </c>
      <c r="DC1562" s="10">
        <v>6</v>
      </c>
      <c r="DD1562" s="10">
        <v>6</v>
      </c>
      <c r="DE1562" s="10">
        <v>6</v>
      </c>
      <c r="DF1562" s="10">
        <v>6</v>
      </c>
      <c r="DG1562" s="10">
        <v>6</v>
      </c>
      <c r="DH1562" s="10">
        <v>6</v>
      </c>
      <c r="DI1562" s="10">
        <v>5</v>
      </c>
      <c r="DJ1562" s="10">
        <v>3</v>
      </c>
      <c r="DK1562" s="10">
        <v>6</v>
      </c>
      <c r="DL1562" s="10">
        <v>5</v>
      </c>
      <c r="DM1562" s="9" t="s">
        <v>154</v>
      </c>
      <c r="DN1562" s="10">
        <v>1986</v>
      </c>
      <c r="DO1562" s="9">
        <f t="shared" si="8"/>
        <v>35</v>
      </c>
      <c r="DP1562" s="9" t="s">
        <v>155</v>
      </c>
      <c r="DQ1562" s="9" t="s">
        <v>156</v>
      </c>
      <c r="DR1562" s="9" t="s">
        <v>157</v>
      </c>
      <c r="DS1562" s="9" t="s">
        <v>137</v>
      </c>
      <c r="DT1562" s="9" t="s">
        <v>657</v>
      </c>
      <c r="DU1562" s="9" t="s">
        <v>223</v>
      </c>
      <c r="DV1562" s="9" t="str">
        <f>VLOOKUP(DU1562,Metadata!$B$2:$C$7,2,FALSE)</f>
        <v>3 - 6 years</v>
      </c>
    </row>
    <row r="1563" spans="1:126">
      <c r="A1563" s="13">
        <v>1562</v>
      </c>
      <c r="B1563" s="9" t="s">
        <v>135</v>
      </c>
      <c r="C1563" s="9" t="str">
        <f>VLOOKUP(B1563,Metadata!$M$2:$N$6,2,FALSE)</f>
        <v>Permanent Employee</v>
      </c>
      <c r="D1563" s="9" t="s">
        <v>159</v>
      </c>
      <c r="E1563" s="9" t="s">
        <v>137</v>
      </c>
      <c r="F1563" s="9" t="s">
        <v>138</v>
      </c>
      <c r="G1563" s="9" t="s">
        <v>140</v>
      </c>
      <c r="H1563" s="9" t="str">
        <f>IF(G1563="","",VLOOKUP(G1563,Metadata!$J$2:$K$22,2,FALSE))</f>
        <v>Lisbon Metropolitan Area</v>
      </c>
      <c r="I1563" s="9" t="s">
        <v>138</v>
      </c>
      <c r="J1563" s="9" t="str">
        <f>IF(I1563="","",VLOOKUP(I1563,Metadata!$P$2:$Q$43,2,FALSE))</f>
        <v>Europe</v>
      </c>
      <c r="K1563" s="9" t="str">
        <f t="shared" si="0"/>
        <v>Portugal</v>
      </c>
      <c r="L1563" s="9" t="s">
        <v>140</v>
      </c>
      <c r="M1563" s="9" t="str">
        <f>IF(L1563="","",VLOOKUP(L1563,Metadata!$J$2:$K$22,2,FALSE))</f>
        <v>Lisbon Metropolitan Area</v>
      </c>
      <c r="N1563" s="9" t="s">
        <v>141</v>
      </c>
      <c r="O1563" s="9" t="s">
        <v>137</v>
      </c>
      <c r="P1563" s="9" t="s">
        <v>142</v>
      </c>
      <c r="Q1563" s="10" t="str">
        <f t="shared" si="1"/>
        <v>Full Office Job</v>
      </c>
      <c r="R1563" s="10">
        <v>3</v>
      </c>
      <c r="S1563" s="9" t="s">
        <v>143</v>
      </c>
      <c r="T1563" s="9" t="s">
        <v>137</v>
      </c>
      <c r="U1563" s="9" t="str">
        <f>IF(S1563&lt;&gt;"",S1563,IF(T1563&lt;&gt;"",VLOOKUP(T1563,Metadata!$S$2:$T$228,2,FALSE),""))</f>
        <v>Technical Team Leader</v>
      </c>
      <c r="V1563" s="9" t="s">
        <v>264</v>
      </c>
      <c r="W1563" s="9" t="s">
        <v>137</v>
      </c>
      <c r="X1563" s="9" t="s">
        <v>269</v>
      </c>
      <c r="Y1563" s="9" t="s">
        <v>137</v>
      </c>
      <c r="Z1563" s="9" t="s">
        <v>218</v>
      </c>
      <c r="AA1563" s="9" t="s">
        <v>137</v>
      </c>
      <c r="AB1563" s="9" t="s">
        <v>137</v>
      </c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 t="s">
        <v>150</v>
      </c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 t="s">
        <v>150</v>
      </c>
      <c r="BZ1563" s="9" t="s">
        <v>137</v>
      </c>
      <c r="CA1563" s="10"/>
      <c r="CB1563" s="10" t="str">
        <f t="shared" si="5"/>
        <v/>
      </c>
      <c r="CC1563" s="10"/>
      <c r="CD1563" s="9" t="str">
        <f t="shared" si="2"/>
        <v/>
      </c>
      <c r="CE1563" s="9" t="s">
        <v>168</v>
      </c>
      <c r="CF1563" s="9" t="s">
        <v>236</v>
      </c>
      <c r="CG1563" s="9">
        <f>IF(CF1563="","",VLOOKUP(CF1563,Metadata!$D$2:$H$20,2,FALSE))</f>
        <v>47500</v>
      </c>
      <c r="CH1563" s="9">
        <f>IF(CF1563="","",VLOOKUP(CF1563,Metadata!$D$2:$H$20,4,FALSE))</f>
        <v>45000</v>
      </c>
      <c r="CI1563" s="9">
        <f>IF(CF1563="","",VLOOKUP(CF1563,Metadata!$D$2:$H$20,5,FALSE))</f>
        <v>50000</v>
      </c>
      <c r="CJ1563" s="9">
        <f t="shared" si="3"/>
        <v>47500</v>
      </c>
      <c r="CK1563" s="9" t="s">
        <v>221</v>
      </c>
      <c r="CL1563" s="10">
        <v>6</v>
      </c>
      <c r="CM1563" s="10">
        <v>1</v>
      </c>
      <c r="CN1563" s="10">
        <v>6</v>
      </c>
      <c r="CO1563" s="10">
        <v>6</v>
      </c>
      <c r="CP1563" s="10">
        <v>4</v>
      </c>
      <c r="CQ1563" s="10">
        <v>5</v>
      </c>
      <c r="CR1563" s="10">
        <v>3</v>
      </c>
      <c r="CS1563" s="10">
        <v>4</v>
      </c>
      <c r="CT1563" s="10">
        <v>5</v>
      </c>
      <c r="CU1563" s="10">
        <v>4</v>
      </c>
      <c r="CV1563" s="10">
        <v>5</v>
      </c>
      <c r="CW1563" s="10">
        <v>3</v>
      </c>
      <c r="CX1563" s="10">
        <v>6</v>
      </c>
      <c r="CY1563" s="10">
        <v>6</v>
      </c>
      <c r="CZ1563" s="10">
        <v>3</v>
      </c>
      <c r="DA1563" s="10">
        <v>4</v>
      </c>
      <c r="DB1563" s="10">
        <v>5</v>
      </c>
      <c r="DC1563" s="10">
        <v>7</v>
      </c>
      <c r="DD1563" s="10">
        <v>3</v>
      </c>
      <c r="DE1563" s="10">
        <v>6</v>
      </c>
      <c r="DF1563" s="10">
        <v>4</v>
      </c>
      <c r="DG1563" s="10">
        <v>7</v>
      </c>
      <c r="DH1563" s="10">
        <v>6</v>
      </c>
      <c r="DI1563" s="10">
        <v>7</v>
      </c>
      <c r="DJ1563" s="10">
        <v>3</v>
      </c>
      <c r="DK1563" s="10">
        <v>3</v>
      </c>
      <c r="DL1563" s="10">
        <v>3</v>
      </c>
      <c r="DM1563" s="9" t="s">
        <v>154</v>
      </c>
      <c r="DN1563" s="10">
        <v>1989</v>
      </c>
      <c r="DO1563" s="9">
        <f t="shared" si="8"/>
        <v>32</v>
      </c>
      <c r="DP1563" s="9" t="s">
        <v>155</v>
      </c>
      <c r="DQ1563" s="9" t="s">
        <v>156</v>
      </c>
      <c r="DR1563" s="9" t="s">
        <v>157</v>
      </c>
      <c r="DS1563" s="9" t="s">
        <v>137</v>
      </c>
      <c r="DT1563" s="9" t="s">
        <v>657</v>
      </c>
      <c r="DU1563" s="9" t="s">
        <v>223</v>
      </c>
      <c r="DV1563" s="9" t="str">
        <f>VLOOKUP(DU1563,Metadata!$B$2:$C$7,2,FALSE)</f>
        <v>3 - 6 years</v>
      </c>
    </row>
    <row r="1564" spans="1:126">
      <c r="A1564" s="13">
        <v>1563</v>
      </c>
      <c r="B1564" s="9" t="s">
        <v>135</v>
      </c>
      <c r="C1564" s="9" t="str">
        <f>VLOOKUP(B1564,Metadata!$M$2:$N$6,2,FALSE)</f>
        <v>Permanent Employee</v>
      </c>
      <c r="D1564" s="9" t="s">
        <v>159</v>
      </c>
      <c r="E1564" s="9" t="s">
        <v>137</v>
      </c>
      <c r="F1564" s="9" t="s">
        <v>138</v>
      </c>
      <c r="G1564" s="9" t="s">
        <v>140</v>
      </c>
      <c r="H1564" s="9" t="str">
        <f>IF(G1564="","",VLOOKUP(G1564,Metadata!$J$2:$K$22,2,FALSE))</f>
        <v>Lisbon Metropolitan Area</v>
      </c>
      <c r="I1564" s="9" t="s">
        <v>228</v>
      </c>
      <c r="J1564" s="9" t="str">
        <f>IF(I1564="","",VLOOKUP(I1564,Metadata!$P$2:$Q$43,2,FALSE))</f>
        <v>Europe</v>
      </c>
      <c r="K1564" s="9" t="str">
        <f t="shared" si="0"/>
        <v>International</v>
      </c>
      <c r="L1564" s="9" t="s">
        <v>137</v>
      </c>
      <c r="M1564" s="9" t="str">
        <f>IF(L1564="","",VLOOKUP(L1564,Metadata!$J$2:$K$22,2,FALSE))</f>
        <v/>
      </c>
      <c r="N1564" s="9" t="s">
        <v>141</v>
      </c>
      <c r="O1564" s="9" t="s">
        <v>137</v>
      </c>
      <c r="P1564" s="9" t="s">
        <v>142</v>
      </c>
      <c r="Q1564" s="10" t="str">
        <f t="shared" si="1"/>
        <v>Full Office Job</v>
      </c>
      <c r="R1564" s="10">
        <v>6</v>
      </c>
      <c r="S1564" s="9" t="s">
        <v>143</v>
      </c>
      <c r="T1564" s="9" t="s">
        <v>137</v>
      </c>
      <c r="U1564" s="9" t="str">
        <f>IF(S1564&lt;&gt;"",S1564,IF(T1564&lt;&gt;"",VLOOKUP(T1564,Metadata!$S$2:$T$228,2,FALSE),""))</f>
        <v>Technical Team Leader</v>
      </c>
      <c r="V1564" s="9" t="s">
        <v>162</v>
      </c>
      <c r="W1564" s="9" t="s">
        <v>137</v>
      </c>
      <c r="X1564" s="9" t="s">
        <v>145</v>
      </c>
      <c r="Y1564" s="9" t="s">
        <v>137</v>
      </c>
      <c r="Z1564" s="9" t="s">
        <v>184</v>
      </c>
      <c r="AA1564" s="9" t="s">
        <v>137</v>
      </c>
      <c r="AB1564" s="9" t="s">
        <v>137</v>
      </c>
      <c r="AC1564" s="9"/>
      <c r="AD1564" s="9" t="s">
        <v>148</v>
      </c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 t="s">
        <v>324</v>
      </c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 t="s">
        <v>219</v>
      </c>
      <c r="BR1564" s="9"/>
      <c r="BS1564" s="9"/>
      <c r="BT1564" s="9"/>
      <c r="BU1564" s="9"/>
      <c r="BV1564" s="9"/>
      <c r="BW1564" s="9"/>
      <c r="BX1564" s="9"/>
      <c r="BY1564" s="9"/>
      <c r="BZ1564" s="9"/>
      <c r="CA1564" s="10"/>
      <c r="CB1564" s="10" t="str">
        <f t="shared" si="5"/>
        <v/>
      </c>
      <c r="CC1564" s="10"/>
      <c r="CD1564" s="9" t="str">
        <f t="shared" si="2"/>
        <v/>
      </c>
      <c r="CE1564" s="9" t="s">
        <v>168</v>
      </c>
      <c r="CF1564" s="9" t="s">
        <v>293</v>
      </c>
      <c r="CG1564" s="9">
        <f>IF(CF1564="","",VLOOKUP(CF1564,Metadata!$D$2:$H$20,2,FALSE))</f>
        <v>52500</v>
      </c>
      <c r="CH1564" s="9">
        <f>IF(CF1564="","",VLOOKUP(CF1564,Metadata!$D$2:$H$20,4,FALSE))</f>
        <v>50000</v>
      </c>
      <c r="CI1564" s="9">
        <f>IF(CF1564="","",VLOOKUP(CF1564,Metadata!$D$2:$H$20,5,FALSE))</f>
        <v>55000</v>
      </c>
      <c r="CJ1564" s="9">
        <f t="shared" si="3"/>
        <v>52500</v>
      </c>
      <c r="CK1564" s="9" t="s">
        <v>221</v>
      </c>
      <c r="CL1564" s="10">
        <v>6</v>
      </c>
      <c r="CM1564" s="10">
        <v>3</v>
      </c>
      <c r="CN1564" s="10">
        <v>7</v>
      </c>
      <c r="CO1564" s="10">
        <v>7</v>
      </c>
      <c r="CP1564" s="10">
        <v>5</v>
      </c>
      <c r="CQ1564" s="10">
        <v>5</v>
      </c>
      <c r="CR1564" s="10">
        <v>6</v>
      </c>
      <c r="CS1564" s="10">
        <v>7</v>
      </c>
      <c r="CT1564" s="10">
        <v>6</v>
      </c>
      <c r="CU1564" s="10">
        <v>6</v>
      </c>
      <c r="CV1564" s="10">
        <v>6</v>
      </c>
      <c r="CW1564" s="10">
        <v>5</v>
      </c>
      <c r="CX1564" s="10">
        <v>5</v>
      </c>
      <c r="CY1564" s="10">
        <v>6</v>
      </c>
      <c r="CZ1564" s="10">
        <v>7</v>
      </c>
      <c r="DA1564" s="10">
        <v>2</v>
      </c>
      <c r="DB1564" s="10">
        <v>3</v>
      </c>
      <c r="DC1564" s="10">
        <v>7</v>
      </c>
      <c r="DD1564" s="10">
        <v>2</v>
      </c>
      <c r="DE1564" s="10">
        <v>5</v>
      </c>
      <c r="DF1564" s="10">
        <v>6</v>
      </c>
      <c r="DG1564" s="10">
        <v>6</v>
      </c>
      <c r="DH1564" s="10">
        <v>6</v>
      </c>
      <c r="DI1564" s="10">
        <v>7</v>
      </c>
      <c r="DJ1564" s="10">
        <v>3</v>
      </c>
      <c r="DK1564" s="10">
        <v>4</v>
      </c>
      <c r="DL1564" s="10">
        <v>6</v>
      </c>
      <c r="DM1564" s="9" t="s">
        <v>154</v>
      </c>
      <c r="DN1564" s="10">
        <v>1980</v>
      </c>
      <c r="DO1564" s="9">
        <f t="shared" si="8"/>
        <v>41</v>
      </c>
      <c r="DP1564" s="9" t="s">
        <v>155</v>
      </c>
      <c r="DQ1564" s="9" t="s">
        <v>202</v>
      </c>
      <c r="DR1564" s="9" t="s">
        <v>157</v>
      </c>
      <c r="DS1564" s="9" t="s">
        <v>137</v>
      </c>
      <c r="DT1564" s="9" t="s">
        <v>657</v>
      </c>
      <c r="DU1564" s="9" t="s">
        <v>158</v>
      </c>
      <c r="DV1564" s="9" t="str">
        <f>VLOOKUP(DU1564,Metadata!$B$2:$C$7,2,FALSE)</f>
        <v>6+ years</v>
      </c>
    </row>
    <row r="1565" spans="1:126">
      <c r="A1565" s="13">
        <v>1564</v>
      </c>
      <c r="B1565" s="9" t="s">
        <v>135</v>
      </c>
      <c r="C1565" s="9" t="str">
        <f>VLOOKUP(B1565,Metadata!$M$2:$N$6,2,FALSE)</f>
        <v>Permanent Employee</v>
      </c>
      <c r="D1565" s="9" t="s">
        <v>136</v>
      </c>
      <c r="E1565" s="9" t="s">
        <v>137</v>
      </c>
      <c r="F1565" s="9" t="s">
        <v>138</v>
      </c>
      <c r="G1565" s="9" t="s">
        <v>140</v>
      </c>
      <c r="H1565" s="9" t="str">
        <f>IF(G1565="","",VLOOKUP(G1565,Metadata!$J$2:$K$22,2,FALSE))</f>
        <v>Lisbon Metropolitan Area</v>
      </c>
      <c r="I1565" s="9" t="s">
        <v>138</v>
      </c>
      <c r="J1565" s="9" t="str">
        <f>IF(I1565="","",VLOOKUP(I1565,Metadata!$P$2:$Q$43,2,FALSE))</f>
        <v>Europe</v>
      </c>
      <c r="K1565" s="9" t="str">
        <f t="shared" si="0"/>
        <v>Portugal</v>
      </c>
      <c r="L1565" s="9" t="s">
        <v>140</v>
      </c>
      <c r="M1565" s="9" t="str">
        <f>IF(L1565="","",VLOOKUP(L1565,Metadata!$J$2:$K$22,2,FALSE))</f>
        <v>Lisbon Metropolitan Area</v>
      </c>
      <c r="N1565" s="9" t="s">
        <v>141</v>
      </c>
      <c r="O1565" s="9" t="s">
        <v>137</v>
      </c>
      <c r="P1565" s="9" t="s">
        <v>191</v>
      </c>
      <c r="Q1565" s="10" t="str">
        <f t="shared" si="1"/>
        <v>Remote Job (full or flexible)</v>
      </c>
      <c r="R1565" s="10">
        <v>5</v>
      </c>
      <c r="S1565" s="9" t="s">
        <v>183</v>
      </c>
      <c r="T1565" s="9" t="s">
        <v>137</v>
      </c>
      <c r="U1565" s="9" t="str">
        <f>IF(S1565&lt;&gt;"",S1565,IF(T1565&lt;&gt;"",VLOOKUP(T1565,Metadata!$S$2:$T$228,2,FALSE),""))</f>
        <v>Product Owner/Product Manager</v>
      </c>
      <c r="V1565" s="9" t="s">
        <v>261</v>
      </c>
      <c r="W1565" s="9" t="s">
        <v>137</v>
      </c>
      <c r="X1565" s="9" t="s">
        <v>242</v>
      </c>
      <c r="Y1565" s="9" t="s">
        <v>137</v>
      </c>
      <c r="Z1565" s="9" t="s">
        <v>146</v>
      </c>
      <c r="AA1565" s="9" t="s">
        <v>165</v>
      </c>
      <c r="AB1565" s="9" t="s">
        <v>137</v>
      </c>
      <c r="AC1565" s="9" t="s">
        <v>147</v>
      </c>
      <c r="AD1565" s="9"/>
      <c r="AE1565" s="9" t="s">
        <v>194</v>
      </c>
      <c r="AF1565" s="9" t="s">
        <v>243</v>
      </c>
      <c r="AG1565" s="9"/>
      <c r="AH1565" s="9"/>
      <c r="AI1565" s="9"/>
      <c r="AJ1565" s="9"/>
      <c r="AK1565" s="9" t="s">
        <v>302</v>
      </c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 t="s">
        <v>199</v>
      </c>
      <c r="BM1565" s="9"/>
      <c r="BN1565" s="9" t="s">
        <v>186</v>
      </c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10"/>
      <c r="CB1565" s="10" t="str">
        <f t="shared" si="5"/>
        <v/>
      </c>
      <c r="CC1565" s="10"/>
      <c r="CD1565" s="9" t="str">
        <f t="shared" si="2"/>
        <v/>
      </c>
      <c r="CE1565" s="9" t="s">
        <v>232</v>
      </c>
      <c r="CF1565" s="9" t="s">
        <v>220</v>
      </c>
      <c r="CG1565" s="9">
        <f>IF(CF1565="","",VLOOKUP(CF1565,Metadata!$D$2:$H$20,2,FALSE))</f>
        <v>27500</v>
      </c>
      <c r="CH1565" s="9">
        <f>IF(CF1565="","",VLOOKUP(CF1565,Metadata!$D$2:$H$20,4,FALSE))</f>
        <v>25000</v>
      </c>
      <c r="CI1565" s="9">
        <f>IF(CF1565="","",VLOOKUP(CF1565,Metadata!$D$2:$H$20,5,FALSE))</f>
        <v>30000</v>
      </c>
      <c r="CJ1565" s="9">
        <f t="shared" si="3"/>
        <v>27500</v>
      </c>
      <c r="CK1565" s="9" t="s">
        <v>189</v>
      </c>
      <c r="CL1565" s="10">
        <v>3</v>
      </c>
      <c r="CM1565" s="10">
        <v>3</v>
      </c>
      <c r="CN1565" s="10">
        <v>7</v>
      </c>
      <c r="CO1565" s="10">
        <v>7</v>
      </c>
      <c r="CP1565" s="10">
        <v>6</v>
      </c>
      <c r="CQ1565" s="10">
        <v>7</v>
      </c>
      <c r="CR1565" s="10">
        <v>4</v>
      </c>
      <c r="CS1565" s="10">
        <v>6</v>
      </c>
      <c r="CT1565" s="10">
        <v>6</v>
      </c>
      <c r="CU1565" s="10">
        <v>6</v>
      </c>
      <c r="CV1565" s="10">
        <v>4</v>
      </c>
      <c r="CW1565" s="10">
        <v>5</v>
      </c>
      <c r="CX1565" s="10">
        <v>6</v>
      </c>
      <c r="CY1565" s="10">
        <v>6</v>
      </c>
      <c r="CZ1565" s="10">
        <v>7</v>
      </c>
      <c r="DA1565" s="10">
        <v>6</v>
      </c>
      <c r="DB1565" s="10">
        <v>5</v>
      </c>
      <c r="DC1565" s="10">
        <v>6</v>
      </c>
      <c r="DD1565" s="10">
        <v>5</v>
      </c>
      <c r="DE1565" s="10">
        <v>7</v>
      </c>
      <c r="DF1565" s="10">
        <v>6</v>
      </c>
      <c r="DG1565" s="10">
        <v>6</v>
      </c>
      <c r="DH1565" s="10">
        <v>5</v>
      </c>
      <c r="DI1565" s="10">
        <v>7</v>
      </c>
      <c r="DJ1565" s="10">
        <v>5</v>
      </c>
      <c r="DK1565" s="10">
        <v>6</v>
      </c>
      <c r="DL1565" s="10">
        <v>6</v>
      </c>
      <c r="DM1565" s="9" t="s">
        <v>154</v>
      </c>
      <c r="DN1565" s="10">
        <v>1991</v>
      </c>
      <c r="DO1565" s="9">
        <f t="shared" si="8"/>
        <v>30</v>
      </c>
      <c r="DP1565" s="9" t="s">
        <v>222</v>
      </c>
      <c r="DQ1565" s="9" t="s">
        <v>156</v>
      </c>
      <c r="DR1565" s="9" t="s">
        <v>157</v>
      </c>
      <c r="DS1565" s="9" t="s">
        <v>137</v>
      </c>
      <c r="DT1565" s="9" t="s">
        <v>657</v>
      </c>
      <c r="DU1565" s="9" t="s">
        <v>223</v>
      </c>
      <c r="DV1565" s="9" t="str">
        <f>VLOOKUP(DU1565,Metadata!$B$2:$C$7,2,FALSE)</f>
        <v>3 - 6 years</v>
      </c>
    </row>
    <row r="1566" spans="1:126">
      <c r="A1566" s="13">
        <v>1565</v>
      </c>
      <c r="B1566" s="9" t="s">
        <v>135</v>
      </c>
      <c r="C1566" s="9" t="str">
        <f>VLOOKUP(B1566,Metadata!$M$2:$N$6,2,FALSE)</f>
        <v>Permanent Employee</v>
      </c>
      <c r="D1566" s="9" t="s">
        <v>159</v>
      </c>
      <c r="E1566" s="9" t="s">
        <v>137</v>
      </c>
      <c r="F1566" s="9" t="s">
        <v>138</v>
      </c>
      <c r="G1566" s="9" t="s">
        <v>140</v>
      </c>
      <c r="H1566" s="9" t="str">
        <f>IF(G1566="","",VLOOKUP(G1566,Metadata!$J$2:$K$22,2,FALSE))</f>
        <v>Lisbon Metropolitan Area</v>
      </c>
      <c r="I1566" s="9" t="s">
        <v>138</v>
      </c>
      <c r="J1566" s="9" t="str">
        <f>IF(I1566="","",VLOOKUP(I1566,Metadata!$P$2:$Q$43,2,FALSE))</f>
        <v>Europe</v>
      </c>
      <c r="K1566" s="9" t="str">
        <f t="shared" si="0"/>
        <v>Portugal</v>
      </c>
      <c r="L1566" s="9" t="s">
        <v>140</v>
      </c>
      <c r="M1566" s="9" t="str">
        <f>IF(L1566="","",VLOOKUP(L1566,Metadata!$J$2:$K$22,2,FALSE))</f>
        <v>Lisbon Metropolitan Area</v>
      </c>
      <c r="N1566" s="9" t="s">
        <v>214</v>
      </c>
      <c r="O1566" s="9" t="s">
        <v>259</v>
      </c>
      <c r="P1566" s="9" t="s">
        <v>142</v>
      </c>
      <c r="Q1566" s="10" t="str">
        <f t="shared" si="1"/>
        <v>Full Office Job</v>
      </c>
      <c r="R1566" s="10">
        <v>6</v>
      </c>
      <c r="S1566" s="9" t="s">
        <v>282</v>
      </c>
      <c r="T1566" s="9" t="s">
        <v>137</v>
      </c>
      <c r="U1566" s="9" t="str">
        <f>IF(S1566&lt;&gt;"",S1566,IF(T1566&lt;&gt;"",VLOOKUP(T1566,Metadata!$S$2:$T$228,2,FALSE),""))</f>
        <v>Computer &amp; Network Security</v>
      </c>
      <c r="V1566" s="9" t="s">
        <v>234</v>
      </c>
      <c r="W1566" s="9" t="s">
        <v>137</v>
      </c>
      <c r="X1566" s="9" t="s">
        <v>145</v>
      </c>
      <c r="Y1566" s="9" t="s">
        <v>137</v>
      </c>
      <c r="Z1566" s="9" t="s">
        <v>184</v>
      </c>
      <c r="AA1566" s="9" t="s">
        <v>137</v>
      </c>
      <c r="AB1566" s="9" t="s">
        <v>137</v>
      </c>
      <c r="AC1566" s="9" t="s">
        <v>147</v>
      </c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 t="s">
        <v>147</v>
      </c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 t="s">
        <v>662</v>
      </c>
      <c r="CA1566" s="10"/>
      <c r="CB1566" s="10" t="str">
        <f t="shared" si="5"/>
        <v/>
      </c>
      <c r="CC1566" s="10"/>
      <c r="CD1566" s="9" t="str">
        <f t="shared" si="2"/>
        <v/>
      </c>
      <c r="CE1566" s="9" t="s">
        <v>232</v>
      </c>
      <c r="CF1566" s="9" t="s">
        <v>225</v>
      </c>
      <c r="CG1566" s="9">
        <f>IF(CF1566="","",VLOOKUP(CF1566,Metadata!$D$2:$H$20,2,FALSE))</f>
        <v>22500</v>
      </c>
      <c r="CH1566" s="9">
        <f>IF(CF1566="","",VLOOKUP(CF1566,Metadata!$D$2:$H$20,4,FALSE))</f>
        <v>20000</v>
      </c>
      <c r="CI1566" s="9">
        <f>IF(CF1566="","",VLOOKUP(CF1566,Metadata!$D$2:$H$20,5,FALSE))</f>
        <v>25000</v>
      </c>
      <c r="CJ1566" s="9">
        <f t="shared" si="3"/>
        <v>22500</v>
      </c>
      <c r="CK1566" s="9" t="s">
        <v>189</v>
      </c>
      <c r="CL1566" s="10">
        <v>1</v>
      </c>
      <c r="CM1566" s="10">
        <v>1</v>
      </c>
      <c r="CN1566" s="10">
        <v>7</v>
      </c>
      <c r="CO1566" s="10">
        <v>7</v>
      </c>
      <c r="CP1566" s="10">
        <v>7</v>
      </c>
      <c r="CQ1566" s="10">
        <v>7</v>
      </c>
      <c r="CR1566" s="10">
        <v>7</v>
      </c>
      <c r="CS1566" s="10">
        <v>7</v>
      </c>
      <c r="CT1566" s="10">
        <v>7</v>
      </c>
      <c r="CU1566" s="10">
        <v>7</v>
      </c>
      <c r="CV1566" s="10">
        <v>7</v>
      </c>
      <c r="CW1566" s="10">
        <v>7</v>
      </c>
      <c r="CX1566" s="10">
        <v>7</v>
      </c>
      <c r="CY1566" s="10">
        <v>4</v>
      </c>
      <c r="CZ1566" s="10">
        <v>7</v>
      </c>
      <c r="DA1566" s="10">
        <v>7</v>
      </c>
      <c r="DB1566" s="10">
        <v>7</v>
      </c>
      <c r="DC1566" s="10">
        <v>7</v>
      </c>
      <c r="DD1566" s="10">
        <v>7</v>
      </c>
      <c r="DE1566" s="10">
        <v>7</v>
      </c>
      <c r="DF1566" s="10">
        <v>7</v>
      </c>
      <c r="DG1566" s="10">
        <v>7</v>
      </c>
      <c r="DH1566" s="10">
        <v>7</v>
      </c>
      <c r="DI1566" s="10">
        <v>7</v>
      </c>
      <c r="DJ1566" s="10">
        <v>3</v>
      </c>
      <c r="DK1566" s="10">
        <v>7</v>
      </c>
      <c r="DL1566" s="10">
        <v>1</v>
      </c>
      <c r="DM1566" s="9" t="s">
        <v>154</v>
      </c>
      <c r="DN1566" s="10">
        <v>1977</v>
      </c>
      <c r="DO1566" s="9">
        <f t="shared" si="8"/>
        <v>44</v>
      </c>
      <c r="DP1566" s="9" t="s">
        <v>155</v>
      </c>
      <c r="DQ1566" s="9" t="s">
        <v>202</v>
      </c>
      <c r="DR1566" s="9" t="s">
        <v>157</v>
      </c>
      <c r="DS1566" s="9" t="s">
        <v>137</v>
      </c>
      <c r="DT1566" s="9" t="s">
        <v>657</v>
      </c>
      <c r="DU1566" s="9" t="s">
        <v>203</v>
      </c>
      <c r="DV1566" s="9" t="str">
        <f>VLOOKUP(DU1566,Metadata!$B$2:$C$7,2,FALSE)</f>
        <v>6+ years</v>
      </c>
    </row>
    <row r="1567" spans="1:126">
      <c r="A1567" s="13">
        <v>1566</v>
      </c>
      <c r="B1567" s="9" t="s">
        <v>135</v>
      </c>
      <c r="C1567" s="9" t="str">
        <f>VLOOKUP(B1567,Metadata!$M$2:$N$6,2,FALSE)</f>
        <v>Permanent Employee</v>
      </c>
      <c r="D1567" s="9" t="s">
        <v>159</v>
      </c>
      <c r="E1567" s="9" t="s">
        <v>137</v>
      </c>
      <c r="F1567" s="9" t="s">
        <v>138</v>
      </c>
      <c r="G1567" s="9" t="s">
        <v>140</v>
      </c>
      <c r="H1567" s="9" t="str">
        <f>IF(G1567="","",VLOOKUP(G1567,Metadata!$J$2:$K$22,2,FALSE))</f>
        <v>Lisbon Metropolitan Area</v>
      </c>
      <c r="I1567" s="9" t="s">
        <v>138</v>
      </c>
      <c r="J1567" s="9" t="str">
        <f>IF(I1567="","",VLOOKUP(I1567,Metadata!$P$2:$Q$43,2,FALSE))</f>
        <v>Europe</v>
      </c>
      <c r="K1567" s="9" t="str">
        <f t="shared" si="0"/>
        <v>Portugal</v>
      </c>
      <c r="L1567" s="9" t="s">
        <v>160</v>
      </c>
      <c r="M1567" s="9" t="str">
        <f>IF(L1567="","",VLOOKUP(L1567,Metadata!$J$2:$K$22,2,FALSE))</f>
        <v>Centre</v>
      </c>
      <c r="N1567" s="9" t="s">
        <v>141</v>
      </c>
      <c r="O1567" s="9" t="s">
        <v>137</v>
      </c>
      <c r="P1567" s="9" t="s">
        <v>142</v>
      </c>
      <c r="Q1567" s="10" t="str">
        <f t="shared" si="1"/>
        <v>Full Office Job</v>
      </c>
      <c r="R1567" s="10">
        <v>6</v>
      </c>
      <c r="S1567" s="9" t="s">
        <v>266</v>
      </c>
      <c r="T1567" s="9" t="s">
        <v>137</v>
      </c>
      <c r="U1567" s="9" t="str">
        <f>IF(S1567&lt;&gt;"",S1567,IF(T1567&lt;&gt;"",VLOOKUP(T1567,Metadata!$S$2:$T$228,2,FALSE),""))</f>
        <v>Data Scientist/Data Engineer</v>
      </c>
      <c r="V1567" s="9" t="s">
        <v>274</v>
      </c>
      <c r="W1567" s="9" t="s">
        <v>137</v>
      </c>
      <c r="X1567" s="9" t="s">
        <v>163</v>
      </c>
      <c r="Y1567" s="9" t="s">
        <v>137</v>
      </c>
      <c r="Z1567" s="9" t="s">
        <v>193</v>
      </c>
      <c r="AA1567" s="9" t="s">
        <v>165</v>
      </c>
      <c r="AB1567" s="9" t="s">
        <v>253</v>
      </c>
      <c r="AC1567" s="9" t="s">
        <v>147</v>
      </c>
      <c r="AD1567" s="9"/>
      <c r="AE1567" s="9"/>
      <c r="AF1567" s="9" t="s">
        <v>243</v>
      </c>
      <c r="AG1567" s="9" t="s">
        <v>166</v>
      </c>
      <c r="AH1567" s="9"/>
      <c r="AI1567" s="9"/>
      <c r="AJ1567" s="9"/>
      <c r="AK1567" s="9"/>
      <c r="AL1567" s="9"/>
      <c r="AM1567" s="9"/>
      <c r="AN1567" s="9"/>
      <c r="AO1567" s="9"/>
      <c r="AP1567" s="9" t="s">
        <v>244</v>
      </c>
      <c r="AQ1567" s="9" t="s">
        <v>380</v>
      </c>
      <c r="AR1567" s="9"/>
      <c r="AS1567" s="9"/>
      <c r="AT1567" s="9"/>
      <c r="AU1567" s="9"/>
      <c r="AV1567" s="9"/>
      <c r="AW1567" s="9"/>
      <c r="AX1567" s="9"/>
      <c r="AY1567" s="9"/>
      <c r="AZ1567" s="9"/>
      <c r="BA1567" s="9" t="s">
        <v>178</v>
      </c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 t="s">
        <v>258</v>
      </c>
      <c r="BV1567" s="9"/>
      <c r="BW1567" s="9"/>
      <c r="BX1567" s="9"/>
      <c r="BY1567" s="9"/>
      <c r="BZ1567" s="9"/>
      <c r="CA1567" s="10"/>
      <c r="CB1567" s="10" t="str">
        <f t="shared" si="5"/>
        <v/>
      </c>
      <c r="CC1567" s="10"/>
      <c r="CD1567" s="9" t="str">
        <f t="shared" si="2"/>
        <v/>
      </c>
      <c r="CE1567" s="9" t="s">
        <v>151</v>
      </c>
      <c r="CF1567" s="9" t="s">
        <v>254</v>
      </c>
      <c r="CG1567" s="9">
        <f>IF(CF1567="","",VLOOKUP(CF1567,Metadata!$D$2:$H$20,2,FALSE))</f>
        <v>37500</v>
      </c>
      <c r="CH1567" s="9">
        <f>IF(CF1567="","",VLOOKUP(CF1567,Metadata!$D$2:$H$20,4,FALSE))</f>
        <v>35000</v>
      </c>
      <c r="CI1567" s="9">
        <f>IF(CF1567="","",VLOOKUP(CF1567,Metadata!$D$2:$H$20,5,FALSE))</f>
        <v>40000</v>
      </c>
      <c r="CJ1567" s="9">
        <f t="shared" si="3"/>
        <v>37500</v>
      </c>
      <c r="CK1567" s="9" t="s">
        <v>201</v>
      </c>
      <c r="CL1567" s="10">
        <v>1</v>
      </c>
      <c r="CM1567" s="10">
        <v>3</v>
      </c>
      <c r="CN1567" s="10">
        <v>7</v>
      </c>
      <c r="CO1567" s="10">
        <v>6</v>
      </c>
      <c r="CP1567" s="10">
        <v>5</v>
      </c>
      <c r="CQ1567" s="10">
        <v>6</v>
      </c>
      <c r="CR1567" s="10">
        <v>7</v>
      </c>
      <c r="CS1567" s="10">
        <v>7</v>
      </c>
      <c r="CT1567" s="10">
        <v>6</v>
      </c>
      <c r="CU1567" s="10">
        <v>4</v>
      </c>
      <c r="CV1567" s="10">
        <v>5</v>
      </c>
      <c r="CW1567" s="10">
        <v>4</v>
      </c>
      <c r="CX1567" s="10">
        <v>6</v>
      </c>
      <c r="CY1567" s="10">
        <v>7</v>
      </c>
      <c r="CZ1567" s="10">
        <v>6</v>
      </c>
      <c r="DA1567" s="10">
        <v>3</v>
      </c>
      <c r="DB1567" s="10">
        <v>5</v>
      </c>
      <c r="DC1567" s="10">
        <v>4</v>
      </c>
      <c r="DD1567" s="10">
        <v>1</v>
      </c>
      <c r="DE1567" s="10">
        <v>6</v>
      </c>
      <c r="DF1567" s="10">
        <v>5</v>
      </c>
      <c r="DG1567" s="10">
        <v>5</v>
      </c>
      <c r="DH1567" s="10">
        <v>6</v>
      </c>
      <c r="DI1567" s="10">
        <v>6</v>
      </c>
      <c r="DJ1567" s="10">
        <v>3</v>
      </c>
      <c r="DK1567" s="10">
        <v>1</v>
      </c>
      <c r="DL1567" s="10">
        <v>4</v>
      </c>
      <c r="DM1567" s="9" t="s">
        <v>154</v>
      </c>
      <c r="DN1567" s="10">
        <v>1992</v>
      </c>
      <c r="DO1567" s="9">
        <f t="shared" si="8"/>
        <v>29</v>
      </c>
      <c r="DP1567" s="9" t="s">
        <v>155</v>
      </c>
      <c r="DQ1567" s="9" t="s">
        <v>202</v>
      </c>
      <c r="DR1567" s="9" t="s">
        <v>157</v>
      </c>
      <c r="DS1567" s="9" t="s">
        <v>137</v>
      </c>
      <c r="DT1567" s="9" t="s">
        <v>657</v>
      </c>
      <c r="DU1567" s="9" t="s">
        <v>223</v>
      </c>
      <c r="DV1567" s="9" t="str">
        <f>VLOOKUP(DU1567,Metadata!$B$2:$C$7,2,FALSE)</f>
        <v>3 - 6 years</v>
      </c>
    </row>
    <row r="1568" spans="1:126">
      <c r="A1568" s="13">
        <v>1567</v>
      </c>
      <c r="B1568" s="9" t="s">
        <v>135</v>
      </c>
      <c r="C1568" s="9" t="str">
        <f>VLOOKUP(B1568,Metadata!$M$2:$N$6,2,FALSE)</f>
        <v>Permanent Employee</v>
      </c>
      <c r="D1568" s="9" t="s">
        <v>136</v>
      </c>
      <c r="E1568" s="9" t="s">
        <v>137</v>
      </c>
      <c r="F1568" s="9" t="s">
        <v>138</v>
      </c>
      <c r="G1568" s="9" t="s">
        <v>140</v>
      </c>
      <c r="H1568" s="9" t="str">
        <f>IF(G1568="","",VLOOKUP(G1568,Metadata!$J$2:$K$22,2,FALSE))</f>
        <v>Lisbon Metropolitan Area</v>
      </c>
      <c r="I1568" s="9" t="s">
        <v>138</v>
      </c>
      <c r="J1568" s="9" t="str">
        <f>IF(I1568="","",VLOOKUP(I1568,Metadata!$P$2:$Q$43,2,FALSE))</f>
        <v>Europe</v>
      </c>
      <c r="K1568" s="9" t="str">
        <f t="shared" si="0"/>
        <v>Portugal</v>
      </c>
      <c r="L1568" s="9" t="s">
        <v>140</v>
      </c>
      <c r="M1568" s="9" t="str">
        <f>IF(L1568="","",VLOOKUP(L1568,Metadata!$J$2:$K$22,2,FALSE))</f>
        <v>Lisbon Metropolitan Area</v>
      </c>
      <c r="N1568" s="9" t="s">
        <v>141</v>
      </c>
      <c r="O1568" s="9" t="s">
        <v>137</v>
      </c>
      <c r="P1568" s="9" t="s">
        <v>142</v>
      </c>
      <c r="Q1568" s="10" t="str">
        <f t="shared" si="1"/>
        <v>Full Office Job</v>
      </c>
      <c r="R1568" s="10">
        <v>5</v>
      </c>
      <c r="S1568" s="9" t="s">
        <v>249</v>
      </c>
      <c r="T1568" s="9" t="s">
        <v>137</v>
      </c>
      <c r="U1568" s="9" t="str">
        <f>IF(S1568&lt;&gt;"",S1568,IF(T1568&lt;&gt;"",VLOOKUP(T1568,Metadata!$S$2:$T$228,2,FALSE),""))</f>
        <v>Business Applications (BI/CRM/ERP)</v>
      </c>
      <c r="V1568" s="9" t="s">
        <v>274</v>
      </c>
      <c r="W1568" s="9" t="s">
        <v>137</v>
      </c>
      <c r="X1568" s="9" t="s">
        <v>145</v>
      </c>
      <c r="Y1568" s="9" t="s">
        <v>137</v>
      </c>
      <c r="Z1568" s="9" t="s">
        <v>218</v>
      </c>
      <c r="AA1568" s="9" t="s">
        <v>137</v>
      </c>
      <c r="AB1568" s="9" t="s">
        <v>137</v>
      </c>
      <c r="AC1568" s="9"/>
      <c r="AD1568" s="9"/>
      <c r="AE1568" s="9"/>
      <c r="AF1568" s="9" t="s">
        <v>243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 t="s">
        <v>150</v>
      </c>
      <c r="BZ1568" s="9" t="s">
        <v>137</v>
      </c>
      <c r="CA1568" s="10"/>
      <c r="CB1568" s="10" t="str">
        <f t="shared" si="5"/>
        <v/>
      </c>
      <c r="CC1568" s="10"/>
      <c r="CD1568" s="9" t="str">
        <f t="shared" si="2"/>
        <v/>
      </c>
      <c r="CE1568" s="9" t="s">
        <v>168</v>
      </c>
      <c r="CF1568" s="9" t="s">
        <v>152</v>
      </c>
      <c r="CG1568" s="9">
        <f>IF(CF1568="","",VLOOKUP(CF1568,Metadata!$D$2:$H$20,2,FALSE))</f>
        <v>32500</v>
      </c>
      <c r="CH1568" s="9">
        <f>IF(CF1568="","",VLOOKUP(CF1568,Metadata!$D$2:$H$20,4,FALSE))</f>
        <v>30000</v>
      </c>
      <c r="CI1568" s="9">
        <f>IF(CF1568="","",VLOOKUP(CF1568,Metadata!$D$2:$H$20,5,FALSE))</f>
        <v>35000</v>
      </c>
      <c r="CJ1568" s="9">
        <f t="shared" si="3"/>
        <v>32500</v>
      </c>
      <c r="CK1568" s="9" t="s">
        <v>366</v>
      </c>
      <c r="CL1568" s="10">
        <v>4</v>
      </c>
      <c r="CM1568" s="10">
        <v>3</v>
      </c>
      <c r="CN1568" s="10">
        <v>5</v>
      </c>
      <c r="CO1568" s="10">
        <v>5</v>
      </c>
      <c r="CP1568" s="10">
        <v>5</v>
      </c>
      <c r="CQ1568" s="10">
        <v>5</v>
      </c>
      <c r="CR1568" s="10">
        <v>5</v>
      </c>
      <c r="CS1568" s="10">
        <v>4</v>
      </c>
      <c r="CT1568" s="10">
        <v>5</v>
      </c>
      <c r="CU1568" s="10">
        <v>4</v>
      </c>
      <c r="CV1568" s="10">
        <v>5</v>
      </c>
      <c r="CW1568" s="10">
        <v>4</v>
      </c>
      <c r="CX1568" s="10">
        <v>6</v>
      </c>
      <c r="CY1568" s="10">
        <v>5</v>
      </c>
      <c r="CZ1568" s="10">
        <v>4</v>
      </c>
      <c r="DA1568" s="10">
        <v>5</v>
      </c>
      <c r="DB1568" s="10">
        <v>4</v>
      </c>
      <c r="DC1568" s="10">
        <v>5</v>
      </c>
      <c r="DD1568" s="10">
        <v>4</v>
      </c>
      <c r="DE1568" s="10">
        <v>4</v>
      </c>
      <c r="DF1568" s="10">
        <v>4</v>
      </c>
      <c r="DG1568" s="10">
        <v>4</v>
      </c>
      <c r="DH1568" s="10">
        <v>5</v>
      </c>
      <c r="DI1568" s="10">
        <v>4</v>
      </c>
      <c r="DJ1568" s="10">
        <v>6</v>
      </c>
      <c r="DK1568" s="10">
        <v>5</v>
      </c>
      <c r="DL1568" s="10">
        <v>4</v>
      </c>
      <c r="DM1568" s="9" t="s">
        <v>154</v>
      </c>
      <c r="DN1568" s="10">
        <v>1995</v>
      </c>
      <c r="DO1568" s="9">
        <f t="shared" si="8"/>
        <v>26</v>
      </c>
      <c r="DP1568" s="9" t="s">
        <v>222</v>
      </c>
      <c r="DQ1568" s="9" t="s">
        <v>202</v>
      </c>
      <c r="DR1568" s="9" t="s">
        <v>157</v>
      </c>
      <c r="DS1568" s="9" t="s">
        <v>137</v>
      </c>
      <c r="DT1568" s="9" t="s">
        <v>657</v>
      </c>
      <c r="DU1568" s="9" t="s">
        <v>223</v>
      </c>
      <c r="DV1568" s="9" t="str">
        <f>VLOOKUP(DU1568,Metadata!$B$2:$C$7,2,FALSE)</f>
        <v>3 - 6 years</v>
      </c>
    </row>
    <row r="1569" spans="1:126">
      <c r="A1569" s="13">
        <v>1568</v>
      </c>
      <c r="B1569" s="9" t="s">
        <v>135</v>
      </c>
      <c r="C1569" s="9" t="str">
        <f>VLOOKUP(B1569,Metadata!$M$2:$N$6,2,FALSE)</f>
        <v>Permanent Employee</v>
      </c>
      <c r="D1569" s="9" t="s">
        <v>159</v>
      </c>
      <c r="E1569" s="9" t="s">
        <v>137</v>
      </c>
      <c r="F1569" s="9" t="s">
        <v>138</v>
      </c>
      <c r="G1569" s="9" t="s">
        <v>172</v>
      </c>
      <c r="H1569" s="9" t="str">
        <f>IF(G1569="","",VLOOKUP(G1569,Metadata!$J$2:$K$22,2,FALSE))</f>
        <v>Porto Metropolitan Area</v>
      </c>
      <c r="I1569" s="9" t="s">
        <v>416</v>
      </c>
      <c r="J1569" s="9" t="str">
        <f>IF(I1569="","",VLOOKUP(I1569,Metadata!$P$2:$Q$43,2,FALSE))</f>
        <v>Europe</v>
      </c>
      <c r="K1569" s="9" t="str">
        <f t="shared" si="0"/>
        <v>International</v>
      </c>
      <c r="L1569" s="9" t="s">
        <v>137</v>
      </c>
      <c r="M1569" s="9" t="str">
        <f>IF(L1569="","",VLOOKUP(L1569,Metadata!$J$2:$K$22,2,FALSE))</f>
        <v/>
      </c>
      <c r="N1569" s="9" t="s">
        <v>141</v>
      </c>
      <c r="O1569" s="9" t="s">
        <v>137</v>
      </c>
      <c r="P1569" s="9" t="s">
        <v>191</v>
      </c>
      <c r="Q1569" s="10" t="str">
        <f t="shared" si="1"/>
        <v>Remote Job (full or flexible)</v>
      </c>
      <c r="R1569" s="10">
        <v>6</v>
      </c>
      <c r="S1569" s="9" t="s">
        <v>161</v>
      </c>
      <c r="T1569" s="9" t="s">
        <v>137</v>
      </c>
      <c r="U1569" s="9" t="str">
        <f>IF(S1569&lt;&gt;"",S1569,IF(T1569&lt;&gt;"",VLOOKUP(T1569,Metadata!$S$2:$T$228,2,FALSE),""))</f>
        <v>Full-Stack Developer</v>
      </c>
      <c r="V1569" s="9" t="s">
        <v>162</v>
      </c>
      <c r="W1569" s="9" t="s">
        <v>137</v>
      </c>
      <c r="X1569" s="9" t="s">
        <v>252</v>
      </c>
      <c r="Y1569" s="9" t="s">
        <v>137</v>
      </c>
      <c r="Z1569" s="9" t="s">
        <v>262</v>
      </c>
      <c r="AA1569" s="9" t="s">
        <v>165</v>
      </c>
      <c r="AB1569" s="9" t="s">
        <v>137</v>
      </c>
      <c r="AC1569" s="9"/>
      <c r="AD1569" s="9"/>
      <c r="AE1569" s="9"/>
      <c r="AF1569" s="9" t="s">
        <v>243</v>
      </c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 t="s">
        <v>178</v>
      </c>
      <c r="BB1569" s="9"/>
      <c r="BC1569" s="9"/>
      <c r="BD1569" s="9"/>
      <c r="BE1569" s="9"/>
      <c r="BF1569" s="9"/>
      <c r="BG1569" s="9"/>
      <c r="BH1569" s="9"/>
      <c r="BI1569" s="9" t="s">
        <v>186</v>
      </c>
      <c r="BJ1569" s="9"/>
      <c r="BK1569" s="9"/>
      <c r="BL1569" s="9"/>
      <c r="BM1569" s="9"/>
      <c r="BN1569" s="9" t="s">
        <v>186</v>
      </c>
      <c r="BO1569" s="9" t="s">
        <v>257</v>
      </c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10"/>
      <c r="CB1569" s="10" t="str">
        <f t="shared" si="5"/>
        <v/>
      </c>
      <c r="CC1569" s="10"/>
      <c r="CD1569" s="9" t="str">
        <f t="shared" si="2"/>
        <v/>
      </c>
      <c r="CE1569" s="9" t="s">
        <v>232</v>
      </c>
      <c r="CF1569" s="9" t="s">
        <v>169</v>
      </c>
      <c r="CG1569" s="9">
        <f>IF(CF1569="","",VLOOKUP(CF1569,Metadata!$D$2:$H$20,2,FALSE))</f>
        <v>12500</v>
      </c>
      <c r="CH1569" s="9">
        <f>IF(CF1569="","",VLOOKUP(CF1569,Metadata!$D$2:$H$20,4,FALSE))</f>
        <v>0</v>
      </c>
      <c r="CI1569" s="9">
        <f>IF(CF1569="","",VLOOKUP(CF1569,Metadata!$D$2:$H$20,5,FALSE))</f>
        <v>15000</v>
      </c>
      <c r="CJ1569" s="9">
        <f t="shared" si="3"/>
        <v>12500</v>
      </c>
      <c r="CK1569" s="9" t="s">
        <v>153</v>
      </c>
      <c r="CL1569" s="10">
        <v>3</v>
      </c>
      <c r="CM1569" s="10">
        <v>2</v>
      </c>
      <c r="CN1569" s="10">
        <v>7</v>
      </c>
      <c r="CO1569" s="10">
        <v>5</v>
      </c>
      <c r="CP1569" s="10">
        <v>7</v>
      </c>
      <c r="CQ1569" s="10">
        <v>7</v>
      </c>
      <c r="CR1569" s="10">
        <v>5</v>
      </c>
      <c r="CS1569" s="10">
        <v>5</v>
      </c>
      <c r="CT1569" s="10">
        <v>7</v>
      </c>
      <c r="CU1569" s="10">
        <v>5</v>
      </c>
      <c r="CV1569" s="10">
        <v>5</v>
      </c>
      <c r="CW1569" s="10">
        <v>6</v>
      </c>
      <c r="CX1569" s="10">
        <v>6</v>
      </c>
      <c r="CY1569" s="10">
        <v>4</v>
      </c>
      <c r="CZ1569" s="10">
        <v>7</v>
      </c>
      <c r="DA1569" s="10">
        <v>5</v>
      </c>
      <c r="DB1569" s="10">
        <v>7</v>
      </c>
      <c r="DC1569" s="10">
        <v>7</v>
      </c>
      <c r="DD1569" s="10">
        <v>4</v>
      </c>
      <c r="DE1569" s="10">
        <v>6</v>
      </c>
      <c r="DF1569" s="10">
        <v>6</v>
      </c>
      <c r="DG1569" s="10">
        <v>5</v>
      </c>
      <c r="DH1569" s="10">
        <v>5</v>
      </c>
      <c r="DI1569" s="10">
        <v>7</v>
      </c>
      <c r="DJ1569" s="10">
        <v>5</v>
      </c>
      <c r="DK1569" s="10">
        <v>5</v>
      </c>
      <c r="DL1569" s="10">
        <v>7</v>
      </c>
      <c r="DM1569" s="9" t="s">
        <v>154</v>
      </c>
      <c r="DN1569" s="10">
        <v>1996</v>
      </c>
      <c r="DO1569" s="9">
        <f t="shared" si="8"/>
        <v>25</v>
      </c>
      <c r="DP1569" s="9" t="s">
        <v>222</v>
      </c>
      <c r="DQ1569" s="9" t="s">
        <v>156</v>
      </c>
      <c r="DR1569" s="9" t="s">
        <v>157</v>
      </c>
      <c r="DS1569" s="9" t="s">
        <v>137</v>
      </c>
      <c r="DT1569" s="9" t="s">
        <v>657</v>
      </c>
      <c r="DU1569" s="9" t="s">
        <v>233</v>
      </c>
      <c r="DV1569" s="9" t="str">
        <f>VLOOKUP(DU1569,Metadata!$B$2:$C$7,2,FALSE)</f>
        <v>0 - 3 years</v>
      </c>
    </row>
    <row r="1570" spans="1:126">
      <c r="A1570" s="13">
        <v>1569</v>
      </c>
      <c r="B1570" s="9" t="s">
        <v>135</v>
      </c>
      <c r="C1570" s="9" t="str">
        <f>VLOOKUP(B1570,Metadata!$M$2:$N$6,2,FALSE)</f>
        <v>Permanent Employee</v>
      </c>
      <c r="D1570" s="9" t="s">
        <v>159</v>
      </c>
      <c r="E1570" s="9" t="s">
        <v>137</v>
      </c>
      <c r="F1570" s="9" t="s">
        <v>138</v>
      </c>
      <c r="G1570" s="9" t="s">
        <v>283</v>
      </c>
      <c r="H1570" s="9" t="str">
        <f>IF(G1570="","",VLOOKUP(G1570,Metadata!$J$2:$K$22,2,FALSE))</f>
        <v>Lisbon Metropolitan Area</v>
      </c>
      <c r="I1570" s="9" t="s">
        <v>138</v>
      </c>
      <c r="J1570" s="9" t="str">
        <f>IF(I1570="","",VLOOKUP(I1570,Metadata!$P$2:$Q$43,2,FALSE))</f>
        <v>Europe</v>
      </c>
      <c r="K1570" s="9" t="str">
        <f t="shared" si="0"/>
        <v>Portugal</v>
      </c>
      <c r="L1570" s="9" t="s">
        <v>140</v>
      </c>
      <c r="M1570" s="9" t="str">
        <f>IF(L1570="","",VLOOKUP(L1570,Metadata!$J$2:$K$22,2,FALSE))</f>
        <v>Lisbon Metropolitan Area</v>
      </c>
      <c r="N1570" s="9" t="s">
        <v>141</v>
      </c>
      <c r="O1570" s="9" t="s">
        <v>137</v>
      </c>
      <c r="P1570" s="9" t="s">
        <v>142</v>
      </c>
      <c r="Q1570" s="10" t="str">
        <f t="shared" si="1"/>
        <v>Full Office Job</v>
      </c>
      <c r="R1570" s="10">
        <v>5</v>
      </c>
      <c r="S1570" s="9" t="s">
        <v>229</v>
      </c>
      <c r="T1570" s="9" t="s">
        <v>137</v>
      </c>
      <c r="U1570" s="9" t="str">
        <f>IF(S1570&lt;&gt;"",S1570,IF(T1570&lt;&gt;"",VLOOKUP(T1570,Metadata!$S$2:$T$228,2,FALSE),""))</f>
        <v>Project Manager</v>
      </c>
      <c r="V1570" s="9" t="s">
        <v>144</v>
      </c>
      <c r="W1570" s="9" t="s">
        <v>137</v>
      </c>
      <c r="X1570" s="9" t="s">
        <v>145</v>
      </c>
      <c r="Y1570" s="9" t="s">
        <v>137</v>
      </c>
      <c r="Z1570" s="9" t="s">
        <v>218</v>
      </c>
      <c r="AA1570" s="9" t="s">
        <v>137</v>
      </c>
      <c r="AB1570" s="9" t="s">
        <v>137</v>
      </c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 t="s">
        <v>149</v>
      </c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 t="s">
        <v>150</v>
      </c>
      <c r="BZ1570" s="9" t="s">
        <v>137</v>
      </c>
      <c r="CA1570" s="10"/>
      <c r="CB1570" s="10" t="str">
        <f t="shared" si="5"/>
        <v/>
      </c>
      <c r="CC1570" s="10"/>
      <c r="CD1570" s="9" t="str">
        <f t="shared" si="2"/>
        <v/>
      </c>
      <c r="CE1570" s="9" t="s">
        <v>168</v>
      </c>
      <c r="CF1570" s="9" t="s">
        <v>188</v>
      </c>
      <c r="CG1570" s="9">
        <f>IF(CF1570="","",VLOOKUP(CF1570,Metadata!$D$2:$H$20,2,FALSE))</f>
        <v>17500</v>
      </c>
      <c r="CH1570" s="9">
        <f>IF(CF1570="","",VLOOKUP(CF1570,Metadata!$D$2:$H$20,4,FALSE))</f>
        <v>15000</v>
      </c>
      <c r="CI1570" s="9">
        <f>IF(CF1570="","",VLOOKUP(CF1570,Metadata!$D$2:$H$20,5,FALSE))</f>
        <v>20000</v>
      </c>
      <c r="CJ1570" s="9">
        <f t="shared" si="3"/>
        <v>17500</v>
      </c>
      <c r="CK1570" s="9" t="s">
        <v>153</v>
      </c>
      <c r="CL1570" s="10">
        <v>3</v>
      </c>
      <c r="CM1570" s="10">
        <v>4</v>
      </c>
      <c r="CN1570" s="10">
        <v>7</v>
      </c>
      <c r="CO1570" s="10">
        <v>6</v>
      </c>
      <c r="CP1570" s="10">
        <v>6</v>
      </c>
      <c r="CQ1570" s="10">
        <v>6</v>
      </c>
      <c r="CR1570" s="10">
        <v>5</v>
      </c>
      <c r="CS1570" s="10">
        <v>6</v>
      </c>
      <c r="CT1570" s="10">
        <v>5</v>
      </c>
      <c r="CU1570" s="10">
        <v>4</v>
      </c>
      <c r="CV1570" s="10">
        <v>5</v>
      </c>
      <c r="CW1570" s="10">
        <v>5</v>
      </c>
      <c r="CX1570" s="10">
        <v>5</v>
      </c>
      <c r="CY1570" s="10">
        <v>4</v>
      </c>
      <c r="CZ1570" s="10">
        <v>5</v>
      </c>
      <c r="DA1570" s="10">
        <v>5</v>
      </c>
      <c r="DB1570" s="10">
        <v>2</v>
      </c>
      <c r="DC1570" s="10">
        <v>5</v>
      </c>
      <c r="DD1570" s="10">
        <v>2</v>
      </c>
      <c r="DE1570" s="10">
        <v>5</v>
      </c>
      <c r="DF1570" s="10">
        <v>4</v>
      </c>
      <c r="DG1570" s="10">
        <v>5</v>
      </c>
      <c r="DH1570" s="10">
        <v>4</v>
      </c>
      <c r="DI1570" s="10">
        <v>6</v>
      </c>
      <c r="DJ1570" s="10">
        <v>4</v>
      </c>
      <c r="DK1570" s="10">
        <v>4</v>
      </c>
      <c r="DL1570" s="10">
        <v>4</v>
      </c>
      <c r="DM1570" s="9" t="s">
        <v>154</v>
      </c>
      <c r="DN1570" s="10">
        <v>1994</v>
      </c>
      <c r="DO1570" s="9">
        <f t="shared" si="8"/>
        <v>27</v>
      </c>
      <c r="DP1570" s="9" t="s">
        <v>155</v>
      </c>
      <c r="DQ1570" s="9" t="s">
        <v>202</v>
      </c>
      <c r="DR1570" s="9" t="s">
        <v>157</v>
      </c>
      <c r="DS1570" s="9" t="s">
        <v>137</v>
      </c>
      <c r="DT1570" s="9" t="s">
        <v>657</v>
      </c>
      <c r="DU1570" s="9" t="s">
        <v>168</v>
      </c>
      <c r="DV1570" s="9" t="str">
        <f>VLOOKUP(DU1570,Metadata!$B$2:$C$7,2,FALSE)</f>
        <v>0 - 3 years</v>
      </c>
    </row>
    <row r="1571" spans="1:126">
      <c r="A1571" s="13">
        <v>1570</v>
      </c>
      <c r="B1571" s="9" t="s">
        <v>135</v>
      </c>
      <c r="C1571" s="9" t="str">
        <f>VLOOKUP(B1571,Metadata!$M$2:$N$6,2,FALSE)</f>
        <v>Permanent Employee</v>
      </c>
      <c r="D1571" s="9" t="s">
        <v>136</v>
      </c>
      <c r="E1571" s="9" t="s">
        <v>137</v>
      </c>
      <c r="F1571" s="9" t="s">
        <v>138</v>
      </c>
      <c r="G1571" s="9" t="s">
        <v>182</v>
      </c>
      <c r="H1571" s="9" t="str">
        <f>IF(G1571="","",VLOOKUP(G1571,Metadata!$J$2:$K$22,2,FALSE))</f>
        <v>Azores and Madeira</v>
      </c>
      <c r="I1571" s="9" t="s">
        <v>138</v>
      </c>
      <c r="J1571" s="9" t="str">
        <f>IF(I1571="","",VLOOKUP(I1571,Metadata!$P$2:$Q$43,2,FALSE))</f>
        <v>Europe</v>
      </c>
      <c r="K1571" s="9" t="str">
        <f t="shared" si="0"/>
        <v>Portugal</v>
      </c>
      <c r="L1571" s="9" t="s">
        <v>182</v>
      </c>
      <c r="M1571" s="9" t="str">
        <f>IF(L1571="","",VLOOKUP(L1571,Metadata!$J$2:$K$22,2,FALSE))</f>
        <v>Azores and Madeira</v>
      </c>
      <c r="N1571" s="9" t="s">
        <v>141</v>
      </c>
      <c r="O1571" s="9" t="s">
        <v>137</v>
      </c>
      <c r="P1571" s="9" t="s">
        <v>142</v>
      </c>
      <c r="Q1571" s="10" t="str">
        <f t="shared" si="1"/>
        <v>Full Office Job</v>
      </c>
      <c r="R1571" s="10">
        <v>6</v>
      </c>
      <c r="S1571" s="9" t="s">
        <v>229</v>
      </c>
      <c r="T1571" s="9" t="s">
        <v>137</v>
      </c>
      <c r="U1571" s="9" t="str">
        <f>IF(S1571&lt;&gt;"",S1571,IF(T1571&lt;&gt;"",VLOOKUP(T1571,Metadata!$S$2:$T$228,2,FALSE),""))</f>
        <v>Project Manager</v>
      </c>
      <c r="V1571" s="9" t="s">
        <v>400</v>
      </c>
      <c r="W1571" s="9" t="s">
        <v>137</v>
      </c>
      <c r="X1571" s="9" t="s">
        <v>145</v>
      </c>
      <c r="Y1571" s="9" t="s">
        <v>137</v>
      </c>
      <c r="Z1571" s="9" t="s">
        <v>262</v>
      </c>
      <c r="AA1571" s="9" t="s">
        <v>137</v>
      </c>
      <c r="AB1571" s="9" t="s">
        <v>137</v>
      </c>
      <c r="AC1571" s="9"/>
      <c r="AD1571" s="9"/>
      <c r="AE1571" s="9"/>
      <c r="AF1571" s="9"/>
      <c r="AG1571" s="9" t="s">
        <v>166</v>
      </c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 t="s">
        <v>286</v>
      </c>
      <c r="BX1571" s="9"/>
      <c r="BY1571" s="9"/>
      <c r="BZ1571" s="9"/>
      <c r="CA1571" s="10"/>
      <c r="CB1571" s="10" t="str">
        <f t="shared" si="5"/>
        <v/>
      </c>
      <c r="CC1571" s="10"/>
      <c r="CD1571" s="9" t="str">
        <f t="shared" si="2"/>
        <v/>
      </c>
      <c r="CE1571" s="9" t="s">
        <v>168</v>
      </c>
      <c r="CF1571" s="9" t="s">
        <v>188</v>
      </c>
      <c r="CG1571" s="9">
        <f>IF(CF1571="","",VLOOKUP(CF1571,Metadata!$D$2:$H$20,2,FALSE))</f>
        <v>17500</v>
      </c>
      <c r="CH1571" s="9">
        <f>IF(CF1571="","",VLOOKUP(CF1571,Metadata!$D$2:$H$20,4,FALSE))</f>
        <v>15000</v>
      </c>
      <c r="CI1571" s="9">
        <f>IF(CF1571="","",VLOOKUP(CF1571,Metadata!$D$2:$H$20,5,FALSE))</f>
        <v>20000</v>
      </c>
      <c r="CJ1571" s="9">
        <f t="shared" si="3"/>
        <v>17500</v>
      </c>
      <c r="CK1571" s="9" t="s">
        <v>277</v>
      </c>
      <c r="CL1571" s="10">
        <v>5</v>
      </c>
      <c r="CM1571" s="10">
        <v>3</v>
      </c>
      <c r="CN1571" s="10">
        <v>7</v>
      </c>
      <c r="CO1571" s="10">
        <v>7</v>
      </c>
      <c r="CP1571" s="10">
        <v>7</v>
      </c>
      <c r="CQ1571" s="10">
        <v>7</v>
      </c>
      <c r="CR1571" s="10">
        <v>7</v>
      </c>
      <c r="CS1571" s="10">
        <v>7</v>
      </c>
      <c r="CT1571" s="10">
        <v>7</v>
      </c>
      <c r="CU1571" s="10">
        <v>7</v>
      </c>
      <c r="CV1571" s="10">
        <v>7</v>
      </c>
      <c r="CW1571" s="10">
        <v>7</v>
      </c>
      <c r="CX1571" s="10">
        <v>7</v>
      </c>
      <c r="CY1571" s="10">
        <v>4</v>
      </c>
      <c r="CZ1571" s="10">
        <v>7</v>
      </c>
      <c r="DA1571" s="10">
        <v>7</v>
      </c>
      <c r="DB1571" s="10">
        <v>4</v>
      </c>
      <c r="DC1571" s="10">
        <v>7</v>
      </c>
      <c r="DD1571" s="10">
        <v>7</v>
      </c>
      <c r="DE1571" s="10">
        <v>7</v>
      </c>
      <c r="DF1571" s="10">
        <v>7</v>
      </c>
      <c r="DG1571" s="10">
        <v>7</v>
      </c>
      <c r="DH1571" s="10">
        <v>7</v>
      </c>
      <c r="DI1571" s="10">
        <v>7</v>
      </c>
      <c r="DJ1571" s="10">
        <v>3</v>
      </c>
      <c r="DK1571" s="10">
        <v>7</v>
      </c>
      <c r="DL1571" s="10">
        <v>7</v>
      </c>
      <c r="DM1571" s="9" t="s">
        <v>154</v>
      </c>
      <c r="DN1571" s="10">
        <v>1982</v>
      </c>
      <c r="DO1571" s="9">
        <f t="shared" si="8"/>
        <v>39</v>
      </c>
      <c r="DP1571" s="9" t="s">
        <v>222</v>
      </c>
      <c r="DQ1571" s="9" t="s">
        <v>202</v>
      </c>
      <c r="DR1571" s="9" t="s">
        <v>157</v>
      </c>
      <c r="DS1571" s="9" t="s">
        <v>137</v>
      </c>
      <c r="DT1571" s="9" t="s">
        <v>657</v>
      </c>
      <c r="DU1571" s="9" t="s">
        <v>158</v>
      </c>
      <c r="DV1571" s="9" t="str">
        <f>VLOOKUP(DU1571,Metadata!$B$2:$C$7,2,FALSE)</f>
        <v>6+ years</v>
      </c>
    </row>
    <row r="1572" spans="1:126">
      <c r="A1572" s="13">
        <v>1571</v>
      </c>
      <c r="B1572" s="9" t="s">
        <v>135</v>
      </c>
      <c r="C1572" s="9" t="str">
        <f>VLOOKUP(B1572,Metadata!$M$2:$N$6,2,FALSE)</f>
        <v>Permanent Employee</v>
      </c>
      <c r="D1572" s="9" t="s">
        <v>159</v>
      </c>
      <c r="E1572" s="9" t="s">
        <v>137</v>
      </c>
      <c r="F1572" s="9" t="s">
        <v>138</v>
      </c>
      <c r="G1572" s="9" t="s">
        <v>172</v>
      </c>
      <c r="H1572" s="9" t="str">
        <f>IF(G1572="","",VLOOKUP(G1572,Metadata!$J$2:$K$22,2,FALSE))</f>
        <v>Porto Metropolitan Area</v>
      </c>
      <c r="I1572" s="9" t="s">
        <v>138</v>
      </c>
      <c r="J1572" s="9" t="str">
        <f>IF(I1572="","",VLOOKUP(I1572,Metadata!$P$2:$Q$43,2,FALSE))</f>
        <v>Europe</v>
      </c>
      <c r="K1572" s="9" t="str">
        <f t="shared" si="0"/>
        <v>Portugal</v>
      </c>
      <c r="L1572" s="9" t="s">
        <v>172</v>
      </c>
      <c r="M1572" s="9" t="str">
        <f>IF(L1572="","",VLOOKUP(L1572,Metadata!$J$2:$K$22,2,FALSE))</f>
        <v>Porto Metropolitan Area</v>
      </c>
      <c r="N1572" s="9" t="s">
        <v>214</v>
      </c>
      <c r="O1572" s="9" t="s">
        <v>259</v>
      </c>
      <c r="P1572" s="9" t="s">
        <v>142</v>
      </c>
      <c r="Q1572" s="10" t="str">
        <f t="shared" si="1"/>
        <v>Full Office Job</v>
      </c>
      <c r="R1572" s="10">
        <v>5</v>
      </c>
      <c r="S1572" s="9" t="s">
        <v>260</v>
      </c>
      <c r="T1572" s="9" t="s">
        <v>137</v>
      </c>
      <c r="U1572" s="9" t="str">
        <f>IF(S1572&lt;&gt;"",S1572,IF(T1572&lt;&gt;"",VLOOKUP(T1572,Metadata!$S$2:$T$228,2,FALSE),""))</f>
        <v>DevOps Engineer</v>
      </c>
      <c r="V1572" s="9" t="s">
        <v>162</v>
      </c>
      <c r="W1572" s="9" t="s">
        <v>137</v>
      </c>
      <c r="X1572" s="9" t="s">
        <v>145</v>
      </c>
      <c r="Y1572" s="9" t="s">
        <v>137</v>
      </c>
      <c r="Z1572" s="9" t="s">
        <v>146</v>
      </c>
      <c r="AA1572" s="9" t="s">
        <v>137</v>
      </c>
      <c r="AB1572" s="9" t="s">
        <v>253</v>
      </c>
      <c r="AC1572" s="9"/>
      <c r="AD1572" s="9"/>
      <c r="AE1572" s="9"/>
      <c r="AF1572" s="9" t="s">
        <v>243</v>
      </c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 t="s">
        <v>150</v>
      </c>
      <c r="BZ1572" s="9" t="s">
        <v>137</v>
      </c>
      <c r="CA1572" s="10"/>
      <c r="CB1572" s="10" t="str">
        <f t="shared" si="5"/>
        <v/>
      </c>
      <c r="CC1572" s="10"/>
      <c r="CD1572" s="9" t="str">
        <f t="shared" si="2"/>
        <v/>
      </c>
      <c r="CE1572" s="9" t="s">
        <v>168</v>
      </c>
      <c r="CF1572" s="9" t="s">
        <v>152</v>
      </c>
      <c r="CG1572" s="9">
        <f>IF(CF1572="","",VLOOKUP(CF1572,Metadata!$D$2:$H$20,2,FALSE))</f>
        <v>32500</v>
      </c>
      <c r="CH1572" s="9">
        <f>IF(CF1572="","",VLOOKUP(CF1572,Metadata!$D$2:$H$20,4,FALSE))</f>
        <v>30000</v>
      </c>
      <c r="CI1572" s="9">
        <f>IF(CF1572="","",VLOOKUP(CF1572,Metadata!$D$2:$H$20,5,FALSE))</f>
        <v>35000</v>
      </c>
      <c r="CJ1572" s="9">
        <f t="shared" si="3"/>
        <v>32500</v>
      </c>
      <c r="CK1572" s="9" t="s">
        <v>221</v>
      </c>
      <c r="CL1572" s="10">
        <v>6</v>
      </c>
      <c r="CM1572" s="10">
        <v>1</v>
      </c>
      <c r="CN1572" s="10">
        <v>7</v>
      </c>
      <c r="CO1572" s="10">
        <v>7</v>
      </c>
      <c r="CP1572" s="10">
        <v>7</v>
      </c>
      <c r="CQ1572" s="10">
        <v>7</v>
      </c>
      <c r="CR1572" s="10">
        <v>7</v>
      </c>
      <c r="CS1572" s="10">
        <v>7</v>
      </c>
      <c r="CT1572" s="10">
        <v>7</v>
      </c>
      <c r="CU1572" s="10">
        <v>7</v>
      </c>
      <c r="CV1572" s="10">
        <v>7</v>
      </c>
      <c r="CW1572" s="10">
        <v>7</v>
      </c>
      <c r="CX1572" s="10">
        <v>7</v>
      </c>
      <c r="CY1572" s="10">
        <v>7</v>
      </c>
      <c r="CZ1572" s="10">
        <v>7</v>
      </c>
      <c r="DA1572" s="10">
        <v>7</v>
      </c>
      <c r="DB1572" s="10">
        <v>6</v>
      </c>
      <c r="DC1572" s="10">
        <v>6</v>
      </c>
      <c r="DD1572" s="10">
        <v>5</v>
      </c>
      <c r="DE1572" s="10">
        <v>7</v>
      </c>
      <c r="DF1572" s="10">
        <v>6</v>
      </c>
      <c r="DG1572" s="10">
        <v>7</v>
      </c>
      <c r="DH1572" s="10">
        <v>7</v>
      </c>
      <c r="DI1572" s="10">
        <v>7</v>
      </c>
      <c r="DJ1572" s="10">
        <v>4</v>
      </c>
      <c r="DK1572" s="10">
        <v>6</v>
      </c>
      <c r="DL1572" s="10">
        <v>6</v>
      </c>
      <c r="DM1572" s="9" t="s">
        <v>154</v>
      </c>
      <c r="DN1572" s="10">
        <v>1991</v>
      </c>
      <c r="DO1572" s="9">
        <f t="shared" si="8"/>
        <v>30</v>
      </c>
      <c r="DP1572" s="9" t="s">
        <v>155</v>
      </c>
      <c r="DQ1572" s="9" t="s">
        <v>202</v>
      </c>
      <c r="DR1572" s="9" t="s">
        <v>157</v>
      </c>
      <c r="DS1572" s="9" t="s">
        <v>137</v>
      </c>
      <c r="DT1572" s="9" t="s">
        <v>657</v>
      </c>
      <c r="DU1572" s="9" t="s">
        <v>223</v>
      </c>
      <c r="DV1572" s="9" t="str">
        <f>VLOOKUP(DU1572,Metadata!$B$2:$C$7,2,FALSE)</f>
        <v>3 - 6 years</v>
      </c>
    </row>
    <row r="1573" spans="1:126">
      <c r="A1573" s="13">
        <v>1572</v>
      </c>
      <c r="B1573" s="9" t="s">
        <v>135</v>
      </c>
      <c r="C1573" s="9" t="str">
        <f>VLOOKUP(B1573,Metadata!$M$2:$N$6,2,FALSE)</f>
        <v>Permanent Employee</v>
      </c>
      <c r="D1573" s="9" t="s">
        <v>159</v>
      </c>
      <c r="E1573" s="9" t="s">
        <v>137</v>
      </c>
      <c r="F1573" s="9" t="s">
        <v>138</v>
      </c>
      <c r="G1573" s="9" t="s">
        <v>182</v>
      </c>
      <c r="H1573" s="9" t="str">
        <f>IF(G1573="","",VLOOKUP(G1573,Metadata!$J$2:$K$22,2,FALSE))</f>
        <v>Azores and Madeira</v>
      </c>
      <c r="I1573" s="9" t="s">
        <v>138</v>
      </c>
      <c r="J1573" s="9" t="str">
        <f>IF(I1573="","",VLOOKUP(I1573,Metadata!$P$2:$Q$43,2,FALSE))</f>
        <v>Europe</v>
      </c>
      <c r="K1573" s="9" t="str">
        <f t="shared" si="0"/>
        <v>Portugal</v>
      </c>
      <c r="L1573" s="9" t="s">
        <v>172</v>
      </c>
      <c r="M1573" s="9" t="str">
        <f>IF(L1573="","",VLOOKUP(L1573,Metadata!$J$2:$K$22,2,FALSE))</f>
        <v>Porto Metropolitan Area</v>
      </c>
      <c r="N1573" s="9" t="s">
        <v>214</v>
      </c>
      <c r="O1573" s="9" t="s">
        <v>278</v>
      </c>
      <c r="P1573" s="9" t="s">
        <v>191</v>
      </c>
      <c r="Q1573" s="10" t="str">
        <f t="shared" si="1"/>
        <v>Remote Job (full or flexible)</v>
      </c>
      <c r="R1573" s="10">
        <v>5</v>
      </c>
      <c r="S1573" s="9" t="s">
        <v>192</v>
      </c>
      <c r="T1573" s="9" t="s">
        <v>137</v>
      </c>
      <c r="U1573" s="9" t="str">
        <f>IF(S1573&lt;&gt;"",S1573,IF(T1573&lt;&gt;"",VLOOKUP(T1573,Metadata!$S$2:$T$228,2,FALSE),""))</f>
        <v>Back-End Developer</v>
      </c>
      <c r="V1573" s="9" t="s">
        <v>276</v>
      </c>
      <c r="W1573" s="9" t="s">
        <v>137</v>
      </c>
      <c r="X1573" s="9" t="s">
        <v>145</v>
      </c>
      <c r="Y1573" s="9" t="s">
        <v>137</v>
      </c>
      <c r="Z1573" s="9" t="s">
        <v>224</v>
      </c>
      <c r="AA1573" s="9" t="s">
        <v>165</v>
      </c>
      <c r="AB1573" s="9" t="s">
        <v>137</v>
      </c>
      <c r="AC1573" s="9"/>
      <c r="AD1573" s="9" t="s">
        <v>148</v>
      </c>
      <c r="AE1573" s="9"/>
      <c r="AF1573" s="9" t="s">
        <v>243</v>
      </c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 t="s">
        <v>257</v>
      </c>
      <c r="BP1573" s="9"/>
      <c r="BQ1573" s="9" t="s">
        <v>219</v>
      </c>
      <c r="BR1573" s="9"/>
      <c r="BS1573" s="9"/>
      <c r="BT1573" s="9"/>
      <c r="BU1573" s="9"/>
      <c r="BV1573" s="9"/>
      <c r="BW1573" s="9"/>
      <c r="BX1573" s="9"/>
      <c r="BY1573" s="9"/>
      <c r="BZ1573" s="9"/>
      <c r="CA1573" s="10"/>
      <c r="CB1573" s="10" t="str">
        <f t="shared" si="5"/>
        <v/>
      </c>
      <c r="CC1573" s="10"/>
      <c r="CD1573" s="9" t="str">
        <f t="shared" si="2"/>
        <v/>
      </c>
      <c r="CE1573" s="9" t="s">
        <v>232</v>
      </c>
      <c r="CF1573" s="9" t="s">
        <v>225</v>
      </c>
      <c r="CG1573" s="9">
        <f>IF(CF1573="","",VLOOKUP(CF1573,Metadata!$D$2:$H$20,2,FALSE))</f>
        <v>22500</v>
      </c>
      <c r="CH1573" s="9">
        <f>IF(CF1573="","",VLOOKUP(CF1573,Metadata!$D$2:$H$20,4,FALSE))</f>
        <v>20000</v>
      </c>
      <c r="CI1573" s="9">
        <f>IF(CF1573="","",VLOOKUP(CF1573,Metadata!$D$2:$H$20,5,FALSE))</f>
        <v>25000</v>
      </c>
      <c r="CJ1573" s="9">
        <f t="shared" si="3"/>
        <v>22500</v>
      </c>
      <c r="CK1573" s="9" t="s">
        <v>153</v>
      </c>
      <c r="CL1573" s="10">
        <v>5</v>
      </c>
      <c r="CM1573" s="10">
        <v>3</v>
      </c>
      <c r="CN1573" s="10">
        <v>5</v>
      </c>
      <c r="CO1573" s="10">
        <v>5</v>
      </c>
      <c r="CP1573" s="10">
        <v>6</v>
      </c>
      <c r="CQ1573" s="10">
        <v>7</v>
      </c>
      <c r="CR1573" s="10">
        <v>6</v>
      </c>
      <c r="CS1573" s="10">
        <v>5</v>
      </c>
      <c r="CT1573" s="10">
        <v>5</v>
      </c>
      <c r="CU1573" s="10">
        <v>4</v>
      </c>
      <c r="CV1573" s="10">
        <v>4</v>
      </c>
      <c r="CW1573" s="10">
        <v>3</v>
      </c>
      <c r="CX1573" s="10">
        <v>5</v>
      </c>
      <c r="CY1573" s="10">
        <v>5</v>
      </c>
      <c r="CZ1573" s="10">
        <v>5</v>
      </c>
      <c r="DA1573" s="10">
        <v>5</v>
      </c>
      <c r="DB1573" s="10">
        <v>5</v>
      </c>
      <c r="DC1573" s="10">
        <v>6</v>
      </c>
      <c r="DD1573" s="10">
        <v>7</v>
      </c>
      <c r="DE1573" s="10">
        <v>5</v>
      </c>
      <c r="DF1573" s="10">
        <v>4</v>
      </c>
      <c r="DG1573" s="10">
        <v>6</v>
      </c>
      <c r="DH1573" s="10">
        <v>4</v>
      </c>
      <c r="DI1573" s="10">
        <v>2</v>
      </c>
      <c r="DJ1573" s="10">
        <v>5</v>
      </c>
      <c r="DK1573" s="10">
        <v>4</v>
      </c>
      <c r="DL1573" s="10">
        <v>3</v>
      </c>
      <c r="DM1573" s="9" t="s">
        <v>154</v>
      </c>
      <c r="DN1573" s="10">
        <v>1996</v>
      </c>
      <c r="DO1573" s="9">
        <f t="shared" si="8"/>
        <v>25</v>
      </c>
      <c r="DP1573" s="9" t="s">
        <v>155</v>
      </c>
      <c r="DQ1573" s="9" t="s">
        <v>202</v>
      </c>
      <c r="DR1573" s="9" t="s">
        <v>157</v>
      </c>
      <c r="DS1573" s="9" t="s">
        <v>137</v>
      </c>
      <c r="DT1573" s="9" t="s">
        <v>657</v>
      </c>
      <c r="DU1573" s="9" t="s">
        <v>168</v>
      </c>
      <c r="DV1573" s="9" t="str">
        <f>VLOOKUP(DU1573,Metadata!$B$2:$C$7,2,FALSE)</f>
        <v>0 - 3 years</v>
      </c>
    </row>
    <row r="1574" spans="1:126">
      <c r="A1574" s="13">
        <v>1573</v>
      </c>
      <c r="B1574" s="9" t="s">
        <v>135</v>
      </c>
      <c r="C1574" s="9" t="str">
        <f>VLOOKUP(B1574,Metadata!$M$2:$N$6,2,FALSE)</f>
        <v>Permanent Employee</v>
      </c>
      <c r="D1574" s="9" t="s">
        <v>136</v>
      </c>
      <c r="E1574" s="9" t="s">
        <v>137</v>
      </c>
      <c r="F1574" s="9" t="s">
        <v>138</v>
      </c>
      <c r="G1574" s="9" t="s">
        <v>140</v>
      </c>
      <c r="H1574" s="9" t="str">
        <f>IF(G1574="","",VLOOKUP(G1574,Metadata!$J$2:$K$22,2,FALSE))</f>
        <v>Lisbon Metropolitan Area</v>
      </c>
      <c r="I1574" s="9" t="s">
        <v>138</v>
      </c>
      <c r="J1574" s="9" t="str">
        <f>IF(I1574="","",VLOOKUP(I1574,Metadata!$P$2:$Q$43,2,FALSE))</f>
        <v>Europe</v>
      </c>
      <c r="K1574" s="9" t="str">
        <f t="shared" si="0"/>
        <v>Portugal</v>
      </c>
      <c r="L1574" s="9" t="s">
        <v>140</v>
      </c>
      <c r="M1574" s="9" t="str">
        <f>IF(L1574="","",VLOOKUP(L1574,Metadata!$J$2:$K$22,2,FALSE))</f>
        <v>Lisbon Metropolitan Area</v>
      </c>
      <c r="N1574" s="9" t="s">
        <v>141</v>
      </c>
      <c r="O1574" s="9" t="s">
        <v>137</v>
      </c>
      <c r="P1574" s="9" t="s">
        <v>142</v>
      </c>
      <c r="Q1574" s="10" t="str">
        <f t="shared" si="1"/>
        <v>Full Office Job</v>
      </c>
      <c r="R1574" s="10">
        <v>6</v>
      </c>
      <c r="S1574" s="9" t="s">
        <v>229</v>
      </c>
      <c r="T1574" s="9" t="s">
        <v>137</v>
      </c>
      <c r="U1574" s="9" t="str">
        <f>IF(S1574&lt;&gt;"",S1574,IF(T1574&lt;&gt;"",VLOOKUP(T1574,Metadata!$S$2:$T$228,2,FALSE),""))</f>
        <v>Project Manager</v>
      </c>
      <c r="V1574" s="9" t="s">
        <v>207</v>
      </c>
      <c r="W1574" s="9" t="s">
        <v>137</v>
      </c>
      <c r="X1574" s="9" t="s">
        <v>208</v>
      </c>
      <c r="Y1574" s="9" t="s">
        <v>137</v>
      </c>
      <c r="Z1574" s="9" t="s">
        <v>146</v>
      </c>
      <c r="AA1574" s="9" t="s">
        <v>165</v>
      </c>
      <c r="AB1574" s="9" t="s">
        <v>137</v>
      </c>
      <c r="AC1574" s="9" t="s">
        <v>147</v>
      </c>
      <c r="AD1574" s="9"/>
      <c r="AE1574" s="9"/>
      <c r="AF1574" s="9" t="s">
        <v>243</v>
      </c>
      <c r="AG1574" s="9"/>
      <c r="AH1574" s="9" t="s">
        <v>176</v>
      </c>
      <c r="AI1574" s="9" t="s">
        <v>230</v>
      </c>
      <c r="AJ1574" s="9"/>
      <c r="AK1574" s="9"/>
      <c r="AL1574" s="9"/>
      <c r="AM1574" s="9"/>
      <c r="AN1574" s="9"/>
      <c r="AO1574" s="9"/>
      <c r="AP1574" s="9"/>
      <c r="AQ1574" s="9"/>
      <c r="AR1574" s="9" t="s">
        <v>149</v>
      </c>
      <c r="AS1574" s="9"/>
      <c r="AT1574" s="9"/>
      <c r="AU1574" s="9"/>
      <c r="AV1574" s="9"/>
      <c r="AW1574" s="9"/>
      <c r="AX1574" s="9"/>
      <c r="AY1574" s="9"/>
      <c r="AZ1574" s="9"/>
      <c r="BA1574" s="9" t="s">
        <v>178</v>
      </c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198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10"/>
      <c r="CB1574" s="10" t="str">
        <f t="shared" si="5"/>
        <v/>
      </c>
      <c r="CC1574" s="10"/>
      <c r="CD1574" s="9" t="str">
        <f t="shared" si="2"/>
        <v/>
      </c>
      <c r="CE1574" s="9" t="s">
        <v>168</v>
      </c>
      <c r="CF1574" s="9" t="s">
        <v>248</v>
      </c>
      <c r="CG1574" s="9">
        <f>IF(CF1574="","",VLOOKUP(CF1574,Metadata!$D$2:$H$20,2,FALSE))</f>
        <v>57500</v>
      </c>
      <c r="CH1574" s="9">
        <f>IF(CF1574="","",VLOOKUP(CF1574,Metadata!$D$2:$H$20,4,FALSE))</f>
        <v>55000</v>
      </c>
      <c r="CI1574" s="9">
        <f>IF(CF1574="","",VLOOKUP(CF1574,Metadata!$D$2:$H$20,5,FALSE))</f>
        <v>60000</v>
      </c>
      <c r="CJ1574" s="9">
        <f t="shared" si="3"/>
        <v>57500</v>
      </c>
      <c r="CK1574" s="9" t="s">
        <v>153</v>
      </c>
      <c r="CL1574" s="10">
        <v>2</v>
      </c>
      <c r="CM1574" s="10">
        <v>5</v>
      </c>
      <c r="CN1574" s="10">
        <v>5</v>
      </c>
      <c r="CO1574" s="10">
        <v>6</v>
      </c>
      <c r="CP1574" s="10">
        <v>4</v>
      </c>
      <c r="CQ1574" s="10">
        <v>7</v>
      </c>
      <c r="CR1574" s="10">
        <v>5</v>
      </c>
      <c r="CS1574" s="10">
        <v>4</v>
      </c>
      <c r="CT1574" s="10">
        <v>5</v>
      </c>
      <c r="CU1574" s="10">
        <v>3</v>
      </c>
      <c r="CV1574" s="10">
        <v>4</v>
      </c>
      <c r="CW1574" s="10">
        <v>4</v>
      </c>
      <c r="CX1574" s="10">
        <v>4</v>
      </c>
      <c r="CY1574" s="10">
        <v>4</v>
      </c>
      <c r="CZ1574" s="10">
        <v>3</v>
      </c>
      <c r="DA1574" s="10">
        <v>4</v>
      </c>
      <c r="DB1574" s="10">
        <v>4</v>
      </c>
      <c r="DC1574" s="10">
        <v>4</v>
      </c>
      <c r="DD1574" s="10">
        <v>4</v>
      </c>
      <c r="DE1574" s="10">
        <v>5</v>
      </c>
      <c r="DF1574" s="10">
        <v>5</v>
      </c>
      <c r="DG1574" s="10">
        <v>7</v>
      </c>
      <c r="DH1574" s="10">
        <v>2</v>
      </c>
      <c r="DI1574" s="10">
        <v>6</v>
      </c>
      <c r="DJ1574" s="10">
        <v>6</v>
      </c>
      <c r="DK1574" s="10">
        <v>5</v>
      </c>
      <c r="DL1574" s="10">
        <v>5</v>
      </c>
      <c r="DM1574" s="9" t="s">
        <v>154</v>
      </c>
      <c r="DN1574" s="10">
        <v>1989</v>
      </c>
      <c r="DO1574" s="9">
        <f t="shared" si="8"/>
        <v>32</v>
      </c>
      <c r="DP1574" s="9" t="s">
        <v>155</v>
      </c>
      <c r="DQ1574" s="9" t="s">
        <v>210</v>
      </c>
      <c r="DR1574" s="9" t="s">
        <v>157</v>
      </c>
      <c r="DS1574" s="9" t="s">
        <v>137</v>
      </c>
      <c r="DT1574" s="9" t="s">
        <v>657</v>
      </c>
      <c r="DU1574" s="9" t="s">
        <v>203</v>
      </c>
      <c r="DV1574" s="9" t="str">
        <f>VLOOKUP(DU1574,Metadata!$B$2:$C$7,2,FALSE)</f>
        <v>6+ years</v>
      </c>
    </row>
    <row r="1575" spans="1:126">
      <c r="A1575" s="13">
        <v>1574</v>
      </c>
      <c r="B1575" s="9" t="s">
        <v>135</v>
      </c>
      <c r="C1575" s="9" t="str">
        <f>VLOOKUP(B1575,Metadata!$M$2:$N$6,2,FALSE)</f>
        <v>Permanent Employee</v>
      </c>
      <c r="D1575" s="9" t="s">
        <v>159</v>
      </c>
      <c r="E1575" s="9" t="s">
        <v>137</v>
      </c>
      <c r="F1575" s="9" t="s">
        <v>138</v>
      </c>
      <c r="G1575" s="9" t="s">
        <v>172</v>
      </c>
      <c r="H1575" s="9" t="str">
        <f>IF(G1575="","",VLOOKUP(G1575,Metadata!$J$2:$K$22,2,FALSE))</f>
        <v>Porto Metropolitan Area</v>
      </c>
      <c r="I1575" s="9" t="s">
        <v>138</v>
      </c>
      <c r="J1575" s="9" t="str">
        <f>IF(I1575="","",VLOOKUP(I1575,Metadata!$P$2:$Q$43,2,FALSE))</f>
        <v>Europe</v>
      </c>
      <c r="K1575" s="9" t="str">
        <f t="shared" si="0"/>
        <v>Portugal</v>
      </c>
      <c r="L1575" s="9" t="s">
        <v>172</v>
      </c>
      <c r="M1575" s="9" t="str">
        <f>IF(L1575="","",VLOOKUP(L1575,Metadata!$J$2:$K$22,2,FALSE))</f>
        <v>Porto Metropolitan Area</v>
      </c>
      <c r="N1575" s="9" t="s">
        <v>141</v>
      </c>
      <c r="O1575" s="9" t="s">
        <v>137</v>
      </c>
      <c r="P1575" s="9" t="s">
        <v>142</v>
      </c>
      <c r="Q1575" s="10" t="str">
        <f t="shared" si="1"/>
        <v>Full Office Job</v>
      </c>
      <c r="R1575" s="10">
        <v>6</v>
      </c>
      <c r="S1575" s="9" t="s">
        <v>290</v>
      </c>
      <c r="T1575" s="9" t="s">
        <v>137</v>
      </c>
      <c r="U1575" s="9" t="str">
        <f>IF(S1575&lt;&gt;"",S1575,IF(T1575&lt;&gt;"",VLOOKUP(T1575,Metadata!$S$2:$T$228,2,FALSE),""))</f>
        <v>Quality Assurance/Testing</v>
      </c>
      <c r="V1575" s="9" t="s">
        <v>162</v>
      </c>
      <c r="W1575" s="9" t="s">
        <v>137</v>
      </c>
      <c r="X1575" s="9" t="s">
        <v>163</v>
      </c>
      <c r="Y1575" s="9" t="s">
        <v>137</v>
      </c>
      <c r="Z1575" s="9" t="s">
        <v>184</v>
      </c>
      <c r="AA1575" s="9" t="s">
        <v>165</v>
      </c>
      <c r="AB1575" s="9" t="s">
        <v>137</v>
      </c>
      <c r="AC1575" s="9"/>
      <c r="AD1575" s="9" t="s">
        <v>148</v>
      </c>
      <c r="AE1575" s="9" t="s">
        <v>194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198</v>
      </c>
      <c r="BL1575" s="9"/>
      <c r="BM1575" s="9"/>
      <c r="BN1575" s="9" t="s">
        <v>186</v>
      </c>
      <c r="BO1575" s="9"/>
      <c r="BP1575" s="9"/>
      <c r="BQ1575" s="9" t="s">
        <v>219</v>
      </c>
      <c r="BR1575" s="9"/>
      <c r="BS1575" s="9"/>
      <c r="BT1575" s="9"/>
      <c r="BU1575" s="9"/>
      <c r="BV1575" s="9"/>
      <c r="BW1575" s="9"/>
      <c r="BX1575" s="9"/>
      <c r="BY1575" s="9"/>
      <c r="BZ1575" s="9"/>
      <c r="CA1575" s="10"/>
      <c r="CB1575" s="10" t="str">
        <f t="shared" si="5"/>
        <v/>
      </c>
      <c r="CC1575" s="10"/>
      <c r="CD1575" s="9" t="str">
        <f t="shared" si="2"/>
        <v/>
      </c>
      <c r="CE1575" s="9" t="s">
        <v>168</v>
      </c>
      <c r="CF1575" s="9" t="s">
        <v>225</v>
      </c>
      <c r="CG1575" s="9">
        <f>IF(CF1575="","",VLOOKUP(CF1575,Metadata!$D$2:$H$20,2,FALSE))</f>
        <v>22500</v>
      </c>
      <c r="CH1575" s="9">
        <f>IF(CF1575="","",VLOOKUP(CF1575,Metadata!$D$2:$H$20,4,FALSE))</f>
        <v>20000</v>
      </c>
      <c r="CI1575" s="9">
        <f>IF(CF1575="","",VLOOKUP(CF1575,Metadata!$D$2:$H$20,5,FALSE))</f>
        <v>25000</v>
      </c>
      <c r="CJ1575" s="9">
        <f t="shared" si="3"/>
        <v>22500</v>
      </c>
      <c r="CK1575" s="9" t="s">
        <v>201</v>
      </c>
      <c r="CL1575" s="10">
        <v>6</v>
      </c>
      <c r="CM1575" s="10">
        <v>1</v>
      </c>
      <c r="CN1575" s="10">
        <v>7</v>
      </c>
      <c r="CO1575" s="10">
        <v>7</v>
      </c>
      <c r="CP1575" s="10">
        <v>5</v>
      </c>
      <c r="CQ1575" s="10">
        <v>5</v>
      </c>
      <c r="CR1575" s="10">
        <v>7</v>
      </c>
      <c r="CS1575" s="10">
        <v>7</v>
      </c>
      <c r="CT1575" s="10">
        <v>6</v>
      </c>
      <c r="CU1575" s="10">
        <v>5</v>
      </c>
      <c r="CV1575" s="10">
        <v>4</v>
      </c>
      <c r="CW1575" s="10">
        <v>4</v>
      </c>
      <c r="CX1575" s="10">
        <v>5</v>
      </c>
      <c r="CY1575" s="10">
        <v>5</v>
      </c>
      <c r="CZ1575" s="10">
        <v>5</v>
      </c>
      <c r="DA1575" s="10">
        <v>6</v>
      </c>
      <c r="DB1575" s="10">
        <v>4</v>
      </c>
      <c r="DC1575" s="10">
        <v>7</v>
      </c>
      <c r="DD1575" s="10">
        <v>3</v>
      </c>
      <c r="DE1575" s="10">
        <v>5</v>
      </c>
      <c r="DF1575" s="10">
        <v>4</v>
      </c>
      <c r="DG1575" s="10">
        <v>6</v>
      </c>
      <c r="DH1575" s="10">
        <v>6</v>
      </c>
      <c r="DI1575" s="10">
        <v>7</v>
      </c>
      <c r="DJ1575" s="10">
        <v>3</v>
      </c>
      <c r="DK1575" s="10">
        <v>3</v>
      </c>
      <c r="DL1575" s="10">
        <v>7</v>
      </c>
      <c r="DM1575" s="9" t="s">
        <v>154</v>
      </c>
      <c r="DN1575" s="10">
        <v>1991</v>
      </c>
      <c r="DO1575" s="9">
        <f t="shared" si="8"/>
        <v>30</v>
      </c>
      <c r="DP1575" s="9" t="s">
        <v>222</v>
      </c>
      <c r="DQ1575" s="9" t="s">
        <v>202</v>
      </c>
      <c r="DR1575" s="9" t="s">
        <v>157</v>
      </c>
      <c r="DS1575" s="9" t="s">
        <v>137</v>
      </c>
      <c r="DT1575" s="9" t="s">
        <v>657</v>
      </c>
      <c r="DU1575" s="9" t="s">
        <v>223</v>
      </c>
      <c r="DV1575" s="9" t="str">
        <f>VLOOKUP(DU1575,Metadata!$B$2:$C$7,2,FALSE)</f>
        <v>3 - 6 years</v>
      </c>
    </row>
    <row r="1576" spans="1:126">
      <c r="A1576" s="13">
        <v>1575</v>
      </c>
      <c r="B1576" s="9" t="s">
        <v>135</v>
      </c>
      <c r="C1576" s="9" t="str">
        <f>VLOOKUP(B1576,Metadata!$M$2:$N$6,2,FALSE)</f>
        <v>Permanent Employee</v>
      </c>
      <c r="D1576" s="9" t="s">
        <v>159</v>
      </c>
      <c r="E1576" s="9" t="s">
        <v>137</v>
      </c>
      <c r="F1576" s="9" t="s">
        <v>138</v>
      </c>
      <c r="G1576" s="9" t="s">
        <v>140</v>
      </c>
      <c r="H1576" s="9" t="str">
        <f>IF(G1576="","",VLOOKUP(G1576,Metadata!$J$2:$K$22,2,FALSE))</f>
        <v>Lisbon Metropolitan Area</v>
      </c>
      <c r="I1576" s="9" t="s">
        <v>292</v>
      </c>
      <c r="J1576" s="9" t="str">
        <f>IF(I1576="","",VLOOKUP(I1576,Metadata!$P$2:$Q$43,2,FALSE))</f>
        <v>North America</v>
      </c>
      <c r="K1576" s="9" t="str">
        <f t="shared" si="0"/>
        <v>International</v>
      </c>
      <c r="L1576" s="9" t="s">
        <v>137</v>
      </c>
      <c r="M1576" s="9" t="str">
        <f>IF(L1576="","",VLOOKUP(L1576,Metadata!$J$2:$K$22,2,FALSE))</f>
        <v/>
      </c>
      <c r="N1576" s="9" t="s">
        <v>205</v>
      </c>
      <c r="O1576" s="9" t="s">
        <v>137</v>
      </c>
      <c r="P1576" s="9" t="s">
        <v>137</v>
      </c>
      <c r="Q1576" s="10" t="str">
        <f t="shared" si="1"/>
        <v>Full Office Job</v>
      </c>
      <c r="R1576" s="10">
        <v>5</v>
      </c>
      <c r="S1576" s="9" t="s">
        <v>161</v>
      </c>
      <c r="T1576" s="9" t="s">
        <v>137</v>
      </c>
      <c r="U1576" s="9" t="str">
        <f>IF(S1576&lt;&gt;"",S1576,IF(T1576&lt;&gt;"",VLOOKUP(T1576,Metadata!$S$2:$T$228,2,FALSE),""))</f>
        <v>Full-Stack Developer</v>
      </c>
      <c r="V1576" s="9" t="s">
        <v>144</v>
      </c>
      <c r="W1576" s="9" t="s">
        <v>137</v>
      </c>
      <c r="X1576" s="9" t="s">
        <v>145</v>
      </c>
      <c r="Y1576" s="9" t="s">
        <v>137</v>
      </c>
      <c r="Z1576" s="9" t="s">
        <v>184</v>
      </c>
      <c r="AA1576" s="9" t="s">
        <v>165</v>
      </c>
      <c r="AB1576" s="9" t="s">
        <v>137</v>
      </c>
      <c r="AC1576" s="9" t="s">
        <v>147</v>
      </c>
      <c r="AD1576" s="9"/>
      <c r="AE1576" s="9"/>
      <c r="AF1576" s="9"/>
      <c r="AG1576" s="9"/>
      <c r="AH1576" s="9"/>
      <c r="AI1576" s="9"/>
      <c r="AJ1576" s="9" t="s">
        <v>185</v>
      </c>
      <c r="AK1576" s="9" t="s">
        <v>302</v>
      </c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 t="s">
        <v>178</v>
      </c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 t="s">
        <v>303</v>
      </c>
      <c r="BN1576" s="9" t="s">
        <v>186</v>
      </c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10"/>
      <c r="CB1576" s="10" t="str">
        <f t="shared" si="5"/>
        <v/>
      </c>
      <c r="CC1576" s="10"/>
      <c r="CD1576" s="9" t="str">
        <f t="shared" si="2"/>
        <v/>
      </c>
      <c r="CE1576" s="9" t="s">
        <v>168</v>
      </c>
      <c r="CF1576" s="9" t="s">
        <v>220</v>
      </c>
      <c r="CG1576" s="9">
        <f>IF(CF1576="","",VLOOKUP(CF1576,Metadata!$D$2:$H$20,2,FALSE))</f>
        <v>27500</v>
      </c>
      <c r="CH1576" s="9">
        <f>IF(CF1576="","",VLOOKUP(CF1576,Metadata!$D$2:$H$20,4,FALSE))</f>
        <v>25000</v>
      </c>
      <c r="CI1576" s="9">
        <f>IF(CF1576="","",VLOOKUP(CF1576,Metadata!$D$2:$H$20,5,FALSE))</f>
        <v>30000</v>
      </c>
      <c r="CJ1576" s="9">
        <f t="shared" si="3"/>
        <v>27500</v>
      </c>
      <c r="CK1576" s="9" t="s">
        <v>201</v>
      </c>
      <c r="CL1576" s="10">
        <v>2</v>
      </c>
      <c r="CM1576" s="10">
        <v>3</v>
      </c>
      <c r="CN1576" s="10">
        <v>6</v>
      </c>
      <c r="CO1576" s="10">
        <v>7</v>
      </c>
      <c r="CP1576" s="10">
        <v>5</v>
      </c>
      <c r="CQ1576" s="10">
        <v>7</v>
      </c>
      <c r="CR1576" s="10">
        <v>4</v>
      </c>
      <c r="CS1576" s="10">
        <v>7</v>
      </c>
      <c r="CT1576" s="10">
        <v>7</v>
      </c>
      <c r="CU1576" s="10">
        <v>6</v>
      </c>
      <c r="CV1576" s="10">
        <v>6</v>
      </c>
      <c r="CW1576" s="10">
        <v>4</v>
      </c>
      <c r="CX1576" s="10">
        <v>4</v>
      </c>
      <c r="CY1576" s="10">
        <v>4</v>
      </c>
      <c r="CZ1576" s="10">
        <v>6</v>
      </c>
      <c r="DA1576" s="10">
        <v>6</v>
      </c>
      <c r="DB1576" s="10">
        <v>6</v>
      </c>
      <c r="DC1576" s="10">
        <v>7</v>
      </c>
      <c r="DD1576" s="10">
        <v>4</v>
      </c>
      <c r="DE1576" s="10">
        <v>7</v>
      </c>
      <c r="DF1576" s="10">
        <v>7</v>
      </c>
      <c r="DG1576" s="10">
        <v>7</v>
      </c>
      <c r="DH1576" s="10">
        <v>7</v>
      </c>
      <c r="DI1576" s="10">
        <v>6</v>
      </c>
      <c r="DJ1576" s="10">
        <v>1</v>
      </c>
      <c r="DK1576" s="10">
        <v>6</v>
      </c>
      <c r="DL1576" s="10">
        <v>4</v>
      </c>
      <c r="DM1576" s="9" t="s">
        <v>154</v>
      </c>
      <c r="DN1576" s="10">
        <v>1988</v>
      </c>
      <c r="DO1576" s="9">
        <f t="shared" si="8"/>
        <v>33</v>
      </c>
      <c r="DP1576" s="9" t="s">
        <v>155</v>
      </c>
      <c r="DQ1576" s="9" t="s">
        <v>227</v>
      </c>
      <c r="DR1576" s="9" t="s">
        <v>157</v>
      </c>
      <c r="DS1576" s="9" t="s">
        <v>137</v>
      </c>
      <c r="DT1576" s="9" t="s">
        <v>657</v>
      </c>
      <c r="DU1576" s="9" t="s">
        <v>223</v>
      </c>
      <c r="DV1576" s="9" t="str">
        <f>VLOOKUP(DU1576,Metadata!$B$2:$C$7,2,FALSE)</f>
        <v>3 - 6 years</v>
      </c>
    </row>
    <row r="1577" spans="1:126">
      <c r="A1577" s="13">
        <v>1576</v>
      </c>
      <c r="B1577" s="9" t="s">
        <v>135</v>
      </c>
      <c r="C1577" s="9" t="str">
        <f>VLOOKUP(B1577,Metadata!$M$2:$N$6,2,FALSE)</f>
        <v>Permanent Employee</v>
      </c>
      <c r="D1577" s="9" t="s">
        <v>159</v>
      </c>
      <c r="E1577" s="9" t="s">
        <v>137</v>
      </c>
      <c r="F1577" s="9" t="s">
        <v>138</v>
      </c>
      <c r="G1577" s="9" t="s">
        <v>172</v>
      </c>
      <c r="H1577" s="9" t="str">
        <f>IF(G1577="","",VLOOKUP(G1577,Metadata!$J$2:$K$22,2,FALSE))</f>
        <v>Porto Metropolitan Area</v>
      </c>
      <c r="I1577" s="9" t="s">
        <v>138</v>
      </c>
      <c r="J1577" s="9" t="str">
        <f>IF(I1577="","",VLOOKUP(I1577,Metadata!$P$2:$Q$43,2,FALSE))</f>
        <v>Europe</v>
      </c>
      <c r="K1577" s="9" t="str">
        <f t="shared" si="0"/>
        <v>Portugal</v>
      </c>
      <c r="L1577" s="9" t="s">
        <v>172</v>
      </c>
      <c r="M1577" s="9" t="str">
        <f>IF(L1577="","",VLOOKUP(L1577,Metadata!$J$2:$K$22,2,FALSE))</f>
        <v>Porto Metropolitan Area</v>
      </c>
      <c r="N1577" s="9" t="s">
        <v>141</v>
      </c>
      <c r="O1577" s="9" t="s">
        <v>137</v>
      </c>
      <c r="P1577" s="9" t="s">
        <v>142</v>
      </c>
      <c r="Q1577" s="10" t="str">
        <f t="shared" si="1"/>
        <v>Full Office Job</v>
      </c>
      <c r="R1577" s="10">
        <v>5</v>
      </c>
      <c r="S1577" s="9" t="s">
        <v>216</v>
      </c>
      <c r="T1577" s="9" t="s">
        <v>137</v>
      </c>
      <c r="U1577" s="9" t="str">
        <f>IF(S1577&lt;&gt;"",S1577,IF(T1577&lt;&gt;"",VLOOKUP(T1577,Metadata!$S$2:$T$228,2,FALSE),""))</f>
        <v>Front-End Developer</v>
      </c>
      <c r="V1577" s="9" t="s">
        <v>174</v>
      </c>
      <c r="W1577" s="9" t="s">
        <v>137</v>
      </c>
      <c r="X1577" s="9" t="s">
        <v>163</v>
      </c>
      <c r="Y1577" s="9" t="s">
        <v>137</v>
      </c>
      <c r="Z1577" s="9" t="s">
        <v>184</v>
      </c>
      <c r="AA1577" s="9" t="s">
        <v>165</v>
      </c>
      <c r="AB1577" s="9" t="s">
        <v>137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 t="s">
        <v>186</v>
      </c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10"/>
      <c r="CB1577" s="10" t="str">
        <f t="shared" si="5"/>
        <v/>
      </c>
      <c r="CC1577" s="10"/>
      <c r="CD1577" s="9" t="str">
        <f t="shared" si="2"/>
        <v/>
      </c>
      <c r="CE1577" s="9" t="s">
        <v>151</v>
      </c>
      <c r="CF1577" s="9" t="s">
        <v>220</v>
      </c>
      <c r="CG1577" s="9">
        <f>IF(CF1577="","",VLOOKUP(CF1577,Metadata!$D$2:$H$20,2,FALSE))</f>
        <v>27500</v>
      </c>
      <c r="CH1577" s="9">
        <f>IF(CF1577="","",VLOOKUP(CF1577,Metadata!$D$2:$H$20,4,FALSE))</f>
        <v>25000</v>
      </c>
      <c r="CI1577" s="9">
        <f>IF(CF1577="","",VLOOKUP(CF1577,Metadata!$D$2:$H$20,5,FALSE))</f>
        <v>30000</v>
      </c>
      <c r="CJ1577" s="9">
        <f t="shared" si="3"/>
        <v>27500</v>
      </c>
      <c r="CK1577" s="9" t="s">
        <v>221</v>
      </c>
      <c r="CL1577" s="10">
        <v>4</v>
      </c>
      <c r="CM1577" s="10">
        <v>2</v>
      </c>
      <c r="CN1577" s="10">
        <v>7</v>
      </c>
      <c r="CO1577" s="10">
        <v>7</v>
      </c>
      <c r="CP1577" s="10">
        <v>6</v>
      </c>
      <c r="CQ1577" s="10">
        <v>6</v>
      </c>
      <c r="CR1577" s="10">
        <v>4</v>
      </c>
      <c r="CS1577" s="10">
        <v>4</v>
      </c>
      <c r="CT1577" s="10">
        <v>5</v>
      </c>
      <c r="CU1577" s="10">
        <v>7</v>
      </c>
      <c r="CV1577" s="10">
        <v>5</v>
      </c>
      <c r="CW1577" s="10">
        <v>3</v>
      </c>
      <c r="CX1577" s="10">
        <v>5</v>
      </c>
      <c r="CY1577" s="10">
        <v>4</v>
      </c>
      <c r="CZ1577" s="10">
        <v>5</v>
      </c>
      <c r="DA1577" s="10">
        <v>5</v>
      </c>
      <c r="DB1577" s="10">
        <v>2</v>
      </c>
      <c r="DC1577" s="10">
        <v>7</v>
      </c>
      <c r="DD1577" s="10">
        <v>2</v>
      </c>
      <c r="DE1577" s="10">
        <v>5</v>
      </c>
      <c r="DF1577" s="10">
        <v>5</v>
      </c>
      <c r="DG1577" s="10">
        <v>5</v>
      </c>
      <c r="DH1577" s="10">
        <v>3</v>
      </c>
      <c r="DI1577" s="10">
        <v>7</v>
      </c>
      <c r="DJ1577" s="10">
        <v>1</v>
      </c>
      <c r="DK1577" s="10">
        <v>6</v>
      </c>
      <c r="DL1577" s="10">
        <v>5</v>
      </c>
      <c r="DM1577" s="9" t="s">
        <v>154</v>
      </c>
      <c r="DN1577" s="10">
        <v>1987</v>
      </c>
      <c r="DO1577" s="9">
        <f t="shared" si="8"/>
        <v>34</v>
      </c>
      <c r="DP1577" s="9" t="s">
        <v>155</v>
      </c>
      <c r="DQ1577" s="9" t="s">
        <v>210</v>
      </c>
      <c r="DR1577" s="9" t="s">
        <v>157</v>
      </c>
      <c r="DS1577" s="9" t="s">
        <v>137</v>
      </c>
      <c r="DT1577" s="9" t="s">
        <v>657</v>
      </c>
      <c r="DU1577" s="9" t="s">
        <v>223</v>
      </c>
      <c r="DV1577" s="9" t="str">
        <f>VLOOKUP(DU1577,Metadata!$B$2:$C$7,2,FALSE)</f>
        <v>3 - 6 years</v>
      </c>
    </row>
    <row r="1578" spans="1:126">
      <c r="A1578" s="13">
        <v>1577</v>
      </c>
      <c r="B1578" s="9" t="s">
        <v>135</v>
      </c>
      <c r="C1578" s="9" t="str">
        <f>VLOOKUP(B1578,Metadata!$M$2:$N$6,2,FALSE)</f>
        <v>Permanent Employee</v>
      </c>
      <c r="D1578" s="9" t="s">
        <v>159</v>
      </c>
      <c r="E1578" s="9" t="s">
        <v>137</v>
      </c>
      <c r="F1578" s="9" t="s">
        <v>138</v>
      </c>
      <c r="G1578" s="9" t="s">
        <v>140</v>
      </c>
      <c r="H1578" s="9" t="str">
        <f>IF(G1578="","",VLOOKUP(G1578,Metadata!$J$2:$K$22,2,FALSE))</f>
        <v>Lisbon Metropolitan Area</v>
      </c>
      <c r="I1578" s="9" t="s">
        <v>138</v>
      </c>
      <c r="J1578" s="9" t="str">
        <f>IF(I1578="","",VLOOKUP(I1578,Metadata!$P$2:$Q$43,2,FALSE))</f>
        <v>Europe</v>
      </c>
      <c r="K1578" s="9" t="str">
        <f t="shared" si="0"/>
        <v>Portugal</v>
      </c>
      <c r="L1578" s="9" t="s">
        <v>140</v>
      </c>
      <c r="M1578" s="9" t="str">
        <f>IF(L1578="","",VLOOKUP(L1578,Metadata!$J$2:$K$22,2,FALSE))</f>
        <v>Lisbon Metropolitan Area</v>
      </c>
      <c r="N1578" s="9" t="s">
        <v>141</v>
      </c>
      <c r="O1578" s="9" t="s">
        <v>137</v>
      </c>
      <c r="P1578" s="9" t="s">
        <v>142</v>
      </c>
      <c r="Q1578" s="10" t="str">
        <f t="shared" si="1"/>
        <v>Full Office Job</v>
      </c>
      <c r="R1578" s="10">
        <v>6</v>
      </c>
      <c r="S1578" s="9" t="s">
        <v>266</v>
      </c>
      <c r="T1578" s="9" t="s">
        <v>137</v>
      </c>
      <c r="U1578" s="9" t="str">
        <f>IF(S1578&lt;&gt;"",S1578,IF(T1578&lt;&gt;"",VLOOKUP(T1578,Metadata!$S$2:$T$228,2,FALSE),""))</f>
        <v>Data Scientist/Data Engineer</v>
      </c>
      <c r="V1578" s="9" t="s">
        <v>400</v>
      </c>
      <c r="W1578" s="9" t="s">
        <v>137</v>
      </c>
      <c r="X1578" s="9" t="s">
        <v>145</v>
      </c>
      <c r="Y1578" s="9" t="s">
        <v>137</v>
      </c>
      <c r="Z1578" s="9" t="s">
        <v>218</v>
      </c>
      <c r="AA1578" s="9" t="s">
        <v>137</v>
      </c>
      <c r="AB1578" s="9" t="s">
        <v>137</v>
      </c>
      <c r="AC1578" s="9" t="s">
        <v>147</v>
      </c>
      <c r="AD1578" s="9"/>
      <c r="AE1578" s="9"/>
      <c r="AF1578" s="9" t="s">
        <v>243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 t="s">
        <v>244</v>
      </c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 t="s">
        <v>150</v>
      </c>
      <c r="BZ1578" s="9" t="s">
        <v>137</v>
      </c>
      <c r="CA1578" s="10"/>
      <c r="CB1578" s="10" t="str">
        <f t="shared" si="5"/>
        <v/>
      </c>
      <c r="CC1578" s="10"/>
      <c r="CD1578" s="9" t="str">
        <f t="shared" si="2"/>
        <v/>
      </c>
      <c r="CE1578" s="9" t="s">
        <v>168</v>
      </c>
      <c r="CF1578" s="9" t="s">
        <v>220</v>
      </c>
      <c r="CG1578" s="9">
        <f>IF(CF1578="","",VLOOKUP(CF1578,Metadata!$D$2:$H$20,2,FALSE))</f>
        <v>27500</v>
      </c>
      <c r="CH1578" s="9">
        <f>IF(CF1578="","",VLOOKUP(CF1578,Metadata!$D$2:$H$20,4,FALSE))</f>
        <v>25000</v>
      </c>
      <c r="CI1578" s="9">
        <f>IF(CF1578="","",VLOOKUP(CF1578,Metadata!$D$2:$H$20,5,FALSE))</f>
        <v>30000</v>
      </c>
      <c r="CJ1578" s="9">
        <f t="shared" si="3"/>
        <v>27500</v>
      </c>
      <c r="CK1578" s="9" t="s">
        <v>153</v>
      </c>
      <c r="CL1578" s="10">
        <v>4</v>
      </c>
      <c r="CM1578" s="10">
        <v>3</v>
      </c>
      <c r="CN1578" s="10">
        <v>6</v>
      </c>
      <c r="CO1578" s="10">
        <v>5</v>
      </c>
      <c r="CP1578" s="10">
        <v>5</v>
      </c>
      <c r="CQ1578" s="10">
        <v>6</v>
      </c>
      <c r="CR1578" s="10">
        <v>6</v>
      </c>
      <c r="CS1578" s="10">
        <v>7</v>
      </c>
      <c r="CT1578" s="10">
        <v>6</v>
      </c>
      <c r="CU1578" s="10">
        <v>6</v>
      </c>
      <c r="CV1578" s="10">
        <v>6</v>
      </c>
      <c r="CW1578" s="10">
        <v>6</v>
      </c>
      <c r="CX1578" s="10">
        <v>7</v>
      </c>
      <c r="CY1578" s="10">
        <v>6</v>
      </c>
      <c r="CZ1578" s="10">
        <v>6</v>
      </c>
      <c r="DA1578" s="10">
        <v>5</v>
      </c>
      <c r="DB1578" s="10">
        <v>5</v>
      </c>
      <c r="DC1578" s="10">
        <v>6</v>
      </c>
      <c r="DD1578" s="10">
        <v>4</v>
      </c>
      <c r="DE1578" s="10">
        <v>6</v>
      </c>
      <c r="DF1578" s="10">
        <v>5</v>
      </c>
      <c r="DG1578" s="10">
        <v>5</v>
      </c>
      <c r="DH1578" s="10">
        <v>5</v>
      </c>
      <c r="DI1578" s="10">
        <v>5</v>
      </c>
      <c r="DJ1578" s="10">
        <v>7</v>
      </c>
      <c r="DK1578" s="10">
        <v>5</v>
      </c>
      <c r="DL1578" s="10">
        <v>5</v>
      </c>
      <c r="DM1578" s="9" t="s">
        <v>154</v>
      </c>
      <c r="DN1578" s="10">
        <v>1993</v>
      </c>
      <c r="DO1578" s="9">
        <f t="shared" si="8"/>
        <v>28</v>
      </c>
      <c r="DP1578" s="9" t="s">
        <v>222</v>
      </c>
      <c r="DQ1578" s="9" t="s">
        <v>156</v>
      </c>
      <c r="DR1578" s="9" t="s">
        <v>157</v>
      </c>
      <c r="DS1578" s="9" t="s">
        <v>137</v>
      </c>
      <c r="DT1578" s="9" t="s">
        <v>657</v>
      </c>
      <c r="DU1578" s="9" t="s">
        <v>223</v>
      </c>
      <c r="DV1578" s="9" t="str">
        <f>VLOOKUP(DU1578,Metadata!$B$2:$C$7,2,FALSE)</f>
        <v>3 - 6 years</v>
      </c>
    </row>
    <row r="1579" spans="1:126">
      <c r="A1579" s="13">
        <v>1578</v>
      </c>
      <c r="B1579" s="9" t="s">
        <v>135</v>
      </c>
      <c r="C1579" s="9" t="str">
        <f>VLOOKUP(B1579,Metadata!$M$2:$N$6,2,FALSE)</f>
        <v>Permanent Employee</v>
      </c>
      <c r="D1579" s="9" t="s">
        <v>159</v>
      </c>
      <c r="E1579" s="9" t="s">
        <v>137</v>
      </c>
      <c r="F1579" s="9" t="s">
        <v>138</v>
      </c>
      <c r="G1579" s="9" t="s">
        <v>172</v>
      </c>
      <c r="H1579" s="9" t="str">
        <f>IF(G1579="","",VLOOKUP(G1579,Metadata!$J$2:$K$22,2,FALSE))</f>
        <v>Porto Metropolitan Area</v>
      </c>
      <c r="I1579" s="9" t="s">
        <v>228</v>
      </c>
      <c r="J1579" s="9" t="str">
        <f>IF(I1579="","",VLOOKUP(I1579,Metadata!$P$2:$Q$43,2,FALSE))</f>
        <v>Europe</v>
      </c>
      <c r="K1579" s="9" t="str">
        <f t="shared" si="0"/>
        <v>International</v>
      </c>
      <c r="L1579" s="9" t="s">
        <v>137</v>
      </c>
      <c r="M1579" s="9" t="str">
        <f>IF(L1579="","",VLOOKUP(L1579,Metadata!$J$2:$K$22,2,FALSE))</f>
        <v/>
      </c>
      <c r="N1579" s="9" t="s">
        <v>214</v>
      </c>
      <c r="O1579" s="9" t="s">
        <v>136</v>
      </c>
      <c r="P1579" s="9" t="s">
        <v>142</v>
      </c>
      <c r="Q1579" s="10" t="str">
        <f t="shared" si="1"/>
        <v>Full Office Job</v>
      </c>
      <c r="R1579" s="10">
        <v>6</v>
      </c>
      <c r="S1579" s="9" t="s">
        <v>192</v>
      </c>
      <c r="T1579" s="9" t="s">
        <v>137</v>
      </c>
      <c r="U1579" s="9" t="str">
        <f>IF(S1579&lt;&gt;"",S1579,IF(T1579&lt;&gt;"",VLOOKUP(T1579,Metadata!$S$2:$T$228,2,FALSE),""))</f>
        <v>Back-End Developer</v>
      </c>
      <c r="V1579" s="9" t="s">
        <v>144</v>
      </c>
      <c r="W1579" s="9" t="s">
        <v>137</v>
      </c>
      <c r="X1579" s="9" t="s">
        <v>242</v>
      </c>
      <c r="Y1579" s="9" t="s">
        <v>137</v>
      </c>
      <c r="Z1579" s="9" t="s">
        <v>224</v>
      </c>
      <c r="AA1579" s="9" t="s">
        <v>165</v>
      </c>
      <c r="AB1579" s="9" t="s">
        <v>253</v>
      </c>
      <c r="AC1579" s="9" t="s">
        <v>147</v>
      </c>
      <c r="AD1579" s="9"/>
      <c r="AE1579" s="9" t="s">
        <v>194</v>
      </c>
      <c r="AF1579" s="9" t="s">
        <v>243</v>
      </c>
      <c r="AG1579" s="9"/>
      <c r="AH1579" s="9"/>
      <c r="AI1579" s="9"/>
      <c r="AJ1579" s="9" t="s">
        <v>185</v>
      </c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 t="s">
        <v>178</v>
      </c>
      <c r="BB1579" s="9"/>
      <c r="BC1579" s="9"/>
      <c r="BD1579" s="9"/>
      <c r="BE1579" s="9"/>
      <c r="BF1579" s="9"/>
      <c r="BG1579" s="9"/>
      <c r="BH1579" s="9"/>
      <c r="BI1579" s="9"/>
      <c r="BJ1579" s="9" t="s">
        <v>167</v>
      </c>
      <c r="BK1579" s="9" t="s">
        <v>198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10"/>
      <c r="CB1579" s="10" t="str">
        <f t="shared" si="5"/>
        <v/>
      </c>
      <c r="CC1579" s="10"/>
      <c r="CD1579" s="9" t="str">
        <f t="shared" si="2"/>
        <v/>
      </c>
      <c r="CE1579" s="9" t="s">
        <v>232</v>
      </c>
      <c r="CF1579" s="9" t="s">
        <v>236</v>
      </c>
      <c r="CG1579" s="9">
        <f>IF(CF1579="","",VLOOKUP(CF1579,Metadata!$D$2:$H$20,2,FALSE))</f>
        <v>47500</v>
      </c>
      <c r="CH1579" s="9">
        <f>IF(CF1579="","",VLOOKUP(CF1579,Metadata!$D$2:$H$20,4,FALSE))</f>
        <v>45000</v>
      </c>
      <c r="CI1579" s="9">
        <f>IF(CF1579="","",VLOOKUP(CF1579,Metadata!$D$2:$H$20,5,FALSE))</f>
        <v>50000</v>
      </c>
      <c r="CJ1579" s="9">
        <f t="shared" si="3"/>
        <v>47500</v>
      </c>
      <c r="CK1579" s="9" t="s">
        <v>189</v>
      </c>
      <c r="CL1579" s="10">
        <v>5</v>
      </c>
      <c r="CM1579" s="10">
        <v>3</v>
      </c>
      <c r="CN1579" s="10">
        <v>7</v>
      </c>
      <c r="CO1579" s="10">
        <v>7</v>
      </c>
      <c r="CP1579" s="10">
        <v>7</v>
      </c>
      <c r="CQ1579" s="10">
        <v>7</v>
      </c>
      <c r="CR1579" s="10">
        <v>4</v>
      </c>
      <c r="CS1579" s="10">
        <v>7</v>
      </c>
      <c r="CT1579" s="10">
        <v>7</v>
      </c>
      <c r="CU1579" s="10">
        <v>7</v>
      </c>
      <c r="CV1579" s="10">
        <v>7</v>
      </c>
      <c r="CW1579" s="10">
        <v>7</v>
      </c>
      <c r="CX1579" s="10">
        <v>7</v>
      </c>
      <c r="CY1579" s="10">
        <v>7</v>
      </c>
      <c r="CZ1579" s="10">
        <v>7</v>
      </c>
      <c r="DA1579" s="10">
        <v>7</v>
      </c>
      <c r="DB1579" s="10">
        <v>7</v>
      </c>
      <c r="DC1579" s="10">
        <v>7</v>
      </c>
      <c r="DD1579" s="10">
        <v>7</v>
      </c>
      <c r="DE1579" s="10">
        <v>7</v>
      </c>
      <c r="DF1579" s="10">
        <v>7</v>
      </c>
      <c r="DG1579" s="10">
        <v>7</v>
      </c>
      <c r="DH1579" s="10">
        <v>2</v>
      </c>
      <c r="DI1579" s="10">
        <v>7</v>
      </c>
      <c r="DJ1579" s="10">
        <v>7</v>
      </c>
      <c r="DK1579" s="10">
        <v>7</v>
      </c>
      <c r="DL1579" s="10">
        <v>7</v>
      </c>
      <c r="DM1579" s="9" t="s">
        <v>296</v>
      </c>
      <c r="DN1579" s="10">
        <v>1989</v>
      </c>
      <c r="DO1579" s="9">
        <f t="shared" si="8"/>
        <v>32</v>
      </c>
      <c r="DP1579" s="9" t="s">
        <v>155</v>
      </c>
      <c r="DQ1579" s="9" t="s">
        <v>156</v>
      </c>
      <c r="DR1579" s="9" t="s">
        <v>157</v>
      </c>
      <c r="DS1579" s="9" t="s">
        <v>137</v>
      </c>
      <c r="DT1579" s="9" t="s">
        <v>657</v>
      </c>
      <c r="DU1579" s="9" t="s">
        <v>158</v>
      </c>
      <c r="DV1579" s="9" t="str">
        <f>VLOOKUP(DU1579,Metadata!$B$2:$C$7,2,FALSE)</f>
        <v>6+ years</v>
      </c>
    </row>
    <row r="1580" spans="1:126">
      <c r="A1580" s="13">
        <v>1579</v>
      </c>
      <c r="B1580" s="9" t="s">
        <v>135</v>
      </c>
      <c r="C1580" s="9" t="str">
        <f>VLOOKUP(B1580,Metadata!$M$2:$N$6,2,FALSE)</f>
        <v>Permanent Employee</v>
      </c>
      <c r="D1580" s="9" t="s">
        <v>136</v>
      </c>
      <c r="E1580" s="9" t="s">
        <v>137</v>
      </c>
      <c r="F1580" s="9" t="s">
        <v>138</v>
      </c>
      <c r="G1580" s="9" t="s">
        <v>190</v>
      </c>
      <c r="H1580" s="9" t="str">
        <f>IF(G1580="","",VLOOKUP(G1580,Metadata!$J$2:$K$22,2,FALSE))</f>
        <v>North</v>
      </c>
      <c r="I1580" s="9" t="s">
        <v>138</v>
      </c>
      <c r="J1580" s="9" t="str">
        <f>IF(I1580="","",VLOOKUP(I1580,Metadata!$P$2:$Q$43,2,FALSE))</f>
        <v>Europe</v>
      </c>
      <c r="K1580" s="9" t="str">
        <f t="shared" si="0"/>
        <v>Portugal</v>
      </c>
      <c r="L1580" s="9" t="s">
        <v>190</v>
      </c>
      <c r="M1580" s="9" t="str">
        <f>IF(L1580="","",VLOOKUP(L1580,Metadata!$J$2:$K$22,2,FALSE))</f>
        <v>North</v>
      </c>
      <c r="N1580" s="9" t="s">
        <v>205</v>
      </c>
      <c r="O1580" s="9" t="s">
        <v>137</v>
      </c>
      <c r="P1580" s="9" t="s">
        <v>137</v>
      </c>
      <c r="Q1580" s="10" t="str">
        <f t="shared" si="1"/>
        <v>Full Office Job</v>
      </c>
      <c r="R1580" s="10">
        <v>6</v>
      </c>
      <c r="S1580" s="9" t="s">
        <v>192</v>
      </c>
      <c r="T1580" s="9" t="s">
        <v>137</v>
      </c>
      <c r="U1580" s="9" t="str">
        <f>IF(S1580&lt;&gt;"",S1580,IF(T1580&lt;&gt;"",VLOOKUP(T1580,Metadata!$S$2:$T$228,2,FALSE),""))</f>
        <v>Back-End Developer</v>
      </c>
      <c r="V1580" s="9" t="s">
        <v>137</v>
      </c>
      <c r="W1580" s="9" t="s">
        <v>663</v>
      </c>
      <c r="X1580" s="9" t="s">
        <v>145</v>
      </c>
      <c r="Y1580" s="9" t="s">
        <v>137</v>
      </c>
      <c r="Z1580" s="9" t="s">
        <v>184</v>
      </c>
      <c r="AA1580" s="9" t="s">
        <v>137</v>
      </c>
      <c r="AB1580" s="9" t="s">
        <v>253</v>
      </c>
      <c r="AC1580" s="9" t="s">
        <v>147</v>
      </c>
      <c r="AD1580" s="9" t="s">
        <v>148</v>
      </c>
      <c r="AE1580" s="9"/>
      <c r="AF1580" s="9" t="s">
        <v>243</v>
      </c>
      <c r="AG1580" s="9"/>
      <c r="AH1580" s="9" t="s">
        <v>176</v>
      </c>
      <c r="AI1580" s="9" t="s">
        <v>230</v>
      </c>
      <c r="AJ1580" s="9"/>
      <c r="AK1580" s="9"/>
      <c r="AL1580" s="9"/>
      <c r="AM1580" s="9" t="s">
        <v>314</v>
      </c>
      <c r="AN1580" s="9"/>
      <c r="AO1580" s="9"/>
      <c r="AP1580" s="9"/>
      <c r="AQ1580" s="9"/>
      <c r="AR1580" s="9"/>
      <c r="AS1580" s="9"/>
      <c r="AT1580" s="9" t="s">
        <v>324</v>
      </c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 t="s">
        <v>150</v>
      </c>
      <c r="BZ1580" s="9" t="s">
        <v>137</v>
      </c>
      <c r="CA1580" s="10"/>
      <c r="CB1580" s="10" t="str">
        <f t="shared" si="5"/>
        <v/>
      </c>
      <c r="CC1580" s="10"/>
      <c r="CD1580" s="9" t="str">
        <f t="shared" si="2"/>
        <v/>
      </c>
      <c r="CE1580" s="9" t="s">
        <v>168</v>
      </c>
      <c r="CF1580" s="9" t="s">
        <v>225</v>
      </c>
      <c r="CG1580" s="9">
        <f>IF(CF1580="","",VLOOKUP(CF1580,Metadata!$D$2:$H$20,2,FALSE))</f>
        <v>22500</v>
      </c>
      <c r="CH1580" s="9">
        <f>IF(CF1580="","",VLOOKUP(CF1580,Metadata!$D$2:$H$20,4,FALSE))</f>
        <v>20000</v>
      </c>
      <c r="CI1580" s="9">
        <f>IF(CF1580="","",VLOOKUP(CF1580,Metadata!$D$2:$H$20,5,FALSE))</f>
        <v>25000</v>
      </c>
      <c r="CJ1580" s="9">
        <f t="shared" si="3"/>
        <v>22500</v>
      </c>
      <c r="CK1580" s="9" t="s">
        <v>201</v>
      </c>
      <c r="CL1580" s="10">
        <v>3</v>
      </c>
      <c r="CM1580" s="10">
        <v>4</v>
      </c>
      <c r="CN1580" s="10">
        <v>7</v>
      </c>
      <c r="CO1580" s="10">
        <v>7</v>
      </c>
      <c r="CP1580" s="10">
        <v>6</v>
      </c>
      <c r="CQ1580" s="10">
        <v>6</v>
      </c>
      <c r="CR1580" s="10">
        <v>6</v>
      </c>
      <c r="CS1580" s="10">
        <v>6</v>
      </c>
      <c r="CT1580" s="10">
        <v>6</v>
      </c>
      <c r="CU1580" s="10">
        <v>6</v>
      </c>
      <c r="CV1580" s="10">
        <v>3</v>
      </c>
      <c r="CW1580" s="10">
        <v>5</v>
      </c>
      <c r="CX1580" s="10">
        <v>7</v>
      </c>
      <c r="CY1580" s="10">
        <v>3</v>
      </c>
      <c r="CZ1580" s="10">
        <v>2</v>
      </c>
      <c r="DA1580" s="10">
        <v>6</v>
      </c>
      <c r="DB1580" s="10">
        <v>6</v>
      </c>
      <c r="DC1580" s="10">
        <v>6</v>
      </c>
      <c r="DD1580" s="10">
        <v>5</v>
      </c>
      <c r="DE1580" s="10">
        <v>7</v>
      </c>
      <c r="DF1580" s="10">
        <v>6</v>
      </c>
      <c r="DG1580" s="10">
        <v>7</v>
      </c>
      <c r="DH1580" s="10">
        <v>4</v>
      </c>
      <c r="DI1580" s="10">
        <v>6</v>
      </c>
      <c r="DJ1580" s="10">
        <v>7</v>
      </c>
      <c r="DK1580" s="10">
        <v>6</v>
      </c>
      <c r="DL1580" s="10">
        <v>3</v>
      </c>
      <c r="DM1580" s="9" t="s">
        <v>154</v>
      </c>
      <c r="DN1580" s="10">
        <v>1994</v>
      </c>
      <c r="DO1580" s="9">
        <f t="shared" si="8"/>
        <v>27</v>
      </c>
      <c r="DP1580" s="9" t="s">
        <v>155</v>
      </c>
      <c r="DQ1580" s="9" t="s">
        <v>156</v>
      </c>
      <c r="DR1580" s="9" t="s">
        <v>170</v>
      </c>
      <c r="DS1580" s="9" t="s">
        <v>137</v>
      </c>
      <c r="DT1580" s="9" t="s">
        <v>657</v>
      </c>
      <c r="DU1580" s="9" t="s">
        <v>168</v>
      </c>
      <c r="DV1580" s="9" t="str">
        <f>VLOOKUP(DU1580,Metadata!$B$2:$C$7,2,FALSE)</f>
        <v>0 - 3 years</v>
      </c>
    </row>
    <row r="1581" spans="1:126">
      <c r="A1581" s="13">
        <v>1580</v>
      </c>
      <c r="B1581" s="9" t="s">
        <v>135</v>
      </c>
      <c r="C1581" s="9" t="str">
        <f>VLOOKUP(B1581,Metadata!$M$2:$N$6,2,FALSE)</f>
        <v>Permanent Employee</v>
      </c>
      <c r="D1581" s="9" t="s">
        <v>159</v>
      </c>
      <c r="E1581" s="9" t="s">
        <v>137</v>
      </c>
      <c r="F1581" s="9" t="s">
        <v>138</v>
      </c>
      <c r="G1581" s="9" t="s">
        <v>275</v>
      </c>
      <c r="H1581" s="9" t="str">
        <f>IF(G1581="","",VLOOKUP(G1581,Metadata!$J$2:$K$22,2,FALSE))</f>
        <v>Centre</v>
      </c>
      <c r="I1581" s="9" t="s">
        <v>138</v>
      </c>
      <c r="J1581" s="9" t="str">
        <f>IF(I1581="","",VLOOKUP(I1581,Metadata!$P$2:$Q$43,2,FALSE))</f>
        <v>Europe</v>
      </c>
      <c r="K1581" s="9" t="str">
        <f t="shared" si="0"/>
        <v>Portugal</v>
      </c>
      <c r="L1581" s="9" t="s">
        <v>275</v>
      </c>
      <c r="M1581" s="9" t="str">
        <f>IF(L1581="","",VLOOKUP(L1581,Metadata!$J$2:$K$22,2,FALSE))</f>
        <v>Centre</v>
      </c>
      <c r="N1581" s="9" t="s">
        <v>214</v>
      </c>
      <c r="O1581" s="9" t="s">
        <v>278</v>
      </c>
      <c r="P1581" s="9" t="s">
        <v>142</v>
      </c>
      <c r="Q1581" s="10" t="str">
        <f t="shared" si="1"/>
        <v>Full Office Job</v>
      </c>
      <c r="R1581" s="10">
        <v>4</v>
      </c>
      <c r="S1581" s="9" t="s">
        <v>161</v>
      </c>
      <c r="T1581" s="9" t="s">
        <v>137</v>
      </c>
      <c r="U1581" s="9" t="str">
        <f>IF(S1581&lt;&gt;"",S1581,IF(T1581&lt;&gt;"",VLOOKUP(T1581,Metadata!$S$2:$T$228,2,FALSE),""))</f>
        <v>Full-Stack Developer</v>
      </c>
      <c r="V1581" s="9" t="s">
        <v>317</v>
      </c>
      <c r="W1581" s="9" t="s">
        <v>137</v>
      </c>
      <c r="X1581" s="9" t="s">
        <v>163</v>
      </c>
      <c r="Y1581" s="9" t="s">
        <v>137</v>
      </c>
      <c r="Z1581" s="9" t="s">
        <v>184</v>
      </c>
      <c r="AA1581" s="9" t="s">
        <v>165</v>
      </c>
      <c r="AB1581" s="9" t="s">
        <v>137</v>
      </c>
      <c r="AC1581" s="9" t="s">
        <v>147</v>
      </c>
      <c r="AD1581" s="9"/>
      <c r="AE1581" s="9" t="s">
        <v>194</v>
      </c>
      <c r="AF1581" s="9"/>
      <c r="AG1581" s="9" t="s">
        <v>166</v>
      </c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 t="s">
        <v>178</v>
      </c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198</v>
      </c>
      <c r="BL1581" s="9"/>
      <c r="BM1581" s="9"/>
      <c r="BN1581" s="9"/>
      <c r="BO1581" s="9"/>
      <c r="BP1581" s="9" t="s">
        <v>179</v>
      </c>
      <c r="BQ1581" s="9"/>
      <c r="BR1581" s="9" t="s">
        <v>247</v>
      </c>
      <c r="BS1581" s="9"/>
      <c r="BT1581" s="9"/>
      <c r="BU1581" s="9"/>
      <c r="BV1581" s="9"/>
      <c r="BW1581" s="9"/>
      <c r="BX1581" s="9"/>
      <c r="BY1581" s="9"/>
      <c r="BZ1581" s="9"/>
      <c r="CA1581" s="10"/>
      <c r="CB1581" s="10" t="str">
        <f t="shared" si="5"/>
        <v/>
      </c>
      <c r="CC1581" s="10"/>
      <c r="CD1581" s="9" t="str">
        <f t="shared" si="2"/>
        <v/>
      </c>
      <c r="CE1581" s="9" t="s">
        <v>151</v>
      </c>
      <c r="CF1581" s="9" t="s">
        <v>220</v>
      </c>
      <c r="CG1581" s="9">
        <f>IF(CF1581="","",VLOOKUP(CF1581,Metadata!$D$2:$H$20,2,FALSE))</f>
        <v>27500</v>
      </c>
      <c r="CH1581" s="9">
        <f>IF(CF1581="","",VLOOKUP(CF1581,Metadata!$D$2:$H$20,4,FALSE))</f>
        <v>25000</v>
      </c>
      <c r="CI1581" s="9">
        <f>IF(CF1581="","",VLOOKUP(CF1581,Metadata!$D$2:$H$20,5,FALSE))</f>
        <v>30000</v>
      </c>
      <c r="CJ1581" s="9">
        <f t="shared" si="3"/>
        <v>27500</v>
      </c>
      <c r="CK1581" s="9" t="s">
        <v>153</v>
      </c>
      <c r="CL1581" s="10">
        <v>5</v>
      </c>
      <c r="CM1581" s="10">
        <v>1</v>
      </c>
      <c r="CN1581" s="10">
        <v>6</v>
      </c>
      <c r="CO1581" s="10">
        <v>6</v>
      </c>
      <c r="CP1581" s="10">
        <v>7</v>
      </c>
      <c r="CQ1581" s="10">
        <v>7</v>
      </c>
      <c r="CR1581" s="10">
        <v>4</v>
      </c>
      <c r="CS1581" s="10">
        <v>5</v>
      </c>
      <c r="CT1581" s="10">
        <v>6</v>
      </c>
      <c r="CU1581" s="10">
        <v>5</v>
      </c>
      <c r="CV1581" s="10">
        <v>5</v>
      </c>
      <c r="CW1581" s="10">
        <v>5</v>
      </c>
      <c r="CX1581" s="10">
        <v>5</v>
      </c>
      <c r="CY1581" s="10">
        <v>7</v>
      </c>
      <c r="CZ1581" s="10">
        <v>6</v>
      </c>
      <c r="DA1581" s="10">
        <v>1</v>
      </c>
      <c r="DB1581" s="10">
        <v>1</v>
      </c>
      <c r="DC1581" s="10">
        <v>6</v>
      </c>
      <c r="DD1581" s="10">
        <v>4</v>
      </c>
      <c r="DE1581" s="10">
        <v>7</v>
      </c>
      <c r="DF1581" s="10">
        <v>5</v>
      </c>
      <c r="DG1581" s="10">
        <v>5</v>
      </c>
      <c r="DH1581" s="10">
        <v>4</v>
      </c>
      <c r="DI1581" s="10">
        <v>5</v>
      </c>
      <c r="DJ1581" s="10">
        <v>3</v>
      </c>
      <c r="DK1581" s="10">
        <v>5</v>
      </c>
      <c r="DL1581" s="10">
        <v>5</v>
      </c>
      <c r="DM1581" s="9" t="s">
        <v>154</v>
      </c>
      <c r="DN1581" s="10">
        <v>1982</v>
      </c>
      <c r="DO1581" s="9">
        <f t="shared" si="8"/>
        <v>39</v>
      </c>
      <c r="DP1581" s="9" t="s">
        <v>155</v>
      </c>
      <c r="DQ1581" s="9" t="s">
        <v>156</v>
      </c>
      <c r="DR1581" s="9" t="s">
        <v>157</v>
      </c>
      <c r="DS1581" s="9" t="s">
        <v>137</v>
      </c>
      <c r="DT1581" s="9" t="s">
        <v>657</v>
      </c>
      <c r="DU1581" s="9" t="s">
        <v>158</v>
      </c>
      <c r="DV1581" s="9" t="str">
        <f>VLOOKUP(DU1581,Metadata!$B$2:$C$7,2,FALSE)</f>
        <v>6+ years</v>
      </c>
    </row>
    <row r="1582" spans="1:126">
      <c r="A1582" s="13">
        <v>1581</v>
      </c>
      <c r="B1582" s="9" t="s">
        <v>135</v>
      </c>
      <c r="C1582" s="9" t="str">
        <f>VLOOKUP(B1582,Metadata!$M$2:$N$6,2,FALSE)</f>
        <v>Permanent Employee</v>
      </c>
      <c r="D1582" s="9" t="s">
        <v>136</v>
      </c>
      <c r="E1582" s="9" t="s">
        <v>137</v>
      </c>
      <c r="F1582" s="9" t="s">
        <v>138</v>
      </c>
      <c r="G1582" s="9" t="s">
        <v>140</v>
      </c>
      <c r="H1582" s="9" t="str">
        <f>IF(G1582="","",VLOOKUP(G1582,Metadata!$J$2:$K$22,2,FALSE))</f>
        <v>Lisbon Metropolitan Area</v>
      </c>
      <c r="I1582" s="9" t="s">
        <v>138</v>
      </c>
      <c r="J1582" s="9" t="str">
        <f>IF(I1582="","",VLOOKUP(I1582,Metadata!$P$2:$Q$43,2,FALSE))</f>
        <v>Europe</v>
      </c>
      <c r="K1582" s="9" t="str">
        <f t="shared" si="0"/>
        <v>Portugal</v>
      </c>
      <c r="L1582" s="9" t="s">
        <v>140</v>
      </c>
      <c r="M1582" s="9" t="str">
        <f>IF(L1582="","",VLOOKUP(L1582,Metadata!$J$2:$K$22,2,FALSE))</f>
        <v>Lisbon Metropolitan Area</v>
      </c>
      <c r="N1582" s="9" t="s">
        <v>214</v>
      </c>
      <c r="O1582" s="9" t="s">
        <v>136</v>
      </c>
      <c r="P1582" s="9" t="s">
        <v>191</v>
      </c>
      <c r="Q1582" s="10" t="str">
        <f t="shared" si="1"/>
        <v>Remote Job (full or flexible)</v>
      </c>
      <c r="R1582" s="10">
        <v>4</v>
      </c>
      <c r="S1582" s="9" t="s">
        <v>319</v>
      </c>
      <c r="T1582" s="9" t="s">
        <v>137</v>
      </c>
      <c r="U1582" s="9" t="str">
        <f>IF(S1582&lt;&gt;"",S1582,IF(T1582&lt;&gt;"",VLOOKUP(T1582,Metadata!$S$2:$T$228,2,FALSE),""))</f>
        <v>CTO</v>
      </c>
      <c r="V1582" s="9" t="s">
        <v>207</v>
      </c>
      <c r="W1582" s="9" t="s">
        <v>137</v>
      </c>
      <c r="X1582" s="9" t="s">
        <v>163</v>
      </c>
      <c r="Y1582" s="9" t="s">
        <v>137</v>
      </c>
      <c r="Z1582" s="9" t="s">
        <v>184</v>
      </c>
      <c r="AA1582" s="9" t="s">
        <v>165</v>
      </c>
      <c r="AB1582" s="9" t="s">
        <v>253</v>
      </c>
      <c r="AC1582" s="9" t="s">
        <v>147</v>
      </c>
      <c r="AD1582" s="9" t="s">
        <v>148</v>
      </c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 t="s">
        <v>178</v>
      </c>
      <c r="BB1582" s="9"/>
      <c r="BC1582" s="9"/>
      <c r="BD1582" s="9"/>
      <c r="BE1582" s="9"/>
      <c r="BF1582" s="9"/>
      <c r="BG1582" s="9"/>
      <c r="BH1582" s="9"/>
      <c r="BI1582" s="9"/>
      <c r="BJ1582" s="9" t="s">
        <v>167</v>
      </c>
      <c r="BK1582" s="9"/>
      <c r="BL1582" s="9" t="s">
        <v>199</v>
      </c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10"/>
      <c r="CB1582" s="10" t="str">
        <f t="shared" si="5"/>
        <v/>
      </c>
      <c r="CC1582" s="10"/>
      <c r="CD1582" s="9" t="str">
        <f t="shared" si="2"/>
        <v/>
      </c>
      <c r="CE1582" s="9" t="s">
        <v>168</v>
      </c>
      <c r="CF1582" s="9" t="s">
        <v>328</v>
      </c>
      <c r="CG1582" s="9">
        <f>IF(CF1582="","",VLOOKUP(CF1582,Metadata!$D$2:$H$20,2,FALSE))</f>
        <v>72500</v>
      </c>
      <c r="CH1582" s="9">
        <f>IF(CF1582="","",VLOOKUP(CF1582,Metadata!$D$2:$H$20,4,FALSE))</f>
        <v>70000</v>
      </c>
      <c r="CI1582" s="9">
        <f>IF(CF1582="","",VLOOKUP(CF1582,Metadata!$D$2:$H$20,5,FALSE))</f>
        <v>75000</v>
      </c>
      <c r="CJ1582" s="9">
        <f t="shared" si="3"/>
        <v>72500</v>
      </c>
      <c r="CK1582" s="9" t="s">
        <v>153</v>
      </c>
      <c r="CL1582" s="10">
        <v>6</v>
      </c>
      <c r="CM1582" s="10">
        <v>5</v>
      </c>
      <c r="CN1582" s="10">
        <v>6</v>
      </c>
      <c r="CO1582" s="10">
        <v>5</v>
      </c>
      <c r="CP1582" s="10">
        <v>4</v>
      </c>
      <c r="CQ1582" s="10">
        <v>6</v>
      </c>
      <c r="CR1582" s="10">
        <v>4</v>
      </c>
      <c r="CS1582" s="10">
        <v>6</v>
      </c>
      <c r="CT1582" s="10">
        <v>7</v>
      </c>
      <c r="CU1582" s="10">
        <v>3</v>
      </c>
      <c r="CV1582" s="10">
        <v>5</v>
      </c>
      <c r="CW1582" s="10">
        <v>4</v>
      </c>
      <c r="CX1582" s="10">
        <v>6</v>
      </c>
      <c r="CY1582" s="10">
        <v>5</v>
      </c>
      <c r="CZ1582" s="10">
        <v>5</v>
      </c>
      <c r="DA1582" s="10">
        <v>5</v>
      </c>
      <c r="DB1582" s="10">
        <v>3</v>
      </c>
      <c r="DC1582" s="10">
        <v>6</v>
      </c>
      <c r="DD1582" s="10">
        <v>5</v>
      </c>
      <c r="DE1582" s="10">
        <v>5</v>
      </c>
      <c r="DF1582" s="10">
        <v>5</v>
      </c>
      <c r="DG1582" s="10">
        <v>4</v>
      </c>
      <c r="DH1582" s="10">
        <v>5</v>
      </c>
      <c r="DI1582" s="10">
        <v>5</v>
      </c>
      <c r="DJ1582" s="10">
        <v>2</v>
      </c>
      <c r="DK1582" s="10">
        <v>5</v>
      </c>
      <c r="DL1582" s="10">
        <v>5</v>
      </c>
      <c r="DM1582" s="9" t="s">
        <v>154</v>
      </c>
      <c r="DN1582" s="10">
        <v>1981</v>
      </c>
      <c r="DO1582" s="9">
        <f t="shared" si="8"/>
        <v>40</v>
      </c>
      <c r="DP1582" s="9" t="s">
        <v>155</v>
      </c>
      <c r="DQ1582" s="9" t="s">
        <v>156</v>
      </c>
      <c r="DR1582" s="9" t="s">
        <v>157</v>
      </c>
      <c r="DS1582" s="9" t="s">
        <v>137</v>
      </c>
      <c r="DT1582" s="9" t="s">
        <v>657</v>
      </c>
      <c r="DU1582" s="9" t="s">
        <v>158</v>
      </c>
      <c r="DV1582" s="9" t="str">
        <f>VLOOKUP(DU1582,Metadata!$B$2:$C$7,2,FALSE)</f>
        <v>6+ years</v>
      </c>
    </row>
    <row r="1583" spans="1:126">
      <c r="A1583" s="13">
        <v>1582</v>
      </c>
      <c r="B1583" s="9" t="s">
        <v>135</v>
      </c>
      <c r="C1583" s="9" t="str">
        <f>VLOOKUP(B1583,Metadata!$M$2:$N$6,2,FALSE)</f>
        <v>Permanent Employee</v>
      </c>
      <c r="D1583" s="9" t="s">
        <v>159</v>
      </c>
      <c r="E1583" s="9" t="s">
        <v>137</v>
      </c>
      <c r="F1583" s="9" t="s">
        <v>138</v>
      </c>
      <c r="G1583" s="9" t="s">
        <v>140</v>
      </c>
      <c r="H1583" s="9" t="str">
        <f>IF(G1583="","",VLOOKUP(G1583,Metadata!$J$2:$K$22,2,FALSE))</f>
        <v>Lisbon Metropolitan Area</v>
      </c>
      <c r="I1583" s="9" t="s">
        <v>255</v>
      </c>
      <c r="J1583" s="9" t="str">
        <f>IF(I1583="","",VLOOKUP(I1583,Metadata!$P$2:$Q$43,2,FALSE))</f>
        <v>Europe</v>
      </c>
      <c r="K1583" s="9" t="str">
        <f t="shared" si="0"/>
        <v>International</v>
      </c>
      <c r="L1583" s="9" t="s">
        <v>137</v>
      </c>
      <c r="M1583" s="9" t="str">
        <f>IF(L1583="","",VLOOKUP(L1583,Metadata!$J$2:$K$22,2,FALSE))</f>
        <v/>
      </c>
      <c r="N1583" s="9" t="s">
        <v>214</v>
      </c>
      <c r="O1583" s="9" t="s">
        <v>278</v>
      </c>
      <c r="P1583" s="9" t="s">
        <v>142</v>
      </c>
      <c r="Q1583" s="10" t="str">
        <f t="shared" si="1"/>
        <v>Full Office Job</v>
      </c>
      <c r="R1583" s="10">
        <v>5</v>
      </c>
      <c r="S1583" s="9" t="s">
        <v>332</v>
      </c>
      <c r="T1583" s="9" t="s">
        <v>137</v>
      </c>
      <c r="U1583" s="9" t="str">
        <f>IF(S1583&lt;&gt;"",S1583,IF(T1583&lt;&gt;"",VLOOKUP(T1583,Metadata!$S$2:$T$228,2,FALSE),""))</f>
        <v>UX/UI Designer</v>
      </c>
      <c r="V1583" s="9" t="s">
        <v>256</v>
      </c>
      <c r="W1583" s="9" t="s">
        <v>137</v>
      </c>
      <c r="X1583" s="9" t="s">
        <v>145</v>
      </c>
      <c r="Y1583" s="9" t="s">
        <v>137</v>
      </c>
      <c r="Z1583" s="9" t="s">
        <v>218</v>
      </c>
      <c r="AA1583" s="9" t="s">
        <v>137</v>
      </c>
      <c r="AB1583" s="9" t="s">
        <v>137</v>
      </c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 t="s">
        <v>664</v>
      </c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 t="s">
        <v>664</v>
      </c>
      <c r="CA1583" s="10"/>
      <c r="CB1583" s="10" t="str">
        <f t="shared" si="5"/>
        <v/>
      </c>
      <c r="CC1583" s="10"/>
      <c r="CD1583" s="9" t="str">
        <f t="shared" si="2"/>
        <v/>
      </c>
      <c r="CE1583" s="9" t="s">
        <v>168</v>
      </c>
      <c r="CF1583" s="9" t="s">
        <v>293</v>
      </c>
      <c r="CG1583" s="9">
        <f>IF(CF1583="","",VLOOKUP(CF1583,Metadata!$D$2:$H$20,2,FALSE))</f>
        <v>52500</v>
      </c>
      <c r="CH1583" s="9">
        <f>IF(CF1583="","",VLOOKUP(CF1583,Metadata!$D$2:$H$20,4,FALSE))</f>
        <v>50000</v>
      </c>
      <c r="CI1583" s="9">
        <f>IF(CF1583="","",VLOOKUP(CF1583,Metadata!$D$2:$H$20,5,FALSE))</f>
        <v>55000</v>
      </c>
      <c r="CJ1583" s="9">
        <f t="shared" si="3"/>
        <v>52500</v>
      </c>
      <c r="CK1583" s="9" t="s">
        <v>153</v>
      </c>
      <c r="CL1583" s="10">
        <v>5</v>
      </c>
      <c r="CM1583" s="10">
        <v>3</v>
      </c>
      <c r="CN1583" s="10">
        <v>7</v>
      </c>
      <c r="CO1583" s="10">
        <v>7</v>
      </c>
      <c r="CP1583" s="10">
        <v>5</v>
      </c>
      <c r="CQ1583" s="10">
        <v>7</v>
      </c>
      <c r="CR1583" s="10">
        <v>3</v>
      </c>
      <c r="CS1583" s="10">
        <v>4</v>
      </c>
      <c r="CT1583" s="10">
        <v>6</v>
      </c>
      <c r="CU1583" s="10">
        <v>4</v>
      </c>
      <c r="CV1583" s="10">
        <v>5</v>
      </c>
      <c r="CW1583" s="10">
        <v>6</v>
      </c>
      <c r="CX1583" s="10">
        <v>7</v>
      </c>
      <c r="CY1583" s="10">
        <v>7</v>
      </c>
      <c r="CZ1583" s="10">
        <v>5</v>
      </c>
      <c r="DA1583" s="10">
        <v>4</v>
      </c>
      <c r="DB1583" s="10">
        <v>4</v>
      </c>
      <c r="DC1583" s="10">
        <v>7</v>
      </c>
      <c r="DD1583" s="10">
        <v>7</v>
      </c>
      <c r="DE1583" s="10">
        <v>7</v>
      </c>
      <c r="DF1583" s="10">
        <v>7</v>
      </c>
      <c r="DG1583" s="10">
        <v>5</v>
      </c>
      <c r="DH1583" s="10">
        <v>3</v>
      </c>
      <c r="DI1583" s="10">
        <v>7</v>
      </c>
      <c r="DJ1583" s="10">
        <v>4</v>
      </c>
      <c r="DK1583" s="10">
        <v>7</v>
      </c>
      <c r="DL1583" s="10">
        <v>4</v>
      </c>
      <c r="DM1583" s="9" t="s">
        <v>154</v>
      </c>
      <c r="DN1583" s="10">
        <v>1978</v>
      </c>
      <c r="DO1583" s="9">
        <f t="shared" si="8"/>
        <v>43</v>
      </c>
      <c r="DP1583" s="9" t="s">
        <v>155</v>
      </c>
      <c r="DQ1583" s="9" t="s">
        <v>156</v>
      </c>
      <c r="DR1583" s="9" t="s">
        <v>170</v>
      </c>
      <c r="DS1583" s="9" t="s">
        <v>137</v>
      </c>
      <c r="DT1583" s="9" t="s">
        <v>657</v>
      </c>
      <c r="DU1583" s="9" t="s">
        <v>158</v>
      </c>
      <c r="DV1583" s="9" t="str">
        <f>VLOOKUP(DU1583,Metadata!$B$2:$C$7,2,FALSE)</f>
        <v>6+ years</v>
      </c>
    </row>
    <row r="1584" spans="1:126">
      <c r="A1584" s="13">
        <v>1583</v>
      </c>
      <c r="B1584" s="9" t="s">
        <v>171</v>
      </c>
      <c r="C1584" s="9" t="str">
        <f>VLOOKUP(B1584,Metadata!$M$2:$N$6,2,FALSE)</f>
        <v>Contractor</v>
      </c>
      <c r="D1584" s="9" t="s">
        <v>137</v>
      </c>
      <c r="E1584" s="9" t="s">
        <v>136</v>
      </c>
      <c r="F1584" s="9" t="s">
        <v>138</v>
      </c>
      <c r="G1584" s="9" t="s">
        <v>312</v>
      </c>
      <c r="H1584" s="9" t="str">
        <f>IF(G1584="","",VLOOKUP(G1584,Metadata!$J$2:$K$22,2,FALSE))</f>
        <v>South</v>
      </c>
      <c r="I1584" s="9" t="s">
        <v>173</v>
      </c>
      <c r="J1584" s="9" t="str">
        <f>IF(I1584="","",VLOOKUP(I1584,Metadata!$P$2:$Q$43,2,FALSE))</f>
        <v>N/A</v>
      </c>
      <c r="K1584" s="9" t="str">
        <f t="shared" si="0"/>
        <v>International</v>
      </c>
      <c r="L1584" s="9" t="s">
        <v>137</v>
      </c>
      <c r="M1584" s="9" t="str">
        <f>IF(L1584="","",VLOOKUP(L1584,Metadata!$J$2:$K$22,2,FALSE))</f>
        <v/>
      </c>
      <c r="N1584" s="9" t="s">
        <v>141</v>
      </c>
      <c r="O1584" s="9" t="s">
        <v>137</v>
      </c>
      <c r="P1584" s="9" t="s">
        <v>191</v>
      </c>
      <c r="Q1584" s="10" t="str">
        <f t="shared" si="1"/>
        <v>Remote Job (full or flexible)</v>
      </c>
      <c r="R1584" s="10">
        <v>6</v>
      </c>
      <c r="S1584" s="9" t="s">
        <v>192</v>
      </c>
      <c r="T1584" s="9" t="s">
        <v>137</v>
      </c>
      <c r="U1584" s="9" t="str">
        <f>IF(S1584&lt;&gt;"",S1584,IF(T1584&lt;&gt;"",VLOOKUP(T1584,Metadata!$S$2:$T$228,2,FALSE),""))</f>
        <v>Back-End Developer</v>
      </c>
      <c r="V1584" s="9" t="s">
        <v>279</v>
      </c>
      <c r="W1584" s="9" t="s">
        <v>137</v>
      </c>
      <c r="X1584" s="9" t="s">
        <v>175</v>
      </c>
      <c r="Y1584" s="9" t="s">
        <v>137</v>
      </c>
      <c r="Z1584" s="9" t="s">
        <v>164</v>
      </c>
      <c r="AA1584" s="9" t="s">
        <v>137</v>
      </c>
      <c r="AB1584" s="9" t="s">
        <v>253</v>
      </c>
      <c r="AC1584" s="9" t="s">
        <v>147</v>
      </c>
      <c r="AD1584" s="9"/>
      <c r="AE1584" s="9"/>
      <c r="AF1584" s="9" t="s">
        <v>243</v>
      </c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 t="s">
        <v>258</v>
      </c>
      <c r="BV1584" s="9"/>
      <c r="BW1584" s="9"/>
      <c r="BX1584" s="9"/>
      <c r="BY1584" s="9"/>
      <c r="BZ1584" s="9"/>
      <c r="CA1584" s="10">
        <v>6</v>
      </c>
      <c r="CB1584" s="10" t="str">
        <f t="shared" si="5"/>
        <v>4 to 6 months</v>
      </c>
      <c r="CC1584" s="10">
        <v>30</v>
      </c>
      <c r="CD1584" s="9">
        <f t="shared" si="2"/>
        <v>48000</v>
      </c>
      <c r="CE1584" s="9" t="s">
        <v>137</v>
      </c>
      <c r="CF1584" s="9" t="s">
        <v>137</v>
      </c>
      <c r="CG1584" s="9" t="str">
        <f>IF(CF1584="","",VLOOKUP(CF1584,Metadata!$D$2:$H$20,2,FALSE))</f>
        <v/>
      </c>
      <c r="CH1584" s="9" t="str">
        <f>IF(CF1584="","",VLOOKUP(CF1584,Metadata!$D$2:$H$20,4,FALSE))</f>
        <v/>
      </c>
      <c r="CI1584" s="9" t="str">
        <f>IF(CF1584="","",VLOOKUP(CF1584,Metadata!$D$2:$H$20,5,FALSE))</f>
        <v/>
      </c>
      <c r="CJ1584" s="9">
        <f t="shared" si="3"/>
        <v>48000</v>
      </c>
      <c r="CK1584" s="9" t="s">
        <v>201</v>
      </c>
      <c r="CL1584" s="10">
        <v>5</v>
      </c>
      <c r="CM1584" s="10">
        <v>2</v>
      </c>
      <c r="CN1584" s="10">
        <v>7</v>
      </c>
      <c r="CO1584" s="10">
        <v>6</v>
      </c>
      <c r="CP1584" s="10">
        <v>5</v>
      </c>
      <c r="CQ1584" s="10">
        <v>7</v>
      </c>
      <c r="CR1584" s="10">
        <v>6</v>
      </c>
      <c r="CS1584" s="10">
        <v>5</v>
      </c>
      <c r="CT1584" s="10">
        <v>5</v>
      </c>
      <c r="CU1584" s="10">
        <v>5</v>
      </c>
      <c r="CV1584" s="10">
        <v>5</v>
      </c>
      <c r="CW1584" s="10">
        <v>4</v>
      </c>
      <c r="CX1584" s="10">
        <v>6</v>
      </c>
      <c r="CY1584" s="10">
        <v>5</v>
      </c>
      <c r="CZ1584" s="10">
        <v>5</v>
      </c>
      <c r="DA1584" s="10">
        <v>4</v>
      </c>
      <c r="DB1584" s="10">
        <v>2</v>
      </c>
      <c r="DC1584" s="10">
        <v>5</v>
      </c>
      <c r="DD1584" s="10">
        <v>5</v>
      </c>
      <c r="DE1584" s="10">
        <v>6</v>
      </c>
      <c r="DF1584" s="10">
        <v>6</v>
      </c>
      <c r="DG1584" s="10">
        <v>7</v>
      </c>
      <c r="DH1584" s="10">
        <v>5</v>
      </c>
      <c r="DI1584" s="10">
        <v>6</v>
      </c>
      <c r="DJ1584" s="10">
        <v>6</v>
      </c>
      <c r="DK1584" s="10">
        <v>4</v>
      </c>
      <c r="DL1584" s="10">
        <v>5</v>
      </c>
      <c r="DM1584" s="9" t="s">
        <v>154</v>
      </c>
      <c r="DN1584" s="10">
        <v>1994</v>
      </c>
      <c r="DO1584" s="9">
        <f t="shared" si="8"/>
        <v>27</v>
      </c>
      <c r="DP1584" s="9" t="s">
        <v>155</v>
      </c>
      <c r="DQ1584" s="9" t="s">
        <v>156</v>
      </c>
      <c r="DR1584" s="9" t="s">
        <v>170</v>
      </c>
      <c r="DS1584" s="9" t="s">
        <v>137</v>
      </c>
      <c r="DT1584" s="9" t="s">
        <v>657</v>
      </c>
      <c r="DU1584" s="9" t="s">
        <v>223</v>
      </c>
      <c r="DV1584" s="9" t="str">
        <f>VLOOKUP(DU1584,Metadata!$B$2:$C$7,2,FALSE)</f>
        <v>3 - 6 years</v>
      </c>
    </row>
    <row r="1585" spans="1:126">
      <c r="A1585" s="13">
        <v>1584</v>
      </c>
      <c r="B1585" s="9" t="s">
        <v>171</v>
      </c>
      <c r="C1585" s="9" t="str">
        <f>VLOOKUP(B1585,Metadata!$M$2:$N$6,2,FALSE)</f>
        <v>Contractor</v>
      </c>
      <c r="D1585" s="9" t="s">
        <v>137</v>
      </c>
      <c r="E1585" s="9" t="s">
        <v>136</v>
      </c>
      <c r="F1585" s="9" t="s">
        <v>138</v>
      </c>
      <c r="G1585" s="9" t="s">
        <v>140</v>
      </c>
      <c r="H1585" s="9" t="str">
        <f>IF(G1585="","",VLOOKUP(G1585,Metadata!$J$2:$K$22,2,FALSE))</f>
        <v>Lisbon Metropolitan Area</v>
      </c>
      <c r="I1585" s="9" t="s">
        <v>138</v>
      </c>
      <c r="J1585" s="9" t="str">
        <f>IF(I1585="","",VLOOKUP(I1585,Metadata!$P$2:$Q$43,2,FALSE))</f>
        <v>Europe</v>
      </c>
      <c r="K1585" s="9" t="str">
        <f t="shared" si="0"/>
        <v>Portugal</v>
      </c>
      <c r="L1585" s="9" t="s">
        <v>140</v>
      </c>
      <c r="M1585" s="9" t="str">
        <f>IF(L1585="","",VLOOKUP(L1585,Metadata!$J$2:$K$22,2,FALSE))</f>
        <v>Lisbon Metropolitan Area</v>
      </c>
      <c r="N1585" s="9" t="s">
        <v>141</v>
      </c>
      <c r="O1585" s="9" t="s">
        <v>137</v>
      </c>
      <c r="P1585" s="9" t="s">
        <v>142</v>
      </c>
      <c r="Q1585" s="10" t="str">
        <f t="shared" si="1"/>
        <v>Full Office Job</v>
      </c>
      <c r="R1585" s="10">
        <v>7</v>
      </c>
      <c r="S1585" s="9" t="s">
        <v>290</v>
      </c>
      <c r="T1585" s="9" t="s">
        <v>137</v>
      </c>
      <c r="U1585" s="9" t="str">
        <f>IF(S1585&lt;&gt;"",S1585,IF(T1585&lt;&gt;"",VLOOKUP(T1585,Metadata!$S$2:$T$228,2,FALSE),""))</f>
        <v>Quality Assurance/Testing</v>
      </c>
      <c r="V1585" s="9" t="s">
        <v>261</v>
      </c>
      <c r="W1585" s="9" t="s">
        <v>137</v>
      </c>
      <c r="X1585" s="9" t="s">
        <v>163</v>
      </c>
      <c r="Y1585" s="9" t="s">
        <v>137</v>
      </c>
      <c r="Z1585" s="9" t="s">
        <v>262</v>
      </c>
      <c r="AA1585" s="9" t="s">
        <v>165</v>
      </c>
      <c r="AB1585" s="9" t="s">
        <v>137</v>
      </c>
      <c r="AC1585" s="9"/>
      <c r="AD1585" s="9"/>
      <c r="AE1585" s="9"/>
      <c r="AF1585" s="9" t="s">
        <v>243</v>
      </c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 t="s">
        <v>150</v>
      </c>
      <c r="BZ1585" s="9" t="s">
        <v>137</v>
      </c>
      <c r="CA1585" s="10">
        <v>12</v>
      </c>
      <c r="CB1585" s="10" t="str">
        <f t="shared" si="5"/>
        <v>7 to 12 months</v>
      </c>
      <c r="CC1585" s="10">
        <v>30</v>
      </c>
      <c r="CD1585" s="9">
        <f t="shared" si="2"/>
        <v>48000</v>
      </c>
      <c r="CE1585" s="9" t="s">
        <v>137</v>
      </c>
      <c r="CF1585" s="9" t="s">
        <v>137</v>
      </c>
      <c r="CG1585" s="9" t="str">
        <f>IF(CF1585="","",VLOOKUP(CF1585,Metadata!$D$2:$H$20,2,FALSE))</f>
        <v/>
      </c>
      <c r="CH1585" s="9" t="str">
        <f>IF(CF1585="","",VLOOKUP(CF1585,Metadata!$D$2:$H$20,4,FALSE))</f>
        <v/>
      </c>
      <c r="CI1585" s="9" t="str">
        <f>IF(CF1585="","",VLOOKUP(CF1585,Metadata!$D$2:$H$20,5,FALSE))</f>
        <v/>
      </c>
      <c r="CJ1585" s="9">
        <f t="shared" si="3"/>
        <v>48000</v>
      </c>
      <c r="CK1585" s="9" t="s">
        <v>201</v>
      </c>
      <c r="CL1585" s="10">
        <v>6</v>
      </c>
      <c r="CM1585" s="10">
        <v>1</v>
      </c>
      <c r="CN1585" s="10">
        <v>4</v>
      </c>
      <c r="CO1585" s="10">
        <v>4</v>
      </c>
      <c r="CP1585" s="10">
        <v>5</v>
      </c>
      <c r="CQ1585" s="10">
        <v>5</v>
      </c>
      <c r="CR1585" s="10">
        <v>5</v>
      </c>
      <c r="CS1585" s="10">
        <v>6</v>
      </c>
      <c r="CT1585" s="10">
        <v>7</v>
      </c>
      <c r="CU1585" s="10">
        <v>5</v>
      </c>
      <c r="CV1585" s="10">
        <v>6</v>
      </c>
      <c r="CW1585" s="10">
        <v>1</v>
      </c>
      <c r="CX1585" s="10">
        <v>7</v>
      </c>
      <c r="CY1585" s="10">
        <v>7</v>
      </c>
      <c r="CZ1585" s="10">
        <v>6</v>
      </c>
      <c r="DA1585" s="10">
        <v>1</v>
      </c>
      <c r="DB1585" s="10">
        <v>1</v>
      </c>
      <c r="DC1585" s="10">
        <v>7</v>
      </c>
      <c r="DD1585" s="10">
        <v>1</v>
      </c>
      <c r="DE1585" s="10">
        <v>5</v>
      </c>
      <c r="DF1585" s="10">
        <v>5</v>
      </c>
      <c r="DG1585" s="10">
        <v>6</v>
      </c>
      <c r="DH1585" s="10">
        <v>3</v>
      </c>
      <c r="DI1585" s="10">
        <v>7</v>
      </c>
      <c r="DJ1585" s="10">
        <v>7</v>
      </c>
      <c r="DK1585" s="10">
        <v>7</v>
      </c>
      <c r="DL1585" s="10">
        <v>7</v>
      </c>
      <c r="DM1585" s="9" t="s">
        <v>154</v>
      </c>
      <c r="DN1585" s="10">
        <v>1969</v>
      </c>
      <c r="DO1585" s="9">
        <f t="shared" si="8"/>
        <v>52</v>
      </c>
      <c r="DP1585" s="9" t="s">
        <v>155</v>
      </c>
      <c r="DQ1585" s="9" t="s">
        <v>156</v>
      </c>
      <c r="DR1585" s="9" t="s">
        <v>170</v>
      </c>
      <c r="DS1585" s="9" t="s">
        <v>137</v>
      </c>
      <c r="DT1585" s="9" t="s">
        <v>657</v>
      </c>
      <c r="DU1585" s="9" t="s">
        <v>158</v>
      </c>
      <c r="DV1585" s="9" t="str">
        <f>VLOOKUP(DU1585,Metadata!$B$2:$C$7,2,FALSE)</f>
        <v>6+ years</v>
      </c>
    </row>
    <row r="1586" spans="1:126">
      <c r="A1586" s="13">
        <v>1585</v>
      </c>
      <c r="B1586" s="9" t="s">
        <v>135</v>
      </c>
      <c r="C1586" s="9" t="str">
        <f>VLOOKUP(B1586,Metadata!$M$2:$N$6,2,FALSE)</f>
        <v>Permanent Employee</v>
      </c>
      <c r="D1586" s="9" t="s">
        <v>136</v>
      </c>
      <c r="E1586" s="9" t="s">
        <v>137</v>
      </c>
      <c r="F1586" s="9" t="s">
        <v>138</v>
      </c>
      <c r="G1586" s="9" t="s">
        <v>140</v>
      </c>
      <c r="H1586" s="9" t="str">
        <f>IF(G1586="","",VLOOKUP(G1586,Metadata!$J$2:$K$22,2,FALSE))</f>
        <v>Lisbon Metropolitan Area</v>
      </c>
      <c r="I1586" s="9" t="s">
        <v>138</v>
      </c>
      <c r="J1586" s="9" t="str">
        <f>IF(I1586="","",VLOOKUP(I1586,Metadata!$P$2:$Q$43,2,FALSE))</f>
        <v>Europe</v>
      </c>
      <c r="K1586" s="9" t="str">
        <f t="shared" si="0"/>
        <v>Portugal</v>
      </c>
      <c r="L1586" s="9" t="s">
        <v>140</v>
      </c>
      <c r="M1586" s="9" t="str">
        <f>IF(L1586="","",VLOOKUP(L1586,Metadata!$J$2:$K$22,2,FALSE))</f>
        <v>Lisbon Metropolitan Area</v>
      </c>
      <c r="N1586" s="9" t="s">
        <v>141</v>
      </c>
      <c r="O1586" s="9" t="s">
        <v>137</v>
      </c>
      <c r="P1586" s="9" t="s">
        <v>142</v>
      </c>
      <c r="Q1586" s="10" t="str">
        <f t="shared" si="1"/>
        <v>Full Office Job</v>
      </c>
      <c r="R1586" s="10">
        <v>6</v>
      </c>
      <c r="S1586" s="9" t="s">
        <v>266</v>
      </c>
      <c r="T1586" s="9" t="s">
        <v>137</v>
      </c>
      <c r="U1586" s="9" t="str">
        <f>IF(S1586&lt;&gt;"",S1586,IF(T1586&lt;&gt;"",VLOOKUP(T1586,Metadata!$S$2:$T$228,2,FALSE),""))</f>
        <v>Data Scientist/Data Engineer</v>
      </c>
      <c r="V1586" s="9" t="s">
        <v>304</v>
      </c>
      <c r="W1586" s="9" t="s">
        <v>137</v>
      </c>
      <c r="X1586" s="9" t="s">
        <v>269</v>
      </c>
      <c r="Y1586" s="9" t="s">
        <v>137</v>
      </c>
      <c r="Z1586" s="9" t="s">
        <v>218</v>
      </c>
      <c r="AA1586" s="9" t="s">
        <v>165</v>
      </c>
      <c r="AB1586" s="9" t="s">
        <v>137</v>
      </c>
      <c r="AC1586" s="9" t="s">
        <v>147</v>
      </c>
      <c r="AD1586" s="9"/>
      <c r="AE1586" s="9"/>
      <c r="AF1586" s="9" t="s">
        <v>243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 t="s">
        <v>149</v>
      </c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 t="s">
        <v>150</v>
      </c>
      <c r="BZ1586" s="9" t="s">
        <v>137</v>
      </c>
      <c r="CA1586" s="10"/>
      <c r="CB1586" s="10" t="str">
        <f t="shared" si="5"/>
        <v/>
      </c>
      <c r="CC1586" s="10"/>
      <c r="CD1586" s="9" t="str">
        <f t="shared" si="2"/>
        <v/>
      </c>
      <c r="CE1586" s="9" t="s">
        <v>232</v>
      </c>
      <c r="CF1586" s="9" t="s">
        <v>188</v>
      </c>
      <c r="CG1586" s="9">
        <f>IF(CF1586="","",VLOOKUP(CF1586,Metadata!$D$2:$H$20,2,FALSE))</f>
        <v>17500</v>
      </c>
      <c r="CH1586" s="9">
        <f>IF(CF1586="","",VLOOKUP(CF1586,Metadata!$D$2:$H$20,4,FALSE))</f>
        <v>15000</v>
      </c>
      <c r="CI1586" s="9">
        <f>IF(CF1586="","",VLOOKUP(CF1586,Metadata!$D$2:$H$20,5,FALSE))</f>
        <v>20000</v>
      </c>
      <c r="CJ1586" s="9">
        <f t="shared" si="3"/>
        <v>17500</v>
      </c>
      <c r="CK1586" s="9" t="s">
        <v>153</v>
      </c>
      <c r="CL1586" s="10">
        <v>4</v>
      </c>
      <c r="CM1586" s="10">
        <v>5</v>
      </c>
      <c r="CN1586" s="10">
        <v>7</v>
      </c>
      <c r="CO1586" s="10">
        <v>6</v>
      </c>
      <c r="CP1586" s="10">
        <v>3</v>
      </c>
      <c r="CQ1586" s="10">
        <v>5</v>
      </c>
      <c r="CR1586" s="10">
        <v>7</v>
      </c>
      <c r="CS1586" s="10">
        <v>7</v>
      </c>
      <c r="CT1586" s="10">
        <v>7</v>
      </c>
      <c r="CU1586" s="10">
        <v>5</v>
      </c>
      <c r="CV1586" s="10">
        <v>7</v>
      </c>
      <c r="CW1586" s="10">
        <v>7</v>
      </c>
      <c r="CX1586" s="10">
        <v>7</v>
      </c>
      <c r="CY1586" s="10">
        <v>7</v>
      </c>
      <c r="CZ1586" s="10">
        <v>7</v>
      </c>
      <c r="DA1586" s="10">
        <v>2</v>
      </c>
      <c r="DB1586" s="10">
        <v>2</v>
      </c>
      <c r="DC1586" s="10">
        <v>4</v>
      </c>
      <c r="DD1586" s="10">
        <v>2</v>
      </c>
      <c r="DE1586" s="10">
        <v>5</v>
      </c>
      <c r="DF1586" s="10">
        <v>6</v>
      </c>
      <c r="DG1586" s="10">
        <v>2</v>
      </c>
      <c r="DH1586" s="10">
        <v>3</v>
      </c>
      <c r="DI1586" s="10">
        <v>5</v>
      </c>
      <c r="DJ1586" s="10">
        <v>4</v>
      </c>
      <c r="DK1586" s="10">
        <v>6</v>
      </c>
      <c r="DL1586" s="10">
        <v>3</v>
      </c>
      <c r="DM1586" s="9" t="s">
        <v>154</v>
      </c>
      <c r="DN1586" s="10">
        <v>1988</v>
      </c>
      <c r="DO1586" s="9">
        <f t="shared" si="8"/>
        <v>33</v>
      </c>
      <c r="DP1586" s="12" t="s">
        <v>287</v>
      </c>
      <c r="DQ1586" s="9" t="s">
        <v>210</v>
      </c>
      <c r="DR1586" s="9" t="s">
        <v>157</v>
      </c>
      <c r="DS1586" s="9" t="s">
        <v>137</v>
      </c>
      <c r="DT1586" s="9" t="s">
        <v>657</v>
      </c>
      <c r="DU1586" s="9" t="s">
        <v>158</v>
      </c>
      <c r="DV1586" s="9" t="str">
        <f>VLOOKUP(DU1586,Metadata!$B$2:$C$7,2,FALSE)</f>
        <v>6+ years</v>
      </c>
    </row>
    <row r="1587" spans="1:126">
      <c r="A1587" s="13">
        <v>1586</v>
      </c>
      <c r="B1587" s="9" t="s">
        <v>171</v>
      </c>
      <c r="C1587" s="9" t="str">
        <f>VLOOKUP(B1587,Metadata!$M$2:$N$6,2,FALSE)</f>
        <v>Contractor</v>
      </c>
      <c r="D1587" s="9" t="s">
        <v>137</v>
      </c>
      <c r="E1587" s="9" t="s">
        <v>136</v>
      </c>
      <c r="F1587" s="9" t="s">
        <v>138</v>
      </c>
      <c r="G1587" s="9" t="s">
        <v>140</v>
      </c>
      <c r="H1587" s="9" t="str">
        <f>IF(G1587="","",VLOOKUP(G1587,Metadata!$J$2:$K$22,2,FALSE))</f>
        <v>Lisbon Metropolitan Area</v>
      </c>
      <c r="I1587" s="9" t="s">
        <v>228</v>
      </c>
      <c r="J1587" s="9" t="str">
        <f>IF(I1587="","",VLOOKUP(I1587,Metadata!$P$2:$Q$43,2,FALSE))</f>
        <v>Europe</v>
      </c>
      <c r="K1587" s="9" t="str">
        <f t="shared" si="0"/>
        <v>International</v>
      </c>
      <c r="L1587" s="9" t="s">
        <v>137</v>
      </c>
      <c r="M1587" s="9" t="str">
        <f>IF(L1587="","",VLOOKUP(L1587,Metadata!$J$2:$K$22,2,FALSE))</f>
        <v/>
      </c>
      <c r="N1587" s="9" t="s">
        <v>141</v>
      </c>
      <c r="O1587" s="9" t="s">
        <v>137</v>
      </c>
      <c r="P1587" s="9" t="s">
        <v>191</v>
      </c>
      <c r="Q1587" s="10" t="str">
        <f t="shared" si="1"/>
        <v>Remote Job (full or flexible)</v>
      </c>
      <c r="R1587" s="10">
        <v>7</v>
      </c>
      <c r="S1587" s="9" t="s">
        <v>319</v>
      </c>
      <c r="T1587" s="9" t="s">
        <v>137</v>
      </c>
      <c r="U1587" s="9" t="str">
        <f>IF(S1587&lt;&gt;"",S1587,IF(T1587&lt;&gt;"",VLOOKUP(T1587,Metadata!$S$2:$T$228,2,FALSE),""))</f>
        <v>CTO</v>
      </c>
      <c r="V1587" s="9" t="s">
        <v>276</v>
      </c>
      <c r="W1587" s="9" t="s">
        <v>137</v>
      </c>
      <c r="X1587" s="9" t="s">
        <v>208</v>
      </c>
      <c r="Y1587" s="9" t="s">
        <v>137</v>
      </c>
      <c r="Z1587" s="9" t="s">
        <v>218</v>
      </c>
      <c r="AA1587" s="9" t="s">
        <v>165</v>
      </c>
      <c r="AB1587" s="9" t="s">
        <v>253</v>
      </c>
      <c r="AC1587" s="9" t="s">
        <v>147</v>
      </c>
      <c r="AD1587" s="9"/>
      <c r="AE1587" s="9" t="s">
        <v>194</v>
      </c>
      <c r="AF1587" s="9"/>
      <c r="AG1587" s="9"/>
      <c r="AH1587" s="9" t="s">
        <v>176</v>
      </c>
      <c r="AI1587" s="9"/>
      <c r="AJ1587" s="9"/>
      <c r="AK1587" s="9"/>
      <c r="AL1587" s="9"/>
      <c r="AM1587" s="9"/>
      <c r="AN1587" s="9" t="s">
        <v>195</v>
      </c>
      <c r="AO1587" s="9"/>
      <c r="AP1587" s="9"/>
      <c r="AQ1587" s="9"/>
      <c r="AR1587" s="9" t="s">
        <v>149</v>
      </c>
      <c r="AS1587" s="9"/>
      <c r="AT1587" s="9"/>
      <c r="AU1587" s="9"/>
      <c r="AV1587" s="9"/>
      <c r="AW1587" s="9"/>
      <c r="AX1587" s="9" t="s">
        <v>196</v>
      </c>
      <c r="AY1587" s="9"/>
      <c r="AZ1587" s="9"/>
      <c r="BA1587" s="9" t="s">
        <v>178</v>
      </c>
      <c r="BB1587" s="9"/>
      <c r="BC1587" s="9"/>
      <c r="BD1587" s="9"/>
      <c r="BE1587" s="9"/>
      <c r="BF1587" s="9"/>
      <c r="BG1587" s="9"/>
      <c r="BH1587" s="9"/>
      <c r="BI1587" s="9"/>
      <c r="BJ1587" s="9" t="s">
        <v>167</v>
      </c>
      <c r="BK1587" s="9" t="s">
        <v>198</v>
      </c>
      <c r="BL1587" s="9" t="s">
        <v>199</v>
      </c>
      <c r="BM1587" s="9"/>
      <c r="BN1587" s="9" t="s">
        <v>186</v>
      </c>
      <c r="BO1587" s="9"/>
      <c r="BP1587" s="9"/>
      <c r="BQ1587" s="9"/>
      <c r="BR1587" s="9"/>
      <c r="BS1587" s="9"/>
      <c r="BT1587" s="9"/>
      <c r="BU1587" s="9"/>
      <c r="BV1587" s="9"/>
      <c r="BW1587" s="9" t="s">
        <v>286</v>
      </c>
      <c r="BX1587" s="9"/>
      <c r="BY1587" s="9"/>
      <c r="BZ1587" s="9"/>
      <c r="CA1587" s="10">
        <v>6</v>
      </c>
      <c r="CB1587" s="10" t="str">
        <f t="shared" si="5"/>
        <v>4 to 6 months</v>
      </c>
      <c r="CC1587" s="10">
        <v>60</v>
      </c>
      <c r="CD1587" s="9">
        <f t="shared" si="2"/>
        <v>96000</v>
      </c>
      <c r="CE1587" s="9" t="s">
        <v>137</v>
      </c>
      <c r="CF1587" s="9" t="s">
        <v>137</v>
      </c>
      <c r="CG1587" s="9" t="str">
        <f>IF(CF1587="","",VLOOKUP(CF1587,Metadata!$D$2:$H$20,2,FALSE))</f>
        <v/>
      </c>
      <c r="CH1587" s="9" t="str">
        <f>IF(CF1587="","",VLOOKUP(CF1587,Metadata!$D$2:$H$20,4,FALSE))</f>
        <v/>
      </c>
      <c r="CI1587" s="9" t="str">
        <f>IF(CF1587="","",VLOOKUP(CF1587,Metadata!$D$2:$H$20,5,FALSE))</f>
        <v/>
      </c>
      <c r="CJ1587" s="9">
        <f t="shared" si="3"/>
        <v>96000</v>
      </c>
      <c r="CK1587" s="9" t="s">
        <v>153</v>
      </c>
      <c r="CL1587" s="10">
        <v>6</v>
      </c>
      <c r="CM1587" s="10">
        <v>4</v>
      </c>
      <c r="CN1587" s="10">
        <v>7</v>
      </c>
      <c r="CO1587" s="10">
        <v>7</v>
      </c>
      <c r="CP1587" s="10">
        <v>7</v>
      </c>
      <c r="CQ1587" s="10">
        <v>6</v>
      </c>
      <c r="CR1587" s="10">
        <v>7</v>
      </c>
      <c r="CS1587" s="10">
        <v>7</v>
      </c>
      <c r="CT1587" s="10">
        <v>6</v>
      </c>
      <c r="CU1587" s="10">
        <v>5</v>
      </c>
      <c r="CV1587" s="10">
        <v>5</v>
      </c>
      <c r="CW1587" s="10">
        <v>6</v>
      </c>
      <c r="CX1587" s="10">
        <v>7</v>
      </c>
      <c r="CY1587" s="10">
        <v>7</v>
      </c>
      <c r="CZ1587" s="10">
        <v>7</v>
      </c>
      <c r="DA1587" s="10">
        <v>5</v>
      </c>
      <c r="DB1587" s="10">
        <v>5</v>
      </c>
      <c r="DC1587" s="10">
        <v>7</v>
      </c>
      <c r="DD1587" s="10">
        <v>5</v>
      </c>
      <c r="DE1587" s="10">
        <v>7</v>
      </c>
      <c r="DF1587" s="10">
        <v>7</v>
      </c>
      <c r="DG1587" s="10">
        <v>7</v>
      </c>
      <c r="DH1587" s="10">
        <v>7</v>
      </c>
      <c r="DI1587" s="10">
        <v>7</v>
      </c>
      <c r="DJ1587" s="10">
        <v>6</v>
      </c>
      <c r="DK1587" s="10">
        <v>7</v>
      </c>
      <c r="DL1587" s="10">
        <v>7</v>
      </c>
      <c r="DM1587" s="9" t="s">
        <v>154</v>
      </c>
      <c r="DN1587" s="10">
        <v>1976</v>
      </c>
      <c r="DO1587" s="9">
        <f t="shared" si="8"/>
        <v>45</v>
      </c>
      <c r="DP1587" s="9" t="s">
        <v>155</v>
      </c>
      <c r="DQ1587" s="9" t="s">
        <v>202</v>
      </c>
      <c r="DR1587" s="9" t="s">
        <v>157</v>
      </c>
      <c r="DS1587" s="9" t="s">
        <v>137</v>
      </c>
      <c r="DT1587" s="9" t="s">
        <v>657</v>
      </c>
      <c r="DU1587" s="9" t="s">
        <v>158</v>
      </c>
      <c r="DV1587" s="9" t="str">
        <f>VLOOKUP(DU1587,Metadata!$B$2:$C$7,2,FALSE)</f>
        <v>6+ years</v>
      </c>
    </row>
    <row r="1588" spans="1:126">
      <c r="A1588" s="13">
        <v>1587</v>
      </c>
      <c r="B1588" s="9" t="s">
        <v>171</v>
      </c>
      <c r="C1588" s="9" t="str">
        <f>VLOOKUP(B1588,Metadata!$M$2:$N$6,2,FALSE)</f>
        <v>Contractor</v>
      </c>
      <c r="D1588" s="9" t="s">
        <v>137</v>
      </c>
      <c r="E1588" s="9" t="s">
        <v>159</v>
      </c>
      <c r="F1588" s="9" t="s">
        <v>138</v>
      </c>
      <c r="G1588" s="9" t="s">
        <v>140</v>
      </c>
      <c r="H1588" s="9" t="str">
        <f>IF(G1588="","",VLOOKUP(G1588,Metadata!$J$2:$K$22,2,FALSE))</f>
        <v>Lisbon Metropolitan Area</v>
      </c>
      <c r="I1588" s="9" t="s">
        <v>292</v>
      </c>
      <c r="J1588" s="9" t="str">
        <f>IF(I1588="","",VLOOKUP(I1588,Metadata!$P$2:$Q$43,2,FALSE))</f>
        <v>North America</v>
      </c>
      <c r="K1588" s="9" t="str">
        <f t="shared" si="0"/>
        <v>International</v>
      </c>
      <c r="L1588" s="9" t="s">
        <v>137</v>
      </c>
      <c r="M1588" s="9" t="str">
        <f>IF(L1588="","",VLOOKUP(L1588,Metadata!$J$2:$K$22,2,FALSE))</f>
        <v/>
      </c>
      <c r="N1588" s="9" t="s">
        <v>141</v>
      </c>
      <c r="O1588" s="9" t="s">
        <v>137</v>
      </c>
      <c r="P1588" s="9" t="s">
        <v>191</v>
      </c>
      <c r="Q1588" s="10" t="str">
        <f t="shared" si="1"/>
        <v>Remote Job (full or flexible)</v>
      </c>
      <c r="R1588" s="10">
        <v>7</v>
      </c>
      <c r="S1588" s="9" t="s">
        <v>161</v>
      </c>
      <c r="T1588" s="9" t="s">
        <v>137</v>
      </c>
      <c r="U1588" s="9" t="str">
        <f>IF(S1588&lt;&gt;"",S1588,IF(T1588&lt;&gt;"",VLOOKUP(T1588,Metadata!$S$2:$T$228,2,FALSE),""))</f>
        <v>Full-Stack Developer</v>
      </c>
      <c r="V1588" s="9" t="s">
        <v>309</v>
      </c>
      <c r="W1588" s="9" t="s">
        <v>137</v>
      </c>
      <c r="X1588" s="9" t="s">
        <v>163</v>
      </c>
      <c r="Y1588" s="9" t="s">
        <v>137</v>
      </c>
      <c r="Z1588" s="9" t="s">
        <v>193</v>
      </c>
      <c r="AA1588" s="9" t="s">
        <v>165</v>
      </c>
      <c r="AB1588" s="9" t="s">
        <v>137</v>
      </c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 t="s">
        <v>150</v>
      </c>
      <c r="BZ1588" s="9" t="s">
        <v>137</v>
      </c>
      <c r="CA1588" s="10">
        <v>6</v>
      </c>
      <c r="CB1588" s="10" t="str">
        <f t="shared" si="5"/>
        <v>4 to 6 months</v>
      </c>
      <c r="CC1588" s="10">
        <v>38</v>
      </c>
      <c r="CD1588" s="9">
        <f t="shared" si="2"/>
        <v>60800</v>
      </c>
      <c r="CE1588" s="9" t="s">
        <v>137</v>
      </c>
      <c r="CF1588" s="9" t="s">
        <v>137</v>
      </c>
      <c r="CG1588" s="9" t="str">
        <f>IF(CF1588="","",VLOOKUP(CF1588,Metadata!$D$2:$H$20,2,FALSE))</f>
        <v/>
      </c>
      <c r="CH1588" s="9" t="str">
        <f>IF(CF1588="","",VLOOKUP(CF1588,Metadata!$D$2:$H$20,4,FALSE))</f>
        <v/>
      </c>
      <c r="CI1588" s="9" t="str">
        <f>IF(CF1588="","",VLOOKUP(CF1588,Metadata!$D$2:$H$20,5,FALSE))</f>
        <v/>
      </c>
      <c r="CJ1588" s="9">
        <f t="shared" si="3"/>
        <v>60800</v>
      </c>
      <c r="CK1588" s="9" t="s">
        <v>153</v>
      </c>
      <c r="CL1588" s="10">
        <v>4</v>
      </c>
      <c r="CM1588" s="10">
        <v>4</v>
      </c>
      <c r="CN1588" s="10">
        <v>6</v>
      </c>
      <c r="CO1588" s="10">
        <v>4</v>
      </c>
      <c r="CP1588" s="10">
        <v>2</v>
      </c>
      <c r="CQ1588" s="10">
        <v>6</v>
      </c>
      <c r="CR1588" s="10">
        <v>7</v>
      </c>
      <c r="CS1588" s="10">
        <v>7</v>
      </c>
      <c r="CT1588" s="10">
        <v>4</v>
      </c>
      <c r="CU1588" s="10">
        <v>5</v>
      </c>
      <c r="CV1588" s="10">
        <v>4</v>
      </c>
      <c r="CW1588" s="10">
        <v>5</v>
      </c>
      <c r="CX1588" s="10">
        <v>6</v>
      </c>
      <c r="CY1588" s="10">
        <v>4</v>
      </c>
      <c r="CZ1588" s="10">
        <v>5</v>
      </c>
      <c r="DA1588" s="10">
        <v>1</v>
      </c>
      <c r="DB1588" s="10">
        <v>1</v>
      </c>
      <c r="DC1588" s="10">
        <v>1</v>
      </c>
      <c r="DD1588" s="10">
        <v>1</v>
      </c>
      <c r="DE1588" s="10">
        <v>5</v>
      </c>
      <c r="DF1588" s="10">
        <v>1</v>
      </c>
      <c r="DG1588" s="10">
        <v>5</v>
      </c>
      <c r="DH1588" s="10">
        <v>1</v>
      </c>
      <c r="DI1588" s="10">
        <v>1</v>
      </c>
      <c r="DJ1588" s="10">
        <v>1</v>
      </c>
      <c r="DK1588" s="10">
        <v>1</v>
      </c>
      <c r="DL1588" s="10">
        <v>1</v>
      </c>
      <c r="DM1588" s="9" t="s">
        <v>154</v>
      </c>
      <c r="DN1588" s="10">
        <v>1983</v>
      </c>
      <c r="DO1588" s="9">
        <f t="shared" si="8"/>
        <v>38</v>
      </c>
      <c r="DP1588" s="9" t="s">
        <v>155</v>
      </c>
      <c r="DQ1588" s="9" t="s">
        <v>156</v>
      </c>
      <c r="DR1588" s="9" t="s">
        <v>157</v>
      </c>
      <c r="DS1588" s="9" t="s">
        <v>137</v>
      </c>
      <c r="DT1588" s="9" t="s">
        <v>657</v>
      </c>
      <c r="DU1588" s="9" t="s">
        <v>158</v>
      </c>
      <c r="DV1588" s="9" t="str">
        <f>VLOOKUP(DU1588,Metadata!$B$2:$C$7,2,FALSE)</f>
        <v>6+ years</v>
      </c>
    </row>
    <row r="1589" spans="1:126">
      <c r="A1589" s="13">
        <v>1588</v>
      </c>
      <c r="B1589" s="9" t="s">
        <v>135</v>
      </c>
      <c r="C1589" s="9" t="str">
        <f>VLOOKUP(B1589,Metadata!$M$2:$N$6,2,FALSE)</f>
        <v>Permanent Employee</v>
      </c>
      <c r="D1589" s="9" t="s">
        <v>159</v>
      </c>
      <c r="E1589" s="9" t="s">
        <v>137</v>
      </c>
      <c r="F1589" s="9" t="s">
        <v>138</v>
      </c>
      <c r="G1589" s="9" t="s">
        <v>140</v>
      </c>
      <c r="H1589" s="9" t="str">
        <f>IF(G1589="","",VLOOKUP(G1589,Metadata!$J$2:$K$22,2,FALSE))</f>
        <v>Lisbon Metropolitan Area</v>
      </c>
      <c r="I1589" s="9" t="s">
        <v>138</v>
      </c>
      <c r="J1589" s="9" t="str">
        <f>IF(I1589="","",VLOOKUP(I1589,Metadata!$P$2:$Q$43,2,FALSE))</f>
        <v>Europe</v>
      </c>
      <c r="K1589" s="9" t="str">
        <f t="shared" si="0"/>
        <v>Portugal</v>
      </c>
      <c r="L1589" s="9" t="s">
        <v>140</v>
      </c>
      <c r="M1589" s="9" t="str">
        <f>IF(L1589="","",VLOOKUP(L1589,Metadata!$J$2:$K$22,2,FALSE))</f>
        <v>Lisbon Metropolitan Area</v>
      </c>
      <c r="N1589" s="9" t="s">
        <v>141</v>
      </c>
      <c r="O1589" s="9" t="s">
        <v>137</v>
      </c>
      <c r="P1589" s="9" t="s">
        <v>142</v>
      </c>
      <c r="Q1589" s="10" t="str">
        <f t="shared" si="1"/>
        <v>Full Office Job</v>
      </c>
      <c r="R1589" s="10">
        <v>5</v>
      </c>
      <c r="S1589" s="9" t="s">
        <v>319</v>
      </c>
      <c r="T1589" s="9" t="s">
        <v>137</v>
      </c>
      <c r="U1589" s="9" t="str">
        <f>IF(S1589&lt;&gt;"",S1589,IF(T1589&lt;&gt;"",VLOOKUP(T1589,Metadata!$S$2:$T$228,2,FALSE),""))</f>
        <v>CTO</v>
      </c>
      <c r="V1589" s="9" t="s">
        <v>207</v>
      </c>
      <c r="W1589" s="9" t="s">
        <v>137</v>
      </c>
      <c r="X1589" s="9" t="s">
        <v>208</v>
      </c>
      <c r="Y1589" s="9" t="s">
        <v>137</v>
      </c>
      <c r="Z1589" s="9" t="s">
        <v>146</v>
      </c>
      <c r="AA1589" s="9" t="s">
        <v>165</v>
      </c>
      <c r="AB1589" s="9" t="s">
        <v>137</v>
      </c>
      <c r="AC1589" s="9" t="s">
        <v>147</v>
      </c>
      <c r="AD1589" s="9" t="s">
        <v>148</v>
      </c>
      <c r="AE1589" s="9" t="s">
        <v>194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 t="s">
        <v>178</v>
      </c>
      <c r="BB1589" s="9"/>
      <c r="BC1589" s="9"/>
      <c r="BD1589" s="9"/>
      <c r="BE1589" s="9"/>
      <c r="BF1589" s="9"/>
      <c r="BG1589" s="9"/>
      <c r="BH1589" s="9"/>
      <c r="BI1589" s="9"/>
      <c r="BJ1589" s="9" t="s">
        <v>167</v>
      </c>
      <c r="BK1589" s="9" t="s">
        <v>198</v>
      </c>
      <c r="BL1589" s="9" t="s">
        <v>199</v>
      </c>
      <c r="BM1589" s="9"/>
      <c r="BN1589" s="9" t="s">
        <v>186</v>
      </c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10"/>
      <c r="CB1589" s="10" t="str">
        <f t="shared" si="5"/>
        <v/>
      </c>
      <c r="CC1589" s="10"/>
      <c r="CD1589" s="9" t="str">
        <f t="shared" si="2"/>
        <v/>
      </c>
      <c r="CE1589" s="9" t="s">
        <v>151</v>
      </c>
      <c r="CF1589" s="9" t="s">
        <v>607</v>
      </c>
      <c r="CG1589" s="9">
        <f>IF(CF1589="","",VLOOKUP(CF1589,Metadata!$D$2:$H$20,2,FALSE))</f>
        <v>82500</v>
      </c>
      <c r="CH1589" s="9">
        <f>IF(CF1589="","",VLOOKUP(CF1589,Metadata!$D$2:$H$20,4,FALSE))</f>
        <v>80000</v>
      </c>
      <c r="CI1589" s="9">
        <f>IF(CF1589="","",VLOOKUP(CF1589,Metadata!$D$2:$H$20,5,FALSE))</f>
        <v>85000</v>
      </c>
      <c r="CJ1589" s="9">
        <f t="shared" si="3"/>
        <v>82500</v>
      </c>
      <c r="CK1589" s="9" t="s">
        <v>180</v>
      </c>
      <c r="CL1589" s="10">
        <v>3</v>
      </c>
      <c r="CM1589" s="10">
        <v>4</v>
      </c>
      <c r="CN1589" s="10">
        <v>6</v>
      </c>
      <c r="CO1589" s="10">
        <v>6</v>
      </c>
      <c r="CP1589" s="10">
        <v>6</v>
      </c>
      <c r="CQ1589" s="10">
        <v>6</v>
      </c>
      <c r="CR1589" s="10">
        <v>6</v>
      </c>
      <c r="CS1589" s="10">
        <v>6</v>
      </c>
      <c r="CT1589" s="10">
        <v>6</v>
      </c>
      <c r="CU1589" s="10">
        <v>6</v>
      </c>
      <c r="CV1589" s="10">
        <v>6</v>
      </c>
      <c r="CW1589" s="10">
        <v>6</v>
      </c>
      <c r="CX1589" s="10">
        <v>6</v>
      </c>
      <c r="CY1589" s="10">
        <v>6</v>
      </c>
      <c r="CZ1589" s="10">
        <v>6</v>
      </c>
      <c r="DA1589" s="10">
        <v>6</v>
      </c>
      <c r="DB1589" s="10">
        <v>7</v>
      </c>
      <c r="DC1589" s="10">
        <v>7</v>
      </c>
      <c r="DD1589" s="10">
        <v>6</v>
      </c>
      <c r="DE1589" s="10">
        <v>6</v>
      </c>
      <c r="DF1589" s="10">
        <v>6</v>
      </c>
      <c r="DG1589" s="10">
        <v>6</v>
      </c>
      <c r="DH1589" s="10">
        <v>6</v>
      </c>
      <c r="DI1589" s="10">
        <v>6</v>
      </c>
      <c r="DJ1589" s="10">
        <v>6</v>
      </c>
      <c r="DK1589" s="10">
        <v>6</v>
      </c>
      <c r="DL1589" s="10">
        <v>6</v>
      </c>
      <c r="DM1589" s="9" t="s">
        <v>154</v>
      </c>
      <c r="DN1589" s="10">
        <v>1977</v>
      </c>
      <c r="DO1589" s="9">
        <f t="shared" si="8"/>
        <v>44</v>
      </c>
      <c r="DP1589" s="9" t="s">
        <v>155</v>
      </c>
      <c r="DQ1589" s="9" t="s">
        <v>202</v>
      </c>
      <c r="DR1589" s="9" t="s">
        <v>157</v>
      </c>
      <c r="DS1589" s="9" t="s">
        <v>137</v>
      </c>
      <c r="DT1589" s="9" t="s">
        <v>657</v>
      </c>
      <c r="DU1589" s="9" t="s">
        <v>158</v>
      </c>
      <c r="DV1589" s="9" t="str">
        <f>VLOOKUP(DU1589,Metadata!$B$2:$C$7,2,FALSE)</f>
        <v>6+ years</v>
      </c>
    </row>
    <row r="1590" spans="1:126">
      <c r="A1590" s="13">
        <v>1589</v>
      </c>
      <c r="B1590" s="9" t="s">
        <v>135</v>
      </c>
      <c r="C1590" s="9" t="str">
        <f>VLOOKUP(B1590,Metadata!$M$2:$N$6,2,FALSE)</f>
        <v>Permanent Employee</v>
      </c>
      <c r="D1590" s="9" t="s">
        <v>159</v>
      </c>
      <c r="E1590" s="9" t="s">
        <v>137</v>
      </c>
      <c r="F1590" s="9" t="s">
        <v>138</v>
      </c>
      <c r="G1590" s="9" t="s">
        <v>204</v>
      </c>
      <c r="H1590" s="9" t="str">
        <f>IF(G1590="","",VLOOKUP(G1590,Metadata!$J$2:$K$22,2,FALSE))</f>
        <v>Centre</v>
      </c>
      <c r="I1590" s="9" t="s">
        <v>289</v>
      </c>
      <c r="J1590" s="9" t="str">
        <f>IF(I1590="","",VLOOKUP(I1590,Metadata!$P$2:$Q$43,2,FALSE))</f>
        <v>Europe</v>
      </c>
      <c r="K1590" s="9" t="str">
        <f t="shared" si="0"/>
        <v>International</v>
      </c>
      <c r="L1590" s="9" t="s">
        <v>137</v>
      </c>
      <c r="M1590" s="9" t="str">
        <f>IF(L1590="","",VLOOKUP(L1590,Metadata!$J$2:$K$22,2,FALSE))</f>
        <v/>
      </c>
      <c r="N1590" s="9" t="s">
        <v>141</v>
      </c>
      <c r="O1590" s="9" t="s">
        <v>137</v>
      </c>
      <c r="P1590" s="9" t="s">
        <v>191</v>
      </c>
      <c r="Q1590" s="10" t="str">
        <f t="shared" si="1"/>
        <v>Remote Job (full or flexible)</v>
      </c>
      <c r="R1590" s="10">
        <v>5</v>
      </c>
      <c r="S1590" s="9" t="s">
        <v>216</v>
      </c>
      <c r="T1590" s="9" t="s">
        <v>137</v>
      </c>
      <c r="U1590" s="9" t="str">
        <f>IF(S1590&lt;&gt;"",S1590,IF(T1590&lt;&gt;"",VLOOKUP(T1590,Metadata!$S$2:$T$228,2,FALSE),""))</f>
        <v>Front-End Developer</v>
      </c>
      <c r="V1590" s="9" t="s">
        <v>144</v>
      </c>
      <c r="W1590" s="9" t="s">
        <v>137</v>
      </c>
      <c r="X1590" s="9" t="s">
        <v>163</v>
      </c>
      <c r="Y1590" s="9" t="s">
        <v>137</v>
      </c>
      <c r="Z1590" s="9" t="s">
        <v>184</v>
      </c>
      <c r="AA1590" s="9" t="s">
        <v>165</v>
      </c>
      <c r="AB1590" s="9" t="s">
        <v>137</v>
      </c>
      <c r="AC1590" s="9"/>
      <c r="AD1590" s="9"/>
      <c r="AE1590" s="9"/>
      <c r="AF1590" s="9"/>
      <c r="AG1590" s="9"/>
      <c r="AH1590" s="9"/>
      <c r="AI1590" s="9"/>
      <c r="AJ1590" s="9" t="s">
        <v>185</v>
      </c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 t="s">
        <v>178</v>
      </c>
      <c r="BB1590" s="9"/>
      <c r="BC1590" s="9"/>
      <c r="BD1590" s="9"/>
      <c r="BE1590" s="9"/>
      <c r="BF1590" s="9"/>
      <c r="BG1590" s="9"/>
      <c r="BH1590" s="9"/>
      <c r="BI1590" s="9" t="s">
        <v>186</v>
      </c>
      <c r="BJ1590" s="9"/>
      <c r="BK1590" s="9"/>
      <c r="BL1590" s="9"/>
      <c r="BM1590" s="9"/>
      <c r="BN1590" s="9" t="s">
        <v>186</v>
      </c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10"/>
      <c r="CB1590" s="10" t="str">
        <f t="shared" si="5"/>
        <v/>
      </c>
      <c r="CC1590" s="10"/>
      <c r="CD1590" s="9" t="str">
        <f t="shared" si="2"/>
        <v/>
      </c>
      <c r="CE1590" s="9" t="s">
        <v>168</v>
      </c>
      <c r="CF1590" s="9" t="s">
        <v>254</v>
      </c>
      <c r="CG1590" s="9">
        <f>IF(CF1590="","",VLOOKUP(CF1590,Metadata!$D$2:$H$20,2,FALSE))</f>
        <v>37500</v>
      </c>
      <c r="CH1590" s="9">
        <f>IF(CF1590="","",VLOOKUP(CF1590,Metadata!$D$2:$H$20,4,FALSE))</f>
        <v>35000</v>
      </c>
      <c r="CI1590" s="9">
        <f>IF(CF1590="","",VLOOKUP(CF1590,Metadata!$D$2:$H$20,5,FALSE))</f>
        <v>40000</v>
      </c>
      <c r="CJ1590" s="9">
        <f t="shared" si="3"/>
        <v>37500</v>
      </c>
      <c r="CK1590" s="9" t="s">
        <v>201</v>
      </c>
      <c r="CL1590" s="10">
        <v>6</v>
      </c>
      <c r="CM1590" s="10">
        <v>1</v>
      </c>
      <c r="CN1590" s="10">
        <v>6</v>
      </c>
      <c r="CO1590" s="10">
        <v>6</v>
      </c>
      <c r="CP1590" s="10">
        <v>6</v>
      </c>
      <c r="CQ1590" s="10">
        <v>7</v>
      </c>
      <c r="CR1590" s="10">
        <v>5</v>
      </c>
      <c r="CS1590" s="10">
        <v>5</v>
      </c>
      <c r="CT1590" s="10">
        <v>6</v>
      </c>
      <c r="CU1590" s="10">
        <v>6</v>
      </c>
      <c r="CV1590" s="10">
        <v>5</v>
      </c>
      <c r="CW1590" s="10">
        <v>2</v>
      </c>
      <c r="CX1590" s="10">
        <v>6</v>
      </c>
      <c r="CY1590" s="10">
        <v>7</v>
      </c>
      <c r="CZ1590" s="10">
        <v>5</v>
      </c>
      <c r="DA1590" s="10">
        <v>5</v>
      </c>
      <c r="DB1590" s="10">
        <v>4</v>
      </c>
      <c r="DC1590" s="10">
        <v>6</v>
      </c>
      <c r="DD1590" s="10">
        <v>4</v>
      </c>
      <c r="DE1590" s="10">
        <v>7</v>
      </c>
      <c r="DF1590" s="10">
        <v>5</v>
      </c>
      <c r="DG1590" s="10">
        <v>5</v>
      </c>
      <c r="DH1590" s="10">
        <v>4</v>
      </c>
      <c r="DI1590" s="10">
        <v>6</v>
      </c>
      <c r="DJ1590" s="10">
        <v>4</v>
      </c>
      <c r="DK1590" s="10">
        <v>5</v>
      </c>
      <c r="DL1590" s="10">
        <v>5</v>
      </c>
      <c r="DM1590" s="9" t="s">
        <v>154</v>
      </c>
      <c r="DN1590" s="10">
        <v>1988</v>
      </c>
      <c r="DO1590" s="9">
        <f t="shared" si="8"/>
        <v>33</v>
      </c>
      <c r="DP1590" s="9" t="s">
        <v>155</v>
      </c>
      <c r="DQ1590" s="9" t="s">
        <v>156</v>
      </c>
      <c r="DR1590" s="9" t="s">
        <v>157</v>
      </c>
      <c r="DS1590" s="9" t="s">
        <v>137</v>
      </c>
      <c r="DT1590" s="9" t="s">
        <v>657</v>
      </c>
      <c r="DU1590" s="9" t="s">
        <v>223</v>
      </c>
      <c r="DV1590" s="9" t="str">
        <f>VLOOKUP(DU1590,Metadata!$B$2:$C$7,2,FALSE)</f>
        <v>3 - 6 years</v>
      </c>
    </row>
    <row r="1591" spans="1:126">
      <c r="A1591" s="13">
        <v>1590</v>
      </c>
      <c r="B1591" s="9" t="s">
        <v>135</v>
      </c>
      <c r="C1591" s="9" t="str">
        <f>VLOOKUP(B1591,Metadata!$M$2:$N$6,2,FALSE)</f>
        <v>Permanent Employee</v>
      </c>
      <c r="D1591" s="9" t="s">
        <v>159</v>
      </c>
      <c r="E1591" s="9" t="s">
        <v>137</v>
      </c>
      <c r="F1591" s="9" t="s">
        <v>138</v>
      </c>
      <c r="G1591" s="9" t="s">
        <v>140</v>
      </c>
      <c r="H1591" s="9" t="str">
        <f>IF(G1591="","",VLOOKUP(G1591,Metadata!$J$2:$K$22,2,FALSE))</f>
        <v>Lisbon Metropolitan Area</v>
      </c>
      <c r="I1591" s="9" t="s">
        <v>295</v>
      </c>
      <c r="J1591" s="9" t="str">
        <f>IF(I1591="","",VLOOKUP(I1591,Metadata!$P$2:$Q$43,2,FALSE))</f>
        <v>Europe</v>
      </c>
      <c r="K1591" s="9" t="str">
        <f t="shared" si="0"/>
        <v>International</v>
      </c>
      <c r="L1591" s="9" t="s">
        <v>137</v>
      </c>
      <c r="M1591" s="9" t="str">
        <f>IF(L1591="","",VLOOKUP(L1591,Metadata!$J$2:$K$22,2,FALSE))</f>
        <v/>
      </c>
      <c r="N1591" s="9" t="s">
        <v>141</v>
      </c>
      <c r="O1591" s="9" t="s">
        <v>137</v>
      </c>
      <c r="P1591" s="9" t="s">
        <v>142</v>
      </c>
      <c r="Q1591" s="10" t="str">
        <f t="shared" si="1"/>
        <v>Full Office Job</v>
      </c>
      <c r="R1591" s="10">
        <v>6</v>
      </c>
      <c r="S1591" s="9" t="s">
        <v>332</v>
      </c>
      <c r="T1591" s="9" t="s">
        <v>137</v>
      </c>
      <c r="U1591" s="9" t="str">
        <f>IF(S1591&lt;&gt;"",S1591,IF(T1591&lt;&gt;"",VLOOKUP(T1591,Metadata!$S$2:$T$228,2,FALSE),""))</f>
        <v>UX/UI Designer</v>
      </c>
      <c r="V1591" s="9" t="s">
        <v>207</v>
      </c>
      <c r="W1591" s="9" t="s">
        <v>137</v>
      </c>
      <c r="X1591" s="9" t="s">
        <v>269</v>
      </c>
      <c r="Y1591" s="9" t="s">
        <v>137</v>
      </c>
      <c r="Z1591" s="9" t="s">
        <v>218</v>
      </c>
      <c r="AA1591" s="9" t="s">
        <v>137</v>
      </c>
      <c r="AB1591" s="9" t="s">
        <v>137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 t="s">
        <v>178</v>
      </c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 t="s">
        <v>150</v>
      </c>
      <c r="BZ1591" s="9" t="s">
        <v>137</v>
      </c>
      <c r="CA1591" s="10"/>
      <c r="CB1591" s="10" t="str">
        <f t="shared" si="5"/>
        <v/>
      </c>
      <c r="CC1591" s="10"/>
      <c r="CD1591" s="9" t="str">
        <f t="shared" si="2"/>
        <v/>
      </c>
      <c r="CE1591" s="9" t="s">
        <v>168</v>
      </c>
      <c r="CF1591" s="9" t="s">
        <v>188</v>
      </c>
      <c r="CG1591" s="9">
        <f>IF(CF1591="","",VLOOKUP(CF1591,Metadata!$D$2:$H$20,2,FALSE))</f>
        <v>17500</v>
      </c>
      <c r="CH1591" s="9">
        <f>IF(CF1591="","",VLOOKUP(CF1591,Metadata!$D$2:$H$20,4,FALSE))</f>
        <v>15000</v>
      </c>
      <c r="CI1591" s="9">
        <f>IF(CF1591="","",VLOOKUP(CF1591,Metadata!$D$2:$H$20,5,FALSE))</f>
        <v>20000</v>
      </c>
      <c r="CJ1591" s="9">
        <f t="shared" si="3"/>
        <v>17500</v>
      </c>
      <c r="CK1591" s="9" t="s">
        <v>153</v>
      </c>
      <c r="CL1591" s="10">
        <v>4</v>
      </c>
      <c r="CM1591" s="10">
        <v>4</v>
      </c>
      <c r="CN1591" s="10">
        <v>7</v>
      </c>
      <c r="CO1591" s="10">
        <v>6</v>
      </c>
      <c r="CP1591" s="10">
        <v>6</v>
      </c>
      <c r="CQ1591" s="10">
        <v>6</v>
      </c>
      <c r="CR1591" s="10">
        <v>6</v>
      </c>
      <c r="CS1591" s="10">
        <v>6</v>
      </c>
      <c r="CT1591" s="10">
        <v>6</v>
      </c>
      <c r="CU1591" s="10">
        <v>6</v>
      </c>
      <c r="CV1591" s="10">
        <v>6</v>
      </c>
      <c r="CW1591" s="10">
        <v>7</v>
      </c>
      <c r="CX1591" s="10">
        <v>7</v>
      </c>
      <c r="CY1591" s="10">
        <v>7</v>
      </c>
      <c r="CZ1591" s="10">
        <v>7</v>
      </c>
      <c r="DA1591" s="10">
        <v>6</v>
      </c>
      <c r="DB1591" s="10">
        <v>6</v>
      </c>
      <c r="DC1591" s="10">
        <v>6</v>
      </c>
      <c r="DD1591" s="10">
        <v>5</v>
      </c>
      <c r="DE1591" s="10">
        <v>6</v>
      </c>
      <c r="DF1591" s="10">
        <v>6</v>
      </c>
      <c r="DG1591" s="10">
        <v>6</v>
      </c>
      <c r="DH1591" s="10">
        <v>6</v>
      </c>
      <c r="DI1591" s="10">
        <v>6</v>
      </c>
      <c r="DJ1591" s="10">
        <v>5</v>
      </c>
      <c r="DK1591" s="10">
        <v>6</v>
      </c>
      <c r="DL1591" s="10">
        <v>6</v>
      </c>
      <c r="DM1591" s="9" t="s">
        <v>154</v>
      </c>
      <c r="DN1591" s="10">
        <v>1983</v>
      </c>
      <c r="DO1591" s="9">
        <f t="shared" si="8"/>
        <v>38</v>
      </c>
      <c r="DP1591" s="9" t="s">
        <v>155</v>
      </c>
      <c r="DQ1591" s="9" t="s">
        <v>202</v>
      </c>
      <c r="DR1591" s="9" t="s">
        <v>157</v>
      </c>
      <c r="DS1591" s="9" t="s">
        <v>137</v>
      </c>
      <c r="DT1591" s="9" t="s">
        <v>657</v>
      </c>
      <c r="DU1591" s="9" t="s">
        <v>158</v>
      </c>
      <c r="DV1591" s="9" t="str">
        <f>VLOOKUP(DU1591,Metadata!$B$2:$C$7,2,FALSE)</f>
        <v>6+ years</v>
      </c>
    </row>
    <row r="1592" spans="1:126">
      <c r="A1592" s="13">
        <v>1591</v>
      </c>
      <c r="B1592" s="9" t="s">
        <v>135</v>
      </c>
      <c r="C1592" s="9" t="str">
        <f>VLOOKUP(B1592,Metadata!$M$2:$N$6,2,FALSE)</f>
        <v>Permanent Employee</v>
      </c>
      <c r="D1592" s="9" t="s">
        <v>159</v>
      </c>
      <c r="E1592" s="9" t="s">
        <v>137</v>
      </c>
      <c r="F1592" s="9" t="s">
        <v>138</v>
      </c>
      <c r="G1592" s="9" t="s">
        <v>312</v>
      </c>
      <c r="H1592" s="9" t="str">
        <f>IF(G1592="","",VLOOKUP(G1592,Metadata!$J$2:$K$22,2,FALSE))</f>
        <v>South</v>
      </c>
      <c r="I1592" s="9" t="s">
        <v>311</v>
      </c>
      <c r="J1592" s="9" t="str">
        <f>IF(I1592="","",VLOOKUP(I1592,Metadata!$P$2:$Q$43,2,FALSE))</f>
        <v>Europe</v>
      </c>
      <c r="K1592" s="9" t="str">
        <f t="shared" si="0"/>
        <v>International</v>
      </c>
      <c r="L1592" s="9" t="s">
        <v>137</v>
      </c>
      <c r="M1592" s="9" t="str">
        <f>IF(L1592="","",VLOOKUP(L1592,Metadata!$J$2:$K$22,2,FALSE))</f>
        <v/>
      </c>
      <c r="N1592" s="9" t="s">
        <v>205</v>
      </c>
      <c r="O1592" s="9" t="s">
        <v>137</v>
      </c>
      <c r="P1592" s="9" t="s">
        <v>137</v>
      </c>
      <c r="Q1592" s="10" t="str">
        <f t="shared" si="1"/>
        <v>Full Office Job</v>
      </c>
      <c r="R1592" s="10">
        <v>4</v>
      </c>
      <c r="S1592" s="9" t="s">
        <v>336</v>
      </c>
      <c r="T1592" s="9" t="s">
        <v>137</v>
      </c>
      <c r="U1592" s="9" t="str">
        <f>IF(S1592&lt;&gt;"",S1592,IF(T1592&lt;&gt;"",VLOOKUP(T1592,Metadata!$S$2:$T$228,2,FALSE),""))</f>
        <v>Scrum Master</v>
      </c>
      <c r="V1592" s="9" t="s">
        <v>162</v>
      </c>
      <c r="W1592" s="9" t="s">
        <v>137</v>
      </c>
      <c r="X1592" s="9" t="s">
        <v>145</v>
      </c>
      <c r="Y1592" s="9" t="s">
        <v>137</v>
      </c>
      <c r="Z1592" s="9" t="s">
        <v>184</v>
      </c>
      <c r="AA1592" s="9" t="s">
        <v>165</v>
      </c>
      <c r="AB1592" s="9" t="s">
        <v>137</v>
      </c>
      <c r="AC1592" s="9" t="s">
        <v>147</v>
      </c>
      <c r="AD1592" s="9"/>
      <c r="AE1592" s="9"/>
      <c r="AF1592" s="9"/>
      <c r="AG1592" s="9" t="s">
        <v>166</v>
      </c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 t="s">
        <v>150</v>
      </c>
      <c r="BZ1592" s="9" t="s">
        <v>137</v>
      </c>
      <c r="CA1592" s="10"/>
      <c r="CB1592" s="10" t="str">
        <f t="shared" si="5"/>
        <v/>
      </c>
      <c r="CC1592" s="10"/>
      <c r="CD1592" s="9" t="str">
        <f t="shared" si="2"/>
        <v/>
      </c>
      <c r="CE1592" s="9" t="s">
        <v>151</v>
      </c>
      <c r="CF1592" s="9" t="s">
        <v>220</v>
      </c>
      <c r="CG1592" s="9">
        <f>IF(CF1592="","",VLOOKUP(CF1592,Metadata!$D$2:$H$20,2,FALSE))</f>
        <v>27500</v>
      </c>
      <c r="CH1592" s="9">
        <f>IF(CF1592="","",VLOOKUP(CF1592,Metadata!$D$2:$H$20,4,FALSE))</f>
        <v>25000</v>
      </c>
      <c r="CI1592" s="9">
        <f>IF(CF1592="","",VLOOKUP(CF1592,Metadata!$D$2:$H$20,5,FALSE))</f>
        <v>30000</v>
      </c>
      <c r="CJ1592" s="9">
        <f t="shared" si="3"/>
        <v>27500</v>
      </c>
      <c r="CK1592" s="9" t="s">
        <v>189</v>
      </c>
      <c r="CL1592" s="10">
        <v>5</v>
      </c>
      <c r="CM1592" s="10">
        <v>1</v>
      </c>
      <c r="CN1592" s="10">
        <v>7</v>
      </c>
      <c r="CO1592" s="10">
        <v>5</v>
      </c>
      <c r="CP1592" s="10">
        <v>6</v>
      </c>
      <c r="CQ1592" s="10">
        <v>6</v>
      </c>
      <c r="CR1592" s="10">
        <v>4</v>
      </c>
      <c r="CS1592" s="10">
        <v>6</v>
      </c>
      <c r="CT1592" s="10">
        <v>7</v>
      </c>
      <c r="CU1592" s="10">
        <v>5</v>
      </c>
      <c r="CV1592" s="10">
        <v>6</v>
      </c>
      <c r="CW1592" s="10">
        <v>5</v>
      </c>
      <c r="CX1592" s="10">
        <v>6</v>
      </c>
      <c r="CY1592" s="10">
        <v>5</v>
      </c>
      <c r="CZ1592" s="10">
        <v>7</v>
      </c>
      <c r="DA1592" s="10">
        <v>6</v>
      </c>
      <c r="DB1592" s="10">
        <v>5</v>
      </c>
      <c r="DC1592" s="10">
        <v>7</v>
      </c>
      <c r="DD1592" s="10">
        <v>4</v>
      </c>
      <c r="DE1592" s="10">
        <v>6</v>
      </c>
      <c r="DF1592" s="10">
        <v>6</v>
      </c>
      <c r="DG1592" s="10">
        <v>5</v>
      </c>
      <c r="DH1592" s="10">
        <v>5</v>
      </c>
      <c r="DI1592" s="10">
        <v>5</v>
      </c>
      <c r="DJ1592" s="10">
        <v>3</v>
      </c>
      <c r="DK1592" s="10">
        <v>6</v>
      </c>
      <c r="DL1592" s="10">
        <v>6</v>
      </c>
      <c r="DM1592" s="9" t="s">
        <v>154</v>
      </c>
      <c r="DN1592" s="10">
        <v>1982</v>
      </c>
      <c r="DO1592" s="9">
        <f t="shared" si="8"/>
        <v>39</v>
      </c>
      <c r="DP1592" s="9" t="s">
        <v>155</v>
      </c>
      <c r="DQ1592" s="9" t="s">
        <v>202</v>
      </c>
      <c r="DR1592" s="9" t="s">
        <v>157</v>
      </c>
      <c r="DS1592" s="9" t="s">
        <v>137</v>
      </c>
      <c r="DT1592" s="9" t="s">
        <v>657</v>
      </c>
      <c r="DU1592" s="9" t="s">
        <v>158</v>
      </c>
      <c r="DV1592" s="9" t="str">
        <f>VLOOKUP(DU1592,Metadata!$B$2:$C$7,2,FALSE)</f>
        <v>6+ years</v>
      </c>
    </row>
    <row r="1593" spans="1:126">
      <c r="A1593" s="13">
        <v>1592</v>
      </c>
      <c r="B1593" s="9" t="s">
        <v>135</v>
      </c>
      <c r="C1593" s="9" t="str">
        <f>VLOOKUP(B1593,Metadata!$M$2:$N$6,2,FALSE)</f>
        <v>Permanent Employee</v>
      </c>
      <c r="D1593" s="9" t="s">
        <v>159</v>
      </c>
      <c r="E1593" s="9" t="s">
        <v>137</v>
      </c>
      <c r="F1593" s="9" t="s">
        <v>138</v>
      </c>
      <c r="G1593" s="9" t="s">
        <v>160</v>
      </c>
      <c r="H1593" s="9" t="str">
        <f>IF(G1593="","",VLOOKUP(G1593,Metadata!$J$2:$K$22,2,FALSE))</f>
        <v>Centre</v>
      </c>
      <c r="I1593" s="9" t="s">
        <v>295</v>
      </c>
      <c r="J1593" s="9" t="str">
        <f>IF(I1593="","",VLOOKUP(I1593,Metadata!$P$2:$Q$43,2,FALSE))</f>
        <v>Europe</v>
      </c>
      <c r="K1593" s="9" t="str">
        <f t="shared" si="0"/>
        <v>International</v>
      </c>
      <c r="L1593" s="9" t="s">
        <v>137</v>
      </c>
      <c r="M1593" s="9" t="str">
        <f>IF(L1593="","",VLOOKUP(L1593,Metadata!$J$2:$K$22,2,FALSE))</f>
        <v/>
      </c>
      <c r="N1593" s="9" t="s">
        <v>141</v>
      </c>
      <c r="O1593" s="9" t="s">
        <v>137</v>
      </c>
      <c r="P1593" s="9" t="s">
        <v>142</v>
      </c>
      <c r="Q1593" s="10" t="str">
        <f t="shared" si="1"/>
        <v>Full Office Job</v>
      </c>
      <c r="R1593" s="10">
        <v>3</v>
      </c>
      <c r="S1593" s="9" t="s">
        <v>192</v>
      </c>
      <c r="T1593" s="9" t="s">
        <v>137</v>
      </c>
      <c r="U1593" s="9" t="str">
        <f>IF(S1593&lt;&gt;"",S1593,IF(T1593&lt;&gt;"",VLOOKUP(T1593,Metadata!$S$2:$T$228,2,FALSE),""))</f>
        <v>Back-End Developer</v>
      </c>
      <c r="V1593" s="9" t="s">
        <v>400</v>
      </c>
      <c r="W1593" s="9" t="s">
        <v>137</v>
      </c>
      <c r="X1593" s="9" t="s">
        <v>175</v>
      </c>
      <c r="Y1593" s="9" t="s">
        <v>137</v>
      </c>
      <c r="Z1593" s="9" t="s">
        <v>193</v>
      </c>
      <c r="AA1593" s="9" t="s">
        <v>165</v>
      </c>
      <c r="AB1593" s="9" t="s">
        <v>137</v>
      </c>
      <c r="AC1593" s="9" t="s">
        <v>147</v>
      </c>
      <c r="AD1593" s="9"/>
      <c r="AE1593" s="9" t="s">
        <v>194</v>
      </c>
      <c r="AF1593" s="9"/>
      <c r="AG1593" s="9"/>
      <c r="AH1593" s="9"/>
      <c r="AI1593" s="9"/>
      <c r="AJ1593" s="9" t="s">
        <v>185</v>
      </c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198</v>
      </c>
      <c r="BL1593" s="9" t="s">
        <v>199</v>
      </c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10"/>
      <c r="CB1593" s="10" t="str">
        <f t="shared" si="5"/>
        <v/>
      </c>
      <c r="CC1593" s="10"/>
      <c r="CD1593" s="9" t="str">
        <f t="shared" si="2"/>
        <v/>
      </c>
      <c r="CE1593" s="9" t="s">
        <v>232</v>
      </c>
      <c r="CF1593" s="9" t="s">
        <v>188</v>
      </c>
      <c r="CG1593" s="9">
        <f>IF(CF1593="","",VLOOKUP(CF1593,Metadata!$D$2:$H$20,2,FALSE))</f>
        <v>17500</v>
      </c>
      <c r="CH1593" s="9">
        <f>IF(CF1593="","",VLOOKUP(CF1593,Metadata!$D$2:$H$20,4,FALSE))</f>
        <v>15000</v>
      </c>
      <c r="CI1593" s="9">
        <f>IF(CF1593="","",VLOOKUP(CF1593,Metadata!$D$2:$H$20,5,FALSE))</f>
        <v>20000</v>
      </c>
      <c r="CJ1593" s="9">
        <f t="shared" si="3"/>
        <v>17500</v>
      </c>
      <c r="CK1593" s="9" t="s">
        <v>153</v>
      </c>
      <c r="CL1593" s="10">
        <v>5</v>
      </c>
      <c r="CM1593" s="10">
        <v>3</v>
      </c>
      <c r="CN1593" s="10">
        <v>6</v>
      </c>
      <c r="CO1593" s="10">
        <v>6</v>
      </c>
      <c r="CP1593" s="10">
        <v>6</v>
      </c>
      <c r="CQ1593" s="10">
        <v>5</v>
      </c>
      <c r="CR1593" s="10">
        <v>2</v>
      </c>
      <c r="CS1593" s="10">
        <v>6</v>
      </c>
      <c r="CT1593" s="10">
        <v>6</v>
      </c>
      <c r="CU1593" s="10">
        <v>6</v>
      </c>
      <c r="CV1593" s="10">
        <v>5</v>
      </c>
      <c r="CW1593" s="10">
        <v>5</v>
      </c>
      <c r="CX1593" s="10">
        <v>4</v>
      </c>
      <c r="CY1593" s="10">
        <v>3</v>
      </c>
      <c r="CZ1593" s="10">
        <v>4</v>
      </c>
      <c r="DA1593" s="10">
        <v>3</v>
      </c>
      <c r="DB1593" s="10">
        <v>3</v>
      </c>
      <c r="DC1593" s="10">
        <v>4</v>
      </c>
      <c r="DD1593" s="10">
        <v>3</v>
      </c>
      <c r="DE1593" s="10">
        <v>5</v>
      </c>
      <c r="DF1593" s="10">
        <v>5</v>
      </c>
      <c r="DG1593" s="10">
        <v>5</v>
      </c>
      <c r="DH1593" s="10">
        <v>3</v>
      </c>
      <c r="DI1593" s="10">
        <v>3</v>
      </c>
      <c r="DJ1593" s="10">
        <v>4</v>
      </c>
      <c r="DK1593" s="10">
        <v>4</v>
      </c>
      <c r="DL1593" s="10">
        <v>4</v>
      </c>
      <c r="DM1593" s="9" t="s">
        <v>333</v>
      </c>
      <c r="DN1593" s="10">
        <v>1980</v>
      </c>
      <c r="DO1593" s="9">
        <f t="shared" si="8"/>
        <v>41</v>
      </c>
      <c r="DP1593" s="9" t="s">
        <v>155</v>
      </c>
      <c r="DQ1593" s="9" t="s">
        <v>227</v>
      </c>
      <c r="DR1593" s="9" t="s">
        <v>342</v>
      </c>
      <c r="DS1593" s="9" t="s">
        <v>137</v>
      </c>
      <c r="DT1593" s="9" t="s">
        <v>657</v>
      </c>
      <c r="DU1593" s="9" t="s">
        <v>158</v>
      </c>
      <c r="DV1593" s="9" t="str">
        <f>VLOOKUP(DU1593,Metadata!$B$2:$C$7,2,FALSE)</f>
        <v>6+ years</v>
      </c>
    </row>
    <row r="1594" spans="1:126">
      <c r="A1594" s="13">
        <v>1593</v>
      </c>
      <c r="B1594" s="9" t="s">
        <v>135</v>
      </c>
      <c r="C1594" s="9" t="str">
        <f>VLOOKUP(B1594,Metadata!$M$2:$N$6,2,FALSE)</f>
        <v>Permanent Employee</v>
      </c>
      <c r="D1594" s="9" t="s">
        <v>159</v>
      </c>
      <c r="E1594" s="9" t="s">
        <v>137</v>
      </c>
      <c r="F1594" s="9" t="s">
        <v>138</v>
      </c>
      <c r="G1594" s="9" t="s">
        <v>140</v>
      </c>
      <c r="H1594" s="9" t="str">
        <f>IF(G1594="","",VLOOKUP(G1594,Metadata!$J$2:$K$22,2,FALSE))</f>
        <v>Lisbon Metropolitan Area</v>
      </c>
      <c r="I1594" s="9" t="s">
        <v>138</v>
      </c>
      <c r="J1594" s="9" t="str">
        <f>IF(I1594="","",VLOOKUP(I1594,Metadata!$P$2:$Q$43,2,FALSE))</f>
        <v>Europe</v>
      </c>
      <c r="K1594" s="9" t="str">
        <f t="shared" si="0"/>
        <v>Portugal</v>
      </c>
      <c r="L1594" s="9" t="s">
        <v>140</v>
      </c>
      <c r="M1594" s="9" t="str">
        <f>IF(L1594="","",VLOOKUP(L1594,Metadata!$J$2:$K$22,2,FALSE))</f>
        <v>Lisbon Metropolitan Area</v>
      </c>
      <c r="N1594" s="9" t="s">
        <v>205</v>
      </c>
      <c r="O1594" s="9" t="s">
        <v>137</v>
      </c>
      <c r="P1594" s="9" t="s">
        <v>137</v>
      </c>
      <c r="Q1594" s="10" t="str">
        <f t="shared" si="1"/>
        <v>Full Office Job</v>
      </c>
      <c r="R1594" s="10">
        <v>7</v>
      </c>
      <c r="S1594" s="9" t="s">
        <v>216</v>
      </c>
      <c r="T1594" s="9" t="s">
        <v>137</v>
      </c>
      <c r="U1594" s="9" t="str">
        <f>IF(S1594&lt;&gt;"",S1594,IF(T1594&lt;&gt;"",VLOOKUP(T1594,Metadata!$S$2:$T$228,2,FALSE),""))</f>
        <v>Front-End Developer</v>
      </c>
      <c r="V1594" s="9" t="s">
        <v>144</v>
      </c>
      <c r="W1594" s="9" t="s">
        <v>137</v>
      </c>
      <c r="X1594" s="9" t="s">
        <v>145</v>
      </c>
      <c r="Y1594" s="9" t="s">
        <v>137</v>
      </c>
      <c r="Z1594" s="9" t="s">
        <v>218</v>
      </c>
      <c r="AA1594" s="9" t="s">
        <v>165</v>
      </c>
      <c r="AB1594" s="9" t="s">
        <v>137</v>
      </c>
      <c r="AC1594" s="9"/>
      <c r="AD1594" s="9"/>
      <c r="AE1594" s="9"/>
      <c r="AF1594" s="9"/>
      <c r="AG1594" s="9"/>
      <c r="AH1594" s="9"/>
      <c r="AI1594" s="9"/>
      <c r="AJ1594" s="9" t="s">
        <v>185</v>
      </c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 t="s">
        <v>178</v>
      </c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 t="s">
        <v>186</v>
      </c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10"/>
      <c r="CB1594" s="10" t="str">
        <f t="shared" si="5"/>
        <v/>
      </c>
      <c r="CC1594" s="10"/>
      <c r="CD1594" s="9" t="str">
        <f t="shared" si="2"/>
        <v/>
      </c>
      <c r="CE1594" s="9" t="s">
        <v>168</v>
      </c>
      <c r="CF1594" s="9" t="s">
        <v>236</v>
      </c>
      <c r="CG1594" s="9">
        <f>IF(CF1594="","",VLOOKUP(CF1594,Metadata!$D$2:$H$20,2,FALSE))</f>
        <v>47500</v>
      </c>
      <c r="CH1594" s="9">
        <f>IF(CF1594="","",VLOOKUP(CF1594,Metadata!$D$2:$H$20,4,FALSE))</f>
        <v>45000</v>
      </c>
      <c r="CI1594" s="9">
        <f>IF(CF1594="","",VLOOKUP(CF1594,Metadata!$D$2:$H$20,5,FALSE))</f>
        <v>50000</v>
      </c>
      <c r="CJ1594" s="9">
        <f t="shared" si="3"/>
        <v>47500</v>
      </c>
      <c r="CK1594" s="9" t="s">
        <v>153</v>
      </c>
      <c r="CL1594" s="10">
        <v>5</v>
      </c>
      <c r="CM1594" s="10">
        <v>3</v>
      </c>
      <c r="CN1594" s="10">
        <v>7</v>
      </c>
      <c r="CO1594" s="10">
        <v>5</v>
      </c>
      <c r="CP1594" s="10">
        <v>5</v>
      </c>
      <c r="CQ1594" s="10">
        <v>7</v>
      </c>
      <c r="CR1594" s="10">
        <v>7</v>
      </c>
      <c r="CS1594" s="10">
        <v>5</v>
      </c>
      <c r="CT1594" s="10">
        <v>7</v>
      </c>
      <c r="CU1594" s="10">
        <v>7</v>
      </c>
      <c r="CV1594" s="10">
        <v>4</v>
      </c>
      <c r="CW1594" s="10">
        <v>4</v>
      </c>
      <c r="CX1594" s="10">
        <v>7</v>
      </c>
      <c r="CY1594" s="10">
        <v>7</v>
      </c>
      <c r="CZ1594" s="10">
        <v>7</v>
      </c>
      <c r="DA1594" s="10">
        <v>5</v>
      </c>
      <c r="DB1594" s="10">
        <v>4</v>
      </c>
      <c r="DC1594" s="10">
        <v>7</v>
      </c>
      <c r="DD1594" s="10">
        <v>5</v>
      </c>
      <c r="DE1594" s="10">
        <v>7</v>
      </c>
      <c r="DF1594" s="10">
        <v>7</v>
      </c>
      <c r="DG1594" s="10">
        <v>7</v>
      </c>
      <c r="DH1594" s="10">
        <v>7</v>
      </c>
      <c r="DI1594" s="10">
        <v>6</v>
      </c>
      <c r="DJ1594" s="10">
        <v>5</v>
      </c>
      <c r="DK1594" s="10">
        <v>7</v>
      </c>
      <c r="DL1594" s="10">
        <v>7</v>
      </c>
      <c r="DM1594" s="9" t="s">
        <v>154</v>
      </c>
      <c r="DN1594" s="10">
        <v>1988</v>
      </c>
      <c r="DO1594" s="9">
        <f t="shared" si="8"/>
        <v>33</v>
      </c>
      <c r="DP1594" s="9" t="s">
        <v>222</v>
      </c>
      <c r="DQ1594" s="9" t="s">
        <v>227</v>
      </c>
      <c r="DR1594" s="9" t="s">
        <v>157</v>
      </c>
      <c r="DS1594" s="9" t="s">
        <v>137</v>
      </c>
      <c r="DT1594" s="9" t="s">
        <v>657</v>
      </c>
      <c r="DU1594" s="9" t="s">
        <v>158</v>
      </c>
      <c r="DV1594" s="9" t="str">
        <f>VLOOKUP(DU1594,Metadata!$B$2:$C$7,2,FALSE)</f>
        <v>6+ years</v>
      </c>
    </row>
    <row r="1595" spans="1:126">
      <c r="A1595" s="13">
        <v>1594</v>
      </c>
      <c r="B1595" s="9" t="s">
        <v>135</v>
      </c>
      <c r="C1595" s="9" t="str">
        <f>VLOOKUP(B1595,Metadata!$M$2:$N$6,2,FALSE)</f>
        <v>Permanent Employee</v>
      </c>
      <c r="D1595" s="9" t="s">
        <v>159</v>
      </c>
      <c r="E1595" s="9" t="s">
        <v>137</v>
      </c>
      <c r="F1595" s="9" t="s">
        <v>138</v>
      </c>
      <c r="G1595" s="9" t="s">
        <v>172</v>
      </c>
      <c r="H1595" s="9" t="str">
        <f>IF(G1595="","",VLOOKUP(G1595,Metadata!$J$2:$K$22,2,FALSE))</f>
        <v>Porto Metropolitan Area</v>
      </c>
      <c r="I1595" s="9" t="s">
        <v>138</v>
      </c>
      <c r="J1595" s="9" t="str">
        <f>IF(I1595="","",VLOOKUP(I1595,Metadata!$P$2:$Q$43,2,FALSE))</f>
        <v>Europe</v>
      </c>
      <c r="K1595" s="9" t="str">
        <f t="shared" si="0"/>
        <v>Portugal</v>
      </c>
      <c r="L1595" s="9" t="s">
        <v>172</v>
      </c>
      <c r="M1595" s="9" t="str">
        <f>IF(L1595="","",VLOOKUP(L1595,Metadata!$J$2:$K$22,2,FALSE))</f>
        <v>Porto Metropolitan Area</v>
      </c>
      <c r="N1595" s="9" t="s">
        <v>141</v>
      </c>
      <c r="O1595" s="9" t="s">
        <v>137</v>
      </c>
      <c r="P1595" s="9" t="s">
        <v>142</v>
      </c>
      <c r="Q1595" s="10" t="str">
        <f t="shared" si="1"/>
        <v>Full Office Job</v>
      </c>
      <c r="R1595" s="10">
        <v>5</v>
      </c>
      <c r="S1595" s="9" t="s">
        <v>332</v>
      </c>
      <c r="T1595" s="9" t="s">
        <v>137</v>
      </c>
      <c r="U1595" s="9" t="str">
        <f>IF(S1595&lt;&gt;"",S1595,IF(T1595&lt;&gt;"",VLOOKUP(T1595,Metadata!$S$2:$T$228,2,FALSE),""))</f>
        <v>UX/UI Designer</v>
      </c>
      <c r="V1595" s="9" t="s">
        <v>274</v>
      </c>
      <c r="W1595" s="9" t="s">
        <v>137</v>
      </c>
      <c r="X1595" s="9" t="s">
        <v>175</v>
      </c>
      <c r="Y1595" s="9" t="s">
        <v>137</v>
      </c>
      <c r="Z1595" s="9" t="s">
        <v>184</v>
      </c>
      <c r="AA1595" s="9" t="s">
        <v>137</v>
      </c>
      <c r="AB1595" s="9" t="s">
        <v>137</v>
      </c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 t="s">
        <v>150</v>
      </c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 t="s">
        <v>150</v>
      </c>
      <c r="BZ1595" s="9" t="s">
        <v>137</v>
      </c>
      <c r="CA1595" s="10"/>
      <c r="CB1595" s="10" t="str">
        <f t="shared" si="5"/>
        <v/>
      </c>
      <c r="CC1595" s="10"/>
      <c r="CD1595" s="9" t="str">
        <f t="shared" si="2"/>
        <v/>
      </c>
      <c r="CE1595" s="9" t="s">
        <v>232</v>
      </c>
      <c r="CF1595" s="9" t="s">
        <v>220</v>
      </c>
      <c r="CG1595" s="9">
        <f>IF(CF1595="","",VLOOKUP(CF1595,Metadata!$D$2:$H$20,2,FALSE))</f>
        <v>27500</v>
      </c>
      <c r="CH1595" s="9">
        <f>IF(CF1595="","",VLOOKUP(CF1595,Metadata!$D$2:$H$20,4,FALSE))</f>
        <v>25000</v>
      </c>
      <c r="CI1595" s="9">
        <f>IF(CF1595="","",VLOOKUP(CF1595,Metadata!$D$2:$H$20,5,FALSE))</f>
        <v>30000</v>
      </c>
      <c r="CJ1595" s="9">
        <f t="shared" si="3"/>
        <v>27500</v>
      </c>
      <c r="CK1595" s="9" t="s">
        <v>153</v>
      </c>
      <c r="CL1595" s="10">
        <v>4</v>
      </c>
      <c r="CM1595" s="10">
        <v>5</v>
      </c>
      <c r="CN1595" s="10">
        <v>7</v>
      </c>
      <c r="CO1595" s="10">
        <v>5</v>
      </c>
      <c r="CP1595" s="10">
        <v>7</v>
      </c>
      <c r="CQ1595" s="10">
        <v>7</v>
      </c>
      <c r="CR1595" s="10">
        <v>5</v>
      </c>
      <c r="CS1595" s="10">
        <v>3</v>
      </c>
      <c r="CT1595" s="10">
        <v>7</v>
      </c>
      <c r="CU1595" s="10">
        <v>7</v>
      </c>
      <c r="CV1595" s="10">
        <v>3</v>
      </c>
      <c r="CW1595" s="10">
        <v>3</v>
      </c>
      <c r="CX1595" s="10">
        <v>6</v>
      </c>
      <c r="CY1595" s="10">
        <v>5</v>
      </c>
      <c r="CZ1595" s="10">
        <v>5</v>
      </c>
      <c r="DA1595" s="10">
        <v>7</v>
      </c>
      <c r="DB1595" s="10">
        <v>4</v>
      </c>
      <c r="DC1595" s="10">
        <v>6</v>
      </c>
      <c r="DD1595" s="10">
        <v>4</v>
      </c>
      <c r="DE1595" s="10">
        <v>7</v>
      </c>
      <c r="DF1595" s="10">
        <v>7</v>
      </c>
      <c r="DG1595" s="10">
        <v>5</v>
      </c>
      <c r="DH1595" s="10">
        <v>7</v>
      </c>
      <c r="DI1595" s="10">
        <v>7</v>
      </c>
      <c r="DJ1595" s="10">
        <v>1</v>
      </c>
      <c r="DK1595" s="10">
        <v>6</v>
      </c>
      <c r="DL1595" s="10">
        <v>5</v>
      </c>
      <c r="DM1595" s="9" t="s">
        <v>154</v>
      </c>
      <c r="DN1595" s="10">
        <v>1987</v>
      </c>
      <c r="DO1595" s="9">
        <f t="shared" si="8"/>
        <v>34</v>
      </c>
      <c r="DP1595" s="9" t="s">
        <v>222</v>
      </c>
      <c r="DQ1595" s="9" t="s">
        <v>156</v>
      </c>
      <c r="DR1595" s="9" t="s">
        <v>157</v>
      </c>
      <c r="DS1595" s="9" t="s">
        <v>137</v>
      </c>
      <c r="DT1595" s="9" t="s">
        <v>657</v>
      </c>
      <c r="DU1595" s="9" t="s">
        <v>158</v>
      </c>
      <c r="DV1595" s="9" t="str">
        <f>VLOOKUP(DU1595,Metadata!$B$2:$C$7,2,FALSE)</f>
        <v>6+ years</v>
      </c>
    </row>
    <row r="1596" spans="1:126">
      <c r="A1596" s="13">
        <v>1595</v>
      </c>
      <c r="B1596" s="9" t="s">
        <v>135</v>
      </c>
      <c r="C1596" s="9" t="str">
        <f>VLOOKUP(B1596,Metadata!$M$2:$N$6,2,FALSE)</f>
        <v>Permanent Employee</v>
      </c>
      <c r="D1596" s="9" t="s">
        <v>159</v>
      </c>
      <c r="E1596" s="9" t="s">
        <v>137</v>
      </c>
      <c r="F1596" s="9" t="s">
        <v>138</v>
      </c>
      <c r="G1596" s="9" t="s">
        <v>140</v>
      </c>
      <c r="H1596" s="9" t="str">
        <f>IF(G1596="","",VLOOKUP(G1596,Metadata!$J$2:$K$22,2,FALSE))</f>
        <v>Lisbon Metropolitan Area</v>
      </c>
      <c r="I1596" s="9" t="s">
        <v>138</v>
      </c>
      <c r="J1596" s="9" t="str">
        <f>IF(I1596="","",VLOOKUP(I1596,Metadata!$P$2:$Q$43,2,FALSE))</f>
        <v>Europe</v>
      </c>
      <c r="K1596" s="9" t="str">
        <f t="shared" si="0"/>
        <v>Portugal</v>
      </c>
      <c r="L1596" s="9" t="s">
        <v>140</v>
      </c>
      <c r="M1596" s="9" t="str">
        <f>IF(L1596="","",VLOOKUP(L1596,Metadata!$J$2:$K$22,2,FALSE))</f>
        <v>Lisbon Metropolitan Area</v>
      </c>
      <c r="N1596" s="9" t="s">
        <v>141</v>
      </c>
      <c r="O1596" s="9" t="s">
        <v>137</v>
      </c>
      <c r="P1596" s="9" t="s">
        <v>142</v>
      </c>
      <c r="Q1596" s="10" t="str">
        <f t="shared" si="1"/>
        <v>Full Office Job</v>
      </c>
      <c r="R1596" s="10">
        <v>6</v>
      </c>
      <c r="S1596" s="9" t="s">
        <v>183</v>
      </c>
      <c r="T1596" s="9" t="s">
        <v>137</v>
      </c>
      <c r="U1596" s="9" t="str">
        <f>IF(S1596&lt;&gt;"",S1596,IF(T1596&lt;&gt;"",VLOOKUP(T1596,Metadata!$S$2:$T$228,2,FALSE),""))</f>
        <v>Product Owner/Product Manager</v>
      </c>
      <c r="V1596" s="9" t="s">
        <v>261</v>
      </c>
      <c r="W1596" s="9" t="s">
        <v>137</v>
      </c>
      <c r="X1596" s="9" t="s">
        <v>163</v>
      </c>
      <c r="Y1596" s="9" t="s">
        <v>137</v>
      </c>
      <c r="Z1596" s="9" t="s">
        <v>262</v>
      </c>
      <c r="AA1596" s="9" t="s">
        <v>165</v>
      </c>
      <c r="AB1596" s="9" t="s">
        <v>137</v>
      </c>
      <c r="AC1596" s="9" t="s">
        <v>147</v>
      </c>
      <c r="AD1596" s="9" t="s">
        <v>148</v>
      </c>
      <c r="AE1596" s="9"/>
      <c r="AF1596" s="9" t="s">
        <v>243</v>
      </c>
      <c r="AG1596" s="9" t="s">
        <v>166</v>
      </c>
      <c r="AH1596" s="9" t="s">
        <v>176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 t="s">
        <v>199</v>
      </c>
      <c r="BM1596" s="9"/>
      <c r="BN1596" s="9" t="s">
        <v>186</v>
      </c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10"/>
      <c r="CB1596" s="10" t="str">
        <f t="shared" si="5"/>
        <v/>
      </c>
      <c r="CC1596" s="10"/>
      <c r="CD1596" s="9" t="str">
        <f t="shared" si="2"/>
        <v/>
      </c>
      <c r="CE1596" s="9" t="s">
        <v>232</v>
      </c>
      <c r="CF1596" s="9" t="s">
        <v>236</v>
      </c>
      <c r="CG1596" s="9">
        <f>IF(CF1596="","",VLOOKUP(CF1596,Metadata!$D$2:$H$20,2,FALSE))</f>
        <v>47500</v>
      </c>
      <c r="CH1596" s="9">
        <f>IF(CF1596="","",VLOOKUP(CF1596,Metadata!$D$2:$H$20,4,FALSE))</f>
        <v>45000</v>
      </c>
      <c r="CI1596" s="9">
        <f>IF(CF1596="","",VLOOKUP(CF1596,Metadata!$D$2:$H$20,5,FALSE))</f>
        <v>50000</v>
      </c>
      <c r="CJ1596" s="9">
        <f t="shared" si="3"/>
        <v>47500</v>
      </c>
      <c r="CK1596" s="9" t="s">
        <v>153</v>
      </c>
      <c r="CL1596" s="10">
        <v>6</v>
      </c>
      <c r="CM1596" s="10">
        <v>2</v>
      </c>
      <c r="CN1596" s="10">
        <v>7</v>
      </c>
      <c r="CO1596" s="10">
        <v>7</v>
      </c>
      <c r="CP1596" s="10">
        <v>7</v>
      </c>
      <c r="CQ1596" s="10">
        <v>7</v>
      </c>
      <c r="CR1596" s="10">
        <v>6</v>
      </c>
      <c r="CS1596" s="10">
        <v>7</v>
      </c>
      <c r="CT1596" s="10">
        <v>7</v>
      </c>
      <c r="CU1596" s="10">
        <v>5</v>
      </c>
      <c r="CV1596" s="10">
        <v>7</v>
      </c>
      <c r="CW1596" s="10">
        <v>5</v>
      </c>
      <c r="CX1596" s="10">
        <v>7</v>
      </c>
      <c r="CY1596" s="10">
        <v>7</v>
      </c>
      <c r="CZ1596" s="10">
        <v>7</v>
      </c>
      <c r="DA1596" s="10">
        <v>5</v>
      </c>
      <c r="DB1596" s="10">
        <v>7</v>
      </c>
      <c r="DC1596" s="10">
        <v>7</v>
      </c>
      <c r="DD1596" s="10">
        <v>6</v>
      </c>
      <c r="DE1596" s="10">
        <v>7</v>
      </c>
      <c r="DF1596" s="10">
        <v>7</v>
      </c>
      <c r="DG1596" s="10">
        <v>6</v>
      </c>
      <c r="DH1596" s="10">
        <v>6</v>
      </c>
      <c r="DI1596" s="10">
        <v>5</v>
      </c>
      <c r="DJ1596" s="10">
        <v>5</v>
      </c>
      <c r="DK1596" s="10">
        <v>7</v>
      </c>
      <c r="DL1596" s="10">
        <v>6</v>
      </c>
      <c r="DM1596" s="9" t="s">
        <v>154</v>
      </c>
      <c r="DN1596" s="10">
        <v>1966</v>
      </c>
      <c r="DO1596" s="9">
        <f t="shared" si="8"/>
        <v>55</v>
      </c>
      <c r="DP1596" s="9" t="s">
        <v>155</v>
      </c>
      <c r="DQ1596" s="9" t="s">
        <v>202</v>
      </c>
      <c r="DR1596" s="9" t="s">
        <v>157</v>
      </c>
      <c r="DS1596" s="9" t="s">
        <v>137</v>
      </c>
      <c r="DT1596" s="9" t="s">
        <v>657</v>
      </c>
      <c r="DU1596" s="9" t="s">
        <v>158</v>
      </c>
      <c r="DV1596" s="9" t="str">
        <f>VLOOKUP(DU1596,Metadata!$B$2:$C$7,2,FALSE)</f>
        <v>6+ years</v>
      </c>
    </row>
    <row r="1597" spans="1:126">
      <c r="A1597" s="13">
        <v>1596</v>
      </c>
      <c r="B1597" s="9" t="s">
        <v>135</v>
      </c>
      <c r="C1597" s="9" t="str">
        <f>VLOOKUP(B1597,Metadata!$M$2:$N$6,2,FALSE)</f>
        <v>Permanent Employee</v>
      </c>
      <c r="D1597" s="9" t="s">
        <v>159</v>
      </c>
      <c r="E1597" s="9" t="s">
        <v>137</v>
      </c>
      <c r="F1597" s="9" t="s">
        <v>138</v>
      </c>
      <c r="G1597" s="9" t="s">
        <v>190</v>
      </c>
      <c r="H1597" s="9" t="str">
        <f>IF(G1597="","",VLOOKUP(G1597,Metadata!$J$2:$K$22,2,FALSE))</f>
        <v>North</v>
      </c>
      <c r="I1597" s="9" t="s">
        <v>292</v>
      </c>
      <c r="J1597" s="9" t="str">
        <f>IF(I1597="","",VLOOKUP(I1597,Metadata!$P$2:$Q$43,2,FALSE))</f>
        <v>North America</v>
      </c>
      <c r="K1597" s="9" t="str">
        <f t="shared" si="0"/>
        <v>International</v>
      </c>
      <c r="L1597" s="9" t="s">
        <v>137</v>
      </c>
      <c r="M1597" s="9" t="str">
        <f>IF(L1597="","",VLOOKUP(L1597,Metadata!$J$2:$K$22,2,FALSE))</f>
        <v/>
      </c>
      <c r="N1597" s="9" t="s">
        <v>141</v>
      </c>
      <c r="O1597" s="9" t="s">
        <v>137</v>
      </c>
      <c r="P1597" s="9" t="s">
        <v>191</v>
      </c>
      <c r="Q1597" s="10" t="str">
        <f t="shared" si="1"/>
        <v>Remote Job (full or flexible)</v>
      </c>
      <c r="R1597" s="10">
        <v>7</v>
      </c>
      <c r="S1597" s="9" t="s">
        <v>216</v>
      </c>
      <c r="T1597" s="9" t="s">
        <v>137</v>
      </c>
      <c r="U1597" s="9" t="str">
        <f>IF(S1597&lt;&gt;"",S1597,IF(T1597&lt;&gt;"",VLOOKUP(T1597,Metadata!$S$2:$T$228,2,FALSE),""))</f>
        <v>Front-End Developer</v>
      </c>
      <c r="V1597" s="9" t="s">
        <v>256</v>
      </c>
      <c r="W1597" s="9" t="s">
        <v>137</v>
      </c>
      <c r="X1597" s="9" t="s">
        <v>163</v>
      </c>
      <c r="Y1597" s="9" t="s">
        <v>137</v>
      </c>
      <c r="Z1597" s="9" t="s">
        <v>184</v>
      </c>
      <c r="AA1597" s="9" t="s">
        <v>165</v>
      </c>
      <c r="AB1597" s="9" t="s">
        <v>137</v>
      </c>
      <c r="AC1597" s="9"/>
      <c r="AD1597" s="9"/>
      <c r="AE1597" s="9"/>
      <c r="AF1597" s="9"/>
      <c r="AG1597" s="9"/>
      <c r="AH1597" s="9"/>
      <c r="AI1597" s="9"/>
      <c r="AJ1597" s="9" t="s">
        <v>185</v>
      </c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 t="s">
        <v>199</v>
      </c>
      <c r="BM1597" s="9"/>
      <c r="BN1597" s="9" t="s">
        <v>186</v>
      </c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10"/>
      <c r="CB1597" s="10" t="str">
        <f t="shared" si="5"/>
        <v/>
      </c>
      <c r="CC1597" s="10"/>
      <c r="CD1597" s="9" t="str">
        <f t="shared" si="2"/>
        <v/>
      </c>
      <c r="CE1597" s="9" t="s">
        <v>232</v>
      </c>
      <c r="CF1597" s="9" t="s">
        <v>248</v>
      </c>
      <c r="CG1597" s="9">
        <f>IF(CF1597="","",VLOOKUP(CF1597,Metadata!$D$2:$H$20,2,FALSE))</f>
        <v>57500</v>
      </c>
      <c r="CH1597" s="9">
        <f>IF(CF1597="","",VLOOKUP(CF1597,Metadata!$D$2:$H$20,4,FALSE))</f>
        <v>55000</v>
      </c>
      <c r="CI1597" s="9">
        <f>IF(CF1597="","",VLOOKUP(CF1597,Metadata!$D$2:$H$20,5,FALSE))</f>
        <v>60000</v>
      </c>
      <c r="CJ1597" s="9">
        <f t="shared" si="3"/>
        <v>57500</v>
      </c>
      <c r="CK1597" s="9" t="s">
        <v>201</v>
      </c>
      <c r="CL1597" s="10">
        <v>7</v>
      </c>
      <c r="CM1597" s="10">
        <v>3</v>
      </c>
      <c r="CN1597" s="10">
        <v>7</v>
      </c>
      <c r="CO1597" s="10">
        <v>7</v>
      </c>
      <c r="CP1597" s="10">
        <v>5</v>
      </c>
      <c r="CQ1597" s="10">
        <v>5</v>
      </c>
      <c r="CR1597" s="10">
        <v>7</v>
      </c>
      <c r="CS1597" s="10">
        <v>7</v>
      </c>
      <c r="CT1597" s="10">
        <v>5</v>
      </c>
      <c r="CU1597" s="10">
        <v>5</v>
      </c>
      <c r="CV1597" s="10">
        <v>5</v>
      </c>
      <c r="CW1597" s="10">
        <v>2</v>
      </c>
      <c r="CX1597" s="10">
        <v>4</v>
      </c>
      <c r="CY1597" s="10">
        <v>5</v>
      </c>
      <c r="CZ1597" s="10">
        <v>5</v>
      </c>
      <c r="DA1597" s="10">
        <v>7</v>
      </c>
      <c r="DB1597" s="10">
        <v>7</v>
      </c>
      <c r="DC1597" s="10">
        <v>7</v>
      </c>
      <c r="DD1597" s="10">
        <v>3</v>
      </c>
      <c r="DE1597" s="10">
        <v>7</v>
      </c>
      <c r="DF1597" s="10">
        <v>5</v>
      </c>
      <c r="DG1597" s="10">
        <v>5</v>
      </c>
      <c r="DH1597" s="10">
        <v>3</v>
      </c>
      <c r="DI1597" s="10">
        <v>7</v>
      </c>
      <c r="DJ1597" s="10">
        <v>5</v>
      </c>
      <c r="DK1597" s="10">
        <v>5</v>
      </c>
      <c r="DL1597" s="10">
        <v>4</v>
      </c>
      <c r="DM1597" s="9" t="s">
        <v>154</v>
      </c>
      <c r="DN1597" s="10">
        <v>1983</v>
      </c>
      <c r="DO1597" s="9">
        <f t="shared" si="8"/>
        <v>38</v>
      </c>
      <c r="DP1597" s="9" t="s">
        <v>155</v>
      </c>
      <c r="DQ1597" s="9" t="s">
        <v>156</v>
      </c>
      <c r="DR1597" s="9" t="s">
        <v>157</v>
      </c>
      <c r="DS1597" s="9" t="s">
        <v>137</v>
      </c>
      <c r="DT1597" s="9" t="s">
        <v>657</v>
      </c>
      <c r="DU1597" s="9" t="s">
        <v>203</v>
      </c>
      <c r="DV1597" s="9" t="str">
        <f>VLOOKUP(DU1597,Metadata!$B$2:$C$7,2,FALSE)</f>
        <v>6+ years</v>
      </c>
    </row>
    <row r="1598" spans="1:126">
      <c r="A1598" s="13">
        <v>1597</v>
      </c>
      <c r="B1598" s="9" t="s">
        <v>135</v>
      </c>
      <c r="C1598" s="9" t="str">
        <f>VLOOKUP(B1598,Metadata!$M$2:$N$6,2,FALSE)</f>
        <v>Permanent Employee</v>
      </c>
      <c r="D1598" s="9" t="s">
        <v>159</v>
      </c>
      <c r="E1598" s="9" t="s">
        <v>137</v>
      </c>
      <c r="F1598" s="9" t="s">
        <v>138</v>
      </c>
      <c r="G1598" s="9" t="s">
        <v>140</v>
      </c>
      <c r="H1598" s="9" t="str">
        <f>IF(G1598="","",VLOOKUP(G1598,Metadata!$J$2:$K$22,2,FALSE))</f>
        <v>Lisbon Metropolitan Area</v>
      </c>
      <c r="I1598" s="9" t="s">
        <v>138</v>
      </c>
      <c r="J1598" s="9" t="str">
        <f>IF(I1598="","",VLOOKUP(I1598,Metadata!$P$2:$Q$43,2,FALSE))</f>
        <v>Europe</v>
      </c>
      <c r="K1598" s="9" t="str">
        <f t="shared" si="0"/>
        <v>Portugal</v>
      </c>
      <c r="L1598" s="9" t="s">
        <v>140</v>
      </c>
      <c r="M1598" s="9" t="str">
        <f>IF(L1598="","",VLOOKUP(L1598,Metadata!$J$2:$K$22,2,FALSE))</f>
        <v>Lisbon Metropolitan Area</v>
      </c>
      <c r="N1598" s="9" t="s">
        <v>141</v>
      </c>
      <c r="O1598" s="9" t="s">
        <v>137</v>
      </c>
      <c r="P1598" s="9" t="s">
        <v>142</v>
      </c>
      <c r="Q1598" s="10" t="str">
        <f t="shared" si="1"/>
        <v>Full Office Job</v>
      </c>
      <c r="R1598" s="10">
        <v>7</v>
      </c>
      <c r="S1598" s="9" t="s">
        <v>260</v>
      </c>
      <c r="T1598" s="9" t="s">
        <v>137</v>
      </c>
      <c r="U1598" s="9" t="str">
        <f>IF(S1598&lt;&gt;"",S1598,IF(T1598&lt;&gt;"",VLOOKUP(T1598,Metadata!$S$2:$T$228,2,FALSE),""))</f>
        <v>DevOps Engineer</v>
      </c>
      <c r="V1598" s="9" t="s">
        <v>268</v>
      </c>
      <c r="W1598" s="9" t="s">
        <v>137</v>
      </c>
      <c r="X1598" s="9" t="s">
        <v>269</v>
      </c>
      <c r="Y1598" s="9" t="s">
        <v>137</v>
      </c>
      <c r="Z1598" s="9" t="s">
        <v>218</v>
      </c>
      <c r="AA1598" s="9" t="s">
        <v>137</v>
      </c>
      <c r="AB1598" s="9" t="s">
        <v>253</v>
      </c>
      <c r="AC1598" s="9"/>
      <c r="AD1598" s="9"/>
      <c r="AE1598" s="9" t="s">
        <v>194</v>
      </c>
      <c r="AF1598" s="9" t="s">
        <v>243</v>
      </c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 t="s">
        <v>324</v>
      </c>
      <c r="AU1598" s="9"/>
      <c r="AV1598" s="9"/>
      <c r="AW1598" s="9"/>
      <c r="AX1598" s="9"/>
      <c r="AY1598" s="9" t="s">
        <v>246</v>
      </c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198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10"/>
      <c r="CB1598" s="10" t="str">
        <f t="shared" si="5"/>
        <v/>
      </c>
      <c r="CC1598" s="10"/>
      <c r="CD1598" s="9" t="str">
        <f t="shared" si="2"/>
        <v/>
      </c>
      <c r="CE1598" s="9" t="s">
        <v>151</v>
      </c>
      <c r="CF1598" s="9" t="s">
        <v>236</v>
      </c>
      <c r="CG1598" s="9">
        <f>IF(CF1598="","",VLOOKUP(CF1598,Metadata!$D$2:$H$20,2,FALSE))</f>
        <v>47500</v>
      </c>
      <c r="CH1598" s="9">
        <f>IF(CF1598="","",VLOOKUP(CF1598,Metadata!$D$2:$H$20,4,FALSE))</f>
        <v>45000</v>
      </c>
      <c r="CI1598" s="9">
        <f>IF(CF1598="","",VLOOKUP(CF1598,Metadata!$D$2:$H$20,5,FALSE))</f>
        <v>50000</v>
      </c>
      <c r="CJ1598" s="9">
        <f t="shared" si="3"/>
        <v>47500</v>
      </c>
      <c r="CK1598" s="9" t="s">
        <v>201</v>
      </c>
      <c r="CL1598" s="10">
        <v>7</v>
      </c>
      <c r="CM1598" s="10">
        <v>1</v>
      </c>
      <c r="CN1598" s="10">
        <v>7</v>
      </c>
      <c r="CO1598" s="10">
        <v>7</v>
      </c>
      <c r="CP1598" s="10">
        <v>7</v>
      </c>
      <c r="CQ1598" s="10">
        <v>7</v>
      </c>
      <c r="CR1598" s="10">
        <v>7</v>
      </c>
      <c r="CS1598" s="10">
        <v>7</v>
      </c>
      <c r="CT1598" s="10">
        <v>7</v>
      </c>
      <c r="CU1598" s="10">
        <v>7</v>
      </c>
      <c r="CV1598" s="10">
        <v>4</v>
      </c>
      <c r="CW1598" s="10">
        <v>1</v>
      </c>
      <c r="CX1598" s="10">
        <v>7</v>
      </c>
      <c r="CY1598" s="10">
        <v>5</v>
      </c>
      <c r="CZ1598" s="10">
        <v>3</v>
      </c>
      <c r="DA1598" s="10">
        <v>1</v>
      </c>
      <c r="DB1598" s="10">
        <v>2</v>
      </c>
      <c r="DC1598" s="10">
        <v>3</v>
      </c>
      <c r="DD1598" s="10">
        <v>7</v>
      </c>
      <c r="DE1598" s="10">
        <v>3</v>
      </c>
      <c r="DF1598" s="10">
        <v>7</v>
      </c>
      <c r="DG1598" s="10">
        <v>4</v>
      </c>
      <c r="DH1598" s="10">
        <v>7</v>
      </c>
      <c r="DI1598" s="10">
        <v>7</v>
      </c>
      <c r="DJ1598" s="10">
        <v>5</v>
      </c>
      <c r="DK1598" s="10">
        <v>1</v>
      </c>
      <c r="DL1598" s="10">
        <v>1</v>
      </c>
      <c r="DM1598" s="9" t="s">
        <v>154</v>
      </c>
      <c r="DN1598" s="10">
        <v>1988</v>
      </c>
      <c r="DO1598" s="9">
        <f t="shared" si="8"/>
        <v>33</v>
      </c>
      <c r="DP1598" s="9" t="s">
        <v>155</v>
      </c>
      <c r="DQ1598" s="9" t="s">
        <v>210</v>
      </c>
      <c r="DR1598" s="9" t="s">
        <v>157</v>
      </c>
      <c r="DS1598" s="9" t="s">
        <v>137</v>
      </c>
      <c r="DT1598" s="9" t="s">
        <v>657</v>
      </c>
      <c r="DU1598" s="9" t="s">
        <v>203</v>
      </c>
      <c r="DV1598" s="9" t="str">
        <f>VLOOKUP(DU1598,Metadata!$B$2:$C$7,2,FALSE)</f>
        <v>6+ years</v>
      </c>
    </row>
    <row r="1599" spans="1:126">
      <c r="A1599" s="13">
        <v>1598</v>
      </c>
      <c r="B1599" s="9" t="s">
        <v>171</v>
      </c>
      <c r="C1599" s="9" t="str">
        <f>VLOOKUP(B1599,Metadata!$M$2:$N$6,2,FALSE)</f>
        <v>Contractor</v>
      </c>
      <c r="D1599" s="9" t="s">
        <v>137</v>
      </c>
      <c r="E1599" s="9" t="s">
        <v>136</v>
      </c>
      <c r="F1599" s="9" t="s">
        <v>138</v>
      </c>
      <c r="G1599" s="9" t="s">
        <v>140</v>
      </c>
      <c r="H1599" s="9" t="str">
        <f>IF(G1599="","",VLOOKUP(G1599,Metadata!$J$2:$K$22,2,FALSE))</f>
        <v>Lisbon Metropolitan Area</v>
      </c>
      <c r="I1599" s="9" t="s">
        <v>138</v>
      </c>
      <c r="J1599" s="9" t="str">
        <f>IF(I1599="","",VLOOKUP(I1599,Metadata!$P$2:$Q$43,2,FALSE))</f>
        <v>Europe</v>
      </c>
      <c r="K1599" s="9" t="str">
        <f t="shared" si="0"/>
        <v>Portugal</v>
      </c>
      <c r="L1599" s="9" t="s">
        <v>140</v>
      </c>
      <c r="M1599" s="9" t="str">
        <f>IF(L1599="","",VLOOKUP(L1599,Metadata!$J$2:$K$22,2,FALSE))</f>
        <v>Lisbon Metropolitan Area</v>
      </c>
      <c r="N1599" s="9" t="s">
        <v>141</v>
      </c>
      <c r="O1599" s="9" t="s">
        <v>137</v>
      </c>
      <c r="P1599" s="9" t="s">
        <v>142</v>
      </c>
      <c r="Q1599" s="10" t="str">
        <f t="shared" si="1"/>
        <v>Full Office Job</v>
      </c>
      <c r="R1599" s="10">
        <v>7</v>
      </c>
      <c r="S1599" s="9" t="s">
        <v>229</v>
      </c>
      <c r="T1599" s="9" t="s">
        <v>137</v>
      </c>
      <c r="U1599" s="9" t="str">
        <f>IF(S1599&lt;&gt;"",S1599,IF(T1599&lt;&gt;"",VLOOKUP(T1599,Metadata!$S$2:$T$228,2,FALSE),""))</f>
        <v>Project Manager</v>
      </c>
      <c r="V1599" s="9" t="s">
        <v>207</v>
      </c>
      <c r="W1599" s="9" t="s">
        <v>137</v>
      </c>
      <c r="X1599" s="9" t="s">
        <v>208</v>
      </c>
      <c r="Y1599" s="9" t="s">
        <v>137</v>
      </c>
      <c r="Z1599" s="9" t="s">
        <v>164</v>
      </c>
      <c r="AA1599" s="9" t="s">
        <v>165</v>
      </c>
      <c r="AB1599" s="9" t="s">
        <v>253</v>
      </c>
      <c r="AC1599" s="9" t="s">
        <v>147</v>
      </c>
      <c r="AD1599" s="9" t="s">
        <v>148</v>
      </c>
      <c r="AE1599" s="9" t="s">
        <v>194</v>
      </c>
      <c r="AF1599" s="9"/>
      <c r="AG1599" s="9" t="s">
        <v>166</v>
      </c>
      <c r="AH1599" s="9" t="s">
        <v>176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 t="s">
        <v>178</v>
      </c>
      <c r="BB1599" s="9"/>
      <c r="BC1599" s="9"/>
      <c r="BD1599" s="9"/>
      <c r="BE1599" s="9"/>
      <c r="BF1599" s="9"/>
      <c r="BG1599" s="9"/>
      <c r="BH1599" s="9"/>
      <c r="BI1599" s="9" t="s">
        <v>273</v>
      </c>
      <c r="BJ1599" s="9" t="s">
        <v>167</v>
      </c>
      <c r="BK1599" s="9"/>
      <c r="BL1599" s="9"/>
      <c r="BM1599" s="9"/>
      <c r="BN1599" s="9"/>
      <c r="BO1599" s="9"/>
      <c r="BP1599" s="9"/>
      <c r="BQ1599" s="9" t="s">
        <v>219</v>
      </c>
      <c r="BR1599" s="9"/>
      <c r="BS1599" s="9"/>
      <c r="BT1599" s="9"/>
      <c r="BU1599" s="9"/>
      <c r="BV1599" s="9"/>
      <c r="BW1599" s="9"/>
      <c r="BX1599" s="12" t="s">
        <v>273</v>
      </c>
      <c r="BY1599" s="9"/>
      <c r="BZ1599" s="9"/>
      <c r="CA1599" s="10">
        <v>12</v>
      </c>
      <c r="CB1599" s="10" t="str">
        <f t="shared" si="5"/>
        <v>7 to 12 months</v>
      </c>
      <c r="CC1599" s="10">
        <v>25</v>
      </c>
      <c r="CD1599" s="9">
        <f t="shared" si="2"/>
        <v>40000</v>
      </c>
      <c r="CE1599" s="9" t="s">
        <v>137</v>
      </c>
      <c r="CF1599" s="9" t="s">
        <v>137</v>
      </c>
      <c r="CG1599" s="9" t="str">
        <f>IF(CF1599="","",VLOOKUP(CF1599,Metadata!$D$2:$H$20,2,FALSE))</f>
        <v/>
      </c>
      <c r="CH1599" s="9" t="str">
        <f>IF(CF1599="","",VLOOKUP(CF1599,Metadata!$D$2:$H$20,4,FALSE))</f>
        <v/>
      </c>
      <c r="CI1599" s="9" t="str">
        <f>IF(CF1599="","",VLOOKUP(CF1599,Metadata!$D$2:$H$20,5,FALSE))</f>
        <v/>
      </c>
      <c r="CJ1599" s="9">
        <f t="shared" si="3"/>
        <v>40000</v>
      </c>
      <c r="CK1599" s="9" t="s">
        <v>153</v>
      </c>
      <c r="CL1599" s="10">
        <v>4</v>
      </c>
      <c r="CM1599" s="10">
        <v>4</v>
      </c>
      <c r="CN1599" s="10">
        <v>6</v>
      </c>
      <c r="CO1599" s="10">
        <v>7</v>
      </c>
      <c r="CP1599" s="10">
        <v>2</v>
      </c>
      <c r="CQ1599" s="10">
        <v>6</v>
      </c>
      <c r="CR1599" s="10">
        <v>6</v>
      </c>
      <c r="CS1599" s="10">
        <v>6</v>
      </c>
      <c r="CT1599" s="10">
        <v>5</v>
      </c>
      <c r="CU1599" s="10">
        <v>3</v>
      </c>
      <c r="CV1599" s="10">
        <v>5</v>
      </c>
      <c r="CW1599" s="10">
        <v>5</v>
      </c>
      <c r="CX1599" s="10">
        <v>7</v>
      </c>
      <c r="CY1599" s="10">
        <v>6</v>
      </c>
      <c r="CZ1599" s="10">
        <v>3</v>
      </c>
      <c r="DA1599" s="10">
        <v>3</v>
      </c>
      <c r="DB1599" s="10">
        <v>3</v>
      </c>
      <c r="DC1599" s="10">
        <v>7</v>
      </c>
      <c r="DD1599" s="10">
        <v>5</v>
      </c>
      <c r="DE1599" s="10">
        <v>6</v>
      </c>
      <c r="DF1599" s="10">
        <v>6</v>
      </c>
      <c r="DG1599" s="10">
        <v>5</v>
      </c>
      <c r="DH1599" s="10">
        <v>5</v>
      </c>
      <c r="DI1599" s="10">
        <v>5</v>
      </c>
      <c r="DJ1599" s="10">
        <v>4</v>
      </c>
      <c r="DK1599" s="10">
        <v>4</v>
      </c>
      <c r="DL1599" s="10">
        <v>5</v>
      </c>
      <c r="DM1599" s="9" t="s">
        <v>154</v>
      </c>
      <c r="DN1599" s="10">
        <v>1985</v>
      </c>
      <c r="DO1599" s="9">
        <f t="shared" si="8"/>
        <v>36</v>
      </c>
      <c r="DP1599" s="9" t="s">
        <v>155</v>
      </c>
      <c r="DQ1599" s="9" t="s">
        <v>156</v>
      </c>
      <c r="DR1599" s="9" t="s">
        <v>157</v>
      </c>
      <c r="DS1599" s="9" t="s">
        <v>137</v>
      </c>
      <c r="DT1599" s="9" t="s">
        <v>657</v>
      </c>
      <c r="DU1599" s="9" t="s">
        <v>203</v>
      </c>
      <c r="DV1599" s="9" t="str">
        <f>VLOOKUP(DU1599,Metadata!$B$2:$C$7,2,FALSE)</f>
        <v>6+ years</v>
      </c>
    </row>
    <row r="1600" spans="1:126">
      <c r="A1600" s="13">
        <v>1599</v>
      </c>
      <c r="B1600" s="9" t="s">
        <v>135</v>
      </c>
      <c r="C1600" s="9" t="str">
        <f>VLOOKUP(B1600,Metadata!$M$2:$N$6,2,FALSE)</f>
        <v>Permanent Employee</v>
      </c>
      <c r="D1600" s="9" t="s">
        <v>136</v>
      </c>
      <c r="E1600" s="9" t="s">
        <v>137</v>
      </c>
      <c r="F1600" s="9" t="s">
        <v>138</v>
      </c>
      <c r="G1600" s="9" t="s">
        <v>312</v>
      </c>
      <c r="H1600" s="9" t="str">
        <f>IF(G1600="","",VLOOKUP(G1600,Metadata!$J$2:$K$22,2,FALSE))</f>
        <v>South</v>
      </c>
      <c r="I1600" s="9" t="s">
        <v>138</v>
      </c>
      <c r="J1600" s="9" t="str">
        <f>IF(I1600="","",VLOOKUP(I1600,Metadata!$P$2:$Q$43,2,FALSE))</f>
        <v>Europe</v>
      </c>
      <c r="K1600" s="9" t="str">
        <f t="shared" si="0"/>
        <v>Portugal</v>
      </c>
      <c r="L1600" s="9" t="s">
        <v>312</v>
      </c>
      <c r="M1600" s="9" t="str">
        <f>IF(L1600="","",VLOOKUP(L1600,Metadata!$J$2:$K$22,2,FALSE))</f>
        <v>South</v>
      </c>
      <c r="N1600" s="9" t="s">
        <v>205</v>
      </c>
      <c r="O1600" s="9" t="s">
        <v>137</v>
      </c>
      <c r="P1600" s="9" t="s">
        <v>137</v>
      </c>
      <c r="Q1600" s="10" t="str">
        <f t="shared" si="1"/>
        <v>Full Office Job</v>
      </c>
      <c r="R1600" s="10">
        <v>4</v>
      </c>
      <c r="S1600" s="9" t="s">
        <v>143</v>
      </c>
      <c r="T1600" s="9" t="s">
        <v>137</v>
      </c>
      <c r="U1600" s="9" t="str">
        <f>IF(S1600&lt;&gt;"",S1600,IF(T1600&lt;&gt;"",VLOOKUP(T1600,Metadata!$S$2:$T$228,2,FALSE),""))</f>
        <v>Technical Team Leader</v>
      </c>
      <c r="V1600" s="9" t="s">
        <v>217</v>
      </c>
      <c r="W1600" s="9" t="s">
        <v>137</v>
      </c>
      <c r="X1600" s="9" t="s">
        <v>145</v>
      </c>
      <c r="Y1600" s="9" t="s">
        <v>137</v>
      </c>
      <c r="Z1600" s="9" t="s">
        <v>184</v>
      </c>
      <c r="AA1600" s="9" t="s">
        <v>165</v>
      </c>
      <c r="AB1600" s="9" t="s">
        <v>137</v>
      </c>
      <c r="AC1600" s="9" t="s">
        <v>147</v>
      </c>
      <c r="AD1600" s="9"/>
      <c r="AE1600" s="9" t="s">
        <v>194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 t="s">
        <v>149</v>
      </c>
      <c r="AS1600" s="9"/>
      <c r="AT1600" s="9"/>
      <c r="AU1600" s="9"/>
      <c r="AV1600" s="9"/>
      <c r="AW1600" s="9"/>
      <c r="AX1600" s="9"/>
      <c r="AY1600" s="9"/>
      <c r="AZ1600" s="9"/>
      <c r="BA1600" s="9" t="s">
        <v>178</v>
      </c>
      <c r="BB1600" s="9"/>
      <c r="BC1600" s="9"/>
      <c r="BD1600" s="9"/>
      <c r="BE1600" s="9"/>
      <c r="BF1600" s="9"/>
      <c r="BG1600" s="9"/>
      <c r="BH1600" s="9"/>
      <c r="BI1600" s="9"/>
      <c r="BJ1600" s="9" t="s">
        <v>167</v>
      </c>
      <c r="BK1600" s="9" t="s">
        <v>198</v>
      </c>
      <c r="BL1600" s="9" t="s">
        <v>199</v>
      </c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10"/>
      <c r="CB1600" s="10" t="str">
        <f t="shared" si="5"/>
        <v/>
      </c>
      <c r="CC1600" s="10"/>
      <c r="CD1600" s="9" t="str">
        <f t="shared" si="2"/>
        <v/>
      </c>
      <c r="CE1600" s="9" t="s">
        <v>151</v>
      </c>
      <c r="CF1600" s="9" t="s">
        <v>220</v>
      </c>
      <c r="CG1600" s="9">
        <f>IF(CF1600="","",VLOOKUP(CF1600,Metadata!$D$2:$H$20,2,FALSE))</f>
        <v>27500</v>
      </c>
      <c r="CH1600" s="9">
        <f>IF(CF1600="","",VLOOKUP(CF1600,Metadata!$D$2:$H$20,4,FALSE))</f>
        <v>25000</v>
      </c>
      <c r="CI1600" s="9">
        <f>IF(CF1600="","",VLOOKUP(CF1600,Metadata!$D$2:$H$20,5,FALSE))</f>
        <v>30000</v>
      </c>
      <c r="CJ1600" s="9">
        <f t="shared" si="3"/>
        <v>27500</v>
      </c>
      <c r="CK1600" s="9" t="s">
        <v>221</v>
      </c>
      <c r="CL1600" s="10">
        <v>5</v>
      </c>
      <c r="CM1600" s="10">
        <v>4</v>
      </c>
      <c r="CN1600" s="10">
        <v>7</v>
      </c>
      <c r="CO1600" s="10">
        <v>6</v>
      </c>
      <c r="CP1600" s="10">
        <v>5</v>
      </c>
      <c r="CQ1600" s="10">
        <v>5</v>
      </c>
      <c r="CR1600" s="10">
        <v>5</v>
      </c>
      <c r="CS1600" s="10">
        <v>5</v>
      </c>
      <c r="CT1600" s="10">
        <v>6</v>
      </c>
      <c r="CU1600" s="10">
        <v>5</v>
      </c>
      <c r="CV1600" s="10">
        <v>5</v>
      </c>
      <c r="CW1600" s="10">
        <v>4</v>
      </c>
      <c r="CX1600" s="10">
        <v>5</v>
      </c>
      <c r="CY1600" s="10">
        <v>6</v>
      </c>
      <c r="CZ1600" s="10">
        <v>6</v>
      </c>
      <c r="DA1600" s="10">
        <v>5</v>
      </c>
      <c r="DB1600" s="10">
        <v>4</v>
      </c>
      <c r="DC1600" s="10">
        <v>6</v>
      </c>
      <c r="DD1600" s="10">
        <v>4</v>
      </c>
      <c r="DE1600" s="10">
        <v>4</v>
      </c>
      <c r="DF1600" s="10">
        <v>5</v>
      </c>
      <c r="DG1600" s="10">
        <v>7</v>
      </c>
      <c r="DH1600" s="10">
        <v>6</v>
      </c>
      <c r="DI1600" s="10">
        <v>7</v>
      </c>
      <c r="DJ1600" s="10">
        <v>6</v>
      </c>
      <c r="DK1600" s="10">
        <v>5</v>
      </c>
      <c r="DL1600" s="10">
        <v>7</v>
      </c>
      <c r="DM1600" s="9" t="s">
        <v>154</v>
      </c>
      <c r="DN1600" s="10">
        <v>1984</v>
      </c>
      <c r="DO1600" s="9">
        <f t="shared" si="8"/>
        <v>37</v>
      </c>
      <c r="DP1600" s="9" t="s">
        <v>155</v>
      </c>
      <c r="DQ1600" s="9" t="s">
        <v>210</v>
      </c>
      <c r="DR1600" s="9" t="s">
        <v>157</v>
      </c>
      <c r="DS1600" s="9" t="s">
        <v>137</v>
      </c>
      <c r="DT1600" s="9" t="s">
        <v>657</v>
      </c>
      <c r="DU1600" s="9" t="s">
        <v>158</v>
      </c>
      <c r="DV1600" s="9" t="str">
        <f>VLOOKUP(DU1600,Metadata!$B$2:$C$7,2,FALSE)</f>
        <v>6+ years</v>
      </c>
    </row>
    <row r="1601" spans="1:126">
      <c r="A1601" s="13">
        <v>1600</v>
      </c>
      <c r="B1601" s="9" t="s">
        <v>135</v>
      </c>
      <c r="C1601" s="9" t="str">
        <f>VLOOKUP(B1601,Metadata!$M$2:$N$6,2,FALSE)</f>
        <v>Permanent Employee</v>
      </c>
      <c r="D1601" s="9" t="s">
        <v>159</v>
      </c>
      <c r="E1601" s="9" t="s">
        <v>137</v>
      </c>
      <c r="F1601" s="9" t="s">
        <v>138</v>
      </c>
      <c r="G1601" s="9" t="s">
        <v>140</v>
      </c>
      <c r="H1601" s="9" t="str">
        <f>IF(G1601="","",VLOOKUP(G1601,Metadata!$J$2:$K$22,2,FALSE))</f>
        <v>Lisbon Metropolitan Area</v>
      </c>
      <c r="I1601" s="9" t="s">
        <v>138</v>
      </c>
      <c r="J1601" s="9" t="str">
        <f>IF(I1601="","",VLOOKUP(I1601,Metadata!$P$2:$Q$43,2,FALSE))</f>
        <v>Europe</v>
      </c>
      <c r="K1601" s="9" t="str">
        <f t="shared" si="0"/>
        <v>Portugal</v>
      </c>
      <c r="L1601" s="9" t="s">
        <v>140</v>
      </c>
      <c r="M1601" s="9" t="str">
        <f>IF(L1601="","",VLOOKUP(L1601,Metadata!$J$2:$K$22,2,FALSE))</f>
        <v>Lisbon Metropolitan Area</v>
      </c>
      <c r="N1601" s="9" t="s">
        <v>141</v>
      </c>
      <c r="O1601" s="9" t="s">
        <v>137</v>
      </c>
      <c r="P1601" s="9" t="s">
        <v>142</v>
      </c>
      <c r="Q1601" s="10" t="str">
        <f t="shared" si="1"/>
        <v>Full Office Job</v>
      </c>
      <c r="R1601" s="10">
        <v>7</v>
      </c>
      <c r="S1601" s="9" t="s">
        <v>216</v>
      </c>
      <c r="T1601" s="9" t="s">
        <v>137</v>
      </c>
      <c r="U1601" s="9" t="str">
        <f>IF(S1601&lt;&gt;"",S1601,IF(T1601&lt;&gt;"",VLOOKUP(T1601,Metadata!$S$2:$T$228,2,FALSE),""))</f>
        <v>Front-End Developer</v>
      </c>
      <c r="V1601" s="9" t="s">
        <v>323</v>
      </c>
      <c r="W1601" s="9" t="s">
        <v>137</v>
      </c>
      <c r="X1601" s="9" t="s">
        <v>145</v>
      </c>
      <c r="Y1601" s="9" t="s">
        <v>137</v>
      </c>
      <c r="Z1601" s="9" t="s">
        <v>184</v>
      </c>
      <c r="AA1601" s="9" t="s">
        <v>165</v>
      </c>
      <c r="AB1601" s="9" t="s">
        <v>137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 t="s">
        <v>186</v>
      </c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10"/>
      <c r="CB1601" s="10" t="str">
        <f t="shared" si="5"/>
        <v/>
      </c>
      <c r="CC1601" s="10"/>
      <c r="CD1601" s="9" t="str">
        <f t="shared" si="2"/>
        <v/>
      </c>
      <c r="CE1601" s="9" t="s">
        <v>232</v>
      </c>
      <c r="CF1601" s="9" t="s">
        <v>254</v>
      </c>
      <c r="CG1601" s="9">
        <f>IF(CF1601="","",VLOOKUP(CF1601,Metadata!$D$2:$H$20,2,FALSE))</f>
        <v>37500</v>
      </c>
      <c r="CH1601" s="9">
        <f>IF(CF1601="","",VLOOKUP(CF1601,Metadata!$D$2:$H$20,4,FALSE))</f>
        <v>35000</v>
      </c>
      <c r="CI1601" s="9">
        <f>IF(CF1601="","",VLOOKUP(CF1601,Metadata!$D$2:$H$20,5,FALSE))</f>
        <v>40000</v>
      </c>
      <c r="CJ1601" s="9">
        <f t="shared" si="3"/>
        <v>37500</v>
      </c>
      <c r="CK1601" s="9" t="s">
        <v>201</v>
      </c>
      <c r="CL1601" s="10">
        <v>5</v>
      </c>
      <c r="CM1601" s="10">
        <v>1</v>
      </c>
      <c r="CN1601" s="10">
        <v>7</v>
      </c>
      <c r="CO1601" s="10">
        <v>6</v>
      </c>
      <c r="CP1601" s="10">
        <v>5</v>
      </c>
      <c r="CQ1601" s="10">
        <v>6</v>
      </c>
      <c r="CR1601" s="10">
        <v>7</v>
      </c>
      <c r="CS1601" s="10">
        <v>4</v>
      </c>
      <c r="CT1601" s="10">
        <v>6</v>
      </c>
      <c r="CU1601" s="10">
        <v>7</v>
      </c>
      <c r="CV1601" s="10">
        <v>4</v>
      </c>
      <c r="CW1601" s="10">
        <v>3</v>
      </c>
      <c r="CX1601" s="10">
        <v>5</v>
      </c>
      <c r="CY1601" s="10">
        <v>3</v>
      </c>
      <c r="CZ1601" s="10">
        <v>5</v>
      </c>
      <c r="DA1601" s="10">
        <v>2</v>
      </c>
      <c r="DB1601" s="10">
        <v>3</v>
      </c>
      <c r="DC1601" s="10">
        <v>6</v>
      </c>
      <c r="DD1601" s="10">
        <v>3</v>
      </c>
      <c r="DE1601" s="10">
        <v>7</v>
      </c>
      <c r="DF1601" s="10">
        <v>5</v>
      </c>
      <c r="DG1601" s="10">
        <v>5</v>
      </c>
      <c r="DH1601" s="10">
        <v>2</v>
      </c>
      <c r="DI1601" s="10">
        <v>4</v>
      </c>
      <c r="DJ1601" s="10">
        <v>2</v>
      </c>
      <c r="DK1601" s="10">
        <v>4</v>
      </c>
      <c r="DL1601" s="10">
        <v>4</v>
      </c>
      <c r="DM1601" s="9" t="s">
        <v>154</v>
      </c>
      <c r="DN1601" s="10">
        <v>1993</v>
      </c>
      <c r="DO1601" s="9">
        <f t="shared" si="8"/>
        <v>28</v>
      </c>
      <c r="DP1601" s="9" t="s">
        <v>155</v>
      </c>
      <c r="DQ1601" s="9" t="s">
        <v>156</v>
      </c>
      <c r="DR1601" s="9" t="s">
        <v>157</v>
      </c>
      <c r="DS1601" s="9" t="s">
        <v>137</v>
      </c>
      <c r="DT1601" s="9" t="s">
        <v>657</v>
      </c>
      <c r="DU1601" s="9" t="s">
        <v>223</v>
      </c>
      <c r="DV1601" s="9" t="str">
        <f>VLOOKUP(DU1601,Metadata!$B$2:$C$7,2,FALSE)</f>
        <v>3 - 6 years</v>
      </c>
    </row>
    <row r="1602" spans="1:126">
      <c r="A1602" s="13">
        <v>1601</v>
      </c>
      <c r="B1602" s="9" t="s">
        <v>135</v>
      </c>
      <c r="C1602" s="9" t="str">
        <f>VLOOKUP(B1602,Metadata!$M$2:$N$6,2,FALSE)</f>
        <v>Permanent Employee</v>
      </c>
      <c r="D1602" s="9" t="s">
        <v>159</v>
      </c>
      <c r="E1602" s="9" t="s">
        <v>137</v>
      </c>
      <c r="F1602" s="9" t="s">
        <v>138</v>
      </c>
      <c r="G1602" s="9" t="s">
        <v>160</v>
      </c>
      <c r="H1602" s="9" t="str">
        <f>IF(G1602="","",VLOOKUP(G1602,Metadata!$J$2:$K$22,2,FALSE))</f>
        <v>Centre</v>
      </c>
      <c r="I1602" s="9" t="s">
        <v>138</v>
      </c>
      <c r="J1602" s="9" t="str">
        <f>IF(I1602="","",VLOOKUP(I1602,Metadata!$P$2:$Q$43,2,FALSE))</f>
        <v>Europe</v>
      </c>
      <c r="K1602" s="9" t="str">
        <f t="shared" si="0"/>
        <v>Portugal</v>
      </c>
      <c r="L1602" s="9" t="s">
        <v>160</v>
      </c>
      <c r="M1602" s="9" t="str">
        <f>IF(L1602="","",VLOOKUP(L1602,Metadata!$J$2:$K$22,2,FALSE))</f>
        <v>Centre</v>
      </c>
      <c r="N1602" s="9" t="s">
        <v>141</v>
      </c>
      <c r="O1602" s="9" t="s">
        <v>137</v>
      </c>
      <c r="P1602" s="9" t="s">
        <v>142</v>
      </c>
      <c r="Q1602" s="10" t="str">
        <f t="shared" si="1"/>
        <v>Full Office Job</v>
      </c>
      <c r="R1602" s="10">
        <v>4</v>
      </c>
      <c r="S1602" s="9" t="s">
        <v>229</v>
      </c>
      <c r="T1602" s="9" t="s">
        <v>137</v>
      </c>
      <c r="U1602" s="9" t="str">
        <f>IF(S1602&lt;&gt;"",S1602,IF(T1602&lt;&gt;"",VLOOKUP(T1602,Metadata!$S$2:$T$228,2,FALSE),""))</f>
        <v>Project Manager</v>
      </c>
      <c r="V1602" s="9" t="s">
        <v>457</v>
      </c>
      <c r="W1602" s="9" t="s">
        <v>137</v>
      </c>
      <c r="X1602" s="9" t="s">
        <v>163</v>
      </c>
      <c r="Y1602" s="9" t="s">
        <v>137</v>
      </c>
      <c r="Z1602" s="9" t="s">
        <v>184</v>
      </c>
      <c r="AA1602" s="9" t="s">
        <v>137</v>
      </c>
      <c r="AB1602" s="9" t="s">
        <v>137</v>
      </c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 t="s">
        <v>150</v>
      </c>
      <c r="BI1602" s="9"/>
      <c r="BJ1602" s="9"/>
      <c r="BK1602" s="9" t="s">
        <v>198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 t="s">
        <v>286</v>
      </c>
      <c r="BX1602" s="9"/>
      <c r="BY1602" s="9" t="s">
        <v>150</v>
      </c>
      <c r="BZ1602" s="9" t="s">
        <v>137</v>
      </c>
      <c r="CA1602" s="10"/>
      <c r="CB1602" s="10" t="str">
        <f t="shared" si="5"/>
        <v/>
      </c>
      <c r="CC1602" s="10"/>
      <c r="CD1602" s="9" t="str">
        <f t="shared" si="2"/>
        <v/>
      </c>
      <c r="CE1602" s="9" t="s">
        <v>168</v>
      </c>
      <c r="CF1602" s="9" t="s">
        <v>220</v>
      </c>
      <c r="CG1602" s="9">
        <f>IF(CF1602="","",VLOOKUP(CF1602,Metadata!$D$2:$H$20,2,FALSE))</f>
        <v>27500</v>
      </c>
      <c r="CH1602" s="9">
        <f>IF(CF1602="","",VLOOKUP(CF1602,Metadata!$D$2:$H$20,4,FALSE))</f>
        <v>25000</v>
      </c>
      <c r="CI1602" s="9">
        <f>IF(CF1602="","",VLOOKUP(CF1602,Metadata!$D$2:$H$20,5,FALSE))</f>
        <v>30000</v>
      </c>
      <c r="CJ1602" s="9">
        <f t="shared" si="3"/>
        <v>27500</v>
      </c>
      <c r="CK1602" s="9" t="s">
        <v>221</v>
      </c>
      <c r="CL1602" s="10">
        <v>6</v>
      </c>
      <c r="CM1602" s="10">
        <v>1</v>
      </c>
      <c r="CN1602" s="10">
        <v>7</v>
      </c>
      <c r="CO1602" s="10">
        <v>4</v>
      </c>
      <c r="CP1602" s="10">
        <v>7</v>
      </c>
      <c r="CQ1602" s="10">
        <v>4</v>
      </c>
      <c r="CR1602" s="10">
        <v>3</v>
      </c>
      <c r="CS1602" s="10">
        <v>7</v>
      </c>
      <c r="CT1602" s="10">
        <v>5</v>
      </c>
      <c r="CU1602" s="10">
        <v>3</v>
      </c>
      <c r="CV1602" s="10">
        <v>5</v>
      </c>
      <c r="CW1602" s="10">
        <v>2</v>
      </c>
      <c r="CX1602" s="10">
        <v>5</v>
      </c>
      <c r="CY1602" s="10">
        <v>6</v>
      </c>
      <c r="CZ1602" s="10">
        <v>4</v>
      </c>
      <c r="DA1602" s="10">
        <v>1</v>
      </c>
      <c r="DB1602" s="10">
        <v>1</v>
      </c>
      <c r="DC1602" s="10">
        <v>7</v>
      </c>
      <c r="DD1602" s="10">
        <v>6</v>
      </c>
      <c r="DE1602" s="10">
        <v>6</v>
      </c>
      <c r="DF1602" s="10">
        <v>6</v>
      </c>
      <c r="DG1602" s="10">
        <v>4</v>
      </c>
      <c r="DH1602" s="10">
        <v>7</v>
      </c>
      <c r="DI1602" s="10">
        <v>6</v>
      </c>
      <c r="DJ1602" s="10">
        <v>1</v>
      </c>
      <c r="DK1602" s="10">
        <v>6</v>
      </c>
      <c r="DL1602" s="10">
        <v>6</v>
      </c>
      <c r="DM1602" s="9" t="s">
        <v>154</v>
      </c>
      <c r="DN1602" s="10">
        <v>1972</v>
      </c>
      <c r="DO1602" s="9">
        <f t="shared" si="8"/>
        <v>49</v>
      </c>
      <c r="DP1602" s="9" t="s">
        <v>155</v>
      </c>
      <c r="DQ1602" s="9" t="s">
        <v>202</v>
      </c>
      <c r="DR1602" s="9" t="s">
        <v>157</v>
      </c>
      <c r="DS1602" s="9" t="s">
        <v>137</v>
      </c>
      <c r="DT1602" s="9" t="s">
        <v>657</v>
      </c>
      <c r="DU1602" s="9" t="s">
        <v>158</v>
      </c>
      <c r="DV1602" s="9" t="str">
        <f>VLOOKUP(DU1602,Metadata!$B$2:$C$7,2,FALSE)</f>
        <v>6+ years</v>
      </c>
    </row>
    <row r="1603" spans="1:126">
      <c r="A1603" s="13">
        <v>1602</v>
      </c>
      <c r="B1603" s="9" t="s">
        <v>135</v>
      </c>
      <c r="C1603" s="9" t="str">
        <f>VLOOKUP(B1603,Metadata!$M$2:$N$6,2,FALSE)</f>
        <v>Permanent Employee</v>
      </c>
      <c r="D1603" s="9" t="s">
        <v>136</v>
      </c>
      <c r="E1603" s="9" t="s">
        <v>137</v>
      </c>
      <c r="F1603" s="9" t="s">
        <v>138</v>
      </c>
      <c r="G1603" s="9" t="s">
        <v>172</v>
      </c>
      <c r="H1603" s="9" t="str">
        <f>IF(G1603="","",VLOOKUP(G1603,Metadata!$J$2:$K$22,2,FALSE))</f>
        <v>Porto Metropolitan Area</v>
      </c>
      <c r="I1603" s="9" t="s">
        <v>311</v>
      </c>
      <c r="J1603" s="9" t="str">
        <f>IF(I1603="","",VLOOKUP(I1603,Metadata!$P$2:$Q$43,2,FALSE))</f>
        <v>Europe</v>
      </c>
      <c r="K1603" s="9" t="str">
        <f t="shared" si="0"/>
        <v>International</v>
      </c>
      <c r="L1603" s="9" t="s">
        <v>137</v>
      </c>
      <c r="M1603" s="9" t="str">
        <f>IF(L1603="","",VLOOKUP(L1603,Metadata!$J$2:$K$22,2,FALSE))</f>
        <v/>
      </c>
      <c r="N1603" s="9" t="s">
        <v>141</v>
      </c>
      <c r="O1603" s="9" t="s">
        <v>137</v>
      </c>
      <c r="P1603" s="9" t="s">
        <v>142</v>
      </c>
      <c r="Q1603" s="10" t="str">
        <f t="shared" si="1"/>
        <v>Full Office Job</v>
      </c>
      <c r="R1603" s="10">
        <v>7</v>
      </c>
      <c r="S1603" s="9" t="s">
        <v>216</v>
      </c>
      <c r="T1603" s="9" t="s">
        <v>137</v>
      </c>
      <c r="U1603" s="9" t="str">
        <f>IF(S1603&lt;&gt;"",S1603,IF(T1603&lt;&gt;"",VLOOKUP(T1603,Metadata!$S$2:$T$228,2,FALSE),""))</f>
        <v>Front-End Developer</v>
      </c>
      <c r="V1603" s="9" t="s">
        <v>276</v>
      </c>
      <c r="W1603" s="9" t="s">
        <v>137</v>
      </c>
      <c r="X1603" s="9" t="s">
        <v>145</v>
      </c>
      <c r="Y1603" s="9" t="s">
        <v>137</v>
      </c>
      <c r="Z1603" s="9" t="s">
        <v>146</v>
      </c>
      <c r="AA1603" s="9" t="s">
        <v>165</v>
      </c>
      <c r="AB1603" s="9" t="s">
        <v>137</v>
      </c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 t="s">
        <v>178</v>
      </c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 t="s">
        <v>186</v>
      </c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10"/>
      <c r="CB1603" s="10" t="str">
        <f t="shared" si="5"/>
        <v/>
      </c>
      <c r="CC1603" s="10"/>
      <c r="CD1603" s="9" t="str">
        <f t="shared" si="2"/>
        <v/>
      </c>
      <c r="CE1603" s="9" t="s">
        <v>168</v>
      </c>
      <c r="CF1603" s="9" t="s">
        <v>220</v>
      </c>
      <c r="CG1603" s="9">
        <f>IF(CF1603="","",VLOOKUP(CF1603,Metadata!$D$2:$H$20,2,FALSE))</f>
        <v>27500</v>
      </c>
      <c r="CH1603" s="9">
        <f>IF(CF1603="","",VLOOKUP(CF1603,Metadata!$D$2:$H$20,4,FALSE))</f>
        <v>25000</v>
      </c>
      <c r="CI1603" s="9">
        <f>IF(CF1603="","",VLOOKUP(CF1603,Metadata!$D$2:$H$20,5,FALSE))</f>
        <v>30000</v>
      </c>
      <c r="CJ1603" s="9">
        <f t="shared" si="3"/>
        <v>27500</v>
      </c>
      <c r="CK1603" s="9" t="s">
        <v>153</v>
      </c>
      <c r="CL1603" s="10">
        <v>4</v>
      </c>
      <c r="CM1603" s="10">
        <v>4</v>
      </c>
      <c r="CN1603" s="10">
        <v>7</v>
      </c>
      <c r="CO1603" s="10">
        <v>5</v>
      </c>
      <c r="CP1603" s="10">
        <v>5</v>
      </c>
      <c r="CQ1603" s="10">
        <v>6</v>
      </c>
      <c r="CR1603" s="10">
        <v>6</v>
      </c>
      <c r="CS1603" s="10">
        <v>7</v>
      </c>
      <c r="CT1603" s="10">
        <v>5</v>
      </c>
      <c r="CU1603" s="10">
        <v>5</v>
      </c>
      <c r="CV1603" s="10">
        <v>5</v>
      </c>
      <c r="CW1603" s="10">
        <v>5</v>
      </c>
      <c r="CX1603" s="10">
        <v>5</v>
      </c>
      <c r="CY1603" s="10">
        <v>5</v>
      </c>
      <c r="CZ1603" s="10">
        <v>6</v>
      </c>
      <c r="DA1603" s="10">
        <v>5</v>
      </c>
      <c r="DB1603" s="10">
        <v>5</v>
      </c>
      <c r="DC1603" s="10">
        <v>4</v>
      </c>
      <c r="DD1603" s="10">
        <v>1</v>
      </c>
      <c r="DE1603" s="10">
        <v>5</v>
      </c>
      <c r="DF1603" s="10">
        <v>5</v>
      </c>
      <c r="DG1603" s="10">
        <v>3</v>
      </c>
      <c r="DH1603" s="10">
        <v>7</v>
      </c>
      <c r="DI1603" s="10">
        <v>1</v>
      </c>
      <c r="DJ1603" s="10">
        <v>3</v>
      </c>
      <c r="DK1603" s="10">
        <v>5</v>
      </c>
      <c r="DL1603" s="10">
        <v>1</v>
      </c>
      <c r="DM1603" s="9" t="s">
        <v>154</v>
      </c>
      <c r="DN1603" s="10">
        <v>1991</v>
      </c>
      <c r="DO1603" s="9">
        <f t="shared" si="8"/>
        <v>30</v>
      </c>
      <c r="DP1603" s="9" t="s">
        <v>155</v>
      </c>
      <c r="DQ1603" s="9" t="s">
        <v>156</v>
      </c>
      <c r="DR1603" s="9" t="s">
        <v>157</v>
      </c>
      <c r="DS1603" s="9" t="s">
        <v>137</v>
      </c>
      <c r="DT1603" s="9" t="s">
        <v>657</v>
      </c>
      <c r="DU1603" s="9" t="s">
        <v>223</v>
      </c>
      <c r="DV1603" s="9" t="str">
        <f>VLOOKUP(DU1603,Metadata!$B$2:$C$7,2,FALSE)</f>
        <v>3 - 6 years</v>
      </c>
    </row>
    <row r="1604" spans="1:126">
      <c r="A1604" s="13">
        <v>1603</v>
      </c>
      <c r="B1604" s="9" t="s">
        <v>135</v>
      </c>
      <c r="C1604" s="9" t="str">
        <f>VLOOKUP(B1604,Metadata!$M$2:$N$6,2,FALSE)</f>
        <v>Permanent Employee</v>
      </c>
      <c r="D1604" s="9" t="s">
        <v>159</v>
      </c>
      <c r="E1604" s="9" t="s">
        <v>137</v>
      </c>
      <c r="F1604" s="9" t="s">
        <v>138</v>
      </c>
      <c r="G1604" s="9" t="s">
        <v>140</v>
      </c>
      <c r="H1604" s="9" t="str">
        <f>IF(G1604="","",VLOOKUP(G1604,Metadata!$J$2:$K$22,2,FALSE))</f>
        <v>Lisbon Metropolitan Area</v>
      </c>
      <c r="I1604" s="9" t="s">
        <v>138</v>
      </c>
      <c r="J1604" s="9" t="str">
        <f>IF(I1604="","",VLOOKUP(I1604,Metadata!$P$2:$Q$43,2,FALSE))</f>
        <v>Europe</v>
      </c>
      <c r="K1604" s="9" t="str">
        <f t="shared" si="0"/>
        <v>Portugal</v>
      </c>
      <c r="L1604" s="9" t="s">
        <v>140</v>
      </c>
      <c r="M1604" s="9" t="str">
        <f>IF(L1604="","",VLOOKUP(L1604,Metadata!$J$2:$K$22,2,FALSE))</f>
        <v>Lisbon Metropolitan Area</v>
      </c>
      <c r="N1604" s="9" t="s">
        <v>141</v>
      </c>
      <c r="O1604" s="9" t="s">
        <v>137</v>
      </c>
      <c r="P1604" s="9" t="s">
        <v>142</v>
      </c>
      <c r="Q1604" s="10" t="str">
        <f t="shared" si="1"/>
        <v>Full Office Job</v>
      </c>
      <c r="R1604" s="10">
        <v>5</v>
      </c>
      <c r="S1604" s="9" t="s">
        <v>332</v>
      </c>
      <c r="T1604" s="9" t="s">
        <v>137</v>
      </c>
      <c r="U1604" s="9" t="str">
        <f>IF(S1604&lt;&gt;"",S1604,IF(T1604&lt;&gt;"",VLOOKUP(T1604,Metadata!$S$2:$T$228,2,FALSE),""))</f>
        <v>UX/UI Designer</v>
      </c>
      <c r="V1604" s="9" t="s">
        <v>256</v>
      </c>
      <c r="W1604" s="9" t="s">
        <v>137</v>
      </c>
      <c r="X1604" s="9" t="s">
        <v>242</v>
      </c>
      <c r="Y1604" s="9" t="s">
        <v>137</v>
      </c>
      <c r="Z1604" s="9" t="s">
        <v>146</v>
      </c>
      <c r="AA1604" s="9" t="s">
        <v>137</v>
      </c>
      <c r="AB1604" s="9" t="s">
        <v>137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 t="s">
        <v>150</v>
      </c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 t="s">
        <v>150</v>
      </c>
      <c r="BZ1604" s="9" t="s">
        <v>137</v>
      </c>
      <c r="CA1604" s="10"/>
      <c r="CB1604" s="10" t="str">
        <f t="shared" si="5"/>
        <v/>
      </c>
      <c r="CC1604" s="10"/>
      <c r="CD1604" s="9" t="str">
        <f t="shared" si="2"/>
        <v/>
      </c>
      <c r="CE1604" s="9" t="s">
        <v>168</v>
      </c>
      <c r="CF1604" s="9" t="s">
        <v>254</v>
      </c>
      <c r="CG1604" s="9">
        <f>IF(CF1604="","",VLOOKUP(CF1604,Metadata!$D$2:$H$20,2,FALSE))</f>
        <v>37500</v>
      </c>
      <c r="CH1604" s="9">
        <f>IF(CF1604="","",VLOOKUP(CF1604,Metadata!$D$2:$H$20,4,FALSE))</f>
        <v>35000</v>
      </c>
      <c r="CI1604" s="9">
        <f>IF(CF1604="","",VLOOKUP(CF1604,Metadata!$D$2:$H$20,5,FALSE))</f>
        <v>40000</v>
      </c>
      <c r="CJ1604" s="9">
        <f t="shared" si="3"/>
        <v>37500</v>
      </c>
      <c r="CK1604" s="9" t="s">
        <v>153</v>
      </c>
      <c r="CL1604" s="10">
        <v>6</v>
      </c>
      <c r="CM1604" s="10">
        <v>1</v>
      </c>
      <c r="CN1604" s="10">
        <v>7</v>
      </c>
      <c r="CO1604" s="10">
        <v>7</v>
      </c>
      <c r="CP1604" s="10">
        <v>6</v>
      </c>
      <c r="CQ1604" s="10">
        <v>7</v>
      </c>
      <c r="CR1604" s="10">
        <v>5</v>
      </c>
      <c r="CS1604" s="10">
        <v>5</v>
      </c>
      <c r="CT1604" s="10">
        <v>7</v>
      </c>
      <c r="CU1604" s="10">
        <v>5</v>
      </c>
      <c r="CV1604" s="10">
        <v>4</v>
      </c>
      <c r="CW1604" s="10">
        <v>4</v>
      </c>
      <c r="CX1604" s="10">
        <v>5</v>
      </c>
      <c r="CY1604" s="10">
        <v>5</v>
      </c>
      <c r="CZ1604" s="10">
        <v>4</v>
      </c>
      <c r="DA1604" s="10">
        <v>5</v>
      </c>
      <c r="DB1604" s="10">
        <v>5</v>
      </c>
      <c r="DC1604" s="10">
        <v>7</v>
      </c>
      <c r="DD1604" s="10">
        <v>6</v>
      </c>
      <c r="DE1604" s="10">
        <v>7</v>
      </c>
      <c r="DF1604" s="10">
        <v>6</v>
      </c>
      <c r="DG1604" s="10">
        <v>6</v>
      </c>
      <c r="DH1604" s="10">
        <v>6</v>
      </c>
      <c r="DI1604" s="10">
        <v>7</v>
      </c>
      <c r="DJ1604" s="10">
        <v>5</v>
      </c>
      <c r="DK1604" s="10">
        <v>6</v>
      </c>
      <c r="DL1604" s="10">
        <v>4</v>
      </c>
      <c r="DM1604" s="9" t="s">
        <v>154</v>
      </c>
      <c r="DN1604" s="10">
        <v>1991</v>
      </c>
      <c r="DO1604" s="9">
        <f t="shared" si="8"/>
        <v>30</v>
      </c>
      <c r="DP1604" s="9" t="s">
        <v>222</v>
      </c>
      <c r="DQ1604" s="9" t="s">
        <v>156</v>
      </c>
      <c r="DR1604" s="9" t="s">
        <v>157</v>
      </c>
      <c r="DS1604" s="9" t="s">
        <v>137</v>
      </c>
      <c r="DT1604" s="9" t="s">
        <v>657</v>
      </c>
      <c r="DU1604" s="9" t="s">
        <v>203</v>
      </c>
      <c r="DV1604" s="9" t="str">
        <f>VLOOKUP(DU1604,Metadata!$B$2:$C$7,2,FALSE)</f>
        <v>6+ years</v>
      </c>
    </row>
    <row r="1605" spans="1:126">
      <c r="A1605" s="13">
        <v>1604</v>
      </c>
      <c r="B1605" s="9" t="s">
        <v>135</v>
      </c>
      <c r="C1605" s="9" t="str">
        <f>VLOOKUP(B1605,Metadata!$M$2:$N$6,2,FALSE)</f>
        <v>Permanent Employee</v>
      </c>
      <c r="D1605" s="9" t="s">
        <v>159</v>
      </c>
      <c r="E1605" s="9" t="s">
        <v>137</v>
      </c>
      <c r="F1605" s="9" t="s">
        <v>138</v>
      </c>
      <c r="G1605" s="9" t="s">
        <v>140</v>
      </c>
      <c r="H1605" s="9" t="str">
        <f>IF(G1605="","",VLOOKUP(G1605,Metadata!$J$2:$K$22,2,FALSE))</f>
        <v>Lisbon Metropolitan Area</v>
      </c>
      <c r="I1605" s="9" t="s">
        <v>138</v>
      </c>
      <c r="J1605" s="9" t="str">
        <f>IF(I1605="","",VLOOKUP(I1605,Metadata!$P$2:$Q$43,2,FALSE))</f>
        <v>Europe</v>
      </c>
      <c r="K1605" s="9" t="str">
        <f t="shared" si="0"/>
        <v>Portugal</v>
      </c>
      <c r="L1605" s="9" t="s">
        <v>140</v>
      </c>
      <c r="M1605" s="9" t="str">
        <f>IF(L1605="","",VLOOKUP(L1605,Metadata!$J$2:$K$22,2,FALSE))</f>
        <v>Lisbon Metropolitan Area</v>
      </c>
      <c r="N1605" s="9" t="s">
        <v>141</v>
      </c>
      <c r="O1605" s="9" t="s">
        <v>137</v>
      </c>
      <c r="P1605" s="9" t="s">
        <v>142</v>
      </c>
      <c r="Q1605" s="10" t="str">
        <f t="shared" si="1"/>
        <v>Full Office Job</v>
      </c>
      <c r="R1605" s="10">
        <v>7</v>
      </c>
      <c r="S1605" s="9" t="s">
        <v>183</v>
      </c>
      <c r="T1605" s="9" t="s">
        <v>137</v>
      </c>
      <c r="U1605" s="9" t="str">
        <f>IF(S1605&lt;&gt;"",S1605,IF(T1605&lt;&gt;"",VLOOKUP(T1605,Metadata!$S$2:$T$228,2,FALSE),""))</f>
        <v>Product Owner/Product Manager</v>
      </c>
      <c r="V1605" s="9" t="s">
        <v>251</v>
      </c>
      <c r="W1605" s="9" t="s">
        <v>137</v>
      </c>
      <c r="X1605" s="9" t="s">
        <v>145</v>
      </c>
      <c r="Y1605" s="9" t="s">
        <v>137</v>
      </c>
      <c r="Z1605" s="9" t="s">
        <v>218</v>
      </c>
      <c r="AA1605" s="9" t="s">
        <v>137</v>
      </c>
      <c r="AB1605" s="9" t="s">
        <v>137</v>
      </c>
      <c r="AC1605" s="9"/>
      <c r="AD1605" s="9"/>
      <c r="AE1605" s="9"/>
      <c r="AF1605" s="9"/>
      <c r="AG1605" s="9" t="s">
        <v>166</v>
      </c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 t="s">
        <v>199</v>
      </c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10"/>
      <c r="CB1605" s="10" t="str">
        <f t="shared" si="5"/>
        <v/>
      </c>
      <c r="CC1605" s="10"/>
      <c r="CD1605" s="9" t="str">
        <f t="shared" si="2"/>
        <v/>
      </c>
      <c r="CE1605" s="9" t="s">
        <v>168</v>
      </c>
      <c r="CF1605" s="9" t="s">
        <v>419</v>
      </c>
      <c r="CG1605" s="9">
        <f>IF(CF1605="","",VLOOKUP(CF1605,Metadata!$D$2:$H$20,2,FALSE))</f>
        <v>62500</v>
      </c>
      <c r="CH1605" s="9">
        <f>IF(CF1605="","",VLOOKUP(CF1605,Metadata!$D$2:$H$20,4,FALSE))</f>
        <v>60000</v>
      </c>
      <c r="CI1605" s="9">
        <f>IF(CF1605="","",VLOOKUP(CF1605,Metadata!$D$2:$H$20,5,FALSE))</f>
        <v>65000</v>
      </c>
      <c r="CJ1605" s="9">
        <f t="shared" si="3"/>
        <v>62500</v>
      </c>
      <c r="CK1605" s="9" t="s">
        <v>189</v>
      </c>
      <c r="CL1605" s="10">
        <v>6</v>
      </c>
      <c r="CM1605" s="10">
        <v>5</v>
      </c>
      <c r="CN1605" s="10">
        <v>4</v>
      </c>
      <c r="CO1605" s="10">
        <v>7</v>
      </c>
      <c r="CP1605" s="10">
        <v>7</v>
      </c>
      <c r="CQ1605" s="10">
        <v>7</v>
      </c>
      <c r="CR1605" s="10">
        <v>7</v>
      </c>
      <c r="CS1605" s="10">
        <v>7</v>
      </c>
      <c r="CT1605" s="10">
        <v>6</v>
      </c>
      <c r="CU1605" s="10">
        <v>7</v>
      </c>
      <c r="CV1605" s="10">
        <v>7</v>
      </c>
      <c r="CW1605" s="10">
        <v>7</v>
      </c>
      <c r="CX1605" s="10">
        <v>7</v>
      </c>
      <c r="CY1605" s="10">
        <v>7</v>
      </c>
      <c r="CZ1605" s="10">
        <v>7</v>
      </c>
      <c r="DA1605" s="10">
        <v>5</v>
      </c>
      <c r="DB1605" s="10">
        <v>5</v>
      </c>
      <c r="DC1605" s="10">
        <v>6</v>
      </c>
      <c r="DD1605" s="10">
        <v>5</v>
      </c>
      <c r="DE1605" s="10">
        <v>7</v>
      </c>
      <c r="DF1605" s="10">
        <v>6</v>
      </c>
      <c r="DG1605" s="10">
        <v>7</v>
      </c>
      <c r="DH1605" s="10">
        <v>5</v>
      </c>
      <c r="DI1605" s="10">
        <v>5</v>
      </c>
      <c r="DJ1605" s="10">
        <v>6</v>
      </c>
      <c r="DK1605" s="10">
        <v>6</v>
      </c>
      <c r="DL1605" s="10">
        <v>6</v>
      </c>
      <c r="DM1605" s="9" t="s">
        <v>154</v>
      </c>
      <c r="DN1605" s="10">
        <v>1978</v>
      </c>
      <c r="DO1605" s="9">
        <f t="shared" si="8"/>
        <v>43</v>
      </c>
      <c r="DP1605" s="9" t="s">
        <v>155</v>
      </c>
      <c r="DQ1605" s="9" t="s">
        <v>202</v>
      </c>
      <c r="DR1605" s="9" t="s">
        <v>157</v>
      </c>
      <c r="DS1605" s="9" t="s">
        <v>137</v>
      </c>
      <c r="DT1605" s="9" t="s">
        <v>657</v>
      </c>
      <c r="DU1605" s="9" t="s">
        <v>158</v>
      </c>
      <c r="DV1605" s="9" t="str">
        <f>VLOOKUP(DU1605,Metadata!$B$2:$C$7,2,FALSE)</f>
        <v>6+ years</v>
      </c>
    </row>
    <row r="1606" spans="1:126">
      <c r="A1606" s="13">
        <v>1605</v>
      </c>
      <c r="B1606" s="9" t="s">
        <v>135</v>
      </c>
      <c r="C1606" s="9" t="str">
        <f>VLOOKUP(B1606,Metadata!$M$2:$N$6,2,FALSE)</f>
        <v>Permanent Employee</v>
      </c>
      <c r="D1606" s="9" t="s">
        <v>159</v>
      </c>
      <c r="E1606" s="9" t="s">
        <v>137</v>
      </c>
      <c r="F1606" s="9" t="s">
        <v>138</v>
      </c>
      <c r="G1606" s="9" t="s">
        <v>213</v>
      </c>
      <c r="H1606" s="9" t="str">
        <f>IF(G1606="","",VLOOKUP(G1606,Metadata!$J$2:$K$22,2,FALSE))</f>
        <v>Centre</v>
      </c>
      <c r="I1606" s="9" t="s">
        <v>667</v>
      </c>
      <c r="J1606" s="9" t="str">
        <f>IF(I1606="","",VLOOKUP(I1606,Metadata!$P$2:$Q$43,2,FALSE))</f>
        <v>Asia</v>
      </c>
      <c r="K1606" s="9" t="str">
        <f t="shared" si="0"/>
        <v>International</v>
      </c>
      <c r="L1606" s="9" t="s">
        <v>137</v>
      </c>
      <c r="M1606" s="9" t="str">
        <f>IF(L1606="","",VLOOKUP(L1606,Metadata!$J$2:$K$22,2,FALSE))</f>
        <v/>
      </c>
      <c r="N1606" s="9" t="s">
        <v>141</v>
      </c>
      <c r="O1606" s="9" t="s">
        <v>137</v>
      </c>
      <c r="P1606" s="9" t="s">
        <v>142</v>
      </c>
      <c r="Q1606" s="10" t="str">
        <f t="shared" si="1"/>
        <v>Full Office Job</v>
      </c>
      <c r="R1606" s="10">
        <v>5</v>
      </c>
      <c r="S1606" s="9" t="s">
        <v>332</v>
      </c>
      <c r="T1606" s="9" t="s">
        <v>137</v>
      </c>
      <c r="U1606" s="9" t="str">
        <f>IF(S1606&lt;&gt;"",S1606,IF(T1606&lt;&gt;"",VLOOKUP(T1606,Metadata!$S$2:$T$228,2,FALSE),""))</f>
        <v>UX/UI Designer</v>
      </c>
      <c r="V1606" s="9" t="s">
        <v>137</v>
      </c>
      <c r="W1606" s="9" t="s">
        <v>575</v>
      </c>
      <c r="X1606" s="9" t="s">
        <v>145</v>
      </c>
      <c r="Y1606" s="9" t="s">
        <v>137</v>
      </c>
      <c r="Z1606" s="9" t="s">
        <v>146</v>
      </c>
      <c r="AA1606" s="9" t="s">
        <v>137</v>
      </c>
      <c r="AB1606" s="9" t="s">
        <v>137</v>
      </c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 t="s">
        <v>465</v>
      </c>
      <c r="BJ1606" s="9" t="s">
        <v>167</v>
      </c>
      <c r="BK1606" s="9"/>
      <c r="BL1606" s="9"/>
      <c r="BM1606" s="9"/>
      <c r="BN1606" s="9" t="s">
        <v>186</v>
      </c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10"/>
      <c r="CB1606" s="10" t="str">
        <f t="shared" si="5"/>
        <v/>
      </c>
      <c r="CC1606" s="10"/>
      <c r="CD1606" s="9" t="str">
        <f t="shared" si="2"/>
        <v/>
      </c>
      <c r="CE1606" s="9" t="s">
        <v>232</v>
      </c>
      <c r="CF1606" s="9" t="s">
        <v>152</v>
      </c>
      <c r="CG1606" s="9">
        <f>IF(CF1606="","",VLOOKUP(CF1606,Metadata!$D$2:$H$20,2,FALSE))</f>
        <v>32500</v>
      </c>
      <c r="CH1606" s="9">
        <f>IF(CF1606="","",VLOOKUP(CF1606,Metadata!$D$2:$H$20,4,FALSE))</f>
        <v>30000</v>
      </c>
      <c r="CI1606" s="9">
        <f>IF(CF1606="","",VLOOKUP(CF1606,Metadata!$D$2:$H$20,5,FALSE))</f>
        <v>35000</v>
      </c>
      <c r="CJ1606" s="9">
        <f t="shared" si="3"/>
        <v>32500</v>
      </c>
      <c r="CK1606" s="9" t="s">
        <v>221</v>
      </c>
      <c r="CL1606" s="10">
        <v>6</v>
      </c>
      <c r="CM1606" s="10">
        <v>1</v>
      </c>
      <c r="CN1606" s="10">
        <v>6</v>
      </c>
      <c r="CO1606" s="10">
        <v>7</v>
      </c>
      <c r="CP1606" s="10">
        <v>6</v>
      </c>
      <c r="CQ1606" s="10">
        <v>6</v>
      </c>
      <c r="CR1606" s="10">
        <v>5</v>
      </c>
      <c r="CS1606" s="10">
        <v>7</v>
      </c>
      <c r="CT1606" s="10">
        <v>6</v>
      </c>
      <c r="CU1606" s="10">
        <v>6</v>
      </c>
      <c r="CV1606" s="10">
        <v>6</v>
      </c>
      <c r="CW1606" s="10">
        <v>4</v>
      </c>
      <c r="CX1606" s="10">
        <v>6</v>
      </c>
      <c r="CY1606" s="10">
        <v>6</v>
      </c>
      <c r="CZ1606" s="10">
        <v>6</v>
      </c>
      <c r="DA1606" s="10">
        <v>6</v>
      </c>
      <c r="DB1606" s="10">
        <v>5</v>
      </c>
      <c r="DC1606" s="10">
        <v>7</v>
      </c>
      <c r="DD1606" s="10">
        <v>5</v>
      </c>
      <c r="DE1606" s="10">
        <v>6</v>
      </c>
      <c r="DF1606" s="10">
        <v>6</v>
      </c>
      <c r="DG1606" s="10">
        <v>7</v>
      </c>
      <c r="DH1606" s="10">
        <v>4</v>
      </c>
      <c r="DI1606" s="10">
        <v>5</v>
      </c>
      <c r="DJ1606" s="10">
        <v>5</v>
      </c>
      <c r="DK1606" s="10">
        <v>6</v>
      </c>
      <c r="DL1606" s="10">
        <v>6</v>
      </c>
      <c r="DM1606" s="9" t="s">
        <v>154</v>
      </c>
      <c r="DN1606" s="10">
        <v>1981</v>
      </c>
      <c r="DO1606" s="9">
        <f t="shared" si="8"/>
        <v>40</v>
      </c>
      <c r="DP1606" s="9" t="s">
        <v>155</v>
      </c>
      <c r="DQ1606" s="9" t="s">
        <v>202</v>
      </c>
      <c r="DR1606" s="9" t="s">
        <v>157</v>
      </c>
      <c r="DS1606" s="9" t="s">
        <v>137</v>
      </c>
      <c r="DT1606" s="9" t="s">
        <v>657</v>
      </c>
      <c r="DU1606" s="9" t="s">
        <v>158</v>
      </c>
      <c r="DV1606" s="9" t="str">
        <f>VLOOKUP(DU1606,Metadata!$B$2:$C$7,2,FALSE)</f>
        <v>6+ years</v>
      </c>
    </row>
    <row r="1607" spans="1:126">
      <c r="A1607" s="13">
        <v>1606</v>
      </c>
      <c r="B1607" s="9" t="s">
        <v>135</v>
      </c>
      <c r="C1607" s="9" t="str">
        <f>VLOOKUP(B1607,Metadata!$M$2:$N$6,2,FALSE)</f>
        <v>Permanent Employee</v>
      </c>
      <c r="D1607" s="9" t="s">
        <v>136</v>
      </c>
      <c r="E1607" s="9" t="s">
        <v>137</v>
      </c>
      <c r="F1607" s="9" t="s">
        <v>138</v>
      </c>
      <c r="G1607" s="9" t="s">
        <v>275</v>
      </c>
      <c r="H1607" s="9" t="str">
        <f>IF(G1607="","",VLOOKUP(G1607,Metadata!$J$2:$K$22,2,FALSE))</f>
        <v>Centre</v>
      </c>
      <c r="I1607" s="9" t="s">
        <v>138</v>
      </c>
      <c r="J1607" s="9" t="str">
        <f>IF(I1607="","",VLOOKUP(I1607,Metadata!$P$2:$Q$43,2,FALSE))</f>
        <v>Europe</v>
      </c>
      <c r="K1607" s="9" t="str">
        <f t="shared" si="0"/>
        <v>Portugal</v>
      </c>
      <c r="L1607" s="9" t="s">
        <v>275</v>
      </c>
      <c r="M1607" s="9" t="str">
        <f>IF(L1607="","",VLOOKUP(L1607,Metadata!$J$2:$K$22,2,FALSE))</f>
        <v>Centre</v>
      </c>
      <c r="N1607" s="9" t="s">
        <v>205</v>
      </c>
      <c r="O1607" s="9" t="s">
        <v>137</v>
      </c>
      <c r="P1607" s="9" t="s">
        <v>137</v>
      </c>
      <c r="Q1607" s="10" t="str">
        <f t="shared" si="1"/>
        <v>Full Office Job</v>
      </c>
      <c r="R1607" s="10">
        <v>5</v>
      </c>
      <c r="S1607" s="9" t="s">
        <v>161</v>
      </c>
      <c r="T1607" s="9" t="s">
        <v>137</v>
      </c>
      <c r="U1607" s="9" t="str">
        <f>IF(S1607&lt;&gt;"",S1607,IF(T1607&lt;&gt;"",VLOOKUP(T1607,Metadata!$S$2:$T$228,2,FALSE),""))</f>
        <v>Full-Stack Developer</v>
      </c>
      <c r="V1607" s="9" t="s">
        <v>162</v>
      </c>
      <c r="W1607" s="9" t="s">
        <v>137</v>
      </c>
      <c r="X1607" s="9" t="s">
        <v>163</v>
      </c>
      <c r="Y1607" s="9" t="s">
        <v>137</v>
      </c>
      <c r="Z1607" s="9" t="s">
        <v>262</v>
      </c>
      <c r="AA1607" s="9" t="s">
        <v>165</v>
      </c>
      <c r="AB1607" s="9" t="s">
        <v>253</v>
      </c>
      <c r="AC1607" s="9" t="s">
        <v>147</v>
      </c>
      <c r="AD1607" s="9"/>
      <c r="AE1607" s="9"/>
      <c r="AF1607" s="9"/>
      <c r="AG1607" s="9" t="s">
        <v>166</v>
      </c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 t="s">
        <v>178</v>
      </c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 t="s">
        <v>179</v>
      </c>
      <c r="BQ1607" s="9"/>
      <c r="BR1607" s="9" t="s">
        <v>247</v>
      </c>
      <c r="BS1607" s="9"/>
      <c r="BT1607" s="9"/>
      <c r="BU1607" s="9"/>
      <c r="BV1607" s="9"/>
      <c r="BW1607" s="9"/>
      <c r="BX1607" s="9"/>
      <c r="BY1607" s="9"/>
      <c r="BZ1607" s="9"/>
      <c r="CA1607" s="10"/>
      <c r="CB1607" s="10" t="str">
        <f t="shared" si="5"/>
        <v/>
      </c>
      <c r="CC1607" s="10"/>
      <c r="CD1607" s="9" t="str">
        <f t="shared" si="2"/>
        <v/>
      </c>
      <c r="CE1607" s="9" t="s">
        <v>232</v>
      </c>
      <c r="CF1607" s="9" t="s">
        <v>188</v>
      </c>
      <c r="CG1607" s="9">
        <f>IF(CF1607="","",VLOOKUP(CF1607,Metadata!$D$2:$H$20,2,FALSE))</f>
        <v>17500</v>
      </c>
      <c r="CH1607" s="9">
        <f>IF(CF1607="","",VLOOKUP(CF1607,Metadata!$D$2:$H$20,4,FALSE))</f>
        <v>15000</v>
      </c>
      <c r="CI1607" s="9">
        <f>IF(CF1607="","",VLOOKUP(CF1607,Metadata!$D$2:$H$20,5,FALSE))</f>
        <v>20000</v>
      </c>
      <c r="CJ1607" s="9">
        <f t="shared" si="3"/>
        <v>17500</v>
      </c>
      <c r="CK1607" s="9" t="s">
        <v>189</v>
      </c>
      <c r="CL1607" s="10">
        <v>4</v>
      </c>
      <c r="CM1607" s="10">
        <v>3</v>
      </c>
      <c r="CN1607" s="10">
        <v>6</v>
      </c>
      <c r="CO1607" s="10">
        <v>4</v>
      </c>
      <c r="CP1607" s="10">
        <v>5</v>
      </c>
      <c r="CQ1607" s="10">
        <v>6</v>
      </c>
      <c r="CR1607" s="10">
        <v>6</v>
      </c>
      <c r="CS1607" s="10">
        <v>5</v>
      </c>
      <c r="CT1607" s="10">
        <v>5</v>
      </c>
      <c r="CU1607" s="10">
        <v>5</v>
      </c>
      <c r="CV1607" s="10">
        <v>3</v>
      </c>
      <c r="CW1607" s="10">
        <v>5</v>
      </c>
      <c r="CX1607" s="10">
        <v>5</v>
      </c>
      <c r="CY1607" s="10">
        <v>5</v>
      </c>
      <c r="CZ1607" s="10">
        <v>5</v>
      </c>
      <c r="DA1607" s="10">
        <v>5</v>
      </c>
      <c r="DB1607" s="10">
        <v>4</v>
      </c>
      <c r="DC1607" s="10">
        <v>5</v>
      </c>
      <c r="DD1607" s="10">
        <v>2</v>
      </c>
      <c r="DE1607" s="10">
        <v>6</v>
      </c>
      <c r="DF1607" s="10">
        <v>5</v>
      </c>
      <c r="DG1607" s="10">
        <v>4</v>
      </c>
      <c r="DH1607" s="10">
        <v>4</v>
      </c>
      <c r="DI1607" s="10">
        <v>6</v>
      </c>
      <c r="DJ1607" s="10">
        <v>3</v>
      </c>
      <c r="DK1607" s="10">
        <v>5</v>
      </c>
      <c r="DL1607" s="10">
        <v>4</v>
      </c>
      <c r="DM1607" s="9" t="s">
        <v>154</v>
      </c>
      <c r="DN1607" s="10">
        <v>1997</v>
      </c>
      <c r="DO1607" s="9">
        <f t="shared" si="8"/>
        <v>24</v>
      </c>
      <c r="DP1607" s="9" t="s">
        <v>155</v>
      </c>
      <c r="DQ1607" s="9" t="s">
        <v>227</v>
      </c>
      <c r="DR1607" s="9" t="s">
        <v>157</v>
      </c>
      <c r="DS1607" s="9" t="s">
        <v>137</v>
      </c>
      <c r="DT1607" s="9" t="s">
        <v>657</v>
      </c>
      <c r="DU1607" s="9" t="s">
        <v>168</v>
      </c>
      <c r="DV1607" s="9" t="str">
        <f>VLOOKUP(DU1607,Metadata!$B$2:$C$7,2,FALSE)</f>
        <v>0 - 3 years</v>
      </c>
    </row>
    <row r="1608" spans="1:126">
      <c r="A1608" s="13">
        <v>1607</v>
      </c>
      <c r="B1608" s="9" t="s">
        <v>135</v>
      </c>
      <c r="C1608" s="9" t="str">
        <f>VLOOKUP(B1608,Metadata!$M$2:$N$6,2,FALSE)</f>
        <v>Permanent Employee</v>
      </c>
      <c r="D1608" s="9" t="s">
        <v>159</v>
      </c>
      <c r="E1608" s="9" t="s">
        <v>137</v>
      </c>
      <c r="F1608" s="9" t="s">
        <v>138</v>
      </c>
      <c r="G1608" s="9" t="s">
        <v>172</v>
      </c>
      <c r="H1608" s="9" t="str">
        <f>IF(G1608="","",VLOOKUP(G1608,Metadata!$J$2:$K$22,2,FALSE))</f>
        <v>Porto Metropolitan Area</v>
      </c>
      <c r="I1608" s="9" t="s">
        <v>138</v>
      </c>
      <c r="J1608" s="9" t="str">
        <f>IF(I1608="","",VLOOKUP(I1608,Metadata!$P$2:$Q$43,2,FALSE))</f>
        <v>Europe</v>
      </c>
      <c r="K1608" s="9" t="str">
        <f t="shared" si="0"/>
        <v>Portugal</v>
      </c>
      <c r="L1608" s="9" t="s">
        <v>172</v>
      </c>
      <c r="M1608" s="9" t="str">
        <f>IF(L1608="","",VLOOKUP(L1608,Metadata!$J$2:$K$22,2,FALSE))</f>
        <v>Porto Metropolitan Area</v>
      </c>
      <c r="N1608" s="9" t="s">
        <v>214</v>
      </c>
      <c r="O1608" s="9" t="s">
        <v>239</v>
      </c>
      <c r="P1608" s="9" t="s">
        <v>142</v>
      </c>
      <c r="Q1608" s="10" t="str">
        <f t="shared" si="1"/>
        <v>Full Office Job</v>
      </c>
      <c r="R1608" s="10">
        <v>5</v>
      </c>
      <c r="S1608" s="9" t="s">
        <v>266</v>
      </c>
      <c r="T1608" s="9" t="s">
        <v>137</v>
      </c>
      <c r="U1608" s="9" t="str">
        <f>IF(S1608&lt;&gt;"",S1608,IF(T1608&lt;&gt;"",VLOOKUP(T1608,Metadata!$S$2:$T$228,2,FALSE),""))</f>
        <v>Data Scientist/Data Engineer</v>
      </c>
      <c r="V1608" s="9" t="s">
        <v>256</v>
      </c>
      <c r="W1608" s="9" t="s">
        <v>137</v>
      </c>
      <c r="X1608" s="9" t="s">
        <v>242</v>
      </c>
      <c r="Y1608" s="9" t="s">
        <v>137</v>
      </c>
      <c r="Z1608" s="9" t="s">
        <v>184</v>
      </c>
      <c r="AA1608" s="9" t="s">
        <v>137</v>
      </c>
      <c r="AB1608" s="9" t="s">
        <v>137</v>
      </c>
      <c r="AC1608" s="9" t="s">
        <v>147</v>
      </c>
      <c r="AD1608" s="9"/>
      <c r="AE1608" s="9"/>
      <c r="AF1608" s="9" t="s">
        <v>243</v>
      </c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 t="s">
        <v>150</v>
      </c>
      <c r="BZ1608" s="9" t="s">
        <v>137</v>
      </c>
      <c r="CA1608" s="10"/>
      <c r="CB1608" s="10" t="str">
        <f t="shared" si="5"/>
        <v/>
      </c>
      <c r="CC1608" s="10"/>
      <c r="CD1608" s="9" t="str">
        <f t="shared" si="2"/>
        <v/>
      </c>
      <c r="CE1608" s="9" t="s">
        <v>168</v>
      </c>
      <c r="CF1608" s="9" t="s">
        <v>152</v>
      </c>
      <c r="CG1608" s="9">
        <f>IF(CF1608="","",VLOOKUP(CF1608,Metadata!$D$2:$H$20,2,FALSE))</f>
        <v>32500</v>
      </c>
      <c r="CH1608" s="9">
        <f>IF(CF1608="","",VLOOKUP(CF1608,Metadata!$D$2:$H$20,4,FALSE))</f>
        <v>30000</v>
      </c>
      <c r="CI1608" s="9">
        <f>IF(CF1608="","",VLOOKUP(CF1608,Metadata!$D$2:$H$20,5,FALSE))</f>
        <v>35000</v>
      </c>
      <c r="CJ1608" s="9">
        <f t="shared" si="3"/>
        <v>32500</v>
      </c>
      <c r="CK1608" s="9" t="s">
        <v>201</v>
      </c>
      <c r="CL1608" s="10">
        <v>6</v>
      </c>
      <c r="CM1608" s="10">
        <v>5</v>
      </c>
      <c r="CN1608" s="10">
        <v>4</v>
      </c>
      <c r="CO1608" s="10">
        <v>6</v>
      </c>
      <c r="CP1608" s="10">
        <v>6</v>
      </c>
      <c r="CQ1608" s="10">
        <v>7</v>
      </c>
      <c r="CR1608" s="10">
        <v>5</v>
      </c>
      <c r="CS1608" s="10">
        <v>6</v>
      </c>
      <c r="CT1608" s="10">
        <v>6</v>
      </c>
      <c r="CU1608" s="10">
        <v>5</v>
      </c>
      <c r="CV1608" s="10">
        <v>5</v>
      </c>
      <c r="CW1608" s="10">
        <v>4</v>
      </c>
      <c r="CX1608" s="10">
        <v>7</v>
      </c>
      <c r="CY1608" s="10">
        <v>6</v>
      </c>
      <c r="CZ1608" s="10">
        <v>5</v>
      </c>
      <c r="DA1608" s="10">
        <v>6</v>
      </c>
      <c r="DB1608" s="10">
        <v>1</v>
      </c>
      <c r="DC1608" s="10">
        <v>5</v>
      </c>
      <c r="DD1608" s="10">
        <v>3</v>
      </c>
      <c r="DE1608" s="10">
        <v>7</v>
      </c>
      <c r="DF1608" s="10">
        <v>3</v>
      </c>
      <c r="DG1608" s="10">
        <v>4</v>
      </c>
      <c r="DH1608" s="10">
        <v>3</v>
      </c>
      <c r="DI1608" s="10">
        <v>2</v>
      </c>
      <c r="DJ1608" s="10">
        <v>2</v>
      </c>
      <c r="DK1608" s="10">
        <v>2</v>
      </c>
      <c r="DL1608" s="10">
        <v>2</v>
      </c>
      <c r="DM1608" s="9" t="s">
        <v>154</v>
      </c>
      <c r="DN1608" s="10">
        <v>1996</v>
      </c>
      <c r="DO1608" s="9">
        <f t="shared" si="8"/>
        <v>25</v>
      </c>
      <c r="DP1608" s="9" t="s">
        <v>222</v>
      </c>
      <c r="DQ1608" s="9" t="s">
        <v>202</v>
      </c>
      <c r="DR1608" s="9" t="s">
        <v>157</v>
      </c>
      <c r="DS1608" s="9" t="s">
        <v>137</v>
      </c>
      <c r="DT1608" s="9" t="s">
        <v>657</v>
      </c>
      <c r="DU1608" s="9" t="s">
        <v>168</v>
      </c>
      <c r="DV1608" s="9" t="str">
        <f>VLOOKUP(DU1608,Metadata!$B$2:$C$7,2,FALSE)</f>
        <v>0 - 3 years</v>
      </c>
    </row>
    <row r="1609" spans="1:126">
      <c r="A1609" s="13">
        <v>1608</v>
      </c>
      <c r="B1609" s="9" t="s">
        <v>135</v>
      </c>
      <c r="C1609" s="9" t="str">
        <f>VLOOKUP(B1609,Metadata!$M$2:$N$6,2,FALSE)</f>
        <v>Permanent Employee</v>
      </c>
      <c r="D1609" s="9" t="s">
        <v>159</v>
      </c>
      <c r="E1609" s="9" t="s">
        <v>137</v>
      </c>
      <c r="F1609" s="9" t="s">
        <v>138</v>
      </c>
      <c r="G1609" s="9" t="s">
        <v>172</v>
      </c>
      <c r="H1609" s="9" t="str">
        <f>IF(G1609="","",VLOOKUP(G1609,Metadata!$J$2:$K$22,2,FALSE))</f>
        <v>Porto Metropolitan Area</v>
      </c>
      <c r="I1609" s="9" t="s">
        <v>138</v>
      </c>
      <c r="J1609" s="9" t="str">
        <f>IF(I1609="","",VLOOKUP(I1609,Metadata!$P$2:$Q$43,2,FALSE))</f>
        <v>Europe</v>
      </c>
      <c r="K1609" s="9" t="str">
        <f t="shared" si="0"/>
        <v>Portugal</v>
      </c>
      <c r="L1609" s="9" t="s">
        <v>172</v>
      </c>
      <c r="M1609" s="9" t="str">
        <f>IF(L1609="","",VLOOKUP(L1609,Metadata!$J$2:$K$22,2,FALSE))</f>
        <v>Porto Metropolitan Area</v>
      </c>
      <c r="N1609" s="9" t="s">
        <v>141</v>
      </c>
      <c r="O1609" s="9" t="s">
        <v>137</v>
      </c>
      <c r="P1609" s="9" t="s">
        <v>142</v>
      </c>
      <c r="Q1609" s="10" t="str">
        <f t="shared" si="1"/>
        <v>Full Office Job</v>
      </c>
      <c r="R1609" s="10">
        <v>6</v>
      </c>
      <c r="S1609" s="9" t="s">
        <v>137</v>
      </c>
      <c r="T1609" s="9" t="s">
        <v>668</v>
      </c>
      <c r="U1609" s="9" t="str">
        <f>IF(S1609&lt;&gt;"",S1609,IF(T1609&lt;&gt;"",VLOOKUP(T1609,Metadata!$S$2:$T$228,2,FALSE),""))</f>
        <v>Front-End Developer</v>
      </c>
      <c r="V1609" s="9" t="s">
        <v>162</v>
      </c>
      <c r="W1609" s="9" t="s">
        <v>137</v>
      </c>
      <c r="X1609" s="9" t="s">
        <v>175</v>
      </c>
      <c r="Y1609" s="9" t="s">
        <v>137</v>
      </c>
      <c r="Z1609" s="9" t="s">
        <v>262</v>
      </c>
      <c r="AA1609" s="9" t="s">
        <v>137</v>
      </c>
      <c r="AB1609" s="9" t="s">
        <v>137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 t="s">
        <v>150</v>
      </c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 t="s">
        <v>150</v>
      </c>
      <c r="BZ1609" s="9" t="s">
        <v>137</v>
      </c>
      <c r="CA1609" s="10"/>
      <c r="CB1609" s="10" t="str">
        <f t="shared" si="5"/>
        <v/>
      </c>
      <c r="CC1609" s="10"/>
      <c r="CD1609" s="9" t="str">
        <f t="shared" si="2"/>
        <v/>
      </c>
      <c r="CE1609" s="9" t="s">
        <v>151</v>
      </c>
      <c r="CF1609" s="9" t="s">
        <v>220</v>
      </c>
      <c r="CG1609" s="9">
        <f>IF(CF1609="","",VLOOKUP(CF1609,Metadata!$D$2:$H$20,2,FALSE))</f>
        <v>27500</v>
      </c>
      <c r="CH1609" s="9">
        <f>IF(CF1609="","",VLOOKUP(CF1609,Metadata!$D$2:$H$20,4,FALSE))</f>
        <v>25000</v>
      </c>
      <c r="CI1609" s="9">
        <f>IF(CF1609="","",VLOOKUP(CF1609,Metadata!$D$2:$H$20,5,FALSE))</f>
        <v>30000</v>
      </c>
      <c r="CJ1609" s="9">
        <f t="shared" si="3"/>
        <v>27500</v>
      </c>
      <c r="CK1609" s="9" t="s">
        <v>153</v>
      </c>
      <c r="CL1609" s="10">
        <v>1</v>
      </c>
      <c r="CM1609" s="10">
        <v>5</v>
      </c>
      <c r="CN1609" s="10">
        <v>5</v>
      </c>
      <c r="CO1609" s="10">
        <v>7</v>
      </c>
      <c r="CP1609" s="10">
        <v>7</v>
      </c>
      <c r="CQ1609" s="10">
        <v>7</v>
      </c>
      <c r="CR1609" s="10">
        <v>6</v>
      </c>
      <c r="CS1609" s="10">
        <v>7</v>
      </c>
      <c r="CT1609" s="10">
        <v>6</v>
      </c>
      <c r="CU1609" s="10">
        <v>7</v>
      </c>
      <c r="CV1609" s="10">
        <v>7</v>
      </c>
      <c r="CW1609" s="10">
        <v>7</v>
      </c>
      <c r="CX1609" s="10">
        <v>7</v>
      </c>
      <c r="CY1609" s="10">
        <v>3</v>
      </c>
      <c r="CZ1609" s="10">
        <v>5</v>
      </c>
      <c r="DA1609" s="10">
        <v>4</v>
      </c>
      <c r="DB1609" s="10">
        <v>4</v>
      </c>
      <c r="DC1609" s="10">
        <v>7</v>
      </c>
      <c r="DD1609" s="10">
        <v>4</v>
      </c>
      <c r="DE1609" s="10">
        <v>7</v>
      </c>
      <c r="DF1609" s="10">
        <v>6</v>
      </c>
      <c r="DG1609" s="10">
        <v>7</v>
      </c>
      <c r="DH1609" s="10">
        <v>5</v>
      </c>
      <c r="DI1609" s="10">
        <v>6</v>
      </c>
      <c r="DJ1609" s="10">
        <v>7</v>
      </c>
      <c r="DK1609" s="10">
        <v>7</v>
      </c>
      <c r="DL1609" s="10">
        <v>7</v>
      </c>
      <c r="DM1609" s="9" t="s">
        <v>154</v>
      </c>
      <c r="DN1609" s="10">
        <v>1987</v>
      </c>
      <c r="DO1609" s="9">
        <f t="shared" si="8"/>
        <v>34</v>
      </c>
      <c r="DP1609" s="9" t="s">
        <v>155</v>
      </c>
      <c r="DQ1609" s="9" t="s">
        <v>156</v>
      </c>
      <c r="DR1609" s="9" t="s">
        <v>170</v>
      </c>
      <c r="DS1609" s="9" t="s">
        <v>137</v>
      </c>
      <c r="DT1609" s="9" t="s">
        <v>657</v>
      </c>
      <c r="DU1609" s="9" t="s">
        <v>158</v>
      </c>
      <c r="DV1609" s="9" t="str">
        <f>VLOOKUP(DU1609,Metadata!$B$2:$C$7,2,FALSE)</f>
        <v>6+ years</v>
      </c>
    </row>
    <row r="1610" spans="1:126">
      <c r="A1610" s="13">
        <v>1609</v>
      </c>
      <c r="B1610" s="9" t="s">
        <v>135</v>
      </c>
      <c r="C1610" s="9" t="str">
        <f>VLOOKUP(B1610,Metadata!$M$2:$N$6,2,FALSE)</f>
        <v>Permanent Employee</v>
      </c>
      <c r="D1610" s="9" t="s">
        <v>159</v>
      </c>
      <c r="E1610" s="9" t="s">
        <v>137</v>
      </c>
      <c r="F1610" s="9" t="s">
        <v>138</v>
      </c>
      <c r="G1610" s="9" t="s">
        <v>160</v>
      </c>
      <c r="H1610" s="9" t="str">
        <f>IF(G1610="","",VLOOKUP(G1610,Metadata!$J$2:$K$22,2,FALSE))</f>
        <v>Centre</v>
      </c>
      <c r="I1610" s="9" t="s">
        <v>138</v>
      </c>
      <c r="J1610" s="9" t="str">
        <f>IF(I1610="","",VLOOKUP(I1610,Metadata!$P$2:$Q$43,2,FALSE))</f>
        <v>Europe</v>
      </c>
      <c r="K1610" s="9" t="str">
        <f t="shared" si="0"/>
        <v>Portugal</v>
      </c>
      <c r="L1610" s="9" t="s">
        <v>160</v>
      </c>
      <c r="M1610" s="9" t="str">
        <f>IF(L1610="","",VLOOKUP(L1610,Metadata!$J$2:$K$22,2,FALSE))</f>
        <v>Centre</v>
      </c>
      <c r="N1610" s="9" t="s">
        <v>214</v>
      </c>
      <c r="O1610" s="9" t="s">
        <v>259</v>
      </c>
      <c r="P1610" s="9" t="s">
        <v>142</v>
      </c>
      <c r="Q1610" s="10" t="str">
        <f t="shared" si="1"/>
        <v>Full Office Job</v>
      </c>
      <c r="R1610" s="10">
        <v>6</v>
      </c>
      <c r="S1610" s="9" t="s">
        <v>338</v>
      </c>
      <c r="T1610" s="9" t="s">
        <v>137</v>
      </c>
      <c r="U1610" s="9" t="str">
        <f>IF(S1610&lt;&gt;"",S1610,IF(T1610&lt;&gt;"",VLOOKUP(T1610,Metadata!$S$2:$T$228,2,FALSE),""))</f>
        <v>Solutions Architect</v>
      </c>
      <c r="V1610" s="9" t="s">
        <v>276</v>
      </c>
      <c r="W1610" s="9" t="s">
        <v>137</v>
      </c>
      <c r="X1610" s="9" t="s">
        <v>163</v>
      </c>
      <c r="Y1610" s="9" t="s">
        <v>137</v>
      </c>
      <c r="Z1610" s="9" t="s">
        <v>262</v>
      </c>
      <c r="AA1610" s="9" t="s">
        <v>137</v>
      </c>
      <c r="AB1610" s="9" t="s">
        <v>137</v>
      </c>
      <c r="AC1610" s="9" t="s">
        <v>147</v>
      </c>
      <c r="AD1610" s="9"/>
      <c r="AE1610" s="9" t="s">
        <v>194</v>
      </c>
      <c r="AF1610" s="9"/>
      <c r="AG1610" s="9"/>
      <c r="AH1610" s="9"/>
      <c r="AI1610" s="9"/>
      <c r="AJ1610" s="9"/>
      <c r="AK1610" s="9"/>
      <c r="AL1610" s="9"/>
      <c r="AM1610" s="9"/>
      <c r="AN1610" s="9" t="s">
        <v>195</v>
      </c>
      <c r="AO1610" s="9"/>
      <c r="AP1610" s="9"/>
      <c r="AQ1610" s="9"/>
      <c r="AR1610" s="9" t="s">
        <v>149</v>
      </c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 t="s">
        <v>198</v>
      </c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10"/>
      <c r="CB1610" s="10" t="str">
        <f t="shared" si="5"/>
        <v/>
      </c>
      <c r="CC1610" s="10"/>
      <c r="CD1610" s="9" t="str">
        <f t="shared" si="2"/>
        <v/>
      </c>
      <c r="CE1610" s="9" t="s">
        <v>151</v>
      </c>
      <c r="CF1610" s="9" t="s">
        <v>254</v>
      </c>
      <c r="CG1610" s="9">
        <f>IF(CF1610="","",VLOOKUP(CF1610,Metadata!$D$2:$H$20,2,FALSE))</f>
        <v>37500</v>
      </c>
      <c r="CH1610" s="9">
        <f>IF(CF1610="","",VLOOKUP(CF1610,Metadata!$D$2:$H$20,4,FALSE))</f>
        <v>35000</v>
      </c>
      <c r="CI1610" s="9">
        <f>IF(CF1610="","",VLOOKUP(CF1610,Metadata!$D$2:$H$20,5,FALSE))</f>
        <v>40000</v>
      </c>
      <c r="CJ1610" s="9">
        <f t="shared" si="3"/>
        <v>37500</v>
      </c>
      <c r="CK1610" s="9" t="s">
        <v>153</v>
      </c>
      <c r="CL1610" s="10">
        <v>6</v>
      </c>
      <c r="CM1610" s="10">
        <v>1</v>
      </c>
      <c r="CN1610" s="10">
        <v>5</v>
      </c>
      <c r="CO1610" s="10">
        <v>5</v>
      </c>
      <c r="CP1610" s="10">
        <v>4</v>
      </c>
      <c r="CQ1610" s="10">
        <v>5</v>
      </c>
      <c r="CR1610" s="10">
        <v>5</v>
      </c>
      <c r="CS1610" s="10">
        <v>5</v>
      </c>
      <c r="CT1610" s="10">
        <v>5</v>
      </c>
      <c r="CU1610" s="10">
        <v>6</v>
      </c>
      <c r="CV1610" s="10">
        <v>6</v>
      </c>
      <c r="CW1610" s="10">
        <v>6</v>
      </c>
      <c r="CX1610" s="10">
        <v>6</v>
      </c>
      <c r="CY1610" s="10">
        <v>6</v>
      </c>
      <c r="CZ1610" s="10">
        <v>5</v>
      </c>
      <c r="DA1610" s="10">
        <v>3</v>
      </c>
      <c r="DB1610" s="10">
        <v>3</v>
      </c>
      <c r="DC1610" s="10">
        <v>5</v>
      </c>
      <c r="DD1610" s="10">
        <v>3</v>
      </c>
      <c r="DE1610" s="10">
        <v>5</v>
      </c>
      <c r="DF1610" s="10">
        <v>5</v>
      </c>
      <c r="DG1610" s="10">
        <v>5</v>
      </c>
      <c r="DH1610" s="10">
        <v>5</v>
      </c>
      <c r="DI1610" s="10">
        <v>5</v>
      </c>
      <c r="DJ1610" s="10">
        <v>5</v>
      </c>
      <c r="DK1610" s="10">
        <v>5</v>
      </c>
      <c r="DL1610" s="10">
        <v>5</v>
      </c>
      <c r="DM1610" s="9" t="s">
        <v>154</v>
      </c>
      <c r="DN1610" s="10">
        <v>1970</v>
      </c>
      <c r="DO1610" s="9">
        <f t="shared" si="8"/>
        <v>51</v>
      </c>
      <c r="DP1610" s="9" t="s">
        <v>155</v>
      </c>
      <c r="DQ1610" s="9" t="s">
        <v>202</v>
      </c>
      <c r="DR1610" s="9" t="s">
        <v>157</v>
      </c>
      <c r="DS1610" s="9" t="s">
        <v>137</v>
      </c>
      <c r="DT1610" s="9" t="s">
        <v>657</v>
      </c>
      <c r="DU1610" s="9" t="s">
        <v>158</v>
      </c>
      <c r="DV1610" s="9" t="str">
        <f>VLOOKUP(DU1610,Metadata!$B$2:$C$7,2,FALSE)</f>
        <v>6+ years</v>
      </c>
    </row>
    <row r="1611" spans="1:126">
      <c r="A1611" s="13">
        <v>1610</v>
      </c>
      <c r="B1611" s="9" t="s">
        <v>135</v>
      </c>
      <c r="C1611" s="9" t="str">
        <f>VLOOKUP(B1611,Metadata!$M$2:$N$6,2,FALSE)</f>
        <v>Permanent Employee</v>
      </c>
      <c r="D1611" s="9" t="s">
        <v>136</v>
      </c>
      <c r="E1611" s="9" t="s">
        <v>137</v>
      </c>
      <c r="F1611" s="9" t="s">
        <v>138</v>
      </c>
      <c r="G1611" s="9" t="s">
        <v>172</v>
      </c>
      <c r="H1611" s="9" t="str">
        <f>IF(G1611="","",VLOOKUP(G1611,Metadata!$J$2:$K$22,2,FALSE))</f>
        <v>Porto Metropolitan Area</v>
      </c>
      <c r="I1611" s="9" t="s">
        <v>138</v>
      </c>
      <c r="J1611" s="9" t="str">
        <f>IF(I1611="","",VLOOKUP(I1611,Metadata!$P$2:$Q$43,2,FALSE))</f>
        <v>Europe</v>
      </c>
      <c r="K1611" s="9" t="str">
        <f t="shared" si="0"/>
        <v>Portugal</v>
      </c>
      <c r="L1611" s="9" t="s">
        <v>190</v>
      </c>
      <c r="M1611" s="9" t="str">
        <f>IF(L1611="","",VLOOKUP(L1611,Metadata!$J$2:$K$22,2,FALSE))</f>
        <v>North</v>
      </c>
      <c r="N1611" s="9" t="s">
        <v>214</v>
      </c>
      <c r="O1611" s="9" t="s">
        <v>259</v>
      </c>
      <c r="P1611" s="9" t="s">
        <v>191</v>
      </c>
      <c r="Q1611" s="10" t="str">
        <f t="shared" si="1"/>
        <v>Remote Job (full or flexible)</v>
      </c>
      <c r="R1611" s="10">
        <v>5</v>
      </c>
      <c r="S1611" s="9" t="s">
        <v>229</v>
      </c>
      <c r="T1611" s="9" t="s">
        <v>137</v>
      </c>
      <c r="U1611" s="9" t="str">
        <f>IF(S1611&lt;&gt;"",S1611,IF(T1611&lt;&gt;"",VLOOKUP(T1611,Metadata!$S$2:$T$228,2,FALSE),""))</f>
        <v>Project Manager</v>
      </c>
      <c r="V1611" s="9" t="s">
        <v>256</v>
      </c>
      <c r="W1611" s="9" t="s">
        <v>137</v>
      </c>
      <c r="X1611" s="9" t="s">
        <v>163</v>
      </c>
      <c r="Y1611" s="9" t="s">
        <v>137</v>
      </c>
      <c r="Z1611" s="9" t="s">
        <v>164</v>
      </c>
      <c r="AA1611" s="9" t="s">
        <v>137</v>
      </c>
      <c r="AB1611" s="9" t="s">
        <v>137</v>
      </c>
      <c r="AC1611" s="9" t="s">
        <v>147</v>
      </c>
      <c r="AD1611" s="9"/>
      <c r="AE1611" s="9" t="s">
        <v>194</v>
      </c>
      <c r="AF1611" s="9"/>
      <c r="AG1611" s="9"/>
      <c r="AH1611" s="9"/>
      <c r="AI1611" s="9"/>
      <c r="AJ1611" s="9"/>
      <c r="AK1611" s="9"/>
      <c r="AL1611" s="9" t="s">
        <v>177</v>
      </c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 t="s">
        <v>197</v>
      </c>
      <c r="BH1611" s="9"/>
      <c r="BI1611" s="9"/>
      <c r="BJ1611" s="9"/>
      <c r="BK1611" s="9" t="s">
        <v>198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 t="s">
        <v>445</v>
      </c>
      <c r="CA1611" s="10"/>
      <c r="CB1611" s="10" t="str">
        <f t="shared" si="5"/>
        <v/>
      </c>
      <c r="CC1611" s="10"/>
      <c r="CD1611" s="9" t="str">
        <f t="shared" si="2"/>
        <v/>
      </c>
      <c r="CE1611" s="9" t="s">
        <v>168</v>
      </c>
      <c r="CF1611" s="9" t="s">
        <v>220</v>
      </c>
      <c r="CG1611" s="9">
        <f>IF(CF1611="","",VLOOKUP(CF1611,Metadata!$D$2:$H$20,2,FALSE))</f>
        <v>27500</v>
      </c>
      <c r="CH1611" s="9">
        <f>IF(CF1611="","",VLOOKUP(CF1611,Metadata!$D$2:$H$20,4,FALSE))</f>
        <v>25000</v>
      </c>
      <c r="CI1611" s="9">
        <f>IF(CF1611="","",VLOOKUP(CF1611,Metadata!$D$2:$H$20,5,FALSE))</f>
        <v>30000</v>
      </c>
      <c r="CJ1611" s="9">
        <f t="shared" si="3"/>
        <v>27500</v>
      </c>
      <c r="CK1611" s="9" t="s">
        <v>221</v>
      </c>
      <c r="CL1611" s="10">
        <v>2</v>
      </c>
      <c r="CM1611" s="10">
        <v>3</v>
      </c>
      <c r="CN1611" s="10">
        <v>4</v>
      </c>
      <c r="CO1611" s="10">
        <v>7</v>
      </c>
      <c r="CP1611" s="10">
        <v>4</v>
      </c>
      <c r="CQ1611" s="10">
        <v>7</v>
      </c>
      <c r="CR1611" s="10">
        <v>3</v>
      </c>
      <c r="CS1611" s="10">
        <v>3</v>
      </c>
      <c r="CT1611" s="10">
        <v>3</v>
      </c>
      <c r="CU1611" s="10">
        <v>2</v>
      </c>
      <c r="CV1611" s="10">
        <v>5</v>
      </c>
      <c r="CW1611" s="10">
        <v>6</v>
      </c>
      <c r="CX1611" s="10">
        <v>6</v>
      </c>
      <c r="CY1611" s="10">
        <v>6</v>
      </c>
      <c r="CZ1611" s="10">
        <v>6</v>
      </c>
      <c r="DA1611" s="10">
        <v>6</v>
      </c>
      <c r="DB1611" s="10">
        <v>7</v>
      </c>
      <c r="DC1611" s="10">
        <v>7</v>
      </c>
      <c r="DD1611" s="10">
        <v>3</v>
      </c>
      <c r="DE1611" s="10">
        <v>7</v>
      </c>
      <c r="DF1611" s="10">
        <v>7</v>
      </c>
      <c r="DG1611" s="10">
        <v>7</v>
      </c>
      <c r="DH1611" s="10">
        <v>7</v>
      </c>
      <c r="DI1611" s="10">
        <v>7</v>
      </c>
      <c r="DJ1611" s="10">
        <v>4</v>
      </c>
      <c r="DK1611" s="10">
        <v>4</v>
      </c>
      <c r="DL1611" s="10">
        <v>4</v>
      </c>
      <c r="DM1611" s="9" t="s">
        <v>154</v>
      </c>
      <c r="DN1611" s="10">
        <v>1993</v>
      </c>
      <c r="DO1611" s="9">
        <f t="shared" si="8"/>
        <v>28</v>
      </c>
      <c r="DP1611" s="9" t="s">
        <v>155</v>
      </c>
      <c r="DQ1611" s="9" t="s">
        <v>210</v>
      </c>
      <c r="DR1611" s="9" t="s">
        <v>157</v>
      </c>
      <c r="DS1611" s="9" t="s">
        <v>137</v>
      </c>
      <c r="DT1611" s="9" t="s">
        <v>657</v>
      </c>
      <c r="DU1611" s="9" t="s">
        <v>223</v>
      </c>
      <c r="DV1611" s="9" t="str">
        <f>VLOOKUP(DU1611,Metadata!$B$2:$C$7,2,FALSE)</f>
        <v>3 - 6 years</v>
      </c>
    </row>
    <row r="1612" spans="1:126">
      <c r="A1612" s="13">
        <v>1611</v>
      </c>
      <c r="B1612" s="9" t="s">
        <v>135</v>
      </c>
      <c r="C1612" s="9" t="str">
        <f>VLOOKUP(B1612,Metadata!$M$2:$N$6,2,FALSE)</f>
        <v>Permanent Employee</v>
      </c>
      <c r="D1612" s="9" t="s">
        <v>159</v>
      </c>
      <c r="E1612" s="9" t="s">
        <v>137</v>
      </c>
      <c r="F1612" s="9" t="s">
        <v>138</v>
      </c>
      <c r="G1612" s="9" t="s">
        <v>213</v>
      </c>
      <c r="H1612" s="9" t="str">
        <f>IF(G1612="","",VLOOKUP(G1612,Metadata!$J$2:$K$22,2,FALSE))</f>
        <v>Centre</v>
      </c>
      <c r="I1612" s="9" t="s">
        <v>138</v>
      </c>
      <c r="J1612" s="9" t="str">
        <f>IF(I1612="","",VLOOKUP(I1612,Metadata!$P$2:$Q$43,2,FALSE))</f>
        <v>Europe</v>
      </c>
      <c r="K1612" s="9" t="str">
        <f t="shared" si="0"/>
        <v>Portugal</v>
      </c>
      <c r="L1612" s="9" t="s">
        <v>160</v>
      </c>
      <c r="M1612" s="9" t="str">
        <f>IF(L1612="","",VLOOKUP(L1612,Metadata!$J$2:$K$22,2,FALSE))</f>
        <v>Centre</v>
      </c>
      <c r="N1612" s="9" t="s">
        <v>141</v>
      </c>
      <c r="O1612" s="9" t="s">
        <v>137</v>
      </c>
      <c r="P1612" s="9" t="s">
        <v>142</v>
      </c>
      <c r="Q1612" s="10" t="str">
        <f t="shared" si="1"/>
        <v>Full Office Job</v>
      </c>
      <c r="R1612" s="10">
        <v>5</v>
      </c>
      <c r="S1612" s="9" t="s">
        <v>192</v>
      </c>
      <c r="T1612" s="9" t="s">
        <v>137</v>
      </c>
      <c r="U1612" s="9" t="str">
        <f>IF(S1612&lt;&gt;"",S1612,IF(T1612&lt;&gt;"",VLOOKUP(T1612,Metadata!$S$2:$T$228,2,FALSE),""))</f>
        <v>Back-End Developer</v>
      </c>
      <c r="V1612" s="9" t="s">
        <v>261</v>
      </c>
      <c r="W1612" s="9" t="s">
        <v>137</v>
      </c>
      <c r="X1612" s="9" t="s">
        <v>242</v>
      </c>
      <c r="Y1612" s="9" t="s">
        <v>137</v>
      </c>
      <c r="Z1612" s="9" t="s">
        <v>146</v>
      </c>
      <c r="AA1612" s="9" t="s">
        <v>137</v>
      </c>
      <c r="AB1612" s="9" t="s">
        <v>137</v>
      </c>
      <c r="AC1612" s="9"/>
      <c r="AD1612" s="9" t="s">
        <v>148</v>
      </c>
      <c r="AE1612" s="9"/>
      <c r="AF1612" s="9" t="s">
        <v>243</v>
      </c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 t="s">
        <v>219</v>
      </c>
      <c r="BR1612" s="9"/>
      <c r="BS1612" s="9"/>
      <c r="BT1612" s="9"/>
      <c r="BU1612" s="9"/>
      <c r="BV1612" s="9"/>
      <c r="BW1612" s="9"/>
      <c r="BX1612" s="9"/>
      <c r="BY1612" s="9"/>
      <c r="BZ1612" s="9"/>
      <c r="CA1612" s="10"/>
      <c r="CB1612" s="10" t="str">
        <f t="shared" si="5"/>
        <v/>
      </c>
      <c r="CC1612" s="10"/>
      <c r="CD1612" s="9" t="str">
        <f t="shared" si="2"/>
        <v/>
      </c>
      <c r="CE1612" s="9" t="s">
        <v>232</v>
      </c>
      <c r="CF1612" s="9" t="s">
        <v>236</v>
      </c>
      <c r="CG1612" s="9">
        <f>IF(CF1612="","",VLOOKUP(CF1612,Metadata!$D$2:$H$20,2,FALSE))</f>
        <v>47500</v>
      </c>
      <c r="CH1612" s="9">
        <f>IF(CF1612="","",VLOOKUP(CF1612,Metadata!$D$2:$H$20,4,FALSE))</f>
        <v>45000</v>
      </c>
      <c r="CI1612" s="9">
        <f>IF(CF1612="","",VLOOKUP(CF1612,Metadata!$D$2:$H$20,5,FALSE))</f>
        <v>50000</v>
      </c>
      <c r="CJ1612" s="9">
        <f t="shared" si="3"/>
        <v>47500</v>
      </c>
      <c r="CK1612" s="9" t="s">
        <v>201</v>
      </c>
      <c r="CL1612" s="10">
        <v>4</v>
      </c>
      <c r="CM1612" s="10">
        <v>2</v>
      </c>
      <c r="CN1612" s="10">
        <v>7</v>
      </c>
      <c r="CO1612" s="10">
        <v>7</v>
      </c>
      <c r="CP1612" s="10">
        <v>4</v>
      </c>
      <c r="CQ1612" s="10">
        <v>5</v>
      </c>
      <c r="CR1612" s="10">
        <v>3</v>
      </c>
      <c r="CS1612" s="10">
        <v>5</v>
      </c>
      <c r="CT1612" s="10">
        <v>5</v>
      </c>
      <c r="CU1612" s="10">
        <v>6</v>
      </c>
      <c r="CV1612" s="10">
        <v>5</v>
      </c>
      <c r="CW1612" s="10">
        <v>2</v>
      </c>
      <c r="CX1612" s="10">
        <v>4</v>
      </c>
      <c r="CY1612" s="10">
        <v>4</v>
      </c>
      <c r="CZ1612" s="10">
        <v>5</v>
      </c>
      <c r="DA1612" s="10">
        <v>5</v>
      </c>
      <c r="DB1612" s="10">
        <v>4</v>
      </c>
      <c r="DC1612" s="10">
        <v>6</v>
      </c>
      <c r="DD1612" s="10">
        <v>5</v>
      </c>
      <c r="DE1612" s="10">
        <v>6</v>
      </c>
      <c r="DF1612" s="10">
        <v>6</v>
      </c>
      <c r="DG1612" s="10">
        <v>5</v>
      </c>
      <c r="DH1612" s="10">
        <v>5</v>
      </c>
      <c r="DI1612" s="10">
        <v>6</v>
      </c>
      <c r="DJ1612" s="10">
        <v>1</v>
      </c>
      <c r="DK1612" s="10">
        <v>4</v>
      </c>
      <c r="DL1612" s="10">
        <v>6</v>
      </c>
      <c r="DM1612" s="9" t="s">
        <v>154</v>
      </c>
      <c r="DN1612" s="10">
        <v>1989</v>
      </c>
      <c r="DO1612" s="9">
        <f t="shared" si="8"/>
        <v>32</v>
      </c>
      <c r="DP1612" s="9" t="s">
        <v>155</v>
      </c>
      <c r="DQ1612" s="9" t="s">
        <v>156</v>
      </c>
      <c r="DR1612" s="9" t="s">
        <v>157</v>
      </c>
      <c r="DS1612" s="9" t="s">
        <v>137</v>
      </c>
      <c r="DT1612" s="9" t="s">
        <v>657</v>
      </c>
      <c r="DU1612" s="9" t="s">
        <v>223</v>
      </c>
      <c r="DV1612" s="9" t="str">
        <f>VLOOKUP(DU1612,Metadata!$B$2:$C$7,2,FALSE)</f>
        <v>3 - 6 years</v>
      </c>
    </row>
    <row r="1613" spans="1:126">
      <c r="A1613" s="13">
        <v>1612</v>
      </c>
      <c r="B1613" s="9" t="s">
        <v>135</v>
      </c>
      <c r="C1613" s="9" t="str">
        <f>VLOOKUP(B1613,Metadata!$M$2:$N$6,2,FALSE)</f>
        <v>Permanent Employee</v>
      </c>
      <c r="D1613" s="9" t="s">
        <v>159</v>
      </c>
      <c r="E1613" s="9" t="s">
        <v>137</v>
      </c>
      <c r="F1613" s="9" t="s">
        <v>138</v>
      </c>
      <c r="G1613" s="9" t="s">
        <v>160</v>
      </c>
      <c r="H1613" s="9" t="str">
        <f>IF(G1613="","",VLOOKUP(G1613,Metadata!$J$2:$K$22,2,FALSE))</f>
        <v>Centre</v>
      </c>
      <c r="I1613" s="9" t="s">
        <v>292</v>
      </c>
      <c r="J1613" s="9" t="str">
        <f>IF(I1613="","",VLOOKUP(I1613,Metadata!$P$2:$Q$43,2,FALSE))</f>
        <v>North America</v>
      </c>
      <c r="K1613" s="9" t="str">
        <f t="shared" si="0"/>
        <v>International</v>
      </c>
      <c r="L1613" s="9" t="s">
        <v>137</v>
      </c>
      <c r="M1613" s="9" t="str">
        <f>IF(L1613="","",VLOOKUP(L1613,Metadata!$J$2:$K$22,2,FALSE))</f>
        <v/>
      </c>
      <c r="N1613" s="9" t="s">
        <v>141</v>
      </c>
      <c r="O1613" s="9" t="s">
        <v>137</v>
      </c>
      <c r="P1613" s="9" t="s">
        <v>191</v>
      </c>
      <c r="Q1613" s="10" t="str">
        <f t="shared" si="1"/>
        <v>Remote Job (full or flexible)</v>
      </c>
      <c r="R1613" s="10">
        <v>7</v>
      </c>
      <c r="S1613" s="9" t="s">
        <v>192</v>
      </c>
      <c r="T1613" s="9" t="s">
        <v>137</v>
      </c>
      <c r="U1613" s="9" t="str">
        <f>IF(S1613&lt;&gt;"",S1613,IF(T1613&lt;&gt;"",VLOOKUP(T1613,Metadata!$S$2:$T$228,2,FALSE),""))</f>
        <v>Back-End Developer</v>
      </c>
      <c r="V1613" s="9" t="s">
        <v>261</v>
      </c>
      <c r="W1613" s="9" t="s">
        <v>137</v>
      </c>
      <c r="X1613" s="9" t="s">
        <v>145</v>
      </c>
      <c r="Y1613" s="9" t="s">
        <v>137</v>
      </c>
      <c r="Z1613" s="9" t="s">
        <v>218</v>
      </c>
      <c r="AA1613" s="9" t="s">
        <v>165</v>
      </c>
      <c r="AB1613" s="9" t="s">
        <v>137</v>
      </c>
      <c r="AC1613" s="9"/>
      <c r="AD1613" s="9"/>
      <c r="AE1613" s="9"/>
      <c r="AF1613" s="9" t="s">
        <v>243</v>
      </c>
      <c r="AG1613" s="9"/>
      <c r="AH1613" s="9" t="s">
        <v>176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 t="s">
        <v>150</v>
      </c>
      <c r="BZ1613" s="9" t="s">
        <v>137</v>
      </c>
      <c r="CA1613" s="10"/>
      <c r="CB1613" s="10" t="str">
        <f t="shared" si="5"/>
        <v/>
      </c>
      <c r="CC1613" s="10"/>
      <c r="CD1613" s="9" t="str">
        <f t="shared" si="2"/>
        <v/>
      </c>
      <c r="CE1613" s="9" t="s">
        <v>151</v>
      </c>
      <c r="CF1613" s="9" t="s">
        <v>245</v>
      </c>
      <c r="CG1613" s="9">
        <f>IF(CF1613="","",VLOOKUP(CF1613,Metadata!$D$2:$H$20,2,FALSE))</f>
        <v>42500</v>
      </c>
      <c r="CH1613" s="9">
        <f>IF(CF1613="","",VLOOKUP(CF1613,Metadata!$D$2:$H$20,4,FALSE))</f>
        <v>40000</v>
      </c>
      <c r="CI1613" s="9">
        <f>IF(CF1613="","",VLOOKUP(CF1613,Metadata!$D$2:$H$20,5,FALSE))</f>
        <v>45000</v>
      </c>
      <c r="CJ1613" s="9">
        <f t="shared" si="3"/>
        <v>42500</v>
      </c>
      <c r="CK1613" s="9" t="s">
        <v>153</v>
      </c>
      <c r="CL1613" s="10">
        <v>2</v>
      </c>
      <c r="CM1613" s="10">
        <v>2</v>
      </c>
      <c r="CN1613" s="10">
        <v>7</v>
      </c>
      <c r="CO1613" s="10">
        <v>7</v>
      </c>
      <c r="CP1613" s="10">
        <v>4</v>
      </c>
      <c r="CQ1613" s="10">
        <v>5</v>
      </c>
      <c r="CR1613" s="10">
        <v>7</v>
      </c>
      <c r="CS1613" s="10">
        <v>7</v>
      </c>
      <c r="CT1613" s="10">
        <v>5</v>
      </c>
      <c r="CU1613" s="10">
        <v>6</v>
      </c>
      <c r="CV1613" s="10">
        <v>3</v>
      </c>
      <c r="CW1613" s="10">
        <v>3</v>
      </c>
      <c r="CX1613" s="10">
        <v>6</v>
      </c>
      <c r="CY1613" s="10">
        <v>6</v>
      </c>
      <c r="CZ1613" s="10">
        <v>2</v>
      </c>
      <c r="DA1613" s="10">
        <v>1</v>
      </c>
      <c r="DB1613" s="10">
        <v>1</v>
      </c>
      <c r="DC1613" s="10">
        <v>7</v>
      </c>
      <c r="DD1613" s="10">
        <v>4</v>
      </c>
      <c r="DE1613" s="10">
        <v>7</v>
      </c>
      <c r="DF1613" s="10">
        <v>4</v>
      </c>
      <c r="DG1613" s="10">
        <v>5</v>
      </c>
      <c r="DH1613" s="10">
        <v>5</v>
      </c>
      <c r="DI1613" s="10">
        <v>6</v>
      </c>
      <c r="DJ1613" s="10">
        <v>7</v>
      </c>
      <c r="DK1613" s="10">
        <v>3</v>
      </c>
      <c r="DL1613" s="10">
        <v>3</v>
      </c>
      <c r="DM1613" s="9" t="s">
        <v>154</v>
      </c>
      <c r="DN1613" s="10">
        <v>1987</v>
      </c>
      <c r="DO1613" s="9">
        <f t="shared" si="8"/>
        <v>34</v>
      </c>
      <c r="DP1613" s="9" t="s">
        <v>155</v>
      </c>
      <c r="DQ1613" s="9" t="s">
        <v>156</v>
      </c>
      <c r="DR1613" s="9" t="s">
        <v>157</v>
      </c>
      <c r="DS1613" s="9" t="s">
        <v>137</v>
      </c>
      <c r="DT1613" s="9" t="s">
        <v>657</v>
      </c>
      <c r="DU1613" s="9" t="s">
        <v>158</v>
      </c>
      <c r="DV1613" s="9" t="str">
        <f>VLOOKUP(DU1613,Metadata!$B$2:$C$7,2,FALSE)</f>
        <v>6+ years</v>
      </c>
    </row>
    <row r="1614" spans="1:126">
      <c r="A1614" s="13">
        <v>1613</v>
      </c>
      <c r="B1614" s="9" t="s">
        <v>135</v>
      </c>
      <c r="C1614" s="9" t="str">
        <f>VLOOKUP(B1614,Metadata!$M$2:$N$6,2,FALSE)</f>
        <v>Permanent Employee</v>
      </c>
      <c r="D1614" s="9" t="s">
        <v>159</v>
      </c>
      <c r="E1614" s="9" t="s">
        <v>137</v>
      </c>
      <c r="F1614" s="9" t="s">
        <v>138</v>
      </c>
      <c r="G1614" s="9" t="s">
        <v>291</v>
      </c>
      <c r="H1614" s="9" t="str">
        <f>IF(G1614="","",VLOOKUP(G1614,Metadata!$J$2:$K$22,2,FALSE))</f>
        <v>Centre</v>
      </c>
      <c r="I1614" s="9" t="s">
        <v>138</v>
      </c>
      <c r="J1614" s="9" t="str">
        <f>IF(I1614="","",VLOOKUP(I1614,Metadata!$P$2:$Q$43,2,FALSE))</f>
        <v>Europe</v>
      </c>
      <c r="K1614" s="9" t="str">
        <f t="shared" si="0"/>
        <v>Portugal</v>
      </c>
      <c r="L1614" s="9" t="s">
        <v>140</v>
      </c>
      <c r="M1614" s="9" t="str">
        <f>IF(L1614="","",VLOOKUP(L1614,Metadata!$J$2:$K$22,2,FALSE))</f>
        <v>Lisbon Metropolitan Area</v>
      </c>
      <c r="N1614" s="9" t="s">
        <v>141</v>
      </c>
      <c r="O1614" s="9" t="s">
        <v>137</v>
      </c>
      <c r="P1614" s="9" t="s">
        <v>142</v>
      </c>
      <c r="Q1614" s="10" t="str">
        <f t="shared" si="1"/>
        <v>Full Office Job</v>
      </c>
      <c r="R1614" s="10">
        <v>3</v>
      </c>
      <c r="S1614" s="9" t="s">
        <v>183</v>
      </c>
      <c r="T1614" s="9" t="s">
        <v>137</v>
      </c>
      <c r="U1614" s="9" t="str">
        <f>IF(S1614&lt;&gt;"",S1614,IF(T1614&lt;&gt;"",VLOOKUP(T1614,Metadata!$S$2:$T$228,2,FALSE),""))</f>
        <v>Product Owner/Product Manager</v>
      </c>
      <c r="V1614" s="9" t="s">
        <v>268</v>
      </c>
      <c r="W1614" s="9" t="s">
        <v>137</v>
      </c>
      <c r="X1614" s="9" t="s">
        <v>163</v>
      </c>
      <c r="Y1614" s="9" t="s">
        <v>137</v>
      </c>
      <c r="Z1614" s="9" t="s">
        <v>184</v>
      </c>
      <c r="AA1614" s="9" t="s">
        <v>137</v>
      </c>
      <c r="AB1614" s="9" t="s">
        <v>137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 t="s">
        <v>150</v>
      </c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 t="s">
        <v>150</v>
      </c>
      <c r="BZ1614" s="9" t="s">
        <v>137</v>
      </c>
      <c r="CA1614" s="10"/>
      <c r="CB1614" s="10" t="str">
        <f t="shared" si="5"/>
        <v/>
      </c>
      <c r="CC1614" s="10"/>
      <c r="CD1614" s="9" t="str">
        <f t="shared" si="2"/>
        <v/>
      </c>
      <c r="CE1614" s="9" t="s">
        <v>151</v>
      </c>
      <c r="CF1614" s="9" t="s">
        <v>188</v>
      </c>
      <c r="CG1614" s="9">
        <f>IF(CF1614="","",VLOOKUP(CF1614,Metadata!$D$2:$H$20,2,FALSE))</f>
        <v>17500</v>
      </c>
      <c r="CH1614" s="9">
        <f>IF(CF1614="","",VLOOKUP(CF1614,Metadata!$D$2:$H$20,4,FALSE))</f>
        <v>15000</v>
      </c>
      <c r="CI1614" s="9">
        <f>IF(CF1614="","",VLOOKUP(CF1614,Metadata!$D$2:$H$20,5,FALSE))</f>
        <v>20000</v>
      </c>
      <c r="CJ1614" s="9">
        <f t="shared" si="3"/>
        <v>17500</v>
      </c>
      <c r="CK1614" s="9" t="s">
        <v>221</v>
      </c>
      <c r="CL1614" s="10">
        <v>5</v>
      </c>
      <c r="CM1614" s="10">
        <v>2</v>
      </c>
      <c r="CN1614" s="10">
        <v>7</v>
      </c>
      <c r="CO1614" s="10">
        <v>5</v>
      </c>
      <c r="CP1614" s="10">
        <v>5</v>
      </c>
      <c r="CQ1614" s="10">
        <v>6</v>
      </c>
      <c r="CR1614" s="10">
        <v>3</v>
      </c>
      <c r="CS1614" s="10">
        <v>2</v>
      </c>
      <c r="CT1614" s="10">
        <v>4</v>
      </c>
      <c r="CU1614" s="10">
        <v>2</v>
      </c>
      <c r="CV1614" s="10">
        <v>4</v>
      </c>
      <c r="CW1614" s="10">
        <v>2</v>
      </c>
      <c r="CX1614" s="10">
        <v>3</v>
      </c>
      <c r="CY1614" s="10">
        <v>5</v>
      </c>
      <c r="CZ1614" s="10">
        <v>5</v>
      </c>
      <c r="DA1614" s="10">
        <v>3</v>
      </c>
      <c r="DB1614" s="10">
        <v>3</v>
      </c>
      <c r="DC1614" s="10">
        <v>5</v>
      </c>
      <c r="DD1614" s="10">
        <v>1</v>
      </c>
      <c r="DE1614" s="10">
        <v>5</v>
      </c>
      <c r="DF1614" s="10">
        <v>4</v>
      </c>
      <c r="DG1614" s="10">
        <v>4</v>
      </c>
      <c r="DH1614" s="10">
        <v>4</v>
      </c>
      <c r="DI1614" s="10">
        <v>6</v>
      </c>
      <c r="DJ1614" s="10">
        <v>1</v>
      </c>
      <c r="DK1614" s="10">
        <v>5</v>
      </c>
      <c r="DL1614" s="10">
        <v>3</v>
      </c>
      <c r="DM1614" s="9" t="s">
        <v>154</v>
      </c>
      <c r="DN1614" s="10">
        <v>1990</v>
      </c>
      <c r="DO1614" s="9">
        <f t="shared" si="8"/>
        <v>31</v>
      </c>
      <c r="DP1614" s="9" t="s">
        <v>155</v>
      </c>
      <c r="DQ1614" s="9" t="s">
        <v>156</v>
      </c>
      <c r="DR1614" s="9" t="s">
        <v>157</v>
      </c>
      <c r="DS1614" s="9" t="s">
        <v>137</v>
      </c>
      <c r="DT1614" s="9" t="s">
        <v>657</v>
      </c>
      <c r="DU1614" s="9" t="s">
        <v>223</v>
      </c>
      <c r="DV1614" s="9" t="str">
        <f>VLOOKUP(DU1614,Metadata!$B$2:$C$7,2,FALSE)</f>
        <v>3 - 6 years</v>
      </c>
    </row>
    <row r="1615" spans="1:126">
      <c r="A1615" s="13">
        <v>1614</v>
      </c>
      <c r="B1615" s="9" t="s">
        <v>135</v>
      </c>
      <c r="C1615" s="9" t="str">
        <f>VLOOKUP(B1615,Metadata!$M$2:$N$6,2,FALSE)</f>
        <v>Permanent Employee</v>
      </c>
      <c r="D1615" s="9" t="s">
        <v>136</v>
      </c>
      <c r="E1615" s="9" t="s">
        <v>137</v>
      </c>
      <c r="F1615" s="9" t="s">
        <v>138</v>
      </c>
      <c r="G1615" s="9" t="s">
        <v>140</v>
      </c>
      <c r="H1615" s="9" t="str">
        <f>IF(G1615="","",VLOOKUP(G1615,Metadata!$J$2:$K$22,2,FALSE))</f>
        <v>Lisbon Metropolitan Area</v>
      </c>
      <c r="I1615" s="9" t="s">
        <v>138</v>
      </c>
      <c r="J1615" s="9" t="str">
        <f>IF(I1615="","",VLOOKUP(I1615,Metadata!$P$2:$Q$43,2,FALSE))</f>
        <v>Europe</v>
      </c>
      <c r="K1615" s="9" t="str">
        <f t="shared" si="0"/>
        <v>Portugal</v>
      </c>
      <c r="L1615" s="9" t="s">
        <v>140</v>
      </c>
      <c r="M1615" s="9" t="str">
        <f>IF(L1615="","",VLOOKUP(L1615,Metadata!$J$2:$K$22,2,FALSE))</f>
        <v>Lisbon Metropolitan Area</v>
      </c>
      <c r="N1615" s="9" t="s">
        <v>141</v>
      </c>
      <c r="O1615" s="9" t="s">
        <v>137</v>
      </c>
      <c r="P1615" s="9" t="s">
        <v>142</v>
      </c>
      <c r="Q1615" s="10" t="str">
        <f t="shared" si="1"/>
        <v>Full Office Job</v>
      </c>
      <c r="R1615" s="10">
        <v>7</v>
      </c>
      <c r="S1615" s="9" t="s">
        <v>143</v>
      </c>
      <c r="T1615" s="9" t="s">
        <v>137</v>
      </c>
      <c r="U1615" s="9" t="str">
        <f>IF(S1615&lt;&gt;"",S1615,IF(T1615&lt;&gt;"",VLOOKUP(T1615,Metadata!$S$2:$T$228,2,FALSE),""))</f>
        <v>Technical Team Leader</v>
      </c>
      <c r="V1615" s="9" t="s">
        <v>495</v>
      </c>
      <c r="W1615" s="9" t="s">
        <v>137</v>
      </c>
      <c r="X1615" s="9" t="s">
        <v>145</v>
      </c>
      <c r="Y1615" s="9" t="s">
        <v>137</v>
      </c>
      <c r="Z1615" s="9" t="s">
        <v>184</v>
      </c>
      <c r="AA1615" s="9" t="s">
        <v>137</v>
      </c>
      <c r="AB1615" s="9" t="s">
        <v>137</v>
      </c>
      <c r="AC1615" s="9"/>
      <c r="AD1615" s="9" t="s">
        <v>148</v>
      </c>
      <c r="AE1615" s="9" t="s">
        <v>194</v>
      </c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 t="s">
        <v>167</v>
      </c>
      <c r="BK1615" s="9" t="s">
        <v>198</v>
      </c>
      <c r="BL1615" s="9" t="s">
        <v>199</v>
      </c>
      <c r="BM1615" s="9"/>
      <c r="BN1615" s="9"/>
      <c r="BO1615" s="9"/>
      <c r="BP1615" s="9"/>
      <c r="BQ1615" s="9" t="s">
        <v>219</v>
      </c>
      <c r="BR1615" s="9"/>
      <c r="BS1615" s="9"/>
      <c r="BT1615" s="9"/>
      <c r="BU1615" s="9"/>
      <c r="BV1615" s="9"/>
      <c r="BW1615" s="9"/>
      <c r="BX1615" s="9"/>
      <c r="BY1615" s="9"/>
      <c r="BZ1615" s="9"/>
      <c r="CA1615" s="10"/>
      <c r="CB1615" s="10" t="str">
        <f t="shared" si="5"/>
        <v/>
      </c>
      <c r="CC1615" s="10"/>
      <c r="CD1615" s="9" t="str">
        <f t="shared" si="2"/>
        <v/>
      </c>
      <c r="CE1615" s="9" t="s">
        <v>151</v>
      </c>
      <c r="CF1615" s="9" t="s">
        <v>225</v>
      </c>
      <c r="CG1615" s="9">
        <f>IF(CF1615="","",VLOOKUP(CF1615,Metadata!$D$2:$H$20,2,FALSE))</f>
        <v>22500</v>
      </c>
      <c r="CH1615" s="9">
        <f>IF(CF1615="","",VLOOKUP(CF1615,Metadata!$D$2:$H$20,4,FALSE))</f>
        <v>20000</v>
      </c>
      <c r="CI1615" s="9">
        <f>IF(CF1615="","",VLOOKUP(CF1615,Metadata!$D$2:$H$20,5,FALSE))</f>
        <v>25000</v>
      </c>
      <c r="CJ1615" s="9">
        <f t="shared" si="3"/>
        <v>22500</v>
      </c>
      <c r="CK1615" s="9" t="s">
        <v>153</v>
      </c>
      <c r="CL1615" s="10">
        <v>1</v>
      </c>
      <c r="CM1615" s="10">
        <v>3</v>
      </c>
      <c r="CN1615" s="10">
        <v>5</v>
      </c>
      <c r="CO1615" s="10">
        <v>6</v>
      </c>
      <c r="CP1615" s="10">
        <v>5</v>
      </c>
      <c r="CQ1615" s="10">
        <v>5</v>
      </c>
      <c r="CR1615" s="10">
        <v>7</v>
      </c>
      <c r="CS1615" s="10">
        <v>7</v>
      </c>
      <c r="CT1615" s="10">
        <v>7</v>
      </c>
      <c r="CU1615" s="10">
        <v>7</v>
      </c>
      <c r="CV1615" s="10">
        <v>7</v>
      </c>
      <c r="CW1615" s="10">
        <v>7</v>
      </c>
      <c r="CX1615" s="10">
        <v>7</v>
      </c>
      <c r="CY1615" s="10">
        <v>7</v>
      </c>
      <c r="CZ1615" s="10">
        <v>7</v>
      </c>
      <c r="DA1615" s="10">
        <v>5</v>
      </c>
      <c r="DB1615" s="10">
        <v>4</v>
      </c>
      <c r="DC1615" s="10">
        <v>6</v>
      </c>
      <c r="DD1615" s="10">
        <v>3</v>
      </c>
      <c r="DE1615" s="10">
        <v>4</v>
      </c>
      <c r="DF1615" s="10">
        <v>7</v>
      </c>
      <c r="DG1615" s="10">
        <v>7</v>
      </c>
      <c r="DH1615" s="10">
        <v>7</v>
      </c>
      <c r="DI1615" s="10">
        <v>7</v>
      </c>
      <c r="DJ1615" s="10">
        <v>7</v>
      </c>
      <c r="DK1615" s="10">
        <v>7</v>
      </c>
      <c r="DL1615" s="10">
        <v>7</v>
      </c>
      <c r="DM1615" s="9" t="s">
        <v>154</v>
      </c>
      <c r="DN1615" s="10">
        <v>1980</v>
      </c>
      <c r="DO1615" s="9">
        <f t="shared" si="8"/>
        <v>41</v>
      </c>
      <c r="DP1615" s="9" t="s">
        <v>155</v>
      </c>
      <c r="DQ1615" s="9" t="s">
        <v>227</v>
      </c>
      <c r="DR1615" s="9" t="s">
        <v>157</v>
      </c>
      <c r="DS1615" s="9" t="s">
        <v>137</v>
      </c>
      <c r="DT1615" s="9" t="s">
        <v>657</v>
      </c>
      <c r="DU1615" s="9" t="s">
        <v>158</v>
      </c>
      <c r="DV1615" s="9" t="str">
        <f>VLOOKUP(DU1615,Metadata!$B$2:$C$7,2,FALSE)</f>
        <v>6+ years</v>
      </c>
    </row>
    <row r="1616" spans="1:126">
      <c r="A1616" s="13">
        <v>1615</v>
      </c>
      <c r="B1616" s="9" t="s">
        <v>135</v>
      </c>
      <c r="C1616" s="9" t="str">
        <f>VLOOKUP(B1616,Metadata!$M$2:$N$6,2,FALSE)</f>
        <v>Permanent Employee</v>
      </c>
      <c r="D1616" s="9" t="s">
        <v>136</v>
      </c>
      <c r="E1616" s="9" t="s">
        <v>137</v>
      </c>
      <c r="F1616" s="9" t="s">
        <v>138</v>
      </c>
      <c r="G1616" s="9" t="s">
        <v>312</v>
      </c>
      <c r="H1616" s="9" t="str">
        <f>IF(G1616="","",VLOOKUP(G1616,Metadata!$J$2:$K$22,2,FALSE))</f>
        <v>South</v>
      </c>
      <c r="I1616" s="9" t="s">
        <v>138</v>
      </c>
      <c r="J1616" s="9" t="str">
        <f>IF(I1616="","",VLOOKUP(I1616,Metadata!$P$2:$Q$43,2,FALSE))</f>
        <v>Europe</v>
      </c>
      <c r="K1616" s="9" t="str">
        <f t="shared" si="0"/>
        <v>Portugal</v>
      </c>
      <c r="L1616" s="9" t="s">
        <v>312</v>
      </c>
      <c r="M1616" s="9" t="str">
        <f>IF(L1616="","",VLOOKUP(L1616,Metadata!$J$2:$K$22,2,FALSE))</f>
        <v>South</v>
      </c>
      <c r="N1616" s="9" t="s">
        <v>214</v>
      </c>
      <c r="O1616" s="9" t="s">
        <v>259</v>
      </c>
      <c r="P1616" s="9" t="s">
        <v>142</v>
      </c>
      <c r="Q1616" s="10" t="str">
        <f t="shared" si="1"/>
        <v>Full Office Job</v>
      </c>
      <c r="R1616" s="10">
        <v>7</v>
      </c>
      <c r="S1616" s="9" t="s">
        <v>398</v>
      </c>
      <c r="T1616" s="9" t="s">
        <v>137</v>
      </c>
      <c r="U1616" s="9" t="str">
        <f>IF(S1616&lt;&gt;"",S1616,IF(T1616&lt;&gt;"",VLOOKUP(T1616,Metadata!$S$2:$T$228,2,FALSE),""))</f>
        <v>SysAdmin Engineer</v>
      </c>
      <c r="V1616" s="9" t="s">
        <v>274</v>
      </c>
      <c r="W1616" s="9" t="s">
        <v>137</v>
      </c>
      <c r="X1616" s="9" t="s">
        <v>145</v>
      </c>
      <c r="Y1616" s="9" t="s">
        <v>137</v>
      </c>
      <c r="Z1616" s="9" t="s">
        <v>146</v>
      </c>
      <c r="AA1616" s="9" t="s">
        <v>165</v>
      </c>
      <c r="AB1616" s="9" t="s">
        <v>253</v>
      </c>
      <c r="AC1616" s="9" t="s">
        <v>147</v>
      </c>
      <c r="AD1616" s="9"/>
      <c r="AE1616" s="9" t="s">
        <v>194</v>
      </c>
      <c r="AF1616" s="9" t="s">
        <v>243</v>
      </c>
      <c r="AG1616" s="9" t="s">
        <v>166</v>
      </c>
      <c r="AH1616" s="9" t="s">
        <v>176</v>
      </c>
      <c r="AI1616" s="9" t="s">
        <v>230</v>
      </c>
      <c r="AJ1616" s="9" t="s">
        <v>185</v>
      </c>
      <c r="AK1616" s="9"/>
      <c r="AL1616" s="9"/>
      <c r="AM1616" s="9"/>
      <c r="AN1616" s="9" t="s">
        <v>195</v>
      </c>
      <c r="AO1616" s="9"/>
      <c r="AP1616" s="9"/>
      <c r="AQ1616" s="9"/>
      <c r="AR1616" s="9" t="s">
        <v>149</v>
      </c>
      <c r="AS1616" s="9"/>
      <c r="AT1616" s="9" t="s">
        <v>324</v>
      </c>
      <c r="AU1616" s="9"/>
      <c r="AV1616" s="9"/>
      <c r="AW1616" s="9" t="s">
        <v>371</v>
      </c>
      <c r="AX1616" s="9"/>
      <c r="AY1616" s="9"/>
      <c r="AZ1616" s="9"/>
      <c r="BA1616" s="9" t="s">
        <v>178</v>
      </c>
      <c r="BB1616" s="9"/>
      <c r="BC1616" s="9"/>
      <c r="BD1616" s="9"/>
      <c r="BE1616" s="9"/>
      <c r="BF1616" s="9"/>
      <c r="BG1616" s="9"/>
      <c r="BH1616" s="9"/>
      <c r="BI1616" s="9"/>
      <c r="BJ1616" s="9" t="s">
        <v>167</v>
      </c>
      <c r="BK1616" s="9" t="s">
        <v>198</v>
      </c>
      <c r="BL1616" s="9" t="s">
        <v>199</v>
      </c>
      <c r="BM1616" s="9"/>
      <c r="BN1616" s="9" t="s">
        <v>186</v>
      </c>
      <c r="BO1616" s="9" t="s">
        <v>257</v>
      </c>
      <c r="BP1616" s="9"/>
      <c r="BQ1616" s="9"/>
      <c r="BR1616" s="9" t="s">
        <v>247</v>
      </c>
      <c r="BS1616" s="9" t="s">
        <v>200</v>
      </c>
      <c r="BT1616" s="9"/>
      <c r="BU1616" s="9"/>
      <c r="BV1616" s="9" t="s">
        <v>431</v>
      </c>
      <c r="BW1616" s="9"/>
      <c r="BX1616" s="9"/>
      <c r="BY1616" s="9"/>
      <c r="BZ1616" s="9"/>
      <c r="CA1616" s="10"/>
      <c r="CB1616" s="10" t="str">
        <f t="shared" si="5"/>
        <v/>
      </c>
      <c r="CC1616" s="10"/>
      <c r="CD1616" s="9" t="str">
        <f t="shared" si="2"/>
        <v/>
      </c>
      <c r="CE1616" s="9" t="s">
        <v>151</v>
      </c>
      <c r="CF1616" s="9" t="s">
        <v>225</v>
      </c>
      <c r="CG1616" s="9">
        <f>IF(CF1616="","",VLOOKUP(CF1616,Metadata!$D$2:$H$20,2,FALSE))</f>
        <v>22500</v>
      </c>
      <c r="CH1616" s="9">
        <f>IF(CF1616="","",VLOOKUP(CF1616,Metadata!$D$2:$H$20,4,FALSE))</f>
        <v>20000</v>
      </c>
      <c r="CI1616" s="9">
        <f>IF(CF1616="","",VLOOKUP(CF1616,Metadata!$D$2:$H$20,5,FALSE))</f>
        <v>25000</v>
      </c>
      <c r="CJ1616" s="9">
        <f t="shared" si="3"/>
        <v>22500</v>
      </c>
      <c r="CK1616" s="9" t="s">
        <v>153</v>
      </c>
      <c r="CL1616" s="10">
        <v>2</v>
      </c>
      <c r="CM1616" s="10">
        <v>3</v>
      </c>
      <c r="CN1616" s="10">
        <v>5</v>
      </c>
      <c r="CO1616" s="10">
        <v>5</v>
      </c>
      <c r="CP1616" s="10">
        <v>5</v>
      </c>
      <c r="CQ1616" s="10">
        <v>6</v>
      </c>
      <c r="CR1616" s="10">
        <v>5</v>
      </c>
      <c r="CS1616" s="10">
        <v>4</v>
      </c>
      <c r="CT1616" s="10">
        <v>4</v>
      </c>
      <c r="CU1616" s="10">
        <v>4</v>
      </c>
      <c r="CV1616" s="10">
        <v>6</v>
      </c>
      <c r="CW1616" s="10">
        <v>5</v>
      </c>
      <c r="CX1616" s="10">
        <v>6</v>
      </c>
      <c r="CY1616" s="10">
        <v>5</v>
      </c>
      <c r="CZ1616" s="10">
        <v>5</v>
      </c>
      <c r="DA1616" s="10">
        <v>3</v>
      </c>
      <c r="DB1616" s="10">
        <v>4</v>
      </c>
      <c r="DC1616" s="10">
        <v>7</v>
      </c>
      <c r="DD1616" s="10">
        <v>4</v>
      </c>
      <c r="DE1616" s="10">
        <v>7</v>
      </c>
      <c r="DF1616" s="10">
        <v>5</v>
      </c>
      <c r="DG1616" s="10">
        <v>7</v>
      </c>
      <c r="DH1616" s="10">
        <v>5</v>
      </c>
      <c r="DI1616" s="10">
        <v>5</v>
      </c>
      <c r="DJ1616" s="10">
        <v>5</v>
      </c>
      <c r="DK1616" s="10">
        <v>6</v>
      </c>
      <c r="DL1616" s="10">
        <v>4</v>
      </c>
      <c r="DM1616" s="9" t="s">
        <v>154</v>
      </c>
      <c r="DN1616" s="10">
        <v>1970</v>
      </c>
      <c r="DO1616" s="9">
        <f t="shared" si="8"/>
        <v>51</v>
      </c>
      <c r="DP1616" s="9" t="s">
        <v>155</v>
      </c>
      <c r="DQ1616" s="9" t="s">
        <v>156</v>
      </c>
      <c r="DR1616" s="9" t="s">
        <v>157</v>
      </c>
      <c r="DS1616" s="9" t="s">
        <v>137</v>
      </c>
      <c r="DT1616" s="9" t="s">
        <v>657</v>
      </c>
      <c r="DU1616" s="9" t="s">
        <v>158</v>
      </c>
      <c r="DV1616" s="9" t="str">
        <f>VLOOKUP(DU1616,Metadata!$B$2:$C$7,2,FALSE)</f>
        <v>6+ years</v>
      </c>
    </row>
    <row r="1617" spans="1:126">
      <c r="A1617" s="13">
        <v>1616</v>
      </c>
      <c r="B1617" s="9" t="s">
        <v>135</v>
      </c>
      <c r="C1617" s="9" t="str">
        <f>VLOOKUP(B1617,Metadata!$M$2:$N$6,2,FALSE)</f>
        <v>Permanent Employee</v>
      </c>
      <c r="D1617" s="9" t="s">
        <v>159</v>
      </c>
      <c r="E1617" s="9" t="s">
        <v>137</v>
      </c>
      <c r="F1617" s="9" t="s">
        <v>138</v>
      </c>
      <c r="G1617" s="9" t="s">
        <v>312</v>
      </c>
      <c r="H1617" s="9" t="str">
        <f>IF(G1617="","",VLOOKUP(G1617,Metadata!$J$2:$K$22,2,FALSE))</f>
        <v>South</v>
      </c>
      <c r="I1617" s="9" t="s">
        <v>138</v>
      </c>
      <c r="J1617" s="9" t="str">
        <f>IF(I1617="","",VLOOKUP(I1617,Metadata!$P$2:$Q$43,2,FALSE))</f>
        <v>Europe</v>
      </c>
      <c r="K1617" s="9" t="str">
        <f t="shared" si="0"/>
        <v>Portugal</v>
      </c>
      <c r="L1617" s="9" t="s">
        <v>312</v>
      </c>
      <c r="M1617" s="9" t="str">
        <f>IF(L1617="","",VLOOKUP(L1617,Metadata!$J$2:$K$22,2,FALSE))</f>
        <v>South</v>
      </c>
      <c r="N1617" s="9" t="s">
        <v>214</v>
      </c>
      <c r="O1617" s="9" t="s">
        <v>259</v>
      </c>
      <c r="P1617" s="9" t="s">
        <v>142</v>
      </c>
      <c r="Q1617" s="10" t="str">
        <f t="shared" si="1"/>
        <v>Full Office Job</v>
      </c>
      <c r="R1617" s="10">
        <v>5</v>
      </c>
      <c r="S1617" s="9" t="s">
        <v>143</v>
      </c>
      <c r="T1617" s="9" t="s">
        <v>137</v>
      </c>
      <c r="U1617" s="9" t="str">
        <f>IF(S1617&lt;&gt;"",S1617,IF(T1617&lt;&gt;"",VLOOKUP(T1617,Metadata!$S$2:$T$228,2,FALSE),""))</f>
        <v>Technical Team Leader</v>
      </c>
      <c r="V1617" s="9" t="s">
        <v>274</v>
      </c>
      <c r="W1617" s="9" t="s">
        <v>137</v>
      </c>
      <c r="X1617" s="9" t="s">
        <v>163</v>
      </c>
      <c r="Y1617" s="9" t="s">
        <v>137</v>
      </c>
      <c r="Z1617" s="9" t="s">
        <v>262</v>
      </c>
      <c r="AA1617" s="9" t="s">
        <v>165</v>
      </c>
      <c r="AB1617" s="9" t="s">
        <v>137</v>
      </c>
      <c r="AC1617" s="9" t="s">
        <v>147</v>
      </c>
      <c r="AD1617" s="9" t="s">
        <v>148</v>
      </c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 t="s">
        <v>150</v>
      </c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 t="s">
        <v>669</v>
      </c>
      <c r="CA1617" s="10"/>
      <c r="CB1617" s="10" t="str">
        <f t="shared" si="5"/>
        <v/>
      </c>
      <c r="CC1617" s="10"/>
      <c r="CD1617" s="9" t="str">
        <f t="shared" si="2"/>
        <v/>
      </c>
      <c r="CE1617" s="9" t="s">
        <v>151</v>
      </c>
      <c r="CF1617" s="9" t="s">
        <v>225</v>
      </c>
      <c r="CG1617" s="9">
        <f>IF(CF1617="","",VLOOKUP(CF1617,Metadata!$D$2:$H$20,2,FALSE))</f>
        <v>22500</v>
      </c>
      <c r="CH1617" s="9">
        <f>IF(CF1617="","",VLOOKUP(CF1617,Metadata!$D$2:$H$20,4,FALSE))</f>
        <v>20000</v>
      </c>
      <c r="CI1617" s="9">
        <f>IF(CF1617="","",VLOOKUP(CF1617,Metadata!$D$2:$H$20,5,FALSE))</f>
        <v>25000</v>
      </c>
      <c r="CJ1617" s="9">
        <f t="shared" si="3"/>
        <v>22500</v>
      </c>
      <c r="CK1617" s="9" t="s">
        <v>201</v>
      </c>
      <c r="CL1617" s="10">
        <v>4</v>
      </c>
      <c r="CM1617" s="10">
        <v>3</v>
      </c>
      <c r="CN1617" s="10">
        <v>6</v>
      </c>
      <c r="CO1617" s="10">
        <v>6</v>
      </c>
      <c r="CP1617" s="10">
        <v>5</v>
      </c>
      <c r="CQ1617" s="10">
        <v>7</v>
      </c>
      <c r="CR1617" s="10">
        <v>5</v>
      </c>
      <c r="CS1617" s="10">
        <v>5</v>
      </c>
      <c r="CT1617" s="10">
        <v>5</v>
      </c>
      <c r="CU1617" s="10">
        <v>4</v>
      </c>
      <c r="CV1617" s="10">
        <v>5</v>
      </c>
      <c r="CW1617" s="10">
        <v>5</v>
      </c>
      <c r="CX1617" s="10">
        <v>5</v>
      </c>
      <c r="CY1617" s="10">
        <v>4</v>
      </c>
      <c r="CZ1617" s="10">
        <v>4</v>
      </c>
      <c r="DA1617" s="10">
        <v>5</v>
      </c>
      <c r="DB1617" s="10">
        <v>6</v>
      </c>
      <c r="DC1617" s="10">
        <v>6</v>
      </c>
      <c r="DD1617" s="10">
        <v>4</v>
      </c>
      <c r="DE1617" s="10">
        <v>7</v>
      </c>
      <c r="DF1617" s="10">
        <v>7</v>
      </c>
      <c r="DG1617" s="10">
        <v>5</v>
      </c>
      <c r="DH1617" s="10">
        <v>5</v>
      </c>
      <c r="DI1617" s="10">
        <v>7</v>
      </c>
      <c r="DJ1617" s="10">
        <v>5</v>
      </c>
      <c r="DK1617" s="10">
        <v>5</v>
      </c>
      <c r="DL1617" s="10">
        <v>5</v>
      </c>
      <c r="DM1617" s="9" t="s">
        <v>154</v>
      </c>
      <c r="DN1617" s="10">
        <v>1981</v>
      </c>
      <c r="DO1617" s="9">
        <f t="shared" si="8"/>
        <v>40</v>
      </c>
      <c r="DP1617" s="9" t="s">
        <v>155</v>
      </c>
      <c r="DQ1617" s="9" t="s">
        <v>156</v>
      </c>
      <c r="DR1617" s="9" t="s">
        <v>157</v>
      </c>
      <c r="DS1617" s="9" t="s">
        <v>137</v>
      </c>
      <c r="DT1617" s="9" t="s">
        <v>657</v>
      </c>
      <c r="DU1617" s="9" t="s">
        <v>158</v>
      </c>
      <c r="DV1617" s="9" t="str">
        <f>VLOOKUP(DU1617,Metadata!$B$2:$C$7,2,FALSE)</f>
        <v>6+ years</v>
      </c>
    </row>
    <row r="1618" spans="1:126">
      <c r="A1618" s="13">
        <v>1617</v>
      </c>
      <c r="B1618" s="9" t="s">
        <v>135</v>
      </c>
      <c r="C1618" s="9" t="str">
        <f>VLOOKUP(B1618,Metadata!$M$2:$N$6,2,FALSE)</f>
        <v>Permanent Employee</v>
      </c>
      <c r="D1618" s="9" t="s">
        <v>159</v>
      </c>
      <c r="E1618" s="9" t="s">
        <v>137</v>
      </c>
      <c r="F1618" s="9" t="s">
        <v>138</v>
      </c>
      <c r="G1618" s="9" t="s">
        <v>172</v>
      </c>
      <c r="H1618" s="9" t="str">
        <f>IF(G1618="","",VLOOKUP(G1618,Metadata!$J$2:$K$22,2,FALSE))</f>
        <v>Porto Metropolitan Area</v>
      </c>
      <c r="I1618" s="9" t="s">
        <v>138</v>
      </c>
      <c r="J1618" s="9" t="str">
        <f>IF(I1618="","",VLOOKUP(I1618,Metadata!$P$2:$Q$43,2,FALSE))</f>
        <v>Europe</v>
      </c>
      <c r="K1618" s="9" t="str">
        <f t="shared" si="0"/>
        <v>Portugal</v>
      </c>
      <c r="L1618" s="9" t="s">
        <v>172</v>
      </c>
      <c r="M1618" s="9" t="str">
        <f>IF(L1618="","",VLOOKUP(L1618,Metadata!$J$2:$K$22,2,FALSE))</f>
        <v>Porto Metropolitan Area</v>
      </c>
      <c r="N1618" s="9" t="s">
        <v>141</v>
      </c>
      <c r="O1618" s="9" t="s">
        <v>137</v>
      </c>
      <c r="P1618" s="9" t="s">
        <v>142</v>
      </c>
      <c r="Q1618" s="10" t="str">
        <f t="shared" si="1"/>
        <v>Full Office Job</v>
      </c>
      <c r="R1618" s="10">
        <v>4</v>
      </c>
      <c r="S1618" s="9" t="s">
        <v>216</v>
      </c>
      <c r="T1618" s="9" t="s">
        <v>137</v>
      </c>
      <c r="U1618" s="9" t="str">
        <f>IF(S1618&lt;&gt;"",S1618,IF(T1618&lt;&gt;"",VLOOKUP(T1618,Metadata!$S$2:$T$228,2,FALSE),""))</f>
        <v>Front-End Developer</v>
      </c>
      <c r="V1618" s="9" t="s">
        <v>256</v>
      </c>
      <c r="W1618" s="9" t="s">
        <v>137</v>
      </c>
      <c r="X1618" s="9" t="s">
        <v>163</v>
      </c>
      <c r="Y1618" s="9" t="s">
        <v>137</v>
      </c>
      <c r="Z1618" s="9" t="s">
        <v>184</v>
      </c>
      <c r="AA1618" s="9" t="s">
        <v>165</v>
      </c>
      <c r="AB1618" s="9" t="s">
        <v>137</v>
      </c>
      <c r="AC1618" s="9"/>
      <c r="AD1618" s="9"/>
      <c r="AE1618" s="9"/>
      <c r="AF1618" s="9"/>
      <c r="AG1618" s="9"/>
      <c r="AH1618" s="9"/>
      <c r="AI1618" s="9"/>
      <c r="AJ1618" s="9" t="s">
        <v>185</v>
      </c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 t="s">
        <v>178</v>
      </c>
      <c r="BB1618" s="9"/>
      <c r="BC1618" s="9"/>
      <c r="BD1618" s="9"/>
      <c r="BE1618" s="9"/>
      <c r="BF1618" s="9"/>
      <c r="BG1618" s="9"/>
      <c r="BH1618" s="9"/>
      <c r="BI1618" s="9"/>
      <c r="BJ1618" s="9" t="s">
        <v>167</v>
      </c>
      <c r="BK1618" s="9"/>
      <c r="BL1618" s="9" t="s">
        <v>199</v>
      </c>
      <c r="BM1618" s="9"/>
      <c r="BN1618" s="9" t="s">
        <v>186</v>
      </c>
      <c r="BO1618" s="9"/>
      <c r="BP1618" s="9" t="s">
        <v>179</v>
      </c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10"/>
      <c r="CB1618" s="10" t="str">
        <f t="shared" si="5"/>
        <v/>
      </c>
      <c r="CC1618" s="10"/>
      <c r="CD1618" s="9" t="str">
        <f t="shared" si="2"/>
        <v/>
      </c>
      <c r="CE1618" s="9" t="s">
        <v>232</v>
      </c>
      <c r="CF1618" s="9" t="s">
        <v>152</v>
      </c>
      <c r="CG1618" s="9">
        <f>IF(CF1618="","",VLOOKUP(CF1618,Metadata!$D$2:$H$20,2,FALSE))</f>
        <v>32500</v>
      </c>
      <c r="CH1618" s="9">
        <f>IF(CF1618="","",VLOOKUP(CF1618,Metadata!$D$2:$H$20,4,FALSE))</f>
        <v>30000</v>
      </c>
      <c r="CI1618" s="9">
        <f>IF(CF1618="","",VLOOKUP(CF1618,Metadata!$D$2:$H$20,5,FALSE))</f>
        <v>35000</v>
      </c>
      <c r="CJ1618" s="9">
        <f t="shared" si="3"/>
        <v>32500</v>
      </c>
      <c r="CK1618" s="9" t="s">
        <v>366</v>
      </c>
      <c r="CL1618" s="10">
        <v>4</v>
      </c>
      <c r="CM1618" s="10">
        <v>1</v>
      </c>
      <c r="CN1618" s="10">
        <v>7</v>
      </c>
      <c r="CO1618" s="10">
        <v>5</v>
      </c>
      <c r="CP1618" s="10">
        <v>5</v>
      </c>
      <c r="CQ1618" s="10">
        <v>7</v>
      </c>
      <c r="CR1618" s="10">
        <v>6</v>
      </c>
      <c r="CS1618" s="10">
        <v>7</v>
      </c>
      <c r="CT1618" s="10">
        <v>7</v>
      </c>
      <c r="CU1618" s="10">
        <v>7</v>
      </c>
      <c r="CV1618" s="10">
        <v>4</v>
      </c>
      <c r="CW1618" s="10">
        <v>2</v>
      </c>
      <c r="CX1618" s="10">
        <v>2</v>
      </c>
      <c r="CY1618" s="10">
        <v>2</v>
      </c>
      <c r="CZ1618" s="10">
        <v>5</v>
      </c>
      <c r="DA1618" s="10">
        <v>7</v>
      </c>
      <c r="DB1618" s="10">
        <v>7</v>
      </c>
      <c r="DC1618" s="10">
        <v>7</v>
      </c>
      <c r="DD1618" s="10">
        <v>5</v>
      </c>
      <c r="DE1618" s="10">
        <v>7</v>
      </c>
      <c r="DF1618" s="10">
        <v>7</v>
      </c>
      <c r="DG1618" s="10">
        <v>7</v>
      </c>
      <c r="DH1618" s="10">
        <v>6</v>
      </c>
      <c r="DI1618" s="10">
        <v>7</v>
      </c>
      <c r="DJ1618" s="10">
        <v>6</v>
      </c>
      <c r="DK1618" s="10">
        <v>4</v>
      </c>
      <c r="DL1618" s="10">
        <v>4</v>
      </c>
      <c r="DM1618" s="9" t="s">
        <v>154</v>
      </c>
      <c r="DN1618" s="10">
        <v>1995</v>
      </c>
      <c r="DO1618" s="9">
        <f t="shared" si="8"/>
        <v>26</v>
      </c>
      <c r="DP1618" s="9" t="s">
        <v>222</v>
      </c>
      <c r="DQ1618" s="9" t="s">
        <v>156</v>
      </c>
      <c r="DR1618" s="9" t="s">
        <v>157</v>
      </c>
      <c r="DS1618" s="9" t="s">
        <v>137</v>
      </c>
      <c r="DT1618" s="9" t="s">
        <v>657</v>
      </c>
      <c r="DU1618" s="9" t="s">
        <v>223</v>
      </c>
      <c r="DV1618" s="9" t="str">
        <f>VLOOKUP(DU1618,Metadata!$B$2:$C$7,2,FALSE)</f>
        <v>3 - 6 years</v>
      </c>
    </row>
    <row r="1619" spans="1:126">
      <c r="A1619" s="13">
        <v>1618</v>
      </c>
      <c r="B1619" s="9" t="s">
        <v>135</v>
      </c>
      <c r="C1619" s="9" t="str">
        <f>VLOOKUP(B1619,Metadata!$M$2:$N$6,2,FALSE)</f>
        <v>Permanent Employee</v>
      </c>
      <c r="D1619" s="9" t="s">
        <v>159</v>
      </c>
      <c r="E1619" s="9" t="s">
        <v>137</v>
      </c>
      <c r="F1619" s="9" t="s">
        <v>138</v>
      </c>
      <c r="G1619" s="9" t="s">
        <v>172</v>
      </c>
      <c r="H1619" s="9" t="str">
        <f>IF(G1619="","",VLOOKUP(G1619,Metadata!$J$2:$K$22,2,FALSE))</f>
        <v>Porto Metropolitan Area</v>
      </c>
      <c r="I1619" s="9" t="s">
        <v>138</v>
      </c>
      <c r="J1619" s="9" t="str">
        <f>IF(I1619="","",VLOOKUP(I1619,Metadata!$P$2:$Q$43,2,FALSE))</f>
        <v>Europe</v>
      </c>
      <c r="K1619" s="9" t="str">
        <f t="shared" si="0"/>
        <v>Portugal</v>
      </c>
      <c r="L1619" s="9" t="s">
        <v>172</v>
      </c>
      <c r="M1619" s="9" t="str">
        <f>IF(L1619="","",VLOOKUP(L1619,Metadata!$J$2:$K$22,2,FALSE))</f>
        <v>Porto Metropolitan Area</v>
      </c>
      <c r="N1619" s="9" t="s">
        <v>214</v>
      </c>
      <c r="O1619" s="9" t="s">
        <v>239</v>
      </c>
      <c r="P1619" s="9" t="s">
        <v>142</v>
      </c>
      <c r="Q1619" s="10" t="str">
        <f t="shared" si="1"/>
        <v>Full Office Job</v>
      </c>
      <c r="R1619" s="10">
        <v>1</v>
      </c>
      <c r="S1619" s="9" t="s">
        <v>338</v>
      </c>
      <c r="T1619" s="9" t="s">
        <v>137</v>
      </c>
      <c r="U1619" s="9" t="str">
        <f>IF(S1619&lt;&gt;"",S1619,IF(T1619&lt;&gt;"",VLOOKUP(T1619,Metadata!$S$2:$T$228,2,FALSE),""))</f>
        <v>Solutions Architect</v>
      </c>
      <c r="V1619" s="9" t="s">
        <v>274</v>
      </c>
      <c r="W1619" s="9" t="s">
        <v>137</v>
      </c>
      <c r="X1619" s="9" t="s">
        <v>145</v>
      </c>
      <c r="Y1619" s="9" t="s">
        <v>137</v>
      </c>
      <c r="Z1619" s="9" t="s">
        <v>146</v>
      </c>
      <c r="AA1619" s="9" t="s">
        <v>137</v>
      </c>
      <c r="AB1619" s="9" t="s">
        <v>137</v>
      </c>
      <c r="AC1619" s="9" t="s">
        <v>147</v>
      </c>
      <c r="AD1619" s="9" t="s">
        <v>148</v>
      </c>
      <c r="AE1619" s="9"/>
      <c r="AF1619" s="9"/>
      <c r="AG1619" s="9"/>
      <c r="AH1619" s="9"/>
      <c r="AI1619" s="9"/>
      <c r="AJ1619" s="9" t="s">
        <v>185</v>
      </c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 t="s">
        <v>197</v>
      </c>
      <c r="BH1619" s="9"/>
      <c r="BI1619" s="9"/>
      <c r="BJ1619" s="9"/>
      <c r="BK1619" s="9"/>
      <c r="BL1619" s="9"/>
      <c r="BM1619" s="9"/>
      <c r="BN1619" s="9"/>
      <c r="BO1619" s="9"/>
      <c r="BP1619" s="9"/>
      <c r="BQ1619" s="9" t="s">
        <v>219</v>
      </c>
      <c r="BR1619" s="9"/>
      <c r="BS1619" s="9"/>
      <c r="BT1619" s="9"/>
      <c r="BU1619" s="9"/>
      <c r="BV1619" s="9"/>
      <c r="BW1619" s="9"/>
      <c r="BX1619" s="9"/>
      <c r="BY1619" s="9"/>
      <c r="BZ1619" s="9" t="s">
        <v>670</v>
      </c>
      <c r="CA1619" s="10"/>
      <c r="CB1619" s="10" t="str">
        <f t="shared" si="5"/>
        <v/>
      </c>
      <c r="CC1619" s="10"/>
      <c r="CD1619" s="9" t="str">
        <f t="shared" si="2"/>
        <v/>
      </c>
      <c r="CE1619" s="9" t="s">
        <v>151</v>
      </c>
      <c r="CF1619" s="9" t="s">
        <v>293</v>
      </c>
      <c r="CG1619" s="9">
        <f>IF(CF1619="","",VLOOKUP(CF1619,Metadata!$D$2:$H$20,2,FALSE))</f>
        <v>52500</v>
      </c>
      <c r="CH1619" s="9">
        <f>IF(CF1619="","",VLOOKUP(CF1619,Metadata!$D$2:$H$20,4,FALSE))</f>
        <v>50000</v>
      </c>
      <c r="CI1619" s="9">
        <f>IF(CF1619="","",VLOOKUP(CF1619,Metadata!$D$2:$H$20,5,FALSE))</f>
        <v>55000</v>
      </c>
      <c r="CJ1619" s="9">
        <f t="shared" si="3"/>
        <v>52500</v>
      </c>
      <c r="CK1619" s="9" t="s">
        <v>221</v>
      </c>
      <c r="CL1619" s="10">
        <v>5</v>
      </c>
      <c r="CM1619" s="10">
        <v>2</v>
      </c>
      <c r="CN1619" s="10">
        <v>7</v>
      </c>
      <c r="CO1619" s="10">
        <v>6</v>
      </c>
      <c r="CP1619" s="10">
        <v>4</v>
      </c>
      <c r="CQ1619" s="10">
        <v>5</v>
      </c>
      <c r="CR1619" s="10">
        <v>2</v>
      </c>
      <c r="CS1619" s="10">
        <v>2</v>
      </c>
      <c r="CT1619" s="10">
        <v>6</v>
      </c>
      <c r="CU1619" s="10">
        <v>6</v>
      </c>
      <c r="CV1619" s="10">
        <v>5</v>
      </c>
      <c r="CW1619" s="10">
        <v>5</v>
      </c>
      <c r="CX1619" s="10">
        <v>6</v>
      </c>
      <c r="CY1619" s="10">
        <v>7</v>
      </c>
      <c r="CZ1619" s="10">
        <v>6</v>
      </c>
      <c r="DA1619" s="10">
        <v>2</v>
      </c>
      <c r="DB1619" s="10">
        <v>3</v>
      </c>
      <c r="DC1619" s="10">
        <v>6</v>
      </c>
      <c r="DD1619" s="10">
        <v>4</v>
      </c>
      <c r="DE1619" s="10">
        <v>6</v>
      </c>
      <c r="DF1619" s="10">
        <v>6</v>
      </c>
      <c r="DG1619" s="10">
        <v>7</v>
      </c>
      <c r="DH1619" s="10">
        <v>6</v>
      </c>
      <c r="DI1619" s="10">
        <v>6</v>
      </c>
      <c r="DJ1619" s="10">
        <v>4</v>
      </c>
      <c r="DK1619" s="10">
        <v>5</v>
      </c>
      <c r="DL1619" s="10">
        <v>6</v>
      </c>
      <c r="DM1619" s="9" t="s">
        <v>154</v>
      </c>
      <c r="DN1619" s="10">
        <v>1981</v>
      </c>
      <c r="DO1619" s="9">
        <f t="shared" si="8"/>
        <v>40</v>
      </c>
      <c r="DP1619" s="9" t="s">
        <v>155</v>
      </c>
      <c r="DQ1619" s="9" t="s">
        <v>202</v>
      </c>
      <c r="DR1619" s="9" t="s">
        <v>157</v>
      </c>
      <c r="DS1619" s="9" t="s">
        <v>137</v>
      </c>
      <c r="DT1619" s="9" t="s">
        <v>657</v>
      </c>
      <c r="DU1619" s="9" t="s">
        <v>158</v>
      </c>
      <c r="DV1619" s="9" t="str">
        <f>VLOOKUP(DU1619,Metadata!$B$2:$C$7,2,FALSE)</f>
        <v>6+ years</v>
      </c>
    </row>
    <row r="1620" spans="1:126">
      <c r="A1620" s="13">
        <v>1619</v>
      </c>
      <c r="B1620" s="9" t="s">
        <v>135</v>
      </c>
      <c r="C1620" s="9" t="str">
        <f>VLOOKUP(B1620,Metadata!$M$2:$N$6,2,FALSE)</f>
        <v>Permanent Employee</v>
      </c>
      <c r="D1620" s="9" t="s">
        <v>159</v>
      </c>
      <c r="E1620" s="9" t="s">
        <v>137</v>
      </c>
      <c r="F1620" s="9" t="s">
        <v>138</v>
      </c>
      <c r="G1620" s="9" t="s">
        <v>140</v>
      </c>
      <c r="H1620" s="9" t="str">
        <f>IF(G1620="","",VLOOKUP(G1620,Metadata!$J$2:$K$22,2,FALSE))</f>
        <v>Lisbon Metropolitan Area</v>
      </c>
      <c r="I1620" s="9" t="s">
        <v>138</v>
      </c>
      <c r="J1620" s="9" t="str">
        <f>IF(I1620="","",VLOOKUP(I1620,Metadata!$P$2:$Q$43,2,FALSE))</f>
        <v>Europe</v>
      </c>
      <c r="K1620" s="9" t="str">
        <f t="shared" si="0"/>
        <v>Portugal</v>
      </c>
      <c r="L1620" s="9" t="s">
        <v>140</v>
      </c>
      <c r="M1620" s="9" t="str">
        <f>IF(L1620="","",VLOOKUP(L1620,Metadata!$J$2:$K$22,2,FALSE))</f>
        <v>Lisbon Metropolitan Area</v>
      </c>
      <c r="N1620" s="9" t="s">
        <v>141</v>
      </c>
      <c r="O1620" s="9" t="s">
        <v>137</v>
      </c>
      <c r="P1620" s="9" t="s">
        <v>142</v>
      </c>
      <c r="Q1620" s="10" t="str">
        <f t="shared" si="1"/>
        <v>Full Office Job</v>
      </c>
      <c r="R1620" s="10">
        <v>4</v>
      </c>
      <c r="S1620" s="9" t="s">
        <v>266</v>
      </c>
      <c r="T1620" s="9" t="s">
        <v>137</v>
      </c>
      <c r="U1620" s="9" t="str">
        <f>IF(S1620&lt;&gt;"",S1620,IF(T1620&lt;&gt;"",VLOOKUP(T1620,Metadata!$S$2:$T$228,2,FALSE),""))</f>
        <v>Data Scientist/Data Engineer</v>
      </c>
      <c r="V1620" s="9" t="s">
        <v>207</v>
      </c>
      <c r="W1620" s="9" t="s">
        <v>137</v>
      </c>
      <c r="X1620" s="9" t="s">
        <v>208</v>
      </c>
      <c r="Y1620" s="9" t="s">
        <v>137</v>
      </c>
      <c r="Z1620" s="9" t="s">
        <v>146</v>
      </c>
      <c r="AA1620" s="9" t="s">
        <v>137</v>
      </c>
      <c r="AB1620" s="9" t="s">
        <v>137</v>
      </c>
      <c r="AC1620" s="9"/>
      <c r="AD1620" s="9"/>
      <c r="AE1620" s="9"/>
      <c r="AF1620" s="9" t="s">
        <v>243</v>
      </c>
      <c r="AG1620" s="9"/>
      <c r="AH1620" s="9"/>
      <c r="AI1620" s="9"/>
      <c r="AJ1620" s="9"/>
      <c r="AK1620" s="9"/>
      <c r="AL1620" s="9"/>
      <c r="AM1620" s="9"/>
      <c r="AN1620" s="9"/>
      <c r="AO1620" s="9"/>
      <c r="AP1620" s="9" t="s">
        <v>244</v>
      </c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 t="s">
        <v>150</v>
      </c>
      <c r="BZ1620" s="9" t="s">
        <v>137</v>
      </c>
      <c r="CA1620" s="10"/>
      <c r="CB1620" s="10" t="str">
        <f t="shared" si="5"/>
        <v/>
      </c>
      <c r="CC1620" s="10"/>
      <c r="CD1620" s="9" t="str">
        <f t="shared" si="2"/>
        <v/>
      </c>
      <c r="CE1620" s="9" t="s">
        <v>232</v>
      </c>
      <c r="CF1620" s="9" t="s">
        <v>188</v>
      </c>
      <c r="CG1620" s="9">
        <f>IF(CF1620="","",VLOOKUP(CF1620,Metadata!$D$2:$H$20,2,FALSE))</f>
        <v>17500</v>
      </c>
      <c r="CH1620" s="9">
        <f>IF(CF1620="","",VLOOKUP(CF1620,Metadata!$D$2:$H$20,4,FALSE))</f>
        <v>15000</v>
      </c>
      <c r="CI1620" s="9">
        <f>IF(CF1620="","",VLOOKUP(CF1620,Metadata!$D$2:$H$20,5,FALSE))</f>
        <v>20000</v>
      </c>
      <c r="CJ1620" s="9">
        <f t="shared" si="3"/>
        <v>17500</v>
      </c>
      <c r="CK1620" s="9" t="s">
        <v>153</v>
      </c>
      <c r="CL1620" s="10">
        <v>6</v>
      </c>
      <c r="CM1620" s="10">
        <v>1</v>
      </c>
      <c r="CN1620" s="10">
        <v>7</v>
      </c>
      <c r="CO1620" s="10">
        <v>5</v>
      </c>
      <c r="CP1620" s="10">
        <v>6</v>
      </c>
      <c r="CQ1620" s="10">
        <v>7</v>
      </c>
      <c r="CR1620" s="10">
        <v>4</v>
      </c>
      <c r="CS1620" s="10">
        <v>6</v>
      </c>
      <c r="CT1620" s="10">
        <v>7</v>
      </c>
      <c r="CU1620" s="10">
        <v>4</v>
      </c>
      <c r="CV1620" s="10">
        <v>6</v>
      </c>
      <c r="CW1620" s="10">
        <v>5</v>
      </c>
      <c r="CX1620" s="10">
        <v>4</v>
      </c>
      <c r="CY1620" s="10">
        <v>4</v>
      </c>
      <c r="CZ1620" s="10">
        <v>4</v>
      </c>
      <c r="DA1620" s="10">
        <v>4</v>
      </c>
      <c r="DB1620" s="10">
        <v>5</v>
      </c>
      <c r="DC1620" s="10">
        <v>6</v>
      </c>
      <c r="DD1620" s="10">
        <v>3</v>
      </c>
      <c r="DE1620" s="10">
        <v>7</v>
      </c>
      <c r="DF1620" s="10">
        <v>4</v>
      </c>
      <c r="DG1620" s="10">
        <v>5</v>
      </c>
      <c r="DH1620" s="10">
        <v>5</v>
      </c>
      <c r="DI1620" s="10">
        <v>5</v>
      </c>
      <c r="DJ1620" s="10">
        <v>5</v>
      </c>
      <c r="DK1620" s="10">
        <v>5</v>
      </c>
      <c r="DL1620" s="10">
        <v>5</v>
      </c>
      <c r="DM1620" s="9" t="s">
        <v>154</v>
      </c>
      <c r="DN1620" s="10">
        <v>1997</v>
      </c>
      <c r="DO1620" s="9">
        <f t="shared" si="8"/>
        <v>24</v>
      </c>
      <c r="DP1620" s="9" t="s">
        <v>155</v>
      </c>
      <c r="DQ1620" s="9" t="s">
        <v>202</v>
      </c>
      <c r="DR1620" s="9" t="s">
        <v>157</v>
      </c>
      <c r="DS1620" s="9" t="s">
        <v>137</v>
      </c>
      <c r="DT1620" s="9" t="s">
        <v>657</v>
      </c>
      <c r="DU1620" s="9" t="s">
        <v>233</v>
      </c>
      <c r="DV1620" s="9" t="str">
        <f>VLOOKUP(DU1620,Metadata!$B$2:$C$7,2,FALSE)</f>
        <v>0 - 3 years</v>
      </c>
    </row>
    <row r="1621" spans="1:126">
      <c r="A1621" s="13">
        <v>1620</v>
      </c>
      <c r="B1621" s="9" t="s">
        <v>135</v>
      </c>
      <c r="C1621" s="9" t="str">
        <f>VLOOKUP(B1621,Metadata!$M$2:$N$6,2,FALSE)</f>
        <v>Permanent Employee</v>
      </c>
      <c r="D1621" s="9" t="s">
        <v>159</v>
      </c>
      <c r="E1621" s="9" t="s">
        <v>137</v>
      </c>
      <c r="F1621" s="9" t="s">
        <v>138</v>
      </c>
      <c r="G1621" s="9" t="s">
        <v>140</v>
      </c>
      <c r="H1621" s="9" t="str">
        <f>IF(G1621="","",VLOOKUP(G1621,Metadata!$J$2:$K$22,2,FALSE))</f>
        <v>Lisbon Metropolitan Area</v>
      </c>
      <c r="I1621" s="9" t="s">
        <v>138</v>
      </c>
      <c r="J1621" s="9" t="str">
        <f>IF(I1621="","",VLOOKUP(I1621,Metadata!$P$2:$Q$43,2,FALSE))</f>
        <v>Europe</v>
      </c>
      <c r="K1621" s="9" t="str">
        <f t="shared" si="0"/>
        <v>Portugal</v>
      </c>
      <c r="L1621" s="9" t="s">
        <v>140</v>
      </c>
      <c r="M1621" s="9" t="str">
        <f>IF(L1621="","",VLOOKUP(L1621,Metadata!$J$2:$K$22,2,FALSE))</f>
        <v>Lisbon Metropolitan Area</v>
      </c>
      <c r="N1621" s="9" t="s">
        <v>141</v>
      </c>
      <c r="O1621" s="9" t="s">
        <v>137</v>
      </c>
      <c r="P1621" s="9" t="s">
        <v>142</v>
      </c>
      <c r="Q1621" s="10" t="str">
        <f t="shared" si="1"/>
        <v>Full Office Job</v>
      </c>
      <c r="R1621" s="10">
        <v>7</v>
      </c>
      <c r="S1621" s="9" t="s">
        <v>266</v>
      </c>
      <c r="T1621" s="9" t="s">
        <v>137</v>
      </c>
      <c r="U1621" s="9" t="str">
        <f>IF(S1621&lt;&gt;"",S1621,IF(T1621&lt;&gt;"",VLOOKUP(T1621,Metadata!$S$2:$T$228,2,FALSE),""))</f>
        <v>Data Scientist/Data Engineer</v>
      </c>
      <c r="V1621" s="9" t="s">
        <v>144</v>
      </c>
      <c r="W1621" s="9" t="s">
        <v>137</v>
      </c>
      <c r="X1621" s="9" t="s">
        <v>175</v>
      </c>
      <c r="Y1621" s="9" t="s">
        <v>137</v>
      </c>
      <c r="Z1621" s="9" t="s">
        <v>262</v>
      </c>
      <c r="AA1621" s="9" t="s">
        <v>137</v>
      </c>
      <c r="AB1621" s="9" t="s">
        <v>137</v>
      </c>
      <c r="AC1621" s="9" t="s">
        <v>147</v>
      </c>
      <c r="AD1621" s="9"/>
      <c r="AE1621" s="9"/>
      <c r="AF1621" s="9" t="s">
        <v>243</v>
      </c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 t="s">
        <v>150</v>
      </c>
      <c r="BZ1621" s="9" t="s">
        <v>137</v>
      </c>
      <c r="CA1621" s="10"/>
      <c r="CB1621" s="10" t="str">
        <f t="shared" si="5"/>
        <v/>
      </c>
      <c r="CC1621" s="10"/>
      <c r="CD1621" s="9" t="str">
        <f t="shared" si="2"/>
        <v/>
      </c>
      <c r="CE1621" s="9" t="s">
        <v>168</v>
      </c>
      <c r="CF1621" s="9" t="s">
        <v>254</v>
      </c>
      <c r="CG1621" s="9">
        <f>IF(CF1621="","",VLOOKUP(CF1621,Metadata!$D$2:$H$20,2,FALSE))</f>
        <v>37500</v>
      </c>
      <c r="CH1621" s="9">
        <f>IF(CF1621="","",VLOOKUP(CF1621,Metadata!$D$2:$H$20,4,FALSE))</f>
        <v>35000</v>
      </c>
      <c r="CI1621" s="9">
        <f>IF(CF1621="","",VLOOKUP(CF1621,Metadata!$D$2:$H$20,5,FALSE))</f>
        <v>40000</v>
      </c>
      <c r="CJ1621" s="9">
        <f t="shared" si="3"/>
        <v>37500</v>
      </c>
      <c r="CK1621" s="9" t="s">
        <v>201</v>
      </c>
      <c r="CL1621" s="10">
        <v>6</v>
      </c>
      <c r="CM1621" s="10">
        <v>2</v>
      </c>
      <c r="CN1621" s="10">
        <v>7</v>
      </c>
      <c r="CO1621" s="10">
        <v>7</v>
      </c>
      <c r="CP1621" s="10">
        <v>6</v>
      </c>
      <c r="CQ1621" s="10">
        <v>6</v>
      </c>
      <c r="CR1621" s="10">
        <v>4</v>
      </c>
      <c r="CS1621" s="10">
        <v>2</v>
      </c>
      <c r="CT1621" s="10">
        <v>6</v>
      </c>
      <c r="CU1621" s="10">
        <v>6</v>
      </c>
      <c r="CV1621" s="10">
        <v>5</v>
      </c>
      <c r="CW1621" s="10">
        <v>1</v>
      </c>
      <c r="CX1621" s="10">
        <v>6</v>
      </c>
      <c r="CY1621" s="10">
        <v>3</v>
      </c>
      <c r="CZ1621" s="10">
        <v>6</v>
      </c>
      <c r="DA1621" s="10">
        <v>4</v>
      </c>
      <c r="DB1621" s="10">
        <v>1</v>
      </c>
      <c r="DC1621" s="10">
        <v>6</v>
      </c>
      <c r="DD1621" s="10">
        <v>1</v>
      </c>
      <c r="DE1621" s="10">
        <v>2</v>
      </c>
      <c r="DF1621" s="10">
        <v>6</v>
      </c>
      <c r="DG1621" s="10">
        <v>2</v>
      </c>
      <c r="DH1621" s="10">
        <v>2</v>
      </c>
      <c r="DI1621" s="10">
        <v>1</v>
      </c>
      <c r="DJ1621" s="10">
        <v>2</v>
      </c>
      <c r="DK1621" s="10">
        <v>2</v>
      </c>
      <c r="DL1621" s="10">
        <v>1</v>
      </c>
      <c r="DM1621" s="9" t="s">
        <v>154</v>
      </c>
      <c r="DN1621" s="10">
        <v>1994</v>
      </c>
      <c r="DO1621" s="9">
        <f t="shared" si="8"/>
        <v>27</v>
      </c>
      <c r="DP1621" s="9" t="s">
        <v>222</v>
      </c>
      <c r="DQ1621" s="9" t="s">
        <v>156</v>
      </c>
      <c r="DR1621" s="9" t="s">
        <v>157</v>
      </c>
      <c r="DS1621" s="9" t="s">
        <v>137</v>
      </c>
      <c r="DT1621" s="9" t="s">
        <v>657</v>
      </c>
      <c r="DU1621" s="9" t="s">
        <v>168</v>
      </c>
      <c r="DV1621" s="9" t="str">
        <f>VLOOKUP(DU1621,Metadata!$B$2:$C$7,2,FALSE)</f>
        <v>0 - 3 years</v>
      </c>
    </row>
    <row r="1622" spans="1:126">
      <c r="A1622" s="13">
        <v>1621</v>
      </c>
      <c r="B1622" s="9" t="s">
        <v>135</v>
      </c>
      <c r="C1622" s="9" t="str">
        <f>VLOOKUP(B1622,Metadata!$M$2:$N$6,2,FALSE)</f>
        <v>Permanent Employee</v>
      </c>
      <c r="D1622" s="9" t="s">
        <v>159</v>
      </c>
      <c r="E1622" s="9" t="s">
        <v>137</v>
      </c>
      <c r="F1622" s="9" t="s">
        <v>138</v>
      </c>
      <c r="G1622" s="9" t="s">
        <v>140</v>
      </c>
      <c r="H1622" s="9" t="str">
        <f>IF(G1622="","",VLOOKUP(G1622,Metadata!$J$2:$K$22,2,FALSE))</f>
        <v>Lisbon Metropolitan Area</v>
      </c>
      <c r="I1622" s="9" t="s">
        <v>138</v>
      </c>
      <c r="J1622" s="9" t="str">
        <f>IF(I1622="","",VLOOKUP(I1622,Metadata!$P$2:$Q$43,2,FALSE))</f>
        <v>Europe</v>
      </c>
      <c r="K1622" s="9" t="str">
        <f t="shared" si="0"/>
        <v>Portugal</v>
      </c>
      <c r="L1622" s="9" t="s">
        <v>140</v>
      </c>
      <c r="M1622" s="9" t="str">
        <f>IF(L1622="","",VLOOKUP(L1622,Metadata!$J$2:$K$22,2,FALSE))</f>
        <v>Lisbon Metropolitan Area</v>
      </c>
      <c r="N1622" s="9" t="s">
        <v>214</v>
      </c>
      <c r="O1622" s="9" t="s">
        <v>278</v>
      </c>
      <c r="P1622" s="9" t="s">
        <v>191</v>
      </c>
      <c r="Q1622" s="10" t="str">
        <f t="shared" si="1"/>
        <v>Remote Job (full or flexible)</v>
      </c>
      <c r="R1622" s="10">
        <v>5</v>
      </c>
      <c r="S1622" s="9" t="s">
        <v>319</v>
      </c>
      <c r="T1622" s="9" t="s">
        <v>137</v>
      </c>
      <c r="U1622" s="9" t="str">
        <f>IF(S1622&lt;&gt;"",S1622,IF(T1622&lt;&gt;"",VLOOKUP(T1622,Metadata!$S$2:$T$228,2,FALSE),""))</f>
        <v>CTO</v>
      </c>
      <c r="V1622" s="9" t="s">
        <v>144</v>
      </c>
      <c r="W1622" s="9" t="s">
        <v>137</v>
      </c>
      <c r="X1622" s="9" t="s">
        <v>145</v>
      </c>
      <c r="Y1622" s="9" t="s">
        <v>137</v>
      </c>
      <c r="Z1622" s="9" t="s">
        <v>184</v>
      </c>
      <c r="AA1622" s="9" t="s">
        <v>137</v>
      </c>
      <c r="AB1622" s="9" t="s">
        <v>137</v>
      </c>
      <c r="AC1622" s="9" t="s">
        <v>147</v>
      </c>
      <c r="AD1622" s="9"/>
      <c r="AE1622" s="9"/>
      <c r="AF1622" s="9" t="s">
        <v>243</v>
      </c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 t="s">
        <v>671</v>
      </c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 t="s">
        <v>150</v>
      </c>
      <c r="BZ1622" s="9" t="s">
        <v>137</v>
      </c>
      <c r="CA1622" s="10"/>
      <c r="CB1622" s="10" t="str">
        <f t="shared" si="5"/>
        <v/>
      </c>
      <c r="CC1622" s="10"/>
      <c r="CD1622" s="9" t="str">
        <f t="shared" si="2"/>
        <v/>
      </c>
      <c r="CE1622" s="9" t="s">
        <v>151</v>
      </c>
      <c r="CF1622" s="9" t="s">
        <v>293</v>
      </c>
      <c r="CG1622" s="9">
        <f>IF(CF1622="","",VLOOKUP(CF1622,Metadata!$D$2:$H$20,2,FALSE))</f>
        <v>52500</v>
      </c>
      <c r="CH1622" s="9">
        <f>IF(CF1622="","",VLOOKUP(CF1622,Metadata!$D$2:$H$20,4,FALSE))</f>
        <v>50000</v>
      </c>
      <c r="CI1622" s="9">
        <f>IF(CF1622="","",VLOOKUP(CF1622,Metadata!$D$2:$H$20,5,FALSE))</f>
        <v>55000</v>
      </c>
      <c r="CJ1622" s="9">
        <f t="shared" si="3"/>
        <v>52500</v>
      </c>
      <c r="CK1622" s="9" t="s">
        <v>221</v>
      </c>
      <c r="CL1622" s="10">
        <v>2</v>
      </c>
      <c r="CM1622" s="10">
        <v>5</v>
      </c>
      <c r="CN1622" s="10">
        <v>5</v>
      </c>
      <c r="CO1622" s="10">
        <v>5</v>
      </c>
      <c r="CP1622" s="10">
        <v>4</v>
      </c>
      <c r="CQ1622" s="10">
        <v>5</v>
      </c>
      <c r="CR1622" s="10">
        <v>5</v>
      </c>
      <c r="CS1622" s="10">
        <v>7</v>
      </c>
      <c r="CT1622" s="10">
        <v>5</v>
      </c>
      <c r="CU1622" s="10">
        <v>6</v>
      </c>
      <c r="CV1622" s="10">
        <v>5</v>
      </c>
      <c r="CW1622" s="10">
        <v>5</v>
      </c>
      <c r="CX1622" s="10">
        <v>7</v>
      </c>
      <c r="CY1622" s="10">
        <v>6</v>
      </c>
      <c r="CZ1622" s="10">
        <v>6</v>
      </c>
      <c r="DA1622" s="10">
        <v>5</v>
      </c>
      <c r="DB1622" s="10">
        <v>5</v>
      </c>
      <c r="DC1622" s="10">
        <v>7</v>
      </c>
      <c r="DD1622" s="10">
        <v>4</v>
      </c>
      <c r="DE1622" s="10">
        <v>5</v>
      </c>
      <c r="DF1622" s="10">
        <v>7</v>
      </c>
      <c r="DG1622" s="10">
        <v>7</v>
      </c>
      <c r="DH1622" s="10">
        <v>4</v>
      </c>
      <c r="DI1622" s="10">
        <v>6</v>
      </c>
      <c r="DJ1622" s="10">
        <v>3</v>
      </c>
      <c r="DK1622" s="10">
        <v>7</v>
      </c>
      <c r="DL1622" s="10">
        <v>6</v>
      </c>
      <c r="DM1622" s="9" t="s">
        <v>154</v>
      </c>
      <c r="DN1622" s="10">
        <v>1984</v>
      </c>
      <c r="DO1622" s="9">
        <f t="shared" si="8"/>
        <v>37</v>
      </c>
      <c r="DP1622" s="9" t="s">
        <v>155</v>
      </c>
      <c r="DQ1622" s="9" t="s">
        <v>156</v>
      </c>
      <c r="DR1622" s="9" t="s">
        <v>157</v>
      </c>
      <c r="DS1622" s="9" t="s">
        <v>137</v>
      </c>
      <c r="DT1622" s="9" t="s">
        <v>657</v>
      </c>
      <c r="DU1622" s="9" t="s">
        <v>158</v>
      </c>
      <c r="DV1622" s="9" t="str">
        <f>VLOOKUP(DU1622,Metadata!$B$2:$C$7,2,FALSE)</f>
        <v>6+ years</v>
      </c>
    </row>
    <row r="1623" spans="1:126">
      <c r="A1623" s="13">
        <v>1622</v>
      </c>
      <c r="B1623" s="9" t="s">
        <v>135</v>
      </c>
      <c r="C1623" s="9" t="str">
        <f>VLOOKUP(B1623,Metadata!$M$2:$N$6,2,FALSE)</f>
        <v>Permanent Employee</v>
      </c>
      <c r="D1623" s="9" t="s">
        <v>159</v>
      </c>
      <c r="E1623" s="9" t="s">
        <v>137</v>
      </c>
      <c r="F1623" s="9" t="s">
        <v>138</v>
      </c>
      <c r="G1623" s="9" t="s">
        <v>172</v>
      </c>
      <c r="H1623" s="9" t="str">
        <f>IF(G1623="","",VLOOKUP(G1623,Metadata!$J$2:$K$22,2,FALSE))</f>
        <v>Porto Metropolitan Area</v>
      </c>
      <c r="I1623" s="9" t="s">
        <v>138</v>
      </c>
      <c r="J1623" s="9" t="str">
        <f>IF(I1623="","",VLOOKUP(I1623,Metadata!$P$2:$Q$43,2,FALSE))</f>
        <v>Europe</v>
      </c>
      <c r="K1623" s="9" t="str">
        <f t="shared" si="0"/>
        <v>Portugal</v>
      </c>
      <c r="L1623" s="9" t="s">
        <v>172</v>
      </c>
      <c r="M1623" s="9" t="str">
        <f>IF(L1623="","",VLOOKUP(L1623,Metadata!$J$2:$K$22,2,FALSE))</f>
        <v>Porto Metropolitan Area</v>
      </c>
      <c r="N1623" s="9" t="s">
        <v>141</v>
      </c>
      <c r="O1623" s="9" t="s">
        <v>137</v>
      </c>
      <c r="P1623" s="9" t="s">
        <v>142</v>
      </c>
      <c r="Q1623" s="10" t="str">
        <f t="shared" si="1"/>
        <v>Full Office Job</v>
      </c>
      <c r="R1623" s="10">
        <v>5</v>
      </c>
      <c r="S1623" s="9" t="s">
        <v>192</v>
      </c>
      <c r="T1623" s="9" t="s">
        <v>137</v>
      </c>
      <c r="U1623" s="9" t="str">
        <f>IF(S1623&lt;&gt;"",S1623,IF(T1623&lt;&gt;"",VLOOKUP(T1623,Metadata!$S$2:$T$228,2,FALSE),""))</f>
        <v>Back-End Developer</v>
      </c>
      <c r="V1623" s="9" t="s">
        <v>137</v>
      </c>
      <c r="W1623" s="9" t="s">
        <v>672</v>
      </c>
      <c r="X1623" s="9" t="s">
        <v>163</v>
      </c>
      <c r="Y1623" s="9" t="s">
        <v>137</v>
      </c>
      <c r="Z1623" s="9" t="s">
        <v>184</v>
      </c>
      <c r="AA1623" s="9" t="s">
        <v>165</v>
      </c>
      <c r="AB1623" s="9" t="s">
        <v>137</v>
      </c>
      <c r="AC1623" s="9" t="s">
        <v>147</v>
      </c>
      <c r="AD1623" s="9" t="s">
        <v>148</v>
      </c>
      <c r="AE1623" s="9" t="s">
        <v>194</v>
      </c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198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10"/>
      <c r="CB1623" s="10" t="str">
        <f t="shared" si="5"/>
        <v/>
      </c>
      <c r="CC1623" s="10"/>
      <c r="CD1623" s="9" t="str">
        <f t="shared" si="2"/>
        <v/>
      </c>
      <c r="CE1623" s="9" t="s">
        <v>168</v>
      </c>
      <c r="CF1623" s="9" t="s">
        <v>225</v>
      </c>
      <c r="CG1623" s="9">
        <f>IF(CF1623="","",VLOOKUP(CF1623,Metadata!$D$2:$H$20,2,FALSE))</f>
        <v>22500</v>
      </c>
      <c r="CH1623" s="9">
        <f>IF(CF1623="","",VLOOKUP(CF1623,Metadata!$D$2:$H$20,4,FALSE))</f>
        <v>20000</v>
      </c>
      <c r="CI1623" s="9">
        <f>IF(CF1623="","",VLOOKUP(CF1623,Metadata!$D$2:$H$20,5,FALSE))</f>
        <v>25000</v>
      </c>
      <c r="CJ1623" s="9">
        <f t="shared" si="3"/>
        <v>22500</v>
      </c>
      <c r="CK1623" s="9" t="s">
        <v>153</v>
      </c>
      <c r="CL1623" s="10">
        <v>4</v>
      </c>
      <c r="CM1623" s="10">
        <v>3</v>
      </c>
      <c r="CN1623" s="10">
        <v>5</v>
      </c>
      <c r="CO1623" s="10">
        <v>6</v>
      </c>
      <c r="CP1623" s="10">
        <v>7</v>
      </c>
      <c r="CQ1623" s="10">
        <v>6</v>
      </c>
      <c r="CR1623" s="10">
        <v>6</v>
      </c>
      <c r="CS1623" s="10">
        <v>6</v>
      </c>
      <c r="CT1623" s="10">
        <v>7</v>
      </c>
      <c r="CU1623" s="10">
        <v>6</v>
      </c>
      <c r="CV1623" s="10">
        <v>4</v>
      </c>
      <c r="CW1623" s="10">
        <v>2</v>
      </c>
      <c r="CX1623" s="10">
        <v>4</v>
      </c>
      <c r="CY1623" s="10">
        <v>5</v>
      </c>
      <c r="CZ1623" s="10">
        <v>7</v>
      </c>
      <c r="DA1623" s="10">
        <v>5</v>
      </c>
      <c r="DB1623" s="10">
        <v>4</v>
      </c>
      <c r="DC1623" s="10">
        <v>6</v>
      </c>
      <c r="DD1623" s="10">
        <v>4</v>
      </c>
      <c r="DE1623" s="10">
        <v>7</v>
      </c>
      <c r="DF1623" s="10">
        <v>6</v>
      </c>
      <c r="DG1623" s="10">
        <v>5</v>
      </c>
      <c r="DH1623" s="10">
        <v>6</v>
      </c>
      <c r="DI1623" s="10">
        <v>5</v>
      </c>
      <c r="DJ1623" s="10">
        <v>4</v>
      </c>
      <c r="DK1623" s="10">
        <v>5</v>
      </c>
      <c r="DL1623" s="10">
        <v>5</v>
      </c>
      <c r="DM1623" s="9" t="s">
        <v>154</v>
      </c>
      <c r="DN1623" s="10">
        <v>1980</v>
      </c>
      <c r="DO1623" s="9">
        <f t="shared" si="8"/>
        <v>41</v>
      </c>
      <c r="DP1623" s="9" t="s">
        <v>155</v>
      </c>
      <c r="DQ1623" s="9" t="s">
        <v>227</v>
      </c>
      <c r="DR1623" s="9" t="s">
        <v>157</v>
      </c>
      <c r="DS1623" s="9" t="s">
        <v>137</v>
      </c>
      <c r="DT1623" s="9" t="s">
        <v>657</v>
      </c>
      <c r="DU1623" s="9" t="s">
        <v>158</v>
      </c>
      <c r="DV1623" s="9" t="str">
        <f>VLOOKUP(DU1623,Metadata!$B$2:$C$7,2,FALSE)</f>
        <v>6+ years</v>
      </c>
    </row>
    <row r="1624" spans="1:126">
      <c r="A1624" s="13">
        <v>1623</v>
      </c>
      <c r="B1624" s="9" t="s">
        <v>135</v>
      </c>
      <c r="C1624" s="9" t="str">
        <f>VLOOKUP(B1624,Metadata!$M$2:$N$6,2,FALSE)</f>
        <v>Permanent Employee</v>
      </c>
      <c r="D1624" s="9" t="s">
        <v>159</v>
      </c>
      <c r="E1624" s="9" t="s">
        <v>137</v>
      </c>
      <c r="F1624" s="9" t="s">
        <v>138</v>
      </c>
      <c r="G1624" s="9" t="s">
        <v>140</v>
      </c>
      <c r="H1624" s="9" t="str">
        <f>IF(G1624="","",VLOOKUP(G1624,Metadata!$J$2:$K$22,2,FALSE))</f>
        <v>Lisbon Metropolitan Area</v>
      </c>
      <c r="I1624" s="9" t="s">
        <v>295</v>
      </c>
      <c r="J1624" s="9" t="str">
        <f>IF(I1624="","",VLOOKUP(I1624,Metadata!$P$2:$Q$43,2,FALSE))</f>
        <v>Europe</v>
      </c>
      <c r="K1624" s="9" t="str">
        <f t="shared" si="0"/>
        <v>International</v>
      </c>
      <c r="L1624" s="9" t="s">
        <v>137</v>
      </c>
      <c r="M1624" s="9" t="str">
        <f>IF(L1624="","",VLOOKUP(L1624,Metadata!$J$2:$K$22,2,FALSE))</f>
        <v/>
      </c>
      <c r="N1624" s="9" t="s">
        <v>141</v>
      </c>
      <c r="O1624" s="9" t="s">
        <v>137</v>
      </c>
      <c r="P1624" s="9" t="s">
        <v>191</v>
      </c>
      <c r="Q1624" s="10" t="str">
        <f t="shared" si="1"/>
        <v>Remote Job (full or flexible)</v>
      </c>
      <c r="R1624" s="10">
        <v>4</v>
      </c>
      <c r="S1624" s="9" t="s">
        <v>161</v>
      </c>
      <c r="T1624" s="9" t="s">
        <v>137</v>
      </c>
      <c r="U1624" s="9" t="str">
        <f>IF(S1624&lt;&gt;"",S1624,IF(T1624&lt;&gt;"",VLOOKUP(T1624,Metadata!$S$2:$T$228,2,FALSE),""))</f>
        <v>Full-Stack Developer</v>
      </c>
      <c r="V1624" s="9" t="s">
        <v>400</v>
      </c>
      <c r="W1624" s="9" t="s">
        <v>137</v>
      </c>
      <c r="X1624" s="9" t="s">
        <v>145</v>
      </c>
      <c r="Y1624" s="9" t="s">
        <v>137</v>
      </c>
      <c r="Z1624" s="9" t="s">
        <v>218</v>
      </c>
      <c r="AA1624" s="9" t="s">
        <v>165</v>
      </c>
      <c r="AB1624" s="9" t="s">
        <v>137</v>
      </c>
      <c r="AC1624" s="9" t="s">
        <v>147</v>
      </c>
      <c r="AD1624" s="9"/>
      <c r="AE1624" s="9"/>
      <c r="AF1624" s="9"/>
      <c r="AG1624" s="9" t="s">
        <v>166</v>
      </c>
      <c r="AH1624" s="9"/>
      <c r="AI1624" s="9"/>
      <c r="AJ1624" s="9" t="s">
        <v>185</v>
      </c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 t="s">
        <v>186</v>
      </c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10"/>
      <c r="CB1624" s="10" t="str">
        <f t="shared" si="5"/>
        <v/>
      </c>
      <c r="CC1624" s="10"/>
      <c r="CD1624" s="9" t="str">
        <f t="shared" si="2"/>
        <v/>
      </c>
      <c r="CE1624" s="9" t="s">
        <v>151</v>
      </c>
      <c r="CF1624" s="9" t="s">
        <v>254</v>
      </c>
      <c r="CG1624" s="9">
        <f>IF(CF1624="","",VLOOKUP(CF1624,Metadata!$D$2:$H$20,2,FALSE))</f>
        <v>37500</v>
      </c>
      <c r="CH1624" s="9">
        <f>IF(CF1624="","",VLOOKUP(CF1624,Metadata!$D$2:$H$20,4,FALSE))</f>
        <v>35000</v>
      </c>
      <c r="CI1624" s="9">
        <f>IF(CF1624="","",VLOOKUP(CF1624,Metadata!$D$2:$H$20,5,FALSE))</f>
        <v>40000</v>
      </c>
      <c r="CJ1624" s="9">
        <f t="shared" si="3"/>
        <v>37500</v>
      </c>
      <c r="CK1624" s="9" t="s">
        <v>153</v>
      </c>
      <c r="CL1624" s="10">
        <v>3</v>
      </c>
      <c r="CM1624" s="10">
        <v>5</v>
      </c>
      <c r="CN1624" s="10">
        <v>7</v>
      </c>
      <c r="CO1624" s="10">
        <v>7</v>
      </c>
      <c r="CP1624" s="10">
        <v>3</v>
      </c>
      <c r="CQ1624" s="10">
        <v>6</v>
      </c>
      <c r="CR1624" s="10">
        <v>3</v>
      </c>
      <c r="CS1624" s="10">
        <v>6</v>
      </c>
      <c r="CT1624" s="10">
        <v>5</v>
      </c>
      <c r="CU1624" s="10">
        <v>7</v>
      </c>
      <c r="CV1624" s="10">
        <v>5</v>
      </c>
      <c r="CW1624" s="10">
        <v>3</v>
      </c>
      <c r="CX1624" s="10">
        <v>3</v>
      </c>
      <c r="CY1624" s="10">
        <v>5</v>
      </c>
      <c r="CZ1624" s="10">
        <v>5</v>
      </c>
      <c r="DA1624" s="10">
        <v>4</v>
      </c>
      <c r="DB1624" s="10">
        <v>4</v>
      </c>
      <c r="DC1624" s="10">
        <v>4</v>
      </c>
      <c r="DD1624" s="10">
        <v>4</v>
      </c>
      <c r="DE1624" s="10">
        <v>5</v>
      </c>
      <c r="DF1624" s="10">
        <v>6</v>
      </c>
      <c r="DG1624" s="10">
        <v>6</v>
      </c>
      <c r="DH1624" s="10">
        <v>7</v>
      </c>
      <c r="DI1624" s="10">
        <v>7</v>
      </c>
      <c r="DJ1624" s="10">
        <v>3</v>
      </c>
      <c r="DK1624" s="10">
        <v>7</v>
      </c>
      <c r="DL1624" s="10">
        <v>5</v>
      </c>
      <c r="DM1624" s="9" t="s">
        <v>154</v>
      </c>
      <c r="DN1624" s="10">
        <v>1990</v>
      </c>
      <c r="DO1624" s="9">
        <f t="shared" si="8"/>
        <v>31</v>
      </c>
      <c r="DP1624" s="9" t="s">
        <v>222</v>
      </c>
      <c r="DQ1624" s="9" t="s">
        <v>202</v>
      </c>
      <c r="DR1624" s="9" t="s">
        <v>157</v>
      </c>
      <c r="DS1624" s="9" t="s">
        <v>137</v>
      </c>
      <c r="DT1624" s="9" t="s">
        <v>657</v>
      </c>
      <c r="DU1624" s="9" t="s">
        <v>203</v>
      </c>
      <c r="DV1624" s="9" t="str">
        <f>VLOOKUP(DU1624,Metadata!$B$2:$C$7,2,FALSE)</f>
        <v>6+ years</v>
      </c>
    </row>
    <row r="1625" spans="1:126">
      <c r="A1625" s="13">
        <v>1624</v>
      </c>
      <c r="B1625" s="9" t="s">
        <v>135</v>
      </c>
      <c r="C1625" s="9" t="str">
        <f>VLOOKUP(B1625,Metadata!$M$2:$N$6,2,FALSE)</f>
        <v>Permanent Employee</v>
      </c>
      <c r="D1625" s="9" t="s">
        <v>159</v>
      </c>
      <c r="E1625" s="9" t="s">
        <v>137</v>
      </c>
      <c r="F1625" s="9" t="s">
        <v>138</v>
      </c>
      <c r="G1625" s="9" t="s">
        <v>140</v>
      </c>
      <c r="H1625" s="9" t="str">
        <f>IF(G1625="","",VLOOKUP(G1625,Metadata!$J$2:$K$22,2,FALSE))</f>
        <v>Lisbon Metropolitan Area</v>
      </c>
      <c r="I1625" s="9" t="s">
        <v>138</v>
      </c>
      <c r="J1625" s="9" t="str">
        <f>IF(I1625="","",VLOOKUP(I1625,Metadata!$P$2:$Q$43,2,FALSE))</f>
        <v>Europe</v>
      </c>
      <c r="K1625" s="9" t="str">
        <f t="shared" si="0"/>
        <v>Portugal</v>
      </c>
      <c r="L1625" s="9" t="s">
        <v>140</v>
      </c>
      <c r="M1625" s="9" t="str">
        <f>IF(L1625="","",VLOOKUP(L1625,Metadata!$J$2:$K$22,2,FALSE))</f>
        <v>Lisbon Metropolitan Area</v>
      </c>
      <c r="N1625" s="9" t="s">
        <v>141</v>
      </c>
      <c r="O1625" s="9" t="s">
        <v>137</v>
      </c>
      <c r="P1625" s="9" t="s">
        <v>142</v>
      </c>
      <c r="Q1625" s="10" t="str">
        <f t="shared" si="1"/>
        <v>Full Office Job</v>
      </c>
      <c r="R1625" s="10">
        <v>5</v>
      </c>
      <c r="S1625" s="9" t="s">
        <v>229</v>
      </c>
      <c r="T1625" s="9" t="s">
        <v>137</v>
      </c>
      <c r="U1625" s="9" t="str">
        <f>IF(S1625&lt;&gt;"",S1625,IF(T1625&lt;&gt;"",VLOOKUP(T1625,Metadata!$S$2:$T$228,2,FALSE),""))</f>
        <v>Project Manager</v>
      </c>
      <c r="V1625" s="9" t="s">
        <v>234</v>
      </c>
      <c r="W1625" s="9" t="s">
        <v>137</v>
      </c>
      <c r="X1625" s="9" t="s">
        <v>208</v>
      </c>
      <c r="Y1625" s="9" t="s">
        <v>137</v>
      </c>
      <c r="Z1625" s="9" t="s">
        <v>218</v>
      </c>
      <c r="AA1625" s="9" t="s">
        <v>137</v>
      </c>
      <c r="AB1625" s="9" t="s">
        <v>137</v>
      </c>
      <c r="AC1625" s="9" t="s">
        <v>147</v>
      </c>
      <c r="AD1625" s="9" t="s">
        <v>148</v>
      </c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 t="s">
        <v>270</v>
      </c>
      <c r="AW1625" s="9"/>
      <c r="AX1625" s="9"/>
      <c r="AY1625" s="9"/>
      <c r="AZ1625" s="9"/>
      <c r="BA1625" s="9" t="s">
        <v>178</v>
      </c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 t="s">
        <v>673</v>
      </c>
      <c r="CA1625" s="10"/>
      <c r="CB1625" s="10" t="str">
        <f t="shared" si="5"/>
        <v/>
      </c>
      <c r="CC1625" s="10"/>
      <c r="CD1625" s="9" t="str">
        <f t="shared" si="2"/>
        <v/>
      </c>
      <c r="CE1625" s="9" t="s">
        <v>151</v>
      </c>
      <c r="CF1625" s="9" t="s">
        <v>254</v>
      </c>
      <c r="CG1625" s="9">
        <f>IF(CF1625="","",VLOOKUP(CF1625,Metadata!$D$2:$H$20,2,FALSE))</f>
        <v>37500</v>
      </c>
      <c r="CH1625" s="9">
        <f>IF(CF1625="","",VLOOKUP(CF1625,Metadata!$D$2:$H$20,4,FALSE))</f>
        <v>35000</v>
      </c>
      <c r="CI1625" s="9">
        <f>IF(CF1625="","",VLOOKUP(CF1625,Metadata!$D$2:$H$20,5,FALSE))</f>
        <v>40000</v>
      </c>
      <c r="CJ1625" s="9">
        <f t="shared" si="3"/>
        <v>37500</v>
      </c>
      <c r="CK1625" s="9" t="s">
        <v>189</v>
      </c>
      <c r="CL1625" s="10">
        <v>2</v>
      </c>
      <c r="CM1625" s="10">
        <v>2</v>
      </c>
      <c r="CN1625" s="10">
        <v>6</v>
      </c>
      <c r="CO1625" s="10">
        <v>6</v>
      </c>
      <c r="CP1625" s="10">
        <v>5</v>
      </c>
      <c r="CQ1625" s="10">
        <v>6</v>
      </c>
      <c r="CR1625" s="10">
        <v>2</v>
      </c>
      <c r="CS1625" s="10">
        <v>7</v>
      </c>
      <c r="CT1625" s="10">
        <v>6</v>
      </c>
      <c r="CU1625" s="10">
        <v>4</v>
      </c>
      <c r="CV1625" s="10">
        <v>6</v>
      </c>
      <c r="CW1625" s="10">
        <v>2</v>
      </c>
      <c r="CX1625" s="10">
        <v>7</v>
      </c>
      <c r="CY1625" s="10">
        <v>7</v>
      </c>
      <c r="CZ1625" s="10">
        <v>5</v>
      </c>
      <c r="DA1625" s="10">
        <v>5</v>
      </c>
      <c r="DB1625" s="10">
        <v>5</v>
      </c>
      <c r="DC1625" s="10">
        <v>7</v>
      </c>
      <c r="DD1625" s="10">
        <v>2</v>
      </c>
      <c r="DE1625" s="10">
        <v>7</v>
      </c>
      <c r="DF1625" s="10">
        <v>5</v>
      </c>
      <c r="DG1625" s="10">
        <v>6</v>
      </c>
      <c r="DH1625" s="10">
        <v>2</v>
      </c>
      <c r="DI1625" s="10">
        <v>6</v>
      </c>
      <c r="DJ1625" s="10">
        <v>5</v>
      </c>
      <c r="DK1625" s="10">
        <v>4</v>
      </c>
      <c r="DL1625" s="10">
        <v>3</v>
      </c>
      <c r="DM1625" s="9" t="s">
        <v>154</v>
      </c>
      <c r="DN1625" s="10">
        <v>1972</v>
      </c>
      <c r="DO1625" s="9">
        <f t="shared" si="8"/>
        <v>49</v>
      </c>
      <c r="DP1625" s="9" t="s">
        <v>222</v>
      </c>
      <c r="DQ1625" s="9" t="s">
        <v>156</v>
      </c>
      <c r="DR1625" s="9" t="s">
        <v>157</v>
      </c>
      <c r="DS1625" s="9" t="s">
        <v>137</v>
      </c>
      <c r="DT1625" s="9" t="s">
        <v>657</v>
      </c>
      <c r="DU1625" s="9" t="s">
        <v>158</v>
      </c>
      <c r="DV1625" s="9" t="str">
        <f>VLOOKUP(DU1625,Metadata!$B$2:$C$7,2,FALSE)</f>
        <v>6+ years</v>
      </c>
    </row>
    <row r="1626" spans="1:126">
      <c r="A1626" s="13">
        <v>1625</v>
      </c>
      <c r="B1626" s="9" t="s">
        <v>135</v>
      </c>
      <c r="C1626" s="9" t="str">
        <f>VLOOKUP(B1626,Metadata!$M$2:$N$6,2,FALSE)</f>
        <v>Permanent Employee</v>
      </c>
      <c r="D1626" s="9" t="s">
        <v>159</v>
      </c>
      <c r="E1626" s="9" t="s">
        <v>137</v>
      </c>
      <c r="F1626" s="9" t="s">
        <v>138</v>
      </c>
      <c r="G1626" s="9" t="s">
        <v>140</v>
      </c>
      <c r="H1626" s="9" t="str">
        <f>IF(G1626="","",VLOOKUP(G1626,Metadata!$J$2:$K$22,2,FALSE))</f>
        <v>Lisbon Metropolitan Area</v>
      </c>
      <c r="I1626" s="9" t="s">
        <v>138</v>
      </c>
      <c r="J1626" s="9" t="str">
        <f>IF(I1626="","",VLOOKUP(I1626,Metadata!$P$2:$Q$43,2,FALSE))</f>
        <v>Europe</v>
      </c>
      <c r="K1626" s="9" t="str">
        <f t="shared" si="0"/>
        <v>Portugal</v>
      </c>
      <c r="L1626" s="9" t="s">
        <v>140</v>
      </c>
      <c r="M1626" s="9" t="str">
        <f>IF(L1626="","",VLOOKUP(L1626,Metadata!$J$2:$K$22,2,FALSE))</f>
        <v>Lisbon Metropolitan Area</v>
      </c>
      <c r="N1626" s="9" t="s">
        <v>205</v>
      </c>
      <c r="O1626" s="9" t="s">
        <v>137</v>
      </c>
      <c r="P1626" s="9" t="s">
        <v>137</v>
      </c>
      <c r="Q1626" s="10" t="str">
        <f t="shared" si="1"/>
        <v>Full Office Job</v>
      </c>
      <c r="R1626" s="10">
        <v>7</v>
      </c>
      <c r="S1626" s="9" t="s">
        <v>332</v>
      </c>
      <c r="T1626" s="9" t="s">
        <v>137</v>
      </c>
      <c r="U1626" s="9" t="str">
        <f>IF(S1626&lt;&gt;"",S1626,IF(T1626&lt;&gt;"",VLOOKUP(T1626,Metadata!$S$2:$T$228,2,FALSE),""))</f>
        <v>UX/UI Designer</v>
      </c>
      <c r="V1626" s="9" t="s">
        <v>207</v>
      </c>
      <c r="W1626" s="9" t="s">
        <v>137</v>
      </c>
      <c r="X1626" s="9" t="s">
        <v>208</v>
      </c>
      <c r="Y1626" s="9" t="s">
        <v>137</v>
      </c>
      <c r="Z1626" s="9" t="s">
        <v>224</v>
      </c>
      <c r="AA1626" s="9" t="s">
        <v>137</v>
      </c>
      <c r="AB1626" s="9" t="s">
        <v>137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 t="s">
        <v>150</v>
      </c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 t="s">
        <v>150</v>
      </c>
      <c r="BZ1626" s="9" t="s">
        <v>137</v>
      </c>
      <c r="CA1626" s="10"/>
      <c r="CB1626" s="10" t="str">
        <f t="shared" si="5"/>
        <v/>
      </c>
      <c r="CC1626" s="10"/>
      <c r="CD1626" s="9" t="str">
        <f t="shared" si="2"/>
        <v/>
      </c>
      <c r="CE1626" s="9" t="s">
        <v>168</v>
      </c>
      <c r="CF1626" s="9" t="s">
        <v>169</v>
      </c>
      <c r="CG1626" s="9">
        <f>IF(CF1626="","",VLOOKUP(CF1626,Metadata!$D$2:$H$20,2,FALSE))</f>
        <v>12500</v>
      </c>
      <c r="CH1626" s="9">
        <f>IF(CF1626="","",VLOOKUP(CF1626,Metadata!$D$2:$H$20,4,FALSE))</f>
        <v>0</v>
      </c>
      <c r="CI1626" s="9">
        <f>IF(CF1626="","",VLOOKUP(CF1626,Metadata!$D$2:$H$20,5,FALSE))</f>
        <v>15000</v>
      </c>
      <c r="CJ1626" s="9">
        <f t="shared" si="3"/>
        <v>12500</v>
      </c>
      <c r="CK1626" s="9" t="s">
        <v>153</v>
      </c>
      <c r="CL1626" s="10">
        <v>3</v>
      </c>
      <c r="CM1626" s="10">
        <v>2</v>
      </c>
      <c r="CN1626" s="10">
        <v>7</v>
      </c>
      <c r="CO1626" s="10">
        <v>7</v>
      </c>
      <c r="CP1626" s="10">
        <v>4</v>
      </c>
      <c r="CQ1626" s="10">
        <v>5</v>
      </c>
      <c r="CR1626" s="10">
        <v>6</v>
      </c>
      <c r="CS1626" s="10">
        <v>7</v>
      </c>
      <c r="CT1626" s="10">
        <v>3</v>
      </c>
      <c r="CU1626" s="10">
        <v>3</v>
      </c>
      <c r="CV1626" s="10">
        <v>6</v>
      </c>
      <c r="CW1626" s="10">
        <v>5</v>
      </c>
      <c r="CX1626" s="10">
        <v>7</v>
      </c>
      <c r="CY1626" s="10">
        <v>5</v>
      </c>
      <c r="CZ1626" s="10">
        <v>7</v>
      </c>
      <c r="DA1626" s="10">
        <v>2</v>
      </c>
      <c r="DB1626" s="10">
        <v>5</v>
      </c>
      <c r="DC1626" s="10">
        <v>7</v>
      </c>
      <c r="DD1626" s="10">
        <v>3</v>
      </c>
      <c r="DE1626" s="10">
        <v>7</v>
      </c>
      <c r="DF1626" s="10">
        <v>7</v>
      </c>
      <c r="DG1626" s="10">
        <v>6</v>
      </c>
      <c r="DH1626" s="10">
        <v>7</v>
      </c>
      <c r="DI1626" s="10">
        <v>5</v>
      </c>
      <c r="DJ1626" s="10">
        <v>1</v>
      </c>
      <c r="DK1626" s="10">
        <v>6</v>
      </c>
      <c r="DL1626" s="10">
        <v>6</v>
      </c>
      <c r="DM1626" s="9" t="s">
        <v>154</v>
      </c>
      <c r="DN1626" s="10">
        <v>1995</v>
      </c>
      <c r="DO1626" s="9">
        <f t="shared" si="8"/>
        <v>26</v>
      </c>
      <c r="DP1626" s="9" t="s">
        <v>222</v>
      </c>
      <c r="DQ1626" s="9" t="s">
        <v>210</v>
      </c>
      <c r="DR1626" s="9" t="s">
        <v>157</v>
      </c>
      <c r="DS1626" s="9" t="s">
        <v>137</v>
      </c>
      <c r="DT1626" s="9" t="s">
        <v>657</v>
      </c>
      <c r="DU1626" s="9" t="s">
        <v>168</v>
      </c>
      <c r="DV1626" s="9" t="str">
        <f>VLOOKUP(DU1626,Metadata!$B$2:$C$7,2,FALSE)</f>
        <v>0 - 3 years</v>
      </c>
    </row>
    <row r="1627" spans="1:126">
      <c r="A1627" s="13">
        <v>1626</v>
      </c>
      <c r="B1627" s="9" t="s">
        <v>135</v>
      </c>
      <c r="C1627" s="9" t="str">
        <f>VLOOKUP(B1627,Metadata!$M$2:$N$6,2,FALSE)</f>
        <v>Permanent Employee</v>
      </c>
      <c r="D1627" s="9" t="s">
        <v>159</v>
      </c>
      <c r="E1627" s="9" t="s">
        <v>137</v>
      </c>
      <c r="F1627" s="9" t="s">
        <v>138</v>
      </c>
      <c r="G1627" s="9" t="s">
        <v>140</v>
      </c>
      <c r="H1627" s="9" t="str">
        <f>IF(G1627="","",VLOOKUP(G1627,Metadata!$J$2:$K$22,2,FALSE))</f>
        <v>Lisbon Metropolitan Area</v>
      </c>
      <c r="I1627" s="9" t="s">
        <v>138</v>
      </c>
      <c r="J1627" s="9" t="str">
        <f>IF(I1627="","",VLOOKUP(I1627,Metadata!$P$2:$Q$43,2,FALSE))</f>
        <v>Europe</v>
      </c>
      <c r="K1627" s="9" t="str">
        <f t="shared" si="0"/>
        <v>Portugal</v>
      </c>
      <c r="L1627" s="9" t="s">
        <v>140</v>
      </c>
      <c r="M1627" s="9" t="str">
        <f>IF(L1627="","",VLOOKUP(L1627,Metadata!$J$2:$K$22,2,FALSE))</f>
        <v>Lisbon Metropolitan Area</v>
      </c>
      <c r="N1627" s="9" t="s">
        <v>141</v>
      </c>
      <c r="O1627" s="9" t="s">
        <v>137</v>
      </c>
      <c r="P1627" s="9" t="s">
        <v>191</v>
      </c>
      <c r="Q1627" s="10" t="str">
        <f t="shared" si="1"/>
        <v>Remote Job (full or flexible)</v>
      </c>
      <c r="R1627" s="10">
        <v>6</v>
      </c>
      <c r="S1627" s="9" t="s">
        <v>266</v>
      </c>
      <c r="T1627" s="9" t="s">
        <v>137</v>
      </c>
      <c r="U1627" s="9" t="str">
        <f>IF(S1627&lt;&gt;"",S1627,IF(T1627&lt;&gt;"",VLOOKUP(T1627,Metadata!$S$2:$T$228,2,FALSE),""))</f>
        <v>Data Scientist/Data Engineer</v>
      </c>
      <c r="V1627" s="9" t="s">
        <v>268</v>
      </c>
      <c r="W1627" s="9" t="s">
        <v>137</v>
      </c>
      <c r="X1627" s="9" t="s">
        <v>145</v>
      </c>
      <c r="Y1627" s="9" t="s">
        <v>137</v>
      </c>
      <c r="Z1627" s="9" t="s">
        <v>146</v>
      </c>
      <c r="AA1627" s="9" t="s">
        <v>137</v>
      </c>
      <c r="AB1627" s="9" t="s">
        <v>137</v>
      </c>
      <c r="AC1627" s="9" t="s">
        <v>147</v>
      </c>
      <c r="AD1627" s="9"/>
      <c r="AE1627" s="9"/>
      <c r="AF1627" s="9" t="s">
        <v>243</v>
      </c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 t="s">
        <v>150</v>
      </c>
      <c r="BZ1627" s="9" t="s">
        <v>137</v>
      </c>
      <c r="CA1627" s="10"/>
      <c r="CB1627" s="10" t="str">
        <f t="shared" si="5"/>
        <v/>
      </c>
      <c r="CC1627" s="10"/>
      <c r="CD1627" s="9" t="str">
        <f t="shared" si="2"/>
        <v/>
      </c>
      <c r="CE1627" s="9" t="s">
        <v>151</v>
      </c>
      <c r="CF1627" s="9" t="s">
        <v>419</v>
      </c>
      <c r="CG1627" s="9">
        <f>IF(CF1627="","",VLOOKUP(CF1627,Metadata!$D$2:$H$20,2,FALSE))</f>
        <v>62500</v>
      </c>
      <c r="CH1627" s="9">
        <f>IF(CF1627="","",VLOOKUP(CF1627,Metadata!$D$2:$H$20,4,FALSE))</f>
        <v>60000</v>
      </c>
      <c r="CI1627" s="9">
        <f>IF(CF1627="","",VLOOKUP(CF1627,Metadata!$D$2:$H$20,5,FALSE))</f>
        <v>65000</v>
      </c>
      <c r="CJ1627" s="9">
        <f t="shared" si="3"/>
        <v>62500</v>
      </c>
      <c r="CK1627" s="9" t="s">
        <v>153</v>
      </c>
      <c r="CL1627" s="10">
        <v>7</v>
      </c>
      <c r="CM1627" s="10">
        <v>1</v>
      </c>
      <c r="CN1627" s="10">
        <v>7</v>
      </c>
      <c r="CO1627" s="10">
        <v>6</v>
      </c>
      <c r="CP1627" s="10">
        <v>5</v>
      </c>
      <c r="CQ1627" s="10">
        <v>5</v>
      </c>
      <c r="CR1627" s="10">
        <v>7</v>
      </c>
      <c r="CS1627" s="10">
        <v>7</v>
      </c>
      <c r="CT1627" s="10">
        <v>7</v>
      </c>
      <c r="CU1627" s="10">
        <v>6</v>
      </c>
      <c r="CV1627" s="10">
        <v>5</v>
      </c>
      <c r="CW1627" s="10">
        <v>5</v>
      </c>
      <c r="CX1627" s="10">
        <v>6</v>
      </c>
      <c r="CY1627" s="10">
        <v>6</v>
      </c>
      <c r="CZ1627" s="10">
        <v>6</v>
      </c>
      <c r="DA1627" s="10">
        <v>4</v>
      </c>
      <c r="DB1627" s="10">
        <v>2</v>
      </c>
      <c r="DC1627" s="10">
        <v>7</v>
      </c>
      <c r="DD1627" s="10">
        <v>1</v>
      </c>
      <c r="DE1627" s="10">
        <v>2</v>
      </c>
      <c r="DF1627" s="10">
        <v>5</v>
      </c>
      <c r="DG1627" s="10">
        <v>7</v>
      </c>
      <c r="DH1627" s="10">
        <v>6</v>
      </c>
      <c r="DI1627" s="10">
        <v>7</v>
      </c>
      <c r="DJ1627" s="10">
        <v>3</v>
      </c>
      <c r="DK1627" s="10">
        <v>5</v>
      </c>
      <c r="DL1627" s="10">
        <v>5</v>
      </c>
      <c r="DM1627" s="9" t="s">
        <v>154</v>
      </c>
      <c r="DN1627" s="10">
        <v>1972</v>
      </c>
      <c r="DO1627" s="9">
        <f t="shared" si="8"/>
        <v>49</v>
      </c>
      <c r="DP1627" s="9" t="s">
        <v>222</v>
      </c>
      <c r="DQ1627" s="9" t="s">
        <v>156</v>
      </c>
      <c r="DR1627" s="9" t="s">
        <v>157</v>
      </c>
      <c r="DS1627" s="9" t="s">
        <v>137</v>
      </c>
      <c r="DT1627" s="9" t="s">
        <v>657</v>
      </c>
      <c r="DU1627" s="9" t="s">
        <v>158</v>
      </c>
      <c r="DV1627" s="9" t="str">
        <f>VLOOKUP(DU1627,Metadata!$B$2:$C$7,2,FALSE)</f>
        <v>6+ years</v>
      </c>
    </row>
    <row r="1628" spans="1:126">
      <c r="A1628" s="13">
        <v>1627</v>
      </c>
      <c r="B1628" s="9" t="s">
        <v>135</v>
      </c>
      <c r="C1628" s="9" t="str">
        <f>VLOOKUP(B1628,Metadata!$M$2:$N$6,2,FALSE)</f>
        <v>Permanent Employee</v>
      </c>
      <c r="D1628" s="9" t="s">
        <v>159</v>
      </c>
      <c r="E1628" s="9" t="s">
        <v>137</v>
      </c>
      <c r="F1628" s="9" t="s">
        <v>138</v>
      </c>
      <c r="G1628" s="9" t="s">
        <v>265</v>
      </c>
      <c r="H1628" s="9" t="str">
        <f>IF(G1628="","",VLOOKUP(G1628,Metadata!$J$2:$K$22,2,FALSE))</f>
        <v>Azores and Madeira</v>
      </c>
      <c r="I1628" s="9" t="s">
        <v>138</v>
      </c>
      <c r="J1628" s="9" t="str">
        <f>IF(I1628="","",VLOOKUP(I1628,Metadata!$P$2:$Q$43,2,FALSE))</f>
        <v>Europe</v>
      </c>
      <c r="K1628" s="9" t="str">
        <f t="shared" si="0"/>
        <v>Portugal</v>
      </c>
      <c r="L1628" s="9" t="s">
        <v>265</v>
      </c>
      <c r="M1628" s="9" t="str">
        <f>IF(L1628="","",VLOOKUP(L1628,Metadata!$J$2:$K$22,2,FALSE))</f>
        <v>Azores and Madeira</v>
      </c>
      <c r="N1628" s="9" t="s">
        <v>205</v>
      </c>
      <c r="O1628" s="9" t="s">
        <v>137</v>
      </c>
      <c r="P1628" s="9" t="s">
        <v>137</v>
      </c>
      <c r="Q1628" s="10" t="str">
        <f t="shared" si="1"/>
        <v>Full Office Job</v>
      </c>
      <c r="R1628" s="10">
        <v>2</v>
      </c>
      <c r="S1628" s="9" t="s">
        <v>338</v>
      </c>
      <c r="T1628" s="9" t="s">
        <v>137</v>
      </c>
      <c r="U1628" s="9" t="str">
        <f>IF(S1628&lt;&gt;"",S1628,IF(T1628&lt;&gt;"",VLOOKUP(T1628,Metadata!$S$2:$T$228,2,FALSE),""))</f>
        <v>Solutions Architect</v>
      </c>
      <c r="V1628" s="9" t="s">
        <v>144</v>
      </c>
      <c r="W1628" s="9" t="s">
        <v>137</v>
      </c>
      <c r="X1628" s="9" t="s">
        <v>145</v>
      </c>
      <c r="Y1628" s="9" t="s">
        <v>137</v>
      </c>
      <c r="Z1628" s="9" t="s">
        <v>184</v>
      </c>
      <c r="AA1628" s="9" t="s">
        <v>137</v>
      </c>
      <c r="AB1628" s="9" t="s">
        <v>137</v>
      </c>
      <c r="AC1628" s="9"/>
      <c r="AD1628" s="9" t="s">
        <v>148</v>
      </c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 t="s">
        <v>219</v>
      </c>
      <c r="BR1628" s="9"/>
      <c r="BS1628" s="9"/>
      <c r="BT1628" s="9"/>
      <c r="BU1628" s="9"/>
      <c r="BV1628" s="9"/>
      <c r="BW1628" s="9"/>
      <c r="BX1628" s="9"/>
      <c r="BY1628" s="9"/>
      <c r="BZ1628" s="9"/>
      <c r="CA1628" s="10"/>
      <c r="CB1628" s="10" t="str">
        <f t="shared" si="5"/>
        <v/>
      </c>
      <c r="CC1628" s="10"/>
      <c r="CD1628" s="9" t="str">
        <f t="shared" si="2"/>
        <v/>
      </c>
      <c r="CE1628" s="9" t="s">
        <v>151</v>
      </c>
      <c r="CF1628" s="9" t="s">
        <v>188</v>
      </c>
      <c r="CG1628" s="9">
        <f>IF(CF1628="","",VLOOKUP(CF1628,Metadata!$D$2:$H$20,2,FALSE))</f>
        <v>17500</v>
      </c>
      <c r="CH1628" s="9">
        <f>IF(CF1628="","",VLOOKUP(CF1628,Metadata!$D$2:$H$20,4,FALSE))</f>
        <v>15000</v>
      </c>
      <c r="CI1628" s="9">
        <f>IF(CF1628="","",VLOOKUP(CF1628,Metadata!$D$2:$H$20,5,FALSE))</f>
        <v>20000</v>
      </c>
      <c r="CJ1628" s="9">
        <f t="shared" si="3"/>
        <v>17500</v>
      </c>
      <c r="CK1628" s="9" t="s">
        <v>153</v>
      </c>
      <c r="CL1628" s="10">
        <v>2</v>
      </c>
      <c r="CM1628" s="10">
        <v>4</v>
      </c>
      <c r="CN1628" s="10">
        <v>6</v>
      </c>
      <c r="CO1628" s="10">
        <v>6</v>
      </c>
      <c r="CP1628" s="10">
        <v>5</v>
      </c>
      <c r="CQ1628" s="10">
        <v>5</v>
      </c>
      <c r="CR1628" s="10">
        <v>5</v>
      </c>
      <c r="CS1628" s="10">
        <v>3</v>
      </c>
      <c r="CT1628" s="10">
        <v>5</v>
      </c>
      <c r="CU1628" s="10">
        <v>6</v>
      </c>
      <c r="CV1628" s="10">
        <v>5</v>
      </c>
      <c r="CW1628" s="10">
        <v>4</v>
      </c>
      <c r="CX1628" s="10">
        <v>5</v>
      </c>
      <c r="CY1628" s="10">
        <v>5</v>
      </c>
      <c r="CZ1628" s="10">
        <v>4</v>
      </c>
      <c r="DA1628" s="10">
        <v>5</v>
      </c>
      <c r="DB1628" s="10">
        <v>4</v>
      </c>
      <c r="DC1628" s="10">
        <v>5</v>
      </c>
      <c r="DD1628" s="10">
        <v>3</v>
      </c>
      <c r="DE1628" s="10">
        <v>5</v>
      </c>
      <c r="DF1628" s="10">
        <v>4</v>
      </c>
      <c r="DG1628" s="10">
        <v>6</v>
      </c>
      <c r="DH1628" s="10">
        <v>5</v>
      </c>
      <c r="DI1628" s="10">
        <v>6</v>
      </c>
      <c r="DJ1628" s="10">
        <v>3</v>
      </c>
      <c r="DK1628" s="10">
        <v>5</v>
      </c>
      <c r="DL1628" s="10">
        <v>3</v>
      </c>
      <c r="DM1628" s="9" t="s">
        <v>154</v>
      </c>
      <c r="DN1628" s="10">
        <v>1987</v>
      </c>
      <c r="DO1628" s="9">
        <f t="shared" si="8"/>
        <v>34</v>
      </c>
      <c r="DP1628" s="9" t="s">
        <v>155</v>
      </c>
      <c r="DQ1628" s="9" t="s">
        <v>202</v>
      </c>
      <c r="DR1628" s="9" t="s">
        <v>157</v>
      </c>
      <c r="DS1628" s="9" t="s">
        <v>137</v>
      </c>
      <c r="DT1628" s="9" t="s">
        <v>657</v>
      </c>
      <c r="DU1628" s="9" t="s">
        <v>223</v>
      </c>
      <c r="DV1628" s="9" t="str">
        <f>VLOOKUP(DU1628,Metadata!$B$2:$C$7,2,FALSE)</f>
        <v>3 - 6 years</v>
      </c>
    </row>
    <row r="1629" spans="1:126">
      <c r="A1629" s="13">
        <v>1628</v>
      </c>
      <c r="B1629" s="9" t="s">
        <v>135</v>
      </c>
      <c r="C1629" s="9" t="str">
        <f>VLOOKUP(B1629,Metadata!$M$2:$N$6,2,FALSE)</f>
        <v>Permanent Employee</v>
      </c>
      <c r="D1629" s="9" t="s">
        <v>136</v>
      </c>
      <c r="E1629" s="9" t="s">
        <v>137</v>
      </c>
      <c r="F1629" s="9" t="s">
        <v>138</v>
      </c>
      <c r="G1629" s="9" t="s">
        <v>160</v>
      </c>
      <c r="H1629" s="9" t="str">
        <f>IF(G1629="","",VLOOKUP(G1629,Metadata!$J$2:$K$22,2,FALSE))</f>
        <v>Centre</v>
      </c>
      <c r="I1629" s="9" t="s">
        <v>138</v>
      </c>
      <c r="J1629" s="9" t="str">
        <f>IF(I1629="","",VLOOKUP(I1629,Metadata!$P$2:$Q$43,2,FALSE))</f>
        <v>Europe</v>
      </c>
      <c r="K1629" s="9" t="str">
        <f t="shared" si="0"/>
        <v>Portugal</v>
      </c>
      <c r="L1629" s="9" t="s">
        <v>140</v>
      </c>
      <c r="M1629" s="9" t="str">
        <f>IF(L1629="","",VLOOKUP(L1629,Metadata!$J$2:$K$22,2,FALSE))</f>
        <v>Lisbon Metropolitan Area</v>
      </c>
      <c r="N1629" s="9" t="s">
        <v>214</v>
      </c>
      <c r="O1629" s="9" t="s">
        <v>136</v>
      </c>
      <c r="P1629" s="9" t="s">
        <v>191</v>
      </c>
      <c r="Q1629" s="10" t="str">
        <f t="shared" si="1"/>
        <v>Remote Job (full or flexible)</v>
      </c>
      <c r="R1629" s="10">
        <v>7</v>
      </c>
      <c r="S1629" s="9" t="s">
        <v>216</v>
      </c>
      <c r="T1629" s="9" t="s">
        <v>137</v>
      </c>
      <c r="U1629" s="9" t="str">
        <f>IF(S1629&lt;&gt;"",S1629,IF(T1629&lt;&gt;"",VLOOKUP(T1629,Metadata!$S$2:$T$228,2,FALSE),""))</f>
        <v>Front-End Developer</v>
      </c>
      <c r="V1629" s="9" t="s">
        <v>207</v>
      </c>
      <c r="W1629" s="9" t="s">
        <v>137</v>
      </c>
      <c r="X1629" s="9" t="s">
        <v>208</v>
      </c>
      <c r="Y1629" s="9" t="s">
        <v>137</v>
      </c>
      <c r="Z1629" s="9" t="s">
        <v>262</v>
      </c>
      <c r="AA1629" s="9" t="s">
        <v>165</v>
      </c>
      <c r="AB1629" s="9" t="s">
        <v>137</v>
      </c>
      <c r="AC1629" s="9"/>
      <c r="AD1629" s="9"/>
      <c r="AE1629" s="9"/>
      <c r="AF1629" s="9"/>
      <c r="AG1629" s="9" t="s">
        <v>166</v>
      </c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 t="s">
        <v>178</v>
      </c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 t="s">
        <v>674</v>
      </c>
      <c r="CA1629" s="10"/>
      <c r="CB1629" s="10" t="str">
        <f t="shared" si="5"/>
        <v/>
      </c>
      <c r="CC1629" s="10"/>
      <c r="CD1629" s="9" t="str">
        <f t="shared" si="2"/>
        <v/>
      </c>
      <c r="CE1629" s="9" t="s">
        <v>168</v>
      </c>
      <c r="CF1629" s="9" t="s">
        <v>188</v>
      </c>
      <c r="CG1629" s="9">
        <f>IF(CF1629="","",VLOOKUP(CF1629,Metadata!$D$2:$H$20,2,FALSE))</f>
        <v>17500</v>
      </c>
      <c r="CH1629" s="9">
        <f>IF(CF1629="","",VLOOKUP(CF1629,Metadata!$D$2:$H$20,4,FALSE))</f>
        <v>15000</v>
      </c>
      <c r="CI1629" s="9">
        <f>IF(CF1629="","",VLOOKUP(CF1629,Metadata!$D$2:$H$20,5,FALSE))</f>
        <v>20000</v>
      </c>
      <c r="CJ1629" s="9">
        <f t="shared" si="3"/>
        <v>17500</v>
      </c>
      <c r="CK1629" s="9" t="s">
        <v>153</v>
      </c>
      <c r="CL1629" s="10">
        <v>4</v>
      </c>
      <c r="CM1629" s="10">
        <v>3</v>
      </c>
      <c r="CN1629" s="10">
        <v>7</v>
      </c>
      <c r="CO1629" s="10">
        <v>7</v>
      </c>
      <c r="CP1629" s="10">
        <v>7</v>
      </c>
      <c r="CQ1629" s="10">
        <v>7</v>
      </c>
      <c r="CR1629" s="10">
        <v>4</v>
      </c>
      <c r="CS1629" s="10">
        <v>7</v>
      </c>
      <c r="CT1629" s="10">
        <v>7</v>
      </c>
      <c r="CU1629" s="10">
        <v>7</v>
      </c>
      <c r="CV1629" s="10">
        <v>7</v>
      </c>
      <c r="CW1629" s="10">
        <v>7</v>
      </c>
      <c r="CX1629" s="10">
        <v>7</v>
      </c>
      <c r="CY1629" s="10">
        <v>7</v>
      </c>
      <c r="CZ1629" s="10">
        <v>7</v>
      </c>
      <c r="DA1629" s="10">
        <v>4</v>
      </c>
      <c r="DB1629" s="10">
        <v>4</v>
      </c>
      <c r="DC1629" s="10">
        <v>7</v>
      </c>
      <c r="DD1629" s="10">
        <v>7</v>
      </c>
      <c r="DE1629" s="10">
        <v>7</v>
      </c>
      <c r="DF1629" s="10">
        <v>7</v>
      </c>
      <c r="DG1629" s="10">
        <v>7</v>
      </c>
      <c r="DH1629" s="10">
        <v>7</v>
      </c>
      <c r="DI1629" s="10">
        <v>7</v>
      </c>
      <c r="DJ1629" s="10">
        <v>7</v>
      </c>
      <c r="DK1629" s="10">
        <v>7</v>
      </c>
      <c r="DL1629" s="10">
        <v>7</v>
      </c>
      <c r="DM1629" s="9" t="s">
        <v>381</v>
      </c>
      <c r="DN1629" s="10">
        <v>1978</v>
      </c>
      <c r="DO1629" s="9">
        <f t="shared" si="8"/>
        <v>43</v>
      </c>
      <c r="DP1629" s="9" t="s">
        <v>155</v>
      </c>
      <c r="DQ1629" s="9" t="s">
        <v>210</v>
      </c>
      <c r="DR1629" s="9" t="s">
        <v>157</v>
      </c>
      <c r="DS1629" s="9" t="s">
        <v>137</v>
      </c>
      <c r="DT1629" s="9" t="s">
        <v>657</v>
      </c>
      <c r="DU1629" s="9" t="s">
        <v>158</v>
      </c>
      <c r="DV1629" s="9" t="str">
        <f>VLOOKUP(DU1629,Metadata!$B$2:$C$7,2,FALSE)</f>
        <v>6+ years</v>
      </c>
    </row>
    <row r="1630" spans="1:126">
      <c r="A1630" s="13">
        <v>1629</v>
      </c>
      <c r="B1630" s="9" t="s">
        <v>135</v>
      </c>
      <c r="C1630" s="9" t="str">
        <f>VLOOKUP(B1630,Metadata!$M$2:$N$6,2,FALSE)</f>
        <v>Permanent Employee</v>
      </c>
      <c r="D1630" s="9" t="s">
        <v>159</v>
      </c>
      <c r="E1630" s="9" t="s">
        <v>137</v>
      </c>
      <c r="F1630" s="9" t="s">
        <v>138</v>
      </c>
      <c r="G1630" s="9" t="s">
        <v>172</v>
      </c>
      <c r="H1630" s="9" t="str">
        <f>IF(G1630="","",VLOOKUP(G1630,Metadata!$J$2:$K$22,2,FALSE))</f>
        <v>Porto Metropolitan Area</v>
      </c>
      <c r="I1630" s="9" t="s">
        <v>138</v>
      </c>
      <c r="J1630" s="9" t="str">
        <f>IF(I1630="","",VLOOKUP(I1630,Metadata!$P$2:$Q$43,2,FALSE))</f>
        <v>Europe</v>
      </c>
      <c r="K1630" s="9" t="str">
        <f t="shared" si="0"/>
        <v>Portugal</v>
      </c>
      <c r="L1630" s="9" t="s">
        <v>172</v>
      </c>
      <c r="M1630" s="9" t="str">
        <f>IF(L1630="","",VLOOKUP(L1630,Metadata!$J$2:$K$22,2,FALSE))</f>
        <v>Porto Metropolitan Area</v>
      </c>
      <c r="N1630" s="9" t="s">
        <v>214</v>
      </c>
      <c r="O1630" s="9" t="s">
        <v>259</v>
      </c>
      <c r="P1630" s="9" t="s">
        <v>142</v>
      </c>
      <c r="Q1630" s="10" t="str">
        <f t="shared" si="1"/>
        <v>Full Office Job</v>
      </c>
      <c r="R1630" s="10">
        <v>3</v>
      </c>
      <c r="S1630" s="9" t="s">
        <v>183</v>
      </c>
      <c r="T1630" s="9" t="s">
        <v>137</v>
      </c>
      <c r="U1630" s="9" t="str">
        <f>IF(S1630&lt;&gt;"",S1630,IF(T1630&lt;&gt;"",VLOOKUP(T1630,Metadata!$S$2:$T$228,2,FALSE),""))</f>
        <v>Product Owner/Product Manager</v>
      </c>
      <c r="V1630" s="9" t="s">
        <v>256</v>
      </c>
      <c r="W1630" s="9" t="s">
        <v>137</v>
      </c>
      <c r="X1630" s="9" t="s">
        <v>163</v>
      </c>
      <c r="Y1630" s="9" t="s">
        <v>137</v>
      </c>
      <c r="Z1630" s="9" t="s">
        <v>193</v>
      </c>
      <c r="AA1630" s="9" t="s">
        <v>165</v>
      </c>
      <c r="AB1630" s="9" t="s">
        <v>137</v>
      </c>
      <c r="AC1630" s="9" t="s">
        <v>147</v>
      </c>
      <c r="AD1630" s="9"/>
      <c r="AE1630" s="9"/>
      <c r="AF1630" s="9"/>
      <c r="AG1630" s="9" t="s">
        <v>166</v>
      </c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 t="s">
        <v>178</v>
      </c>
      <c r="BB1630" s="9"/>
      <c r="BC1630" s="9"/>
      <c r="BD1630" s="9"/>
      <c r="BE1630" s="9"/>
      <c r="BF1630" s="9"/>
      <c r="BG1630" s="9"/>
      <c r="BH1630" s="9"/>
      <c r="BI1630" s="9"/>
      <c r="BJ1630" s="9" t="s">
        <v>167</v>
      </c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 t="s">
        <v>463</v>
      </c>
      <c r="CA1630" s="10"/>
      <c r="CB1630" s="10" t="str">
        <f t="shared" si="5"/>
        <v/>
      </c>
      <c r="CC1630" s="10"/>
      <c r="CD1630" s="9" t="str">
        <f t="shared" si="2"/>
        <v/>
      </c>
      <c r="CE1630" s="9" t="s">
        <v>151</v>
      </c>
      <c r="CF1630" s="9" t="s">
        <v>152</v>
      </c>
      <c r="CG1630" s="9">
        <f>IF(CF1630="","",VLOOKUP(CF1630,Metadata!$D$2:$H$20,2,FALSE))</f>
        <v>32500</v>
      </c>
      <c r="CH1630" s="9">
        <f>IF(CF1630="","",VLOOKUP(CF1630,Metadata!$D$2:$H$20,4,FALSE))</f>
        <v>30000</v>
      </c>
      <c r="CI1630" s="9">
        <f>IF(CF1630="","",VLOOKUP(CF1630,Metadata!$D$2:$H$20,5,FALSE))</f>
        <v>35000</v>
      </c>
      <c r="CJ1630" s="9">
        <f t="shared" si="3"/>
        <v>32500</v>
      </c>
      <c r="CK1630" s="9" t="s">
        <v>201</v>
      </c>
      <c r="CL1630" s="10">
        <v>4</v>
      </c>
      <c r="CM1630" s="10">
        <v>2</v>
      </c>
      <c r="CN1630" s="10">
        <v>5</v>
      </c>
      <c r="CO1630" s="10">
        <v>6</v>
      </c>
      <c r="CP1630" s="10">
        <v>6</v>
      </c>
      <c r="CQ1630" s="10">
        <v>6</v>
      </c>
      <c r="CR1630" s="10">
        <v>4</v>
      </c>
      <c r="CS1630" s="10">
        <v>6</v>
      </c>
      <c r="CT1630" s="10">
        <v>6</v>
      </c>
      <c r="CU1630" s="10">
        <v>6</v>
      </c>
      <c r="CV1630" s="10">
        <v>5</v>
      </c>
      <c r="CW1630" s="10">
        <v>5</v>
      </c>
      <c r="CX1630" s="10">
        <v>5</v>
      </c>
      <c r="CY1630" s="10">
        <v>6</v>
      </c>
      <c r="CZ1630" s="10">
        <v>5</v>
      </c>
      <c r="DA1630" s="10">
        <v>5</v>
      </c>
      <c r="DB1630" s="10">
        <v>6</v>
      </c>
      <c r="DC1630" s="10">
        <v>6</v>
      </c>
      <c r="DD1630" s="10">
        <v>3</v>
      </c>
      <c r="DE1630" s="10">
        <v>6</v>
      </c>
      <c r="DF1630" s="10">
        <v>5</v>
      </c>
      <c r="DG1630" s="10">
        <v>5</v>
      </c>
      <c r="DH1630" s="10">
        <v>5</v>
      </c>
      <c r="DI1630" s="10">
        <v>6</v>
      </c>
      <c r="DJ1630" s="10">
        <v>4</v>
      </c>
      <c r="DK1630" s="10">
        <v>6</v>
      </c>
      <c r="DL1630" s="10">
        <v>6</v>
      </c>
      <c r="DM1630" s="9" t="s">
        <v>154</v>
      </c>
      <c r="DN1630" s="10">
        <v>1977</v>
      </c>
      <c r="DO1630" s="9">
        <f t="shared" si="8"/>
        <v>44</v>
      </c>
      <c r="DP1630" s="9" t="s">
        <v>155</v>
      </c>
      <c r="DQ1630" s="9" t="s">
        <v>202</v>
      </c>
      <c r="DR1630" s="9" t="s">
        <v>170</v>
      </c>
      <c r="DS1630" s="9" t="s">
        <v>137</v>
      </c>
      <c r="DT1630" s="9" t="s">
        <v>657</v>
      </c>
      <c r="DU1630" s="9" t="s">
        <v>158</v>
      </c>
      <c r="DV1630" s="9" t="str">
        <f>VLOOKUP(DU1630,Metadata!$B$2:$C$7,2,FALSE)</f>
        <v>6+ years</v>
      </c>
    </row>
    <row r="1631" spans="1:126">
      <c r="A1631" s="13">
        <v>1630</v>
      </c>
      <c r="B1631" s="9" t="s">
        <v>135</v>
      </c>
      <c r="C1631" s="9" t="str">
        <f>VLOOKUP(B1631,Metadata!$M$2:$N$6,2,FALSE)</f>
        <v>Permanent Employee</v>
      </c>
      <c r="D1631" s="9" t="s">
        <v>159</v>
      </c>
      <c r="E1631" s="9" t="s">
        <v>137</v>
      </c>
      <c r="F1631" s="9" t="s">
        <v>138</v>
      </c>
      <c r="G1631" s="9" t="s">
        <v>160</v>
      </c>
      <c r="H1631" s="9" t="str">
        <f>IF(G1631="","",VLOOKUP(G1631,Metadata!$J$2:$K$22,2,FALSE))</f>
        <v>Centre</v>
      </c>
      <c r="I1631" s="9" t="s">
        <v>138</v>
      </c>
      <c r="J1631" s="9" t="str">
        <f>IF(I1631="","",VLOOKUP(I1631,Metadata!$P$2:$Q$43,2,FALSE))</f>
        <v>Europe</v>
      </c>
      <c r="K1631" s="9" t="str">
        <f t="shared" si="0"/>
        <v>Portugal</v>
      </c>
      <c r="L1631" s="9" t="s">
        <v>160</v>
      </c>
      <c r="M1631" s="9" t="str">
        <f>IF(L1631="","",VLOOKUP(L1631,Metadata!$J$2:$K$22,2,FALSE))</f>
        <v>Centre</v>
      </c>
      <c r="N1631" s="9" t="s">
        <v>141</v>
      </c>
      <c r="O1631" s="9" t="s">
        <v>137</v>
      </c>
      <c r="P1631" s="9" t="s">
        <v>191</v>
      </c>
      <c r="Q1631" s="10" t="str">
        <f t="shared" si="1"/>
        <v>Remote Job (full or flexible)</v>
      </c>
      <c r="R1631" s="10">
        <v>6</v>
      </c>
      <c r="S1631" s="9" t="s">
        <v>229</v>
      </c>
      <c r="T1631" s="9" t="s">
        <v>137</v>
      </c>
      <c r="U1631" s="9" t="str">
        <f>IF(S1631&lt;&gt;"",S1631,IF(T1631&lt;&gt;"",VLOOKUP(T1631,Metadata!$S$2:$T$228,2,FALSE),""))</f>
        <v>Project Manager</v>
      </c>
      <c r="V1631" s="9" t="s">
        <v>144</v>
      </c>
      <c r="W1631" s="9" t="s">
        <v>137</v>
      </c>
      <c r="X1631" s="9" t="s">
        <v>145</v>
      </c>
      <c r="Y1631" s="9" t="s">
        <v>137</v>
      </c>
      <c r="Z1631" s="9" t="s">
        <v>224</v>
      </c>
      <c r="AA1631" s="9" t="s">
        <v>165</v>
      </c>
      <c r="AB1631" s="9" t="s">
        <v>137</v>
      </c>
      <c r="AC1631" s="9" t="s">
        <v>147</v>
      </c>
      <c r="AD1631" s="9" t="s">
        <v>148</v>
      </c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 t="s">
        <v>219</v>
      </c>
      <c r="BR1631" s="9"/>
      <c r="BS1631" s="9"/>
      <c r="BT1631" s="9"/>
      <c r="BU1631" s="9"/>
      <c r="BV1631" s="9"/>
      <c r="BW1631" s="9"/>
      <c r="BX1631" s="9"/>
      <c r="BY1631" s="9"/>
      <c r="BZ1631" s="9"/>
      <c r="CA1631" s="10"/>
      <c r="CB1631" s="10" t="str">
        <f t="shared" si="5"/>
        <v/>
      </c>
      <c r="CC1631" s="10"/>
      <c r="CD1631" s="9" t="str">
        <f t="shared" si="2"/>
        <v/>
      </c>
      <c r="CE1631" s="9" t="s">
        <v>168</v>
      </c>
      <c r="CF1631" s="9" t="s">
        <v>293</v>
      </c>
      <c r="CG1631" s="9">
        <f>IF(CF1631="","",VLOOKUP(CF1631,Metadata!$D$2:$H$20,2,FALSE))</f>
        <v>52500</v>
      </c>
      <c r="CH1631" s="9">
        <f>IF(CF1631="","",VLOOKUP(CF1631,Metadata!$D$2:$H$20,4,FALSE))</f>
        <v>50000</v>
      </c>
      <c r="CI1631" s="9">
        <f>IF(CF1631="","",VLOOKUP(CF1631,Metadata!$D$2:$H$20,5,FALSE))</f>
        <v>55000</v>
      </c>
      <c r="CJ1631" s="9">
        <f t="shared" si="3"/>
        <v>52500</v>
      </c>
      <c r="CK1631" s="9" t="s">
        <v>189</v>
      </c>
      <c r="CL1631" s="10">
        <v>5</v>
      </c>
      <c r="CM1631" s="10">
        <v>3</v>
      </c>
      <c r="CN1631" s="10">
        <v>7</v>
      </c>
      <c r="CO1631" s="10">
        <v>7</v>
      </c>
      <c r="CP1631" s="10">
        <v>5</v>
      </c>
      <c r="CQ1631" s="10">
        <v>5</v>
      </c>
      <c r="CR1631" s="10">
        <v>6</v>
      </c>
      <c r="CS1631" s="10">
        <v>6</v>
      </c>
      <c r="CT1631" s="10">
        <v>4</v>
      </c>
      <c r="CU1631" s="10">
        <v>5</v>
      </c>
      <c r="CV1631" s="10">
        <v>4</v>
      </c>
      <c r="CW1631" s="10">
        <v>4</v>
      </c>
      <c r="CX1631" s="10">
        <v>5</v>
      </c>
      <c r="CY1631" s="10">
        <v>4</v>
      </c>
      <c r="CZ1631" s="10">
        <v>5</v>
      </c>
      <c r="DA1631" s="10">
        <v>4</v>
      </c>
      <c r="DB1631" s="10">
        <v>5</v>
      </c>
      <c r="DC1631" s="10">
        <v>7</v>
      </c>
      <c r="DD1631" s="10">
        <v>4</v>
      </c>
      <c r="DE1631" s="10">
        <v>6</v>
      </c>
      <c r="DF1631" s="10">
        <v>5</v>
      </c>
      <c r="DG1631" s="10">
        <v>5</v>
      </c>
      <c r="DH1631" s="10">
        <v>4</v>
      </c>
      <c r="DI1631" s="10">
        <v>5</v>
      </c>
      <c r="DJ1631" s="10">
        <v>2</v>
      </c>
      <c r="DK1631" s="10">
        <v>4</v>
      </c>
      <c r="DL1631" s="10">
        <v>4</v>
      </c>
      <c r="DM1631" s="9" t="s">
        <v>154</v>
      </c>
      <c r="DN1631" s="10">
        <v>1982</v>
      </c>
      <c r="DO1631" s="9">
        <f t="shared" si="8"/>
        <v>39</v>
      </c>
      <c r="DP1631" s="9" t="s">
        <v>155</v>
      </c>
      <c r="DQ1631" s="9" t="s">
        <v>202</v>
      </c>
      <c r="DR1631" s="9" t="s">
        <v>157</v>
      </c>
      <c r="DS1631" s="9" t="s">
        <v>137</v>
      </c>
      <c r="DT1631" s="9" t="s">
        <v>657</v>
      </c>
      <c r="DU1631" s="9" t="s">
        <v>158</v>
      </c>
      <c r="DV1631" s="9" t="str">
        <f>VLOOKUP(DU1631,Metadata!$B$2:$C$7,2,FALSE)</f>
        <v>6+ years</v>
      </c>
    </row>
    <row r="1632" spans="1:126">
      <c r="A1632" s="13">
        <v>1631</v>
      </c>
      <c r="B1632" s="9" t="s">
        <v>135</v>
      </c>
      <c r="C1632" s="9" t="str">
        <f>VLOOKUP(B1632,Metadata!$M$2:$N$6,2,FALSE)</f>
        <v>Permanent Employee</v>
      </c>
      <c r="D1632" s="9" t="s">
        <v>159</v>
      </c>
      <c r="E1632" s="9" t="s">
        <v>137</v>
      </c>
      <c r="F1632" s="9" t="s">
        <v>138</v>
      </c>
      <c r="G1632" s="9" t="s">
        <v>140</v>
      </c>
      <c r="H1632" s="9" t="str">
        <f>IF(G1632="","",VLOOKUP(G1632,Metadata!$J$2:$K$22,2,FALSE))</f>
        <v>Lisbon Metropolitan Area</v>
      </c>
      <c r="I1632" s="9" t="s">
        <v>173</v>
      </c>
      <c r="J1632" s="9" t="str">
        <f>IF(I1632="","",VLOOKUP(I1632,Metadata!$P$2:$Q$43,2,FALSE))</f>
        <v>N/A</v>
      </c>
      <c r="K1632" s="9" t="str">
        <f t="shared" si="0"/>
        <v>International</v>
      </c>
      <c r="L1632" s="9" t="s">
        <v>137</v>
      </c>
      <c r="M1632" s="9" t="str">
        <f>IF(L1632="","",VLOOKUP(L1632,Metadata!$J$2:$K$22,2,FALSE))</f>
        <v/>
      </c>
      <c r="N1632" s="9" t="s">
        <v>141</v>
      </c>
      <c r="O1632" s="9" t="s">
        <v>137</v>
      </c>
      <c r="P1632" s="9" t="s">
        <v>142</v>
      </c>
      <c r="Q1632" s="10" t="str">
        <f t="shared" si="1"/>
        <v>Full Office Job</v>
      </c>
      <c r="R1632" s="10">
        <v>5</v>
      </c>
      <c r="S1632" s="9" t="s">
        <v>143</v>
      </c>
      <c r="T1632" s="9" t="s">
        <v>137</v>
      </c>
      <c r="U1632" s="9" t="str">
        <f>IF(S1632&lt;&gt;"",S1632,IF(T1632&lt;&gt;"",VLOOKUP(T1632,Metadata!$S$2:$T$228,2,FALSE),""))</f>
        <v>Technical Team Leader</v>
      </c>
      <c r="V1632" s="9" t="s">
        <v>137</v>
      </c>
      <c r="W1632" s="9" t="s">
        <v>137</v>
      </c>
      <c r="X1632" s="9" t="s">
        <v>163</v>
      </c>
      <c r="Y1632" s="9" t="s">
        <v>137</v>
      </c>
      <c r="Z1632" s="9" t="s">
        <v>184</v>
      </c>
      <c r="AA1632" s="9" t="s">
        <v>137</v>
      </c>
      <c r="AB1632" s="9" t="s">
        <v>137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 t="s">
        <v>675</v>
      </c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 t="s">
        <v>150</v>
      </c>
      <c r="BZ1632" s="9" t="s">
        <v>137</v>
      </c>
      <c r="CA1632" s="10"/>
      <c r="CB1632" s="10" t="str">
        <f t="shared" si="5"/>
        <v/>
      </c>
      <c r="CC1632" s="10"/>
      <c r="CD1632" s="9" t="str">
        <f t="shared" si="2"/>
        <v/>
      </c>
      <c r="CE1632" s="9" t="s">
        <v>151</v>
      </c>
      <c r="CF1632" s="9" t="s">
        <v>607</v>
      </c>
      <c r="CG1632" s="9">
        <f>IF(CF1632="","",VLOOKUP(CF1632,Metadata!$D$2:$H$20,2,FALSE))</f>
        <v>82500</v>
      </c>
      <c r="CH1632" s="9">
        <f>IF(CF1632="","",VLOOKUP(CF1632,Metadata!$D$2:$H$20,4,FALSE))</f>
        <v>80000</v>
      </c>
      <c r="CI1632" s="9">
        <f>IF(CF1632="","",VLOOKUP(CF1632,Metadata!$D$2:$H$20,5,FALSE))</f>
        <v>85000</v>
      </c>
      <c r="CJ1632" s="9">
        <f t="shared" si="3"/>
        <v>82500</v>
      </c>
      <c r="CK1632" s="9" t="s">
        <v>153</v>
      </c>
      <c r="CL1632" s="10">
        <v>5</v>
      </c>
      <c r="CM1632" s="10">
        <v>5</v>
      </c>
      <c r="CN1632" s="10">
        <v>7</v>
      </c>
      <c r="CO1632" s="10">
        <v>7</v>
      </c>
      <c r="CP1632" s="10">
        <v>5</v>
      </c>
      <c r="CQ1632" s="10">
        <v>5</v>
      </c>
      <c r="CR1632" s="10">
        <v>5</v>
      </c>
      <c r="CS1632" s="10">
        <v>6</v>
      </c>
      <c r="CT1632" s="10">
        <v>1</v>
      </c>
      <c r="CU1632" s="10">
        <v>6</v>
      </c>
      <c r="CV1632" s="10">
        <v>4</v>
      </c>
      <c r="CW1632" s="10">
        <v>6</v>
      </c>
      <c r="CX1632" s="10">
        <v>6</v>
      </c>
      <c r="CY1632" s="10">
        <v>5</v>
      </c>
      <c r="CZ1632" s="10">
        <v>4</v>
      </c>
      <c r="DA1632" s="10">
        <v>7</v>
      </c>
      <c r="DB1632" s="10">
        <v>7</v>
      </c>
      <c r="DC1632" s="10">
        <v>7</v>
      </c>
      <c r="DD1632" s="10">
        <v>1</v>
      </c>
      <c r="DE1632" s="10">
        <v>7</v>
      </c>
      <c r="DF1632" s="10">
        <v>4</v>
      </c>
      <c r="DG1632" s="10">
        <v>7</v>
      </c>
      <c r="DH1632" s="10">
        <v>4</v>
      </c>
      <c r="DI1632" s="10">
        <v>7</v>
      </c>
      <c r="DJ1632" s="10">
        <v>7</v>
      </c>
      <c r="DK1632" s="10">
        <v>5</v>
      </c>
      <c r="DL1632" s="10">
        <v>4</v>
      </c>
      <c r="DM1632" s="9" t="s">
        <v>154</v>
      </c>
      <c r="DN1632" s="10">
        <v>1980</v>
      </c>
      <c r="DO1632" s="9">
        <f t="shared" si="8"/>
        <v>41</v>
      </c>
      <c r="DP1632" s="9" t="s">
        <v>155</v>
      </c>
      <c r="DQ1632" s="9" t="s">
        <v>210</v>
      </c>
      <c r="DR1632" s="9" t="s">
        <v>157</v>
      </c>
      <c r="DS1632" s="9" t="s">
        <v>137</v>
      </c>
      <c r="DT1632" s="9" t="s">
        <v>657</v>
      </c>
      <c r="DU1632" s="9" t="s">
        <v>158</v>
      </c>
      <c r="DV1632" s="9" t="str">
        <f>VLOOKUP(DU1632,Metadata!$B$2:$C$7,2,FALSE)</f>
        <v>6+ years</v>
      </c>
    </row>
    <row r="1633" spans="1:126">
      <c r="A1633" s="13">
        <v>1632</v>
      </c>
      <c r="B1633" s="9" t="s">
        <v>135</v>
      </c>
      <c r="C1633" s="9" t="str">
        <f>VLOOKUP(B1633,Metadata!$M$2:$N$6,2,FALSE)</f>
        <v>Permanent Employee</v>
      </c>
      <c r="D1633" s="9" t="s">
        <v>159</v>
      </c>
      <c r="E1633" s="9" t="s">
        <v>137</v>
      </c>
      <c r="F1633" s="9" t="s">
        <v>138</v>
      </c>
      <c r="G1633" s="9" t="s">
        <v>263</v>
      </c>
      <c r="H1633" s="9" t="str">
        <f>IF(G1633="","",VLOOKUP(G1633,Metadata!$J$2:$K$22,2,FALSE))</f>
        <v>North</v>
      </c>
      <c r="I1633" s="9" t="s">
        <v>138</v>
      </c>
      <c r="J1633" s="9" t="str">
        <f>IF(I1633="","",VLOOKUP(I1633,Metadata!$P$2:$Q$43,2,FALSE))</f>
        <v>Europe</v>
      </c>
      <c r="K1633" s="9" t="str">
        <f t="shared" si="0"/>
        <v>Portugal</v>
      </c>
      <c r="L1633" s="9" t="s">
        <v>172</v>
      </c>
      <c r="M1633" s="9" t="str">
        <f>IF(L1633="","",VLOOKUP(L1633,Metadata!$J$2:$K$22,2,FALSE))</f>
        <v>Porto Metropolitan Area</v>
      </c>
      <c r="N1633" s="9" t="s">
        <v>141</v>
      </c>
      <c r="O1633" s="9" t="s">
        <v>137</v>
      </c>
      <c r="P1633" s="9" t="s">
        <v>142</v>
      </c>
      <c r="Q1633" s="10" t="str">
        <f t="shared" si="1"/>
        <v>Full Office Job</v>
      </c>
      <c r="R1633" s="10">
        <v>6</v>
      </c>
      <c r="S1633" s="9" t="s">
        <v>266</v>
      </c>
      <c r="T1633" s="9" t="s">
        <v>137</v>
      </c>
      <c r="U1633" s="9" t="str">
        <f>IF(S1633&lt;&gt;"",S1633,IF(T1633&lt;&gt;"",VLOOKUP(T1633,Metadata!$S$2:$T$228,2,FALSE),""))</f>
        <v>Data Scientist/Data Engineer</v>
      </c>
      <c r="V1633" s="9" t="s">
        <v>304</v>
      </c>
      <c r="W1633" s="9" t="s">
        <v>137</v>
      </c>
      <c r="X1633" s="9" t="s">
        <v>242</v>
      </c>
      <c r="Y1633" s="9" t="s">
        <v>137</v>
      </c>
      <c r="Z1633" s="9" t="s">
        <v>146</v>
      </c>
      <c r="AA1633" s="9" t="s">
        <v>137</v>
      </c>
      <c r="AB1633" s="9" t="s">
        <v>253</v>
      </c>
      <c r="AC1633" s="9" t="s">
        <v>147</v>
      </c>
      <c r="AD1633" s="9"/>
      <c r="AE1633" s="9"/>
      <c r="AF1633" s="9" t="s">
        <v>243</v>
      </c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 t="s">
        <v>676</v>
      </c>
      <c r="CA1633" s="10"/>
      <c r="CB1633" s="10" t="str">
        <f t="shared" si="5"/>
        <v/>
      </c>
      <c r="CC1633" s="10"/>
      <c r="CD1633" s="9" t="str">
        <f t="shared" si="2"/>
        <v/>
      </c>
      <c r="CE1633" s="9" t="s">
        <v>151</v>
      </c>
      <c r="CF1633" s="9" t="s">
        <v>245</v>
      </c>
      <c r="CG1633" s="9">
        <f>IF(CF1633="","",VLOOKUP(CF1633,Metadata!$D$2:$H$20,2,FALSE))</f>
        <v>42500</v>
      </c>
      <c r="CH1633" s="9">
        <f>IF(CF1633="","",VLOOKUP(CF1633,Metadata!$D$2:$H$20,4,FALSE))</f>
        <v>40000</v>
      </c>
      <c r="CI1633" s="9">
        <f>IF(CF1633="","",VLOOKUP(CF1633,Metadata!$D$2:$H$20,5,FALSE))</f>
        <v>45000</v>
      </c>
      <c r="CJ1633" s="9">
        <f t="shared" si="3"/>
        <v>42500</v>
      </c>
      <c r="CK1633" s="9" t="s">
        <v>153</v>
      </c>
      <c r="CL1633" s="10">
        <v>5</v>
      </c>
      <c r="CM1633" s="10">
        <v>2</v>
      </c>
      <c r="CN1633" s="10">
        <v>7</v>
      </c>
      <c r="CO1633" s="10">
        <v>7</v>
      </c>
      <c r="CP1633" s="10">
        <v>5</v>
      </c>
      <c r="CQ1633" s="10">
        <v>7</v>
      </c>
      <c r="CR1633" s="10">
        <v>7</v>
      </c>
      <c r="CS1633" s="10">
        <v>7</v>
      </c>
      <c r="CT1633" s="10">
        <v>7</v>
      </c>
      <c r="CU1633" s="10">
        <v>7</v>
      </c>
      <c r="CV1633" s="10">
        <v>5</v>
      </c>
      <c r="CW1633" s="10">
        <v>2</v>
      </c>
      <c r="CX1633" s="10">
        <v>7</v>
      </c>
      <c r="CY1633" s="10">
        <v>7</v>
      </c>
      <c r="CZ1633" s="10">
        <v>5</v>
      </c>
      <c r="DA1633" s="10">
        <v>7</v>
      </c>
      <c r="DB1633" s="10">
        <v>1</v>
      </c>
      <c r="DC1633" s="10">
        <v>5</v>
      </c>
      <c r="DD1633" s="10">
        <v>4</v>
      </c>
      <c r="DE1633" s="10">
        <v>7</v>
      </c>
      <c r="DF1633" s="10">
        <v>7</v>
      </c>
      <c r="DG1633" s="10">
        <v>7</v>
      </c>
      <c r="DH1633" s="10">
        <v>2</v>
      </c>
      <c r="DI1633" s="10">
        <v>7</v>
      </c>
      <c r="DJ1633" s="10">
        <v>7</v>
      </c>
      <c r="DK1633" s="10">
        <v>5</v>
      </c>
      <c r="DL1633" s="10">
        <v>3</v>
      </c>
      <c r="DM1633" s="9" t="s">
        <v>154</v>
      </c>
      <c r="DN1633" s="10">
        <v>1989</v>
      </c>
      <c r="DO1633" s="9">
        <f t="shared" si="8"/>
        <v>32</v>
      </c>
      <c r="DP1633" s="9" t="s">
        <v>155</v>
      </c>
      <c r="DQ1633" s="9" t="s">
        <v>202</v>
      </c>
      <c r="DR1633" s="9" t="s">
        <v>157</v>
      </c>
      <c r="DS1633" s="9" t="s">
        <v>137</v>
      </c>
      <c r="DT1633" s="9" t="s">
        <v>657</v>
      </c>
      <c r="DU1633" s="9" t="s">
        <v>203</v>
      </c>
      <c r="DV1633" s="9" t="str">
        <f>VLOOKUP(DU1633,Metadata!$B$2:$C$7,2,FALSE)</f>
        <v>6+ years</v>
      </c>
    </row>
    <row r="1634" spans="1:126">
      <c r="A1634" s="13">
        <v>1633</v>
      </c>
      <c r="B1634" s="9" t="s">
        <v>135</v>
      </c>
      <c r="C1634" s="9" t="str">
        <f>VLOOKUP(B1634,Metadata!$M$2:$N$6,2,FALSE)</f>
        <v>Permanent Employee</v>
      </c>
      <c r="D1634" s="9" t="s">
        <v>136</v>
      </c>
      <c r="E1634" s="9" t="s">
        <v>137</v>
      </c>
      <c r="F1634" s="9" t="s">
        <v>138</v>
      </c>
      <c r="G1634" s="9" t="s">
        <v>140</v>
      </c>
      <c r="H1634" s="9" t="str">
        <f>IF(G1634="","",VLOOKUP(G1634,Metadata!$J$2:$K$22,2,FALSE))</f>
        <v>Lisbon Metropolitan Area</v>
      </c>
      <c r="I1634" s="9" t="s">
        <v>138</v>
      </c>
      <c r="J1634" s="9" t="str">
        <f>IF(I1634="","",VLOOKUP(I1634,Metadata!$P$2:$Q$43,2,FALSE))</f>
        <v>Europe</v>
      </c>
      <c r="K1634" s="9" t="str">
        <f t="shared" si="0"/>
        <v>Portugal</v>
      </c>
      <c r="L1634" s="9" t="s">
        <v>140</v>
      </c>
      <c r="M1634" s="9" t="str">
        <f>IF(L1634="","",VLOOKUP(L1634,Metadata!$J$2:$K$22,2,FALSE))</f>
        <v>Lisbon Metropolitan Area</v>
      </c>
      <c r="N1634" s="9" t="s">
        <v>141</v>
      </c>
      <c r="O1634" s="9" t="s">
        <v>137</v>
      </c>
      <c r="P1634" s="9" t="s">
        <v>142</v>
      </c>
      <c r="Q1634" s="10" t="str">
        <f t="shared" si="1"/>
        <v>Full Office Job</v>
      </c>
      <c r="R1634" s="10">
        <v>6</v>
      </c>
      <c r="S1634" s="9" t="s">
        <v>143</v>
      </c>
      <c r="T1634" s="9" t="s">
        <v>137</v>
      </c>
      <c r="U1634" s="9" t="str">
        <f>IF(S1634&lt;&gt;"",S1634,IF(T1634&lt;&gt;"",VLOOKUP(T1634,Metadata!$S$2:$T$228,2,FALSE),""))</f>
        <v>Technical Team Leader</v>
      </c>
      <c r="V1634" s="9" t="s">
        <v>276</v>
      </c>
      <c r="W1634" s="9" t="s">
        <v>137</v>
      </c>
      <c r="X1634" s="9" t="s">
        <v>242</v>
      </c>
      <c r="Y1634" s="9" t="s">
        <v>137</v>
      </c>
      <c r="Z1634" s="9" t="s">
        <v>184</v>
      </c>
      <c r="AA1634" s="9" t="s">
        <v>137</v>
      </c>
      <c r="AB1634" s="9" t="s">
        <v>253</v>
      </c>
      <c r="AC1634" s="9"/>
      <c r="AD1634" s="9"/>
      <c r="AE1634" s="9"/>
      <c r="AF1634" s="9" t="s">
        <v>243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 t="s">
        <v>324</v>
      </c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 t="s">
        <v>258</v>
      </c>
      <c r="BV1634" s="9"/>
      <c r="BW1634" s="9"/>
      <c r="BX1634" s="9"/>
      <c r="BY1634" s="9"/>
      <c r="BZ1634" s="9"/>
      <c r="CA1634" s="10"/>
      <c r="CB1634" s="10" t="str">
        <f t="shared" si="5"/>
        <v/>
      </c>
      <c r="CC1634" s="10"/>
      <c r="CD1634" s="9" t="str">
        <f t="shared" si="2"/>
        <v/>
      </c>
      <c r="CE1634" s="9" t="s">
        <v>151</v>
      </c>
      <c r="CF1634" s="9" t="s">
        <v>337</v>
      </c>
      <c r="CG1634" s="9">
        <f>IF(CF1634="","",VLOOKUP(CF1634,Metadata!$D$2:$H$20,2,FALSE))</f>
        <v>67500</v>
      </c>
      <c r="CH1634" s="9">
        <f>IF(CF1634="","",VLOOKUP(CF1634,Metadata!$D$2:$H$20,4,FALSE))</f>
        <v>65000</v>
      </c>
      <c r="CI1634" s="9">
        <f>IF(CF1634="","",VLOOKUP(CF1634,Metadata!$D$2:$H$20,5,FALSE))</f>
        <v>70000</v>
      </c>
      <c r="CJ1634" s="9">
        <f t="shared" si="3"/>
        <v>67500</v>
      </c>
      <c r="CK1634" s="9" t="s">
        <v>201</v>
      </c>
      <c r="CL1634" s="10">
        <v>6</v>
      </c>
      <c r="CM1634" s="10">
        <v>3</v>
      </c>
      <c r="CN1634" s="10">
        <v>6</v>
      </c>
      <c r="CO1634" s="10">
        <v>7</v>
      </c>
      <c r="CP1634" s="10">
        <v>4</v>
      </c>
      <c r="CQ1634" s="10">
        <v>5</v>
      </c>
      <c r="CR1634" s="10">
        <v>5</v>
      </c>
      <c r="CS1634" s="10">
        <v>4</v>
      </c>
      <c r="CT1634" s="10">
        <v>3</v>
      </c>
      <c r="CU1634" s="10">
        <v>4</v>
      </c>
      <c r="CV1634" s="10">
        <v>4</v>
      </c>
      <c r="CW1634" s="10">
        <v>3</v>
      </c>
      <c r="CX1634" s="10">
        <v>5</v>
      </c>
      <c r="CY1634" s="10">
        <v>5</v>
      </c>
      <c r="CZ1634" s="10">
        <v>5</v>
      </c>
      <c r="DA1634" s="10">
        <v>4</v>
      </c>
      <c r="DB1634" s="10">
        <v>4</v>
      </c>
      <c r="DC1634" s="10">
        <v>5</v>
      </c>
      <c r="DD1634" s="10">
        <v>4</v>
      </c>
      <c r="DE1634" s="10">
        <v>5</v>
      </c>
      <c r="DF1634" s="10">
        <v>4</v>
      </c>
      <c r="DG1634" s="10">
        <v>6</v>
      </c>
      <c r="DH1634" s="10">
        <v>5</v>
      </c>
      <c r="DI1634" s="10">
        <v>5</v>
      </c>
      <c r="DJ1634" s="10">
        <v>5</v>
      </c>
      <c r="DK1634" s="10">
        <v>4</v>
      </c>
      <c r="DL1634" s="10">
        <v>4</v>
      </c>
      <c r="DM1634" s="9" t="s">
        <v>154</v>
      </c>
      <c r="DN1634" s="10">
        <v>1991</v>
      </c>
      <c r="DO1634" s="9">
        <f t="shared" si="8"/>
        <v>30</v>
      </c>
      <c r="DP1634" s="9" t="s">
        <v>155</v>
      </c>
      <c r="DQ1634" s="9" t="s">
        <v>156</v>
      </c>
      <c r="DR1634" s="9" t="s">
        <v>157</v>
      </c>
      <c r="DS1634" s="9" t="s">
        <v>137</v>
      </c>
      <c r="DT1634" s="9" t="s">
        <v>657</v>
      </c>
      <c r="DU1634" s="9" t="s">
        <v>203</v>
      </c>
      <c r="DV1634" s="9" t="str">
        <f>VLOOKUP(DU1634,Metadata!$B$2:$C$7,2,FALSE)</f>
        <v>6+ years</v>
      </c>
    </row>
    <row r="1635" spans="1:126">
      <c r="A1635" s="13">
        <v>1634</v>
      </c>
      <c r="B1635" s="9" t="s">
        <v>171</v>
      </c>
      <c r="C1635" s="9" t="str">
        <f>VLOOKUP(B1635,Metadata!$M$2:$N$6,2,FALSE)</f>
        <v>Contractor</v>
      </c>
      <c r="D1635" s="9" t="s">
        <v>137</v>
      </c>
      <c r="E1635" s="9" t="s">
        <v>159</v>
      </c>
      <c r="F1635" s="9" t="s">
        <v>138</v>
      </c>
      <c r="G1635" s="9" t="s">
        <v>140</v>
      </c>
      <c r="H1635" s="9" t="str">
        <f>IF(G1635="","",VLOOKUP(G1635,Metadata!$J$2:$K$22,2,FALSE))</f>
        <v>Lisbon Metropolitan Area</v>
      </c>
      <c r="I1635" s="9" t="s">
        <v>138</v>
      </c>
      <c r="J1635" s="9" t="str">
        <f>IF(I1635="","",VLOOKUP(I1635,Metadata!$P$2:$Q$43,2,FALSE))</f>
        <v>Europe</v>
      </c>
      <c r="K1635" s="9" t="str">
        <f t="shared" si="0"/>
        <v>Portugal</v>
      </c>
      <c r="L1635" s="9" t="s">
        <v>140</v>
      </c>
      <c r="M1635" s="9" t="str">
        <f>IF(L1635="","",VLOOKUP(L1635,Metadata!$J$2:$K$22,2,FALSE))</f>
        <v>Lisbon Metropolitan Area</v>
      </c>
      <c r="N1635" s="9" t="s">
        <v>214</v>
      </c>
      <c r="O1635" s="9" t="s">
        <v>136</v>
      </c>
      <c r="P1635" s="9" t="s">
        <v>191</v>
      </c>
      <c r="Q1635" s="10" t="str">
        <f t="shared" si="1"/>
        <v>Remote Job (full or flexible)</v>
      </c>
      <c r="R1635" s="10">
        <v>5</v>
      </c>
      <c r="S1635" s="9" t="s">
        <v>229</v>
      </c>
      <c r="T1635" s="9" t="s">
        <v>137</v>
      </c>
      <c r="U1635" s="9" t="str">
        <f>IF(S1635&lt;&gt;"",S1635,IF(T1635&lt;&gt;"",VLOOKUP(T1635,Metadata!$S$2:$T$228,2,FALSE),""))</f>
        <v>Project Manager</v>
      </c>
      <c r="V1635" s="9" t="s">
        <v>207</v>
      </c>
      <c r="W1635" s="9" t="s">
        <v>137</v>
      </c>
      <c r="X1635" s="9" t="s">
        <v>208</v>
      </c>
      <c r="Y1635" s="9" t="s">
        <v>137</v>
      </c>
      <c r="Z1635" s="9" t="s">
        <v>164</v>
      </c>
      <c r="AA1635" s="9" t="s">
        <v>165</v>
      </c>
      <c r="AB1635" s="9" t="s">
        <v>253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 t="s">
        <v>198</v>
      </c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10">
        <v>3</v>
      </c>
      <c r="CB1635" s="10" t="str">
        <f t="shared" si="5"/>
        <v>Less than 3 months</v>
      </c>
      <c r="CC1635" s="10">
        <v>0</v>
      </c>
      <c r="CD1635" s="9">
        <f t="shared" si="2"/>
        <v>0</v>
      </c>
      <c r="CE1635" s="9" t="s">
        <v>137</v>
      </c>
      <c r="CF1635" s="9" t="s">
        <v>137</v>
      </c>
      <c r="CG1635" s="9" t="str">
        <f>IF(CF1635="","",VLOOKUP(CF1635,Metadata!$D$2:$H$20,2,FALSE))</f>
        <v/>
      </c>
      <c r="CH1635" s="9" t="str">
        <f>IF(CF1635="","",VLOOKUP(CF1635,Metadata!$D$2:$H$20,4,FALSE))</f>
        <v/>
      </c>
      <c r="CI1635" s="9" t="str">
        <f>IF(CF1635="","",VLOOKUP(CF1635,Metadata!$D$2:$H$20,5,FALSE))</f>
        <v/>
      </c>
      <c r="CJ1635" s="9">
        <f t="shared" si="3"/>
        <v>0</v>
      </c>
      <c r="CK1635" s="9" t="s">
        <v>153</v>
      </c>
      <c r="CL1635" s="10">
        <v>6</v>
      </c>
      <c r="CM1635" s="10">
        <v>3</v>
      </c>
      <c r="CN1635" s="10">
        <v>7</v>
      </c>
      <c r="CO1635" s="10">
        <v>4</v>
      </c>
      <c r="CP1635" s="10">
        <v>6</v>
      </c>
      <c r="CQ1635" s="10">
        <v>5</v>
      </c>
      <c r="CR1635" s="10">
        <v>5</v>
      </c>
      <c r="CS1635" s="10">
        <v>7</v>
      </c>
      <c r="CT1635" s="10">
        <v>6</v>
      </c>
      <c r="CU1635" s="10">
        <v>4</v>
      </c>
      <c r="CV1635" s="10">
        <v>7</v>
      </c>
      <c r="CW1635" s="10">
        <v>7</v>
      </c>
      <c r="CX1635" s="10">
        <v>7</v>
      </c>
      <c r="CY1635" s="10">
        <v>6</v>
      </c>
      <c r="CZ1635" s="10">
        <v>6</v>
      </c>
      <c r="DA1635" s="10">
        <v>1</v>
      </c>
      <c r="DB1635" s="10">
        <v>1</v>
      </c>
      <c r="DC1635" s="10">
        <v>1</v>
      </c>
      <c r="DD1635" s="10">
        <v>1</v>
      </c>
      <c r="DE1635" s="10">
        <v>1</v>
      </c>
      <c r="DF1635" s="10">
        <v>1</v>
      </c>
      <c r="DG1635" s="10">
        <v>1</v>
      </c>
      <c r="DH1635" s="10">
        <v>1</v>
      </c>
      <c r="DI1635" s="10">
        <v>1</v>
      </c>
      <c r="DJ1635" s="10">
        <v>1</v>
      </c>
      <c r="DK1635" s="10">
        <v>1</v>
      </c>
      <c r="DL1635" s="10">
        <v>1</v>
      </c>
      <c r="DM1635" s="9" t="s">
        <v>154</v>
      </c>
      <c r="DN1635" s="10">
        <v>1954</v>
      </c>
      <c r="DO1635" s="9">
        <f t="shared" si="8"/>
        <v>67</v>
      </c>
      <c r="DP1635" s="9" t="s">
        <v>155</v>
      </c>
      <c r="DQ1635" s="9" t="s">
        <v>202</v>
      </c>
      <c r="DR1635" s="9" t="s">
        <v>170</v>
      </c>
      <c r="DS1635" s="9" t="s">
        <v>137</v>
      </c>
      <c r="DT1635" s="9" t="s">
        <v>657</v>
      </c>
      <c r="DU1635" s="9" t="s">
        <v>158</v>
      </c>
      <c r="DV1635" s="9" t="str">
        <f>VLOOKUP(DU1635,Metadata!$B$2:$C$7,2,FALSE)</f>
        <v>6+ years</v>
      </c>
    </row>
    <row r="1636" spans="1:126">
      <c r="A1636" s="13">
        <v>1635</v>
      </c>
      <c r="B1636" s="9" t="s">
        <v>135</v>
      </c>
      <c r="C1636" s="9" t="str">
        <f>VLOOKUP(B1636,Metadata!$M$2:$N$6,2,FALSE)</f>
        <v>Permanent Employee</v>
      </c>
      <c r="D1636" s="9" t="s">
        <v>136</v>
      </c>
      <c r="E1636" s="9" t="s">
        <v>137</v>
      </c>
      <c r="F1636" s="9" t="s">
        <v>138</v>
      </c>
      <c r="G1636" s="9" t="s">
        <v>160</v>
      </c>
      <c r="H1636" s="9" t="str">
        <f>IF(G1636="","",VLOOKUP(G1636,Metadata!$J$2:$K$22,2,FALSE))</f>
        <v>Centre</v>
      </c>
      <c r="I1636" s="9" t="s">
        <v>138</v>
      </c>
      <c r="J1636" s="9" t="str">
        <f>IF(I1636="","",VLOOKUP(I1636,Metadata!$P$2:$Q$43,2,FALSE))</f>
        <v>Europe</v>
      </c>
      <c r="K1636" s="9" t="str">
        <f t="shared" si="0"/>
        <v>Portugal</v>
      </c>
      <c r="L1636" s="9" t="s">
        <v>160</v>
      </c>
      <c r="M1636" s="9" t="str">
        <f>IF(L1636="","",VLOOKUP(L1636,Metadata!$J$2:$K$22,2,FALSE))</f>
        <v>Centre</v>
      </c>
      <c r="N1636" s="9" t="s">
        <v>141</v>
      </c>
      <c r="O1636" s="9" t="s">
        <v>137</v>
      </c>
      <c r="P1636" s="9" t="s">
        <v>191</v>
      </c>
      <c r="Q1636" s="10" t="str">
        <f t="shared" si="1"/>
        <v>Remote Job (full or flexible)</v>
      </c>
      <c r="R1636" s="10">
        <v>7</v>
      </c>
      <c r="S1636" s="9" t="s">
        <v>338</v>
      </c>
      <c r="T1636" s="9" t="s">
        <v>137</v>
      </c>
      <c r="U1636" s="9" t="str">
        <f>IF(S1636&lt;&gt;"",S1636,IF(T1636&lt;&gt;"",VLOOKUP(T1636,Metadata!$S$2:$T$228,2,FALSE),""))</f>
        <v>Solutions Architect</v>
      </c>
      <c r="V1636" s="9" t="s">
        <v>234</v>
      </c>
      <c r="W1636" s="9" t="s">
        <v>137</v>
      </c>
      <c r="X1636" s="9" t="s">
        <v>137</v>
      </c>
      <c r="Y1636" s="9" t="s">
        <v>677</v>
      </c>
      <c r="Z1636" s="9" t="s">
        <v>184</v>
      </c>
      <c r="AA1636" s="9" t="s">
        <v>165</v>
      </c>
      <c r="AB1636" s="9" t="s">
        <v>137</v>
      </c>
      <c r="AC1636" s="9" t="s">
        <v>147</v>
      </c>
      <c r="AD1636" s="9"/>
      <c r="AE1636" s="9"/>
      <c r="AF1636" s="9"/>
      <c r="AG1636" s="9" t="s">
        <v>166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 t="s">
        <v>178</v>
      </c>
      <c r="BB1636" s="9"/>
      <c r="BC1636" s="9"/>
      <c r="BD1636" s="9"/>
      <c r="BE1636" s="9"/>
      <c r="BF1636" s="9"/>
      <c r="BG1636" s="9"/>
      <c r="BH1636" s="9"/>
      <c r="BI1636" s="9"/>
      <c r="BJ1636" s="9" t="s">
        <v>167</v>
      </c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10"/>
      <c r="CB1636" s="10" t="str">
        <f t="shared" si="5"/>
        <v/>
      </c>
      <c r="CC1636" s="10"/>
      <c r="CD1636" s="9" t="str">
        <f t="shared" si="2"/>
        <v/>
      </c>
      <c r="CE1636" s="9" t="s">
        <v>151</v>
      </c>
      <c r="CF1636" s="9" t="s">
        <v>225</v>
      </c>
      <c r="CG1636" s="9">
        <f>IF(CF1636="","",VLOOKUP(CF1636,Metadata!$D$2:$H$20,2,FALSE))</f>
        <v>22500</v>
      </c>
      <c r="CH1636" s="9">
        <f>IF(CF1636="","",VLOOKUP(CF1636,Metadata!$D$2:$H$20,4,FALSE))</f>
        <v>20000</v>
      </c>
      <c r="CI1636" s="9">
        <f>IF(CF1636="","",VLOOKUP(CF1636,Metadata!$D$2:$H$20,5,FALSE))</f>
        <v>25000</v>
      </c>
      <c r="CJ1636" s="9">
        <f t="shared" si="3"/>
        <v>22500</v>
      </c>
      <c r="CK1636" s="9" t="s">
        <v>153</v>
      </c>
      <c r="CL1636" s="10">
        <v>5</v>
      </c>
      <c r="CM1636" s="10">
        <v>5</v>
      </c>
      <c r="CN1636" s="10">
        <v>7</v>
      </c>
      <c r="CO1636" s="10">
        <v>5</v>
      </c>
      <c r="CP1636" s="10">
        <v>6</v>
      </c>
      <c r="CQ1636" s="10">
        <v>7</v>
      </c>
      <c r="CR1636" s="10">
        <v>6</v>
      </c>
      <c r="CS1636" s="10">
        <v>5</v>
      </c>
      <c r="CT1636" s="10">
        <v>5</v>
      </c>
      <c r="CU1636" s="10">
        <v>5</v>
      </c>
      <c r="CV1636" s="10">
        <v>7</v>
      </c>
      <c r="CW1636" s="10">
        <v>7</v>
      </c>
      <c r="CX1636" s="10">
        <v>7</v>
      </c>
      <c r="CY1636" s="10">
        <v>6</v>
      </c>
      <c r="CZ1636" s="10">
        <v>6</v>
      </c>
      <c r="DA1636" s="10">
        <v>2</v>
      </c>
      <c r="DB1636" s="10">
        <v>3</v>
      </c>
      <c r="DC1636" s="10">
        <v>7</v>
      </c>
      <c r="DD1636" s="10">
        <v>7</v>
      </c>
      <c r="DE1636" s="10">
        <v>5</v>
      </c>
      <c r="DF1636" s="10">
        <v>6</v>
      </c>
      <c r="DG1636" s="10">
        <v>7</v>
      </c>
      <c r="DH1636" s="10">
        <v>7</v>
      </c>
      <c r="DI1636" s="10">
        <v>7</v>
      </c>
      <c r="DJ1636" s="10">
        <v>5</v>
      </c>
      <c r="DK1636" s="10">
        <v>6</v>
      </c>
      <c r="DL1636" s="10">
        <v>7</v>
      </c>
      <c r="DM1636" s="9" t="s">
        <v>154</v>
      </c>
      <c r="DN1636" s="10">
        <v>1981</v>
      </c>
      <c r="DO1636" s="9">
        <f t="shared" si="8"/>
        <v>40</v>
      </c>
      <c r="DP1636" s="9" t="s">
        <v>155</v>
      </c>
      <c r="DQ1636" s="9" t="s">
        <v>227</v>
      </c>
      <c r="DR1636" s="9" t="s">
        <v>157</v>
      </c>
      <c r="DS1636" s="9" t="s">
        <v>137</v>
      </c>
      <c r="DT1636" s="9" t="s">
        <v>657</v>
      </c>
      <c r="DU1636" s="9" t="s">
        <v>158</v>
      </c>
      <c r="DV1636" s="9" t="str">
        <f>VLOOKUP(DU1636,Metadata!$B$2:$C$7,2,FALSE)</f>
        <v>6+ years</v>
      </c>
    </row>
    <row r="1637" spans="1:126">
      <c r="A1637" s="13">
        <v>1636</v>
      </c>
      <c r="B1637" s="9" t="s">
        <v>135</v>
      </c>
      <c r="C1637" s="9" t="str">
        <f>VLOOKUP(B1637,Metadata!$M$2:$N$6,2,FALSE)</f>
        <v>Permanent Employee</v>
      </c>
      <c r="D1637" s="9" t="s">
        <v>159</v>
      </c>
      <c r="E1637" s="9" t="s">
        <v>137</v>
      </c>
      <c r="F1637" s="9" t="s">
        <v>138</v>
      </c>
      <c r="G1637" s="9" t="s">
        <v>140</v>
      </c>
      <c r="H1637" s="9" t="str">
        <f>IF(G1637="","",VLOOKUP(G1637,Metadata!$J$2:$K$22,2,FALSE))</f>
        <v>Lisbon Metropolitan Area</v>
      </c>
      <c r="I1637" s="9" t="s">
        <v>173</v>
      </c>
      <c r="J1637" s="9" t="str">
        <f>IF(I1637="","",VLOOKUP(I1637,Metadata!$P$2:$Q$43,2,FALSE))</f>
        <v>N/A</v>
      </c>
      <c r="K1637" s="9" t="str">
        <f t="shared" si="0"/>
        <v>International</v>
      </c>
      <c r="L1637" s="9" t="s">
        <v>137</v>
      </c>
      <c r="M1637" s="9" t="str">
        <f>IF(L1637="","",VLOOKUP(L1637,Metadata!$J$2:$K$22,2,FALSE))</f>
        <v/>
      </c>
      <c r="N1637" s="9" t="s">
        <v>141</v>
      </c>
      <c r="O1637" s="9" t="s">
        <v>137</v>
      </c>
      <c r="P1637" s="9" t="s">
        <v>191</v>
      </c>
      <c r="Q1637" s="10" t="str">
        <f t="shared" si="1"/>
        <v>Remote Job (full or flexible)</v>
      </c>
      <c r="R1637" s="10">
        <v>5</v>
      </c>
      <c r="S1637" s="9" t="s">
        <v>229</v>
      </c>
      <c r="T1637" s="9" t="s">
        <v>137</v>
      </c>
      <c r="U1637" s="9" t="str">
        <f>IF(S1637&lt;&gt;"",S1637,IF(T1637&lt;&gt;"",VLOOKUP(T1637,Metadata!$S$2:$T$228,2,FALSE),""))</f>
        <v>Project Manager</v>
      </c>
      <c r="V1637" s="9" t="s">
        <v>268</v>
      </c>
      <c r="W1637" s="9" t="s">
        <v>137</v>
      </c>
      <c r="X1637" s="9" t="s">
        <v>145</v>
      </c>
      <c r="Y1637" s="9" t="s">
        <v>137</v>
      </c>
      <c r="Z1637" s="9" t="s">
        <v>218</v>
      </c>
      <c r="AA1637" s="9" t="s">
        <v>137</v>
      </c>
      <c r="AB1637" s="9" t="s">
        <v>137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 t="s">
        <v>150</v>
      </c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 t="s">
        <v>150</v>
      </c>
      <c r="BZ1637" s="9" t="s">
        <v>137</v>
      </c>
      <c r="CA1637" s="10"/>
      <c r="CB1637" s="10" t="str">
        <f t="shared" si="5"/>
        <v/>
      </c>
      <c r="CC1637" s="10"/>
      <c r="CD1637" s="9" t="str">
        <f t="shared" si="2"/>
        <v/>
      </c>
      <c r="CE1637" s="9" t="s">
        <v>168</v>
      </c>
      <c r="CF1637" s="9" t="s">
        <v>328</v>
      </c>
      <c r="CG1637" s="9">
        <f>IF(CF1637="","",VLOOKUP(CF1637,Metadata!$D$2:$H$20,2,FALSE))</f>
        <v>72500</v>
      </c>
      <c r="CH1637" s="9">
        <f>IF(CF1637="","",VLOOKUP(CF1637,Metadata!$D$2:$H$20,4,FALSE))</f>
        <v>70000</v>
      </c>
      <c r="CI1637" s="9">
        <f>IF(CF1637="","",VLOOKUP(CF1637,Metadata!$D$2:$H$20,5,FALSE))</f>
        <v>75000</v>
      </c>
      <c r="CJ1637" s="9">
        <f t="shared" si="3"/>
        <v>72500</v>
      </c>
      <c r="CK1637" s="9" t="s">
        <v>189</v>
      </c>
      <c r="CL1637" s="10">
        <v>5</v>
      </c>
      <c r="CM1637" s="10">
        <v>5</v>
      </c>
      <c r="CN1637" s="10">
        <v>7</v>
      </c>
      <c r="CO1637" s="10">
        <v>5</v>
      </c>
      <c r="CP1637" s="10">
        <v>7</v>
      </c>
      <c r="CQ1637" s="10">
        <v>7</v>
      </c>
      <c r="CR1637" s="10">
        <v>7</v>
      </c>
      <c r="CS1637" s="10">
        <v>6</v>
      </c>
      <c r="CT1637" s="10">
        <v>7</v>
      </c>
      <c r="CU1637" s="10">
        <v>6</v>
      </c>
      <c r="CV1637" s="10">
        <v>5</v>
      </c>
      <c r="CW1637" s="10">
        <v>5</v>
      </c>
      <c r="CX1637" s="10">
        <v>7</v>
      </c>
      <c r="CY1637" s="10">
        <v>6</v>
      </c>
      <c r="CZ1637" s="10">
        <v>7</v>
      </c>
      <c r="DA1637" s="10">
        <v>5</v>
      </c>
      <c r="DB1637" s="10">
        <v>5</v>
      </c>
      <c r="DC1637" s="10">
        <v>7</v>
      </c>
      <c r="DD1637" s="10">
        <v>5</v>
      </c>
      <c r="DE1637" s="10">
        <v>6</v>
      </c>
      <c r="DF1637" s="10">
        <v>7</v>
      </c>
      <c r="DG1637" s="10">
        <v>6</v>
      </c>
      <c r="DH1637" s="10">
        <v>6</v>
      </c>
      <c r="DI1637" s="10">
        <v>7</v>
      </c>
      <c r="DJ1637" s="10">
        <v>4</v>
      </c>
      <c r="DK1637" s="10">
        <v>7</v>
      </c>
      <c r="DL1637" s="10">
        <v>6</v>
      </c>
      <c r="DM1637" s="9" t="s">
        <v>154</v>
      </c>
      <c r="DN1637" s="10">
        <v>1976</v>
      </c>
      <c r="DO1637" s="9">
        <f t="shared" si="8"/>
        <v>45</v>
      </c>
      <c r="DP1637" s="9" t="s">
        <v>222</v>
      </c>
      <c r="DQ1637" s="9" t="s">
        <v>156</v>
      </c>
      <c r="DR1637" s="9" t="s">
        <v>157</v>
      </c>
      <c r="DS1637" s="9" t="s">
        <v>137</v>
      </c>
      <c r="DT1637" s="9" t="s">
        <v>657</v>
      </c>
      <c r="DU1637" s="9" t="s">
        <v>158</v>
      </c>
      <c r="DV1637" s="9" t="str">
        <f>VLOOKUP(DU1637,Metadata!$B$2:$C$7,2,FALSE)</f>
        <v>6+ years</v>
      </c>
    </row>
    <row r="1638" spans="1:126">
      <c r="A1638" s="13">
        <v>1637</v>
      </c>
      <c r="B1638" s="9" t="s">
        <v>135</v>
      </c>
      <c r="C1638" s="9" t="str">
        <f>VLOOKUP(B1638,Metadata!$M$2:$N$6,2,FALSE)</f>
        <v>Permanent Employee</v>
      </c>
      <c r="D1638" s="9" t="s">
        <v>159</v>
      </c>
      <c r="E1638" s="9" t="s">
        <v>137</v>
      </c>
      <c r="F1638" s="9" t="s">
        <v>138</v>
      </c>
      <c r="G1638" s="9" t="s">
        <v>283</v>
      </c>
      <c r="H1638" s="9" t="str">
        <f>IF(G1638="","",VLOOKUP(G1638,Metadata!$J$2:$K$22,2,FALSE))</f>
        <v>Lisbon Metropolitan Area</v>
      </c>
      <c r="I1638" s="9" t="s">
        <v>228</v>
      </c>
      <c r="J1638" s="9" t="str">
        <f>IF(I1638="","",VLOOKUP(I1638,Metadata!$P$2:$Q$43,2,FALSE))</f>
        <v>Europe</v>
      </c>
      <c r="K1638" s="9" t="str">
        <f t="shared" si="0"/>
        <v>International</v>
      </c>
      <c r="L1638" s="9" t="s">
        <v>137</v>
      </c>
      <c r="M1638" s="9" t="str">
        <f>IF(L1638="","",VLOOKUP(L1638,Metadata!$J$2:$K$22,2,FALSE))</f>
        <v/>
      </c>
      <c r="N1638" s="9" t="s">
        <v>141</v>
      </c>
      <c r="O1638" s="9" t="s">
        <v>137</v>
      </c>
      <c r="P1638" s="9" t="s">
        <v>191</v>
      </c>
      <c r="Q1638" s="10" t="str">
        <f t="shared" si="1"/>
        <v>Remote Job (full or flexible)</v>
      </c>
      <c r="R1638" s="10">
        <v>5</v>
      </c>
      <c r="S1638" s="9" t="s">
        <v>161</v>
      </c>
      <c r="T1638" s="9" t="s">
        <v>137</v>
      </c>
      <c r="U1638" s="9" t="str">
        <f>IF(S1638&lt;&gt;"",S1638,IF(T1638&lt;&gt;"",VLOOKUP(T1638,Metadata!$S$2:$T$228,2,FALSE),""))</f>
        <v>Full-Stack Developer</v>
      </c>
      <c r="V1638" s="9" t="s">
        <v>144</v>
      </c>
      <c r="W1638" s="9" t="s">
        <v>137</v>
      </c>
      <c r="X1638" s="9" t="s">
        <v>242</v>
      </c>
      <c r="Y1638" s="9" t="s">
        <v>137</v>
      </c>
      <c r="Z1638" s="9" t="s">
        <v>262</v>
      </c>
      <c r="AA1638" s="9" t="s">
        <v>165</v>
      </c>
      <c r="AB1638" s="9" t="s">
        <v>137</v>
      </c>
      <c r="AC1638" s="9" t="s">
        <v>147</v>
      </c>
      <c r="AD1638" s="9"/>
      <c r="AE1638" s="9"/>
      <c r="AF1638" s="9"/>
      <c r="AG1638" s="9"/>
      <c r="AH1638" s="9"/>
      <c r="AI1638" s="9"/>
      <c r="AJ1638" s="9"/>
      <c r="AK1638" s="9" t="s">
        <v>302</v>
      </c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 t="s">
        <v>178</v>
      </c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 t="s">
        <v>303</v>
      </c>
      <c r="BN1638" s="9" t="s">
        <v>186</v>
      </c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10"/>
      <c r="CB1638" s="10" t="str">
        <f t="shared" si="5"/>
        <v/>
      </c>
      <c r="CC1638" s="10"/>
      <c r="CD1638" s="9" t="str">
        <f t="shared" si="2"/>
        <v/>
      </c>
      <c r="CE1638" s="9" t="s">
        <v>151</v>
      </c>
      <c r="CF1638" s="9" t="s">
        <v>236</v>
      </c>
      <c r="CG1638" s="9">
        <f>IF(CF1638="","",VLOOKUP(CF1638,Metadata!$D$2:$H$20,2,FALSE))</f>
        <v>47500</v>
      </c>
      <c r="CH1638" s="9">
        <f>IF(CF1638="","",VLOOKUP(CF1638,Metadata!$D$2:$H$20,4,FALSE))</f>
        <v>45000</v>
      </c>
      <c r="CI1638" s="9">
        <f>IF(CF1638="","",VLOOKUP(CF1638,Metadata!$D$2:$H$20,5,FALSE))</f>
        <v>50000</v>
      </c>
      <c r="CJ1638" s="9">
        <f t="shared" si="3"/>
        <v>47500</v>
      </c>
      <c r="CK1638" s="9" t="s">
        <v>153</v>
      </c>
      <c r="CL1638" s="10">
        <v>5</v>
      </c>
      <c r="CM1638" s="10">
        <v>1</v>
      </c>
      <c r="CN1638" s="10">
        <v>6</v>
      </c>
      <c r="CO1638" s="10">
        <v>7</v>
      </c>
      <c r="CP1638" s="10">
        <v>4</v>
      </c>
      <c r="CQ1638" s="10">
        <v>5</v>
      </c>
      <c r="CR1638" s="10">
        <v>7</v>
      </c>
      <c r="CS1638" s="10">
        <v>1</v>
      </c>
      <c r="CT1638" s="10">
        <v>6</v>
      </c>
      <c r="CU1638" s="10">
        <v>3</v>
      </c>
      <c r="CV1638" s="10">
        <v>5</v>
      </c>
      <c r="CW1638" s="10">
        <v>3</v>
      </c>
      <c r="CX1638" s="10">
        <v>6</v>
      </c>
      <c r="CY1638" s="10">
        <v>4</v>
      </c>
      <c r="CZ1638" s="10">
        <v>5</v>
      </c>
      <c r="DA1638" s="10">
        <v>1</v>
      </c>
      <c r="DB1638" s="10">
        <v>1</v>
      </c>
      <c r="DC1638" s="10">
        <v>4</v>
      </c>
      <c r="DD1638" s="10">
        <v>1</v>
      </c>
      <c r="DE1638" s="10">
        <v>1</v>
      </c>
      <c r="DF1638" s="10">
        <v>1</v>
      </c>
      <c r="DG1638" s="10">
        <v>1</v>
      </c>
      <c r="DH1638" s="10">
        <v>4</v>
      </c>
      <c r="DI1638" s="10">
        <v>4</v>
      </c>
      <c r="DJ1638" s="10">
        <v>4</v>
      </c>
      <c r="DK1638" s="10">
        <v>4</v>
      </c>
      <c r="DL1638" s="10">
        <v>1</v>
      </c>
      <c r="DM1638" s="9" t="s">
        <v>154</v>
      </c>
      <c r="DN1638" s="10">
        <v>1992</v>
      </c>
      <c r="DO1638" s="9">
        <f t="shared" si="8"/>
        <v>29</v>
      </c>
      <c r="DP1638" s="9" t="s">
        <v>155</v>
      </c>
      <c r="DQ1638" s="9" t="s">
        <v>156</v>
      </c>
      <c r="DR1638" s="9" t="s">
        <v>157</v>
      </c>
      <c r="DS1638" s="9" t="s">
        <v>137</v>
      </c>
      <c r="DT1638" s="9" t="s">
        <v>657</v>
      </c>
      <c r="DU1638" s="9" t="s">
        <v>223</v>
      </c>
      <c r="DV1638" s="9" t="str">
        <f>VLOOKUP(DU1638,Metadata!$B$2:$C$7,2,FALSE)</f>
        <v>3 - 6 years</v>
      </c>
    </row>
    <row r="1639" spans="1:126">
      <c r="A1639" s="13">
        <v>1638</v>
      </c>
      <c r="B1639" s="9" t="s">
        <v>171</v>
      </c>
      <c r="C1639" s="9" t="str">
        <f>VLOOKUP(B1639,Metadata!$M$2:$N$6,2,FALSE)</f>
        <v>Contractor</v>
      </c>
      <c r="D1639" s="9" t="s">
        <v>137</v>
      </c>
      <c r="E1639" s="9" t="s">
        <v>136</v>
      </c>
      <c r="F1639" s="9" t="s">
        <v>138</v>
      </c>
      <c r="G1639" s="9" t="s">
        <v>140</v>
      </c>
      <c r="H1639" s="9" t="str">
        <f>IF(G1639="","",VLOOKUP(G1639,Metadata!$J$2:$K$22,2,FALSE))</f>
        <v>Lisbon Metropolitan Area</v>
      </c>
      <c r="I1639" s="9" t="s">
        <v>138</v>
      </c>
      <c r="J1639" s="9" t="str">
        <f>IF(I1639="","",VLOOKUP(I1639,Metadata!$P$2:$Q$43,2,FALSE))</f>
        <v>Europe</v>
      </c>
      <c r="K1639" s="9" t="str">
        <f t="shared" si="0"/>
        <v>Portugal</v>
      </c>
      <c r="L1639" s="9" t="s">
        <v>140</v>
      </c>
      <c r="M1639" s="9" t="str">
        <f>IF(L1639="","",VLOOKUP(L1639,Metadata!$J$2:$K$22,2,FALSE))</f>
        <v>Lisbon Metropolitan Area</v>
      </c>
      <c r="N1639" s="9" t="s">
        <v>141</v>
      </c>
      <c r="O1639" s="9" t="s">
        <v>137</v>
      </c>
      <c r="P1639" s="9" t="s">
        <v>142</v>
      </c>
      <c r="Q1639" s="10" t="str">
        <f t="shared" si="1"/>
        <v>Full Office Job</v>
      </c>
      <c r="R1639" s="10">
        <v>4</v>
      </c>
      <c r="S1639" s="9" t="s">
        <v>290</v>
      </c>
      <c r="T1639" s="9" t="s">
        <v>137</v>
      </c>
      <c r="U1639" s="9" t="str">
        <f>IF(S1639&lt;&gt;"",S1639,IF(T1639&lt;&gt;"",VLOOKUP(T1639,Metadata!$S$2:$T$228,2,FALSE),""))</f>
        <v>Quality Assurance/Testing</v>
      </c>
      <c r="V1639" s="9" t="s">
        <v>268</v>
      </c>
      <c r="W1639" s="9" t="s">
        <v>137</v>
      </c>
      <c r="X1639" s="9" t="s">
        <v>145</v>
      </c>
      <c r="Y1639" s="9" t="s">
        <v>137</v>
      </c>
      <c r="Z1639" s="9" t="s">
        <v>184</v>
      </c>
      <c r="AA1639" s="9" t="s">
        <v>137</v>
      </c>
      <c r="AB1639" s="9" t="s">
        <v>137</v>
      </c>
      <c r="AC1639" s="9"/>
      <c r="AD1639" s="9" t="s">
        <v>148</v>
      </c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 t="s">
        <v>270</v>
      </c>
      <c r="AW1639" s="9"/>
      <c r="AX1639" s="9"/>
      <c r="AY1639" s="9"/>
      <c r="AZ1639" s="9"/>
      <c r="BA1639" s="9"/>
      <c r="BB1639" s="9" t="s">
        <v>284</v>
      </c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 t="s">
        <v>150</v>
      </c>
      <c r="BZ1639" s="9" t="s">
        <v>137</v>
      </c>
      <c r="CA1639" s="14" t="s">
        <v>404</v>
      </c>
      <c r="CB1639" s="10" t="str">
        <f t="shared" si="5"/>
        <v>More than 24 months</v>
      </c>
      <c r="CC1639" s="10">
        <v>6</v>
      </c>
      <c r="CD1639" s="9">
        <f t="shared" si="2"/>
        <v>9600</v>
      </c>
      <c r="CE1639" s="9" t="s">
        <v>137</v>
      </c>
      <c r="CF1639" s="9" t="s">
        <v>137</v>
      </c>
      <c r="CG1639" s="9" t="str">
        <f>IF(CF1639="","",VLOOKUP(CF1639,Metadata!$D$2:$H$20,2,FALSE))</f>
        <v/>
      </c>
      <c r="CH1639" s="9" t="str">
        <f>IF(CF1639="","",VLOOKUP(CF1639,Metadata!$D$2:$H$20,4,FALSE))</f>
        <v/>
      </c>
      <c r="CI1639" s="9" t="str">
        <f>IF(CF1639="","",VLOOKUP(CF1639,Metadata!$D$2:$H$20,5,FALSE))</f>
        <v/>
      </c>
      <c r="CJ1639" s="9">
        <f t="shared" si="3"/>
        <v>9600</v>
      </c>
      <c r="CK1639" s="9" t="s">
        <v>221</v>
      </c>
      <c r="CL1639" s="10">
        <v>2</v>
      </c>
      <c r="CM1639" s="10">
        <v>3</v>
      </c>
      <c r="CN1639" s="10">
        <v>6</v>
      </c>
      <c r="CO1639" s="10">
        <v>7</v>
      </c>
      <c r="CP1639" s="10">
        <v>6</v>
      </c>
      <c r="CQ1639" s="10">
        <v>7</v>
      </c>
      <c r="CR1639" s="10">
        <v>5</v>
      </c>
      <c r="CS1639" s="10">
        <v>6</v>
      </c>
      <c r="CT1639" s="10">
        <v>7</v>
      </c>
      <c r="CU1639" s="10">
        <v>6</v>
      </c>
      <c r="CV1639" s="10">
        <v>3</v>
      </c>
      <c r="CW1639" s="10">
        <v>2</v>
      </c>
      <c r="CX1639" s="10">
        <v>6</v>
      </c>
      <c r="CY1639" s="10">
        <v>6</v>
      </c>
      <c r="CZ1639" s="10">
        <v>7</v>
      </c>
      <c r="DA1639" s="10">
        <v>7</v>
      </c>
      <c r="DB1639" s="10">
        <v>6</v>
      </c>
      <c r="DC1639" s="10">
        <v>7</v>
      </c>
      <c r="DD1639" s="10">
        <v>5</v>
      </c>
      <c r="DE1639" s="10">
        <v>6</v>
      </c>
      <c r="DF1639" s="10">
        <v>6</v>
      </c>
      <c r="DG1639" s="10">
        <v>6</v>
      </c>
      <c r="DH1639" s="10">
        <v>5</v>
      </c>
      <c r="DI1639" s="10">
        <v>7</v>
      </c>
      <c r="DJ1639" s="10">
        <v>5</v>
      </c>
      <c r="DK1639" s="10">
        <v>6</v>
      </c>
      <c r="DL1639" s="10">
        <v>6</v>
      </c>
      <c r="DM1639" s="9" t="s">
        <v>154</v>
      </c>
      <c r="DN1639" s="10">
        <v>1995</v>
      </c>
      <c r="DO1639" s="9">
        <f t="shared" si="8"/>
        <v>26</v>
      </c>
      <c r="DP1639" s="9" t="s">
        <v>155</v>
      </c>
      <c r="DQ1639" s="9" t="s">
        <v>202</v>
      </c>
      <c r="DR1639" s="9" t="s">
        <v>157</v>
      </c>
      <c r="DS1639" s="9" t="s">
        <v>137</v>
      </c>
      <c r="DT1639" s="9" t="s">
        <v>657</v>
      </c>
      <c r="DU1639" s="9" t="s">
        <v>223</v>
      </c>
      <c r="DV1639" s="9" t="str">
        <f>VLOOKUP(DU1639,Metadata!$B$2:$C$7,2,FALSE)</f>
        <v>3 - 6 years</v>
      </c>
    </row>
    <row r="1640" spans="1:126">
      <c r="A1640" s="13">
        <v>1639</v>
      </c>
      <c r="B1640" s="9" t="s">
        <v>135</v>
      </c>
      <c r="C1640" s="9" t="str">
        <f>VLOOKUP(B1640,Metadata!$M$2:$N$6,2,FALSE)</f>
        <v>Permanent Employee</v>
      </c>
      <c r="D1640" s="9" t="s">
        <v>159</v>
      </c>
      <c r="E1640" s="9" t="s">
        <v>137</v>
      </c>
      <c r="F1640" s="9" t="s">
        <v>138</v>
      </c>
      <c r="G1640" s="9" t="s">
        <v>172</v>
      </c>
      <c r="H1640" s="9" t="str">
        <f>IF(G1640="","",VLOOKUP(G1640,Metadata!$J$2:$K$22,2,FALSE))</f>
        <v>Porto Metropolitan Area</v>
      </c>
      <c r="I1640" s="9" t="s">
        <v>138</v>
      </c>
      <c r="J1640" s="9" t="str">
        <f>IF(I1640="","",VLOOKUP(I1640,Metadata!$P$2:$Q$43,2,FALSE))</f>
        <v>Europe</v>
      </c>
      <c r="K1640" s="9" t="str">
        <f t="shared" si="0"/>
        <v>Portugal</v>
      </c>
      <c r="L1640" s="9" t="s">
        <v>140</v>
      </c>
      <c r="M1640" s="9" t="str">
        <f>IF(L1640="","",VLOOKUP(L1640,Metadata!$J$2:$K$22,2,FALSE))</f>
        <v>Lisbon Metropolitan Area</v>
      </c>
      <c r="N1640" s="9" t="s">
        <v>141</v>
      </c>
      <c r="O1640" s="9" t="s">
        <v>137</v>
      </c>
      <c r="P1640" s="9" t="s">
        <v>142</v>
      </c>
      <c r="Q1640" s="10" t="str">
        <f t="shared" si="1"/>
        <v>Full Office Job</v>
      </c>
      <c r="R1640" s="10">
        <v>4</v>
      </c>
      <c r="S1640" s="9" t="s">
        <v>192</v>
      </c>
      <c r="T1640" s="9" t="s">
        <v>137</v>
      </c>
      <c r="U1640" s="9" t="str">
        <f>IF(S1640&lt;&gt;"",S1640,IF(T1640&lt;&gt;"",VLOOKUP(T1640,Metadata!$S$2:$T$228,2,FALSE),""))</f>
        <v>Back-End Developer</v>
      </c>
      <c r="V1640" s="9" t="s">
        <v>391</v>
      </c>
      <c r="W1640" s="9" t="s">
        <v>137</v>
      </c>
      <c r="X1640" s="9" t="s">
        <v>145</v>
      </c>
      <c r="Y1640" s="9" t="s">
        <v>137</v>
      </c>
      <c r="Z1640" s="9" t="s">
        <v>146</v>
      </c>
      <c r="AA1640" s="9" t="s">
        <v>165</v>
      </c>
      <c r="AB1640" s="9" t="s">
        <v>137</v>
      </c>
      <c r="AC1640" s="9" t="s">
        <v>147</v>
      </c>
      <c r="AD1640" s="9" t="s">
        <v>148</v>
      </c>
      <c r="AE1640" s="9"/>
      <c r="AF1640" s="9"/>
      <c r="AG1640" s="9" t="s">
        <v>166</v>
      </c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 t="s">
        <v>167</v>
      </c>
      <c r="BK1640" s="9"/>
      <c r="BL1640" s="9"/>
      <c r="BM1640" s="9"/>
      <c r="BN1640" s="9"/>
      <c r="BO1640" s="9"/>
      <c r="BP1640" s="9"/>
      <c r="BQ1640" s="9" t="s">
        <v>219</v>
      </c>
      <c r="BR1640" s="9"/>
      <c r="BS1640" s="9"/>
      <c r="BT1640" s="9"/>
      <c r="BU1640" s="9"/>
      <c r="BV1640" s="9"/>
      <c r="BW1640" s="9"/>
      <c r="BX1640" s="9"/>
      <c r="BY1640" s="9"/>
      <c r="BZ1640" s="9"/>
      <c r="CA1640" s="10"/>
      <c r="CB1640" s="10" t="str">
        <f t="shared" si="5"/>
        <v/>
      </c>
      <c r="CC1640" s="10"/>
      <c r="CD1640" s="9" t="str">
        <f t="shared" si="2"/>
        <v/>
      </c>
      <c r="CE1640" s="9" t="s">
        <v>168</v>
      </c>
      <c r="CF1640" s="9" t="s">
        <v>220</v>
      </c>
      <c r="CG1640" s="9">
        <f>IF(CF1640="","",VLOOKUP(CF1640,Metadata!$D$2:$H$20,2,FALSE))</f>
        <v>27500</v>
      </c>
      <c r="CH1640" s="9">
        <f>IF(CF1640="","",VLOOKUP(CF1640,Metadata!$D$2:$H$20,4,FALSE))</f>
        <v>25000</v>
      </c>
      <c r="CI1640" s="9">
        <f>IF(CF1640="","",VLOOKUP(CF1640,Metadata!$D$2:$H$20,5,FALSE))</f>
        <v>30000</v>
      </c>
      <c r="CJ1640" s="9">
        <f t="shared" si="3"/>
        <v>27500</v>
      </c>
      <c r="CK1640" s="9" t="s">
        <v>189</v>
      </c>
      <c r="CL1640" s="10">
        <v>6</v>
      </c>
      <c r="CM1640" s="10">
        <v>1</v>
      </c>
      <c r="CN1640" s="10">
        <v>7</v>
      </c>
      <c r="CO1640" s="10">
        <v>4</v>
      </c>
      <c r="CP1640" s="10">
        <v>6</v>
      </c>
      <c r="CQ1640" s="10">
        <v>6</v>
      </c>
      <c r="CR1640" s="10">
        <v>4</v>
      </c>
      <c r="CS1640" s="10">
        <v>7</v>
      </c>
      <c r="CT1640" s="10">
        <v>6</v>
      </c>
      <c r="CU1640" s="10">
        <v>6</v>
      </c>
      <c r="CV1640" s="10">
        <v>5</v>
      </c>
      <c r="CW1640" s="10">
        <v>4</v>
      </c>
      <c r="CX1640" s="10">
        <v>6</v>
      </c>
      <c r="CY1640" s="10">
        <v>6</v>
      </c>
      <c r="CZ1640" s="10">
        <v>7</v>
      </c>
      <c r="DA1640" s="10">
        <v>5</v>
      </c>
      <c r="DB1640" s="10">
        <v>5</v>
      </c>
      <c r="DC1640" s="10">
        <v>7</v>
      </c>
      <c r="DD1640" s="10">
        <v>5</v>
      </c>
      <c r="DE1640" s="10">
        <v>7</v>
      </c>
      <c r="DF1640" s="10">
        <v>7</v>
      </c>
      <c r="DG1640" s="10">
        <v>5</v>
      </c>
      <c r="DH1640" s="10">
        <v>6</v>
      </c>
      <c r="DI1640" s="10">
        <v>5</v>
      </c>
      <c r="DJ1640" s="10">
        <v>3</v>
      </c>
      <c r="DK1640" s="10">
        <v>5</v>
      </c>
      <c r="DL1640" s="10">
        <v>6</v>
      </c>
      <c r="DM1640" s="9" t="s">
        <v>154</v>
      </c>
      <c r="DN1640" s="10">
        <v>1984</v>
      </c>
      <c r="DO1640" s="9">
        <f t="shared" si="8"/>
        <v>37</v>
      </c>
      <c r="DP1640" s="9" t="s">
        <v>155</v>
      </c>
      <c r="DQ1640" s="9" t="s">
        <v>202</v>
      </c>
      <c r="DR1640" s="9" t="s">
        <v>157</v>
      </c>
      <c r="DS1640" s="9" t="s">
        <v>137</v>
      </c>
      <c r="DT1640" s="9" t="s">
        <v>657</v>
      </c>
      <c r="DU1640" s="9" t="s">
        <v>158</v>
      </c>
      <c r="DV1640" s="9" t="str">
        <f>VLOOKUP(DU1640,Metadata!$B$2:$C$7,2,FALSE)</f>
        <v>6+ years</v>
      </c>
    </row>
    <row r="1641" spans="1:126">
      <c r="A1641" s="13">
        <v>1640</v>
      </c>
      <c r="B1641" s="9" t="s">
        <v>135</v>
      </c>
      <c r="C1641" s="9" t="str">
        <f>VLOOKUP(B1641,Metadata!$M$2:$N$6,2,FALSE)</f>
        <v>Permanent Employee</v>
      </c>
      <c r="D1641" s="9" t="s">
        <v>136</v>
      </c>
      <c r="E1641" s="9" t="s">
        <v>137</v>
      </c>
      <c r="F1641" s="9" t="s">
        <v>138</v>
      </c>
      <c r="G1641" s="9" t="s">
        <v>140</v>
      </c>
      <c r="H1641" s="9" t="str">
        <f>IF(G1641="","",VLOOKUP(G1641,Metadata!$J$2:$K$22,2,FALSE))</f>
        <v>Lisbon Metropolitan Area</v>
      </c>
      <c r="I1641" s="9" t="s">
        <v>138</v>
      </c>
      <c r="J1641" s="9" t="str">
        <f>IF(I1641="","",VLOOKUP(I1641,Metadata!$P$2:$Q$43,2,FALSE))</f>
        <v>Europe</v>
      </c>
      <c r="K1641" s="9" t="str">
        <f t="shared" si="0"/>
        <v>Portugal</v>
      </c>
      <c r="L1641" s="9" t="s">
        <v>140</v>
      </c>
      <c r="M1641" s="9" t="str">
        <f>IF(L1641="","",VLOOKUP(L1641,Metadata!$J$2:$K$22,2,FALSE))</f>
        <v>Lisbon Metropolitan Area</v>
      </c>
      <c r="N1641" s="9" t="s">
        <v>141</v>
      </c>
      <c r="O1641" s="9" t="s">
        <v>137</v>
      </c>
      <c r="P1641" s="9" t="s">
        <v>191</v>
      </c>
      <c r="Q1641" s="10" t="str">
        <f t="shared" si="1"/>
        <v>Remote Job (full or flexible)</v>
      </c>
      <c r="R1641" s="10">
        <v>6</v>
      </c>
      <c r="S1641" s="9" t="s">
        <v>229</v>
      </c>
      <c r="T1641" s="9" t="s">
        <v>137</v>
      </c>
      <c r="U1641" s="9" t="str">
        <f>IF(S1641&lt;&gt;"",S1641,IF(T1641&lt;&gt;"",VLOOKUP(T1641,Metadata!$S$2:$T$228,2,FALSE),""))</f>
        <v>Project Manager</v>
      </c>
      <c r="V1641" s="9" t="s">
        <v>162</v>
      </c>
      <c r="W1641" s="9" t="s">
        <v>137</v>
      </c>
      <c r="X1641" s="9" t="s">
        <v>163</v>
      </c>
      <c r="Y1641" s="9" t="s">
        <v>137</v>
      </c>
      <c r="Z1641" s="9" t="s">
        <v>164</v>
      </c>
      <c r="AA1641" s="9" t="s">
        <v>165</v>
      </c>
      <c r="AB1641" s="9" t="s">
        <v>137</v>
      </c>
      <c r="AC1641" s="9" t="s">
        <v>147</v>
      </c>
      <c r="AD1641" s="9"/>
      <c r="AE1641" s="9" t="s">
        <v>194</v>
      </c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 t="s">
        <v>178</v>
      </c>
      <c r="BB1641" s="9"/>
      <c r="BC1641" s="9"/>
      <c r="BD1641" s="9"/>
      <c r="BE1641" s="9"/>
      <c r="BF1641" s="9"/>
      <c r="BG1641" s="9"/>
      <c r="BH1641" s="9"/>
      <c r="BI1641" s="9"/>
      <c r="BJ1641" s="9" t="s">
        <v>167</v>
      </c>
      <c r="BK1641" s="9" t="s">
        <v>198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10"/>
      <c r="CB1641" s="10" t="str">
        <f t="shared" si="5"/>
        <v/>
      </c>
      <c r="CC1641" s="10"/>
      <c r="CD1641" s="9" t="str">
        <f t="shared" si="2"/>
        <v/>
      </c>
      <c r="CE1641" s="9" t="s">
        <v>151</v>
      </c>
      <c r="CF1641" s="9" t="s">
        <v>248</v>
      </c>
      <c r="CG1641" s="9">
        <f>IF(CF1641="","",VLOOKUP(CF1641,Metadata!$D$2:$H$20,2,FALSE))</f>
        <v>57500</v>
      </c>
      <c r="CH1641" s="9">
        <f>IF(CF1641="","",VLOOKUP(CF1641,Metadata!$D$2:$H$20,4,FALSE))</f>
        <v>55000</v>
      </c>
      <c r="CI1641" s="9">
        <f>IF(CF1641="","",VLOOKUP(CF1641,Metadata!$D$2:$H$20,5,FALSE))</f>
        <v>60000</v>
      </c>
      <c r="CJ1641" s="9">
        <f t="shared" si="3"/>
        <v>57500</v>
      </c>
      <c r="CK1641" s="9" t="s">
        <v>153</v>
      </c>
      <c r="CL1641" s="10">
        <v>3</v>
      </c>
      <c r="CM1641" s="10">
        <v>3</v>
      </c>
      <c r="CN1641" s="10">
        <v>5</v>
      </c>
      <c r="CO1641" s="10">
        <v>5</v>
      </c>
      <c r="CP1641" s="10">
        <v>4</v>
      </c>
      <c r="CQ1641" s="10">
        <v>4</v>
      </c>
      <c r="CR1641" s="10">
        <v>5</v>
      </c>
      <c r="CS1641" s="10">
        <v>6</v>
      </c>
      <c r="CT1641" s="10">
        <v>6</v>
      </c>
      <c r="CU1641" s="10">
        <v>3</v>
      </c>
      <c r="CV1641" s="10">
        <v>3</v>
      </c>
      <c r="CW1641" s="10">
        <v>4</v>
      </c>
      <c r="CX1641" s="10">
        <v>7</v>
      </c>
      <c r="CY1641" s="10">
        <v>3</v>
      </c>
      <c r="CZ1641" s="10">
        <v>3</v>
      </c>
      <c r="DA1641" s="10">
        <v>2</v>
      </c>
      <c r="DB1641" s="10">
        <v>1</v>
      </c>
      <c r="DC1641" s="10">
        <v>6</v>
      </c>
      <c r="DD1641" s="10">
        <v>4</v>
      </c>
      <c r="DE1641" s="10">
        <v>5</v>
      </c>
      <c r="DF1641" s="10">
        <v>6</v>
      </c>
      <c r="DG1641" s="10">
        <v>4</v>
      </c>
      <c r="DH1641" s="10">
        <v>2</v>
      </c>
      <c r="DI1641" s="10">
        <v>1</v>
      </c>
      <c r="DJ1641" s="10">
        <v>5</v>
      </c>
      <c r="DK1641" s="10">
        <v>5</v>
      </c>
      <c r="DL1641" s="10">
        <v>1</v>
      </c>
      <c r="DM1641" s="9" t="s">
        <v>154</v>
      </c>
      <c r="DN1641" s="10">
        <v>1974</v>
      </c>
      <c r="DO1641" s="9">
        <f t="shared" si="8"/>
        <v>47</v>
      </c>
      <c r="DP1641" s="9" t="s">
        <v>155</v>
      </c>
      <c r="DQ1641" s="9" t="s">
        <v>156</v>
      </c>
      <c r="DR1641" s="9" t="s">
        <v>157</v>
      </c>
      <c r="DS1641" s="9" t="s">
        <v>137</v>
      </c>
      <c r="DT1641" s="9" t="s">
        <v>657</v>
      </c>
      <c r="DU1641" s="9" t="s">
        <v>158</v>
      </c>
      <c r="DV1641" s="9" t="str">
        <f>VLOOKUP(DU1641,Metadata!$B$2:$C$7,2,FALSE)</f>
        <v>6+ years</v>
      </c>
    </row>
    <row r="1642" spans="1:126">
      <c r="A1642" s="13">
        <v>1641</v>
      </c>
      <c r="B1642" s="9" t="s">
        <v>135</v>
      </c>
      <c r="C1642" s="9" t="str">
        <f>VLOOKUP(B1642,Metadata!$M$2:$N$6,2,FALSE)</f>
        <v>Permanent Employee</v>
      </c>
      <c r="D1642" s="9" t="s">
        <v>159</v>
      </c>
      <c r="E1642" s="9" t="s">
        <v>137</v>
      </c>
      <c r="F1642" s="9" t="s">
        <v>138</v>
      </c>
      <c r="G1642" s="9" t="s">
        <v>190</v>
      </c>
      <c r="H1642" s="9" t="str">
        <f>IF(G1642="","",VLOOKUP(G1642,Metadata!$J$2:$K$22,2,FALSE))</f>
        <v>North</v>
      </c>
      <c r="I1642" s="9" t="s">
        <v>292</v>
      </c>
      <c r="J1642" s="9" t="str">
        <f>IF(I1642="","",VLOOKUP(I1642,Metadata!$P$2:$Q$43,2,FALSE))</f>
        <v>North America</v>
      </c>
      <c r="K1642" s="9" t="str">
        <f t="shared" si="0"/>
        <v>International</v>
      </c>
      <c r="L1642" s="9" t="s">
        <v>137</v>
      </c>
      <c r="M1642" s="9" t="str">
        <f>IF(L1642="","",VLOOKUP(L1642,Metadata!$J$2:$K$22,2,FALSE))</f>
        <v/>
      </c>
      <c r="N1642" s="9" t="s">
        <v>205</v>
      </c>
      <c r="O1642" s="9" t="s">
        <v>137</v>
      </c>
      <c r="P1642" s="9" t="s">
        <v>137</v>
      </c>
      <c r="Q1642" s="10" t="str">
        <f t="shared" si="1"/>
        <v>Full Office Job</v>
      </c>
      <c r="R1642" s="10">
        <v>4</v>
      </c>
      <c r="S1642" s="9" t="s">
        <v>192</v>
      </c>
      <c r="T1642" s="9" t="s">
        <v>137</v>
      </c>
      <c r="U1642" s="9" t="str">
        <f>IF(S1642&lt;&gt;"",S1642,IF(T1642&lt;&gt;"",VLOOKUP(T1642,Metadata!$S$2:$T$228,2,FALSE),""))</f>
        <v>Back-End Developer</v>
      </c>
      <c r="V1642" s="9" t="s">
        <v>317</v>
      </c>
      <c r="W1642" s="9" t="s">
        <v>137</v>
      </c>
      <c r="X1642" s="9" t="s">
        <v>145</v>
      </c>
      <c r="Y1642" s="9" t="s">
        <v>137</v>
      </c>
      <c r="Z1642" s="9" t="s">
        <v>218</v>
      </c>
      <c r="AA1642" s="9" t="s">
        <v>137</v>
      </c>
      <c r="AB1642" s="9" t="s">
        <v>137</v>
      </c>
      <c r="AC1642" s="9"/>
      <c r="AD1642" s="9"/>
      <c r="AE1642" s="9" t="s">
        <v>194</v>
      </c>
      <c r="AF1642" s="9"/>
      <c r="AG1642" s="9"/>
      <c r="AH1642" s="9" t="s">
        <v>176</v>
      </c>
      <c r="AI1642" s="9" t="s">
        <v>230</v>
      </c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 t="s">
        <v>150</v>
      </c>
      <c r="BZ1642" s="9" t="s">
        <v>137</v>
      </c>
      <c r="CA1642" s="10"/>
      <c r="CB1642" s="10" t="str">
        <f t="shared" si="5"/>
        <v/>
      </c>
      <c r="CC1642" s="10"/>
      <c r="CD1642" s="9" t="str">
        <f t="shared" si="2"/>
        <v/>
      </c>
      <c r="CE1642" s="9" t="s">
        <v>151</v>
      </c>
      <c r="CF1642" s="9" t="s">
        <v>225</v>
      </c>
      <c r="CG1642" s="9">
        <f>IF(CF1642="","",VLOOKUP(CF1642,Metadata!$D$2:$H$20,2,FALSE))</f>
        <v>22500</v>
      </c>
      <c r="CH1642" s="9">
        <f>IF(CF1642="","",VLOOKUP(CF1642,Metadata!$D$2:$H$20,4,FALSE))</f>
        <v>20000</v>
      </c>
      <c r="CI1642" s="9">
        <f>IF(CF1642="","",VLOOKUP(CF1642,Metadata!$D$2:$H$20,5,FALSE))</f>
        <v>25000</v>
      </c>
      <c r="CJ1642" s="9">
        <f t="shared" si="3"/>
        <v>22500</v>
      </c>
      <c r="CK1642" s="9" t="s">
        <v>221</v>
      </c>
      <c r="CL1642" s="10">
        <v>3</v>
      </c>
      <c r="CM1642" s="10">
        <v>3</v>
      </c>
      <c r="CN1642" s="10">
        <v>6</v>
      </c>
      <c r="CO1642" s="10">
        <v>6</v>
      </c>
      <c r="CP1642" s="10">
        <v>6</v>
      </c>
      <c r="CQ1642" s="10">
        <v>6</v>
      </c>
      <c r="CR1642" s="10">
        <v>5</v>
      </c>
      <c r="CS1642" s="10">
        <v>7</v>
      </c>
      <c r="CT1642" s="10">
        <v>6</v>
      </c>
      <c r="CU1642" s="10">
        <v>6</v>
      </c>
      <c r="CV1642" s="10">
        <v>5</v>
      </c>
      <c r="CW1642" s="10">
        <v>5</v>
      </c>
      <c r="CX1642" s="10">
        <v>6</v>
      </c>
      <c r="CY1642" s="10">
        <v>7</v>
      </c>
      <c r="CZ1642" s="10">
        <v>7</v>
      </c>
      <c r="DA1642" s="10">
        <v>7</v>
      </c>
      <c r="DB1642" s="10">
        <v>5</v>
      </c>
      <c r="DC1642" s="10">
        <v>6</v>
      </c>
      <c r="DD1642" s="10">
        <v>6</v>
      </c>
      <c r="DE1642" s="10">
        <v>7</v>
      </c>
      <c r="DF1642" s="10">
        <v>6</v>
      </c>
      <c r="DG1642" s="10">
        <v>7</v>
      </c>
      <c r="DH1642" s="10">
        <v>5</v>
      </c>
      <c r="DI1642" s="10">
        <v>5</v>
      </c>
      <c r="DJ1642" s="10">
        <v>4</v>
      </c>
      <c r="DK1642" s="10">
        <v>4</v>
      </c>
      <c r="DL1642" s="10">
        <v>5</v>
      </c>
      <c r="DM1642" s="9" t="s">
        <v>154</v>
      </c>
      <c r="DN1642" s="10">
        <v>1990</v>
      </c>
      <c r="DO1642" s="9">
        <f t="shared" si="8"/>
        <v>31</v>
      </c>
      <c r="DP1642" s="9" t="s">
        <v>155</v>
      </c>
      <c r="DQ1642" s="9" t="s">
        <v>202</v>
      </c>
      <c r="DR1642" s="9" t="s">
        <v>157</v>
      </c>
      <c r="DS1642" s="9" t="s">
        <v>137</v>
      </c>
      <c r="DT1642" s="9" t="s">
        <v>657</v>
      </c>
      <c r="DU1642" s="9" t="s">
        <v>223</v>
      </c>
      <c r="DV1642" s="9" t="str">
        <f>VLOOKUP(DU1642,Metadata!$B$2:$C$7,2,FALSE)</f>
        <v>3 - 6 years</v>
      </c>
    </row>
    <row r="1643" spans="1:126">
      <c r="A1643" s="13">
        <v>1642</v>
      </c>
      <c r="B1643" s="9" t="s">
        <v>135</v>
      </c>
      <c r="C1643" s="9" t="str">
        <f>VLOOKUP(B1643,Metadata!$M$2:$N$6,2,FALSE)</f>
        <v>Permanent Employee</v>
      </c>
      <c r="D1643" s="9" t="s">
        <v>159</v>
      </c>
      <c r="E1643" s="9" t="s">
        <v>137</v>
      </c>
      <c r="F1643" s="9" t="s">
        <v>138</v>
      </c>
      <c r="G1643" s="9" t="s">
        <v>190</v>
      </c>
      <c r="H1643" s="9" t="str">
        <f>IF(G1643="","",VLOOKUP(G1643,Metadata!$J$2:$K$22,2,FALSE))</f>
        <v>North</v>
      </c>
      <c r="I1643" s="9" t="s">
        <v>138</v>
      </c>
      <c r="J1643" s="9" t="str">
        <f>IF(I1643="","",VLOOKUP(I1643,Metadata!$P$2:$Q$43,2,FALSE))</f>
        <v>Europe</v>
      </c>
      <c r="K1643" s="9" t="str">
        <f t="shared" si="0"/>
        <v>Portugal</v>
      </c>
      <c r="L1643" s="9" t="s">
        <v>190</v>
      </c>
      <c r="M1643" s="9" t="str">
        <f>IF(L1643="","",VLOOKUP(L1643,Metadata!$J$2:$K$22,2,FALSE))</f>
        <v>North</v>
      </c>
      <c r="N1643" s="9" t="s">
        <v>214</v>
      </c>
      <c r="O1643" s="9" t="s">
        <v>215</v>
      </c>
      <c r="P1643" s="9" t="s">
        <v>142</v>
      </c>
      <c r="Q1643" s="10" t="str">
        <f t="shared" si="1"/>
        <v>Full Office Job</v>
      </c>
      <c r="R1643" s="10">
        <v>4</v>
      </c>
      <c r="S1643" s="9" t="s">
        <v>260</v>
      </c>
      <c r="T1643" s="9" t="s">
        <v>137</v>
      </c>
      <c r="U1643" s="9" t="str">
        <f>IF(S1643&lt;&gt;"",S1643,IF(T1643&lt;&gt;"",VLOOKUP(T1643,Metadata!$S$2:$T$228,2,FALSE),""))</f>
        <v>DevOps Engineer</v>
      </c>
      <c r="V1643" s="9" t="s">
        <v>261</v>
      </c>
      <c r="W1643" s="9" t="s">
        <v>137</v>
      </c>
      <c r="X1643" s="9" t="s">
        <v>163</v>
      </c>
      <c r="Y1643" s="9" t="s">
        <v>137</v>
      </c>
      <c r="Z1643" s="9" t="s">
        <v>262</v>
      </c>
      <c r="AA1643" s="9" t="s">
        <v>165</v>
      </c>
      <c r="AB1643" s="9" t="s">
        <v>253</v>
      </c>
      <c r="AC1643" s="9"/>
      <c r="AD1643" s="9"/>
      <c r="AE1643" s="9"/>
      <c r="AF1643" s="9" t="s">
        <v>243</v>
      </c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 t="s">
        <v>178</v>
      </c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 t="s">
        <v>186</v>
      </c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10"/>
      <c r="CB1643" s="10" t="str">
        <f t="shared" si="5"/>
        <v/>
      </c>
      <c r="CC1643" s="10"/>
      <c r="CD1643" s="9" t="str">
        <f t="shared" si="2"/>
        <v/>
      </c>
      <c r="CE1643" s="9" t="s">
        <v>168</v>
      </c>
      <c r="CF1643" s="9" t="s">
        <v>188</v>
      </c>
      <c r="CG1643" s="9">
        <f>IF(CF1643="","",VLOOKUP(CF1643,Metadata!$D$2:$H$20,2,FALSE))</f>
        <v>17500</v>
      </c>
      <c r="CH1643" s="9">
        <f>IF(CF1643="","",VLOOKUP(CF1643,Metadata!$D$2:$H$20,4,FALSE))</f>
        <v>15000</v>
      </c>
      <c r="CI1643" s="9">
        <f>IF(CF1643="","",VLOOKUP(CF1643,Metadata!$D$2:$H$20,5,FALSE))</f>
        <v>20000</v>
      </c>
      <c r="CJ1643" s="9">
        <f t="shared" si="3"/>
        <v>17500</v>
      </c>
      <c r="CK1643" s="9" t="s">
        <v>221</v>
      </c>
      <c r="CL1643" s="10">
        <v>5</v>
      </c>
      <c r="CM1643" s="10">
        <v>3</v>
      </c>
      <c r="CN1643" s="10">
        <v>6</v>
      </c>
      <c r="CO1643" s="10">
        <v>6</v>
      </c>
      <c r="CP1643" s="10">
        <v>5</v>
      </c>
      <c r="CQ1643" s="10">
        <v>6</v>
      </c>
      <c r="CR1643" s="10">
        <v>5</v>
      </c>
      <c r="CS1643" s="10">
        <v>6</v>
      </c>
      <c r="CT1643" s="10">
        <v>4</v>
      </c>
      <c r="CU1643" s="10">
        <v>6</v>
      </c>
      <c r="CV1643" s="10">
        <v>6</v>
      </c>
      <c r="CW1643" s="10">
        <v>6</v>
      </c>
      <c r="CX1643" s="10">
        <v>5</v>
      </c>
      <c r="CY1643" s="10">
        <v>6</v>
      </c>
      <c r="CZ1643" s="10">
        <v>6</v>
      </c>
      <c r="DA1643" s="10">
        <v>7</v>
      </c>
      <c r="DB1643" s="10">
        <v>5</v>
      </c>
      <c r="DC1643" s="10">
        <v>7</v>
      </c>
      <c r="DD1643" s="10">
        <v>4</v>
      </c>
      <c r="DE1643" s="10">
        <v>7</v>
      </c>
      <c r="DF1643" s="10">
        <v>5</v>
      </c>
      <c r="DG1643" s="10">
        <v>7</v>
      </c>
      <c r="DH1643" s="10">
        <v>7</v>
      </c>
      <c r="DI1643" s="10">
        <v>6</v>
      </c>
      <c r="DJ1643" s="10">
        <v>5</v>
      </c>
      <c r="DK1643" s="10">
        <v>5</v>
      </c>
      <c r="DL1643" s="10">
        <v>4</v>
      </c>
      <c r="DM1643" s="9" t="s">
        <v>154</v>
      </c>
      <c r="DN1643" s="10">
        <v>1996</v>
      </c>
      <c r="DO1643" s="9">
        <f t="shared" si="8"/>
        <v>25</v>
      </c>
      <c r="DP1643" s="9" t="s">
        <v>155</v>
      </c>
      <c r="DQ1643" s="9" t="s">
        <v>227</v>
      </c>
      <c r="DR1643" s="9" t="s">
        <v>157</v>
      </c>
      <c r="DS1643" s="9" t="s">
        <v>137</v>
      </c>
      <c r="DT1643" s="9" t="s">
        <v>657</v>
      </c>
      <c r="DU1643" s="9" t="s">
        <v>168</v>
      </c>
      <c r="DV1643" s="9" t="str">
        <f>VLOOKUP(DU1643,Metadata!$B$2:$C$7,2,FALSE)</f>
        <v>0 - 3 years</v>
      </c>
    </row>
    <row r="1644" spans="1:126">
      <c r="A1644" s="13">
        <v>1643</v>
      </c>
      <c r="B1644" s="9" t="s">
        <v>135</v>
      </c>
      <c r="C1644" s="9" t="str">
        <f>VLOOKUP(B1644,Metadata!$M$2:$N$6,2,FALSE)</f>
        <v>Permanent Employee</v>
      </c>
      <c r="D1644" s="9" t="s">
        <v>159</v>
      </c>
      <c r="E1644" s="9" t="s">
        <v>137</v>
      </c>
      <c r="F1644" s="9" t="s">
        <v>138</v>
      </c>
      <c r="G1644" s="9" t="s">
        <v>140</v>
      </c>
      <c r="H1644" s="9" t="str">
        <f>IF(G1644="","",VLOOKUP(G1644,Metadata!$J$2:$K$22,2,FALSE))</f>
        <v>Lisbon Metropolitan Area</v>
      </c>
      <c r="I1644" s="9" t="s">
        <v>138</v>
      </c>
      <c r="J1644" s="9" t="str">
        <f>IF(I1644="","",VLOOKUP(I1644,Metadata!$P$2:$Q$43,2,FALSE))</f>
        <v>Europe</v>
      </c>
      <c r="K1644" s="9" t="str">
        <f t="shared" si="0"/>
        <v>Portugal</v>
      </c>
      <c r="L1644" s="9" t="s">
        <v>140</v>
      </c>
      <c r="M1644" s="9" t="str">
        <f>IF(L1644="","",VLOOKUP(L1644,Metadata!$J$2:$K$22,2,FALSE))</f>
        <v>Lisbon Metropolitan Area</v>
      </c>
      <c r="N1644" s="9" t="s">
        <v>141</v>
      </c>
      <c r="O1644" s="9" t="s">
        <v>137</v>
      </c>
      <c r="P1644" s="9" t="s">
        <v>191</v>
      </c>
      <c r="Q1644" s="10" t="str">
        <f t="shared" si="1"/>
        <v>Remote Job (full or flexible)</v>
      </c>
      <c r="R1644" s="10">
        <v>5</v>
      </c>
      <c r="S1644" s="9" t="s">
        <v>319</v>
      </c>
      <c r="T1644" s="9" t="s">
        <v>137</v>
      </c>
      <c r="U1644" s="9" t="str">
        <f>IF(S1644&lt;&gt;"",S1644,IF(T1644&lt;&gt;"",VLOOKUP(T1644,Metadata!$S$2:$T$228,2,FALSE),""))</f>
        <v>CTO</v>
      </c>
      <c r="V1644" s="9" t="s">
        <v>207</v>
      </c>
      <c r="W1644" s="9" t="s">
        <v>137</v>
      </c>
      <c r="X1644" s="9" t="s">
        <v>145</v>
      </c>
      <c r="Y1644" s="9" t="s">
        <v>137</v>
      </c>
      <c r="Z1644" s="9" t="s">
        <v>218</v>
      </c>
      <c r="AA1644" s="9" t="s">
        <v>137</v>
      </c>
      <c r="AB1644" s="9" t="s">
        <v>137</v>
      </c>
      <c r="AC1644" s="9" t="s">
        <v>147</v>
      </c>
      <c r="AD1644" s="9"/>
      <c r="AE1644" s="9" t="s">
        <v>194</v>
      </c>
      <c r="AF1644" s="9"/>
      <c r="AG1644" s="9"/>
      <c r="AH1644" s="9"/>
      <c r="AI1644" s="9"/>
      <c r="AJ1644" s="9" t="s">
        <v>185</v>
      </c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 t="s">
        <v>367</v>
      </c>
      <c r="BG1644" s="9"/>
      <c r="BH1644" s="9"/>
      <c r="BI1644" s="9"/>
      <c r="BJ1644" s="9"/>
      <c r="BK1644" s="9" t="s">
        <v>198</v>
      </c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10"/>
      <c r="CB1644" s="10" t="str">
        <f t="shared" si="5"/>
        <v/>
      </c>
      <c r="CC1644" s="10"/>
      <c r="CD1644" s="9" t="str">
        <f t="shared" si="2"/>
        <v/>
      </c>
      <c r="CE1644" s="9" t="s">
        <v>232</v>
      </c>
      <c r="CF1644" s="9" t="s">
        <v>245</v>
      </c>
      <c r="CG1644" s="9">
        <f>IF(CF1644="","",VLOOKUP(CF1644,Metadata!$D$2:$H$20,2,FALSE))</f>
        <v>42500</v>
      </c>
      <c r="CH1644" s="9">
        <f>IF(CF1644="","",VLOOKUP(CF1644,Metadata!$D$2:$H$20,4,FALSE))</f>
        <v>40000</v>
      </c>
      <c r="CI1644" s="9">
        <f>IF(CF1644="","",VLOOKUP(CF1644,Metadata!$D$2:$H$20,5,FALSE))</f>
        <v>45000</v>
      </c>
      <c r="CJ1644" s="9">
        <f t="shared" si="3"/>
        <v>42500</v>
      </c>
      <c r="CK1644" s="9" t="s">
        <v>153</v>
      </c>
      <c r="CL1644" s="10">
        <v>4</v>
      </c>
      <c r="CM1644" s="10">
        <v>2</v>
      </c>
      <c r="CN1644" s="10">
        <v>5</v>
      </c>
      <c r="CO1644" s="10">
        <v>6</v>
      </c>
      <c r="CP1644" s="10">
        <v>5</v>
      </c>
      <c r="CQ1644" s="10">
        <v>6</v>
      </c>
      <c r="CR1644" s="10">
        <v>5</v>
      </c>
      <c r="CS1644" s="10">
        <v>4</v>
      </c>
      <c r="CT1644" s="10">
        <v>3</v>
      </c>
      <c r="CU1644" s="10">
        <v>3</v>
      </c>
      <c r="CV1644" s="10">
        <v>3</v>
      </c>
      <c r="CW1644" s="10">
        <v>6</v>
      </c>
      <c r="CX1644" s="10">
        <v>5</v>
      </c>
      <c r="CY1644" s="10">
        <v>6</v>
      </c>
      <c r="CZ1644" s="10">
        <v>2</v>
      </c>
      <c r="DA1644" s="10">
        <v>4</v>
      </c>
      <c r="DB1644" s="10">
        <v>2</v>
      </c>
      <c r="DC1644" s="10">
        <v>5</v>
      </c>
      <c r="DD1644" s="10">
        <v>3</v>
      </c>
      <c r="DE1644" s="10">
        <v>7</v>
      </c>
      <c r="DF1644" s="10">
        <v>3</v>
      </c>
      <c r="DG1644" s="10">
        <v>7</v>
      </c>
      <c r="DH1644" s="10">
        <v>4</v>
      </c>
      <c r="DI1644" s="10">
        <v>5</v>
      </c>
      <c r="DJ1644" s="10">
        <v>6</v>
      </c>
      <c r="DK1644" s="10">
        <v>3</v>
      </c>
      <c r="DL1644" s="10">
        <v>2</v>
      </c>
      <c r="DM1644" s="9" t="s">
        <v>154</v>
      </c>
      <c r="DN1644" s="10">
        <v>1970</v>
      </c>
      <c r="DO1644" s="9">
        <f t="shared" si="8"/>
        <v>51</v>
      </c>
      <c r="DP1644" s="9" t="s">
        <v>155</v>
      </c>
      <c r="DQ1644" s="9" t="s">
        <v>210</v>
      </c>
      <c r="DR1644" s="9" t="s">
        <v>170</v>
      </c>
      <c r="DS1644" s="9" t="s">
        <v>137</v>
      </c>
      <c r="DT1644" s="9" t="s">
        <v>657</v>
      </c>
      <c r="DU1644" s="9" t="s">
        <v>158</v>
      </c>
      <c r="DV1644" s="9" t="str">
        <f>VLOOKUP(DU1644,Metadata!$B$2:$C$7,2,FALSE)</f>
        <v>6+ years</v>
      </c>
    </row>
    <row r="1645" spans="1:126">
      <c r="A1645" s="13">
        <v>1644</v>
      </c>
      <c r="B1645" s="9" t="s">
        <v>135</v>
      </c>
      <c r="C1645" s="9" t="str">
        <f>VLOOKUP(B1645,Metadata!$M$2:$N$6,2,FALSE)</f>
        <v>Permanent Employee</v>
      </c>
      <c r="D1645" s="9" t="s">
        <v>159</v>
      </c>
      <c r="E1645" s="9" t="s">
        <v>137</v>
      </c>
      <c r="F1645" s="9" t="s">
        <v>138</v>
      </c>
      <c r="G1645" s="9" t="s">
        <v>160</v>
      </c>
      <c r="H1645" s="9" t="str">
        <f>IF(G1645="","",VLOOKUP(G1645,Metadata!$J$2:$K$22,2,FALSE))</f>
        <v>Centre</v>
      </c>
      <c r="I1645" s="9" t="s">
        <v>138</v>
      </c>
      <c r="J1645" s="9" t="str">
        <f>IF(I1645="","",VLOOKUP(I1645,Metadata!$P$2:$Q$43,2,FALSE))</f>
        <v>Europe</v>
      </c>
      <c r="K1645" s="9" t="str">
        <f t="shared" si="0"/>
        <v>Portugal</v>
      </c>
      <c r="L1645" s="9" t="s">
        <v>160</v>
      </c>
      <c r="M1645" s="9" t="str">
        <f>IF(L1645="","",VLOOKUP(L1645,Metadata!$J$2:$K$22,2,FALSE))</f>
        <v>Centre</v>
      </c>
      <c r="N1645" s="9" t="s">
        <v>214</v>
      </c>
      <c r="O1645" s="9" t="s">
        <v>136</v>
      </c>
      <c r="P1645" s="9" t="s">
        <v>142</v>
      </c>
      <c r="Q1645" s="10" t="str">
        <f t="shared" si="1"/>
        <v>Full Office Job</v>
      </c>
      <c r="R1645" s="10">
        <v>6</v>
      </c>
      <c r="S1645" s="9" t="s">
        <v>229</v>
      </c>
      <c r="T1645" s="9" t="s">
        <v>137</v>
      </c>
      <c r="U1645" s="9" t="str">
        <f>IF(S1645&lt;&gt;"",S1645,IF(T1645&lt;&gt;"",VLOOKUP(T1645,Metadata!$S$2:$T$228,2,FALSE),""))</f>
        <v>Project Manager</v>
      </c>
      <c r="V1645" s="9" t="s">
        <v>162</v>
      </c>
      <c r="W1645" s="9" t="s">
        <v>137</v>
      </c>
      <c r="X1645" s="9" t="s">
        <v>175</v>
      </c>
      <c r="Y1645" s="9" t="s">
        <v>137</v>
      </c>
      <c r="Z1645" s="9" t="s">
        <v>262</v>
      </c>
      <c r="AA1645" s="9" t="s">
        <v>137</v>
      </c>
      <c r="AB1645" s="9" t="s">
        <v>253</v>
      </c>
      <c r="AC1645" s="9" t="s">
        <v>147</v>
      </c>
      <c r="AD1645" s="9"/>
      <c r="AE1645" s="9"/>
      <c r="AF1645" s="9" t="s">
        <v>243</v>
      </c>
      <c r="AG1645" s="9"/>
      <c r="AH1645" s="9" t="s">
        <v>176</v>
      </c>
      <c r="AI1645" s="9" t="s">
        <v>230</v>
      </c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 t="s">
        <v>178</v>
      </c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 t="s">
        <v>257</v>
      </c>
      <c r="BP1645" s="9"/>
      <c r="BQ1645" s="9"/>
      <c r="BR1645" s="9"/>
      <c r="BS1645" s="9"/>
      <c r="BT1645" s="9"/>
      <c r="BU1645" s="9" t="s">
        <v>258</v>
      </c>
      <c r="BV1645" s="9"/>
      <c r="BW1645" s="9"/>
      <c r="BX1645" s="9"/>
      <c r="BY1645" s="9"/>
      <c r="BZ1645" s="9"/>
      <c r="CA1645" s="10"/>
      <c r="CB1645" s="10" t="str">
        <f t="shared" si="5"/>
        <v/>
      </c>
      <c r="CC1645" s="10"/>
      <c r="CD1645" s="9" t="str">
        <f t="shared" si="2"/>
        <v/>
      </c>
      <c r="CE1645" s="9" t="s">
        <v>232</v>
      </c>
      <c r="CF1645" s="9" t="s">
        <v>152</v>
      </c>
      <c r="CG1645" s="9">
        <f>IF(CF1645="","",VLOOKUP(CF1645,Metadata!$D$2:$H$20,2,FALSE))</f>
        <v>32500</v>
      </c>
      <c r="CH1645" s="9">
        <f>IF(CF1645="","",VLOOKUP(CF1645,Metadata!$D$2:$H$20,4,FALSE))</f>
        <v>30000</v>
      </c>
      <c r="CI1645" s="9">
        <f>IF(CF1645="","",VLOOKUP(CF1645,Metadata!$D$2:$H$20,5,FALSE))</f>
        <v>35000</v>
      </c>
      <c r="CJ1645" s="9">
        <f t="shared" si="3"/>
        <v>32500</v>
      </c>
      <c r="CK1645" s="9" t="s">
        <v>153</v>
      </c>
      <c r="CL1645" s="10">
        <v>6</v>
      </c>
      <c r="CM1645" s="10">
        <v>2</v>
      </c>
      <c r="CN1645" s="10">
        <v>7</v>
      </c>
      <c r="CO1645" s="10">
        <v>6</v>
      </c>
      <c r="CP1645" s="10">
        <v>5</v>
      </c>
      <c r="CQ1645" s="10">
        <v>6</v>
      </c>
      <c r="CR1645" s="10">
        <v>6</v>
      </c>
      <c r="CS1645" s="10">
        <v>7</v>
      </c>
      <c r="CT1645" s="10">
        <v>5</v>
      </c>
      <c r="CU1645" s="10">
        <v>5</v>
      </c>
      <c r="CV1645" s="10">
        <v>5</v>
      </c>
      <c r="CW1645" s="10">
        <v>4</v>
      </c>
      <c r="CX1645" s="10">
        <v>5</v>
      </c>
      <c r="CY1645" s="10">
        <v>3</v>
      </c>
      <c r="CZ1645" s="10">
        <v>6</v>
      </c>
      <c r="DA1645" s="10">
        <v>4</v>
      </c>
      <c r="DB1645" s="10">
        <v>5</v>
      </c>
      <c r="DC1645" s="10">
        <v>7</v>
      </c>
      <c r="DD1645" s="10">
        <v>4</v>
      </c>
      <c r="DE1645" s="10">
        <v>7</v>
      </c>
      <c r="DF1645" s="10">
        <v>5</v>
      </c>
      <c r="DG1645" s="10">
        <v>3</v>
      </c>
      <c r="DH1645" s="10">
        <v>7</v>
      </c>
      <c r="DI1645" s="10">
        <v>7</v>
      </c>
      <c r="DJ1645" s="10">
        <v>3</v>
      </c>
      <c r="DK1645" s="10">
        <v>5</v>
      </c>
      <c r="DL1645" s="10">
        <v>7</v>
      </c>
      <c r="DM1645" s="9" t="s">
        <v>154</v>
      </c>
      <c r="DN1645" s="10">
        <v>1991</v>
      </c>
      <c r="DO1645" s="9">
        <f t="shared" si="8"/>
        <v>30</v>
      </c>
      <c r="DP1645" s="9" t="s">
        <v>155</v>
      </c>
      <c r="DQ1645" s="9" t="s">
        <v>210</v>
      </c>
      <c r="DR1645" s="9" t="s">
        <v>157</v>
      </c>
      <c r="DS1645" s="9" t="s">
        <v>137</v>
      </c>
      <c r="DT1645" s="9" t="s">
        <v>657</v>
      </c>
      <c r="DU1645" s="9" t="s">
        <v>223</v>
      </c>
      <c r="DV1645" s="9" t="str">
        <f>VLOOKUP(DU1645,Metadata!$B$2:$C$7,2,FALSE)</f>
        <v>3 - 6 years</v>
      </c>
    </row>
    <row r="1646" spans="1:126">
      <c r="A1646" s="13">
        <v>1645</v>
      </c>
      <c r="B1646" s="9" t="s">
        <v>135</v>
      </c>
      <c r="C1646" s="9" t="str">
        <f>VLOOKUP(B1646,Metadata!$M$2:$N$6,2,FALSE)</f>
        <v>Permanent Employee</v>
      </c>
      <c r="D1646" s="9" t="s">
        <v>159</v>
      </c>
      <c r="E1646" s="9" t="s">
        <v>137</v>
      </c>
      <c r="F1646" s="9" t="s">
        <v>138</v>
      </c>
      <c r="G1646" s="9" t="s">
        <v>140</v>
      </c>
      <c r="H1646" s="9" t="str">
        <f>IF(G1646="","",VLOOKUP(G1646,Metadata!$J$2:$K$22,2,FALSE))</f>
        <v>Lisbon Metropolitan Area</v>
      </c>
      <c r="I1646" s="9" t="s">
        <v>138</v>
      </c>
      <c r="J1646" s="9" t="str">
        <f>IF(I1646="","",VLOOKUP(I1646,Metadata!$P$2:$Q$43,2,FALSE))</f>
        <v>Europe</v>
      </c>
      <c r="K1646" s="9" t="str">
        <f t="shared" si="0"/>
        <v>Portugal</v>
      </c>
      <c r="L1646" s="9" t="s">
        <v>140</v>
      </c>
      <c r="M1646" s="9" t="str">
        <f>IF(L1646="","",VLOOKUP(L1646,Metadata!$J$2:$K$22,2,FALSE))</f>
        <v>Lisbon Metropolitan Area</v>
      </c>
      <c r="N1646" s="9" t="s">
        <v>214</v>
      </c>
      <c r="O1646" s="9" t="s">
        <v>278</v>
      </c>
      <c r="P1646" s="9" t="s">
        <v>191</v>
      </c>
      <c r="Q1646" s="10" t="str">
        <f t="shared" si="1"/>
        <v>Remote Job (full or flexible)</v>
      </c>
      <c r="R1646" s="10">
        <v>5</v>
      </c>
      <c r="S1646" s="9" t="s">
        <v>266</v>
      </c>
      <c r="T1646" s="9" t="s">
        <v>137</v>
      </c>
      <c r="U1646" s="9" t="str">
        <f>IF(S1646&lt;&gt;"",S1646,IF(T1646&lt;&gt;"",VLOOKUP(T1646,Metadata!$S$2:$T$228,2,FALSE),""))</f>
        <v>Data Scientist/Data Engineer</v>
      </c>
      <c r="V1646" s="9" t="s">
        <v>304</v>
      </c>
      <c r="W1646" s="9" t="s">
        <v>137</v>
      </c>
      <c r="X1646" s="9" t="s">
        <v>175</v>
      </c>
      <c r="Y1646" s="9" t="s">
        <v>137</v>
      </c>
      <c r="Z1646" s="9" t="s">
        <v>164</v>
      </c>
      <c r="AA1646" s="9" t="s">
        <v>137</v>
      </c>
      <c r="AB1646" s="9" t="s">
        <v>137</v>
      </c>
      <c r="AC1646" s="9"/>
      <c r="AD1646" s="9"/>
      <c r="AE1646" s="9"/>
      <c r="AF1646" s="9" t="s">
        <v>243</v>
      </c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 t="s">
        <v>258</v>
      </c>
      <c r="BV1646" s="9"/>
      <c r="BW1646" s="9"/>
      <c r="BX1646" s="9"/>
      <c r="BY1646" s="9"/>
      <c r="BZ1646" s="9"/>
      <c r="CA1646" s="10"/>
      <c r="CB1646" s="10" t="str">
        <f t="shared" si="5"/>
        <v/>
      </c>
      <c r="CC1646" s="10"/>
      <c r="CD1646" s="9" t="str">
        <f t="shared" si="2"/>
        <v/>
      </c>
      <c r="CE1646" s="9" t="s">
        <v>232</v>
      </c>
      <c r="CF1646" s="9" t="s">
        <v>225</v>
      </c>
      <c r="CG1646" s="9">
        <f>IF(CF1646="","",VLOOKUP(CF1646,Metadata!$D$2:$H$20,2,FALSE))</f>
        <v>22500</v>
      </c>
      <c r="CH1646" s="9">
        <f>IF(CF1646="","",VLOOKUP(CF1646,Metadata!$D$2:$H$20,4,FALSE))</f>
        <v>20000</v>
      </c>
      <c r="CI1646" s="9">
        <f>IF(CF1646="","",VLOOKUP(CF1646,Metadata!$D$2:$H$20,5,FALSE))</f>
        <v>25000</v>
      </c>
      <c r="CJ1646" s="9">
        <f t="shared" si="3"/>
        <v>22500</v>
      </c>
      <c r="CK1646" s="9" t="s">
        <v>201</v>
      </c>
      <c r="CL1646" s="10">
        <v>6</v>
      </c>
      <c r="CM1646" s="10">
        <v>1</v>
      </c>
      <c r="CN1646" s="10">
        <v>6</v>
      </c>
      <c r="CO1646" s="10">
        <v>6</v>
      </c>
      <c r="CP1646" s="10">
        <v>4</v>
      </c>
      <c r="CQ1646" s="10">
        <v>6</v>
      </c>
      <c r="CR1646" s="10">
        <v>6</v>
      </c>
      <c r="CS1646" s="10">
        <v>5</v>
      </c>
      <c r="CT1646" s="10">
        <v>7</v>
      </c>
      <c r="CU1646" s="10">
        <v>7</v>
      </c>
      <c r="CV1646" s="10">
        <v>7</v>
      </c>
      <c r="CW1646" s="10">
        <v>5</v>
      </c>
      <c r="CX1646" s="10">
        <v>7</v>
      </c>
      <c r="CY1646" s="10">
        <v>5</v>
      </c>
      <c r="CZ1646" s="10">
        <v>6</v>
      </c>
      <c r="DA1646" s="10">
        <v>4</v>
      </c>
      <c r="DB1646" s="10">
        <v>4</v>
      </c>
      <c r="DC1646" s="10">
        <v>2</v>
      </c>
      <c r="DD1646" s="10">
        <v>2</v>
      </c>
      <c r="DE1646" s="10">
        <v>6</v>
      </c>
      <c r="DF1646" s="10">
        <v>5</v>
      </c>
      <c r="DG1646" s="10">
        <v>6</v>
      </c>
      <c r="DH1646" s="10">
        <v>4</v>
      </c>
      <c r="DI1646" s="10">
        <v>5</v>
      </c>
      <c r="DJ1646" s="10">
        <v>5</v>
      </c>
      <c r="DK1646" s="10">
        <v>4</v>
      </c>
      <c r="DL1646" s="10">
        <v>1</v>
      </c>
      <c r="DM1646" s="9" t="s">
        <v>154</v>
      </c>
      <c r="DN1646" s="10">
        <v>1995</v>
      </c>
      <c r="DO1646" s="9">
        <f t="shared" si="8"/>
        <v>26</v>
      </c>
      <c r="DP1646" s="9" t="s">
        <v>155</v>
      </c>
      <c r="DQ1646" s="9" t="s">
        <v>210</v>
      </c>
      <c r="DR1646" s="9" t="s">
        <v>157</v>
      </c>
      <c r="DS1646" s="9" t="s">
        <v>137</v>
      </c>
      <c r="DT1646" s="9" t="s">
        <v>657</v>
      </c>
      <c r="DU1646" s="9" t="s">
        <v>233</v>
      </c>
      <c r="DV1646" s="9" t="str">
        <f>VLOOKUP(DU1646,Metadata!$B$2:$C$7,2,FALSE)</f>
        <v>0 - 3 years</v>
      </c>
    </row>
    <row r="1647" spans="1:126">
      <c r="A1647" s="13">
        <v>1646</v>
      </c>
      <c r="B1647" s="9" t="s">
        <v>135</v>
      </c>
      <c r="C1647" s="9" t="str">
        <f>VLOOKUP(B1647,Metadata!$M$2:$N$6,2,FALSE)</f>
        <v>Permanent Employee</v>
      </c>
      <c r="D1647" s="9" t="s">
        <v>159</v>
      </c>
      <c r="E1647" s="9" t="s">
        <v>137</v>
      </c>
      <c r="F1647" s="9" t="s">
        <v>138</v>
      </c>
      <c r="G1647" s="9" t="s">
        <v>140</v>
      </c>
      <c r="H1647" s="9" t="str">
        <f>IF(G1647="","",VLOOKUP(G1647,Metadata!$J$2:$K$22,2,FALSE))</f>
        <v>Lisbon Metropolitan Area</v>
      </c>
      <c r="I1647" s="9" t="s">
        <v>138</v>
      </c>
      <c r="J1647" s="9" t="str">
        <f>IF(I1647="","",VLOOKUP(I1647,Metadata!$P$2:$Q$43,2,FALSE))</f>
        <v>Europe</v>
      </c>
      <c r="K1647" s="9" t="str">
        <f t="shared" si="0"/>
        <v>Portugal</v>
      </c>
      <c r="L1647" s="9" t="s">
        <v>140</v>
      </c>
      <c r="M1647" s="9" t="str">
        <f>IF(L1647="","",VLOOKUP(L1647,Metadata!$J$2:$K$22,2,FALSE))</f>
        <v>Lisbon Metropolitan Area</v>
      </c>
      <c r="N1647" s="9" t="s">
        <v>141</v>
      </c>
      <c r="O1647" s="9" t="s">
        <v>137</v>
      </c>
      <c r="P1647" s="9" t="s">
        <v>142</v>
      </c>
      <c r="Q1647" s="10" t="str">
        <f t="shared" si="1"/>
        <v>Full Office Job</v>
      </c>
      <c r="R1647" s="10">
        <v>2</v>
      </c>
      <c r="S1647" s="9" t="s">
        <v>266</v>
      </c>
      <c r="T1647" s="9" t="s">
        <v>137</v>
      </c>
      <c r="U1647" s="9" t="str">
        <f>IF(S1647&lt;&gt;"",S1647,IF(T1647&lt;&gt;"",VLOOKUP(T1647,Metadata!$S$2:$T$228,2,FALSE),""))</f>
        <v>Data Scientist/Data Engineer</v>
      </c>
      <c r="V1647" s="9" t="s">
        <v>207</v>
      </c>
      <c r="W1647" s="9" t="s">
        <v>137</v>
      </c>
      <c r="X1647" s="9" t="s">
        <v>208</v>
      </c>
      <c r="Y1647" s="9" t="s">
        <v>137</v>
      </c>
      <c r="Z1647" s="9" t="s">
        <v>184</v>
      </c>
      <c r="AA1647" s="9" t="s">
        <v>137</v>
      </c>
      <c r="AB1647" s="9" t="s">
        <v>137</v>
      </c>
      <c r="AC1647" s="9"/>
      <c r="AD1647" s="9"/>
      <c r="AE1647" s="9"/>
      <c r="AF1647" s="9" t="s">
        <v>243</v>
      </c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 t="s">
        <v>150</v>
      </c>
      <c r="BZ1647" s="9" t="s">
        <v>137</v>
      </c>
      <c r="CA1647" s="10"/>
      <c r="CB1647" s="10" t="str">
        <f t="shared" si="5"/>
        <v/>
      </c>
      <c r="CC1647" s="10"/>
      <c r="CD1647" s="9" t="str">
        <f t="shared" si="2"/>
        <v/>
      </c>
      <c r="CE1647" s="9" t="s">
        <v>232</v>
      </c>
      <c r="CF1647" s="9" t="s">
        <v>188</v>
      </c>
      <c r="CG1647" s="9">
        <f>IF(CF1647="","",VLOOKUP(CF1647,Metadata!$D$2:$H$20,2,FALSE))</f>
        <v>17500</v>
      </c>
      <c r="CH1647" s="9">
        <f>IF(CF1647="","",VLOOKUP(CF1647,Metadata!$D$2:$H$20,4,FALSE))</f>
        <v>15000</v>
      </c>
      <c r="CI1647" s="9">
        <f>IF(CF1647="","",VLOOKUP(CF1647,Metadata!$D$2:$H$20,5,FALSE))</f>
        <v>20000</v>
      </c>
      <c r="CJ1647" s="9">
        <f t="shared" si="3"/>
        <v>17500</v>
      </c>
      <c r="CK1647" s="9" t="s">
        <v>153</v>
      </c>
      <c r="CL1647" s="10">
        <v>3</v>
      </c>
      <c r="CM1647" s="10">
        <v>2</v>
      </c>
      <c r="CN1647" s="10">
        <v>4</v>
      </c>
      <c r="CO1647" s="10">
        <v>5</v>
      </c>
      <c r="CP1647" s="10">
        <v>5</v>
      </c>
      <c r="CQ1647" s="10">
        <v>5</v>
      </c>
      <c r="CR1647" s="10">
        <v>3</v>
      </c>
      <c r="CS1647" s="10">
        <v>6</v>
      </c>
      <c r="CT1647" s="10">
        <v>3</v>
      </c>
      <c r="CU1647" s="10">
        <v>5</v>
      </c>
      <c r="CV1647" s="10">
        <v>4</v>
      </c>
      <c r="CW1647" s="10">
        <v>5</v>
      </c>
      <c r="CX1647" s="10">
        <v>6</v>
      </c>
      <c r="CY1647" s="10">
        <v>3</v>
      </c>
      <c r="CZ1647" s="10">
        <v>5</v>
      </c>
      <c r="DA1647" s="10">
        <v>7</v>
      </c>
      <c r="DB1647" s="10">
        <v>6</v>
      </c>
      <c r="DC1647" s="10">
        <v>6</v>
      </c>
      <c r="DD1647" s="10">
        <v>4</v>
      </c>
      <c r="DE1647" s="10">
        <v>7</v>
      </c>
      <c r="DF1647" s="10">
        <v>5</v>
      </c>
      <c r="DG1647" s="10">
        <v>7</v>
      </c>
      <c r="DH1647" s="10">
        <v>6</v>
      </c>
      <c r="DI1647" s="10">
        <v>6</v>
      </c>
      <c r="DJ1647" s="10">
        <v>2</v>
      </c>
      <c r="DK1647" s="10">
        <v>5</v>
      </c>
      <c r="DL1647" s="10">
        <v>3</v>
      </c>
      <c r="DM1647" s="9" t="s">
        <v>154</v>
      </c>
      <c r="DN1647" s="10">
        <v>1996</v>
      </c>
      <c r="DO1647" s="9">
        <f t="shared" si="8"/>
        <v>25</v>
      </c>
      <c r="DP1647" s="9" t="s">
        <v>155</v>
      </c>
      <c r="DQ1647" s="9" t="s">
        <v>156</v>
      </c>
      <c r="DR1647" s="9" t="s">
        <v>157</v>
      </c>
      <c r="DS1647" s="9" t="s">
        <v>137</v>
      </c>
      <c r="DT1647" s="9" t="s">
        <v>657</v>
      </c>
      <c r="DU1647" s="9" t="s">
        <v>233</v>
      </c>
      <c r="DV1647" s="9" t="str">
        <f>VLOOKUP(DU1647,Metadata!$B$2:$C$7,2,FALSE)</f>
        <v>0 - 3 years</v>
      </c>
    </row>
    <row r="1648" spans="1:126">
      <c r="A1648" s="13">
        <v>1647</v>
      </c>
      <c r="B1648" s="9" t="s">
        <v>135</v>
      </c>
      <c r="C1648" s="9" t="str">
        <f>VLOOKUP(B1648,Metadata!$M$2:$N$6,2,FALSE)</f>
        <v>Permanent Employee</v>
      </c>
      <c r="D1648" s="9" t="s">
        <v>136</v>
      </c>
      <c r="E1648" s="9" t="s">
        <v>137</v>
      </c>
      <c r="F1648" s="9" t="s">
        <v>138</v>
      </c>
      <c r="G1648" s="9" t="s">
        <v>265</v>
      </c>
      <c r="H1648" s="9" t="str">
        <f>IF(G1648="","",VLOOKUP(G1648,Metadata!$J$2:$K$22,2,FALSE))</f>
        <v>Azores and Madeira</v>
      </c>
      <c r="I1648" s="9" t="s">
        <v>138</v>
      </c>
      <c r="J1648" s="9" t="str">
        <f>IF(I1648="","",VLOOKUP(I1648,Metadata!$P$2:$Q$43,2,FALSE))</f>
        <v>Europe</v>
      </c>
      <c r="K1648" s="9" t="str">
        <f t="shared" si="0"/>
        <v>Portugal</v>
      </c>
      <c r="L1648" s="9" t="s">
        <v>265</v>
      </c>
      <c r="M1648" s="9" t="str">
        <f>IF(L1648="","",VLOOKUP(L1648,Metadata!$J$2:$K$22,2,FALSE))</f>
        <v>Azores and Madeira</v>
      </c>
      <c r="N1648" s="9" t="s">
        <v>214</v>
      </c>
      <c r="O1648" s="9" t="s">
        <v>278</v>
      </c>
      <c r="P1648" s="9" t="s">
        <v>142</v>
      </c>
      <c r="Q1648" s="10" t="str">
        <f t="shared" si="1"/>
        <v>Full Office Job</v>
      </c>
      <c r="R1648" s="10">
        <v>5</v>
      </c>
      <c r="S1648" s="9" t="s">
        <v>183</v>
      </c>
      <c r="T1648" s="9" t="s">
        <v>137</v>
      </c>
      <c r="U1648" s="9" t="str">
        <f>IF(S1648&lt;&gt;"",S1648,IF(T1648&lt;&gt;"",VLOOKUP(T1648,Metadata!$S$2:$T$228,2,FALSE),""))</f>
        <v>Product Owner/Product Manager</v>
      </c>
      <c r="V1648" s="9" t="s">
        <v>144</v>
      </c>
      <c r="W1648" s="9" t="s">
        <v>137</v>
      </c>
      <c r="X1648" s="9" t="s">
        <v>163</v>
      </c>
      <c r="Y1648" s="9" t="s">
        <v>137</v>
      </c>
      <c r="Z1648" s="9" t="s">
        <v>193</v>
      </c>
      <c r="AA1648" s="9" t="s">
        <v>137</v>
      </c>
      <c r="AB1648" s="9" t="s">
        <v>137</v>
      </c>
      <c r="AC1648" s="9"/>
      <c r="AD1648" s="9"/>
      <c r="AE1648" s="9"/>
      <c r="AF1648" s="9"/>
      <c r="AG1648" s="9" t="s">
        <v>166</v>
      </c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 t="s">
        <v>167</v>
      </c>
      <c r="BK1648" s="9"/>
      <c r="BL1648" s="9"/>
      <c r="BM1648" s="9"/>
      <c r="BN1648" s="9"/>
      <c r="BO1648" s="9"/>
      <c r="BP1648" s="9" t="s">
        <v>179</v>
      </c>
      <c r="BQ1648" s="9"/>
      <c r="BR1648" s="9"/>
      <c r="BS1648" s="9"/>
      <c r="BT1648" s="9"/>
      <c r="BU1648" s="9"/>
      <c r="BV1648" s="9"/>
      <c r="BW1648" s="9"/>
      <c r="BX1648" s="9"/>
      <c r="BY1648" s="9" t="s">
        <v>150</v>
      </c>
      <c r="BZ1648" s="9" t="s">
        <v>137</v>
      </c>
      <c r="CA1648" s="10"/>
      <c r="CB1648" s="10" t="str">
        <f t="shared" si="5"/>
        <v/>
      </c>
      <c r="CC1648" s="10"/>
      <c r="CD1648" s="9" t="str">
        <f t="shared" si="2"/>
        <v/>
      </c>
      <c r="CE1648" s="9" t="s">
        <v>168</v>
      </c>
      <c r="CF1648" s="9" t="s">
        <v>188</v>
      </c>
      <c r="CG1648" s="9">
        <f>IF(CF1648="","",VLOOKUP(CF1648,Metadata!$D$2:$H$20,2,FALSE))</f>
        <v>17500</v>
      </c>
      <c r="CH1648" s="9">
        <f>IF(CF1648="","",VLOOKUP(CF1648,Metadata!$D$2:$H$20,4,FALSE))</f>
        <v>15000</v>
      </c>
      <c r="CI1648" s="9">
        <f>IF(CF1648="","",VLOOKUP(CF1648,Metadata!$D$2:$H$20,5,FALSE))</f>
        <v>20000</v>
      </c>
      <c r="CJ1648" s="9">
        <f t="shared" si="3"/>
        <v>17500</v>
      </c>
      <c r="CK1648" s="9" t="s">
        <v>153</v>
      </c>
      <c r="CL1648" s="10">
        <v>3</v>
      </c>
      <c r="CM1648" s="10">
        <v>4</v>
      </c>
      <c r="CN1648" s="10">
        <v>7</v>
      </c>
      <c r="CO1648" s="10">
        <v>7</v>
      </c>
      <c r="CP1648" s="10">
        <v>7</v>
      </c>
      <c r="CQ1648" s="10">
        <v>7</v>
      </c>
      <c r="CR1648" s="10">
        <v>7</v>
      </c>
      <c r="CS1648" s="10">
        <v>7</v>
      </c>
      <c r="CT1648" s="10">
        <v>7</v>
      </c>
      <c r="CU1648" s="10">
        <v>7</v>
      </c>
      <c r="CV1648" s="10">
        <v>7</v>
      </c>
      <c r="CW1648" s="10">
        <v>3</v>
      </c>
      <c r="CX1648" s="10">
        <v>7</v>
      </c>
      <c r="CY1648" s="10">
        <v>5</v>
      </c>
      <c r="CZ1648" s="10">
        <v>7</v>
      </c>
      <c r="DA1648" s="10">
        <v>5</v>
      </c>
      <c r="DB1648" s="10">
        <v>6</v>
      </c>
      <c r="DC1648" s="10">
        <v>7</v>
      </c>
      <c r="DD1648" s="10">
        <v>5</v>
      </c>
      <c r="DE1648" s="10">
        <v>7</v>
      </c>
      <c r="DF1648" s="10">
        <v>5</v>
      </c>
      <c r="DG1648" s="10">
        <v>7</v>
      </c>
      <c r="DH1648" s="10">
        <v>7</v>
      </c>
      <c r="DI1648" s="10">
        <v>7</v>
      </c>
      <c r="DJ1648" s="10">
        <v>7</v>
      </c>
      <c r="DK1648" s="10">
        <v>7</v>
      </c>
      <c r="DL1648" s="10">
        <v>7</v>
      </c>
      <c r="DM1648" s="9" t="s">
        <v>154</v>
      </c>
      <c r="DN1648" s="10">
        <v>1986</v>
      </c>
      <c r="DO1648" s="9">
        <f t="shared" si="8"/>
        <v>35</v>
      </c>
      <c r="DP1648" s="9" t="s">
        <v>222</v>
      </c>
      <c r="DQ1648" s="9" t="s">
        <v>156</v>
      </c>
      <c r="DR1648" s="9" t="s">
        <v>157</v>
      </c>
      <c r="DS1648" s="9" t="s">
        <v>137</v>
      </c>
      <c r="DT1648" s="9" t="s">
        <v>657</v>
      </c>
      <c r="DU1648" s="9" t="s">
        <v>223</v>
      </c>
      <c r="DV1648" s="9" t="str">
        <f>VLOOKUP(DU1648,Metadata!$B$2:$C$7,2,FALSE)</f>
        <v>3 - 6 years</v>
      </c>
    </row>
    <row r="1649" spans="1:126">
      <c r="A1649" s="13">
        <v>1648</v>
      </c>
      <c r="B1649" s="9" t="s">
        <v>135</v>
      </c>
      <c r="C1649" s="9" t="str">
        <f>VLOOKUP(B1649,Metadata!$M$2:$N$6,2,FALSE)</f>
        <v>Permanent Employee</v>
      </c>
      <c r="D1649" s="9" t="s">
        <v>159</v>
      </c>
      <c r="E1649" s="9" t="s">
        <v>137</v>
      </c>
      <c r="F1649" s="9" t="s">
        <v>138</v>
      </c>
      <c r="G1649" s="9" t="s">
        <v>172</v>
      </c>
      <c r="H1649" s="9" t="str">
        <f>IF(G1649="","",VLOOKUP(G1649,Metadata!$J$2:$K$22,2,FALSE))</f>
        <v>Porto Metropolitan Area</v>
      </c>
      <c r="I1649" s="9" t="s">
        <v>138</v>
      </c>
      <c r="J1649" s="9" t="str">
        <f>IF(I1649="","",VLOOKUP(I1649,Metadata!$P$2:$Q$43,2,FALSE))</f>
        <v>Europe</v>
      </c>
      <c r="K1649" s="9" t="str">
        <f t="shared" si="0"/>
        <v>Portugal</v>
      </c>
      <c r="L1649" s="9" t="s">
        <v>172</v>
      </c>
      <c r="M1649" s="9" t="str">
        <f>IF(L1649="","",VLOOKUP(L1649,Metadata!$J$2:$K$22,2,FALSE))</f>
        <v>Porto Metropolitan Area</v>
      </c>
      <c r="N1649" s="9" t="s">
        <v>141</v>
      </c>
      <c r="O1649" s="9" t="s">
        <v>137</v>
      </c>
      <c r="P1649" s="9" t="s">
        <v>142</v>
      </c>
      <c r="Q1649" s="10" t="str">
        <f t="shared" si="1"/>
        <v>Full Office Job</v>
      </c>
      <c r="R1649" s="10">
        <v>5</v>
      </c>
      <c r="S1649" s="9" t="s">
        <v>290</v>
      </c>
      <c r="T1649" s="9" t="s">
        <v>137</v>
      </c>
      <c r="U1649" s="9" t="str">
        <f>IF(S1649&lt;&gt;"",S1649,IF(T1649&lt;&gt;"",VLOOKUP(T1649,Metadata!$S$2:$T$228,2,FALSE),""))</f>
        <v>Quality Assurance/Testing</v>
      </c>
      <c r="V1649" s="9" t="s">
        <v>256</v>
      </c>
      <c r="W1649" s="9" t="s">
        <v>137</v>
      </c>
      <c r="X1649" s="9" t="s">
        <v>175</v>
      </c>
      <c r="Y1649" s="9" t="s">
        <v>137</v>
      </c>
      <c r="Z1649" s="9" t="s">
        <v>262</v>
      </c>
      <c r="AA1649" s="9" t="s">
        <v>137</v>
      </c>
      <c r="AB1649" s="9" t="s">
        <v>137</v>
      </c>
      <c r="AC1649" s="9" t="s">
        <v>147</v>
      </c>
      <c r="AD1649" s="9" t="s">
        <v>148</v>
      </c>
      <c r="AE1649" s="9"/>
      <c r="AF1649" s="9"/>
      <c r="AG1649" s="9"/>
      <c r="AH1649" s="9"/>
      <c r="AI1649" s="9"/>
      <c r="AJ1649" s="9" t="s">
        <v>185</v>
      </c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 t="s">
        <v>150</v>
      </c>
      <c r="BZ1649" s="9" t="s">
        <v>137</v>
      </c>
      <c r="CA1649" s="10"/>
      <c r="CB1649" s="10" t="str">
        <f t="shared" si="5"/>
        <v/>
      </c>
      <c r="CC1649" s="10"/>
      <c r="CD1649" s="9" t="str">
        <f t="shared" si="2"/>
        <v/>
      </c>
      <c r="CE1649" s="9" t="s">
        <v>151</v>
      </c>
      <c r="CF1649" s="9" t="s">
        <v>152</v>
      </c>
      <c r="CG1649" s="9">
        <f>IF(CF1649="","",VLOOKUP(CF1649,Metadata!$D$2:$H$20,2,FALSE))</f>
        <v>32500</v>
      </c>
      <c r="CH1649" s="9">
        <f>IF(CF1649="","",VLOOKUP(CF1649,Metadata!$D$2:$H$20,4,FALSE))</f>
        <v>30000</v>
      </c>
      <c r="CI1649" s="9">
        <f>IF(CF1649="","",VLOOKUP(CF1649,Metadata!$D$2:$H$20,5,FALSE))</f>
        <v>35000</v>
      </c>
      <c r="CJ1649" s="9">
        <f t="shared" si="3"/>
        <v>32500</v>
      </c>
      <c r="CK1649" s="9" t="s">
        <v>153</v>
      </c>
      <c r="CL1649" s="10">
        <v>6</v>
      </c>
      <c r="CM1649" s="10">
        <v>3</v>
      </c>
      <c r="CN1649" s="10">
        <v>7</v>
      </c>
      <c r="CO1649" s="10">
        <v>6</v>
      </c>
      <c r="CP1649" s="10">
        <v>5</v>
      </c>
      <c r="CQ1649" s="10">
        <v>6</v>
      </c>
      <c r="CR1649" s="10">
        <v>6</v>
      </c>
      <c r="CS1649" s="10">
        <v>6</v>
      </c>
      <c r="CT1649" s="10">
        <v>7</v>
      </c>
      <c r="CU1649" s="10">
        <v>6</v>
      </c>
      <c r="CV1649" s="10">
        <v>6</v>
      </c>
      <c r="CW1649" s="10">
        <v>4</v>
      </c>
      <c r="CX1649" s="10">
        <v>5</v>
      </c>
      <c r="CY1649" s="10">
        <v>6</v>
      </c>
      <c r="CZ1649" s="10">
        <v>6</v>
      </c>
      <c r="DA1649" s="10">
        <v>7</v>
      </c>
      <c r="DB1649" s="10">
        <v>5</v>
      </c>
      <c r="DC1649" s="10">
        <v>7</v>
      </c>
      <c r="DD1649" s="10">
        <v>4</v>
      </c>
      <c r="DE1649" s="10">
        <v>6</v>
      </c>
      <c r="DF1649" s="10">
        <v>5</v>
      </c>
      <c r="DG1649" s="10">
        <v>6</v>
      </c>
      <c r="DH1649" s="10">
        <v>6</v>
      </c>
      <c r="DI1649" s="10">
        <v>6</v>
      </c>
      <c r="DJ1649" s="10">
        <v>3</v>
      </c>
      <c r="DK1649" s="10">
        <v>4</v>
      </c>
      <c r="DL1649" s="10">
        <v>4</v>
      </c>
      <c r="DM1649" s="9" t="s">
        <v>154</v>
      </c>
      <c r="DN1649" s="10">
        <v>1986</v>
      </c>
      <c r="DO1649" s="9">
        <f t="shared" si="8"/>
        <v>35</v>
      </c>
      <c r="DP1649" s="9" t="s">
        <v>155</v>
      </c>
      <c r="DQ1649" s="9" t="s">
        <v>210</v>
      </c>
      <c r="DR1649" s="9" t="s">
        <v>157</v>
      </c>
      <c r="DS1649" s="9" t="s">
        <v>137</v>
      </c>
      <c r="DT1649" s="9" t="s">
        <v>657</v>
      </c>
      <c r="DU1649" s="9" t="s">
        <v>158</v>
      </c>
      <c r="DV1649" s="9" t="str">
        <f>VLOOKUP(DU1649,Metadata!$B$2:$C$7,2,FALSE)</f>
        <v>6+ years</v>
      </c>
    </row>
    <row r="1650" spans="1:126">
      <c r="A1650" s="13">
        <v>1649</v>
      </c>
      <c r="B1650" s="9" t="s">
        <v>135</v>
      </c>
      <c r="C1650" s="9" t="str">
        <f>VLOOKUP(B1650,Metadata!$M$2:$N$6,2,FALSE)</f>
        <v>Permanent Employee</v>
      </c>
      <c r="D1650" s="9" t="s">
        <v>159</v>
      </c>
      <c r="E1650" s="9" t="s">
        <v>137</v>
      </c>
      <c r="F1650" s="9" t="s">
        <v>138</v>
      </c>
      <c r="G1650" s="9" t="s">
        <v>140</v>
      </c>
      <c r="H1650" s="9" t="str">
        <f>IF(G1650="","",VLOOKUP(G1650,Metadata!$J$2:$K$22,2,FALSE))</f>
        <v>Lisbon Metropolitan Area</v>
      </c>
      <c r="I1650" s="9" t="s">
        <v>138</v>
      </c>
      <c r="J1650" s="9" t="str">
        <f>IF(I1650="","",VLOOKUP(I1650,Metadata!$P$2:$Q$43,2,FALSE))</f>
        <v>Europe</v>
      </c>
      <c r="K1650" s="9" t="str">
        <f t="shared" si="0"/>
        <v>Portugal</v>
      </c>
      <c r="L1650" s="9" t="s">
        <v>140</v>
      </c>
      <c r="M1650" s="9" t="str">
        <f>IF(L1650="","",VLOOKUP(L1650,Metadata!$J$2:$K$22,2,FALSE))</f>
        <v>Lisbon Metropolitan Area</v>
      </c>
      <c r="N1650" s="9" t="s">
        <v>141</v>
      </c>
      <c r="O1650" s="9" t="s">
        <v>137</v>
      </c>
      <c r="P1650" s="9" t="s">
        <v>142</v>
      </c>
      <c r="Q1650" s="10" t="str">
        <f t="shared" si="1"/>
        <v>Full Office Job</v>
      </c>
      <c r="R1650" s="10">
        <v>4</v>
      </c>
      <c r="S1650" s="9" t="s">
        <v>249</v>
      </c>
      <c r="T1650" s="9" t="s">
        <v>137</v>
      </c>
      <c r="U1650" s="9" t="str">
        <f>IF(S1650&lt;&gt;"",S1650,IF(T1650&lt;&gt;"",VLOOKUP(T1650,Metadata!$S$2:$T$228,2,FALSE),""))</f>
        <v>Business Applications (BI/CRM/ERP)</v>
      </c>
      <c r="V1650" s="9" t="s">
        <v>304</v>
      </c>
      <c r="W1650" s="9" t="s">
        <v>137</v>
      </c>
      <c r="X1650" s="9" t="s">
        <v>145</v>
      </c>
      <c r="Y1650" s="9" t="s">
        <v>137</v>
      </c>
      <c r="Z1650" s="9" t="s">
        <v>146</v>
      </c>
      <c r="AA1650" s="9" t="s">
        <v>137</v>
      </c>
      <c r="AB1650" s="9" t="s">
        <v>137</v>
      </c>
      <c r="AC1650" s="9" t="s">
        <v>147</v>
      </c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 t="s">
        <v>150</v>
      </c>
      <c r="BZ1650" s="9" t="s">
        <v>137</v>
      </c>
      <c r="CA1650" s="10"/>
      <c r="CB1650" s="10" t="str">
        <f t="shared" si="5"/>
        <v/>
      </c>
      <c r="CC1650" s="10"/>
      <c r="CD1650" s="9" t="str">
        <f t="shared" si="2"/>
        <v/>
      </c>
      <c r="CE1650" s="9" t="s">
        <v>232</v>
      </c>
      <c r="CF1650" s="9" t="s">
        <v>293</v>
      </c>
      <c r="CG1650" s="9">
        <f>IF(CF1650="","",VLOOKUP(CF1650,Metadata!$D$2:$H$20,2,FALSE))</f>
        <v>52500</v>
      </c>
      <c r="CH1650" s="9">
        <f>IF(CF1650="","",VLOOKUP(CF1650,Metadata!$D$2:$H$20,4,FALSE))</f>
        <v>50000</v>
      </c>
      <c r="CI1650" s="9">
        <f>IF(CF1650="","",VLOOKUP(CF1650,Metadata!$D$2:$H$20,5,FALSE))</f>
        <v>55000</v>
      </c>
      <c r="CJ1650" s="9">
        <f t="shared" si="3"/>
        <v>52500</v>
      </c>
      <c r="CK1650" s="9" t="s">
        <v>189</v>
      </c>
      <c r="CL1650" s="10">
        <v>3</v>
      </c>
      <c r="CM1650" s="10">
        <v>1</v>
      </c>
      <c r="CN1650" s="10">
        <v>7</v>
      </c>
      <c r="CO1650" s="10">
        <v>4</v>
      </c>
      <c r="CP1650" s="10">
        <v>7</v>
      </c>
      <c r="CQ1650" s="10">
        <v>4</v>
      </c>
      <c r="CR1650" s="10">
        <v>6</v>
      </c>
      <c r="CS1650" s="10">
        <v>6</v>
      </c>
      <c r="CT1650" s="10">
        <v>5</v>
      </c>
      <c r="CU1650" s="10">
        <v>7</v>
      </c>
      <c r="CV1650" s="10">
        <v>6</v>
      </c>
      <c r="CW1650" s="10">
        <v>4</v>
      </c>
      <c r="CX1650" s="10">
        <v>3</v>
      </c>
      <c r="CY1650" s="10">
        <v>5</v>
      </c>
      <c r="CZ1650" s="10">
        <v>6</v>
      </c>
      <c r="DA1650" s="10">
        <v>3</v>
      </c>
      <c r="DB1650" s="10">
        <v>3</v>
      </c>
      <c r="DC1650" s="10">
        <v>7</v>
      </c>
      <c r="DD1650" s="10">
        <v>4</v>
      </c>
      <c r="DE1650" s="10">
        <v>6</v>
      </c>
      <c r="DF1650" s="10">
        <v>6</v>
      </c>
      <c r="DG1650" s="10">
        <v>5</v>
      </c>
      <c r="DH1650" s="10">
        <v>5</v>
      </c>
      <c r="DI1650" s="10">
        <v>7</v>
      </c>
      <c r="DJ1650" s="10">
        <v>3</v>
      </c>
      <c r="DK1650" s="10">
        <v>6</v>
      </c>
      <c r="DL1650" s="10">
        <v>7</v>
      </c>
      <c r="DM1650" s="9" t="s">
        <v>154</v>
      </c>
      <c r="DN1650" s="10">
        <v>1974</v>
      </c>
      <c r="DO1650" s="9">
        <f t="shared" si="8"/>
        <v>47</v>
      </c>
      <c r="DP1650" s="9" t="s">
        <v>155</v>
      </c>
      <c r="DQ1650" s="9" t="s">
        <v>202</v>
      </c>
      <c r="DR1650" s="9" t="s">
        <v>170</v>
      </c>
      <c r="DS1650" s="9" t="s">
        <v>137</v>
      </c>
      <c r="DT1650" s="9" t="s">
        <v>657</v>
      </c>
      <c r="DU1650" s="9" t="s">
        <v>158</v>
      </c>
      <c r="DV1650" s="9" t="str">
        <f>VLOOKUP(DU1650,Metadata!$B$2:$C$7,2,FALSE)</f>
        <v>6+ years</v>
      </c>
    </row>
    <row r="1651" spans="1:126">
      <c r="A1651" s="13">
        <v>1650</v>
      </c>
      <c r="B1651" s="9" t="s">
        <v>135</v>
      </c>
      <c r="C1651" s="9" t="str">
        <f>VLOOKUP(B1651,Metadata!$M$2:$N$6,2,FALSE)</f>
        <v>Permanent Employee</v>
      </c>
      <c r="D1651" s="9" t="s">
        <v>159</v>
      </c>
      <c r="E1651" s="9" t="s">
        <v>137</v>
      </c>
      <c r="F1651" s="9" t="s">
        <v>138</v>
      </c>
      <c r="G1651" s="9" t="s">
        <v>213</v>
      </c>
      <c r="H1651" s="9" t="str">
        <f>IF(G1651="","",VLOOKUP(G1651,Metadata!$J$2:$K$22,2,FALSE))</f>
        <v>Centre</v>
      </c>
      <c r="I1651" s="9" t="s">
        <v>138</v>
      </c>
      <c r="J1651" s="9" t="str">
        <f>IF(I1651="","",VLOOKUP(I1651,Metadata!$P$2:$Q$43,2,FALSE))</f>
        <v>Europe</v>
      </c>
      <c r="K1651" s="9" t="str">
        <f t="shared" si="0"/>
        <v>Portugal</v>
      </c>
      <c r="L1651" s="9" t="s">
        <v>213</v>
      </c>
      <c r="M1651" s="9" t="str">
        <f>IF(L1651="","",VLOOKUP(L1651,Metadata!$J$2:$K$22,2,FALSE))</f>
        <v>Centre</v>
      </c>
      <c r="N1651" s="9" t="s">
        <v>141</v>
      </c>
      <c r="O1651" s="9" t="s">
        <v>137</v>
      </c>
      <c r="P1651" s="9" t="s">
        <v>142</v>
      </c>
      <c r="Q1651" s="10" t="str">
        <f t="shared" si="1"/>
        <v>Full Office Job</v>
      </c>
      <c r="R1651" s="10">
        <v>5</v>
      </c>
      <c r="S1651" s="9" t="s">
        <v>192</v>
      </c>
      <c r="T1651" s="9" t="s">
        <v>137</v>
      </c>
      <c r="U1651" s="9" t="str">
        <f>IF(S1651&lt;&gt;"",S1651,IF(T1651&lt;&gt;"",VLOOKUP(T1651,Metadata!$S$2:$T$228,2,FALSE),""))</f>
        <v>Back-End Developer</v>
      </c>
      <c r="V1651" s="9" t="s">
        <v>268</v>
      </c>
      <c r="W1651" s="9" t="s">
        <v>137</v>
      </c>
      <c r="X1651" s="9" t="s">
        <v>269</v>
      </c>
      <c r="Y1651" s="9" t="s">
        <v>137</v>
      </c>
      <c r="Z1651" s="9" t="s">
        <v>184</v>
      </c>
      <c r="AA1651" s="9" t="s">
        <v>165</v>
      </c>
      <c r="AB1651" s="9" t="s">
        <v>137</v>
      </c>
      <c r="AC1651" s="9" t="s">
        <v>147</v>
      </c>
      <c r="AD1651" s="9" t="s">
        <v>148</v>
      </c>
      <c r="AE1651" s="9"/>
      <c r="AF1651" s="9"/>
      <c r="AG1651" s="9"/>
      <c r="AH1651" s="9"/>
      <c r="AI1651" s="9"/>
      <c r="AJ1651" s="9" t="s">
        <v>185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 t="s">
        <v>267</v>
      </c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199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 t="s">
        <v>678</v>
      </c>
      <c r="CA1651" s="10"/>
      <c r="CB1651" s="10" t="str">
        <f t="shared" si="5"/>
        <v/>
      </c>
      <c r="CC1651" s="10"/>
      <c r="CD1651" s="9" t="str">
        <f t="shared" si="2"/>
        <v/>
      </c>
      <c r="CE1651" s="9" t="s">
        <v>168</v>
      </c>
      <c r="CF1651" s="9" t="s">
        <v>225</v>
      </c>
      <c r="CG1651" s="9">
        <f>IF(CF1651="","",VLOOKUP(CF1651,Metadata!$D$2:$H$20,2,FALSE))</f>
        <v>22500</v>
      </c>
      <c r="CH1651" s="9">
        <f>IF(CF1651="","",VLOOKUP(CF1651,Metadata!$D$2:$H$20,4,FALSE))</f>
        <v>20000</v>
      </c>
      <c r="CI1651" s="9">
        <f>IF(CF1651="","",VLOOKUP(CF1651,Metadata!$D$2:$H$20,5,FALSE))</f>
        <v>25000</v>
      </c>
      <c r="CJ1651" s="9">
        <f t="shared" si="3"/>
        <v>22500</v>
      </c>
      <c r="CK1651" s="9" t="s">
        <v>221</v>
      </c>
      <c r="CL1651" s="10">
        <v>3</v>
      </c>
      <c r="CM1651" s="10">
        <v>3</v>
      </c>
      <c r="CN1651" s="10">
        <v>6</v>
      </c>
      <c r="CO1651" s="10">
        <v>5</v>
      </c>
      <c r="CP1651" s="10">
        <v>4</v>
      </c>
      <c r="CQ1651" s="10">
        <v>5</v>
      </c>
      <c r="CR1651" s="10">
        <v>4</v>
      </c>
      <c r="CS1651" s="10">
        <v>4</v>
      </c>
      <c r="CT1651" s="10">
        <v>4</v>
      </c>
      <c r="CU1651" s="10">
        <v>5</v>
      </c>
      <c r="CV1651" s="10">
        <v>3</v>
      </c>
      <c r="CW1651" s="10">
        <v>2</v>
      </c>
      <c r="CX1651" s="10">
        <v>5</v>
      </c>
      <c r="CY1651" s="10">
        <v>4</v>
      </c>
      <c r="CZ1651" s="10">
        <v>3</v>
      </c>
      <c r="DA1651" s="10">
        <v>6</v>
      </c>
      <c r="DB1651" s="10">
        <v>4</v>
      </c>
      <c r="DC1651" s="10">
        <v>7</v>
      </c>
      <c r="DD1651" s="10">
        <v>1</v>
      </c>
      <c r="DE1651" s="10">
        <v>5</v>
      </c>
      <c r="DF1651" s="10">
        <v>6</v>
      </c>
      <c r="DG1651" s="10">
        <v>4</v>
      </c>
      <c r="DH1651" s="10">
        <v>4</v>
      </c>
      <c r="DI1651" s="10">
        <v>7</v>
      </c>
      <c r="DJ1651" s="10">
        <v>5</v>
      </c>
      <c r="DK1651" s="10">
        <v>5</v>
      </c>
      <c r="DL1651" s="10">
        <v>5</v>
      </c>
      <c r="DM1651" s="9" t="s">
        <v>154</v>
      </c>
      <c r="DN1651" s="10">
        <v>1994</v>
      </c>
      <c r="DO1651" s="9">
        <f t="shared" si="8"/>
        <v>27</v>
      </c>
      <c r="DP1651" s="9" t="s">
        <v>155</v>
      </c>
      <c r="DQ1651" s="9" t="s">
        <v>156</v>
      </c>
      <c r="DR1651" s="9" t="s">
        <v>157</v>
      </c>
      <c r="DS1651" s="9" t="s">
        <v>137</v>
      </c>
      <c r="DT1651" s="9" t="s">
        <v>657</v>
      </c>
      <c r="DU1651" s="9" t="s">
        <v>168</v>
      </c>
      <c r="DV1651" s="9" t="str">
        <f>VLOOKUP(DU1651,Metadata!$B$2:$C$7,2,FALSE)</f>
        <v>0 - 3 years</v>
      </c>
    </row>
    <row r="1652" spans="1:126">
      <c r="A1652" s="13">
        <v>1651</v>
      </c>
      <c r="B1652" s="9" t="s">
        <v>135</v>
      </c>
      <c r="C1652" s="9" t="str">
        <f>VLOOKUP(B1652,Metadata!$M$2:$N$6,2,FALSE)</f>
        <v>Permanent Employee</v>
      </c>
      <c r="D1652" s="9" t="s">
        <v>159</v>
      </c>
      <c r="E1652" s="9" t="s">
        <v>137</v>
      </c>
      <c r="F1652" s="9" t="s">
        <v>138</v>
      </c>
      <c r="G1652" s="9" t="s">
        <v>172</v>
      </c>
      <c r="H1652" s="9" t="str">
        <f>IF(G1652="","",VLOOKUP(G1652,Metadata!$J$2:$K$22,2,FALSE))</f>
        <v>Porto Metropolitan Area</v>
      </c>
      <c r="I1652" s="9" t="s">
        <v>138</v>
      </c>
      <c r="J1652" s="9" t="str">
        <f>IF(I1652="","",VLOOKUP(I1652,Metadata!$P$2:$Q$43,2,FALSE))</f>
        <v>Europe</v>
      </c>
      <c r="K1652" s="9" t="str">
        <f t="shared" si="0"/>
        <v>Portugal</v>
      </c>
      <c r="L1652" s="9" t="s">
        <v>160</v>
      </c>
      <c r="M1652" s="9" t="str">
        <f>IF(L1652="","",VLOOKUP(L1652,Metadata!$J$2:$K$22,2,FALSE))</f>
        <v>Centre</v>
      </c>
      <c r="N1652" s="9" t="s">
        <v>141</v>
      </c>
      <c r="O1652" s="9" t="s">
        <v>137</v>
      </c>
      <c r="P1652" s="9" t="s">
        <v>191</v>
      </c>
      <c r="Q1652" s="10" t="str">
        <f t="shared" si="1"/>
        <v>Remote Job (full or flexible)</v>
      </c>
      <c r="R1652" s="10">
        <v>6</v>
      </c>
      <c r="S1652" s="9" t="s">
        <v>143</v>
      </c>
      <c r="T1652" s="9" t="s">
        <v>137</v>
      </c>
      <c r="U1652" s="9" t="str">
        <f>IF(S1652&lt;&gt;"",S1652,IF(T1652&lt;&gt;"",VLOOKUP(T1652,Metadata!$S$2:$T$228,2,FALSE),""))</f>
        <v>Technical Team Leader</v>
      </c>
      <c r="V1652" s="9" t="s">
        <v>251</v>
      </c>
      <c r="W1652" s="9" t="s">
        <v>137</v>
      </c>
      <c r="X1652" s="9" t="s">
        <v>145</v>
      </c>
      <c r="Y1652" s="9" t="s">
        <v>137</v>
      </c>
      <c r="Z1652" s="9" t="s">
        <v>224</v>
      </c>
      <c r="AA1652" s="9" t="s">
        <v>165</v>
      </c>
      <c r="AB1652" s="9" t="s">
        <v>253</v>
      </c>
      <c r="AC1652" s="9" t="s">
        <v>147</v>
      </c>
      <c r="AD1652" s="9"/>
      <c r="AE1652" s="9" t="s">
        <v>194</v>
      </c>
      <c r="AF1652" s="9"/>
      <c r="AG1652" s="9"/>
      <c r="AH1652" s="9"/>
      <c r="AI1652" s="9"/>
      <c r="AJ1652" s="9" t="s">
        <v>185</v>
      </c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 t="s">
        <v>178</v>
      </c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198</v>
      </c>
      <c r="BL1652" s="9"/>
      <c r="BM1652" s="9"/>
      <c r="BN1652" s="9" t="s">
        <v>186</v>
      </c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10"/>
      <c r="CB1652" s="10" t="str">
        <f t="shared" si="5"/>
        <v/>
      </c>
      <c r="CC1652" s="10"/>
      <c r="CD1652" s="9" t="str">
        <f t="shared" si="2"/>
        <v/>
      </c>
      <c r="CE1652" s="9" t="s">
        <v>151</v>
      </c>
      <c r="CF1652" s="9" t="s">
        <v>245</v>
      </c>
      <c r="CG1652" s="9">
        <f>IF(CF1652="","",VLOOKUP(CF1652,Metadata!$D$2:$H$20,2,FALSE))</f>
        <v>42500</v>
      </c>
      <c r="CH1652" s="9">
        <f>IF(CF1652="","",VLOOKUP(CF1652,Metadata!$D$2:$H$20,4,FALSE))</f>
        <v>40000</v>
      </c>
      <c r="CI1652" s="9">
        <f>IF(CF1652="","",VLOOKUP(CF1652,Metadata!$D$2:$H$20,5,FALSE))</f>
        <v>45000</v>
      </c>
      <c r="CJ1652" s="9">
        <f t="shared" si="3"/>
        <v>42500</v>
      </c>
      <c r="CK1652" s="9" t="s">
        <v>221</v>
      </c>
      <c r="CL1652" s="10">
        <v>4</v>
      </c>
      <c r="CM1652" s="10">
        <v>5</v>
      </c>
      <c r="CN1652" s="10">
        <v>6</v>
      </c>
      <c r="CO1652" s="10">
        <v>5</v>
      </c>
      <c r="CP1652" s="10">
        <v>4</v>
      </c>
      <c r="CQ1652" s="10">
        <v>7</v>
      </c>
      <c r="CR1652" s="10">
        <v>6</v>
      </c>
      <c r="CS1652" s="10">
        <v>6</v>
      </c>
      <c r="CT1652" s="10">
        <v>4</v>
      </c>
      <c r="CU1652" s="10">
        <v>5</v>
      </c>
      <c r="CV1652" s="10">
        <v>5</v>
      </c>
      <c r="CW1652" s="10">
        <v>4</v>
      </c>
      <c r="CX1652" s="10">
        <v>7</v>
      </c>
      <c r="CY1652" s="10">
        <v>6</v>
      </c>
      <c r="CZ1652" s="10">
        <v>5</v>
      </c>
      <c r="DA1652" s="10">
        <v>2</v>
      </c>
      <c r="DB1652" s="10">
        <v>2</v>
      </c>
      <c r="DC1652" s="10">
        <v>5</v>
      </c>
      <c r="DD1652" s="10">
        <v>1</v>
      </c>
      <c r="DE1652" s="10">
        <v>7</v>
      </c>
      <c r="DF1652" s="10">
        <v>5</v>
      </c>
      <c r="DG1652" s="10">
        <v>3</v>
      </c>
      <c r="DH1652" s="10">
        <v>4</v>
      </c>
      <c r="DI1652" s="10">
        <v>7</v>
      </c>
      <c r="DJ1652" s="10">
        <v>4</v>
      </c>
      <c r="DK1652" s="10">
        <v>3</v>
      </c>
      <c r="DL1652" s="10">
        <v>4</v>
      </c>
      <c r="DM1652" s="9" t="s">
        <v>154</v>
      </c>
      <c r="DN1652" s="10">
        <v>1985</v>
      </c>
      <c r="DO1652" s="9">
        <f t="shared" si="8"/>
        <v>36</v>
      </c>
      <c r="DP1652" s="9" t="s">
        <v>155</v>
      </c>
      <c r="DQ1652" s="9" t="s">
        <v>156</v>
      </c>
      <c r="DR1652" s="9" t="s">
        <v>157</v>
      </c>
      <c r="DS1652" s="9" t="s">
        <v>137</v>
      </c>
      <c r="DT1652" s="9" t="s">
        <v>657</v>
      </c>
      <c r="DU1652" s="9" t="s">
        <v>158</v>
      </c>
      <c r="DV1652" s="9" t="str">
        <f>VLOOKUP(DU1652,Metadata!$B$2:$C$7,2,FALSE)</f>
        <v>6+ years</v>
      </c>
    </row>
    <row r="1653" spans="1:126">
      <c r="A1653" s="13">
        <v>1652</v>
      </c>
      <c r="B1653" s="9" t="s">
        <v>135</v>
      </c>
      <c r="C1653" s="9" t="str">
        <f>VLOOKUP(B1653,Metadata!$M$2:$N$6,2,FALSE)</f>
        <v>Permanent Employee</v>
      </c>
      <c r="D1653" s="9" t="s">
        <v>159</v>
      </c>
      <c r="E1653" s="9" t="s">
        <v>137</v>
      </c>
      <c r="F1653" s="9" t="s">
        <v>138</v>
      </c>
      <c r="G1653" s="9" t="s">
        <v>172</v>
      </c>
      <c r="H1653" s="9" t="str">
        <f>IF(G1653="","",VLOOKUP(G1653,Metadata!$J$2:$K$22,2,FALSE))</f>
        <v>Porto Metropolitan Area</v>
      </c>
      <c r="I1653" s="9" t="s">
        <v>138</v>
      </c>
      <c r="J1653" s="9" t="str">
        <f>IF(I1653="","",VLOOKUP(I1653,Metadata!$P$2:$Q$43,2,FALSE))</f>
        <v>Europe</v>
      </c>
      <c r="K1653" s="9" t="str">
        <f t="shared" si="0"/>
        <v>Portugal</v>
      </c>
      <c r="L1653" s="9" t="s">
        <v>172</v>
      </c>
      <c r="M1653" s="9" t="str">
        <f>IF(L1653="","",VLOOKUP(L1653,Metadata!$J$2:$K$22,2,FALSE))</f>
        <v>Porto Metropolitan Area</v>
      </c>
      <c r="N1653" s="9" t="s">
        <v>141</v>
      </c>
      <c r="O1653" s="9" t="s">
        <v>137</v>
      </c>
      <c r="P1653" s="9" t="s">
        <v>142</v>
      </c>
      <c r="Q1653" s="10" t="str">
        <f t="shared" si="1"/>
        <v>Full Office Job</v>
      </c>
      <c r="R1653" s="10">
        <v>6</v>
      </c>
      <c r="S1653" s="9" t="s">
        <v>319</v>
      </c>
      <c r="T1653" s="9" t="s">
        <v>137</v>
      </c>
      <c r="U1653" s="9" t="str">
        <f>IF(S1653&lt;&gt;"",S1653,IF(T1653&lt;&gt;"",VLOOKUP(T1653,Metadata!$S$2:$T$228,2,FALSE),""))</f>
        <v>CTO</v>
      </c>
      <c r="V1653" s="9" t="s">
        <v>261</v>
      </c>
      <c r="W1653" s="9" t="s">
        <v>137</v>
      </c>
      <c r="X1653" s="9" t="s">
        <v>252</v>
      </c>
      <c r="Y1653" s="9" t="s">
        <v>137</v>
      </c>
      <c r="Z1653" s="9" t="s">
        <v>184</v>
      </c>
      <c r="AA1653" s="9" t="s">
        <v>165</v>
      </c>
      <c r="AB1653" s="9" t="s">
        <v>253</v>
      </c>
      <c r="AC1653" s="9" t="s">
        <v>147</v>
      </c>
      <c r="AD1653" s="9"/>
      <c r="AE1653" s="9" t="s">
        <v>194</v>
      </c>
      <c r="AF1653" s="9" t="s">
        <v>243</v>
      </c>
      <c r="AG1653" s="9"/>
      <c r="AH1653" s="9"/>
      <c r="AI1653" s="9"/>
      <c r="AJ1653" s="9" t="s">
        <v>185</v>
      </c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 t="s">
        <v>178</v>
      </c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198</v>
      </c>
      <c r="BL1653" s="9" t="s">
        <v>199</v>
      </c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10"/>
      <c r="CB1653" s="10" t="str">
        <f t="shared" si="5"/>
        <v/>
      </c>
      <c r="CC1653" s="10"/>
      <c r="CD1653" s="9" t="str">
        <f t="shared" si="2"/>
        <v/>
      </c>
      <c r="CE1653" s="9" t="s">
        <v>151</v>
      </c>
      <c r="CF1653" s="9" t="s">
        <v>337</v>
      </c>
      <c r="CG1653" s="9">
        <f>IF(CF1653="","",VLOOKUP(CF1653,Metadata!$D$2:$H$20,2,FALSE))</f>
        <v>67500</v>
      </c>
      <c r="CH1653" s="9">
        <f>IF(CF1653="","",VLOOKUP(CF1653,Metadata!$D$2:$H$20,4,FALSE))</f>
        <v>65000</v>
      </c>
      <c r="CI1653" s="9">
        <f>IF(CF1653="","",VLOOKUP(CF1653,Metadata!$D$2:$H$20,5,FALSE))</f>
        <v>70000</v>
      </c>
      <c r="CJ1653" s="9">
        <f t="shared" si="3"/>
        <v>67500</v>
      </c>
      <c r="CK1653" s="9" t="s">
        <v>153</v>
      </c>
      <c r="CL1653" s="10">
        <v>7</v>
      </c>
      <c r="CM1653" s="10">
        <v>1</v>
      </c>
      <c r="CN1653" s="10">
        <v>6</v>
      </c>
      <c r="CO1653" s="10">
        <v>6</v>
      </c>
      <c r="CP1653" s="10">
        <v>5</v>
      </c>
      <c r="CQ1653" s="10">
        <v>6</v>
      </c>
      <c r="CR1653" s="10">
        <v>6</v>
      </c>
      <c r="CS1653" s="10">
        <v>7</v>
      </c>
      <c r="CT1653" s="10">
        <v>6</v>
      </c>
      <c r="CU1653" s="10">
        <v>4</v>
      </c>
      <c r="CV1653" s="10">
        <v>5</v>
      </c>
      <c r="CW1653" s="10">
        <v>5</v>
      </c>
      <c r="CX1653" s="10">
        <v>7</v>
      </c>
      <c r="CY1653" s="10">
        <v>6</v>
      </c>
      <c r="CZ1653" s="10">
        <v>5</v>
      </c>
      <c r="DA1653" s="10">
        <v>4</v>
      </c>
      <c r="DB1653" s="10">
        <v>4</v>
      </c>
      <c r="DC1653" s="10">
        <v>6</v>
      </c>
      <c r="DD1653" s="10">
        <v>4</v>
      </c>
      <c r="DE1653" s="10">
        <v>6</v>
      </c>
      <c r="DF1653" s="10">
        <v>7</v>
      </c>
      <c r="DG1653" s="10">
        <v>4</v>
      </c>
      <c r="DH1653" s="10">
        <v>5</v>
      </c>
      <c r="DI1653" s="10">
        <v>7</v>
      </c>
      <c r="DJ1653" s="10">
        <v>6</v>
      </c>
      <c r="DK1653" s="10">
        <v>5</v>
      </c>
      <c r="DL1653" s="10">
        <v>5</v>
      </c>
      <c r="DM1653" s="9" t="s">
        <v>154</v>
      </c>
      <c r="DN1653" s="10">
        <v>1981</v>
      </c>
      <c r="DO1653" s="9">
        <f t="shared" si="8"/>
        <v>40</v>
      </c>
      <c r="DP1653" s="9" t="s">
        <v>155</v>
      </c>
      <c r="DQ1653" s="9" t="s">
        <v>210</v>
      </c>
      <c r="DR1653" s="9" t="s">
        <v>157</v>
      </c>
      <c r="DS1653" s="9" t="s">
        <v>137</v>
      </c>
      <c r="DT1653" s="9" t="s">
        <v>657</v>
      </c>
      <c r="DU1653" s="9" t="s">
        <v>158</v>
      </c>
      <c r="DV1653" s="9" t="str">
        <f>VLOOKUP(DU1653,Metadata!$B$2:$C$7,2,FALSE)</f>
        <v>6+ years</v>
      </c>
    </row>
    <row r="1654" spans="1:126">
      <c r="A1654" s="13">
        <v>1653</v>
      </c>
      <c r="B1654" s="9" t="s">
        <v>135</v>
      </c>
      <c r="C1654" s="9" t="str">
        <f>VLOOKUP(B1654,Metadata!$M$2:$N$6,2,FALSE)</f>
        <v>Permanent Employee</v>
      </c>
      <c r="D1654" s="9" t="s">
        <v>136</v>
      </c>
      <c r="E1654" s="9" t="s">
        <v>137</v>
      </c>
      <c r="F1654" s="9" t="s">
        <v>138</v>
      </c>
      <c r="G1654" s="9" t="s">
        <v>172</v>
      </c>
      <c r="H1654" s="9" t="str">
        <f>IF(G1654="","",VLOOKUP(G1654,Metadata!$J$2:$K$22,2,FALSE))</f>
        <v>Porto Metropolitan Area</v>
      </c>
      <c r="I1654" s="9" t="s">
        <v>295</v>
      </c>
      <c r="J1654" s="9" t="str">
        <f>IF(I1654="","",VLOOKUP(I1654,Metadata!$P$2:$Q$43,2,FALSE))</f>
        <v>Europe</v>
      </c>
      <c r="K1654" s="9" t="str">
        <f t="shared" si="0"/>
        <v>International</v>
      </c>
      <c r="L1654" s="9" t="s">
        <v>137</v>
      </c>
      <c r="M1654" s="9" t="str">
        <f>IF(L1654="","",VLOOKUP(L1654,Metadata!$J$2:$K$22,2,FALSE))</f>
        <v/>
      </c>
      <c r="N1654" s="9" t="s">
        <v>141</v>
      </c>
      <c r="O1654" s="9" t="s">
        <v>137</v>
      </c>
      <c r="P1654" s="9" t="s">
        <v>142</v>
      </c>
      <c r="Q1654" s="10" t="str">
        <f t="shared" si="1"/>
        <v>Full Office Job</v>
      </c>
      <c r="R1654" s="10">
        <v>7</v>
      </c>
      <c r="S1654" s="9" t="s">
        <v>290</v>
      </c>
      <c r="T1654" s="9" t="s">
        <v>137</v>
      </c>
      <c r="U1654" s="9" t="str">
        <f>IF(S1654&lt;&gt;"",S1654,IF(T1654&lt;&gt;"",VLOOKUP(T1654,Metadata!$S$2:$T$228,2,FALSE),""))</f>
        <v>Quality Assurance/Testing</v>
      </c>
      <c r="V1654" s="9" t="s">
        <v>144</v>
      </c>
      <c r="W1654" s="9" t="s">
        <v>137</v>
      </c>
      <c r="X1654" s="9" t="s">
        <v>145</v>
      </c>
      <c r="Y1654" s="9" t="s">
        <v>137</v>
      </c>
      <c r="Z1654" s="9" t="s">
        <v>218</v>
      </c>
      <c r="AA1654" s="9" t="s">
        <v>137</v>
      </c>
      <c r="AB1654" s="9" t="s">
        <v>137</v>
      </c>
      <c r="AC1654" s="9" t="s">
        <v>147</v>
      </c>
      <c r="AD1654" s="9" t="s">
        <v>148</v>
      </c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 t="s">
        <v>602</v>
      </c>
      <c r="CA1654" s="10"/>
      <c r="CB1654" s="10" t="str">
        <f t="shared" si="5"/>
        <v/>
      </c>
      <c r="CC1654" s="10"/>
      <c r="CD1654" s="9" t="str">
        <f t="shared" si="2"/>
        <v/>
      </c>
      <c r="CE1654" s="9" t="s">
        <v>168</v>
      </c>
      <c r="CF1654" s="9" t="s">
        <v>188</v>
      </c>
      <c r="CG1654" s="9">
        <f>IF(CF1654="","",VLOOKUP(CF1654,Metadata!$D$2:$H$20,2,FALSE))</f>
        <v>17500</v>
      </c>
      <c r="CH1654" s="9">
        <f>IF(CF1654="","",VLOOKUP(CF1654,Metadata!$D$2:$H$20,4,FALSE))</f>
        <v>15000</v>
      </c>
      <c r="CI1654" s="9">
        <f>IF(CF1654="","",VLOOKUP(CF1654,Metadata!$D$2:$H$20,5,FALSE))</f>
        <v>20000</v>
      </c>
      <c r="CJ1654" s="9">
        <f t="shared" si="3"/>
        <v>17500</v>
      </c>
      <c r="CK1654" s="9" t="s">
        <v>153</v>
      </c>
      <c r="CL1654" s="10">
        <v>3</v>
      </c>
      <c r="CM1654" s="10">
        <v>3</v>
      </c>
      <c r="CN1654" s="10">
        <v>7</v>
      </c>
      <c r="CO1654" s="10">
        <v>7</v>
      </c>
      <c r="CP1654" s="10">
        <v>3</v>
      </c>
      <c r="CQ1654" s="10">
        <v>7</v>
      </c>
      <c r="CR1654" s="10">
        <v>3</v>
      </c>
      <c r="CS1654" s="10">
        <v>4</v>
      </c>
      <c r="CT1654" s="10">
        <v>6</v>
      </c>
      <c r="CU1654" s="10">
        <v>4</v>
      </c>
      <c r="CV1654" s="10">
        <v>7</v>
      </c>
      <c r="CW1654" s="10">
        <v>3</v>
      </c>
      <c r="CX1654" s="10">
        <v>4</v>
      </c>
      <c r="CY1654" s="10">
        <v>5</v>
      </c>
      <c r="CZ1654" s="10">
        <v>3</v>
      </c>
      <c r="DA1654" s="10">
        <v>3</v>
      </c>
      <c r="DB1654" s="10">
        <v>3</v>
      </c>
      <c r="DC1654" s="10">
        <v>4</v>
      </c>
      <c r="DD1654" s="10">
        <v>2</v>
      </c>
      <c r="DE1654" s="10">
        <v>1</v>
      </c>
      <c r="DF1654" s="10">
        <v>1</v>
      </c>
      <c r="DG1654" s="10">
        <v>7</v>
      </c>
      <c r="DH1654" s="10">
        <v>3</v>
      </c>
      <c r="DI1654" s="10">
        <v>1</v>
      </c>
      <c r="DJ1654" s="10">
        <v>7</v>
      </c>
      <c r="DK1654" s="10">
        <v>4</v>
      </c>
      <c r="DL1654" s="10">
        <v>1</v>
      </c>
      <c r="DM1654" s="9" t="s">
        <v>154</v>
      </c>
      <c r="DN1654" s="10">
        <v>1987</v>
      </c>
      <c r="DO1654" s="9">
        <f t="shared" si="8"/>
        <v>34</v>
      </c>
      <c r="DP1654" s="9" t="s">
        <v>155</v>
      </c>
      <c r="DQ1654" s="9" t="s">
        <v>156</v>
      </c>
      <c r="DR1654" s="9" t="s">
        <v>170</v>
      </c>
      <c r="DS1654" s="9" t="s">
        <v>137</v>
      </c>
      <c r="DT1654" s="9" t="s">
        <v>657</v>
      </c>
      <c r="DU1654" s="9" t="s">
        <v>203</v>
      </c>
      <c r="DV1654" s="9" t="str">
        <f>VLOOKUP(DU1654,Metadata!$B$2:$C$7,2,FALSE)</f>
        <v>6+ years</v>
      </c>
    </row>
    <row r="1655" spans="1:126">
      <c r="A1655" s="13">
        <v>1654</v>
      </c>
      <c r="B1655" s="9" t="s">
        <v>135</v>
      </c>
      <c r="C1655" s="9" t="str">
        <f>VLOOKUP(B1655,Metadata!$M$2:$N$6,2,FALSE)</f>
        <v>Permanent Employee</v>
      </c>
      <c r="D1655" s="9" t="s">
        <v>159</v>
      </c>
      <c r="E1655" s="9" t="s">
        <v>137</v>
      </c>
      <c r="F1655" s="9" t="s">
        <v>138</v>
      </c>
      <c r="G1655" s="9" t="s">
        <v>190</v>
      </c>
      <c r="H1655" s="9" t="str">
        <f>IF(G1655="","",VLOOKUP(G1655,Metadata!$J$2:$K$22,2,FALSE))</f>
        <v>North</v>
      </c>
      <c r="I1655" s="9" t="s">
        <v>138</v>
      </c>
      <c r="J1655" s="9" t="str">
        <f>IF(I1655="","",VLOOKUP(I1655,Metadata!$P$2:$Q$43,2,FALSE))</f>
        <v>Europe</v>
      </c>
      <c r="K1655" s="9" t="str">
        <f t="shared" si="0"/>
        <v>Portugal</v>
      </c>
      <c r="L1655" s="9" t="s">
        <v>140</v>
      </c>
      <c r="M1655" s="9" t="str">
        <f>IF(L1655="","",VLOOKUP(L1655,Metadata!$J$2:$K$22,2,FALSE))</f>
        <v>Lisbon Metropolitan Area</v>
      </c>
      <c r="N1655" s="9" t="s">
        <v>214</v>
      </c>
      <c r="O1655" s="9" t="s">
        <v>259</v>
      </c>
      <c r="P1655" s="9" t="s">
        <v>191</v>
      </c>
      <c r="Q1655" s="10" t="str">
        <f t="shared" si="1"/>
        <v>Remote Job (full or flexible)</v>
      </c>
      <c r="R1655" s="10">
        <v>7</v>
      </c>
      <c r="S1655" s="9" t="s">
        <v>161</v>
      </c>
      <c r="T1655" s="9" t="s">
        <v>137</v>
      </c>
      <c r="U1655" s="9" t="str">
        <f>IF(S1655&lt;&gt;"",S1655,IF(T1655&lt;&gt;"",VLOOKUP(T1655,Metadata!$S$2:$T$228,2,FALSE),""))</f>
        <v>Full-Stack Developer</v>
      </c>
      <c r="V1655" s="9" t="s">
        <v>144</v>
      </c>
      <c r="W1655" s="9" t="s">
        <v>137</v>
      </c>
      <c r="X1655" s="9" t="s">
        <v>163</v>
      </c>
      <c r="Y1655" s="9" t="s">
        <v>137</v>
      </c>
      <c r="Z1655" s="9" t="s">
        <v>184</v>
      </c>
      <c r="AA1655" s="9" t="s">
        <v>165</v>
      </c>
      <c r="AB1655" s="9" t="s">
        <v>137</v>
      </c>
      <c r="AC1655" s="9" t="s">
        <v>147</v>
      </c>
      <c r="AD1655" s="9" t="s">
        <v>148</v>
      </c>
      <c r="AE1655" s="9"/>
      <c r="AF1655" s="9"/>
      <c r="AG1655" s="9"/>
      <c r="AH1655" s="9"/>
      <c r="AI1655" s="9"/>
      <c r="AJ1655" s="9" t="s">
        <v>185</v>
      </c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 t="s">
        <v>178</v>
      </c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 t="s">
        <v>199</v>
      </c>
      <c r="BM1655" s="9"/>
      <c r="BN1655" s="9"/>
      <c r="BO1655" s="9"/>
      <c r="BP1655" s="9"/>
      <c r="BQ1655" s="9" t="s">
        <v>219</v>
      </c>
      <c r="BR1655" s="9" t="s">
        <v>247</v>
      </c>
      <c r="BS1655" s="9"/>
      <c r="BT1655" s="9"/>
      <c r="BU1655" s="9"/>
      <c r="BV1655" s="9"/>
      <c r="BW1655" s="9"/>
      <c r="BX1655" s="9"/>
      <c r="BY1655" s="9"/>
      <c r="BZ1655" s="9"/>
      <c r="CA1655" s="10"/>
      <c r="CB1655" s="10" t="str">
        <f t="shared" si="5"/>
        <v/>
      </c>
      <c r="CC1655" s="10"/>
      <c r="CD1655" s="9" t="str">
        <f t="shared" si="2"/>
        <v/>
      </c>
      <c r="CE1655" s="9" t="s">
        <v>151</v>
      </c>
      <c r="CF1655" s="9" t="s">
        <v>225</v>
      </c>
      <c r="CG1655" s="9">
        <f>IF(CF1655="","",VLOOKUP(CF1655,Metadata!$D$2:$H$20,2,FALSE))</f>
        <v>22500</v>
      </c>
      <c r="CH1655" s="9">
        <f>IF(CF1655="","",VLOOKUP(CF1655,Metadata!$D$2:$H$20,4,FALSE))</f>
        <v>20000</v>
      </c>
      <c r="CI1655" s="9">
        <f>IF(CF1655="","",VLOOKUP(CF1655,Metadata!$D$2:$H$20,5,FALSE))</f>
        <v>25000</v>
      </c>
      <c r="CJ1655" s="9">
        <f t="shared" si="3"/>
        <v>22500</v>
      </c>
      <c r="CK1655" s="9" t="s">
        <v>221</v>
      </c>
      <c r="CL1655" s="10">
        <v>5</v>
      </c>
      <c r="CM1655" s="10">
        <v>3</v>
      </c>
      <c r="CN1655" s="10">
        <v>7</v>
      </c>
      <c r="CO1655" s="10">
        <v>7</v>
      </c>
      <c r="CP1655" s="10">
        <v>7</v>
      </c>
      <c r="CQ1655" s="10">
        <v>7</v>
      </c>
      <c r="CR1655" s="10">
        <v>6</v>
      </c>
      <c r="CS1655" s="10">
        <v>7</v>
      </c>
      <c r="CT1655" s="10">
        <v>7</v>
      </c>
      <c r="CU1655" s="10">
        <v>7</v>
      </c>
      <c r="CV1655" s="10">
        <v>5</v>
      </c>
      <c r="CW1655" s="10">
        <v>3</v>
      </c>
      <c r="CX1655" s="10">
        <v>7</v>
      </c>
      <c r="CY1655" s="10">
        <v>6</v>
      </c>
      <c r="CZ1655" s="10">
        <v>7</v>
      </c>
      <c r="DA1655" s="10">
        <v>5</v>
      </c>
      <c r="DB1655" s="10">
        <v>6</v>
      </c>
      <c r="DC1655" s="10">
        <v>7</v>
      </c>
      <c r="DD1655" s="10">
        <v>4</v>
      </c>
      <c r="DE1655" s="10">
        <v>7</v>
      </c>
      <c r="DF1655" s="10">
        <v>7</v>
      </c>
      <c r="DG1655" s="10">
        <v>7</v>
      </c>
      <c r="DH1655" s="10">
        <v>4</v>
      </c>
      <c r="DI1655" s="10">
        <v>7</v>
      </c>
      <c r="DJ1655" s="10">
        <v>4</v>
      </c>
      <c r="DK1655" s="10">
        <v>7</v>
      </c>
      <c r="DL1655" s="10">
        <v>7</v>
      </c>
      <c r="DM1655" s="9" t="s">
        <v>154</v>
      </c>
      <c r="DN1655" s="10">
        <v>1989</v>
      </c>
      <c r="DO1655" s="9">
        <f t="shared" si="8"/>
        <v>32</v>
      </c>
      <c r="DP1655" s="9" t="s">
        <v>155</v>
      </c>
      <c r="DQ1655" s="9" t="s">
        <v>202</v>
      </c>
      <c r="DR1655" s="9" t="s">
        <v>157</v>
      </c>
      <c r="DS1655" s="9" t="s">
        <v>137</v>
      </c>
      <c r="DT1655" s="9" t="s">
        <v>657</v>
      </c>
      <c r="DU1655" s="9" t="s">
        <v>203</v>
      </c>
      <c r="DV1655" s="9" t="str">
        <f>VLOOKUP(DU1655,Metadata!$B$2:$C$7,2,FALSE)</f>
        <v>6+ years</v>
      </c>
    </row>
    <row r="1656" spans="1:126">
      <c r="A1656" s="13">
        <v>1655</v>
      </c>
      <c r="B1656" s="9" t="s">
        <v>135</v>
      </c>
      <c r="C1656" s="9" t="str">
        <f>VLOOKUP(B1656,Metadata!$M$2:$N$6,2,FALSE)</f>
        <v>Permanent Employee</v>
      </c>
      <c r="D1656" s="9" t="s">
        <v>159</v>
      </c>
      <c r="E1656" s="9" t="s">
        <v>137</v>
      </c>
      <c r="F1656" s="9" t="s">
        <v>138</v>
      </c>
      <c r="G1656" s="9" t="s">
        <v>172</v>
      </c>
      <c r="H1656" s="9" t="str">
        <f>IF(G1656="","",VLOOKUP(G1656,Metadata!$J$2:$K$22,2,FALSE))</f>
        <v>Porto Metropolitan Area</v>
      </c>
      <c r="I1656" s="9" t="s">
        <v>311</v>
      </c>
      <c r="J1656" s="9" t="str">
        <f>IF(I1656="","",VLOOKUP(I1656,Metadata!$P$2:$Q$43,2,FALSE))</f>
        <v>Europe</v>
      </c>
      <c r="K1656" s="9" t="str">
        <f t="shared" si="0"/>
        <v>International</v>
      </c>
      <c r="L1656" s="9" t="s">
        <v>137</v>
      </c>
      <c r="M1656" s="9" t="str">
        <f>IF(L1656="","",VLOOKUP(L1656,Metadata!$J$2:$K$22,2,FALSE))</f>
        <v/>
      </c>
      <c r="N1656" s="9" t="s">
        <v>214</v>
      </c>
      <c r="O1656" s="9" t="s">
        <v>278</v>
      </c>
      <c r="P1656" s="9" t="s">
        <v>191</v>
      </c>
      <c r="Q1656" s="10" t="str">
        <f t="shared" si="1"/>
        <v>Remote Job (full or flexible)</v>
      </c>
      <c r="R1656" s="10">
        <v>4</v>
      </c>
      <c r="S1656" s="9" t="s">
        <v>161</v>
      </c>
      <c r="T1656" s="9" t="s">
        <v>137</v>
      </c>
      <c r="U1656" s="9" t="str">
        <f>IF(S1656&lt;&gt;"",S1656,IF(T1656&lt;&gt;"",VLOOKUP(T1656,Metadata!$S$2:$T$228,2,FALSE),""))</f>
        <v>Full-Stack Developer</v>
      </c>
      <c r="V1656" s="9" t="s">
        <v>162</v>
      </c>
      <c r="W1656" s="9" t="s">
        <v>137</v>
      </c>
      <c r="X1656" s="9" t="s">
        <v>145</v>
      </c>
      <c r="Y1656" s="9" t="s">
        <v>137</v>
      </c>
      <c r="Z1656" s="9" t="s">
        <v>146</v>
      </c>
      <c r="AA1656" s="9" t="s">
        <v>137</v>
      </c>
      <c r="AB1656" s="9" t="s">
        <v>137</v>
      </c>
      <c r="AC1656" s="9"/>
      <c r="AD1656" s="9" t="s">
        <v>148</v>
      </c>
      <c r="AE1656" s="9"/>
      <c r="AF1656" s="9"/>
      <c r="AG1656" s="9"/>
      <c r="AH1656" s="9"/>
      <c r="AI1656" s="9"/>
      <c r="AJ1656" s="9" t="s">
        <v>185</v>
      </c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 t="s">
        <v>199</v>
      </c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10"/>
      <c r="CB1656" s="10" t="str">
        <f t="shared" si="5"/>
        <v/>
      </c>
      <c r="CC1656" s="10"/>
      <c r="CD1656" s="9" t="str">
        <f t="shared" si="2"/>
        <v/>
      </c>
      <c r="CE1656" s="9" t="s">
        <v>168</v>
      </c>
      <c r="CF1656" s="9" t="s">
        <v>220</v>
      </c>
      <c r="CG1656" s="9">
        <f>IF(CF1656="","",VLOOKUP(CF1656,Metadata!$D$2:$H$20,2,FALSE))</f>
        <v>27500</v>
      </c>
      <c r="CH1656" s="9">
        <f>IF(CF1656="","",VLOOKUP(CF1656,Metadata!$D$2:$H$20,4,FALSE))</f>
        <v>25000</v>
      </c>
      <c r="CI1656" s="9">
        <f>IF(CF1656="","",VLOOKUP(CF1656,Metadata!$D$2:$H$20,5,FALSE))</f>
        <v>30000</v>
      </c>
      <c r="CJ1656" s="9">
        <f t="shared" si="3"/>
        <v>27500</v>
      </c>
      <c r="CK1656" s="9" t="s">
        <v>201</v>
      </c>
      <c r="CL1656" s="10">
        <v>4</v>
      </c>
      <c r="CM1656" s="10">
        <v>4</v>
      </c>
      <c r="CN1656" s="10">
        <v>4</v>
      </c>
      <c r="CO1656" s="10">
        <v>6</v>
      </c>
      <c r="CP1656" s="10">
        <v>6</v>
      </c>
      <c r="CQ1656" s="10">
        <v>6</v>
      </c>
      <c r="CR1656" s="10">
        <v>4</v>
      </c>
      <c r="CS1656" s="10">
        <v>5</v>
      </c>
      <c r="CT1656" s="10">
        <v>4</v>
      </c>
      <c r="CU1656" s="10">
        <v>6</v>
      </c>
      <c r="CV1656" s="10">
        <v>5</v>
      </c>
      <c r="CW1656" s="10">
        <v>4</v>
      </c>
      <c r="CX1656" s="10">
        <v>4</v>
      </c>
      <c r="CY1656" s="10">
        <v>4</v>
      </c>
      <c r="CZ1656" s="10">
        <v>4</v>
      </c>
      <c r="DA1656" s="10">
        <v>6</v>
      </c>
      <c r="DB1656" s="10">
        <v>6</v>
      </c>
      <c r="DC1656" s="10">
        <v>6</v>
      </c>
      <c r="DD1656" s="10">
        <v>2</v>
      </c>
      <c r="DE1656" s="10">
        <v>5</v>
      </c>
      <c r="DF1656" s="10">
        <v>6</v>
      </c>
      <c r="DG1656" s="10">
        <v>7</v>
      </c>
      <c r="DH1656" s="10">
        <v>4</v>
      </c>
      <c r="DI1656" s="10">
        <v>3</v>
      </c>
      <c r="DJ1656" s="10">
        <v>7</v>
      </c>
      <c r="DK1656" s="10">
        <v>6</v>
      </c>
      <c r="DL1656" s="10">
        <v>2</v>
      </c>
      <c r="DM1656" s="9" t="s">
        <v>154</v>
      </c>
      <c r="DN1656" s="10">
        <v>1989</v>
      </c>
      <c r="DO1656" s="9">
        <f t="shared" si="8"/>
        <v>32</v>
      </c>
      <c r="DP1656" s="9" t="s">
        <v>155</v>
      </c>
      <c r="DQ1656" s="9" t="s">
        <v>202</v>
      </c>
      <c r="DR1656" s="9" t="s">
        <v>157</v>
      </c>
      <c r="DS1656" s="9" t="s">
        <v>137</v>
      </c>
      <c r="DT1656" s="9" t="s">
        <v>657</v>
      </c>
      <c r="DU1656" s="9" t="s">
        <v>168</v>
      </c>
      <c r="DV1656" s="9" t="str">
        <f>VLOOKUP(DU1656,Metadata!$B$2:$C$7,2,FALSE)</f>
        <v>0 - 3 years</v>
      </c>
    </row>
    <row r="1657" spans="1:126">
      <c r="A1657" s="13">
        <v>1656</v>
      </c>
      <c r="B1657" s="9" t="s">
        <v>135</v>
      </c>
      <c r="C1657" s="9" t="str">
        <f>VLOOKUP(B1657,Metadata!$M$2:$N$6,2,FALSE)</f>
        <v>Permanent Employee</v>
      </c>
      <c r="D1657" s="9" t="s">
        <v>159</v>
      </c>
      <c r="E1657" s="9" t="s">
        <v>137</v>
      </c>
      <c r="F1657" s="9" t="s">
        <v>138</v>
      </c>
      <c r="G1657" s="9" t="s">
        <v>140</v>
      </c>
      <c r="H1657" s="9" t="str">
        <f>IF(G1657="","",VLOOKUP(G1657,Metadata!$J$2:$K$22,2,FALSE))</f>
        <v>Lisbon Metropolitan Area</v>
      </c>
      <c r="I1657" s="9" t="s">
        <v>138</v>
      </c>
      <c r="J1657" s="9" t="str">
        <f>IF(I1657="","",VLOOKUP(I1657,Metadata!$P$2:$Q$43,2,FALSE))</f>
        <v>Europe</v>
      </c>
      <c r="K1657" s="9" t="str">
        <f t="shared" si="0"/>
        <v>Portugal</v>
      </c>
      <c r="L1657" s="9" t="s">
        <v>140</v>
      </c>
      <c r="M1657" s="9" t="str">
        <f>IF(L1657="","",VLOOKUP(L1657,Metadata!$J$2:$K$22,2,FALSE))</f>
        <v>Lisbon Metropolitan Area</v>
      </c>
      <c r="N1657" s="9" t="s">
        <v>214</v>
      </c>
      <c r="O1657" s="9" t="s">
        <v>215</v>
      </c>
      <c r="P1657" s="9" t="s">
        <v>142</v>
      </c>
      <c r="Q1657" s="10" t="str">
        <f t="shared" si="1"/>
        <v>Full Office Job</v>
      </c>
      <c r="R1657" s="10">
        <v>4</v>
      </c>
      <c r="S1657" s="9" t="s">
        <v>161</v>
      </c>
      <c r="T1657" s="9" t="s">
        <v>137</v>
      </c>
      <c r="U1657" s="9" t="str">
        <f>IF(S1657&lt;&gt;"",S1657,IF(T1657&lt;&gt;"",VLOOKUP(T1657,Metadata!$S$2:$T$228,2,FALSE),""))</f>
        <v>Full-Stack Developer</v>
      </c>
      <c r="V1657" s="9" t="s">
        <v>174</v>
      </c>
      <c r="W1657" s="9" t="s">
        <v>137</v>
      </c>
      <c r="X1657" s="9" t="s">
        <v>208</v>
      </c>
      <c r="Y1657" s="9" t="s">
        <v>137</v>
      </c>
      <c r="Z1657" s="9" t="s">
        <v>184</v>
      </c>
      <c r="AA1657" s="9" t="s">
        <v>137</v>
      </c>
      <c r="AB1657" s="9" t="s">
        <v>137</v>
      </c>
      <c r="AC1657" s="9" t="s">
        <v>147</v>
      </c>
      <c r="AD1657" s="9" t="s">
        <v>148</v>
      </c>
      <c r="AE1657" s="9"/>
      <c r="AF1657" s="9"/>
      <c r="AG1657" s="9"/>
      <c r="AH1657" s="9"/>
      <c r="AI1657" s="9"/>
      <c r="AJ1657" s="9" t="s">
        <v>185</v>
      </c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 t="s">
        <v>178</v>
      </c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 t="s">
        <v>199</v>
      </c>
      <c r="BM1657" s="9"/>
      <c r="BN1657" s="9"/>
      <c r="BO1657" s="9"/>
      <c r="BP1657" s="9"/>
      <c r="BQ1657" s="9" t="s">
        <v>219</v>
      </c>
      <c r="BR1657" s="9"/>
      <c r="BS1657" s="9"/>
      <c r="BT1657" s="9"/>
      <c r="BU1657" s="9"/>
      <c r="BV1657" s="9"/>
      <c r="BW1657" s="9"/>
      <c r="BX1657" s="9"/>
      <c r="BY1657" s="9"/>
      <c r="BZ1657" s="9"/>
      <c r="CA1657" s="10"/>
      <c r="CB1657" s="10" t="str">
        <f t="shared" si="5"/>
        <v/>
      </c>
      <c r="CC1657" s="10"/>
      <c r="CD1657" s="9" t="str">
        <f t="shared" si="2"/>
        <v/>
      </c>
      <c r="CE1657" s="9" t="s">
        <v>168</v>
      </c>
      <c r="CF1657" s="9" t="s">
        <v>225</v>
      </c>
      <c r="CG1657" s="9">
        <f>IF(CF1657="","",VLOOKUP(CF1657,Metadata!$D$2:$H$20,2,FALSE))</f>
        <v>22500</v>
      </c>
      <c r="CH1657" s="9">
        <f>IF(CF1657="","",VLOOKUP(CF1657,Metadata!$D$2:$H$20,4,FALSE))</f>
        <v>20000</v>
      </c>
      <c r="CI1657" s="9">
        <f>IF(CF1657="","",VLOOKUP(CF1657,Metadata!$D$2:$H$20,5,FALSE))</f>
        <v>25000</v>
      </c>
      <c r="CJ1657" s="9">
        <f t="shared" si="3"/>
        <v>22500</v>
      </c>
      <c r="CK1657" s="9" t="s">
        <v>153</v>
      </c>
      <c r="CL1657" s="10">
        <v>4</v>
      </c>
      <c r="CM1657" s="10">
        <v>3</v>
      </c>
      <c r="CN1657" s="10">
        <v>6</v>
      </c>
      <c r="CO1657" s="10">
        <v>4</v>
      </c>
      <c r="CP1657" s="10">
        <v>4</v>
      </c>
      <c r="CQ1657" s="10">
        <v>5</v>
      </c>
      <c r="CR1657" s="10">
        <v>5</v>
      </c>
      <c r="CS1657" s="10">
        <v>5</v>
      </c>
      <c r="CT1657" s="10">
        <v>7</v>
      </c>
      <c r="CU1657" s="10">
        <v>5</v>
      </c>
      <c r="CV1657" s="10">
        <v>5</v>
      </c>
      <c r="CW1657" s="10">
        <v>5</v>
      </c>
      <c r="CX1657" s="10">
        <v>5</v>
      </c>
      <c r="CY1657" s="10">
        <v>5</v>
      </c>
      <c r="CZ1657" s="10">
        <v>7</v>
      </c>
      <c r="DA1657" s="10">
        <v>5</v>
      </c>
      <c r="DB1657" s="10">
        <v>4</v>
      </c>
      <c r="DC1657" s="10">
        <v>5</v>
      </c>
      <c r="DD1657" s="10">
        <v>3</v>
      </c>
      <c r="DE1657" s="10">
        <v>5</v>
      </c>
      <c r="DF1657" s="10">
        <v>4</v>
      </c>
      <c r="DG1657" s="10">
        <v>5</v>
      </c>
      <c r="DH1657" s="10">
        <v>4</v>
      </c>
      <c r="DI1657" s="10">
        <v>4</v>
      </c>
      <c r="DJ1657" s="10">
        <v>4</v>
      </c>
      <c r="DK1657" s="10">
        <v>4</v>
      </c>
      <c r="DL1657" s="10">
        <v>4</v>
      </c>
      <c r="DM1657" s="9" t="s">
        <v>154</v>
      </c>
      <c r="DN1657" s="10">
        <v>1994</v>
      </c>
      <c r="DO1657" s="9">
        <f t="shared" si="8"/>
        <v>27</v>
      </c>
      <c r="DP1657" s="9" t="s">
        <v>155</v>
      </c>
      <c r="DQ1657" s="9" t="s">
        <v>156</v>
      </c>
      <c r="DR1657" s="9" t="s">
        <v>157</v>
      </c>
      <c r="DS1657" s="9" t="s">
        <v>137</v>
      </c>
      <c r="DT1657" s="9" t="s">
        <v>657</v>
      </c>
      <c r="DU1657" s="9" t="s">
        <v>168</v>
      </c>
      <c r="DV1657" s="9" t="str">
        <f>VLOOKUP(DU1657,Metadata!$B$2:$C$7,2,FALSE)</f>
        <v>0 - 3 years</v>
      </c>
    </row>
    <row r="1658" spans="1:126">
      <c r="A1658" s="13">
        <v>1657</v>
      </c>
      <c r="B1658" s="9" t="s">
        <v>135</v>
      </c>
      <c r="C1658" s="9" t="str">
        <f>VLOOKUP(B1658,Metadata!$M$2:$N$6,2,FALSE)</f>
        <v>Permanent Employee</v>
      </c>
      <c r="D1658" s="9" t="s">
        <v>136</v>
      </c>
      <c r="E1658" s="9" t="s">
        <v>137</v>
      </c>
      <c r="F1658" s="9" t="s">
        <v>138</v>
      </c>
      <c r="G1658" s="9" t="s">
        <v>312</v>
      </c>
      <c r="H1658" s="9" t="str">
        <f>IF(G1658="","",VLOOKUP(G1658,Metadata!$J$2:$K$22,2,FALSE))</f>
        <v>South</v>
      </c>
      <c r="I1658" s="9" t="s">
        <v>138</v>
      </c>
      <c r="J1658" s="9" t="str">
        <f>IF(I1658="","",VLOOKUP(I1658,Metadata!$P$2:$Q$43,2,FALSE))</f>
        <v>Europe</v>
      </c>
      <c r="K1658" s="9" t="str">
        <f t="shared" si="0"/>
        <v>Portugal</v>
      </c>
      <c r="L1658" s="9" t="s">
        <v>312</v>
      </c>
      <c r="M1658" s="9" t="str">
        <f>IF(L1658="","",VLOOKUP(L1658,Metadata!$J$2:$K$22,2,FALSE))</f>
        <v>South</v>
      </c>
      <c r="N1658" s="9" t="s">
        <v>205</v>
      </c>
      <c r="O1658" s="9" t="s">
        <v>137</v>
      </c>
      <c r="P1658" s="9" t="s">
        <v>137</v>
      </c>
      <c r="Q1658" s="10" t="str">
        <f t="shared" si="1"/>
        <v>Full Office Job</v>
      </c>
      <c r="R1658" s="10">
        <v>4</v>
      </c>
      <c r="S1658" s="9" t="s">
        <v>216</v>
      </c>
      <c r="T1658" s="9" t="s">
        <v>137</v>
      </c>
      <c r="U1658" s="9" t="str">
        <f>IF(S1658&lt;&gt;"",S1658,IF(T1658&lt;&gt;"",VLOOKUP(T1658,Metadata!$S$2:$T$228,2,FALSE),""))</f>
        <v>Front-End Developer</v>
      </c>
      <c r="V1658" s="9" t="s">
        <v>256</v>
      </c>
      <c r="W1658" s="9" t="s">
        <v>137</v>
      </c>
      <c r="X1658" s="9" t="s">
        <v>175</v>
      </c>
      <c r="Y1658" s="9" t="s">
        <v>137</v>
      </c>
      <c r="Z1658" s="9" t="s">
        <v>164</v>
      </c>
      <c r="AA1658" s="9" t="s">
        <v>137</v>
      </c>
      <c r="AB1658" s="9" t="s">
        <v>137</v>
      </c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 t="s">
        <v>150</v>
      </c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 t="s">
        <v>150</v>
      </c>
      <c r="BZ1658" s="9" t="s">
        <v>137</v>
      </c>
      <c r="CA1658" s="10"/>
      <c r="CB1658" s="10" t="str">
        <f t="shared" si="5"/>
        <v/>
      </c>
      <c r="CC1658" s="10"/>
      <c r="CD1658" s="9" t="str">
        <f t="shared" si="2"/>
        <v/>
      </c>
      <c r="CE1658" s="9" t="s">
        <v>232</v>
      </c>
      <c r="CF1658" s="9" t="s">
        <v>169</v>
      </c>
      <c r="CG1658" s="9">
        <f>IF(CF1658="","",VLOOKUP(CF1658,Metadata!$D$2:$H$20,2,FALSE))</f>
        <v>12500</v>
      </c>
      <c r="CH1658" s="9">
        <f>IF(CF1658="","",VLOOKUP(CF1658,Metadata!$D$2:$H$20,4,FALSE))</f>
        <v>0</v>
      </c>
      <c r="CI1658" s="9">
        <f>IF(CF1658="","",VLOOKUP(CF1658,Metadata!$D$2:$H$20,5,FALSE))</f>
        <v>15000</v>
      </c>
      <c r="CJ1658" s="9">
        <f t="shared" si="3"/>
        <v>12500</v>
      </c>
      <c r="CK1658" s="9" t="s">
        <v>366</v>
      </c>
      <c r="CL1658" s="10">
        <v>2</v>
      </c>
      <c r="CM1658" s="10">
        <v>5</v>
      </c>
      <c r="CN1658" s="10">
        <v>5</v>
      </c>
      <c r="CO1658" s="10">
        <v>7</v>
      </c>
      <c r="CP1658" s="10">
        <v>7</v>
      </c>
      <c r="CQ1658" s="10">
        <v>7</v>
      </c>
      <c r="CR1658" s="10">
        <v>4</v>
      </c>
      <c r="CS1658" s="10">
        <v>4</v>
      </c>
      <c r="CT1658" s="10">
        <v>6</v>
      </c>
      <c r="CU1658" s="10">
        <v>3</v>
      </c>
      <c r="CV1658" s="10">
        <v>3</v>
      </c>
      <c r="CW1658" s="10">
        <v>1</v>
      </c>
      <c r="CX1658" s="10">
        <v>2</v>
      </c>
      <c r="CY1658" s="10">
        <v>5</v>
      </c>
      <c r="CZ1658" s="10">
        <v>2</v>
      </c>
      <c r="DA1658" s="10">
        <v>1</v>
      </c>
      <c r="DB1658" s="10">
        <v>5</v>
      </c>
      <c r="DC1658" s="10">
        <v>6</v>
      </c>
      <c r="DD1658" s="10">
        <v>6</v>
      </c>
      <c r="DE1658" s="10">
        <v>2</v>
      </c>
      <c r="DF1658" s="10">
        <v>4</v>
      </c>
      <c r="DG1658" s="10">
        <v>5</v>
      </c>
      <c r="DH1658" s="10">
        <v>3</v>
      </c>
      <c r="DI1658" s="10">
        <v>5</v>
      </c>
      <c r="DJ1658" s="10">
        <v>2</v>
      </c>
      <c r="DK1658" s="10">
        <v>5</v>
      </c>
      <c r="DL1658" s="10">
        <v>4</v>
      </c>
      <c r="DM1658" s="9" t="s">
        <v>296</v>
      </c>
      <c r="DN1658" s="10">
        <v>1990</v>
      </c>
      <c r="DO1658" s="9">
        <f t="shared" si="8"/>
        <v>31</v>
      </c>
      <c r="DP1658" s="9" t="s">
        <v>155</v>
      </c>
      <c r="DQ1658" s="9" t="s">
        <v>227</v>
      </c>
      <c r="DR1658" s="9" t="s">
        <v>342</v>
      </c>
      <c r="DS1658" s="9" t="s">
        <v>137</v>
      </c>
      <c r="DT1658" s="9" t="s">
        <v>657</v>
      </c>
      <c r="DU1658" s="9" t="s">
        <v>233</v>
      </c>
      <c r="DV1658" s="9" t="str">
        <f>VLOOKUP(DU1658,Metadata!$B$2:$C$7,2,FALSE)</f>
        <v>0 - 3 years</v>
      </c>
    </row>
    <row r="1659" spans="1:126">
      <c r="A1659" s="13">
        <v>1658</v>
      </c>
      <c r="B1659" s="9" t="s">
        <v>135</v>
      </c>
      <c r="C1659" s="9" t="str">
        <f>VLOOKUP(B1659,Metadata!$M$2:$N$6,2,FALSE)</f>
        <v>Permanent Employee</v>
      </c>
      <c r="D1659" s="9" t="s">
        <v>159</v>
      </c>
      <c r="E1659" s="9" t="s">
        <v>137</v>
      </c>
      <c r="F1659" s="9" t="s">
        <v>138</v>
      </c>
      <c r="G1659" s="9" t="s">
        <v>140</v>
      </c>
      <c r="H1659" s="9" t="str">
        <f>IF(G1659="","",VLOOKUP(G1659,Metadata!$J$2:$K$22,2,FALSE))</f>
        <v>Lisbon Metropolitan Area</v>
      </c>
      <c r="I1659" s="9" t="s">
        <v>138</v>
      </c>
      <c r="J1659" s="9" t="str">
        <f>IF(I1659="","",VLOOKUP(I1659,Metadata!$P$2:$Q$43,2,FALSE))</f>
        <v>Europe</v>
      </c>
      <c r="K1659" s="9" t="str">
        <f t="shared" si="0"/>
        <v>Portugal</v>
      </c>
      <c r="L1659" s="9" t="s">
        <v>140</v>
      </c>
      <c r="M1659" s="9" t="str">
        <f>IF(L1659="","",VLOOKUP(L1659,Metadata!$J$2:$K$22,2,FALSE))</f>
        <v>Lisbon Metropolitan Area</v>
      </c>
      <c r="N1659" s="9" t="s">
        <v>141</v>
      </c>
      <c r="O1659" s="9" t="s">
        <v>137</v>
      </c>
      <c r="P1659" s="9" t="s">
        <v>142</v>
      </c>
      <c r="Q1659" s="10" t="str">
        <f t="shared" si="1"/>
        <v>Full Office Job</v>
      </c>
      <c r="R1659" s="10">
        <v>4</v>
      </c>
      <c r="S1659" s="9" t="s">
        <v>313</v>
      </c>
      <c r="T1659" s="9" t="s">
        <v>137</v>
      </c>
      <c r="U1659" s="9" t="str">
        <f>IF(S1659&lt;&gt;"",S1659,IF(T1659&lt;&gt;"",VLOOKUP(T1659,Metadata!$S$2:$T$228,2,FALSE),""))</f>
        <v>Maintenance &amp; Support</v>
      </c>
      <c r="V1659" s="9" t="s">
        <v>276</v>
      </c>
      <c r="W1659" s="9" t="s">
        <v>137</v>
      </c>
      <c r="X1659" s="9" t="s">
        <v>163</v>
      </c>
      <c r="Y1659" s="9" t="s">
        <v>137</v>
      </c>
      <c r="Z1659" s="9" t="s">
        <v>262</v>
      </c>
      <c r="AA1659" s="9" t="s">
        <v>165</v>
      </c>
      <c r="AB1659" s="9" t="s">
        <v>137</v>
      </c>
      <c r="AC1659" s="9" t="s">
        <v>147</v>
      </c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 t="s">
        <v>178</v>
      </c>
      <c r="BB1659" s="9"/>
      <c r="BC1659" s="9"/>
      <c r="BD1659" s="9"/>
      <c r="BE1659" s="9"/>
      <c r="BF1659" s="9"/>
      <c r="BG1659" s="9"/>
      <c r="BH1659" s="9"/>
      <c r="BI1659" s="9"/>
      <c r="BJ1659" s="9" t="s">
        <v>167</v>
      </c>
      <c r="BK1659" s="9" t="s">
        <v>198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10"/>
      <c r="CB1659" s="10" t="str">
        <f t="shared" si="5"/>
        <v/>
      </c>
      <c r="CC1659" s="10"/>
      <c r="CD1659" s="9" t="str">
        <f t="shared" si="2"/>
        <v/>
      </c>
      <c r="CE1659" s="9" t="s">
        <v>151</v>
      </c>
      <c r="CF1659" s="9" t="s">
        <v>220</v>
      </c>
      <c r="CG1659" s="9">
        <f>IF(CF1659="","",VLOOKUP(CF1659,Metadata!$D$2:$H$20,2,FALSE))</f>
        <v>27500</v>
      </c>
      <c r="CH1659" s="9">
        <f>IF(CF1659="","",VLOOKUP(CF1659,Metadata!$D$2:$H$20,4,FALSE))</f>
        <v>25000</v>
      </c>
      <c r="CI1659" s="9">
        <f>IF(CF1659="","",VLOOKUP(CF1659,Metadata!$D$2:$H$20,5,FALSE))</f>
        <v>30000</v>
      </c>
      <c r="CJ1659" s="9">
        <f t="shared" si="3"/>
        <v>27500</v>
      </c>
      <c r="CK1659" s="9" t="s">
        <v>153</v>
      </c>
      <c r="CL1659" s="10">
        <v>3</v>
      </c>
      <c r="CM1659" s="10">
        <v>3</v>
      </c>
      <c r="CN1659" s="10">
        <v>7</v>
      </c>
      <c r="CO1659" s="10">
        <v>5</v>
      </c>
      <c r="CP1659" s="10">
        <v>7</v>
      </c>
      <c r="CQ1659" s="10">
        <v>6</v>
      </c>
      <c r="CR1659" s="10">
        <v>7</v>
      </c>
      <c r="CS1659" s="10">
        <v>7</v>
      </c>
      <c r="CT1659" s="10">
        <v>7</v>
      </c>
      <c r="CU1659" s="10">
        <v>5</v>
      </c>
      <c r="CV1659" s="10">
        <v>4</v>
      </c>
      <c r="CW1659" s="10">
        <v>4</v>
      </c>
      <c r="CX1659" s="10">
        <v>7</v>
      </c>
      <c r="CY1659" s="10">
        <v>7</v>
      </c>
      <c r="CZ1659" s="10">
        <v>7</v>
      </c>
      <c r="DA1659" s="10">
        <v>5</v>
      </c>
      <c r="DB1659" s="10">
        <v>4</v>
      </c>
      <c r="DC1659" s="10">
        <v>7</v>
      </c>
      <c r="DD1659" s="10">
        <v>4</v>
      </c>
      <c r="DE1659" s="10">
        <v>5</v>
      </c>
      <c r="DF1659" s="10">
        <v>5</v>
      </c>
      <c r="DG1659" s="10">
        <v>6</v>
      </c>
      <c r="DH1659" s="10">
        <v>6</v>
      </c>
      <c r="DI1659" s="10">
        <v>7</v>
      </c>
      <c r="DJ1659" s="10">
        <v>4</v>
      </c>
      <c r="DK1659" s="10">
        <v>5</v>
      </c>
      <c r="DL1659" s="10">
        <v>6</v>
      </c>
      <c r="DM1659" s="9" t="s">
        <v>154</v>
      </c>
      <c r="DN1659" s="10">
        <v>1981</v>
      </c>
      <c r="DO1659" s="9">
        <f t="shared" si="8"/>
        <v>40</v>
      </c>
      <c r="DP1659" s="9" t="s">
        <v>222</v>
      </c>
      <c r="DQ1659" s="9" t="s">
        <v>156</v>
      </c>
      <c r="DR1659" s="9" t="s">
        <v>157</v>
      </c>
      <c r="DS1659" s="9" t="s">
        <v>137</v>
      </c>
      <c r="DT1659" s="9" t="s">
        <v>657</v>
      </c>
      <c r="DU1659" s="9" t="s">
        <v>158</v>
      </c>
      <c r="DV1659" s="9" t="str">
        <f>VLOOKUP(DU1659,Metadata!$B$2:$C$7,2,FALSE)</f>
        <v>6+ years</v>
      </c>
    </row>
    <row r="1660" spans="1:126">
      <c r="A1660" s="13">
        <v>1659</v>
      </c>
      <c r="B1660" s="9" t="s">
        <v>135</v>
      </c>
      <c r="C1660" s="9" t="str">
        <f>VLOOKUP(B1660,Metadata!$M$2:$N$6,2,FALSE)</f>
        <v>Permanent Employee</v>
      </c>
      <c r="D1660" s="9" t="s">
        <v>159</v>
      </c>
      <c r="E1660" s="9" t="s">
        <v>137</v>
      </c>
      <c r="F1660" s="9" t="s">
        <v>138</v>
      </c>
      <c r="G1660" s="9" t="s">
        <v>283</v>
      </c>
      <c r="H1660" s="9" t="str">
        <f>IF(G1660="","",VLOOKUP(G1660,Metadata!$J$2:$K$22,2,FALSE))</f>
        <v>Lisbon Metropolitan Area</v>
      </c>
      <c r="I1660" s="9" t="s">
        <v>138</v>
      </c>
      <c r="J1660" s="9" t="str">
        <f>IF(I1660="","",VLOOKUP(I1660,Metadata!$P$2:$Q$43,2,FALSE))</f>
        <v>Europe</v>
      </c>
      <c r="K1660" s="9" t="str">
        <f t="shared" si="0"/>
        <v>Portugal</v>
      </c>
      <c r="L1660" s="9" t="s">
        <v>140</v>
      </c>
      <c r="M1660" s="9" t="str">
        <f>IF(L1660="","",VLOOKUP(L1660,Metadata!$J$2:$K$22,2,FALSE))</f>
        <v>Lisbon Metropolitan Area</v>
      </c>
      <c r="N1660" s="9" t="s">
        <v>141</v>
      </c>
      <c r="O1660" s="9" t="s">
        <v>137</v>
      </c>
      <c r="P1660" s="9" t="s">
        <v>142</v>
      </c>
      <c r="Q1660" s="10" t="str">
        <f t="shared" si="1"/>
        <v>Full Office Job</v>
      </c>
      <c r="R1660" s="10">
        <v>7</v>
      </c>
      <c r="S1660" s="9" t="s">
        <v>161</v>
      </c>
      <c r="T1660" s="9" t="s">
        <v>137</v>
      </c>
      <c r="U1660" s="9" t="str">
        <f>IF(S1660&lt;&gt;"",S1660,IF(T1660&lt;&gt;"",VLOOKUP(T1660,Metadata!$S$2:$T$228,2,FALSE),""))</f>
        <v>Full-Stack Developer</v>
      </c>
      <c r="V1660" s="9" t="s">
        <v>174</v>
      </c>
      <c r="W1660" s="9" t="s">
        <v>137</v>
      </c>
      <c r="X1660" s="9" t="s">
        <v>175</v>
      </c>
      <c r="Y1660" s="9" t="s">
        <v>137</v>
      </c>
      <c r="Z1660" s="9" t="s">
        <v>193</v>
      </c>
      <c r="AA1660" s="9" t="s">
        <v>137</v>
      </c>
      <c r="AB1660" s="9" t="s">
        <v>137</v>
      </c>
      <c r="AC1660" s="9"/>
      <c r="AD1660" s="9"/>
      <c r="AE1660" s="9"/>
      <c r="AF1660" s="9"/>
      <c r="AG1660" s="9"/>
      <c r="AH1660" s="9"/>
      <c r="AI1660" s="9"/>
      <c r="AJ1660" s="9" t="s">
        <v>185</v>
      </c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 t="s">
        <v>178</v>
      </c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 t="s">
        <v>199</v>
      </c>
      <c r="BM1660" s="9"/>
      <c r="BN1660" s="9"/>
      <c r="BO1660" s="9"/>
      <c r="BP1660" s="9"/>
      <c r="BQ1660" s="9"/>
      <c r="BR1660" s="9"/>
      <c r="BS1660" s="9" t="s">
        <v>200</v>
      </c>
      <c r="BT1660" s="9"/>
      <c r="BU1660" s="9"/>
      <c r="BV1660" s="9"/>
      <c r="BW1660" s="9"/>
      <c r="BX1660" s="9"/>
      <c r="BY1660" s="9"/>
      <c r="BZ1660" s="9"/>
      <c r="CA1660" s="10"/>
      <c r="CB1660" s="10" t="str">
        <f t="shared" si="5"/>
        <v/>
      </c>
      <c r="CC1660" s="10"/>
      <c r="CD1660" s="9" t="str">
        <f t="shared" si="2"/>
        <v/>
      </c>
      <c r="CE1660" s="9" t="s">
        <v>232</v>
      </c>
      <c r="CF1660" s="9" t="s">
        <v>225</v>
      </c>
      <c r="CG1660" s="9">
        <f>IF(CF1660="","",VLOOKUP(CF1660,Metadata!$D$2:$H$20,2,FALSE))</f>
        <v>22500</v>
      </c>
      <c r="CH1660" s="9">
        <f>IF(CF1660="","",VLOOKUP(CF1660,Metadata!$D$2:$H$20,4,FALSE))</f>
        <v>20000</v>
      </c>
      <c r="CI1660" s="9">
        <f>IF(CF1660="","",VLOOKUP(CF1660,Metadata!$D$2:$H$20,5,FALSE))</f>
        <v>25000</v>
      </c>
      <c r="CJ1660" s="9">
        <f t="shared" si="3"/>
        <v>22500</v>
      </c>
      <c r="CK1660" s="9" t="s">
        <v>153</v>
      </c>
      <c r="CL1660" s="10">
        <v>2</v>
      </c>
      <c r="CM1660" s="10">
        <v>3</v>
      </c>
      <c r="CN1660" s="10">
        <v>7</v>
      </c>
      <c r="CO1660" s="10">
        <v>6</v>
      </c>
      <c r="CP1660" s="10">
        <v>3</v>
      </c>
      <c r="CQ1660" s="10">
        <v>5</v>
      </c>
      <c r="CR1660" s="10">
        <v>6</v>
      </c>
      <c r="CS1660" s="10">
        <v>7</v>
      </c>
      <c r="CT1660" s="10">
        <v>3</v>
      </c>
      <c r="CU1660" s="10">
        <v>5</v>
      </c>
      <c r="CV1660" s="10">
        <v>5</v>
      </c>
      <c r="CW1660" s="10">
        <v>5</v>
      </c>
      <c r="CX1660" s="10">
        <v>4</v>
      </c>
      <c r="CY1660" s="10">
        <v>1</v>
      </c>
      <c r="CZ1660" s="10">
        <v>1</v>
      </c>
      <c r="DA1660" s="10">
        <v>3</v>
      </c>
      <c r="DB1660" s="10">
        <v>4</v>
      </c>
      <c r="DC1660" s="10">
        <v>6</v>
      </c>
      <c r="DD1660" s="10">
        <v>2</v>
      </c>
      <c r="DE1660" s="10">
        <v>7</v>
      </c>
      <c r="DF1660" s="10">
        <v>3</v>
      </c>
      <c r="DG1660" s="10">
        <v>3</v>
      </c>
      <c r="DH1660" s="10">
        <v>4</v>
      </c>
      <c r="DI1660" s="10">
        <v>4</v>
      </c>
      <c r="DJ1660" s="10">
        <v>1</v>
      </c>
      <c r="DK1660" s="10">
        <v>1</v>
      </c>
      <c r="DL1660" s="10">
        <v>2</v>
      </c>
      <c r="DM1660" s="9" t="s">
        <v>154</v>
      </c>
      <c r="DN1660" s="10">
        <v>1995</v>
      </c>
      <c r="DO1660" s="9">
        <f t="shared" si="8"/>
        <v>26</v>
      </c>
      <c r="DP1660" s="9" t="s">
        <v>155</v>
      </c>
      <c r="DQ1660" s="9" t="s">
        <v>202</v>
      </c>
      <c r="DR1660" s="9" t="s">
        <v>157</v>
      </c>
      <c r="DS1660" s="9" t="s">
        <v>137</v>
      </c>
      <c r="DT1660" s="9" t="s">
        <v>657</v>
      </c>
      <c r="DU1660" s="9" t="s">
        <v>168</v>
      </c>
      <c r="DV1660" s="9" t="str">
        <f>VLOOKUP(DU1660,Metadata!$B$2:$C$7,2,FALSE)</f>
        <v>0 - 3 years</v>
      </c>
    </row>
    <row r="1661" spans="1:126">
      <c r="A1661" s="13">
        <v>1660</v>
      </c>
      <c r="B1661" s="9" t="s">
        <v>135</v>
      </c>
      <c r="C1661" s="9" t="str">
        <f>VLOOKUP(B1661,Metadata!$M$2:$N$6,2,FALSE)</f>
        <v>Permanent Employee</v>
      </c>
      <c r="D1661" s="9" t="s">
        <v>136</v>
      </c>
      <c r="E1661" s="9" t="s">
        <v>137</v>
      </c>
      <c r="F1661" s="9" t="s">
        <v>138</v>
      </c>
      <c r="G1661" s="9" t="s">
        <v>160</v>
      </c>
      <c r="H1661" s="9" t="str">
        <f>IF(G1661="","",VLOOKUP(G1661,Metadata!$J$2:$K$22,2,FALSE))</f>
        <v>Centre</v>
      </c>
      <c r="I1661" s="9" t="s">
        <v>173</v>
      </c>
      <c r="J1661" s="9" t="str">
        <f>IF(I1661="","",VLOOKUP(I1661,Metadata!$P$2:$Q$43,2,FALSE))</f>
        <v>N/A</v>
      </c>
      <c r="K1661" s="9" t="str">
        <f t="shared" si="0"/>
        <v>International</v>
      </c>
      <c r="L1661" s="9" t="s">
        <v>137</v>
      </c>
      <c r="M1661" s="9" t="str">
        <f>IF(L1661="","",VLOOKUP(L1661,Metadata!$J$2:$K$22,2,FALSE))</f>
        <v/>
      </c>
      <c r="N1661" s="9" t="s">
        <v>205</v>
      </c>
      <c r="O1661" s="9" t="s">
        <v>137</v>
      </c>
      <c r="P1661" s="9" t="s">
        <v>137</v>
      </c>
      <c r="Q1661" s="10" t="str">
        <f t="shared" si="1"/>
        <v>Full Office Job</v>
      </c>
      <c r="R1661" s="10">
        <v>6</v>
      </c>
      <c r="S1661" s="9" t="s">
        <v>161</v>
      </c>
      <c r="T1661" s="9" t="s">
        <v>137</v>
      </c>
      <c r="U1661" s="9" t="str">
        <f>IF(S1661&lt;&gt;"",S1661,IF(T1661&lt;&gt;"",VLOOKUP(T1661,Metadata!$S$2:$T$228,2,FALSE),""))</f>
        <v>Full-Stack Developer</v>
      </c>
      <c r="V1661" s="9" t="s">
        <v>144</v>
      </c>
      <c r="W1661" s="9" t="s">
        <v>137</v>
      </c>
      <c r="X1661" s="9" t="s">
        <v>145</v>
      </c>
      <c r="Y1661" s="9" t="s">
        <v>137</v>
      </c>
      <c r="Z1661" s="9" t="s">
        <v>218</v>
      </c>
      <c r="AA1661" s="9" t="s">
        <v>137</v>
      </c>
      <c r="AB1661" s="9" t="s">
        <v>253</v>
      </c>
      <c r="AC1661" s="9" t="s">
        <v>147</v>
      </c>
      <c r="AD1661" s="9"/>
      <c r="AE1661" s="9" t="s">
        <v>194</v>
      </c>
      <c r="AF1661" s="9" t="s">
        <v>243</v>
      </c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198</v>
      </c>
      <c r="BL1661" s="9" t="s">
        <v>199</v>
      </c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10"/>
      <c r="CB1661" s="10" t="str">
        <f t="shared" si="5"/>
        <v/>
      </c>
      <c r="CC1661" s="10"/>
      <c r="CD1661" s="9" t="str">
        <f t="shared" si="2"/>
        <v/>
      </c>
      <c r="CE1661" s="9" t="s">
        <v>168</v>
      </c>
      <c r="CF1661" s="9" t="s">
        <v>225</v>
      </c>
      <c r="CG1661" s="9">
        <f>IF(CF1661="","",VLOOKUP(CF1661,Metadata!$D$2:$H$20,2,FALSE))</f>
        <v>22500</v>
      </c>
      <c r="CH1661" s="9">
        <f>IF(CF1661="","",VLOOKUP(CF1661,Metadata!$D$2:$H$20,4,FALSE))</f>
        <v>20000</v>
      </c>
      <c r="CI1661" s="9">
        <f>IF(CF1661="","",VLOOKUP(CF1661,Metadata!$D$2:$H$20,5,FALSE))</f>
        <v>25000</v>
      </c>
      <c r="CJ1661" s="9">
        <f t="shared" si="3"/>
        <v>22500</v>
      </c>
      <c r="CK1661" s="9" t="s">
        <v>189</v>
      </c>
      <c r="CL1661" s="10">
        <v>1</v>
      </c>
      <c r="CM1661" s="10">
        <v>5</v>
      </c>
      <c r="CN1661" s="10">
        <v>7</v>
      </c>
      <c r="CO1661" s="10">
        <v>7</v>
      </c>
      <c r="CP1661" s="10">
        <v>5</v>
      </c>
      <c r="CQ1661" s="10">
        <v>6</v>
      </c>
      <c r="CR1661" s="10">
        <v>7</v>
      </c>
      <c r="CS1661" s="10">
        <v>6</v>
      </c>
      <c r="CT1661" s="10">
        <v>4</v>
      </c>
      <c r="CU1661" s="10">
        <v>5</v>
      </c>
      <c r="CV1661" s="10">
        <v>4</v>
      </c>
      <c r="CW1661" s="10">
        <v>3</v>
      </c>
      <c r="CX1661" s="10">
        <v>6</v>
      </c>
      <c r="CY1661" s="10">
        <v>4</v>
      </c>
      <c r="CZ1661" s="10">
        <v>3</v>
      </c>
      <c r="DA1661" s="10">
        <v>1</v>
      </c>
      <c r="DB1661" s="10">
        <v>1</v>
      </c>
      <c r="DC1661" s="10">
        <v>5</v>
      </c>
      <c r="DD1661" s="10">
        <v>1</v>
      </c>
      <c r="DE1661" s="10">
        <v>5</v>
      </c>
      <c r="DF1661" s="10">
        <v>5</v>
      </c>
      <c r="DG1661" s="10">
        <v>7</v>
      </c>
      <c r="DH1661" s="10">
        <v>7</v>
      </c>
      <c r="DI1661" s="10">
        <v>4</v>
      </c>
      <c r="DJ1661" s="10">
        <v>4</v>
      </c>
      <c r="DK1661" s="10">
        <v>5</v>
      </c>
      <c r="DL1661" s="10">
        <v>4</v>
      </c>
      <c r="DM1661" s="9" t="s">
        <v>154</v>
      </c>
      <c r="DN1661" s="10">
        <v>1992</v>
      </c>
      <c r="DO1661" s="9">
        <f t="shared" si="8"/>
        <v>29</v>
      </c>
      <c r="DP1661" s="9" t="s">
        <v>155</v>
      </c>
      <c r="DQ1661" s="9" t="s">
        <v>210</v>
      </c>
      <c r="DR1661" s="9" t="s">
        <v>157</v>
      </c>
      <c r="DS1661" s="9" t="s">
        <v>137</v>
      </c>
      <c r="DT1661" s="9" t="s">
        <v>657</v>
      </c>
      <c r="DU1661" s="9" t="s">
        <v>168</v>
      </c>
      <c r="DV1661" s="9" t="str">
        <f>VLOOKUP(DU1661,Metadata!$B$2:$C$7,2,FALSE)</f>
        <v>0 - 3 years</v>
      </c>
    </row>
    <row r="1662" spans="1:126">
      <c r="A1662" s="13">
        <v>1661</v>
      </c>
      <c r="B1662" s="9" t="s">
        <v>135</v>
      </c>
      <c r="C1662" s="9" t="str">
        <f>VLOOKUP(B1662,Metadata!$M$2:$N$6,2,FALSE)</f>
        <v>Permanent Employee</v>
      </c>
      <c r="D1662" s="9" t="s">
        <v>159</v>
      </c>
      <c r="E1662" s="9" t="s">
        <v>137</v>
      </c>
      <c r="F1662" s="9" t="s">
        <v>138</v>
      </c>
      <c r="G1662" s="9" t="s">
        <v>265</v>
      </c>
      <c r="H1662" s="9" t="str">
        <f>IF(G1662="","",VLOOKUP(G1662,Metadata!$J$2:$K$22,2,FALSE))</f>
        <v>Azores and Madeira</v>
      </c>
      <c r="I1662" s="9" t="s">
        <v>138</v>
      </c>
      <c r="J1662" s="9" t="str">
        <f>IF(I1662="","",VLOOKUP(I1662,Metadata!$P$2:$Q$43,2,FALSE))</f>
        <v>Europe</v>
      </c>
      <c r="K1662" s="9" t="str">
        <f t="shared" si="0"/>
        <v>Portugal</v>
      </c>
      <c r="L1662" s="9" t="s">
        <v>140</v>
      </c>
      <c r="M1662" s="9" t="str">
        <f>IF(L1662="","",VLOOKUP(L1662,Metadata!$J$2:$K$22,2,FALSE))</f>
        <v>Lisbon Metropolitan Area</v>
      </c>
      <c r="N1662" s="9" t="s">
        <v>141</v>
      </c>
      <c r="O1662" s="9" t="s">
        <v>137</v>
      </c>
      <c r="P1662" s="9" t="s">
        <v>142</v>
      </c>
      <c r="Q1662" s="10" t="str">
        <f t="shared" si="1"/>
        <v>Full Office Job</v>
      </c>
      <c r="R1662" s="10">
        <v>5</v>
      </c>
      <c r="S1662" s="9" t="s">
        <v>137</v>
      </c>
      <c r="T1662" s="9" t="s">
        <v>679</v>
      </c>
      <c r="U1662" s="9" t="str">
        <f>IF(S1662&lt;&gt;"",S1662,IF(T1662&lt;&gt;"",VLOOKUP(T1662,Metadata!$S$2:$T$228,2,FALSE),""))</f>
        <v>Full-Stack Developer</v>
      </c>
      <c r="V1662" s="9" t="s">
        <v>457</v>
      </c>
      <c r="W1662" s="9" t="s">
        <v>137</v>
      </c>
      <c r="X1662" s="9" t="s">
        <v>163</v>
      </c>
      <c r="Y1662" s="9" t="s">
        <v>137</v>
      </c>
      <c r="Z1662" s="9" t="s">
        <v>262</v>
      </c>
      <c r="AA1662" s="9" t="s">
        <v>137</v>
      </c>
      <c r="AB1662" s="9" t="s">
        <v>137</v>
      </c>
      <c r="AC1662" s="9"/>
      <c r="AD1662" s="9"/>
      <c r="AE1662" s="9"/>
      <c r="AF1662" s="9" t="s">
        <v>243</v>
      </c>
      <c r="AG1662" s="9"/>
      <c r="AH1662" s="9" t="s">
        <v>176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 t="s">
        <v>411</v>
      </c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 t="s">
        <v>150</v>
      </c>
      <c r="BZ1662" s="9" t="s">
        <v>137</v>
      </c>
      <c r="CA1662" s="10"/>
      <c r="CB1662" s="10" t="str">
        <f t="shared" si="5"/>
        <v/>
      </c>
      <c r="CC1662" s="10"/>
      <c r="CD1662" s="9" t="str">
        <f t="shared" si="2"/>
        <v/>
      </c>
      <c r="CE1662" s="9" t="s">
        <v>232</v>
      </c>
      <c r="CF1662" s="9" t="s">
        <v>225</v>
      </c>
      <c r="CG1662" s="9">
        <f>IF(CF1662="","",VLOOKUP(CF1662,Metadata!$D$2:$H$20,2,FALSE))</f>
        <v>22500</v>
      </c>
      <c r="CH1662" s="9">
        <f>IF(CF1662="","",VLOOKUP(CF1662,Metadata!$D$2:$H$20,4,FALSE))</f>
        <v>20000</v>
      </c>
      <c r="CI1662" s="9">
        <f>IF(CF1662="","",VLOOKUP(CF1662,Metadata!$D$2:$H$20,5,FALSE))</f>
        <v>25000</v>
      </c>
      <c r="CJ1662" s="9">
        <f t="shared" si="3"/>
        <v>22500</v>
      </c>
      <c r="CK1662" s="9" t="s">
        <v>153</v>
      </c>
      <c r="CL1662" s="10">
        <v>4</v>
      </c>
      <c r="CM1662" s="10">
        <v>3</v>
      </c>
      <c r="CN1662" s="10">
        <v>5</v>
      </c>
      <c r="CO1662" s="10">
        <v>3</v>
      </c>
      <c r="CP1662" s="10">
        <v>4</v>
      </c>
      <c r="CQ1662" s="10">
        <v>5</v>
      </c>
      <c r="CR1662" s="10">
        <v>6</v>
      </c>
      <c r="CS1662" s="10">
        <v>5</v>
      </c>
      <c r="CT1662" s="10">
        <v>5</v>
      </c>
      <c r="CU1662" s="10">
        <v>6</v>
      </c>
      <c r="CV1662" s="10">
        <v>5</v>
      </c>
      <c r="CW1662" s="10">
        <v>4</v>
      </c>
      <c r="CX1662" s="10">
        <v>5</v>
      </c>
      <c r="CY1662" s="10">
        <v>5</v>
      </c>
      <c r="CZ1662" s="10">
        <v>4</v>
      </c>
      <c r="DA1662" s="10">
        <v>5</v>
      </c>
      <c r="DB1662" s="10">
        <v>2</v>
      </c>
      <c r="DC1662" s="10">
        <v>5</v>
      </c>
      <c r="DD1662" s="10">
        <v>4</v>
      </c>
      <c r="DE1662" s="10">
        <v>6</v>
      </c>
      <c r="DF1662" s="10">
        <v>4</v>
      </c>
      <c r="DG1662" s="10">
        <v>1</v>
      </c>
      <c r="DH1662" s="10">
        <v>4</v>
      </c>
      <c r="DI1662" s="10">
        <v>4</v>
      </c>
      <c r="DJ1662" s="10">
        <v>2</v>
      </c>
      <c r="DK1662" s="10">
        <v>2</v>
      </c>
      <c r="DL1662" s="10">
        <v>2</v>
      </c>
      <c r="DM1662" s="9" t="s">
        <v>154</v>
      </c>
      <c r="DN1662" s="10">
        <v>1996</v>
      </c>
      <c r="DO1662" s="9">
        <f t="shared" si="8"/>
        <v>25</v>
      </c>
      <c r="DP1662" s="9" t="s">
        <v>155</v>
      </c>
      <c r="DQ1662" s="9" t="s">
        <v>202</v>
      </c>
      <c r="DR1662" s="9" t="s">
        <v>157</v>
      </c>
      <c r="DS1662" s="9" t="s">
        <v>137</v>
      </c>
      <c r="DT1662" s="9" t="s">
        <v>657</v>
      </c>
      <c r="DU1662" s="9" t="s">
        <v>233</v>
      </c>
      <c r="DV1662" s="9" t="str">
        <f>VLOOKUP(DU1662,Metadata!$B$2:$C$7,2,FALSE)</f>
        <v>0 - 3 years</v>
      </c>
    </row>
    <row r="1663" spans="1:126">
      <c r="A1663" s="13">
        <v>1662</v>
      </c>
      <c r="B1663" s="9" t="s">
        <v>135</v>
      </c>
      <c r="C1663" s="9" t="str">
        <f>VLOOKUP(B1663,Metadata!$M$2:$N$6,2,FALSE)</f>
        <v>Permanent Employee</v>
      </c>
      <c r="D1663" s="9" t="s">
        <v>159</v>
      </c>
      <c r="E1663" s="9" t="s">
        <v>137</v>
      </c>
      <c r="F1663" s="9" t="s">
        <v>138</v>
      </c>
      <c r="G1663" s="9" t="s">
        <v>263</v>
      </c>
      <c r="H1663" s="9" t="str">
        <f>IF(G1663="","",VLOOKUP(G1663,Metadata!$J$2:$K$22,2,FALSE))</f>
        <v>North</v>
      </c>
      <c r="I1663" s="9" t="s">
        <v>138</v>
      </c>
      <c r="J1663" s="9" t="str">
        <f>IF(I1663="","",VLOOKUP(I1663,Metadata!$P$2:$Q$43,2,FALSE))</f>
        <v>Europe</v>
      </c>
      <c r="K1663" s="9" t="str">
        <f t="shared" si="0"/>
        <v>Portugal</v>
      </c>
      <c r="L1663" s="9" t="s">
        <v>263</v>
      </c>
      <c r="M1663" s="9" t="str">
        <f>IF(L1663="","",VLOOKUP(L1663,Metadata!$J$2:$K$22,2,FALSE))</f>
        <v>North</v>
      </c>
      <c r="N1663" s="9" t="s">
        <v>214</v>
      </c>
      <c r="O1663" s="9" t="s">
        <v>259</v>
      </c>
      <c r="P1663" s="9" t="s">
        <v>142</v>
      </c>
      <c r="Q1663" s="10" t="str">
        <f t="shared" si="1"/>
        <v>Full Office Job</v>
      </c>
      <c r="R1663" s="10">
        <v>4</v>
      </c>
      <c r="S1663" s="9" t="s">
        <v>260</v>
      </c>
      <c r="T1663" s="9" t="s">
        <v>137</v>
      </c>
      <c r="U1663" s="9" t="str">
        <f>IF(S1663&lt;&gt;"",S1663,IF(T1663&lt;&gt;"",VLOOKUP(T1663,Metadata!$S$2:$T$228,2,FALSE),""))</f>
        <v>DevOps Engineer</v>
      </c>
      <c r="V1663" s="9" t="s">
        <v>317</v>
      </c>
      <c r="W1663" s="9" t="s">
        <v>137</v>
      </c>
      <c r="X1663" s="9" t="s">
        <v>145</v>
      </c>
      <c r="Y1663" s="9" t="s">
        <v>137</v>
      </c>
      <c r="Z1663" s="9" t="s">
        <v>224</v>
      </c>
      <c r="AA1663" s="9" t="s">
        <v>165</v>
      </c>
      <c r="AB1663" s="9" t="s">
        <v>137</v>
      </c>
      <c r="AC1663" s="9" t="s">
        <v>147</v>
      </c>
      <c r="AD1663" s="9"/>
      <c r="AE1663" s="9" t="s">
        <v>194</v>
      </c>
      <c r="AF1663" s="9" t="s">
        <v>243</v>
      </c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 t="s">
        <v>178</v>
      </c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198</v>
      </c>
      <c r="BL1663" s="9"/>
      <c r="BM1663" s="9"/>
      <c r="BN1663" s="9"/>
      <c r="BO1663" s="9"/>
      <c r="BP1663" s="9"/>
      <c r="BQ1663" s="9"/>
      <c r="BR1663" s="9"/>
      <c r="BS1663" s="9" t="s">
        <v>200</v>
      </c>
      <c r="BT1663" s="9"/>
      <c r="BU1663" s="9" t="s">
        <v>258</v>
      </c>
      <c r="BV1663" s="9"/>
      <c r="BW1663" s="9"/>
      <c r="BX1663" s="9"/>
      <c r="BY1663" s="9"/>
      <c r="BZ1663" s="9"/>
      <c r="CA1663" s="10"/>
      <c r="CB1663" s="10" t="str">
        <f t="shared" si="5"/>
        <v/>
      </c>
      <c r="CC1663" s="10"/>
      <c r="CD1663" s="9" t="str">
        <f t="shared" si="2"/>
        <v/>
      </c>
      <c r="CE1663" s="9" t="s">
        <v>168</v>
      </c>
      <c r="CF1663" s="9" t="s">
        <v>225</v>
      </c>
      <c r="CG1663" s="9">
        <f>IF(CF1663="","",VLOOKUP(CF1663,Metadata!$D$2:$H$20,2,FALSE))</f>
        <v>22500</v>
      </c>
      <c r="CH1663" s="9">
        <f>IF(CF1663="","",VLOOKUP(CF1663,Metadata!$D$2:$H$20,4,FALSE))</f>
        <v>20000</v>
      </c>
      <c r="CI1663" s="9">
        <f>IF(CF1663="","",VLOOKUP(CF1663,Metadata!$D$2:$H$20,5,FALSE))</f>
        <v>25000</v>
      </c>
      <c r="CJ1663" s="9">
        <f t="shared" si="3"/>
        <v>22500</v>
      </c>
      <c r="CK1663" s="9" t="s">
        <v>189</v>
      </c>
      <c r="CL1663" s="10">
        <v>3</v>
      </c>
      <c r="CM1663" s="10">
        <v>3</v>
      </c>
      <c r="CN1663" s="10">
        <v>5</v>
      </c>
      <c r="CO1663" s="10">
        <v>5</v>
      </c>
      <c r="CP1663" s="10">
        <v>6</v>
      </c>
      <c r="CQ1663" s="10">
        <v>6</v>
      </c>
      <c r="CR1663" s="10">
        <v>6</v>
      </c>
      <c r="CS1663" s="10">
        <v>5</v>
      </c>
      <c r="CT1663" s="10">
        <v>5</v>
      </c>
      <c r="CU1663" s="10">
        <v>6</v>
      </c>
      <c r="CV1663" s="10">
        <v>6</v>
      </c>
      <c r="CW1663" s="10">
        <v>6</v>
      </c>
      <c r="CX1663" s="10">
        <v>6</v>
      </c>
      <c r="CY1663" s="10">
        <v>4</v>
      </c>
      <c r="CZ1663" s="10">
        <v>4</v>
      </c>
      <c r="DA1663" s="10">
        <v>5</v>
      </c>
      <c r="DB1663" s="10">
        <v>4</v>
      </c>
      <c r="DC1663" s="10">
        <v>5</v>
      </c>
      <c r="DD1663" s="10">
        <v>4</v>
      </c>
      <c r="DE1663" s="10">
        <v>5</v>
      </c>
      <c r="DF1663" s="10">
        <v>4</v>
      </c>
      <c r="DG1663" s="10">
        <v>6</v>
      </c>
      <c r="DH1663" s="10">
        <v>5</v>
      </c>
      <c r="DI1663" s="10">
        <v>5</v>
      </c>
      <c r="DJ1663" s="10">
        <v>5</v>
      </c>
      <c r="DK1663" s="10">
        <v>4</v>
      </c>
      <c r="DL1663" s="10">
        <v>4</v>
      </c>
      <c r="DM1663" s="9" t="s">
        <v>154</v>
      </c>
      <c r="DN1663" s="10">
        <v>1979</v>
      </c>
      <c r="DO1663" s="9">
        <f t="shared" si="8"/>
        <v>42</v>
      </c>
      <c r="DP1663" s="9" t="s">
        <v>155</v>
      </c>
      <c r="DQ1663" s="9" t="s">
        <v>202</v>
      </c>
      <c r="DR1663" s="9" t="s">
        <v>170</v>
      </c>
      <c r="DS1663" s="9" t="s">
        <v>137</v>
      </c>
      <c r="DT1663" s="9" t="s">
        <v>657</v>
      </c>
      <c r="DU1663" s="9" t="s">
        <v>168</v>
      </c>
      <c r="DV1663" s="9" t="str">
        <f>VLOOKUP(DU1663,Metadata!$B$2:$C$7,2,FALSE)</f>
        <v>0 - 3 years</v>
      </c>
    </row>
    <row r="1664" spans="1:126">
      <c r="A1664" s="13">
        <v>1663</v>
      </c>
      <c r="B1664" s="9" t="s">
        <v>135</v>
      </c>
      <c r="C1664" s="9" t="str">
        <f>VLOOKUP(B1664,Metadata!$M$2:$N$6,2,FALSE)</f>
        <v>Permanent Employee</v>
      </c>
      <c r="D1664" s="9" t="s">
        <v>136</v>
      </c>
      <c r="E1664" s="9" t="s">
        <v>137</v>
      </c>
      <c r="F1664" s="9" t="s">
        <v>138</v>
      </c>
      <c r="G1664" s="9" t="s">
        <v>139</v>
      </c>
      <c r="H1664" s="9" t="str">
        <f>IF(G1664="","",VLOOKUP(G1664,Metadata!$J$2:$K$22,2,FALSE))</f>
        <v>Centre</v>
      </c>
      <c r="I1664" s="9" t="s">
        <v>295</v>
      </c>
      <c r="J1664" s="9" t="str">
        <f>IF(I1664="","",VLOOKUP(I1664,Metadata!$P$2:$Q$43,2,FALSE))</f>
        <v>Europe</v>
      </c>
      <c r="K1664" s="9" t="str">
        <f t="shared" si="0"/>
        <v>International</v>
      </c>
      <c r="L1664" s="9" t="s">
        <v>137</v>
      </c>
      <c r="M1664" s="9" t="str">
        <f>IF(L1664="","",VLOOKUP(L1664,Metadata!$J$2:$K$22,2,FALSE))</f>
        <v/>
      </c>
      <c r="N1664" s="9" t="s">
        <v>141</v>
      </c>
      <c r="O1664" s="9" t="s">
        <v>137</v>
      </c>
      <c r="P1664" s="9" t="s">
        <v>191</v>
      </c>
      <c r="Q1664" s="10" t="str">
        <f t="shared" si="1"/>
        <v>Remote Job (full or flexible)</v>
      </c>
      <c r="R1664" s="10">
        <v>7</v>
      </c>
      <c r="S1664" s="9" t="s">
        <v>143</v>
      </c>
      <c r="T1664" s="9" t="s">
        <v>137</v>
      </c>
      <c r="U1664" s="9" t="str">
        <f>IF(S1664&lt;&gt;"",S1664,IF(T1664&lt;&gt;"",VLOOKUP(T1664,Metadata!$S$2:$T$228,2,FALSE),""))</f>
        <v>Technical Team Leader</v>
      </c>
      <c r="V1664" s="9" t="s">
        <v>276</v>
      </c>
      <c r="W1664" s="9" t="s">
        <v>137</v>
      </c>
      <c r="X1664" s="9" t="s">
        <v>208</v>
      </c>
      <c r="Y1664" s="9" t="s">
        <v>137</v>
      </c>
      <c r="Z1664" s="9" t="s">
        <v>218</v>
      </c>
      <c r="AA1664" s="9" t="s">
        <v>165</v>
      </c>
      <c r="AB1664" s="9" t="s">
        <v>137</v>
      </c>
      <c r="AC1664" s="9" t="s">
        <v>147</v>
      </c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 t="s">
        <v>178</v>
      </c>
      <c r="BB1664" s="9"/>
      <c r="BC1664" s="9"/>
      <c r="BD1664" s="9"/>
      <c r="BE1664" s="9"/>
      <c r="BF1664" s="9"/>
      <c r="BG1664" s="9"/>
      <c r="BH1664" s="9"/>
      <c r="BI1664" s="9"/>
      <c r="BJ1664" s="9" t="s">
        <v>167</v>
      </c>
      <c r="BK1664" s="9" t="s">
        <v>198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10"/>
      <c r="CB1664" s="10" t="str">
        <f t="shared" si="5"/>
        <v/>
      </c>
      <c r="CC1664" s="10"/>
      <c r="CD1664" s="9" t="str">
        <f t="shared" si="2"/>
        <v/>
      </c>
      <c r="CE1664" s="9" t="s">
        <v>168</v>
      </c>
      <c r="CF1664" s="9" t="s">
        <v>220</v>
      </c>
      <c r="CG1664" s="9">
        <f>IF(CF1664="","",VLOOKUP(CF1664,Metadata!$D$2:$H$20,2,FALSE))</f>
        <v>27500</v>
      </c>
      <c r="CH1664" s="9">
        <f>IF(CF1664="","",VLOOKUP(CF1664,Metadata!$D$2:$H$20,4,FALSE))</f>
        <v>25000</v>
      </c>
      <c r="CI1664" s="9">
        <f>IF(CF1664="","",VLOOKUP(CF1664,Metadata!$D$2:$H$20,5,FALSE))</f>
        <v>30000</v>
      </c>
      <c r="CJ1664" s="9">
        <f t="shared" si="3"/>
        <v>27500</v>
      </c>
      <c r="CK1664" s="9" t="s">
        <v>189</v>
      </c>
      <c r="CL1664" s="10">
        <v>3</v>
      </c>
      <c r="CM1664" s="10">
        <v>3</v>
      </c>
      <c r="CN1664" s="10">
        <v>5</v>
      </c>
      <c r="CO1664" s="10">
        <v>6</v>
      </c>
      <c r="CP1664" s="10">
        <v>6</v>
      </c>
      <c r="CQ1664" s="10">
        <v>7</v>
      </c>
      <c r="CR1664" s="10">
        <v>6</v>
      </c>
      <c r="CS1664" s="10">
        <v>7</v>
      </c>
      <c r="CT1664" s="10">
        <v>4</v>
      </c>
      <c r="CU1664" s="10">
        <v>7</v>
      </c>
      <c r="CV1664" s="10">
        <v>7</v>
      </c>
      <c r="CW1664" s="10">
        <v>6</v>
      </c>
      <c r="CX1664" s="10">
        <v>7</v>
      </c>
      <c r="CY1664" s="10">
        <v>5</v>
      </c>
      <c r="CZ1664" s="10">
        <v>3</v>
      </c>
      <c r="DA1664" s="10">
        <v>3</v>
      </c>
      <c r="DB1664" s="10">
        <v>3</v>
      </c>
      <c r="DC1664" s="10">
        <v>6</v>
      </c>
      <c r="DD1664" s="10">
        <v>2</v>
      </c>
      <c r="DE1664" s="10">
        <v>6</v>
      </c>
      <c r="DF1664" s="10">
        <v>7</v>
      </c>
      <c r="DG1664" s="10">
        <v>6</v>
      </c>
      <c r="DH1664" s="10">
        <v>7</v>
      </c>
      <c r="DI1664" s="10">
        <v>7</v>
      </c>
      <c r="DJ1664" s="10">
        <v>3</v>
      </c>
      <c r="DK1664" s="10">
        <v>6</v>
      </c>
      <c r="DL1664" s="10">
        <v>6</v>
      </c>
      <c r="DM1664" s="9" t="s">
        <v>154</v>
      </c>
      <c r="DN1664" s="10">
        <v>1993</v>
      </c>
      <c r="DO1664" s="9">
        <f t="shared" si="8"/>
        <v>28</v>
      </c>
      <c r="DP1664" s="9" t="s">
        <v>222</v>
      </c>
      <c r="DQ1664" s="9" t="s">
        <v>210</v>
      </c>
      <c r="DR1664" s="9" t="s">
        <v>342</v>
      </c>
      <c r="DS1664" s="9" t="s">
        <v>137</v>
      </c>
      <c r="DT1664" s="9" t="s">
        <v>657</v>
      </c>
      <c r="DU1664" s="9" t="s">
        <v>223</v>
      </c>
      <c r="DV1664" s="9" t="str">
        <f>VLOOKUP(DU1664,Metadata!$B$2:$C$7,2,FALSE)</f>
        <v>3 - 6 years</v>
      </c>
    </row>
    <row r="1665" spans="1:126">
      <c r="A1665" s="13">
        <v>1664</v>
      </c>
      <c r="B1665" s="9" t="s">
        <v>135</v>
      </c>
      <c r="C1665" s="9" t="str">
        <f>VLOOKUP(B1665,Metadata!$M$2:$N$6,2,FALSE)</f>
        <v>Permanent Employee</v>
      </c>
      <c r="D1665" s="9" t="s">
        <v>159</v>
      </c>
      <c r="E1665" s="9" t="s">
        <v>137</v>
      </c>
      <c r="F1665" s="9" t="s">
        <v>138</v>
      </c>
      <c r="G1665" s="9" t="s">
        <v>160</v>
      </c>
      <c r="H1665" s="9" t="str">
        <f>IF(G1665="","",VLOOKUP(G1665,Metadata!$J$2:$K$22,2,FALSE))</f>
        <v>Centre</v>
      </c>
      <c r="I1665" s="9" t="s">
        <v>138</v>
      </c>
      <c r="J1665" s="9" t="str">
        <f>IF(I1665="","",VLOOKUP(I1665,Metadata!$P$2:$Q$43,2,FALSE))</f>
        <v>Europe</v>
      </c>
      <c r="K1665" s="9" t="str">
        <f t="shared" si="0"/>
        <v>Portugal</v>
      </c>
      <c r="L1665" s="9" t="s">
        <v>160</v>
      </c>
      <c r="M1665" s="9" t="str">
        <f>IF(L1665="","",VLOOKUP(L1665,Metadata!$J$2:$K$22,2,FALSE))</f>
        <v>Centre</v>
      </c>
      <c r="N1665" s="9" t="s">
        <v>214</v>
      </c>
      <c r="O1665" s="9" t="s">
        <v>278</v>
      </c>
      <c r="P1665" s="9" t="s">
        <v>191</v>
      </c>
      <c r="Q1665" s="10" t="str">
        <f t="shared" si="1"/>
        <v>Remote Job (full or flexible)</v>
      </c>
      <c r="R1665" s="10">
        <v>5</v>
      </c>
      <c r="S1665" s="9" t="s">
        <v>319</v>
      </c>
      <c r="T1665" s="9" t="s">
        <v>137</v>
      </c>
      <c r="U1665" s="9" t="str">
        <f>IF(S1665&lt;&gt;"",S1665,IF(T1665&lt;&gt;"",VLOOKUP(T1665,Metadata!$S$2:$T$228,2,FALSE),""))</f>
        <v>CTO</v>
      </c>
      <c r="V1665" s="9" t="s">
        <v>256</v>
      </c>
      <c r="W1665" s="9" t="s">
        <v>137</v>
      </c>
      <c r="X1665" s="9" t="s">
        <v>163</v>
      </c>
      <c r="Y1665" s="9" t="s">
        <v>137</v>
      </c>
      <c r="Z1665" s="9" t="s">
        <v>262</v>
      </c>
      <c r="AA1665" s="9" t="s">
        <v>165</v>
      </c>
      <c r="AB1665" s="9" t="s">
        <v>137</v>
      </c>
      <c r="AC1665" s="9"/>
      <c r="AD1665" s="9"/>
      <c r="AE1665" s="9"/>
      <c r="AF1665" s="9" t="s">
        <v>243</v>
      </c>
      <c r="AG1665" s="9"/>
      <c r="AH1665" s="9"/>
      <c r="AI1665" s="9"/>
      <c r="AJ1665" s="9"/>
      <c r="AK1665" s="9" t="s">
        <v>302</v>
      </c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 t="s">
        <v>178</v>
      </c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 t="s">
        <v>303</v>
      </c>
      <c r="BN1665" s="9" t="s">
        <v>186</v>
      </c>
      <c r="BO1665" s="9"/>
      <c r="BP1665" s="9"/>
      <c r="BQ1665" s="9"/>
      <c r="BR1665" s="9" t="s">
        <v>247</v>
      </c>
      <c r="BS1665" s="9" t="s">
        <v>200</v>
      </c>
      <c r="BT1665" s="9"/>
      <c r="BU1665" s="9"/>
      <c r="BV1665" s="9"/>
      <c r="BW1665" s="9"/>
      <c r="BX1665" s="9"/>
      <c r="BY1665" s="9"/>
      <c r="BZ1665" s="9"/>
      <c r="CA1665" s="10"/>
      <c r="CB1665" s="10" t="str">
        <f t="shared" si="5"/>
        <v/>
      </c>
      <c r="CC1665" s="10"/>
      <c r="CD1665" s="9" t="str">
        <f t="shared" si="2"/>
        <v/>
      </c>
      <c r="CE1665" s="9" t="s">
        <v>151</v>
      </c>
      <c r="CF1665" s="9" t="s">
        <v>220</v>
      </c>
      <c r="CG1665" s="9">
        <f>IF(CF1665="","",VLOOKUP(CF1665,Metadata!$D$2:$H$20,2,FALSE))</f>
        <v>27500</v>
      </c>
      <c r="CH1665" s="9">
        <f>IF(CF1665="","",VLOOKUP(CF1665,Metadata!$D$2:$H$20,4,FALSE))</f>
        <v>25000</v>
      </c>
      <c r="CI1665" s="9">
        <f>IF(CF1665="","",VLOOKUP(CF1665,Metadata!$D$2:$H$20,5,FALSE))</f>
        <v>30000</v>
      </c>
      <c r="CJ1665" s="9">
        <f t="shared" si="3"/>
        <v>27500</v>
      </c>
      <c r="CK1665" s="9" t="s">
        <v>221</v>
      </c>
      <c r="CL1665" s="10">
        <v>3</v>
      </c>
      <c r="CM1665" s="10">
        <v>1</v>
      </c>
      <c r="CN1665" s="10">
        <v>7</v>
      </c>
      <c r="CO1665" s="10">
        <v>5</v>
      </c>
      <c r="CP1665" s="10">
        <v>5</v>
      </c>
      <c r="CQ1665" s="10">
        <v>7</v>
      </c>
      <c r="CR1665" s="10">
        <v>6</v>
      </c>
      <c r="CS1665" s="10">
        <v>7</v>
      </c>
      <c r="CT1665" s="10">
        <v>7</v>
      </c>
      <c r="CU1665" s="10">
        <v>5</v>
      </c>
      <c r="CV1665" s="10">
        <v>3</v>
      </c>
      <c r="CW1665" s="10">
        <v>5</v>
      </c>
      <c r="CX1665" s="10">
        <v>6</v>
      </c>
      <c r="CY1665" s="10">
        <v>5</v>
      </c>
      <c r="CZ1665" s="10">
        <v>7</v>
      </c>
      <c r="DA1665" s="10">
        <v>5</v>
      </c>
      <c r="DB1665" s="10">
        <v>2</v>
      </c>
      <c r="DC1665" s="10">
        <v>7</v>
      </c>
      <c r="DD1665" s="10">
        <v>4</v>
      </c>
      <c r="DE1665" s="10">
        <v>6</v>
      </c>
      <c r="DF1665" s="10">
        <v>5</v>
      </c>
      <c r="DG1665" s="10">
        <v>4</v>
      </c>
      <c r="DH1665" s="10">
        <v>5</v>
      </c>
      <c r="DI1665" s="10">
        <v>7</v>
      </c>
      <c r="DJ1665" s="10">
        <v>4</v>
      </c>
      <c r="DK1665" s="10">
        <v>6</v>
      </c>
      <c r="DL1665" s="10">
        <v>4</v>
      </c>
      <c r="DM1665" s="9" t="s">
        <v>154</v>
      </c>
      <c r="DN1665" s="10">
        <v>1990</v>
      </c>
      <c r="DO1665" s="9">
        <f t="shared" si="8"/>
        <v>31</v>
      </c>
      <c r="DP1665" s="9" t="s">
        <v>155</v>
      </c>
      <c r="DQ1665" s="9" t="s">
        <v>202</v>
      </c>
      <c r="DR1665" s="9" t="s">
        <v>157</v>
      </c>
      <c r="DS1665" s="9" t="s">
        <v>137</v>
      </c>
      <c r="DT1665" s="9" t="s">
        <v>657</v>
      </c>
      <c r="DU1665" s="9" t="s">
        <v>203</v>
      </c>
      <c r="DV1665" s="9" t="str">
        <f>VLOOKUP(DU1665,Metadata!$B$2:$C$7,2,FALSE)</f>
        <v>6+ years</v>
      </c>
    </row>
    <row r="1666" spans="1:126">
      <c r="A1666" s="13">
        <v>1665</v>
      </c>
      <c r="B1666" s="9" t="s">
        <v>135</v>
      </c>
      <c r="C1666" s="9" t="str">
        <f>VLOOKUP(B1666,Metadata!$M$2:$N$6,2,FALSE)</f>
        <v>Permanent Employee</v>
      </c>
      <c r="D1666" s="9" t="s">
        <v>159</v>
      </c>
      <c r="E1666" s="9" t="s">
        <v>137</v>
      </c>
      <c r="F1666" s="9" t="s">
        <v>138</v>
      </c>
      <c r="G1666" s="9" t="s">
        <v>140</v>
      </c>
      <c r="H1666" s="9" t="str">
        <f>IF(G1666="","",VLOOKUP(G1666,Metadata!$J$2:$K$22,2,FALSE))</f>
        <v>Lisbon Metropolitan Area</v>
      </c>
      <c r="I1666" s="9" t="s">
        <v>138</v>
      </c>
      <c r="J1666" s="9" t="str">
        <f>IF(I1666="","",VLOOKUP(I1666,Metadata!$P$2:$Q$43,2,FALSE))</f>
        <v>Europe</v>
      </c>
      <c r="K1666" s="9" t="str">
        <f t="shared" si="0"/>
        <v>Portugal</v>
      </c>
      <c r="L1666" s="9" t="s">
        <v>140</v>
      </c>
      <c r="M1666" s="9" t="str">
        <f>IF(L1666="","",VLOOKUP(L1666,Metadata!$J$2:$K$22,2,FALSE))</f>
        <v>Lisbon Metropolitan Area</v>
      </c>
      <c r="N1666" s="9" t="s">
        <v>205</v>
      </c>
      <c r="O1666" s="9" t="s">
        <v>137</v>
      </c>
      <c r="P1666" s="9" t="s">
        <v>137</v>
      </c>
      <c r="Q1666" s="10" t="str">
        <f t="shared" si="1"/>
        <v>Full Office Job</v>
      </c>
      <c r="R1666" s="10">
        <v>7</v>
      </c>
      <c r="S1666" s="9" t="s">
        <v>143</v>
      </c>
      <c r="T1666" s="9" t="s">
        <v>137</v>
      </c>
      <c r="U1666" s="9" t="str">
        <f>IF(S1666&lt;&gt;"",S1666,IF(T1666&lt;&gt;"",VLOOKUP(T1666,Metadata!$S$2:$T$228,2,FALSE),""))</f>
        <v>Technical Team Leader</v>
      </c>
      <c r="V1666" s="9" t="s">
        <v>144</v>
      </c>
      <c r="W1666" s="9" t="s">
        <v>137</v>
      </c>
      <c r="X1666" s="9" t="s">
        <v>145</v>
      </c>
      <c r="Y1666" s="9" t="s">
        <v>137</v>
      </c>
      <c r="Z1666" s="9" t="s">
        <v>146</v>
      </c>
      <c r="AA1666" s="9" t="s">
        <v>137</v>
      </c>
      <c r="AB1666" s="9" t="s">
        <v>253</v>
      </c>
      <c r="AC1666" s="9" t="s">
        <v>147</v>
      </c>
      <c r="AD1666" s="9" t="s">
        <v>148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 t="s">
        <v>680</v>
      </c>
      <c r="CA1666" s="10"/>
      <c r="CB1666" s="10" t="str">
        <f t="shared" si="5"/>
        <v/>
      </c>
      <c r="CC1666" s="10"/>
      <c r="CD1666" s="9" t="str">
        <f t="shared" si="2"/>
        <v/>
      </c>
      <c r="CE1666" s="9" t="s">
        <v>168</v>
      </c>
      <c r="CF1666" s="9" t="s">
        <v>245</v>
      </c>
      <c r="CG1666" s="9">
        <f>IF(CF1666="","",VLOOKUP(CF1666,Metadata!$D$2:$H$20,2,FALSE))</f>
        <v>42500</v>
      </c>
      <c r="CH1666" s="9">
        <f>IF(CF1666="","",VLOOKUP(CF1666,Metadata!$D$2:$H$20,4,FALSE))</f>
        <v>40000</v>
      </c>
      <c r="CI1666" s="9">
        <f>IF(CF1666="","",VLOOKUP(CF1666,Metadata!$D$2:$H$20,5,FALSE))</f>
        <v>45000</v>
      </c>
      <c r="CJ1666" s="9">
        <f t="shared" si="3"/>
        <v>42500</v>
      </c>
      <c r="CK1666" s="9" t="s">
        <v>153</v>
      </c>
      <c r="CL1666" s="10">
        <v>4</v>
      </c>
      <c r="CM1666" s="10">
        <v>5</v>
      </c>
      <c r="CN1666" s="10">
        <v>7</v>
      </c>
      <c r="CO1666" s="10">
        <v>5</v>
      </c>
      <c r="CP1666" s="10">
        <v>6</v>
      </c>
      <c r="CQ1666" s="10">
        <v>5</v>
      </c>
      <c r="CR1666" s="10">
        <v>7</v>
      </c>
      <c r="CS1666" s="10">
        <v>6</v>
      </c>
      <c r="CT1666" s="10">
        <v>6</v>
      </c>
      <c r="CU1666" s="10">
        <v>4</v>
      </c>
      <c r="CV1666" s="10">
        <v>3</v>
      </c>
      <c r="CW1666" s="10">
        <v>3</v>
      </c>
      <c r="CX1666" s="10">
        <v>7</v>
      </c>
      <c r="CY1666" s="10">
        <v>3</v>
      </c>
      <c r="CZ1666" s="10">
        <v>5</v>
      </c>
      <c r="DA1666" s="10">
        <v>3</v>
      </c>
      <c r="DB1666" s="10">
        <v>3</v>
      </c>
      <c r="DC1666" s="10">
        <v>5</v>
      </c>
      <c r="DD1666" s="10">
        <v>3</v>
      </c>
      <c r="DE1666" s="10">
        <v>3</v>
      </c>
      <c r="DF1666" s="10">
        <v>5</v>
      </c>
      <c r="DG1666" s="10">
        <v>5</v>
      </c>
      <c r="DH1666" s="10">
        <v>5</v>
      </c>
      <c r="DI1666" s="10">
        <v>5</v>
      </c>
      <c r="DJ1666" s="10">
        <v>5</v>
      </c>
      <c r="DK1666" s="10">
        <v>5</v>
      </c>
      <c r="DL1666" s="10">
        <v>5</v>
      </c>
      <c r="DM1666" s="9" t="s">
        <v>154</v>
      </c>
      <c r="DN1666" s="10">
        <v>1983</v>
      </c>
      <c r="DO1666" s="9">
        <f t="shared" si="8"/>
        <v>38</v>
      </c>
      <c r="DP1666" s="9" t="s">
        <v>155</v>
      </c>
      <c r="DQ1666" s="9" t="s">
        <v>202</v>
      </c>
      <c r="DR1666" s="9" t="s">
        <v>157</v>
      </c>
      <c r="DS1666" s="9" t="s">
        <v>137</v>
      </c>
      <c r="DT1666" s="9" t="s">
        <v>657</v>
      </c>
      <c r="DU1666" s="9" t="s">
        <v>158</v>
      </c>
      <c r="DV1666" s="9" t="str">
        <f>VLOOKUP(DU1666,Metadata!$B$2:$C$7,2,FALSE)</f>
        <v>6+ years</v>
      </c>
    </row>
    <row r="1667" spans="1:126">
      <c r="A1667" s="13">
        <v>1666</v>
      </c>
      <c r="B1667" s="9" t="s">
        <v>135</v>
      </c>
      <c r="C1667" s="9" t="str">
        <f>VLOOKUP(B1667,Metadata!$M$2:$N$6,2,FALSE)</f>
        <v>Permanent Employee</v>
      </c>
      <c r="D1667" s="9" t="s">
        <v>159</v>
      </c>
      <c r="E1667" s="9" t="s">
        <v>137</v>
      </c>
      <c r="F1667" s="9" t="s">
        <v>138</v>
      </c>
      <c r="G1667" s="9" t="s">
        <v>213</v>
      </c>
      <c r="H1667" s="9" t="str">
        <f>IF(G1667="","",VLOOKUP(G1667,Metadata!$J$2:$K$22,2,FALSE))</f>
        <v>Centre</v>
      </c>
      <c r="I1667" s="9" t="s">
        <v>138</v>
      </c>
      <c r="J1667" s="9" t="str">
        <f>IF(I1667="","",VLOOKUP(I1667,Metadata!$P$2:$Q$43,2,FALSE))</f>
        <v>Europe</v>
      </c>
      <c r="K1667" s="9" t="str">
        <f t="shared" si="0"/>
        <v>Portugal</v>
      </c>
      <c r="L1667" s="9" t="s">
        <v>140</v>
      </c>
      <c r="M1667" s="9" t="str">
        <f>IF(L1667="","",VLOOKUP(L1667,Metadata!$J$2:$K$22,2,FALSE))</f>
        <v>Lisbon Metropolitan Area</v>
      </c>
      <c r="N1667" s="9" t="s">
        <v>141</v>
      </c>
      <c r="O1667" s="9" t="s">
        <v>137</v>
      </c>
      <c r="P1667" s="9" t="s">
        <v>191</v>
      </c>
      <c r="Q1667" s="10" t="str">
        <f t="shared" si="1"/>
        <v>Remote Job (full or flexible)</v>
      </c>
      <c r="R1667" s="10">
        <v>4</v>
      </c>
      <c r="S1667" s="9" t="s">
        <v>249</v>
      </c>
      <c r="T1667" s="9" t="s">
        <v>137</v>
      </c>
      <c r="U1667" s="9" t="str">
        <f>IF(S1667&lt;&gt;"",S1667,IF(T1667&lt;&gt;"",VLOOKUP(T1667,Metadata!$S$2:$T$228,2,FALSE),""))</f>
        <v>Business Applications (BI/CRM/ERP)</v>
      </c>
      <c r="V1667" s="9" t="s">
        <v>207</v>
      </c>
      <c r="W1667" s="9" t="s">
        <v>137</v>
      </c>
      <c r="X1667" s="9" t="s">
        <v>208</v>
      </c>
      <c r="Y1667" s="9" t="s">
        <v>137</v>
      </c>
      <c r="Z1667" s="9" t="s">
        <v>184</v>
      </c>
      <c r="AA1667" s="9" t="s">
        <v>137</v>
      </c>
      <c r="AB1667" s="9" t="s">
        <v>137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 t="s">
        <v>150</v>
      </c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 t="s">
        <v>150</v>
      </c>
      <c r="BZ1667" s="9" t="s">
        <v>137</v>
      </c>
      <c r="CA1667" s="10"/>
      <c r="CB1667" s="10" t="str">
        <f t="shared" si="5"/>
        <v/>
      </c>
      <c r="CC1667" s="10"/>
      <c r="CD1667" s="9" t="str">
        <f t="shared" si="2"/>
        <v/>
      </c>
      <c r="CE1667" s="9" t="s">
        <v>232</v>
      </c>
      <c r="CF1667" s="9" t="s">
        <v>220</v>
      </c>
      <c r="CG1667" s="9">
        <f>IF(CF1667="","",VLOOKUP(CF1667,Metadata!$D$2:$H$20,2,FALSE))</f>
        <v>27500</v>
      </c>
      <c r="CH1667" s="9">
        <f>IF(CF1667="","",VLOOKUP(CF1667,Metadata!$D$2:$H$20,4,FALSE))</f>
        <v>25000</v>
      </c>
      <c r="CI1667" s="9">
        <f>IF(CF1667="","",VLOOKUP(CF1667,Metadata!$D$2:$H$20,5,FALSE))</f>
        <v>30000</v>
      </c>
      <c r="CJ1667" s="9">
        <f t="shared" si="3"/>
        <v>27500</v>
      </c>
      <c r="CK1667" s="9" t="s">
        <v>221</v>
      </c>
      <c r="CL1667" s="10">
        <v>5</v>
      </c>
      <c r="CM1667" s="10">
        <v>2</v>
      </c>
      <c r="CN1667" s="10">
        <v>6</v>
      </c>
      <c r="CO1667" s="10">
        <v>6</v>
      </c>
      <c r="CP1667" s="10">
        <v>7</v>
      </c>
      <c r="CQ1667" s="10">
        <v>7</v>
      </c>
      <c r="CR1667" s="10">
        <v>5</v>
      </c>
      <c r="CS1667" s="10">
        <v>5</v>
      </c>
      <c r="CT1667" s="10">
        <v>7</v>
      </c>
      <c r="CU1667" s="10">
        <v>7</v>
      </c>
      <c r="CV1667" s="10">
        <v>7</v>
      </c>
      <c r="CW1667" s="10">
        <v>7</v>
      </c>
      <c r="CX1667" s="10">
        <v>7</v>
      </c>
      <c r="CY1667" s="10">
        <v>7</v>
      </c>
      <c r="CZ1667" s="10">
        <v>6</v>
      </c>
      <c r="DA1667" s="10">
        <v>4</v>
      </c>
      <c r="DB1667" s="10">
        <v>5</v>
      </c>
      <c r="DC1667" s="10">
        <v>6</v>
      </c>
      <c r="DD1667" s="10">
        <v>5</v>
      </c>
      <c r="DE1667" s="10">
        <v>7</v>
      </c>
      <c r="DF1667" s="10">
        <v>7</v>
      </c>
      <c r="DG1667" s="10">
        <v>7</v>
      </c>
      <c r="DH1667" s="10">
        <v>5</v>
      </c>
      <c r="DI1667" s="10">
        <v>7</v>
      </c>
      <c r="DJ1667" s="10">
        <v>6</v>
      </c>
      <c r="DK1667" s="10">
        <v>7</v>
      </c>
      <c r="DL1667" s="10">
        <v>6</v>
      </c>
      <c r="DM1667" s="9" t="s">
        <v>154</v>
      </c>
      <c r="DN1667" s="10">
        <v>1986</v>
      </c>
      <c r="DO1667" s="9">
        <f t="shared" si="8"/>
        <v>35</v>
      </c>
      <c r="DP1667" s="9" t="s">
        <v>155</v>
      </c>
      <c r="DQ1667" s="9" t="s">
        <v>202</v>
      </c>
      <c r="DR1667" s="9" t="s">
        <v>157</v>
      </c>
      <c r="DS1667" s="9" t="s">
        <v>137</v>
      </c>
      <c r="DT1667" s="9" t="s">
        <v>657</v>
      </c>
      <c r="DU1667" s="9" t="s">
        <v>203</v>
      </c>
      <c r="DV1667" s="9" t="str">
        <f>VLOOKUP(DU1667,Metadata!$B$2:$C$7,2,FALSE)</f>
        <v>6+ years</v>
      </c>
    </row>
    <row r="1668" spans="1:126">
      <c r="A1668" s="13">
        <v>1667</v>
      </c>
      <c r="B1668" s="9" t="s">
        <v>135</v>
      </c>
      <c r="C1668" s="9" t="str">
        <f>VLOOKUP(B1668,Metadata!$M$2:$N$6,2,FALSE)</f>
        <v>Permanent Employee</v>
      </c>
      <c r="D1668" s="9" t="s">
        <v>136</v>
      </c>
      <c r="E1668" s="9" t="s">
        <v>137</v>
      </c>
      <c r="F1668" s="9" t="s">
        <v>138</v>
      </c>
      <c r="G1668" s="9" t="s">
        <v>263</v>
      </c>
      <c r="H1668" s="9" t="str">
        <f>IF(G1668="","",VLOOKUP(G1668,Metadata!$J$2:$K$22,2,FALSE))</f>
        <v>North</v>
      </c>
      <c r="I1668" s="9" t="s">
        <v>138</v>
      </c>
      <c r="J1668" s="9" t="str">
        <f>IF(I1668="","",VLOOKUP(I1668,Metadata!$P$2:$Q$43,2,FALSE))</f>
        <v>Europe</v>
      </c>
      <c r="K1668" s="9" t="str">
        <f t="shared" si="0"/>
        <v>Portugal</v>
      </c>
      <c r="L1668" s="9" t="s">
        <v>190</v>
      </c>
      <c r="M1668" s="9" t="str">
        <f>IF(L1668="","",VLOOKUP(L1668,Metadata!$J$2:$K$22,2,FALSE))</f>
        <v>North</v>
      </c>
      <c r="N1668" s="9" t="s">
        <v>141</v>
      </c>
      <c r="O1668" s="9" t="s">
        <v>137</v>
      </c>
      <c r="P1668" s="9" t="s">
        <v>142</v>
      </c>
      <c r="Q1668" s="10" t="str">
        <f t="shared" si="1"/>
        <v>Full Office Job</v>
      </c>
      <c r="R1668" s="10">
        <v>4</v>
      </c>
      <c r="S1668" s="9" t="s">
        <v>192</v>
      </c>
      <c r="T1668" s="9" t="s">
        <v>137</v>
      </c>
      <c r="U1668" s="9" t="str">
        <f>IF(S1668&lt;&gt;"",S1668,IF(T1668&lt;&gt;"",VLOOKUP(T1668,Metadata!$S$2:$T$228,2,FALSE),""))</f>
        <v>Back-End Developer</v>
      </c>
      <c r="V1668" s="9" t="s">
        <v>391</v>
      </c>
      <c r="W1668" s="9" t="s">
        <v>137</v>
      </c>
      <c r="X1668" s="9" t="s">
        <v>145</v>
      </c>
      <c r="Y1668" s="9" t="s">
        <v>137</v>
      </c>
      <c r="Z1668" s="9" t="s">
        <v>146</v>
      </c>
      <c r="AA1668" s="9" t="s">
        <v>137</v>
      </c>
      <c r="AB1668" s="9" t="s">
        <v>137</v>
      </c>
      <c r="AC1668" s="9"/>
      <c r="AD1668" s="9"/>
      <c r="AE1668" s="9" t="s">
        <v>194</v>
      </c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198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10"/>
      <c r="CB1668" s="10" t="str">
        <f t="shared" si="5"/>
        <v/>
      </c>
      <c r="CC1668" s="10"/>
      <c r="CD1668" s="9" t="str">
        <f t="shared" si="2"/>
        <v/>
      </c>
      <c r="CE1668" s="9" t="s">
        <v>232</v>
      </c>
      <c r="CF1668" s="9" t="s">
        <v>254</v>
      </c>
      <c r="CG1668" s="9">
        <f>IF(CF1668="","",VLOOKUP(CF1668,Metadata!$D$2:$H$20,2,FALSE))</f>
        <v>37500</v>
      </c>
      <c r="CH1668" s="9">
        <f>IF(CF1668="","",VLOOKUP(CF1668,Metadata!$D$2:$H$20,4,FALSE))</f>
        <v>35000</v>
      </c>
      <c r="CI1668" s="9">
        <f>IF(CF1668="","",VLOOKUP(CF1668,Metadata!$D$2:$H$20,5,FALSE))</f>
        <v>40000</v>
      </c>
      <c r="CJ1668" s="9">
        <f t="shared" si="3"/>
        <v>37500</v>
      </c>
      <c r="CK1668" s="9" t="s">
        <v>153</v>
      </c>
      <c r="CL1668" s="10">
        <v>5</v>
      </c>
      <c r="CM1668" s="10">
        <v>3</v>
      </c>
      <c r="CN1668" s="10">
        <v>6</v>
      </c>
      <c r="CO1668" s="10">
        <v>5</v>
      </c>
      <c r="CP1668" s="10">
        <v>5</v>
      </c>
      <c r="CQ1668" s="10">
        <v>7</v>
      </c>
      <c r="CR1668" s="10">
        <v>5</v>
      </c>
      <c r="CS1668" s="10">
        <v>6</v>
      </c>
      <c r="CT1668" s="10">
        <v>7</v>
      </c>
      <c r="CU1668" s="10">
        <v>7</v>
      </c>
      <c r="CV1668" s="10">
        <v>6</v>
      </c>
      <c r="CW1668" s="10">
        <v>5</v>
      </c>
      <c r="CX1668" s="10">
        <v>6</v>
      </c>
      <c r="CY1668" s="10">
        <v>4</v>
      </c>
      <c r="CZ1668" s="10">
        <v>5</v>
      </c>
      <c r="DA1668" s="10">
        <v>5</v>
      </c>
      <c r="DB1668" s="10">
        <v>7</v>
      </c>
      <c r="DC1668" s="10">
        <v>6</v>
      </c>
      <c r="DD1668" s="10">
        <v>6</v>
      </c>
      <c r="DE1668" s="10">
        <v>6</v>
      </c>
      <c r="DF1668" s="10">
        <v>6</v>
      </c>
      <c r="DG1668" s="10">
        <v>6</v>
      </c>
      <c r="DH1668" s="10">
        <v>4</v>
      </c>
      <c r="DI1668" s="10">
        <v>6</v>
      </c>
      <c r="DJ1668" s="10">
        <v>5</v>
      </c>
      <c r="DK1668" s="10">
        <v>6</v>
      </c>
      <c r="DL1668" s="10">
        <v>5</v>
      </c>
      <c r="DM1668" s="9" t="s">
        <v>154</v>
      </c>
      <c r="DN1668" s="10">
        <v>1986</v>
      </c>
      <c r="DO1668" s="9">
        <f t="shared" si="8"/>
        <v>35</v>
      </c>
      <c r="DP1668" s="9" t="s">
        <v>155</v>
      </c>
      <c r="DQ1668" s="9" t="s">
        <v>227</v>
      </c>
      <c r="DR1668" s="9" t="s">
        <v>157</v>
      </c>
      <c r="DS1668" s="9" t="s">
        <v>137</v>
      </c>
      <c r="DT1668" s="9" t="s">
        <v>657</v>
      </c>
      <c r="DU1668" s="9" t="s">
        <v>203</v>
      </c>
      <c r="DV1668" s="9" t="str">
        <f>VLOOKUP(DU1668,Metadata!$B$2:$C$7,2,FALSE)</f>
        <v>6+ years</v>
      </c>
    </row>
    <row r="1669" spans="1:126">
      <c r="A1669" s="13">
        <v>1668</v>
      </c>
      <c r="B1669" s="9" t="s">
        <v>135</v>
      </c>
      <c r="C1669" s="9" t="str">
        <f>VLOOKUP(B1669,Metadata!$M$2:$N$6,2,FALSE)</f>
        <v>Permanent Employee</v>
      </c>
      <c r="D1669" s="9" t="s">
        <v>159</v>
      </c>
      <c r="E1669" s="9" t="s">
        <v>137</v>
      </c>
      <c r="F1669" s="9" t="s">
        <v>138</v>
      </c>
      <c r="G1669" s="9" t="s">
        <v>172</v>
      </c>
      <c r="H1669" s="9" t="str">
        <f>IF(G1669="","",VLOOKUP(G1669,Metadata!$J$2:$K$22,2,FALSE))</f>
        <v>Porto Metropolitan Area</v>
      </c>
      <c r="I1669" s="9" t="s">
        <v>138</v>
      </c>
      <c r="J1669" s="9" t="str">
        <f>IF(I1669="","",VLOOKUP(I1669,Metadata!$P$2:$Q$43,2,FALSE))</f>
        <v>Europe</v>
      </c>
      <c r="K1669" s="9" t="str">
        <f t="shared" si="0"/>
        <v>Portugal</v>
      </c>
      <c r="L1669" s="9" t="s">
        <v>172</v>
      </c>
      <c r="M1669" s="9" t="str">
        <f>IF(L1669="","",VLOOKUP(L1669,Metadata!$J$2:$K$22,2,FALSE))</f>
        <v>Porto Metropolitan Area</v>
      </c>
      <c r="N1669" s="9" t="s">
        <v>141</v>
      </c>
      <c r="O1669" s="9" t="s">
        <v>137</v>
      </c>
      <c r="P1669" s="9" t="s">
        <v>142</v>
      </c>
      <c r="Q1669" s="10" t="str">
        <f t="shared" si="1"/>
        <v>Full Office Job</v>
      </c>
      <c r="R1669" s="10">
        <v>5</v>
      </c>
      <c r="S1669" s="9" t="s">
        <v>192</v>
      </c>
      <c r="T1669" s="9" t="s">
        <v>137</v>
      </c>
      <c r="U1669" s="9" t="str">
        <f>IF(S1669&lt;&gt;"",S1669,IF(T1669&lt;&gt;"",VLOOKUP(T1669,Metadata!$S$2:$T$228,2,FALSE),""))</f>
        <v>Back-End Developer</v>
      </c>
      <c r="V1669" s="9" t="s">
        <v>323</v>
      </c>
      <c r="W1669" s="9" t="s">
        <v>137</v>
      </c>
      <c r="X1669" s="9" t="s">
        <v>163</v>
      </c>
      <c r="Y1669" s="9" t="s">
        <v>137</v>
      </c>
      <c r="Z1669" s="9" t="s">
        <v>262</v>
      </c>
      <c r="AA1669" s="9" t="s">
        <v>165</v>
      </c>
      <c r="AB1669" s="9" t="s">
        <v>137</v>
      </c>
      <c r="AC1669" s="9"/>
      <c r="AD1669" s="9"/>
      <c r="AE1669" s="9" t="s">
        <v>194</v>
      </c>
      <c r="AF1669" s="9"/>
      <c r="AG1669" s="9"/>
      <c r="AH1669" s="9" t="s">
        <v>176</v>
      </c>
      <c r="AI1669" s="9" t="s">
        <v>230</v>
      </c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 t="s">
        <v>198</v>
      </c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10"/>
      <c r="CB1669" s="10" t="str">
        <f t="shared" si="5"/>
        <v/>
      </c>
      <c r="CC1669" s="10"/>
      <c r="CD1669" s="9" t="str">
        <f t="shared" si="2"/>
        <v/>
      </c>
      <c r="CE1669" s="9" t="s">
        <v>151</v>
      </c>
      <c r="CF1669" s="9" t="s">
        <v>254</v>
      </c>
      <c r="CG1669" s="9">
        <f>IF(CF1669="","",VLOOKUP(CF1669,Metadata!$D$2:$H$20,2,FALSE))</f>
        <v>37500</v>
      </c>
      <c r="CH1669" s="9">
        <f>IF(CF1669="","",VLOOKUP(CF1669,Metadata!$D$2:$H$20,4,FALSE))</f>
        <v>35000</v>
      </c>
      <c r="CI1669" s="9">
        <f>IF(CF1669="","",VLOOKUP(CF1669,Metadata!$D$2:$H$20,5,FALSE))</f>
        <v>40000</v>
      </c>
      <c r="CJ1669" s="9">
        <f t="shared" si="3"/>
        <v>37500</v>
      </c>
      <c r="CK1669" s="9" t="s">
        <v>153</v>
      </c>
      <c r="CL1669" s="10">
        <v>2</v>
      </c>
      <c r="CM1669" s="10">
        <v>1</v>
      </c>
      <c r="CN1669" s="10">
        <v>7</v>
      </c>
      <c r="CO1669" s="10">
        <v>6</v>
      </c>
      <c r="CP1669" s="10">
        <v>4</v>
      </c>
      <c r="CQ1669" s="10">
        <v>6</v>
      </c>
      <c r="CR1669" s="10">
        <v>5</v>
      </c>
      <c r="CS1669" s="10">
        <v>7</v>
      </c>
      <c r="CT1669" s="10">
        <v>1</v>
      </c>
      <c r="CU1669" s="10">
        <v>6</v>
      </c>
      <c r="CV1669" s="10">
        <v>3</v>
      </c>
      <c r="CW1669" s="10">
        <v>5</v>
      </c>
      <c r="CX1669" s="10">
        <v>7</v>
      </c>
      <c r="CY1669" s="10">
        <v>6</v>
      </c>
      <c r="CZ1669" s="10">
        <v>1</v>
      </c>
      <c r="DA1669" s="10">
        <v>4</v>
      </c>
      <c r="DB1669" s="10">
        <v>6</v>
      </c>
      <c r="DC1669" s="10">
        <v>7</v>
      </c>
      <c r="DD1669" s="10">
        <v>1</v>
      </c>
      <c r="DE1669" s="10">
        <v>4</v>
      </c>
      <c r="DF1669" s="10">
        <v>4</v>
      </c>
      <c r="DG1669" s="10">
        <v>4</v>
      </c>
      <c r="DH1669" s="10">
        <v>2</v>
      </c>
      <c r="DI1669" s="10">
        <v>4</v>
      </c>
      <c r="DJ1669" s="10">
        <v>3</v>
      </c>
      <c r="DK1669" s="10">
        <v>3</v>
      </c>
      <c r="DL1669" s="10">
        <v>4</v>
      </c>
      <c r="DM1669" s="9" t="s">
        <v>154</v>
      </c>
      <c r="DN1669" s="10">
        <v>1990</v>
      </c>
      <c r="DO1669" s="9">
        <f t="shared" si="8"/>
        <v>31</v>
      </c>
      <c r="DP1669" s="9" t="s">
        <v>155</v>
      </c>
      <c r="DQ1669" s="9" t="s">
        <v>156</v>
      </c>
      <c r="DR1669" s="9" t="s">
        <v>157</v>
      </c>
      <c r="DS1669" s="9" t="s">
        <v>137</v>
      </c>
      <c r="DT1669" s="9" t="s">
        <v>657</v>
      </c>
      <c r="DU1669" s="9" t="s">
        <v>203</v>
      </c>
      <c r="DV1669" s="9" t="str">
        <f>VLOOKUP(DU1669,Metadata!$B$2:$C$7,2,FALSE)</f>
        <v>6+ years</v>
      </c>
    </row>
    <row r="1670" spans="1:126">
      <c r="A1670" s="13">
        <v>1669</v>
      </c>
      <c r="B1670" s="9" t="s">
        <v>135</v>
      </c>
      <c r="C1670" s="9" t="str">
        <f>VLOOKUP(B1670,Metadata!$M$2:$N$6,2,FALSE)</f>
        <v>Permanent Employee</v>
      </c>
      <c r="D1670" s="9" t="s">
        <v>159</v>
      </c>
      <c r="E1670" s="9" t="s">
        <v>137</v>
      </c>
      <c r="F1670" s="9" t="s">
        <v>138</v>
      </c>
      <c r="G1670" s="9" t="s">
        <v>213</v>
      </c>
      <c r="H1670" s="9" t="str">
        <f>IF(G1670="","",VLOOKUP(G1670,Metadata!$J$2:$K$22,2,FALSE))</f>
        <v>Centre</v>
      </c>
      <c r="I1670" s="9" t="s">
        <v>138</v>
      </c>
      <c r="J1670" s="9" t="str">
        <f>IF(I1670="","",VLOOKUP(I1670,Metadata!$P$2:$Q$43,2,FALSE))</f>
        <v>Europe</v>
      </c>
      <c r="K1670" s="9" t="str">
        <f t="shared" si="0"/>
        <v>Portugal</v>
      </c>
      <c r="L1670" s="9" t="s">
        <v>213</v>
      </c>
      <c r="M1670" s="9" t="str">
        <f>IF(L1670="","",VLOOKUP(L1670,Metadata!$J$2:$K$22,2,FALSE))</f>
        <v>Centre</v>
      </c>
      <c r="N1670" s="9" t="s">
        <v>214</v>
      </c>
      <c r="O1670" s="9" t="s">
        <v>136</v>
      </c>
      <c r="P1670" s="9" t="s">
        <v>191</v>
      </c>
      <c r="Q1670" s="10" t="str">
        <f t="shared" si="1"/>
        <v>Remote Job (full or flexible)</v>
      </c>
      <c r="R1670" s="10">
        <v>6</v>
      </c>
      <c r="S1670" s="9" t="s">
        <v>192</v>
      </c>
      <c r="T1670" s="9" t="s">
        <v>137</v>
      </c>
      <c r="U1670" s="9" t="str">
        <f>IF(S1670&lt;&gt;"",S1670,IF(T1670&lt;&gt;"",VLOOKUP(T1670,Metadata!$S$2:$T$228,2,FALSE),""))</f>
        <v>Back-End Developer</v>
      </c>
      <c r="V1670" s="9" t="s">
        <v>137</v>
      </c>
      <c r="W1670" s="9" t="s">
        <v>681</v>
      </c>
      <c r="X1670" s="9" t="s">
        <v>145</v>
      </c>
      <c r="Y1670" s="9" t="s">
        <v>137</v>
      </c>
      <c r="Z1670" s="9" t="s">
        <v>218</v>
      </c>
      <c r="AA1670" s="9" t="s">
        <v>165</v>
      </c>
      <c r="AB1670" s="9" t="s">
        <v>137</v>
      </c>
      <c r="AC1670" s="9"/>
      <c r="AD1670" s="9" t="s">
        <v>148</v>
      </c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 t="s">
        <v>178</v>
      </c>
      <c r="BB1670" s="9" t="s">
        <v>284</v>
      </c>
      <c r="BC1670" s="9"/>
      <c r="BD1670" s="9"/>
      <c r="BE1670" s="9"/>
      <c r="BF1670" s="9"/>
      <c r="BG1670" s="9"/>
      <c r="BH1670" s="9"/>
      <c r="BI1670" s="9"/>
      <c r="BJ1670" s="9"/>
      <c r="BK1670" s="9"/>
      <c r="BL1670" s="9" t="s">
        <v>199</v>
      </c>
      <c r="BM1670" s="9"/>
      <c r="BN1670" s="9"/>
      <c r="BO1670" s="9"/>
      <c r="BP1670" s="9"/>
      <c r="BQ1670" s="9" t="s">
        <v>219</v>
      </c>
      <c r="BR1670" s="9"/>
      <c r="BS1670" s="9"/>
      <c r="BT1670" s="9"/>
      <c r="BU1670" s="9"/>
      <c r="BV1670" s="9"/>
      <c r="BW1670" s="9"/>
      <c r="BX1670" s="9"/>
      <c r="BY1670" s="9"/>
      <c r="BZ1670" s="9" t="s">
        <v>682</v>
      </c>
      <c r="CA1670" s="10"/>
      <c r="CB1670" s="10" t="str">
        <f t="shared" si="5"/>
        <v/>
      </c>
      <c r="CC1670" s="10"/>
      <c r="CD1670" s="9" t="str">
        <f t="shared" si="2"/>
        <v/>
      </c>
      <c r="CE1670" s="9" t="s">
        <v>232</v>
      </c>
      <c r="CF1670" s="9" t="s">
        <v>220</v>
      </c>
      <c r="CG1670" s="9">
        <f>IF(CF1670="","",VLOOKUP(CF1670,Metadata!$D$2:$H$20,2,FALSE))</f>
        <v>27500</v>
      </c>
      <c r="CH1670" s="9">
        <f>IF(CF1670="","",VLOOKUP(CF1670,Metadata!$D$2:$H$20,4,FALSE))</f>
        <v>25000</v>
      </c>
      <c r="CI1670" s="9">
        <f>IF(CF1670="","",VLOOKUP(CF1670,Metadata!$D$2:$H$20,5,FALSE))</f>
        <v>30000</v>
      </c>
      <c r="CJ1670" s="9">
        <f t="shared" si="3"/>
        <v>27500</v>
      </c>
      <c r="CK1670" s="9" t="s">
        <v>221</v>
      </c>
      <c r="CL1670" s="10">
        <v>5</v>
      </c>
      <c r="CM1670" s="10">
        <v>3</v>
      </c>
      <c r="CN1670" s="10">
        <v>7</v>
      </c>
      <c r="CO1670" s="10">
        <v>6</v>
      </c>
      <c r="CP1670" s="10">
        <v>5</v>
      </c>
      <c r="CQ1670" s="10">
        <v>5</v>
      </c>
      <c r="CR1670" s="10">
        <v>5</v>
      </c>
      <c r="CS1670" s="10">
        <v>6</v>
      </c>
      <c r="CT1670" s="10">
        <v>5</v>
      </c>
      <c r="CU1670" s="10">
        <v>5</v>
      </c>
      <c r="CV1670" s="10">
        <v>4</v>
      </c>
      <c r="CW1670" s="10">
        <v>5</v>
      </c>
      <c r="CX1670" s="10">
        <v>5</v>
      </c>
      <c r="CY1670" s="10">
        <v>4</v>
      </c>
      <c r="CZ1670" s="10">
        <v>5</v>
      </c>
      <c r="DA1670" s="10">
        <v>5</v>
      </c>
      <c r="DB1670" s="10">
        <v>5</v>
      </c>
      <c r="DC1670" s="10">
        <v>6</v>
      </c>
      <c r="DD1670" s="10">
        <v>3</v>
      </c>
      <c r="DE1670" s="10">
        <v>7</v>
      </c>
      <c r="DF1670" s="10">
        <v>5</v>
      </c>
      <c r="DG1670" s="10">
        <v>5</v>
      </c>
      <c r="DH1670" s="10">
        <v>5</v>
      </c>
      <c r="DI1670" s="10">
        <v>6</v>
      </c>
      <c r="DJ1670" s="10">
        <v>4</v>
      </c>
      <c r="DK1670" s="10">
        <v>5</v>
      </c>
      <c r="DL1670" s="10">
        <v>5</v>
      </c>
      <c r="DM1670" s="9" t="s">
        <v>154</v>
      </c>
      <c r="DN1670" s="10">
        <v>1996</v>
      </c>
      <c r="DO1670" s="9">
        <f t="shared" si="8"/>
        <v>25</v>
      </c>
      <c r="DP1670" s="9" t="s">
        <v>155</v>
      </c>
      <c r="DQ1670" s="9" t="s">
        <v>156</v>
      </c>
      <c r="DR1670" s="9" t="s">
        <v>157</v>
      </c>
      <c r="DS1670" s="9" t="s">
        <v>137</v>
      </c>
      <c r="DT1670" s="9" t="s">
        <v>657</v>
      </c>
      <c r="DU1670" s="9" t="s">
        <v>233</v>
      </c>
      <c r="DV1670" s="9" t="str">
        <f>VLOOKUP(DU1670,Metadata!$B$2:$C$7,2,FALSE)</f>
        <v>0 - 3 years</v>
      </c>
    </row>
    <row r="1671" spans="1:126">
      <c r="A1671" s="13">
        <v>1670</v>
      </c>
      <c r="B1671" s="9" t="s">
        <v>135</v>
      </c>
      <c r="C1671" s="9" t="str">
        <f>VLOOKUP(B1671,Metadata!$M$2:$N$6,2,FALSE)</f>
        <v>Permanent Employee</v>
      </c>
      <c r="D1671" s="9" t="s">
        <v>159</v>
      </c>
      <c r="E1671" s="9" t="s">
        <v>137</v>
      </c>
      <c r="F1671" s="9" t="s">
        <v>138</v>
      </c>
      <c r="G1671" s="9" t="s">
        <v>204</v>
      </c>
      <c r="H1671" s="9" t="str">
        <f>IF(G1671="","",VLOOKUP(G1671,Metadata!$J$2:$K$22,2,FALSE))</f>
        <v>Centre</v>
      </c>
      <c r="I1671" s="9" t="s">
        <v>138</v>
      </c>
      <c r="J1671" s="9" t="str">
        <f>IF(I1671="","",VLOOKUP(I1671,Metadata!$P$2:$Q$43,2,FALSE))</f>
        <v>Europe</v>
      </c>
      <c r="K1671" s="9" t="str">
        <f t="shared" si="0"/>
        <v>Portugal</v>
      </c>
      <c r="L1671" s="9" t="s">
        <v>160</v>
      </c>
      <c r="M1671" s="9" t="str">
        <f>IF(L1671="","",VLOOKUP(L1671,Metadata!$J$2:$K$22,2,FALSE))</f>
        <v>Centre</v>
      </c>
      <c r="N1671" s="9" t="s">
        <v>214</v>
      </c>
      <c r="O1671" s="9" t="s">
        <v>136</v>
      </c>
      <c r="P1671" s="9" t="s">
        <v>191</v>
      </c>
      <c r="Q1671" s="10" t="str">
        <f t="shared" si="1"/>
        <v>Remote Job (full or flexible)</v>
      </c>
      <c r="R1671" s="10">
        <v>6</v>
      </c>
      <c r="S1671" s="9" t="s">
        <v>338</v>
      </c>
      <c r="T1671" s="9" t="s">
        <v>137</v>
      </c>
      <c r="U1671" s="9" t="str">
        <f>IF(S1671&lt;&gt;"",S1671,IF(T1671&lt;&gt;"",VLOOKUP(T1671,Metadata!$S$2:$T$228,2,FALSE),""))</f>
        <v>Solutions Architect</v>
      </c>
      <c r="V1671" s="9" t="s">
        <v>162</v>
      </c>
      <c r="W1671" s="9" t="s">
        <v>137</v>
      </c>
      <c r="X1671" s="9" t="s">
        <v>145</v>
      </c>
      <c r="Y1671" s="9" t="s">
        <v>137</v>
      </c>
      <c r="Z1671" s="9" t="s">
        <v>146</v>
      </c>
      <c r="AA1671" s="9" t="s">
        <v>165</v>
      </c>
      <c r="AB1671" s="9" t="s">
        <v>253</v>
      </c>
      <c r="AC1671" s="9" t="s">
        <v>147</v>
      </c>
      <c r="AD1671" s="9" t="s">
        <v>148</v>
      </c>
      <c r="AE1671" s="9" t="s">
        <v>194</v>
      </c>
      <c r="AF1671" s="9" t="s">
        <v>243</v>
      </c>
      <c r="AG1671" s="9"/>
      <c r="AH1671" s="9"/>
      <c r="AI1671" s="9"/>
      <c r="AJ1671" s="9" t="s">
        <v>185</v>
      </c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 t="s">
        <v>178</v>
      </c>
      <c r="BB1671" s="9"/>
      <c r="BC1671" s="9"/>
      <c r="BD1671" s="9"/>
      <c r="BE1671" s="9"/>
      <c r="BF1671" s="9"/>
      <c r="BG1671" s="9"/>
      <c r="BH1671" s="9"/>
      <c r="BI1671" s="9"/>
      <c r="BJ1671" s="9" t="s">
        <v>167</v>
      </c>
      <c r="BK1671" s="9" t="s">
        <v>198</v>
      </c>
      <c r="BL1671" s="9" t="s">
        <v>199</v>
      </c>
      <c r="BM1671" s="9"/>
      <c r="BN1671" s="9"/>
      <c r="BO1671" s="9"/>
      <c r="BP1671" s="9"/>
      <c r="BQ1671" s="9"/>
      <c r="BR1671" s="9"/>
      <c r="BS1671" s="9" t="s">
        <v>200</v>
      </c>
      <c r="BT1671" s="9"/>
      <c r="BU1671" s="9"/>
      <c r="BV1671" s="9"/>
      <c r="BW1671" s="9"/>
      <c r="BX1671" s="9"/>
      <c r="BY1671" s="9"/>
      <c r="BZ1671" s="9"/>
      <c r="CA1671" s="10"/>
      <c r="CB1671" s="10" t="str">
        <f t="shared" si="5"/>
        <v/>
      </c>
      <c r="CC1671" s="10"/>
      <c r="CD1671" s="9" t="str">
        <f t="shared" si="2"/>
        <v/>
      </c>
      <c r="CE1671" s="9" t="s">
        <v>168</v>
      </c>
      <c r="CF1671" s="9" t="s">
        <v>293</v>
      </c>
      <c r="CG1671" s="9">
        <f>IF(CF1671="","",VLOOKUP(CF1671,Metadata!$D$2:$H$20,2,FALSE))</f>
        <v>52500</v>
      </c>
      <c r="CH1671" s="9">
        <f>IF(CF1671="","",VLOOKUP(CF1671,Metadata!$D$2:$H$20,4,FALSE))</f>
        <v>50000</v>
      </c>
      <c r="CI1671" s="9">
        <f>IF(CF1671="","",VLOOKUP(CF1671,Metadata!$D$2:$H$20,5,FALSE))</f>
        <v>55000</v>
      </c>
      <c r="CJ1671" s="9">
        <f t="shared" si="3"/>
        <v>52500</v>
      </c>
      <c r="CK1671" s="9" t="s">
        <v>189</v>
      </c>
      <c r="CL1671" s="10">
        <v>4</v>
      </c>
      <c r="CM1671" s="10">
        <v>3</v>
      </c>
      <c r="CN1671" s="10">
        <v>7</v>
      </c>
      <c r="CO1671" s="10">
        <v>5</v>
      </c>
      <c r="CP1671" s="10">
        <v>5</v>
      </c>
      <c r="CQ1671" s="10">
        <v>5</v>
      </c>
      <c r="CR1671" s="10">
        <v>6</v>
      </c>
      <c r="CS1671" s="10">
        <v>4</v>
      </c>
      <c r="CT1671" s="10">
        <v>6</v>
      </c>
      <c r="CU1671" s="10">
        <v>7</v>
      </c>
      <c r="CV1671" s="10">
        <v>4</v>
      </c>
      <c r="CW1671" s="10">
        <v>4</v>
      </c>
      <c r="CX1671" s="10">
        <v>7</v>
      </c>
      <c r="CY1671" s="10">
        <v>5</v>
      </c>
      <c r="CZ1671" s="10">
        <v>5</v>
      </c>
      <c r="DA1671" s="10">
        <v>4</v>
      </c>
      <c r="DB1671" s="10">
        <v>1</v>
      </c>
      <c r="DC1671" s="10">
        <v>7</v>
      </c>
      <c r="DD1671" s="10">
        <v>4</v>
      </c>
      <c r="DE1671" s="10">
        <v>5</v>
      </c>
      <c r="DF1671" s="10">
        <v>5</v>
      </c>
      <c r="DG1671" s="10">
        <v>5</v>
      </c>
      <c r="DH1671" s="10">
        <v>4</v>
      </c>
      <c r="DI1671" s="10">
        <v>7</v>
      </c>
      <c r="DJ1671" s="10">
        <v>5</v>
      </c>
      <c r="DK1671" s="10">
        <v>4</v>
      </c>
      <c r="DL1671" s="10">
        <v>5</v>
      </c>
      <c r="DM1671" s="9" t="s">
        <v>154</v>
      </c>
      <c r="DN1671" s="10">
        <v>1987</v>
      </c>
      <c r="DO1671" s="9">
        <f t="shared" si="8"/>
        <v>34</v>
      </c>
      <c r="DP1671" s="9" t="s">
        <v>155</v>
      </c>
      <c r="DQ1671" s="9" t="s">
        <v>156</v>
      </c>
      <c r="DR1671" s="9" t="s">
        <v>157</v>
      </c>
      <c r="DS1671" s="9" t="s">
        <v>137</v>
      </c>
      <c r="DT1671" s="9" t="s">
        <v>657</v>
      </c>
      <c r="DU1671" s="9" t="s">
        <v>158</v>
      </c>
      <c r="DV1671" s="9" t="str">
        <f>VLOOKUP(DU1671,Metadata!$B$2:$C$7,2,FALSE)</f>
        <v>6+ years</v>
      </c>
    </row>
    <row r="1672" spans="1:126">
      <c r="A1672" s="13">
        <v>1671</v>
      </c>
      <c r="B1672" s="9" t="s">
        <v>171</v>
      </c>
      <c r="C1672" s="9" t="str">
        <f>VLOOKUP(B1672,Metadata!$M$2:$N$6,2,FALSE)</f>
        <v>Contractor</v>
      </c>
      <c r="D1672" s="9" t="s">
        <v>137</v>
      </c>
      <c r="E1672" s="9" t="s">
        <v>136</v>
      </c>
      <c r="F1672" s="9" t="s">
        <v>138</v>
      </c>
      <c r="G1672" s="9" t="s">
        <v>283</v>
      </c>
      <c r="H1672" s="9" t="str">
        <f>IF(G1672="","",VLOOKUP(G1672,Metadata!$J$2:$K$22,2,FALSE))</f>
        <v>Lisbon Metropolitan Area</v>
      </c>
      <c r="I1672" s="9" t="s">
        <v>138</v>
      </c>
      <c r="J1672" s="9" t="str">
        <f>IF(I1672="","",VLOOKUP(I1672,Metadata!$P$2:$Q$43,2,FALSE))</f>
        <v>Europe</v>
      </c>
      <c r="K1672" s="9" t="str">
        <f t="shared" si="0"/>
        <v>Portugal</v>
      </c>
      <c r="L1672" s="9" t="s">
        <v>140</v>
      </c>
      <c r="M1672" s="9" t="str">
        <f>IF(L1672="","",VLOOKUP(L1672,Metadata!$J$2:$K$22,2,FALSE))</f>
        <v>Lisbon Metropolitan Area</v>
      </c>
      <c r="N1672" s="9" t="s">
        <v>141</v>
      </c>
      <c r="O1672" s="9" t="s">
        <v>137</v>
      </c>
      <c r="P1672" s="9" t="s">
        <v>191</v>
      </c>
      <c r="Q1672" s="10" t="str">
        <f t="shared" si="1"/>
        <v>Remote Job (full or flexible)</v>
      </c>
      <c r="R1672" s="10">
        <v>7</v>
      </c>
      <c r="S1672" s="9" t="s">
        <v>266</v>
      </c>
      <c r="T1672" s="9" t="s">
        <v>137</v>
      </c>
      <c r="U1672" s="9" t="str">
        <f>IF(S1672&lt;&gt;"",S1672,IF(T1672&lt;&gt;"",VLOOKUP(T1672,Metadata!$S$2:$T$228,2,FALSE),""))</f>
        <v>Data Scientist/Data Engineer</v>
      </c>
      <c r="V1672" s="9" t="s">
        <v>309</v>
      </c>
      <c r="W1672" s="9" t="s">
        <v>137</v>
      </c>
      <c r="X1672" s="9" t="s">
        <v>145</v>
      </c>
      <c r="Y1672" s="9" t="s">
        <v>137</v>
      </c>
      <c r="Z1672" s="9" t="s">
        <v>218</v>
      </c>
      <c r="AA1672" s="9" t="s">
        <v>137</v>
      </c>
      <c r="AB1672" s="9" t="s">
        <v>137</v>
      </c>
      <c r="AC1672" s="9" t="s">
        <v>147</v>
      </c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 t="s">
        <v>244</v>
      </c>
      <c r="AQ1672" s="9"/>
      <c r="AR1672" s="9"/>
      <c r="AS1672" s="9" t="s">
        <v>411</v>
      </c>
      <c r="AT1672" s="9"/>
      <c r="AU1672" s="9" t="s">
        <v>267</v>
      </c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 t="s">
        <v>150</v>
      </c>
      <c r="BZ1672" s="9" t="s">
        <v>137</v>
      </c>
      <c r="CA1672" s="10">
        <v>12</v>
      </c>
      <c r="CB1672" s="10" t="str">
        <f t="shared" si="5"/>
        <v>7 to 12 months</v>
      </c>
      <c r="CC1672" s="10">
        <v>25</v>
      </c>
      <c r="CD1672" s="9">
        <f t="shared" si="2"/>
        <v>40000</v>
      </c>
      <c r="CE1672" s="9" t="s">
        <v>137</v>
      </c>
      <c r="CF1672" s="9" t="s">
        <v>137</v>
      </c>
      <c r="CG1672" s="9" t="str">
        <f>IF(CF1672="","",VLOOKUP(CF1672,Metadata!$D$2:$H$20,2,FALSE))</f>
        <v/>
      </c>
      <c r="CH1672" s="9" t="str">
        <f>IF(CF1672="","",VLOOKUP(CF1672,Metadata!$D$2:$H$20,4,FALSE))</f>
        <v/>
      </c>
      <c r="CI1672" s="9" t="str">
        <f>IF(CF1672="","",VLOOKUP(CF1672,Metadata!$D$2:$H$20,5,FALSE))</f>
        <v/>
      </c>
      <c r="CJ1672" s="9">
        <f t="shared" si="3"/>
        <v>40000</v>
      </c>
      <c r="CK1672" s="9" t="s">
        <v>153</v>
      </c>
      <c r="CL1672" s="10">
        <v>3</v>
      </c>
      <c r="CM1672" s="10">
        <v>5</v>
      </c>
      <c r="CN1672" s="10">
        <v>7</v>
      </c>
      <c r="CO1672" s="10">
        <v>7</v>
      </c>
      <c r="CP1672" s="10">
        <v>7</v>
      </c>
      <c r="CQ1672" s="10">
        <v>7</v>
      </c>
      <c r="CR1672" s="10">
        <v>7</v>
      </c>
      <c r="CS1672" s="10">
        <v>7</v>
      </c>
      <c r="CT1672" s="10">
        <v>7</v>
      </c>
      <c r="CU1672" s="10">
        <v>7</v>
      </c>
      <c r="CV1672" s="10">
        <v>7</v>
      </c>
      <c r="CW1672" s="10">
        <v>7</v>
      </c>
      <c r="CX1672" s="10">
        <v>7</v>
      </c>
      <c r="CY1672" s="10">
        <v>7</v>
      </c>
      <c r="CZ1672" s="10">
        <v>7</v>
      </c>
      <c r="DA1672" s="10">
        <v>7</v>
      </c>
      <c r="DB1672" s="10">
        <v>7</v>
      </c>
      <c r="DC1672" s="10">
        <v>7</v>
      </c>
      <c r="DD1672" s="10">
        <v>7</v>
      </c>
      <c r="DE1672" s="10">
        <v>7</v>
      </c>
      <c r="DF1672" s="10">
        <v>7</v>
      </c>
      <c r="DG1672" s="10">
        <v>7</v>
      </c>
      <c r="DH1672" s="10">
        <v>3</v>
      </c>
      <c r="DI1672" s="10">
        <v>7</v>
      </c>
      <c r="DJ1672" s="10">
        <v>3</v>
      </c>
      <c r="DK1672" s="10">
        <v>7</v>
      </c>
      <c r="DL1672" s="10">
        <v>7</v>
      </c>
      <c r="DM1672" s="9" t="s">
        <v>154</v>
      </c>
      <c r="DN1672" s="10">
        <v>1974</v>
      </c>
      <c r="DO1672" s="9">
        <f t="shared" si="8"/>
        <v>47</v>
      </c>
      <c r="DP1672" s="9" t="s">
        <v>222</v>
      </c>
      <c r="DQ1672" s="9" t="s">
        <v>156</v>
      </c>
      <c r="DR1672" s="9" t="s">
        <v>157</v>
      </c>
      <c r="DS1672" s="9" t="s">
        <v>137</v>
      </c>
      <c r="DT1672" s="9" t="s">
        <v>657</v>
      </c>
      <c r="DU1672" s="9" t="s">
        <v>158</v>
      </c>
      <c r="DV1672" s="9" t="str">
        <f>VLOOKUP(DU1672,Metadata!$B$2:$C$7,2,FALSE)</f>
        <v>6+ years</v>
      </c>
    </row>
    <row r="1673" spans="1:126">
      <c r="A1673" s="13">
        <v>1672</v>
      </c>
      <c r="B1673" s="9" t="s">
        <v>171</v>
      </c>
      <c r="C1673" s="9" t="str">
        <f>VLOOKUP(B1673,Metadata!$M$2:$N$6,2,FALSE)</f>
        <v>Contractor</v>
      </c>
      <c r="D1673" s="9" t="s">
        <v>137</v>
      </c>
      <c r="E1673" s="9" t="s">
        <v>159</v>
      </c>
      <c r="F1673" s="9" t="s">
        <v>138</v>
      </c>
      <c r="G1673" s="9" t="s">
        <v>140</v>
      </c>
      <c r="H1673" s="9" t="str">
        <f>IF(G1673="","",VLOOKUP(G1673,Metadata!$J$2:$K$22,2,FALSE))</f>
        <v>Lisbon Metropolitan Area</v>
      </c>
      <c r="I1673" s="9" t="s">
        <v>138</v>
      </c>
      <c r="J1673" s="9" t="str">
        <f>IF(I1673="","",VLOOKUP(I1673,Metadata!$P$2:$Q$43,2,FALSE))</f>
        <v>Europe</v>
      </c>
      <c r="K1673" s="9" t="str">
        <f t="shared" si="0"/>
        <v>Portugal</v>
      </c>
      <c r="L1673" s="9" t="s">
        <v>140</v>
      </c>
      <c r="M1673" s="9" t="str">
        <f>IF(L1673="","",VLOOKUP(L1673,Metadata!$J$2:$K$22,2,FALSE))</f>
        <v>Lisbon Metropolitan Area</v>
      </c>
      <c r="N1673" s="9" t="s">
        <v>214</v>
      </c>
      <c r="O1673" s="9" t="s">
        <v>259</v>
      </c>
      <c r="P1673" s="9" t="s">
        <v>191</v>
      </c>
      <c r="Q1673" s="10" t="str">
        <f t="shared" si="1"/>
        <v>Remote Job (full or flexible)</v>
      </c>
      <c r="R1673" s="10">
        <v>7</v>
      </c>
      <c r="S1673" s="9" t="s">
        <v>192</v>
      </c>
      <c r="T1673" s="9" t="s">
        <v>137</v>
      </c>
      <c r="U1673" s="9" t="str">
        <f>IF(S1673&lt;&gt;"",S1673,IF(T1673&lt;&gt;"",VLOOKUP(T1673,Metadata!$S$2:$T$228,2,FALSE),""))</f>
        <v>Back-End Developer</v>
      </c>
      <c r="V1673" s="9" t="s">
        <v>144</v>
      </c>
      <c r="W1673" s="9" t="s">
        <v>137</v>
      </c>
      <c r="X1673" s="9" t="s">
        <v>252</v>
      </c>
      <c r="Y1673" s="9" t="s">
        <v>137</v>
      </c>
      <c r="Z1673" s="9" t="s">
        <v>184</v>
      </c>
      <c r="AA1673" s="9" t="s">
        <v>137</v>
      </c>
      <c r="AB1673" s="9" t="s">
        <v>137</v>
      </c>
      <c r="AC1673" s="9"/>
      <c r="AD1673" s="9" t="s">
        <v>148</v>
      </c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 t="s">
        <v>219</v>
      </c>
      <c r="BR1673" s="9"/>
      <c r="BS1673" s="9"/>
      <c r="BT1673" s="9"/>
      <c r="BU1673" s="9"/>
      <c r="BV1673" s="9"/>
      <c r="BW1673" s="9"/>
      <c r="BX1673" s="9"/>
      <c r="BY1673" s="9"/>
      <c r="BZ1673" s="9"/>
      <c r="CA1673" s="10">
        <v>12</v>
      </c>
      <c r="CB1673" s="10" t="str">
        <f t="shared" si="5"/>
        <v>7 to 12 months</v>
      </c>
      <c r="CC1673" s="10">
        <v>27</v>
      </c>
      <c r="CD1673" s="9">
        <f t="shared" si="2"/>
        <v>43200</v>
      </c>
      <c r="CE1673" s="9" t="s">
        <v>137</v>
      </c>
      <c r="CF1673" s="9" t="s">
        <v>137</v>
      </c>
      <c r="CG1673" s="9" t="str">
        <f>IF(CF1673="","",VLOOKUP(CF1673,Metadata!$D$2:$H$20,2,FALSE))</f>
        <v/>
      </c>
      <c r="CH1673" s="9" t="str">
        <f>IF(CF1673="","",VLOOKUP(CF1673,Metadata!$D$2:$H$20,4,FALSE))</f>
        <v/>
      </c>
      <c r="CI1673" s="9" t="str">
        <f>IF(CF1673="","",VLOOKUP(CF1673,Metadata!$D$2:$H$20,5,FALSE))</f>
        <v/>
      </c>
      <c r="CJ1673" s="9">
        <f t="shared" si="3"/>
        <v>43200</v>
      </c>
      <c r="CK1673" s="9" t="s">
        <v>153</v>
      </c>
      <c r="CL1673" s="10">
        <v>2</v>
      </c>
      <c r="CM1673" s="10">
        <v>5</v>
      </c>
      <c r="CN1673" s="10">
        <v>7</v>
      </c>
      <c r="CO1673" s="10">
        <v>7</v>
      </c>
      <c r="CP1673" s="10">
        <v>5</v>
      </c>
      <c r="CQ1673" s="10">
        <v>5</v>
      </c>
      <c r="CR1673" s="10">
        <v>7</v>
      </c>
      <c r="CS1673" s="10">
        <v>7</v>
      </c>
      <c r="CT1673" s="10">
        <v>5</v>
      </c>
      <c r="CU1673" s="10">
        <v>7</v>
      </c>
      <c r="CV1673" s="10">
        <v>6</v>
      </c>
      <c r="CW1673" s="10">
        <v>6</v>
      </c>
      <c r="CX1673" s="10">
        <v>6</v>
      </c>
      <c r="CY1673" s="10">
        <v>5</v>
      </c>
      <c r="CZ1673" s="10">
        <v>5</v>
      </c>
      <c r="DA1673" s="10">
        <v>5</v>
      </c>
      <c r="DB1673" s="10">
        <v>5</v>
      </c>
      <c r="DC1673" s="10">
        <v>5</v>
      </c>
      <c r="DD1673" s="10">
        <v>5</v>
      </c>
      <c r="DE1673" s="10">
        <v>6</v>
      </c>
      <c r="DF1673" s="10">
        <v>5</v>
      </c>
      <c r="DG1673" s="10">
        <v>7</v>
      </c>
      <c r="DH1673" s="10">
        <v>4</v>
      </c>
      <c r="DI1673" s="10">
        <v>4</v>
      </c>
      <c r="DJ1673" s="10">
        <v>5</v>
      </c>
      <c r="DK1673" s="10">
        <v>3</v>
      </c>
      <c r="DL1673" s="10">
        <v>2</v>
      </c>
      <c r="DM1673" s="9" t="s">
        <v>154</v>
      </c>
      <c r="DN1673" s="10">
        <v>1986</v>
      </c>
      <c r="DO1673" s="9">
        <f t="shared" si="8"/>
        <v>35</v>
      </c>
      <c r="DP1673" s="9" t="s">
        <v>155</v>
      </c>
      <c r="DQ1673" s="9" t="s">
        <v>202</v>
      </c>
      <c r="DR1673" s="9" t="s">
        <v>157</v>
      </c>
      <c r="DS1673" s="9" t="s">
        <v>137</v>
      </c>
      <c r="DT1673" s="9" t="s">
        <v>657</v>
      </c>
      <c r="DU1673" s="9" t="s">
        <v>203</v>
      </c>
      <c r="DV1673" s="9" t="str">
        <f>VLOOKUP(DU1673,Metadata!$B$2:$C$7,2,FALSE)</f>
        <v>6+ years</v>
      </c>
    </row>
    <row r="1674" spans="1:126">
      <c r="A1674" s="13">
        <v>1673</v>
      </c>
      <c r="B1674" s="9" t="s">
        <v>135</v>
      </c>
      <c r="C1674" s="9" t="str">
        <f>VLOOKUP(B1674,Metadata!$M$2:$N$6,2,FALSE)</f>
        <v>Permanent Employee</v>
      </c>
      <c r="D1674" s="9" t="s">
        <v>136</v>
      </c>
      <c r="E1674" s="9" t="s">
        <v>137</v>
      </c>
      <c r="F1674" s="9" t="s">
        <v>138</v>
      </c>
      <c r="G1674" s="9" t="s">
        <v>140</v>
      </c>
      <c r="H1674" s="9" t="str">
        <f>IF(G1674="","",VLOOKUP(G1674,Metadata!$J$2:$K$22,2,FALSE))</f>
        <v>Lisbon Metropolitan Area</v>
      </c>
      <c r="I1674" s="9" t="s">
        <v>138</v>
      </c>
      <c r="J1674" s="9" t="str">
        <f>IF(I1674="","",VLOOKUP(I1674,Metadata!$P$2:$Q$43,2,FALSE))</f>
        <v>Europe</v>
      </c>
      <c r="K1674" s="9" t="str">
        <f t="shared" si="0"/>
        <v>Portugal</v>
      </c>
      <c r="L1674" s="9" t="s">
        <v>140</v>
      </c>
      <c r="M1674" s="9" t="str">
        <f>IF(L1674="","",VLOOKUP(L1674,Metadata!$J$2:$K$22,2,FALSE))</f>
        <v>Lisbon Metropolitan Area</v>
      </c>
      <c r="N1674" s="9" t="s">
        <v>214</v>
      </c>
      <c r="O1674" s="9" t="s">
        <v>136</v>
      </c>
      <c r="P1674" s="9" t="s">
        <v>191</v>
      </c>
      <c r="Q1674" s="10" t="str">
        <f t="shared" si="1"/>
        <v>Remote Job (full or flexible)</v>
      </c>
      <c r="R1674" s="10">
        <v>4</v>
      </c>
      <c r="S1674" s="9" t="s">
        <v>183</v>
      </c>
      <c r="T1674" s="9" t="s">
        <v>137</v>
      </c>
      <c r="U1674" s="9" t="str">
        <f>IF(S1674&lt;&gt;"",S1674,IF(T1674&lt;&gt;"",VLOOKUP(T1674,Metadata!$S$2:$T$228,2,FALSE),""))</f>
        <v>Product Owner/Product Manager</v>
      </c>
      <c r="V1674" s="9" t="s">
        <v>217</v>
      </c>
      <c r="W1674" s="9" t="s">
        <v>137</v>
      </c>
      <c r="X1674" s="9" t="s">
        <v>175</v>
      </c>
      <c r="Y1674" s="9" t="s">
        <v>137</v>
      </c>
      <c r="Z1674" s="9" t="s">
        <v>164</v>
      </c>
      <c r="AA1674" s="9" t="s">
        <v>137</v>
      </c>
      <c r="AB1674" s="9" t="s">
        <v>137</v>
      </c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 t="s">
        <v>150</v>
      </c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 t="s">
        <v>150</v>
      </c>
      <c r="BZ1674" s="9" t="s">
        <v>137</v>
      </c>
      <c r="CA1674" s="10"/>
      <c r="CB1674" s="10" t="str">
        <f t="shared" si="5"/>
        <v/>
      </c>
      <c r="CC1674" s="10"/>
      <c r="CD1674" s="9" t="str">
        <f t="shared" si="2"/>
        <v/>
      </c>
      <c r="CE1674" s="9" t="s">
        <v>151</v>
      </c>
      <c r="CF1674" s="9" t="s">
        <v>365</v>
      </c>
      <c r="CG1674" s="9">
        <f>IF(CF1674="","",VLOOKUP(CF1674,Metadata!$D$2:$H$20,2,FALSE))</f>
        <v>77500</v>
      </c>
      <c r="CH1674" s="9">
        <f>IF(CF1674="","",VLOOKUP(CF1674,Metadata!$D$2:$H$20,4,FALSE))</f>
        <v>75000</v>
      </c>
      <c r="CI1674" s="9">
        <f>IF(CF1674="","",VLOOKUP(CF1674,Metadata!$D$2:$H$20,5,FALSE))</f>
        <v>80000</v>
      </c>
      <c r="CJ1674" s="9">
        <f t="shared" si="3"/>
        <v>77500</v>
      </c>
      <c r="CK1674" s="9" t="s">
        <v>189</v>
      </c>
      <c r="CL1674" s="10">
        <v>4</v>
      </c>
      <c r="CM1674" s="10">
        <v>3</v>
      </c>
      <c r="CN1674" s="10">
        <v>6</v>
      </c>
      <c r="CO1674" s="10">
        <v>5</v>
      </c>
      <c r="CP1674" s="10">
        <v>5</v>
      </c>
      <c r="CQ1674" s="10">
        <v>7</v>
      </c>
      <c r="CR1674" s="10">
        <v>5</v>
      </c>
      <c r="CS1674" s="10">
        <v>4</v>
      </c>
      <c r="CT1674" s="10">
        <v>7</v>
      </c>
      <c r="CU1674" s="10">
        <v>4</v>
      </c>
      <c r="CV1674" s="10">
        <v>6</v>
      </c>
      <c r="CW1674" s="10">
        <v>5</v>
      </c>
      <c r="CX1674" s="10">
        <v>7</v>
      </c>
      <c r="CY1674" s="10">
        <v>5</v>
      </c>
      <c r="CZ1674" s="10">
        <v>4</v>
      </c>
      <c r="DA1674" s="10">
        <v>4</v>
      </c>
      <c r="DB1674" s="10">
        <v>4</v>
      </c>
      <c r="DC1674" s="10">
        <v>4</v>
      </c>
      <c r="DD1674" s="10">
        <v>4</v>
      </c>
      <c r="DE1674" s="10">
        <v>6</v>
      </c>
      <c r="DF1674" s="10">
        <v>6</v>
      </c>
      <c r="DG1674" s="10">
        <v>7</v>
      </c>
      <c r="DH1674" s="10">
        <v>3</v>
      </c>
      <c r="DI1674" s="10">
        <v>6</v>
      </c>
      <c r="DJ1674" s="10">
        <v>5</v>
      </c>
      <c r="DK1674" s="10">
        <v>4</v>
      </c>
      <c r="DL1674" s="10">
        <v>4</v>
      </c>
      <c r="DM1674" s="9" t="s">
        <v>154</v>
      </c>
      <c r="DN1674" s="10">
        <v>1978</v>
      </c>
      <c r="DO1674" s="9">
        <f t="shared" si="8"/>
        <v>43</v>
      </c>
      <c r="DP1674" s="9" t="s">
        <v>155</v>
      </c>
      <c r="DQ1674" s="9" t="s">
        <v>156</v>
      </c>
      <c r="DR1674" s="9" t="s">
        <v>170</v>
      </c>
      <c r="DS1674" s="9" t="s">
        <v>137</v>
      </c>
      <c r="DT1674" s="9" t="s">
        <v>657</v>
      </c>
      <c r="DU1674" s="9" t="s">
        <v>158</v>
      </c>
      <c r="DV1674" s="9" t="str">
        <f>VLOOKUP(DU1674,Metadata!$B$2:$C$7,2,FALSE)</f>
        <v>6+ years</v>
      </c>
    </row>
    <row r="1675" spans="1:126">
      <c r="A1675" s="13">
        <v>1674</v>
      </c>
      <c r="B1675" s="9" t="s">
        <v>135</v>
      </c>
      <c r="C1675" s="9" t="str">
        <f>VLOOKUP(B1675,Metadata!$M$2:$N$6,2,FALSE)</f>
        <v>Permanent Employee</v>
      </c>
      <c r="D1675" s="9" t="s">
        <v>159</v>
      </c>
      <c r="E1675" s="9" t="s">
        <v>137</v>
      </c>
      <c r="F1675" s="9" t="s">
        <v>138</v>
      </c>
      <c r="G1675" s="9" t="s">
        <v>140</v>
      </c>
      <c r="H1675" s="9" t="str">
        <f>IF(G1675="","",VLOOKUP(G1675,Metadata!$J$2:$K$22,2,FALSE))</f>
        <v>Lisbon Metropolitan Area</v>
      </c>
      <c r="I1675" s="9" t="s">
        <v>138</v>
      </c>
      <c r="J1675" s="9" t="str">
        <f>IF(I1675="","",VLOOKUP(I1675,Metadata!$P$2:$Q$43,2,FALSE))</f>
        <v>Europe</v>
      </c>
      <c r="K1675" s="9" t="str">
        <f t="shared" si="0"/>
        <v>Portugal</v>
      </c>
      <c r="L1675" s="9" t="s">
        <v>140</v>
      </c>
      <c r="M1675" s="9" t="str">
        <f>IF(L1675="","",VLOOKUP(L1675,Metadata!$J$2:$K$22,2,FALSE))</f>
        <v>Lisbon Metropolitan Area</v>
      </c>
      <c r="N1675" s="9" t="s">
        <v>141</v>
      </c>
      <c r="O1675" s="9" t="s">
        <v>137</v>
      </c>
      <c r="P1675" s="9" t="s">
        <v>142</v>
      </c>
      <c r="Q1675" s="10" t="str">
        <f t="shared" si="1"/>
        <v>Full Office Job</v>
      </c>
      <c r="R1675" s="10">
        <v>7</v>
      </c>
      <c r="S1675" s="9" t="s">
        <v>290</v>
      </c>
      <c r="T1675" s="9" t="s">
        <v>137</v>
      </c>
      <c r="U1675" s="9" t="str">
        <f>IF(S1675&lt;&gt;"",S1675,IF(T1675&lt;&gt;"",VLOOKUP(T1675,Metadata!$S$2:$T$228,2,FALSE),""))</f>
        <v>Quality Assurance/Testing</v>
      </c>
      <c r="V1675" s="9" t="s">
        <v>207</v>
      </c>
      <c r="W1675" s="9" t="s">
        <v>137</v>
      </c>
      <c r="X1675" s="9" t="s">
        <v>208</v>
      </c>
      <c r="Y1675" s="9" t="s">
        <v>137</v>
      </c>
      <c r="Z1675" s="9" t="s">
        <v>218</v>
      </c>
      <c r="AA1675" s="9" t="s">
        <v>137</v>
      </c>
      <c r="AB1675" s="9" t="s">
        <v>137</v>
      </c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 t="s">
        <v>150</v>
      </c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 t="s">
        <v>150</v>
      </c>
      <c r="BZ1675" s="9" t="s">
        <v>137</v>
      </c>
      <c r="CA1675" s="10"/>
      <c r="CB1675" s="10" t="str">
        <f t="shared" si="5"/>
        <v/>
      </c>
      <c r="CC1675" s="10"/>
      <c r="CD1675" s="9" t="str">
        <f t="shared" si="2"/>
        <v/>
      </c>
      <c r="CE1675" s="9" t="s">
        <v>168</v>
      </c>
      <c r="CF1675" s="9" t="s">
        <v>225</v>
      </c>
      <c r="CG1675" s="9">
        <f>IF(CF1675="","",VLOOKUP(CF1675,Metadata!$D$2:$H$20,2,FALSE))</f>
        <v>22500</v>
      </c>
      <c r="CH1675" s="9">
        <f>IF(CF1675="","",VLOOKUP(CF1675,Metadata!$D$2:$H$20,4,FALSE))</f>
        <v>20000</v>
      </c>
      <c r="CI1675" s="9">
        <f>IF(CF1675="","",VLOOKUP(CF1675,Metadata!$D$2:$H$20,5,FALSE))</f>
        <v>25000</v>
      </c>
      <c r="CJ1675" s="9">
        <f t="shared" si="3"/>
        <v>22500</v>
      </c>
      <c r="CK1675" s="9" t="s">
        <v>153</v>
      </c>
      <c r="CL1675" s="10">
        <v>4</v>
      </c>
      <c r="CM1675" s="10">
        <v>3</v>
      </c>
      <c r="CN1675" s="10">
        <v>7</v>
      </c>
      <c r="CO1675" s="10">
        <v>7</v>
      </c>
      <c r="CP1675" s="10">
        <v>7</v>
      </c>
      <c r="CQ1675" s="10">
        <v>7</v>
      </c>
      <c r="CR1675" s="10">
        <v>7</v>
      </c>
      <c r="CS1675" s="10">
        <v>7</v>
      </c>
      <c r="CT1675" s="10">
        <v>7</v>
      </c>
      <c r="CU1675" s="10">
        <v>7</v>
      </c>
      <c r="CV1675" s="10">
        <v>7</v>
      </c>
      <c r="CW1675" s="10">
        <v>7</v>
      </c>
      <c r="CX1675" s="10">
        <v>7</v>
      </c>
      <c r="CY1675" s="10">
        <v>7</v>
      </c>
      <c r="CZ1675" s="10">
        <v>7</v>
      </c>
      <c r="DA1675" s="10">
        <v>7</v>
      </c>
      <c r="DB1675" s="10">
        <v>7</v>
      </c>
      <c r="DC1675" s="10">
        <v>7</v>
      </c>
      <c r="DD1675" s="10">
        <v>4</v>
      </c>
      <c r="DE1675" s="10">
        <v>7</v>
      </c>
      <c r="DF1675" s="10">
        <v>7</v>
      </c>
      <c r="DG1675" s="10">
        <v>4</v>
      </c>
      <c r="DH1675" s="10">
        <v>7</v>
      </c>
      <c r="DI1675" s="10">
        <v>7</v>
      </c>
      <c r="DJ1675" s="10">
        <v>4</v>
      </c>
      <c r="DK1675" s="10">
        <v>4</v>
      </c>
      <c r="DL1675" s="10">
        <v>4</v>
      </c>
      <c r="DM1675" s="9" t="s">
        <v>154</v>
      </c>
      <c r="DN1675" s="10">
        <v>1985</v>
      </c>
      <c r="DO1675" s="9">
        <f t="shared" si="8"/>
        <v>36</v>
      </c>
      <c r="DP1675" s="9" t="s">
        <v>222</v>
      </c>
      <c r="DQ1675" s="9" t="s">
        <v>202</v>
      </c>
      <c r="DR1675" s="9" t="s">
        <v>157</v>
      </c>
      <c r="DS1675" s="9" t="s">
        <v>137</v>
      </c>
      <c r="DT1675" s="9" t="s">
        <v>657</v>
      </c>
      <c r="DU1675" s="9" t="s">
        <v>158</v>
      </c>
      <c r="DV1675" s="9" t="str">
        <f>VLOOKUP(DU1675,Metadata!$B$2:$C$7,2,FALSE)</f>
        <v>6+ years</v>
      </c>
    </row>
    <row r="1676" spans="1:126">
      <c r="A1676" s="13">
        <v>1675</v>
      </c>
      <c r="B1676" s="9" t="s">
        <v>135</v>
      </c>
      <c r="C1676" s="9" t="str">
        <f>VLOOKUP(B1676,Metadata!$M$2:$N$6,2,FALSE)</f>
        <v>Permanent Employee</v>
      </c>
      <c r="D1676" s="9" t="s">
        <v>159</v>
      </c>
      <c r="E1676" s="9" t="s">
        <v>137</v>
      </c>
      <c r="F1676" s="9" t="s">
        <v>138</v>
      </c>
      <c r="G1676" s="9" t="s">
        <v>263</v>
      </c>
      <c r="H1676" s="9" t="str">
        <f>IF(G1676="","",VLOOKUP(G1676,Metadata!$J$2:$K$22,2,FALSE))</f>
        <v>North</v>
      </c>
      <c r="I1676" s="9" t="s">
        <v>173</v>
      </c>
      <c r="J1676" s="9" t="str">
        <f>IF(I1676="","",VLOOKUP(I1676,Metadata!$P$2:$Q$43,2,FALSE))</f>
        <v>N/A</v>
      </c>
      <c r="K1676" s="9" t="str">
        <f t="shared" si="0"/>
        <v>International</v>
      </c>
      <c r="L1676" s="9" t="s">
        <v>137</v>
      </c>
      <c r="M1676" s="9" t="str">
        <f>IF(L1676="","",VLOOKUP(L1676,Metadata!$J$2:$K$22,2,FALSE))</f>
        <v/>
      </c>
      <c r="N1676" s="9" t="s">
        <v>141</v>
      </c>
      <c r="O1676" s="9" t="s">
        <v>137</v>
      </c>
      <c r="P1676" s="9" t="s">
        <v>191</v>
      </c>
      <c r="Q1676" s="10" t="str">
        <f t="shared" si="1"/>
        <v>Remote Job (full or flexible)</v>
      </c>
      <c r="R1676" s="10">
        <v>7</v>
      </c>
      <c r="S1676" s="9" t="s">
        <v>143</v>
      </c>
      <c r="T1676" s="9" t="s">
        <v>137</v>
      </c>
      <c r="U1676" s="9" t="str">
        <f>IF(S1676&lt;&gt;"",S1676,IF(T1676&lt;&gt;"",VLOOKUP(T1676,Metadata!$S$2:$T$228,2,FALSE),""))</f>
        <v>Technical Team Leader</v>
      </c>
      <c r="V1676" s="9" t="s">
        <v>276</v>
      </c>
      <c r="W1676" s="9" t="s">
        <v>137</v>
      </c>
      <c r="X1676" s="9" t="s">
        <v>145</v>
      </c>
      <c r="Y1676" s="9" t="s">
        <v>137</v>
      </c>
      <c r="Z1676" s="9" t="s">
        <v>184</v>
      </c>
      <c r="AA1676" s="9" t="s">
        <v>137</v>
      </c>
      <c r="AB1676" s="9" t="s">
        <v>137</v>
      </c>
      <c r="AC1676" s="9"/>
      <c r="AD1676" s="9"/>
      <c r="AE1676" s="9"/>
      <c r="AF1676" s="9"/>
      <c r="AG1676" s="9"/>
      <c r="AH1676" s="9" t="s">
        <v>176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 t="s">
        <v>150</v>
      </c>
      <c r="BZ1676" s="9" t="s">
        <v>137</v>
      </c>
      <c r="CA1676" s="10"/>
      <c r="CB1676" s="10" t="str">
        <f t="shared" si="5"/>
        <v/>
      </c>
      <c r="CC1676" s="10"/>
      <c r="CD1676" s="9" t="str">
        <f t="shared" si="2"/>
        <v/>
      </c>
      <c r="CE1676" s="9" t="s">
        <v>151</v>
      </c>
      <c r="CF1676" s="9" t="s">
        <v>248</v>
      </c>
      <c r="CG1676" s="9">
        <f>IF(CF1676="","",VLOOKUP(CF1676,Metadata!$D$2:$H$20,2,FALSE))</f>
        <v>57500</v>
      </c>
      <c r="CH1676" s="9">
        <f>IF(CF1676="","",VLOOKUP(CF1676,Metadata!$D$2:$H$20,4,FALSE))</f>
        <v>55000</v>
      </c>
      <c r="CI1676" s="9">
        <f>IF(CF1676="","",VLOOKUP(CF1676,Metadata!$D$2:$H$20,5,FALSE))</f>
        <v>60000</v>
      </c>
      <c r="CJ1676" s="9">
        <f t="shared" si="3"/>
        <v>57500</v>
      </c>
      <c r="CK1676" s="9" t="s">
        <v>153</v>
      </c>
      <c r="CL1676" s="10">
        <v>4</v>
      </c>
      <c r="CM1676" s="10">
        <v>1</v>
      </c>
      <c r="CN1676" s="10">
        <v>6</v>
      </c>
      <c r="CO1676" s="10">
        <v>7</v>
      </c>
      <c r="CP1676" s="10">
        <v>5</v>
      </c>
      <c r="CQ1676" s="10">
        <v>6</v>
      </c>
      <c r="CR1676" s="10">
        <v>7</v>
      </c>
      <c r="CS1676" s="10">
        <v>5</v>
      </c>
      <c r="CT1676" s="10">
        <v>5</v>
      </c>
      <c r="CU1676" s="10">
        <v>6</v>
      </c>
      <c r="CV1676" s="10">
        <v>5</v>
      </c>
      <c r="CW1676" s="10">
        <v>4</v>
      </c>
      <c r="CX1676" s="10">
        <v>6</v>
      </c>
      <c r="CY1676" s="10">
        <v>7</v>
      </c>
      <c r="CZ1676" s="10">
        <v>6</v>
      </c>
      <c r="DA1676" s="10">
        <v>4</v>
      </c>
      <c r="DB1676" s="10">
        <v>4</v>
      </c>
      <c r="DC1676" s="10">
        <v>6</v>
      </c>
      <c r="DD1676" s="10">
        <v>5</v>
      </c>
      <c r="DE1676" s="10">
        <v>6</v>
      </c>
      <c r="DF1676" s="10">
        <v>5</v>
      </c>
      <c r="DG1676" s="10">
        <v>7</v>
      </c>
      <c r="DH1676" s="10">
        <v>4</v>
      </c>
      <c r="DI1676" s="10">
        <v>7</v>
      </c>
      <c r="DJ1676" s="10">
        <v>5</v>
      </c>
      <c r="DK1676" s="10">
        <v>4</v>
      </c>
      <c r="DL1676" s="10">
        <v>4</v>
      </c>
      <c r="DM1676" s="9" t="s">
        <v>154</v>
      </c>
      <c r="DN1676" s="10">
        <v>1985</v>
      </c>
      <c r="DO1676" s="9">
        <f t="shared" si="8"/>
        <v>36</v>
      </c>
      <c r="DP1676" s="9" t="s">
        <v>155</v>
      </c>
      <c r="DQ1676" s="9" t="s">
        <v>156</v>
      </c>
      <c r="DR1676" s="9" t="s">
        <v>157</v>
      </c>
      <c r="DS1676" s="9" t="s">
        <v>137</v>
      </c>
      <c r="DT1676" s="9" t="s">
        <v>657</v>
      </c>
      <c r="DU1676" s="9" t="s">
        <v>158</v>
      </c>
      <c r="DV1676" s="9" t="str">
        <f>VLOOKUP(DU1676,Metadata!$B$2:$C$7,2,FALSE)</f>
        <v>6+ years</v>
      </c>
    </row>
    <row r="1677" spans="1:126">
      <c r="A1677" s="13">
        <v>1676</v>
      </c>
      <c r="B1677" s="9" t="s">
        <v>135</v>
      </c>
      <c r="C1677" s="9" t="str">
        <f>VLOOKUP(B1677,Metadata!$M$2:$N$6,2,FALSE)</f>
        <v>Permanent Employee</v>
      </c>
      <c r="D1677" s="9" t="s">
        <v>159</v>
      </c>
      <c r="E1677" s="9" t="s">
        <v>137</v>
      </c>
      <c r="F1677" s="9" t="s">
        <v>138</v>
      </c>
      <c r="G1677" s="9" t="s">
        <v>172</v>
      </c>
      <c r="H1677" s="9" t="str">
        <f>IF(G1677="","",VLOOKUP(G1677,Metadata!$J$2:$K$22,2,FALSE))</f>
        <v>Porto Metropolitan Area</v>
      </c>
      <c r="I1677" s="9" t="s">
        <v>138</v>
      </c>
      <c r="J1677" s="9" t="str">
        <f>IF(I1677="","",VLOOKUP(I1677,Metadata!$P$2:$Q$43,2,FALSE))</f>
        <v>Europe</v>
      </c>
      <c r="K1677" s="9" t="str">
        <f t="shared" si="0"/>
        <v>Portugal</v>
      </c>
      <c r="L1677" s="9" t="s">
        <v>172</v>
      </c>
      <c r="M1677" s="9" t="str">
        <f>IF(L1677="","",VLOOKUP(L1677,Metadata!$J$2:$K$22,2,FALSE))</f>
        <v>Porto Metropolitan Area</v>
      </c>
      <c r="N1677" s="9" t="s">
        <v>141</v>
      </c>
      <c r="O1677" s="9" t="s">
        <v>137</v>
      </c>
      <c r="P1677" s="9" t="s">
        <v>142</v>
      </c>
      <c r="Q1677" s="10" t="str">
        <f t="shared" si="1"/>
        <v>Full Office Job</v>
      </c>
      <c r="R1677" s="10">
        <v>6</v>
      </c>
      <c r="S1677" s="9" t="s">
        <v>216</v>
      </c>
      <c r="T1677" s="9" t="s">
        <v>137</v>
      </c>
      <c r="U1677" s="9" t="str">
        <f>IF(S1677&lt;&gt;"",S1677,IF(T1677&lt;&gt;"",VLOOKUP(T1677,Metadata!$S$2:$T$228,2,FALSE),""))</f>
        <v>Front-End Developer</v>
      </c>
      <c r="V1677" s="9" t="s">
        <v>174</v>
      </c>
      <c r="W1677" s="9" t="s">
        <v>137</v>
      </c>
      <c r="X1677" s="9" t="s">
        <v>163</v>
      </c>
      <c r="Y1677" s="9" t="s">
        <v>137</v>
      </c>
      <c r="Z1677" s="9" t="s">
        <v>164</v>
      </c>
      <c r="AA1677" s="9" t="s">
        <v>165</v>
      </c>
      <c r="AB1677" s="9" t="s">
        <v>137</v>
      </c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 t="s">
        <v>178</v>
      </c>
      <c r="BB1677" s="9"/>
      <c r="BC1677" s="9"/>
      <c r="BD1677" s="9"/>
      <c r="BE1677" s="9"/>
      <c r="BF1677" s="9"/>
      <c r="BG1677" s="9"/>
      <c r="BH1677" s="9"/>
      <c r="BI1677" s="9"/>
      <c r="BJ1677" s="9" t="s">
        <v>167</v>
      </c>
      <c r="BK1677" s="9"/>
      <c r="BL1677" s="9"/>
      <c r="BM1677" s="9"/>
      <c r="BN1677" s="9" t="s">
        <v>186</v>
      </c>
      <c r="BO1677" s="9"/>
      <c r="BP1677" s="9"/>
      <c r="BQ1677" s="9"/>
      <c r="BR1677" s="9"/>
      <c r="BS1677" s="9"/>
      <c r="BT1677" s="9"/>
      <c r="BU1677" s="9"/>
      <c r="BV1677" s="9"/>
      <c r="BW1677" s="9" t="s">
        <v>286</v>
      </c>
      <c r="BX1677" s="9"/>
      <c r="BY1677" s="9"/>
      <c r="BZ1677" s="9"/>
      <c r="CA1677" s="10"/>
      <c r="CB1677" s="10" t="str">
        <f t="shared" si="5"/>
        <v/>
      </c>
      <c r="CC1677" s="10"/>
      <c r="CD1677" s="9" t="str">
        <f t="shared" si="2"/>
        <v/>
      </c>
      <c r="CE1677" s="9" t="s">
        <v>232</v>
      </c>
      <c r="CF1677" s="9" t="s">
        <v>188</v>
      </c>
      <c r="CG1677" s="9">
        <f>IF(CF1677="","",VLOOKUP(CF1677,Metadata!$D$2:$H$20,2,FALSE))</f>
        <v>17500</v>
      </c>
      <c r="CH1677" s="9">
        <f>IF(CF1677="","",VLOOKUP(CF1677,Metadata!$D$2:$H$20,4,FALSE))</f>
        <v>15000</v>
      </c>
      <c r="CI1677" s="9">
        <f>IF(CF1677="","",VLOOKUP(CF1677,Metadata!$D$2:$H$20,5,FALSE))</f>
        <v>20000</v>
      </c>
      <c r="CJ1677" s="9">
        <f t="shared" si="3"/>
        <v>17500</v>
      </c>
      <c r="CK1677" s="9" t="s">
        <v>153</v>
      </c>
      <c r="CL1677" s="10">
        <v>4</v>
      </c>
      <c r="CM1677" s="10">
        <v>4</v>
      </c>
      <c r="CN1677" s="10">
        <v>7</v>
      </c>
      <c r="CO1677" s="10">
        <v>6</v>
      </c>
      <c r="CP1677" s="10">
        <v>7</v>
      </c>
      <c r="CQ1677" s="10">
        <v>6</v>
      </c>
      <c r="CR1677" s="10">
        <v>5</v>
      </c>
      <c r="CS1677" s="10">
        <v>5</v>
      </c>
      <c r="CT1677" s="10">
        <v>5</v>
      </c>
      <c r="CU1677" s="10">
        <v>5</v>
      </c>
      <c r="CV1677" s="10">
        <v>4</v>
      </c>
      <c r="CW1677" s="10">
        <v>3</v>
      </c>
      <c r="CX1677" s="10">
        <v>3</v>
      </c>
      <c r="CY1677" s="10">
        <v>3</v>
      </c>
      <c r="CZ1677" s="10">
        <v>5</v>
      </c>
      <c r="DA1677" s="10">
        <v>5</v>
      </c>
      <c r="DB1677" s="10">
        <v>5</v>
      </c>
      <c r="DC1677" s="10">
        <v>7</v>
      </c>
      <c r="DD1677" s="10">
        <v>3</v>
      </c>
      <c r="DE1677" s="10">
        <v>5</v>
      </c>
      <c r="DF1677" s="10">
        <v>5</v>
      </c>
      <c r="DG1677" s="10">
        <v>5</v>
      </c>
      <c r="DH1677" s="10">
        <v>5</v>
      </c>
      <c r="DI1677" s="10">
        <v>6</v>
      </c>
      <c r="DJ1677" s="10">
        <v>3</v>
      </c>
      <c r="DK1677" s="10">
        <v>6</v>
      </c>
      <c r="DL1677" s="10">
        <v>5</v>
      </c>
      <c r="DM1677" s="9" t="s">
        <v>154</v>
      </c>
      <c r="DN1677" s="10">
        <v>1989</v>
      </c>
      <c r="DO1677" s="9">
        <f t="shared" si="8"/>
        <v>32</v>
      </c>
      <c r="DP1677" s="9" t="s">
        <v>155</v>
      </c>
      <c r="DQ1677" s="9" t="s">
        <v>156</v>
      </c>
      <c r="DR1677" s="9" t="s">
        <v>170</v>
      </c>
      <c r="DS1677" s="9" t="s">
        <v>137</v>
      </c>
      <c r="DT1677" s="9" t="s">
        <v>657</v>
      </c>
      <c r="DU1677" s="9" t="s">
        <v>158</v>
      </c>
      <c r="DV1677" s="9" t="str">
        <f>VLOOKUP(DU1677,Metadata!$B$2:$C$7,2,FALSE)</f>
        <v>6+ years</v>
      </c>
    </row>
    <row r="1678" spans="1:126">
      <c r="A1678" s="13">
        <v>1677</v>
      </c>
      <c r="B1678" s="9" t="s">
        <v>135</v>
      </c>
      <c r="C1678" s="9" t="str">
        <f>VLOOKUP(B1678,Metadata!$M$2:$N$6,2,FALSE)</f>
        <v>Permanent Employee</v>
      </c>
      <c r="D1678" s="9" t="s">
        <v>159</v>
      </c>
      <c r="E1678" s="9" t="s">
        <v>137</v>
      </c>
      <c r="F1678" s="9" t="s">
        <v>138</v>
      </c>
      <c r="G1678" s="9" t="s">
        <v>213</v>
      </c>
      <c r="H1678" s="9" t="str">
        <f>IF(G1678="","",VLOOKUP(G1678,Metadata!$J$2:$K$22,2,FALSE))</f>
        <v>Centre</v>
      </c>
      <c r="I1678" s="9" t="s">
        <v>138</v>
      </c>
      <c r="J1678" s="9" t="str">
        <f>IF(I1678="","",VLOOKUP(I1678,Metadata!$P$2:$Q$43,2,FALSE))</f>
        <v>Europe</v>
      </c>
      <c r="K1678" s="9" t="str">
        <f t="shared" si="0"/>
        <v>Portugal</v>
      </c>
      <c r="L1678" s="9" t="s">
        <v>213</v>
      </c>
      <c r="M1678" s="9" t="str">
        <f>IF(L1678="","",VLOOKUP(L1678,Metadata!$J$2:$K$22,2,FALSE))</f>
        <v>Centre</v>
      </c>
      <c r="N1678" s="9" t="s">
        <v>141</v>
      </c>
      <c r="O1678" s="9" t="s">
        <v>137</v>
      </c>
      <c r="P1678" s="9" t="s">
        <v>142</v>
      </c>
      <c r="Q1678" s="10" t="str">
        <f t="shared" si="1"/>
        <v>Full Office Job</v>
      </c>
      <c r="R1678" s="10">
        <v>5</v>
      </c>
      <c r="S1678" s="9" t="s">
        <v>137</v>
      </c>
      <c r="T1678" s="9" t="s">
        <v>683</v>
      </c>
      <c r="U1678" s="9" t="str">
        <f>IF(S1678&lt;&gt;"",S1678,IF(T1678&lt;&gt;"",VLOOKUP(T1678,Metadata!$S$2:$T$228,2,FALSE),""))</f>
        <v>CTO</v>
      </c>
      <c r="V1678" s="9" t="s">
        <v>279</v>
      </c>
      <c r="W1678" s="9" t="s">
        <v>137</v>
      </c>
      <c r="X1678" s="9" t="s">
        <v>175</v>
      </c>
      <c r="Y1678" s="9" t="s">
        <v>137</v>
      </c>
      <c r="Z1678" s="9" t="s">
        <v>164</v>
      </c>
      <c r="AA1678" s="9" t="s">
        <v>165</v>
      </c>
      <c r="AB1678" s="9" t="s">
        <v>253</v>
      </c>
      <c r="AC1678" s="9" t="s">
        <v>147</v>
      </c>
      <c r="AD1678" s="9" t="s">
        <v>148</v>
      </c>
      <c r="AE1678" s="9"/>
      <c r="AF1678" s="9"/>
      <c r="AG1678" s="9"/>
      <c r="AH1678" s="9"/>
      <c r="AI1678" s="9"/>
      <c r="AJ1678" s="9" t="s">
        <v>185</v>
      </c>
      <c r="AK1678" s="9"/>
      <c r="AL1678" s="9"/>
      <c r="AM1678" s="9"/>
      <c r="AN1678" s="9"/>
      <c r="AO1678" s="9"/>
      <c r="AP1678" s="9"/>
      <c r="AQ1678" s="9"/>
      <c r="AR1678" s="9"/>
      <c r="AS1678" s="9"/>
      <c r="AT1678" s="9" t="s">
        <v>324</v>
      </c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 t="s">
        <v>200</v>
      </c>
      <c r="BT1678" s="9"/>
      <c r="BU1678" s="9"/>
      <c r="BV1678" s="9"/>
      <c r="BW1678" s="9"/>
      <c r="BX1678" s="9"/>
      <c r="BY1678" s="9"/>
      <c r="BZ1678" s="9" t="s">
        <v>684</v>
      </c>
      <c r="CA1678" s="10"/>
      <c r="CB1678" s="10" t="str">
        <f t="shared" si="5"/>
        <v/>
      </c>
      <c r="CC1678" s="10"/>
      <c r="CD1678" s="9" t="str">
        <f t="shared" si="2"/>
        <v/>
      </c>
      <c r="CE1678" s="9" t="s">
        <v>168</v>
      </c>
      <c r="CF1678" s="9" t="s">
        <v>152</v>
      </c>
      <c r="CG1678" s="9">
        <f>IF(CF1678="","",VLOOKUP(CF1678,Metadata!$D$2:$H$20,2,FALSE))</f>
        <v>32500</v>
      </c>
      <c r="CH1678" s="9">
        <f>IF(CF1678="","",VLOOKUP(CF1678,Metadata!$D$2:$H$20,4,FALSE))</f>
        <v>30000</v>
      </c>
      <c r="CI1678" s="9">
        <f>IF(CF1678="","",VLOOKUP(CF1678,Metadata!$D$2:$H$20,5,FALSE))</f>
        <v>35000</v>
      </c>
      <c r="CJ1678" s="9">
        <f t="shared" si="3"/>
        <v>32500</v>
      </c>
      <c r="CK1678" s="9" t="s">
        <v>201</v>
      </c>
      <c r="CL1678" s="10">
        <v>3</v>
      </c>
      <c r="CM1678" s="10">
        <v>3</v>
      </c>
      <c r="CN1678" s="10">
        <v>7</v>
      </c>
      <c r="CO1678" s="10">
        <v>7</v>
      </c>
      <c r="CP1678" s="10">
        <v>6</v>
      </c>
      <c r="CQ1678" s="10">
        <v>6</v>
      </c>
      <c r="CR1678" s="10">
        <v>4</v>
      </c>
      <c r="CS1678" s="10">
        <v>6</v>
      </c>
      <c r="CT1678" s="10">
        <v>6</v>
      </c>
      <c r="CU1678" s="10">
        <v>5</v>
      </c>
      <c r="CV1678" s="10">
        <v>5</v>
      </c>
      <c r="CW1678" s="10">
        <v>6</v>
      </c>
      <c r="CX1678" s="10">
        <v>6</v>
      </c>
      <c r="CY1678" s="10">
        <v>3</v>
      </c>
      <c r="CZ1678" s="10">
        <v>2</v>
      </c>
      <c r="DA1678" s="10">
        <v>5</v>
      </c>
      <c r="DB1678" s="10">
        <v>5</v>
      </c>
      <c r="DC1678" s="10">
        <v>7</v>
      </c>
      <c r="DD1678" s="10">
        <v>7</v>
      </c>
      <c r="DE1678" s="10">
        <v>7</v>
      </c>
      <c r="DF1678" s="10">
        <v>6</v>
      </c>
      <c r="DG1678" s="10">
        <v>4</v>
      </c>
      <c r="DH1678" s="10">
        <v>6</v>
      </c>
      <c r="DI1678" s="10">
        <v>6</v>
      </c>
      <c r="DJ1678" s="10">
        <v>4</v>
      </c>
      <c r="DK1678" s="10">
        <v>6</v>
      </c>
      <c r="DL1678" s="10">
        <v>5</v>
      </c>
      <c r="DM1678" s="9" t="s">
        <v>154</v>
      </c>
      <c r="DN1678" s="10">
        <v>1992</v>
      </c>
      <c r="DO1678" s="9">
        <f t="shared" si="8"/>
        <v>29</v>
      </c>
      <c r="DP1678" s="9" t="s">
        <v>155</v>
      </c>
      <c r="DQ1678" s="9" t="s">
        <v>202</v>
      </c>
      <c r="DR1678" s="9" t="s">
        <v>157</v>
      </c>
      <c r="DS1678" s="9" t="s">
        <v>137</v>
      </c>
      <c r="DT1678" s="9" t="s">
        <v>657</v>
      </c>
      <c r="DU1678" s="9" t="s">
        <v>168</v>
      </c>
      <c r="DV1678" s="9" t="str">
        <f>VLOOKUP(DU1678,Metadata!$B$2:$C$7,2,FALSE)</f>
        <v>0 - 3 years</v>
      </c>
    </row>
    <row r="1679" spans="1:126">
      <c r="A1679" s="13">
        <v>1678</v>
      </c>
      <c r="B1679" s="9" t="s">
        <v>135</v>
      </c>
      <c r="C1679" s="9" t="str">
        <f>VLOOKUP(B1679,Metadata!$M$2:$N$6,2,FALSE)</f>
        <v>Permanent Employee</v>
      </c>
      <c r="D1679" s="9" t="s">
        <v>159</v>
      </c>
      <c r="E1679" s="9" t="s">
        <v>137</v>
      </c>
      <c r="F1679" s="9" t="s">
        <v>138</v>
      </c>
      <c r="G1679" s="9" t="s">
        <v>283</v>
      </c>
      <c r="H1679" s="9" t="str">
        <f>IF(G1679="","",VLOOKUP(G1679,Metadata!$J$2:$K$22,2,FALSE))</f>
        <v>Lisbon Metropolitan Area</v>
      </c>
      <c r="I1679" s="9" t="s">
        <v>138</v>
      </c>
      <c r="J1679" s="9" t="str">
        <f>IF(I1679="","",VLOOKUP(I1679,Metadata!$P$2:$Q$43,2,FALSE))</f>
        <v>Europe</v>
      </c>
      <c r="K1679" s="9" t="str">
        <f t="shared" si="0"/>
        <v>Portugal</v>
      </c>
      <c r="L1679" s="9" t="s">
        <v>140</v>
      </c>
      <c r="M1679" s="9" t="str">
        <f>IF(L1679="","",VLOOKUP(L1679,Metadata!$J$2:$K$22,2,FALSE))</f>
        <v>Lisbon Metropolitan Area</v>
      </c>
      <c r="N1679" s="9" t="s">
        <v>141</v>
      </c>
      <c r="O1679" s="9" t="s">
        <v>137</v>
      </c>
      <c r="P1679" s="9" t="s">
        <v>142</v>
      </c>
      <c r="Q1679" s="10" t="str">
        <f t="shared" si="1"/>
        <v>Full Office Job</v>
      </c>
      <c r="R1679" s="10">
        <v>6</v>
      </c>
      <c r="S1679" s="9" t="s">
        <v>192</v>
      </c>
      <c r="T1679" s="9" t="s">
        <v>137</v>
      </c>
      <c r="U1679" s="9" t="str">
        <f>IF(S1679&lt;&gt;"",S1679,IF(T1679&lt;&gt;"",VLOOKUP(T1679,Metadata!$S$2:$T$228,2,FALSE),""))</f>
        <v>Back-End Developer</v>
      </c>
      <c r="V1679" s="9" t="s">
        <v>174</v>
      </c>
      <c r="W1679" s="9" t="s">
        <v>137</v>
      </c>
      <c r="X1679" s="9" t="s">
        <v>252</v>
      </c>
      <c r="Y1679" s="9" t="s">
        <v>137</v>
      </c>
      <c r="Z1679" s="9" t="s">
        <v>146</v>
      </c>
      <c r="AA1679" s="9" t="s">
        <v>137</v>
      </c>
      <c r="AB1679" s="9" t="s">
        <v>137</v>
      </c>
      <c r="AC1679" s="9" t="s">
        <v>147</v>
      </c>
      <c r="AD1679" s="9" t="s">
        <v>148</v>
      </c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 t="s">
        <v>219</v>
      </c>
      <c r="BR1679" s="9"/>
      <c r="BS1679" s="9"/>
      <c r="BT1679" s="9"/>
      <c r="BU1679" s="9"/>
      <c r="BV1679" s="9"/>
      <c r="BW1679" s="9"/>
      <c r="BX1679" s="9"/>
      <c r="BY1679" s="9"/>
      <c r="BZ1679" s="9"/>
      <c r="CA1679" s="10"/>
      <c r="CB1679" s="10" t="str">
        <f t="shared" si="5"/>
        <v/>
      </c>
      <c r="CC1679" s="10"/>
      <c r="CD1679" s="9" t="str">
        <f t="shared" si="2"/>
        <v/>
      </c>
      <c r="CE1679" s="9" t="s">
        <v>168</v>
      </c>
      <c r="CF1679" s="9" t="s">
        <v>188</v>
      </c>
      <c r="CG1679" s="9">
        <f>IF(CF1679="","",VLOOKUP(CF1679,Metadata!$D$2:$H$20,2,FALSE))</f>
        <v>17500</v>
      </c>
      <c r="CH1679" s="9">
        <f>IF(CF1679="","",VLOOKUP(CF1679,Metadata!$D$2:$H$20,4,FALSE))</f>
        <v>15000</v>
      </c>
      <c r="CI1679" s="9">
        <f>IF(CF1679="","",VLOOKUP(CF1679,Metadata!$D$2:$H$20,5,FALSE))</f>
        <v>20000</v>
      </c>
      <c r="CJ1679" s="9">
        <f t="shared" si="3"/>
        <v>17500</v>
      </c>
      <c r="CK1679" s="9" t="s">
        <v>153</v>
      </c>
      <c r="CL1679" s="10">
        <v>3</v>
      </c>
      <c r="CM1679" s="10">
        <v>3</v>
      </c>
      <c r="CN1679" s="10">
        <v>6</v>
      </c>
      <c r="CO1679" s="10">
        <v>6</v>
      </c>
      <c r="CP1679" s="10">
        <v>5</v>
      </c>
      <c r="CQ1679" s="10">
        <v>5</v>
      </c>
      <c r="CR1679" s="10">
        <v>7</v>
      </c>
      <c r="CS1679" s="10">
        <v>4</v>
      </c>
      <c r="CT1679" s="10">
        <v>5</v>
      </c>
      <c r="CU1679" s="10">
        <v>6</v>
      </c>
      <c r="CV1679" s="10">
        <v>5</v>
      </c>
      <c r="CW1679" s="10">
        <v>4</v>
      </c>
      <c r="CX1679" s="10">
        <v>5</v>
      </c>
      <c r="CY1679" s="10">
        <v>5</v>
      </c>
      <c r="CZ1679" s="10">
        <v>5</v>
      </c>
      <c r="DA1679" s="10">
        <v>4</v>
      </c>
      <c r="DB1679" s="10">
        <v>3</v>
      </c>
      <c r="DC1679" s="10">
        <v>7</v>
      </c>
      <c r="DD1679" s="10">
        <v>1</v>
      </c>
      <c r="DE1679" s="10">
        <v>6</v>
      </c>
      <c r="DF1679" s="10">
        <v>5</v>
      </c>
      <c r="DG1679" s="10">
        <v>5</v>
      </c>
      <c r="DH1679" s="10">
        <v>3</v>
      </c>
      <c r="DI1679" s="10">
        <v>6</v>
      </c>
      <c r="DJ1679" s="10">
        <v>4</v>
      </c>
      <c r="DK1679" s="10">
        <v>2</v>
      </c>
      <c r="DL1679" s="10">
        <v>2</v>
      </c>
      <c r="DM1679" s="9" t="s">
        <v>154</v>
      </c>
      <c r="DN1679" s="10">
        <v>1993</v>
      </c>
      <c r="DO1679" s="9">
        <f t="shared" si="8"/>
        <v>28</v>
      </c>
      <c r="DP1679" s="9" t="s">
        <v>222</v>
      </c>
      <c r="DQ1679" s="9" t="s">
        <v>202</v>
      </c>
      <c r="DR1679" s="9" t="s">
        <v>157</v>
      </c>
      <c r="DS1679" s="9" t="s">
        <v>137</v>
      </c>
      <c r="DT1679" s="9" t="s">
        <v>657</v>
      </c>
      <c r="DU1679" s="9" t="s">
        <v>223</v>
      </c>
      <c r="DV1679" s="9" t="str">
        <f>VLOOKUP(DU1679,Metadata!$B$2:$C$7,2,FALSE)</f>
        <v>3 - 6 years</v>
      </c>
    </row>
    <row r="1680" spans="1:126">
      <c r="A1680" s="13">
        <v>1679</v>
      </c>
      <c r="B1680" s="9" t="s">
        <v>135</v>
      </c>
      <c r="C1680" s="9" t="str">
        <f>VLOOKUP(B1680,Metadata!$M$2:$N$6,2,FALSE)</f>
        <v>Permanent Employee</v>
      </c>
      <c r="D1680" s="9" t="s">
        <v>136</v>
      </c>
      <c r="E1680" s="9" t="s">
        <v>137</v>
      </c>
      <c r="F1680" s="9" t="s">
        <v>138</v>
      </c>
      <c r="G1680" s="9" t="s">
        <v>140</v>
      </c>
      <c r="H1680" s="9" t="str">
        <f>IF(G1680="","",VLOOKUP(G1680,Metadata!$J$2:$K$22,2,FALSE))</f>
        <v>Lisbon Metropolitan Area</v>
      </c>
      <c r="I1680" s="9" t="s">
        <v>138</v>
      </c>
      <c r="J1680" s="9" t="str">
        <f>IF(I1680="","",VLOOKUP(I1680,Metadata!$P$2:$Q$43,2,FALSE))</f>
        <v>Europe</v>
      </c>
      <c r="K1680" s="9" t="str">
        <f t="shared" si="0"/>
        <v>Portugal</v>
      </c>
      <c r="L1680" s="9" t="s">
        <v>140</v>
      </c>
      <c r="M1680" s="9" t="str">
        <f>IF(L1680="","",VLOOKUP(L1680,Metadata!$J$2:$K$22,2,FALSE))</f>
        <v>Lisbon Metropolitan Area</v>
      </c>
      <c r="N1680" s="9" t="s">
        <v>141</v>
      </c>
      <c r="O1680" s="9" t="s">
        <v>137</v>
      </c>
      <c r="P1680" s="9" t="s">
        <v>142</v>
      </c>
      <c r="Q1680" s="10" t="str">
        <f t="shared" si="1"/>
        <v>Full Office Job</v>
      </c>
      <c r="R1680" s="10">
        <v>5</v>
      </c>
      <c r="S1680" s="9" t="s">
        <v>143</v>
      </c>
      <c r="T1680" s="9" t="s">
        <v>137</v>
      </c>
      <c r="U1680" s="9" t="str">
        <f>IF(S1680&lt;&gt;"",S1680,IF(T1680&lt;&gt;"",VLOOKUP(T1680,Metadata!$S$2:$T$228,2,FALSE),""))</f>
        <v>Technical Team Leader</v>
      </c>
      <c r="V1680" s="9" t="s">
        <v>207</v>
      </c>
      <c r="W1680" s="9" t="s">
        <v>137</v>
      </c>
      <c r="X1680" s="9" t="s">
        <v>145</v>
      </c>
      <c r="Y1680" s="9" t="s">
        <v>137</v>
      </c>
      <c r="Z1680" s="9" t="s">
        <v>184</v>
      </c>
      <c r="AA1680" s="9" t="s">
        <v>137</v>
      </c>
      <c r="AB1680" s="9" t="s">
        <v>253</v>
      </c>
      <c r="AC1680" s="9" t="s">
        <v>147</v>
      </c>
      <c r="AD1680" s="9" t="s">
        <v>148</v>
      </c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 t="s">
        <v>150</v>
      </c>
      <c r="BZ1680" s="9" t="s">
        <v>137</v>
      </c>
      <c r="CA1680" s="10"/>
      <c r="CB1680" s="10" t="str">
        <f t="shared" si="5"/>
        <v/>
      </c>
      <c r="CC1680" s="10"/>
      <c r="CD1680" s="9" t="str">
        <f t="shared" si="2"/>
        <v/>
      </c>
      <c r="CE1680" s="9" t="s">
        <v>151</v>
      </c>
      <c r="CF1680" s="9" t="s">
        <v>245</v>
      </c>
      <c r="CG1680" s="9">
        <f>IF(CF1680="","",VLOOKUP(CF1680,Metadata!$D$2:$H$20,2,FALSE))</f>
        <v>42500</v>
      </c>
      <c r="CH1680" s="9">
        <f>IF(CF1680="","",VLOOKUP(CF1680,Metadata!$D$2:$H$20,4,FALSE))</f>
        <v>40000</v>
      </c>
      <c r="CI1680" s="9">
        <f>IF(CF1680="","",VLOOKUP(CF1680,Metadata!$D$2:$H$20,5,FALSE))</f>
        <v>45000</v>
      </c>
      <c r="CJ1680" s="9">
        <f t="shared" si="3"/>
        <v>42500</v>
      </c>
      <c r="CK1680" s="9" t="s">
        <v>153</v>
      </c>
      <c r="CL1680" s="10">
        <v>2</v>
      </c>
      <c r="CM1680" s="10">
        <v>4</v>
      </c>
      <c r="CN1680" s="10">
        <v>5</v>
      </c>
      <c r="CO1680" s="10">
        <v>6</v>
      </c>
      <c r="CP1680" s="10">
        <v>6</v>
      </c>
      <c r="CQ1680" s="10">
        <v>6</v>
      </c>
      <c r="CR1680" s="10">
        <v>6</v>
      </c>
      <c r="CS1680" s="10">
        <v>6</v>
      </c>
      <c r="CT1680" s="10">
        <v>6</v>
      </c>
      <c r="CU1680" s="10">
        <v>6</v>
      </c>
      <c r="CV1680" s="10">
        <v>7</v>
      </c>
      <c r="CW1680" s="10">
        <v>6</v>
      </c>
      <c r="CX1680" s="10">
        <v>7</v>
      </c>
      <c r="CY1680" s="10">
        <v>7</v>
      </c>
      <c r="CZ1680" s="10">
        <v>4</v>
      </c>
      <c r="DA1680" s="10">
        <v>4</v>
      </c>
      <c r="DB1680" s="10">
        <v>5</v>
      </c>
      <c r="DC1680" s="10">
        <v>6</v>
      </c>
      <c r="DD1680" s="10">
        <v>4</v>
      </c>
      <c r="DE1680" s="10">
        <v>5</v>
      </c>
      <c r="DF1680" s="10">
        <v>6</v>
      </c>
      <c r="DG1680" s="10">
        <v>5</v>
      </c>
      <c r="DH1680" s="10">
        <v>5</v>
      </c>
      <c r="DI1680" s="10">
        <v>5</v>
      </c>
      <c r="DJ1680" s="10">
        <v>4</v>
      </c>
      <c r="DK1680" s="10">
        <v>5</v>
      </c>
      <c r="DL1680" s="10">
        <v>4</v>
      </c>
      <c r="DM1680" s="9" t="s">
        <v>154</v>
      </c>
      <c r="DN1680" s="10">
        <v>1983</v>
      </c>
      <c r="DO1680" s="9">
        <f t="shared" si="8"/>
        <v>38</v>
      </c>
      <c r="DP1680" s="9" t="s">
        <v>155</v>
      </c>
      <c r="DQ1680" s="9" t="s">
        <v>156</v>
      </c>
      <c r="DR1680" s="9" t="s">
        <v>157</v>
      </c>
      <c r="DS1680" s="9" t="s">
        <v>137</v>
      </c>
      <c r="DT1680" s="9" t="s">
        <v>657</v>
      </c>
      <c r="DU1680" s="9" t="s">
        <v>158</v>
      </c>
      <c r="DV1680" s="9" t="str">
        <f>VLOOKUP(DU1680,Metadata!$B$2:$C$7,2,FALSE)</f>
        <v>6+ years</v>
      </c>
    </row>
    <row r="1681" spans="1:126">
      <c r="A1681" s="13">
        <v>1680</v>
      </c>
      <c r="B1681" s="9" t="s">
        <v>135</v>
      </c>
      <c r="C1681" s="9" t="str">
        <f>VLOOKUP(B1681,Metadata!$M$2:$N$6,2,FALSE)</f>
        <v>Permanent Employee</v>
      </c>
      <c r="D1681" s="9" t="s">
        <v>159</v>
      </c>
      <c r="E1681" s="9" t="s">
        <v>137</v>
      </c>
      <c r="F1681" s="9" t="s">
        <v>138</v>
      </c>
      <c r="G1681" s="9" t="s">
        <v>140</v>
      </c>
      <c r="H1681" s="9" t="str">
        <f>IF(G1681="","",VLOOKUP(G1681,Metadata!$J$2:$K$22,2,FALSE))</f>
        <v>Lisbon Metropolitan Area</v>
      </c>
      <c r="I1681" s="9" t="s">
        <v>138</v>
      </c>
      <c r="J1681" s="9" t="str">
        <f>IF(I1681="","",VLOOKUP(I1681,Metadata!$P$2:$Q$43,2,FALSE))</f>
        <v>Europe</v>
      </c>
      <c r="K1681" s="9" t="str">
        <f t="shared" si="0"/>
        <v>Portugal</v>
      </c>
      <c r="L1681" s="9" t="s">
        <v>140</v>
      </c>
      <c r="M1681" s="9" t="str">
        <f>IF(L1681="","",VLOOKUP(L1681,Metadata!$J$2:$K$22,2,FALSE))</f>
        <v>Lisbon Metropolitan Area</v>
      </c>
      <c r="N1681" s="9" t="s">
        <v>141</v>
      </c>
      <c r="O1681" s="9" t="s">
        <v>137</v>
      </c>
      <c r="P1681" s="9" t="s">
        <v>191</v>
      </c>
      <c r="Q1681" s="10" t="str">
        <f t="shared" si="1"/>
        <v>Remote Job (full or flexible)</v>
      </c>
      <c r="R1681" s="10">
        <v>6</v>
      </c>
      <c r="S1681" s="9" t="s">
        <v>137</v>
      </c>
      <c r="T1681" s="9" t="s">
        <v>683</v>
      </c>
      <c r="U1681" s="9" t="str">
        <f>IF(S1681&lt;&gt;"",S1681,IF(T1681&lt;&gt;"",VLOOKUP(T1681,Metadata!$S$2:$T$228,2,FALSE),""))</f>
        <v>CTO</v>
      </c>
      <c r="V1681" s="9" t="s">
        <v>256</v>
      </c>
      <c r="W1681" s="9" t="s">
        <v>137</v>
      </c>
      <c r="X1681" s="9" t="s">
        <v>163</v>
      </c>
      <c r="Y1681" s="9" t="s">
        <v>137</v>
      </c>
      <c r="Z1681" s="9" t="s">
        <v>262</v>
      </c>
      <c r="AA1681" s="9" t="s">
        <v>165</v>
      </c>
      <c r="AB1681" s="9" t="s">
        <v>137</v>
      </c>
      <c r="AC1681" s="9"/>
      <c r="AD1681" s="9"/>
      <c r="AE1681" s="9"/>
      <c r="AF1681" s="9"/>
      <c r="AG1681" s="9"/>
      <c r="AH1681" s="9"/>
      <c r="AI1681" s="9"/>
      <c r="AJ1681" s="9"/>
      <c r="AK1681" s="9" t="s">
        <v>302</v>
      </c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 t="s">
        <v>303</v>
      </c>
      <c r="BN1681" s="9" t="s">
        <v>186</v>
      </c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10"/>
      <c r="CB1681" s="10" t="str">
        <f t="shared" si="5"/>
        <v/>
      </c>
      <c r="CC1681" s="10"/>
      <c r="CD1681" s="9" t="str">
        <f t="shared" si="2"/>
        <v/>
      </c>
      <c r="CE1681" s="9" t="s">
        <v>232</v>
      </c>
      <c r="CF1681" s="9" t="s">
        <v>328</v>
      </c>
      <c r="CG1681" s="9">
        <f>IF(CF1681="","",VLOOKUP(CF1681,Metadata!$D$2:$H$20,2,FALSE))</f>
        <v>72500</v>
      </c>
      <c r="CH1681" s="9">
        <f>IF(CF1681="","",VLOOKUP(CF1681,Metadata!$D$2:$H$20,4,FALSE))</f>
        <v>70000</v>
      </c>
      <c r="CI1681" s="9">
        <f>IF(CF1681="","",VLOOKUP(CF1681,Metadata!$D$2:$H$20,5,FALSE))</f>
        <v>75000</v>
      </c>
      <c r="CJ1681" s="9">
        <f t="shared" si="3"/>
        <v>72500</v>
      </c>
      <c r="CK1681" s="9" t="s">
        <v>221</v>
      </c>
      <c r="CL1681" s="10">
        <v>6</v>
      </c>
      <c r="CM1681" s="10">
        <v>1</v>
      </c>
      <c r="CN1681" s="10">
        <v>7</v>
      </c>
      <c r="CO1681" s="10">
        <v>7</v>
      </c>
      <c r="CP1681" s="10">
        <v>5</v>
      </c>
      <c r="CQ1681" s="10">
        <v>6</v>
      </c>
      <c r="CR1681" s="10">
        <v>5</v>
      </c>
      <c r="CS1681" s="10">
        <v>7</v>
      </c>
      <c r="CT1681" s="10">
        <v>6</v>
      </c>
      <c r="CU1681" s="10">
        <v>4</v>
      </c>
      <c r="CV1681" s="10">
        <v>4</v>
      </c>
      <c r="CW1681" s="10">
        <v>4</v>
      </c>
      <c r="CX1681" s="10">
        <v>6</v>
      </c>
      <c r="CY1681" s="10">
        <v>6</v>
      </c>
      <c r="CZ1681" s="10">
        <v>5</v>
      </c>
      <c r="DA1681" s="10">
        <v>3</v>
      </c>
      <c r="DB1681" s="10">
        <v>4</v>
      </c>
      <c r="DC1681" s="10">
        <v>7</v>
      </c>
      <c r="DD1681" s="10">
        <v>1</v>
      </c>
      <c r="DE1681" s="10">
        <v>7</v>
      </c>
      <c r="DF1681" s="10">
        <v>6</v>
      </c>
      <c r="DG1681" s="10">
        <v>5</v>
      </c>
      <c r="DH1681" s="10">
        <v>5</v>
      </c>
      <c r="DI1681" s="10">
        <v>7</v>
      </c>
      <c r="DJ1681" s="10">
        <v>6</v>
      </c>
      <c r="DK1681" s="10">
        <v>5</v>
      </c>
      <c r="DL1681" s="10">
        <v>6</v>
      </c>
      <c r="DM1681" s="9" t="s">
        <v>154</v>
      </c>
      <c r="DN1681" s="10">
        <v>1979</v>
      </c>
      <c r="DO1681" s="9">
        <f t="shared" si="8"/>
        <v>42</v>
      </c>
      <c r="DP1681" s="9" t="s">
        <v>155</v>
      </c>
      <c r="DQ1681" s="9" t="s">
        <v>210</v>
      </c>
      <c r="DR1681" s="9" t="s">
        <v>157</v>
      </c>
      <c r="DS1681" s="9" t="s">
        <v>137</v>
      </c>
      <c r="DT1681" s="9" t="s">
        <v>657</v>
      </c>
      <c r="DU1681" s="9" t="s">
        <v>158</v>
      </c>
      <c r="DV1681" s="9" t="str">
        <f>VLOOKUP(DU1681,Metadata!$B$2:$C$7,2,FALSE)</f>
        <v>6+ years</v>
      </c>
    </row>
    <row r="1682" spans="1:126">
      <c r="A1682" s="13">
        <v>1681</v>
      </c>
      <c r="B1682" s="9" t="s">
        <v>135</v>
      </c>
      <c r="C1682" s="9" t="str">
        <f>VLOOKUP(B1682,Metadata!$M$2:$N$6,2,FALSE)</f>
        <v>Permanent Employee</v>
      </c>
      <c r="D1682" s="9" t="s">
        <v>159</v>
      </c>
      <c r="E1682" s="9" t="s">
        <v>137</v>
      </c>
      <c r="F1682" s="9" t="s">
        <v>138</v>
      </c>
      <c r="G1682" s="9" t="s">
        <v>172</v>
      </c>
      <c r="H1682" s="9" t="str">
        <f>IF(G1682="","",VLOOKUP(G1682,Metadata!$J$2:$K$22,2,FALSE))</f>
        <v>Porto Metropolitan Area</v>
      </c>
      <c r="I1682" s="9"/>
      <c r="J1682" s="9" t="str">
        <f>IF(I1682="","",VLOOKUP(I1682,Metadata!$P$2:$Q$43,2,FALSE))</f>
        <v/>
      </c>
      <c r="K1682" s="9" t="str">
        <f t="shared" si="0"/>
        <v>International</v>
      </c>
      <c r="L1682" s="9" t="s">
        <v>137</v>
      </c>
      <c r="M1682" s="9" t="str">
        <f>IF(L1682="","",VLOOKUP(L1682,Metadata!$J$2:$K$22,2,FALSE))</f>
        <v/>
      </c>
      <c r="N1682" s="9" t="s">
        <v>141</v>
      </c>
      <c r="O1682" s="9" t="s">
        <v>137</v>
      </c>
      <c r="P1682" s="9" t="s">
        <v>142</v>
      </c>
      <c r="Q1682" s="10" t="str">
        <f t="shared" si="1"/>
        <v>Full Office Job</v>
      </c>
      <c r="R1682" s="10">
        <v>3</v>
      </c>
      <c r="S1682" s="9" t="s">
        <v>216</v>
      </c>
      <c r="T1682" s="9" t="s">
        <v>137</v>
      </c>
      <c r="U1682" s="9" t="str">
        <f>IF(S1682&lt;&gt;"",S1682,IF(T1682&lt;&gt;"",VLOOKUP(T1682,Metadata!$S$2:$T$228,2,FALSE),""))</f>
        <v>Front-End Developer</v>
      </c>
      <c r="V1682" s="9" t="s">
        <v>217</v>
      </c>
      <c r="W1682" s="9" t="s">
        <v>137</v>
      </c>
      <c r="X1682" s="9" t="s">
        <v>242</v>
      </c>
      <c r="Y1682" s="9" t="s">
        <v>137</v>
      </c>
      <c r="Z1682" s="9" t="s">
        <v>146</v>
      </c>
      <c r="AA1682" s="9" t="s">
        <v>165</v>
      </c>
      <c r="AB1682" s="9" t="s">
        <v>137</v>
      </c>
      <c r="AC1682" s="9"/>
      <c r="AD1682" s="9"/>
      <c r="AE1682" s="9"/>
      <c r="AF1682" s="9"/>
      <c r="AG1682" s="9" t="s">
        <v>166</v>
      </c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 t="s">
        <v>178</v>
      </c>
      <c r="BB1682" s="9"/>
      <c r="BC1682" s="9"/>
      <c r="BD1682" s="9"/>
      <c r="BE1682" s="9"/>
      <c r="BF1682" s="9"/>
      <c r="BG1682" s="9"/>
      <c r="BH1682" s="9"/>
      <c r="BI1682" s="9"/>
      <c r="BJ1682" s="9" t="s">
        <v>167</v>
      </c>
      <c r="BK1682" s="9"/>
      <c r="BL1682" s="9"/>
      <c r="BM1682" s="9"/>
      <c r="BN1682" s="9"/>
      <c r="BO1682" s="9"/>
      <c r="BP1682" s="9" t="s">
        <v>179</v>
      </c>
      <c r="BQ1682" s="9"/>
      <c r="BR1682" s="9" t="s">
        <v>247</v>
      </c>
      <c r="BS1682" s="9" t="s">
        <v>200</v>
      </c>
      <c r="BT1682" s="9"/>
      <c r="BU1682" s="9"/>
      <c r="BV1682" s="9"/>
      <c r="BW1682" s="9"/>
      <c r="BX1682" s="9"/>
      <c r="BY1682" s="9"/>
      <c r="BZ1682" s="9"/>
      <c r="CA1682" s="10"/>
      <c r="CB1682" s="10" t="str">
        <f t="shared" si="5"/>
        <v/>
      </c>
      <c r="CC1682" s="10"/>
      <c r="CD1682" s="9" t="str">
        <f t="shared" si="2"/>
        <v/>
      </c>
      <c r="CE1682" s="9" t="s">
        <v>151</v>
      </c>
      <c r="CF1682" s="9" t="s">
        <v>188</v>
      </c>
      <c r="CG1682" s="9">
        <f>IF(CF1682="","",VLOOKUP(CF1682,Metadata!$D$2:$H$20,2,FALSE))</f>
        <v>17500</v>
      </c>
      <c r="CH1682" s="9">
        <f>IF(CF1682="","",VLOOKUP(CF1682,Metadata!$D$2:$H$20,4,FALSE))</f>
        <v>15000</v>
      </c>
      <c r="CI1682" s="9">
        <f>IF(CF1682="","",VLOOKUP(CF1682,Metadata!$D$2:$H$20,5,FALSE))</f>
        <v>20000</v>
      </c>
      <c r="CJ1682" s="9">
        <f t="shared" si="3"/>
        <v>17500</v>
      </c>
      <c r="CK1682" s="9" t="s">
        <v>153</v>
      </c>
      <c r="CL1682" s="10">
        <v>1</v>
      </c>
      <c r="CM1682" s="10">
        <v>5</v>
      </c>
      <c r="CN1682" s="10">
        <v>7</v>
      </c>
      <c r="CO1682" s="10">
        <v>5</v>
      </c>
      <c r="CP1682" s="10">
        <v>6</v>
      </c>
      <c r="CQ1682" s="10">
        <v>6</v>
      </c>
      <c r="CR1682" s="10">
        <v>5</v>
      </c>
      <c r="CS1682" s="10">
        <v>5</v>
      </c>
      <c r="CT1682" s="10">
        <v>5</v>
      </c>
      <c r="CU1682" s="10">
        <v>7</v>
      </c>
      <c r="CV1682" s="10">
        <v>6</v>
      </c>
      <c r="CW1682" s="10">
        <v>7</v>
      </c>
      <c r="CX1682" s="10">
        <v>6</v>
      </c>
      <c r="CY1682" s="10">
        <v>5</v>
      </c>
      <c r="CZ1682" s="10">
        <v>4</v>
      </c>
      <c r="DA1682" s="10">
        <v>6</v>
      </c>
      <c r="DB1682" s="10">
        <v>4</v>
      </c>
      <c r="DC1682" s="10">
        <v>6</v>
      </c>
      <c r="DD1682" s="10">
        <v>4</v>
      </c>
      <c r="DE1682" s="10">
        <v>5</v>
      </c>
      <c r="DF1682" s="10">
        <v>4</v>
      </c>
      <c r="DG1682" s="10">
        <v>6</v>
      </c>
      <c r="DH1682" s="10">
        <v>6</v>
      </c>
      <c r="DI1682" s="10">
        <v>6</v>
      </c>
      <c r="DJ1682" s="10">
        <v>4</v>
      </c>
      <c r="DK1682" s="10">
        <v>5</v>
      </c>
      <c r="DL1682" s="10">
        <v>4</v>
      </c>
      <c r="DM1682" s="9" t="s">
        <v>154</v>
      </c>
      <c r="DN1682" s="10">
        <v>1992</v>
      </c>
      <c r="DO1682" s="9">
        <f t="shared" si="8"/>
        <v>29</v>
      </c>
      <c r="DP1682" s="9" t="s">
        <v>222</v>
      </c>
      <c r="DQ1682" s="9" t="s">
        <v>202</v>
      </c>
      <c r="DR1682" s="9" t="s">
        <v>157</v>
      </c>
      <c r="DS1682" s="9" t="s">
        <v>137</v>
      </c>
      <c r="DT1682" s="9" t="s">
        <v>657</v>
      </c>
      <c r="DU1682" s="9" t="s">
        <v>223</v>
      </c>
      <c r="DV1682" s="9" t="str">
        <f>VLOOKUP(DU1682,Metadata!$B$2:$C$7,2,FALSE)</f>
        <v>3 - 6 years</v>
      </c>
    </row>
    <row r="1683" spans="1:126">
      <c r="A1683" s="13">
        <v>1682</v>
      </c>
      <c r="B1683" s="9" t="s">
        <v>135</v>
      </c>
      <c r="C1683" s="9" t="str">
        <f>VLOOKUP(B1683,Metadata!$M$2:$N$6,2,FALSE)</f>
        <v>Permanent Employee</v>
      </c>
      <c r="D1683" s="9" t="s">
        <v>159</v>
      </c>
      <c r="E1683" s="9" t="s">
        <v>137</v>
      </c>
      <c r="F1683" s="9" t="s">
        <v>138</v>
      </c>
      <c r="G1683" s="9" t="s">
        <v>140</v>
      </c>
      <c r="H1683" s="9" t="str">
        <f>IF(G1683="","",VLOOKUP(G1683,Metadata!$J$2:$K$22,2,FALSE))</f>
        <v>Lisbon Metropolitan Area</v>
      </c>
      <c r="I1683" s="9" t="s">
        <v>138</v>
      </c>
      <c r="J1683" s="9" t="str">
        <f>IF(I1683="","",VLOOKUP(I1683,Metadata!$P$2:$Q$43,2,FALSE))</f>
        <v>Europe</v>
      </c>
      <c r="K1683" s="9" t="str">
        <f t="shared" si="0"/>
        <v>Portugal</v>
      </c>
      <c r="L1683" s="9" t="s">
        <v>140</v>
      </c>
      <c r="M1683" s="9" t="str">
        <f>IF(L1683="","",VLOOKUP(L1683,Metadata!$J$2:$K$22,2,FALSE))</f>
        <v>Lisbon Metropolitan Area</v>
      </c>
      <c r="N1683" s="9" t="s">
        <v>141</v>
      </c>
      <c r="O1683" s="9" t="s">
        <v>137</v>
      </c>
      <c r="P1683" s="9" t="s">
        <v>142</v>
      </c>
      <c r="Q1683" s="10" t="str">
        <f t="shared" si="1"/>
        <v>Full Office Job</v>
      </c>
      <c r="R1683" s="10">
        <v>5</v>
      </c>
      <c r="S1683" s="9" t="s">
        <v>137</v>
      </c>
      <c r="T1683" s="9" t="s">
        <v>685</v>
      </c>
      <c r="U1683" s="9" t="str">
        <f>IF(S1683&lt;&gt;"",S1683,IF(T1683&lt;&gt;"",VLOOKUP(T1683,Metadata!$S$2:$T$228,2,FALSE),""))</f>
        <v>Technical Team Leader</v>
      </c>
      <c r="V1683" s="9" t="s">
        <v>144</v>
      </c>
      <c r="W1683" s="9" t="s">
        <v>137</v>
      </c>
      <c r="X1683" s="9" t="s">
        <v>145</v>
      </c>
      <c r="Y1683" s="9" t="s">
        <v>137</v>
      </c>
      <c r="Z1683" s="9" t="s">
        <v>146</v>
      </c>
      <c r="AA1683" s="9" t="s">
        <v>137</v>
      </c>
      <c r="AB1683" s="9" t="s">
        <v>253</v>
      </c>
      <c r="AC1683" s="9" t="s">
        <v>147</v>
      </c>
      <c r="AD1683" s="9" t="s">
        <v>148</v>
      </c>
      <c r="AE1683" s="9" t="s">
        <v>194</v>
      </c>
      <c r="AF1683" s="9" t="s">
        <v>243</v>
      </c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 t="s">
        <v>149</v>
      </c>
      <c r="AS1683" s="9"/>
      <c r="AT1683" s="9"/>
      <c r="AU1683" s="9" t="s">
        <v>267</v>
      </c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 t="s">
        <v>150</v>
      </c>
      <c r="BZ1683" s="9" t="s">
        <v>137</v>
      </c>
      <c r="CA1683" s="10"/>
      <c r="CB1683" s="10" t="str">
        <f t="shared" si="5"/>
        <v/>
      </c>
      <c r="CC1683" s="10"/>
      <c r="CD1683" s="9" t="str">
        <f t="shared" si="2"/>
        <v/>
      </c>
      <c r="CE1683" s="9" t="s">
        <v>151</v>
      </c>
      <c r="CF1683" s="9" t="s">
        <v>607</v>
      </c>
      <c r="CG1683" s="9">
        <f>IF(CF1683="","",VLOOKUP(CF1683,Metadata!$D$2:$H$20,2,FALSE))</f>
        <v>82500</v>
      </c>
      <c r="CH1683" s="9">
        <f>IF(CF1683="","",VLOOKUP(CF1683,Metadata!$D$2:$H$20,4,FALSE))</f>
        <v>80000</v>
      </c>
      <c r="CI1683" s="9">
        <f>IF(CF1683="","",VLOOKUP(CF1683,Metadata!$D$2:$H$20,5,FALSE))</f>
        <v>85000</v>
      </c>
      <c r="CJ1683" s="9">
        <f t="shared" si="3"/>
        <v>82500</v>
      </c>
      <c r="CK1683" s="9" t="s">
        <v>189</v>
      </c>
      <c r="CL1683" s="10">
        <v>6</v>
      </c>
      <c r="CM1683" s="10">
        <v>2</v>
      </c>
      <c r="CN1683" s="10">
        <v>6</v>
      </c>
      <c r="CO1683" s="10">
        <v>6</v>
      </c>
      <c r="CP1683" s="10">
        <v>5</v>
      </c>
      <c r="CQ1683" s="10">
        <v>5</v>
      </c>
      <c r="CR1683" s="10">
        <v>5</v>
      </c>
      <c r="CS1683" s="10">
        <v>6</v>
      </c>
      <c r="CT1683" s="10">
        <v>5</v>
      </c>
      <c r="CU1683" s="10">
        <v>5</v>
      </c>
      <c r="CV1683" s="10">
        <v>6</v>
      </c>
      <c r="CW1683" s="10">
        <v>4</v>
      </c>
      <c r="CX1683" s="10">
        <v>7</v>
      </c>
      <c r="CY1683" s="10">
        <v>5</v>
      </c>
      <c r="CZ1683" s="10">
        <v>6</v>
      </c>
      <c r="DA1683" s="10">
        <v>4</v>
      </c>
      <c r="DB1683" s="10">
        <v>3</v>
      </c>
      <c r="DC1683" s="10">
        <v>6</v>
      </c>
      <c r="DD1683" s="10">
        <v>4</v>
      </c>
      <c r="DE1683" s="10">
        <v>6</v>
      </c>
      <c r="DF1683" s="10">
        <v>5</v>
      </c>
      <c r="DG1683" s="10">
        <v>6</v>
      </c>
      <c r="DH1683" s="10">
        <v>6</v>
      </c>
      <c r="DI1683" s="10">
        <v>5</v>
      </c>
      <c r="DJ1683" s="10">
        <v>3</v>
      </c>
      <c r="DK1683" s="10">
        <v>4</v>
      </c>
      <c r="DL1683" s="10">
        <v>4</v>
      </c>
      <c r="DM1683" s="9" t="s">
        <v>154</v>
      </c>
      <c r="DN1683" s="10">
        <v>1976</v>
      </c>
      <c r="DO1683" s="9">
        <f t="shared" si="8"/>
        <v>45</v>
      </c>
      <c r="DP1683" s="9" t="s">
        <v>155</v>
      </c>
      <c r="DQ1683" s="9" t="s">
        <v>202</v>
      </c>
      <c r="DR1683" s="9" t="s">
        <v>170</v>
      </c>
      <c r="DS1683" s="9" t="s">
        <v>137</v>
      </c>
      <c r="DT1683" s="9" t="s">
        <v>657</v>
      </c>
      <c r="DU1683" s="9" t="s">
        <v>158</v>
      </c>
      <c r="DV1683" s="9" t="str">
        <f>VLOOKUP(DU1683,Metadata!$B$2:$C$7,2,FALSE)</f>
        <v>6+ years</v>
      </c>
    </row>
    <row r="1684" spans="1:126">
      <c r="A1684" s="13">
        <v>1683</v>
      </c>
      <c r="B1684" s="9" t="s">
        <v>135</v>
      </c>
      <c r="C1684" s="9" t="str">
        <f>VLOOKUP(B1684,Metadata!$M$2:$N$6,2,FALSE)</f>
        <v>Permanent Employee</v>
      </c>
      <c r="D1684" s="9" t="s">
        <v>136</v>
      </c>
      <c r="E1684" s="9" t="s">
        <v>137</v>
      </c>
      <c r="F1684" s="9" t="s">
        <v>138</v>
      </c>
      <c r="G1684" s="9" t="s">
        <v>312</v>
      </c>
      <c r="H1684" s="9" t="str">
        <f>IF(G1684="","",VLOOKUP(G1684,Metadata!$J$2:$K$22,2,FALSE))</f>
        <v>South</v>
      </c>
      <c r="I1684" s="9" t="s">
        <v>138</v>
      </c>
      <c r="J1684" s="9" t="str">
        <f>IF(I1684="","",VLOOKUP(I1684,Metadata!$P$2:$Q$43,2,FALSE))</f>
        <v>Europe</v>
      </c>
      <c r="K1684" s="9" t="str">
        <f t="shared" si="0"/>
        <v>Portugal</v>
      </c>
      <c r="L1684" s="9" t="s">
        <v>312</v>
      </c>
      <c r="M1684" s="9" t="str">
        <f>IF(L1684="","",VLOOKUP(L1684,Metadata!$J$2:$K$22,2,FALSE))</f>
        <v>South</v>
      </c>
      <c r="N1684" s="9" t="s">
        <v>205</v>
      </c>
      <c r="O1684" s="9" t="s">
        <v>137</v>
      </c>
      <c r="P1684" s="9" t="s">
        <v>137</v>
      </c>
      <c r="Q1684" s="10" t="str">
        <f t="shared" si="1"/>
        <v>Full Office Job</v>
      </c>
      <c r="R1684" s="10">
        <v>7</v>
      </c>
      <c r="S1684" s="9" t="s">
        <v>161</v>
      </c>
      <c r="T1684" s="9" t="s">
        <v>137</v>
      </c>
      <c r="U1684" s="9" t="str">
        <f>IF(S1684&lt;&gt;"",S1684,IF(T1684&lt;&gt;"",VLOOKUP(T1684,Metadata!$S$2:$T$228,2,FALSE),""))</f>
        <v>Full-Stack Developer</v>
      </c>
      <c r="V1684" s="9" t="s">
        <v>217</v>
      </c>
      <c r="W1684" s="9" t="s">
        <v>137</v>
      </c>
      <c r="X1684" s="9" t="s">
        <v>145</v>
      </c>
      <c r="Y1684" s="9" t="s">
        <v>137</v>
      </c>
      <c r="Z1684" s="9" t="s">
        <v>184</v>
      </c>
      <c r="AA1684" s="9" t="s">
        <v>165</v>
      </c>
      <c r="AB1684" s="9" t="s">
        <v>137</v>
      </c>
      <c r="AC1684" s="9"/>
      <c r="AD1684" s="9"/>
      <c r="AE1684" s="9"/>
      <c r="AF1684" s="9"/>
      <c r="AG1684" s="9"/>
      <c r="AH1684" s="9"/>
      <c r="AI1684" s="9"/>
      <c r="AJ1684" s="9" t="s">
        <v>185</v>
      </c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 t="s">
        <v>178</v>
      </c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 t="s">
        <v>199</v>
      </c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10"/>
      <c r="CB1684" s="10" t="str">
        <f t="shared" si="5"/>
        <v/>
      </c>
      <c r="CC1684" s="10"/>
      <c r="CD1684" s="9" t="str">
        <f t="shared" si="2"/>
        <v/>
      </c>
      <c r="CE1684" s="9" t="s">
        <v>168</v>
      </c>
      <c r="CF1684" s="9" t="s">
        <v>225</v>
      </c>
      <c r="CG1684" s="9">
        <f>IF(CF1684="","",VLOOKUP(CF1684,Metadata!$D$2:$H$20,2,FALSE))</f>
        <v>22500</v>
      </c>
      <c r="CH1684" s="9">
        <f>IF(CF1684="","",VLOOKUP(CF1684,Metadata!$D$2:$H$20,4,FALSE))</f>
        <v>20000</v>
      </c>
      <c r="CI1684" s="9">
        <f>IF(CF1684="","",VLOOKUP(CF1684,Metadata!$D$2:$H$20,5,FALSE))</f>
        <v>25000</v>
      </c>
      <c r="CJ1684" s="9">
        <f t="shared" si="3"/>
        <v>22500</v>
      </c>
      <c r="CK1684" s="9" t="s">
        <v>153</v>
      </c>
      <c r="CL1684" s="10">
        <v>3</v>
      </c>
      <c r="CM1684" s="10">
        <v>5</v>
      </c>
      <c r="CN1684" s="10">
        <v>7</v>
      </c>
      <c r="CO1684" s="10">
        <v>7</v>
      </c>
      <c r="CP1684" s="10">
        <v>7</v>
      </c>
      <c r="CQ1684" s="10">
        <v>7</v>
      </c>
      <c r="CR1684" s="10">
        <v>7</v>
      </c>
      <c r="CS1684" s="10">
        <v>7</v>
      </c>
      <c r="CT1684" s="10">
        <v>7</v>
      </c>
      <c r="CU1684" s="10">
        <v>6</v>
      </c>
      <c r="CV1684" s="10">
        <v>4</v>
      </c>
      <c r="CW1684" s="10">
        <v>4</v>
      </c>
      <c r="CX1684" s="10">
        <v>5</v>
      </c>
      <c r="CY1684" s="10">
        <v>5</v>
      </c>
      <c r="CZ1684" s="10">
        <v>5</v>
      </c>
      <c r="DA1684" s="10">
        <v>4</v>
      </c>
      <c r="DB1684" s="10">
        <v>4</v>
      </c>
      <c r="DC1684" s="10">
        <v>5</v>
      </c>
      <c r="DD1684" s="10">
        <v>4</v>
      </c>
      <c r="DE1684" s="10">
        <v>5</v>
      </c>
      <c r="DF1684" s="10">
        <v>5</v>
      </c>
      <c r="DG1684" s="10">
        <v>6</v>
      </c>
      <c r="DH1684" s="10">
        <v>4</v>
      </c>
      <c r="DI1684" s="10">
        <v>4</v>
      </c>
      <c r="DJ1684" s="10">
        <v>5</v>
      </c>
      <c r="DK1684" s="10">
        <v>5</v>
      </c>
      <c r="DL1684" s="10">
        <v>5</v>
      </c>
      <c r="DM1684" s="9" t="s">
        <v>154</v>
      </c>
      <c r="DN1684" s="10">
        <v>1977</v>
      </c>
      <c r="DO1684" s="9">
        <f t="shared" si="8"/>
        <v>44</v>
      </c>
      <c r="DP1684" s="9" t="s">
        <v>155</v>
      </c>
      <c r="DQ1684" s="9" t="s">
        <v>202</v>
      </c>
      <c r="DR1684" s="9" t="s">
        <v>170</v>
      </c>
      <c r="DS1684" s="9" t="s">
        <v>137</v>
      </c>
      <c r="DT1684" s="9" t="s">
        <v>657</v>
      </c>
      <c r="DU1684" s="9" t="s">
        <v>223</v>
      </c>
      <c r="DV1684" s="9" t="str">
        <f>VLOOKUP(DU1684,Metadata!$B$2:$C$7,2,FALSE)</f>
        <v>3 - 6 years</v>
      </c>
    </row>
    <row r="1685" spans="1:126">
      <c r="A1685" s="13">
        <v>1684</v>
      </c>
      <c r="B1685" s="9" t="s">
        <v>135</v>
      </c>
      <c r="C1685" s="9" t="str">
        <f>VLOOKUP(B1685,Metadata!$M$2:$N$6,2,FALSE)</f>
        <v>Permanent Employee</v>
      </c>
      <c r="D1685" s="9" t="s">
        <v>159</v>
      </c>
      <c r="E1685" s="9" t="s">
        <v>137</v>
      </c>
      <c r="F1685" s="9" t="s">
        <v>138</v>
      </c>
      <c r="G1685" s="9" t="s">
        <v>140</v>
      </c>
      <c r="H1685" s="9" t="str">
        <f>IF(G1685="","",VLOOKUP(G1685,Metadata!$J$2:$K$22,2,FALSE))</f>
        <v>Lisbon Metropolitan Area</v>
      </c>
      <c r="I1685" s="9" t="s">
        <v>138</v>
      </c>
      <c r="J1685" s="9" t="str">
        <f>IF(I1685="","",VLOOKUP(I1685,Metadata!$P$2:$Q$43,2,FALSE))</f>
        <v>Europe</v>
      </c>
      <c r="K1685" s="9" t="str">
        <f t="shared" si="0"/>
        <v>Portugal</v>
      </c>
      <c r="L1685" s="9" t="s">
        <v>140</v>
      </c>
      <c r="M1685" s="9" t="str">
        <f>IF(L1685="","",VLOOKUP(L1685,Metadata!$J$2:$K$22,2,FALSE))</f>
        <v>Lisbon Metropolitan Area</v>
      </c>
      <c r="N1685" s="9" t="s">
        <v>214</v>
      </c>
      <c r="O1685" s="9" t="s">
        <v>136</v>
      </c>
      <c r="P1685" s="9" t="s">
        <v>142</v>
      </c>
      <c r="Q1685" s="10" t="str">
        <f t="shared" si="1"/>
        <v>Full Office Job</v>
      </c>
      <c r="R1685" s="10">
        <v>5</v>
      </c>
      <c r="S1685" s="9" t="s">
        <v>143</v>
      </c>
      <c r="T1685" s="9" t="s">
        <v>137</v>
      </c>
      <c r="U1685" s="9" t="str">
        <f>IF(S1685&lt;&gt;"",S1685,IF(T1685&lt;&gt;"",VLOOKUP(T1685,Metadata!$S$2:$T$228,2,FALSE),""))</f>
        <v>Technical Team Leader</v>
      </c>
      <c r="V1685" s="9" t="s">
        <v>217</v>
      </c>
      <c r="W1685" s="9" t="s">
        <v>137</v>
      </c>
      <c r="X1685" s="9" t="s">
        <v>145</v>
      </c>
      <c r="Y1685" s="9" t="s">
        <v>137</v>
      </c>
      <c r="Z1685" s="9" t="s">
        <v>218</v>
      </c>
      <c r="AA1685" s="9" t="s">
        <v>165</v>
      </c>
      <c r="AB1685" s="9" t="s">
        <v>137</v>
      </c>
      <c r="AC1685" s="9"/>
      <c r="AD1685" s="9" t="s">
        <v>148</v>
      </c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 t="s">
        <v>167</v>
      </c>
      <c r="BK1685" s="9"/>
      <c r="BL1685" s="9"/>
      <c r="BM1685" s="9"/>
      <c r="BN1685" s="9"/>
      <c r="BO1685" s="9"/>
      <c r="BP1685" s="9"/>
      <c r="BQ1685" s="9" t="s">
        <v>219</v>
      </c>
      <c r="BR1685" s="9"/>
      <c r="BS1685" s="9"/>
      <c r="BT1685" s="9"/>
      <c r="BU1685" s="9"/>
      <c r="BV1685" s="9"/>
      <c r="BW1685" s="9"/>
      <c r="BX1685" s="9"/>
      <c r="BY1685" s="9"/>
      <c r="BZ1685" s="9"/>
      <c r="CA1685" s="10"/>
      <c r="CB1685" s="10" t="str">
        <f t="shared" si="5"/>
        <v/>
      </c>
      <c r="CC1685" s="10"/>
      <c r="CD1685" s="9" t="str">
        <f t="shared" si="2"/>
        <v/>
      </c>
      <c r="CE1685" s="9" t="s">
        <v>168</v>
      </c>
      <c r="CF1685" s="9" t="s">
        <v>328</v>
      </c>
      <c r="CG1685" s="9">
        <f>IF(CF1685="","",VLOOKUP(CF1685,Metadata!$D$2:$H$20,2,FALSE))</f>
        <v>72500</v>
      </c>
      <c r="CH1685" s="9">
        <f>IF(CF1685="","",VLOOKUP(CF1685,Metadata!$D$2:$H$20,4,FALSE))</f>
        <v>70000</v>
      </c>
      <c r="CI1685" s="9">
        <f>IF(CF1685="","",VLOOKUP(CF1685,Metadata!$D$2:$H$20,5,FALSE))</f>
        <v>75000</v>
      </c>
      <c r="CJ1685" s="9">
        <f t="shared" si="3"/>
        <v>72500</v>
      </c>
      <c r="CK1685" s="9" t="s">
        <v>153</v>
      </c>
      <c r="CL1685" s="10">
        <v>5</v>
      </c>
      <c r="CM1685" s="10">
        <v>1</v>
      </c>
      <c r="CN1685" s="10">
        <v>6</v>
      </c>
      <c r="CO1685" s="10">
        <v>7</v>
      </c>
      <c r="CP1685" s="10">
        <v>5</v>
      </c>
      <c r="CQ1685" s="10">
        <v>5</v>
      </c>
      <c r="CR1685" s="10">
        <v>6</v>
      </c>
      <c r="CS1685" s="10">
        <v>7</v>
      </c>
      <c r="CT1685" s="10">
        <v>7</v>
      </c>
      <c r="CU1685" s="10">
        <v>4</v>
      </c>
      <c r="CV1685" s="10">
        <v>4</v>
      </c>
      <c r="CW1685" s="10">
        <v>4</v>
      </c>
      <c r="CX1685" s="10">
        <v>7</v>
      </c>
      <c r="CY1685" s="10">
        <v>6</v>
      </c>
      <c r="CZ1685" s="10">
        <v>3</v>
      </c>
      <c r="DA1685" s="10">
        <v>7</v>
      </c>
      <c r="DB1685" s="10">
        <v>4</v>
      </c>
      <c r="DC1685" s="10">
        <v>7</v>
      </c>
      <c r="DD1685" s="10">
        <v>4</v>
      </c>
      <c r="DE1685" s="10">
        <v>7</v>
      </c>
      <c r="DF1685" s="10">
        <v>7</v>
      </c>
      <c r="DG1685" s="10">
        <v>7</v>
      </c>
      <c r="DH1685" s="10">
        <v>5</v>
      </c>
      <c r="DI1685" s="10">
        <v>5</v>
      </c>
      <c r="DJ1685" s="10">
        <v>5</v>
      </c>
      <c r="DK1685" s="10">
        <v>5</v>
      </c>
      <c r="DL1685" s="10">
        <v>6</v>
      </c>
      <c r="DM1685" s="9" t="s">
        <v>154</v>
      </c>
      <c r="DN1685" s="10">
        <v>1984</v>
      </c>
      <c r="DO1685" s="9">
        <f t="shared" si="8"/>
        <v>37</v>
      </c>
      <c r="DP1685" s="9" t="s">
        <v>155</v>
      </c>
      <c r="DQ1685" s="9" t="s">
        <v>156</v>
      </c>
      <c r="DR1685" s="9" t="s">
        <v>157</v>
      </c>
      <c r="DS1685" s="9" t="s">
        <v>137</v>
      </c>
      <c r="DT1685" s="9" t="s">
        <v>657</v>
      </c>
      <c r="DU1685" s="9" t="s">
        <v>158</v>
      </c>
      <c r="DV1685" s="9" t="str">
        <f>VLOOKUP(DU1685,Metadata!$B$2:$C$7,2,FALSE)</f>
        <v>6+ years</v>
      </c>
    </row>
    <row r="1686" spans="1:126">
      <c r="A1686" s="13">
        <v>1685</v>
      </c>
      <c r="B1686" s="9" t="s">
        <v>135</v>
      </c>
      <c r="C1686" s="9" t="str">
        <f>VLOOKUP(B1686,Metadata!$M$2:$N$6,2,FALSE)</f>
        <v>Permanent Employee</v>
      </c>
      <c r="D1686" s="9" t="s">
        <v>159</v>
      </c>
      <c r="E1686" s="9" t="s">
        <v>137</v>
      </c>
      <c r="F1686" s="9" t="s">
        <v>138</v>
      </c>
      <c r="G1686" s="9" t="s">
        <v>172</v>
      </c>
      <c r="H1686" s="9" t="str">
        <f>IF(G1686="","",VLOOKUP(G1686,Metadata!$J$2:$K$22,2,FALSE))</f>
        <v>Porto Metropolitan Area</v>
      </c>
      <c r="I1686" s="9" t="s">
        <v>138</v>
      </c>
      <c r="J1686" s="9" t="str">
        <f>IF(I1686="","",VLOOKUP(I1686,Metadata!$P$2:$Q$43,2,FALSE))</f>
        <v>Europe</v>
      </c>
      <c r="K1686" s="9" t="str">
        <f t="shared" si="0"/>
        <v>Portugal</v>
      </c>
      <c r="L1686" s="9" t="s">
        <v>172</v>
      </c>
      <c r="M1686" s="9" t="str">
        <f>IF(L1686="","",VLOOKUP(L1686,Metadata!$J$2:$K$22,2,FALSE))</f>
        <v>Porto Metropolitan Area</v>
      </c>
      <c r="N1686" s="9" t="s">
        <v>141</v>
      </c>
      <c r="O1686" s="9" t="s">
        <v>137</v>
      </c>
      <c r="P1686" s="9" t="s">
        <v>191</v>
      </c>
      <c r="Q1686" s="10" t="str">
        <f t="shared" si="1"/>
        <v>Remote Job (full or flexible)</v>
      </c>
      <c r="R1686" s="10">
        <v>6</v>
      </c>
      <c r="S1686" s="9" t="s">
        <v>192</v>
      </c>
      <c r="T1686" s="9" t="s">
        <v>137</v>
      </c>
      <c r="U1686" s="9" t="str">
        <f>IF(S1686&lt;&gt;"",S1686,IF(T1686&lt;&gt;"",VLOOKUP(T1686,Metadata!$S$2:$T$228,2,FALSE),""))</f>
        <v>Back-End Developer</v>
      </c>
      <c r="V1686" s="9" t="s">
        <v>261</v>
      </c>
      <c r="W1686" s="9" t="s">
        <v>137</v>
      </c>
      <c r="X1686" s="9" t="s">
        <v>145</v>
      </c>
      <c r="Y1686" s="9" t="s">
        <v>137</v>
      </c>
      <c r="Z1686" s="9" t="s">
        <v>184</v>
      </c>
      <c r="AA1686" s="9" t="s">
        <v>137</v>
      </c>
      <c r="AB1686" s="9" t="s">
        <v>137</v>
      </c>
      <c r="AC1686" s="9"/>
      <c r="AD1686" s="9"/>
      <c r="AE1686" s="9" t="s">
        <v>194</v>
      </c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 t="s">
        <v>150</v>
      </c>
      <c r="BZ1686" s="9" t="s">
        <v>137</v>
      </c>
      <c r="CA1686" s="10"/>
      <c r="CB1686" s="10" t="str">
        <f t="shared" si="5"/>
        <v/>
      </c>
      <c r="CC1686" s="10"/>
      <c r="CD1686" s="9" t="str">
        <f t="shared" si="2"/>
        <v/>
      </c>
      <c r="CE1686" s="9" t="s">
        <v>232</v>
      </c>
      <c r="CF1686" s="9" t="s">
        <v>225</v>
      </c>
      <c r="CG1686" s="9">
        <f>IF(CF1686="","",VLOOKUP(CF1686,Metadata!$D$2:$H$20,2,FALSE))</f>
        <v>22500</v>
      </c>
      <c r="CH1686" s="9">
        <f>IF(CF1686="","",VLOOKUP(CF1686,Metadata!$D$2:$H$20,4,FALSE))</f>
        <v>20000</v>
      </c>
      <c r="CI1686" s="9">
        <f>IF(CF1686="","",VLOOKUP(CF1686,Metadata!$D$2:$H$20,5,FALSE))</f>
        <v>25000</v>
      </c>
      <c r="CJ1686" s="9">
        <f t="shared" si="3"/>
        <v>22500</v>
      </c>
      <c r="CK1686" s="9" t="s">
        <v>221</v>
      </c>
      <c r="CL1686" s="10">
        <v>6</v>
      </c>
      <c r="CM1686" s="10">
        <v>3</v>
      </c>
      <c r="CN1686" s="10">
        <v>6</v>
      </c>
      <c r="CO1686" s="10">
        <v>6</v>
      </c>
      <c r="CP1686" s="10">
        <v>7</v>
      </c>
      <c r="CQ1686" s="10">
        <v>7</v>
      </c>
      <c r="CR1686" s="10">
        <v>7</v>
      </c>
      <c r="CS1686" s="10">
        <v>6</v>
      </c>
      <c r="CT1686" s="10">
        <v>6</v>
      </c>
      <c r="CU1686" s="10">
        <v>7</v>
      </c>
      <c r="CV1686" s="10">
        <v>6</v>
      </c>
      <c r="CW1686" s="10">
        <v>4</v>
      </c>
      <c r="CX1686" s="10">
        <v>7</v>
      </c>
      <c r="CY1686" s="10">
        <v>5</v>
      </c>
      <c r="CZ1686" s="10">
        <v>5</v>
      </c>
      <c r="DA1686" s="10">
        <v>7</v>
      </c>
      <c r="DB1686" s="10">
        <v>7</v>
      </c>
      <c r="DC1686" s="10">
        <v>7</v>
      </c>
      <c r="DD1686" s="10">
        <v>6</v>
      </c>
      <c r="DE1686" s="10">
        <v>7</v>
      </c>
      <c r="DF1686" s="10">
        <v>6</v>
      </c>
      <c r="DG1686" s="10">
        <v>6</v>
      </c>
      <c r="DH1686" s="10">
        <v>5</v>
      </c>
      <c r="DI1686" s="10">
        <v>6</v>
      </c>
      <c r="DJ1686" s="10">
        <v>6</v>
      </c>
      <c r="DK1686" s="10">
        <v>6</v>
      </c>
      <c r="DL1686" s="10">
        <v>6</v>
      </c>
      <c r="DM1686" s="9" t="s">
        <v>154</v>
      </c>
      <c r="DN1686" s="10">
        <v>1991</v>
      </c>
      <c r="DO1686" s="9">
        <f t="shared" si="8"/>
        <v>30</v>
      </c>
      <c r="DP1686" s="9" t="s">
        <v>155</v>
      </c>
      <c r="DQ1686" s="9" t="s">
        <v>156</v>
      </c>
      <c r="DR1686" s="9" t="s">
        <v>157</v>
      </c>
      <c r="DS1686" s="9" t="s">
        <v>137</v>
      </c>
      <c r="DT1686" s="9" t="s">
        <v>657</v>
      </c>
      <c r="DU1686" s="9" t="s">
        <v>168</v>
      </c>
      <c r="DV1686" s="9" t="str">
        <f>VLOOKUP(DU1686,Metadata!$B$2:$C$7,2,FALSE)</f>
        <v>0 - 3 years</v>
      </c>
    </row>
    <row r="1687" spans="1:126">
      <c r="A1687" s="13">
        <v>1686</v>
      </c>
      <c r="B1687" s="9" t="s">
        <v>135</v>
      </c>
      <c r="C1687" s="9" t="str">
        <f>VLOOKUP(B1687,Metadata!$M$2:$N$6,2,FALSE)</f>
        <v>Permanent Employee</v>
      </c>
      <c r="D1687" s="9" t="s">
        <v>136</v>
      </c>
      <c r="E1687" s="9" t="s">
        <v>137</v>
      </c>
      <c r="F1687" s="9" t="s">
        <v>138</v>
      </c>
      <c r="G1687" s="9" t="s">
        <v>361</v>
      </c>
      <c r="H1687" s="9" t="str">
        <f>IF(G1687="","",VLOOKUP(G1687,Metadata!$J$2:$K$22,2,FALSE))</f>
        <v>South</v>
      </c>
      <c r="I1687" s="9" t="s">
        <v>300</v>
      </c>
      <c r="J1687" s="9" t="str">
        <f>IF(I1687="","",VLOOKUP(I1687,Metadata!$P$2:$Q$43,2,FALSE))</f>
        <v>Europe</v>
      </c>
      <c r="K1687" s="9" t="str">
        <f t="shared" si="0"/>
        <v>International</v>
      </c>
      <c r="L1687" s="9" t="s">
        <v>137</v>
      </c>
      <c r="M1687" s="9" t="str">
        <f>IF(L1687="","",VLOOKUP(L1687,Metadata!$J$2:$K$22,2,FALSE))</f>
        <v/>
      </c>
      <c r="N1687" s="9" t="s">
        <v>141</v>
      </c>
      <c r="O1687" s="9" t="s">
        <v>137</v>
      </c>
      <c r="P1687" s="9" t="s">
        <v>142</v>
      </c>
      <c r="Q1687" s="10" t="str">
        <f t="shared" si="1"/>
        <v>Full Office Job</v>
      </c>
      <c r="R1687" s="10">
        <v>6</v>
      </c>
      <c r="S1687" s="9" t="s">
        <v>161</v>
      </c>
      <c r="T1687" s="9" t="s">
        <v>137</v>
      </c>
      <c r="U1687" s="9" t="str">
        <f>IF(S1687&lt;&gt;"",S1687,IF(T1687&lt;&gt;"",VLOOKUP(T1687,Metadata!$S$2:$T$228,2,FALSE),""))</f>
        <v>Full-Stack Developer</v>
      </c>
      <c r="V1687" s="9" t="s">
        <v>256</v>
      </c>
      <c r="W1687" s="9" t="s">
        <v>137</v>
      </c>
      <c r="X1687" s="9" t="s">
        <v>269</v>
      </c>
      <c r="Y1687" s="9" t="s">
        <v>137</v>
      </c>
      <c r="Z1687" s="9" t="s">
        <v>218</v>
      </c>
      <c r="AA1687" s="9" t="s">
        <v>165</v>
      </c>
      <c r="AB1687" s="9" t="s">
        <v>137</v>
      </c>
      <c r="AC1687" s="9" t="s">
        <v>147</v>
      </c>
      <c r="AD1687" s="9" t="s">
        <v>148</v>
      </c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 t="s">
        <v>178</v>
      </c>
      <c r="BB1687" s="9"/>
      <c r="BC1687" s="9"/>
      <c r="BD1687" s="9"/>
      <c r="BE1687" s="9"/>
      <c r="BF1687" s="9"/>
      <c r="BG1687" s="9"/>
      <c r="BH1687" s="9"/>
      <c r="BI1687" s="9" t="s">
        <v>686</v>
      </c>
      <c r="BJ1687" s="9"/>
      <c r="BK1687" s="9"/>
      <c r="BL1687" s="9"/>
      <c r="BM1687" s="9"/>
      <c r="BN1687" s="9"/>
      <c r="BO1687" s="9"/>
      <c r="BP1687" s="9"/>
      <c r="BQ1687" s="9" t="s">
        <v>219</v>
      </c>
      <c r="BR1687" s="9" t="s">
        <v>247</v>
      </c>
      <c r="BS1687" s="9"/>
      <c r="BT1687" s="9"/>
      <c r="BU1687" s="9"/>
      <c r="BV1687" s="9"/>
      <c r="BW1687" s="9"/>
      <c r="BX1687" s="9"/>
      <c r="BY1687" s="9"/>
      <c r="BZ1687" s="9"/>
      <c r="CA1687" s="10"/>
      <c r="CB1687" s="10" t="str">
        <f t="shared" si="5"/>
        <v/>
      </c>
      <c r="CC1687" s="10"/>
      <c r="CD1687" s="9" t="str">
        <f t="shared" si="2"/>
        <v/>
      </c>
      <c r="CE1687" s="9" t="s">
        <v>168</v>
      </c>
      <c r="CF1687" s="9" t="s">
        <v>225</v>
      </c>
      <c r="CG1687" s="9">
        <f>IF(CF1687="","",VLOOKUP(CF1687,Metadata!$D$2:$H$20,2,FALSE))</f>
        <v>22500</v>
      </c>
      <c r="CH1687" s="9">
        <f>IF(CF1687="","",VLOOKUP(CF1687,Metadata!$D$2:$H$20,4,FALSE))</f>
        <v>20000</v>
      </c>
      <c r="CI1687" s="9">
        <f>IF(CF1687="","",VLOOKUP(CF1687,Metadata!$D$2:$H$20,5,FALSE))</f>
        <v>25000</v>
      </c>
      <c r="CJ1687" s="9">
        <f t="shared" si="3"/>
        <v>22500</v>
      </c>
      <c r="CK1687" s="9" t="s">
        <v>153</v>
      </c>
      <c r="CL1687" s="10">
        <v>1</v>
      </c>
      <c r="CM1687" s="10">
        <v>5</v>
      </c>
      <c r="CN1687" s="10">
        <v>7</v>
      </c>
      <c r="CO1687" s="10">
        <v>6</v>
      </c>
      <c r="CP1687" s="10">
        <v>7</v>
      </c>
      <c r="CQ1687" s="10">
        <v>6</v>
      </c>
      <c r="CR1687" s="10">
        <v>6</v>
      </c>
      <c r="CS1687" s="10">
        <v>6</v>
      </c>
      <c r="CT1687" s="10">
        <v>6</v>
      </c>
      <c r="CU1687" s="10">
        <v>7</v>
      </c>
      <c r="CV1687" s="10">
        <v>5</v>
      </c>
      <c r="CW1687" s="10">
        <v>4</v>
      </c>
      <c r="CX1687" s="10">
        <v>7</v>
      </c>
      <c r="CY1687" s="10">
        <v>7</v>
      </c>
      <c r="CZ1687" s="10">
        <v>7</v>
      </c>
      <c r="DA1687" s="10">
        <v>3</v>
      </c>
      <c r="DB1687" s="10">
        <v>3</v>
      </c>
      <c r="DC1687" s="10">
        <v>3</v>
      </c>
      <c r="DD1687" s="10">
        <v>3</v>
      </c>
      <c r="DE1687" s="10">
        <v>6</v>
      </c>
      <c r="DF1687" s="10">
        <v>6</v>
      </c>
      <c r="DG1687" s="10">
        <v>7</v>
      </c>
      <c r="DH1687" s="10">
        <v>6</v>
      </c>
      <c r="DI1687" s="10">
        <v>6</v>
      </c>
      <c r="DJ1687" s="10">
        <v>5</v>
      </c>
      <c r="DK1687" s="10">
        <v>6</v>
      </c>
      <c r="DL1687" s="10">
        <v>5</v>
      </c>
      <c r="DM1687" s="9" t="s">
        <v>154</v>
      </c>
      <c r="DN1687" s="10">
        <v>1986</v>
      </c>
      <c r="DO1687" s="9">
        <f t="shared" si="8"/>
        <v>35</v>
      </c>
      <c r="DP1687" s="9" t="s">
        <v>155</v>
      </c>
      <c r="DQ1687" s="9" t="s">
        <v>202</v>
      </c>
      <c r="DR1687" s="9" t="s">
        <v>157</v>
      </c>
      <c r="DS1687" s="9" t="s">
        <v>137</v>
      </c>
      <c r="DT1687" s="9" t="s">
        <v>657</v>
      </c>
      <c r="DU1687" s="9" t="s">
        <v>158</v>
      </c>
      <c r="DV1687" s="9" t="str">
        <f>VLOOKUP(DU1687,Metadata!$B$2:$C$7,2,FALSE)</f>
        <v>6+ years</v>
      </c>
    </row>
    <row r="1688" spans="1:126">
      <c r="A1688" s="13">
        <v>1687</v>
      </c>
      <c r="B1688" s="9" t="s">
        <v>135</v>
      </c>
      <c r="C1688" s="9" t="str">
        <f>VLOOKUP(B1688,Metadata!$M$2:$N$6,2,FALSE)</f>
        <v>Permanent Employee</v>
      </c>
      <c r="D1688" s="9" t="s">
        <v>159</v>
      </c>
      <c r="E1688" s="9" t="s">
        <v>137</v>
      </c>
      <c r="F1688" s="9" t="s">
        <v>138</v>
      </c>
      <c r="G1688" s="9" t="s">
        <v>291</v>
      </c>
      <c r="H1688" s="9" t="str">
        <f>IF(G1688="","",VLOOKUP(G1688,Metadata!$J$2:$K$22,2,FALSE))</f>
        <v>Centre</v>
      </c>
      <c r="I1688" s="9" t="s">
        <v>138</v>
      </c>
      <c r="J1688" s="9" t="str">
        <f>IF(I1688="","",VLOOKUP(I1688,Metadata!$P$2:$Q$43,2,FALSE))</f>
        <v>Europe</v>
      </c>
      <c r="K1688" s="9" t="str">
        <f t="shared" si="0"/>
        <v>Portugal</v>
      </c>
      <c r="L1688" s="9" t="s">
        <v>291</v>
      </c>
      <c r="M1688" s="9" t="str">
        <f>IF(L1688="","",VLOOKUP(L1688,Metadata!$J$2:$K$22,2,FALSE))</f>
        <v>Centre</v>
      </c>
      <c r="N1688" s="9" t="s">
        <v>141</v>
      </c>
      <c r="O1688" s="9" t="s">
        <v>137</v>
      </c>
      <c r="P1688" s="9" t="s">
        <v>142</v>
      </c>
      <c r="Q1688" s="10" t="str">
        <f t="shared" si="1"/>
        <v>Full Office Job</v>
      </c>
      <c r="R1688" s="10">
        <v>5</v>
      </c>
      <c r="S1688" s="9" t="s">
        <v>143</v>
      </c>
      <c r="T1688" s="9" t="s">
        <v>137</v>
      </c>
      <c r="U1688" s="9" t="str">
        <f>IF(S1688&lt;&gt;"",S1688,IF(T1688&lt;&gt;"",VLOOKUP(T1688,Metadata!$S$2:$T$228,2,FALSE),""))</f>
        <v>Technical Team Leader</v>
      </c>
      <c r="V1688" s="9" t="s">
        <v>261</v>
      </c>
      <c r="W1688" s="9" t="s">
        <v>137</v>
      </c>
      <c r="X1688" s="9" t="s">
        <v>242</v>
      </c>
      <c r="Y1688" s="9" t="s">
        <v>137</v>
      </c>
      <c r="Z1688" s="9" t="s">
        <v>146</v>
      </c>
      <c r="AA1688" s="9" t="s">
        <v>137</v>
      </c>
      <c r="AB1688" s="9" t="s">
        <v>137</v>
      </c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 t="s">
        <v>273</v>
      </c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12" t="s">
        <v>273</v>
      </c>
      <c r="BY1688" s="9" t="s">
        <v>150</v>
      </c>
      <c r="BZ1688" s="9" t="s">
        <v>137</v>
      </c>
      <c r="CA1688" s="10"/>
      <c r="CB1688" s="10" t="str">
        <f t="shared" si="5"/>
        <v/>
      </c>
      <c r="CC1688" s="10"/>
      <c r="CD1688" s="9" t="str">
        <f t="shared" si="2"/>
        <v/>
      </c>
      <c r="CE1688" s="9" t="s">
        <v>151</v>
      </c>
      <c r="CF1688" s="9" t="s">
        <v>225</v>
      </c>
      <c r="CG1688" s="9">
        <f>IF(CF1688="","",VLOOKUP(CF1688,Metadata!$D$2:$H$20,2,FALSE))</f>
        <v>22500</v>
      </c>
      <c r="CH1688" s="9">
        <f>IF(CF1688="","",VLOOKUP(CF1688,Metadata!$D$2:$H$20,4,FALSE))</f>
        <v>20000</v>
      </c>
      <c r="CI1688" s="9">
        <f>IF(CF1688="","",VLOOKUP(CF1688,Metadata!$D$2:$H$20,5,FALSE))</f>
        <v>25000</v>
      </c>
      <c r="CJ1688" s="9">
        <f t="shared" si="3"/>
        <v>22500</v>
      </c>
      <c r="CK1688" s="9" t="s">
        <v>153</v>
      </c>
      <c r="CL1688" s="10">
        <v>4</v>
      </c>
      <c r="CM1688" s="10">
        <v>1</v>
      </c>
      <c r="CN1688" s="10">
        <v>7</v>
      </c>
      <c r="CO1688" s="10">
        <v>6</v>
      </c>
      <c r="CP1688" s="10">
        <v>6</v>
      </c>
      <c r="CQ1688" s="10">
        <v>7</v>
      </c>
      <c r="CR1688" s="10">
        <v>7</v>
      </c>
      <c r="CS1688" s="10">
        <v>6</v>
      </c>
      <c r="CT1688" s="10">
        <v>6</v>
      </c>
      <c r="CU1688" s="10">
        <v>6</v>
      </c>
      <c r="CV1688" s="10">
        <v>6</v>
      </c>
      <c r="CW1688" s="10">
        <v>5</v>
      </c>
      <c r="CX1688" s="10">
        <v>6</v>
      </c>
      <c r="CY1688" s="10">
        <v>5</v>
      </c>
      <c r="CZ1688" s="10">
        <v>5</v>
      </c>
      <c r="DA1688" s="10">
        <v>5</v>
      </c>
      <c r="DB1688" s="10">
        <v>6</v>
      </c>
      <c r="DC1688" s="10">
        <v>6</v>
      </c>
      <c r="DD1688" s="10">
        <v>6</v>
      </c>
      <c r="DE1688" s="10">
        <v>6</v>
      </c>
      <c r="DF1688" s="10">
        <v>5</v>
      </c>
      <c r="DG1688" s="10">
        <v>7</v>
      </c>
      <c r="DH1688" s="10">
        <v>7</v>
      </c>
      <c r="DI1688" s="10">
        <v>7</v>
      </c>
      <c r="DJ1688" s="10">
        <v>4</v>
      </c>
      <c r="DK1688" s="10">
        <v>5</v>
      </c>
      <c r="DL1688" s="10">
        <v>6</v>
      </c>
      <c r="DM1688" s="9" t="s">
        <v>154</v>
      </c>
      <c r="DN1688" s="10">
        <v>1992</v>
      </c>
      <c r="DO1688" s="9">
        <f t="shared" si="8"/>
        <v>29</v>
      </c>
      <c r="DP1688" s="9" t="s">
        <v>155</v>
      </c>
      <c r="DQ1688" s="9" t="s">
        <v>202</v>
      </c>
      <c r="DR1688" s="9" t="s">
        <v>157</v>
      </c>
      <c r="DS1688" s="9" t="s">
        <v>137</v>
      </c>
      <c r="DT1688" s="9" t="s">
        <v>657</v>
      </c>
      <c r="DU1688" s="9" t="s">
        <v>203</v>
      </c>
      <c r="DV1688" s="9" t="str">
        <f>VLOOKUP(DU1688,Metadata!$B$2:$C$7,2,FALSE)</f>
        <v>6+ years</v>
      </c>
    </row>
    <row r="1689" spans="1:126">
      <c r="A1689" s="13">
        <v>1688</v>
      </c>
      <c r="B1689" s="9" t="s">
        <v>135</v>
      </c>
      <c r="C1689" s="9" t="str">
        <f>VLOOKUP(B1689,Metadata!$M$2:$N$6,2,FALSE)</f>
        <v>Permanent Employee</v>
      </c>
      <c r="D1689" s="9" t="s">
        <v>159</v>
      </c>
      <c r="E1689" s="9" t="s">
        <v>137</v>
      </c>
      <c r="F1689" s="9" t="s">
        <v>138</v>
      </c>
      <c r="G1689" s="9" t="s">
        <v>172</v>
      </c>
      <c r="H1689" s="9" t="str">
        <f>IF(G1689="","",VLOOKUP(G1689,Metadata!$J$2:$K$22,2,FALSE))</f>
        <v>Porto Metropolitan Area</v>
      </c>
      <c r="I1689" s="9" t="s">
        <v>255</v>
      </c>
      <c r="J1689" s="9" t="str">
        <f>IF(I1689="","",VLOOKUP(I1689,Metadata!$P$2:$Q$43,2,FALSE))</f>
        <v>Europe</v>
      </c>
      <c r="K1689" s="9" t="str">
        <f t="shared" si="0"/>
        <v>International</v>
      </c>
      <c r="L1689" s="9" t="s">
        <v>137</v>
      </c>
      <c r="M1689" s="9" t="str">
        <f>IF(L1689="","",VLOOKUP(L1689,Metadata!$J$2:$K$22,2,FALSE))</f>
        <v/>
      </c>
      <c r="N1689" s="9" t="s">
        <v>214</v>
      </c>
      <c r="O1689" s="9" t="s">
        <v>239</v>
      </c>
      <c r="P1689" s="9" t="s">
        <v>191</v>
      </c>
      <c r="Q1689" s="10" t="str">
        <f t="shared" si="1"/>
        <v>Remote Job (full or flexible)</v>
      </c>
      <c r="R1689" s="10">
        <v>4</v>
      </c>
      <c r="S1689" s="9" t="s">
        <v>192</v>
      </c>
      <c r="T1689" s="9" t="s">
        <v>137</v>
      </c>
      <c r="U1689" s="9" t="str">
        <f>IF(S1689&lt;&gt;"",S1689,IF(T1689&lt;&gt;"",VLOOKUP(T1689,Metadata!$S$2:$T$228,2,FALSE),""))</f>
        <v>Back-End Developer</v>
      </c>
      <c r="V1689" s="9" t="s">
        <v>261</v>
      </c>
      <c r="W1689" s="9" t="s">
        <v>137</v>
      </c>
      <c r="X1689" s="9" t="s">
        <v>145</v>
      </c>
      <c r="Y1689" s="9" t="s">
        <v>137</v>
      </c>
      <c r="Z1689" s="9" t="s">
        <v>184</v>
      </c>
      <c r="AA1689" s="9" t="s">
        <v>137</v>
      </c>
      <c r="AB1689" s="9" t="s">
        <v>253</v>
      </c>
      <c r="AC1689" s="9" t="s">
        <v>147</v>
      </c>
      <c r="AD1689" s="9" t="s">
        <v>148</v>
      </c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 t="s">
        <v>219</v>
      </c>
      <c r="BR1689" s="9"/>
      <c r="BS1689" s="9"/>
      <c r="BT1689" s="9"/>
      <c r="BU1689" s="9"/>
      <c r="BV1689" s="9"/>
      <c r="BW1689" s="9"/>
      <c r="BX1689" s="9"/>
      <c r="BY1689" s="9"/>
      <c r="BZ1689" s="9"/>
      <c r="CA1689" s="10"/>
      <c r="CB1689" s="10" t="str">
        <f t="shared" si="5"/>
        <v/>
      </c>
      <c r="CC1689" s="10"/>
      <c r="CD1689" s="9" t="str">
        <f t="shared" si="2"/>
        <v/>
      </c>
      <c r="CE1689" s="9" t="s">
        <v>168</v>
      </c>
      <c r="CF1689" s="9" t="s">
        <v>254</v>
      </c>
      <c r="CG1689" s="9">
        <f>IF(CF1689="","",VLOOKUP(CF1689,Metadata!$D$2:$H$20,2,FALSE))</f>
        <v>37500</v>
      </c>
      <c r="CH1689" s="9">
        <f>IF(CF1689="","",VLOOKUP(CF1689,Metadata!$D$2:$H$20,4,FALSE))</f>
        <v>35000</v>
      </c>
      <c r="CI1689" s="9">
        <f>IF(CF1689="","",VLOOKUP(CF1689,Metadata!$D$2:$H$20,5,FALSE))</f>
        <v>40000</v>
      </c>
      <c r="CJ1689" s="9">
        <f t="shared" si="3"/>
        <v>37500</v>
      </c>
      <c r="CK1689" s="9" t="s">
        <v>221</v>
      </c>
      <c r="CL1689" s="10">
        <v>5</v>
      </c>
      <c r="CM1689" s="10">
        <v>3</v>
      </c>
      <c r="CN1689" s="10">
        <v>7</v>
      </c>
      <c r="CO1689" s="10">
        <v>5</v>
      </c>
      <c r="CP1689" s="10">
        <v>7</v>
      </c>
      <c r="CQ1689" s="10">
        <v>7</v>
      </c>
      <c r="CR1689" s="10">
        <v>4</v>
      </c>
      <c r="CS1689" s="10">
        <v>5</v>
      </c>
      <c r="CT1689" s="10">
        <v>5</v>
      </c>
      <c r="CU1689" s="10">
        <v>5</v>
      </c>
      <c r="CV1689" s="10">
        <v>5</v>
      </c>
      <c r="CW1689" s="10">
        <v>5</v>
      </c>
      <c r="CX1689" s="10">
        <v>6</v>
      </c>
      <c r="CY1689" s="10">
        <v>5</v>
      </c>
      <c r="CZ1689" s="10">
        <v>5</v>
      </c>
      <c r="DA1689" s="10">
        <v>7</v>
      </c>
      <c r="DB1689" s="10">
        <v>5</v>
      </c>
      <c r="DC1689" s="10">
        <v>6</v>
      </c>
      <c r="DD1689" s="10">
        <v>4</v>
      </c>
      <c r="DE1689" s="10">
        <v>5</v>
      </c>
      <c r="DF1689" s="10">
        <v>5</v>
      </c>
      <c r="DG1689" s="10">
        <v>6</v>
      </c>
      <c r="DH1689" s="10">
        <v>6</v>
      </c>
      <c r="DI1689" s="10">
        <v>6</v>
      </c>
      <c r="DJ1689" s="10">
        <v>4</v>
      </c>
      <c r="DK1689" s="10">
        <v>4</v>
      </c>
      <c r="DL1689" s="10">
        <v>4</v>
      </c>
      <c r="DM1689" s="9" t="s">
        <v>154</v>
      </c>
      <c r="DN1689" s="10">
        <v>1990</v>
      </c>
      <c r="DO1689" s="9">
        <f t="shared" si="8"/>
        <v>31</v>
      </c>
      <c r="DP1689" s="9" t="s">
        <v>155</v>
      </c>
      <c r="DQ1689" s="9" t="s">
        <v>156</v>
      </c>
      <c r="DR1689" s="9" t="s">
        <v>157</v>
      </c>
      <c r="DS1689" s="9" t="s">
        <v>137</v>
      </c>
      <c r="DT1689" s="9" t="s">
        <v>657</v>
      </c>
      <c r="DU1689" s="9" t="s">
        <v>223</v>
      </c>
      <c r="DV1689" s="9" t="str">
        <f>VLOOKUP(DU1689,Metadata!$B$2:$C$7,2,FALSE)</f>
        <v>3 - 6 years</v>
      </c>
    </row>
    <row r="1690" spans="1:126">
      <c r="A1690" s="13">
        <v>1689</v>
      </c>
      <c r="B1690" s="9" t="s">
        <v>135</v>
      </c>
      <c r="C1690" s="9" t="str">
        <f>VLOOKUP(B1690,Metadata!$M$2:$N$6,2,FALSE)</f>
        <v>Permanent Employee</v>
      </c>
      <c r="D1690" s="9" t="s">
        <v>136</v>
      </c>
      <c r="E1690" s="9" t="s">
        <v>137</v>
      </c>
      <c r="F1690" s="9" t="s">
        <v>138</v>
      </c>
      <c r="G1690" s="9" t="s">
        <v>182</v>
      </c>
      <c r="H1690" s="9" t="str">
        <f>IF(G1690="","",VLOOKUP(G1690,Metadata!$J$2:$K$22,2,FALSE))</f>
        <v>Azores and Madeira</v>
      </c>
      <c r="I1690" s="9" t="s">
        <v>138</v>
      </c>
      <c r="J1690" s="9" t="str">
        <f>IF(I1690="","",VLOOKUP(I1690,Metadata!$P$2:$Q$43,2,FALSE))</f>
        <v>Europe</v>
      </c>
      <c r="K1690" s="9" t="str">
        <f t="shared" si="0"/>
        <v>Portugal</v>
      </c>
      <c r="L1690" s="9" t="s">
        <v>213</v>
      </c>
      <c r="M1690" s="9" t="str">
        <f>IF(L1690="","",VLOOKUP(L1690,Metadata!$J$2:$K$22,2,FALSE))</f>
        <v>Centre</v>
      </c>
      <c r="N1690" s="9" t="s">
        <v>141</v>
      </c>
      <c r="O1690" s="9" t="s">
        <v>137</v>
      </c>
      <c r="P1690" s="9" t="s">
        <v>191</v>
      </c>
      <c r="Q1690" s="10" t="str">
        <f t="shared" si="1"/>
        <v>Remote Job (full or flexible)</v>
      </c>
      <c r="R1690" s="10">
        <v>7</v>
      </c>
      <c r="S1690" s="9" t="s">
        <v>161</v>
      </c>
      <c r="T1690" s="9" t="s">
        <v>137</v>
      </c>
      <c r="U1690" s="9" t="str">
        <f>IF(S1690&lt;&gt;"",S1690,IF(T1690&lt;&gt;"",VLOOKUP(T1690,Metadata!$S$2:$T$228,2,FALSE),""))</f>
        <v>Full-Stack Developer</v>
      </c>
      <c r="V1690" s="9" t="s">
        <v>162</v>
      </c>
      <c r="W1690" s="9" t="s">
        <v>137</v>
      </c>
      <c r="X1690" s="9" t="s">
        <v>269</v>
      </c>
      <c r="Y1690" s="9" t="s">
        <v>137</v>
      </c>
      <c r="Z1690" s="9" t="s">
        <v>218</v>
      </c>
      <c r="AA1690" s="9" t="s">
        <v>165</v>
      </c>
      <c r="AB1690" s="9" t="s">
        <v>137</v>
      </c>
      <c r="AC1690" s="9" t="s">
        <v>147</v>
      </c>
      <c r="AD1690" s="9" t="s">
        <v>148</v>
      </c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 t="s">
        <v>267</v>
      </c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 t="s">
        <v>167</v>
      </c>
      <c r="BK1690" s="9"/>
      <c r="BL1690" s="9" t="s">
        <v>199</v>
      </c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 t="s">
        <v>687</v>
      </c>
      <c r="CA1690" s="10"/>
      <c r="CB1690" s="10" t="str">
        <f t="shared" si="5"/>
        <v/>
      </c>
      <c r="CC1690" s="10"/>
      <c r="CD1690" s="9" t="str">
        <f t="shared" si="2"/>
        <v/>
      </c>
      <c r="CE1690" s="9" t="s">
        <v>151</v>
      </c>
      <c r="CF1690" s="9" t="s">
        <v>225</v>
      </c>
      <c r="CG1690" s="9">
        <f>IF(CF1690="","",VLOOKUP(CF1690,Metadata!$D$2:$H$20,2,FALSE))</f>
        <v>22500</v>
      </c>
      <c r="CH1690" s="9">
        <f>IF(CF1690="","",VLOOKUP(CF1690,Metadata!$D$2:$H$20,4,FALSE))</f>
        <v>20000</v>
      </c>
      <c r="CI1690" s="9">
        <f>IF(CF1690="","",VLOOKUP(CF1690,Metadata!$D$2:$H$20,5,FALSE))</f>
        <v>25000</v>
      </c>
      <c r="CJ1690" s="9">
        <f t="shared" si="3"/>
        <v>22500</v>
      </c>
      <c r="CK1690" s="9" t="s">
        <v>153</v>
      </c>
      <c r="CL1690" s="10">
        <v>3</v>
      </c>
      <c r="CM1690" s="10">
        <v>3</v>
      </c>
      <c r="CN1690" s="10">
        <v>6</v>
      </c>
      <c r="CO1690" s="10">
        <v>5</v>
      </c>
      <c r="CP1690" s="10">
        <v>5</v>
      </c>
      <c r="CQ1690" s="10">
        <v>5</v>
      </c>
      <c r="CR1690" s="10">
        <v>7</v>
      </c>
      <c r="CS1690" s="10">
        <v>6</v>
      </c>
      <c r="CT1690" s="10">
        <v>5</v>
      </c>
      <c r="CU1690" s="10">
        <v>5</v>
      </c>
      <c r="CV1690" s="10">
        <v>5</v>
      </c>
      <c r="CW1690" s="10">
        <v>3</v>
      </c>
      <c r="CX1690" s="10">
        <v>6</v>
      </c>
      <c r="CY1690" s="10">
        <v>5</v>
      </c>
      <c r="CZ1690" s="10">
        <v>4</v>
      </c>
      <c r="DA1690" s="10">
        <v>5</v>
      </c>
      <c r="DB1690" s="10">
        <v>7</v>
      </c>
      <c r="DC1690" s="10">
        <v>5</v>
      </c>
      <c r="DD1690" s="10">
        <v>5</v>
      </c>
      <c r="DE1690" s="10">
        <v>6</v>
      </c>
      <c r="DF1690" s="10">
        <v>6</v>
      </c>
      <c r="DG1690" s="10">
        <v>6</v>
      </c>
      <c r="DH1690" s="10">
        <v>5</v>
      </c>
      <c r="DI1690" s="10">
        <v>7</v>
      </c>
      <c r="DJ1690" s="10">
        <v>3</v>
      </c>
      <c r="DK1690" s="10">
        <v>5</v>
      </c>
      <c r="DL1690" s="10">
        <v>5</v>
      </c>
      <c r="DM1690" s="9" t="s">
        <v>154</v>
      </c>
      <c r="DN1690" s="10">
        <v>1978</v>
      </c>
      <c r="DO1690" s="9">
        <f t="shared" si="8"/>
        <v>43</v>
      </c>
      <c r="DP1690" s="9" t="s">
        <v>155</v>
      </c>
      <c r="DQ1690" s="9" t="s">
        <v>202</v>
      </c>
      <c r="DR1690" s="9" t="s">
        <v>157</v>
      </c>
      <c r="DS1690" s="9" t="s">
        <v>137</v>
      </c>
      <c r="DT1690" s="9" t="s">
        <v>657</v>
      </c>
      <c r="DU1690" s="9" t="s">
        <v>158</v>
      </c>
      <c r="DV1690" s="9" t="str">
        <f>VLOOKUP(DU1690,Metadata!$B$2:$C$7,2,FALSE)</f>
        <v>6+ years</v>
      </c>
    </row>
    <row r="1691" spans="1:126">
      <c r="A1691" s="13">
        <v>1690</v>
      </c>
      <c r="B1691" s="9" t="s">
        <v>135</v>
      </c>
      <c r="C1691" s="9" t="str">
        <f>VLOOKUP(B1691,Metadata!$M$2:$N$6,2,FALSE)</f>
        <v>Permanent Employee</v>
      </c>
      <c r="D1691" s="9" t="s">
        <v>159</v>
      </c>
      <c r="E1691" s="9" t="s">
        <v>137</v>
      </c>
      <c r="F1691" s="9" t="s">
        <v>138</v>
      </c>
      <c r="G1691" s="9" t="s">
        <v>140</v>
      </c>
      <c r="H1691" s="9" t="str">
        <f>IF(G1691="","",VLOOKUP(G1691,Metadata!$J$2:$K$22,2,FALSE))</f>
        <v>Lisbon Metropolitan Area</v>
      </c>
      <c r="I1691" s="9" t="s">
        <v>138</v>
      </c>
      <c r="J1691" s="9" t="str">
        <f>IF(I1691="","",VLOOKUP(I1691,Metadata!$P$2:$Q$43,2,FALSE))</f>
        <v>Europe</v>
      </c>
      <c r="K1691" s="9" t="str">
        <f t="shared" si="0"/>
        <v>Portugal</v>
      </c>
      <c r="L1691" s="9" t="s">
        <v>140</v>
      </c>
      <c r="M1691" s="9" t="str">
        <f>IF(L1691="","",VLOOKUP(L1691,Metadata!$J$2:$K$22,2,FALSE))</f>
        <v>Lisbon Metropolitan Area</v>
      </c>
      <c r="N1691" s="9" t="s">
        <v>141</v>
      </c>
      <c r="O1691" s="9" t="s">
        <v>137</v>
      </c>
      <c r="P1691" s="9" t="s">
        <v>142</v>
      </c>
      <c r="Q1691" s="10" t="str">
        <f t="shared" si="1"/>
        <v>Full Office Job</v>
      </c>
      <c r="R1691" s="10">
        <v>3</v>
      </c>
      <c r="S1691" s="9" t="s">
        <v>266</v>
      </c>
      <c r="T1691" s="9" t="s">
        <v>137</v>
      </c>
      <c r="U1691" s="9" t="str">
        <f>IF(S1691&lt;&gt;"",S1691,IF(T1691&lt;&gt;"",VLOOKUP(T1691,Metadata!$S$2:$T$228,2,FALSE),""))</f>
        <v>Data Scientist/Data Engineer</v>
      </c>
      <c r="V1691" s="9" t="s">
        <v>274</v>
      </c>
      <c r="W1691" s="9" t="s">
        <v>137</v>
      </c>
      <c r="X1691" s="9" t="s">
        <v>175</v>
      </c>
      <c r="Y1691" s="9" t="s">
        <v>137</v>
      </c>
      <c r="Z1691" s="9" t="s">
        <v>184</v>
      </c>
      <c r="AA1691" s="9" t="s">
        <v>137</v>
      </c>
      <c r="AB1691" s="9" t="s">
        <v>137</v>
      </c>
      <c r="AC1691" s="9"/>
      <c r="AD1691" s="9"/>
      <c r="AE1691" s="9"/>
      <c r="AF1691" s="9" t="s">
        <v>243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 t="s">
        <v>150</v>
      </c>
      <c r="BZ1691" s="9" t="s">
        <v>137</v>
      </c>
      <c r="CA1691" s="10"/>
      <c r="CB1691" s="10" t="str">
        <f t="shared" si="5"/>
        <v/>
      </c>
      <c r="CC1691" s="10"/>
      <c r="CD1691" s="9" t="str">
        <f t="shared" si="2"/>
        <v/>
      </c>
      <c r="CE1691" s="9" t="s">
        <v>232</v>
      </c>
      <c r="CF1691" s="9" t="s">
        <v>225</v>
      </c>
      <c r="CG1691" s="9">
        <f>IF(CF1691="","",VLOOKUP(CF1691,Metadata!$D$2:$H$20,2,FALSE))</f>
        <v>22500</v>
      </c>
      <c r="CH1691" s="9">
        <f>IF(CF1691="","",VLOOKUP(CF1691,Metadata!$D$2:$H$20,4,FALSE))</f>
        <v>20000</v>
      </c>
      <c r="CI1691" s="9">
        <f>IF(CF1691="","",VLOOKUP(CF1691,Metadata!$D$2:$H$20,5,FALSE))</f>
        <v>25000</v>
      </c>
      <c r="CJ1691" s="9">
        <f t="shared" si="3"/>
        <v>22500</v>
      </c>
      <c r="CK1691" s="9" t="s">
        <v>153</v>
      </c>
      <c r="CL1691" s="10">
        <v>2</v>
      </c>
      <c r="CM1691" s="10">
        <v>1</v>
      </c>
      <c r="CN1691" s="10">
        <v>6</v>
      </c>
      <c r="CO1691" s="10">
        <v>6</v>
      </c>
      <c r="CP1691" s="10">
        <v>5</v>
      </c>
      <c r="CQ1691" s="10">
        <v>6</v>
      </c>
      <c r="CR1691" s="10">
        <v>3</v>
      </c>
      <c r="CS1691" s="10">
        <v>6</v>
      </c>
      <c r="CT1691" s="10">
        <v>6</v>
      </c>
      <c r="CU1691" s="10">
        <v>3</v>
      </c>
      <c r="CV1691" s="10">
        <v>5</v>
      </c>
      <c r="CW1691" s="10">
        <v>2</v>
      </c>
      <c r="CX1691" s="10">
        <v>5</v>
      </c>
      <c r="CY1691" s="10">
        <v>6</v>
      </c>
      <c r="CZ1691" s="10">
        <v>6</v>
      </c>
      <c r="DA1691" s="10">
        <v>5</v>
      </c>
      <c r="DB1691" s="10">
        <v>2</v>
      </c>
      <c r="DC1691" s="10">
        <v>6</v>
      </c>
      <c r="DD1691" s="10">
        <v>2</v>
      </c>
      <c r="DE1691" s="10">
        <v>2</v>
      </c>
      <c r="DF1691" s="10">
        <v>5</v>
      </c>
      <c r="DG1691" s="10">
        <v>6</v>
      </c>
      <c r="DH1691" s="10">
        <v>2</v>
      </c>
      <c r="DI1691" s="10">
        <v>6</v>
      </c>
      <c r="DJ1691" s="10">
        <v>4</v>
      </c>
      <c r="DK1691" s="10">
        <v>6</v>
      </c>
      <c r="DL1691" s="10">
        <v>5</v>
      </c>
      <c r="DM1691" s="9" t="s">
        <v>154</v>
      </c>
      <c r="DN1691" s="10">
        <v>1997</v>
      </c>
      <c r="DO1691" s="9">
        <f t="shared" si="8"/>
        <v>24</v>
      </c>
      <c r="DP1691" s="9" t="s">
        <v>222</v>
      </c>
      <c r="DQ1691" s="9" t="s">
        <v>156</v>
      </c>
      <c r="DR1691" s="9" t="s">
        <v>157</v>
      </c>
      <c r="DS1691" s="9" t="s">
        <v>137</v>
      </c>
      <c r="DT1691" s="9" t="s">
        <v>657</v>
      </c>
      <c r="DU1691" s="9" t="s">
        <v>168</v>
      </c>
      <c r="DV1691" s="9" t="str">
        <f>VLOOKUP(DU1691,Metadata!$B$2:$C$7,2,FALSE)</f>
        <v>0 - 3 years</v>
      </c>
    </row>
    <row r="1692" spans="1:126">
      <c r="A1692" s="13">
        <v>1691</v>
      </c>
      <c r="B1692" s="9" t="s">
        <v>135</v>
      </c>
      <c r="C1692" s="9" t="str">
        <f>VLOOKUP(B1692,Metadata!$M$2:$N$6,2,FALSE)</f>
        <v>Permanent Employee</v>
      </c>
      <c r="D1692" s="9" t="s">
        <v>159</v>
      </c>
      <c r="E1692" s="9" t="s">
        <v>137</v>
      </c>
      <c r="F1692" s="9" t="s">
        <v>138</v>
      </c>
      <c r="G1692" s="9" t="s">
        <v>291</v>
      </c>
      <c r="H1692" s="9" t="str">
        <f>IF(G1692="","",VLOOKUP(G1692,Metadata!$J$2:$K$22,2,FALSE))</f>
        <v>Centre</v>
      </c>
      <c r="I1692" s="9" t="s">
        <v>138</v>
      </c>
      <c r="J1692" s="9" t="str">
        <f>IF(I1692="","",VLOOKUP(I1692,Metadata!$P$2:$Q$43,2,FALSE))</f>
        <v>Europe</v>
      </c>
      <c r="K1692" s="9" t="str">
        <f t="shared" si="0"/>
        <v>Portugal</v>
      </c>
      <c r="L1692" s="9" t="s">
        <v>140</v>
      </c>
      <c r="M1692" s="9" t="str">
        <f>IF(L1692="","",VLOOKUP(L1692,Metadata!$J$2:$K$22,2,FALSE))</f>
        <v>Lisbon Metropolitan Area</v>
      </c>
      <c r="N1692" s="9" t="s">
        <v>205</v>
      </c>
      <c r="O1692" s="9" t="s">
        <v>137</v>
      </c>
      <c r="P1692" s="9" t="s">
        <v>137</v>
      </c>
      <c r="Q1692" s="10" t="str">
        <f t="shared" si="1"/>
        <v>Full Office Job</v>
      </c>
      <c r="R1692" s="10">
        <v>7</v>
      </c>
      <c r="S1692" s="9" t="s">
        <v>161</v>
      </c>
      <c r="T1692" s="9" t="s">
        <v>137</v>
      </c>
      <c r="U1692" s="9" t="str">
        <f>IF(S1692&lt;&gt;"",S1692,IF(T1692&lt;&gt;"",VLOOKUP(T1692,Metadata!$S$2:$T$228,2,FALSE),""))</f>
        <v>Full-Stack Developer</v>
      </c>
      <c r="V1692" s="9" t="s">
        <v>268</v>
      </c>
      <c r="W1692" s="9" t="s">
        <v>137</v>
      </c>
      <c r="X1692" s="9" t="s">
        <v>252</v>
      </c>
      <c r="Y1692" s="9" t="s">
        <v>137</v>
      </c>
      <c r="Z1692" s="9" t="s">
        <v>146</v>
      </c>
      <c r="AA1692" s="9" t="s">
        <v>165</v>
      </c>
      <c r="AB1692" s="9" t="s">
        <v>137</v>
      </c>
      <c r="AC1692" s="9" t="s">
        <v>147</v>
      </c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 t="s">
        <v>178</v>
      </c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12" t="s">
        <v>273</v>
      </c>
      <c r="BY1692" s="9"/>
      <c r="BZ1692" s="9" t="s">
        <v>297</v>
      </c>
      <c r="CA1692" s="10"/>
      <c r="CB1692" s="10" t="str">
        <f t="shared" si="5"/>
        <v/>
      </c>
      <c r="CC1692" s="10"/>
      <c r="CD1692" s="9" t="str">
        <f t="shared" si="2"/>
        <v/>
      </c>
      <c r="CE1692" s="9" t="s">
        <v>168</v>
      </c>
      <c r="CF1692" s="9" t="s">
        <v>225</v>
      </c>
      <c r="CG1692" s="9">
        <f>IF(CF1692="","",VLOOKUP(CF1692,Metadata!$D$2:$H$20,2,FALSE))</f>
        <v>22500</v>
      </c>
      <c r="CH1692" s="9">
        <f>IF(CF1692="","",VLOOKUP(CF1692,Metadata!$D$2:$H$20,4,FALSE))</f>
        <v>20000</v>
      </c>
      <c r="CI1692" s="9">
        <f>IF(CF1692="","",VLOOKUP(CF1692,Metadata!$D$2:$H$20,5,FALSE))</f>
        <v>25000</v>
      </c>
      <c r="CJ1692" s="9">
        <f t="shared" si="3"/>
        <v>22500</v>
      </c>
      <c r="CK1692" s="9" t="s">
        <v>201</v>
      </c>
      <c r="CL1692" s="10">
        <v>4</v>
      </c>
      <c r="CM1692" s="10">
        <v>3</v>
      </c>
      <c r="CN1692" s="10">
        <v>7</v>
      </c>
      <c r="CO1692" s="10">
        <v>7</v>
      </c>
      <c r="CP1692" s="10">
        <v>7</v>
      </c>
      <c r="CQ1692" s="10">
        <v>5</v>
      </c>
      <c r="CR1692" s="10">
        <v>7</v>
      </c>
      <c r="CS1692" s="10">
        <v>7</v>
      </c>
      <c r="CT1692" s="10">
        <v>6</v>
      </c>
      <c r="CU1692" s="10">
        <v>4</v>
      </c>
      <c r="CV1692" s="10">
        <v>4</v>
      </c>
      <c r="CW1692" s="10">
        <v>1</v>
      </c>
      <c r="CX1692" s="10">
        <v>6</v>
      </c>
      <c r="CY1692" s="10">
        <v>4</v>
      </c>
      <c r="CZ1692" s="10">
        <v>6</v>
      </c>
      <c r="DA1692" s="10">
        <v>7</v>
      </c>
      <c r="DB1692" s="10">
        <v>3</v>
      </c>
      <c r="DC1692" s="10">
        <v>5</v>
      </c>
      <c r="DD1692" s="10">
        <v>1</v>
      </c>
      <c r="DE1692" s="10">
        <v>5</v>
      </c>
      <c r="DF1692" s="10">
        <v>7</v>
      </c>
      <c r="DG1692" s="10">
        <v>6</v>
      </c>
      <c r="DH1692" s="10">
        <v>5</v>
      </c>
      <c r="DI1692" s="10">
        <v>5</v>
      </c>
      <c r="DJ1692" s="10">
        <v>1</v>
      </c>
      <c r="DK1692" s="10">
        <v>4</v>
      </c>
      <c r="DL1692" s="10">
        <v>1</v>
      </c>
      <c r="DM1692" s="9" t="s">
        <v>154</v>
      </c>
      <c r="DN1692" s="10">
        <v>1983</v>
      </c>
      <c r="DO1692" s="9">
        <f t="shared" si="8"/>
        <v>38</v>
      </c>
      <c r="DP1692" s="9" t="s">
        <v>155</v>
      </c>
      <c r="DQ1692" s="9" t="s">
        <v>156</v>
      </c>
      <c r="DR1692" s="9" t="s">
        <v>342</v>
      </c>
      <c r="DS1692" s="9" t="s">
        <v>137</v>
      </c>
      <c r="DT1692" s="9" t="s">
        <v>657</v>
      </c>
      <c r="DU1692" s="9" t="s">
        <v>223</v>
      </c>
      <c r="DV1692" s="9" t="str">
        <f>VLOOKUP(DU1692,Metadata!$B$2:$C$7,2,FALSE)</f>
        <v>3 - 6 years</v>
      </c>
    </row>
    <row r="1693" spans="1:126">
      <c r="A1693" s="13">
        <v>1692</v>
      </c>
      <c r="B1693" s="9" t="s">
        <v>135</v>
      </c>
      <c r="C1693" s="9" t="str">
        <f>VLOOKUP(B1693,Metadata!$M$2:$N$6,2,FALSE)</f>
        <v>Permanent Employee</v>
      </c>
      <c r="D1693" s="9" t="s">
        <v>159</v>
      </c>
      <c r="E1693" s="9" t="s">
        <v>137</v>
      </c>
      <c r="F1693" s="9" t="s">
        <v>138</v>
      </c>
      <c r="G1693" s="9" t="s">
        <v>140</v>
      </c>
      <c r="H1693" s="9" t="str">
        <f>IF(G1693="","",VLOOKUP(G1693,Metadata!$J$2:$K$22,2,FALSE))</f>
        <v>Lisbon Metropolitan Area</v>
      </c>
      <c r="I1693" s="9" t="s">
        <v>295</v>
      </c>
      <c r="J1693" s="9" t="str">
        <f>IF(I1693="","",VLOOKUP(I1693,Metadata!$P$2:$Q$43,2,FALSE))</f>
        <v>Europe</v>
      </c>
      <c r="K1693" s="9" t="str">
        <f t="shared" si="0"/>
        <v>International</v>
      </c>
      <c r="L1693" s="9" t="s">
        <v>137</v>
      </c>
      <c r="M1693" s="9" t="str">
        <f>IF(L1693="","",VLOOKUP(L1693,Metadata!$J$2:$K$22,2,FALSE))</f>
        <v/>
      </c>
      <c r="N1693" s="9" t="s">
        <v>214</v>
      </c>
      <c r="O1693" s="9" t="s">
        <v>278</v>
      </c>
      <c r="P1693" s="9" t="s">
        <v>142</v>
      </c>
      <c r="Q1693" s="10" t="str">
        <f t="shared" si="1"/>
        <v>Full Office Job</v>
      </c>
      <c r="R1693" s="10">
        <v>5</v>
      </c>
      <c r="S1693" s="9" t="s">
        <v>229</v>
      </c>
      <c r="T1693" s="9" t="s">
        <v>137</v>
      </c>
      <c r="U1693" s="9" t="str">
        <f>IF(S1693&lt;&gt;"",S1693,IF(T1693&lt;&gt;"",VLOOKUP(T1693,Metadata!$S$2:$T$228,2,FALSE),""))</f>
        <v>Project Manager</v>
      </c>
      <c r="V1693" s="9" t="s">
        <v>144</v>
      </c>
      <c r="W1693" s="9" t="s">
        <v>137</v>
      </c>
      <c r="X1693" s="9" t="s">
        <v>145</v>
      </c>
      <c r="Y1693" s="9" t="s">
        <v>137</v>
      </c>
      <c r="Z1693" s="9" t="s">
        <v>218</v>
      </c>
      <c r="AA1693" s="9" t="s">
        <v>137</v>
      </c>
      <c r="AB1693" s="9" t="s">
        <v>137</v>
      </c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 t="s">
        <v>150</v>
      </c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 t="s">
        <v>150</v>
      </c>
      <c r="BZ1693" s="9" t="s">
        <v>137</v>
      </c>
      <c r="CA1693" s="10"/>
      <c r="CB1693" s="10" t="str">
        <f t="shared" si="5"/>
        <v/>
      </c>
      <c r="CC1693" s="10"/>
      <c r="CD1693" s="9" t="str">
        <f t="shared" si="2"/>
        <v/>
      </c>
      <c r="CE1693" s="9" t="s">
        <v>151</v>
      </c>
      <c r="CF1693" s="9" t="s">
        <v>254</v>
      </c>
      <c r="CG1693" s="9">
        <f>IF(CF1693="","",VLOOKUP(CF1693,Metadata!$D$2:$H$20,2,FALSE))</f>
        <v>37500</v>
      </c>
      <c r="CH1693" s="9">
        <f>IF(CF1693="","",VLOOKUP(CF1693,Metadata!$D$2:$H$20,4,FALSE))</f>
        <v>35000</v>
      </c>
      <c r="CI1693" s="9">
        <f>IF(CF1693="","",VLOOKUP(CF1693,Metadata!$D$2:$H$20,5,FALSE))</f>
        <v>40000</v>
      </c>
      <c r="CJ1693" s="9">
        <f t="shared" si="3"/>
        <v>37500</v>
      </c>
      <c r="CK1693" s="9" t="s">
        <v>153</v>
      </c>
      <c r="CL1693" s="10">
        <v>1</v>
      </c>
      <c r="CM1693" s="10">
        <v>5</v>
      </c>
      <c r="CN1693" s="10">
        <v>6</v>
      </c>
      <c r="CO1693" s="10">
        <v>7</v>
      </c>
      <c r="CP1693" s="10">
        <v>7</v>
      </c>
      <c r="CQ1693" s="10">
        <v>7</v>
      </c>
      <c r="CR1693" s="10">
        <v>5</v>
      </c>
      <c r="CS1693" s="10">
        <v>6</v>
      </c>
      <c r="CT1693" s="10">
        <v>5</v>
      </c>
      <c r="CU1693" s="10">
        <v>6</v>
      </c>
      <c r="CV1693" s="10">
        <v>5</v>
      </c>
      <c r="CW1693" s="10">
        <v>4</v>
      </c>
      <c r="CX1693" s="10">
        <v>5</v>
      </c>
      <c r="CY1693" s="10">
        <v>5</v>
      </c>
      <c r="CZ1693" s="10">
        <v>3</v>
      </c>
      <c r="DA1693" s="10">
        <v>7</v>
      </c>
      <c r="DB1693" s="10">
        <v>6</v>
      </c>
      <c r="DC1693" s="10">
        <v>7</v>
      </c>
      <c r="DD1693" s="10">
        <v>4</v>
      </c>
      <c r="DE1693" s="10">
        <v>4</v>
      </c>
      <c r="DF1693" s="10">
        <v>4</v>
      </c>
      <c r="DG1693" s="10">
        <v>6</v>
      </c>
      <c r="DH1693" s="10">
        <v>4</v>
      </c>
      <c r="DI1693" s="10">
        <v>4</v>
      </c>
      <c r="DJ1693" s="10">
        <v>1</v>
      </c>
      <c r="DK1693" s="10">
        <v>1</v>
      </c>
      <c r="DL1693" s="10">
        <v>5</v>
      </c>
      <c r="DM1693" s="9" t="s">
        <v>154</v>
      </c>
      <c r="DN1693" s="10">
        <v>1989</v>
      </c>
      <c r="DO1693" s="9">
        <f t="shared" si="8"/>
        <v>32</v>
      </c>
      <c r="DP1693" s="9" t="s">
        <v>155</v>
      </c>
      <c r="DQ1693" s="9" t="s">
        <v>156</v>
      </c>
      <c r="DR1693" s="9" t="s">
        <v>157</v>
      </c>
      <c r="DS1693" s="9" t="s">
        <v>137</v>
      </c>
      <c r="DT1693" s="9" t="s">
        <v>657</v>
      </c>
      <c r="DU1693" s="9" t="s">
        <v>223</v>
      </c>
      <c r="DV1693" s="9" t="str">
        <f>VLOOKUP(DU1693,Metadata!$B$2:$C$7,2,FALSE)</f>
        <v>3 - 6 years</v>
      </c>
    </row>
    <row r="1694" spans="1:126">
      <c r="A1694" s="13">
        <v>1693</v>
      </c>
      <c r="B1694" s="9" t="s">
        <v>135</v>
      </c>
      <c r="C1694" s="9" t="str">
        <f>VLOOKUP(B1694,Metadata!$M$2:$N$6,2,FALSE)</f>
        <v>Permanent Employee</v>
      </c>
      <c r="D1694" s="9" t="s">
        <v>159</v>
      </c>
      <c r="E1694" s="9" t="s">
        <v>137</v>
      </c>
      <c r="F1694" s="9" t="s">
        <v>138</v>
      </c>
      <c r="G1694" s="9" t="s">
        <v>140</v>
      </c>
      <c r="H1694" s="9" t="str">
        <f>IF(G1694="","",VLOOKUP(G1694,Metadata!$J$2:$K$22,2,FALSE))</f>
        <v>Lisbon Metropolitan Area</v>
      </c>
      <c r="I1694" s="9" t="s">
        <v>138</v>
      </c>
      <c r="J1694" s="9" t="str">
        <f>IF(I1694="","",VLOOKUP(I1694,Metadata!$P$2:$Q$43,2,FALSE))</f>
        <v>Europe</v>
      </c>
      <c r="K1694" s="9" t="str">
        <f t="shared" si="0"/>
        <v>Portugal</v>
      </c>
      <c r="L1694" s="9" t="s">
        <v>140</v>
      </c>
      <c r="M1694" s="9" t="str">
        <f>IF(L1694="","",VLOOKUP(L1694,Metadata!$J$2:$K$22,2,FALSE))</f>
        <v>Lisbon Metropolitan Area</v>
      </c>
      <c r="N1694" s="9" t="s">
        <v>214</v>
      </c>
      <c r="O1694" s="9" t="s">
        <v>278</v>
      </c>
      <c r="P1694" s="9" t="s">
        <v>191</v>
      </c>
      <c r="Q1694" s="10" t="str">
        <f t="shared" si="1"/>
        <v>Remote Job (full or flexible)</v>
      </c>
      <c r="R1694" s="10">
        <v>4</v>
      </c>
      <c r="S1694" s="9" t="s">
        <v>192</v>
      </c>
      <c r="T1694" s="9" t="s">
        <v>137</v>
      </c>
      <c r="U1694" s="9" t="str">
        <f>IF(S1694&lt;&gt;"",S1694,IF(T1694&lt;&gt;"",VLOOKUP(T1694,Metadata!$S$2:$T$228,2,FALSE),""))</f>
        <v>Back-End Developer</v>
      </c>
      <c r="V1694" s="9" t="s">
        <v>256</v>
      </c>
      <c r="W1694" s="9" t="s">
        <v>137</v>
      </c>
      <c r="X1694" s="9" t="s">
        <v>175</v>
      </c>
      <c r="Y1694" s="9" t="s">
        <v>137</v>
      </c>
      <c r="Z1694" s="9" t="s">
        <v>184</v>
      </c>
      <c r="AA1694" s="9" t="s">
        <v>165</v>
      </c>
      <c r="AB1694" s="9" t="s">
        <v>253</v>
      </c>
      <c r="AC1694" s="9" t="s">
        <v>147</v>
      </c>
      <c r="AD1694" s="9"/>
      <c r="AE1694" s="9" t="s">
        <v>194</v>
      </c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 t="s">
        <v>178</v>
      </c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198</v>
      </c>
      <c r="BL1694" s="9"/>
      <c r="BM1694" s="9"/>
      <c r="BN1694" s="9" t="s">
        <v>186</v>
      </c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10"/>
      <c r="CB1694" s="10" t="str">
        <f t="shared" si="5"/>
        <v/>
      </c>
      <c r="CC1694" s="10"/>
      <c r="CD1694" s="9" t="str">
        <f t="shared" si="2"/>
        <v/>
      </c>
      <c r="CE1694" s="9" t="s">
        <v>168</v>
      </c>
      <c r="CF1694" s="9" t="s">
        <v>254</v>
      </c>
      <c r="CG1694" s="9">
        <f>IF(CF1694="","",VLOOKUP(CF1694,Metadata!$D$2:$H$20,2,FALSE))</f>
        <v>37500</v>
      </c>
      <c r="CH1694" s="9">
        <f>IF(CF1694="","",VLOOKUP(CF1694,Metadata!$D$2:$H$20,4,FALSE))</f>
        <v>35000</v>
      </c>
      <c r="CI1694" s="9">
        <f>IF(CF1694="","",VLOOKUP(CF1694,Metadata!$D$2:$H$20,5,FALSE))</f>
        <v>40000</v>
      </c>
      <c r="CJ1694" s="9">
        <f t="shared" si="3"/>
        <v>37500</v>
      </c>
      <c r="CK1694" s="9" t="s">
        <v>189</v>
      </c>
      <c r="CL1694" s="10">
        <v>1</v>
      </c>
      <c r="CM1694" s="10">
        <v>4</v>
      </c>
      <c r="CN1694" s="10">
        <v>7</v>
      </c>
      <c r="CO1694" s="10">
        <v>7</v>
      </c>
      <c r="CP1694" s="10">
        <v>4</v>
      </c>
      <c r="CQ1694" s="10">
        <v>5</v>
      </c>
      <c r="CR1694" s="10">
        <v>5</v>
      </c>
      <c r="CS1694" s="10">
        <v>7</v>
      </c>
      <c r="CT1694" s="10">
        <v>5</v>
      </c>
      <c r="CU1694" s="10">
        <v>5</v>
      </c>
      <c r="CV1694" s="10">
        <v>5</v>
      </c>
      <c r="CW1694" s="10">
        <v>7</v>
      </c>
      <c r="CX1694" s="10">
        <v>7</v>
      </c>
      <c r="CY1694" s="10">
        <v>7</v>
      </c>
      <c r="CZ1694" s="10">
        <v>7</v>
      </c>
      <c r="DA1694" s="10">
        <v>3</v>
      </c>
      <c r="DB1694" s="10">
        <v>4</v>
      </c>
      <c r="DC1694" s="10">
        <v>7</v>
      </c>
      <c r="DD1694" s="10">
        <v>4</v>
      </c>
      <c r="DE1694" s="10">
        <v>7</v>
      </c>
      <c r="DF1694" s="10">
        <v>7</v>
      </c>
      <c r="DG1694" s="10">
        <v>5</v>
      </c>
      <c r="DH1694" s="10">
        <v>5</v>
      </c>
      <c r="DI1694" s="10">
        <v>7</v>
      </c>
      <c r="DJ1694" s="10">
        <v>1</v>
      </c>
      <c r="DK1694" s="10">
        <v>1</v>
      </c>
      <c r="DL1694" s="10">
        <v>4</v>
      </c>
      <c r="DM1694" s="9" t="s">
        <v>154</v>
      </c>
      <c r="DN1694" s="10">
        <v>1994</v>
      </c>
      <c r="DO1694" s="9">
        <f t="shared" si="8"/>
        <v>27</v>
      </c>
      <c r="DP1694" s="9" t="s">
        <v>155</v>
      </c>
      <c r="DQ1694" s="9" t="s">
        <v>156</v>
      </c>
      <c r="DR1694" s="9" t="s">
        <v>157</v>
      </c>
      <c r="DS1694" s="9" t="s">
        <v>137</v>
      </c>
      <c r="DT1694" s="9" t="s">
        <v>657</v>
      </c>
      <c r="DU1694" s="9" t="s">
        <v>223</v>
      </c>
      <c r="DV1694" s="9" t="str">
        <f>VLOOKUP(DU1694,Metadata!$B$2:$C$7,2,FALSE)</f>
        <v>3 - 6 years</v>
      </c>
    </row>
    <row r="1695" spans="1:126">
      <c r="A1695" s="13">
        <v>1694</v>
      </c>
      <c r="B1695" s="9" t="s">
        <v>135</v>
      </c>
      <c r="C1695" s="9" t="str">
        <f>VLOOKUP(B1695,Metadata!$M$2:$N$6,2,FALSE)</f>
        <v>Permanent Employee</v>
      </c>
      <c r="D1695" s="9" t="s">
        <v>136</v>
      </c>
      <c r="E1695" s="9" t="s">
        <v>137</v>
      </c>
      <c r="F1695" s="9" t="s">
        <v>138</v>
      </c>
      <c r="G1695" s="9" t="s">
        <v>312</v>
      </c>
      <c r="H1695" s="9" t="str">
        <f>IF(G1695="","",VLOOKUP(G1695,Metadata!$J$2:$K$22,2,FALSE))</f>
        <v>South</v>
      </c>
      <c r="I1695" s="9" t="s">
        <v>138</v>
      </c>
      <c r="J1695" s="9" t="str">
        <f>IF(I1695="","",VLOOKUP(I1695,Metadata!$P$2:$Q$43,2,FALSE))</f>
        <v>Europe</v>
      </c>
      <c r="K1695" s="9" t="str">
        <f t="shared" si="0"/>
        <v>Portugal</v>
      </c>
      <c r="L1695" s="9" t="s">
        <v>140</v>
      </c>
      <c r="M1695" s="9" t="str">
        <f>IF(L1695="","",VLOOKUP(L1695,Metadata!$J$2:$K$22,2,FALSE))</f>
        <v>Lisbon Metropolitan Area</v>
      </c>
      <c r="N1695" s="9" t="s">
        <v>141</v>
      </c>
      <c r="O1695" s="9" t="s">
        <v>137</v>
      </c>
      <c r="P1695" s="9" t="s">
        <v>191</v>
      </c>
      <c r="Q1695" s="10" t="str">
        <f t="shared" si="1"/>
        <v>Remote Job (full or flexible)</v>
      </c>
      <c r="R1695" s="10">
        <v>5</v>
      </c>
      <c r="S1695" s="9" t="s">
        <v>290</v>
      </c>
      <c r="T1695" s="9" t="s">
        <v>137</v>
      </c>
      <c r="U1695" s="9" t="str">
        <f>IF(S1695&lt;&gt;"",S1695,IF(T1695&lt;&gt;"",VLOOKUP(T1695,Metadata!$S$2:$T$228,2,FALSE),""))</f>
        <v>Quality Assurance/Testing</v>
      </c>
      <c r="V1695" s="9" t="s">
        <v>144</v>
      </c>
      <c r="W1695" s="9" t="s">
        <v>137</v>
      </c>
      <c r="X1695" s="9" t="s">
        <v>145</v>
      </c>
      <c r="Y1695" s="9" t="s">
        <v>137</v>
      </c>
      <c r="Z1695" s="9" t="s">
        <v>184</v>
      </c>
      <c r="AA1695" s="9" t="s">
        <v>165</v>
      </c>
      <c r="AB1695" s="9" t="s">
        <v>137</v>
      </c>
      <c r="AC1695" s="9" t="s">
        <v>147</v>
      </c>
      <c r="AD1695" s="9" t="s">
        <v>148</v>
      </c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 t="s">
        <v>688</v>
      </c>
      <c r="CA1695" s="10"/>
      <c r="CB1695" s="10" t="str">
        <f t="shared" si="5"/>
        <v/>
      </c>
      <c r="CC1695" s="10"/>
      <c r="CD1695" s="9" t="str">
        <f t="shared" si="2"/>
        <v/>
      </c>
      <c r="CE1695" s="9" t="s">
        <v>232</v>
      </c>
      <c r="CF1695" s="9" t="s">
        <v>169</v>
      </c>
      <c r="CG1695" s="9">
        <f>IF(CF1695="","",VLOOKUP(CF1695,Metadata!$D$2:$H$20,2,FALSE))</f>
        <v>12500</v>
      </c>
      <c r="CH1695" s="9">
        <f>IF(CF1695="","",VLOOKUP(CF1695,Metadata!$D$2:$H$20,4,FALSE))</f>
        <v>0</v>
      </c>
      <c r="CI1695" s="9">
        <f>IF(CF1695="","",VLOOKUP(CF1695,Metadata!$D$2:$H$20,5,FALSE))</f>
        <v>15000</v>
      </c>
      <c r="CJ1695" s="9">
        <f t="shared" si="3"/>
        <v>12500</v>
      </c>
      <c r="CK1695" s="9" t="s">
        <v>180</v>
      </c>
      <c r="CL1695" s="10">
        <v>1</v>
      </c>
      <c r="CM1695" s="10">
        <v>3</v>
      </c>
      <c r="CN1695" s="10">
        <v>6</v>
      </c>
      <c r="CO1695" s="10">
        <v>7</v>
      </c>
      <c r="CP1695" s="10">
        <v>6</v>
      </c>
      <c r="CQ1695" s="10">
        <v>7</v>
      </c>
      <c r="CR1695" s="10">
        <v>7</v>
      </c>
      <c r="CS1695" s="10">
        <v>6</v>
      </c>
      <c r="CT1695" s="10">
        <v>6</v>
      </c>
      <c r="CU1695" s="10">
        <v>6</v>
      </c>
      <c r="CV1695" s="10">
        <v>6</v>
      </c>
      <c r="CW1695" s="10">
        <v>5</v>
      </c>
      <c r="CX1695" s="10">
        <v>7</v>
      </c>
      <c r="CY1695" s="10">
        <v>6</v>
      </c>
      <c r="CZ1695" s="10">
        <v>5</v>
      </c>
      <c r="DA1695" s="10">
        <v>5</v>
      </c>
      <c r="DB1695" s="10">
        <v>5</v>
      </c>
      <c r="DC1695" s="10">
        <v>6</v>
      </c>
      <c r="DD1695" s="10">
        <v>6</v>
      </c>
      <c r="DE1695" s="10">
        <v>7</v>
      </c>
      <c r="DF1695" s="10">
        <v>6</v>
      </c>
      <c r="DG1695" s="10">
        <v>7</v>
      </c>
      <c r="DH1695" s="10">
        <v>5</v>
      </c>
      <c r="DI1695" s="10">
        <v>6</v>
      </c>
      <c r="DJ1695" s="10">
        <v>5</v>
      </c>
      <c r="DK1695" s="10">
        <v>6</v>
      </c>
      <c r="DL1695" s="10">
        <v>6</v>
      </c>
      <c r="DM1695" s="9" t="s">
        <v>154</v>
      </c>
      <c r="DN1695" s="10">
        <v>1987</v>
      </c>
      <c r="DO1695" s="9">
        <f t="shared" si="8"/>
        <v>34</v>
      </c>
      <c r="DP1695" s="9" t="s">
        <v>155</v>
      </c>
      <c r="DQ1695" s="9" t="s">
        <v>156</v>
      </c>
      <c r="DR1695" s="9" t="s">
        <v>157</v>
      </c>
      <c r="DS1695" s="9" t="s">
        <v>137</v>
      </c>
      <c r="DT1695" s="9" t="s">
        <v>657</v>
      </c>
      <c r="DU1695" s="9" t="s">
        <v>203</v>
      </c>
      <c r="DV1695" s="9" t="str">
        <f>VLOOKUP(DU1695,Metadata!$B$2:$C$7,2,FALSE)</f>
        <v>6+ years</v>
      </c>
    </row>
    <row r="1696" spans="1:126">
      <c r="A1696" s="13">
        <v>1695</v>
      </c>
      <c r="B1696" s="9" t="s">
        <v>135</v>
      </c>
      <c r="C1696" s="9" t="str">
        <f>VLOOKUP(B1696,Metadata!$M$2:$N$6,2,FALSE)</f>
        <v>Permanent Employee</v>
      </c>
      <c r="D1696" s="9" t="s">
        <v>136</v>
      </c>
      <c r="E1696" s="9" t="s">
        <v>137</v>
      </c>
      <c r="F1696" s="9" t="s">
        <v>138</v>
      </c>
      <c r="G1696" s="9" t="s">
        <v>140</v>
      </c>
      <c r="H1696" s="9" t="str">
        <f>IF(G1696="","",VLOOKUP(G1696,Metadata!$J$2:$K$22,2,FALSE))</f>
        <v>Lisbon Metropolitan Area</v>
      </c>
      <c r="I1696" s="9" t="s">
        <v>138</v>
      </c>
      <c r="J1696" s="9" t="str">
        <f>IF(I1696="","",VLOOKUP(I1696,Metadata!$P$2:$Q$43,2,FALSE))</f>
        <v>Europe</v>
      </c>
      <c r="K1696" s="9" t="str">
        <f t="shared" si="0"/>
        <v>Portugal</v>
      </c>
      <c r="L1696" s="9" t="s">
        <v>140</v>
      </c>
      <c r="M1696" s="9" t="str">
        <f>IF(L1696="","",VLOOKUP(L1696,Metadata!$J$2:$K$22,2,FALSE))</f>
        <v>Lisbon Metropolitan Area</v>
      </c>
      <c r="N1696" s="9" t="s">
        <v>141</v>
      </c>
      <c r="O1696" s="9" t="s">
        <v>137</v>
      </c>
      <c r="P1696" s="9" t="s">
        <v>142</v>
      </c>
      <c r="Q1696" s="10" t="str">
        <f t="shared" si="1"/>
        <v>Full Office Job</v>
      </c>
      <c r="R1696" s="10">
        <v>6</v>
      </c>
      <c r="S1696" s="9" t="s">
        <v>161</v>
      </c>
      <c r="T1696" s="9" t="s">
        <v>137</v>
      </c>
      <c r="U1696" s="9" t="str">
        <f>IF(S1696&lt;&gt;"",S1696,IF(T1696&lt;&gt;"",VLOOKUP(T1696,Metadata!$S$2:$T$228,2,FALSE),""))</f>
        <v>Full-Stack Developer</v>
      </c>
      <c r="V1696" s="9" t="s">
        <v>234</v>
      </c>
      <c r="W1696" s="9" t="s">
        <v>137</v>
      </c>
      <c r="X1696" s="9" t="s">
        <v>269</v>
      </c>
      <c r="Y1696" s="9" t="s">
        <v>137</v>
      </c>
      <c r="Z1696" s="9" t="s">
        <v>224</v>
      </c>
      <c r="AA1696" s="9" t="s">
        <v>137</v>
      </c>
      <c r="AB1696" s="9" t="s">
        <v>137</v>
      </c>
      <c r="AC1696" s="9"/>
      <c r="AD1696" s="9" t="s">
        <v>148</v>
      </c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 t="s">
        <v>150</v>
      </c>
      <c r="BZ1696" s="9" t="s">
        <v>137</v>
      </c>
      <c r="CA1696" s="10"/>
      <c r="CB1696" s="10" t="str">
        <f t="shared" si="5"/>
        <v/>
      </c>
      <c r="CC1696" s="10"/>
      <c r="CD1696" s="9" t="str">
        <f t="shared" si="2"/>
        <v/>
      </c>
      <c r="CE1696" s="9" t="s">
        <v>168</v>
      </c>
      <c r="CF1696" s="9" t="s">
        <v>225</v>
      </c>
      <c r="CG1696" s="9">
        <f>IF(CF1696="","",VLOOKUP(CF1696,Metadata!$D$2:$H$20,2,FALSE))</f>
        <v>22500</v>
      </c>
      <c r="CH1696" s="9">
        <f>IF(CF1696="","",VLOOKUP(CF1696,Metadata!$D$2:$H$20,4,FALSE))</f>
        <v>20000</v>
      </c>
      <c r="CI1696" s="9">
        <f>IF(CF1696="","",VLOOKUP(CF1696,Metadata!$D$2:$H$20,5,FALSE))</f>
        <v>25000</v>
      </c>
      <c r="CJ1696" s="9">
        <f t="shared" si="3"/>
        <v>22500</v>
      </c>
      <c r="CK1696" s="9" t="s">
        <v>189</v>
      </c>
      <c r="CL1696" s="10">
        <v>4</v>
      </c>
      <c r="CM1696" s="10">
        <v>4</v>
      </c>
      <c r="CN1696" s="10">
        <v>7</v>
      </c>
      <c r="CO1696" s="10">
        <v>7</v>
      </c>
      <c r="CP1696" s="10">
        <v>7</v>
      </c>
      <c r="CQ1696" s="10">
        <v>7</v>
      </c>
      <c r="CR1696" s="10">
        <v>6</v>
      </c>
      <c r="CS1696" s="10">
        <v>6</v>
      </c>
      <c r="CT1696" s="10">
        <v>7</v>
      </c>
      <c r="CU1696" s="10">
        <v>7</v>
      </c>
      <c r="CV1696" s="10">
        <v>7</v>
      </c>
      <c r="CW1696" s="10">
        <v>6</v>
      </c>
      <c r="CX1696" s="10">
        <v>6</v>
      </c>
      <c r="CY1696" s="10">
        <v>6</v>
      </c>
      <c r="CZ1696" s="10">
        <v>6</v>
      </c>
      <c r="DA1696" s="10">
        <v>7</v>
      </c>
      <c r="DB1696" s="10">
        <v>7</v>
      </c>
      <c r="DC1696" s="10">
        <v>7</v>
      </c>
      <c r="DD1696" s="10">
        <v>6</v>
      </c>
      <c r="DE1696" s="10">
        <v>7</v>
      </c>
      <c r="DF1696" s="10">
        <v>6</v>
      </c>
      <c r="DG1696" s="10">
        <v>7</v>
      </c>
      <c r="DH1696" s="10">
        <v>4</v>
      </c>
      <c r="DI1696" s="10">
        <v>6</v>
      </c>
      <c r="DJ1696" s="10">
        <v>6</v>
      </c>
      <c r="DK1696" s="10">
        <v>5</v>
      </c>
      <c r="DL1696" s="10">
        <v>5</v>
      </c>
      <c r="DM1696" s="9" t="s">
        <v>154</v>
      </c>
      <c r="DN1696" s="10">
        <v>1994</v>
      </c>
      <c r="DO1696" s="9">
        <f t="shared" si="8"/>
        <v>27</v>
      </c>
      <c r="DP1696" s="9" t="s">
        <v>155</v>
      </c>
      <c r="DQ1696" s="9" t="s">
        <v>156</v>
      </c>
      <c r="DR1696" s="9" t="s">
        <v>157</v>
      </c>
      <c r="DS1696" s="9" t="s">
        <v>137</v>
      </c>
      <c r="DT1696" s="9" t="s">
        <v>657</v>
      </c>
      <c r="DU1696" s="9" t="s">
        <v>168</v>
      </c>
      <c r="DV1696" s="9" t="str">
        <f>VLOOKUP(DU1696,Metadata!$B$2:$C$7,2,FALSE)</f>
        <v>0 - 3 years</v>
      </c>
    </row>
    <row r="1697" spans="1:126">
      <c r="A1697" s="13">
        <v>1696</v>
      </c>
      <c r="B1697" s="9" t="s">
        <v>135</v>
      </c>
      <c r="C1697" s="9" t="str">
        <f>VLOOKUP(B1697,Metadata!$M$2:$N$6,2,FALSE)</f>
        <v>Permanent Employee</v>
      </c>
      <c r="D1697" s="9" t="s">
        <v>159</v>
      </c>
      <c r="E1697" s="9" t="s">
        <v>137</v>
      </c>
      <c r="F1697" s="9" t="s">
        <v>138</v>
      </c>
      <c r="G1697" s="9" t="s">
        <v>172</v>
      </c>
      <c r="H1697" s="9" t="str">
        <f>IF(G1697="","",VLOOKUP(G1697,Metadata!$J$2:$K$22,2,FALSE))</f>
        <v>Porto Metropolitan Area</v>
      </c>
      <c r="I1697" s="9" t="s">
        <v>138</v>
      </c>
      <c r="J1697" s="9" t="str">
        <f>IF(I1697="","",VLOOKUP(I1697,Metadata!$P$2:$Q$43,2,FALSE))</f>
        <v>Europe</v>
      </c>
      <c r="K1697" s="9" t="str">
        <f t="shared" si="0"/>
        <v>Portugal</v>
      </c>
      <c r="L1697" s="9" t="s">
        <v>140</v>
      </c>
      <c r="M1697" s="9" t="str">
        <f>IF(L1697="","",VLOOKUP(L1697,Metadata!$J$2:$K$22,2,FALSE))</f>
        <v>Lisbon Metropolitan Area</v>
      </c>
      <c r="N1697" s="9" t="s">
        <v>141</v>
      </c>
      <c r="O1697" s="9" t="s">
        <v>137</v>
      </c>
      <c r="P1697" s="9" t="s">
        <v>191</v>
      </c>
      <c r="Q1697" s="10" t="str">
        <f t="shared" si="1"/>
        <v>Remote Job (full or flexible)</v>
      </c>
      <c r="R1697" s="10">
        <v>6</v>
      </c>
      <c r="S1697" s="9" t="s">
        <v>183</v>
      </c>
      <c r="T1697" s="9" t="s">
        <v>137</v>
      </c>
      <c r="U1697" s="9" t="str">
        <f>IF(S1697&lt;&gt;"",S1697,IF(T1697&lt;&gt;"",VLOOKUP(T1697,Metadata!$S$2:$T$228,2,FALSE),""))</f>
        <v>Product Owner/Product Manager</v>
      </c>
      <c r="V1697" s="9" t="s">
        <v>261</v>
      </c>
      <c r="W1697" s="9" t="s">
        <v>137</v>
      </c>
      <c r="X1697" s="9" t="s">
        <v>242</v>
      </c>
      <c r="Y1697" s="9" t="s">
        <v>137</v>
      </c>
      <c r="Z1697" s="9" t="s">
        <v>146</v>
      </c>
      <c r="AA1697" s="9" t="s">
        <v>137</v>
      </c>
      <c r="AB1697" s="9" t="s">
        <v>137</v>
      </c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 t="s">
        <v>150</v>
      </c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 t="s">
        <v>150</v>
      </c>
      <c r="BZ1697" s="9" t="s">
        <v>137</v>
      </c>
      <c r="CA1697" s="10"/>
      <c r="CB1697" s="10" t="str">
        <f t="shared" si="5"/>
        <v/>
      </c>
      <c r="CC1697" s="10"/>
      <c r="CD1697" s="9" t="str">
        <f t="shared" si="2"/>
        <v/>
      </c>
      <c r="CE1697" s="9" t="s">
        <v>232</v>
      </c>
      <c r="CF1697" s="9" t="s">
        <v>293</v>
      </c>
      <c r="CG1697" s="9">
        <f>IF(CF1697="","",VLOOKUP(CF1697,Metadata!$D$2:$H$20,2,FALSE))</f>
        <v>52500</v>
      </c>
      <c r="CH1697" s="9">
        <f>IF(CF1697="","",VLOOKUP(CF1697,Metadata!$D$2:$H$20,4,FALSE))</f>
        <v>50000</v>
      </c>
      <c r="CI1697" s="9">
        <f>IF(CF1697="","",VLOOKUP(CF1697,Metadata!$D$2:$H$20,5,FALSE))</f>
        <v>55000</v>
      </c>
      <c r="CJ1697" s="9">
        <f t="shared" si="3"/>
        <v>52500</v>
      </c>
      <c r="CK1697" s="9" t="s">
        <v>221</v>
      </c>
      <c r="CL1697" s="10">
        <v>5</v>
      </c>
      <c r="CM1697" s="10">
        <v>1</v>
      </c>
      <c r="CN1697" s="10">
        <v>7</v>
      </c>
      <c r="CO1697" s="10">
        <v>6</v>
      </c>
      <c r="CP1697" s="10">
        <v>4</v>
      </c>
      <c r="CQ1697" s="10">
        <v>5</v>
      </c>
      <c r="CR1697" s="10">
        <v>5</v>
      </c>
      <c r="CS1697" s="10">
        <v>5</v>
      </c>
      <c r="CT1697" s="10">
        <v>7</v>
      </c>
      <c r="CU1697" s="10">
        <v>3</v>
      </c>
      <c r="CV1697" s="10">
        <v>2</v>
      </c>
      <c r="CW1697" s="10">
        <v>1</v>
      </c>
      <c r="CX1697" s="10">
        <v>5</v>
      </c>
      <c r="CY1697" s="10">
        <v>7</v>
      </c>
      <c r="CZ1697" s="10">
        <v>5</v>
      </c>
      <c r="DA1697" s="10">
        <v>7</v>
      </c>
      <c r="DB1697" s="10">
        <v>5</v>
      </c>
      <c r="DC1697" s="10">
        <v>7</v>
      </c>
      <c r="DD1697" s="10">
        <v>2</v>
      </c>
      <c r="DE1697" s="10">
        <v>5</v>
      </c>
      <c r="DF1697" s="10">
        <v>4</v>
      </c>
      <c r="DG1697" s="10">
        <v>4</v>
      </c>
      <c r="DH1697" s="10">
        <v>4</v>
      </c>
      <c r="DI1697" s="10">
        <v>7</v>
      </c>
      <c r="DJ1697" s="10">
        <v>7</v>
      </c>
      <c r="DK1697" s="10">
        <v>3</v>
      </c>
      <c r="DL1697" s="10">
        <v>4</v>
      </c>
      <c r="DM1697" s="9" t="s">
        <v>154</v>
      </c>
      <c r="DN1697" s="10">
        <v>1985</v>
      </c>
      <c r="DO1697" s="9">
        <f t="shared" si="8"/>
        <v>36</v>
      </c>
      <c r="DP1697" s="9" t="s">
        <v>155</v>
      </c>
      <c r="DQ1697" s="9" t="s">
        <v>156</v>
      </c>
      <c r="DR1697" s="9" t="s">
        <v>157</v>
      </c>
      <c r="DS1697" s="9" t="s">
        <v>137</v>
      </c>
      <c r="DT1697" s="9" t="s">
        <v>657</v>
      </c>
      <c r="DU1697" s="9" t="s">
        <v>158</v>
      </c>
      <c r="DV1697" s="9" t="str">
        <f>VLOOKUP(DU1697,Metadata!$B$2:$C$7,2,FALSE)</f>
        <v>6+ years</v>
      </c>
    </row>
    <row r="1698" spans="1:126">
      <c r="A1698" s="13">
        <v>1697</v>
      </c>
      <c r="B1698" s="9" t="s">
        <v>135</v>
      </c>
      <c r="C1698" s="9" t="str">
        <f>VLOOKUP(B1698,Metadata!$M$2:$N$6,2,FALSE)</f>
        <v>Permanent Employee</v>
      </c>
      <c r="D1698" s="9" t="s">
        <v>159</v>
      </c>
      <c r="E1698" s="9" t="s">
        <v>137</v>
      </c>
      <c r="F1698" s="9" t="s">
        <v>138</v>
      </c>
      <c r="G1698" s="9" t="s">
        <v>140</v>
      </c>
      <c r="H1698" s="9" t="str">
        <f>IF(G1698="","",VLOOKUP(G1698,Metadata!$J$2:$K$22,2,FALSE))</f>
        <v>Lisbon Metropolitan Area</v>
      </c>
      <c r="I1698" s="9" t="s">
        <v>138</v>
      </c>
      <c r="J1698" s="9" t="str">
        <f>IF(I1698="","",VLOOKUP(I1698,Metadata!$P$2:$Q$43,2,FALSE))</f>
        <v>Europe</v>
      </c>
      <c r="K1698" s="9" t="str">
        <f t="shared" si="0"/>
        <v>Portugal</v>
      </c>
      <c r="L1698" s="9" t="s">
        <v>140</v>
      </c>
      <c r="M1698" s="9" t="str">
        <f>IF(L1698="","",VLOOKUP(L1698,Metadata!$J$2:$K$22,2,FALSE))</f>
        <v>Lisbon Metropolitan Area</v>
      </c>
      <c r="N1698" s="9" t="s">
        <v>141</v>
      </c>
      <c r="O1698" s="9" t="s">
        <v>137</v>
      </c>
      <c r="P1698" s="9" t="s">
        <v>142</v>
      </c>
      <c r="Q1698" s="10" t="str">
        <f t="shared" si="1"/>
        <v>Full Office Job</v>
      </c>
      <c r="R1698" s="10">
        <v>7</v>
      </c>
      <c r="S1698" s="9" t="s">
        <v>143</v>
      </c>
      <c r="T1698" s="9" t="s">
        <v>137</v>
      </c>
      <c r="U1698" s="9" t="str">
        <f>IF(S1698&lt;&gt;"",S1698,IF(T1698&lt;&gt;"",VLOOKUP(T1698,Metadata!$S$2:$T$228,2,FALSE),""))</f>
        <v>Technical Team Leader</v>
      </c>
      <c r="V1698" s="9" t="s">
        <v>207</v>
      </c>
      <c r="W1698" s="9" t="s">
        <v>137</v>
      </c>
      <c r="X1698" s="9" t="s">
        <v>208</v>
      </c>
      <c r="Y1698" s="9" t="s">
        <v>137</v>
      </c>
      <c r="Z1698" s="9" t="s">
        <v>184</v>
      </c>
      <c r="AA1698" s="9" t="s">
        <v>137</v>
      </c>
      <c r="AB1698" s="9" t="s">
        <v>137</v>
      </c>
      <c r="AC1698" s="9" t="s">
        <v>147</v>
      </c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 t="s">
        <v>150</v>
      </c>
      <c r="BZ1698" s="9" t="s">
        <v>137</v>
      </c>
      <c r="CA1698" s="10"/>
      <c r="CB1698" s="10" t="str">
        <f t="shared" si="5"/>
        <v/>
      </c>
      <c r="CC1698" s="10"/>
      <c r="CD1698" s="9" t="str">
        <f t="shared" si="2"/>
        <v/>
      </c>
      <c r="CE1698" s="9" t="s">
        <v>168</v>
      </c>
      <c r="CF1698" s="9" t="s">
        <v>152</v>
      </c>
      <c r="CG1698" s="9">
        <f>IF(CF1698="","",VLOOKUP(CF1698,Metadata!$D$2:$H$20,2,FALSE))</f>
        <v>32500</v>
      </c>
      <c r="CH1698" s="9">
        <f>IF(CF1698="","",VLOOKUP(CF1698,Metadata!$D$2:$H$20,4,FALSE))</f>
        <v>30000</v>
      </c>
      <c r="CI1698" s="9">
        <f>IF(CF1698="","",VLOOKUP(CF1698,Metadata!$D$2:$H$20,5,FALSE))</f>
        <v>35000</v>
      </c>
      <c r="CJ1698" s="9">
        <f t="shared" si="3"/>
        <v>32500</v>
      </c>
      <c r="CK1698" s="9" t="s">
        <v>221</v>
      </c>
      <c r="CL1698" s="10">
        <v>5</v>
      </c>
      <c r="CM1698" s="10">
        <v>4</v>
      </c>
      <c r="CN1698" s="10">
        <v>7</v>
      </c>
      <c r="CO1698" s="10">
        <v>6</v>
      </c>
      <c r="CP1698" s="10">
        <v>4</v>
      </c>
      <c r="CQ1698" s="10">
        <v>6</v>
      </c>
      <c r="CR1698" s="10">
        <v>7</v>
      </c>
      <c r="CS1698" s="10">
        <v>6</v>
      </c>
      <c r="CT1698" s="10">
        <v>4</v>
      </c>
      <c r="CU1698" s="10">
        <v>4</v>
      </c>
      <c r="CV1698" s="10">
        <v>6</v>
      </c>
      <c r="CW1698" s="10">
        <v>7</v>
      </c>
      <c r="CX1698" s="10">
        <v>6</v>
      </c>
      <c r="CY1698" s="10">
        <v>5</v>
      </c>
      <c r="CZ1698" s="10">
        <v>6</v>
      </c>
      <c r="DA1698" s="10">
        <v>5</v>
      </c>
      <c r="DB1698" s="10">
        <v>6</v>
      </c>
      <c r="DC1698" s="10">
        <v>7</v>
      </c>
      <c r="DD1698" s="10">
        <v>4</v>
      </c>
      <c r="DE1698" s="10">
        <v>6</v>
      </c>
      <c r="DF1698" s="10">
        <v>4</v>
      </c>
      <c r="DG1698" s="10">
        <v>5</v>
      </c>
      <c r="DH1698" s="10">
        <v>6</v>
      </c>
      <c r="DI1698" s="10">
        <v>7</v>
      </c>
      <c r="DJ1698" s="10">
        <v>3</v>
      </c>
      <c r="DK1698" s="10">
        <v>4</v>
      </c>
      <c r="DL1698" s="10">
        <v>7</v>
      </c>
      <c r="DM1698" s="9" t="s">
        <v>154</v>
      </c>
      <c r="DN1698" s="10">
        <v>1971</v>
      </c>
      <c r="DO1698" s="9">
        <f t="shared" si="8"/>
        <v>50</v>
      </c>
      <c r="DP1698" s="9" t="s">
        <v>222</v>
      </c>
      <c r="DQ1698" s="9" t="s">
        <v>202</v>
      </c>
      <c r="DR1698" s="9" t="s">
        <v>157</v>
      </c>
      <c r="DS1698" s="9" t="s">
        <v>137</v>
      </c>
      <c r="DT1698" s="9" t="s">
        <v>657</v>
      </c>
      <c r="DU1698" s="9" t="s">
        <v>158</v>
      </c>
      <c r="DV1698" s="9" t="str">
        <f>VLOOKUP(DU1698,Metadata!$B$2:$C$7,2,FALSE)</f>
        <v>6+ years</v>
      </c>
    </row>
    <row r="1699" spans="1:126">
      <c r="A1699" s="13">
        <v>1698</v>
      </c>
      <c r="B1699" s="9" t="s">
        <v>135</v>
      </c>
      <c r="C1699" s="9" t="str">
        <f>VLOOKUP(B1699,Metadata!$M$2:$N$6,2,FALSE)</f>
        <v>Permanent Employee</v>
      </c>
      <c r="D1699" s="9" t="s">
        <v>159</v>
      </c>
      <c r="E1699" s="9" t="s">
        <v>137</v>
      </c>
      <c r="F1699" s="9" t="s">
        <v>138</v>
      </c>
      <c r="G1699" s="9" t="s">
        <v>140</v>
      </c>
      <c r="H1699" s="9" t="str">
        <f>IF(G1699="","",VLOOKUP(G1699,Metadata!$J$2:$K$22,2,FALSE))</f>
        <v>Lisbon Metropolitan Area</v>
      </c>
      <c r="I1699" s="9" t="s">
        <v>138</v>
      </c>
      <c r="J1699" s="9" t="str">
        <f>IF(I1699="","",VLOOKUP(I1699,Metadata!$P$2:$Q$43,2,FALSE))</f>
        <v>Europe</v>
      </c>
      <c r="K1699" s="9" t="str">
        <f t="shared" si="0"/>
        <v>Portugal</v>
      </c>
      <c r="L1699" s="9" t="s">
        <v>140</v>
      </c>
      <c r="M1699" s="9" t="str">
        <f>IF(L1699="","",VLOOKUP(L1699,Metadata!$J$2:$K$22,2,FALSE))</f>
        <v>Lisbon Metropolitan Area</v>
      </c>
      <c r="N1699" s="9" t="s">
        <v>205</v>
      </c>
      <c r="O1699" s="9" t="s">
        <v>137</v>
      </c>
      <c r="P1699" s="9" t="s">
        <v>137</v>
      </c>
      <c r="Q1699" s="10" t="str">
        <f t="shared" si="1"/>
        <v>Full Office Job</v>
      </c>
      <c r="R1699" s="10">
        <v>2</v>
      </c>
      <c r="S1699" s="9" t="s">
        <v>143</v>
      </c>
      <c r="T1699" s="9" t="s">
        <v>137</v>
      </c>
      <c r="U1699" s="9" t="str">
        <f>IF(S1699&lt;&gt;"",S1699,IF(T1699&lt;&gt;"",VLOOKUP(T1699,Metadata!$S$2:$T$228,2,FALSE),""))</f>
        <v>Technical Team Leader</v>
      </c>
      <c r="V1699" s="9" t="s">
        <v>144</v>
      </c>
      <c r="W1699" s="9" t="s">
        <v>137</v>
      </c>
      <c r="X1699" s="9" t="s">
        <v>269</v>
      </c>
      <c r="Y1699" s="9" t="s">
        <v>137</v>
      </c>
      <c r="Z1699" s="9" t="s">
        <v>184</v>
      </c>
      <c r="AA1699" s="9" t="s">
        <v>165</v>
      </c>
      <c r="AB1699" s="9" t="s">
        <v>137</v>
      </c>
      <c r="AC1699" s="9"/>
      <c r="AD1699" s="9" t="s">
        <v>148</v>
      </c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 t="s">
        <v>178</v>
      </c>
      <c r="BB1699" s="9"/>
      <c r="BC1699" s="9"/>
      <c r="BD1699" s="9"/>
      <c r="BE1699" s="9"/>
      <c r="BF1699" s="9"/>
      <c r="BG1699" s="9"/>
      <c r="BH1699" s="9"/>
      <c r="BI1699" s="9"/>
      <c r="BJ1699" s="9" t="s">
        <v>167</v>
      </c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10"/>
      <c r="CB1699" s="10" t="str">
        <f t="shared" si="5"/>
        <v/>
      </c>
      <c r="CC1699" s="10"/>
      <c r="CD1699" s="9" t="str">
        <f t="shared" si="2"/>
        <v/>
      </c>
      <c r="CE1699" s="9" t="s">
        <v>151</v>
      </c>
      <c r="CF1699" s="9" t="s">
        <v>225</v>
      </c>
      <c r="CG1699" s="9">
        <f>IF(CF1699="","",VLOOKUP(CF1699,Metadata!$D$2:$H$20,2,FALSE))</f>
        <v>22500</v>
      </c>
      <c r="CH1699" s="9">
        <f>IF(CF1699="","",VLOOKUP(CF1699,Metadata!$D$2:$H$20,4,FALSE))</f>
        <v>20000</v>
      </c>
      <c r="CI1699" s="9">
        <f>IF(CF1699="","",VLOOKUP(CF1699,Metadata!$D$2:$H$20,5,FALSE))</f>
        <v>25000</v>
      </c>
      <c r="CJ1699" s="9">
        <f t="shared" si="3"/>
        <v>22500</v>
      </c>
      <c r="CK1699" s="9" t="s">
        <v>153</v>
      </c>
      <c r="CL1699" s="10">
        <v>1</v>
      </c>
      <c r="CM1699" s="10">
        <v>3</v>
      </c>
      <c r="CN1699" s="10">
        <v>2</v>
      </c>
      <c r="CO1699" s="10">
        <v>5</v>
      </c>
      <c r="CP1699" s="10">
        <v>6</v>
      </c>
      <c r="CQ1699" s="10">
        <v>6</v>
      </c>
      <c r="CR1699" s="10">
        <v>2</v>
      </c>
      <c r="CS1699" s="10">
        <v>5</v>
      </c>
      <c r="CT1699" s="10">
        <v>5</v>
      </c>
      <c r="CU1699" s="10">
        <v>5</v>
      </c>
      <c r="CV1699" s="10">
        <v>5</v>
      </c>
      <c r="CW1699" s="10">
        <v>4</v>
      </c>
      <c r="CX1699" s="10">
        <v>5</v>
      </c>
      <c r="CY1699" s="10">
        <v>4</v>
      </c>
      <c r="CZ1699" s="10">
        <v>6</v>
      </c>
      <c r="DA1699" s="10">
        <v>6</v>
      </c>
      <c r="DB1699" s="10">
        <v>4</v>
      </c>
      <c r="DC1699" s="10">
        <v>5</v>
      </c>
      <c r="DD1699" s="10">
        <v>2</v>
      </c>
      <c r="DE1699" s="10">
        <v>6</v>
      </c>
      <c r="DF1699" s="10">
        <v>7</v>
      </c>
      <c r="DG1699" s="10">
        <v>6</v>
      </c>
      <c r="DH1699" s="10">
        <v>3</v>
      </c>
      <c r="DI1699" s="10">
        <v>3</v>
      </c>
      <c r="DJ1699" s="10">
        <v>3</v>
      </c>
      <c r="DK1699" s="10">
        <v>3</v>
      </c>
      <c r="DL1699" s="10">
        <v>3</v>
      </c>
      <c r="DM1699" s="9" t="s">
        <v>154</v>
      </c>
      <c r="DN1699" s="10">
        <v>1983</v>
      </c>
      <c r="DO1699" s="9">
        <f t="shared" si="8"/>
        <v>38</v>
      </c>
      <c r="DP1699" s="9" t="s">
        <v>155</v>
      </c>
      <c r="DQ1699" s="9" t="s">
        <v>202</v>
      </c>
      <c r="DR1699" s="9" t="s">
        <v>157</v>
      </c>
      <c r="DS1699" s="9" t="s">
        <v>137</v>
      </c>
      <c r="DT1699" s="9" t="s">
        <v>657</v>
      </c>
      <c r="DU1699" s="9" t="s">
        <v>223</v>
      </c>
      <c r="DV1699" s="9" t="str">
        <f>VLOOKUP(DU1699,Metadata!$B$2:$C$7,2,FALSE)</f>
        <v>3 - 6 years</v>
      </c>
    </row>
    <row r="1700" spans="1:126">
      <c r="A1700" s="13">
        <v>1699</v>
      </c>
      <c r="B1700" s="9" t="s">
        <v>135</v>
      </c>
      <c r="C1700" s="9" t="str">
        <f>VLOOKUP(B1700,Metadata!$M$2:$N$6,2,FALSE)</f>
        <v>Permanent Employee</v>
      </c>
      <c r="D1700" s="9" t="s">
        <v>136</v>
      </c>
      <c r="E1700" s="9" t="s">
        <v>137</v>
      </c>
      <c r="F1700" s="9" t="s">
        <v>138</v>
      </c>
      <c r="G1700" s="9" t="s">
        <v>139</v>
      </c>
      <c r="H1700" s="9" t="str">
        <f>IF(G1700="","",VLOOKUP(G1700,Metadata!$J$2:$K$22,2,FALSE))</f>
        <v>Centre</v>
      </c>
      <c r="I1700" s="9" t="s">
        <v>138</v>
      </c>
      <c r="J1700" s="9" t="str">
        <f>IF(I1700="","",VLOOKUP(I1700,Metadata!$P$2:$Q$43,2,FALSE))</f>
        <v>Europe</v>
      </c>
      <c r="K1700" s="9" t="str">
        <f t="shared" si="0"/>
        <v>Portugal</v>
      </c>
      <c r="L1700" s="9" t="s">
        <v>139</v>
      </c>
      <c r="M1700" s="9" t="str">
        <f>IF(L1700="","",VLOOKUP(L1700,Metadata!$J$2:$K$22,2,FALSE))</f>
        <v>Centre</v>
      </c>
      <c r="N1700" s="9" t="s">
        <v>205</v>
      </c>
      <c r="O1700" s="9" t="s">
        <v>137</v>
      </c>
      <c r="P1700" s="9" t="s">
        <v>137</v>
      </c>
      <c r="Q1700" s="10" t="str">
        <f t="shared" si="1"/>
        <v>Full Office Job</v>
      </c>
      <c r="R1700" s="10">
        <v>6</v>
      </c>
      <c r="S1700" s="9" t="s">
        <v>332</v>
      </c>
      <c r="T1700" s="9" t="s">
        <v>137</v>
      </c>
      <c r="U1700" s="9" t="str">
        <f>IF(S1700&lt;&gt;"",S1700,IF(T1700&lt;&gt;"",VLOOKUP(T1700,Metadata!$S$2:$T$228,2,FALSE),""))</f>
        <v>UX/UI Designer</v>
      </c>
      <c r="V1700" s="9" t="s">
        <v>323</v>
      </c>
      <c r="W1700" s="9" t="s">
        <v>137</v>
      </c>
      <c r="X1700" s="9" t="s">
        <v>163</v>
      </c>
      <c r="Y1700" s="9" t="s">
        <v>137</v>
      </c>
      <c r="Z1700" s="9" t="s">
        <v>193</v>
      </c>
      <c r="AA1700" s="9" t="s">
        <v>165</v>
      </c>
      <c r="AB1700" s="9" t="s">
        <v>137</v>
      </c>
      <c r="AC1700" s="9" t="s">
        <v>147</v>
      </c>
      <c r="AD1700" s="9" t="s">
        <v>148</v>
      </c>
      <c r="AE1700" s="9"/>
      <c r="AF1700" s="9"/>
      <c r="AG1700" s="9" t="s">
        <v>166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 t="s">
        <v>178</v>
      </c>
      <c r="BB1700" s="9"/>
      <c r="BC1700" s="9"/>
      <c r="BD1700" s="9"/>
      <c r="BE1700" s="9"/>
      <c r="BF1700" s="9"/>
      <c r="BG1700" s="9"/>
      <c r="BH1700" s="9"/>
      <c r="BI1700" s="9"/>
      <c r="BJ1700" s="9" t="s">
        <v>167</v>
      </c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10"/>
      <c r="CB1700" s="10" t="str">
        <f t="shared" si="5"/>
        <v/>
      </c>
      <c r="CC1700" s="10"/>
      <c r="CD1700" s="9" t="str">
        <f t="shared" si="2"/>
        <v/>
      </c>
      <c r="CE1700" s="9" t="s">
        <v>168</v>
      </c>
      <c r="CF1700" s="9" t="s">
        <v>169</v>
      </c>
      <c r="CG1700" s="9">
        <f>IF(CF1700="","",VLOOKUP(CF1700,Metadata!$D$2:$H$20,2,FALSE))</f>
        <v>12500</v>
      </c>
      <c r="CH1700" s="9">
        <f>IF(CF1700="","",VLOOKUP(CF1700,Metadata!$D$2:$H$20,4,FALSE))</f>
        <v>0</v>
      </c>
      <c r="CI1700" s="9">
        <f>IF(CF1700="","",VLOOKUP(CF1700,Metadata!$D$2:$H$20,5,FALSE))</f>
        <v>15000</v>
      </c>
      <c r="CJ1700" s="9">
        <f t="shared" si="3"/>
        <v>12500</v>
      </c>
      <c r="CK1700" s="9" t="s">
        <v>153</v>
      </c>
      <c r="CL1700" s="10">
        <v>2</v>
      </c>
      <c r="CM1700" s="10">
        <v>3</v>
      </c>
      <c r="CN1700" s="10">
        <v>6</v>
      </c>
      <c r="CO1700" s="10">
        <v>6</v>
      </c>
      <c r="CP1700" s="10">
        <v>6</v>
      </c>
      <c r="CQ1700" s="10">
        <v>7</v>
      </c>
      <c r="CR1700" s="10">
        <v>6</v>
      </c>
      <c r="CS1700" s="10">
        <v>5</v>
      </c>
      <c r="CT1700" s="10">
        <v>6</v>
      </c>
      <c r="CU1700" s="10">
        <v>6</v>
      </c>
      <c r="CV1700" s="10">
        <v>5</v>
      </c>
      <c r="CW1700" s="10">
        <v>5</v>
      </c>
      <c r="CX1700" s="10">
        <v>7</v>
      </c>
      <c r="CY1700" s="10">
        <v>7</v>
      </c>
      <c r="CZ1700" s="10">
        <v>6</v>
      </c>
      <c r="DA1700" s="10">
        <v>4</v>
      </c>
      <c r="DB1700" s="10">
        <v>4</v>
      </c>
      <c r="DC1700" s="10">
        <v>5</v>
      </c>
      <c r="DD1700" s="10">
        <v>4</v>
      </c>
      <c r="DE1700" s="10">
        <v>7</v>
      </c>
      <c r="DF1700" s="10">
        <v>6</v>
      </c>
      <c r="DG1700" s="10">
        <v>6</v>
      </c>
      <c r="DH1700" s="10">
        <v>5</v>
      </c>
      <c r="DI1700" s="10">
        <v>6</v>
      </c>
      <c r="DJ1700" s="10">
        <v>5</v>
      </c>
      <c r="DK1700" s="10">
        <v>5</v>
      </c>
      <c r="DL1700" s="10">
        <v>4</v>
      </c>
      <c r="DM1700" s="9" t="s">
        <v>154</v>
      </c>
      <c r="DN1700" s="10">
        <v>1995</v>
      </c>
      <c r="DO1700" s="9">
        <f t="shared" si="8"/>
        <v>26</v>
      </c>
      <c r="DP1700" s="9" t="s">
        <v>222</v>
      </c>
      <c r="DQ1700" s="9" t="s">
        <v>202</v>
      </c>
      <c r="DR1700" s="9" t="s">
        <v>157</v>
      </c>
      <c r="DS1700" s="9" t="s">
        <v>137</v>
      </c>
      <c r="DT1700" s="9" t="s">
        <v>657</v>
      </c>
      <c r="DU1700" s="9" t="s">
        <v>168</v>
      </c>
      <c r="DV1700" s="9" t="str">
        <f>VLOOKUP(DU1700,Metadata!$B$2:$C$7,2,FALSE)</f>
        <v>0 - 3 years</v>
      </c>
    </row>
    <row r="1701" spans="1:126">
      <c r="A1701" s="13">
        <v>1700</v>
      </c>
      <c r="B1701" s="9" t="s">
        <v>135</v>
      </c>
      <c r="C1701" s="9" t="str">
        <f>VLOOKUP(B1701,Metadata!$M$2:$N$6,2,FALSE)</f>
        <v>Permanent Employee</v>
      </c>
      <c r="D1701" s="9" t="s">
        <v>136</v>
      </c>
      <c r="E1701" s="9" t="s">
        <v>137</v>
      </c>
      <c r="F1701" s="9" t="s">
        <v>138</v>
      </c>
      <c r="G1701" s="9" t="s">
        <v>172</v>
      </c>
      <c r="H1701" s="9" t="str">
        <f>IF(G1701="","",VLOOKUP(G1701,Metadata!$J$2:$K$22,2,FALSE))</f>
        <v>Porto Metropolitan Area</v>
      </c>
      <c r="I1701" s="9" t="s">
        <v>138</v>
      </c>
      <c r="J1701" s="9" t="str">
        <f>IF(I1701="","",VLOOKUP(I1701,Metadata!$P$2:$Q$43,2,FALSE))</f>
        <v>Europe</v>
      </c>
      <c r="K1701" s="9" t="str">
        <f t="shared" si="0"/>
        <v>Portugal</v>
      </c>
      <c r="L1701" s="9" t="s">
        <v>172</v>
      </c>
      <c r="M1701" s="9" t="str">
        <f>IF(L1701="","",VLOOKUP(L1701,Metadata!$J$2:$K$22,2,FALSE))</f>
        <v>Porto Metropolitan Area</v>
      </c>
      <c r="N1701" s="9" t="s">
        <v>205</v>
      </c>
      <c r="O1701" s="9" t="s">
        <v>137</v>
      </c>
      <c r="P1701" s="9" t="s">
        <v>137</v>
      </c>
      <c r="Q1701" s="10" t="str">
        <f t="shared" si="1"/>
        <v>Full Office Job</v>
      </c>
      <c r="R1701" s="10">
        <v>5</v>
      </c>
      <c r="S1701" s="9" t="s">
        <v>206</v>
      </c>
      <c r="T1701" s="9" t="s">
        <v>137</v>
      </c>
      <c r="U1701" s="9" t="str">
        <f>IF(S1701&lt;&gt;"",S1701,IF(T1701&lt;&gt;"",VLOOKUP(T1701,Metadata!$S$2:$T$228,2,FALSE),""))</f>
        <v>Mobile Apps Developer</v>
      </c>
      <c r="V1701" s="9" t="s">
        <v>144</v>
      </c>
      <c r="W1701" s="9" t="s">
        <v>137</v>
      </c>
      <c r="X1701" s="9" t="s">
        <v>163</v>
      </c>
      <c r="Y1701" s="9" t="s">
        <v>137</v>
      </c>
      <c r="Z1701" s="9" t="s">
        <v>184</v>
      </c>
      <c r="AA1701" s="9" t="s">
        <v>137</v>
      </c>
      <c r="AB1701" s="9" t="s">
        <v>137</v>
      </c>
      <c r="AC1701" s="9"/>
      <c r="AD1701" s="9" t="s">
        <v>148</v>
      </c>
      <c r="AE1701" s="9"/>
      <c r="AF1701" s="9" t="s">
        <v>243</v>
      </c>
      <c r="AG1701" s="9"/>
      <c r="AH1701" s="9" t="s">
        <v>176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 t="s">
        <v>197</v>
      </c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 t="s">
        <v>258</v>
      </c>
      <c r="BV1701" s="9"/>
      <c r="BW1701" s="9"/>
      <c r="BX1701" s="9"/>
      <c r="BY1701" s="9"/>
      <c r="BZ1701" s="9" t="s">
        <v>445</v>
      </c>
      <c r="CA1701" s="10"/>
      <c r="CB1701" s="10" t="str">
        <f t="shared" si="5"/>
        <v/>
      </c>
      <c r="CC1701" s="10"/>
      <c r="CD1701" s="9" t="str">
        <f t="shared" si="2"/>
        <v/>
      </c>
      <c r="CE1701" s="9" t="s">
        <v>232</v>
      </c>
      <c r="CF1701" s="9" t="s">
        <v>220</v>
      </c>
      <c r="CG1701" s="9">
        <f>IF(CF1701="","",VLOOKUP(CF1701,Metadata!$D$2:$H$20,2,FALSE))</f>
        <v>27500</v>
      </c>
      <c r="CH1701" s="9">
        <f>IF(CF1701="","",VLOOKUP(CF1701,Metadata!$D$2:$H$20,4,FALSE))</f>
        <v>25000</v>
      </c>
      <c r="CI1701" s="9">
        <f>IF(CF1701="","",VLOOKUP(CF1701,Metadata!$D$2:$H$20,5,FALSE))</f>
        <v>30000</v>
      </c>
      <c r="CJ1701" s="9">
        <f t="shared" si="3"/>
        <v>27500</v>
      </c>
      <c r="CK1701" s="9" t="s">
        <v>153</v>
      </c>
      <c r="CL1701" s="10">
        <v>4</v>
      </c>
      <c r="CM1701" s="10">
        <v>4</v>
      </c>
      <c r="CN1701" s="10">
        <v>7</v>
      </c>
      <c r="CO1701" s="10">
        <v>6</v>
      </c>
      <c r="CP1701" s="10">
        <v>7</v>
      </c>
      <c r="CQ1701" s="10">
        <v>6</v>
      </c>
      <c r="CR1701" s="10">
        <v>6</v>
      </c>
      <c r="CS1701" s="10">
        <v>6</v>
      </c>
      <c r="CT1701" s="10">
        <v>5</v>
      </c>
      <c r="CU1701" s="10">
        <v>6</v>
      </c>
      <c r="CV1701" s="10">
        <v>6</v>
      </c>
      <c r="CW1701" s="10">
        <v>6</v>
      </c>
      <c r="CX1701" s="10">
        <v>5</v>
      </c>
      <c r="CY1701" s="10">
        <v>6</v>
      </c>
      <c r="CZ1701" s="10">
        <v>6</v>
      </c>
      <c r="DA1701" s="10">
        <v>6</v>
      </c>
      <c r="DB1701" s="10">
        <v>5</v>
      </c>
      <c r="DC1701" s="10">
        <v>7</v>
      </c>
      <c r="DD1701" s="10">
        <v>4</v>
      </c>
      <c r="DE1701" s="10">
        <v>6</v>
      </c>
      <c r="DF1701" s="10">
        <v>5</v>
      </c>
      <c r="DG1701" s="10">
        <v>4</v>
      </c>
      <c r="DH1701" s="10">
        <v>4</v>
      </c>
      <c r="DI1701" s="10">
        <v>7</v>
      </c>
      <c r="DJ1701" s="10">
        <v>5</v>
      </c>
      <c r="DK1701" s="10">
        <v>4</v>
      </c>
      <c r="DL1701" s="10">
        <v>4</v>
      </c>
      <c r="DM1701" s="9" t="s">
        <v>154</v>
      </c>
      <c r="DN1701" s="10">
        <v>1994</v>
      </c>
      <c r="DO1701" s="9">
        <f t="shared" si="8"/>
        <v>27</v>
      </c>
      <c r="DP1701" s="9" t="s">
        <v>155</v>
      </c>
      <c r="DQ1701" s="9" t="s">
        <v>156</v>
      </c>
      <c r="DR1701" s="9" t="s">
        <v>157</v>
      </c>
      <c r="DS1701" s="9" t="s">
        <v>137</v>
      </c>
      <c r="DT1701" s="9" t="s">
        <v>657</v>
      </c>
      <c r="DU1701" s="9" t="s">
        <v>168</v>
      </c>
      <c r="DV1701" s="9" t="str">
        <f>VLOOKUP(DU1701,Metadata!$B$2:$C$7,2,FALSE)</f>
        <v>0 - 3 years</v>
      </c>
    </row>
    <row r="1702" spans="1:126">
      <c r="A1702" s="13">
        <v>1701</v>
      </c>
      <c r="B1702" s="9" t="s">
        <v>135</v>
      </c>
      <c r="C1702" s="9" t="str">
        <f>VLOOKUP(B1702,Metadata!$M$2:$N$6,2,FALSE)</f>
        <v>Permanent Employee</v>
      </c>
      <c r="D1702" s="9" t="s">
        <v>159</v>
      </c>
      <c r="E1702" s="9" t="s">
        <v>137</v>
      </c>
      <c r="F1702" s="9" t="s">
        <v>138</v>
      </c>
      <c r="G1702" s="9" t="s">
        <v>190</v>
      </c>
      <c r="H1702" s="9" t="str">
        <f>IF(G1702="","",VLOOKUP(G1702,Metadata!$J$2:$K$22,2,FALSE))</f>
        <v>North</v>
      </c>
      <c r="I1702" s="9" t="s">
        <v>138</v>
      </c>
      <c r="J1702" s="9" t="str">
        <f>IF(I1702="","",VLOOKUP(I1702,Metadata!$P$2:$Q$43,2,FALSE))</f>
        <v>Europe</v>
      </c>
      <c r="K1702" s="9" t="str">
        <f t="shared" si="0"/>
        <v>Portugal</v>
      </c>
      <c r="L1702" s="9" t="s">
        <v>172</v>
      </c>
      <c r="M1702" s="9" t="str">
        <f>IF(L1702="","",VLOOKUP(L1702,Metadata!$J$2:$K$22,2,FALSE))</f>
        <v>Porto Metropolitan Area</v>
      </c>
      <c r="N1702" s="9" t="s">
        <v>141</v>
      </c>
      <c r="O1702" s="9" t="s">
        <v>137</v>
      </c>
      <c r="P1702" s="9" t="s">
        <v>142</v>
      </c>
      <c r="Q1702" s="10" t="str">
        <f t="shared" si="1"/>
        <v>Full Office Job</v>
      </c>
      <c r="R1702" s="10">
        <v>5</v>
      </c>
      <c r="S1702" s="9" t="s">
        <v>161</v>
      </c>
      <c r="T1702" s="9" t="s">
        <v>137</v>
      </c>
      <c r="U1702" s="9" t="str">
        <f>IF(S1702&lt;&gt;"",S1702,IF(T1702&lt;&gt;"",VLOOKUP(T1702,Metadata!$S$2:$T$228,2,FALSE),""))</f>
        <v>Full-Stack Developer</v>
      </c>
      <c r="V1702" s="9" t="s">
        <v>207</v>
      </c>
      <c r="W1702" s="9" t="s">
        <v>137</v>
      </c>
      <c r="X1702" s="9" t="s">
        <v>269</v>
      </c>
      <c r="Y1702" s="9" t="s">
        <v>137</v>
      </c>
      <c r="Z1702" s="9" t="s">
        <v>262</v>
      </c>
      <c r="AA1702" s="9" t="s">
        <v>165</v>
      </c>
      <c r="AB1702" s="9" t="s">
        <v>137</v>
      </c>
      <c r="AC1702" s="9" t="s">
        <v>147</v>
      </c>
      <c r="AD1702" s="9"/>
      <c r="AE1702" s="9" t="s">
        <v>194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 t="s">
        <v>178</v>
      </c>
      <c r="BB1702" s="9"/>
      <c r="BC1702" s="9"/>
      <c r="BD1702" s="9"/>
      <c r="BE1702" s="9"/>
      <c r="BF1702" s="9"/>
      <c r="BG1702" s="9"/>
      <c r="BH1702" s="9"/>
      <c r="BI1702" s="9"/>
      <c r="BJ1702" s="9" t="s">
        <v>167</v>
      </c>
      <c r="BK1702" s="9" t="s">
        <v>198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10"/>
      <c r="CB1702" s="10" t="str">
        <f t="shared" si="5"/>
        <v/>
      </c>
      <c r="CC1702" s="10"/>
      <c r="CD1702" s="9" t="str">
        <f t="shared" si="2"/>
        <v/>
      </c>
      <c r="CE1702" s="9" t="s">
        <v>151</v>
      </c>
      <c r="CF1702" s="9" t="s">
        <v>225</v>
      </c>
      <c r="CG1702" s="9">
        <f>IF(CF1702="","",VLOOKUP(CF1702,Metadata!$D$2:$H$20,2,FALSE))</f>
        <v>22500</v>
      </c>
      <c r="CH1702" s="9">
        <f>IF(CF1702="","",VLOOKUP(CF1702,Metadata!$D$2:$H$20,4,FALSE))</f>
        <v>20000</v>
      </c>
      <c r="CI1702" s="9">
        <f>IF(CF1702="","",VLOOKUP(CF1702,Metadata!$D$2:$H$20,5,FALSE))</f>
        <v>25000</v>
      </c>
      <c r="CJ1702" s="9">
        <f t="shared" si="3"/>
        <v>22500</v>
      </c>
      <c r="CK1702" s="9" t="s">
        <v>221</v>
      </c>
      <c r="CL1702" s="10">
        <v>6</v>
      </c>
      <c r="CM1702" s="10">
        <v>2</v>
      </c>
      <c r="CN1702" s="10">
        <v>6</v>
      </c>
      <c r="CO1702" s="10">
        <v>6</v>
      </c>
      <c r="CP1702" s="10">
        <v>6</v>
      </c>
      <c r="CQ1702" s="10">
        <v>6</v>
      </c>
      <c r="CR1702" s="10">
        <v>5</v>
      </c>
      <c r="CS1702" s="10">
        <v>3</v>
      </c>
      <c r="CT1702" s="10">
        <v>2</v>
      </c>
      <c r="CU1702" s="10">
        <v>6</v>
      </c>
      <c r="CV1702" s="10">
        <v>3</v>
      </c>
      <c r="CW1702" s="10">
        <v>4</v>
      </c>
      <c r="CX1702" s="10">
        <v>6</v>
      </c>
      <c r="CY1702" s="10">
        <v>4</v>
      </c>
      <c r="CZ1702" s="10">
        <v>2</v>
      </c>
      <c r="DA1702" s="10">
        <v>6</v>
      </c>
      <c r="DB1702" s="10">
        <v>6</v>
      </c>
      <c r="DC1702" s="10">
        <v>6</v>
      </c>
      <c r="DD1702" s="10">
        <v>4</v>
      </c>
      <c r="DE1702" s="10">
        <v>4</v>
      </c>
      <c r="DF1702" s="10">
        <v>5</v>
      </c>
      <c r="DG1702" s="10">
        <v>7</v>
      </c>
      <c r="DH1702" s="10">
        <v>6</v>
      </c>
      <c r="DI1702" s="10">
        <v>5</v>
      </c>
      <c r="DJ1702" s="10">
        <v>4</v>
      </c>
      <c r="DK1702" s="10">
        <v>4</v>
      </c>
      <c r="DL1702" s="10">
        <v>4</v>
      </c>
      <c r="DM1702" s="9" t="s">
        <v>154</v>
      </c>
      <c r="DN1702" s="10">
        <v>1991</v>
      </c>
      <c r="DO1702" s="9">
        <f t="shared" si="8"/>
        <v>30</v>
      </c>
      <c r="DP1702" s="9" t="s">
        <v>155</v>
      </c>
      <c r="DQ1702" s="9" t="s">
        <v>227</v>
      </c>
      <c r="DR1702" s="9" t="s">
        <v>342</v>
      </c>
      <c r="DS1702" s="9" t="s">
        <v>137</v>
      </c>
      <c r="DT1702" s="9" t="s">
        <v>657</v>
      </c>
      <c r="DU1702" s="9" t="s">
        <v>223</v>
      </c>
      <c r="DV1702" s="9" t="str">
        <f>VLOOKUP(DU1702,Metadata!$B$2:$C$7,2,FALSE)</f>
        <v>3 - 6 years</v>
      </c>
    </row>
    <row r="1703" spans="1:126">
      <c r="A1703" s="13">
        <v>1702</v>
      </c>
      <c r="B1703" s="9" t="s">
        <v>135</v>
      </c>
      <c r="C1703" s="9" t="str">
        <f>VLOOKUP(B1703,Metadata!$M$2:$N$6,2,FALSE)</f>
        <v>Permanent Employee</v>
      </c>
      <c r="D1703" s="9" t="s">
        <v>159</v>
      </c>
      <c r="E1703" s="9" t="s">
        <v>137</v>
      </c>
      <c r="F1703" s="9" t="s">
        <v>138</v>
      </c>
      <c r="G1703" s="9" t="s">
        <v>190</v>
      </c>
      <c r="H1703" s="9" t="str">
        <f>IF(G1703="","",VLOOKUP(G1703,Metadata!$J$2:$K$22,2,FALSE))</f>
        <v>North</v>
      </c>
      <c r="I1703" s="9" t="s">
        <v>138</v>
      </c>
      <c r="J1703" s="9" t="str">
        <f>IF(I1703="","",VLOOKUP(I1703,Metadata!$P$2:$Q$43,2,FALSE))</f>
        <v>Europe</v>
      </c>
      <c r="K1703" s="9" t="str">
        <f t="shared" si="0"/>
        <v>Portugal</v>
      </c>
      <c r="L1703" s="9" t="s">
        <v>172</v>
      </c>
      <c r="M1703" s="9" t="str">
        <f>IF(L1703="","",VLOOKUP(L1703,Metadata!$J$2:$K$22,2,FALSE))</f>
        <v>Porto Metropolitan Area</v>
      </c>
      <c r="N1703" s="9" t="s">
        <v>205</v>
      </c>
      <c r="O1703" s="9" t="s">
        <v>137</v>
      </c>
      <c r="P1703" s="9" t="s">
        <v>137</v>
      </c>
      <c r="Q1703" s="10" t="str">
        <f t="shared" si="1"/>
        <v>Full Office Job</v>
      </c>
      <c r="R1703" s="10">
        <v>5</v>
      </c>
      <c r="S1703" s="9" t="s">
        <v>229</v>
      </c>
      <c r="T1703" s="9" t="s">
        <v>137</v>
      </c>
      <c r="U1703" s="9" t="str">
        <f>IF(S1703&lt;&gt;"",S1703,IF(T1703&lt;&gt;"",VLOOKUP(T1703,Metadata!$S$2:$T$228,2,FALSE),""))</f>
        <v>Project Manager</v>
      </c>
      <c r="V1703" s="9" t="s">
        <v>162</v>
      </c>
      <c r="W1703" s="9" t="s">
        <v>137</v>
      </c>
      <c r="X1703" s="9" t="s">
        <v>163</v>
      </c>
      <c r="Y1703" s="9" t="s">
        <v>137</v>
      </c>
      <c r="Z1703" s="9" t="s">
        <v>262</v>
      </c>
      <c r="AA1703" s="9" t="s">
        <v>165</v>
      </c>
      <c r="AB1703" s="9" t="s">
        <v>137</v>
      </c>
      <c r="AC1703" s="9" t="s">
        <v>147</v>
      </c>
      <c r="AD1703" s="9"/>
      <c r="AE1703" s="9"/>
      <c r="AF1703" s="9"/>
      <c r="AG1703" s="9" t="s">
        <v>166</v>
      </c>
      <c r="AH1703" s="9"/>
      <c r="AI1703" s="9"/>
      <c r="AJ1703" s="9" t="s">
        <v>185</v>
      </c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 t="s">
        <v>178</v>
      </c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 t="s">
        <v>179</v>
      </c>
      <c r="BQ1703" s="9"/>
      <c r="BR1703" s="9" t="s">
        <v>247</v>
      </c>
      <c r="BS1703" s="9" t="s">
        <v>200</v>
      </c>
      <c r="BT1703" s="9"/>
      <c r="BU1703" s="9"/>
      <c r="BV1703" s="9"/>
      <c r="BW1703" s="9"/>
      <c r="BX1703" s="9"/>
      <c r="BY1703" s="9"/>
      <c r="BZ1703" s="9"/>
      <c r="CA1703" s="10"/>
      <c r="CB1703" s="10" t="str">
        <f t="shared" si="5"/>
        <v/>
      </c>
      <c r="CC1703" s="10"/>
      <c r="CD1703" s="9" t="str">
        <f t="shared" si="2"/>
        <v/>
      </c>
      <c r="CE1703" s="9" t="s">
        <v>151</v>
      </c>
      <c r="CF1703" s="9" t="s">
        <v>225</v>
      </c>
      <c r="CG1703" s="9">
        <f>IF(CF1703="","",VLOOKUP(CF1703,Metadata!$D$2:$H$20,2,FALSE))</f>
        <v>22500</v>
      </c>
      <c r="CH1703" s="9">
        <f>IF(CF1703="","",VLOOKUP(CF1703,Metadata!$D$2:$H$20,4,FALSE))</f>
        <v>20000</v>
      </c>
      <c r="CI1703" s="9">
        <f>IF(CF1703="","",VLOOKUP(CF1703,Metadata!$D$2:$H$20,5,FALSE))</f>
        <v>25000</v>
      </c>
      <c r="CJ1703" s="9">
        <f t="shared" si="3"/>
        <v>22500</v>
      </c>
      <c r="CK1703" s="9" t="s">
        <v>189</v>
      </c>
      <c r="CL1703" s="10">
        <v>4</v>
      </c>
      <c r="CM1703" s="10">
        <v>3</v>
      </c>
      <c r="CN1703" s="10">
        <v>5</v>
      </c>
      <c r="CO1703" s="10">
        <v>6</v>
      </c>
      <c r="CP1703" s="10">
        <v>5</v>
      </c>
      <c r="CQ1703" s="10">
        <v>7</v>
      </c>
      <c r="CR1703" s="10">
        <v>6</v>
      </c>
      <c r="CS1703" s="10">
        <v>6</v>
      </c>
      <c r="CT1703" s="10">
        <v>5</v>
      </c>
      <c r="CU1703" s="10">
        <v>6</v>
      </c>
      <c r="CV1703" s="10">
        <v>4</v>
      </c>
      <c r="CW1703" s="10">
        <v>5</v>
      </c>
      <c r="CX1703" s="10">
        <v>6</v>
      </c>
      <c r="CY1703" s="10">
        <v>6</v>
      </c>
      <c r="CZ1703" s="10">
        <v>4</v>
      </c>
      <c r="DA1703" s="10">
        <v>4</v>
      </c>
      <c r="DB1703" s="10">
        <v>5</v>
      </c>
      <c r="DC1703" s="10">
        <v>5</v>
      </c>
      <c r="DD1703" s="10">
        <v>3</v>
      </c>
      <c r="DE1703" s="10">
        <v>7</v>
      </c>
      <c r="DF1703" s="10">
        <v>6</v>
      </c>
      <c r="DG1703" s="10">
        <v>4</v>
      </c>
      <c r="DH1703" s="10">
        <v>3</v>
      </c>
      <c r="DI1703" s="10">
        <v>5</v>
      </c>
      <c r="DJ1703" s="10">
        <v>5</v>
      </c>
      <c r="DK1703" s="10">
        <v>5</v>
      </c>
      <c r="DL1703" s="10">
        <v>3</v>
      </c>
      <c r="DM1703" s="9" t="s">
        <v>154</v>
      </c>
      <c r="DN1703" s="10">
        <v>1994</v>
      </c>
      <c r="DO1703" s="9">
        <f t="shared" si="8"/>
        <v>27</v>
      </c>
      <c r="DP1703" s="9" t="s">
        <v>155</v>
      </c>
      <c r="DQ1703" s="9" t="s">
        <v>156</v>
      </c>
      <c r="DR1703" s="9" t="s">
        <v>157</v>
      </c>
      <c r="DS1703" s="9" t="s">
        <v>137</v>
      </c>
      <c r="DT1703" s="9" t="s">
        <v>657</v>
      </c>
      <c r="DU1703" s="9" t="s">
        <v>223</v>
      </c>
      <c r="DV1703" s="9" t="str">
        <f>VLOOKUP(DU1703,Metadata!$B$2:$C$7,2,FALSE)</f>
        <v>3 - 6 years</v>
      </c>
    </row>
    <row r="1704" spans="1:126">
      <c r="A1704" s="13">
        <v>1703</v>
      </c>
      <c r="B1704" s="9" t="s">
        <v>135</v>
      </c>
      <c r="C1704" s="9" t="str">
        <f>VLOOKUP(B1704,Metadata!$M$2:$N$6,2,FALSE)</f>
        <v>Permanent Employee</v>
      </c>
      <c r="D1704" s="9" t="s">
        <v>136</v>
      </c>
      <c r="E1704" s="9" t="s">
        <v>137</v>
      </c>
      <c r="F1704" s="9" t="s">
        <v>138</v>
      </c>
      <c r="G1704" s="9" t="s">
        <v>172</v>
      </c>
      <c r="H1704" s="9" t="str">
        <f>IF(G1704="","",VLOOKUP(G1704,Metadata!$J$2:$K$22,2,FALSE))</f>
        <v>Porto Metropolitan Area</v>
      </c>
      <c r="I1704" s="9" t="s">
        <v>138</v>
      </c>
      <c r="J1704" s="9" t="str">
        <f>IF(I1704="","",VLOOKUP(I1704,Metadata!$P$2:$Q$43,2,FALSE))</f>
        <v>Europe</v>
      </c>
      <c r="K1704" s="9" t="str">
        <f t="shared" si="0"/>
        <v>Portugal</v>
      </c>
      <c r="L1704" s="9" t="s">
        <v>172</v>
      </c>
      <c r="M1704" s="9" t="str">
        <f>IF(L1704="","",VLOOKUP(L1704,Metadata!$J$2:$K$22,2,FALSE))</f>
        <v>Porto Metropolitan Area</v>
      </c>
      <c r="N1704" s="9" t="s">
        <v>141</v>
      </c>
      <c r="O1704" s="9" t="s">
        <v>137</v>
      </c>
      <c r="P1704" s="9" t="s">
        <v>142</v>
      </c>
      <c r="Q1704" s="10" t="str">
        <f t="shared" si="1"/>
        <v>Full Office Job</v>
      </c>
      <c r="R1704" s="10">
        <v>5</v>
      </c>
      <c r="S1704" s="9" t="s">
        <v>143</v>
      </c>
      <c r="T1704" s="9" t="s">
        <v>137</v>
      </c>
      <c r="U1704" s="9" t="str">
        <f>IF(S1704&lt;&gt;"",S1704,IF(T1704&lt;&gt;"",VLOOKUP(T1704,Metadata!$S$2:$T$228,2,FALSE),""))</f>
        <v>Technical Team Leader</v>
      </c>
      <c r="V1704" s="9" t="s">
        <v>217</v>
      </c>
      <c r="W1704" s="9" t="s">
        <v>137</v>
      </c>
      <c r="X1704" s="9" t="s">
        <v>252</v>
      </c>
      <c r="Y1704" s="9" t="s">
        <v>137</v>
      </c>
      <c r="Z1704" s="9" t="s">
        <v>224</v>
      </c>
      <c r="AA1704" s="9" t="s">
        <v>137</v>
      </c>
      <c r="AB1704" s="9" t="s">
        <v>137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 t="s">
        <v>177</v>
      </c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 t="s">
        <v>150</v>
      </c>
      <c r="BZ1704" s="9" t="s">
        <v>137</v>
      </c>
      <c r="CA1704" s="10"/>
      <c r="CB1704" s="10" t="str">
        <f t="shared" si="5"/>
        <v/>
      </c>
      <c r="CC1704" s="10"/>
      <c r="CD1704" s="9" t="str">
        <f t="shared" si="2"/>
        <v/>
      </c>
      <c r="CE1704" s="9" t="s">
        <v>151</v>
      </c>
      <c r="CF1704" s="9" t="s">
        <v>236</v>
      </c>
      <c r="CG1704" s="9">
        <f>IF(CF1704="","",VLOOKUP(CF1704,Metadata!$D$2:$H$20,2,FALSE))</f>
        <v>47500</v>
      </c>
      <c r="CH1704" s="9">
        <f>IF(CF1704="","",VLOOKUP(CF1704,Metadata!$D$2:$H$20,4,FALSE))</f>
        <v>45000</v>
      </c>
      <c r="CI1704" s="9">
        <f>IF(CF1704="","",VLOOKUP(CF1704,Metadata!$D$2:$H$20,5,FALSE))</f>
        <v>50000</v>
      </c>
      <c r="CJ1704" s="9">
        <f t="shared" si="3"/>
        <v>47500</v>
      </c>
      <c r="CK1704" s="9" t="s">
        <v>153</v>
      </c>
      <c r="CL1704" s="10">
        <v>2</v>
      </c>
      <c r="CM1704" s="10">
        <v>3</v>
      </c>
      <c r="CN1704" s="10">
        <v>7</v>
      </c>
      <c r="CO1704" s="10">
        <v>6</v>
      </c>
      <c r="CP1704" s="10">
        <v>5</v>
      </c>
      <c r="CQ1704" s="10">
        <v>5</v>
      </c>
      <c r="CR1704" s="10">
        <v>6</v>
      </c>
      <c r="CS1704" s="10">
        <v>7</v>
      </c>
      <c r="CT1704" s="10">
        <v>7</v>
      </c>
      <c r="CU1704" s="10">
        <v>6</v>
      </c>
      <c r="CV1704" s="10">
        <v>5</v>
      </c>
      <c r="CW1704" s="10">
        <v>5</v>
      </c>
      <c r="CX1704" s="10">
        <v>6</v>
      </c>
      <c r="CY1704" s="10">
        <v>5</v>
      </c>
      <c r="CZ1704" s="10">
        <v>5</v>
      </c>
      <c r="DA1704" s="10">
        <v>5</v>
      </c>
      <c r="DB1704" s="10">
        <v>3</v>
      </c>
      <c r="DC1704" s="10">
        <v>5</v>
      </c>
      <c r="DD1704" s="10">
        <v>3</v>
      </c>
      <c r="DE1704" s="10">
        <v>4</v>
      </c>
      <c r="DF1704" s="10">
        <v>6</v>
      </c>
      <c r="DG1704" s="10">
        <v>6</v>
      </c>
      <c r="DH1704" s="10">
        <v>5</v>
      </c>
      <c r="DI1704" s="10">
        <v>7</v>
      </c>
      <c r="DJ1704" s="10">
        <v>4</v>
      </c>
      <c r="DK1704" s="10">
        <v>4</v>
      </c>
      <c r="DL1704" s="10">
        <v>5</v>
      </c>
      <c r="DM1704" s="9" t="s">
        <v>154</v>
      </c>
      <c r="DN1704" s="10">
        <v>1985</v>
      </c>
      <c r="DO1704" s="9">
        <f t="shared" si="8"/>
        <v>36</v>
      </c>
      <c r="DP1704" s="9" t="s">
        <v>155</v>
      </c>
      <c r="DQ1704" s="9" t="s">
        <v>156</v>
      </c>
      <c r="DR1704" s="9" t="s">
        <v>157</v>
      </c>
      <c r="DS1704" s="9" t="s">
        <v>137</v>
      </c>
      <c r="DT1704" s="9" t="s">
        <v>657</v>
      </c>
      <c r="DU1704" s="9" t="s">
        <v>158</v>
      </c>
      <c r="DV1704" s="9" t="str">
        <f>VLOOKUP(DU1704,Metadata!$B$2:$C$7,2,FALSE)</f>
        <v>6+ years</v>
      </c>
    </row>
    <row r="1705" spans="1:126">
      <c r="A1705" s="13">
        <v>1704</v>
      </c>
      <c r="B1705" s="9" t="s">
        <v>135</v>
      </c>
      <c r="C1705" s="9" t="str">
        <f>VLOOKUP(B1705,Metadata!$M$2:$N$6,2,FALSE)</f>
        <v>Permanent Employee</v>
      </c>
      <c r="D1705" s="9" t="s">
        <v>159</v>
      </c>
      <c r="E1705" s="9" t="s">
        <v>137</v>
      </c>
      <c r="F1705" s="9" t="s">
        <v>138</v>
      </c>
      <c r="G1705" s="9" t="s">
        <v>182</v>
      </c>
      <c r="H1705" s="9" t="str">
        <f>IF(G1705="","",VLOOKUP(G1705,Metadata!$J$2:$K$22,2,FALSE))</f>
        <v>Azores and Madeira</v>
      </c>
      <c r="I1705" s="9" t="s">
        <v>138</v>
      </c>
      <c r="J1705" s="9" t="str">
        <f>IF(I1705="","",VLOOKUP(I1705,Metadata!$P$2:$Q$43,2,FALSE))</f>
        <v>Europe</v>
      </c>
      <c r="K1705" s="9" t="str">
        <f t="shared" si="0"/>
        <v>Portugal</v>
      </c>
      <c r="L1705" s="9" t="s">
        <v>182</v>
      </c>
      <c r="M1705" s="9" t="str">
        <f>IF(L1705="","",VLOOKUP(L1705,Metadata!$J$2:$K$22,2,FALSE))</f>
        <v>Azores and Madeira</v>
      </c>
      <c r="N1705" s="9" t="s">
        <v>205</v>
      </c>
      <c r="O1705" s="9" t="s">
        <v>137</v>
      </c>
      <c r="P1705" s="9" t="s">
        <v>137</v>
      </c>
      <c r="Q1705" s="10" t="str">
        <f t="shared" si="1"/>
        <v>Full Office Job</v>
      </c>
      <c r="R1705" s="10">
        <v>6</v>
      </c>
      <c r="S1705" s="9" t="s">
        <v>161</v>
      </c>
      <c r="T1705" s="9" t="s">
        <v>137</v>
      </c>
      <c r="U1705" s="9" t="str">
        <f>IF(S1705&lt;&gt;"",S1705,IF(T1705&lt;&gt;"",VLOOKUP(T1705,Metadata!$S$2:$T$228,2,FALSE),""))</f>
        <v>Full-Stack Developer</v>
      </c>
      <c r="V1705" s="9" t="s">
        <v>274</v>
      </c>
      <c r="W1705" s="9" t="s">
        <v>137</v>
      </c>
      <c r="X1705" s="9" t="s">
        <v>145</v>
      </c>
      <c r="Y1705" s="9" t="s">
        <v>137</v>
      </c>
      <c r="Z1705" s="9" t="s">
        <v>146</v>
      </c>
      <c r="AA1705" s="9" t="s">
        <v>165</v>
      </c>
      <c r="AB1705" s="9" t="s">
        <v>137</v>
      </c>
      <c r="AC1705" s="9" t="s">
        <v>147</v>
      </c>
      <c r="AD1705" s="9"/>
      <c r="AE1705" s="9" t="s">
        <v>194</v>
      </c>
      <c r="AF1705" s="9"/>
      <c r="AG1705" s="9" t="s">
        <v>166</v>
      </c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 t="s">
        <v>178</v>
      </c>
      <c r="BB1705" s="9"/>
      <c r="BC1705" s="9"/>
      <c r="BD1705" s="9"/>
      <c r="BE1705" s="9"/>
      <c r="BF1705" s="9"/>
      <c r="BG1705" s="9"/>
      <c r="BH1705" s="9"/>
      <c r="BI1705" s="9"/>
      <c r="BJ1705" s="9" t="s">
        <v>167</v>
      </c>
      <c r="BK1705" s="9" t="s">
        <v>198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10"/>
      <c r="CB1705" s="10" t="str">
        <f t="shared" si="5"/>
        <v/>
      </c>
      <c r="CC1705" s="10"/>
      <c r="CD1705" s="9" t="str">
        <f t="shared" si="2"/>
        <v/>
      </c>
      <c r="CE1705" s="9" t="s">
        <v>168</v>
      </c>
      <c r="CF1705" s="9" t="s">
        <v>225</v>
      </c>
      <c r="CG1705" s="9">
        <f>IF(CF1705="","",VLOOKUP(CF1705,Metadata!$D$2:$H$20,2,FALSE))</f>
        <v>22500</v>
      </c>
      <c r="CH1705" s="9">
        <f>IF(CF1705="","",VLOOKUP(CF1705,Metadata!$D$2:$H$20,4,FALSE))</f>
        <v>20000</v>
      </c>
      <c r="CI1705" s="9">
        <f>IF(CF1705="","",VLOOKUP(CF1705,Metadata!$D$2:$H$20,5,FALSE))</f>
        <v>25000</v>
      </c>
      <c r="CJ1705" s="9">
        <f t="shared" si="3"/>
        <v>22500</v>
      </c>
      <c r="CK1705" s="9" t="s">
        <v>153</v>
      </c>
      <c r="CL1705" s="10">
        <v>1</v>
      </c>
      <c r="CM1705" s="10">
        <v>2</v>
      </c>
      <c r="CN1705" s="10">
        <v>6</v>
      </c>
      <c r="CO1705" s="10">
        <v>5</v>
      </c>
      <c r="CP1705" s="10">
        <v>7</v>
      </c>
      <c r="CQ1705" s="10">
        <v>6</v>
      </c>
      <c r="CR1705" s="10">
        <v>6</v>
      </c>
      <c r="CS1705" s="10">
        <v>7</v>
      </c>
      <c r="CT1705" s="10">
        <v>7</v>
      </c>
      <c r="CU1705" s="10">
        <v>7</v>
      </c>
      <c r="CV1705" s="10">
        <v>6</v>
      </c>
      <c r="CW1705" s="10">
        <v>5</v>
      </c>
      <c r="CX1705" s="10">
        <v>7</v>
      </c>
      <c r="CY1705" s="10">
        <v>7</v>
      </c>
      <c r="CZ1705" s="10">
        <v>6</v>
      </c>
      <c r="DA1705" s="10">
        <v>6</v>
      </c>
      <c r="DB1705" s="10">
        <v>6</v>
      </c>
      <c r="DC1705" s="10">
        <v>7</v>
      </c>
      <c r="DD1705" s="10">
        <v>7</v>
      </c>
      <c r="DE1705" s="10">
        <v>7</v>
      </c>
      <c r="DF1705" s="10">
        <v>7</v>
      </c>
      <c r="DG1705" s="10">
        <v>6</v>
      </c>
      <c r="DH1705" s="10">
        <v>5</v>
      </c>
      <c r="DI1705" s="10">
        <v>5</v>
      </c>
      <c r="DJ1705" s="10">
        <v>3</v>
      </c>
      <c r="DK1705" s="10">
        <v>6</v>
      </c>
      <c r="DL1705" s="10">
        <v>6</v>
      </c>
      <c r="DM1705" s="9" t="s">
        <v>154</v>
      </c>
      <c r="DN1705" s="10">
        <v>1983</v>
      </c>
      <c r="DO1705" s="9">
        <f t="shared" si="8"/>
        <v>38</v>
      </c>
      <c r="DP1705" s="9" t="s">
        <v>155</v>
      </c>
      <c r="DQ1705" s="9" t="s">
        <v>156</v>
      </c>
      <c r="DR1705" s="9" t="s">
        <v>157</v>
      </c>
      <c r="DS1705" s="9" t="s">
        <v>137</v>
      </c>
      <c r="DT1705" s="9" t="s">
        <v>657</v>
      </c>
      <c r="DU1705" s="9" t="s">
        <v>158</v>
      </c>
      <c r="DV1705" s="9" t="str">
        <f>VLOOKUP(DU1705,Metadata!$B$2:$C$7,2,FALSE)</f>
        <v>6+ years</v>
      </c>
    </row>
    <row r="1706" spans="1:126">
      <c r="A1706" s="13">
        <v>1705</v>
      </c>
      <c r="B1706" s="9" t="s">
        <v>135</v>
      </c>
      <c r="C1706" s="9" t="str">
        <f>VLOOKUP(B1706,Metadata!$M$2:$N$6,2,FALSE)</f>
        <v>Permanent Employee</v>
      </c>
      <c r="D1706" s="9" t="s">
        <v>159</v>
      </c>
      <c r="E1706" s="9" t="s">
        <v>137</v>
      </c>
      <c r="F1706" s="9" t="s">
        <v>138</v>
      </c>
      <c r="G1706" s="9" t="s">
        <v>190</v>
      </c>
      <c r="H1706" s="9" t="str">
        <f>IF(G1706="","",VLOOKUP(G1706,Metadata!$J$2:$K$22,2,FALSE))</f>
        <v>North</v>
      </c>
      <c r="I1706" s="9" t="s">
        <v>138</v>
      </c>
      <c r="J1706" s="9" t="str">
        <f>IF(I1706="","",VLOOKUP(I1706,Metadata!$P$2:$Q$43,2,FALSE))</f>
        <v>Europe</v>
      </c>
      <c r="K1706" s="9" t="str">
        <f t="shared" si="0"/>
        <v>Portugal</v>
      </c>
      <c r="L1706" s="9" t="s">
        <v>140</v>
      </c>
      <c r="M1706" s="9" t="str">
        <f>IF(L1706="","",VLOOKUP(L1706,Metadata!$J$2:$K$22,2,FALSE))</f>
        <v>Lisbon Metropolitan Area</v>
      </c>
      <c r="N1706" s="9" t="s">
        <v>214</v>
      </c>
      <c r="O1706" s="9" t="s">
        <v>239</v>
      </c>
      <c r="P1706" s="9" t="s">
        <v>142</v>
      </c>
      <c r="Q1706" s="10" t="str">
        <f t="shared" si="1"/>
        <v>Full Office Job</v>
      </c>
      <c r="R1706" s="10">
        <v>7</v>
      </c>
      <c r="S1706" s="9" t="s">
        <v>143</v>
      </c>
      <c r="T1706" s="9" t="s">
        <v>137</v>
      </c>
      <c r="U1706" s="9" t="str">
        <f>IF(S1706&lt;&gt;"",S1706,IF(T1706&lt;&gt;"",VLOOKUP(T1706,Metadata!$S$2:$T$228,2,FALSE),""))</f>
        <v>Technical Team Leader</v>
      </c>
      <c r="V1706" s="9" t="s">
        <v>162</v>
      </c>
      <c r="W1706" s="9" t="s">
        <v>137</v>
      </c>
      <c r="X1706" s="9" t="s">
        <v>242</v>
      </c>
      <c r="Y1706" s="9" t="s">
        <v>137</v>
      </c>
      <c r="Z1706" s="9" t="s">
        <v>146</v>
      </c>
      <c r="AA1706" s="9" t="s">
        <v>165</v>
      </c>
      <c r="AB1706" s="9" t="s">
        <v>137</v>
      </c>
      <c r="AC1706" s="9"/>
      <c r="AD1706" s="9"/>
      <c r="AE1706" s="9" t="s">
        <v>194</v>
      </c>
      <c r="AF1706" s="9"/>
      <c r="AG1706" s="9"/>
      <c r="AH1706" s="9"/>
      <c r="AI1706" s="9"/>
      <c r="AJ1706" s="9" t="s">
        <v>185</v>
      </c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198</v>
      </c>
      <c r="BL1706" s="9"/>
      <c r="BM1706" s="9"/>
      <c r="BN1706" s="9" t="s">
        <v>186</v>
      </c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10"/>
      <c r="CB1706" s="10" t="str">
        <f t="shared" si="5"/>
        <v/>
      </c>
      <c r="CC1706" s="10"/>
      <c r="CD1706" s="9" t="str">
        <f t="shared" si="2"/>
        <v/>
      </c>
      <c r="CE1706" s="9" t="s">
        <v>151</v>
      </c>
      <c r="CF1706" s="9" t="s">
        <v>248</v>
      </c>
      <c r="CG1706" s="9">
        <f>IF(CF1706="","",VLOOKUP(CF1706,Metadata!$D$2:$H$20,2,FALSE))</f>
        <v>57500</v>
      </c>
      <c r="CH1706" s="9">
        <f>IF(CF1706="","",VLOOKUP(CF1706,Metadata!$D$2:$H$20,4,FALSE))</f>
        <v>55000</v>
      </c>
      <c r="CI1706" s="9">
        <f>IF(CF1706="","",VLOOKUP(CF1706,Metadata!$D$2:$H$20,5,FALSE))</f>
        <v>60000</v>
      </c>
      <c r="CJ1706" s="9">
        <f t="shared" si="3"/>
        <v>57500</v>
      </c>
      <c r="CK1706" s="9" t="s">
        <v>201</v>
      </c>
      <c r="CL1706" s="10">
        <v>5</v>
      </c>
      <c r="CM1706" s="10">
        <v>2</v>
      </c>
      <c r="CN1706" s="10">
        <v>7</v>
      </c>
      <c r="CO1706" s="10">
        <v>5</v>
      </c>
      <c r="CP1706" s="10">
        <v>5</v>
      </c>
      <c r="CQ1706" s="10">
        <v>5</v>
      </c>
      <c r="CR1706" s="10">
        <v>5</v>
      </c>
      <c r="CS1706" s="10">
        <v>5</v>
      </c>
      <c r="CT1706" s="10">
        <v>6</v>
      </c>
      <c r="CU1706" s="10">
        <v>5</v>
      </c>
      <c r="CV1706" s="10">
        <v>5</v>
      </c>
      <c r="CW1706" s="10">
        <v>4</v>
      </c>
      <c r="CX1706" s="10">
        <v>5</v>
      </c>
      <c r="CY1706" s="10">
        <v>5</v>
      </c>
      <c r="CZ1706" s="10">
        <v>6</v>
      </c>
      <c r="DA1706" s="10">
        <v>5</v>
      </c>
      <c r="DB1706" s="10">
        <v>5</v>
      </c>
      <c r="DC1706" s="10">
        <v>5</v>
      </c>
      <c r="DD1706" s="10">
        <v>5</v>
      </c>
      <c r="DE1706" s="10">
        <v>5</v>
      </c>
      <c r="DF1706" s="10">
        <v>5</v>
      </c>
      <c r="DG1706" s="10">
        <v>7</v>
      </c>
      <c r="DH1706" s="10">
        <v>7</v>
      </c>
      <c r="DI1706" s="10">
        <v>7</v>
      </c>
      <c r="DJ1706" s="10">
        <v>5</v>
      </c>
      <c r="DK1706" s="10">
        <v>5</v>
      </c>
      <c r="DL1706" s="10">
        <v>6</v>
      </c>
      <c r="DM1706" s="9" t="s">
        <v>154</v>
      </c>
      <c r="DN1706" s="10">
        <v>1982</v>
      </c>
      <c r="DO1706" s="9">
        <f t="shared" si="8"/>
        <v>39</v>
      </c>
      <c r="DP1706" s="9" t="s">
        <v>155</v>
      </c>
      <c r="DQ1706" s="9" t="s">
        <v>202</v>
      </c>
      <c r="DR1706" s="9" t="s">
        <v>157</v>
      </c>
      <c r="DS1706" s="9" t="s">
        <v>137</v>
      </c>
      <c r="DT1706" s="9" t="s">
        <v>657</v>
      </c>
      <c r="DU1706" s="9" t="s">
        <v>158</v>
      </c>
      <c r="DV1706" s="9" t="str">
        <f>VLOOKUP(DU1706,Metadata!$B$2:$C$7,2,FALSE)</f>
        <v>6+ years</v>
      </c>
    </row>
    <row r="1707" spans="1:126">
      <c r="A1707" s="13">
        <v>1706</v>
      </c>
      <c r="B1707" s="9" t="s">
        <v>135</v>
      </c>
      <c r="C1707" s="9" t="str">
        <f>VLOOKUP(B1707,Metadata!$M$2:$N$6,2,FALSE)</f>
        <v>Permanent Employee</v>
      </c>
      <c r="D1707" s="9" t="s">
        <v>159</v>
      </c>
      <c r="E1707" s="9" t="s">
        <v>137</v>
      </c>
      <c r="F1707" s="9" t="s">
        <v>138</v>
      </c>
      <c r="G1707" s="9" t="s">
        <v>160</v>
      </c>
      <c r="H1707" s="9" t="str">
        <f>IF(G1707="","",VLOOKUP(G1707,Metadata!$J$2:$K$22,2,FALSE))</f>
        <v>Centre</v>
      </c>
      <c r="I1707" s="9" t="s">
        <v>138</v>
      </c>
      <c r="J1707" s="9" t="str">
        <f>IF(I1707="","",VLOOKUP(I1707,Metadata!$P$2:$Q$43,2,FALSE))</f>
        <v>Europe</v>
      </c>
      <c r="K1707" s="9" t="str">
        <f t="shared" si="0"/>
        <v>Portugal</v>
      </c>
      <c r="L1707" s="9" t="s">
        <v>172</v>
      </c>
      <c r="M1707" s="9" t="str">
        <f>IF(L1707="","",VLOOKUP(L1707,Metadata!$J$2:$K$22,2,FALSE))</f>
        <v>Porto Metropolitan Area</v>
      </c>
      <c r="N1707" s="9" t="s">
        <v>141</v>
      </c>
      <c r="O1707" s="9" t="s">
        <v>137</v>
      </c>
      <c r="P1707" s="9" t="s">
        <v>142</v>
      </c>
      <c r="Q1707" s="10" t="str">
        <f t="shared" si="1"/>
        <v>Full Office Job</v>
      </c>
      <c r="R1707" s="10">
        <v>5</v>
      </c>
      <c r="S1707" s="9" t="s">
        <v>206</v>
      </c>
      <c r="T1707" s="9" t="s">
        <v>137</v>
      </c>
      <c r="U1707" s="9" t="str">
        <f>IF(S1707&lt;&gt;"",S1707,IF(T1707&lt;&gt;"",VLOOKUP(T1707,Metadata!$S$2:$T$228,2,FALSE),""))</f>
        <v>Mobile Apps Developer</v>
      </c>
      <c r="V1707" s="9" t="s">
        <v>162</v>
      </c>
      <c r="W1707" s="9" t="s">
        <v>137</v>
      </c>
      <c r="X1707" s="9" t="s">
        <v>175</v>
      </c>
      <c r="Y1707" s="9" t="s">
        <v>137</v>
      </c>
      <c r="Z1707" s="9" t="s">
        <v>262</v>
      </c>
      <c r="AA1707" s="9" t="s">
        <v>137</v>
      </c>
      <c r="AB1707" s="9" t="s">
        <v>137</v>
      </c>
      <c r="AC1707" s="9"/>
      <c r="AD1707" s="9"/>
      <c r="AE1707" s="9"/>
      <c r="AF1707" s="9"/>
      <c r="AG1707" s="9"/>
      <c r="AH1707" s="9"/>
      <c r="AI1707" s="9"/>
      <c r="AJ1707" s="9"/>
      <c r="AK1707" s="9" t="s">
        <v>302</v>
      </c>
      <c r="AL1707" s="9" t="s">
        <v>177</v>
      </c>
      <c r="AM1707" s="9" t="s">
        <v>314</v>
      </c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 t="s">
        <v>303</v>
      </c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10"/>
      <c r="CB1707" s="10" t="str">
        <f t="shared" si="5"/>
        <v/>
      </c>
      <c r="CC1707" s="10"/>
      <c r="CD1707" s="9" t="str">
        <f t="shared" si="2"/>
        <v/>
      </c>
      <c r="CE1707" s="9" t="s">
        <v>232</v>
      </c>
      <c r="CF1707" s="9" t="s">
        <v>220</v>
      </c>
      <c r="CG1707" s="9">
        <f>IF(CF1707="","",VLOOKUP(CF1707,Metadata!$D$2:$H$20,2,FALSE))</f>
        <v>27500</v>
      </c>
      <c r="CH1707" s="9">
        <f>IF(CF1707="","",VLOOKUP(CF1707,Metadata!$D$2:$H$20,4,FALSE))</f>
        <v>25000</v>
      </c>
      <c r="CI1707" s="9">
        <f>IF(CF1707="","",VLOOKUP(CF1707,Metadata!$D$2:$H$20,5,FALSE))</f>
        <v>30000</v>
      </c>
      <c r="CJ1707" s="9">
        <f t="shared" si="3"/>
        <v>27500</v>
      </c>
      <c r="CK1707" s="9" t="s">
        <v>201</v>
      </c>
      <c r="CL1707" s="10">
        <v>6</v>
      </c>
      <c r="CM1707" s="10">
        <v>1</v>
      </c>
      <c r="CN1707" s="10">
        <v>6</v>
      </c>
      <c r="CO1707" s="10">
        <v>6</v>
      </c>
      <c r="CP1707" s="10">
        <v>6</v>
      </c>
      <c r="CQ1707" s="10">
        <v>6</v>
      </c>
      <c r="CR1707" s="10">
        <v>6</v>
      </c>
      <c r="CS1707" s="10">
        <v>6</v>
      </c>
      <c r="CT1707" s="10">
        <v>6</v>
      </c>
      <c r="CU1707" s="10">
        <v>6</v>
      </c>
      <c r="CV1707" s="10">
        <v>4</v>
      </c>
      <c r="CW1707" s="10">
        <v>4</v>
      </c>
      <c r="CX1707" s="10">
        <v>4</v>
      </c>
      <c r="CY1707" s="10">
        <v>4</v>
      </c>
      <c r="CZ1707" s="10">
        <v>6</v>
      </c>
      <c r="DA1707" s="10">
        <v>5</v>
      </c>
      <c r="DB1707" s="10">
        <v>4</v>
      </c>
      <c r="DC1707" s="10">
        <v>6</v>
      </c>
      <c r="DD1707" s="10">
        <v>6</v>
      </c>
      <c r="DE1707" s="10">
        <v>7</v>
      </c>
      <c r="DF1707" s="10">
        <v>5</v>
      </c>
      <c r="DG1707" s="10">
        <v>5</v>
      </c>
      <c r="DH1707" s="10">
        <v>4</v>
      </c>
      <c r="DI1707" s="10">
        <v>4</v>
      </c>
      <c r="DJ1707" s="10">
        <v>4</v>
      </c>
      <c r="DK1707" s="10">
        <v>4</v>
      </c>
      <c r="DL1707" s="10">
        <v>5</v>
      </c>
      <c r="DM1707" s="9" t="s">
        <v>154</v>
      </c>
      <c r="DN1707" s="10">
        <v>1993</v>
      </c>
      <c r="DO1707" s="9">
        <f t="shared" si="8"/>
        <v>28</v>
      </c>
      <c r="DP1707" s="9" t="s">
        <v>155</v>
      </c>
      <c r="DQ1707" s="9" t="s">
        <v>210</v>
      </c>
      <c r="DR1707" s="9" t="s">
        <v>157</v>
      </c>
      <c r="DS1707" s="9" t="s">
        <v>137</v>
      </c>
      <c r="DT1707" s="9" t="s">
        <v>657</v>
      </c>
      <c r="DU1707" s="9" t="s">
        <v>223</v>
      </c>
      <c r="DV1707" s="9" t="str">
        <f>VLOOKUP(DU1707,Metadata!$B$2:$C$7,2,FALSE)</f>
        <v>3 - 6 years</v>
      </c>
    </row>
    <row r="1708" spans="1:126">
      <c r="A1708" s="13">
        <v>1707</v>
      </c>
      <c r="B1708" s="9" t="s">
        <v>135</v>
      </c>
      <c r="C1708" s="9" t="str">
        <f>VLOOKUP(B1708,Metadata!$M$2:$N$6,2,FALSE)</f>
        <v>Permanent Employee</v>
      </c>
      <c r="D1708" s="9" t="s">
        <v>136</v>
      </c>
      <c r="E1708" s="9" t="s">
        <v>137</v>
      </c>
      <c r="F1708" s="9" t="s">
        <v>138</v>
      </c>
      <c r="G1708" s="9" t="s">
        <v>140</v>
      </c>
      <c r="H1708" s="9" t="str">
        <f>IF(G1708="","",VLOOKUP(G1708,Metadata!$J$2:$K$22,2,FALSE))</f>
        <v>Lisbon Metropolitan Area</v>
      </c>
      <c r="I1708" s="9" t="s">
        <v>292</v>
      </c>
      <c r="J1708" s="9" t="str">
        <f>IF(I1708="","",VLOOKUP(I1708,Metadata!$P$2:$Q$43,2,FALSE))</f>
        <v>North America</v>
      </c>
      <c r="K1708" s="9" t="str">
        <f t="shared" si="0"/>
        <v>International</v>
      </c>
      <c r="L1708" s="9" t="s">
        <v>137</v>
      </c>
      <c r="M1708" s="9" t="str">
        <f>IF(L1708="","",VLOOKUP(L1708,Metadata!$J$2:$K$22,2,FALSE))</f>
        <v/>
      </c>
      <c r="N1708" s="9" t="s">
        <v>214</v>
      </c>
      <c r="O1708" s="9" t="s">
        <v>136</v>
      </c>
      <c r="P1708" s="9" t="s">
        <v>191</v>
      </c>
      <c r="Q1708" s="10" t="str">
        <f t="shared" si="1"/>
        <v>Remote Job (full or flexible)</v>
      </c>
      <c r="R1708" s="10">
        <v>5</v>
      </c>
      <c r="S1708" s="9" t="s">
        <v>216</v>
      </c>
      <c r="T1708" s="9" t="s">
        <v>137</v>
      </c>
      <c r="U1708" s="9" t="str">
        <f>IF(S1708&lt;&gt;"",S1708,IF(T1708&lt;&gt;"",VLOOKUP(T1708,Metadata!$S$2:$T$228,2,FALSE),""))</f>
        <v>Front-End Developer</v>
      </c>
      <c r="V1708" s="9" t="s">
        <v>256</v>
      </c>
      <c r="W1708" s="9" t="s">
        <v>137</v>
      </c>
      <c r="X1708" s="9" t="s">
        <v>208</v>
      </c>
      <c r="Y1708" s="9" t="s">
        <v>137</v>
      </c>
      <c r="Z1708" s="9" t="s">
        <v>184</v>
      </c>
      <c r="AA1708" s="9" t="s">
        <v>165</v>
      </c>
      <c r="AB1708" s="9" t="s">
        <v>137</v>
      </c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 t="s">
        <v>178</v>
      </c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 t="s">
        <v>186</v>
      </c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10"/>
      <c r="CB1708" s="10" t="str">
        <f t="shared" si="5"/>
        <v/>
      </c>
      <c r="CC1708" s="10"/>
      <c r="CD1708" s="9" t="str">
        <f t="shared" si="2"/>
        <v/>
      </c>
      <c r="CE1708" s="9" t="s">
        <v>168</v>
      </c>
      <c r="CF1708" s="9" t="s">
        <v>220</v>
      </c>
      <c r="CG1708" s="9">
        <f>IF(CF1708="","",VLOOKUP(CF1708,Metadata!$D$2:$H$20,2,FALSE))</f>
        <v>27500</v>
      </c>
      <c r="CH1708" s="9">
        <f>IF(CF1708="","",VLOOKUP(CF1708,Metadata!$D$2:$H$20,4,FALSE))</f>
        <v>25000</v>
      </c>
      <c r="CI1708" s="9">
        <f>IF(CF1708="","",VLOOKUP(CF1708,Metadata!$D$2:$H$20,5,FALSE))</f>
        <v>30000</v>
      </c>
      <c r="CJ1708" s="9">
        <f t="shared" si="3"/>
        <v>27500</v>
      </c>
      <c r="CK1708" s="9" t="s">
        <v>189</v>
      </c>
      <c r="CL1708" s="10">
        <v>3</v>
      </c>
      <c r="CM1708" s="10">
        <v>2</v>
      </c>
      <c r="CN1708" s="10">
        <v>7</v>
      </c>
      <c r="CO1708" s="10">
        <v>4</v>
      </c>
      <c r="CP1708" s="10">
        <v>6</v>
      </c>
      <c r="CQ1708" s="10">
        <v>6</v>
      </c>
      <c r="CR1708" s="10">
        <v>6</v>
      </c>
      <c r="CS1708" s="10">
        <v>6</v>
      </c>
      <c r="CT1708" s="10">
        <v>6</v>
      </c>
      <c r="CU1708" s="10">
        <v>7</v>
      </c>
      <c r="CV1708" s="10">
        <v>5</v>
      </c>
      <c r="CW1708" s="10">
        <v>4</v>
      </c>
      <c r="CX1708" s="10">
        <v>7</v>
      </c>
      <c r="CY1708" s="10">
        <v>5</v>
      </c>
      <c r="CZ1708" s="10">
        <v>7</v>
      </c>
      <c r="DA1708" s="10">
        <v>2</v>
      </c>
      <c r="DB1708" s="10">
        <v>2</v>
      </c>
      <c r="DC1708" s="10">
        <v>2</v>
      </c>
      <c r="DD1708" s="10">
        <v>1</v>
      </c>
      <c r="DE1708" s="10">
        <v>4</v>
      </c>
      <c r="DF1708" s="10">
        <v>5</v>
      </c>
      <c r="DG1708" s="10">
        <v>7</v>
      </c>
      <c r="DH1708" s="10">
        <v>5</v>
      </c>
      <c r="DI1708" s="10">
        <v>3</v>
      </c>
      <c r="DJ1708" s="10">
        <v>6</v>
      </c>
      <c r="DK1708" s="10">
        <v>5</v>
      </c>
      <c r="DL1708" s="10">
        <v>1</v>
      </c>
      <c r="DM1708" s="9" t="s">
        <v>154</v>
      </c>
      <c r="DN1708" s="10">
        <v>1989</v>
      </c>
      <c r="DO1708" s="9">
        <f t="shared" si="8"/>
        <v>32</v>
      </c>
      <c r="DP1708" s="9" t="s">
        <v>155</v>
      </c>
      <c r="DQ1708" s="9" t="s">
        <v>202</v>
      </c>
      <c r="DR1708" s="9" t="s">
        <v>157</v>
      </c>
      <c r="DS1708" s="9" t="s">
        <v>137</v>
      </c>
      <c r="DT1708" s="9" t="s">
        <v>657</v>
      </c>
      <c r="DU1708" s="9" t="s">
        <v>168</v>
      </c>
      <c r="DV1708" s="9" t="str">
        <f>VLOOKUP(DU1708,Metadata!$B$2:$C$7,2,FALSE)</f>
        <v>0 - 3 years</v>
      </c>
    </row>
    <row r="1709" spans="1:126">
      <c r="A1709" s="13">
        <v>1708</v>
      </c>
      <c r="B1709" s="9" t="s">
        <v>135</v>
      </c>
      <c r="C1709" s="9" t="str">
        <f>VLOOKUP(B1709,Metadata!$M$2:$N$6,2,FALSE)</f>
        <v>Permanent Employee</v>
      </c>
      <c r="D1709" s="9" t="s">
        <v>159</v>
      </c>
      <c r="E1709" s="9" t="s">
        <v>137</v>
      </c>
      <c r="F1709" s="9" t="s">
        <v>138</v>
      </c>
      <c r="G1709" s="9" t="s">
        <v>140</v>
      </c>
      <c r="H1709" s="9" t="str">
        <f>IF(G1709="","",VLOOKUP(G1709,Metadata!$J$2:$K$22,2,FALSE))</f>
        <v>Lisbon Metropolitan Area</v>
      </c>
      <c r="I1709" s="9" t="s">
        <v>138</v>
      </c>
      <c r="J1709" s="9" t="str">
        <f>IF(I1709="","",VLOOKUP(I1709,Metadata!$P$2:$Q$43,2,FALSE))</f>
        <v>Europe</v>
      </c>
      <c r="K1709" s="9" t="str">
        <f t="shared" si="0"/>
        <v>Portugal</v>
      </c>
      <c r="L1709" s="9" t="s">
        <v>140</v>
      </c>
      <c r="M1709" s="9" t="str">
        <f>IF(L1709="","",VLOOKUP(L1709,Metadata!$J$2:$K$22,2,FALSE))</f>
        <v>Lisbon Metropolitan Area</v>
      </c>
      <c r="N1709" s="9" t="s">
        <v>141</v>
      </c>
      <c r="O1709" s="9" t="s">
        <v>137</v>
      </c>
      <c r="P1709" s="9" t="s">
        <v>142</v>
      </c>
      <c r="Q1709" s="10" t="str">
        <f t="shared" si="1"/>
        <v>Full Office Job</v>
      </c>
      <c r="R1709" s="10">
        <v>6</v>
      </c>
      <c r="S1709" s="9" t="s">
        <v>260</v>
      </c>
      <c r="T1709" s="9" t="s">
        <v>137</v>
      </c>
      <c r="U1709" s="9" t="str">
        <f>IF(S1709&lt;&gt;"",S1709,IF(T1709&lt;&gt;"",VLOOKUP(T1709,Metadata!$S$2:$T$228,2,FALSE),""))</f>
        <v>DevOps Engineer</v>
      </c>
      <c r="V1709" s="9" t="s">
        <v>261</v>
      </c>
      <c r="W1709" s="9" t="s">
        <v>137</v>
      </c>
      <c r="X1709" s="9" t="s">
        <v>163</v>
      </c>
      <c r="Y1709" s="9" t="s">
        <v>137</v>
      </c>
      <c r="Z1709" s="9" t="s">
        <v>184</v>
      </c>
      <c r="AA1709" s="9" t="s">
        <v>137</v>
      </c>
      <c r="AB1709" s="9" t="s">
        <v>253</v>
      </c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 t="s">
        <v>689</v>
      </c>
      <c r="CA1709" s="10"/>
      <c r="CB1709" s="10" t="str">
        <f t="shared" si="5"/>
        <v/>
      </c>
      <c r="CC1709" s="10"/>
      <c r="CD1709" s="9" t="str">
        <f t="shared" si="2"/>
        <v/>
      </c>
      <c r="CE1709" s="9" t="s">
        <v>232</v>
      </c>
      <c r="CF1709" s="9" t="s">
        <v>169</v>
      </c>
      <c r="CG1709" s="9">
        <f>IF(CF1709="","",VLOOKUP(CF1709,Metadata!$D$2:$H$20,2,FALSE))</f>
        <v>12500</v>
      </c>
      <c r="CH1709" s="9">
        <f>IF(CF1709="","",VLOOKUP(CF1709,Metadata!$D$2:$H$20,4,FALSE))</f>
        <v>0</v>
      </c>
      <c r="CI1709" s="9">
        <f>IF(CF1709="","",VLOOKUP(CF1709,Metadata!$D$2:$H$20,5,FALSE))</f>
        <v>15000</v>
      </c>
      <c r="CJ1709" s="9">
        <f t="shared" si="3"/>
        <v>12500</v>
      </c>
      <c r="CK1709" s="9" t="s">
        <v>153</v>
      </c>
      <c r="CL1709" s="10">
        <v>1</v>
      </c>
      <c r="CM1709" s="10">
        <v>3</v>
      </c>
      <c r="CN1709" s="10">
        <v>6</v>
      </c>
      <c r="CO1709" s="10">
        <v>6</v>
      </c>
      <c r="CP1709" s="10">
        <v>6</v>
      </c>
      <c r="CQ1709" s="10">
        <v>6</v>
      </c>
      <c r="CR1709" s="10">
        <v>6</v>
      </c>
      <c r="CS1709" s="10">
        <v>6</v>
      </c>
      <c r="CT1709" s="10">
        <v>4</v>
      </c>
      <c r="CU1709" s="10">
        <v>5</v>
      </c>
      <c r="CV1709" s="10">
        <v>5</v>
      </c>
      <c r="CW1709" s="10">
        <v>6</v>
      </c>
      <c r="CX1709" s="10">
        <v>7</v>
      </c>
      <c r="CY1709" s="10">
        <v>6</v>
      </c>
      <c r="CZ1709" s="10">
        <v>6</v>
      </c>
      <c r="DA1709" s="10">
        <v>5</v>
      </c>
      <c r="DB1709" s="10">
        <v>5</v>
      </c>
      <c r="DC1709" s="10">
        <v>5</v>
      </c>
      <c r="DD1709" s="10">
        <v>4</v>
      </c>
      <c r="DE1709" s="10">
        <v>6</v>
      </c>
      <c r="DF1709" s="10">
        <v>5</v>
      </c>
      <c r="DG1709" s="10">
        <v>5</v>
      </c>
      <c r="DH1709" s="10">
        <v>5</v>
      </c>
      <c r="DI1709" s="10">
        <v>4</v>
      </c>
      <c r="DJ1709" s="10">
        <v>6</v>
      </c>
      <c r="DK1709" s="10">
        <v>5</v>
      </c>
      <c r="DL1709" s="10">
        <v>1</v>
      </c>
      <c r="DM1709" s="9" t="s">
        <v>154</v>
      </c>
      <c r="DN1709" s="10">
        <v>1992</v>
      </c>
      <c r="DO1709" s="9">
        <f t="shared" si="8"/>
        <v>29</v>
      </c>
      <c r="DP1709" s="9" t="s">
        <v>155</v>
      </c>
      <c r="DQ1709" s="9" t="s">
        <v>156</v>
      </c>
      <c r="DR1709" s="9" t="s">
        <v>170</v>
      </c>
      <c r="DS1709" s="9" t="s">
        <v>137</v>
      </c>
      <c r="DT1709" s="9" t="s">
        <v>657</v>
      </c>
      <c r="DU1709" s="9" t="s">
        <v>233</v>
      </c>
      <c r="DV1709" s="9" t="str">
        <f>VLOOKUP(DU1709,Metadata!$B$2:$C$7,2,FALSE)</f>
        <v>0 - 3 years</v>
      </c>
    </row>
    <row r="1710" spans="1:126">
      <c r="A1710" s="13">
        <v>1709</v>
      </c>
      <c r="B1710" s="9" t="s">
        <v>135</v>
      </c>
      <c r="C1710" s="9" t="str">
        <f>VLOOKUP(B1710,Metadata!$M$2:$N$6,2,FALSE)</f>
        <v>Permanent Employee</v>
      </c>
      <c r="D1710" s="9" t="s">
        <v>159</v>
      </c>
      <c r="E1710" s="9" t="s">
        <v>137</v>
      </c>
      <c r="F1710" s="9" t="s">
        <v>138</v>
      </c>
      <c r="G1710" s="9" t="s">
        <v>275</v>
      </c>
      <c r="H1710" s="9" t="str">
        <f>IF(G1710="","",VLOOKUP(G1710,Metadata!$J$2:$K$22,2,FALSE))</f>
        <v>Centre</v>
      </c>
      <c r="I1710" s="9" t="s">
        <v>138</v>
      </c>
      <c r="J1710" s="9" t="str">
        <f>IF(I1710="","",VLOOKUP(I1710,Metadata!$P$2:$Q$43,2,FALSE))</f>
        <v>Europe</v>
      </c>
      <c r="K1710" s="9" t="str">
        <f t="shared" si="0"/>
        <v>Portugal</v>
      </c>
      <c r="L1710" s="9" t="s">
        <v>283</v>
      </c>
      <c r="M1710" s="9" t="str">
        <f>IF(L1710="","",VLOOKUP(L1710,Metadata!$J$2:$K$22,2,FALSE))</f>
        <v>Lisbon Metropolitan Area</v>
      </c>
      <c r="N1710" s="9" t="s">
        <v>141</v>
      </c>
      <c r="O1710" s="9" t="s">
        <v>137</v>
      </c>
      <c r="P1710" s="9" t="s">
        <v>142</v>
      </c>
      <c r="Q1710" s="10" t="str">
        <f t="shared" si="1"/>
        <v>Full Office Job</v>
      </c>
      <c r="R1710" s="10">
        <v>3</v>
      </c>
      <c r="S1710" s="9" t="s">
        <v>161</v>
      </c>
      <c r="T1710" s="9" t="s">
        <v>137</v>
      </c>
      <c r="U1710" s="9" t="str">
        <f>IF(S1710&lt;&gt;"",S1710,IF(T1710&lt;&gt;"",VLOOKUP(T1710,Metadata!$S$2:$T$228,2,FALSE),""))</f>
        <v>Full-Stack Developer</v>
      </c>
      <c r="V1710" s="9" t="s">
        <v>276</v>
      </c>
      <c r="W1710" s="9" t="s">
        <v>137</v>
      </c>
      <c r="X1710" s="9" t="s">
        <v>163</v>
      </c>
      <c r="Y1710" s="9" t="s">
        <v>137</v>
      </c>
      <c r="Z1710" s="9" t="s">
        <v>262</v>
      </c>
      <c r="AA1710" s="9" t="s">
        <v>165</v>
      </c>
      <c r="AB1710" s="9" t="s">
        <v>137</v>
      </c>
      <c r="AC1710" s="9" t="s">
        <v>147</v>
      </c>
      <c r="AD1710" s="9"/>
      <c r="AE1710" s="9" t="s">
        <v>194</v>
      </c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 t="s">
        <v>178</v>
      </c>
      <c r="BB1710" s="9"/>
      <c r="BC1710" s="9"/>
      <c r="BD1710" s="9"/>
      <c r="BE1710" s="9"/>
      <c r="BF1710" s="9"/>
      <c r="BG1710" s="9"/>
      <c r="BH1710" s="9"/>
      <c r="BI1710" s="9"/>
      <c r="BJ1710" s="9" t="s">
        <v>167</v>
      </c>
      <c r="BK1710" s="9" t="s">
        <v>198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10"/>
      <c r="CB1710" s="10" t="str">
        <f t="shared" si="5"/>
        <v/>
      </c>
      <c r="CC1710" s="10"/>
      <c r="CD1710" s="9" t="str">
        <f t="shared" si="2"/>
        <v/>
      </c>
      <c r="CE1710" s="9" t="s">
        <v>151</v>
      </c>
      <c r="CF1710" s="9" t="s">
        <v>225</v>
      </c>
      <c r="CG1710" s="9">
        <f>IF(CF1710="","",VLOOKUP(CF1710,Metadata!$D$2:$H$20,2,FALSE))</f>
        <v>22500</v>
      </c>
      <c r="CH1710" s="9">
        <f>IF(CF1710="","",VLOOKUP(CF1710,Metadata!$D$2:$H$20,4,FALSE))</f>
        <v>20000</v>
      </c>
      <c r="CI1710" s="9">
        <f>IF(CF1710="","",VLOOKUP(CF1710,Metadata!$D$2:$H$20,5,FALSE))</f>
        <v>25000</v>
      </c>
      <c r="CJ1710" s="9">
        <f t="shared" si="3"/>
        <v>22500</v>
      </c>
      <c r="CK1710" s="9" t="s">
        <v>189</v>
      </c>
      <c r="CL1710" s="10">
        <v>6</v>
      </c>
      <c r="CM1710" s="10">
        <v>3</v>
      </c>
      <c r="CN1710" s="10">
        <v>7</v>
      </c>
      <c r="CO1710" s="10">
        <v>5</v>
      </c>
      <c r="CP1710" s="10">
        <v>6</v>
      </c>
      <c r="CQ1710" s="10">
        <v>6</v>
      </c>
      <c r="CR1710" s="10">
        <v>3</v>
      </c>
      <c r="CS1710" s="10">
        <v>4</v>
      </c>
      <c r="CT1710" s="10">
        <v>6</v>
      </c>
      <c r="CU1710" s="10">
        <v>5</v>
      </c>
      <c r="CV1710" s="10">
        <v>6</v>
      </c>
      <c r="CW1710" s="10">
        <v>5</v>
      </c>
      <c r="CX1710" s="10">
        <v>6</v>
      </c>
      <c r="CY1710" s="10">
        <v>6</v>
      </c>
      <c r="CZ1710" s="10">
        <v>6</v>
      </c>
      <c r="DA1710" s="10">
        <v>5</v>
      </c>
      <c r="DB1710" s="10">
        <v>5</v>
      </c>
      <c r="DC1710" s="10">
        <v>5</v>
      </c>
      <c r="DD1710" s="10">
        <v>4</v>
      </c>
      <c r="DE1710" s="10">
        <v>5</v>
      </c>
      <c r="DF1710" s="10">
        <v>6</v>
      </c>
      <c r="DG1710" s="10">
        <v>5</v>
      </c>
      <c r="DH1710" s="10">
        <v>5</v>
      </c>
      <c r="DI1710" s="10">
        <v>4</v>
      </c>
      <c r="DJ1710" s="10">
        <v>5</v>
      </c>
      <c r="DK1710" s="10">
        <v>5</v>
      </c>
      <c r="DL1710" s="10">
        <v>4</v>
      </c>
      <c r="DM1710" s="9" t="s">
        <v>154</v>
      </c>
      <c r="DN1710" s="10">
        <v>1988</v>
      </c>
      <c r="DO1710" s="9">
        <f t="shared" si="8"/>
        <v>33</v>
      </c>
      <c r="DP1710" s="9" t="s">
        <v>155</v>
      </c>
      <c r="DQ1710" s="9" t="s">
        <v>202</v>
      </c>
      <c r="DR1710" s="9" t="s">
        <v>157</v>
      </c>
      <c r="DS1710" s="9" t="s">
        <v>137</v>
      </c>
      <c r="DT1710" s="9" t="s">
        <v>657</v>
      </c>
      <c r="DU1710" s="9" t="s">
        <v>223</v>
      </c>
      <c r="DV1710" s="9" t="str">
        <f>VLOOKUP(DU1710,Metadata!$B$2:$C$7,2,FALSE)</f>
        <v>3 - 6 years</v>
      </c>
    </row>
    <row r="1711" spans="1:126">
      <c r="A1711" s="13">
        <v>1710</v>
      </c>
      <c r="B1711" s="9" t="s">
        <v>135</v>
      </c>
      <c r="C1711" s="9" t="str">
        <f>VLOOKUP(B1711,Metadata!$M$2:$N$6,2,FALSE)</f>
        <v>Permanent Employee</v>
      </c>
      <c r="D1711" s="9" t="s">
        <v>159</v>
      </c>
      <c r="E1711" s="9" t="s">
        <v>137</v>
      </c>
      <c r="F1711" s="9" t="s">
        <v>138</v>
      </c>
      <c r="G1711" s="9" t="s">
        <v>172</v>
      </c>
      <c r="H1711" s="9" t="str">
        <f>IF(G1711="","",VLOOKUP(G1711,Metadata!$J$2:$K$22,2,FALSE))</f>
        <v>Porto Metropolitan Area</v>
      </c>
      <c r="I1711" s="9" t="s">
        <v>138</v>
      </c>
      <c r="J1711" s="9" t="str">
        <f>IF(I1711="","",VLOOKUP(I1711,Metadata!$P$2:$Q$43,2,FALSE))</f>
        <v>Europe</v>
      </c>
      <c r="K1711" s="9" t="str">
        <f t="shared" si="0"/>
        <v>Portugal</v>
      </c>
      <c r="L1711" s="9" t="s">
        <v>172</v>
      </c>
      <c r="M1711" s="9" t="str">
        <f>IF(L1711="","",VLOOKUP(L1711,Metadata!$J$2:$K$22,2,FALSE))</f>
        <v>Porto Metropolitan Area</v>
      </c>
      <c r="N1711" s="9" t="s">
        <v>141</v>
      </c>
      <c r="O1711" s="9" t="s">
        <v>137</v>
      </c>
      <c r="P1711" s="9" t="s">
        <v>191</v>
      </c>
      <c r="Q1711" s="10" t="str">
        <f t="shared" si="1"/>
        <v>Remote Job (full or flexible)</v>
      </c>
      <c r="R1711" s="10">
        <v>7</v>
      </c>
      <c r="S1711" s="9" t="s">
        <v>143</v>
      </c>
      <c r="T1711" s="9" t="s">
        <v>137</v>
      </c>
      <c r="U1711" s="9" t="str">
        <f>IF(S1711&lt;&gt;"",S1711,IF(T1711&lt;&gt;"",VLOOKUP(T1711,Metadata!$S$2:$T$228,2,FALSE),""))</f>
        <v>Technical Team Leader</v>
      </c>
      <c r="V1711" s="9" t="s">
        <v>264</v>
      </c>
      <c r="W1711" s="9" t="s">
        <v>137</v>
      </c>
      <c r="X1711" s="9" t="s">
        <v>145</v>
      </c>
      <c r="Y1711" s="9" t="s">
        <v>137</v>
      </c>
      <c r="Z1711" s="9" t="s">
        <v>184</v>
      </c>
      <c r="AA1711" s="9" t="s">
        <v>137</v>
      </c>
      <c r="AB1711" s="9" t="s">
        <v>137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 t="s">
        <v>177</v>
      </c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 t="s">
        <v>150</v>
      </c>
      <c r="BZ1711" s="9" t="s">
        <v>137</v>
      </c>
      <c r="CA1711" s="10"/>
      <c r="CB1711" s="10" t="str">
        <f t="shared" si="5"/>
        <v/>
      </c>
      <c r="CC1711" s="10"/>
      <c r="CD1711" s="9" t="str">
        <f t="shared" si="2"/>
        <v/>
      </c>
      <c r="CE1711" s="9" t="s">
        <v>168</v>
      </c>
      <c r="CF1711" s="9" t="s">
        <v>328</v>
      </c>
      <c r="CG1711" s="9">
        <f>IF(CF1711="","",VLOOKUP(CF1711,Metadata!$D$2:$H$20,2,FALSE))</f>
        <v>72500</v>
      </c>
      <c r="CH1711" s="9">
        <f>IF(CF1711="","",VLOOKUP(CF1711,Metadata!$D$2:$H$20,4,FALSE))</f>
        <v>70000</v>
      </c>
      <c r="CI1711" s="9">
        <f>IF(CF1711="","",VLOOKUP(CF1711,Metadata!$D$2:$H$20,5,FALSE))</f>
        <v>75000</v>
      </c>
      <c r="CJ1711" s="9">
        <f t="shared" si="3"/>
        <v>72500</v>
      </c>
      <c r="CK1711" s="9" t="s">
        <v>201</v>
      </c>
      <c r="CL1711" s="10">
        <v>6</v>
      </c>
      <c r="CM1711" s="10">
        <v>1</v>
      </c>
      <c r="CN1711" s="10">
        <v>6</v>
      </c>
      <c r="CO1711" s="10">
        <v>6</v>
      </c>
      <c r="CP1711" s="10">
        <v>4</v>
      </c>
      <c r="CQ1711" s="10">
        <v>4</v>
      </c>
      <c r="CR1711" s="10">
        <v>6</v>
      </c>
      <c r="CS1711" s="10">
        <v>6</v>
      </c>
      <c r="CT1711" s="10">
        <v>3</v>
      </c>
      <c r="CU1711" s="10">
        <v>2</v>
      </c>
      <c r="CV1711" s="10">
        <v>3</v>
      </c>
      <c r="CW1711" s="10">
        <v>2</v>
      </c>
      <c r="CX1711" s="10">
        <v>5</v>
      </c>
      <c r="CY1711" s="10">
        <v>1</v>
      </c>
      <c r="CZ1711" s="10">
        <v>3</v>
      </c>
      <c r="DA1711" s="10">
        <v>1</v>
      </c>
      <c r="DB1711" s="10">
        <v>1</v>
      </c>
      <c r="DC1711" s="10">
        <v>1</v>
      </c>
      <c r="DD1711" s="10">
        <v>1</v>
      </c>
      <c r="DE1711" s="10">
        <v>4</v>
      </c>
      <c r="DF1711" s="10">
        <v>1</v>
      </c>
      <c r="DG1711" s="10">
        <v>4</v>
      </c>
      <c r="DH1711" s="10">
        <v>5</v>
      </c>
      <c r="DI1711" s="10">
        <v>7</v>
      </c>
      <c r="DJ1711" s="10">
        <v>1</v>
      </c>
      <c r="DK1711" s="10">
        <v>1</v>
      </c>
      <c r="DL1711" s="10">
        <v>6</v>
      </c>
      <c r="DM1711" s="9" t="s">
        <v>154</v>
      </c>
      <c r="DN1711" s="10">
        <v>1985</v>
      </c>
      <c r="DO1711" s="9">
        <f t="shared" si="8"/>
        <v>36</v>
      </c>
      <c r="DP1711" s="9" t="s">
        <v>155</v>
      </c>
      <c r="DQ1711" s="9" t="s">
        <v>156</v>
      </c>
      <c r="DR1711" s="9" t="s">
        <v>157</v>
      </c>
      <c r="DS1711" s="9" t="s">
        <v>137</v>
      </c>
      <c r="DT1711" s="9" t="s">
        <v>657</v>
      </c>
      <c r="DU1711" s="9" t="s">
        <v>158</v>
      </c>
      <c r="DV1711" s="9" t="str">
        <f>VLOOKUP(DU1711,Metadata!$B$2:$C$7,2,FALSE)</f>
        <v>6+ years</v>
      </c>
    </row>
    <row r="1712" spans="1:126">
      <c r="A1712" s="13">
        <v>1711</v>
      </c>
      <c r="B1712" s="9" t="s">
        <v>135</v>
      </c>
      <c r="C1712" s="9" t="str">
        <f>VLOOKUP(B1712,Metadata!$M$2:$N$6,2,FALSE)</f>
        <v>Permanent Employee</v>
      </c>
      <c r="D1712" s="9" t="s">
        <v>136</v>
      </c>
      <c r="E1712" s="9" t="s">
        <v>137</v>
      </c>
      <c r="F1712" s="9" t="s">
        <v>138</v>
      </c>
      <c r="G1712" s="9" t="s">
        <v>160</v>
      </c>
      <c r="H1712" s="9" t="str">
        <f>IF(G1712="","",VLOOKUP(G1712,Metadata!$J$2:$K$22,2,FALSE))</f>
        <v>Centre</v>
      </c>
      <c r="I1712" s="9" t="s">
        <v>138</v>
      </c>
      <c r="J1712" s="9" t="str">
        <f>IF(I1712="","",VLOOKUP(I1712,Metadata!$P$2:$Q$43,2,FALSE))</f>
        <v>Europe</v>
      </c>
      <c r="K1712" s="9" t="str">
        <f t="shared" si="0"/>
        <v>Portugal</v>
      </c>
      <c r="L1712" s="9" t="s">
        <v>160</v>
      </c>
      <c r="M1712" s="9" t="str">
        <f>IF(L1712="","",VLOOKUP(L1712,Metadata!$J$2:$K$22,2,FALSE))</f>
        <v>Centre</v>
      </c>
      <c r="N1712" s="9" t="s">
        <v>141</v>
      </c>
      <c r="O1712" s="9" t="s">
        <v>137</v>
      </c>
      <c r="P1712" s="9" t="s">
        <v>191</v>
      </c>
      <c r="Q1712" s="10" t="str">
        <f t="shared" si="1"/>
        <v>Remote Job (full or flexible)</v>
      </c>
      <c r="R1712" s="10">
        <v>6</v>
      </c>
      <c r="S1712" s="9" t="s">
        <v>249</v>
      </c>
      <c r="T1712" s="9" t="s">
        <v>137</v>
      </c>
      <c r="U1712" s="9" t="str">
        <f>IF(S1712&lt;&gt;"",S1712,IF(T1712&lt;&gt;"",VLOOKUP(T1712,Metadata!$S$2:$T$228,2,FALSE),""))</f>
        <v>Business Applications (BI/CRM/ERP)</v>
      </c>
      <c r="V1712" s="9" t="s">
        <v>261</v>
      </c>
      <c r="W1712" s="9" t="s">
        <v>137</v>
      </c>
      <c r="X1712" s="9" t="s">
        <v>175</v>
      </c>
      <c r="Y1712" s="9" t="s">
        <v>137</v>
      </c>
      <c r="Z1712" s="9" t="s">
        <v>164</v>
      </c>
      <c r="AA1712" s="9" t="s">
        <v>165</v>
      </c>
      <c r="AB1712" s="9" t="s">
        <v>137</v>
      </c>
      <c r="AC1712" s="9"/>
      <c r="AD1712" s="9"/>
      <c r="AE1712" s="9"/>
      <c r="AF1712" s="9"/>
      <c r="AG1712" s="9" t="s">
        <v>166</v>
      </c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 t="s">
        <v>178</v>
      </c>
      <c r="BB1712" s="9"/>
      <c r="BC1712" s="9"/>
      <c r="BD1712" s="9"/>
      <c r="BE1712" s="9"/>
      <c r="BF1712" s="9"/>
      <c r="BG1712" s="9"/>
      <c r="BH1712" s="9"/>
      <c r="BI1712" s="9"/>
      <c r="BJ1712" s="9" t="s">
        <v>167</v>
      </c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10"/>
      <c r="CB1712" s="10" t="str">
        <f t="shared" si="5"/>
        <v/>
      </c>
      <c r="CC1712" s="10"/>
      <c r="CD1712" s="9" t="str">
        <f t="shared" si="2"/>
        <v/>
      </c>
      <c r="CE1712" s="9" t="s">
        <v>168</v>
      </c>
      <c r="CF1712" s="9" t="s">
        <v>188</v>
      </c>
      <c r="CG1712" s="9">
        <f>IF(CF1712="","",VLOOKUP(CF1712,Metadata!$D$2:$H$20,2,FALSE))</f>
        <v>17500</v>
      </c>
      <c r="CH1712" s="9">
        <f>IF(CF1712="","",VLOOKUP(CF1712,Metadata!$D$2:$H$20,4,FALSE))</f>
        <v>15000</v>
      </c>
      <c r="CI1712" s="9">
        <f>IF(CF1712="","",VLOOKUP(CF1712,Metadata!$D$2:$H$20,5,FALSE))</f>
        <v>20000</v>
      </c>
      <c r="CJ1712" s="9">
        <f t="shared" si="3"/>
        <v>17500</v>
      </c>
      <c r="CK1712" s="9" t="s">
        <v>189</v>
      </c>
      <c r="CL1712" s="10">
        <v>3</v>
      </c>
      <c r="CM1712" s="10">
        <v>4</v>
      </c>
      <c r="CN1712" s="10">
        <v>7</v>
      </c>
      <c r="CO1712" s="10">
        <v>7</v>
      </c>
      <c r="CP1712" s="10">
        <v>7</v>
      </c>
      <c r="CQ1712" s="10">
        <v>7</v>
      </c>
      <c r="CR1712" s="10">
        <v>6</v>
      </c>
      <c r="CS1712" s="10">
        <v>7</v>
      </c>
      <c r="CT1712" s="10">
        <v>7</v>
      </c>
      <c r="CU1712" s="10">
        <v>7</v>
      </c>
      <c r="CV1712" s="10">
        <v>7</v>
      </c>
      <c r="CW1712" s="10">
        <v>7</v>
      </c>
      <c r="CX1712" s="10">
        <v>7</v>
      </c>
      <c r="CY1712" s="10">
        <v>6</v>
      </c>
      <c r="CZ1712" s="10">
        <v>7</v>
      </c>
      <c r="DA1712" s="10">
        <v>6</v>
      </c>
      <c r="DB1712" s="10">
        <v>5</v>
      </c>
      <c r="DC1712" s="10">
        <v>6</v>
      </c>
      <c r="DD1712" s="10">
        <v>5</v>
      </c>
      <c r="DE1712" s="10">
        <v>7</v>
      </c>
      <c r="DF1712" s="10">
        <v>7</v>
      </c>
      <c r="DG1712" s="10">
        <v>7</v>
      </c>
      <c r="DH1712" s="10">
        <v>6</v>
      </c>
      <c r="DI1712" s="10">
        <v>7</v>
      </c>
      <c r="DJ1712" s="10">
        <v>5</v>
      </c>
      <c r="DK1712" s="10">
        <v>7</v>
      </c>
      <c r="DL1712" s="10">
        <v>6</v>
      </c>
      <c r="DM1712" s="9" t="s">
        <v>154</v>
      </c>
      <c r="DN1712" s="10">
        <v>1989</v>
      </c>
      <c r="DO1712" s="9">
        <f t="shared" si="8"/>
        <v>32</v>
      </c>
      <c r="DP1712" s="9" t="s">
        <v>155</v>
      </c>
      <c r="DQ1712" s="9" t="s">
        <v>202</v>
      </c>
      <c r="DR1712" s="9" t="s">
        <v>170</v>
      </c>
      <c r="DS1712" s="9" t="s">
        <v>137</v>
      </c>
      <c r="DT1712" s="9" t="s">
        <v>657</v>
      </c>
      <c r="DU1712" s="9" t="s">
        <v>223</v>
      </c>
      <c r="DV1712" s="9" t="str">
        <f>VLOOKUP(DU1712,Metadata!$B$2:$C$7,2,FALSE)</f>
        <v>3 - 6 years</v>
      </c>
    </row>
    <row r="1713" spans="1:126">
      <c r="A1713" s="13">
        <v>1712</v>
      </c>
      <c r="B1713" s="9" t="s">
        <v>135</v>
      </c>
      <c r="C1713" s="9" t="str">
        <f>VLOOKUP(B1713,Metadata!$M$2:$N$6,2,FALSE)</f>
        <v>Permanent Employee</v>
      </c>
      <c r="D1713" s="9" t="s">
        <v>159</v>
      </c>
      <c r="E1713" s="9" t="s">
        <v>137</v>
      </c>
      <c r="F1713" s="9" t="s">
        <v>138</v>
      </c>
      <c r="G1713" s="9" t="s">
        <v>172</v>
      </c>
      <c r="H1713" s="9" t="str">
        <f>IF(G1713="","",VLOOKUP(G1713,Metadata!$J$2:$K$22,2,FALSE))</f>
        <v>Porto Metropolitan Area</v>
      </c>
      <c r="I1713" s="9" t="s">
        <v>138</v>
      </c>
      <c r="J1713" s="9" t="str">
        <f>IF(I1713="","",VLOOKUP(I1713,Metadata!$P$2:$Q$43,2,FALSE))</f>
        <v>Europe</v>
      </c>
      <c r="K1713" s="9" t="str">
        <f t="shared" si="0"/>
        <v>Portugal</v>
      </c>
      <c r="L1713" s="9" t="s">
        <v>172</v>
      </c>
      <c r="M1713" s="9" t="str">
        <f>IF(L1713="","",VLOOKUP(L1713,Metadata!$J$2:$K$22,2,FALSE))</f>
        <v>Porto Metropolitan Area</v>
      </c>
      <c r="N1713" s="9" t="s">
        <v>141</v>
      </c>
      <c r="O1713" s="9" t="s">
        <v>137</v>
      </c>
      <c r="P1713" s="9" t="s">
        <v>142</v>
      </c>
      <c r="Q1713" s="10" t="str">
        <f t="shared" si="1"/>
        <v>Full Office Job</v>
      </c>
      <c r="R1713" s="10">
        <v>2</v>
      </c>
      <c r="S1713" s="9" t="s">
        <v>206</v>
      </c>
      <c r="T1713" s="9" t="s">
        <v>137</v>
      </c>
      <c r="U1713" s="9" t="str">
        <f>IF(S1713&lt;&gt;"",S1713,IF(T1713&lt;&gt;"",VLOOKUP(T1713,Metadata!$S$2:$T$228,2,FALSE),""))</f>
        <v>Mobile Apps Developer</v>
      </c>
      <c r="V1713" s="9" t="s">
        <v>162</v>
      </c>
      <c r="W1713" s="9" t="s">
        <v>137</v>
      </c>
      <c r="X1713" s="9" t="s">
        <v>175</v>
      </c>
      <c r="Y1713" s="9" t="s">
        <v>137</v>
      </c>
      <c r="Z1713" s="9" t="s">
        <v>262</v>
      </c>
      <c r="AA1713" s="9" t="s">
        <v>137</v>
      </c>
      <c r="AB1713" s="9" t="s">
        <v>137</v>
      </c>
      <c r="AC1713" s="9"/>
      <c r="AD1713" s="9"/>
      <c r="AE1713" s="9"/>
      <c r="AF1713" s="9"/>
      <c r="AG1713" s="9"/>
      <c r="AH1713" s="9"/>
      <c r="AI1713" s="9"/>
      <c r="AJ1713" s="9"/>
      <c r="AK1713" s="9"/>
      <c r="AL1713" s="9" t="s">
        <v>177</v>
      </c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 t="s">
        <v>150</v>
      </c>
      <c r="BZ1713" s="9" t="s">
        <v>137</v>
      </c>
      <c r="CA1713" s="10"/>
      <c r="CB1713" s="10" t="str">
        <f t="shared" si="5"/>
        <v/>
      </c>
      <c r="CC1713" s="10"/>
      <c r="CD1713" s="9" t="str">
        <f t="shared" si="2"/>
        <v/>
      </c>
      <c r="CE1713" s="9" t="s">
        <v>168</v>
      </c>
      <c r="CF1713" s="9" t="s">
        <v>188</v>
      </c>
      <c r="CG1713" s="9">
        <f>IF(CF1713="","",VLOOKUP(CF1713,Metadata!$D$2:$H$20,2,FALSE))</f>
        <v>17500</v>
      </c>
      <c r="CH1713" s="9">
        <f>IF(CF1713="","",VLOOKUP(CF1713,Metadata!$D$2:$H$20,4,FALSE))</f>
        <v>15000</v>
      </c>
      <c r="CI1713" s="9">
        <f>IF(CF1713="","",VLOOKUP(CF1713,Metadata!$D$2:$H$20,5,FALSE))</f>
        <v>20000</v>
      </c>
      <c r="CJ1713" s="9">
        <f t="shared" si="3"/>
        <v>17500</v>
      </c>
      <c r="CK1713" s="9" t="s">
        <v>153</v>
      </c>
      <c r="CL1713" s="10">
        <v>2</v>
      </c>
      <c r="CM1713" s="10">
        <v>3</v>
      </c>
      <c r="CN1713" s="10">
        <v>5</v>
      </c>
      <c r="CO1713" s="10">
        <v>3</v>
      </c>
      <c r="CP1713" s="10">
        <v>3</v>
      </c>
      <c r="CQ1713" s="10">
        <v>4</v>
      </c>
      <c r="CR1713" s="10">
        <v>3</v>
      </c>
      <c r="CS1713" s="10">
        <v>5</v>
      </c>
      <c r="CT1713" s="10">
        <v>4</v>
      </c>
      <c r="CU1713" s="10">
        <v>4</v>
      </c>
      <c r="CV1713" s="10">
        <v>4</v>
      </c>
      <c r="CW1713" s="10">
        <v>4</v>
      </c>
      <c r="CX1713" s="10">
        <v>5</v>
      </c>
      <c r="CY1713" s="10">
        <v>4</v>
      </c>
      <c r="CZ1713" s="10">
        <v>5</v>
      </c>
      <c r="DA1713" s="10">
        <v>4</v>
      </c>
      <c r="DB1713" s="10">
        <v>3</v>
      </c>
      <c r="DC1713" s="10">
        <v>5</v>
      </c>
      <c r="DD1713" s="10">
        <v>3</v>
      </c>
      <c r="DE1713" s="10">
        <v>4</v>
      </c>
      <c r="DF1713" s="10">
        <v>4</v>
      </c>
      <c r="DG1713" s="10">
        <v>4</v>
      </c>
      <c r="DH1713" s="10">
        <v>5</v>
      </c>
      <c r="DI1713" s="10">
        <v>5</v>
      </c>
      <c r="DJ1713" s="10">
        <v>3</v>
      </c>
      <c r="DK1713" s="10">
        <v>4</v>
      </c>
      <c r="DL1713" s="10">
        <v>4</v>
      </c>
      <c r="DM1713" s="9" t="s">
        <v>154</v>
      </c>
      <c r="DN1713" s="10">
        <v>1985</v>
      </c>
      <c r="DO1713" s="9">
        <f t="shared" si="8"/>
        <v>36</v>
      </c>
      <c r="DP1713" s="9" t="s">
        <v>155</v>
      </c>
      <c r="DQ1713" s="9" t="s">
        <v>156</v>
      </c>
      <c r="DR1713" s="9" t="s">
        <v>157</v>
      </c>
      <c r="DS1713" s="9" t="s">
        <v>137</v>
      </c>
      <c r="DT1713" s="9" t="s">
        <v>657</v>
      </c>
      <c r="DU1713" s="9" t="s">
        <v>203</v>
      </c>
      <c r="DV1713" s="9" t="str">
        <f>VLOOKUP(DU1713,Metadata!$B$2:$C$7,2,FALSE)</f>
        <v>6+ years</v>
      </c>
    </row>
    <row r="1714" spans="1:126">
      <c r="A1714" s="13">
        <v>1713</v>
      </c>
      <c r="B1714" s="9" t="s">
        <v>135</v>
      </c>
      <c r="C1714" s="9" t="str">
        <f>VLOOKUP(B1714,Metadata!$M$2:$N$6,2,FALSE)</f>
        <v>Permanent Employee</v>
      </c>
      <c r="D1714" s="9" t="s">
        <v>159</v>
      </c>
      <c r="E1714" s="9" t="s">
        <v>137</v>
      </c>
      <c r="F1714" s="9" t="s">
        <v>138</v>
      </c>
      <c r="G1714" s="9" t="s">
        <v>172</v>
      </c>
      <c r="H1714" s="9" t="str">
        <f>IF(G1714="","",VLOOKUP(G1714,Metadata!$J$2:$K$22,2,FALSE))</f>
        <v>Porto Metropolitan Area</v>
      </c>
      <c r="I1714" s="9" t="s">
        <v>138</v>
      </c>
      <c r="J1714" s="9" t="str">
        <f>IF(I1714="","",VLOOKUP(I1714,Metadata!$P$2:$Q$43,2,FALSE))</f>
        <v>Europe</v>
      </c>
      <c r="K1714" s="9" t="str">
        <f t="shared" si="0"/>
        <v>Portugal</v>
      </c>
      <c r="L1714" s="9" t="s">
        <v>172</v>
      </c>
      <c r="M1714" s="9" t="str">
        <f>IF(L1714="","",VLOOKUP(L1714,Metadata!$J$2:$K$22,2,FALSE))</f>
        <v>Porto Metropolitan Area</v>
      </c>
      <c r="N1714" s="9" t="s">
        <v>141</v>
      </c>
      <c r="O1714" s="9" t="s">
        <v>137</v>
      </c>
      <c r="P1714" s="9" t="s">
        <v>142</v>
      </c>
      <c r="Q1714" s="10" t="str">
        <f t="shared" si="1"/>
        <v>Full Office Job</v>
      </c>
      <c r="R1714" s="10">
        <v>6</v>
      </c>
      <c r="S1714" s="9" t="s">
        <v>137</v>
      </c>
      <c r="T1714" s="9" t="s">
        <v>376</v>
      </c>
      <c r="U1714" s="9" t="str">
        <f>IF(S1714&lt;&gt;"",S1714,IF(T1714&lt;&gt;"",VLOOKUP(T1714,Metadata!$S$2:$T$228,2,FALSE),""))</f>
        <v>Full-Stack Developer</v>
      </c>
      <c r="V1714" s="9" t="s">
        <v>304</v>
      </c>
      <c r="W1714" s="9" t="s">
        <v>137</v>
      </c>
      <c r="X1714" s="9" t="s">
        <v>163</v>
      </c>
      <c r="Y1714" s="9" t="s">
        <v>137</v>
      </c>
      <c r="Z1714" s="9" t="s">
        <v>262</v>
      </c>
      <c r="AA1714" s="9" t="s">
        <v>165</v>
      </c>
      <c r="AB1714" s="9" t="s">
        <v>253</v>
      </c>
      <c r="AC1714" s="9"/>
      <c r="AD1714" s="9"/>
      <c r="AE1714" s="9"/>
      <c r="AF1714" s="9" t="s">
        <v>243</v>
      </c>
      <c r="AG1714" s="9"/>
      <c r="AH1714" s="9"/>
      <c r="AI1714" s="9"/>
      <c r="AJ1714" s="9"/>
      <c r="AK1714" s="9"/>
      <c r="AL1714" s="9"/>
      <c r="AM1714" s="9"/>
      <c r="AN1714" s="9"/>
      <c r="AO1714" s="9"/>
      <c r="AP1714" s="9" t="s">
        <v>244</v>
      </c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 t="s">
        <v>178</v>
      </c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 t="s">
        <v>257</v>
      </c>
      <c r="BP1714" s="9"/>
      <c r="BQ1714" s="9"/>
      <c r="BR1714" s="9" t="s">
        <v>247</v>
      </c>
      <c r="BS1714" s="9"/>
      <c r="BT1714" s="9"/>
      <c r="BU1714" s="9"/>
      <c r="BV1714" s="9"/>
      <c r="BW1714" s="9"/>
      <c r="BX1714" s="9"/>
      <c r="BY1714" s="9"/>
      <c r="BZ1714" s="9"/>
      <c r="CA1714" s="10"/>
      <c r="CB1714" s="10" t="str">
        <f t="shared" si="5"/>
        <v/>
      </c>
      <c r="CC1714" s="10"/>
      <c r="CD1714" s="9" t="str">
        <f t="shared" si="2"/>
        <v/>
      </c>
      <c r="CE1714" s="9" t="s">
        <v>168</v>
      </c>
      <c r="CF1714" s="9" t="s">
        <v>220</v>
      </c>
      <c r="CG1714" s="9">
        <f>IF(CF1714="","",VLOOKUP(CF1714,Metadata!$D$2:$H$20,2,FALSE))</f>
        <v>27500</v>
      </c>
      <c r="CH1714" s="9">
        <f>IF(CF1714="","",VLOOKUP(CF1714,Metadata!$D$2:$H$20,4,FALSE))</f>
        <v>25000</v>
      </c>
      <c r="CI1714" s="9">
        <f>IF(CF1714="","",VLOOKUP(CF1714,Metadata!$D$2:$H$20,5,FALSE))</f>
        <v>30000</v>
      </c>
      <c r="CJ1714" s="9">
        <f t="shared" si="3"/>
        <v>27500</v>
      </c>
      <c r="CK1714" s="9" t="s">
        <v>221</v>
      </c>
      <c r="CL1714" s="10">
        <v>2</v>
      </c>
      <c r="CM1714" s="10">
        <v>4</v>
      </c>
      <c r="CN1714" s="10">
        <v>6</v>
      </c>
      <c r="CO1714" s="10">
        <v>6</v>
      </c>
      <c r="CP1714" s="10">
        <v>5</v>
      </c>
      <c r="CQ1714" s="10">
        <v>5</v>
      </c>
      <c r="CR1714" s="10">
        <v>5</v>
      </c>
      <c r="CS1714" s="10">
        <v>7</v>
      </c>
      <c r="CT1714" s="10">
        <v>4</v>
      </c>
      <c r="CU1714" s="10">
        <v>5</v>
      </c>
      <c r="CV1714" s="10">
        <v>3</v>
      </c>
      <c r="CW1714" s="10">
        <v>3</v>
      </c>
      <c r="CX1714" s="10">
        <v>5</v>
      </c>
      <c r="CY1714" s="10">
        <v>4</v>
      </c>
      <c r="CZ1714" s="10">
        <v>2</v>
      </c>
      <c r="DA1714" s="10">
        <v>2</v>
      </c>
      <c r="DB1714" s="10">
        <v>1</v>
      </c>
      <c r="DC1714" s="10">
        <v>6</v>
      </c>
      <c r="DD1714" s="10">
        <v>1</v>
      </c>
      <c r="DE1714" s="10">
        <v>5</v>
      </c>
      <c r="DF1714" s="10">
        <v>5</v>
      </c>
      <c r="DG1714" s="10">
        <v>5</v>
      </c>
      <c r="DH1714" s="10">
        <v>4</v>
      </c>
      <c r="DI1714" s="10">
        <v>1</v>
      </c>
      <c r="DJ1714" s="10">
        <v>1</v>
      </c>
      <c r="DK1714" s="10">
        <v>5</v>
      </c>
      <c r="DL1714" s="10">
        <v>1</v>
      </c>
      <c r="DM1714" s="9" t="s">
        <v>154</v>
      </c>
      <c r="DN1714" s="10">
        <v>1989</v>
      </c>
      <c r="DO1714" s="9">
        <f t="shared" si="8"/>
        <v>32</v>
      </c>
      <c r="DP1714" s="9" t="s">
        <v>155</v>
      </c>
      <c r="DQ1714" s="9" t="s">
        <v>210</v>
      </c>
      <c r="DR1714" s="9" t="s">
        <v>157</v>
      </c>
      <c r="DS1714" s="9" t="s">
        <v>137</v>
      </c>
      <c r="DT1714" s="9" t="s">
        <v>657</v>
      </c>
      <c r="DU1714" s="9" t="s">
        <v>223</v>
      </c>
      <c r="DV1714" s="9" t="str">
        <f>VLOOKUP(DU1714,Metadata!$B$2:$C$7,2,FALSE)</f>
        <v>3 - 6 years</v>
      </c>
    </row>
    <row r="1715" spans="1:126">
      <c r="A1715" s="13">
        <v>1714</v>
      </c>
      <c r="B1715" s="9" t="s">
        <v>135</v>
      </c>
      <c r="C1715" s="9" t="str">
        <f>VLOOKUP(B1715,Metadata!$M$2:$N$6,2,FALSE)</f>
        <v>Permanent Employee</v>
      </c>
      <c r="D1715" s="9" t="s">
        <v>159</v>
      </c>
      <c r="E1715" s="9" t="s">
        <v>137</v>
      </c>
      <c r="F1715" s="9" t="s">
        <v>138</v>
      </c>
      <c r="G1715" s="9" t="s">
        <v>275</v>
      </c>
      <c r="H1715" s="9" t="str">
        <f>IF(G1715="","",VLOOKUP(G1715,Metadata!$J$2:$K$22,2,FALSE))</f>
        <v>Centre</v>
      </c>
      <c r="I1715" s="9" t="s">
        <v>138</v>
      </c>
      <c r="J1715" s="9" t="str">
        <f>IF(I1715="","",VLOOKUP(I1715,Metadata!$P$2:$Q$43,2,FALSE))</f>
        <v>Europe</v>
      </c>
      <c r="K1715" s="9" t="str">
        <f t="shared" si="0"/>
        <v>Portugal</v>
      </c>
      <c r="L1715" s="9" t="s">
        <v>275</v>
      </c>
      <c r="M1715" s="9" t="str">
        <f>IF(L1715="","",VLOOKUP(L1715,Metadata!$J$2:$K$22,2,FALSE))</f>
        <v>Centre</v>
      </c>
      <c r="N1715" s="9" t="s">
        <v>214</v>
      </c>
      <c r="O1715" s="9" t="s">
        <v>215</v>
      </c>
      <c r="P1715" s="9" t="s">
        <v>142</v>
      </c>
      <c r="Q1715" s="10" t="str">
        <f t="shared" si="1"/>
        <v>Full Office Job</v>
      </c>
      <c r="R1715" s="10">
        <v>4</v>
      </c>
      <c r="S1715" s="9" t="s">
        <v>161</v>
      </c>
      <c r="T1715" s="9" t="s">
        <v>137</v>
      </c>
      <c r="U1715" s="9" t="str">
        <f>IF(S1715&lt;&gt;"",S1715,IF(T1715&lt;&gt;"",VLOOKUP(T1715,Metadata!$S$2:$T$228,2,FALSE),""))</f>
        <v>Full-Stack Developer</v>
      </c>
      <c r="V1715" s="9" t="s">
        <v>276</v>
      </c>
      <c r="W1715" s="9" t="s">
        <v>137</v>
      </c>
      <c r="X1715" s="9" t="s">
        <v>163</v>
      </c>
      <c r="Y1715" s="9" t="s">
        <v>137</v>
      </c>
      <c r="Z1715" s="9" t="s">
        <v>262</v>
      </c>
      <c r="AA1715" s="9" t="s">
        <v>137</v>
      </c>
      <c r="AB1715" s="9" t="s">
        <v>137</v>
      </c>
      <c r="AC1715" s="9"/>
      <c r="AD1715" s="9"/>
      <c r="AE1715" s="9" t="s">
        <v>194</v>
      </c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198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10"/>
      <c r="CB1715" s="10" t="str">
        <f t="shared" si="5"/>
        <v/>
      </c>
      <c r="CC1715" s="10"/>
      <c r="CD1715" s="9" t="str">
        <f t="shared" si="2"/>
        <v/>
      </c>
      <c r="CE1715" s="9" t="s">
        <v>151</v>
      </c>
      <c r="CF1715" s="9" t="s">
        <v>225</v>
      </c>
      <c r="CG1715" s="9">
        <f>IF(CF1715="","",VLOOKUP(CF1715,Metadata!$D$2:$H$20,2,FALSE))</f>
        <v>22500</v>
      </c>
      <c r="CH1715" s="9">
        <f>IF(CF1715="","",VLOOKUP(CF1715,Metadata!$D$2:$H$20,4,FALSE))</f>
        <v>20000</v>
      </c>
      <c r="CI1715" s="9">
        <f>IF(CF1715="","",VLOOKUP(CF1715,Metadata!$D$2:$H$20,5,FALSE))</f>
        <v>25000</v>
      </c>
      <c r="CJ1715" s="9">
        <f t="shared" si="3"/>
        <v>22500</v>
      </c>
      <c r="CK1715" s="9" t="s">
        <v>153</v>
      </c>
      <c r="CL1715" s="10">
        <v>5</v>
      </c>
      <c r="CM1715" s="10">
        <v>4</v>
      </c>
      <c r="CN1715" s="10">
        <v>6</v>
      </c>
      <c r="CO1715" s="10">
        <v>6</v>
      </c>
      <c r="CP1715" s="10">
        <v>7</v>
      </c>
      <c r="CQ1715" s="10">
        <v>6</v>
      </c>
      <c r="CR1715" s="10">
        <v>4</v>
      </c>
      <c r="CS1715" s="10">
        <v>5</v>
      </c>
      <c r="CT1715" s="10">
        <v>7</v>
      </c>
      <c r="CU1715" s="10">
        <v>4</v>
      </c>
      <c r="CV1715" s="10">
        <v>6</v>
      </c>
      <c r="CW1715" s="10">
        <v>5</v>
      </c>
      <c r="CX1715" s="10">
        <v>7</v>
      </c>
      <c r="CY1715" s="10">
        <v>6</v>
      </c>
      <c r="CZ1715" s="10">
        <v>5</v>
      </c>
      <c r="DA1715" s="10">
        <v>4</v>
      </c>
      <c r="DB1715" s="10">
        <v>4</v>
      </c>
      <c r="DC1715" s="10">
        <v>5</v>
      </c>
      <c r="DD1715" s="10">
        <v>5</v>
      </c>
      <c r="DE1715" s="10">
        <v>5</v>
      </c>
      <c r="DF1715" s="10">
        <v>7</v>
      </c>
      <c r="DG1715" s="10">
        <v>6</v>
      </c>
      <c r="DH1715" s="10">
        <v>5</v>
      </c>
      <c r="DI1715" s="10">
        <v>6</v>
      </c>
      <c r="DJ1715" s="10">
        <v>4</v>
      </c>
      <c r="DK1715" s="10">
        <v>6</v>
      </c>
      <c r="DL1715" s="10">
        <v>6</v>
      </c>
      <c r="DM1715" s="9" t="s">
        <v>154</v>
      </c>
      <c r="DN1715" s="10">
        <v>1977</v>
      </c>
      <c r="DO1715" s="9">
        <f t="shared" si="8"/>
        <v>44</v>
      </c>
      <c r="DP1715" s="9" t="s">
        <v>155</v>
      </c>
      <c r="DQ1715" s="9" t="s">
        <v>202</v>
      </c>
      <c r="DR1715" s="9" t="s">
        <v>157</v>
      </c>
      <c r="DS1715" s="9" t="s">
        <v>137</v>
      </c>
      <c r="DT1715" s="9" t="s">
        <v>657</v>
      </c>
      <c r="DU1715" s="9" t="s">
        <v>158</v>
      </c>
      <c r="DV1715" s="9" t="str">
        <f>VLOOKUP(DU1715,Metadata!$B$2:$C$7,2,FALSE)</f>
        <v>6+ years</v>
      </c>
    </row>
    <row r="1716" spans="1:126">
      <c r="A1716" s="13">
        <v>1715</v>
      </c>
      <c r="B1716" s="9" t="s">
        <v>135</v>
      </c>
      <c r="C1716" s="9" t="str">
        <f>VLOOKUP(B1716,Metadata!$M$2:$N$6,2,FALSE)</f>
        <v>Permanent Employee</v>
      </c>
      <c r="D1716" s="9" t="s">
        <v>159</v>
      </c>
      <c r="E1716" s="9" t="s">
        <v>137</v>
      </c>
      <c r="F1716" s="9" t="s">
        <v>138</v>
      </c>
      <c r="G1716" s="9" t="s">
        <v>204</v>
      </c>
      <c r="H1716" s="9" t="str">
        <f>IF(G1716="","",VLOOKUP(G1716,Metadata!$J$2:$K$22,2,FALSE))</f>
        <v>Centre</v>
      </c>
      <c r="I1716" s="9" t="s">
        <v>138</v>
      </c>
      <c r="J1716" s="9" t="str">
        <f>IF(I1716="","",VLOOKUP(I1716,Metadata!$P$2:$Q$43,2,FALSE))</f>
        <v>Europe</v>
      </c>
      <c r="K1716" s="9" t="str">
        <f t="shared" si="0"/>
        <v>Portugal</v>
      </c>
      <c r="L1716" s="9" t="s">
        <v>204</v>
      </c>
      <c r="M1716" s="9" t="str">
        <f>IF(L1716="","",VLOOKUP(L1716,Metadata!$J$2:$K$22,2,FALSE))</f>
        <v>Centre</v>
      </c>
      <c r="N1716" s="9" t="s">
        <v>141</v>
      </c>
      <c r="O1716" s="9" t="s">
        <v>137</v>
      </c>
      <c r="P1716" s="9" t="s">
        <v>142</v>
      </c>
      <c r="Q1716" s="10" t="str">
        <f t="shared" si="1"/>
        <v>Full Office Job</v>
      </c>
      <c r="R1716" s="10">
        <v>6</v>
      </c>
      <c r="S1716" s="9" t="s">
        <v>161</v>
      </c>
      <c r="T1716" s="9" t="s">
        <v>137</v>
      </c>
      <c r="U1716" s="9" t="str">
        <f>IF(S1716&lt;&gt;"",S1716,IF(T1716&lt;&gt;"",VLOOKUP(T1716,Metadata!$S$2:$T$228,2,FALSE),""))</f>
        <v>Full-Stack Developer</v>
      </c>
      <c r="V1716" s="9" t="s">
        <v>144</v>
      </c>
      <c r="W1716" s="9" t="s">
        <v>137</v>
      </c>
      <c r="X1716" s="9" t="s">
        <v>269</v>
      </c>
      <c r="Y1716" s="9" t="s">
        <v>137</v>
      </c>
      <c r="Z1716" s="9" t="s">
        <v>146</v>
      </c>
      <c r="AA1716" s="9" t="s">
        <v>165</v>
      </c>
      <c r="AB1716" s="9" t="s">
        <v>137</v>
      </c>
      <c r="AC1716" s="9" t="s">
        <v>147</v>
      </c>
      <c r="AD1716" s="9"/>
      <c r="AE1716" s="9" t="s">
        <v>194</v>
      </c>
      <c r="AF1716" s="9"/>
      <c r="AG1716" s="9"/>
      <c r="AH1716" s="9"/>
      <c r="AI1716" s="9"/>
      <c r="AJ1716" s="9" t="s">
        <v>185</v>
      </c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 t="s">
        <v>178</v>
      </c>
      <c r="BB1716" s="9"/>
      <c r="BC1716" s="9"/>
      <c r="BD1716" s="9"/>
      <c r="BE1716" s="9"/>
      <c r="BF1716" s="9"/>
      <c r="BG1716" s="9"/>
      <c r="BH1716" s="9"/>
      <c r="BI1716" s="9"/>
      <c r="BJ1716" s="9" t="s">
        <v>167</v>
      </c>
      <c r="BK1716" s="9" t="s">
        <v>198</v>
      </c>
      <c r="BL1716" s="9" t="s">
        <v>199</v>
      </c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10"/>
      <c r="CB1716" s="10" t="str">
        <f t="shared" si="5"/>
        <v/>
      </c>
      <c r="CC1716" s="10"/>
      <c r="CD1716" s="9" t="str">
        <f t="shared" si="2"/>
        <v/>
      </c>
      <c r="CE1716" s="9" t="s">
        <v>151</v>
      </c>
      <c r="CF1716" s="9" t="s">
        <v>225</v>
      </c>
      <c r="CG1716" s="9">
        <f>IF(CF1716="","",VLOOKUP(CF1716,Metadata!$D$2:$H$20,2,FALSE))</f>
        <v>22500</v>
      </c>
      <c r="CH1716" s="9">
        <f>IF(CF1716="","",VLOOKUP(CF1716,Metadata!$D$2:$H$20,4,FALSE))</f>
        <v>20000</v>
      </c>
      <c r="CI1716" s="9">
        <f>IF(CF1716="","",VLOOKUP(CF1716,Metadata!$D$2:$H$20,5,FALSE))</f>
        <v>25000</v>
      </c>
      <c r="CJ1716" s="9">
        <f t="shared" si="3"/>
        <v>22500</v>
      </c>
      <c r="CK1716" s="9" t="s">
        <v>153</v>
      </c>
      <c r="CL1716" s="10">
        <v>3</v>
      </c>
      <c r="CM1716" s="10">
        <v>3</v>
      </c>
      <c r="CN1716" s="10">
        <v>6</v>
      </c>
      <c r="CO1716" s="10">
        <v>5</v>
      </c>
      <c r="CP1716" s="10">
        <v>6</v>
      </c>
      <c r="CQ1716" s="10">
        <v>7</v>
      </c>
      <c r="CR1716" s="10">
        <v>6</v>
      </c>
      <c r="CS1716" s="10">
        <v>4</v>
      </c>
      <c r="CT1716" s="10">
        <v>4</v>
      </c>
      <c r="CU1716" s="10">
        <v>5</v>
      </c>
      <c r="CV1716" s="10">
        <v>5</v>
      </c>
      <c r="CW1716" s="10">
        <v>3</v>
      </c>
      <c r="CX1716" s="10">
        <v>5</v>
      </c>
      <c r="CY1716" s="10">
        <v>6</v>
      </c>
      <c r="CZ1716" s="10">
        <v>6</v>
      </c>
      <c r="DA1716" s="10">
        <v>4</v>
      </c>
      <c r="DB1716" s="10">
        <v>4</v>
      </c>
      <c r="DC1716" s="10">
        <v>5</v>
      </c>
      <c r="DD1716" s="10">
        <v>2</v>
      </c>
      <c r="DE1716" s="10">
        <v>5</v>
      </c>
      <c r="DF1716" s="10">
        <v>6</v>
      </c>
      <c r="DG1716" s="10">
        <v>5</v>
      </c>
      <c r="DH1716" s="10">
        <v>4</v>
      </c>
      <c r="DI1716" s="10">
        <v>7</v>
      </c>
      <c r="DJ1716" s="10">
        <v>2</v>
      </c>
      <c r="DK1716" s="10">
        <v>5</v>
      </c>
      <c r="DL1716" s="10">
        <v>4</v>
      </c>
      <c r="DM1716" s="9" t="s">
        <v>154</v>
      </c>
      <c r="DN1716" s="10">
        <v>1982</v>
      </c>
      <c r="DO1716" s="9">
        <f t="shared" si="8"/>
        <v>39</v>
      </c>
      <c r="DP1716" s="9" t="s">
        <v>155</v>
      </c>
      <c r="DQ1716" s="9" t="s">
        <v>156</v>
      </c>
      <c r="DR1716" s="9" t="s">
        <v>157</v>
      </c>
      <c r="DS1716" s="9" t="s">
        <v>137</v>
      </c>
      <c r="DT1716" s="9" t="s">
        <v>657</v>
      </c>
      <c r="DU1716" s="9" t="s">
        <v>158</v>
      </c>
      <c r="DV1716" s="9" t="str">
        <f>VLOOKUP(DU1716,Metadata!$B$2:$C$7,2,FALSE)</f>
        <v>6+ years</v>
      </c>
    </row>
    <row r="1717" spans="1:126">
      <c r="A1717" s="13">
        <v>1716</v>
      </c>
      <c r="B1717" s="9" t="s">
        <v>135</v>
      </c>
      <c r="C1717" s="9" t="str">
        <f>VLOOKUP(B1717,Metadata!$M$2:$N$6,2,FALSE)</f>
        <v>Permanent Employee</v>
      </c>
      <c r="D1717" s="9" t="s">
        <v>159</v>
      </c>
      <c r="E1717" s="9" t="s">
        <v>137</v>
      </c>
      <c r="F1717" s="9" t="s">
        <v>138</v>
      </c>
      <c r="G1717" s="9" t="s">
        <v>172</v>
      </c>
      <c r="H1717" s="9" t="str">
        <f>IF(G1717="","",VLOOKUP(G1717,Metadata!$J$2:$K$22,2,FALSE))</f>
        <v>Porto Metropolitan Area</v>
      </c>
      <c r="I1717" s="9" t="s">
        <v>138</v>
      </c>
      <c r="J1717" s="9" t="str">
        <f>IF(I1717="","",VLOOKUP(I1717,Metadata!$P$2:$Q$43,2,FALSE))</f>
        <v>Europe</v>
      </c>
      <c r="K1717" s="9" t="str">
        <f t="shared" si="0"/>
        <v>Portugal</v>
      </c>
      <c r="L1717" s="9" t="s">
        <v>190</v>
      </c>
      <c r="M1717" s="9" t="str">
        <f>IF(L1717="","",VLOOKUP(L1717,Metadata!$J$2:$K$22,2,FALSE))</f>
        <v>North</v>
      </c>
      <c r="N1717" s="9" t="s">
        <v>214</v>
      </c>
      <c r="O1717" s="9" t="s">
        <v>239</v>
      </c>
      <c r="P1717" s="9" t="s">
        <v>142</v>
      </c>
      <c r="Q1717" s="10" t="str">
        <f t="shared" si="1"/>
        <v>Full Office Job</v>
      </c>
      <c r="R1717" s="10">
        <v>3</v>
      </c>
      <c r="S1717" s="9" t="s">
        <v>319</v>
      </c>
      <c r="T1717" s="9" t="s">
        <v>137</v>
      </c>
      <c r="U1717" s="9" t="str">
        <f>IF(S1717&lt;&gt;"",S1717,IF(T1717&lt;&gt;"",VLOOKUP(T1717,Metadata!$S$2:$T$228,2,FALSE),""))</f>
        <v>CTO</v>
      </c>
      <c r="V1717" s="9" t="s">
        <v>217</v>
      </c>
      <c r="W1717" s="9" t="s">
        <v>137</v>
      </c>
      <c r="X1717" s="9" t="s">
        <v>145</v>
      </c>
      <c r="Y1717" s="9" t="s">
        <v>137</v>
      </c>
      <c r="Z1717" s="9" t="s">
        <v>224</v>
      </c>
      <c r="AA1717" s="9" t="s">
        <v>165</v>
      </c>
      <c r="AB1717" s="9" t="s">
        <v>253</v>
      </c>
      <c r="AC1717" s="9" t="s">
        <v>147</v>
      </c>
      <c r="AD1717" s="9" t="s">
        <v>148</v>
      </c>
      <c r="AE1717" s="9"/>
      <c r="AF1717" s="9" t="s">
        <v>243</v>
      </c>
      <c r="AG1717" s="9" t="s">
        <v>166</v>
      </c>
      <c r="AH1717" s="9"/>
      <c r="AI1717" s="9"/>
      <c r="AJ1717" s="9" t="s">
        <v>185</v>
      </c>
      <c r="AK1717" s="9"/>
      <c r="AL1717" s="9" t="s">
        <v>177</v>
      </c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 t="s">
        <v>178</v>
      </c>
      <c r="BB1717" s="9" t="s">
        <v>284</v>
      </c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 t="s">
        <v>247</v>
      </c>
      <c r="BS1717" s="9"/>
      <c r="BT1717" s="9"/>
      <c r="BU1717" s="9"/>
      <c r="BV1717" s="9"/>
      <c r="BW1717" s="9"/>
      <c r="BX1717" s="9"/>
      <c r="BY1717" s="9"/>
      <c r="BZ1717" s="9"/>
      <c r="CA1717" s="10"/>
      <c r="CB1717" s="10" t="str">
        <f t="shared" si="5"/>
        <v/>
      </c>
      <c r="CC1717" s="10"/>
      <c r="CD1717" s="9" t="str">
        <f t="shared" si="2"/>
        <v/>
      </c>
      <c r="CE1717" s="9" t="s">
        <v>151</v>
      </c>
      <c r="CF1717" s="9" t="s">
        <v>477</v>
      </c>
      <c r="CG1717" s="9">
        <f>IF(CF1717="","",VLOOKUP(CF1717,Metadata!$D$2:$H$20,2,FALSE))</f>
        <v>102500</v>
      </c>
      <c r="CH1717" s="9">
        <f>IF(CF1717="","",VLOOKUP(CF1717,Metadata!$D$2:$H$20,4,FALSE))</f>
        <v>100000</v>
      </c>
      <c r="CI1717" s="9">
        <f>IF(CF1717="","",VLOOKUP(CF1717,Metadata!$D$2:$H$20,5,FALSE))</f>
        <v>105000</v>
      </c>
      <c r="CJ1717" s="9">
        <f t="shared" si="3"/>
        <v>102500</v>
      </c>
      <c r="CK1717" s="9" t="s">
        <v>153</v>
      </c>
      <c r="CL1717" s="10">
        <v>5</v>
      </c>
      <c r="CM1717" s="10">
        <v>1</v>
      </c>
      <c r="CN1717" s="10">
        <v>7</v>
      </c>
      <c r="CO1717" s="10">
        <v>5</v>
      </c>
      <c r="CP1717" s="10">
        <v>5</v>
      </c>
      <c r="CQ1717" s="10">
        <v>7</v>
      </c>
      <c r="CR1717" s="10">
        <v>5</v>
      </c>
      <c r="CS1717" s="10">
        <v>5</v>
      </c>
      <c r="CT1717" s="10">
        <v>7</v>
      </c>
      <c r="CU1717" s="10">
        <v>1</v>
      </c>
      <c r="CV1717" s="10">
        <v>6</v>
      </c>
      <c r="CW1717" s="10">
        <v>2</v>
      </c>
      <c r="CX1717" s="10">
        <v>6</v>
      </c>
      <c r="CY1717" s="10">
        <v>7</v>
      </c>
      <c r="CZ1717" s="10">
        <v>6</v>
      </c>
      <c r="DA1717" s="10">
        <v>5</v>
      </c>
      <c r="DB1717" s="10">
        <v>6</v>
      </c>
      <c r="DC1717" s="10">
        <v>5</v>
      </c>
      <c r="DD1717" s="10">
        <v>5</v>
      </c>
      <c r="DE1717" s="10">
        <v>4</v>
      </c>
      <c r="DF1717" s="10">
        <v>5</v>
      </c>
      <c r="DG1717" s="10">
        <v>4</v>
      </c>
      <c r="DH1717" s="10">
        <v>4</v>
      </c>
      <c r="DI1717" s="10">
        <v>6</v>
      </c>
      <c r="DJ1717" s="10">
        <v>7</v>
      </c>
      <c r="DK1717" s="10">
        <v>5</v>
      </c>
      <c r="DL1717" s="10">
        <v>3</v>
      </c>
      <c r="DM1717" s="9" t="s">
        <v>154</v>
      </c>
      <c r="DN1717" s="10">
        <v>1981</v>
      </c>
      <c r="DO1717" s="9">
        <f t="shared" si="8"/>
        <v>40</v>
      </c>
      <c r="DP1717" s="9" t="s">
        <v>155</v>
      </c>
      <c r="DQ1717" s="9" t="s">
        <v>210</v>
      </c>
      <c r="DR1717" s="9" t="s">
        <v>157</v>
      </c>
      <c r="DS1717" s="9" t="s">
        <v>137</v>
      </c>
      <c r="DT1717" s="9" t="s">
        <v>657</v>
      </c>
      <c r="DU1717" s="9" t="s">
        <v>158</v>
      </c>
      <c r="DV1717" s="9" t="str">
        <f>VLOOKUP(DU1717,Metadata!$B$2:$C$7,2,FALSE)</f>
        <v>6+ years</v>
      </c>
    </row>
    <row r="1718" spans="1:126">
      <c r="A1718" s="13">
        <v>1717</v>
      </c>
      <c r="B1718" s="9" t="s">
        <v>135</v>
      </c>
      <c r="C1718" s="9" t="str">
        <f>VLOOKUP(B1718,Metadata!$M$2:$N$6,2,FALSE)</f>
        <v>Permanent Employee</v>
      </c>
      <c r="D1718" s="9" t="s">
        <v>159</v>
      </c>
      <c r="E1718" s="9" t="s">
        <v>137</v>
      </c>
      <c r="F1718" s="9" t="s">
        <v>138</v>
      </c>
      <c r="G1718" s="9" t="s">
        <v>160</v>
      </c>
      <c r="H1718" s="9" t="str">
        <f>IF(G1718="","",VLOOKUP(G1718,Metadata!$J$2:$K$22,2,FALSE))</f>
        <v>Centre</v>
      </c>
      <c r="I1718" s="9" t="s">
        <v>138</v>
      </c>
      <c r="J1718" s="9" t="str">
        <f>IF(I1718="","",VLOOKUP(I1718,Metadata!$P$2:$Q$43,2,FALSE))</f>
        <v>Europe</v>
      </c>
      <c r="K1718" s="9" t="str">
        <f t="shared" si="0"/>
        <v>Portugal</v>
      </c>
      <c r="L1718" s="9" t="s">
        <v>172</v>
      </c>
      <c r="M1718" s="9" t="str">
        <f>IF(L1718="","",VLOOKUP(L1718,Metadata!$J$2:$K$22,2,FALSE))</f>
        <v>Porto Metropolitan Area</v>
      </c>
      <c r="N1718" s="9" t="s">
        <v>141</v>
      </c>
      <c r="O1718" s="9" t="s">
        <v>137</v>
      </c>
      <c r="P1718" s="9" t="s">
        <v>191</v>
      </c>
      <c r="Q1718" s="10" t="str">
        <f t="shared" si="1"/>
        <v>Remote Job (full or flexible)</v>
      </c>
      <c r="R1718" s="10">
        <v>6</v>
      </c>
      <c r="S1718" s="9" t="s">
        <v>206</v>
      </c>
      <c r="T1718" s="9" t="s">
        <v>137</v>
      </c>
      <c r="U1718" s="9" t="str">
        <f>IF(S1718&lt;&gt;"",S1718,IF(T1718&lt;&gt;"",VLOOKUP(T1718,Metadata!$S$2:$T$228,2,FALSE),""))</f>
        <v>Mobile Apps Developer</v>
      </c>
      <c r="V1718" s="9" t="s">
        <v>162</v>
      </c>
      <c r="W1718" s="9" t="s">
        <v>137</v>
      </c>
      <c r="X1718" s="9" t="s">
        <v>242</v>
      </c>
      <c r="Y1718" s="9" t="s">
        <v>137</v>
      </c>
      <c r="Z1718" s="9" t="s">
        <v>224</v>
      </c>
      <c r="AA1718" s="9" t="s">
        <v>137</v>
      </c>
      <c r="AB1718" s="9" t="s">
        <v>137</v>
      </c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 t="s">
        <v>284</v>
      </c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 t="s">
        <v>150</v>
      </c>
      <c r="BZ1718" s="9" t="s">
        <v>137</v>
      </c>
      <c r="CA1718" s="10"/>
      <c r="CB1718" s="10" t="str">
        <f t="shared" si="5"/>
        <v/>
      </c>
      <c r="CC1718" s="10"/>
      <c r="CD1718" s="9" t="str">
        <f t="shared" si="2"/>
        <v/>
      </c>
      <c r="CE1718" s="9" t="s">
        <v>168</v>
      </c>
      <c r="CF1718" s="9" t="s">
        <v>254</v>
      </c>
      <c r="CG1718" s="9">
        <f>IF(CF1718="","",VLOOKUP(CF1718,Metadata!$D$2:$H$20,2,FALSE))</f>
        <v>37500</v>
      </c>
      <c r="CH1718" s="9">
        <f>IF(CF1718="","",VLOOKUP(CF1718,Metadata!$D$2:$H$20,4,FALSE))</f>
        <v>35000</v>
      </c>
      <c r="CI1718" s="9">
        <f>IF(CF1718="","",VLOOKUP(CF1718,Metadata!$D$2:$H$20,5,FALSE))</f>
        <v>40000</v>
      </c>
      <c r="CJ1718" s="9">
        <f t="shared" si="3"/>
        <v>37500</v>
      </c>
      <c r="CK1718" s="9" t="s">
        <v>153</v>
      </c>
      <c r="CL1718" s="10">
        <v>7</v>
      </c>
      <c r="CM1718" s="10">
        <v>1</v>
      </c>
      <c r="CN1718" s="10">
        <v>7</v>
      </c>
      <c r="CO1718" s="10">
        <v>5</v>
      </c>
      <c r="CP1718" s="10">
        <v>5</v>
      </c>
      <c r="CQ1718" s="10">
        <v>6</v>
      </c>
      <c r="CR1718" s="10">
        <v>7</v>
      </c>
      <c r="CS1718" s="10">
        <v>7</v>
      </c>
      <c r="CT1718" s="10">
        <v>7</v>
      </c>
      <c r="CU1718" s="10">
        <v>7</v>
      </c>
      <c r="CV1718" s="10">
        <v>1</v>
      </c>
      <c r="CW1718" s="10">
        <v>3</v>
      </c>
      <c r="CX1718" s="10">
        <v>6</v>
      </c>
      <c r="CY1718" s="10">
        <v>5</v>
      </c>
      <c r="CZ1718" s="10">
        <v>5</v>
      </c>
      <c r="DA1718" s="10">
        <v>7</v>
      </c>
      <c r="DB1718" s="10">
        <v>5</v>
      </c>
      <c r="DC1718" s="10">
        <v>6</v>
      </c>
      <c r="DD1718" s="10">
        <v>7</v>
      </c>
      <c r="DE1718" s="10">
        <v>7</v>
      </c>
      <c r="DF1718" s="10">
        <v>5</v>
      </c>
      <c r="DG1718" s="10">
        <v>2</v>
      </c>
      <c r="DH1718" s="10">
        <v>7</v>
      </c>
      <c r="DI1718" s="10">
        <v>7</v>
      </c>
      <c r="DJ1718" s="10">
        <v>2</v>
      </c>
      <c r="DK1718" s="10">
        <v>4</v>
      </c>
      <c r="DL1718" s="10">
        <v>6</v>
      </c>
      <c r="DM1718" s="9" t="s">
        <v>154</v>
      </c>
      <c r="DN1718" s="10">
        <v>1991</v>
      </c>
      <c r="DO1718" s="9">
        <f t="shared" si="8"/>
        <v>30</v>
      </c>
      <c r="DP1718" s="9" t="s">
        <v>155</v>
      </c>
      <c r="DQ1718" s="9" t="s">
        <v>156</v>
      </c>
      <c r="DR1718" s="9" t="s">
        <v>157</v>
      </c>
      <c r="DS1718" s="9" t="s">
        <v>137</v>
      </c>
      <c r="DT1718" s="9" t="s">
        <v>657</v>
      </c>
      <c r="DU1718" s="9" t="s">
        <v>203</v>
      </c>
      <c r="DV1718" s="9" t="str">
        <f>VLOOKUP(DU1718,Metadata!$B$2:$C$7,2,FALSE)</f>
        <v>6+ years</v>
      </c>
    </row>
    <row r="1719" spans="1:126">
      <c r="A1719" s="13">
        <v>1718</v>
      </c>
      <c r="B1719" s="9" t="s">
        <v>135</v>
      </c>
      <c r="C1719" s="9" t="str">
        <f>VLOOKUP(B1719,Metadata!$M$2:$N$6,2,FALSE)</f>
        <v>Permanent Employee</v>
      </c>
      <c r="D1719" s="9" t="s">
        <v>159</v>
      </c>
      <c r="E1719" s="9" t="s">
        <v>137</v>
      </c>
      <c r="F1719" s="9" t="s">
        <v>138</v>
      </c>
      <c r="G1719" s="9" t="s">
        <v>172</v>
      </c>
      <c r="H1719" s="9" t="str">
        <f>IF(G1719="","",VLOOKUP(G1719,Metadata!$J$2:$K$22,2,FALSE))</f>
        <v>Porto Metropolitan Area</v>
      </c>
      <c r="I1719" s="9" t="s">
        <v>416</v>
      </c>
      <c r="J1719" s="9" t="str">
        <f>IF(I1719="","",VLOOKUP(I1719,Metadata!$P$2:$Q$43,2,FALSE))</f>
        <v>Europe</v>
      </c>
      <c r="K1719" s="9" t="str">
        <f t="shared" si="0"/>
        <v>International</v>
      </c>
      <c r="L1719" s="9" t="s">
        <v>137</v>
      </c>
      <c r="M1719" s="9" t="str">
        <f>IF(L1719="","",VLOOKUP(L1719,Metadata!$J$2:$K$22,2,FALSE))</f>
        <v/>
      </c>
      <c r="N1719" s="9" t="s">
        <v>205</v>
      </c>
      <c r="O1719" s="9" t="s">
        <v>137</v>
      </c>
      <c r="P1719" s="9" t="s">
        <v>137</v>
      </c>
      <c r="Q1719" s="10" t="str">
        <f t="shared" si="1"/>
        <v>Full Office Job</v>
      </c>
      <c r="R1719" s="10">
        <v>5</v>
      </c>
      <c r="S1719" s="9" t="s">
        <v>216</v>
      </c>
      <c r="T1719" s="9" t="s">
        <v>137</v>
      </c>
      <c r="U1719" s="9" t="str">
        <f>IF(S1719&lt;&gt;"",S1719,IF(T1719&lt;&gt;"",VLOOKUP(T1719,Metadata!$S$2:$T$228,2,FALSE),""))</f>
        <v>Front-End Developer</v>
      </c>
      <c r="V1719" s="9" t="s">
        <v>144</v>
      </c>
      <c r="W1719" s="9" t="s">
        <v>137</v>
      </c>
      <c r="X1719" s="9" t="s">
        <v>252</v>
      </c>
      <c r="Y1719" s="9" t="s">
        <v>137</v>
      </c>
      <c r="Z1719" s="9" t="s">
        <v>193</v>
      </c>
      <c r="AA1719" s="9" t="s">
        <v>165</v>
      </c>
      <c r="AB1719" s="9" t="s">
        <v>137</v>
      </c>
      <c r="AC1719" s="9"/>
      <c r="AD1719" s="9"/>
      <c r="AE1719" s="9"/>
      <c r="AF1719" s="9"/>
      <c r="AG1719" s="9"/>
      <c r="AH1719" s="9"/>
      <c r="AI1719" s="9"/>
      <c r="AJ1719" s="9" t="s">
        <v>185</v>
      </c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 t="s">
        <v>178</v>
      </c>
      <c r="BB1719" s="9"/>
      <c r="BC1719" s="9"/>
      <c r="BD1719" s="9"/>
      <c r="BE1719" s="9"/>
      <c r="BF1719" s="9"/>
      <c r="BG1719" s="9"/>
      <c r="BH1719" s="9"/>
      <c r="BI1719" s="9" t="s">
        <v>186</v>
      </c>
      <c r="BJ1719" s="9"/>
      <c r="BK1719" s="9"/>
      <c r="BL1719" s="9"/>
      <c r="BM1719" s="9"/>
      <c r="BN1719" s="9" t="s">
        <v>186</v>
      </c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10"/>
      <c r="CB1719" s="10" t="str">
        <f t="shared" si="5"/>
        <v/>
      </c>
      <c r="CC1719" s="10"/>
      <c r="CD1719" s="9" t="str">
        <f t="shared" si="2"/>
        <v/>
      </c>
      <c r="CE1719" s="9" t="s">
        <v>151</v>
      </c>
      <c r="CF1719" s="9" t="s">
        <v>188</v>
      </c>
      <c r="CG1719" s="9">
        <f>IF(CF1719="","",VLOOKUP(CF1719,Metadata!$D$2:$H$20,2,FALSE))</f>
        <v>17500</v>
      </c>
      <c r="CH1719" s="9">
        <f>IF(CF1719="","",VLOOKUP(CF1719,Metadata!$D$2:$H$20,4,FALSE))</f>
        <v>15000</v>
      </c>
      <c r="CI1719" s="9">
        <f>IF(CF1719="","",VLOOKUP(CF1719,Metadata!$D$2:$H$20,5,FALSE))</f>
        <v>20000</v>
      </c>
      <c r="CJ1719" s="9">
        <f t="shared" si="3"/>
        <v>17500</v>
      </c>
      <c r="CK1719" s="9" t="s">
        <v>153</v>
      </c>
      <c r="CL1719" s="10">
        <v>4</v>
      </c>
      <c r="CM1719" s="10">
        <v>2</v>
      </c>
      <c r="CN1719" s="10">
        <v>7</v>
      </c>
      <c r="CO1719" s="10">
        <v>4</v>
      </c>
      <c r="CP1719" s="10">
        <v>5</v>
      </c>
      <c r="CQ1719" s="10">
        <v>5</v>
      </c>
      <c r="CR1719" s="10">
        <v>4</v>
      </c>
      <c r="CS1719" s="10">
        <v>6</v>
      </c>
      <c r="CT1719" s="10">
        <v>4</v>
      </c>
      <c r="CU1719" s="10">
        <v>7</v>
      </c>
      <c r="CV1719" s="10">
        <v>4</v>
      </c>
      <c r="CW1719" s="10">
        <v>4</v>
      </c>
      <c r="CX1719" s="10">
        <v>3</v>
      </c>
      <c r="CY1719" s="10">
        <v>5</v>
      </c>
      <c r="CZ1719" s="10">
        <v>7</v>
      </c>
      <c r="DA1719" s="10">
        <v>3</v>
      </c>
      <c r="DB1719" s="10">
        <v>3</v>
      </c>
      <c r="DC1719" s="10">
        <v>5</v>
      </c>
      <c r="DD1719" s="10">
        <v>4</v>
      </c>
      <c r="DE1719" s="10">
        <v>5</v>
      </c>
      <c r="DF1719" s="10">
        <v>6</v>
      </c>
      <c r="DG1719" s="10">
        <v>4</v>
      </c>
      <c r="DH1719" s="10">
        <v>5</v>
      </c>
      <c r="DI1719" s="10">
        <v>5</v>
      </c>
      <c r="DJ1719" s="10">
        <v>3</v>
      </c>
      <c r="DK1719" s="10">
        <v>5</v>
      </c>
      <c r="DL1719" s="10">
        <v>1</v>
      </c>
      <c r="DM1719" s="9" t="s">
        <v>154</v>
      </c>
      <c r="DN1719" s="10">
        <v>1985</v>
      </c>
      <c r="DO1719" s="9">
        <f t="shared" si="8"/>
        <v>36</v>
      </c>
      <c r="DP1719" s="9" t="s">
        <v>155</v>
      </c>
      <c r="DQ1719" s="9" t="s">
        <v>156</v>
      </c>
      <c r="DR1719" s="9" t="s">
        <v>157</v>
      </c>
      <c r="DS1719" s="9" t="s">
        <v>137</v>
      </c>
      <c r="DT1719" s="9" t="s">
        <v>657</v>
      </c>
      <c r="DU1719" s="9" t="s">
        <v>223</v>
      </c>
      <c r="DV1719" s="9" t="str">
        <f>VLOOKUP(DU1719,Metadata!$B$2:$C$7,2,FALSE)</f>
        <v>3 - 6 years</v>
      </c>
    </row>
    <row r="1720" spans="1:126">
      <c r="A1720" s="13">
        <v>1719</v>
      </c>
      <c r="B1720" s="9" t="s">
        <v>135</v>
      </c>
      <c r="C1720" s="9" t="str">
        <f>VLOOKUP(B1720,Metadata!$M$2:$N$6,2,FALSE)</f>
        <v>Permanent Employee</v>
      </c>
      <c r="D1720" s="9" t="s">
        <v>159</v>
      </c>
      <c r="E1720" s="9" t="s">
        <v>137</v>
      </c>
      <c r="F1720" s="9" t="s">
        <v>138</v>
      </c>
      <c r="G1720" s="9" t="s">
        <v>160</v>
      </c>
      <c r="H1720" s="9" t="str">
        <f>IF(G1720="","",VLOOKUP(G1720,Metadata!$J$2:$K$22,2,FALSE))</f>
        <v>Centre</v>
      </c>
      <c r="I1720" s="9" t="s">
        <v>292</v>
      </c>
      <c r="J1720" s="9" t="str">
        <f>IF(I1720="","",VLOOKUP(I1720,Metadata!$P$2:$Q$43,2,FALSE))</f>
        <v>North America</v>
      </c>
      <c r="K1720" s="9" t="str">
        <f t="shared" si="0"/>
        <v>International</v>
      </c>
      <c r="L1720" s="9" t="s">
        <v>137</v>
      </c>
      <c r="M1720" s="9" t="str">
        <f>IF(L1720="","",VLOOKUP(L1720,Metadata!$J$2:$K$22,2,FALSE))</f>
        <v/>
      </c>
      <c r="N1720" s="9" t="s">
        <v>141</v>
      </c>
      <c r="O1720" s="9" t="s">
        <v>137</v>
      </c>
      <c r="P1720" s="9" t="s">
        <v>191</v>
      </c>
      <c r="Q1720" s="10" t="str">
        <f t="shared" si="1"/>
        <v>Remote Job (full or flexible)</v>
      </c>
      <c r="R1720" s="10">
        <v>7</v>
      </c>
      <c r="S1720" s="9" t="s">
        <v>137</v>
      </c>
      <c r="T1720" s="9" t="s">
        <v>690</v>
      </c>
      <c r="U1720" s="9" t="str">
        <f>IF(S1720&lt;&gt;"",S1720,IF(T1720&lt;&gt;"",VLOOKUP(T1720,Metadata!$S$2:$T$228,2,FALSE),""))</f>
        <v>Full-Stack Developer</v>
      </c>
      <c r="V1720" s="9" t="s">
        <v>261</v>
      </c>
      <c r="W1720" s="9" t="s">
        <v>137</v>
      </c>
      <c r="X1720" s="9" t="s">
        <v>145</v>
      </c>
      <c r="Y1720" s="9" t="s">
        <v>137</v>
      </c>
      <c r="Z1720" s="9" t="s">
        <v>218</v>
      </c>
      <c r="AA1720" s="9" t="s">
        <v>165</v>
      </c>
      <c r="AB1720" s="9" t="s">
        <v>137</v>
      </c>
      <c r="AC1720" s="9"/>
      <c r="AD1720" s="9"/>
      <c r="AE1720" s="9"/>
      <c r="AF1720" s="9" t="s">
        <v>243</v>
      </c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 t="s">
        <v>150</v>
      </c>
      <c r="BZ1720" s="9" t="s">
        <v>137</v>
      </c>
      <c r="CA1720" s="10"/>
      <c r="CB1720" s="10" t="str">
        <f t="shared" si="5"/>
        <v/>
      </c>
      <c r="CC1720" s="10"/>
      <c r="CD1720" s="9" t="str">
        <f t="shared" si="2"/>
        <v/>
      </c>
      <c r="CE1720" s="9" t="s">
        <v>151</v>
      </c>
      <c r="CF1720" s="9" t="s">
        <v>245</v>
      </c>
      <c r="CG1720" s="9">
        <f>IF(CF1720="","",VLOOKUP(CF1720,Metadata!$D$2:$H$20,2,FALSE))</f>
        <v>42500</v>
      </c>
      <c r="CH1720" s="9">
        <f>IF(CF1720="","",VLOOKUP(CF1720,Metadata!$D$2:$H$20,4,FALSE))</f>
        <v>40000</v>
      </c>
      <c r="CI1720" s="9">
        <f>IF(CF1720="","",VLOOKUP(CF1720,Metadata!$D$2:$H$20,5,FALSE))</f>
        <v>45000</v>
      </c>
      <c r="CJ1720" s="9">
        <f t="shared" si="3"/>
        <v>42500</v>
      </c>
      <c r="CK1720" s="9" t="s">
        <v>153</v>
      </c>
      <c r="CL1720" s="10">
        <v>3</v>
      </c>
      <c r="CM1720" s="10">
        <v>3</v>
      </c>
      <c r="CN1720" s="10">
        <v>7</v>
      </c>
      <c r="CO1720" s="10">
        <v>7</v>
      </c>
      <c r="CP1720" s="10">
        <v>4</v>
      </c>
      <c r="CQ1720" s="10">
        <v>5</v>
      </c>
      <c r="CR1720" s="10">
        <v>7</v>
      </c>
      <c r="CS1720" s="10">
        <v>7</v>
      </c>
      <c r="CT1720" s="10">
        <v>5</v>
      </c>
      <c r="CU1720" s="10">
        <v>6</v>
      </c>
      <c r="CV1720" s="10">
        <v>1</v>
      </c>
      <c r="CW1720" s="10">
        <v>1</v>
      </c>
      <c r="CX1720" s="10">
        <v>6</v>
      </c>
      <c r="CY1720" s="10">
        <v>6</v>
      </c>
      <c r="CZ1720" s="10">
        <v>1</v>
      </c>
      <c r="DA1720" s="10">
        <v>1</v>
      </c>
      <c r="DB1720" s="10">
        <v>1</v>
      </c>
      <c r="DC1720" s="10">
        <v>7</v>
      </c>
      <c r="DD1720" s="10">
        <v>4</v>
      </c>
      <c r="DE1720" s="10">
        <v>7</v>
      </c>
      <c r="DF1720" s="10">
        <v>5</v>
      </c>
      <c r="DG1720" s="10">
        <v>7</v>
      </c>
      <c r="DH1720" s="10">
        <v>6</v>
      </c>
      <c r="DI1720" s="10">
        <v>6</v>
      </c>
      <c r="DJ1720" s="10">
        <v>7</v>
      </c>
      <c r="DK1720" s="10">
        <v>4</v>
      </c>
      <c r="DL1720" s="10">
        <v>4</v>
      </c>
      <c r="DM1720" s="9" t="s">
        <v>154</v>
      </c>
      <c r="DN1720" s="10">
        <v>1987</v>
      </c>
      <c r="DO1720" s="9">
        <f t="shared" si="8"/>
        <v>34</v>
      </c>
      <c r="DP1720" s="9" t="s">
        <v>155</v>
      </c>
      <c r="DQ1720" s="9" t="s">
        <v>156</v>
      </c>
      <c r="DR1720" s="9" t="s">
        <v>157</v>
      </c>
      <c r="DS1720" s="9" t="s">
        <v>137</v>
      </c>
      <c r="DT1720" s="9" t="s">
        <v>657</v>
      </c>
      <c r="DU1720" s="9" t="s">
        <v>158</v>
      </c>
      <c r="DV1720" s="9" t="str">
        <f>VLOOKUP(DU1720,Metadata!$B$2:$C$7,2,FALSE)</f>
        <v>6+ years</v>
      </c>
    </row>
    <row r="1721" spans="1:126">
      <c r="A1721" s="13">
        <v>1720</v>
      </c>
      <c r="B1721" s="9" t="s">
        <v>135</v>
      </c>
      <c r="C1721" s="9" t="str">
        <f>VLOOKUP(B1721,Metadata!$M$2:$N$6,2,FALSE)</f>
        <v>Permanent Employee</v>
      </c>
      <c r="D1721" s="9" t="s">
        <v>159</v>
      </c>
      <c r="E1721" s="9" t="s">
        <v>137</v>
      </c>
      <c r="F1721" s="9" t="s">
        <v>138</v>
      </c>
      <c r="G1721" s="9" t="s">
        <v>275</v>
      </c>
      <c r="H1721" s="9" t="str">
        <f>IF(G1721="","",VLOOKUP(G1721,Metadata!$J$2:$K$22,2,FALSE))</f>
        <v>Centre</v>
      </c>
      <c r="I1721" s="9" t="s">
        <v>138</v>
      </c>
      <c r="J1721" s="9" t="str">
        <f>IF(I1721="","",VLOOKUP(I1721,Metadata!$P$2:$Q$43,2,FALSE))</f>
        <v>Europe</v>
      </c>
      <c r="K1721" s="9" t="str">
        <f t="shared" si="0"/>
        <v>Portugal</v>
      </c>
      <c r="L1721" s="9" t="s">
        <v>275</v>
      </c>
      <c r="M1721" s="9" t="str">
        <f>IF(L1721="","",VLOOKUP(L1721,Metadata!$J$2:$K$22,2,FALSE))</f>
        <v>Centre</v>
      </c>
      <c r="N1721" s="9" t="s">
        <v>214</v>
      </c>
      <c r="O1721" s="9" t="s">
        <v>215</v>
      </c>
      <c r="P1721" s="9" t="s">
        <v>142</v>
      </c>
      <c r="Q1721" s="10" t="str">
        <f t="shared" si="1"/>
        <v>Full Office Job</v>
      </c>
      <c r="R1721" s="10">
        <v>1</v>
      </c>
      <c r="S1721" s="9" t="s">
        <v>143</v>
      </c>
      <c r="T1721" s="9" t="s">
        <v>137</v>
      </c>
      <c r="U1721" s="9" t="str">
        <f>IF(S1721&lt;&gt;"",S1721,IF(T1721&lt;&gt;"",VLOOKUP(T1721,Metadata!$S$2:$T$228,2,FALSE),""))</f>
        <v>Technical Team Leader</v>
      </c>
      <c r="V1721" s="9" t="s">
        <v>279</v>
      </c>
      <c r="W1721" s="9" t="s">
        <v>137</v>
      </c>
      <c r="X1721" s="9" t="s">
        <v>145</v>
      </c>
      <c r="Y1721" s="9" t="s">
        <v>137</v>
      </c>
      <c r="Z1721" s="9" t="s">
        <v>262</v>
      </c>
      <c r="AA1721" s="9" t="s">
        <v>165</v>
      </c>
      <c r="AB1721" s="9" t="s">
        <v>137</v>
      </c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 t="s">
        <v>150</v>
      </c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 t="s">
        <v>150</v>
      </c>
      <c r="BZ1721" s="9" t="s">
        <v>137</v>
      </c>
      <c r="CA1721" s="10"/>
      <c r="CB1721" s="10" t="str">
        <f t="shared" si="5"/>
        <v/>
      </c>
      <c r="CC1721" s="10"/>
      <c r="CD1721" s="9" t="str">
        <f t="shared" si="2"/>
        <v/>
      </c>
      <c r="CE1721" s="9" t="s">
        <v>151</v>
      </c>
      <c r="CF1721" s="9" t="s">
        <v>220</v>
      </c>
      <c r="CG1721" s="9">
        <f>IF(CF1721="","",VLOOKUP(CF1721,Metadata!$D$2:$H$20,2,FALSE))</f>
        <v>27500</v>
      </c>
      <c r="CH1721" s="9">
        <f>IF(CF1721="","",VLOOKUP(CF1721,Metadata!$D$2:$H$20,4,FALSE))</f>
        <v>25000</v>
      </c>
      <c r="CI1721" s="9">
        <f>IF(CF1721="","",VLOOKUP(CF1721,Metadata!$D$2:$H$20,5,FALSE))</f>
        <v>30000</v>
      </c>
      <c r="CJ1721" s="9">
        <f t="shared" si="3"/>
        <v>27500</v>
      </c>
      <c r="CK1721" s="9" t="s">
        <v>277</v>
      </c>
      <c r="CL1721" s="10">
        <v>5</v>
      </c>
      <c r="CM1721" s="10">
        <v>3</v>
      </c>
      <c r="CN1721" s="10">
        <v>6</v>
      </c>
      <c r="CO1721" s="10">
        <v>6</v>
      </c>
      <c r="CP1721" s="10">
        <v>6</v>
      </c>
      <c r="CQ1721" s="10">
        <v>7</v>
      </c>
      <c r="CR1721" s="10">
        <v>5</v>
      </c>
      <c r="CS1721" s="10">
        <v>7</v>
      </c>
      <c r="CT1721" s="10">
        <v>7</v>
      </c>
      <c r="CU1721" s="10">
        <v>5</v>
      </c>
      <c r="CV1721" s="10">
        <v>6</v>
      </c>
      <c r="CW1721" s="10">
        <v>4</v>
      </c>
      <c r="CX1721" s="10">
        <v>7</v>
      </c>
      <c r="CY1721" s="10">
        <v>6</v>
      </c>
      <c r="CZ1721" s="10">
        <v>7</v>
      </c>
      <c r="DA1721" s="10">
        <v>4</v>
      </c>
      <c r="DB1721" s="10">
        <v>7</v>
      </c>
      <c r="DC1721" s="10">
        <v>7</v>
      </c>
      <c r="DD1721" s="10">
        <v>4</v>
      </c>
      <c r="DE1721" s="10">
        <v>7</v>
      </c>
      <c r="DF1721" s="10">
        <v>5</v>
      </c>
      <c r="DG1721" s="10">
        <v>5</v>
      </c>
      <c r="DH1721" s="10">
        <v>6</v>
      </c>
      <c r="DI1721" s="10">
        <v>7</v>
      </c>
      <c r="DJ1721" s="10">
        <v>4</v>
      </c>
      <c r="DK1721" s="10">
        <v>4</v>
      </c>
      <c r="DL1721" s="10">
        <v>5</v>
      </c>
      <c r="DM1721" s="9" t="s">
        <v>154</v>
      </c>
      <c r="DN1721" s="10">
        <v>1978</v>
      </c>
      <c r="DO1721" s="9">
        <f t="shared" si="8"/>
        <v>43</v>
      </c>
      <c r="DP1721" s="9" t="s">
        <v>222</v>
      </c>
      <c r="DQ1721" s="9" t="s">
        <v>156</v>
      </c>
      <c r="DR1721" s="9" t="s">
        <v>170</v>
      </c>
      <c r="DS1721" s="9" t="s">
        <v>137</v>
      </c>
      <c r="DT1721" s="9" t="s">
        <v>657</v>
      </c>
      <c r="DU1721" s="9" t="s">
        <v>158</v>
      </c>
      <c r="DV1721" s="9" t="str">
        <f>VLOOKUP(DU1721,Metadata!$B$2:$C$7,2,FALSE)</f>
        <v>6+ years</v>
      </c>
    </row>
    <row r="1722" spans="1:126">
      <c r="A1722" s="13">
        <v>1721</v>
      </c>
      <c r="B1722" s="9" t="s">
        <v>135</v>
      </c>
      <c r="C1722" s="9" t="str">
        <f>VLOOKUP(B1722,Metadata!$M$2:$N$6,2,FALSE)</f>
        <v>Permanent Employee</v>
      </c>
      <c r="D1722" s="9" t="s">
        <v>136</v>
      </c>
      <c r="E1722" s="9" t="s">
        <v>137</v>
      </c>
      <c r="F1722" s="9" t="s">
        <v>138</v>
      </c>
      <c r="G1722" s="9" t="s">
        <v>160</v>
      </c>
      <c r="H1722" s="9" t="str">
        <f>IF(G1722="","",VLOOKUP(G1722,Metadata!$J$2:$K$22,2,FALSE))</f>
        <v>Centre</v>
      </c>
      <c r="I1722" s="9" t="s">
        <v>138</v>
      </c>
      <c r="J1722" s="9" t="str">
        <f>IF(I1722="","",VLOOKUP(I1722,Metadata!$P$2:$Q$43,2,FALSE))</f>
        <v>Europe</v>
      </c>
      <c r="K1722" s="9" t="str">
        <f t="shared" si="0"/>
        <v>Portugal</v>
      </c>
      <c r="L1722" s="9" t="s">
        <v>140</v>
      </c>
      <c r="M1722" s="9" t="str">
        <f>IF(L1722="","",VLOOKUP(L1722,Metadata!$J$2:$K$22,2,FALSE))</f>
        <v>Lisbon Metropolitan Area</v>
      </c>
      <c r="N1722" s="9" t="s">
        <v>141</v>
      </c>
      <c r="O1722" s="9" t="s">
        <v>137</v>
      </c>
      <c r="P1722" s="9" t="s">
        <v>142</v>
      </c>
      <c r="Q1722" s="10" t="str">
        <f t="shared" si="1"/>
        <v>Full Office Job</v>
      </c>
      <c r="R1722" s="10">
        <v>3</v>
      </c>
      <c r="S1722" s="9" t="s">
        <v>266</v>
      </c>
      <c r="T1722" s="9" t="s">
        <v>137</v>
      </c>
      <c r="U1722" s="9" t="str">
        <f>IF(S1722&lt;&gt;"",S1722,IF(T1722&lt;&gt;"",VLOOKUP(T1722,Metadata!$S$2:$T$228,2,FALSE),""))</f>
        <v>Data Scientist/Data Engineer</v>
      </c>
      <c r="V1722" s="9" t="s">
        <v>261</v>
      </c>
      <c r="W1722" s="9" t="s">
        <v>137</v>
      </c>
      <c r="X1722" s="9" t="s">
        <v>242</v>
      </c>
      <c r="Y1722" s="9" t="s">
        <v>137</v>
      </c>
      <c r="Z1722" s="9" t="s">
        <v>146</v>
      </c>
      <c r="AA1722" s="9" t="s">
        <v>137</v>
      </c>
      <c r="AB1722" s="9" t="s">
        <v>137</v>
      </c>
      <c r="AC1722" s="9"/>
      <c r="AD1722" s="9" t="s">
        <v>148</v>
      </c>
      <c r="AE1722" s="9"/>
      <c r="AF1722" s="9" t="s">
        <v>243</v>
      </c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 t="s">
        <v>150</v>
      </c>
      <c r="BZ1722" s="9" t="s">
        <v>137</v>
      </c>
      <c r="CA1722" s="10"/>
      <c r="CB1722" s="10" t="str">
        <f t="shared" si="5"/>
        <v/>
      </c>
      <c r="CC1722" s="10"/>
      <c r="CD1722" s="9" t="str">
        <f t="shared" si="2"/>
        <v/>
      </c>
      <c r="CE1722" s="9" t="s">
        <v>168</v>
      </c>
      <c r="CF1722" s="9" t="s">
        <v>220</v>
      </c>
      <c r="CG1722" s="9">
        <f>IF(CF1722="","",VLOOKUP(CF1722,Metadata!$D$2:$H$20,2,FALSE))</f>
        <v>27500</v>
      </c>
      <c r="CH1722" s="9">
        <f>IF(CF1722="","",VLOOKUP(CF1722,Metadata!$D$2:$H$20,4,FALSE))</f>
        <v>25000</v>
      </c>
      <c r="CI1722" s="9">
        <f>IF(CF1722="","",VLOOKUP(CF1722,Metadata!$D$2:$H$20,5,FALSE))</f>
        <v>30000</v>
      </c>
      <c r="CJ1722" s="9">
        <f t="shared" si="3"/>
        <v>27500</v>
      </c>
      <c r="CK1722" s="9" t="s">
        <v>221</v>
      </c>
      <c r="CL1722" s="10">
        <v>4</v>
      </c>
      <c r="CM1722" s="10">
        <v>4</v>
      </c>
      <c r="CN1722" s="10">
        <v>5</v>
      </c>
      <c r="CO1722" s="10">
        <v>6</v>
      </c>
      <c r="CP1722" s="10">
        <v>7</v>
      </c>
      <c r="CQ1722" s="10">
        <v>7</v>
      </c>
      <c r="CR1722" s="10">
        <v>4</v>
      </c>
      <c r="CS1722" s="10">
        <v>6</v>
      </c>
      <c r="CT1722" s="10">
        <v>5</v>
      </c>
      <c r="CU1722" s="10">
        <v>6</v>
      </c>
      <c r="CV1722" s="10">
        <v>3</v>
      </c>
      <c r="CW1722" s="10">
        <v>5</v>
      </c>
      <c r="CX1722" s="10">
        <v>5</v>
      </c>
      <c r="CY1722" s="10">
        <v>5</v>
      </c>
      <c r="CZ1722" s="10">
        <v>6</v>
      </c>
      <c r="DA1722" s="10">
        <v>4</v>
      </c>
      <c r="DB1722" s="10">
        <v>2</v>
      </c>
      <c r="DC1722" s="10">
        <v>5</v>
      </c>
      <c r="DD1722" s="10">
        <v>2</v>
      </c>
      <c r="DE1722" s="10">
        <v>5</v>
      </c>
      <c r="DF1722" s="10">
        <v>6</v>
      </c>
      <c r="DG1722" s="10">
        <v>5</v>
      </c>
      <c r="DH1722" s="10">
        <v>4</v>
      </c>
      <c r="DI1722" s="10">
        <v>2</v>
      </c>
      <c r="DJ1722" s="10">
        <v>4</v>
      </c>
      <c r="DK1722" s="10">
        <v>6</v>
      </c>
      <c r="DL1722" s="10">
        <v>1</v>
      </c>
      <c r="DM1722" s="9" t="s">
        <v>154</v>
      </c>
      <c r="DN1722" s="10">
        <v>1992</v>
      </c>
      <c r="DO1722" s="9">
        <f t="shared" si="8"/>
        <v>29</v>
      </c>
      <c r="DP1722" s="9" t="s">
        <v>155</v>
      </c>
      <c r="DQ1722" s="9" t="s">
        <v>156</v>
      </c>
      <c r="DR1722" s="9" t="s">
        <v>157</v>
      </c>
      <c r="DS1722" s="9" t="s">
        <v>137</v>
      </c>
      <c r="DT1722" s="9" t="s">
        <v>657</v>
      </c>
      <c r="DU1722" s="9" t="s">
        <v>168</v>
      </c>
      <c r="DV1722" s="9" t="str">
        <f>VLOOKUP(DU1722,Metadata!$B$2:$C$7,2,FALSE)</f>
        <v>0 - 3 years</v>
      </c>
    </row>
    <row r="1723" spans="1:126">
      <c r="A1723" s="13">
        <v>1722</v>
      </c>
      <c r="B1723" s="9" t="s">
        <v>135</v>
      </c>
      <c r="C1723" s="9" t="str">
        <f>VLOOKUP(B1723,Metadata!$M$2:$N$6,2,FALSE)</f>
        <v>Permanent Employee</v>
      </c>
      <c r="D1723" s="9" t="s">
        <v>159</v>
      </c>
      <c r="E1723" s="9" t="s">
        <v>137</v>
      </c>
      <c r="F1723" s="9" t="s">
        <v>138</v>
      </c>
      <c r="G1723" s="9" t="s">
        <v>190</v>
      </c>
      <c r="H1723" s="9" t="str">
        <f>IF(G1723="","",VLOOKUP(G1723,Metadata!$J$2:$K$22,2,FALSE))</f>
        <v>North</v>
      </c>
      <c r="I1723" s="9" t="s">
        <v>138</v>
      </c>
      <c r="J1723" s="9" t="str">
        <f>IF(I1723="","",VLOOKUP(I1723,Metadata!$P$2:$Q$43,2,FALSE))</f>
        <v>Europe</v>
      </c>
      <c r="K1723" s="9" t="str">
        <f t="shared" si="0"/>
        <v>Portugal</v>
      </c>
      <c r="L1723" s="9" t="s">
        <v>190</v>
      </c>
      <c r="M1723" s="9" t="str">
        <f>IF(L1723="","",VLOOKUP(L1723,Metadata!$J$2:$K$22,2,FALSE))</f>
        <v>North</v>
      </c>
      <c r="N1723" s="9" t="s">
        <v>141</v>
      </c>
      <c r="O1723" s="9" t="s">
        <v>137</v>
      </c>
      <c r="P1723" s="9" t="s">
        <v>142</v>
      </c>
      <c r="Q1723" s="10" t="str">
        <f t="shared" si="1"/>
        <v>Full Office Job</v>
      </c>
      <c r="R1723" s="10">
        <v>4</v>
      </c>
      <c r="S1723" s="9" t="s">
        <v>260</v>
      </c>
      <c r="T1723" s="9" t="s">
        <v>137</v>
      </c>
      <c r="U1723" s="9" t="str">
        <f>IF(S1723&lt;&gt;"",S1723,IF(T1723&lt;&gt;"",VLOOKUP(T1723,Metadata!$S$2:$T$228,2,FALSE),""))</f>
        <v>DevOps Engineer</v>
      </c>
      <c r="V1723" s="9" t="s">
        <v>391</v>
      </c>
      <c r="W1723" s="9" t="s">
        <v>137</v>
      </c>
      <c r="X1723" s="9" t="s">
        <v>242</v>
      </c>
      <c r="Y1723" s="9" t="s">
        <v>137</v>
      </c>
      <c r="Z1723" s="9" t="s">
        <v>224</v>
      </c>
      <c r="AA1723" s="9" t="s">
        <v>137</v>
      </c>
      <c r="AB1723" s="9" t="s">
        <v>253</v>
      </c>
      <c r="AC1723" s="9"/>
      <c r="AD1723" s="9" t="s">
        <v>148</v>
      </c>
      <c r="AE1723" s="9"/>
      <c r="AF1723" s="9" t="s">
        <v>243</v>
      </c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 t="s">
        <v>270</v>
      </c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 t="s">
        <v>150</v>
      </c>
      <c r="BZ1723" s="9" t="s">
        <v>137</v>
      </c>
      <c r="CA1723" s="10"/>
      <c r="CB1723" s="10" t="str">
        <f t="shared" si="5"/>
        <v/>
      </c>
      <c r="CC1723" s="10"/>
      <c r="CD1723" s="9" t="str">
        <f t="shared" si="2"/>
        <v/>
      </c>
      <c r="CE1723" s="9" t="s">
        <v>232</v>
      </c>
      <c r="CF1723" s="9" t="s">
        <v>254</v>
      </c>
      <c r="CG1723" s="9">
        <f>IF(CF1723="","",VLOOKUP(CF1723,Metadata!$D$2:$H$20,2,FALSE))</f>
        <v>37500</v>
      </c>
      <c r="CH1723" s="9">
        <f>IF(CF1723="","",VLOOKUP(CF1723,Metadata!$D$2:$H$20,4,FALSE))</f>
        <v>35000</v>
      </c>
      <c r="CI1723" s="9">
        <f>IF(CF1723="","",VLOOKUP(CF1723,Metadata!$D$2:$H$20,5,FALSE))</f>
        <v>40000</v>
      </c>
      <c r="CJ1723" s="9">
        <f t="shared" si="3"/>
        <v>37500</v>
      </c>
      <c r="CK1723" s="9" t="s">
        <v>221</v>
      </c>
      <c r="CL1723" s="10">
        <v>5</v>
      </c>
      <c r="CM1723" s="10">
        <v>3</v>
      </c>
      <c r="CN1723" s="10">
        <v>6</v>
      </c>
      <c r="CO1723" s="10">
        <v>7</v>
      </c>
      <c r="CP1723" s="10">
        <v>5</v>
      </c>
      <c r="CQ1723" s="10">
        <v>6</v>
      </c>
      <c r="CR1723" s="10">
        <v>6</v>
      </c>
      <c r="CS1723" s="10">
        <v>6</v>
      </c>
      <c r="CT1723" s="10">
        <v>5</v>
      </c>
      <c r="CU1723" s="10">
        <v>6</v>
      </c>
      <c r="CV1723" s="10">
        <v>5</v>
      </c>
      <c r="CW1723" s="10">
        <v>5</v>
      </c>
      <c r="CX1723" s="10">
        <v>6</v>
      </c>
      <c r="CY1723" s="10">
        <v>6</v>
      </c>
      <c r="CZ1723" s="10">
        <v>6</v>
      </c>
      <c r="DA1723" s="10">
        <v>6</v>
      </c>
      <c r="DB1723" s="10">
        <v>5</v>
      </c>
      <c r="DC1723" s="10">
        <v>7</v>
      </c>
      <c r="DD1723" s="10">
        <v>4</v>
      </c>
      <c r="DE1723" s="10">
        <v>7</v>
      </c>
      <c r="DF1723" s="10">
        <v>7</v>
      </c>
      <c r="DG1723" s="10">
        <v>6</v>
      </c>
      <c r="DH1723" s="10">
        <v>7</v>
      </c>
      <c r="DI1723" s="10">
        <v>7</v>
      </c>
      <c r="DJ1723" s="10">
        <v>6</v>
      </c>
      <c r="DK1723" s="10">
        <v>6</v>
      </c>
      <c r="DL1723" s="10">
        <v>6</v>
      </c>
      <c r="DM1723" s="9" t="s">
        <v>154</v>
      </c>
      <c r="DN1723" s="10">
        <v>1982</v>
      </c>
      <c r="DO1723" s="9">
        <f t="shared" si="8"/>
        <v>39</v>
      </c>
      <c r="DP1723" s="9" t="s">
        <v>155</v>
      </c>
      <c r="DQ1723" s="9" t="s">
        <v>156</v>
      </c>
      <c r="DR1723" s="9" t="s">
        <v>157</v>
      </c>
      <c r="DS1723" s="9" t="s">
        <v>137</v>
      </c>
      <c r="DT1723" s="9" t="s">
        <v>657</v>
      </c>
      <c r="DU1723" s="9" t="s">
        <v>158</v>
      </c>
      <c r="DV1723" s="9" t="str">
        <f>VLOOKUP(DU1723,Metadata!$B$2:$C$7,2,FALSE)</f>
        <v>6+ years</v>
      </c>
    </row>
    <row r="1724" spans="1:126">
      <c r="A1724" s="13">
        <v>1723</v>
      </c>
      <c r="B1724" s="9" t="s">
        <v>135</v>
      </c>
      <c r="C1724" s="9" t="str">
        <f>VLOOKUP(B1724,Metadata!$M$2:$N$6,2,FALSE)</f>
        <v>Permanent Employee</v>
      </c>
      <c r="D1724" s="9" t="s">
        <v>159</v>
      </c>
      <c r="E1724" s="9" t="s">
        <v>137</v>
      </c>
      <c r="F1724" s="9" t="s">
        <v>138</v>
      </c>
      <c r="G1724" s="9" t="s">
        <v>190</v>
      </c>
      <c r="H1724" s="9" t="str">
        <f>IF(G1724="","",VLOOKUP(G1724,Metadata!$J$2:$K$22,2,FALSE))</f>
        <v>North</v>
      </c>
      <c r="I1724" s="9" t="s">
        <v>138</v>
      </c>
      <c r="J1724" s="9" t="str">
        <f>IF(I1724="","",VLOOKUP(I1724,Metadata!$P$2:$Q$43,2,FALSE))</f>
        <v>Europe</v>
      </c>
      <c r="K1724" s="9" t="str">
        <f t="shared" si="0"/>
        <v>Portugal</v>
      </c>
      <c r="L1724" s="9" t="s">
        <v>172</v>
      </c>
      <c r="M1724" s="9" t="str">
        <f>IF(L1724="","",VLOOKUP(L1724,Metadata!$J$2:$K$22,2,FALSE))</f>
        <v>Porto Metropolitan Area</v>
      </c>
      <c r="N1724" s="9" t="s">
        <v>214</v>
      </c>
      <c r="O1724" s="9" t="s">
        <v>259</v>
      </c>
      <c r="P1724" s="9" t="s">
        <v>191</v>
      </c>
      <c r="Q1724" s="10" t="str">
        <f t="shared" si="1"/>
        <v>Remote Job (full or flexible)</v>
      </c>
      <c r="R1724" s="10">
        <v>4</v>
      </c>
      <c r="S1724" s="9" t="s">
        <v>266</v>
      </c>
      <c r="T1724" s="9" t="s">
        <v>137</v>
      </c>
      <c r="U1724" s="9" t="str">
        <f>IF(S1724&lt;&gt;"",S1724,IF(T1724&lt;&gt;"",VLOOKUP(T1724,Metadata!$S$2:$T$228,2,FALSE),""))</f>
        <v>Data Scientist/Data Engineer</v>
      </c>
      <c r="V1724" s="9" t="s">
        <v>144</v>
      </c>
      <c r="W1724" s="9" t="s">
        <v>137</v>
      </c>
      <c r="X1724" s="9" t="s">
        <v>145</v>
      </c>
      <c r="Y1724" s="9" t="s">
        <v>137</v>
      </c>
      <c r="Z1724" s="9" t="s">
        <v>218</v>
      </c>
      <c r="AA1724" s="9" t="s">
        <v>137</v>
      </c>
      <c r="AB1724" s="9" t="s">
        <v>137</v>
      </c>
      <c r="AC1724" s="9" t="s">
        <v>147</v>
      </c>
      <c r="AD1724" s="9" t="s">
        <v>148</v>
      </c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 t="s">
        <v>267</v>
      </c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 t="s">
        <v>219</v>
      </c>
      <c r="BR1724" s="9"/>
      <c r="BS1724" s="9"/>
      <c r="BT1724" s="9"/>
      <c r="BU1724" s="9"/>
      <c r="BV1724" s="9"/>
      <c r="BW1724" s="9"/>
      <c r="BX1724" s="9"/>
      <c r="BY1724" s="9"/>
      <c r="BZ1724" s="9"/>
      <c r="CA1724" s="10"/>
      <c r="CB1724" s="10" t="str">
        <f t="shared" si="5"/>
        <v/>
      </c>
      <c r="CC1724" s="10"/>
      <c r="CD1724" s="9" t="str">
        <f t="shared" si="2"/>
        <v/>
      </c>
      <c r="CE1724" s="9" t="s">
        <v>168</v>
      </c>
      <c r="CF1724" s="9" t="s">
        <v>188</v>
      </c>
      <c r="CG1724" s="9">
        <f>IF(CF1724="","",VLOOKUP(CF1724,Metadata!$D$2:$H$20,2,FALSE))</f>
        <v>17500</v>
      </c>
      <c r="CH1724" s="9">
        <f>IF(CF1724="","",VLOOKUP(CF1724,Metadata!$D$2:$H$20,4,FALSE))</f>
        <v>15000</v>
      </c>
      <c r="CI1724" s="9">
        <f>IF(CF1724="","",VLOOKUP(CF1724,Metadata!$D$2:$H$20,5,FALSE))</f>
        <v>20000</v>
      </c>
      <c r="CJ1724" s="9">
        <f t="shared" si="3"/>
        <v>17500</v>
      </c>
      <c r="CK1724" s="9" t="s">
        <v>153</v>
      </c>
      <c r="CL1724" s="10">
        <v>2</v>
      </c>
      <c r="CM1724" s="10">
        <v>2</v>
      </c>
      <c r="CN1724" s="10">
        <v>5</v>
      </c>
      <c r="CO1724" s="10">
        <v>5</v>
      </c>
      <c r="CP1724" s="10">
        <v>5</v>
      </c>
      <c r="CQ1724" s="10">
        <v>7</v>
      </c>
      <c r="CR1724" s="10">
        <v>5</v>
      </c>
      <c r="CS1724" s="10">
        <v>5</v>
      </c>
      <c r="CT1724" s="10">
        <v>5</v>
      </c>
      <c r="CU1724" s="10">
        <v>6</v>
      </c>
      <c r="CV1724" s="10">
        <v>5</v>
      </c>
      <c r="CW1724" s="10">
        <v>5</v>
      </c>
      <c r="CX1724" s="10">
        <v>5</v>
      </c>
      <c r="CY1724" s="10">
        <v>4</v>
      </c>
      <c r="CZ1724" s="10">
        <v>5</v>
      </c>
      <c r="DA1724" s="10">
        <v>5</v>
      </c>
      <c r="DB1724" s="10">
        <v>5</v>
      </c>
      <c r="DC1724" s="10">
        <v>6</v>
      </c>
      <c r="DD1724" s="10">
        <v>4</v>
      </c>
      <c r="DE1724" s="10">
        <v>5</v>
      </c>
      <c r="DF1724" s="10">
        <v>5</v>
      </c>
      <c r="DG1724" s="10">
        <v>6</v>
      </c>
      <c r="DH1724" s="10">
        <v>5</v>
      </c>
      <c r="DI1724" s="10">
        <v>4</v>
      </c>
      <c r="DJ1724" s="10">
        <v>4</v>
      </c>
      <c r="DK1724" s="10">
        <v>4</v>
      </c>
      <c r="DL1724" s="10">
        <v>4</v>
      </c>
      <c r="DM1724" s="9" t="s">
        <v>154</v>
      </c>
      <c r="DN1724" s="10">
        <v>1994</v>
      </c>
      <c r="DO1724" s="9">
        <f t="shared" si="8"/>
        <v>27</v>
      </c>
      <c r="DP1724" s="9" t="s">
        <v>222</v>
      </c>
      <c r="DQ1724" s="9" t="s">
        <v>227</v>
      </c>
      <c r="DR1724" s="9" t="s">
        <v>157</v>
      </c>
      <c r="DS1724" s="9" t="s">
        <v>137</v>
      </c>
      <c r="DT1724" s="9" t="s">
        <v>657</v>
      </c>
      <c r="DU1724" s="9" t="s">
        <v>223</v>
      </c>
      <c r="DV1724" s="9" t="str">
        <f>VLOOKUP(DU1724,Metadata!$B$2:$C$7,2,FALSE)</f>
        <v>3 - 6 years</v>
      </c>
    </row>
    <row r="1725" spans="1:126">
      <c r="A1725" s="13">
        <v>1724</v>
      </c>
      <c r="B1725" s="9" t="s">
        <v>135</v>
      </c>
      <c r="C1725" s="9" t="str">
        <f>VLOOKUP(B1725,Metadata!$M$2:$N$6,2,FALSE)</f>
        <v>Permanent Employee</v>
      </c>
      <c r="D1725" s="9" t="s">
        <v>159</v>
      </c>
      <c r="E1725" s="9" t="s">
        <v>137</v>
      </c>
      <c r="F1725" s="9" t="s">
        <v>138</v>
      </c>
      <c r="G1725" s="9" t="s">
        <v>172</v>
      </c>
      <c r="H1725" s="9" t="str">
        <f>IF(G1725="","",VLOOKUP(G1725,Metadata!$J$2:$K$22,2,FALSE))</f>
        <v>Porto Metropolitan Area</v>
      </c>
      <c r="I1725" s="9" t="s">
        <v>228</v>
      </c>
      <c r="J1725" s="9" t="str">
        <f>IF(I1725="","",VLOOKUP(I1725,Metadata!$P$2:$Q$43,2,FALSE))</f>
        <v>Europe</v>
      </c>
      <c r="K1725" s="9" t="str">
        <f t="shared" si="0"/>
        <v>International</v>
      </c>
      <c r="L1725" s="9" t="s">
        <v>137</v>
      </c>
      <c r="M1725" s="9" t="str">
        <f>IF(L1725="","",VLOOKUP(L1725,Metadata!$J$2:$K$22,2,FALSE))</f>
        <v/>
      </c>
      <c r="N1725" s="9" t="s">
        <v>141</v>
      </c>
      <c r="O1725" s="9" t="s">
        <v>137</v>
      </c>
      <c r="P1725" s="9" t="s">
        <v>191</v>
      </c>
      <c r="Q1725" s="10" t="str">
        <f t="shared" si="1"/>
        <v>Remote Job (full or flexible)</v>
      </c>
      <c r="R1725" s="10">
        <v>7</v>
      </c>
      <c r="S1725" s="9" t="s">
        <v>192</v>
      </c>
      <c r="T1725" s="9" t="s">
        <v>137</v>
      </c>
      <c r="U1725" s="9" t="str">
        <f>IF(S1725&lt;&gt;"",S1725,IF(T1725&lt;&gt;"",VLOOKUP(T1725,Metadata!$S$2:$T$228,2,FALSE),""))</f>
        <v>Back-End Developer</v>
      </c>
      <c r="V1725" s="9" t="s">
        <v>256</v>
      </c>
      <c r="W1725" s="9" t="s">
        <v>137</v>
      </c>
      <c r="X1725" s="9" t="s">
        <v>175</v>
      </c>
      <c r="Y1725" s="9" t="s">
        <v>137</v>
      </c>
      <c r="Z1725" s="9" t="s">
        <v>184</v>
      </c>
      <c r="AA1725" s="9" t="s">
        <v>165</v>
      </c>
      <c r="AB1725" s="9" t="s">
        <v>253</v>
      </c>
      <c r="AC1725" s="9" t="s">
        <v>147</v>
      </c>
      <c r="AD1725" s="9"/>
      <c r="AE1725" s="9"/>
      <c r="AF1725" s="9"/>
      <c r="AG1725" s="9"/>
      <c r="AH1725" s="9"/>
      <c r="AI1725" s="9"/>
      <c r="AJ1725" s="9" t="s">
        <v>185</v>
      </c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 t="s">
        <v>200</v>
      </c>
      <c r="BT1725" s="9"/>
      <c r="BU1725" s="9"/>
      <c r="BV1725" s="9"/>
      <c r="BW1725" s="9"/>
      <c r="BX1725" s="9"/>
      <c r="BY1725" s="9"/>
      <c r="BZ1725" s="9"/>
      <c r="CA1725" s="10"/>
      <c r="CB1725" s="10" t="str">
        <f t="shared" si="5"/>
        <v/>
      </c>
      <c r="CC1725" s="10"/>
      <c r="CD1725" s="9" t="str">
        <f t="shared" si="2"/>
        <v/>
      </c>
      <c r="CE1725" s="9" t="s">
        <v>232</v>
      </c>
      <c r="CF1725" s="9" t="s">
        <v>607</v>
      </c>
      <c r="CG1725" s="9">
        <f>IF(CF1725="","",VLOOKUP(CF1725,Metadata!$D$2:$H$20,2,FALSE))</f>
        <v>82500</v>
      </c>
      <c r="CH1725" s="9">
        <f>IF(CF1725="","",VLOOKUP(CF1725,Metadata!$D$2:$H$20,4,FALSE))</f>
        <v>80000</v>
      </c>
      <c r="CI1725" s="9">
        <f>IF(CF1725="","",VLOOKUP(CF1725,Metadata!$D$2:$H$20,5,FALSE))</f>
        <v>85000</v>
      </c>
      <c r="CJ1725" s="9">
        <f t="shared" si="3"/>
        <v>82500</v>
      </c>
      <c r="CK1725" s="9" t="s">
        <v>201</v>
      </c>
      <c r="CL1725" s="10">
        <v>7</v>
      </c>
      <c r="CM1725" s="10">
        <v>1</v>
      </c>
      <c r="CN1725" s="10">
        <v>6</v>
      </c>
      <c r="CO1725" s="10">
        <v>6</v>
      </c>
      <c r="CP1725" s="10">
        <v>4</v>
      </c>
      <c r="CQ1725" s="10">
        <v>5</v>
      </c>
      <c r="CR1725" s="10">
        <v>6</v>
      </c>
      <c r="CS1725" s="10">
        <v>6</v>
      </c>
      <c r="CT1725" s="10">
        <v>5</v>
      </c>
      <c r="CU1725" s="10">
        <v>5</v>
      </c>
      <c r="CV1725" s="10">
        <v>2</v>
      </c>
      <c r="CW1725" s="10">
        <v>4</v>
      </c>
      <c r="CX1725" s="10">
        <v>6</v>
      </c>
      <c r="CY1725" s="10">
        <v>4</v>
      </c>
      <c r="CZ1725" s="10">
        <v>4</v>
      </c>
      <c r="DA1725" s="10">
        <v>1</v>
      </c>
      <c r="DB1725" s="10">
        <v>1</v>
      </c>
      <c r="DC1725" s="10">
        <v>5</v>
      </c>
      <c r="DD1725" s="10">
        <v>1</v>
      </c>
      <c r="DE1725" s="10">
        <v>6</v>
      </c>
      <c r="DF1725" s="10">
        <v>2</v>
      </c>
      <c r="DG1725" s="10">
        <v>5</v>
      </c>
      <c r="DH1725" s="10">
        <v>2</v>
      </c>
      <c r="DI1725" s="10">
        <v>4</v>
      </c>
      <c r="DJ1725" s="10">
        <v>1</v>
      </c>
      <c r="DK1725" s="10">
        <v>1</v>
      </c>
      <c r="DL1725" s="10">
        <v>1</v>
      </c>
      <c r="DM1725" s="9" t="s">
        <v>154</v>
      </c>
      <c r="DN1725" s="10">
        <v>1991</v>
      </c>
      <c r="DO1725" s="9">
        <f t="shared" si="8"/>
        <v>30</v>
      </c>
      <c r="DP1725" s="9" t="s">
        <v>155</v>
      </c>
      <c r="DQ1725" s="9" t="s">
        <v>202</v>
      </c>
      <c r="DR1725" s="9" t="s">
        <v>157</v>
      </c>
      <c r="DS1725" s="9" t="s">
        <v>137</v>
      </c>
      <c r="DT1725" s="9" t="s">
        <v>657</v>
      </c>
      <c r="DU1725" s="9" t="s">
        <v>223</v>
      </c>
      <c r="DV1725" s="9" t="str">
        <f>VLOOKUP(DU1725,Metadata!$B$2:$C$7,2,FALSE)</f>
        <v>3 - 6 years</v>
      </c>
    </row>
    <row r="1726" spans="1:126">
      <c r="A1726" s="13">
        <v>1725</v>
      </c>
      <c r="B1726" s="9" t="s">
        <v>135</v>
      </c>
      <c r="C1726" s="9" t="str">
        <f>VLOOKUP(B1726,Metadata!$M$2:$N$6,2,FALSE)</f>
        <v>Permanent Employee</v>
      </c>
      <c r="D1726" s="9" t="s">
        <v>159</v>
      </c>
      <c r="E1726" s="9" t="s">
        <v>137</v>
      </c>
      <c r="F1726" s="9" t="s">
        <v>138</v>
      </c>
      <c r="G1726" s="9" t="s">
        <v>172</v>
      </c>
      <c r="H1726" s="9" t="str">
        <f>IF(G1726="","",VLOOKUP(G1726,Metadata!$J$2:$K$22,2,FALSE))</f>
        <v>Porto Metropolitan Area</v>
      </c>
      <c r="I1726" s="9" t="s">
        <v>138</v>
      </c>
      <c r="J1726" s="9" t="str">
        <f>IF(I1726="","",VLOOKUP(I1726,Metadata!$P$2:$Q$43,2,FALSE))</f>
        <v>Europe</v>
      </c>
      <c r="K1726" s="9" t="str">
        <f t="shared" si="0"/>
        <v>Portugal</v>
      </c>
      <c r="L1726" s="9" t="s">
        <v>140</v>
      </c>
      <c r="M1726" s="9" t="str">
        <f>IF(L1726="","",VLOOKUP(L1726,Metadata!$J$2:$K$22,2,FALSE))</f>
        <v>Lisbon Metropolitan Area</v>
      </c>
      <c r="N1726" s="9" t="s">
        <v>141</v>
      </c>
      <c r="O1726" s="9" t="s">
        <v>137</v>
      </c>
      <c r="P1726" s="9" t="s">
        <v>191</v>
      </c>
      <c r="Q1726" s="10" t="str">
        <f t="shared" si="1"/>
        <v>Remote Job (full or flexible)</v>
      </c>
      <c r="R1726" s="10">
        <v>5</v>
      </c>
      <c r="S1726" s="9" t="s">
        <v>266</v>
      </c>
      <c r="T1726" s="9" t="s">
        <v>137</v>
      </c>
      <c r="U1726" s="9" t="str">
        <f>IF(S1726&lt;&gt;"",S1726,IF(T1726&lt;&gt;"",VLOOKUP(T1726,Metadata!$S$2:$T$228,2,FALSE),""))</f>
        <v>Data Scientist/Data Engineer</v>
      </c>
      <c r="V1726" s="9" t="s">
        <v>304</v>
      </c>
      <c r="W1726" s="9" t="s">
        <v>137</v>
      </c>
      <c r="X1726" s="9" t="s">
        <v>208</v>
      </c>
      <c r="Y1726" s="9" t="s">
        <v>137</v>
      </c>
      <c r="Z1726" s="9" t="s">
        <v>184</v>
      </c>
      <c r="AA1726" s="9" t="s">
        <v>165</v>
      </c>
      <c r="AB1726" s="9" t="s">
        <v>137</v>
      </c>
      <c r="AC1726" s="9" t="s">
        <v>147</v>
      </c>
      <c r="AD1726" s="9" t="s">
        <v>148</v>
      </c>
      <c r="AE1726" s="9"/>
      <c r="AF1726" s="9" t="s">
        <v>243</v>
      </c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 t="s">
        <v>178</v>
      </c>
      <c r="BB1726" s="9"/>
      <c r="BC1726" s="9"/>
      <c r="BD1726" s="9"/>
      <c r="BE1726" s="9"/>
      <c r="BF1726" s="9"/>
      <c r="BG1726" s="9"/>
      <c r="BH1726" s="9"/>
      <c r="BI1726" s="9"/>
      <c r="BJ1726" s="9" t="s">
        <v>167</v>
      </c>
      <c r="BK1726" s="9"/>
      <c r="BL1726" s="9"/>
      <c r="BM1726" s="9"/>
      <c r="BN1726" s="9" t="s">
        <v>186</v>
      </c>
      <c r="BO1726" s="9" t="s">
        <v>257</v>
      </c>
      <c r="BP1726" s="9"/>
      <c r="BQ1726" s="9" t="s">
        <v>219</v>
      </c>
      <c r="BR1726" s="9"/>
      <c r="BS1726" s="9"/>
      <c r="BT1726" s="9"/>
      <c r="BU1726" s="9" t="s">
        <v>258</v>
      </c>
      <c r="BV1726" s="9"/>
      <c r="BW1726" s="9"/>
      <c r="BX1726" s="9"/>
      <c r="BY1726" s="9"/>
      <c r="BZ1726" s="9"/>
      <c r="CA1726" s="10"/>
      <c r="CB1726" s="10" t="str">
        <f t="shared" si="5"/>
        <v/>
      </c>
      <c r="CC1726" s="10"/>
      <c r="CD1726" s="9" t="str">
        <f t="shared" si="2"/>
        <v/>
      </c>
      <c r="CE1726" s="9" t="s">
        <v>232</v>
      </c>
      <c r="CF1726" s="9" t="s">
        <v>188</v>
      </c>
      <c r="CG1726" s="9">
        <f>IF(CF1726="","",VLOOKUP(CF1726,Metadata!$D$2:$H$20,2,FALSE))</f>
        <v>17500</v>
      </c>
      <c r="CH1726" s="9">
        <f>IF(CF1726="","",VLOOKUP(CF1726,Metadata!$D$2:$H$20,4,FALSE))</f>
        <v>15000</v>
      </c>
      <c r="CI1726" s="9">
        <f>IF(CF1726="","",VLOOKUP(CF1726,Metadata!$D$2:$H$20,5,FALSE))</f>
        <v>20000</v>
      </c>
      <c r="CJ1726" s="9">
        <f t="shared" si="3"/>
        <v>17500</v>
      </c>
      <c r="CK1726" s="9" t="s">
        <v>201</v>
      </c>
      <c r="CL1726" s="10">
        <v>4</v>
      </c>
      <c r="CM1726" s="10">
        <v>2</v>
      </c>
      <c r="CN1726" s="10">
        <v>7</v>
      </c>
      <c r="CO1726" s="10">
        <v>6</v>
      </c>
      <c r="CP1726" s="10">
        <v>6</v>
      </c>
      <c r="CQ1726" s="10">
        <v>6</v>
      </c>
      <c r="CR1726" s="10">
        <v>5</v>
      </c>
      <c r="CS1726" s="10">
        <v>6</v>
      </c>
      <c r="CT1726" s="10">
        <v>6</v>
      </c>
      <c r="CU1726" s="10">
        <v>5</v>
      </c>
      <c r="CV1726" s="10">
        <v>5</v>
      </c>
      <c r="CW1726" s="10">
        <v>5</v>
      </c>
      <c r="CX1726" s="10">
        <v>6</v>
      </c>
      <c r="CY1726" s="10">
        <v>5</v>
      </c>
      <c r="CZ1726" s="10">
        <v>5</v>
      </c>
      <c r="DA1726" s="10">
        <v>5</v>
      </c>
      <c r="DB1726" s="10">
        <v>5</v>
      </c>
      <c r="DC1726" s="10">
        <v>5</v>
      </c>
      <c r="DD1726" s="10">
        <v>5</v>
      </c>
      <c r="DE1726" s="10">
        <v>6</v>
      </c>
      <c r="DF1726" s="10">
        <v>6</v>
      </c>
      <c r="DG1726" s="10">
        <v>7</v>
      </c>
      <c r="DH1726" s="10">
        <v>7</v>
      </c>
      <c r="DI1726" s="10">
        <v>5</v>
      </c>
      <c r="DJ1726" s="10">
        <v>5</v>
      </c>
      <c r="DK1726" s="10">
        <v>6</v>
      </c>
      <c r="DL1726" s="10">
        <v>5</v>
      </c>
      <c r="DM1726" s="9" t="s">
        <v>154</v>
      </c>
      <c r="DN1726" s="10">
        <v>1991</v>
      </c>
      <c r="DO1726" s="9">
        <f t="shared" si="8"/>
        <v>30</v>
      </c>
      <c r="DP1726" s="9" t="s">
        <v>222</v>
      </c>
      <c r="DQ1726" s="9" t="s">
        <v>202</v>
      </c>
      <c r="DR1726" s="9" t="s">
        <v>342</v>
      </c>
      <c r="DS1726" s="9" t="s">
        <v>137</v>
      </c>
      <c r="DT1726" s="9" t="s">
        <v>657</v>
      </c>
      <c r="DU1726" s="9" t="s">
        <v>158</v>
      </c>
      <c r="DV1726" s="9" t="str">
        <f>VLOOKUP(DU1726,Metadata!$B$2:$C$7,2,FALSE)</f>
        <v>6+ years</v>
      </c>
    </row>
    <row r="1727" spans="1:126">
      <c r="A1727" s="13">
        <v>1726</v>
      </c>
      <c r="B1727" s="9" t="s">
        <v>135</v>
      </c>
      <c r="C1727" s="9" t="str">
        <f>VLOOKUP(B1727,Metadata!$M$2:$N$6,2,FALSE)</f>
        <v>Permanent Employee</v>
      </c>
      <c r="D1727" s="9" t="s">
        <v>159</v>
      </c>
      <c r="E1727" s="9" t="s">
        <v>137</v>
      </c>
      <c r="F1727" s="9" t="s">
        <v>138</v>
      </c>
      <c r="G1727" s="9" t="s">
        <v>172</v>
      </c>
      <c r="H1727" s="9" t="str">
        <f>IF(G1727="","",VLOOKUP(G1727,Metadata!$J$2:$K$22,2,FALSE))</f>
        <v>Porto Metropolitan Area</v>
      </c>
      <c r="I1727" s="9" t="s">
        <v>138</v>
      </c>
      <c r="J1727" s="9" t="str">
        <f>IF(I1727="","",VLOOKUP(I1727,Metadata!$P$2:$Q$43,2,FALSE))</f>
        <v>Europe</v>
      </c>
      <c r="K1727" s="9" t="str">
        <f t="shared" si="0"/>
        <v>Portugal</v>
      </c>
      <c r="L1727" s="9" t="s">
        <v>172</v>
      </c>
      <c r="M1727" s="9" t="str">
        <f>IF(L1727="","",VLOOKUP(L1727,Metadata!$J$2:$K$22,2,FALSE))</f>
        <v>Porto Metropolitan Area</v>
      </c>
      <c r="N1727" s="9" t="s">
        <v>141</v>
      </c>
      <c r="O1727" s="9" t="s">
        <v>137</v>
      </c>
      <c r="P1727" s="9" t="s">
        <v>191</v>
      </c>
      <c r="Q1727" s="10" t="str">
        <f t="shared" si="1"/>
        <v>Remote Job (full or flexible)</v>
      </c>
      <c r="R1727" s="10">
        <v>6</v>
      </c>
      <c r="S1727" s="9" t="s">
        <v>229</v>
      </c>
      <c r="T1727" s="9" t="s">
        <v>137</v>
      </c>
      <c r="U1727" s="9" t="str">
        <f>IF(S1727&lt;&gt;"",S1727,IF(T1727&lt;&gt;"",VLOOKUP(T1727,Metadata!$S$2:$T$228,2,FALSE),""))</f>
        <v>Project Manager</v>
      </c>
      <c r="V1727" s="9" t="s">
        <v>276</v>
      </c>
      <c r="W1727" s="9" t="s">
        <v>137</v>
      </c>
      <c r="X1727" s="9" t="s">
        <v>269</v>
      </c>
      <c r="Y1727" s="9" t="s">
        <v>137</v>
      </c>
      <c r="Z1727" s="9" t="s">
        <v>262</v>
      </c>
      <c r="AA1727" s="9" t="s">
        <v>165</v>
      </c>
      <c r="AB1727" s="9" t="s">
        <v>253</v>
      </c>
      <c r="AC1727" s="9" t="s">
        <v>147</v>
      </c>
      <c r="AD1727" s="9"/>
      <c r="AE1727" s="9"/>
      <c r="AF1727" s="9" t="s">
        <v>243</v>
      </c>
      <c r="AG1727" s="9"/>
      <c r="AH1727" s="9"/>
      <c r="AI1727" s="9"/>
      <c r="AJ1727" s="9" t="s">
        <v>185</v>
      </c>
      <c r="AK1727" s="9" t="s">
        <v>302</v>
      </c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 t="s">
        <v>178</v>
      </c>
      <c r="BB1727" s="9"/>
      <c r="BC1727" s="9"/>
      <c r="BD1727" s="9"/>
      <c r="BE1727" s="9"/>
      <c r="BF1727" s="9"/>
      <c r="BG1727" s="9"/>
      <c r="BH1727" s="9"/>
      <c r="BI1727" s="9"/>
      <c r="BJ1727" s="9" t="s">
        <v>167</v>
      </c>
      <c r="BK1727" s="9" t="s">
        <v>198</v>
      </c>
      <c r="BL1727" s="9" t="s">
        <v>199</v>
      </c>
      <c r="BM1727" s="9" t="s">
        <v>303</v>
      </c>
      <c r="BN1727" s="9" t="s">
        <v>186</v>
      </c>
      <c r="BO1727" s="9" t="s">
        <v>257</v>
      </c>
      <c r="BP1727" s="9"/>
      <c r="BQ1727" s="9"/>
      <c r="BR1727" s="9" t="s">
        <v>247</v>
      </c>
      <c r="BS1727" s="9" t="s">
        <v>200</v>
      </c>
      <c r="BT1727" s="9"/>
      <c r="BU1727" s="9"/>
      <c r="BV1727" s="9"/>
      <c r="BW1727" s="9"/>
      <c r="BX1727" s="9"/>
      <c r="BY1727" s="9"/>
      <c r="BZ1727" s="9"/>
      <c r="CA1727" s="10"/>
      <c r="CB1727" s="10" t="str">
        <f t="shared" si="5"/>
        <v/>
      </c>
      <c r="CC1727" s="10"/>
      <c r="CD1727" s="9" t="str">
        <f t="shared" si="2"/>
        <v/>
      </c>
      <c r="CE1727" s="9" t="s">
        <v>232</v>
      </c>
      <c r="CF1727" s="9" t="s">
        <v>220</v>
      </c>
      <c r="CG1727" s="9">
        <f>IF(CF1727="","",VLOOKUP(CF1727,Metadata!$D$2:$H$20,2,FALSE))</f>
        <v>27500</v>
      </c>
      <c r="CH1727" s="9">
        <f>IF(CF1727="","",VLOOKUP(CF1727,Metadata!$D$2:$H$20,4,FALSE))</f>
        <v>25000</v>
      </c>
      <c r="CI1727" s="9">
        <f>IF(CF1727="","",VLOOKUP(CF1727,Metadata!$D$2:$H$20,5,FALSE))</f>
        <v>30000</v>
      </c>
      <c r="CJ1727" s="9">
        <f t="shared" si="3"/>
        <v>27500</v>
      </c>
      <c r="CK1727" s="9" t="s">
        <v>201</v>
      </c>
      <c r="CL1727" s="10">
        <v>2</v>
      </c>
      <c r="CM1727" s="10">
        <v>1</v>
      </c>
      <c r="CN1727" s="10">
        <v>6</v>
      </c>
      <c r="CO1727" s="10">
        <v>7</v>
      </c>
      <c r="CP1727" s="10">
        <v>6</v>
      </c>
      <c r="CQ1727" s="10">
        <v>6</v>
      </c>
      <c r="CR1727" s="10">
        <v>6</v>
      </c>
      <c r="CS1727" s="10">
        <v>5</v>
      </c>
      <c r="CT1727" s="10">
        <v>6</v>
      </c>
      <c r="CU1727" s="10">
        <v>5</v>
      </c>
      <c r="CV1727" s="10">
        <v>5</v>
      </c>
      <c r="CW1727" s="10">
        <v>5</v>
      </c>
      <c r="CX1727" s="10">
        <v>6</v>
      </c>
      <c r="CY1727" s="10">
        <v>5</v>
      </c>
      <c r="CZ1727" s="10">
        <v>5</v>
      </c>
      <c r="DA1727" s="10">
        <v>6</v>
      </c>
      <c r="DB1727" s="10">
        <v>4</v>
      </c>
      <c r="DC1727" s="10">
        <v>6</v>
      </c>
      <c r="DD1727" s="10">
        <v>5</v>
      </c>
      <c r="DE1727" s="10">
        <v>6</v>
      </c>
      <c r="DF1727" s="10">
        <v>5</v>
      </c>
      <c r="DG1727" s="10">
        <v>7</v>
      </c>
      <c r="DH1727" s="10">
        <v>5</v>
      </c>
      <c r="DI1727" s="10">
        <v>6</v>
      </c>
      <c r="DJ1727" s="10">
        <v>6</v>
      </c>
      <c r="DK1727" s="10">
        <v>5</v>
      </c>
      <c r="DL1727" s="10">
        <v>5</v>
      </c>
      <c r="DM1727" s="9" t="s">
        <v>154</v>
      </c>
      <c r="DN1727" s="10">
        <v>1992</v>
      </c>
      <c r="DO1727" s="9">
        <f t="shared" si="8"/>
        <v>29</v>
      </c>
      <c r="DP1727" s="9" t="s">
        <v>155</v>
      </c>
      <c r="DQ1727" s="9" t="s">
        <v>210</v>
      </c>
      <c r="DR1727" s="9" t="s">
        <v>170</v>
      </c>
      <c r="DS1727" s="9" t="s">
        <v>137</v>
      </c>
      <c r="DT1727" s="9" t="s">
        <v>657</v>
      </c>
      <c r="DU1727" s="9" t="s">
        <v>223</v>
      </c>
      <c r="DV1727" s="9" t="str">
        <f>VLOOKUP(DU1727,Metadata!$B$2:$C$7,2,FALSE)</f>
        <v>3 - 6 years</v>
      </c>
    </row>
    <row r="1728" spans="1:126">
      <c r="A1728" s="13">
        <v>1727</v>
      </c>
      <c r="B1728" s="9" t="s">
        <v>135</v>
      </c>
      <c r="C1728" s="9" t="str">
        <f>VLOOKUP(B1728,Metadata!$M$2:$N$6,2,FALSE)</f>
        <v>Permanent Employee</v>
      </c>
      <c r="D1728" s="9" t="s">
        <v>159</v>
      </c>
      <c r="E1728" s="9" t="s">
        <v>137</v>
      </c>
      <c r="F1728" s="9" t="s">
        <v>138</v>
      </c>
      <c r="G1728" s="9" t="s">
        <v>291</v>
      </c>
      <c r="H1728" s="9" t="str">
        <f>IF(G1728="","",VLOOKUP(G1728,Metadata!$J$2:$K$22,2,FALSE))</f>
        <v>Centre</v>
      </c>
      <c r="I1728" s="9" t="s">
        <v>255</v>
      </c>
      <c r="J1728" s="9" t="str">
        <f>IF(I1728="","",VLOOKUP(I1728,Metadata!$P$2:$Q$43,2,FALSE))</f>
        <v>Europe</v>
      </c>
      <c r="K1728" s="9" t="str">
        <f t="shared" si="0"/>
        <v>International</v>
      </c>
      <c r="L1728" s="9" t="s">
        <v>137</v>
      </c>
      <c r="M1728" s="9" t="str">
        <f>IF(L1728="","",VLOOKUP(L1728,Metadata!$J$2:$K$22,2,FALSE))</f>
        <v/>
      </c>
      <c r="N1728" s="9" t="s">
        <v>141</v>
      </c>
      <c r="O1728" s="9" t="s">
        <v>137</v>
      </c>
      <c r="P1728" s="9" t="s">
        <v>142</v>
      </c>
      <c r="Q1728" s="10" t="str">
        <f t="shared" si="1"/>
        <v>Full Office Job</v>
      </c>
      <c r="R1728" s="10">
        <v>3</v>
      </c>
      <c r="S1728" s="9" t="s">
        <v>143</v>
      </c>
      <c r="T1728" s="9" t="s">
        <v>137</v>
      </c>
      <c r="U1728" s="9" t="str">
        <f>IF(S1728&lt;&gt;"",S1728,IF(T1728&lt;&gt;"",VLOOKUP(T1728,Metadata!$S$2:$T$228,2,FALSE),""))</f>
        <v>Technical Team Leader</v>
      </c>
      <c r="V1728" s="9" t="s">
        <v>261</v>
      </c>
      <c r="W1728" s="9" t="s">
        <v>137</v>
      </c>
      <c r="X1728" s="9" t="s">
        <v>163</v>
      </c>
      <c r="Y1728" s="9" t="s">
        <v>137</v>
      </c>
      <c r="Z1728" s="9" t="s">
        <v>184</v>
      </c>
      <c r="AA1728" s="9" t="s">
        <v>165</v>
      </c>
      <c r="AB1728" s="9" t="s">
        <v>137</v>
      </c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199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10"/>
      <c r="CB1728" s="10" t="str">
        <f t="shared" si="5"/>
        <v/>
      </c>
      <c r="CC1728" s="10"/>
      <c r="CD1728" s="9" t="str">
        <f t="shared" si="2"/>
        <v/>
      </c>
      <c r="CE1728" s="9" t="s">
        <v>151</v>
      </c>
      <c r="CF1728" s="9" t="s">
        <v>254</v>
      </c>
      <c r="CG1728" s="9">
        <f>IF(CF1728="","",VLOOKUP(CF1728,Metadata!$D$2:$H$20,2,FALSE))</f>
        <v>37500</v>
      </c>
      <c r="CH1728" s="9">
        <f>IF(CF1728="","",VLOOKUP(CF1728,Metadata!$D$2:$H$20,4,FALSE))</f>
        <v>35000</v>
      </c>
      <c r="CI1728" s="9">
        <f>IF(CF1728="","",VLOOKUP(CF1728,Metadata!$D$2:$H$20,5,FALSE))</f>
        <v>40000</v>
      </c>
      <c r="CJ1728" s="9">
        <f t="shared" si="3"/>
        <v>37500</v>
      </c>
      <c r="CK1728" s="9" t="s">
        <v>189</v>
      </c>
      <c r="CL1728" s="10">
        <v>6</v>
      </c>
      <c r="CM1728" s="10">
        <v>1</v>
      </c>
      <c r="CN1728" s="10">
        <v>7</v>
      </c>
      <c r="CO1728" s="10">
        <v>7</v>
      </c>
      <c r="CP1728" s="10">
        <v>6</v>
      </c>
      <c r="CQ1728" s="10">
        <v>7</v>
      </c>
      <c r="CR1728" s="10">
        <v>2</v>
      </c>
      <c r="CS1728" s="10">
        <v>5</v>
      </c>
      <c r="CT1728" s="10">
        <v>7</v>
      </c>
      <c r="CU1728" s="10">
        <v>6</v>
      </c>
      <c r="CV1728" s="10">
        <v>5</v>
      </c>
      <c r="CW1728" s="10">
        <v>5</v>
      </c>
      <c r="CX1728" s="10">
        <v>6</v>
      </c>
      <c r="CY1728" s="10">
        <v>5</v>
      </c>
      <c r="CZ1728" s="10">
        <v>6</v>
      </c>
      <c r="DA1728" s="10">
        <v>6</v>
      </c>
      <c r="DB1728" s="10">
        <v>5</v>
      </c>
      <c r="DC1728" s="10">
        <v>6</v>
      </c>
      <c r="DD1728" s="10">
        <v>5</v>
      </c>
      <c r="DE1728" s="10">
        <v>7</v>
      </c>
      <c r="DF1728" s="10">
        <v>6</v>
      </c>
      <c r="DG1728" s="10">
        <v>7</v>
      </c>
      <c r="DH1728" s="10">
        <v>4</v>
      </c>
      <c r="DI1728" s="10">
        <v>3</v>
      </c>
      <c r="DJ1728" s="10">
        <v>5</v>
      </c>
      <c r="DK1728" s="10">
        <v>1</v>
      </c>
      <c r="DL1728" s="10">
        <v>1</v>
      </c>
      <c r="DM1728" s="9" t="s">
        <v>154</v>
      </c>
      <c r="DN1728" s="10">
        <v>1988</v>
      </c>
      <c r="DO1728" s="9">
        <f t="shared" si="8"/>
        <v>33</v>
      </c>
      <c r="DP1728" s="9" t="s">
        <v>155</v>
      </c>
      <c r="DQ1728" s="9" t="s">
        <v>156</v>
      </c>
      <c r="DR1728" s="9" t="s">
        <v>342</v>
      </c>
      <c r="DS1728" s="9" t="s">
        <v>137</v>
      </c>
      <c r="DT1728" s="9" t="s">
        <v>657</v>
      </c>
      <c r="DU1728" s="9" t="s">
        <v>223</v>
      </c>
      <c r="DV1728" s="9" t="str">
        <f>VLOOKUP(DU1728,Metadata!$B$2:$C$7,2,FALSE)</f>
        <v>3 - 6 years</v>
      </c>
    </row>
    <row r="1729" spans="1:126">
      <c r="A1729" s="13">
        <v>1728</v>
      </c>
      <c r="B1729" s="9" t="s">
        <v>171</v>
      </c>
      <c r="C1729" s="9" t="str">
        <f>VLOOKUP(B1729,Metadata!$M$2:$N$6,2,FALSE)</f>
        <v>Contractor</v>
      </c>
      <c r="D1729" s="9" t="s">
        <v>137</v>
      </c>
      <c r="E1729" s="9" t="s">
        <v>136</v>
      </c>
      <c r="F1729" s="9" t="s">
        <v>138</v>
      </c>
      <c r="G1729" s="9" t="s">
        <v>265</v>
      </c>
      <c r="H1729" s="9" t="str">
        <f>IF(G1729="","",VLOOKUP(G1729,Metadata!$J$2:$K$22,2,FALSE))</f>
        <v>Azores and Madeira</v>
      </c>
      <c r="I1729" s="9" t="s">
        <v>292</v>
      </c>
      <c r="J1729" s="9" t="str">
        <f>IF(I1729="","",VLOOKUP(I1729,Metadata!$P$2:$Q$43,2,FALSE))</f>
        <v>North America</v>
      </c>
      <c r="K1729" s="9" t="str">
        <f t="shared" si="0"/>
        <v>International</v>
      </c>
      <c r="L1729" s="9" t="s">
        <v>137</v>
      </c>
      <c r="M1729" s="9" t="str">
        <f>IF(L1729="","",VLOOKUP(L1729,Metadata!$J$2:$K$22,2,FALSE))</f>
        <v/>
      </c>
      <c r="N1729" s="9" t="s">
        <v>141</v>
      </c>
      <c r="O1729" s="9" t="s">
        <v>137</v>
      </c>
      <c r="P1729" s="9" t="s">
        <v>191</v>
      </c>
      <c r="Q1729" s="10" t="str">
        <f t="shared" si="1"/>
        <v>Remote Job (full or flexible)</v>
      </c>
      <c r="R1729" s="10">
        <v>7</v>
      </c>
      <c r="S1729" s="9" t="s">
        <v>143</v>
      </c>
      <c r="T1729" s="9" t="s">
        <v>137</v>
      </c>
      <c r="U1729" s="9" t="str">
        <f>IF(S1729&lt;&gt;"",S1729,IF(T1729&lt;&gt;"",VLOOKUP(T1729,Metadata!$S$2:$T$228,2,FALSE),""))</f>
        <v>Technical Team Leader</v>
      </c>
      <c r="V1729" s="9" t="s">
        <v>276</v>
      </c>
      <c r="W1729" s="9" t="s">
        <v>137</v>
      </c>
      <c r="X1729" s="9" t="s">
        <v>175</v>
      </c>
      <c r="Y1729" s="9" t="s">
        <v>137</v>
      </c>
      <c r="Z1729" s="9" t="s">
        <v>164</v>
      </c>
      <c r="AA1729" s="9" t="s">
        <v>165</v>
      </c>
      <c r="AB1729" s="9" t="s">
        <v>253</v>
      </c>
      <c r="AC1729" s="9" t="s">
        <v>147</v>
      </c>
      <c r="AD1729" s="9"/>
      <c r="AE1729" s="9" t="s">
        <v>194</v>
      </c>
      <c r="AF1729" s="9" t="s">
        <v>243</v>
      </c>
      <c r="AG1729" s="9"/>
      <c r="AH1729" s="9"/>
      <c r="AI1729" s="9"/>
      <c r="AJ1729" s="9" t="s">
        <v>185</v>
      </c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 t="s">
        <v>167</v>
      </c>
      <c r="BK1729" s="9" t="s">
        <v>198</v>
      </c>
      <c r="BL1729" s="9" t="s">
        <v>199</v>
      </c>
      <c r="BM1729" s="9"/>
      <c r="BN1729" s="9"/>
      <c r="BO1729" s="9"/>
      <c r="BP1729" s="9"/>
      <c r="BQ1729" s="9"/>
      <c r="BR1729" s="9"/>
      <c r="BS1729" s="9" t="s">
        <v>200</v>
      </c>
      <c r="BT1729" s="9"/>
      <c r="BU1729" s="9"/>
      <c r="BV1729" s="9"/>
      <c r="BW1729" s="9"/>
      <c r="BX1729" s="9"/>
      <c r="BY1729" s="9"/>
      <c r="BZ1729" s="9"/>
      <c r="CA1729" s="10">
        <v>24</v>
      </c>
      <c r="CB1729" s="10" t="str">
        <f t="shared" si="5"/>
        <v>13 to 24 monthts</v>
      </c>
      <c r="CC1729" s="10">
        <v>40</v>
      </c>
      <c r="CD1729" s="9">
        <f t="shared" si="2"/>
        <v>64000</v>
      </c>
      <c r="CE1729" s="9" t="s">
        <v>137</v>
      </c>
      <c r="CF1729" s="9" t="s">
        <v>137</v>
      </c>
      <c r="CG1729" s="9" t="str">
        <f>IF(CF1729="","",VLOOKUP(CF1729,Metadata!$D$2:$H$20,2,FALSE))</f>
        <v/>
      </c>
      <c r="CH1729" s="9" t="str">
        <f>IF(CF1729="","",VLOOKUP(CF1729,Metadata!$D$2:$H$20,4,FALSE))</f>
        <v/>
      </c>
      <c r="CI1729" s="9" t="str">
        <f>IF(CF1729="","",VLOOKUP(CF1729,Metadata!$D$2:$H$20,5,FALSE))</f>
        <v/>
      </c>
      <c r="CJ1729" s="9">
        <f t="shared" si="3"/>
        <v>64000</v>
      </c>
      <c r="CK1729" s="9" t="s">
        <v>201</v>
      </c>
      <c r="CL1729" s="10">
        <v>6</v>
      </c>
      <c r="CM1729" s="10">
        <v>2</v>
      </c>
      <c r="CN1729" s="10">
        <v>7</v>
      </c>
      <c r="CO1729" s="10">
        <v>7</v>
      </c>
      <c r="CP1729" s="10">
        <v>4</v>
      </c>
      <c r="CQ1729" s="10">
        <v>7</v>
      </c>
      <c r="CR1729" s="10">
        <v>7</v>
      </c>
      <c r="CS1729" s="10">
        <v>6</v>
      </c>
      <c r="CT1729" s="10">
        <v>4</v>
      </c>
      <c r="CU1729" s="10">
        <v>4</v>
      </c>
      <c r="CV1729" s="10">
        <v>2</v>
      </c>
      <c r="CW1729" s="10">
        <v>3</v>
      </c>
      <c r="CX1729" s="10">
        <v>6</v>
      </c>
      <c r="CY1729" s="10">
        <v>3</v>
      </c>
      <c r="CZ1729" s="10">
        <v>6</v>
      </c>
      <c r="DA1729" s="10">
        <v>2</v>
      </c>
      <c r="DB1729" s="10">
        <v>2</v>
      </c>
      <c r="DC1729" s="10">
        <v>6</v>
      </c>
      <c r="DD1729" s="10">
        <v>2</v>
      </c>
      <c r="DE1729" s="10">
        <v>6</v>
      </c>
      <c r="DF1729" s="10">
        <v>5</v>
      </c>
      <c r="DG1729" s="10">
        <v>5</v>
      </c>
      <c r="DH1729" s="10">
        <v>6</v>
      </c>
      <c r="DI1729" s="10">
        <v>6</v>
      </c>
      <c r="DJ1729" s="10">
        <v>4</v>
      </c>
      <c r="DK1729" s="10">
        <v>6</v>
      </c>
      <c r="DL1729" s="10">
        <v>4</v>
      </c>
      <c r="DM1729" s="9" t="s">
        <v>154</v>
      </c>
      <c r="DN1729" s="10">
        <v>1986</v>
      </c>
      <c r="DO1729" s="9">
        <f t="shared" si="8"/>
        <v>35</v>
      </c>
      <c r="DP1729" s="9" t="s">
        <v>155</v>
      </c>
      <c r="DQ1729" s="9" t="s">
        <v>156</v>
      </c>
      <c r="DR1729" s="9" t="s">
        <v>157</v>
      </c>
      <c r="DS1729" s="9" t="s">
        <v>137</v>
      </c>
      <c r="DT1729" s="9" t="s">
        <v>657</v>
      </c>
      <c r="DU1729" s="9" t="s">
        <v>203</v>
      </c>
      <c r="DV1729" s="9" t="str">
        <f>VLOOKUP(DU1729,Metadata!$B$2:$C$7,2,FALSE)</f>
        <v>6+ years</v>
      </c>
    </row>
    <row r="1730" spans="1:126">
      <c r="A1730" s="13">
        <v>1729</v>
      </c>
      <c r="B1730" s="9" t="s">
        <v>135</v>
      </c>
      <c r="C1730" s="9" t="str">
        <f>VLOOKUP(B1730,Metadata!$M$2:$N$6,2,FALSE)</f>
        <v>Permanent Employee</v>
      </c>
      <c r="D1730" s="9" t="s">
        <v>136</v>
      </c>
      <c r="E1730" s="9" t="s">
        <v>137</v>
      </c>
      <c r="F1730" s="9" t="s">
        <v>138</v>
      </c>
      <c r="G1730" s="9" t="s">
        <v>140</v>
      </c>
      <c r="H1730" s="9" t="str">
        <f>IF(G1730="","",VLOOKUP(G1730,Metadata!$J$2:$K$22,2,FALSE))</f>
        <v>Lisbon Metropolitan Area</v>
      </c>
      <c r="I1730" s="9" t="s">
        <v>255</v>
      </c>
      <c r="J1730" s="9" t="str">
        <f>IF(I1730="","",VLOOKUP(I1730,Metadata!$P$2:$Q$43,2,FALSE))</f>
        <v>Europe</v>
      </c>
      <c r="K1730" s="9" t="str">
        <f t="shared" si="0"/>
        <v>International</v>
      </c>
      <c r="L1730" s="9" t="s">
        <v>137</v>
      </c>
      <c r="M1730" s="9" t="str">
        <f>IF(L1730="","",VLOOKUP(L1730,Metadata!$J$2:$K$22,2,FALSE))</f>
        <v/>
      </c>
      <c r="N1730" s="9" t="s">
        <v>141</v>
      </c>
      <c r="O1730" s="9" t="s">
        <v>137</v>
      </c>
      <c r="P1730" s="9" t="s">
        <v>142</v>
      </c>
      <c r="Q1730" s="10" t="str">
        <f t="shared" si="1"/>
        <v>Full Office Job</v>
      </c>
      <c r="R1730" s="10">
        <v>5</v>
      </c>
      <c r="S1730" s="9" t="s">
        <v>192</v>
      </c>
      <c r="T1730" s="9" t="s">
        <v>137</v>
      </c>
      <c r="U1730" s="9" t="str">
        <f>IF(S1730&lt;&gt;"",S1730,IF(T1730&lt;&gt;"",VLOOKUP(T1730,Metadata!$S$2:$T$228,2,FALSE),""))</f>
        <v>Back-End Developer</v>
      </c>
      <c r="V1730" s="9" t="s">
        <v>144</v>
      </c>
      <c r="W1730" s="9" t="s">
        <v>137</v>
      </c>
      <c r="X1730" s="9" t="s">
        <v>163</v>
      </c>
      <c r="Y1730" s="9" t="s">
        <v>137</v>
      </c>
      <c r="Z1730" s="9" t="s">
        <v>184</v>
      </c>
      <c r="AA1730" s="9" t="s">
        <v>165</v>
      </c>
      <c r="AB1730" s="9" t="s">
        <v>137</v>
      </c>
      <c r="AC1730" s="9" t="s">
        <v>147</v>
      </c>
      <c r="AD1730" s="9"/>
      <c r="AE1730" s="9" t="s">
        <v>194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 t="s">
        <v>178</v>
      </c>
      <c r="BB1730" s="9"/>
      <c r="BC1730" s="9"/>
      <c r="BD1730" s="9"/>
      <c r="BE1730" s="9"/>
      <c r="BF1730" s="9"/>
      <c r="BG1730" s="9"/>
      <c r="BH1730" s="9"/>
      <c r="BI1730" s="9"/>
      <c r="BJ1730" s="9" t="s">
        <v>167</v>
      </c>
      <c r="BK1730" s="9" t="s">
        <v>198</v>
      </c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10"/>
      <c r="CB1730" s="10" t="str">
        <f t="shared" si="5"/>
        <v/>
      </c>
      <c r="CC1730" s="10"/>
      <c r="CD1730" s="9" t="str">
        <f t="shared" si="2"/>
        <v/>
      </c>
      <c r="CE1730" s="9" t="s">
        <v>168</v>
      </c>
      <c r="CF1730" s="9" t="s">
        <v>254</v>
      </c>
      <c r="CG1730" s="9">
        <f>IF(CF1730="","",VLOOKUP(CF1730,Metadata!$D$2:$H$20,2,FALSE))</f>
        <v>37500</v>
      </c>
      <c r="CH1730" s="9">
        <f>IF(CF1730="","",VLOOKUP(CF1730,Metadata!$D$2:$H$20,4,FALSE))</f>
        <v>35000</v>
      </c>
      <c r="CI1730" s="9">
        <f>IF(CF1730="","",VLOOKUP(CF1730,Metadata!$D$2:$H$20,5,FALSE))</f>
        <v>40000</v>
      </c>
      <c r="CJ1730" s="9">
        <f t="shared" si="3"/>
        <v>37500</v>
      </c>
      <c r="CK1730" s="9" t="s">
        <v>189</v>
      </c>
      <c r="CL1730" s="10">
        <v>5</v>
      </c>
      <c r="CM1730" s="10">
        <v>3</v>
      </c>
      <c r="CN1730" s="10">
        <v>7</v>
      </c>
      <c r="CO1730" s="10">
        <v>7</v>
      </c>
      <c r="CP1730" s="10">
        <v>4</v>
      </c>
      <c r="CQ1730" s="10">
        <v>4</v>
      </c>
      <c r="CR1730" s="10">
        <v>4</v>
      </c>
      <c r="CS1730" s="10">
        <v>7</v>
      </c>
      <c r="CT1730" s="10">
        <v>7</v>
      </c>
      <c r="CU1730" s="10">
        <v>5</v>
      </c>
      <c r="CV1730" s="10">
        <v>5</v>
      </c>
      <c r="CW1730" s="10">
        <v>7</v>
      </c>
      <c r="CX1730" s="10">
        <v>5</v>
      </c>
      <c r="CY1730" s="10">
        <v>2</v>
      </c>
      <c r="CZ1730" s="10">
        <v>1</v>
      </c>
      <c r="DA1730" s="10">
        <v>2</v>
      </c>
      <c r="DB1730" s="10">
        <v>6</v>
      </c>
      <c r="DC1730" s="10">
        <v>7</v>
      </c>
      <c r="DD1730" s="10">
        <v>1</v>
      </c>
      <c r="DE1730" s="10">
        <v>7</v>
      </c>
      <c r="DF1730" s="10">
        <v>3</v>
      </c>
      <c r="DG1730" s="10">
        <v>7</v>
      </c>
      <c r="DH1730" s="10">
        <v>7</v>
      </c>
      <c r="DI1730" s="10">
        <v>7</v>
      </c>
      <c r="DJ1730" s="10">
        <v>5</v>
      </c>
      <c r="DK1730" s="10">
        <v>5</v>
      </c>
      <c r="DL1730" s="10">
        <v>7</v>
      </c>
      <c r="DM1730" s="9" t="s">
        <v>154</v>
      </c>
      <c r="DN1730" s="10">
        <v>1994</v>
      </c>
      <c r="DO1730" s="9">
        <f t="shared" si="8"/>
        <v>27</v>
      </c>
      <c r="DP1730" s="9" t="s">
        <v>155</v>
      </c>
      <c r="DQ1730" s="9" t="s">
        <v>210</v>
      </c>
      <c r="DR1730" s="9" t="s">
        <v>157</v>
      </c>
      <c r="DS1730" s="9" t="s">
        <v>137</v>
      </c>
      <c r="DT1730" s="9" t="s">
        <v>657</v>
      </c>
      <c r="DU1730" s="9" t="s">
        <v>223</v>
      </c>
      <c r="DV1730" s="9" t="str">
        <f>VLOOKUP(DU1730,Metadata!$B$2:$C$7,2,FALSE)</f>
        <v>3 - 6 years</v>
      </c>
    </row>
    <row r="1731" spans="1:126">
      <c r="A1731" s="13">
        <v>1730</v>
      </c>
      <c r="B1731" s="9" t="s">
        <v>135</v>
      </c>
      <c r="C1731" s="9" t="str">
        <f>VLOOKUP(B1731,Metadata!$M$2:$N$6,2,FALSE)</f>
        <v>Permanent Employee</v>
      </c>
      <c r="D1731" s="9" t="s">
        <v>136</v>
      </c>
      <c r="E1731" s="9" t="s">
        <v>137</v>
      </c>
      <c r="F1731" s="9" t="s">
        <v>138</v>
      </c>
      <c r="G1731" s="9" t="s">
        <v>275</v>
      </c>
      <c r="H1731" s="9" t="str">
        <f>IF(G1731="","",VLOOKUP(G1731,Metadata!$J$2:$K$22,2,FALSE))</f>
        <v>Centre</v>
      </c>
      <c r="I1731" s="9" t="s">
        <v>138</v>
      </c>
      <c r="J1731" s="9" t="str">
        <f>IF(I1731="","",VLOOKUP(I1731,Metadata!$P$2:$Q$43,2,FALSE))</f>
        <v>Europe</v>
      </c>
      <c r="K1731" s="9" t="str">
        <f t="shared" si="0"/>
        <v>Portugal</v>
      </c>
      <c r="L1731" s="9" t="s">
        <v>275</v>
      </c>
      <c r="M1731" s="9" t="str">
        <f>IF(L1731="","",VLOOKUP(L1731,Metadata!$J$2:$K$22,2,FALSE))</f>
        <v>Centre</v>
      </c>
      <c r="N1731" s="9" t="s">
        <v>214</v>
      </c>
      <c r="O1731" s="9" t="s">
        <v>278</v>
      </c>
      <c r="P1731" s="9" t="s">
        <v>142</v>
      </c>
      <c r="Q1731" s="10" t="str">
        <f t="shared" si="1"/>
        <v>Full Office Job</v>
      </c>
      <c r="R1731" s="10">
        <v>6</v>
      </c>
      <c r="S1731" s="9" t="s">
        <v>229</v>
      </c>
      <c r="T1731" s="9" t="s">
        <v>137</v>
      </c>
      <c r="U1731" s="9" t="str">
        <f>IF(S1731&lt;&gt;"",S1731,IF(T1731&lt;&gt;"",VLOOKUP(T1731,Metadata!$S$2:$T$228,2,FALSE),""))</f>
        <v>Project Manager</v>
      </c>
      <c r="V1731" s="9" t="s">
        <v>207</v>
      </c>
      <c r="W1731" s="9" t="s">
        <v>137</v>
      </c>
      <c r="X1731" s="9" t="s">
        <v>145</v>
      </c>
      <c r="Y1731" s="9" t="s">
        <v>137</v>
      </c>
      <c r="Z1731" s="9" t="s">
        <v>193</v>
      </c>
      <c r="AA1731" s="9" t="s">
        <v>137</v>
      </c>
      <c r="AB1731" s="9" t="s">
        <v>137</v>
      </c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 t="s">
        <v>150</v>
      </c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 t="s">
        <v>150</v>
      </c>
      <c r="BZ1731" s="9" t="s">
        <v>137</v>
      </c>
      <c r="CA1731" s="10"/>
      <c r="CB1731" s="10" t="str">
        <f t="shared" si="5"/>
        <v/>
      </c>
      <c r="CC1731" s="10"/>
      <c r="CD1731" s="9" t="str">
        <f t="shared" si="2"/>
        <v/>
      </c>
      <c r="CE1731" s="9" t="s">
        <v>151</v>
      </c>
      <c r="CF1731" s="9" t="s">
        <v>220</v>
      </c>
      <c r="CG1731" s="9">
        <f>IF(CF1731="","",VLOOKUP(CF1731,Metadata!$D$2:$H$20,2,FALSE))</f>
        <v>27500</v>
      </c>
      <c r="CH1731" s="9">
        <f>IF(CF1731="","",VLOOKUP(CF1731,Metadata!$D$2:$H$20,4,FALSE))</f>
        <v>25000</v>
      </c>
      <c r="CI1731" s="9">
        <f>IF(CF1731="","",VLOOKUP(CF1731,Metadata!$D$2:$H$20,5,FALSE))</f>
        <v>30000</v>
      </c>
      <c r="CJ1731" s="9">
        <f t="shared" si="3"/>
        <v>27500</v>
      </c>
      <c r="CK1731" s="9" t="s">
        <v>153</v>
      </c>
      <c r="CL1731" s="10">
        <v>3</v>
      </c>
      <c r="CM1731" s="10">
        <v>5</v>
      </c>
      <c r="CN1731" s="10">
        <v>4</v>
      </c>
      <c r="CO1731" s="10">
        <v>7</v>
      </c>
      <c r="CP1731" s="10">
        <v>3</v>
      </c>
      <c r="CQ1731" s="10">
        <v>4</v>
      </c>
      <c r="CR1731" s="10">
        <v>7</v>
      </c>
      <c r="CS1731" s="10">
        <v>7</v>
      </c>
      <c r="CT1731" s="10">
        <v>7</v>
      </c>
      <c r="CU1731" s="10">
        <v>4</v>
      </c>
      <c r="CV1731" s="10">
        <v>5</v>
      </c>
      <c r="CW1731" s="10">
        <v>4</v>
      </c>
      <c r="CX1731" s="10">
        <v>3</v>
      </c>
      <c r="CY1731" s="10">
        <v>4</v>
      </c>
      <c r="CZ1731" s="10">
        <v>4</v>
      </c>
      <c r="DA1731" s="10">
        <v>3</v>
      </c>
      <c r="DB1731" s="10">
        <v>7</v>
      </c>
      <c r="DC1731" s="10">
        <v>7</v>
      </c>
      <c r="DD1731" s="10">
        <v>7</v>
      </c>
      <c r="DE1731" s="10">
        <v>7</v>
      </c>
      <c r="DF1731" s="10">
        <v>7</v>
      </c>
      <c r="DG1731" s="10">
        <v>7</v>
      </c>
      <c r="DH1731" s="10">
        <v>7</v>
      </c>
      <c r="DI1731" s="10">
        <v>7</v>
      </c>
      <c r="DJ1731" s="10">
        <v>7</v>
      </c>
      <c r="DK1731" s="10">
        <v>7</v>
      </c>
      <c r="DL1731" s="10">
        <v>7</v>
      </c>
      <c r="DM1731" s="9" t="s">
        <v>154</v>
      </c>
      <c r="DN1731" s="10">
        <v>1984</v>
      </c>
      <c r="DO1731" s="9">
        <f t="shared" si="8"/>
        <v>37</v>
      </c>
      <c r="DP1731" s="9" t="s">
        <v>155</v>
      </c>
      <c r="DQ1731" s="9" t="s">
        <v>202</v>
      </c>
      <c r="DR1731" s="9" t="s">
        <v>157</v>
      </c>
      <c r="DS1731" s="9" t="s">
        <v>137</v>
      </c>
      <c r="DT1731" s="9" t="s">
        <v>657</v>
      </c>
      <c r="DU1731" s="9" t="s">
        <v>158</v>
      </c>
      <c r="DV1731" s="9" t="str">
        <f>VLOOKUP(DU1731,Metadata!$B$2:$C$7,2,FALSE)</f>
        <v>6+ years</v>
      </c>
    </row>
    <row r="1732" spans="1:126">
      <c r="A1732" s="13">
        <v>1731</v>
      </c>
      <c r="B1732" s="9" t="s">
        <v>135</v>
      </c>
      <c r="C1732" s="9" t="str">
        <f>VLOOKUP(B1732,Metadata!$M$2:$N$6,2,FALSE)</f>
        <v>Permanent Employee</v>
      </c>
      <c r="D1732" s="9" t="s">
        <v>159</v>
      </c>
      <c r="E1732" s="9" t="s">
        <v>137</v>
      </c>
      <c r="F1732" s="9" t="s">
        <v>138</v>
      </c>
      <c r="G1732" s="9" t="s">
        <v>140</v>
      </c>
      <c r="H1732" s="9" t="str">
        <f>IF(G1732="","",VLOOKUP(G1732,Metadata!$J$2:$K$22,2,FALSE))</f>
        <v>Lisbon Metropolitan Area</v>
      </c>
      <c r="I1732" s="9" t="s">
        <v>138</v>
      </c>
      <c r="J1732" s="9" t="str">
        <f>IF(I1732="","",VLOOKUP(I1732,Metadata!$P$2:$Q$43,2,FALSE))</f>
        <v>Europe</v>
      </c>
      <c r="K1732" s="9" t="str">
        <f t="shared" si="0"/>
        <v>Portugal</v>
      </c>
      <c r="L1732" s="9" t="s">
        <v>140</v>
      </c>
      <c r="M1732" s="9" t="str">
        <f>IF(L1732="","",VLOOKUP(L1732,Metadata!$J$2:$K$22,2,FALSE))</f>
        <v>Lisbon Metropolitan Area</v>
      </c>
      <c r="N1732" s="9" t="s">
        <v>141</v>
      </c>
      <c r="O1732" s="9" t="s">
        <v>137</v>
      </c>
      <c r="P1732" s="9" t="s">
        <v>142</v>
      </c>
      <c r="Q1732" s="10" t="str">
        <f t="shared" si="1"/>
        <v>Full Office Job</v>
      </c>
      <c r="R1732" s="10">
        <v>5</v>
      </c>
      <c r="S1732" s="9" t="s">
        <v>229</v>
      </c>
      <c r="T1732" s="9" t="s">
        <v>137</v>
      </c>
      <c r="U1732" s="9" t="str">
        <f>IF(S1732&lt;&gt;"",S1732,IF(T1732&lt;&gt;"",VLOOKUP(T1732,Metadata!$S$2:$T$228,2,FALSE),""))</f>
        <v>Project Manager</v>
      </c>
      <c r="V1732" s="9" t="s">
        <v>234</v>
      </c>
      <c r="W1732" s="9" t="s">
        <v>137</v>
      </c>
      <c r="X1732" s="9" t="s">
        <v>137</v>
      </c>
      <c r="Y1732" s="9" t="s">
        <v>433</v>
      </c>
      <c r="Z1732" s="9" t="s">
        <v>218</v>
      </c>
      <c r="AA1732" s="9" t="s">
        <v>137</v>
      </c>
      <c r="AB1732" s="9" t="s">
        <v>137</v>
      </c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 t="s">
        <v>149</v>
      </c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 t="s">
        <v>150</v>
      </c>
      <c r="BZ1732" s="9" t="s">
        <v>137</v>
      </c>
      <c r="CA1732" s="10"/>
      <c r="CB1732" s="10" t="str">
        <f t="shared" si="5"/>
        <v/>
      </c>
      <c r="CC1732" s="10"/>
      <c r="CD1732" s="9" t="str">
        <f t="shared" si="2"/>
        <v/>
      </c>
      <c r="CE1732" s="9" t="s">
        <v>232</v>
      </c>
      <c r="CF1732" s="9" t="s">
        <v>236</v>
      </c>
      <c r="CG1732" s="9">
        <f>IF(CF1732="","",VLOOKUP(CF1732,Metadata!$D$2:$H$20,2,FALSE))</f>
        <v>47500</v>
      </c>
      <c r="CH1732" s="9">
        <f>IF(CF1732="","",VLOOKUP(CF1732,Metadata!$D$2:$H$20,4,FALSE))</f>
        <v>45000</v>
      </c>
      <c r="CI1732" s="9">
        <f>IF(CF1732="","",VLOOKUP(CF1732,Metadata!$D$2:$H$20,5,FALSE))</f>
        <v>50000</v>
      </c>
      <c r="CJ1732" s="9">
        <f t="shared" si="3"/>
        <v>47500</v>
      </c>
      <c r="CK1732" s="9" t="s">
        <v>221</v>
      </c>
      <c r="CL1732" s="10">
        <v>7</v>
      </c>
      <c r="CM1732" s="10">
        <v>3</v>
      </c>
      <c r="CN1732" s="10">
        <v>5</v>
      </c>
      <c r="CO1732" s="10">
        <v>2</v>
      </c>
      <c r="CP1732" s="10">
        <v>2</v>
      </c>
      <c r="CQ1732" s="10">
        <v>7</v>
      </c>
      <c r="CR1732" s="10">
        <v>3</v>
      </c>
      <c r="CS1732" s="10">
        <v>3</v>
      </c>
      <c r="CT1732" s="10">
        <v>6</v>
      </c>
      <c r="CU1732" s="10">
        <v>7</v>
      </c>
      <c r="CV1732" s="10">
        <v>5</v>
      </c>
      <c r="CW1732" s="10">
        <v>6</v>
      </c>
      <c r="CX1732" s="10">
        <v>7</v>
      </c>
      <c r="CY1732" s="10">
        <v>7</v>
      </c>
      <c r="CZ1732" s="10">
        <v>6</v>
      </c>
      <c r="DA1732" s="10">
        <v>5</v>
      </c>
      <c r="DB1732" s="10">
        <v>4</v>
      </c>
      <c r="DC1732" s="10">
        <v>5</v>
      </c>
      <c r="DD1732" s="10">
        <v>4</v>
      </c>
      <c r="DE1732" s="10">
        <v>7</v>
      </c>
      <c r="DF1732" s="10">
        <v>7</v>
      </c>
      <c r="DG1732" s="10">
        <v>7</v>
      </c>
      <c r="DH1732" s="10">
        <v>6</v>
      </c>
      <c r="DI1732" s="10">
        <v>7</v>
      </c>
      <c r="DJ1732" s="10">
        <v>6</v>
      </c>
      <c r="DK1732" s="10">
        <v>5</v>
      </c>
      <c r="DL1732" s="10">
        <v>6</v>
      </c>
      <c r="DM1732" s="9" t="s">
        <v>154</v>
      </c>
      <c r="DN1732" s="10">
        <v>1989</v>
      </c>
      <c r="DO1732" s="9">
        <f t="shared" si="8"/>
        <v>32</v>
      </c>
      <c r="DP1732" s="9" t="s">
        <v>222</v>
      </c>
      <c r="DQ1732" s="9" t="s">
        <v>156</v>
      </c>
      <c r="DR1732" s="9" t="s">
        <v>170</v>
      </c>
      <c r="DS1732" s="9" t="s">
        <v>137</v>
      </c>
      <c r="DT1732" s="9" t="s">
        <v>657</v>
      </c>
      <c r="DU1732" s="9" t="s">
        <v>203</v>
      </c>
      <c r="DV1732" s="9" t="str">
        <f>VLOOKUP(DU1732,Metadata!$B$2:$C$7,2,FALSE)</f>
        <v>6+ years</v>
      </c>
    </row>
    <row r="1733" spans="1:126">
      <c r="A1733" s="13">
        <v>1732</v>
      </c>
      <c r="B1733" s="9" t="s">
        <v>135</v>
      </c>
      <c r="C1733" s="9" t="str">
        <f>VLOOKUP(B1733,Metadata!$M$2:$N$6,2,FALSE)</f>
        <v>Permanent Employee</v>
      </c>
      <c r="D1733" s="9" t="s">
        <v>159</v>
      </c>
      <c r="E1733" s="9" t="s">
        <v>137</v>
      </c>
      <c r="F1733" s="9" t="s">
        <v>138</v>
      </c>
      <c r="G1733" s="9" t="s">
        <v>140</v>
      </c>
      <c r="H1733" s="9" t="str">
        <f>IF(G1733="","",VLOOKUP(G1733,Metadata!$J$2:$K$22,2,FALSE))</f>
        <v>Lisbon Metropolitan Area</v>
      </c>
      <c r="I1733" s="9" t="s">
        <v>138</v>
      </c>
      <c r="J1733" s="9" t="str">
        <f>IF(I1733="","",VLOOKUP(I1733,Metadata!$P$2:$Q$43,2,FALSE))</f>
        <v>Europe</v>
      </c>
      <c r="K1733" s="9" t="str">
        <f t="shared" si="0"/>
        <v>Portugal</v>
      </c>
      <c r="L1733" s="9" t="s">
        <v>140</v>
      </c>
      <c r="M1733" s="9" t="str">
        <f>IF(L1733="","",VLOOKUP(L1733,Metadata!$J$2:$K$22,2,FALSE))</f>
        <v>Lisbon Metropolitan Area</v>
      </c>
      <c r="N1733" s="9" t="s">
        <v>141</v>
      </c>
      <c r="O1733" s="9" t="s">
        <v>137</v>
      </c>
      <c r="P1733" s="9" t="s">
        <v>142</v>
      </c>
      <c r="Q1733" s="10" t="str">
        <f t="shared" si="1"/>
        <v>Full Office Job</v>
      </c>
      <c r="R1733" s="10">
        <v>3</v>
      </c>
      <c r="S1733" s="9" t="s">
        <v>216</v>
      </c>
      <c r="T1733" s="9" t="s">
        <v>137</v>
      </c>
      <c r="U1733" s="9" t="str">
        <f>IF(S1733&lt;&gt;"",S1733,IF(T1733&lt;&gt;"",VLOOKUP(T1733,Metadata!$S$2:$T$228,2,FALSE),""))</f>
        <v>Front-End Developer</v>
      </c>
      <c r="V1733" s="9" t="s">
        <v>323</v>
      </c>
      <c r="W1733" s="9" t="s">
        <v>137</v>
      </c>
      <c r="X1733" s="9" t="s">
        <v>242</v>
      </c>
      <c r="Y1733" s="9" t="s">
        <v>137</v>
      </c>
      <c r="Z1733" s="9" t="s">
        <v>184</v>
      </c>
      <c r="AA1733" s="9" t="s">
        <v>165</v>
      </c>
      <c r="AB1733" s="9" t="s">
        <v>137</v>
      </c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 t="s">
        <v>178</v>
      </c>
      <c r="BB1733" s="9"/>
      <c r="BC1733" s="9"/>
      <c r="BD1733" s="9"/>
      <c r="BE1733" s="9"/>
      <c r="BF1733" s="9"/>
      <c r="BG1733" s="9"/>
      <c r="BH1733" s="9"/>
      <c r="BI1733" s="9"/>
      <c r="BJ1733" s="9" t="s">
        <v>167</v>
      </c>
      <c r="BK1733" s="9"/>
      <c r="BL1733" s="9"/>
      <c r="BM1733" s="9"/>
      <c r="BN1733" s="9"/>
      <c r="BO1733" s="9"/>
      <c r="BP1733" s="9"/>
      <c r="BQ1733" s="9"/>
      <c r="BR1733" s="9" t="s">
        <v>247</v>
      </c>
      <c r="BS1733" s="9"/>
      <c r="BT1733" s="9"/>
      <c r="BU1733" s="9"/>
      <c r="BV1733" s="9"/>
      <c r="BW1733" s="9"/>
      <c r="BX1733" s="9"/>
      <c r="BY1733" s="9"/>
      <c r="BZ1733" s="9"/>
      <c r="CA1733" s="10"/>
      <c r="CB1733" s="10" t="str">
        <f t="shared" si="5"/>
        <v/>
      </c>
      <c r="CC1733" s="10"/>
      <c r="CD1733" s="9" t="str">
        <f t="shared" si="2"/>
        <v/>
      </c>
      <c r="CE1733" s="9" t="s">
        <v>232</v>
      </c>
      <c r="CF1733" s="9" t="s">
        <v>225</v>
      </c>
      <c r="CG1733" s="9">
        <f>IF(CF1733="","",VLOOKUP(CF1733,Metadata!$D$2:$H$20,2,FALSE))</f>
        <v>22500</v>
      </c>
      <c r="CH1733" s="9">
        <f>IF(CF1733="","",VLOOKUP(CF1733,Metadata!$D$2:$H$20,4,FALSE))</f>
        <v>20000</v>
      </c>
      <c r="CI1733" s="9">
        <f>IF(CF1733="","",VLOOKUP(CF1733,Metadata!$D$2:$H$20,5,FALSE))</f>
        <v>25000</v>
      </c>
      <c r="CJ1733" s="9">
        <f t="shared" si="3"/>
        <v>22500</v>
      </c>
      <c r="CK1733" s="9" t="s">
        <v>153</v>
      </c>
      <c r="CL1733" s="10">
        <v>4</v>
      </c>
      <c r="CM1733" s="10">
        <v>3</v>
      </c>
      <c r="CN1733" s="10">
        <v>4</v>
      </c>
      <c r="CO1733" s="10">
        <v>6</v>
      </c>
      <c r="CP1733" s="10">
        <v>6</v>
      </c>
      <c r="CQ1733" s="10">
        <v>7</v>
      </c>
      <c r="CR1733" s="10">
        <v>2</v>
      </c>
      <c r="CS1733" s="10">
        <v>3</v>
      </c>
      <c r="CT1733" s="10">
        <v>5</v>
      </c>
      <c r="CU1733" s="10">
        <v>4</v>
      </c>
      <c r="CV1733" s="10">
        <v>6</v>
      </c>
      <c r="CW1733" s="10">
        <v>1</v>
      </c>
      <c r="CX1733" s="10">
        <v>4</v>
      </c>
      <c r="CY1733" s="10">
        <v>2</v>
      </c>
      <c r="CZ1733" s="10">
        <v>5</v>
      </c>
      <c r="DA1733" s="10">
        <v>4</v>
      </c>
      <c r="DB1733" s="10">
        <v>4</v>
      </c>
      <c r="DC1733" s="10">
        <v>6</v>
      </c>
      <c r="DD1733" s="10">
        <v>3</v>
      </c>
      <c r="DE1733" s="10">
        <v>6</v>
      </c>
      <c r="DF1733" s="10">
        <v>7</v>
      </c>
      <c r="DG1733" s="10">
        <v>2</v>
      </c>
      <c r="DH1733" s="10">
        <v>2</v>
      </c>
      <c r="DI1733" s="10">
        <v>4</v>
      </c>
      <c r="DJ1733" s="10">
        <v>1</v>
      </c>
      <c r="DK1733" s="10">
        <v>1</v>
      </c>
      <c r="DL1733" s="10">
        <v>1</v>
      </c>
      <c r="DM1733" s="9" t="s">
        <v>154</v>
      </c>
      <c r="DN1733" s="10">
        <v>1988</v>
      </c>
      <c r="DO1733" s="9">
        <f t="shared" si="8"/>
        <v>33</v>
      </c>
      <c r="DP1733" s="9" t="s">
        <v>155</v>
      </c>
      <c r="DQ1733" s="9" t="s">
        <v>210</v>
      </c>
      <c r="DR1733" s="9" t="s">
        <v>170</v>
      </c>
      <c r="DS1733" s="9" t="s">
        <v>137</v>
      </c>
      <c r="DT1733" s="9" t="s">
        <v>657</v>
      </c>
      <c r="DU1733" s="9" t="s">
        <v>223</v>
      </c>
      <c r="DV1733" s="9" t="str">
        <f>VLOOKUP(DU1733,Metadata!$B$2:$C$7,2,FALSE)</f>
        <v>3 - 6 years</v>
      </c>
    </row>
    <row r="1734" spans="1:126">
      <c r="A1734" s="13">
        <v>1733</v>
      </c>
      <c r="B1734" s="9" t="s">
        <v>135</v>
      </c>
      <c r="C1734" s="9" t="str">
        <f>VLOOKUP(B1734,Metadata!$M$2:$N$6,2,FALSE)</f>
        <v>Permanent Employee</v>
      </c>
      <c r="D1734" s="9" t="s">
        <v>136</v>
      </c>
      <c r="E1734" s="9" t="s">
        <v>137</v>
      </c>
      <c r="F1734" s="9" t="s">
        <v>138</v>
      </c>
      <c r="G1734" s="9" t="s">
        <v>140</v>
      </c>
      <c r="H1734" s="9" t="str">
        <f>IF(G1734="","",VLOOKUP(G1734,Metadata!$J$2:$K$22,2,FALSE))</f>
        <v>Lisbon Metropolitan Area</v>
      </c>
      <c r="I1734" s="9" t="s">
        <v>138</v>
      </c>
      <c r="J1734" s="9" t="str">
        <f>IF(I1734="","",VLOOKUP(I1734,Metadata!$P$2:$Q$43,2,FALSE))</f>
        <v>Europe</v>
      </c>
      <c r="K1734" s="9" t="str">
        <f t="shared" si="0"/>
        <v>Portugal</v>
      </c>
      <c r="L1734" s="9" t="s">
        <v>140</v>
      </c>
      <c r="M1734" s="9" t="str">
        <f>IF(L1734="","",VLOOKUP(L1734,Metadata!$J$2:$K$22,2,FALSE))</f>
        <v>Lisbon Metropolitan Area</v>
      </c>
      <c r="N1734" s="9" t="s">
        <v>141</v>
      </c>
      <c r="O1734" s="9" t="s">
        <v>137</v>
      </c>
      <c r="P1734" s="9" t="s">
        <v>191</v>
      </c>
      <c r="Q1734" s="10" t="str">
        <f t="shared" si="1"/>
        <v>Remote Job (full or flexible)</v>
      </c>
      <c r="R1734" s="10">
        <v>7</v>
      </c>
      <c r="S1734" s="9" t="s">
        <v>319</v>
      </c>
      <c r="T1734" s="9" t="s">
        <v>137</v>
      </c>
      <c r="U1734" s="9" t="str">
        <f>IF(S1734&lt;&gt;"",S1734,IF(T1734&lt;&gt;"",VLOOKUP(T1734,Metadata!$S$2:$T$228,2,FALSE),""))</f>
        <v>CTO</v>
      </c>
      <c r="V1734" s="9" t="s">
        <v>400</v>
      </c>
      <c r="W1734" s="9" t="s">
        <v>137</v>
      </c>
      <c r="X1734" s="9" t="s">
        <v>163</v>
      </c>
      <c r="Y1734" s="9" t="s">
        <v>137</v>
      </c>
      <c r="Z1734" s="9" t="s">
        <v>262</v>
      </c>
      <c r="AA1734" s="9" t="s">
        <v>165</v>
      </c>
      <c r="AB1734" s="9" t="s">
        <v>137</v>
      </c>
      <c r="AC1734" s="9" t="s">
        <v>147</v>
      </c>
      <c r="AD1734" s="9"/>
      <c r="AE1734" s="9"/>
      <c r="AF1734" s="9"/>
      <c r="AG1734" s="9" t="s">
        <v>166</v>
      </c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 t="s">
        <v>178</v>
      </c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 t="s">
        <v>186</v>
      </c>
      <c r="BO1734" s="9"/>
      <c r="BP1734" s="9"/>
      <c r="BQ1734" s="9"/>
      <c r="BR1734" s="9"/>
      <c r="BS1734" s="9" t="s">
        <v>200</v>
      </c>
      <c r="BT1734" s="9"/>
      <c r="BU1734" s="9"/>
      <c r="BV1734" s="9"/>
      <c r="BW1734" s="9"/>
      <c r="BX1734" s="9"/>
      <c r="BY1734" s="9"/>
      <c r="BZ1734" s="9"/>
      <c r="CA1734" s="10"/>
      <c r="CB1734" s="10" t="str">
        <f t="shared" si="5"/>
        <v/>
      </c>
      <c r="CC1734" s="10"/>
      <c r="CD1734" s="9" t="str">
        <f t="shared" si="2"/>
        <v/>
      </c>
      <c r="CE1734" s="9" t="s">
        <v>168</v>
      </c>
      <c r="CF1734" s="9" t="s">
        <v>245</v>
      </c>
      <c r="CG1734" s="9">
        <f>IF(CF1734="","",VLOOKUP(CF1734,Metadata!$D$2:$H$20,2,FALSE))</f>
        <v>42500</v>
      </c>
      <c r="CH1734" s="9">
        <f>IF(CF1734="","",VLOOKUP(CF1734,Metadata!$D$2:$H$20,4,FALSE))</f>
        <v>40000</v>
      </c>
      <c r="CI1734" s="9">
        <f>IF(CF1734="","",VLOOKUP(CF1734,Metadata!$D$2:$H$20,5,FALSE))</f>
        <v>45000</v>
      </c>
      <c r="CJ1734" s="9">
        <f t="shared" si="3"/>
        <v>42500</v>
      </c>
      <c r="CK1734" s="9" t="s">
        <v>180</v>
      </c>
      <c r="CL1734" s="10">
        <v>1</v>
      </c>
      <c r="CM1734" s="10">
        <v>5</v>
      </c>
      <c r="CN1734" s="10">
        <v>7</v>
      </c>
      <c r="CO1734" s="10">
        <v>7</v>
      </c>
      <c r="CP1734" s="10">
        <v>3</v>
      </c>
      <c r="CQ1734" s="10">
        <v>5</v>
      </c>
      <c r="CR1734" s="10">
        <v>7</v>
      </c>
      <c r="CS1734" s="10">
        <v>7</v>
      </c>
      <c r="CT1734" s="10">
        <v>4</v>
      </c>
      <c r="CU1734" s="10">
        <v>4</v>
      </c>
      <c r="CV1734" s="10">
        <v>4</v>
      </c>
      <c r="CW1734" s="10">
        <v>5</v>
      </c>
      <c r="CX1734" s="10">
        <v>5</v>
      </c>
      <c r="CY1734" s="10">
        <v>5</v>
      </c>
      <c r="CZ1734" s="10">
        <v>7</v>
      </c>
      <c r="DA1734" s="10">
        <v>1</v>
      </c>
      <c r="DB1734" s="10">
        <v>1</v>
      </c>
      <c r="DC1734" s="10">
        <v>1</v>
      </c>
      <c r="DD1734" s="10">
        <v>1</v>
      </c>
      <c r="DE1734" s="10">
        <v>7</v>
      </c>
      <c r="DF1734" s="10">
        <v>4</v>
      </c>
      <c r="DG1734" s="10">
        <v>7</v>
      </c>
      <c r="DH1734" s="10">
        <v>7</v>
      </c>
      <c r="DI1734" s="10">
        <v>7</v>
      </c>
      <c r="DJ1734" s="10">
        <v>4</v>
      </c>
      <c r="DK1734" s="10">
        <v>4</v>
      </c>
      <c r="DL1734" s="10">
        <v>4</v>
      </c>
      <c r="DM1734" s="9" t="s">
        <v>154</v>
      </c>
      <c r="DN1734" s="10">
        <v>1976</v>
      </c>
      <c r="DO1734" s="9">
        <f t="shared" si="8"/>
        <v>45</v>
      </c>
      <c r="DP1734" s="9" t="s">
        <v>155</v>
      </c>
      <c r="DQ1734" s="9" t="s">
        <v>210</v>
      </c>
      <c r="DR1734" s="9" t="s">
        <v>157</v>
      </c>
      <c r="DS1734" s="9" t="s">
        <v>137</v>
      </c>
      <c r="DT1734" s="9" t="s">
        <v>657</v>
      </c>
      <c r="DU1734" s="9" t="s">
        <v>158</v>
      </c>
      <c r="DV1734" s="9" t="str">
        <f>VLOOKUP(DU1734,Metadata!$B$2:$C$7,2,FALSE)</f>
        <v>6+ years</v>
      </c>
    </row>
    <row r="1735" spans="1:126">
      <c r="A1735" s="13">
        <v>1734</v>
      </c>
      <c r="B1735" s="9" t="s">
        <v>135</v>
      </c>
      <c r="C1735" s="9" t="str">
        <f>VLOOKUP(B1735,Metadata!$M$2:$N$6,2,FALSE)</f>
        <v>Permanent Employee</v>
      </c>
      <c r="D1735" s="9" t="s">
        <v>159</v>
      </c>
      <c r="E1735" s="9" t="s">
        <v>137</v>
      </c>
      <c r="F1735" s="9" t="s">
        <v>138</v>
      </c>
      <c r="G1735" s="9" t="s">
        <v>334</v>
      </c>
      <c r="H1735" s="9" t="str">
        <f>IF(G1735="","",VLOOKUP(G1735,Metadata!$J$2:$K$22,2,FALSE))</f>
        <v>North</v>
      </c>
      <c r="I1735" s="9" t="s">
        <v>138</v>
      </c>
      <c r="J1735" s="9" t="str">
        <f>IF(I1735="","",VLOOKUP(I1735,Metadata!$P$2:$Q$43,2,FALSE))</f>
        <v>Europe</v>
      </c>
      <c r="K1735" s="9" t="str">
        <f t="shared" si="0"/>
        <v>Portugal</v>
      </c>
      <c r="L1735" s="9" t="s">
        <v>140</v>
      </c>
      <c r="M1735" s="9" t="str">
        <f>IF(L1735="","",VLOOKUP(L1735,Metadata!$J$2:$K$22,2,FALSE))</f>
        <v>Lisbon Metropolitan Area</v>
      </c>
      <c r="N1735" s="9" t="s">
        <v>141</v>
      </c>
      <c r="O1735" s="9" t="s">
        <v>137</v>
      </c>
      <c r="P1735" s="9" t="s">
        <v>191</v>
      </c>
      <c r="Q1735" s="10" t="str">
        <f t="shared" si="1"/>
        <v>Remote Job (full or flexible)</v>
      </c>
      <c r="R1735" s="10">
        <v>5</v>
      </c>
      <c r="S1735" s="9" t="s">
        <v>161</v>
      </c>
      <c r="T1735" s="9" t="s">
        <v>137</v>
      </c>
      <c r="U1735" s="9" t="str">
        <f>IF(S1735&lt;&gt;"",S1735,IF(T1735&lt;&gt;"",VLOOKUP(T1735,Metadata!$S$2:$T$228,2,FALSE),""))</f>
        <v>Full-Stack Developer</v>
      </c>
      <c r="V1735" s="9" t="s">
        <v>276</v>
      </c>
      <c r="W1735" s="9" t="s">
        <v>137</v>
      </c>
      <c r="X1735" s="9" t="s">
        <v>145</v>
      </c>
      <c r="Y1735" s="9" t="s">
        <v>137</v>
      </c>
      <c r="Z1735" s="9" t="s">
        <v>146</v>
      </c>
      <c r="AA1735" s="9" t="s">
        <v>137</v>
      </c>
      <c r="AB1735" s="9" t="s">
        <v>137</v>
      </c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 t="s">
        <v>273</v>
      </c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12" t="s">
        <v>273</v>
      </c>
      <c r="BY1735" s="9" t="s">
        <v>150</v>
      </c>
      <c r="BZ1735" s="9" t="s">
        <v>137</v>
      </c>
      <c r="CA1735" s="10"/>
      <c r="CB1735" s="10" t="str">
        <f t="shared" si="5"/>
        <v/>
      </c>
      <c r="CC1735" s="10"/>
      <c r="CD1735" s="9" t="str">
        <f t="shared" si="2"/>
        <v/>
      </c>
      <c r="CE1735" s="9" t="s">
        <v>232</v>
      </c>
      <c r="CF1735" s="9" t="s">
        <v>188</v>
      </c>
      <c r="CG1735" s="9">
        <f>IF(CF1735="","",VLOOKUP(CF1735,Metadata!$D$2:$H$20,2,FALSE))</f>
        <v>17500</v>
      </c>
      <c r="CH1735" s="9">
        <f>IF(CF1735="","",VLOOKUP(CF1735,Metadata!$D$2:$H$20,4,FALSE))</f>
        <v>15000</v>
      </c>
      <c r="CI1735" s="9">
        <f>IF(CF1735="","",VLOOKUP(CF1735,Metadata!$D$2:$H$20,5,FALSE))</f>
        <v>20000</v>
      </c>
      <c r="CJ1735" s="9">
        <f t="shared" si="3"/>
        <v>17500</v>
      </c>
      <c r="CK1735" s="9" t="s">
        <v>201</v>
      </c>
      <c r="CL1735" s="10">
        <v>5</v>
      </c>
      <c r="CM1735" s="10">
        <v>1</v>
      </c>
      <c r="CN1735" s="10">
        <v>7</v>
      </c>
      <c r="CO1735" s="10">
        <v>7</v>
      </c>
      <c r="CP1735" s="10">
        <v>6</v>
      </c>
      <c r="CQ1735" s="10">
        <v>7</v>
      </c>
      <c r="CR1735" s="10">
        <v>4</v>
      </c>
      <c r="CS1735" s="10">
        <v>4</v>
      </c>
      <c r="CT1735" s="10">
        <v>6</v>
      </c>
      <c r="CU1735" s="10">
        <v>6</v>
      </c>
      <c r="CV1735" s="10">
        <v>4</v>
      </c>
      <c r="CW1735" s="10">
        <v>5</v>
      </c>
      <c r="CX1735" s="10">
        <v>6</v>
      </c>
      <c r="CY1735" s="10">
        <v>5</v>
      </c>
      <c r="CZ1735" s="10">
        <v>7</v>
      </c>
      <c r="DA1735" s="10">
        <v>4</v>
      </c>
      <c r="DB1735" s="10">
        <v>4</v>
      </c>
      <c r="DC1735" s="10">
        <v>6</v>
      </c>
      <c r="DD1735" s="10">
        <v>1</v>
      </c>
      <c r="DE1735" s="10">
        <v>7</v>
      </c>
      <c r="DF1735" s="10">
        <v>1</v>
      </c>
      <c r="DG1735" s="10">
        <v>7</v>
      </c>
      <c r="DH1735" s="10">
        <v>1</v>
      </c>
      <c r="DI1735" s="10">
        <v>1</v>
      </c>
      <c r="DJ1735" s="10">
        <v>1</v>
      </c>
      <c r="DK1735" s="10">
        <v>4</v>
      </c>
      <c r="DL1735" s="10">
        <v>1</v>
      </c>
      <c r="DM1735" s="9" t="s">
        <v>154</v>
      </c>
      <c r="DN1735" s="10">
        <v>1993</v>
      </c>
      <c r="DO1735" s="9">
        <f t="shared" si="8"/>
        <v>28</v>
      </c>
      <c r="DP1735" s="9" t="s">
        <v>155</v>
      </c>
      <c r="DQ1735" s="9" t="s">
        <v>156</v>
      </c>
      <c r="DR1735" s="9" t="s">
        <v>157</v>
      </c>
      <c r="DS1735" s="9" t="s">
        <v>137</v>
      </c>
      <c r="DT1735" s="9" t="s">
        <v>657</v>
      </c>
      <c r="DU1735" s="9" t="s">
        <v>168</v>
      </c>
      <c r="DV1735" s="9" t="str">
        <f>VLOOKUP(DU1735,Metadata!$B$2:$C$7,2,FALSE)</f>
        <v>0 - 3 years</v>
      </c>
    </row>
    <row r="1736" spans="1:126">
      <c r="A1736" s="13">
        <v>1735</v>
      </c>
      <c r="B1736" s="9" t="s">
        <v>135</v>
      </c>
      <c r="C1736" s="9" t="str">
        <f>VLOOKUP(B1736,Metadata!$M$2:$N$6,2,FALSE)</f>
        <v>Permanent Employee</v>
      </c>
      <c r="D1736" s="9" t="s">
        <v>159</v>
      </c>
      <c r="E1736" s="9" t="s">
        <v>137</v>
      </c>
      <c r="F1736" s="9" t="s">
        <v>138</v>
      </c>
      <c r="G1736" s="9" t="s">
        <v>140</v>
      </c>
      <c r="H1736" s="9" t="str">
        <f>IF(G1736="","",VLOOKUP(G1736,Metadata!$J$2:$K$22,2,FALSE))</f>
        <v>Lisbon Metropolitan Area</v>
      </c>
      <c r="I1736" s="9" t="s">
        <v>138</v>
      </c>
      <c r="J1736" s="9" t="str">
        <f>IF(I1736="","",VLOOKUP(I1736,Metadata!$P$2:$Q$43,2,FALSE))</f>
        <v>Europe</v>
      </c>
      <c r="K1736" s="9" t="str">
        <f t="shared" si="0"/>
        <v>Portugal</v>
      </c>
      <c r="L1736" s="9" t="s">
        <v>140</v>
      </c>
      <c r="M1736" s="9" t="str">
        <f>IF(L1736="","",VLOOKUP(L1736,Metadata!$J$2:$K$22,2,FALSE))</f>
        <v>Lisbon Metropolitan Area</v>
      </c>
      <c r="N1736" s="9" t="s">
        <v>141</v>
      </c>
      <c r="O1736" s="9" t="s">
        <v>137</v>
      </c>
      <c r="P1736" s="9" t="s">
        <v>142</v>
      </c>
      <c r="Q1736" s="10" t="str">
        <f t="shared" si="1"/>
        <v>Full Office Job</v>
      </c>
      <c r="R1736" s="10">
        <v>4</v>
      </c>
      <c r="S1736" s="9" t="s">
        <v>338</v>
      </c>
      <c r="T1736" s="9" t="s">
        <v>137</v>
      </c>
      <c r="U1736" s="9" t="str">
        <f>IF(S1736&lt;&gt;"",S1736,IF(T1736&lt;&gt;"",VLOOKUP(T1736,Metadata!$S$2:$T$228,2,FALSE),""))</f>
        <v>Solutions Architect</v>
      </c>
      <c r="V1736" s="9" t="s">
        <v>207</v>
      </c>
      <c r="W1736" s="9" t="s">
        <v>137</v>
      </c>
      <c r="X1736" s="9" t="s">
        <v>208</v>
      </c>
      <c r="Y1736" s="9" t="s">
        <v>137</v>
      </c>
      <c r="Z1736" s="9" t="s">
        <v>184</v>
      </c>
      <c r="AA1736" s="9" t="s">
        <v>165</v>
      </c>
      <c r="AB1736" s="9" t="s">
        <v>137</v>
      </c>
      <c r="AC1736" s="9" t="s">
        <v>147</v>
      </c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 t="s">
        <v>178</v>
      </c>
      <c r="BB1736" s="9"/>
      <c r="BC1736" s="9"/>
      <c r="BD1736" s="9"/>
      <c r="BE1736" s="9"/>
      <c r="BF1736" s="9"/>
      <c r="BG1736" s="9"/>
      <c r="BH1736" s="9"/>
      <c r="BI1736" s="9"/>
      <c r="BJ1736" s="9" t="s">
        <v>167</v>
      </c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10"/>
      <c r="CB1736" s="10" t="str">
        <f t="shared" si="5"/>
        <v/>
      </c>
      <c r="CC1736" s="10"/>
      <c r="CD1736" s="9" t="str">
        <f t="shared" si="2"/>
        <v/>
      </c>
      <c r="CE1736" s="9" t="s">
        <v>168</v>
      </c>
      <c r="CF1736" s="9" t="s">
        <v>220</v>
      </c>
      <c r="CG1736" s="9">
        <f>IF(CF1736="","",VLOOKUP(CF1736,Metadata!$D$2:$H$20,2,FALSE))</f>
        <v>27500</v>
      </c>
      <c r="CH1736" s="9">
        <f>IF(CF1736="","",VLOOKUP(CF1736,Metadata!$D$2:$H$20,4,FALSE))</f>
        <v>25000</v>
      </c>
      <c r="CI1736" s="9">
        <f>IF(CF1736="","",VLOOKUP(CF1736,Metadata!$D$2:$H$20,5,FALSE))</f>
        <v>30000</v>
      </c>
      <c r="CJ1736" s="9">
        <f t="shared" si="3"/>
        <v>27500</v>
      </c>
      <c r="CK1736" s="9" t="s">
        <v>153</v>
      </c>
      <c r="CL1736" s="10">
        <v>4</v>
      </c>
      <c r="CM1736" s="10">
        <v>1</v>
      </c>
      <c r="CN1736" s="10">
        <v>7</v>
      </c>
      <c r="CO1736" s="10">
        <v>7</v>
      </c>
      <c r="CP1736" s="10">
        <v>6</v>
      </c>
      <c r="CQ1736" s="10">
        <v>6</v>
      </c>
      <c r="CR1736" s="10">
        <v>4</v>
      </c>
      <c r="CS1736" s="10">
        <v>5</v>
      </c>
      <c r="CT1736" s="10">
        <v>3</v>
      </c>
      <c r="CU1736" s="10">
        <v>5</v>
      </c>
      <c r="CV1736" s="10">
        <v>5</v>
      </c>
      <c r="CW1736" s="10">
        <v>6</v>
      </c>
      <c r="CX1736" s="10">
        <v>6</v>
      </c>
      <c r="CY1736" s="10">
        <v>3</v>
      </c>
      <c r="CZ1736" s="10">
        <v>4</v>
      </c>
      <c r="DA1736" s="10">
        <v>4</v>
      </c>
      <c r="DB1736" s="10">
        <v>4</v>
      </c>
      <c r="DC1736" s="10">
        <v>6</v>
      </c>
      <c r="DD1736" s="10">
        <v>3</v>
      </c>
      <c r="DE1736" s="10">
        <v>5</v>
      </c>
      <c r="DF1736" s="10">
        <v>5</v>
      </c>
      <c r="DG1736" s="10">
        <v>6</v>
      </c>
      <c r="DH1736" s="10">
        <v>4</v>
      </c>
      <c r="DI1736" s="10">
        <v>7</v>
      </c>
      <c r="DJ1736" s="10">
        <v>4</v>
      </c>
      <c r="DK1736" s="10">
        <v>5</v>
      </c>
      <c r="DL1736" s="10">
        <v>4</v>
      </c>
      <c r="DM1736" s="9" t="s">
        <v>154</v>
      </c>
      <c r="DN1736" s="10">
        <v>1976</v>
      </c>
      <c r="DO1736" s="9">
        <f t="shared" si="8"/>
        <v>45</v>
      </c>
      <c r="DP1736" s="9" t="s">
        <v>155</v>
      </c>
      <c r="DQ1736" s="9" t="s">
        <v>202</v>
      </c>
      <c r="DR1736" s="9" t="s">
        <v>157</v>
      </c>
      <c r="DS1736" s="9" t="s">
        <v>137</v>
      </c>
      <c r="DT1736" s="9" t="s">
        <v>657</v>
      </c>
      <c r="DU1736" s="9" t="s">
        <v>158</v>
      </c>
      <c r="DV1736" s="9" t="str">
        <f>VLOOKUP(DU1736,Metadata!$B$2:$C$7,2,FALSE)</f>
        <v>6+ years</v>
      </c>
    </row>
    <row r="1737" spans="1:126">
      <c r="A1737" s="13">
        <v>1736</v>
      </c>
      <c r="B1737" s="9" t="s">
        <v>135</v>
      </c>
      <c r="C1737" s="9" t="str">
        <f>VLOOKUP(B1737,Metadata!$M$2:$N$6,2,FALSE)</f>
        <v>Permanent Employee</v>
      </c>
      <c r="D1737" s="9" t="s">
        <v>159</v>
      </c>
      <c r="E1737" s="9" t="s">
        <v>137</v>
      </c>
      <c r="F1737" s="9" t="s">
        <v>138</v>
      </c>
      <c r="G1737" s="9" t="s">
        <v>140</v>
      </c>
      <c r="H1737" s="9" t="str">
        <f>IF(G1737="","",VLOOKUP(G1737,Metadata!$J$2:$K$22,2,FALSE))</f>
        <v>Lisbon Metropolitan Area</v>
      </c>
      <c r="I1737" s="9" t="s">
        <v>138</v>
      </c>
      <c r="J1737" s="9" t="str">
        <f>IF(I1737="","",VLOOKUP(I1737,Metadata!$P$2:$Q$43,2,FALSE))</f>
        <v>Europe</v>
      </c>
      <c r="K1737" s="9" t="str">
        <f t="shared" si="0"/>
        <v>Portugal</v>
      </c>
      <c r="L1737" s="9" t="s">
        <v>140</v>
      </c>
      <c r="M1737" s="9" t="str">
        <f>IF(L1737="","",VLOOKUP(L1737,Metadata!$J$2:$K$22,2,FALSE))</f>
        <v>Lisbon Metropolitan Area</v>
      </c>
      <c r="N1737" s="9" t="s">
        <v>205</v>
      </c>
      <c r="O1737" s="9" t="s">
        <v>137</v>
      </c>
      <c r="P1737" s="9" t="s">
        <v>137</v>
      </c>
      <c r="Q1737" s="10" t="str">
        <f t="shared" si="1"/>
        <v>Full Office Job</v>
      </c>
      <c r="R1737" s="10">
        <v>5</v>
      </c>
      <c r="S1737" s="9" t="s">
        <v>183</v>
      </c>
      <c r="T1737" s="9" t="s">
        <v>137</v>
      </c>
      <c r="U1737" s="9" t="str">
        <f>IF(S1737&lt;&gt;"",S1737,IF(T1737&lt;&gt;"",VLOOKUP(T1737,Metadata!$S$2:$T$228,2,FALSE),""))</f>
        <v>Product Owner/Product Manager</v>
      </c>
      <c r="V1737" s="9" t="s">
        <v>207</v>
      </c>
      <c r="W1737" s="9" t="s">
        <v>137</v>
      </c>
      <c r="X1737" s="9" t="s">
        <v>163</v>
      </c>
      <c r="Y1737" s="9" t="s">
        <v>137</v>
      </c>
      <c r="Z1737" s="9" t="s">
        <v>164</v>
      </c>
      <c r="AA1737" s="9" t="s">
        <v>165</v>
      </c>
      <c r="AB1737" s="9" t="s">
        <v>137</v>
      </c>
      <c r="AC1737" s="9" t="s">
        <v>147</v>
      </c>
      <c r="AD1737" s="9"/>
      <c r="AE1737" s="9"/>
      <c r="AF1737" s="9"/>
      <c r="AG1737" s="9" t="s">
        <v>166</v>
      </c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 t="s">
        <v>178</v>
      </c>
      <c r="BB1737" s="9"/>
      <c r="BC1737" s="9"/>
      <c r="BD1737" s="9"/>
      <c r="BE1737" s="9"/>
      <c r="BF1737" s="9"/>
      <c r="BG1737" s="9"/>
      <c r="BH1737" s="9"/>
      <c r="BI1737" s="9"/>
      <c r="BJ1737" s="9" t="s">
        <v>167</v>
      </c>
      <c r="BK1737" s="9"/>
      <c r="BL1737" s="9"/>
      <c r="BM1737" s="9"/>
      <c r="BN1737" s="9"/>
      <c r="BO1737" s="9"/>
      <c r="BP1737" s="9" t="s">
        <v>179</v>
      </c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10"/>
      <c r="CB1737" s="10" t="str">
        <f t="shared" si="5"/>
        <v/>
      </c>
      <c r="CC1737" s="10"/>
      <c r="CD1737" s="9" t="str">
        <f t="shared" si="2"/>
        <v/>
      </c>
      <c r="CE1737" s="9" t="s">
        <v>151</v>
      </c>
      <c r="CF1737" s="9" t="s">
        <v>152</v>
      </c>
      <c r="CG1737" s="9">
        <f>IF(CF1737="","",VLOOKUP(CF1737,Metadata!$D$2:$H$20,2,FALSE))</f>
        <v>32500</v>
      </c>
      <c r="CH1737" s="9">
        <f>IF(CF1737="","",VLOOKUP(CF1737,Metadata!$D$2:$H$20,4,FALSE))</f>
        <v>30000</v>
      </c>
      <c r="CI1737" s="9">
        <f>IF(CF1737="","",VLOOKUP(CF1737,Metadata!$D$2:$H$20,5,FALSE))</f>
        <v>35000</v>
      </c>
      <c r="CJ1737" s="9">
        <f t="shared" si="3"/>
        <v>32500</v>
      </c>
      <c r="CK1737" s="9" t="s">
        <v>153</v>
      </c>
      <c r="CL1737" s="10">
        <v>2</v>
      </c>
      <c r="CM1737" s="10">
        <v>4</v>
      </c>
      <c r="CN1737" s="10">
        <v>7</v>
      </c>
      <c r="CO1737" s="10">
        <v>5</v>
      </c>
      <c r="CP1737" s="10">
        <v>6</v>
      </c>
      <c r="CQ1737" s="10">
        <v>7</v>
      </c>
      <c r="CR1737" s="10">
        <v>6</v>
      </c>
      <c r="CS1737" s="10">
        <v>7</v>
      </c>
      <c r="CT1737" s="10">
        <v>7</v>
      </c>
      <c r="CU1737" s="10">
        <v>6</v>
      </c>
      <c r="CV1737" s="10">
        <v>5</v>
      </c>
      <c r="CW1737" s="10">
        <v>6</v>
      </c>
      <c r="CX1737" s="10">
        <v>6</v>
      </c>
      <c r="CY1737" s="10">
        <v>5</v>
      </c>
      <c r="CZ1737" s="10">
        <v>6</v>
      </c>
      <c r="DA1737" s="10">
        <v>5</v>
      </c>
      <c r="DB1737" s="10">
        <v>5</v>
      </c>
      <c r="DC1737" s="10">
        <v>6</v>
      </c>
      <c r="DD1737" s="10">
        <v>4</v>
      </c>
      <c r="DE1737" s="10">
        <v>7</v>
      </c>
      <c r="DF1737" s="10">
        <v>6</v>
      </c>
      <c r="DG1737" s="10">
        <v>5</v>
      </c>
      <c r="DH1737" s="10">
        <v>6</v>
      </c>
      <c r="DI1737" s="10">
        <v>7</v>
      </c>
      <c r="DJ1737" s="10">
        <v>5</v>
      </c>
      <c r="DK1737" s="10">
        <v>6</v>
      </c>
      <c r="DL1737" s="10">
        <v>6</v>
      </c>
      <c r="DM1737" s="9" t="s">
        <v>154</v>
      </c>
      <c r="DN1737" s="10">
        <v>1985</v>
      </c>
      <c r="DO1737" s="9">
        <f t="shared" si="8"/>
        <v>36</v>
      </c>
      <c r="DP1737" s="9" t="s">
        <v>155</v>
      </c>
      <c r="DQ1737" s="9" t="s">
        <v>210</v>
      </c>
      <c r="DR1737" s="9" t="s">
        <v>157</v>
      </c>
      <c r="DS1737" s="9" t="s">
        <v>137</v>
      </c>
      <c r="DT1737" s="9" t="s">
        <v>657</v>
      </c>
      <c r="DU1737" s="9" t="s">
        <v>158</v>
      </c>
      <c r="DV1737" s="9" t="str">
        <f>VLOOKUP(DU1737,Metadata!$B$2:$C$7,2,FALSE)</f>
        <v>6+ years</v>
      </c>
    </row>
    <row r="1738" spans="1:126">
      <c r="A1738" s="13">
        <v>1737</v>
      </c>
      <c r="B1738" s="9" t="s">
        <v>135</v>
      </c>
      <c r="C1738" s="9" t="str">
        <f>VLOOKUP(B1738,Metadata!$M$2:$N$6,2,FALSE)</f>
        <v>Permanent Employee</v>
      </c>
      <c r="D1738" s="9" t="s">
        <v>159</v>
      </c>
      <c r="E1738" s="9" t="s">
        <v>137</v>
      </c>
      <c r="F1738" s="9" t="s">
        <v>138</v>
      </c>
      <c r="G1738" s="9" t="s">
        <v>213</v>
      </c>
      <c r="H1738" s="9" t="str">
        <f>IF(G1738="","",VLOOKUP(G1738,Metadata!$J$2:$K$22,2,FALSE))</f>
        <v>Centre</v>
      </c>
      <c r="I1738" s="9" t="s">
        <v>138</v>
      </c>
      <c r="J1738" s="9" t="str">
        <f>IF(I1738="","",VLOOKUP(I1738,Metadata!$P$2:$Q$43,2,FALSE))</f>
        <v>Europe</v>
      </c>
      <c r="K1738" s="9" t="str">
        <f t="shared" si="0"/>
        <v>Portugal</v>
      </c>
      <c r="L1738" s="9" t="s">
        <v>172</v>
      </c>
      <c r="M1738" s="9" t="str">
        <f>IF(L1738="","",VLOOKUP(L1738,Metadata!$J$2:$K$22,2,FALSE))</f>
        <v>Porto Metropolitan Area</v>
      </c>
      <c r="N1738" s="9" t="s">
        <v>141</v>
      </c>
      <c r="O1738" s="9" t="s">
        <v>137</v>
      </c>
      <c r="P1738" s="9" t="s">
        <v>191</v>
      </c>
      <c r="Q1738" s="10" t="str">
        <f t="shared" si="1"/>
        <v>Remote Job (full or flexible)</v>
      </c>
      <c r="R1738" s="10">
        <v>5</v>
      </c>
      <c r="S1738" s="9" t="s">
        <v>192</v>
      </c>
      <c r="T1738" s="9" t="s">
        <v>137</v>
      </c>
      <c r="U1738" s="9" t="str">
        <f>IF(S1738&lt;&gt;"",S1738,IF(T1738&lt;&gt;"",VLOOKUP(T1738,Metadata!$S$2:$T$228,2,FALSE),""))</f>
        <v>Back-End Developer</v>
      </c>
      <c r="V1738" s="9" t="s">
        <v>144</v>
      </c>
      <c r="W1738" s="9" t="s">
        <v>137</v>
      </c>
      <c r="X1738" s="9" t="s">
        <v>269</v>
      </c>
      <c r="Y1738" s="9" t="s">
        <v>137</v>
      </c>
      <c r="Z1738" s="9" t="s">
        <v>262</v>
      </c>
      <c r="AA1738" s="9" t="s">
        <v>137</v>
      </c>
      <c r="AB1738" s="9" t="s">
        <v>137</v>
      </c>
      <c r="AC1738" s="9" t="s">
        <v>147</v>
      </c>
      <c r="AD1738" s="9" t="s">
        <v>148</v>
      </c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 t="s">
        <v>219</v>
      </c>
      <c r="BR1738" s="9"/>
      <c r="BS1738" s="9"/>
      <c r="BT1738" s="9"/>
      <c r="BU1738" s="9"/>
      <c r="BV1738" s="9"/>
      <c r="BW1738" s="9"/>
      <c r="BX1738" s="9"/>
      <c r="BY1738" s="9"/>
      <c r="BZ1738" s="9"/>
      <c r="CA1738" s="10"/>
      <c r="CB1738" s="10" t="str">
        <f t="shared" si="5"/>
        <v/>
      </c>
      <c r="CC1738" s="10"/>
      <c r="CD1738" s="9" t="str">
        <f t="shared" si="2"/>
        <v/>
      </c>
      <c r="CE1738" s="9" t="s">
        <v>232</v>
      </c>
      <c r="CF1738" s="9" t="s">
        <v>220</v>
      </c>
      <c r="CG1738" s="9">
        <f>IF(CF1738="","",VLOOKUP(CF1738,Metadata!$D$2:$H$20,2,FALSE))</f>
        <v>27500</v>
      </c>
      <c r="CH1738" s="9">
        <f>IF(CF1738="","",VLOOKUP(CF1738,Metadata!$D$2:$H$20,4,FALSE))</f>
        <v>25000</v>
      </c>
      <c r="CI1738" s="9">
        <f>IF(CF1738="","",VLOOKUP(CF1738,Metadata!$D$2:$H$20,5,FALSE))</f>
        <v>30000</v>
      </c>
      <c r="CJ1738" s="9">
        <f t="shared" si="3"/>
        <v>27500</v>
      </c>
      <c r="CK1738" s="9" t="s">
        <v>201</v>
      </c>
      <c r="CL1738" s="10">
        <v>5</v>
      </c>
      <c r="CM1738" s="10">
        <v>1</v>
      </c>
      <c r="CN1738" s="10">
        <v>6</v>
      </c>
      <c r="CO1738" s="10">
        <v>6</v>
      </c>
      <c r="CP1738" s="10">
        <v>6</v>
      </c>
      <c r="CQ1738" s="10">
        <v>6</v>
      </c>
      <c r="CR1738" s="10">
        <v>5</v>
      </c>
      <c r="CS1738" s="10">
        <v>5</v>
      </c>
      <c r="CT1738" s="10">
        <v>5</v>
      </c>
      <c r="CU1738" s="10">
        <v>6</v>
      </c>
      <c r="CV1738" s="10">
        <v>5</v>
      </c>
      <c r="CW1738" s="10">
        <v>2</v>
      </c>
      <c r="CX1738" s="10">
        <v>6</v>
      </c>
      <c r="CY1738" s="10">
        <v>3</v>
      </c>
      <c r="CZ1738" s="10">
        <v>4</v>
      </c>
      <c r="DA1738" s="10">
        <v>5</v>
      </c>
      <c r="DB1738" s="10">
        <v>5</v>
      </c>
      <c r="DC1738" s="10">
        <v>6</v>
      </c>
      <c r="DD1738" s="10">
        <v>3</v>
      </c>
      <c r="DE1738" s="10">
        <v>7</v>
      </c>
      <c r="DF1738" s="10">
        <v>6</v>
      </c>
      <c r="DG1738" s="10">
        <v>5</v>
      </c>
      <c r="DH1738" s="10">
        <v>3</v>
      </c>
      <c r="DI1738" s="10">
        <v>5</v>
      </c>
      <c r="DJ1738" s="10">
        <v>3</v>
      </c>
      <c r="DK1738" s="10">
        <v>5</v>
      </c>
      <c r="DL1738" s="10">
        <v>5</v>
      </c>
      <c r="DM1738" s="9" t="s">
        <v>154</v>
      </c>
      <c r="DN1738" s="10">
        <v>1992</v>
      </c>
      <c r="DO1738" s="9">
        <f t="shared" si="8"/>
        <v>29</v>
      </c>
      <c r="DP1738" s="9" t="s">
        <v>155</v>
      </c>
      <c r="DQ1738" s="9" t="s">
        <v>202</v>
      </c>
      <c r="DR1738" s="9" t="s">
        <v>157</v>
      </c>
      <c r="DS1738" s="9" t="s">
        <v>137</v>
      </c>
      <c r="DT1738" s="9" t="s">
        <v>657</v>
      </c>
      <c r="DU1738" s="9" t="s">
        <v>223</v>
      </c>
      <c r="DV1738" s="9" t="str">
        <f>VLOOKUP(DU1738,Metadata!$B$2:$C$7,2,FALSE)</f>
        <v>3 - 6 years</v>
      </c>
    </row>
    <row r="1739" spans="1:126">
      <c r="A1739" s="13">
        <v>1738</v>
      </c>
      <c r="B1739" s="9" t="s">
        <v>135</v>
      </c>
      <c r="C1739" s="9" t="str">
        <f>VLOOKUP(B1739,Metadata!$M$2:$N$6,2,FALSE)</f>
        <v>Permanent Employee</v>
      </c>
      <c r="D1739" s="9" t="s">
        <v>159</v>
      </c>
      <c r="E1739" s="9" t="s">
        <v>137</v>
      </c>
      <c r="F1739" s="9" t="s">
        <v>138</v>
      </c>
      <c r="G1739" s="9" t="s">
        <v>140</v>
      </c>
      <c r="H1739" s="9" t="str">
        <f>IF(G1739="","",VLOOKUP(G1739,Metadata!$J$2:$K$22,2,FALSE))</f>
        <v>Lisbon Metropolitan Area</v>
      </c>
      <c r="I1739" s="9" t="s">
        <v>138</v>
      </c>
      <c r="J1739" s="9" t="str">
        <f>IF(I1739="","",VLOOKUP(I1739,Metadata!$P$2:$Q$43,2,FALSE))</f>
        <v>Europe</v>
      </c>
      <c r="K1739" s="9" t="str">
        <f t="shared" si="0"/>
        <v>Portugal</v>
      </c>
      <c r="L1739" s="9" t="s">
        <v>140</v>
      </c>
      <c r="M1739" s="9" t="str">
        <f>IF(L1739="","",VLOOKUP(L1739,Metadata!$J$2:$K$22,2,FALSE))</f>
        <v>Lisbon Metropolitan Area</v>
      </c>
      <c r="N1739" s="9" t="s">
        <v>141</v>
      </c>
      <c r="O1739" s="9" t="s">
        <v>137</v>
      </c>
      <c r="P1739" s="9" t="s">
        <v>142</v>
      </c>
      <c r="Q1739" s="10" t="str">
        <f t="shared" si="1"/>
        <v>Full Office Job</v>
      </c>
      <c r="R1739" s="10">
        <v>6</v>
      </c>
      <c r="S1739" s="9" t="s">
        <v>143</v>
      </c>
      <c r="T1739" s="9" t="s">
        <v>137</v>
      </c>
      <c r="U1739" s="9" t="str">
        <f>IF(S1739&lt;&gt;"",S1739,IF(T1739&lt;&gt;"",VLOOKUP(T1739,Metadata!$S$2:$T$228,2,FALSE),""))</f>
        <v>Technical Team Leader</v>
      </c>
      <c r="V1739" s="9" t="s">
        <v>162</v>
      </c>
      <c r="W1739" s="9" t="s">
        <v>137</v>
      </c>
      <c r="X1739" s="9" t="s">
        <v>163</v>
      </c>
      <c r="Y1739" s="9" t="s">
        <v>137</v>
      </c>
      <c r="Z1739" s="9" t="s">
        <v>184</v>
      </c>
      <c r="AA1739" s="9" t="s">
        <v>137</v>
      </c>
      <c r="AB1739" s="9" t="s">
        <v>137</v>
      </c>
      <c r="AC1739" s="9"/>
      <c r="AD1739" s="9"/>
      <c r="AE1739" s="9"/>
      <c r="AF1739" s="9"/>
      <c r="AG1739" s="9"/>
      <c r="AH1739" s="9"/>
      <c r="AI1739" s="9"/>
      <c r="AJ1739" s="9" t="s">
        <v>185</v>
      </c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 t="s">
        <v>178</v>
      </c>
      <c r="BB1739" s="9"/>
      <c r="BC1739" s="9"/>
      <c r="BD1739" s="9"/>
      <c r="BE1739" s="9"/>
      <c r="BF1739" s="9"/>
      <c r="BG1739" s="9"/>
      <c r="BH1739" s="9"/>
      <c r="BI1739" s="9" t="s">
        <v>543</v>
      </c>
      <c r="BJ1739" s="9"/>
      <c r="BK1739" s="9"/>
      <c r="BL1739" s="9" t="s">
        <v>199</v>
      </c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10"/>
      <c r="CB1739" s="10" t="str">
        <f t="shared" si="5"/>
        <v/>
      </c>
      <c r="CC1739" s="10"/>
      <c r="CD1739" s="9" t="str">
        <f t="shared" si="2"/>
        <v/>
      </c>
      <c r="CE1739" s="9" t="s">
        <v>151</v>
      </c>
      <c r="CF1739" s="9" t="s">
        <v>245</v>
      </c>
      <c r="CG1739" s="9">
        <f>IF(CF1739="","",VLOOKUP(CF1739,Metadata!$D$2:$H$20,2,FALSE))</f>
        <v>42500</v>
      </c>
      <c r="CH1739" s="9">
        <f>IF(CF1739="","",VLOOKUP(CF1739,Metadata!$D$2:$H$20,4,FALSE))</f>
        <v>40000</v>
      </c>
      <c r="CI1739" s="9">
        <f>IF(CF1739="","",VLOOKUP(CF1739,Metadata!$D$2:$H$20,5,FALSE))</f>
        <v>45000</v>
      </c>
      <c r="CJ1739" s="9">
        <f t="shared" si="3"/>
        <v>42500</v>
      </c>
      <c r="CK1739" s="9" t="s">
        <v>153</v>
      </c>
      <c r="CL1739" s="10">
        <v>2</v>
      </c>
      <c r="CM1739" s="10">
        <v>4</v>
      </c>
      <c r="CN1739" s="10">
        <v>7</v>
      </c>
      <c r="CO1739" s="10">
        <v>7</v>
      </c>
      <c r="CP1739" s="10">
        <v>5</v>
      </c>
      <c r="CQ1739" s="10">
        <v>7</v>
      </c>
      <c r="CR1739" s="10">
        <v>5</v>
      </c>
      <c r="CS1739" s="10">
        <v>6</v>
      </c>
      <c r="CT1739" s="10">
        <v>6</v>
      </c>
      <c r="CU1739" s="10">
        <v>5</v>
      </c>
      <c r="CV1739" s="10">
        <v>5</v>
      </c>
      <c r="CW1739" s="10">
        <v>5</v>
      </c>
      <c r="CX1739" s="10">
        <v>6</v>
      </c>
      <c r="CY1739" s="10">
        <v>4</v>
      </c>
      <c r="CZ1739" s="10">
        <v>6</v>
      </c>
      <c r="DA1739" s="10">
        <v>4</v>
      </c>
      <c r="DB1739" s="10">
        <v>3</v>
      </c>
      <c r="DC1739" s="10">
        <v>6</v>
      </c>
      <c r="DD1739" s="10">
        <v>3</v>
      </c>
      <c r="DE1739" s="10">
        <v>6</v>
      </c>
      <c r="DF1739" s="10">
        <v>6</v>
      </c>
      <c r="DG1739" s="10">
        <v>5</v>
      </c>
      <c r="DH1739" s="10">
        <v>5</v>
      </c>
      <c r="DI1739" s="10">
        <v>7</v>
      </c>
      <c r="DJ1739" s="10">
        <v>4</v>
      </c>
      <c r="DK1739" s="10">
        <v>4</v>
      </c>
      <c r="DL1739" s="10">
        <v>3</v>
      </c>
      <c r="DM1739" s="9" t="s">
        <v>154</v>
      </c>
      <c r="DN1739" s="10">
        <v>1972</v>
      </c>
      <c r="DO1739" s="9">
        <f t="shared" si="8"/>
        <v>49</v>
      </c>
      <c r="DP1739" s="9" t="s">
        <v>222</v>
      </c>
      <c r="DQ1739" s="9" t="s">
        <v>202</v>
      </c>
      <c r="DR1739" s="9" t="s">
        <v>157</v>
      </c>
      <c r="DS1739" s="9" t="s">
        <v>137</v>
      </c>
      <c r="DT1739" s="9" t="s">
        <v>657</v>
      </c>
      <c r="DU1739" s="9" t="s">
        <v>158</v>
      </c>
      <c r="DV1739" s="9" t="str">
        <f>VLOOKUP(DU1739,Metadata!$B$2:$C$7,2,FALSE)</f>
        <v>6+ years</v>
      </c>
    </row>
    <row r="1740" spans="1:126">
      <c r="A1740" s="13">
        <v>1739</v>
      </c>
      <c r="B1740" s="9" t="s">
        <v>135</v>
      </c>
      <c r="C1740" s="9" t="str">
        <f>VLOOKUP(B1740,Metadata!$M$2:$N$6,2,FALSE)</f>
        <v>Permanent Employee</v>
      </c>
      <c r="D1740" s="9" t="s">
        <v>159</v>
      </c>
      <c r="E1740" s="9" t="s">
        <v>137</v>
      </c>
      <c r="F1740" s="9" t="s">
        <v>138</v>
      </c>
      <c r="G1740" s="9" t="s">
        <v>190</v>
      </c>
      <c r="H1740" s="9" t="str">
        <f>IF(G1740="","",VLOOKUP(G1740,Metadata!$J$2:$K$22,2,FALSE))</f>
        <v>North</v>
      </c>
      <c r="I1740" s="9" t="s">
        <v>138</v>
      </c>
      <c r="J1740" s="9" t="str">
        <f>IF(I1740="","",VLOOKUP(I1740,Metadata!$P$2:$Q$43,2,FALSE))</f>
        <v>Europe</v>
      </c>
      <c r="K1740" s="9" t="str">
        <f t="shared" si="0"/>
        <v>Portugal</v>
      </c>
      <c r="L1740" s="9" t="s">
        <v>172</v>
      </c>
      <c r="M1740" s="9" t="str">
        <f>IF(L1740="","",VLOOKUP(L1740,Metadata!$J$2:$K$22,2,FALSE))</f>
        <v>Porto Metropolitan Area</v>
      </c>
      <c r="N1740" s="9" t="s">
        <v>141</v>
      </c>
      <c r="O1740" s="9" t="s">
        <v>137</v>
      </c>
      <c r="P1740" s="9" t="s">
        <v>142</v>
      </c>
      <c r="Q1740" s="10" t="str">
        <f t="shared" si="1"/>
        <v>Full Office Job</v>
      </c>
      <c r="R1740" s="10">
        <v>6</v>
      </c>
      <c r="S1740" s="9" t="s">
        <v>192</v>
      </c>
      <c r="T1740" s="9" t="s">
        <v>137</v>
      </c>
      <c r="U1740" s="9" t="str">
        <f>IF(S1740&lt;&gt;"",S1740,IF(T1740&lt;&gt;"",VLOOKUP(T1740,Metadata!$S$2:$T$228,2,FALSE),""))</f>
        <v>Back-End Developer</v>
      </c>
      <c r="V1740" s="9" t="s">
        <v>256</v>
      </c>
      <c r="W1740" s="9" t="s">
        <v>137</v>
      </c>
      <c r="X1740" s="9" t="s">
        <v>163</v>
      </c>
      <c r="Y1740" s="9" t="s">
        <v>137</v>
      </c>
      <c r="Z1740" s="9" t="s">
        <v>184</v>
      </c>
      <c r="AA1740" s="9" t="s">
        <v>165</v>
      </c>
      <c r="AB1740" s="9" t="s">
        <v>137</v>
      </c>
      <c r="AC1740" s="9" t="s">
        <v>147</v>
      </c>
      <c r="AD1740" s="9" t="s">
        <v>148</v>
      </c>
      <c r="AE1740" s="9"/>
      <c r="AF1740" s="9" t="s">
        <v>243</v>
      </c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 t="s">
        <v>324</v>
      </c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 t="s">
        <v>186</v>
      </c>
      <c r="BO1740" s="9"/>
      <c r="BP1740" s="9"/>
      <c r="BQ1740" s="9" t="s">
        <v>219</v>
      </c>
      <c r="BR1740" s="9"/>
      <c r="BS1740" s="9"/>
      <c r="BT1740" s="9"/>
      <c r="BU1740" s="9"/>
      <c r="BV1740" s="9"/>
      <c r="BW1740" s="9"/>
      <c r="BX1740" s="9"/>
      <c r="BY1740" s="9"/>
      <c r="BZ1740" s="9"/>
      <c r="CA1740" s="10"/>
      <c r="CB1740" s="10" t="str">
        <f t="shared" si="5"/>
        <v/>
      </c>
      <c r="CC1740" s="10"/>
      <c r="CD1740" s="9" t="str">
        <f t="shared" si="2"/>
        <v/>
      </c>
      <c r="CE1740" s="9" t="s">
        <v>168</v>
      </c>
      <c r="CF1740" s="9" t="s">
        <v>152</v>
      </c>
      <c r="CG1740" s="9">
        <f>IF(CF1740="","",VLOOKUP(CF1740,Metadata!$D$2:$H$20,2,FALSE))</f>
        <v>32500</v>
      </c>
      <c r="CH1740" s="9">
        <f>IF(CF1740="","",VLOOKUP(CF1740,Metadata!$D$2:$H$20,4,FALSE))</f>
        <v>30000</v>
      </c>
      <c r="CI1740" s="9">
        <f>IF(CF1740="","",VLOOKUP(CF1740,Metadata!$D$2:$H$20,5,FALSE))</f>
        <v>35000</v>
      </c>
      <c r="CJ1740" s="9">
        <f t="shared" si="3"/>
        <v>32500</v>
      </c>
      <c r="CK1740" s="9" t="s">
        <v>221</v>
      </c>
      <c r="CL1740" s="10">
        <v>3</v>
      </c>
      <c r="CM1740" s="10">
        <v>4</v>
      </c>
      <c r="CN1740" s="10">
        <v>4</v>
      </c>
      <c r="CO1740" s="10">
        <v>4</v>
      </c>
      <c r="CP1740" s="10">
        <v>2</v>
      </c>
      <c r="CQ1740" s="10">
        <v>5</v>
      </c>
      <c r="CR1740" s="10">
        <v>6</v>
      </c>
      <c r="CS1740" s="10">
        <v>5</v>
      </c>
      <c r="CT1740" s="10">
        <v>5</v>
      </c>
      <c r="CU1740" s="10">
        <v>6</v>
      </c>
      <c r="CV1740" s="10">
        <v>4</v>
      </c>
      <c r="CW1740" s="10">
        <v>4</v>
      </c>
      <c r="CX1740" s="10">
        <v>5</v>
      </c>
      <c r="CY1740" s="10">
        <v>6</v>
      </c>
      <c r="CZ1740" s="10">
        <v>6</v>
      </c>
      <c r="DA1740" s="10">
        <v>5</v>
      </c>
      <c r="DB1740" s="10">
        <v>4</v>
      </c>
      <c r="DC1740" s="10">
        <v>5</v>
      </c>
      <c r="DD1740" s="10">
        <v>2</v>
      </c>
      <c r="DE1740" s="10">
        <v>6</v>
      </c>
      <c r="DF1740" s="10">
        <v>4</v>
      </c>
      <c r="DG1740" s="10">
        <v>6</v>
      </c>
      <c r="DH1740" s="10">
        <v>5</v>
      </c>
      <c r="DI1740" s="10">
        <v>5</v>
      </c>
      <c r="DJ1740" s="10">
        <v>4</v>
      </c>
      <c r="DK1740" s="10">
        <v>4</v>
      </c>
      <c r="DL1740" s="10">
        <v>5</v>
      </c>
      <c r="DM1740" s="9" t="s">
        <v>154</v>
      </c>
      <c r="DN1740" s="10">
        <v>1993</v>
      </c>
      <c r="DO1740" s="9">
        <f t="shared" si="8"/>
        <v>28</v>
      </c>
      <c r="DP1740" s="9" t="s">
        <v>155</v>
      </c>
      <c r="DQ1740" s="9" t="s">
        <v>202</v>
      </c>
      <c r="DR1740" s="9" t="s">
        <v>157</v>
      </c>
      <c r="DS1740" s="9" t="s">
        <v>137</v>
      </c>
      <c r="DT1740" s="9" t="s">
        <v>657</v>
      </c>
      <c r="DU1740" s="9" t="s">
        <v>223</v>
      </c>
      <c r="DV1740" s="9" t="str">
        <f>VLOOKUP(DU1740,Metadata!$B$2:$C$7,2,FALSE)</f>
        <v>3 - 6 years</v>
      </c>
    </row>
    <row r="1741" spans="1:126">
      <c r="A1741" s="13">
        <v>1740</v>
      </c>
      <c r="B1741" s="9" t="s">
        <v>135</v>
      </c>
      <c r="C1741" s="9" t="str">
        <f>VLOOKUP(B1741,Metadata!$M$2:$N$6,2,FALSE)</f>
        <v>Permanent Employee</v>
      </c>
      <c r="D1741" s="9" t="s">
        <v>159</v>
      </c>
      <c r="E1741" s="9" t="s">
        <v>137</v>
      </c>
      <c r="F1741" s="9" t="s">
        <v>138</v>
      </c>
      <c r="G1741" s="9" t="s">
        <v>140</v>
      </c>
      <c r="H1741" s="9" t="str">
        <f>IF(G1741="","",VLOOKUP(G1741,Metadata!$J$2:$K$22,2,FALSE))</f>
        <v>Lisbon Metropolitan Area</v>
      </c>
      <c r="I1741" s="9" t="s">
        <v>138</v>
      </c>
      <c r="J1741" s="9" t="str">
        <f>IF(I1741="","",VLOOKUP(I1741,Metadata!$P$2:$Q$43,2,FALSE))</f>
        <v>Europe</v>
      </c>
      <c r="K1741" s="9" t="str">
        <f t="shared" si="0"/>
        <v>Portugal</v>
      </c>
      <c r="L1741" s="9" t="s">
        <v>140</v>
      </c>
      <c r="M1741" s="9" t="str">
        <f>IF(L1741="","",VLOOKUP(L1741,Metadata!$J$2:$K$22,2,FALSE))</f>
        <v>Lisbon Metropolitan Area</v>
      </c>
      <c r="N1741" s="9" t="s">
        <v>214</v>
      </c>
      <c r="O1741" s="9" t="s">
        <v>136</v>
      </c>
      <c r="P1741" s="9" t="s">
        <v>191</v>
      </c>
      <c r="Q1741" s="10" t="str">
        <f t="shared" si="1"/>
        <v>Remote Job (full or flexible)</v>
      </c>
      <c r="R1741" s="10">
        <v>7</v>
      </c>
      <c r="S1741" s="9" t="s">
        <v>161</v>
      </c>
      <c r="T1741" s="9" t="s">
        <v>137</v>
      </c>
      <c r="U1741" s="9" t="str">
        <f>IF(S1741&lt;&gt;"",S1741,IF(T1741&lt;&gt;"",VLOOKUP(T1741,Metadata!$S$2:$T$228,2,FALSE),""))</f>
        <v>Full-Stack Developer</v>
      </c>
      <c r="V1741" s="9" t="s">
        <v>323</v>
      </c>
      <c r="W1741" s="9" t="s">
        <v>137</v>
      </c>
      <c r="X1741" s="9" t="s">
        <v>145</v>
      </c>
      <c r="Y1741" s="9" t="s">
        <v>137</v>
      </c>
      <c r="Z1741" s="9" t="s">
        <v>146</v>
      </c>
      <c r="AA1741" s="9" t="s">
        <v>165</v>
      </c>
      <c r="AB1741" s="9" t="s">
        <v>137</v>
      </c>
      <c r="AC1741" s="9"/>
      <c r="AD1741" s="9"/>
      <c r="AE1741" s="9"/>
      <c r="AF1741" s="9"/>
      <c r="AG1741" s="9"/>
      <c r="AH1741" s="9"/>
      <c r="AI1741" s="9"/>
      <c r="AJ1741" s="9" t="s">
        <v>185</v>
      </c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 t="s">
        <v>284</v>
      </c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 t="s">
        <v>150</v>
      </c>
      <c r="BZ1741" s="9" t="s">
        <v>137</v>
      </c>
      <c r="CA1741" s="10"/>
      <c r="CB1741" s="10" t="str">
        <f t="shared" si="5"/>
        <v/>
      </c>
      <c r="CC1741" s="10"/>
      <c r="CD1741" s="9" t="str">
        <f t="shared" si="2"/>
        <v/>
      </c>
      <c r="CE1741" s="9" t="s">
        <v>232</v>
      </c>
      <c r="CF1741" s="9" t="s">
        <v>419</v>
      </c>
      <c r="CG1741" s="9">
        <f>IF(CF1741="","",VLOOKUP(CF1741,Metadata!$D$2:$H$20,2,FALSE))</f>
        <v>62500</v>
      </c>
      <c r="CH1741" s="9">
        <f>IF(CF1741="","",VLOOKUP(CF1741,Metadata!$D$2:$H$20,4,FALSE))</f>
        <v>60000</v>
      </c>
      <c r="CI1741" s="9">
        <f>IF(CF1741="","",VLOOKUP(CF1741,Metadata!$D$2:$H$20,5,FALSE))</f>
        <v>65000</v>
      </c>
      <c r="CJ1741" s="9">
        <f t="shared" si="3"/>
        <v>62500</v>
      </c>
      <c r="CK1741" s="9" t="s">
        <v>221</v>
      </c>
      <c r="CL1741" s="10">
        <v>5</v>
      </c>
      <c r="CM1741" s="10">
        <v>3</v>
      </c>
      <c r="CN1741" s="10">
        <v>7</v>
      </c>
      <c r="CO1741" s="10">
        <v>5</v>
      </c>
      <c r="CP1741" s="10">
        <v>1</v>
      </c>
      <c r="CQ1741" s="10">
        <v>1</v>
      </c>
      <c r="CR1741" s="10">
        <v>7</v>
      </c>
      <c r="CS1741" s="10">
        <v>7</v>
      </c>
      <c r="CT1741" s="10">
        <v>7</v>
      </c>
      <c r="CU1741" s="10">
        <v>1</v>
      </c>
      <c r="CV1741" s="10">
        <v>3</v>
      </c>
      <c r="CW1741" s="10">
        <v>5</v>
      </c>
      <c r="CX1741" s="10">
        <v>7</v>
      </c>
      <c r="CY1741" s="10">
        <v>5</v>
      </c>
      <c r="CZ1741" s="10">
        <v>6</v>
      </c>
      <c r="DA1741" s="10">
        <v>4</v>
      </c>
      <c r="DB1741" s="10">
        <v>4</v>
      </c>
      <c r="DC1741" s="10">
        <v>7</v>
      </c>
      <c r="DD1741" s="10">
        <v>4</v>
      </c>
      <c r="DE1741" s="10">
        <v>7</v>
      </c>
      <c r="DF1741" s="10">
        <v>4</v>
      </c>
      <c r="DG1741" s="10">
        <v>7</v>
      </c>
      <c r="DH1741" s="10">
        <v>7</v>
      </c>
      <c r="DI1741" s="10">
        <v>7</v>
      </c>
      <c r="DJ1741" s="10">
        <v>1</v>
      </c>
      <c r="DK1741" s="10">
        <v>4</v>
      </c>
      <c r="DL1741" s="10">
        <v>1</v>
      </c>
      <c r="DM1741" s="9" t="s">
        <v>154</v>
      </c>
      <c r="DN1741" s="10">
        <v>1979</v>
      </c>
      <c r="DO1741" s="9">
        <f t="shared" si="8"/>
        <v>42</v>
      </c>
      <c r="DP1741" s="9" t="s">
        <v>155</v>
      </c>
      <c r="DQ1741" s="9" t="s">
        <v>210</v>
      </c>
      <c r="DR1741" s="9" t="s">
        <v>157</v>
      </c>
      <c r="DS1741" s="9" t="s">
        <v>137</v>
      </c>
      <c r="DT1741" s="9" t="s">
        <v>657</v>
      </c>
      <c r="DU1741" s="9" t="s">
        <v>158</v>
      </c>
      <c r="DV1741" s="9" t="str">
        <f>VLOOKUP(DU1741,Metadata!$B$2:$C$7,2,FALSE)</f>
        <v>6+ years</v>
      </c>
    </row>
    <row r="1742" spans="1:126">
      <c r="A1742" s="13">
        <v>1741</v>
      </c>
      <c r="B1742" s="9" t="s">
        <v>135</v>
      </c>
      <c r="C1742" s="9" t="str">
        <f>VLOOKUP(B1742,Metadata!$M$2:$N$6,2,FALSE)</f>
        <v>Permanent Employee</v>
      </c>
      <c r="D1742" s="9" t="s">
        <v>159</v>
      </c>
      <c r="E1742" s="9" t="s">
        <v>137</v>
      </c>
      <c r="F1742" s="9" t="s">
        <v>138</v>
      </c>
      <c r="G1742" s="9" t="s">
        <v>140</v>
      </c>
      <c r="H1742" s="9" t="str">
        <f>IF(G1742="","",VLOOKUP(G1742,Metadata!$J$2:$K$22,2,FALSE))</f>
        <v>Lisbon Metropolitan Area</v>
      </c>
      <c r="I1742" s="9" t="s">
        <v>228</v>
      </c>
      <c r="J1742" s="9" t="str">
        <f>IF(I1742="","",VLOOKUP(I1742,Metadata!$P$2:$Q$43,2,FALSE))</f>
        <v>Europe</v>
      </c>
      <c r="K1742" s="9" t="str">
        <f t="shared" si="0"/>
        <v>International</v>
      </c>
      <c r="L1742" s="9" t="s">
        <v>137</v>
      </c>
      <c r="M1742" s="9" t="str">
        <f>IF(L1742="","",VLOOKUP(L1742,Metadata!$J$2:$K$22,2,FALSE))</f>
        <v/>
      </c>
      <c r="N1742" s="9" t="s">
        <v>214</v>
      </c>
      <c r="O1742" s="9" t="s">
        <v>136</v>
      </c>
      <c r="P1742" s="9" t="s">
        <v>191</v>
      </c>
      <c r="Q1742" s="10" t="str">
        <f t="shared" si="1"/>
        <v>Remote Job (full or flexible)</v>
      </c>
      <c r="R1742" s="10">
        <v>3</v>
      </c>
      <c r="S1742" s="9" t="s">
        <v>161</v>
      </c>
      <c r="T1742" s="9" t="s">
        <v>137</v>
      </c>
      <c r="U1742" s="9" t="str">
        <f>IF(S1742&lt;&gt;"",S1742,IF(T1742&lt;&gt;"",VLOOKUP(T1742,Metadata!$S$2:$T$228,2,FALSE),""))</f>
        <v>Full-Stack Developer</v>
      </c>
      <c r="V1742" s="9" t="s">
        <v>256</v>
      </c>
      <c r="W1742" s="9" t="s">
        <v>137</v>
      </c>
      <c r="X1742" s="9" t="s">
        <v>163</v>
      </c>
      <c r="Y1742" s="9" t="s">
        <v>137</v>
      </c>
      <c r="Z1742" s="9" t="s">
        <v>262</v>
      </c>
      <c r="AA1742" s="9" t="s">
        <v>165</v>
      </c>
      <c r="AB1742" s="9" t="s">
        <v>253</v>
      </c>
      <c r="AC1742" s="9" t="s">
        <v>147</v>
      </c>
      <c r="AD1742" s="9" t="s">
        <v>148</v>
      </c>
      <c r="AE1742" s="9"/>
      <c r="AF1742" s="9"/>
      <c r="AG1742" s="9"/>
      <c r="AH1742" s="9"/>
      <c r="AI1742" s="9"/>
      <c r="AJ1742" s="9" t="s">
        <v>185</v>
      </c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 t="s">
        <v>186</v>
      </c>
      <c r="BO1742" s="9"/>
      <c r="BP1742" s="9"/>
      <c r="BQ1742" s="9" t="s">
        <v>219</v>
      </c>
      <c r="BR1742" s="9"/>
      <c r="BS1742" s="9"/>
      <c r="BT1742" s="9"/>
      <c r="BU1742" s="9"/>
      <c r="BV1742" s="9"/>
      <c r="BW1742" s="9"/>
      <c r="BX1742" s="9"/>
      <c r="BY1742" s="9"/>
      <c r="BZ1742" s="9"/>
      <c r="CA1742" s="10"/>
      <c r="CB1742" s="10" t="str">
        <f t="shared" si="5"/>
        <v/>
      </c>
      <c r="CC1742" s="10"/>
      <c r="CD1742" s="9" t="str">
        <f t="shared" si="2"/>
        <v/>
      </c>
      <c r="CE1742" s="9" t="s">
        <v>168</v>
      </c>
      <c r="CF1742" s="9" t="s">
        <v>152</v>
      </c>
      <c r="CG1742" s="9">
        <f>IF(CF1742="","",VLOOKUP(CF1742,Metadata!$D$2:$H$20,2,FALSE))</f>
        <v>32500</v>
      </c>
      <c r="CH1742" s="9">
        <f>IF(CF1742="","",VLOOKUP(CF1742,Metadata!$D$2:$H$20,4,FALSE))</f>
        <v>30000</v>
      </c>
      <c r="CI1742" s="9">
        <f>IF(CF1742="","",VLOOKUP(CF1742,Metadata!$D$2:$H$20,5,FALSE))</f>
        <v>35000</v>
      </c>
      <c r="CJ1742" s="9">
        <f t="shared" si="3"/>
        <v>32500</v>
      </c>
      <c r="CK1742" s="9" t="s">
        <v>201</v>
      </c>
      <c r="CL1742" s="10">
        <v>6</v>
      </c>
      <c r="CM1742" s="10">
        <v>4</v>
      </c>
      <c r="CN1742" s="10">
        <v>6</v>
      </c>
      <c r="CO1742" s="10">
        <v>5</v>
      </c>
      <c r="CP1742" s="10">
        <v>3</v>
      </c>
      <c r="CQ1742" s="10">
        <v>6</v>
      </c>
      <c r="CR1742" s="10">
        <v>5</v>
      </c>
      <c r="CS1742" s="10">
        <v>6</v>
      </c>
      <c r="CT1742" s="10">
        <v>5</v>
      </c>
      <c r="CU1742" s="10">
        <v>7</v>
      </c>
      <c r="CV1742" s="10">
        <v>5</v>
      </c>
      <c r="CW1742" s="10">
        <v>3</v>
      </c>
      <c r="CX1742" s="10">
        <v>5</v>
      </c>
      <c r="CY1742" s="10">
        <v>4</v>
      </c>
      <c r="CZ1742" s="10">
        <v>3</v>
      </c>
      <c r="DA1742" s="10">
        <v>5</v>
      </c>
      <c r="DB1742" s="10">
        <v>3</v>
      </c>
      <c r="DC1742" s="10">
        <v>5</v>
      </c>
      <c r="DD1742" s="10">
        <v>2</v>
      </c>
      <c r="DE1742" s="10">
        <v>6</v>
      </c>
      <c r="DF1742" s="10">
        <v>4</v>
      </c>
      <c r="DG1742" s="10">
        <v>6</v>
      </c>
      <c r="DH1742" s="10">
        <v>3</v>
      </c>
      <c r="DI1742" s="10">
        <v>3</v>
      </c>
      <c r="DJ1742" s="10">
        <v>5</v>
      </c>
      <c r="DK1742" s="10">
        <v>3</v>
      </c>
      <c r="DL1742" s="10">
        <v>4</v>
      </c>
      <c r="DM1742" s="9" t="s">
        <v>154</v>
      </c>
      <c r="DN1742" s="10">
        <v>1992</v>
      </c>
      <c r="DO1742" s="9">
        <f t="shared" si="8"/>
        <v>29</v>
      </c>
      <c r="DP1742" s="9" t="s">
        <v>155</v>
      </c>
      <c r="DQ1742" s="9" t="s">
        <v>202</v>
      </c>
      <c r="DR1742" s="9" t="s">
        <v>157</v>
      </c>
      <c r="DS1742" s="9" t="s">
        <v>137</v>
      </c>
      <c r="DT1742" s="9" t="s">
        <v>657</v>
      </c>
      <c r="DU1742" s="9" t="s">
        <v>223</v>
      </c>
      <c r="DV1742" s="9" t="str">
        <f>VLOOKUP(DU1742,Metadata!$B$2:$C$7,2,FALSE)</f>
        <v>3 - 6 years</v>
      </c>
    </row>
    <row r="1743" spans="1:126">
      <c r="A1743" s="13">
        <v>1742</v>
      </c>
      <c r="B1743" s="9" t="s">
        <v>135</v>
      </c>
      <c r="C1743" s="9" t="str">
        <f>VLOOKUP(B1743,Metadata!$M$2:$N$6,2,FALSE)</f>
        <v>Permanent Employee</v>
      </c>
      <c r="D1743" s="9" t="s">
        <v>159</v>
      </c>
      <c r="E1743" s="9" t="s">
        <v>137</v>
      </c>
      <c r="F1743" s="9" t="s">
        <v>138</v>
      </c>
      <c r="G1743" s="9" t="s">
        <v>140</v>
      </c>
      <c r="H1743" s="9" t="str">
        <f>IF(G1743="","",VLOOKUP(G1743,Metadata!$J$2:$K$22,2,FALSE))</f>
        <v>Lisbon Metropolitan Area</v>
      </c>
      <c r="I1743" s="9" t="s">
        <v>138</v>
      </c>
      <c r="J1743" s="9" t="str">
        <f>IF(I1743="","",VLOOKUP(I1743,Metadata!$P$2:$Q$43,2,FALSE))</f>
        <v>Europe</v>
      </c>
      <c r="K1743" s="9" t="str">
        <f t="shared" si="0"/>
        <v>Portugal</v>
      </c>
      <c r="L1743" s="9" t="s">
        <v>140</v>
      </c>
      <c r="M1743" s="9" t="str">
        <f>IF(L1743="","",VLOOKUP(L1743,Metadata!$J$2:$K$22,2,FALSE))</f>
        <v>Lisbon Metropolitan Area</v>
      </c>
      <c r="N1743" s="9" t="s">
        <v>141</v>
      </c>
      <c r="O1743" s="9" t="s">
        <v>137</v>
      </c>
      <c r="P1743" s="9" t="s">
        <v>142</v>
      </c>
      <c r="Q1743" s="10" t="str">
        <f t="shared" si="1"/>
        <v>Full Office Job</v>
      </c>
      <c r="R1743" s="10">
        <v>5</v>
      </c>
      <c r="S1743" s="9" t="s">
        <v>192</v>
      </c>
      <c r="T1743" s="9" t="s">
        <v>137</v>
      </c>
      <c r="U1743" s="9" t="str">
        <f>IF(S1743&lt;&gt;"",S1743,IF(T1743&lt;&gt;"",VLOOKUP(T1743,Metadata!$S$2:$T$228,2,FALSE),""))</f>
        <v>Back-End Developer</v>
      </c>
      <c r="V1743" s="9" t="s">
        <v>276</v>
      </c>
      <c r="W1743" s="9" t="s">
        <v>137</v>
      </c>
      <c r="X1743" s="9" t="s">
        <v>163</v>
      </c>
      <c r="Y1743" s="9" t="s">
        <v>137</v>
      </c>
      <c r="Z1743" s="9" t="s">
        <v>184</v>
      </c>
      <c r="AA1743" s="9" t="s">
        <v>165</v>
      </c>
      <c r="AB1743" s="9" t="s">
        <v>137</v>
      </c>
      <c r="AC1743" s="9"/>
      <c r="AD1743" s="9"/>
      <c r="AE1743" s="9"/>
      <c r="AF1743" s="9" t="s">
        <v>243</v>
      </c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 t="s">
        <v>178</v>
      </c>
      <c r="BB1743" s="9" t="s">
        <v>284</v>
      </c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 t="s">
        <v>219</v>
      </c>
      <c r="BR1743" s="9"/>
      <c r="BS1743" s="9"/>
      <c r="BT1743" s="9"/>
      <c r="BU1743" s="9"/>
      <c r="BV1743" s="9"/>
      <c r="BW1743" s="9"/>
      <c r="BX1743" s="9"/>
      <c r="BY1743" s="9"/>
      <c r="BZ1743" s="9"/>
      <c r="CA1743" s="10"/>
      <c r="CB1743" s="10" t="str">
        <f t="shared" si="5"/>
        <v/>
      </c>
      <c r="CC1743" s="10"/>
      <c r="CD1743" s="9" t="str">
        <f t="shared" si="2"/>
        <v/>
      </c>
      <c r="CE1743" s="9" t="s">
        <v>168</v>
      </c>
      <c r="CF1743" s="9" t="s">
        <v>254</v>
      </c>
      <c r="CG1743" s="9">
        <f>IF(CF1743="","",VLOOKUP(CF1743,Metadata!$D$2:$H$20,2,FALSE))</f>
        <v>37500</v>
      </c>
      <c r="CH1743" s="9">
        <f>IF(CF1743="","",VLOOKUP(CF1743,Metadata!$D$2:$H$20,4,FALSE))</f>
        <v>35000</v>
      </c>
      <c r="CI1743" s="9">
        <f>IF(CF1743="","",VLOOKUP(CF1743,Metadata!$D$2:$H$20,5,FALSE))</f>
        <v>40000</v>
      </c>
      <c r="CJ1743" s="9">
        <f t="shared" si="3"/>
        <v>37500</v>
      </c>
      <c r="CK1743" s="9" t="s">
        <v>153</v>
      </c>
      <c r="CL1743" s="10">
        <v>3</v>
      </c>
      <c r="CM1743" s="10">
        <v>4</v>
      </c>
      <c r="CN1743" s="10">
        <v>7</v>
      </c>
      <c r="CO1743" s="10">
        <v>6</v>
      </c>
      <c r="CP1743" s="10">
        <v>7</v>
      </c>
      <c r="CQ1743" s="10">
        <v>7</v>
      </c>
      <c r="CR1743" s="10">
        <v>5</v>
      </c>
      <c r="CS1743" s="10">
        <v>5</v>
      </c>
      <c r="CT1743" s="10">
        <v>6</v>
      </c>
      <c r="CU1743" s="10">
        <v>7</v>
      </c>
      <c r="CV1743" s="10">
        <v>5</v>
      </c>
      <c r="CW1743" s="10">
        <v>4</v>
      </c>
      <c r="CX1743" s="10">
        <v>6</v>
      </c>
      <c r="CY1743" s="10">
        <v>5</v>
      </c>
      <c r="CZ1743" s="10">
        <v>5</v>
      </c>
      <c r="DA1743" s="10">
        <v>7</v>
      </c>
      <c r="DB1743" s="10">
        <v>7</v>
      </c>
      <c r="DC1743" s="10">
        <v>7</v>
      </c>
      <c r="DD1743" s="10">
        <v>1</v>
      </c>
      <c r="DE1743" s="10">
        <v>7</v>
      </c>
      <c r="DF1743" s="10">
        <v>6</v>
      </c>
      <c r="DG1743" s="10">
        <v>4</v>
      </c>
      <c r="DH1743" s="10">
        <v>3</v>
      </c>
      <c r="DI1743" s="10">
        <v>5</v>
      </c>
      <c r="DJ1743" s="10">
        <v>5</v>
      </c>
      <c r="DK1743" s="10">
        <v>6</v>
      </c>
      <c r="DL1743" s="10">
        <v>6</v>
      </c>
      <c r="DM1743" s="9" t="s">
        <v>154</v>
      </c>
      <c r="DN1743" s="10">
        <v>1987</v>
      </c>
      <c r="DO1743" s="9">
        <f t="shared" si="8"/>
        <v>34</v>
      </c>
      <c r="DP1743" s="9" t="s">
        <v>155</v>
      </c>
      <c r="DQ1743" s="9" t="s">
        <v>156</v>
      </c>
      <c r="DR1743" s="9" t="s">
        <v>157</v>
      </c>
      <c r="DS1743" s="9" t="s">
        <v>137</v>
      </c>
      <c r="DT1743" s="9" t="s">
        <v>657</v>
      </c>
      <c r="DU1743" s="9" t="s">
        <v>203</v>
      </c>
      <c r="DV1743" s="9" t="str">
        <f>VLOOKUP(DU1743,Metadata!$B$2:$C$7,2,FALSE)</f>
        <v>6+ years</v>
      </c>
    </row>
    <row r="1744" spans="1:126">
      <c r="A1744" s="13">
        <v>1743</v>
      </c>
      <c r="B1744" s="9" t="s">
        <v>135</v>
      </c>
      <c r="C1744" s="9" t="str">
        <f>VLOOKUP(B1744,Metadata!$M$2:$N$6,2,FALSE)</f>
        <v>Permanent Employee</v>
      </c>
      <c r="D1744" s="9" t="s">
        <v>136</v>
      </c>
      <c r="E1744" s="9" t="s">
        <v>137</v>
      </c>
      <c r="F1744" s="9" t="s">
        <v>138</v>
      </c>
      <c r="G1744" s="9" t="s">
        <v>140</v>
      </c>
      <c r="H1744" s="9" t="str">
        <f>IF(G1744="","",VLOOKUP(G1744,Metadata!$J$2:$K$22,2,FALSE))</f>
        <v>Lisbon Metropolitan Area</v>
      </c>
      <c r="I1744" s="9" t="s">
        <v>138</v>
      </c>
      <c r="J1744" s="9" t="str">
        <f>IF(I1744="","",VLOOKUP(I1744,Metadata!$P$2:$Q$43,2,FALSE))</f>
        <v>Europe</v>
      </c>
      <c r="K1744" s="9" t="str">
        <f t="shared" si="0"/>
        <v>Portugal</v>
      </c>
      <c r="L1744" s="9" t="s">
        <v>275</v>
      </c>
      <c r="M1744" s="9" t="str">
        <f>IF(L1744="","",VLOOKUP(L1744,Metadata!$J$2:$K$22,2,FALSE))</f>
        <v>Centre</v>
      </c>
      <c r="N1744" s="9" t="s">
        <v>141</v>
      </c>
      <c r="O1744" s="9" t="s">
        <v>137</v>
      </c>
      <c r="P1744" s="9" t="s">
        <v>191</v>
      </c>
      <c r="Q1744" s="10" t="str">
        <f t="shared" si="1"/>
        <v>Remote Job (full or flexible)</v>
      </c>
      <c r="R1744" s="10">
        <v>7</v>
      </c>
      <c r="S1744" s="9" t="s">
        <v>338</v>
      </c>
      <c r="T1744" s="9" t="s">
        <v>137</v>
      </c>
      <c r="U1744" s="9" t="str">
        <f>IF(S1744&lt;&gt;"",S1744,IF(T1744&lt;&gt;"",VLOOKUP(T1744,Metadata!$S$2:$T$228,2,FALSE),""))</f>
        <v>Solutions Architect</v>
      </c>
      <c r="V1744" s="9" t="s">
        <v>309</v>
      </c>
      <c r="W1744" s="9" t="s">
        <v>137</v>
      </c>
      <c r="X1744" s="9" t="s">
        <v>145</v>
      </c>
      <c r="Y1744" s="9" t="s">
        <v>137</v>
      </c>
      <c r="Z1744" s="9" t="s">
        <v>146</v>
      </c>
      <c r="AA1744" s="9" t="s">
        <v>165</v>
      </c>
      <c r="AB1744" s="9" t="s">
        <v>253</v>
      </c>
      <c r="AC1744" s="9" t="s">
        <v>147</v>
      </c>
      <c r="AD1744" s="9"/>
      <c r="AE1744" s="9"/>
      <c r="AF1744" s="9"/>
      <c r="AG1744" s="9" t="s">
        <v>166</v>
      </c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 t="s">
        <v>178</v>
      </c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 t="s">
        <v>186</v>
      </c>
      <c r="BO1744" s="9"/>
      <c r="BP1744" s="9" t="s">
        <v>179</v>
      </c>
      <c r="BQ1744" s="9"/>
      <c r="BR1744" s="9"/>
      <c r="BS1744" s="9" t="s">
        <v>200</v>
      </c>
      <c r="BT1744" s="9"/>
      <c r="BU1744" s="9"/>
      <c r="BV1744" s="9"/>
      <c r="BW1744" s="9"/>
      <c r="BX1744" s="9"/>
      <c r="BY1744" s="9"/>
      <c r="BZ1744" s="9"/>
      <c r="CA1744" s="10"/>
      <c r="CB1744" s="10" t="str">
        <f t="shared" si="5"/>
        <v/>
      </c>
      <c r="CC1744" s="10"/>
      <c r="CD1744" s="9" t="str">
        <f t="shared" si="2"/>
        <v/>
      </c>
      <c r="CE1744" s="9" t="s">
        <v>151</v>
      </c>
      <c r="CF1744" s="9" t="s">
        <v>225</v>
      </c>
      <c r="CG1744" s="9">
        <f>IF(CF1744="","",VLOOKUP(CF1744,Metadata!$D$2:$H$20,2,FALSE))</f>
        <v>22500</v>
      </c>
      <c r="CH1744" s="9">
        <f>IF(CF1744="","",VLOOKUP(CF1744,Metadata!$D$2:$H$20,4,FALSE))</f>
        <v>20000</v>
      </c>
      <c r="CI1744" s="9">
        <f>IF(CF1744="","",VLOOKUP(CF1744,Metadata!$D$2:$H$20,5,FALSE))</f>
        <v>25000</v>
      </c>
      <c r="CJ1744" s="9">
        <f t="shared" si="3"/>
        <v>22500</v>
      </c>
      <c r="CK1744" s="9" t="s">
        <v>153</v>
      </c>
      <c r="CL1744" s="10">
        <v>1</v>
      </c>
      <c r="CM1744" s="10">
        <v>4</v>
      </c>
      <c r="CN1744" s="10">
        <v>7</v>
      </c>
      <c r="CO1744" s="10">
        <v>7</v>
      </c>
      <c r="CP1744" s="10">
        <v>5</v>
      </c>
      <c r="CQ1744" s="10">
        <v>6</v>
      </c>
      <c r="CR1744" s="10">
        <v>7</v>
      </c>
      <c r="CS1744" s="10">
        <v>7</v>
      </c>
      <c r="CT1744" s="10">
        <v>6</v>
      </c>
      <c r="CU1744" s="10">
        <v>6</v>
      </c>
      <c r="CV1744" s="10">
        <v>4</v>
      </c>
      <c r="CW1744" s="10">
        <v>5</v>
      </c>
      <c r="CX1744" s="10">
        <v>7</v>
      </c>
      <c r="CY1744" s="10">
        <v>6</v>
      </c>
      <c r="CZ1744" s="10">
        <v>5</v>
      </c>
      <c r="DA1744" s="10">
        <v>4</v>
      </c>
      <c r="DB1744" s="10">
        <v>4</v>
      </c>
      <c r="DC1744" s="10">
        <v>5</v>
      </c>
      <c r="DD1744" s="10">
        <v>5</v>
      </c>
      <c r="DE1744" s="10">
        <v>7</v>
      </c>
      <c r="DF1744" s="10">
        <v>5</v>
      </c>
      <c r="DG1744" s="10">
        <v>5</v>
      </c>
      <c r="DH1744" s="10">
        <v>5</v>
      </c>
      <c r="DI1744" s="10">
        <v>7</v>
      </c>
      <c r="DJ1744" s="10">
        <v>4</v>
      </c>
      <c r="DK1744" s="10">
        <v>5</v>
      </c>
      <c r="DL1744" s="10">
        <v>6</v>
      </c>
      <c r="DM1744" s="9" t="s">
        <v>154</v>
      </c>
      <c r="DN1744" s="10">
        <v>1982</v>
      </c>
      <c r="DO1744" s="9">
        <f t="shared" si="8"/>
        <v>39</v>
      </c>
      <c r="DP1744" s="9" t="s">
        <v>155</v>
      </c>
      <c r="DQ1744" s="9" t="s">
        <v>227</v>
      </c>
      <c r="DR1744" s="9" t="s">
        <v>157</v>
      </c>
      <c r="DS1744" s="9" t="s">
        <v>137</v>
      </c>
      <c r="DT1744" s="9" t="s">
        <v>657</v>
      </c>
      <c r="DU1744" s="9" t="s">
        <v>158</v>
      </c>
      <c r="DV1744" s="9" t="str">
        <f>VLOOKUP(DU1744,Metadata!$B$2:$C$7,2,FALSE)</f>
        <v>6+ years</v>
      </c>
    </row>
    <row r="1745" spans="1:126">
      <c r="A1745" s="13">
        <v>1744</v>
      </c>
      <c r="B1745" s="9" t="s">
        <v>135</v>
      </c>
      <c r="C1745" s="9" t="str">
        <f>VLOOKUP(B1745,Metadata!$M$2:$N$6,2,FALSE)</f>
        <v>Permanent Employee</v>
      </c>
      <c r="D1745" s="9" t="s">
        <v>159</v>
      </c>
      <c r="E1745" s="9" t="s">
        <v>137</v>
      </c>
      <c r="F1745" s="9" t="s">
        <v>138</v>
      </c>
      <c r="G1745" s="9" t="s">
        <v>172</v>
      </c>
      <c r="H1745" s="9" t="str">
        <f>IF(G1745="","",VLOOKUP(G1745,Metadata!$J$2:$K$22,2,FALSE))</f>
        <v>Porto Metropolitan Area</v>
      </c>
      <c r="I1745" s="9" t="s">
        <v>138</v>
      </c>
      <c r="J1745" s="9" t="str">
        <f>IF(I1745="","",VLOOKUP(I1745,Metadata!$P$2:$Q$43,2,FALSE))</f>
        <v>Europe</v>
      </c>
      <c r="K1745" s="9" t="str">
        <f t="shared" si="0"/>
        <v>Portugal</v>
      </c>
      <c r="L1745" s="9" t="s">
        <v>172</v>
      </c>
      <c r="M1745" s="9" t="str">
        <f>IF(L1745="","",VLOOKUP(L1745,Metadata!$J$2:$K$22,2,FALSE))</f>
        <v>Porto Metropolitan Area</v>
      </c>
      <c r="N1745" s="9" t="s">
        <v>141</v>
      </c>
      <c r="O1745" s="9" t="s">
        <v>137</v>
      </c>
      <c r="P1745" s="9" t="s">
        <v>142</v>
      </c>
      <c r="Q1745" s="10" t="str">
        <f t="shared" si="1"/>
        <v>Full Office Job</v>
      </c>
      <c r="R1745" s="10">
        <v>3</v>
      </c>
      <c r="S1745" s="9" t="s">
        <v>143</v>
      </c>
      <c r="T1745" s="9" t="s">
        <v>137</v>
      </c>
      <c r="U1745" s="9" t="str">
        <f>IF(S1745&lt;&gt;"",S1745,IF(T1745&lt;&gt;"",VLOOKUP(T1745,Metadata!$S$2:$T$228,2,FALSE),""))</f>
        <v>Technical Team Leader</v>
      </c>
      <c r="V1745" s="9" t="s">
        <v>317</v>
      </c>
      <c r="W1745" s="9" t="s">
        <v>137</v>
      </c>
      <c r="X1745" s="9" t="s">
        <v>163</v>
      </c>
      <c r="Y1745" s="9" t="s">
        <v>137</v>
      </c>
      <c r="Z1745" s="9" t="s">
        <v>184</v>
      </c>
      <c r="AA1745" s="9" t="s">
        <v>137</v>
      </c>
      <c r="AB1745" s="9" t="s">
        <v>137</v>
      </c>
      <c r="AC1745" s="9" t="s">
        <v>147</v>
      </c>
      <c r="AD1745" s="9"/>
      <c r="AE1745" s="9" t="s">
        <v>194</v>
      </c>
      <c r="AF1745" s="9"/>
      <c r="AG1745" s="9"/>
      <c r="AH1745" s="9"/>
      <c r="AI1745" s="9"/>
      <c r="AJ1745" s="9" t="s">
        <v>185</v>
      </c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 t="s">
        <v>178</v>
      </c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198</v>
      </c>
      <c r="BL1745" s="9" t="s">
        <v>199</v>
      </c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10"/>
      <c r="CB1745" s="10" t="str">
        <f t="shared" si="5"/>
        <v/>
      </c>
      <c r="CC1745" s="10"/>
      <c r="CD1745" s="9" t="str">
        <f t="shared" si="2"/>
        <v/>
      </c>
      <c r="CE1745" s="9" t="s">
        <v>151</v>
      </c>
      <c r="CF1745" s="9" t="s">
        <v>152</v>
      </c>
      <c r="CG1745" s="9">
        <f>IF(CF1745="","",VLOOKUP(CF1745,Metadata!$D$2:$H$20,2,FALSE))</f>
        <v>32500</v>
      </c>
      <c r="CH1745" s="9">
        <f>IF(CF1745="","",VLOOKUP(CF1745,Metadata!$D$2:$H$20,4,FALSE))</f>
        <v>30000</v>
      </c>
      <c r="CI1745" s="9">
        <f>IF(CF1745="","",VLOOKUP(CF1745,Metadata!$D$2:$H$20,5,FALSE))</f>
        <v>35000</v>
      </c>
      <c r="CJ1745" s="9">
        <f t="shared" si="3"/>
        <v>32500</v>
      </c>
      <c r="CK1745" s="9" t="s">
        <v>201</v>
      </c>
      <c r="CL1745" s="10">
        <v>4</v>
      </c>
      <c r="CM1745" s="10">
        <v>3</v>
      </c>
      <c r="CN1745" s="10">
        <v>6</v>
      </c>
      <c r="CO1745" s="10">
        <v>6</v>
      </c>
      <c r="CP1745" s="10">
        <v>4</v>
      </c>
      <c r="CQ1745" s="10">
        <v>5</v>
      </c>
      <c r="CR1745" s="10">
        <v>4</v>
      </c>
      <c r="CS1745" s="10">
        <v>5</v>
      </c>
      <c r="CT1745" s="10">
        <v>5</v>
      </c>
      <c r="CU1745" s="10">
        <v>6</v>
      </c>
      <c r="CV1745" s="10">
        <v>5</v>
      </c>
      <c r="CW1745" s="10">
        <v>5</v>
      </c>
      <c r="CX1745" s="10">
        <v>5</v>
      </c>
      <c r="CY1745" s="10">
        <v>5</v>
      </c>
      <c r="CZ1745" s="10">
        <v>5</v>
      </c>
      <c r="DA1745" s="10">
        <v>6</v>
      </c>
      <c r="DB1745" s="10">
        <v>5</v>
      </c>
      <c r="DC1745" s="10">
        <v>4</v>
      </c>
      <c r="DD1745" s="10">
        <v>3</v>
      </c>
      <c r="DE1745" s="10">
        <v>4</v>
      </c>
      <c r="DF1745" s="10">
        <v>3</v>
      </c>
      <c r="DG1745" s="10">
        <v>6</v>
      </c>
      <c r="DH1745" s="10">
        <v>5</v>
      </c>
      <c r="DI1745" s="10">
        <v>5</v>
      </c>
      <c r="DJ1745" s="10">
        <v>3</v>
      </c>
      <c r="DK1745" s="10">
        <v>3</v>
      </c>
      <c r="DL1745" s="10">
        <v>4</v>
      </c>
      <c r="DM1745" s="9" t="s">
        <v>154</v>
      </c>
      <c r="DN1745" s="10">
        <v>1993</v>
      </c>
      <c r="DO1745" s="9">
        <f t="shared" si="8"/>
        <v>28</v>
      </c>
      <c r="DP1745" s="9" t="s">
        <v>155</v>
      </c>
      <c r="DQ1745" s="9" t="s">
        <v>156</v>
      </c>
      <c r="DR1745" s="9" t="s">
        <v>157</v>
      </c>
      <c r="DS1745" s="9" t="s">
        <v>137</v>
      </c>
      <c r="DT1745" s="9" t="s">
        <v>657</v>
      </c>
      <c r="DU1745" s="9" t="s">
        <v>223</v>
      </c>
      <c r="DV1745" s="9" t="str">
        <f>VLOOKUP(DU1745,Metadata!$B$2:$C$7,2,FALSE)</f>
        <v>3 - 6 years</v>
      </c>
    </row>
    <row r="1746" spans="1:126">
      <c r="A1746" s="13">
        <v>1745</v>
      </c>
      <c r="B1746" s="9" t="s">
        <v>135</v>
      </c>
      <c r="C1746" s="9" t="str">
        <f>VLOOKUP(B1746,Metadata!$M$2:$N$6,2,FALSE)</f>
        <v>Permanent Employee</v>
      </c>
      <c r="D1746" s="9" t="s">
        <v>136</v>
      </c>
      <c r="E1746" s="9" t="s">
        <v>137</v>
      </c>
      <c r="F1746" s="9" t="s">
        <v>138</v>
      </c>
      <c r="G1746" s="9" t="s">
        <v>140</v>
      </c>
      <c r="H1746" s="9" t="str">
        <f>IF(G1746="","",VLOOKUP(G1746,Metadata!$J$2:$K$22,2,FALSE))</f>
        <v>Lisbon Metropolitan Area</v>
      </c>
      <c r="I1746" s="9" t="s">
        <v>138</v>
      </c>
      <c r="J1746" s="9" t="str">
        <f>IF(I1746="","",VLOOKUP(I1746,Metadata!$P$2:$Q$43,2,FALSE))</f>
        <v>Europe</v>
      </c>
      <c r="K1746" s="9" t="str">
        <f t="shared" si="0"/>
        <v>Portugal</v>
      </c>
      <c r="L1746" s="9" t="s">
        <v>140</v>
      </c>
      <c r="M1746" s="9" t="str">
        <f>IF(L1746="","",VLOOKUP(L1746,Metadata!$J$2:$K$22,2,FALSE))</f>
        <v>Lisbon Metropolitan Area</v>
      </c>
      <c r="N1746" s="9" t="s">
        <v>141</v>
      </c>
      <c r="O1746" s="9" t="s">
        <v>137</v>
      </c>
      <c r="P1746" s="9" t="s">
        <v>142</v>
      </c>
      <c r="Q1746" s="10" t="str">
        <f t="shared" si="1"/>
        <v>Full Office Job</v>
      </c>
      <c r="R1746" s="10">
        <v>6</v>
      </c>
      <c r="S1746" s="9" t="s">
        <v>143</v>
      </c>
      <c r="T1746" s="9" t="s">
        <v>137</v>
      </c>
      <c r="U1746" s="9" t="str">
        <f>IF(S1746&lt;&gt;"",S1746,IF(T1746&lt;&gt;"",VLOOKUP(T1746,Metadata!$S$2:$T$228,2,FALSE),""))</f>
        <v>Technical Team Leader</v>
      </c>
      <c r="V1746" s="9" t="s">
        <v>162</v>
      </c>
      <c r="W1746" s="9" t="s">
        <v>137</v>
      </c>
      <c r="X1746" s="9" t="s">
        <v>163</v>
      </c>
      <c r="Y1746" s="9" t="s">
        <v>137</v>
      </c>
      <c r="Z1746" s="9" t="s">
        <v>262</v>
      </c>
      <c r="AA1746" s="9" t="s">
        <v>137</v>
      </c>
      <c r="AB1746" s="9" t="s">
        <v>253</v>
      </c>
      <c r="AC1746" s="9" t="s">
        <v>147</v>
      </c>
      <c r="AD1746" s="9" t="s">
        <v>148</v>
      </c>
      <c r="AE1746" s="9"/>
      <c r="AF1746" s="9" t="s">
        <v>243</v>
      </c>
      <c r="AG1746" s="9"/>
      <c r="AH1746" s="9" t="s">
        <v>176</v>
      </c>
      <c r="AI1746" s="9" t="s">
        <v>230</v>
      </c>
      <c r="AJ1746" s="9"/>
      <c r="AK1746" s="9"/>
      <c r="AL1746" s="9"/>
      <c r="AM1746" s="9"/>
      <c r="AN1746" s="9"/>
      <c r="AO1746" s="9"/>
      <c r="AP1746" s="9"/>
      <c r="AQ1746" s="9"/>
      <c r="AR1746" s="9"/>
      <c r="AS1746" s="9" t="s">
        <v>411</v>
      </c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 t="s">
        <v>199</v>
      </c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10"/>
      <c r="CB1746" s="10" t="str">
        <f t="shared" si="5"/>
        <v/>
      </c>
      <c r="CC1746" s="10"/>
      <c r="CD1746" s="9" t="str">
        <f t="shared" si="2"/>
        <v/>
      </c>
      <c r="CE1746" s="9" t="s">
        <v>151</v>
      </c>
      <c r="CF1746" s="9" t="s">
        <v>220</v>
      </c>
      <c r="CG1746" s="9">
        <f>IF(CF1746="","",VLOOKUP(CF1746,Metadata!$D$2:$H$20,2,FALSE))</f>
        <v>27500</v>
      </c>
      <c r="CH1746" s="9">
        <f>IF(CF1746="","",VLOOKUP(CF1746,Metadata!$D$2:$H$20,4,FALSE))</f>
        <v>25000</v>
      </c>
      <c r="CI1746" s="9">
        <f>IF(CF1746="","",VLOOKUP(CF1746,Metadata!$D$2:$H$20,5,FALSE))</f>
        <v>30000</v>
      </c>
      <c r="CJ1746" s="9">
        <f t="shared" si="3"/>
        <v>27500</v>
      </c>
      <c r="CK1746" s="9" t="s">
        <v>189</v>
      </c>
      <c r="CL1746" s="10">
        <v>3</v>
      </c>
      <c r="CM1746" s="10">
        <v>1</v>
      </c>
      <c r="CN1746" s="10">
        <v>7</v>
      </c>
      <c r="CO1746" s="10">
        <v>7</v>
      </c>
      <c r="CP1746" s="10">
        <v>6</v>
      </c>
      <c r="CQ1746" s="10">
        <v>7</v>
      </c>
      <c r="CR1746" s="10">
        <v>6</v>
      </c>
      <c r="CS1746" s="10">
        <v>7</v>
      </c>
      <c r="CT1746" s="10">
        <v>7</v>
      </c>
      <c r="CU1746" s="10">
        <v>4</v>
      </c>
      <c r="CV1746" s="10">
        <v>5</v>
      </c>
      <c r="CW1746" s="10">
        <v>5</v>
      </c>
      <c r="CX1746" s="10">
        <v>5</v>
      </c>
      <c r="CY1746" s="10">
        <v>7</v>
      </c>
      <c r="CZ1746" s="10">
        <v>6</v>
      </c>
      <c r="DA1746" s="10">
        <v>6</v>
      </c>
      <c r="DB1746" s="10">
        <v>4</v>
      </c>
      <c r="DC1746" s="10">
        <v>6</v>
      </c>
      <c r="DD1746" s="10">
        <v>2</v>
      </c>
      <c r="DE1746" s="10">
        <v>6</v>
      </c>
      <c r="DF1746" s="10">
        <v>6</v>
      </c>
      <c r="DG1746" s="10">
        <v>7</v>
      </c>
      <c r="DH1746" s="10">
        <v>6</v>
      </c>
      <c r="DI1746" s="10">
        <v>7</v>
      </c>
      <c r="DJ1746" s="10">
        <v>4</v>
      </c>
      <c r="DK1746" s="10">
        <v>6</v>
      </c>
      <c r="DL1746" s="10">
        <v>6</v>
      </c>
      <c r="DM1746" s="9" t="s">
        <v>154</v>
      </c>
      <c r="DN1746" s="10">
        <v>1988</v>
      </c>
      <c r="DO1746" s="9">
        <f t="shared" si="8"/>
        <v>33</v>
      </c>
      <c r="DP1746" s="9" t="s">
        <v>155</v>
      </c>
      <c r="DQ1746" s="9" t="s">
        <v>156</v>
      </c>
      <c r="DR1746" s="9" t="s">
        <v>157</v>
      </c>
      <c r="DS1746" s="9" t="s">
        <v>137</v>
      </c>
      <c r="DT1746" s="9" t="s">
        <v>657</v>
      </c>
      <c r="DU1746" s="9" t="s">
        <v>203</v>
      </c>
      <c r="DV1746" s="9" t="str">
        <f>VLOOKUP(DU1746,Metadata!$B$2:$C$7,2,FALSE)</f>
        <v>6+ years</v>
      </c>
    </row>
    <row r="1747" spans="1:126">
      <c r="A1747" s="13">
        <v>1746</v>
      </c>
      <c r="B1747" s="9" t="s">
        <v>135</v>
      </c>
      <c r="C1747" s="9" t="str">
        <f>VLOOKUP(B1747,Metadata!$M$2:$N$6,2,FALSE)</f>
        <v>Permanent Employee</v>
      </c>
      <c r="D1747" s="9" t="s">
        <v>159</v>
      </c>
      <c r="E1747" s="9" t="s">
        <v>137</v>
      </c>
      <c r="F1747" s="9" t="s">
        <v>138</v>
      </c>
      <c r="G1747" s="9" t="s">
        <v>140</v>
      </c>
      <c r="H1747" s="9" t="str">
        <f>IF(G1747="","",VLOOKUP(G1747,Metadata!$J$2:$K$22,2,FALSE))</f>
        <v>Lisbon Metropolitan Area</v>
      </c>
      <c r="I1747" s="9" t="s">
        <v>138</v>
      </c>
      <c r="J1747" s="9" t="str">
        <f>IF(I1747="","",VLOOKUP(I1747,Metadata!$P$2:$Q$43,2,FALSE))</f>
        <v>Europe</v>
      </c>
      <c r="K1747" s="9" t="str">
        <f t="shared" si="0"/>
        <v>Portugal</v>
      </c>
      <c r="L1747" s="9" t="s">
        <v>140</v>
      </c>
      <c r="M1747" s="9" t="str">
        <f>IF(L1747="","",VLOOKUP(L1747,Metadata!$J$2:$K$22,2,FALSE))</f>
        <v>Lisbon Metropolitan Area</v>
      </c>
      <c r="N1747" s="9" t="s">
        <v>141</v>
      </c>
      <c r="O1747" s="9" t="s">
        <v>137</v>
      </c>
      <c r="P1747" s="9" t="s">
        <v>142</v>
      </c>
      <c r="Q1747" s="10" t="str">
        <f t="shared" si="1"/>
        <v>Full Office Job</v>
      </c>
      <c r="R1747" s="10">
        <v>3</v>
      </c>
      <c r="S1747" s="9" t="s">
        <v>282</v>
      </c>
      <c r="T1747" s="9" t="s">
        <v>137</v>
      </c>
      <c r="U1747" s="9" t="str">
        <f>IF(S1747&lt;&gt;"",S1747,IF(T1747&lt;&gt;"",VLOOKUP(T1747,Metadata!$S$2:$T$228,2,FALSE),""))</f>
        <v>Computer &amp; Network Security</v>
      </c>
      <c r="V1747" s="9" t="s">
        <v>162</v>
      </c>
      <c r="W1747" s="9" t="s">
        <v>137</v>
      </c>
      <c r="X1747" s="9" t="s">
        <v>163</v>
      </c>
      <c r="Y1747" s="9" t="s">
        <v>137</v>
      </c>
      <c r="Z1747" s="9" t="s">
        <v>193</v>
      </c>
      <c r="AA1747" s="9" t="s">
        <v>165</v>
      </c>
      <c r="AB1747" s="9" t="s">
        <v>137</v>
      </c>
      <c r="AC1747" s="9"/>
      <c r="AD1747" s="9" t="s">
        <v>148</v>
      </c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 t="s">
        <v>167</v>
      </c>
      <c r="BK1747" s="9"/>
      <c r="BL1747" s="9"/>
      <c r="BM1747" s="9"/>
      <c r="BN1747" s="9"/>
      <c r="BO1747" s="9"/>
      <c r="BP1747" s="9"/>
      <c r="BQ1747" s="9" t="s">
        <v>219</v>
      </c>
      <c r="BR1747" s="9"/>
      <c r="BS1747" s="9"/>
      <c r="BT1747" s="9"/>
      <c r="BU1747" s="9"/>
      <c r="BV1747" s="9"/>
      <c r="BW1747" s="9"/>
      <c r="BX1747" s="9"/>
      <c r="BY1747" s="9"/>
      <c r="BZ1747" s="9"/>
      <c r="CA1747" s="10"/>
      <c r="CB1747" s="10" t="str">
        <f t="shared" si="5"/>
        <v/>
      </c>
      <c r="CC1747" s="10"/>
      <c r="CD1747" s="9" t="str">
        <f t="shared" si="2"/>
        <v/>
      </c>
      <c r="CE1747" s="9" t="s">
        <v>232</v>
      </c>
      <c r="CF1747" s="9" t="s">
        <v>220</v>
      </c>
      <c r="CG1747" s="9">
        <f>IF(CF1747="","",VLOOKUP(CF1747,Metadata!$D$2:$H$20,2,FALSE))</f>
        <v>27500</v>
      </c>
      <c r="CH1747" s="9">
        <f>IF(CF1747="","",VLOOKUP(CF1747,Metadata!$D$2:$H$20,4,FALSE))</f>
        <v>25000</v>
      </c>
      <c r="CI1747" s="9">
        <f>IF(CF1747="","",VLOOKUP(CF1747,Metadata!$D$2:$H$20,5,FALSE))</f>
        <v>30000</v>
      </c>
      <c r="CJ1747" s="9">
        <f t="shared" si="3"/>
        <v>27500</v>
      </c>
      <c r="CK1747" s="9" t="s">
        <v>201</v>
      </c>
      <c r="CL1747" s="10">
        <v>5</v>
      </c>
      <c r="CM1747" s="10">
        <v>3</v>
      </c>
      <c r="CN1747" s="10">
        <v>7</v>
      </c>
      <c r="CO1747" s="10">
        <v>6</v>
      </c>
      <c r="CP1747" s="10">
        <v>6</v>
      </c>
      <c r="CQ1747" s="10">
        <v>6</v>
      </c>
      <c r="CR1747" s="10">
        <v>4</v>
      </c>
      <c r="CS1747" s="10">
        <v>5</v>
      </c>
      <c r="CT1747" s="10">
        <v>6</v>
      </c>
      <c r="CU1747" s="10">
        <v>7</v>
      </c>
      <c r="CV1747" s="10">
        <v>5</v>
      </c>
      <c r="CW1747" s="10">
        <v>5</v>
      </c>
      <c r="CX1747" s="10">
        <v>6</v>
      </c>
      <c r="CY1747" s="10">
        <v>3</v>
      </c>
      <c r="CZ1747" s="10">
        <v>6</v>
      </c>
      <c r="DA1747" s="10">
        <v>4</v>
      </c>
      <c r="DB1747" s="10">
        <v>3</v>
      </c>
      <c r="DC1747" s="10">
        <v>5</v>
      </c>
      <c r="DD1747" s="10">
        <v>2</v>
      </c>
      <c r="DE1747" s="10">
        <v>5</v>
      </c>
      <c r="DF1747" s="10">
        <v>5</v>
      </c>
      <c r="DG1747" s="10">
        <v>2</v>
      </c>
      <c r="DH1747" s="10">
        <v>2</v>
      </c>
      <c r="DI1747" s="10">
        <v>6</v>
      </c>
      <c r="DJ1747" s="10">
        <v>1</v>
      </c>
      <c r="DK1747" s="10">
        <v>6</v>
      </c>
      <c r="DL1747" s="10">
        <v>6</v>
      </c>
      <c r="DM1747" s="9" t="s">
        <v>154</v>
      </c>
      <c r="DN1747" s="10">
        <v>1983</v>
      </c>
      <c r="DO1747" s="9">
        <f t="shared" si="8"/>
        <v>38</v>
      </c>
      <c r="DP1747" s="9" t="s">
        <v>155</v>
      </c>
      <c r="DQ1747" s="9" t="s">
        <v>156</v>
      </c>
      <c r="DR1747" s="9" t="s">
        <v>157</v>
      </c>
      <c r="DS1747" s="9" t="s">
        <v>137</v>
      </c>
      <c r="DT1747" s="9" t="s">
        <v>657</v>
      </c>
      <c r="DU1747" s="9" t="s">
        <v>158</v>
      </c>
      <c r="DV1747" s="9" t="str">
        <f>VLOOKUP(DU1747,Metadata!$B$2:$C$7,2,FALSE)</f>
        <v>6+ years</v>
      </c>
    </row>
    <row r="1748" spans="1:126">
      <c r="A1748" s="13">
        <v>1747</v>
      </c>
      <c r="B1748" s="9" t="s">
        <v>135</v>
      </c>
      <c r="C1748" s="9" t="str">
        <f>VLOOKUP(B1748,Metadata!$M$2:$N$6,2,FALSE)</f>
        <v>Permanent Employee</v>
      </c>
      <c r="D1748" s="9" t="s">
        <v>159</v>
      </c>
      <c r="E1748" s="9" t="s">
        <v>137</v>
      </c>
      <c r="F1748" s="9" t="s">
        <v>138</v>
      </c>
      <c r="G1748" s="9" t="s">
        <v>140</v>
      </c>
      <c r="H1748" s="9" t="str">
        <f>IF(G1748="","",VLOOKUP(G1748,Metadata!$J$2:$K$22,2,FALSE))</f>
        <v>Lisbon Metropolitan Area</v>
      </c>
      <c r="I1748" s="9" t="s">
        <v>138</v>
      </c>
      <c r="J1748" s="9" t="str">
        <f>IF(I1748="","",VLOOKUP(I1748,Metadata!$P$2:$Q$43,2,FALSE))</f>
        <v>Europe</v>
      </c>
      <c r="K1748" s="9" t="str">
        <f t="shared" si="0"/>
        <v>Portugal</v>
      </c>
      <c r="L1748" s="9" t="s">
        <v>140</v>
      </c>
      <c r="M1748" s="9" t="str">
        <f>IF(L1748="","",VLOOKUP(L1748,Metadata!$J$2:$K$22,2,FALSE))</f>
        <v>Lisbon Metropolitan Area</v>
      </c>
      <c r="N1748" s="9" t="s">
        <v>214</v>
      </c>
      <c r="O1748" s="9" t="s">
        <v>239</v>
      </c>
      <c r="P1748" s="9" t="s">
        <v>142</v>
      </c>
      <c r="Q1748" s="10" t="str">
        <f t="shared" si="1"/>
        <v>Full Office Job</v>
      </c>
      <c r="R1748" s="10">
        <v>3</v>
      </c>
      <c r="S1748" s="9" t="s">
        <v>161</v>
      </c>
      <c r="T1748" s="9" t="s">
        <v>137</v>
      </c>
      <c r="U1748" s="9" t="str">
        <f>IF(S1748&lt;&gt;"",S1748,IF(T1748&lt;&gt;"",VLOOKUP(T1748,Metadata!$S$2:$T$228,2,FALSE),""))</f>
        <v>Full-Stack Developer</v>
      </c>
      <c r="V1748" s="9" t="s">
        <v>495</v>
      </c>
      <c r="W1748" s="9" t="s">
        <v>137</v>
      </c>
      <c r="X1748" s="9" t="s">
        <v>175</v>
      </c>
      <c r="Y1748" s="9" t="s">
        <v>137</v>
      </c>
      <c r="Z1748" s="9" t="s">
        <v>193</v>
      </c>
      <c r="AA1748" s="9" t="s">
        <v>137</v>
      </c>
      <c r="AB1748" s="9" t="s">
        <v>137</v>
      </c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 t="s">
        <v>692</v>
      </c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12" t="s">
        <v>273</v>
      </c>
      <c r="BY1748" s="9"/>
      <c r="BZ1748" s="9" t="s">
        <v>692</v>
      </c>
      <c r="CA1748" s="10"/>
      <c r="CB1748" s="10" t="str">
        <f t="shared" si="5"/>
        <v/>
      </c>
      <c r="CC1748" s="10"/>
      <c r="CD1748" s="9" t="str">
        <f t="shared" si="2"/>
        <v/>
      </c>
      <c r="CE1748" s="9" t="s">
        <v>168</v>
      </c>
      <c r="CF1748" s="9" t="s">
        <v>169</v>
      </c>
      <c r="CG1748" s="9">
        <f>IF(CF1748="","",VLOOKUP(CF1748,Metadata!$D$2:$H$20,2,FALSE))</f>
        <v>12500</v>
      </c>
      <c r="CH1748" s="9">
        <f>IF(CF1748="","",VLOOKUP(CF1748,Metadata!$D$2:$H$20,4,FALSE))</f>
        <v>0</v>
      </c>
      <c r="CI1748" s="9">
        <f>IF(CF1748="","",VLOOKUP(CF1748,Metadata!$D$2:$H$20,5,FALSE))</f>
        <v>15000</v>
      </c>
      <c r="CJ1748" s="9">
        <f t="shared" si="3"/>
        <v>12500</v>
      </c>
      <c r="CK1748" s="9" t="s">
        <v>221</v>
      </c>
      <c r="CL1748" s="10">
        <v>4</v>
      </c>
      <c r="CM1748" s="10">
        <v>5</v>
      </c>
      <c r="CN1748" s="10">
        <v>6</v>
      </c>
      <c r="CO1748" s="10">
        <v>6</v>
      </c>
      <c r="CP1748" s="10">
        <v>6</v>
      </c>
      <c r="CQ1748" s="10">
        <v>6</v>
      </c>
      <c r="CR1748" s="10">
        <v>3</v>
      </c>
      <c r="CS1748" s="10">
        <v>4</v>
      </c>
      <c r="CT1748" s="10">
        <v>6</v>
      </c>
      <c r="CU1748" s="10">
        <v>6</v>
      </c>
      <c r="CV1748" s="10">
        <v>6</v>
      </c>
      <c r="CW1748" s="10">
        <v>6</v>
      </c>
      <c r="CX1748" s="10">
        <v>4</v>
      </c>
      <c r="CY1748" s="10">
        <v>5</v>
      </c>
      <c r="CZ1748" s="10">
        <v>5</v>
      </c>
      <c r="DA1748" s="10">
        <v>6</v>
      </c>
      <c r="DB1748" s="10">
        <v>5</v>
      </c>
      <c r="DC1748" s="10">
        <v>6</v>
      </c>
      <c r="DD1748" s="10">
        <v>6</v>
      </c>
      <c r="DE1748" s="10">
        <v>6</v>
      </c>
      <c r="DF1748" s="10">
        <v>6</v>
      </c>
      <c r="DG1748" s="10">
        <v>6</v>
      </c>
      <c r="DH1748" s="10">
        <v>4</v>
      </c>
      <c r="DI1748" s="10">
        <v>6</v>
      </c>
      <c r="DJ1748" s="10">
        <v>4</v>
      </c>
      <c r="DK1748" s="10">
        <v>4</v>
      </c>
      <c r="DL1748" s="10">
        <v>4</v>
      </c>
      <c r="DM1748" s="9" t="s">
        <v>154</v>
      </c>
      <c r="DN1748" s="10">
        <v>1981</v>
      </c>
      <c r="DO1748" s="9">
        <f t="shared" si="8"/>
        <v>40</v>
      </c>
      <c r="DP1748" s="9" t="s">
        <v>155</v>
      </c>
      <c r="DQ1748" s="9" t="s">
        <v>156</v>
      </c>
      <c r="DR1748" s="9" t="s">
        <v>342</v>
      </c>
      <c r="DS1748" s="9" t="s">
        <v>137</v>
      </c>
      <c r="DT1748" s="9" t="s">
        <v>657</v>
      </c>
      <c r="DU1748" s="9" t="s">
        <v>168</v>
      </c>
      <c r="DV1748" s="9" t="str">
        <f>VLOOKUP(DU1748,Metadata!$B$2:$C$7,2,FALSE)</f>
        <v>0 - 3 years</v>
      </c>
    </row>
    <row r="1749" spans="1:126">
      <c r="A1749" s="13">
        <v>1748</v>
      </c>
      <c r="B1749" s="9" t="s">
        <v>135</v>
      </c>
      <c r="C1749" s="9" t="str">
        <f>VLOOKUP(B1749,Metadata!$M$2:$N$6,2,FALSE)</f>
        <v>Permanent Employee</v>
      </c>
      <c r="D1749" s="9" t="s">
        <v>159</v>
      </c>
      <c r="E1749" s="9" t="s">
        <v>137</v>
      </c>
      <c r="F1749" s="9" t="s">
        <v>138</v>
      </c>
      <c r="G1749" s="9" t="s">
        <v>172</v>
      </c>
      <c r="H1749" s="9" t="str">
        <f>IF(G1749="","",VLOOKUP(G1749,Metadata!$J$2:$K$22,2,FALSE))</f>
        <v>Porto Metropolitan Area</v>
      </c>
      <c r="I1749" s="9" t="s">
        <v>138</v>
      </c>
      <c r="J1749" s="9" t="str">
        <f>IF(I1749="","",VLOOKUP(I1749,Metadata!$P$2:$Q$43,2,FALSE))</f>
        <v>Europe</v>
      </c>
      <c r="K1749" s="9" t="str">
        <f t="shared" si="0"/>
        <v>Portugal</v>
      </c>
      <c r="L1749" s="9" t="s">
        <v>172</v>
      </c>
      <c r="M1749" s="9" t="str">
        <f>IF(L1749="","",VLOOKUP(L1749,Metadata!$J$2:$K$22,2,FALSE))</f>
        <v>Porto Metropolitan Area</v>
      </c>
      <c r="N1749" s="9" t="s">
        <v>141</v>
      </c>
      <c r="O1749" s="9" t="s">
        <v>137</v>
      </c>
      <c r="P1749" s="9" t="s">
        <v>142</v>
      </c>
      <c r="Q1749" s="10" t="str">
        <f t="shared" si="1"/>
        <v>Full Office Job</v>
      </c>
      <c r="R1749" s="10">
        <v>5</v>
      </c>
      <c r="S1749" s="9" t="s">
        <v>192</v>
      </c>
      <c r="T1749" s="9" t="s">
        <v>137</v>
      </c>
      <c r="U1749" s="9" t="str">
        <f>IF(S1749&lt;&gt;"",S1749,IF(T1749&lt;&gt;"",VLOOKUP(T1749,Metadata!$S$2:$T$228,2,FALSE),""))</f>
        <v>Back-End Developer</v>
      </c>
      <c r="V1749" s="9" t="s">
        <v>162</v>
      </c>
      <c r="W1749" s="9" t="s">
        <v>137</v>
      </c>
      <c r="X1749" s="9" t="s">
        <v>175</v>
      </c>
      <c r="Y1749" s="9" t="s">
        <v>137</v>
      </c>
      <c r="Z1749" s="9" t="s">
        <v>193</v>
      </c>
      <c r="AA1749" s="9" t="s">
        <v>165</v>
      </c>
      <c r="AB1749" s="9" t="s">
        <v>137</v>
      </c>
      <c r="AC1749" s="9"/>
      <c r="AD1749" s="9"/>
      <c r="AE1749" s="9"/>
      <c r="AF1749" s="9"/>
      <c r="AG1749" s="9"/>
      <c r="AH1749" s="9"/>
      <c r="AI1749" s="9"/>
      <c r="AJ1749" s="9" t="s">
        <v>185</v>
      </c>
      <c r="AK1749" s="9"/>
      <c r="AL1749" s="9"/>
      <c r="AM1749" s="9"/>
      <c r="AN1749" s="9"/>
      <c r="AO1749" s="9"/>
      <c r="AP1749" s="9"/>
      <c r="AQ1749" s="9"/>
      <c r="AR1749" s="9"/>
      <c r="AS1749" s="9"/>
      <c r="AT1749" s="9" t="s">
        <v>324</v>
      </c>
      <c r="AU1749" s="9"/>
      <c r="AV1749" s="9"/>
      <c r="AW1749" s="9"/>
      <c r="AX1749" s="9"/>
      <c r="AY1749" s="9"/>
      <c r="AZ1749" s="9"/>
      <c r="BA1749" s="9" t="s">
        <v>178</v>
      </c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 t="s">
        <v>186</v>
      </c>
      <c r="BO1749" s="9"/>
      <c r="BP1749" s="9"/>
      <c r="BQ1749" s="9"/>
      <c r="BR1749" s="9"/>
      <c r="BS1749" s="9" t="s">
        <v>200</v>
      </c>
      <c r="BT1749" s="9"/>
      <c r="BU1749" s="9"/>
      <c r="BV1749" s="9"/>
      <c r="BW1749" s="9"/>
      <c r="BX1749" s="9"/>
      <c r="BY1749" s="9"/>
      <c r="BZ1749" s="9"/>
      <c r="CA1749" s="10"/>
      <c r="CB1749" s="10" t="str">
        <f t="shared" si="5"/>
        <v/>
      </c>
      <c r="CC1749" s="10"/>
      <c r="CD1749" s="9" t="str">
        <f t="shared" si="2"/>
        <v/>
      </c>
      <c r="CE1749" s="9" t="s">
        <v>168</v>
      </c>
      <c r="CF1749" s="9" t="s">
        <v>169</v>
      </c>
      <c r="CG1749" s="9">
        <f>IF(CF1749="","",VLOOKUP(CF1749,Metadata!$D$2:$H$20,2,FALSE))</f>
        <v>12500</v>
      </c>
      <c r="CH1749" s="9">
        <f>IF(CF1749="","",VLOOKUP(CF1749,Metadata!$D$2:$H$20,4,FALSE))</f>
        <v>0</v>
      </c>
      <c r="CI1749" s="9">
        <f>IF(CF1749="","",VLOOKUP(CF1749,Metadata!$D$2:$H$20,5,FALSE))</f>
        <v>15000</v>
      </c>
      <c r="CJ1749" s="9">
        <f t="shared" si="3"/>
        <v>12500</v>
      </c>
      <c r="CK1749" s="9" t="s">
        <v>153</v>
      </c>
      <c r="CL1749" s="10">
        <v>4</v>
      </c>
      <c r="CM1749" s="10">
        <v>3</v>
      </c>
      <c r="CN1749" s="10">
        <v>7</v>
      </c>
      <c r="CO1749" s="10">
        <v>7</v>
      </c>
      <c r="CP1749" s="10">
        <v>7</v>
      </c>
      <c r="CQ1749" s="10">
        <v>7</v>
      </c>
      <c r="CR1749" s="10">
        <v>7</v>
      </c>
      <c r="CS1749" s="10">
        <v>7</v>
      </c>
      <c r="CT1749" s="10">
        <v>6</v>
      </c>
      <c r="CU1749" s="10">
        <v>7</v>
      </c>
      <c r="CV1749" s="10">
        <v>7</v>
      </c>
      <c r="CW1749" s="10">
        <v>7</v>
      </c>
      <c r="CX1749" s="10">
        <v>7</v>
      </c>
      <c r="CY1749" s="10">
        <v>7</v>
      </c>
      <c r="CZ1749" s="10">
        <v>7</v>
      </c>
      <c r="DA1749" s="10">
        <v>7</v>
      </c>
      <c r="DB1749" s="10">
        <v>7</v>
      </c>
      <c r="DC1749" s="10">
        <v>7</v>
      </c>
      <c r="DD1749" s="10">
        <v>7</v>
      </c>
      <c r="DE1749" s="10">
        <v>7</v>
      </c>
      <c r="DF1749" s="10">
        <v>7</v>
      </c>
      <c r="DG1749" s="10">
        <v>7</v>
      </c>
      <c r="DH1749" s="10">
        <v>7</v>
      </c>
      <c r="DI1749" s="10">
        <v>7</v>
      </c>
      <c r="DJ1749" s="10">
        <v>6</v>
      </c>
      <c r="DK1749" s="10">
        <v>7</v>
      </c>
      <c r="DL1749" s="10">
        <v>7</v>
      </c>
      <c r="DM1749" s="9" t="s">
        <v>154</v>
      </c>
      <c r="DN1749" s="10">
        <v>1996</v>
      </c>
      <c r="DO1749" s="9">
        <f t="shared" si="8"/>
        <v>25</v>
      </c>
      <c r="DP1749" s="9" t="s">
        <v>155</v>
      </c>
      <c r="DQ1749" s="9" t="s">
        <v>202</v>
      </c>
      <c r="DR1749" s="9" t="s">
        <v>157</v>
      </c>
      <c r="DS1749" s="9" t="s">
        <v>137</v>
      </c>
      <c r="DT1749" s="9" t="s">
        <v>657</v>
      </c>
      <c r="DU1749" s="9" t="s">
        <v>233</v>
      </c>
      <c r="DV1749" s="9" t="str">
        <f>VLOOKUP(DU1749,Metadata!$B$2:$C$7,2,FALSE)</f>
        <v>0 - 3 years</v>
      </c>
    </row>
    <row r="1750" spans="1:126">
      <c r="A1750" s="13">
        <v>1749</v>
      </c>
      <c r="B1750" s="9" t="s">
        <v>135</v>
      </c>
      <c r="C1750" s="9" t="str">
        <f>VLOOKUP(B1750,Metadata!$M$2:$N$6,2,FALSE)</f>
        <v>Permanent Employee</v>
      </c>
      <c r="D1750" s="9" t="s">
        <v>136</v>
      </c>
      <c r="E1750" s="9" t="s">
        <v>137</v>
      </c>
      <c r="F1750" s="9" t="s">
        <v>138</v>
      </c>
      <c r="G1750" s="9" t="s">
        <v>139</v>
      </c>
      <c r="H1750" s="9" t="str">
        <f>IF(G1750="","",VLOOKUP(G1750,Metadata!$J$2:$K$22,2,FALSE))</f>
        <v>Centre</v>
      </c>
      <c r="I1750" s="9" t="s">
        <v>138</v>
      </c>
      <c r="J1750" s="9" t="str">
        <f>IF(I1750="","",VLOOKUP(I1750,Metadata!$P$2:$Q$43,2,FALSE))</f>
        <v>Europe</v>
      </c>
      <c r="K1750" s="9" t="str">
        <f t="shared" si="0"/>
        <v>Portugal</v>
      </c>
      <c r="L1750" s="9" t="s">
        <v>140</v>
      </c>
      <c r="M1750" s="9" t="str">
        <f>IF(L1750="","",VLOOKUP(L1750,Metadata!$J$2:$K$22,2,FALSE))</f>
        <v>Lisbon Metropolitan Area</v>
      </c>
      <c r="N1750" s="9" t="s">
        <v>141</v>
      </c>
      <c r="O1750" s="9" t="s">
        <v>137</v>
      </c>
      <c r="P1750" s="9" t="s">
        <v>191</v>
      </c>
      <c r="Q1750" s="10" t="str">
        <f t="shared" si="1"/>
        <v>Remote Job (full or flexible)</v>
      </c>
      <c r="R1750" s="10">
        <v>5</v>
      </c>
      <c r="S1750" s="9" t="s">
        <v>161</v>
      </c>
      <c r="T1750" s="9" t="s">
        <v>137</v>
      </c>
      <c r="U1750" s="9" t="str">
        <f>IF(S1750&lt;&gt;"",S1750,IF(T1750&lt;&gt;"",VLOOKUP(T1750,Metadata!$S$2:$T$228,2,FALSE),""))</f>
        <v>Full-Stack Developer</v>
      </c>
      <c r="V1750" s="9" t="s">
        <v>207</v>
      </c>
      <c r="W1750" s="9" t="s">
        <v>137</v>
      </c>
      <c r="X1750" s="9" t="s">
        <v>269</v>
      </c>
      <c r="Y1750" s="9" t="s">
        <v>137</v>
      </c>
      <c r="Z1750" s="9" t="s">
        <v>224</v>
      </c>
      <c r="AA1750" s="9" t="s">
        <v>165</v>
      </c>
      <c r="AB1750" s="9" t="s">
        <v>137</v>
      </c>
      <c r="AC1750" s="9"/>
      <c r="AD1750" s="9"/>
      <c r="AE1750" s="9" t="s">
        <v>194</v>
      </c>
      <c r="AF1750" s="9"/>
      <c r="AG1750" s="9"/>
      <c r="AH1750" s="9"/>
      <c r="AI1750" s="9"/>
      <c r="AJ1750" s="9" t="s">
        <v>185</v>
      </c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 t="s">
        <v>178</v>
      </c>
      <c r="BB1750" s="9"/>
      <c r="BC1750" s="9"/>
      <c r="BD1750" s="9"/>
      <c r="BE1750" s="9"/>
      <c r="BF1750" s="9"/>
      <c r="BG1750" s="9"/>
      <c r="BH1750" s="9"/>
      <c r="BI1750" s="9"/>
      <c r="BJ1750" s="9" t="s">
        <v>167</v>
      </c>
      <c r="BK1750" s="9" t="s">
        <v>198</v>
      </c>
      <c r="BL1750" s="9" t="s">
        <v>199</v>
      </c>
      <c r="BM1750" s="9"/>
      <c r="BN1750" s="9" t="s">
        <v>186</v>
      </c>
      <c r="BO1750" s="9"/>
      <c r="BP1750" s="9"/>
      <c r="BQ1750" s="9"/>
      <c r="BR1750" s="9" t="s">
        <v>247</v>
      </c>
      <c r="BS1750" s="9" t="s">
        <v>200</v>
      </c>
      <c r="BT1750" s="9"/>
      <c r="BU1750" s="9"/>
      <c r="BV1750" s="9"/>
      <c r="BW1750" s="9"/>
      <c r="BX1750" s="9"/>
      <c r="BY1750" s="9"/>
      <c r="BZ1750" s="9"/>
      <c r="CA1750" s="10"/>
      <c r="CB1750" s="10" t="str">
        <f t="shared" si="5"/>
        <v/>
      </c>
      <c r="CC1750" s="10"/>
      <c r="CD1750" s="9" t="str">
        <f t="shared" si="2"/>
        <v/>
      </c>
      <c r="CE1750" s="9" t="s">
        <v>168</v>
      </c>
      <c r="CF1750" s="9" t="s">
        <v>254</v>
      </c>
      <c r="CG1750" s="9">
        <f>IF(CF1750="","",VLOOKUP(CF1750,Metadata!$D$2:$H$20,2,FALSE))</f>
        <v>37500</v>
      </c>
      <c r="CH1750" s="9">
        <f>IF(CF1750="","",VLOOKUP(CF1750,Metadata!$D$2:$H$20,4,FALSE))</f>
        <v>35000</v>
      </c>
      <c r="CI1750" s="9">
        <f>IF(CF1750="","",VLOOKUP(CF1750,Metadata!$D$2:$H$20,5,FALSE))</f>
        <v>40000</v>
      </c>
      <c r="CJ1750" s="9">
        <f t="shared" si="3"/>
        <v>37500</v>
      </c>
      <c r="CK1750" s="9" t="s">
        <v>153</v>
      </c>
      <c r="CL1750" s="10">
        <v>5</v>
      </c>
      <c r="CM1750" s="10">
        <v>3</v>
      </c>
      <c r="CN1750" s="10">
        <v>6</v>
      </c>
      <c r="CO1750" s="10">
        <v>5</v>
      </c>
      <c r="CP1750" s="10">
        <v>6</v>
      </c>
      <c r="CQ1750" s="10">
        <v>6</v>
      </c>
      <c r="CR1750" s="10">
        <v>6</v>
      </c>
      <c r="CS1750" s="10">
        <v>6</v>
      </c>
      <c r="CT1750" s="10">
        <v>6</v>
      </c>
      <c r="CU1750" s="10">
        <v>6</v>
      </c>
      <c r="CV1750" s="10">
        <v>6</v>
      </c>
      <c r="CW1750" s="10">
        <v>6</v>
      </c>
      <c r="CX1750" s="10">
        <v>6</v>
      </c>
      <c r="CY1750" s="10">
        <v>5</v>
      </c>
      <c r="CZ1750" s="10">
        <v>6</v>
      </c>
      <c r="DA1750" s="10">
        <v>6</v>
      </c>
      <c r="DB1750" s="10">
        <v>5</v>
      </c>
      <c r="DC1750" s="10">
        <v>5</v>
      </c>
      <c r="DD1750" s="10">
        <v>4</v>
      </c>
      <c r="DE1750" s="10">
        <v>5</v>
      </c>
      <c r="DF1750" s="10">
        <v>6</v>
      </c>
      <c r="DG1750" s="10">
        <v>4</v>
      </c>
      <c r="DH1750" s="10">
        <v>3</v>
      </c>
      <c r="DI1750" s="10">
        <v>4</v>
      </c>
      <c r="DJ1750" s="10">
        <v>3</v>
      </c>
      <c r="DK1750" s="10">
        <v>6</v>
      </c>
      <c r="DL1750" s="10">
        <v>3</v>
      </c>
      <c r="DM1750" s="9" t="s">
        <v>154</v>
      </c>
      <c r="DN1750" s="10">
        <v>1984</v>
      </c>
      <c r="DO1750" s="9">
        <f t="shared" si="8"/>
        <v>37</v>
      </c>
      <c r="DP1750" s="9" t="s">
        <v>155</v>
      </c>
      <c r="DQ1750" s="9" t="s">
        <v>156</v>
      </c>
      <c r="DR1750" s="9" t="s">
        <v>157</v>
      </c>
      <c r="DS1750" s="9" t="s">
        <v>137</v>
      </c>
      <c r="DT1750" s="9" t="s">
        <v>657</v>
      </c>
      <c r="DU1750" s="9" t="s">
        <v>203</v>
      </c>
      <c r="DV1750" s="9" t="str">
        <f>VLOOKUP(DU1750,Metadata!$B$2:$C$7,2,FALSE)</f>
        <v>6+ years</v>
      </c>
    </row>
    <row r="1751" spans="1:126">
      <c r="A1751" s="13">
        <v>1750</v>
      </c>
      <c r="B1751" s="9" t="s">
        <v>135</v>
      </c>
      <c r="C1751" s="9" t="str">
        <f>VLOOKUP(B1751,Metadata!$M$2:$N$6,2,FALSE)</f>
        <v>Permanent Employee</v>
      </c>
      <c r="D1751" s="9" t="s">
        <v>159</v>
      </c>
      <c r="E1751" s="9" t="s">
        <v>137</v>
      </c>
      <c r="F1751" s="9" t="s">
        <v>138</v>
      </c>
      <c r="G1751" s="9" t="s">
        <v>283</v>
      </c>
      <c r="H1751" s="9" t="str">
        <f>IF(G1751="","",VLOOKUP(G1751,Metadata!$J$2:$K$22,2,FALSE))</f>
        <v>Lisbon Metropolitan Area</v>
      </c>
      <c r="I1751" s="9" t="s">
        <v>138</v>
      </c>
      <c r="J1751" s="9" t="str">
        <f>IF(I1751="","",VLOOKUP(I1751,Metadata!$P$2:$Q$43,2,FALSE))</f>
        <v>Europe</v>
      </c>
      <c r="K1751" s="9" t="str">
        <f t="shared" si="0"/>
        <v>Portugal</v>
      </c>
      <c r="L1751" s="9" t="s">
        <v>310</v>
      </c>
      <c r="M1751" s="9" t="str">
        <f>IF(L1751="","",VLOOKUP(L1751,Metadata!$J$2:$K$22,2,FALSE))</f>
        <v>Other</v>
      </c>
      <c r="N1751" s="9" t="s">
        <v>141</v>
      </c>
      <c r="O1751" s="9" t="s">
        <v>137</v>
      </c>
      <c r="P1751" s="9" t="s">
        <v>142</v>
      </c>
      <c r="Q1751" s="10" t="str">
        <f t="shared" si="1"/>
        <v>Full Office Job</v>
      </c>
      <c r="R1751" s="10">
        <v>2</v>
      </c>
      <c r="S1751" s="9" t="s">
        <v>137</v>
      </c>
      <c r="T1751" s="9" t="s">
        <v>390</v>
      </c>
      <c r="U1751" s="9" t="str">
        <f>IF(S1751&lt;&gt;"",S1751,IF(T1751&lt;&gt;"",VLOOKUP(T1751,Metadata!$S$2:$T$228,2,FALSE),""))</f>
        <v>Technical Team Leader</v>
      </c>
      <c r="V1751" s="9" t="s">
        <v>261</v>
      </c>
      <c r="W1751" s="9" t="s">
        <v>137</v>
      </c>
      <c r="X1751" s="9" t="s">
        <v>242</v>
      </c>
      <c r="Y1751" s="9" t="s">
        <v>137</v>
      </c>
      <c r="Z1751" s="9" t="s">
        <v>146</v>
      </c>
      <c r="AA1751" s="9" t="s">
        <v>137</v>
      </c>
      <c r="AB1751" s="9" t="s">
        <v>137</v>
      </c>
      <c r="AC1751" s="9"/>
      <c r="AD1751" s="9"/>
      <c r="AE1751" s="9"/>
      <c r="AF1751" s="9"/>
      <c r="AG1751" s="9"/>
      <c r="AH1751" s="9"/>
      <c r="AI1751" s="9"/>
      <c r="AJ1751" s="9"/>
      <c r="AK1751" s="9" t="s">
        <v>302</v>
      </c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 t="s">
        <v>284</v>
      </c>
      <c r="BC1751" s="9"/>
      <c r="BD1751" s="9" t="s">
        <v>330</v>
      </c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 t="s">
        <v>219</v>
      </c>
      <c r="BR1751" s="9"/>
      <c r="BS1751" s="9"/>
      <c r="BT1751" s="9"/>
      <c r="BU1751" s="9"/>
      <c r="BV1751" s="9"/>
      <c r="BW1751" s="9"/>
      <c r="BX1751" s="9"/>
      <c r="BY1751" s="9"/>
      <c r="BZ1751" s="9"/>
      <c r="CA1751" s="10"/>
      <c r="CB1751" s="10" t="str">
        <f t="shared" si="5"/>
        <v/>
      </c>
      <c r="CC1751" s="10"/>
      <c r="CD1751" s="9" t="str">
        <f t="shared" si="2"/>
        <v/>
      </c>
      <c r="CE1751" s="9" t="s">
        <v>151</v>
      </c>
      <c r="CF1751" s="9" t="s">
        <v>236</v>
      </c>
      <c r="CG1751" s="9">
        <f>IF(CF1751="","",VLOOKUP(CF1751,Metadata!$D$2:$H$20,2,FALSE))</f>
        <v>47500</v>
      </c>
      <c r="CH1751" s="9">
        <f>IF(CF1751="","",VLOOKUP(CF1751,Metadata!$D$2:$H$20,4,FALSE))</f>
        <v>45000</v>
      </c>
      <c r="CI1751" s="9">
        <f>IF(CF1751="","",VLOOKUP(CF1751,Metadata!$D$2:$H$20,5,FALSE))</f>
        <v>50000</v>
      </c>
      <c r="CJ1751" s="9">
        <f t="shared" si="3"/>
        <v>47500</v>
      </c>
      <c r="CK1751" s="9" t="s">
        <v>221</v>
      </c>
      <c r="CL1751" s="10">
        <v>7</v>
      </c>
      <c r="CM1751" s="10">
        <v>4</v>
      </c>
      <c r="CN1751" s="10">
        <v>7</v>
      </c>
      <c r="CO1751" s="10">
        <v>7</v>
      </c>
      <c r="CP1751" s="10">
        <v>6</v>
      </c>
      <c r="CQ1751" s="10">
        <v>6</v>
      </c>
      <c r="CR1751" s="10">
        <v>4</v>
      </c>
      <c r="CS1751" s="10">
        <v>6</v>
      </c>
      <c r="CT1751" s="10">
        <v>7</v>
      </c>
      <c r="CU1751" s="10">
        <v>3</v>
      </c>
      <c r="CV1751" s="10">
        <v>3</v>
      </c>
      <c r="CW1751" s="10">
        <v>1</v>
      </c>
      <c r="CX1751" s="10">
        <v>6</v>
      </c>
      <c r="CY1751" s="10">
        <v>2</v>
      </c>
      <c r="CZ1751" s="10">
        <v>5</v>
      </c>
      <c r="DA1751" s="10">
        <v>4</v>
      </c>
      <c r="DB1751" s="10">
        <v>4</v>
      </c>
      <c r="DC1751" s="10">
        <v>7</v>
      </c>
      <c r="DD1751" s="10">
        <v>5</v>
      </c>
      <c r="DE1751" s="10">
        <v>4</v>
      </c>
      <c r="DF1751" s="10">
        <v>5</v>
      </c>
      <c r="DG1751" s="10">
        <v>5</v>
      </c>
      <c r="DH1751" s="10">
        <v>5</v>
      </c>
      <c r="DI1751" s="10">
        <v>7</v>
      </c>
      <c r="DJ1751" s="10">
        <v>7</v>
      </c>
      <c r="DK1751" s="10">
        <v>4</v>
      </c>
      <c r="DL1751" s="10">
        <v>1</v>
      </c>
      <c r="DM1751" s="9" t="s">
        <v>154</v>
      </c>
      <c r="DN1751" s="10">
        <v>1990</v>
      </c>
      <c r="DO1751" s="9">
        <f t="shared" si="8"/>
        <v>31</v>
      </c>
      <c r="DP1751" s="9" t="s">
        <v>155</v>
      </c>
      <c r="DQ1751" s="9" t="s">
        <v>210</v>
      </c>
      <c r="DR1751" s="9" t="s">
        <v>157</v>
      </c>
      <c r="DS1751" s="9" t="s">
        <v>137</v>
      </c>
      <c r="DT1751" s="9" t="s">
        <v>657</v>
      </c>
      <c r="DU1751" s="9" t="s">
        <v>203</v>
      </c>
      <c r="DV1751" s="9" t="str">
        <f>VLOOKUP(DU1751,Metadata!$B$2:$C$7,2,FALSE)</f>
        <v>6+ years</v>
      </c>
    </row>
    <row r="1752" spans="1:126">
      <c r="A1752" s="13">
        <v>1751</v>
      </c>
      <c r="B1752" s="9" t="s">
        <v>135</v>
      </c>
      <c r="C1752" s="9" t="str">
        <f>VLOOKUP(B1752,Metadata!$M$2:$N$6,2,FALSE)</f>
        <v>Permanent Employee</v>
      </c>
      <c r="D1752" s="9" t="s">
        <v>159</v>
      </c>
      <c r="E1752" s="9" t="s">
        <v>137</v>
      </c>
      <c r="F1752" s="9" t="s">
        <v>138</v>
      </c>
      <c r="G1752" s="9" t="s">
        <v>172</v>
      </c>
      <c r="H1752" s="9" t="str">
        <f>IF(G1752="","",VLOOKUP(G1752,Metadata!$J$2:$K$22,2,FALSE))</f>
        <v>Porto Metropolitan Area</v>
      </c>
      <c r="I1752" s="9" t="s">
        <v>138</v>
      </c>
      <c r="J1752" s="9" t="str">
        <f>IF(I1752="","",VLOOKUP(I1752,Metadata!$P$2:$Q$43,2,FALSE))</f>
        <v>Europe</v>
      </c>
      <c r="K1752" s="9" t="str">
        <f t="shared" si="0"/>
        <v>Portugal</v>
      </c>
      <c r="L1752" s="9" t="s">
        <v>172</v>
      </c>
      <c r="M1752" s="9" t="str">
        <f>IF(L1752="","",VLOOKUP(L1752,Metadata!$J$2:$K$22,2,FALSE))</f>
        <v>Porto Metropolitan Area</v>
      </c>
      <c r="N1752" s="9" t="s">
        <v>141</v>
      </c>
      <c r="O1752" s="9" t="s">
        <v>137</v>
      </c>
      <c r="P1752" s="9" t="s">
        <v>142</v>
      </c>
      <c r="Q1752" s="10" t="str">
        <f t="shared" si="1"/>
        <v>Full Office Job</v>
      </c>
      <c r="R1752" s="10">
        <v>7</v>
      </c>
      <c r="S1752" s="9" t="s">
        <v>192</v>
      </c>
      <c r="T1752" s="9" t="s">
        <v>137</v>
      </c>
      <c r="U1752" s="9" t="str">
        <f>IF(S1752&lt;&gt;"",S1752,IF(T1752&lt;&gt;"",VLOOKUP(T1752,Metadata!$S$2:$T$228,2,FALSE),""))</f>
        <v>Back-End Developer</v>
      </c>
      <c r="V1752" s="9" t="s">
        <v>162</v>
      </c>
      <c r="W1752" s="9" t="s">
        <v>137</v>
      </c>
      <c r="X1752" s="9" t="s">
        <v>145</v>
      </c>
      <c r="Y1752" s="9" t="s">
        <v>137</v>
      </c>
      <c r="Z1752" s="9" t="s">
        <v>146</v>
      </c>
      <c r="AA1752" s="9" t="s">
        <v>137</v>
      </c>
      <c r="AB1752" s="9" t="s">
        <v>137</v>
      </c>
      <c r="AC1752" s="9"/>
      <c r="AD1752" s="9"/>
      <c r="AE1752" s="9" t="s">
        <v>194</v>
      </c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198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10"/>
      <c r="CB1752" s="10" t="str">
        <f t="shared" si="5"/>
        <v/>
      </c>
      <c r="CC1752" s="10"/>
      <c r="CD1752" s="9" t="str">
        <f t="shared" si="2"/>
        <v/>
      </c>
      <c r="CE1752" s="9" t="s">
        <v>168</v>
      </c>
      <c r="CF1752" s="9" t="s">
        <v>477</v>
      </c>
      <c r="CG1752" s="9">
        <f>IF(CF1752="","",VLOOKUP(CF1752,Metadata!$D$2:$H$20,2,FALSE))</f>
        <v>102500</v>
      </c>
      <c r="CH1752" s="9">
        <f>IF(CF1752="","",VLOOKUP(CF1752,Metadata!$D$2:$H$20,4,FALSE))</f>
        <v>100000</v>
      </c>
      <c r="CI1752" s="9">
        <f>IF(CF1752="","",VLOOKUP(CF1752,Metadata!$D$2:$H$20,5,FALSE))</f>
        <v>105000</v>
      </c>
      <c r="CJ1752" s="9">
        <f t="shared" si="3"/>
        <v>102500</v>
      </c>
      <c r="CK1752" s="9" t="s">
        <v>201</v>
      </c>
      <c r="CL1752" s="10">
        <v>7</v>
      </c>
      <c r="CM1752" s="10">
        <v>1</v>
      </c>
      <c r="CN1752" s="10">
        <v>7</v>
      </c>
      <c r="CO1752" s="10">
        <v>5</v>
      </c>
      <c r="CP1752" s="10">
        <v>5</v>
      </c>
      <c r="CQ1752" s="10">
        <v>7</v>
      </c>
      <c r="CR1752" s="10">
        <v>7</v>
      </c>
      <c r="CS1752" s="10">
        <v>7</v>
      </c>
      <c r="CT1752" s="10">
        <v>7</v>
      </c>
      <c r="CU1752" s="10">
        <v>7</v>
      </c>
      <c r="CV1752" s="10">
        <v>7</v>
      </c>
      <c r="CW1752" s="10">
        <v>5</v>
      </c>
      <c r="CX1752" s="10">
        <v>5</v>
      </c>
      <c r="CY1752" s="10">
        <v>5</v>
      </c>
      <c r="CZ1752" s="10">
        <v>7</v>
      </c>
      <c r="DA1752" s="10">
        <v>7</v>
      </c>
      <c r="DB1752" s="10">
        <v>5</v>
      </c>
      <c r="DC1752" s="10">
        <v>7</v>
      </c>
      <c r="DD1752" s="10">
        <v>7</v>
      </c>
      <c r="DE1752" s="10">
        <v>7</v>
      </c>
      <c r="DF1752" s="10">
        <v>7</v>
      </c>
      <c r="DG1752" s="10">
        <v>7</v>
      </c>
      <c r="DH1752" s="10">
        <v>5</v>
      </c>
      <c r="DI1752" s="10">
        <v>5</v>
      </c>
      <c r="DJ1752" s="10">
        <v>5</v>
      </c>
      <c r="DK1752" s="10">
        <v>5</v>
      </c>
      <c r="DL1752" s="10">
        <v>3</v>
      </c>
      <c r="DM1752" s="9" t="s">
        <v>154</v>
      </c>
      <c r="DN1752" s="10">
        <v>1995</v>
      </c>
      <c r="DO1752" s="9">
        <f t="shared" si="8"/>
        <v>26</v>
      </c>
      <c r="DP1752" s="9" t="s">
        <v>155</v>
      </c>
      <c r="DQ1752" s="9" t="s">
        <v>202</v>
      </c>
      <c r="DR1752" s="9" t="s">
        <v>157</v>
      </c>
      <c r="DS1752" s="9" t="s">
        <v>137</v>
      </c>
      <c r="DT1752" s="9" t="s">
        <v>657</v>
      </c>
      <c r="DU1752" s="9" t="s">
        <v>168</v>
      </c>
      <c r="DV1752" s="9" t="str">
        <f>VLOOKUP(DU1752,Metadata!$B$2:$C$7,2,FALSE)</f>
        <v>0 - 3 years</v>
      </c>
    </row>
    <row r="1753" spans="1:126">
      <c r="A1753" s="13">
        <v>1752</v>
      </c>
      <c r="B1753" s="9" t="s">
        <v>171</v>
      </c>
      <c r="C1753" s="9" t="str">
        <f>VLOOKUP(B1753,Metadata!$M$2:$N$6,2,FALSE)</f>
        <v>Contractor</v>
      </c>
      <c r="D1753" s="9" t="s">
        <v>137</v>
      </c>
      <c r="E1753" s="9" t="s">
        <v>136</v>
      </c>
      <c r="F1753" s="9" t="s">
        <v>138</v>
      </c>
      <c r="G1753" s="9" t="s">
        <v>265</v>
      </c>
      <c r="H1753" s="9" t="str">
        <f>IF(G1753="","",VLOOKUP(G1753,Metadata!$J$2:$K$22,2,FALSE))</f>
        <v>Azores and Madeira</v>
      </c>
      <c r="I1753" s="9" t="s">
        <v>292</v>
      </c>
      <c r="J1753" s="9" t="str">
        <f>IF(I1753="","",VLOOKUP(I1753,Metadata!$P$2:$Q$43,2,FALSE))</f>
        <v>North America</v>
      </c>
      <c r="K1753" s="9" t="str">
        <f t="shared" si="0"/>
        <v>International</v>
      </c>
      <c r="L1753" s="9" t="s">
        <v>137</v>
      </c>
      <c r="M1753" s="9" t="str">
        <f>IF(L1753="","",VLOOKUP(L1753,Metadata!$J$2:$K$22,2,FALSE))</f>
        <v/>
      </c>
      <c r="N1753" s="9" t="s">
        <v>141</v>
      </c>
      <c r="O1753" s="9" t="s">
        <v>137</v>
      </c>
      <c r="P1753" s="9" t="s">
        <v>191</v>
      </c>
      <c r="Q1753" s="10" t="str">
        <f t="shared" si="1"/>
        <v>Remote Job (full or flexible)</v>
      </c>
      <c r="R1753" s="10">
        <v>7</v>
      </c>
      <c r="S1753" s="9" t="s">
        <v>206</v>
      </c>
      <c r="T1753" s="9" t="s">
        <v>137</v>
      </c>
      <c r="U1753" s="9" t="str">
        <f>IF(S1753&lt;&gt;"",S1753,IF(T1753&lt;&gt;"",VLOOKUP(T1753,Metadata!$S$2:$T$228,2,FALSE),""))</f>
        <v>Mobile Apps Developer</v>
      </c>
      <c r="V1753" s="9" t="s">
        <v>217</v>
      </c>
      <c r="W1753" s="9" t="s">
        <v>137</v>
      </c>
      <c r="X1753" s="9" t="s">
        <v>163</v>
      </c>
      <c r="Y1753" s="9" t="s">
        <v>137</v>
      </c>
      <c r="Z1753" s="9" t="s">
        <v>184</v>
      </c>
      <c r="AA1753" s="9" t="s">
        <v>137</v>
      </c>
      <c r="AB1753" s="9" t="s">
        <v>137</v>
      </c>
      <c r="AC1753" s="9"/>
      <c r="AD1753" s="9"/>
      <c r="AE1753" s="9"/>
      <c r="AF1753" s="9"/>
      <c r="AG1753" s="9"/>
      <c r="AH1753" s="9"/>
      <c r="AI1753" s="9"/>
      <c r="AJ1753" s="9"/>
      <c r="AK1753" s="9"/>
      <c r="AL1753" s="9" t="s">
        <v>177</v>
      </c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 t="s">
        <v>150</v>
      </c>
      <c r="BZ1753" s="9" t="s">
        <v>137</v>
      </c>
      <c r="CA1753" s="10">
        <v>12</v>
      </c>
      <c r="CB1753" s="10" t="str">
        <f t="shared" si="5"/>
        <v>7 to 12 months</v>
      </c>
      <c r="CC1753" s="10">
        <v>12</v>
      </c>
      <c r="CD1753" s="9">
        <f t="shared" si="2"/>
        <v>19200</v>
      </c>
      <c r="CE1753" s="9" t="s">
        <v>137</v>
      </c>
      <c r="CF1753" s="9" t="s">
        <v>137</v>
      </c>
      <c r="CG1753" s="9" t="str">
        <f>IF(CF1753="","",VLOOKUP(CF1753,Metadata!$D$2:$H$20,2,FALSE))</f>
        <v/>
      </c>
      <c r="CH1753" s="9" t="str">
        <f>IF(CF1753="","",VLOOKUP(CF1753,Metadata!$D$2:$H$20,4,FALSE))</f>
        <v/>
      </c>
      <c r="CI1753" s="9" t="str">
        <f>IF(CF1753="","",VLOOKUP(CF1753,Metadata!$D$2:$H$20,5,FALSE))</f>
        <v/>
      </c>
      <c r="CJ1753" s="9">
        <f t="shared" si="3"/>
        <v>19200</v>
      </c>
      <c r="CK1753" s="9" t="s">
        <v>221</v>
      </c>
      <c r="CL1753" s="10">
        <v>5</v>
      </c>
      <c r="CM1753" s="10">
        <v>3</v>
      </c>
      <c r="CN1753" s="10">
        <v>5</v>
      </c>
      <c r="CO1753" s="10">
        <v>5</v>
      </c>
      <c r="CP1753" s="10">
        <v>4</v>
      </c>
      <c r="CQ1753" s="10">
        <v>5</v>
      </c>
      <c r="CR1753" s="10">
        <v>5</v>
      </c>
      <c r="CS1753" s="10">
        <v>6</v>
      </c>
      <c r="CT1753" s="10">
        <v>5</v>
      </c>
      <c r="CU1753" s="10">
        <v>6</v>
      </c>
      <c r="CV1753" s="10">
        <v>4</v>
      </c>
      <c r="CW1753" s="10">
        <v>3</v>
      </c>
      <c r="CX1753" s="10">
        <v>5</v>
      </c>
      <c r="CY1753" s="10">
        <v>7</v>
      </c>
      <c r="CZ1753" s="10">
        <v>6</v>
      </c>
      <c r="DA1753" s="10">
        <v>5</v>
      </c>
      <c r="DB1753" s="10">
        <v>5</v>
      </c>
      <c r="DC1753" s="10">
        <v>5</v>
      </c>
      <c r="DD1753" s="10">
        <v>4</v>
      </c>
      <c r="DE1753" s="10">
        <v>6</v>
      </c>
      <c r="DF1753" s="10">
        <v>4</v>
      </c>
      <c r="DG1753" s="10">
        <v>5</v>
      </c>
      <c r="DH1753" s="10">
        <v>5</v>
      </c>
      <c r="DI1753" s="10">
        <v>5</v>
      </c>
      <c r="DJ1753" s="10">
        <v>5</v>
      </c>
      <c r="DK1753" s="10">
        <v>5</v>
      </c>
      <c r="DL1753" s="10">
        <v>5</v>
      </c>
      <c r="DM1753" s="9" t="s">
        <v>154</v>
      </c>
      <c r="DN1753" s="10">
        <v>1991</v>
      </c>
      <c r="DO1753" s="9">
        <f t="shared" si="8"/>
        <v>30</v>
      </c>
      <c r="DP1753" s="9" t="s">
        <v>155</v>
      </c>
      <c r="DQ1753" s="9" t="s">
        <v>202</v>
      </c>
      <c r="DR1753" s="9" t="s">
        <v>157</v>
      </c>
      <c r="DS1753" s="9" t="s">
        <v>137</v>
      </c>
      <c r="DT1753" s="9" t="s">
        <v>657</v>
      </c>
      <c r="DU1753" s="9" t="s">
        <v>223</v>
      </c>
      <c r="DV1753" s="9" t="str">
        <f>VLOOKUP(DU1753,Metadata!$B$2:$C$7,2,FALSE)</f>
        <v>3 - 6 years</v>
      </c>
    </row>
    <row r="1754" spans="1:126">
      <c r="A1754" s="13">
        <v>1753</v>
      </c>
      <c r="B1754" s="9" t="s">
        <v>135</v>
      </c>
      <c r="C1754" s="9" t="str">
        <f>VLOOKUP(B1754,Metadata!$M$2:$N$6,2,FALSE)</f>
        <v>Permanent Employee</v>
      </c>
      <c r="D1754" s="9" t="s">
        <v>159</v>
      </c>
      <c r="E1754" s="9" t="s">
        <v>137</v>
      </c>
      <c r="F1754" s="9" t="s">
        <v>138</v>
      </c>
      <c r="G1754" s="9" t="s">
        <v>140</v>
      </c>
      <c r="H1754" s="9" t="str">
        <f>IF(G1754="","",VLOOKUP(G1754,Metadata!$J$2:$K$22,2,FALSE))</f>
        <v>Lisbon Metropolitan Area</v>
      </c>
      <c r="I1754" s="9" t="s">
        <v>228</v>
      </c>
      <c r="J1754" s="9" t="str">
        <f>IF(I1754="","",VLOOKUP(I1754,Metadata!$P$2:$Q$43,2,FALSE))</f>
        <v>Europe</v>
      </c>
      <c r="K1754" s="9" t="str">
        <f t="shared" si="0"/>
        <v>International</v>
      </c>
      <c r="L1754" s="9" t="s">
        <v>137</v>
      </c>
      <c r="M1754" s="9" t="str">
        <f>IF(L1754="","",VLOOKUP(L1754,Metadata!$J$2:$K$22,2,FALSE))</f>
        <v/>
      </c>
      <c r="N1754" s="9" t="s">
        <v>141</v>
      </c>
      <c r="O1754" s="9" t="s">
        <v>137</v>
      </c>
      <c r="P1754" s="9" t="s">
        <v>191</v>
      </c>
      <c r="Q1754" s="10" t="str">
        <f t="shared" si="1"/>
        <v>Remote Job (full or flexible)</v>
      </c>
      <c r="R1754" s="10">
        <v>4</v>
      </c>
      <c r="S1754" s="9" t="s">
        <v>143</v>
      </c>
      <c r="T1754" s="9" t="s">
        <v>137</v>
      </c>
      <c r="U1754" s="9" t="str">
        <f>IF(S1754&lt;&gt;"",S1754,IF(T1754&lt;&gt;"",VLOOKUP(T1754,Metadata!$S$2:$T$228,2,FALSE),""))</f>
        <v>Technical Team Leader</v>
      </c>
      <c r="V1754" s="9" t="s">
        <v>279</v>
      </c>
      <c r="W1754" s="9" t="s">
        <v>137</v>
      </c>
      <c r="X1754" s="9" t="s">
        <v>145</v>
      </c>
      <c r="Y1754" s="9" t="s">
        <v>137</v>
      </c>
      <c r="Z1754" s="9" t="s">
        <v>224</v>
      </c>
      <c r="AA1754" s="9" t="s">
        <v>165</v>
      </c>
      <c r="AB1754" s="9" t="s">
        <v>253</v>
      </c>
      <c r="AC1754" s="9"/>
      <c r="AD1754" s="9"/>
      <c r="AE1754" s="9"/>
      <c r="AF1754" s="9"/>
      <c r="AG1754" s="9"/>
      <c r="AH1754" s="9"/>
      <c r="AI1754" s="9"/>
      <c r="AJ1754" s="9" t="s">
        <v>185</v>
      </c>
      <c r="AK1754" s="9"/>
      <c r="AL1754" s="9"/>
      <c r="AM1754" s="9"/>
      <c r="AN1754" s="9"/>
      <c r="AO1754" s="9"/>
      <c r="AP1754" s="9"/>
      <c r="AQ1754" s="9"/>
      <c r="AR1754" s="9"/>
      <c r="AS1754" s="9"/>
      <c r="AT1754" s="9" t="s">
        <v>324</v>
      </c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 t="s">
        <v>186</v>
      </c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10"/>
      <c r="CB1754" s="10" t="str">
        <f t="shared" si="5"/>
        <v/>
      </c>
      <c r="CC1754" s="10"/>
      <c r="CD1754" s="9" t="str">
        <f t="shared" si="2"/>
        <v/>
      </c>
      <c r="CE1754" s="9" t="s">
        <v>232</v>
      </c>
      <c r="CF1754" s="9" t="s">
        <v>152</v>
      </c>
      <c r="CG1754" s="9">
        <f>IF(CF1754="","",VLOOKUP(CF1754,Metadata!$D$2:$H$20,2,FALSE))</f>
        <v>32500</v>
      </c>
      <c r="CH1754" s="9">
        <f>IF(CF1754="","",VLOOKUP(CF1754,Metadata!$D$2:$H$20,4,FALSE))</f>
        <v>30000</v>
      </c>
      <c r="CI1754" s="9">
        <f>IF(CF1754="","",VLOOKUP(CF1754,Metadata!$D$2:$H$20,5,FALSE))</f>
        <v>35000</v>
      </c>
      <c r="CJ1754" s="9">
        <f t="shared" si="3"/>
        <v>32500</v>
      </c>
      <c r="CK1754" s="9" t="s">
        <v>153</v>
      </c>
      <c r="CL1754" s="10">
        <v>2</v>
      </c>
      <c r="CM1754" s="10">
        <v>5</v>
      </c>
      <c r="CN1754" s="10">
        <v>6</v>
      </c>
      <c r="CO1754" s="10">
        <v>5</v>
      </c>
      <c r="CP1754" s="10">
        <v>3</v>
      </c>
      <c r="CQ1754" s="10">
        <v>5</v>
      </c>
      <c r="CR1754" s="10">
        <v>4</v>
      </c>
      <c r="CS1754" s="10">
        <v>6</v>
      </c>
      <c r="CT1754" s="10">
        <v>5</v>
      </c>
      <c r="CU1754" s="10">
        <v>5</v>
      </c>
      <c r="CV1754" s="10">
        <v>7</v>
      </c>
      <c r="CW1754" s="10">
        <v>7</v>
      </c>
      <c r="CX1754" s="10">
        <v>7</v>
      </c>
      <c r="CY1754" s="10">
        <v>7</v>
      </c>
      <c r="CZ1754" s="10">
        <v>6</v>
      </c>
      <c r="DA1754" s="10">
        <v>2</v>
      </c>
      <c r="DB1754" s="10">
        <v>2</v>
      </c>
      <c r="DC1754" s="10">
        <v>5</v>
      </c>
      <c r="DD1754" s="10">
        <v>1</v>
      </c>
      <c r="DE1754" s="10">
        <v>6</v>
      </c>
      <c r="DF1754" s="10">
        <v>4</v>
      </c>
      <c r="DG1754" s="10">
        <v>4</v>
      </c>
      <c r="DH1754" s="10">
        <v>3</v>
      </c>
      <c r="DI1754" s="10">
        <v>5</v>
      </c>
      <c r="DJ1754" s="10">
        <v>2</v>
      </c>
      <c r="DK1754" s="10">
        <v>3</v>
      </c>
      <c r="DL1754" s="10">
        <v>5</v>
      </c>
      <c r="DM1754" s="9" t="s">
        <v>154</v>
      </c>
      <c r="DN1754" s="10">
        <v>1987</v>
      </c>
      <c r="DO1754" s="9">
        <f t="shared" si="8"/>
        <v>34</v>
      </c>
      <c r="DP1754" s="9" t="s">
        <v>155</v>
      </c>
      <c r="DQ1754" s="9" t="s">
        <v>156</v>
      </c>
      <c r="DR1754" s="9" t="s">
        <v>170</v>
      </c>
      <c r="DS1754" s="9" t="s">
        <v>137</v>
      </c>
      <c r="DT1754" s="9" t="s">
        <v>657</v>
      </c>
      <c r="DU1754" s="9" t="s">
        <v>158</v>
      </c>
      <c r="DV1754" s="9" t="str">
        <f>VLOOKUP(DU1754,Metadata!$B$2:$C$7,2,FALSE)</f>
        <v>6+ years</v>
      </c>
    </row>
    <row r="1755" spans="1:126">
      <c r="A1755" s="13">
        <v>1754</v>
      </c>
      <c r="B1755" s="9" t="s">
        <v>135</v>
      </c>
      <c r="C1755" s="9" t="str">
        <f>VLOOKUP(B1755,Metadata!$M$2:$N$6,2,FALSE)</f>
        <v>Permanent Employee</v>
      </c>
      <c r="D1755" s="9" t="s">
        <v>136</v>
      </c>
      <c r="E1755" s="9" t="s">
        <v>137</v>
      </c>
      <c r="F1755" s="9" t="s">
        <v>138</v>
      </c>
      <c r="G1755" s="9" t="s">
        <v>140</v>
      </c>
      <c r="H1755" s="9" t="str">
        <f>IF(G1755="","",VLOOKUP(G1755,Metadata!$J$2:$K$22,2,FALSE))</f>
        <v>Lisbon Metropolitan Area</v>
      </c>
      <c r="I1755" s="9" t="s">
        <v>138</v>
      </c>
      <c r="J1755" s="9" t="str">
        <f>IF(I1755="","",VLOOKUP(I1755,Metadata!$P$2:$Q$43,2,FALSE))</f>
        <v>Europe</v>
      </c>
      <c r="K1755" s="9" t="str">
        <f t="shared" si="0"/>
        <v>Portugal</v>
      </c>
      <c r="L1755" s="9" t="s">
        <v>140</v>
      </c>
      <c r="M1755" s="9" t="str">
        <f>IF(L1755="","",VLOOKUP(L1755,Metadata!$J$2:$K$22,2,FALSE))</f>
        <v>Lisbon Metropolitan Area</v>
      </c>
      <c r="N1755" s="9" t="s">
        <v>205</v>
      </c>
      <c r="O1755" s="9" t="s">
        <v>137</v>
      </c>
      <c r="P1755" s="9" t="s">
        <v>137</v>
      </c>
      <c r="Q1755" s="10" t="str">
        <f t="shared" si="1"/>
        <v>Full Office Job</v>
      </c>
      <c r="R1755" s="10">
        <v>5</v>
      </c>
      <c r="S1755" s="9" t="s">
        <v>290</v>
      </c>
      <c r="T1755" s="9" t="s">
        <v>137</v>
      </c>
      <c r="U1755" s="9" t="str">
        <f>IF(S1755&lt;&gt;"",S1755,IF(T1755&lt;&gt;"",VLOOKUP(T1755,Metadata!$S$2:$T$228,2,FALSE),""))</f>
        <v>Quality Assurance/Testing</v>
      </c>
      <c r="V1755" s="9" t="s">
        <v>276</v>
      </c>
      <c r="W1755" s="9" t="s">
        <v>137</v>
      </c>
      <c r="X1755" s="9" t="s">
        <v>145</v>
      </c>
      <c r="Y1755" s="9" t="s">
        <v>137</v>
      </c>
      <c r="Z1755" s="9" t="s">
        <v>184</v>
      </c>
      <c r="AA1755" s="9" t="s">
        <v>137</v>
      </c>
      <c r="AB1755" s="9" t="s">
        <v>137</v>
      </c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 t="s">
        <v>150</v>
      </c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 t="s">
        <v>150</v>
      </c>
      <c r="BZ1755" s="9" t="s">
        <v>137</v>
      </c>
      <c r="CA1755" s="10"/>
      <c r="CB1755" s="10" t="str">
        <f t="shared" si="5"/>
        <v/>
      </c>
      <c r="CC1755" s="10"/>
      <c r="CD1755" s="9" t="str">
        <f t="shared" si="2"/>
        <v/>
      </c>
      <c r="CE1755" s="9" t="s">
        <v>232</v>
      </c>
      <c r="CF1755" s="9" t="s">
        <v>254</v>
      </c>
      <c r="CG1755" s="9">
        <f>IF(CF1755="","",VLOOKUP(CF1755,Metadata!$D$2:$H$20,2,FALSE))</f>
        <v>37500</v>
      </c>
      <c r="CH1755" s="9">
        <f>IF(CF1755="","",VLOOKUP(CF1755,Metadata!$D$2:$H$20,4,FALSE))</f>
        <v>35000</v>
      </c>
      <c r="CI1755" s="9">
        <f>IF(CF1755="","",VLOOKUP(CF1755,Metadata!$D$2:$H$20,5,FALSE))</f>
        <v>40000</v>
      </c>
      <c r="CJ1755" s="9">
        <f t="shared" si="3"/>
        <v>37500</v>
      </c>
      <c r="CK1755" s="9" t="s">
        <v>153</v>
      </c>
      <c r="CL1755" s="10">
        <v>5</v>
      </c>
      <c r="CM1755" s="10">
        <v>1</v>
      </c>
      <c r="CN1755" s="10">
        <v>7</v>
      </c>
      <c r="CO1755" s="10">
        <v>6</v>
      </c>
      <c r="CP1755" s="10">
        <v>6</v>
      </c>
      <c r="CQ1755" s="10">
        <v>7</v>
      </c>
      <c r="CR1755" s="10">
        <v>6</v>
      </c>
      <c r="CS1755" s="10">
        <v>7</v>
      </c>
      <c r="CT1755" s="10">
        <v>5</v>
      </c>
      <c r="CU1755" s="10">
        <v>5</v>
      </c>
      <c r="CV1755" s="10">
        <v>6</v>
      </c>
      <c r="CW1755" s="10">
        <v>6</v>
      </c>
      <c r="CX1755" s="10">
        <v>7</v>
      </c>
      <c r="CY1755" s="10">
        <v>6</v>
      </c>
      <c r="CZ1755" s="10">
        <v>4</v>
      </c>
      <c r="DA1755" s="10">
        <v>7</v>
      </c>
      <c r="DB1755" s="10">
        <v>7</v>
      </c>
      <c r="DC1755" s="10">
        <v>7</v>
      </c>
      <c r="DD1755" s="10">
        <v>4</v>
      </c>
      <c r="DE1755" s="10">
        <v>5</v>
      </c>
      <c r="DF1755" s="10">
        <v>5</v>
      </c>
      <c r="DG1755" s="10">
        <v>6</v>
      </c>
      <c r="DH1755" s="10">
        <v>6</v>
      </c>
      <c r="DI1755" s="10">
        <v>6</v>
      </c>
      <c r="DJ1755" s="10">
        <v>5</v>
      </c>
      <c r="DK1755" s="10">
        <v>3</v>
      </c>
      <c r="DL1755" s="10">
        <v>2</v>
      </c>
      <c r="DM1755" s="9" t="s">
        <v>693</v>
      </c>
      <c r="DN1755" s="10">
        <v>1979</v>
      </c>
      <c r="DO1755" s="9">
        <f t="shared" si="8"/>
        <v>42</v>
      </c>
      <c r="DP1755" s="9" t="s">
        <v>222</v>
      </c>
      <c r="DQ1755" s="9" t="s">
        <v>156</v>
      </c>
      <c r="DR1755" s="9" t="s">
        <v>170</v>
      </c>
      <c r="DS1755" s="9" t="s">
        <v>137</v>
      </c>
      <c r="DT1755" s="9" t="s">
        <v>657</v>
      </c>
      <c r="DU1755" s="9" t="s">
        <v>168</v>
      </c>
      <c r="DV1755" s="9" t="str">
        <f>VLOOKUP(DU1755,Metadata!$B$2:$C$7,2,FALSE)</f>
        <v>0 - 3 years</v>
      </c>
    </row>
    <row r="1756" spans="1:126">
      <c r="A1756" s="13">
        <v>1755</v>
      </c>
      <c r="B1756" s="9" t="s">
        <v>135</v>
      </c>
      <c r="C1756" s="9" t="str">
        <f>VLOOKUP(B1756,Metadata!$M$2:$N$6,2,FALSE)</f>
        <v>Permanent Employee</v>
      </c>
      <c r="D1756" s="9" t="s">
        <v>159</v>
      </c>
      <c r="E1756" s="9" t="s">
        <v>137</v>
      </c>
      <c r="F1756" s="9" t="s">
        <v>138</v>
      </c>
      <c r="G1756" s="9" t="s">
        <v>140</v>
      </c>
      <c r="H1756" s="9" t="str">
        <f>IF(G1756="","",VLOOKUP(G1756,Metadata!$J$2:$K$22,2,FALSE))</f>
        <v>Lisbon Metropolitan Area</v>
      </c>
      <c r="I1756" s="9" t="s">
        <v>138</v>
      </c>
      <c r="J1756" s="9" t="str">
        <f>IF(I1756="","",VLOOKUP(I1756,Metadata!$P$2:$Q$43,2,FALSE))</f>
        <v>Europe</v>
      </c>
      <c r="K1756" s="9" t="str">
        <f t="shared" si="0"/>
        <v>Portugal</v>
      </c>
      <c r="L1756" s="9" t="s">
        <v>140</v>
      </c>
      <c r="M1756" s="9" t="str">
        <f>IF(L1756="","",VLOOKUP(L1756,Metadata!$J$2:$K$22,2,FALSE))</f>
        <v>Lisbon Metropolitan Area</v>
      </c>
      <c r="N1756" s="9" t="s">
        <v>141</v>
      </c>
      <c r="O1756" s="9" t="s">
        <v>137</v>
      </c>
      <c r="P1756" s="9" t="s">
        <v>142</v>
      </c>
      <c r="Q1756" s="10" t="str">
        <f t="shared" si="1"/>
        <v>Full Office Job</v>
      </c>
      <c r="R1756" s="10">
        <v>5</v>
      </c>
      <c r="S1756" s="9" t="s">
        <v>192</v>
      </c>
      <c r="T1756" s="9" t="s">
        <v>137</v>
      </c>
      <c r="U1756" s="9" t="str">
        <f>IF(S1756&lt;&gt;"",S1756,IF(T1756&lt;&gt;"",VLOOKUP(T1756,Metadata!$S$2:$T$228,2,FALSE),""))</f>
        <v>Back-End Developer</v>
      </c>
      <c r="V1756" s="9" t="s">
        <v>162</v>
      </c>
      <c r="W1756" s="9" t="s">
        <v>137</v>
      </c>
      <c r="X1756" s="9" t="s">
        <v>208</v>
      </c>
      <c r="Y1756" s="9" t="s">
        <v>137</v>
      </c>
      <c r="Z1756" s="9" t="s">
        <v>262</v>
      </c>
      <c r="AA1756" s="9" t="s">
        <v>137</v>
      </c>
      <c r="AB1756" s="9" t="s">
        <v>137</v>
      </c>
      <c r="AC1756" s="9"/>
      <c r="AD1756" s="9"/>
      <c r="AE1756" s="9"/>
      <c r="AF1756" s="9"/>
      <c r="AG1756" s="9"/>
      <c r="AH1756" s="9"/>
      <c r="AI1756" s="9" t="s">
        <v>230</v>
      </c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 t="s">
        <v>694</v>
      </c>
      <c r="CA1756" s="10"/>
      <c r="CB1756" s="10" t="str">
        <f t="shared" si="5"/>
        <v/>
      </c>
      <c r="CC1756" s="10"/>
      <c r="CD1756" s="9" t="str">
        <f t="shared" si="2"/>
        <v/>
      </c>
      <c r="CE1756" s="9" t="s">
        <v>168</v>
      </c>
      <c r="CF1756" s="9" t="s">
        <v>220</v>
      </c>
      <c r="CG1756" s="9">
        <f>IF(CF1756="","",VLOOKUP(CF1756,Metadata!$D$2:$H$20,2,FALSE))</f>
        <v>27500</v>
      </c>
      <c r="CH1756" s="9">
        <f>IF(CF1756="","",VLOOKUP(CF1756,Metadata!$D$2:$H$20,4,FALSE))</f>
        <v>25000</v>
      </c>
      <c r="CI1756" s="9">
        <f>IF(CF1756="","",VLOOKUP(CF1756,Metadata!$D$2:$H$20,5,FALSE))</f>
        <v>30000</v>
      </c>
      <c r="CJ1756" s="9">
        <f t="shared" si="3"/>
        <v>27500</v>
      </c>
      <c r="CK1756" s="9" t="s">
        <v>153</v>
      </c>
      <c r="CL1756" s="10">
        <v>3</v>
      </c>
      <c r="CM1756" s="10">
        <v>4</v>
      </c>
      <c r="CN1756" s="10">
        <v>6</v>
      </c>
      <c r="CO1756" s="10">
        <v>6</v>
      </c>
      <c r="CP1756" s="10">
        <v>5</v>
      </c>
      <c r="CQ1756" s="10">
        <v>5</v>
      </c>
      <c r="CR1756" s="10">
        <v>5</v>
      </c>
      <c r="CS1756" s="10">
        <v>5</v>
      </c>
      <c r="CT1756" s="10">
        <v>5</v>
      </c>
      <c r="CU1756" s="10">
        <v>5</v>
      </c>
      <c r="CV1756" s="10">
        <v>4</v>
      </c>
      <c r="CW1756" s="10">
        <v>4</v>
      </c>
      <c r="CX1756" s="10">
        <v>6</v>
      </c>
      <c r="CY1756" s="10">
        <v>5</v>
      </c>
      <c r="CZ1756" s="10">
        <v>4</v>
      </c>
      <c r="DA1756" s="10">
        <v>2</v>
      </c>
      <c r="DB1756" s="10">
        <v>3</v>
      </c>
      <c r="DC1756" s="10">
        <v>5</v>
      </c>
      <c r="DD1756" s="10">
        <v>3</v>
      </c>
      <c r="DE1756" s="10">
        <v>5</v>
      </c>
      <c r="DF1756" s="10">
        <v>6</v>
      </c>
      <c r="DG1756" s="10">
        <v>5</v>
      </c>
      <c r="DH1756" s="10">
        <v>4</v>
      </c>
      <c r="DI1756" s="10">
        <v>6</v>
      </c>
      <c r="DJ1756" s="10">
        <v>2</v>
      </c>
      <c r="DK1756" s="10">
        <v>5</v>
      </c>
      <c r="DL1756" s="10">
        <v>4</v>
      </c>
      <c r="DM1756" s="9" t="s">
        <v>154</v>
      </c>
      <c r="DN1756" s="10">
        <v>1985</v>
      </c>
      <c r="DO1756" s="9">
        <f t="shared" si="8"/>
        <v>36</v>
      </c>
      <c r="DP1756" s="9" t="s">
        <v>155</v>
      </c>
      <c r="DQ1756" s="9" t="s">
        <v>202</v>
      </c>
      <c r="DR1756" s="9" t="s">
        <v>157</v>
      </c>
      <c r="DS1756" s="9" t="s">
        <v>137</v>
      </c>
      <c r="DT1756" s="9" t="s">
        <v>657</v>
      </c>
      <c r="DU1756" s="9" t="s">
        <v>203</v>
      </c>
      <c r="DV1756" s="9" t="str">
        <f>VLOOKUP(DU1756,Metadata!$B$2:$C$7,2,FALSE)</f>
        <v>6+ years</v>
      </c>
    </row>
    <row r="1757" spans="1:126">
      <c r="A1757" s="13">
        <v>1756</v>
      </c>
      <c r="B1757" s="9" t="s">
        <v>135</v>
      </c>
      <c r="C1757" s="9" t="str">
        <f>VLOOKUP(B1757,Metadata!$M$2:$N$6,2,FALSE)</f>
        <v>Permanent Employee</v>
      </c>
      <c r="D1757" s="9" t="s">
        <v>159</v>
      </c>
      <c r="E1757" s="9" t="s">
        <v>137</v>
      </c>
      <c r="F1757" s="9" t="s">
        <v>138</v>
      </c>
      <c r="G1757" s="9" t="s">
        <v>283</v>
      </c>
      <c r="H1757" s="9" t="str">
        <f>IF(G1757="","",VLOOKUP(G1757,Metadata!$J$2:$K$22,2,FALSE))</f>
        <v>Lisbon Metropolitan Area</v>
      </c>
      <c r="I1757" s="9" t="s">
        <v>138</v>
      </c>
      <c r="J1757" s="9" t="str">
        <f>IF(I1757="","",VLOOKUP(I1757,Metadata!$P$2:$Q$43,2,FALSE))</f>
        <v>Europe</v>
      </c>
      <c r="K1757" s="9" t="str">
        <f t="shared" si="0"/>
        <v>Portugal</v>
      </c>
      <c r="L1757" s="9" t="s">
        <v>140</v>
      </c>
      <c r="M1757" s="9" t="str">
        <f>IF(L1757="","",VLOOKUP(L1757,Metadata!$J$2:$K$22,2,FALSE))</f>
        <v>Lisbon Metropolitan Area</v>
      </c>
      <c r="N1757" s="9" t="s">
        <v>141</v>
      </c>
      <c r="O1757" s="9" t="s">
        <v>137</v>
      </c>
      <c r="P1757" s="9" t="s">
        <v>191</v>
      </c>
      <c r="Q1757" s="10" t="str">
        <f t="shared" si="1"/>
        <v>Remote Job (full or flexible)</v>
      </c>
      <c r="R1757" s="10">
        <v>4</v>
      </c>
      <c r="S1757" s="9" t="s">
        <v>266</v>
      </c>
      <c r="T1757" s="9" t="s">
        <v>137</v>
      </c>
      <c r="U1757" s="9" t="str">
        <f>IF(S1757&lt;&gt;"",S1757,IF(T1757&lt;&gt;"",VLOOKUP(T1757,Metadata!$S$2:$T$228,2,FALSE),""))</f>
        <v>Data Scientist/Data Engineer</v>
      </c>
      <c r="V1757" s="9" t="s">
        <v>137</v>
      </c>
      <c r="W1757" s="9" t="s">
        <v>137</v>
      </c>
      <c r="X1757" s="9" t="s">
        <v>145</v>
      </c>
      <c r="Y1757" s="9" t="s">
        <v>137</v>
      </c>
      <c r="Z1757" s="9" t="s">
        <v>146</v>
      </c>
      <c r="AA1757" s="9" t="s">
        <v>137</v>
      </c>
      <c r="AB1757" s="9" t="s">
        <v>137</v>
      </c>
      <c r="AC1757" s="9" t="s">
        <v>147</v>
      </c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 t="s">
        <v>150</v>
      </c>
      <c r="BZ1757" s="9" t="s">
        <v>137</v>
      </c>
      <c r="CA1757" s="10"/>
      <c r="CB1757" s="10" t="str">
        <f t="shared" si="5"/>
        <v/>
      </c>
      <c r="CC1757" s="10"/>
      <c r="CD1757" s="9" t="str">
        <f t="shared" si="2"/>
        <v/>
      </c>
      <c r="CE1757" s="9" t="s">
        <v>168</v>
      </c>
      <c r="CF1757" s="9" t="s">
        <v>220</v>
      </c>
      <c r="CG1757" s="9">
        <f>IF(CF1757="","",VLOOKUP(CF1757,Metadata!$D$2:$H$20,2,FALSE))</f>
        <v>27500</v>
      </c>
      <c r="CH1757" s="9">
        <f>IF(CF1757="","",VLOOKUP(CF1757,Metadata!$D$2:$H$20,4,FALSE))</f>
        <v>25000</v>
      </c>
      <c r="CI1757" s="9">
        <f>IF(CF1757="","",VLOOKUP(CF1757,Metadata!$D$2:$H$20,5,FALSE))</f>
        <v>30000</v>
      </c>
      <c r="CJ1757" s="9">
        <f t="shared" si="3"/>
        <v>27500</v>
      </c>
      <c r="CK1757" s="9" t="s">
        <v>153</v>
      </c>
      <c r="CL1757" s="10">
        <v>3</v>
      </c>
      <c r="CM1757" s="10">
        <v>2</v>
      </c>
      <c r="CN1757" s="10">
        <v>7</v>
      </c>
      <c r="CO1757" s="10">
        <v>6</v>
      </c>
      <c r="CP1757" s="10">
        <v>5</v>
      </c>
      <c r="CQ1757" s="10">
        <v>5</v>
      </c>
      <c r="CR1757" s="10">
        <v>4</v>
      </c>
      <c r="CS1757" s="10">
        <v>4</v>
      </c>
      <c r="CT1757" s="10">
        <v>6</v>
      </c>
      <c r="CU1757" s="10">
        <v>5</v>
      </c>
      <c r="CV1757" s="10">
        <v>5</v>
      </c>
      <c r="CW1757" s="10">
        <v>4</v>
      </c>
      <c r="CX1757" s="10">
        <v>4</v>
      </c>
      <c r="CY1757" s="10">
        <v>3</v>
      </c>
      <c r="CZ1757" s="10">
        <v>5</v>
      </c>
      <c r="DA1757" s="10">
        <v>6</v>
      </c>
      <c r="DB1757" s="10">
        <v>6</v>
      </c>
      <c r="DC1757" s="10">
        <v>6</v>
      </c>
      <c r="DD1757" s="10">
        <v>2</v>
      </c>
      <c r="DE1757" s="10">
        <v>4</v>
      </c>
      <c r="DF1757" s="10">
        <v>4</v>
      </c>
      <c r="DG1757" s="10">
        <v>6</v>
      </c>
      <c r="DH1757" s="10">
        <v>4</v>
      </c>
      <c r="DI1757" s="10">
        <v>7</v>
      </c>
      <c r="DJ1757" s="10">
        <v>2</v>
      </c>
      <c r="DK1757" s="10">
        <v>3</v>
      </c>
      <c r="DL1757" s="10">
        <v>3</v>
      </c>
      <c r="DM1757" s="9" t="s">
        <v>154</v>
      </c>
      <c r="DN1757" s="10">
        <v>1995</v>
      </c>
      <c r="DO1757" s="9">
        <f t="shared" si="8"/>
        <v>26</v>
      </c>
      <c r="DP1757" s="9" t="s">
        <v>155</v>
      </c>
      <c r="DQ1757" s="9" t="s">
        <v>156</v>
      </c>
      <c r="DR1757" s="9" t="s">
        <v>157</v>
      </c>
      <c r="DS1757" s="9" t="s">
        <v>137</v>
      </c>
      <c r="DT1757" s="9" t="s">
        <v>657</v>
      </c>
      <c r="DU1757" s="9" t="s">
        <v>168</v>
      </c>
      <c r="DV1757" s="9" t="str">
        <f>VLOOKUP(DU1757,Metadata!$B$2:$C$7,2,FALSE)</f>
        <v>0 - 3 years</v>
      </c>
    </row>
    <row r="1758" spans="1:126">
      <c r="A1758" s="13">
        <v>1757</v>
      </c>
      <c r="B1758" s="9" t="s">
        <v>171</v>
      </c>
      <c r="C1758" s="9" t="str">
        <f>VLOOKUP(B1758,Metadata!$M$2:$N$6,2,FALSE)</f>
        <v>Contractor</v>
      </c>
      <c r="D1758" s="9" t="s">
        <v>137</v>
      </c>
      <c r="E1758" s="9" t="s">
        <v>159</v>
      </c>
      <c r="F1758" s="9" t="s">
        <v>138</v>
      </c>
      <c r="G1758" s="9" t="s">
        <v>140</v>
      </c>
      <c r="H1758" s="9" t="str">
        <f>IF(G1758="","",VLOOKUP(G1758,Metadata!$J$2:$K$22,2,FALSE))</f>
        <v>Lisbon Metropolitan Area</v>
      </c>
      <c r="I1758" s="9" t="s">
        <v>138</v>
      </c>
      <c r="J1758" s="9" t="str">
        <f>IF(I1758="","",VLOOKUP(I1758,Metadata!$P$2:$Q$43,2,FALSE))</f>
        <v>Europe</v>
      </c>
      <c r="K1758" s="9" t="str">
        <f t="shared" si="0"/>
        <v>Portugal</v>
      </c>
      <c r="L1758" s="9" t="s">
        <v>140</v>
      </c>
      <c r="M1758" s="9" t="str">
        <f>IF(L1758="","",VLOOKUP(L1758,Metadata!$J$2:$K$22,2,FALSE))</f>
        <v>Lisbon Metropolitan Area</v>
      </c>
      <c r="N1758" s="9" t="s">
        <v>141</v>
      </c>
      <c r="O1758" s="9" t="s">
        <v>137</v>
      </c>
      <c r="P1758" s="9" t="s">
        <v>142</v>
      </c>
      <c r="Q1758" s="10" t="str">
        <f t="shared" si="1"/>
        <v>Full Office Job</v>
      </c>
      <c r="R1758" s="10">
        <v>5</v>
      </c>
      <c r="S1758" s="9" t="s">
        <v>229</v>
      </c>
      <c r="T1758" s="9" t="s">
        <v>137</v>
      </c>
      <c r="U1758" s="9" t="str">
        <f>IF(S1758&lt;&gt;"",S1758,IF(T1758&lt;&gt;"",VLOOKUP(T1758,Metadata!$S$2:$T$228,2,FALSE),""))</f>
        <v>Project Manager</v>
      </c>
      <c r="V1758" s="9" t="s">
        <v>274</v>
      </c>
      <c r="W1758" s="9" t="s">
        <v>137</v>
      </c>
      <c r="X1758" s="9" t="s">
        <v>208</v>
      </c>
      <c r="Y1758" s="9" t="s">
        <v>137</v>
      </c>
      <c r="Z1758" s="9" t="s">
        <v>262</v>
      </c>
      <c r="AA1758" s="9" t="s">
        <v>137</v>
      </c>
      <c r="AB1758" s="9" t="s">
        <v>137</v>
      </c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 t="s">
        <v>150</v>
      </c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 t="s">
        <v>150</v>
      </c>
      <c r="BZ1758" s="9" t="s">
        <v>137</v>
      </c>
      <c r="CA1758" s="10">
        <v>6</v>
      </c>
      <c r="CB1758" s="10" t="str">
        <f t="shared" si="5"/>
        <v>4 to 6 months</v>
      </c>
      <c r="CC1758" s="10">
        <v>45</v>
      </c>
      <c r="CD1758" s="9">
        <f t="shared" si="2"/>
        <v>72000</v>
      </c>
      <c r="CE1758" s="9" t="s">
        <v>137</v>
      </c>
      <c r="CF1758" s="9" t="s">
        <v>137</v>
      </c>
      <c r="CG1758" s="9" t="str">
        <f>IF(CF1758="","",VLOOKUP(CF1758,Metadata!$D$2:$H$20,2,FALSE))</f>
        <v/>
      </c>
      <c r="CH1758" s="9" t="str">
        <f>IF(CF1758="","",VLOOKUP(CF1758,Metadata!$D$2:$H$20,4,FALSE))</f>
        <v/>
      </c>
      <c r="CI1758" s="9" t="str">
        <f>IF(CF1758="","",VLOOKUP(CF1758,Metadata!$D$2:$H$20,5,FALSE))</f>
        <v/>
      </c>
      <c r="CJ1758" s="9">
        <f t="shared" si="3"/>
        <v>72000</v>
      </c>
      <c r="CK1758" s="9" t="s">
        <v>180</v>
      </c>
      <c r="CL1758" s="10">
        <v>3</v>
      </c>
      <c r="CM1758" s="10">
        <v>3</v>
      </c>
      <c r="CN1758" s="10">
        <v>7</v>
      </c>
      <c r="CO1758" s="10">
        <v>6</v>
      </c>
      <c r="CP1758" s="10">
        <v>5</v>
      </c>
      <c r="CQ1758" s="10">
        <v>6</v>
      </c>
      <c r="CR1758" s="10">
        <v>2</v>
      </c>
      <c r="CS1758" s="10">
        <v>4</v>
      </c>
      <c r="CT1758" s="10">
        <v>6</v>
      </c>
      <c r="CU1758" s="10">
        <v>4</v>
      </c>
      <c r="CV1758" s="10">
        <v>5</v>
      </c>
      <c r="CW1758" s="10">
        <v>6</v>
      </c>
      <c r="CX1758" s="10">
        <v>6</v>
      </c>
      <c r="CY1758" s="10">
        <v>5</v>
      </c>
      <c r="CZ1758" s="10">
        <v>7</v>
      </c>
      <c r="DA1758" s="10">
        <v>3</v>
      </c>
      <c r="DB1758" s="10">
        <v>5</v>
      </c>
      <c r="DC1758" s="10">
        <v>7</v>
      </c>
      <c r="DD1758" s="10">
        <v>3</v>
      </c>
      <c r="DE1758" s="10">
        <v>7</v>
      </c>
      <c r="DF1758" s="10">
        <v>6</v>
      </c>
      <c r="DG1758" s="10">
        <v>6</v>
      </c>
      <c r="DH1758" s="10">
        <v>6</v>
      </c>
      <c r="DI1758" s="10">
        <v>6</v>
      </c>
      <c r="DJ1758" s="10">
        <v>3</v>
      </c>
      <c r="DK1758" s="10">
        <v>6</v>
      </c>
      <c r="DL1758" s="10">
        <v>3</v>
      </c>
      <c r="DM1758" s="9" t="s">
        <v>154</v>
      </c>
      <c r="DN1758" s="10">
        <v>1971</v>
      </c>
      <c r="DO1758" s="9">
        <f t="shared" si="8"/>
        <v>50</v>
      </c>
      <c r="DP1758" s="9" t="s">
        <v>155</v>
      </c>
      <c r="DQ1758" s="9" t="s">
        <v>156</v>
      </c>
      <c r="DR1758" s="9" t="s">
        <v>342</v>
      </c>
      <c r="DS1758" s="9" t="s">
        <v>137</v>
      </c>
      <c r="DT1758" s="9" t="s">
        <v>657</v>
      </c>
      <c r="DU1758" s="9" t="s">
        <v>158</v>
      </c>
      <c r="DV1758" s="9" t="str">
        <f>VLOOKUP(DU1758,Metadata!$B$2:$C$7,2,FALSE)</f>
        <v>6+ years</v>
      </c>
    </row>
    <row r="1759" spans="1:126">
      <c r="A1759" s="13">
        <v>1758</v>
      </c>
      <c r="B1759" s="9" t="s">
        <v>135</v>
      </c>
      <c r="C1759" s="9" t="str">
        <f>VLOOKUP(B1759,Metadata!$M$2:$N$6,2,FALSE)</f>
        <v>Permanent Employee</v>
      </c>
      <c r="D1759" s="9" t="s">
        <v>159</v>
      </c>
      <c r="E1759" s="9" t="s">
        <v>137</v>
      </c>
      <c r="F1759" s="9" t="s">
        <v>138</v>
      </c>
      <c r="G1759" s="9" t="s">
        <v>172</v>
      </c>
      <c r="H1759" s="9" t="str">
        <f>IF(G1759="","",VLOOKUP(G1759,Metadata!$J$2:$K$22,2,FALSE))</f>
        <v>Porto Metropolitan Area</v>
      </c>
      <c r="I1759" s="9" t="s">
        <v>295</v>
      </c>
      <c r="J1759" s="9" t="str">
        <f>IF(I1759="","",VLOOKUP(I1759,Metadata!$P$2:$Q$43,2,FALSE))</f>
        <v>Europe</v>
      </c>
      <c r="K1759" s="9" t="str">
        <f t="shared" si="0"/>
        <v>International</v>
      </c>
      <c r="L1759" s="9" t="s">
        <v>137</v>
      </c>
      <c r="M1759" s="9" t="str">
        <f>IF(L1759="","",VLOOKUP(L1759,Metadata!$J$2:$K$22,2,FALSE))</f>
        <v/>
      </c>
      <c r="N1759" s="9" t="s">
        <v>141</v>
      </c>
      <c r="O1759" s="9" t="s">
        <v>137</v>
      </c>
      <c r="P1759" s="9" t="s">
        <v>142</v>
      </c>
      <c r="Q1759" s="10" t="str">
        <f t="shared" si="1"/>
        <v>Full Office Job</v>
      </c>
      <c r="R1759" s="10">
        <v>7</v>
      </c>
      <c r="S1759" s="9" t="s">
        <v>206</v>
      </c>
      <c r="T1759" s="9" t="s">
        <v>137</v>
      </c>
      <c r="U1759" s="9" t="str">
        <f>IF(S1759&lt;&gt;"",S1759,IF(T1759&lt;&gt;"",VLOOKUP(T1759,Metadata!$S$2:$T$228,2,FALSE),""))</f>
        <v>Mobile Apps Developer</v>
      </c>
      <c r="V1759" s="9" t="s">
        <v>144</v>
      </c>
      <c r="W1759" s="9" t="s">
        <v>137</v>
      </c>
      <c r="X1759" s="9" t="s">
        <v>242</v>
      </c>
      <c r="Y1759" s="9" t="s">
        <v>137</v>
      </c>
      <c r="Z1759" s="9" t="s">
        <v>184</v>
      </c>
      <c r="AA1759" s="9" t="s">
        <v>137</v>
      </c>
      <c r="AB1759" s="9" t="s">
        <v>137</v>
      </c>
      <c r="AC1759" s="9"/>
      <c r="AD1759" s="9"/>
      <c r="AE1759" s="9"/>
      <c r="AF1759" s="9"/>
      <c r="AG1759" s="9"/>
      <c r="AH1759" s="9"/>
      <c r="AI1759" s="9"/>
      <c r="AJ1759" s="9"/>
      <c r="AK1759" s="9"/>
      <c r="AL1759" s="9" t="s">
        <v>177</v>
      </c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 t="s">
        <v>150</v>
      </c>
      <c r="BZ1759" s="9" t="s">
        <v>137</v>
      </c>
      <c r="CA1759" s="10"/>
      <c r="CB1759" s="10" t="str">
        <f t="shared" si="5"/>
        <v/>
      </c>
      <c r="CC1759" s="10"/>
      <c r="CD1759" s="9" t="str">
        <f t="shared" si="2"/>
        <v/>
      </c>
      <c r="CE1759" s="9" t="s">
        <v>232</v>
      </c>
      <c r="CF1759" s="9" t="s">
        <v>152</v>
      </c>
      <c r="CG1759" s="9">
        <f>IF(CF1759="","",VLOOKUP(CF1759,Metadata!$D$2:$H$20,2,FALSE))</f>
        <v>32500</v>
      </c>
      <c r="CH1759" s="9">
        <f>IF(CF1759="","",VLOOKUP(CF1759,Metadata!$D$2:$H$20,4,FALSE))</f>
        <v>30000</v>
      </c>
      <c r="CI1759" s="9">
        <f>IF(CF1759="","",VLOOKUP(CF1759,Metadata!$D$2:$H$20,5,FALSE))</f>
        <v>35000</v>
      </c>
      <c r="CJ1759" s="9">
        <f t="shared" si="3"/>
        <v>32500</v>
      </c>
      <c r="CK1759" s="9" t="s">
        <v>189</v>
      </c>
      <c r="CL1759" s="10">
        <v>4</v>
      </c>
      <c r="CM1759" s="10">
        <v>2</v>
      </c>
      <c r="CN1759" s="10">
        <v>7</v>
      </c>
      <c r="CO1759" s="10">
        <v>5</v>
      </c>
      <c r="CP1759" s="10">
        <v>5</v>
      </c>
      <c r="CQ1759" s="10">
        <v>6</v>
      </c>
      <c r="CR1759" s="10">
        <v>7</v>
      </c>
      <c r="CS1759" s="10">
        <v>7</v>
      </c>
      <c r="CT1759" s="10">
        <v>5</v>
      </c>
      <c r="CU1759" s="10">
        <v>5</v>
      </c>
      <c r="CV1759" s="10">
        <v>6</v>
      </c>
      <c r="CW1759" s="10">
        <v>4</v>
      </c>
      <c r="CX1759" s="10">
        <v>5</v>
      </c>
      <c r="CY1759" s="10">
        <v>4</v>
      </c>
      <c r="CZ1759" s="10">
        <v>6</v>
      </c>
      <c r="DA1759" s="10">
        <v>4</v>
      </c>
      <c r="DB1759" s="10">
        <v>4</v>
      </c>
      <c r="DC1759" s="10">
        <v>6</v>
      </c>
      <c r="DD1759" s="10">
        <v>6</v>
      </c>
      <c r="DE1759" s="10">
        <v>6</v>
      </c>
      <c r="DF1759" s="10">
        <v>5</v>
      </c>
      <c r="DG1759" s="10">
        <v>5</v>
      </c>
      <c r="DH1759" s="10">
        <v>3</v>
      </c>
      <c r="DI1759" s="10">
        <v>4</v>
      </c>
      <c r="DJ1759" s="10">
        <v>7</v>
      </c>
      <c r="DK1759" s="10">
        <v>6</v>
      </c>
      <c r="DL1759" s="10">
        <v>5</v>
      </c>
      <c r="DM1759" s="9" t="s">
        <v>154</v>
      </c>
      <c r="DN1759" s="10">
        <v>1979</v>
      </c>
      <c r="DO1759" s="9">
        <f t="shared" si="8"/>
        <v>42</v>
      </c>
      <c r="DP1759" s="9" t="s">
        <v>155</v>
      </c>
      <c r="DQ1759" s="9" t="s">
        <v>210</v>
      </c>
      <c r="DR1759" s="9" t="s">
        <v>157</v>
      </c>
      <c r="DS1759" s="9" t="s">
        <v>137</v>
      </c>
      <c r="DT1759" s="9" t="s">
        <v>657</v>
      </c>
      <c r="DU1759" s="9" t="s">
        <v>158</v>
      </c>
      <c r="DV1759" s="9" t="str">
        <f>VLOOKUP(DU1759,Metadata!$B$2:$C$7,2,FALSE)</f>
        <v>6+ years</v>
      </c>
    </row>
    <row r="1760" spans="1:126">
      <c r="A1760" s="13">
        <v>1759</v>
      </c>
      <c r="B1760" s="9" t="s">
        <v>135</v>
      </c>
      <c r="C1760" s="9" t="str">
        <f>VLOOKUP(B1760,Metadata!$M$2:$N$6,2,FALSE)</f>
        <v>Permanent Employee</v>
      </c>
      <c r="D1760" s="9" t="s">
        <v>136</v>
      </c>
      <c r="E1760" s="9" t="s">
        <v>137</v>
      </c>
      <c r="F1760" s="9" t="s">
        <v>138</v>
      </c>
      <c r="G1760" s="9" t="s">
        <v>140</v>
      </c>
      <c r="H1760" s="9" t="str">
        <f>IF(G1760="","",VLOOKUP(G1760,Metadata!$J$2:$K$22,2,FALSE))</f>
        <v>Lisbon Metropolitan Area</v>
      </c>
      <c r="I1760" s="9" t="s">
        <v>138</v>
      </c>
      <c r="J1760" s="9" t="str">
        <f>IF(I1760="","",VLOOKUP(I1760,Metadata!$P$2:$Q$43,2,FALSE))</f>
        <v>Europe</v>
      </c>
      <c r="K1760" s="9" t="str">
        <f t="shared" si="0"/>
        <v>Portugal</v>
      </c>
      <c r="L1760" s="9" t="s">
        <v>140</v>
      </c>
      <c r="M1760" s="9" t="str">
        <f>IF(L1760="","",VLOOKUP(L1760,Metadata!$J$2:$K$22,2,FALSE))</f>
        <v>Lisbon Metropolitan Area</v>
      </c>
      <c r="N1760" s="9" t="s">
        <v>141</v>
      </c>
      <c r="O1760" s="9" t="s">
        <v>137</v>
      </c>
      <c r="P1760" s="9" t="s">
        <v>191</v>
      </c>
      <c r="Q1760" s="10" t="str">
        <f t="shared" si="1"/>
        <v>Remote Job (full or flexible)</v>
      </c>
      <c r="R1760" s="10">
        <v>4</v>
      </c>
      <c r="S1760" s="9" t="s">
        <v>137</v>
      </c>
      <c r="T1760" s="9" t="s">
        <v>695</v>
      </c>
      <c r="U1760" s="9" t="str">
        <f>IF(S1760&lt;&gt;"",S1760,IF(T1760&lt;&gt;"",VLOOKUP(T1760,Metadata!$S$2:$T$228,2,FALSE),""))</f>
        <v>UX/UI Designer</v>
      </c>
      <c r="V1760" s="9" t="s">
        <v>276</v>
      </c>
      <c r="W1760" s="9" t="s">
        <v>137</v>
      </c>
      <c r="X1760" s="9" t="s">
        <v>145</v>
      </c>
      <c r="Y1760" s="9" t="s">
        <v>137</v>
      </c>
      <c r="Z1760" s="9" t="s">
        <v>146</v>
      </c>
      <c r="AA1760" s="9" t="s">
        <v>137</v>
      </c>
      <c r="AB1760" s="9" t="s">
        <v>137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 t="s">
        <v>150</v>
      </c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 t="s">
        <v>150</v>
      </c>
      <c r="BZ1760" s="9" t="s">
        <v>137</v>
      </c>
      <c r="CA1760" s="10"/>
      <c r="CB1760" s="10" t="str">
        <f t="shared" si="5"/>
        <v/>
      </c>
      <c r="CC1760" s="10"/>
      <c r="CD1760" s="9" t="str">
        <f t="shared" si="2"/>
        <v/>
      </c>
      <c r="CE1760" s="9" t="s">
        <v>151</v>
      </c>
      <c r="CF1760" s="9" t="s">
        <v>337</v>
      </c>
      <c r="CG1760" s="9">
        <f>IF(CF1760="","",VLOOKUP(CF1760,Metadata!$D$2:$H$20,2,FALSE))</f>
        <v>67500</v>
      </c>
      <c r="CH1760" s="9">
        <f>IF(CF1760="","",VLOOKUP(CF1760,Metadata!$D$2:$H$20,4,FALSE))</f>
        <v>65000</v>
      </c>
      <c r="CI1760" s="9">
        <f>IF(CF1760="","",VLOOKUP(CF1760,Metadata!$D$2:$H$20,5,FALSE))</f>
        <v>70000</v>
      </c>
      <c r="CJ1760" s="9">
        <f t="shared" si="3"/>
        <v>67500</v>
      </c>
      <c r="CK1760" s="9" t="s">
        <v>153</v>
      </c>
      <c r="CL1760" s="10">
        <v>5</v>
      </c>
      <c r="CM1760" s="10">
        <v>1</v>
      </c>
      <c r="CN1760" s="10">
        <v>6</v>
      </c>
      <c r="CO1760" s="10">
        <v>6</v>
      </c>
      <c r="CP1760" s="10">
        <v>5</v>
      </c>
      <c r="CQ1760" s="10">
        <v>6</v>
      </c>
      <c r="CR1760" s="10">
        <v>4</v>
      </c>
      <c r="CS1760" s="10">
        <v>6</v>
      </c>
      <c r="CT1760" s="10">
        <v>6</v>
      </c>
      <c r="CU1760" s="10">
        <v>2</v>
      </c>
      <c r="CV1760" s="10">
        <v>6</v>
      </c>
      <c r="CW1760" s="10">
        <v>5</v>
      </c>
      <c r="CX1760" s="10">
        <v>7</v>
      </c>
      <c r="CY1760" s="10">
        <v>6</v>
      </c>
      <c r="CZ1760" s="10">
        <v>7</v>
      </c>
      <c r="DA1760" s="10">
        <v>2</v>
      </c>
      <c r="DB1760" s="10">
        <v>2</v>
      </c>
      <c r="DC1760" s="10">
        <v>4</v>
      </c>
      <c r="DD1760" s="10">
        <v>2</v>
      </c>
      <c r="DE1760" s="10">
        <v>5</v>
      </c>
      <c r="DF1760" s="10">
        <v>4</v>
      </c>
      <c r="DG1760" s="10">
        <v>5</v>
      </c>
      <c r="DH1760" s="10">
        <v>4</v>
      </c>
      <c r="DI1760" s="10">
        <v>5</v>
      </c>
      <c r="DJ1760" s="10">
        <v>2</v>
      </c>
      <c r="DK1760" s="10">
        <v>4</v>
      </c>
      <c r="DL1760" s="10">
        <v>6</v>
      </c>
      <c r="DM1760" s="9" t="s">
        <v>154</v>
      </c>
      <c r="DN1760" s="10">
        <v>1979</v>
      </c>
      <c r="DO1760" s="9">
        <f t="shared" si="8"/>
        <v>42</v>
      </c>
      <c r="DP1760" s="9" t="s">
        <v>155</v>
      </c>
      <c r="DQ1760" s="9" t="s">
        <v>156</v>
      </c>
      <c r="DR1760" s="9" t="s">
        <v>157</v>
      </c>
      <c r="DS1760" s="9" t="s">
        <v>137</v>
      </c>
      <c r="DT1760" s="9" t="s">
        <v>657</v>
      </c>
      <c r="DU1760" s="9" t="s">
        <v>158</v>
      </c>
      <c r="DV1760" s="9" t="str">
        <f>VLOOKUP(DU1760,Metadata!$B$2:$C$7,2,FALSE)</f>
        <v>6+ years</v>
      </c>
    </row>
    <row r="1761" spans="1:126">
      <c r="A1761" s="13">
        <v>1760</v>
      </c>
      <c r="B1761" s="9" t="s">
        <v>135</v>
      </c>
      <c r="C1761" s="9" t="str">
        <f>VLOOKUP(B1761,Metadata!$M$2:$N$6,2,FALSE)</f>
        <v>Permanent Employee</v>
      </c>
      <c r="D1761" s="9" t="s">
        <v>136</v>
      </c>
      <c r="E1761" s="9" t="s">
        <v>137</v>
      </c>
      <c r="F1761" s="9" t="s">
        <v>138</v>
      </c>
      <c r="G1761" s="9" t="s">
        <v>190</v>
      </c>
      <c r="H1761" s="9" t="str">
        <f>IF(G1761="","",VLOOKUP(G1761,Metadata!$J$2:$K$22,2,FALSE))</f>
        <v>North</v>
      </c>
      <c r="I1761" s="9" t="s">
        <v>138</v>
      </c>
      <c r="J1761" s="9" t="str">
        <f>IF(I1761="","",VLOOKUP(I1761,Metadata!$P$2:$Q$43,2,FALSE))</f>
        <v>Europe</v>
      </c>
      <c r="K1761" s="9" t="str">
        <f t="shared" si="0"/>
        <v>Portugal</v>
      </c>
      <c r="L1761" s="9" t="s">
        <v>190</v>
      </c>
      <c r="M1761" s="9" t="str">
        <f>IF(L1761="","",VLOOKUP(L1761,Metadata!$J$2:$K$22,2,FALSE))</f>
        <v>North</v>
      </c>
      <c r="N1761" s="9" t="s">
        <v>141</v>
      </c>
      <c r="O1761" s="9" t="s">
        <v>137</v>
      </c>
      <c r="P1761" s="9" t="s">
        <v>142</v>
      </c>
      <c r="Q1761" s="10" t="str">
        <f t="shared" si="1"/>
        <v>Full Office Job</v>
      </c>
      <c r="R1761" s="10">
        <v>7</v>
      </c>
      <c r="S1761" s="9" t="s">
        <v>161</v>
      </c>
      <c r="T1761" s="9" t="s">
        <v>137</v>
      </c>
      <c r="U1761" s="9" t="str">
        <f>IF(S1761&lt;&gt;"",S1761,IF(T1761&lt;&gt;"",VLOOKUP(T1761,Metadata!$S$2:$T$228,2,FALSE),""))</f>
        <v>Full-Stack Developer</v>
      </c>
      <c r="V1761" s="9" t="s">
        <v>174</v>
      </c>
      <c r="W1761" s="9" t="s">
        <v>137</v>
      </c>
      <c r="X1761" s="9" t="s">
        <v>163</v>
      </c>
      <c r="Y1761" s="9" t="s">
        <v>137</v>
      </c>
      <c r="Z1761" s="9" t="s">
        <v>262</v>
      </c>
      <c r="AA1761" s="9" t="s">
        <v>165</v>
      </c>
      <c r="AB1761" s="9" t="s">
        <v>137</v>
      </c>
      <c r="AC1761" s="9" t="s">
        <v>147</v>
      </c>
      <c r="AD1761" s="9"/>
      <c r="AE1761" s="9"/>
      <c r="AF1761" s="9"/>
      <c r="AG1761" s="9" t="s">
        <v>166</v>
      </c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 t="s">
        <v>178</v>
      </c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 t="s">
        <v>696</v>
      </c>
      <c r="CA1761" s="10"/>
      <c r="CB1761" s="10" t="str">
        <f t="shared" si="5"/>
        <v/>
      </c>
      <c r="CC1761" s="10"/>
      <c r="CD1761" s="9" t="str">
        <f t="shared" si="2"/>
        <v/>
      </c>
      <c r="CE1761" s="9" t="s">
        <v>168</v>
      </c>
      <c r="CF1761" s="9" t="s">
        <v>188</v>
      </c>
      <c r="CG1761" s="9">
        <f>IF(CF1761="","",VLOOKUP(CF1761,Metadata!$D$2:$H$20,2,FALSE))</f>
        <v>17500</v>
      </c>
      <c r="CH1761" s="9">
        <f>IF(CF1761="","",VLOOKUP(CF1761,Metadata!$D$2:$H$20,4,FALSE))</f>
        <v>15000</v>
      </c>
      <c r="CI1761" s="9">
        <f>IF(CF1761="","",VLOOKUP(CF1761,Metadata!$D$2:$H$20,5,FALSE))</f>
        <v>20000</v>
      </c>
      <c r="CJ1761" s="9">
        <f t="shared" si="3"/>
        <v>17500</v>
      </c>
      <c r="CK1761" s="9" t="s">
        <v>153</v>
      </c>
      <c r="CL1761" s="10">
        <v>5</v>
      </c>
      <c r="CM1761" s="10">
        <v>4</v>
      </c>
      <c r="CN1761" s="10">
        <v>7</v>
      </c>
      <c r="CO1761" s="10">
        <v>6</v>
      </c>
      <c r="CP1761" s="10">
        <v>6</v>
      </c>
      <c r="CQ1761" s="10">
        <v>6</v>
      </c>
      <c r="CR1761" s="10">
        <v>7</v>
      </c>
      <c r="CS1761" s="10">
        <v>6</v>
      </c>
      <c r="CT1761" s="10">
        <v>6</v>
      </c>
      <c r="CU1761" s="10">
        <v>7</v>
      </c>
      <c r="CV1761" s="10">
        <v>6</v>
      </c>
      <c r="CW1761" s="10">
        <v>5</v>
      </c>
      <c r="CX1761" s="10">
        <v>6</v>
      </c>
      <c r="CY1761" s="10">
        <v>5</v>
      </c>
      <c r="CZ1761" s="10">
        <v>5</v>
      </c>
      <c r="DA1761" s="10">
        <v>6</v>
      </c>
      <c r="DB1761" s="10">
        <v>2</v>
      </c>
      <c r="DC1761" s="10">
        <v>5</v>
      </c>
      <c r="DD1761" s="10">
        <v>2</v>
      </c>
      <c r="DE1761" s="10">
        <v>5</v>
      </c>
      <c r="DF1761" s="10">
        <v>6</v>
      </c>
      <c r="DG1761" s="10">
        <v>5</v>
      </c>
      <c r="DH1761" s="10">
        <v>6</v>
      </c>
      <c r="DI1761" s="10">
        <v>7</v>
      </c>
      <c r="DJ1761" s="10">
        <v>1</v>
      </c>
      <c r="DK1761" s="10">
        <v>5</v>
      </c>
      <c r="DL1761" s="10">
        <v>5</v>
      </c>
      <c r="DM1761" s="9" t="s">
        <v>154</v>
      </c>
      <c r="DN1761" s="10">
        <v>1986</v>
      </c>
      <c r="DO1761" s="9">
        <f t="shared" si="8"/>
        <v>35</v>
      </c>
      <c r="DP1761" s="9" t="s">
        <v>222</v>
      </c>
      <c r="DQ1761" s="9" t="s">
        <v>156</v>
      </c>
      <c r="DR1761" s="9" t="s">
        <v>157</v>
      </c>
      <c r="DS1761" s="9" t="s">
        <v>137</v>
      </c>
      <c r="DT1761" s="9" t="s">
        <v>657</v>
      </c>
      <c r="DU1761" s="9" t="s">
        <v>223</v>
      </c>
      <c r="DV1761" s="9" t="str">
        <f>VLOOKUP(DU1761,Metadata!$B$2:$C$7,2,FALSE)</f>
        <v>3 - 6 years</v>
      </c>
    </row>
    <row r="1762" spans="1:126">
      <c r="A1762" s="13">
        <v>1761</v>
      </c>
      <c r="B1762" s="9" t="s">
        <v>135</v>
      </c>
      <c r="C1762" s="9" t="str">
        <f>VLOOKUP(B1762,Metadata!$M$2:$N$6,2,FALSE)</f>
        <v>Permanent Employee</v>
      </c>
      <c r="D1762" s="9" t="s">
        <v>159</v>
      </c>
      <c r="E1762" s="9" t="s">
        <v>137</v>
      </c>
      <c r="F1762" s="9" t="s">
        <v>138</v>
      </c>
      <c r="G1762" s="9" t="s">
        <v>140</v>
      </c>
      <c r="H1762" s="9" t="str">
        <f>IF(G1762="","",VLOOKUP(G1762,Metadata!$J$2:$K$22,2,FALSE))</f>
        <v>Lisbon Metropolitan Area</v>
      </c>
      <c r="I1762" s="9" t="s">
        <v>138</v>
      </c>
      <c r="J1762" s="9" t="str">
        <f>IF(I1762="","",VLOOKUP(I1762,Metadata!$P$2:$Q$43,2,FALSE))</f>
        <v>Europe</v>
      </c>
      <c r="K1762" s="9" t="str">
        <f t="shared" si="0"/>
        <v>Portugal</v>
      </c>
      <c r="L1762" s="9" t="s">
        <v>140</v>
      </c>
      <c r="M1762" s="9" t="str">
        <f>IF(L1762="","",VLOOKUP(L1762,Metadata!$J$2:$K$22,2,FALSE))</f>
        <v>Lisbon Metropolitan Area</v>
      </c>
      <c r="N1762" s="9" t="s">
        <v>141</v>
      </c>
      <c r="O1762" s="9" t="s">
        <v>137</v>
      </c>
      <c r="P1762" s="9" t="s">
        <v>142</v>
      </c>
      <c r="Q1762" s="10" t="str">
        <f t="shared" si="1"/>
        <v>Full Office Job</v>
      </c>
      <c r="R1762" s="10">
        <v>6</v>
      </c>
      <c r="S1762" s="9" t="s">
        <v>266</v>
      </c>
      <c r="T1762" s="9" t="s">
        <v>137</v>
      </c>
      <c r="U1762" s="9" t="str">
        <f>IF(S1762&lt;&gt;"",S1762,IF(T1762&lt;&gt;"",VLOOKUP(T1762,Metadata!$S$2:$T$228,2,FALSE),""))</f>
        <v>Data Scientist/Data Engineer</v>
      </c>
      <c r="V1762" s="9" t="s">
        <v>207</v>
      </c>
      <c r="W1762" s="9" t="s">
        <v>137</v>
      </c>
      <c r="X1762" s="9" t="s">
        <v>163</v>
      </c>
      <c r="Y1762" s="9" t="s">
        <v>137</v>
      </c>
      <c r="Z1762" s="9" t="s">
        <v>262</v>
      </c>
      <c r="AA1762" s="9" t="s">
        <v>165</v>
      </c>
      <c r="AB1762" s="9" t="s">
        <v>137</v>
      </c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 t="s">
        <v>697</v>
      </c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 t="s">
        <v>697</v>
      </c>
      <c r="CA1762" s="10"/>
      <c r="CB1762" s="10" t="str">
        <f t="shared" si="5"/>
        <v/>
      </c>
      <c r="CC1762" s="10"/>
      <c r="CD1762" s="9" t="str">
        <f t="shared" si="2"/>
        <v/>
      </c>
      <c r="CE1762" s="9" t="s">
        <v>232</v>
      </c>
      <c r="CF1762" s="9" t="s">
        <v>225</v>
      </c>
      <c r="CG1762" s="9">
        <f>IF(CF1762="","",VLOOKUP(CF1762,Metadata!$D$2:$H$20,2,FALSE))</f>
        <v>22500</v>
      </c>
      <c r="CH1762" s="9">
        <f>IF(CF1762="","",VLOOKUP(CF1762,Metadata!$D$2:$H$20,4,FALSE))</f>
        <v>20000</v>
      </c>
      <c r="CI1762" s="9">
        <f>IF(CF1762="","",VLOOKUP(CF1762,Metadata!$D$2:$H$20,5,FALSE))</f>
        <v>25000</v>
      </c>
      <c r="CJ1762" s="9">
        <f t="shared" si="3"/>
        <v>22500</v>
      </c>
      <c r="CK1762" s="9" t="s">
        <v>153</v>
      </c>
      <c r="CL1762" s="10">
        <v>6</v>
      </c>
      <c r="CM1762" s="10">
        <v>5</v>
      </c>
      <c r="CN1762" s="10">
        <v>6</v>
      </c>
      <c r="CO1762" s="10">
        <v>5</v>
      </c>
      <c r="CP1762" s="10">
        <v>3</v>
      </c>
      <c r="CQ1762" s="10">
        <v>7</v>
      </c>
      <c r="CR1762" s="10">
        <v>5</v>
      </c>
      <c r="CS1762" s="10">
        <v>5</v>
      </c>
      <c r="CT1762" s="10">
        <v>3</v>
      </c>
      <c r="CU1762" s="10">
        <v>5</v>
      </c>
      <c r="CV1762" s="10">
        <v>3</v>
      </c>
      <c r="CW1762" s="10">
        <v>2</v>
      </c>
      <c r="CX1762" s="10">
        <v>6</v>
      </c>
      <c r="CY1762" s="10">
        <v>5</v>
      </c>
      <c r="CZ1762" s="10">
        <v>6</v>
      </c>
      <c r="DA1762" s="10">
        <v>1</v>
      </c>
      <c r="DB1762" s="10">
        <v>4</v>
      </c>
      <c r="DC1762" s="10">
        <v>5</v>
      </c>
      <c r="DD1762" s="10">
        <v>1</v>
      </c>
      <c r="DE1762" s="10">
        <v>5</v>
      </c>
      <c r="DF1762" s="10">
        <v>6</v>
      </c>
      <c r="DG1762" s="10">
        <v>2</v>
      </c>
      <c r="DH1762" s="10">
        <v>6</v>
      </c>
      <c r="DI1762" s="10">
        <v>6</v>
      </c>
      <c r="DJ1762" s="10">
        <v>1</v>
      </c>
      <c r="DK1762" s="10">
        <v>6</v>
      </c>
      <c r="DL1762" s="10">
        <v>6</v>
      </c>
      <c r="DM1762" s="9" t="s">
        <v>154</v>
      </c>
      <c r="DN1762" s="10">
        <v>1992</v>
      </c>
      <c r="DO1762" s="9">
        <f t="shared" si="8"/>
        <v>29</v>
      </c>
      <c r="DP1762" s="9" t="s">
        <v>155</v>
      </c>
      <c r="DQ1762" s="9" t="s">
        <v>156</v>
      </c>
      <c r="DR1762" s="9" t="s">
        <v>157</v>
      </c>
      <c r="DS1762" s="9" t="s">
        <v>137</v>
      </c>
      <c r="DT1762" s="9" t="s">
        <v>657</v>
      </c>
      <c r="DU1762" s="9" t="s">
        <v>168</v>
      </c>
      <c r="DV1762" s="9" t="str">
        <f>VLOOKUP(DU1762,Metadata!$B$2:$C$7,2,FALSE)</f>
        <v>0 - 3 years</v>
      </c>
    </row>
    <row r="1763" spans="1:126">
      <c r="A1763" s="13">
        <v>1762</v>
      </c>
      <c r="B1763" s="9" t="s">
        <v>135</v>
      </c>
      <c r="C1763" s="9" t="str">
        <f>VLOOKUP(B1763,Metadata!$M$2:$N$6,2,FALSE)</f>
        <v>Permanent Employee</v>
      </c>
      <c r="D1763" s="9" t="s">
        <v>159</v>
      </c>
      <c r="E1763" s="9" t="s">
        <v>137</v>
      </c>
      <c r="F1763" s="9" t="s">
        <v>138</v>
      </c>
      <c r="G1763" s="9" t="s">
        <v>190</v>
      </c>
      <c r="H1763" s="9" t="str">
        <f>IF(G1763="","",VLOOKUP(G1763,Metadata!$J$2:$K$22,2,FALSE))</f>
        <v>North</v>
      </c>
      <c r="I1763" s="9" t="s">
        <v>300</v>
      </c>
      <c r="J1763" s="9" t="str">
        <f>IF(I1763="","",VLOOKUP(I1763,Metadata!$P$2:$Q$43,2,FALSE))</f>
        <v>Europe</v>
      </c>
      <c r="K1763" s="9" t="str">
        <f t="shared" si="0"/>
        <v>International</v>
      </c>
      <c r="L1763" s="9" t="s">
        <v>137</v>
      </c>
      <c r="M1763" s="9" t="str">
        <f>IF(L1763="","",VLOOKUP(L1763,Metadata!$J$2:$K$22,2,FALSE))</f>
        <v/>
      </c>
      <c r="N1763" s="9" t="s">
        <v>141</v>
      </c>
      <c r="O1763" s="9" t="s">
        <v>137</v>
      </c>
      <c r="P1763" s="9" t="s">
        <v>191</v>
      </c>
      <c r="Q1763" s="10" t="str">
        <f t="shared" si="1"/>
        <v>Remote Job (full or flexible)</v>
      </c>
      <c r="R1763" s="10">
        <v>6</v>
      </c>
      <c r="S1763" s="9" t="s">
        <v>206</v>
      </c>
      <c r="T1763" s="9" t="s">
        <v>137</v>
      </c>
      <c r="U1763" s="9" t="str">
        <f>IF(S1763&lt;&gt;"",S1763,IF(T1763&lt;&gt;"",VLOOKUP(T1763,Metadata!$S$2:$T$228,2,FALSE),""))</f>
        <v>Mobile Apps Developer</v>
      </c>
      <c r="V1763" s="9" t="s">
        <v>137</v>
      </c>
      <c r="W1763" s="9" t="s">
        <v>698</v>
      </c>
      <c r="X1763" s="9" t="s">
        <v>163</v>
      </c>
      <c r="Y1763" s="9" t="s">
        <v>137</v>
      </c>
      <c r="Z1763" s="9" t="s">
        <v>262</v>
      </c>
      <c r="AA1763" s="9" t="s">
        <v>137</v>
      </c>
      <c r="AB1763" s="9" t="s">
        <v>137</v>
      </c>
      <c r="AC1763" s="9"/>
      <c r="AD1763" s="9"/>
      <c r="AE1763" s="9" t="s">
        <v>194</v>
      </c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 t="s">
        <v>525</v>
      </c>
      <c r="CA1763" s="10"/>
      <c r="CB1763" s="10" t="str">
        <f t="shared" si="5"/>
        <v/>
      </c>
      <c r="CC1763" s="10"/>
      <c r="CD1763" s="9" t="str">
        <f t="shared" si="2"/>
        <v/>
      </c>
      <c r="CE1763" s="9" t="s">
        <v>232</v>
      </c>
      <c r="CF1763" s="9" t="s">
        <v>245</v>
      </c>
      <c r="CG1763" s="9">
        <f>IF(CF1763="","",VLOOKUP(CF1763,Metadata!$D$2:$H$20,2,FALSE))</f>
        <v>42500</v>
      </c>
      <c r="CH1763" s="9">
        <f>IF(CF1763="","",VLOOKUP(CF1763,Metadata!$D$2:$H$20,4,FALSE))</f>
        <v>40000</v>
      </c>
      <c r="CI1763" s="9">
        <f>IF(CF1763="","",VLOOKUP(CF1763,Metadata!$D$2:$H$20,5,FALSE))</f>
        <v>45000</v>
      </c>
      <c r="CJ1763" s="9">
        <f t="shared" si="3"/>
        <v>42500</v>
      </c>
      <c r="CK1763" s="9" t="s">
        <v>221</v>
      </c>
      <c r="CL1763" s="10">
        <v>5</v>
      </c>
      <c r="CM1763" s="10">
        <v>4</v>
      </c>
      <c r="CN1763" s="10">
        <v>7</v>
      </c>
      <c r="CO1763" s="10">
        <v>7</v>
      </c>
      <c r="CP1763" s="10">
        <v>6</v>
      </c>
      <c r="CQ1763" s="10">
        <v>6</v>
      </c>
      <c r="CR1763" s="10">
        <v>7</v>
      </c>
      <c r="CS1763" s="10">
        <v>6</v>
      </c>
      <c r="CT1763" s="10">
        <v>7</v>
      </c>
      <c r="CU1763" s="10">
        <v>6</v>
      </c>
      <c r="CV1763" s="10">
        <v>7</v>
      </c>
      <c r="CW1763" s="10">
        <v>4</v>
      </c>
      <c r="CX1763" s="10">
        <v>4</v>
      </c>
      <c r="CY1763" s="10">
        <v>4</v>
      </c>
      <c r="CZ1763" s="10">
        <v>7</v>
      </c>
      <c r="DA1763" s="10">
        <v>6</v>
      </c>
      <c r="DB1763" s="10">
        <v>6</v>
      </c>
      <c r="DC1763" s="10">
        <v>7</v>
      </c>
      <c r="DD1763" s="10">
        <v>6</v>
      </c>
      <c r="DE1763" s="10">
        <v>7</v>
      </c>
      <c r="DF1763" s="10">
        <v>6</v>
      </c>
      <c r="DG1763" s="10">
        <v>7</v>
      </c>
      <c r="DH1763" s="10">
        <v>6</v>
      </c>
      <c r="DI1763" s="10">
        <v>4</v>
      </c>
      <c r="DJ1763" s="10">
        <v>5</v>
      </c>
      <c r="DK1763" s="10">
        <v>5</v>
      </c>
      <c r="DL1763" s="10">
        <v>4</v>
      </c>
      <c r="DM1763" s="9" t="s">
        <v>154</v>
      </c>
      <c r="DN1763" s="10">
        <v>1991</v>
      </c>
      <c r="DO1763" s="9">
        <f t="shared" si="8"/>
        <v>30</v>
      </c>
      <c r="DP1763" s="9" t="s">
        <v>155</v>
      </c>
      <c r="DQ1763" s="9" t="s">
        <v>156</v>
      </c>
      <c r="DR1763" s="9" t="s">
        <v>157</v>
      </c>
      <c r="DS1763" s="9" t="s">
        <v>137</v>
      </c>
      <c r="DT1763" s="9" t="s">
        <v>657</v>
      </c>
      <c r="DU1763" s="9" t="s">
        <v>223</v>
      </c>
      <c r="DV1763" s="9" t="str">
        <f>VLOOKUP(DU1763,Metadata!$B$2:$C$7,2,FALSE)</f>
        <v>3 - 6 years</v>
      </c>
    </row>
    <row r="1764" spans="1:126">
      <c r="A1764" s="13">
        <v>1763</v>
      </c>
      <c r="B1764" s="9" t="s">
        <v>135</v>
      </c>
      <c r="C1764" s="9" t="str">
        <f>VLOOKUP(B1764,Metadata!$M$2:$N$6,2,FALSE)</f>
        <v>Permanent Employee</v>
      </c>
      <c r="D1764" s="9" t="s">
        <v>136</v>
      </c>
      <c r="E1764" s="9" t="s">
        <v>137</v>
      </c>
      <c r="F1764" s="9" t="s">
        <v>138</v>
      </c>
      <c r="G1764" s="9" t="s">
        <v>172</v>
      </c>
      <c r="H1764" s="9" t="str">
        <f>IF(G1764="","",VLOOKUP(G1764,Metadata!$J$2:$K$22,2,FALSE))</f>
        <v>Porto Metropolitan Area</v>
      </c>
      <c r="I1764" s="9" t="s">
        <v>138</v>
      </c>
      <c r="J1764" s="9" t="str">
        <f>IF(I1764="","",VLOOKUP(I1764,Metadata!$P$2:$Q$43,2,FALSE))</f>
        <v>Europe</v>
      </c>
      <c r="K1764" s="9" t="str">
        <f t="shared" si="0"/>
        <v>Portugal</v>
      </c>
      <c r="L1764" s="9" t="s">
        <v>172</v>
      </c>
      <c r="M1764" s="9" t="str">
        <f>IF(L1764="","",VLOOKUP(L1764,Metadata!$J$2:$K$22,2,FALSE))</f>
        <v>Porto Metropolitan Area</v>
      </c>
      <c r="N1764" s="9" t="s">
        <v>141</v>
      </c>
      <c r="O1764" s="9" t="s">
        <v>137</v>
      </c>
      <c r="P1764" s="9" t="s">
        <v>142</v>
      </c>
      <c r="Q1764" s="10" t="str">
        <f t="shared" si="1"/>
        <v>Full Office Job</v>
      </c>
      <c r="R1764" s="10">
        <v>3</v>
      </c>
      <c r="S1764" s="9" t="s">
        <v>192</v>
      </c>
      <c r="T1764" s="9" t="s">
        <v>137</v>
      </c>
      <c r="U1764" s="9" t="str">
        <f>IF(S1764&lt;&gt;"",S1764,IF(T1764&lt;&gt;"",VLOOKUP(T1764,Metadata!$S$2:$T$228,2,FALSE),""))</f>
        <v>Back-End Developer</v>
      </c>
      <c r="V1764" s="9" t="s">
        <v>207</v>
      </c>
      <c r="W1764" s="9" t="s">
        <v>137</v>
      </c>
      <c r="X1764" s="9" t="s">
        <v>145</v>
      </c>
      <c r="Y1764" s="9" t="s">
        <v>137</v>
      </c>
      <c r="Z1764" s="9" t="s">
        <v>218</v>
      </c>
      <c r="AA1764" s="9" t="s">
        <v>137</v>
      </c>
      <c r="AB1764" s="9" t="s">
        <v>137</v>
      </c>
      <c r="AC1764" s="9"/>
      <c r="AD1764" s="9" t="s">
        <v>148</v>
      </c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 t="s">
        <v>150</v>
      </c>
      <c r="BZ1764" s="9" t="s">
        <v>137</v>
      </c>
      <c r="CA1764" s="10"/>
      <c r="CB1764" s="10" t="str">
        <f t="shared" si="5"/>
        <v/>
      </c>
      <c r="CC1764" s="10"/>
      <c r="CD1764" s="9" t="str">
        <f t="shared" si="2"/>
        <v/>
      </c>
      <c r="CE1764" s="9" t="s">
        <v>168</v>
      </c>
      <c r="CF1764" s="9" t="s">
        <v>188</v>
      </c>
      <c r="CG1764" s="9">
        <f>IF(CF1764="","",VLOOKUP(CF1764,Metadata!$D$2:$H$20,2,FALSE))</f>
        <v>17500</v>
      </c>
      <c r="CH1764" s="9">
        <f>IF(CF1764="","",VLOOKUP(CF1764,Metadata!$D$2:$H$20,4,FALSE))</f>
        <v>15000</v>
      </c>
      <c r="CI1764" s="9">
        <f>IF(CF1764="","",VLOOKUP(CF1764,Metadata!$D$2:$H$20,5,FALSE))</f>
        <v>20000</v>
      </c>
      <c r="CJ1764" s="9">
        <f t="shared" si="3"/>
        <v>17500</v>
      </c>
      <c r="CK1764" s="9" t="s">
        <v>153</v>
      </c>
      <c r="CL1764" s="10">
        <v>4</v>
      </c>
      <c r="CM1764" s="10">
        <v>3</v>
      </c>
      <c r="CN1764" s="10">
        <v>4</v>
      </c>
      <c r="CO1764" s="10">
        <v>5</v>
      </c>
      <c r="CP1764" s="10">
        <v>5</v>
      </c>
      <c r="CQ1764" s="10">
        <v>5</v>
      </c>
      <c r="CR1764" s="10">
        <v>4</v>
      </c>
      <c r="CS1764" s="10">
        <v>6</v>
      </c>
      <c r="CT1764" s="10">
        <v>6</v>
      </c>
      <c r="CU1764" s="10">
        <v>6</v>
      </c>
      <c r="CV1764" s="10">
        <v>6</v>
      </c>
      <c r="CW1764" s="10">
        <v>6</v>
      </c>
      <c r="CX1764" s="10">
        <v>6</v>
      </c>
      <c r="CY1764" s="10">
        <v>6</v>
      </c>
      <c r="CZ1764" s="10">
        <v>6</v>
      </c>
      <c r="DA1764" s="10">
        <v>4</v>
      </c>
      <c r="DB1764" s="10">
        <v>4</v>
      </c>
      <c r="DC1764" s="10">
        <v>4</v>
      </c>
      <c r="DD1764" s="10">
        <v>7</v>
      </c>
      <c r="DE1764" s="10">
        <v>7</v>
      </c>
      <c r="DF1764" s="10">
        <v>7</v>
      </c>
      <c r="DG1764" s="10">
        <v>7</v>
      </c>
      <c r="DH1764" s="10">
        <v>5</v>
      </c>
      <c r="DI1764" s="10">
        <v>5</v>
      </c>
      <c r="DJ1764" s="10">
        <v>5</v>
      </c>
      <c r="DK1764" s="10">
        <v>5</v>
      </c>
      <c r="DL1764" s="10">
        <v>7</v>
      </c>
      <c r="DM1764" s="9" t="s">
        <v>154</v>
      </c>
      <c r="DN1764" s="10">
        <v>1995</v>
      </c>
      <c r="DO1764" s="9">
        <f t="shared" si="8"/>
        <v>26</v>
      </c>
      <c r="DP1764" s="9" t="s">
        <v>155</v>
      </c>
      <c r="DQ1764" s="9" t="s">
        <v>202</v>
      </c>
      <c r="DR1764" s="9" t="s">
        <v>170</v>
      </c>
      <c r="DS1764" s="9" t="s">
        <v>137</v>
      </c>
      <c r="DT1764" s="9" t="s">
        <v>657</v>
      </c>
      <c r="DU1764" s="9" t="s">
        <v>168</v>
      </c>
      <c r="DV1764" s="9" t="str">
        <f>VLOOKUP(DU1764,Metadata!$B$2:$C$7,2,FALSE)</f>
        <v>0 - 3 years</v>
      </c>
    </row>
    <row r="1765" spans="1:126">
      <c r="A1765" s="13">
        <v>1764</v>
      </c>
      <c r="B1765" s="9" t="s">
        <v>135</v>
      </c>
      <c r="C1765" s="9" t="str">
        <f>VLOOKUP(B1765,Metadata!$M$2:$N$6,2,FALSE)</f>
        <v>Permanent Employee</v>
      </c>
      <c r="D1765" s="9" t="s">
        <v>159</v>
      </c>
      <c r="E1765" s="9" t="s">
        <v>137</v>
      </c>
      <c r="F1765" s="9" t="s">
        <v>138</v>
      </c>
      <c r="G1765" s="9" t="s">
        <v>140</v>
      </c>
      <c r="H1765" s="9" t="str">
        <f>IF(G1765="","",VLOOKUP(G1765,Metadata!$J$2:$K$22,2,FALSE))</f>
        <v>Lisbon Metropolitan Area</v>
      </c>
      <c r="I1765" s="9" t="s">
        <v>138</v>
      </c>
      <c r="J1765" s="9" t="str">
        <f>IF(I1765="","",VLOOKUP(I1765,Metadata!$P$2:$Q$43,2,FALSE))</f>
        <v>Europe</v>
      </c>
      <c r="K1765" s="9" t="str">
        <f t="shared" si="0"/>
        <v>Portugal</v>
      </c>
      <c r="L1765" s="9" t="s">
        <v>140</v>
      </c>
      <c r="M1765" s="9" t="str">
        <f>IF(L1765="","",VLOOKUP(L1765,Metadata!$J$2:$K$22,2,FALSE))</f>
        <v>Lisbon Metropolitan Area</v>
      </c>
      <c r="N1765" s="9" t="s">
        <v>141</v>
      </c>
      <c r="O1765" s="9" t="s">
        <v>137</v>
      </c>
      <c r="P1765" s="9" t="s">
        <v>142</v>
      </c>
      <c r="Q1765" s="10" t="str">
        <f t="shared" si="1"/>
        <v>Full Office Job</v>
      </c>
      <c r="R1765" s="10">
        <v>6</v>
      </c>
      <c r="S1765" s="9" t="s">
        <v>183</v>
      </c>
      <c r="T1765" s="9" t="s">
        <v>137</v>
      </c>
      <c r="U1765" s="9" t="str">
        <f>IF(S1765&lt;&gt;"",S1765,IF(T1765&lt;&gt;"",VLOOKUP(T1765,Metadata!$S$2:$T$228,2,FALSE),""))</f>
        <v>Product Owner/Product Manager</v>
      </c>
      <c r="V1765" s="9" t="s">
        <v>341</v>
      </c>
      <c r="W1765" s="9" t="s">
        <v>137</v>
      </c>
      <c r="X1765" s="9" t="s">
        <v>145</v>
      </c>
      <c r="Y1765" s="9" t="s">
        <v>137</v>
      </c>
      <c r="Z1765" s="9" t="s">
        <v>218</v>
      </c>
      <c r="AA1765" s="9" t="s">
        <v>137</v>
      </c>
      <c r="AB1765" s="9" t="s">
        <v>137</v>
      </c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 t="s">
        <v>150</v>
      </c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 t="s">
        <v>150</v>
      </c>
      <c r="BZ1765" s="9" t="s">
        <v>137</v>
      </c>
      <c r="CA1765" s="10"/>
      <c r="CB1765" s="10" t="str">
        <f t="shared" si="5"/>
        <v/>
      </c>
      <c r="CC1765" s="10"/>
      <c r="CD1765" s="9" t="str">
        <f t="shared" si="2"/>
        <v/>
      </c>
      <c r="CE1765" s="9" t="s">
        <v>151</v>
      </c>
      <c r="CF1765" s="9" t="s">
        <v>588</v>
      </c>
      <c r="CG1765" s="9">
        <f>IF(CF1765="","",VLOOKUP(CF1765,Metadata!$D$2:$H$20,2,FALSE))</f>
        <v>87500</v>
      </c>
      <c r="CH1765" s="9">
        <f>IF(CF1765="","",VLOOKUP(CF1765,Metadata!$D$2:$H$20,4,FALSE))</f>
        <v>85000</v>
      </c>
      <c r="CI1765" s="9">
        <f>IF(CF1765="","",VLOOKUP(CF1765,Metadata!$D$2:$H$20,5,FALSE))</f>
        <v>90000</v>
      </c>
      <c r="CJ1765" s="9">
        <f t="shared" si="3"/>
        <v>87500</v>
      </c>
      <c r="CK1765" s="9" t="s">
        <v>221</v>
      </c>
      <c r="CL1765" s="10">
        <v>6</v>
      </c>
      <c r="CM1765" s="10">
        <v>3</v>
      </c>
      <c r="CN1765" s="10">
        <v>7</v>
      </c>
      <c r="CO1765" s="10">
        <v>6</v>
      </c>
      <c r="CP1765" s="10">
        <v>6</v>
      </c>
      <c r="CQ1765" s="10">
        <v>7</v>
      </c>
      <c r="CR1765" s="10">
        <v>5</v>
      </c>
      <c r="CS1765" s="10">
        <v>7</v>
      </c>
      <c r="CT1765" s="10">
        <v>7</v>
      </c>
      <c r="CU1765" s="10">
        <v>4</v>
      </c>
      <c r="CV1765" s="10">
        <v>6</v>
      </c>
      <c r="CW1765" s="10">
        <v>5</v>
      </c>
      <c r="CX1765" s="10">
        <v>6</v>
      </c>
      <c r="CY1765" s="10">
        <v>5</v>
      </c>
      <c r="CZ1765" s="10">
        <v>6</v>
      </c>
      <c r="DA1765" s="10">
        <v>5</v>
      </c>
      <c r="DB1765" s="10">
        <v>4</v>
      </c>
      <c r="DC1765" s="10">
        <v>7</v>
      </c>
      <c r="DD1765" s="10">
        <v>4</v>
      </c>
      <c r="DE1765" s="10">
        <v>6</v>
      </c>
      <c r="DF1765" s="10">
        <v>6</v>
      </c>
      <c r="DG1765" s="10">
        <v>7</v>
      </c>
      <c r="DH1765" s="10">
        <v>7</v>
      </c>
      <c r="DI1765" s="10">
        <v>6</v>
      </c>
      <c r="DJ1765" s="10">
        <v>5</v>
      </c>
      <c r="DK1765" s="10">
        <v>4</v>
      </c>
      <c r="DL1765" s="10">
        <v>6</v>
      </c>
      <c r="DM1765" s="9" t="s">
        <v>154</v>
      </c>
      <c r="DN1765" s="10">
        <v>1984</v>
      </c>
      <c r="DO1765" s="9">
        <f t="shared" si="8"/>
        <v>37</v>
      </c>
      <c r="DP1765" s="9" t="s">
        <v>222</v>
      </c>
      <c r="DQ1765" s="9" t="s">
        <v>156</v>
      </c>
      <c r="DR1765" s="9" t="s">
        <v>342</v>
      </c>
      <c r="DS1765" s="9" t="s">
        <v>137</v>
      </c>
      <c r="DT1765" s="9" t="s">
        <v>657</v>
      </c>
      <c r="DU1765" s="9" t="s">
        <v>158</v>
      </c>
      <c r="DV1765" s="9" t="str">
        <f>VLOOKUP(DU1765,Metadata!$B$2:$C$7,2,FALSE)</f>
        <v>6+ years</v>
      </c>
    </row>
    <row r="1766" spans="1:126">
      <c r="A1766" s="13">
        <v>1765</v>
      </c>
      <c r="B1766" s="9" t="s">
        <v>171</v>
      </c>
      <c r="C1766" s="9" t="str">
        <f>VLOOKUP(B1766,Metadata!$M$2:$N$6,2,FALSE)</f>
        <v>Contractor</v>
      </c>
      <c r="D1766" s="9" t="s">
        <v>137</v>
      </c>
      <c r="E1766" s="9" t="s">
        <v>159</v>
      </c>
      <c r="F1766" s="9" t="s">
        <v>138</v>
      </c>
      <c r="G1766" s="9" t="s">
        <v>213</v>
      </c>
      <c r="H1766" s="9" t="str">
        <f>IF(G1766="","",VLOOKUP(G1766,Metadata!$J$2:$K$22,2,FALSE))</f>
        <v>Centre</v>
      </c>
      <c r="I1766" s="9" t="s">
        <v>173</v>
      </c>
      <c r="J1766" s="9" t="str">
        <f>IF(I1766="","",VLOOKUP(I1766,Metadata!$P$2:$Q$43,2,FALSE))</f>
        <v>N/A</v>
      </c>
      <c r="K1766" s="9" t="str">
        <f t="shared" si="0"/>
        <v>International</v>
      </c>
      <c r="L1766" s="9" t="s">
        <v>137</v>
      </c>
      <c r="M1766" s="9" t="str">
        <f>IF(L1766="","",VLOOKUP(L1766,Metadata!$J$2:$K$22,2,FALSE))</f>
        <v/>
      </c>
      <c r="N1766" s="9" t="s">
        <v>141</v>
      </c>
      <c r="O1766" s="9" t="s">
        <v>137</v>
      </c>
      <c r="P1766" s="9" t="s">
        <v>191</v>
      </c>
      <c r="Q1766" s="10" t="str">
        <f t="shared" si="1"/>
        <v>Remote Job (full or flexible)</v>
      </c>
      <c r="R1766" s="10">
        <v>7</v>
      </c>
      <c r="S1766" s="9" t="s">
        <v>206</v>
      </c>
      <c r="T1766" s="9" t="s">
        <v>137</v>
      </c>
      <c r="U1766" s="9" t="str">
        <f>IF(S1766&lt;&gt;"",S1766,IF(T1766&lt;&gt;"",VLOOKUP(T1766,Metadata!$S$2:$T$228,2,FALSE),""))</f>
        <v>Mobile Apps Developer</v>
      </c>
      <c r="V1766" s="9" t="s">
        <v>276</v>
      </c>
      <c r="W1766" s="9" t="s">
        <v>137</v>
      </c>
      <c r="X1766" s="9" t="s">
        <v>175</v>
      </c>
      <c r="Y1766" s="9" t="s">
        <v>137</v>
      </c>
      <c r="Z1766" s="9" t="s">
        <v>262</v>
      </c>
      <c r="AA1766" s="9" t="s">
        <v>137</v>
      </c>
      <c r="AB1766" s="9" t="s">
        <v>137</v>
      </c>
      <c r="AC1766" s="9"/>
      <c r="AD1766" s="9"/>
      <c r="AE1766" s="9"/>
      <c r="AF1766" s="9"/>
      <c r="AG1766" s="9"/>
      <c r="AH1766" s="9"/>
      <c r="AI1766" s="9"/>
      <c r="AJ1766" s="9"/>
      <c r="AK1766" s="9"/>
      <c r="AL1766" s="9" t="s">
        <v>177</v>
      </c>
      <c r="AM1766" s="9" t="s">
        <v>314</v>
      </c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 t="s">
        <v>186</v>
      </c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14" t="s">
        <v>404</v>
      </c>
      <c r="CB1766" s="10" t="str">
        <f t="shared" si="5"/>
        <v>More than 24 months</v>
      </c>
      <c r="CC1766" s="10">
        <v>45</v>
      </c>
      <c r="CD1766" s="9">
        <f t="shared" si="2"/>
        <v>72000</v>
      </c>
      <c r="CE1766" s="9" t="s">
        <v>137</v>
      </c>
      <c r="CF1766" s="9" t="s">
        <v>137</v>
      </c>
      <c r="CG1766" s="9" t="str">
        <f>IF(CF1766="","",VLOOKUP(CF1766,Metadata!$D$2:$H$20,2,FALSE))</f>
        <v/>
      </c>
      <c r="CH1766" s="9" t="str">
        <f>IF(CF1766="","",VLOOKUP(CF1766,Metadata!$D$2:$H$20,4,FALSE))</f>
        <v/>
      </c>
      <c r="CI1766" s="9" t="str">
        <f>IF(CF1766="","",VLOOKUP(CF1766,Metadata!$D$2:$H$20,5,FALSE))</f>
        <v/>
      </c>
      <c r="CJ1766" s="9">
        <f t="shared" si="3"/>
        <v>72000</v>
      </c>
      <c r="CK1766" s="9" t="s">
        <v>201</v>
      </c>
      <c r="CL1766" s="10">
        <v>7</v>
      </c>
      <c r="CM1766" s="10">
        <v>1</v>
      </c>
      <c r="CN1766" s="10">
        <v>7</v>
      </c>
      <c r="CO1766" s="10">
        <v>6</v>
      </c>
      <c r="CP1766" s="10">
        <v>4</v>
      </c>
      <c r="CQ1766" s="10">
        <v>5</v>
      </c>
      <c r="CR1766" s="10">
        <v>7</v>
      </c>
      <c r="CS1766" s="10">
        <v>6</v>
      </c>
      <c r="CT1766" s="10">
        <v>6</v>
      </c>
      <c r="CU1766" s="10">
        <v>7</v>
      </c>
      <c r="CV1766" s="10">
        <v>4</v>
      </c>
      <c r="CW1766" s="10">
        <v>3</v>
      </c>
      <c r="CX1766" s="10">
        <v>6</v>
      </c>
      <c r="CY1766" s="10">
        <v>5</v>
      </c>
      <c r="CZ1766" s="10">
        <v>7</v>
      </c>
      <c r="DA1766" s="10">
        <v>1</v>
      </c>
      <c r="DB1766" s="10">
        <v>1</v>
      </c>
      <c r="DC1766" s="10">
        <v>2</v>
      </c>
      <c r="DD1766" s="10">
        <v>2</v>
      </c>
      <c r="DE1766" s="10">
        <v>4</v>
      </c>
      <c r="DF1766" s="10">
        <v>4</v>
      </c>
      <c r="DG1766" s="10">
        <v>7</v>
      </c>
      <c r="DH1766" s="10">
        <v>7</v>
      </c>
      <c r="DI1766" s="10">
        <v>7</v>
      </c>
      <c r="DJ1766" s="10">
        <v>2</v>
      </c>
      <c r="DK1766" s="10">
        <v>3</v>
      </c>
      <c r="DL1766" s="10">
        <v>3</v>
      </c>
      <c r="DM1766" s="9" t="s">
        <v>154</v>
      </c>
      <c r="DN1766" s="10">
        <v>1985</v>
      </c>
      <c r="DO1766" s="9">
        <f t="shared" si="8"/>
        <v>36</v>
      </c>
      <c r="DP1766" s="9" t="s">
        <v>155</v>
      </c>
      <c r="DQ1766" s="9" t="s">
        <v>210</v>
      </c>
      <c r="DR1766" s="9" t="s">
        <v>157</v>
      </c>
      <c r="DS1766" s="9" t="s">
        <v>137</v>
      </c>
      <c r="DT1766" s="9" t="s">
        <v>657</v>
      </c>
      <c r="DU1766" s="9" t="s">
        <v>158</v>
      </c>
      <c r="DV1766" s="9" t="str">
        <f>VLOOKUP(DU1766,Metadata!$B$2:$C$7,2,FALSE)</f>
        <v>6+ years</v>
      </c>
    </row>
    <row r="1767" spans="1:126">
      <c r="A1767" s="13">
        <v>1766</v>
      </c>
      <c r="B1767" s="9" t="s">
        <v>135</v>
      </c>
      <c r="C1767" s="9" t="str">
        <f>VLOOKUP(B1767,Metadata!$M$2:$N$6,2,FALSE)</f>
        <v>Permanent Employee</v>
      </c>
      <c r="D1767" s="9" t="s">
        <v>159</v>
      </c>
      <c r="E1767" s="9" t="s">
        <v>137</v>
      </c>
      <c r="F1767" s="9" t="s">
        <v>138</v>
      </c>
      <c r="G1767" s="9" t="s">
        <v>140</v>
      </c>
      <c r="H1767" s="9" t="str">
        <f>IF(G1767="","",VLOOKUP(G1767,Metadata!$J$2:$K$22,2,FALSE))</f>
        <v>Lisbon Metropolitan Area</v>
      </c>
      <c r="I1767" s="9" t="s">
        <v>138</v>
      </c>
      <c r="J1767" s="9" t="str">
        <f>IF(I1767="","",VLOOKUP(I1767,Metadata!$P$2:$Q$43,2,FALSE))</f>
        <v>Europe</v>
      </c>
      <c r="K1767" s="9" t="str">
        <f t="shared" si="0"/>
        <v>Portugal</v>
      </c>
      <c r="L1767" s="9" t="s">
        <v>140</v>
      </c>
      <c r="M1767" s="9" t="str">
        <f>IF(L1767="","",VLOOKUP(L1767,Metadata!$J$2:$K$22,2,FALSE))</f>
        <v>Lisbon Metropolitan Area</v>
      </c>
      <c r="N1767" s="9" t="s">
        <v>214</v>
      </c>
      <c r="O1767" s="9" t="s">
        <v>136</v>
      </c>
      <c r="P1767" s="9" t="s">
        <v>142</v>
      </c>
      <c r="Q1767" s="10" t="str">
        <f t="shared" si="1"/>
        <v>Full Office Job</v>
      </c>
      <c r="R1767" s="10">
        <v>5</v>
      </c>
      <c r="S1767" s="9" t="s">
        <v>229</v>
      </c>
      <c r="T1767" s="9" t="s">
        <v>137</v>
      </c>
      <c r="U1767" s="9" t="str">
        <f>IF(S1767&lt;&gt;"",S1767,IF(T1767&lt;&gt;"",VLOOKUP(T1767,Metadata!$S$2:$T$228,2,FALSE),""))</f>
        <v>Project Manager</v>
      </c>
      <c r="V1767" s="9" t="s">
        <v>234</v>
      </c>
      <c r="W1767" s="9" t="s">
        <v>137</v>
      </c>
      <c r="X1767" s="9" t="s">
        <v>145</v>
      </c>
      <c r="Y1767" s="9" t="s">
        <v>137</v>
      </c>
      <c r="Z1767" s="9" t="s">
        <v>184</v>
      </c>
      <c r="AA1767" s="9" t="s">
        <v>137</v>
      </c>
      <c r="AB1767" s="9" t="s">
        <v>137</v>
      </c>
      <c r="AC1767" s="9" t="s">
        <v>147</v>
      </c>
      <c r="AD1767" s="9"/>
      <c r="AE1767" s="9" t="s">
        <v>194</v>
      </c>
      <c r="AF1767" s="9"/>
      <c r="AG1767" s="9"/>
      <c r="AH1767" s="9"/>
      <c r="AI1767" s="9"/>
      <c r="AJ1767" s="9"/>
      <c r="AK1767" s="9"/>
      <c r="AL1767" s="9"/>
      <c r="AM1767" s="9"/>
      <c r="AN1767" s="9" t="s">
        <v>195</v>
      </c>
      <c r="AO1767" s="9"/>
      <c r="AP1767" s="9"/>
      <c r="AQ1767" s="9"/>
      <c r="AR1767" s="9"/>
      <c r="AS1767" s="9"/>
      <c r="AT1767" s="9"/>
      <c r="AU1767" s="9"/>
      <c r="AV1767" s="9"/>
      <c r="AW1767" s="9"/>
      <c r="AX1767" s="9" t="s">
        <v>196</v>
      </c>
      <c r="AY1767" s="9"/>
      <c r="AZ1767" s="9"/>
      <c r="BA1767" s="9" t="s">
        <v>178</v>
      </c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198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10"/>
      <c r="CB1767" s="10" t="str">
        <f t="shared" si="5"/>
        <v/>
      </c>
      <c r="CC1767" s="10"/>
      <c r="CD1767" s="9" t="str">
        <f t="shared" si="2"/>
        <v/>
      </c>
      <c r="CE1767" s="9" t="s">
        <v>151</v>
      </c>
      <c r="CF1767" s="9" t="s">
        <v>254</v>
      </c>
      <c r="CG1767" s="9">
        <f>IF(CF1767="","",VLOOKUP(CF1767,Metadata!$D$2:$H$20,2,FALSE))</f>
        <v>37500</v>
      </c>
      <c r="CH1767" s="9">
        <f>IF(CF1767="","",VLOOKUP(CF1767,Metadata!$D$2:$H$20,4,FALSE))</f>
        <v>35000</v>
      </c>
      <c r="CI1767" s="9">
        <f>IF(CF1767="","",VLOOKUP(CF1767,Metadata!$D$2:$H$20,5,FALSE))</f>
        <v>40000</v>
      </c>
      <c r="CJ1767" s="9">
        <f t="shared" si="3"/>
        <v>37500</v>
      </c>
      <c r="CK1767" s="9" t="s">
        <v>153</v>
      </c>
      <c r="CL1767" s="10">
        <v>4</v>
      </c>
      <c r="CM1767" s="10">
        <v>2</v>
      </c>
      <c r="CN1767" s="10">
        <v>6</v>
      </c>
      <c r="CO1767" s="10">
        <v>6</v>
      </c>
      <c r="CP1767" s="10">
        <v>5</v>
      </c>
      <c r="CQ1767" s="10">
        <v>5</v>
      </c>
      <c r="CR1767" s="10">
        <v>5</v>
      </c>
      <c r="CS1767" s="10">
        <v>5</v>
      </c>
      <c r="CT1767" s="10">
        <v>5</v>
      </c>
      <c r="CU1767" s="10">
        <v>5</v>
      </c>
      <c r="CV1767" s="10">
        <v>5</v>
      </c>
      <c r="CW1767" s="10">
        <v>5</v>
      </c>
      <c r="CX1767" s="10">
        <v>5</v>
      </c>
      <c r="CY1767" s="10">
        <v>6</v>
      </c>
      <c r="CZ1767" s="10">
        <v>6</v>
      </c>
      <c r="DA1767" s="10">
        <v>3</v>
      </c>
      <c r="DB1767" s="10">
        <v>3</v>
      </c>
      <c r="DC1767" s="10">
        <v>3</v>
      </c>
      <c r="DD1767" s="10">
        <v>3</v>
      </c>
      <c r="DE1767" s="10">
        <v>4</v>
      </c>
      <c r="DF1767" s="10">
        <v>5</v>
      </c>
      <c r="DG1767" s="10">
        <v>5</v>
      </c>
      <c r="DH1767" s="10">
        <v>5</v>
      </c>
      <c r="DI1767" s="10">
        <v>5</v>
      </c>
      <c r="DJ1767" s="10">
        <v>5</v>
      </c>
      <c r="DK1767" s="10">
        <v>5</v>
      </c>
      <c r="DL1767" s="10">
        <v>5</v>
      </c>
      <c r="DM1767" s="9" t="s">
        <v>154</v>
      </c>
      <c r="DN1767" s="10">
        <v>1969</v>
      </c>
      <c r="DO1767" s="9">
        <f t="shared" si="8"/>
        <v>52</v>
      </c>
      <c r="DP1767" s="9" t="s">
        <v>155</v>
      </c>
      <c r="DQ1767" s="9" t="s">
        <v>227</v>
      </c>
      <c r="DR1767" s="9" t="s">
        <v>170</v>
      </c>
      <c r="DS1767" s="9" t="s">
        <v>137</v>
      </c>
      <c r="DT1767" s="9" t="s">
        <v>657</v>
      </c>
      <c r="DU1767" s="9" t="s">
        <v>158</v>
      </c>
      <c r="DV1767" s="9" t="str">
        <f>VLOOKUP(DU1767,Metadata!$B$2:$C$7,2,FALSE)</f>
        <v>6+ years</v>
      </c>
    </row>
    <row r="1768" spans="1:126">
      <c r="A1768" s="13">
        <v>1767</v>
      </c>
      <c r="B1768" s="9" t="s">
        <v>135</v>
      </c>
      <c r="C1768" s="9" t="str">
        <f>VLOOKUP(B1768,Metadata!$M$2:$N$6,2,FALSE)</f>
        <v>Permanent Employee</v>
      </c>
      <c r="D1768" s="9" t="s">
        <v>159</v>
      </c>
      <c r="E1768" s="9" t="s">
        <v>137</v>
      </c>
      <c r="F1768" s="9" t="s">
        <v>138</v>
      </c>
      <c r="G1768" s="9" t="s">
        <v>172</v>
      </c>
      <c r="H1768" s="9" t="str">
        <f>IF(G1768="","",VLOOKUP(G1768,Metadata!$J$2:$K$22,2,FALSE))</f>
        <v>Porto Metropolitan Area</v>
      </c>
      <c r="I1768" s="9" t="s">
        <v>311</v>
      </c>
      <c r="J1768" s="9" t="str">
        <f>IF(I1768="","",VLOOKUP(I1768,Metadata!$P$2:$Q$43,2,FALSE))</f>
        <v>Europe</v>
      </c>
      <c r="K1768" s="9" t="str">
        <f t="shared" si="0"/>
        <v>International</v>
      </c>
      <c r="L1768" s="9" t="s">
        <v>137</v>
      </c>
      <c r="M1768" s="9" t="str">
        <f>IF(L1768="","",VLOOKUP(L1768,Metadata!$J$2:$K$22,2,FALSE))</f>
        <v/>
      </c>
      <c r="N1768" s="9" t="s">
        <v>141</v>
      </c>
      <c r="O1768" s="9" t="s">
        <v>137</v>
      </c>
      <c r="P1768" s="9" t="s">
        <v>142</v>
      </c>
      <c r="Q1768" s="10" t="str">
        <f t="shared" si="1"/>
        <v>Full Office Job</v>
      </c>
      <c r="R1768" s="10">
        <v>4</v>
      </c>
      <c r="S1768" s="9" t="s">
        <v>332</v>
      </c>
      <c r="T1768" s="9" t="s">
        <v>137</v>
      </c>
      <c r="U1768" s="9" t="str">
        <f>IF(S1768&lt;&gt;"",S1768,IF(T1768&lt;&gt;"",VLOOKUP(T1768,Metadata!$S$2:$T$228,2,FALSE),""))</f>
        <v>UX/UI Designer</v>
      </c>
      <c r="V1768" s="9" t="s">
        <v>256</v>
      </c>
      <c r="W1768" s="9" t="s">
        <v>137</v>
      </c>
      <c r="X1768" s="9" t="s">
        <v>175</v>
      </c>
      <c r="Y1768" s="9" t="s">
        <v>137</v>
      </c>
      <c r="Z1768" s="9" t="s">
        <v>262</v>
      </c>
      <c r="AA1768" s="9" t="s">
        <v>137</v>
      </c>
      <c r="AB1768" s="9" t="s">
        <v>137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 t="s">
        <v>150</v>
      </c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 t="s">
        <v>150</v>
      </c>
      <c r="BZ1768" s="9" t="s">
        <v>137</v>
      </c>
      <c r="CA1768" s="10"/>
      <c r="CB1768" s="10" t="str">
        <f t="shared" si="5"/>
        <v/>
      </c>
      <c r="CC1768" s="10"/>
      <c r="CD1768" s="9" t="str">
        <f t="shared" si="2"/>
        <v/>
      </c>
      <c r="CE1768" s="9" t="s">
        <v>232</v>
      </c>
      <c r="CF1768" s="9" t="s">
        <v>236</v>
      </c>
      <c r="CG1768" s="9">
        <f>IF(CF1768="","",VLOOKUP(CF1768,Metadata!$D$2:$H$20,2,FALSE))</f>
        <v>47500</v>
      </c>
      <c r="CH1768" s="9">
        <f>IF(CF1768="","",VLOOKUP(CF1768,Metadata!$D$2:$H$20,4,FALSE))</f>
        <v>45000</v>
      </c>
      <c r="CI1768" s="9">
        <f>IF(CF1768="","",VLOOKUP(CF1768,Metadata!$D$2:$H$20,5,FALSE))</f>
        <v>50000</v>
      </c>
      <c r="CJ1768" s="9">
        <f t="shared" si="3"/>
        <v>47500</v>
      </c>
      <c r="CK1768" s="9" t="s">
        <v>201</v>
      </c>
      <c r="CL1768" s="10">
        <v>6</v>
      </c>
      <c r="CM1768" s="10">
        <v>1</v>
      </c>
      <c r="CN1768" s="10">
        <v>7</v>
      </c>
      <c r="CO1768" s="10">
        <v>7</v>
      </c>
      <c r="CP1768" s="10">
        <v>5</v>
      </c>
      <c r="CQ1768" s="10">
        <v>7</v>
      </c>
      <c r="CR1768" s="10">
        <v>3</v>
      </c>
      <c r="CS1768" s="10">
        <v>7</v>
      </c>
      <c r="CT1768" s="10">
        <v>7</v>
      </c>
      <c r="CU1768" s="10">
        <v>6</v>
      </c>
      <c r="CV1768" s="10">
        <v>5</v>
      </c>
      <c r="CW1768" s="10">
        <v>4</v>
      </c>
      <c r="CX1768" s="10">
        <v>5</v>
      </c>
      <c r="CY1768" s="10">
        <v>4</v>
      </c>
      <c r="CZ1768" s="10">
        <v>7</v>
      </c>
      <c r="DA1768" s="10">
        <v>7</v>
      </c>
      <c r="DB1768" s="10">
        <v>5</v>
      </c>
      <c r="DC1768" s="10">
        <v>7</v>
      </c>
      <c r="DD1768" s="10">
        <v>7</v>
      </c>
      <c r="DE1768" s="10">
        <v>6</v>
      </c>
      <c r="DF1768" s="10">
        <v>6</v>
      </c>
      <c r="DG1768" s="10">
        <v>5</v>
      </c>
      <c r="DH1768" s="10">
        <v>5</v>
      </c>
      <c r="DI1768" s="10">
        <v>7</v>
      </c>
      <c r="DJ1768" s="10">
        <v>4</v>
      </c>
      <c r="DK1768" s="10">
        <v>6</v>
      </c>
      <c r="DL1768" s="10">
        <v>3</v>
      </c>
      <c r="DM1768" s="9" t="s">
        <v>154</v>
      </c>
      <c r="DN1768" s="10">
        <v>1991</v>
      </c>
      <c r="DO1768" s="9">
        <f t="shared" si="8"/>
        <v>30</v>
      </c>
      <c r="DP1768" s="9" t="s">
        <v>222</v>
      </c>
      <c r="DQ1768" s="9" t="s">
        <v>202</v>
      </c>
      <c r="DR1768" s="9" t="s">
        <v>157</v>
      </c>
      <c r="DS1768" s="9" t="s">
        <v>137</v>
      </c>
      <c r="DT1768" s="9" t="s">
        <v>657</v>
      </c>
      <c r="DU1768" s="9" t="s">
        <v>203</v>
      </c>
      <c r="DV1768" s="9" t="str">
        <f>VLOOKUP(DU1768,Metadata!$B$2:$C$7,2,FALSE)</f>
        <v>6+ years</v>
      </c>
    </row>
    <row r="1769" spans="1:126">
      <c r="A1769" s="13">
        <v>1768</v>
      </c>
      <c r="B1769" s="9" t="s">
        <v>135</v>
      </c>
      <c r="C1769" s="9" t="str">
        <f>VLOOKUP(B1769,Metadata!$M$2:$N$6,2,FALSE)</f>
        <v>Permanent Employee</v>
      </c>
      <c r="D1769" s="9" t="s">
        <v>136</v>
      </c>
      <c r="E1769" s="9" t="s">
        <v>137</v>
      </c>
      <c r="F1769" s="9" t="s">
        <v>138</v>
      </c>
      <c r="G1769" s="9" t="s">
        <v>172</v>
      </c>
      <c r="H1769" s="9" t="str">
        <f>IF(G1769="","",VLOOKUP(G1769,Metadata!$J$2:$K$22,2,FALSE))</f>
        <v>Porto Metropolitan Area</v>
      </c>
      <c r="I1769" s="9" t="s">
        <v>138</v>
      </c>
      <c r="J1769" s="9" t="str">
        <f>IF(I1769="","",VLOOKUP(I1769,Metadata!$P$2:$Q$43,2,FALSE))</f>
        <v>Europe</v>
      </c>
      <c r="K1769" s="9" t="str">
        <f t="shared" si="0"/>
        <v>Portugal</v>
      </c>
      <c r="L1769" s="9" t="s">
        <v>213</v>
      </c>
      <c r="M1769" s="9" t="str">
        <f>IF(L1769="","",VLOOKUP(L1769,Metadata!$J$2:$K$22,2,FALSE))</f>
        <v>Centre</v>
      </c>
      <c r="N1769" s="9" t="s">
        <v>205</v>
      </c>
      <c r="O1769" s="9" t="s">
        <v>137</v>
      </c>
      <c r="P1769" s="9" t="s">
        <v>137</v>
      </c>
      <c r="Q1769" s="10" t="str">
        <f t="shared" si="1"/>
        <v>Full Office Job</v>
      </c>
      <c r="R1769" s="10">
        <v>7</v>
      </c>
      <c r="S1769" s="9" t="s">
        <v>332</v>
      </c>
      <c r="T1769" s="9" t="s">
        <v>137</v>
      </c>
      <c r="U1769" s="9" t="str">
        <f>IF(S1769&lt;&gt;"",S1769,IF(T1769&lt;&gt;"",VLOOKUP(T1769,Metadata!$S$2:$T$228,2,FALSE),""))</f>
        <v>UX/UI Designer</v>
      </c>
      <c r="V1769" s="9" t="s">
        <v>341</v>
      </c>
      <c r="W1769" s="9" t="s">
        <v>137</v>
      </c>
      <c r="X1769" s="9" t="s">
        <v>163</v>
      </c>
      <c r="Y1769" s="9" t="s">
        <v>137</v>
      </c>
      <c r="Z1769" s="9" t="s">
        <v>184</v>
      </c>
      <c r="AA1769" s="9" t="s">
        <v>137</v>
      </c>
      <c r="AB1769" s="9" t="s">
        <v>137</v>
      </c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 t="s">
        <v>178</v>
      </c>
      <c r="BB1769" s="9"/>
      <c r="BC1769" s="9"/>
      <c r="BD1769" s="9"/>
      <c r="BE1769" s="9"/>
      <c r="BF1769" s="9"/>
      <c r="BG1769" s="9"/>
      <c r="BH1769" s="9"/>
      <c r="BI1769" s="9"/>
      <c r="BJ1769" s="9" t="s">
        <v>167</v>
      </c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10"/>
      <c r="CB1769" s="10" t="str">
        <f t="shared" si="5"/>
        <v/>
      </c>
      <c r="CC1769" s="10"/>
      <c r="CD1769" s="9" t="str">
        <f t="shared" si="2"/>
        <v/>
      </c>
      <c r="CE1769" s="9" t="s">
        <v>232</v>
      </c>
      <c r="CF1769" s="9" t="s">
        <v>169</v>
      </c>
      <c r="CG1769" s="9">
        <f>IF(CF1769="","",VLOOKUP(CF1769,Metadata!$D$2:$H$20,2,FALSE))</f>
        <v>12500</v>
      </c>
      <c r="CH1769" s="9">
        <f>IF(CF1769="","",VLOOKUP(CF1769,Metadata!$D$2:$H$20,4,FALSE))</f>
        <v>0</v>
      </c>
      <c r="CI1769" s="9">
        <f>IF(CF1769="","",VLOOKUP(CF1769,Metadata!$D$2:$H$20,5,FALSE))</f>
        <v>15000</v>
      </c>
      <c r="CJ1769" s="9">
        <f t="shared" si="3"/>
        <v>12500</v>
      </c>
      <c r="CK1769" s="9" t="s">
        <v>189</v>
      </c>
      <c r="CL1769" s="10">
        <v>3</v>
      </c>
      <c r="CM1769" s="10">
        <v>4</v>
      </c>
      <c r="CN1769" s="10">
        <v>7</v>
      </c>
      <c r="CO1769" s="10">
        <v>5</v>
      </c>
      <c r="CP1769" s="10">
        <v>7</v>
      </c>
      <c r="CQ1769" s="10">
        <v>6</v>
      </c>
      <c r="CR1769" s="10">
        <v>6</v>
      </c>
      <c r="CS1769" s="10">
        <v>5</v>
      </c>
      <c r="CT1769" s="10">
        <v>7</v>
      </c>
      <c r="CU1769" s="10">
        <v>7</v>
      </c>
      <c r="CV1769" s="10">
        <v>6</v>
      </c>
      <c r="CW1769" s="10">
        <v>5</v>
      </c>
      <c r="CX1769" s="10">
        <v>7</v>
      </c>
      <c r="CY1769" s="10">
        <v>5</v>
      </c>
      <c r="CZ1769" s="10">
        <v>5</v>
      </c>
      <c r="DA1769" s="10">
        <v>6</v>
      </c>
      <c r="DB1769" s="10">
        <v>6</v>
      </c>
      <c r="DC1769" s="10">
        <v>6</v>
      </c>
      <c r="DD1769" s="10">
        <v>4</v>
      </c>
      <c r="DE1769" s="10">
        <v>6</v>
      </c>
      <c r="DF1769" s="10">
        <v>6</v>
      </c>
      <c r="DG1769" s="10">
        <v>4</v>
      </c>
      <c r="DH1769" s="10">
        <v>5</v>
      </c>
      <c r="DI1769" s="10">
        <v>5</v>
      </c>
      <c r="DJ1769" s="10">
        <v>5</v>
      </c>
      <c r="DK1769" s="10">
        <v>6</v>
      </c>
      <c r="DL1769" s="10">
        <v>5</v>
      </c>
      <c r="DM1769" s="9" t="s">
        <v>154</v>
      </c>
      <c r="DN1769" s="10">
        <v>1996</v>
      </c>
      <c r="DO1769" s="9">
        <f t="shared" si="8"/>
        <v>25</v>
      </c>
      <c r="DP1769" s="9" t="s">
        <v>222</v>
      </c>
      <c r="DQ1769" s="9" t="s">
        <v>202</v>
      </c>
      <c r="DR1769" s="9" t="s">
        <v>157</v>
      </c>
      <c r="DS1769" s="9" t="s">
        <v>137</v>
      </c>
      <c r="DT1769" s="9" t="s">
        <v>657</v>
      </c>
      <c r="DU1769" s="9" t="s">
        <v>168</v>
      </c>
      <c r="DV1769" s="9" t="str">
        <f>VLOOKUP(DU1769,Metadata!$B$2:$C$7,2,FALSE)</f>
        <v>0 - 3 years</v>
      </c>
    </row>
    <row r="1770" spans="1:126">
      <c r="A1770" s="13">
        <v>1769</v>
      </c>
      <c r="B1770" s="9" t="s">
        <v>135</v>
      </c>
      <c r="C1770" s="9" t="str">
        <f>VLOOKUP(B1770,Metadata!$M$2:$N$6,2,FALSE)</f>
        <v>Permanent Employee</v>
      </c>
      <c r="D1770" s="9" t="s">
        <v>136</v>
      </c>
      <c r="E1770" s="9" t="s">
        <v>137</v>
      </c>
      <c r="F1770" s="9" t="s">
        <v>138</v>
      </c>
      <c r="G1770" s="9" t="s">
        <v>140</v>
      </c>
      <c r="H1770" s="9" t="str">
        <f>IF(G1770="","",VLOOKUP(G1770,Metadata!$J$2:$K$22,2,FALSE))</f>
        <v>Lisbon Metropolitan Area</v>
      </c>
      <c r="I1770" s="9" t="s">
        <v>138</v>
      </c>
      <c r="J1770" s="9" t="str">
        <f>IF(I1770="","",VLOOKUP(I1770,Metadata!$P$2:$Q$43,2,FALSE))</f>
        <v>Europe</v>
      </c>
      <c r="K1770" s="9" t="str">
        <f t="shared" si="0"/>
        <v>Portugal</v>
      </c>
      <c r="L1770" s="9" t="s">
        <v>140</v>
      </c>
      <c r="M1770" s="9" t="str">
        <f>IF(L1770="","",VLOOKUP(L1770,Metadata!$J$2:$K$22,2,FALSE))</f>
        <v>Lisbon Metropolitan Area</v>
      </c>
      <c r="N1770" s="9" t="s">
        <v>141</v>
      </c>
      <c r="O1770" s="9" t="s">
        <v>137</v>
      </c>
      <c r="P1770" s="9" t="s">
        <v>191</v>
      </c>
      <c r="Q1770" s="10" t="str">
        <f t="shared" si="1"/>
        <v>Remote Job (full or flexible)</v>
      </c>
      <c r="R1770" s="10">
        <v>5</v>
      </c>
      <c r="S1770" s="9" t="s">
        <v>183</v>
      </c>
      <c r="T1770" s="9" t="s">
        <v>137</v>
      </c>
      <c r="U1770" s="9" t="str">
        <f>IF(S1770&lt;&gt;"",S1770,IF(T1770&lt;&gt;"",VLOOKUP(T1770,Metadata!$S$2:$T$228,2,FALSE),""))</f>
        <v>Product Owner/Product Manager</v>
      </c>
      <c r="V1770" s="9" t="s">
        <v>256</v>
      </c>
      <c r="W1770" s="9" t="s">
        <v>137</v>
      </c>
      <c r="X1770" s="9" t="s">
        <v>163</v>
      </c>
      <c r="Y1770" s="9" t="s">
        <v>137</v>
      </c>
      <c r="Z1770" s="9" t="s">
        <v>164</v>
      </c>
      <c r="AA1770" s="9" t="s">
        <v>137</v>
      </c>
      <c r="AB1770" s="9" t="s">
        <v>137</v>
      </c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 t="s">
        <v>150</v>
      </c>
      <c r="BI1770" s="9"/>
      <c r="BJ1770" s="9"/>
      <c r="BK1770" s="9"/>
      <c r="BL1770" s="9"/>
      <c r="BM1770" s="9"/>
      <c r="BN1770" s="9"/>
      <c r="BO1770" s="9"/>
      <c r="BP1770" s="9"/>
      <c r="BQ1770" s="9" t="s">
        <v>219</v>
      </c>
      <c r="BR1770" s="9"/>
      <c r="BS1770" s="9"/>
      <c r="BT1770" s="9"/>
      <c r="BU1770" s="9"/>
      <c r="BV1770" s="9"/>
      <c r="BW1770" s="9"/>
      <c r="BX1770" s="9"/>
      <c r="BY1770" s="9"/>
      <c r="BZ1770" s="9"/>
      <c r="CA1770" s="10"/>
      <c r="CB1770" s="10" t="str">
        <f t="shared" si="5"/>
        <v/>
      </c>
      <c r="CC1770" s="10"/>
      <c r="CD1770" s="9" t="str">
        <f t="shared" si="2"/>
        <v/>
      </c>
      <c r="CE1770" s="9" t="s">
        <v>168</v>
      </c>
      <c r="CF1770" s="9" t="s">
        <v>220</v>
      </c>
      <c r="CG1770" s="9">
        <f>IF(CF1770="","",VLOOKUP(CF1770,Metadata!$D$2:$H$20,2,FALSE))</f>
        <v>27500</v>
      </c>
      <c r="CH1770" s="9">
        <f>IF(CF1770="","",VLOOKUP(CF1770,Metadata!$D$2:$H$20,4,FALSE))</f>
        <v>25000</v>
      </c>
      <c r="CI1770" s="9">
        <f>IF(CF1770="","",VLOOKUP(CF1770,Metadata!$D$2:$H$20,5,FALSE))</f>
        <v>30000</v>
      </c>
      <c r="CJ1770" s="9">
        <f t="shared" si="3"/>
        <v>27500</v>
      </c>
      <c r="CK1770" s="9" t="s">
        <v>189</v>
      </c>
      <c r="CL1770" s="10">
        <v>4</v>
      </c>
      <c r="CM1770" s="10">
        <v>2</v>
      </c>
      <c r="CN1770" s="10">
        <v>6</v>
      </c>
      <c r="CO1770" s="10">
        <v>6</v>
      </c>
      <c r="CP1770" s="10">
        <v>6</v>
      </c>
      <c r="CQ1770" s="10">
        <v>6</v>
      </c>
      <c r="CR1770" s="10">
        <v>5</v>
      </c>
      <c r="CS1770" s="10">
        <v>6</v>
      </c>
      <c r="CT1770" s="10">
        <v>6</v>
      </c>
      <c r="CU1770" s="10">
        <v>4</v>
      </c>
      <c r="CV1770" s="10">
        <v>5</v>
      </c>
      <c r="CW1770" s="10">
        <v>4</v>
      </c>
      <c r="CX1770" s="10">
        <v>5</v>
      </c>
      <c r="CY1770" s="10">
        <v>6</v>
      </c>
      <c r="CZ1770" s="10">
        <v>6</v>
      </c>
      <c r="DA1770" s="10">
        <v>5</v>
      </c>
      <c r="DB1770" s="10">
        <v>5</v>
      </c>
      <c r="DC1770" s="10">
        <v>7</v>
      </c>
      <c r="DD1770" s="10">
        <v>5</v>
      </c>
      <c r="DE1770" s="10">
        <v>6</v>
      </c>
      <c r="DF1770" s="10">
        <v>6</v>
      </c>
      <c r="DG1770" s="10">
        <v>6</v>
      </c>
      <c r="DH1770" s="10">
        <v>5</v>
      </c>
      <c r="DI1770" s="10">
        <v>6</v>
      </c>
      <c r="DJ1770" s="10">
        <v>4</v>
      </c>
      <c r="DK1770" s="10">
        <v>5</v>
      </c>
      <c r="DL1770" s="10">
        <v>6</v>
      </c>
      <c r="DM1770" s="9" t="s">
        <v>154</v>
      </c>
      <c r="DN1770" s="10">
        <v>1965</v>
      </c>
      <c r="DO1770" s="9">
        <f t="shared" si="8"/>
        <v>56</v>
      </c>
      <c r="DP1770" s="9" t="s">
        <v>155</v>
      </c>
      <c r="DQ1770" s="9" t="s">
        <v>156</v>
      </c>
      <c r="DR1770" s="9" t="s">
        <v>137</v>
      </c>
      <c r="DS1770" s="9" t="s">
        <v>699</v>
      </c>
      <c r="DT1770" s="9" t="s">
        <v>657</v>
      </c>
      <c r="DU1770" s="9" t="s">
        <v>158</v>
      </c>
      <c r="DV1770" s="9" t="str">
        <f>VLOOKUP(DU1770,Metadata!$B$2:$C$7,2,FALSE)</f>
        <v>6+ years</v>
      </c>
    </row>
    <row r="1771" spans="1:126">
      <c r="A1771" s="13">
        <v>1770</v>
      </c>
      <c r="B1771" s="9" t="s">
        <v>135</v>
      </c>
      <c r="C1771" s="9" t="str">
        <f>VLOOKUP(B1771,Metadata!$M$2:$N$6,2,FALSE)</f>
        <v>Permanent Employee</v>
      </c>
      <c r="D1771" s="9" t="s">
        <v>159</v>
      </c>
      <c r="E1771" s="9" t="s">
        <v>137</v>
      </c>
      <c r="F1771" s="9" t="s">
        <v>138</v>
      </c>
      <c r="G1771" s="9" t="s">
        <v>172</v>
      </c>
      <c r="H1771" s="9" t="str">
        <f>IF(G1771="","",VLOOKUP(G1771,Metadata!$J$2:$K$22,2,FALSE))</f>
        <v>Porto Metropolitan Area</v>
      </c>
      <c r="I1771" s="9" t="s">
        <v>138</v>
      </c>
      <c r="J1771" s="9" t="str">
        <f>IF(I1771="","",VLOOKUP(I1771,Metadata!$P$2:$Q$43,2,FALSE))</f>
        <v>Europe</v>
      </c>
      <c r="K1771" s="9" t="str">
        <f t="shared" si="0"/>
        <v>Portugal</v>
      </c>
      <c r="L1771" s="9" t="s">
        <v>172</v>
      </c>
      <c r="M1771" s="9" t="str">
        <f>IF(L1771="","",VLOOKUP(L1771,Metadata!$J$2:$K$22,2,FALSE))</f>
        <v>Porto Metropolitan Area</v>
      </c>
      <c r="N1771" s="9" t="s">
        <v>205</v>
      </c>
      <c r="O1771" s="9" t="s">
        <v>137</v>
      </c>
      <c r="P1771" s="9" t="s">
        <v>137</v>
      </c>
      <c r="Q1771" s="10" t="str">
        <f t="shared" si="1"/>
        <v>Full Office Job</v>
      </c>
      <c r="R1771" s="10">
        <v>5</v>
      </c>
      <c r="S1771" s="9" t="s">
        <v>161</v>
      </c>
      <c r="T1771" s="9" t="s">
        <v>137</v>
      </c>
      <c r="U1771" s="9" t="str">
        <f>IF(S1771&lt;&gt;"",S1771,IF(T1771&lt;&gt;"",VLOOKUP(T1771,Metadata!$S$2:$T$228,2,FALSE),""))</f>
        <v>Full-Stack Developer</v>
      </c>
      <c r="V1771" s="9" t="s">
        <v>207</v>
      </c>
      <c r="W1771" s="9" t="s">
        <v>137</v>
      </c>
      <c r="X1771" s="9" t="s">
        <v>208</v>
      </c>
      <c r="Y1771" s="9" t="s">
        <v>137</v>
      </c>
      <c r="Z1771" s="9" t="s">
        <v>224</v>
      </c>
      <c r="AA1771" s="9" t="s">
        <v>165</v>
      </c>
      <c r="AB1771" s="9" t="s">
        <v>137</v>
      </c>
      <c r="AC1771" s="9"/>
      <c r="AD1771" s="9"/>
      <c r="AE1771" s="9"/>
      <c r="AF1771" s="9"/>
      <c r="AG1771" s="9"/>
      <c r="AH1771" s="9"/>
      <c r="AI1771" s="9"/>
      <c r="AJ1771" s="9" t="s">
        <v>185</v>
      </c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 t="s">
        <v>178</v>
      </c>
      <c r="BB1771" s="9"/>
      <c r="BC1771" s="9"/>
      <c r="BD1771" s="9"/>
      <c r="BE1771" s="9"/>
      <c r="BF1771" s="9"/>
      <c r="BG1771" s="9"/>
      <c r="BH1771" s="9"/>
      <c r="BI1771" s="9"/>
      <c r="BJ1771" s="9" t="s">
        <v>167</v>
      </c>
      <c r="BK1771" s="9"/>
      <c r="BL1771" s="9"/>
      <c r="BM1771" s="9"/>
      <c r="BN1771" s="9" t="s">
        <v>186</v>
      </c>
      <c r="BO1771" s="9"/>
      <c r="BP1771" s="9"/>
      <c r="BQ1771" s="9"/>
      <c r="BR1771" s="9"/>
      <c r="BS1771" s="9" t="s">
        <v>200</v>
      </c>
      <c r="BT1771" s="9"/>
      <c r="BU1771" s="9"/>
      <c r="BV1771" s="9"/>
      <c r="BW1771" s="9"/>
      <c r="BX1771" s="9"/>
      <c r="BY1771" s="9"/>
      <c r="BZ1771" s="9"/>
      <c r="CA1771" s="10"/>
      <c r="CB1771" s="10" t="str">
        <f t="shared" si="5"/>
        <v/>
      </c>
      <c r="CC1771" s="10"/>
      <c r="CD1771" s="9" t="str">
        <f t="shared" si="2"/>
        <v/>
      </c>
      <c r="CE1771" s="9" t="s">
        <v>232</v>
      </c>
      <c r="CF1771" s="9" t="s">
        <v>225</v>
      </c>
      <c r="CG1771" s="9">
        <f>IF(CF1771="","",VLOOKUP(CF1771,Metadata!$D$2:$H$20,2,FALSE))</f>
        <v>22500</v>
      </c>
      <c r="CH1771" s="9">
        <f>IF(CF1771="","",VLOOKUP(CF1771,Metadata!$D$2:$H$20,4,FALSE))</f>
        <v>20000</v>
      </c>
      <c r="CI1771" s="9">
        <f>IF(CF1771="","",VLOOKUP(CF1771,Metadata!$D$2:$H$20,5,FALSE))</f>
        <v>25000</v>
      </c>
      <c r="CJ1771" s="9">
        <f t="shared" si="3"/>
        <v>22500</v>
      </c>
      <c r="CK1771" s="9" t="s">
        <v>201</v>
      </c>
      <c r="CL1771" s="10">
        <v>4</v>
      </c>
      <c r="CM1771" s="10">
        <v>1</v>
      </c>
      <c r="CN1771" s="10">
        <v>7</v>
      </c>
      <c r="CO1771" s="10">
        <v>7</v>
      </c>
      <c r="CP1771" s="10">
        <v>7</v>
      </c>
      <c r="CQ1771" s="10">
        <v>6</v>
      </c>
      <c r="CR1771" s="10">
        <v>7</v>
      </c>
      <c r="CS1771" s="10">
        <v>7</v>
      </c>
      <c r="CT1771" s="10">
        <v>7</v>
      </c>
      <c r="CU1771" s="10">
        <v>1</v>
      </c>
      <c r="CV1771" s="10">
        <v>5</v>
      </c>
      <c r="CW1771" s="10">
        <v>6</v>
      </c>
      <c r="CX1771" s="10">
        <v>7</v>
      </c>
      <c r="CY1771" s="10">
        <v>6</v>
      </c>
      <c r="CZ1771" s="10">
        <v>7</v>
      </c>
      <c r="DA1771" s="10">
        <v>7</v>
      </c>
      <c r="DB1771" s="10">
        <v>5</v>
      </c>
      <c r="DC1771" s="10">
        <v>7</v>
      </c>
      <c r="DD1771" s="10">
        <v>5</v>
      </c>
      <c r="DE1771" s="10">
        <v>6</v>
      </c>
      <c r="DF1771" s="10">
        <v>5</v>
      </c>
      <c r="DG1771" s="10">
        <v>7</v>
      </c>
      <c r="DH1771" s="10">
        <v>7</v>
      </c>
      <c r="DI1771" s="10">
        <v>7</v>
      </c>
      <c r="DJ1771" s="10">
        <v>4</v>
      </c>
      <c r="DK1771" s="10">
        <v>5</v>
      </c>
      <c r="DL1771" s="10">
        <v>6</v>
      </c>
      <c r="DM1771" s="9" t="s">
        <v>154</v>
      </c>
      <c r="DN1771" s="10">
        <v>1990</v>
      </c>
      <c r="DO1771" s="9">
        <f t="shared" si="8"/>
        <v>31</v>
      </c>
      <c r="DP1771" s="9" t="s">
        <v>155</v>
      </c>
      <c r="DQ1771" s="9" t="s">
        <v>156</v>
      </c>
      <c r="DR1771" s="9" t="s">
        <v>170</v>
      </c>
      <c r="DS1771" s="9" t="s">
        <v>137</v>
      </c>
      <c r="DT1771" s="9" t="s">
        <v>657</v>
      </c>
      <c r="DU1771" s="9" t="s">
        <v>168</v>
      </c>
      <c r="DV1771" s="9" t="str">
        <f>VLOOKUP(DU1771,Metadata!$B$2:$C$7,2,FALSE)</f>
        <v>0 - 3 years</v>
      </c>
    </row>
    <row r="1772" spans="1:126">
      <c r="A1772" s="13">
        <v>1771</v>
      </c>
      <c r="B1772" s="9" t="s">
        <v>135</v>
      </c>
      <c r="C1772" s="9" t="str">
        <f>VLOOKUP(B1772,Metadata!$M$2:$N$6,2,FALSE)</f>
        <v>Permanent Employee</v>
      </c>
      <c r="D1772" s="9" t="s">
        <v>159</v>
      </c>
      <c r="E1772" s="9" t="s">
        <v>137</v>
      </c>
      <c r="F1772" s="9" t="s">
        <v>138</v>
      </c>
      <c r="G1772" s="9" t="s">
        <v>283</v>
      </c>
      <c r="H1772" s="9" t="str">
        <f>IF(G1772="","",VLOOKUP(G1772,Metadata!$J$2:$K$22,2,FALSE))</f>
        <v>Lisbon Metropolitan Area</v>
      </c>
      <c r="I1772" s="9" t="s">
        <v>138</v>
      </c>
      <c r="J1772" s="9" t="str">
        <f>IF(I1772="","",VLOOKUP(I1772,Metadata!$P$2:$Q$43,2,FALSE))</f>
        <v>Europe</v>
      </c>
      <c r="K1772" s="9" t="str">
        <f t="shared" si="0"/>
        <v>Portugal</v>
      </c>
      <c r="L1772" s="9" t="s">
        <v>140</v>
      </c>
      <c r="M1772" s="9" t="str">
        <f>IF(L1772="","",VLOOKUP(L1772,Metadata!$J$2:$K$22,2,FALSE))</f>
        <v>Lisbon Metropolitan Area</v>
      </c>
      <c r="N1772" s="9" t="s">
        <v>141</v>
      </c>
      <c r="O1772" s="9" t="s">
        <v>137</v>
      </c>
      <c r="P1772" s="9" t="s">
        <v>142</v>
      </c>
      <c r="Q1772" s="10" t="str">
        <f t="shared" si="1"/>
        <v>Full Office Job</v>
      </c>
      <c r="R1772" s="10">
        <v>5</v>
      </c>
      <c r="S1772" s="9" t="s">
        <v>143</v>
      </c>
      <c r="T1772" s="9" t="s">
        <v>137</v>
      </c>
      <c r="U1772" s="9" t="str">
        <f>IF(S1772&lt;&gt;"",S1772,IF(T1772&lt;&gt;"",VLOOKUP(T1772,Metadata!$S$2:$T$228,2,FALSE),""))</f>
        <v>Technical Team Leader</v>
      </c>
      <c r="V1772" s="9" t="s">
        <v>234</v>
      </c>
      <c r="W1772" s="9" t="s">
        <v>137</v>
      </c>
      <c r="X1772" s="9" t="s">
        <v>145</v>
      </c>
      <c r="Y1772" s="9" t="s">
        <v>137</v>
      </c>
      <c r="Z1772" s="9" t="s">
        <v>184</v>
      </c>
      <c r="AA1772" s="9" t="s">
        <v>137</v>
      </c>
      <c r="AB1772" s="9" t="s">
        <v>137</v>
      </c>
      <c r="AC1772" s="9"/>
      <c r="AD1772" s="9" t="s">
        <v>148</v>
      </c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 t="s">
        <v>199</v>
      </c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10"/>
      <c r="CB1772" s="10" t="str">
        <f t="shared" si="5"/>
        <v/>
      </c>
      <c r="CC1772" s="10"/>
      <c r="CD1772" s="9" t="str">
        <f t="shared" si="2"/>
        <v/>
      </c>
      <c r="CE1772" s="9" t="s">
        <v>151</v>
      </c>
      <c r="CF1772" s="9" t="s">
        <v>477</v>
      </c>
      <c r="CG1772" s="9">
        <f>IF(CF1772="","",VLOOKUP(CF1772,Metadata!$D$2:$H$20,2,FALSE))</f>
        <v>102500</v>
      </c>
      <c r="CH1772" s="9">
        <f>IF(CF1772="","",VLOOKUP(CF1772,Metadata!$D$2:$H$20,4,FALSE))</f>
        <v>100000</v>
      </c>
      <c r="CI1772" s="9">
        <f>IF(CF1772="","",VLOOKUP(CF1772,Metadata!$D$2:$H$20,5,FALSE))</f>
        <v>105000</v>
      </c>
      <c r="CJ1772" s="9">
        <f t="shared" si="3"/>
        <v>102500</v>
      </c>
      <c r="CK1772" s="9" t="s">
        <v>189</v>
      </c>
      <c r="CL1772" s="10">
        <v>5</v>
      </c>
      <c r="CM1772" s="10">
        <v>2</v>
      </c>
      <c r="CN1772" s="10">
        <v>6</v>
      </c>
      <c r="CO1772" s="10">
        <v>6</v>
      </c>
      <c r="CP1772" s="10">
        <v>5</v>
      </c>
      <c r="CQ1772" s="10">
        <v>5</v>
      </c>
      <c r="CR1772" s="10">
        <v>5</v>
      </c>
      <c r="CS1772" s="10">
        <v>5</v>
      </c>
      <c r="CT1772" s="10">
        <v>6</v>
      </c>
      <c r="CU1772" s="10">
        <v>6</v>
      </c>
      <c r="CV1772" s="10">
        <v>6</v>
      </c>
      <c r="CW1772" s="10">
        <v>4</v>
      </c>
      <c r="CX1772" s="10">
        <v>6</v>
      </c>
      <c r="CY1772" s="10">
        <v>5</v>
      </c>
      <c r="CZ1772" s="10">
        <v>6</v>
      </c>
      <c r="DA1772" s="10">
        <v>3</v>
      </c>
      <c r="DB1772" s="10">
        <v>3</v>
      </c>
      <c r="DC1772" s="10">
        <v>5</v>
      </c>
      <c r="DD1772" s="10">
        <v>5</v>
      </c>
      <c r="DE1772" s="10">
        <v>5</v>
      </c>
      <c r="DF1772" s="10">
        <v>5</v>
      </c>
      <c r="DG1772" s="10">
        <v>5</v>
      </c>
      <c r="DH1772" s="10">
        <v>5</v>
      </c>
      <c r="DI1772" s="10">
        <v>5</v>
      </c>
      <c r="DJ1772" s="10">
        <v>4</v>
      </c>
      <c r="DK1772" s="10">
        <v>5</v>
      </c>
      <c r="DL1772" s="10">
        <v>5</v>
      </c>
      <c r="DM1772" s="9" t="s">
        <v>154</v>
      </c>
      <c r="DN1772" s="10">
        <v>1973</v>
      </c>
      <c r="DO1772" s="9">
        <f t="shared" si="8"/>
        <v>48</v>
      </c>
      <c r="DP1772" s="9" t="s">
        <v>155</v>
      </c>
      <c r="DQ1772" s="9" t="s">
        <v>202</v>
      </c>
      <c r="DR1772" s="9" t="s">
        <v>157</v>
      </c>
      <c r="DS1772" s="9" t="s">
        <v>137</v>
      </c>
      <c r="DT1772" s="9" t="s">
        <v>657</v>
      </c>
      <c r="DU1772" s="9" t="s">
        <v>158</v>
      </c>
      <c r="DV1772" s="9" t="str">
        <f>VLOOKUP(DU1772,Metadata!$B$2:$C$7,2,FALSE)</f>
        <v>6+ years</v>
      </c>
    </row>
    <row r="1773" spans="1:126">
      <c r="A1773" s="13">
        <v>1772</v>
      </c>
      <c r="B1773" s="9" t="s">
        <v>135</v>
      </c>
      <c r="C1773" s="9" t="str">
        <f>VLOOKUP(B1773,Metadata!$M$2:$N$6,2,FALSE)</f>
        <v>Permanent Employee</v>
      </c>
      <c r="D1773" s="9" t="s">
        <v>159</v>
      </c>
      <c r="E1773" s="9" t="s">
        <v>137</v>
      </c>
      <c r="F1773" s="9" t="s">
        <v>138</v>
      </c>
      <c r="G1773" s="9" t="s">
        <v>283</v>
      </c>
      <c r="H1773" s="9" t="str">
        <f>IF(G1773="","",VLOOKUP(G1773,Metadata!$J$2:$K$22,2,FALSE))</f>
        <v>Lisbon Metropolitan Area</v>
      </c>
      <c r="I1773" s="9" t="s">
        <v>138</v>
      </c>
      <c r="J1773" s="9" t="str">
        <f>IF(I1773="","",VLOOKUP(I1773,Metadata!$P$2:$Q$43,2,FALSE))</f>
        <v>Europe</v>
      </c>
      <c r="K1773" s="9" t="str">
        <f t="shared" si="0"/>
        <v>Portugal</v>
      </c>
      <c r="L1773" s="9" t="s">
        <v>140</v>
      </c>
      <c r="M1773" s="9" t="str">
        <f>IF(L1773="","",VLOOKUP(L1773,Metadata!$J$2:$K$22,2,FALSE))</f>
        <v>Lisbon Metropolitan Area</v>
      </c>
      <c r="N1773" s="9" t="s">
        <v>141</v>
      </c>
      <c r="O1773" s="9" t="s">
        <v>137</v>
      </c>
      <c r="P1773" s="9" t="s">
        <v>142</v>
      </c>
      <c r="Q1773" s="10" t="str">
        <f t="shared" si="1"/>
        <v>Full Office Job</v>
      </c>
      <c r="R1773" s="10">
        <v>7</v>
      </c>
      <c r="S1773" s="9" t="s">
        <v>183</v>
      </c>
      <c r="T1773" s="9" t="s">
        <v>137</v>
      </c>
      <c r="U1773" s="9" t="str">
        <f>IF(S1773&lt;&gt;"",S1773,IF(T1773&lt;&gt;"",VLOOKUP(T1773,Metadata!$S$2:$T$228,2,FALSE),""))</f>
        <v>Product Owner/Product Manager</v>
      </c>
      <c r="V1773" s="9" t="s">
        <v>279</v>
      </c>
      <c r="W1773" s="9" t="s">
        <v>137</v>
      </c>
      <c r="X1773" s="9" t="s">
        <v>145</v>
      </c>
      <c r="Y1773" s="9" t="s">
        <v>137</v>
      </c>
      <c r="Z1773" s="9" t="s">
        <v>218</v>
      </c>
      <c r="AA1773" s="9" t="s">
        <v>137</v>
      </c>
      <c r="AB1773" s="9" t="s">
        <v>137</v>
      </c>
      <c r="AC1773" s="9" t="s">
        <v>147</v>
      </c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 t="s">
        <v>150</v>
      </c>
      <c r="BZ1773" s="9" t="s">
        <v>137</v>
      </c>
      <c r="CA1773" s="10"/>
      <c r="CB1773" s="10" t="str">
        <f t="shared" si="5"/>
        <v/>
      </c>
      <c r="CC1773" s="10"/>
      <c r="CD1773" s="9" t="str">
        <f t="shared" si="2"/>
        <v/>
      </c>
      <c r="CE1773" s="9" t="s">
        <v>151</v>
      </c>
      <c r="CF1773" s="9" t="s">
        <v>245</v>
      </c>
      <c r="CG1773" s="9">
        <f>IF(CF1773="","",VLOOKUP(CF1773,Metadata!$D$2:$H$20,2,FALSE))</f>
        <v>42500</v>
      </c>
      <c r="CH1773" s="9">
        <f>IF(CF1773="","",VLOOKUP(CF1773,Metadata!$D$2:$H$20,4,FALSE))</f>
        <v>40000</v>
      </c>
      <c r="CI1773" s="9">
        <f>IF(CF1773="","",VLOOKUP(CF1773,Metadata!$D$2:$H$20,5,FALSE))</f>
        <v>45000</v>
      </c>
      <c r="CJ1773" s="9">
        <f t="shared" si="3"/>
        <v>42500</v>
      </c>
      <c r="CK1773" s="9" t="s">
        <v>189</v>
      </c>
      <c r="CL1773" s="10">
        <v>5</v>
      </c>
      <c r="CM1773" s="10">
        <v>4</v>
      </c>
      <c r="CN1773" s="10">
        <v>7</v>
      </c>
      <c r="CO1773" s="10">
        <v>7</v>
      </c>
      <c r="CP1773" s="10">
        <v>4</v>
      </c>
      <c r="CQ1773" s="10">
        <v>6</v>
      </c>
      <c r="CR1773" s="10">
        <v>7</v>
      </c>
      <c r="CS1773" s="10">
        <v>7</v>
      </c>
      <c r="CT1773" s="10">
        <v>5</v>
      </c>
      <c r="CU1773" s="10">
        <v>4</v>
      </c>
      <c r="CV1773" s="10">
        <v>2</v>
      </c>
      <c r="CW1773" s="10">
        <v>7</v>
      </c>
      <c r="CX1773" s="10">
        <v>7</v>
      </c>
      <c r="CY1773" s="10">
        <v>6</v>
      </c>
      <c r="CZ1773" s="10">
        <v>7</v>
      </c>
      <c r="DA1773" s="10">
        <v>1</v>
      </c>
      <c r="DB1773" s="10">
        <v>7</v>
      </c>
      <c r="DC1773" s="10">
        <v>7</v>
      </c>
      <c r="DD1773" s="10">
        <v>1</v>
      </c>
      <c r="DE1773" s="10">
        <v>7</v>
      </c>
      <c r="DF1773" s="10">
        <v>7</v>
      </c>
      <c r="DG1773" s="10">
        <v>7</v>
      </c>
      <c r="DH1773" s="10">
        <v>7</v>
      </c>
      <c r="DI1773" s="10">
        <v>5</v>
      </c>
      <c r="DJ1773" s="10">
        <v>5</v>
      </c>
      <c r="DK1773" s="10">
        <v>7</v>
      </c>
      <c r="DL1773" s="10">
        <v>7</v>
      </c>
      <c r="DM1773" s="9" t="s">
        <v>154</v>
      </c>
      <c r="DN1773" s="10">
        <v>1980</v>
      </c>
      <c r="DO1773" s="9">
        <f t="shared" si="8"/>
        <v>41</v>
      </c>
      <c r="DP1773" s="9" t="s">
        <v>155</v>
      </c>
      <c r="DQ1773" s="9" t="s">
        <v>156</v>
      </c>
      <c r="DR1773" s="9" t="s">
        <v>157</v>
      </c>
      <c r="DS1773" s="9" t="s">
        <v>137</v>
      </c>
      <c r="DT1773" s="9" t="s">
        <v>657</v>
      </c>
      <c r="DU1773" s="9" t="s">
        <v>158</v>
      </c>
      <c r="DV1773" s="9" t="str">
        <f>VLOOKUP(DU1773,Metadata!$B$2:$C$7,2,FALSE)</f>
        <v>6+ years</v>
      </c>
    </row>
    <row r="1774" spans="1:126">
      <c r="A1774" s="13">
        <v>1773</v>
      </c>
      <c r="B1774" s="9" t="s">
        <v>135</v>
      </c>
      <c r="C1774" s="9" t="str">
        <f>VLOOKUP(B1774,Metadata!$M$2:$N$6,2,FALSE)</f>
        <v>Permanent Employee</v>
      </c>
      <c r="D1774" s="9" t="s">
        <v>159</v>
      </c>
      <c r="E1774" s="9" t="s">
        <v>137</v>
      </c>
      <c r="F1774" s="9" t="s">
        <v>138</v>
      </c>
      <c r="G1774" s="9" t="s">
        <v>172</v>
      </c>
      <c r="H1774" s="9" t="str">
        <f>IF(G1774="","",VLOOKUP(G1774,Metadata!$J$2:$K$22,2,FALSE))</f>
        <v>Porto Metropolitan Area</v>
      </c>
      <c r="I1774" s="9" t="s">
        <v>228</v>
      </c>
      <c r="J1774" s="9" t="str">
        <f>IF(I1774="","",VLOOKUP(I1774,Metadata!$P$2:$Q$43,2,FALSE))</f>
        <v>Europe</v>
      </c>
      <c r="K1774" s="9" t="str">
        <f t="shared" si="0"/>
        <v>International</v>
      </c>
      <c r="L1774" s="9" t="s">
        <v>137</v>
      </c>
      <c r="M1774" s="9" t="str">
        <f>IF(L1774="","",VLOOKUP(L1774,Metadata!$J$2:$K$22,2,FALSE))</f>
        <v/>
      </c>
      <c r="N1774" s="9" t="s">
        <v>205</v>
      </c>
      <c r="O1774" s="9" t="s">
        <v>137</v>
      </c>
      <c r="P1774" s="9" t="s">
        <v>137</v>
      </c>
      <c r="Q1774" s="10" t="str">
        <f t="shared" si="1"/>
        <v>Full Office Job</v>
      </c>
      <c r="R1774" s="10">
        <v>5</v>
      </c>
      <c r="S1774" s="9" t="s">
        <v>143</v>
      </c>
      <c r="T1774" s="9" t="s">
        <v>137</v>
      </c>
      <c r="U1774" s="9" t="str">
        <f>IF(S1774&lt;&gt;"",S1774,IF(T1774&lt;&gt;"",VLOOKUP(T1774,Metadata!$S$2:$T$228,2,FALSE),""))</f>
        <v>Technical Team Leader</v>
      </c>
      <c r="V1774" s="9" t="s">
        <v>207</v>
      </c>
      <c r="W1774" s="9" t="s">
        <v>137</v>
      </c>
      <c r="X1774" s="9" t="s">
        <v>163</v>
      </c>
      <c r="Y1774" s="9" t="s">
        <v>137</v>
      </c>
      <c r="Z1774" s="9" t="s">
        <v>262</v>
      </c>
      <c r="AA1774" s="9" t="s">
        <v>165</v>
      </c>
      <c r="AB1774" s="9" t="s">
        <v>137</v>
      </c>
      <c r="AC1774" s="9"/>
      <c r="AD1774" s="9"/>
      <c r="AE1774" s="9" t="s">
        <v>194</v>
      </c>
      <c r="AF1774" s="9"/>
      <c r="AG1774" s="9"/>
      <c r="AH1774" s="9"/>
      <c r="AI1774" s="9"/>
      <c r="AJ1774" s="9" t="s">
        <v>185</v>
      </c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 t="s">
        <v>167</v>
      </c>
      <c r="BK1774" s="9" t="s">
        <v>198</v>
      </c>
      <c r="BL1774" s="9"/>
      <c r="BM1774" s="9"/>
      <c r="BN1774" s="9" t="s">
        <v>186</v>
      </c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10"/>
      <c r="CB1774" s="10" t="str">
        <f t="shared" si="5"/>
        <v/>
      </c>
      <c r="CC1774" s="10"/>
      <c r="CD1774" s="9" t="str">
        <f t="shared" si="2"/>
        <v/>
      </c>
      <c r="CE1774" s="9" t="s">
        <v>168</v>
      </c>
      <c r="CF1774" s="9" t="s">
        <v>419</v>
      </c>
      <c r="CG1774" s="9">
        <f>IF(CF1774="","",VLOOKUP(CF1774,Metadata!$D$2:$H$20,2,FALSE))</f>
        <v>62500</v>
      </c>
      <c r="CH1774" s="9">
        <f>IF(CF1774="","",VLOOKUP(CF1774,Metadata!$D$2:$H$20,4,FALSE))</f>
        <v>60000</v>
      </c>
      <c r="CI1774" s="9">
        <f>IF(CF1774="","",VLOOKUP(CF1774,Metadata!$D$2:$H$20,5,FALSE))</f>
        <v>65000</v>
      </c>
      <c r="CJ1774" s="9">
        <f t="shared" si="3"/>
        <v>62500</v>
      </c>
      <c r="CK1774" s="9" t="s">
        <v>153</v>
      </c>
      <c r="CL1774" s="10">
        <v>7</v>
      </c>
      <c r="CM1774" s="10">
        <v>5</v>
      </c>
      <c r="CN1774" s="10">
        <v>5</v>
      </c>
      <c r="CO1774" s="10">
        <v>6</v>
      </c>
      <c r="CP1774" s="10">
        <v>7</v>
      </c>
      <c r="CQ1774" s="10">
        <v>7</v>
      </c>
      <c r="CR1774" s="10">
        <v>6</v>
      </c>
      <c r="CS1774" s="10">
        <v>4</v>
      </c>
      <c r="CT1774" s="10">
        <v>7</v>
      </c>
      <c r="CU1774" s="10">
        <v>7</v>
      </c>
      <c r="CV1774" s="10">
        <v>7</v>
      </c>
      <c r="CW1774" s="10">
        <v>5</v>
      </c>
      <c r="CX1774" s="10">
        <v>7</v>
      </c>
      <c r="CY1774" s="10">
        <v>5</v>
      </c>
      <c r="CZ1774" s="10">
        <v>5</v>
      </c>
      <c r="DA1774" s="10">
        <v>7</v>
      </c>
      <c r="DB1774" s="10">
        <v>3</v>
      </c>
      <c r="DC1774" s="10">
        <v>6</v>
      </c>
      <c r="DD1774" s="10">
        <v>1</v>
      </c>
      <c r="DE1774" s="10">
        <v>7</v>
      </c>
      <c r="DF1774" s="10">
        <v>7</v>
      </c>
      <c r="DG1774" s="10">
        <v>7</v>
      </c>
      <c r="DH1774" s="10">
        <v>4</v>
      </c>
      <c r="DI1774" s="10">
        <v>1</v>
      </c>
      <c r="DJ1774" s="10">
        <v>5</v>
      </c>
      <c r="DK1774" s="10">
        <v>7</v>
      </c>
      <c r="DL1774" s="10">
        <v>1</v>
      </c>
      <c r="DM1774" s="9" t="s">
        <v>154</v>
      </c>
      <c r="DN1774" s="10">
        <v>1988</v>
      </c>
      <c r="DO1774" s="9">
        <f t="shared" si="8"/>
        <v>33</v>
      </c>
      <c r="DP1774" s="9" t="s">
        <v>155</v>
      </c>
      <c r="DQ1774" s="9" t="s">
        <v>156</v>
      </c>
      <c r="DR1774" s="9" t="s">
        <v>157</v>
      </c>
      <c r="DS1774" s="9" t="s">
        <v>137</v>
      </c>
      <c r="DT1774" s="9" t="s">
        <v>657</v>
      </c>
      <c r="DU1774" s="9" t="s">
        <v>203</v>
      </c>
      <c r="DV1774" s="9" t="str">
        <f>VLOOKUP(DU1774,Metadata!$B$2:$C$7,2,FALSE)</f>
        <v>6+ years</v>
      </c>
    </row>
    <row r="1775" spans="1:126">
      <c r="A1775" s="13">
        <v>1774</v>
      </c>
      <c r="B1775" s="9" t="s">
        <v>135</v>
      </c>
      <c r="C1775" s="9" t="str">
        <f>VLOOKUP(B1775,Metadata!$M$2:$N$6,2,FALSE)</f>
        <v>Permanent Employee</v>
      </c>
      <c r="D1775" s="9" t="s">
        <v>159</v>
      </c>
      <c r="E1775" s="9" t="s">
        <v>137</v>
      </c>
      <c r="F1775" s="9" t="s">
        <v>138</v>
      </c>
      <c r="G1775" s="9" t="s">
        <v>172</v>
      </c>
      <c r="H1775" s="9" t="str">
        <f>IF(G1775="","",VLOOKUP(G1775,Metadata!$J$2:$K$22,2,FALSE))</f>
        <v>Porto Metropolitan Area</v>
      </c>
      <c r="I1775" s="9" t="s">
        <v>138</v>
      </c>
      <c r="J1775" s="9" t="str">
        <f>IF(I1775="","",VLOOKUP(I1775,Metadata!$P$2:$Q$43,2,FALSE))</f>
        <v>Europe</v>
      </c>
      <c r="K1775" s="9" t="str">
        <f t="shared" si="0"/>
        <v>Portugal</v>
      </c>
      <c r="L1775" s="9" t="s">
        <v>172</v>
      </c>
      <c r="M1775" s="9" t="str">
        <f>IF(L1775="","",VLOOKUP(L1775,Metadata!$J$2:$K$22,2,FALSE))</f>
        <v>Porto Metropolitan Area</v>
      </c>
      <c r="N1775" s="9" t="s">
        <v>141</v>
      </c>
      <c r="O1775" s="9" t="s">
        <v>137</v>
      </c>
      <c r="P1775" s="9" t="s">
        <v>191</v>
      </c>
      <c r="Q1775" s="10" t="str">
        <f t="shared" si="1"/>
        <v>Remote Job (full or flexible)</v>
      </c>
      <c r="R1775" s="10">
        <v>6</v>
      </c>
      <c r="S1775" s="9" t="s">
        <v>161</v>
      </c>
      <c r="T1775" s="9" t="s">
        <v>137</v>
      </c>
      <c r="U1775" s="9" t="str">
        <f>IF(S1775&lt;&gt;"",S1775,IF(T1775&lt;&gt;"",VLOOKUP(T1775,Metadata!$S$2:$T$228,2,FALSE),""))</f>
        <v>Full-Stack Developer</v>
      </c>
      <c r="V1775" s="9" t="s">
        <v>391</v>
      </c>
      <c r="W1775" s="9" t="s">
        <v>137</v>
      </c>
      <c r="X1775" s="9" t="s">
        <v>163</v>
      </c>
      <c r="Y1775" s="9" t="s">
        <v>137</v>
      </c>
      <c r="Z1775" s="9" t="s">
        <v>262</v>
      </c>
      <c r="AA1775" s="9" t="s">
        <v>165</v>
      </c>
      <c r="AB1775" s="9" t="s">
        <v>137</v>
      </c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 t="s">
        <v>178</v>
      </c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 t="s">
        <v>186</v>
      </c>
      <c r="BO1775" s="9"/>
      <c r="BP1775" s="9"/>
      <c r="BQ1775" s="9"/>
      <c r="BR1775" s="9"/>
      <c r="BS1775" s="9" t="s">
        <v>200</v>
      </c>
      <c r="BT1775" s="9"/>
      <c r="BU1775" s="9"/>
      <c r="BV1775" s="9"/>
      <c r="BW1775" s="9"/>
      <c r="BX1775" s="9"/>
      <c r="BY1775" s="9"/>
      <c r="BZ1775" s="9"/>
      <c r="CA1775" s="10"/>
      <c r="CB1775" s="10" t="str">
        <f t="shared" si="5"/>
        <v/>
      </c>
      <c r="CC1775" s="10"/>
      <c r="CD1775" s="9" t="str">
        <f t="shared" si="2"/>
        <v/>
      </c>
      <c r="CE1775" s="9" t="s">
        <v>168</v>
      </c>
      <c r="CF1775" s="9" t="s">
        <v>225</v>
      </c>
      <c r="CG1775" s="9">
        <f>IF(CF1775="","",VLOOKUP(CF1775,Metadata!$D$2:$H$20,2,FALSE))</f>
        <v>22500</v>
      </c>
      <c r="CH1775" s="9">
        <f>IF(CF1775="","",VLOOKUP(CF1775,Metadata!$D$2:$H$20,4,FALSE))</f>
        <v>20000</v>
      </c>
      <c r="CI1775" s="9">
        <f>IF(CF1775="","",VLOOKUP(CF1775,Metadata!$D$2:$H$20,5,FALSE))</f>
        <v>25000</v>
      </c>
      <c r="CJ1775" s="9">
        <f t="shared" si="3"/>
        <v>22500</v>
      </c>
      <c r="CK1775" s="9" t="s">
        <v>189</v>
      </c>
      <c r="CL1775" s="10">
        <v>2</v>
      </c>
      <c r="CM1775" s="10">
        <v>5</v>
      </c>
      <c r="CN1775" s="10">
        <v>6</v>
      </c>
      <c r="CO1775" s="10">
        <v>6</v>
      </c>
      <c r="CP1775" s="10">
        <v>4</v>
      </c>
      <c r="CQ1775" s="10">
        <v>7</v>
      </c>
      <c r="CR1775" s="10">
        <v>5</v>
      </c>
      <c r="CS1775" s="10">
        <v>6</v>
      </c>
      <c r="CT1775" s="10">
        <v>5</v>
      </c>
      <c r="CU1775" s="10">
        <v>6</v>
      </c>
      <c r="CV1775" s="10">
        <v>4</v>
      </c>
      <c r="CW1775" s="10">
        <v>3</v>
      </c>
      <c r="CX1775" s="10">
        <v>4</v>
      </c>
      <c r="CY1775" s="10">
        <v>5</v>
      </c>
      <c r="CZ1775" s="10">
        <v>6</v>
      </c>
      <c r="DA1775" s="10">
        <v>5</v>
      </c>
      <c r="DB1775" s="10">
        <v>3</v>
      </c>
      <c r="DC1775" s="10">
        <v>7</v>
      </c>
      <c r="DD1775" s="10">
        <v>4</v>
      </c>
      <c r="DE1775" s="10">
        <v>7</v>
      </c>
      <c r="DF1775" s="10">
        <v>5</v>
      </c>
      <c r="DG1775" s="10">
        <v>6</v>
      </c>
      <c r="DH1775" s="10">
        <v>6</v>
      </c>
      <c r="DI1775" s="10">
        <v>7</v>
      </c>
      <c r="DJ1775" s="10">
        <v>5</v>
      </c>
      <c r="DK1775" s="10">
        <v>3</v>
      </c>
      <c r="DL1775" s="10">
        <v>6</v>
      </c>
      <c r="DM1775" s="9" t="s">
        <v>154</v>
      </c>
      <c r="DN1775" s="10">
        <v>1995</v>
      </c>
      <c r="DO1775" s="9">
        <f t="shared" si="8"/>
        <v>26</v>
      </c>
      <c r="DP1775" s="9" t="s">
        <v>155</v>
      </c>
      <c r="DQ1775" s="9" t="s">
        <v>202</v>
      </c>
      <c r="DR1775" s="9" t="s">
        <v>157</v>
      </c>
      <c r="DS1775" s="9" t="s">
        <v>137</v>
      </c>
      <c r="DT1775" s="9" t="s">
        <v>657</v>
      </c>
      <c r="DU1775" s="9" t="s">
        <v>168</v>
      </c>
      <c r="DV1775" s="9" t="str">
        <f>VLOOKUP(DU1775,Metadata!$B$2:$C$7,2,FALSE)</f>
        <v>0 - 3 years</v>
      </c>
    </row>
    <row r="1776" spans="1:126">
      <c r="A1776" s="13">
        <v>1775</v>
      </c>
      <c r="B1776" s="9" t="s">
        <v>135</v>
      </c>
      <c r="C1776" s="9" t="str">
        <f>VLOOKUP(B1776,Metadata!$M$2:$N$6,2,FALSE)</f>
        <v>Permanent Employee</v>
      </c>
      <c r="D1776" s="9" t="s">
        <v>159</v>
      </c>
      <c r="E1776" s="9" t="s">
        <v>137</v>
      </c>
      <c r="F1776" s="9" t="s">
        <v>138</v>
      </c>
      <c r="G1776" s="9" t="s">
        <v>190</v>
      </c>
      <c r="H1776" s="9" t="str">
        <f>IF(G1776="","",VLOOKUP(G1776,Metadata!$J$2:$K$22,2,FALSE))</f>
        <v>North</v>
      </c>
      <c r="I1776" s="9" t="s">
        <v>138</v>
      </c>
      <c r="J1776" s="9" t="str">
        <f>IF(I1776="","",VLOOKUP(I1776,Metadata!$P$2:$Q$43,2,FALSE))</f>
        <v>Europe</v>
      </c>
      <c r="K1776" s="9" t="str">
        <f t="shared" si="0"/>
        <v>Portugal</v>
      </c>
      <c r="L1776" s="9" t="s">
        <v>190</v>
      </c>
      <c r="M1776" s="9" t="str">
        <f>IF(L1776="","",VLOOKUP(L1776,Metadata!$J$2:$K$22,2,FALSE))</f>
        <v>North</v>
      </c>
      <c r="N1776" s="9" t="s">
        <v>141</v>
      </c>
      <c r="O1776" s="9" t="s">
        <v>137</v>
      </c>
      <c r="P1776" s="9" t="s">
        <v>142</v>
      </c>
      <c r="Q1776" s="10" t="str">
        <f t="shared" si="1"/>
        <v>Full Office Job</v>
      </c>
      <c r="R1776" s="10">
        <v>5</v>
      </c>
      <c r="S1776" s="9" t="s">
        <v>137</v>
      </c>
      <c r="T1776" s="9" t="s">
        <v>498</v>
      </c>
      <c r="U1776" s="9" t="str">
        <f>IF(S1776&lt;&gt;"",S1776,IF(T1776&lt;&gt;"",VLOOKUP(T1776,Metadata!$S$2:$T$228,2,FALSE),""))</f>
        <v>Quality Assurance/Testing</v>
      </c>
      <c r="V1776" s="9" t="s">
        <v>144</v>
      </c>
      <c r="W1776" s="9" t="s">
        <v>137</v>
      </c>
      <c r="X1776" s="9" t="s">
        <v>163</v>
      </c>
      <c r="Y1776" s="9" t="s">
        <v>137</v>
      </c>
      <c r="Z1776" s="9" t="s">
        <v>184</v>
      </c>
      <c r="AA1776" s="9" t="s">
        <v>165</v>
      </c>
      <c r="AB1776" s="9" t="s">
        <v>137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 t="s">
        <v>150</v>
      </c>
      <c r="BZ1776" s="9" t="s">
        <v>137</v>
      </c>
      <c r="CA1776" s="10"/>
      <c r="CB1776" s="10" t="str">
        <f t="shared" si="5"/>
        <v/>
      </c>
      <c r="CC1776" s="10"/>
      <c r="CD1776" s="9" t="str">
        <f t="shared" si="2"/>
        <v/>
      </c>
      <c r="CE1776" s="9" t="s">
        <v>168</v>
      </c>
      <c r="CF1776" s="9" t="s">
        <v>225</v>
      </c>
      <c r="CG1776" s="9">
        <f>IF(CF1776="","",VLOOKUP(CF1776,Metadata!$D$2:$H$20,2,FALSE))</f>
        <v>22500</v>
      </c>
      <c r="CH1776" s="9">
        <f>IF(CF1776="","",VLOOKUP(CF1776,Metadata!$D$2:$H$20,4,FALSE))</f>
        <v>20000</v>
      </c>
      <c r="CI1776" s="9">
        <f>IF(CF1776="","",VLOOKUP(CF1776,Metadata!$D$2:$H$20,5,FALSE))</f>
        <v>25000</v>
      </c>
      <c r="CJ1776" s="9">
        <f t="shared" si="3"/>
        <v>22500</v>
      </c>
      <c r="CK1776" s="9" t="s">
        <v>153</v>
      </c>
      <c r="CL1776" s="10">
        <v>7</v>
      </c>
      <c r="CM1776" s="10">
        <v>3</v>
      </c>
      <c r="CN1776" s="10">
        <v>6</v>
      </c>
      <c r="CO1776" s="10">
        <v>5</v>
      </c>
      <c r="CP1776" s="10">
        <v>4</v>
      </c>
      <c r="CQ1776" s="10">
        <v>4</v>
      </c>
      <c r="CR1776" s="10">
        <v>5</v>
      </c>
      <c r="CS1776" s="10">
        <v>5</v>
      </c>
      <c r="CT1776" s="10">
        <v>6</v>
      </c>
      <c r="CU1776" s="10">
        <v>5</v>
      </c>
      <c r="CV1776" s="10">
        <v>4</v>
      </c>
      <c r="CW1776" s="10">
        <v>5</v>
      </c>
      <c r="CX1776" s="10">
        <v>6</v>
      </c>
      <c r="CY1776" s="10">
        <v>5</v>
      </c>
      <c r="CZ1776" s="10">
        <v>4</v>
      </c>
      <c r="DA1776" s="10">
        <v>5</v>
      </c>
      <c r="DB1776" s="10">
        <v>5</v>
      </c>
      <c r="DC1776" s="10">
        <v>5</v>
      </c>
      <c r="DD1776" s="10">
        <v>4</v>
      </c>
      <c r="DE1776" s="10">
        <v>5</v>
      </c>
      <c r="DF1776" s="10">
        <v>5</v>
      </c>
      <c r="DG1776" s="10">
        <v>3</v>
      </c>
      <c r="DH1776" s="10">
        <v>4</v>
      </c>
      <c r="DI1776" s="10">
        <v>7</v>
      </c>
      <c r="DJ1776" s="10">
        <v>3</v>
      </c>
      <c r="DK1776" s="10">
        <v>5</v>
      </c>
      <c r="DL1776" s="10">
        <v>3</v>
      </c>
      <c r="DM1776" s="9" t="s">
        <v>154</v>
      </c>
      <c r="DN1776" s="10">
        <v>1986</v>
      </c>
      <c r="DO1776" s="9">
        <f t="shared" si="8"/>
        <v>35</v>
      </c>
      <c r="DP1776" s="9" t="s">
        <v>155</v>
      </c>
      <c r="DQ1776" s="9" t="s">
        <v>156</v>
      </c>
      <c r="DR1776" s="9" t="s">
        <v>157</v>
      </c>
      <c r="DS1776" s="9" t="s">
        <v>137</v>
      </c>
      <c r="DT1776" s="9" t="s">
        <v>657</v>
      </c>
      <c r="DU1776" s="9" t="s">
        <v>223</v>
      </c>
      <c r="DV1776" s="9" t="str">
        <f>VLOOKUP(DU1776,Metadata!$B$2:$C$7,2,FALSE)</f>
        <v>3 - 6 years</v>
      </c>
    </row>
    <row r="1777" spans="1:126">
      <c r="A1777" s="13">
        <v>1776</v>
      </c>
      <c r="B1777" s="9" t="s">
        <v>135</v>
      </c>
      <c r="C1777" s="9" t="str">
        <f>VLOOKUP(B1777,Metadata!$M$2:$N$6,2,FALSE)</f>
        <v>Permanent Employee</v>
      </c>
      <c r="D1777" s="9" t="s">
        <v>159</v>
      </c>
      <c r="E1777" s="9" t="s">
        <v>137</v>
      </c>
      <c r="F1777" s="9" t="s">
        <v>138</v>
      </c>
      <c r="G1777" s="9" t="s">
        <v>291</v>
      </c>
      <c r="H1777" s="9" t="str">
        <f>IF(G1777="","",VLOOKUP(G1777,Metadata!$J$2:$K$22,2,FALSE))</f>
        <v>Centre</v>
      </c>
      <c r="I1777" s="9" t="s">
        <v>138</v>
      </c>
      <c r="J1777" s="9" t="str">
        <f>IF(I1777="","",VLOOKUP(I1777,Metadata!$P$2:$Q$43,2,FALSE))</f>
        <v>Europe</v>
      </c>
      <c r="K1777" s="9" t="str">
        <f t="shared" si="0"/>
        <v>Portugal</v>
      </c>
      <c r="L1777" s="9" t="s">
        <v>291</v>
      </c>
      <c r="M1777" s="9" t="str">
        <f>IF(L1777="","",VLOOKUP(L1777,Metadata!$J$2:$K$22,2,FALSE))</f>
        <v>Centre</v>
      </c>
      <c r="N1777" s="9" t="s">
        <v>205</v>
      </c>
      <c r="O1777" s="9" t="s">
        <v>137</v>
      </c>
      <c r="P1777" s="9" t="s">
        <v>137</v>
      </c>
      <c r="Q1777" s="10" t="str">
        <f t="shared" si="1"/>
        <v>Full Office Job</v>
      </c>
      <c r="R1777" s="10">
        <v>5</v>
      </c>
      <c r="S1777" s="9" t="s">
        <v>137</v>
      </c>
      <c r="T1777" s="9" t="s">
        <v>487</v>
      </c>
      <c r="U1777" s="9" t="str">
        <f>IF(S1777&lt;&gt;"",S1777,IF(T1777&lt;&gt;"",VLOOKUP(T1777,Metadata!$S$2:$T$228,2,FALSE),""))</f>
        <v>Full-Stack Developer</v>
      </c>
      <c r="V1777" s="9" t="s">
        <v>234</v>
      </c>
      <c r="W1777" s="9" t="s">
        <v>137</v>
      </c>
      <c r="X1777" s="9" t="s">
        <v>145</v>
      </c>
      <c r="Y1777" s="9" t="s">
        <v>137</v>
      </c>
      <c r="Z1777" s="9" t="s">
        <v>164</v>
      </c>
      <c r="AA1777" s="9" t="s">
        <v>165</v>
      </c>
      <c r="AB1777" s="9" t="s">
        <v>253</v>
      </c>
      <c r="AC1777" s="9" t="s">
        <v>147</v>
      </c>
      <c r="AD1777" s="9" t="s">
        <v>148</v>
      </c>
      <c r="AE1777" s="9"/>
      <c r="AF1777" s="9" t="s">
        <v>243</v>
      </c>
      <c r="AG1777" s="9" t="s">
        <v>166</v>
      </c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 t="s">
        <v>178</v>
      </c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 t="s">
        <v>179</v>
      </c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10"/>
      <c r="CB1777" s="10" t="str">
        <f t="shared" si="5"/>
        <v/>
      </c>
      <c r="CC1777" s="10"/>
      <c r="CD1777" s="9" t="str">
        <f t="shared" si="2"/>
        <v/>
      </c>
      <c r="CE1777" s="9" t="s">
        <v>168</v>
      </c>
      <c r="CF1777" s="9" t="s">
        <v>225</v>
      </c>
      <c r="CG1777" s="9">
        <f>IF(CF1777="","",VLOOKUP(CF1777,Metadata!$D$2:$H$20,2,FALSE))</f>
        <v>22500</v>
      </c>
      <c r="CH1777" s="9">
        <f>IF(CF1777="","",VLOOKUP(CF1777,Metadata!$D$2:$H$20,4,FALSE))</f>
        <v>20000</v>
      </c>
      <c r="CI1777" s="9">
        <f>IF(CF1777="","",VLOOKUP(CF1777,Metadata!$D$2:$H$20,5,FALSE))</f>
        <v>25000</v>
      </c>
      <c r="CJ1777" s="9">
        <f t="shared" si="3"/>
        <v>22500</v>
      </c>
      <c r="CK1777" s="9" t="s">
        <v>201</v>
      </c>
      <c r="CL1777" s="10">
        <v>4</v>
      </c>
      <c r="CM1777" s="10">
        <v>4</v>
      </c>
      <c r="CN1777" s="10">
        <v>6</v>
      </c>
      <c r="CO1777" s="10">
        <v>5</v>
      </c>
      <c r="CP1777" s="10">
        <v>5</v>
      </c>
      <c r="CQ1777" s="10">
        <v>6</v>
      </c>
      <c r="CR1777" s="10">
        <v>3</v>
      </c>
      <c r="CS1777" s="10">
        <v>5</v>
      </c>
      <c r="CT1777" s="10">
        <v>5</v>
      </c>
      <c r="CU1777" s="10">
        <v>5</v>
      </c>
      <c r="CV1777" s="10">
        <v>3</v>
      </c>
      <c r="CW1777" s="10">
        <v>2</v>
      </c>
      <c r="CX1777" s="10">
        <v>3</v>
      </c>
      <c r="CY1777" s="10">
        <v>5</v>
      </c>
      <c r="CZ1777" s="10">
        <v>4</v>
      </c>
      <c r="DA1777" s="10">
        <v>4</v>
      </c>
      <c r="DB1777" s="10">
        <v>4</v>
      </c>
      <c r="DC1777" s="10">
        <v>6</v>
      </c>
      <c r="DD1777" s="10">
        <v>5</v>
      </c>
      <c r="DE1777" s="10">
        <v>5</v>
      </c>
      <c r="DF1777" s="10">
        <v>5</v>
      </c>
      <c r="DG1777" s="10">
        <v>2</v>
      </c>
      <c r="DH1777" s="10">
        <v>3</v>
      </c>
      <c r="DI1777" s="10">
        <v>3</v>
      </c>
      <c r="DJ1777" s="10">
        <v>1</v>
      </c>
      <c r="DK1777" s="10">
        <v>2</v>
      </c>
      <c r="DL1777" s="10">
        <v>2</v>
      </c>
      <c r="DM1777" s="9" t="s">
        <v>154</v>
      </c>
      <c r="DN1777" s="10">
        <v>1995</v>
      </c>
      <c r="DO1777" s="9">
        <f t="shared" si="8"/>
        <v>26</v>
      </c>
      <c r="DP1777" s="9" t="s">
        <v>155</v>
      </c>
      <c r="DQ1777" s="9" t="s">
        <v>156</v>
      </c>
      <c r="DR1777" s="9" t="s">
        <v>157</v>
      </c>
      <c r="DS1777" s="9" t="s">
        <v>137</v>
      </c>
      <c r="DT1777" s="9" t="s">
        <v>657</v>
      </c>
      <c r="DU1777" s="9" t="s">
        <v>168</v>
      </c>
      <c r="DV1777" s="9" t="str">
        <f>VLOOKUP(DU1777,Metadata!$B$2:$C$7,2,FALSE)</f>
        <v>0 - 3 years</v>
      </c>
    </row>
    <row r="1778" spans="1:126">
      <c r="A1778" s="13">
        <v>1777</v>
      </c>
      <c r="B1778" s="9" t="s">
        <v>135</v>
      </c>
      <c r="C1778" s="9" t="str">
        <f>VLOOKUP(B1778,Metadata!$M$2:$N$6,2,FALSE)</f>
        <v>Permanent Employee</v>
      </c>
      <c r="D1778" s="9" t="s">
        <v>159</v>
      </c>
      <c r="E1778" s="9" t="s">
        <v>137</v>
      </c>
      <c r="F1778" s="9" t="s">
        <v>138</v>
      </c>
      <c r="G1778" s="9" t="s">
        <v>140</v>
      </c>
      <c r="H1778" s="9" t="str">
        <f>IF(G1778="","",VLOOKUP(G1778,Metadata!$J$2:$K$22,2,FALSE))</f>
        <v>Lisbon Metropolitan Area</v>
      </c>
      <c r="I1778" s="9" t="s">
        <v>311</v>
      </c>
      <c r="J1778" s="9" t="str">
        <f>IF(I1778="","",VLOOKUP(I1778,Metadata!$P$2:$Q$43,2,FALSE))</f>
        <v>Europe</v>
      </c>
      <c r="K1778" s="9" t="str">
        <f t="shared" si="0"/>
        <v>International</v>
      </c>
      <c r="L1778" s="9" t="s">
        <v>137</v>
      </c>
      <c r="M1778" s="9" t="str">
        <f>IF(L1778="","",VLOOKUP(L1778,Metadata!$J$2:$K$22,2,FALSE))</f>
        <v/>
      </c>
      <c r="N1778" s="9" t="s">
        <v>141</v>
      </c>
      <c r="O1778" s="9" t="s">
        <v>137</v>
      </c>
      <c r="P1778" s="9" t="s">
        <v>191</v>
      </c>
      <c r="Q1778" s="10" t="str">
        <f t="shared" si="1"/>
        <v>Remote Job (full or flexible)</v>
      </c>
      <c r="R1778" s="10">
        <v>5</v>
      </c>
      <c r="S1778" s="9" t="s">
        <v>229</v>
      </c>
      <c r="T1778" s="9" t="s">
        <v>137</v>
      </c>
      <c r="U1778" s="9" t="str">
        <f>IF(S1778&lt;&gt;"",S1778,IF(T1778&lt;&gt;"",VLOOKUP(T1778,Metadata!$S$2:$T$228,2,FALSE),""))</f>
        <v>Project Manager</v>
      </c>
      <c r="V1778" s="9" t="s">
        <v>251</v>
      </c>
      <c r="W1778" s="9" t="s">
        <v>137</v>
      </c>
      <c r="X1778" s="9" t="s">
        <v>145</v>
      </c>
      <c r="Y1778" s="9" t="s">
        <v>137</v>
      </c>
      <c r="Z1778" s="9" t="s">
        <v>218</v>
      </c>
      <c r="AA1778" s="9" t="s">
        <v>137</v>
      </c>
      <c r="AB1778" s="9" t="s">
        <v>137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 t="s">
        <v>150</v>
      </c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 t="s">
        <v>150</v>
      </c>
      <c r="BZ1778" s="9" t="s">
        <v>137</v>
      </c>
      <c r="CA1778" s="10"/>
      <c r="CB1778" s="10" t="str">
        <f t="shared" si="5"/>
        <v/>
      </c>
      <c r="CC1778" s="10"/>
      <c r="CD1778" s="9" t="str">
        <f t="shared" si="2"/>
        <v/>
      </c>
      <c r="CE1778" s="9" t="s">
        <v>232</v>
      </c>
      <c r="CF1778" s="9" t="s">
        <v>152</v>
      </c>
      <c r="CG1778" s="9">
        <f>IF(CF1778="","",VLOOKUP(CF1778,Metadata!$D$2:$H$20,2,FALSE))</f>
        <v>32500</v>
      </c>
      <c r="CH1778" s="9">
        <f>IF(CF1778="","",VLOOKUP(CF1778,Metadata!$D$2:$H$20,4,FALSE))</f>
        <v>30000</v>
      </c>
      <c r="CI1778" s="9">
        <f>IF(CF1778="","",VLOOKUP(CF1778,Metadata!$D$2:$H$20,5,FALSE))</f>
        <v>35000</v>
      </c>
      <c r="CJ1778" s="9">
        <f t="shared" si="3"/>
        <v>32500</v>
      </c>
      <c r="CK1778" s="9" t="s">
        <v>153</v>
      </c>
      <c r="CL1778" s="10">
        <v>1</v>
      </c>
      <c r="CM1778" s="10">
        <v>5</v>
      </c>
      <c r="CN1778" s="10">
        <v>6</v>
      </c>
      <c r="CO1778" s="10">
        <v>6</v>
      </c>
      <c r="CP1778" s="10">
        <v>6</v>
      </c>
      <c r="CQ1778" s="10">
        <v>6</v>
      </c>
      <c r="CR1778" s="10">
        <v>6</v>
      </c>
      <c r="CS1778" s="10">
        <v>6</v>
      </c>
      <c r="CT1778" s="10">
        <v>4</v>
      </c>
      <c r="CU1778" s="10">
        <v>5</v>
      </c>
      <c r="CV1778" s="10">
        <v>3</v>
      </c>
      <c r="CW1778" s="10">
        <v>3</v>
      </c>
      <c r="CX1778" s="10">
        <v>7</v>
      </c>
      <c r="CY1778" s="10">
        <v>6</v>
      </c>
      <c r="CZ1778" s="10">
        <v>5</v>
      </c>
      <c r="DA1778" s="10">
        <v>2</v>
      </c>
      <c r="DB1778" s="10">
        <v>1</v>
      </c>
      <c r="DC1778" s="10">
        <v>6</v>
      </c>
      <c r="DD1778" s="10">
        <v>4</v>
      </c>
      <c r="DE1778" s="10">
        <v>6</v>
      </c>
      <c r="DF1778" s="10">
        <v>4</v>
      </c>
      <c r="DG1778" s="10">
        <v>1</v>
      </c>
      <c r="DH1778" s="10">
        <v>4</v>
      </c>
      <c r="DI1778" s="10">
        <v>1</v>
      </c>
      <c r="DJ1778" s="10">
        <v>1</v>
      </c>
      <c r="DK1778" s="10">
        <v>1</v>
      </c>
      <c r="DL1778" s="10">
        <v>1</v>
      </c>
      <c r="DM1778" s="9" t="s">
        <v>154</v>
      </c>
      <c r="DN1778" s="10">
        <v>1966</v>
      </c>
      <c r="DO1778" s="9">
        <f t="shared" si="8"/>
        <v>55</v>
      </c>
      <c r="DP1778" s="9" t="s">
        <v>155</v>
      </c>
      <c r="DQ1778" s="9" t="s">
        <v>156</v>
      </c>
      <c r="DR1778" s="9" t="s">
        <v>157</v>
      </c>
      <c r="DS1778" s="9" t="s">
        <v>137</v>
      </c>
      <c r="DT1778" s="9" t="s">
        <v>657</v>
      </c>
      <c r="DU1778" s="9" t="s">
        <v>158</v>
      </c>
      <c r="DV1778" s="9" t="str">
        <f>VLOOKUP(DU1778,Metadata!$B$2:$C$7,2,FALSE)</f>
        <v>6+ years</v>
      </c>
    </row>
    <row r="1779" spans="1:126">
      <c r="A1779" s="13">
        <v>1778</v>
      </c>
      <c r="B1779" s="9" t="s">
        <v>135</v>
      </c>
      <c r="C1779" s="9" t="str">
        <f>VLOOKUP(B1779,Metadata!$M$2:$N$6,2,FALSE)</f>
        <v>Permanent Employee</v>
      </c>
      <c r="D1779" s="9" t="s">
        <v>159</v>
      </c>
      <c r="E1779" s="9" t="s">
        <v>137</v>
      </c>
      <c r="F1779" s="9" t="s">
        <v>138</v>
      </c>
      <c r="G1779" s="9" t="s">
        <v>160</v>
      </c>
      <c r="H1779" s="9" t="str">
        <f>IF(G1779="","",VLOOKUP(G1779,Metadata!$J$2:$K$22,2,FALSE))</f>
        <v>Centre</v>
      </c>
      <c r="I1779" s="9" t="s">
        <v>138</v>
      </c>
      <c r="J1779" s="9" t="str">
        <f>IF(I1779="","",VLOOKUP(I1779,Metadata!$P$2:$Q$43,2,FALSE))</f>
        <v>Europe</v>
      </c>
      <c r="K1779" s="9" t="str">
        <f t="shared" si="0"/>
        <v>Portugal</v>
      </c>
      <c r="L1779" s="9" t="s">
        <v>160</v>
      </c>
      <c r="M1779" s="9" t="str">
        <f>IF(L1779="","",VLOOKUP(L1779,Metadata!$J$2:$K$22,2,FALSE))</f>
        <v>Centre</v>
      </c>
      <c r="N1779" s="9" t="s">
        <v>141</v>
      </c>
      <c r="O1779" s="9" t="s">
        <v>137</v>
      </c>
      <c r="P1779" s="9" t="s">
        <v>191</v>
      </c>
      <c r="Q1779" s="10" t="str">
        <f t="shared" si="1"/>
        <v>Remote Job (full or flexible)</v>
      </c>
      <c r="R1779" s="10">
        <v>5</v>
      </c>
      <c r="S1779" s="9" t="s">
        <v>161</v>
      </c>
      <c r="T1779" s="9" t="s">
        <v>137</v>
      </c>
      <c r="U1779" s="9" t="str">
        <f>IF(S1779&lt;&gt;"",S1779,IF(T1779&lt;&gt;"",VLOOKUP(T1779,Metadata!$S$2:$T$228,2,FALSE),""))</f>
        <v>Full-Stack Developer</v>
      </c>
      <c r="V1779" s="9" t="s">
        <v>137</v>
      </c>
      <c r="W1779" s="9" t="s">
        <v>700</v>
      </c>
      <c r="X1779" s="9" t="s">
        <v>163</v>
      </c>
      <c r="Y1779" s="9" t="s">
        <v>137</v>
      </c>
      <c r="Z1779" s="9" t="s">
        <v>164</v>
      </c>
      <c r="AA1779" s="9" t="s">
        <v>165</v>
      </c>
      <c r="AB1779" s="9" t="s">
        <v>253</v>
      </c>
      <c r="AC1779" s="9" t="s">
        <v>147</v>
      </c>
      <c r="AD1779" s="9"/>
      <c r="AE1779" s="9"/>
      <c r="AF1779" s="9" t="s">
        <v>243</v>
      </c>
      <c r="AG1779" s="9" t="s">
        <v>166</v>
      </c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 t="s">
        <v>178</v>
      </c>
      <c r="BB1779" s="9"/>
      <c r="BC1779" s="9"/>
      <c r="BD1779" s="9"/>
      <c r="BE1779" s="9"/>
      <c r="BF1779" s="9"/>
      <c r="BG1779" s="9"/>
      <c r="BH1779" s="9"/>
      <c r="BI1779" s="9"/>
      <c r="BJ1779" s="9" t="s">
        <v>167</v>
      </c>
      <c r="BK1779" s="9"/>
      <c r="BL1779" s="9"/>
      <c r="BM1779" s="9"/>
      <c r="BN1779" s="9"/>
      <c r="BO1779" s="9" t="s">
        <v>257</v>
      </c>
      <c r="BP1779" s="9" t="s">
        <v>179</v>
      </c>
      <c r="BQ1779" s="9"/>
      <c r="BR1779" s="9" t="s">
        <v>247</v>
      </c>
      <c r="BS1779" s="9"/>
      <c r="BT1779" s="9"/>
      <c r="BU1779" s="9"/>
      <c r="BV1779" s="9"/>
      <c r="BW1779" s="9"/>
      <c r="BX1779" s="9"/>
      <c r="BY1779" s="9"/>
      <c r="BZ1779" s="9"/>
      <c r="CA1779" s="10"/>
      <c r="CB1779" s="10" t="str">
        <f t="shared" si="5"/>
        <v/>
      </c>
      <c r="CC1779" s="10"/>
      <c r="CD1779" s="9" t="str">
        <f t="shared" si="2"/>
        <v/>
      </c>
      <c r="CE1779" s="9" t="s">
        <v>168</v>
      </c>
      <c r="CF1779" s="9" t="s">
        <v>225</v>
      </c>
      <c r="CG1779" s="9">
        <f>IF(CF1779="","",VLOOKUP(CF1779,Metadata!$D$2:$H$20,2,FALSE))</f>
        <v>22500</v>
      </c>
      <c r="CH1779" s="9">
        <f>IF(CF1779="","",VLOOKUP(CF1779,Metadata!$D$2:$H$20,4,FALSE))</f>
        <v>20000</v>
      </c>
      <c r="CI1779" s="9">
        <f>IF(CF1779="","",VLOOKUP(CF1779,Metadata!$D$2:$H$20,5,FALSE))</f>
        <v>25000</v>
      </c>
      <c r="CJ1779" s="9">
        <f t="shared" si="3"/>
        <v>22500</v>
      </c>
      <c r="CK1779" s="9" t="s">
        <v>153</v>
      </c>
      <c r="CL1779" s="10">
        <v>3</v>
      </c>
      <c r="CM1779" s="10">
        <v>4</v>
      </c>
      <c r="CN1779" s="10">
        <v>6</v>
      </c>
      <c r="CO1779" s="10">
        <v>6</v>
      </c>
      <c r="CP1779" s="10">
        <v>7</v>
      </c>
      <c r="CQ1779" s="10">
        <v>7</v>
      </c>
      <c r="CR1779" s="10">
        <v>5</v>
      </c>
      <c r="CS1779" s="10">
        <v>6</v>
      </c>
      <c r="CT1779" s="10">
        <v>6</v>
      </c>
      <c r="CU1779" s="10">
        <v>6</v>
      </c>
      <c r="CV1779" s="10">
        <v>4</v>
      </c>
      <c r="CW1779" s="10">
        <v>4</v>
      </c>
      <c r="CX1779" s="10">
        <v>6</v>
      </c>
      <c r="CY1779" s="10">
        <v>5</v>
      </c>
      <c r="CZ1779" s="10">
        <v>5</v>
      </c>
      <c r="DA1779" s="10">
        <v>4</v>
      </c>
      <c r="DB1779" s="10">
        <v>2</v>
      </c>
      <c r="DC1779" s="10">
        <v>7</v>
      </c>
      <c r="DD1779" s="10">
        <v>5</v>
      </c>
      <c r="DE1779" s="10">
        <v>7</v>
      </c>
      <c r="DF1779" s="10">
        <v>5</v>
      </c>
      <c r="DG1779" s="10">
        <v>7</v>
      </c>
      <c r="DH1779" s="10">
        <v>6</v>
      </c>
      <c r="DI1779" s="10">
        <v>7</v>
      </c>
      <c r="DJ1779" s="10">
        <v>6</v>
      </c>
      <c r="DK1779" s="10">
        <v>6</v>
      </c>
      <c r="DL1779" s="10">
        <v>6</v>
      </c>
      <c r="DM1779" s="9" t="s">
        <v>154</v>
      </c>
      <c r="DN1779" s="10">
        <v>1988</v>
      </c>
      <c r="DO1779" s="9">
        <f t="shared" si="8"/>
        <v>33</v>
      </c>
      <c r="DP1779" s="9" t="s">
        <v>155</v>
      </c>
      <c r="DQ1779" s="9" t="s">
        <v>156</v>
      </c>
      <c r="DR1779" s="9" t="s">
        <v>157</v>
      </c>
      <c r="DS1779" s="9" t="s">
        <v>137</v>
      </c>
      <c r="DT1779" s="9" t="s">
        <v>657</v>
      </c>
      <c r="DU1779" s="9" t="s">
        <v>223</v>
      </c>
      <c r="DV1779" s="9" t="str">
        <f>VLOOKUP(DU1779,Metadata!$B$2:$C$7,2,FALSE)</f>
        <v>3 - 6 years</v>
      </c>
    </row>
    <row r="1780" spans="1:126">
      <c r="A1780" s="13">
        <v>1779</v>
      </c>
      <c r="B1780" s="9" t="s">
        <v>135</v>
      </c>
      <c r="C1780" s="9" t="str">
        <f>VLOOKUP(B1780,Metadata!$M$2:$N$6,2,FALSE)</f>
        <v>Permanent Employee</v>
      </c>
      <c r="D1780" s="9" t="s">
        <v>136</v>
      </c>
      <c r="E1780" s="9" t="s">
        <v>137</v>
      </c>
      <c r="F1780" s="9" t="s">
        <v>138</v>
      </c>
      <c r="G1780" s="9" t="s">
        <v>140</v>
      </c>
      <c r="H1780" s="9" t="str">
        <f>IF(G1780="","",VLOOKUP(G1780,Metadata!$J$2:$K$22,2,FALSE))</f>
        <v>Lisbon Metropolitan Area</v>
      </c>
      <c r="I1780" s="9" t="s">
        <v>138</v>
      </c>
      <c r="J1780" s="9" t="str">
        <f>IF(I1780="","",VLOOKUP(I1780,Metadata!$P$2:$Q$43,2,FALSE))</f>
        <v>Europe</v>
      </c>
      <c r="K1780" s="9" t="str">
        <f t="shared" si="0"/>
        <v>Portugal</v>
      </c>
      <c r="L1780" s="9" t="s">
        <v>140</v>
      </c>
      <c r="M1780" s="9" t="str">
        <f>IF(L1780="","",VLOOKUP(L1780,Metadata!$J$2:$K$22,2,FALSE))</f>
        <v>Lisbon Metropolitan Area</v>
      </c>
      <c r="N1780" s="9" t="s">
        <v>141</v>
      </c>
      <c r="O1780" s="9" t="s">
        <v>137</v>
      </c>
      <c r="P1780" s="9" t="s">
        <v>142</v>
      </c>
      <c r="Q1780" s="10" t="str">
        <f t="shared" si="1"/>
        <v>Full Office Job</v>
      </c>
      <c r="R1780" s="10">
        <v>6</v>
      </c>
      <c r="S1780" s="9" t="s">
        <v>192</v>
      </c>
      <c r="T1780" s="9" t="s">
        <v>137</v>
      </c>
      <c r="U1780" s="9" t="str">
        <f>IF(S1780&lt;&gt;"",S1780,IF(T1780&lt;&gt;"",VLOOKUP(T1780,Metadata!$S$2:$T$228,2,FALSE),""))</f>
        <v>Back-End Developer</v>
      </c>
      <c r="V1780" s="9" t="s">
        <v>264</v>
      </c>
      <c r="W1780" s="9" t="s">
        <v>137</v>
      </c>
      <c r="X1780" s="9" t="s">
        <v>242</v>
      </c>
      <c r="Y1780" s="9" t="s">
        <v>137</v>
      </c>
      <c r="Z1780" s="9" t="s">
        <v>146</v>
      </c>
      <c r="AA1780" s="9" t="s">
        <v>137</v>
      </c>
      <c r="AB1780" s="9" t="s">
        <v>137</v>
      </c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 t="s">
        <v>284</v>
      </c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 t="s">
        <v>219</v>
      </c>
      <c r="BR1780" s="9"/>
      <c r="BS1780" s="9"/>
      <c r="BT1780" s="9"/>
      <c r="BU1780" s="9"/>
      <c r="BV1780" s="9"/>
      <c r="BW1780" s="9"/>
      <c r="BX1780" s="9"/>
      <c r="BY1780" s="9"/>
      <c r="BZ1780" s="9"/>
      <c r="CA1780" s="10"/>
      <c r="CB1780" s="10" t="str">
        <f t="shared" si="5"/>
        <v/>
      </c>
      <c r="CC1780" s="10"/>
      <c r="CD1780" s="9" t="str">
        <f t="shared" si="2"/>
        <v/>
      </c>
      <c r="CE1780" s="9" t="s">
        <v>168</v>
      </c>
      <c r="CF1780" s="9" t="s">
        <v>220</v>
      </c>
      <c r="CG1780" s="9">
        <f>IF(CF1780="","",VLOOKUP(CF1780,Metadata!$D$2:$H$20,2,FALSE))</f>
        <v>27500</v>
      </c>
      <c r="CH1780" s="9">
        <f>IF(CF1780="","",VLOOKUP(CF1780,Metadata!$D$2:$H$20,4,FALSE))</f>
        <v>25000</v>
      </c>
      <c r="CI1780" s="9">
        <f>IF(CF1780="","",VLOOKUP(CF1780,Metadata!$D$2:$H$20,5,FALSE))</f>
        <v>30000</v>
      </c>
      <c r="CJ1780" s="9">
        <f t="shared" si="3"/>
        <v>27500</v>
      </c>
      <c r="CK1780" s="9" t="s">
        <v>189</v>
      </c>
      <c r="CL1780" s="10">
        <v>1</v>
      </c>
      <c r="CM1780" s="10">
        <v>5</v>
      </c>
      <c r="CN1780" s="10">
        <v>6</v>
      </c>
      <c r="CO1780" s="10">
        <v>6</v>
      </c>
      <c r="CP1780" s="10">
        <v>6</v>
      </c>
      <c r="CQ1780" s="10">
        <v>6</v>
      </c>
      <c r="CR1780" s="10">
        <v>6</v>
      </c>
      <c r="CS1780" s="10">
        <v>6</v>
      </c>
      <c r="CT1780" s="10">
        <v>5</v>
      </c>
      <c r="CU1780" s="10">
        <v>5</v>
      </c>
      <c r="CV1780" s="10">
        <v>5</v>
      </c>
      <c r="CW1780" s="10">
        <v>5</v>
      </c>
      <c r="CX1780" s="10">
        <v>6</v>
      </c>
      <c r="CY1780" s="10">
        <v>6</v>
      </c>
      <c r="CZ1780" s="10">
        <v>5</v>
      </c>
      <c r="DA1780" s="10">
        <v>4</v>
      </c>
      <c r="DB1780" s="10">
        <v>5</v>
      </c>
      <c r="DC1780" s="10">
        <v>6</v>
      </c>
      <c r="DD1780" s="10">
        <v>1</v>
      </c>
      <c r="DE1780" s="10">
        <v>7</v>
      </c>
      <c r="DF1780" s="10">
        <v>7</v>
      </c>
      <c r="DG1780" s="10">
        <v>5</v>
      </c>
      <c r="DH1780" s="10">
        <v>5</v>
      </c>
      <c r="DI1780" s="10">
        <v>5</v>
      </c>
      <c r="DJ1780" s="10">
        <v>4</v>
      </c>
      <c r="DK1780" s="10">
        <v>6</v>
      </c>
      <c r="DL1780" s="10">
        <v>6</v>
      </c>
      <c r="DM1780" s="9" t="s">
        <v>154</v>
      </c>
      <c r="DN1780" s="10">
        <v>1993</v>
      </c>
      <c r="DO1780" s="9">
        <f t="shared" si="8"/>
        <v>28</v>
      </c>
      <c r="DP1780" s="9" t="s">
        <v>155</v>
      </c>
      <c r="DQ1780" s="9" t="s">
        <v>156</v>
      </c>
      <c r="DR1780" s="9" t="s">
        <v>157</v>
      </c>
      <c r="DS1780" s="9" t="s">
        <v>137</v>
      </c>
      <c r="DT1780" s="9" t="s">
        <v>657</v>
      </c>
      <c r="DU1780" s="9" t="s">
        <v>223</v>
      </c>
      <c r="DV1780" s="9" t="str">
        <f>VLOOKUP(DU1780,Metadata!$B$2:$C$7,2,FALSE)</f>
        <v>3 - 6 years</v>
      </c>
    </row>
    <row r="1781" spans="1:126">
      <c r="A1781" s="13">
        <v>1780</v>
      </c>
      <c r="B1781" s="9" t="s">
        <v>171</v>
      </c>
      <c r="C1781" s="9" t="str">
        <f>VLOOKUP(B1781,Metadata!$M$2:$N$6,2,FALSE)</f>
        <v>Contractor</v>
      </c>
      <c r="D1781" s="9" t="s">
        <v>137</v>
      </c>
      <c r="E1781" s="9" t="s">
        <v>159</v>
      </c>
      <c r="F1781" s="9" t="s">
        <v>138</v>
      </c>
      <c r="G1781" s="9" t="s">
        <v>172</v>
      </c>
      <c r="H1781" s="9" t="str">
        <f>IF(G1781="","",VLOOKUP(G1781,Metadata!$J$2:$K$22,2,FALSE))</f>
        <v>Porto Metropolitan Area</v>
      </c>
      <c r="I1781" s="9" t="s">
        <v>292</v>
      </c>
      <c r="J1781" s="9" t="str">
        <f>IF(I1781="","",VLOOKUP(I1781,Metadata!$P$2:$Q$43,2,FALSE))</f>
        <v>North America</v>
      </c>
      <c r="K1781" s="9" t="str">
        <f t="shared" si="0"/>
        <v>International</v>
      </c>
      <c r="L1781" s="9" t="s">
        <v>137</v>
      </c>
      <c r="M1781" s="9" t="str">
        <f>IF(L1781="","",VLOOKUP(L1781,Metadata!$J$2:$K$22,2,FALSE))</f>
        <v/>
      </c>
      <c r="N1781" s="9" t="s">
        <v>141</v>
      </c>
      <c r="O1781" s="9" t="s">
        <v>137</v>
      </c>
      <c r="P1781" s="9" t="s">
        <v>191</v>
      </c>
      <c r="Q1781" s="10" t="str">
        <f t="shared" si="1"/>
        <v>Remote Job (full or flexible)</v>
      </c>
      <c r="R1781" s="10">
        <v>7</v>
      </c>
      <c r="S1781" s="9" t="s">
        <v>319</v>
      </c>
      <c r="T1781" s="9" t="s">
        <v>137</v>
      </c>
      <c r="U1781" s="9" t="str">
        <f>IF(S1781&lt;&gt;"",S1781,IF(T1781&lt;&gt;"",VLOOKUP(T1781,Metadata!$S$2:$T$228,2,FALSE),""))</f>
        <v>CTO</v>
      </c>
      <c r="V1781" s="9" t="s">
        <v>261</v>
      </c>
      <c r="W1781" s="9" t="s">
        <v>137</v>
      </c>
      <c r="X1781" s="9" t="s">
        <v>145</v>
      </c>
      <c r="Y1781" s="9" t="s">
        <v>137</v>
      </c>
      <c r="Z1781" s="9" t="s">
        <v>146</v>
      </c>
      <c r="AA1781" s="9" t="s">
        <v>165</v>
      </c>
      <c r="AB1781" s="9" t="s">
        <v>137</v>
      </c>
      <c r="AC1781" s="9"/>
      <c r="AD1781" s="9" t="s">
        <v>148</v>
      </c>
      <c r="AE1781" s="9" t="s">
        <v>194</v>
      </c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198</v>
      </c>
      <c r="BL1781" s="9" t="s">
        <v>199</v>
      </c>
      <c r="BM1781" s="9"/>
      <c r="BN1781" s="9"/>
      <c r="BO1781" s="9"/>
      <c r="BP1781" s="9"/>
      <c r="BQ1781" s="9" t="s">
        <v>219</v>
      </c>
      <c r="BR1781" s="9"/>
      <c r="BS1781" s="9"/>
      <c r="BT1781" s="9"/>
      <c r="BU1781" s="9"/>
      <c r="BV1781" s="9"/>
      <c r="BW1781" s="9"/>
      <c r="BX1781" s="9"/>
      <c r="BY1781" s="9"/>
      <c r="BZ1781" s="9"/>
      <c r="CA1781" s="14" t="s">
        <v>404</v>
      </c>
      <c r="CB1781" s="10" t="str">
        <f t="shared" si="5"/>
        <v>More than 24 months</v>
      </c>
      <c r="CC1781" s="10">
        <v>50</v>
      </c>
      <c r="CD1781" s="9">
        <f t="shared" si="2"/>
        <v>80000</v>
      </c>
      <c r="CE1781" s="9" t="s">
        <v>137</v>
      </c>
      <c r="CF1781" s="9" t="s">
        <v>137</v>
      </c>
      <c r="CG1781" s="9" t="str">
        <f>IF(CF1781="","",VLOOKUP(CF1781,Metadata!$D$2:$H$20,2,FALSE))</f>
        <v/>
      </c>
      <c r="CH1781" s="9" t="str">
        <f>IF(CF1781="","",VLOOKUP(CF1781,Metadata!$D$2:$H$20,4,FALSE))</f>
        <v/>
      </c>
      <c r="CI1781" s="9" t="str">
        <f>IF(CF1781="","",VLOOKUP(CF1781,Metadata!$D$2:$H$20,5,FALSE))</f>
        <v/>
      </c>
      <c r="CJ1781" s="9">
        <f t="shared" si="3"/>
        <v>80000</v>
      </c>
      <c r="CK1781" s="9" t="s">
        <v>277</v>
      </c>
      <c r="CL1781" s="10">
        <v>3</v>
      </c>
      <c r="CM1781" s="10">
        <v>5</v>
      </c>
      <c r="CN1781" s="10">
        <v>7</v>
      </c>
      <c r="CO1781" s="10">
        <v>7</v>
      </c>
      <c r="CP1781" s="10">
        <v>4</v>
      </c>
      <c r="CQ1781" s="10">
        <v>7</v>
      </c>
      <c r="CR1781" s="10">
        <v>7</v>
      </c>
      <c r="CS1781" s="10">
        <v>2</v>
      </c>
      <c r="CT1781" s="10">
        <v>5</v>
      </c>
      <c r="CU1781" s="10">
        <v>5</v>
      </c>
      <c r="CV1781" s="10">
        <v>5</v>
      </c>
      <c r="CW1781" s="10">
        <v>1</v>
      </c>
      <c r="CX1781" s="10">
        <v>7</v>
      </c>
      <c r="CY1781" s="10">
        <v>7</v>
      </c>
      <c r="CZ1781" s="10">
        <v>1</v>
      </c>
      <c r="DA1781" s="10">
        <v>2</v>
      </c>
      <c r="DB1781" s="10">
        <v>1</v>
      </c>
      <c r="DC1781" s="10">
        <v>2</v>
      </c>
      <c r="DD1781" s="10">
        <v>2</v>
      </c>
      <c r="DE1781" s="10">
        <v>2</v>
      </c>
      <c r="DF1781" s="10">
        <v>4</v>
      </c>
      <c r="DG1781" s="10">
        <v>7</v>
      </c>
      <c r="DH1781" s="10">
        <v>5</v>
      </c>
      <c r="DI1781" s="10">
        <v>7</v>
      </c>
      <c r="DJ1781" s="10">
        <v>1</v>
      </c>
      <c r="DK1781" s="10">
        <v>4</v>
      </c>
      <c r="DL1781" s="10">
        <v>3</v>
      </c>
      <c r="DM1781" s="9" t="s">
        <v>154</v>
      </c>
      <c r="DN1781" s="10">
        <v>1985</v>
      </c>
      <c r="DO1781" s="9">
        <f t="shared" si="8"/>
        <v>36</v>
      </c>
      <c r="DP1781" s="9" t="s">
        <v>155</v>
      </c>
      <c r="DQ1781" s="9" t="s">
        <v>156</v>
      </c>
      <c r="DR1781" s="9" t="s">
        <v>157</v>
      </c>
      <c r="DS1781" s="9" t="s">
        <v>137</v>
      </c>
      <c r="DT1781" s="9" t="s">
        <v>657</v>
      </c>
      <c r="DU1781" s="9" t="s">
        <v>158</v>
      </c>
      <c r="DV1781" s="9" t="str">
        <f>VLOOKUP(DU1781,Metadata!$B$2:$C$7,2,FALSE)</f>
        <v>6+ years</v>
      </c>
    </row>
    <row r="1782" spans="1:126">
      <c r="A1782" s="13">
        <v>1781</v>
      </c>
      <c r="B1782" s="9" t="s">
        <v>135</v>
      </c>
      <c r="C1782" s="9" t="str">
        <f>VLOOKUP(B1782,Metadata!$M$2:$N$6,2,FALSE)</f>
        <v>Permanent Employee</v>
      </c>
      <c r="D1782" s="9" t="s">
        <v>136</v>
      </c>
      <c r="E1782" s="9" t="s">
        <v>137</v>
      </c>
      <c r="F1782" s="9" t="s">
        <v>138</v>
      </c>
      <c r="G1782" s="9" t="s">
        <v>318</v>
      </c>
      <c r="H1782" s="9" t="str">
        <f>IF(G1782="","",VLOOKUP(G1782,Metadata!$J$2:$K$22,2,FALSE))</f>
        <v>North</v>
      </c>
      <c r="I1782" s="9" t="s">
        <v>300</v>
      </c>
      <c r="J1782" s="9" t="str">
        <f>IF(I1782="","",VLOOKUP(I1782,Metadata!$P$2:$Q$43,2,FALSE))</f>
        <v>Europe</v>
      </c>
      <c r="K1782" s="9" t="str">
        <f t="shared" si="0"/>
        <v>International</v>
      </c>
      <c r="L1782" s="9" t="s">
        <v>137</v>
      </c>
      <c r="M1782" s="9" t="str">
        <f>IF(L1782="","",VLOOKUP(L1782,Metadata!$J$2:$K$22,2,FALSE))</f>
        <v/>
      </c>
      <c r="N1782" s="9" t="s">
        <v>205</v>
      </c>
      <c r="O1782" s="9" t="s">
        <v>137</v>
      </c>
      <c r="P1782" s="9" t="s">
        <v>137</v>
      </c>
      <c r="Q1782" s="10" t="str">
        <f t="shared" si="1"/>
        <v>Full Office Job</v>
      </c>
      <c r="R1782" s="10">
        <v>5</v>
      </c>
      <c r="S1782" s="9" t="s">
        <v>192</v>
      </c>
      <c r="T1782" s="9" t="s">
        <v>137</v>
      </c>
      <c r="U1782" s="9" t="str">
        <f>IF(S1782&lt;&gt;"",S1782,IF(T1782&lt;&gt;"",VLOOKUP(T1782,Metadata!$S$2:$T$228,2,FALSE),""))</f>
        <v>Back-End Developer</v>
      </c>
      <c r="V1782" s="9" t="s">
        <v>261</v>
      </c>
      <c r="W1782" s="9" t="s">
        <v>137</v>
      </c>
      <c r="X1782" s="9" t="s">
        <v>145</v>
      </c>
      <c r="Y1782" s="9" t="s">
        <v>137</v>
      </c>
      <c r="Z1782" s="9" t="s">
        <v>224</v>
      </c>
      <c r="AA1782" s="9" t="s">
        <v>137</v>
      </c>
      <c r="AB1782" s="9" t="s">
        <v>137</v>
      </c>
      <c r="AC1782" s="9"/>
      <c r="AD1782" s="9"/>
      <c r="AE1782" s="9" t="s">
        <v>194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 t="s">
        <v>198</v>
      </c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10"/>
      <c r="CB1782" s="10" t="str">
        <f t="shared" si="5"/>
        <v/>
      </c>
      <c r="CC1782" s="10"/>
      <c r="CD1782" s="9" t="str">
        <f t="shared" si="2"/>
        <v/>
      </c>
      <c r="CE1782" s="9" t="s">
        <v>168</v>
      </c>
      <c r="CF1782" s="9" t="s">
        <v>188</v>
      </c>
      <c r="CG1782" s="9">
        <f>IF(CF1782="","",VLOOKUP(CF1782,Metadata!$D$2:$H$20,2,FALSE))</f>
        <v>17500</v>
      </c>
      <c r="CH1782" s="9">
        <f>IF(CF1782="","",VLOOKUP(CF1782,Metadata!$D$2:$H$20,4,FALSE))</f>
        <v>15000</v>
      </c>
      <c r="CI1782" s="9">
        <f>IF(CF1782="","",VLOOKUP(CF1782,Metadata!$D$2:$H$20,5,FALSE))</f>
        <v>20000</v>
      </c>
      <c r="CJ1782" s="9">
        <f t="shared" si="3"/>
        <v>17500</v>
      </c>
      <c r="CK1782" s="9" t="s">
        <v>221</v>
      </c>
      <c r="CL1782" s="10">
        <v>3</v>
      </c>
      <c r="CM1782" s="10">
        <v>3</v>
      </c>
      <c r="CN1782" s="10">
        <v>5</v>
      </c>
      <c r="CO1782" s="10">
        <v>5</v>
      </c>
      <c r="CP1782" s="10">
        <v>5</v>
      </c>
      <c r="CQ1782" s="10">
        <v>6</v>
      </c>
      <c r="CR1782" s="10">
        <v>3</v>
      </c>
      <c r="CS1782" s="10">
        <v>5</v>
      </c>
      <c r="CT1782" s="10">
        <v>5</v>
      </c>
      <c r="CU1782" s="10">
        <v>6</v>
      </c>
      <c r="CV1782" s="10">
        <v>6</v>
      </c>
      <c r="CW1782" s="10">
        <v>4</v>
      </c>
      <c r="CX1782" s="10">
        <v>4</v>
      </c>
      <c r="CY1782" s="10">
        <v>4</v>
      </c>
      <c r="CZ1782" s="10">
        <v>5</v>
      </c>
      <c r="DA1782" s="10">
        <v>4</v>
      </c>
      <c r="DB1782" s="10">
        <v>3</v>
      </c>
      <c r="DC1782" s="10">
        <v>6</v>
      </c>
      <c r="DD1782" s="10">
        <v>5</v>
      </c>
      <c r="DE1782" s="10">
        <v>6</v>
      </c>
      <c r="DF1782" s="10">
        <v>5</v>
      </c>
      <c r="DG1782" s="10">
        <v>7</v>
      </c>
      <c r="DH1782" s="10">
        <v>4</v>
      </c>
      <c r="DI1782" s="10">
        <v>6</v>
      </c>
      <c r="DJ1782" s="10">
        <v>2</v>
      </c>
      <c r="DK1782" s="10">
        <v>3</v>
      </c>
      <c r="DL1782" s="10">
        <v>3</v>
      </c>
      <c r="DM1782" s="9" t="s">
        <v>154</v>
      </c>
      <c r="DN1782" s="10">
        <v>1986</v>
      </c>
      <c r="DO1782" s="9">
        <f t="shared" si="8"/>
        <v>35</v>
      </c>
      <c r="DP1782" s="9" t="s">
        <v>155</v>
      </c>
      <c r="DQ1782" s="9" t="s">
        <v>202</v>
      </c>
      <c r="DR1782" s="9" t="s">
        <v>157</v>
      </c>
      <c r="DS1782" s="9" t="s">
        <v>137</v>
      </c>
      <c r="DT1782" s="9" t="s">
        <v>657</v>
      </c>
      <c r="DU1782" s="9" t="s">
        <v>223</v>
      </c>
      <c r="DV1782" s="9" t="str">
        <f>VLOOKUP(DU1782,Metadata!$B$2:$C$7,2,FALSE)</f>
        <v>3 - 6 years</v>
      </c>
    </row>
    <row r="1783" spans="1:126">
      <c r="A1783" s="13">
        <v>1782</v>
      </c>
      <c r="B1783" s="9" t="s">
        <v>135</v>
      </c>
      <c r="C1783" s="9" t="str">
        <f>VLOOKUP(B1783,Metadata!$M$2:$N$6,2,FALSE)</f>
        <v>Permanent Employee</v>
      </c>
      <c r="D1783" s="9" t="s">
        <v>159</v>
      </c>
      <c r="E1783" s="9" t="s">
        <v>137</v>
      </c>
      <c r="F1783" s="9" t="s">
        <v>138</v>
      </c>
      <c r="G1783" s="9" t="s">
        <v>140</v>
      </c>
      <c r="H1783" s="9" t="str">
        <f>IF(G1783="","",VLOOKUP(G1783,Metadata!$J$2:$K$22,2,FALSE))</f>
        <v>Lisbon Metropolitan Area</v>
      </c>
      <c r="I1783" s="9" t="s">
        <v>138</v>
      </c>
      <c r="J1783" s="9" t="str">
        <f>IF(I1783="","",VLOOKUP(I1783,Metadata!$P$2:$Q$43,2,FALSE))</f>
        <v>Europe</v>
      </c>
      <c r="K1783" s="9" t="str">
        <f t="shared" si="0"/>
        <v>Portugal</v>
      </c>
      <c r="L1783" s="9" t="s">
        <v>140</v>
      </c>
      <c r="M1783" s="9" t="str">
        <f>IF(L1783="","",VLOOKUP(L1783,Metadata!$J$2:$K$22,2,FALSE))</f>
        <v>Lisbon Metropolitan Area</v>
      </c>
      <c r="N1783" s="9" t="s">
        <v>141</v>
      </c>
      <c r="O1783" s="9" t="s">
        <v>137</v>
      </c>
      <c r="P1783" s="9" t="s">
        <v>142</v>
      </c>
      <c r="Q1783" s="10" t="str">
        <f t="shared" si="1"/>
        <v>Full Office Job</v>
      </c>
      <c r="R1783" s="10">
        <v>6</v>
      </c>
      <c r="S1783" s="9" t="s">
        <v>137</v>
      </c>
      <c r="T1783" s="9" t="s">
        <v>701</v>
      </c>
      <c r="U1783" s="9" t="str">
        <f>IF(S1783&lt;&gt;"",S1783,IF(T1783&lt;&gt;"",VLOOKUP(T1783,Metadata!$S$2:$T$228,2,FALSE),""))</f>
        <v>Product Owner/Product Manager</v>
      </c>
      <c r="V1783" s="9" t="s">
        <v>268</v>
      </c>
      <c r="W1783" s="9" t="s">
        <v>137</v>
      </c>
      <c r="X1783" s="9" t="s">
        <v>145</v>
      </c>
      <c r="Y1783" s="9" t="s">
        <v>137</v>
      </c>
      <c r="Z1783" s="9" t="s">
        <v>218</v>
      </c>
      <c r="AA1783" s="9" t="s">
        <v>137</v>
      </c>
      <c r="AB1783" s="9" t="s">
        <v>137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 t="s">
        <v>150</v>
      </c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 t="s">
        <v>150</v>
      </c>
      <c r="BZ1783" s="9" t="s">
        <v>137</v>
      </c>
      <c r="CA1783" s="10"/>
      <c r="CB1783" s="10" t="str">
        <f t="shared" si="5"/>
        <v/>
      </c>
      <c r="CC1783" s="10"/>
      <c r="CD1783" s="9" t="str">
        <f t="shared" si="2"/>
        <v/>
      </c>
      <c r="CE1783" s="9" t="s">
        <v>232</v>
      </c>
      <c r="CF1783" s="9" t="s">
        <v>220</v>
      </c>
      <c r="CG1783" s="9">
        <f>IF(CF1783="","",VLOOKUP(CF1783,Metadata!$D$2:$H$20,2,FALSE))</f>
        <v>27500</v>
      </c>
      <c r="CH1783" s="9">
        <f>IF(CF1783="","",VLOOKUP(CF1783,Metadata!$D$2:$H$20,4,FALSE))</f>
        <v>25000</v>
      </c>
      <c r="CI1783" s="9">
        <f>IF(CF1783="","",VLOOKUP(CF1783,Metadata!$D$2:$H$20,5,FALSE))</f>
        <v>30000</v>
      </c>
      <c r="CJ1783" s="9">
        <f t="shared" si="3"/>
        <v>27500</v>
      </c>
      <c r="CK1783" s="9" t="s">
        <v>189</v>
      </c>
      <c r="CL1783" s="10">
        <v>5</v>
      </c>
      <c r="CM1783" s="10">
        <v>3</v>
      </c>
      <c r="CN1783" s="10">
        <v>7</v>
      </c>
      <c r="CO1783" s="10">
        <v>6</v>
      </c>
      <c r="CP1783" s="10">
        <v>6</v>
      </c>
      <c r="CQ1783" s="10">
        <v>7</v>
      </c>
      <c r="CR1783" s="10">
        <v>5</v>
      </c>
      <c r="CS1783" s="10">
        <v>6</v>
      </c>
      <c r="CT1783" s="10">
        <v>6</v>
      </c>
      <c r="CU1783" s="10">
        <v>5</v>
      </c>
      <c r="CV1783" s="10">
        <v>6</v>
      </c>
      <c r="CW1783" s="10">
        <v>5</v>
      </c>
      <c r="CX1783" s="10">
        <v>6</v>
      </c>
      <c r="CY1783" s="10">
        <v>5</v>
      </c>
      <c r="CZ1783" s="10">
        <v>5</v>
      </c>
      <c r="DA1783" s="10">
        <v>4</v>
      </c>
      <c r="DB1783" s="10">
        <v>4</v>
      </c>
      <c r="DC1783" s="10">
        <v>6</v>
      </c>
      <c r="DD1783" s="10">
        <v>4</v>
      </c>
      <c r="DE1783" s="10">
        <v>6</v>
      </c>
      <c r="DF1783" s="10">
        <v>5</v>
      </c>
      <c r="DG1783" s="10">
        <v>5</v>
      </c>
      <c r="DH1783" s="10">
        <v>5</v>
      </c>
      <c r="DI1783" s="10">
        <v>6</v>
      </c>
      <c r="DJ1783" s="10">
        <v>4</v>
      </c>
      <c r="DK1783" s="10">
        <v>4</v>
      </c>
      <c r="DL1783" s="10">
        <v>4</v>
      </c>
      <c r="DM1783" s="9" t="s">
        <v>154</v>
      </c>
      <c r="DN1783" s="10">
        <v>1992</v>
      </c>
      <c r="DO1783" s="9">
        <f t="shared" si="8"/>
        <v>29</v>
      </c>
      <c r="DP1783" s="9" t="s">
        <v>155</v>
      </c>
      <c r="DQ1783" s="9" t="s">
        <v>202</v>
      </c>
      <c r="DR1783" s="9" t="s">
        <v>157</v>
      </c>
      <c r="DS1783" s="9" t="s">
        <v>137</v>
      </c>
      <c r="DT1783" s="9" t="s">
        <v>657</v>
      </c>
      <c r="DU1783" s="9" t="s">
        <v>203</v>
      </c>
      <c r="DV1783" s="9" t="str">
        <f>VLOOKUP(DU1783,Metadata!$B$2:$C$7,2,FALSE)</f>
        <v>6+ years</v>
      </c>
    </row>
    <row r="1784" spans="1:126">
      <c r="A1784" s="13">
        <v>1783</v>
      </c>
      <c r="B1784" s="9" t="s">
        <v>171</v>
      </c>
      <c r="C1784" s="9" t="str">
        <f>VLOOKUP(B1784,Metadata!$M$2:$N$6,2,FALSE)</f>
        <v>Contractor</v>
      </c>
      <c r="D1784" s="9" t="s">
        <v>137</v>
      </c>
      <c r="E1784" s="9" t="s">
        <v>136</v>
      </c>
      <c r="F1784" s="9" t="s">
        <v>138</v>
      </c>
      <c r="G1784" s="9" t="s">
        <v>140</v>
      </c>
      <c r="H1784" s="9" t="str">
        <f>IF(G1784="","",VLOOKUP(G1784,Metadata!$J$2:$K$22,2,FALSE))</f>
        <v>Lisbon Metropolitan Area</v>
      </c>
      <c r="I1784" s="9" t="s">
        <v>289</v>
      </c>
      <c r="J1784" s="9" t="str">
        <f>IF(I1784="","",VLOOKUP(I1784,Metadata!$P$2:$Q$43,2,FALSE))</f>
        <v>Europe</v>
      </c>
      <c r="K1784" s="9" t="str">
        <f t="shared" si="0"/>
        <v>International</v>
      </c>
      <c r="L1784" s="9" t="s">
        <v>137</v>
      </c>
      <c r="M1784" s="9" t="str">
        <f>IF(L1784="","",VLOOKUP(L1784,Metadata!$J$2:$K$22,2,FALSE))</f>
        <v/>
      </c>
      <c r="N1784" s="9" t="s">
        <v>141</v>
      </c>
      <c r="O1784" s="9" t="s">
        <v>137</v>
      </c>
      <c r="P1784" s="9" t="s">
        <v>191</v>
      </c>
      <c r="Q1784" s="10" t="str">
        <f t="shared" si="1"/>
        <v>Remote Job (full or flexible)</v>
      </c>
      <c r="R1784" s="10">
        <v>5</v>
      </c>
      <c r="S1784" s="9" t="s">
        <v>229</v>
      </c>
      <c r="T1784" s="9" t="s">
        <v>137</v>
      </c>
      <c r="U1784" s="9" t="str">
        <f>IF(S1784&lt;&gt;"",S1784,IF(T1784&lt;&gt;"",VLOOKUP(T1784,Metadata!$S$2:$T$228,2,FALSE),""))</f>
        <v>Project Manager</v>
      </c>
      <c r="V1784" s="9" t="s">
        <v>251</v>
      </c>
      <c r="W1784" s="9" t="s">
        <v>137</v>
      </c>
      <c r="X1784" s="9" t="s">
        <v>145</v>
      </c>
      <c r="Y1784" s="9" t="s">
        <v>137</v>
      </c>
      <c r="Z1784" s="9" t="s">
        <v>146</v>
      </c>
      <c r="AA1784" s="9" t="s">
        <v>137</v>
      </c>
      <c r="AB1784" s="9" t="s">
        <v>137</v>
      </c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 t="s">
        <v>150</v>
      </c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 t="s">
        <v>150</v>
      </c>
      <c r="BZ1784" s="9" t="s">
        <v>137</v>
      </c>
      <c r="CA1784" s="10">
        <v>24</v>
      </c>
      <c r="CB1784" s="10" t="str">
        <f t="shared" si="5"/>
        <v>13 to 24 monthts</v>
      </c>
      <c r="CC1784" s="10">
        <v>37.5</v>
      </c>
      <c r="CD1784" s="9">
        <f t="shared" si="2"/>
        <v>60000</v>
      </c>
      <c r="CE1784" s="9"/>
      <c r="CF1784" s="9" t="s">
        <v>137</v>
      </c>
      <c r="CG1784" s="9" t="str">
        <f>IF(CF1784="","",VLOOKUP(CF1784,Metadata!$D$2:$H$20,2,FALSE))</f>
        <v/>
      </c>
      <c r="CH1784" s="9" t="str">
        <f>IF(CF1784="","",VLOOKUP(CF1784,Metadata!$D$2:$H$20,4,FALSE))</f>
        <v/>
      </c>
      <c r="CI1784" s="9" t="str">
        <f>IF(CF1784="","",VLOOKUP(CF1784,Metadata!$D$2:$H$20,5,FALSE))</f>
        <v/>
      </c>
      <c r="CJ1784" s="9">
        <f t="shared" si="3"/>
        <v>60000</v>
      </c>
      <c r="CK1784" s="9" t="s">
        <v>153</v>
      </c>
      <c r="CL1784" s="10">
        <v>5</v>
      </c>
      <c r="CM1784" s="10">
        <v>5</v>
      </c>
      <c r="CN1784" s="10">
        <v>7</v>
      </c>
      <c r="CO1784" s="10">
        <v>6</v>
      </c>
      <c r="CP1784" s="10">
        <v>6</v>
      </c>
      <c r="CQ1784" s="10">
        <v>6</v>
      </c>
      <c r="CR1784" s="10">
        <v>5</v>
      </c>
      <c r="CS1784" s="10">
        <v>6</v>
      </c>
      <c r="CT1784" s="10">
        <v>7</v>
      </c>
      <c r="CU1784" s="10">
        <v>1</v>
      </c>
      <c r="CV1784" s="10">
        <v>3</v>
      </c>
      <c r="CW1784" s="10">
        <v>5</v>
      </c>
      <c r="CX1784" s="10">
        <v>6</v>
      </c>
      <c r="CY1784" s="10">
        <v>7</v>
      </c>
      <c r="CZ1784" s="10">
        <v>5</v>
      </c>
      <c r="DA1784" s="10">
        <v>3</v>
      </c>
      <c r="DB1784" s="10">
        <v>2</v>
      </c>
      <c r="DC1784" s="10">
        <v>5</v>
      </c>
      <c r="DD1784" s="10">
        <v>5</v>
      </c>
      <c r="DE1784" s="10">
        <v>5</v>
      </c>
      <c r="DF1784" s="10">
        <v>6</v>
      </c>
      <c r="DG1784" s="10">
        <v>6</v>
      </c>
      <c r="DH1784" s="10">
        <v>6</v>
      </c>
      <c r="DI1784" s="10">
        <v>6</v>
      </c>
      <c r="DJ1784" s="10">
        <v>5</v>
      </c>
      <c r="DK1784" s="10">
        <v>5</v>
      </c>
      <c r="DL1784" s="10">
        <v>5</v>
      </c>
      <c r="DM1784" s="9" t="s">
        <v>154</v>
      </c>
      <c r="DN1784" s="10">
        <v>1978</v>
      </c>
      <c r="DO1784" s="9">
        <f t="shared" si="8"/>
        <v>43</v>
      </c>
      <c r="DP1784" s="9" t="s">
        <v>155</v>
      </c>
      <c r="DQ1784" s="9" t="s">
        <v>210</v>
      </c>
      <c r="DR1784" s="9" t="s">
        <v>170</v>
      </c>
      <c r="DS1784" s="9" t="s">
        <v>137</v>
      </c>
      <c r="DT1784" s="9" t="s">
        <v>657</v>
      </c>
      <c r="DU1784" s="9" t="s">
        <v>158</v>
      </c>
      <c r="DV1784" s="9" t="str">
        <f>VLOOKUP(DU1784,Metadata!$B$2:$C$7,2,FALSE)</f>
        <v>6+ years</v>
      </c>
    </row>
    <row r="1785" spans="1:126">
      <c r="A1785" s="13">
        <v>1784</v>
      </c>
      <c r="B1785" s="9" t="s">
        <v>135</v>
      </c>
      <c r="C1785" s="9" t="str">
        <f>VLOOKUP(B1785,Metadata!$M$2:$N$6,2,FALSE)</f>
        <v>Permanent Employee</v>
      </c>
      <c r="D1785" s="9" t="s">
        <v>159</v>
      </c>
      <c r="E1785" s="9" t="s">
        <v>137</v>
      </c>
      <c r="F1785" s="9" t="s">
        <v>138</v>
      </c>
      <c r="G1785" s="9" t="s">
        <v>160</v>
      </c>
      <c r="H1785" s="9" t="str">
        <f>IF(G1785="","",VLOOKUP(G1785,Metadata!$J$2:$K$22,2,FALSE))</f>
        <v>Centre</v>
      </c>
      <c r="I1785" s="9" t="s">
        <v>138</v>
      </c>
      <c r="J1785" s="9" t="str">
        <f>IF(I1785="","",VLOOKUP(I1785,Metadata!$P$2:$Q$43,2,FALSE))</f>
        <v>Europe</v>
      </c>
      <c r="K1785" s="9" t="str">
        <f t="shared" si="0"/>
        <v>Portugal</v>
      </c>
      <c r="L1785" s="9" t="s">
        <v>160</v>
      </c>
      <c r="M1785" s="9" t="str">
        <f>IF(L1785="","",VLOOKUP(L1785,Metadata!$J$2:$K$22,2,FALSE))</f>
        <v>Centre</v>
      </c>
      <c r="N1785" s="9" t="s">
        <v>141</v>
      </c>
      <c r="O1785" s="9" t="s">
        <v>137</v>
      </c>
      <c r="P1785" s="9" t="s">
        <v>142</v>
      </c>
      <c r="Q1785" s="10" t="str">
        <f t="shared" si="1"/>
        <v>Full Office Job</v>
      </c>
      <c r="R1785" s="10">
        <v>5</v>
      </c>
      <c r="S1785" s="9" t="s">
        <v>161</v>
      </c>
      <c r="T1785" s="9" t="s">
        <v>137</v>
      </c>
      <c r="U1785" s="9" t="str">
        <f>IF(S1785&lt;&gt;"",S1785,IF(T1785&lt;&gt;"",VLOOKUP(T1785,Metadata!$S$2:$T$228,2,FALSE),""))</f>
        <v>Full-Stack Developer</v>
      </c>
      <c r="V1785" s="9" t="s">
        <v>256</v>
      </c>
      <c r="W1785" s="9" t="s">
        <v>137</v>
      </c>
      <c r="X1785" s="9" t="s">
        <v>163</v>
      </c>
      <c r="Y1785" s="9" t="s">
        <v>137</v>
      </c>
      <c r="Z1785" s="9" t="s">
        <v>193</v>
      </c>
      <c r="AA1785" s="9" t="s">
        <v>165</v>
      </c>
      <c r="AB1785" s="9" t="s">
        <v>137</v>
      </c>
      <c r="AC1785" s="9" t="s">
        <v>147</v>
      </c>
      <c r="AD1785" s="9"/>
      <c r="AE1785" s="9" t="s">
        <v>194</v>
      </c>
      <c r="AF1785" s="9"/>
      <c r="AG1785" s="9" t="s">
        <v>166</v>
      </c>
      <c r="AH1785" s="9"/>
      <c r="AI1785" s="9"/>
      <c r="AJ1785" s="9" t="s">
        <v>185</v>
      </c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 t="s">
        <v>178</v>
      </c>
      <c r="BB1785" s="9"/>
      <c r="BC1785" s="9"/>
      <c r="BD1785" s="9"/>
      <c r="BE1785" s="9"/>
      <c r="BF1785" s="9"/>
      <c r="BG1785" s="9"/>
      <c r="BH1785" s="9"/>
      <c r="BI1785" s="9"/>
      <c r="BJ1785" s="9" t="s">
        <v>167</v>
      </c>
      <c r="BK1785" s="9" t="s">
        <v>198</v>
      </c>
      <c r="BL1785" s="9"/>
      <c r="BM1785" s="9"/>
      <c r="BN1785" s="9"/>
      <c r="BO1785" s="9"/>
      <c r="BP1785" s="9"/>
      <c r="BQ1785" s="9"/>
      <c r="BR1785" s="9"/>
      <c r="BS1785" s="9" t="s">
        <v>200</v>
      </c>
      <c r="BT1785" s="9"/>
      <c r="BU1785" s="9"/>
      <c r="BV1785" s="9"/>
      <c r="BW1785" s="9"/>
      <c r="BX1785" s="9"/>
      <c r="BY1785" s="9"/>
      <c r="BZ1785" s="9"/>
      <c r="CA1785" s="10"/>
      <c r="CB1785" s="10" t="str">
        <f t="shared" si="5"/>
        <v/>
      </c>
      <c r="CC1785" s="10"/>
      <c r="CD1785" s="9" t="str">
        <f t="shared" si="2"/>
        <v/>
      </c>
      <c r="CE1785" s="9" t="s">
        <v>151</v>
      </c>
      <c r="CF1785" s="9" t="s">
        <v>225</v>
      </c>
      <c r="CG1785" s="9">
        <f>IF(CF1785="","",VLOOKUP(CF1785,Metadata!$D$2:$H$20,2,FALSE))</f>
        <v>22500</v>
      </c>
      <c r="CH1785" s="9">
        <f>IF(CF1785="","",VLOOKUP(CF1785,Metadata!$D$2:$H$20,4,FALSE))</f>
        <v>20000</v>
      </c>
      <c r="CI1785" s="9">
        <f>IF(CF1785="","",VLOOKUP(CF1785,Metadata!$D$2:$H$20,5,FALSE))</f>
        <v>25000</v>
      </c>
      <c r="CJ1785" s="9">
        <f t="shared" si="3"/>
        <v>22500</v>
      </c>
      <c r="CK1785" s="9" t="s">
        <v>153</v>
      </c>
      <c r="CL1785" s="10">
        <v>3</v>
      </c>
      <c r="CM1785" s="10">
        <v>4</v>
      </c>
      <c r="CN1785" s="10">
        <v>7</v>
      </c>
      <c r="CO1785" s="10">
        <v>5</v>
      </c>
      <c r="CP1785" s="10">
        <v>7</v>
      </c>
      <c r="CQ1785" s="10">
        <v>7</v>
      </c>
      <c r="CR1785" s="10">
        <v>7</v>
      </c>
      <c r="CS1785" s="10">
        <v>7</v>
      </c>
      <c r="CT1785" s="10">
        <v>7</v>
      </c>
      <c r="CU1785" s="10">
        <v>5</v>
      </c>
      <c r="CV1785" s="10">
        <v>4</v>
      </c>
      <c r="CW1785" s="10">
        <v>7</v>
      </c>
      <c r="CX1785" s="10">
        <v>5</v>
      </c>
      <c r="CY1785" s="10">
        <v>6</v>
      </c>
      <c r="CZ1785" s="10">
        <v>5</v>
      </c>
      <c r="DA1785" s="10">
        <v>5</v>
      </c>
      <c r="DB1785" s="10">
        <v>6</v>
      </c>
      <c r="DC1785" s="10">
        <v>7</v>
      </c>
      <c r="DD1785" s="10">
        <v>6</v>
      </c>
      <c r="DE1785" s="10">
        <v>7</v>
      </c>
      <c r="DF1785" s="10">
        <v>7</v>
      </c>
      <c r="DG1785" s="10">
        <v>6</v>
      </c>
      <c r="DH1785" s="10">
        <v>5</v>
      </c>
      <c r="DI1785" s="10">
        <v>6</v>
      </c>
      <c r="DJ1785" s="10">
        <v>5</v>
      </c>
      <c r="DK1785" s="10">
        <v>6</v>
      </c>
      <c r="DL1785" s="10">
        <v>6</v>
      </c>
      <c r="DM1785" s="9" t="s">
        <v>154</v>
      </c>
      <c r="DN1785" s="10">
        <v>1987</v>
      </c>
      <c r="DO1785" s="9">
        <f t="shared" si="8"/>
        <v>34</v>
      </c>
      <c r="DP1785" s="9" t="s">
        <v>155</v>
      </c>
      <c r="DQ1785" s="9" t="s">
        <v>156</v>
      </c>
      <c r="DR1785" s="9" t="s">
        <v>157</v>
      </c>
      <c r="DS1785" s="9" t="s">
        <v>137</v>
      </c>
      <c r="DT1785" s="9" t="s">
        <v>657</v>
      </c>
      <c r="DU1785" s="9" t="s">
        <v>203</v>
      </c>
      <c r="DV1785" s="9" t="str">
        <f>VLOOKUP(DU1785,Metadata!$B$2:$C$7,2,FALSE)</f>
        <v>6+ years</v>
      </c>
    </row>
    <row r="1786" spans="1:126">
      <c r="A1786" s="13">
        <v>1785</v>
      </c>
      <c r="B1786" s="9" t="s">
        <v>135</v>
      </c>
      <c r="C1786" s="9" t="str">
        <f>VLOOKUP(B1786,Metadata!$M$2:$N$6,2,FALSE)</f>
        <v>Permanent Employee</v>
      </c>
      <c r="D1786" s="9" t="s">
        <v>136</v>
      </c>
      <c r="E1786" s="9" t="s">
        <v>137</v>
      </c>
      <c r="F1786" s="9" t="s">
        <v>138</v>
      </c>
      <c r="G1786" s="9" t="s">
        <v>172</v>
      </c>
      <c r="H1786" s="9" t="str">
        <f>IF(G1786="","",VLOOKUP(G1786,Metadata!$J$2:$K$22,2,FALSE))</f>
        <v>Porto Metropolitan Area</v>
      </c>
      <c r="I1786" s="9" t="s">
        <v>138</v>
      </c>
      <c r="J1786" s="9" t="str">
        <f>IF(I1786="","",VLOOKUP(I1786,Metadata!$P$2:$Q$43,2,FALSE))</f>
        <v>Europe</v>
      </c>
      <c r="K1786" s="9" t="str">
        <f t="shared" si="0"/>
        <v>Portugal</v>
      </c>
      <c r="L1786" s="9" t="s">
        <v>172</v>
      </c>
      <c r="M1786" s="9" t="str">
        <f>IF(L1786="","",VLOOKUP(L1786,Metadata!$J$2:$K$22,2,FALSE))</f>
        <v>Porto Metropolitan Area</v>
      </c>
      <c r="N1786" s="9" t="s">
        <v>205</v>
      </c>
      <c r="O1786" s="9" t="s">
        <v>137</v>
      </c>
      <c r="P1786" s="9" t="s">
        <v>137</v>
      </c>
      <c r="Q1786" s="10" t="str">
        <f t="shared" si="1"/>
        <v>Full Office Job</v>
      </c>
      <c r="R1786" s="10">
        <v>6</v>
      </c>
      <c r="S1786" s="9" t="s">
        <v>143</v>
      </c>
      <c r="T1786" s="9" t="s">
        <v>137</v>
      </c>
      <c r="U1786" s="9" t="str">
        <f>IF(S1786&lt;&gt;"",S1786,IF(T1786&lt;&gt;"",VLOOKUP(T1786,Metadata!$S$2:$T$228,2,FALSE),""))</f>
        <v>Technical Team Leader</v>
      </c>
      <c r="V1786" s="9" t="s">
        <v>162</v>
      </c>
      <c r="W1786" s="9" t="s">
        <v>137</v>
      </c>
      <c r="X1786" s="9" t="s">
        <v>163</v>
      </c>
      <c r="Y1786" s="9" t="s">
        <v>137</v>
      </c>
      <c r="Z1786" s="9" t="s">
        <v>262</v>
      </c>
      <c r="AA1786" s="9" t="s">
        <v>165</v>
      </c>
      <c r="AB1786" s="9" t="s">
        <v>137</v>
      </c>
      <c r="AC1786" s="9" t="s">
        <v>147</v>
      </c>
      <c r="AD1786" s="9"/>
      <c r="AE1786" s="9" t="s">
        <v>194</v>
      </c>
      <c r="AF1786" s="9"/>
      <c r="AG1786" s="9" t="s">
        <v>166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 t="s">
        <v>149</v>
      </c>
      <c r="AS1786" s="9"/>
      <c r="AT1786" s="9"/>
      <c r="AU1786" s="9"/>
      <c r="AV1786" s="9"/>
      <c r="AW1786" s="9"/>
      <c r="AX1786" s="9" t="s">
        <v>196</v>
      </c>
      <c r="AY1786" s="9"/>
      <c r="AZ1786" s="9"/>
      <c r="BA1786" s="9" t="s">
        <v>178</v>
      </c>
      <c r="BB1786" s="9"/>
      <c r="BC1786" s="9"/>
      <c r="BD1786" s="9"/>
      <c r="BE1786" s="9"/>
      <c r="BF1786" s="9"/>
      <c r="BG1786" s="9"/>
      <c r="BH1786" s="9"/>
      <c r="BI1786" s="9"/>
      <c r="BJ1786" s="9" t="s">
        <v>167</v>
      </c>
      <c r="BK1786" s="9" t="s">
        <v>198</v>
      </c>
      <c r="BL1786" s="9"/>
      <c r="BM1786" s="9"/>
      <c r="BN1786" s="9"/>
      <c r="BO1786" s="9"/>
      <c r="BP1786" s="9" t="s">
        <v>179</v>
      </c>
      <c r="BQ1786" s="9"/>
      <c r="BR1786" s="9" t="s">
        <v>247</v>
      </c>
      <c r="BS1786" s="9"/>
      <c r="BT1786" s="9"/>
      <c r="BU1786" s="9"/>
      <c r="BV1786" s="9"/>
      <c r="BW1786" s="9"/>
      <c r="BX1786" s="9"/>
      <c r="BY1786" s="9"/>
      <c r="BZ1786" s="9"/>
      <c r="CA1786" s="10"/>
      <c r="CB1786" s="10" t="str">
        <f t="shared" si="5"/>
        <v/>
      </c>
      <c r="CC1786" s="10"/>
      <c r="CD1786" s="9" t="str">
        <f t="shared" si="2"/>
        <v/>
      </c>
      <c r="CE1786" s="9" t="s">
        <v>168</v>
      </c>
      <c r="CF1786" s="9" t="s">
        <v>225</v>
      </c>
      <c r="CG1786" s="9">
        <f>IF(CF1786="","",VLOOKUP(CF1786,Metadata!$D$2:$H$20,2,FALSE))</f>
        <v>22500</v>
      </c>
      <c r="CH1786" s="9">
        <f>IF(CF1786="","",VLOOKUP(CF1786,Metadata!$D$2:$H$20,4,FALSE))</f>
        <v>20000</v>
      </c>
      <c r="CI1786" s="9">
        <f>IF(CF1786="","",VLOOKUP(CF1786,Metadata!$D$2:$H$20,5,FALSE))</f>
        <v>25000</v>
      </c>
      <c r="CJ1786" s="9">
        <f t="shared" si="3"/>
        <v>22500</v>
      </c>
      <c r="CK1786" s="9" t="s">
        <v>153</v>
      </c>
      <c r="CL1786" s="10">
        <v>1</v>
      </c>
      <c r="CM1786" s="10">
        <v>5</v>
      </c>
      <c r="CN1786" s="10">
        <v>5</v>
      </c>
      <c r="CO1786" s="10">
        <v>6</v>
      </c>
      <c r="CP1786" s="10">
        <v>5</v>
      </c>
      <c r="CQ1786" s="10">
        <v>7</v>
      </c>
      <c r="CR1786" s="10">
        <v>5</v>
      </c>
      <c r="CS1786" s="10">
        <v>5</v>
      </c>
      <c r="CT1786" s="10">
        <v>5</v>
      </c>
      <c r="CU1786" s="10">
        <v>3</v>
      </c>
      <c r="CV1786" s="10">
        <v>5</v>
      </c>
      <c r="CW1786" s="10">
        <v>2</v>
      </c>
      <c r="CX1786" s="10">
        <v>5</v>
      </c>
      <c r="CY1786" s="10">
        <v>4</v>
      </c>
      <c r="CZ1786" s="10">
        <v>5</v>
      </c>
      <c r="DA1786" s="10">
        <v>4</v>
      </c>
      <c r="DB1786" s="10">
        <v>4</v>
      </c>
      <c r="DC1786" s="10">
        <v>6</v>
      </c>
      <c r="DD1786" s="10">
        <v>4</v>
      </c>
      <c r="DE1786" s="10">
        <v>4</v>
      </c>
      <c r="DF1786" s="10">
        <v>4</v>
      </c>
      <c r="DG1786" s="10">
        <v>6</v>
      </c>
      <c r="DH1786" s="10">
        <v>4</v>
      </c>
      <c r="DI1786" s="10">
        <v>2</v>
      </c>
      <c r="DJ1786" s="10">
        <v>4</v>
      </c>
      <c r="DK1786" s="10">
        <v>4</v>
      </c>
      <c r="DL1786" s="10">
        <v>1</v>
      </c>
      <c r="DM1786" s="9" t="s">
        <v>154</v>
      </c>
      <c r="DN1786" s="10">
        <v>1984</v>
      </c>
      <c r="DO1786" s="9">
        <f t="shared" si="8"/>
        <v>37</v>
      </c>
      <c r="DP1786" s="9" t="s">
        <v>155</v>
      </c>
      <c r="DQ1786" s="9" t="s">
        <v>227</v>
      </c>
      <c r="DR1786" s="9" t="s">
        <v>170</v>
      </c>
      <c r="DS1786" s="9" t="s">
        <v>137</v>
      </c>
      <c r="DT1786" s="9" t="s">
        <v>657</v>
      </c>
      <c r="DU1786" s="9" t="s">
        <v>158</v>
      </c>
      <c r="DV1786" s="9" t="str">
        <f>VLOOKUP(DU1786,Metadata!$B$2:$C$7,2,FALSE)</f>
        <v>6+ years</v>
      </c>
    </row>
    <row r="1787" spans="1:126">
      <c r="A1787" s="13">
        <v>1786</v>
      </c>
      <c r="B1787" s="9" t="s">
        <v>135</v>
      </c>
      <c r="C1787" s="9" t="str">
        <f>VLOOKUP(B1787,Metadata!$M$2:$N$6,2,FALSE)</f>
        <v>Permanent Employee</v>
      </c>
      <c r="D1787" s="9" t="s">
        <v>159</v>
      </c>
      <c r="E1787" s="9" t="s">
        <v>137</v>
      </c>
      <c r="F1787" s="9" t="s">
        <v>138</v>
      </c>
      <c r="G1787" s="9" t="s">
        <v>140</v>
      </c>
      <c r="H1787" s="9" t="str">
        <f>IF(G1787="","",VLOOKUP(G1787,Metadata!$J$2:$K$22,2,FALSE))</f>
        <v>Lisbon Metropolitan Area</v>
      </c>
      <c r="I1787" s="9" t="s">
        <v>138</v>
      </c>
      <c r="J1787" s="9" t="str">
        <f>IF(I1787="","",VLOOKUP(I1787,Metadata!$P$2:$Q$43,2,FALSE))</f>
        <v>Europe</v>
      </c>
      <c r="K1787" s="9" t="str">
        <f t="shared" si="0"/>
        <v>Portugal</v>
      </c>
      <c r="L1787" s="9" t="s">
        <v>140</v>
      </c>
      <c r="M1787" s="9" t="str">
        <f>IF(L1787="","",VLOOKUP(L1787,Metadata!$J$2:$K$22,2,FALSE))</f>
        <v>Lisbon Metropolitan Area</v>
      </c>
      <c r="N1787" s="9" t="s">
        <v>214</v>
      </c>
      <c r="O1787" s="9" t="s">
        <v>278</v>
      </c>
      <c r="P1787" s="9" t="s">
        <v>142</v>
      </c>
      <c r="Q1787" s="10" t="str">
        <f t="shared" si="1"/>
        <v>Full Office Job</v>
      </c>
      <c r="R1787" s="10">
        <v>6</v>
      </c>
      <c r="S1787" s="9" t="s">
        <v>137</v>
      </c>
      <c r="T1787" s="9" t="s">
        <v>702</v>
      </c>
      <c r="U1787" s="9" t="str">
        <f>IF(S1787&lt;&gt;"",S1787,IF(T1787&lt;&gt;"",VLOOKUP(T1787,Metadata!$S$2:$T$228,2,FALSE),""))</f>
        <v>Business Applications (BI/CRM/ERP)</v>
      </c>
      <c r="V1787" s="9" t="s">
        <v>144</v>
      </c>
      <c r="W1787" s="9" t="s">
        <v>137</v>
      </c>
      <c r="X1787" s="9" t="s">
        <v>145</v>
      </c>
      <c r="Y1787" s="9" t="s">
        <v>137</v>
      </c>
      <c r="Z1787" s="9" t="s">
        <v>146</v>
      </c>
      <c r="AA1787" s="9" t="s">
        <v>137</v>
      </c>
      <c r="AB1787" s="9" t="s">
        <v>253</v>
      </c>
      <c r="AC1787" s="9" t="s">
        <v>147</v>
      </c>
      <c r="AD1787" s="9"/>
      <c r="AE1787" s="9"/>
      <c r="AF1787" s="9" t="s">
        <v>243</v>
      </c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 t="s">
        <v>178</v>
      </c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 t="s">
        <v>150</v>
      </c>
      <c r="BZ1787" s="9" t="s">
        <v>137</v>
      </c>
      <c r="CA1787" s="10"/>
      <c r="CB1787" s="10" t="str">
        <f t="shared" si="5"/>
        <v/>
      </c>
      <c r="CC1787" s="10"/>
      <c r="CD1787" s="9" t="str">
        <f t="shared" si="2"/>
        <v/>
      </c>
      <c r="CE1787" s="9" t="s">
        <v>232</v>
      </c>
      <c r="CF1787" s="9" t="s">
        <v>225</v>
      </c>
      <c r="CG1787" s="9">
        <f>IF(CF1787="","",VLOOKUP(CF1787,Metadata!$D$2:$H$20,2,FALSE))</f>
        <v>22500</v>
      </c>
      <c r="CH1787" s="9">
        <f>IF(CF1787="","",VLOOKUP(CF1787,Metadata!$D$2:$H$20,4,FALSE))</f>
        <v>20000</v>
      </c>
      <c r="CI1787" s="9">
        <f>IF(CF1787="","",VLOOKUP(CF1787,Metadata!$D$2:$H$20,5,FALSE))</f>
        <v>25000</v>
      </c>
      <c r="CJ1787" s="9">
        <f t="shared" si="3"/>
        <v>22500</v>
      </c>
      <c r="CK1787" s="9" t="s">
        <v>153</v>
      </c>
      <c r="CL1787" s="10">
        <v>3</v>
      </c>
      <c r="CM1787" s="10">
        <v>2</v>
      </c>
      <c r="CN1787" s="10">
        <v>5</v>
      </c>
      <c r="CO1787" s="10">
        <v>7</v>
      </c>
      <c r="CP1787" s="10">
        <v>7</v>
      </c>
      <c r="CQ1787" s="10">
        <v>7</v>
      </c>
      <c r="CR1787" s="10">
        <v>6</v>
      </c>
      <c r="CS1787" s="10">
        <v>7</v>
      </c>
      <c r="CT1787" s="10">
        <v>6</v>
      </c>
      <c r="CU1787" s="10">
        <v>6</v>
      </c>
      <c r="CV1787" s="10">
        <v>5</v>
      </c>
      <c r="CW1787" s="10">
        <v>4</v>
      </c>
      <c r="CX1787" s="10">
        <v>4</v>
      </c>
      <c r="CY1787" s="10">
        <v>4</v>
      </c>
      <c r="CZ1787" s="10">
        <v>2</v>
      </c>
      <c r="DA1787" s="10">
        <v>6</v>
      </c>
      <c r="DB1787" s="10">
        <v>6</v>
      </c>
      <c r="DC1787" s="10">
        <v>7</v>
      </c>
      <c r="DD1787" s="10">
        <v>6</v>
      </c>
      <c r="DE1787" s="10">
        <v>7</v>
      </c>
      <c r="DF1787" s="10">
        <v>6</v>
      </c>
      <c r="DG1787" s="10">
        <v>6</v>
      </c>
      <c r="DH1787" s="10">
        <v>5</v>
      </c>
      <c r="DI1787" s="10">
        <v>7</v>
      </c>
      <c r="DJ1787" s="10">
        <v>5</v>
      </c>
      <c r="DK1787" s="10">
        <v>5</v>
      </c>
      <c r="DL1787" s="10">
        <v>5</v>
      </c>
      <c r="DM1787" s="9" t="s">
        <v>154</v>
      </c>
      <c r="DN1787" s="10">
        <v>1990</v>
      </c>
      <c r="DO1787" s="9">
        <f t="shared" si="8"/>
        <v>31</v>
      </c>
      <c r="DP1787" s="9" t="s">
        <v>155</v>
      </c>
      <c r="DQ1787" s="9" t="s">
        <v>227</v>
      </c>
      <c r="DR1787" s="9" t="s">
        <v>137</v>
      </c>
      <c r="DS1787" s="9" t="s">
        <v>703</v>
      </c>
      <c r="DT1787" s="9" t="s">
        <v>657</v>
      </c>
      <c r="DU1787" s="9" t="s">
        <v>158</v>
      </c>
      <c r="DV1787" s="9" t="str">
        <f>VLOOKUP(DU1787,Metadata!$B$2:$C$7,2,FALSE)</f>
        <v>6+ years</v>
      </c>
    </row>
    <row r="1788" spans="1:126">
      <c r="A1788" s="13">
        <v>1787</v>
      </c>
      <c r="B1788" s="9" t="s">
        <v>135</v>
      </c>
      <c r="C1788" s="9" t="str">
        <f>VLOOKUP(B1788,Metadata!$M$2:$N$6,2,FALSE)</f>
        <v>Permanent Employee</v>
      </c>
      <c r="D1788" s="9" t="s">
        <v>159</v>
      </c>
      <c r="E1788" s="9" t="s">
        <v>137</v>
      </c>
      <c r="F1788" s="9" t="s">
        <v>138</v>
      </c>
      <c r="G1788" s="9" t="s">
        <v>140</v>
      </c>
      <c r="H1788" s="9" t="str">
        <f>IF(G1788="","",VLOOKUP(G1788,Metadata!$J$2:$K$22,2,FALSE))</f>
        <v>Lisbon Metropolitan Area</v>
      </c>
      <c r="I1788" s="9" t="s">
        <v>138</v>
      </c>
      <c r="J1788" s="9" t="str">
        <f>IF(I1788="","",VLOOKUP(I1788,Metadata!$P$2:$Q$43,2,FALSE))</f>
        <v>Europe</v>
      </c>
      <c r="K1788" s="9" t="str">
        <f t="shared" si="0"/>
        <v>Portugal</v>
      </c>
      <c r="L1788" s="9" t="s">
        <v>140</v>
      </c>
      <c r="M1788" s="9" t="str">
        <f>IF(L1788="","",VLOOKUP(L1788,Metadata!$J$2:$K$22,2,FALSE))</f>
        <v>Lisbon Metropolitan Area</v>
      </c>
      <c r="N1788" s="9" t="s">
        <v>214</v>
      </c>
      <c r="O1788" s="9" t="s">
        <v>278</v>
      </c>
      <c r="P1788" s="9" t="s">
        <v>142</v>
      </c>
      <c r="Q1788" s="10" t="str">
        <f t="shared" si="1"/>
        <v>Full Office Job</v>
      </c>
      <c r="R1788" s="10">
        <v>5</v>
      </c>
      <c r="S1788" s="9" t="s">
        <v>183</v>
      </c>
      <c r="T1788" s="9" t="s">
        <v>137</v>
      </c>
      <c r="U1788" s="9" t="str">
        <f>IF(S1788&lt;&gt;"",S1788,IF(T1788&lt;&gt;"",VLOOKUP(T1788,Metadata!$S$2:$T$228,2,FALSE),""))</f>
        <v>Product Owner/Product Manager</v>
      </c>
      <c r="V1788" s="9" t="s">
        <v>279</v>
      </c>
      <c r="W1788" s="9" t="s">
        <v>137</v>
      </c>
      <c r="X1788" s="9" t="s">
        <v>145</v>
      </c>
      <c r="Y1788" s="9" t="s">
        <v>137</v>
      </c>
      <c r="Z1788" s="9" t="s">
        <v>218</v>
      </c>
      <c r="AA1788" s="9" t="s">
        <v>137</v>
      </c>
      <c r="AB1788" s="9" t="s">
        <v>137</v>
      </c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 t="s">
        <v>150</v>
      </c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 t="s">
        <v>150</v>
      </c>
      <c r="BZ1788" s="9" t="s">
        <v>137</v>
      </c>
      <c r="CA1788" s="10"/>
      <c r="CB1788" s="10" t="str">
        <f t="shared" si="5"/>
        <v/>
      </c>
      <c r="CC1788" s="10"/>
      <c r="CD1788" s="9" t="str">
        <f t="shared" si="2"/>
        <v/>
      </c>
      <c r="CE1788" s="9" t="s">
        <v>151</v>
      </c>
      <c r="CF1788" s="9" t="s">
        <v>293</v>
      </c>
      <c r="CG1788" s="9">
        <f>IF(CF1788="","",VLOOKUP(CF1788,Metadata!$D$2:$H$20,2,FALSE))</f>
        <v>52500</v>
      </c>
      <c r="CH1788" s="9">
        <f>IF(CF1788="","",VLOOKUP(CF1788,Metadata!$D$2:$H$20,4,FALSE))</f>
        <v>50000</v>
      </c>
      <c r="CI1788" s="9">
        <f>IF(CF1788="","",VLOOKUP(CF1788,Metadata!$D$2:$H$20,5,FALSE))</f>
        <v>55000</v>
      </c>
      <c r="CJ1788" s="9">
        <f t="shared" si="3"/>
        <v>52500</v>
      </c>
      <c r="CK1788" s="9" t="s">
        <v>153</v>
      </c>
      <c r="CL1788" s="10">
        <v>2</v>
      </c>
      <c r="CM1788" s="10">
        <v>3</v>
      </c>
      <c r="CN1788" s="10">
        <v>7</v>
      </c>
      <c r="CO1788" s="10">
        <v>5</v>
      </c>
      <c r="CP1788" s="10">
        <v>6</v>
      </c>
      <c r="CQ1788" s="10">
        <v>5</v>
      </c>
      <c r="CR1788" s="10">
        <v>4</v>
      </c>
      <c r="CS1788" s="10">
        <v>4</v>
      </c>
      <c r="CT1788" s="10">
        <v>6</v>
      </c>
      <c r="CU1788" s="10">
        <v>3</v>
      </c>
      <c r="CV1788" s="10">
        <v>2</v>
      </c>
      <c r="CW1788" s="10">
        <v>3</v>
      </c>
      <c r="CX1788" s="10">
        <v>5</v>
      </c>
      <c r="CY1788" s="10">
        <v>6</v>
      </c>
      <c r="CZ1788" s="10">
        <v>6</v>
      </c>
      <c r="DA1788" s="10">
        <v>3</v>
      </c>
      <c r="DB1788" s="10">
        <v>3</v>
      </c>
      <c r="DC1788" s="10">
        <v>7</v>
      </c>
      <c r="DD1788" s="10">
        <v>2</v>
      </c>
      <c r="DE1788" s="10">
        <v>5</v>
      </c>
      <c r="DF1788" s="10">
        <v>6</v>
      </c>
      <c r="DG1788" s="10">
        <v>6</v>
      </c>
      <c r="DH1788" s="10">
        <v>6</v>
      </c>
      <c r="DI1788" s="10">
        <v>1</v>
      </c>
      <c r="DJ1788" s="10">
        <v>1</v>
      </c>
      <c r="DK1788" s="10">
        <v>5</v>
      </c>
      <c r="DL1788" s="10">
        <v>1</v>
      </c>
      <c r="DM1788" s="9" t="s">
        <v>154</v>
      </c>
      <c r="DN1788" s="10">
        <v>1976</v>
      </c>
      <c r="DO1788" s="9">
        <f t="shared" si="8"/>
        <v>45</v>
      </c>
      <c r="DP1788" s="9" t="s">
        <v>155</v>
      </c>
      <c r="DQ1788" s="9" t="s">
        <v>156</v>
      </c>
      <c r="DR1788" s="9" t="s">
        <v>157</v>
      </c>
      <c r="DS1788" s="9" t="s">
        <v>137</v>
      </c>
      <c r="DT1788" s="9" t="s">
        <v>657</v>
      </c>
      <c r="DU1788" s="9" t="s">
        <v>158</v>
      </c>
      <c r="DV1788" s="9" t="str">
        <f>VLOOKUP(DU1788,Metadata!$B$2:$C$7,2,FALSE)</f>
        <v>6+ years</v>
      </c>
    </row>
    <row r="1789" spans="1:126">
      <c r="A1789" s="13">
        <v>1788</v>
      </c>
      <c r="B1789" s="9" t="s">
        <v>171</v>
      </c>
      <c r="C1789" s="9" t="str">
        <f>VLOOKUP(B1789,Metadata!$M$2:$N$6,2,FALSE)</f>
        <v>Contractor</v>
      </c>
      <c r="D1789" s="9" t="s">
        <v>137</v>
      </c>
      <c r="E1789" s="9" t="s">
        <v>136</v>
      </c>
      <c r="F1789" s="9" t="s">
        <v>138</v>
      </c>
      <c r="G1789" s="9" t="s">
        <v>140</v>
      </c>
      <c r="H1789" s="9" t="str">
        <f>IF(G1789="","",VLOOKUP(G1789,Metadata!$J$2:$K$22,2,FALSE))</f>
        <v>Lisbon Metropolitan Area</v>
      </c>
      <c r="I1789" s="9" t="s">
        <v>138</v>
      </c>
      <c r="J1789" s="9" t="str">
        <f>IF(I1789="","",VLOOKUP(I1789,Metadata!$P$2:$Q$43,2,FALSE))</f>
        <v>Europe</v>
      </c>
      <c r="K1789" s="9" t="str">
        <f t="shared" si="0"/>
        <v>Portugal</v>
      </c>
      <c r="L1789" s="9" t="s">
        <v>140</v>
      </c>
      <c r="M1789" s="9" t="str">
        <f>IF(L1789="","",VLOOKUP(L1789,Metadata!$J$2:$K$22,2,FALSE))</f>
        <v>Lisbon Metropolitan Area</v>
      </c>
      <c r="N1789" s="9" t="s">
        <v>141</v>
      </c>
      <c r="O1789" s="9" t="s">
        <v>137</v>
      </c>
      <c r="P1789" s="9" t="s">
        <v>191</v>
      </c>
      <c r="Q1789" s="10" t="str">
        <f t="shared" si="1"/>
        <v>Remote Job (full or flexible)</v>
      </c>
      <c r="R1789" s="10">
        <v>7</v>
      </c>
      <c r="S1789" s="9" t="s">
        <v>229</v>
      </c>
      <c r="T1789" s="9" t="s">
        <v>137</v>
      </c>
      <c r="U1789" s="9" t="str">
        <f>IF(S1789&lt;&gt;"",S1789,IF(T1789&lt;&gt;"",VLOOKUP(T1789,Metadata!$S$2:$T$228,2,FALSE),""))</f>
        <v>Project Manager</v>
      </c>
      <c r="V1789" s="9" t="s">
        <v>341</v>
      </c>
      <c r="W1789" s="9" t="s">
        <v>137</v>
      </c>
      <c r="X1789" s="9" t="s">
        <v>163</v>
      </c>
      <c r="Y1789" s="9" t="s">
        <v>137</v>
      </c>
      <c r="Z1789" s="9" t="s">
        <v>164</v>
      </c>
      <c r="AA1789" s="9" t="s">
        <v>137</v>
      </c>
      <c r="AB1789" s="9" t="s">
        <v>137</v>
      </c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 t="s">
        <v>367</v>
      </c>
      <c r="BG1789" s="9"/>
      <c r="BH1789" s="9"/>
      <c r="BI1789" s="9"/>
      <c r="BJ1789" s="9"/>
      <c r="BK1789" s="9" t="s">
        <v>198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10">
        <v>6</v>
      </c>
      <c r="CB1789" s="10" t="str">
        <f t="shared" si="5"/>
        <v>4 to 6 months</v>
      </c>
      <c r="CC1789" s="10">
        <v>38</v>
      </c>
      <c r="CD1789" s="9">
        <f t="shared" si="2"/>
        <v>60800</v>
      </c>
      <c r="CE1789" s="9" t="s">
        <v>137</v>
      </c>
      <c r="CF1789" s="9" t="s">
        <v>137</v>
      </c>
      <c r="CG1789" s="9" t="str">
        <f>IF(CF1789="","",VLOOKUP(CF1789,Metadata!$D$2:$H$20,2,FALSE))</f>
        <v/>
      </c>
      <c r="CH1789" s="9" t="str">
        <f>IF(CF1789="","",VLOOKUP(CF1789,Metadata!$D$2:$H$20,4,FALSE))</f>
        <v/>
      </c>
      <c r="CI1789" s="9" t="str">
        <f>IF(CF1789="","",VLOOKUP(CF1789,Metadata!$D$2:$H$20,5,FALSE))</f>
        <v/>
      </c>
      <c r="CJ1789" s="9">
        <f t="shared" si="3"/>
        <v>60800</v>
      </c>
      <c r="CK1789" s="9" t="s">
        <v>180</v>
      </c>
      <c r="CL1789" s="10">
        <v>5</v>
      </c>
      <c r="CM1789" s="10">
        <v>5</v>
      </c>
      <c r="CN1789" s="10">
        <v>7</v>
      </c>
      <c r="CO1789" s="10">
        <v>5</v>
      </c>
      <c r="CP1789" s="10">
        <v>7</v>
      </c>
      <c r="CQ1789" s="10">
        <v>7</v>
      </c>
      <c r="CR1789" s="10">
        <v>6</v>
      </c>
      <c r="CS1789" s="10">
        <v>7</v>
      </c>
      <c r="CT1789" s="10">
        <v>7</v>
      </c>
      <c r="CU1789" s="10">
        <v>7</v>
      </c>
      <c r="CV1789" s="10">
        <v>7</v>
      </c>
      <c r="CW1789" s="10">
        <v>7</v>
      </c>
      <c r="CX1789" s="10">
        <v>7</v>
      </c>
      <c r="CY1789" s="10">
        <v>5</v>
      </c>
      <c r="CZ1789" s="10">
        <v>7</v>
      </c>
      <c r="DA1789" s="10">
        <v>4</v>
      </c>
      <c r="DB1789" s="10">
        <v>4</v>
      </c>
      <c r="DC1789" s="10">
        <v>5</v>
      </c>
      <c r="DD1789" s="10">
        <v>5</v>
      </c>
      <c r="DE1789" s="10">
        <v>5</v>
      </c>
      <c r="DF1789" s="10">
        <v>7</v>
      </c>
      <c r="DG1789" s="10">
        <v>7</v>
      </c>
      <c r="DH1789" s="10">
        <v>3</v>
      </c>
      <c r="DI1789" s="10">
        <v>7</v>
      </c>
      <c r="DJ1789" s="10">
        <v>1</v>
      </c>
      <c r="DK1789" s="10">
        <v>7</v>
      </c>
      <c r="DL1789" s="10">
        <v>1</v>
      </c>
      <c r="DM1789" s="9" t="s">
        <v>154</v>
      </c>
      <c r="DN1789" s="10">
        <v>1976</v>
      </c>
      <c r="DO1789" s="9">
        <f t="shared" si="8"/>
        <v>45</v>
      </c>
      <c r="DP1789" s="9" t="s">
        <v>222</v>
      </c>
      <c r="DQ1789" s="9" t="s">
        <v>202</v>
      </c>
      <c r="DR1789" s="9" t="s">
        <v>170</v>
      </c>
      <c r="DS1789" s="9" t="s">
        <v>137</v>
      </c>
      <c r="DT1789" s="9" t="s">
        <v>657</v>
      </c>
      <c r="DU1789" s="9" t="s">
        <v>158</v>
      </c>
      <c r="DV1789" s="9" t="str">
        <f>VLOOKUP(DU1789,Metadata!$B$2:$C$7,2,FALSE)</f>
        <v>6+ years</v>
      </c>
    </row>
    <row r="1790" spans="1:126">
      <c r="A1790" s="13">
        <v>1789</v>
      </c>
      <c r="B1790" s="9" t="s">
        <v>135</v>
      </c>
      <c r="C1790" s="9" t="str">
        <f>VLOOKUP(B1790,Metadata!$M$2:$N$6,2,FALSE)</f>
        <v>Permanent Employee</v>
      </c>
      <c r="D1790" s="9" t="s">
        <v>136</v>
      </c>
      <c r="E1790" s="9" t="s">
        <v>137</v>
      </c>
      <c r="F1790" s="9" t="s">
        <v>138</v>
      </c>
      <c r="G1790" s="9" t="s">
        <v>140</v>
      </c>
      <c r="H1790" s="9" t="str">
        <f>IF(G1790="","",VLOOKUP(G1790,Metadata!$J$2:$K$22,2,FALSE))</f>
        <v>Lisbon Metropolitan Area</v>
      </c>
      <c r="I1790" s="9" t="s">
        <v>228</v>
      </c>
      <c r="J1790" s="9" t="str">
        <f>IF(I1790="","",VLOOKUP(I1790,Metadata!$P$2:$Q$43,2,FALSE))</f>
        <v>Europe</v>
      </c>
      <c r="K1790" s="9" t="str">
        <f t="shared" si="0"/>
        <v>International</v>
      </c>
      <c r="L1790" s="9" t="s">
        <v>137</v>
      </c>
      <c r="M1790" s="9" t="str">
        <f>IF(L1790="","",VLOOKUP(L1790,Metadata!$J$2:$K$22,2,FALSE))</f>
        <v/>
      </c>
      <c r="N1790" s="9" t="s">
        <v>141</v>
      </c>
      <c r="O1790" s="9" t="s">
        <v>137</v>
      </c>
      <c r="P1790" s="9" t="s">
        <v>142</v>
      </c>
      <c r="Q1790" s="10" t="str">
        <f t="shared" si="1"/>
        <v>Full Office Job</v>
      </c>
      <c r="R1790" s="10">
        <v>5</v>
      </c>
      <c r="S1790" s="9" t="s">
        <v>216</v>
      </c>
      <c r="T1790" s="9" t="s">
        <v>137</v>
      </c>
      <c r="U1790" s="9" t="str">
        <f>IF(S1790&lt;&gt;"",S1790,IF(T1790&lt;&gt;"",VLOOKUP(T1790,Metadata!$S$2:$T$228,2,FALSE),""))</f>
        <v>Front-End Developer</v>
      </c>
      <c r="V1790" s="9" t="s">
        <v>217</v>
      </c>
      <c r="W1790" s="9" t="s">
        <v>137</v>
      </c>
      <c r="X1790" s="9" t="s">
        <v>242</v>
      </c>
      <c r="Y1790" s="9" t="s">
        <v>137</v>
      </c>
      <c r="Z1790" s="9" t="s">
        <v>146</v>
      </c>
      <c r="AA1790" s="9" t="s">
        <v>165</v>
      </c>
      <c r="AB1790" s="9" t="s">
        <v>137</v>
      </c>
      <c r="AC1790" s="9"/>
      <c r="AD1790" s="9"/>
      <c r="AE1790" s="9"/>
      <c r="AF1790" s="9"/>
      <c r="AG1790" s="9"/>
      <c r="AH1790" s="9"/>
      <c r="AI1790" s="9"/>
      <c r="AJ1790" s="9" t="s">
        <v>185</v>
      </c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 t="s">
        <v>186</v>
      </c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10"/>
      <c r="CB1790" s="10" t="str">
        <f t="shared" si="5"/>
        <v/>
      </c>
      <c r="CC1790" s="10"/>
      <c r="CD1790" s="9" t="str">
        <f t="shared" si="2"/>
        <v/>
      </c>
      <c r="CE1790" s="9" t="s">
        <v>168</v>
      </c>
      <c r="CF1790" s="9" t="s">
        <v>245</v>
      </c>
      <c r="CG1790" s="9">
        <f>IF(CF1790="","",VLOOKUP(CF1790,Metadata!$D$2:$H$20,2,FALSE))</f>
        <v>42500</v>
      </c>
      <c r="CH1790" s="9">
        <f>IF(CF1790="","",VLOOKUP(CF1790,Metadata!$D$2:$H$20,4,FALSE))</f>
        <v>40000</v>
      </c>
      <c r="CI1790" s="9">
        <f>IF(CF1790="","",VLOOKUP(CF1790,Metadata!$D$2:$H$20,5,FALSE))</f>
        <v>45000</v>
      </c>
      <c r="CJ1790" s="9">
        <f t="shared" si="3"/>
        <v>42500</v>
      </c>
      <c r="CK1790" s="9" t="s">
        <v>221</v>
      </c>
      <c r="CL1790" s="10">
        <v>5</v>
      </c>
      <c r="CM1790" s="10">
        <v>4</v>
      </c>
      <c r="CN1790" s="10">
        <v>6</v>
      </c>
      <c r="CO1790" s="10">
        <v>5</v>
      </c>
      <c r="CP1790" s="10">
        <v>4</v>
      </c>
      <c r="CQ1790" s="10">
        <v>7</v>
      </c>
      <c r="CR1790" s="10">
        <v>5</v>
      </c>
      <c r="CS1790" s="10">
        <v>7</v>
      </c>
      <c r="CT1790" s="10">
        <v>7</v>
      </c>
      <c r="CU1790" s="10">
        <v>6</v>
      </c>
      <c r="CV1790" s="10">
        <v>6</v>
      </c>
      <c r="CW1790" s="10">
        <v>5</v>
      </c>
      <c r="CX1790" s="10">
        <v>7</v>
      </c>
      <c r="CY1790" s="10">
        <v>6</v>
      </c>
      <c r="CZ1790" s="10">
        <v>6</v>
      </c>
      <c r="DA1790" s="10">
        <v>6</v>
      </c>
      <c r="DB1790" s="10">
        <v>6</v>
      </c>
      <c r="DC1790" s="10">
        <v>6</v>
      </c>
      <c r="DD1790" s="10">
        <v>4</v>
      </c>
      <c r="DE1790" s="10">
        <v>7</v>
      </c>
      <c r="DF1790" s="10">
        <v>6</v>
      </c>
      <c r="DG1790" s="10">
        <v>7</v>
      </c>
      <c r="DH1790" s="10">
        <v>5</v>
      </c>
      <c r="DI1790" s="10">
        <v>4</v>
      </c>
      <c r="DJ1790" s="10">
        <v>4</v>
      </c>
      <c r="DK1790" s="10">
        <v>4</v>
      </c>
      <c r="DL1790" s="10">
        <v>4</v>
      </c>
      <c r="DM1790" s="9" t="s">
        <v>154</v>
      </c>
      <c r="DN1790" s="10">
        <v>1990</v>
      </c>
      <c r="DO1790" s="9">
        <f t="shared" si="8"/>
        <v>31</v>
      </c>
      <c r="DP1790" s="9" t="s">
        <v>155</v>
      </c>
      <c r="DQ1790" s="9" t="s">
        <v>202</v>
      </c>
      <c r="DR1790" s="9" t="s">
        <v>157</v>
      </c>
      <c r="DS1790" s="9" t="s">
        <v>137</v>
      </c>
      <c r="DT1790" s="9" t="s">
        <v>657</v>
      </c>
      <c r="DU1790" s="9" t="s">
        <v>223</v>
      </c>
      <c r="DV1790" s="9" t="str">
        <f>VLOOKUP(DU1790,Metadata!$B$2:$C$7,2,FALSE)</f>
        <v>3 - 6 years</v>
      </c>
    </row>
    <row r="1791" spans="1:126">
      <c r="A1791" s="13">
        <v>1790</v>
      </c>
      <c r="B1791" s="9" t="s">
        <v>135</v>
      </c>
      <c r="C1791" s="9" t="str">
        <f>VLOOKUP(B1791,Metadata!$M$2:$N$6,2,FALSE)</f>
        <v>Permanent Employee</v>
      </c>
      <c r="D1791" s="9" t="s">
        <v>136</v>
      </c>
      <c r="E1791" s="9" t="s">
        <v>137</v>
      </c>
      <c r="F1791" s="9" t="s">
        <v>138</v>
      </c>
      <c r="G1791" s="9" t="s">
        <v>190</v>
      </c>
      <c r="H1791" s="9" t="str">
        <f>IF(G1791="","",VLOOKUP(G1791,Metadata!$J$2:$K$22,2,FALSE))</f>
        <v>North</v>
      </c>
      <c r="I1791" s="9" t="s">
        <v>138</v>
      </c>
      <c r="J1791" s="9" t="str">
        <f>IF(I1791="","",VLOOKUP(I1791,Metadata!$P$2:$Q$43,2,FALSE))</f>
        <v>Europe</v>
      </c>
      <c r="K1791" s="9" t="str">
        <f t="shared" si="0"/>
        <v>Portugal</v>
      </c>
      <c r="L1791" s="9" t="s">
        <v>190</v>
      </c>
      <c r="M1791" s="9" t="str">
        <f>IF(L1791="","",VLOOKUP(L1791,Metadata!$J$2:$K$22,2,FALSE))</f>
        <v>North</v>
      </c>
      <c r="N1791" s="9" t="s">
        <v>214</v>
      </c>
      <c r="O1791" s="9" t="s">
        <v>239</v>
      </c>
      <c r="P1791" s="9" t="s">
        <v>142</v>
      </c>
      <c r="Q1791" s="10" t="str">
        <f t="shared" si="1"/>
        <v>Full Office Job</v>
      </c>
      <c r="R1791" s="10">
        <v>5</v>
      </c>
      <c r="S1791" s="9" t="s">
        <v>161</v>
      </c>
      <c r="T1791" s="9" t="s">
        <v>137</v>
      </c>
      <c r="U1791" s="9" t="str">
        <f>IF(S1791&lt;&gt;"",S1791,IF(T1791&lt;&gt;"",VLOOKUP(T1791,Metadata!$S$2:$T$228,2,FALSE),""))</f>
        <v>Full-Stack Developer</v>
      </c>
      <c r="V1791" s="9" t="s">
        <v>276</v>
      </c>
      <c r="W1791" s="9" t="s">
        <v>137</v>
      </c>
      <c r="X1791" s="9" t="s">
        <v>175</v>
      </c>
      <c r="Y1791" s="9" t="s">
        <v>137</v>
      </c>
      <c r="Z1791" s="9" t="s">
        <v>164</v>
      </c>
      <c r="AA1791" s="9" t="s">
        <v>165</v>
      </c>
      <c r="AB1791" s="9" t="s">
        <v>137</v>
      </c>
      <c r="AC1791" s="9" t="s">
        <v>147</v>
      </c>
      <c r="AD1791" s="9"/>
      <c r="AE1791" s="9"/>
      <c r="AF1791" s="9"/>
      <c r="AG1791" s="9" t="s">
        <v>166</v>
      </c>
      <c r="AH1791" s="9"/>
      <c r="AI1791" s="9"/>
      <c r="AJ1791" s="9" t="s">
        <v>185</v>
      </c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 t="s">
        <v>178</v>
      </c>
      <c r="BB1791" s="9"/>
      <c r="BC1791" s="9"/>
      <c r="BD1791" s="9"/>
      <c r="BE1791" s="9"/>
      <c r="BF1791" s="9"/>
      <c r="BG1791" s="9"/>
      <c r="BH1791" s="9"/>
      <c r="BI1791" s="9"/>
      <c r="BJ1791" s="9" t="s">
        <v>167</v>
      </c>
      <c r="BK1791" s="9"/>
      <c r="BL1791" s="9"/>
      <c r="BM1791" s="9"/>
      <c r="BN1791" s="9"/>
      <c r="BO1791" s="9"/>
      <c r="BP1791" s="9" t="s">
        <v>179</v>
      </c>
      <c r="BQ1791" s="9"/>
      <c r="BR1791" s="9" t="s">
        <v>247</v>
      </c>
      <c r="BS1791" s="9"/>
      <c r="BT1791" s="9"/>
      <c r="BU1791" s="9"/>
      <c r="BV1791" s="9"/>
      <c r="BW1791" s="9"/>
      <c r="BX1791" s="9"/>
      <c r="BY1791" s="9"/>
      <c r="BZ1791" s="9"/>
      <c r="CA1791" s="10"/>
      <c r="CB1791" s="10" t="str">
        <f t="shared" si="5"/>
        <v/>
      </c>
      <c r="CC1791" s="10"/>
      <c r="CD1791" s="9" t="str">
        <f t="shared" si="2"/>
        <v/>
      </c>
      <c r="CE1791" s="9" t="s">
        <v>168</v>
      </c>
      <c r="CF1791" s="9" t="s">
        <v>169</v>
      </c>
      <c r="CG1791" s="9">
        <f>IF(CF1791="","",VLOOKUP(CF1791,Metadata!$D$2:$H$20,2,FALSE))</f>
        <v>12500</v>
      </c>
      <c r="CH1791" s="9">
        <f>IF(CF1791="","",VLOOKUP(CF1791,Metadata!$D$2:$H$20,4,FALSE))</f>
        <v>0</v>
      </c>
      <c r="CI1791" s="9">
        <f>IF(CF1791="","",VLOOKUP(CF1791,Metadata!$D$2:$H$20,5,FALSE))</f>
        <v>15000</v>
      </c>
      <c r="CJ1791" s="9">
        <f t="shared" si="3"/>
        <v>12500</v>
      </c>
      <c r="CK1791" s="9" t="s">
        <v>153</v>
      </c>
      <c r="CL1791" s="10">
        <v>1</v>
      </c>
      <c r="CM1791" s="10">
        <v>5</v>
      </c>
      <c r="CN1791" s="10">
        <v>7</v>
      </c>
      <c r="CO1791" s="10">
        <v>7</v>
      </c>
      <c r="CP1791" s="10">
        <v>7</v>
      </c>
      <c r="CQ1791" s="10">
        <v>7</v>
      </c>
      <c r="CR1791" s="10">
        <v>5</v>
      </c>
      <c r="CS1791" s="10">
        <v>7</v>
      </c>
      <c r="CT1791" s="10">
        <v>5</v>
      </c>
      <c r="CU1791" s="10">
        <v>5</v>
      </c>
      <c r="CV1791" s="10">
        <v>6</v>
      </c>
      <c r="CW1791" s="10">
        <v>7</v>
      </c>
      <c r="CX1791" s="10">
        <v>7</v>
      </c>
      <c r="CY1791" s="10">
        <v>5</v>
      </c>
      <c r="CZ1791" s="10">
        <v>7</v>
      </c>
      <c r="DA1791" s="10">
        <v>5</v>
      </c>
      <c r="DB1791" s="10">
        <v>4</v>
      </c>
      <c r="DC1791" s="10">
        <v>7</v>
      </c>
      <c r="DD1791" s="10">
        <v>1</v>
      </c>
      <c r="DE1791" s="10">
        <v>7</v>
      </c>
      <c r="DF1791" s="10">
        <v>5</v>
      </c>
      <c r="DG1791" s="10">
        <v>4</v>
      </c>
      <c r="DH1791" s="10">
        <v>4</v>
      </c>
      <c r="DI1791" s="10">
        <v>7</v>
      </c>
      <c r="DJ1791" s="10">
        <v>2</v>
      </c>
      <c r="DK1791" s="10">
        <v>5</v>
      </c>
      <c r="DL1791" s="10">
        <v>4</v>
      </c>
      <c r="DM1791" s="9" t="s">
        <v>154</v>
      </c>
      <c r="DN1791" s="10">
        <v>1995</v>
      </c>
      <c r="DO1791" s="9">
        <f t="shared" si="8"/>
        <v>26</v>
      </c>
      <c r="DP1791" s="9" t="s">
        <v>155</v>
      </c>
      <c r="DQ1791" s="9" t="s">
        <v>156</v>
      </c>
      <c r="DR1791" s="9" t="s">
        <v>157</v>
      </c>
      <c r="DS1791" s="9" t="s">
        <v>137</v>
      </c>
      <c r="DT1791" s="9" t="s">
        <v>657</v>
      </c>
      <c r="DU1791" s="9" t="s">
        <v>223</v>
      </c>
      <c r="DV1791" s="9" t="str">
        <f>VLOOKUP(DU1791,Metadata!$B$2:$C$7,2,FALSE)</f>
        <v>3 - 6 years</v>
      </c>
    </row>
    <row r="1792" spans="1:126">
      <c r="A1792" s="13">
        <v>1791</v>
      </c>
      <c r="B1792" s="9" t="s">
        <v>135</v>
      </c>
      <c r="C1792" s="9" t="str">
        <f>VLOOKUP(B1792,Metadata!$M$2:$N$6,2,FALSE)</f>
        <v>Permanent Employee</v>
      </c>
      <c r="D1792" s="9" t="s">
        <v>159</v>
      </c>
      <c r="E1792" s="9" t="s">
        <v>137</v>
      </c>
      <c r="F1792" s="9" t="s">
        <v>138</v>
      </c>
      <c r="G1792" s="9" t="s">
        <v>172</v>
      </c>
      <c r="H1792" s="9" t="str">
        <f>IF(G1792="","",VLOOKUP(G1792,Metadata!$J$2:$K$22,2,FALSE))</f>
        <v>Porto Metropolitan Area</v>
      </c>
      <c r="I1792" s="9" t="s">
        <v>138</v>
      </c>
      <c r="J1792" s="9" t="str">
        <f>IF(I1792="","",VLOOKUP(I1792,Metadata!$P$2:$Q$43,2,FALSE))</f>
        <v>Europe</v>
      </c>
      <c r="K1792" s="9" t="str">
        <f t="shared" si="0"/>
        <v>Portugal</v>
      </c>
      <c r="L1792" s="9" t="s">
        <v>140</v>
      </c>
      <c r="M1792" s="9" t="str">
        <f>IF(L1792="","",VLOOKUP(L1792,Metadata!$J$2:$K$22,2,FALSE))</f>
        <v>Lisbon Metropolitan Area</v>
      </c>
      <c r="N1792" s="9" t="s">
        <v>141</v>
      </c>
      <c r="O1792" s="9" t="s">
        <v>137</v>
      </c>
      <c r="P1792" s="9" t="s">
        <v>191</v>
      </c>
      <c r="Q1792" s="10" t="str">
        <f t="shared" si="1"/>
        <v>Remote Job (full or flexible)</v>
      </c>
      <c r="R1792" s="10">
        <v>1</v>
      </c>
      <c r="S1792" s="9" t="s">
        <v>183</v>
      </c>
      <c r="T1792" s="9" t="s">
        <v>137</v>
      </c>
      <c r="U1792" s="9" t="str">
        <f>IF(S1792&lt;&gt;"",S1792,IF(T1792&lt;&gt;"",VLOOKUP(T1792,Metadata!$S$2:$T$228,2,FALSE),""))</f>
        <v>Product Owner/Product Manager</v>
      </c>
      <c r="V1792" s="9" t="s">
        <v>268</v>
      </c>
      <c r="W1792" s="9" t="s">
        <v>137</v>
      </c>
      <c r="X1792" s="9" t="s">
        <v>269</v>
      </c>
      <c r="Y1792" s="9" t="s">
        <v>137</v>
      </c>
      <c r="Z1792" s="9" t="s">
        <v>224</v>
      </c>
      <c r="AA1792" s="9" t="s">
        <v>137</v>
      </c>
      <c r="AB1792" s="9" t="s">
        <v>137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 t="s">
        <v>150</v>
      </c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 t="s">
        <v>150</v>
      </c>
      <c r="BZ1792" s="9" t="s">
        <v>137</v>
      </c>
      <c r="CA1792" s="10"/>
      <c r="CB1792" s="10" t="str">
        <f t="shared" si="5"/>
        <v/>
      </c>
      <c r="CC1792" s="10"/>
      <c r="CD1792" s="9" t="str">
        <f t="shared" si="2"/>
        <v/>
      </c>
      <c r="CE1792" s="9" t="s">
        <v>151</v>
      </c>
      <c r="CF1792" s="9" t="s">
        <v>245</v>
      </c>
      <c r="CG1792" s="9">
        <f>IF(CF1792="","",VLOOKUP(CF1792,Metadata!$D$2:$H$20,2,FALSE))</f>
        <v>42500</v>
      </c>
      <c r="CH1792" s="9">
        <f>IF(CF1792="","",VLOOKUP(CF1792,Metadata!$D$2:$H$20,4,FALSE))</f>
        <v>40000</v>
      </c>
      <c r="CI1792" s="9">
        <f>IF(CF1792="","",VLOOKUP(CF1792,Metadata!$D$2:$H$20,5,FALSE))</f>
        <v>45000</v>
      </c>
      <c r="CJ1792" s="9">
        <f t="shared" si="3"/>
        <v>42500</v>
      </c>
      <c r="CK1792" s="9" t="s">
        <v>221</v>
      </c>
      <c r="CL1792" s="10">
        <v>5</v>
      </c>
      <c r="CM1792" s="10">
        <v>4</v>
      </c>
      <c r="CN1792" s="10">
        <v>4</v>
      </c>
      <c r="CO1792" s="10">
        <v>5</v>
      </c>
      <c r="CP1792" s="10">
        <v>3</v>
      </c>
      <c r="CQ1792" s="10">
        <v>5</v>
      </c>
      <c r="CR1792" s="10">
        <v>3</v>
      </c>
      <c r="CS1792" s="10">
        <v>6</v>
      </c>
      <c r="CT1792" s="10">
        <v>5</v>
      </c>
      <c r="CU1792" s="10">
        <v>6</v>
      </c>
      <c r="CV1792" s="10">
        <v>7</v>
      </c>
      <c r="CW1792" s="10">
        <v>6</v>
      </c>
      <c r="CX1792" s="10">
        <v>7</v>
      </c>
      <c r="CY1792" s="10">
        <v>7</v>
      </c>
      <c r="CZ1792" s="10">
        <v>7</v>
      </c>
      <c r="DA1792" s="10">
        <v>3</v>
      </c>
      <c r="DB1792" s="10">
        <v>6</v>
      </c>
      <c r="DC1792" s="10">
        <v>7</v>
      </c>
      <c r="DD1792" s="10">
        <v>4</v>
      </c>
      <c r="DE1792" s="10">
        <v>7</v>
      </c>
      <c r="DF1792" s="10">
        <v>7</v>
      </c>
      <c r="DG1792" s="10">
        <v>7</v>
      </c>
      <c r="DH1792" s="10">
        <v>5</v>
      </c>
      <c r="DI1792" s="10">
        <v>5</v>
      </c>
      <c r="DJ1792" s="10">
        <v>4</v>
      </c>
      <c r="DK1792" s="10">
        <v>7</v>
      </c>
      <c r="DL1792" s="10">
        <v>6</v>
      </c>
      <c r="DM1792" s="9" t="s">
        <v>154</v>
      </c>
      <c r="DN1792" s="10">
        <v>1986</v>
      </c>
      <c r="DO1792" s="9">
        <f t="shared" si="8"/>
        <v>35</v>
      </c>
      <c r="DP1792" s="9" t="s">
        <v>155</v>
      </c>
      <c r="DQ1792" s="9" t="s">
        <v>156</v>
      </c>
      <c r="DR1792" s="9" t="s">
        <v>157</v>
      </c>
      <c r="DS1792" s="9" t="s">
        <v>137</v>
      </c>
      <c r="DT1792" s="9" t="s">
        <v>657</v>
      </c>
      <c r="DU1792" s="9" t="s">
        <v>158</v>
      </c>
      <c r="DV1792" s="9" t="str">
        <f>VLOOKUP(DU1792,Metadata!$B$2:$C$7,2,FALSE)</f>
        <v>6+ years</v>
      </c>
    </row>
    <row r="1793" spans="1:126">
      <c r="A1793" s="13">
        <v>1792</v>
      </c>
      <c r="B1793" s="9" t="s">
        <v>135</v>
      </c>
      <c r="C1793" s="9" t="str">
        <f>VLOOKUP(B1793,Metadata!$M$2:$N$6,2,FALSE)</f>
        <v>Permanent Employee</v>
      </c>
      <c r="D1793" s="9" t="s">
        <v>159</v>
      </c>
      <c r="E1793" s="9" t="s">
        <v>137</v>
      </c>
      <c r="F1793" s="9" t="s">
        <v>138</v>
      </c>
      <c r="G1793" s="9" t="s">
        <v>283</v>
      </c>
      <c r="H1793" s="9" t="str">
        <f>IF(G1793="","",VLOOKUP(G1793,Metadata!$J$2:$K$22,2,FALSE))</f>
        <v>Lisbon Metropolitan Area</v>
      </c>
      <c r="I1793" s="9" t="s">
        <v>138</v>
      </c>
      <c r="J1793" s="9" t="str">
        <f>IF(I1793="","",VLOOKUP(I1793,Metadata!$P$2:$Q$43,2,FALSE))</f>
        <v>Europe</v>
      </c>
      <c r="K1793" s="9" t="str">
        <f t="shared" si="0"/>
        <v>Portugal</v>
      </c>
      <c r="L1793" s="9" t="s">
        <v>140</v>
      </c>
      <c r="M1793" s="9" t="str">
        <f>IF(L1793="","",VLOOKUP(L1793,Metadata!$J$2:$K$22,2,FALSE))</f>
        <v>Lisbon Metropolitan Area</v>
      </c>
      <c r="N1793" s="9" t="s">
        <v>141</v>
      </c>
      <c r="O1793" s="9" t="s">
        <v>137</v>
      </c>
      <c r="P1793" s="9" t="s">
        <v>142</v>
      </c>
      <c r="Q1793" s="10" t="str">
        <f t="shared" si="1"/>
        <v>Full Office Job</v>
      </c>
      <c r="R1793" s="10">
        <v>6</v>
      </c>
      <c r="S1793" s="9" t="s">
        <v>229</v>
      </c>
      <c r="T1793" s="9" t="s">
        <v>137</v>
      </c>
      <c r="U1793" s="9" t="str">
        <f>IF(S1793&lt;&gt;"",S1793,IF(T1793&lt;&gt;"",VLOOKUP(T1793,Metadata!$S$2:$T$228,2,FALSE),""))</f>
        <v>Project Manager</v>
      </c>
      <c r="V1793" s="9" t="s">
        <v>144</v>
      </c>
      <c r="W1793" s="9" t="s">
        <v>137</v>
      </c>
      <c r="X1793" s="9" t="s">
        <v>145</v>
      </c>
      <c r="Y1793" s="9" t="s">
        <v>137</v>
      </c>
      <c r="Z1793" s="9" t="s">
        <v>146</v>
      </c>
      <c r="AA1793" s="9" t="s">
        <v>137</v>
      </c>
      <c r="AB1793" s="9" t="s">
        <v>137</v>
      </c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 t="s">
        <v>150</v>
      </c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 t="s">
        <v>150</v>
      </c>
      <c r="BZ1793" s="9" t="s">
        <v>137</v>
      </c>
      <c r="CA1793" s="10"/>
      <c r="CB1793" s="10" t="str">
        <f t="shared" si="5"/>
        <v/>
      </c>
      <c r="CC1793" s="10"/>
      <c r="CD1793" s="9" t="str">
        <f t="shared" si="2"/>
        <v/>
      </c>
      <c r="CE1793" s="9" t="s">
        <v>151</v>
      </c>
      <c r="CF1793" s="9" t="s">
        <v>337</v>
      </c>
      <c r="CG1793" s="9">
        <f>IF(CF1793="","",VLOOKUP(CF1793,Metadata!$D$2:$H$20,2,FALSE))</f>
        <v>67500</v>
      </c>
      <c r="CH1793" s="9">
        <f>IF(CF1793="","",VLOOKUP(CF1793,Metadata!$D$2:$H$20,4,FALSE))</f>
        <v>65000</v>
      </c>
      <c r="CI1793" s="9">
        <f>IF(CF1793="","",VLOOKUP(CF1793,Metadata!$D$2:$H$20,5,FALSE))</f>
        <v>70000</v>
      </c>
      <c r="CJ1793" s="9">
        <f t="shared" si="3"/>
        <v>67500</v>
      </c>
      <c r="CK1793" s="9" t="s">
        <v>153</v>
      </c>
      <c r="CL1793" s="10">
        <v>6</v>
      </c>
      <c r="CM1793" s="10">
        <v>1</v>
      </c>
      <c r="CN1793" s="10">
        <v>6</v>
      </c>
      <c r="CO1793" s="10">
        <v>6</v>
      </c>
      <c r="CP1793" s="10">
        <v>5</v>
      </c>
      <c r="CQ1793" s="10">
        <v>5</v>
      </c>
      <c r="CR1793" s="10">
        <v>5</v>
      </c>
      <c r="CS1793" s="10">
        <v>6</v>
      </c>
      <c r="CT1793" s="10">
        <v>7</v>
      </c>
      <c r="CU1793" s="10">
        <v>6</v>
      </c>
      <c r="CV1793" s="10">
        <v>6</v>
      </c>
      <c r="CW1793" s="10">
        <v>4</v>
      </c>
      <c r="CX1793" s="10">
        <v>6</v>
      </c>
      <c r="CY1793" s="10">
        <v>6</v>
      </c>
      <c r="CZ1793" s="10">
        <v>5</v>
      </c>
      <c r="DA1793" s="10">
        <v>4</v>
      </c>
      <c r="DB1793" s="10">
        <v>5</v>
      </c>
      <c r="DC1793" s="10">
        <v>7</v>
      </c>
      <c r="DD1793" s="10">
        <v>5</v>
      </c>
      <c r="DE1793" s="10">
        <v>7</v>
      </c>
      <c r="DF1793" s="10">
        <v>6</v>
      </c>
      <c r="DG1793" s="10">
        <v>7</v>
      </c>
      <c r="DH1793" s="10">
        <v>4</v>
      </c>
      <c r="DI1793" s="10">
        <v>6</v>
      </c>
      <c r="DJ1793" s="10">
        <v>4</v>
      </c>
      <c r="DK1793" s="10">
        <v>5</v>
      </c>
      <c r="DL1793" s="10">
        <v>5</v>
      </c>
      <c r="DM1793" s="9" t="s">
        <v>154</v>
      </c>
      <c r="DN1793" s="10">
        <v>1973</v>
      </c>
      <c r="DO1793" s="9">
        <f t="shared" si="8"/>
        <v>48</v>
      </c>
      <c r="DP1793" s="9" t="s">
        <v>155</v>
      </c>
      <c r="DQ1793" s="9" t="s">
        <v>210</v>
      </c>
      <c r="DR1793" s="9" t="s">
        <v>170</v>
      </c>
      <c r="DS1793" s="9" t="s">
        <v>137</v>
      </c>
      <c r="DT1793" s="9" t="s">
        <v>657</v>
      </c>
      <c r="DU1793" s="9" t="s">
        <v>158</v>
      </c>
      <c r="DV1793" s="9" t="str">
        <f>VLOOKUP(DU1793,Metadata!$B$2:$C$7,2,FALSE)</f>
        <v>6+ years</v>
      </c>
    </row>
    <row r="1794" spans="1:126">
      <c r="A1794" s="13">
        <v>1793</v>
      </c>
      <c r="B1794" s="9" t="s">
        <v>135</v>
      </c>
      <c r="C1794" s="9" t="str">
        <f>VLOOKUP(B1794,Metadata!$M$2:$N$6,2,FALSE)</f>
        <v>Permanent Employee</v>
      </c>
      <c r="D1794" s="9" t="s">
        <v>159</v>
      </c>
      <c r="E1794" s="9" t="s">
        <v>137</v>
      </c>
      <c r="F1794" s="9" t="s">
        <v>138</v>
      </c>
      <c r="G1794" s="9" t="s">
        <v>275</v>
      </c>
      <c r="H1794" s="9" t="str">
        <f>IF(G1794="","",VLOOKUP(G1794,Metadata!$J$2:$K$22,2,FALSE))</f>
        <v>Centre</v>
      </c>
      <c r="I1794" s="9" t="s">
        <v>138</v>
      </c>
      <c r="J1794" s="9" t="str">
        <f>IF(I1794="","",VLOOKUP(I1794,Metadata!$P$2:$Q$43,2,FALSE))</f>
        <v>Europe</v>
      </c>
      <c r="K1794" s="9" t="str">
        <f t="shared" si="0"/>
        <v>Portugal</v>
      </c>
      <c r="L1794" s="9" t="s">
        <v>275</v>
      </c>
      <c r="M1794" s="9" t="str">
        <f>IF(L1794="","",VLOOKUP(L1794,Metadata!$J$2:$K$22,2,FALSE))</f>
        <v>Centre</v>
      </c>
      <c r="N1794" s="9" t="s">
        <v>205</v>
      </c>
      <c r="O1794" s="9" t="s">
        <v>137</v>
      </c>
      <c r="P1794" s="9" t="s">
        <v>137</v>
      </c>
      <c r="Q1794" s="10" t="str">
        <f t="shared" si="1"/>
        <v>Full Office Job</v>
      </c>
      <c r="R1794" s="10">
        <v>5</v>
      </c>
      <c r="S1794" s="9" t="s">
        <v>398</v>
      </c>
      <c r="T1794" s="9" t="s">
        <v>137</v>
      </c>
      <c r="U1794" s="9" t="str">
        <f>IF(S1794&lt;&gt;"",S1794,IF(T1794&lt;&gt;"",VLOOKUP(T1794,Metadata!$S$2:$T$228,2,FALSE),""))</f>
        <v>SysAdmin Engineer</v>
      </c>
      <c r="V1794" s="9" t="s">
        <v>317</v>
      </c>
      <c r="W1794" s="9" t="s">
        <v>137</v>
      </c>
      <c r="X1794" s="9" t="s">
        <v>163</v>
      </c>
      <c r="Y1794" s="9" t="s">
        <v>137</v>
      </c>
      <c r="Z1794" s="9" t="s">
        <v>184</v>
      </c>
      <c r="AA1794" s="9" t="s">
        <v>137</v>
      </c>
      <c r="AB1794" s="9" t="s">
        <v>137</v>
      </c>
      <c r="AC1794" s="9" t="s">
        <v>147</v>
      </c>
      <c r="AD1794" s="9"/>
      <c r="AE1794" s="9" t="s">
        <v>194</v>
      </c>
      <c r="AF1794" s="9"/>
      <c r="AG1794" s="9"/>
      <c r="AH1794" s="9"/>
      <c r="AI1794" s="9"/>
      <c r="AJ1794" s="9"/>
      <c r="AK1794" s="9"/>
      <c r="AL1794" s="9"/>
      <c r="AM1794" s="9"/>
      <c r="AN1794" s="9" t="s">
        <v>195</v>
      </c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 t="s">
        <v>178</v>
      </c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198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10"/>
      <c r="CB1794" s="10" t="str">
        <f t="shared" si="5"/>
        <v/>
      </c>
      <c r="CC1794" s="10"/>
      <c r="CD1794" s="9" t="str">
        <f t="shared" si="2"/>
        <v/>
      </c>
      <c r="CE1794" s="9" t="s">
        <v>168</v>
      </c>
      <c r="CF1794" s="9" t="s">
        <v>225</v>
      </c>
      <c r="CG1794" s="9">
        <f>IF(CF1794="","",VLOOKUP(CF1794,Metadata!$D$2:$H$20,2,FALSE))</f>
        <v>22500</v>
      </c>
      <c r="CH1794" s="9">
        <f>IF(CF1794="","",VLOOKUP(CF1794,Metadata!$D$2:$H$20,4,FALSE))</f>
        <v>20000</v>
      </c>
      <c r="CI1794" s="9">
        <f>IF(CF1794="","",VLOOKUP(CF1794,Metadata!$D$2:$H$20,5,FALSE))</f>
        <v>25000</v>
      </c>
      <c r="CJ1794" s="9">
        <f t="shared" si="3"/>
        <v>22500</v>
      </c>
      <c r="CK1794" s="9" t="s">
        <v>153</v>
      </c>
      <c r="CL1794" s="10">
        <v>2</v>
      </c>
      <c r="CM1794" s="10">
        <v>3</v>
      </c>
      <c r="CN1794" s="10">
        <v>6</v>
      </c>
      <c r="CO1794" s="10">
        <v>6</v>
      </c>
      <c r="CP1794" s="10">
        <v>5</v>
      </c>
      <c r="CQ1794" s="10">
        <v>6</v>
      </c>
      <c r="CR1794" s="10">
        <v>6</v>
      </c>
      <c r="CS1794" s="10">
        <v>7</v>
      </c>
      <c r="CT1794" s="10">
        <v>6</v>
      </c>
      <c r="CU1794" s="10">
        <v>7</v>
      </c>
      <c r="CV1794" s="10">
        <v>5</v>
      </c>
      <c r="CW1794" s="10">
        <v>5</v>
      </c>
      <c r="CX1794" s="10">
        <v>7</v>
      </c>
      <c r="CY1794" s="10">
        <v>7</v>
      </c>
      <c r="CZ1794" s="10">
        <v>7</v>
      </c>
      <c r="DA1794" s="10">
        <v>4</v>
      </c>
      <c r="DB1794" s="10">
        <v>6</v>
      </c>
      <c r="DC1794" s="10">
        <v>6</v>
      </c>
      <c r="DD1794" s="10">
        <v>6</v>
      </c>
      <c r="DE1794" s="10">
        <v>6</v>
      </c>
      <c r="DF1794" s="10">
        <v>5</v>
      </c>
      <c r="DG1794" s="10">
        <v>7</v>
      </c>
      <c r="DH1794" s="10">
        <v>7</v>
      </c>
      <c r="DI1794" s="10">
        <v>6</v>
      </c>
      <c r="DJ1794" s="10">
        <v>6</v>
      </c>
      <c r="DK1794" s="10">
        <v>6</v>
      </c>
      <c r="DL1794" s="10">
        <v>6</v>
      </c>
      <c r="DM1794" s="9" t="s">
        <v>154</v>
      </c>
      <c r="DN1794" s="10">
        <v>1980</v>
      </c>
      <c r="DO1794" s="9">
        <f t="shared" si="8"/>
        <v>41</v>
      </c>
      <c r="DP1794" s="9" t="s">
        <v>155</v>
      </c>
      <c r="DQ1794" s="9" t="s">
        <v>298</v>
      </c>
      <c r="DR1794" s="9" t="s">
        <v>157</v>
      </c>
      <c r="DS1794" s="9" t="s">
        <v>137</v>
      </c>
      <c r="DT1794" s="9" t="s">
        <v>657</v>
      </c>
      <c r="DU1794" s="9" t="s">
        <v>158</v>
      </c>
      <c r="DV1794" s="9" t="str">
        <f>VLOOKUP(DU1794,Metadata!$B$2:$C$7,2,FALSE)</f>
        <v>6+ years</v>
      </c>
    </row>
    <row r="1795" spans="1:126">
      <c r="A1795" s="13">
        <v>1794</v>
      </c>
      <c r="B1795" s="9" t="s">
        <v>135</v>
      </c>
      <c r="C1795" s="9" t="str">
        <f>VLOOKUP(B1795,Metadata!$M$2:$N$6,2,FALSE)</f>
        <v>Permanent Employee</v>
      </c>
      <c r="D1795" s="9" t="s">
        <v>159</v>
      </c>
      <c r="E1795" s="9" t="s">
        <v>137</v>
      </c>
      <c r="F1795" s="9" t="s">
        <v>138</v>
      </c>
      <c r="G1795" s="9" t="s">
        <v>213</v>
      </c>
      <c r="H1795" s="9" t="str">
        <f>IF(G1795="","",VLOOKUP(G1795,Metadata!$J$2:$K$22,2,FALSE))</f>
        <v>Centre</v>
      </c>
      <c r="I1795" s="9" t="s">
        <v>138</v>
      </c>
      <c r="J1795" s="9" t="str">
        <f>IF(I1795="","",VLOOKUP(I1795,Metadata!$P$2:$Q$43,2,FALSE))</f>
        <v>Europe</v>
      </c>
      <c r="K1795" s="9" t="str">
        <f t="shared" si="0"/>
        <v>Portugal</v>
      </c>
      <c r="L1795" s="9" t="s">
        <v>172</v>
      </c>
      <c r="M1795" s="9" t="str">
        <f>IF(L1795="","",VLOOKUP(L1795,Metadata!$J$2:$K$22,2,FALSE))</f>
        <v>Porto Metropolitan Area</v>
      </c>
      <c r="N1795" s="9" t="s">
        <v>141</v>
      </c>
      <c r="O1795" s="9" t="s">
        <v>137</v>
      </c>
      <c r="P1795" s="9" t="s">
        <v>142</v>
      </c>
      <c r="Q1795" s="10" t="str">
        <f t="shared" si="1"/>
        <v>Full Office Job</v>
      </c>
      <c r="R1795" s="10">
        <v>5</v>
      </c>
      <c r="S1795" s="9" t="s">
        <v>192</v>
      </c>
      <c r="T1795" s="9" t="s">
        <v>137</v>
      </c>
      <c r="U1795" s="9" t="str">
        <f>IF(S1795&lt;&gt;"",S1795,IF(T1795&lt;&gt;"",VLOOKUP(T1795,Metadata!$S$2:$T$228,2,FALSE),""))</f>
        <v>Back-End Developer</v>
      </c>
      <c r="V1795" s="9" t="s">
        <v>217</v>
      </c>
      <c r="W1795" s="9" t="s">
        <v>137</v>
      </c>
      <c r="X1795" s="9" t="s">
        <v>242</v>
      </c>
      <c r="Y1795" s="9" t="s">
        <v>137</v>
      </c>
      <c r="Z1795" s="9" t="s">
        <v>146</v>
      </c>
      <c r="AA1795" s="9" t="s">
        <v>137</v>
      </c>
      <c r="AB1795" s="9" t="s">
        <v>253</v>
      </c>
      <c r="AC1795" s="9"/>
      <c r="AD1795" s="9"/>
      <c r="AE1795" s="9" t="s">
        <v>194</v>
      </c>
      <c r="AF1795" s="9" t="s">
        <v>243</v>
      </c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 t="s">
        <v>324</v>
      </c>
      <c r="AU1795" s="9"/>
      <c r="AV1795" s="9" t="s">
        <v>270</v>
      </c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198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10"/>
      <c r="CB1795" s="10" t="str">
        <f t="shared" si="5"/>
        <v/>
      </c>
      <c r="CC1795" s="10"/>
      <c r="CD1795" s="9" t="str">
        <f t="shared" si="2"/>
        <v/>
      </c>
      <c r="CE1795" s="9" t="s">
        <v>168</v>
      </c>
      <c r="CF1795" s="9" t="s">
        <v>152</v>
      </c>
      <c r="CG1795" s="9">
        <f>IF(CF1795="","",VLOOKUP(CF1795,Metadata!$D$2:$H$20,2,FALSE))</f>
        <v>32500</v>
      </c>
      <c r="CH1795" s="9">
        <f>IF(CF1795="","",VLOOKUP(CF1795,Metadata!$D$2:$H$20,4,FALSE))</f>
        <v>30000</v>
      </c>
      <c r="CI1795" s="9">
        <f>IF(CF1795="","",VLOOKUP(CF1795,Metadata!$D$2:$H$20,5,FALSE))</f>
        <v>35000</v>
      </c>
      <c r="CJ1795" s="9">
        <f t="shared" si="3"/>
        <v>32500</v>
      </c>
      <c r="CK1795" s="9" t="s">
        <v>221</v>
      </c>
      <c r="CL1795" s="10">
        <v>3</v>
      </c>
      <c r="CM1795" s="10">
        <v>3</v>
      </c>
      <c r="CN1795" s="10">
        <v>6</v>
      </c>
      <c r="CO1795" s="10">
        <v>6</v>
      </c>
      <c r="CP1795" s="10">
        <v>4</v>
      </c>
      <c r="CQ1795" s="10">
        <v>4</v>
      </c>
      <c r="CR1795" s="10">
        <v>5</v>
      </c>
      <c r="CS1795" s="10">
        <v>7</v>
      </c>
      <c r="CT1795" s="10">
        <v>5</v>
      </c>
      <c r="CU1795" s="10">
        <v>5</v>
      </c>
      <c r="CV1795" s="10">
        <v>3</v>
      </c>
      <c r="CW1795" s="10">
        <v>3</v>
      </c>
      <c r="CX1795" s="10">
        <v>7</v>
      </c>
      <c r="CY1795" s="10">
        <v>4</v>
      </c>
      <c r="CZ1795" s="10">
        <v>2</v>
      </c>
      <c r="DA1795" s="10">
        <v>4</v>
      </c>
      <c r="DB1795" s="10">
        <v>2</v>
      </c>
      <c r="DC1795" s="10">
        <v>3</v>
      </c>
      <c r="DD1795" s="10">
        <v>1</v>
      </c>
      <c r="DE1795" s="10">
        <v>3</v>
      </c>
      <c r="DF1795" s="10">
        <v>3</v>
      </c>
      <c r="DG1795" s="10">
        <v>6</v>
      </c>
      <c r="DH1795" s="10">
        <v>6</v>
      </c>
      <c r="DI1795" s="10">
        <v>4</v>
      </c>
      <c r="DJ1795" s="10">
        <v>6</v>
      </c>
      <c r="DK1795" s="10">
        <v>3</v>
      </c>
      <c r="DL1795" s="10">
        <v>4</v>
      </c>
      <c r="DM1795" s="9" t="s">
        <v>154</v>
      </c>
      <c r="DN1795" s="10">
        <v>1992</v>
      </c>
      <c r="DO1795" s="9">
        <f t="shared" si="8"/>
        <v>29</v>
      </c>
      <c r="DP1795" s="9" t="s">
        <v>155</v>
      </c>
      <c r="DQ1795" s="9" t="s">
        <v>156</v>
      </c>
      <c r="DR1795" s="9" t="s">
        <v>157</v>
      </c>
      <c r="DS1795" s="9" t="s">
        <v>137</v>
      </c>
      <c r="DT1795" s="9" t="s">
        <v>657</v>
      </c>
      <c r="DU1795" s="9" t="s">
        <v>223</v>
      </c>
      <c r="DV1795" s="9" t="str">
        <f>VLOOKUP(DU1795,Metadata!$B$2:$C$7,2,FALSE)</f>
        <v>3 - 6 years</v>
      </c>
    </row>
    <row r="1796" spans="1:126">
      <c r="A1796" s="13">
        <v>1795</v>
      </c>
      <c r="B1796" s="9" t="s">
        <v>135</v>
      </c>
      <c r="C1796" s="9" t="str">
        <f>VLOOKUP(B1796,Metadata!$M$2:$N$6,2,FALSE)</f>
        <v>Permanent Employee</v>
      </c>
      <c r="D1796" s="9" t="s">
        <v>136</v>
      </c>
      <c r="E1796" s="9" t="s">
        <v>137</v>
      </c>
      <c r="F1796" s="9" t="s">
        <v>138</v>
      </c>
      <c r="G1796" s="9" t="s">
        <v>140</v>
      </c>
      <c r="H1796" s="9" t="str">
        <f>IF(G1796="","",VLOOKUP(G1796,Metadata!$J$2:$K$22,2,FALSE))</f>
        <v>Lisbon Metropolitan Area</v>
      </c>
      <c r="I1796" s="9" t="s">
        <v>138</v>
      </c>
      <c r="J1796" s="9" t="str">
        <f>IF(I1796="","",VLOOKUP(I1796,Metadata!$P$2:$Q$43,2,FALSE))</f>
        <v>Europe</v>
      </c>
      <c r="K1796" s="9" t="str">
        <f t="shared" si="0"/>
        <v>Portugal</v>
      </c>
      <c r="L1796" s="9" t="s">
        <v>140</v>
      </c>
      <c r="M1796" s="9" t="str">
        <f>IF(L1796="","",VLOOKUP(L1796,Metadata!$J$2:$K$22,2,FALSE))</f>
        <v>Lisbon Metropolitan Area</v>
      </c>
      <c r="N1796" s="9" t="s">
        <v>214</v>
      </c>
      <c r="O1796" s="9" t="s">
        <v>278</v>
      </c>
      <c r="P1796" s="9" t="s">
        <v>142</v>
      </c>
      <c r="Q1796" s="10" t="str">
        <f t="shared" si="1"/>
        <v>Full Office Job</v>
      </c>
      <c r="R1796" s="10">
        <v>5</v>
      </c>
      <c r="S1796" s="9" t="s">
        <v>161</v>
      </c>
      <c r="T1796" s="9" t="s">
        <v>137</v>
      </c>
      <c r="U1796" s="9" t="str">
        <f>IF(S1796&lt;&gt;"",S1796,IF(T1796&lt;&gt;"",VLOOKUP(T1796,Metadata!$S$2:$T$228,2,FALSE),""))</f>
        <v>Full-Stack Developer</v>
      </c>
      <c r="V1796" s="9" t="s">
        <v>217</v>
      </c>
      <c r="W1796" s="9" t="s">
        <v>137</v>
      </c>
      <c r="X1796" s="9" t="s">
        <v>145</v>
      </c>
      <c r="Y1796" s="9" t="s">
        <v>137</v>
      </c>
      <c r="Z1796" s="9" t="s">
        <v>224</v>
      </c>
      <c r="AA1796" s="9" t="s">
        <v>165</v>
      </c>
      <c r="AB1796" s="9" t="s">
        <v>137</v>
      </c>
      <c r="AC1796" s="9" t="s">
        <v>147</v>
      </c>
      <c r="AD1796" s="9"/>
      <c r="AE1796" s="9"/>
      <c r="AF1796" s="9"/>
      <c r="AG1796" s="9" t="s">
        <v>166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 t="s">
        <v>178</v>
      </c>
      <c r="BB1796" s="9"/>
      <c r="BC1796" s="9"/>
      <c r="BD1796" s="9"/>
      <c r="BE1796" s="9"/>
      <c r="BF1796" s="9"/>
      <c r="BG1796" s="9"/>
      <c r="BH1796" s="9"/>
      <c r="BI1796" s="9"/>
      <c r="BJ1796" s="9" t="s">
        <v>167</v>
      </c>
      <c r="BK1796" s="9"/>
      <c r="BL1796" s="9"/>
      <c r="BM1796" s="9"/>
      <c r="BN1796" s="9"/>
      <c r="BO1796" s="9"/>
      <c r="BP1796" s="9" t="s">
        <v>179</v>
      </c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10"/>
      <c r="CB1796" s="10" t="str">
        <f t="shared" si="5"/>
        <v/>
      </c>
      <c r="CC1796" s="10"/>
      <c r="CD1796" s="9" t="str">
        <f t="shared" si="2"/>
        <v/>
      </c>
      <c r="CE1796" s="9" t="s">
        <v>151</v>
      </c>
      <c r="CF1796" s="9" t="s">
        <v>220</v>
      </c>
      <c r="CG1796" s="9">
        <f>IF(CF1796="","",VLOOKUP(CF1796,Metadata!$D$2:$H$20,2,FALSE))</f>
        <v>27500</v>
      </c>
      <c r="CH1796" s="9">
        <f>IF(CF1796="","",VLOOKUP(CF1796,Metadata!$D$2:$H$20,4,FALSE))</f>
        <v>25000</v>
      </c>
      <c r="CI1796" s="9">
        <f>IF(CF1796="","",VLOOKUP(CF1796,Metadata!$D$2:$H$20,5,FALSE))</f>
        <v>30000</v>
      </c>
      <c r="CJ1796" s="9">
        <f t="shared" si="3"/>
        <v>27500</v>
      </c>
      <c r="CK1796" s="9" t="s">
        <v>153</v>
      </c>
      <c r="CL1796" s="10">
        <v>2</v>
      </c>
      <c r="CM1796" s="10">
        <v>3</v>
      </c>
      <c r="CN1796" s="10">
        <v>7</v>
      </c>
      <c r="CO1796" s="10">
        <v>5</v>
      </c>
      <c r="CP1796" s="10">
        <v>4</v>
      </c>
      <c r="CQ1796" s="10">
        <v>6</v>
      </c>
      <c r="CR1796" s="10">
        <v>4</v>
      </c>
      <c r="CS1796" s="10">
        <v>4</v>
      </c>
      <c r="CT1796" s="10">
        <v>6</v>
      </c>
      <c r="CU1796" s="10">
        <v>6</v>
      </c>
      <c r="CV1796" s="10">
        <v>4</v>
      </c>
      <c r="CW1796" s="10">
        <v>1</v>
      </c>
      <c r="CX1796" s="10">
        <v>5</v>
      </c>
      <c r="CY1796" s="10">
        <v>4</v>
      </c>
      <c r="CZ1796" s="10">
        <v>6</v>
      </c>
      <c r="DA1796" s="10">
        <v>5</v>
      </c>
      <c r="DB1796" s="10">
        <v>5</v>
      </c>
      <c r="DC1796" s="10">
        <v>7</v>
      </c>
      <c r="DD1796" s="10">
        <v>4</v>
      </c>
      <c r="DE1796" s="10">
        <v>6</v>
      </c>
      <c r="DF1796" s="10">
        <v>6</v>
      </c>
      <c r="DG1796" s="10">
        <v>6</v>
      </c>
      <c r="DH1796" s="10">
        <v>4</v>
      </c>
      <c r="DI1796" s="10">
        <v>7</v>
      </c>
      <c r="DJ1796" s="10">
        <v>1</v>
      </c>
      <c r="DK1796" s="10">
        <v>6</v>
      </c>
      <c r="DL1796" s="10">
        <v>6</v>
      </c>
      <c r="DM1796" s="9" t="s">
        <v>154</v>
      </c>
      <c r="DN1796" s="10">
        <v>1983</v>
      </c>
      <c r="DO1796" s="9">
        <f t="shared" si="8"/>
        <v>38</v>
      </c>
      <c r="DP1796" s="9" t="s">
        <v>155</v>
      </c>
      <c r="DQ1796" s="9" t="s">
        <v>202</v>
      </c>
      <c r="DR1796" s="9" t="s">
        <v>157</v>
      </c>
      <c r="DS1796" s="9" t="s">
        <v>137</v>
      </c>
      <c r="DT1796" s="9" t="s">
        <v>657</v>
      </c>
      <c r="DU1796" s="9" t="s">
        <v>158</v>
      </c>
      <c r="DV1796" s="9" t="str">
        <f>VLOOKUP(DU1796,Metadata!$B$2:$C$7,2,FALSE)</f>
        <v>6+ years</v>
      </c>
    </row>
    <row r="1797" spans="1:126">
      <c r="A1797" s="13">
        <v>1796</v>
      </c>
      <c r="B1797" s="9" t="s">
        <v>135</v>
      </c>
      <c r="C1797" s="9" t="str">
        <f>VLOOKUP(B1797,Metadata!$M$2:$N$6,2,FALSE)</f>
        <v>Permanent Employee</v>
      </c>
      <c r="D1797" s="9" t="s">
        <v>136</v>
      </c>
      <c r="E1797" s="9" t="s">
        <v>137</v>
      </c>
      <c r="F1797" s="9" t="s">
        <v>138</v>
      </c>
      <c r="G1797" s="9" t="s">
        <v>172</v>
      </c>
      <c r="H1797" s="9" t="str">
        <f>IF(G1797="","",VLOOKUP(G1797,Metadata!$J$2:$K$22,2,FALSE))</f>
        <v>Porto Metropolitan Area</v>
      </c>
      <c r="I1797" s="9" t="s">
        <v>138</v>
      </c>
      <c r="J1797" s="9" t="str">
        <f>IF(I1797="","",VLOOKUP(I1797,Metadata!$P$2:$Q$43,2,FALSE))</f>
        <v>Europe</v>
      </c>
      <c r="K1797" s="9" t="str">
        <f t="shared" si="0"/>
        <v>Portugal</v>
      </c>
      <c r="L1797" s="9" t="s">
        <v>172</v>
      </c>
      <c r="M1797" s="9" t="str">
        <f>IF(L1797="","",VLOOKUP(L1797,Metadata!$J$2:$K$22,2,FALSE))</f>
        <v>Porto Metropolitan Area</v>
      </c>
      <c r="N1797" s="9" t="s">
        <v>214</v>
      </c>
      <c r="O1797" s="9" t="s">
        <v>239</v>
      </c>
      <c r="P1797" s="9" t="s">
        <v>191</v>
      </c>
      <c r="Q1797" s="10" t="str">
        <f t="shared" si="1"/>
        <v>Remote Job (full or flexible)</v>
      </c>
      <c r="R1797" s="10">
        <v>4</v>
      </c>
      <c r="S1797" s="9" t="s">
        <v>143</v>
      </c>
      <c r="T1797" s="9" t="s">
        <v>137</v>
      </c>
      <c r="U1797" s="9" t="str">
        <f>IF(S1797&lt;&gt;"",S1797,IF(T1797&lt;&gt;"",VLOOKUP(T1797,Metadata!$S$2:$T$228,2,FALSE),""))</f>
        <v>Technical Team Leader</v>
      </c>
      <c r="V1797" s="9" t="s">
        <v>251</v>
      </c>
      <c r="W1797" s="9" t="s">
        <v>137</v>
      </c>
      <c r="X1797" s="9" t="s">
        <v>163</v>
      </c>
      <c r="Y1797" s="9" t="s">
        <v>137</v>
      </c>
      <c r="Z1797" s="9" t="s">
        <v>193</v>
      </c>
      <c r="AA1797" s="9" t="s">
        <v>137</v>
      </c>
      <c r="AB1797" s="9" t="s">
        <v>137</v>
      </c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 t="s">
        <v>411</v>
      </c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 t="s">
        <v>150</v>
      </c>
      <c r="BZ1797" s="9" t="s">
        <v>137</v>
      </c>
      <c r="CA1797" s="10"/>
      <c r="CB1797" s="10" t="str">
        <f t="shared" si="5"/>
        <v/>
      </c>
      <c r="CC1797" s="10"/>
      <c r="CD1797" s="9" t="str">
        <f t="shared" si="2"/>
        <v/>
      </c>
      <c r="CE1797" s="9" t="s">
        <v>232</v>
      </c>
      <c r="CF1797" s="9" t="s">
        <v>225</v>
      </c>
      <c r="CG1797" s="9">
        <f>IF(CF1797="","",VLOOKUP(CF1797,Metadata!$D$2:$H$20,2,FALSE))</f>
        <v>22500</v>
      </c>
      <c r="CH1797" s="9">
        <f>IF(CF1797="","",VLOOKUP(CF1797,Metadata!$D$2:$H$20,4,FALSE))</f>
        <v>20000</v>
      </c>
      <c r="CI1797" s="9">
        <f>IF(CF1797="","",VLOOKUP(CF1797,Metadata!$D$2:$H$20,5,FALSE))</f>
        <v>25000</v>
      </c>
      <c r="CJ1797" s="9">
        <f t="shared" si="3"/>
        <v>22500</v>
      </c>
      <c r="CK1797" s="9" t="s">
        <v>201</v>
      </c>
      <c r="CL1797" s="10">
        <v>2</v>
      </c>
      <c r="CM1797" s="10">
        <v>4</v>
      </c>
      <c r="CN1797" s="10">
        <v>5</v>
      </c>
      <c r="CO1797" s="10">
        <v>6</v>
      </c>
      <c r="CP1797" s="10">
        <v>7</v>
      </c>
      <c r="CQ1797" s="10">
        <v>6</v>
      </c>
      <c r="CR1797" s="10">
        <v>4</v>
      </c>
      <c r="CS1797" s="10">
        <v>5</v>
      </c>
      <c r="CT1797" s="10">
        <v>4</v>
      </c>
      <c r="CU1797" s="10">
        <v>5</v>
      </c>
      <c r="CV1797" s="10">
        <v>6</v>
      </c>
      <c r="CW1797" s="10">
        <v>5</v>
      </c>
      <c r="CX1797" s="10">
        <v>6</v>
      </c>
      <c r="CY1797" s="10">
        <v>6</v>
      </c>
      <c r="CZ1797" s="10">
        <v>5</v>
      </c>
      <c r="DA1797" s="10">
        <v>4</v>
      </c>
      <c r="DB1797" s="10">
        <v>5</v>
      </c>
      <c r="DC1797" s="10">
        <v>6</v>
      </c>
      <c r="DD1797" s="10">
        <v>6</v>
      </c>
      <c r="DE1797" s="10">
        <v>7</v>
      </c>
      <c r="DF1797" s="10">
        <v>5</v>
      </c>
      <c r="DG1797" s="10">
        <v>6</v>
      </c>
      <c r="DH1797" s="10">
        <v>3</v>
      </c>
      <c r="DI1797" s="10">
        <v>6</v>
      </c>
      <c r="DJ1797" s="10">
        <v>5</v>
      </c>
      <c r="DK1797" s="10">
        <v>6</v>
      </c>
      <c r="DL1797" s="10">
        <v>5</v>
      </c>
      <c r="DM1797" s="9" t="s">
        <v>154</v>
      </c>
      <c r="DN1797" s="10">
        <v>1980</v>
      </c>
      <c r="DO1797" s="9">
        <f t="shared" si="8"/>
        <v>41</v>
      </c>
      <c r="DP1797" s="9" t="s">
        <v>155</v>
      </c>
      <c r="DQ1797" s="9" t="s">
        <v>202</v>
      </c>
      <c r="DR1797" s="9" t="s">
        <v>157</v>
      </c>
      <c r="DS1797" s="9" t="s">
        <v>137</v>
      </c>
      <c r="DT1797" s="9" t="s">
        <v>657</v>
      </c>
      <c r="DU1797" s="9" t="s">
        <v>158</v>
      </c>
      <c r="DV1797" s="9" t="str">
        <f>VLOOKUP(DU1797,Metadata!$B$2:$C$7,2,FALSE)</f>
        <v>6+ years</v>
      </c>
    </row>
    <row r="1798" spans="1:126">
      <c r="A1798" s="13">
        <v>1797</v>
      </c>
      <c r="B1798" s="9" t="s">
        <v>135</v>
      </c>
      <c r="C1798" s="9" t="str">
        <f>VLOOKUP(B1798,Metadata!$M$2:$N$6,2,FALSE)</f>
        <v>Permanent Employee</v>
      </c>
      <c r="D1798" s="9" t="s">
        <v>159</v>
      </c>
      <c r="E1798" s="9" t="s">
        <v>137</v>
      </c>
      <c r="F1798" s="9" t="s">
        <v>138</v>
      </c>
      <c r="G1798" s="9" t="s">
        <v>140</v>
      </c>
      <c r="H1798" s="9" t="str">
        <f>IF(G1798="","",VLOOKUP(G1798,Metadata!$J$2:$K$22,2,FALSE))</f>
        <v>Lisbon Metropolitan Area</v>
      </c>
      <c r="I1798" s="9" t="s">
        <v>138</v>
      </c>
      <c r="J1798" s="9" t="str">
        <f>IF(I1798="","",VLOOKUP(I1798,Metadata!$P$2:$Q$43,2,FALSE))</f>
        <v>Europe</v>
      </c>
      <c r="K1798" s="9" t="str">
        <f t="shared" si="0"/>
        <v>Portugal</v>
      </c>
      <c r="L1798" s="9" t="s">
        <v>140</v>
      </c>
      <c r="M1798" s="9" t="str">
        <f>IF(L1798="","",VLOOKUP(L1798,Metadata!$J$2:$K$22,2,FALSE))</f>
        <v>Lisbon Metropolitan Area</v>
      </c>
      <c r="N1798" s="9" t="s">
        <v>214</v>
      </c>
      <c r="O1798" s="9" t="s">
        <v>259</v>
      </c>
      <c r="P1798" s="9" t="s">
        <v>142</v>
      </c>
      <c r="Q1798" s="10" t="str">
        <f t="shared" si="1"/>
        <v>Full Office Job</v>
      </c>
      <c r="R1798" s="10">
        <v>5</v>
      </c>
      <c r="S1798" s="9" t="s">
        <v>319</v>
      </c>
      <c r="T1798" s="9" t="s">
        <v>137</v>
      </c>
      <c r="U1798" s="9" t="str">
        <f>IF(S1798&lt;&gt;"",S1798,IF(T1798&lt;&gt;"",VLOOKUP(T1798,Metadata!$S$2:$T$228,2,FALSE),""))</f>
        <v>CTO</v>
      </c>
      <c r="V1798" s="9" t="s">
        <v>317</v>
      </c>
      <c r="W1798" s="9" t="s">
        <v>137</v>
      </c>
      <c r="X1798" s="9" t="s">
        <v>145</v>
      </c>
      <c r="Y1798" s="9" t="s">
        <v>137</v>
      </c>
      <c r="Z1798" s="9" t="s">
        <v>146</v>
      </c>
      <c r="AA1798" s="9" t="s">
        <v>137</v>
      </c>
      <c r="AB1798" s="9" t="s">
        <v>137</v>
      </c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 t="s">
        <v>150</v>
      </c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 t="s">
        <v>286</v>
      </c>
      <c r="BX1798" s="9"/>
      <c r="BY1798" s="9"/>
      <c r="BZ1798" s="9"/>
      <c r="CA1798" s="10"/>
      <c r="CB1798" s="10" t="str">
        <f t="shared" si="5"/>
        <v/>
      </c>
      <c r="CC1798" s="10"/>
      <c r="CD1798" s="9" t="str">
        <f t="shared" si="2"/>
        <v/>
      </c>
      <c r="CE1798" s="9" t="s">
        <v>168</v>
      </c>
      <c r="CF1798" s="9" t="s">
        <v>477</v>
      </c>
      <c r="CG1798" s="9">
        <f>IF(CF1798="","",VLOOKUP(CF1798,Metadata!$D$2:$H$20,2,FALSE))</f>
        <v>102500</v>
      </c>
      <c r="CH1798" s="9">
        <f>IF(CF1798="","",VLOOKUP(CF1798,Metadata!$D$2:$H$20,4,FALSE))</f>
        <v>100000</v>
      </c>
      <c r="CI1798" s="9">
        <f>IF(CF1798="","",VLOOKUP(CF1798,Metadata!$D$2:$H$20,5,FALSE))</f>
        <v>105000</v>
      </c>
      <c r="CJ1798" s="9">
        <f t="shared" si="3"/>
        <v>102500</v>
      </c>
      <c r="CK1798" s="9" t="s">
        <v>153</v>
      </c>
      <c r="CL1798" s="10">
        <v>5</v>
      </c>
      <c r="CM1798" s="10">
        <v>2</v>
      </c>
      <c r="CN1798" s="10">
        <v>6</v>
      </c>
      <c r="CO1798" s="10">
        <v>6</v>
      </c>
      <c r="CP1798" s="10">
        <v>5</v>
      </c>
      <c r="CQ1798" s="10">
        <v>7</v>
      </c>
      <c r="CR1798" s="10">
        <v>7</v>
      </c>
      <c r="CS1798" s="10">
        <v>7</v>
      </c>
      <c r="CT1798" s="10">
        <v>7</v>
      </c>
      <c r="CU1798" s="10">
        <v>5</v>
      </c>
      <c r="CV1798" s="10">
        <v>6</v>
      </c>
      <c r="CW1798" s="10">
        <v>6</v>
      </c>
      <c r="CX1798" s="10">
        <v>6</v>
      </c>
      <c r="CY1798" s="10">
        <v>7</v>
      </c>
      <c r="CZ1798" s="10">
        <v>6</v>
      </c>
      <c r="DA1798" s="10">
        <v>5</v>
      </c>
      <c r="DB1798" s="10">
        <v>7</v>
      </c>
      <c r="DC1798" s="10">
        <v>7</v>
      </c>
      <c r="DD1798" s="10">
        <v>5</v>
      </c>
      <c r="DE1798" s="10">
        <v>7</v>
      </c>
      <c r="DF1798" s="10">
        <v>6</v>
      </c>
      <c r="DG1798" s="10">
        <v>6</v>
      </c>
      <c r="DH1798" s="10">
        <v>6</v>
      </c>
      <c r="DI1798" s="10">
        <v>7</v>
      </c>
      <c r="DJ1798" s="10">
        <v>5</v>
      </c>
      <c r="DK1798" s="10">
        <v>6</v>
      </c>
      <c r="DL1798" s="10">
        <v>6</v>
      </c>
      <c r="DM1798" s="9" t="s">
        <v>154</v>
      </c>
      <c r="DN1798" s="10">
        <v>1983</v>
      </c>
      <c r="DO1798" s="9">
        <f t="shared" si="8"/>
        <v>38</v>
      </c>
      <c r="DP1798" s="9" t="s">
        <v>155</v>
      </c>
      <c r="DQ1798" s="9" t="s">
        <v>210</v>
      </c>
      <c r="DR1798" s="9" t="s">
        <v>157</v>
      </c>
      <c r="DS1798" s="9" t="s">
        <v>137</v>
      </c>
      <c r="DT1798" s="9" t="s">
        <v>657</v>
      </c>
      <c r="DU1798" s="9" t="s">
        <v>158</v>
      </c>
      <c r="DV1798" s="9" t="str">
        <f>VLOOKUP(DU1798,Metadata!$B$2:$C$7,2,FALSE)</f>
        <v>6+ years</v>
      </c>
    </row>
    <row r="1799" spans="1:126">
      <c r="A1799" s="13">
        <v>1798</v>
      </c>
      <c r="B1799" s="9" t="s">
        <v>135</v>
      </c>
      <c r="C1799" s="9" t="str">
        <f>VLOOKUP(B1799,Metadata!$M$2:$N$6,2,FALSE)</f>
        <v>Permanent Employee</v>
      </c>
      <c r="D1799" s="9" t="s">
        <v>159</v>
      </c>
      <c r="E1799" s="9" t="s">
        <v>137</v>
      </c>
      <c r="F1799" s="9" t="s">
        <v>138</v>
      </c>
      <c r="G1799" s="9" t="s">
        <v>172</v>
      </c>
      <c r="H1799" s="9" t="str">
        <f>IF(G1799="","",VLOOKUP(G1799,Metadata!$J$2:$K$22,2,FALSE))</f>
        <v>Porto Metropolitan Area</v>
      </c>
      <c r="I1799" s="9" t="s">
        <v>138</v>
      </c>
      <c r="J1799" s="9" t="str">
        <f>IF(I1799="","",VLOOKUP(I1799,Metadata!$P$2:$Q$43,2,FALSE))</f>
        <v>Europe</v>
      </c>
      <c r="K1799" s="9" t="str">
        <f t="shared" si="0"/>
        <v>Portugal</v>
      </c>
      <c r="L1799" s="9" t="s">
        <v>172</v>
      </c>
      <c r="M1799" s="9" t="str">
        <f>IF(L1799="","",VLOOKUP(L1799,Metadata!$J$2:$K$22,2,FALSE))</f>
        <v>Porto Metropolitan Area</v>
      </c>
      <c r="N1799" s="9" t="s">
        <v>141</v>
      </c>
      <c r="O1799" s="9" t="s">
        <v>137</v>
      </c>
      <c r="P1799" s="9" t="s">
        <v>191</v>
      </c>
      <c r="Q1799" s="10" t="str">
        <f t="shared" si="1"/>
        <v>Remote Job (full or flexible)</v>
      </c>
      <c r="R1799" s="10">
        <v>5</v>
      </c>
      <c r="S1799" s="9" t="s">
        <v>260</v>
      </c>
      <c r="T1799" s="9" t="s">
        <v>137</v>
      </c>
      <c r="U1799" s="9" t="str">
        <f>IF(S1799&lt;&gt;"",S1799,IF(T1799&lt;&gt;"",VLOOKUP(T1799,Metadata!$S$2:$T$228,2,FALSE),""))</f>
        <v>DevOps Engineer</v>
      </c>
      <c r="V1799" s="9" t="s">
        <v>279</v>
      </c>
      <c r="W1799" s="9" t="s">
        <v>137</v>
      </c>
      <c r="X1799" s="9" t="s">
        <v>175</v>
      </c>
      <c r="Y1799" s="9" t="s">
        <v>137</v>
      </c>
      <c r="Z1799" s="9" t="s">
        <v>224</v>
      </c>
      <c r="AA1799" s="9" t="s">
        <v>137</v>
      </c>
      <c r="AB1799" s="9" t="s">
        <v>253</v>
      </c>
      <c r="AC1799" s="9"/>
      <c r="AD1799" s="9"/>
      <c r="AE1799" s="9"/>
      <c r="AF1799" s="9" t="s">
        <v>243</v>
      </c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 t="s">
        <v>150</v>
      </c>
      <c r="BZ1799" s="9" t="s">
        <v>137</v>
      </c>
      <c r="CA1799" s="10"/>
      <c r="CB1799" s="10" t="str">
        <f t="shared" si="5"/>
        <v/>
      </c>
      <c r="CC1799" s="10"/>
      <c r="CD1799" s="9" t="str">
        <f t="shared" si="2"/>
        <v/>
      </c>
      <c r="CE1799" s="9" t="s">
        <v>232</v>
      </c>
      <c r="CF1799" s="9" t="s">
        <v>225</v>
      </c>
      <c r="CG1799" s="9">
        <f>IF(CF1799="","",VLOOKUP(CF1799,Metadata!$D$2:$H$20,2,FALSE))</f>
        <v>22500</v>
      </c>
      <c r="CH1799" s="9">
        <f>IF(CF1799="","",VLOOKUP(CF1799,Metadata!$D$2:$H$20,4,FALSE))</f>
        <v>20000</v>
      </c>
      <c r="CI1799" s="9">
        <f>IF(CF1799="","",VLOOKUP(CF1799,Metadata!$D$2:$H$20,5,FALSE))</f>
        <v>25000</v>
      </c>
      <c r="CJ1799" s="9">
        <f t="shared" si="3"/>
        <v>22500</v>
      </c>
      <c r="CK1799" s="9" t="s">
        <v>153</v>
      </c>
      <c r="CL1799" s="10">
        <v>4</v>
      </c>
      <c r="CM1799" s="10">
        <v>1</v>
      </c>
      <c r="CN1799" s="10">
        <v>7</v>
      </c>
      <c r="CO1799" s="10">
        <v>6</v>
      </c>
      <c r="CP1799" s="10">
        <v>5</v>
      </c>
      <c r="CQ1799" s="10">
        <v>5</v>
      </c>
      <c r="CR1799" s="10">
        <v>6</v>
      </c>
      <c r="CS1799" s="10">
        <v>6</v>
      </c>
      <c r="CT1799" s="10">
        <v>4</v>
      </c>
      <c r="CU1799" s="10">
        <v>5</v>
      </c>
      <c r="CV1799" s="10">
        <v>4</v>
      </c>
      <c r="CW1799" s="10">
        <v>4</v>
      </c>
      <c r="CX1799" s="10">
        <v>6</v>
      </c>
      <c r="CY1799" s="10">
        <v>5</v>
      </c>
      <c r="CZ1799" s="10">
        <v>4</v>
      </c>
      <c r="DA1799" s="10">
        <v>5</v>
      </c>
      <c r="DB1799" s="10">
        <v>5</v>
      </c>
      <c r="DC1799" s="10">
        <v>4</v>
      </c>
      <c r="DD1799" s="10">
        <v>2</v>
      </c>
      <c r="DE1799" s="10">
        <v>7</v>
      </c>
      <c r="DF1799" s="10">
        <v>5</v>
      </c>
      <c r="DG1799" s="10">
        <v>5</v>
      </c>
      <c r="DH1799" s="10">
        <v>4</v>
      </c>
      <c r="DI1799" s="10">
        <v>4</v>
      </c>
      <c r="DJ1799" s="10">
        <v>4</v>
      </c>
      <c r="DK1799" s="10">
        <v>4</v>
      </c>
      <c r="DL1799" s="10">
        <v>4</v>
      </c>
      <c r="DM1799" s="9" t="s">
        <v>154</v>
      </c>
      <c r="DN1799" s="10">
        <v>1997</v>
      </c>
      <c r="DO1799" s="9">
        <f t="shared" si="8"/>
        <v>24</v>
      </c>
      <c r="DP1799" s="9" t="s">
        <v>155</v>
      </c>
      <c r="DQ1799" s="9" t="s">
        <v>156</v>
      </c>
      <c r="DR1799" s="9" t="s">
        <v>157</v>
      </c>
      <c r="DS1799" s="9" t="s">
        <v>137</v>
      </c>
      <c r="DT1799" s="9" t="s">
        <v>657</v>
      </c>
      <c r="DU1799" s="9" t="s">
        <v>233</v>
      </c>
      <c r="DV1799" s="9" t="str">
        <f>VLOOKUP(DU1799,Metadata!$B$2:$C$7,2,FALSE)</f>
        <v>0 - 3 years</v>
      </c>
    </row>
    <row r="1800" spans="1:126">
      <c r="A1800" s="13">
        <v>1799</v>
      </c>
      <c r="B1800" s="9" t="s">
        <v>135</v>
      </c>
      <c r="C1800" s="9" t="str">
        <f>VLOOKUP(B1800,Metadata!$M$2:$N$6,2,FALSE)</f>
        <v>Permanent Employee</v>
      </c>
      <c r="D1800" s="9" t="s">
        <v>136</v>
      </c>
      <c r="E1800" s="9" t="s">
        <v>137</v>
      </c>
      <c r="F1800" s="9" t="s">
        <v>138</v>
      </c>
      <c r="G1800" s="9" t="s">
        <v>140</v>
      </c>
      <c r="H1800" s="9" t="str">
        <f>IF(G1800="","",VLOOKUP(G1800,Metadata!$J$2:$K$22,2,FALSE))</f>
        <v>Lisbon Metropolitan Area</v>
      </c>
      <c r="I1800" s="9" t="s">
        <v>292</v>
      </c>
      <c r="J1800" s="9" t="str">
        <f>IF(I1800="","",VLOOKUP(I1800,Metadata!$P$2:$Q$43,2,FALSE))</f>
        <v>North America</v>
      </c>
      <c r="K1800" s="9" t="str">
        <f t="shared" si="0"/>
        <v>International</v>
      </c>
      <c r="L1800" s="9" t="s">
        <v>137</v>
      </c>
      <c r="M1800" s="9" t="str">
        <f>IF(L1800="","",VLOOKUP(L1800,Metadata!$J$2:$K$22,2,FALSE))</f>
        <v/>
      </c>
      <c r="N1800" s="9" t="s">
        <v>141</v>
      </c>
      <c r="O1800" s="9" t="s">
        <v>137</v>
      </c>
      <c r="P1800" s="9" t="s">
        <v>142</v>
      </c>
      <c r="Q1800" s="10" t="str">
        <f t="shared" si="1"/>
        <v>Full Office Job</v>
      </c>
      <c r="R1800" s="10">
        <v>7</v>
      </c>
      <c r="S1800" s="9" t="s">
        <v>183</v>
      </c>
      <c r="T1800" s="9" t="s">
        <v>137</v>
      </c>
      <c r="U1800" s="9" t="str">
        <f>IF(S1800&lt;&gt;"",S1800,IF(T1800&lt;&gt;"",VLOOKUP(T1800,Metadata!$S$2:$T$228,2,FALSE),""))</f>
        <v>Product Owner/Product Manager</v>
      </c>
      <c r="V1800" s="9" t="s">
        <v>261</v>
      </c>
      <c r="W1800" s="9" t="s">
        <v>137</v>
      </c>
      <c r="X1800" s="9" t="s">
        <v>242</v>
      </c>
      <c r="Y1800" s="9" t="s">
        <v>137</v>
      </c>
      <c r="Z1800" s="9" t="s">
        <v>146</v>
      </c>
      <c r="AA1800" s="9" t="s">
        <v>165</v>
      </c>
      <c r="AB1800" s="9" t="s">
        <v>137</v>
      </c>
      <c r="AC1800" s="9"/>
      <c r="AD1800" s="9" t="s">
        <v>148</v>
      </c>
      <c r="AE1800" s="9"/>
      <c r="AF1800" s="9"/>
      <c r="AG1800" s="9" t="s">
        <v>166</v>
      </c>
      <c r="AH1800" s="9"/>
      <c r="AI1800" s="9"/>
      <c r="AJ1800" s="9"/>
      <c r="AK1800" s="9" t="s">
        <v>302</v>
      </c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 t="s">
        <v>178</v>
      </c>
      <c r="BB1800" s="9"/>
      <c r="BC1800" s="9"/>
      <c r="BD1800" s="9"/>
      <c r="BE1800" s="9"/>
      <c r="BF1800" s="9"/>
      <c r="BG1800" s="9"/>
      <c r="BH1800" s="9"/>
      <c r="BI1800" s="9"/>
      <c r="BJ1800" s="9" t="s">
        <v>167</v>
      </c>
      <c r="BK1800" s="9"/>
      <c r="BL1800" s="9" t="s">
        <v>199</v>
      </c>
      <c r="BM1800" s="9" t="s">
        <v>303</v>
      </c>
      <c r="BN1800" s="9" t="s">
        <v>186</v>
      </c>
      <c r="BO1800" s="9"/>
      <c r="BP1800" s="9" t="s">
        <v>179</v>
      </c>
      <c r="BQ1800" s="9" t="s">
        <v>219</v>
      </c>
      <c r="BR1800" s="9"/>
      <c r="BS1800" s="9"/>
      <c r="BT1800" s="9"/>
      <c r="BU1800" s="9"/>
      <c r="BV1800" s="9"/>
      <c r="BW1800" s="9" t="s">
        <v>286</v>
      </c>
      <c r="BX1800" s="9"/>
      <c r="BY1800" s="9"/>
      <c r="BZ1800" s="9"/>
      <c r="CA1800" s="10"/>
      <c r="CB1800" s="10" t="str">
        <f t="shared" si="5"/>
        <v/>
      </c>
      <c r="CC1800" s="10"/>
      <c r="CD1800" s="9" t="str">
        <f t="shared" si="2"/>
        <v/>
      </c>
      <c r="CE1800" s="9" t="s">
        <v>168</v>
      </c>
      <c r="CF1800" s="9" t="s">
        <v>328</v>
      </c>
      <c r="CG1800" s="9">
        <f>IF(CF1800="","",VLOOKUP(CF1800,Metadata!$D$2:$H$20,2,FALSE))</f>
        <v>72500</v>
      </c>
      <c r="CH1800" s="9">
        <f>IF(CF1800="","",VLOOKUP(CF1800,Metadata!$D$2:$H$20,4,FALSE))</f>
        <v>70000</v>
      </c>
      <c r="CI1800" s="9">
        <f>IF(CF1800="","",VLOOKUP(CF1800,Metadata!$D$2:$H$20,5,FALSE))</f>
        <v>75000</v>
      </c>
      <c r="CJ1800" s="9">
        <f t="shared" si="3"/>
        <v>72500</v>
      </c>
      <c r="CK1800" s="9" t="s">
        <v>153</v>
      </c>
      <c r="CL1800" s="10">
        <v>5</v>
      </c>
      <c r="CM1800" s="10">
        <v>2</v>
      </c>
      <c r="CN1800" s="10">
        <v>7</v>
      </c>
      <c r="CO1800" s="10">
        <v>6</v>
      </c>
      <c r="CP1800" s="10">
        <v>2</v>
      </c>
      <c r="CQ1800" s="10">
        <v>3</v>
      </c>
      <c r="CR1800" s="10">
        <v>6</v>
      </c>
      <c r="CS1800" s="10">
        <v>7</v>
      </c>
      <c r="CT1800" s="10">
        <v>7</v>
      </c>
      <c r="CU1800" s="10">
        <v>6</v>
      </c>
      <c r="CV1800" s="10">
        <v>6</v>
      </c>
      <c r="CW1800" s="10">
        <v>5</v>
      </c>
      <c r="CX1800" s="10">
        <v>6</v>
      </c>
      <c r="CY1800" s="10">
        <v>7</v>
      </c>
      <c r="CZ1800" s="10">
        <v>6</v>
      </c>
      <c r="DA1800" s="10">
        <v>6</v>
      </c>
      <c r="DB1800" s="10">
        <v>6</v>
      </c>
      <c r="DC1800" s="10">
        <v>7</v>
      </c>
      <c r="DD1800" s="10">
        <v>6</v>
      </c>
      <c r="DE1800" s="10">
        <v>7</v>
      </c>
      <c r="DF1800" s="10">
        <v>7</v>
      </c>
      <c r="DG1800" s="10">
        <v>7</v>
      </c>
      <c r="DH1800" s="10">
        <v>7</v>
      </c>
      <c r="DI1800" s="10">
        <v>7</v>
      </c>
      <c r="DJ1800" s="10">
        <v>7</v>
      </c>
      <c r="DK1800" s="10">
        <v>7</v>
      </c>
      <c r="DL1800" s="10">
        <v>5</v>
      </c>
      <c r="DM1800" s="9" t="s">
        <v>154</v>
      </c>
      <c r="DN1800" s="10">
        <v>1982</v>
      </c>
      <c r="DO1800" s="9">
        <f t="shared" si="8"/>
        <v>39</v>
      </c>
      <c r="DP1800" s="9" t="s">
        <v>155</v>
      </c>
      <c r="DQ1800" s="9" t="s">
        <v>210</v>
      </c>
      <c r="DR1800" s="9" t="s">
        <v>157</v>
      </c>
      <c r="DS1800" s="9" t="s">
        <v>137</v>
      </c>
      <c r="DT1800" s="9" t="s">
        <v>657</v>
      </c>
      <c r="DU1800" s="9" t="s">
        <v>158</v>
      </c>
      <c r="DV1800" s="9" t="str">
        <f>VLOOKUP(DU1800,Metadata!$B$2:$C$7,2,FALSE)</f>
        <v>6+ years</v>
      </c>
    </row>
    <row r="1801" spans="1:126">
      <c r="A1801" s="13">
        <v>1800</v>
      </c>
      <c r="B1801" s="9" t="s">
        <v>135</v>
      </c>
      <c r="C1801" s="9" t="str">
        <f>VLOOKUP(B1801,Metadata!$M$2:$N$6,2,FALSE)</f>
        <v>Permanent Employee</v>
      </c>
      <c r="D1801" s="9" t="s">
        <v>159</v>
      </c>
      <c r="E1801" s="9" t="s">
        <v>137</v>
      </c>
      <c r="F1801" s="9" t="s">
        <v>138</v>
      </c>
      <c r="G1801" s="9" t="s">
        <v>172</v>
      </c>
      <c r="H1801" s="9" t="str">
        <f>IF(G1801="","",VLOOKUP(G1801,Metadata!$J$2:$K$22,2,FALSE))</f>
        <v>Porto Metropolitan Area</v>
      </c>
      <c r="I1801" s="9" t="s">
        <v>228</v>
      </c>
      <c r="J1801" s="9" t="str">
        <f>IF(I1801="","",VLOOKUP(I1801,Metadata!$P$2:$Q$43,2,FALSE))</f>
        <v>Europe</v>
      </c>
      <c r="K1801" s="9" t="str">
        <f t="shared" si="0"/>
        <v>International</v>
      </c>
      <c r="L1801" s="9" t="s">
        <v>137</v>
      </c>
      <c r="M1801" s="9" t="str">
        <f>IF(L1801="","",VLOOKUP(L1801,Metadata!$J$2:$K$22,2,FALSE))</f>
        <v/>
      </c>
      <c r="N1801" s="9" t="s">
        <v>141</v>
      </c>
      <c r="O1801" s="9" t="s">
        <v>137</v>
      </c>
      <c r="P1801" s="9" t="s">
        <v>142</v>
      </c>
      <c r="Q1801" s="10" t="str">
        <f t="shared" si="1"/>
        <v>Full Office Job</v>
      </c>
      <c r="R1801" s="10">
        <v>4</v>
      </c>
      <c r="S1801" s="9" t="s">
        <v>137</v>
      </c>
      <c r="T1801" s="9" t="s">
        <v>704</v>
      </c>
      <c r="U1801" s="9" t="str">
        <f>IF(S1801&lt;&gt;"",S1801,IF(T1801&lt;&gt;"",VLOOKUP(T1801,Metadata!$S$2:$T$228,2,FALSE),""))</f>
        <v>Data Scientist/Data Engineer</v>
      </c>
      <c r="V1801" s="9" t="s">
        <v>217</v>
      </c>
      <c r="W1801" s="9" t="s">
        <v>137</v>
      </c>
      <c r="X1801" s="9" t="s">
        <v>145</v>
      </c>
      <c r="Y1801" s="9" t="s">
        <v>137</v>
      </c>
      <c r="Z1801" s="9" t="s">
        <v>146</v>
      </c>
      <c r="AA1801" s="9" t="s">
        <v>137</v>
      </c>
      <c r="AB1801" s="9" t="s">
        <v>137</v>
      </c>
      <c r="AC1801" s="9"/>
      <c r="AD1801" s="9"/>
      <c r="AE1801" s="9" t="s">
        <v>194</v>
      </c>
      <c r="AF1801" s="9" t="s">
        <v>243</v>
      </c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198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 t="s">
        <v>258</v>
      </c>
      <c r="BV1801" s="9"/>
      <c r="BW1801" s="9"/>
      <c r="BX1801" s="9"/>
      <c r="BY1801" s="9"/>
      <c r="BZ1801" s="9"/>
      <c r="CA1801" s="10"/>
      <c r="CB1801" s="10" t="str">
        <f t="shared" si="5"/>
        <v/>
      </c>
      <c r="CC1801" s="10"/>
      <c r="CD1801" s="9" t="str">
        <f t="shared" si="2"/>
        <v/>
      </c>
      <c r="CE1801" s="9" t="s">
        <v>151</v>
      </c>
      <c r="CF1801" s="9" t="s">
        <v>245</v>
      </c>
      <c r="CG1801" s="9">
        <f>IF(CF1801="","",VLOOKUP(CF1801,Metadata!$D$2:$H$20,2,FALSE))</f>
        <v>42500</v>
      </c>
      <c r="CH1801" s="9">
        <f>IF(CF1801="","",VLOOKUP(CF1801,Metadata!$D$2:$H$20,4,FALSE))</f>
        <v>40000</v>
      </c>
      <c r="CI1801" s="9">
        <f>IF(CF1801="","",VLOOKUP(CF1801,Metadata!$D$2:$H$20,5,FALSE))</f>
        <v>45000</v>
      </c>
      <c r="CJ1801" s="9">
        <f t="shared" si="3"/>
        <v>42500</v>
      </c>
      <c r="CK1801" s="9" t="s">
        <v>189</v>
      </c>
      <c r="CL1801" s="10">
        <v>3</v>
      </c>
      <c r="CM1801" s="10">
        <v>1</v>
      </c>
      <c r="CN1801" s="10">
        <v>5</v>
      </c>
      <c r="CO1801" s="10">
        <v>6</v>
      </c>
      <c r="CP1801" s="10">
        <v>4</v>
      </c>
      <c r="CQ1801" s="10">
        <v>4</v>
      </c>
      <c r="CR1801" s="10">
        <v>4</v>
      </c>
      <c r="CS1801" s="10">
        <v>6</v>
      </c>
      <c r="CT1801" s="10">
        <v>7</v>
      </c>
      <c r="CU1801" s="10">
        <v>6</v>
      </c>
      <c r="CV1801" s="10">
        <v>5</v>
      </c>
      <c r="CW1801" s="10">
        <v>1</v>
      </c>
      <c r="CX1801" s="10">
        <v>6</v>
      </c>
      <c r="CY1801" s="10">
        <v>5</v>
      </c>
      <c r="CZ1801" s="10">
        <v>7</v>
      </c>
      <c r="DA1801" s="10">
        <v>7</v>
      </c>
      <c r="DB1801" s="10">
        <v>7</v>
      </c>
      <c r="DC1801" s="10">
        <v>7</v>
      </c>
      <c r="DD1801" s="10">
        <v>7</v>
      </c>
      <c r="DE1801" s="10">
        <v>7</v>
      </c>
      <c r="DF1801" s="10">
        <v>6</v>
      </c>
      <c r="DG1801" s="10">
        <v>6</v>
      </c>
      <c r="DH1801" s="10">
        <v>6</v>
      </c>
      <c r="DI1801" s="10">
        <v>6</v>
      </c>
      <c r="DJ1801" s="10">
        <v>7</v>
      </c>
      <c r="DK1801" s="10">
        <v>6</v>
      </c>
      <c r="DL1801" s="10">
        <v>6</v>
      </c>
      <c r="DM1801" s="9" t="s">
        <v>154</v>
      </c>
      <c r="DN1801" s="10">
        <v>1988</v>
      </c>
      <c r="DO1801" s="9">
        <f t="shared" si="8"/>
        <v>33</v>
      </c>
      <c r="DP1801" s="9" t="s">
        <v>155</v>
      </c>
      <c r="DQ1801" s="9" t="s">
        <v>156</v>
      </c>
      <c r="DR1801" s="9" t="s">
        <v>157</v>
      </c>
      <c r="DS1801" s="9" t="s">
        <v>137</v>
      </c>
      <c r="DT1801" s="9" t="s">
        <v>657</v>
      </c>
      <c r="DU1801" s="9" t="s">
        <v>203</v>
      </c>
      <c r="DV1801" s="9" t="str">
        <f>VLOOKUP(DU1801,Metadata!$B$2:$C$7,2,FALSE)</f>
        <v>6+ years</v>
      </c>
    </row>
    <row r="1802" spans="1:126">
      <c r="A1802" s="13">
        <v>1801</v>
      </c>
      <c r="B1802" s="9" t="s">
        <v>135</v>
      </c>
      <c r="C1802" s="9" t="str">
        <f>VLOOKUP(B1802,Metadata!$M$2:$N$6,2,FALSE)</f>
        <v>Permanent Employee</v>
      </c>
      <c r="D1802" s="9" t="s">
        <v>136</v>
      </c>
      <c r="E1802" s="9" t="s">
        <v>137</v>
      </c>
      <c r="F1802" s="9" t="s">
        <v>138</v>
      </c>
      <c r="G1802" s="9" t="s">
        <v>190</v>
      </c>
      <c r="H1802" s="9" t="str">
        <f>IF(G1802="","",VLOOKUP(G1802,Metadata!$J$2:$K$22,2,FALSE))</f>
        <v>North</v>
      </c>
      <c r="I1802" s="9" t="s">
        <v>228</v>
      </c>
      <c r="J1802" s="9" t="str">
        <f>IF(I1802="","",VLOOKUP(I1802,Metadata!$P$2:$Q$43,2,FALSE))</f>
        <v>Europe</v>
      </c>
      <c r="K1802" s="9" t="str">
        <f t="shared" si="0"/>
        <v>International</v>
      </c>
      <c r="L1802" s="9" t="s">
        <v>137</v>
      </c>
      <c r="M1802" s="9" t="str">
        <f>IF(L1802="","",VLOOKUP(L1802,Metadata!$J$2:$K$22,2,FALSE))</f>
        <v/>
      </c>
      <c r="N1802" s="9" t="s">
        <v>141</v>
      </c>
      <c r="O1802" s="9" t="s">
        <v>137</v>
      </c>
      <c r="P1802" s="9" t="s">
        <v>142</v>
      </c>
      <c r="Q1802" s="10" t="str">
        <f t="shared" si="1"/>
        <v>Full Office Job</v>
      </c>
      <c r="R1802" s="10">
        <v>6</v>
      </c>
      <c r="S1802" s="9" t="s">
        <v>192</v>
      </c>
      <c r="T1802" s="9" t="s">
        <v>137</v>
      </c>
      <c r="U1802" s="9" t="str">
        <f>IF(S1802&lt;&gt;"",S1802,IF(T1802&lt;&gt;"",VLOOKUP(T1802,Metadata!$S$2:$T$228,2,FALSE),""))</f>
        <v>Back-End Developer</v>
      </c>
      <c r="V1802" s="9" t="s">
        <v>217</v>
      </c>
      <c r="W1802" s="9" t="s">
        <v>137</v>
      </c>
      <c r="X1802" s="9" t="s">
        <v>145</v>
      </c>
      <c r="Y1802" s="9" t="s">
        <v>137</v>
      </c>
      <c r="Z1802" s="9" t="s">
        <v>146</v>
      </c>
      <c r="AA1802" s="9" t="s">
        <v>137</v>
      </c>
      <c r="AB1802" s="9" t="s">
        <v>137</v>
      </c>
      <c r="AC1802" s="9" t="s">
        <v>147</v>
      </c>
      <c r="AD1802" s="9"/>
      <c r="AE1802" s="9" t="s">
        <v>194</v>
      </c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198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10"/>
      <c r="CB1802" s="10" t="str">
        <f t="shared" si="5"/>
        <v/>
      </c>
      <c r="CC1802" s="10"/>
      <c r="CD1802" s="9" t="str">
        <f t="shared" si="2"/>
        <v/>
      </c>
      <c r="CE1802" s="9" t="s">
        <v>168</v>
      </c>
      <c r="CF1802" s="9" t="s">
        <v>152</v>
      </c>
      <c r="CG1802" s="9">
        <f>IF(CF1802="","",VLOOKUP(CF1802,Metadata!$D$2:$H$20,2,FALSE))</f>
        <v>32500</v>
      </c>
      <c r="CH1802" s="9">
        <f>IF(CF1802="","",VLOOKUP(CF1802,Metadata!$D$2:$H$20,4,FALSE))</f>
        <v>30000</v>
      </c>
      <c r="CI1802" s="9">
        <f>IF(CF1802="","",VLOOKUP(CF1802,Metadata!$D$2:$H$20,5,FALSE))</f>
        <v>35000</v>
      </c>
      <c r="CJ1802" s="9">
        <f t="shared" si="3"/>
        <v>32500</v>
      </c>
      <c r="CK1802" s="9" t="s">
        <v>221</v>
      </c>
      <c r="CL1802" s="10">
        <v>6</v>
      </c>
      <c r="CM1802" s="10">
        <v>2</v>
      </c>
      <c r="CN1802" s="10">
        <v>7</v>
      </c>
      <c r="CO1802" s="10">
        <v>6</v>
      </c>
      <c r="CP1802" s="10">
        <v>6</v>
      </c>
      <c r="CQ1802" s="10">
        <v>6</v>
      </c>
      <c r="CR1802" s="10">
        <v>5</v>
      </c>
      <c r="CS1802" s="10">
        <v>5</v>
      </c>
      <c r="CT1802" s="10">
        <v>6</v>
      </c>
      <c r="CU1802" s="10">
        <v>6</v>
      </c>
      <c r="CV1802" s="10">
        <v>5</v>
      </c>
      <c r="CW1802" s="10">
        <v>4</v>
      </c>
      <c r="CX1802" s="10">
        <v>5</v>
      </c>
      <c r="CY1802" s="10">
        <v>6</v>
      </c>
      <c r="CZ1802" s="10">
        <v>5</v>
      </c>
      <c r="DA1802" s="10">
        <v>5</v>
      </c>
      <c r="DB1802" s="10">
        <v>5</v>
      </c>
      <c r="DC1802" s="10">
        <v>5</v>
      </c>
      <c r="DD1802" s="10">
        <v>5</v>
      </c>
      <c r="DE1802" s="10">
        <v>7</v>
      </c>
      <c r="DF1802" s="10">
        <v>6</v>
      </c>
      <c r="DG1802" s="10">
        <v>6</v>
      </c>
      <c r="DH1802" s="10">
        <v>5</v>
      </c>
      <c r="DI1802" s="10">
        <v>6</v>
      </c>
      <c r="DJ1802" s="10">
        <v>4</v>
      </c>
      <c r="DK1802" s="10">
        <v>6</v>
      </c>
      <c r="DL1802" s="10">
        <v>5</v>
      </c>
      <c r="DM1802" s="9" t="s">
        <v>154</v>
      </c>
      <c r="DN1802" s="10">
        <v>1991</v>
      </c>
      <c r="DO1802" s="9">
        <f t="shared" si="8"/>
        <v>30</v>
      </c>
      <c r="DP1802" s="9" t="s">
        <v>155</v>
      </c>
      <c r="DQ1802" s="9" t="s">
        <v>156</v>
      </c>
      <c r="DR1802" s="9" t="s">
        <v>157</v>
      </c>
      <c r="DS1802" s="9" t="s">
        <v>137</v>
      </c>
      <c r="DT1802" s="9" t="s">
        <v>657</v>
      </c>
      <c r="DU1802" s="9" t="s">
        <v>223</v>
      </c>
      <c r="DV1802" s="9" t="str">
        <f>VLOOKUP(DU1802,Metadata!$B$2:$C$7,2,FALSE)</f>
        <v>3 - 6 years</v>
      </c>
    </row>
    <row r="1803" spans="1:126">
      <c r="A1803" s="13">
        <v>1802</v>
      </c>
      <c r="B1803" s="9" t="s">
        <v>135</v>
      </c>
      <c r="C1803" s="9" t="str">
        <f>VLOOKUP(B1803,Metadata!$M$2:$N$6,2,FALSE)</f>
        <v>Permanent Employee</v>
      </c>
      <c r="D1803" s="9" t="s">
        <v>159</v>
      </c>
      <c r="E1803" s="9" t="s">
        <v>137</v>
      </c>
      <c r="F1803" s="9" t="s">
        <v>138</v>
      </c>
      <c r="G1803" s="9" t="s">
        <v>140</v>
      </c>
      <c r="H1803" s="9" t="str">
        <f>IF(G1803="","",VLOOKUP(G1803,Metadata!$J$2:$K$22,2,FALSE))</f>
        <v>Lisbon Metropolitan Area</v>
      </c>
      <c r="I1803" s="9" t="s">
        <v>138</v>
      </c>
      <c r="J1803" s="9" t="str">
        <f>IF(I1803="","",VLOOKUP(I1803,Metadata!$P$2:$Q$43,2,FALSE))</f>
        <v>Europe</v>
      </c>
      <c r="K1803" s="9" t="str">
        <f t="shared" si="0"/>
        <v>Portugal</v>
      </c>
      <c r="L1803" s="9" t="s">
        <v>140</v>
      </c>
      <c r="M1803" s="9" t="str">
        <f>IF(L1803="","",VLOOKUP(L1803,Metadata!$J$2:$K$22,2,FALSE))</f>
        <v>Lisbon Metropolitan Area</v>
      </c>
      <c r="N1803" s="9" t="s">
        <v>141</v>
      </c>
      <c r="O1803" s="9" t="s">
        <v>137</v>
      </c>
      <c r="P1803" s="9" t="s">
        <v>191</v>
      </c>
      <c r="Q1803" s="10" t="str">
        <f t="shared" si="1"/>
        <v>Remote Job (full or flexible)</v>
      </c>
      <c r="R1803" s="10">
        <v>5</v>
      </c>
      <c r="S1803" s="9" t="s">
        <v>266</v>
      </c>
      <c r="T1803" s="9" t="s">
        <v>137</v>
      </c>
      <c r="U1803" s="9" t="str">
        <f>IF(S1803&lt;&gt;"",S1803,IF(T1803&lt;&gt;"",VLOOKUP(T1803,Metadata!$S$2:$T$228,2,FALSE),""))</f>
        <v>Data Scientist/Data Engineer</v>
      </c>
      <c r="V1803" s="9" t="s">
        <v>304</v>
      </c>
      <c r="W1803" s="9" t="s">
        <v>137</v>
      </c>
      <c r="X1803" s="9" t="s">
        <v>145</v>
      </c>
      <c r="Y1803" s="9" t="s">
        <v>137</v>
      </c>
      <c r="Z1803" s="9" t="s">
        <v>184</v>
      </c>
      <c r="AA1803" s="9" t="s">
        <v>165</v>
      </c>
      <c r="AB1803" s="9" t="s">
        <v>137</v>
      </c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 t="s">
        <v>178</v>
      </c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 t="s">
        <v>705</v>
      </c>
      <c r="CA1803" s="10"/>
      <c r="CB1803" s="10" t="str">
        <f t="shared" si="5"/>
        <v/>
      </c>
      <c r="CC1803" s="10"/>
      <c r="CD1803" s="9" t="str">
        <f t="shared" si="2"/>
        <v/>
      </c>
      <c r="CE1803" s="9" t="s">
        <v>168</v>
      </c>
      <c r="CF1803" s="9" t="s">
        <v>245</v>
      </c>
      <c r="CG1803" s="9">
        <f>IF(CF1803="","",VLOOKUP(CF1803,Metadata!$D$2:$H$20,2,FALSE))</f>
        <v>42500</v>
      </c>
      <c r="CH1803" s="9">
        <f>IF(CF1803="","",VLOOKUP(CF1803,Metadata!$D$2:$H$20,4,FALSE))</f>
        <v>40000</v>
      </c>
      <c r="CI1803" s="9">
        <f>IF(CF1803="","",VLOOKUP(CF1803,Metadata!$D$2:$H$20,5,FALSE))</f>
        <v>45000</v>
      </c>
      <c r="CJ1803" s="9">
        <f t="shared" si="3"/>
        <v>42500</v>
      </c>
      <c r="CK1803" s="9" t="s">
        <v>221</v>
      </c>
      <c r="CL1803" s="10">
        <v>4</v>
      </c>
      <c r="CM1803" s="10">
        <v>3</v>
      </c>
      <c r="CN1803" s="10">
        <v>6</v>
      </c>
      <c r="CO1803" s="10">
        <v>6</v>
      </c>
      <c r="CP1803" s="10">
        <v>5</v>
      </c>
      <c r="CQ1803" s="10">
        <v>5</v>
      </c>
      <c r="CR1803" s="10">
        <v>5</v>
      </c>
      <c r="CS1803" s="10">
        <v>4</v>
      </c>
      <c r="CT1803" s="10">
        <v>5</v>
      </c>
      <c r="CU1803" s="10">
        <v>4</v>
      </c>
      <c r="CV1803" s="10">
        <v>5</v>
      </c>
      <c r="CW1803" s="10">
        <v>4</v>
      </c>
      <c r="CX1803" s="10">
        <v>6</v>
      </c>
      <c r="CY1803" s="10">
        <v>5</v>
      </c>
      <c r="CZ1803" s="10">
        <v>4</v>
      </c>
      <c r="DA1803" s="10">
        <v>5</v>
      </c>
      <c r="DB1803" s="10">
        <v>5</v>
      </c>
      <c r="DC1803" s="10">
        <v>6</v>
      </c>
      <c r="DD1803" s="10">
        <v>5</v>
      </c>
      <c r="DE1803" s="10">
        <v>6</v>
      </c>
      <c r="DF1803" s="10">
        <v>6</v>
      </c>
      <c r="DG1803" s="10">
        <v>5</v>
      </c>
      <c r="DH1803" s="10">
        <v>4</v>
      </c>
      <c r="DI1803" s="10">
        <v>5</v>
      </c>
      <c r="DJ1803" s="10">
        <v>3</v>
      </c>
      <c r="DK1803" s="10">
        <v>4</v>
      </c>
      <c r="DL1803" s="10">
        <v>5</v>
      </c>
      <c r="DM1803" s="9" t="s">
        <v>154</v>
      </c>
      <c r="DN1803" s="10">
        <v>1984</v>
      </c>
      <c r="DO1803" s="9">
        <f t="shared" si="8"/>
        <v>37</v>
      </c>
      <c r="DP1803" s="9" t="s">
        <v>155</v>
      </c>
      <c r="DQ1803" s="9" t="s">
        <v>156</v>
      </c>
      <c r="DR1803" s="9" t="s">
        <v>170</v>
      </c>
      <c r="DS1803" s="9" t="s">
        <v>137</v>
      </c>
      <c r="DT1803" s="9" t="s">
        <v>657</v>
      </c>
      <c r="DU1803" s="9" t="s">
        <v>158</v>
      </c>
      <c r="DV1803" s="9" t="str">
        <f>VLOOKUP(DU1803,Metadata!$B$2:$C$7,2,FALSE)</f>
        <v>6+ years</v>
      </c>
    </row>
    <row r="1804" spans="1:126">
      <c r="A1804" s="13">
        <v>1803</v>
      </c>
      <c r="B1804" s="9" t="s">
        <v>135</v>
      </c>
      <c r="C1804" s="9" t="str">
        <f>VLOOKUP(B1804,Metadata!$M$2:$N$6,2,FALSE)</f>
        <v>Permanent Employee</v>
      </c>
      <c r="D1804" s="9" t="s">
        <v>159</v>
      </c>
      <c r="E1804" s="9" t="s">
        <v>137</v>
      </c>
      <c r="F1804" s="9" t="s">
        <v>138</v>
      </c>
      <c r="G1804" s="9" t="s">
        <v>190</v>
      </c>
      <c r="H1804" s="9" t="str">
        <f>IF(G1804="","",VLOOKUP(G1804,Metadata!$J$2:$K$22,2,FALSE))</f>
        <v>North</v>
      </c>
      <c r="I1804" s="9" t="s">
        <v>292</v>
      </c>
      <c r="J1804" s="9" t="str">
        <f>IF(I1804="","",VLOOKUP(I1804,Metadata!$P$2:$Q$43,2,FALSE))</f>
        <v>North America</v>
      </c>
      <c r="K1804" s="9" t="str">
        <f t="shared" si="0"/>
        <v>International</v>
      </c>
      <c r="L1804" s="9" t="s">
        <v>137</v>
      </c>
      <c r="M1804" s="9" t="str">
        <f>IF(L1804="","",VLOOKUP(L1804,Metadata!$J$2:$K$22,2,FALSE))</f>
        <v/>
      </c>
      <c r="N1804" s="9" t="s">
        <v>141</v>
      </c>
      <c r="O1804" s="9" t="s">
        <v>137</v>
      </c>
      <c r="P1804" s="9" t="s">
        <v>191</v>
      </c>
      <c r="Q1804" s="10" t="str">
        <f t="shared" si="1"/>
        <v>Remote Job (full or flexible)</v>
      </c>
      <c r="R1804" s="10">
        <v>7</v>
      </c>
      <c r="S1804" s="9" t="s">
        <v>161</v>
      </c>
      <c r="T1804" s="9" t="s">
        <v>137</v>
      </c>
      <c r="U1804" s="9" t="str">
        <f>IF(S1804&lt;&gt;"",S1804,IF(T1804&lt;&gt;"",VLOOKUP(T1804,Metadata!$S$2:$T$228,2,FALSE),""))</f>
        <v>Full-Stack Developer</v>
      </c>
      <c r="V1804" s="9" t="s">
        <v>486</v>
      </c>
      <c r="W1804" s="9" t="s">
        <v>137</v>
      </c>
      <c r="X1804" s="9" t="s">
        <v>145</v>
      </c>
      <c r="Y1804" s="9" t="s">
        <v>137</v>
      </c>
      <c r="Z1804" s="9" t="s">
        <v>218</v>
      </c>
      <c r="AA1804" s="9" t="s">
        <v>165</v>
      </c>
      <c r="AB1804" s="9" t="s">
        <v>253</v>
      </c>
      <c r="AC1804" s="9" t="s">
        <v>147</v>
      </c>
      <c r="AD1804" s="9"/>
      <c r="AE1804" s="9" t="s">
        <v>194</v>
      </c>
      <c r="AF1804" s="9"/>
      <c r="AG1804" s="9"/>
      <c r="AH1804" s="9"/>
      <c r="AI1804" s="9"/>
      <c r="AJ1804" s="9" t="s">
        <v>185</v>
      </c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 t="s">
        <v>178</v>
      </c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198</v>
      </c>
      <c r="BL1804" s="9" t="s">
        <v>199</v>
      </c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10"/>
      <c r="CB1804" s="10" t="str">
        <f t="shared" si="5"/>
        <v/>
      </c>
      <c r="CC1804" s="10"/>
      <c r="CD1804" s="9" t="str">
        <f t="shared" si="2"/>
        <v/>
      </c>
      <c r="CE1804" s="9" t="s">
        <v>168</v>
      </c>
      <c r="CF1804" s="9" t="s">
        <v>152</v>
      </c>
      <c r="CG1804" s="9">
        <f>IF(CF1804="","",VLOOKUP(CF1804,Metadata!$D$2:$H$20,2,FALSE))</f>
        <v>32500</v>
      </c>
      <c r="CH1804" s="9">
        <f>IF(CF1804="","",VLOOKUP(CF1804,Metadata!$D$2:$H$20,4,FALSE))</f>
        <v>30000</v>
      </c>
      <c r="CI1804" s="9">
        <f>IF(CF1804="","",VLOOKUP(CF1804,Metadata!$D$2:$H$20,5,FALSE))</f>
        <v>35000</v>
      </c>
      <c r="CJ1804" s="9">
        <f t="shared" si="3"/>
        <v>32500</v>
      </c>
      <c r="CK1804" s="9" t="s">
        <v>221</v>
      </c>
      <c r="CL1804" s="10">
        <v>1</v>
      </c>
      <c r="CM1804" s="10">
        <v>5</v>
      </c>
      <c r="CN1804" s="10">
        <v>7</v>
      </c>
      <c r="CO1804" s="10">
        <v>7</v>
      </c>
      <c r="CP1804" s="10">
        <v>5</v>
      </c>
      <c r="CQ1804" s="10">
        <v>7</v>
      </c>
      <c r="CR1804" s="10">
        <v>6</v>
      </c>
      <c r="CS1804" s="10">
        <v>5</v>
      </c>
      <c r="CT1804" s="10">
        <v>7</v>
      </c>
      <c r="CU1804" s="10">
        <v>6</v>
      </c>
      <c r="CV1804" s="10">
        <v>6</v>
      </c>
      <c r="CW1804" s="10">
        <v>4</v>
      </c>
      <c r="CX1804" s="10">
        <v>5</v>
      </c>
      <c r="CY1804" s="10">
        <v>6</v>
      </c>
      <c r="CZ1804" s="10">
        <v>7</v>
      </c>
      <c r="DA1804" s="10">
        <v>7</v>
      </c>
      <c r="DB1804" s="10">
        <v>5</v>
      </c>
      <c r="DC1804" s="10">
        <v>6</v>
      </c>
      <c r="DD1804" s="10">
        <v>5</v>
      </c>
      <c r="DE1804" s="10">
        <v>7</v>
      </c>
      <c r="DF1804" s="10">
        <v>7</v>
      </c>
      <c r="DG1804" s="10">
        <v>7</v>
      </c>
      <c r="DH1804" s="10">
        <v>5</v>
      </c>
      <c r="DI1804" s="10">
        <v>7</v>
      </c>
      <c r="DJ1804" s="10">
        <v>5</v>
      </c>
      <c r="DK1804" s="10">
        <v>5</v>
      </c>
      <c r="DL1804" s="10">
        <v>5</v>
      </c>
      <c r="DM1804" s="9" t="s">
        <v>154</v>
      </c>
      <c r="DN1804" s="10">
        <v>1987</v>
      </c>
      <c r="DO1804" s="9">
        <f t="shared" si="8"/>
        <v>34</v>
      </c>
      <c r="DP1804" s="9" t="s">
        <v>155</v>
      </c>
      <c r="DQ1804" s="9" t="s">
        <v>156</v>
      </c>
      <c r="DR1804" s="9" t="s">
        <v>170</v>
      </c>
      <c r="DS1804" s="9" t="s">
        <v>137</v>
      </c>
      <c r="DT1804" s="9" t="s">
        <v>657</v>
      </c>
      <c r="DU1804" s="9" t="s">
        <v>158</v>
      </c>
      <c r="DV1804" s="9" t="str">
        <f>VLOOKUP(DU1804,Metadata!$B$2:$C$7,2,FALSE)</f>
        <v>6+ years</v>
      </c>
    </row>
    <row r="1805" spans="1:126">
      <c r="A1805" s="13">
        <v>1804</v>
      </c>
      <c r="B1805" s="9" t="s">
        <v>135</v>
      </c>
      <c r="C1805" s="9" t="str">
        <f>VLOOKUP(B1805,Metadata!$M$2:$N$6,2,FALSE)</f>
        <v>Permanent Employee</v>
      </c>
      <c r="D1805" s="9" t="s">
        <v>159</v>
      </c>
      <c r="E1805" s="9" t="s">
        <v>137</v>
      </c>
      <c r="F1805" s="9" t="s">
        <v>138</v>
      </c>
      <c r="G1805" s="9" t="s">
        <v>190</v>
      </c>
      <c r="H1805" s="9" t="str">
        <f>IF(G1805="","",VLOOKUP(G1805,Metadata!$J$2:$K$22,2,FALSE))</f>
        <v>North</v>
      </c>
      <c r="I1805" s="9" t="s">
        <v>138</v>
      </c>
      <c r="J1805" s="9" t="str">
        <f>IF(I1805="","",VLOOKUP(I1805,Metadata!$P$2:$Q$43,2,FALSE))</f>
        <v>Europe</v>
      </c>
      <c r="K1805" s="9" t="str">
        <f t="shared" si="0"/>
        <v>Portugal</v>
      </c>
      <c r="L1805" s="9" t="s">
        <v>190</v>
      </c>
      <c r="M1805" s="9" t="str">
        <f>IF(L1805="","",VLOOKUP(L1805,Metadata!$J$2:$K$22,2,FALSE))</f>
        <v>North</v>
      </c>
      <c r="N1805" s="9" t="s">
        <v>141</v>
      </c>
      <c r="O1805" s="9" t="s">
        <v>137</v>
      </c>
      <c r="P1805" s="9" t="s">
        <v>142</v>
      </c>
      <c r="Q1805" s="10" t="str">
        <f t="shared" si="1"/>
        <v>Full Office Job</v>
      </c>
      <c r="R1805" s="10">
        <v>5</v>
      </c>
      <c r="S1805" s="9" t="s">
        <v>216</v>
      </c>
      <c r="T1805" s="9" t="s">
        <v>137</v>
      </c>
      <c r="U1805" s="9" t="str">
        <f>IF(S1805&lt;&gt;"",S1805,IF(T1805&lt;&gt;"",VLOOKUP(T1805,Metadata!$S$2:$T$228,2,FALSE),""))</f>
        <v>Front-End Developer</v>
      </c>
      <c r="V1805" s="9" t="s">
        <v>207</v>
      </c>
      <c r="W1805" s="9" t="s">
        <v>137</v>
      </c>
      <c r="X1805" s="9" t="s">
        <v>208</v>
      </c>
      <c r="Y1805" s="9" t="s">
        <v>137</v>
      </c>
      <c r="Z1805" s="9" t="s">
        <v>218</v>
      </c>
      <c r="AA1805" s="9" t="s">
        <v>165</v>
      </c>
      <c r="AB1805" s="9" t="s">
        <v>137</v>
      </c>
      <c r="AC1805" s="9"/>
      <c r="AD1805" s="9"/>
      <c r="AE1805" s="9"/>
      <c r="AF1805" s="9"/>
      <c r="AG1805" s="9"/>
      <c r="AH1805" s="9"/>
      <c r="AI1805" s="9"/>
      <c r="AJ1805" s="9" t="s">
        <v>185</v>
      </c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 t="s">
        <v>178</v>
      </c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 t="s">
        <v>199</v>
      </c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10"/>
      <c r="CB1805" s="10" t="str">
        <f t="shared" si="5"/>
        <v/>
      </c>
      <c r="CC1805" s="10"/>
      <c r="CD1805" s="9" t="str">
        <f t="shared" si="2"/>
        <v/>
      </c>
      <c r="CE1805" s="9" t="s">
        <v>168</v>
      </c>
      <c r="CF1805" s="9" t="s">
        <v>188</v>
      </c>
      <c r="CG1805" s="9">
        <f>IF(CF1805="","",VLOOKUP(CF1805,Metadata!$D$2:$H$20,2,FALSE))</f>
        <v>17500</v>
      </c>
      <c r="CH1805" s="9">
        <f>IF(CF1805="","",VLOOKUP(CF1805,Metadata!$D$2:$H$20,4,FALSE))</f>
        <v>15000</v>
      </c>
      <c r="CI1805" s="9">
        <f>IF(CF1805="","",VLOOKUP(CF1805,Metadata!$D$2:$H$20,5,FALSE))</f>
        <v>20000</v>
      </c>
      <c r="CJ1805" s="9">
        <f t="shared" si="3"/>
        <v>17500</v>
      </c>
      <c r="CK1805" s="9" t="s">
        <v>221</v>
      </c>
      <c r="CL1805" s="10">
        <v>4</v>
      </c>
      <c r="CM1805" s="10">
        <v>5</v>
      </c>
      <c r="CN1805" s="10">
        <v>7</v>
      </c>
      <c r="CO1805" s="10">
        <v>5</v>
      </c>
      <c r="CP1805" s="10">
        <v>5</v>
      </c>
      <c r="CQ1805" s="10">
        <v>5</v>
      </c>
      <c r="CR1805" s="10">
        <v>5</v>
      </c>
      <c r="CS1805" s="10">
        <v>4</v>
      </c>
      <c r="CT1805" s="10">
        <v>5</v>
      </c>
      <c r="CU1805" s="10">
        <v>4</v>
      </c>
      <c r="CV1805" s="10">
        <v>6</v>
      </c>
      <c r="CW1805" s="10">
        <v>4</v>
      </c>
      <c r="CX1805" s="10">
        <v>5</v>
      </c>
      <c r="CY1805" s="10">
        <v>7</v>
      </c>
      <c r="CZ1805" s="10">
        <v>5</v>
      </c>
      <c r="DA1805" s="10">
        <v>5</v>
      </c>
      <c r="DB1805" s="10">
        <v>1</v>
      </c>
      <c r="DC1805" s="10">
        <v>3</v>
      </c>
      <c r="DD1805" s="10">
        <v>1</v>
      </c>
      <c r="DE1805" s="10">
        <v>7</v>
      </c>
      <c r="DF1805" s="10">
        <v>5</v>
      </c>
      <c r="DG1805" s="10">
        <v>5</v>
      </c>
      <c r="DH1805" s="10">
        <v>7</v>
      </c>
      <c r="DI1805" s="10">
        <v>4</v>
      </c>
      <c r="DJ1805" s="10">
        <v>1</v>
      </c>
      <c r="DK1805" s="10">
        <v>4</v>
      </c>
      <c r="DL1805" s="10">
        <v>1</v>
      </c>
      <c r="DM1805" s="9" t="s">
        <v>154</v>
      </c>
      <c r="DN1805" s="10">
        <v>1984</v>
      </c>
      <c r="DO1805" s="9">
        <f t="shared" si="8"/>
        <v>37</v>
      </c>
      <c r="DP1805" s="9" t="s">
        <v>155</v>
      </c>
      <c r="DQ1805" s="9" t="s">
        <v>202</v>
      </c>
      <c r="DR1805" s="9" t="s">
        <v>157</v>
      </c>
      <c r="DS1805" s="9" t="s">
        <v>137</v>
      </c>
      <c r="DT1805" s="9" t="s">
        <v>657</v>
      </c>
      <c r="DU1805" s="9" t="s">
        <v>168</v>
      </c>
      <c r="DV1805" s="9" t="str">
        <f>VLOOKUP(DU1805,Metadata!$B$2:$C$7,2,FALSE)</f>
        <v>0 - 3 years</v>
      </c>
    </row>
    <row r="1806" spans="1:126">
      <c r="A1806" s="13">
        <v>1805</v>
      </c>
      <c r="B1806" s="9" t="s">
        <v>135</v>
      </c>
      <c r="C1806" s="9" t="str">
        <f>VLOOKUP(B1806,Metadata!$M$2:$N$6,2,FALSE)</f>
        <v>Permanent Employee</v>
      </c>
      <c r="D1806" s="9" t="s">
        <v>159</v>
      </c>
      <c r="E1806" s="9" t="s">
        <v>137</v>
      </c>
      <c r="F1806" s="9" t="s">
        <v>138</v>
      </c>
      <c r="G1806" s="9" t="s">
        <v>140</v>
      </c>
      <c r="H1806" s="9" t="str">
        <f>IF(G1806="","",VLOOKUP(G1806,Metadata!$J$2:$K$22,2,FALSE))</f>
        <v>Lisbon Metropolitan Area</v>
      </c>
      <c r="I1806" s="9" t="s">
        <v>138</v>
      </c>
      <c r="J1806" s="9" t="str">
        <f>IF(I1806="","",VLOOKUP(I1806,Metadata!$P$2:$Q$43,2,FALSE))</f>
        <v>Europe</v>
      </c>
      <c r="K1806" s="9" t="str">
        <f t="shared" si="0"/>
        <v>Portugal</v>
      </c>
      <c r="L1806" s="9" t="s">
        <v>140</v>
      </c>
      <c r="M1806" s="9" t="str">
        <f>IF(L1806="","",VLOOKUP(L1806,Metadata!$J$2:$K$22,2,FALSE))</f>
        <v>Lisbon Metropolitan Area</v>
      </c>
      <c r="N1806" s="9" t="s">
        <v>141</v>
      </c>
      <c r="O1806" s="9" t="s">
        <v>137</v>
      </c>
      <c r="P1806" s="9" t="s">
        <v>142</v>
      </c>
      <c r="Q1806" s="10" t="str">
        <f t="shared" si="1"/>
        <v>Full Office Job</v>
      </c>
      <c r="R1806" s="10">
        <v>3</v>
      </c>
      <c r="S1806" s="9" t="s">
        <v>192</v>
      </c>
      <c r="T1806" s="9" t="s">
        <v>137</v>
      </c>
      <c r="U1806" s="9" t="str">
        <f>IF(S1806&lt;&gt;"",S1806,IF(T1806&lt;&gt;"",VLOOKUP(T1806,Metadata!$S$2:$T$228,2,FALSE),""))</f>
        <v>Back-End Developer</v>
      </c>
      <c r="V1806" s="9" t="s">
        <v>309</v>
      </c>
      <c r="W1806" s="9" t="s">
        <v>137</v>
      </c>
      <c r="X1806" s="9" t="s">
        <v>163</v>
      </c>
      <c r="Y1806" s="9" t="s">
        <v>137</v>
      </c>
      <c r="Z1806" s="9" t="s">
        <v>262</v>
      </c>
      <c r="AA1806" s="9" t="s">
        <v>165</v>
      </c>
      <c r="AB1806" s="9" t="s">
        <v>253</v>
      </c>
      <c r="AC1806" s="9" t="s">
        <v>147</v>
      </c>
      <c r="AD1806" s="9"/>
      <c r="AE1806" s="9"/>
      <c r="AF1806" s="9"/>
      <c r="AG1806" s="9"/>
      <c r="AH1806" s="9"/>
      <c r="AI1806" s="9"/>
      <c r="AJ1806" s="9" t="s">
        <v>185</v>
      </c>
      <c r="AK1806" s="9"/>
      <c r="AL1806" s="9"/>
      <c r="AM1806" s="9"/>
      <c r="AN1806" s="9"/>
      <c r="AO1806" s="9"/>
      <c r="AP1806" s="9"/>
      <c r="AQ1806" s="9"/>
      <c r="AR1806" s="9"/>
      <c r="AS1806" s="9"/>
      <c r="AT1806" s="9" t="s">
        <v>324</v>
      </c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 t="s">
        <v>706</v>
      </c>
      <c r="CA1806" s="10"/>
      <c r="CB1806" s="10" t="str">
        <f t="shared" si="5"/>
        <v/>
      </c>
      <c r="CC1806" s="10"/>
      <c r="CD1806" s="9" t="str">
        <f t="shared" si="2"/>
        <v/>
      </c>
      <c r="CE1806" s="9" t="s">
        <v>168</v>
      </c>
      <c r="CF1806" s="9" t="s">
        <v>248</v>
      </c>
      <c r="CG1806" s="9">
        <f>IF(CF1806="","",VLOOKUP(CF1806,Metadata!$D$2:$H$20,2,FALSE))</f>
        <v>57500</v>
      </c>
      <c r="CH1806" s="9">
        <f>IF(CF1806="","",VLOOKUP(CF1806,Metadata!$D$2:$H$20,4,FALSE))</f>
        <v>55000</v>
      </c>
      <c r="CI1806" s="9">
        <f>IF(CF1806="","",VLOOKUP(CF1806,Metadata!$D$2:$H$20,5,FALSE))</f>
        <v>60000</v>
      </c>
      <c r="CJ1806" s="9">
        <f t="shared" si="3"/>
        <v>57500</v>
      </c>
      <c r="CK1806" s="9" t="s">
        <v>153</v>
      </c>
      <c r="CL1806" s="10">
        <v>6</v>
      </c>
      <c r="CM1806" s="10">
        <v>1</v>
      </c>
      <c r="CN1806" s="10">
        <v>6</v>
      </c>
      <c r="CO1806" s="10">
        <v>6</v>
      </c>
      <c r="CP1806" s="10">
        <v>6</v>
      </c>
      <c r="CQ1806" s="10">
        <v>6</v>
      </c>
      <c r="CR1806" s="10">
        <v>5</v>
      </c>
      <c r="CS1806" s="10">
        <v>5</v>
      </c>
      <c r="CT1806" s="10">
        <v>6</v>
      </c>
      <c r="CU1806" s="10">
        <v>6</v>
      </c>
      <c r="CV1806" s="10">
        <v>5</v>
      </c>
      <c r="CW1806" s="10">
        <v>5</v>
      </c>
      <c r="CX1806" s="10">
        <v>5</v>
      </c>
      <c r="CY1806" s="10">
        <v>6</v>
      </c>
      <c r="CZ1806" s="10">
        <v>6</v>
      </c>
      <c r="DA1806" s="10">
        <v>3</v>
      </c>
      <c r="DB1806" s="10">
        <v>3</v>
      </c>
      <c r="DC1806" s="10">
        <v>6</v>
      </c>
      <c r="DD1806" s="10">
        <v>3</v>
      </c>
      <c r="DE1806" s="10">
        <v>6</v>
      </c>
      <c r="DF1806" s="10">
        <v>5</v>
      </c>
      <c r="DG1806" s="10">
        <v>3</v>
      </c>
      <c r="DH1806" s="10">
        <v>4</v>
      </c>
      <c r="DI1806" s="10">
        <v>4</v>
      </c>
      <c r="DJ1806" s="10">
        <v>3</v>
      </c>
      <c r="DK1806" s="10">
        <v>3</v>
      </c>
      <c r="DL1806" s="10">
        <v>3</v>
      </c>
      <c r="DM1806" s="9" t="s">
        <v>154</v>
      </c>
      <c r="DN1806" s="10">
        <v>1978</v>
      </c>
      <c r="DO1806" s="9">
        <f t="shared" si="8"/>
        <v>43</v>
      </c>
      <c r="DP1806" s="9" t="s">
        <v>155</v>
      </c>
      <c r="DQ1806" s="9" t="s">
        <v>156</v>
      </c>
      <c r="DR1806" s="9" t="s">
        <v>157</v>
      </c>
      <c r="DS1806" s="9" t="s">
        <v>137</v>
      </c>
      <c r="DT1806" s="9" t="s">
        <v>657</v>
      </c>
      <c r="DU1806" s="9" t="s">
        <v>158</v>
      </c>
      <c r="DV1806" s="9" t="str">
        <f>VLOOKUP(DU1806,Metadata!$B$2:$C$7,2,FALSE)</f>
        <v>6+ years</v>
      </c>
    </row>
    <row r="1807" spans="1:126">
      <c r="A1807" s="13">
        <v>1806</v>
      </c>
      <c r="B1807" s="9" t="s">
        <v>135</v>
      </c>
      <c r="C1807" s="9" t="str">
        <f>VLOOKUP(B1807,Metadata!$M$2:$N$6,2,FALSE)</f>
        <v>Permanent Employee</v>
      </c>
      <c r="D1807" s="9" t="s">
        <v>159</v>
      </c>
      <c r="E1807" s="9" t="s">
        <v>137</v>
      </c>
      <c r="F1807" s="9" t="s">
        <v>138</v>
      </c>
      <c r="G1807" s="9" t="s">
        <v>140</v>
      </c>
      <c r="H1807" s="9" t="str">
        <f>IF(G1807="","",VLOOKUP(G1807,Metadata!$J$2:$K$22,2,FALSE))</f>
        <v>Lisbon Metropolitan Area</v>
      </c>
      <c r="I1807" s="9" t="s">
        <v>138</v>
      </c>
      <c r="J1807" s="9" t="str">
        <f>IF(I1807="","",VLOOKUP(I1807,Metadata!$P$2:$Q$43,2,FALSE))</f>
        <v>Europe</v>
      </c>
      <c r="K1807" s="9" t="str">
        <f t="shared" si="0"/>
        <v>Portugal</v>
      </c>
      <c r="L1807" s="9" t="s">
        <v>140</v>
      </c>
      <c r="M1807" s="9" t="str">
        <f>IF(L1807="","",VLOOKUP(L1807,Metadata!$J$2:$K$22,2,FALSE))</f>
        <v>Lisbon Metropolitan Area</v>
      </c>
      <c r="N1807" s="9" t="s">
        <v>141</v>
      </c>
      <c r="O1807" s="9" t="s">
        <v>137</v>
      </c>
      <c r="P1807" s="9" t="s">
        <v>142</v>
      </c>
      <c r="Q1807" s="10" t="str">
        <f t="shared" si="1"/>
        <v>Full Office Job</v>
      </c>
      <c r="R1807" s="10">
        <v>5</v>
      </c>
      <c r="S1807" s="9" t="s">
        <v>206</v>
      </c>
      <c r="T1807" s="9" t="s">
        <v>137</v>
      </c>
      <c r="U1807" s="9" t="str">
        <f>IF(S1807&lt;&gt;"",S1807,IF(T1807&lt;&gt;"",VLOOKUP(T1807,Metadata!$S$2:$T$228,2,FALSE),""))</f>
        <v>Mobile Apps Developer</v>
      </c>
      <c r="V1807" s="9" t="s">
        <v>162</v>
      </c>
      <c r="W1807" s="9" t="s">
        <v>137</v>
      </c>
      <c r="X1807" s="9" t="s">
        <v>208</v>
      </c>
      <c r="Y1807" s="9" t="s">
        <v>137</v>
      </c>
      <c r="Z1807" s="9" t="s">
        <v>146</v>
      </c>
      <c r="AA1807" s="9" t="s">
        <v>137</v>
      </c>
      <c r="AB1807" s="9" t="s">
        <v>137</v>
      </c>
      <c r="AC1807" s="9"/>
      <c r="AD1807" s="9"/>
      <c r="AE1807" s="9"/>
      <c r="AF1807" s="9"/>
      <c r="AG1807" s="9"/>
      <c r="AH1807" s="9"/>
      <c r="AI1807" s="9"/>
      <c r="AJ1807" s="9"/>
      <c r="AK1807" s="9"/>
      <c r="AL1807" s="9" t="s">
        <v>177</v>
      </c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 t="s">
        <v>150</v>
      </c>
      <c r="BZ1807" s="9" t="s">
        <v>137</v>
      </c>
      <c r="CA1807" s="10"/>
      <c r="CB1807" s="10" t="str">
        <f t="shared" si="5"/>
        <v/>
      </c>
      <c r="CC1807" s="10"/>
      <c r="CD1807" s="9" t="str">
        <f t="shared" si="2"/>
        <v/>
      </c>
      <c r="CE1807" s="9" t="s">
        <v>168</v>
      </c>
      <c r="CF1807" s="9" t="s">
        <v>254</v>
      </c>
      <c r="CG1807" s="9">
        <f>IF(CF1807="","",VLOOKUP(CF1807,Metadata!$D$2:$H$20,2,FALSE))</f>
        <v>37500</v>
      </c>
      <c r="CH1807" s="9">
        <f>IF(CF1807="","",VLOOKUP(CF1807,Metadata!$D$2:$H$20,4,FALSE))</f>
        <v>35000</v>
      </c>
      <c r="CI1807" s="9">
        <f>IF(CF1807="","",VLOOKUP(CF1807,Metadata!$D$2:$H$20,5,FALSE))</f>
        <v>40000</v>
      </c>
      <c r="CJ1807" s="9">
        <f t="shared" si="3"/>
        <v>37500</v>
      </c>
      <c r="CK1807" s="9" t="s">
        <v>221</v>
      </c>
      <c r="CL1807" s="10">
        <v>3</v>
      </c>
      <c r="CM1807" s="10">
        <v>2</v>
      </c>
      <c r="CN1807" s="10">
        <v>7</v>
      </c>
      <c r="CO1807" s="10">
        <v>6</v>
      </c>
      <c r="CP1807" s="10">
        <v>5</v>
      </c>
      <c r="CQ1807" s="10">
        <v>6</v>
      </c>
      <c r="CR1807" s="10">
        <v>4</v>
      </c>
      <c r="CS1807" s="10">
        <v>5</v>
      </c>
      <c r="CT1807" s="10">
        <v>5</v>
      </c>
      <c r="CU1807" s="10">
        <v>6</v>
      </c>
      <c r="CV1807" s="10">
        <v>6</v>
      </c>
      <c r="CW1807" s="10">
        <v>5</v>
      </c>
      <c r="CX1807" s="10">
        <v>7</v>
      </c>
      <c r="CY1807" s="10">
        <v>6</v>
      </c>
      <c r="CZ1807" s="10">
        <v>7</v>
      </c>
      <c r="DA1807" s="10">
        <v>4</v>
      </c>
      <c r="DB1807" s="10">
        <v>7</v>
      </c>
      <c r="DC1807" s="10">
        <v>7</v>
      </c>
      <c r="DD1807" s="10">
        <v>4</v>
      </c>
      <c r="DE1807" s="10">
        <v>7</v>
      </c>
      <c r="DF1807" s="10">
        <v>7</v>
      </c>
      <c r="DG1807" s="10">
        <v>7</v>
      </c>
      <c r="DH1807" s="10">
        <v>5</v>
      </c>
      <c r="DI1807" s="10">
        <v>5</v>
      </c>
      <c r="DJ1807" s="10">
        <v>4</v>
      </c>
      <c r="DK1807" s="10">
        <v>6</v>
      </c>
      <c r="DL1807" s="10">
        <v>6</v>
      </c>
      <c r="DM1807" s="9" t="s">
        <v>154</v>
      </c>
      <c r="DN1807" s="10">
        <v>1988</v>
      </c>
      <c r="DO1807" s="9">
        <f t="shared" si="8"/>
        <v>33</v>
      </c>
      <c r="DP1807" s="9" t="s">
        <v>155</v>
      </c>
      <c r="DQ1807" s="9" t="s">
        <v>156</v>
      </c>
      <c r="DR1807" s="9" t="s">
        <v>157</v>
      </c>
      <c r="DS1807" s="9" t="s">
        <v>137</v>
      </c>
      <c r="DT1807" s="9" t="s">
        <v>657</v>
      </c>
      <c r="DU1807" s="9" t="s">
        <v>203</v>
      </c>
      <c r="DV1807" s="9" t="str">
        <f>VLOOKUP(DU1807,Metadata!$B$2:$C$7,2,FALSE)</f>
        <v>6+ years</v>
      </c>
    </row>
    <row r="1808" spans="1:126">
      <c r="A1808" s="13">
        <v>1807</v>
      </c>
      <c r="B1808" s="9" t="s">
        <v>171</v>
      </c>
      <c r="C1808" s="9" t="str">
        <f>VLOOKUP(B1808,Metadata!$M$2:$N$6,2,FALSE)</f>
        <v>Contractor</v>
      </c>
      <c r="D1808" s="9" t="s">
        <v>137</v>
      </c>
      <c r="E1808" s="9" t="s">
        <v>159</v>
      </c>
      <c r="F1808" s="9" t="s">
        <v>138</v>
      </c>
      <c r="G1808" s="9" t="s">
        <v>139</v>
      </c>
      <c r="H1808" s="9" t="str">
        <f>IF(G1808="","",VLOOKUP(G1808,Metadata!$J$2:$K$22,2,FALSE))</f>
        <v>Centre</v>
      </c>
      <c r="I1808" s="9" t="s">
        <v>228</v>
      </c>
      <c r="J1808" s="9" t="str">
        <f>IF(I1808="","",VLOOKUP(I1808,Metadata!$P$2:$Q$43,2,FALSE))</f>
        <v>Europe</v>
      </c>
      <c r="K1808" s="9" t="str">
        <f t="shared" si="0"/>
        <v>International</v>
      </c>
      <c r="L1808" s="9" t="s">
        <v>137</v>
      </c>
      <c r="M1808" s="9" t="str">
        <f>IF(L1808="","",VLOOKUP(L1808,Metadata!$J$2:$K$22,2,FALSE))</f>
        <v/>
      </c>
      <c r="N1808" s="9" t="s">
        <v>214</v>
      </c>
      <c r="O1808" s="9" t="s">
        <v>215</v>
      </c>
      <c r="P1808" s="9" t="s">
        <v>142</v>
      </c>
      <c r="Q1808" s="10" t="str">
        <f t="shared" si="1"/>
        <v>Full Office Job</v>
      </c>
      <c r="R1808" s="10">
        <v>6</v>
      </c>
      <c r="S1808" s="9" t="s">
        <v>266</v>
      </c>
      <c r="T1808" s="9" t="s">
        <v>137</v>
      </c>
      <c r="U1808" s="9" t="str">
        <f>IF(S1808&lt;&gt;"",S1808,IF(T1808&lt;&gt;"",VLOOKUP(T1808,Metadata!$S$2:$T$228,2,FALSE),""))</f>
        <v>Data Scientist/Data Engineer</v>
      </c>
      <c r="V1808" s="9" t="s">
        <v>144</v>
      </c>
      <c r="W1808" s="9" t="s">
        <v>137</v>
      </c>
      <c r="X1808" s="9" t="s">
        <v>175</v>
      </c>
      <c r="Y1808" s="9" t="s">
        <v>137</v>
      </c>
      <c r="Z1808" s="9" t="s">
        <v>193</v>
      </c>
      <c r="AA1808" s="9" t="s">
        <v>137</v>
      </c>
      <c r="AB1808" s="9" t="s">
        <v>137</v>
      </c>
      <c r="AC1808" s="9" t="s">
        <v>147</v>
      </c>
      <c r="AD1808" s="9"/>
      <c r="AE1808" s="9"/>
      <c r="AF1808" s="9" t="s">
        <v>243</v>
      </c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 t="s">
        <v>258</v>
      </c>
      <c r="BV1808" s="9"/>
      <c r="BW1808" s="9"/>
      <c r="BX1808" s="9"/>
      <c r="BY1808" s="9"/>
      <c r="BZ1808" s="9"/>
      <c r="CA1808" s="10">
        <v>6</v>
      </c>
      <c r="CB1808" s="10" t="str">
        <f t="shared" si="5"/>
        <v>4 to 6 months</v>
      </c>
      <c r="CC1808" s="10">
        <v>37</v>
      </c>
      <c r="CD1808" s="9">
        <f t="shared" si="2"/>
        <v>59200</v>
      </c>
      <c r="CE1808" s="9" t="s">
        <v>137</v>
      </c>
      <c r="CF1808" s="9" t="s">
        <v>137</v>
      </c>
      <c r="CG1808" s="9" t="str">
        <f>IF(CF1808="","",VLOOKUP(CF1808,Metadata!$D$2:$H$20,2,FALSE))</f>
        <v/>
      </c>
      <c r="CH1808" s="9" t="str">
        <f>IF(CF1808="","",VLOOKUP(CF1808,Metadata!$D$2:$H$20,4,FALSE))</f>
        <v/>
      </c>
      <c r="CI1808" s="9" t="str">
        <f>IF(CF1808="","",VLOOKUP(CF1808,Metadata!$D$2:$H$20,5,FALSE))</f>
        <v/>
      </c>
      <c r="CJ1808" s="9">
        <f t="shared" si="3"/>
        <v>59200</v>
      </c>
      <c r="CK1808" s="9" t="s">
        <v>221</v>
      </c>
      <c r="CL1808" s="10">
        <v>6</v>
      </c>
      <c r="CM1808" s="10">
        <v>1</v>
      </c>
      <c r="CN1808" s="10">
        <v>6</v>
      </c>
      <c r="CO1808" s="10">
        <v>7</v>
      </c>
      <c r="CP1808" s="10">
        <v>5</v>
      </c>
      <c r="CQ1808" s="10">
        <v>6</v>
      </c>
      <c r="CR1808" s="10">
        <v>4</v>
      </c>
      <c r="CS1808" s="10">
        <v>4</v>
      </c>
      <c r="CT1808" s="10">
        <v>4</v>
      </c>
      <c r="CU1808" s="10">
        <v>5</v>
      </c>
      <c r="CV1808" s="10">
        <v>3</v>
      </c>
      <c r="CW1808" s="10">
        <v>2</v>
      </c>
      <c r="CX1808" s="10">
        <v>5</v>
      </c>
      <c r="CY1808" s="10">
        <v>3</v>
      </c>
      <c r="CZ1808" s="10">
        <v>2</v>
      </c>
      <c r="DA1808" s="10">
        <v>3</v>
      </c>
      <c r="DB1808" s="10">
        <v>2</v>
      </c>
      <c r="DC1808" s="10">
        <v>4</v>
      </c>
      <c r="DD1808" s="10">
        <v>1</v>
      </c>
      <c r="DE1808" s="10">
        <v>4</v>
      </c>
      <c r="DF1808" s="10">
        <v>5</v>
      </c>
      <c r="DG1808" s="10">
        <v>5</v>
      </c>
      <c r="DH1808" s="10">
        <v>3</v>
      </c>
      <c r="DI1808" s="10">
        <v>3</v>
      </c>
      <c r="DJ1808" s="10">
        <v>5</v>
      </c>
      <c r="DK1808" s="10">
        <v>4</v>
      </c>
      <c r="DL1808" s="10">
        <v>4</v>
      </c>
      <c r="DM1808" s="9" t="s">
        <v>154</v>
      </c>
      <c r="DN1808" s="10">
        <v>1984</v>
      </c>
      <c r="DO1808" s="9">
        <f t="shared" si="8"/>
        <v>37</v>
      </c>
      <c r="DP1808" s="9" t="s">
        <v>155</v>
      </c>
      <c r="DQ1808" s="9" t="s">
        <v>156</v>
      </c>
      <c r="DR1808" s="9" t="s">
        <v>157</v>
      </c>
      <c r="DS1808" s="9" t="s">
        <v>137</v>
      </c>
      <c r="DT1808" s="9" t="s">
        <v>657</v>
      </c>
      <c r="DU1808" s="9" t="s">
        <v>158</v>
      </c>
      <c r="DV1808" s="9" t="str">
        <f>VLOOKUP(DU1808,Metadata!$B$2:$C$7,2,FALSE)</f>
        <v>6+ years</v>
      </c>
    </row>
    <row r="1809" spans="1:126">
      <c r="A1809" s="13">
        <v>1808</v>
      </c>
      <c r="B1809" s="9" t="s">
        <v>135</v>
      </c>
      <c r="C1809" s="9" t="str">
        <f>VLOOKUP(B1809,Metadata!$M$2:$N$6,2,FALSE)</f>
        <v>Permanent Employee</v>
      </c>
      <c r="D1809" s="9" t="s">
        <v>159</v>
      </c>
      <c r="E1809" s="9" t="s">
        <v>137</v>
      </c>
      <c r="F1809" s="9" t="s">
        <v>138</v>
      </c>
      <c r="G1809" s="9" t="s">
        <v>140</v>
      </c>
      <c r="H1809" s="9" t="str">
        <f>IF(G1809="","",VLOOKUP(G1809,Metadata!$J$2:$K$22,2,FALSE))</f>
        <v>Lisbon Metropolitan Area</v>
      </c>
      <c r="I1809" s="9" t="s">
        <v>138</v>
      </c>
      <c r="J1809" s="9" t="str">
        <f>IF(I1809="","",VLOOKUP(I1809,Metadata!$P$2:$Q$43,2,FALSE))</f>
        <v>Europe</v>
      </c>
      <c r="K1809" s="9" t="str">
        <f t="shared" si="0"/>
        <v>Portugal</v>
      </c>
      <c r="L1809" s="9" t="s">
        <v>140</v>
      </c>
      <c r="M1809" s="9" t="str">
        <f>IF(L1809="","",VLOOKUP(L1809,Metadata!$J$2:$K$22,2,FALSE))</f>
        <v>Lisbon Metropolitan Area</v>
      </c>
      <c r="N1809" s="9" t="s">
        <v>141</v>
      </c>
      <c r="O1809" s="9" t="s">
        <v>137</v>
      </c>
      <c r="P1809" s="9" t="s">
        <v>142</v>
      </c>
      <c r="Q1809" s="10" t="str">
        <f t="shared" si="1"/>
        <v>Full Office Job</v>
      </c>
      <c r="R1809" s="10">
        <v>5</v>
      </c>
      <c r="S1809" s="9" t="s">
        <v>183</v>
      </c>
      <c r="T1809" s="9" t="s">
        <v>137</v>
      </c>
      <c r="U1809" s="9" t="str">
        <f>IF(S1809&lt;&gt;"",S1809,IF(T1809&lt;&gt;"",VLOOKUP(T1809,Metadata!$S$2:$T$228,2,FALSE),""))</f>
        <v>Product Owner/Product Manager</v>
      </c>
      <c r="V1809" s="9" t="s">
        <v>207</v>
      </c>
      <c r="W1809" s="9" t="s">
        <v>137</v>
      </c>
      <c r="X1809" s="9" t="s">
        <v>269</v>
      </c>
      <c r="Y1809" s="9" t="s">
        <v>137</v>
      </c>
      <c r="Z1809" s="9" t="s">
        <v>184</v>
      </c>
      <c r="AA1809" s="9" t="s">
        <v>165</v>
      </c>
      <c r="AB1809" s="9" t="s">
        <v>137</v>
      </c>
      <c r="AC1809" s="9"/>
      <c r="AD1809" s="9" t="s">
        <v>148</v>
      </c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 t="s">
        <v>179</v>
      </c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10"/>
      <c r="CB1809" s="10" t="str">
        <f t="shared" si="5"/>
        <v/>
      </c>
      <c r="CC1809" s="10"/>
      <c r="CD1809" s="9" t="str">
        <f t="shared" si="2"/>
        <v/>
      </c>
      <c r="CE1809" s="9" t="s">
        <v>168</v>
      </c>
      <c r="CF1809" s="9" t="s">
        <v>248</v>
      </c>
      <c r="CG1809" s="9">
        <f>IF(CF1809="","",VLOOKUP(CF1809,Metadata!$D$2:$H$20,2,FALSE))</f>
        <v>57500</v>
      </c>
      <c r="CH1809" s="9">
        <f>IF(CF1809="","",VLOOKUP(CF1809,Metadata!$D$2:$H$20,4,FALSE))</f>
        <v>55000</v>
      </c>
      <c r="CI1809" s="9">
        <f>IF(CF1809="","",VLOOKUP(CF1809,Metadata!$D$2:$H$20,5,FALSE))</f>
        <v>60000</v>
      </c>
      <c r="CJ1809" s="9">
        <f t="shared" si="3"/>
        <v>57500</v>
      </c>
      <c r="CK1809" s="9" t="s">
        <v>201</v>
      </c>
      <c r="CL1809" s="10">
        <v>6</v>
      </c>
      <c r="CM1809" s="10">
        <v>3</v>
      </c>
      <c r="CN1809" s="10">
        <v>7</v>
      </c>
      <c r="CO1809" s="10">
        <v>7</v>
      </c>
      <c r="CP1809" s="10">
        <v>6</v>
      </c>
      <c r="CQ1809" s="10">
        <v>6</v>
      </c>
      <c r="CR1809" s="10">
        <v>5</v>
      </c>
      <c r="CS1809" s="10">
        <v>6</v>
      </c>
      <c r="CT1809" s="10">
        <v>6</v>
      </c>
      <c r="CU1809" s="10">
        <v>5</v>
      </c>
      <c r="CV1809" s="10">
        <v>6</v>
      </c>
      <c r="CW1809" s="10">
        <v>6</v>
      </c>
      <c r="CX1809" s="10">
        <v>6</v>
      </c>
      <c r="CY1809" s="10">
        <v>5</v>
      </c>
      <c r="CZ1809" s="10">
        <v>7</v>
      </c>
      <c r="DA1809" s="10">
        <v>6</v>
      </c>
      <c r="DB1809" s="10">
        <v>5</v>
      </c>
      <c r="DC1809" s="10">
        <v>5</v>
      </c>
      <c r="DD1809" s="10">
        <v>4</v>
      </c>
      <c r="DE1809" s="10">
        <v>6</v>
      </c>
      <c r="DF1809" s="10">
        <v>7</v>
      </c>
      <c r="DG1809" s="10">
        <v>7</v>
      </c>
      <c r="DH1809" s="10">
        <v>6</v>
      </c>
      <c r="DI1809" s="10">
        <v>4</v>
      </c>
      <c r="DJ1809" s="10">
        <v>6</v>
      </c>
      <c r="DK1809" s="10">
        <v>6</v>
      </c>
      <c r="DL1809" s="10">
        <v>3</v>
      </c>
      <c r="DM1809" s="9" t="s">
        <v>154</v>
      </c>
      <c r="DN1809" s="10">
        <v>1983</v>
      </c>
      <c r="DO1809" s="9">
        <f t="shared" si="8"/>
        <v>38</v>
      </c>
      <c r="DP1809" s="9" t="s">
        <v>222</v>
      </c>
      <c r="DQ1809" s="9" t="s">
        <v>156</v>
      </c>
      <c r="DR1809" s="9" t="s">
        <v>157</v>
      </c>
      <c r="DS1809" s="9" t="s">
        <v>137</v>
      </c>
      <c r="DT1809" s="9" t="s">
        <v>657</v>
      </c>
      <c r="DU1809" s="9" t="s">
        <v>158</v>
      </c>
      <c r="DV1809" s="9" t="str">
        <f>VLOOKUP(DU1809,Metadata!$B$2:$C$7,2,FALSE)</f>
        <v>6+ years</v>
      </c>
    </row>
    <row r="1810" spans="1:126">
      <c r="A1810" s="13">
        <v>1809</v>
      </c>
      <c r="B1810" s="9" t="s">
        <v>135</v>
      </c>
      <c r="C1810" s="9" t="str">
        <f>VLOOKUP(B1810,Metadata!$M$2:$N$6,2,FALSE)</f>
        <v>Permanent Employee</v>
      </c>
      <c r="D1810" s="9" t="s">
        <v>136</v>
      </c>
      <c r="E1810" s="9" t="s">
        <v>137</v>
      </c>
      <c r="F1810" s="9" t="s">
        <v>138</v>
      </c>
      <c r="G1810" s="9" t="s">
        <v>312</v>
      </c>
      <c r="H1810" s="9" t="str">
        <f>IF(G1810="","",VLOOKUP(G1810,Metadata!$J$2:$K$22,2,FALSE))</f>
        <v>South</v>
      </c>
      <c r="I1810" s="9" t="s">
        <v>138</v>
      </c>
      <c r="J1810" s="9" t="str">
        <f>IF(I1810="","",VLOOKUP(I1810,Metadata!$P$2:$Q$43,2,FALSE))</f>
        <v>Europe</v>
      </c>
      <c r="K1810" s="9" t="str">
        <f t="shared" si="0"/>
        <v>Portugal</v>
      </c>
      <c r="L1810" s="9" t="s">
        <v>172</v>
      </c>
      <c r="M1810" s="9" t="str">
        <f>IF(L1810="","",VLOOKUP(L1810,Metadata!$J$2:$K$22,2,FALSE))</f>
        <v>Porto Metropolitan Area</v>
      </c>
      <c r="N1810" s="9" t="s">
        <v>141</v>
      </c>
      <c r="O1810" s="9" t="s">
        <v>137</v>
      </c>
      <c r="P1810" s="9" t="s">
        <v>191</v>
      </c>
      <c r="Q1810" s="10" t="str">
        <f t="shared" si="1"/>
        <v>Remote Job (full or flexible)</v>
      </c>
      <c r="R1810" s="10">
        <v>7</v>
      </c>
      <c r="S1810" s="9" t="s">
        <v>192</v>
      </c>
      <c r="T1810" s="9" t="s">
        <v>137</v>
      </c>
      <c r="U1810" s="9" t="str">
        <f>IF(S1810&lt;&gt;"",S1810,IF(T1810&lt;&gt;"",VLOOKUP(T1810,Metadata!$S$2:$T$228,2,FALSE),""))</f>
        <v>Back-End Developer</v>
      </c>
      <c r="V1810" s="9" t="s">
        <v>274</v>
      </c>
      <c r="W1810" s="9" t="s">
        <v>137</v>
      </c>
      <c r="X1810" s="9" t="s">
        <v>163</v>
      </c>
      <c r="Y1810" s="9" t="s">
        <v>137</v>
      </c>
      <c r="Z1810" s="9" t="s">
        <v>262</v>
      </c>
      <c r="AA1810" s="9" t="s">
        <v>137</v>
      </c>
      <c r="AB1810" s="9" t="s">
        <v>137</v>
      </c>
      <c r="AC1810" s="9"/>
      <c r="AD1810" s="9"/>
      <c r="AE1810" s="9"/>
      <c r="AF1810" s="9"/>
      <c r="AG1810" s="9"/>
      <c r="AH1810" s="9"/>
      <c r="AI1810" s="9"/>
      <c r="AJ1810" s="9"/>
      <c r="AK1810" s="9" t="s">
        <v>302</v>
      </c>
      <c r="AL1810" s="9"/>
      <c r="AM1810" s="9"/>
      <c r="AN1810" s="9"/>
      <c r="AO1810" s="9"/>
      <c r="AP1810" s="9"/>
      <c r="AQ1810" s="9"/>
      <c r="AR1810" s="9"/>
      <c r="AS1810" s="9"/>
      <c r="AT1810" s="9"/>
      <c r="AU1810" s="9" t="s">
        <v>267</v>
      </c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 t="s">
        <v>303</v>
      </c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10"/>
      <c r="CB1810" s="10" t="str">
        <f t="shared" si="5"/>
        <v/>
      </c>
      <c r="CC1810" s="10"/>
      <c r="CD1810" s="9" t="str">
        <f t="shared" si="2"/>
        <v/>
      </c>
      <c r="CE1810" s="9" t="s">
        <v>232</v>
      </c>
      <c r="CF1810" s="9" t="s">
        <v>220</v>
      </c>
      <c r="CG1810" s="9">
        <f>IF(CF1810="","",VLOOKUP(CF1810,Metadata!$D$2:$H$20,2,FALSE))</f>
        <v>27500</v>
      </c>
      <c r="CH1810" s="9">
        <f>IF(CF1810="","",VLOOKUP(CF1810,Metadata!$D$2:$H$20,4,FALSE))</f>
        <v>25000</v>
      </c>
      <c r="CI1810" s="9">
        <f>IF(CF1810="","",VLOOKUP(CF1810,Metadata!$D$2:$H$20,5,FALSE))</f>
        <v>30000</v>
      </c>
      <c r="CJ1810" s="9">
        <f t="shared" si="3"/>
        <v>27500</v>
      </c>
      <c r="CK1810" s="9" t="s">
        <v>201</v>
      </c>
      <c r="CL1810" s="10">
        <v>4</v>
      </c>
      <c r="CM1810" s="10">
        <v>5</v>
      </c>
      <c r="CN1810" s="10">
        <v>7</v>
      </c>
      <c r="CO1810" s="10">
        <v>5</v>
      </c>
      <c r="CP1810" s="10">
        <v>5</v>
      </c>
      <c r="CQ1810" s="10">
        <v>5</v>
      </c>
      <c r="CR1810" s="10">
        <v>7</v>
      </c>
      <c r="CS1810" s="10">
        <v>7</v>
      </c>
      <c r="CT1810" s="10">
        <v>4</v>
      </c>
      <c r="CU1810" s="10">
        <v>5</v>
      </c>
      <c r="CV1810" s="10">
        <v>3</v>
      </c>
      <c r="CW1810" s="10">
        <v>2</v>
      </c>
      <c r="CX1810" s="10">
        <v>6</v>
      </c>
      <c r="CY1810" s="10">
        <v>4</v>
      </c>
      <c r="CZ1810" s="10">
        <v>5</v>
      </c>
      <c r="DA1810" s="10">
        <v>1</v>
      </c>
      <c r="DB1810" s="10">
        <v>2</v>
      </c>
      <c r="DC1810" s="10">
        <v>4</v>
      </c>
      <c r="DD1810" s="10">
        <v>1</v>
      </c>
      <c r="DE1810" s="10">
        <v>5</v>
      </c>
      <c r="DF1810" s="10">
        <v>3</v>
      </c>
      <c r="DG1810" s="10">
        <v>7</v>
      </c>
      <c r="DH1810" s="10">
        <v>7</v>
      </c>
      <c r="DI1810" s="10">
        <v>7</v>
      </c>
      <c r="DJ1810" s="10">
        <v>3</v>
      </c>
      <c r="DK1810" s="10">
        <v>3</v>
      </c>
      <c r="DL1810" s="10">
        <v>5</v>
      </c>
      <c r="DM1810" s="9" t="s">
        <v>154</v>
      </c>
      <c r="DN1810" s="10">
        <v>1989</v>
      </c>
      <c r="DO1810" s="9">
        <f t="shared" si="8"/>
        <v>32</v>
      </c>
      <c r="DP1810" s="9" t="s">
        <v>155</v>
      </c>
      <c r="DQ1810" s="9" t="s">
        <v>202</v>
      </c>
      <c r="DR1810" s="9" t="s">
        <v>157</v>
      </c>
      <c r="DS1810" s="9" t="s">
        <v>137</v>
      </c>
      <c r="DT1810" s="9" t="s">
        <v>657</v>
      </c>
      <c r="DU1810" s="9" t="s">
        <v>168</v>
      </c>
      <c r="DV1810" s="9" t="str">
        <f>VLOOKUP(DU1810,Metadata!$B$2:$C$7,2,FALSE)</f>
        <v>0 - 3 years</v>
      </c>
    </row>
    <row r="1811" spans="1:126">
      <c r="A1811" s="13">
        <v>1810</v>
      </c>
      <c r="B1811" s="9" t="s">
        <v>135</v>
      </c>
      <c r="C1811" s="9" t="str">
        <f>VLOOKUP(B1811,Metadata!$M$2:$N$6,2,FALSE)</f>
        <v>Permanent Employee</v>
      </c>
      <c r="D1811" s="9" t="s">
        <v>159</v>
      </c>
      <c r="E1811" s="9" t="s">
        <v>137</v>
      </c>
      <c r="F1811" s="9" t="s">
        <v>138</v>
      </c>
      <c r="G1811" s="9" t="s">
        <v>160</v>
      </c>
      <c r="H1811" s="9" t="str">
        <f>IF(G1811="","",VLOOKUP(G1811,Metadata!$J$2:$K$22,2,FALSE))</f>
        <v>Centre</v>
      </c>
      <c r="I1811" s="9" t="s">
        <v>292</v>
      </c>
      <c r="J1811" s="9" t="str">
        <f>IF(I1811="","",VLOOKUP(I1811,Metadata!$P$2:$Q$43,2,FALSE))</f>
        <v>North America</v>
      </c>
      <c r="K1811" s="9" t="str">
        <f t="shared" si="0"/>
        <v>International</v>
      </c>
      <c r="L1811" s="9" t="s">
        <v>137</v>
      </c>
      <c r="M1811" s="9" t="str">
        <f>IF(L1811="","",VLOOKUP(L1811,Metadata!$J$2:$K$22,2,FALSE))</f>
        <v/>
      </c>
      <c r="N1811" s="9" t="s">
        <v>214</v>
      </c>
      <c r="O1811" s="9" t="s">
        <v>278</v>
      </c>
      <c r="P1811" s="9" t="s">
        <v>191</v>
      </c>
      <c r="Q1811" s="10" t="str">
        <f t="shared" si="1"/>
        <v>Remote Job (full or flexible)</v>
      </c>
      <c r="R1811" s="10">
        <v>6</v>
      </c>
      <c r="S1811" s="9" t="s">
        <v>192</v>
      </c>
      <c r="T1811" s="9" t="s">
        <v>137</v>
      </c>
      <c r="U1811" s="9" t="str">
        <f>IF(S1811&lt;&gt;"",S1811,IF(T1811&lt;&gt;"",VLOOKUP(T1811,Metadata!$S$2:$T$228,2,FALSE),""))</f>
        <v>Back-End Developer</v>
      </c>
      <c r="V1811" s="9" t="s">
        <v>217</v>
      </c>
      <c r="W1811" s="9" t="s">
        <v>137</v>
      </c>
      <c r="X1811" s="9" t="s">
        <v>145</v>
      </c>
      <c r="Y1811" s="9" t="s">
        <v>137</v>
      </c>
      <c r="Z1811" s="9" t="s">
        <v>184</v>
      </c>
      <c r="AA1811" s="9" t="s">
        <v>165</v>
      </c>
      <c r="AB1811" s="9" t="s">
        <v>253</v>
      </c>
      <c r="AC1811" s="9" t="s">
        <v>147</v>
      </c>
      <c r="AD1811" s="9" t="s">
        <v>148</v>
      </c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 t="s">
        <v>324</v>
      </c>
      <c r="AU1811" s="9"/>
      <c r="AV1811" s="9"/>
      <c r="AW1811" s="9"/>
      <c r="AX1811" s="9"/>
      <c r="AY1811" s="9"/>
      <c r="AZ1811" s="9"/>
      <c r="BA1811" s="9" t="s">
        <v>178</v>
      </c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 t="s">
        <v>219</v>
      </c>
      <c r="BR1811" s="9"/>
      <c r="BS1811" s="9"/>
      <c r="BT1811" s="9"/>
      <c r="BU1811" s="9"/>
      <c r="BV1811" s="9"/>
      <c r="BW1811" s="9"/>
      <c r="BX1811" s="9"/>
      <c r="BY1811" s="9"/>
      <c r="BZ1811" s="9"/>
      <c r="CA1811" s="10"/>
      <c r="CB1811" s="10" t="str">
        <f t="shared" si="5"/>
        <v/>
      </c>
      <c r="CC1811" s="10"/>
      <c r="CD1811" s="9" t="str">
        <f t="shared" si="2"/>
        <v/>
      </c>
      <c r="CE1811" s="9" t="s">
        <v>168</v>
      </c>
      <c r="CF1811" s="9" t="s">
        <v>419</v>
      </c>
      <c r="CG1811" s="9">
        <f>IF(CF1811="","",VLOOKUP(CF1811,Metadata!$D$2:$H$20,2,FALSE))</f>
        <v>62500</v>
      </c>
      <c r="CH1811" s="9">
        <f>IF(CF1811="","",VLOOKUP(CF1811,Metadata!$D$2:$H$20,4,FALSE))</f>
        <v>60000</v>
      </c>
      <c r="CI1811" s="9">
        <f>IF(CF1811="","",VLOOKUP(CF1811,Metadata!$D$2:$H$20,5,FALSE))</f>
        <v>65000</v>
      </c>
      <c r="CJ1811" s="9">
        <f t="shared" si="3"/>
        <v>62500</v>
      </c>
      <c r="CK1811" s="9" t="s">
        <v>153</v>
      </c>
      <c r="CL1811" s="10">
        <v>6</v>
      </c>
      <c r="CM1811" s="10">
        <v>2</v>
      </c>
      <c r="CN1811" s="10">
        <v>6</v>
      </c>
      <c r="CO1811" s="10">
        <v>5</v>
      </c>
      <c r="CP1811" s="10">
        <v>4</v>
      </c>
      <c r="CQ1811" s="10">
        <v>4</v>
      </c>
      <c r="CR1811" s="10">
        <v>5</v>
      </c>
      <c r="CS1811" s="10">
        <v>7</v>
      </c>
      <c r="CT1811" s="10">
        <v>6</v>
      </c>
      <c r="CU1811" s="10">
        <v>5</v>
      </c>
      <c r="CV1811" s="10">
        <v>4</v>
      </c>
      <c r="CW1811" s="10">
        <v>2</v>
      </c>
      <c r="CX1811" s="10">
        <v>4</v>
      </c>
      <c r="CY1811" s="10">
        <v>5</v>
      </c>
      <c r="CZ1811" s="10">
        <v>5</v>
      </c>
      <c r="DA1811" s="10">
        <v>5</v>
      </c>
      <c r="DB1811" s="10">
        <v>5</v>
      </c>
      <c r="DC1811" s="10">
        <v>6</v>
      </c>
      <c r="DD1811" s="10">
        <v>3</v>
      </c>
      <c r="DE1811" s="10">
        <v>6</v>
      </c>
      <c r="DF1811" s="10">
        <v>6</v>
      </c>
      <c r="DG1811" s="10">
        <v>5</v>
      </c>
      <c r="DH1811" s="10">
        <v>5</v>
      </c>
      <c r="DI1811" s="10">
        <v>7</v>
      </c>
      <c r="DJ1811" s="10">
        <v>6</v>
      </c>
      <c r="DK1811" s="10">
        <v>3</v>
      </c>
      <c r="DL1811" s="10">
        <v>4</v>
      </c>
      <c r="DM1811" s="9" t="s">
        <v>154</v>
      </c>
      <c r="DN1811" s="10">
        <v>1985</v>
      </c>
      <c r="DO1811" s="9">
        <f t="shared" si="8"/>
        <v>36</v>
      </c>
      <c r="DP1811" s="9" t="s">
        <v>155</v>
      </c>
      <c r="DQ1811" s="9" t="s">
        <v>202</v>
      </c>
      <c r="DR1811" s="9" t="s">
        <v>157</v>
      </c>
      <c r="DS1811" s="9" t="s">
        <v>137</v>
      </c>
      <c r="DT1811" s="9" t="s">
        <v>657</v>
      </c>
      <c r="DU1811" s="9" t="s">
        <v>158</v>
      </c>
      <c r="DV1811" s="9" t="str">
        <f>VLOOKUP(DU1811,Metadata!$B$2:$C$7,2,FALSE)</f>
        <v>6+ years</v>
      </c>
    </row>
    <row r="1812" spans="1:126">
      <c r="A1812" s="13">
        <v>1811</v>
      </c>
      <c r="B1812" s="9" t="s">
        <v>135</v>
      </c>
      <c r="C1812" s="9" t="str">
        <f>VLOOKUP(B1812,Metadata!$M$2:$N$6,2,FALSE)</f>
        <v>Permanent Employee</v>
      </c>
      <c r="D1812" s="9" t="s">
        <v>136</v>
      </c>
      <c r="E1812" s="9" t="s">
        <v>137</v>
      </c>
      <c r="F1812" s="9" t="s">
        <v>138</v>
      </c>
      <c r="G1812" s="9" t="s">
        <v>265</v>
      </c>
      <c r="H1812" s="9" t="str">
        <f>IF(G1812="","",VLOOKUP(G1812,Metadata!$J$2:$K$22,2,FALSE))</f>
        <v>Azores and Madeira</v>
      </c>
      <c r="I1812" s="9" t="s">
        <v>292</v>
      </c>
      <c r="J1812" s="9" t="str">
        <f>IF(I1812="","",VLOOKUP(I1812,Metadata!$P$2:$Q$43,2,FALSE))</f>
        <v>North America</v>
      </c>
      <c r="K1812" s="9" t="str">
        <f t="shared" si="0"/>
        <v>International</v>
      </c>
      <c r="L1812" s="9" t="s">
        <v>137</v>
      </c>
      <c r="M1812" s="9" t="str">
        <f>IF(L1812="","",VLOOKUP(L1812,Metadata!$J$2:$K$22,2,FALSE))</f>
        <v/>
      </c>
      <c r="N1812" s="9" t="s">
        <v>141</v>
      </c>
      <c r="O1812" s="9" t="s">
        <v>137</v>
      </c>
      <c r="P1812" s="9" t="s">
        <v>191</v>
      </c>
      <c r="Q1812" s="10" t="str">
        <f t="shared" si="1"/>
        <v>Remote Job (full or flexible)</v>
      </c>
      <c r="R1812" s="10">
        <v>7</v>
      </c>
      <c r="S1812" s="9" t="s">
        <v>216</v>
      </c>
      <c r="T1812" s="9" t="s">
        <v>137</v>
      </c>
      <c r="U1812" s="9" t="str">
        <f>IF(S1812&lt;&gt;"",S1812,IF(T1812&lt;&gt;"",VLOOKUP(T1812,Metadata!$S$2:$T$228,2,FALSE),""))</f>
        <v>Front-End Developer</v>
      </c>
      <c r="V1812" s="9" t="s">
        <v>323</v>
      </c>
      <c r="W1812" s="9" t="s">
        <v>137</v>
      </c>
      <c r="X1812" s="9" t="s">
        <v>175</v>
      </c>
      <c r="Y1812" s="9" t="s">
        <v>137</v>
      </c>
      <c r="Z1812" s="9" t="s">
        <v>262</v>
      </c>
      <c r="AA1812" s="9" t="s">
        <v>165</v>
      </c>
      <c r="AB1812" s="9" t="s">
        <v>137</v>
      </c>
      <c r="AC1812" s="9"/>
      <c r="AD1812" s="9"/>
      <c r="AE1812" s="9"/>
      <c r="AF1812" s="9"/>
      <c r="AG1812" s="9"/>
      <c r="AH1812" s="9"/>
      <c r="AI1812" s="9"/>
      <c r="AJ1812" s="9" t="s">
        <v>185</v>
      </c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 t="s">
        <v>178</v>
      </c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 t="s">
        <v>199</v>
      </c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10"/>
      <c r="CB1812" s="10" t="str">
        <f t="shared" si="5"/>
        <v/>
      </c>
      <c r="CC1812" s="10"/>
      <c r="CD1812" s="9" t="str">
        <f t="shared" si="2"/>
        <v/>
      </c>
      <c r="CE1812" s="9" t="s">
        <v>168</v>
      </c>
      <c r="CF1812" s="9" t="s">
        <v>152</v>
      </c>
      <c r="CG1812" s="9">
        <f>IF(CF1812="","",VLOOKUP(CF1812,Metadata!$D$2:$H$20,2,FALSE))</f>
        <v>32500</v>
      </c>
      <c r="CH1812" s="9">
        <f>IF(CF1812="","",VLOOKUP(CF1812,Metadata!$D$2:$H$20,4,FALSE))</f>
        <v>30000</v>
      </c>
      <c r="CI1812" s="9">
        <f>IF(CF1812="","",VLOOKUP(CF1812,Metadata!$D$2:$H$20,5,FALSE))</f>
        <v>35000</v>
      </c>
      <c r="CJ1812" s="9">
        <f t="shared" si="3"/>
        <v>32500</v>
      </c>
      <c r="CK1812" s="9" t="s">
        <v>153</v>
      </c>
      <c r="CL1812" s="10">
        <v>3</v>
      </c>
      <c r="CM1812" s="10">
        <v>5</v>
      </c>
      <c r="CN1812" s="10">
        <v>7</v>
      </c>
      <c r="CO1812" s="10">
        <v>7</v>
      </c>
      <c r="CP1812" s="10">
        <v>4</v>
      </c>
      <c r="CQ1812" s="10">
        <v>6</v>
      </c>
      <c r="CR1812" s="10">
        <v>7</v>
      </c>
      <c r="CS1812" s="10">
        <v>7</v>
      </c>
      <c r="CT1812" s="10">
        <v>6</v>
      </c>
      <c r="CU1812" s="10">
        <v>5</v>
      </c>
      <c r="CV1812" s="10">
        <v>1</v>
      </c>
      <c r="CW1812" s="10">
        <v>1</v>
      </c>
      <c r="CX1812" s="10">
        <v>5</v>
      </c>
      <c r="CY1812" s="10">
        <v>1</v>
      </c>
      <c r="CZ1812" s="10">
        <v>1</v>
      </c>
      <c r="DA1812" s="10">
        <v>1</v>
      </c>
      <c r="DB1812" s="10">
        <v>1</v>
      </c>
      <c r="DC1812" s="10">
        <v>1</v>
      </c>
      <c r="DD1812" s="10">
        <v>1</v>
      </c>
      <c r="DE1812" s="10">
        <v>5</v>
      </c>
      <c r="DF1812" s="10">
        <v>1</v>
      </c>
      <c r="DG1812" s="10">
        <v>1</v>
      </c>
      <c r="DH1812" s="10">
        <v>6</v>
      </c>
      <c r="DI1812" s="10">
        <v>7</v>
      </c>
      <c r="DJ1812" s="10">
        <v>1</v>
      </c>
      <c r="DK1812" s="10">
        <v>1</v>
      </c>
      <c r="DL1812" s="10">
        <v>1</v>
      </c>
      <c r="DM1812" s="9" t="s">
        <v>154</v>
      </c>
      <c r="DN1812" s="10">
        <v>1990</v>
      </c>
      <c r="DO1812" s="9">
        <f t="shared" si="8"/>
        <v>31</v>
      </c>
      <c r="DP1812" s="9" t="s">
        <v>155</v>
      </c>
      <c r="DQ1812" s="9" t="s">
        <v>156</v>
      </c>
      <c r="DR1812" s="9" t="s">
        <v>157</v>
      </c>
      <c r="DS1812" s="9" t="s">
        <v>137</v>
      </c>
      <c r="DT1812" s="9" t="s">
        <v>657</v>
      </c>
      <c r="DU1812" s="9" t="s">
        <v>203</v>
      </c>
      <c r="DV1812" s="9" t="str">
        <f>VLOOKUP(DU1812,Metadata!$B$2:$C$7,2,FALSE)</f>
        <v>6+ years</v>
      </c>
    </row>
    <row r="1813" spans="1:126">
      <c r="A1813" s="13">
        <v>1812</v>
      </c>
      <c r="B1813" s="9" t="s">
        <v>135</v>
      </c>
      <c r="C1813" s="9" t="str">
        <f>VLOOKUP(B1813,Metadata!$M$2:$N$6,2,FALSE)</f>
        <v>Permanent Employee</v>
      </c>
      <c r="D1813" s="9" t="s">
        <v>159</v>
      </c>
      <c r="E1813" s="9" t="s">
        <v>137</v>
      </c>
      <c r="F1813" s="9" t="s">
        <v>138</v>
      </c>
      <c r="G1813" s="9" t="s">
        <v>172</v>
      </c>
      <c r="H1813" s="9" t="str">
        <f>IF(G1813="","",VLOOKUP(G1813,Metadata!$J$2:$K$22,2,FALSE))</f>
        <v>Porto Metropolitan Area</v>
      </c>
      <c r="I1813" s="9" t="s">
        <v>138</v>
      </c>
      <c r="J1813" s="9" t="str">
        <f>IF(I1813="","",VLOOKUP(I1813,Metadata!$P$2:$Q$43,2,FALSE))</f>
        <v>Europe</v>
      </c>
      <c r="K1813" s="9" t="str">
        <f t="shared" si="0"/>
        <v>Portugal</v>
      </c>
      <c r="L1813" s="9" t="s">
        <v>140</v>
      </c>
      <c r="M1813" s="9" t="str">
        <f>IF(L1813="","",VLOOKUP(L1813,Metadata!$J$2:$K$22,2,FALSE))</f>
        <v>Lisbon Metropolitan Area</v>
      </c>
      <c r="N1813" s="9" t="s">
        <v>141</v>
      </c>
      <c r="O1813" s="9" t="s">
        <v>137</v>
      </c>
      <c r="P1813" s="9" t="s">
        <v>191</v>
      </c>
      <c r="Q1813" s="10" t="str">
        <f t="shared" si="1"/>
        <v>Remote Job (full or flexible)</v>
      </c>
      <c r="R1813" s="10">
        <v>7</v>
      </c>
      <c r="S1813" s="9" t="s">
        <v>137</v>
      </c>
      <c r="T1813" s="9" t="s">
        <v>707</v>
      </c>
      <c r="U1813" s="9" t="str">
        <f>IF(S1813&lt;&gt;"",S1813,IF(T1813&lt;&gt;"",VLOOKUP(T1813,Metadata!$S$2:$T$228,2,FALSE),""))</f>
        <v>Product Owner/Product Manager</v>
      </c>
      <c r="V1813" s="9" t="s">
        <v>304</v>
      </c>
      <c r="W1813" s="9" t="s">
        <v>137</v>
      </c>
      <c r="X1813" s="9" t="s">
        <v>145</v>
      </c>
      <c r="Y1813" s="9" t="s">
        <v>137</v>
      </c>
      <c r="Z1813" s="9" t="s">
        <v>218</v>
      </c>
      <c r="AA1813" s="9" t="s">
        <v>137</v>
      </c>
      <c r="AB1813" s="9" t="s">
        <v>137</v>
      </c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 t="s">
        <v>150</v>
      </c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 t="s">
        <v>150</v>
      </c>
      <c r="BZ1813" s="9" t="s">
        <v>137</v>
      </c>
      <c r="CA1813" s="10"/>
      <c r="CB1813" s="10" t="str">
        <f t="shared" si="5"/>
        <v/>
      </c>
      <c r="CC1813" s="10"/>
      <c r="CD1813" s="9" t="str">
        <f t="shared" si="2"/>
        <v/>
      </c>
      <c r="CE1813" s="9" t="s">
        <v>151</v>
      </c>
      <c r="CF1813" s="9" t="s">
        <v>477</v>
      </c>
      <c r="CG1813" s="9">
        <f>IF(CF1813="","",VLOOKUP(CF1813,Metadata!$D$2:$H$20,2,FALSE))</f>
        <v>102500</v>
      </c>
      <c r="CH1813" s="9">
        <f>IF(CF1813="","",VLOOKUP(CF1813,Metadata!$D$2:$H$20,4,FALSE))</f>
        <v>100000</v>
      </c>
      <c r="CI1813" s="9">
        <f>IF(CF1813="","",VLOOKUP(CF1813,Metadata!$D$2:$H$20,5,FALSE))</f>
        <v>105000</v>
      </c>
      <c r="CJ1813" s="9">
        <f t="shared" si="3"/>
        <v>102500</v>
      </c>
      <c r="CK1813" s="9" t="s">
        <v>153</v>
      </c>
      <c r="CL1813" s="10">
        <v>4</v>
      </c>
      <c r="CM1813" s="10">
        <v>3</v>
      </c>
      <c r="CN1813" s="10">
        <v>6</v>
      </c>
      <c r="CO1813" s="10">
        <v>6</v>
      </c>
      <c r="CP1813" s="10">
        <v>4</v>
      </c>
      <c r="CQ1813" s="10">
        <v>5</v>
      </c>
      <c r="CR1813" s="10">
        <v>7</v>
      </c>
      <c r="CS1813" s="10">
        <v>7</v>
      </c>
      <c r="CT1813" s="10">
        <v>6</v>
      </c>
      <c r="CU1813" s="10">
        <v>1</v>
      </c>
      <c r="CV1813" s="10">
        <v>6</v>
      </c>
      <c r="CW1813" s="10">
        <v>7</v>
      </c>
      <c r="CX1813" s="10">
        <v>7</v>
      </c>
      <c r="CY1813" s="10">
        <v>6</v>
      </c>
      <c r="CZ1813" s="10">
        <v>7</v>
      </c>
      <c r="DA1813" s="10">
        <v>5</v>
      </c>
      <c r="DB1813" s="10">
        <v>7</v>
      </c>
      <c r="DC1813" s="10">
        <v>7</v>
      </c>
      <c r="DD1813" s="10">
        <v>4</v>
      </c>
      <c r="DE1813" s="10">
        <v>7</v>
      </c>
      <c r="DF1813" s="10">
        <v>7</v>
      </c>
      <c r="DG1813" s="10">
        <v>7</v>
      </c>
      <c r="DH1813" s="10">
        <v>4</v>
      </c>
      <c r="DI1813" s="10">
        <v>1</v>
      </c>
      <c r="DJ1813" s="10">
        <v>6</v>
      </c>
      <c r="DK1813" s="10">
        <v>6</v>
      </c>
      <c r="DL1813" s="10">
        <v>1</v>
      </c>
      <c r="DM1813" s="9" t="s">
        <v>708</v>
      </c>
      <c r="DN1813" s="10">
        <v>1960</v>
      </c>
      <c r="DO1813" s="9">
        <f t="shared" si="8"/>
        <v>61</v>
      </c>
      <c r="DP1813" s="9" t="s">
        <v>155</v>
      </c>
      <c r="DQ1813" s="9" t="s">
        <v>210</v>
      </c>
      <c r="DR1813" s="9" t="s">
        <v>157</v>
      </c>
      <c r="DS1813" s="9" t="s">
        <v>137</v>
      </c>
      <c r="DT1813" s="9" t="s">
        <v>657</v>
      </c>
      <c r="DU1813" s="9" t="s">
        <v>158</v>
      </c>
      <c r="DV1813" s="9" t="str">
        <f>VLOOKUP(DU1813,Metadata!$B$2:$C$7,2,FALSE)</f>
        <v>6+ years</v>
      </c>
    </row>
    <row r="1814" spans="1:126">
      <c r="A1814" s="13">
        <v>1813</v>
      </c>
      <c r="B1814" s="9" t="s">
        <v>171</v>
      </c>
      <c r="C1814" s="9" t="str">
        <f>VLOOKUP(B1814,Metadata!$M$2:$N$6,2,FALSE)</f>
        <v>Contractor</v>
      </c>
      <c r="D1814" s="9" t="s">
        <v>137</v>
      </c>
      <c r="E1814" s="9" t="s">
        <v>159</v>
      </c>
      <c r="F1814" s="9" t="s">
        <v>138</v>
      </c>
      <c r="G1814" s="9" t="s">
        <v>172</v>
      </c>
      <c r="H1814" s="9" t="str">
        <f>IF(G1814="","",VLOOKUP(G1814,Metadata!$J$2:$K$22,2,FALSE))</f>
        <v>Porto Metropolitan Area</v>
      </c>
      <c r="I1814" s="9" t="s">
        <v>138</v>
      </c>
      <c r="J1814" s="9" t="str">
        <f>IF(I1814="","",VLOOKUP(I1814,Metadata!$P$2:$Q$43,2,FALSE))</f>
        <v>Europe</v>
      </c>
      <c r="K1814" s="9" t="str">
        <f t="shared" si="0"/>
        <v>Portugal</v>
      </c>
      <c r="L1814" s="9" t="s">
        <v>172</v>
      </c>
      <c r="M1814" s="9" t="str">
        <f>IF(L1814="","",VLOOKUP(L1814,Metadata!$J$2:$K$22,2,FALSE))</f>
        <v>Porto Metropolitan Area</v>
      </c>
      <c r="N1814" s="9" t="s">
        <v>141</v>
      </c>
      <c r="O1814" s="9" t="s">
        <v>137</v>
      </c>
      <c r="P1814" s="9" t="s">
        <v>191</v>
      </c>
      <c r="Q1814" s="10" t="str">
        <f t="shared" si="1"/>
        <v>Remote Job (full or flexible)</v>
      </c>
      <c r="R1814" s="10">
        <v>5</v>
      </c>
      <c r="S1814" s="9" t="s">
        <v>161</v>
      </c>
      <c r="T1814" s="9" t="s">
        <v>137</v>
      </c>
      <c r="U1814" s="9" t="str">
        <f>IF(S1814&lt;&gt;"",S1814,IF(T1814&lt;&gt;"",VLOOKUP(T1814,Metadata!$S$2:$T$228,2,FALSE),""))</f>
        <v>Full-Stack Developer</v>
      </c>
      <c r="V1814" s="9" t="s">
        <v>217</v>
      </c>
      <c r="W1814" s="9" t="s">
        <v>137</v>
      </c>
      <c r="X1814" s="9" t="s">
        <v>163</v>
      </c>
      <c r="Y1814" s="9" t="s">
        <v>137</v>
      </c>
      <c r="Z1814" s="9" t="s">
        <v>184</v>
      </c>
      <c r="AA1814" s="9" t="s">
        <v>165</v>
      </c>
      <c r="AB1814" s="9" t="s">
        <v>137</v>
      </c>
      <c r="AC1814" s="9"/>
      <c r="AD1814" s="9"/>
      <c r="AE1814" s="9"/>
      <c r="AF1814" s="9"/>
      <c r="AG1814" s="9"/>
      <c r="AH1814" s="9"/>
      <c r="AI1814" s="9"/>
      <c r="AJ1814" s="9" t="s">
        <v>185</v>
      </c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 t="s">
        <v>199</v>
      </c>
      <c r="BM1814" s="9"/>
      <c r="BN1814" s="9" t="s">
        <v>186</v>
      </c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10">
        <v>12</v>
      </c>
      <c r="CB1814" s="10" t="str">
        <f t="shared" si="5"/>
        <v>7 to 12 months</v>
      </c>
      <c r="CC1814" s="10">
        <v>50</v>
      </c>
      <c r="CD1814" s="9">
        <f t="shared" si="2"/>
        <v>80000</v>
      </c>
      <c r="CE1814" s="9" t="s">
        <v>137</v>
      </c>
      <c r="CF1814" s="9" t="s">
        <v>137</v>
      </c>
      <c r="CG1814" s="9" t="str">
        <f>IF(CF1814="","",VLOOKUP(CF1814,Metadata!$D$2:$H$20,2,FALSE))</f>
        <v/>
      </c>
      <c r="CH1814" s="9" t="str">
        <f>IF(CF1814="","",VLOOKUP(CF1814,Metadata!$D$2:$H$20,4,FALSE))</f>
        <v/>
      </c>
      <c r="CI1814" s="9" t="str">
        <f>IF(CF1814="","",VLOOKUP(CF1814,Metadata!$D$2:$H$20,5,FALSE))</f>
        <v/>
      </c>
      <c r="CJ1814" s="9">
        <f t="shared" si="3"/>
        <v>80000</v>
      </c>
      <c r="CK1814" s="9" t="s">
        <v>153</v>
      </c>
      <c r="CL1814" s="10">
        <v>7</v>
      </c>
      <c r="CM1814" s="10">
        <v>1</v>
      </c>
      <c r="CN1814" s="10">
        <v>7</v>
      </c>
      <c r="CO1814" s="10">
        <v>7</v>
      </c>
      <c r="CP1814" s="10">
        <v>4</v>
      </c>
      <c r="CQ1814" s="10">
        <v>5</v>
      </c>
      <c r="CR1814" s="10">
        <v>7</v>
      </c>
      <c r="CS1814" s="10">
        <v>7</v>
      </c>
      <c r="CT1814" s="10">
        <v>5</v>
      </c>
      <c r="CU1814" s="10">
        <v>5</v>
      </c>
      <c r="CV1814" s="10">
        <v>5</v>
      </c>
      <c r="CW1814" s="10">
        <v>5</v>
      </c>
      <c r="CX1814" s="10">
        <v>5</v>
      </c>
      <c r="CY1814" s="10">
        <v>5</v>
      </c>
      <c r="CZ1814" s="10">
        <v>6</v>
      </c>
      <c r="DA1814" s="10">
        <v>4</v>
      </c>
      <c r="DB1814" s="10">
        <v>4</v>
      </c>
      <c r="DC1814" s="10">
        <v>6</v>
      </c>
      <c r="DD1814" s="10">
        <v>4</v>
      </c>
      <c r="DE1814" s="10">
        <v>7</v>
      </c>
      <c r="DF1814" s="10">
        <v>5</v>
      </c>
      <c r="DG1814" s="10">
        <v>7</v>
      </c>
      <c r="DH1814" s="10">
        <v>5</v>
      </c>
      <c r="DI1814" s="10">
        <v>7</v>
      </c>
      <c r="DJ1814" s="10">
        <v>1</v>
      </c>
      <c r="DK1814" s="10">
        <v>4</v>
      </c>
      <c r="DL1814" s="10">
        <v>7</v>
      </c>
      <c r="DM1814" s="9" t="s">
        <v>154</v>
      </c>
      <c r="DN1814" s="10">
        <v>1988</v>
      </c>
      <c r="DO1814" s="9">
        <f t="shared" si="8"/>
        <v>33</v>
      </c>
      <c r="DP1814" s="9" t="s">
        <v>222</v>
      </c>
      <c r="DQ1814" s="9" t="s">
        <v>156</v>
      </c>
      <c r="DR1814" s="9" t="s">
        <v>157</v>
      </c>
      <c r="DS1814" s="9" t="s">
        <v>137</v>
      </c>
      <c r="DT1814" s="9" t="s">
        <v>657</v>
      </c>
      <c r="DU1814" s="9" t="s">
        <v>158</v>
      </c>
      <c r="DV1814" s="9" t="str">
        <f>VLOOKUP(DU1814,Metadata!$B$2:$C$7,2,FALSE)</f>
        <v>6+ years</v>
      </c>
    </row>
    <row r="1815" spans="1:126">
      <c r="A1815" s="13">
        <v>1814</v>
      </c>
      <c r="B1815" s="9" t="s">
        <v>135</v>
      </c>
      <c r="C1815" s="9" t="str">
        <f>VLOOKUP(B1815,Metadata!$M$2:$N$6,2,FALSE)</f>
        <v>Permanent Employee</v>
      </c>
      <c r="D1815" s="9" t="s">
        <v>159</v>
      </c>
      <c r="E1815" s="9" t="s">
        <v>137</v>
      </c>
      <c r="F1815" s="9" t="s">
        <v>138</v>
      </c>
      <c r="G1815" s="9" t="s">
        <v>190</v>
      </c>
      <c r="H1815" s="9" t="str">
        <f>IF(G1815="","",VLOOKUP(G1815,Metadata!$J$2:$K$22,2,FALSE))</f>
        <v>North</v>
      </c>
      <c r="I1815" s="9" t="s">
        <v>138</v>
      </c>
      <c r="J1815" s="9" t="str">
        <f>IF(I1815="","",VLOOKUP(I1815,Metadata!$P$2:$Q$43,2,FALSE))</f>
        <v>Europe</v>
      </c>
      <c r="K1815" s="9" t="str">
        <f t="shared" si="0"/>
        <v>Portugal</v>
      </c>
      <c r="L1815" s="9" t="s">
        <v>190</v>
      </c>
      <c r="M1815" s="9" t="str">
        <f>IF(L1815="","",VLOOKUP(L1815,Metadata!$J$2:$K$22,2,FALSE))</f>
        <v>North</v>
      </c>
      <c r="N1815" s="9" t="s">
        <v>214</v>
      </c>
      <c r="O1815" s="9" t="s">
        <v>259</v>
      </c>
      <c r="P1815" s="9" t="s">
        <v>142</v>
      </c>
      <c r="Q1815" s="10" t="str">
        <f t="shared" si="1"/>
        <v>Full Office Job</v>
      </c>
      <c r="R1815" s="10">
        <v>4</v>
      </c>
      <c r="S1815" s="9" t="s">
        <v>398</v>
      </c>
      <c r="T1815" s="9" t="s">
        <v>137</v>
      </c>
      <c r="U1815" s="9" t="str">
        <f>IF(S1815&lt;&gt;"",S1815,IF(T1815&lt;&gt;"",VLOOKUP(T1815,Metadata!$S$2:$T$228,2,FALSE),""))</f>
        <v>SysAdmin Engineer</v>
      </c>
      <c r="V1815" s="9" t="s">
        <v>317</v>
      </c>
      <c r="W1815" s="9" t="s">
        <v>137</v>
      </c>
      <c r="X1815" s="9" t="s">
        <v>145</v>
      </c>
      <c r="Y1815" s="9" t="s">
        <v>137</v>
      </c>
      <c r="Z1815" s="9" t="s">
        <v>218</v>
      </c>
      <c r="AA1815" s="9" t="s">
        <v>165</v>
      </c>
      <c r="AB1815" s="9" t="s">
        <v>253</v>
      </c>
      <c r="AC1815" s="9" t="s">
        <v>147</v>
      </c>
      <c r="AD1815" s="9"/>
      <c r="AE1815" s="9"/>
      <c r="AF1815" s="9" t="s">
        <v>243</v>
      </c>
      <c r="AG1815" s="9" t="s">
        <v>166</v>
      </c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 t="s">
        <v>178</v>
      </c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 t="s">
        <v>150</v>
      </c>
      <c r="BZ1815" s="9" t="s">
        <v>137</v>
      </c>
      <c r="CA1815" s="10"/>
      <c r="CB1815" s="10" t="str">
        <f t="shared" si="5"/>
        <v/>
      </c>
      <c r="CC1815" s="10"/>
      <c r="CD1815" s="9" t="str">
        <f t="shared" si="2"/>
        <v/>
      </c>
      <c r="CE1815" s="9" t="s">
        <v>151</v>
      </c>
      <c r="CF1815" s="9" t="s">
        <v>254</v>
      </c>
      <c r="CG1815" s="9">
        <f>IF(CF1815="","",VLOOKUP(CF1815,Metadata!$D$2:$H$20,2,FALSE))</f>
        <v>37500</v>
      </c>
      <c r="CH1815" s="9">
        <f>IF(CF1815="","",VLOOKUP(CF1815,Metadata!$D$2:$H$20,4,FALSE))</f>
        <v>35000</v>
      </c>
      <c r="CI1815" s="9">
        <f>IF(CF1815="","",VLOOKUP(CF1815,Metadata!$D$2:$H$20,5,FALSE))</f>
        <v>40000</v>
      </c>
      <c r="CJ1815" s="9">
        <f t="shared" si="3"/>
        <v>37500</v>
      </c>
      <c r="CK1815" s="9" t="s">
        <v>189</v>
      </c>
      <c r="CL1815" s="10">
        <v>1</v>
      </c>
      <c r="CM1815" s="10">
        <v>4</v>
      </c>
      <c r="CN1815" s="10">
        <v>6</v>
      </c>
      <c r="CO1815" s="10">
        <v>6</v>
      </c>
      <c r="CP1815" s="10">
        <v>6</v>
      </c>
      <c r="CQ1815" s="10">
        <v>6</v>
      </c>
      <c r="CR1815" s="10">
        <v>4</v>
      </c>
      <c r="CS1815" s="10">
        <v>4</v>
      </c>
      <c r="CT1815" s="10">
        <v>4</v>
      </c>
      <c r="CU1815" s="10">
        <v>4</v>
      </c>
      <c r="CV1815" s="10">
        <v>4</v>
      </c>
      <c r="CW1815" s="10">
        <v>5</v>
      </c>
      <c r="CX1815" s="10">
        <v>5</v>
      </c>
      <c r="CY1815" s="10">
        <v>4</v>
      </c>
      <c r="CZ1815" s="10">
        <v>5</v>
      </c>
      <c r="DA1815" s="10">
        <v>6</v>
      </c>
      <c r="DB1815" s="10">
        <v>5</v>
      </c>
      <c r="DC1815" s="10">
        <v>7</v>
      </c>
      <c r="DD1815" s="10">
        <v>3</v>
      </c>
      <c r="DE1815" s="10">
        <v>6</v>
      </c>
      <c r="DF1815" s="10">
        <v>6</v>
      </c>
      <c r="DG1815" s="10">
        <v>6</v>
      </c>
      <c r="DH1815" s="10">
        <v>6</v>
      </c>
      <c r="DI1815" s="10">
        <v>6</v>
      </c>
      <c r="DJ1815" s="10">
        <v>6</v>
      </c>
      <c r="DK1815" s="10">
        <v>6</v>
      </c>
      <c r="DL1815" s="10">
        <v>6</v>
      </c>
      <c r="DM1815" s="9" t="s">
        <v>154</v>
      </c>
      <c r="DN1815" s="10">
        <v>1983</v>
      </c>
      <c r="DO1815" s="9">
        <f t="shared" si="8"/>
        <v>38</v>
      </c>
      <c r="DP1815" s="9" t="s">
        <v>155</v>
      </c>
      <c r="DQ1815" s="9" t="s">
        <v>227</v>
      </c>
      <c r="DR1815" s="9" t="s">
        <v>157</v>
      </c>
      <c r="DS1815" s="9" t="s">
        <v>137</v>
      </c>
      <c r="DT1815" s="9" t="s">
        <v>657</v>
      </c>
      <c r="DU1815" s="9" t="s">
        <v>158</v>
      </c>
      <c r="DV1815" s="9" t="str">
        <f>VLOOKUP(DU1815,Metadata!$B$2:$C$7,2,FALSE)</f>
        <v>6+ years</v>
      </c>
    </row>
    <row r="1816" spans="1:126">
      <c r="A1816" s="13">
        <v>1815</v>
      </c>
      <c r="B1816" s="9" t="s">
        <v>135</v>
      </c>
      <c r="C1816" s="9" t="str">
        <f>VLOOKUP(B1816,Metadata!$M$2:$N$6,2,FALSE)</f>
        <v>Permanent Employee</v>
      </c>
      <c r="D1816" s="9" t="s">
        <v>159</v>
      </c>
      <c r="E1816" s="9" t="s">
        <v>137</v>
      </c>
      <c r="F1816" s="9" t="s">
        <v>138</v>
      </c>
      <c r="G1816" s="9" t="s">
        <v>140</v>
      </c>
      <c r="H1816" s="9" t="str">
        <f>IF(G1816="","",VLOOKUP(G1816,Metadata!$J$2:$K$22,2,FALSE))</f>
        <v>Lisbon Metropolitan Area</v>
      </c>
      <c r="I1816" s="9" t="s">
        <v>138</v>
      </c>
      <c r="J1816" s="9" t="str">
        <f>IF(I1816="","",VLOOKUP(I1816,Metadata!$P$2:$Q$43,2,FALSE))</f>
        <v>Europe</v>
      </c>
      <c r="K1816" s="9" t="str">
        <f t="shared" si="0"/>
        <v>Portugal</v>
      </c>
      <c r="L1816" s="9" t="s">
        <v>140</v>
      </c>
      <c r="M1816" s="9" t="str">
        <f>IF(L1816="","",VLOOKUP(L1816,Metadata!$J$2:$K$22,2,FALSE))</f>
        <v>Lisbon Metropolitan Area</v>
      </c>
      <c r="N1816" s="9" t="s">
        <v>141</v>
      </c>
      <c r="O1816" s="9" t="s">
        <v>137</v>
      </c>
      <c r="P1816" s="9" t="s">
        <v>142</v>
      </c>
      <c r="Q1816" s="10" t="str">
        <f t="shared" si="1"/>
        <v>Full Office Job</v>
      </c>
      <c r="R1816" s="10">
        <v>5</v>
      </c>
      <c r="S1816" s="9" t="s">
        <v>192</v>
      </c>
      <c r="T1816" s="9" t="s">
        <v>137</v>
      </c>
      <c r="U1816" s="9" t="str">
        <f>IF(S1816&lt;&gt;"",S1816,IF(T1816&lt;&gt;"",VLOOKUP(T1816,Metadata!$S$2:$T$228,2,FALSE),""))</f>
        <v>Back-End Developer</v>
      </c>
      <c r="V1816" s="9" t="s">
        <v>162</v>
      </c>
      <c r="W1816" s="9" t="s">
        <v>137</v>
      </c>
      <c r="X1816" s="9" t="s">
        <v>145</v>
      </c>
      <c r="Y1816" s="9" t="s">
        <v>137</v>
      </c>
      <c r="Z1816" s="9" t="s">
        <v>218</v>
      </c>
      <c r="AA1816" s="9" t="s">
        <v>137</v>
      </c>
      <c r="AB1816" s="9" t="s">
        <v>137</v>
      </c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 t="s">
        <v>330</v>
      </c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 t="s">
        <v>709</v>
      </c>
      <c r="CA1816" s="10"/>
      <c r="CB1816" s="10" t="str">
        <f t="shared" si="5"/>
        <v/>
      </c>
      <c r="CC1816" s="10"/>
      <c r="CD1816" s="9" t="str">
        <f t="shared" si="2"/>
        <v/>
      </c>
      <c r="CE1816" s="9" t="s">
        <v>232</v>
      </c>
      <c r="CF1816" s="9" t="s">
        <v>248</v>
      </c>
      <c r="CG1816" s="9">
        <f>IF(CF1816="","",VLOOKUP(CF1816,Metadata!$D$2:$H$20,2,FALSE))</f>
        <v>57500</v>
      </c>
      <c r="CH1816" s="9">
        <f>IF(CF1816="","",VLOOKUP(CF1816,Metadata!$D$2:$H$20,4,FALSE))</f>
        <v>55000</v>
      </c>
      <c r="CI1816" s="9">
        <f>IF(CF1816="","",VLOOKUP(CF1816,Metadata!$D$2:$H$20,5,FALSE))</f>
        <v>60000</v>
      </c>
      <c r="CJ1816" s="9">
        <f t="shared" si="3"/>
        <v>57500</v>
      </c>
      <c r="CK1816" s="9" t="s">
        <v>201</v>
      </c>
      <c r="CL1816" s="10">
        <v>6</v>
      </c>
      <c r="CM1816" s="10">
        <v>3</v>
      </c>
      <c r="CN1816" s="10">
        <v>6</v>
      </c>
      <c r="CO1816" s="10">
        <v>7</v>
      </c>
      <c r="CP1816" s="10">
        <v>4</v>
      </c>
      <c r="CQ1816" s="10">
        <v>6</v>
      </c>
      <c r="CR1816" s="10">
        <v>5</v>
      </c>
      <c r="CS1816" s="10">
        <v>6</v>
      </c>
      <c r="CT1816" s="10">
        <v>7</v>
      </c>
      <c r="CU1816" s="10">
        <v>6</v>
      </c>
      <c r="CV1816" s="10">
        <v>5</v>
      </c>
      <c r="CW1816" s="10">
        <v>5</v>
      </c>
      <c r="CX1816" s="10">
        <v>6</v>
      </c>
      <c r="CY1816" s="10">
        <v>5</v>
      </c>
      <c r="CZ1816" s="10">
        <v>4</v>
      </c>
      <c r="DA1816" s="10">
        <v>5</v>
      </c>
      <c r="DB1816" s="10">
        <v>5</v>
      </c>
      <c r="DC1816" s="10">
        <v>6</v>
      </c>
      <c r="DD1816" s="10">
        <v>5</v>
      </c>
      <c r="DE1816" s="10">
        <v>7</v>
      </c>
      <c r="DF1816" s="10">
        <v>5</v>
      </c>
      <c r="DG1816" s="10">
        <v>6</v>
      </c>
      <c r="DH1816" s="10">
        <v>5</v>
      </c>
      <c r="DI1816" s="10">
        <v>6</v>
      </c>
      <c r="DJ1816" s="10">
        <v>2</v>
      </c>
      <c r="DK1816" s="10">
        <v>4</v>
      </c>
      <c r="DL1816" s="10">
        <v>6</v>
      </c>
      <c r="DM1816" s="9" t="s">
        <v>154</v>
      </c>
      <c r="DN1816" s="10">
        <v>1985</v>
      </c>
      <c r="DO1816" s="9">
        <f t="shared" si="8"/>
        <v>36</v>
      </c>
      <c r="DP1816" s="9" t="s">
        <v>155</v>
      </c>
      <c r="DQ1816" s="9" t="s">
        <v>156</v>
      </c>
      <c r="DR1816" s="9" t="s">
        <v>157</v>
      </c>
      <c r="DS1816" s="9" t="s">
        <v>137</v>
      </c>
      <c r="DT1816" s="9" t="s">
        <v>657</v>
      </c>
      <c r="DU1816" s="9" t="s">
        <v>203</v>
      </c>
      <c r="DV1816" s="9" t="str">
        <f>VLOOKUP(DU1816,Metadata!$B$2:$C$7,2,FALSE)</f>
        <v>6+ years</v>
      </c>
    </row>
    <row r="1817" spans="1:126">
      <c r="A1817" s="13">
        <v>1816</v>
      </c>
      <c r="B1817" s="9" t="s">
        <v>135</v>
      </c>
      <c r="C1817" s="9" t="str">
        <f>VLOOKUP(B1817,Metadata!$M$2:$N$6,2,FALSE)</f>
        <v>Permanent Employee</v>
      </c>
      <c r="D1817" s="9" t="s">
        <v>159</v>
      </c>
      <c r="E1817" s="9" t="s">
        <v>137</v>
      </c>
      <c r="F1817" s="9" t="s">
        <v>138</v>
      </c>
      <c r="G1817" s="9" t="s">
        <v>140</v>
      </c>
      <c r="H1817" s="9" t="str">
        <f>IF(G1817="","",VLOOKUP(G1817,Metadata!$J$2:$K$22,2,FALSE))</f>
        <v>Lisbon Metropolitan Area</v>
      </c>
      <c r="I1817" s="9" t="s">
        <v>138</v>
      </c>
      <c r="J1817" s="9" t="str">
        <f>IF(I1817="","",VLOOKUP(I1817,Metadata!$P$2:$Q$43,2,FALSE))</f>
        <v>Europe</v>
      </c>
      <c r="K1817" s="9" t="str">
        <f t="shared" si="0"/>
        <v>Portugal</v>
      </c>
      <c r="L1817" s="9" t="s">
        <v>140</v>
      </c>
      <c r="M1817" s="9" t="str">
        <f>IF(L1817="","",VLOOKUP(L1817,Metadata!$J$2:$K$22,2,FALSE))</f>
        <v>Lisbon Metropolitan Area</v>
      </c>
      <c r="N1817" s="9" t="s">
        <v>141</v>
      </c>
      <c r="O1817" s="9" t="s">
        <v>137</v>
      </c>
      <c r="P1817" s="9" t="s">
        <v>142</v>
      </c>
      <c r="Q1817" s="10" t="str">
        <f t="shared" si="1"/>
        <v>Full Office Job</v>
      </c>
      <c r="R1817" s="10">
        <v>6</v>
      </c>
      <c r="S1817" s="9" t="s">
        <v>192</v>
      </c>
      <c r="T1817" s="9" t="s">
        <v>137</v>
      </c>
      <c r="U1817" s="9" t="str">
        <f>IF(S1817&lt;&gt;"",S1817,IF(T1817&lt;&gt;"",VLOOKUP(T1817,Metadata!$S$2:$T$228,2,FALSE),""))</f>
        <v>Back-End Developer</v>
      </c>
      <c r="V1817" s="9" t="s">
        <v>261</v>
      </c>
      <c r="W1817" s="9" t="s">
        <v>137</v>
      </c>
      <c r="X1817" s="9" t="s">
        <v>175</v>
      </c>
      <c r="Y1817" s="9" t="s">
        <v>137</v>
      </c>
      <c r="Z1817" s="9" t="s">
        <v>262</v>
      </c>
      <c r="AA1817" s="9" t="s">
        <v>137</v>
      </c>
      <c r="AB1817" s="9" t="s">
        <v>137</v>
      </c>
      <c r="AC1817" s="9" t="s">
        <v>147</v>
      </c>
      <c r="AD1817" s="9" t="s">
        <v>148</v>
      </c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 t="s">
        <v>219</v>
      </c>
      <c r="BR1817" s="9"/>
      <c r="BS1817" s="9"/>
      <c r="BT1817" s="9"/>
      <c r="BU1817" s="9"/>
      <c r="BV1817" s="9"/>
      <c r="BW1817" s="9"/>
      <c r="BX1817" s="9"/>
      <c r="BY1817" s="9"/>
      <c r="BZ1817" s="9"/>
      <c r="CA1817" s="10"/>
      <c r="CB1817" s="10" t="str">
        <f t="shared" si="5"/>
        <v/>
      </c>
      <c r="CC1817" s="10"/>
      <c r="CD1817" s="9" t="str">
        <f t="shared" si="2"/>
        <v/>
      </c>
      <c r="CE1817" s="9" t="s">
        <v>232</v>
      </c>
      <c r="CF1817" s="9" t="s">
        <v>152</v>
      </c>
      <c r="CG1817" s="9">
        <f>IF(CF1817="","",VLOOKUP(CF1817,Metadata!$D$2:$H$20,2,FALSE))</f>
        <v>32500</v>
      </c>
      <c r="CH1817" s="9">
        <f>IF(CF1817="","",VLOOKUP(CF1817,Metadata!$D$2:$H$20,4,FALSE))</f>
        <v>30000</v>
      </c>
      <c r="CI1817" s="9">
        <f>IF(CF1817="","",VLOOKUP(CF1817,Metadata!$D$2:$H$20,5,FALSE))</f>
        <v>35000</v>
      </c>
      <c r="CJ1817" s="9">
        <f t="shared" si="3"/>
        <v>32500</v>
      </c>
      <c r="CK1817" s="9" t="s">
        <v>189</v>
      </c>
      <c r="CL1817" s="10">
        <v>5</v>
      </c>
      <c r="CM1817" s="10">
        <v>3</v>
      </c>
      <c r="CN1817" s="10">
        <v>7</v>
      </c>
      <c r="CO1817" s="10">
        <v>6</v>
      </c>
      <c r="CP1817" s="10">
        <v>5</v>
      </c>
      <c r="CQ1817" s="10">
        <v>5</v>
      </c>
      <c r="CR1817" s="10">
        <v>5</v>
      </c>
      <c r="CS1817" s="10">
        <v>4</v>
      </c>
      <c r="CT1817" s="10">
        <v>5</v>
      </c>
      <c r="CU1817" s="10">
        <v>5</v>
      </c>
      <c r="CV1817" s="10">
        <v>4</v>
      </c>
      <c r="CW1817" s="10">
        <v>3</v>
      </c>
      <c r="CX1817" s="10">
        <v>5</v>
      </c>
      <c r="CY1817" s="10">
        <v>3</v>
      </c>
      <c r="CZ1817" s="10">
        <v>5</v>
      </c>
      <c r="DA1817" s="10">
        <v>5</v>
      </c>
      <c r="DB1817" s="10">
        <v>1</v>
      </c>
      <c r="DC1817" s="10">
        <v>5</v>
      </c>
      <c r="DD1817" s="10">
        <v>1</v>
      </c>
      <c r="DE1817" s="10">
        <v>5</v>
      </c>
      <c r="DF1817" s="10">
        <v>6</v>
      </c>
      <c r="DG1817" s="10">
        <v>6</v>
      </c>
      <c r="DH1817" s="10">
        <v>6</v>
      </c>
      <c r="DI1817" s="10">
        <v>6</v>
      </c>
      <c r="DJ1817" s="10">
        <v>6</v>
      </c>
      <c r="DK1817" s="10">
        <v>4</v>
      </c>
      <c r="DL1817" s="10">
        <v>4</v>
      </c>
      <c r="DM1817" s="9" t="s">
        <v>154</v>
      </c>
      <c r="DN1817" s="10">
        <v>1993</v>
      </c>
      <c r="DO1817" s="9">
        <f t="shared" si="8"/>
        <v>28</v>
      </c>
      <c r="DP1817" s="9" t="s">
        <v>222</v>
      </c>
      <c r="DQ1817" s="9" t="s">
        <v>202</v>
      </c>
      <c r="DR1817" s="9" t="s">
        <v>157</v>
      </c>
      <c r="DS1817" s="9" t="s">
        <v>137</v>
      </c>
      <c r="DT1817" s="9" t="s">
        <v>657</v>
      </c>
      <c r="DU1817" s="9" t="s">
        <v>168</v>
      </c>
      <c r="DV1817" s="9" t="str">
        <f>VLOOKUP(DU1817,Metadata!$B$2:$C$7,2,FALSE)</f>
        <v>0 - 3 years</v>
      </c>
    </row>
    <row r="1818" spans="1:126">
      <c r="A1818" s="13">
        <v>1817</v>
      </c>
      <c r="B1818" s="9" t="s">
        <v>135</v>
      </c>
      <c r="C1818" s="9" t="str">
        <f>VLOOKUP(B1818,Metadata!$M$2:$N$6,2,FALSE)</f>
        <v>Permanent Employee</v>
      </c>
      <c r="D1818" s="9" t="s">
        <v>136</v>
      </c>
      <c r="E1818" s="9" t="s">
        <v>137</v>
      </c>
      <c r="F1818" s="9" t="s">
        <v>138</v>
      </c>
      <c r="G1818" s="9" t="s">
        <v>160</v>
      </c>
      <c r="H1818" s="9" t="str">
        <f>IF(G1818="","",VLOOKUP(G1818,Metadata!$J$2:$K$22,2,FALSE))</f>
        <v>Centre</v>
      </c>
      <c r="I1818" s="9" t="s">
        <v>138</v>
      </c>
      <c r="J1818" s="9" t="str">
        <f>IF(I1818="","",VLOOKUP(I1818,Metadata!$P$2:$Q$43,2,FALSE))</f>
        <v>Europe</v>
      </c>
      <c r="K1818" s="9" t="str">
        <f t="shared" si="0"/>
        <v>Portugal</v>
      </c>
      <c r="L1818" s="9" t="s">
        <v>160</v>
      </c>
      <c r="M1818" s="9" t="str">
        <f>IF(L1818="","",VLOOKUP(L1818,Metadata!$J$2:$K$22,2,FALSE))</f>
        <v>Centre</v>
      </c>
      <c r="N1818" s="9" t="s">
        <v>141</v>
      </c>
      <c r="O1818" s="9" t="s">
        <v>137</v>
      </c>
      <c r="P1818" s="9" t="s">
        <v>191</v>
      </c>
      <c r="Q1818" s="10" t="str">
        <f t="shared" si="1"/>
        <v>Remote Job (full or flexible)</v>
      </c>
      <c r="R1818" s="10">
        <v>4</v>
      </c>
      <c r="S1818" s="9" t="s">
        <v>229</v>
      </c>
      <c r="T1818" s="9" t="s">
        <v>137</v>
      </c>
      <c r="U1818" s="9" t="str">
        <f>IF(S1818&lt;&gt;"",S1818,IF(T1818&lt;&gt;"",VLOOKUP(T1818,Metadata!$S$2:$T$228,2,FALSE),""))</f>
        <v>Project Manager</v>
      </c>
      <c r="V1818" s="9" t="s">
        <v>162</v>
      </c>
      <c r="W1818" s="9" t="s">
        <v>137</v>
      </c>
      <c r="X1818" s="9" t="s">
        <v>163</v>
      </c>
      <c r="Y1818" s="9" t="s">
        <v>137</v>
      </c>
      <c r="Z1818" s="9" t="s">
        <v>164</v>
      </c>
      <c r="AA1818" s="9" t="s">
        <v>137</v>
      </c>
      <c r="AB1818" s="9" t="s">
        <v>137</v>
      </c>
      <c r="AC1818" s="9"/>
      <c r="AD1818" s="9" t="s">
        <v>148</v>
      </c>
      <c r="AE1818" s="9"/>
      <c r="AF1818" s="9"/>
      <c r="AG1818" s="9"/>
      <c r="AH1818" s="9"/>
      <c r="AI1818" s="9"/>
      <c r="AJ1818" s="9"/>
      <c r="AK1818" s="9" t="s">
        <v>302</v>
      </c>
      <c r="AL1818" s="9" t="s">
        <v>177</v>
      </c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 t="s">
        <v>284</v>
      </c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 t="s">
        <v>303</v>
      </c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10"/>
      <c r="CB1818" s="10" t="str">
        <f t="shared" si="5"/>
        <v/>
      </c>
      <c r="CC1818" s="10"/>
      <c r="CD1818" s="9" t="str">
        <f t="shared" si="2"/>
        <v/>
      </c>
      <c r="CE1818" s="9" t="s">
        <v>151</v>
      </c>
      <c r="CF1818" s="9" t="s">
        <v>169</v>
      </c>
      <c r="CG1818" s="9">
        <f>IF(CF1818="","",VLOOKUP(CF1818,Metadata!$D$2:$H$20,2,FALSE))</f>
        <v>12500</v>
      </c>
      <c r="CH1818" s="9">
        <f>IF(CF1818="","",VLOOKUP(CF1818,Metadata!$D$2:$H$20,4,FALSE))</f>
        <v>0</v>
      </c>
      <c r="CI1818" s="9">
        <f>IF(CF1818="","",VLOOKUP(CF1818,Metadata!$D$2:$H$20,5,FALSE))</f>
        <v>15000</v>
      </c>
      <c r="CJ1818" s="9">
        <f t="shared" si="3"/>
        <v>12500</v>
      </c>
      <c r="CK1818" s="9" t="s">
        <v>201</v>
      </c>
      <c r="CL1818" s="10">
        <v>7</v>
      </c>
      <c r="CM1818" s="10">
        <v>1</v>
      </c>
      <c r="CN1818" s="10">
        <v>7</v>
      </c>
      <c r="CO1818" s="10">
        <v>6</v>
      </c>
      <c r="CP1818" s="10">
        <v>6</v>
      </c>
      <c r="CQ1818" s="10">
        <v>6</v>
      </c>
      <c r="CR1818" s="10">
        <v>4</v>
      </c>
      <c r="CS1818" s="10">
        <v>7</v>
      </c>
      <c r="CT1818" s="10">
        <v>7</v>
      </c>
      <c r="CU1818" s="10">
        <v>6</v>
      </c>
      <c r="CV1818" s="10">
        <v>4</v>
      </c>
      <c r="CW1818" s="10">
        <v>6</v>
      </c>
      <c r="CX1818" s="10">
        <v>6</v>
      </c>
      <c r="CY1818" s="10">
        <v>4</v>
      </c>
      <c r="CZ1818" s="10">
        <v>7</v>
      </c>
      <c r="DA1818" s="10">
        <v>6</v>
      </c>
      <c r="DB1818" s="10">
        <v>6</v>
      </c>
      <c r="DC1818" s="10">
        <v>6</v>
      </c>
      <c r="DD1818" s="10">
        <v>6</v>
      </c>
      <c r="DE1818" s="10">
        <v>6</v>
      </c>
      <c r="DF1818" s="10">
        <v>6</v>
      </c>
      <c r="DG1818" s="10">
        <v>6</v>
      </c>
      <c r="DH1818" s="10">
        <v>6</v>
      </c>
      <c r="DI1818" s="10">
        <v>6</v>
      </c>
      <c r="DJ1818" s="10">
        <v>3</v>
      </c>
      <c r="DK1818" s="10">
        <v>6</v>
      </c>
      <c r="DL1818" s="10">
        <v>4</v>
      </c>
      <c r="DM1818" s="9" t="s">
        <v>154</v>
      </c>
      <c r="DN1818" s="10">
        <v>1990</v>
      </c>
      <c r="DO1818" s="9">
        <f t="shared" si="8"/>
        <v>31</v>
      </c>
      <c r="DP1818" s="9" t="s">
        <v>155</v>
      </c>
      <c r="DQ1818" s="9" t="s">
        <v>210</v>
      </c>
      <c r="DR1818" s="9" t="s">
        <v>157</v>
      </c>
      <c r="DS1818" s="9" t="s">
        <v>137</v>
      </c>
      <c r="DT1818" s="9" t="s">
        <v>657</v>
      </c>
      <c r="DU1818" s="9" t="s">
        <v>223</v>
      </c>
      <c r="DV1818" s="9" t="str">
        <f>VLOOKUP(DU1818,Metadata!$B$2:$C$7,2,FALSE)</f>
        <v>3 - 6 years</v>
      </c>
    </row>
    <row r="1819" spans="1:126">
      <c r="A1819" s="13">
        <v>1818</v>
      </c>
      <c r="B1819" s="9" t="s">
        <v>135</v>
      </c>
      <c r="C1819" s="9" t="str">
        <f>VLOOKUP(B1819,Metadata!$M$2:$N$6,2,FALSE)</f>
        <v>Permanent Employee</v>
      </c>
      <c r="D1819" s="9" t="s">
        <v>159</v>
      </c>
      <c r="E1819" s="9" t="s">
        <v>137</v>
      </c>
      <c r="F1819" s="9" t="s">
        <v>138</v>
      </c>
      <c r="G1819" s="9" t="s">
        <v>140</v>
      </c>
      <c r="H1819" s="9" t="str">
        <f>IF(G1819="","",VLOOKUP(G1819,Metadata!$J$2:$K$22,2,FALSE))</f>
        <v>Lisbon Metropolitan Area</v>
      </c>
      <c r="I1819" s="9" t="s">
        <v>311</v>
      </c>
      <c r="J1819" s="9" t="str">
        <f>IF(I1819="","",VLOOKUP(I1819,Metadata!$P$2:$Q$43,2,FALSE))</f>
        <v>Europe</v>
      </c>
      <c r="K1819" s="9" t="str">
        <f t="shared" si="0"/>
        <v>International</v>
      </c>
      <c r="L1819" s="9" t="s">
        <v>137</v>
      </c>
      <c r="M1819" s="9" t="str">
        <f>IF(L1819="","",VLOOKUP(L1819,Metadata!$J$2:$K$22,2,FALSE))</f>
        <v/>
      </c>
      <c r="N1819" s="9" t="s">
        <v>141</v>
      </c>
      <c r="O1819" s="9" t="s">
        <v>137</v>
      </c>
      <c r="P1819" s="9" t="s">
        <v>142</v>
      </c>
      <c r="Q1819" s="10" t="str">
        <f t="shared" si="1"/>
        <v>Full Office Job</v>
      </c>
      <c r="R1819" s="10">
        <v>6</v>
      </c>
      <c r="S1819" s="9" t="s">
        <v>183</v>
      </c>
      <c r="T1819" s="9" t="s">
        <v>137</v>
      </c>
      <c r="U1819" s="9" t="str">
        <f>IF(S1819&lt;&gt;"",S1819,IF(T1819&lt;&gt;"",VLOOKUP(T1819,Metadata!$S$2:$T$228,2,FALSE),""))</f>
        <v>Product Owner/Product Manager</v>
      </c>
      <c r="V1819" s="9" t="s">
        <v>217</v>
      </c>
      <c r="W1819" s="9" t="s">
        <v>137</v>
      </c>
      <c r="X1819" s="9" t="s">
        <v>145</v>
      </c>
      <c r="Y1819" s="9" t="s">
        <v>137</v>
      </c>
      <c r="Z1819" s="9" t="s">
        <v>224</v>
      </c>
      <c r="AA1819" s="9" t="s">
        <v>137</v>
      </c>
      <c r="AB1819" s="9" t="s">
        <v>137</v>
      </c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 t="s">
        <v>150</v>
      </c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 t="s">
        <v>150</v>
      </c>
      <c r="BZ1819" s="9" t="s">
        <v>137</v>
      </c>
      <c r="CA1819" s="10"/>
      <c r="CB1819" s="10" t="str">
        <f t="shared" si="5"/>
        <v/>
      </c>
      <c r="CC1819" s="10"/>
      <c r="CD1819" s="9" t="str">
        <f t="shared" si="2"/>
        <v/>
      </c>
      <c r="CE1819" s="9" t="s">
        <v>168</v>
      </c>
      <c r="CF1819" s="9" t="s">
        <v>236</v>
      </c>
      <c r="CG1819" s="9">
        <f>IF(CF1819="","",VLOOKUP(CF1819,Metadata!$D$2:$H$20,2,FALSE))</f>
        <v>47500</v>
      </c>
      <c r="CH1819" s="9">
        <f>IF(CF1819="","",VLOOKUP(CF1819,Metadata!$D$2:$H$20,4,FALSE))</f>
        <v>45000</v>
      </c>
      <c r="CI1819" s="9">
        <f>IF(CF1819="","",VLOOKUP(CF1819,Metadata!$D$2:$H$20,5,FALSE))</f>
        <v>50000</v>
      </c>
      <c r="CJ1819" s="9">
        <f t="shared" si="3"/>
        <v>47500</v>
      </c>
      <c r="CK1819" s="9" t="s">
        <v>221</v>
      </c>
      <c r="CL1819" s="10">
        <v>6</v>
      </c>
      <c r="CM1819" s="10">
        <v>2</v>
      </c>
      <c r="CN1819" s="10">
        <v>7</v>
      </c>
      <c r="CO1819" s="10">
        <v>6</v>
      </c>
      <c r="CP1819" s="10">
        <v>5</v>
      </c>
      <c r="CQ1819" s="10">
        <v>6</v>
      </c>
      <c r="CR1819" s="10">
        <v>5</v>
      </c>
      <c r="CS1819" s="10">
        <v>6</v>
      </c>
      <c r="CT1819" s="10">
        <v>7</v>
      </c>
      <c r="CU1819" s="10">
        <v>4</v>
      </c>
      <c r="CV1819" s="10">
        <v>6</v>
      </c>
      <c r="CW1819" s="10">
        <v>6</v>
      </c>
      <c r="CX1819" s="10">
        <v>7</v>
      </c>
      <c r="CY1819" s="10">
        <v>6</v>
      </c>
      <c r="CZ1819" s="10">
        <v>7</v>
      </c>
      <c r="DA1819" s="10">
        <v>6</v>
      </c>
      <c r="DB1819" s="10">
        <v>5</v>
      </c>
      <c r="DC1819" s="10">
        <v>7</v>
      </c>
      <c r="DD1819" s="10">
        <v>4</v>
      </c>
      <c r="DE1819" s="10">
        <v>6</v>
      </c>
      <c r="DF1819" s="10">
        <v>6</v>
      </c>
      <c r="DG1819" s="10">
        <v>1</v>
      </c>
      <c r="DH1819" s="10">
        <v>5</v>
      </c>
      <c r="DI1819" s="10">
        <v>7</v>
      </c>
      <c r="DJ1819" s="10">
        <v>2</v>
      </c>
      <c r="DK1819" s="10">
        <v>5</v>
      </c>
      <c r="DL1819" s="10">
        <v>7</v>
      </c>
      <c r="DM1819" s="9" t="s">
        <v>154</v>
      </c>
      <c r="DN1819" s="10">
        <v>1990</v>
      </c>
      <c r="DO1819" s="9">
        <f t="shared" si="8"/>
        <v>31</v>
      </c>
      <c r="DP1819" s="9" t="s">
        <v>155</v>
      </c>
      <c r="DQ1819" s="9" t="s">
        <v>156</v>
      </c>
      <c r="DR1819" s="9" t="s">
        <v>157</v>
      </c>
      <c r="DS1819" s="9" t="s">
        <v>137</v>
      </c>
      <c r="DT1819" s="9" t="s">
        <v>657</v>
      </c>
      <c r="DU1819" s="9" t="s">
        <v>203</v>
      </c>
      <c r="DV1819" s="9" t="str">
        <f>VLOOKUP(DU1819,Metadata!$B$2:$C$7,2,FALSE)</f>
        <v>6+ years</v>
      </c>
    </row>
    <row r="1820" spans="1:126">
      <c r="A1820" s="13">
        <v>1819</v>
      </c>
      <c r="B1820" s="9" t="s">
        <v>135</v>
      </c>
      <c r="C1820" s="9" t="str">
        <f>VLOOKUP(B1820,Metadata!$M$2:$N$6,2,FALSE)</f>
        <v>Permanent Employee</v>
      </c>
      <c r="D1820" s="9" t="s">
        <v>159</v>
      </c>
      <c r="E1820" s="9" t="s">
        <v>137</v>
      </c>
      <c r="F1820" s="9" t="s">
        <v>138</v>
      </c>
      <c r="G1820" s="9" t="s">
        <v>140</v>
      </c>
      <c r="H1820" s="9" t="str">
        <f>IF(G1820="","",VLOOKUP(G1820,Metadata!$J$2:$K$22,2,FALSE))</f>
        <v>Lisbon Metropolitan Area</v>
      </c>
      <c r="I1820" s="9" t="s">
        <v>138</v>
      </c>
      <c r="J1820" s="9" t="str">
        <f>IF(I1820="","",VLOOKUP(I1820,Metadata!$P$2:$Q$43,2,FALSE))</f>
        <v>Europe</v>
      </c>
      <c r="K1820" s="9" t="str">
        <f t="shared" si="0"/>
        <v>Portugal</v>
      </c>
      <c r="L1820" s="9" t="s">
        <v>140</v>
      </c>
      <c r="M1820" s="9" t="str">
        <f>IF(L1820="","",VLOOKUP(L1820,Metadata!$J$2:$K$22,2,FALSE))</f>
        <v>Lisbon Metropolitan Area</v>
      </c>
      <c r="N1820" s="9" t="s">
        <v>141</v>
      </c>
      <c r="O1820" s="9" t="s">
        <v>137</v>
      </c>
      <c r="P1820" s="9" t="s">
        <v>191</v>
      </c>
      <c r="Q1820" s="10" t="str">
        <f t="shared" si="1"/>
        <v>Remote Job (full or flexible)</v>
      </c>
      <c r="R1820" s="10">
        <v>6</v>
      </c>
      <c r="S1820" s="9" t="s">
        <v>161</v>
      </c>
      <c r="T1820" s="9" t="s">
        <v>137</v>
      </c>
      <c r="U1820" s="9" t="str">
        <f>IF(S1820&lt;&gt;"",S1820,IF(T1820&lt;&gt;"",VLOOKUP(T1820,Metadata!$S$2:$T$228,2,FALSE),""))</f>
        <v>Full-Stack Developer</v>
      </c>
      <c r="V1820" s="9" t="s">
        <v>207</v>
      </c>
      <c r="W1820" s="9" t="s">
        <v>137</v>
      </c>
      <c r="X1820" s="9" t="s">
        <v>208</v>
      </c>
      <c r="Y1820" s="9" t="s">
        <v>137</v>
      </c>
      <c r="Z1820" s="9" t="s">
        <v>224</v>
      </c>
      <c r="AA1820" s="9" t="s">
        <v>165</v>
      </c>
      <c r="AB1820" s="9" t="s">
        <v>137</v>
      </c>
      <c r="AC1820" s="9" t="s">
        <v>147</v>
      </c>
      <c r="AD1820" s="9" t="s">
        <v>148</v>
      </c>
      <c r="AE1820" s="9"/>
      <c r="AF1820" s="9" t="s">
        <v>243</v>
      </c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 t="s">
        <v>178</v>
      </c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 t="s">
        <v>219</v>
      </c>
      <c r="BR1820" s="9"/>
      <c r="BS1820" s="9"/>
      <c r="BT1820" s="9"/>
      <c r="BU1820" s="9"/>
      <c r="BV1820" s="9"/>
      <c r="BW1820" s="9"/>
      <c r="BX1820" s="9"/>
      <c r="BY1820" s="9"/>
      <c r="BZ1820" s="9"/>
      <c r="CA1820" s="10"/>
      <c r="CB1820" s="10" t="str">
        <f t="shared" si="5"/>
        <v/>
      </c>
      <c r="CC1820" s="10"/>
      <c r="CD1820" s="9" t="str">
        <f t="shared" si="2"/>
        <v/>
      </c>
      <c r="CE1820" s="9" t="s">
        <v>168</v>
      </c>
      <c r="CF1820" s="9" t="s">
        <v>225</v>
      </c>
      <c r="CG1820" s="9">
        <f>IF(CF1820="","",VLOOKUP(CF1820,Metadata!$D$2:$H$20,2,FALSE))</f>
        <v>22500</v>
      </c>
      <c r="CH1820" s="9">
        <f>IF(CF1820="","",VLOOKUP(CF1820,Metadata!$D$2:$H$20,4,FALSE))</f>
        <v>20000</v>
      </c>
      <c r="CI1820" s="9">
        <f>IF(CF1820="","",VLOOKUP(CF1820,Metadata!$D$2:$H$20,5,FALSE))</f>
        <v>25000</v>
      </c>
      <c r="CJ1820" s="9">
        <f t="shared" si="3"/>
        <v>22500</v>
      </c>
      <c r="CK1820" s="9" t="s">
        <v>221</v>
      </c>
      <c r="CL1820" s="10">
        <v>4</v>
      </c>
      <c r="CM1820" s="10">
        <v>4</v>
      </c>
      <c r="CN1820" s="10">
        <v>6</v>
      </c>
      <c r="CO1820" s="10">
        <v>6</v>
      </c>
      <c r="CP1820" s="10">
        <v>5</v>
      </c>
      <c r="CQ1820" s="10">
        <v>7</v>
      </c>
      <c r="CR1820" s="10">
        <v>7</v>
      </c>
      <c r="CS1820" s="10">
        <v>7</v>
      </c>
      <c r="CT1820" s="10">
        <v>4</v>
      </c>
      <c r="CU1820" s="10">
        <v>5</v>
      </c>
      <c r="CV1820" s="10">
        <v>6</v>
      </c>
      <c r="CW1820" s="10">
        <v>4</v>
      </c>
      <c r="CX1820" s="10">
        <v>7</v>
      </c>
      <c r="CY1820" s="10">
        <v>5</v>
      </c>
      <c r="CZ1820" s="10">
        <v>5</v>
      </c>
      <c r="DA1820" s="10">
        <v>4</v>
      </c>
      <c r="DB1820" s="10">
        <v>5</v>
      </c>
      <c r="DC1820" s="10">
        <v>7</v>
      </c>
      <c r="DD1820" s="10">
        <v>4</v>
      </c>
      <c r="DE1820" s="10">
        <v>7</v>
      </c>
      <c r="DF1820" s="10">
        <v>6</v>
      </c>
      <c r="DG1820" s="10">
        <v>5</v>
      </c>
      <c r="DH1820" s="10">
        <v>5</v>
      </c>
      <c r="DI1820" s="10">
        <v>7</v>
      </c>
      <c r="DJ1820" s="10">
        <v>3</v>
      </c>
      <c r="DK1820" s="10">
        <v>3</v>
      </c>
      <c r="DL1820" s="10">
        <v>4</v>
      </c>
      <c r="DM1820" s="9" t="s">
        <v>154</v>
      </c>
      <c r="DN1820" s="10">
        <v>1993</v>
      </c>
      <c r="DO1820" s="9">
        <f t="shared" si="8"/>
        <v>28</v>
      </c>
      <c r="DP1820" s="9" t="s">
        <v>155</v>
      </c>
      <c r="DQ1820" s="9" t="s">
        <v>210</v>
      </c>
      <c r="DR1820" s="9" t="s">
        <v>157</v>
      </c>
      <c r="DS1820" s="9" t="s">
        <v>137</v>
      </c>
      <c r="DT1820" s="9" t="s">
        <v>657</v>
      </c>
      <c r="DU1820" s="9" t="s">
        <v>168</v>
      </c>
      <c r="DV1820" s="9" t="str">
        <f>VLOOKUP(DU1820,Metadata!$B$2:$C$7,2,FALSE)</f>
        <v>0 - 3 years</v>
      </c>
    </row>
    <row r="1821" spans="1:126">
      <c r="A1821" s="13">
        <v>1820</v>
      </c>
      <c r="B1821" s="9" t="s">
        <v>135</v>
      </c>
      <c r="C1821" s="9" t="str">
        <f>VLOOKUP(B1821,Metadata!$M$2:$N$6,2,FALSE)</f>
        <v>Permanent Employee</v>
      </c>
      <c r="D1821" s="9" t="s">
        <v>136</v>
      </c>
      <c r="E1821" s="9" t="s">
        <v>137</v>
      </c>
      <c r="F1821" s="9" t="s">
        <v>138</v>
      </c>
      <c r="G1821" s="9" t="s">
        <v>140</v>
      </c>
      <c r="H1821" s="9" t="str">
        <f>IF(G1821="","",VLOOKUP(G1821,Metadata!$J$2:$K$22,2,FALSE))</f>
        <v>Lisbon Metropolitan Area</v>
      </c>
      <c r="I1821" s="9" t="s">
        <v>138</v>
      </c>
      <c r="J1821" s="9" t="str">
        <f>IF(I1821="","",VLOOKUP(I1821,Metadata!$P$2:$Q$43,2,FALSE))</f>
        <v>Europe</v>
      </c>
      <c r="K1821" s="9" t="str">
        <f t="shared" si="0"/>
        <v>Portugal</v>
      </c>
      <c r="L1821" s="9" t="s">
        <v>140</v>
      </c>
      <c r="M1821" s="9" t="str">
        <f>IF(L1821="","",VLOOKUP(L1821,Metadata!$J$2:$K$22,2,FALSE))</f>
        <v>Lisbon Metropolitan Area</v>
      </c>
      <c r="N1821" s="9" t="s">
        <v>141</v>
      </c>
      <c r="O1821" s="9" t="s">
        <v>137</v>
      </c>
      <c r="P1821" s="9" t="s">
        <v>142</v>
      </c>
      <c r="Q1821" s="10" t="str">
        <f t="shared" si="1"/>
        <v>Full Office Job</v>
      </c>
      <c r="R1821" s="10">
        <v>5</v>
      </c>
      <c r="S1821" s="9" t="s">
        <v>183</v>
      </c>
      <c r="T1821" s="9" t="s">
        <v>137</v>
      </c>
      <c r="U1821" s="9" t="str">
        <f>IF(S1821&lt;&gt;"",S1821,IF(T1821&lt;&gt;"",VLOOKUP(T1821,Metadata!$S$2:$T$228,2,FALSE),""))</f>
        <v>Product Owner/Product Manager</v>
      </c>
      <c r="V1821" s="9" t="s">
        <v>256</v>
      </c>
      <c r="W1821" s="9" t="s">
        <v>137</v>
      </c>
      <c r="X1821" s="9" t="s">
        <v>242</v>
      </c>
      <c r="Y1821" s="9" t="s">
        <v>137</v>
      </c>
      <c r="Z1821" s="9" t="s">
        <v>184</v>
      </c>
      <c r="AA1821" s="9" t="s">
        <v>137</v>
      </c>
      <c r="AB1821" s="9" t="s">
        <v>137</v>
      </c>
      <c r="AC1821" s="9"/>
      <c r="AD1821" s="9"/>
      <c r="AE1821" s="9"/>
      <c r="AF1821" s="9" t="s">
        <v>243</v>
      </c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 t="s">
        <v>247</v>
      </c>
      <c r="BS1821" s="9"/>
      <c r="BT1821" s="9"/>
      <c r="BU1821" s="9" t="s">
        <v>258</v>
      </c>
      <c r="BV1821" s="9"/>
      <c r="BW1821" s="9"/>
      <c r="BX1821" s="9"/>
      <c r="BY1821" s="9"/>
      <c r="BZ1821" s="9"/>
      <c r="CA1821" s="10"/>
      <c r="CB1821" s="10" t="str">
        <f t="shared" si="5"/>
        <v/>
      </c>
      <c r="CC1821" s="10"/>
      <c r="CD1821" s="9" t="str">
        <f t="shared" si="2"/>
        <v/>
      </c>
      <c r="CE1821" s="9" t="s">
        <v>168</v>
      </c>
      <c r="CF1821" s="9" t="s">
        <v>419</v>
      </c>
      <c r="CG1821" s="9">
        <f>IF(CF1821="","",VLOOKUP(CF1821,Metadata!$D$2:$H$20,2,FALSE))</f>
        <v>62500</v>
      </c>
      <c r="CH1821" s="9">
        <f>IF(CF1821="","",VLOOKUP(CF1821,Metadata!$D$2:$H$20,4,FALSE))</f>
        <v>60000</v>
      </c>
      <c r="CI1821" s="9">
        <f>IF(CF1821="","",VLOOKUP(CF1821,Metadata!$D$2:$H$20,5,FALSE))</f>
        <v>65000</v>
      </c>
      <c r="CJ1821" s="9">
        <f t="shared" si="3"/>
        <v>62500</v>
      </c>
      <c r="CK1821" s="9" t="s">
        <v>221</v>
      </c>
      <c r="CL1821" s="10">
        <v>4</v>
      </c>
      <c r="CM1821" s="10">
        <v>4</v>
      </c>
      <c r="CN1821" s="10">
        <v>6</v>
      </c>
      <c r="CO1821" s="10">
        <v>5</v>
      </c>
      <c r="CP1821" s="10">
        <v>5</v>
      </c>
      <c r="CQ1821" s="10">
        <v>7</v>
      </c>
      <c r="CR1821" s="10">
        <v>6</v>
      </c>
      <c r="CS1821" s="10">
        <v>6</v>
      </c>
      <c r="CT1821" s="10">
        <v>5</v>
      </c>
      <c r="CU1821" s="10">
        <v>4</v>
      </c>
      <c r="CV1821" s="10">
        <v>5</v>
      </c>
      <c r="CW1821" s="10">
        <v>4</v>
      </c>
      <c r="CX1821" s="10">
        <v>7</v>
      </c>
      <c r="CY1821" s="10">
        <v>6</v>
      </c>
      <c r="CZ1821" s="10">
        <v>2</v>
      </c>
      <c r="DA1821" s="10">
        <v>4</v>
      </c>
      <c r="DB1821" s="10">
        <v>4</v>
      </c>
      <c r="DC1821" s="10">
        <v>5</v>
      </c>
      <c r="DD1821" s="10">
        <v>4</v>
      </c>
      <c r="DE1821" s="10">
        <v>6</v>
      </c>
      <c r="DF1821" s="10">
        <v>6</v>
      </c>
      <c r="DG1821" s="10">
        <v>5</v>
      </c>
      <c r="DH1821" s="10">
        <v>3</v>
      </c>
      <c r="DI1821" s="10">
        <v>6</v>
      </c>
      <c r="DJ1821" s="10">
        <v>4</v>
      </c>
      <c r="DK1821" s="10">
        <v>4</v>
      </c>
      <c r="DL1821" s="10">
        <v>5</v>
      </c>
      <c r="DM1821" s="9" t="s">
        <v>154</v>
      </c>
      <c r="DN1821" s="10">
        <v>1981</v>
      </c>
      <c r="DO1821" s="9">
        <f t="shared" si="8"/>
        <v>40</v>
      </c>
      <c r="DP1821" s="9" t="s">
        <v>155</v>
      </c>
      <c r="DQ1821" s="9" t="s">
        <v>210</v>
      </c>
      <c r="DR1821" s="9" t="s">
        <v>170</v>
      </c>
      <c r="DS1821" s="9" t="s">
        <v>137</v>
      </c>
      <c r="DT1821" s="9" t="s">
        <v>657</v>
      </c>
      <c r="DU1821" s="9" t="s">
        <v>203</v>
      </c>
      <c r="DV1821" s="9" t="str">
        <f>VLOOKUP(DU1821,Metadata!$B$2:$C$7,2,FALSE)</f>
        <v>6+ years</v>
      </c>
    </row>
    <row r="1822" spans="1:126">
      <c r="A1822" s="13">
        <v>1821</v>
      </c>
      <c r="B1822" s="9" t="s">
        <v>135</v>
      </c>
      <c r="C1822" s="9" t="str">
        <f>VLOOKUP(B1822,Metadata!$M$2:$N$6,2,FALSE)</f>
        <v>Permanent Employee</v>
      </c>
      <c r="D1822" s="9" t="s">
        <v>136</v>
      </c>
      <c r="E1822" s="9" t="s">
        <v>137</v>
      </c>
      <c r="F1822" s="9" t="s">
        <v>138</v>
      </c>
      <c r="G1822" s="9" t="s">
        <v>172</v>
      </c>
      <c r="H1822" s="9" t="str">
        <f>IF(G1822="","",VLOOKUP(G1822,Metadata!$J$2:$K$22,2,FALSE))</f>
        <v>Porto Metropolitan Area</v>
      </c>
      <c r="I1822" s="9" t="s">
        <v>138</v>
      </c>
      <c r="J1822" s="9" t="str">
        <f>IF(I1822="","",VLOOKUP(I1822,Metadata!$P$2:$Q$43,2,FALSE))</f>
        <v>Europe</v>
      </c>
      <c r="K1822" s="9" t="str">
        <f t="shared" si="0"/>
        <v>Portugal</v>
      </c>
      <c r="L1822" s="9" t="s">
        <v>172</v>
      </c>
      <c r="M1822" s="9" t="str">
        <f>IF(L1822="","",VLOOKUP(L1822,Metadata!$J$2:$K$22,2,FALSE))</f>
        <v>Porto Metropolitan Area</v>
      </c>
      <c r="N1822" s="9" t="s">
        <v>141</v>
      </c>
      <c r="O1822" s="9" t="s">
        <v>137</v>
      </c>
      <c r="P1822" s="9" t="s">
        <v>191</v>
      </c>
      <c r="Q1822" s="10" t="str">
        <f t="shared" si="1"/>
        <v>Remote Job (full or flexible)</v>
      </c>
      <c r="R1822" s="10">
        <v>5</v>
      </c>
      <c r="S1822" s="9" t="s">
        <v>216</v>
      </c>
      <c r="T1822" s="9" t="s">
        <v>137</v>
      </c>
      <c r="U1822" s="9" t="str">
        <f>IF(S1822&lt;&gt;"",S1822,IF(T1822&lt;&gt;"",VLOOKUP(T1822,Metadata!$S$2:$T$228,2,FALSE),""))</f>
        <v>Front-End Developer</v>
      </c>
      <c r="V1822" s="9" t="s">
        <v>174</v>
      </c>
      <c r="W1822" s="9" t="s">
        <v>137</v>
      </c>
      <c r="X1822" s="9" t="s">
        <v>163</v>
      </c>
      <c r="Y1822" s="9" t="s">
        <v>137</v>
      </c>
      <c r="Z1822" s="9" t="s">
        <v>262</v>
      </c>
      <c r="AA1822" s="9" t="s">
        <v>165</v>
      </c>
      <c r="AB1822" s="9" t="s">
        <v>137</v>
      </c>
      <c r="AC1822" s="9" t="s">
        <v>147</v>
      </c>
      <c r="AD1822" s="9"/>
      <c r="AE1822" s="9"/>
      <c r="AF1822" s="9" t="s">
        <v>243</v>
      </c>
      <c r="AG1822" s="9"/>
      <c r="AH1822" s="9"/>
      <c r="AI1822" s="9"/>
      <c r="AJ1822" s="9" t="s">
        <v>185</v>
      </c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 t="s">
        <v>178</v>
      </c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 t="s">
        <v>186</v>
      </c>
      <c r="BO1822" s="9" t="s">
        <v>257</v>
      </c>
      <c r="BP1822" s="9"/>
      <c r="BQ1822" s="9"/>
      <c r="BR1822" s="9" t="s">
        <v>247</v>
      </c>
      <c r="BS1822" s="9"/>
      <c r="BT1822" s="9"/>
      <c r="BU1822" s="9"/>
      <c r="BV1822" s="9"/>
      <c r="BW1822" s="9"/>
      <c r="BX1822" s="9"/>
      <c r="BY1822" s="9"/>
      <c r="BZ1822" s="9"/>
      <c r="CA1822" s="10"/>
      <c r="CB1822" s="10" t="str">
        <f t="shared" si="5"/>
        <v/>
      </c>
      <c r="CC1822" s="10"/>
      <c r="CD1822" s="9" t="str">
        <f t="shared" si="2"/>
        <v/>
      </c>
      <c r="CE1822" s="9" t="s">
        <v>168</v>
      </c>
      <c r="CF1822" s="9" t="s">
        <v>220</v>
      </c>
      <c r="CG1822" s="9">
        <f>IF(CF1822="","",VLOOKUP(CF1822,Metadata!$D$2:$H$20,2,FALSE))</f>
        <v>27500</v>
      </c>
      <c r="CH1822" s="9">
        <f>IF(CF1822="","",VLOOKUP(CF1822,Metadata!$D$2:$H$20,4,FALSE))</f>
        <v>25000</v>
      </c>
      <c r="CI1822" s="9">
        <f>IF(CF1822="","",VLOOKUP(CF1822,Metadata!$D$2:$H$20,5,FALSE))</f>
        <v>30000</v>
      </c>
      <c r="CJ1822" s="9">
        <f t="shared" si="3"/>
        <v>27500</v>
      </c>
      <c r="CK1822" s="9" t="s">
        <v>189</v>
      </c>
      <c r="CL1822" s="10">
        <v>4</v>
      </c>
      <c r="CM1822" s="10">
        <v>2</v>
      </c>
      <c r="CN1822" s="10">
        <v>6</v>
      </c>
      <c r="CO1822" s="10">
        <v>7</v>
      </c>
      <c r="CP1822" s="10">
        <v>6</v>
      </c>
      <c r="CQ1822" s="10">
        <v>7</v>
      </c>
      <c r="CR1822" s="10">
        <v>5</v>
      </c>
      <c r="CS1822" s="10">
        <v>7</v>
      </c>
      <c r="CT1822" s="10">
        <v>7</v>
      </c>
      <c r="CU1822" s="10">
        <v>7</v>
      </c>
      <c r="CV1822" s="10">
        <v>5</v>
      </c>
      <c r="CW1822" s="10">
        <v>5</v>
      </c>
      <c r="CX1822" s="10">
        <v>6</v>
      </c>
      <c r="CY1822" s="10">
        <v>7</v>
      </c>
      <c r="CZ1822" s="10">
        <v>7</v>
      </c>
      <c r="DA1822" s="10">
        <v>5</v>
      </c>
      <c r="DB1822" s="10">
        <v>6</v>
      </c>
      <c r="DC1822" s="10">
        <v>6</v>
      </c>
      <c r="DD1822" s="10">
        <v>6</v>
      </c>
      <c r="DE1822" s="10">
        <v>6</v>
      </c>
      <c r="DF1822" s="10">
        <v>6</v>
      </c>
      <c r="DG1822" s="10">
        <v>7</v>
      </c>
      <c r="DH1822" s="10">
        <v>6</v>
      </c>
      <c r="DI1822" s="10">
        <v>7</v>
      </c>
      <c r="DJ1822" s="10">
        <v>5</v>
      </c>
      <c r="DK1822" s="10">
        <v>5</v>
      </c>
      <c r="DL1822" s="10">
        <v>5</v>
      </c>
      <c r="DM1822" s="9" t="s">
        <v>154</v>
      </c>
      <c r="DN1822" s="10">
        <v>1992</v>
      </c>
      <c r="DO1822" s="9">
        <f t="shared" si="8"/>
        <v>29</v>
      </c>
      <c r="DP1822" s="9" t="s">
        <v>155</v>
      </c>
      <c r="DQ1822" s="9" t="s">
        <v>156</v>
      </c>
      <c r="DR1822" s="9" t="s">
        <v>157</v>
      </c>
      <c r="DS1822" s="9" t="s">
        <v>137</v>
      </c>
      <c r="DT1822" s="9" t="s">
        <v>657</v>
      </c>
      <c r="DU1822" s="9" t="s">
        <v>203</v>
      </c>
      <c r="DV1822" s="9" t="str">
        <f>VLOOKUP(DU1822,Metadata!$B$2:$C$7,2,FALSE)</f>
        <v>6+ years</v>
      </c>
    </row>
    <row r="1823" spans="1:126">
      <c r="A1823" s="13">
        <v>1822</v>
      </c>
      <c r="B1823" s="9" t="s">
        <v>135</v>
      </c>
      <c r="C1823" s="9" t="str">
        <f>VLOOKUP(B1823,Metadata!$M$2:$N$6,2,FALSE)</f>
        <v>Permanent Employee</v>
      </c>
      <c r="D1823" s="9" t="s">
        <v>159</v>
      </c>
      <c r="E1823" s="9" t="s">
        <v>137</v>
      </c>
      <c r="F1823" s="9" t="s">
        <v>138</v>
      </c>
      <c r="G1823" s="9" t="s">
        <v>291</v>
      </c>
      <c r="H1823" s="9" t="str">
        <f>IF(G1823="","",VLOOKUP(G1823,Metadata!$J$2:$K$22,2,FALSE))</f>
        <v>Centre</v>
      </c>
      <c r="I1823" s="9" t="s">
        <v>138</v>
      </c>
      <c r="J1823" s="9" t="str">
        <f>IF(I1823="","",VLOOKUP(I1823,Metadata!$P$2:$Q$43,2,FALSE))</f>
        <v>Europe</v>
      </c>
      <c r="K1823" s="9" t="str">
        <f t="shared" si="0"/>
        <v>Portugal</v>
      </c>
      <c r="L1823" s="9" t="s">
        <v>140</v>
      </c>
      <c r="M1823" s="9" t="str">
        <f>IF(L1823="","",VLOOKUP(L1823,Metadata!$J$2:$K$22,2,FALSE))</f>
        <v>Lisbon Metropolitan Area</v>
      </c>
      <c r="N1823" s="9" t="s">
        <v>214</v>
      </c>
      <c r="O1823" s="9" t="s">
        <v>278</v>
      </c>
      <c r="P1823" s="9" t="s">
        <v>191</v>
      </c>
      <c r="Q1823" s="10" t="str">
        <f t="shared" si="1"/>
        <v>Remote Job (full or flexible)</v>
      </c>
      <c r="R1823" s="10">
        <v>6</v>
      </c>
      <c r="S1823" s="9" t="s">
        <v>338</v>
      </c>
      <c r="T1823" s="9" t="s">
        <v>137</v>
      </c>
      <c r="U1823" s="9" t="str">
        <f>IF(S1823&lt;&gt;"",S1823,IF(T1823&lt;&gt;"",VLOOKUP(T1823,Metadata!$S$2:$T$228,2,FALSE),""))</f>
        <v>Solutions Architect</v>
      </c>
      <c r="V1823" s="9" t="s">
        <v>207</v>
      </c>
      <c r="W1823" s="9" t="s">
        <v>137</v>
      </c>
      <c r="X1823" s="9" t="s">
        <v>252</v>
      </c>
      <c r="Y1823" s="9" t="s">
        <v>137</v>
      </c>
      <c r="Z1823" s="9" t="s">
        <v>146</v>
      </c>
      <c r="AA1823" s="9" t="s">
        <v>137</v>
      </c>
      <c r="AB1823" s="9" t="s">
        <v>137</v>
      </c>
      <c r="AC1823" s="9" t="s">
        <v>147</v>
      </c>
      <c r="AD1823" s="9" t="s">
        <v>148</v>
      </c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 t="s">
        <v>219</v>
      </c>
      <c r="BR1823" s="9"/>
      <c r="BS1823" s="9"/>
      <c r="BT1823" s="9"/>
      <c r="BU1823" s="9"/>
      <c r="BV1823" s="9"/>
      <c r="BW1823" s="9"/>
      <c r="BX1823" s="9"/>
      <c r="BY1823" s="9"/>
      <c r="BZ1823" s="9"/>
      <c r="CA1823" s="10"/>
      <c r="CB1823" s="10" t="str">
        <f t="shared" si="5"/>
        <v/>
      </c>
      <c r="CC1823" s="10"/>
      <c r="CD1823" s="9" t="str">
        <f t="shared" si="2"/>
        <v/>
      </c>
      <c r="CE1823" s="9" t="s">
        <v>151</v>
      </c>
      <c r="CF1823" s="9" t="s">
        <v>254</v>
      </c>
      <c r="CG1823" s="9">
        <f>IF(CF1823="","",VLOOKUP(CF1823,Metadata!$D$2:$H$20,2,FALSE))</f>
        <v>37500</v>
      </c>
      <c r="CH1823" s="9">
        <f>IF(CF1823="","",VLOOKUP(CF1823,Metadata!$D$2:$H$20,4,FALSE))</f>
        <v>35000</v>
      </c>
      <c r="CI1823" s="9">
        <f>IF(CF1823="","",VLOOKUP(CF1823,Metadata!$D$2:$H$20,5,FALSE))</f>
        <v>40000</v>
      </c>
      <c r="CJ1823" s="9">
        <f t="shared" si="3"/>
        <v>37500</v>
      </c>
      <c r="CK1823" s="9" t="s">
        <v>221</v>
      </c>
      <c r="CL1823" s="10">
        <v>2</v>
      </c>
      <c r="CM1823" s="10">
        <v>3</v>
      </c>
      <c r="CN1823" s="10">
        <v>7</v>
      </c>
      <c r="CO1823" s="10">
        <v>6</v>
      </c>
      <c r="CP1823" s="10">
        <v>4</v>
      </c>
      <c r="CQ1823" s="10">
        <v>6</v>
      </c>
      <c r="CR1823" s="10">
        <v>6</v>
      </c>
      <c r="CS1823" s="10">
        <v>4</v>
      </c>
      <c r="CT1823" s="10">
        <v>4</v>
      </c>
      <c r="CU1823" s="10">
        <v>6</v>
      </c>
      <c r="CV1823" s="10">
        <v>3</v>
      </c>
      <c r="CW1823" s="10">
        <v>4</v>
      </c>
      <c r="CX1823" s="10">
        <v>6</v>
      </c>
      <c r="CY1823" s="10">
        <v>4</v>
      </c>
      <c r="CZ1823" s="10">
        <v>6</v>
      </c>
      <c r="DA1823" s="10">
        <v>5</v>
      </c>
      <c r="DB1823" s="10">
        <v>6</v>
      </c>
      <c r="DC1823" s="10">
        <v>6</v>
      </c>
      <c r="DD1823" s="10">
        <v>3</v>
      </c>
      <c r="DE1823" s="10">
        <v>4</v>
      </c>
      <c r="DF1823" s="10">
        <v>5</v>
      </c>
      <c r="DG1823" s="10">
        <v>6</v>
      </c>
      <c r="DH1823" s="10">
        <v>5</v>
      </c>
      <c r="DI1823" s="10">
        <v>6</v>
      </c>
      <c r="DJ1823" s="10">
        <v>3</v>
      </c>
      <c r="DK1823" s="10">
        <v>6</v>
      </c>
      <c r="DL1823" s="10">
        <v>5</v>
      </c>
      <c r="DM1823" s="9" t="s">
        <v>154</v>
      </c>
      <c r="DN1823" s="10">
        <v>1988</v>
      </c>
      <c r="DO1823" s="9">
        <f t="shared" si="8"/>
        <v>33</v>
      </c>
      <c r="DP1823" s="9" t="s">
        <v>155</v>
      </c>
      <c r="DQ1823" s="9" t="s">
        <v>202</v>
      </c>
      <c r="DR1823" s="9" t="s">
        <v>157</v>
      </c>
      <c r="DS1823" s="9" t="s">
        <v>137</v>
      </c>
      <c r="DT1823" s="9" t="s">
        <v>657</v>
      </c>
      <c r="DU1823" s="9" t="s">
        <v>158</v>
      </c>
      <c r="DV1823" s="9" t="str">
        <f>VLOOKUP(DU1823,Metadata!$B$2:$C$7,2,FALSE)</f>
        <v>6+ years</v>
      </c>
    </row>
    <row r="1824" spans="1:126">
      <c r="A1824" s="13">
        <v>1823</v>
      </c>
      <c r="B1824" s="9" t="s">
        <v>171</v>
      </c>
      <c r="C1824" s="9" t="str">
        <f>VLOOKUP(B1824,Metadata!$M$2:$N$6,2,FALSE)</f>
        <v>Contractor</v>
      </c>
      <c r="D1824" s="9" t="s">
        <v>137</v>
      </c>
      <c r="E1824" s="9" t="s">
        <v>159</v>
      </c>
      <c r="F1824" s="9" t="s">
        <v>138</v>
      </c>
      <c r="G1824" s="9" t="s">
        <v>172</v>
      </c>
      <c r="H1824" s="9" t="str">
        <f>IF(G1824="","",VLOOKUP(G1824,Metadata!$J$2:$K$22,2,FALSE))</f>
        <v>Porto Metropolitan Area</v>
      </c>
      <c r="I1824" s="9" t="s">
        <v>255</v>
      </c>
      <c r="J1824" s="9" t="str">
        <f>IF(I1824="","",VLOOKUP(I1824,Metadata!$P$2:$Q$43,2,FALSE))</f>
        <v>Europe</v>
      </c>
      <c r="K1824" s="9" t="str">
        <f t="shared" si="0"/>
        <v>International</v>
      </c>
      <c r="L1824" s="9" t="s">
        <v>137</v>
      </c>
      <c r="M1824" s="9" t="str">
        <f>IF(L1824="","",VLOOKUP(L1824,Metadata!$J$2:$K$22,2,FALSE))</f>
        <v/>
      </c>
      <c r="N1824" s="9" t="s">
        <v>141</v>
      </c>
      <c r="O1824" s="9" t="s">
        <v>137</v>
      </c>
      <c r="P1824" s="9" t="s">
        <v>191</v>
      </c>
      <c r="Q1824" s="10" t="str">
        <f t="shared" si="1"/>
        <v>Remote Job (full or flexible)</v>
      </c>
      <c r="R1824" s="10">
        <v>6</v>
      </c>
      <c r="S1824" s="9" t="s">
        <v>161</v>
      </c>
      <c r="T1824" s="9" t="s">
        <v>137</v>
      </c>
      <c r="U1824" s="9" t="str">
        <f>IF(S1824&lt;&gt;"",S1824,IF(T1824&lt;&gt;"",VLOOKUP(T1824,Metadata!$S$2:$T$228,2,FALSE),""))</f>
        <v>Full-Stack Developer</v>
      </c>
      <c r="V1824" s="9" t="s">
        <v>144</v>
      </c>
      <c r="W1824" s="9" t="s">
        <v>137</v>
      </c>
      <c r="X1824" s="9" t="s">
        <v>242</v>
      </c>
      <c r="Y1824" s="9" t="s">
        <v>137</v>
      </c>
      <c r="Z1824" s="9" t="s">
        <v>262</v>
      </c>
      <c r="AA1824" s="9" t="s">
        <v>165</v>
      </c>
      <c r="AB1824" s="9" t="s">
        <v>137</v>
      </c>
      <c r="AC1824" s="9" t="s">
        <v>147</v>
      </c>
      <c r="AD1824" s="9"/>
      <c r="AE1824" s="9"/>
      <c r="AF1824" s="9"/>
      <c r="AG1824" s="9"/>
      <c r="AH1824" s="9"/>
      <c r="AI1824" s="9"/>
      <c r="AJ1824" s="9"/>
      <c r="AK1824" s="9" t="s">
        <v>302</v>
      </c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 t="s">
        <v>330</v>
      </c>
      <c r="BE1824" s="9"/>
      <c r="BF1824" s="9"/>
      <c r="BG1824" s="9"/>
      <c r="BH1824" s="9"/>
      <c r="BI1824" s="9"/>
      <c r="BJ1824" s="9" t="s">
        <v>167</v>
      </c>
      <c r="BK1824" s="9"/>
      <c r="BL1824" s="9"/>
      <c r="BM1824" s="9" t="s">
        <v>303</v>
      </c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14" t="s">
        <v>404</v>
      </c>
      <c r="CB1824" s="10" t="str">
        <f t="shared" si="5"/>
        <v>More than 24 months</v>
      </c>
      <c r="CC1824" s="10">
        <v>32</v>
      </c>
      <c r="CD1824" s="9">
        <f t="shared" si="2"/>
        <v>51200</v>
      </c>
      <c r="CE1824" s="9" t="s">
        <v>137</v>
      </c>
      <c r="CF1824" s="9" t="s">
        <v>137</v>
      </c>
      <c r="CG1824" s="9" t="str">
        <f>IF(CF1824="","",VLOOKUP(CF1824,Metadata!$D$2:$H$20,2,FALSE))</f>
        <v/>
      </c>
      <c r="CH1824" s="9" t="str">
        <f>IF(CF1824="","",VLOOKUP(CF1824,Metadata!$D$2:$H$20,4,FALSE))</f>
        <v/>
      </c>
      <c r="CI1824" s="9" t="str">
        <f>IF(CF1824="","",VLOOKUP(CF1824,Metadata!$D$2:$H$20,5,FALSE))</f>
        <v/>
      </c>
      <c r="CJ1824" s="9">
        <f t="shared" si="3"/>
        <v>51200</v>
      </c>
      <c r="CK1824" s="9" t="s">
        <v>221</v>
      </c>
      <c r="CL1824" s="10">
        <v>6</v>
      </c>
      <c r="CM1824" s="10">
        <v>1</v>
      </c>
      <c r="CN1824" s="10">
        <v>6</v>
      </c>
      <c r="CO1824" s="10">
        <v>7</v>
      </c>
      <c r="CP1824" s="10">
        <v>5</v>
      </c>
      <c r="CQ1824" s="10">
        <v>5</v>
      </c>
      <c r="CR1824" s="10">
        <v>5</v>
      </c>
      <c r="CS1824" s="10">
        <v>7</v>
      </c>
      <c r="CT1824" s="10">
        <v>7</v>
      </c>
      <c r="CU1824" s="10">
        <v>6</v>
      </c>
      <c r="CV1824" s="10">
        <v>4</v>
      </c>
      <c r="CW1824" s="10">
        <v>6</v>
      </c>
      <c r="CX1824" s="10">
        <v>7</v>
      </c>
      <c r="CY1824" s="10">
        <v>5</v>
      </c>
      <c r="CZ1824" s="10">
        <v>4</v>
      </c>
      <c r="DA1824" s="10">
        <v>3</v>
      </c>
      <c r="DB1824" s="10">
        <v>3</v>
      </c>
      <c r="DC1824" s="10">
        <v>5</v>
      </c>
      <c r="DD1824" s="10">
        <v>2</v>
      </c>
      <c r="DE1824" s="10">
        <v>3</v>
      </c>
      <c r="DF1824" s="10">
        <v>4</v>
      </c>
      <c r="DG1824" s="10">
        <v>5</v>
      </c>
      <c r="DH1824" s="10">
        <v>5</v>
      </c>
      <c r="DI1824" s="10">
        <v>7</v>
      </c>
      <c r="DJ1824" s="10">
        <v>6</v>
      </c>
      <c r="DK1824" s="10">
        <v>4</v>
      </c>
      <c r="DL1824" s="10">
        <v>6</v>
      </c>
      <c r="DM1824" s="9" t="s">
        <v>154</v>
      </c>
      <c r="DN1824" s="10">
        <v>1984</v>
      </c>
      <c r="DO1824" s="9">
        <f t="shared" si="8"/>
        <v>37</v>
      </c>
      <c r="DP1824" s="9" t="s">
        <v>155</v>
      </c>
      <c r="DQ1824" s="9" t="s">
        <v>156</v>
      </c>
      <c r="DR1824" s="9" t="s">
        <v>157</v>
      </c>
      <c r="DS1824" s="9" t="s">
        <v>137</v>
      </c>
      <c r="DT1824" s="9" t="s">
        <v>657</v>
      </c>
      <c r="DU1824" s="9" t="s">
        <v>158</v>
      </c>
      <c r="DV1824" s="9" t="str">
        <f>VLOOKUP(DU1824,Metadata!$B$2:$C$7,2,FALSE)</f>
        <v>6+ years</v>
      </c>
    </row>
    <row r="1825" spans="1:126">
      <c r="A1825" s="13">
        <v>1824</v>
      </c>
      <c r="B1825" s="9" t="s">
        <v>135</v>
      </c>
      <c r="C1825" s="9" t="str">
        <f>VLOOKUP(B1825,Metadata!$M$2:$N$6,2,FALSE)</f>
        <v>Permanent Employee</v>
      </c>
      <c r="D1825" s="9" t="s">
        <v>159</v>
      </c>
      <c r="E1825" s="9" t="s">
        <v>137</v>
      </c>
      <c r="F1825" s="9" t="s">
        <v>138</v>
      </c>
      <c r="G1825" s="9" t="s">
        <v>140</v>
      </c>
      <c r="H1825" s="9" t="str">
        <f>IF(G1825="","",VLOOKUP(G1825,Metadata!$J$2:$K$22,2,FALSE))</f>
        <v>Lisbon Metropolitan Area</v>
      </c>
      <c r="I1825" s="9" t="s">
        <v>316</v>
      </c>
      <c r="J1825" s="9" t="str">
        <f>IF(I1825="","",VLOOKUP(I1825,Metadata!$P$2:$Q$43,2,FALSE))</f>
        <v>Europe</v>
      </c>
      <c r="K1825" s="9" t="str">
        <f t="shared" si="0"/>
        <v>International</v>
      </c>
      <c r="L1825" s="9" t="s">
        <v>137</v>
      </c>
      <c r="M1825" s="9" t="str">
        <f>IF(L1825="","",VLOOKUP(L1825,Metadata!$J$2:$K$22,2,FALSE))</f>
        <v/>
      </c>
      <c r="N1825" s="9" t="s">
        <v>214</v>
      </c>
      <c r="O1825" s="9" t="s">
        <v>278</v>
      </c>
      <c r="P1825" s="9" t="s">
        <v>142</v>
      </c>
      <c r="Q1825" s="10" t="str">
        <f t="shared" si="1"/>
        <v>Full Office Job</v>
      </c>
      <c r="R1825" s="10">
        <v>4</v>
      </c>
      <c r="S1825" s="9" t="s">
        <v>137</v>
      </c>
      <c r="T1825" s="9" t="s">
        <v>710</v>
      </c>
      <c r="U1825" s="9" t="str">
        <f>IF(S1825&lt;&gt;"",S1825,IF(T1825&lt;&gt;"",VLOOKUP(T1825,Metadata!$S$2:$T$228,2,FALSE),""))</f>
        <v>CTO</v>
      </c>
      <c r="V1825" s="9" t="s">
        <v>256</v>
      </c>
      <c r="W1825" s="9" t="s">
        <v>137</v>
      </c>
      <c r="X1825" s="9" t="s">
        <v>252</v>
      </c>
      <c r="Y1825" s="9" t="s">
        <v>137</v>
      </c>
      <c r="Z1825" s="9" t="s">
        <v>224</v>
      </c>
      <c r="AA1825" s="9" t="s">
        <v>137</v>
      </c>
      <c r="AB1825" s="9" t="s">
        <v>137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 t="s">
        <v>711</v>
      </c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 t="s">
        <v>150</v>
      </c>
      <c r="BZ1825" s="9" t="s">
        <v>137</v>
      </c>
      <c r="CA1825" s="10"/>
      <c r="CB1825" s="10" t="str">
        <f t="shared" si="5"/>
        <v/>
      </c>
      <c r="CC1825" s="10"/>
      <c r="CD1825" s="9" t="str">
        <f t="shared" si="2"/>
        <v/>
      </c>
      <c r="CE1825" s="9" t="s">
        <v>151</v>
      </c>
      <c r="CF1825" s="9" t="s">
        <v>607</v>
      </c>
      <c r="CG1825" s="9">
        <f>IF(CF1825="","",VLOOKUP(CF1825,Metadata!$D$2:$H$20,2,FALSE))</f>
        <v>82500</v>
      </c>
      <c r="CH1825" s="9">
        <f>IF(CF1825="","",VLOOKUP(CF1825,Metadata!$D$2:$H$20,4,FALSE))</f>
        <v>80000</v>
      </c>
      <c r="CI1825" s="9">
        <f>IF(CF1825="","",VLOOKUP(CF1825,Metadata!$D$2:$H$20,5,FALSE))</f>
        <v>85000</v>
      </c>
      <c r="CJ1825" s="9">
        <f t="shared" si="3"/>
        <v>82500</v>
      </c>
      <c r="CK1825" s="9" t="s">
        <v>201</v>
      </c>
      <c r="CL1825" s="10">
        <v>6</v>
      </c>
      <c r="CM1825" s="10">
        <v>2</v>
      </c>
      <c r="CN1825" s="10">
        <v>7</v>
      </c>
      <c r="CO1825" s="10">
        <v>6</v>
      </c>
      <c r="CP1825" s="10">
        <v>4</v>
      </c>
      <c r="CQ1825" s="10">
        <v>5</v>
      </c>
      <c r="CR1825" s="10">
        <v>5</v>
      </c>
      <c r="CS1825" s="10">
        <v>6</v>
      </c>
      <c r="CT1825" s="10">
        <v>5</v>
      </c>
      <c r="CU1825" s="10">
        <v>4</v>
      </c>
      <c r="CV1825" s="10">
        <v>4</v>
      </c>
      <c r="CW1825" s="10">
        <v>4</v>
      </c>
      <c r="CX1825" s="10">
        <v>5</v>
      </c>
      <c r="CY1825" s="10">
        <v>3</v>
      </c>
      <c r="CZ1825" s="10">
        <v>3</v>
      </c>
      <c r="DA1825" s="10">
        <v>4</v>
      </c>
      <c r="DB1825" s="10">
        <v>3</v>
      </c>
      <c r="DC1825" s="10">
        <v>4</v>
      </c>
      <c r="DD1825" s="10">
        <v>2</v>
      </c>
      <c r="DE1825" s="10">
        <v>5</v>
      </c>
      <c r="DF1825" s="10">
        <v>6</v>
      </c>
      <c r="DG1825" s="10">
        <v>4</v>
      </c>
      <c r="DH1825" s="10">
        <v>6</v>
      </c>
      <c r="DI1825" s="10">
        <v>7</v>
      </c>
      <c r="DJ1825" s="10">
        <v>3</v>
      </c>
      <c r="DK1825" s="10">
        <v>6</v>
      </c>
      <c r="DL1825" s="10">
        <v>7</v>
      </c>
      <c r="DM1825" s="9" t="s">
        <v>154</v>
      </c>
      <c r="DN1825" s="10">
        <v>1981</v>
      </c>
      <c r="DO1825" s="9">
        <f t="shared" si="8"/>
        <v>40</v>
      </c>
      <c r="DP1825" s="9" t="s">
        <v>155</v>
      </c>
      <c r="DQ1825" s="9" t="s">
        <v>210</v>
      </c>
      <c r="DR1825" s="9" t="s">
        <v>157</v>
      </c>
      <c r="DS1825" s="9" t="s">
        <v>137</v>
      </c>
      <c r="DT1825" s="9" t="s">
        <v>657</v>
      </c>
      <c r="DU1825" s="9" t="s">
        <v>158</v>
      </c>
      <c r="DV1825" s="9" t="str">
        <f>VLOOKUP(DU1825,Metadata!$B$2:$C$7,2,FALSE)</f>
        <v>6+ years</v>
      </c>
    </row>
    <row r="1826" spans="1:126">
      <c r="A1826" s="13">
        <v>1825</v>
      </c>
      <c r="B1826" s="9" t="s">
        <v>135</v>
      </c>
      <c r="C1826" s="9" t="str">
        <f>VLOOKUP(B1826,Metadata!$M$2:$N$6,2,FALSE)</f>
        <v>Permanent Employee</v>
      </c>
      <c r="D1826" s="9" t="s">
        <v>159</v>
      </c>
      <c r="E1826" s="9" t="s">
        <v>137</v>
      </c>
      <c r="F1826" s="9" t="s">
        <v>138</v>
      </c>
      <c r="G1826" s="9" t="s">
        <v>172</v>
      </c>
      <c r="H1826" s="9" t="str">
        <f>IF(G1826="","",VLOOKUP(G1826,Metadata!$J$2:$K$22,2,FALSE))</f>
        <v>Porto Metropolitan Area</v>
      </c>
      <c r="I1826" s="9" t="s">
        <v>311</v>
      </c>
      <c r="J1826" s="9" t="str">
        <f>IF(I1826="","",VLOOKUP(I1826,Metadata!$P$2:$Q$43,2,FALSE))</f>
        <v>Europe</v>
      </c>
      <c r="K1826" s="9" t="str">
        <f t="shared" si="0"/>
        <v>International</v>
      </c>
      <c r="L1826" s="9" t="s">
        <v>137</v>
      </c>
      <c r="M1826" s="9" t="str">
        <f>IF(L1826="","",VLOOKUP(L1826,Metadata!$J$2:$K$22,2,FALSE))</f>
        <v/>
      </c>
      <c r="N1826" s="9" t="s">
        <v>141</v>
      </c>
      <c r="O1826" s="9" t="s">
        <v>137</v>
      </c>
      <c r="P1826" s="9" t="s">
        <v>191</v>
      </c>
      <c r="Q1826" s="10" t="str">
        <f t="shared" si="1"/>
        <v>Remote Job (full or flexible)</v>
      </c>
      <c r="R1826" s="10">
        <v>6</v>
      </c>
      <c r="S1826" s="9" t="s">
        <v>290</v>
      </c>
      <c r="T1826" s="9" t="s">
        <v>137</v>
      </c>
      <c r="U1826" s="9" t="str">
        <f>IF(S1826&lt;&gt;"",S1826,IF(T1826&lt;&gt;"",VLOOKUP(T1826,Metadata!$S$2:$T$228,2,FALSE),""))</f>
        <v>Quality Assurance/Testing</v>
      </c>
      <c r="V1826" s="9" t="s">
        <v>323</v>
      </c>
      <c r="W1826" s="9" t="s">
        <v>137</v>
      </c>
      <c r="X1826" s="9" t="s">
        <v>163</v>
      </c>
      <c r="Y1826" s="9" t="s">
        <v>137</v>
      </c>
      <c r="Z1826" s="9" t="s">
        <v>262</v>
      </c>
      <c r="AA1826" s="9" t="s">
        <v>165</v>
      </c>
      <c r="AB1826" s="9" t="s">
        <v>253</v>
      </c>
      <c r="AC1826" s="9" t="s">
        <v>147</v>
      </c>
      <c r="AD1826" s="9"/>
      <c r="AE1826" s="9" t="s">
        <v>194</v>
      </c>
      <c r="AF1826" s="9"/>
      <c r="AG1826" s="9"/>
      <c r="AH1826" s="9" t="s">
        <v>176</v>
      </c>
      <c r="AI1826" s="9"/>
      <c r="AJ1826" s="9"/>
      <c r="AK1826" s="9"/>
      <c r="AL1826" s="9"/>
      <c r="AM1826" s="9"/>
      <c r="AN1826" s="9"/>
      <c r="AO1826" s="9" t="s">
        <v>443</v>
      </c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 t="s">
        <v>178</v>
      </c>
      <c r="BB1826" s="9"/>
      <c r="BC1826" s="9"/>
      <c r="BD1826" s="9"/>
      <c r="BE1826" s="9"/>
      <c r="BF1826" s="9"/>
      <c r="BG1826" s="9"/>
      <c r="BH1826" s="9"/>
      <c r="BI1826" s="9"/>
      <c r="BJ1826" s="9"/>
      <c r="BK1826" s="9" t="s">
        <v>198</v>
      </c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10"/>
      <c r="CB1826" s="10" t="str">
        <f t="shared" si="5"/>
        <v/>
      </c>
      <c r="CC1826" s="10"/>
      <c r="CD1826" s="9" t="str">
        <f t="shared" si="2"/>
        <v/>
      </c>
      <c r="CE1826" s="9" t="s">
        <v>168</v>
      </c>
      <c r="CF1826" s="9" t="s">
        <v>225</v>
      </c>
      <c r="CG1826" s="9">
        <f>IF(CF1826="","",VLOOKUP(CF1826,Metadata!$D$2:$H$20,2,FALSE))</f>
        <v>22500</v>
      </c>
      <c r="CH1826" s="9">
        <f>IF(CF1826="","",VLOOKUP(CF1826,Metadata!$D$2:$H$20,4,FALSE))</f>
        <v>20000</v>
      </c>
      <c r="CI1826" s="9">
        <f>IF(CF1826="","",VLOOKUP(CF1826,Metadata!$D$2:$H$20,5,FALSE))</f>
        <v>25000</v>
      </c>
      <c r="CJ1826" s="9">
        <f t="shared" si="3"/>
        <v>22500</v>
      </c>
      <c r="CK1826" s="9" t="s">
        <v>221</v>
      </c>
      <c r="CL1826" s="10">
        <v>4</v>
      </c>
      <c r="CM1826" s="10">
        <v>3</v>
      </c>
      <c r="CN1826" s="10">
        <v>7</v>
      </c>
      <c r="CO1826" s="10">
        <v>7</v>
      </c>
      <c r="CP1826" s="10">
        <v>7</v>
      </c>
      <c r="CQ1826" s="10">
        <v>7</v>
      </c>
      <c r="CR1826" s="10">
        <v>7</v>
      </c>
      <c r="CS1826" s="10">
        <v>7</v>
      </c>
      <c r="CT1826" s="10">
        <v>7</v>
      </c>
      <c r="CU1826" s="10">
        <v>5</v>
      </c>
      <c r="CV1826" s="10">
        <v>7</v>
      </c>
      <c r="CW1826" s="10">
        <v>4</v>
      </c>
      <c r="CX1826" s="10">
        <v>7</v>
      </c>
      <c r="CY1826" s="10">
        <v>6</v>
      </c>
      <c r="CZ1826" s="10">
        <v>6</v>
      </c>
      <c r="DA1826" s="10">
        <v>7</v>
      </c>
      <c r="DB1826" s="10">
        <v>5</v>
      </c>
      <c r="DC1826" s="10">
        <v>7</v>
      </c>
      <c r="DD1826" s="10">
        <v>5</v>
      </c>
      <c r="DE1826" s="10">
        <v>7</v>
      </c>
      <c r="DF1826" s="10">
        <v>7</v>
      </c>
      <c r="DG1826" s="10">
        <v>7</v>
      </c>
      <c r="DH1826" s="10">
        <v>5</v>
      </c>
      <c r="DI1826" s="10">
        <v>7</v>
      </c>
      <c r="DJ1826" s="10">
        <v>7</v>
      </c>
      <c r="DK1826" s="10">
        <v>7</v>
      </c>
      <c r="DL1826" s="10">
        <v>7</v>
      </c>
      <c r="DM1826" s="9" t="s">
        <v>154</v>
      </c>
      <c r="DN1826" s="10">
        <v>1994</v>
      </c>
      <c r="DO1826" s="9">
        <f t="shared" si="8"/>
        <v>27</v>
      </c>
      <c r="DP1826" s="9" t="s">
        <v>155</v>
      </c>
      <c r="DQ1826" s="9" t="s">
        <v>156</v>
      </c>
      <c r="DR1826" s="9" t="s">
        <v>157</v>
      </c>
      <c r="DS1826" s="9" t="s">
        <v>137</v>
      </c>
      <c r="DT1826" s="9" t="s">
        <v>657</v>
      </c>
      <c r="DU1826" s="9" t="s">
        <v>168</v>
      </c>
      <c r="DV1826" s="9" t="str">
        <f>VLOOKUP(DU1826,Metadata!$B$2:$C$7,2,FALSE)</f>
        <v>0 - 3 years</v>
      </c>
    </row>
    <row r="1827" spans="1:126">
      <c r="A1827" s="13">
        <v>1826</v>
      </c>
      <c r="B1827" s="9" t="s">
        <v>171</v>
      </c>
      <c r="C1827" s="9" t="str">
        <f>VLOOKUP(B1827,Metadata!$M$2:$N$6,2,FALSE)</f>
        <v>Contractor</v>
      </c>
      <c r="D1827" s="9" t="s">
        <v>137</v>
      </c>
      <c r="E1827" s="9" t="s">
        <v>159</v>
      </c>
      <c r="F1827" s="9" t="s">
        <v>138</v>
      </c>
      <c r="G1827" s="9" t="s">
        <v>140</v>
      </c>
      <c r="H1827" s="9" t="str">
        <f>IF(G1827="","",VLOOKUP(G1827,Metadata!$J$2:$K$22,2,FALSE))</f>
        <v>Lisbon Metropolitan Area</v>
      </c>
      <c r="I1827" s="9" t="s">
        <v>292</v>
      </c>
      <c r="J1827" s="9" t="str">
        <f>IF(I1827="","",VLOOKUP(I1827,Metadata!$P$2:$Q$43,2,FALSE))</f>
        <v>North America</v>
      </c>
      <c r="K1827" s="9" t="str">
        <f t="shared" si="0"/>
        <v>International</v>
      </c>
      <c r="L1827" s="9" t="s">
        <v>137</v>
      </c>
      <c r="M1827" s="9" t="str">
        <f>IF(L1827="","",VLOOKUP(L1827,Metadata!$J$2:$K$22,2,FALSE))</f>
        <v/>
      </c>
      <c r="N1827" s="9" t="s">
        <v>141</v>
      </c>
      <c r="O1827" s="9" t="s">
        <v>137</v>
      </c>
      <c r="P1827" s="9" t="s">
        <v>191</v>
      </c>
      <c r="Q1827" s="10" t="str">
        <f t="shared" si="1"/>
        <v>Remote Job (full or flexible)</v>
      </c>
      <c r="R1827" s="10">
        <v>7</v>
      </c>
      <c r="S1827" s="9" t="s">
        <v>143</v>
      </c>
      <c r="T1827" s="9" t="s">
        <v>137</v>
      </c>
      <c r="U1827" s="9" t="str">
        <f>IF(S1827&lt;&gt;"",S1827,IF(T1827&lt;&gt;"",VLOOKUP(T1827,Metadata!$S$2:$T$228,2,FALSE),""))</f>
        <v>Technical Team Leader</v>
      </c>
      <c r="V1827" s="9" t="s">
        <v>217</v>
      </c>
      <c r="W1827" s="9" t="s">
        <v>137</v>
      </c>
      <c r="X1827" s="9" t="s">
        <v>242</v>
      </c>
      <c r="Y1827" s="9" t="s">
        <v>137</v>
      </c>
      <c r="Z1827" s="9" t="s">
        <v>262</v>
      </c>
      <c r="AA1827" s="9" t="s">
        <v>165</v>
      </c>
      <c r="AB1827" s="9" t="s">
        <v>137</v>
      </c>
      <c r="AC1827" s="9" t="s">
        <v>147</v>
      </c>
      <c r="AD1827" s="9"/>
      <c r="AE1827" s="9"/>
      <c r="AF1827" s="9"/>
      <c r="AG1827" s="9"/>
      <c r="AH1827" s="9"/>
      <c r="AI1827" s="9"/>
      <c r="AJ1827" s="9"/>
      <c r="AK1827" s="9" t="s">
        <v>302</v>
      </c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 t="s">
        <v>178</v>
      </c>
      <c r="BB1827" s="9"/>
      <c r="BC1827" s="9"/>
      <c r="BD1827" s="9"/>
      <c r="BE1827" s="9"/>
      <c r="BF1827" s="9"/>
      <c r="BG1827" s="9"/>
      <c r="BH1827" s="9"/>
      <c r="BI1827" s="9"/>
      <c r="BJ1827" s="9" t="s">
        <v>167</v>
      </c>
      <c r="BK1827" s="9"/>
      <c r="BL1827" s="9"/>
      <c r="BM1827" s="9" t="s">
        <v>303</v>
      </c>
      <c r="BN1827" s="9" t="s">
        <v>186</v>
      </c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10">
        <v>12</v>
      </c>
      <c r="CB1827" s="10" t="str">
        <f t="shared" si="5"/>
        <v>7 to 12 months</v>
      </c>
      <c r="CC1827" s="10">
        <v>45</v>
      </c>
      <c r="CD1827" s="9">
        <f t="shared" si="2"/>
        <v>72000</v>
      </c>
      <c r="CE1827" s="9" t="s">
        <v>137</v>
      </c>
      <c r="CF1827" s="9" t="s">
        <v>137</v>
      </c>
      <c r="CG1827" s="9" t="str">
        <f>IF(CF1827="","",VLOOKUP(CF1827,Metadata!$D$2:$H$20,2,FALSE))</f>
        <v/>
      </c>
      <c r="CH1827" s="9" t="str">
        <f>IF(CF1827="","",VLOOKUP(CF1827,Metadata!$D$2:$H$20,4,FALSE))</f>
        <v/>
      </c>
      <c r="CI1827" s="9" t="str">
        <f>IF(CF1827="","",VLOOKUP(CF1827,Metadata!$D$2:$H$20,5,FALSE))</f>
        <v/>
      </c>
      <c r="CJ1827" s="9">
        <f t="shared" si="3"/>
        <v>72000</v>
      </c>
      <c r="CK1827" s="9" t="s">
        <v>221</v>
      </c>
      <c r="CL1827" s="10">
        <v>6</v>
      </c>
      <c r="CM1827" s="10">
        <v>3</v>
      </c>
      <c r="CN1827" s="10">
        <v>6</v>
      </c>
      <c r="CO1827" s="10">
        <v>6</v>
      </c>
      <c r="CP1827" s="10">
        <v>2</v>
      </c>
      <c r="CQ1827" s="10">
        <v>5</v>
      </c>
      <c r="CR1827" s="10">
        <v>7</v>
      </c>
      <c r="CS1827" s="10">
        <v>7</v>
      </c>
      <c r="CT1827" s="10">
        <v>5</v>
      </c>
      <c r="CU1827" s="10">
        <v>6</v>
      </c>
      <c r="CV1827" s="10">
        <v>4</v>
      </c>
      <c r="CW1827" s="10">
        <v>6</v>
      </c>
      <c r="CX1827" s="10">
        <v>6</v>
      </c>
      <c r="CY1827" s="10">
        <v>4</v>
      </c>
      <c r="CZ1827" s="10">
        <v>4</v>
      </c>
      <c r="DA1827" s="10">
        <v>1</v>
      </c>
      <c r="DB1827" s="10">
        <v>1</v>
      </c>
      <c r="DC1827" s="10">
        <v>1</v>
      </c>
      <c r="DD1827" s="10">
        <v>1</v>
      </c>
      <c r="DE1827" s="10">
        <v>6</v>
      </c>
      <c r="DF1827" s="10">
        <v>5</v>
      </c>
      <c r="DG1827" s="10">
        <v>4</v>
      </c>
      <c r="DH1827" s="10">
        <v>6</v>
      </c>
      <c r="DI1827" s="10">
        <v>1</v>
      </c>
      <c r="DJ1827" s="10">
        <v>5</v>
      </c>
      <c r="DK1827" s="10">
        <v>2</v>
      </c>
      <c r="DL1827" s="10">
        <v>1</v>
      </c>
      <c r="DM1827" s="9" t="s">
        <v>154</v>
      </c>
      <c r="DN1827" s="10">
        <v>1983</v>
      </c>
      <c r="DO1827" s="9">
        <f t="shared" si="8"/>
        <v>38</v>
      </c>
      <c r="DP1827" s="9" t="s">
        <v>155</v>
      </c>
      <c r="DQ1827" s="9" t="s">
        <v>210</v>
      </c>
      <c r="DR1827" s="9" t="s">
        <v>157</v>
      </c>
      <c r="DS1827" s="9" t="s">
        <v>137</v>
      </c>
      <c r="DT1827" s="9" t="s">
        <v>657</v>
      </c>
      <c r="DU1827" s="9" t="s">
        <v>158</v>
      </c>
      <c r="DV1827" s="9" t="str">
        <f>VLOOKUP(DU1827,Metadata!$B$2:$C$7,2,FALSE)</f>
        <v>6+ years</v>
      </c>
    </row>
    <row r="1828" spans="1:126">
      <c r="A1828" s="13">
        <v>1827</v>
      </c>
      <c r="B1828" s="9" t="s">
        <v>135</v>
      </c>
      <c r="C1828" s="9" t="str">
        <f>VLOOKUP(B1828,Metadata!$M$2:$N$6,2,FALSE)</f>
        <v>Permanent Employee</v>
      </c>
      <c r="D1828" s="9" t="s">
        <v>136</v>
      </c>
      <c r="E1828" s="9" t="s">
        <v>137</v>
      </c>
      <c r="F1828" s="9" t="s">
        <v>138</v>
      </c>
      <c r="G1828" s="9" t="s">
        <v>140</v>
      </c>
      <c r="H1828" s="9" t="str">
        <f>IF(G1828="","",VLOOKUP(G1828,Metadata!$J$2:$K$22,2,FALSE))</f>
        <v>Lisbon Metropolitan Area</v>
      </c>
      <c r="I1828" s="9" t="s">
        <v>138</v>
      </c>
      <c r="J1828" s="9" t="str">
        <f>IF(I1828="","",VLOOKUP(I1828,Metadata!$P$2:$Q$43,2,FALSE))</f>
        <v>Europe</v>
      </c>
      <c r="K1828" s="9" t="str">
        <f t="shared" si="0"/>
        <v>Portugal</v>
      </c>
      <c r="L1828" s="9" t="s">
        <v>140</v>
      </c>
      <c r="M1828" s="9" t="str">
        <f>IF(L1828="","",VLOOKUP(L1828,Metadata!$J$2:$K$22,2,FALSE))</f>
        <v>Lisbon Metropolitan Area</v>
      </c>
      <c r="N1828" s="9" t="s">
        <v>214</v>
      </c>
      <c r="O1828" s="9" t="s">
        <v>239</v>
      </c>
      <c r="P1828" s="9" t="s">
        <v>142</v>
      </c>
      <c r="Q1828" s="10" t="str">
        <f t="shared" si="1"/>
        <v>Full Office Job</v>
      </c>
      <c r="R1828" s="10">
        <v>5</v>
      </c>
      <c r="S1828" s="9" t="s">
        <v>229</v>
      </c>
      <c r="T1828" s="9" t="s">
        <v>137</v>
      </c>
      <c r="U1828" s="9" t="str">
        <f>IF(S1828&lt;&gt;"",S1828,IF(T1828&lt;&gt;"",VLOOKUP(T1828,Metadata!$S$2:$T$228,2,FALSE),""))</f>
        <v>Project Manager</v>
      </c>
      <c r="V1828" s="9" t="s">
        <v>261</v>
      </c>
      <c r="W1828" s="9" t="s">
        <v>137</v>
      </c>
      <c r="X1828" s="9" t="s">
        <v>208</v>
      </c>
      <c r="Y1828" s="9" t="s">
        <v>137</v>
      </c>
      <c r="Z1828" s="9" t="s">
        <v>218</v>
      </c>
      <c r="AA1828" s="9" t="s">
        <v>137</v>
      </c>
      <c r="AB1828" s="9" t="s">
        <v>137</v>
      </c>
      <c r="AC1828" s="9" t="s">
        <v>147</v>
      </c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 t="s">
        <v>150</v>
      </c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 t="s">
        <v>150</v>
      </c>
      <c r="BZ1828" s="9" t="s">
        <v>137</v>
      </c>
      <c r="CA1828" s="10"/>
      <c r="CB1828" s="10" t="str">
        <f t="shared" si="5"/>
        <v/>
      </c>
      <c r="CC1828" s="10"/>
      <c r="CD1828" s="9" t="str">
        <f t="shared" si="2"/>
        <v/>
      </c>
      <c r="CE1828" s="9" t="s">
        <v>151</v>
      </c>
      <c r="CF1828" s="9" t="s">
        <v>245</v>
      </c>
      <c r="CG1828" s="9">
        <f>IF(CF1828="","",VLOOKUP(CF1828,Metadata!$D$2:$H$20,2,FALSE))</f>
        <v>42500</v>
      </c>
      <c r="CH1828" s="9">
        <f>IF(CF1828="","",VLOOKUP(CF1828,Metadata!$D$2:$H$20,4,FALSE))</f>
        <v>40000</v>
      </c>
      <c r="CI1828" s="9">
        <f>IF(CF1828="","",VLOOKUP(CF1828,Metadata!$D$2:$H$20,5,FALSE))</f>
        <v>45000</v>
      </c>
      <c r="CJ1828" s="9">
        <f t="shared" si="3"/>
        <v>42500</v>
      </c>
      <c r="CK1828" s="9" t="s">
        <v>189</v>
      </c>
      <c r="CL1828" s="10">
        <v>3</v>
      </c>
      <c r="CM1828" s="10">
        <v>4</v>
      </c>
      <c r="CN1828" s="10">
        <v>5</v>
      </c>
      <c r="CO1828" s="10">
        <v>6</v>
      </c>
      <c r="CP1828" s="10">
        <v>5</v>
      </c>
      <c r="CQ1828" s="10">
        <v>6</v>
      </c>
      <c r="CR1828" s="10">
        <v>4</v>
      </c>
      <c r="CS1828" s="10">
        <v>5</v>
      </c>
      <c r="CT1828" s="10">
        <v>4</v>
      </c>
      <c r="CU1828" s="10">
        <v>5</v>
      </c>
      <c r="CV1828" s="10">
        <v>5</v>
      </c>
      <c r="CW1828" s="10">
        <v>4</v>
      </c>
      <c r="CX1828" s="10">
        <v>6</v>
      </c>
      <c r="CY1828" s="10">
        <v>5</v>
      </c>
      <c r="CZ1828" s="10">
        <v>5</v>
      </c>
      <c r="DA1828" s="10">
        <v>5</v>
      </c>
      <c r="DB1828" s="10">
        <v>4</v>
      </c>
      <c r="DC1828" s="10">
        <v>5</v>
      </c>
      <c r="DD1828" s="10">
        <v>4</v>
      </c>
      <c r="DE1828" s="10">
        <v>4</v>
      </c>
      <c r="DF1828" s="10">
        <v>4</v>
      </c>
      <c r="DG1828" s="10">
        <v>5</v>
      </c>
      <c r="DH1828" s="10">
        <v>4</v>
      </c>
      <c r="DI1828" s="10">
        <v>4</v>
      </c>
      <c r="DJ1828" s="10">
        <v>5</v>
      </c>
      <c r="DK1828" s="10">
        <v>5</v>
      </c>
      <c r="DL1828" s="10">
        <v>4</v>
      </c>
      <c r="DM1828" s="9" t="s">
        <v>154</v>
      </c>
      <c r="DN1828" s="10">
        <v>1988</v>
      </c>
      <c r="DO1828" s="9">
        <f t="shared" si="8"/>
        <v>33</v>
      </c>
      <c r="DP1828" s="9" t="s">
        <v>155</v>
      </c>
      <c r="DQ1828" s="9" t="s">
        <v>156</v>
      </c>
      <c r="DR1828" s="9" t="s">
        <v>137</v>
      </c>
      <c r="DS1828" s="9" t="s">
        <v>712</v>
      </c>
      <c r="DT1828" s="9" t="s">
        <v>657</v>
      </c>
      <c r="DU1828" s="9" t="s">
        <v>203</v>
      </c>
      <c r="DV1828" s="9" t="str">
        <f>VLOOKUP(DU1828,Metadata!$B$2:$C$7,2,FALSE)</f>
        <v>6+ years</v>
      </c>
    </row>
    <row r="1829" spans="1:126">
      <c r="A1829" s="13">
        <v>1828</v>
      </c>
      <c r="B1829" s="9" t="s">
        <v>135</v>
      </c>
      <c r="C1829" s="9" t="str">
        <f>VLOOKUP(B1829,Metadata!$M$2:$N$6,2,FALSE)</f>
        <v>Permanent Employee</v>
      </c>
      <c r="D1829" s="9" t="s">
        <v>159</v>
      </c>
      <c r="E1829" s="9" t="s">
        <v>137</v>
      </c>
      <c r="F1829" s="9" t="s">
        <v>138</v>
      </c>
      <c r="G1829" s="9" t="s">
        <v>140</v>
      </c>
      <c r="H1829" s="9" t="str">
        <f>IF(G1829="","",VLOOKUP(G1829,Metadata!$J$2:$K$22,2,FALSE))</f>
        <v>Lisbon Metropolitan Area</v>
      </c>
      <c r="I1829" s="9" t="s">
        <v>138</v>
      </c>
      <c r="J1829" s="9" t="str">
        <f>IF(I1829="","",VLOOKUP(I1829,Metadata!$P$2:$Q$43,2,FALSE))</f>
        <v>Europe</v>
      </c>
      <c r="K1829" s="9" t="str">
        <f t="shared" si="0"/>
        <v>Portugal</v>
      </c>
      <c r="L1829" s="9" t="s">
        <v>140</v>
      </c>
      <c r="M1829" s="9" t="str">
        <f>IF(L1829="","",VLOOKUP(L1829,Metadata!$J$2:$K$22,2,FALSE))</f>
        <v>Lisbon Metropolitan Area</v>
      </c>
      <c r="N1829" s="9" t="s">
        <v>141</v>
      </c>
      <c r="O1829" s="9" t="s">
        <v>137</v>
      </c>
      <c r="P1829" s="9" t="s">
        <v>191</v>
      </c>
      <c r="Q1829" s="10" t="str">
        <f t="shared" si="1"/>
        <v>Remote Job (full or flexible)</v>
      </c>
      <c r="R1829" s="10">
        <v>6</v>
      </c>
      <c r="S1829" s="9" t="s">
        <v>143</v>
      </c>
      <c r="T1829" s="9" t="s">
        <v>137</v>
      </c>
      <c r="U1829" s="9" t="str">
        <f>IF(S1829&lt;&gt;"",S1829,IF(T1829&lt;&gt;"",VLOOKUP(T1829,Metadata!$S$2:$T$228,2,FALSE),""))</f>
        <v>Technical Team Leader</v>
      </c>
      <c r="V1829" s="9" t="s">
        <v>162</v>
      </c>
      <c r="W1829" s="9" t="s">
        <v>137</v>
      </c>
      <c r="X1829" s="9" t="s">
        <v>252</v>
      </c>
      <c r="Y1829" s="9" t="s">
        <v>137</v>
      </c>
      <c r="Z1829" s="9" t="s">
        <v>218</v>
      </c>
      <c r="AA1829" s="9" t="s">
        <v>165</v>
      </c>
      <c r="AB1829" s="9" t="s">
        <v>137</v>
      </c>
      <c r="AC1829" s="9" t="s">
        <v>147</v>
      </c>
      <c r="AD1829" s="9"/>
      <c r="AE1829" s="9" t="s">
        <v>194</v>
      </c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198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10"/>
      <c r="CB1829" s="10" t="str">
        <f t="shared" si="5"/>
        <v/>
      </c>
      <c r="CC1829" s="10"/>
      <c r="CD1829" s="9" t="str">
        <f t="shared" si="2"/>
        <v/>
      </c>
      <c r="CE1829" s="9" t="s">
        <v>168</v>
      </c>
      <c r="CF1829" s="9" t="s">
        <v>254</v>
      </c>
      <c r="CG1829" s="9">
        <f>IF(CF1829="","",VLOOKUP(CF1829,Metadata!$D$2:$H$20,2,FALSE))</f>
        <v>37500</v>
      </c>
      <c r="CH1829" s="9">
        <f>IF(CF1829="","",VLOOKUP(CF1829,Metadata!$D$2:$H$20,4,FALSE))</f>
        <v>35000</v>
      </c>
      <c r="CI1829" s="9">
        <f>IF(CF1829="","",VLOOKUP(CF1829,Metadata!$D$2:$H$20,5,FALSE))</f>
        <v>40000</v>
      </c>
      <c r="CJ1829" s="9">
        <f t="shared" si="3"/>
        <v>37500</v>
      </c>
      <c r="CK1829" s="9" t="s">
        <v>189</v>
      </c>
      <c r="CL1829" s="10">
        <v>6</v>
      </c>
      <c r="CM1829" s="10">
        <v>2</v>
      </c>
      <c r="CN1829" s="10">
        <v>6</v>
      </c>
      <c r="CO1829" s="10">
        <v>6</v>
      </c>
      <c r="CP1829" s="10">
        <v>5</v>
      </c>
      <c r="CQ1829" s="10">
        <v>6</v>
      </c>
      <c r="CR1829" s="10">
        <v>6</v>
      </c>
      <c r="CS1829" s="10">
        <v>4</v>
      </c>
      <c r="CT1829" s="10">
        <v>5</v>
      </c>
      <c r="CU1829" s="10">
        <v>6</v>
      </c>
      <c r="CV1829" s="10">
        <v>6</v>
      </c>
      <c r="CW1829" s="10">
        <v>5</v>
      </c>
      <c r="CX1829" s="10">
        <v>6</v>
      </c>
      <c r="CY1829" s="10">
        <v>5</v>
      </c>
      <c r="CZ1829" s="10">
        <v>6</v>
      </c>
      <c r="DA1829" s="10">
        <v>3</v>
      </c>
      <c r="DB1829" s="10">
        <v>3</v>
      </c>
      <c r="DC1829" s="10">
        <v>6</v>
      </c>
      <c r="DD1829" s="10">
        <v>1</v>
      </c>
      <c r="DE1829" s="10">
        <v>5</v>
      </c>
      <c r="DF1829" s="10">
        <v>6</v>
      </c>
      <c r="DG1829" s="10">
        <v>6</v>
      </c>
      <c r="DH1829" s="10">
        <v>3</v>
      </c>
      <c r="DI1829" s="10">
        <v>6</v>
      </c>
      <c r="DJ1829" s="10">
        <v>3</v>
      </c>
      <c r="DK1829" s="10">
        <v>5</v>
      </c>
      <c r="DL1829" s="10">
        <v>5</v>
      </c>
      <c r="DM1829" s="9" t="s">
        <v>154</v>
      </c>
      <c r="DN1829" s="10">
        <v>1983</v>
      </c>
      <c r="DO1829" s="9">
        <f t="shared" si="8"/>
        <v>38</v>
      </c>
      <c r="DP1829" s="9" t="s">
        <v>155</v>
      </c>
      <c r="DQ1829" s="9" t="s">
        <v>156</v>
      </c>
      <c r="DR1829" s="9" t="s">
        <v>157</v>
      </c>
      <c r="DS1829" s="9" t="s">
        <v>137</v>
      </c>
      <c r="DT1829" s="9" t="s">
        <v>657</v>
      </c>
      <c r="DU1829" s="9" t="s">
        <v>158</v>
      </c>
      <c r="DV1829" s="9" t="str">
        <f>VLOOKUP(DU1829,Metadata!$B$2:$C$7,2,FALSE)</f>
        <v>6+ years</v>
      </c>
    </row>
    <row r="1830" spans="1:126">
      <c r="A1830" s="13">
        <v>1829</v>
      </c>
      <c r="B1830" s="9" t="s">
        <v>135</v>
      </c>
      <c r="C1830" s="9" t="str">
        <f>VLOOKUP(B1830,Metadata!$M$2:$N$6,2,FALSE)</f>
        <v>Permanent Employee</v>
      </c>
      <c r="D1830" s="9" t="s">
        <v>159</v>
      </c>
      <c r="E1830" s="9" t="s">
        <v>137</v>
      </c>
      <c r="F1830" s="9" t="s">
        <v>138</v>
      </c>
      <c r="G1830" s="9" t="s">
        <v>190</v>
      </c>
      <c r="H1830" s="9" t="str">
        <f>IF(G1830="","",VLOOKUP(G1830,Metadata!$J$2:$K$22,2,FALSE))</f>
        <v>North</v>
      </c>
      <c r="I1830" s="9" t="s">
        <v>138</v>
      </c>
      <c r="J1830" s="9" t="str">
        <f>IF(I1830="","",VLOOKUP(I1830,Metadata!$P$2:$Q$43,2,FALSE))</f>
        <v>Europe</v>
      </c>
      <c r="K1830" s="9" t="str">
        <f t="shared" si="0"/>
        <v>Portugal</v>
      </c>
      <c r="L1830" s="9" t="s">
        <v>172</v>
      </c>
      <c r="M1830" s="9" t="str">
        <f>IF(L1830="","",VLOOKUP(L1830,Metadata!$J$2:$K$22,2,FALSE))</f>
        <v>Porto Metropolitan Area</v>
      </c>
      <c r="N1830" s="9" t="s">
        <v>141</v>
      </c>
      <c r="O1830" s="9" t="s">
        <v>137</v>
      </c>
      <c r="P1830" s="9" t="s">
        <v>142</v>
      </c>
      <c r="Q1830" s="10" t="str">
        <f t="shared" si="1"/>
        <v>Full Office Job</v>
      </c>
      <c r="R1830" s="10">
        <v>5</v>
      </c>
      <c r="S1830" s="9" t="s">
        <v>319</v>
      </c>
      <c r="T1830" s="9" t="s">
        <v>137</v>
      </c>
      <c r="U1830" s="9" t="str">
        <f>IF(S1830&lt;&gt;"",S1830,IF(T1830&lt;&gt;"",VLOOKUP(T1830,Metadata!$S$2:$T$228,2,FALSE),""))</f>
        <v>CTO</v>
      </c>
      <c r="V1830" s="9" t="s">
        <v>274</v>
      </c>
      <c r="W1830" s="9" t="s">
        <v>137</v>
      </c>
      <c r="X1830" s="9" t="s">
        <v>163</v>
      </c>
      <c r="Y1830" s="9" t="s">
        <v>137</v>
      </c>
      <c r="Z1830" s="9" t="s">
        <v>262</v>
      </c>
      <c r="AA1830" s="9" t="s">
        <v>137</v>
      </c>
      <c r="AB1830" s="9" t="s">
        <v>137</v>
      </c>
      <c r="AC1830" s="9" t="s">
        <v>147</v>
      </c>
      <c r="AD1830" s="9"/>
      <c r="AE1830" s="9"/>
      <c r="AF1830" s="9"/>
      <c r="AG1830" s="9"/>
      <c r="AH1830" s="9"/>
      <c r="AI1830" s="9" t="s">
        <v>230</v>
      </c>
      <c r="AJ1830" s="9"/>
      <c r="AK1830" s="9" t="s">
        <v>302</v>
      </c>
      <c r="AL1830" s="9"/>
      <c r="AM1830" s="9"/>
      <c r="AN1830" s="9"/>
      <c r="AO1830" s="9"/>
      <c r="AP1830" s="9"/>
      <c r="AQ1830" s="9"/>
      <c r="AR1830" s="9"/>
      <c r="AS1830" s="9"/>
      <c r="AT1830" s="9" t="s">
        <v>324</v>
      </c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 t="s">
        <v>197</v>
      </c>
      <c r="BH1830" s="9"/>
      <c r="BI1830" s="9"/>
      <c r="BJ1830" s="9"/>
      <c r="BK1830" s="9"/>
      <c r="BL1830" s="9" t="s">
        <v>199</v>
      </c>
      <c r="BM1830" s="9" t="s">
        <v>303</v>
      </c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10"/>
      <c r="CB1830" s="10" t="str">
        <f t="shared" si="5"/>
        <v/>
      </c>
      <c r="CC1830" s="10"/>
      <c r="CD1830" s="9" t="str">
        <f t="shared" si="2"/>
        <v/>
      </c>
      <c r="CE1830" s="9" t="s">
        <v>168</v>
      </c>
      <c r="CF1830" s="9" t="s">
        <v>328</v>
      </c>
      <c r="CG1830" s="9">
        <f>IF(CF1830="","",VLOOKUP(CF1830,Metadata!$D$2:$H$20,2,FALSE))</f>
        <v>72500</v>
      </c>
      <c r="CH1830" s="9">
        <f>IF(CF1830="","",VLOOKUP(CF1830,Metadata!$D$2:$H$20,4,FALSE))</f>
        <v>70000</v>
      </c>
      <c r="CI1830" s="9">
        <f>IF(CF1830="","",VLOOKUP(CF1830,Metadata!$D$2:$H$20,5,FALSE))</f>
        <v>75000</v>
      </c>
      <c r="CJ1830" s="9">
        <f t="shared" si="3"/>
        <v>72500</v>
      </c>
      <c r="CK1830" s="9" t="s">
        <v>221</v>
      </c>
      <c r="CL1830" s="10">
        <v>5</v>
      </c>
      <c r="CM1830" s="10">
        <v>1</v>
      </c>
      <c r="CN1830" s="10">
        <v>7</v>
      </c>
      <c r="CO1830" s="10">
        <v>6</v>
      </c>
      <c r="CP1830" s="10">
        <v>3</v>
      </c>
      <c r="CQ1830" s="10">
        <v>7</v>
      </c>
      <c r="CR1830" s="10">
        <v>5</v>
      </c>
      <c r="CS1830" s="10">
        <v>5</v>
      </c>
      <c r="CT1830" s="10">
        <v>6</v>
      </c>
      <c r="CU1830" s="10">
        <v>4</v>
      </c>
      <c r="CV1830" s="10">
        <v>4</v>
      </c>
      <c r="CW1830" s="10">
        <v>5</v>
      </c>
      <c r="CX1830" s="10">
        <v>2</v>
      </c>
      <c r="CY1830" s="10">
        <v>4</v>
      </c>
      <c r="CZ1830" s="10">
        <v>4</v>
      </c>
      <c r="DA1830" s="10">
        <v>7</v>
      </c>
      <c r="DB1830" s="10">
        <v>7</v>
      </c>
      <c r="DC1830" s="10">
        <v>7</v>
      </c>
      <c r="DD1830" s="10">
        <v>3</v>
      </c>
      <c r="DE1830" s="10">
        <v>4</v>
      </c>
      <c r="DF1830" s="10">
        <v>3</v>
      </c>
      <c r="DG1830" s="10">
        <v>3</v>
      </c>
      <c r="DH1830" s="10">
        <v>2</v>
      </c>
      <c r="DI1830" s="10">
        <v>2</v>
      </c>
      <c r="DJ1830" s="10">
        <v>7</v>
      </c>
      <c r="DK1830" s="10">
        <v>2</v>
      </c>
      <c r="DL1830" s="10">
        <v>6</v>
      </c>
      <c r="DM1830" s="9" t="s">
        <v>154</v>
      </c>
      <c r="DN1830" s="10">
        <v>1980</v>
      </c>
      <c r="DO1830" s="9">
        <f t="shared" si="8"/>
        <v>41</v>
      </c>
      <c r="DP1830" s="9" t="s">
        <v>155</v>
      </c>
      <c r="DQ1830" s="9" t="s">
        <v>210</v>
      </c>
      <c r="DR1830" s="9" t="s">
        <v>157</v>
      </c>
      <c r="DS1830" s="9" t="s">
        <v>137</v>
      </c>
      <c r="DT1830" s="9" t="s">
        <v>657</v>
      </c>
      <c r="DU1830" s="9" t="s">
        <v>158</v>
      </c>
      <c r="DV1830" s="9" t="str">
        <f>VLOOKUP(DU1830,Metadata!$B$2:$C$7,2,FALSE)</f>
        <v>6+ years</v>
      </c>
    </row>
    <row r="1831" spans="1:126">
      <c r="A1831" s="13">
        <v>1830</v>
      </c>
      <c r="B1831" s="9" t="s">
        <v>171</v>
      </c>
      <c r="C1831" s="9" t="str">
        <f>VLOOKUP(B1831,Metadata!$M$2:$N$6,2,FALSE)</f>
        <v>Contractor</v>
      </c>
      <c r="D1831" s="9" t="s">
        <v>137</v>
      </c>
      <c r="E1831" s="9" t="s">
        <v>136</v>
      </c>
      <c r="F1831" s="9" t="s">
        <v>138</v>
      </c>
      <c r="G1831" s="9" t="s">
        <v>140</v>
      </c>
      <c r="H1831" s="9" t="str">
        <f>IF(G1831="","",VLOOKUP(G1831,Metadata!$J$2:$K$22,2,FALSE))</f>
        <v>Lisbon Metropolitan Area</v>
      </c>
      <c r="I1831" s="9" t="s">
        <v>350</v>
      </c>
      <c r="J1831" s="9" t="str">
        <f>IF(I1831="","",VLOOKUP(I1831,Metadata!$P$2:$Q$43,2,FALSE))</f>
        <v>South America</v>
      </c>
      <c r="K1831" s="9" t="str">
        <f t="shared" si="0"/>
        <v>International</v>
      </c>
      <c r="L1831" s="9" t="s">
        <v>137</v>
      </c>
      <c r="M1831" s="9" t="str">
        <f>IF(L1831="","",VLOOKUP(L1831,Metadata!$J$2:$K$22,2,FALSE))</f>
        <v/>
      </c>
      <c r="N1831" s="9" t="s">
        <v>141</v>
      </c>
      <c r="O1831" s="9" t="s">
        <v>137</v>
      </c>
      <c r="P1831" s="9" t="s">
        <v>191</v>
      </c>
      <c r="Q1831" s="10" t="str">
        <f t="shared" si="1"/>
        <v>Remote Job (full or flexible)</v>
      </c>
      <c r="R1831" s="10">
        <v>7</v>
      </c>
      <c r="S1831" s="9" t="s">
        <v>161</v>
      </c>
      <c r="T1831" s="9" t="s">
        <v>137</v>
      </c>
      <c r="U1831" s="9" t="str">
        <f>IF(S1831&lt;&gt;"",S1831,IF(T1831&lt;&gt;"",VLOOKUP(T1831,Metadata!$S$2:$T$228,2,FALSE),""))</f>
        <v>Full-Stack Developer</v>
      </c>
      <c r="V1831" s="9" t="s">
        <v>162</v>
      </c>
      <c r="W1831" s="9" t="s">
        <v>137</v>
      </c>
      <c r="X1831" s="9" t="s">
        <v>145</v>
      </c>
      <c r="Y1831" s="9" t="s">
        <v>137</v>
      </c>
      <c r="Z1831" s="9" t="s">
        <v>218</v>
      </c>
      <c r="AA1831" s="9" t="s">
        <v>137</v>
      </c>
      <c r="AB1831" s="9" t="s">
        <v>137</v>
      </c>
      <c r="AC1831" s="9"/>
      <c r="AD1831" s="9"/>
      <c r="AE1831" s="9"/>
      <c r="AF1831" s="9"/>
      <c r="AG1831" s="9"/>
      <c r="AH1831" s="9" t="s">
        <v>176</v>
      </c>
      <c r="AI1831" s="9"/>
      <c r="AJ1831" s="9"/>
      <c r="AK1831" s="9"/>
      <c r="AL1831" s="9"/>
      <c r="AM1831" s="9"/>
      <c r="AN1831" s="9"/>
      <c r="AO1831" s="9"/>
      <c r="AP1831" s="9"/>
      <c r="AQ1831" s="9" t="s">
        <v>380</v>
      </c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 t="s">
        <v>367</v>
      </c>
      <c r="BG1831" s="9"/>
      <c r="BH1831" s="9"/>
      <c r="BI1831" s="9"/>
      <c r="BJ1831" s="9"/>
      <c r="BK1831" s="9" t="s">
        <v>198</v>
      </c>
      <c r="BL1831" s="9" t="s">
        <v>199</v>
      </c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10">
        <v>6</v>
      </c>
      <c r="CB1831" s="10" t="str">
        <f t="shared" si="5"/>
        <v>4 to 6 months</v>
      </c>
      <c r="CC1831" s="10">
        <v>37.5</v>
      </c>
      <c r="CD1831" s="9">
        <f t="shared" si="2"/>
        <v>60000</v>
      </c>
      <c r="CE1831" s="9"/>
      <c r="CF1831" s="9" t="s">
        <v>137</v>
      </c>
      <c r="CG1831" s="9" t="str">
        <f>IF(CF1831="","",VLOOKUP(CF1831,Metadata!$D$2:$H$20,2,FALSE))</f>
        <v/>
      </c>
      <c r="CH1831" s="9" t="str">
        <f>IF(CF1831="","",VLOOKUP(CF1831,Metadata!$D$2:$H$20,4,FALSE))</f>
        <v/>
      </c>
      <c r="CI1831" s="9" t="str">
        <f>IF(CF1831="","",VLOOKUP(CF1831,Metadata!$D$2:$H$20,5,FALSE))</f>
        <v/>
      </c>
      <c r="CJ1831" s="9">
        <f t="shared" si="3"/>
        <v>60000</v>
      </c>
      <c r="CK1831" s="9" t="s">
        <v>189</v>
      </c>
      <c r="CL1831" s="10">
        <v>6</v>
      </c>
      <c r="CM1831" s="10">
        <v>1</v>
      </c>
      <c r="CN1831" s="10">
        <v>7</v>
      </c>
      <c r="CO1831" s="10">
        <v>7</v>
      </c>
      <c r="CP1831" s="10">
        <v>3</v>
      </c>
      <c r="CQ1831" s="10">
        <v>7</v>
      </c>
      <c r="CR1831" s="10">
        <v>7</v>
      </c>
      <c r="CS1831" s="10">
        <v>5</v>
      </c>
      <c r="CT1831" s="10">
        <v>5</v>
      </c>
      <c r="CU1831" s="10">
        <v>3</v>
      </c>
      <c r="CV1831" s="10">
        <v>4</v>
      </c>
      <c r="CW1831" s="10">
        <v>1</v>
      </c>
      <c r="CX1831" s="10">
        <v>6</v>
      </c>
      <c r="CY1831" s="10">
        <v>6</v>
      </c>
      <c r="CZ1831" s="10">
        <v>2</v>
      </c>
      <c r="DA1831" s="10">
        <v>4</v>
      </c>
      <c r="DB1831" s="10">
        <v>4</v>
      </c>
      <c r="DC1831" s="10">
        <v>5</v>
      </c>
      <c r="DD1831" s="10">
        <v>1</v>
      </c>
      <c r="DE1831" s="10">
        <v>1</v>
      </c>
      <c r="DF1831" s="10">
        <v>3</v>
      </c>
      <c r="DG1831" s="10">
        <v>6</v>
      </c>
      <c r="DH1831" s="10">
        <v>2</v>
      </c>
      <c r="DI1831" s="10">
        <v>4</v>
      </c>
      <c r="DJ1831" s="10">
        <v>6</v>
      </c>
      <c r="DK1831" s="10">
        <v>2</v>
      </c>
      <c r="DL1831" s="10">
        <v>1</v>
      </c>
      <c r="DM1831" s="9" t="s">
        <v>154</v>
      </c>
      <c r="DN1831" s="10">
        <v>1987</v>
      </c>
      <c r="DO1831" s="9">
        <f t="shared" si="8"/>
        <v>34</v>
      </c>
      <c r="DP1831" s="9" t="s">
        <v>155</v>
      </c>
      <c r="DQ1831" s="9" t="s">
        <v>156</v>
      </c>
      <c r="DR1831" s="9" t="s">
        <v>170</v>
      </c>
      <c r="DS1831" s="9" t="s">
        <v>137</v>
      </c>
      <c r="DT1831" s="9" t="s">
        <v>657</v>
      </c>
      <c r="DU1831" s="9" t="s">
        <v>168</v>
      </c>
      <c r="DV1831" s="9" t="str">
        <f>VLOOKUP(DU1831,Metadata!$B$2:$C$7,2,FALSE)</f>
        <v>0 - 3 years</v>
      </c>
    </row>
    <row r="1832" spans="1:126">
      <c r="A1832" s="13">
        <v>1831</v>
      </c>
      <c r="B1832" s="9" t="s">
        <v>135</v>
      </c>
      <c r="C1832" s="9" t="str">
        <f>VLOOKUP(B1832,Metadata!$M$2:$N$6,2,FALSE)</f>
        <v>Permanent Employee</v>
      </c>
      <c r="D1832" s="9" t="s">
        <v>159</v>
      </c>
      <c r="E1832" s="9" t="s">
        <v>137</v>
      </c>
      <c r="F1832" s="9" t="s">
        <v>138</v>
      </c>
      <c r="G1832" s="9" t="s">
        <v>172</v>
      </c>
      <c r="H1832" s="9" t="str">
        <f>IF(G1832="","",VLOOKUP(G1832,Metadata!$J$2:$K$22,2,FALSE))</f>
        <v>Porto Metropolitan Area</v>
      </c>
      <c r="I1832" s="9" t="s">
        <v>292</v>
      </c>
      <c r="J1832" s="9" t="str">
        <f>IF(I1832="","",VLOOKUP(I1832,Metadata!$P$2:$Q$43,2,FALSE))</f>
        <v>North America</v>
      </c>
      <c r="K1832" s="9" t="str">
        <f t="shared" si="0"/>
        <v>International</v>
      </c>
      <c r="L1832" s="9" t="s">
        <v>137</v>
      </c>
      <c r="M1832" s="9" t="str">
        <f>IF(L1832="","",VLOOKUP(L1832,Metadata!$J$2:$K$22,2,FALSE))</f>
        <v/>
      </c>
      <c r="N1832" s="9" t="s">
        <v>141</v>
      </c>
      <c r="O1832" s="9" t="s">
        <v>137</v>
      </c>
      <c r="P1832" s="9" t="s">
        <v>191</v>
      </c>
      <c r="Q1832" s="10" t="str">
        <f t="shared" si="1"/>
        <v>Remote Job (full or flexible)</v>
      </c>
      <c r="R1832" s="10">
        <v>4</v>
      </c>
      <c r="S1832" s="9" t="s">
        <v>183</v>
      </c>
      <c r="T1832" s="9" t="s">
        <v>137</v>
      </c>
      <c r="U1832" s="9" t="str">
        <f>IF(S1832&lt;&gt;"",S1832,IF(T1832&lt;&gt;"",VLOOKUP(T1832,Metadata!$S$2:$T$228,2,FALSE),""))</f>
        <v>Product Owner/Product Manager</v>
      </c>
      <c r="V1832" s="9" t="s">
        <v>323</v>
      </c>
      <c r="W1832" s="9" t="s">
        <v>137</v>
      </c>
      <c r="X1832" s="9" t="s">
        <v>242</v>
      </c>
      <c r="Y1832" s="9" t="s">
        <v>137</v>
      </c>
      <c r="Z1832" s="9" t="s">
        <v>146</v>
      </c>
      <c r="AA1832" s="9" t="s">
        <v>165</v>
      </c>
      <c r="AB1832" s="9" t="s">
        <v>137</v>
      </c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 t="s">
        <v>150</v>
      </c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 t="s">
        <v>150</v>
      </c>
      <c r="BZ1832" s="9" t="s">
        <v>137</v>
      </c>
      <c r="CA1832" s="10"/>
      <c r="CB1832" s="10" t="str">
        <f t="shared" si="5"/>
        <v/>
      </c>
      <c r="CC1832" s="10"/>
      <c r="CD1832" s="9" t="str">
        <f t="shared" si="2"/>
        <v/>
      </c>
      <c r="CE1832" s="9" t="s">
        <v>232</v>
      </c>
      <c r="CF1832" s="9" t="s">
        <v>254</v>
      </c>
      <c r="CG1832" s="9">
        <f>IF(CF1832="","",VLOOKUP(CF1832,Metadata!$D$2:$H$20,2,FALSE))</f>
        <v>37500</v>
      </c>
      <c r="CH1832" s="9">
        <f>IF(CF1832="","",VLOOKUP(CF1832,Metadata!$D$2:$H$20,4,FALSE))</f>
        <v>35000</v>
      </c>
      <c r="CI1832" s="9">
        <f>IF(CF1832="","",VLOOKUP(CF1832,Metadata!$D$2:$H$20,5,FALSE))</f>
        <v>40000</v>
      </c>
      <c r="CJ1832" s="9">
        <f t="shared" si="3"/>
        <v>37500</v>
      </c>
      <c r="CK1832" s="9" t="s">
        <v>201</v>
      </c>
      <c r="CL1832" s="10">
        <v>7</v>
      </c>
      <c r="CM1832" s="10">
        <v>3</v>
      </c>
      <c r="CN1832" s="10">
        <v>5</v>
      </c>
      <c r="CO1832" s="10">
        <v>7</v>
      </c>
      <c r="CP1832" s="10">
        <v>7</v>
      </c>
      <c r="CQ1832" s="10">
        <v>7</v>
      </c>
      <c r="CR1832" s="10">
        <v>5</v>
      </c>
      <c r="CS1832" s="10">
        <v>5</v>
      </c>
      <c r="CT1832" s="10">
        <v>7</v>
      </c>
      <c r="CU1832" s="10">
        <v>5</v>
      </c>
      <c r="CV1832" s="10">
        <v>7</v>
      </c>
      <c r="CW1832" s="10">
        <v>4</v>
      </c>
      <c r="CX1832" s="10">
        <v>5</v>
      </c>
      <c r="CY1832" s="10">
        <v>5</v>
      </c>
      <c r="CZ1832" s="10">
        <v>7</v>
      </c>
      <c r="DA1832" s="10">
        <v>7</v>
      </c>
      <c r="DB1832" s="10">
        <v>7</v>
      </c>
      <c r="DC1832" s="10">
        <v>7</v>
      </c>
      <c r="DD1832" s="10">
        <v>4</v>
      </c>
      <c r="DE1832" s="10">
        <v>7</v>
      </c>
      <c r="DF1832" s="10">
        <v>7</v>
      </c>
      <c r="DG1832" s="10">
        <v>7</v>
      </c>
      <c r="DH1832" s="10">
        <v>7</v>
      </c>
      <c r="DI1832" s="10">
        <v>7</v>
      </c>
      <c r="DJ1832" s="10">
        <v>7</v>
      </c>
      <c r="DK1832" s="10">
        <v>7</v>
      </c>
      <c r="DL1832" s="10">
        <v>7</v>
      </c>
      <c r="DM1832" s="9" t="s">
        <v>154</v>
      </c>
      <c r="DN1832" s="10">
        <v>1994</v>
      </c>
      <c r="DO1832" s="9">
        <f t="shared" si="8"/>
        <v>27</v>
      </c>
      <c r="DP1832" s="9" t="s">
        <v>155</v>
      </c>
      <c r="DQ1832" s="9" t="s">
        <v>202</v>
      </c>
      <c r="DR1832" s="9" t="s">
        <v>157</v>
      </c>
      <c r="DS1832" s="9" t="s">
        <v>137</v>
      </c>
      <c r="DT1832" s="9" t="s">
        <v>657</v>
      </c>
      <c r="DU1832" s="9" t="s">
        <v>223</v>
      </c>
      <c r="DV1832" s="9" t="str">
        <f>VLOOKUP(DU1832,Metadata!$B$2:$C$7,2,FALSE)</f>
        <v>3 - 6 years</v>
      </c>
    </row>
    <row r="1833" spans="1:126">
      <c r="A1833" s="13">
        <v>1832</v>
      </c>
      <c r="B1833" s="9" t="s">
        <v>135</v>
      </c>
      <c r="C1833" s="9" t="str">
        <f>VLOOKUP(B1833,Metadata!$M$2:$N$6,2,FALSE)</f>
        <v>Permanent Employee</v>
      </c>
      <c r="D1833" s="9" t="s">
        <v>159</v>
      </c>
      <c r="E1833" s="9" t="s">
        <v>137</v>
      </c>
      <c r="F1833" s="9" t="s">
        <v>138</v>
      </c>
      <c r="G1833" s="9" t="s">
        <v>172</v>
      </c>
      <c r="H1833" s="9" t="str">
        <f>IF(G1833="","",VLOOKUP(G1833,Metadata!$J$2:$K$22,2,FALSE))</f>
        <v>Porto Metropolitan Area</v>
      </c>
      <c r="I1833" s="9" t="s">
        <v>138</v>
      </c>
      <c r="J1833" s="9" t="str">
        <f>IF(I1833="","",VLOOKUP(I1833,Metadata!$P$2:$Q$43,2,FALSE))</f>
        <v>Europe</v>
      </c>
      <c r="K1833" s="9" t="str">
        <f t="shared" si="0"/>
        <v>Portugal</v>
      </c>
      <c r="L1833" s="9" t="s">
        <v>140</v>
      </c>
      <c r="M1833" s="9" t="str">
        <f>IF(L1833="","",VLOOKUP(L1833,Metadata!$J$2:$K$22,2,FALSE))</f>
        <v>Lisbon Metropolitan Area</v>
      </c>
      <c r="N1833" s="9" t="s">
        <v>214</v>
      </c>
      <c r="O1833" s="9" t="s">
        <v>239</v>
      </c>
      <c r="P1833" s="9" t="s">
        <v>142</v>
      </c>
      <c r="Q1833" s="10" t="str">
        <f t="shared" si="1"/>
        <v>Full Office Job</v>
      </c>
      <c r="R1833" s="10">
        <v>4</v>
      </c>
      <c r="S1833" s="9" t="s">
        <v>260</v>
      </c>
      <c r="T1833" s="9" t="s">
        <v>137</v>
      </c>
      <c r="U1833" s="9" t="str">
        <f>IF(S1833&lt;&gt;"",S1833,IF(T1833&lt;&gt;"",VLOOKUP(T1833,Metadata!$S$2:$T$228,2,FALSE),""))</f>
        <v>DevOps Engineer</v>
      </c>
      <c r="V1833" s="9" t="s">
        <v>207</v>
      </c>
      <c r="W1833" s="9" t="s">
        <v>137</v>
      </c>
      <c r="X1833" s="9" t="s">
        <v>208</v>
      </c>
      <c r="Y1833" s="9" t="s">
        <v>137</v>
      </c>
      <c r="Z1833" s="9" t="s">
        <v>184</v>
      </c>
      <c r="AA1833" s="9" t="s">
        <v>137</v>
      </c>
      <c r="AB1833" s="9" t="s">
        <v>253</v>
      </c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 t="s">
        <v>149</v>
      </c>
      <c r="AS1833" s="9"/>
      <c r="AT1833" s="9"/>
      <c r="AU1833" s="9"/>
      <c r="AV1833" s="9"/>
      <c r="AW1833" s="9"/>
      <c r="AX1833" s="9" t="s">
        <v>196</v>
      </c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 t="s">
        <v>150</v>
      </c>
      <c r="BZ1833" s="9" t="s">
        <v>137</v>
      </c>
      <c r="CA1833" s="10"/>
      <c r="CB1833" s="10" t="str">
        <f t="shared" si="5"/>
        <v/>
      </c>
      <c r="CC1833" s="10"/>
      <c r="CD1833" s="9" t="str">
        <f t="shared" si="2"/>
        <v/>
      </c>
      <c r="CE1833" s="9" t="s">
        <v>151</v>
      </c>
      <c r="CF1833" s="9" t="s">
        <v>254</v>
      </c>
      <c r="CG1833" s="9">
        <f>IF(CF1833="","",VLOOKUP(CF1833,Metadata!$D$2:$H$20,2,FALSE))</f>
        <v>37500</v>
      </c>
      <c r="CH1833" s="9">
        <f>IF(CF1833="","",VLOOKUP(CF1833,Metadata!$D$2:$H$20,4,FALSE))</f>
        <v>35000</v>
      </c>
      <c r="CI1833" s="9">
        <f>IF(CF1833="","",VLOOKUP(CF1833,Metadata!$D$2:$H$20,5,FALSE))</f>
        <v>40000</v>
      </c>
      <c r="CJ1833" s="9">
        <f t="shared" si="3"/>
        <v>37500</v>
      </c>
      <c r="CK1833" s="9" t="s">
        <v>189</v>
      </c>
      <c r="CL1833" s="10">
        <v>2</v>
      </c>
      <c r="CM1833" s="10">
        <v>3</v>
      </c>
      <c r="CN1833" s="10">
        <v>7</v>
      </c>
      <c r="CO1833" s="10">
        <v>7</v>
      </c>
      <c r="CP1833" s="10">
        <v>7</v>
      </c>
      <c r="CQ1833" s="10">
        <v>5</v>
      </c>
      <c r="CR1833" s="10">
        <v>7</v>
      </c>
      <c r="CS1833" s="10">
        <v>7</v>
      </c>
      <c r="CT1833" s="10">
        <v>7</v>
      </c>
      <c r="CU1833" s="10">
        <v>7</v>
      </c>
      <c r="CV1833" s="10">
        <v>5</v>
      </c>
      <c r="CW1833" s="10">
        <v>7</v>
      </c>
      <c r="CX1833" s="10">
        <v>7</v>
      </c>
      <c r="CY1833" s="10">
        <v>5</v>
      </c>
      <c r="CZ1833" s="10">
        <v>7</v>
      </c>
      <c r="DA1833" s="10">
        <v>7</v>
      </c>
      <c r="DB1833" s="10">
        <v>7</v>
      </c>
      <c r="DC1833" s="10">
        <v>7</v>
      </c>
      <c r="DD1833" s="10">
        <v>4</v>
      </c>
      <c r="DE1833" s="10">
        <v>7</v>
      </c>
      <c r="DF1833" s="10">
        <v>7</v>
      </c>
      <c r="DG1833" s="10">
        <v>7</v>
      </c>
      <c r="DH1833" s="10">
        <v>7</v>
      </c>
      <c r="DI1833" s="10">
        <v>7</v>
      </c>
      <c r="DJ1833" s="10">
        <v>1</v>
      </c>
      <c r="DK1833" s="10">
        <v>7</v>
      </c>
      <c r="DL1833" s="10">
        <v>7</v>
      </c>
      <c r="DM1833" s="9" t="s">
        <v>154</v>
      </c>
      <c r="DN1833" s="10">
        <v>1988</v>
      </c>
      <c r="DO1833" s="9">
        <f t="shared" si="8"/>
        <v>33</v>
      </c>
      <c r="DP1833" s="9" t="s">
        <v>155</v>
      </c>
      <c r="DQ1833" s="9" t="s">
        <v>202</v>
      </c>
      <c r="DR1833" s="9" t="s">
        <v>157</v>
      </c>
      <c r="DS1833" s="9" t="s">
        <v>137</v>
      </c>
      <c r="DT1833" s="9" t="s">
        <v>657</v>
      </c>
      <c r="DU1833" s="9" t="s">
        <v>203</v>
      </c>
      <c r="DV1833" s="9" t="str">
        <f>VLOOKUP(DU1833,Metadata!$B$2:$C$7,2,FALSE)</f>
        <v>6+ years</v>
      </c>
    </row>
    <row r="1834" spans="1:126">
      <c r="A1834" s="13">
        <v>1833</v>
      </c>
      <c r="B1834" s="9" t="s">
        <v>135</v>
      </c>
      <c r="C1834" s="9" t="str">
        <f>VLOOKUP(B1834,Metadata!$M$2:$N$6,2,FALSE)</f>
        <v>Permanent Employee</v>
      </c>
      <c r="D1834" s="9" t="s">
        <v>159</v>
      </c>
      <c r="E1834" s="9" t="s">
        <v>137</v>
      </c>
      <c r="F1834" s="9" t="s">
        <v>138</v>
      </c>
      <c r="G1834" s="9" t="s">
        <v>140</v>
      </c>
      <c r="H1834" s="9" t="str">
        <f>IF(G1834="","",VLOOKUP(G1834,Metadata!$J$2:$K$22,2,FALSE))</f>
        <v>Lisbon Metropolitan Area</v>
      </c>
      <c r="I1834" s="9" t="s">
        <v>316</v>
      </c>
      <c r="J1834" s="9" t="str">
        <f>IF(I1834="","",VLOOKUP(I1834,Metadata!$P$2:$Q$43,2,FALSE))</f>
        <v>Europe</v>
      </c>
      <c r="K1834" s="9" t="str">
        <f t="shared" si="0"/>
        <v>International</v>
      </c>
      <c r="L1834" s="9" t="s">
        <v>137</v>
      </c>
      <c r="M1834" s="9" t="str">
        <f>IF(L1834="","",VLOOKUP(L1834,Metadata!$J$2:$K$22,2,FALSE))</f>
        <v/>
      </c>
      <c r="N1834" s="9" t="s">
        <v>141</v>
      </c>
      <c r="O1834" s="9" t="s">
        <v>137</v>
      </c>
      <c r="P1834" s="9" t="s">
        <v>191</v>
      </c>
      <c r="Q1834" s="10" t="str">
        <f t="shared" si="1"/>
        <v>Remote Job (full or flexible)</v>
      </c>
      <c r="R1834" s="10">
        <v>5</v>
      </c>
      <c r="S1834" s="9" t="s">
        <v>266</v>
      </c>
      <c r="T1834" s="9" t="s">
        <v>137</v>
      </c>
      <c r="U1834" s="9" t="str">
        <f>IF(S1834&lt;&gt;"",S1834,IF(T1834&lt;&gt;"",VLOOKUP(T1834,Metadata!$S$2:$T$228,2,FALSE),""))</f>
        <v>Data Scientist/Data Engineer</v>
      </c>
      <c r="V1834" s="9" t="s">
        <v>207</v>
      </c>
      <c r="W1834" s="9" t="s">
        <v>137</v>
      </c>
      <c r="X1834" s="9" t="s">
        <v>208</v>
      </c>
      <c r="Y1834" s="9" t="s">
        <v>137</v>
      </c>
      <c r="Z1834" s="9" t="s">
        <v>262</v>
      </c>
      <c r="AA1834" s="9" t="s">
        <v>137</v>
      </c>
      <c r="AB1834" s="9" t="s">
        <v>137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 t="s">
        <v>150</v>
      </c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 t="s">
        <v>150</v>
      </c>
      <c r="BZ1834" s="9" t="s">
        <v>137</v>
      </c>
      <c r="CA1834" s="10"/>
      <c r="CB1834" s="10" t="str">
        <f t="shared" si="5"/>
        <v/>
      </c>
      <c r="CC1834" s="10"/>
      <c r="CD1834" s="9" t="str">
        <f t="shared" si="2"/>
        <v/>
      </c>
      <c r="CE1834" s="9" t="s">
        <v>168</v>
      </c>
      <c r="CF1834" s="9" t="s">
        <v>188</v>
      </c>
      <c r="CG1834" s="9">
        <f>IF(CF1834="","",VLOOKUP(CF1834,Metadata!$D$2:$H$20,2,FALSE))</f>
        <v>17500</v>
      </c>
      <c r="CH1834" s="9">
        <f>IF(CF1834="","",VLOOKUP(CF1834,Metadata!$D$2:$H$20,4,FALSE))</f>
        <v>15000</v>
      </c>
      <c r="CI1834" s="9">
        <f>IF(CF1834="","",VLOOKUP(CF1834,Metadata!$D$2:$H$20,5,FALSE))</f>
        <v>20000</v>
      </c>
      <c r="CJ1834" s="9">
        <f t="shared" si="3"/>
        <v>17500</v>
      </c>
      <c r="CK1834" s="9" t="s">
        <v>221</v>
      </c>
      <c r="CL1834" s="10">
        <v>4</v>
      </c>
      <c r="CM1834" s="10">
        <v>4</v>
      </c>
      <c r="CN1834" s="10">
        <v>7</v>
      </c>
      <c r="CO1834" s="10">
        <v>7</v>
      </c>
      <c r="CP1834" s="10">
        <v>7</v>
      </c>
      <c r="CQ1834" s="10">
        <v>7</v>
      </c>
      <c r="CR1834" s="10">
        <v>5</v>
      </c>
      <c r="CS1834" s="10">
        <v>5</v>
      </c>
      <c r="CT1834" s="10">
        <v>5</v>
      </c>
      <c r="CU1834" s="10">
        <v>5</v>
      </c>
      <c r="CV1834" s="10">
        <v>4</v>
      </c>
      <c r="CW1834" s="10">
        <v>3</v>
      </c>
      <c r="CX1834" s="10">
        <v>7</v>
      </c>
      <c r="CY1834" s="10">
        <v>5</v>
      </c>
      <c r="CZ1834" s="10">
        <v>7</v>
      </c>
      <c r="DA1834" s="10">
        <v>5</v>
      </c>
      <c r="DB1834" s="10">
        <v>5</v>
      </c>
      <c r="DC1834" s="10">
        <v>7</v>
      </c>
      <c r="DD1834" s="10">
        <v>4</v>
      </c>
      <c r="DE1834" s="10">
        <v>7</v>
      </c>
      <c r="DF1834" s="10">
        <v>7</v>
      </c>
      <c r="DG1834" s="10">
        <v>7</v>
      </c>
      <c r="DH1834" s="10">
        <v>4</v>
      </c>
      <c r="DI1834" s="10">
        <v>4</v>
      </c>
      <c r="DJ1834" s="10">
        <v>7</v>
      </c>
      <c r="DK1834" s="10">
        <v>7</v>
      </c>
      <c r="DL1834" s="10">
        <v>4</v>
      </c>
      <c r="DM1834" s="9" t="s">
        <v>154</v>
      </c>
      <c r="DN1834" s="10">
        <v>1991</v>
      </c>
      <c r="DO1834" s="9">
        <f t="shared" si="8"/>
        <v>30</v>
      </c>
      <c r="DP1834" s="9" t="s">
        <v>155</v>
      </c>
      <c r="DQ1834" s="9" t="s">
        <v>156</v>
      </c>
      <c r="DR1834" s="9" t="s">
        <v>157</v>
      </c>
      <c r="DS1834" s="9" t="s">
        <v>137</v>
      </c>
      <c r="DT1834" s="9" t="s">
        <v>657</v>
      </c>
      <c r="DU1834" s="9" t="s">
        <v>168</v>
      </c>
      <c r="DV1834" s="9" t="str">
        <f>VLOOKUP(DU1834,Metadata!$B$2:$C$7,2,FALSE)</f>
        <v>0 - 3 years</v>
      </c>
    </row>
    <row r="1835" spans="1:126">
      <c r="A1835" s="13">
        <v>1834</v>
      </c>
      <c r="B1835" s="9" t="s">
        <v>135</v>
      </c>
      <c r="C1835" s="9" t="str">
        <f>VLOOKUP(B1835,Metadata!$M$2:$N$6,2,FALSE)</f>
        <v>Permanent Employee</v>
      </c>
      <c r="D1835" s="9" t="s">
        <v>159</v>
      </c>
      <c r="E1835" s="9" t="s">
        <v>137</v>
      </c>
      <c r="F1835" s="9" t="s">
        <v>138</v>
      </c>
      <c r="G1835" s="9" t="s">
        <v>213</v>
      </c>
      <c r="H1835" s="9" t="str">
        <f>IF(G1835="","",VLOOKUP(G1835,Metadata!$J$2:$K$22,2,FALSE))</f>
        <v>Centre</v>
      </c>
      <c r="I1835" s="9" t="s">
        <v>138</v>
      </c>
      <c r="J1835" s="9" t="str">
        <f>IF(I1835="","",VLOOKUP(I1835,Metadata!$P$2:$Q$43,2,FALSE))</f>
        <v>Europe</v>
      </c>
      <c r="K1835" s="9" t="str">
        <f t="shared" si="0"/>
        <v>Portugal</v>
      </c>
      <c r="L1835" s="9" t="s">
        <v>172</v>
      </c>
      <c r="M1835" s="9" t="str">
        <f>IF(L1835="","",VLOOKUP(L1835,Metadata!$J$2:$K$22,2,FALSE))</f>
        <v>Porto Metropolitan Area</v>
      </c>
      <c r="N1835" s="9" t="s">
        <v>141</v>
      </c>
      <c r="O1835" s="9" t="s">
        <v>137</v>
      </c>
      <c r="P1835" s="9" t="s">
        <v>142</v>
      </c>
      <c r="Q1835" s="10" t="str">
        <f t="shared" si="1"/>
        <v>Full Office Job</v>
      </c>
      <c r="R1835" s="10">
        <v>5</v>
      </c>
      <c r="S1835" s="9" t="s">
        <v>192</v>
      </c>
      <c r="T1835" s="9" t="s">
        <v>137</v>
      </c>
      <c r="U1835" s="9" t="str">
        <f>IF(S1835&lt;&gt;"",S1835,IF(T1835&lt;&gt;"",VLOOKUP(T1835,Metadata!$S$2:$T$228,2,FALSE),""))</f>
        <v>Back-End Developer</v>
      </c>
      <c r="V1835" s="9" t="s">
        <v>162</v>
      </c>
      <c r="W1835" s="9" t="s">
        <v>137</v>
      </c>
      <c r="X1835" s="9" t="s">
        <v>145</v>
      </c>
      <c r="Y1835" s="9" t="s">
        <v>137</v>
      </c>
      <c r="Z1835" s="9" t="s">
        <v>146</v>
      </c>
      <c r="AA1835" s="9" t="s">
        <v>137</v>
      </c>
      <c r="AB1835" s="9" t="s">
        <v>253</v>
      </c>
      <c r="AC1835" s="9" t="s">
        <v>147</v>
      </c>
      <c r="AD1835" s="9" t="s">
        <v>148</v>
      </c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 t="s">
        <v>467</v>
      </c>
      <c r="CA1835" s="10"/>
      <c r="CB1835" s="10" t="str">
        <f t="shared" si="5"/>
        <v/>
      </c>
      <c r="CC1835" s="10"/>
      <c r="CD1835" s="9" t="str">
        <f t="shared" si="2"/>
        <v/>
      </c>
      <c r="CE1835" s="9" t="s">
        <v>168</v>
      </c>
      <c r="CF1835" s="9" t="s">
        <v>254</v>
      </c>
      <c r="CG1835" s="9">
        <f>IF(CF1835="","",VLOOKUP(CF1835,Metadata!$D$2:$H$20,2,FALSE))</f>
        <v>37500</v>
      </c>
      <c r="CH1835" s="9">
        <f>IF(CF1835="","",VLOOKUP(CF1835,Metadata!$D$2:$H$20,4,FALSE))</f>
        <v>35000</v>
      </c>
      <c r="CI1835" s="9">
        <f>IF(CF1835="","",VLOOKUP(CF1835,Metadata!$D$2:$H$20,5,FALSE))</f>
        <v>40000</v>
      </c>
      <c r="CJ1835" s="9">
        <f t="shared" si="3"/>
        <v>37500</v>
      </c>
      <c r="CK1835" s="9" t="s">
        <v>221</v>
      </c>
      <c r="CL1835" s="10">
        <v>4</v>
      </c>
      <c r="CM1835" s="10">
        <v>2</v>
      </c>
      <c r="CN1835" s="10">
        <v>7</v>
      </c>
      <c r="CO1835" s="10">
        <v>7</v>
      </c>
      <c r="CP1835" s="10">
        <v>7</v>
      </c>
      <c r="CQ1835" s="10">
        <v>7</v>
      </c>
      <c r="CR1835" s="10">
        <v>7</v>
      </c>
      <c r="CS1835" s="10">
        <v>7</v>
      </c>
      <c r="CT1835" s="10">
        <v>7</v>
      </c>
      <c r="CU1835" s="10">
        <v>7</v>
      </c>
      <c r="CV1835" s="10">
        <v>7</v>
      </c>
      <c r="CW1835" s="10">
        <v>4</v>
      </c>
      <c r="CX1835" s="10">
        <v>4</v>
      </c>
      <c r="CY1835" s="10">
        <v>3</v>
      </c>
      <c r="CZ1835" s="10">
        <v>3</v>
      </c>
      <c r="DA1835" s="10">
        <v>6</v>
      </c>
      <c r="DB1835" s="10">
        <v>7</v>
      </c>
      <c r="DC1835" s="10">
        <v>7</v>
      </c>
      <c r="DD1835" s="10">
        <v>3</v>
      </c>
      <c r="DE1835" s="10">
        <v>7</v>
      </c>
      <c r="DF1835" s="10">
        <v>7</v>
      </c>
      <c r="DG1835" s="10">
        <v>7</v>
      </c>
      <c r="DH1835" s="10">
        <v>4</v>
      </c>
      <c r="DI1835" s="10">
        <v>7</v>
      </c>
      <c r="DJ1835" s="10">
        <v>7</v>
      </c>
      <c r="DK1835" s="10">
        <v>7</v>
      </c>
      <c r="DL1835" s="10">
        <v>7</v>
      </c>
      <c r="DM1835" s="9" t="s">
        <v>154</v>
      </c>
      <c r="DN1835" s="10">
        <v>1990</v>
      </c>
      <c r="DO1835" s="9">
        <f t="shared" si="8"/>
        <v>31</v>
      </c>
      <c r="DP1835" s="9" t="s">
        <v>155</v>
      </c>
      <c r="DQ1835" s="9" t="s">
        <v>156</v>
      </c>
      <c r="DR1835" s="9" t="s">
        <v>157</v>
      </c>
      <c r="DS1835" s="9" t="s">
        <v>137</v>
      </c>
      <c r="DT1835" s="9" t="s">
        <v>657</v>
      </c>
      <c r="DU1835" s="9" t="s">
        <v>223</v>
      </c>
      <c r="DV1835" s="9" t="str">
        <f>VLOOKUP(DU1835,Metadata!$B$2:$C$7,2,FALSE)</f>
        <v>3 - 6 years</v>
      </c>
    </row>
    <row r="1836" spans="1:126">
      <c r="A1836" s="13">
        <v>1835</v>
      </c>
      <c r="B1836" s="9" t="s">
        <v>135</v>
      </c>
      <c r="C1836" s="9" t="str">
        <f>VLOOKUP(B1836,Metadata!$M$2:$N$6,2,FALSE)</f>
        <v>Permanent Employee</v>
      </c>
      <c r="D1836" s="9" t="s">
        <v>159</v>
      </c>
      <c r="E1836" s="9" t="s">
        <v>137</v>
      </c>
      <c r="F1836" s="9" t="s">
        <v>138</v>
      </c>
      <c r="G1836" s="9" t="s">
        <v>334</v>
      </c>
      <c r="H1836" s="9" t="str">
        <f>IF(G1836="","",VLOOKUP(G1836,Metadata!$J$2:$K$22,2,FALSE))</f>
        <v>North</v>
      </c>
      <c r="I1836" s="9" t="s">
        <v>350</v>
      </c>
      <c r="J1836" s="9" t="str">
        <f>IF(I1836="","",VLOOKUP(I1836,Metadata!$P$2:$Q$43,2,FALSE))</f>
        <v>South America</v>
      </c>
      <c r="K1836" s="9" t="str">
        <f t="shared" si="0"/>
        <v>International</v>
      </c>
      <c r="L1836" s="9" t="s">
        <v>137</v>
      </c>
      <c r="M1836" s="9" t="str">
        <f>IF(L1836="","",VLOOKUP(L1836,Metadata!$J$2:$K$22,2,FALSE))</f>
        <v/>
      </c>
      <c r="N1836" s="9" t="s">
        <v>141</v>
      </c>
      <c r="O1836" s="9" t="s">
        <v>137</v>
      </c>
      <c r="P1836" s="9" t="s">
        <v>191</v>
      </c>
      <c r="Q1836" s="10" t="str">
        <f t="shared" si="1"/>
        <v>Remote Job (full or flexible)</v>
      </c>
      <c r="R1836" s="10">
        <v>6</v>
      </c>
      <c r="S1836" s="9" t="s">
        <v>266</v>
      </c>
      <c r="T1836" s="9" t="s">
        <v>137</v>
      </c>
      <c r="U1836" s="9" t="str">
        <f>IF(S1836&lt;&gt;"",S1836,IF(T1836&lt;&gt;"",VLOOKUP(T1836,Metadata!$S$2:$T$228,2,FALSE),""))</f>
        <v>Data Scientist/Data Engineer</v>
      </c>
      <c r="V1836" s="9" t="s">
        <v>144</v>
      </c>
      <c r="W1836" s="9" t="s">
        <v>137</v>
      </c>
      <c r="X1836" s="9" t="s">
        <v>175</v>
      </c>
      <c r="Y1836" s="9" t="s">
        <v>137</v>
      </c>
      <c r="Z1836" s="9" t="s">
        <v>164</v>
      </c>
      <c r="AA1836" s="9" t="s">
        <v>165</v>
      </c>
      <c r="AB1836" s="9" t="s">
        <v>137</v>
      </c>
      <c r="AC1836" s="9" t="s">
        <v>147</v>
      </c>
      <c r="AD1836" s="9"/>
      <c r="AE1836" s="9"/>
      <c r="AF1836" s="9" t="s">
        <v>243</v>
      </c>
      <c r="AG1836" s="9"/>
      <c r="AH1836" s="9"/>
      <c r="AI1836" s="9"/>
      <c r="AJ1836" s="9"/>
      <c r="AK1836" s="9"/>
      <c r="AL1836" s="9"/>
      <c r="AM1836" s="9"/>
      <c r="AN1836" s="9"/>
      <c r="AO1836" s="9"/>
      <c r="AP1836" s="9" t="s">
        <v>244</v>
      </c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 t="s">
        <v>258</v>
      </c>
      <c r="BV1836" s="9"/>
      <c r="BW1836" s="9"/>
      <c r="BX1836" s="9"/>
      <c r="BY1836" s="9"/>
      <c r="BZ1836" s="9"/>
      <c r="CA1836" s="10"/>
      <c r="CB1836" s="10" t="str">
        <f t="shared" si="5"/>
        <v/>
      </c>
      <c r="CC1836" s="10"/>
      <c r="CD1836" s="9" t="str">
        <f t="shared" si="2"/>
        <v/>
      </c>
      <c r="CE1836" s="9" t="s">
        <v>168</v>
      </c>
      <c r="CF1836" s="9" t="s">
        <v>169</v>
      </c>
      <c r="CG1836" s="9">
        <f>IF(CF1836="","",VLOOKUP(CF1836,Metadata!$D$2:$H$20,2,FALSE))</f>
        <v>12500</v>
      </c>
      <c r="CH1836" s="9">
        <f>IF(CF1836="","",VLOOKUP(CF1836,Metadata!$D$2:$H$20,4,FALSE))</f>
        <v>0</v>
      </c>
      <c r="CI1836" s="9">
        <f>IF(CF1836="","",VLOOKUP(CF1836,Metadata!$D$2:$H$20,5,FALSE))</f>
        <v>15000</v>
      </c>
      <c r="CJ1836" s="9">
        <f t="shared" si="3"/>
        <v>12500</v>
      </c>
      <c r="CK1836" s="9" t="s">
        <v>201</v>
      </c>
      <c r="CL1836" s="10">
        <v>2</v>
      </c>
      <c r="CM1836" s="10">
        <v>5</v>
      </c>
      <c r="CN1836" s="10">
        <v>7</v>
      </c>
      <c r="CO1836" s="10">
        <v>5</v>
      </c>
      <c r="CP1836" s="10">
        <v>7</v>
      </c>
      <c r="CQ1836" s="10">
        <v>7</v>
      </c>
      <c r="CR1836" s="10">
        <v>7</v>
      </c>
      <c r="CS1836" s="10">
        <v>6</v>
      </c>
      <c r="CT1836" s="10">
        <v>7</v>
      </c>
      <c r="CU1836" s="10">
        <v>6</v>
      </c>
      <c r="CV1836" s="10">
        <v>5</v>
      </c>
      <c r="CW1836" s="10">
        <v>6</v>
      </c>
      <c r="CX1836" s="10">
        <v>6</v>
      </c>
      <c r="CY1836" s="10">
        <v>7</v>
      </c>
      <c r="CZ1836" s="10">
        <v>7</v>
      </c>
      <c r="DA1836" s="10">
        <v>2</v>
      </c>
      <c r="DB1836" s="10">
        <v>2</v>
      </c>
      <c r="DC1836" s="10">
        <v>6</v>
      </c>
      <c r="DD1836" s="10">
        <v>6</v>
      </c>
      <c r="DE1836" s="10">
        <v>6</v>
      </c>
      <c r="DF1836" s="10">
        <v>6</v>
      </c>
      <c r="DG1836" s="10">
        <v>7</v>
      </c>
      <c r="DH1836" s="10">
        <v>6</v>
      </c>
      <c r="DI1836" s="10">
        <v>6</v>
      </c>
      <c r="DJ1836" s="10">
        <v>7</v>
      </c>
      <c r="DK1836" s="10">
        <v>7</v>
      </c>
      <c r="DL1836" s="10">
        <v>2</v>
      </c>
      <c r="DM1836" s="9" t="s">
        <v>296</v>
      </c>
      <c r="DN1836" s="10">
        <v>1997</v>
      </c>
      <c r="DO1836" s="9">
        <f t="shared" si="8"/>
        <v>24</v>
      </c>
      <c r="DP1836" s="9" t="s">
        <v>155</v>
      </c>
      <c r="DQ1836" s="9" t="s">
        <v>156</v>
      </c>
      <c r="DR1836" s="9" t="s">
        <v>157</v>
      </c>
      <c r="DS1836" s="9" t="s">
        <v>137</v>
      </c>
      <c r="DT1836" s="9" t="s">
        <v>657</v>
      </c>
      <c r="DU1836" s="9" t="s">
        <v>223</v>
      </c>
      <c r="DV1836" s="9" t="str">
        <f>VLOOKUP(DU1836,Metadata!$B$2:$C$7,2,FALSE)</f>
        <v>3 - 6 years</v>
      </c>
    </row>
    <row r="1837" spans="1:126">
      <c r="A1837" s="13">
        <v>1836</v>
      </c>
      <c r="B1837" s="9" t="s">
        <v>135</v>
      </c>
      <c r="C1837" s="9" t="str">
        <f>VLOOKUP(B1837,Metadata!$M$2:$N$6,2,FALSE)</f>
        <v>Permanent Employee</v>
      </c>
      <c r="D1837" s="9" t="s">
        <v>159</v>
      </c>
      <c r="E1837" s="9" t="s">
        <v>137</v>
      </c>
      <c r="F1837" s="9" t="s">
        <v>138</v>
      </c>
      <c r="G1837" s="9" t="s">
        <v>172</v>
      </c>
      <c r="H1837" s="9" t="str">
        <f>IF(G1837="","",VLOOKUP(G1837,Metadata!$J$2:$K$22,2,FALSE))</f>
        <v>Porto Metropolitan Area</v>
      </c>
      <c r="I1837" s="9" t="s">
        <v>138</v>
      </c>
      <c r="J1837" s="9" t="str">
        <f>IF(I1837="","",VLOOKUP(I1837,Metadata!$P$2:$Q$43,2,FALSE))</f>
        <v>Europe</v>
      </c>
      <c r="K1837" s="9" t="str">
        <f t="shared" si="0"/>
        <v>Portugal</v>
      </c>
      <c r="L1837" s="9" t="s">
        <v>172</v>
      </c>
      <c r="M1837" s="9" t="str">
        <f>IF(L1837="","",VLOOKUP(L1837,Metadata!$J$2:$K$22,2,FALSE))</f>
        <v>Porto Metropolitan Area</v>
      </c>
      <c r="N1837" s="9" t="s">
        <v>205</v>
      </c>
      <c r="O1837" s="9" t="s">
        <v>137</v>
      </c>
      <c r="P1837" s="9" t="s">
        <v>137</v>
      </c>
      <c r="Q1837" s="10" t="str">
        <f t="shared" si="1"/>
        <v>Full Office Job</v>
      </c>
      <c r="R1837" s="10">
        <v>2</v>
      </c>
      <c r="S1837" s="9" t="s">
        <v>192</v>
      </c>
      <c r="T1837" s="9" t="s">
        <v>137</v>
      </c>
      <c r="U1837" s="9" t="str">
        <f>IF(S1837&lt;&gt;"",S1837,IF(T1837&lt;&gt;"",VLOOKUP(T1837,Metadata!$S$2:$T$228,2,FALSE),""))</f>
        <v>Back-End Developer</v>
      </c>
      <c r="V1837" s="9" t="s">
        <v>162</v>
      </c>
      <c r="W1837" s="9" t="s">
        <v>137</v>
      </c>
      <c r="X1837" s="9" t="s">
        <v>145</v>
      </c>
      <c r="Y1837" s="9" t="s">
        <v>137</v>
      </c>
      <c r="Z1837" s="9" t="s">
        <v>146</v>
      </c>
      <c r="AA1837" s="9" t="s">
        <v>137</v>
      </c>
      <c r="AB1837" s="9" t="s">
        <v>137</v>
      </c>
      <c r="AC1837" s="9"/>
      <c r="AD1837" s="9"/>
      <c r="AE1837" s="9" t="s">
        <v>194</v>
      </c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198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10"/>
      <c r="CB1837" s="10" t="str">
        <f t="shared" si="5"/>
        <v/>
      </c>
      <c r="CC1837" s="10"/>
      <c r="CD1837" s="9" t="str">
        <f t="shared" si="2"/>
        <v/>
      </c>
      <c r="CE1837" s="9" t="s">
        <v>151</v>
      </c>
      <c r="CF1837" s="9" t="s">
        <v>245</v>
      </c>
      <c r="CG1837" s="9">
        <f>IF(CF1837="","",VLOOKUP(CF1837,Metadata!$D$2:$H$20,2,FALSE))</f>
        <v>42500</v>
      </c>
      <c r="CH1837" s="9">
        <f>IF(CF1837="","",VLOOKUP(CF1837,Metadata!$D$2:$H$20,4,FALSE))</f>
        <v>40000</v>
      </c>
      <c r="CI1837" s="9">
        <f>IF(CF1837="","",VLOOKUP(CF1837,Metadata!$D$2:$H$20,5,FALSE))</f>
        <v>45000</v>
      </c>
      <c r="CJ1837" s="9">
        <f t="shared" si="3"/>
        <v>42500</v>
      </c>
      <c r="CK1837" s="9" t="s">
        <v>221</v>
      </c>
      <c r="CL1837" s="10">
        <v>6</v>
      </c>
      <c r="CM1837" s="10">
        <v>3</v>
      </c>
      <c r="CN1837" s="10">
        <v>6</v>
      </c>
      <c r="CO1837" s="10">
        <v>7</v>
      </c>
      <c r="CP1837" s="10">
        <v>5</v>
      </c>
      <c r="CQ1837" s="10">
        <v>6</v>
      </c>
      <c r="CR1837" s="10">
        <v>1</v>
      </c>
      <c r="CS1837" s="10">
        <v>5</v>
      </c>
      <c r="CT1837" s="10">
        <v>7</v>
      </c>
      <c r="CU1837" s="10">
        <v>5</v>
      </c>
      <c r="CV1837" s="10">
        <v>4</v>
      </c>
      <c r="CW1837" s="10">
        <v>4</v>
      </c>
      <c r="CX1837" s="10">
        <v>5</v>
      </c>
      <c r="CY1837" s="10">
        <v>5</v>
      </c>
      <c r="CZ1837" s="10">
        <v>1</v>
      </c>
      <c r="DA1837" s="10">
        <v>6</v>
      </c>
      <c r="DB1837" s="10">
        <v>5</v>
      </c>
      <c r="DC1837" s="10">
        <v>5</v>
      </c>
      <c r="DD1837" s="10">
        <v>6</v>
      </c>
      <c r="DE1837" s="10">
        <v>6</v>
      </c>
      <c r="DF1837" s="10">
        <v>5</v>
      </c>
      <c r="DG1837" s="10">
        <v>7</v>
      </c>
      <c r="DH1837" s="10">
        <v>6</v>
      </c>
      <c r="DI1837" s="10">
        <v>5</v>
      </c>
      <c r="DJ1837" s="10">
        <v>6</v>
      </c>
      <c r="DK1837" s="10">
        <v>5</v>
      </c>
      <c r="DL1837" s="10">
        <v>4</v>
      </c>
      <c r="DM1837" s="9" t="s">
        <v>154</v>
      </c>
      <c r="DN1837" s="10">
        <v>1995</v>
      </c>
      <c r="DO1837" s="9">
        <f t="shared" si="8"/>
        <v>26</v>
      </c>
      <c r="DP1837" s="9" t="s">
        <v>155</v>
      </c>
      <c r="DQ1837" s="9" t="s">
        <v>156</v>
      </c>
      <c r="DR1837" s="9" t="s">
        <v>157</v>
      </c>
      <c r="DS1837" s="9" t="s">
        <v>137</v>
      </c>
      <c r="DT1837" s="9" t="s">
        <v>657</v>
      </c>
      <c r="DU1837" s="9" t="s">
        <v>223</v>
      </c>
      <c r="DV1837" s="9" t="str">
        <f>VLOOKUP(DU1837,Metadata!$B$2:$C$7,2,FALSE)</f>
        <v>3 - 6 years</v>
      </c>
    </row>
    <row r="1838" spans="1:126">
      <c r="A1838" s="13">
        <v>1837</v>
      </c>
      <c r="B1838" s="9" t="s">
        <v>171</v>
      </c>
      <c r="C1838" s="9" t="str">
        <f>VLOOKUP(B1838,Metadata!$M$2:$N$6,2,FALSE)</f>
        <v>Contractor</v>
      </c>
      <c r="D1838" s="9" t="s">
        <v>137</v>
      </c>
      <c r="E1838" s="9" t="s">
        <v>136</v>
      </c>
      <c r="F1838" s="9" t="s">
        <v>138</v>
      </c>
      <c r="G1838" s="9" t="s">
        <v>172</v>
      </c>
      <c r="H1838" s="9" t="str">
        <f>IF(G1838="","",VLOOKUP(G1838,Metadata!$J$2:$K$22,2,FALSE))</f>
        <v>Porto Metropolitan Area</v>
      </c>
      <c r="I1838" s="9" t="s">
        <v>300</v>
      </c>
      <c r="J1838" s="9" t="str">
        <f>IF(I1838="","",VLOOKUP(I1838,Metadata!$P$2:$Q$43,2,FALSE))</f>
        <v>Europe</v>
      </c>
      <c r="K1838" s="9" t="str">
        <f t="shared" si="0"/>
        <v>International</v>
      </c>
      <c r="L1838" s="9" t="s">
        <v>137</v>
      </c>
      <c r="M1838" s="9" t="str">
        <f>IF(L1838="","",VLOOKUP(L1838,Metadata!$J$2:$K$22,2,FALSE))</f>
        <v/>
      </c>
      <c r="N1838" s="9" t="s">
        <v>141</v>
      </c>
      <c r="O1838" s="9" t="s">
        <v>137</v>
      </c>
      <c r="P1838" s="9" t="s">
        <v>191</v>
      </c>
      <c r="Q1838" s="10" t="str">
        <f t="shared" si="1"/>
        <v>Remote Job (full or flexible)</v>
      </c>
      <c r="R1838" s="10">
        <v>5</v>
      </c>
      <c r="S1838" s="9" t="s">
        <v>161</v>
      </c>
      <c r="T1838" s="9" t="s">
        <v>137</v>
      </c>
      <c r="U1838" s="9" t="str">
        <f>IF(S1838&lt;&gt;"",S1838,IF(T1838&lt;&gt;"",VLOOKUP(T1838,Metadata!$S$2:$T$228,2,FALSE),""))</f>
        <v>Full-Stack Developer</v>
      </c>
      <c r="V1838" s="9" t="s">
        <v>264</v>
      </c>
      <c r="W1838" s="9" t="s">
        <v>137</v>
      </c>
      <c r="X1838" s="9" t="s">
        <v>163</v>
      </c>
      <c r="Y1838" s="9" t="s">
        <v>137</v>
      </c>
      <c r="Z1838" s="9" t="s">
        <v>193</v>
      </c>
      <c r="AA1838" s="9" t="s">
        <v>165</v>
      </c>
      <c r="AB1838" s="9" t="s">
        <v>137</v>
      </c>
      <c r="AC1838" s="9"/>
      <c r="AD1838" s="9"/>
      <c r="AE1838" s="9"/>
      <c r="AF1838" s="9"/>
      <c r="AG1838" s="9"/>
      <c r="AH1838" s="9"/>
      <c r="AI1838" s="9"/>
      <c r="AJ1838" s="9"/>
      <c r="AK1838" s="9" t="s">
        <v>302</v>
      </c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 t="s">
        <v>371</v>
      </c>
      <c r="AX1838" s="9"/>
      <c r="AY1838" s="9"/>
      <c r="AZ1838" s="9"/>
      <c r="BA1838" s="9" t="s">
        <v>178</v>
      </c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 t="s">
        <v>303</v>
      </c>
      <c r="BN1838" s="9" t="s">
        <v>186</v>
      </c>
      <c r="BO1838" s="9"/>
      <c r="BP1838" s="9"/>
      <c r="BQ1838" s="9"/>
      <c r="BR1838" s="9" t="s">
        <v>247</v>
      </c>
      <c r="BS1838" s="9"/>
      <c r="BT1838" s="9"/>
      <c r="BU1838" s="9"/>
      <c r="BV1838" s="9"/>
      <c r="BW1838" s="9"/>
      <c r="BX1838" s="9"/>
      <c r="BY1838" s="9"/>
      <c r="BZ1838" s="9"/>
      <c r="CA1838" s="10">
        <v>12</v>
      </c>
      <c r="CB1838" s="10" t="str">
        <f t="shared" si="5"/>
        <v>7 to 12 months</v>
      </c>
      <c r="CC1838" s="10">
        <v>45</v>
      </c>
      <c r="CD1838" s="9">
        <f t="shared" si="2"/>
        <v>72000</v>
      </c>
      <c r="CE1838" s="9" t="s">
        <v>137</v>
      </c>
      <c r="CF1838" s="9" t="s">
        <v>137</v>
      </c>
      <c r="CG1838" s="9" t="str">
        <f>IF(CF1838="","",VLOOKUP(CF1838,Metadata!$D$2:$H$20,2,FALSE))</f>
        <v/>
      </c>
      <c r="CH1838" s="9" t="str">
        <f>IF(CF1838="","",VLOOKUP(CF1838,Metadata!$D$2:$H$20,4,FALSE))</f>
        <v/>
      </c>
      <c r="CI1838" s="9" t="str">
        <f>IF(CF1838="","",VLOOKUP(CF1838,Metadata!$D$2:$H$20,5,FALSE))</f>
        <v/>
      </c>
      <c r="CJ1838" s="9">
        <f t="shared" si="3"/>
        <v>72000</v>
      </c>
      <c r="CK1838" s="9" t="s">
        <v>153</v>
      </c>
      <c r="CL1838" s="10">
        <v>5</v>
      </c>
      <c r="CM1838" s="10">
        <v>3</v>
      </c>
      <c r="CN1838" s="10">
        <v>6</v>
      </c>
      <c r="CO1838" s="10">
        <v>6</v>
      </c>
      <c r="CP1838" s="10">
        <v>3</v>
      </c>
      <c r="CQ1838" s="10">
        <v>4</v>
      </c>
      <c r="CR1838" s="10">
        <v>6</v>
      </c>
      <c r="CS1838" s="10">
        <v>7</v>
      </c>
      <c r="CT1838" s="10">
        <v>7</v>
      </c>
      <c r="CU1838" s="10">
        <v>7</v>
      </c>
      <c r="CV1838" s="10">
        <v>2</v>
      </c>
      <c r="CW1838" s="10">
        <v>2</v>
      </c>
      <c r="CX1838" s="10">
        <v>7</v>
      </c>
      <c r="CY1838" s="10">
        <v>5</v>
      </c>
      <c r="CZ1838" s="10">
        <v>2</v>
      </c>
      <c r="DA1838" s="10">
        <v>1</v>
      </c>
      <c r="DB1838" s="10">
        <v>1</v>
      </c>
      <c r="DC1838" s="10">
        <v>4</v>
      </c>
      <c r="DD1838" s="10">
        <v>2</v>
      </c>
      <c r="DE1838" s="10">
        <v>4</v>
      </c>
      <c r="DF1838" s="10">
        <v>4</v>
      </c>
      <c r="DG1838" s="10">
        <v>6</v>
      </c>
      <c r="DH1838" s="10">
        <v>2</v>
      </c>
      <c r="DI1838" s="10">
        <v>1</v>
      </c>
      <c r="DJ1838" s="10">
        <v>3</v>
      </c>
      <c r="DK1838" s="10">
        <v>4</v>
      </c>
      <c r="DL1838" s="10">
        <v>1</v>
      </c>
      <c r="DM1838" s="9" t="s">
        <v>154</v>
      </c>
      <c r="DN1838" s="10">
        <v>1991</v>
      </c>
      <c r="DO1838" s="9">
        <f t="shared" si="8"/>
        <v>30</v>
      </c>
      <c r="DP1838" s="9" t="s">
        <v>155</v>
      </c>
      <c r="DQ1838" s="9" t="s">
        <v>156</v>
      </c>
      <c r="DR1838" s="9" t="s">
        <v>157</v>
      </c>
      <c r="DS1838" s="9" t="s">
        <v>137</v>
      </c>
      <c r="DT1838" s="9" t="s">
        <v>657</v>
      </c>
      <c r="DU1838" s="9" t="s">
        <v>203</v>
      </c>
      <c r="DV1838" s="9" t="str">
        <f>VLOOKUP(DU1838,Metadata!$B$2:$C$7,2,FALSE)</f>
        <v>6+ years</v>
      </c>
    </row>
    <row r="1839" spans="1:126">
      <c r="A1839" s="13">
        <v>1838</v>
      </c>
      <c r="B1839" s="9" t="s">
        <v>135</v>
      </c>
      <c r="C1839" s="9" t="str">
        <f>VLOOKUP(B1839,Metadata!$M$2:$N$6,2,FALSE)</f>
        <v>Permanent Employee</v>
      </c>
      <c r="D1839" s="9" t="s">
        <v>136</v>
      </c>
      <c r="E1839" s="9" t="s">
        <v>137</v>
      </c>
      <c r="F1839" s="9" t="s">
        <v>138</v>
      </c>
      <c r="G1839" s="9" t="s">
        <v>312</v>
      </c>
      <c r="H1839" s="9" t="str">
        <f>IF(G1839="","",VLOOKUP(G1839,Metadata!$J$2:$K$22,2,FALSE))</f>
        <v>South</v>
      </c>
      <c r="I1839" s="9" t="s">
        <v>138</v>
      </c>
      <c r="J1839" s="9" t="str">
        <f>IF(I1839="","",VLOOKUP(I1839,Metadata!$P$2:$Q$43,2,FALSE))</f>
        <v>Europe</v>
      </c>
      <c r="K1839" s="9" t="str">
        <f t="shared" si="0"/>
        <v>Portugal</v>
      </c>
      <c r="L1839" s="9" t="s">
        <v>312</v>
      </c>
      <c r="M1839" s="9" t="str">
        <f>IF(L1839="","",VLOOKUP(L1839,Metadata!$J$2:$K$22,2,FALSE))</f>
        <v>South</v>
      </c>
      <c r="N1839" s="9" t="s">
        <v>141</v>
      </c>
      <c r="O1839" s="9" t="s">
        <v>137</v>
      </c>
      <c r="P1839" s="9" t="s">
        <v>142</v>
      </c>
      <c r="Q1839" s="10" t="str">
        <f t="shared" si="1"/>
        <v>Full Office Job</v>
      </c>
      <c r="R1839" s="10">
        <v>4</v>
      </c>
      <c r="S1839" s="9" t="s">
        <v>229</v>
      </c>
      <c r="T1839" s="9" t="s">
        <v>137</v>
      </c>
      <c r="U1839" s="9" t="str">
        <f>IF(S1839&lt;&gt;"",S1839,IF(T1839&lt;&gt;"",VLOOKUP(T1839,Metadata!$S$2:$T$228,2,FALSE),""))</f>
        <v>Project Manager</v>
      </c>
      <c r="V1839" s="9" t="s">
        <v>457</v>
      </c>
      <c r="W1839" s="9" t="s">
        <v>137</v>
      </c>
      <c r="X1839" s="9" t="s">
        <v>163</v>
      </c>
      <c r="Y1839" s="9" t="s">
        <v>137</v>
      </c>
      <c r="Z1839" s="9" t="s">
        <v>218</v>
      </c>
      <c r="AA1839" s="9" t="s">
        <v>137</v>
      </c>
      <c r="AB1839" s="9" t="s">
        <v>137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 t="s">
        <v>150</v>
      </c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 t="s">
        <v>150</v>
      </c>
      <c r="BZ1839" s="9" t="s">
        <v>137</v>
      </c>
      <c r="CA1839" s="10"/>
      <c r="CB1839" s="10" t="str">
        <f t="shared" si="5"/>
        <v/>
      </c>
      <c r="CC1839" s="10"/>
      <c r="CD1839" s="9" t="str">
        <f t="shared" si="2"/>
        <v/>
      </c>
      <c r="CE1839" s="9" t="s">
        <v>168</v>
      </c>
      <c r="CF1839" s="9" t="s">
        <v>169</v>
      </c>
      <c r="CG1839" s="9">
        <f>IF(CF1839="","",VLOOKUP(CF1839,Metadata!$D$2:$H$20,2,FALSE))</f>
        <v>12500</v>
      </c>
      <c r="CH1839" s="9">
        <f>IF(CF1839="","",VLOOKUP(CF1839,Metadata!$D$2:$H$20,4,FALSE))</f>
        <v>0</v>
      </c>
      <c r="CI1839" s="9">
        <f>IF(CF1839="","",VLOOKUP(CF1839,Metadata!$D$2:$H$20,5,FALSE))</f>
        <v>15000</v>
      </c>
      <c r="CJ1839" s="9">
        <f t="shared" si="3"/>
        <v>12500</v>
      </c>
      <c r="CK1839" s="9" t="s">
        <v>201</v>
      </c>
      <c r="CL1839" s="10">
        <v>7</v>
      </c>
      <c r="CM1839" s="10">
        <v>4</v>
      </c>
      <c r="CN1839" s="10">
        <v>7</v>
      </c>
      <c r="CO1839" s="10">
        <v>7</v>
      </c>
      <c r="CP1839" s="10">
        <v>7</v>
      </c>
      <c r="CQ1839" s="10">
        <v>7</v>
      </c>
      <c r="CR1839" s="10">
        <v>4</v>
      </c>
      <c r="CS1839" s="10">
        <v>5</v>
      </c>
      <c r="CT1839" s="10">
        <v>7</v>
      </c>
      <c r="CU1839" s="10">
        <v>7</v>
      </c>
      <c r="CV1839" s="10">
        <v>7</v>
      </c>
      <c r="CW1839" s="10">
        <v>7</v>
      </c>
      <c r="CX1839" s="10">
        <v>7</v>
      </c>
      <c r="CY1839" s="10">
        <v>7</v>
      </c>
      <c r="CZ1839" s="10">
        <v>7</v>
      </c>
      <c r="DA1839" s="10">
        <v>5</v>
      </c>
      <c r="DB1839" s="10">
        <v>7</v>
      </c>
      <c r="DC1839" s="10">
        <v>7</v>
      </c>
      <c r="DD1839" s="10">
        <v>5</v>
      </c>
      <c r="DE1839" s="10">
        <v>7</v>
      </c>
      <c r="DF1839" s="10">
        <v>7</v>
      </c>
      <c r="DG1839" s="10">
        <v>7</v>
      </c>
      <c r="DH1839" s="10">
        <v>7</v>
      </c>
      <c r="DI1839" s="10">
        <v>7</v>
      </c>
      <c r="DJ1839" s="10">
        <v>7</v>
      </c>
      <c r="DK1839" s="10">
        <v>7</v>
      </c>
      <c r="DL1839" s="10">
        <v>7</v>
      </c>
      <c r="DM1839" s="9" t="s">
        <v>296</v>
      </c>
      <c r="DN1839" s="10">
        <v>1989</v>
      </c>
      <c r="DO1839" s="9">
        <f t="shared" si="8"/>
        <v>32</v>
      </c>
      <c r="DP1839" s="9" t="s">
        <v>222</v>
      </c>
      <c r="DQ1839" s="9" t="s">
        <v>202</v>
      </c>
      <c r="DR1839" s="9" t="s">
        <v>157</v>
      </c>
      <c r="DS1839" s="9" t="s">
        <v>137</v>
      </c>
      <c r="DT1839" s="9" t="s">
        <v>657</v>
      </c>
      <c r="DU1839" s="9" t="s">
        <v>158</v>
      </c>
      <c r="DV1839" s="9" t="str">
        <f>VLOOKUP(DU1839,Metadata!$B$2:$C$7,2,FALSE)</f>
        <v>6+ years</v>
      </c>
    </row>
    <row r="1840" spans="1:126">
      <c r="A1840" s="13">
        <v>1839</v>
      </c>
      <c r="B1840" s="9" t="s">
        <v>135</v>
      </c>
      <c r="C1840" s="9" t="str">
        <f>VLOOKUP(B1840,Metadata!$M$2:$N$6,2,FALSE)</f>
        <v>Permanent Employee</v>
      </c>
      <c r="D1840" s="9" t="s">
        <v>159</v>
      </c>
      <c r="E1840" s="9" t="s">
        <v>137</v>
      </c>
      <c r="F1840" s="9" t="s">
        <v>138</v>
      </c>
      <c r="G1840" s="9" t="s">
        <v>283</v>
      </c>
      <c r="H1840" s="9" t="str">
        <f>IF(G1840="","",VLOOKUP(G1840,Metadata!$J$2:$K$22,2,FALSE))</f>
        <v>Lisbon Metropolitan Area</v>
      </c>
      <c r="I1840" s="9" t="s">
        <v>228</v>
      </c>
      <c r="J1840" s="9" t="str">
        <f>IF(I1840="","",VLOOKUP(I1840,Metadata!$P$2:$Q$43,2,FALSE))</f>
        <v>Europe</v>
      </c>
      <c r="K1840" s="9" t="str">
        <f t="shared" si="0"/>
        <v>International</v>
      </c>
      <c r="L1840" s="9" t="s">
        <v>137</v>
      </c>
      <c r="M1840" s="9" t="str">
        <f>IF(L1840="","",VLOOKUP(L1840,Metadata!$J$2:$K$22,2,FALSE))</f>
        <v/>
      </c>
      <c r="N1840" s="9" t="s">
        <v>141</v>
      </c>
      <c r="O1840" s="9" t="s">
        <v>137</v>
      </c>
      <c r="P1840" s="9" t="s">
        <v>142</v>
      </c>
      <c r="Q1840" s="10" t="str">
        <f t="shared" si="1"/>
        <v>Full Office Job</v>
      </c>
      <c r="R1840" s="10">
        <v>7</v>
      </c>
      <c r="S1840" s="9" t="s">
        <v>192</v>
      </c>
      <c r="T1840" s="9" t="s">
        <v>137</v>
      </c>
      <c r="U1840" s="9" t="str">
        <f>IF(S1840&lt;&gt;"",S1840,IF(T1840&lt;&gt;"",VLOOKUP(T1840,Metadata!$S$2:$T$228,2,FALSE),""))</f>
        <v>Back-End Developer</v>
      </c>
      <c r="V1840" s="9" t="s">
        <v>144</v>
      </c>
      <c r="W1840" s="9" t="s">
        <v>137</v>
      </c>
      <c r="X1840" s="9" t="s">
        <v>242</v>
      </c>
      <c r="Y1840" s="9" t="s">
        <v>137</v>
      </c>
      <c r="Z1840" s="9" t="s">
        <v>184</v>
      </c>
      <c r="AA1840" s="9" t="s">
        <v>165</v>
      </c>
      <c r="AB1840" s="9" t="s">
        <v>137</v>
      </c>
      <c r="AC1840" s="9" t="s">
        <v>147</v>
      </c>
      <c r="AD1840" s="9"/>
      <c r="AE1840" s="9"/>
      <c r="AF1840" s="9"/>
      <c r="AG1840" s="9"/>
      <c r="AH1840" s="9"/>
      <c r="AI1840" s="9"/>
      <c r="AJ1840" s="9"/>
      <c r="AK1840" s="9" t="s">
        <v>302</v>
      </c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 t="s">
        <v>303</v>
      </c>
      <c r="BN1840" s="9" t="s">
        <v>186</v>
      </c>
      <c r="BO1840" s="9"/>
      <c r="BP1840" s="9"/>
      <c r="BQ1840" s="9"/>
      <c r="BR1840" s="9"/>
      <c r="BS1840" s="9" t="s">
        <v>200</v>
      </c>
      <c r="BT1840" s="9"/>
      <c r="BU1840" s="9"/>
      <c r="BV1840" s="9"/>
      <c r="BW1840" s="9"/>
      <c r="BX1840" s="9"/>
      <c r="BY1840" s="9"/>
      <c r="BZ1840" s="9"/>
      <c r="CA1840" s="10"/>
      <c r="CB1840" s="10" t="str">
        <f t="shared" si="5"/>
        <v/>
      </c>
      <c r="CC1840" s="10"/>
      <c r="CD1840" s="9" t="str">
        <f t="shared" si="2"/>
        <v/>
      </c>
      <c r="CE1840" s="9" t="s">
        <v>168</v>
      </c>
      <c r="CF1840" s="9" t="s">
        <v>254</v>
      </c>
      <c r="CG1840" s="9">
        <f>IF(CF1840="","",VLOOKUP(CF1840,Metadata!$D$2:$H$20,2,FALSE))</f>
        <v>37500</v>
      </c>
      <c r="CH1840" s="9">
        <f>IF(CF1840="","",VLOOKUP(CF1840,Metadata!$D$2:$H$20,4,FALSE))</f>
        <v>35000</v>
      </c>
      <c r="CI1840" s="9">
        <f>IF(CF1840="","",VLOOKUP(CF1840,Metadata!$D$2:$H$20,5,FALSE))</f>
        <v>40000</v>
      </c>
      <c r="CJ1840" s="9">
        <f t="shared" si="3"/>
        <v>37500</v>
      </c>
      <c r="CK1840" s="9" t="s">
        <v>201</v>
      </c>
      <c r="CL1840" s="10">
        <v>5</v>
      </c>
      <c r="CM1840" s="10">
        <v>3</v>
      </c>
      <c r="CN1840" s="10">
        <v>7</v>
      </c>
      <c r="CO1840" s="10">
        <v>7</v>
      </c>
      <c r="CP1840" s="10">
        <v>6</v>
      </c>
      <c r="CQ1840" s="10">
        <v>7</v>
      </c>
      <c r="CR1840" s="10">
        <v>7</v>
      </c>
      <c r="CS1840" s="10">
        <v>6</v>
      </c>
      <c r="CT1840" s="10">
        <v>5</v>
      </c>
      <c r="CU1840" s="10">
        <v>6</v>
      </c>
      <c r="CV1840" s="10">
        <v>6</v>
      </c>
      <c r="CW1840" s="10">
        <v>4</v>
      </c>
      <c r="CX1840" s="10">
        <v>7</v>
      </c>
      <c r="CY1840" s="10">
        <v>7</v>
      </c>
      <c r="CZ1840" s="10">
        <v>6</v>
      </c>
      <c r="DA1840" s="10">
        <v>6</v>
      </c>
      <c r="DB1840" s="10">
        <v>5</v>
      </c>
      <c r="DC1840" s="10">
        <v>7</v>
      </c>
      <c r="DD1840" s="10">
        <v>5</v>
      </c>
      <c r="DE1840" s="10">
        <v>7</v>
      </c>
      <c r="DF1840" s="10">
        <v>7</v>
      </c>
      <c r="DG1840" s="10">
        <v>5</v>
      </c>
      <c r="DH1840" s="10">
        <v>6</v>
      </c>
      <c r="DI1840" s="10">
        <v>7</v>
      </c>
      <c r="DJ1840" s="10">
        <v>7</v>
      </c>
      <c r="DK1840" s="10">
        <v>5</v>
      </c>
      <c r="DL1840" s="10">
        <v>4</v>
      </c>
      <c r="DM1840" s="9" t="s">
        <v>154</v>
      </c>
      <c r="DN1840" s="10">
        <v>1995</v>
      </c>
      <c r="DO1840" s="9">
        <f t="shared" si="8"/>
        <v>26</v>
      </c>
      <c r="DP1840" s="9" t="s">
        <v>155</v>
      </c>
      <c r="DQ1840" s="9" t="s">
        <v>202</v>
      </c>
      <c r="DR1840" s="9" t="s">
        <v>157</v>
      </c>
      <c r="DS1840" s="9" t="s">
        <v>137</v>
      </c>
      <c r="DT1840" s="9" t="s">
        <v>657</v>
      </c>
      <c r="DU1840" s="9" t="s">
        <v>168</v>
      </c>
      <c r="DV1840" s="9" t="str">
        <f>VLOOKUP(DU1840,Metadata!$B$2:$C$7,2,FALSE)</f>
        <v>0 - 3 years</v>
      </c>
    </row>
    <row r="1841" spans="1:126">
      <c r="A1841" s="13">
        <v>1840</v>
      </c>
      <c r="B1841" s="9" t="s">
        <v>135</v>
      </c>
      <c r="C1841" s="9" t="str">
        <f>VLOOKUP(B1841,Metadata!$M$2:$N$6,2,FALSE)</f>
        <v>Permanent Employee</v>
      </c>
      <c r="D1841" s="9" t="s">
        <v>159</v>
      </c>
      <c r="E1841" s="9" t="s">
        <v>137</v>
      </c>
      <c r="F1841" s="9" t="s">
        <v>138</v>
      </c>
      <c r="G1841" s="9" t="s">
        <v>172</v>
      </c>
      <c r="H1841" s="9" t="str">
        <f>IF(G1841="","",VLOOKUP(G1841,Metadata!$J$2:$K$22,2,FALSE))</f>
        <v>Porto Metropolitan Area</v>
      </c>
      <c r="I1841" s="9" t="s">
        <v>292</v>
      </c>
      <c r="J1841" s="9" t="str">
        <f>IF(I1841="","",VLOOKUP(I1841,Metadata!$P$2:$Q$43,2,FALSE))</f>
        <v>North America</v>
      </c>
      <c r="K1841" s="9" t="str">
        <f t="shared" si="0"/>
        <v>International</v>
      </c>
      <c r="L1841" s="9" t="s">
        <v>137</v>
      </c>
      <c r="M1841" s="9" t="str">
        <f>IF(L1841="","",VLOOKUP(L1841,Metadata!$J$2:$K$22,2,FALSE))</f>
        <v/>
      </c>
      <c r="N1841" s="9" t="s">
        <v>141</v>
      </c>
      <c r="O1841" s="9" t="s">
        <v>137</v>
      </c>
      <c r="P1841" s="9" t="s">
        <v>191</v>
      </c>
      <c r="Q1841" s="10" t="str">
        <f t="shared" si="1"/>
        <v>Remote Job (full or flexible)</v>
      </c>
      <c r="R1841" s="10">
        <v>6</v>
      </c>
      <c r="S1841" s="9" t="s">
        <v>143</v>
      </c>
      <c r="T1841" s="9" t="s">
        <v>137</v>
      </c>
      <c r="U1841" s="9" t="str">
        <f>IF(S1841&lt;&gt;"",S1841,IF(T1841&lt;&gt;"",VLOOKUP(T1841,Metadata!$S$2:$T$228,2,FALSE),""))</f>
        <v>Technical Team Leader</v>
      </c>
      <c r="V1841" s="9" t="s">
        <v>162</v>
      </c>
      <c r="W1841" s="9" t="s">
        <v>137</v>
      </c>
      <c r="X1841" s="9" t="s">
        <v>163</v>
      </c>
      <c r="Y1841" s="9" t="s">
        <v>137</v>
      </c>
      <c r="Z1841" s="9" t="s">
        <v>262</v>
      </c>
      <c r="AA1841" s="9" t="s">
        <v>165</v>
      </c>
      <c r="AB1841" s="9" t="s">
        <v>253</v>
      </c>
      <c r="AC1841" s="9" t="s">
        <v>147</v>
      </c>
      <c r="AD1841" s="9"/>
      <c r="AE1841" s="9"/>
      <c r="AF1841" s="9" t="s">
        <v>243</v>
      </c>
      <c r="AG1841" s="9"/>
      <c r="AH1841" s="9"/>
      <c r="AI1841" s="9"/>
      <c r="AJ1841" s="9" t="s">
        <v>185</v>
      </c>
      <c r="AK1841" s="9"/>
      <c r="AL1841" s="9"/>
      <c r="AM1841" s="9"/>
      <c r="AN1841" s="9"/>
      <c r="AO1841" s="9"/>
      <c r="AP1841" s="9"/>
      <c r="AQ1841" s="9"/>
      <c r="AR1841" s="9"/>
      <c r="AS1841" s="9"/>
      <c r="AT1841" s="9" t="s">
        <v>324</v>
      </c>
      <c r="AU1841" s="9"/>
      <c r="AV1841" s="9"/>
      <c r="AW1841" s="9"/>
      <c r="AX1841" s="9"/>
      <c r="AY1841" s="9"/>
      <c r="AZ1841" s="9"/>
      <c r="BA1841" s="9"/>
      <c r="BB1841" s="9" t="s">
        <v>284</v>
      </c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 t="s">
        <v>186</v>
      </c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10"/>
      <c r="CB1841" s="10" t="str">
        <f t="shared" si="5"/>
        <v/>
      </c>
      <c r="CC1841" s="10"/>
      <c r="CD1841" s="9" t="str">
        <f t="shared" si="2"/>
        <v/>
      </c>
      <c r="CE1841" s="9" t="s">
        <v>232</v>
      </c>
      <c r="CF1841" s="9" t="s">
        <v>477</v>
      </c>
      <c r="CG1841" s="9">
        <f>IF(CF1841="","",VLOOKUP(CF1841,Metadata!$D$2:$H$20,2,FALSE))</f>
        <v>102500</v>
      </c>
      <c r="CH1841" s="9">
        <f>IF(CF1841="","",VLOOKUP(CF1841,Metadata!$D$2:$H$20,4,FALSE))</f>
        <v>100000</v>
      </c>
      <c r="CI1841" s="9">
        <f>IF(CF1841="","",VLOOKUP(CF1841,Metadata!$D$2:$H$20,5,FALSE))</f>
        <v>105000</v>
      </c>
      <c r="CJ1841" s="9">
        <f t="shared" si="3"/>
        <v>102500</v>
      </c>
      <c r="CK1841" s="9" t="s">
        <v>201</v>
      </c>
      <c r="CL1841" s="10">
        <v>5</v>
      </c>
      <c r="CM1841" s="10">
        <v>1</v>
      </c>
      <c r="CN1841" s="10">
        <v>7</v>
      </c>
      <c r="CO1841" s="10">
        <v>7</v>
      </c>
      <c r="CP1841" s="10">
        <v>5</v>
      </c>
      <c r="CQ1841" s="10">
        <v>5</v>
      </c>
      <c r="CR1841" s="10">
        <v>7</v>
      </c>
      <c r="CS1841" s="10">
        <v>7</v>
      </c>
      <c r="CT1841" s="10">
        <v>7</v>
      </c>
      <c r="CU1841" s="10">
        <v>3</v>
      </c>
      <c r="CV1841" s="10">
        <v>2</v>
      </c>
      <c r="CW1841" s="10">
        <v>1</v>
      </c>
      <c r="CX1841" s="10">
        <v>7</v>
      </c>
      <c r="CY1841" s="10">
        <v>1</v>
      </c>
      <c r="CZ1841" s="10">
        <v>5</v>
      </c>
      <c r="DA1841" s="10">
        <v>5</v>
      </c>
      <c r="DB1841" s="10">
        <v>3</v>
      </c>
      <c r="DC1841" s="10">
        <v>5</v>
      </c>
      <c r="DD1841" s="10">
        <v>2</v>
      </c>
      <c r="DE1841" s="10">
        <v>6</v>
      </c>
      <c r="DF1841" s="10">
        <v>5</v>
      </c>
      <c r="DG1841" s="10">
        <v>1</v>
      </c>
      <c r="DH1841" s="10">
        <v>6</v>
      </c>
      <c r="DI1841" s="10">
        <v>7</v>
      </c>
      <c r="DJ1841" s="10">
        <v>5</v>
      </c>
      <c r="DK1841" s="10">
        <v>2</v>
      </c>
      <c r="DL1841" s="10">
        <v>5</v>
      </c>
      <c r="DM1841" s="9" t="s">
        <v>154</v>
      </c>
      <c r="DN1841" s="10">
        <v>1984</v>
      </c>
      <c r="DO1841" s="9">
        <f t="shared" si="8"/>
        <v>37</v>
      </c>
      <c r="DP1841" s="9" t="s">
        <v>287</v>
      </c>
      <c r="DQ1841" s="9" t="s">
        <v>210</v>
      </c>
      <c r="DR1841" s="9" t="s">
        <v>157</v>
      </c>
      <c r="DS1841" s="9" t="s">
        <v>137</v>
      </c>
      <c r="DT1841" s="9" t="s">
        <v>657</v>
      </c>
      <c r="DU1841" s="9" t="s">
        <v>158</v>
      </c>
      <c r="DV1841" s="9" t="str">
        <f>VLOOKUP(DU1841,Metadata!$B$2:$C$7,2,FALSE)</f>
        <v>6+ years</v>
      </c>
    </row>
    <row r="1842" spans="1:126">
      <c r="A1842" s="13">
        <v>1841</v>
      </c>
      <c r="B1842" s="9" t="s">
        <v>135</v>
      </c>
      <c r="C1842" s="9" t="str">
        <f>VLOOKUP(B1842,Metadata!$M$2:$N$6,2,FALSE)</f>
        <v>Permanent Employee</v>
      </c>
      <c r="D1842" s="9" t="s">
        <v>159</v>
      </c>
      <c r="E1842" s="9" t="s">
        <v>137</v>
      </c>
      <c r="F1842" s="9" t="s">
        <v>138</v>
      </c>
      <c r="G1842" s="9" t="s">
        <v>140</v>
      </c>
      <c r="H1842" s="9" t="str">
        <f>IF(G1842="","",VLOOKUP(G1842,Metadata!$J$2:$K$22,2,FALSE))</f>
        <v>Lisbon Metropolitan Area</v>
      </c>
      <c r="I1842" s="9" t="s">
        <v>138</v>
      </c>
      <c r="J1842" s="9" t="str">
        <f>IF(I1842="","",VLOOKUP(I1842,Metadata!$P$2:$Q$43,2,FALSE))</f>
        <v>Europe</v>
      </c>
      <c r="K1842" s="9" t="str">
        <f t="shared" si="0"/>
        <v>Portugal</v>
      </c>
      <c r="L1842" s="9" t="s">
        <v>140</v>
      </c>
      <c r="M1842" s="9" t="str">
        <f>IF(L1842="","",VLOOKUP(L1842,Metadata!$J$2:$K$22,2,FALSE))</f>
        <v>Lisbon Metropolitan Area</v>
      </c>
      <c r="N1842" s="9" t="s">
        <v>141</v>
      </c>
      <c r="O1842" s="9" t="s">
        <v>137</v>
      </c>
      <c r="P1842" s="9" t="s">
        <v>191</v>
      </c>
      <c r="Q1842" s="10" t="str">
        <f t="shared" si="1"/>
        <v>Remote Job (full or flexible)</v>
      </c>
      <c r="R1842" s="10">
        <v>7</v>
      </c>
      <c r="S1842" s="9" t="s">
        <v>143</v>
      </c>
      <c r="T1842" s="9" t="s">
        <v>137</v>
      </c>
      <c r="U1842" s="9" t="str">
        <f>IF(S1842&lt;&gt;"",S1842,IF(T1842&lt;&gt;"",VLOOKUP(T1842,Metadata!$S$2:$T$228,2,FALSE),""))</f>
        <v>Technical Team Leader</v>
      </c>
      <c r="V1842" s="9" t="s">
        <v>304</v>
      </c>
      <c r="W1842" s="9" t="s">
        <v>137</v>
      </c>
      <c r="X1842" s="9" t="s">
        <v>145</v>
      </c>
      <c r="Y1842" s="9" t="s">
        <v>137</v>
      </c>
      <c r="Z1842" s="9" t="s">
        <v>218</v>
      </c>
      <c r="AA1842" s="9" t="s">
        <v>137</v>
      </c>
      <c r="AB1842" s="9" t="s">
        <v>137</v>
      </c>
      <c r="AC1842" s="9" t="s">
        <v>147</v>
      </c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 t="s">
        <v>150</v>
      </c>
      <c r="BZ1842" s="9" t="s">
        <v>137</v>
      </c>
      <c r="CA1842" s="10"/>
      <c r="CB1842" s="10" t="str">
        <f t="shared" si="5"/>
        <v/>
      </c>
      <c r="CC1842" s="10"/>
      <c r="CD1842" s="9" t="str">
        <f t="shared" si="2"/>
        <v/>
      </c>
      <c r="CE1842" s="9" t="s">
        <v>168</v>
      </c>
      <c r="CF1842" s="9" t="s">
        <v>236</v>
      </c>
      <c r="CG1842" s="9">
        <f>IF(CF1842="","",VLOOKUP(CF1842,Metadata!$D$2:$H$20,2,FALSE))</f>
        <v>47500</v>
      </c>
      <c r="CH1842" s="9">
        <f>IF(CF1842="","",VLOOKUP(CF1842,Metadata!$D$2:$H$20,4,FALSE))</f>
        <v>45000</v>
      </c>
      <c r="CI1842" s="9">
        <f>IF(CF1842="","",VLOOKUP(CF1842,Metadata!$D$2:$H$20,5,FALSE))</f>
        <v>50000</v>
      </c>
      <c r="CJ1842" s="9">
        <f t="shared" si="3"/>
        <v>47500</v>
      </c>
      <c r="CK1842" s="9" t="s">
        <v>153</v>
      </c>
      <c r="CL1842" s="10">
        <v>3</v>
      </c>
      <c r="CM1842" s="10">
        <v>1</v>
      </c>
      <c r="CN1842" s="10">
        <v>7</v>
      </c>
      <c r="CO1842" s="10">
        <v>7</v>
      </c>
      <c r="CP1842" s="10">
        <v>7</v>
      </c>
      <c r="CQ1842" s="10">
        <v>7</v>
      </c>
      <c r="CR1842" s="10">
        <v>7</v>
      </c>
      <c r="CS1842" s="10">
        <v>7</v>
      </c>
      <c r="CT1842" s="10">
        <v>7</v>
      </c>
      <c r="CU1842" s="10">
        <v>7</v>
      </c>
      <c r="CV1842" s="10">
        <v>7</v>
      </c>
      <c r="CW1842" s="10">
        <v>3</v>
      </c>
      <c r="CX1842" s="10">
        <v>7</v>
      </c>
      <c r="CY1842" s="10">
        <v>7</v>
      </c>
      <c r="CZ1842" s="10">
        <v>4</v>
      </c>
      <c r="DA1842" s="10">
        <v>7</v>
      </c>
      <c r="DB1842" s="10">
        <v>3</v>
      </c>
      <c r="DC1842" s="10">
        <v>7</v>
      </c>
      <c r="DD1842" s="10">
        <v>3</v>
      </c>
      <c r="DE1842" s="10">
        <v>7</v>
      </c>
      <c r="DF1842" s="10">
        <v>7</v>
      </c>
      <c r="DG1842" s="10">
        <v>7</v>
      </c>
      <c r="DH1842" s="10">
        <v>4</v>
      </c>
      <c r="DI1842" s="10">
        <v>4</v>
      </c>
      <c r="DJ1842" s="10">
        <v>7</v>
      </c>
      <c r="DK1842" s="10">
        <v>7</v>
      </c>
      <c r="DL1842" s="10">
        <v>7</v>
      </c>
      <c r="DM1842" s="9" t="s">
        <v>154</v>
      </c>
      <c r="DN1842" s="10">
        <v>1990</v>
      </c>
      <c r="DO1842" s="9">
        <f t="shared" si="8"/>
        <v>31</v>
      </c>
      <c r="DP1842" s="9" t="s">
        <v>155</v>
      </c>
      <c r="DQ1842" s="9" t="s">
        <v>210</v>
      </c>
      <c r="DR1842" s="9" t="s">
        <v>157</v>
      </c>
      <c r="DS1842" s="9" t="s">
        <v>137</v>
      </c>
      <c r="DT1842" s="9" t="s">
        <v>657</v>
      </c>
      <c r="DU1842" s="9" t="s">
        <v>223</v>
      </c>
      <c r="DV1842" s="9" t="str">
        <f>VLOOKUP(DU1842,Metadata!$B$2:$C$7,2,FALSE)</f>
        <v>3 - 6 years</v>
      </c>
    </row>
    <row r="1843" spans="1:126">
      <c r="A1843" s="13">
        <v>1842</v>
      </c>
      <c r="B1843" s="9" t="s">
        <v>135</v>
      </c>
      <c r="C1843" s="9" t="str">
        <f>VLOOKUP(B1843,Metadata!$M$2:$N$6,2,FALSE)</f>
        <v>Permanent Employee</v>
      </c>
      <c r="D1843" s="9" t="s">
        <v>159</v>
      </c>
      <c r="E1843" s="9" t="s">
        <v>137</v>
      </c>
      <c r="F1843" s="9" t="s">
        <v>138</v>
      </c>
      <c r="G1843" s="9" t="s">
        <v>140</v>
      </c>
      <c r="H1843" s="9" t="str">
        <f>IF(G1843="","",VLOOKUP(G1843,Metadata!$J$2:$K$22,2,FALSE))</f>
        <v>Lisbon Metropolitan Area</v>
      </c>
      <c r="I1843" s="9" t="s">
        <v>138</v>
      </c>
      <c r="J1843" s="9" t="str">
        <f>IF(I1843="","",VLOOKUP(I1843,Metadata!$P$2:$Q$43,2,FALSE))</f>
        <v>Europe</v>
      </c>
      <c r="K1843" s="9" t="str">
        <f t="shared" si="0"/>
        <v>Portugal</v>
      </c>
      <c r="L1843" s="9" t="s">
        <v>140</v>
      </c>
      <c r="M1843" s="9" t="str">
        <f>IF(L1843="","",VLOOKUP(L1843,Metadata!$J$2:$K$22,2,FALSE))</f>
        <v>Lisbon Metropolitan Area</v>
      </c>
      <c r="N1843" s="9" t="s">
        <v>214</v>
      </c>
      <c r="O1843" s="9" t="s">
        <v>278</v>
      </c>
      <c r="P1843" s="9" t="s">
        <v>142</v>
      </c>
      <c r="Q1843" s="10" t="str">
        <f t="shared" si="1"/>
        <v>Full Office Job</v>
      </c>
      <c r="R1843" s="10">
        <v>4</v>
      </c>
      <c r="S1843" s="9" t="s">
        <v>229</v>
      </c>
      <c r="T1843" s="9" t="s">
        <v>137</v>
      </c>
      <c r="U1843" s="9" t="str">
        <f>IF(S1843&lt;&gt;"",S1843,IF(T1843&lt;&gt;"",VLOOKUP(T1843,Metadata!$S$2:$T$228,2,FALSE),""))</f>
        <v>Project Manager</v>
      </c>
      <c r="V1843" s="9" t="s">
        <v>323</v>
      </c>
      <c r="W1843" s="9" t="s">
        <v>137</v>
      </c>
      <c r="X1843" s="9" t="s">
        <v>163</v>
      </c>
      <c r="Y1843" s="9" t="s">
        <v>137</v>
      </c>
      <c r="Z1843" s="9" t="s">
        <v>193</v>
      </c>
      <c r="AA1843" s="9" t="s">
        <v>137</v>
      </c>
      <c r="AB1843" s="9" t="s">
        <v>137</v>
      </c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 t="s">
        <v>150</v>
      </c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 t="s">
        <v>150</v>
      </c>
      <c r="BZ1843" s="9" t="s">
        <v>137</v>
      </c>
      <c r="CA1843" s="10"/>
      <c r="CB1843" s="10" t="str">
        <f t="shared" si="5"/>
        <v/>
      </c>
      <c r="CC1843" s="10"/>
      <c r="CD1843" s="9" t="str">
        <f t="shared" si="2"/>
        <v/>
      </c>
      <c r="CE1843" s="9" t="s">
        <v>168</v>
      </c>
      <c r="CF1843" s="9" t="s">
        <v>220</v>
      </c>
      <c r="CG1843" s="9">
        <f>IF(CF1843="","",VLOOKUP(CF1843,Metadata!$D$2:$H$20,2,FALSE))</f>
        <v>27500</v>
      </c>
      <c r="CH1843" s="9">
        <f>IF(CF1843="","",VLOOKUP(CF1843,Metadata!$D$2:$H$20,4,FALSE))</f>
        <v>25000</v>
      </c>
      <c r="CI1843" s="9">
        <f>IF(CF1843="","",VLOOKUP(CF1843,Metadata!$D$2:$H$20,5,FALSE))</f>
        <v>30000</v>
      </c>
      <c r="CJ1843" s="9">
        <f t="shared" si="3"/>
        <v>27500</v>
      </c>
      <c r="CK1843" s="9" t="s">
        <v>366</v>
      </c>
      <c r="CL1843" s="10">
        <v>6</v>
      </c>
      <c r="CM1843" s="10">
        <v>5</v>
      </c>
      <c r="CN1843" s="10">
        <v>7</v>
      </c>
      <c r="CO1843" s="10">
        <v>6</v>
      </c>
      <c r="CP1843" s="10">
        <v>7</v>
      </c>
      <c r="CQ1843" s="10">
        <v>7</v>
      </c>
      <c r="CR1843" s="10">
        <v>5</v>
      </c>
      <c r="CS1843" s="10">
        <v>6</v>
      </c>
      <c r="CT1843" s="10">
        <v>7</v>
      </c>
      <c r="CU1843" s="10">
        <v>5</v>
      </c>
      <c r="CV1843" s="10">
        <v>5</v>
      </c>
      <c r="CW1843" s="10">
        <v>4</v>
      </c>
      <c r="CX1843" s="10">
        <v>6</v>
      </c>
      <c r="CY1843" s="10">
        <v>4</v>
      </c>
      <c r="CZ1843" s="10">
        <v>6</v>
      </c>
      <c r="DA1843" s="10">
        <v>4</v>
      </c>
      <c r="DB1843" s="10">
        <v>4</v>
      </c>
      <c r="DC1843" s="10">
        <v>6</v>
      </c>
      <c r="DD1843" s="10">
        <v>5</v>
      </c>
      <c r="DE1843" s="10">
        <v>7</v>
      </c>
      <c r="DF1843" s="10">
        <v>7</v>
      </c>
      <c r="DG1843" s="10">
        <v>5</v>
      </c>
      <c r="DH1843" s="10">
        <v>7</v>
      </c>
      <c r="DI1843" s="10">
        <v>7</v>
      </c>
      <c r="DJ1843" s="10">
        <v>4</v>
      </c>
      <c r="DK1843" s="10">
        <v>6</v>
      </c>
      <c r="DL1843" s="10">
        <v>6</v>
      </c>
      <c r="DM1843" s="9" t="s">
        <v>154</v>
      </c>
      <c r="DN1843" s="10">
        <v>1990</v>
      </c>
      <c r="DO1843" s="9">
        <f t="shared" si="8"/>
        <v>31</v>
      </c>
      <c r="DP1843" s="9" t="s">
        <v>222</v>
      </c>
      <c r="DQ1843" s="9" t="s">
        <v>156</v>
      </c>
      <c r="DR1843" s="9" t="s">
        <v>137</v>
      </c>
      <c r="DS1843" s="9" t="s">
        <v>713</v>
      </c>
      <c r="DT1843" s="9" t="s">
        <v>657</v>
      </c>
      <c r="DU1843" s="9" t="s">
        <v>158</v>
      </c>
      <c r="DV1843" s="9" t="str">
        <f>VLOOKUP(DU1843,Metadata!$B$2:$C$7,2,FALSE)</f>
        <v>6+ years</v>
      </c>
    </row>
    <row r="1844" spans="1:126">
      <c r="A1844" s="13">
        <v>1843</v>
      </c>
      <c r="B1844" s="9" t="s">
        <v>135</v>
      </c>
      <c r="C1844" s="9" t="str">
        <f>VLOOKUP(B1844,Metadata!$M$2:$N$6,2,FALSE)</f>
        <v>Permanent Employee</v>
      </c>
      <c r="D1844" s="9" t="s">
        <v>159</v>
      </c>
      <c r="E1844" s="9" t="s">
        <v>137</v>
      </c>
      <c r="F1844" s="9" t="s">
        <v>138</v>
      </c>
      <c r="G1844" s="9" t="s">
        <v>140</v>
      </c>
      <c r="H1844" s="9" t="str">
        <f>IF(G1844="","",VLOOKUP(G1844,Metadata!$J$2:$K$22,2,FALSE))</f>
        <v>Lisbon Metropolitan Area</v>
      </c>
      <c r="I1844" s="9" t="s">
        <v>228</v>
      </c>
      <c r="J1844" s="9" t="str">
        <f>IF(I1844="","",VLOOKUP(I1844,Metadata!$P$2:$Q$43,2,FALSE))</f>
        <v>Europe</v>
      </c>
      <c r="K1844" s="9" t="str">
        <f t="shared" si="0"/>
        <v>International</v>
      </c>
      <c r="L1844" s="9" t="s">
        <v>137</v>
      </c>
      <c r="M1844" s="9" t="str">
        <f>IF(L1844="","",VLOOKUP(L1844,Metadata!$J$2:$K$22,2,FALSE))</f>
        <v/>
      </c>
      <c r="N1844" s="9" t="s">
        <v>214</v>
      </c>
      <c r="O1844" s="9" t="s">
        <v>278</v>
      </c>
      <c r="P1844" s="9" t="s">
        <v>191</v>
      </c>
      <c r="Q1844" s="10" t="str">
        <f t="shared" si="1"/>
        <v>Remote Job (full or flexible)</v>
      </c>
      <c r="R1844" s="10">
        <v>5</v>
      </c>
      <c r="S1844" s="9" t="s">
        <v>192</v>
      </c>
      <c r="T1844" s="9" t="s">
        <v>137</v>
      </c>
      <c r="U1844" s="9" t="str">
        <f>IF(S1844&lt;&gt;"",S1844,IF(T1844&lt;&gt;"",VLOOKUP(T1844,Metadata!$S$2:$T$228,2,FALSE),""))</f>
        <v>Back-End Developer</v>
      </c>
      <c r="V1844" s="9" t="s">
        <v>309</v>
      </c>
      <c r="W1844" s="9" t="s">
        <v>137</v>
      </c>
      <c r="X1844" s="9" t="s">
        <v>145</v>
      </c>
      <c r="Y1844" s="9" t="s">
        <v>137</v>
      </c>
      <c r="Z1844" s="9" t="s">
        <v>218</v>
      </c>
      <c r="AA1844" s="9" t="s">
        <v>137</v>
      </c>
      <c r="AB1844" s="9" t="s">
        <v>137</v>
      </c>
      <c r="AC1844" s="9"/>
      <c r="AD1844" s="9" t="s">
        <v>148</v>
      </c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 t="s">
        <v>150</v>
      </c>
      <c r="BZ1844" s="9" t="s">
        <v>137</v>
      </c>
      <c r="CA1844" s="10"/>
      <c r="CB1844" s="10" t="str">
        <f t="shared" si="5"/>
        <v/>
      </c>
      <c r="CC1844" s="10"/>
      <c r="CD1844" s="9" t="str">
        <f t="shared" si="2"/>
        <v/>
      </c>
      <c r="CE1844" s="9" t="s">
        <v>232</v>
      </c>
      <c r="CF1844" s="9" t="s">
        <v>293</v>
      </c>
      <c r="CG1844" s="9">
        <f>IF(CF1844="","",VLOOKUP(CF1844,Metadata!$D$2:$H$20,2,FALSE))</f>
        <v>52500</v>
      </c>
      <c r="CH1844" s="9">
        <f>IF(CF1844="","",VLOOKUP(CF1844,Metadata!$D$2:$H$20,4,FALSE))</f>
        <v>50000</v>
      </c>
      <c r="CI1844" s="9">
        <f>IF(CF1844="","",VLOOKUP(CF1844,Metadata!$D$2:$H$20,5,FALSE))</f>
        <v>55000</v>
      </c>
      <c r="CJ1844" s="9">
        <f t="shared" si="3"/>
        <v>52500</v>
      </c>
      <c r="CK1844" s="9" t="s">
        <v>221</v>
      </c>
      <c r="CL1844" s="10">
        <v>4</v>
      </c>
      <c r="CM1844" s="10">
        <v>5</v>
      </c>
      <c r="CN1844" s="10">
        <v>7</v>
      </c>
      <c r="CO1844" s="10">
        <v>7</v>
      </c>
      <c r="CP1844" s="10">
        <v>7</v>
      </c>
      <c r="CQ1844" s="10">
        <v>7</v>
      </c>
      <c r="CR1844" s="10">
        <v>7</v>
      </c>
      <c r="CS1844" s="10">
        <v>7</v>
      </c>
      <c r="CT1844" s="10">
        <v>3</v>
      </c>
      <c r="CU1844" s="10">
        <v>4</v>
      </c>
      <c r="CV1844" s="10">
        <v>4</v>
      </c>
      <c r="CW1844" s="10">
        <v>3</v>
      </c>
      <c r="CX1844" s="10">
        <v>5</v>
      </c>
      <c r="CY1844" s="10">
        <v>5</v>
      </c>
      <c r="CZ1844" s="10">
        <v>7</v>
      </c>
      <c r="DA1844" s="10">
        <v>6</v>
      </c>
      <c r="DB1844" s="10">
        <v>7</v>
      </c>
      <c r="DC1844" s="10">
        <v>7</v>
      </c>
      <c r="DD1844" s="10">
        <v>2</v>
      </c>
      <c r="DE1844" s="10">
        <v>7</v>
      </c>
      <c r="DF1844" s="10">
        <v>5</v>
      </c>
      <c r="DG1844" s="10">
        <v>5</v>
      </c>
      <c r="DH1844" s="10">
        <v>5</v>
      </c>
      <c r="DI1844" s="10">
        <v>7</v>
      </c>
      <c r="DJ1844" s="10">
        <v>7</v>
      </c>
      <c r="DK1844" s="10">
        <v>7</v>
      </c>
      <c r="DL1844" s="10">
        <v>4</v>
      </c>
      <c r="DM1844" s="9" t="s">
        <v>154</v>
      </c>
      <c r="DN1844" s="10">
        <v>1985</v>
      </c>
      <c r="DO1844" s="9">
        <f t="shared" si="8"/>
        <v>36</v>
      </c>
      <c r="DP1844" s="9" t="s">
        <v>222</v>
      </c>
      <c r="DQ1844" s="9" t="s">
        <v>156</v>
      </c>
      <c r="DR1844" s="9" t="s">
        <v>157</v>
      </c>
      <c r="DS1844" s="9" t="s">
        <v>137</v>
      </c>
      <c r="DT1844" s="9" t="s">
        <v>657</v>
      </c>
      <c r="DU1844" s="9" t="s">
        <v>158</v>
      </c>
      <c r="DV1844" s="9" t="str">
        <f>VLOOKUP(DU1844,Metadata!$B$2:$C$7,2,FALSE)</f>
        <v>6+ years</v>
      </c>
    </row>
    <row r="1845" spans="1:126">
      <c r="A1845" s="13">
        <v>1844</v>
      </c>
      <c r="B1845" s="9" t="s">
        <v>135</v>
      </c>
      <c r="C1845" s="9" t="str">
        <f>VLOOKUP(B1845,Metadata!$M$2:$N$6,2,FALSE)</f>
        <v>Permanent Employee</v>
      </c>
      <c r="D1845" s="9" t="s">
        <v>159</v>
      </c>
      <c r="E1845" s="9" t="s">
        <v>137</v>
      </c>
      <c r="F1845" s="9" t="s">
        <v>138</v>
      </c>
      <c r="G1845" s="9" t="s">
        <v>140</v>
      </c>
      <c r="H1845" s="9" t="str">
        <f>IF(G1845="","",VLOOKUP(G1845,Metadata!$J$2:$K$22,2,FALSE))</f>
        <v>Lisbon Metropolitan Area</v>
      </c>
      <c r="I1845" s="9" t="s">
        <v>311</v>
      </c>
      <c r="J1845" s="9" t="str">
        <f>IF(I1845="","",VLOOKUP(I1845,Metadata!$P$2:$Q$43,2,FALSE))</f>
        <v>Europe</v>
      </c>
      <c r="K1845" s="9" t="str">
        <f t="shared" si="0"/>
        <v>International</v>
      </c>
      <c r="L1845" s="9" t="s">
        <v>137</v>
      </c>
      <c r="M1845" s="9" t="str">
        <f>IF(L1845="","",VLOOKUP(L1845,Metadata!$J$2:$K$22,2,FALSE))</f>
        <v/>
      </c>
      <c r="N1845" s="9" t="s">
        <v>141</v>
      </c>
      <c r="O1845" s="9" t="s">
        <v>137</v>
      </c>
      <c r="P1845" s="9" t="s">
        <v>142</v>
      </c>
      <c r="Q1845" s="10" t="str">
        <f t="shared" si="1"/>
        <v>Full Office Job</v>
      </c>
      <c r="R1845" s="10">
        <v>5</v>
      </c>
      <c r="S1845" s="9" t="s">
        <v>266</v>
      </c>
      <c r="T1845" s="9" t="s">
        <v>137</v>
      </c>
      <c r="U1845" s="9" t="str">
        <f>IF(S1845&lt;&gt;"",S1845,IF(T1845&lt;&gt;"",VLOOKUP(T1845,Metadata!$S$2:$T$228,2,FALSE),""))</f>
        <v>Data Scientist/Data Engineer</v>
      </c>
      <c r="V1845" s="9" t="s">
        <v>304</v>
      </c>
      <c r="W1845" s="9" t="s">
        <v>137</v>
      </c>
      <c r="X1845" s="9" t="s">
        <v>145</v>
      </c>
      <c r="Y1845" s="9" t="s">
        <v>137</v>
      </c>
      <c r="Z1845" s="9" t="s">
        <v>218</v>
      </c>
      <c r="AA1845" s="9" t="s">
        <v>137</v>
      </c>
      <c r="AB1845" s="9" t="s">
        <v>137</v>
      </c>
      <c r="AC1845" s="9" t="s">
        <v>147</v>
      </c>
      <c r="AD1845" s="9"/>
      <c r="AE1845" s="9"/>
      <c r="AF1845" s="9" t="s">
        <v>243</v>
      </c>
      <c r="AG1845" s="9"/>
      <c r="AH1845" s="9"/>
      <c r="AI1845" s="9"/>
      <c r="AJ1845" s="9"/>
      <c r="AK1845" s="9"/>
      <c r="AL1845" s="9"/>
      <c r="AM1845" s="9"/>
      <c r="AN1845" s="9"/>
      <c r="AO1845" s="9"/>
      <c r="AP1845" s="9" t="s">
        <v>244</v>
      </c>
      <c r="AQ1845" s="9"/>
      <c r="AR1845" s="9"/>
      <c r="AS1845" s="9"/>
      <c r="AT1845" s="9"/>
      <c r="AU1845" s="9" t="s">
        <v>267</v>
      </c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 t="s">
        <v>150</v>
      </c>
      <c r="BZ1845" s="9" t="s">
        <v>137</v>
      </c>
      <c r="CA1845" s="10"/>
      <c r="CB1845" s="10" t="str">
        <f t="shared" si="5"/>
        <v/>
      </c>
      <c r="CC1845" s="10"/>
      <c r="CD1845" s="9" t="str">
        <f t="shared" si="2"/>
        <v/>
      </c>
      <c r="CE1845" s="9" t="s">
        <v>151</v>
      </c>
      <c r="CF1845" s="9" t="s">
        <v>477</v>
      </c>
      <c r="CG1845" s="9">
        <f>IF(CF1845="","",VLOOKUP(CF1845,Metadata!$D$2:$H$20,2,FALSE))</f>
        <v>102500</v>
      </c>
      <c r="CH1845" s="9">
        <f>IF(CF1845="","",VLOOKUP(CF1845,Metadata!$D$2:$H$20,4,FALSE))</f>
        <v>100000</v>
      </c>
      <c r="CI1845" s="9">
        <f>IF(CF1845="","",VLOOKUP(CF1845,Metadata!$D$2:$H$20,5,FALSE))</f>
        <v>105000</v>
      </c>
      <c r="CJ1845" s="9">
        <f t="shared" si="3"/>
        <v>102500</v>
      </c>
      <c r="CK1845" s="9" t="s">
        <v>189</v>
      </c>
      <c r="CL1845" s="10">
        <v>6</v>
      </c>
      <c r="CM1845" s="10">
        <v>1</v>
      </c>
      <c r="CN1845" s="10">
        <v>7</v>
      </c>
      <c r="CO1845" s="10">
        <v>6</v>
      </c>
      <c r="CP1845" s="10">
        <v>4</v>
      </c>
      <c r="CQ1845" s="10">
        <v>4</v>
      </c>
      <c r="CR1845" s="10">
        <v>6</v>
      </c>
      <c r="CS1845" s="10">
        <v>7</v>
      </c>
      <c r="CT1845" s="10">
        <v>5</v>
      </c>
      <c r="CU1845" s="10">
        <v>3</v>
      </c>
      <c r="CV1845" s="10">
        <v>2</v>
      </c>
      <c r="CW1845" s="10">
        <v>1</v>
      </c>
      <c r="CX1845" s="10">
        <v>5</v>
      </c>
      <c r="CY1845" s="10">
        <v>3</v>
      </c>
      <c r="CZ1845" s="10">
        <v>6</v>
      </c>
      <c r="DA1845" s="10">
        <v>4</v>
      </c>
      <c r="DB1845" s="10">
        <v>1</v>
      </c>
      <c r="DC1845" s="10">
        <v>4</v>
      </c>
      <c r="DD1845" s="10">
        <v>2</v>
      </c>
      <c r="DE1845" s="10">
        <v>5</v>
      </c>
      <c r="DF1845" s="10">
        <v>1</v>
      </c>
      <c r="DG1845" s="10">
        <v>6</v>
      </c>
      <c r="DH1845" s="10">
        <v>3</v>
      </c>
      <c r="DI1845" s="10">
        <v>2</v>
      </c>
      <c r="DJ1845" s="10">
        <v>5</v>
      </c>
      <c r="DK1845" s="10">
        <v>1</v>
      </c>
      <c r="DL1845" s="10">
        <v>1</v>
      </c>
      <c r="DM1845" s="9" t="s">
        <v>154</v>
      </c>
      <c r="DN1845" s="10">
        <v>1981</v>
      </c>
      <c r="DO1845" s="9">
        <f t="shared" si="8"/>
        <v>40</v>
      </c>
      <c r="DP1845" s="9" t="s">
        <v>155</v>
      </c>
      <c r="DQ1845" s="9" t="s">
        <v>156</v>
      </c>
      <c r="DR1845" s="9" t="s">
        <v>157</v>
      </c>
      <c r="DS1845" s="9" t="s">
        <v>137</v>
      </c>
      <c r="DT1845" s="9" t="s">
        <v>657</v>
      </c>
      <c r="DU1845" s="9" t="s">
        <v>158</v>
      </c>
      <c r="DV1845" s="9" t="str">
        <f>VLOOKUP(DU1845,Metadata!$B$2:$C$7,2,FALSE)</f>
        <v>6+ years</v>
      </c>
    </row>
    <row r="1846" spans="1:126">
      <c r="A1846" s="13">
        <v>1845</v>
      </c>
      <c r="B1846" s="9" t="s">
        <v>135</v>
      </c>
      <c r="C1846" s="9" t="str">
        <f>VLOOKUP(B1846,Metadata!$M$2:$N$6,2,FALSE)</f>
        <v>Permanent Employee</v>
      </c>
      <c r="D1846" s="9" t="s">
        <v>159</v>
      </c>
      <c r="E1846" s="9" t="s">
        <v>137</v>
      </c>
      <c r="F1846" s="9" t="s">
        <v>138</v>
      </c>
      <c r="G1846" s="9" t="s">
        <v>172</v>
      </c>
      <c r="H1846" s="9" t="str">
        <f>IF(G1846="","",VLOOKUP(G1846,Metadata!$J$2:$K$22,2,FALSE))</f>
        <v>Porto Metropolitan Area</v>
      </c>
      <c r="I1846" s="9" t="s">
        <v>138</v>
      </c>
      <c r="J1846" s="9" t="str">
        <f>IF(I1846="","",VLOOKUP(I1846,Metadata!$P$2:$Q$43,2,FALSE))</f>
        <v>Europe</v>
      </c>
      <c r="K1846" s="9" t="str">
        <f t="shared" si="0"/>
        <v>Portugal</v>
      </c>
      <c r="L1846" s="9" t="s">
        <v>172</v>
      </c>
      <c r="M1846" s="9" t="str">
        <f>IF(L1846="","",VLOOKUP(L1846,Metadata!$J$2:$K$22,2,FALSE))</f>
        <v>Porto Metropolitan Area</v>
      </c>
      <c r="N1846" s="9" t="s">
        <v>205</v>
      </c>
      <c r="O1846" s="9" t="s">
        <v>137</v>
      </c>
      <c r="P1846" s="9" t="s">
        <v>137</v>
      </c>
      <c r="Q1846" s="10" t="str">
        <f t="shared" si="1"/>
        <v>Full Office Job</v>
      </c>
      <c r="R1846" s="10">
        <v>5</v>
      </c>
      <c r="S1846" s="9" t="s">
        <v>229</v>
      </c>
      <c r="T1846" s="9" t="s">
        <v>137</v>
      </c>
      <c r="U1846" s="9" t="str">
        <f>IF(S1846&lt;&gt;"",S1846,IF(T1846&lt;&gt;"",VLOOKUP(T1846,Metadata!$S$2:$T$228,2,FALSE),""))</f>
        <v>Project Manager</v>
      </c>
      <c r="V1846" s="9" t="s">
        <v>234</v>
      </c>
      <c r="W1846" s="9" t="s">
        <v>137</v>
      </c>
      <c r="X1846" s="9" t="s">
        <v>145</v>
      </c>
      <c r="Y1846" s="9" t="s">
        <v>137</v>
      </c>
      <c r="Z1846" s="9" t="s">
        <v>218</v>
      </c>
      <c r="AA1846" s="9" t="s">
        <v>165</v>
      </c>
      <c r="AB1846" s="9" t="s">
        <v>137</v>
      </c>
      <c r="AC1846" s="9" t="s">
        <v>147</v>
      </c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 t="s">
        <v>167</v>
      </c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10"/>
      <c r="CB1846" s="10" t="str">
        <f t="shared" si="5"/>
        <v/>
      </c>
      <c r="CC1846" s="10"/>
      <c r="CD1846" s="9" t="str">
        <f t="shared" si="2"/>
        <v/>
      </c>
      <c r="CE1846" s="9" t="s">
        <v>232</v>
      </c>
      <c r="CF1846" s="9" t="s">
        <v>169</v>
      </c>
      <c r="CG1846" s="9">
        <f>IF(CF1846="","",VLOOKUP(CF1846,Metadata!$D$2:$H$20,2,FALSE))</f>
        <v>12500</v>
      </c>
      <c r="CH1846" s="9">
        <f>IF(CF1846="","",VLOOKUP(CF1846,Metadata!$D$2:$H$20,4,FALSE))</f>
        <v>0</v>
      </c>
      <c r="CI1846" s="9">
        <f>IF(CF1846="","",VLOOKUP(CF1846,Metadata!$D$2:$H$20,5,FALSE))</f>
        <v>15000</v>
      </c>
      <c r="CJ1846" s="9">
        <f t="shared" si="3"/>
        <v>12500</v>
      </c>
      <c r="CK1846" s="9" t="s">
        <v>153</v>
      </c>
      <c r="CL1846" s="10">
        <v>2</v>
      </c>
      <c r="CM1846" s="10">
        <v>3</v>
      </c>
      <c r="CN1846" s="10">
        <v>7</v>
      </c>
      <c r="CO1846" s="10">
        <v>6</v>
      </c>
      <c r="CP1846" s="10">
        <v>7</v>
      </c>
      <c r="CQ1846" s="10">
        <v>7</v>
      </c>
      <c r="CR1846" s="10">
        <v>6</v>
      </c>
      <c r="CS1846" s="10">
        <v>7</v>
      </c>
      <c r="CT1846" s="10">
        <v>6</v>
      </c>
      <c r="CU1846" s="10">
        <v>5</v>
      </c>
      <c r="CV1846" s="10">
        <v>6</v>
      </c>
      <c r="CW1846" s="10">
        <v>6</v>
      </c>
      <c r="CX1846" s="10">
        <v>6</v>
      </c>
      <c r="CY1846" s="10">
        <v>6</v>
      </c>
      <c r="CZ1846" s="10">
        <v>6</v>
      </c>
      <c r="DA1846" s="10">
        <v>7</v>
      </c>
      <c r="DB1846" s="10">
        <v>7</v>
      </c>
      <c r="DC1846" s="10">
        <v>7</v>
      </c>
      <c r="DD1846" s="10">
        <v>7</v>
      </c>
      <c r="DE1846" s="10">
        <v>7</v>
      </c>
      <c r="DF1846" s="10">
        <v>7</v>
      </c>
      <c r="DG1846" s="10">
        <v>7</v>
      </c>
      <c r="DH1846" s="10">
        <v>5</v>
      </c>
      <c r="DI1846" s="10">
        <v>7</v>
      </c>
      <c r="DJ1846" s="10">
        <v>7</v>
      </c>
      <c r="DK1846" s="10">
        <v>7</v>
      </c>
      <c r="DL1846" s="10">
        <v>7</v>
      </c>
      <c r="DM1846" s="9" t="s">
        <v>154</v>
      </c>
      <c r="DN1846" s="10">
        <v>1982</v>
      </c>
      <c r="DO1846" s="9">
        <f t="shared" si="8"/>
        <v>39</v>
      </c>
      <c r="DP1846" s="9" t="s">
        <v>222</v>
      </c>
      <c r="DQ1846" s="9" t="s">
        <v>227</v>
      </c>
      <c r="DR1846" s="9" t="s">
        <v>342</v>
      </c>
      <c r="DS1846" s="9" t="s">
        <v>137</v>
      </c>
      <c r="DT1846" s="9" t="s">
        <v>657</v>
      </c>
      <c r="DU1846" s="9" t="s">
        <v>158</v>
      </c>
      <c r="DV1846" s="9" t="str">
        <f>VLOOKUP(DU1846,Metadata!$B$2:$C$7,2,FALSE)</f>
        <v>6+ years</v>
      </c>
    </row>
    <row r="1847" spans="1:126">
      <c r="A1847" s="13">
        <v>1846</v>
      </c>
      <c r="B1847" s="9" t="s">
        <v>135</v>
      </c>
      <c r="C1847" s="9" t="str">
        <f>VLOOKUP(B1847,Metadata!$M$2:$N$6,2,FALSE)</f>
        <v>Permanent Employee</v>
      </c>
      <c r="D1847" s="9" t="s">
        <v>159</v>
      </c>
      <c r="E1847" s="9" t="s">
        <v>137</v>
      </c>
      <c r="F1847" s="9" t="s">
        <v>138</v>
      </c>
      <c r="G1847" s="9" t="s">
        <v>140</v>
      </c>
      <c r="H1847" s="9" t="str">
        <f>IF(G1847="","",VLOOKUP(G1847,Metadata!$J$2:$K$22,2,FALSE))</f>
        <v>Lisbon Metropolitan Area</v>
      </c>
      <c r="I1847" s="9" t="s">
        <v>138</v>
      </c>
      <c r="J1847" s="9" t="str">
        <f>IF(I1847="","",VLOOKUP(I1847,Metadata!$P$2:$Q$43,2,FALSE))</f>
        <v>Europe</v>
      </c>
      <c r="K1847" s="9" t="str">
        <f t="shared" si="0"/>
        <v>Portugal</v>
      </c>
      <c r="L1847" s="9" t="s">
        <v>172</v>
      </c>
      <c r="M1847" s="9" t="str">
        <f>IF(L1847="","",VLOOKUP(L1847,Metadata!$J$2:$K$22,2,FALSE))</f>
        <v>Porto Metropolitan Area</v>
      </c>
      <c r="N1847" s="9" t="s">
        <v>141</v>
      </c>
      <c r="O1847" s="9" t="s">
        <v>137</v>
      </c>
      <c r="P1847" s="9" t="s">
        <v>142</v>
      </c>
      <c r="Q1847" s="10" t="str">
        <f t="shared" si="1"/>
        <v>Full Office Job</v>
      </c>
      <c r="R1847" s="10">
        <v>5</v>
      </c>
      <c r="S1847" s="9" t="s">
        <v>183</v>
      </c>
      <c r="T1847" s="9" t="s">
        <v>137</v>
      </c>
      <c r="U1847" s="9" t="str">
        <f>IF(S1847&lt;&gt;"",S1847,IF(T1847&lt;&gt;"",VLOOKUP(T1847,Metadata!$S$2:$T$228,2,FALSE),""))</f>
        <v>Product Owner/Product Manager</v>
      </c>
      <c r="V1847" s="9" t="s">
        <v>276</v>
      </c>
      <c r="W1847" s="9" t="s">
        <v>137</v>
      </c>
      <c r="X1847" s="9" t="s">
        <v>242</v>
      </c>
      <c r="Y1847" s="9" t="s">
        <v>137</v>
      </c>
      <c r="Z1847" s="9" t="s">
        <v>146</v>
      </c>
      <c r="AA1847" s="9" t="s">
        <v>165</v>
      </c>
      <c r="AB1847" s="9" t="s">
        <v>137</v>
      </c>
      <c r="AC1847" s="9"/>
      <c r="AD1847" s="9"/>
      <c r="AE1847" s="9" t="s">
        <v>194</v>
      </c>
      <c r="AF1847" s="9" t="s">
        <v>243</v>
      </c>
      <c r="AG1847" s="9"/>
      <c r="AH1847" s="9"/>
      <c r="AI1847" s="9"/>
      <c r="AJ1847" s="9"/>
      <c r="AK1847" s="9"/>
      <c r="AL1847" s="9" t="s">
        <v>177</v>
      </c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 t="s">
        <v>178</v>
      </c>
      <c r="BB1847" s="9" t="s">
        <v>284</v>
      </c>
      <c r="BC1847" s="9"/>
      <c r="BD1847" s="9"/>
      <c r="BE1847" s="9"/>
      <c r="BF1847" s="9"/>
      <c r="BG1847" s="9"/>
      <c r="BH1847" s="9"/>
      <c r="BI1847" s="9"/>
      <c r="BJ1847" s="9"/>
      <c r="BK1847" s="9" t="s">
        <v>198</v>
      </c>
      <c r="BL1847" s="9"/>
      <c r="BM1847" s="9"/>
      <c r="BN1847" s="9" t="s">
        <v>186</v>
      </c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10"/>
      <c r="CB1847" s="10" t="str">
        <f t="shared" si="5"/>
        <v/>
      </c>
      <c r="CC1847" s="10"/>
      <c r="CD1847" s="9" t="str">
        <f t="shared" si="2"/>
        <v/>
      </c>
      <c r="CE1847" s="9" t="s">
        <v>151</v>
      </c>
      <c r="CF1847" s="9" t="s">
        <v>328</v>
      </c>
      <c r="CG1847" s="9">
        <f>IF(CF1847="","",VLOOKUP(CF1847,Metadata!$D$2:$H$20,2,FALSE))</f>
        <v>72500</v>
      </c>
      <c r="CH1847" s="9">
        <f>IF(CF1847="","",VLOOKUP(CF1847,Metadata!$D$2:$H$20,4,FALSE))</f>
        <v>70000</v>
      </c>
      <c r="CI1847" s="9">
        <f>IF(CF1847="","",VLOOKUP(CF1847,Metadata!$D$2:$H$20,5,FALSE))</f>
        <v>75000</v>
      </c>
      <c r="CJ1847" s="9">
        <f t="shared" si="3"/>
        <v>72500</v>
      </c>
      <c r="CK1847" s="9" t="s">
        <v>221</v>
      </c>
      <c r="CL1847" s="10">
        <v>5</v>
      </c>
      <c r="CM1847" s="10">
        <v>2</v>
      </c>
      <c r="CN1847" s="10">
        <v>5</v>
      </c>
      <c r="CO1847" s="10">
        <v>6</v>
      </c>
      <c r="CP1847" s="10">
        <v>5</v>
      </c>
      <c r="CQ1847" s="10">
        <v>7</v>
      </c>
      <c r="CR1847" s="10">
        <v>5</v>
      </c>
      <c r="CS1847" s="10">
        <v>5</v>
      </c>
      <c r="CT1847" s="10">
        <v>7</v>
      </c>
      <c r="CU1847" s="10">
        <v>5</v>
      </c>
      <c r="CV1847" s="10">
        <v>7</v>
      </c>
      <c r="CW1847" s="10">
        <v>6</v>
      </c>
      <c r="CX1847" s="10">
        <v>7</v>
      </c>
      <c r="CY1847" s="10">
        <v>6</v>
      </c>
      <c r="CZ1847" s="10">
        <v>4</v>
      </c>
      <c r="DA1847" s="10">
        <v>4</v>
      </c>
      <c r="DB1847" s="10">
        <v>4</v>
      </c>
      <c r="DC1847" s="10">
        <v>7</v>
      </c>
      <c r="DD1847" s="10">
        <v>3</v>
      </c>
      <c r="DE1847" s="10">
        <v>6</v>
      </c>
      <c r="DF1847" s="10">
        <v>6</v>
      </c>
      <c r="DG1847" s="10">
        <v>4</v>
      </c>
      <c r="DH1847" s="10">
        <v>6</v>
      </c>
      <c r="DI1847" s="10">
        <v>4</v>
      </c>
      <c r="DJ1847" s="10">
        <v>7</v>
      </c>
      <c r="DK1847" s="10">
        <v>7</v>
      </c>
      <c r="DL1847" s="10">
        <v>4</v>
      </c>
      <c r="DM1847" s="9" t="s">
        <v>154</v>
      </c>
      <c r="DN1847" s="10">
        <v>1980</v>
      </c>
      <c r="DO1847" s="9">
        <f t="shared" si="8"/>
        <v>41</v>
      </c>
      <c r="DP1847" s="9" t="s">
        <v>155</v>
      </c>
      <c r="DQ1847" s="9" t="s">
        <v>156</v>
      </c>
      <c r="DR1847" s="9" t="s">
        <v>157</v>
      </c>
      <c r="DS1847" s="9" t="s">
        <v>137</v>
      </c>
      <c r="DT1847" s="9" t="s">
        <v>657</v>
      </c>
      <c r="DU1847" s="9" t="s">
        <v>158</v>
      </c>
      <c r="DV1847" s="9" t="str">
        <f>VLOOKUP(DU1847,Metadata!$B$2:$C$7,2,FALSE)</f>
        <v>6+ years</v>
      </c>
    </row>
    <row r="1848" spans="1:126">
      <c r="A1848" s="13">
        <v>1847</v>
      </c>
      <c r="B1848" s="9" t="s">
        <v>135</v>
      </c>
      <c r="C1848" s="9" t="str">
        <f>VLOOKUP(B1848,Metadata!$M$2:$N$6,2,FALSE)</f>
        <v>Permanent Employee</v>
      </c>
      <c r="D1848" s="9" t="s">
        <v>136</v>
      </c>
      <c r="E1848" s="9" t="s">
        <v>137</v>
      </c>
      <c r="F1848" s="9" t="s">
        <v>138</v>
      </c>
      <c r="G1848" s="9" t="s">
        <v>172</v>
      </c>
      <c r="H1848" s="9" t="str">
        <f>IF(G1848="","",VLOOKUP(G1848,Metadata!$J$2:$K$22,2,FALSE))</f>
        <v>Porto Metropolitan Area</v>
      </c>
      <c r="I1848" s="9" t="s">
        <v>138</v>
      </c>
      <c r="J1848" s="9" t="str">
        <f>IF(I1848="","",VLOOKUP(I1848,Metadata!$P$2:$Q$43,2,FALSE))</f>
        <v>Europe</v>
      </c>
      <c r="K1848" s="9" t="str">
        <f t="shared" si="0"/>
        <v>Portugal</v>
      </c>
      <c r="L1848" s="9" t="s">
        <v>172</v>
      </c>
      <c r="M1848" s="9" t="str">
        <f>IF(L1848="","",VLOOKUP(L1848,Metadata!$J$2:$K$22,2,FALSE))</f>
        <v>Porto Metropolitan Area</v>
      </c>
      <c r="N1848" s="9" t="s">
        <v>205</v>
      </c>
      <c r="O1848" s="9" t="s">
        <v>137</v>
      </c>
      <c r="P1848" s="9" t="s">
        <v>137</v>
      </c>
      <c r="Q1848" s="10" t="str">
        <f t="shared" si="1"/>
        <v>Full Office Job</v>
      </c>
      <c r="R1848" s="10">
        <v>6</v>
      </c>
      <c r="S1848" s="9" t="s">
        <v>332</v>
      </c>
      <c r="T1848" s="9" t="s">
        <v>137</v>
      </c>
      <c r="U1848" s="9" t="str">
        <f>IF(S1848&lt;&gt;"",S1848,IF(T1848&lt;&gt;"",VLOOKUP(T1848,Metadata!$S$2:$T$228,2,FALSE),""))</f>
        <v>UX/UI Designer</v>
      </c>
      <c r="V1848" s="9" t="s">
        <v>261</v>
      </c>
      <c r="W1848" s="9" t="s">
        <v>137</v>
      </c>
      <c r="X1848" s="9" t="s">
        <v>163</v>
      </c>
      <c r="Y1848" s="9" t="s">
        <v>137</v>
      </c>
      <c r="Z1848" s="9" t="s">
        <v>262</v>
      </c>
      <c r="AA1848" s="9" t="s">
        <v>137</v>
      </c>
      <c r="AB1848" s="9" t="s">
        <v>137</v>
      </c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 t="s">
        <v>150</v>
      </c>
      <c r="BI1848" s="9"/>
      <c r="BJ1848" s="9"/>
      <c r="BK1848" s="9"/>
      <c r="BL1848" s="9"/>
      <c r="BM1848" s="9"/>
      <c r="BN1848" s="9" t="s">
        <v>186</v>
      </c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10"/>
      <c r="CB1848" s="10" t="str">
        <f t="shared" si="5"/>
        <v/>
      </c>
      <c r="CC1848" s="10"/>
      <c r="CD1848" s="9" t="str">
        <f t="shared" si="2"/>
        <v/>
      </c>
      <c r="CE1848" s="9" t="s">
        <v>168</v>
      </c>
      <c r="CF1848" s="9" t="s">
        <v>169</v>
      </c>
      <c r="CG1848" s="9">
        <f>IF(CF1848="","",VLOOKUP(CF1848,Metadata!$D$2:$H$20,2,FALSE))</f>
        <v>12500</v>
      </c>
      <c r="CH1848" s="9">
        <f>IF(CF1848="","",VLOOKUP(CF1848,Metadata!$D$2:$H$20,4,FALSE))</f>
        <v>0</v>
      </c>
      <c r="CI1848" s="9">
        <f>IF(CF1848="","",VLOOKUP(CF1848,Metadata!$D$2:$H$20,5,FALSE))</f>
        <v>15000</v>
      </c>
      <c r="CJ1848" s="9">
        <f t="shared" si="3"/>
        <v>12500</v>
      </c>
      <c r="CK1848" s="9" t="s">
        <v>153</v>
      </c>
      <c r="CL1848" s="10">
        <v>3</v>
      </c>
      <c r="CM1848" s="10">
        <v>4</v>
      </c>
      <c r="CN1848" s="10">
        <v>6</v>
      </c>
      <c r="CO1848" s="10">
        <v>5</v>
      </c>
      <c r="CP1848" s="10">
        <v>6</v>
      </c>
      <c r="CQ1848" s="10">
        <v>6</v>
      </c>
      <c r="CR1848" s="10">
        <v>4</v>
      </c>
      <c r="CS1848" s="10">
        <v>6</v>
      </c>
      <c r="CT1848" s="10">
        <v>4</v>
      </c>
      <c r="CU1848" s="10">
        <v>5</v>
      </c>
      <c r="CV1848" s="10">
        <v>5</v>
      </c>
      <c r="CW1848" s="10">
        <v>5</v>
      </c>
      <c r="CX1848" s="10">
        <v>5</v>
      </c>
      <c r="CY1848" s="10">
        <v>7</v>
      </c>
      <c r="CZ1848" s="10">
        <v>5</v>
      </c>
      <c r="DA1848" s="10">
        <v>3</v>
      </c>
      <c r="DB1848" s="10">
        <v>5</v>
      </c>
      <c r="DC1848" s="10">
        <v>5</v>
      </c>
      <c r="DD1848" s="10">
        <v>4</v>
      </c>
      <c r="DE1848" s="10">
        <v>5</v>
      </c>
      <c r="DF1848" s="10">
        <v>5</v>
      </c>
      <c r="DG1848" s="10">
        <v>6</v>
      </c>
      <c r="DH1848" s="10">
        <v>5</v>
      </c>
      <c r="DI1848" s="10">
        <v>3</v>
      </c>
      <c r="DJ1848" s="10">
        <v>4</v>
      </c>
      <c r="DK1848" s="10">
        <v>5</v>
      </c>
      <c r="DL1848" s="10">
        <v>3</v>
      </c>
      <c r="DM1848" s="9" t="s">
        <v>154</v>
      </c>
      <c r="DN1848" s="10">
        <v>1988</v>
      </c>
      <c r="DO1848" s="9">
        <f t="shared" si="8"/>
        <v>33</v>
      </c>
      <c r="DP1848" s="9" t="s">
        <v>155</v>
      </c>
      <c r="DQ1848" s="9" t="s">
        <v>156</v>
      </c>
      <c r="DR1848" s="9" t="s">
        <v>157</v>
      </c>
      <c r="DS1848" s="9" t="s">
        <v>137</v>
      </c>
      <c r="DT1848" s="9" t="s">
        <v>657</v>
      </c>
      <c r="DU1848" s="9" t="s">
        <v>203</v>
      </c>
      <c r="DV1848" s="9" t="str">
        <f>VLOOKUP(DU1848,Metadata!$B$2:$C$7,2,FALSE)</f>
        <v>6+ years</v>
      </c>
    </row>
    <row r="1849" spans="1:126">
      <c r="A1849" s="13">
        <v>1848</v>
      </c>
      <c r="B1849" s="9" t="s">
        <v>135</v>
      </c>
      <c r="C1849" s="9" t="str">
        <f>VLOOKUP(B1849,Metadata!$M$2:$N$6,2,FALSE)</f>
        <v>Permanent Employee</v>
      </c>
      <c r="D1849" s="9" t="s">
        <v>136</v>
      </c>
      <c r="E1849" s="9" t="s">
        <v>137</v>
      </c>
      <c r="F1849" s="9" t="s">
        <v>138</v>
      </c>
      <c r="G1849" s="9" t="s">
        <v>172</v>
      </c>
      <c r="H1849" s="9" t="str">
        <f>IF(G1849="","",VLOOKUP(G1849,Metadata!$J$2:$K$22,2,FALSE))</f>
        <v>Porto Metropolitan Area</v>
      </c>
      <c r="I1849" s="9" t="s">
        <v>138</v>
      </c>
      <c r="J1849" s="9" t="str">
        <f>IF(I1849="","",VLOOKUP(I1849,Metadata!$P$2:$Q$43,2,FALSE))</f>
        <v>Europe</v>
      </c>
      <c r="K1849" s="9" t="str">
        <f t="shared" si="0"/>
        <v>Portugal</v>
      </c>
      <c r="L1849" s="9" t="s">
        <v>172</v>
      </c>
      <c r="M1849" s="9" t="str">
        <f>IF(L1849="","",VLOOKUP(L1849,Metadata!$J$2:$K$22,2,FALSE))</f>
        <v>Porto Metropolitan Area</v>
      </c>
      <c r="N1849" s="9" t="s">
        <v>141</v>
      </c>
      <c r="O1849" s="9" t="s">
        <v>137</v>
      </c>
      <c r="P1849" s="9" t="s">
        <v>191</v>
      </c>
      <c r="Q1849" s="10" t="str">
        <f t="shared" si="1"/>
        <v>Remote Job (full or flexible)</v>
      </c>
      <c r="R1849" s="10">
        <v>6</v>
      </c>
      <c r="S1849" s="9" t="s">
        <v>229</v>
      </c>
      <c r="T1849" s="9" t="s">
        <v>137</v>
      </c>
      <c r="U1849" s="9" t="str">
        <f>IF(S1849&lt;&gt;"",S1849,IF(T1849&lt;&gt;"",VLOOKUP(T1849,Metadata!$S$2:$T$228,2,FALSE),""))</f>
        <v>Project Manager</v>
      </c>
      <c r="V1849" s="9" t="s">
        <v>207</v>
      </c>
      <c r="W1849" s="9" t="s">
        <v>137</v>
      </c>
      <c r="X1849" s="9" t="s">
        <v>163</v>
      </c>
      <c r="Y1849" s="9" t="s">
        <v>137</v>
      </c>
      <c r="Z1849" s="9" t="s">
        <v>164</v>
      </c>
      <c r="AA1849" s="9" t="s">
        <v>137</v>
      </c>
      <c r="AB1849" s="9" t="s">
        <v>137</v>
      </c>
      <c r="AC1849" s="9"/>
      <c r="AD1849" s="9"/>
      <c r="AE1849" s="9"/>
      <c r="AF1849" s="9" t="s">
        <v>243</v>
      </c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198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10"/>
      <c r="CB1849" s="10" t="str">
        <f t="shared" si="5"/>
        <v/>
      </c>
      <c r="CC1849" s="10"/>
      <c r="CD1849" s="9" t="str">
        <f t="shared" si="2"/>
        <v/>
      </c>
      <c r="CE1849" s="9" t="s">
        <v>151</v>
      </c>
      <c r="CF1849" s="9" t="s">
        <v>169</v>
      </c>
      <c r="CG1849" s="9">
        <f>IF(CF1849="","",VLOOKUP(CF1849,Metadata!$D$2:$H$20,2,FALSE))</f>
        <v>12500</v>
      </c>
      <c r="CH1849" s="9">
        <f>IF(CF1849="","",VLOOKUP(CF1849,Metadata!$D$2:$H$20,4,FALSE))</f>
        <v>0</v>
      </c>
      <c r="CI1849" s="9">
        <f>IF(CF1849="","",VLOOKUP(CF1849,Metadata!$D$2:$H$20,5,FALSE))</f>
        <v>15000</v>
      </c>
      <c r="CJ1849" s="9">
        <f t="shared" si="3"/>
        <v>12500</v>
      </c>
      <c r="CK1849" s="9" t="s">
        <v>153</v>
      </c>
      <c r="CL1849" s="10">
        <v>7</v>
      </c>
      <c r="CM1849" s="10">
        <v>5</v>
      </c>
      <c r="CN1849" s="10">
        <v>7</v>
      </c>
      <c r="CO1849" s="10">
        <v>7</v>
      </c>
      <c r="CP1849" s="10">
        <v>7</v>
      </c>
      <c r="CQ1849" s="10">
        <v>7</v>
      </c>
      <c r="CR1849" s="10">
        <v>7</v>
      </c>
      <c r="CS1849" s="10">
        <v>7</v>
      </c>
      <c r="CT1849" s="10">
        <v>7</v>
      </c>
      <c r="CU1849" s="10">
        <v>7</v>
      </c>
      <c r="CV1849" s="10">
        <v>7</v>
      </c>
      <c r="CW1849" s="10">
        <v>7</v>
      </c>
      <c r="CX1849" s="10">
        <v>7</v>
      </c>
      <c r="CY1849" s="10">
        <v>7</v>
      </c>
      <c r="CZ1849" s="10">
        <v>7</v>
      </c>
      <c r="DA1849" s="10">
        <v>7</v>
      </c>
      <c r="DB1849" s="10">
        <v>7</v>
      </c>
      <c r="DC1849" s="10">
        <v>7</v>
      </c>
      <c r="DD1849" s="10">
        <v>4</v>
      </c>
      <c r="DE1849" s="10">
        <v>4</v>
      </c>
      <c r="DF1849" s="10">
        <v>7</v>
      </c>
      <c r="DG1849" s="10">
        <v>7</v>
      </c>
      <c r="DH1849" s="10">
        <v>7</v>
      </c>
      <c r="DI1849" s="10">
        <v>6</v>
      </c>
      <c r="DJ1849" s="10">
        <v>7</v>
      </c>
      <c r="DK1849" s="10">
        <v>7</v>
      </c>
      <c r="DL1849" s="10">
        <v>7</v>
      </c>
      <c r="DM1849" s="9" t="s">
        <v>154</v>
      </c>
      <c r="DN1849" s="10">
        <v>1986</v>
      </c>
      <c r="DO1849" s="9">
        <f t="shared" si="8"/>
        <v>35</v>
      </c>
      <c r="DP1849" s="9" t="s">
        <v>155</v>
      </c>
      <c r="DQ1849" s="9" t="s">
        <v>210</v>
      </c>
      <c r="DR1849" s="9" t="s">
        <v>170</v>
      </c>
      <c r="DS1849" s="9" t="s">
        <v>137</v>
      </c>
      <c r="DT1849" s="9" t="s">
        <v>657</v>
      </c>
      <c r="DU1849" s="9" t="s">
        <v>158</v>
      </c>
      <c r="DV1849" s="9" t="str">
        <f>VLOOKUP(DU1849,Metadata!$B$2:$C$7,2,FALSE)</f>
        <v>6+ years</v>
      </c>
    </row>
    <row r="1850" spans="1:126">
      <c r="A1850" s="13">
        <v>1849</v>
      </c>
      <c r="B1850" s="9" t="s">
        <v>135</v>
      </c>
      <c r="C1850" s="9" t="str">
        <f>VLOOKUP(B1850,Metadata!$M$2:$N$6,2,FALSE)</f>
        <v>Permanent Employee</v>
      </c>
      <c r="D1850" s="9" t="s">
        <v>159</v>
      </c>
      <c r="E1850" s="9" t="s">
        <v>137</v>
      </c>
      <c r="F1850" s="9" t="s">
        <v>138</v>
      </c>
      <c r="G1850" s="9" t="s">
        <v>140</v>
      </c>
      <c r="H1850" s="9" t="str">
        <f>IF(G1850="","",VLOOKUP(G1850,Metadata!$J$2:$K$22,2,FALSE))</f>
        <v>Lisbon Metropolitan Area</v>
      </c>
      <c r="I1850" s="9" t="s">
        <v>138</v>
      </c>
      <c r="J1850" s="9" t="str">
        <f>IF(I1850="","",VLOOKUP(I1850,Metadata!$P$2:$Q$43,2,FALSE))</f>
        <v>Europe</v>
      </c>
      <c r="K1850" s="9" t="str">
        <f t="shared" si="0"/>
        <v>Portugal</v>
      </c>
      <c r="L1850" s="9" t="s">
        <v>140</v>
      </c>
      <c r="M1850" s="9" t="str">
        <f>IF(L1850="","",VLOOKUP(L1850,Metadata!$J$2:$K$22,2,FALSE))</f>
        <v>Lisbon Metropolitan Area</v>
      </c>
      <c r="N1850" s="9" t="s">
        <v>141</v>
      </c>
      <c r="O1850" s="9" t="s">
        <v>137</v>
      </c>
      <c r="P1850" s="9" t="s">
        <v>191</v>
      </c>
      <c r="Q1850" s="10" t="str">
        <f t="shared" si="1"/>
        <v>Remote Job (full or flexible)</v>
      </c>
      <c r="R1850" s="10">
        <v>6</v>
      </c>
      <c r="S1850" s="9" t="s">
        <v>229</v>
      </c>
      <c r="T1850" s="9" t="s">
        <v>137</v>
      </c>
      <c r="U1850" s="9" t="str">
        <f>IF(S1850&lt;&gt;"",S1850,IF(T1850&lt;&gt;"",VLOOKUP(T1850,Metadata!$S$2:$T$228,2,FALSE),""))</f>
        <v>Project Manager</v>
      </c>
      <c r="V1850" s="9" t="s">
        <v>137</v>
      </c>
      <c r="W1850" s="9" t="s">
        <v>714</v>
      </c>
      <c r="X1850" s="9" t="s">
        <v>145</v>
      </c>
      <c r="Y1850" s="9" t="s">
        <v>137</v>
      </c>
      <c r="Z1850" s="9" t="s">
        <v>184</v>
      </c>
      <c r="AA1850" s="9" t="s">
        <v>137</v>
      </c>
      <c r="AB1850" s="9" t="s">
        <v>137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 t="s">
        <v>150</v>
      </c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 t="s">
        <v>150</v>
      </c>
      <c r="BZ1850" s="9" t="s">
        <v>137</v>
      </c>
      <c r="CA1850" s="10"/>
      <c r="CB1850" s="10" t="str">
        <f t="shared" si="5"/>
        <v/>
      </c>
      <c r="CC1850" s="10"/>
      <c r="CD1850" s="9" t="str">
        <f t="shared" si="2"/>
        <v/>
      </c>
      <c r="CE1850" s="9" t="s">
        <v>168</v>
      </c>
      <c r="CF1850" s="9" t="s">
        <v>293</v>
      </c>
      <c r="CG1850" s="9">
        <f>IF(CF1850="","",VLOOKUP(CF1850,Metadata!$D$2:$H$20,2,FALSE))</f>
        <v>52500</v>
      </c>
      <c r="CH1850" s="9">
        <f>IF(CF1850="","",VLOOKUP(CF1850,Metadata!$D$2:$H$20,4,FALSE))</f>
        <v>50000</v>
      </c>
      <c r="CI1850" s="9">
        <f>IF(CF1850="","",VLOOKUP(CF1850,Metadata!$D$2:$H$20,5,FALSE))</f>
        <v>55000</v>
      </c>
      <c r="CJ1850" s="9">
        <f t="shared" si="3"/>
        <v>52500</v>
      </c>
      <c r="CK1850" s="9" t="s">
        <v>153</v>
      </c>
      <c r="CL1850" s="10">
        <v>5</v>
      </c>
      <c r="CM1850" s="10">
        <v>2</v>
      </c>
      <c r="CN1850" s="10">
        <v>6</v>
      </c>
      <c r="CO1850" s="10">
        <v>5</v>
      </c>
      <c r="CP1850" s="10">
        <v>5</v>
      </c>
      <c r="CQ1850" s="10">
        <v>5</v>
      </c>
      <c r="CR1850" s="10">
        <v>6</v>
      </c>
      <c r="CS1850" s="10">
        <v>6</v>
      </c>
      <c r="CT1850" s="10">
        <v>6</v>
      </c>
      <c r="CU1850" s="10">
        <v>5</v>
      </c>
      <c r="CV1850" s="10">
        <v>6</v>
      </c>
      <c r="CW1850" s="10">
        <v>5</v>
      </c>
      <c r="CX1850" s="10">
        <v>6</v>
      </c>
      <c r="CY1850" s="10">
        <v>5</v>
      </c>
      <c r="CZ1850" s="10">
        <v>4</v>
      </c>
      <c r="DA1850" s="10">
        <v>6</v>
      </c>
      <c r="DB1850" s="10">
        <v>4</v>
      </c>
      <c r="DC1850" s="10">
        <v>6</v>
      </c>
      <c r="DD1850" s="10">
        <v>5</v>
      </c>
      <c r="DE1850" s="10">
        <v>5</v>
      </c>
      <c r="DF1850" s="10">
        <v>5</v>
      </c>
      <c r="DG1850" s="10">
        <v>7</v>
      </c>
      <c r="DH1850" s="10">
        <v>4</v>
      </c>
      <c r="DI1850" s="10">
        <v>4</v>
      </c>
      <c r="DJ1850" s="10">
        <v>5</v>
      </c>
      <c r="DK1850" s="10">
        <v>5</v>
      </c>
      <c r="DL1850" s="10">
        <v>4</v>
      </c>
      <c r="DM1850" s="9" t="s">
        <v>154</v>
      </c>
      <c r="DN1850" s="10">
        <v>1979</v>
      </c>
      <c r="DO1850" s="9">
        <f t="shared" si="8"/>
        <v>42</v>
      </c>
      <c r="DP1850" s="9" t="s">
        <v>155</v>
      </c>
      <c r="DQ1850" s="9" t="s">
        <v>156</v>
      </c>
      <c r="DR1850" s="9" t="s">
        <v>157</v>
      </c>
      <c r="DS1850" s="9" t="s">
        <v>137</v>
      </c>
      <c r="DT1850" s="9" t="s">
        <v>657</v>
      </c>
      <c r="DU1850" s="9" t="s">
        <v>158</v>
      </c>
      <c r="DV1850" s="9" t="str">
        <f>VLOOKUP(DU1850,Metadata!$B$2:$C$7,2,FALSE)</f>
        <v>6+ years</v>
      </c>
    </row>
    <row r="1851" spans="1:126">
      <c r="A1851" s="13">
        <v>1850</v>
      </c>
      <c r="B1851" s="9" t="s">
        <v>135</v>
      </c>
      <c r="C1851" s="9" t="str">
        <f>VLOOKUP(B1851,Metadata!$M$2:$N$6,2,FALSE)</f>
        <v>Permanent Employee</v>
      </c>
      <c r="D1851" s="9" t="s">
        <v>159</v>
      </c>
      <c r="E1851" s="9" t="s">
        <v>137</v>
      </c>
      <c r="F1851" s="9" t="s">
        <v>138</v>
      </c>
      <c r="G1851" s="9" t="s">
        <v>354</v>
      </c>
      <c r="H1851" s="9" t="str">
        <f>IF(G1851="","",VLOOKUP(G1851,Metadata!$J$2:$K$22,2,FALSE))</f>
        <v>South</v>
      </c>
      <c r="I1851" s="9" t="s">
        <v>138</v>
      </c>
      <c r="J1851" s="9" t="str">
        <f>IF(I1851="","",VLOOKUP(I1851,Metadata!$P$2:$Q$43,2,FALSE))</f>
        <v>Europe</v>
      </c>
      <c r="K1851" s="9" t="str">
        <f t="shared" si="0"/>
        <v>Portugal</v>
      </c>
      <c r="L1851" s="9" t="s">
        <v>354</v>
      </c>
      <c r="M1851" s="9" t="str">
        <f>IF(L1851="","",VLOOKUP(L1851,Metadata!$J$2:$K$22,2,FALSE))</f>
        <v>South</v>
      </c>
      <c r="N1851" s="9" t="s">
        <v>214</v>
      </c>
      <c r="O1851" s="9" t="s">
        <v>259</v>
      </c>
      <c r="P1851" s="9" t="s">
        <v>191</v>
      </c>
      <c r="Q1851" s="10" t="str">
        <f t="shared" si="1"/>
        <v>Remote Job (full or flexible)</v>
      </c>
      <c r="R1851" s="10">
        <v>4</v>
      </c>
      <c r="S1851" s="9" t="s">
        <v>319</v>
      </c>
      <c r="T1851" s="9" t="s">
        <v>137</v>
      </c>
      <c r="U1851" s="9" t="str">
        <f>IF(S1851&lt;&gt;"",S1851,IF(T1851&lt;&gt;"",VLOOKUP(T1851,Metadata!$S$2:$T$228,2,FALSE),""))</f>
        <v>CTO</v>
      </c>
      <c r="V1851" s="9" t="s">
        <v>217</v>
      </c>
      <c r="W1851" s="9" t="s">
        <v>137</v>
      </c>
      <c r="X1851" s="9" t="s">
        <v>163</v>
      </c>
      <c r="Y1851" s="9" t="s">
        <v>137</v>
      </c>
      <c r="Z1851" s="9" t="s">
        <v>262</v>
      </c>
      <c r="AA1851" s="9" t="s">
        <v>165</v>
      </c>
      <c r="AB1851" s="9" t="s">
        <v>137</v>
      </c>
      <c r="AC1851" s="9" t="s">
        <v>147</v>
      </c>
      <c r="AD1851" s="9"/>
      <c r="AE1851" s="9"/>
      <c r="AF1851" s="9"/>
      <c r="AG1851" s="9" t="s">
        <v>166</v>
      </c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 t="s">
        <v>178</v>
      </c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 t="s">
        <v>355</v>
      </c>
      <c r="CA1851" s="10"/>
      <c r="CB1851" s="10" t="str">
        <f t="shared" si="5"/>
        <v/>
      </c>
      <c r="CC1851" s="10"/>
      <c r="CD1851" s="9" t="str">
        <f t="shared" si="2"/>
        <v/>
      </c>
      <c r="CE1851" s="9" t="s">
        <v>151</v>
      </c>
      <c r="CF1851" s="9" t="s">
        <v>337</v>
      </c>
      <c r="CG1851" s="9">
        <f>IF(CF1851="","",VLOOKUP(CF1851,Metadata!$D$2:$H$20,2,FALSE))</f>
        <v>67500</v>
      </c>
      <c r="CH1851" s="9">
        <f>IF(CF1851="","",VLOOKUP(CF1851,Metadata!$D$2:$H$20,4,FALSE))</f>
        <v>65000</v>
      </c>
      <c r="CI1851" s="9">
        <f>IF(CF1851="","",VLOOKUP(CF1851,Metadata!$D$2:$H$20,5,FALSE))</f>
        <v>70000</v>
      </c>
      <c r="CJ1851" s="9">
        <f t="shared" si="3"/>
        <v>67500</v>
      </c>
      <c r="CK1851" s="9" t="s">
        <v>221</v>
      </c>
      <c r="CL1851" s="10">
        <v>6</v>
      </c>
      <c r="CM1851" s="10">
        <v>1</v>
      </c>
      <c r="CN1851" s="10">
        <v>7</v>
      </c>
      <c r="CO1851" s="10">
        <v>6</v>
      </c>
      <c r="CP1851" s="10">
        <v>5</v>
      </c>
      <c r="CQ1851" s="10">
        <v>7</v>
      </c>
      <c r="CR1851" s="10">
        <v>5</v>
      </c>
      <c r="CS1851" s="10">
        <v>5</v>
      </c>
      <c r="CT1851" s="10">
        <v>7</v>
      </c>
      <c r="CU1851" s="10">
        <v>5</v>
      </c>
      <c r="CV1851" s="10">
        <v>5</v>
      </c>
      <c r="CW1851" s="10">
        <v>4</v>
      </c>
      <c r="CX1851" s="10">
        <v>5</v>
      </c>
      <c r="CY1851" s="10">
        <v>5</v>
      </c>
      <c r="CZ1851" s="10">
        <v>5</v>
      </c>
      <c r="DA1851" s="10">
        <v>6</v>
      </c>
      <c r="DB1851" s="10">
        <v>4</v>
      </c>
      <c r="DC1851" s="10">
        <v>3</v>
      </c>
      <c r="DD1851" s="10">
        <v>3</v>
      </c>
      <c r="DE1851" s="10">
        <v>6</v>
      </c>
      <c r="DF1851" s="10">
        <v>5</v>
      </c>
      <c r="DG1851" s="10">
        <v>5</v>
      </c>
      <c r="DH1851" s="10">
        <v>4</v>
      </c>
      <c r="DI1851" s="10">
        <v>5</v>
      </c>
      <c r="DJ1851" s="10">
        <v>5</v>
      </c>
      <c r="DK1851" s="10">
        <v>4</v>
      </c>
      <c r="DL1851" s="10">
        <v>4</v>
      </c>
      <c r="DM1851" s="9" t="s">
        <v>154</v>
      </c>
      <c r="DN1851" s="10">
        <v>1983</v>
      </c>
      <c r="DO1851" s="9">
        <f t="shared" si="8"/>
        <v>38</v>
      </c>
      <c r="DP1851" s="9" t="s">
        <v>155</v>
      </c>
      <c r="DQ1851" s="9" t="s">
        <v>156</v>
      </c>
      <c r="DR1851" s="9" t="s">
        <v>157</v>
      </c>
      <c r="DS1851" s="9" t="s">
        <v>137</v>
      </c>
      <c r="DT1851" s="9" t="s">
        <v>657</v>
      </c>
      <c r="DU1851" s="9" t="s">
        <v>158</v>
      </c>
      <c r="DV1851" s="9" t="str">
        <f>VLOOKUP(DU1851,Metadata!$B$2:$C$7,2,FALSE)</f>
        <v>6+ years</v>
      </c>
    </row>
    <row r="1852" spans="1:126">
      <c r="A1852" s="13">
        <v>1851</v>
      </c>
      <c r="B1852" s="9" t="s">
        <v>135</v>
      </c>
      <c r="C1852" s="9" t="str">
        <f>VLOOKUP(B1852,Metadata!$M$2:$N$6,2,FALSE)</f>
        <v>Permanent Employee</v>
      </c>
      <c r="D1852" s="9" t="s">
        <v>136</v>
      </c>
      <c r="E1852" s="9" t="s">
        <v>137</v>
      </c>
      <c r="F1852" s="9" t="s">
        <v>138</v>
      </c>
      <c r="G1852" s="9" t="s">
        <v>140</v>
      </c>
      <c r="H1852" s="9" t="str">
        <f>IF(G1852="","",VLOOKUP(G1852,Metadata!$J$2:$K$22,2,FALSE))</f>
        <v>Lisbon Metropolitan Area</v>
      </c>
      <c r="I1852" s="9" t="s">
        <v>138</v>
      </c>
      <c r="J1852" s="9" t="str">
        <f>IF(I1852="","",VLOOKUP(I1852,Metadata!$P$2:$Q$43,2,FALSE))</f>
        <v>Europe</v>
      </c>
      <c r="K1852" s="9" t="str">
        <f t="shared" si="0"/>
        <v>Portugal</v>
      </c>
      <c r="L1852" s="9" t="s">
        <v>140</v>
      </c>
      <c r="M1852" s="9" t="str">
        <f>IF(L1852="","",VLOOKUP(L1852,Metadata!$J$2:$K$22,2,FALSE))</f>
        <v>Lisbon Metropolitan Area</v>
      </c>
      <c r="N1852" s="9" t="s">
        <v>141</v>
      </c>
      <c r="O1852" s="9" t="s">
        <v>137</v>
      </c>
      <c r="P1852" s="9" t="s">
        <v>191</v>
      </c>
      <c r="Q1852" s="10" t="str">
        <f t="shared" si="1"/>
        <v>Remote Job (full or flexible)</v>
      </c>
      <c r="R1852" s="10">
        <v>7</v>
      </c>
      <c r="S1852" s="9" t="s">
        <v>161</v>
      </c>
      <c r="T1852" s="9" t="s">
        <v>137</v>
      </c>
      <c r="U1852" s="9" t="str">
        <f>IF(S1852&lt;&gt;"",S1852,IF(T1852&lt;&gt;"",VLOOKUP(T1852,Metadata!$S$2:$T$228,2,FALSE),""))</f>
        <v>Full-Stack Developer</v>
      </c>
      <c r="V1852" s="9" t="s">
        <v>162</v>
      </c>
      <c r="W1852" s="9" t="s">
        <v>137</v>
      </c>
      <c r="X1852" s="9" t="s">
        <v>269</v>
      </c>
      <c r="Y1852" s="9" t="s">
        <v>137</v>
      </c>
      <c r="Z1852" s="9" t="s">
        <v>218</v>
      </c>
      <c r="AA1852" s="9" t="s">
        <v>137</v>
      </c>
      <c r="AB1852" s="9" t="s">
        <v>137</v>
      </c>
      <c r="AC1852" s="9" t="s">
        <v>147</v>
      </c>
      <c r="AD1852" s="9"/>
      <c r="AE1852" s="9" t="s">
        <v>194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198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10"/>
      <c r="CB1852" s="10" t="str">
        <f t="shared" si="5"/>
        <v/>
      </c>
      <c r="CC1852" s="10"/>
      <c r="CD1852" s="9" t="str">
        <f t="shared" si="2"/>
        <v/>
      </c>
      <c r="CE1852" s="9" t="s">
        <v>151</v>
      </c>
      <c r="CF1852" s="9" t="s">
        <v>236</v>
      </c>
      <c r="CG1852" s="9">
        <f>IF(CF1852="","",VLOOKUP(CF1852,Metadata!$D$2:$H$20,2,FALSE))</f>
        <v>47500</v>
      </c>
      <c r="CH1852" s="9">
        <f>IF(CF1852="","",VLOOKUP(CF1852,Metadata!$D$2:$H$20,4,FALSE))</f>
        <v>45000</v>
      </c>
      <c r="CI1852" s="9">
        <f>IF(CF1852="","",VLOOKUP(CF1852,Metadata!$D$2:$H$20,5,FALSE))</f>
        <v>50000</v>
      </c>
      <c r="CJ1852" s="9">
        <f t="shared" si="3"/>
        <v>47500</v>
      </c>
      <c r="CK1852" s="9" t="s">
        <v>366</v>
      </c>
      <c r="CL1852" s="10">
        <v>3</v>
      </c>
      <c r="CM1852" s="10">
        <v>5</v>
      </c>
      <c r="CN1852" s="10">
        <v>7</v>
      </c>
      <c r="CO1852" s="10">
        <v>6</v>
      </c>
      <c r="CP1852" s="10">
        <v>6</v>
      </c>
      <c r="CQ1852" s="10">
        <v>7</v>
      </c>
      <c r="CR1852" s="10">
        <v>7</v>
      </c>
      <c r="CS1852" s="10">
        <v>5</v>
      </c>
      <c r="CT1852" s="10">
        <v>4</v>
      </c>
      <c r="CU1852" s="10">
        <v>3</v>
      </c>
      <c r="CV1852" s="10">
        <v>5</v>
      </c>
      <c r="CW1852" s="10">
        <v>4</v>
      </c>
      <c r="CX1852" s="10">
        <v>7</v>
      </c>
      <c r="CY1852" s="10">
        <v>5</v>
      </c>
      <c r="CZ1852" s="10">
        <v>7</v>
      </c>
      <c r="DA1852" s="10">
        <v>2</v>
      </c>
      <c r="DB1852" s="10">
        <v>2</v>
      </c>
      <c r="DC1852" s="10">
        <v>7</v>
      </c>
      <c r="DD1852" s="10">
        <v>2</v>
      </c>
      <c r="DE1852" s="10">
        <v>7</v>
      </c>
      <c r="DF1852" s="10">
        <v>6</v>
      </c>
      <c r="DG1852" s="10">
        <v>2</v>
      </c>
      <c r="DH1852" s="10">
        <v>2</v>
      </c>
      <c r="DI1852" s="10">
        <v>2</v>
      </c>
      <c r="DJ1852" s="10">
        <v>2</v>
      </c>
      <c r="DK1852" s="10">
        <v>5</v>
      </c>
      <c r="DL1852" s="10">
        <v>2</v>
      </c>
      <c r="DM1852" s="9" t="s">
        <v>154</v>
      </c>
      <c r="DN1852" s="10">
        <v>1969</v>
      </c>
      <c r="DO1852" s="9">
        <f t="shared" si="8"/>
        <v>52</v>
      </c>
      <c r="DP1852" s="9" t="s">
        <v>155</v>
      </c>
      <c r="DQ1852" s="9" t="s">
        <v>156</v>
      </c>
      <c r="DR1852" s="9" t="s">
        <v>157</v>
      </c>
      <c r="DS1852" s="9" t="s">
        <v>137</v>
      </c>
      <c r="DT1852" s="9" t="s">
        <v>657</v>
      </c>
      <c r="DU1852" s="9" t="s">
        <v>158</v>
      </c>
      <c r="DV1852" s="9" t="str">
        <f>VLOOKUP(DU1852,Metadata!$B$2:$C$7,2,FALSE)</f>
        <v>6+ years</v>
      </c>
    </row>
    <row r="1853" spans="1:126">
      <c r="A1853" s="13">
        <v>1852</v>
      </c>
      <c r="B1853" s="9" t="s">
        <v>135</v>
      </c>
      <c r="C1853" s="9" t="str">
        <f>VLOOKUP(B1853,Metadata!$M$2:$N$6,2,FALSE)</f>
        <v>Permanent Employee</v>
      </c>
      <c r="D1853" s="9" t="s">
        <v>159</v>
      </c>
      <c r="E1853" s="9" t="s">
        <v>137</v>
      </c>
      <c r="F1853" s="9" t="s">
        <v>138</v>
      </c>
      <c r="G1853" s="9" t="s">
        <v>283</v>
      </c>
      <c r="H1853" s="9" t="str">
        <f>IF(G1853="","",VLOOKUP(G1853,Metadata!$J$2:$K$22,2,FALSE))</f>
        <v>Lisbon Metropolitan Area</v>
      </c>
      <c r="I1853" s="9" t="s">
        <v>138</v>
      </c>
      <c r="J1853" s="9" t="str">
        <f>IF(I1853="","",VLOOKUP(I1853,Metadata!$P$2:$Q$43,2,FALSE))</f>
        <v>Europe</v>
      </c>
      <c r="K1853" s="9" t="str">
        <f t="shared" si="0"/>
        <v>Portugal</v>
      </c>
      <c r="L1853" s="9" t="s">
        <v>140</v>
      </c>
      <c r="M1853" s="9" t="str">
        <f>IF(L1853="","",VLOOKUP(L1853,Metadata!$J$2:$K$22,2,FALSE))</f>
        <v>Lisbon Metropolitan Area</v>
      </c>
      <c r="N1853" s="9" t="s">
        <v>141</v>
      </c>
      <c r="O1853" s="9" t="s">
        <v>137</v>
      </c>
      <c r="P1853" s="9" t="s">
        <v>142</v>
      </c>
      <c r="Q1853" s="10" t="str">
        <f t="shared" si="1"/>
        <v>Full Office Job</v>
      </c>
      <c r="R1853" s="10">
        <v>5</v>
      </c>
      <c r="S1853" s="9" t="s">
        <v>192</v>
      </c>
      <c r="T1853" s="9" t="s">
        <v>137</v>
      </c>
      <c r="U1853" s="9" t="str">
        <f>IF(S1853&lt;&gt;"",S1853,IF(T1853&lt;&gt;"",VLOOKUP(T1853,Metadata!$S$2:$T$228,2,FALSE),""))</f>
        <v>Back-End Developer</v>
      </c>
      <c r="V1853" s="9" t="s">
        <v>144</v>
      </c>
      <c r="W1853" s="9" t="s">
        <v>137</v>
      </c>
      <c r="X1853" s="9" t="s">
        <v>208</v>
      </c>
      <c r="Y1853" s="9" t="s">
        <v>137</v>
      </c>
      <c r="Z1853" s="9" t="s">
        <v>146</v>
      </c>
      <c r="AA1853" s="9" t="s">
        <v>137</v>
      </c>
      <c r="AB1853" s="9" t="s">
        <v>137</v>
      </c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 t="s">
        <v>343</v>
      </c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 t="s">
        <v>150</v>
      </c>
      <c r="BZ1853" s="9" t="s">
        <v>137</v>
      </c>
      <c r="CA1853" s="10"/>
      <c r="CB1853" s="10" t="str">
        <f t="shared" si="5"/>
        <v/>
      </c>
      <c r="CC1853" s="10"/>
      <c r="CD1853" s="9" t="str">
        <f t="shared" si="2"/>
        <v/>
      </c>
      <c r="CE1853" s="9" t="s">
        <v>168</v>
      </c>
      <c r="CF1853" s="9" t="s">
        <v>188</v>
      </c>
      <c r="CG1853" s="9">
        <f>IF(CF1853="","",VLOOKUP(CF1853,Metadata!$D$2:$H$20,2,FALSE))</f>
        <v>17500</v>
      </c>
      <c r="CH1853" s="9">
        <f>IF(CF1853="","",VLOOKUP(CF1853,Metadata!$D$2:$H$20,4,FALSE))</f>
        <v>15000</v>
      </c>
      <c r="CI1853" s="9">
        <f>IF(CF1853="","",VLOOKUP(CF1853,Metadata!$D$2:$H$20,5,FALSE))</f>
        <v>20000</v>
      </c>
      <c r="CJ1853" s="9">
        <f t="shared" si="3"/>
        <v>17500</v>
      </c>
      <c r="CK1853" s="9" t="s">
        <v>153</v>
      </c>
      <c r="CL1853" s="10">
        <v>1</v>
      </c>
      <c r="CM1853" s="10">
        <v>5</v>
      </c>
      <c r="CN1853" s="10">
        <v>7</v>
      </c>
      <c r="CO1853" s="10">
        <v>7</v>
      </c>
      <c r="CP1853" s="10">
        <v>6</v>
      </c>
      <c r="CQ1853" s="10">
        <v>5</v>
      </c>
      <c r="CR1853" s="10">
        <v>5</v>
      </c>
      <c r="CS1853" s="10">
        <v>5</v>
      </c>
      <c r="CT1853" s="10">
        <v>5</v>
      </c>
      <c r="CU1853" s="10">
        <v>2</v>
      </c>
      <c r="CV1853" s="10">
        <v>5</v>
      </c>
      <c r="CW1853" s="10">
        <v>5</v>
      </c>
      <c r="CX1853" s="10">
        <v>5</v>
      </c>
      <c r="CY1853" s="10">
        <v>6</v>
      </c>
      <c r="CZ1853" s="10">
        <v>7</v>
      </c>
      <c r="DA1853" s="10">
        <v>7</v>
      </c>
      <c r="DB1853" s="10">
        <v>6</v>
      </c>
      <c r="DC1853" s="10">
        <v>7</v>
      </c>
      <c r="DD1853" s="10">
        <v>4</v>
      </c>
      <c r="DE1853" s="10">
        <v>7</v>
      </c>
      <c r="DF1853" s="10">
        <v>5</v>
      </c>
      <c r="DG1853" s="10">
        <v>5</v>
      </c>
      <c r="DH1853" s="10">
        <v>4</v>
      </c>
      <c r="DI1853" s="10">
        <v>4</v>
      </c>
      <c r="DJ1853" s="10">
        <v>4</v>
      </c>
      <c r="DK1853" s="10">
        <v>5</v>
      </c>
      <c r="DL1853" s="10">
        <v>4</v>
      </c>
      <c r="DM1853" s="9" t="s">
        <v>154</v>
      </c>
      <c r="DN1853" s="10">
        <v>1996</v>
      </c>
      <c r="DO1853" s="9">
        <f t="shared" si="8"/>
        <v>25</v>
      </c>
      <c r="DP1853" s="9" t="s">
        <v>155</v>
      </c>
      <c r="DQ1853" s="9" t="s">
        <v>202</v>
      </c>
      <c r="DR1853" s="9" t="s">
        <v>170</v>
      </c>
      <c r="DS1853" s="9" t="s">
        <v>137</v>
      </c>
      <c r="DT1853" s="9" t="s">
        <v>657</v>
      </c>
      <c r="DU1853" s="9" t="s">
        <v>168</v>
      </c>
      <c r="DV1853" s="9" t="str">
        <f>VLOOKUP(DU1853,Metadata!$B$2:$C$7,2,FALSE)</f>
        <v>0 - 3 years</v>
      </c>
    </row>
    <row r="1854" spans="1:126">
      <c r="A1854" s="13">
        <v>1853</v>
      </c>
      <c r="B1854" s="9" t="s">
        <v>135</v>
      </c>
      <c r="C1854" s="9" t="str">
        <f>VLOOKUP(B1854,Metadata!$M$2:$N$6,2,FALSE)</f>
        <v>Permanent Employee</v>
      </c>
      <c r="D1854" s="9" t="s">
        <v>159</v>
      </c>
      <c r="E1854" s="9" t="s">
        <v>137</v>
      </c>
      <c r="F1854" s="9" t="s">
        <v>138</v>
      </c>
      <c r="G1854" s="9" t="s">
        <v>140</v>
      </c>
      <c r="H1854" s="9" t="str">
        <f>IF(G1854="","",VLOOKUP(G1854,Metadata!$J$2:$K$22,2,FALSE))</f>
        <v>Lisbon Metropolitan Area</v>
      </c>
      <c r="I1854" s="9" t="s">
        <v>138</v>
      </c>
      <c r="J1854" s="9" t="str">
        <f>IF(I1854="","",VLOOKUP(I1854,Metadata!$P$2:$Q$43,2,FALSE))</f>
        <v>Europe</v>
      </c>
      <c r="K1854" s="9" t="str">
        <f t="shared" si="0"/>
        <v>Portugal</v>
      </c>
      <c r="L1854" s="9" t="s">
        <v>140</v>
      </c>
      <c r="M1854" s="9" t="str">
        <f>IF(L1854="","",VLOOKUP(L1854,Metadata!$J$2:$K$22,2,FALSE))</f>
        <v>Lisbon Metropolitan Area</v>
      </c>
      <c r="N1854" s="9" t="s">
        <v>141</v>
      </c>
      <c r="O1854" s="9" t="s">
        <v>137</v>
      </c>
      <c r="P1854" s="9" t="s">
        <v>142</v>
      </c>
      <c r="Q1854" s="10" t="str">
        <f t="shared" si="1"/>
        <v>Full Office Job</v>
      </c>
      <c r="R1854" s="10">
        <v>5</v>
      </c>
      <c r="S1854" s="9" t="s">
        <v>249</v>
      </c>
      <c r="T1854" s="9" t="s">
        <v>137</v>
      </c>
      <c r="U1854" s="9" t="str">
        <f>IF(S1854&lt;&gt;"",S1854,IF(T1854&lt;&gt;"",VLOOKUP(T1854,Metadata!$S$2:$T$228,2,FALSE),""))</f>
        <v>Business Applications (BI/CRM/ERP)</v>
      </c>
      <c r="V1854" s="9" t="s">
        <v>144</v>
      </c>
      <c r="W1854" s="9" t="s">
        <v>137</v>
      </c>
      <c r="X1854" s="9" t="s">
        <v>163</v>
      </c>
      <c r="Y1854" s="9" t="s">
        <v>137</v>
      </c>
      <c r="Z1854" s="9" t="s">
        <v>184</v>
      </c>
      <c r="AA1854" s="9" t="s">
        <v>137</v>
      </c>
      <c r="AB1854" s="9" t="s">
        <v>137</v>
      </c>
      <c r="AC1854" s="9" t="s">
        <v>147</v>
      </c>
      <c r="AD1854" s="9"/>
      <c r="AE1854" s="9" t="s">
        <v>194</v>
      </c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 t="s">
        <v>150</v>
      </c>
      <c r="BZ1854" s="9" t="s">
        <v>137</v>
      </c>
      <c r="CA1854" s="10"/>
      <c r="CB1854" s="10" t="str">
        <f t="shared" si="5"/>
        <v/>
      </c>
      <c r="CC1854" s="10"/>
      <c r="CD1854" s="9" t="str">
        <f t="shared" si="2"/>
        <v/>
      </c>
      <c r="CE1854" s="9" t="s">
        <v>232</v>
      </c>
      <c r="CF1854" s="9" t="s">
        <v>152</v>
      </c>
      <c r="CG1854" s="9">
        <f>IF(CF1854="","",VLOOKUP(CF1854,Metadata!$D$2:$H$20,2,FALSE))</f>
        <v>32500</v>
      </c>
      <c r="CH1854" s="9">
        <f>IF(CF1854="","",VLOOKUP(CF1854,Metadata!$D$2:$H$20,4,FALSE))</f>
        <v>30000</v>
      </c>
      <c r="CI1854" s="9">
        <f>IF(CF1854="","",VLOOKUP(CF1854,Metadata!$D$2:$H$20,5,FALSE))</f>
        <v>35000</v>
      </c>
      <c r="CJ1854" s="9">
        <f t="shared" si="3"/>
        <v>32500</v>
      </c>
      <c r="CK1854" s="9" t="s">
        <v>201</v>
      </c>
      <c r="CL1854" s="10">
        <v>5</v>
      </c>
      <c r="CM1854" s="10">
        <v>1</v>
      </c>
      <c r="CN1854" s="10">
        <v>6</v>
      </c>
      <c r="CO1854" s="10">
        <v>6</v>
      </c>
      <c r="CP1854" s="10">
        <v>6</v>
      </c>
      <c r="CQ1854" s="10">
        <v>6</v>
      </c>
      <c r="CR1854" s="10">
        <v>5</v>
      </c>
      <c r="CS1854" s="10">
        <v>5</v>
      </c>
      <c r="CT1854" s="10">
        <v>6</v>
      </c>
      <c r="CU1854" s="10">
        <v>5</v>
      </c>
      <c r="CV1854" s="10">
        <v>5</v>
      </c>
      <c r="CW1854" s="10">
        <v>4</v>
      </c>
      <c r="CX1854" s="10">
        <v>5</v>
      </c>
      <c r="CY1854" s="10">
        <v>5</v>
      </c>
      <c r="CZ1854" s="10">
        <v>5</v>
      </c>
      <c r="DA1854" s="10">
        <v>5</v>
      </c>
      <c r="DB1854" s="10">
        <v>5</v>
      </c>
      <c r="DC1854" s="10">
        <v>6</v>
      </c>
      <c r="DD1854" s="10">
        <v>5</v>
      </c>
      <c r="DE1854" s="10">
        <v>6</v>
      </c>
      <c r="DF1854" s="10">
        <v>6</v>
      </c>
      <c r="DG1854" s="10">
        <v>6</v>
      </c>
      <c r="DH1854" s="10">
        <v>5</v>
      </c>
      <c r="DI1854" s="10">
        <v>6</v>
      </c>
      <c r="DJ1854" s="10">
        <v>6</v>
      </c>
      <c r="DK1854" s="10">
        <v>6</v>
      </c>
      <c r="DL1854" s="10">
        <v>5</v>
      </c>
      <c r="DM1854" s="9" t="s">
        <v>154</v>
      </c>
      <c r="DN1854" s="10">
        <v>1994</v>
      </c>
      <c r="DO1854" s="9">
        <f t="shared" si="8"/>
        <v>27</v>
      </c>
      <c r="DP1854" s="9" t="s">
        <v>155</v>
      </c>
      <c r="DQ1854" s="9" t="s">
        <v>156</v>
      </c>
      <c r="DR1854" s="9" t="s">
        <v>157</v>
      </c>
      <c r="DS1854" s="9" t="s">
        <v>137</v>
      </c>
      <c r="DT1854" s="9" t="s">
        <v>657</v>
      </c>
      <c r="DU1854" s="9" t="s">
        <v>223</v>
      </c>
      <c r="DV1854" s="9" t="str">
        <f>VLOOKUP(DU1854,Metadata!$B$2:$C$7,2,FALSE)</f>
        <v>3 - 6 years</v>
      </c>
    </row>
    <row r="1855" spans="1:126">
      <c r="A1855" s="13">
        <v>1854</v>
      </c>
      <c r="B1855" s="9" t="s">
        <v>135</v>
      </c>
      <c r="C1855" s="9" t="str">
        <f>VLOOKUP(B1855,Metadata!$M$2:$N$6,2,FALSE)</f>
        <v>Permanent Employee</v>
      </c>
      <c r="D1855" s="9" t="s">
        <v>159</v>
      </c>
      <c r="E1855" s="9" t="s">
        <v>137</v>
      </c>
      <c r="F1855" s="9" t="s">
        <v>138</v>
      </c>
      <c r="G1855" s="9" t="s">
        <v>140</v>
      </c>
      <c r="H1855" s="9" t="str">
        <f>IF(G1855="","",VLOOKUP(G1855,Metadata!$J$2:$K$22,2,FALSE))</f>
        <v>Lisbon Metropolitan Area</v>
      </c>
      <c r="I1855" s="9" t="s">
        <v>138</v>
      </c>
      <c r="J1855" s="9" t="str">
        <f>IF(I1855="","",VLOOKUP(I1855,Metadata!$P$2:$Q$43,2,FALSE))</f>
        <v>Europe</v>
      </c>
      <c r="K1855" s="9" t="str">
        <f t="shared" si="0"/>
        <v>Portugal</v>
      </c>
      <c r="L1855" s="9" t="s">
        <v>140</v>
      </c>
      <c r="M1855" s="9" t="str">
        <f>IF(L1855="","",VLOOKUP(L1855,Metadata!$J$2:$K$22,2,FALSE))</f>
        <v>Lisbon Metropolitan Area</v>
      </c>
      <c r="N1855" s="9" t="s">
        <v>214</v>
      </c>
      <c r="O1855" s="9" t="s">
        <v>259</v>
      </c>
      <c r="P1855" s="9" t="s">
        <v>142</v>
      </c>
      <c r="Q1855" s="10" t="str">
        <f t="shared" si="1"/>
        <v>Full Office Job</v>
      </c>
      <c r="R1855" s="10">
        <v>6</v>
      </c>
      <c r="S1855" s="9" t="s">
        <v>266</v>
      </c>
      <c r="T1855" s="9" t="s">
        <v>137</v>
      </c>
      <c r="U1855" s="9" t="str">
        <f>IF(S1855&lt;&gt;"",S1855,IF(T1855&lt;&gt;"",VLOOKUP(T1855,Metadata!$S$2:$T$228,2,FALSE),""))</f>
        <v>Data Scientist/Data Engineer</v>
      </c>
      <c r="V1855" s="9" t="s">
        <v>268</v>
      </c>
      <c r="W1855" s="9" t="s">
        <v>137</v>
      </c>
      <c r="X1855" s="9" t="s">
        <v>145</v>
      </c>
      <c r="Y1855" s="9" t="s">
        <v>137</v>
      </c>
      <c r="Z1855" s="9" t="s">
        <v>218</v>
      </c>
      <c r="AA1855" s="9" t="s">
        <v>137</v>
      </c>
      <c r="AB1855" s="9" t="s">
        <v>137</v>
      </c>
      <c r="AC1855" s="9" t="s">
        <v>147</v>
      </c>
      <c r="AD1855" s="9"/>
      <c r="AE1855" s="9"/>
      <c r="AF1855" s="9" t="s">
        <v>243</v>
      </c>
      <c r="AG1855" s="9"/>
      <c r="AH1855" s="9"/>
      <c r="AI1855" s="9"/>
      <c r="AJ1855" s="9"/>
      <c r="AK1855" s="9"/>
      <c r="AL1855" s="9"/>
      <c r="AM1855" s="9"/>
      <c r="AN1855" s="9"/>
      <c r="AO1855" s="9"/>
      <c r="AP1855" s="9" t="s">
        <v>244</v>
      </c>
      <c r="AQ1855" s="9"/>
      <c r="AR1855" s="9"/>
      <c r="AS1855" s="9"/>
      <c r="AT1855" s="9"/>
      <c r="AU1855" s="9" t="s">
        <v>267</v>
      </c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 t="s">
        <v>150</v>
      </c>
      <c r="BZ1855" s="9" t="s">
        <v>137</v>
      </c>
      <c r="CA1855" s="10"/>
      <c r="CB1855" s="10" t="str">
        <f t="shared" si="5"/>
        <v/>
      </c>
      <c r="CC1855" s="10"/>
      <c r="CD1855" s="9" t="str">
        <f t="shared" si="2"/>
        <v/>
      </c>
      <c r="CE1855" s="9" t="s">
        <v>232</v>
      </c>
      <c r="CF1855" s="9" t="s">
        <v>188</v>
      </c>
      <c r="CG1855" s="9">
        <f>IF(CF1855="","",VLOOKUP(CF1855,Metadata!$D$2:$H$20,2,FALSE))</f>
        <v>17500</v>
      </c>
      <c r="CH1855" s="9">
        <f>IF(CF1855="","",VLOOKUP(CF1855,Metadata!$D$2:$H$20,4,FALSE))</f>
        <v>15000</v>
      </c>
      <c r="CI1855" s="9">
        <f>IF(CF1855="","",VLOOKUP(CF1855,Metadata!$D$2:$H$20,5,FALSE))</f>
        <v>20000</v>
      </c>
      <c r="CJ1855" s="9">
        <f t="shared" si="3"/>
        <v>17500</v>
      </c>
      <c r="CK1855" s="9" t="s">
        <v>153</v>
      </c>
      <c r="CL1855" s="10">
        <v>3</v>
      </c>
      <c r="CM1855" s="10">
        <v>1</v>
      </c>
      <c r="CN1855" s="10">
        <v>6</v>
      </c>
      <c r="CO1855" s="10">
        <v>6</v>
      </c>
      <c r="CP1855" s="10">
        <v>6</v>
      </c>
      <c r="CQ1855" s="10">
        <v>7</v>
      </c>
      <c r="CR1855" s="10">
        <v>5</v>
      </c>
      <c r="CS1855" s="10">
        <v>4</v>
      </c>
      <c r="CT1855" s="10">
        <v>4</v>
      </c>
      <c r="CU1855" s="10">
        <v>5</v>
      </c>
      <c r="CV1855" s="10">
        <v>6</v>
      </c>
      <c r="CW1855" s="10">
        <v>4</v>
      </c>
      <c r="CX1855" s="10">
        <v>4</v>
      </c>
      <c r="CY1855" s="10">
        <v>3</v>
      </c>
      <c r="CZ1855" s="10">
        <v>6</v>
      </c>
      <c r="DA1855" s="10">
        <v>5</v>
      </c>
      <c r="DB1855" s="10">
        <v>4</v>
      </c>
      <c r="DC1855" s="10">
        <v>6</v>
      </c>
      <c r="DD1855" s="10">
        <v>6</v>
      </c>
      <c r="DE1855" s="10">
        <v>7</v>
      </c>
      <c r="DF1855" s="10">
        <v>6</v>
      </c>
      <c r="DG1855" s="10">
        <v>7</v>
      </c>
      <c r="DH1855" s="10">
        <v>5</v>
      </c>
      <c r="DI1855" s="10">
        <v>5</v>
      </c>
      <c r="DJ1855" s="10">
        <v>4</v>
      </c>
      <c r="DK1855" s="10">
        <v>4</v>
      </c>
      <c r="DL1855" s="10">
        <v>4</v>
      </c>
      <c r="DM1855" s="9" t="s">
        <v>154</v>
      </c>
      <c r="DN1855" s="10">
        <v>1996</v>
      </c>
      <c r="DO1855" s="9">
        <f t="shared" si="8"/>
        <v>25</v>
      </c>
      <c r="DP1855" s="9" t="s">
        <v>155</v>
      </c>
      <c r="DQ1855" s="9" t="s">
        <v>156</v>
      </c>
      <c r="DR1855" s="9" t="s">
        <v>157</v>
      </c>
      <c r="DS1855" s="9" t="s">
        <v>137</v>
      </c>
      <c r="DT1855" s="9" t="s">
        <v>657</v>
      </c>
      <c r="DU1855" s="9" t="s">
        <v>168</v>
      </c>
      <c r="DV1855" s="9" t="str">
        <f>VLOOKUP(DU1855,Metadata!$B$2:$C$7,2,FALSE)</f>
        <v>0 - 3 years</v>
      </c>
    </row>
    <row r="1856" spans="1:126">
      <c r="A1856" s="13">
        <v>1855</v>
      </c>
      <c r="B1856" s="9" t="s">
        <v>135</v>
      </c>
      <c r="C1856" s="9" t="str">
        <f>VLOOKUP(B1856,Metadata!$M$2:$N$6,2,FALSE)</f>
        <v>Permanent Employee</v>
      </c>
      <c r="D1856" s="9" t="s">
        <v>159</v>
      </c>
      <c r="E1856" s="9" t="s">
        <v>137</v>
      </c>
      <c r="F1856" s="9" t="s">
        <v>138</v>
      </c>
      <c r="G1856" s="9" t="s">
        <v>213</v>
      </c>
      <c r="H1856" s="9" t="str">
        <f>IF(G1856="","",VLOOKUP(G1856,Metadata!$J$2:$K$22,2,FALSE))</f>
        <v>Centre</v>
      </c>
      <c r="I1856" s="9" t="s">
        <v>138</v>
      </c>
      <c r="J1856" s="9" t="str">
        <f>IF(I1856="","",VLOOKUP(I1856,Metadata!$P$2:$Q$43,2,FALSE))</f>
        <v>Europe</v>
      </c>
      <c r="K1856" s="9" t="str">
        <f t="shared" si="0"/>
        <v>Portugal</v>
      </c>
      <c r="L1856" s="9" t="s">
        <v>213</v>
      </c>
      <c r="M1856" s="9" t="str">
        <f>IF(L1856="","",VLOOKUP(L1856,Metadata!$J$2:$K$22,2,FALSE))</f>
        <v>Centre</v>
      </c>
      <c r="N1856" s="9" t="s">
        <v>205</v>
      </c>
      <c r="O1856" s="9" t="s">
        <v>137</v>
      </c>
      <c r="P1856" s="9" t="s">
        <v>137</v>
      </c>
      <c r="Q1856" s="10" t="str">
        <f t="shared" si="1"/>
        <v>Full Office Job</v>
      </c>
      <c r="R1856" s="10">
        <v>5</v>
      </c>
      <c r="S1856" s="9" t="s">
        <v>192</v>
      </c>
      <c r="T1856" s="9" t="s">
        <v>137</v>
      </c>
      <c r="U1856" s="9" t="str">
        <f>IF(S1856&lt;&gt;"",S1856,IF(T1856&lt;&gt;"",VLOOKUP(T1856,Metadata!$S$2:$T$228,2,FALSE),""))</f>
        <v>Back-End Developer</v>
      </c>
      <c r="V1856" s="9" t="s">
        <v>268</v>
      </c>
      <c r="W1856" s="9" t="s">
        <v>137</v>
      </c>
      <c r="X1856" s="9" t="s">
        <v>269</v>
      </c>
      <c r="Y1856" s="9" t="s">
        <v>137</v>
      </c>
      <c r="Z1856" s="9" t="s">
        <v>262</v>
      </c>
      <c r="AA1856" s="9" t="s">
        <v>137</v>
      </c>
      <c r="AB1856" s="9" t="s">
        <v>253</v>
      </c>
      <c r="AC1856" s="9" t="s">
        <v>147</v>
      </c>
      <c r="AD1856" s="9" t="s">
        <v>148</v>
      </c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 t="s">
        <v>219</v>
      </c>
      <c r="BR1856" s="9"/>
      <c r="BS1856" s="9"/>
      <c r="BT1856" s="9"/>
      <c r="BU1856" s="9"/>
      <c r="BV1856" s="9"/>
      <c r="BW1856" s="9"/>
      <c r="BX1856" s="9"/>
      <c r="BY1856" s="9"/>
      <c r="BZ1856" s="9"/>
      <c r="CA1856" s="10"/>
      <c r="CB1856" s="10" t="str">
        <f t="shared" si="5"/>
        <v/>
      </c>
      <c r="CC1856" s="10"/>
      <c r="CD1856" s="9" t="str">
        <f t="shared" si="2"/>
        <v/>
      </c>
      <c r="CE1856" s="9" t="s">
        <v>151</v>
      </c>
      <c r="CF1856" s="9" t="s">
        <v>225</v>
      </c>
      <c r="CG1856" s="9">
        <f>IF(CF1856="","",VLOOKUP(CF1856,Metadata!$D$2:$H$20,2,FALSE))</f>
        <v>22500</v>
      </c>
      <c r="CH1856" s="9">
        <f>IF(CF1856="","",VLOOKUP(CF1856,Metadata!$D$2:$H$20,4,FALSE))</f>
        <v>20000</v>
      </c>
      <c r="CI1856" s="9">
        <f>IF(CF1856="","",VLOOKUP(CF1856,Metadata!$D$2:$H$20,5,FALSE))</f>
        <v>25000</v>
      </c>
      <c r="CJ1856" s="9">
        <f t="shared" si="3"/>
        <v>22500</v>
      </c>
      <c r="CK1856" s="9" t="s">
        <v>153</v>
      </c>
      <c r="CL1856" s="10">
        <v>2</v>
      </c>
      <c r="CM1856" s="10">
        <v>4</v>
      </c>
      <c r="CN1856" s="10">
        <v>7</v>
      </c>
      <c r="CO1856" s="10">
        <v>6</v>
      </c>
      <c r="CP1856" s="10">
        <v>6</v>
      </c>
      <c r="CQ1856" s="10">
        <v>7</v>
      </c>
      <c r="CR1856" s="10">
        <v>5</v>
      </c>
      <c r="CS1856" s="10">
        <v>5</v>
      </c>
      <c r="CT1856" s="10">
        <v>6</v>
      </c>
      <c r="CU1856" s="10">
        <v>6</v>
      </c>
      <c r="CV1856" s="10">
        <v>7</v>
      </c>
      <c r="CW1856" s="10">
        <v>7</v>
      </c>
      <c r="CX1856" s="10">
        <v>5</v>
      </c>
      <c r="CY1856" s="10">
        <v>7</v>
      </c>
      <c r="CZ1856" s="10">
        <v>7</v>
      </c>
      <c r="DA1856" s="10">
        <v>5</v>
      </c>
      <c r="DB1856" s="10">
        <v>5</v>
      </c>
      <c r="DC1856" s="10">
        <v>6</v>
      </c>
      <c r="DD1856" s="10">
        <v>4</v>
      </c>
      <c r="DE1856" s="10">
        <v>6</v>
      </c>
      <c r="DF1856" s="10">
        <v>5</v>
      </c>
      <c r="DG1856" s="10">
        <v>7</v>
      </c>
      <c r="DH1856" s="10">
        <v>7</v>
      </c>
      <c r="DI1856" s="10">
        <v>5</v>
      </c>
      <c r="DJ1856" s="10">
        <v>5</v>
      </c>
      <c r="DK1856" s="10">
        <v>4</v>
      </c>
      <c r="DL1856" s="10">
        <v>5</v>
      </c>
      <c r="DM1856" s="9" t="s">
        <v>154</v>
      </c>
      <c r="DN1856" s="10">
        <v>1990</v>
      </c>
      <c r="DO1856" s="9">
        <f t="shared" si="8"/>
        <v>31</v>
      </c>
      <c r="DP1856" s="9" t="s">
        <v>222</v>
      </c>
      <c r="DQ1856" s="9" t="s">
        <v>202</v>
      </c>
      <c r="DR1856" s="9" t="s">
        <v>157</v>
      </c>
      <c r="DS1856" s="9" t="s">
        <v>137</v>
      </c>
      <c r="DT1856" s="9" t="s">
        <v>657</v>
      </c>
      <c r="DU1856" s="9" t="s">
        <v>203</v>
      </c>
      <c r="DV1856" s="9" t="str">
        <f>VLOOKUP(DU1856,Metadata!$B$2:$C$7,2,FALSE)</f>
        <v>6+ years</v>
      </c>
    </row>
    <row r="1857" spans="1:126">
      <c r="A1857" s="13">
        <v>1856</v>
      </c>
      <c r="B1857" s="9" t="s">
        <v>135</v>
      </c>
      <c r="C1857" s="9" t="str">
        <f>VLOOKUP(B1857,Metadata!$M$2:$N$6,2,FALSE)</f>
        <v>Permanent Employee</v>
      </c>
      <c r="D1857" s="9" t="s">
        <v>159</v>
      </c>
      <c r="E1857" s="9" t="s">
        <v>137</v>
      </c>
      <c r="F1857" s="9" t="s">
        <v>138</v>
      </c>
      <c r="G1857" s="9" t="s">
        <v>160</v>
      </c>
      <c r="H1857" s="9" t="str">
        <f>IF(G1857="","",VLOOKUP(G1857,Metadata!$J$2:$K$22,2,FALSE))</f>
        <v>Centre</v>
      </c>
      <c r="I1857" s="9" t="s">
        <v>138</v>
      </c>
      <c r="J1857" s="9" t="str">
        <f>IF(I1857="","",VLOOKUP(I1857,Metadata!$P$2:$Q$43,2,FALSE))</f>
        <v>Europe</v>
      </c>
      <c r="K1857" s="9" t="str">
        <f t="shared" si="0"/>
        <v>Portugal</v>
      </c>
      <c r="L1857" s="9" t="s">
        <v>140</v>
      </c>
      <c r="M1857" s="9" t="str">
        <f>IF(L1857="","",VLOOKUP(L1857,Metadata!$J$2:$K$22,2,FALSE))</f>
        <v>Lisbon Metropolitan Area</v>
      </c>
      <c r="N1857" s="9" t="s">
        <v>141</v>
      </c>
      <c r="O1857" s="9" t="s">
        <v>137</v>
      </c>
      <c r="P1857" s="9" t="s">
        <v>191</v>
      </c>
      <c r="Q1857" s="10" t="str">
        <f t="shared" si="1"/>
        <v>Remote Job (full or flexible)</v>
      </c>
      <c r="R1857" s="10">
        <v>7</v>
      </c>
      <c r="S1857" s="9" t="s">
        <v>192</v>
      </c>
      <c r="T1857" s="9" t="s">
        <v>137</v>
      </c>
      <c r="U1857" s="9" t="str">
        <f>IF(S1857&lt;&gt;"",S1857,IF(T1857&lt;&gt;"",VLOOKUP(T1857,Metadata!$S$2:$T$228,2,FALSE),""))</f>
        <v>Back-End Developer</v>
      </c>
      <c r="V1857" s="9" t="s">
        <v>207</v>
      </c>
      <c r="W1857" s="9" t="s">
        <v>137</v>
      </c>
      <c r="X1857" s="9" t="s">
        <v>208</v>
      </c>
      <c r="Y1857" s="9" t="s">
        <v>137</v>
      </c>
      <c r="Z1857" s="9" t="s">
        <v>146</v>
      </c>
      <c r="AA1857" s="9" t="s">
        <v>137</v>
      </c>
      <c r="AB1857" s="9" t="s">
        <v>137</v>
      </c>
      <c r="AC1857" s="9" t="s">
        <v>147</v>
      </c>
      <c r="AD1857" s="9" t="s">
        <v>148</v>
      </c>
      <c r="AE1857" s="9"/>
      <c r="AF1857" s="9"/>
      <c r="AG1857" s="9"/>
      <c r="AH1857" s="9"/>
      <c r="AI1857" s="9"/>
      <c r="AJ1857" s="9" t="s">
        <v>185</v>
      </c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 t="s">
        <v>178</v>
      </c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 t="s">
        <v>199</v>
      </c>
      <c r="BM1857" s="9"/>
      <c r="BN1857" s="9"/>
      <c r="BO1857" s="9"/>
      <c r="BP1857" s="9"/>
      <c r="BQ1857" s="9" t="s">
        <v>219</v>
      </c>
      <c r="BR1857" s="9"/>
      <c r="BS1857" s="9"/>
      <c r="BT1857" s="9"/>
      <c r="BU1857" s="9"/>
      <c r="BV1857" s="9"/>
      <c r="BW1857" s="9"/>
      <c r="BX1857" s="9"/>
      <c r="BY1857" s="9"/>
      <c r="BZ1857" s="9"/>
      <c r="CA1857" s="10"/>
      <c r="CB1857" s="10" t="str">
        <f t="shared" si="5"/>
        <v/>
      </c>
      <c r="CC1857" s="10"/>
      <c r="CD1857" s="9" t="str">
        <f t="shared" si="2"/>
        <v/>
      </c>
      <c r="CE1857" s="9" t="s">
        <v>232</v>
      </c>
      <c r="CF1857" s="9" t="s">
        <v>169</v>
      </c>
      <c r="CG1857" s="9">
        <f>IF(CF1857="","",VLOOKUP(CF1857,Metadata!$D$2:$H$20,2,FALSE))</f>
        <v>12500</v>
      </c>
      <c r="CH1857" s="9">
        <f>IF(CF1857="","",VLOOKUP(CF1857,Metadata!$D$2:$H$20,4,FALSE))</f>
        <v>0</v>
      </c>
      <c r="CI1857" s="9">
        <f>IF(CF1857="","",VLOOKUP(CF1857,Metadata!$D$2:$H$20,5,FALSE))</f>
        <v>15000</v>
      </c>
      <c r="CJ1857" s="9">
        <f t="shared" si="3"/>
        <v>12500</v>
      </c>
      <c r="CK1857" s="9" t="s">
        <v>153</v>
      </c>
      <c r="CL1857" s="10">
        <v>1</v>
      </c>
      <c r="CM1857" s="10">
        <v>1</v>
      </c>
      <c r="CN1857" s="10">
        <v>7</v>
      </c>
      <c r="CO1857" s="10">
        <v>7</v>
      </c>
      <c r="CP1857" s="10">
        <v>7</v>
      </c>
      <c r="CQ1857" s="10">
        <v>7</v>
      </c>
      <c r="CR1857" s="10">
        <v>7</v>
      </c>
      <c r="CS1857" s="10">
        <v>7</v>
      </c>
      <c r="CT1857" s="10">
        <v>7</v>
      </c>
      <c r="CU1857" s="10">
        <v>7</v>
      </c>
      <c r="CV1857" s="10">
        <v>6</v>
      </c>
      <c r="CW1857" s="10">
        <v>6</v>
      </c>
      <c r="CX1857" s="10">
        <v>6</v>
      </c>
      <c r="CY1857" s="10">
        <v>7</v>
      </c>
      <c r="CZ1857" s="10">
        <v>7</v>
      </c>
      <c r="DA1857" s="10">
        <v>5</v>
      </c>
      <c r="DB1857" s="10">
        <v>6</v>
      </c>
      <c r="DC1857" s="10">
        <v>6</v>
      </c>
      <c r="DD1857" s="10">
        <v>4</v>
      </c>
      <c r="DE1857" s="10">
        <v>7</v>
      </c>
      <c r="DF1857" s="10">
        <v>7</v>
      </c>
      <c r="DG1857" s="10">
        <v>7</v>
      </c>
      <c r="DH1857" s="10">
        <v>7</v>
      </c>
      <c r="DI1857" s="10">
        <v>7</v>
      </c>
      <c r="DJ1857" s="10">
        <v>4</v>
      </c>
      <c r="DK1857" s="10">
        <v>7</v>
      </c>
      <c r="DL1857" s="10">
        <v>7</v>
      </c>
      <c r="DM1857" s="9" t="s">
        <v>154</v>
      </c>
      <c r="DN1857" s="10">
        <v>1980</v>
      </c>
      <c r="DO1857" s="9">
        <f t="shared" si="8"/>
        <v>41</v>
      </c>
      <c r="DP1857" s="9" t="s">
        <v>287</v>
      </c>
      <c r="DQ1857" s="9" t="s">
        <v>202</v>
      </c>
      <c r="DR1857" s="9" t="s">
        <v>157</v>
      </c>
      <c r="DS1857" s="9" t="s">
        <v>137</v>
      </c>
      <c r="DT1857" s="9" t="s">
        <v>657</v>
      </c>
      <c r="DU1857" s="9" t="s">
        <v>223</v>
      </c>
      <c r="DV1857" s="9" t="str">
        <f>VLOOKUP(DU1857,Metadata!$B$2:$C$7,2,FALSE)</f>
        <v>3 - 6 years</v>
      </c>
    </row>
    <row r="1858" spans="1:126">
      <c r="A1858" s="13">
        <v>1857</v>
      </c>
      <c r="B1858" s="9" t="s">
        <v>135</v>
      </c>
      <c r="C1858" s="9" t="str">
        <f>VLOOKUP(B1858,Metadata!$M$2:$N$6,2,FALSE)</f>
        <v>Permanent Employee</v>
      </c>
      <c r="D1858" s="9" t="s">
        <v>159</v>
      </c>
      <c r="E1858" s="9" t="s">
        <v>137</v>
      </c>
      <c r="F1858" s="9" t="s">
        <v>138</v>
      </c>
      <c r="G1858" s="9" t="s">
        <v>172</v>
      </c>
      <c r="H1858" s="9" t="str">
        <f>IF(G1858="","",VLOOKUP(G1858,Metadata!$J$2:$K$22,2,FALSE))</f>
        <v>Porto Metropolitan Area</v>
      </c>
      <c r="I1858" s="9" t="s">
        <v>138</v>
      </c>
      <c r="J1858" s="9" t="str">
        <f>IF(I1858="","",VLOOKUP(I1858,Metadata!$P$2:$Q$43,2,FALSE))</f>
        <v>Europe</v>
      </c>
      <c r="K1858" s="9" t="str">
        <f t="shared" si="0"/>
        <v>Portugal</v>
      </c>
      <c r="L1858" s="9" t="s">
        <v>172</v>
      </c>
      <c r="M1858" s="9" t="str">
        <f>IF(L1858="","",VLOOKUP(L1858,Metadata!$J$2:$K$22,2,FALSE))</f>
        <v>Porto Metropolitan Area</v>
      </c>
      <c r="N1858" s="9" t="s">
        <v>214</v>
      </c>
      <c r="O1858" s="9" t="s">
        <v>278</v>
      </c>
      <c r="P1858" s="9" t="s">
        <v>191</v>
      </c>
      <c r="Q1858" s="10" t="str">
        <f t="shared" si="1"/>
        <v>Remote Job (full or flexible)</v>
      </c>
      <c r="R1858" s="10">
        <v>6</v>
      </c>
      <c r="S1858" s="9" t="s">
        <v>143</v>
      </c>
      <c r="T1858" s="9" t="s">
        <v>137</v>
      </c>
      <c r="U1858" s="9" t="str">
        <f>IF(S1858&lt;&gt;"",S1858,IF(T1858&lt;&gt;"",VLOOKUP(T1858,Metadata!$S$2:$T$228,2,FALSE),""))</f>
        <v>Technical Team Leader</v>
      </c>
      <c r="V1858" s="9" t="s">
        <v>276</v>
      </c>
      <c r="W1858" s="9" t="s">
        <v>137</v>
      </c>
      <c r="X1858" s="9" t="s">
        <v>145</v>
      </c>
      <c r="Y1858" s="9" t="s">
        <v>137</v>
      </c>
      <c r="Z1858" s="9" t="s">
        <v>146</v>
      </c>
      <c r="AA1858" s="9" t="s">
        <v>137</v>
      </c>
      <c r="AB1858" s="9" t="s">
        <v>253</v>
      </c>
      <c r="AC1858" s="9" t="s">
        <v>147</v>
      </c>
      <c r="AD1858" s="9" t="s">
        <v>148</v>
      </c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 t="s">
        <v>267</v>
      </c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 t="s">
        <v>199</v>
      </c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10"/>
      <c r="CB1858" s="10" t="str">
        <f t="shared" si="5"/>
        <v/>
      </c>
      <c r="CC1858" s="10"/>
      <c r="CD1858" s="9" t="str">
        <f t="shared" si="2"/>
        <v/>
      </c>
      <c r="CE1858" s="9" t="s">
        <v>151</v>
      </c>
      <c r="CF1858" s="9" t="s">
        <v>236</v>
      </c>
      <c r="CG1858" s="9">
        <f>IF(CF1858="","",VLOOKUP(CF1858,Metadata!$D$2:$H$20,2,FALSE))</f>
        <v>47500</v>
      </c>
      <c r="CH1858" s="9">
        <f>IF(CF1858="","",VLOOKUP(CF1858,Metadata!$D$2:$H$20,4,FALSE))</f>
        <v>45000</v>
      </c>
      <c r="CI1858" s="9">
        <f>IF(CF1858="","",VLOOKUP(CF1858,Metadata!$D$2:$H$20,5,FALSE))</f>
        <v>50000</v>
      </c>
      <c r="CJ1858" s="9">
        <f t="shared" si="3"/>
        <v>47500</v>
      </c>
      <c r="CK1858" s="9" t="s">
        <v>189</v>
      </c>
      <c r="CL1858" s="10">
        <v>6</v>
      </c>
      <c r="CM1858" s="10">
        <v>1</v>
      </c>
      <c r="CN1858" s="10">
        <v>7</v>
      </c>
      <c r="CO1858" s="10">
        <v>6</v>
      </c>
      <c r="CP1858" s="10">
        <v>6</v>
      </c>
      <c r="CQ1858" s="10">
        <v>6</v>
      </c>
      <c r="CR1858" s="10">
        <v>6</v>
      </c>
      <c r="CS1858" s="10">
        <v>6</v>
      </c>
      <c r="CT1858" s="10">
        <v>7</v>
      </c>
      <c r="CU1858" s="10">
        <v>6</v>
      </c>
      <c r="CV1858" s="10">
        <v>5</v>
      </c>
      <c r="CW1858" s="10">
        <v>4</v>
      </c>
      <c r="CX1858" s="10">
        <v>7</v>
      </c>
      <c r="CY1858" s="10">
        <v>6</v>
      </c>
      <c r="CZ1858" s="10">
        <v>7</v>
      </c>
      <c r="DA1858" s="10">
        <v>5</v>
      </c>
      <c r="DB1858" s="10">
        <v>5</v>
      </c>
      <c r="DC1858" s="10">
        <v>7</v>
      </c>
      <c r="DD1858" s="10">
        <v>4</v>
      </c>
      <c r="DE1858" s="10">
        <v>6</v>
      </c>
      <c r="DF1858" s="10">
        <v>7</v>
      </c>
      <c r="DG1858" s="10">
        <v>4</v>
      </c>
      <c r="DH1858" s="10">
        <v>4</v>
      </c>
      <c r="DI1858" s="10">
        <v>7</v>
      </c>
      <c r="DJ1858" s="10">
        <v>4</v>
      </c>
      <c r="DK1858" s="10">
        <v>4</v>
      </c>
      <c r="DL1858" s="10">
        <v>4</v>
      </c>
      <c r="DM1858" s="9" t="s">
        <v>154</v>
      </c>
      <c r="DN1858" s="10">
        <v>1978</v>
      </c>
      <c r="DO1858" s="9">
        <f t="shared" si="8"/>
        <v>43</v>
      </c>
      <c r="DP1858" s="9" t="s">
        <v>155</v>
      </c>
      <c r="DQ1858" s="9" t="s">
        <v>210</v>
      </c>
      <c r="DR1858" s="9" t="s">
        <v>157</v>
      </c>
      <c r="DS1858" s="9" t="s">
        <v>137</v>
      </c>
      <c r="DT1858" s="9" t="s">
        <v>657</v>
      </c>
      <c r="DU1858" s="9" t="s">
        <v>158</v>
      </c>
      <c r="DV1858" s="9" t="str">
        <f>VLOOKUP(DU1858,Metadata!$B$2:$C$7,2,FALSE)</f>
        <v>6+ years</v>
      </c>
    </row>
    <row r="1859" spans="1:126">
      <c r="A1859" s="13">
        <v>1858</v>
      </c>
      <c r="B1859" s="9" t="s">
        <v>135</v>
      </c>
      <c r="C1859" s="9" t="str">
        <f>VLOOKUP(B1859,Metadata!$M$2:$N$6,2,FALSE)</f>
        <v>Permanent Employee</v>
      </c>
      <c r="D1859" s="9" t="s">
        <v>159</v>
      </c>
      <c r="E1859" s="9" t="s">
        <v>137</v>
      </c>
      <c r="F1859" s="9" t="s">
        <v>138</v>
      </c>
      <c r="G1859" s="9" t="s">
        <v>160</v>
      </c>
      <c r="H1859" s="9" t="str">
        <f>IF(G1859="","",VLOOKUP(G1859,Metadata!$J$2:$K$22,2,FALSE))</f>
        <v>Centre</v>
      </c>
      <c r="I1859" s="9" t="s">
        <v>292</v>
      </c>
      <c r="J1859" s="9" t="str">
        <f>IF(I1859="","",VLOOKUP(I1859,Metadata!$P$2:$Q$43,2,FALSE))</f>
        <v>North America</v>
      </c>
      <c r="K1859" s="9" t="str">
        <f t="shared" si="0"/>
        <v>International</v>
      </c>
      <c r="L1859" s="9" t="s">
        <v>137</v>
      </c>
      <c r="M1859" s="9" t="str">
        <f>IF(L1859="","",VLOOKUP(L1859,Metadata!$J$2:$K$22,2,FALSE))</f>
        <v/>
      </c>
      <c r="N1859" s="9" t="s">
        <v>141</v>
      </c>
      <c r="O1859" s="9" t="s">
        <v>137</v>
      </c>
      <c r="P1859" s="9" t="s">
        <v>191</v>
      </c>
      <c r="Q1859" s="10" t="str">
        <f t="shared" si="1"/>
        <v>Remote Job (full or flexible)</v>
      </c>
      <c r="R1859" s="10">
        <v>6</v>
      </c>
      <c r="S1859" s="9" t="s">
        <v>161</v>
      </c>
      <c r="T1859" s="9" t="s">
        <v>137</v>
      </c>
      <c r="U1859" s="9" t="str">
        <f>IF(S1859&lt;&gt;"",S1859,IF(T1859&lt;&gt;"",VLOOKUP(T1859,Metadata!$S$2:$T$228,2,FALSE),""))</f>
        <v>Full-Stack Developer</v>
      </c>
      <c r="V1859" s="9" t="s">
        <v>217</v>
      </c>
      <c r="W1859" s="9" t="s">
        <v>137</v>
      </c>
      <c r="X1859" s="9" t="s">
        <v>175</v>
      </c>
      <c r="Y1859" s="9" t="s">
        <v>137</v>
      </c>
      <c r="Z1859" s="9" t="s">
        <v>262</v>
      </c>
      <c r="AA1859" s="9" t="s">
        <v>165</v>
      </c>
      <c r="AB1859" s="9" t="s">
        <v>137</v>
      </c>
      <c r="AC1859" s="9" t="s">
        <v>147</v>
      </c>
      <c r="AD1859" s="9"/>
      <c r="AE1859" s="9"/>
      <c r="AF1859" s="9"/>
      <c r="AG1859" s="9" t="s">
        <v>166</v>
      </c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 t="s">
        <v>178</v>
      </c>
      <c r="BB1859" s="9"/>
      <c r="BC1859" s="9"/>
      <c r="BD1859" s="9"/>
      <c r="BE1859" s="9"/>
      <c r="BF1859" s="9"/>
      <c r="BG1859" s="9"/>
      <c r="BH1859" s="9"/>
      <c r="BI1859" s="9"/>
      <c r="BJ1859" s="9" t="s">
        <v>167</v>
      </c>
      <c r="BK1859" s="9"/>
      <c r="BL1859" s="9"/>
      <c r="BM1859" s="9"/>
      <c r="BN1859" s="9"/>
      <c r="BO1859" s="9"/>
      <c r="BP1859" s="9" t="s">
        <v>179</v>
      </c>
      <c r="BQ1859" s="9"/>
      <c r="BR1859" s="9" t="s">
        <v>247</v>
      </c>
      <c r="BS1859" s="9"/>
      <c r="BT1859" s="9"/>
      <c r="BU1859" s="9"/>
      <c r="BV1859" s="9"/>
      <c r="BW1859" s="9"/>
      <c r="BX1859" s="9"/>
      <c r="BY1859" s="9"/>
      <c r="BZ1859" s="9"/>
      <c r="CA1859" s="10"/>
      <c r="CB1859" s="10" t="str">
        <f t="shared" si="5"/>
        <v/>
      </c>
      <c r="CC1859" s="10"/>
      <c r="CD1859" s="9" t="str">
        <f t="shared" si="2"/>
        <v/>
      </c>
      <c r="CE1859" s="9" t="s">
        <v>151</v>
      </c>
      <c r="CF1859" s="9" t="s">
        <v>293</v>
      </c>
      <c r="CG1859" s="9">
        <f>IF(CF1859="","",VLOOKUP(CF1859,Metadata!$D$2:$H$20,2,FALSE))</f>
        <v>52500</v>
      </c>
      <c r="CH1859" s="9">
        <f>IF(CF1859="","",VLOOKUP(CF1859,Metadata!$D$2:$H$20,4,FALSE))</f>
        <v>50000</v>
      </c>
      <c r="CI1859" s="9">
        <f>IF(CF1859="","",VLOOKUP(CF1859,Metadata!$D$2:$H$20,5,FALSE))</f>
        <v>55000</v>
      </c>
      <c r="CJ1859" s="9">
        <f t="shared" si="3"/>
        <v>52500</v>
      </c>
      <c r="CK1859" s="9" t="s">
        <v>201</v>
      </c>
      <c r="CL1859" s="10">
        <v>6</v>
      </c>
      <c r="CM1859" s="10">
        <v>3</v>
      </c>
      <c r="CN1859" s="10">
        <v>7</v>
      </c>
      <c r="CO1859" s="10">
        <v>7</v>
      </c>
      <c r="CP1859" s="10">
        <v>6</v>
      </c>
      <c r="CQ1859" s="10">
        <v>6</v>
      </c>
      <c r="CR1859" s="10">
        <v>4</v>
      </c>
      <c r="CS1859" s="10">
        <v>6</v>
      </c>
      <c r="CT1859" s="10">
        <v>5</v>
      </c>
      <c r="CU1859" s="10">
        <v>6</v>
      </c>
      <c r="CV1859" s="10">
        <v>6</v>
      </c>
      <c r="CW1859" s="10">
        <v>4</v>
      </c>
      <c r="CX1859" s="10">
        <v>6</v>
      </c>
      <c r="CY1859" s="10">
        <v>6</v>
      </c>
      <c r="CZ1859" s="10">
        <v>5</v>
      </c>
      <c r="DA1859" s="10">
        <v>1</v>
      </c>
      <c r="DB1859" s="10">
        <v>1</v>
      </c>
      <c r="DC1859" s="10">
        <v>3</v>
      </c>
      <c r="DD1859" s="10">
        <v>1</v>
      </c>
      <c r="DE1859" s="10">
        <v>1</v>
      </c>
      <c r="DF1859" s="10">
        <v>3</v>
      </c>
      <c r="DG1859" s="10">
        <v>4</v>
      </c>
      <c r="DH1859" s="10">
        <v>5</v>
      </c>
      <c r="DI1859" s="10">
        <v>5</v>
      </c>
      <c r="DJ1859" s="10">
        <v>3</v>
      </c>
      <c r="DK1859" s="10">
        <v>3</v>
      </c>
      <c r="DL1859" s="10">
        <v>3</v>
      </c>
      <c r="DM1859" s="9" t="s">
        <v>154</v>
      </c>
      <c r="DN1859" s="10">
        <v>1978</v>
      </c>
      <c r="DO1859" s="9">
        <f t="shared" si="8"/>
        <v>43</v>
      </c>
      <c r="DP1859" s="9" t="s">
        <v>155</v>
      </c>
      <c r="DQ1859" s="9" t="s">
        <v>202</v>
      </c>
      <c r="DR1859" s="9" t="s">
        <v>170</v>
      </c>
      <c r="DS1859" s="9" t="s">
        <v>137</v>
      </c>
      <c r="DT1859" s="9" t="s">
        <v>657</v>
      </c>
      <c r="DU1859" s="9" t="s">
        <v>158</v>
      </c>
      <c r="DV1859" s="9" t="str">
        <f>VLOOKUP(DU1859,Metadata!$B$2:$C$7,2,FALSE)</f>
        <v>6+ years</v>
      </c>
    </row>
    <row r="1860" spans="1:126">
      <c r="A1860" s="13">
        <v>1859</v>
      </c>
      <c r="B1860" s="9" t="s">
        <v>135</v>
      </c>
      <c r="C1860" s="9" t="str">
        <f>VLOOKUP(B1860,Metadata!$M$2:$N$6,2,FALSE)</f>
        <v>Permanent Employee</v>
      </c>
      <c r="D1860" s="9" t="s">
        <v>159</v>
      </c>
      <c r="E1860" s="9" t="s">
        <v>137</v>
      </c>
      <c r="F1860" s="9" t="s">
        <v>138</v>
      </c>
      <c r="G1860" s="9" t="s">
        <v>265</v>
      </c>
      <c r="H1860" s="9" t="str">
        <f>IF(G1860="","",VLOOKUP(G1860,Metadata!$J$2:$K$22,2,FALSE))</f>
        <v>Azores and Madeira</v>
      </c>
      <c r="I1860" s="9" t="s">
        <v>138</v>
      </c>
      <c r="J1860" s="9" t="str">
        <f>IF(I1860="","",VLOOKUP(I1860,Metadata!$P$2:$Q$43,2,FALSE))</f>
        <v>Europe</v>
      </c>
      <c r="K1860" s="9" t="str">
        <f t="shared" si="0"/>
        <v>Portugal</v>
      </c>
      <c r="L1860" s="9" t="s">
        <v>265</v>
      </c>
      <c r="M1860" s="9" t="str">
        <f>IF(L1860="","",VLOOKUP(L1860,Metadata!$J$2:$K$22,2,FALSE))</f>
        <v>Azores and Madeira</v>
      </c>
      <c r="N1860" s="9" t="s">
        <v>205</v>
      </c>
      <c r="O1860" s="9" t="s">
        <v>137</v>
      </c>
      <c r="P1860" s="9" t="s">
        <v>137</v>
      </c>
      <c r="Q1860" s="10" t="str">
        <f t="shared" si="1"/>
        <v>Full Office Job</v>
      </c>
      <c r="R1860" s="10">
        <v>5</v>
      </c>
      <c r="S1860" s="9" t="s">
        <v>161</v>
      </c>
      <c r="T1860" s="9" t="s">
        <v>137</v>
      </c>
      <c r="U1860" s="9" t="str">
        <f>IF(S1860&lt;&gt;"",S1860,IF(T1860&lt;&gt;"",VLOOKUP(T1860,Metadata!$S$2:$T$228,2,FALSE),""))</f>
        <v>Full-Stack Developer</v>
      </c>
      <c r="V1860" s="9" t="s">
        <v>256</v>
      </c>
      <c r="W1860" s="9" t="s">
        <v>137</v>
      </c>
      <c r="X1860" s="9" t="s">
        <v>163</v>
      </c>
      <c r="Y1860" s="9" t="s">
        <v>137</v>
      </c>
      <c r="Z1860" s="9" t="s">
        <v>193</v>
      </c>
      <c r="AA1860" s="9" t="s">
        <v>137</v>
      </c>
      <c r="AB1860" s="9" t="s">
        <v>137</v>
      </c>
      <c r="AC1860" s="9"/>
      <c r="AD1860" s="9"/>
      <c r="AE1860" s="9" t="s">
        <v>194</v>
      </c>
      <c r="AF1860" s="9"/>
      <c r="AG1860" s="9"/>
      <c r="AH1860" s="9"/>
      <c r="AI1860" s="9"/>
      <c r="AJ1860" s="9" t="s">
        <v>185</v>
      </c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 t="s">
        <v>178</v>
      </c>
      <c r="BB1860" s="9"/>
      <c r="BC1860" s="9"/>
      <c r="BD1860" s="9"/>
      <c r="BE1860" s="9"/>
      <c r="BF1860" s="9"/>
      <c r="BG1860" s="9"/>
      <c r="BH1860" s="9"/>
      <c r="BI1860" s="9"/>
      <c r="BJ1860" s="9" t="s">
        <v>167</v>
      </c>
      <c r="BK1860" s="9" t="s">
        <v>198</v>
      </c>
      <c r="BL1860" s="9" t="s">
        <v>199</v>
      </c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10"/>
      <c r="CB1860" s="10" t="str">
        <f t="shared" si="5"/>
        <v/>
      </c>
      <c r="CC1860" s="10"/>
      <c r="CD1860" s="9" t="str">
        <f t="shared" si="2"/>
        <v/>
      </c>
      <c r="CE1860" s="9" t="s">
        <v>151</v>
      </c>
      <c r="CF1860" s="9" t="s">
        <v>225</v>
      </c>
      <c r="CG1860" s="9">
        <f>IF(CF1860="","",VLOOKUP(CF1860,Metadata!$D$2:$H$20,2,FALSE))</f>
        <v>22500</v>
      </c>
      <c r="CH1860" s="9">
        <f>IF(CF1860="","",VLOOKUP(CF1860,Metadata!$D$2:$H$20,4,FALSE))</f>
        <v>20000</v>
      </c>
      <c r="CI1860" s="9">
        <f>IF(CF1860="","",VLOOKUP(CF1860,Metadata!$D$2:$H$20,5,FALSE))</f>
        <v>25000</v>
      </c>
      <c r="CJ1860" s="9">
        <f t="shared" si="3"/>
        <v>22500</v>
      </c>
      <c r="CK1860" s="9" t="s">
        <v>201</v>
      </c>
      <c r="CL1860" s="10">
        <v>3</v>
      </c>
      <c r="CM1860" s="10">
        <v>4</v>
      </c>
      <c r="CN1860" s="10">
        <v>6</v>
      </c>
      <c r="CO1860" s="10">
        <v>6</v>
      </c>
      <c r="CP1860" s="10">
        <v>7</v>
      </c>
      <c r="CQ1860" s="10">
        <v>7</v>
      </c>
      <c r="CR1860" s="10">
        <v>4</v>
      </c>
      <c r="CS1860" s="10">
        <v>6</v>
      </c>
      <c r="CT1860" s="10">
        <v>7</v>
      </c>
      <c r="CU1860" s="10">
        <v>6</v>
      </c>
      <c r="CV1860" s="10">
        <v>5</v>
      </c>
      <c r="CW1860" s="10">
        <v>5</v>
      </c>
      <c r="CX1860" s="10">
        <v>4</v>
      </c>
      <c r="CY1860" s="10">
        <v>6</v>
      </c>
      <c r="CZ1860" s="10">
        <v>5</v>
      </c>
      <c r="DA1860" s="10">
        <v>5</v>
      </c>
      <c r="DB1860" s="10">
        <v>6</v>
      </c>
      <c r="DC1860" s="10">
        <v>7</v>
      </c>
      <c r="DD1860" s="10">
        <v>5</v>
      </c>
      <c r="DE1860" s="10">
        <v>7</v>
      </c>
      <c r="DF1860" s="10">
        <v>7</v>
      </c>
      <c r="DG1860" s="10">
        <v>7</v>
      </c>
      <c r="DH1860" s="10">
        <v>3</v>
      </c>
      <c r="DI1860" s="10">
        <v>7</v>
      </c>
      <c r="DJ1860" s="10">
        <v>7</v>
      </c>
      <c r="DK1860" s="10">
        <v>7</v>
      </c>
      <c r="DL1860" s="10">
        <v>5</v>
      </c>
      <c r="DM1860" s="9" t="s">
        <v>154</v>
      </c>
      <c r="DN1860" s="10">
        <v>1995</v>
      </c>
      <c r="DO1860" s="9">
        <f t="shared" si="8"/>
        <v>26</v>
      </c>
      <c r="DP1860" s="9" t="s">
        <v>155</v>
      </c>
      <c r="DQ1860" s="9" t="s">
        <v>156</v>
      </c>
      <c r="DR1860" s="9" t="s">
        <v>157</v>
      </c>
      <c r="DS1860" s="9" t="s">
        <v>137</v>
      </c>
      <c r="DT1860" s="9" t="s">
        <v>657</v>
      </c>
      <c r="DU1860" s="9" t="s">
        <v>223</v>
      </c>
      <c r="DV1860" s="9" t="str">
        <f>VLOOKUP(DU1860,Metadata!$B$2:$C$7,2,FALSE)</f>
        <v>3 - 6 years</v>
      </c>
    </row>
    <row r="1861" spans="1:126">
      <c r="A1861" s="13">
        <v>1860</v>
      </c>
      <c r="B1861" s="9" t="s">
        <v>135</v>
      </c>
      <c r="C1861" s="9" t="str">
        <f>VLOOKUP(B1861,Metadata!$M$2:$N$6,2,FALSE)</f>
        <v>Permanent Employee</v>
      </c>
      <c r="D1861" s="9" t="s">
        <v>159</v>
      </c>
      <c r="E1861" s="9" t="s">
        <v>137</v>
      </c>
      <c r="F1861" s="9" t="s">
        <v>138</v>
      </c>
      <c r="G1861" s="9" t="s">
        <v>204</v>
      </c>
      <c r="H1861" s="9" t="str">
        <f>IF(G1861="","",VLOOKUP(G1861,Metadata!$J$2:$K$22,2,FALSE))</f>
        <v>Centre</v>
      </c>
      <c r="I1861" s="9" t="s">
        <v>228</v>
      </c>
      <c r="J1861" s="9" t="str">
        <f>IF(I1861="","",VLOOKUP(I1861,Metadata!$P$2:$Q$43,2,FALSE))</f>
        <v>Europe</v>
      </c>
      <c r="K1861" s="9" t="str">
        <f t="shared" si="0"/>
        <v>International</v>
      </c>
      <c r="L1861" s="9" t="s">
        <v>137</v>
      </c>
      <c r="M1861" s="9" t="str">
        <f>IF(L1861="","",VLOOKUP(L1861,Metadata!$J$2:$K$22,2,FALSE))</f>
        <v/>
      </c>
      <c r="N1861" s="9" t="s">
        <v>141</v>
      </c>
      <c r="O1861" s="9" t="s">
        <v>137</v>
      </c>
      <c r="P1861" s="9" t="s">
        <v>191</v>
      </c>
      <c r="Q1861" s="10" t="str">
        <f t="shared" si="1"/>
        <v>Remote Job (full or flexible)</v>
      </c>
      <c r="R1861" s="10">
        <v>7</v>
      </c>
      <c r="S1861" s="9" t="s">
        <v>192</v>
      </c>
      <c r="T1861" s="9" t="s">
        <v>137</v>
      </c>
      <c r="U1861" s="9" t="str">
        <f>IF(S1861&lt;&gt;"",S1861,IF(T1861&lt;&gt;"",VLOOKUP(T1861,Metadata!$S$2:$T$228,2,FALSE),""))</f>
        <v>Back-End Developer</v>
      </c>
      <c r="V1861" s="9" t="s">
        <v>144</v>
      </c>
      <c r="W1861" s="9" t="s">
        <v>137</v>
      </c>
      <c r="X1861" s="9" t="s">
        <v>163</v>
      </c>
      <c r="Y1861" s="9" t="s">
        <v>137</v>
      </c>
      <c r="Z1861" s="9" t="s">
        <v>164</v>
      </c>
      <c r="AA1861" s="9" t="s">
        <v>137</v>
      </c>
      <c r="AB1861" s="9" t="s">
        <v>137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 t="s">
        <v>325</v>
      </c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 t="s">
        <v>150</v>
      </c>
      <c r="BZ1861" s="9" t="s">
        <v>137</v>
      </c>
      <c r="CA1861" s="10"/>
      <c r="CB1861" s="10" t="str">
        <f t="shared" si="5"/>
        <v/>
      </c>
      <c r="CC1861" s="10"/>
      <c r="CD1861" s="9" t="str">
        <f t="shared" si="2"/>
        <v/>
      </c>
      <c r="CE1861" s="9" t="s">
        <v>232</v>
      </c>
      <c r="CF1861" s="9" t="s">
        <v>378</v>
      </c>
      <c r="CG1861" s="9">
        <f>IF(CF1861="","",VLOOKUP(CF1861,Metadata!$D$2:$H$20,2,FALSE))</f>
        <v>97500</v>
      </c>
      <c r="CH1861" s="9">
        <f>IF(CF1861="","",VLOOKUP(CF1861,Metadata!$D$2:$H$20,4,FALSE))</f>
        <v>95000</v>
      </c>
      <c r="CI1861" s="9">
        <f>IF(CF1861="","",VLOOKUP(CF1861,Metadata!$D$2:$H$20,5,FALSE))</f>
        <v>100000</v>
      </c>
      <c r="CJ1861" s="9">
        <f t="shared" si="3"/>
        <v>97500</v>
      </c>
      <c r="CK1861" s="9" t="s">
        <v>201</v>
      </c>
      <c r="CL1861" s="10">
        <v>7</v>
      </c>
      <c r="CM1861" s="10">
        <v>1</v>
      </c>
      <c r="CN1861" s="10">
        <v>7</v>
      </c>
      <c r="CO1861" s="10">
        <v>7</v>
      </c>
      <c r="CP1861" s="10">
        <v>4</v>
      </c>
      <c r="CQ1861" s="10">
        <v>4</v>
      </c>
      <c r="CR1861" s="10">
        <v>7</v>
      </c>
      <c r="CS1861" s="10">
        <v>7</v>
      </c>
      <c r="CT1861" s="10">
        <v>1</v>
      </c>
      <c r="CU1861" s="10">
        <v>7</v>
      </c>
      <c r="CV1861" s="10">
        <v>4</v>
      </c>
      <c r="CW1861" s="10">
        <v>4</v>
      </c>
      <c r="CX1861" s="10">
        <v>7</v>
      </c>
      <c r="CY1861" s="10">
        <v>5</v>
      </c>
      <c r="CZ1861" s="10">
        <v>5</v>
      </c>
      <c r="DA1861" s="10">
        <v>1</v>
      </c>
      <c r="DB1861" s="10">
        <v>1</v>
      </c>
      <c r="DC1861" s="10">
        <v>5</v>
      </c>
      <c r="DD1861" s="10">
        <v>1</v>
      </c>
      <c r="DE1861" s="10">
        <v>1</v>
      </c>
      <c r="DF1861" s="10">
        <v>5</v>
      </c>
      <c r="DG1861" s="10">
        <v>6</v>
      </c>
      <c r="DH1861" s="10">
        <v>5</v>
      </c>
      <c r="DI1861" s="10">
        <v>6</v>
      </c>
      <c r="DJ1861" s="10">
        <v>5</v>
      </c>
      <c r="DK1861" s="10">
        <v>5</v>
      </c>
      <c r="DL1861" s="10">
        <v>5</v>
      </c>
      <c r="DM1861" s="9" t="s">
        <v>154</v>
      </c>
      <c r="DN1861" s="10">
        <v>1988</v>
      </c>
      <c r="DO1861" s="9">
        <f t="shared" si="8"/>
        <v>33</v>
      </c>
      <c r="DP1861" s="9" t="s">
        <v>155</v>
      </c>
      <c r="DQ1861" s="9" t="s">
        <v>210</v>
      </c>
      <c r="DR1861" s="9" t="s">
        <v>157</v>
      </c>
      <c r="DS1861" s="9" t="s">
        <v>137</v>
      </c>
      <c r="DT1861" s="9" t="s">
        <v>657</v>
      </c>
      <c r="DU1861" s="9" t="s">
        <v>203</v>
      </c>
      <c r="DV1861" s="9" t="str">
        <f>VLOOKUP(DU1861,Metadata!$B$2:$C$7,2,FALSE)</f>
        <v>6+ years</v>
      </c>
    </row>
    <row r="1862" spans="1:126">
      <c r="A1862" s="13">
        <v>1861</v>
      </c>
      <c r="B1862" s="9" t="s">
        <v>135</v>
      </c>
      <c r="C1862" s="9" t="str">
        <f>VLOOKUP(B1862,Metadata!$M$2:$N$6,2,FALSE)</f>
        <v>Permanent Employee</v>
      </c>
      <c r="D1862" s="9" t="s">
        <v>159</v>
      </c>
      <c r="E1862" s="9" t="s">
        <v>137</v>
      </c>
      <c r="F1862" s="9" t="s">
        <v>138</v>
      </c>
      <c r="G1862" s="9" t="s">
        <v>190</v>
      </c>
      <c r="H1862" s="9" t="str">
        <f>IF(G1862="","",VLOOKUP(G1862,Metadata!$J$2:$K$22,2,FALSE))</f>
        <v>North</v>
      </c>
      <c r="I1862" s="9" t="s">
        <v>138</v>
      </c>
      <c r="J1862" s="9" t="str">
        <f>IF(I1862="","",VLOOKUP(I1862,Metadata!$P$2:$Q$43,2,FALSE))</f>
        <v>Europe</v>
      </c>
      <c r="K1862" s="9" t="str">
        <f t="shared" si="0"/>
        <v>Portugal</v>
      </c>
      <c r="L1862" s="9" t="s">
        <v>190</v>
      </c>
      <c r="M1862" s="9" t="str">
        <f>IF(L1862="","",VLOOKUP(L1862,Metadata!$J$2:$K$22,2,FALSE))</f>
        <v>North</v>
      </c>
      <c r="N1862" s="9" t="s">
        <v>141</v>
      </c>
      <c r="O1862" s="9" t="s">
        <v>137</v>
      </c>
      <c r="P1862" s="9" t="s">
        <v>142</v>
      </c>
      <c r="Q1862" s="10" t="str">
        <f t="shared" si="1"/>
        <v>Full Office Job</v>
      </c>
      <c r="R1862" s="10">
        <v>6</v>
      </c>
      <c r="S1862" s="9" t="s">
        <v>192</v>
      </c>
      <c r="T1862" s="9" t="s">
        <v>137</v>
      </c>
      <c r="U1862" s="9" t="str">
        <f>IF(S1862&lt;&gt;"",S1862,IF(T1862&lt;&gt;"",VLOOKUP(T1862,Metadata!$S$2:$T$228,2,FALSE),""))</f>
        <v>Back-End Developer</v>
      </c>
      <c r="V1862" s="9" t="s">
        <v>256</v>
      </c>
      <c r="W1862" s="9" t="s">
        <v>137</v>
      </c>
      <c r="X1862" s="9" t="s">
        <v>163</v>
      </c>
      <c r="Y1862" s="9" t="s">
        <v>137</v>
      </c>
      <c r="Z1862" s="9" t="s">
        <v>193</v>
      </c>
      <c r="AA1862" s="9" t="s">
        <v>137</v>
      </c>
      <c r="AB1862" s="9" t="s">
        <v>137</v>
      </c>
      <c r="AC1862" s="9"/>
      <c r="AD1862" s="9"/>
      <c r="AE1862" s="9"/>
      <c r="AF1862" s="9" t="s">
        <v>243</v>
      </c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 t="s">
        <v>257</v>
      </c>
      <c r="BP1862" s="9"/>
      <c r="BQ1862" s="9"/>
      <c r="BR1862" s="9"/>
      <c r="BS1862" s="9"/>
      <c r="BT1862" s="9"/>
      <c r="BU1862" s="9" t="s">
        <v>258</v>
      </c>
      <c r="BV1862" s="9"/>
      <c r="BW1862" s="9"/>
      <c r="BX1862" s="9"/>
      <c r="BY1862" s="9"/>
      <c r="BZ1862" s="9"/>
      <c r="CA1862" s="10"/>
      <c r="CB1862" s="10" t="str">
        <f t="shared" si="5"/>
        <v/>
      </c>
      <c r="CC1862" s="10"/>
      <c r="CD1862" s="9" t="str">
        <f t="shared" si="2"/>
        <v/>
      </c>
      <c r="CE1862" s="9" t="s">
        <v>168</v>
      </c>
      <c r="CF1862" s="9" t="s">
        <v>188</v>
      </c>
      <c r="CG1862" s="9">
        <f>IF(CF1862="","",VLOOKUP(CF1862,Metadata!$D$2:$H$20,2,FALSE))</f>
        <v>17500</v>
      </c>
      <c r="CH1862" s="9">
        <f>IF(CF1862="","",VLOOKUP(CF1862,Metadata!$D$2:$H$20,4,FALSE))</f>
        <v>15000</v>
      </c>
      <c r="CI1862" s="9">
        <f>IF(CF1862="","",VLOOKUP(CF1862,Metadata!$D$2:$H$20,5,FALSE))</f>
        <v>20000</v>
      </c>
      <c r="CJ1862" s="9">
        <f t="shared" si="3"/>
        <v>17500</v>
      </c>
      <c r="CK1862" s="9" t="s">
        <v>189</v>
      </c>
      <c r="CL1862" s="10">
        <v>5</v>
      </c>
      <c r="CM1862" s="10">
        <v>2</v>
      </c>
      <c r="CN1862" s="10">
        <v>7</v>
      </c>
      <c r="CO1862" s="10">
        <v>7</v>
      </c>
      <c r="CP1862" s="10">
        <v>6</v>
      </c>
      <c r="CQ1862" s="10">
        <v>7</v>
      </c>
      <c r="CR1862" s="10">
        <v>6</v>
      </c>
      <c r="CS1862" s="10">
        <v>6</v>
      </c>
      <c r="CT1862" s="10">
        <v>6</v>
      </c>
      <c r="CU1862" s="10">
        <v>5</v>
      </c>
      <c r="CV1862" s="10">
        <v>5</v>
      </c>
      <c r="CW1862" s="10">
        <v>4</v>
      </c>
      <c r="CX1862" s="10">
        <v>5</v>
      </c>
      <c r="CY1862" s="10">
        <v>6</v>
      </c>
      <c r="CZ1862" s="10">
        <v>6</v>
      </c>
      <c r="DA1862" s="10">
        <v>5</v>
      </c>
      <c r="DB1862" s="10">
        <v>5</v>
      </c>
      <c r="DC1862" s="10">
        <v>5</v>
      </c>
      <c r="DD1862" s="10">
        <v>3</v>
      </c>
      <c r="DE1862" s="10">
        <v>6</v>
      </c>
      <c r="DF1862" s="10">
        <v>4</v>
      </c>
      <c r="DG1862" s="10">
        <v>5</v>
      </c>
      <c r="DH1862" s="10">
        <v>4</v>
      </c>
      <c r="DI1862" s="10">
        <v>5</v>
      </c>
      <c r="DJ1862" s="10">
        <v>5</v>
      </c>
      <c r="DK1862" s="10">
        <v>4</v>
      </c>
      <c r="DL1862" s="10">
        <v>4</v>
      </c>
      <c r="DM1862" s="9" t="s">
        <v>154</v>
      </c>
      <c r="DN1862" s="10">
        <v>1994</v>
      </c>
      <c r="DO1862" s="9">
        <f t="shared" si="8"/>
        <v>27</v>
      </c>
      <c r="DP1862" s="9" t="s">
        <v>155</v>
      </c>
      <c r="DQ1862" s="9" t="s">
        <v>202</v>
      </c>
      <c r="DR1862" s="9" t="s">
        <v>157</v>
      </c>
      <c r="DS1862" s="9" t="s">
        <v>137</v>
      </c>
      <c r="DT1862" s="9" t="s">
        <v>657</v>
      </c>
      <c r="DU1862" s="9" t="s">
        <v>223</v>
      </c>
      <c r="DV1862" s="9" t="str">
        <f>VLOOKUP(DU1862,Metadata!$B$2:$C$7,2,FALSE)</f>
        <v>3 - 6 years</v>
      </c>
    </row>
    <row r="1863" spans="1:126">
      <c r="A1863" s="13">
        <v>1862</v>
      </c>
      <c r="B1863" s="9" t="s">
        <v>135</v>
      </c>
      <c r="C1863" s="9" t="str">
        <f>VLOOKUP(B1863,Metadata!$M$2:$N$6,2,FALSE)</f>
        <v>Permanent Employee</v>
      </c>
      <c r="D1863" s="9" t="s">
        <v>159</v>
      </c>
      <c r="E1863" s="9" t="s">
        <v>137</v>
      </c>
      <c r="F1863" s="9" t="s">
        <v>138</v>
      </c>
      <c r="G1863" s="9" t="s">
        <v>172</v>
      </c>
      <c r="H1863" s="9" t="str">
        <f>IF(G1863="","",VLOOKUP(G1863,Metadata!$J$2:$K$22,2,FALSE))</f>
        <v>Porto Metropolitan Area</v>
      </c>
      <c r="I1863" s="9" t="s">
        <v>138</v>
      </c>
      <c r="J1863" s="9" t="str">
        <f>IF(I1863="","",VLOOKUP(I1863,Metadata!$P$2:$Q$43,2,FALSE))</f>
        <v>Europe</v>
      </c>
      <c r="K1863" s="9" t="str">
        <f t="shared" si="0"/>
        <v>Portugal</v>
      </c>
      <c r="L1863" s="9" t="s">
        <v>172</v>
      </c>
      <c r="M1863" s="9" t="str">
        <f>IF(L1863="","",VLOOKUP(L1863,Metadata!$J$2:$K$22,2,FALSE))</f>
        <v>Porto Metropolitan Area</v>
      </c>
      <c r="N1863" s="9" t="s">
        <v>205</v>
      </c>
      <c r="O1863" s="9" t="s">
        <v>137</v>
      </c>
      <c r="P1863" s="9" t="s">
        <v>137</v>
      </c>
      <c r="Q1863" s="10" t="str">
        <f t="shared" si="1"/>
        <v>Full Office Job</v>
      </c>
      <c r="R1863" s="10">
        <v>6</v>
      </c>
      <c r="S1863" s="9" t="s">
        <v>161</v>
      </c>
      <c r="T1863" s="9" t="s">
        <v>137</v>
      </c>
      <c r="U1863" s="9" t="str">
        <f>IF(S1863&lt;&gt;"",S1863,IF(T1863&lt;&gt;"",VLOOKUP(T1863,Metadata!$S$2:$T$228,2,FALSE),""))</f>
        <v>Full-Stack Developer</v>
      </c>
      <c r="V1863" s="9" t="s">
        <v>162</v>
      </c>
      <c r="W1863" s="9" t="s">
        <v>137</v>
      </c>
      <c r="X1863" s="9" t="s">
        <v>175</v>
      </c>
      <c r="Y1863" s="9" t="s">
        <v>137</v>
      </c>
      <c r="Z1863" s="9" t="s">
        <v>262</v>
      </c>
      <c r="AA1863" s="9" t="s">
        <v>165</v>
      </c>
      <c r="AB1863" s="9" t="s">
        <v>137</v>
      </c>
      <c r="AC1863" s="9"/>
      <c r="AD1863" s="9"/>
      <c r="AE1863" s="9"/>
      <c r="AF1863" s="9" t="s">
        <v>243</v>
      </c>
      <c r="AG1863" s="9"/>
      <c r="AH1863" s="9"/>
      <c r="AI1863" s="9"/>
      <c r="AJ1863" s="9" t="s">
        <v>185</v>
      </c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 t="s">
        <v>178</v>
      </c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 t="s">
        <v>186</v>
      </c>
      <c r="BO1863" s="9"/>
      <c r="BP1863" s="9"/>
      <c r="BQ1863" s="9"/>
      <c r="BR1863" s="9" t="s">
        <v>247</v>
      </c>
      <c r="BS1863" s="9" t="s">
        <v>200</v>
      </c>
      <c r="BT1863" s="9"/>
      <c r="BU1863" s="9"/>
      <c r="BV1863" s="9"/>
      <c r="BW1863" s="9"/>
      <c r="BX1863" s="9"/>
      <c r="BY1863" s="9"/>
      <c r="BZ1863" s="9"/>
      <c r="CA1863" s="10"/>
      <c r="CB1863" s="10" t="str">
        <f t="shared" si="5"/>
        <v/>
      </c>
      <c r="CC1863" s="10"/>
      <c r="CD1863" s="9" t="str">
        <f t="shared" si="2"/>
        <v/>
      </c>
      <c r="CE1863" s="9" t="s">
        <v>232</v>
      </c>
      <c r="CF1863" s="9" t="s">
        <v>225</v>
      </c>
      <c r="CG1863" s="9">
        <f>IF(CF1863="","",VLOOKUP(CF1863,Metadata!$D$2:$H$20,2,FALSE))</f>
        <v>22500</v>
      </c>
      <c r="CH1863" s="9">
        <f>IF(CF1863="","",VLOOKUP(CF1863,Metadata!$D$2:$H$20,4,FALSE))</f>
        <v>20000</v>
      </c>
      <c r="CI1863" s="9">
        <f>IF(CF1863="","",VLOOKUP(CF1863,Metadata!$D$2:$H$20,5,FALSE))</f>
        <v>25000</v>
      </c>
      <c r="CJ1863" s="9">
        <f t="shared" si="3"/>
        <v>22500</v>
      </c>
      <c r="CK1863" s="9" t="s">
        <v>189</v>
      </c>
      <c r="CL1863" s="10">
        <v>3</v>
      </c>
      <c r="CM1863" s="10">
        <v>4</v>
      </c>
      <c r="CN1863" s="10">
        <v>7</v>
      </c>
      <c r="CO1863" s="10">
        <v>7</v>
      </c>
      <c r="CP1863" s="10">
        <v>5</v>
      </c>
      <c r="CQ1863" s="10">
        <v>6</v>
      </c>
      <c r="CR1863" s="10">
        <v>5</v>
      </c>
      <c r="CS1863" s="10">
        <v>6</v>
      </c>
      <c r="CT1863" s="10">
        <v>5</v>
      </c>
      <c r="CU1863" s="10">
        <v>6</v>
      </c>
      <c r="CV1863" s="10">
        <v>5</v>
      </c>
      <c r="CW1863" s="10">
        <v>4</v>
      </c>
      <c r="CX1863" s="10">
        <v>5</v>
      </c>
      <c r="CY1863" s="10">
        <v>5</v>
      </c>
      <c r="CZ1863" s="10">
        <v>5</v>
      </c>
      <c r="DA1863" s="10">
        <v>6</v>
      </c>
      <c r="DB1863" s="10">
        <v>6</v>
      </c>
      <c r="DC1863" s="10">
        <v>5</v>
      </c>
      <c r="DD1863" s="10">
        <v>2</v>
      </c>
      <c r="DE1863" s="10">
        <v>5</v>
      </c>
      <c r="DF1863" s="10">
        <v>4</v>
      </c>
      <c r="DG1863" s="10">
        <v>6</v>
      </c>
      <c r="DH1863" s="10">
        <v>4</v>
      </c>
      <c r="DI1863" s="10">
        <v>4</v>
      </c>
      <c r="DJ1863" s="10">
        <v>3</v>
      </c>
      <c r="DK1863" s="10">
        <v>4</v>
      </c>
      <c r="DL1863" s="10">
        <v>4</v>
      </c>
      <c r="DM1863" s="9" t="s">
        <v>154</v>
      </c>
      <c r="DN1863" s="10">
        <v>1997</v>
      </c>
      <c r="DO1863" s="9">
        <f t="shared" si="8"/>
        <v>24</v>
      </c>
      <c r="DP1863" s="9" t="s">
        <v>222</v>
      </c>
      <c r="DQ1863" s="9" t="s">
        <v>202</v>
      </c>
      <c r="DR1863" s="9" t="s">
        <v>157</v>
      </c>
      <c r="DS1863" s="9" t="s">
        <v>137</v>
      </c>
      <c r="DT1863" s="9" t="s">
        <v>657</v>
      </c>
      <c r="DU1863" s="9" t="s">
        <v>168</v>
      </c>
      <c r="DV1863" s="9" t="str">
        <f>VLOOKUP(DU1863,Metadata!$B$2:$C$7,2,FALSE)</f>
        <v>0 - 3 years</v>
      </c>
    </row>
    <row r="1864" spans="1:126">
      <c r="A1864" s="13">
        <v>1863</v>
      </c>
      <c r="B1864" s="9" t="s">
        <v>135</v>
      </c>
      <c r="C1864" s="9" t="str">
        <f>VLOOKUP(B1864,Metadata!$M$2:$N$6,2,FALSE)</f>
        <v>Permanent Employee</v>
      </c>
      <c r="D1864" s="9" t="s">
        <v>159</v>
      </c>
      <c r="E1864" s="9" t="s">
        <v>137</v>
      </c>
      <c r="F1864" s="9" t="s">
        <v>138</v>
      </c>
      <c r="G1864" s="9" t="s">
        <v>283</v>
      </c>
      <c r="H1864" s="9" t="str">
        <f>IF(G1864="","",VLOOKUP(G1864,Metadata!$J$2:$K$22,2,FALSE))</f>
        <v>Lisbon Metropolitan Area</v>
      </c>
      <c r="I1864" s="9" t="s">
        <v>138</v>
      </c>
      <c r="J1864" s="9" t="str">
        <f>IF(I1864="","",VLOOKUP(I1864,Metadata!$P$2:$Q$43,2,FALSE))</f>
        <v>Europe</v>
      </c>
      <c r="K1864" s="9" t="str">
        <f t="shared" si="0"/>
        <v>Portugal</v>
      </c>
      <c r="L1864" s="9" t="s">
        <v>140</v>
      </c>
      <c r="M1864" s="9" t="str">
        <f>IF(L1864="","",VLOOKUP(L1864,Metadata!$J$2:$K$22,2,FALSE))</f>
        <v>Lisbon Metropolitan Area</v>
      </c>
      <c r="N1864" s="9" t="s">
        <v>141</v>
      </c>
      <c r="O1864" s="9" t="s">
        <v>137</v>
      </c>
      <c r="P1864" s="9" t="s">
        <v>142</v>
      </c>
      <c r="Q1864" s="10" t="str">
        <f t="shared" si="1"/>
        <v>Full Office Job</v>
      </c>
      <c r="R1864" s="10">
        <v>5</v>
      </c>
      <c r="S1864" s="9" t="s">
        <v>229</v>
      </c>
      <c r="T1864" s="9" t="s">
        <v>137</v>
      </c>
      <c r="U1864" s="9" t="str">
        <f>IF(S1864&lt;&gt;"",S1864,IF(T1864&lt;&gt;"",VLOOKUP(T1864,Metadata!$S$2:$T$228,2,FALSE),""))</f>
        <v>Project Manager</v>
      </c>
      <c r="V1864" s="9" t="s">
        <v>279</v>
      </c>
      <c r="W1864" s="9" t="s">
        <v>137</v>
      </c>
      <c r="X1864" s="9" t="s">
        <v>145</v>
      </c>
      <c r="Y1864" s="9" t="s">
        <v>137</v>
      </c>
      <c r="Z1864" s="9" t="s">
        <v>218</v>
      </c>
      <c r="AA1864" s="9" t="s">
        <v>137</v>
      </c>
      <c r="AB1864" s="9" t="s">
        <v>137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 t="s">
        <v>150</v>
      </c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 t="s">
        <v>150</v>
      </c>
      <c r="BZ1864" s="9" t="s">
        <v>137</v>
      </c>
      <c r="CA1864" s="10"/>
      <c r="CB1864" s="10" t="str">
        <f t="shared" si="5"/>
        <v/>
      </c>
      <c r="CC1864" s="10"/>
      <c r="CD1864" s="9" t="str">
        <f t="shared" si="2"/>
        <v/>
      </c>
      <c r="CE1864" s="9" t="s">
        <v>151</v>
      </c>
      <c r="CF1864" s="9" t="s">
        <v>236</v>
      </c>
      <c r="CG1864" s="9">
        <f>IF(CF1864="","",VLOOKUP(CF1864,Metadata!$D$2:$H$20,2,FALSE))</f>
        <v>47500</v>
      </c>
      <c r="CH1864" s="9">
        <f>IF(CF1864="","",VLOOKUP(CF1864,Metadata!$D$2:$H$20,4,FALSE))</f>
        <v>45000</v>
      </c>
      <c r="CI1864" s="9">
        <f>IF(CF1864="","",VLOOKUP(CF1864,Metadata!$D$2:$H$20,5,FALSE))</f>
        <v>50000</v>
      </c>
      <c r="CJ1864" s="9">
        <f t="shared" si="3"/>
        <v>47500</v>
      </c>
      <c r="CK1864" s="9" t="s">
        <v>153</v>
      </c>
      <c r="CL1864" s="10">
        <v>3</v>
      </c>
      <c r="CM1864" s="10">
        <v>3</v>
      </c>
      <c r="CN1864" s="10">
        <v>7</v>
      </c>
      <c r="CO1864" s="10">
        <v>6</v>
      </c>
      <c r="CP1864" s="10">
        <v>7</v>
      </c>
      <c r="CQ1864" s="10">
        <v>7</v>
      </c>
      <c r="CR1864" s="10">
        <v>6</v>
      </c>
      <c r="CS1864" s="10">
        <v>5</v>
      </c>
      <c r="CT1864" s="10">
        <v>5</v>
      </c>
      <c r="CU1864" s="10">
        <v>5</v>
      </c>
      <c r="CV1864" s="10">
        <v>5</v>
      </c>
      <c r="CW1864" s="10">
        <v>4</v>
      </c>
      <c r="CX1864" s="10">
        <v>6</v>
      </c>
      <c r="CY1864" s="10">
        <v>5</v>
      </c>
      <c r="CZ1864" s="10">
        <v>4</v>
      </c>
      <c r="DA1864" s="10">
        <v>4</v>
      </c>
      <c r="DB1864" s="10">
        <v>6</v>
      </c>
      <c r="DC1864" s="10">
        <v>6</v>
      </c>
      <c r="DD1864" s="10">
        <v>2</v>
      </c>
      <c r="DE1864" s="10">
        <v>5</v>
      </c>
      <c r="DF1864" s="10">
        <v>7</v>
      </c>
      <c r="DG1864" s="10">
        <v>5</v>
      </c>
      <c r="DH1864" s="10">
        <v>4</v>
      </c>
      <c r="DI1864" s="10">
        <v>2</v>
      </c>
      <c r="DJ1864" s="10">
        <v>2</v>
      </c>
      <c r="DK1864" s="10">
        <v>7</v>
      </c>
      <c r="DL1864" s="10">
        <v>2</v>
      </c>
      <c r="DM1864" s="9" t="s">
        <v>154</v>
      </c>
      <c r="DN1864" s="10">
        <v>1972</v>
      </c>
      <c r="DO1864" s="9">
        <f t="shared" si="8"/>
        <v>49</v>
      </c>
      <c r="DP1864" s="9" t="s">
        <v>222</v>
      </c>
      <c r="DQ1864" s="9" t="s">
        <v>156</v>
      </c>
      <c r="DR1864" s="9" t="s">
        <v>157</v>
      </c>
      <c r="DS1864" s="9" t="s">
        <v>137</v>
      </c>
      <c r="DT1864" s="9" t="s">
        <v>657</v>
      </c>
      <c r="DU1864" s="9" t="s">
        <v>158</v>
      </c>
      <c r="DV1864" s="9" t="str">
        <f>VLOOKUP(DU1864,Metadata!$B$2:$C$7,2,FALSE)</f>
        <v>6+ years</v>
      </c>
    </row>
    <row r="1865" spans="1:126">
      <c r="A1865" s="13">
        <v>1864</v>
      </c>
      <c r="B1865" s="9" t="s">
        <v>135</v>
      </c>
      <c r="C1865" s="9" t="str">
        <f>VLOOKUP(B1865,Metadata!$M$2:$N$6,2,FALSE)</f>
        <v>Permanent Employee</v>
      </c>
      <c r="D1865" s="9" t="s">
        <v>159</v>
      </c>
      <c r="E1865" s="9" t="s">
        <v>137</v>
      </c>
      <c r="F1865" s="9" t="s">
        <v>138</v>
      </c>
      <c r="G1865" s="9" t="s">
        <v>172</v>
      </c>
      <c r="H1865" s="9" t="str">
        <f>IF(G1865="","",VLOOKUP(G1865,Metadata!$J$2:$K$22,2,FALSE))</f>
        <v>Porto Metropolitan Area</v>
      </c>
      <c r="I1865" s="9" t="s">
        <v>138</v>
      </c>
      <c r="J1865" s="9" t="str">
        <f>IF(I1865="","",VLOOKUP(I1865,Metadata!$P$2:$Q$43,2,FALSE))</f>
        <v>Europe</v>
      </c>
      <c r="K1865" s="9" t="str">
        <f t="shared" si="0"/>
        <v>Portugal</v>
      </c>
      <c r="L1865" s="9" t="s">
        <v>172</v>
      </c>
      <c r="M1865" s="9" t="str">
        <f>IF(L1865="","",VLOOKUP(L1865,Metadata!$J$2:$K$22,2,FALSE))</f>
        <v>Porto Metropolitan Area</v>
      </c>
      <c r="N1865" s="9" t="s">
        <v>205</v>
      </c>
      <c r="O1865" s="9" t="s">
        <v>137</v>
      </c>
      <c r="P1865" s="9" t="s">
        <v>137</v>
      </c>
      <c r="Q1865" s="10" t="str">
        <f t="shared" si="1"/>
        <v>Full Office Job</v>
      </c>
      <c r="R1865" s="10">
        <v>3</v>
      </c>
      <c r="S1865" s="9" t="s">
        <v>137</v>
      </c>
      <c r="T1865" s="9" t="s">
        <v>715</v>
      </c>
      <c r="U1865" s="9" t="str">
        <f>IF(S1865&lt;&gt;"",S1865,IF(T1865&lt;&gt;"",VLOOKUP(T1865,Metadata!$S$2:$T$228,2,FALSE),""))</f>
        <v>Full-Stack Developer</v>
      </c>
      <c r="V1865" s="9" t="s">
        <v>137</v>
      </c>
      <c r="W1865" s="9" t="s">
        <v>137</v>
      </c>
      <c r="X1865" s="9" t="s">
        <v>145</v>
      </c>
      <c r="Y1865" s="9" t="s">
        <v>137</v>
      </c>
      <c r="Z1865" s="9" t="s">
        <v>224</v>
      </c>
      <c r="AA1865" s="9" t="s">
        <v>137</v>
      </c>
      <c r="AB1865" s="9" t="s">
        <v>137</v>
      </c>
      <c r="AC1865" s="9"/>
      <c r="AD1865" s="9"/>
      <c r="AE1865" s="9" t="s">
        <v>194</v>
      </c>
      <c r="AF1865" s="9"/>
      <c r="AG1865" s="9"/>
      <c r="AH1865" s="9" t="s">
        <v>176</v>
      </c>
      <c r="AI1865" s="9" t="s">
        <v>230</v>
      </c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198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10"/>
      <c r="CB1865" s="10" t="str">
        <f t="shared" si="5"/>
        <v/>
      </c>
      <c r="CC1865" s="10"/>
      <c r="CD1865" s="9" t="str">
        <f t="shared" si="2"/>
        <v/>
      </c>
      <c r="CE1865" s="9" t="s">
        <v>168</v>
      </c>
      <c r="CF1865" s="9" t="s">
        <v>225</v>
      </c>
      <c r="CG1865" s="9">
        <f>IF(CF1865="","",VLOOKUP(CF1865,Metadata!$D$2:$H$20,2,FALSE))</f>
        <v>22500</v>
      </c>
      <c r="CH1865" s="9">
        <f>IF(CF1865="","",VLOOKUP(CF1865,Metadata!$D$2:$H$20,4,FALSE))</f>
        <v>20000</v>
      </c>
      <c r="CI1865" s="9">
        <f>IF(CF1865="","",VLOOKUP(CF1865,Metadata!$D$2:$H$20,5,FALSE))</f>
        <v>25000</v>
      </c>
      <c r="CJ1865" s="9">
        <f t="shared" si="3"/>
        <v>22500</v>
      </c>
      <c r="CK1865" s="9" t="s">
        <v>153</v>
      </c>
      <c r="CL1865" s="10">
        <v>2</v>
      </c>
      <c r="CM1865" s="10">
        <v>5</v>
      </c>
      <c r="CN1865" s="10">
        <v>6</v>
      </c>
      <c r="CO1865" s="10">
        <v>4</v>
      </c>
      <c r="CP1865" s="10">
        <v>4</v>
      </c>
      <c r="CQ1865" s="10">
        <v>6</v>
      </c>
      <c r="CR1865" s="10">
        <v>1</v>
      </c>
      <c r="CS1865" s="10">
        <v>3</v>
      </c>
      <c r="CT1865" s="10">
        <v>5</v>
      </c>
      <c r="CU1865" s="10">
        <v>7</v>
      </c>
      <c r="CV1865" s="10">
        <v>6</v>
      </c>
      <c r="CW1865" s="10">
        <v>2</v>
      </c>
      <c r="CX1865" s="10">
        <v>4</v>
      </c>
      <c r="CY1865" s="10">
        <v>6</v>
      </c>
      <c r="CZ1865" s="10">
        <v>1</v>
      </c>
      <c r="DA1865" s="10">
        <v>6</v>
      </c>
      <c r="DB1865" s="10">
        <v>1</v>
      </c>
      <c r="DC1865" s="10">
        <v>7</v>
      </c>
      <c r="DD1865" s="10">
        <v>2</v>
      </c>
      <c r="DE1865" s="10">
        <v>5</v>
      </c>
      <c r="DF1865" s="10">
        <v>7</v>
      </c>
      <c r="DG1865" s="10">
        <v>4</v>
      </c>
      <c r="DH1865" s="10">
        <v>4</v>
      </c>
      <c r="DI1865" s="10">
        <v>2</v>
      </c>
      <c r="DJ1865" s="10">
        <v>5</v>
      </c>
      <c r="DK1865" s="10">
        <v>2</v>
      </c>
      <c r="DL1865" s="10">
        <v>1</v>
      </c>
      <c r="DM1865" s="9" t="s">
        <v>154</v>
      </c>
      <c r="DN1865" s="10">
        <v>1992</v>
      </c>
      <c r="DO1865" s="9">
        <f t="shared" si="8"/>
        <v>29</v>
      </c>
      <c r="DP1865" s="9" t="s">
        <v>155</v>
      </c>
      <c r="DQ1865" s="9" t="s">
        <v>156</v>
      </c>
      <c r="DR1865" s="9" t="s">
        <v>157</v>
      </c>
      <c r="DS1865" s="9" t="s">
        <v>137</v>
      </c>
      <c r="DT1865" s="9" t="s">
        <v>657</v>
      </c>
      <c r="DU1865" s="9" t="s">
        <v>223</v>
      </c>
      <c r="DV1865" s="9" t="str">
        <f>VLOOKUP(DU1865,Metadata!$B$2:$C$7,2,FALSE)</f>
        <v>3 - 6 years</v>
      </c>
    </row>
    <row r="1866" spans="1:126">
      <c r="A1866" s="13">
        <v>1865</v>
      </c>
      <c r="B1866" s="9" t="s">
        <v>135</v>
      </c>
      <c r="C1866" s="9" t="str">
        <f>VLOOKUP(B1866,Metadata!$M$2:$N$6,2,FALSE)</f>
        <v>Permanent Employee</v>
      </c>
      <c r="D1866" s="9" t="s">
        <v>159</v>
      </c>
      <c r="E1866" s="9" t="s">
        <v>137</v>
      </c>
      <c r="F1866" s="9" t="s">
        <v>138</v>
      </c>
      <c r="G1866" s="9" t="s">
        <v>190</v>
      </c>
      <c r="H1866" s="9" t="str">
        <f>IF(G1866="","",VLOOKUP(G1866,Metadata!$J$2:$K$22,2,FALSE))</f>
        <v>North</v>
      </c>
      <c r="I1866" s="9" t="s">
        <v>138</v>
      </c>
      <c r="J1866" s="9" t="str">
        <f>IF(I1866="","",VLOOKUP(I1866,Metadata!$P$2:$Q$43,2,FALSE))</f>
        <v>Europe</v>
      </c>
      <c r="K1866" s="9" t="str">
        <f t="shared" si="0"/>
        <v>Portugal</v>
      </c>
      <c r="L1866" s="9" t="s">
        <v>190</v>
      </c>
      <c r="M1866" s="9" t="str">
        <f>IF(L1866="","",VLOOKUP(L1866,Metadata!$J$2:$K$22,2,FALSE))</f>
        <v>North</v>
      </c>
      <c r="N1866" s="9" t="s">
        <v>141</v>
      </c>
      <c r="O1866" s="9" t="s">
        <v>137</v>
      </c>
      <c r="P1866" s="9" t="s">
        <v>142</v>
      </c>
      <c r="Q1866" s="10" t="str">
        <f t="shared" si="1"/>
        <v>Full Office Job</v>
      </c>
      <c r="R1866" s="10">
        <v>5</v>
      </c>
      <c r="S1866" s="9" t="s">
        <v>161</v>
      </c>
      <c r="T1866" s="9" t="s">
        <v>137</v>
      </c>
      <c r="U1866" s="9" t="str">
        <f>IF(S1866&lt;&gt;"",S1866,IF(T1866&lt;&gt;"",VLOOKUP(T1866,Metadata!$S$2:$T$228,2,FALSE),""))</f>
        <v>Full-Stack Developer</v>
      </c>
      <c r="V1866" s="9" t="s">
        <v>217</v>
      </c>
      <c r="W1866" s="9" t="s">
        <v>137</v>
      </c>
      <c r="X1866" s="9" t="s">
        <v>163</v>
      </c>
      <c r="Y1866" s="9" t="s">
        <v>137</v>
      </c>
      <c r="Z1866" s="9" t="s">
        <v>262</v>
      </c>
      <c r="AA1866" s="9" t="s">
        <v>165</v>
      </c>
      <c r="AB1866" s="9" t="s">
        <v>253</v>
      </c>
      <c r="AC1866" s="9" t="s">
        <v>147</v>
      </c>
      <c r="AD1866" s="9"/>
      <c r="AE1866" s="9"/>
      <c r="AF1866" s="9" t="s">
        <v>243</v>
      </c>
      <c r="AG1866" s="9" t="s">
        <v>166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 t="s">
        <v>324</v>
      </c>
      <c r="AU1866" s="9"/>
      <c r="AV1866" s="9"/>
      <c r="AW1866" s="9"/>
      <c r="AX1866" s="9"/>
      <c r="AY1866" s="9"/>
      <c r="AZ1866" s="9"/>
      <c r="BA1866" s="9"/>
      <c r="BB1866" s="9"/>
      <c r="BC1866" s="9"/>
      <c r="BD1866" s="9" t="s">
        <v>330</v>
      </c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 t="s">
        <v>247</v>
      </c>
      <c r="BS1866" s="9"/>
      <c r="BT1866" s="9"/>
      <c r="BU1866" s="9"/>
      <c r="BV1866" s="9"/>
      <c r="BW1866" s="9"/>
      <c r="BX1866" s="9"/>
      <c r="BY1866" s="9"/>
      <c r="BZ1866" s="9"/>
      <c r="CA1866" s="10"/>
      <c r="CB1866" s="10" t="str">
        <f t="shared" si="5"/>
        <v/>
      </c>
      <c r="CC1866" s="10"/>
      <c r="CD1866" s="9" t="str">
        <f t="shared" si="2"/>
        <v/>
      </c>
      <c r="CE1866" s="9" t="s">
        <v>168</v>
      </c>
      <c r="CF1866" s="9" t="s">
        <v>169</v>
      </c>
      <c r="CG1866" s="9">
        <f>IF(CF1866="","",VLOOKUP(CF1866,Metadata!$D$2:$H$20,2,FALSE))</f>
        <v>12500</v>
      </c>
      <c r="CH1866" s="9">
        <f>IF(CF1866="","",VLOOKUP(CF1866,Metadata!$D$2:$H$20,4,FALSE))</f>
        <v>0</v>
      </c>
      <c r="CI1866" s="9">
        <f>IF(CF1866="","",VLOOKUP(CF1866,Metadata!$D$2:$H$20,5,FALSE))</f>
        <v>15000</v>
      </c>
      <c r="CJ1866" s="9">
        <f t="shared" si="3"/>
        <v>12500</v>
      </c>
      <c r="CK1866" s="9" t="s">
        <v>153</v>
      </c>
      <c r="CL1866" s="10">
        <v>2</v>
      </c>
      <c r="CM1866" s="10">
        <v>3</v>
      </c>
      <c r="CN1866" s="10">
        <v>4</v>
      </c>
      <c r="CO1866" s="10">
        <v>4</v>
      </c>
      <c r="CP1866" s="10">
        <v>4</v>
      </c>
      <c r="CQ1866" s="10">
        <v>4</v>
      </c>
      <c r="CR1866" s="10">
        <v>4</v>
      </c>
      <c r="CS1866" s="10">
        <v>4</v>
      </c>
      <c r="CT1866" s="10">
        <v>4</v>
      </c>
      <c r="CU1866" s="10">
        <v>4</v>
      </c>
      <c r="CV1866" s="10">
        <v>4</v>
      </c>
      <c r="CW1866" s="10">
        <v>2</v>
      </c>
      <c r="CX1866" s="10">
        <v>6</v>
      </c>
      <c r="CY1866" s="10">
        <v>4</v>
      </c>
      <c r="CZ1866" s="10">
        <v>4</v>
      </c>
      <c r="DA1866" s="10">
        <v>5</v>
      </c>
      <c r="DB1866" s="10">
        <v>4</v>
      </c>
      <c r="DC1866" s="10">
        <v>4</v>
      </c>
      <c r="DD1866" s="10">
        <v>4</v>
      </c>
      <c r="DE1866" s="10">
        <v>4</v>
      </c>
      <c r="DF1866" s="10">
        <v>4</v>
      </c>
      <c r="DG1866" s="10">
        <v>4</v>
      </c>
      <c r="DH1866" s="10">
        <v>4</v>
      </c>
      <c r="DI1866" s="10">
        <v>4</v>
      </c>
      <c r="DJ1866" s="10">
        <v>4</v>
      </c>
      <c r="DK1866" s="10">
        <v>4</v>
      </c>
      <c r="DL1866" s="10">
        <v>4</v>
      </c>
      <c r="DM1866" s="9" t="s">
        <v>154</v>
      </c>
      <c r="DN1866" s="10">
        <v>1989</v>
      </c>
      <c r="DO1866" s="9">
        <f t="shared" si="8"/>
        <v>32</v>
      </c>
      <c r="DP1866" s="9" t="s">
        <v>155</v>
      </c>
      <c r="DQ1866" s="9" t="s">
        <v>210</v>
      </c>
      <c r="DR1866" s="9" t="s">
        <v>157</v>
      </c>
      <c r="DS1866" s="9" t="s">
        <v>137</v>
      </c>
      <c r="DT1866" s="9" t="s">
        <v>657</v>
      </c>
      <c r="DU1866" s="9" t="s">
        <v>223</v>
      </c>
      <c r="DV1866" s="9" t="str">
        <f>VLOOKUP(DU1866,Metadata!$B$2:$C$7,2,FALSE)</f>
        <v>3 - 6 years</v>
      </c>
    </row>
    <row r="1867" spans="1:126">
      <c r="A1867" s="13">
        <v>1866</v>
      </c>
      <c r="B1867" s="9" t="s">
        <v>135</v>
      </c>
      <c r="C1867" s="9" t="str">
        <f>VLOOKUP(B1867,Metadata!$M$2:$N$6,2,FALSE)</f>
        <v>Permanent Employee</v>
      </c>
      <c r="D1867" s="9" t="s">
        <v>159</v>
      </c>
      <c r="E1867" s="9" t="s">
        <v>137</v>
      </c>
      <c r="F1867" s="9" t="s">
        <v>138</v>
      </c>
      <c r="G1867" s="9" t="s">
        <v>140</v>
      </c>
      <c r="H1867" s="9" t="str">
        <f>IF(G1867="","",VLOOKUP(G1867,Metadata!$J$2:$K$22,2,FALSE))</f>
        <v>Lisbon Metropolitan Area</v>
      </c>
      <c r="I1867" s="9" t="s">
        <v>138</v>
      </c>
      <c r="J1867" s="9" t="str">
        <f>IF(I1867="","",VLOOKUP(I1867,Metadata!$P$2:$Q$43,2,FALSE))</f>
        <v>Europe</v>
      </c>
      <c r="K1867" s="9" t="str">
        <f t="shared" si="0"/>
        <v>Portugal</v>
      </c>
      <c r="L1867" s="9" t="s">
        <v>140</v>
      </c>
      <c r="M1867" s="9" t="str">
        <f>IF(L1867="","",VLOOKUP(L1867,Metadata!$J$2:$K$22,2,FALSE))</f>
        <v>Lisbon Metropolitan Area</v>
      </c>
      <c r="N1867" s="9" t="s">
        <v>141</v>
      </c>
      <c r="O1867" s="9" t="s">
        <v>137</v>
      </c>
      <c r="P1867" s="9" t="s">
        <v>142</v>
      </c>
      <c r="Q1867" s="10" t="str">
        <f t="shared" si="1"/>
        <v>Full Office Job</v>
      </c>
      <c r="R1867" s="10">
        <v>5</v>
      </c>
      <c r="S1867" s="9" t="s">
        <v>137</v>
      </c>
      <c r="T1867" s="9" t="s">
        <v>716</v>
      </c>
      <c r="U1867" s="9" t="str">
        <f>IF(S1867&lt;&gt;"",S1867,IF(T1867&lt;&gt;"",VLOOKUP(T1867,Metadata!$S$2:$T$228,2,FALSE),""))</f>
        <v>Business Applications (BI/CRM/ERP)</v>
      </c>
      <c r="V1867" s="9" t="s">
        <v>207</v>
      </c>
      <c r="W1867" s="9" t="s">
        <v>137</v>
      </c>
      <c r="X1867" s="9" t="s">
        <v>208</v>
      </c>
      <c r="Y1867" s="9" t="s">
        <v>137</v>
      </c>
      <c r="Z1867" s="9" t="s">
        <v>146</v>
      </c>
      <c r="AA1867" s="9" t="s">
        <v>137</v>
      </c>
      <c r="AB1867" s="9" t="s">
        <v>137</v>
      </c>
      <c r="AC1867" s="9" t="s">
        <v>147</v>
      </c>
      <c r="AD1867" s="9"/>
      <c r="AE1867" s="9"/>
      <c r="AF1867" s="9" t="s">
        <v>243</v>
      </c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 t="s">
        <v>197</v>
      </c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 t="s">
        <v>258</v>
      </c>
      <c r="BV1867" s="9"/>
      <c r="BW1867" s="9"/>
      <c r="BX1867" s="9"/>
      <c r="BY1867" s="9"/>
      <c r="BZ1867" s="9"/>
      <c r="CA1867" s="10"/>
      <c r="CB1867" s="10" t="str">
        <f t="shared" si="5"/>
        <v/>
      </c>
      <c r="CC1867" s="10"/>
      <c r="CD1867" s="9" t="str">
        <f t="shared" si="2"/>
        <v/>
      </c>
      <c r="CE1867" s="9" t="s">
        <v>168</v>
      </c>
      <c r="CF1867" s="9" t="s">
        <v>225</v>
      </c>
      <c r="CG1867" s="9">
        <f>IF(CF1867="","",VLOOKUP(CF1867,Metadata!$D$2:$H$20,2,FALSE))</f>
        <v>22500</v>
      </c>
      <c r="CH1867" s="9">
        <f>IF(CF1867="","",VLOOKUP(CF1867,Metadata!$D$2:$H$20,4,FALSE))</f>
        <v>20000</v>
      </c>
      <c r="CI1867" s="9">
        <f>IF(CF1867="","",VLOOKUP(CF1867,Metadata!$D$2:$H$20,5,FALSE))</f>
        <v>25000</v>
      </c>
      <c r="CJ1867" s="9">
        <f t="shared" si="3"/>
        <v>22500</v>
      </c>
      <c r="CK1867" s="9" t="s">
        <v>221</v>
      </c>
      <c r="CL1867" s="10">
        <v>5</v>
      </c>
      <c r="CM1867" s="10">
        <v>1</v>
      </c>
      <c r="CN1867" s="10">
        <v>6</v>
      </c>
      <c r="CO1867" s="10">
        <v>6</v>
      </c>
      <c r="CP1867" s="10">
        <v>6</v>
      </c>
      <c r="CQ1867" s="10">
        <v>7</v>
      </c>
      <c r="CR1867" s="10">
        <v>6</v>
      </c>
      <c r="CS1867" s="10">
        <v>6</v>
      </c>
      <c r="CT1867" s="10">
        <v>5</v>
      </c>
      <c r="CU1867" s="10">
        <v>5</v>
      </c>
      <c r="CV1867" s="10">
        <v>6</v>
      </c>
      <c r="CW1867" s="10">
        <v>4</v>
      </c>
      <c r="CX1867" s="10">
        <v>6</v>
      </c>
      <c r="CY1867" s="10">
        <v>5</v>
      </c>
      <c r="CZ1867" s="10">
        <v>5</v>
      </c>
      <c r="DA1867" s="10">
        <v>6</v>
      </c>
      <c r="DB1867" s="10">
        <v>6</v>
      </c>
      <c r="DC1867" s="10">
        <v>6</v>
      </c>
      <c r="DD1867" s="10">
        <v>5</v>
      </c>
      <c r="DE1867" s="10">
        <v>7</v>
      </c>
      <c r="DF1867" s="10">
        <v>7</v>
      </c>
      <c r="DG1867" s="10">
        <v>7</v>
      </c>
      <c r="DH1867" s="10">
        <v>5</v>
      </c>
      <c r="DI1867" s="10">
        <v>6</v>
      </c>
      <c r="DJ1867" s="10">
        <v>5</v>
      </c>
      <c r="DK1867" s="10">
        <v>6</v>
      </c>
      <c r="DL1867" s="10">
        <v>5</v>
      </c>
      <c r="DM1867" s="9" t="s">
        <v>154</v>
      </c>
      <c r="DN1867" s="10">
        <v>1997</v>
      </c>
      <c r="DO1867" s="9">
        <f t="shared" si="8"/>
        <v>24</v>
      </c>
      <c r="DP1867" s="9" t="s">
        <v>222</v>
      </c>
      <c r="DQ1867" s="9" t="s">
        <v>156</v>
      </c>
      <c r="DR1867" s="9" t="s">
        <v>170</v>
      </c>
      <c r="DS1867" s="9" t="s">
        <v>137</v>
      </c>
      <c r="DT1867" s="9" t="s">
        <v>657</v>
      </c>
      <c r="DU1867" s="9" t="s">
        <v>168</v>
      </c>
      <c r="DV1867" s="9" t="str">
        <f>VLOOKUP(DU1867,Metadata!$B$2:$C$7,2,FALSE)</f>
        <v>0 - 3 years</v>
      </c>
    </row>
    <row r="1868" spans="1:126">
      <c r="A1868" s="13">
        <v>1867</v>
      </c>
      <c r="B1868" s="9" t="s">
        <v>171</v>
      </c>
      <c r="C1868" s="9" t="str">
        <f>VLOOKUP(B1868,Metadata!$M$2:$N$6,2,FALSE)</f>
        <v>Contractor</v>
      </c>
      <c r="D1868" s="9" t="s">
        <v>137</v>
      </c>
      <c r="E1868" s="9" t="s">
        <v>136</v>
      </c>
      <c r="F1868" s="9" t="s">
        <v>138</v>
      </c>
      <c r="G1868" s="9" t="s">
        <v>140</v>
      </c>
      <c r="H1868" s="9" t="str">
        <f>IF(G1868="","",VLOOKUP(G1868,Metadata!$J$2:$K$22,2,FALSE))</f>
        <v>Lisbon Metropolitan Area</v>
      </c>
      <c r="I1868" s="9" t="s">
        <v>138</v>
      </c>
      <c r="J1868" s="9" t="str">
        <f>IF(I1868="","",VLOOKUP(I1868,Metadata!$P$2:$Q$43,2,FALSE))</f>
        <v>Europe</v>
      </c>
      <c r="K1868" s="9" t="str">
        <f t="shared" si="0"/>
        <v>Portugal</v>
      </c>
      <c r="L1868" s="9" t="s">
        <v>140</v>
      </c>
      <c r="M1868" s="9" t="str">
        <f>IF(L1868="","",VLOOKUP(L1868,Metadata!$J$2:$K$22,2,FALSE))</f>
        <v>Lisbon Metropolitan Area</v>
      </c>
      <c r="N1868" s="9" t="s">
        <v>205</v>
      </c>
      <c r="O1868" s="9" t="s">
        <v>137</v>
      </c>
      <c r="P1868" s="9" t="s">
        <v>137</v>
      </c>
      <c r="Q1868" s="10" t="str">
        <f t="shared" si="1"/>
        <v>Full Office Job</v>
      </c>
      <c r="R1868" s="10">
        <v>6</v>
      </c>
      <c r="S1868" s="9" t="s">
        <v>266</v>
      </c>
      <c r="T1868" s="9" t="s">
        <v>137</v>
      </c>
      <c r="U1868" s="9" t="str">
        <f>IF(S1868&lt;&gt;"",S1868,IF(T1868&lt;&gt;"",VLOOKUP(T1868,Metadata!$S$2:$T$228,2,FALSE),""))</f>
        <v>Data Scientist/Data Engineer</v>
      </c>
      <c r="V1868" s="9" t="s">
        <v>207</v>
      </c>
      <c r="W1868" s="9" t="s">
        <v>137</v>
      </c>
      <c r="X1868" s="9" t="s">
        <v>145</v>
      </c>
      <c r="Y1868" s="9" t="s">
        <v>137</v>
      </c>
      <c r="Z1868" s="9" t="s">
        <v>218</v>
      </c>
      <c r="AA1868" s="9" t="s">
        <v>137</v>
      </c>
      <c r="AB1868" s="9" t="s">
        <v>253</v>
      </c>
      <c r="AC1868" s="9" t="s">
        <v>147</v>
      </c>
      <c r="AD1868" s="9"/>
      <c r="AE1868" s="9"/>
      <c r="AF1868" s="9" t="s">
        <v>243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199</v>
      </c>
      <c r="BM1868" s="9"/>
      <c r="BN1868" s="9"/>
      <c r="BO1868" s="9"/>
      <c r="BP1868" s="9"/>
      <c r="BQ1868" s="9"/>
      <c r="BR1868" s="9"/>
      <c r="BS1868" s="9" t="s">
        <v>200</v>
      </c>
      <c r="BT1868" s="9"/>
      <c r="BU1868" s="9" t="s">
        <v>258</v>
      </c>
      <c r="BV1868" s="9"/>
      <c r="BW1868" s="9"/>
      <c r="BX1868" s="9"/>
      <c r="BY1868" s="9"/>
      <c r="BZ1868" s="9"/>
      <c r="CA1868" s="10">
        <v>3</v>
      </c>
      <c r="CB1868" s="10" t="str">
        <f t="shared" si="5"/>
        <v>Less than 3 months</v>
      </c>
      <c r="CC1868" s="10">
        <v>39</v>
      </c>
      <c r="CD1868" s="9">
        <f t="shared" si="2"/>
        <v>62400</v>
      </c>
      <c r="CE1868" s="9" t="s">
        <v>137</v>
      </c>
      <c r="CF1868" s="9" t="s">
        <v>137</v>
      </c>
      <c r="CG1868" s="9" t="str">
        <f>IF(CF1868="","",VLOOKUP(CF1868,Metadata!$D$2:$H$20,2,FALSE))</f>
        <v/>
      </c>
      <c r="CH1868" s="9" t="str">
        <f>IF(CF1868="","",VLOOKUP(CF1868,Metadata!$D$2:$H$20,4,FALSE))</f>
        <v/>
      </c>
      <c r="CI1868" s="9" t="str">
        <f>IF(CF1868="","",VLOOKUP(CF1868,Metadata!$D$2:$H$20,5,FALSE))</f>
        <v/>
      </c>
      <c r="CJ1868" s="9">
        <f t="shared" si="3"/>
        <v>62400</v>
      </c>
      <c r="CK1868" s="9" t="s">
        <v>153</v>
      </c>
      <c r="CL1868" s="10">
        <v>5</v>
      </c>
      <c r="CM1868" s="10">
        <v>2</v>
      </c>
      <c r="CN1868" s="10">
        <v>7</v>
      </c>
      <c r="CO1868" s="10">
        <v>6</v>
      </c>
      <c r="CP1868" s="10">
        <v>5</v>
      </c>
      <c r="CQ1868" s="10">
        <v>7</v>
      </c>
      <c r="CR1868" s="10">
        <v>7</v>
      </c>
      <c r="CS1868" s="10">
        <v>7</v>
      </c>
      <c r="CT1868" s="10">
        <v>6</v>
      </c>
      <c r="CU1868" s="10">
        <v>7</v>
      </c>
      <c r="CV1868" s="10">
        <v>6</v>
      </c>
      <c r="CW1868" s="10">
        <v>4</v>
      </c>
      <c r="CX1868" s="10">
        <v>5</v>
      </c>
      <c r="CY1868" s="10">
        <v>6</v>
      </c>
      <c r="CZ1868" s="10">
        <v>7</v>
      </c>
      <c r="DA1868" s="10">
        <v>5</v>
      </c>
      <c r="DB1868" s="10">
        <v>4</v>
      </c>
      <c r="DC1868" s="10">
        <v>7</v>
      </c>
      <c r="DD1868" s="10">
        <v>4</v>
      </c>
      <c r="DE1868" s="10">
        <v>5</v>
      </c>
      <c r="DF1868" s="10">
        <v>5</v>
      </c>
      <c r="DG1868" s="10">
        <v>5</v>
      </c>
      <c r="DH1868" s="10">
        <v>7</v>
      </c>
      <c r="DI1868" s="10">
        <v>7</v>
      </c>
      <c r="DJ1868" s="10">
        <v>6</v>
      </c>
      <c r="DK1868" s="10">
        <v>4</v>
      </c>
      <c r="DL1868" s="10">
        <v>7</v>
      </c>
      <c r="DM1868" s="9" t="s">
        <v>154</v>
      </c>
      <c r="DN1868" s="10">
        <v>1989</v>
      </c>
      <c r="DO1868" s="9">
        <f t="shared" si="8"/>
        <v>32</v>
      </c>
      <c r="DP1868" s="9" t="s">
        <v>155</v>
      </c>
      <c r="DQ1868" s="9" t="s">
        <v>202</v>
      </c>
      <c r="DR1868" s="9" t="s">
        <v>157</v>
      </c>
      <c r="DS1868" s="9" t="s">
        <v>137</v>
      </c>
      <c r="DT1868" s="9" t="s">
        <v>657</v>
      </c>
      <c r="DU1868" s="9" t="s">
        <v>203</v>
      </c>
      <c r="DV1868" s="9" t="str">
        <f>VLOOKUP(DU1868,Metadata!$B$2:$C$7,2,FALSE)</f>
        <v>6+ years</v>
      </c>
    </row>
    <row r="1869" spans="1:126">
      <c r="A1869" s="13">
        <v>1868</v>
      </c>
      <c r="B1869" s="9" t="s">
        <v>135</v>
      </c>
      <c r="C1869" s="9" t="str">
        <f>VLOOKUP(B1869,Metadata!$M$2:$N$6,2,FALSE)</f>
        <v>Permanent Employee</v>
      </c>
      <c r="D1869" s="9" t="s">
        <v>136</v>
      </c>
      <c r="E1869" s="9" t="s">
        <v>137</v>
      </c>
      <c r="F1869" s="9" t="s">
        <v>138</v>
      </c>
      <c r="G1869" s="9" t="s">
        <v>312</v>
      </c>
      <c r="H1869" s="9" t="str">
        <f>IF(G1869="","",VLOOKUP(G1869,Metadata!$J$2:$K$22,2,FALSE))</f>
        <v>South</v>
      </c>
      <c r="I1869" s="9" t="s">
        <v>311</v>
      </c>
      <c r="J1869" s="9" t="str">
        <f>IF(I1869="","",VLOOKUP(I1869,Metadata!$P$2:$Q$43,2,FALSE))</f>
        <v>Europe</v>
      </c>
      <c r="K1869" s="9" t="str">
        <f t="shared" si="0"/>
        <v>International</v>
      </c>
      <c r="L1869" s="9" t="s">
        <v>137</v>
      </c>
      <c r="M1869" s="9" t="str">
        <f>IF(L1869="","",VLOOKUP(L1869,Metadata!$J$2:$K$22,2,FALSE))</f>
        <v/>
      </c>
      <c r="N1869" s="9" t="s">
        <v>214</v>
      </c>
      <c r="O1869" s="9" t="s">
        <v>215</v>
      </c>
      <c r="P1869" s="9" t="s">
        <v>191</v>
      </c>
      <c r="Q1869" s="10" t="str">
        <f t="shared" si="1"/>
        <v>Remote Job (full or flexible)</v>
      </c>
      <c r="R1869" s="10">
        <v>5</v>
      </c>
      <c r="S1869" s="9" t="s">
        <v>192</v>
      </c>
      <c r="T1869" s="9" t="s">
        <v>137</v>
      </c>
      <c r="U1869" s="9" t="str">
        <f>IF(S1869&lt;&gt;"",S1869,IF(T1869&lt;&gt;"",VLOOKUP(T1869,Metadata!$S$2:$T$228,2,FALSE),""))</f>
        <v>Back-End Developer</v>
      </c>
      <c r="V1869" s="9" t="s">
        <v>174</v>
      </c>
      <c r="W1869" s="9" t="s">
        <v>137</v>
      </c>
      <c r="X1869" s="9" t="s">
        <v>163</v>
      </c>
      <c r="Y1869" s="9" t="s">
        <v>137</v>
      </c>
      <c r="Z1869" s="9" t="s">
        <v>262</v>
      </c>
      <c r="AA1869" s="9" t="s">
        <v>165</v>
      </c>
      <c r="AB1869" s="9" t="s">
        <v>253</v>
      </c>
      <c r="AC1869" s="9"/>
      <c r="AD1869" s="9"/>
      <c r="AE1869" s="9"/>
      <c r="AF1869" s="9"/>
      <c r="AG1869" s="9" t="s">
        <v>166</v>
      </c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 t="s">
        <v>346</v>
      </c>
      <c r="CA1869" s="10"/>
      <c r="CB1869" s="10" t="str">
        <f t="shared" si="5"/>
        <v/>
      </c>
      <c r="CC1869" s="10"/>
      <c r="CD1869" s="9" t="str">
        <f t="shared" si="2"/>
        <v/>
      </c>
      <c r="CE1869" s="9" t="s">
        <v>151</v>
      </c>
      <c r="CF1869" s="9" t="s">
        <v>236</v>
      </c>
      <c r="CG1869" s="9">
        <f>IF(CF1869="","",VLOOKUP(CF1869,Metadata!$D$2:$H$20,2,FALSE))</f>
        <v>47500</v>
      </c>
      <c r="CH1869" s="9">
        <f>IF(CF1869="","",VLOOKUP(CF1869,Metadata!$D$2:$H$20,4,FALSE))</f>
        <v>45000</v>
      </c>
      <c r="CI1869" s="9">
        <f>IF(CF1869="","",VLOOKUP(CF1869,Metadata!$D$2:$H$20,5,FALSE))</f>
        <v>50000</v>
      </c>
      <c r="CJ1869" s="9">
        <f t="shared" si="3"/>
        <v>47500</v>
      </c>
      <c r="CK1869" s="9" t="s">
        <v>153</v>
      </c>
      <c r="CL1869" s="10">
        <v>5</v>
      </c>
      <c r="CM1869" s="10">
        <v>4</v>
      </c>
      <c r="CN1869" s="10">
        <v>5</v>
      </c>
      <c r="CO1869" s="10">
        <v>6</v>
      </c>
      <c r="CP1869" s="10">
        <v>5</v>
      </c>
      <c r="CQ1869" s="10">
        <v>6</v>
      </c>
      <c r="CR1869" s="10">
        <v>5</v>
      </c>
      <c r="CS1869" s="10">
        <v>6</v>
      </c>
      <c r="CT1869" s="10">
        <v>6</v>
      </c>
      <c r="CU1869" s="10">
        <v>4</v>
      </c>
      <c r="CV1869" s="10">
        <v>6</v>
      </c>
      <c r="CW1869" s="10">
        <v>6</v>
      </c>
      <c r="CX1869" s="10">
        <v>6</v>
      </c>
      <c r="CY1869" s="10">
        <v>4</v>
      </c>
      <c r="CZ1869" s="10">
        <v>5</v>
      </c>
      <c r="DA1869" s="10">
        <v>4</v>
      </c>
      <c r="DB1869" s="10">
        <v>4</v>
      </c>
      <c r="DC1869" s="10">
        <v>5</v>
      </c>
      <c r="DD1869" s="10">
        <v>4</v>
      </c>
      <c r="DE1869" s="10">
        <v>5</v>
      </c>
      <c r="DF1869" s="10">
        <v>5</v>
      </c>
      <c r="DG1869" s="10">
        <v>4</v>
      </c>
      <c r="DH1869" s="10">
        <v>4</v>
      </c>
      <c r="DI1869" s="10">
        <v>4</v>
      </c>
      <c r="DJ1869" s="10">
        <v>4</v>
      </c>
      <c r="DK1869" s="10">
        <v>5</v>
      </c>
      <c r="DL1869" s="10">
        <v>4</v>
      </c>
      <c r="DM1869" s="9" t="s">
        <v>272</v>
      </c>
      <c r="DN1869" s="10">
        <v>1979</v>
      </c>
      <c r="DO1869" s="9">
        <f t="shared" si="8"/>
        <v>42</v>
      </c>
      <c r="DP1869" s="9" t="s">
        <v>155</v>
      </c>
      <c r="DQ1869" s="9" t="s">
        <v>202</v>
      </c>
      <c r="DR1869" s="9" t="s">
        <v>157</v>
      </c>
      <c r="DS1869" s="9" t="s">
        <v>137</v>
      </c>
      <c r="DT1869" s="9" t="s">
        <v>657</v>
      </c>
      <c r="DU1869" s="9" t="s">
        <v>203</v>
      </c>
      <c r="DV1869" s="9" t="str">
        <f>VLOOKUP(DU1869,Metadata!$B$2:$C$7,2,FALSE)</f>
        <v>6+ years</v>
      </c>
    </row>
    <row r="1870" spans="1:126">
      <c r="A1870" s="13">
        <v>1869</v>
      </c>
      <c r="B1870" s="9" t="s">
        <v>135</v>
      </c>
      <c r="C1870" s="9" t="str">
        <f>VLOOKUP(B1870,Metadata!$M$2:$N$6,2,FALSE)</f>
        <v>Permanent Employee</v>
      </c>
      <c r="D1870" s="9" t="s">
        <v>159</v>
      </c>
      <c r="E1870" s="9" t="s">
        <v>137</v>
      </c>
      <c r="F1870" s="9" t="s">
        <v>138</v>
      </c>
      <c r="G1870" s="9" t="s">
        <v>140</v>
      </c>
      <c r="H1870" s="9" t="str">
        <f>IF(G1870="","",VLOOKUP(G1870,Metadata!$J$2:$K$22,2,FALSE))</f>
        <v>Lisbon Metropolitan Area</v>
      </c>
      <c r="I1870" s="9" t="s">
        <v>138</v>
      </c>
      <c r="J1870" s="9" t="str">
        <f>IF(I1870="","",VLOOKUP(I1870,Metadata!$P$2:$Q$43,2,FALSE))</f>
        <v>Europe</v>
      </c>
      <c r="K1870" s="9" t="str">
        <f t="shared" si="0"/>
        <v>Portugal</v>
      </c>
      <c r="L1870" s="9" t="s">
        <v>140</v>
      </c>
      <c r="M1870" s="9" t="str">
        <f>IF(L1870="","",VLOOKUP(L1870,Metadata!$J$2:$K$22,2,FALSE))</f>
        <v>Lisbon Metropolitan Area</v>
      </c>
      <c r="N1870" s="9" t="s">
        <v>214</v>
      </c>
      <c r="O1870" s="9" t="s">
        <v>215</v>
      </c>
      <c r="P1870" s="9" t="s">
        <v>142</v>
      </c>
      <c r="Q1870" s="10" t="str">
        <f t="shared" si="1"/>
        <v>Full Office Job</v>
      </c>
      <c r="R1870" s="10">
        <v>5</v>
      </c>
      <c r="S1870" s="9" t="s">
        <v>143</v>
      </c>
      <c r="T1870" s="9" t="s">
        <v>137</v>
      </c>
      <c r="U1870" s="9" t="str">
        <f>IF(S1870&lt;&gt;"",S1870,IF(T1870&lt;&gt;"",VLOOKUP(T1870,Metadata!$S$2:$T$228,2,FALSE),""))</f>
        <v>Technical Team Leader</v>
      </c>
      <c r="V1870" s="9" t="s">
        <v>268</v>
      </c>
      <c r="W1870" s="9" t="s">
        <v>137</v>
      </c>
      <c r="X1870" s="9" t="s">
        <v>145</v>
      </c>
      <c r="Y1870" s="9" t="s">
        <v>137</v>
      </c>
      <c r="Z1870" s="9" t="s">
        <v>218</v>
      </c>
      <c r="AA1870" s="9" t="s">
        <v>165</v>
      </c>
      <c r="AB1870" s="9" t="s">
        <v>137</v>
      </c>
      <c r="AC1870" s="9" t="s">
        <v>147</v>
      </c>
      <c r="AD1870" s="9" t="s">
        <v>148</v>
      </c>
      <c r="AE1870" s="9"/>
      <c r="AF1870" s="9" t="s">
        <v>243</v>
      </c>
      <c r="AG1870" s="9"/>
      <c r="AH1870" s="9"/>
      <c r="AI1870" s="9"/>
      <c r="AJ1870" s="9" t="s">
        <v>185</v>
      </c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 t="s">
        <v>199</v>
      </c>
      <c r="BM1870" s="9"/>
      <c r="BN1870" s="9"/>
      <c r="BO1870" s="9"/>
      <c r="BP1870" s="9"/>
      <c r="BQ1870" s="9"/>
      <c r="BR1870" s="9"/>
      <c r="BS1870" s="9" t="s">
        <v>200</v>
      </c>
      <c r="BT1870" s="9"/>
      <c r="BU1870" s="9"/>
      <c r="BV1870" s="9"/>
      <c r="BW1870" s="9"/>
      <c r="BX1870" s="9"/>
      <c r="BY1870" s="9"/>
      <c r="BZ1870" s="9"/>
      <c r="CA1870" s="10"/>
      <c r="CB1870" s="10" t="str">
        <f t="shared" si="5"/>
        <v/>
      </c>
      <c r="CC1870" s="10"/>
      <c r="CD1870" s="9" t="str">
        <f t="shared" si="2"/>
        <v/>
      </c>
      <c r="CE1870" s="9" t="s">
        <v>151</v>
      </c>
      <c r="CF1870" s="9" t="s">
        <v>236</v>
      </c>
      <c r="CG1870" s="9">
        <f>IF(CF1870="","",VLOOKUP(CF1870,Metadata!$D$2:$H$20,2,FALSE))</f>
        <v>47500</v>
      </c>
      <c r="CH1870" s="9">
        <f>IF(CF1870="","",VLOOKUP(CF1870,Metadata!$D$2:$H$20,4,FALSE))</f>
        <v>45000</v>
      </c>
      <c r="CI1870" s="9">
        <f>IF(CF1870="","",VLOOKUP(CF1870,Metadata!$D$2:$H$20,5,FALSE))</f>
        <v>50000</v>
      </c>
      <c r="CJ1870" s="9">
        <f t="shared" si="3"/>
        <v>47500</v>
      </c>
      <c r="CK1870" s="9" t="s">
        <v>153</v>
      </c>
      <c r="CL1870" s="10">
        <v>5</v>
      </c>
      <c r="CM1870" s="10">
        <v>5</v>
      </c>
      <c r="CN1870" s="10">
        <v>6</v>
      </c>
      <c r="CO1870" s="10">
        <v>6</v>
      </c>
      <c r="CP1870" s="10">
        <v>6</v>
      </c>
      <c r="CQ1870" s="10">
        <v>4</v>
      </c>
      <c r="CR1870" s="10">
        <v>3</v>
      </c>
      <c r="CS1870" s="10">
        <v>3</v>
      </c>
      <c r="CT1870" s="10">
        <v>6</v>
      </c>
      <c r="CU1870" s="10">
        <v>4</v>
      </c>
      <c r="CV1870" s="10">
        <v>4</v>
      </c>
      <c r="CW1870" s="10">
        <v>2</v>
      </c>
      <c r="CX1870" s="10">
        <v>5</v>
      </c>
      <c r="CY1870" s="10">
        <v>5</v>
      </c>
      <c r="CZ1870" s="10">
        <v>6</v>
      </c>
      <c r="DA1870" s="10">
        <v>2</v>
      </c>
      <c r="DB1870" s="10">
        <v>4</v>
      </c>
      <c r="DC1870" s="10">
        <v>7</v>
      </c>
      <c r="DD1870" s="10">
        <v>1</v>
      </c>
      <c r="DE1870" s="10">
        <v>6</v>
      </c>
      <c r="DF1870" s="10">
        <v>7</v>
      </c>
      <c r="DG1870" s="10">
        <v>5</v>
      </c>
      <c r="DH1870" s="10">
        <v>4</v>
      </c>
      <c r="DI1870" s="10">
        <v>7</v>
      </c>
      <c r="DJ1870" s="10">
        <v>3</v>
      </c>
      <c r="DK1870" s="10">
        <v>5</v>
      </c>
      <c r="DL1870" s="10">
        <v>6</v>
      </c>
      <c r="DM1870" s="9" t="s">
        <v>154</v>
      </c>
      <c r="DN1870" s="10">
        <v>1986</v>
      </c>
      <c r="DO1870" s="9">
        <f t="shared" si="8"/>
        <v>35</v>
      </c>
      <c r="DP1870" s="9" t="s">
        <v>155</v>
      </c>
      <c r="DQ1870" s="9" t="s">
        <v>202</v>
      </c>
      <c r="DR1870" s="9" t="s">
        <v>157</v>
      </c>
      <c r="DS1870" s="9" t="s">
        <v>137</v>
      </c>
      <c r="DT1870" s="9" t="s">
        <v>657</v>
      </c>
      <c r="DU1870" s="9" t="s">
        <v>158</v>
      </c>
      <c r="DV1870" s="9" t="str">
        <f>VLOOKUP(DU1870,Metadata!$B$2:$C$7,2,FALSE)</f>
        <v>6+ years</v>
      </c>
    </row>
    <row r="1871" spans="1:126">
      <c r="A1871" s="13">
        <v>1870</v>
      </c>
      <c r="B1871" s="9" t="s">
        <v>135</v>
      </c>
      <c r="C1871" s="9" t="str">
        <f>VLOOKUP(B1871,Metadata!$M$2:$N$6,2,FALSE)</f>
        <v>Permanent Employee</v>
      </c>
      <c r="D1871" s="9" t="s">
        <v>159</v>
      </c>
      <c r="E1871" s="9" t="s">
        <v>137</v>
      </c>
      <c r="F1871" s="9" t="s">
        <v>138</v>
      </c>
      <c r="G1871" s="9" t="s">
        <v>275</v>
      </c>
      <c r="H1871" s="9" t="str">
        <f>IF(G1871="","",VLOOKUP(G1871,Metadata!$J$2:$K$22,2,FALSE))</f>
        <v>Centre</v>
      </c>
      <c r="I1871" s="9" t="s">
        <v>138</v>
      </c>
      <c r="J1871" s="9" t="str">
        <f>IF(I1871="","",VLOOKUP(I1871,Metadata!$P$2:$Q$43,2,FALSE))</f>
        <v>Europe</v>
      </c>
      <c r="K1871" s="9" t="str">
        <f t="shared" si="0"/>
        <v>Portugal</v>
      </c>
      <c r="L1871" s="9" t="s">
        <v>140</v>
      </c>
      <c r="M1871" s="9" t="str">
        <f>IF(L1871="","",VLOOKUP(L1871,Metadata!$J$2:$K$22,2,FALSE))</f>
        <v>Lisbon Metropolitan Area</v>
      </c>
      <c r="N1871" s="9" t="s">
        <v>141</v>
      </c>
      <c r="O1871" s="9" t="s">
        <v>137</v>
      </c>
      <c r="P1871" s="9" t="s">
        <v>142</v>
      </c>
      <c r="Q1871" s="10" t="str">
        <f t="shared" si="1"/>
        <v>Full Office Job</v>
      </c>
      <c r="R1871" s="10">
        <v>6</v>
      </c>
      <c r="S1871" s="9" t="s">
        <v>161</v>
      </c>
      <c r="T1871" s="9" t="s">
        <v>137</v>
      </c>
      <c r="U1871" s="9" t="str">
        <f>IF(S1871&lt;&gt;"",S1871,IF(T1871&lt;&gt;"",VLOOKUP(T1871,Metadata!$S$2:$T$228,2,FALSE),""))</f>
        <v>Full-Stack Developer</v>
      </c>
      <c r="V1871" s="9" t="s">
        <v>256</v>
      </c>
      <c r="W1871" s="9" t="s">
        <v>137</v>
      </c>
      <c r="X1871" s="9" t="s">
        <v>208</v>
      </c>
      <c r="Y1871" s="9" t="s">
        <v>137</v>
      </c>
      <c r="Z1871" s="9" t="s">
        <v>184</v>
      </c>
      <c r="AA1871" s="9" t="s">
        <v>165</v>
      </c>
      <c r="AB1871" s="9" t="s">
        <v>137</v>
      </c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 t="s">
        <v>321</v>
      </c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 t="s">
        <v>150</v>
      </c>
      <c r="BZ1871" s="9" t="s">
        <v>137</v>
      </c>
      <c r="CA1871" s="10"/>
      <c r="CB1871" s="10" t="str">
        <f t="shared" si="5"/>
        <v/>
      </c>
      <c r="CC1871" s="10"/>
      <c r="CD1871" s="9" t="str">
        <f t="shared" si="2"/>
        <v/>
      </c>
      <c r="CE1871" s="9" t="s">
        <v>151</v>
      </c>
      <c r="CF1871" s="9" t="s">
        <v>169</v>
      </c>
      <c r="CG1871" s="9">
        <f>IF(CF1871="","",VLOOKUP(CF1871,Metadata!$D$2:$H$20,2,FALSE))</f>
        <v>12500</v>
      </c>
      <c r="CH1871" s="9">
        <f>IF(CF1871="","",VLOOKUP(CF1871,Metadata!$D$2:$H$20,4,FALSE))</f>
        <v>0</v>
      </c>
      <c r="CI1871" s="9">
        <f>IF(CF1871="","",VLOOKUP(CF1871,Metadata!$D$2:$H$20,5,FALSE))</f>
        <v>15000</v>
      </c>
      <c r="CJ1871" s="9">
        <f t="shared" si="3"/>
        <v>12500</v>
      </c>
      <c r="CK1871" s="9" t="s">
        <v>153</v>
      </c>
      <c r="CL1871" s="10">
        <v>1</v>
      </c>
      <c r="CM1871" s="10">
        <v>5</v>
      </c>
      <c r="CN1871" s="10">
        <v>7</v>
      </c>
      <c r="CO1871" s="10">
        <v>7</v>
      </c>
      <c r="CP1871" s="10">
        <v>5</v>
      </c>
      <c r="CQ1871" s="10">
        <v>7</v>
      </c>
      <c r="CR1871" s="10">
        <v>7</v>
      </c>
      <c r="CS1871" s="10">
        <v>7</v>
      </c>
      <c r="CT1871" s="10">
        <v>5</v>
      </c>
      <c r="CU1871" s="10">
        <v>7</v>
      </c>
      <c r="CV1871" s="10">
        <v>3</v>
      </c>
      <c r="CW1871" s="10">
        <v>4</v>
      </c>
      <c r="CX1871" s="10">
        <v>5</v>
      </c>
      <c r="CY1871" s="10">
        <v>6</v>
      </c>
      <c r="CZ1871" s="10">
        <v>6</v>
      </c>
      <c r="DA1871" s="10">
        <v>7</v>
      </c>
      <c r="DB1871" s="10">
        <v>4</v>
      </c>
      <c r="DC1871" s="10">
        <v>6</v>
      </c>
      <c r="DD1871" s="10">
        <v>5</v>
      </c>
      <c r="DE1871" s="10">
        <v>5</v>
      </c>
      <c r="DF1871" s="10">
        <v>5</v>
      </c>
      <c r="DG1871" s="10">
        <v>5</v>
      </c>
      <c r="DH1871" s="10">
        <v>7</v>
      </c>
      <c r="DI1871" s="10">
        <v>7</v>
      </c>
      <c r="DJ1871" s="10">
        <v>4</v>
      </c>
      <c r="DK1871" s="10">
        <v>4</v>
      </c>
      <c r="DL1871" s="10">
        <v>4</v>
      </c>
      <c r="DM1871" s="9" t="s">
        <v>154</v>
      </c>
      <c r="DN1871" s="10">
        <v>1996</v>
      </c>
      <c r="DO1871" s="9">
        <f t="shared" si="8"/>
        <v>25</v>
      </c>
      <c r="DP1871" s="9" t="s">
        <v>155</v>
      </c>
      <c r="DQ1871" s="9" t="s">
        <v>202</v>
      </c>
      <c r="DR1871" s="9" t="s">
        <v>157</v>
      </c>
      <c r="DS1871" s="9" t="s">
        <v>137</v>
      </c>
      <c r="DT1871" s="9" t="s">
        <v>657</v>
      </c>
      <c r="DU1871" s="9" t="s">
        <v>223</v>
      </c>
      <c r="DV1871" s="9" t="str">
        <f>VLOOKUP(DU1871,Metadata!$B$2:$C$7,2,FALSE)</f>
        <v>3 - 6 years</v>
      </c>
    </row>
    <row r="1872" spans="1:126">
      <c r="A1872" s="13">
        <v>1871</v>
      </c>
      <c r="B1872" s="9" t="s">
        <v>135</v>
      </c>
      <c r="C1872" s="9" t="str">
        <f>VLOOKUP(B1872,Metadata!$M$2:$N$6,2,FALSE)</f>
        <v>Permanent Employee</v>
      </c>
      <c r="D1872" s="9" t="s">
        <v>159</v>
      </c>
      <c r="E1872" s="9" t="s">
        <v>137</v>
      </c>
      <c r="F1872" s="9" t="s">
        <v>138</v>
      </c>
      <c r="G1872" s="9" t="s">
        <v>354</v>
      </c>
      <c r="H1872" s="9" t="str">
        <f>IF(G1872="","",VLOOKUP(G1872,Metadata!$J$2:$K$22,2,FALSE))</f>
        <v>South</v>
      </c>
      <c r="I1872" s="9" t="s">
        <v>138</v>
      </c>
      <c r="J1872" s="9" t="str">
        <f>IF(I1872="","",VLOOKUP(I1872,Metadata!$P$2:$Q$43,2,FALSE))</f>
        <v>Europe</v>
      </c>
      <c r="K1872" s="9" t="str">
        <f t="shared" si="0"/>
        <v>Portugal</v>
      </c>
      <c r="L1872" s="9" t="s">
        <v>140</v>
      </c>
      <c r="M1872" s="9" t="str">
        <f>IF(L1872="","",VLOOKUP(L1872,Metadata!$J$2:$K$22,2,FALSE))</f>
        <v>Lisbon Metropolitan Area</v>
      </c>
      <c r="N1872" s="9" t="s">
        <v>141</v>
      </c>
      <c r="O1872" s="9" t="s">
        <v>137</v>
      </c>
      <c r="P1872" s="9" t="s">
        <v>142</v>
      </c>
      <c r="Q1872" s="10" t="str">
        <f t="shared" si="1"/>
        <v>Full Office Job</v>
      </c>
      <c r="R1872" s="10">
        <v>7</v>
      </c>
      <c r="S1872" s="9" t="s">
        <v>161</v>
      </c>
      <c r="T1872" s="9" t="s">
        <v>137</v>
      </c>
      <c r="U1872" s="9" t="str">
        <f>IF(S1872&lt;&gt;"",S1872,IF(T1872&lt;&gt;"",VLOOKUP(T1872,Metadata!$S$2:$T$228,2,FALSE),""))</f>
        <v>Full-Stack Developer</v>
      </c>
      <c r="V1872" s="9" t="s">
        <v>162</v>
      </c>
      <c r="W1872" s="9" t="s">
        <v>137</v>
      </c>
      <c r="X1872" s="9" t="s">
        <v>145</v>
      </c>
      <c r="Y1872" s="9" t="s">
        <v>137</v>
      </c>
      <c r="Z1872" s="9" t="s">
        <v>218</v>
      </c>
      <c r="AA1872" s="9" t="s">
        <v>165</v>
      </c>
      <c r="AB1872" s="9" t="s">
        <v>137</v>
      </c>
      <c r="AC1872" s="9" t="s">
        <v>147</v>
      </c>
      <c r="AD1872" s="9"/>
      <c r="AE1872" s="9" t="s">
        <v>194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 t="s">
        <v>178</v>
      </c>
      <c r="BB1872" s="9"/>
      <c r="BC1872" s="9"/>
      <c r="BD1872" s="9"/>
      <c r="BE1872" s="9"/>
      <c r="BF1872" s="9"/>
      <c r="BG1872" s="9"/>
      <c r="BH1872" s="9"/>
      <c r="BI1872" s="9"/>
      <c r="BJ1872" s="9" t="s">
        <v>167</v>
      </c>
      <c r="BK1872" s="9" t="s">
        <v>198</v>
      </c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10"/>
      <c r="CB1872" s="10" t="str">
        <f t="shared" si="5"/>
        <v/>
      </c>
      <c r="CC1872" s="10"/>
      <c r="CD1872" s="9" t="str">
        <f t="shared" si="2"/>
        <v/>
      </c>
      <c r="CE1872" s="9" t="s">
        <v>151</v>
      </c>
      <c r="CF1872" s="9" t="s">
        <v>220</v>
      </c>
      <c r="CG1872" s="9">
        <f>IF(CF1872="","",VLOOKUP(CF1872,Metadata!$D$2:$H$20,2,FALSE))</f>
        <v>27500</v>
      </c>
      <c r="CH1872" s="9">
        <f>IF(CF1872="","",VLOOKUP(CF1872,Metadata!$D$2:$H$20,4,FALSE))</f>
        <v>25000</v>
      </c>
      <c r="CI1872" s="9">
        <f>IF(CF1872="","",VLOOKUP(CF1872,Metadata!$D$2:$H$20,5,FALSE))</f>
        <v>30000</v>
      </c>
      <c r="CJ1872" s="9">
        <f t="shared" si="3"/>
        <v>27500</v>
      </c>
      <c r="CK1872" s="9" t="s">
        <v>153</v>
      </c>
      <c r="CL1872" s="10">
        <v>2</v>
      </c>
      <c r="CM1872" s="10">
        <v>3</v>
      </c>
      <c r="CN1872" s="10">
        <v>6</v>
      </c>
      <c r="CO1872" s="10">
        <v>4</v>
      </c>
      <c r="CP1872" s="10">
        <v>5</v>
      </c>
      <c r="CQ1872" s="10">
        <v>4</v>
      </c>
      <c r="CR1872" s="10">
        <v>6</v>
      </c>
      <c r="CS1872" s="10">
        <v>6</v>
      </c>
      <c r="CT1872" s="10">
        <v>5</v>
      </c>
      <c r="CU1872" s="10">
        <v>6</v>
      </c>
      <c r="CV1872" s="10">
        <v>5</v>
      </c>
      <c r="CW1872" s="10">
        <v>4</v>
      </c>
      <c r="CX1872" s="10">
        <v>6</v>
      </c>
      <c r="CY1872" s="10">
        <v>3</v>
      </c>
      <c r="CZ1872" s="10">
        <v>6</v>
      </c>
      <c r="DA1872" s="10">
        <v>5</v>
      </c>
      <c r="DB1872" s="10">
        <v>5</v>
      </c>
      <c r="DC1872" s="10">
        <v>5</v>
      </c>
      <c r="DD1872" s="10">
        <v>3</v>
      </c>
      <c r="DE1872" s="10">
        <v>6</v>
      </c>
      <c r="DF1872" s="10">
        <v>4</v>
      </c>
      <c r="DG1872" s="10">
        <v>5</v>
      </c>
      <c r="DH1872" s="10">
        <v>4</v>
      </c>
      <c r="DI1872" s="10">
        <v>6</v>
      </c>
      <c r="DJ1872" s="10">
        <v>3</v>
      </c>
      <c r="DK1872" s="10">
        <v>3</v>
      </c>
      <c r="DL1872" s="10">
        <v>3</v>
      </c>
      <c r="DM1872" s="9" t="s">
        <v>154</v>
      </c>
      <c r="DN1872" s="10">
        <v>1984</v>
      </c>
      <c r="DO1872" s="9">
        <f t="shared" si="8"/>
        <v>37</v>
      </c>
      <c r="DP1872" s="9" t="s">
        <v>155</v>
      </c>
      <c r="DQ1872" s="9" t="s">
        <v>202</v>
      </c>
      <c r="DR1872" s="9" t="s">
        <v>157</v>
      </c>
      <c r="DS1872" s="9" t="s">
        <v>137</v>
      </c>
      <c r="DT1872" s="9" t="s">
        <v>657</v>
      </c>
      <c r="DU1872" s="9" t="s">
        <v>158</v>
      </c>
      <c r="DV1872" s="9" t="str">
        <f>VLOOKUP(DU1872,Metadata!$B$2:$C$7,2,FALSE)</f>
        <v>6+ years</v>
      </c>
    </row>
    <row r="1873" spans="1:126">
      <c r="A1873" s="13">
        <v>1872</v>
      </c>
      <c r="B1873" s="9" t="s">
        <v>135</v>
      </c>
      <c r="C1873" s="9" t="str">
        <f>VLOOKUP(B1873,Metadata!$M$2:$N$6,2,FALSE)</f>
        <v>Permanent Employee</v>
      </c>
      <c r="D1873" s="9" t="s">
        <v>159</v>
      </c>
      <c r="E1873" s="9" t="s">
        <v>137</v>
      </c>
      <c r="F1873" s="9" t="s">
        <v>138</v>
      </c>
      <c r="G1873" s="9" t="s">
        <v>140</v>
      </c>
      <c r="H1873" s="9" t="str">
        <f>IF(G1873="","",VLOOKUP(G1873,Metadata!$J$2:$K$22,2,FALSE))</f>
        <v>Lisbon Metropolitan Area</v>
      </c>
      <c r="I1873" s="9" t="s">
        <v>138</v>
      </c>
      <c r="J1873" s="9" t="str">
        <f>IF(I1873="","",VLOOKUP(I1873,Metadata!$P$2:$Q$43,2,FALSE))</f>
        <v>Europe</v>
      </c>
      <c r="K1873" s="9" t="str">
        <f t="shared" si="0"/>
        <v>Portugal</v>
      </c>
      <c r="L1873" s="9" t="s">
        <v>140</v>
      </c>
      <c r="M1873" s="9" t="str">
        <f>IF(L1873="","",VLOOKUP(L1873,Metadata!$J$2:$K$22,2,FALSE))</f>
        <v>Lisbon Metropolitan Area</v>
      </c>
      <c r="N1873" s="9" t="s">
        <v>141</v>
      </c>
      <c r="O1873" s="9" t="s">
        <v>137</v>
      </c>
      <c r="P1873" s="9" t="s">
        <v>142</v>
      </c>
      <c r="Q1873" s="10" t="str">
        <f t="shared" si="1"/>
        <v>Full Office Job</v>
      </c>
      <c r="R1873" s="10">
        <v>6</v>
      </c>
      <c r="S1873" s="9" t="s">
        <v>161</v>
      </c>
      <c r="T1873" s="9" t="s">
        <v>137</v>
      </c>
      <c r="U1873" s="9" t="str">
        <f>IF(S1873&lt;&gt;"",S1873,IF(T1873&lt;&gt;"",VLOOKUP(T1873,Metadata!$S$2:$T$228,2,FALSE),""))</f>
        <v>Full-Stack Developer</v>
      </c>
      <c r="V1873" s="9" t="s">
        <v>268</v>
      </c>
      <c r="W1873" s="9" t="s">
        <v>137</v>
      </c>
      <c r="X1873" s="9" t="s">
        <v>145</v>
      </c>
      <c r="Y1873" s="9" t="s">
        <v>137</v>
      </c>
      <c r="Z1873" s="9" t="s">
        <v>146</v>
      </c>
      <c r="AA1873" s="9" t="s">
        <v>137</v>
      </c>
      <c r="AB1873" s="9" t="s">
        <v>137</v>
      </c>
      <c r="AC1873" s="9"/>
      <c r="AD1873" s="9" t="s">
        <v>148</v>
      </c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 t="s">
        <v>411</v>
      </c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 t="s">
        <v>717</v>
      </c>
      <c r="CA1873" s="10"/>
      <c r="CB1873" s="10" t="str">
        <f t="shared" si="5"/>
        <v/>
      </c>
      <c r="CC1873" s="10"/>
      <c r="CD1873" s="9" t="str">
        <f t="shared" si="2"/>
        <v/>
      </c>
      <c r="CE1873" s="9" t="s">
        <v>151</v>
      </c>
      <c r="CF1873" s="9" t="s">
        <v>152</v>
      </c>
      <c r="CG1873" s="9">
        <f>IF(CF1873="","",VLOOKUP(CF1873,Metadata!$D$2:$H$20,2,FALSE))</f>
        <v>32500</v>
      </c>
      <c r="CH1873" s="9">
        <f>IF(CF1873="","",VLOOKUP(CF1873,Metadata!$D$2:$H$20,4,FALSE))</f>
        <v>30000</v>
      </c>
      <c r="CI1873" s="9">
        <f>IF(CF1873="","",VLOOKUP(CF1873,Metadata!$D$2:$H$20,5,FALSE))</f>
        <v>35000</v>
      </c>
      <c r="CJ1873" s="9">
        <f t="shared" si="3"/>
        <v>32500</v>
      </c>
      <c r="CK1873" s="9" t="s">
        <v>153</v>
      </c>
      <c r="CL1873" s="10">
        <v>1</v>
      </c>
      <c r="CM1873" s="10">
        <v>5</v>
      </c>
      <c r="CN1873" s="10">
        <v>7</v>
      </c>
      <c r="CO1873" s="10">
        <v>6</v>
      </c>
      <c r="CP1873" s="10">
        <v>5</v>
      </c>
      <c r="CQ1873" s="10">
        <v>7</v>
      </c>
      <c r="CR1873" s="10">
        <v>6</v>
      </c>
      <c r="CS1873" s="10">
        <v>5</v>
      </c>
      <c r="CT1873" s="10">
        <v>5</v>
      </c>
      <c r="CU1873" s="10">
        <v>4</v>
      </c>
      <c r="CV1873" s="10">
        <v>5</v>
      </c>
      <c r="CW1873" s="10">
        <v>5</v>
      </c>
      <c r="CX1873" s="10">
        <v>5</v>
      </c>
      <c r="CY1873" s="10">
        <v>6</v>
      </c>
      <c r="CZ1873" s="10">
        <v>7</v>
      </c>
      <c r="DA1873" s="10">
        <v>5</v>
      </c>
      <c r="DB1873" s="10">
        <v>4</v>
      </c>
      <c r="DC1873" s="10">
        <v>7</v>
      </c>
      <c r="DD1873" s="10">
        <v>5</v>
      </c>
      <c r="DE1873" s="10">
        <v>7</v>
      </c>
      <c r="DF1873" s="10">
        <v>5</v>
      </c>
      <c r="DG1873" s="10">
        <v>7</v>
      </c>
      <c r="DH1873" s="10">
        <v>4</v>
      </c>
      <c r="DI1873" s="10">
        <v>7</v>
      </c>
      <c r="DJ1873" s="10">
        <v>4</v>
      </c>
      <c r="DK1873" s="10">
        <v>5</v>
      </c>
      <c r="DL1873" s="10">
        <v>7</v>
      </c>
      <c r="DM1873" s="9" t="s">
        <v>154</v>
      </c>
      <c r="DN1873" s="10">
        <v>1982</v>
      </c>
      <c r="DO1873" s="9">
        <f t="shared" si="8"/>
        <v>39</v>
      </c>
      <c r="DP1873" s="9" t="s">
        <v>222</v>
      </c>
      <c r="DQ1873" s="9" t="s">
        <v>156</v>
      </c>
      <c r="DR1873" s="9" t="s">
        <v>157</v>
      </c>
      <c r="DS1873" s="9" t="s">
        <v>137</v>
      </c>
      <c r="DT1873" s="9" t="s">
        <v>657</v>
      </c>
      <c r="DU1873" s="9" t="s">
        <v>158</v>
      </c>
      <c r="DV1873" s="9" t="str">
        <f>VLOOKUP(DU1873,Metadata!$B$2:$C$7,2,FALSE)</f>
        <v>6+ years</v>
      </c>
    </row>
    <row r="1874" spans="1:126">
      <c r="A1874" s="13">
        <v>1873</v>
      </c>
      <c r="B1874" s="9" t="s">
        <v>171</v>
      </c>
      <c r="C1874" s="9" t="str">
        <f>VLOOKUP(B1874,Metadata!$M$2:$N$6,2,FALSE)</f>
        <v>Contractor</v>
      </c>
      <c r="D1874" s="9" t="s">
        <v>137</v>
      </c>
      <c r="E1874" s="9" t="s">
        <v>136</v>
      </c>
      <c r="F1874" s="9" t="s">
        <v>138</v>
      </c>
      <c r="G1874" s="9" t="s">
        <v>140</v>
      </c>
      <c r="H1874" s="9" t="str">
        <f>IF(G1874="","",VLOOKUP(G1874,Metadata!$J$2:$K$22,2,FALSE))</f>
        <v>Lisbon Metropolitan Area</v>
      </c>
      <c r="I1874" s="9" t="s">
        <v>138</v>
      </c>
      <c r="J1874" s="9" t="str">
        <f>IF(I1874="","",VLOOKUP(I1874,Metadata!$P$2:$Q$43,2,FALSE))</f>
        <v>Europe</v>
      </c>
      <c r="K1874" s="9" t="str">
        <f t="shared" si="0"/>
        <v>Portugal</v>
      </c>
      <c r="L1874" s="9" t="s">
        <v>140</v>
      </c>
      <c r="M1874" s="9" t="str">
        <f>IF(L1874="","",VLOOKUP(L1874,Metadata!$J$2:$K$22,2,FALSE))</f>
        <v>Lisbon Metropolitan Area</v>
      </c>
      <c r="N1874" s="9" t="s">
        <v>214</v>
      </c>
      <c r="O1874" s="9" t="s">
        <v>259</v>
      </c>
      <c r="P1874" s="9" t="s">
        <v>142</v>
      </c>
      <c r="Q1874" s="10" t="str">
        <f t="shared" si="1"/>
        <v>Full Office Job</v>
      </c>
      <c r="R1874" s="10">
        <v>3</v>
      </c>
      <c r="S1874" s="9" t="s">
        <v>229</v>
      </c>
      <c r="T1874" s="9" t="s">
        <v>137</v>
      </c>
      <c r="U1874" s="9" t="str">
        <f>IF(S1874&lt;&gt;"",S1874,IF(T1874&lt;&gt;"",VLOOKUP(T1874,Metadata!$S$2:$T$228,2,FALSE),""))</f>
        <v>Project Manager</v>
      </c>
      <c r="V1874" s="9" t="s">
        <v>207</v>
      </c>
      <c r="W1874" s="9" t="s">
        <v>137</v>
      </c>
      <c r="X1874" s="9" t="s">
        <v>163</v>
      </c>
      <c r="Y1874" s="9" t="s">
        <v>137</v>
      </c>
      <c r="Z1874" s="9" t="s">
        <v>184</v>
      </c>
      <c r="AA1874" s="9" t="s">
        <v>137</v>
      </c>
      <c r="AB1874" s="9" t="s">
        <v>137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 t="s">
        <v>150</v>
      </c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 t="s">
        <v>150</v>
      </c>
      <c r="BZ1874" s="9" t="s">
        <v>137</v>
      </c>
      <c r="CA1874" s="10">
        <v>6</v>
      </c>
      <c r="CB1874" s="10" t="str">
        <f t="shared" si="5"/>
        <v>4 to 6 months</v>
      </c>
      <c r="CC1874" s="10">
        <v>12.5</v>
      </c>
      <c r="CD1874" s="9">
        <f t="shared" si="2"/>
        <v>20000</v>
      </c>
      <c r="CE1874" s="9"/>
      <c r="CF1874" s="9" t="s">
        <v>137</v>
      </c>
      <c r="CG1874" s="9" t="str">
        <f>IF(CF1874="","",VLOOKUP(CF1874,Metadata!$D$2:$H$20,2,FALSE))</f>
        <v/>
      </c>
      <c r="CH1874" s="9" t="str">
        <f>IF(CF1874="","",VLOOKUP(CF1874,Metadata!$D$2:$H$20,4,FALSE))</f>
        <v/>
      </c>
      <c r="CI1874" s="9" t="str">
        <f>IF(CF1874="","",VLOOKUP(CF1874,Metadata!$D$2:$H$20,5,FALSE))</f>
        <v/>
      </c>
      <c r="CJ1874" s="9">
        <f t="shared" si="3"/>
        <v>20000</v>
      </c>
      <c r="CK1874" s="9" t="s">
        <v>153</v>
      </c>
      <c r="CL1874" s="10">
        <v>3</v>
      </c>
      <c r="CM1874" s="10">
        <v>5</v>
      </c>
      <c r="CN1874" s="10">
        <v>4</v>
      </c>
      <c r="CO1874" s="10">
        <v>6</v>
      </c>
      <c r="CP1874" s="10">
        <v>7</v>
      </c>
      <c r="CQ1874" s="10">
        <v>7</v>
      </c>
      <c r="CR1874" s="10">
        <v>4</v>
      </c>
      <c r="CS1874" s="10">
        <v>5</v>
      </c>
      <c r="CT1874" s="10">
        <v>6</v>
      </c>
      <c r="CU1874" s="10">
        <v>6</v>
      </c>
      <c r="CV1874" s="10">
        <v>6</v>
      </c>
      <c r="CW1874" s="10">
        <v>6</v>
      </c>
      <c r="CX1874" s="10">
        <v>6</v>
      </c>
      <c r="CY1874" s="10">
        <v>5</v>
      </c>
      <c r="CZ1874" s="10">
        <v>6</v>
      </c>
      <c r="DA1874" s="10">
        <v>4</v>
      </c>
      <c r="DB1874" s="10">
        <v>4</v>
      </c>
      <c r="DC1874" s="10">
        <v>6</v>
      </c>
      <c r="DD1874" s="10">
        <v>6</v>
      </c>
      <c r="DE1874" s="10">
        <v>6</v>
      </c>
      <c r="DF1874" s="10">
        <v>6</v>
      </c>
      <c r="DG1874" s="10">
        <v>7</v>
      </c>
      <c r="DH1874" s="10">
        <v>5</v>
      </c>
      <c r="DI1874" s="10">
        <v>5</v>
      </c>
      <c r="DJ1874" s="10">
        <v>5</v>
      </c>
      <c r="DK1874" s="10">
        <v>5</v>
      </c>
      <c r="DL1874" s="10">
        <v>5</v>
      </c>
      <c r="DM1874" s="9" t="s">
        <v>154</v>
      </c>
      <c r="DN1874" s="10">
        <v>1974</v>
      </c>
      <c r="DO1874" s="9">
        <f t="shared" si="8"/>
        <v>47</v>
      </c>
      <c r="DP1874" s="9" t="s">
        <v>222</v>
      </c>
      <c r="DQ1874" s="9" t="s">
        <v>227</v>
      </c>
      <c r="DR1874" s="9" t="s">
        <v>157</v>
      </c>
      <c r="DS1874" s="9" t="s">
        <v>137</v>
      </c>
      <c r="DT1874" s="9" t="s">
        <v>657</v>
      </c>
      <c r="DU1874" s="9" t="s">
        <v>158</v>
      </c>
      <c r="DV1874" s="9" t="str">
        <f>VLOOKUP(DU1874,Metadata!$B$2:$C$7,2,FALSE)</f>
        <v>6+ years</v>
      </c>
    </row>
    <row r="1875" spans="1:126">
      <c r="A1875" s="13">
        <v>1874</v>
      </c>
      <c r="B1875" s="9" t="s">
        <v>135</v>
      </c>
      <c r="C1875" s="9" t="str">
        <f>VLOOKUP(B1875,Metadata!$M$2:$N$6,2,FALSE)</f>
        <v>Permanent Employee</v>
      </c>
      <c r="D1875" s="9" t="s">
        <v>136</v>
      </c>
      <c r="E1875" s="9" t="s">
        <v>137</v>
      </c>
      <c r="F1875" s="9" t="s">
        <v>138</v>
      </c>
      <c r="G1875" s="9" t="s">
        <v>213</v>
      </c>
      <c r="H1875" s="9" t="str">
        <f>IF(G1875="","",VLOOKUP(G1875,Metadata!$J$2:$K$22,2,FALSE))</f>
        <v>Centre</v>
      </c>
      <c r="I1875" s="9" t="s">
        <v>138</v>
      </c>
      <c r="J1875" s="9" t="str">
        <f>IF(I1875="","",VLOOKUP(I1875,Metadata!$P$2:$Q$43,2,FALSE))</f>
        <v>Europe</v>
      </c>
      <c r="K1875" s="9" t="str">
        <f t="shared" si="0"/>
        <v>Portugal</v>
      </c>
      <c r="L1875" s="9" t="s">
        <v>213</v>
      </c>
      <c r="M1875" s="9" t="str">
        <f>IF(L1875="","",VLOOKUP(L1875,Metadata!$J$2:$K$22,2,FALSE))</f>
        <v>Centre</v>
      </c>
      <c r="N1875" s="9" t="s">
        <v>141</v>
      </c>
      <c r="O1875" s="9" t="s">
        <v>137</v>
      </c>
      <c r="P1875" s="9" t="s">
        <v>191</v>
      </c>
      <c r="Q1875" s="10" t="str">
        <f t="shared" si="1"/>
        <v>Remote Job (full or flexible)</v>
      </c>
      <c r="R1875" s="10">
        <v>5</v>
      </c>
      <c r="S1875" s="9" t="s">
        <v>161</v>
      </c>
      <c r="T1875" s="9" t="s">
        <v>137</v>
      </c>
      <c r="U1875" s="9" t="str">
        <f>IF(S1875&lt;&gt;"",S1875,IF(T1875&lt;&gt;"",VLOOKUP(T1875,Metadata!$S$2:$T$228,2,FALSE),""))</f>
        <v>Full-Stack Developer</v>
      </c>
      <c r="V1875" s="9" t="s">
        <v>274</v>
      </c>
      <c r="W1875" s="9" t="s">
        <v>137</v>
      </c>
      <c r="X1875" s="9" t="s">
        <v>163</v>
      </c>
      <c r="Y1875" s="9" t="s">
        <v>137</v>
      </c>
      <c r="Z1875" s="9" t="s">
        <v>164</v>
      </c>
      <c r="AA1875" s="9" t="s">
        <v>165</v>
      </c>
      <c r="AB1875" s="9" t="s">
        <v>253</v>
      </c>
      <c r="AC1875" s="9" t="s">
        <v>147</v>
      </c>
      <c r="AD1875" s="9"/>
      <c r="AE1875" s="9" t="s">
        <v>194</v>
      </c>
      <c r="AF1875" s="9"/>
      <c r="AG1875" s="9" t="s">
        <v>166</v>
      </c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 t="s">
        <v>178</v>
      </c>
      <c r="BB1875" s="9"/>
      <c r="BC1875" s="9"/>
      <c r="BD1875" s="9"/>
      <c r="BE1875" s="9"/>
      <c r="BF1875" s="9"/>
      <c r="BG1875" s="9"/>
      <c r="BH1875" s="9"/>
      <c r="BI1875" s="9"/>
      <c r="BJ1875" s="9" t="s">
        <v>167</v>
      </c>
      <c r="BK1875" s="9" t="s">
        <v>198</v>
      </c>
      <c r="BL1875" s="9"/>
      <c r="BM1875" s="9"/>
      <c r="BN1875" s="9"/>
      <c r="BO1875" s="9"/>
      <c r="BP1875" s="9"/>
      <c r="BQ1875" s="9"/>
      <c r="BR1875" s="9" t="s">
        <v>247</v>
      </c>
      <c r="BS1875" s="9"/>
      <c r="BT1875" s="9"/>
      <c r="BU1875" s="9"/>
      <c r="BV1875" s="9"/>
      <c r="BW1875" s="9"/>
      <c r="BX1875" s="9"/>
      <c r="BY1875" s="9"/>
      <c r="BZ1875" s="9"/>
      <c r="CA1875" s="10"/>
      <c r="CB1875" s="10" t="str">
        <f t="shared" si="5"/>
        <v/>
      </c>
      <c r="CC1875" s="10"/>
      <c r="CD1875" s="9" t="str">
        <f t="shared" si="2"/>
        <v/>
      </c>
      <c r="CE1875" s="9" t="s">
        <v>151</v>
      </c>
      <c r="CF1875" s="9" t="s">
        <v>169</v>
      </c>
      <c r="CG1875" s="9">
        <f>IF(CF1875="","",VLOOKUP(CF1875,Metadata!$D$2:$H$20,2,FALSE))</f>
        <v>12500</v>
      </c>
      <c r="CH1875" s="9">
        <f>IF(CF1875="","",VLOOKUP(CF1875,Metadata!$D$2:$H$20,4,FALSE))</f>
        <v>0</v>
      </c>
      <c r="CI1875" s="9">
        <f>IF(CF1875="","",VLOOKUP(CF1875,Metadata!$D$2:$H$20,5,FALSE))</f>
        <v>15000</v>
      </c>
      <c r="CJ1875" s="9">
        <f t="shared" si="3"/>
        <v>12500</v>
      </c>
      <c r="CK1875" s="9" t="s">
        <v>153</v>
      </c>
      <c r="CL1875" s="10">
        <v>5</v>
      </c>
      <c r="CM1875" s="10">
        <v>2</v>
      </c>
      <c r="CN1875" s="10">
        <v>7</v>
      </c>
      <c r="CO1875" s="10">
        <v>6</v>
      </c>
      <c r="CP1875" s="10">
        <v>6</v>
      </c>
      <c r="CQ1875" s="10">
        <v>6</v>
      </c>
      <c r="CR1875" s="10">
        <v>4</v>
      </c>
      <c r="CS1875" s="10">
        <v>6</v>
      </c>
      <c r="CT1875" s="10">
        <v>4</v>
      </c>
      <c r="CU1875" s="10">
        <v>4</v>
      </c>
      <c r="CV1875" s="10">
        <v>6</v>
      </c>
      <c r="CW1875" s="10">
        <v>5</v>
      </c>
      <c r="CX1875" s="10">
        <v>6</v>
      </c>
      <c r="CY1875" s="10">
        <v>6</v>
      </c>
      <c r="CZ1875" s="10">
        <v>6</v>
      </c>
      <c r="DA1875" s="10">
        <v>5</v>
      </c>
      <c r="DB1875" s="10">
        <v>4</v>
      </c>
      <c r="DC1875" s="10">
        <v>6</v>
      </c>
      <c r="DD1875" s="10">
        <v>6</v>
      </c>
      <c r="DE1875" s="10">
        <v>6</v>
      </c>
      <c r="DF1875" s="10">
        <v>5</v>
      </c>
      <c r="DG1875" s="10">
        <v>6</v>
      </c>
      <c r="DH1875" s="10">
        <v>6</v>
      </c>
      <c r="DI1875" s="10">
        <v>6</v>
      </c>
      <c r="DJ1875" s="10">
        <v>2</v>
      </c>
      <c r="DK1875" s="10">
        <v>5</v>
      </c>
      <c r="DL1875" s="10">
        <v>5</v>
      </c>
      <c r="DM1875" s="9" t="s">
        <v>154</v>
      </c>
      <c r="DN1875" s="10">
        <v>1990</v>
      </c>
      <c r="DO1875" s="9">
        <f t="shared" si="8"/>
        <v>31</v>
      </c>
      <c r="DP1875" s="9" t="s">
        <v>287</v>
      </c>
      <c r="DQ1875" s="9" t="s">
        <v>202</v>
      </c>
      <c r="DR1875" s="9" t="s">
        <v>157</v>
      </c>
      <c r="DS1875" s="9" t="s">
        <v>137</v>
      </c>
      <c r="DT1875" s="9" t="s">
        <v>657</v>
      </c>
      <c r="DU1875" s="9" t="s">
        <v>203</v>
      </c>
      <c r="DV1875" s="9" t="str">
        <f>VLOOKUP(DU1875,Metadata!$B$2:$C$7,2,FALSE)</f>
        <v>6+ years</v>
      </c>
    </row>
    <row r="1876" spans="1:126">
      <c r="A1876" s="13">
        <v>1875</v>
      </c>
      <c r="B1876" s="9" t="s">
        <v>135</v>
      </c>
      <c r="C1876" s="9" t="str">
        <f>VLOOKUP(B1876,Metadata!$M$2:$N$6,2,FALSE)</f>
        <v>Permanent Employee</v>
      </c>
      <c r="D1876" s="9" t="s">
        <v>159</v>
      </c>
      <c r="E1876" s="9" t="s">
        <v>137</v>
      </c>
      <c r="F1876" s="9" t="s">
        <v>138</v>
      </c>
      <c r="G1876" s="9" t="s">
        <v>140</v>
      </c>
      <c r="H1876" s="9" t="str">
        <f>IF(G1876="","",VLOOKUP(G1876,Metadata!$J$2:$K$22,2,FALSE))</f>
        <v>Lisbon Metropolitan Area</v>
      </c>
      <c r="I1876" s="9" t="s">
        <v>138</v>
      </c>
      <c r="J1876" s="9" t="str">
        <f>IF(I1876="","",VLOOKUP(I1876,Metadata!$P$2:$Q$43,2,FALSE))</f>
        <v>Europe</v>
      </c>
      <c r="K1876" s="9" t="str">
        <f t="shared" si="0"/>
        <v>Portugal</v>
      </c>
      <c r="L1876" s="9" t="s">
        <v>140</v>
      </c>
      <c r="M1876" s="9" t="str">
        <f>IF(L1876="","",VLOOKUP(L1876,Metadata!$J$2:$K$22,2,FALSE))</f>
        <v>Lisbon Metropolitan Area</v>
      </c>
      <c r="N1876" s="9" t="s">
        <v>214</v>
      </c>
      <c r="O1876" s="9" t="s">
        <v>136</v>
      </c>
      <c r="P1876" s="9" t="s">
        <v>191</v>
      </c>
      <c r="Q1876" s="10" t="str">
        <f t="shared" si="1"/>
        <v>Remote Job (full or flexible)</v>
      </c>
      <c r="R1876" s="10">
        <v>6</v>
      </c>
      <c r="S1876" s="9" t="s">
        <v>161</v>
      </c>
      <c r="T1876" s="9" t="s">
        <v>137</v>
      </c>
      <c r="U1876" s="9" t="str">
        <f>IF(S1876&lt;&gt;"",S1876,IF(T1876&lt;&gt;"",VLOOKUP(T1876,Metadata!$S$2:$T$228,2,FALSE),""))</f>
        <v>Full-Stack Developer</v>
      </c>
      <c r="V1876" s="9" t="s">
        <v>256</v>
      </c>
      <c r="W1876" s="9" t="s">
        <v>137</v>
      </c>
      <c r="X1876" s="9" t="s">
        <v>163</v>
      </c>
      <c r="Y1876" s="9" t="s">
        <v>137</v>
      </c>
      <c r="Z1876" s="9" t="s">
        <v>184</v>
      </c>
      <c r="AA1876" s="9" t="s">
        <v>137</v>
      </c>
      <c r="AB1876" s="9" t="s">
        <v>137</v>
      </c>
      <c r="AC1876" s="9" t="s">
        <v>147</v>
      </c>
      <c r="AD1876" s="9" t="s">
        <v>148</v>
      </c>
      <c r="AE1876" s="9"/>
      <c r="AF1876" s="9"/>
      <c r="AG1876" s="9"/>
      <c r="AH1876" s="9" t="s">
        <v>176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 t="s">
        <v>150</v>
      </c>
      <c r="BZ1876" s="9" t="s">
        <v>137</v>
      </c>
      <c r="CA1876" s="10"/>
      <c r="CB1876" s="10" t="str">
        <f t="shared" si="5"/>
        <v/>
      </c>
      <c r="CC1876" s="10"/>
      <c r="CD1876" s="9" t="str">
        <f t="shared" si="2"/>
        <v/>
      </c>
      <c r="CE1876" s="9" t="s">
        <v>168</v>
      </c>
      <c r="CF1876" s="9" t="s">
        <v>169</v>
      </c>
      <c r="CG1876" s="9">
        <f>IF(CF1876="","",VLOOKUP(CF1876,Metadata!$D$2:$H$20,2,FALSE))</f>
        <v>12500</v>
      </c>
      <c r="CH1876" s="9">
        <f>IF(CF1876="","",VLOOKUP(CF1876,Metadata!$D$2:$H$20,4,FALSE))</f>
        <v>0</v>
      </c>
      <c r="CI1876" s="9">
        <f>IF(CF1876="","",VLOOKUP(CF1876,Metadata!$D$2:$H$20,5,FALSE))</f>
        <v>15000</v>
      </c>
      <c r="CJ1876" s="9">
        <f t="shared" si="3"/>
        <v>12500</v>
      </c>
      <c r="CK1876" s="9" t="s">
        <v>153</v>
      </c>
      <c r="CL1876" s="10">
        <v>4</v>
      </c>
      <c r="CM1876" s="10">
        <v>3</v>
      </c>
      <c r="CN1876" s="10">
        <v>7</v>
      </c>
      <c r="CO1876" s="10">
        <v>7</v>
      </c>
      <c r="CP1876" s="10">
        <v>7</v>
      </c>
      <c r="CQ1876" s="10">
        <v>7</v>
      </c>
      <c r="CR1876" s="10">
        <v>7</v>
      </c>
      <c r="CS1876" s="10">
        <v>7</v>
      </c>
      <c r="CT1876" s="10">
        <v>7</v>
      </c>
      <c r="CU1876" s="10">
        <v>7</v>
      </c>
      <c r="CV1876" s="10">
        <v>7</v>
      </c>
      <c r="CW1876" s="10">
        <v>5</v>
      </c>
      <c r="CX1876" s="10">
        <v>6</v>
      </c>
      <c r="CY1876" s="10">
        <v>5</v>
      </c>
      <c r="CZ1876" s="10">
        <v>6</v>
      </c>
      <c r="DA1876" s="10">
        <v>7</v>
      </c>
      <c r="DB1876" s="10">
        <v>7</v>
      </c>
      <c r="DC1876" s="10">
        <v>7</v>
      </c>
      <c r="DD1876" s="10">
        <v>4</v>
      </c>
      <c r="DE1876" s="10">
        <v>7</v>
      </c>
      <c r="DF1876" s="10">
        <v>7</v>
      </c>
      <c r="DG1876" s="10">
        <v>7</v>
      </c>
      <c r="DH1876" s="10">
        <v>7</v>
      </c>
      <c r="DI1876" s="10">
        <v>7</v>
      </c>
      <c r="DJ1876" s="10">
        <v>7</v>
      </c>
      <c r="DK1876" s="10">
        <v>7</v>
      </c>
      <c r="DL1876" s="10">
        <v>7</v>
      </c>
      <c r="DM1876" s="9" t="s">
        <v>154</v>
      </c>
      <c r="DN1876" s="10">
        <v>1994</v>
      </c>
      <c r="DO1876" s="9">
        <f t="shared" si="8"/>
        <v>27</v>
      </c>
      <c r="DP1876" s="9" t="s">
        <v>155</v>
      </c>
      <c r="DQ1876" s="9" t="s">
        <v>210</v>
      </c>
      <c r="DR1876" s="9" t="s">
        <v>157</v>
      </c>
      <c r="DS1876" s="9" t="s">
        <v>137</v>
      </c>
      <c r="DT1876" s="9" t="s">
        <v>657</v>
      </c>
      <c r="DU1876" s="9" t="s">
        <v>168</v>
      </c>
      <c r="DV1876" s="9" t="str">
        <f>VLOOKUP(DU1876,Metadata!$B$2:$C$7,2,FALSE)</f>
        <v>0 - 3 years</v>
      </c>
    </row>
    <row r="1877" spans="1:126">
      <c r="A1877" s="13">
        <v>1876</v>
      </c>
      <c r="B1877" s="9" t="s">
        <v>135</v>
      </c>
      <c r="C1877" s="9" t="str">
        <f>VLOOKUP(B1877,Metadata!$M$2:$N$6,2,FALSE)</f>
        <v>Permanent Employee</v>
      </c>
      <c r="D1877" s="9" t="s">
        <v>159</v>
      </c>
      <c r="E1877" s="9" t="s">
        <v>137</v>
      </c>
      <c r="F1877" s="9" t="s">
        <v>138</v>
      </c>
      <c r="G1877" s="9" t="s">
        <v>263</v>
      </c>
      <c r="H1877" s="9" t="str">
        <f>IF(G1877="","",VLOOKUP(G1877,Metadata!$J$2:$K$22,2,FALSE))</f>
        <v>North</v>
      </c>
      <c r="I1877" s="9" t="s">
        <v>138</v>
      </c>
      <c r="J1877" s="9" t="str">
        <f>IF(I1877="","",VLOOKUP(I1877,Metadata!$P$2:$Q$43,2,FALSE))</f>
        <v>Europe</v>
      </c>
      <c r="K1877" s="9" t="str">
        <f t="shared" si="0"/>
        <v>Portugal</v>
      </c>
      <c r="L1877" s="9" t="s">
        <v>190</v>
      </c>
      <c r="M1877" s="9" t="str">
        <f>IF(L1877="","",VLOOKUP(L1877,Metadata!$J$2:$K$22,2,FALSE))</f>
        <v>North</v>
      </c>
      <c r="N1877" s="9" t="s">
        <v>141</v>
      </c>
      <c r="O1877" s="9" t="s">
        <v>137</v>
      </c>
      <c r="P1877" s="9" t="s">
        <v>142</v>
      </c>
      <c r="Q1877" s="10" t="str">
        <f t="shared" si="1"/>
        <v>Full Office Job</v>
      </c>
      <c r="R1877" s="10">
        <v>6</v>
      </c>
      <c r="S1877" s="9" t="s">
        <v>161</v>
      </c>
      <c r="T1877" s="9" t="s">
        <v>137</v>
      </c>
      <c r="U1877" s="9" t="str">
        <f>IF(S1877&lt;&gt;"",S1877,IF(T1877&lt;&gt;"",VLOOKUP(T1877,Metadata!$S$2:$T$228,2,FALSE),""))</f>
        <v>Full-Stack Developer</v>
      </c>
      <c r="V1877" s="9" t="s">
        <v>207</v>
      </c>
      <c r="W1877" s="9" t="s">
        <v>137</v>
      </c>
      <c r="X1877" s="9" t="s">
        <v>145</v>
      </c>
      <c r="Y1877" s="9" t="s">
        <v>137</v>
      </c>
      <c r="Z1877" s="9" t="s">
        <v>184</v>
      </c>
      <c r="AA1877" s="9" t="s">
        <v>165</v>
      </c>
      <c r="AB1877" s="9" t="s">
        <v>137</v>
      </c>
      <c r="AC1877" s="9" t="s">
        <v>147</v>
      </c>
      <c r="AD1877" s="9"/>
      <c r="AE1877" s="9" t="s">
        <v>194</v>
      </c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 t="s">
        <v>149</v>
      </c>
      <c r="AS1877" s="9"/>
      <c r="AT1877" s="9"/>
      <c r="AU1877" s="9"/>
      <c r="AV1877" s="9"/>
      <c r="AW1877" s="9"/>
      <c r="AX1877" s="9"/>
      <c r="AY1877" s="9"/>
      <c r="AZ1877" s="9"/>
      <c r="BA1877" s="9" t="s">
        <v>178</v>
      </c>
      <c r="BB1877" s="9"/>
      <c r="BC1877" s="9"/>
      <c r="BD1877" s="9"/>
      <c r="BE1877" s="9"/>
      <c r="BF1877" s="9"/>
      <c r="BG1877" s="9"/>
      <c r="BH1877" s="9"/>
      <c r="BI1877" s="9"/>
      <c r="BJ1877" s="9" t="s">
        <v>167</v>
      </c>
      <c r="BK1877" s="9" t="s">
        <v>198</v>
      </c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10"/>
      <c r="CB1877" s="10" t="str">
        <f t="shared" si="5"/>
        <v/>
      </c>
      <c r="CC1877" s="10"/>
      <c r="CD1877" s="9" t="str">
        <f t="shared" si="2"/>
        <v/>
      </c>
      <c r="CE1877" s="9" t="s">
        <v>232</v>
      </c>
      <c r="CF1877" s="9" t="s">
        <v>225</v>
      </c>
      <c r="CG1877" s="9">
        <f>IF(CF1877="","",VLOOKUP(CF1877,Metadata!$D$2:$H$20,2,FALSE))</f>
        <v>22500</v>
      </c>
      <c r="CH1877" s="9">
        <f>IF(CF1877="","",VLOOKUP(CF1877,Metadata!$D$2:$H$20,4,FALSE))</f>
        <v>20000</v>
      </c>
      <c r="CI1877" s="9">
        <f>IF(CF1877="","",VLOOKUP(CF1877,Metadata!$D$2:$H$20,5,FALSE))</f>
        <v>25000</v>
      </c>
      <c r="CJ1877" s="9">
        <f t="shared" si="3"/>
        <v>22500</v>
      </c>
      <c r="CK1877" s="9" t="s">
        <v>189</v>
      </c>
      <c r="CL1877" s="10">
        <v>6</v>
      </c>
      <c r="CM1877" s="10">
        <v>3</v>
      </c>
      <c r="CN1877" s="10">
        <v>6</v>
      </c>
      <c r="CO1877" s="10">
        <v>5</v>
      </c>
      <c r="CP1877" s="10">
        <v>5</v>
      </c>
      <c r="CQ1877" s="10">
        <v>6</v>
      </c>
      <c r="CR1877" s="10">
        <v>6</v>
      </c>
      <c r="CS1877" s="10">
        <v>6</v>
      </c>
      <c r="CT1877" s="10">
        <v>6</v>
      </c>
      <c r="CU1877" s="10">
        <v>6</v>
      </c>
      <c r="CV1877" s="10">
        <v>5</v>
      </c>
      <c r="CW1877" s="10">
        <v>4</v>
      </c>
      <c r="CX1877" s="10">
        <v>6</v>
      </c>
      <c r="CY1877" s="10">
        <v>5</v>
      </c>
      <c r="CZ1877" s="10">
        <v>6</v>
      </c>
      <c r="DA1877" s="10">
        <v>6</v>
      </c>
      <c r="DB1877" s="10">
        <v>4</v>
      </c>
      <c r="DC1877" s="10">
        <v>4</v>
      </c>
      <c r="DD1877" s="10">
        <v>4</v>
      </c>
      <c r="DE1877" s="10">
        <v>5</v>
      </c>
      <c r="DF1877" s="10">
        <v>5</v>
      </c>
      <c r="DG1877" s="10">
        <v>6</v>
      </c>
      <c r="DH1877" s="10">
        <v>5</v>
      </c>
      <c r="DI1877" s="10">
        <v>6</v>
      </c>
      <c r="DJ1877" s="10">
        <v>5</v>
      </c>
      <c r="DK1877" s="10">
        <v>5</v>
      </c>
      <c r="DL1877" s="10">
        <v>5</v>
      </c>
      <c r="DM1877" s="9" t="s">
        <v>154</v>
      </c>
      <c r="DN1877" s="10">
        <v>1981</v>
      </c>
      <c r="DO1877" s="9">
        <f t="shared" si="8"/>
        <v>40</v>
      </c>
      <c r="DP1877" s="9" t="s">
        <v>155</v>
      </c>
      <c r="DQ1877" s="9" t="s">
        <v>202</v>
      </c>
      <c r="DR1877" s="9" t="s">
        <v>157</v>
      </c>
      <c r="DS1877" s="9" t="s">
        <v>137</v>
      </c>
      <c r="DT1877" s="9" t="s">
        <v>657</v>
      </c>
      <c r="DU1877" s="9" t="s">
        <v>158</v>
      </c>
      <c r="DV1877" s="9" t="str">
        <f>VLOOKUP(DU1877,Metadata!$B$2:$C$7,2,FALSE)</f>
        <v>6+ years</v>
      </c>
    </row>
    <row r="1878" spans="1:126">
      <c r="A1878" s="13">
        <v>1877</v>
      </c>
      <c r="B1878" s="9" t="s">
        <v>135</v>
      </c>
      <c r="C1878" s="9" t="str">
        <f>VLOOKUP(B1878,Metadata!$M$2:$N$6,2,FALSE)</f>
        <v>Permanent Employee</v>
      </c>
      <c r="D1878" s="9" t="s">
        <v>159</v>
      </c>
      <c r="E1878" s="9" t="s">
        <v>137</v>
      </c>
      <c r="F1878" s="9" t="s">
        <v>138</v>
      </c>
      <c r="G1878" s="9" t="s">
        <v>140</v>
      </c>
      <c r="H1878" s="9" t="str">
        <f>IF(G1878="","",VLOOKUP(G1878,Metadata!$J$2:$K$22,2,FALSE))</f>
        <v>Lisbon Metropolitan Area</v>
      </c>
      <c r="I1878" s="9" t="s">
        <v>138</v>
      </c>
      <c r="J1878" s="9" t="str">
        <f>IF(I1878="","",VLOOKUP(I1878,Metadata!$P$2:$Q$43,2,FALSE))</f>
        <v>Europe</v>
      </c>
      <c r="K1878" s="9" t="str">
        <f t="shared" si="0"/>
        <v>Portugal</v>
      </c>
      <c r="L1878" s="9" t="s">
        <v>140</v>
      </c>
      <c r="M1878" s="9" t="str">
        <f>IF(L1878="","",VLOOKUP(L1878,Metadata!$J$2:$K$22,2,FALSE))</f>
        <v>Lisbon Metropolitan Area</v>
      </c>
      <c r="N1878" s="9" t="s">
        <v>141</v>
      </c>
      <c r="O1878" s="9" t="s">
        <v>137</v>
      </c>
      <c r="P1878" s="9" t="s">
        <v>142</v>
      </c>
      <c r="Q1878" s="10" t="str">
        <f t="shared" si="1"/>
        <v>Full Office Job</v>
      </c>
      <c r="R1878" s="10">
        <v>5</v>
      </c>
      <c r="S1878" s="9" t="s">
        <v>216</v>
      </c>
      <c r="T1878" s="9" t="s">
        <v>137</v>
      </c>
      <c r="U1878" s="9" t="str">
        <f>IF(S1878&lt;&gt;"",S1878,IF(T1878&lt;&gt;"",VLOOKUP(T1878,Metadata!$S$2:$T$228,2,FALSE),""))</f>
        <v>Front-End Developer</v>
      </c>
      <c r="V1878" s="9" t="s">
        <v>261</v>
      </c>
      <c r="W1878" s="9" t="s">
        <v>137</v>
      </c>
      <c r="X1878" s="9" t="s">
        <v>242</v>
      </c>
      <c r="Y1878" s="9" t="s">
        <v>137</v>
      </c>
      <c r="Z1878" s="9" t="s">
        <v>184</v>
      </c>
      <c r="AA1878" s="9" t="s">
        <v>165</v>
      </c>
      <c r="AB1878" s="9" t="s">
        <v>137</v>
      </c>
      <c r="AC1878" s="9"/>
      <c r="AD1878" s="9"/>
      <c r="AE1878" s="9" t="s">
        <v>194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 t="s">
        <v>178</v>
      </c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 t="s">
        <v>186</v>
      </c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10"/>
      <c r="CB1878" s="10" t="str">
        <f t="shared" si="5"/>
        <v/>
      </c>
      <c r="CC1878" s="10"/>
      <c r="CD1878" s="9" t="str">
        <f t="shared" si="2"/>
        <v/>
      </c>
      <c r="CE1878" s="9" t="s">
        <v>168</v>
      </c>
      <c r="CF1878" s="9" t="s">
        <v>152</v>
      </c>
      <c r="CG1878" s="9">
        <f>IF(CF1878="","",VLOOKUP(CF1878,Metadata!$D$2:$H$20,2,FALSE))</f>
        <v>32500</v>
      </c>
      <c r="CH1878" s="9">
        <f>IF(CF1878="","",VLOOKUP(CF1878,Metadata!$D$2:$H$20,4,FALSE))</f>
        <v>30000</v>
      </c>
      <c r="CI1878" s="9">
        <f>IF(CF1878="","",VLOOKUP(CF1878,Metadata!$D$2:$H$20,5,FALSE))</f>
        <v>35000</v>
      </c>
      <c r="CJ1878" s="9">
        <f t="shared" si="3"/>
        <v>32500</v>
      </c>
      <c r="CK1878" s="9" t="s">
        <v>153</v>
      </c>
      <c r="CL1878" s="10">
        <v>6</v>
      </c>
      <c r="CM1878" s="10">
        <v>1</v>
      </c>
      <c r="CN1878" s="10">
        <v>7</v>
      </c>
      <c r="CO1878" s="10">
        <v>7</v>
      </c>
      <c r="CP1878" s="10">
        <v>5</v>
      </c>
      <c r="CQ1878" s="10">
        <v>5</v>
      </c>
      <c r="CR1878" s="10">
        <v>6</v>
      </c>
      <c r="CS1878" s="10">
        <v>7</v>
      </c>
      <c r="CT1878" s="10">
        <v>6</v>
      </c>
      <c r="CU1878" s="10">
        <v>5</v>
      </c>
      <c r="CV1878" s="10">
        <v>6</v>
      </c>
      <c r="CW1878" s="10">
        <v>5</v>
      </c>
      <c r="CX1878" s="10">
        <v>6</v>
      </c>
      <c r="CY1878" s="10">
        <v>7</v>
      </c>
      <c r="CZ1878" s="10">
        <v>6</v>
      </c>
      <c r="DA1878" s="10">
        <v>6</v>
      </c>
      <c r="DB1878" s="10">
        <v>6</v>
      </c>
      <c r="DC1878" s="10">
        <v>6</v>
      </c>
      <c r="DD1878" s="10">
        <v>6</v>
      </c>
      <c r="DE1878" s="10">
        <v>5</v>
      </c>
      <c r="DF1878" s="10">
        <v>5</v>
      </c>
      <c r="DG1878" s="10">
        <v>6</v>
      </c>
      <c r="DH1878" s="10">
        <v>5</v>
      </c>
      <c r="DI1878" s="10">
        <v>7</v>
      </c>
      <c r="DJ1878" s="10">
        <v>6</v>
      </c>
      <c r="DK1878" s="10">
        <v>5</v>
      </c>
      <c r="DL1878" s="10">
        <v>5</v>
      </c>
      <c r="DM1878" s="9" t="s">
        <v>154</v>
      </c>
      <c r="DN1878" s="10">
        <v>1989</v>
      </c>
      <c r="DO1878" s="9">
        <f t="shared" si="8"/>
        <v>32</v>
      </c>
      <c r="DP1878" s="9" t="s">
        <v>222</v>
      </c>
      <c r="DQ1878" s="9" t="s">
        <v>210</v>
      </c>
      <c r="DR1878" s="9" t="s">
        <v>157</v>
      </c>
      <c r="DS1878" s="9" t="s">
        <v>137</v>
      </c>
      <c r="DT1878" s="9" t="s">
        <v>657</v>
      </c>
      <c r="DU1878" s="9" t="s">
        <v>223</v>
      </c>
      <c r="DV1878" s="9" t="str">
        <f>VLOOKUP(DU1878,Metadata!$B$2:$C$7,2,FALSE)</f>
        <v>3 - 6 years</v>
      </c>
    </row>
    <row r="1879" spans="1:126">
      <c r="A1879" s="13">
        <v>1878</v>
      </c>
      <c r="B1879" s="9" t="s">
        <v>135</v>
      </c>
      <c r="C1879" s="9" t="str">
        <f>VLOOKUP(B1879,Metadata!$M$2:$N$6,2,FALSE)</f>
        <v>Permanent Employee</v>
      </c>
      <c r="D1879" s="9" t="s">
        <v>159</v>
      </c>
      <c r="E1879" s="9" t="s">
        <v>137</v>
      </c>
      <c r="F1879" s="9" t="s">
        <v>138</v>
      </c>
      <c r="G1879" s="9" t="s">
        <v>312</v>
      </c>
      <c r="H1879" s="9" t="str">
        <f>IF(G1879="","",VLOOKUP(G1879,Metadata!$J$2:$K$22,2,FALSE))</f>
        <v>South</v>
      </c>
      <c r="I1879" s="9" t="s">
        <v>138</v>
      </c>
      <c r="J1879" s="9" t="str">
        <f>IF(I1879="","",VLOOKUP(I1879,Metadata!$P$2:$Q$43,2,FALSE))</f>
        <v>Europe</v>
      </c>
      <c r="K1879" s="9" t="str">
        <f t="shared" si="0"/>
        <v>Portugal</v>
      </c>
      <c r="L1879" s="9" t="s">
        <v>160</v>
      </c>
      <c r="M1879" s="9" t="str">
        <f>IF(L1879="","",VLOOKUP(L1879,Metadata!$J$2:$K$22,2,FALSE))</f>
        <v>Centre</v>
      </c>
      <c r="N1879" s="9" t="s">
        <v>141</v>
      </c>
      <c r="O1879" s="9" t="s">
        <v>137</v>
      </c>
      <c r="P1879" s="9" t="s">
        <v>142</v>
      </c>
      <c r="Q1879" s="10" t="str">
        <f t="shared" si="1"/>
        <v>Full Office Job</v>
      </c>
      <c r="R1879" s="10">
        <v>5</v>
      </c>
      <c r="S1879" s="9" t="s">
        <v>266</v>
      </c>
      <c r="T1879" s="9" t="s">
        <v>137</v>
      </c>
      <c r="U1879" s="9" t="str">
        <f>IF(S1879&lt;&gt;"",S1879,IF(T1879&lt;&gt;"",VLOOKUP(T1879,Metadata!$S$2:$T$228,2,FALSE),""))</f>
        <v>Data Scientist/Data Engineer</v>
      </c>
      <c r="V1879" s="9" t="s">
        <v>304</v>
      </c>
      <c r="W1879" s="9" t="s">
        <v>137</v>
      </c>
      <c r="X1879" s="9" t="s">
        <v>145</v>
      </c>
      <c r="Y1879" s="9" t="s">
        <v>137</v>
      </c>
      <c r="Z1879" s="9" t="s">
        <v>146</v>
      </c>
      <c r="AA1879" s="9" t="s">
        <v>137</v>
      </c>
      <c r="AB1879" s="9" t="s">
        <v>137</v>
      </c>
      <c r="AC1879" s="9" t="s">
        <v>147</v>
      </c>
      <c r="AD1879" s="9"/>
      <c r="AE1879" s="9"/>
      <c r="AF1879" s="9" t="s">
        <v>243</v>
      </c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 t="s">
        <v>718</v>
      </c>
      <c r="CA1879" s="10"/>
      <c r="CB1879" s="10" t="str">
        <f t="shared" si="5"/>
        <v/>
      </c>
      <c r="CC1879" s="10"/>
      <c r="CD1879" s="9" t="str">
        <f t="shared" si="2"/>
        <v/>
      </c>
      <c r="CE1879" s="9" t="s">
        <v>232</v>
      </c>
      <c r="CF1879" s="9" t="s">
        <v>188</v>
      </c>
      <c r="CG1879" s="9">
        <f>IF(CF1879="","",VLOOKUP(CF1879,Metadata!$D$2:$H$20,2,FALSE))</f>
        <v>17500</v>
      </c>
      <c r="CH1879" s="9">
        <f>IF(CF1879="","",VLOOKUP(CF1879,Metadata!$D$2:$H$20,4,FALSE))</f>
        <v>15000</v>
      </c>
      <c r="CI1879" s="9">
        <f>IF(CF1879="","",VLOOKUP(CF1879,Metadata!$D$2:$H$20,5,FALSE))</f>
        <v>20000</v>
      </c>
      <c r="CJ1879" s="9">
        <f t="shared" si="3"/>
        <v>17500</v>
      </c>
      <c r="CK1879" s="9" t="s">
        <v>221</v>
      </c>
      <c r="CL1879" s="10">
        <v>3</v>
      </c>
      <c r="CM1879" s="10">
        <v>4</v>
      </c>
      <c r="CN1879" s="10">
        <v>7</v>
      </c>
      <c r="CO1879" s="10">
        <v>6</v>
      </c>
      <c r="CP1879" s="10">
        <v>7</v>
      </c>
      <c r="CQ1879" s="10">
        <v>7</v>
      </c>
      <c r="CR1879" s="10">
        <v>5</v>
      </c>
      <c r="CS1879" s="10">
        <v>6</v>
      </c>
      <c r="CT1879" s="10">
        <v>5</v>
      </c>
      <c r="CU1879" s="10">
        <v>6</v>
      </c>
      <c r="CV1879" s="10">
        <v>7</v>
      </c>
      <c r="CW1879" s="10">
        <v>5</v>
      </c>
      <c r="CX1879" s="10">
        <v>6</v>
      </c>
      <c r="CY1879" s="10">
        <v>6</v>
      </c>
      <c r="CZ1879" s="10">
        <v>6</v>
      </c>
      <c r="DA1879" s="10">
        <v>6</v>
      </c>
      <c r="DB1879" s="10">
        <v>6</v>
      </c>
      <c r="DC1879" s="10">
        <v>7</v>
      </c>
      <c r="DD1879" s="10">
        <v>5</v>
      </c>
      <c r="DE1879" s="10">
        <v>6</v>
      </c>
      <c r="DF1879" s="10">
        <v>6</v>
      </c>
      <c r="DG1879" s="10">
        <v>7</v>
      </c>
      <c r="DH1879" s="10">
        <v>4</v>
      </c>
      <c r="DI1879" s="10">
        <v>4</v>
      </c>
      <c r="DJ1879" s="10">
        <v>6</v>
      </c>
      <c r="DK1879" s="10">
        <v>6</v>
      </c>
      <c r="DL1879" s="10">
        <v>4</v>
      </c>
      <c r="DM1879" s="9" t="s">
        <v>154</v>
      </c>
      <c r="DN1879" s="10">
        <v>1997</v>
      </c>
      <c r="DO1879" s="9">
        <f t="shared" si="8"/>
        <v>24</v>
      </c>
      <c r="DP1879" s="9" t="s">
        <v>155</v>
      </c>
      <c r="DQ1879" s="9" t="s">
        <v>210</v>
      </c>
      <c r="DR1879" s="9" t="s">
        <v>157</v>
      </c>
      <c r="DS1879" s="9" t="s">
        <v>137</v>
      </c>
      <c r="DT1879" s="9" t="s">
        <v>657</v>
      </c>
      <c r="DU1879" s="9" t="s">
        <v>168</v>
      </c>
      <c r="DV1879" s="9" t="str">
        <f>VLOOKUP(DU1879,Metadata!$B$2:$C$7,2,FALSE)</f>
        <v>0 - 3 years</v>
      </c>
    </row>
    <row r="1880" spans="1:126">
      <c r="A1880" s="13">
        <v>1879</v>
      </c>
      <c r="B1880" s="9" t="s">
        <v>135</v>
      </c>
      <c r="C1880" s="9" t="str">
        <f>VLOOKUP(B1880,Metadata!$M$2:$N$6,2,FALSE)</f>
        <v>Permanent Employee</v>
      </c>
      <c r="D1880" s="9" t="s">
        <v>159</v>
      </c>
      <c r="E1880" s="9" t="s">
        <v>137</v>
      </c>
      <c r="F1880" s="9" t="s">
        <v>138</v>
      </c>
      <c r="G1880" s="9" t="s">
        <v>140</v>
      </c>
      <c r="H1880" s="9" t="str">
        <f>IF(G1880="","",VLOOKUP(G1880,Metadata!$J$2:$K$22,2,FALSE))</f>
        <v>Lisbon Metropolitan Area</v>
      </c>
      <c r="I1880" s="9" t="s">
        <v>138</v>
      </c>
      <c r="J1880" s="9" t="str">
        <f>IF(I1880="","",VLOOKUP(I1880,Metadata!$P$2:$Q$43,2,FALSE))</f>
        <v>Europe</v>
      </c>
      <c r="K1880" s="9" t="str">
        <f t="shared" si="0"/>
        <v>Portugal</v>
      </c>
      <c r="L1880" s="9" t="s">
        <v>140</v>
      </c>
      <c r="M1880" s="9" t="str">
        <f>IF(L1880="","",VLOOKUP(L1880,Metadata!$J$2:$K$22,2,FALSE))</f>
        <v>Lisbon Metropolitan Area</v>
      </c>
      <c r="N1880" s="9" t="s">
        <v>141</v>
      </c>
      <c r="O1880" s="9" t="s">
        <v>137</v>
      </c>
      <c r="P1880" s="9" t="s">
        <v>142</v>
      </c>
      <c r="Q1880" s="10" t="str">
        <f t="shared" si="1"/>
        <v>Full Office Job</v>
      </c>
      <c r="R1880" s="10">
        <v>4</v>
      </c>
      <c r="S1880" s="9" t="s">
        <v>216</v>
      </c>
      <c r="T1880" s="9" t="s">
        <v>137</v>
      </c>
      <c r="U1880" s="9" t="str">
        <f>IF(S1880&lt;&gt;"",S1880,IF(T1880&lt;&gt;"",VLOOKUP(T1880,Metadata!$S$2:$T$228,2,FALSE),""))</f>
        <v>Front-End Developer</v>
      </c>
      <c r="V1880" s="9" t="s">
        <v>207</v>
      </c>
      <c r="W1880" s="9" t="s">
        <v>137</v>
      </c>
      <c r="X1880" s="9" t="s">
        <v>208</v>
      </c>
      <c r="Y1880" s="9" t="s">
        <v>137</v>
      </c>
      <c r="Z1880" s="9" t="s">
        <v>146</v>
      </c>
      <c r="AA1880" s="9" t="s">
        <v>165</v>
      </c>
      <c r="AB1880" s="9" t="s">
        <v>137</v>
      </c>
      <c r="AC1880" s="9" t="s">
        <v>147</v>
      </c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 t="s">
        <v>178</v>
      </c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 t="s">
        <v>719</v>
      </c>
      <c r="CA1880" s="10"/>
      <c r="CB1880" s="10" t="str">
        <f t="shared" si="5"/>
        <v/>
      </c>
      <c r="CC1880" s="10"/>
      <c r="CD1880" s="9" t="str">
        <f t="shared" si="2"/>
        <v/>
      </c>
      <c r="CE1880" s="9" t="s">
        <v>168</v>
      </c>
      <c r="CF1880" s="9" t="s">
        <v>225</v>
      </c>
      <c r="CG1880" s="9">
        <f>IF(CF1880="","",VLOOKUP(CF1880,Metadata!$D$2:$H$20,2,FALSE))</f>
        <v>22500</v>
      </c>
      <c r="CH1880" s="9">
        <f>IF(CF1880="","",VLOOKUP(CF1880,Metadata!$D$2:$H$20,4,FALSE))</f>
        <v>20000</v>
      </c>
      <c r="CI1880" s="9">
        <f>IF(CF1880="","",VLOOKUP(CF1880,Metadata!$D$2:$H$20,5,FALSE))</f>
        <v>25000</v>
      </c>
      <c r="CJ1880" s="9">
        <f t="shared" si="3"/>
        <v>22500</v>
      </c>
      <c r="CK1880" s="9" t="s">
        <v>221</v>
      </c>
      <c r="CL1880" s="10">
        <v>5</v>
      </c>
      <c r="CM1880" s="10">
        <v>3</v>
      </c>
      <c r="CN1880" s="10">
        <v>7</v>
      </c>
      <c r="CO1880" s="10">
        <v>7</v>
      </c>
      <c r="CP1880" s="10">
        <v>5</v>
      </c>
      <c r="CQ1880" s="10">
        <v>6</v>
      </c>
      <c r="CR1880" s="10">
        <v>4</v>
      </c>
      <c r="CS1880" s="10">
        <v>4</v>
      </c>
      <c r="CT1880" s="10">
        <v>3</v>
      </c>
      <c r="CU1880" s="10">
        <v>2</v>
      </c>
      <c r="CV1880" s="10">
        <v>4</v>
      </c>
      <c r="CW1880" s="10">
        <v>3</v>
      </c>
      <c r="CX1880" s="10">
        <v>5</v>
      </c>
      <c r="CY1880" s="10">
        <v>5</v>
      </c>
      <c r="CZ1880" s="10">
        <v>3</v>
      </c>
      <c r="DA1880" s="10">
        <v>4</v>
      </c>
      <c r="DB1880" s="10">
        <v>4</v>
      </c>
      <c r="DC1880" s="10">
        <v>6</v>
      </c>
      <c r="DD1880" s="10">
        <v>4</v>
      </c>
      <c r="DE1880" s="10">
        <v>5</v>
      </c>
      <c r="DF1880" s="10">
        <v>5</v>
      </c>
      <c r="DG1880" s="10">
        <v>7</v>
      </c>
      <c r="DH1880" s="10">
        <v>6</v>
      </c>
      <c r="DI1880" s="10">
        <v>7</v>
      </c>
      <c r="DJ1880" s="10">
        <v>5</v>
      </c>
      <c r="DK1880" s="10">
        <v>5</v>
      </c>
      <c r="DL1880" s="10">
        <v>5</v>
      </c>
      <c r="DM1880" s="9" t="s">
        <v>154</v>
      </c>
      <c r="DN1880" s="10">
        <v>1995</v>
      </c>
      <c r="DO1880" s="9">
        <f t="shared" si="8"/>
        <v>26</v>
      </c>
      <c r="DP1880" s="9" t="s">
        <v>155</v>
      </c>
      <c r="DQ1880" s="9" t="s">
        <v>156</v>
      </c>
      <c r="DR1880" s="9" t="s">
        <v>157</v>
      </c>
      <c r="DS1880" s="9" t="s">
        <v>137</v>
      </c>
      <c r="DT1880" s="9" t="s">
        <v>657</v>
      </c>
      <c r="DU1880" s="9" t="s">
        <v>168</v>
      </c>
      <c r="DV1880" s="9" t="str">
        <f>VLOOKUP(DU1880,Metadata!$B$2:$C$7,2,FALSE)</f>
        <v>0 - 3 years</v>
      </c>
    </row>
    <row r="1881" spans="1:126">
      <c r="A1881" s="13">
        <v>1880</v>
      </c>
      <c r="B1881" s="9" t="s">
        <v>135</v>
      </c>
      <c r="C1881" s="9" t="str">
        <f>VLOOKUP(B1881,Metadata!$M$2:$N$6,2,FALSE)</f>
        <v>Permanent Employee</v>
      </c>
      <c r="D1881" s="9" t="s">
        <v>159</v>
      </c>
      <c r="E1881" s="9" t="s">
        <v>137</v>
      </c>
      <c r="F1881" s="9" t="s">
        <v>138</v>
      </c>
      <c r="G1881" s="9" t="s">
        <v>140</v>
      </c>
      <c r="H1881" s="9" t="str">
        <f>IF(G1881="","",VLOOKUP(G1881,Metadata!$J$2:$K$22,2,FALSE))</f>
        <v>Lisbon Metropolitan Area</v>
      </c>
      <c r="I1881" s="9" t="s">
        <v>138</v>
      </c>
      <c r="J1881" s="9" t="str">
        <f>IF(I1881="","",VLOOKUP(I1881,Metadata!$P$2:$Q$43,2,FALSE))</f>
        <v>Europe</v>
      </c>
      <c r="K1881" s="9" t="str">
        <f t="shared" si="0"/>
        <v>Portugal</v>
      </c>
      <c r="L1881" s="9" t="s">
        <v>140</v>
      </c>
      <c r="M1881" s="9" t="str">
        <f>IF(L1881="","",VLOOKUP(L1881,Metadata!$J$2:$K$22,2,FALSE))</f>
        <v>Lisbon Metropolitan Area</v>
      </c>
      <c r="N1881" s="9" t="s">
        <v>141</v>
      </c>
      <c r="O1881" s="9" t="s">
        <v>137</v>
      </c>
      <c r="P1881" s="9" t="s">
        <v>142</v>
      </c>
      <c r="Q1881" s="10" t="str">
        <f t="shared" si="1"/>
        <v>Full Office Job</v>
      </c>
      <c r="R1881" s="10">
        <v>6</v>
      </c>
      <c r="S1881" s="9" t="s">
        <v>161</v>
      </c>
      <c r="T1881" s="9" t="s">
        <v>137</v>
      </c>
      <c r="U1881" s="9" t="str">
        <f>IF(S1881&lt;&gt;"",S1881,IF(T1881&lt;&gt;"",VLOOKUP(T1881,Metadata!$S$2:$T$228,2,FALSE),""))</f>
        <v>Full-Stack Developer</v>
      </c>
      <c r="V1881" s="9" t="s">
        <v>207</v>
      </c>
      <c r="W1881" s="9" t="s">
        <v>137</v>
      </c>
      <c r="X1881" s="9" t="s">
        <v>163</v>
      </c>
      <c r="Y1881" s="9" t="s">
        <v>137</v>
      </c>
      <c r="Z1881" s="9" t="s">
        <v>262</v>
      </c>
      <c r="AA1881" s="9" t="s">
        <v>165</v>
      </c>
      <c r="AB1881" s="9" t="s">
        <v>137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 t="s">
        <v>199</v>
      </c>
      <c r="BM1881" s="9"/>
      <c r="BN1881" s="9" t="s">
        <v>186</v>
      </c>
      <c r="BO1881" s="9"/>
      <c r="BP1881" s="9"/>
      <c r="BQ1881" s="9"/>
      <c r="BR1881" s="9"/>
      <c r="BS1881" s="9" t="s">
        <v>200</v>
      </c>
      <c r="BT1881" s="9"/>
      <c r="BU1881" s="9"/>
      <c r="BV1881" s="9"/>
      <c r="BW1881" s="9"/>
      <c r="BX1881" s="9"/>
      <c r="BY1881" s="9"/>
      <c r="BZ1881" s="9"/>
      <c r="CA1881" s="10"/>
      <c r="CB1881" s="10" t="str">
        <f t="shared" si="5"/>
        <v/>
      </c>
      <c r="CC1881" s="10"/>
      <c r="CD1881" s="9" t="str">
        <f t="shared" si="2"/>
        <v/>
      </c>
      <c r="CE1881" s="9" t="s">
        <v>168</v>
      </c>
      <c r="CF1881" s="9" t="s">
        <v>220</v>
      </c>
      <c r="CG1881" s="9">
        <f>IF(CF1881="","",VLOOKUP(CF1881,Metadata!$D$2:$H$20,2,FALSE))</f>
        <v>27500</v>
      </c>
      <c r="CH1881" s="9">
        <f>IF(CF1881="","",VLOOKUP(CF1881,Metadata!$D$2:$H$20,4,FALSE))</f>
        <v>25000</v>
      </c>
      <c r="CI1881" s="9">
        <f>IF(CF1881="","",VLOOKUP(CF1881,Metadata!$D$2:$H$20,5,FALSE))</f>
        <v>30000</v>
      </c>
      <c r="CJ1881" s="9">
        <f t="shared" si="3"/>
        <v>27500</v>
      </c>
      <c r="CK1881" s="9" t="s">
        <v>189</v>
      </c>
      <c r="CL1881" s="10">
        <v>3</v>
      </c>
      <c r="CM1881" s="10">
        <v>4</v>
      </c>
      <c r="CN1881" s="10">
        <v>7</v>
      </c>
      <c r="CO1881" s="10">
        <v>7</v>
      </c>
      <c r="CP1881" s="10">
        <v>5</v>
      </c>
      <c r="CQ1881" s="10">
        <v>7</v>
      </c>
      <c r="CR1881" s="10">
        <v>7</v>
      </c>
      <c r="CS1881" s="10">
        <v>1</v>
      </c>
      <c r="CT1881" s="10">
        <v>5</v>
      </c>
      <c r="CU1881" s="10">
        <v>6</v>
      </c>
      <c r="CV1881" s="10">
        <v>3</v>
      </c>
      <c r="CW1881" s="10">
        <v>3</v>
      </c>
      <c r="CX1881" s="10">
        <v>6</v>
      </c>
      <c r="CY1881" s="10">
        <v>6</v>
      </c>
      <c r="CZ1881" s="10">
        <v>7</v>
      </c>
      <c r="DA1881" s="10">
        <v>3</v>
      </c>
      <c r="DB1881" s="10">
        <v>6</v>
      </c>
      <c r="DC1881" s="10">
        <v>5</v>
      </c>
      <c r="DD1881" s="10">
        <v>3</v>
      </c>
      <c r="DE1881" s="10">
        <v>6</v>
      </c>
      <c r="DF1881" s="10">
        <v>5</v>
      </c>
      <c r="DG1881" s="10">
        <v>5</v>
      </c>
      <c r="DH1881" s="10">
        <v>6</v>
      </c>
      <c r="DI1881" s="10">
        <v>6</v>
      </c>
      <c r="DJ1881" s="10">
        <v>1</v>
      </c>
      <c r="DK1881" s="10">
        <v>5</v>
      </c>
      <c r="DL1881" s="10">
        <v>6</v>
      </c>
      <c r="DM1881" s="9" t="s">
        <v>154</v>
      </c>
      <c r="DN1881" s="10">
        <v>1994</v>
      </c>
      <c r="DO1881" s="9">
        <f t="shared" si="8"/>
        <v>27</v>
      </c>
      <c r="DP1881" s="9" t="s">
        <v>155</v>
      </c>
      <c r="DQ1881" s="9" t="s">
        <v>202</v>
      </c>
      <c r="DR1881" s="9" t="s">
        <v>157</v>
      </c>
      <c r="DS1881" s="9" t="s">
        <v>137</v>
      </c>
      <c r="DT1881" s="9" t="s">
        <v>657</v>
      </c>
      <c r="DU1881" s="9" t="s">
        <v>168</v>
      </c>
      <c r="DV1881" s="9" t="str">
        <f>VLOOKUP(DU1881,Metadata!$B$2:$C$7,2,FALSE)</f>
        <v>0 - 3 years</v>
      </c>
    </row>
    <row r="1882" spans="1:126">
      <c r="A1882" s="13">
        <v>1881</v>
      </c>
      <c r="B1882" s="9" t="s">
        <v>135</v>
      </c>
      <c r="C1882" s="9" t="str">
        <f>VLOOKUP(B1882,Metadata!$M$2:$N$6,2,FALSE)</f>
        <v>Permanent Employee</v>
      </c>
      <c r="D1882" s="9" t="s">
        <v>136</v>
      </c>
      <c r="E1882" s="9" t="s">
        <v>137</v>
      </c>
      <c r="F1882" s="9" t="s">
        <v>138</v>
      </c>
      <c r="G1882" s="9" t="s">
        <v>140</v>
      </c>
      <c r="H1882" s="9" t="str">
        <f>IF(G1882="","",VLOOKUP(G1882,Metadata!$J$2:$K$22,2,FALSE))</f>
        <v>Lisbon Metropolitan Area</v>
      </c>
      <c r="I1882" s="9" t="s">
        <v>138</v>
      </c>
      <c r="J1882" s="9" t="str">
        <f>IF(I1882="","",VLOOKUP(I1882,Metadata!$P$2:$Q$43,2,FALSE))</f>
        <v>Europe</v>
      </c>
      <c r="K1882" s="9" t="str">
        <f t="shared" si="0"/>
        <v>Portugal</v>
      </c>
      <c r="L1882" s="9" t="s">
        <v>140</v>
      </c>
      <c r="M1882" s="9" t="str">
        <f>IF(L1882="","",VLOOKUP(L1882,Metadata!$J$2:$K$22,2,FALSE))</f>
        <v>Lisbon Metropolitan Area</v>
      </c>
      <c r="N1882" s="9" t="s">
        <v>141</v>
      </c>
      <c r="O1882" s="9" t="s">
        <v>137</v>
      </c>
      <c r="P1882" s="9" t="s">
        <v>142</v>
      </c>
      <c r="Q1882" s="10" t="str">
        <f t="shared" si="1"/>
        <v>Full Office Job</v>
      </c>
      <c r="R1882" s="10">
        <v>5</v>
      </c>
      <c r="S1882" s="9" t="s">
        <v>143</v>
      </c>
      <c r="T1882" s="9" t="s">
        <v>137</v>
      </c>
      <c r="U1882" s="9" t="str">
        <f>IF(S1882&lt;&gt;"",S1882,IF(T1882&lt;&gt;"",VLOOKUP(T1882,Metadata!$S$2:$T$228,2,FALSE),""))</f>
        <v>Technical Team Leader</v>
      </c>
      <c r="V1882" s="9" t="s">
        <v>207</v>
      </c>
      <c r="W1882" s="9" t="s">
        <v>137</v>
      </c>
      <c r="X1882" s="9" t="s">
        <v>208</v>
      </c>
      <c r="Y1882" s="9" t="s">
        <v>137</v>
      </c>
      <c r="Z1882" s="9" t="s">
        <v>218</v>
      </c>
      <c r="AA1882" s="9" t="s">
        <v>137</v>
      </c>
      <c r="AB1882" s="9" t="s">
        <v>137</v>
      </c>
      <c r="AC1882" s="9" t="s">
        <v>147</v>
      </c>
      <c r="AD1882" s="9"/>
      <c r="AE1882" s="9" t="s">
        <v>194</v>
      </c>
      <c r="AF1882" s="9" t="s">
        <v>243</v>
      </c>
      <c r="AG1882" s="9"/>
      <c r="AH1882" s="9"/>
      <c r="AI1882" s="9"/>
      <c r="AJ1882" s="9"/>
      <c r="AK1882" s="9"/>
      <c r="AL1882" s="9"/>
      <c r="AM1882" s="9"/>
      <c r="AN1882" s="9"/>
      <c r="AO1882" s="9"/>
      <c r="AP1882" s="9" t="s">
        <v>244</v>
      </c>
      <c r="AQ1882" s="9" t="s">
        <v>380</v>
      </c>
      <c r="AR1882" s="9" t="s">
        <v>149</v>
      </c>
      <c r="AS1882" s="9"/>
      <c r="AT1882" s="9"/>
      <c r="AU1882" s="9"/>
      <c r="AV1882" s="9"/>
      <c r="AW1882" s="9"/>
      <c r="AX1882" s="9"/>
      <c r="AY1882" s="9"/>
      <c r="AZ1882" s="9"/>
      <c r="BA1882" s="9" t="s">
        <v>178</v>
      </c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198</v>
      </c>
      <c r="BL1882" s="9"/>
      <c r="BM1882" s="9"/>
      <c r="BN1882" s="9"/>
      <c r="BO1882" s="9" t="s">
        <v>257</v>
      </c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10"/>
      <c r="CB1882" s="10" t="str">
        <f t="shared" si="5"/>
        <v/>
      </c>
      <c r="CC1882" s="10"/>
      <c r="CD1882" s="9" t="str">
        <f t="shared" si="2"/>
        <v/>
      </c>
      <c r="CE1882" s="9" t="s">
        <v>151</v>
      </c>
      <c r="CF1882" s="9" t="s">
        <v>248</v>
      </c>
      <c r="CG1882" s="9">
        <f>IF(CF1882="","",VLOOKUP(CF1882,Metadata!$D$2:$H$20,2,FALSE))</f>
        <v>57500</v>
      </c>
      <c r="CH1882" s="9">
        <f>IF(CF1882="","",VLOOKUP(CF1882,Metadata!$D$2:$H$20,4,FALSE))</f>
        <v>55000</v>
      </c>
      <c r="CI1882" s="9">
        <f>IF(CF1882="","",VLOOKUP(CF1882,Metadata!$D$2:$H$20,5,FALSE))</f>
        <v>60000</v>
      </c>
      <c r="CJ1882" s="9">
        <f t="shared" si="3"/>
        <v>57500</v>
      </c>
      <c r="CK1882" s="9" t="s">
        <v>221</v>
      </c>
      <c r="CL1882" s="10">
        <v>5</v>
      </c>
      <c r="CM1882" s="10">
        <v>4</v>
      </c>
      <c r="CN1882" s="10">
        <v>7</v>
      </c>
      <c r="CO1882" s="10">
        <v>7</v>
      </c>
      <c r="CP1882" s="10">
        <v>7</v>
      </c>
      <c r="CQ1882" s="10">
        <v>5</v>
      </c>
      <c r="CR1882" s="10">
        <v>6</v>
      </c>
      <c r="CS1882" s="10">
        <v>6</v>
      </c>
      <c r="CT1882" s="10">
        <v>4</v>
      </c>
      <c r="CU1882" s="10">
        <v>5</v>
      </c>
      <c r="CV1882" s="10">
        <v>6</v>
      </c>
      <c r="CW1882" s="10">
        <v>6</v>
      </c>
      <c r="CX1882" s="10">
        <v>6</v>
      </c>
      <c r="CY1882" s="10">
        <v>7</v>
      </c>
      <c r="CZ1882" s="10">
        <v>7</v>
      </c>
      <c r="DA1882" s="10">
        <v>5</v>
      </c>
      <c r="DB1882" s="10">
        <v>5</v>
      </c>
      <c r="DC1882" s="10">
        <v>7</v>
      </c>
      <c r="DD1882" s="10">
        <v>6</v>
      </c>
      <c r="DE1882" s="10">
        <v>7</v>
      </c>
      <c r="DF1882" s="10">
        <v>6</v>
      </c>
      <c r="DG1882" s="10">
        <v>6</v>
      </c>
      <c r="DH1882" s="10">
        <v>5</v>
      </c>
      <c r="DI1882" s="10">
        <v>7</v>
      </c>
      <c r="DJ1882" s="10">
        <v>5</v>
      </c>
      <c r="DK1882" s="10">
        <v>7</v>
      </c>
      <c r="DL1882" s="10">
        <v>7</v>
      </c>
      <c r="DM1882" s="9" t="s">
        <v>154</v>
      </c>
      <c r="DN1882" s="10">
        <v>1976</v>
      </c>
      <c r="DO1882" s="9">
        <f t="shared" si="8"/>
        <v>45</v>
      </c>
      <c r="DP1882" s="9" t="s">
        <v>155</v>
      </c>
      <c r="DQ1882" s="9" t="s">
        <v>210</v>
      </c>
      <c r="DR1882" s="9" t="s">
        <v>170</v>
      </c>
      <c r="DS1882" s="9" t="s">
        <v>137</v>
      </c>
      <c r="DT1882" s="9" t="s">
        <v>657</v>
      </c>
      <c r="DU1882" s="9" t="s">
        <v>158</v>
      </c>
      <c r="DV1882" s="9" t="str">
        <f>VLOOKUP(DU1882,Metadata!$B$2:$C$7,2,FALSE)</f>
        <v>6+ years</v>
      </c>
    </row>
    <row r="1883" spans="1:126">
      <c r="A1883" s="13">
        <v>1882</v>
      </c>
      <c r="B1883" s="9" t="s">
        <v>135</v>
      </c>
      <c r="C1883" s="9" t="str">
        <f>VLOOKUP(B1883,Metadata!$M$2:$N$6,2,FALSE)</f>
        <v>Permanent Employee</v>
      </c>
      <c r="D1883" s="9" t="s">
        <v>159</v>
      </c>
      <c r="E1883" s="9" t="s">
        <v>137</v>
      </c>
      <c r="F1883" s="9" t="s">
        <v>138</v>
      </c>
      <c r="G1883" s="9" t="s">
        <v>140</v>
      </c>
      <c r="H1883" s="9" t="str">
        <f>IF(G1883="","",VLOOKUP(G1883,Metadata!$J$2:$K$22,2,FALSE))</f>
        <v>Lisbon Metropolitan Area</v>
      </c>
      <c r="I1883" s="9" t="s">
        <v>138</v>
      </c>
      <c r="J1883" s="9" t="str">
        <f>IF(I1883="","",VLOOKUP(I1883,Metadata!$P$2:$Q$43,2,FALSE))</f>
        <v>Europe</v>
      </c>
      <c r="K1883" s="9" t="str">
        <f t="shared" si="0"/>
        <v>Portugal</v>
      </c>
      <c r="L1883" s="9" t="s">
        <v>140</v>
      </c>
      <c r="M1883" s="9" t="str">
        <f>IF(L1883="","",VLOOKUP(L1883,Metadata!$J$2:$K$22,2,FALSE))</f>
        <v>Lisbon Metropolitan Area</v>
      </c>
      <c r="N1883" s="9" t="s">
        <v>141</v>
      </c>
      <c r="O1883" s="9" t="s">
        <v>137</v>
      </c>
      <c r="P1883" s="9" t="s">
        <v>191</v>
      </c>
      <c r="Q1883" s="10" t="str">
        <f t="shared" si="1"/>
        <v>Remote Job (full or flexible)</v>
      </c>
      <c r="R1883" s="10">
        <v>6</v>
      </c>
      <c r="S1883" s="9" t="s">
        <v>143</v>
      </c>
      <c r="T1883" s="9" t="s">
        <v>137</v>
      </c>
      <c r="U1883" s="9" t="str">
        <f>IF(S1883&lt;&gt;"",S1883,IF(T1883&lt;&gt;"",VLOOKUP(T1883,Metadata!$S$2:$T$228,2,FALSE),""))</f>
        <v>Technical Team Leader</v>
      </c>
      <c r="V1883" s="9" t="s">
        <v>268</v>
      </c>
      <c r="W1883" s="9" t="s">
        <v>137</v>
      </c>
      <c r="X1883" s="9" t="s">
        <v>145</v>
      </c>
      <c r="Y1883" s="9" t="s">
        <v>137</v>
      </c>
      <c r="Z1883" s="9" t="s">
        <v>146</v>
      </c>
      <c r="AA1883" s="9" t="s">
        <v>137</v>
      </c>
      <c r="AB1883" s="9" t="s">
        <v>253</v>
      </c>
      <c r="AC1883" s="9" t="s">
        <v>147</v>
      </c>
      <c r="AD1883" s="9"/>
      <c r="AE1883" s="9"/>
      <c r="AF1883" s="9"/>
      <c r="AG1883" s="9"/>
      <c r="AH1883" s="9" t="s">
        <v>176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 t="s">
        <v>150</v>
      </c>
      <c r="BZ1883" s="9" t="s">
        <v>137</v>
      </c>
      <c r="CA1883" s="10"/>
      <c r="CB1883" s="10" t="str">
        <f t="shared" si="5"/>
        <v/>
      </c>
      <c r="CC1883" s="10"/>
      <c r="CD1883" s="9" t="str">
        <f t="shared" si="2"/>
        <v/>
      </c>
      <c r="CE1883" s="9" t="s">
        <v>151</v>
      </c>
      <c r="CF1883" s="9" t="s">
        <v>248</v>
      </c>
      <c r="CG1883" s="9">
        <f>IF(CF1883="","",VLOOKUP(CF1883,Metadata!$D$2:$H$20,2,FALSE))</f>
        <v>57500</v>
      </c>
      <c r="CH1883" s="9">
        <f>IF(CF1883="","",VLOOKUP(CF1883,Metadata!$D$2:$H$20,4,FALSE))</f>
        <v>55000</v>
      </c>
      <c r="CI1883" s="9">
        <f>IF(CF1883="","",VLOOKUP(CF1883,Metadata!$D$2:$H$20,5,FALSE))</f>
        <v>60000</v>
      </c>
      <c r="CJ1883" s="9">
        <f t="shared" si="3"/>
        <v>57500</v>
      </c>
      <c r="CK1883" s="9" t="s">
        <v>201</v>
      </c>
      <c r="CL1883" s="10">
        <v>5</v>
      </c>
      <c r="CM1883" s="10">
        <v>3</v>
      </c>
      <c r="CN1883" s="10">
        <v>7</v>
      </c>
      <c r="CO1883" s="10">
        <v>7</v>
      </c>
      <c r="CP1883" s="10">
        <v>7</v>
      </c>
      <c r="CQ1883" s="10">
        <v>7</v>
      </c>
      <c r="CR1883" s="10">
        <v>6</v>
      </c>
      <c r="CS1883" s="10">
        <v>6</v>
      </c>
      <c r="CT1883" s="10">
        <v>6</v>
      </c>
      <c r="CU1883" s="10">
        <v>5</v>
      </c>
      <c r="CV1883" s="10">
        <v>7</v>
      </c>
      <c r="CW1883" s="10">
        <v>7</v>
      </c>
      <c r="CX1883" s="10">
        <v>6</v>
      </c>
      <c r="CY1883" s="10">
        <v>6</v>
      </c>
      <c r="CZ1883" s="10">
        <v>6</v>
      </c>
      <c r="DA1883" s="10">
        <v>4</v>
      </c>
      <c r="DB1883" s="10">
        <v>5</v>
      </c>
      <c r="DC1883" s="10">
        <v>7</v>
      </c>
      <c r="DD1883" s="10">
        <v>7</v>
      </c>
      <c r="DE1883" s="10">
        <v>7</v>
      </c>
      <c r="DF1883" s="10">
        <v>6</v>
      </c>
      <c r="DG1883" s="10">
        <v>6</v>
      </c>
      <c r="DH1883" s="10">
        <v>6</v>
      </c>
      <c r="DI1883" s="10">
        <v>6</v>
      </c>
      <c r="DJ1883" s="10">
        <v>6</v>
      </c>
      <c r="DK1883" s="10">
        <v>6</v>
      </c>
      <c r="DL1883" s="10">
        <v>6</v>
      </c>
      <c r="DM1883" s="9" t="s">
        <v>154</v>
      </c>
      <c r="DN1883" s="10">
        <v>1985</v>
      </c>
      <c r="DO1883" s="9">
        <f t="shared" si="8"/>
        <v>36</v>
      </c>
      <c r="DP1883" s="9" t="s">
        <v>155</v>
      </c>
      <c r="DQ1883" s="9" t="s">
        <v>227</v>
      </c>
      <c r="DR1883" s="9" t="s">
        <v>157</v>
      </c>
      <c r="DS1883" s="9" t="s">
        <v>137</v>
      </c>
      <c r="DT1883" s="9" t="s">
        <v>657</v>
      </c>
      <c r="DU1883" s="9" t="s">
        <v>158</v>
      </c>
      <c r="DV1883" s="9" t="str">
        <f>VLOOKUP(DU1883,Metadata!$B$2:$C$7,2,FALSE)</f>
        <v>6+ years</v>
      </c>
    </row>
    <row r="1884" spans="1:126">
      <c r="A1884" s="13">
        <v>1883</v>
      </c>
      <c r="B1884" s="9" t="s">
        <v>135</v>
      </c>
      <c r="C1884" s="9" t="str">
        <f>VLOOKUP(B1884,Metadata!$M$2:$N$6,2,FALSE)</f>
        <v>Permanent Employee</v>
      </c>
      <c r="D1884" s="9" t="s">
        <v>159</v>
      </c>
      <c r="E1884" s="9" t="s">
        <v>137</v>
      </c>
      <c r="F1884" s="9" t="s">
        <v>138</v>
      </c>
      <c r="G1884" s="9" t="s">
        <v>190</v>
      </c>
      <c r="H1884" s="9" t="str">
        <f>IF(G1884="","",VLOOKUP(G1884,Metadata!$J$2:$K$22,2,FALSE))</f>
        <v>North</v>
      </c>
      <c r="I1884" s="9" t="s">
        <v>228</v>
      </c>
      <c r="J1884" s="9" t="str">
        <f>IF(I1884="","",VLOOKUP(I1884,Metadata!$P$2:$Q$43,2,FALSE))</f>
        <v>Europe</v>
      </c>
      <c r="K1884" s="9" t="str">
        <f t="shared" si="0"/>
        <v>International</v>
      </c>
      <c r="L1884" s="9" t="s">
        <v>137</v>
      </c>
      <c r="M1884" s="9" t="str">
        <f>IF(L1884="","",VLOOKUP(L1884,Metadata!$J$2:$K$22,2,FALSE))</f>
        <v/>
      </c>
      <c r="N1884" s="9" t="s">
        <v>214</v>
      </c>
      <c r="O1884" s="9" t="s">
        <v>278</v>
      </c>
      <c r="P1884" s="9" t="s">
        <v>191</v>
      </c>
      <c r="Q1884" s="10" t="str">
        <f t="shared" si="1"/>
        <v>Remote Job (full or flexible)</v>
      </c>
      <c r="R1884" s="10">
        <v>3</v>
      </c>
      <c r="S1884" s="9" t="s">
        <v>161</v>
      </c>
      <c r="T1884" s="9" t="s">
        <v>137</v>
      </c>
      <c r="U1884" s="9" t="str">
        <f>IF(S1884&lt;&gt;"",S1884,IF(T1884&lt;&gt;"",VLOOKUP(T1884,Metadata!$S$2:$T$228,2,FALSE),""))</f>
        <v>Full-Stack Developer</v>
      </c>
      <c r="V1884" s="9" t="s">
        <v>304</v>
      </c>
      <c r="W1884" s="9" t="s">
        <v>137</v>
      </c>
      <c r="X1884" s="9" t="s">
        <v>175</v>
      </c>
      <c r="Y1884" s="9" t="s">
        <v>137</v>
      </c>
      <c r="Z1884" s="9" t="s">
        <v>262</v>
      </c>
      <c r="AA1884" s="9" t="s">
        <v>137</v>
      </c>
      <c r="AB1884" s="9" t="s">
        <v>137</v>
      </c>
      <c r="AC1884" s="9"/>
      <c r="AD1884" s="9"/>
      <c r="AE1884" s="9"/>
      <c r="AF1884" s="9" t="s">
        <v>243</v>
      </c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 t="s">
        <v>150</v>
      </c>
      <c r="BZ1884" s="9" t="s">
        <v>137</v>
      </c>
      <c r="CA1884" s="10"/>
      <c r="CB1884" s="10" t="str">
        <f t="shared" si="5"/>
        <v/>
      </c>
      <c r="CC1884" s="10"/>
      <c r="CD1884" s="9" t="str">
        <f t="shared" si="2"/>
        <v/>
      </c>
      <c r="CE1884" s="9" t="s">
        <v>232</v>
      </c>
      <c r="CF1884" s="9" t="s">
        <v>152</v>
      </c>
      <c r="CG1884" s="9">
        <f>IF(CF1884="","",VLOOKUP(CF1884,Metadata!$D$2:$H$20,2,FALSE))</f>
        <v>32500</v>
      </c>
      <c r="CH1884" s="9">
        <f>IF(CF1884="","",VLOOKUP(CF1884,Metadata!$D$2:$H$20,4,FALSE))</f>
        <v>30000</v>
      </c>
      <c r="CI1884" s="9">
        <f>IF(CF1884="","",VLOOKUP(CF1884,Metadata!$D$2:$H$20,5,FALSE))</f>
        <v>35000</v>
      </c>
      <c r="CJ1884" s="9">
        <f t="shared" si="3"/>
        <v>32500</v>
      </c>
      <c r="CK1884" s="9" t="s">
        <v>201</v>
      </c>
      <c r="CL1884" s="10">
        <v>7</v>
      </c>
      <c r="CM1884" s="10">
        <v>2</v>
      </c>
      <c r="CN1884" s="10">
        <v>7</v>
      </c>
      <c r="CO1884" s="10">
        <v>7</v>
      </c>
      <c r="CP1884" s="10">
        <v>7</v>
      </c>
      <c r="CQ1884" s="10">
        <v>7</v>
      </c>
      <c r="CR1884" s="10">
        <v>7</v>
      </c>
      <c r="CS1884" s="10">
        <v>7</v>
      </c>
      <c r="CT1884" s="10">
        <v>7</v>
      </c>
      <c r="CU1884" s="10">
        <v>7</v>
      </c>
      <c r="CV1884" s="10">
        <v>7</v>
      </c>
      <c r="CW1884" s="10">
        <v>7</v>
      </c>
      <c r="CX1884" s="10">
        <v>7</v>
      </c>
      <c r="CY1884" s="10">
        <v>7</v>
      </c>
      <c r="CZ1884" s="10">
        <v>7</v>
      </c>
      <c r="DA1884" s="10">
        <v>4</v>
      </c>
      <c r="DB1884" s="10">
        <v>7</v>
      </c>
      <c r="DC1884" s="10">
        <v>7</v>
      </c>
      <c r="DD1884" s="10">
        <v>4</v>
      </c>
      <c r="DE1884" s="10">
        <v>7</v>
      </c>
      <c r="DF1884" s="10">
        <v>7</v>
      </c>
      <c r="DG1884" s="10">
        <v>6</v>
      </c>
      <c r="DH1884" s="10">
        <v>7</v>
      </c>
      <c r="DI1884" s="10">
        <v>7</v>
      </c>
      <c r="DJ1884" s="10">
        <v>7</v>
      </c>
      <c r="DK1884" s="10">
        <v>7</v>
      </c>
      <c r="DL1884" s="10">
        <v>7</v>
      </c>
      <c r="DM1884" s="9" t="s">
        <v>154</v>
      </c>
      <c r="DN1884" s="10">
        <v>1992</v>
      </c>
      <c r="DO1884" s="9">
        <f t="shared" si="8"/>
        <v>29</v>
      </c>
      <c r="DP1884" s="9" t="s">
        <v>222</v>
      </c>
      <c r="DQ1884" s="9" t="s">
        <v>202</v>
      </c>
      <c r="DR1884" s="9" t="s">
        <v>170</v>
      </c>
      <c r="DS1884" s="9" t="s">
        <v>137</v>
      </c>
      <c r="DT1884" s="9" t="s">
        <v>657</v>
      </c>
      <c r="DU1884" s="9" t="s">
        <v>223</v>
      </c>
      <c r="DV1884" s="9" t="str">
        <f>VLOOKUP(DU1884,Metadata!$B$2:$C$7,2,FALSE)</f>
        <v>3 - 6 years</v>
      </c>
    </row>
    <row r="1885" spans="1:126">
      <c r="A1885" s="13">
        <v>1884</v>
      </c>
      <c r="B1885" s="9" t="s">
        <v>135</v>
      </c>
      <c r="C1885" s="9" t="str">
        <f>VLOOKUP(B1885,Metadata!$M$2:$N$6,2,FALSE)</f>
        <v>Permanent Employee</v>
      </c>
      <c r="D1885" s="9" t="s">
        <v>159</v>
      </c>
      <c r="E1885" s="9" t="s">
        <v>137</v>
      </c>
      <c r="F1885" s="9" t="s">
        <v>138</v>
      </c>
      <c r="G1885" s="9" t="s">
        <v>283</v>
      </c>
      <c r="H1885" s="9" t="str">
        <f>IF(G1885="","",VLOOKUP(G1885,Metadata!$J$2:$K$22,2,FALSE))</f>
        <v>Lisbon Metropolitan Area</v>
      </c>
      <c r="I1885" s="9" t="s">
        <v>138</v>
      </c>
      <c r="J1885" s="9" t="str">
        <f>IF(I1885="","",VLOOKUP(I1885,Metadata!$P$2:$Q$43,2,FALSE))</f>
        <v>Europe</v>
      </c>
      <c r="K1885" s="9" t="str">
        <f t="shared" si="0"/>
        <v>Portugal</v>
      </c>
      <c r="L1885" s="9" t="s">
        <v>140</v>
      </c>
      <c r="M1885" s="9" t="str">
        <f>IF(L1885="","",VLOOKUP(L1885,Metadata!$J$2:$K$22,2,FALSE))</f>
        <v>Lisbon Metropolitan Area</v>
      </c>
      <c r="N1885" s="9" t="s">
        <v>205</v>
      </c>
      <c r="O1885" s="9" t="s">
        <v>137</v>
      </c>
      <c r="P1885" s="9" t="s">
        <v>137</v>
      </c>
      <c r="Q1885" s="10" t="str">
        <f t="shared" si="1"/>
        <v>Full Office Job</v>
      </c>
      <c r="R1885" s="10">
        <v>6</v>
      </c>
      <c r="S1885" s="9" t="s">
        <v>192</v>
      </c>
      <c r="T1885" s="9" t="s">
        <v>137</v>
      </c>
      <c r="U1885" s="9" t="str">
        <f>IF(S1885&lt;&gt;"",S1885,IF(T1885&lt;&gt;"",VLOOKUP(T1885,Metadata!$S$2:$T$228,2,FALSE),""))</f>
        <v>Back-End Developer</v>
      </c>
      <c r="V1885" s="9" t="s">
        <v>276</v>
      </c>
      <c r="W1885" s="9" t="s">
        <v>137</v>
      </c>
      <c r="X1885" s="9" t="s">
        <v>145</v>
      </c>
      <c r="Y1885" s="9" t="s">
        <v>137</v>
      </c>
      <c r="Z1885" s="9" t="s">
        <v>184</v>
      </c>
      <c r="AA1885" s="9" t="s">
        <v>137</v>
      </c>
      <c r="AB1885" s="9" t="s">
        <v>137</v>
      </c>
      <c r="AC1885" s="9" t="s">
        <v>147</v>
      </c>
      <c r="AD1885" s="9"/>
      <c r="AE1885" s="9"/>
      <c r="AF1885" s="9" t="s">
        <v>243</v>
      </c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 t="s">
        <v>179</v>
      </c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10"/>
      <c r="CB1885" s="10" t="str">
        <f t="shared" si="5"/>
        <v/>
      </c>
      <c r="CC1885" s="10"/>
      <c r="CD1885" s="9" t="str">
        <f t="shared" si="2"/>
        <v/>
      </c>
      <c r="CE1885" s="9" t="s">
        <v>168</v>
      </c>
      <c r="CF1885" s="9" t="s">
        <v>169</v>
      </c>
      <c r="CG1885" s="9">
        <f>IF(CF1885="","",VLOOKUP(CF1885,Metadata!$D$2:$H$20,2,FALSE))</f>
        <v>12500</v>
      </c>
      <c r="CH1885" s="9">
        <f>IF(CF1885="","",VLOOKUP(CF1885,Metadata!$D$2:$H$20,4,FALSE))</f>
        <v>0</v>
      </c>
      <c r="CI1885" s="9">
        <f>IF(CF1885="","",VLOOKUP(CF1885,Metadata!$D$2:$H$20,5,FALSE))</f>
        <v>15000</v>
      </c>
      <c r="CJ1885" s="9">
        <f t="shared" si="3"/>
        <v>12500</v>
      </c>
      <c r="CK1885" s="9" t="s">
        <v>153</v>
      </c>
      <c r="CL1885" s="10">
        <v>1</v>
      </c>
      <c r="CM1885" s="10">
        <v>3</v>
      </c>
      <c r="CN1885" s="10">
        <v>6</v>
      </c>
      <c r="CO1885" s="10">
        <v>4</v>
      </c>
      <c r="CP1885" s="10">
        <v>4</v>
      </c>
      <c r="CQ1885" s="10">
        <v>5</v>
      </c>
      <c r="CR1885" s="10">
        <v>6</v>
      </c>
      <c r="CS1885" s="10">
        <v>5</v>
      </c>
      <c r="CT1885" s="10">
        <v>6</v>
      </c>
      <c r="CU1885" s="10">
        <v>4</v>
      </c>
      <c r="CV1885" s="10">
        <v>6</v>
      </c>
      <c r="CW1885" s="10">
        <v>5</v>
      </c>
      <c r="CX1885" s="10">
        <v>5</v>
      </c>
      <c r="CY1885" s="10">
        <v>3</v>
      </c>
      <c r="CZ1885" s="10">
        <v>6</v>
      </c>
      <c r="DA1885" s="10">
        <v>5</v>
      </c>
      <c r="DB1885" s="10">
        <v>5</v>
      </c>
      <c r="DC1885" s="10">
        <v>6</v>
      </c>
      <c r="DD1885" s="10">
        <v>1</v>
      </c>
      <c r="DE1885" s="10">
        <v>7</v>
      </c>
      <c r="DF1885" s="10">
        <v>5</v>
      </c>
      <c r="DG1885" s="10">
        <v>4</v>
      </c>
      <c r="DH1885" s="10">
        <v>6</v>
      </c>
      <c r="DI1885" s="10">
        <v>7</v>
      </c>
      <c r="DJ1885" s="10">
        <v>3</v>
      </c>
      <c r="DK1885" s="10">
        <v>5</v>
      </c>
      <c r="DL1885" s="10">
        <v>6</v>
      </c>
      <c r="DM1885" s="9" t="s">
        <v>154</v>
      </c>
      <c r="DN1885" s="10">
        <v>1992</v>
      </c>
      <c r="DO1885" s="9">
        <f t="shared" si="8"/>
        <v>29</v>
      </c>
      <c r="DP1885" s="9" t="s">
        <v>155</v>
      </c>
      <c r="DQ1885" s="9" t="s">
        <v>202</v>
      </c>
      <c r="DR1885" s="9" t="s">
        <v>170</v>
      </c>
      <c r="DS1885" s="9" t="s">
        <v>137</v>
      </c>
      <c r="DT1885" s="9" t="s">
        <v>657</v>
      </c>
      <c r="DU1885" s="9" t="s">
        <v>168</v>
      </c>
      <c r="DV1885" s="9" t="str">
        <f>VLOOKUP(DU1885,Metadata!$B$2:$C$7,2,FALSE)</f>
        <v>0 - 3 years</v>
      </c>
    </row>
    <row r="1886" spans="1:126">
      <c r="A1886" s="13">
        <v>1885</v>
      </c>
      <c r="B1886" s="9" t="s">
        <v>135</v>
      </c>
      <c r="C1886" s="9" t="str">
        <f>VLOOKUP(B1886,Metadata!$M$2:$N$6,2,FALSE)</f>
        <v>Permanent Employee</v>
      </c>
      <c r="D1886" s="9" t="s">
        <v>136</v>
      </c>
      <c r="E1886" s="9" t="s">
        <v>137</v>
      </c>
      <c r="F1886" s="9" t="s">
        <v>138</v>
      </c>
      <c r="G1886" s="9" t="s">
        <v>140</v>
      </c>
      <c r="H1886" s="9" t="str">
        <f>IF(G1886="","",VLOOKUP(G1886,Metadata!$J$2:$K$22,2,FALSE))</f>
        <v>Lisbon Metropolitan Area</v>
      </c>
      <c r="I1886" s="9" t="s">
        <v>316</v>
      </c>
      <c r="J1886" s="9" t="str">
        <f>IF(I1886="","",VLOOKUP(I1886,Metadata!$P$2:$Q$43,2,FALSE))</f>
        <v>Europe</v>
      </c>
      <c r="K1886" s="9" t="str">
        <f t="shared" si="0"/>
        <v>International</v>
      </c>
      <c r="L1886" s="9" t="s">
        <v>137</v>
      </c>
      <c r="M1886" s="9" t="str">
        <f>IF(L1886="","",VLOOKUP(L1886,Metadata!$J$2:$K$22,2,FALSE))</f>
        <v/>
      </c>
      <c r="N1886" s="9" t="s">
        <v>141</v>
      </c>
      <c r="O1886" s="9" t="s">
        <v>137</v>
      </c>
      <c r="P1886" s="9" t="s">
        <v>191</v>
      </c>
      <c r="Q1886" s="10" t="str">
        <f t="shared" si="1"/>
        <v>Remote Job (full or flexible)</v>
      </c>
      <c r="R1886" s="10">
        <v>5</v>
      </c>
      <c r="S1886" s="9" t="s">
        <v>161</v>
      </c>
      <c r="T1886" s="9" t="s">
        <v>137</v>
      </c>
      <c r="U1886" s="9" t="str">
        <f>IF(S1886&lt;&gt;"",S1886,IF(T1886&lt;&gt;"",VLOOKUP(T1886,Metadata!$S$2:$T$228,2,FALSE),""))</f>
        <v>Full-Stack Developer</v>
      </c>
      <c r="V1886" s="9" t="s">
        <v>251</v>
      </c>
      <c r="W1886" s="9" t="s">
        <v>137</v>
      </c>
      <c r="X1886" s="9" t="s">
        <v>208</v>
      </c>
      <c r="Y1886" s="9" t="s">
        <v>137</v>
      </c>
      <c r="Z1886" s="9" t="s">
        <v>262</v>
      </c>
      <c r="AA1886" s="9" t="s">
        <v>137</v>
      </c>
      <c r="AB1886" s="9" t="s">
        <v>137</v>
      </c>
      <c r="AC1886" s="9"/>
      <c r="AD1886" s="9" t="s">
        <v>148</v>
      </c>
      <c r="AE1886" s="9"/>
      <c r="AF1886" s="9"/>
      <c r="AG1886" s="9"/>
      <c r="AH1886" s="9"/>
      <c r="AI1886" s="9"/>
      <c r="AJ1886" s="9" t="s">
        <v>185</v>
      </c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 t="s">
        <v>199</v>
      </c>
      <c r="BM1886" s="9"/>
      <c r="BN1886" s="9"/>
      <c r="BO1886" s="9"/>
      <c r="BP1886" s="9"/>
      <c r="BQ1886" s="9" t="s">
        <v>219</v>
      </c>
      <c r="BR1886" s="9"/>
      <c r="BS1886" s="9"/>
      <c r="BT1886" s="9"/>
      <c r="BU1886" s="9"/>
      <c r="BV1886" s="9"/>
      <c r="BW1886" s="9"/>
      <c r="BX1886" s="9"/>
      <c r="BY1886" s="9"/>
      <c r="BZ1886" s="9"/>
      <c r="CA1886" s="10"/>
      <c r="CB1886" s="10" t="str">
        <f t="shared" si="5"/>
        <v/>
      </c>
      <c r="CC1886" s="10"/>
      <c r="CD1886" s="9" t="str">
        <f t="shared" si="2"/>
        <v/>
      </c>
      <c r="CE1886" s="9" t="s">
        <v>232</v>
      </c>
      <c r="CF1886" s="9" t="s">
        <v>169</v>
      </c>
      <c r="CG1886" s="9">
        <f>IF(CF1886="","",VLOOKUP(CF1886,Metadata!$D$2:$H$20,2,FALSE))</f>
        <v>12500</v>
      </c>
      <c r="CH1886" s="9">
        <f>IF(CF1886="","",VLOOKUP(CF1886,Metadata!$D$2:$H$20,4,FALSE))</f>
        <v>0</v>
      </c>
      <c r="CI1886" s="9">
        <f>IF(CF1886="","",VLOOKUP(CF1886,Metadata!$D$2:$H$20,5,FALSE))</f>
        <v>15000</v>
      </c>
      <c r="CJ1886" s="9">
        <f t="shared" si="3"/>
        <v>12500</v>
      </c>
      <c r="CK1886" s="9" t="s">
        <v>153</v>
      </c>
      <c r="CL1886" s="10">
        <v>6</v>
      </c>
      <c r="CM1886" s="10">
        <v>1</v>
      </c>
      <c r="CN1886" s="10">
        <v>7</v>
      </c>
      <c r="CO1886" s="10">
        <v>5</v>
      </c>
      <c r="CP1886" s="10">
        <v>5</v>
      </c>
      <c r="CQ1886" s="10">
        <v>6</v>
      </c>
      <c r="CR1886" s="10">
        <v>7</v>
      </c>
      <c r="CS1886" s="10">
        <v>6</v>
      </c>
      <c r="CT1886" s="10">
        <v>5</v>
      </c>
      <c r="CU1886" s="10">
        <v>6</v>
      </c>
      <c r="CV1886" s="10">
        <v>5</v>
      </c>
      <c r="CW1886" s="10">
        <v>6</v>
      </c>
      <c r="CX1886" s="10">
        <v>6</v>
      </c>
      <c r="CY1886" s="10">
        <v>6</v>
      </c>
      <c r="CZ1886" s="10">
        <v>6</v>
      </c>
      <c r="DA1886" s="10">
        <v>5</v>
      </c>
      <c r="DB1886" s="10">
        <v>4</v>
      </c>
      <c r="DC1886" s="10">
        <v>6</v>
      </c>
      <c r="DD1886" s="10">
        <v>4</v>
      </c>
      <c r="DE1886" s="10">
        <v>6</v>
      </c>
      <c r="DF1886" s="10">
        <v>5</v>
      </c>
      <c r="DG1886" s="10">
        <v>5</v>
      </c>
      <c r="DH1886" s="10">
        <v>6</v>
      </c>
      <c r="DI1886" s="10">
        <v>5</v>
      </c>
      <c r="DJ1886" s="10">
        <v>5</v>
      </c>
      <c r="DK1886" s="10">
        <v>5</v>
      </c>
      <c r="DL1886" s="10">
        <v>5</v>
      </c>
      <c r="DM1886" s="9" t="s">
        <v>154</v>
      </c>
      <c r="DN1886" s="10">
        <v>1992</v>
      </c>
      <c r="DO1886" s="9">
        <f t="shared" si="8"/>
        <v>29</v>
      </c>
      <c r="DP1886" s="9" t="s">
        <v>222</v>
      </c>
      <c r="DQ1886" s="9" t="s">
        <v>156</v>
      </c>
      <c r="DR1886" s="9" t="s">
        <v>342</v>
      </c>
      <c r="DS1886" s="9" t="s">
        <v>137</v>
      </c>
      <c r="DT1886" s="9" t="s">
        <v>657</v>
      </c>
      <c r="DU1886" s="9" t="s">
        <v>223</v>
      </c>
      <c r="DV1886" s="9" t="str">
        <f>VLOOKUP(DU1886,Metadata!$B$2:$C$7,2,FALSE)</f>
        <v>3 - 6 years</v>
      </c>
    </row>
    <row r="1887" spans="1:126">
      <c r="A1887" s="13">
        <v>1886</v>
      </c>
      <c r="B1887" s="9" t="s">
        <v>135</v>
      </c>
      <c r="C1887" s="9" t="str">
        <f>VLOOKUP(B1887,Metadata!$M$2:$N$6,2,FALSE)</f>
        <v>Permanent Employee</v>
      </c>
      <c r="D1887" s="9" t="s">
        <v>159</v>
      </c>
      <c r="E1887" s="9" t="s">
        <v>137</v>
      </c>
      <c r="F1887" s="9" t="s">
        <v>138</v>
      </c>
      <c r="G1887" s="9" t="s">
        <v>312</v>
      </c>
      <c r="H1887" s="9" t="str">
        <f>IF(G1887="","",VLOOKUP(G1887,Metadata!$J$2:$K$22,2,FALSE))</f>
        <v>South</v>
      </c>
      <c r="I1887" s="9" t="s">
        <v>311</v>
      </c>
      <c r="J1887" s="9" t="str">
        <f>IF(I1887="","",VLOOKUP(I1887,Metadata!$P$2:$Q$43,2,FALSE))</f>
        <v>Europe</v>
      </c>
      <c r="K1887" s="9" t="str">
        <f t="shared" si="0"/>
        <v>International</v>
      </c>
      <c r="L1887" s="9" t="s">
        <v>137</v>
      </c>
      <c r="M1887" s="9" t="str">
        <f>IF(L1887="","",VLOOKUP(L1887,Metadata!$J$2:$K$22,2,FALSE))</f>
        <v/>
      </c>
      <c r="N1887" s="9" t="s">
        <v>214</v>
      </c>
      <c r="O1887" s="9" t="s">
        <v>259</v>
      </c>
      <c r="P1887" s="9" t="s">
        <v>191</v>
      </c>
      <c r="Q1887" s="10" t="str">
        <f t="shared" si="1"/>
        <v>Remote Job (full or flexible)</v>
      </c>
      <c r="R1887" s="10">
        <v>4</v>
      </c>
      <c r="S1887" s="9" t="s">
        <v>143</v>
      </c>
      <c r="T1887" s="9" t="s">
        <v>137</v>
      </c>
      <c r="U1887" s="9" t="str">
        <f>IF(S1887&lt;&gt;"",S1887,IF(T1887&lt;&gt;"",VLOOKUP(T1887,Metadata!$S$2:$T$228,2,FALSE),""))</f>
        <v>Technical Team Leader</v>
      </c>
      <c r="V1887" s="9" t="s">
        <v>217</v>
      </c>
      <c r="W1887" s="9" t="s">
        <v>137</v>
      </c>
      <c r="X1887" s="9" t="s">
        <v>163</v>
      </c>
      <c r="Y1887" s="9" t="s">
        <v>137</v>
      </c>
      <c r="Z1887" s="9" t="s">
        <v>262</v>
      </c>
      <c r="AA1887" s="9" t="s">
        <v>165</v>
      </c>
      <c r="AB1887" s="9" t="s">
        <v>137</v>
      </c>
      <c r="AC1887" s="9"/>
      <c r="AD1887" s="9"/>
      <c r="AE1887" s="9"/>
      <c r="AF1887" s="9" t="s">
        <v>243</v>
      </c>
      <c r="AG1887" s="9"/>
      <c r="AH1887" s="9" t="s">
        <v>176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 t="s">
        <v>186</v>
      </c>
      <c r="BO1887" s="9"/>
      <c r="BP1887" s="9"/>
      <c r="BQ1887" s="9"/>
      <c r="BR1887" s="9"/>
      <c r="BS1887" s="9"/>
      <c r="BT1887" s="9"/>
      <c r="BU1887" s="9" t="s">
        <v>258</v>
      </c>
      <c r="BV1887" s="9"/>
      <c r="BW1887" s="9"/>
      <c r="BX1887" s="9"/>
      <c r="BY1887" s="9"/>
      <c r="BZ1887" s="9"/>
      <c r="CA1887" s="10"/>
      <c r="CB1887" s="10" t="str">
        <f t="shared" si="5"/>
        <v/>
      </c>
      <c r="CC1887" s="10"/>
      <c r="CD1887" s="9" t="str">
        <f t="shared" si="2"/>
        <v/>
      </c>
      <c r="CE1887" s="9" t="s">
        <v>168</v>
      </c>
      <c r="CF1887" s="9" t="s">
        <v>248</v>
      </c>
      <c r="CG1887" s="9">
        <f>IF(CF1887="","",VLOOKUP(CF1887,Metadata!$D$2:$H$20,2,FALSE))</f>
        <v>57500</v>
      </c>
      <c r="CH1887" s="9">
        <f>IF(CF1887="","",VLOOKUP(CF1887,Metadata!$D$2:$H$20,4,FALSE))</f>
        <v>55000</v>
      </c>
      <c r="CI1887" s="9">
        <f>IF(CF1887="","",VLOOKUP(CF1887,Metadata!$D$2:$H$20,5,FALSE))</f>
        <v>60000</v>
      </c>
      <c r="CJ1887" s="9">
        <f t="shared" si="3"/>
        <v>57500</v>
      </c>
      <c r="CK1887" s="9" t="s">
        <v>153</v>
      </c>
      <c r="CL1887" s="10">
        <v>6</v>
      </c>
      <c r="CM1887" s="10">
        <v>3</v>
      </c>
      <c r="CN1887" s="10">
        <v>7</v>
      </c>
      <c r="CO1887" s="10">
        <v>6</v>
      </c>
      <c r="CP1887" s="10">
        <v>6</v>
      </c>
      <c r="CQ1887" s="10">
        <v>6</v>
      </c>
      <c r="CR1887" s="10">
        <v>6</v>
      </c>
      <c r="CS1887" s="10">
        <v>6</v>
      </c>
      <c r="CT1887" s="10">
        <v>6</v>
      </c>
      <c r="CU1887" s="10">
        <v>4</v>
      </c>
      <c r="CV1887" s="10">
        <v>4</v>
      </c>
      <c r="CW1887" s="10">
        <v>4</v>
      </c>
      <c r="CX1887" s="10">
        <v>6</v>
      </c>
      <c r="CY1887" s="10">
        <v>6</v>
      </c>
      <c r="CZ1887" s="10">
        <v>6</v>
      </c>
      <c r="DA1887" s="10">
        <v>3</v>
      </c>
      <c r="DB1887" s="10">
        <v>3</v>
      </c>
      <c r="DC1887" s="10">
        <v>6</v>
      </c>
      <c r="DD1887" s="10">
        <v>5</v>
      </c>
      <c r="DE1887" s="10">
        <v>7</v>
      </c>
      <c r="DF1887" s="10">
        <v>6</v>
      </c>
      <c r="DG1887" s="10">
        <v>4</v>
      </c>
      <c r="DH1887" s="10">
        <v>5</v>
      </c>
      <c r="DI1887" s="10">
        <v>7</v>
      </c>
      <c r="DJ1887" s="10">
        <v>4</v>
      </c>
      <c r="DK1887" s="10">
        <v>5</v>
      </c>
      <c r="DL1887" s="10">
        <v>5</v>
      </c>
      <c r="DM1887" s="9" t="s">
        <v>154</v>
      </c>
      <c r="DN1887" s="10">
        <v>1986</v>
      </c>
      <c r="DO1887" s="9">
        <f t="shared" si="8"/>
        <v>35</v>
      </c>
      <c r="DP1887" s="9" t="s">
        <v>155</v>
      </c>
      <c r="DQ1887" s="9" t="s">
        <v>156</v>
      </c>
      <c r="DR1887" s="9" t="s">
        <v>157</v>
      </c>
      <c r="DS1887" s="9" t="s">
        <v>137</v>
      </c>
      <c r="DT1887" s="9" t="s">
        <v>657</v>
      </c>
      <c r="DU1887" s="9" t="s">
        <v>158</v>
      </c>
      <c r="DV1887" s="9" t="str">
        <f>VLOOKUP(DU1887,Metadata!$B$2:$C$7,2,FALSE)</f>
        <v>6+ years</v>
      </c>
    </row>
    <row r="1888" spans="1:126">
      <c r="A1888" s="13">
        <v>1887</v>
      </c>
      <c r="B1888" s="9" t="s">
        <v>135</v>
      </c>
      <c r="C1888" s="9" t="str">
        <f>VLOOKUP(B1888,Metadata!$M$2:$N$6,2,FALSE)</f>
        <v>Permanent Employee</v>
      </c>
      <c r="D1888" s="9" t="s">
        <v>159</v>
      </c>
      <c r="E1888" s="9" t="s">
        <v>137</v>
      </c>
      <c r="F1888" s="9" t="s">
        <v>138</v>
      </c>
      <c r="G1888" s="9" t="s">
        <v>140</v>
      </c>
      <c r="H1888" s="9" t="str">
        <f>IF(G1888="","",VLOOKUP(G1888,Metadata!$J$2:$K$22,2,FALSE))</f>
        <v>Lisbon Metropolitan Area</v>
      </c>
      <c r="I1888" s="9" t="s">
        <v>138</v>
      </c>
      <c r="J1888" s="9" t="str">
        <f>IF(I1888="","",VLOOKUP(I1888,Metadata!$P$2:$Q$43,2,FALSE))</f>
        <v>Europe</v>
      </c>
      <c r="K1888" s="9" t="str">
        <f t="shared" si="0"/>
        <v>Portugal</v>
      </c>
      <c r="L1888" s="9" t="s">
        <v>140</v>
      </c>
      <c r="M1888" s="9" t="str">
        <f>IF(L1888="","",VLOOKUP(L1888,Metadata!$J$2:$K$22,2,FALSE))</f>
        <v>Lisbon Metropolitan Area</v>
      </c>
      <c r="N1888" s="9" t="s">
        <v>214</v>
      </c>
      <c r="O1888" s="9" t="s">
        <v>278</v>
      </c>
      <c r="P1888" s="9" t="s">
        <v>142</v>
      </c>
      <c r="Q1888" s="10" t="str">
        <f t="shared" si="1"/>
        <v>Full Office Job</v>
      </c>
      <c r="R1888" s="10">
        <v>5</v>
      </c>
      <c r="S1888" s="9" t="s">
        <v>183</v>
      </c>
      <c r="T1888" s="9" t="s">
        <v>137</v>
      </c>
      <c r="U1888" s="9" t="str">
        <f>IF(S1888&lt;&gt;"",S1888,IF(T1888&lt;&gt;"",VLOOKUP(T1888,Metadata!$S$2:$T$228,2,FALSE),""))</f>
        <v>Product Owner/Product Manager</v>
      </c>
      <c r="V1888" s="9" t="s">
        <v>268</v>
      </c>
      <c r="W1888" s="9" t="s">
        <v>137</v>
      </c>
      <c r="X1888" s="9" t="s">
        <v>145</v>
      </c>
      <c r="Y1888" s="9" t="s">
        <v>137</v>
      </c>
      <c r="Z1888" s="9" t="s">
        <v>146</v>
      </c>
      <c r="AA1888" s="9" t="s">
        <v>165</v>
      </c>
      <c r="AB1888" s="9" t="s">
        <v>137</v>
      </c>
      <c r="AC1888" s="9" t="s">
        <v>147</v>
      </c>
      <c r="AD1888" s="9" t="s">
        <v>148</v>
      </c>
      <c r="AE1888" s="9"/>
      <c r="AF1888" s="9"/>
      <c r="AG1888" s="9" t="s">
        <v>166</v>
      </c>
      <c r="AH1888" s="9"/>
      <c r="AI1888" s="9"/>
      <c r="AJ1888" s="9"/>
      <c r="AK1888" s="9"/>
      <c r="AL1888" s="9" t="s">
        <v>177</v>
      </c>
      <c r="AM1888" s="9"/>
      <c r="AN1888" s="9"/>
      <c r="AO1888" s="9"/>
      <c r="AP1888" s="9"/>
      <c r="AQ1888" s="9"/>
      <c r="AR1888" s="9"/>
      <c r="AS1888" s="9"/>
      <c r="AT1888" s="9"/>
      <c r="AU1888" s="9"/>
      <c r="AV1888" s="9" t="s">
        <v>270</v>
      </c>
      <c r="AW1888" s="9"/>
      <c r="AX1888" s="9"/>
      <c r="AY1888" s="9" t="s">
        <v>246</v>
      </c>
      <c r="AZ1888" s="9"/>
      <c r="BA1888" s="9" t="s">
        <v>178</v>
      </c>
      <c r="BB1888" s="9" t="s">
        <v>284</v>
      </c>
      <c r="BC1888" s="9"/>
      <c r="BD1888" s="9"/>
      <c r="BE1888" s="9"/>
      <c r="BF1888" s="9"/>
      <c r="BG1888" s="9"/>
      <c r="BH1888" s="9"/>
      <c r="BI1888" s="9"/>
      <c r="BJ1888" s="9" t="s">
        <v>167</v>
      </c>
      <c r="BK1888" s="9"/>
      <c r="BL1888" s="9" t="s">
        <v>199</v>
      </c>
      <c r="BM1888" s="9"/>
      <c r="BN1888" s="9" t="s">
        <v>186</v>
      </c>
      <c r="BO1888" s="9" t="s">
        <v>257</v>
      </c>
      <c r="BP1888" s="9"/>
      <c r="BQ1888" s="9" t="s">
        <v>219</v>
      </c>
      <c r="BR1888" s="9"/>
      <c r="BS1888" s="9"/>
      <c r="BT1888" s="9"/>
      <c r="BU1888" s="9"/>
      <c r="BV1888" s="9" t="s">
        <v>431</v>
      </c>
      <c r="BW1888" s="9" t="s">
        <v>286</v>
      </c>
      <c r="BX1888" s="9"/>
      <c r="BY1888" s="9"/>
      <c r="BZ1888" s="9"/>
      <c r="CA1888" s="10"/>
      <c r="CB1888" s="10" t="str">
        <f t="shared" si="5"/>
        <v/>
      </c>
      <c r="CC1888" s="10"/>
      <c r="CD1888" s="9" t="str">
        <f t="shared" si="2"/>
        <v/>
      </c>
      <c r="CE1888" s="9" t="s">
        <v>151</v>
      </c>
      <c r="CF1888" s="9" t="s">
        <v>254</v>
      </c>
      <c r="CG1888" s="9">
        <f>IF(CF1888="","",VLOOKUP(CF1888,Metadata!$D$2:$H$20,2,FALSE))</f>
        <v>37500</v>
      </c>
      <c r="CH1888" s="9">
        <f>IF(CF1888="","",VLOOKUP(CF1888,Metadata!$D$2:$H$20,4,FALSE))</f>
        <v>35000</v>
      </c>
      <c r="CI1888" s="9">
        <f>IF(CF1888="","",VLOOKUP(CF1888,Metadata!$D$2:$H$20,5,FALSE))</f>
        <v>40000</v>
      </c>
      <c r="CJ1888" s="9">
        <f t="shared" si="3"/>
        <v>37500</v>
      </c>
      <c r="CK1888" s="9" t="s">
        <v>189</v>
      </c>
      <c r="CL1888" s="10">
        <v>4</v>
      </c>
      <c r="CM1888" s="10">
        <v>4</v>
      </c>
      <c r="CN1888" s="10">
        <v>6</v>
      </c>
      <c r="CO1888" s="10">
        <v>6</v>
      </c>
      <c r="CP1888" s="10">
        <v>5</v>
      </c>
      <c r="CQ1888" s="10">
        <v>5</v>
      </c>
      <c r="CR1888" s="10">
        <v>5</v>
      </c>
      <c r="CS1888" s="10">
        <v>7</v>
      </c>
      <c r="CT1888" s="10">
        <v>5</v>
      </c>
      <c r="CU1888" s="10">
        <v>4</v>
      </c>
      <c r="CV1888" s="10">
        <v>6</v>
      </c>
      <c r="CW1888" s="10">
        <v>5</v>
      </c>
      <c r="CX1888" s="10">
        <v>5</v>
      </c>
      <c r="CY1888" s="10">
        <v>5</v>
      </c>
      <c r="CZ1888" s="10">
        <v>6</v>
      </c>
      <c r="DA1888" s="10">
        <v>4</v>
      </c>
      <c r="DB1888" s="10">
        <v>5</v>
      </c>
      <c r="DC1888" s="10">
        <v>5</v>
      </c>
      <c r="DD1888" s="10">
        <v>4</v>
      </c>
      <c r="DE1888" s="10">
        <v>6</v>
      </c>
      <c r="DF1888" s="10">
        <v>6</v>
      </c>
      <c r="DG1888" s="10">
        <v>7</v>
      </c>
      <c r="DH1888" s="10">
        <v>5</v>
      </c>
      <c r="DI1888" s="10">
        <v>5</v>
      </c>
      <c r="DJ1888" s="10">
        <v>4</v>
      </c>
      <c r="DK1888" s="10">
        <v>5</v>
      </c>
      <c r="DL1888" s="10">
        <v>6</v>
      </c>
      <c r="DM1888" s="9" t="s">
        <v>154</v>
      </c>
      <c r="DN1888" s="10">
        <v>1977</v>
      </c>
      <c r="DO1888" s="9">
        <f t="shared" si="8"/>
        <v>44</v>
      </c>
      <c r="DP1888" s="9" t="s">
        <v>155</v>
      </c>
      <c r="DQ1888" s="9" t="s">
        <v>156</v>
      </c>
      <c r="DR1888" s="9" t="s">
        <v>157</v>
      </c>
      <c r="DS1888" s="9" t="s">
        <v>137</v>
      </c>
      <c r="DT1888" s="9" t="s">
        <v>657</v>
      </c>
      <c r="DU1888" s="9" t="s">
        <v>158</v>
      </c>
      <c r="DV1888" s="9" t="str">
        <f>VLOOKUP(DU1888,Metadata!$B$2:$C$7,2,FALSE)</f>
        <v>6+ years</v>
      </c>
    </row>
    <row r="1889" spans="1:126">
      <c r="A1889" s="13">
        <v>1888</v>
      </c>
      <c r="B1889" s="9" t="s">
        <v>135</v>
      </c>
      <c r="C1889" s="9" t="str">
        <f>VLOOKUP(B1889,Metadata!$M$2:$N$6,2,FALSE)</f>
        <v>Permanent Employee</v>
      </c>
      <c r="D1889" s="9" t="s">
        <v>159</v>
      </c>
      <c r="E1889" s="9" t="s">
        <v>137</v>
      </c>
      <c r="F1889" s="9" t="s">
        <v>138</v>
      </c>
      <c r="G1889" s="9" t="s">
        <v>172</v>
      </c>
      <c r="H1889" s="9" t="str">
        <f>IF(G1889="","",VLOOKUP(G1889,Metadata!$J$2:$K$22,2,FALSE))</f>
        <v>Porto Metropolitan Area</v>
      </c>
      <c r="I1889" s="9" t="s">
        <v>138</v>
      </c>
      <c r="J1889" s="9" t="str">
        <f>IF(I1889="","",VLOOKUP(I1889,Metadata!$P$2:$Q$43,2,FALSE))</f>
        <v>Europe</v>
      </c>
      <c r="K1889" s="9" t="str">
        <f t="shared" si="0"/>
        <v>Portugal</v>
      </c>
      <c r="L1889" s="9" t="s">
        <v>172</v>
      </c>
      <c r="M1889" s="9" t="str">
        <f>IF(L1889="","",VLOOKUP(L1889,Metadata!$J$2:$K$22,2,FALSE))</f>
        <v>Porto Metropolitan Area</v>
      </c>
      <c r="N1889" s="9" t="s">
        <v>205</v>
      </c>
      <c r="O1889" s="9" t="s">
        <v>137</v>
      </c>
      <c r="P1889" s="9" t="s">
        <v>137</v>
      </c>
      <c r="Q1889" s="10" t="str">
        <f t="shared" si="1"/>
        <v>Full Office Job</v>
      </c>
      <c r="R1889" s="10">
        <v>6</v>
      </c>
      <c r="S1889" s="9" t="s">
        <v>161</v>
      </c>
      <c r="T1889" s="9" t="s">
        <v>137</v>
      </c>
      <c r="U1889" s="9" t="str">
        <f>IF(S1889&lt;&gt;"",S1889,IF(T1889&lt;&gt;"",VLOOKUP(T1889,Metadata!$S$2:$T$228,2,FALSE),""))</f>
        <v>Full-Stack Developer</v>
      </c>
      <c r="V1889" s="9" t="s">
        <v>162</v>
      </c>
      <c r="W1889" s="9" t="s">
        <v>137</v>
      </c>
      <c r="X1889" s="9" t="s">
        <v>163</v>
      </c>
      <c r="Y1889" s="9" t="s">
        <v>137</v>
      </c>
      <c r="Z1889" s="9" t="s">
        <v>262</v>
      </c>
      <c r="AA1889" s="9" t="s">
        <v>165</v>
      </c>
      <c r="AB1889" s="9" t="s">
        <v>137</v>
      </c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 t="s">
        <v>178</v>
      </c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 t="s">
        <v>186</v>
      </c>
      <c r="BO1889" s="9"/>
      <c r="BP1889" s="9"/>
      <c r="BQ1889" s="9"/>
      <c r="BR1889" s="9"/>
      <c r="BS1889" s="9" t="s">
        <v>200</v>
      </c>
      <c r="BT1889" s="9"/>
      <c r="BU1889" s="9"/>
      <c r="BV1889" s="9"/>
      <c r="BW1889" s="9"/>
      <c r="BX1889" s="9"/>
      <c r="BY1889" s="9"/>
      <c r="BZ1889" s="9"/>
      <c r="CA1889" s="10"/>
      <c r="CB1889" s="10" t="str">
        <f t="shared" si="5"/>
        <v/>
      </c>
      <c r="CC1889" s="10"/>
      <c r="CD1889" s="9" t="str">
        <f t="shared" si="2"/>
        <v/>
      </c>
      <c r="CE1889" s="9" t="s">
        <v>151</v>
      </c>
      <c r="CF1889" s="9" t="s">
        <v>152</v>
      </c>
      <c r="CG1889" s="9">
        <f>IF(CF1889="","",VLOOKUP(CF1889,Metadata!$D$2:$H$20,2,FALSE))</f>
        <v>32500</v>
      </c>
      <c r="CH1889" s="9">
        <f>IF(CF1889="","",VLOOKUP(CF1889,Metadata!$D$2:$H$20,4,FALSE))</f>
        <v>30000</v>
      </c>
      <c r="CI1889" s="9">
        <f>IF(CF1889="","",VLOOKUP(CF1889,Metadata!$D$2:$H$20,5,FALSE))</f>
        <v>35000</v>
      </c>
      <c r="CJ1889" s="9">
        <f t="shared" si="3"/>
        <v>32500</v>
      </c>
      <c r="CK1889" s="9" t="s">
        <v>201</v>
      </c>
      <c r="CL1889" s="10">
        <v>5</v>
      </c>
      <c r="CM1889" s="10">
        <v>3</v>
      </c>
      <c r="CN1889" s="10">
        <v>7</v>
      </c>
      <c r="CO1889" s="10">
        <v>7</v>
      </c>
      <c r="CP1889" s="10">
        <v>7</v>
      </c>
      <c r="CQ1889" s="10">
        <v>7</v>
      </c>
      <c r="CR1889" s="10">
        <v>7</v>
      </c>
      <c r="CS1889" s="10">
        <v>7</v>
      </c>
      <c r="CT1889" s="10">
        <v>7</v>
      </c>
      <c r="CU1889" s="10">
        <v>7</v>
      </c>
      <c r="CV1889" s="10">
        <v>5</v>
      </c>
      <c r="CW1889" s="10">
        <v>5</v>
      </c>
      <c r="CX1889" s="10">
        <v>6</v>
      </c>
      <c r="CY1889" s="10">
        <v>5</v>
      </c>
      <c r="CZ1889" s="10">
        <v>6</v>
      </c>
      <c r="DA1889" s="10">
        <v>4</v>
      </c>
      <c r="DB1889" s="10">
        <v>4</v>
      </c>
      <c r="DC1889" s="10">
        <v>6</v>
      </c>
      <c r="DD1889" s="10">
        <v>4</v>
      </c>
      <c r="DE1889" s="10">
        <v>7</v>
      </c>
      <c r="DF1889" s="10">
        <v>7</v>
      </c>
      <c r="DG1889" s="10">
        <v>6</v>
      </c>
      <c r="DH1889" s="10">
        <v>5</v>
      </c>
      <c r="DI1889" s="10">
        <v>7</v>
      </c>
      <c r="DJ1889" s="10">
        <v>4</v>
      </c>
      <c r="DK1889" s="10">
        <v>4</v>
      </c>
      <c r="DL1889" s="10">
        <v>4</v>
      </c>
      <c r="DM1889" s="9" t="s">
        <v>154</v>
      </c>
      <c r="DN1889" s="10">
        <v>1993</v>
      </c>
      <c r="DO1889" s="9">
        <f t="shared" si="8"/>
        <v>28</v>
      </c>
      <c r="DP1889" s="9" t="s">
        <v>155</v>
      </c>
      <c r="DQ1889" s="9" t="s">
        <v>156</v>
      </c>
      <c r="DR1889" s="9" t="s">
        <v>157</v>
      </c>
      <c r="DS1889" s="9" t="s">
        <v>137</v>
      </c>
      <c r="DT1889" s="9" t="s">
        <v>657</v>
      </c>
      <c r="DU1889" s="9" t="s">
        <v>223</v>
      </c>
      <c r="DV1889" s="9" t="str">
        <f>VLOOKUP(DU1889,Metadata!$B$2:$C$7,2,FALSE)</f>
        <v>3 - 6 years</v>
      </c>
    </row>
    <row r="1890" spans="1:126">
      <c r="A1890" s="13">
        <v>1889</v>
      </c>
      <c r="B1890" s="9" t="s">
        <v>135</v>
      </c>
      <c r="C1890" s="9" t="str">
        <f>VLOOKUP(B1890,Metadata!$M$2:$N$6,2,FALSE)</f>
        <v>Permanent Employee</v>
      </c>
      <c r="D1890" s="9" t="s">
        <v>159</v>
      </c>
      <c r="E1890" s="9" t="s">
        <v>137</v>
      </c>
      <c r="F1890" s="9" t="s">
        <v>138</v>
      </c>
      <c r="G1890" s="9" t="s">
        <v>140</v>
      </c>
      <c r="H1890" s="9" t="str">
        <f>IF(G1890="","",VLOOKUP(G1890,Metadata!$J$2:$K$22,2,FALSE))</f>
        <v>Lisbon Metropolitan Area</v>
      </c>
      <c r="I1890" s="9" t="s">
        <v>138</v>
      </c>
      <c r="J1890" s="9" t="str">
        <f>IF(I1890="","",VLOOKUP(I1890,Metadata!$P$2:$Q$43,2,FALSE))</f>
        <v>Europe</v>
      </c>
      <c r="K1890" s="9" t="str">
        <f t="shared" si="0"/>
        <v>Portugal</v>
      </c>
      <c r="L1890" s="9" t="s">
        <v>140</v>
      </c>
      <c r="M1890" s="9" t="str">
        <f>IF(L1890="","",VLOOKUP(L1890,Metadata!$J$2:$K$22,2,FALSE))</f>
        <v>Lisbon Metropolitan Area</v>
      </c>
      <c r="N1890" s="9" t="s">
        <v>141</v>
      </c>
      <c r="O1890" s="9" t="s">
        <v>137</v>
      </c>
      <c r="P1890" s="9" t="s">
        <v>142</v>
      </c>
      <c r="Q1890" s="10" t="str">
        <f t="shared" si="1"/>
        <v>Full Office Job</v>
      </c>
      <c r="R1890" s="10">
        <v>5</v>
      </c>
      <c r="S1890" s="9" t="s">
        <v>143</v>
      </c>
      <c r="T1890" s="9" t="s">
        <v>137</v>
      </c>
      <c r="U1890" s="9" t="str">
        <f>IF(S1890&lt;&gt;"",S1890,IF(T1890&lt;&gt;"",VLOOKUP(T1890,Metadata!$S$2:$T$228,2,FALSE),""))</f>
        <v>Technical Team Leader</v>
      </c>
      <c r="V1890" s="9" t="s">
        <v>276</v>
      </c>
      <c r="W1890" s="9" t="s">
        <v>137</v>
      </c>
      <c r="X1890" s="9" t="s">
        <v>208</v>
      </c>
      <c r="Y1890" s="9" t="s">
        <v>137</v>
      </c>
      <c r="Z1890" s="9" t="s">
        <v>218</v>
      </c>
      <c r="AA1890" s="9" t="s">
        <v>137</v>
      </c>
      <c r="AB1890" s="9" t="s">
        <v>137</v>
      </c>
      <c r="AC1890" s="9"/>
      <c r="AD1890" s="9"/>
      <c r="AE1890" s="9"/>
      <c r="AF1890" s="9" t="s">
        <v>243</v>
      </c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 t="s">
        <v>150</v>
      </c>
      <c r="BZ1890" s="9" t="s">
        <v>137</v>
      </c>
      <c r="CA1890" s="10"/>
      <c r="CB1890" s="10" t="str">
        <f t="shared" si="5"/>
        <v/>
      </c>
      <c r="CC1890" s="10"/>
      <c r="CD1890" s="9" t="str">
        <f t="shared" si="2"/>
        <v/>
      </c>
      <c r="CE1890" s="9" t="s">
        <v>168</v>
      </c>
      <c r="CF1890" s="9" t="s">
        <v>293</v>
      </c>
      <c r="CG1890" s="9">
        <f>IF(CF1890="","",VLOOKUP(CF1890,Metadata!$D$2:$H$20,2,FALSE))</f>
        <v>52500</v>
      </c>
      <c r="CH1890" s="9">
        <f>IF(CF1890="","",VLOOKUP(CF1890,Metadata!$D$2:$H$20,4,FALSE))</f>
        <v>50000</v>
      </c>
      <c r="CI1890" s="9">
        <f>IF(CF1890="","",VLOOKUP(CF1890,Metadata!$D$2:$H$20,5,FALSE))</f>
        <v>55000</v>
      </c>
      <c r="CJ1890" s="9">
        <f t="shared" si="3"/>
        <v>52500</v>
      </c>
      <c r="CK1890" s="9" t="s">
        <v>153</v>
      </c>
      <c r="CL1890" s="10">
        <v>3</v>
      </c>
      <c r="CM1890" s="10">
        <v>1</v>
      </c>
      <c r="CN1890" s="10">
        <v>6</v>
      </c>
      <c r="CO1890" s="10">
        <v>7</v>
      </c>
      <c r="CP1890" s="10">
        <v>7</v>
      </c>
      <c r="CQ1890" s="10">
        <v>7</v>
      </c>
      <c r="CR1890" s="10">
        <v>5</v>
      </c>
      <c r="CS1890" s="10">
        <v>4</v>
      </c>
      <c r="CT1890" s="10">
        <v>6</v>
      </c>
      <c r="CU1890" s="10">
        <v>7</v>
      </c>
      <c r="CV1890" s="10">
        <v>4</v>
      </c>
      <c r="CW1890" s="10">
        <v>6</v>
      </c>
      <c r="CX1890" s="10">
        <v>6</v>
      </c>
      <c r="CY1890" s="10">
        <v>7</v>
      </c>
      <c r="CZ1890" s="10">
        <v>6</v>
      </c>
      <c r="DA1890" s="10">
        <v>4</v>
      </c>
      <c r="DB1890" s="10">
        <v>4</v>
      </c>
      <c r="DC1890" s="10">
        <v>7</v>
      </c>
      <c r="DD1890" s="10">
        <v>6</v>
      </c>
      <c r="DE1890" s="10">
        <v>6</v>
      </c>
      <c r="DF1890" s="10">
        <v>6</v>
      </c>
      <c r="DG1890" s="10">
        <v>7</v>
      </c>
      <c r="DH1890" s="10">
        <v>5</v>
      </c>
      <c r="DI1890" s="10">
        <v>7</v>
      </c>
      <c r="DJ1890" s="10">
        <v>6</v>
      </c>
      <c r="DK1890" s="10">
        <v>6</v>
      </c>
      <c r="DL1890" s="10">
        <v>6</v>
      </c>
      <c r="DM1890" s="9" t="s">
        <v>296</v>
      </c>
      <c r="DN1890" s="10">
        <v>1991</v>
      </c>
      <c r="DO1890" s="9">
        <f t="shared" si="8"/>
        <v>30</v>
      </c>
      <c r="DP1890" s="9" t="s">
        <v>155</v>
      </c>
      <c r="DQ1890" s="9" t="s">
        <v>156</v>
      </c>
      <c r="DR1890" s="9" t="s">
        <v>170</v>
      </c>
      <c r="DS1890" s="9" t="s">
        <v>137</v>
      </c>
      <c r="DT1890" s="9" t="s">
        <v>657</v>
      </c>
      <c r="DU1890" s="9" t="s">
        <v>158</v>
      </c>
      <c r="DV1890" s="9" t="str">
        <f>VLOOKUP(DU1890,Metadata!$B$2:$C$7,2,FALSE)</f>
        <v>6+ years</v>
      </c>
    </row>
    <row r="1891" spans="1:126">
      <c r="A1891" s="13">
        <v>1890</v>
      </c>
      <c r="B1891" s="9" t="s">
        <v>135</v>
      </c>
      <c r="C1891" s="9" t="str">
        <f>VLOOKUP(B1891,Metadata!$M$2:$N$6,2,FALSE)</f>
        <v>Permanent Employee</v>
      </c>
      <c r="D1891" s="9" t="s">
        <v>159</v>
      </c>
      <c r="E1891" s="9" t="s">
        <v>137</v>
      </c>
      <c r="F1891" s="9" t="s">
        <v>138</v>
      </c>
      <c r="G1891" s="9" t="s">
        <v>160</v>
      </c>
      <c r="H1891" s="9" t="str">
        <f>IF(G1891="","",VLOOKUP(G1891,Metadata!$J$2:$K$22,2,FALSE))</f>
        <v>Centre</v>
      </c>
      <c r="I1891" s="9" t="s">
        <v>138</v>
      </c>
      <c r="J1891" s="9" t="str">
        <f>IF(I1891="","",VLOOKUP(I1891,Metadata!$P$2:$Q$43,2,FALSE))</f>
        <v>Europe</v>
      </c>
      <c r="K1891" s="9" t="str">
        <f t="shared" si="0"/>
        <v>Portugal</v>
      </c>
      <c r="L1891" s="9" t="s">
        <v>213</v>
      </c>
      <c r="M1891" s="9" t="str">
        <f>IF(L1891="","",VLOOKUP(L1891,Metadata!$J$2:$K$22,2,FALSE))</f>
        <v>Centre</v>
      </c>
      <c r="N1891" s="9" t="s">
        <v>214</v>
      </c>
      <c r="O1891" s="9" t="s">
        <v>278</v>
      </c>
      <c r="P1891" s="9" t="s">
        <v>191</v>
      </c>
      <c r="Q1891" s="10" t="str">
        <f t="shared" si="1"/>
        <v>Remote Job (full or flexible)</v>
      </c>
      <c r="R1891" s="10">
        <v>4</v>
      </c>
      <c r="S1891" s="9" t="s">
        <v>398</v>
      </c>
      <c r="T1891" s="9" t="s">
        <v>137</v>
      </c>
      <c r="U1891" s="9" t="str">
        <f>IF(S1891&lt;&gt;"",S1891,IF(T1891&lt;&gt;"",VLOOKUP(T1891,Metadata!$S$2:$T$228,2,FALSE),""))</f>
        <v>SysAdmin Engineer</v>
      </c>
      <c r="V1891" s="9" t="s">
        <v>317</v>
      </c>
      <c r="W1891" s="9" t="s">
        <v>137</v>
      </c>
      <c r="X1891" s="9" t="s">
        <v>145</v>
      </c>
      <c r="Y1891" s="9" t="s">
        <v>137</v>
      </c>
      <c r="Z1891" s="9" t="s">
        <v>218</v>
      </c>
      <c r="AA1891" s="9" t="s">
        <v>137</v>
      </c>
      <c r="AB1891" s="9" t="s">
        <v>137</v>
      </c>
      <c r="AC1891" s="9"/>
      <c r="AD1891" s="9"/>
      <c r="AE1891" s="9" t="s">
        <v>194</v>
      </c>
      <c r="AF1891" s="9" t="s">
        <v>243</v>
      </c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 t="s">
        <v>198</v>
      </c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10"/>
      <c r="CB1891" s="10" t="str">
        <f t="shared" si="5"/>
        <v/>
      </c>
      <c r="CC1891" s="10"/>
      <c r="CD1891" s="9" t="str">
        <f t="shared" si="2"/>
        <v/>
      </c>
      <c r="CE1891" s="9" t="s">
        <v>151</v>
      </c>
      <c r="CF1891" s="9" t="s">
        <v>220</v>
      </c>
      <c r="CG1891" s="9">
        <f>IF(CF1891="","",VLOOKUP(CF1891,Metadata!$D$2:$H$20,2,FALSE))</f>
        <v>27500</v>
      </c>
      <c r="CH1891" s="9">
        <f>IF(CF1891="","",VLOOKUP(CF1891,Metadata!$D$2:$H$20,4,FALSE))</f>
        <v>25000</v>
      </c>
      <c r="CI1891" s="9">
        <f>IF(CF1891="","",VLOOKUP(CF1891,Metadata!$D$2:$H$20,5,FALSE))</f>
        <v>30000</v>
      </c>
      <c r="CJ1891" s="9">
        <f t="shared" si="3"/>
        <v>27500</v>
      </c>
      <c r="CK1891" s="9" t="s">
        <v>221</v>
      </c>
      <c r="CL1891" s="10">
        <v>6</v>
      </c>
      <c r="CM1891" s="10">
        <v>1</v>
      </c>
      <c r="CN1891" s="10">
        <v>7</v>
      </c>
      <c r="CO1891" s="10">
        <v>6</v>
      </c>
      <c r="CP1891" s="10">
        <v>7</v>
      </c>
      <c r="CQ1891" s="10">
        <v>7</v>
      </c>
      <c r="CR1891" s="10">
        <v>5</v>
      </c>
      <c r="CS1891" s="10">
        <v>6</v>
      </c>
      <c r="CT1891" s="10">
        <v>7</v>
      </c>
      <c r="CU1891" s="10">
        <v>7</v>
      </c>
      <c r="CV1891" s="10">
        <v>7</v>
      </c>
      <c r="CW1891" s="10">
        <v>7</v>
      </c>
      <c r="CX1891" s="10">
        <v>7</v>
      </c>
      <c r="CY1891" s="10">
        <v>7</v>
      </c>
      <c r="CZ1891" s="10">
        <v>7</v>
      </c>
      <c r="DA1891" s="10">
        <v>5</v>
      </c>
      <c r="DB1891" s="10">
        <v>7</v>
      </c>
      <c r="DC1891" s="10">
        <v>7</v>
      </c>
      <c r="DD1891" s="10">
        <v>5</v>
      </c>
      <c r="DE1891" s="10">
        <v>5</v>
      </c>
      <c r="DF1891" s="10">
        <v>7</v>
      </c>
      <c r="DG1891" s="10">
        <v>7</v>
      </c>
      <c r="DH1891" s="10">
        <v>7</v>
      </c>
      <c r="DI1891" s="10">
        <v>7</v>
      </c>
      <c r="DJ1891" s="10">
        <v>6</v>
      </c>
      <c r="DK1891" s="10">
        <v>7</v>
      </c>
      <c r="DL1891" s="10">
        <v>6</v>
      </c>
      <c r="DM1891" s="9" t="s">
        <v>154</v>
      </c>
      <c r="DN1891" s="10">
        <v>1994</v>
      </c>
      <c r="DO1891" s="9">
        <f t="shared" si="8"/>
        <v>27</v>
      </c>
      <c r="DP1891" s="9" t="s">
        <v>222</v>
      </c>
      <c r="DQ1891" s="9" t="s">
        <v>210</v>
      </c>
      <c r="DR1891" s="9" t="s">
        <v>157</v>
      </c>
      <c r="DS1891" s="9" t="s">
        <v>137</v>
      </c>
      <c r="DT1891" s="9" t="s">
        <v>657</v>
      </c>
      <c r="DU1891" s="9" t="s">
        <v>223</v>
      </c>
      <c r="DV1891" s="9" t="str">
        <f>VLOOKUP(DU1891,Metadata!$B$2:$C$7,2,FALSE)</f>
        <v>3 - 6 years</v>
      </c>
    </row>
    <row r="1892" spans="1:126">
      <c r="A1892" s="13">
        <v>1891</v>
      </c>
      <c r="B1892" s="9" t="s">
        <v>135</v>
      </c>
      <c r="C1892" s="9" t="str">
        <f>VLOOKUP(B1892,Metadata!$M$2:$N$6,2,FALSE)</f>
        <v>Permanent Employee</v>
      </c>
      <c r="D1892" s="9" t="s">
        <v>159</v>
      </c>
      <c r="E1892" s="9" t="s">
        <v>137</v>
      </c>
      <c r="F1892" s="9" t="s">
        <v>138</v>
      </c>
      <c r="G1892" s="9" t="s">
        <v>190</v>
      </c>
      <c r="H1892" s="9" t="str">
        <f>IF(G1892="","",VLOOKUP(G1892,Metadata!$J$2:$K$22,2,FALSE))</f>
        <v>North</v>
      </c>
      <c r="I1892" s="9" t="s">
        <v>138</v>
      </c>
      <c r="J1892" s="9" t="str">
        <f>IF(I1892="","",VLOOKUP(I1892,Metadata!$P$2:$Q$43,2,FALSE))</f>
        <v>Europe</v>
      </c>
      <c r="K1892" s="9" t="str">
        <f t="shared" si="0"/>
        <v>Portugal</v>
      </c>
      <c r="L1892" s="9" t="s">
        <v>190</v>
      </c>
      <c r="M1892" s="9" t="str">
        <f>IF(L1892="","",VLOOKUP(L1892,Metadata!$J$2:$K$22,2,FALSE))</f>
        <v>North</v>
      </c>
      <c r="N1892" s="9" t="s">
        <v>141</v>
      </c>
      <c r="O1892" s="9" t="s">
        <v>137</v>
      </c>
      <c r="P1892" s="9" t="s">
        <v>142</v>
      </c>
      <c r="Q1892" s="10" t="str">
        <f t="shared" si="1"/>
        <v>Full Office Job</v>
      </c>
      <c r="R1892" s="10">
        <v>4</v>
      </c>
      <c r="S1892" s="9" t="s">
        <v>338</v>
      </c>
      <c r="T1892" s="9" t="s">
        <v>137</v>
      </c>
      <c r="U1892" s="9" t="str">
        <f>IF(S1892&lt;&gt;"",S1892,IF(T1892&lt;&gt;"",VLOOKUP(T1892,Metadata!$S$2:$T$228,2,FALSE),""))</f>
        <v>Solutions Architect</v>
      </c>
      <c r="V1892" s="9" t="s">
        <v>207</v>
      </c>
      <c r="W1892" s="9" t="s">
        <v>137</v>
      </c>
      <c r="X1892" s="9" t="s">
        <v>163</v>
      </c>
      <c r="Y1892" s="9" t="s">
        <v>137</v>
      </c>
      <c r="Z1892" s="9" t="s">
        <v>262</v>
      </c>
      <c r="AA1892" s="9" t="s">
        <v>165</v>
      </c>
      <c r="AB1892" s="9" t="s">
        <v>137</v>
      </c>
      <c r="AC1892" s="9" t="s">
        <v>147</v>
      </c>
      <c r="AD1892" s="9" t="s">
        <v>148</v>
      </c>
      <c r="AE1892" s="9"/>
      <c r="AF1892" s="9"/>
      <c r="AG1892" s="9" t="s">
        <v>166</v>
      </c>
      <c r="AH1892" s="9"/>
      <c r="AI1892" s="9"/>
      <c r="AJ1892" s="9"/>
      <c r="AK1892" s="9" t="s">
        <v>302</v>
      </c>
      <c r="AL1892" s="9"/>
      <c r="AM1892" s="9"/>
      <c r="AN1892" s="9" t="s">
        <v>195</v>
      </c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 t="s">
        <v>246</v>
      </c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 t="s">
        <v>167</v>
      </c>
      <c r="BK1892" s="9"/>
      <c r="BL1892" s="9" t="s">
        <v>199</v>
      </c>
      <c r="BM1892" s="9" t="s">
        <v>303</v>
      </c>
      <c r="BN1892" s="9" t="s">
        <v>186</v>
      </c>
      <c r="BO1892" s="9"/>
      <c r="BP1892" s="9" t="s">
        <v>179</v>
      </c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10"/>
      <c r="CB1892" s="10" t="str">
        <f t="shared" si="5"/>
        <v/>
      </c>
      <c r="CC1892" s="10"/>
      <c r="CD1892" s="9" t="str">
        <f t="shared" si="2"/>
        <v/>
      </c>
      <c r="CE1892" s="9" t="s">
        <v>168</v>
      </c>
      <c r="CF1892" s="9" t="s">
        <v>188</v>
      </c>
      <c r="CG1892" s="9">
        <f>IF(CF1892="","",VLOOKUP(CF1892,Metadata!$D$2:$H$20,2,FALSE))</f>
        <v>17500</v>
      </c>
      <c r="CH1892" s="9">
        <f>IF(CF1892="","",VLOOKUP(CF1892,Metadata!$D$2:$H$20,4,FALSE))</f>
        <v>15000</v>
      </c>
      <c r="CI1892" s="9">
        <f>IF(CF1892="","",VLOOKUP(CF1892,Metadata!$D$2:$H$20,5,FALSE))</f>
        <v>20000</v>
      </c>
      <c r="CJ1892" s="9">
        <f t="shared" si="3"/>
        <v>17500</v>
      </c>
      <c r="CK1892" s="9" t="s">
        <v>189</v>
      </c>
      <c r="CL1892" s="10">
        <v>4</v>
      </c>
      <c r="CM1892" s="10">
        <v>3</v>
      </c>
      <c r="CN1892" s="10">
        <v>5</v>
      </c>
      <c r="CO1892" s="10">
        <v>4</v>
      </c>
      <c r="CP1892" s="10">
        <v>5</v>
      </c>
      <c r="CQ1892" s="10">
        <v>5</v>
      </c>
      <c r="CR1892" s="10">
        <v>4</v>
      </c>
      <c r="CS1892" s="10">
        <v>5</v>
      </c>
      <c r="CT1892" s="10">
        <v>4</v>
      </c>
      <c r="CU1892" s="10">
        <v>5</v>
      </c>
      <c r="CV1892" s="10">
        <v>4</v>
      </c>
      <c r="CW1892" s="10">
        <v>4</v>
      </c>
      <c r="CX1892" s="10">
        <v>4</v>
      </c>
      <c r="CY1892" s="10">
        <v>4</v>
      </c>
      <c r="CZ1892" s="10">
        <v>5</v>
      </c>
      <c r="DA1892" s="10">
        <v>4</v>
      </c>
      <c r="DB1892" s="10">
        <v>4</v>
      </c>
      <c r="DC1892" s="10">
        <v>4</v>
      </c>
      <c r="DD1892" s="10">
        <v>4</v>
      </c>
      <c r="DE1892" s="10">
        <v>4</v>
      </c>
      <c r="DF1892" s="10">
        <v>5</v>
      </c>
      <c r="DG1892" s="10">
        <v>7</v>
      </c>
      <c r="DH1892" s="10">
        <v>5</v>
      </c>
      <c r="DI1892" s="10">
        <v>4</v>
      </c>
      <c r="DJ1892" s="10">
        <v>5</v>
      </c>
      <c r="DK1892" s="10">
        <v>5</v>
      </c>
      <c r="DL1892" s="10">
        <v>4</v>
      </c>
      <c r="DM1892" s="9" t="s">
        <v>154</v>
      </c>
      <c r="DN1892" s="10">
        <v>1979</v>
      </c>
      <c r="DO1892" s="9">
        <f t="shared" si="8"/>
        <v>42</v>
      </c>
      <c r="DP1892" s="9" t="s">
        <v>155</v>
      </c>
      <c r="DQ1892" s="9" t="s">
        <v>202</v>
      </c>
      <c r="DR1892" s="9" t="s">
        <v>157</v>
      </c>
      <c r="DS1892" s="9" t="s">
        <v>137</v>
      </c>
      <c r="DT1892" s="9" t="s">
        <v>657</v>
      </c>
      <c r="DU1892" s="9" t="s">
        <v>158</v>
      </c>
      <c r="DV1892" s="9" t="str">
        <f>VLOOKUP(DU1892,Metadata!$B$2:$C$7,2,FALSE)</f>
        <v>6+ years</v>
      </c>
    </row>
    <row r="1893" spans="1:126">
      <c r="A1893" s="13">
        <v>1892</v>
      </c>
      <c r="B1893" s="9" t="s">
        <v>135</v>
      </c>
      <c r="C1893" s="9" t="str">
        <f>VLOOKUP(B1893,Metadata!$M$2:$N$6,2,FALSE)</f>
        <v>Permanent Employee</v>
      </c>
      <c r="D1893" s="9" t="s">
        <v>159</v>
      </c>
      <c r="E1893" s="9" t="s">
        <v>137</v>
      </c>
      <c r="F1893" s="9" t="s">
        <v>138</v>
      </c>
      <c r="G1893" s="9" t="s">
        <v>172</v>
      </c>
      <c r="H1893" s="9" t="str">
        <f>IF(G1893="","",VLOOKUP(G1893,Metadata!$J$2:$K$22,2,FALSE))</f>
        <v>Porto Metropolitan Area</v>
      </c>
      <c r="I1893" s="9" t="s">
        <v>138</v>
      </c>
      <c r="J1893" s="9" t="str">
        <f>IF(I1893="","",VLOOKUP(I1893,Metadata!$P$2:$Q$43,2,FALSE))</f>
        <v>Europe</v>
      </c>
      <c r="K1893" s="9" t="str">
        <f t="shared" si="0"/>
        <v>Portugal</v>
      </c>
      <c r="L1893" s="9" t="s">
        <v>172</v>
      </c>
      <c r="M1893" s="9" t="str">
        <f>IF(L1893="","",VLOOKUP(L1893,Metadata!$J$2:$K$22,2,FALSE))</f>
        <v>Porto Metropolitan Area</v>
      </c>
      <c r="N1893" s="9" t="s">
        <v>214</v>
      </c>
      <c r="O1893" s="9" t="s">
        <v>259</v>
      </c>
      <c r="P1893" s="9" t="s">
        <v>142</v>
      </c>
      <c r="Q1893" s="10" t="str">
        <f t="shared" si="1"/>
        <v>Full Office Job</v>
      </c>
      <c r="R1893" s="10">
        <v>4</v>
      </c>
      <c r="S1893" s="9" t="s">
        <v>249</v>
      </c>
      <c r="T1893" s="9" t="s">
        <v>137</v>
      </c>
      <c r="U1893" s="9" t="str">
        <f>IF(S1893&lt;&gt;"",S1893,IF(T1893&lt;&gt;"",VLOOKUP(T1893,Metadata!$S$2:$T$228,2,FALSE),""))</f>
        <v>Business Applications (BI/CRM/ERP)</v>
      </c>
      <c r="V1893" s="9" t="s">
        <v>261</v>
      </c>
      <c r="W1893" s="9" t="s">
        <v>137</v>
      </c>
      <c r="X1893" s="9" t="s">
        <v>163</v>
      </c>
      <c r="Y1893" s="9" t="s">
        <v>137</v>
      </c>
      <c r="Z1893" s="9" t="s">
        <v>193</v>
      </c>
      <c r="AA1893" s="9" t="s">
        <v>137</v>
      </c>
      <c r="AB1893" s="9" t="s">
        <v>137</v>
      </c>
      <c r="AC1893" s="9" t="s">
        <v>147</v>
      </c>
      <c r="AD1893" s="9" t="s">
        <v>148</v>
      </c>
      <c r="AE1893" s="9" t="s">
        <v>194</v>
      </c>
      <c r="AF1893" s="9"/>
      <c r="AG1893" s="9"/>
      <c r="AH1893" s="9" t="s">
        <v>176</v>
      </c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 t="s">
        <v>198</v>
      </c>
      <c r="BL1893" s="9" t="s">
        <v>199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10"/>
      <c r="CB1893" s="10" t="str">
        <f t="shared" si="5"/>
        <v/>
      </c>
      <c r="CC1893" s="10"/>
      <c r="CD1893" s="9" t="str">
        <f t="shared" si="2"/>
        <v/>
      </c>
      <c r="CE1893" s="9" t="s">
        <v>151</v>
      </c>
      <c r="CF1893" s="9" t="s">
        <v>225</v>
      </c>
      <c r="CG1893" s="9">
        <f>IF(CF1893="","",VLOOKUP(CF1893,Metadata!$D$2:$H$20,2,FALSE))</f>
        <v>22500</v>
      </c>
      <c r="CH1893" s="9">
        <f>IF(CF1893="","",VLOOKUP(CF1893,Metadata!$D$2:$H$20,4,FALSE))</f>
        <v>20000</v>
      </c>
      <c r="CI1893" s="9">
        <f>IF(CF1893="","",VLOOKUP(CF1893,Metadata!$D$2:$H$20,5,FALSE))</f>
        <v>25000</v>
      </c>
      <c r="CJ1893" s="9">
        <f t="shared" si="3"/>
        <v>22500</v>
      </c>
      <c r="CK1893" s="9" t="s">
        <v>189</v>
      </c>
      <c r="CL1893" s="10">
        <v>5</v>
      </c>
      <c r="CM1893" s="10">
        <v>1</v>
      </c>
      <c r="CN1893" s="10">
        <v>5</v>
      </c>
      <c r="CO1893" s="10">
        <v>6</v>
      </c>
      <c r="CP1893" s="10">
        <v>6</v>
      </c>
      <c r="CQ1893" s="10">
        <v>6</v>
      </c>
      <c r="CR1893" s="10">
        <v>4</v>
      </c>
      <c r="CS1893" s="10">
        <v>3</v>
      </c>
      <c r="CT1893" s="10">
        <v>6</v>
      </c>
      <c r="CU1893" s="10">
        <v>6</v>
      </c>
      <c r="CV1893" s="10">
        <v>7</v>
      </c>
      <c r="CW1893" s="10">
        <v>6</v>
      </c>
      <c r="CX1893" s="10">
        <v>5</v>
      </c>
      <c r="CY1893" s="10">
        <v>3</v>
      </c>
      <c r="CZ1893" s="10">
        <v>7</v>
      </c>
      <c r="DA1893" s="10">
        <v>6</v>
      </c>
      <c r="DB1893" s="10">
        <v>5</v>
      </c>
      <c r="DC1893" s="10">
        <v>5</v>
      </c>
      <c r="DD1893" s="10">
        <v>2</v>
      </c>
      <c r="DE1893" s="10">
        <v>7</v>
      </c>
      <c r="DF1893" s="10">
        <v>6</v>
      </c>
      <c r="DG1893" s="10">
        <v>5</v>
      </c>
      <c r="DH1893" s="10">
        <v>4</v>
      </c>
      <c r="DI1893" s="10">
        <v>4</v>
      </c>
      <c r="DJ1893" s="10">
        <v>5</v>
      </c>
      <c r="DK1893" s="10">
        <v>6</v>
      </c>
      <c r="DL1893" s="10">
        <v>7</v>
      </c>
      <c r="DM1893" s="9" t="s">
        <v>154</v>
      </c>
      <c r="DN1893" s="10">
        <v>1977</v>
      </c>
      <c r="DO1893" s="9">
        <f t="shared" si="8"/>
        <v>44</v>
      </c>
      <c r="DP1893" s="9" t="s">
        <v>155</v>
      </c>
      <c r="DQ1893" s="9" t="s">
        <v>156</v>
      </c>
      <c r="DR1893" s="9" t="s">
        <v>157</v>
      </c>
      <c r="DS1893" s="9" t="s">
        <v>137</v>
      </c>
      <c r="DT1893" s="9" t="s">
        <v>657</v>
      </c>
      <c r="DU1893" s="9" t="s">
        <v>158</v>
      </c>
      <c r="DV1893" s="9" t="str">
        <f>VLOOKUP(DU1893,Metadata!$B$2:$C$7,2,FALSE)</f>
        <v>6+ years</v>
      </c>
    </row>
    <row r="1894" spans="1:126">
      <c r="A1894" s="13">
        <v>1893</v>
      </c>
      <c r="B1894" s="9" t="s">
        <v>135</v>
      </c>
      <c r="C1894" s="9" t="str">
        <f>VLOOKUP(B1894,Metadata!$M$2:$N$6,2,FALSE)</f>
        <v>Permanent Employee</v>
      </c>
      <c r="D1894" s="9" t="s">
        <v>159</v>
      </c>
      <c r="E1894" s="9" t="s">
        <v>137</v>
      </c>
      <c r="F1894" s="9" t="s">
        <v>138</v>
      </c>
      <c r="G1894" s="9" t="s">
        <v>160</v>
      </c>
      <c r="H1894" s="9" t="str">
        <f>IF(G1894="","",VLOOKUP(G1894,Metadata!$J$2:$K$22,2,FALSE))</f>
        <v>Centre</v>
      </c>
      <c r="I1894" s="9" t="s">
        <v>173</v>
      </c>
      <c r="J1894" s="9" t="str">
        <f>IF(I1894="","",VLOOKUP(I1894,Metadata!$P$2:$Q$43,2,FALSE))</f>
        <v>N/A</v>
      </c>
      <c r="K1894" s="9" t="str">
        <f t="shared" si="0"/>
        <v>International</v>
      </c>
      <c r="L1894" s="9" t="s">
        <v>137</v>
      </c>
      <c r="M1894" s="9" t="str">
        <f>IF(L1894="","",VLOOKUP(L1894,Metadata!$J$2:$K$22,2,FALSE))</f>
        <v/>
      </c>
      <c r="N1894" s="9" t="s">
        <v>141</v>
      </c>
      <c r="O1894" s="9" t="s">
        <v>137</v>
      </c>
      <c r="P1894" s="9" t="s">
        <v>142</v>
      </c>
      <c r="Q1894" s="10" t="str">
        <f t="shared" si="1"/>
        <v>Full Office Job</v>
      </c>
      <c r="R1894" s="10">
        <v>6</v>
      </c>
      <c r="S1894" s="9" t="s">
        <v>266</v>
      </c>
      <c r="T1894" s="9" t="s">
        <v>137</v>
      </c>
      <c r="U1894" s="9" t="str">
        <f>IF(S1894&lt;&gt;"",S1894,IF(T1894&lt;&gt;"",VLOOKUP(T1894,Metadata!$S$2:$T$228,2,FALSE),""))</f>
        <v>Data Scientist/Data Engineer</v>
      </c>
      <c r="V1894" s="9" t="s">
        <v>256</v>
      </c>
      <c r="W1894" s="9" t="s">
        <v>137</v>
      </c>
      <c r="X1894" s="9" t="s">
        <v>242</v>
      </c>
      <c r="Y1894" s="9" t="s">
        <v>137</v>
      </c>
      <c r="Z1894" s="9" t="s">
        <v>146</v>
      </c>
      <c r="AA1894" s="9" t="s">
        <v>137</v>
      </c>
      <c r="AB1894" s="9" t="s">
        <v>137</v>
      </c>
      <c r="AC1894" s="9"/>
      <c r="AD1894" s="9"/>
      <c r="AE1894" s="9"/>
      <c r="AF1894" s="9" t="s">
        <v>243</v>
      </c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 t="s">
        <v>258</v>
      </c>
      <c r="BV1894" s="9"/>
      <c r="BW1894" s="9"/>
      <c r="BX1894" s="9"/>
      <c r="BY1894" s="9"/>
      <c r="BZ1894" s="9"/>
      <c r="CA1894" s="10"/>
      <c r="CB1894" s="10" t="str">
        <f t="shared" si="5"/>
        <v/>
      </c>
      <c r="CC1894" s="10"/>
      <c r="CD1894" s="9" t="str">
        <f t="shared" si="2"/>
        <v/>
      </c>
      <c r="CE1894" s="9" t="s">
        <v>232</v>
      </c>
      <c r="CF1894" s="9" t="s">
        <v>225</v>
      </c>
      <c r="CG1894" s="9">
        <f>IF(CF1894="","",VLOOKUP(CF1894,Metadata!$D$2:$H$20,2,FALSE))</f>
        <v>22500</v>
      </c>
      <c r="CH1894" s="9">
        <f>IF(CF1894="","",VLOOKUP(CF1894,Metadata!$D$2:$H$20,4,FALSE))</f>
        <v>20000</v>
      </c>
      <c r="CI1894" s="9">
        <f>IF(CF1894="","",VLOOKUP(CF1894,Metadata!$D$2:$H$20,5,FALSE))</f>
        <v>25000</v>
      </c>
      <c r="CJ1894" s="9">
        <f t="shared" si="3"/>
        <v>22500</v>
      </c>
      <c r="CK1894" s="9" t="s">
        <v>153</v>
      </c>
      <c r="CL1894" s="10">
        <v>3</v>
      </c>
      <c r="CM1894" s="10">
        <v>4</v>
      </c>
      <c r="CN1894" s="10">
        <v>6</v>
      </c>
      <c r="CO1894" s="10">
        <v>7</v>
      </c>
      <c r="CP1894" s="10">
        <v>5</v>
      </c>
      <c r="CQ1894" s="10">
        <v>6</v>
      </c>
      <c r="CR1894" s="10">
        <v>6</v>
      </c>
      <c r="CS1894" s="10">
        <v>5</v>
      </c>
      <c r="CT1894" s="10">
        <v>4</v>
      </c>
      <c r="CU1894" s="10">
        <v>6</v>
      </c>
      <c r="CV1894" s="10">
        <v>5</v>
      </c>
      <c r="CW1894" s="10">
        <v>5</v>
      </c>
      <c r="CX1894" s="10">
        <v>5</v>
      </c>
      <c r="CY1894" s="10">
        <v>6</v>
      </c>
      <c r="CZ1894" s="10">
        <v>5</v>
      </c>
      <c r="DA1894" s="10">
        <v>6</v>
      </c>
      <c r="DB1894" s="10">
        <v>4</v>
      </c>
      <c r="DC1894" s="10">
        <v>7</v>
      </c>
      <c r="DD1894" s="10">
        <v>4</v>
      </c>
      <c r="DE1894" s="10">
        <v>6</v>
      </c>
      <c r="DF1894" s="10">
        <v>5</v>
      </c>
      <c r="DG1894" s="10">
        <v>7</v>
      </c>
      <c r="DH1894" s="10">
        <v>5</v>
      </c>
      <c r="DI1894" s="10">
        <v>5</v>
      </c>
      <c r="DJ1894" s="10">
        <v>4</v>
      </c>
      <c r="DK1894" s="10">
        <v>5</v>
      </c>
      <c r="DL1894" s="10">
        <v>4</v>
      </c>
      <c r="DM1894" s="9" t="s">
        <v>154</v>
      </c>
      <c r="DN1894" s="10">
        <v>1997</v>
      </c>
      <c r="DO1894" s="9">
        <f t="shared" si="8"/>
        <v>24</v>
      </c>
      <c r="DP1894" s="9" t="s">
        <v>155</v>
      </c>
      <c r="DQ1894" s="9" t="s">
        <v>156</v>
      </c>
      <c r="DR1894" s="9" t="s">
        <v>157</v>
      </c>
      <c r="DS1894" s="9" t="s">
        <v>137</v>
      </c>
      <c r="DT1894" s="9" t="s">
        <v>657</v>
      </c>
      <c r="DU1894" s="9" t="s">
        <v>233</v>
      </c>
      <c r="DV1894" s="9" t="str">
        <f>VLOOKUP(DU1894,Metadata!$B$2:$C$7,2,FALSE)</f>
        <v>0 - 3 years</v>
      </c>
    </row>
    <row r="1895" spans="1:126">
      <c r="A1895" s="13">
        <v>1894</v>
      </c>
      <c r="B1895" s="9" t="s">
        <v>135</v>
      </c>
      <c r="C1895" s="9" t="str">
        <f>VLOOKUP(B1895,Metadata!$M$2:$N$6,2,FALSE)</f>
        <v>Permanent Employee</v>
      </c>
      <c r="D1895" s="9" t="s">
        <v>159</v>
      </c>
      <c r="E1895" s="9" t="s">
        <v>137</v>
      </c>
      <c r="F1895" s="9" t="s">
        <v>138</v>
      </c>
      <c r="G1895" s="9" t="s">
        <v>172</v>
      </c>
      <c r="H1895" s="9" t="str">
        <f>IF(G1895="","",VLOOKUP(G1895,Metadata!$J$2:$K$22,2,FALSE))</f>
        <v>Porto Metropolitan Area</v>
      </c>
      <c r="I1895" s="9" t="s">
        <v>320</v>
      </c>
      <c r="J1895" s="9" t="str">
        <f>IF(I1895="","",VLOOKUP(I1895,Metadata!$P$2:$Q$43,2,FALSE))</f>
        <v>Europe</v>
      </c>
      <c r="K1895" s="9" t="str">
        <f t="shared" si="0"/>
        <v>International</v>
      </c>
      <c r="L1895" s="9" t="s">
        <v>137</v>
      </c>
      <c r="M1895" s="9" t="str">
        <f>IF(L1895="","",VLOOKUP(L1895,Metadata!$J$2:$K$22,2,FALSE))</f>
        <v/>
      </c>
      <c r="N1895" s="9" t="s">
        <v>141</v>
      </c>
      <c r="O1895" s="9" t="s">
        <v>137</v>
      </c>
      <c r="P1895" s="9" t="s">
        <v>142</v>
      </c>
      <c r="Q1895" s="10" t="str">
        <f t="shared" si="1"/>
        <v>Full Office Job</v>
      </c>
      <c r="R1895" s="10">
        <v>6</v>
      </c>
      <c r="S1895" s="9" t="s">
        <v>161</v>
      </c>
      <c r="T1895" s="9" t="s">
        <v>137</v>
      </c>
      <c r="U1895" s="9" t="str">
        <f>IF(S1895&lt;&gt;"",S1895,IF(T1895&lt;&gt;"",VLOOKUP(T1895,Metadata!$S$2:$T$228,2,FALSE),""))</f>
        <v>Full-Stack Developer</v>
      </c>
      <c r="V1895" s="9" t="s">
        <v>137</v>
      </c>
      <c r="W1895" s="9" t="s">
        <v>720</v>
      </c>
      <c r="X1895" s="9" t="s">
        <v>145</v>
      </c>
      <c r="Y1895" s="9" t="s">
        <v>137</v>
      </c>
      <c r="Z1895" s="9" t="s">
        <v>218</v>
      </c>
      <c r="AA1895" s="9" t="s">
        <v>165</v>
      </c>
      <c r="AB1895" s="9" t="s">
        <v>137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 t="s">
        <v>178</v>
      </c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 t="s">
        <v>199</v>
      </c>
      <c r="BM1895" s="9"/>
      <c r="BN1895" s="9" t="s">
        <v>186</v>
      </c>
      <c r="BO1895" s="9"/>
      <c r="BP1895" s="9"/>
      <c r="BQ1895" s="9"/>
      <c r="BR1895" s="9" t="s">
        <v>247</v>
      </c>
      <c r="BS1895" s="9" t="s">
        <v>200</v>
      </c>
      <c r="BT1895" s="9"/>
      <c r="BU1895" s="9"/>
      <c r="BV1895" s="9"/>
      <c r="BW1895" s="9"/>
      <c r="BX1895" s="9"/>
      <c r="BY1895" s="9"/>
      <c r="BZ1895" s="9"/>
      <c r="CA1895" s="10"/>
      <c r="CB1895" s="10" t="str">
        <f t="shared" si="5"/>
        <v/>
      </c>
      <c r="CC1895" s="10"/>
      <c r="CD1895" s="9" t="str">
        <f t="shared" si="2"/>
        <v/>
      </c>
      <c r="CE1895" s="9" t="s">
        <v>151</v>
      </c>
      <c r="CF1895" s="9" t="s">
        <v>254</v>
      </c>
      <c r="CG1895" s="9">
        <f>IF(CF1895="","",VLOOKUP(CF1895,Metadata!$D$2:$H$20,2,FALSE))</f>
        <v>37500</v>
      </c>
      <c r="CH1895" s="9">
        <f>IF(CF1895="","",VLOOKUP(CF1895,Metadata!$D$2:$H$20,4,FALSE))</f>
        <v>35000</v>
      </c>
      <c r="CI1895" s="9">
        <f>IF(CF1895="","",VLOOKUP(CF1895,Metadata!$D$2:$H$20,5,FALSE))</f>
        <v>40000</v>
      </c>
      <c r="CJ1895" s="9">
        <f t="shared" si="3"/>
        <v>37500</v>
      </c>
      <c r="CK1895" s="9" t="s">
        <v>221</v>
      </c>
      <c r="CL1895" s="10">
        <v>4</v>
      </c>
      <c r="CM1895" s="10">
        <v>1</v>
      </c>
      <c r="CN1895" s="10">
        <v>7</v>
      </c>
      <c r="CO1895" s="10">
        <v>7</v>
      </c>
      <c r="CP1895" s="10">
        <v>7</v>
      </c>
      <c r="CQ1895" s="10">
        <v>7</v>
      </c>
      <c r="CR1895" s="10">
        <v>5</v>
      </c>
      <c r="CS1895" s="10">
        <v>7</v>
      </c>
      <c r="CT1895" s="10">
        <v>5</v>
      </c>
      <c r="CU1895" s="10">
        <v>5</v>
      </c>
      <c r="CV1895" s="10">
        <v>5</v>
      </c>
      <c r="CW1895" s="10">
        <v>4</v>
      </c>
      <c r="CX1895" s="10">
        <v>7</v>
      </c>
      <c r="CY1895" s="10">
        <v>5</v>
      </c>
      <c r="CZ1895" s="10">
        <v>7</v>
      </c>
      <c r="DA1895" s="10">
        <v>7</v>
      </c>
      <c r="DB1895" s="10">
        <v>5</v>
      </c>
      <c r="DC1895" s="10">
        <v>7</v>
      </c>
      <c r="DD1895" s="10">
        <v>4</v>
      </c>
      <c r="DE1895" s="10">
        <v>7</v>
      </c>
      <c r="DF1895" s="10">
        <v>7</v>
      </c>
      <c r="DG1895" s="10">
        <v>7</v>
      </c>
      <c r="DH1895" s="10">
        <v>7</v>
      </c>
      <c r="DI1895" s="10">
        <v>7</v>
      </c>
      <c r="DJ1895" s="10">
        <v>7</v>
      </c>
      <c r="DK1895" s="10">
        <v>7</v>
      </c>
      <c r="DL1895" s="10">
        <v>7</v>
      </c>
      <c r="DM1895" s="9" t="s">
        <v>154</v>
      </c>
      <c r="DN1895" s="10">
        <v>1995</v>
      </c>
      <c r="DO1895" s="9">
        <f t="shared" si="8"/>
        <v>26</v>
      </c>
      <c r="DP1895" s="9" t="s">
        <v>155</v>
      </c>
      <c r="DQ1895" s="9" t="s">
        <v>202</v>
      </c>
      <c r="DR1895" s="9" t="s">
        <v>157</v>
      </c>
      <c r="DS1895" s="9" t="s">
        <v>137</v>
      </c>
      <c r="DT1895" s="9" t="s">
        <v>657</v>
      </c>
      <c r="DU1895" s="9" t="s">
        <v>223</v>
      </c>
      <c r="DV1895" s="9" t="str">
        <f>VLOOKUP(DU1895,Metadata!$B$2:$C$7,2,FALSE)</f>
        <v>3 - 6 years</v>
      </c>
    </row>
    <row r="1896" spans="1:126">
      <c r="A1896" s="13">
        <v>1895</v>
      </c>
      <c r="B1896" s="9" t="s">
        <v>135</v>
      </c>
      <c r="C1896" s="9" t="str">
        <f>VLOOKUP(B1896,Metadata!$M$2:$N$6,2,FALSE)</f>
        <v>Permanent Employee</v>
      </c>
      <c r="D1896" s="9" t="s">
        <v>159</v>
      </c>
      <c r="E1896" s="9" t="s">
        <v>137</v>
      </c>
      <c r="F1896" s="9" t="s">
        <v>138</v>
      </c>
      <c r="G1896" s="9" t="s">
        <v>140</v>
      </c>
      <c r="H1896" s="9" t="str">
        <f>IF(G1896="","",VLOOKUP(G1896,Metadata!$J$2:$K$22,2,FALSE))</f>
        <v>Lisbon Metropolitan Area</v>
      </c>
      <c r="I1896" s="9" t="s">
        <v>138</v>
      </c>
      <c r="J1896" s="9" t="str">
        <f>IF(I1896="","",VLOOKUP(I1896,Metadata!$P$2:$Q$43,2,FALSE))</f>
        <v>Europe</v>
      </c>
      <c r="K1896" s="9" t="str">
        <f t="shared" si="0"/>
        <v>Portugal</v>
      </c>
      <c r="L1896" s="9" t="s">
        <v>140</v>
      </c>
      <c r="M1896" s="9" t="str">
        <f>IF(L1896="","",VLOOKUP(L1896,Metadata!$J$2:$K$22,2,FALSE))</f>
        <v>Lisbon Metropolitan Area</v>
      </c>
      <c r="N1896" s="9" t="s">
        <v>214</v>
      </c>
      <c r="O1896" s="9" t="s">
        <v>278</v>
      </c>
      <c r="P1896" s="9" t="s">
        <v>191</v>
      </c>
      <c r="Q1896" s="10" t="str">
        <f t="shared" si="1"/>
        <v>Remote Job (full or flexible)</v>
      </c>
      <c r="R1896" s="10">
        <v>5</v>
      </c>
      <c r="S1896" s="9" t="s">
        <v>161</v>
      </c>
      <c r="T1896" s="9" t="s">
        <v>137</v>
      </c>
      <c r="U1896" s="9" t="str">
        <f>IF(S1896&lt;&gt;"",S1896,IF(T1896&lt;&gt;"",VLOOKUP(T1896,Metadata!$S$2:$T$228,2,FALSE),""))</f>
        <v>Full-Stack Developer</v>
      </c>
      <c r="V1896" s="9" t="s">
        <v>276</v>
      </c>
      <c r="W1896" s="9" t="s">
        <v>137</v>
      </c>
      <c r="X1896" s="9" t="s">
        <v>163</v>
      </c>
      <c r="Y1896" s="9" t="s">
        <v>137</v>
      </c>
      <c r="Z1896" s="9" t="s">
        <v>262</v>
      </c>
      <c r="AA1896" s="9" t="s">
        <v>165</v>
      </c>
      <c r="AB1896" s="9" t="s">
        <v>137</v>
      </c>
      <c r="AC1896" s="9"/>
      <c r="AD1896" s="9"/>
      <c r="AE1896" s="9"/>
      <c r="AF1896" s="9" t="s">
        <v>243</v>
      </c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 t="s">
        <v>330</v>
      </c>
      <c r="BE1896" s="9"/>
      <c r="BF1896" s="9"/>
      <c r="BG1896" s="9"/>
      <c r="BH1896" s="9"/>
      <c r="BI1896" s="9"/>
      <c r="BJ1896" s="9" t="s">
        <v>167</v>
      </c>
      <c r="BK1896" s="9"/>
      <c r="BL1896" s="9"/>
      <c r="BM1896" s="9"/>
      <c r="BN1896" s="9" t="s">
        <v>186</v>
      </c>
      <c r="BO1896" s="9"/>
      <c r="BP1896" s="9"/>
      <c r="BQ1896" s="9"/>
      <c r="BR1896" s="9" t="s">
        <v>247</v>
      </c>
      <c r="BS1896" s="9"/>
      <c r="BT1896" s="9"/>
      <c r="BU1896" s="9"/>
      <c r="BV1896" s="9"/>
      <c r="BW1896" s="9"/>
      <c r="BX1896" s="9"/>
      <c r="BY1896" s="9"/>
      <c r="BZ1896" s="9"/>
      <c r="CA1896" s="10"/>
      <c r="CB1896" s="10" t="str">
        <f t="shared" si="5"/>
        <v/>
      </c>
      <c r="CC1896" s="10"/>
      <c r="CD1896" s="9" t="str">
        <f t="shared" si="2"/>
        <v/>
      </c>
      <c r="CE1896" s="9" t="s">
        <v>232</v>
      </c>
      <c r="CF1896" s="9" t="s">
        <v>220</v>
      </c>
      <c r="CG1896" s="9">
        <f>IF(CF1896="","",VLOOKUP(CF1896,Metadata!$D$2:$H$20,2,FALSE))</f>
        <v>27500</v>
      </c>
      <c r="CH1896" s="9">
        <f>IF(CF1896="","",VLOOKUP(CF1896,Metadata!$D$2:$H$20,4,FALSE))</f>
        <v>25000</v>
      </c>
      <c r="CI1896" s="9">
        <f>IF(CF1896="","",VLOOKUP(CF1896,Metadata!$D$2:$H$20,5,FALSE))</f>
        <v>30000</v>
      </c>
      <c r="CJ1896" s="9">
        <f t="shared" si="3"/>
        <v>27500</v>
      </c>
      <c r="CK1896" s="9" t="s">
        <v>153</v>
      </c>
      <c r="CL1896" s="10">
        <v>4</v>
      </c>
      <c r="CM1896" s="10">
        <v>2</v>
      </c>
      <c r="CN1896" s="10">
        <v>5</v>
      </c>
      <c r="CO1896" s="10">
        <v>5</v>
      </c>
      <c r="CP1896" s="10">
        <v>5</v>
      </c>
      <c r="CQ1896" s="10">
        <v>6</v>
      </c>
      <c r="CR1896" s="10">
        <v>5</v>
      </c>
      <c r="CS1896" s="10">
        <v>6</v>
      </c>
      <c r="CT1896" s="10">
        <v>6</v>
      </c>
      <c r="CU1896" s="10">
        <v>6</v>
      </c>
      <c r="CV1896" s="10">
        <v>6</v>
      </c>
      <c r="CW1896" s="10">
        <v>4</v>
      </c>
      <c r="CX1896" s="10">
        <v>6</v>
      </c>
      <c r="CY1896" s="10">
        <v>6</v>
      </c>
      <c r="CZ1896" s="10">
        <v>6</v>
      </c>
      <c r="DA1896" s="10">
        <v>5</v>
      </c>
      <c r="DB1896" s="10">
        <v>6</v>
      </c>
      <c r="DC1896" s="10">
        <v>5</v>
      </c>
      <c r="DD1896" s="10">
        <v>5</v>
      </c>
      <c r="DE1896" s="10">
        <v>6</v>
      </c>
      <c r="DF1896" s="10">
        <v>6</v>
      </c>
      <c r="DG1896" s="10">
        <v>6</v>
      </c>
      <c r="DH1896" s="10">
        <v>6</v>
      </c>
      <c r="DI1896" s="10">
        <v>6</v>
      </c>
      <c r="DJ1896" s="10">
        <v>6</v>
      </c>
      <c r="DK1896" s="10">
        <v>6</v>
      </c>
      <c r="DL1896" s="10">
        <v>7</v>
      </c>
      <c r="DM1896" s="9" t="s">
        <v>154</v>
      </c>
      <c r="DN1896" s="10">
        <v>1991</v>
      </c>
      <c r="DO1896" s="9">
        <f t="shared" si="8"/>
        <v>30</v>
      </c>
      <c r="DP1896" s="9" t="s">
        <v>155</v>
      </c>
      <c r="DQ1896" s="9" t="s">
        <v>156</v>
      </c>
      <c r="DR1896" s="9" t="s">
        <v>157</v>
      </c>
      <c r="DS1896" s="9" t="s">
        <v>137</v>
      </c>
      <c r="DT1896" s="9" t="s">
        <v>657</v>
      </c>
      <c r="DU1896" s="9" t="s">
        <v>168</v>
      </c>
      <c r="DV1896" s="9" t="str">
        <f>VLOOKUP(DU1896,Metadata!$B$2:$C$7,2,FALSE)</f>
        <v>0 - 3 years</v>
      </c>
    </row>
    <row r="1897" spans="1:126">
      <c r="A1897" s="13">
        <v>1896</v>
      </c>
      <c r="B1897" s="9" t="s">
        <v>135</v>
      </c>
      <c r="C1897" s="9" t="str">
        <f>VLOOKUP(B1897,Metadata!$M$2:$N$6,2,FALSE)</f>
        <v>Permanent Employee</v>
      </c>
      <c r="D1897" s="9" t="s">
        <v>136</v>
      </c>
      <c r="E1897" s="9" t="s">
        <v>137</v>
      </c>
      <c r="F1897" s="9" t="s">
        <v>138</v>
      </c>
      <c r="G1897" s="9" t="s">
        <v>140</v>
      </c>
      <c r="H1897" s="9" t="str">
        <f>IF(G1897="","",VLOOKUP(G1897,Metadata!$J$2:$K$22,2,FALSE))</f>
        <v>Lisbon Metropolitan Area</v>
      </c>
      <c r="I1897" s="9" t="s">
        <v>138</v>
      </c>
      <c r="J1897" s="9" t="str">
        <f>IF(I1897="","",VLOOKUP(I1897,Metadata!$P$2:$Q$43,2,FALSE))</f>
        <v>Europe</v>
      </c>
      <c r="K1897" s="9" t="str">
        <f t="shared" si="0"/>
        <v>Portugal</v>
      </c>
      <c r="L1897" s="9" t="s">
        <v>140</v>
      </c>
      <c r="M1897" s="9" t="str">
        <f>IF(L1897="","",VLOOKUP(L1897,Metadata!$J$2:$K$22,2,FALSE))</f>
        <v>Lisbon Metropolitan Area</v>
      </c>
      <c r="N1897" s="9" t="s">
        <v>141</v>
      </c>
      <c r="O1897" s="9" t="s">
        <v>137</v>
      </c>
      <c r="P1897" s="9" t="s">
        <v>191</v>
      </c>
      <c r="Q1897" s="10" t="str">
        <f t="shared" si="1"/>
        <v>Remote Job (full or flexible)</v>
      </c>
      <c r="R1897" s="10">
        <v>6</v>
      </c>
      <c r="S1897" s="9" t="s">
        <v>319</v>
      </c>
      <c r="T1897" s="9" t="s">
        <v>137</v>
      </c>
      <c r="U1897" s="9" t="str">
        <f>IF(S1897&lt;&gt;"",S1897,IF(T1897&lt;&gt;"",VLOOKUP(T1897,Metadata!$S$2:$T$228,2,FALSE),""))</f>
        <v>CTO</v>
      </c>
      <c r="V1897" s="9" t="s">
        <v>276</v>
      </c>
      <c r="W1897" s="9" t="s">
        <v>137</v>
      </c>
      <c r="X1897" s="9" t="s">
        <v>137</v>
      </c>
      <c r="Y1897" s="9" t="s">
        <v>721</v>
      </c>
      <c r="Z1897" s="9" t="s">
        <v>164</v>
      </c>
      <c r="AA1897" s="9" t="s">
        <v>165</v>
      </c>
      <c r="AB1897" s="9" t="s">
        <v>253</v>
      </c>
      <c r="AC1897" s="9" t="s">
        <v>147</v>
      </c>
      <c r="AD1897" s="9"/>
      <c r="AE1897" s="9"/>
      <c r="AF1897" s="9"/>
      <c r="AG1897" s="9" t="s">
        <v>166</v>
      </c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 t="s">
        <v>167</v>
      </c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 t="s">
        <v>286</v>
      </c>
      <c r="BX1897" s="9"/>
      <c r="BY1897" s="9"/>
      <c r="BZ1897" s="9"/>
      <c r="CA1897" s="10"/>
      <c r="CB1897" s="10" t="str">
        <f t="shared" si="5"/>
        <v/>
      </c>
      <c r="CC1897" s="10"/>
      <c r="CD1897" s="9" t="str">
        <f t="shared" si="2"/>
        <v/>
      </c>
      <c r="CE1897" s="9" t="s">
        <v>151</v>
      </c>
      <c r="CF1897" s="9" t="s">
        <v>152</v>
      </c>
      <c r="CG1897" s="9">
        <f>IF(CF1897="","",VLOOKUP(CF1897,Metadata!$D$2:$H$20,2,FALSE))</f>
        <v>32500</v>
      </c>
      <c r="CH1897" s="9">
        <f>IF(CF1897="","",VLOOKUP(CF1897,Metadata!$D$2:$H$20,4,FALSE))</f>
        <v>30000</v>
      </c>
      <c r="CI1897" s="9">
        <f>IF(CF1897="","",VLOOKUP(CF1897,Metadata!$D$2:$H$20,5,FALSE))</f>
        <v>35000</v>
      </c>
      <c r="CJ1897" s="9">
        <f t="shared" si="3"/>
        <v>32500</v>
      </c>
      <c r="CK1897" s="9" t="s">
        <v>153</v>
      </c>
      <c r="CL1897" s="10">
        <v>6</v>
      </c>
      <c r="CM1897" s="10">
        <v>2</v>
      </c>
      <c r="CN1897" s="10">
        <v>7</v>
      </c>
      <c r="CO1897" s="10">
        <v>5</v>
      </c>
      <c r="CP1897" s="10">
        <v>5</v>
      </c>
      <c r="CQ1897" s="10">
        <v>4</v>
      </c>
      <c r="CR1897" s="10">
        <v>5</v>
      </c>
      <c r="CS1897" s="10">
        <v>6</v>
      </c>
      <c r="CT1897" s="10">
        <v>6</v>
      </c>
      <c r="CU1897" s="10">
        <v>5</v>
      </c>
      <c r="CV1897" s="10">
        <v>6</v>
      </c>
      <c r="CW1897" s="10">
        <v>4</v>
      </c>
      <c r="CX1897" s="10">
        <v>6</v>
      </c>
      <c r="CY1897" s="10">
        <v>5</v>
      </c>
      <c r="CZ1897" s="10">
        <v>5</v>
      </c>
      <c r="DA1897" s="10">
        <v>2</v>
      </c>
      <c r="DB1897" s="10">
        <v>2</v>
      </c>
      <c r="DC1897" s="10">
        <v>3</v>
      </c>
      <c r="DD1897" s="10">
        <v>1</v>
      </c>
      <c r="DE1897" s="10">
        <v>6</v>
      </c>
      <c r="DF1897" s="10">
        <v>4</v>
      </c>
      <c r="DG1897" s="10">
        <v>4</v>
      </c>
      <c r="DH1897" s="10">
        <v>5</v>
      </c>
      <c r="DI1897" s="10">
        <v>5</v>
      </c>
      <c r="DJ1897" s="10">
        <v>3</v>
      </c>
      <c r="DK1897" s="10">
        <v>4</v>
      </c>
      <c r="DL1897" s="10">
        <v>5</v>
      </c>
      <c r="DM1897" s="9" t="s">
        <v>154</v>
      </c>
      <c r="DN1897" s="10">
        <v>1980</v>
      </c>
      <c r="DO1897" s="9">
        <f t="shared" si="8"/>
        <v>41</v>
      </c>
      <c r="DP1897" s="9" t="s">
        <v>155</v>
      </c>
      <c r="DQ1897" s="9" t="s">
        <v>156</v>
      </c>
      <c r="DR1897" s="9" t="s">
        <v>157</v>
      </c>
      <c r="DS1897" s="9" t="s">
        <v>137</v>
      </c>
      <c r="DT1897" s="9" t="s">
        <v>657</v>
      </c>
      <c r="DU1897" s="9" t="s">
        <v>158</v>
      </c>
      <c r="DV1897" s="9" t="str">
        <f>VLOOKUP(DU1897,Metadata!$B$2:$C$7,2,FALSE)</f>
        <v>6+ years</v>
      </c>
    </row>
    <row r="1898" spans="1:126">
      <c r="A1898" s="13">
        <v>1897</v>
      </c>
      <c r="B1898" s="9" t="s">
        <v>135</v>
      </c>
      <c r="C1898" s="9" t="str">
        <f>VLOOKUP(B1898,Metadata!$M$2:$N$6,2,FALSE)</f>
        <v>Permanent Employee</v>
      </c>
      <c r="D1898" s="9" t="s">
        <v>159</v>
      </c>
      <c r="E1898" s="9" t="s">
        <v>137</v>
      </c>
      <c r="F1898" s="9" t="s">
        <v>138</v>
      </c>
      <c r="G1898" s="9" t="s">
        <v>172</v>
      </c>
      <c r="H1898" s="9" t="str">
        <f>IF(G1898="","",VLOOKUP(G1898,Metadata!$J$2:$K$22,2,FALSE))</f>
        <v>Porto Metropolitan Area</v>
      </c>
      <c r="I1898" s="9" t="s">
        <v>138</v>
      </c>
      <c r="J1898" s="9" t="str">
        <f>IF(I1898="","",VLOOKUP(I1898,Metadata!$P$2:$Q$43,2,FALSE))</f>
        <v>Europe</v>
      </c>
      <c r="K1898" s="9" t="str">
        <f t="shared" si="0"/>
        <v>Portugal</v>
      </c>
      <c r="L1898" s="9" t="s">
        <v>160</v>
      </c>
      <c r="M1898" s="9" t="str">
        <f>IF(L1898="","",VLOOKUP(L1898,Metadata!$J$2:$K$22,2,FALSE))</f>
        <v>Centre</v>
      </c>
      <c r="N1898" s="9" t="s">
        <v>141</v>
      </c>
      <c r="O1898" s="9" t="s">
        <v>137</v>
      </c>
      <c r="P1898" s="9" t="s">
        <v>191</v>
      </c>
      <c r="Q1898" s="10" t="str">
        <f t="shared" si="1"/>
        <v>Remote Job (full or flexible)</v>
      </c>
      <c r="R1898" s="10">
        <v>5</v>
      </c>
      <c r="S1898" s="9" t="s">
        <v>161</v>
      </c>
      <c r="T1898" s="9" t="s">
        <v>137</v>
      </c>
      <c r="U1898" s="9" t="str">
        <f>IF(S1898&lt;&gt;"",S1898,IF(T1898&lt;&gt;"",VLOOKUP(T1898,Metadata!$S$2:$T$228,2,FALSE),""))</f>
        <v>Full-Stack Developer</v>
      </c>
      <c r="V1898" s="9" t="s">
        <v>256</v>
      </c>
      <c r="W1898" s="9" t="s">
        <v>137</v>
      </c>
      <c r="X1898" s="9" t="s">
        <v>145</v>
      </c>
      <c r="Y1898" s="9" t="s">
        <v>137</v>
      </c>
      <c r="Z1898" s="9" t="s">
        <v>146</v>
      </c>
      <c r="AA1898" s="9" t="s">
        <v>165</v>
      </c>
      <c r="AB1898" s="9" t="s">
        <v>253</v>
      </c>
      <c r="AC1898" s="9" t="s">
        <v>147</v>
      </c>
      <c r="AD1898" s="9" t="s">
        <v>148</v>
      </c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 t="s">
        <v>270</v>
      </c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 t="s">
        <v>219</v>
      </c>
      <c r="BR1898" s="9"/>
      <c r="BS1898" s="9"/>
      <c r="BT1898" s="9"/>
      <c r="BU1898" s="9"/>
      <c r="BV1898" s="9"/>
      <c r="BW1898" s="9"/>
      <c r="BX1898" s="9"/>
      <c r="BY1898" s="9"/>
      <c r="BZ1898" s="9"/>
      <c r="CA1898" s="10"/>
      <c r="CB1898" s="10" t="str">
        <f t="shared" si="5"/>
        <v/>
      </c>
      <c r="CC1898" s="10"/>
      <c r="CD1898" s="9" t="str">
        <f t="shared" si="2"/>
        <v/>
      </c>
      <c r="CE1898" s="9" t="s">
        <v>168</v>
      </c>
      <c r="CF1898" s="9" t="s">
        <v>225</v>
      </c>
      <c r="CG1898" s="9">
        <f>IF(CF1898="","",VLOOKUP(CF1898,Metadata!$D$2:$H$20,2,FALSE))</f>
        <v>22500</v>
      </c>
      <c r="CH1898" s="9">
        <f>IF(CF1898="","",VLOOKUP(CF1898,Metadata!$D$2:$H$20,4,FALSE))</f>
        <v>20000</v>
      </c>
      <c r="CI1898" s="9">
        <f>IF(CF1898="","",VLOOKUP(CF1898,Metadata!$D$2:$H$20,5,FALSE))</f>
        <v>25000</v>
      </c>
      <c r="CJ1898" s="9">
        <f t="shared" si="3"/>
        <v>22500</v>
      </c>
      <c r="CK1898" s="9" t="s">
        <v>221</v>
      </c>
      <c r="CL1898" s="10">
        <v>6</v>
      </c>
      <c r="CM1898" s="10">
        <v>2</v>
      </c>
      <c r="CN1898" s="10">
        <v>6</v>
      </c>
      <c r="CO1898" s="10">
        <v>3</v>
      </c>
      <c r="CP1898" s="10">
        <v>5</v>
      </c>
      <c r="CQ1898" s="10">
        <v>5</v>
      </c>
      <c r="CR1898" s="10">
        <v>6</v>
      </c>
      <c r="CS1898" s="10">
        <v>7</v>
      </c>
      <c r="CT1898" s="10">
        <v>6</v>
      </c>
      <c r="CU1898" s="10">
        <v>3</v>
      </c>
      <c r="CV1898" s="10">
        <v>5</v>
      </c>
      <c r="CW1898" s="10">
        <v>3</v>
      </c>
      <c r="CX1898" s="10">
        <v>5</v>
      </c>
      <c r="CY1898" s="10">
        <v>2</v>
      </c>
      <c r="CZ1898" s="10">
        <v>6</v>
      </c>
      <c r="DA1898" s="10">
        <v>3</v>
      </c>
      <c r="DB1898" s="10">
        <v>3</v>
      </c>
      <c r="DC1898" s="10">
        <v>5</v>
      </c>
      <c r="DD1898" s="10">
        <v>3</v>
      </c>
      <c r="DE1898" s="10">
        <v>7</v>
      </c>
      <c r="DF1898" s="10">
        <v>5</v>
      </c>
      <c r="DG1898" s="10">
        <v>6</v>
      </c>
      <c r="DH1898" s="10">
        <v>5</v>
      </c>
      <c r="DI1898" s="10">
        <v>7</v>
      </c>
      <c r="DJ1898" s="10">
        <v>2</v>
      </c>
      <c r="DK1898" s="10">
        <v>4</v>
      </c>
      <c r="DL1898" s="10">
        <v>7</v>
      </c>
      <c r="DM1898" s="9" t="s">
        <v>154</v>
      </c>
      <c r="DN1898" s="10">
        <v>1976</v>
      </c>
      <c r="DO1898" s="9">
        <f t="shared" si="8"/>
        <v>45</v>
      </c>
      <c r="DP1898" s="9" t="s">
        <v>155</v>
      </c>
      <c r="DQ1898" s="9" t="s">
        <v>156</v>
      </c>
      <c r="DR1898" s="9" t="s">
        <v>157</v>
      </c>
      <c r="DS1898" s="9" t="s">
        <v>137</v>
      </c>
      <c r="DT1898" s="9" t="s">
        <v>657</v>
      </c>
      <c r="DU1898" s="9" t="s">
        <v>168</v>
      </c>
      <c r="DV1898" s="9" t="str">
        <f>VLOOKUP(DU1898,Metadata!$B$2:$C$7,2,FALSE)</f>
        <v>0 - 3 years</v>
      </c>
    </row>
    <row r="1899" spans="1:126">
      <c r="A1899" s="13">
        <v>1898</v>
      </c>
      <c r="B1899" s="9" t="s">
        <v>135</v>
      </c>
      <c r="C1899" s="9" t="str">
        <f>VLOOKUP(B1899,Metadata!$M$2:$N$6,2,FALSE)</f>
        <v>Permanent Employee</v>
      </c>
      <c r="D1899" s="9" t="s">
        <v>159</v>
      </c>
      <c r="E1899" s="9" t="s">
        <v>137</v>
      </c>
      <c r="F1899" s="9" t="s">
        <v>138</v>
      </c>
      <c r="G1899" s="9" t="s">
        <v>172</v>
      </c>
      <c r="H1899" s="9" t="str">
        <f>IF(G1899="","",VLOOKUP(G1899,Metadata!$J$2:$K$22,2,FALSE))</f>
        <v>Porto Metropolitan Area</v>
      </c>
      <c r="I1899" s="9" t="s">
        <v>138</v>
      </c>
      <c r="J1899" s="9" t="str">
        <f>IF(I1899="","",VLOOKUP(I1899,Metadata!$P$2:$Q$43,2,FALSE))</f>
        <v>Europe</v>
      </c>
      <c r="K1899" s="9" t="str">
        <f t="shared" si="0"/>
        <v>Portugal</v>
      </c>
      <c r="L1899" s="9" t="s">
        <v>172</v>
      </c>
      <c r="M1899" s="9" t="str">
        <f>IF(L1899="","",VLOOKUP(L1899,Metadata!$J$2:$K$22,2,FALSE))</f>
        <v>Porto Metropolitan Area</v>
      </c>
      <c r="N1899" s="9" t="s">
        <v>141</v>
      </c>
      <c r="O1899" s="9" t="s">
        <v>137</v>
      </c>
      <c r="P1899" s="9" t="s">
        <v>142</v>
      </c>
      <c r="Q1899" s="10" t="str">
        <f t="shared" si="1"/>
        <v>Full Office Job</v>
      </c>
      <c r="R1899" s="10">
        <v>5</v>
      </c>
      <c r="S1899" s="9" t="s">
        <v>192</v>
      </c>
      <c r="T1899" s="9" t="s">
        <v>137</v>
      </c>
      <c r="U1899" s="9" t="str">
        <f>IF(S1899&lt;&gt;"",S1899,IF(T1899&lt;&gt;"",VLOOKUP(T1899,Metadata!$S$2:$T$228,2,FALSE),""))</f>
        <v>Back-End Developer</v>
      </c>
      <c r="V1899" s="9" t="s">
        <v>256</v>
      </c>
      <c r="W1899" s="9" t="s">
        <v>137</v>
      </c>
      <c r="X1899" s="9" t="s">
        <v>145</v>
      </c>
      <c r="Y1899" s="9" t="s">
        <v>137</v>
      </c>
      <c r="Z1899" s="9" t="s">
        <v>224</v>
      </c>
      <c r="AA1899" s="9" t="s">
        <v>137</v>
      </c>
      <c r="AB1899" s="9" t="s">
        <v>137</v>
      </c>
      <c r="AC1899" s="9" t="s">
        <v>147</v>
      </c>
      <c r="AD1899" s="9"/>
      <c r="AE1899" s="9" t="s">
        <v>194</v>
      </c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198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10"/>
      <c r="CB1899" s="10" t="str">
        <f t="shared" si="5"/>
        <v/>
      </c>
      <c r="CC1899" s="10"/>
      <c r="CD1899" s="9" t="str">
        <f t="shared" si="2"/>
        <v/>
      </c>
      <c r="CE1899" s="9" t="s">
        <v>232</v>
      </c>
      <c r="CF1899" s="9" t="s">
        <v>188</v>
      </c>
      <c r="CG1899" s="9">
        <f>IF(CF1899="","",VLOOKUP(CF1899,Metadata!$D$2:$H$20,2,FALSE))</f>
        <v>17500</v>
      </c>
      <c r="CH1899" s="9">
        <f>IF(CF1899="","",VLOOKUP(CF1899,Metadata!$D$2:$H$20,4,FALSE))</f>
        <v>15000</v>
      </c>
      <c r="CI1899" s="9">
        <f>IF(CF1899="","",VLOOKUP(CF1899,Metadata!$D$2:$H$20,5,FALSE))</f>
        <v>20000</v>
      </c>
      <c r="CJ1899" s="9">
        <f t="shared" si="3"/>
        <v>17500</v>
      </c>
      <c r="CK1899" s="9" t="s">
        <v>189</v>
      </c>
      <c r="CL1899" s="10">
        <v>6</v>
      </c>
      <c r="CM1899" s="10">
        <v>1</v>
      </c>
      <c r="CN1899" s="10">
        <v>7</v>
      </c>
      <c r="CO1899" s="10">
        <v>7</v>
      </c>
      <c r="CP1899" s="10">
        <v>6</v>
      </c>
      <c r="CQ1899" s="10">
        <v>6</v>
      </c>
      <c r="CR1899" s="10">
        <v>4</v>
      </c>
      <c r="CS1899" s="10">
        <v>5</v>
      </c>
      <c r="CT1899" s="10">
        <v>6</v>
      </c>
      <c r="CU1899" s="10">
        <v>5</v>
      </c>
      <c r="CV1899" s="10">
        <v>6</v>
      </c>
      <c r="CW1899" s="10">
        <v>5</v>
      </c>
      <c r="CX1899" s="10">
        <v>5</v>
      </c>
      <c r="CY1899" s="10">
        <v>5</v>
      </c>
      <c r="CZ1899" s="10">
        <v>6</v>
      </c>
      <c r="DA1899" s="10">
        <v>7</v>
      </c>
      <c r="DB1899" s="10">
        <v>7</v>
      </c>
      <c r="DC1899" s="10">
        <v>7</v>
      </c>
      <c r="DD1899" s="10">
        <v>7</v>
      </c>
      <c r="DE1899" s="10">
        <v>7</v>
      </c>
      <c r="DF1899" s="10">
        <v>7</v>
      </c>
      <c r="DG1899" s="10">
        <v>7</v>
      </c>
      <c r="DH1899" s="10">
        <v>7</v>
      </c>
      <c r="DI1899" s="10">
        <v>7</v>
      </c>
      <c r="DJ1899" s="10">
        <v>7</v>
      </c>
      <c r="DK1899" s="10">
        <v>7</v>
      </c>
      <c r="DL1899" s="10">
        <v>7</v>
      </c>
      <c r="DM1899" s="9" t="s">
        <v>154</v>
      </c>
      <c r="DN1899" s="10">
        <v>1993</v>
      </c>
      <c r="DO1899" s="9">
        <f t="shared" si="8"/>
        <v>28</v>
      </c>
      <c r="DP1899" s="9" t="s">
        <v>155</v>
      </c>
      <c r="DQ1899" s="9" t="s">
        <v>227</v>
      </c>
      <c r="DR1899" s="9" t="s">
        <v>157</v>
      </c>
      <c r="DS1899" s="9" t="s">
        <v>137</v>
      </c>
      <c r="DT1899" s="9" t="s">
        <v>657</v>
      </c>
      <c r="DU1899" s="9" t="s">
        <v>233</v>
      </c>
      <c r="DV1899" s="9" t="str">
        <f>VLOOKUP(DU1899,Metadata!$B$2:$C$7,2,FALSE)</f>
        <v>0 - 3 years</v>
      </c>
    </row>
    <row r="1900" spans="1:126">
      <c r="A1900" s="13">
        <v>1899</v>
      </c>
      <c r="B1900" s="9" t="s">
        <v>135</v>
      </c>
      <c r="C1900" s="9" t="str">
        <f>VLOOKUP(B1900,Metadata!$M$2:$N$6,2,FALSE)</f>
        <v>Permanent Employee</v>
      </c>
      <c r="D1900" s="9" t="s">
        <v>159</v>
      </c>
      <c r="E1900" s="9" t="s">
        <v>137</v>
      </c>
      <c r="F1900" s="9" t="s">
        <v>138</v>
      </c>
      <c r="G1900" s="9" t="s">
        <v>172</v>
      </c>
      <c r="H1900" s="9" t="str">
        <f>IF(G1900="","",VLOOKUP(G1900,Metadata!$J$2:$K$22,2,FALSE))</f>
        <v>Porto Metropolitan Area</v>
      </c>
      <c r="I1900" s="9" t="s">
        <v>138</v>
      </c>
      <c r="J1900" s="9" t="str">
        <f>IF(I1900="","",VLOOKUP(I1900,Metadata!$P$2:$Q$43,2,FALSE))</f>
        <v>Europe</v>
      </c>
      <c r="K1900" s="9" t="str">
        <f t="shared" si="0"/>
        <v>Portugal</v>
      </c>
      <c r="L1900" s="9" t="s">
        <v>172</v>
      </c>
      <c r="M1900" s="9" t="str">
        <f>IF(L1900="","",VLOOKUP(L1900,Metadata!$J$2:$K$22,2,FALSE))</f>
        <v>Porto Metropolitan Area</v>
      </c>
      <c r="N1900" s="9" t="s">
        <v>141</v>
      </c>
      <c r="O1900" s="9" t="s">
        <v>137</v>
      </c>
      <c r="P1900" s="9" t="s">
        <v>142</v>
      </c>
      <c r="Q1900" s="10" t="str">
        <f t="shared" si="1"/>
        <v>Full Office Job</v>
      </c>
      <c r="R1900" s="10">
        <v>4</v>
      </c>
      <c r="S1900" s="9" t="s">
        <v>192</v>
      </c>
      <c r="T1900" s="9" t="s">
        <v>137</v>
      </c>
      <c r="U1900" s="9" t="str">
        <f>IF(S1900&lt;&gt;"",S1900,IF(T1900&lt;&gt;"",VLOOKUP(T1900,Metadata!$S$2:$T$228,2,FALSE),""))</f>
        <v>Back-End Developer</v>
      </c>
      <c r="V1900" s="9" t="s">
        <v>276</v>
      </c>
      <c r="W1900" s="9" t="s">
        <v>137</v>
      </c>
      <c r="X1900" s="9" t="s">
        <v>175</v>
      </c>
      <c r="Y1900" s="9" t="s">
        <v>137</v>
      </c>
      <c r="Z1900" s="9" t="s">
        <v>262</v>
      </c>
      <c r="AA1900" s="9" t="s">
        <v>165</v>
      </c>
      <c r="AB1900" s="9" t="s">
        <v>253</v>
      </c>
      <c r="AC1900" s="9"/>
      <c r="AD1900" s="9"/>
      <c r="AE1900" s="9"/>
      <c r="AF1900" s="9" t="s">
        <v>243</v>
      </c>
      <c r="AG1900" s="9"/>
      <c r="AH1900" s="9"/>
      <c r="AI1900" s="9"/>
      <c r="AJ1900" s="9" t="s">
        <v>185</v>
      </c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 t="s">
        <v>339</v>
      </c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 t="s">
        <v>722</v>
      </c>
      <c r="CA1900" s="10"/>
      <c r="CB1900" s="10" t="str">
        <f t="shared" si="5"/>
        <v/>
      </c>
      <c r="CC1900" s="10"/>
      <c r="CD1900" s="9" t="str">
        <f t="shared" si="2"/>
        <v/>
      </c>
      <c r="CE1900" s="9" t="s">
        <v>232</v>
      </c>
      <c r="CF1900" s="9" t="s">
        <v>188</v>
      </c>
      <c r="CG1900" s="9">
        <f>IF(CF1900="","",VLOOKUP(CF1900,Metadata!$D$2:$H$20,2,FALSE))</f>
        <v>17500</v>
      </c>
      <c r="CH1900" s="9">
        <f>IF(CF1900="","",VLOOKUP(CF1900,Metadata!$D$2:$H$20,4,FALSE))</f>
        <v>15000</v>
      </c>
      <c r="CI1900" s="9">
        <f>IF(CF1900="","",VLOOKUP(CF1900,Metadata!$D$2:$H$20,5,FALSE))</f>
        <v>20000</v>
      </c>
      <c r="CJ1900" s="9">
        <f t="shared" si="3"/>
        <v>17500</v>
      </c>
      <c r="CK1900" s="9" t="s">
        <v>153</v>
      </c>
      <c r="CL1900" s="10">
        <v>2</v>
      </c>
      <c r="CM1900" s="10">
        <v>3</v>
      </c>
      <c r="CN1900" s="10">
        <v>6</v>
      </c>
      <c r="CO1900" s="10">
        <v>6</v>
      </c>
      <c r="CP1900" s="10">
        <v>2</v>
      </c>
      <c r="CQ1900" s="10">
        <v>6</v>
      </c>
      <c r="CR1900" s="10">
        <v>2</v>
      </c>
      <c r="CS1900" s="10">
        <v>5</v>
      </c>
      <c r="CT1900" s="10">
        <v>5</v>
      </c>
      <c r="CU1900" s="10">
        <v>7</v>
      </c>
      <c r="CV1900" s="10">
        <v>6</v>
      </c>
      <c r="CW1900" s="10">
        <v>3</v>
      </c>
      <c r="CX1900" s="10">
        <v>3</v>
      </c>
      <c r="CY1900" s="10">
        <v>3</v>
      </c>
      <c r="CZ1900" s="10">
        <v>3</v>
      </c>
      <c r="DA1900" s="10">
        <v>5</v>
      </c>
      <c r="DB1900" s="10">
        <v>3</v>
      </c>
      <c r="DC1900" s="10">
        <v>6</v>
      </c>
      <c r="DD1900" s="10">
        <v>3</v>
      </c>
      <c r="DE1900" s="10">
        <v>6</v>
      </c>
      <c r="DF1900" s="10">
        <v>5</v>
      </c>
      <c r="DG1900" s="10">
        <v>5</v>
      </c>
      <c r="DH1900" s="10">
        <v>5</v>
      </c>
      <c r="DI1900" s="10">
        <v>7</v>
      </c>
      <c r="DJ1900" s="10">
        <v>4</v>
      </c>
      <c r="DK1900" s="10">
        <v>7</v>
      </c>
      <c r="DL1900" s="10">
        <v>3</v>
      </c>
      <c r="DM1900" s="9" t="s">
        <v>154</v>
      </c>
      <c r="DN1900" s="10">
        <v>1997</v>
      </c>
      <c r="DO1900" s="9">
        <f t="shared" si="8"/>
        <v>24</v>
      </c>
      <c r="DP1900" s="9" t="s">
        <v>155</v>
      </c>
      <c r="DQ1900" s="9" t="s">
        <v>202</v>
      </c>
      <c r="DR1900" s="9" t="s">
        <v>157</v>
      </c>
      <c r="DS1900" s="9" t="s">
        <v>137</v>
      </c>
      <c r="DT1900" s="9" t="s">
        <v>657</v>
      </c>
      <c r="DU1900" s="9" t="s">
        <v>168</v>
      </c>
      <c r="DV1900" s="9" t="str">
        <f>VLOOKUP(DU1900,Metadata!$B$2:$C$7,2,FALSE)</f>
        <v>0 - 3 years</v>
      </c>
    </row>
    <row r="1901" spans="1:126">
      <c r="A1901" s="13">
        <v>1900</v>
      </c>
      <c r="B1901" s="9" t="s">
        <v>135</v>
      </c>
      <c r="C1901" s="9" t="str">
        <f>VLOOKUP(B1901,Metadata!$M$2:$N$6,2,FALSE)</f>
        <v>Permanent Employee</v>
      </c>
      <c r="D1901" s="9" t="s">
        <v>136</v>
      </c>
      <c r="E1901" s="9" t="s">
        <v>137</v>
      </c>
      <c r="F1901" s="9" t="s">
        <v>138</v>
      </c>
      <c r="G1901" s="9" t="s">
        <v>140</v>
      </c>
      <c r="H1901" s="9" t="str">
        <f>IF(G1901="","",VLOOKUP(G1901,Metadata!$J$2:$K$22,2,FALSE))</f>
        <v>Lisbon Metropolitan Area</v>
      </c>
      <c r="I1901" s="9" t="s">
        <v>138</v>
      </c>
      <c r="J1901" s="9" t="str">
        <f>IF(I1901="","",VLOOKUP(I1901,Metadata!$P$2:$Q$43,2,FALSE))</f>
        <v>Europe</v>
      </c>
      <c r="K1901" s="9" t="str">
        <f t="shared" si="0"/>
        <v>Portugal</v>
      </c>
      <c r="L1901" s="9" t="s">
        <v>140</v>
      </c>
      <c r="M1901" s="9" t="str">
        <f>IF(L1901="","",VLOOKUP(L1901,Metadata!$J$2:$K$22,2,FALSE))</f>
        <v>Lisbon Metropolitan Area</v>
      </c>
      <c r="N1901" s="9" t="s">
        <v>141</v>
      </c>
      <c r="O1901" s="9" t="s">
        <v>137</v>
      </c>
      <c r="P1901" s="9" t="s">
        <v>142</v>
      </c>
      <c r="Q1901" s="10" t="str">
        <f t="shared" si="1"/>
        <v>Full Office Job</v>
      </c>
      <c r="R1901" s="10">
        <v>6</v>
      </c>
      <c r="S1901" s="9" t="s">
        <v>313</v>
      </c>
      <c r="T1901" s="9" t="s">
        <v>137</v>
      </c>
      <c r="U1901" s="9" t="str">
        <f>IF(S1901&lt;&gt;"",S1901,IF(T1901&lt;&gt;"",VLOOKUP(T1901,Metadata!$S$2:$T$228,2,FALSE),""))</f>
        <v>Maintenance &amp; Support</v>
      </c>
      <c r="V1901" s="9" t="s">
        <v>144</v>
      </c>
      <c r="W1901" s="9" t="s">
        <v>137</v>
      </c>
      <c r="X1901" s="9" t="s">
        <v>145</v>
      </c>
      <c r="Y1901" s="9" t="s">
        <v>137</v>
      </c>
      <c r="Z1901" s="9" t="s">
        <v>224</v>
      </c>
      <c r="AA1901" s="9" t="s">
        <v>137</v>
      </c>
      <c r="AB1901" s="9" t="s">
        <v>253</v>
      </c>
      <c r="AC1901" s="9" t="s">
        <v>147</v>
      </c>
      <c r="AD1901" s="9" t="s">
        <v>148</v>
      </c>
      <c r="AE1901" s="9" t="s">
        <v>194</v>
      </c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 t="s">
        <v>150</v>
      </c>
      <c r="BZ1901" s="9" t="s">
        <v>137</v>
      </c>
      <c r="CA1901" s="10"/>
      <c r="CB1901" s="10" t="str">
        <f t="shared" si="5"/>
        <v/>
      </c>
      <c r="CC1901" s="10"/>
      <c r="CD1901" s="9" t="str">
        <f t="shared" si="2"/>
        <v/>
      </c>
      <c r="CE1901" s="9" t="s">
        <v>168</v>
      </c>
      <c r="CF1901" s="9" t="s">
        <v>188</v>
      </c>
      <c r="CG1901" s="9">
        <f>IF(CF1901="","",VLOOKUP(CF1901,Metadata!$D$2:$H$20,2,FALSE))</f>
        <v>17500</v>
      </c>
      <c r="CH1901" s="9">
        <f>IF(CF1901="","",VLOOKUP(CF1901,Metadata!$D$2:$H$20,4,FALSE))</f>
        <v>15000</v>
      </c>
      <c r="CI1901" s="9">
        <f>IF(CF1901="","",VLOOKUP(CF1901,Metadata!$D$2:$H$20,5,FALSE))</f>
        <v>20000</v>
      </c>
      <c r="CJ1901" s="9">
        <f t="shared" si="3"/>
        <v>17500</v>
      </c>
      <c r="CK1901" s="9" t="s">
        <v>153</v>
      </c>
      <c r="CL1901" s="10">
        <v>1</v>
      </c>
      <c r="CM1901" s="10">
        <v>4</v>
      </c>
      <c r="CN1901" s="10">
        <v>6</v>
      </c>
      <c r="CO1901" s="10">
        <v>6</v>
      </c>
      <c r="CP1901" s="10">
        <v>5</v>
      </c>
      <c r="CQ1901" s="10">
        <v>7</v>
      </c>
      <c r="CR1901" s="10">
        <v>6</v>
      </c>
      <c r="CS1901" s="10">
        <v>7</v>
      </c>
      <c r="CT1901" s="10">
        <v>6</v>
      </c>
      <c r="CU1901" s="10">
        <v>6</v>
      </c>
      <c r="CV1901" s="10">
        <v>6</v>
      </c>
      <c r="CW1901" s="10">
        <v>6</v>
      </c>
      <c r="CX1901" s="10">
        <v>7</v>
      </c>
      <c r="CY1901" s="10">
        <v>7</v>
      </c>
      <c r="CZ1901" s="10">
        <v>6</v>
      </c>
      <c r="DA1901" s="10">
        <v>5</v>
      </c>
      <c r="DB1901" s="10">
        <v>6</v>
      </c>
      <c r="DC1901" s="10">
        <v>6</v>
      </c>
      <c r="DD1901" s="10">
        <v>5</v>
      </c>
      <c r="DE1901" s="10">
        <v>7</v>
      </c>
      <c r="DF1901" s="10">
        <v>7</v>
      </c>
      <c r="DG1901" s="10">
        <v>6</v>
      </c>
      <c r="DH1901" s="10">
        <v>5</v>
      </c>
      <c r="DI1901" s="10">
        <v>4</v>
      </c>
      <c r="DJ1901" s="10">
        <v>4</v>
      </c>
      <c r="DK1901" s="10">
        <v>6</v>
      </c>
      <c r="DL1901" s="10">
        <v>4</v>
      </c>
      <c r="DM1901" s="9" t="s">
        <v>154</v>
      </c>
      <c r="DN1901" s="10">
        <v>1985</v>
      </c>
      <c r="DO1901" s="9">
        <f t="shared" si="8"/>
        <v>36</v>
      </c>
      <c r="DP1901" s="9" t="s">
        <v>155</v>
      </c>
      <c r="DQ1901" s="9" t="s">
        <v>210</v>
      </c>
      <c r="DR1901" s="9" t="s">
        <v>157</v>
      </c>
      <c r="DS1901" s="9" t="s">
        <v>137</v>
      </c>
      <c r="DT1901" s="9" t="s">
        <v>657</v>
      </c>
      <c r="DU1901" s="9" t="s">
        <v>223</v>
      </c>
      <c r="DV1901" s="9" t="str">
        <f>VLOOKUP(DU1901,Metadata!$B$2:$C$7,2,FALSE)</f>
        <v>3 - 6 years</v>
      </c>
    </row>
    <row r="1902" spans="1:126">
      <c r="A1902" s="13">
        <v>1901</v>
      </c>
      <c r="B1902" s="9" t="s">
        <v>135</v>
      </c>
      <c r="C1902" s="9" t="str">
        <f>VLOOKUP(B1902,Metadata!$M$2:$N$6,2,FALSE)</f>
        <v>Permanent Employee</v>
      </c>
      <c r="D1902" s="9" t="s">
        <v>159</v>
      </c>
      <c r="E1902" s="9" t="s">
        <v>137</v>
      </c>
      <c r="F1902" s="9" t="s">
        <v>138</v>
      </c>
      <c r="G1902" s="9" t="s">
        <v>140</v>
      </c>
      <c r="H1902" s="9" t="str">
        <f>IF(G1902="","",VLOOKUP(G1902,Metadata!$J$2:$K$22,2,FALSE))</f>
        <v>Lisbon Metropolitan Area</v>
      </c>
      <c r="I1902" s="9" t="s">
        <v>138</v>
      </c>
      <c r="J1902" s="9" t="str">
        <f>IF(I1902="","",VLOOKUP(I1902,Metadata!$P$2:$Q$43,2,FALSE))</f>
        <v>Europe</v>
      </c>
      <c r="K1902" s="9" t="str">
        <f t="shared" si="0"/>
        <v>Portugal</v>
      </c>
      <c r="L1902" s="9" t="s">
        <v>140</v>
      </c>
      <c r="M1902" s="9" t="str">
        <f>IF(L1902="","",VLOOKUP(L1902,Metadata!$J$2:$K$22,2,FALSE))</f>
        <v>Lisbon Metropolitan Area</v>
      </c>
      <c r="N1902" s="9" t="s">
        <v>214</v>
      </c>
      <c r="O1902" s="9" t="s">
        <v>278</v>
      </c>
      <c r="P1902" s="9" t="s">
        <v>191</v>
      </c>
      <c r="Q1902" s="10" t="str">
        <f t="shared" si="1"/>
        <v>Remote Job (full or flexible)</v>
      </c>
      <c r="R1902" s="10">
        <v>5</v>
      </c>
      <c r="S1902" s="9" t="s">
        <v>192</v>
      </c>
      <c r="T1902" s="9" t="s">
        <v>137</v>
      </c>
      <c r="U1902" s="9" t="str">
        <f>IF(S1902&lt;&gt;"",S1902,IF(T1902&lt;&gt;"",VLOOKUP(T1902,Metadata!$S$2:$T$228,2,FALSE),""))</f>
        <v>Back-End Developer</v>
      </c>
      <c r="V1902" s="9" t="s">
        <v>274</v>
      </c>
      <c r="W1902" s="9" t="s">
        <v>137</v>
      </c>
      <c r="X1902" s="9" t="s">
        <v>252</v>
      </c>
      <c r="Y1902" s="9" t="s">
        <v>137</v>
      </c>
      <c r="Z1902" s="9" t="s">
        <v>262</v>
      </c>
      <c r="AA1902" s="9" t="s">
        <v>137</v>
      </c>
      <c r="AB1902" s="9" t="s">
        <v>137</v>
      </c>
      <c r="AC1902" s="9" t="s">
        <v>147</v>
      </c>
      <c r="AD1902" s="9" t="s">
        <v>148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 t="s">
        <v>219</v>
      </c>
      <c r="BR1902" s="9"/>
      <c r="BS1902" s="9"/>
      <c r="BT1902" s="9"/>
      <c r="BU1902" s="9"/>
      <c r="BV1902" s="9"/>
      <c r="BW1902" s="9"/>
      <c r="BX1902" s="9"/>
      <c r="BY1902" s="9"/>
      <c r="BZ1902" s="9"/>
      <c r="CA1902" s="10"/>
      <c r="CB1902" s="10" t="str">
        <f t="shared" si="5"/>
        <v/>
      </c>
      <c r="CC1902" s="10"/>
      <c r="CD1902" s="9" t="str">
        <f t="shared" si="2"/>
        <v/>
      </c>
      <c r="CE1902" s="9" t="s">
        <v>232</v>
      </c>
      <c r="CF1902" s="9" t="s">
        <v>220</v>
      </c>
      <c r="CG1902" s="9">
        <f>IF(CF1902="","",VLOOKUP(CF1902,Metadata!$D$2:$H$20,2,FALSE))</f>
        <v>27500</v>
      </c>
      <c r="CH1902" s="9">
        <f>IF(CF1902="","",VLOOKUP(CF1902,Metadata!$D$2:$H$20,4,FALSE))</f>
        <v>25000</v>
      </c>
      <c r="CI1902" s="9">
        <f>IF(CF1902="","",VLOOKUP(CF1902,Metadata!$D$2:$H$20,5,FALSE))</f>
        <v>30000</v>
      </c>
      <c r="CJ1902" s="9">
        <f t="shared" si="3"/>
        <v>27500</v>
      </c>
      <c r="CK1902" s="9" t="s">
        <v>189</v>
      </c>
      <c r="CL1902" s="10">
        <v>4</v>
      </c>
      <c r="CM1902" s="10">
        <v>2</v>
      </c>
      <c r="CN1902" s="10">
        <v>6</v>
      </c>
      <c r="CO1902" s="10">
        <v>6</v>
      </c>
      <c r="CP1902" s="10">
        <v>5</v>
      </c>
      <c r="CQ1902" s="10">
        <v>5</v>
      </c>
      <c r="CR1902" s="10">
        <v>4</v>
      </c>
      <c r="CS1902" s="10">
        <v>4</v>
      </c>
      <c r="CT1902" s="10">
        <v>5</v>
      </c>
      <c r="CU1902" s="10">
        <v>6</v>
      </c>
      <c r="CV1902" s="10">
        <v>5</v>
      </c>
      <c r="CW1902" s="10">
        <v>5</v>
      </c>
      <c r="CX1902" s="10">
        <v>6</v>
      </c>
      <c r="CY1902" s="10">
        <v>4</v>
      </c>
      <c r="CZ1902" s="10">
        <v>5</v>
      </c>
      <c r="DA1902" s="10">
        <v>5</v>
      </c>
      <c r="DB1902" s="10">
        <v>5</v>
      </c>
      <c r="DC1902" s="10">
        <v>4</v>
      </c>
      <c r="DD1902" s="10">
        <v>1</v>
      </c>
      <c r="DE1902" s="10">
        <v>5</v>
      </c>
      <c r="DF1902" s="10">
        <v>5</v>
      </c>
      <c r="DG1902" s="10">
        <v>4</v>
      </c>
      <c r="DH1902" s="10">
        <v>4</v>
      </c>
      <c r="DI1902" s="10">
        <v>5</v>
      </c>
      <c r="DJ1902" s="10">
        <v>5</v>
      </c>
      <c r="DK1902" s="10">
        <v>5</v>
      </c>
      <c r="DL1902" s="10">
        <v>3</v>
      </c>
      <c r="DM1902" s="9" t="s">
        <v>154</v>
      </c>
      <c r="DN1902" s="10">
        <v>1985</v>
      </c>
      <c r="DO1902" s="9">
        <f t="shared" si="8"/>
        <v>36</v>
      </c>
      <c r="DP1902" s="9" t="s">
        <v>155</v>
      </c>
      <c r="DQ1902" s="9" t="s">
        <v>156</v>
      </c>
      <c r="DR1902" s="9" t="s">
        <v>157</v>
      </c>
      <c r="DS1902" s="9" t="s">
        <v>137</v>
      </c>
      <c r="DT1902" s="9" t="s">
        <v>657</v>
      </c>
      <c r="DU1902" s="9" t="s">
        <v>158</v>
      </c>
      <c r="DV1902" s="9" t="str">
        <f>VLOOKUP(DU1902,Metadata!$B$2:$C$7,2,FALSE)</f>
        <v>6+ years</v>
      </c>
    </row>
    <row r="1903" spans="1:126">
      <c r="A1903" s="13">
        <v>1902</v>
      </c>
      <c r="B1903" s="9" t="s">
        <v>135</v>
      </c>
      <c r="C1903" s="9" t="str">
        <f>VLOOKUP(B1903,Metadata!$M$2:$N$6,2,FALSE)</f>
        <v>Permanent Employee</v>
      </c>
      <c r="D1903" s="9" t="s">
        <v>136</v>
      </c>
      <c r="E1903" s="9" t="s">
        <v>137</v>
      </c>
      <c r="F1903" s="9" t="s">
        <v>138</v>
      </c>
      <c r="G1903" s="9" t="s">
        <v>140</v>
      </c>
      <c r="H1903" s="9" t="str">
        <f>IF(G1903="","",VLOOKUP(G1903,Metadata!$J$2:$K$22,2,FALSE))</f>
        <v>Lisbon Metropolitan Area</v>
      </c>
      <c r="I1903" s="9" t="s">
        <v>138</v>
      </c>
      <c r="J1903" s="9" t="str">
        <f>IF(I1903="","",VLOOKUP(I1903,Metadata!$P$2:$Q$43,2,FALSE))</f>
        <v>Europe</v>
      </c>
      <c r="K1903" s="9" t="str">
        <f t="shared" si="0"/>
        <v>Portugal</v>
      </c>
      <c r="L1903" s="9" t="s">
        <v>265</v>
      </c>
      <c r="M1903" s="9" t="str">
        <f>IF(L1903="","",VLOOKUP(L1903,Metadata!$J$2:$K$22,2,FALSE))</f>
        <v>Azores and Madeira</v>
      </c>
      <c r="N1903" s="9" t="s">
        <v>205</v>
      </c>
      <c r="O1903" s="9" t="s">
        <v>137</v>
      </c>
      <c r="P1903" s="9" t="s">
        <v>137</v>
      </c>
      <c r="Q1903" s="10" t="str">
        <f t="shared" si="1"/>
        <v>Full Office Job</v>
      </c>
      <c r="R1903" s="10">
        <v>3</v>
      </c>
      <c r="S1903" s="9" t="s">
        <v>183</v>
      </c>
      <c r="T1903" s="9" t="s">
        <v>137</v>
      </c>
      <c r="U1903" s="9" t="str">
        <f>IF(S1903&lt;&gt;"",S1903,IF(T1903&lt;&gt;"",VLOOKUP(T1903,Metadata!$S$2:$T$228,2,FALSE),""))</f>
        <v>Product Owner/Product Manager</v>
      </c>
      <c r="V1903" s="9" t="s">
        <v>323</v>
      </c>
      <c r="W1903" s="9" t="s">
        <v>137</v>
      </c>
      <c r="X1903" s="9" t="s">
        <v>163</v>
      </c>
      <c r="Y1903" s="9" t="s">
        <v>137</v>
      </c>
      <c r="Z1903" s="9" t="s">
        <v>262</v>
      </c>
      <c r="AA1903" s="9" t="s">
        <v>165</v>
      </c>
      <c r="AB1903" s="9" t="s">
        <v>137</v>
      </c>
      <c r="AC1903" s="9" t="s">
        <v>147</v>
      </c>
      <c r="AD1903" s="9"/>
      <c r="AE1903" s="9"/>
      <c r="AF1903" s="9"/>
      <c r="AG1903" s="9" t="s">
        <v>166</v>
      </c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 t="s">
        <v>167</v>
      </c>
      <c r="BK1903" s="9" t="s">
        <v>198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10"/>
      <c r="CB1903" s="10" t="str">
        <f t="shared" si="5"/>
        <v/>
      </c>
      <c r="CC1903" s="10"/>
      <c r="CD1903" s="9" t="str">
        <f t="shared" si="2"/>
        <v/>
      </c>
      <c r="CE1903" s="9" t="s">
        <v>151</v>
      </c>
      <c r="CF1903" s="9" t="s">
        <v>188</v>
      </c>
      <c r="CG1903" s="9">
        <f>IF(CF1903="","",VLOOKUP(CF1903,Metadata!$D$2:$H$20,2,FALSE))</f>
        <v>17500</v>
      </c>
      <c r="CH1903" s="9">
        <f>IF(CF1903="","",VLOOKUP(CF1903,Metadata!$D$2:$H$20,4,FALSE))</f>
        <v>15000</v>
      </c>
      <c r="CI1903" s="9">
        <f>IF(CF1903="","",VLOOKUP(CF1903,Metadata!$D$2:$H$20,5,FALSE))</f>
        <v>20000</v>
      </c>
      <c r="CJ1903" s="9">
        <f t="shared" si="3"/>
        <v>17500</v>
      </c>
      <c r="CK1903" s="9" t="s">
        <v>189</v>
      </c>
      <c r="CL1903" s="10">
        <v>2</v>
      </c>
      <c r="CM1903" s="10">
        <v>3</v>
      </c>
      <c r="CN1903" s="10">
        <v>7</v>
      </c>
      <c r="CO1903" s="10">
        <v>7</v>
      </c>
      <c r="CP1903" s="10">
        <v>7</v>
      </c>
      <c r="CQ1903" s="10">
        <v>7</v>
      </c>
      <c r="CR1903" s="10">
        <v>3</v>
      </c>
      <c r="CS1903" s="10">
        <v>5</v>
      </c>
      <c r="CT1903" s="10">
        <v>7</v>
      </c>
      <c r="CU1903" s="10">
        <v>5</v>
      </c>
      <c r="CV1903" s="10">
        <v>7</v>
      </c>
      <c r="CW1903" s="10">
        <v>5</v>
      </c>
      <c r="CX1903" s="10">
        <v>6</v>
      </c>
      <c r="CY1903" s="10">
        <v>6</v>
      </c>
      <c r="CZ1903" s="10">
        <v>5</v>
      </c>
      <c r="DA1903" s="10">
        <v>7</v>
      </c>
      <c r="DB1903" s="10">
        <v>7</v>
      </c>
      <c r="DC1903" s="10">
        <v>7</v>
      </c>
      <c r="DD1903" s="10">
        <v>5</v>
      </c>
      <c r="DE1903" s="10">
        <v>7</v>
      </c>
      <c r="DF1903" s="10">
        <v>6</v>
      </c>
      <c r="DG1903" s="10">
        <v>7</v>
      </c>
      <c r="DH1903" s="10">
        <v>4</v>
      </c>
      <c r="DI1903" s="10">
        <v>5</v>
      </c>
      <c r="DJ1903" s="10">
        <v>5</v>
      </c>
      <c r="DK1903" s="10">
        <v>6</v>
      </c>
      <c r="DL1903" s="10">
        <v>6</v>
      </c>
      <c r="DM1903" s="9" t="s">
        <v>154</v>
      </c>
      <c r="DN1903" s="10">
        <v>1984</v>
      </c>
      <c r="DO1903" s="9">
        <f t="shared" si="8"/>
        <v>37</v>
      </c>
      <c r="DP1903" s="9" t="s">
        <v>155</v>
      </c>
      <c r="DQ1903" s="9" t="s">
        <v>210</v>
      </c>
      <c r="DR1903" s="9" t="s">
        <v>157</v>
      </c>
      <c r="DS1903" s="9" t="s">
        <v>137</v>
      </c>
      <c r="DT1903" s="9" t="s">
        <v>657</v>
      </c>
      <c r="DU1903" s="9" t="s">
        <v>158</v>
      </c>
      <c r="DV1903" s="9" t="str">
        <f>VLOOKUP(DU1903,Metadata!$B$2:$C$7,2,FALSE)</f>
        <v>6+ years</v>
      </c>
    </row>
    <row r="1904" spans="1:126">
      <c r="A1904" s="13">
        <v>1903</v>
      </c>
      <c r="B1904" s="9" t="s">
        <v>135</v>
      </c>
      <c r="C1904" s="9" t="str">
        <f>VLOOKUP(B1904,Metadata!$M$2:$N$6,2,FALSE)</f>
        <v>Permanent Employee</v>
      </c>
      <c r="D1904" s="9" t="s">
        <v>159</v>
      </c>
      <c r="E1904" s="9" t="s">
        <v>137</v>
      </c>
      <c r="F1904" s="9" t="s">
        <v>138</v>
      </c>
      <c r="G1904" s="9" t="s">
        <v>283</v>
      </c>
      <c r="H1904" s="9" t="str">
        <f>IF(G1904="","",VLOOKUP(G1904,Metadata!$J$2:$K$22,2,FALSE))</f>
        <v>Lisbon Metropolitan Area</v>
      </c>
      <c r="I1904" s="9" t="s">
        <v>138</v>
      </c>
      <c r="J1904" s="9" t="str">
        <f>IF(I1904="","",VLOOKUP(I1904,Metadata!$P$2:$Q$43,2,FALSE))</f>
        <v>Europe</v>
      </c>
      <c r="K1904" s="9" t="str">
        <f t="shared" si="0"/>
        <v>Portugal</v>
      </c>
      <c r="L1904" s="9" t="s">
        <v>140</v>
      </c>
      <c r="M1904" s="9" t="str">
        <f>IF(L1904="","",VLOOKUP(L1904,Metadata!$J$2:$K$22,2,FALSE))</f>
        <v>Lisbon Metropolitan Area</v>
      </c>
      <c r="N1904" s="9" t="s">
        <v>141</v>
      </c>
      <c r="O1904" s="9" t="s">
        <v>137</v>
      </c>
      <c r="P1904" s="9" t="s">
        <v>142</v>
      </c>
      <c r="Q1904" s="10" t="str">
        <f t="shared" si="1"/>
        <v>Full Office Job</v>
      </c>
      <c r="R1904" s="10">
        <v>5</v>
      </c>
      <c r="S1904" s="9" t="s">
        <v>229</v>
      </c>
      <c r="T1904" s="9" t="s">
        <v>137</v>
      </c>
      <c r="U1904" s="9" t="str">
        <f>IF(S1904&lt;&gt;"",S1904,IF(T1904&lt;&gt;"",VLOOKUP(T1904,Metadata!$S$2:$T$228,2,FALSE),""))</f>
        <v>Project Manager</v>
      </c>
      <c r="V1904" s="9" t="s">
        <v>276</v>
      </c>
      <c r="W1904" s="9" t="s">
        <v>137</v>
      </c>
      <c r="X1904" s="9" t="s">
        <v>163</v>
      </c>
      <c r="Y1904" s="9" t="s">
        <v>137</v>
      </c>
      <c r="Z1904" s="9" t="s">
        <v>262</v>
      </c>
      <c r="AA1904" s="9" t="s">
        <v>165</v>
      </c>
      <c r="AB1904" s="9" t="s">
        <v>253</v>
      </c>
      <c r="AC1904" s="9" t="s">
        <v>147</v>
      </c>
      <c r="AD1904" s="9" t="s">
        <v>148</v>
      </c>
      <c r="AE1904" s="9"/>
      <c r="AF1904" s="9" t="s">
        <v>243</v>
      </c>
      <c r="AG1904" s="9"/>
      <c r="AH1904" s="9"/>
      <c r="AI1904" s="9"/>
      <c r="AJ1904" s="9" t="s">
        <v>185</v>
      </c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 t="s">
        <v>178</v>
      </c>
      <c r="BB1904" s="9" t="s">
        <v>284</v>
      </c>
      <c r="BC1904" s="9"/>
      <c r="BD1904" s="9"/>
      <c r="BE1904" s="9"/>
      <c r="BF1904" s="9"/>
      <c r="BG1904" s="9"/>
      <c r="BH1904" s="9"/>
      <c r="BI1904" s="9"/>
      <c r="BJ1904" s="9" t="s">
        <v>167</v>
      </c>
      <c r="BK1904" s="9"/>
      <c r="BL1904" s="9" t="s">
        <v>199</v>
      </c>
      <c r="BM1904" s="9" t="s">
        <v>303</v>
      </c>
      <c r="BN1904" s="9" t="s">
        <v>186</v>
      </c>
      <c r="BO1904" s="9"/>
      <c r="BP1904" s="9"/>
      <c r="BQ1904" s="9" t="s">
        <v>219</v>
      </c>
      <c r="BR1904" s="9"/>
      <c r="BS1904" s="9"/>
      <c r="BT1904" s="9"/>
      <c r="BU1904" s="9"/>
      <c r="BV1904" s="9"/>
      <c r="BW1904" s="9"/>
      <c r="BX1904" s="9"/>
      <c r="BY1904" s="9"/>
      <c r="BZ1904" s="9"/>
      <c r="CA1904" s="10"/>
      <c r="CB1904" s="10" t="str">
        <f t="shared" si="5"/>
        <v/>
      </c>
      <c r="CC1904" s="10"/>
      <c r="CD1904" s="9" t="str">
        <f t="shared" si="2"/>
        <v/>
      </c>
      <c r="CE1904" s="9" t="s">
        <v>151</v>
      </c>
      <c r="CF1904" s="9" t="s">
        <v>588</v>
      </c>
      <c r="CG1904" s="9">
        <f>IF(CF1904="","",VLOOKUP(CF1904,Metadata!$D$2:$H$20,2,FALSE))</f>
        <v>87500</v>
      </c>
      <c r="CH1904" s="9">
        <f>IF(CF1904="","",VLOOKUP(CF1904,Metadata!$D$2:$H$20,4,FALSE))</f>
        <v>85000</v>
      </c>
      <c r="CI1904" s="9">
        <f>IF(CF1904="","",VLOOKUP(CF1904,Metadata!$D$2:$H$20,5,FALSE))</f>
        <v>90000</v>
      </c>
      <c r="CJ1904" s="9">
        <f t="shared" si="3"/>
        <v>87500</v>
      </c>
      <c r="CK1904" s="9" t="s">
        <v>366</v>
      </c>
      <c r="CL1904" s="10">
        <v>5</v>
      </c>
      <c r="CM1904" s="10">
        <v>2</v>
      </c>
      <c r="CN1904" s="10">
        <v>5</v>
      </c>
      <c r="CO1904" s="10">
        <v>7</v>
      </c>
      <c r="CP1904" s="10">
        <v>5</v>
      </c>
      <c r="CQ1904" s="10">
        <v>6</v>
      </c>
      <c r="CR1904" s="10">
        <v>5</v>
      </c>
      <c r="CS1904" s="10">
        <v>6</v>
      </c>
      <c r="CT1904" s="10">
        <v>6</v>
      </c>
      <c r="CU1904" s="10">
        <v>4</v>
      </c>
      <c r="CV1904" s="10">
        <v>4</v>
      </c>
      <c r="CW1904" s="10">
        <v>5</v>
      </c>
      <c r="CX1904" s="10">
        <v>6</v>
      </c>
      <c r="CY1904" s="10">
        <v>7</v>
      </c>
      <c r="CZ1904" s="10">
        <v>6</v>
      </c>
      <c r="DA1904" s="10">
        <v>3</v>
      </c>
      <c r="DB1904" s="10">
        <v>5</v>
      </c>
      <c r="DC1904" s="10">
        <v>6</v>
      </c>
      <c r="DD1904" s="10">
        <v>5</v>
      </c>
      <c r="DE1904" s="10">
        <v>6</v>
      </c>
      <c r="DF1904" s="10">
        <v>6</v>
      </c>
      <c r="DG1904" s="10">
        <v>6</v>
      </c>
      <c r="DH1904" s="10">
        <v>5</v>
      </c>
      <c r="DI1904" s="10">
        <v>4</v>
      </c>
      <c r="DJ1904" s="10">
        <v>6</v>
      </c>
      <c r="DK1904" s="10">
        <v>5</v>
      </c>
      <c r="DL1904" s="10">
        <v>6</v>
      </c>
      <c r="DM1904" s="9" t="s">
        <v>154</v>
      </c>
      <c r="DN1904" s="10">
        <v>1976</v>
      </c>
      <c r="DO1904" s="9">
        <f t="shared" si="8"/>
        <v>45</v>
      </c>
      <c r="DP1904" s="9" t="s">
        <v>155</v>
      </c>
      <c r="DQ1904" s="9" t="s">
        <v>202</v>
      </c>
      <c r="DR1904" s="9" t="s">
        <v>157</v>
      </c>
      <c r="DS1904" s="9" t="s">
        <v>137</v>
      </c>
      <c r="DT1904" s="9" t="s">
        <v>657</v>
      </c>
      <c r="DU1904" s="9" t="s">
        <v>158</v>
      </c>
      <c r="DV1904" s="9" t="str">
        <f>VLOOKUP(DU1904,Metadata!$B$2:$C$7,2,FALSE)</f>
        <v>6+ years</v>
      </c>
    </row>
    <row r="1905" spans="1:126">
      <c r="A1905" s="13">
        <v>1904</v>
      </c>
      <c r="B1905" s="9" t="s">
        <v>135</v>
      </c>
      <c r="C1905" s="9" t="str">
        <f>VLOOKUP(B1905,Metadata!$M$2:$N$6,2,FALSE)</f>
        <v>Permanent Employee</v>
      </c>
      <c r="D1905" s="9" t="s">
        <v>159</v>
      </c>
      <c r="E1905" s="9" t="s">
        <v>137</v>
      </c>
      <c r="F1905" s="9" t="s">
        <v>138</v>
      </c>
      <c r="G1905" s="9" t="s">
        <v>172</v>
      </c>
      <c r="H1905" s="9" t="str">
        <f>IF(G1905="","",VLOOKUP(G1905,Metadata!$J$2:$K$22,2,FALSE))</f>
        <v>Porto Metropolitan Area</v>
      </c>
      <c r="I1905" s="9" t="s">
        <v>228</v>
      </c>
      <c r="J1905" s="9" t="str">
        <f>IF(I1905="","",VLOOKUP(I1905,Metadata!$P$2:$Q$43,2,FALSE))</f>
        <v>Europe</v>
      </c>
      <c r="K1905" s="9" t="str">
        <f t="shared" si="0"/>
        <v>International</v>
      </c>
      <c r="L1905" s="9" t="s">
        <v>137</v>
      </c>
      <c r="M1905" s="9" t="str">
        <f>IF(L1905="","",VLOOKUP(L1905,Metadata!$J$2:$K$22,2,FALSE))</f>
        <v/>
      </c>
      <c r="N1905" s="9" t="s">
        <v>141</v>
      </c>
      <c r="O1905" s="9" t="s">
        <v>137</v>
      </c>
      <c r="P1905" s="9" t="s">
        <v>191</v>
      </c>
      <c r="Q1905" s="10" t="str">
        <f t="shared" si="1"/>
        <v>Remote Job (full or flexible)</v>
      </c>
      <c r="R1905" s="10">
        <v>4</v>
      </c>
      <c r="S1905" s="9" t="s">
        <v>260</v>
      </c>
      <c r="T1905" s="9" t="s">
        <v>137</v>
      </c>
      <c r="U1905" s="9" t="str">
        <f>IF(S1905&lt;&gt;"",S1905,IF(T1905&lt;&gt;"",VLOOKUP(T1905,Metadata!$S$2:$T$228,2,FALSE),""))</f>
        <v>DevOps Engineer</v>
      </c>
      <c r="V1905" s="9" t="s">
        <v>261</v>
      </c>
      <c r="W1905" s="9" t="s">
        <v>137</v>
      </c>
      <c r="X1905" s="9" t="s">
        <v>242</v>
      </c>
      <c r="Y1905" s="9" t="s">
        <v>137</v>
      </c>
      <c r="Z1905" s="9" t="s">
        <v>164</v>
      </c>
      <c r="AA1905" s="9" t="s">
        <v>137</v>
      </c>
      <c r="AB1905" s="9" t="s">
        <v>253</v>
      </c>
      <c r="AC1905" s="9"/>
      <c r="AD1905" s="9"/>
      <c r="AE1905" s="9"/>
      <c r="AF1905" s="9" t="s">
        <v>243</v>
      </c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 t="s">
        <v>723</v>
      </c>
      <c r="CA1905" s="10"/>
      <c r="CB1905" s="10" t="str">
        <f t="shared" si="5"/>
        <v/>
      </c>
      <c r="CC1905" s="10"/>
      <c r="CD1905" s="9" t="str">
        <f t="shared" si="2"/>
        <v/>
      </c>
      <c r="CE1905" s="9" t="s">
        <v>168</v>
      </c>
      <c r="CF1905" s="9" t="s">
        <v>236</v>
      </c>
      <c r="CG1905" s="9">
        <f>IF(CF1905="","",VLOOKUP(CF1905,Metadata!$D$2:$H$20,2,FALSE))</f>
        <v>47500</v>
      </c>
      <c r="CH1905" s="9">
        <f>IF(CF1905="","",VLOOKUP(CF1905,Metadata!$D$2:$H$20,4,FALSE))</f>
        <v>45000</v>
      </c>
      <c r="CI1905" s="9">
        <f>IF(CF1905="","",VLOOKUP(CF1905,Metadata!$D$2:$H$20,5,FALSE))</f>
        <v>50000</v>
      </c>
      <c r="CJ1905" s="9">
        <f t="shared" si="3"/>
        <v>47500</v>
      </c>
      <c r="CK1905" s="9" t="s">
        <v>221</v>
      </c>
      <c r="CL1905" s="10">
        <v>5</v>
      </c>
      <c r="CM1905" s="10">
        <v>1</v>
      </c>
      <c r="CN1905" s="10">
        <v>7</v>
      </c>
      <c r="CO1905" s="10">
        <v>7</v>
      </c>
      <c r="CP1905" s="10">
        <v>7</v>
      </c>
      <c r="CQ1905" s="10">
        <v>7</v>
      </c>
      <c r="CR1905" s="10">
        <v>3</v>
      </c>
      <c r="CS1905" s="10">
        <v>5</v>
      </c>
      <c r="CT1905" s="10">
        <v>5</v>
      </c>
      <c r="CU1905" s="10">
        <v>4</v>
      </c>
      <c r="CV1905" s="10">
        <v>3</v>
      </c>
      <c r="CW1905" s="10">
        <v>3</v>
      </c>
      <c r="CX1905" s="10">
        <v>6</v>
      </c>
      <c r="CY1905" s="10">
        <v>5</v>
      </c>
      <c r="CZ1905" s="10">
        <v>5</v>
      </c>
      <c r="DA1905" s="10">
        <v>4</v>
      </c>
      <c r="DB1905" s="10">
        <v>5</v>
      </c>
      <c r="DC1905" s="10">
        <v>7</v>
      </c>
      <c r="DD1905" s="10">
        <v>4</v>
      </c>
      <c r="DE1905" s="10">
        <v>6</v>
      </c>
      <c r="DF1905" s="10">
        <v>7</v>
      </c>
      <c r="DG1905" s="10">
        <v>3</v>
      </c>
      <c r="DH1905" s="10">
        <v>5</v>
      </c>
      <c r="DI1905" s="10">
        <v>6</v>
      </c>
      <c r="DJ1905" s="10">
        <v>2</v>
      </c>
      <c r="DK1905" s="10">
        <v>6</v>
      </c>
      <c r="DL1905" s="10">
        <v>6</v>
      </c>
      <c r="DM1905" s="9" t="s">
        <v>154</v>
      </c>
      <c r="DN1905" s="10">
        <v>1983</v>
      </c>
      <c r="DO1905" s="9">
        <f t="shared" si="8"/>
        <v>38</v>
      </c>
      <c r="DP1905" s="9" t="s">
        <v>155</v>
      </c>
      <c r="DQ1905" s="9" t="s">
        <v>156</v>
      </c>
      <c r="DR1905" s="9" t="s">
        <v>157</v>
      </c>
      <c r="DS1905" s="9" t="s">
        <v>137</v>
      </c>
      <c r="DT1905" s="9" t="s">
        <v>657</v>
      </c>
      <c r="DU1905" s="9" t="s">
        <v>158</v>
      </c>
      <c r="DV1905" s="9" t="str">
        <f>VLOOKUP(DU1905,Metadata!$B$2:$C$7,2,FALSE)</f>
        <v>6+ years</v>
      </c>
    </row>
    <row r="1906" spans="1:126">
      <c r="A1906" s="13">
        <v>1905</v>
      </c>
      <c r="B1906" s="9" t="s">
        <v>135</v>
      </c>
      <c r="C1906" s="9" t="str">
        <f>VLOOKUP(B1906,Metadata!$M$2:$N$6,2,FALSE)</f>
        <v>Permanent Employee</v>
      </c>
      <c r="D1906" s="9" t="s">
        <v>136</v>
      </c>
      <c r="E1906" s="9" t="s">
        <v>137</v>
      </c>
      <c r="F1906" s="9" t="s">
        <v>138</v>
      </c>
      <c r="G1906" s="9" t="s">
        <v>172</v>
      </c>
      <c r="H1906" s="9" t="str">
        <f>IF(G1906="","",VLOOKUP(G1906,Metadata!$J$2:$K$22,2,FALSE))</f>
        <v>Porto Metropolitan Area</v>
      </c>
      <c r="I1906" s="9" t="s">
        <v>138</v>
      </c>
      <c r="J1906" s="9" t="str">
        <f>IF(I1906="","",VLOOKUP(I1906,Metadata!$P$2:$Q$43,2,FALSE))</f>
        <v>Europe</v>
      </c>
      <c r="K1906" s="9" t="str">
        <f t="shared" si="0"/>
        <v>Portugal</v>
      </c>
      <c r="L1906" s="9" t="s">
        <v>172</v>
      </c>
      <c r="M1906" s="9" t="str">
        <f>IF(L1906="","",VLOOKUP(L1906,Metadata!$J$2:$K$22,2,FALSE))</f>
        <v>Porto Metropolitan Area</v>
      </c>
      <c r="N1906" s="9" t="s">
        <v>214</v>
      </c>
      <c r="O1906" s="9" t="s">
        <v>278</v>
      </c>
      <c r="P1906" s="9" t="s">
        <v>142</v>
      </c>
      <c r="Q1906" s="10" t="str">
        <f t="shared" si="1"/>
        <v>Full Office Job</v>
      </c>
      <c r="R1906" s="10">
        <v>6</v>
      </c>
      <c r="S1906" s="9" t="s">
        <v>161</v>
      </c>
      <c r="T1906" s="9" t="s">
        <v>137</v>
      </c>
      <c r="U1906" s="9" t="str">
        <f>IF(S1906&lt;&gt;"",S1906,IF(T1906&lt;&gt;"",VLOOKUP(T1906,Metadata!$S$2:$T$228,2,FALSE),""))</f>
        <v>Full-Stack Developer</v>
      </c>
      <c r="V1906" s="9" t="s">
        <v>274</v>
      </c>
      <c r="W1906" s="9" t="s">
        <v>137</v>
      </c>
      <c r="X1906" s="9" t="s">
        <v>145</v>
      </c>
      <c r="Y1906" s="9" t="s">
        <v>137</v>
      </c>
      <c r="Z1906" s="9" t="s">
        <v>184</v>
      </c>
      <c r="AA1906" s="9" t="s">
        <v>165</v>
      </c>
      <c r="AB1906" s="9" t="s">
        <v>253</v>
      </c>
      <c r="AC1906" s="9" t="s">
        <v>147</v>
      </c>
      <c r="AD1906" s="9" t="s">
        <v>148</v>
      </c>
      <c r="AE1906" s="9"/>
      <c r="AF1906" s="9"/>
      <c r="AG1906" s="9" t="s">
        <v>166</v>
      </c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 t="s">
        <v>150</v>
      </c>
      <c r="BZ1906" s="9" t="s">
        <v>137</v>
      </c>
      <c r="CA1906" s="10"/>
      <c r="CB1906" s="10" t="str">
        <f t="shared" si="5"/>
        <v/>
      </c>
      <c r="CC1906" s="10"/>
      <c r="CD1906" s="9" t="str">
        <f t="shared" si="2"/>
        <v/>
      </c>
      <c r="CE1906" s="9" t="s">
        <v>151</v>
      </c>
      <c r="CF1906" s="9" t="s">
        <v>248</v>
      </c>
      <c r="CG1906" s="9">
        <f>IF(CF1906="","",VLOOKUP(CF1906,Metadata!$D$2:$H$20,2,FALSE))</f>
        <v>57500</v>
      </c>
      <c r="CH1906" s="9">
        <f>IF(CF1906="","",VLOOKUP(CF1906,Metadata!$D$2:$H$20,4,FALSE))</f>
        <v>55000</v>
      </c>
      <c r="CI1906" s="9">
        <f>IF(CF1906="","",VLOOKUP(CF1906,Metadata!$D$2:$H$20,5,FALSE))</f>
        <v>60000</v>
      </c>
      <c r="CJ1906" s="9">
        <f t="shared" si="3"/>
        <v>57500</v>
      </c>
      <c r="CK1906" s="9" t="s">
        <v>189</v>
      </c>
      <c r="CL1906" s="10">
        <v>7</v>
      </c>
      <c r="CM1906" s="10">
        <v>3</v>
      </c>
      <c r="CN1906" s="10">
        <v>5</v>
      </c>
      <c r="CO1906" s="10">
        <v>5</v>
      </c>
      <c r="CP1906" s="10">
        <v>7</v>
      </c>
      <c r="CQ1906" s="10">
        <v>6</v>
      </c>
      <c r="CR1906" s="10">
        <v>7</v>
      </c>
      <c r="CS1906" s="10">
        <v>7</v>
      </c>
      <c r="CT1906" s="10">
        <v>6</v>
      </c>
      <c r="CU1906" s="10">
        <v>6</v>
      </c>
      <c r="CV1906" s="10">
        <v>6</v>
      </c>
      <c r="CW1906" s="10">
        <v>6</v>
      </c>
      <c r="CX1906" s="10">
        <v>7</v>
      </c>
      <c r="CY1906" s="10">
        <v>5</v>
      </c>
      <c r="CZ1906" s="10">
        <v>6</v>
      </c>
      <c r="DA1906" s="10">
        <v>3</v>
      </c>
      <c r="DB1906" s="10">
        <v>5</v>
      </c>
      <c r="DC1906" s="10">
        <v>7</v>
      </c>
      <c r="DD1906" s="10">
        <v>6</v>
      </c>
      <c r="DE1906" s="10">
        <v>6</v>
      </c>
      <c r="DF1906" s="10">
        <v>5</v>
      </c>
      <c r="DG1906" s="10">
        <v>6</v>
      </c>
      <c r="DH1906" s="10">
        <v>6</v>
      </c>
      <c r="DI1906" s="10">
        <v>3</v>
      </c>
      <c r="DJ1906" s="10">
        <v>3</v>
      </c>
      <c r="DK1906" s="10">
        <v>7</v>
      </c>
      <c r="DL1906" s="10">
        <v>4</v>
      </c>
      <c r="DM1906" s="9" t="s">
        <v>154</v>
      </c>
      <c r="DN1906" s="10">
        <v>1969</v>
      </c>
      <c r="DO1906" s="9">
        <f t="shared" si="8"/>
        <v>52</v>
      </c>
      <c r="DP1906" s="9" t="s">
        <v>155</v>
      </c>
      <c r="DQ1906" s="9" t="s">
        <v>156</v>
      </c>
      <c r="DR1906" s="9" t="s">
        <v>157</v>
      </c>
      <c r="DS1906" s="9" t="s">
        <v>137</v>
      </c>
      <c r="DT1906" s="9" t="s">
        <v>657</v>
      </c>
      <c r="DU1906" s="9" t="s">
        <v>158</v>
      </c>
      <c r="DV1906" s="9" t="str">
        <f>VLOOKUP(DU1906,Metadata!$B$2:$C$7,2,FALSE)</f>
        <v>6+ years</v>
      </c>
    </row>
    <row r="1907" spans="1:126">
      <c r="A1907" s="13">
        <v>1906</v>
      </c>
      <c r="B1907" s="9" t="s">
        <v>135</v>
      </c>
      <c r="C1907" s="9" t="str">
        <f>VLOOKUP(B1907,Metadata!$M$2:$N$6,2,FALSE)</f>
        <v>Permanent Employee</v>
      </c>
      <c r="D1907" s="9" t="s">
        <v>159</v>
      </c>
      <c r="E1907" s="9" t="s">
        <v>137</v>
      </c>
      <c r="F1907" s="9" t="s">
        <v>138</v>
      </c>
      <c r="G1907" s="9" t="s">
        <v>172</v>
      </c>
      <c r="H1907" s="9" t="str">
        <f>IF(G1907="","",VLOOKUP(G1907,Metadata!$J$2:$K$22,2,FALSE))</f>
        <v>Porto Metropolitan Area</v>
      </c>
      <c r="I1907" s="9" t="s">
        <v>311</v>
      </c>
      <c r="J1907" s="9" t="str">
        <f>IF(I1907="","",VLOOKUP(I1907,Metadata!$P$2:$Q$43,2,FALSE))</f>
        <v>Europe</v>
      </c>
      <c r="K1907" s="9" t="str">
        <f t="shared" si="0"/>
        <v>International</v>
      </c>
      <c r="L1907" s="9" t="s">
        <v>137</v>
      </c>
      <c r="M1907" s="9" t="str">
        <f>IF(L1907="","",VLOOKUP(L1907,Metadata!$J$2:$K$22,2,FALSE))</f>
        <v/>
      </c>
      <c r="N1907" s="9" t="s">
        <v>214</v>
      </c>
      <c r="O1907" s="9" t="s">
        <v>278</v>
      </c>
      <c r="P1907" s="9" t="s">
        <v>142</v>
      </c>
      <c r="Q1907" s="10" t="str">
        <f t="shared" si="1"/>
        <v>Full Office Job</v>
      </c>
      <c r="R1907" s="10">
        <v>3</v>
      </c>
      <c r="S1907" s="9" t="s">
        <v>216</v>
      </c>
      <c r="T1907" s="9" t="s">
        <v>137</v>
      </c>
      <c r="U1907" s="9" t="str">
        <f>IF(S1907&lt;&gt;"",S1907,IF(T1907&lt;&gt;"",VLOOKUP(T1907,Metadata!$S$2:$T$228,2,FALSE),""))</f>
        <v>Front-End Developer</v>
      </c>
      <c r="V1907" s="9" t="s">
        <v>261</v>
      </c>
      <c r="W1907" s="9" t="s">
        <v>137</v>
      </c>
      <c r="X1907" s="9" t="s">
        <v>242</v>
      </c>
      <c r="Y1907" s="9" t="s">
        <v>137</v>
      </c>
      <c r="Z1907" s="9" t="s">
        <v>262</v>
      </c>
      <c r="AA1907" s="9" t="s">
        <v>165</v>
      </c>
      <c r="AB1907" s="9" t="s">
        <v>137</v>
      </c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 t="s">
        <v>186</v>
      </c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10"/>
      <c r="CB1907" s="10" t="str">
        <f t="shared" si="5"/>
        <v/>
      </c>
      <c r="CC1907" s="10"/>
      <c r="CD1907" s="9" t="str">
        <f t="shared" si="2"/>
        <v/>
      </c>
      <c r="CE1907" s="9" t="s">
        <v>232</v>
      </c>
      <c r="CF1907" s="9" t="s">
        <v>236</v>
      </c>
      <c r="CG1907" s="9">
        <f>IF(CF1907="","",VLOOKUP(CF1907,Metadata!$D$2:$H$20,2,FALSE))</f>
        <v>47500</v>
      </c>
      <c r="CH1907" s="9">
        <f>IF(CF1907="","",VLOOKUP(CF1907,Metadata!$D$2:$H$20,4,FALSE))</f>
        <v>45000</v>
      </c>
      <c r="CI1907" s="9">
        <f>IF(CF1907="","",VLOOKUP(CF1907,Metadata!$D$2:$H$20,5,FALSE))</f>
        <v>50000</v>
      </c>
      <c r="CJ1907" s="9">
        <f t="shared" si="3"/>
        <v>47500</v>
      </c>
      <c r="CK1907" s="9" t="s">
        <v>201</v>
      </c>
      <c r="CL1907" s="10">
        <v>7</v>
      </c>
      <c r="CM1907" s="10">
        <v>1</v>
      </c>
      <c r="CN1907" s="10">
        <v>7</v>
      </c>
      <c r="CO1907" s="10">
        <v>7</v>
      </c>
      <c r="CP1907" s="10">
        <v>5</v>
      </c>
      <c r="CQ1907" s="10">
        <v>6</v>
      </c>
      <c r="CR1907" s="10">
        <v>5</v>
      </c>
      <c r="CS1907" s="10">
        <v>5</v>
      </c>
      <c r="CT1907" s="10">
        <v>6</v>
      </c>
      <c r="CU1907" s="10">
        <v>6</v>
      </c>
      <c r="CV1907" s="10">
        <v>4</v>
      </c>
      <c r="CW1907" s="10">
        <v>2</v>
      </c>
      <c r="CX1907" s="10">
        <v>6</v>
      </c>
      <c r="CY1907" s="10">
        <v>6</v>
      </c>
      <c r="CZ1907" s="10">
        <v>5</v>
      </c>
      <c r="DA1907" s="10">
        <v>2</v>
      </c>
      <c r="DB1907" s="10">
        <v>2</v>
      </c>
      <c r="DC1907" s="10">
        <v>4</v>
      </c>
      <c r="DD1907" s="10">
        <v>2</v>
      </c>
      <c r="DE1907" s="10">
        <v>3</v>
      </c>
      <c r="DF1907" s="10">
        <v>4</v>
      </c>
      <c r="DG1907" s="10">
        <v>2</v>
      </c>
      <c r="DH1907" s="10">
        <v>5</v>
      </c>
      <c r="DI1907" s="10">
        <v>5</v>
      </c>
      <c r="DJ1907" s="10">
        <v>5</v>
      </c>
      <c r="DK1907" s="10">
        <v>4</v>
      </c>
      <c r="DL1907" s="10">
        <v>5</v>
      </c>
      <c r="DM1907" s="9" t="s">
        <v>154</v>
      </c>
      <c r="DN1907" s="10">
        <v>1993</v>
      </c>
      <c r="DO1907" s="9">
        <f t="shared" si="8"/>
        <v>28</v>
      </c>
      <c r="DP1907" s="9" t="s">
        <v>155</v>
      </c>
      <c r="DQ1907" s="9" t="s">
        <v>202</v>
      </c>
      <c r="DR1907" s="9" t="s">
        <v>157</v>
      </c>
      <c r="DS1907" s="9" t="s">
        <v>137</v>
      </c>
      <c r="DT1907" s="9" t="s">
        <v>657</v>
      </c>
      <c r="DU1907" s="9" t="s">
        <v>223</v>
      </c>
      <c r="DV1907" s="9" t="str">
        <f>VLOOKUP(DU1907,Metadata!$B$2:$C$7,2,FALSE)</f>
        <v>3 - 6 years</v>
      </c>
    </row>
    <row r="1908" spans="1:126">
      <c r="A1908" s="13">
        <v>1907</v>
      </c>
      <c r="B1908" s="9" t="s">
        <v>135</v>
      </c>
      <c r="C1908" s="9" t="str">
        <f>VLOOKUP(B1908,Metadata!$M$2:$N$6,2,FALSE)</f>
        <v>Permanent Employee</v>
      </c>
      <c r="D1908" s="9" t="s">
        <v>159</v>
      </c>
      <c r="E1908" s="9" t="s">
        <v>137</v>
      </c>
      <c r="F1908" s="9" t="s">
        <v>138</v>
      </c>
      <c r="G1908" s="9" t="s">
        <v>172</v>
      </c>
      <c r="H1908" s="9" t="str">
        <f>IF(G1908="","",VLOOKUP(G1908,Metadata!$J$2:$K$22,2,FALSE))</f>
        <v>Porto Metropolitan Area</v>
      </c>
      <c r="I1908" s="9" t="s">
        <v>138</v>
      </c>
      <c r="J1908" s="9" t="str">
        <f>IF(I1908="","",VLOOKUP(I1908,Metadata!$P$2:$Q$43,2,FALSE))</f>
        <v>Europe</v>
      </c>
      <c r="K1908" s="9" t="str">
        <f t="shared" si="0"/>
        <v>Portugal</v>
      </c>
      <c r="L1908" s="9" t="s">
        <v>140</v>
      </c>
      <c r="M1908" s="9" t="str">
        <f>IF(L1908="","",VLOOKUP(L1908,Metadata!$J$2:$K$22,2,FALSE))</f>
        <v>Lisbon Metropolitan Area</v>
      </c>
      <c r="N1908" s="9" t="s">
        <v>214</v>
      </c>
      <c r="O1908" s="9" t="s">
        <v>278</v>
      </c>
      <c r="P1908" s="9" t="s">
        <v>142</v>
      </c>
      <c r="Q1908" s="10" t="str">
        <f t="shared" si="1"/>
        <v>Full Office Job</v>
      </c>
      <c r="R1908" s="10">
        <v>5</v>
      </c>
      <c r="S1908" s="9" t="s">
        <v>161</v>
      </c>
      <c r="T1908" s="9" t="s">
        <v>137</v>
      </c>
      <c r="U1908" s="9" t="str">
        <f>IF(S1908&lt;&gt;"",S1908,IF(T1908&lt;&gt;"",VLOOKUP(T1908,Metadata!$S$2:$T$228,2,FALSE),""))</f>
        <v>Full-Stack Developer</v>
      </c>
      <c r="V1908" s="9" t="s">
        <v>261</v>
      </c>
      <c r="W1908" s="9" t="s">
        <v>137</v>
      </c>
      <c r="X1908" s="9" t="s">
        <v>269</v>
      </c>
      <c r="Y1908" s="9" t="s">
        <v>137</v>
      </c>
      <c r="Z1908" s="9" t="s">
        <v>184</v>
      </c>
      <c r="AA1908" s="9" t="s">
        <v>165</v>
      </c>
      <c r="AB1908" s="9" t="s">
        <v>253</v>
      </c>
      <c r="AC1908" s="9" t="s">
        <v>147</v>
      </c>
      <c r="AD1908" s="9"/>
      <c r="AE1908" s="9"/>
      <c r="AF1908" s="9" t="s">
        <v>243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 t="s">
        <v>178</v>
      </c>
      <c r="BB1908" s="9"/>
      <c r="BC1908" s="9"/>
      <c r="BD1908" s="9"/>
      <c r="BE1908" s="9"/>
      <c r="BF1908" s="9"/>
      <c r="BG1908" s="9"/>
      <c r="BH1908" s="9"/>
      <c r="BI1908" s="9"/>
      <c r="BJ1908" s="9" t="s">
        <v>167</v>
      </c>
      <c r="BK1908" s="9"/>
      <c r="BL1908" s="9"/>
      <c r="BM1908" s="9"/>
      <c r="BN1908" s="9" t="s">
        <v>186</v>
      </c>
      <c r="BO1908" s="9"/>
      <c r="BP1908" s="9"/>
      <c r="BQ1908" s="9"/>
      <c r="BR1908" s="9"/>
      <c r="BS1908" s="9" t="s">
        <v>200</v>
      </c>
      <c r="BT1908" s="9"/>
      <c r="BU1908" s="9" t="s">
        <v>258</v>
      </c>
      <c r="BV1908" s="9"/>
      <c r="BW1908" s="9"/>
      <c r="BX1908" s="9"/>
      <c r="BY1908" s="9"/>
      <c r="BZ1908" s="9"/>
      <c r="CA1908" s="10"/>
      <c r="CB1908" s="10" t="str">
        <f t="shared" si="5"/>
        <v/>
      </c>
      <c r="CC1908" s="10"/>
      <c r="CD1908" s="9" t="str">
        <f t="shared" si="2"/>
        <v/>
      </c>
      <c r="CE1908" s="9" t="s">
        <v>232</v>
      </c>
      <c r="CF1908" s="9" t="s">
        <v>169</v>
      </c>
      <c r="CG1908" s="9">
        <f>IF(CF1908="","",VLOOKUP(CF1908,Metadata!$D$2:$H$20,2,FALSE))</f>
        <v>12500</v>
      </c>
      <c r="CH1908" s="9">
        <f>IF(CF1908="","",VLOOKUP(CF1908,Metadata!$D$2:$H$20,4,FALSE))</f>
        <v>0</v>
      </c>
      <c r="CI1908" s="9">
        <f>IF(CF1908="","",VLOOKUP(CF1908,Metadata!$D$2:$H$20,5,FALSE))</f>
        <v>15000</v>
      </c>
      <c r="CJ1908" s="9">
        <f t="shared" si="3"/>
        <v>12500</v>
      </c>
      <c r="CK1908" s="9" t="s">
        <v>153</v>
      </c>
      <c r="CL1908" s="10">
        <v>4</v>
      </c>
      <c r="CM1908" s="10">
        <v>3</v>
      </c>
      <c r="CN1908" s="10">
        <v>6</v>
      </c>
      <c r="CO1908" s="10">
        <v>6</v>
      </c>
      <c r="CP1908" s="10">
        <v>6</v>
      </c>
      <c r="CQ1908" s="10">
        <v>7</v>
      </c>
      <c r="CR1908" s="10">
        <v>6</v>
      </c>
      <c r="CS1908" s="10">
        <v>6</v>
      </c>
      <c r="CT1908" s="10">
        <v>6</v>
      </c>
      <c r="CU1908" s="10">
        <v>6</v>
      </c>
      <c r="CV1908" s="10">
        <v>6</v>
      </c>
      <c r="CW1908" s="10">
        <v>6</v>
      </c>
      <c r="CX1908" s="10">
        <v>6</v>
      </c>
      <c r="CY1908" s="10">
        <v>6</v>
      </c>
      <c r="CZ1908" s="10">
        <v>6</v>
      </c>
      <c r="DA1908" s="10">
        <v>6</v>
      </c>
      <c r="DB1908" s="10">
        <v>5</v>
      </c>
      <c r="DC1908" s="10">
        <v>7</v>
      </c>
      <c r="DD1908" s="10">
        <v>4</v>
      </c>
      <c r="DE1908" s="10">
        <v>5</v>
      </c>
      <c r="DF1908" s="10">
        <v>5</v>
      </c>
      <c r="DG1908" s="10">
        <v>4</v>
      </c>
      <c r="DH1908" s="10">
        <v>4</v>
      </c>
      <c r="DI1908" s="10">
        <v>3</v>
      </c>
      <c r="DJ1908" s="10">
        <v>5</v>
      </c>
      <c r="DK1908" s="10">
        <v>5</v>
      </c>
      <c r="DL1908" s="10">
        <v>5</v>
      </c>
      <c r="DM1908" s="9" t="s">
        <v>154</v>
      </c>
      <c r="DN1908" s="10">
        <v>1997</v>
      </c>
      <c r="DO1908" s="9">
        <f t="shared" si="8"/>
        <v>24</v>
      </c>
      <c r="DP1908" s="9" t="s">
        <v>155</v>
      </c>
      <c r="DQ1908" s="9" t="s">
        <v>202</v>
      </c>
      <c r="DR1908" s="9" t="s">
        <v>157</v>
      </c>
      <c r="DS1908" s="9" t="s">
        <v>137</v>
      </c>
      <c r="DT1908" s="9" t="s">
        <v>657</v>
      </c>
      <c r="DU1908" s="9" t="s">
        <v>233</v>
      </c>
      <c r="DV1908" s="9" t="str">
        <f>VLOOKUP(DU1908,Metadata!$B$2:$C$7,2,FALSE)</f>
        <v>0 - 3 years</v>
      </c>
    </row>
    <row r="1909" spans="1:126">
      <c r="A1909" s="13">
        <v>1908</v>
      </c>
      <c r="B1909" s="9" t="s">
        <v>135</v>
      </c>
      <c r="C1909" s="9" t="str">
        <f>VLOOKUP(B1909,Metadata!$M$2:$N$6,2,FALSE)</f>
        <v>Permanent Employee</v>
      </c>
      <c r="D1909" s="9" t="s">
        <v>136</v>
      </c>
      <c r="E1909" s="9" t="s">
        <v>137</v>
      </c>
      <c r="F1909" s="9" t="s">
        <v>138</v>
      </c>
      <c r="G1909" s="9" t="s">
        <v>140</v>
      </c>
      <c r="H1909" s="9" t="str">
        <f>IF(G1909="","",VLOOKUP(G1909,Metadata!$J$2:$K$22,2,FALSE))</f>
        <v>Lisbon Metropolitan Area</v>
      </c>
      <c r="I1909" s="9" t="s">
        <v>138</v>
      </c>
      <c r="J1909" s="9" t="str">
        <f>IF(I1909="","",VLOOKUP(I1909,Metadata!$P$2:$Q$43,2,FALSE))</f>
        <v>Europe</v>
      </c>
      <c r="K1909" s="9" t="str">
        <f t="shared" si="0"/>
        <v>Portugal</v>
      </c>
      <c r="L1909" s="9" t="s">
        <v>140</v>
      </c>
      <c r="M1909" s="9" t="str">
        <f>IF(L1909="","",VLOOKUP(L1909,Metadata!$J$2:$K$22,2,FALSE))</f>
        <v>Lisbon Metropolitan Area</v>
      </c>
      <c r="N1909" s="9" t="s">
        <v>141</v>
      </c>
      <c r="O1909" s="9" t="s">
        <v>137</v>
      </c>
      <c r="P1909" s="9" t="s">
        <v>142</v>
      </c>
      <c r="Q1909" s="10" t="str">
        <f t="shared" si="1"/>
        <v>Full Office Job</v>
      </c>
      <c r="R1909" s="10">
        <v>5</v>
      </c>
      <c r="S1909" s="9" t="s">
        <v>266</v>
      </c>
      <c r="T1909" s="9" t="s">
        <v>137</v>
      </c>
      <c r="U1909" s="9" t="str">
        <f>IF(S1909&lt;&gt;"",S1909,IF(T1909&lt;&gt;"",VLOOKUP(T1909,Metadata!$S$2:$T$228,2,FALSE),""))</f>
        <v>Data Scientist/Data Engineer</v>
      </c>
      <c r="V1909" s="9" t="s">
        <v>304</v>
      </c>
      <c r="W1909" s="9" t="s">
        <v>137</v>
      </c>
      <c r="X1909" s="9" t="s">
        <v>208</v>
      </c>
      <c r="Y1909" s="9" t="s">
        <v>137</v>
      </c>
      <c r="Z1909" s="9" t="s">
        <v>218</v>
      </c>
      <c r="AA1909" s="9" t="s">
        <v>137</v>
      </c>
      <c r="AB1909" s="9" t="s">
        <v>137</v>
      </c>
      <c r="AC1909" s="9" t="s">
        <v>147</v>
      </c>
      <c r="AD1909" s="9"/>
      <c r="AE1909" s="9"/>
      <c r="AF1909" s="9" t="s">
        <v>243</v>
      </c>
      <c r="AG1909" s="9"/>
      <c r="AH1909" s="9"/>
      <c r="AI1909" s="9"/>
      <c r="AJ1909" s="9"/>
      <c r="AK1909" s="9"/>
      <c r="AL1909" s="9"/>
      <c r="AM1909" s="9"/>
      <c r="AN1909" s="9"/>
      <c r="AO1909" s="9"/>
      <c r="AP1909" s="9" t="s">
        <v>244</v>
      </c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 t="s">
        <v>150</v>
      </c>
      <c r="BZ1909" s="9" t="s">
        <v>137</v>
      </c>
      <c r="CA1909" s="10"/>
      <c r="CB1909" s="10" t="str">
        <f t="shared" si="5"/>
        <v/>
      </c>
      <c r="CC1909" s="10"/>
      <c r="CD1909" s="9" t="str">
        <f t="shared" si="2"/>
        <v/>
      </c>
      <c r="CE1909" s="9" t="s">
        <v>151</v>
      </c>
      <c r="CF1909" s="9" t="s">
        <v>220</v>
      </c>
      <c r="CG1909" s="9">
        <f>IF(CF1909="","",VLOOKUP(CF1909,Metadata!$D$2:$H$20,2,FALSE))</f>
        <v>27500</v>
      </c>
      <c r="CH1909" s="9">
        <f>IF(CF1909="","",VLOOKUP(CF1909,Metadata!$D$2:$H$20,4,FALSE))</f>
        <v>25000</v>
      </c>
      <c r="CI1909" s="9">
        <f>IF(CF1909="","",VLOOKUP(CF1909,Metadata!$D$2:$H$20,5,FALSE))</f>
        <v>30000</v>
      </c>
      <c r="CJ1909" s="9">
        <f t="shared" si="3"/>
        <v>27500</v>
      </c>
      <c r="CK1909" s="9" t="s">
        <v>189</v>
      </c>
      <c r="CL1909" s="10">
        <v>2</v>
      </c>
      <c r="CM1909" s="10">
        <v>4</v>
      </c>
      <c r="CN1909" s="10">
        <v>6</v>
      </c>
      <c r="CO1909" s="10">
        <v>7</v>
      </c>
      <c r="CP1909" s="10">
        <v>5</v>
      </c>
      <c r="CQ1909" s="10">
        <v>7</v>
      </c>
      <c r="CR1909" s="10">
        <v>5</v>
      </c>
      <c r="CS1909" s="10">
        <v>6</v>
      </c>
      <c r="CT1909" s="10">
        <v>5</v>
      </c>
      <c r="CU1909" s="10">
        <v>6</v>
      </c>
      <c r="CV1909" s="10">
        <v>6</v>
      </c>
      <c r="CW1909" s="10">
        <v>5</v>
      </c>
      <c r="CX1909" s="10">
        <v>5</v>
      </c>
      <c r="CY1909" s="10">
        <v>5</v>
      </c>
      <c r="CZ1909" s="10">
        <v>5</v>
      </c>
      <c r="DA1909" s="10">
        <v>5</v>
      </c>
      <c r="DB1909" s="10">
        <v>5</v>
      </c>
      <c r="DC1909" s="10">
        <v>7</v>
      </c>
      <c r="DD1909" s="10">
        <v>6</v>
      </c>
      <c r="DE1909" s="10">
        <v>7</v>
      </c>
      <c r="DF1909" s="10">
        <v>5</v>
      </c>
      <c r="DG1909" s="10">
        <v>5</v>
      </c>
      <c r="DH1909" s="10">
        <v>5</v>
      </c>
      <c r="DI1909" s="10">
        <v>5</v>
      </c>
      <c r="DJ1909" s="10">
        <v>6</v>
      </c>
      <c r="DK1909" s="10">
        <v>5</v>
      </c>
      <c r="DL1909" s="10">
        <v>4</v>
      </c>
      <c r="DM1909" s="9" t="s">
        <v>154</v>
      </c>
      <c r="DN1909" s="10">
        <v>1994</v>
      </c>
      <c r="DO1909" s="9">
        <f t="shared" si="8"/>
        <v>27</v>
      </c>
      <c r="DP1909" s="9" t="s">
        <v>155</v>
      </c>
      <c r="DQ1909" s="9" t="s">
        <v>202</v>
      </c>
      <c r="DR1909" s="9" t="s">
        <v>157</v>
      </c>
      <c r="DS1909" s="9" t="s">
        <v>137</v>
      </c>
      <c r="DT1909" s="9" t="s">
        <v>657</v>
      </c>
      <c r="DU1909" s="9" t="s">
        <v>223</v>
      </c>
      <c r="DV1909" s="9" t="str">
        <f>VLOOKUP(DU1909,Metadata!$B$2:$C$7,2,FALSE)</f>
        <v>3 - 6 years</v>
      </c>
    </row>
    <row r="1910" spans="1:126">
      <c r="A1910" s="13">
        <v>1909</v>
      </c>
      <c r="B1910" s="9" t="s">
        <v>135</v>
      </c>
      <c r="C1910" s="9" t="str">
        <f>VLOOKUP(B1910,Metadata!$M$2:$N$6,2,FALSE)</f>
        <v>Permanent Employee</v>
      </c>
      <c r="D1910" s="9" t="s">
        <v>159</v>
      </c>
      <c r="E1910" s="9" t="s">
        <v>137</v>
      </c>
      <c r="F1910" s="9" t="s">
        <v>138</v>
      </c>
      <c r="G1910" s="9" t="s">
        <v>283</v>
      </c>
      <c r="H1910" s="9" t="str">
        <f>IF(G1910="","",VLOOKUP(G1910,Metadata!$J$2:$K$22,2,FALSE))</f>
        <v>Lisbon Metropolitan Area</v>
      </c>
      <c r="I1910" s="9" t="s">
        <v>138</v>
      </c>
      <c r="J1910" s="9" t="str">
        <f>IF(I1910="","",VLOOKUP(I1910,Metadata!$P$2:$Q$43,2,FALSE))</f>
        <v>Europe</v>
      </c>
      <c r="K1910" s="9" t="str">
        <f t="shared" si="0"/>
        <v>Portugal</v>
      </c>
      <c r="L1910" s="9" t="s">
        <v>140</v>
      </c>
      <c r="M1910" s="9" t="str">
        <f>IF(L1910="","",VLOOKUP(L1910,Metadata!$J$2:$K$22,2,FALSE))</f>
        <v>Lisbon Metropolitan Area</v>
      </c>
      <c r="N1910" s="9" t="s">
        <v>214</v>
      </c>
      <c r="O1910" s="9" t="s">
        <v>136</v>
      </c>
      <c r="P1910" s="9" t="s">
        <v>191</v>
      </c>
      <c r="Q1910" s="10" t="str">
        <f t="shared" si="1"/>
        <v>Remote Job (full or flexible)</v>
      </c>
      <c r="R1910" s="10">
        <v>7</v>
      </c>
      <c r="S1910" s="9" t="s">
        <v>290</v>
      </c>
      <c r="T1910" s="9" t="s">
        <v>137</v>
      </c>
      <c r="U1910" s="9" t="str">
        <f>IF(S1910&lt;&gt;"",S1910,IF(T1910&lt;&gt;"",VLOOKUP(T1910,Metadata!$S$2:$T$228,2,FALSE),""))</f>
        <v>Quality Assurance/Testing</v>
      </c>
      <c r="V1910" s="9" t="s">
        <v>162</v>
      </c>
      <c r="W1910" s="9" t="s">
        <v>137</v>
      </c>
      <c r="X1910" s="9" t="s">
        <v>242</v>
      </c>
      <c r="Y1910" s="9" t="s">
        <v>137</v>
      </c>
      <c r="Z1910" s="9" t="s">
        <v>224</v>
      </c>
      <c r="AA1910" s="9" t="s">
        <v>165</v>
      </c>
      <c r="AB1910" s="9" t="s">
        <v>137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 t="s">
        <v>177</v>
      </c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 t="s">
        <v>150</v>
      </c>
      <c r="BZ1910" s="9" t="s">
        <v>137</v>
      </c>
      <c r="CA1910" s="10"/>
      <c r="CB1910" s="10" t="str">
        <f t="shared" si="5"/>
        <v/>
      </c>
      <c r="CC1910" s="10"/>
      <c r="CD1910" s="9" t="str">
        <f t="shared" si="2"/>
        <v/>
      </c>
      <c r="CE1910" s="9" t="s">
        <v>232</v>
      </c>
      <c r="CF1910" s="9" t="s">
        <v>220</v>
      </c>
      <c r="CG1910" s="9">
        <f>IF(CF1910="","",VLOOKUP(CF1910,Metadata!$D$2:$H$20,2,FALSE))</f>
        <v>27500</v>
      </c>
      <c r="CH1910" s="9">
        <f>IF(CF1910="","",VLOOKUP(CF1910,Metadata!$D$2:$H$20,4,FALSE))</f>
        <v>25000</v>
      </c>
      <c r="CI1910" s="9">
        <f>IF(CF1910="","",VLOOKUP(CF1910,Metadata!$D$2:$H$20,5,FALSE))</f>
        <v>30000</v>
      </c>
      <c r="CJ1910" s="9">
        <f t="shared" si="3"/>
        <v>27500</v>
      </c>
      <c r="CK1910" s="9" t="s">
        <v>201</v>
      </c>
      <c r="CL1910" s="10">
        <v>6</v>
      </c>
      <c r="CM1910" s="10">
        <v>1</v>
      </c>
      <c r="CN1910" s="10">
        <v>7</v>
      </c>
      <c r="CO1910" s="10">
        <v>6</v>
      </c>
      <c r="CP1910" s="10">
        <v>7</v>
      </c>
      <c r="CQ1910" s="10">
        <v>7</v>
      </c>
      <c r="CR1910" s="10">
        <v>7</v>
      </c>
      <c r="CS1910" s="10">
        <v>7</v>
      </c>
      <c r="CT1910" s="10">
        <v>7</v>
      </c>
      <c r="CU1910" s="10">
        <v>5</v>
      </c>
      <c r="CV1910" s="10">
        <v>5</v>
      </c>
      <c r="CW1910" s="10">
        <v>1</v>
      </c>
      <c r="CX1910" s="10">
        <v>7</v>
      </c>
      <c r="CY1910" s="10">
        <v>6</v>
      </c>
      <c r="CZ1910" s="10">
        <v>7</v>
      </c>
      <c r="DA1910" s="10">
        <v>6</v>
      </c>
      <c r="DB1910" s="10">
        <v>6</v>
      </c>
      <c r="DC1910" s="10">
        <v>7</v>
      </c>
      <c r="DD1910" s="10">
        <v>6</v>
      </c>
      <c r="DE1910" s="10">
        <v>7</v>
      </c>
      <c r="DF1910" s="10">
        <v>6</v>
      </c>
      <c r="DG1910" s="10">
        <v>5</v>
      </c>
      <c r="DH1910" s="10">
        <v>7</v>
      </c>
      <c r="DI1910" s="10">
        <v>4</v>
      </c>
      <c r="DJ1910" s="10">
        <v>4</v>
      </c>
      <c r="DK1910" s="10">
        <v>4</v>
      </c>
      <c r="DL1910" s="10">
        <v>4</v>
      </c>
      <c r="DM1910" s="9" t="s">
        <v>154</v>
      </c>
      <c r="DN1910" s="10">
        <v>1991</v>
      </c>
      <c r="DO1910" s="9">
        <f t="shared" si="8"/>
        <v>30</v>
      </c>
      <c r="DP1910" s="9" t="s">
        <v>222</v>
      </c>
      <c r="DQ1910" s="9" t="s">
        <v>156</v>
      </c>
      <c r="DR1910" s="9" t="s">
        <v>170</v>
      </c>
      <c r="DS1910" s="9" t="s">
        <v>137</v>
      </c>
      <c r="DT1910" s="9" t="s">
        <v>657</v>
      </c>
      <c r="DU1910" s="9" t="s">
        <v>168</v>
      </c>
      <c r="DV1910" s="9" t="str">
        <f>VLOOKUP(DU1910,Metadata!$B$2:$C$7,2,FALSE)</f>
        <v>0 - 3 years</v>
      </c>
    </row>
    <row r="1911" spans="1:126">
      <c r="A1911" s="13">
        <v>1910</v>
      </c>
      <c r="B1911" s="9" t="s">
        <v>135</v>
      </c>
      <c r="C1911" s="9" t="str">
        <f>VLOOKUP(B1911,Metadata!$M$2:$N$6,2,FALSE)</f>
        <v>Permanent Employee</v>
      </c>
      <c r="D1911" s="9" t="s">
        <v>159</v>
      </c>
      <c r="E1911" s="9" t="s">
        <v>137</v>
      </c>
      <c r="F1911" s="9" t="s">
        <v>138</v>
      </c>
      <c r="G1911" s="9" t="s">
        <v>140</v>
      </c>
      <c r="H1911" s="9" t="str">
        <f>IF(G1911="","",VLOOKUP(G1911,Metadata!$J$2:$K$22,2,FALSE))</f>
        <v>Lisbon Metropolitan Area</v>
      </c>
      <c r="I1911" s="9" t="s">
        <v>228</v>
      </c>
      <c r="J1911" s="9" t="str">
        <f>IF(I1911="","",VLOOKUP(I1911,Metadata!$P$2:$Q$43,2,FALSE))</f>
        <v>Europe</v>
      </c>
      <c r="K1911" s="9" t="str">
        <f t="shared" si="0"/>
        <v>International</v>
      </c>
      <c r="L1911" s="9" t="s">
        <v>137</v>
      </c>
      <c r="M1911" s="9" t="str">
        <f>IF(L1911="","",VLOOKUP(L1911,Metadata!$J$2:$K$22,2,FALSE))</f>
        <v/>
      </c>
      <c r="N1911" s="9" t="s">
        <v>214</v>
      </c>
      <c r="O1911" s="9" t="s">
        <v>215</v>
      </c>
      <c r="P1911" s="9" t="s">
        <v>142</v>
      </c>
      <c r="Q1911" s="10" t="str">
        <f t="shared" si="1"/>
        <v>Full Office Job</v>
      </c>
      <c r="R1911" s="10">
        <v>7</v>
      </c>
      <c r="S1911" s="9" t="s">
        <v>336</v>
      </c>
      <c r="T1911" s="9" t="s">
        <v>137</v>
      </c>
      <c r="U1911" s="9" t="str">
        <f>IF(S1911&lt;&gt;"",S1911,IF(T1911&lt;&gt;"",VLOOKUP(T1911,Metadata!$S$2:$T$228,2,FALSE),""))</f>
        <v>Scrum Master</v>
      </c>
      <c r="V1911" s="9" t="s">
        <v>261</v>
      </c>
      <c r="W1911" s="9" t="s">
        <v>137</v>
      </c>
      <c r="X1911" s="9" t="s">
        <v>163</v>
      </c>
      <c r="Y1911" s="9" t="s">
        <v>137</v>
      </c>
      <c r="Z1911" s="9" t="s">
        <v>184</v>
      </c>
      <c r="AA1911" s="9" t="s">
        <v>137</v>
      </c>
      <c r="AB1911" s="9" t="s">
        <v>137</v>
      </c>
      <c r="AC1911" s="9"/>
      <c r="AD1911" s="9"/>
      <c r="AE1911" s="9" t="s">
        <v>194</v>
      </c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198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10"/>
      <c r="CB1911" s="10" t="str">
        <f t="shared" si="5"/>
        <v/>
      </c>
      <c r="CC1911" s="10"/>
      <c r="CD1911" s="9" t="str">
        <f t="shared" si="2"/>
        <v/>
      </c>
      <c r="CE1911" s="9" t="s">
        <v>151</v>
      </c>
      <c r="CF1911" s="9" t="s">
        <v>236</v>
      </c>
      <c r="CG1911" s="9">
        <f>IF(CF1911="","",VLOOKUP(CF1911,Metadata!$D$2:$H$20,2,FALSE))</f>
        <v>47500</v>
      </c>
      <c r="CH1911" s="9">
        <f>IF(CF1911="","",VLOOKUP(CF1911,Metadata!$D$2:$H$20,4,FALSE))</f>
        <v>45000</v>
      </c>
      <c r="CI1911" s="9">
        <f>IF(CF1911="","",VLOOKUP(CF1911,Metadata!$D$2:$H$20,5,FALSE))</f>
        <v>50000</v>
      </c>
      <c r="CJ1911" s="9">
        <f t="shared" si="3"/>
        <v>47500</v>
      </c>
      <c r="CK1911" s="9" t="s">
        <v>221</v>
      </c>
      <c r="CL1911" s="10">
        <v>3</v>
      </c>
      <c r="CM1911" s="10">
        <v>3</v>
      </c>
      <c r="CN1911" s="10">
        <v>7</v>
      </c>
      <c r="CO1911" s="10">
        <v>6</v>
      </c>
      <c r="CP1911" s="10">
        <v>4</v>
      </c>
      <c r="CQ1911" s="10">
        <v>6</v>
      </c>
      <c r="CR1911" s="10">
        <v>7</v>
      </c>
      <c r="CS1911" s="10">
        <v>7</v>
      </c>
      <c r="CT1911" s="10">
        <v>7</v>
      </c>
      <c r="CU1911" s="10">
        <v>6</v>
      </c>
      <c r="CV1911" s="10">
        <v>7</v>
      </c>
      <c r="CW1911" s="10">
        <v>6</v>
      </c>
      <c r="CX1911" s="10">
        <v>7</v>
      </c>
      <c r="CY1911" s="10">
        <v>4</v>
      </c>
      <c r="CZ1911" s="10">
        <v>6</v>
      </c>
      <c r="DA1911" s="10">
        <v>4</v>
      </c>
      <c r="DB1911" s="10">
        <v>4</v>
      </c>
      <c r="DC1911" s="10">
        <v>4</v>
      </c>
      <c r="DD1911" s="10">
        <v>2</v>
      </c>
      <c r="DE1911" s="10">
        <v>4</v>
      </c>
      <c r="DF1911" s="10">
        <v>3</v>
      </c>
      <c r="DG1911" s="10">
        <v>6</v>
      </c>
      <c r="DH1911" s="10">
        <v>6</v>
      </c>
      <c r="DI1911" s="10">
        <v>6</v>
      </c>
      <c r="DJ1911" s="10">
        <v>4</v>
      </c>
      <c r="DK1911" s="10">
        <v>4</v>
      </c>
      <c r="DL1911" s="10">
        <v>2</v>
      </c>
      <c r="DM1911" s="9" t="s">
        <v>154</v>
      </c>
      <c r="DN1911" s="10">
        <v>1980</v>
      </c>
      <c r="DO1911" s="9">
        <f t="shared" si="8"/>
        <v>41</v>
      </c>
      <c r="DP1911" s="9" t="s">
        <v>155</v>
      </c>
      <c r="DQ1911" s="9" t="s">
        <v>156</v>
      </c>
      <c r="DR1911" s="9" t="s">
        <v>157</v>
      </c>
      <c r="DS1911" s="9" t="s">
        <v>137</v>
      </c>
      <c r="DT1911" s="9" t="s">
        <v>657</v>
      </c>
      <c r="DU1911" s="9" t="s">
        <v>158</v>
      </c>
      <c r="DV1911" s="9" t="str">
        <f>VLOOKUP(DU1911,Metadata!$B$2:$C$7,2,FALSE)</f>
        <v>6+ years</v>
      </c>
    </row>
    <row r="1912" spans="1:126">
      <c r="A1912" s="13">
        <v>1911</v>
      </c>
      <c r="B1912" s="9" t="s">
        <v>171</v>
      </c>
      <c r="C1912" s="9" t="str">
        <f>VLOOKUP(B1912,Metadata!$M$2:$N$6,2,FALSE)</f>
        <v>Contractor</v>
      </c>
      <c r="D1912" s="9" t="s">
        <v>137</v>
      </c>
      <c r="E1912" s="9" t="s">
        <v>136</v>
      </c>
      <c r="F1912" s="9" t="s">
        <v>138</v>
      </c>
      <c r="G1912" s="9" t="s">
        <v>140</v>
      </c>
      <c r="H1912" s="9" t="str">
        <f>IF(G1912="","",VLOOKUP(G1912,Metadata!$J$2:$K$22,2,FALSE))</f>
        <v>Lisbon Metropolitan Area</v>
      </c>
      <c r="I1912" s="9" t="s">
        <v>292</v>
      </c>
      <c r="J1912" s="9" t="str">
        <f>IF(I1912="","",VLOOKUP(I1912,Metadata!$P$2:$Q$43,2,FALSE))</f>
        <v>North America</v>
      </c>
      <c r="K1912" s="9" t="str">
        <f t="shared" si="0"/>
        <v>International</v>
      </c>
      <c r="L1912" s="9" t="s">
        <v>137</v>
      </c>
      <c r="M1912" s="9" t="str">
        <f>IF(L1912="","",VLOOKUP(L1912,Metadata!$J$2:$K$22,2,FALSE))</f>
        <v/>
      </c>
      <c r="N1912" s="9" t="s">
        <v>141</v>
      </c>
      <c r="O1912" s="9" t="s">
        <v>137</v>
      </c>
      <c r="P1912" s="9" t="s">
        <v>142</v>
      </c>
      <c r="Q1912" s="10" t="str">
        <f t="shared" si="1"/>
        <v>Full Office Job</v>
      </c>
      <c r="R1912" s="10">
        <v>7</v>
      </c>
      <c r="S1912" s="9" t="s">
        <v>183</v>
      </c>
      <c r="T1912" s="9" t="s">
        <v>137</v>
      </c>
      <c r="U1912" s="9" t="str">
        <f>IF(S1912&lt;&gt;"",S1912,IF(T1912&lt;&gt;"",VLOOKUP(T1912,Metadata!$S$2:$T$228,2,FALSE),""))</f>
        <v>Product Owner/Product Manager</v>
      </c>
      <c r="V1912" s="9" t="s">
        <v>276</v>
      </c>
      <c r="W1912" s="9" t="s">
        <v>137</v>
      </c>
      <c r="X1912" s="9" t="s">
        <v>145</v>
      </c>
      <c r="Y1912" s="9" t="s">
        <v>137</v>
      </c>
      <c r="Z1912" s="9" t="s">
        <v>218</v>
      </c>
      <c r="AA1912" s="9" t="s">
        <v>165</v>
      </c>
      <c r="AB1912" s="9" t="s">
        <v>137</v>
      </c>
      <c r="AC1912" s="9" t="s">
        <v>147</v>
      </c>
      <c r="AD1912" s="9"/>
      <c r="AE1912" s="9"/>
      <c r="AF1912" s="9"/>
      <c r="AG1912" s="9"/>
      <c r="AH1912" s="9" t="s">
        <v>176</v>
      </c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 t="s">
        <v>150</v>
      </c>
      <c r="BZ1912" s="9" t="s">
        <v>137</v>
      </c>
      <c r="CA1912" s="10">
        <v>12</v>
      </c>
      <c r="CB1912" s="10" t="str">
        <f t="shared" si="5"/>
        <v>7 to 12 months</v>
      </c>
      <c r="CC1912" s="10">
        <v>0</v>
      </c>
      <c r="CD1912" s="9">
        <f t="shared" si="2"/>
        <v>0</v>
      </c>
      <c r="CE1912" s="9" t="s">
        <v>137</v>
      </c>
      <c r="CF1912" s="9" t="s">
        <v>137</v>
      </c>
      <c r="CG1912" s="9" t="str">
        <f>IF(CF1912="","",VLOOKUP(CF1912,Metadata!$D$2:$H$20,2,FALSE))</f>
        <v/>
      </c>
      <c r="CH1912" s="9" t="str">
        <f>IF(CF1912="","",VLOOKUP(CF1912,Metadata!$D$2:$H$20,4,FALSE))</f>
        <v/>
      </c>
      <c r="CI1912" s="9" t="str">
        <f>IF(CF1912="","",VLOOKUP(CF1912,Metadata!$D$2:$H$20,5,FALSE))</f>
        <v/>
      </c>
      <c r="CJ1912" s="9">
        <f t="shared" si="3"/>
        <v>0</v>
      </c>
      <c r="CK1912" s="9" t="s">
        <v>221</v>
      </c>
      <c r="CL1912" s="10">
        <v>5</v>
      </c>
      <c r="CM1912" s="10">
        <v>3</v>
      </c>
      <c r="CN1912" s="10">
        <v>7</v>
      </c>
      <c r="CO1912" s="10">
        <v>7</v>
      </c>
      <c r="CP1912" s="10">
        <v>4</v>
      </c>
      <c r="CQ1912" s="10">
        <v>6</v>
      </c>
      <c r="CR1912" s="10">
        <v>7</v>
      </c>
      <c r="CS1912" s="10">
        <v>7</v>
      </c>
      <c r="CT1912" s="10">
        <v>3</v>
      </c>
      <c r="CU1912" s="10">
        <v>5</v>
      </c>
      <c r="CV1912" s="10">
        <v>6</v>
      </c>
      <c r="CW1912" s="10">
        <v>6</v>
      </c>
      <c r="CX1912" s="10">
        <v>4</v>
      </c>
      <c r="CY1912" s="10">
        <v>2</v>
      </c>
      <c r="CZ1912" s="10">
        <v>4</v>
      </c>
      <c r="DA1912" s="10">
        <v>6</v>
      </c>
      <c r="DB1912" s="10">
        <v>6</v>
      </c>
      <c r="DC1912" s="10">
        <v>7</v>
      </c>
      <c r="DD1912" s="10">
        <v>4</v>
      </c>
      <c r="DE1912" s="10">
        <v>7</v>
      </c>
      <c r="DF1912" s="10">
        <v>7</v>
      </c>
      <c r="DG1912" s="10">
        <v>7</v>
      </c>
      <c r="DH1912" s="10">
        <v>3</v>
      </c>
      <c r="DI1912" s="10">
        <v>3</v>
      </c>
      <c r="DJ1912" s="10">
        <v>5</v>
      </c>
      <c r="DK1912" s="10">
        <v>4</v>
      </c>
      <c r="DL1912" s="10">
        <v>4</v>
      </c>
      <c r="DM1912" s="9" t="s">
        <v>154</v>
      </c>
      <c r="DN1912" s="10">
        <v>1989</v>
      </c>
      <c r="DO1912" s="9">
        <f t="shared" si="8"/>
        <v>32</v>
      </c>
      <c r="DP1912" s="9" t="s">
        <v>287</v>
      </c>
      <c r="DQ1912" s="9" t="s">
        <v>210</v>
      </c>
      <c r="DR1912" s="9" t="s">
        <v>170</v>
      </c>
      <c r="DS1912" s="9" t="s">
        <v>137</v>
      </c>
      <c r="DT1912" s="9" t="s">
        <v>657</v>
      </c>
      <c r="DU1912" s="9" t="s">
        <v>158</v>
      </c>
      <c r="DV1912" s="9" t="str">
        <f>VLOOKUP(DU1912,Metadata!$B$2:$C$7,2,FALSE)</f>
        <v>6+ years</v>
      </c>
    </row>
    <row r="1913" spans="1:126">
      <c r="A1913" s="13">
        <v>1912</v>
      </c>
      <c r="B1913" s="9" t="s">
        <v>135</v>
      </c>
      <c r="C1913" s="9" t="str">
        <f>VLOOKUP(B1913,Metadata!$M$2:$N$6,2,FALSE)</f>
        <v>Permanent Employee</v>
      </c>
      <c r="D1913" s="9" t="s">
        <v>159</v>
      </c>
      <c r="E1913" s="9" t="s">
        <v>137</v>
      </c>
      <c r="F1913" s="9" t="s">
        <v>138</v>
      </c>
      <c r="G1913" s="9" t="s">
        <v>172</v>
      </c>
      <c r="H1913" s="9" t="str">
        <f>IF(G1913="","",VLOOKUP(G1913,Metadata!$J$2:$K$22,2,FALSE))</f>
        <v>Porto Metropolitan Area</v>
      </c>
      <c r="I1913" s="9" t="s">
        <v>311</v>
      </c>
      <c r="J1913" s="9" t="str">
        <f>IF(I1913="","",VLOOKUP(I1913,Metadata!$P$2:$Q$43,2,FALSE))</f>
        <v>Europe</v>
      </c>
      <c r="K1913" s="9" t="str">
        <f t="shared" si="0"/>
        <v>International</v>
      </c>
      <c r="L1913" s="9" t="s">
        <v>137</v>
      </c>
      <c r="M1913" s="9" t="str">
        <f>IF(L1913="","",VLOOKUP(L1913,Metadata!$J$2:$K$22,2,FALSE))</f>
        <v/>
      </c>
      <c r="N1913" s="9" t="s">
        <v>214</v>
      </c>
      <c r="O1913" s="9" t="s">
        <v>136</v>
      </c>
      <c r="P1913" s="9" t="s">
        <v>142</v>
      </c>
      <c r="Q1913" s="10" t="str">
        <f t="shared" si="1"/>
        <v>Full Office Job</v>
      </c>
      <c r="R1913" s="10">
        <v>4</v>
      </c>
      <c r="S1913" s="9" t="s">
        <v>161</v>
      </c>
      <c r="T1913" s="9" t="s">
        <v>137</v>
      </c>
      <c r="U1913" s="9" t="str">
        <f>IF(S1913&lt;&gt;"",S1913,IF(T1913&lt;&gt;"",VLOOKUP(T1913,Metadata!$S$2:$T$228,2,FALSE),""))</f>
        <v>Full-Stack Developer</v>
      </c>
      <c r="V1913" s="9" t="s">
        <v>174</v>
      </c>
      <c r="W1913" s="9" t="s">
        <v>137</v>
      </c>
      <c r="X1913" s="9" t="s">
        <v>163</v>
      </c>
      <c r="Y1913" s="9" t="s">
        <v>137</v>
      </c>
      <c r="Z1913" s="9" t="s">
        <v>184</v>
      </c>
      <c r="AA1913" s="9" t="s">
        <v>165</v>
      </c>
      <c r="AB1913" s="9" t="s">
        <v>137</v>
      </c>
      <c r="AC1913" s="9"/>
      <c r="AD1913" s="9" t="s">
        <v>148</v>
      </c>
      <c r="AE1913" s="9"/>
      <c r="AF1913" s="9" t="s">
        <v>243</v>
      </c>
      <c r="AG1913" s="9"/>
      <c r="AH1913" s="9"/>
      <c r="AI1913" s="9"/>
      <c r="AJ1913" s="9" t="s">
        <v>185</v>
      </c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 t="s">
        <v>247</v>
      </c>
      <c r="BS1913" s="9"/>
      <c r="BT1913" s="9"/>
      <c r="BU1913" s="9"/>
      <c r="BV1913" s="9"/>
      <c r="BW1913" s="9"/>
      <c r="BX1913" s="9"/>
      <c r="BY1913" s="9"/>
      <c r="BZ1913" s="9"/>
      <c r="CA1913" s="10"/>
      <c r="CB1913" s="10" t="str">
        <f t="shared" si="5"/>
        <v/>
      </c>
      <c r="CC1913" s="10"/>
      <c r="CD1913" s="9" t="str">
        <f t="shared" si="2"/>
        <v/>
      </c>
      <c r="CE1913" s="9" t="s">
        <v>232</v>
      </c>
      <c r="CF1913" s="9" t="s">
        <v>188</v>
      </c>
      <c r="CG1913" s="9">
        <f>IF(CF1913="","",VLOOKUP(CF1913,Metadata!$D$2:$H$20,2,FALSE))</f>
        <v>17500</v>
      </c>
      <c r="CH1913" s="9">
        <f>IF(CF1913="","",VLOOKUP(CF1913,Metadata!$D$2:$H$20,4,FALSE))</f>
        <v>15000</v>
      </c>
      <c r="CI1913" s="9">
        <f>IF(CF1913="","",VLOOKUP(CF1913,Metadata!$D$2:$H$20,5,FALSE))</f>
        <v>20000</v>
      </c>
      <c r="CJ1913" s="9">
        <f t="shared" si="3"/>
        <v>17500</v>
      </c>
      <c r="CK1913" s="9" t="s">
        <v>221</v>
      </c>
      <c r="CL1913" s="10">
        <v>4</v>
      </c>
      <c r="CM1913" s="10">
        <v>1</v>
      </c>
      <c r="CN1913" s="10">
        <v>5</v>
      </c>
      <c r="CO1913" s="10">
        <v>5</v>
      </c>
      <c r="CP1913" s="10">
        <v>7</v>
      </c>
      <c r="CQ1913" s="10">
        <v>5</v>
      </c>
      <c r="CR1913" s="10">
        <v>3</v>
      </c>
      <c r="CS1913" s="10">
        <v>6</v>
      </c>
      <c r="CT1913" s="10">
        <v>5</v>
      </c>
      <c r="CU1913" s="10">
        <v>4</v>
      </c>
      <c r="CV1913" s="10">
        <v>3</v>
      </c>
      <c r="CW1913" s="10">
        <v>3</v>
      </c>
      <c r="CX1913" s="10">
        <v>3</v>
      </c>
      <c r="CY1913" s="10">
        <v>3</v>
      </c>
      <c r="CZ1913" s="10">
        <v>6</v>
      </c>
      <c r="DA1913" s="10">
        <v>5</v>
      </c>
      <c r="DB1913" s="10">
        <v>5</v>
      </c>
      <c r="DC1913" s="10">
        <v>5</v>
      </c>
      <c r="DD1913" s="10">
        <v>5</v>
      </c>
      <c r="DE1913" s="10">
        <v>5</v>
      </c>
      <c r="DF1913" s="10">
        <v>6</v>
      </c>
      <c r="DG1913" s="10">
        <v>5</v>
      </c>
      <c r="DH1913" s="10">
        <v>4</v>
      </c>
      <c r="DI1913" s="10">
        <v>4</v>
      </c>
      <c r="DJ1913" s="10">
        <v>3</v>
      </c>
      <c r="DK1913" s="10">
        <v>6</v>
      </c>
      <c r="DL1913" s="10">
        <v>3</v>
      </c>
      <c r="DM1913" s="9" t="s">
        <v>154</v>
      </c>
      <c r="DN1913" s="10">
        <v>1991</v>
      </c>
      <c r="DO1913" s="9">
        <f t="shared" si="8"/>
        <v>30</v>
      </c>
      <c r="DP1913" s="9" t="s">
        <v>155</v>
      </c>
      <c r="DQ1913" s="9" t="s">
        <v>156</v>
      </c>
      <c r="DR1913" s="9" t="s">
        <v>157</v>
      </c>
      <c r="DS1913" s="9" t="s">
        <v>137</v>
      </c>
      <c r="DT1913" s="9" t="s">
        <v>657</v>
      </c>
      <c r="DU1913" s="9" t="s">
        <v>168</v>
      </c>
      <c r="DV1913" s="9" t="str">
        <f>VLOOKUP(DU1913,Metadata!$B$2:$C$7,2,FALSE)</f>
        <v>0 - 3 years</v>
      </c>
    </row>
    <row r="1914" spans="1:126">
      <c r="A1914" s="13">
        <v>1913</v>
      </c>
      <c r="B1914" s="9" t="s">
        <v>135</v>
      </c>
      <c r="C1914" s="9" t="str">
        <f>VLOOKUP(B1914,Metadata!$M$2:$N$6,2,FALSE)</f>
        <v>Permanent Employee</v>
      </c>
      <c r="D1914" s="9" t="s">
        <v>159</v>
      </c>
      <c r="E1914" s="9" t="s">
        <v>137</v>
      </c>
      <c r="F1914" s="9" t="s">
        <v>138</v>
      </c>
      <c r="G1914" s="9" t="s">
        <v>172</v>
      </c>
      <c r="H1914" s="9" t="str">
        <f>IF(G1914="","",VLOOKUP(G1914,Metadata!$J$2:$K$22,2,FALSE))</f>
        <v>Porto Metropolitan Area</v>
      </c>
      <c r="I1914" s="9" t="s">
        <v>289</v>
      </c>
      <c r="J1914" s="9" t="str">
        <f>IF(I1914="","",VLOOKUP(I1914,Metadata!$P$2:$Q$43,2,FALSE))</f>
        <v>Europe</v>
      </c>
      <c r="K1914" s="9" t="str">
        <f t="shared" si="0"/>
        <v>International</v>
      </c>
      <c r="L1914" s="9" t="s">
        <v>137</v>
      </c>
      <c r="M1914" s="9" t="str">
        <f>IF(L1914="","",VLOOKUP(L1914,Metadata!$J$2:$K$22,2,FALSE))</f>
        <v/>
      </c>
      <c r="N1914" s="9" t="s">
        <v>141</v>
      </c>
      <c r="O1914" s="9" t="s">
        <v>137</v>
      </c>
      <c r="P1914" s="9" t="s">
        <v>191</v>
      </c>
      <c r="Q1914" s="10" t="str">
        <f t="shared" si="1"/>
        <v>Remote Job (full or flexible)</v>
      </c>
      <c r="R1914" s="10">
        <v>7</v>
      </c>
      <c r="S1914" s="9" t="s">
        <v>192</v>
      </c>
      <c r="T1914" s="9" t="s">
        <v>137</v>
      </c>
      <c r="U1914" s="9" t="str">
        <f>IF(S1914&lt;&gt;"",S1914,IF(T1914&lt;&gt;"",VLOOKUP(T1914,Metadata!$S$2:$T$228,2,FALSE),""))</f>
        <v>Back-End Developer</v>
      </c>
      <c r="V1914" s="9" t="s">
        <v>144</v>
      </c>
      <c r="W1914" s="9" t="s">
        <v>137</v>
      </c>
      <c r="X1914" s="9" t="s">
        <v>163</v>
      </c>
      <c r="Y1914" s="9" t="s">
        <v>137</v>
      </c>
      <c r="Z1914" s="9" t="s">
        <v>184</v>
      </c>
      <c r="AA1914" s="9" t="s">
        <v>165</v>
      </c>
      <c r="AB1914" s="9" t="s">
        <v>137</v>
      </c>
      <c r="AC1914" s="9"/>
      <c r="AD1914" s="9"/>
      <c r="AE1914" s="9"/>
      <c r="AF1914" s="9"/>
      <c r="AG1914" s="9"/>
      <c r="AH1914" s="9"/>
      <c r="AI1914" s="9"/>
      <c r="AJ1914" s="9"/>
      <c r="AK1914" s="9" t="s">
        <v>302</v>
      </c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 t="s">
        <v>303</v>
      </c>
      <c r="BN1914" s="9"/>
      <c r="BO1914" s="9"/>
      <c r="BP1914" s="9"/>
      <c r="BQ1914" s="9"/>
      <c r="BR1914" s="9" t="s">
        <v>247</v>
      </c>
      <c r="BS1914" s="9"/>
      <c r="BT1914" s="9"/>
      <c r="BU1914" s="9"/>
      <c r="BV1914" s="9"/>
      <c r="BW1914" s="9"/>
      <c r="BX1914" s="9"/>
      <c r="BY1914" s="9"/>
      <c r="BZ1914" s="9"/>
      <c r="CA1914" s="10"/>
      <c r="CB1914" s="10" t="str">
        <f t="shared" si="5"/>
        <v/>
      </c>
      <c r="CC1914" s="10"/>
      <c r="CD1914" s="9" t="str">
        <f t="shared" si="2"/>
        <v/>
      </c>
      <c r="CE1914" s="9" t="s">
        <v>168</v>
      </c>
      <c r="CF1914" s="9" t="s">
        <v>477</v>
      </c>
      <c r="CG1914" s="9">
        <f>IF(CF1914="","",VLOOKUP(CF1914,Metadata!$D$2:$H$20,2,FALSE))</f>
        <v>102500</v>
      </c>
      <c r="CH1914" s="9">
        <f>IF(CF1914="","",VLOOKUP(CF1914,Metadata!$D$2:$H$20,4,FALSE))</f>
        <v>100000</v>
      </c>
      <c r="CI1914" s="9">
        <f>IF(CF1914="","",VLOOKUP(CF1914,Metadata!$D$2:$H$20,5,FALSE))</f>
        <v>105000</v>
      </c>
      <c r="CJ1914" s="9">
        <f t="shared" si="3"/>
        <v>102500</v>
      </c>
      <c r="CK1914" s="9" t="s">
        <v>221</v>
      </c>
      <c r="CL1914" s="10">
        <v>5</v>
      </c>
      <c r="CM1914" s="10">
        <v>2</v>
      </c>
      <c r="CN1914" s="10">
        <v>7</v>
      </c>
      <c r="CO1914" s="10">
        <v>7</v>
      </c>
      <c r="CP1914" s="10">
        <v>5</v>
      </c>
      <c r="CQ1914" s="10">
        <v>5</v>
      </c>
      <c r="CR1914" s="10">
        <v>7</v>
      </c>
      <c r="CS1914" s="10">
        <v>7</v>
      </c>
      <c r="CT1914" s="10">
        <v>5</v>
      </c>
      <c r="CU1914" s="10">
        <v>3</v>
      </c>
      <c r="CV1914" s="10">
        <v>2</v>
      </c>
      <c r="CW1914" s="10">
        <v>1</v>
      </c>
      <c r="CX1914" s="10">
        <v>6</v>
      </c>
      <c r="CY1914" s="10">
        <v>6</v>
      </c>
      <c r="CZ1914" s="10">
        <v>6</v>
      </c>
      <c r="DA1914" s="10">
        <v>1</v>
      </c>
      <c r="DB1914" s="10">
        <v>1</v>
      </c>
      <c r="DC1914" s="10">
        <v>5</v>
      </c>
      <c r="DD1914" s="10">
        <v>1</v>
      </c>
      <c r="DE1914" s="10">
        <v>6</v>
      </c>
      <c r="DF1914" s="10">
        <v>4</v>
      </c>
      <c r="DG1914" s="10">
        <v>4</v>
      </c>
      <c r="DH1914" s="10">
        <v>6</v>
      </c>
      <c r="DI1914" s="10">
        <v>6</v>
      </c>
      <c r="DJ1914" s="10">
        <v>5</v>
      </c>
      <c r="DK1914" s="10">
        <v>5</v>
      </c>
      <c r="DL1914" s="10">
        <v>4</v>
      </c>
      <c r="DM1914" s="9" t="s">
        <v>154</v>
      </c>
      <c r="DN1914" s="10">
        <v>1990</v>
      </c>
      <c r="DO1914" s="9">
        <f t="shared" si="8"/>
        <v>31</v>
      </c>
      <c r="DP1914" s="9" t="s">
        <v>155</v>
      </c>
      <c r="DQ1914" s="9" t="s">
        <v>156</v>
      </c>
      <c r="DR1914" s="9" t="s">
        <v>157</v>
      </c>
      <c r="DS1914" s="9" t="s">
        <v>137</v>
      </c>
      <c r="DT1914" s="9" t="s">
        <v>657</v>
      </c>
      <c r="DU1914" s="9" t="s">
        <v>203</v>
      </c>
      <c r="DV1914" s="9" t="str">
        <f>VLOOKUP(DU1914,Metadata!$B$2:$C$7,2,FALSE)</f>
        <v>6+ years</v>
      </c>
    </row>
    <row r="1915" spans="1:126">
      <c r="A1915" s="13">
        <v>1914</v>
      </c>
      <c r="B1915" s="9" t="s">
        <v>135</v>
      </c>
      <c r="C1915" s="9" t="str">
        <f>VLOOKUP(B1915,Metadata!$M$2:$N$6,2,FALSE)</f>
        <v>Permanent Employee</v>
      </c>
      <c r="D1915" s="9" t="s">
        <v>136</v>
      </c>
      <c r="E1915" s="9" t="s">
        <v>137</v>
      </c>
      <c r="F1915" s="9" t="s">
        <v>138</v>
      </c>
      <c r="G1915" s="9" t="s">
        <v>312</v>
      </c>
      <c r="H1915" s="9" t="str">
        <f>IF(G1915="","",VLOOKUP(G1915,Metadata!$J$2:$K$22,2,FALSE))</f>
        <v>South</v>
      </c>
      <c r="I1915" s="9" t="s">
        <v>138</v>
      </c>
      <c r="J1915" s="9" t="str">
        <f>IF(I1915="","",VLOOKUP(I1915,Metadata!$P$2:$Q$43,2,FALSE))</f>
        <v>Europe</v>
      </c>
      <c r="K1915" s="9" t="str">
        <f t="shared" si="0"/>
        <v>Portugal</v>
      </c>
      <c r="L1915" s="9" t="s">
        <v>312</v>
      </c>
      <c r="M1915" s="9" t="str">
        <f>IF(L1915="","",VLOOKUP(L1915,Metadata!$J$2:$K$22,2,FALSE))</f>
        <v>South</v>
      </c>
      <c r="N1915" s="9" t="s">
        <v>205</v>
      </c>
      <c r="O1915" s="9" t="s">
        <v>137</v>
      </c>
      <c r="P1915" s="9" t="s">
        <v>137</v>
      </c>
      <c r="Q1915" s="10" t="str">
        <f t="shared" si="1"/>
        <v>Full Office Job</v>
      </c>
      <c r="R1915" s="10">
        <v>6</v>
      </c>
      <c r="S1915" s="9" t="s">
        <v>192</v>
      </c>
      <c r="T1915" s="9" t="s">
        <v>137</v>
      </c>
      <c r="U1915" s="9" t="str">
        <f>IF(S1915&lt;&gt;"",S1915,IF(T1915&lt;&gt;"",VLOOKUP(T1915,Metadata!$S$2:$T$228,2,FALSE),""))</f>
        <v>Back-End Developer</v>
      </c>
      <c r="V1915" s="9" t="s">
        <v>162</v>
      </c>
      <c r="W1915" s="9" t="s">
        <v>137</v>
      </c>
      <c r="X1915" s="9" t="s">
        <v>163</v>
      </c>
      <c r="Y1915" s="9" t="s">
        <v>137</v>
      </c>
      <c r="Z1915" s="9" t="s">
        <v>184</v>
      </c>
      <c r="AA1915" s="9" t="s">
        <v>137</v>
      </c>
      <c r="AB1915" s="9" t="s">
        <v>137</v>
      </c>
      <c r="AC1915" s="9" t="s">
        <v>147</v>
      </c>
      <c r="AD1915" s="9"/>
      <c r="AE1915" s="9" t="s">
        <v>194</v>
      </c>
      <c r="AF1915" s="9"/>
      <c r="AG1915" s="9"/>
      <c r="AH1915" s="9"/>
      <c r="AI1915" s="9"/>
      <c r="AJ1915" s="9" t="s">
        <v>185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 t="s">
        <v>178</v>
      </c>
      <c r="BB1915" s="9"/>
      <c r="BC1915" s="9"/>
      <c r="BD1915" s="9"/>
      <c r="BE1915" s="9"/>
      <c r="BF1915" s="9"/>
      <c r="BG1915" s="9"/>
      <c r="BH1915" s="9"/>
      <c r="BI1915" s="9"/>
      <c r="BJ1915" s="9"/>
      <c r="BK1915" s="9" t="s">
        <v>198</v>
      </c>
      <c r="BL1915" s="9" t="s">
        <v>199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10"/>
      <c r="CB1915" s="10" t="str">
        <f t="shared" si="5"/>
        <v/>
      </c>
      <c r="CC1915" s="10"/>
      <c r="CD1915" s="9" t="str">
        <f t="shared" si="2"/>
        <v/>
      </c>
      <c r="CE1915" s="9" t="s">
        <v>151</v>
      </c>
      <c r="CF1915" s="9" t="s">
        <v>188</v>
      </c>
      <c r="CG1915" s="9">
        <f>IF(CF1915="","",VLOOKUP(CF1915,Metadata!$D$2:$H$20,2,FALSE))</f>
        <v>17500</v>
      </c>
      <c r="CH1915" s="9">
        <f>IF(CF1915="","",VLOOKUP(CF1915,Metadata!$D$2:$H$20,4,FALSE))</f>
        <v>15000</v>
      </c>
      <c r="CI1915" s="9">
        <f>IF(CF1915="","",VLOOKUP(CF1915,Metadata!$D$2:$H$20,5,FALSE))</f>
        <v>20000</v>
      </c>
      <c r="CJ1915" s="9">
        <f t="shared" si="3"/>
        <v>17500</v>
      </c>
      <c r="CK1915" s="9" t="s">
        <v>153</v>
      </c>
      <c r="CL1915" s="10">
        <v>3</v>
      </c>
      <c r="CM1915" s="10">
        <v>3</v>
      </c>
      <c r="CN1915" s="10">
        <v>6</v>
      </c>
      <c r="CO1915" s="10">
        <v>7</v>
      </c>
      <c r="CP1915" s="10">
        <v>6</v>
      </c>
      <c r="CQ1915" s="10">
        <v>7</v>
      </c>
      <c r="CR1915" s="10">
        <v>7</v>
      </c>
      <c r="CS1915" s="10">
        <v>7</v>
      </c>
      <c r="CT1915" s="10">
        <v>6</v>
      </c>
      <c r="CU1915" s="10">
        <v>6</v>
      </c>
      <c r="CV1915" s="10">
        <v>5</v>
      </c>
      <c r="CW1915" s="10">
        <v>5</v>
      </c>
      <c r="CX1915" s="10">
        <v>6</v>
      </c>
      <c r="CY1915" s="10">
        <v>7</v>
      </c>
      <c r="CZ1915" s="10">
        <v>5</v>
      </c>
      <c r="DA1915" s="10">
        <v>5</v>
      </c>
      <c r="DB1915" s="10">
        <v>5</v>
      </c>
      <c r="DC1915" s="10">
        <v>7</v>
      </c>
      <c r="DD1915" s="10">
        <v>5</v>
      </c>
      <c r="DE1915" s="10">
        <v>5</v>
      </c>
      <c r="DF1915" s="10">
        <v>6</v>
      </c>
      <c r="DG1915" s="10">
        <v>7</v>
      </c>
      <c r="DH1915" s="10">
        <v>6</v>
      </c>
      <c r="DI1915" s="10">
        <v>6</v>
      </c>
      <c r="DJ1915" s="10">
        <v>5</v>
      </c>
      <c r="DK1915" s="10">
        <v>5</v>
      </c>
      <c r="DL1915" s="10">
        <v>6</v>
      </c>
      <c r="DM1915" s="9" t="s">
        <v>154</v>
      </c>
      <c r="DN1915" s="10">
        <v>1992</v>
      </c>
      <c r="DO1915" s="9">
        <f t="shared" si="8"/>
        <v>29</v>
      </c>
      <c r="DP1915" s="9" t="s">
        <v>155</v>
      </c>
      <c r="DQ1915" s="9" t="s">
        <v>227</v>
      </c>
      <c r="DR1915" s="9" t="s">
        <v>157</v>
      </c>
      <c r="DS1915" s="9" t="s">
        <v>137</v>
      </c>
      <c r="DT1915" s="9" t="s">
        <v>657</v>
      </c>
      <c r="DU1915" s="9" t="s">
        <v>223</v>
      </c>
      <c r="DV1915" s="9" t="str">
        <f>VLOOKUP(DU1915,Metadata!$B$2:$C$7,2,FALSE)</f>
        <v>3 - 6 years</v>
      </c>
    </row>
    <row r="1916" spans="1:126">
      <c r="A1916" s="13">
        <v>1915</v>
      </c>
      <c r="B1916" s="9" t="s">
        <v>135</v>
      </c>
      <c r="C1916" s="9" t="str">
        <f>VLOOKUP(B1916,Metadata!$M$2:$N$6,2,FALSE)</f>
        <v>Permanent Employee</v>
      </c>
      <c r="D1916" s="9" t="s">
        <v>136</v>
      </c>
      <c r="E1916" s="9" t="s">
        <v>137</v>
      </c>
      <c r="F1916" s="9" t="s">
        <v>138</v>
      </c>
      <c r="G1916" s="9" t="s">
        <v>172</v>
      </c>
      <c r="H1916" s="9" t="str">
        <f>IF(G1916="","",VLOOKUP(G1916,Metadata!$J$2:$K$22,2,FALSE))</f>
        <v>Porto Metropolitan Area</v>
      </c>
      <c r="I1916" s="9" t="s">
        <v>138</v>
      </c>
      <c r="J1916" s="9" t="str">
        <f>IF(I1916="","",VLOOKUP(I1916,Metadata!$P$2:$Q$43,2,FALSE))</f>
        <v>Europe</v>
      </c>
      <c r="K1916" s="9" t="str">
        <f t="shared" si="0"/>
        <v>Portugal</v>
      </c>
      <c r="L1916" s="9" t="s">
        <v>172</v>
      </c>
      <c r="M1916" s="9" t="str">
        <f>IF(L1916="","",VLOOKUP(L1916,Metadata!$J$2:$K$22,2,FALSE))</f>
        <v>Porto Metropolitan Area</v>
      </c>
      <c r="N1916" s="9" t="s">
        <v>214</v>
      </c>
      <c r="O1916" s="9" t="s">
        <v>136</v>
      </c>
      <c r="P1916" s="9" t="s">
        <v>142</v>
      </c>
      <c r="Q1916" s="10" t="str">
        <f t="shared" si="1"/>
        <v>Full Office Job</v>
      </c>
      <c r="R1916" s="10">
        <v>4</v>
      </c>
      <c r="S1916" s="9" t="s">
        <v>192</v>
      </c>
      <c r="T1916" s="9" t="s">
        <v>137</v>
      </c>
      <c r="U1916" s="9" t="str">
        <f>IF(S1916&lt;&gt;"",S1916,IF(T1916&lt;&gt;"",VLOOKUP(T1916,Metadata!$S$2:$T$228,2,FALSE),""))</f>
        <v>Back-End Developer</v>
      </c>
      <c r="V1916" s="9" t="s">
        <v>162</v>
      </c>
      <c r="W1916" s="9" t="s">
        <v>137</v>
      </c>
      <c r="X1916" s="9" t="s">
        <v>145</v>
      </c>
      <c r="Y1916" s="9" t="s">
        <v>137</v>
      </c>
      <c r="Z1916" s="9" t="s">
        <v>146</v>
      </c>
      <c r="AA1916" s="9" t="s">
        <v>137</v>
      </c>
      <c r="AB1916" s="9" t="s">
        <v>137</v>
      </c>
      <c r="AC1916" s="9"/>
      <c r="AD1916" s="9" t="s">
        <v>148</v>
      </c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 t="s">
        <v>219</v>
      </c>
      <c r="BR1916" s="9"/>
      <c r="BS1916" s="9"/>
      <c r="BT1916" s="9"/>
      <c r="BU1916" s="9"/>
      <c r="BV1916" s="9"/>
      <c r="BW1916" s="9"/>
      <c r="BX1916" s="9"/>
      <c r="BY1916" s="9"/>
      <c r="BZ1916" s="9"/>
      <c r="CA1916" s="10"/>
      <c r="CB1916" s="10" t="str">
        <f t="shared" si="5"/>
        <v/>
      </c>
      <c r="CC1916" s="10"/>
      <c r="CD1916" s="9" t="str">
        <f t="shared" si="2"/>
        <v/>
      </c>
      <c r="CE1916" s="9" t="s">
        <v>232</v>
      </c>
      <c r="CF1916" s="9" t="s">
        <v>188</v>
      </c>
      <c r="CG1916" s="9">
        <f>IF(CF1916="","",VLOOKUP(CF1916,Metadata!$D$2:$H$20,2,FALSE))</f>
        <v>17500</v>
      </c>
      <c r="CH1916" s="9">
        <f>IF(CF1916="","",VLOOKUP(CF1916,Metadata!$D$2:$H$20,4,FALSE))</f>
        <v>15000</v>
      </c>
      <c r="CI1916" s="9">
        <f>IF(CF1916="","",VLOOKUP(CF1916,Metadata!$D$2:$H$20,5,FALSE))</f>
        <v>20000</v>
      </c>
      <c r="CJ1916" s="9">
        <f t="shared" si="3"/>
        <v>17500</v>
      </c>
      <c r="CK1916" s="9" t="s">
        <v>221</v>
      </c>
      <c r="CL1916" s="10">
        <v>4</v>
      </c>
      <c r="CM1916" s="10">
        <v>3</v>
      </c>
      <c r="CN1916" s="10">
        <v>4</v>
      </c>
      <c r="CO1916" s="10">
        <v>4</v>
      </c>
      <c r="CP1916" s="10">
        <v>4</v>
      </c>
      <c r="CQ1916" s="10">
        <v>5</v>
      </c>
      <c r="CR1916" s="10">
        <v>5</v>
      </c>
      <c r="CS1916" s="10">
        <v>3</v>
      </c>
      <c r="CT1916" s="10">
        <v>4</v>
      </c>
      <c r="CU1916" s="10">
        <v>4</v>
      </c>
      <c r="CV1916" s="10">
        <v>6</v>
      </c>
      <c r="CW1916" s="10">
        <v>4</v>
      </c>
      <c r="CX1916" s="10">
        <v>4</v>
      </c>
      <c r="CY1916" s="10">
        <v>6</v>
      </c>
      <c r="CZ1916" s="10">
        <v>6</v>
      </c>
      <c r="DA1916" s="10">
        <v>4</v>
      </c>
      <c r="DB1916" s="10">
        <v>3</v>
      </c>
      <c r="DC1916" s="10">
        <v>5</v>
      </c>
      <c r="DD1916" s="10">
        <v>2</v>
      </c>
      <c r="DE1916" s="10">
        <v>5</v>
      </c>
      <c r="DF1916" s="10">
        <v>5</v>
      </c>
      <c r="DG1916" s="10">
        <v>6</v>
      </c>
      <c r="DH1916" s="10">
        <v>5</v>
      </c>
      <c r="DI1916" s="10">
        <v>6</v>
      </c>
      <c r="DJ1916" s="10">
        <v>5</v>
      </c>
      <c r="DK1916" s="10">
        <v>5</v>
      </c>
      <c r="DL1916" s="10">
        <v>5</v>
      </c>
      <c r="DM1916" s="9" t="s">
        <v>154</v>
      </c>
      <c r="DN1916" s="10">
        <v>1985</v>
      </c>
      <c r="DO1916" s="9">
        <f t="shared" si="8"/>
        <v>36</v>
      </c>
      <c r="DP1916" s="9" t="s">
        <v>222</v>
      </c>
      <c r="DQ1916" s="9" t="s">
        <v>202</v>
      </c>
      <c r="DR1916" s="9" t="s">
        <v>342</v>
      </c>
      <c r="DS1916" s="9" t="s">
        <v>137</v>
      </c>
      <c r="DT1916" s="9" t="s">
        <v>657</v>
      </c>
      <c r="DU1916" s="9" t="s">
        <v>233</v>
      </c>
      <c r="DV1916" s="9" t="str">
        <f>VLOOKUP(DU1916,Metadata!$B$2:$C$7,2,FALSE)</f>
        <v>0 - 3 years</v>
      </c>
    </row>
    <row r="1917" spans="1:126">
      <c r="A1917" s="13">
        <v>1916</v>
      </c>
      <c r="B1917" s="9" t="s">
        <v>135</v>
      </c>
      <c r="C1917" s="9" t="str">
        <f>VLOOKUP(B1917,Metadata!$M$2:$N$6,2,FALSE)</f>
        <v>Permanent Employee</v>
      </c>
      <c r="D1917" s="9" t="s">
        <v>136</v>
      </c>
      <c r="E1917" s="9" t="s">
        <v>137</v>
      </c>
      <c r="F1917" s="9" t="s">
        <v>138</v>
      </c>
      <c r="G1917" s="9" t="s">
        <v>190</v>
      </c>
      <c r="H1917" s="9" t="str">
        <f>IF(G1917="","",VLOOKUP(G1917,Metadata!$J$2:$K$22,2,FALSE))</f>
        <v>North</v>
      </c>
      <c r="I1917" s="9" t="s">
        <v>138</v>
      </c>
      <c r="J1917" s="9" t="str">
        <f>IF(I1917="","",VLOOKUP(I1917,Metadata!$P$2:$Q$43,2,FALSE))</f>
        <v>Europe</v>
      </c>
      <c r="K1917" s="9" t="str">
        <f t="shared" si="0"/>
        <v>Portugal</v>
      </c>
      <c r="L1917" s="9" t="s">
        <v>190</v>
      </c>
      <c r="M1917" s="9" t="str">
        <f>IF(L1917="","",VLOOKUP(L1917,Metadata!$J$2:$K$22,2,FALSE))</f>
        <v>North</v>
      </c>
      <c r="N1917" s="9" t="s">
        <v>205</v>
      </c>
      <c r="O1917" s="9" t="s">
        <v>137</v>
      </c>
      <c r="P1917" s="9" t="s">
        <v>137</v>
      </c>
      <c r="Q1917" s="10" t="str">
        <f t="shared" si="1"/>
        <v>Full Office Job</v>
      </c>
      <c r="R1917" s="10">
        <v>3</v>
      </c>
      <c r="S1917" s="9" t="s">
        <v>161</v>
      </c>
      <c r="T1917" s="9" t="s">
        <v>137</v>
      </c>
      <c r="U1917" s="9" t="str">
        <f>IF(S1917&lt;&gt;"",S1917,IF(T1917&lt;&gt;"",VLOOKUP(T1917,Metadata!$S$2:$T$228,2,FALSE),""))</f>
        <v>Full-Stack Developer</v>
      </c>
      <c r="V1917" s="9" t="s">
        <v>309</v>
      </c>
      <c r="W1917" s="9" t="s">
        <v>137</v>
      </c>
      <c r="X1917" s="9" t="s">
        <v>175</v>
      </c>
      <c r="Y1917" s="9" t="s">
        <v>137</v>
      </c>
      <c r="Z1917" s="9" t="s">
        <v>164</v>
      </c>
      <c r="AA1917" s="9" t="s">
        <v>165</v>
      </c>
      <c r="AB1917" s="9" t="s">
        <v>137</v>
      </c>
      <c r="AC1917" s="9" t="s">
        <v>147</v>
      </c>
      <c r="AD1917" s="9"/>
      <c r="AE1917" s="9"/>
      <c r="AF1917" s="9"/>
      <c r="AG1917" s="9" t="s">
        <v>166</v>
      </c>
      <c r="AH1917" s="9"/>
      <c r="AI1917" s="9"/>
      <c r="AJ1917" s="9" t="s">
        <v>185</v>
      </c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 t="s">
        <v>186</v>
      </c>
      <c r="BO1917" s="9"/>
      <c r="BP1917" s="9" t="s">
        <v>179</v>
      </c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10"/>
      <c r="CB1917" s="10" t="str">
        <f t="shared" si="5"/>
        <v/>
      </c>
      <c r="CC1917" s="10"/>
      <c r="CD1917" s="9" t="str">
        <f t="shared" si="2"/>
        <v/>
      </c>
      <c r="CE1917" s="9" t="s">
        <v>168</v>
      </c>
      <c r="CF1917" s="9" t="s">
        <v>169</v>
      </c>
      <c r="CG1917" s="9">
        <f>IF(CF1917="","",VLOOKUP(CF1917,Metadata!$D$2:$H$20,2,FALSE))</f>
        <v>12500</v>
      </c>
      <c r="CH1917" s="9">
        <f>IF(CF1917="","",VLOOKUP(CF1917,Metadata!$D$2:$H$20,4,FALSE))</f>
        <v>0</v>
      </c>
      <c r="CI1917" s="9">
        <f>IF(CF1917="","",VLOOKUP(CF1917,Metadata!$D$2:$H$20,5,FALSE))</f>
        <v>15000</v>
      </c>
      <c r="CJ1917" s="9">
        <f t="shared" si="3"/>
        <v>12500</v>
      </c>
      <c r="CK1917" s="9" t="s">
        <v>153</v>
      </c>
      <c r="CL1917" s="10">
        <v>2</v>
      </c>
      <c r="CM1917" s="10">
        <v>5</v>
      </c>
      <c r="CN1917" s="10">
        <v>6</v>
      </c>
      <c r="CO1917" s="10">
        <v>5</v>
      </c>
      <c r="CP1917" s="10">
        <v>6</v>
      </c>
      <c r="CQ1917" s="10">
        <v>6</v>
      </c>
      <c r="CR1917" s="10">
        <v>4</v>
      </c>
      <c r="CS1917" s="10">
        <v>7</v>
      </c>
      <c r="CT1917" s="10">
        <v>5</v>
      </c>
      <c r="CU1917" s="10">
        <v>5</v>
      </c>
      <c r="CV1917" s="10">
        <v>5</v>
      </c>
      <c r="CW1917" s="10">
        <v>5</v>
      </c>
      <c r="CX1917" s="10">
        <v>3</v>
      </c>
      <c r="CY1917" s="10">
        <v>3</v>
      </c>
      <c r="CZ1917" s="10">
        <v>5</v>
      </c>
      <c r="DA1917" s="10">
        <v>5</v>
      </c>
      <c r="DB1917" s="10">
        <v>5</v>
      </c>
      <c r="DC1917" s="10">
        <v>6</v>
      </c>
      <c r="DD1917" s="10">
        <v>5</v>
      </c>
      <c r="DE1917" s="10">
        <v>7</v>
      </c>
      <c r="DF1917" s="10">
        <v>4</v>
      </c>
      <c r="DG1917" s="10">
        <v>4</v>
      </c>
      <c r="DH1917" s="10">
        <v>5</v>
      </c>
      <c r="DI1917" s="10">
        <v>5</v>
      </c>
      <c r="DJ1917" s="10">
        <v>3</v>
      </c>
      <c r="DK1917" s="10">
        <v>5</v>
      </c>
      <c r="DL1917" s="10">
        <v>4</v>
      </c>
      <c r="DM1917" s="9" t="s">
        <v>154</v>
      </c>
      <c r="DN1917" s="10">
        <v>1996</v>
      </c>
      <c r="DO1917" s="9">
        <f t="shared" si="8"/>
        <v>25</v>
      </c>
      <c r="DP1917" s="9" t="s">
        <v>155</v>
      </c>
      <c r="DQ1917" s="9" t="s">
        <v>202</v>
      </c>
      <c r="DR1917" s="9" t="s">
        <v>157</v>
      </c>
      <c r="DS1917" s="9" t="s">
        <v>137</v>
      </c>
      <c r="DT1917" s="9" t="s">
        <v>657</v>
      </c>
      <c r="DU1917" s="9" t="s">
        <v>168</v>
      </c>
      <c r="DV1917" s="9" t="str">
        <f>VLOOKUP(DU1917,Metadata!$B$2:$C$7,2,FALSE)</f>
        <v>0 - 3 years</v>
      </c>
    </row>
    <row r="1918" spans="1:126">
      <c r="A1918" s="13">
        <v>1917</v>
      </c>
      <c r="B1918" s="9" t="s">
        <v>135</v>
      </c>
      <c r="C1918" s="9" t="str">
        <f>VLOOKUP(B1918,Metadata!$M$2:$N$6,2,FALSE)</f>
        <v>Permanent Employee</v>
      </c>
      <c r="D1918" s="9" t="s">
        <v>159</v>
      </c>
      <c r="E1918" s="9" t="s">
        <v>137</v>
      </c>
      <c r="F1918" s="9" t="s">
        <v>138</v>
      </c>
      <c r="G1918" s="9" t="s">
        <v>172</v>
      </c>
      <c r="H1918" s="9" t="str">
        <f>IF(G1918="","",VLOOKUP(G1918,Metadata!$J$2:$K$22,2,FALSE))</f>
        <v>Porto Metropolitan Area</v>
      </c>
      <c r="I1918" s="9" t="s">
        <v>359</v>
      </c>
      <c r="J1918" s="9" t="str">
        <f>IF(I1918="","",VLOOKUP(I1918,Metadata!$P$2:$Q$43,2,FALSE))</f>
        <v>Middle East</v>
      </c>
      <c r="K1918" s="9" t="str">
        <f t="shared" si="0"/>
        <v>International</v>
      </c>
      <c r="L1918" s="9" t="s">
        <v>137</v>
      </c>
      <c r="M1918" s="9" t="str">
        <f>IF(L1918="","",VLOOKUP(L1918,Metadata!$J$2:$K$22,2,FALSE))</f>
        <v/>
      </c>
      <c r="N1918" s="9" t="s">
        <v>141</v>
      </c>
      <c r="O1918" s="9" t="s">
        <v>137</v>
      </c>
      <c r="P1918" s="9" t="s">
        <v>142</v>
      </c>
      <c r="Q1918" s="10" t="str">
        <f t="shared" si="1"/>
        <v>Full Office Job</v>
      </c>
      <c r="R1918" s="10">
        <v>5</v>
      </c>
      <c r="S1918" s="9" t="s">
        <v>192</v>
      </c>
      <c r="T1918" s="9" t="s">
        <v>137</v>
      </c>
      <c r="U1918" s="9" t="str">
        <f>IF(S1918&lt;&gt;"",S1918,IF(T1918&lt;&gt;"",VLOOKUP(T1918,Metadata!$S$2:$T$228,2,FALSE),""))</f>
        <v>Back-End Developer</v>
      </c>
      <c r="V1918" s="9" t="s">
        <v>217</v>
      </c>
      <c r="W1918" s="9" t="s">
        <v>137</v>
      </c>
      <c r="X1918" s="9" t="s">
        <v>145</v>
      </c>
      <c r="Y1918" s="9" t="s">
        <v>137</v>
      </c>
      <c r="Z1918" s="9" t="s">
        <v>218</v>
      </c>
      <c r="AA1918" s="9" t="s">
        <v>137</v>
      </c>
      <c r="AB1918" s="9" t="s">
        <v>137</v>
      </c>
      <c r="AC1918" s="9"/>
      <c r="AD1918" s="9" t="s">
        <v>148</v>
      </c>
      <c r="AE1918" s="9"/>
      <c r="AF1918" s="9" t="s">
        <v>243</v>
      </c>
      <c r="AG1918" s="9" t="s">
        <v>166</v>
      </c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 t="s">
        <v>324</v>
      </c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 t="s">
        <v>257</v>
      </c>
      <c r="BP1918" s="9"/>
      <c r="BQ1918" s="9" t="s">
        <v>219</v>
      </c>
      <c r="BR1918" s="9"/>
      <c r="BS1918" s="9"/>
      <c r="BT1918" s="9"/>
      <c r="BU1918" s="9"/>
      <c r="BV1918" s="9"/>
      <c r="BW1918" s="9"/>
      <c r="BX1918" s="9"/>
      <c r="BY1918" s="9"/>
      <c r="BZ1918" s="9"/>
      <c r="CA1918" s="10"/>
      <c r="CB1918" s="10" t="str">
        <f t="shared" si="5"/>
        <v/>
      </c>
      <c r="CC1918" s="10"/>
      <c r="CD1918" s="9" t="str">
        <f t="shared" si="2"/>
        <v/>
      </c>
      <c r="CE1918" s="9" t="s">
        <v>168</v>
      </c>
      <c r="CF1918" s="9" t="s">
        <v>225</v>
      </c>
      <c r="CG1918" s="9">
        <f>IF(CF1918="","",VLOOKUP(CF1918,Metadata!$D$2:$H$20,2,FALSE))</f>
        <v>22500</v>
      </c>
      <c r="CH1918" s="9">
        <f>IF(CF1918="","",VLOOKUP(CF1918,Metadata!$D$2:$H$20,4,FALSE))</f>
        <v>20000</v>
      </c>
      <c r="CI1918" s="9">
        <f>IF(CF1918="","",VLOOKUP(CF1918,Metadata!$D$2:$H$20,5,FALSE))</f>
        <v>25000</v>
      </c>
      <c r="CJ1918" s="9">
        <f t="shared" si="3"/>
        <v>22500</v>
      </c>
      <c r="CK1918" s="9" t="s">
        <v>153</v>
      </c>
      <c r="CL1918" s="10">
        <v>3</v>
      </c>
      <c r="CM1918" s="10">
        <v>4</v>
      </c>
      <c r="CN1918" s="10">
        <v>7</v>
      </c>
      <c r="CO1918" s="10">
        <v>7</v>
      </c>
      <c r="CP1918" s="10">
        <v>6</v>
      </c>
      <c r="CQ1918" s="10">
        <v>7</v>
      </c>
      <c r="CR1918" s="10">
        <v>6</v>
      </c>
      <c r="CS1918" s="10">
        <v>7</v>
      </c>
      <c r="CT1918" s="10">
        <v>5</v>
      </c>
      <c r="CU1918" s="10">
        <v>5</v>
      </c>
      <c r="CV1918" s="10">
        <v>6</v>
      </c>
      <c r="CW1918" s="10">
        <v>5</v>
      </c>
      <c r="CX1918" s="10">
        <v>7</v>
      </c>
      <c r="CY1918" s="10">
        <v>5</v>
      </c>
      <c r="CZ1918" s="10">
        <v>5</v>
      </c>
      <c r="DA1918" s="10">
        <v>5</v>
      </c>
      <c r="DB1918" s="10">
        <v>5</v>
      </c>
      <c r="DC1918" s="10">
        <v>7</v>
      </c>
      <c r="DD1918" s="10">
        <v>5</v>
      </c>
      <c r="DE1918" s="10">
        <v>5</v>
      </c>
      <c r="DF1918" s="10">
        <v>6</v>
      </c>
      <c r="DG1918" s="10">
        <v>7</v>
      </c>
      <c r="DH1918" s="10">
        <v>6</v>
      </c>
      <c r="DI1918" s="10">
        <v>7</v>
      </c>
      <c r="DJ1918" s="10">
        <v>3</v>
      </c>
      <c r="DK1918" s="10">
        <v>6</v>
      </c>
      <c r="DL1918" s="10">
        <v>6</v>
      </c>
      <c r="DM1918" s="9" t="s">
        <v>154</v>
      </c>
      <c r="DN1918" s="10">
        <v>1991</v>
      </c>
      <c r="DO1918" s="9">
        <f t="shared" si="8"/>
        <v>30</v>
      </c>
      <c r="DP1918" s="9" t="s">
        <v>222</v>
      </c>
      <c r="DQ1918" s="9" t="s">
        <v>210</v>
      </c>
      <c r="DR1918" s="9" t="s">
        <v>157</v>
      </c>
      <c r="DS1918" s="9" t="s">
        <v>137</v>
      </c>
      <c r="DT1918" s="9" t="s">
        <v>657</v>
      </c>
      <c r="DU1918" s="9" t="s">
        <v>223</v>
      </c>
      <c r="DV1918" s="9" t="str">
        <f>VLOOKUP(DU1918,Metadata!$B$2:$C$7,2,FALSE)</f>
        <v>3 - 6 years</v>
      </c>
    </row>
    <row r="1919" spans="1:126">
      <c r="A1919" s="13">
        <v>1918</v>
      </c>
      <c r="B1919" s="9" t="s">
        <v>135</v>
      </c>
      <c r="C1919" s="9" t="str">
        <f>VLOOKUP(B1919,Metadata!$M$2:$N$6,2,FALSE)</f>
        <v>Permanent Employee</v>
      </c>
      <c r="D1919" s="9" t="s">
        <v>159</v>
      </c>
      <c r="E1919" s="9" t="s">
        <v>137</v>
      </c>
      <c r="F1919" s="9" t="s">
        <v>138</v>
      </c>
      <c r="G1919" s="9" t="s">
        <v>172</v>
      </c>
      <c r="H1919" s="9" t="str">
        <f>IF(G1919="","",VLOOKUP(G1919,Metadata!$J$2:$K$22,2,FALSE))</f>
        <v>Porto Metropolitan Area</v>
      </c>
      <c r="I1919" s="9" t="s">
        <v>138</v>
      </c>
      <c r="J1919" s="9" t="str">
        <f>IF(I1919="","",VLOOKUP(I1919,Metadata!$P$2:$Q$43,2,FALSE))</f>
        <v>Europe</v>
      </c>
      <c r="K1919" s="9" t="str">
        <f t="shared" si="0"/>
        <v>Portugal</v>
      </c>
      <c r="L1919" s="9" t="s">
        <v>172</v>
      </c>
      <c r="M1919" s="9" t="str">
        <f>IF(L1919="","",VLOOKUP(L1919,Metadata!$J$2:$K$22,2,FALSE))</f>
        <v>Porto Metropolitan Area</v>
      </c>
      <c r="N1919" s="9" t="s">
        <v>141</v>
      </c>
      <c r="O1919" s="9" t="s">
        <v>137</v>
      </c>
      <c r="P1919" s="9" t="s">
        <v>142</v>
      </c>
      <c r="Q1919" s="10" t="str">
        <f t="shared" si="1"/>
        <v>Full Office Job</v>
      </c>
      <c r="R1919" s="10">
        <v>4</v>
      </c>
      <c r="S1919" s="9" t="s">
        <v>161</v>
      </c>
      <c r="T1919" s="9" t="s">
        <v>137</v>
      </c>
      <c r="U1919" s="9" t="str">
        <f>IF(S1919&lt;&gt;"",S1919,IF(T1919&lt;&gt;"",VLOOKUP(T1919,Metadata!$S$2:$T$228,2,FALSE),""))</f>
        <v>Full-Stack Developer</v>
      </c>
      <c r="V1919" s="9" t="s">
        <v>162</v>
      </c>
      <c r="W1919" s="9" t="s">
        <v>137</v>
      </c>
      <c r="X1919" s="9" t="s">
        <v>208</v>
      </c>
      <c r="Y1919" s="9" t="s">
        <v>137</v>
      </c>
      <c r="Z1919" s="9" t="s">
        <v>184</v>
      </c>
      <c r="AA1919" s="9" t="s">
        <v>165</v>
      </c>
      <c r="AB1919" s="9" t="s">
        <v>253</v>
      </c>
      <c r="AC1919" s="9" t="s">
        <v>147</v>
      </c>
      <c r="AD1919" s="9"/>
      <c r="AE1919" s="9" t="s">
        <v>194</v>
      </c>
      <c r="AF1919" s="9"/>
      <c r="AG1919" s="9"/>
      <c r="AH1919" s="9"/>
      <c r="AI1919" s="9"/>
      <c r="AJ1919" s="9" t="s">
        <v>185</v>
      </c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 t="s">
        <v>178</v>
      </c>
      <c r="BB1919" s="9"/>
      <c r="BC1919" s="9"/>
      <c r="BD1919" s="9"/>
      <c r="BE1919" s="9"/>
      <c r="BF1919" s="9"/>
      <c r="BG1919" s="9"/>
      <c r="BH1919" s="9"/>
      <c r="BI1919" s="9"/>
      <c r="BJ1919" s="9" t="s">
        <v>167</v>
      </c>
      <c r="BK1919" s="9" t="s">
        <v>198</v>
      </c>
      <c r="BL1919" s="9" t="s">
        <v>199</v>
      </c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10"/>
      <c r="CB1919" s="10" t="str">
        <f t="shared" si="5"/>
        <v/>
      </c>
      <c r="CC1919" s="10"/>
      <c r="CD1919" s="9" t="str">
        <f t="shared" si="2"/>
        <v/>
      </c>
      <c r="CE1919" s="9" t="s">
        <v>151</v>
      </c>
      <c r="CF1919" s="9" t="s">
        <v>220</v>
      </c>
      <c r="CG1919" s="9">
        <f>IF(CF1919="","",VLOOKUP(CF1919,Metadata!$D$2:$H$20,2,FALSE))</f>
        <v>27500</v>
      </c>
      <c r="CH1919" s="9">
        <f>IF(CF1919="","",VLOOKUP(CF1919,Metadata!$D$2:$H$20,4,FALSE))</f>
        <v>25000</v>
      </c>
      <c r="CI1919" s="9">
        <f>IF(CF1919="","",VLOOKUP(CF1919,Metadata!$D$2:$H$20,5,FALSE))</f>
        <v>30000</v>
      </c>
      <c r="CJ1919" s="9">
        <f t="shared" si="3"/>
        <v>27500</v>
      </c>
      <c r="CK1919" s="9" t="s">
        <v>221</v>
      </c>
      <c r="CL1919" s="10">
        <v>4</v>
      </c>
      <c r="CM1919" s="10">
        <v>2</v>
      </c>
      <c r="CN1919" s="10">
        <v>7</v>
      </c>
      <c r="CO1919" s="10">
        <v>7</v>
      </c>
      <c r="CP1919" s="10">
        <v>5</v>
      </c>
      <c r="CQ1919" s="10">
        <v>7</v>
      </c>
      <c r="CR1919" s="10">
        <v>4</v>
      </c>
      <c r="CS1919" s="10">
        <v>7</v>
      </c>
      <c r="CT1919" s="10">
        <v>7</v>
      </c>
      <c r="CU1919" s="10">
        <v>5</v>
      </c>
      <c r="CV1919" s="10">
        <v>4</v>
      </c>
      <c r="CW1919" s="10">
        <v>5</v>
      </c>
      <c r="CX1919" s="10">
        <v>7</v>
      </c>
      <c r="CY1919" s="10">
        <v>5</v>
      </c>
      <c r="CZ1919" s="10">
        <v>4</v>
      </c>
      <c r="DA1919" s="10">
        <v>5</v>
      </c>
      <c r="DB1919" s="10">
        <v>6</v>
      </c>
      <c r="DC1919" s="10">
        <v>7</v>
      </c>
      <c r="DD1919" s="10">
        <v>4</v>
      </c>
      <c r="DE1919" s="10">
        <v>7</v>
      </c>
      <c r="DF1919" s="10">
        <v>7</v>
      </c>
      <c r="DG1919" s="10">
        <v>7</v>
      </c>
      <c r="DH1919" s="10">
        <v>7</v>
      </c>
      <c r="DI1919" s="10">
        <v>7</v>
      </c>
      <c r="DJ1919" s="10">
        <v>4</v>
      </c>
      <c r="DK1919" s="10">
        <v>7</v>
      </c>
      <c r="DL1919" s="10">
        <v>7</v>
      </c>
      <c r="DM1919" s="9" t="s">
        <v>154</v>
      </c>
      <c r="DN1919" s="10">
        <v>1992</v>
      </c>
      <c r="DO1919" s="9">
        <f t="shared" si="8"/>
        <v>29</v>
      </c>
      <c r="DP1919" s="9" t="s">
        <v>155</v>
      </c>
      <c r="DQ1919" s="9" t="s">
        <v>202</v>
      </c>
      <c r="DR1919" s="9" t="s">
        <v>157</v>
      </c>
      <c r="DS1919" s="9" t="s">
        <v>137</v>
      </c>
      <c r="DT1919" s="9" t="s">
        <v>657</v>
      </c>
      <c r="DU1919" s="9" t="s">
        <v>223</v>
      </c>
      <c r="DV1919" s="9" t="str">
        <f>VLOOKUP(DU1919,Metadata!$B$2:$C$7,2,FALSE)</f>
        <v>3 - 6 years</v>
      </c>
    </row>
    <row r="1920" spans="1:126">
      <c r="A1920" s="13">
        <v>1919</v>
      </c>
      <c r="B1920" s="9" t="s">
        <v>135</v>
      </c>
      <c r="C1920" s="9" t="str">
        <f>VLOOKUP(B1920,Metadata!$M$2:$N$6,2,FALSE)</f>
        <v>Permanent Employee</v>
      </c>
      <c r="D1920" s="9" t="s">
        <v>159</v>
      </c>
      <c r="E1920" s="9" t="s">
        <v>137</v>
      </c>
      <c r="F1920" s="9" t="s">
        <v>138</v>
      </c>
      <c r="G1920" s="9" t="s">
        <v>190</v>
      </c>
      <c r="H1920" s="9" t="str">
        <f>IF(G1920="","",VLOOKUP(G1920,Metadata!$J$2:$K$22,2,FALSE))</f>
        <v>North</v>
      </c>
      <c r="I1920" s="9" t="s">
        <v>138</v>
      </c>
      <c r="J1920" s="9" t="str">
        <f>IF(I1920="","",VLOOKUP(I1920,Metadata!$P$2:$Q$43,2,FALSE))</f>
        <v>Europe</v>
      </c>
      <c r="K1920" s="9" t="str">
        <f t="shared" si="0"/>
        <v>Portugal</v>
      </c>
      <c r="L1920" s="9" t="s">
        <v>172</v>
      </c>
      <c r="M1920" s="9" t="str">
        <f>IF(L1920="","",VLOOKUP(L1920,Metadata!$J$2:$K$22,2,FALSE))</f>
        <v>Porto Metropolitan Area</v>
      </c>
      <c r="N1920" s="9" t="s">
        <v>141</v>
      </c>
      <c r="O1920" s="9" t="s">
        <v>137</v>
      </c>
      <c r="P1920" s="9" t="s">
        <v>142</v>
      </c>
      <c r="Q1920" s="10" t="str">
        <f t="shared" si="1"/>
        <v>Full Office Job</v>
      </c>
      <c r="R1920" s="10">
        <v>4</v>
      </c>
      <c r="S1920" s="9" t="s">
        <v>183</v>
      </c>
      <c r="T1920" s="9" t="s">
        <v>137</v>
      </c>
      <c r="U1920" s="9" t="str">
        <f>IF(S1920&lt;&gt;"",S1920,IF(T1920&lt;&gt;"",VLOOKUP(T1920,Metadata!$S$2:$T$228,2,FALSE),""))</f>
        <v>Product Owner/Product Manager</v>
      </c>
      <c r="V1920" s="9" t="s">
        <v>162</v>
      </c>
      <c r="W1920" s="9" t="s">
        <v>137</v>
      </c>
      <c r="X1920" s="9" t="s">
        <v>163</v>
      </c>
      <c r="Y1920" s="9" t="s">
        <v>137</v>
      </c>
      <c r="Z1920" s="9" t="s">
        <v>184</v>
      </c>
      <c r="AA1920" s="9" t="s">
        <v>137</v>
      </c>
      <c r="AB1920" s="9" t="s">
        <v>137</v>
      </c>
      <c r="AC1920" s="9" t="s">
        <v>147</v>
      </c>
      <c r="AD1920" s="9" t="s">
        <v>148</v>
      </c>
      <c r="AE1920" s="9"/>
      <c r="AF1920" s="9" t="s">
        <v>243</v>
      </c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 t="s">
        <v>178</v>
      </c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 t="s">
        <v>150</v>
      </c>
      <c r="BZ1920" s="9" t="s">
        <v>137</v>
      </c>
      <c r="CA1920" s="10"/>
      <c r="CB1920" s="10" t="str">
        <f t="shared" si="5"/>
        <v/>
      </c>
      <c r="CC1920" s="10"/>
      <c r="CD1920" s="9" t="str">
        <f t="shared" si="2"/>
        <v/>
      </c>
      <c r="CE1920" s="9" t="s">
        <v>151</v>
      </c>
      <c r="CF1920" s="9" t="s">
        <v>245</v>
      </c>
      <c r="CG1920" s="9">
        <f>IF(CF1920="","",VLOOKUP(CF1920,Metadata!$D$2:$H$20,2,FALSE))</f>
        <v>42500</v>
      </c>
      <c r="CH1920" s="9">
        <f>IF(CF1920="","",VLOOKUP(CF1920,Metadata!$D$2:$H$20,4,FALSE))</f>
        <v>40000</v>
      </c>
      <c r="CI1920" s="9">
        <f>IF(CF1920="","",VLOOKUP(CF1920,Metadata!$D$2:$H$20,5,FALSE))</f>
        <v>45000</v>
      </c>
      <c r="CJ1920" s="9">
        <f t="shared" si="3"/>
        <v>42500</v>
      </c>
      <c r="CK1920" s="9" t="s">
        <v>153</v>
      </c>
      <c r="CL1920" s="10">
        <v>5</v>
      </c>
      <c r="CM1920" s="10">
        <v>4</v>
      </c>
      <c r="CN1920" s="10">
        <v>7</v>
      </c>
      <c r="CO1920" s="10">
        <v>5</v>
      </c>
      <c r="CP1920" s="10">
        <v>5</v>
      </c>
      <c r="CQ1920" s="10">
        <v>6</v>
      </c>
      <c r="CR1920" s="10">
        <v>6</v>
      </c>
      <c r="CS1920" s="10">
        <v>4</v>
      </c>
      <c r="CT1920" s="10">
        <v>5</v>
      </c>
      <c r="CU1920" s="10">
        <v>5</v>
      </c>
      <c r="CV1920" s="10">
        <v>6</v>
      </c>
      <c r="CW1920" s="10">
        <v>6</v>
      </c>
      <c r="CX1920" s="10">
        <v>7</v>
      </c>
      <c r="CY1920" s="10">
        <v>4</v>
      </c>
      <c r="CZ1920" s="10">
        <v>6</v>
      </c>
      <c r="DA1920" s="10">
        <v>5</v>
      </c>
      <c r="DB1920" s="10">
        <v>4</v>
      </c>
      <c r="DC1920" s="10">
        <v>7</v>
      </c>
      <c r="DD1920" s="10">
        <v>2</v>
      </c>
      <c r="DE1920" s="10">
        <v>4</v>
      </c>
      <c r="DF1920" s="10">
        <v>5</v>
      </c>
      <c r="DG1920" s="10">
        <v>3</v>
      </c>
      <c r="DH1920" s="10">
        <v>3</v>
      </c>
      <c r="DI1920" s="10">
        <v>4</v>
      </c>
      <c r="DJ1920" s="10">
        <v>3</v>
      </c>
      <c r="DK1920" s="10">
        <v>3</v>
      </c>
      <c r="DL1920" s="10">
        <v>4</v>
      </c>
      <c r="DM1920" s="9" t="s">
        <v>154</v>
      </c>
      <c r="DN1920" s="10">
        <v>1981</v>
      </c>
      <c r="DO1920" s="9">
        <f t="shared" si="8"/>
        <v>40</v>
      </c>
      <c r="DP1920" s="9" t="s">
        <v>222</v>
      </c>
      <c r="DQ1920" s="9" t="s">
        <v>202</v>
      </c>
      <c r="DR1920" s="9" t="s">
        <v>157</v>
      </c>
      <c r="DS1920" s="9" t="s">
        <v>137</v>
      </c>
      <c r="DT1920" s="9" t="s">
        <v>657</v>
      </c>
      <c r="DU1920" s="9" t="s">
        <v>158</v>
      </c>
      <c r="DV1920" s="9" t="str">
        <f>VLOOKUP(DU1920,Metadata!$B$2:$C$7,2,FALSE)</f>
        <v>6+ years</v>
      </c>
    </row>
    <row r="1921" spans="1:126">
      <c r="A1921" s="13">
        <v>1920</v>
      </c>
      <c r="B1921" s="9" t="s">
        <v>135</v>
      </c>
      <c r="C1921" s="9" t="str">
        <f>VLOOKUP(B1921,Metadata!$M$2:$N$6,2,FALSE)</f>
        <v>Permanent Employee</v>
      </c>
      <c r="D1921" s="9" t="s">
        <v>159</v>
      </c>
      <c r="E1921" s="9" t="s">
        <v>137</v>
      </c>
      <c r="F1921" s="9" t="s">
        <v>138</v>
      </c>
      <c r="G1921" s="9" t="s">
        <v>190</v>
      </c>
      <c r="H1921" s="9" t="str">
        <f>IF(G1921="","",VLOOKUP(G1921,Metadata!$J$2:$K$22,2,FALSE))</f>
        <v>North</v>
      </c>
      <c r="I1921" s="9" t="s">
        <v>138</v>
      </c>
      <c r="J1921" s="9" t="str">
        <f>IF(I1921="","",VLOOKUP(I1921,Metadata!$P$2:$Q$43,2,FALSE))</f>
        <v>Europe</v>
      </c>
      <c r="K1921" s="9" t="str">
        <f t="shared" si="0"/>
        <v>Portugal</v>
      </c>
      <c r="L1921" s="9" t="s">
        <v>172</v>
      </c>
      <c r="M1921" s="9" t="str">
        <f>IF(L1921="","",VLOOKUP(L1921,Metadata!$J$2:$K$22,2,FALSE))</f>
        <v>Porto Metropolitan Area</v>
      </c>
      <c r="N1921" s="9" t="s">
        <v>214</v>
      </c>
      <c r="O1921" s="9" t="s">
        <v>278</v>
      </c>
      <c r="P1921" s="9" t="s">
        <v>142</v>
      </c>
      <c r="Q1921" s="10" t="str">
        <f t="shared" si="1"/>
        <v>Full Office Job</v>
      </c>
      <c r="R1921" s="10">
        <v>5</v>
      </c>
      <c r="S1921" s="9" t="s">
        <v>192</v>
      </c>
      <c r="T1921" s="9" t="s">
        <v>137</v>
      </c>
      <c r="U1921" s="9" t="str">
        <f>IF(S1921&lt;&gt;"",S1921,IF(T1921&lt;&gt;"",VLOOKUP(T1921,Metadata!$S$2:$T$228,2,FALSE),""))</f>
        <v>Back-End Developer</v>
      </c>
      <c r="V1921" s="9" t="s">
        <v>217</v>
      </c>
      <c r="W1921" s="9" t="s">
        <v>137</v>
      </c>
      <c r="X1921" s="9" t="s">
        <v>145</v>
      </c>
      <c r="Y1921" s="9" t="s">
        <v>137</v>
      </c>
      <c r="Z1921" s="9" t="s">
        <v>146</v>
      </c>
      <c r="AA1921" s="9" t="s">
        <v>165</v>
      </c>
      <c r="AB1921" s="9" t="s">
        <v>137</v>
      </c>
      <c r="AC1921" s="9" t="s">
        <v>147</v>
      </c>
      <c r="AD1921" s="9"/>
      <c r="AE1921" s="9" t="s">
        <v>194</v>
      </c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 t="s">
        <v>178</v>
      </c>
      <c r="BB1921" s="9"/>
      <c r="BC1921" s="9"/>
      <c r="BD1921" s="9"/>
      <c r="BE1921" s="9"/>
      <c r="BF1921" s="9"/>
      <c r="BG1921" s="9"/>
      <c r="BH1921" s="9"/>
      <c r="BI1921" s="9"/>
      <c r="BJ1921" s="9" t="s">
        <v>167</v>
      </c>
      <c r="BK1921" s="9" t="s">
        <v>198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10"/>
      <c r="CB1921" s="10" t="str">
        <f t="shared" si="5"/>
        <v/>
      </c>
      <c r="CC1921" s="10"/>
      <c r="CD1921" s="9" t="str">
        <f t="shared" si="2"/>
        <v/>
      </c>
      <c r="CE1921" s="9" t="s">
        <v>168</v>
      </c>
      <c r="CF1921" s="9" t="s">
        <v>152</v>
      </c>
      <c r="CG1921" s="9">
        <f>IF(CF1921="","",VLOOKUP(CF1921,Metadata!$D$2:$H$20,2,FALSE))</f>
        <v>32500</v>
      </c>
      <c r="CH1921" s="9">
        <f>IF(CF1921="","",VLOOKUP(CF1921,Metadata!$D$2:$H$20,4,FALSE))</f>
        <v>30000</v>
      </c>
      <c r="CI1921" s="9">
        <f>IF(CF1921="","",VLOOKUP(CF1921,Metadata!$D$2:$H$20,5,FALSE))</f>
        <v>35000</v>
      </c>
      <c r="CJ1921" s="9">
        <f t="shared" si="3"/>
        <v>32500</v>
      </c>
      <c r="CK1921" s="9" t="s">
        <v>189</v>
      </c>
      <c r="CL1921" s="10">
        <v>6</v>
      </c>
      <c r="CM1921" s="10">
        <v>2</v>
      </c>
      <c r="CN1921" s="10">
        <v>6</v>
      </c>
      <c r="CO1921" s="10">
        <v>7</v>
      </c>
      <c r="CP1921" s="10">
        <v>5</v>
      </c>
      <c r="CQ1921" s="10">
        <v>6</v>
      </c>
      <c r="CR1921" s="10">
        <v>6</v>
      </c>
      <c r="CS1921" s="10">
        <v>6</v>
      </c>
      <c r="CT1921" s="10">
        <v>5</v>
      </c>
      <c r="CU1921" s="10">
        <v>6</v>
      </c>
      <c r="CV1921" s="10">
        <v>6</v>
      </c>
      <c r="CW1921" s="10">
        <v>6</v>
      </c>
      <c r="CX1921" s="10">
        <v>7</v>
      </c>
      <c r="CY1921" s="10">
        <v>6</v>
      </c>
      <c r="CZ1921" s="10">
        <v>6</v>
      </c>
      <c r="DA1921" s="10">
        <v>6</v>
      </c>
      <c r="DB1921" s="10">
        <v>5</v>
      </c>
      <c r="DC1921" s="10">
        <v>5</v>
      </c>
      <c r="DD1921" s="10">
        <v>5</v>
      </c>
      <c r="DE1921" s="10">
        <v>7</v>
      </c>
      <c r="DF1921" s="10">
        <v>6</v>
      </c>
      <c r="DG1921" s="10">
        <v>6</v>
      </c>
      <c r="DH1921" s="10">
        <v>5</v>
      </c>
      <c r="DI1921" s="10">
        <v>7</v>
      </c>
      <c r="DJ1921" s="10">
        <v>6</v>
      </c>
      <c r="DK1921" s="10">
        <v>6</v>
      </c>
      <c r="DL1921" s="10">
        <v>6</v>
      </c>
      <c r="DM1921" s="9" t="s">
        <v>154</v>
      </c>
      <c r="DN1921" s="10">
        <v>1976</v>
      </c>
      <c r="DO1921" s="9">
        <f t="shared" si="8"/>
        <v>45</v>
      </c>
      <c r="DP1921" s="9" t="s">
        <v>155</v>
      </c>
      <c r="DQ1921" s="9" t="s">
        <v>202</v>
      </c>
      <c r="DR1921" s="9" t="s">
        <v>157</v>
      </c>
      <c r="DS1921" s="9" t="s">
        <v>137</v>
      </c>
      <c r="DT1921" s="9" t="s">
        <v>657</v>
      </c>
      <c r="DU1921" s="9" t="s">
        <v>203</v>
      </c>
      <c r="DV1921" s="9" t="str">
        <f>VLOOKUP(DU1921,Metadata!$B$2:$C$7,2,FALSE)</f>
        <v>6+ years</v>
      </c>
    </row>
    <row r="1922" spans="1:126">
      <c r="A1922" s="13">
        <v>1921</v>
      </c>
      <c r="B1922" s="9" t="s">
        <v>135</v>
      </c>
      <c r="C1922" s="9" t="str">
        <f>VLOOKUP(B1922,Metadata!$M$2:$N$6,2,FALSE)</f>
        <v>Permanent Employee</v>
      </c>
      <c r="D1922" s="9" t="s">
        <v>136</v>
      </c>
      <c r="E1922" s="9" t="s">
        <v>137</v>
      </c>
      <c r="F1922" s="9" t="s">
        <v>138</v>
      </c>
      <c r="G1922" s="9" t="s">
        <v>140</v>
      </c>
      <c r="H1922" s="9" t="str">
        <f>IF(G1922="","",VLOOKUP(G1922,Metadata!$J$2:$K$22,2,FALSE))</f>
        <v>Lisbon Metropolitan Area</v>
      </c>
      <c r="I1922" s="9" t="s">
        <v>228</v>
      </c>
      <c r="J1922" s="9" t="str">
        <f>IF(I1922="","",VLOOKUP(I1922,Metadata!$P$2:$Q$43,2,FALSE))</f>
        <v>Europe</v>
      </c>
      <c r="K1922" s="9" t="str">
        <f t="shared" si="0"/>
        <v>International</v>
      </c>
      <c r="L1922" s="9" t="s">
        <v>137</v>
      </c>
      <c r="M1922" s="9" t="str">
        <f>IF(L1922="","",VLOOKUP(L1922,Metadata!$J$2:$K$22,2,FALSE))</f>
        <v/>
      </c>
      <c r="N1922" s="9" t="s">
        <v>141</v>
      </c>
      <c r="O1922" s="9" t="s">
        <v>137</v>
      </c>
      <c r="P1922" s="9" t="s">
        <v>142</v>
      </c>
      <c r="Q1922" s="10" t="str">
        <f t="shared" si="1"/>
        <v>Full Office Job</v>
      </c>
      <c r="R1922" s="10">
        <v>5</v>
      </c>
      <c r="S1922" s="9" t="s">
        <v>143</v>
      </c>
      <c r="T1922" s="9" t="s">
        <v>137</v>
      </c>
      <c r="U1922" s="9" t="str">
        <f>IF(S1922&lt;&gt;"",S1922,IF(T1922&lt;&gt;"",VLOOKUP(T1922,Metadata!$S$2:$T$228,2,FALSE),""))</f>
        <v>Technical Team Leader</v>
      </c>
      <c r="V1922" s="9" t="s">
        <v>162</v>
      </c>
      <c r="W1922" s="9" t="s">
        <v>137</v>
      </c>
      <c r="X1922" s="9" t="s">
        <v>252</v>
      </c>
      <c r="Y1922" s="9" t="s">
        <v>137</v>
      </c>
      <c r="Z1922" s="9" t="s">
        <v>262</v>
      </c>
      <c r="AA1922" s="9" t="s">
        <v>165</v>
      </c>
      <c r="AB1922" s="9" t="s">
        <v>253</v>
      </c>
      <c r="AC1922" s="9" t="s">
        <v>147</v>
      </c>
      <c r="AD1922" s="9" t="s">
        <v>148</v>
      </c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 t="s">
        <v>284</v>
      </c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 t="s">
        <v>186</v>
      </c>
      <c r="BO1922" s="9"/>
      <c r="BP1922" s="9"/>
      <c r="BQ1922" s="9" t="s">
        <v>219</v>
      </c>
      <c r="BR1922" s="9"/>
      <c r="BS1922" s="9"/>
      <c r="BT1922" s="9"/>
      <c r="BU1922" s="9"/>
      <c r="BV1922" s="9"/>
      <c r="BW1922" s="9"/>
      <c r="BX1922" s="9"/>
      <c r="BY1922" s="9"/>
      <c r="BZ1922" s="9"/>
      <c r="CA1922" s="10"/>
      <c r="CB1922" s="10" t="str">
        <f t="shared" si="5"/>
        <v/>
      </c>
      <c r="CC1922" s="10"/>
      <c r="CD1922" s="9" t="str">
        <f t="shared" si="2"/>
        <v/>
      </c>
      <c r="CE1922" s="9" t="s">
        <v>151</v>
      </c>
      <c r="CF1922" s="9" t="s">
        <v>220</v>
      </c>
      <c r="CG1922" s="9">
        <f>IF(CF1922="","",VLOOKUP(CF1922,Metadata!$D$2:$H$20,2,FALSE))</f>
        <v>27500</v>
      </c>
      <c r="CH1922" s="9">
        <f>IF(CF1922="","",VLOOKUP(CF1922,Metadata!$D$2:$H$20,4,FALSE))</f>
        <v>25000</v>
      </c>
      <c r="CI1922" s="9">
        <f>IF(CF1922="","",VLOOKUP(CF1922,Metadata!$D$2:$H$20,5,FALSE))</f>
        <v>30000</v>
      </c>
      <c r="CJ1922" s="9">
        <f t="shared" si="3"/>
        <v>27500</v>
      </c>
      <c r="CK1922" s="9" t="s">
        <v>277</v>
      </c>
      <c r="CL1922" s="10">
        <v>5</v>
      </c>
      <c r="CM1922" s="10">
        <v>5</v>
      </c>
      <c r="CN1922" s="10">
        <v>6</v>
      </c>
      <c r="CO1922" s="10">
        <v>7</v>
      </c>
      <c r="CP1922" s="10">
        <v>6</v>
      </c>
      <c r="CQ1922" s="10">
        <v>6</v>
      </c>
      <c r="CR1922" s="10">
        <v>4</v>
      </c>
      <c r="CS1922" s="10">
        <v>5</v>
      </c>
      <c r="CT1922" s="10">
        <v>5</v>
      </c>
      <c r="CU1922" s="10">
        <v>6</v>
      </c>
      <c r="CV1922" s="10">
        <v>6</v>
      </c>
      <c r="CW1922" s="10">
        <v>4</v>
      </c>
      <c r="CX1922" s="10">
        <v>6</v>
      </c>
      <c r="CY1922" s="10">
        <v>4</v>
      </c>
      <c r="CZ1922" s="10">
        <v>6</v>
      </c>
      <c r="DA1922" s="10">
        <v>5</v>
      </c>
      <c r="DB1922" s="10">
        <v>5</v>
      </c>
      <c r="DC1922" s="10">
        <v>6</v>
      </c>
      <c r="DD1922" s="10">
        <v>5</v>
      </c>
      <c r="DE1922" s="10">
        <v>7</v>
      </c>
      <c r="DF1922" s="10">
        <v>6</v>
      </c>
      <c r="DG1922" s="10">
        <v>6</v>
      </c>
      <c r="DH1922" s="10">
        <v>7</v>
      </c>
      <c r="DI1922" s="10">
        <v>4</v>
      </c>
      <c r="DJ1922" s="10">
        <v>3</v>
      </c>
      <c r="DK1922" s="10">
        <v>4</v>
      </c>
      <c r="DL1922" s="10">
        <v>4</v>
      </c>
      <c r="DM1922" s="9" t="s">
        <v>154</v>
      </c>
      <c r="DN1922" s="10">
        <v>1985</v>
      </c>
      <c r="DO1922" s="9">
        <f t="shared" si="8"/>
        <v>36</v>
      </c>
      <c r="DP1922" s="9" t="s">
        <v>155</v>
      </c>
      <c r="DQ1922" s="9" t="s">
        <v>156</v>
      </c>
      <c r="DR1922" s="9" t="s">
        <v>157</v>
      </c>
      <c r="DS1922" s="9" t="s">
        <v>137</v>
      </c>
      <c r="DT1922" s="9" t="s">
        <v>657</v>
      </c>
      <c r="DU1922" s="9" t="s">
        <v>158</v>
      </c>
      <c r="DV1922" s="9" t="str">
        <f>VLOOKUP(DU1922,Metadata!$B$2:$C$7,2,FALSE)</f>
        <v>6+ years</v>
      </c>
    </row>
    <row r="1923" spans="1:126">
      <c r="A1923" s="13">
        <v>1922</v>
      </c>
      <c r="B1923" s="9" t="s">
        <v>135</v>
      </c>
      <c r="C1923" s="9" t="str">
        <f>VLOOKUP(B1923,Metadata!$M$2:$N$6,2,FALSE)</f>
        <v>Permanent Employee</v>
      </c>
      <c r="D1923" s="9" t="s">
        <v>159</v>
      </c>
      <c r="E1923" s="9" t="s">
        <v>137</v>
      </c>
      <c r="F1923" s="9" t="s">
        <v>138</v>
      </c>
      <c r="G1923" s="9" t="s">
        <v>213</v>
      </c>
      <c r="H1923" s="9" t="str">
        <f>IF(G1923="","",VLOOKUP(G1923,Metadata!$J$2:$K$22,2,FALSE))</f>
        <v>Centre</v>
      </c>
      <c r="I1923" s="9" t="s">
        <v>138</v>
      </c>
      <c r="J1923" s="9" t="str">
        <f>IF(I1923="","",VLOOKUP(I1923,Metadata!$P$2:$Q$43,2,FALSE))</f>
        <v>Europe</v>
      </c>
      <c r="K1923" s="9" t="str">
        <f t="shared" si="0"/>
        <v>Portugal</v>
      </c>
      <c r="L1923" s="9" t="s">
        <v>172</v>
      </c>
      <c r="M1923" s="9" t="str">
        <f>IF(L1923="","",VLOOKUP(L1923,Metadata!$J$2:$K$22,2,FALSE))</f>
        <v>Porto Metropolitan Area</v>
      </c>
      <c r="N1923" s="9" t="s">
        <v>141</v>
      </c>
      <c r="O1923" s="9" t="s">
        <v>137</v>
      </c>
      <c r="P1923" s="9" t="s">
        <v>191</v>
      </c>
      <c r="Q1923" s="10" t="str">
        <f t="shared" si="1"/>
        <v>Remote Job (full or flexible)</v>
      </c>
      <c r="R1923" s="10">
        <v>6</v>
      </c>
      <c r="S1923" s="9" t="s">
        <v>192</v>
      </c>
      <c r="T1923" s="9" t="s">
        <v>137</v>
      </c>
      <c r="U1923" s="9" t="str">
        <f>IF(S1923&lt;&gt;"",S1923,IF(T1923&lt;&gt;"",VLOOKUP(T1923,Metadata!$S$2:$T$228,2,FALSE),""))</f>
        <v>Back-End Developer</v>
      </c>
      <c r="V1923" s="9" t="s">
        <v>207</v>
      </c>
      <c r="W1923" s="9" t="s">
        <v>137</v>
      </c>
      <c r="X1923" s="9" t="s">
        <v>163</v>
      </c>
      <c r="Y1923" s="9" t="s">
        <v>137</v>
      </c>
      <c r="Z1923" s="9" t="s">
        <v>184</v>
      </c>
      <c r="AA1923" s="9" t="s">
        <v>137</v>
      </c>
      <c r="AB1923" s="9" t="s">
        <v>137</v>
      </c>
      <c r="AC1923" s="9" t="s">
        <v>147</v>
      </c>
      <c r="AD1923" s="9" t="s">
        <v>148</v>
      </c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 t="s">
        <v>219</v>
      </c>
      <c r="BR1923" s="9"/>
      <c r="BS1923" s="9"/>
      <c r="BT1923" s="9"/>
      <c r="BU1923" s="9"/>
      <c r="BV1923" s="9"/>
      <c r="BW1923" s="9"/>
      <c r="BX1923" s="9"/>
      <c r="BY1923" s="9"/>
      <c r="BZ1923" s="9"/>
      <c r="CA1923" s="10"/>
      <c r="CB1923" s="10" t="str">
        <f t="shared" si="5"/>
        <v/>
      </c>
      <c r="CC1923" s="10"/>
      <c r="CD1923" s="9" t="str">
        <f t="shared" si="2"/>
        <v/>
      </c>
      <c r="CE1923" s="9" t="s">
        <v>232</v>
      </c>
      <c r="CF1923" s="9" t="s">
        <v>225</v>
      </c>
      <c r="CG1923" s="9">
        <f>IF(CF1923="","",VLOOKUP(CF1923,Metadata!$D$2:$H$20,2,FALSE))</f>
        <v>22500</v>
      </c>
      <c r="CH1923" s="9">
        <f>IF(CF1923="","",VLOOKUP(CF1923,Metadata!$D$2:$H$20,4,FALSE))</f>
        <v>20000</v>
      </c>
      <c r="CI1923" s="9">
        <f>IF(CF1923="","",VLOOKUP(CF1923,Metadata!$D$2:$H$20,5,FALSE))</f>
        <v>25000</v>
      </c>
      <c r="CJ1923" s="9">
        <f t="shared" si="3"/>
        <v>22500</v>
      </c>
      <c r="CK1923" s="9" t="s">
        <v>153</v>
      </c>
      <c r="CL1923" s="10">
        <v>6</v>
      </c>
      <c r="CM1923" s="10">
        <v>3</v>
      </c>
      <c r="CN1923" s="10">
        <v>7</v>
      </c>
      <c r="CO1923" s="10">
        <v>5</v>
      </c>
      <c r="CP1923" s="10">
        <v>6</v>
      </c>
      <c r="CQ1923" s="10">
        <v>5</v>
      </c>
      <c r="CR1923" s="10">
        <v>7</v>
      </c>
      <c r="CS1923" s="10">
        <v>7</v>
      </c>
      <c r="CT1923" s="10">
        <v>4</v>
      </c>
      <c r="CU1923" s="10">
        <v>6</v>
      </c>
      <c r="CV1923" s="10">
        <v>6</v>
      </c>
      <c r="CW1923" s="10">
        <v>5</v>
      </c>
      <c r="CX1923" s="10">
        <v>6</v>
      </c>
      <c r="CY1923" s="10">
        <v>4</v>
      </c>
      <c r="CZ1923" s="10">
        <v>6</v>
      </c>
      <c r="DA1923" s="10">
        <v>5</v>
      </c>
      <c r="DB1923" s="10">
        <v>3</v>
      </c>
      <c r="DC1923" s="10">
        <v>7</v>
      </c>
      <c r="DD1923" s="10">
        <v>4</v>
      </c>
      <c r="DE1923" s="10">
        <v>7</v>
      </c>
      <c r="DF1923" s="10">
        <v>4</v>
      </c>
      <c r="DG1923" s="10">
        <v>3</v>
      </c>
      <c r="DH1923" s="10">
        <v>5</v>
      </c>
      <c r="DI1923" s="10">
        <v>7</v>
      </c>
      <c r="DJ1923" s="10">
        <v>3</v>
      </c>
      <c r="DK1923" s="10">
        <v>5</v>
      </c>
      <c r="DL1923" s="10">
        <v>4</v>
      </c>
      <c r="DM1923" s="9" t="s">
        <v>154</v>
      </c>
      <c r="DN1923" s="10">
        <v>1997</v>
      </c>
      <c r="DO1923" s="9">
        <f t="shared" si="8"/>
        <v>24</v>
      </c>
      <c r="DP1923" s="9" t="s">
        <v>155</v>
      </c>
      <c r="DQ1923" s="9" t="s">
        <v>210</v>
      </c>
      <c r="DR1923" s="9" t="s">
        <v>157</v>
      </c>
      <c r="DS1923" s="9" t="s">
        <v>137</v>
      </c>
      <c r="DT1923" s="9" t="s">
        <v>657</v>
      </c>
      <c r="DU1923" s="9" t="s">
        <v>233</v>
      </c>
      <c r="DV1923" s="9" t="str">
        <f>VLOOKUP(DU1923,Metadata!$B$2:$C$7,2,FALSE)</f>
        <v>0 - 3 years</v>
      </c>
    </row>
    <row r="1924" spans="1:126">
      <c r="A1924" s="13">
        <v>1923</v>
      </c>
      <c r="B1924" s="9" t="s">
        <v>135</v>
      </c>
      <c r="C1924" s="9" t="str">
        <f>VLOOKUP(B1924,Metadata!$M$2:$N$6,2,FALSE)</f>
        <v>Permanent Employee</v>
      </c>
      <c r="D1924" s="9" t="s">
        <v>159</v>
      </c>
      <c r="E1924" s="9" t="s">
        <v>137</v>
      </c>
      <c r="F1924" s="9" t="s">
        <v>138</v>
      </c>
      <c r="G1924" s="9" t="s">
        <v>172</v>
      </c>
      <c r="H1924" s="9" t="str">
        <f>IF(G1924="","",VLOOKUP(G1924,Metadata!$J$2:$K$22,2,FALSE))</f>
        <v>Porto Metropolitan Area</v>
      </c>
      <c r="I1924" s="9" t="s">
        <v>138</v>
      </c>
      <c r="J1924" s="9" t="str">
        <f>IF(I1924="","",VLOOKUP(I1924,Metadata!$P$2:$Q$43,2,FALSE))</f>
        <v>Europe</v>
      </c>
      <c r="K1924" s="9" t="str">
        <f t="shared" si="0"/>
        <v>Portugal</v>
      </c>
      <c r="L1924" s="9" t="s">
        <v>291</v>
      </c>
      <c r="M1924" s="9" t="str">
        <f>IF(L1924="","",VLOOKUP(L1924,Metadata!$J$2:$K$22,2,FALSE))</f>
        <v>Centre</v>
      </c>
      <c r="N1924" s="9" t="s">
        <v>141</v>
      </c>
      <c r="O1924" s="9" t="s">
        <v>137</v>
      </c>
      <c r="P1924" s="9" t="s">
        <v>142</v>
      </c>
      <c r="Q1924" s="10" t="str">
        <f t="shared" si="1"/>
        <v>Full Office Job</v>
      </c>
      <c r="R1924" s="10">
        <v>7</v>
      </c>
      <c r="S1924" s="9" t="s">
        <v>192</v>
      </c>
      <c r="T1924" s="9" t="s">
        <v>137</v>
      </c>
      <c r="U1924" s="9" t="str">
        <f>IF(S1924&lt;&gt;"",S1924,IF(T1924&lt;&gt;"",VLOOKUP(T1924,Metadata!$S$2:$T$228,2,FALSE),""))</f>
        <v>Back-End Developer</v>
      </c>
      <c r="V1924" s="9" t="s">
        <v>207</v>
      </c>
      <c r="W1924" s="9" t="s">
        <v>137</v>
      </c>
      <c r="X1924" s="9" t="s">
        <v>145</v>
      </c>
      <c r="Y1924" s="9" t="s">
        <v>137</v>
      </c>
      <c r="Z1924" s="9" t="s">
        <v>218</v>
      </c>
      <c r="AA1924" s="9" t="s">
        <v>137</v>
      </c>
      <c r="AB1924" s="9" t="s">
        <v>137</v>
      </c>
      <c r="AC1924" s="9"/>
      <c r="AD1924" s="9" t="s">
        <v>148</v>
      </c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 t="s">
        <v>219</v>
      </c>
      <c r="BR1924" s="9"/>
      <c r="BS1924" s="9"/>
      <c r="BT1924" s="9"/>
      <c r="BU1924" s="9"/>
      <c r="BV1924" s="9"/>
      <c r="BW1924" s="9"/>
      <c r="BX1924" s="9"/>
      <c r="BY1924" s="9"/>
      <c r="BZ1924" s="9"/>
      <c r="CA1924" s="10"/>
      <c r="CB1924" s="10" t="str">
        <f t="shared" si="5"/>
        <v/>
      </c>
      <c r="CC1924" s="10"/>
      <c r="CD1924" s="9" t="str">
        <f t="shared" si="2"/>
        <v/>
      </c>
      <c r="CE1924" s="9" t="s">
        <v>232</v>
      </c>
      <c r="CF1924" s="9" t="s">
        <v>188</v>
      </c>
      <c r="CG1924" s="9">
        <f>IF(CF1924="","",VLOOKUP(CF1924,Metadata!$D$2:$H$20,2,FALSE))</f>
        <v>17500</v>
      </c>
      <c r="CH1924" s="9">
        <f>IF(CF1924="","",VLOOKUP(CF1924,Metadata!$D$2:$H$20,4,FALSE))</f>
        <v>15000</v>
      </c>
      <c r="CI1924" s="9">
        <f>IF(CF1924="","",VLOOKUP(CF1924,Metadata!$D$2:$H$20,5,FALSE))</f>
        <v>20000</v>
      </c>
      <c r="CJ1924" s="9">
        <f t="shared" si="3"/>
        <v>17500</v>
      </c>
      <c r="CK1924" s="9" t="s">
        <v>153</v>
      </c>
      <c r="CL1924" s="10">
        <v>6</v>
      </c>
      <c r="CM1924" s="10">
        <v>3</v>
      </c>
      <c r="CN1924" s="10">
        <v>6</v>
      </c>
      <c r="CO1924" s="10">
        <v>5</v>
      </c>
      <c r="CP1924" s="10">
        <v>6</v>
      </c>
      <c r="CQ1924" s="10">
        <v>6</v>
      </c>
      <c r="CR1924" s="10">
        <v>7</v>
      </c>
      <c r="CS1924" s="10">
        <v>6</v>
      </c>
      <c r="CT1924" s="10">
        <v>7</v>
      </c>
      <c r="CU1924" s="10">
        <v>5</v>
      </c>
      <c r="CV1924" s="10">
        <v>5</v>
      </c>
      <c r="CW1924" s="10">
        <v>5</v>
      </c>
      <c r="CX1924" s="10">
        <v>6</v>
      </c>
      <c r="CY1924" s="10">
        <v>7</v>
      </c>
      <c r="CZ1924" s="10">
        <v>6</v>
      </c>
      <c r="DA1924" s="10">
        <v>4</v>
      </c>
      <c r="DB1924" s="10">
        <v>4</v>
      </c>
      <c r="DC1924" s="10">
        <v>7</v>
      </c>
      <c r="DD1924" s="10">
        <v>3</v>
      </c>
      <c r="DE1924" s="10">
        <v>5</v>
      </c>
      <c r="DF1924" s="10">
        <v>5</v>
      </c>
      <c r="DG1924" s="10">
        <v>5</v>
      </c>
      <c r="DH1924" s="10">
        <v>5</v>
      </c>
      <c r="DI1924" s="10">
        <v>5</v>
      </c>
      <c r="DJ1924" s="10">
        <v>3</v>
      </c>
      <c r="DK1924" s="10">
        <v>4</v>
      </c>
      <c r="DL1924" s="10">
        <v>4</v>
      </c>
      <c r="DM1924" s="9" t="s">
        <v>154</v>
      </c>
      <c r="DN1924" s="10">
        <v>1989</v>
      </c>
      <c r="DO1924" s="9">
        <f t="shared" si="8"/>
        <v>32</v>
      </c>
      <c r="DP1924" s="9" t="s">
        <v>222</v>
      </c>
      <c r="DQ1924" s="9" t="s">
        <v>202</v>
      </c>
      <c r="DR1924" s="9" t="s">
        <v>342</v>
      </c>
      <c r="DS1924" s="9" t="s">
        <v>137</v>
      </c>
      <c r="DT1924" s="9" t="s">
        <v>657</v>
      </c>
      <c r="DU1924" s="9" t="s">
        <v>233</v>
      </c>
      <c r="DV1924" s="9" t="str">
        <f>VLOOKUP(DU1924,Metadata!$B$2:$C$7,2,FALSE)</f>
        <v>0 - 3 years</v>
      </c>
    </row>
    <row r="1925" spans="1:126">
      <c r="A1925" s="13">
        <v>1924</v>
      </c>
      <c r="B1925" s="9" t="s">
        <v>135</v>
      </c>
      <c r="C1925" s="9" t="str">
        <f>VLOOKUP(B1925,Metadata!$M$2:$N$6,2,FALSE)</f>
        <v>Permanent Employee</v>
      </c>
      <c r="D1925" s="9" t="s">
        <v>159</v>
      </c>
      <c r="E1925" s="9" t="s">
        <v>137</v>
      </c>
      <c r="F1925" s="9" t="s">
        <v>138</v>
      </c>
      <c r="G1925" s="9" t="s">
        <v>213</v>
      </c>
      <c r="H1925" s="9" t="str">
        <f>IF(G1925="","",VLOOKUP(G1925,Metadata!$J$2:$K$22,2,FALSE))</f>
        <v>Centre</v>
      </c>
      <c r="I1925" s="9" t="s">
        <v>138</v>
      </c>
      <c r="J1925" s="9" t="str">
        <f>IF(I1925="","",VLOOKUP(I1925,Metadata!$P$2:$Q$43,2,FALSE))</f>
        <v>Europe</v>
      </c>
      <c r="K1925" s="9" t="str">
        <f t="shared" si="0"/>
        <v>Portugal</v>
      </c>
      <c r="L1925" s="9" t="s">
        <v>213</v>
      </c>
      <c r="M1925" s="9" t="str">
        <f>IF(L1925="","",VLOOKUP(L1925,Metadata!$J$2:$K$22,2,FALSE))</f>
        <v>Centre</v>
      </c>
      <c r="N1925" s="9" t="s">
        <v>214</v>
      </c>
      <c r="O1925" s="9" t="s">
        <v>136</v>
      </c>
      <c r="P1925" s="9" t="s">
        <v>142</v>
      </c>
      <c r="Q1925" s="10" t="str">
        <f t="shared" si="1"/>
        <v>Full Office Job</v>
      </c>
      <c r="R1925" s="10">
        <v>6</v>
      </c>
      <c r="S1925" s="9" t="s">
        <v>161</v>
      </c>
      <c r="T1925" s="9" t="s">
        <v>137</v>
      </c>
      <c r="U1925" s="9" t="str">
        <f>IF(S1925&lt;&gt;"",S1925,IF(T1925&lt;&gt;"",VLOOKUP(T1925,Metadata!$S$2:$T$228,2,FALSE),""))</f>
        <v>Full-Stack Developer</v>
      </c>
      <c r="V1925" s="9" t="s">
        <v>317</v>
      </c>
      <c r="W1925" s="9" t="s">
        <v>137</v>
      </c>
      <c r="X1925" s="9" t="s">
        <v>145</v>
      </c>
      <c r="Y1925" s="9" t="s">
        <v>137</v>
      </c>
      <c r="Z1925" s="9" t="s">
        <v>218</v>
      </c>
      <c r="AA1925" s="9" t="s">
        <v>165</v>
      </c>
      <c r="AB1925" s="9" t="s">
        <v>137</v>
      </c>
      <c r="AC1925" s="9" t="s">
        <v>147</v>
      </c>
      <c r="AD1925" s="9" t="s">
        <v>148</v>
      </c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 t="s">
        <v>284</v>
      </c>
      <c r="BC1925" s="9"/>
      <c r="BD1925" s="9"/>
      <c r="BE1925" s="9"/>
      <c r="BF1925" s="9"/>
      <c r="BG1925" s="9"/>
      <c r="BH1925" s="9"/>
      <c r="BI1925" s="9"/>
      <c r="BJ1925" s="9"/>
      <c r="BK1925" s="9"/>
      <c r="BL1925" s="9" t="s">
        <v>199</v>
      </c>
      <c r="BM1925" s="9"/>
      <c r="BN1925" s="9"/>
      <c r="BO1925" s="9"/>
      <c r="BP1925" s="9"/>
      <c r="BQ1925" s="9" t="s">
        <v>219</v>
      </c>
      <c r="BR1925" s="9"/>
      <c r="BS1925" s="9"/>
      <c r="BT1925" s="9"/>
      <c r="BU1925" s="9"/>
      <c r="BV1925" s="9"/>
      <c r="BW1925" s="9"/>
      <c r="BX1925" s="9"/>
      <c r="BY1925" s="9"/>
      <c r="BZ1925" s="9"/>
      <c r="CA1925" s="10"/>
      <c r="CB1925" s="10" t="str">
        <f t="shared" si="5"/>
        <v/>
      </c>
      <c r="CC1925" s="10"/>
      <c r="CD1925" s="9" t="str">
        <f t="shared" si="2"/>
        <v/>
      </c>
      <c r="CE1925" s="9" t="s">
        <v>168</v>
      </c>
      <c r="CF1925" s="9" t="s">
        <v>254</v>
      </c>
      <c r="CG1925" s="9">
        <f>IF(CF1925="","",VLOOKUP(CF1925,Metadata!$D$2:$H$20,2,FALSE))</f>
        <v>37500</v>
      </c>
      <c r="CH1925" s="9">
        <f>IF(CF1925="","",VLOOKUP(CF1925,Metadata!$D$2:$H$20,4,FALSE))</f>
        <v>35000</v>
      </c>
      <c r="CI1925" s="9">
        <f>IF(CF1925="","",VLOOKUP(CF1925,Metadata!$D$2:$H$20,5,FALSE))</f>
        <v>40000</v>
      </c>
      <c r="CJ1925" s="9">
        <f t="shared" si="3"/>
        <v>37500</v>
      </c>
      <c r="CK1925" s="9" t="s">
        <v>221</v>
      </c>
      <c r="CL1925" s="10">
        <v>5</v>
      </c>
      <c r="CM1925" s="10">
        <v>4</v>
      </c>
      <c r="CN1925" s="10">
        <v>7</v>
      </c>
      <c r="CO1925" s="10">
        <v>7</v>
      </c>
      <c r="CP1925" s="10">
        <v>2</v>
      </c>
      <c r="CQ1925" s="10">
        <v>7</v>
      </c>
      <c r="CR1925" s="10">
        <v>5</v>
      </c>
      <c r="CS1925" s="10">
        <v>7</v>
      </c>
      <c r="CT1925" s="10">
        <v>3</v>
      </c>
      <c r="CU1925" s="10">
        <v>5</v>
      </c>
      <c r="CV1925" s="10">
        <v>4</v>
      </c>
      <c r="CW1925" s="10">
        <v>1</v>
      </c>
      <c r="CX1925" s="10">
        <v>4</v>
      </c>
      <c r="CY1925" s="10">
        <v>4</v>
      </c>
      <c r="CZ1925" s="10">
        <v>2</v>
      </c>
      <c r="DA1925" s="10">
        <v>5</v>
      </c>
      <c r="DB1925" s="10">
        <v>3</v>
      </c>
      <c r="DC1925" s="10">
        <v>7</v>
      </c>
      <c r="DD1925" s="10">
        <v>4</v>
      </c>
      <c r="DE1925" s="10">
        <v>4</v>
      </c>
      <c r="DF1925" s="10">
        <v>2</v>
      </c>
      <c r="DG1925" s="10">
        <v>6</v>
      </c>
      <c r="DH1925" s="10">
        <v>4</v>
      </c>
      <c r="DI1925" s="10">
        <v>7</v>
      </c>
      <c r="DJ1925" s="10">
        <v>4</v>
      </c>
      <c r="DK1925" s="10">
        <v>2</v>
      </c>
      <c r="DL1925" s="10">
        <v>6</v>
      </c>
      <c r="DM1925" s="9" t="s">
        <v>296</v>
      </c>
      <c r="DN1925" s="10">
        <v>1989</v>
      </c>
      <c r="DO1925" s="9">
        <f t="shared" si="8"/>
        <v>32</v>
      </c>
      <c r="DP1925" s="9" t="s">
        <v>155</v>
      </c>
      <c r="DQ1925" s="9" t="s">
        <v>210</v>
      </c>
      <c r="DR1925" s="9" t="s">
        <v>157</v>
      </c>
      <c r="DS1925" s="9" t="s">
        <v>137</v>
      </c>
      <c r="DT1925" s="9" t="s">
        <v>657</v>
      </c>
      <c r="DU1925" s="9" t="s">
        <v>203</v>
      </c>
      <c r="DV1925" s="9" t="str">
        <f>VLOOKUP(DU1925,Metadata!$B$2:$C$7,2,FALSE)</f>
        <v>6+ years</v>
      </c>
    </row>
    <row r="1926" spans="1:126">
      <c r="A1926" s="13">
        <v>1925</v>
      </c>
      <c r="B1926" s="9" t="s">
        <v>135</v>
      </c>
      <c r="C1926" s="9" t="str">
        <f>VLOOKUP(B1926,Metadata!$M$2:$N$6,2,FALSE)</f>
        <v>Permanent Employee</v>
      </c>
      <c r="D1926" s="9" t="s">
        <v>159</v>
      </c>
      <c r="E1926" s="9" t="s">
        <v>137</v>
      </c>
      <c r="F1926" s="9" t="s">
        <v>138</v>
      </c>
      <c r="G1926" s="9" t="s">
        <v>140</v>
      </c>
      <c r="H1926" s="9" t="str">
        <f>IF(G1926="","",VLOOKUP(G1926,Metadata!$J$2:$K$22,2,FALSE))</f>
        <v>Lisbon Metropolitan Area</v>
      </c>
      <c r="I1926" s="9" t="s">
        <v>138</v>
      </c>
      <c r="J1926" s="9" t="str">
        <f>IF(I1926="","",VLOOKUP(I1926,Metadata!$P$2:$Q$43,2,FALSE))</f>
        <v>Europe</v>
      </c>
      <c r="K1926" s="9" t="str">
        <f t="shared" si="0"/>
        <v>Portugal</v>
      </c>
      <c r="L1926" s="9" t="s">
        <v>140</v>
      </c>
      <c r="M1926" s="9" t="str">
        <f>IF(L1926="","",VLOOKUP(L1926,Metadata!$J$2:$K$22,2,FALSE))</f>
        <v>Lisbon Metropolitan Area</v>
      </c>
      <c r="N1926" s="9" t="s">
        <v>141</v>
      </c>
      <c r="O1926" s="9" t="s">
        <v>137</v>
      </c>
      <c r="P1926" s="9" t="s">
        <v>191</v>
      </c>
      <c r="Q1926" s="10" t="str">
        <f t="shared" si="1"/>
        <v>Remote Job (full or flexible)</v>
      </c>
      <c r="R1926" s="10">
        <v>5</v>
      </c>
      <c r="S1926" s="9" t="s">
        <v>143</v>
      </c>
      <c r="T1926" s="9" t="s">
        <v>137</v>
      </c>
      <c r="U1926" s="9" t="str">
        <f>IF(S1926&lt;&gt;"",S1926,IF(T1926&lt;&gt;"",VLOOKUP(T1926,Metadata!$S$2:$T$228,2,FALSE),""))</f>
        <v>Technical Team Leader</v>
      </c>
      <c r="V1926" s="9" t="s">
        <v>207</v>
      </c>
      <c r="W1926" s="9" t="s">
        <v>137</v>
      </c>
      <c r="X1926" s="9" t="s">
        <v>208</v>
      </c>
      <c r="Y1926" s="9" t="s">
        <v>137</v>
      </c>
      <c r="Z1926" s="9" t="s">
        <v>146</v>
      </c>
      <c r="AA1926" s="9" t="s">
        <v>137</v>
      </c>
      <c r="AB1926" s="9" t="s">
        <v>137</v>
      </c>
      <c r="AC1926" s="9" t="s">
        <v>147</v>
      </c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 t="s">
        <v>150</v>
      </c>
      <c r="BZ1926" s="9" t="s">
        <v>137</v>
      </c>
      <c r="CA1926" s="10"/>
      <c r="CB1926" s="10" t="str">
        <f t="shared" si="5"/>
        <v/>
      </c>
      <c r="CC1926" s="10"/>
      <c r="CD1926" s="9" t="str">
        <f t="shared" si="2"/>
        <v/>
      </c>
      <c r="CE1926" s="9" t="s">
        <v>232</v>
      </c>
      <c r="CF1926" s="9" t="s">
        <v>152</v>
      </c>
      <c r="CG1926" s="9">
        <f>IF(CF1926="","",VLOOKUP(CF1926,Metadata!$D$2:$H$20,2,FALSE))</f>
        <v>32500</v>
      </c>
      <c r="CH1926" s="9">
        <f>IF(CF1926="","",VLOOKUP(CF1926,Metadata!$D$2:$H$20,4,FALSE))</f>
        <v>30000</v>
      </c>
      <c r="CI1926" s="9">
        <f>IF(CF1926="","",VLOOKUP(CF1926,Metadata!$D$2:$H$20,5,FALSE))</f>
        <v>35000</v>
      </c>
      <c r="CJ1926" s="9">
        <f t="shared" si="3"/>
        <v>32500</v>
      </c>
      <c r="CK1926" s="9" t="s">
        <v>366</v>
      </c>
      <c r="CL1926" s="10">
        <v>4</v>
      </c>
      <c r="CM1926" s="10">
        <v>4</v>
      </c>
      <c r="CN1926" s="10">
        <v>7</v>
      </c>
      <c r="CO1926" s="10">
        <v>6</v>
      </c>
      <c r="CP1926" s="10">
        <v>6</v>
      </c>
      <c r="CQ1926" s="10">
        <v>6</v>
      </c>
      <c r="CR1926" s="10">
        <v>5</v>
      </c>
      <c r="CS1926" s="10">
        <v>7</v>
      </c>
      <c r="CT1926" s="10">
        <v>6</v>
      </c>
      <c r="CU1926" s="10">
        <v>5</v>
      </c>
      <c r="CV1926" s="10">
        <v>5</v>
      </c>
      <c r="CW1926" s="10">
        <v>6</v>
      </c>
      <c r="CX1926" s="10">
        <v>7</v>
      </c>
      <c r="CY1926" s="10">
        <v>6</v>
      </c>
      <c r="CZ1926" s="10">
        <v>6</v>
      </c>
      <c r="DA1926" s="10">
        <v>5</v>
      </c>
      <c r="DB1926" s="10">
        <v>4</v>
      </c>
      <c r="DC1926" s="10">
        <v>5</v>
      </c>
      <c r="DD1926" s="10">
        <v>5</v>
      </c>
      <c r="DE1926" s="10">
        <v>6</v>
      </c>
      <c r="DF1926" s="10">
        <v>5</v>
      </c>
      <c r="DG1926" s="10">
        <v>5</v>
      </c>
      <c r="DH1926" s="10">
        <v>5</v>
      </c>
      <c r="DI1926" s="10">
        <v>6</v>
      </c>
      <c r="DJ1926" s="10">
        <v>4</v>
      </c>
      <c r="DK1926" s="10">
        <v>5</v>
      </c>
      <c r="DL1926" s="10">
        <v>5</v>
      </c>
      <c r="DM1926" s="9" t="s">
        <v>154</v>
      </c>
      <c r="DN1926" s="10">
        <v>1987</v>
      </c>
      <c r="DO1926" s="9">
        <f t="shared" si="8"/>
        <v>34</v>
      </c>
      <c r="DP1926" s="9" t="s">
        <v>155</v>
      </c>
      <c r="DQ1926" s="9" t="s">
        <v>202</v>
      </c>
      <c r="DR1926" s="9" t="s">
        <v>157</v>
      </c>
      <c r="DS1926" s="9" t="s">
        <v>137</v>
      </c>
      <c r="DT1926" s="9" t="s">
        <v>657</v>
      </c>
      <c r="DU1926" s="9" t="s">
        <v>203</v>
      </c>
      <c r="DV1926" s="9" t="str">
        <f>VLOOKUP(DU1926,Metadata!$B$2:$C$7,2,FALSE)</f>
        <v>6+ years</v>
      </c>
    </row>
    <row r="1927" spans="1:126">
      <c r="A1927" s="13">
        <v>1926</v>
      </c>
      <c r="B1927" s="9" t="s">
        <v>135</v>
      </c>
      <c r="C1927" s="9" t="str">
        <f>VLOOKUP(B1927,Metadata!$M$2:$N$6,2,FALSE)</f>
        <v>Permanent Employee</v>
      </c>
      <c r="D1927" s="9" t="s">
        <v>159</v>
      </c>
      <c r="E1927" s="9" t="s">
        <v>137</v>
      </c>
      <c r="F1927" s="9" t="s">
        <v>138</v>
      </c>
      <c r="G1927" s="9" t="s">
        <v>140</v>
      </c>
      <c r="H1927" s="9" t="str">
        <f>IF(G1927="","",VLOOKUP(G1927,Metadata!$J$2:$K$22,2,FALSE))</f>
        <v>Lisbon Metropolitan Area</v>
      </c>
      <c r="I1927" s="9" t="s">
        <v>138</v>
      </c>
      <c r="J1927" s="9" t="str">
        <f>IF(I1927="","",VLOOKUP(I1927,Metadata!$P$2:$Q$43,2,FALSE))</f>
        <v>Europe</v>
      </c>
      <c r="K1927" s="9" t="str">
        <f t="shared" si="0"/>
        <v>Portugal</v>
      </c>
      <c r="L1927" s="9" t="s">
        <v>140</v>
      </c>
      <c r="M1927" s="9" t="str">
        <f>IF(L1927="","",VLOOKUP(L1927,Metadata!$J$2:$K$22,2,FALSE))</f>
        <v>Lisbon Metropolitan Area</v>
      </c>
      <c r="N1927" s="9" t="s">
        <v>214</v>
      </c>
      <c r="O1927" s="9" t="s">
        <v>136</v>
      </c>
      <c r="P1927" s="9" t="s">
        <v>142</v>
      </c>
      <c r="Q1927" s="10" t="str">
        <f t="shared" si="1"/>
        <v>Full Office Job</v>
      </c>
      <c r="R1927" s="10">
        <v>5</v>
      </c>
      <c r="S1927" s="9" t="s">
        <v>143</v>
      </c>
      <c r="T1927" s="9" t="s">
        <v>137</v>
      </c>
      <c r="U1927" s="9" t="str">
        <f>IF(S1927&lt;&gt;"",S1927,IF(T1927&lt;&gt;"",VLOOKUP(T1927,Metadata!$S$2:$T$228,2,FALSE),""))</f>
        <v>Technical Team Leader</v>
      </c>
      <c r="V1927" s="9" t="s">
        <v>276</v>
      </c>
      <c r="W1927" s="9" t="s">
        <v>137</v>
      </c>
      <c r="X1927" s="9" t="s">
        <v>145</v>
      </c>
      <c r="Y1927" s="9" t="s">
        <v>137</v>
      </c>
      <c r="Z1927" s="9" t="s">
        <v>224</v>
      </c>
      <c r="AA1927" s="9" t="s">
        <v>165</v>
      </c>
      <c r="AB1927" s="9" t="s">
        <v>137</v>
      </c>
      <c r="AC1927" s="9"/>
      <c r="AD1927" s="9" t="s">
        <v>148</v>
      </c>
      <c r="AE1927" s="9" t="s">
        <v>194</v>
      </c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 t="s">
        <v>411</v>
      </c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198</v>
      </c>
      <c r="BL1927" s="9" t="s">
        <v>199</v>
      </c>
      <c r="BM1927" s="9"/>
      <c r="BN1927" s="9"/>
      <c r="BO1927" s="9"/>
      <c r="BP1927" s="9"/>
      <c r="BQ1927" s="9" t="s">
        <v>219</v>
      </c>
      <c r="BR1927" s="9"/>
      <c r="BS1927" s="9"/>
      <c r="BT1927" s="9"/>
      <c r="BU1927" s="9"/>
      <c r="BV1927" s="9"/>
      <c r="BW1927" s="9"/>
      <c r="BX1927" s="9"/>
      <c r="BY1927" s="9"/>
      <c r="BZ1927" s="9"/>
      <c r="CA1927" s="10"/>
      <c r="CB1927" s="10" t="str">
        <f t="shared" si="5"/>
        <v/>
      </c>
      <c r="CC1927" s="10"/>
      <c r="CD1927" s="9" t="str">
        <f t="shared" si="2"/>
        <v/>
      </c>
      <c r="CE1927" s="9" t="s">
        <v>151</v>
      </c>
      <c r="CF1927" s="9" t="s">
        <v>245</v>
      </c>
      <c r="CG1927" s="9">
        <f>IF(CF1927="","",VLOOKUP(CF1927,Metadata!$D$2:$H$20,2,FALSE))</f>
        <v>42500</v>
      </c>
      <c r="CH1927" s="9">
        <f>IF(CF1927="","",VLOOKUP(CF1927,Metadata!$D$2:$H$20,4,FALSE))</f>
        <v>40000</v>
      </c>
      <c r="CI1927" s="9">
        <f>IF(CF1927="","",VLOOKUP(CF1927,Metadata!$D$2:$H$20,5,FALSE))</f>
        <v>45000</v>
      </c>
      <c r="CJ1927" s="9">
        <f t="shared" si="3"/>
        <v>42500</v>
      </c>
      <c r="CK1927" s="9" t="s">
        <v>153</v>
      </c>
      <c r="CL1927" s="10">
        <v>3</v>
      </c>
      <c r="CM1927" s="10">
        <v>4</v>
      </c>
      <c r="CN1927" s="10">
        <v>6</v>
      </c>
      <c r="CO1927" s="10">
        <v>6</v>
      </c>
      <c r="CP1927" s="10">
        <v>5</v>
      </c>
      <c r="CQ1927" s="10">
        <v>7</v>
      </c>
      <c r="CR1927" s="10">
        <v>2</v>
      </c>
      <c r="CS1927" s="10">
        <v>6</v>
      </c>
      <c r="CT1927" s="10">
        <v>5</v>
      </c>
      <c r="CU1927" s="10">
        <v>3</v>
      </c>
      <c r="CV1927" s="10">
        <v>7</v>
      </c>
      <c r="CW1927" s="10">
        <v>7</v>
      </c>
      <c r="CX1927" s="10">
        <v>6</v>
      </c>
      <c r="CY1927" s="10">
        <v>6</v>
      </c>
      <c r="CZ1927" s="10">
        <v>5</v>
      </c>
      <c r="DA1927" s="10">
        <v>4</v>
      </c>
      <c r="DB1927" s="10">
        <v>4</v>
      </c>
      <c r="DC1927" s="10">
        <v>6</v>
      </c>
      <c r="DD1927" s="10">
        <v>6</v>
      </c>
      <c r="DE1927" s="10">
        <v>7</v>
      </c>
      <c r="DF1927" s="10">
        <v>7</v>
      </c>
      <c r="DG1927" s="10">
        <v>5</v>
      </c>
      <c r="DH1927" s="10">
        <v>5</v>
      </c>
      <c r="DI1927" s="10">
        <v>5</v>
      </c>
      <c r="DJ1927" s="10">
        <v>3</v>
      </c>
      <c r="DK1927" s="10">
        <v>6</v>
      </c>
      <c r="DL1927" s="10">
        <v>5</v>
      </c>
      <c r="DM1927" s="9" t="s">
        <v>154</v>
      </c>
      <c r="DN1927" s="10">
        <v>1985</v>
      </c>
      <c r="DO1927" s="9">
        <f t="shared" si="8"/>
        <v>36</v>
      </c>
      <c r="DP1927" s="9" t="s">
        <v>155</v>
      </c>
      <c r="DQ1927" s="9" t="s">
        <v>202</v>
      </c>
      <c r="DR1927" s="9" t="s">
        <v>157</v>
      </c>
      <c r="DS1927" s="9" t="s">
        <v>137</v>
      </c>
      <c r="DT1927" s="9" t="s">
        <v>657</v>
      </c>
      <c r="DU1927" s="9" t="s">
        <v>158</v>
      </c>
      <c r="DV1927" s="9" t="str">
        <f>VLOOKUP(DU1927,Metadata!$B$2:$C$7,2,FALSE)</f>
        <v>6+ years</v>
      </c>
    </row>
    <row r="1928" spans="1:126">
      <c r="A1928" s="13">
        <v>1927</v>
      </c>
      <c r="B1928" s="9" t="s">
        <v>135</v>
      </c>
      <c r="C1928" s="9" t="str">
        <f>VLOOKUP(B1928,Metadata!$M$2:$N$6,2,FALSE)</f>
        <v>Permanent Employee</v>
      </c>
      <c r="D1928" s="9" t="s">
        <v>159</v>
      </c>
      <c r="E1928" s="9" t="s">
        <v>137</v>
      </c>
      <c r="F1928" s="9" t="s">
        <v>138</v>
      </c>
      <c r="G1928" s="9" t="s">
        <v>140</v>
      </c>
      <c r="H1928" s="9" t="str">
        <f>IF(G1928="","",VLOOKUP(G1928,Metadata!$J$2:$K$22,2,FALSE))</f>
        <v>Lisbon Metropolitan Area</v>
      </c>
      <c r="I1928" s="9" t="s">
        <v>138</v>
      </c>
      <c r="J1928" s="9" t="str">
        <f>IF(I1928="","",VLOOKUP(I1928,Metadata!$P$2:$Q$43,2,FALSE))</f>
        <v>Europe</v>
      </c>
      <c r="K1928" s="9" t="str">
        <f t="shared" si="0"/>
        <v>Portugal</v>
      </c>
      <c r="L1928" s="9" t="s">
        <v>140</v>
      </c>
      <c r="M1928" s="9" t="str">
        <f>IF(L1928="","",VLOOKUP(L1928,Metadata!$J$2:$K$22,2,FALSE))</f>
        <v>Lisbon Metropolitan Area</v>
      </c>
      <c r="N1928" s="9" t="s">
        <v>214</v>
      </c>
      <c r="O1928" s="9" t="s">
        <v>136</v>
      </c>
      <c r="P1928" s="9" t="s">
        <v>142</v>
      </c>
      <c r="Q1928" s="10" t="str">
        <f t="shared" si="1"/>
        <v>Full Office Job</v>
      </c>
      <c r="R1928" s="10">
        <v>5</v>
      </c>
      <c r="S1928" s="9" t="s">
        <v>229</v>
      </c>
      <c r="T1928" s="9" t="s">
        <v>137</v>
      </c>
      <c r="U1928" s="9" t="str">
        <f>IF(S1928&lt;&gt;"",S1928,IF(T1928&lt;&gt;"",VLOOKUP(T1928,Metadata!$S$2:$T$228,2,FALSE),""))</f>
        <v>Project Manager</v>
      </c>
      <c r="V1928" s="9" t="s">
        <v>309</v>
      </c>
      <c r="W1928" s="9" t="s">
        <v>137</v>
      </c>
      <c r="X1928" s="9" t="s">
        <v>163</v>
      </c>
      <c r="Y1928" s="9" t="s">
        <v>137</v>
      </c>
      <c r="Z1928" s="9" t="s">
        <v>262</v>
      </c>
      <c r="AA1928" s="9" t="s">
        <v>137</v>
      </c>
      <c r="AB1928" s="9" t="s">
        <v>137</v>
      </c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 t="s">
        <v>150</v>
      </c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 t="s">
        <v>150</v>
      </c>
      <c r="BZ1928" s="9" t="s">
        <v>137</v>
      </c>
      <c r="CA1928" s="10"/>
      <c r="CB1928" s="10" t="str">
        <f t="shared" si="5"/>
        <v/>
      </c>
      <c r="CC1928" s="10"/>
      <c r="CD1928" s="9" t="str">
        <f t="shared" si="2"/>
        <v/>
      </c>
      <c r="CE1928" s="9" t="s">
        <v>151</v>
      </c>
      <c r="CF1928" s="9" t="s">
        <v>188</v>
      </c>
      <c r="CG1928" s="9">
        <f>IF(CF1928="","",VLOOKUP(CF1928,Metadata!$D$2:$H$20,2,FALSE))</f>
        <v>17500</v>
      </c>
      <c r="CH1928" s="9">
        <f>IF(CF1928="","",VLOOKUP(CF1928,Metadata!$D$2:$H$20,4,FALSE))</f>
        <v>15000</v>
      </c>
      <c r="CI1928" s="9">
        <f>IF(CF1928="","",VLOOKUP(CF1928,Metadata!$D$2:$H$20,5,FALSE))</f>
        <v>20000</v>
      </c>
      <c r="CJ1928" s="9">
        <f t="shared" si="3"/>
        <v>17500</v>
      </c>
      <c r="CK1928" s="9" t="s">
        <v>153</v>
      </c>
      <c r="CL1928" s="10">
        <v>4</v>
      </c>
      <c r="CM1928" s="10">
        <v>4</v>
      </c>
      <c r="CN1928" s="10">
        <v>7</v>
      </c>
      <c r="CO1928" s="10">
        <v>6</v>
      </c>
      <c r="CP1928" s="10">
        <v>6</v>
      </c>
      <c r="CQ1928" s="10">
        <v>7</v>
      </c>
      <c r="CR1928" s="10">
        <v>6</v>
      </c>
      <c r="CS1928" s="10">
        <v>5</v>
      </c>
      <c r="CT1928" s="10">
        <v>6</v>
      </c>
      <c r="CU1928" s="10">
        <v>6</v>
      </c>
      <c r="CV1928" s="10">
        <v>7</v>
      </c>
      <c r="CW1928" s="10">
        <v>6</v>
      </c>
      <c r="CX1928" s="10">
        <v>7</v>
      </c>
      <c r="CY1928" s="10">
        <v>6</v>
      </c>
      <c r="CZ1928" s="10">
        <v>6</v>
      </c>
      <c r="DA1928" s="10">
        <v>4</v>
      </c>
      <c r="DB1928" s="10">
        <v>5</v>
      </c>
      <c r="DC1928" s="10">
        <v>6</v>
      </c>
      <c r="DD1928" s="10">
        <v>5</v>
      </c>
      <c r="DE1928" s="10">
        <v>7</v>
      </c>
      <c r="DF1928" s="10">
        <v>6</v>
      </c>
      <c r="DG1928" s="10">
        <v>6</v>
      </c>
      <c r="DH1928" s="10">
        <v>4</v>
      </c>
      <c r="DI1928" s="10">
        <v>6</v>
      </c>
      <c r="DJ1928" s="10">
        <v>6</v>
      </c>
      <c r="DK1928" s="10">
        <v>6</v>
      </c>
      <c r="DL1928" s="10">
        <v>6</v>
      </c>
      <c r="DM1928" s="9" t="s">
        <v>154</v>
      </c>
      <c r="DN1928" s="10">
        <v>1984</v>
      </c>
      <c r="DO1928" s="9">
        <f t="shared" si="8"/>
        <v>37</v>
      </c>
      <c r="DP1928" s="9" t="s">
        <v>222</v>
      </c>
      <c r="DQ1928" s="9" t="s">
        <v>156</v>
      </c>
      <c r="DR1928" s="9" t="s">
        <v>137</v>
      </c>
      <c r="DS1928" s="9" t="s">
        <v>724</v>
      </c>
      <c r="DT1928" s="9" t="s">
        <v>657</v>
      </c>
      <c r="DU1928" s="9" t="s">
        <v>158</v>
      </c>
      <c r="DV1928" s="9" t="str">
        <f>VLOOKUP(DU1928,Metadata!$B$2:$C$7,2,FALSE)</f>
        <v>6+ years</v>
      </c>
    </row>
    <row r="1929" spans="1:126">
      <c r="A1929" s="13">
        <v>1928</v>
      </c>
      <c r="B1929" s="9" t="s">
        <v>135</v>
      </c>
      <c r="C1929" s="9" t="str">
        <f>VLOOKUP(B1929,Metadata!$M$2:$N$6,2,FALSE)</f>
        <v>Permanent Employee</v>
      </c>
      <c r="D1929" s="9" t="s">
        <v>159</v>
      </c>
      <c r="E1929" s="9" t="s">
        <v>137</v>
      </c>
      <c r="F1929" s="9" t="s">
        <v>138</v>
      </c>
      <c r="G1929" s="9" t="s">
        <v>140</v>
      </c>
      <c r="H1929" s="9" t="str">
        <f>IF(G1929="","",VLOOKUP(G1929,Metadata!$J$2:$K$22,2,FALSE))</f>
        <v>Lisbon Metropolitan Area</v>
      </c>
      <c r="I1929" s="9" t="s">
        <v>138</v>
      </c>
      <c r="J1929" s="9" t="str">
        <f>IF(I1929="","",VLOOKUP(I1929,Metadata!$P$2:$Q$43,2,FALSE))</f>
        <v>Europe</v>
      </c>
      <c r="K1929" s="9" t="str">
        <f t="shared" si="0"/>
        <v>Portugal</v>
      </c>
      <c r="L1929" s="9" t="s">
        <v>140</v>
      </c>
      <c r="M1929" s="9" t="str">
        <f>IF(L1929="","",VLOOKUP(L1929,Metadata!$J$2:$K$22,2,FALSE))</f>
        <v>Lisbon Metropolitan Area</v>
      </c>
      <c r="N1929" s="9" t="s">
        <v>141</v>
      </c>
      <c r="O1929" s="9" t="s">
        <v>137</v>
      </c>
      <c r="P1929" s="9" t="s">
        <v>191</v>
      </c>
      <c r="Q1929" s="10" t="str">
        <f t="shared" si="1"/>
        <v>Remote Job (full or flexible)</v>
      </c>
      <c r="R1929" s="10">
        <v>6</v>
      </c>
      <c r="S1929" s="9" t="s">
        <v>192</v>
      </c>
      <c r="T1929" s="9" t="s">
        <v>137</v>
      </c>
      <c r="U1929" s="9" t="str">
        <f>IF(S1929&lt;&gt;"",S1929,IF(T1929&lt;&gt;"",VLOOKUP(T1929,Metadata!$S$2:$T$228,2,FALSE),""))</f>
        <v>Back-End Developer</v>
      </c>
      <c r="V1929" s="9" t="s">
        <v>144</v>
      </c>
      <c r="W1929" s="9" t="s">
        <v>137</v>
      </c>
      <c r="X1929" s="9" t="s">
        <v>242</v>
      </c>
      <c r="Y1929" s="9" t="s">
        <v>137</v>
      </c>
      <c r="Z1929" s="9" t="s">
        <v>224</v>
      </c>
      <c r="AA1929" s="9" t="s">
        <v>137</v>
      </c>
      <c r="AB1929" s="9" t="s">
        <v>253</v>
      </c>
      <c r="AC1929" s="9" t="s">
        <v>147</v>
      </c>
      <c r="AD1929" s="9" t="s">
        <v>148</v>
      </c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 t="s">
        <v>150</v>
      </c>
      <c r="BZ1929" s="9" t="s">
        <v>137</v>
      </c>
      <c r="CA1929" s="10"/>
      <c r="CB1929" s="10" t="str">
        <f t="shared" si="5"/>
        <v/>
      </c>
      <c r="CC1929" s="10"/>
      <c r="CD1929" s="9" t="str">
        <f t="shared" si="2"/>
        <v/>
      </c>
      <c r="CE1929" s="9" t="s">
        <v>168</v>
      </c>
      <c r="CF1929" s="9" t="s">
        <v>220</v>
      </c>
      <c r="CG1929" s="9">
        <f>IF(CF1929="","",VLOOKUP(CF1929,Metadata!$D$2:$H$20,2,FALSE))</f>
        <v>27500</v>
      </c>
      <c r="CH1929" s="9">
        <f>IF(CF1929="","",VLOOKUP(CF1929,Metadata!$D$2:$H$20,4,FALSE))</f>
        <v>25000</v>
      </c>
      <c r="CI1929" s="9">
        <f>IF(CF1929="","",VLOOKUP(CF1929,Metadata!$D$2:$H$20,5,FALSE))</f>
        <v>30000</v>
      </c>
      <c r="CJ1929" s="9">
        <f t="shared" si="3"/>
        <v>27500</v>
      </c>
      <c r="CK1929" s="9" t="s">
        <v>189</v>
      </c>
      <c r="CL1929" s="10">
        <v>5</v>
      </c>
      <c r="CM1929" s="10">
        <v>4</v>
      </c>
      <c r="CN1929" s="10">
        <v>7</v>
      </c>
      <c r="CO1929" s="10">
        <v>6</v>
      </c>
      <c r="CP1929" s="10">
        <v>4</v>
      </c>
      <c r="CQ1929" s="10">
        <v>6</v>
      </c>
      <c r="CR1929" s="10">
        <v>7</v>
      </c>
      <c r="CS1929" s="10">
        <v>7</v>
      </c>
      <c r="CT1929" s="10">
        <v>7</v>
      </c>
      <c r="CU1929" s="10">
        <v>2</v>
      </c>
      <c r="CV1929" s="10">
        <v>4</v>
      </c>
      <c r="CW1929" s="10">
        <v>1</v>
      </c>
      <c r="CX1929" s="10">
        <v>7</v>
      </c>
      <c r="CY1929" s="10">
        <v>6</v>
      </c>
      <c r="CZ1929" s="10">
        <v>7</v>
      </c>
      <c r="DA1929" s="10">
        <v>1</v>
      </c>
      <c r="DB1929" s="10">
        <v>1</v>
      </c>
      <c r="DC1929" s="10">
        <v>5</v>
      </c>
      <c r="DD1929" s="10">
        <v>2</v>
      </c>
      <c r="DE1929" s="10">
        <v>5</v>
      </c>
      <c r="DF1929" s="10">
        <v>5</v>
      </c>
      <c r="DG1929" s="10">
        <v>5</v>
      </c>
      <c r="DH1929" s="10">
        <v>5</v>
      </c>
      <c r="DI1929" s="10">
        <v>7</v>
      </c>
      <c r="DJ1929" s="10">
        <v>5</v>
      </c>
      <c r="DK1929" s="10">
        <v>5</v>
      </c>
      <c r="DL1929" s="10">
        <v>4</v>
      </c>
      <c r="DM1929" s="9" t="s">
        <v>154</v>
      </c>
      <c r="DN1929" s="10">
        <v>1979</v>
      </c>
      <c r="DO1929" s="9">
        <f t="shared" si="8"/>
        <v>42</v>
      </c>
      <c r="DP1929" s="9" t="s">
        <v>155</v>
      </c>
      <c r="DQ1929" s="9" t="s">
        <v>156</v>
      </c>
      <c r="DR1929" s="9" t="s">
        <v>157</v>
      </c>
      <c r="DS1929" s="9" t="s">
        <v>137</v>
      </c>
      <c r="DT1929" s="9" t="s">
        <v>657</v>
      </c>
      <c r="DU1929" s="9" t="s">
        <v>223</v>
      </c>
      <c r="DV1929" s="9" t="str">
        <f>VLOOKUP(DU1929,Metadata!$B$2:$C$7,2,FALSE)</f>
        <v>3 - 6 years</v>
      </c>
    </row>
    <row r="1930" spans="1:126">
      <c r="A1930" s="13">
        <v>1929</v>
      </c>
      <c r="B1930" s="9" t="s">
        <v>135</v>
      </c>
      <c r="C1930" s="9" t="str">
        <f>VLOOKUP(B1930,Metadata!$M$2:$N$6,2,FALSE)</f>
        <v>Permanent Employee</v>
      </c>
      <c r="D1930" s="9" t="s">
        <v>159</v>
      </c>
      <c r="E1930" s="9" t="s">
        <v>137</v>
      </c>
      <c r="F1930" s="9" t="s">
        <v>138</v>
      </c>
      <c r="G1930" s="9" t="s">
        <v>140</v>
      </c>
      <c r="H1930" s="9" t="str">
        <f>IF(G1930="","",VLOOKUP(G1930,Metadata!$J$2:$K$22,2,FALSE))</f>
        <v>Lisbon Metropolitan Area</v>
      </c>
      <c r="I1930" s="9" t="s">
        <v>436</v>
      </c>
      <c r="J1930" s="9" t="str">
        <f>IF(I1930="","",VLOOKUP(I1930,Metadata!$P$2:$Q$43,2,FALSE))</f>
        <v>North America</v>
      </c>
      <c r="K1930" s="9" t="str">
        <f t="shared" si="0"/>
        <v>International</v>
      </c>
      <c r="L1930" s="9" t="s">
        <v>137</v>
      </c>
      <c r="M1930" s="9" t="str">
        <f>IF(L1930="","",VLOOKUP(L1930,Metadata!$J$2:$K$22,2,FALSE))</f>
        <v/>
      </c>
      <c r="N1930" s="9" t="s">
        <v>141</v>
      </c>
      <c r="O1930" s="9" t="s">
        <v>137</v>
      </c>
      <c r="P1930" s="9" t="s">
        <v>142</v>
      </c>
      <c r="Q1930" s="10" t="str">
        <f t="shared" si="1"/>
        <v>Full Office Job</v>
      </c>
      <c r="R1930" s="10">
        <v>5</v>
      </c>
      <c r="S1930" s="9" t="s">
        <v>260</v>
      </c>
      <c r="T1930" s="9" t="s">
        <v>137</v>
      </c>
      <c r="U1930" s="9" t="str">
        <f>IF(S1930&lt;&gt;"",S1930,IF(T1930&lt;&gt;"",VLOOKUP(T1930,Metadata!$S$2:$T$228,2,FALSE),""))</f>
        <v>DevOps Engineer</v>
      </c>
      <c r="V1930" s="9" t="s">
        <v>162</v>
      </c>
      <c r="W1930" s="9" t="s">
        <v>137</v>
      </c>
      <c r="X1930" s="9" t="s">
        <v>145</v>
      </c>
      <c r="Y1930" s="9" t="s">
        <v>137</v>
      </c>
      <c r="Z1930" s="9" t="s">
        <v>184</v>
      </c>
      <c r="AA1930" s="9" t="s">
        <v>137</v>
      </c>
      <c r="AB1930" s="9" t="s">
        <v>253</v>
      </c>
      <c r="AC1930" s="9"/>
      <c r="AD1930" s="9"/>
      <c r="AE1930" s="9" t="s">
        <v>194</v>
      </c>
      <c r="AF1930" s="9"/>
      <c r="AG1930" s="9"/>
      <c r="AH1930" s="9" t="s">
        <v>176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198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10"/>
      <c r="CB1930" s="10" t="str">
        <f t="shared" si="5"/>
        <v/>
      </c>
      <c r="CC1930" s="10"/>
      <c r="CD1930" s="9" t="str">
        <f t="shared" si="2"/>
        <v/>
      </c>
      <c r="CE1930" s="9" t="s">
        <v>151</v>
      </c>
      <c r="CF1930" s="9" t="s">
        <v>152</v>
      </c>
      <c r="CG1930" s="9">
        <f>IF(CF1930="","",VLOOKUP(CF1930,Metadata!$D$2:$H$20,2,FALSE))</f>
        <v>32500</v>
      </c>
      <c r="CH1930" s="9">
        <f>IF(CF1930="","",VLOOKUP(CF1930,Metadata!$D$2:$H$20,4,FALSE))</f>
        <v>30000</v>
      </c>
      <c r="CI1930" s="9">
        <f>IF(CF1930="","",VLOOKUP(CF1930,Metadata!$D$2:$H$20,5,FALSE))</f>
        <v>35000</v>
      </c>
      <c r="CJ1930" s="9">
        <f t="shared" si="3"/>
        <v>32500</v>
      </c>
      <c r="CK1930" s="9" t="s">
        <v>153</v>
      </c>
      <c r="CL1930" s="10">
        <v>3</v>
      </c>
      <c r="CM1930" s="10">
        <v>3</v>
      </c>
      <c r="CN1930" s="10">
        <v>6</v>
      </c>
      <c r="CO1930" s="10">
        <v>6</v>
      </c>
      <c r="CP1930" s="10">
        <v>5</v>
      </c>
      <c r="CQ1930" s="10">
        <v>6</v>
      </c>
      <c r="CR1930" s="10">
        <v>4</v>
      </c>
      <c r="CS1930" s="10">
        <v>6</v>
      </c>
      <c r="CT1930" s="10">
        <v>3</v>
      </c>
      <c r="CU1930" s="10">
        <v>3</v>
      </c>
      <c r="CV1930" s="10">
        <v>2</v>
      </c>
      <c r="CW1930" s="10">
        <v>2</v>
      </c>
      <c r="CX1930" s="10">
        <v>4</v>
      </c>
      <c r="CY1930" s="10">
        <v>2</v>
      </c>
      <c r="CZ1930" s="10">
        <v>2</v>
      </c>
      <c r="DA1930" s="10">
        <v>5</v>
      </c>
      <c r="DB1930" s="10">
        <v>6</v>
      </c>
      <c r="DC1930" s="10">
        <v>7</v>
      </c>
      <c r="DD1930" s="10">
        <v>2</v>
      </c>
      <c r="DE1930" s="10">
        <v>2</v>
      </c>
      <c r="DF1930" s="10">
        <v>2</v>
      </c>
      <c r="DG1930" s="10">
        <v>4</v>
      </c>
      <c r="DH1930" s="10">
        <v>3</v>
      </c>
      <c r="DI1930" s="10">
        <v>4</v>
      </c>
      <c r="DJ1930" s="10">
        <v>2</v>
      </c>
      <c r="DK1930" s="10">
        <v>4</v>
      </c>
      <c r="DL1930" s="10">
        <v>6</v>
      </c>
      <c r="DM1930" s="9" t="s">
        <v>154</v>
      </c>
      <c r="DN1930" s="10">
        <v>1985</v>
      </c>
      <c r="DO1930" s="9">
        <f t="shared" si="8"/>
        <v>36</v>
      </c>
      <c r="DP1930" s="9" t="s">
        <v>155</v>
      </c>
      <c r="DQ1930" s="9" t="s">
        <v>202</v>
      </c>
      <c r="DR1930" s="9" t="s">
        <v>157</v>
      </c>
      <c r="DS1930" s="9" t="s">
        <v>137</v>
      </c>
      <c r="DT1930" s="9" t="s">
        <v>657</v>
      </c>
      <c r="DU1930" s="9" t="s">
        <v>158</v>
      </c>
      <c r="DV1930" s="9" t="str">
        <f>VLOOKUP(DU1930,Metadata!$B$2:$C$7,2,FALSE)</f>
        <v>6+ years</v>
      </c>
    </row>
    <row r="1931" spans="1:126">
      <c r="A1931" s="13">
        <v>1930</v>
      </c>
      <c r="B1931" s="9" t="s">
        <v>171</v>
      </c>
      <c r="C1931" s="9" t="str">
        <f>VLOOKUP(B1931,Metadata!$M$2:$N$6,2,FALSE)</f>
        <v>Contractor</v>
      </c>
      <c r="D1931" s="9" t="s">
        <v>137</v>
      </c>
      <c r="E1931" s="9" t="s">
        <v>159</v>
      </c>
      <c r="F1931" s="9" t="s">
        <v>138</v>
      </c>
      <c r="G1931" s="9" t="s">
        <v>283</v>
      </c>
      <c r="H1931" s="9" t="str">
        <f>IF(G1931="","",VLOOKUP(G1931,Metadata!$J$2:$K$22,2,FALSE))</f>
        <v>Lisbon Metropolitan Area</v>
      </c>
      <c r="I1931" s="9" t="s">
        <v>138</v>
      </c>
      <c r="J1931" s="9" t="str">
        <f>IF(I1931="","",VLOOKUP(I1931,Metadata!$P$2:$Q$43,2,FALSE))</f>
        <v>Europe</v>
      </c>
      <c r="K1931" s="9" t="str">
        <f t="shared" si="0"/>
        <v>Portugal</v>
      </c>
      <c r="L1931" s="9" t="s">
        <v>140</v>
      </c>
      <c r="M1931" s="9" t="str">
        <f>IF(L1931="","",VLOOKUP(L1931,Metadata!$J$2:$K$22,2,FALSE))</f>
        <v>Lisbon Metropolitan Area</v>
      </c>
      <c r="N1931" s="9" t="s">
        <v>141</v>
      </c>
      <c r="O1931" s="9" t="s">
        <v>137</v>
      </c>
      <c r="P1931" s="9" t="s">
        <v>142</v>
      </c>
      <c r="Q1931" s="10" t="str">
        <f t="shared" si="1"/>
        <v>Full Office Job</v>
      </c>
      <c r="R1931" s="10">
        <v>6</v>
      </c>
      <c r="S1931" s="9" t="s">
        <v>229</v>
      </c>
      <c r="T1931" s="9" t="s">
        <v>137</v>
      </c>
      <c r="U1931" s="9" t="str">
        <f>IF(S1931&lt;&gt;"",S1931,IF(T1931&lt;&gt;"",VLOOKUP(T1931,Metadata!$S$2:$T$228,2,FALSE),""))</f>
        <v>Project Manager</v>
      </c>
      <c r="V1931" s="9" t="s">
        <v>268</v>
      </c>
      <c r="W1931" s="9" t="s">
        <v>137</v>
      </c>
      <c r="X1931" s="9" t="s">
        <v>145</v>
      </c>
      <c r="Y1931" s="9" t="s">
        <v>137</v>
      </c>
      <c r="Z1931" s="9" t="s">
        <v>218</v>
      </c>
      <c r="AA1931" s="9" t="s">
        <v>137</v>
      </c>
      <c r="AB1931" s="9" t="s">
        <v>253</v>
      </c>
      <c r="AC1931" s="9" t="s">
        <v>147</v>
      </c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 t="s">
        <v>150</v>
      </c>
      <c r="BZ1931" s="9" t="s">
        <v>137</v>
      </c>
      <c r="CA1931" s="10">
        <v>12</v>
      </c>
      <c r="CB1931" s="10" t="str">
        <f t="shared" si="5"/>
        <v>7 to 12 months</v>
      </c>
      <c r="CC1931" s="10">
        <v>25</v>
      </c>
      <c r="CD1931" s="9">
        <f t="shared" si="2"/>
        <v>40000</v>
      </c>
      <c r="CE1931" s="9" t="s">
        <v>137</v>
      </c>
      <c r="CF1931" s="9" t="s">
        <v>137</v>
      </c>
      <c r="CG1931" s="9" t="str">
        <f>IF(CF1931="","",VLOOKUP(CF1931,Metadata!$D$2:$H$20,2,FALSE))</f>
        <v/>
      </c>
      <c r="CH1931" s="9" t="str">
        <f>IF(CF1931="","",VLOOKUP(CF1931,Metadata!$D$2:$H$20,4,FALSE))</f>
        <v/>
      </c>
      <c r="CI1931" s="9" t="str">
        <f>IF(CF1931="","",VLOOKUP(CF1931,Metadata!$D$2:$H$20,5,FALSE))</f>
        <v/>
      </c>
      <c r="CJ1931" s="9">
        <f t="shared" si="3"/>
        <v>40000</v>
      </c>
      <c r="CK1931" s="9" t="s">
        <v>153</v>
      </c>
      <c r="CL1931" s="10">
        <v>2</v>
      </c>
      <c r="CM1931" s="10">
        <v>5</v>
      </c>
      <c r="CN1931" s="10">
        <v>5</v>
      </c>
      <c r="CO1931" s="10">
        <v>4</v>
      </c>
      <c r="CP1931" s="10">
        <v>4</v>
      </c>
      <c r="CQ1931" s="10">
        <v>4</v>
      </c>
      <c r="CR1931" s="10">
        <v>6</v>
      </c>
      <c r="CS1931" s="10">
        <v>6</v>
      </c>
      <c r="CT1931" s="10">
        <v>6</v>
      </c>
      <c r="CU1931" s="10">
        <v>6</v>
      </c>
      <c r="CV1931" s="10">
        <v>7</v>
      </c>
      <c r="CW1931" s="10">
        <v>7</v>
      </c>
      <c r="CX1931" s="10">
        <v>7</v>
      </c>
      <c r="CY1931" s="10">
        <v>6</v>
      </c>
      <c r="CZ1931" s="10">
        <v>4</v>
      </c>
      <c r="DA1931" s="10">
        <v>2</v>
      </c>
      <c r="DB1931" s="10">
        <v>2</v>
      </c>
      <c r="DC1931" s="10">
        <v>6</v>
      </c>
      <c r="DD1931" s="10">
        <v>2</v>
      </c>
      <c r="DE1931" s="10">
        <v>7</v>
      </c>
      <c r="DF1931" s="10">
        <v>6</v>
      </c>
      <c r="DG1931" s="10">
        <v>7</v>
      </c>
      <c r="DH1931" s="10">
        <v>6</v>
      </c>
      <c r="DI1931" s="10">
        <v>6</v>
      </c>
      <c r="DJ1931" s="10">
        <v>4</v>
      </c>
      <c r="DK1931" s="10">
        <v>7</v>
      </c>
      <c r="DL1931" s="10">
        <v>4</v>
      </c>
      <c r="DM1931" s="9" t="s">
        <v>154</v>
      </c>
      <c r="DN1931" s="10">
        <v>1973</v>
      </c>
      <c r="DO1931" s="9">
        <f t="shared" si="8"/>
        <v>48</v>
      </c>
      <c r="DP1931" s="9" t="s">
        <v>155</v>
      </c>
      <c r="DQ1931" s="9" t="s">
        <v>202</v>
      </c>
      <c r="DR1931" s="9" t="s">
        <v>157</v>
      </c>
      <c r="DS1931" s="9" t="s">
        <v>137</v>
      </c>
      <c r="DT1931" s="9" t="s">
        <v>657</v>
      </c>
      <c r="DU1931" s="9" t="s">
        <v>158</v>
      </c>
      <c r="DV1931" s="9" t="str">
        <f>VLOOKUP(DU1931,Metadata!$B$2:$C$7,2,FALSE)</f>
        <v>6+ years</v>
      </c>
    </row>
    <row r="1932" spans="1:126">
      <c r="A1932" s="13">
        <v>1931</v>
      </c>
      <c r="B1932" s="9" t="s">
        <v>135</v>
      </c>
      <c r="C1932" s="9" t="str">
        <f>VLOOKUP(B1932,Metadata!$M$2:$N$6,2,FALSE)</f>
        <v>Permanent Employee</v>
      </c>
      <c r="D1932" s="9" t="s">
        <v>159</v>
      </c>
      <c r="E1932" s="9" t="s">
        <v>137</v>
      </c>
      <c r="F1932" s="9" t="s">
        <v>138</v>
      </c>
      <c r="G1932" s="9" t="s">
        <v>283</v>
      </c>
      <c r="H1932" s="9" t="str">
        <f>IF(G1932="","",VLOOKUP(G1932,Metadata!$J$2:$K$22,2,FALSE))</f>
        <v>Lisbon Metropolitan Area</v>
      </c>
      <c r="I1932" s="9" t="s">
        <v>138</v>
      </c>
      <c r="J1932" s="9" t="str">
        <f>IF(I1932="","",VLOOKUP(I1932,Metadata!$P$2:$Q$43,2,FALSE))</f>
        <v>Europe</v>
      </c>
      <c r="K1932" s="9" t="str">
        <f t="shared" si="0"/>
        <v>Portugal</v>
      </c>
      <c r="L1932" s="9" t="s">
        <v>140</v>
      </c>
      <c r="M1932" s="9" t="str">
        <f>IF(L1932="","",VLOOKUP(L1932,Metadata!$J$2:$K$22,2,FALSE))</f>
        <v>Lisbon Metropolitan Area</v>
      </c>
      <c r="N1932" s="9" t="s">
        <v>141</v>
      </c>
      <c r="O1932" s="9" t="s">
        <v>137</v>
      </c>
      <c r="P1932" s="9" t="s">
        <v>142</v>
      </c>
      <c r="Q1932" s="10" t="str">
        <f t="shared" si="1"/>
        <v>Full Office Job</v>
      </c>
      <c r="R1932" s="10">
        <v>5</v>
      </c>
      <c r="S1932" s="9" t="s">
        <v>183</v>
      </c>
      <c r="T1932" s="9" t="s">
        <v>137</v>
      </c>
      <c r="U1932" s="9" t="str">
        <f>IF(S1932&lt;&gt;"",S1932,IF(T1932&lt;&gt;"",VLOOKUP(T1932,Metadata!$S$2:$T$228,2,FALSE),""))</f>
        <v>Product Owner/Product Manager</v>
      </c>
      <c r="V1932" s="9" t="s">
        <v>251</v>
      </c>
      <c r="W1932" s="9" t="s">
        <v>137</v>
      </c>
      <c r="X1932" s="9" t="s">
        <v>252</v>
      </c>
      <c r="Y1932" s="9" t="s">
        <v>137</v>
      </c>
      <c r="Z1932" s="9" t="s">
        <v>218</v>
      </c>
      <c r="AA1932" s="9" t="s">
        <v>165</v>
      </c>
      <c r="AB1932" s="9" t="s">
        <v>137</v>
      </c>
      <c r="AC1932" s="9" t="s">
        <v>147</v>
      </c>
      <c r="AD1932" s="9"/>
      <c r="AE1932" s="9"/>
      <c r="AF1932" s="9" t="s">
        <v>243</v>
      </c>
      <c r="AG1932" s="9"/>
      <c r="AH1932" s="9"/>
      <c r="AI1932" s="9"/>
      <c r="AJ1932" s="9"/>
      <c r="AK1932" s="9"/>
      <c r="AL1932" s="9"/>
      <c r="AM1932" s="9"/>
      <c r="AN1932" s="9"/>
      <c r="AO1932" s="9"/>
      <c r="AP1932" s="9" t="s">
        <v>244</v>
      </c>
      <c r="AQ1932" s="9"/>
      <c r="AR1932" s="9" t="s">
        <v>149</v>
      </c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 t="s">
        <v>167</v>
      </c>
      <c r="BK1932" s="9"/>
      <c r="BL1932" s="9" t="s">
        <v>199</v>
      </c>
      <c r="BM1932" s="9"/>
      <c r="BN1932" s="9" t="s">
        <v>186</v>
      </c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10"/>
      <c r="CB1932" s="10" t="str">
        <f t="shared" si="5"/>
        <v/>
      </c>
      <c r="CC1932" s="10"/>
      <c r="CD1932" s="9" t="str">
        <f t="shared" si="2"/>
        <v/>
      </c>
      <c r="CE1932" s="9" t="s">
        <v>168</v>
      </c>
      <c r="CF1932" s="9" t="s">
        <v>220</v>
      </c>
      <c r="CG1932" s="9">
        <f>IF(CF1932="","",VLOOKUP(CF1932,Metadata!$D$2:$H$20,2,FALSE))</f>
        <v>27500</v>
      </c>
      <c r="CH1932" s="9">
        <f>IF(CF1932="","",VLOOKUP(CF1932,Metadata!$D$2:$H$20,4,FALSE))</f>
        <v>25000</v>
      </c>
      <c r="CI1932" s="9">
        <f>IF(CF1932="","",VLOOKUP(CF1932,Metadata!$D$2:$H$20,5,FALSE))</f>
        <v>30000</v>
      </c>
      <c r="CJ1932" s="9">
        <f t="shared" si="3"/>
        <v>27500</v>
      </c>
      <c r="CK1932" s="9" t="s">
        <v>189</v>
      </c>
      <c r="CL1932" s="10">
        <v>4</v>
      </c>
      <c r="CM1932" s="10">
        <v>3</v>
      </c>
      <c r="CN1932" s="10">
        <v>6</v>
      </c>
      <c r="CO1932" s="10">
        <v>6</v>
      </c>
      <c r="CP1932" s="10">
        <v>6</v>
      </c>
      <c r="CQ1932" s="10">
        <v>5</v>
      </c>
      <c r="CR1932" s="10">
        <v>6</v>
      </c>
      <c r="CS1932" s="10">
        <v>5</v>
      </c>
      <c r="CT1932" s="10">
        <v>6</v>
      </c>
      <c r="CU1932" s="10">
        <v>5</v>
      </c>
      <c r="CV1932" s="10">
        <v>5</v>
      </c>
      <c r="CW1932" s="10">
        <v>4</v>
      </c>
      <c r="CX1932" s="10">
        <v>5</v>
      </c>
      <c r="CY1932" s="10">
        <v>5</v>
      </c>
      <c r="CZ1932" s="10">
        <v>6</v>
      </c>
      <c r="DA1932" s="10">
        <v>5</v>
      </c>
      <c r="DB1932" s="10">
        <v>5</v>
      </c>
      <c r="DC1932" s="10">
        <v>7</v>
      </c>
      <c r="DD1932" s="10">
        <v>4</v>
      </c>
      <c r="DE1932" s="10">
        <v>7</v>
      </c>
      <c r="DF1932" s="10">
        <v>6</v>
      </c>
      <c r="DG1932" s="10">
        <v>7</v>
      </c>
      <c r="DH1932" s="10">
        <v>6</v>
      </c>
      <c r="DI1932" s="10">
        <v>6</v>
      </c>
      <c r="DJ1932" s="10">
        <v>5</v>
      </c>
      <c r="DK1932" s="10">
        <v>6</v>
      </c>
      <c r="DL1932" s="10">
        <v>4</v>
      </c>
      <c r="DM1932" s="9" t="s">
        <v>154</v>
      </c>
      <c r="DN1932" s="10">
        <v>1991</v>
      </c>
      <c r="DO1932" s="9">
        <f t="shared" si="8"/>
        <v>30</v>
      </c>
      <c r="DP1932" s="9" t="s">
        <v>222</v>
      </c>
      <c r="DQ1932" s="9" t="s">
        <v>156</v>
      </c>
      <c r="DR1932" s="9" t="s">
        <v>170</v>
      </c>
      <c r="DS1932" s="9" t="s">
        <v>137</v>
      </c>
      <c r="DT1932" s="9" t="s">
        <v>657</v>
      </c>
      <c r="DU1932" s="9" t="s">
        <v>223</v>
      </c>
      <c r="DV1932" s="9" t="str">
        <f>VLOOKUP(DU1932,Metadata!$B$2:$C$7,2,FALSE)</f>
        <v>3 - 6 years</v>
      </c>
    </row>
    <row r="1933" spans="1:126">
      <c r="A1933" s="13">
        <v>1932</v>
      </c>
      <c r="B1933" s="9" t="s">
        <v>135</v>
      </c>
      <c r="C1933" s="9" t="str">
        <f>VLOOKUP(B1933,Metadata!$M$2:$N$6,2,FALSE)</f>
        <v>Permanent Employee</v>
      </c>
      <c r="D1933" s="9" t="s">
        <v>159</v>
      </c>
      <c r="E1933" s="9" t="s">
        <v>137</v>
      </c>
      <c r="F1933" s="9" t="s">
        <v>138</v>
      </c>
      <c r="G1933" s="9" t="s">
        <v>265</v>
      </c>
      <c r="H1933" s="9" t="str">
        <f>IF(G1933="","",VLOOKUP(G1933,Metadata!$J$2:$K$22,2,FALSE))</f>
        <v>Azores and Madeira</v>
      </c>
      <c r="I1933" s="9" t="s">
        <v>138</v>
      </c>
      <c r="J1933" s="9" t="str">
        <f>IF(I1933="","",VLOOKUP(I1933,Metadata!$P$2:$Q$43,2,FALSE))</f>
        <v>Europe</v>
      </c>
      <c r="K1933" s="9" t="str">
        <f t="shared" si="0"/>
        <v>Portugal</v>
      </c>
      <c r="L1933" s="9" t="s">
        <v>140</v>
      </c>
      <c r="M1933" s="9" t="str">
        <f>IF(L1933="","",VLOOKUP(L1933,Metadata!$J$2:$K$22,2,FALSE))</f>
        <v>Lisbon Metropolitan Area</v>
      </c>
      <c r="N1933" s="9" t="s">
        <v>214</v>
      </c>
      <c r="O1933" s="9" t="s">
        <v>239</v>
      </c>
      <c r="P1933" s="9" t="s">
        <v>142</v>
      </c>
      <c r="Q1933" s="10" t="str">
        <f t="shared" si="1"/>
        <v>Full Office Job</v>
      </c>
      <c r="R1933" s="10">
        <v>4</v>
      </c>
      <c r="S1933" s="9" t="s">
        <v>161</v>
      </c>
      <c r="T1933" s="9" t="s">
        <v>137</v>
      </c>
      <c r="U1933" s="9" t="str">
        <f>IF(S1933&lt;&gt;"",S1933,IF(T1933&lt;&gt;"",VLOOKUP(T1933,Metadata!$S$2:$T$228,2,FALSE),""))</f>
        <v>Full-Stack Developer</v>
      </c>
      <c r="V1933" s="9" t="s">
        <v>207</v>
      </c>
      <c r="W1933" s="9" t="s">
        <v>137</v>
      </c>
      <c r="X1933" s="9" t="s">
        <v>163</v>
      </c>
      <c r="Y1933" s="9" t="s">
        <v>137</v>
      </c>
      <c r="Z1933" s="9" t="s">
        <v>184</v>
      </c>
      <c r="AA1933" s="9" t="s">
        <v>165</v>
      </c>
      <c r="AB1933" s="9" t="s">
        <v>253</v>
      </c>
      <c r="AC1933" s="9" t="s">
        <v>147</v>
      </c>
      <c r="AD1933" s="9"/>
      <c r="AE1933" s="9" t="s">
        <v>194</v>
      </c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 t="s">
        <v>178</v>
      </c>
      <c r="BB1933" s="9"/>
      <c r="BC1933" s="9"/>
      <c r="BD1933" s="9"/>
      <c r="BE1933" s="9"/>
      <c r="BF1933" s="9"/>
      <c r="BG1933" s="9"/>
      <c r="BH1933" s="9"/>
      <c r="BI1933" s="9"/>
      <c r="BJ1933" s="9" t="s">
        <v>167</v>
      </c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10"/>
      <c r="CB1933" s="10" t="str">
        <f t="shared" si="5"/>
        <v/>
      </c>
      <c r="CC1933" s="10"/>
      <c r="CD1933" s="9" t="str">
        <f t="shared" si="2"/>
        <v/>
      </c>
      <c r="CE1933" s="9" t="s">
        <v>232</v>
      </c>
      <c r="CF1933" s="9" t="s">
        <v>225</v>
      </c>
      <c r="CG1933" s="9">
        <f>IF(CF1933="","",VLOOKUP(CF1933,Metadata!$D$2:$H$20,2,FALSE))</f>
        <v>22500</v>
      </c>
      <c r="CH1933" s="9">
        <f>IF(CF1933="","",VLOOKUP(CF1933,Metadata!$D$2:$H$20,4,FALSE))</f>
        <v>20000</v>
      </c>
      <c r="CI1933" s="9">
        <f>IF(CF1933="","",VLOOKUP(CF1933,Metadata!$D$2:$H$20,5,FALSE))</f>
        <v>25000</v>
      </c>
      <c r="CJ1933" s="9">
        <f t="shared" si="3"/>
        <v>22500</v>
      </c>
      <c r="CK1933" s="9" t="s">
        <v>153</v>
      </c>
      <c r="CL1933" s="10">
        <v>4</v>
      </c>
      <c r="CM1933" s="10">
        <v>3</v>
      </c>
      <c r="CN1933" s="10">
        <v>6</v>
      </c>
      <c r="CO1933" s="10">
        <v>6</v>
      </c>
      <c r="CP1933" s="10">
        <v>4</v>
      </c>
      <c r="CQ1933" s="10">
        <v>5</v>
      </c>
      <c r="CR1933" s="10">
        <v>6</v>
      </c>
      <c r="CS1933" s="10">
        <v>7</v>
      </c>
      <c r="CT1933" s="10">
        <v>6</v>
      </c>
      <c r="CU1933" s="10">
        <v>4</v>
      </c>
      <c r="CV1933" s="10">
        <v>4</v>
      </c>
      <c r="CW1933" s="10">
        <v>3</v>
      </c>
      <c r="CX1933" s="10">
        <v>6</v>
      </c>
      <c r="CY1933" s="10">
        <v>6</v>
      </c>
      <c r="CZ1933" s="10">
        <v>6</v>
      </c>
      <c r="DA1933" s="10">
        <v>7</v>
      </c>
      <c r="DB1933" s="10">
        <v>7</v>
      </c>
      <c r="DC1933" s="10">
        <v>7</v>
      </c>
      <c r="DD1933" s="10">
        <v>3</v>
      </c>
      <c r="DE1933" s="10">
        <v>3</v>
      </c>
      <c r="DF1933" s="10">
        <v>3</v>
      </c>
      <c r="DG1933" s="10">
        <v>6</v>
      </c>
      <c r="DH1933" s="10">
        <v>7</v>
      </c>
      <c r="DI1933" s="10">
        <v>7</v>
      </c>
      <c r="DJ1933" s="10">
        <v>2</v>
      </c>
      <c r="DK1933" s="10">
        <v>2</v>
      </c>
      <c r="DL1933" s="10">
        <v>5</v>
      </c>
      <c r="DM1933" s="9" t="s">
        <v>154</v>
      </c>
      <c r="DN1933" s="10">
        <v>1992</v>
      </c>
      <c r="DO1933" s="9">
        <f t="shared" si="8"/>
        <v>29</v>
      </c>
      <c r="DP1933" s="9" t="s">
        <v>155</v>
      </c>
      <c r="DQ1933" s="9" t="s">
        <v>298</v>
      </c>
      <c r="DR1933" s="9" t="s">
        <v>157</v>
      </c>
      <c r="DS1933" s="9" t="s">
        <v>137</v>
      </c>
      <c r="DT1933" s="9" t="s">
        <v>657</v>
      </c>
      <c r="DU1933" s="9" t="s">
        <v>223</v>
      </c>
      <c r="DV1933" s="9" t="str">
        <f>VLOOKUP(DU1933,Metadata!$B$2:$C$7,2,FALSE)</f>
        <v>3 - 6 years</v>
      </c>
    </row>
    <row r="1934" spans="1:126">
      <c r="A1934" s="13">
        <v>1933</v>
      </c>
      <c r="B1934" s="9" t="s">
        <v>135</v>
      </c>
      <c r="C1934" s="9" t="str">
        <f>VLOOKUP(B1934,Metadata!$M$2:$N$6,2,FALSE)</f>
        <v>Permanent Employee</v>
      </c>
      <c r="D1934" s="9" t="s">
        <v>136</v>
      </c>
      <c r="E1934" s="9" t="s">
        <v>137</v>
      </c>
      <c r="F1934" s="9" t="s">
        <v>138</v>
      </c>
      <c r="G1934" s="9" t="s">
        <v>283</v>
      </c>
      <c r="H1934" s="9" t="str">
        <f>IF(G1934="","",VLOOKUP(G1934,Metadata!$J$2:$K$22,2,FALSE))</f>
        <v>Lisbon Metropolitan Area</v>
      </c>
      <c r="I1934" s="9" t="s">
        <v>295</v>
      </c>
      <c r="J1934" s="9" t="str">
        <f>IF(I1934="","",VLOOKUP(I1934,Metadata!$P$2:$Q$43,2,FALSE))</f>
        <v>Europe</v>
      </c>
      <c r="K1934" s="9" t="str">
        <f t="shared" si="0"/>
        <v>International</v>
      </c>
      <c r="L1934" s="9" t="s">
        <v>137</v>
      </c>
      <c r="M1934" s="9" t="str">
        <f>IF(L1934="","",VLOOKUP(L1934,Metadata!$J$2:$K$22,2,FALSE))</f>
        <v/>
      </c>
      <c r="N1934" s="9" t="s">
        <v>141</v>
      </c>
      <c r="O1934" s="9" t="s">
        <v>137</v>
      </c>
      <c r="P1934" s="9" t="s">
        <v>191</v>
      </c>
      <c r="Q1934" s="10" t="str">
        <f t="shared" si="1"/>
        <v>Remote Job (full or flexible)</v>
      </c>
      <c r="R1934" s="10">
        <v>6</v>
      </c>
      <c r="S1934" s="9" t="s">
        <v>161</v>
      </c>
      <c r="T1934" s="9" t="s">
        <v>137</v>
      </c>
      <c r="U1934" s="9" t="str">
        <f>IF(S1934&lt;&gt;"",S1934,IF(T1934&lt;&gt;"",VLOOKUP(T1934,Metadata!$S$2:$T$228,2,FALSE),""))</f>
        <v>Full-Stack Developer</v>
      </c>
      <c r="V1934" s="9" t="s">
        <v>144</v>
      </c>
      <c r="W1934" s="9" t="s">
        <v>137</v>
      </c>
      <c r="X1934" s="9" t="s">
        <v>145</v>
      </c>
      <c r="Y1934" s="9" t="s">
        <v>137</v>
      </c>
      <c r="Z1934" s="9" t="s">
        <v>218</v>
      </c>
      <c r="AA1934" s="9" t="s">
        <v>137</v>
      </c>
      <c r="AB1934" s="9" t="s">
        <v>137</v>
      </c>
      <c r="AC1934" s="9" t="s">
        <v>147</v>
      </c>
      <c r="AD1934" s="9" t="s">
        <v>148</v>
      </c>
      <c r="AE1934" s="9"/>
      <c r="AF1934" s="9"/>
      <c r="AG1934" s="9"/>
      <c r="AH1934" s="9"/>
      <c r="AI1934" s="9"/>
      <c r="AJ1934" s="9" t="s">
        <v>185</v>
      </c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 t="s">
        <v>199</v>
      </c>
      <c r="BM1934" s="9"/>
      <c r="BN1934" s="9"/>
      <c r="BO1934" s="9"/>
      <c r="BP1934" s="9"/>
      <c r="BQ1934" s="9" t="s">
        <v>219</v>
      </c>
      <c r="BR1934" s="9"/>
      <c r="BS1934" s="9"/>
      <c r="BT1934" s="9"/>
      <c r="BU1934" s="9"/>
      <c r="BV1934" s="9"/>
      <c r="BW1934" s="9"/>
      <c r="BX1934" s="9"/>
      <c r="BY1934" s="9"/>
      <c r="BZ1934" s="9"/>
      <c r="CA1934" s="10"/>
      <c r="CB1934" s="10" t="str">
        <f t="shared" si="5"/>
        <v/>
      </c>
      <c r="CC1934" s="10"/>
      <c r="CD1934" s="9" t="str">
        <f t="shared" si="2"/>
        <v/>
      </c>
      <c r="CE1934" s="9" t="s">
        <v>151</v>
      </c>
      <c r="CF1934" s="9" t="s">
        <v>225</v>
      </c>
      <c r="CG1934" s="9">
        <f>IF(CF1934="","",VLOOKUP(CF1934,Metadata!$D$2:$H$20,2,FALSE))</f>
        <v>22500</v>
      </c>
      <c r="CH1934" s="9">
        <f>IF(CF1934="","",VLOOKUP(CF1934,Metadata!$D$2:$H$20,4,FALSE))</f>
        <v>20000</v>
      </c>
      <c r="CI1934" s="9">
        <f>IF(CF1934="","",VLOOKUP(CF1934,Metadata!$D$2:$H$20,5,FALSE))</f>
        <v>25000</v>
      </c>
      <c r="CJ1934" s="9">
        <f t="shared" si="3"/>
        <v>22500</v>
      </c>
      <c r="CK1934" s="9" t="s">
        <v>189</v>
      </c>
      <c r="CL1934" s="10">
        <v>2</v>
      </c>
      <c r="CM1934" s="10">
        <v>3</v>
      </c>
      <c r="CN1934" s="10">
        <v>4</v>
      </c>
      <c r="CO1934" s="10">
        <v>4</v>
      </c>
      <c r="CP1934" s="10">
        <v>5</v>
      </c>
      <c r="CQ1934" s="10">
        <v>5</v>
      </c>
      <c r="CR1934" s="10">
        <v>5</v>
      </c>
      <c r="CS1934" s="10">
        <v>5</v>
      </c>
      <c r="CT1934" s="10">
        <v>6</v>
      </c>
      <c r="CU1934" s="10">
        <v>5</v>
      </c>
      <c r="CV1934" s="10">
        <v>5</v>
      </c>
      <c r="CW1934" s="10">
        <v>4</v>
      </c>
      <c r="CX1934" s="10">
        <v>4</v>
      </c>
      <c r="CY1934" s="10">
        <v>6</v>
      </c>
      <c r="CZ1934" s="10">
        <v>5</v>
      </c>
      <c r="DA1934" s="10">
        <v>3</v>
      </c>
      <c r="DB1934" s="10">
        <v>3</v>
      </c>
      <c r="DC1934" s="10">
        <v>3</v>
      </c>
      <c r="DD1934" s="10">
        <v>3</v>
      </c>
      <c r="DE1934" s="10">
        <v>3</v>
      </c>
      <c r="DF1934" s="10">
        <v>3</v>
      </c>
      <c r="DG1934" s="10">
        <v>6</v>
      </c>
      <c r="DH1934" s="10">
        <v>5</v>
      </c>
      <c r="DI1934" s="10">
        <v>3</v>
      </c>
      <c r="DJ1934" s="10">
        <v>4</v>
      </c>
      <c r="DK1934" s="10">
        <v>4</v>
      </c>
      <c r="DL1934" s="10">
        <v>3</v>
      </c>
      <c r="DM1934" s="9" t="s">
        <v>154</v>
      </c>
      <c r="DN1934" s="10">
        <v>1985</v>
      </c>
      <c r="DO1934" s="9">
        <f t="shared" si="8"/>
        <v>36</v>
      </c>
      <c r="DP1934" s="9" t="s">
        <v>155</v>
      </c>
      <c r="DQ1934" s="9" t="s">
        <v>156</v>
      </c>
      <c r="DR1934" s="9" t="s">
        <v>157</v>
      </c>
      <c r="DS1934" s="9" t="s">
        <v>137</v>
      </c>
      <c r="DT1934" s="9" t="s">
        <v>657</v>
      </c>
      <c r="DU1934" s="9" t="s">
        <v>158</v>
      </c>
      <c r="DV1934" s="9" t="str">
        <f>VLOOKUP(DU1934,Metadata!$B$2:$C$7,2,FALSE)</f>
        <v>6+ years</v>
      </c>
    </row>
    <row r="1935" spans="1:126">
      <c r="A1935" s="13">
        <v>1934</v>
      </c>
      <c r="B1935" s="9" t="s">
        <v>135</v>
      </c>
      <c r="C1935" s="9" t="str">
        <f>VLOOKUP(B1935,Metadata!$M$2:$N$6,2,FALSE)</f>
        <v>Permanent Employee</v>
      </c>
      <c r="D1935" s="9" t="s">
        <v>159</v>
      </c>
      <c r="E1935" s="9" t="s">
        <v>137</v>
      </c>
      <c r="F1935" s="9" t="s">
        <v>138</v>
      </c>
      <c r="G1935" s="9" t="s">
        <v>265</v>
      </c>
      <c r="H1935" s="9" t="str">
        <f>IF(G1935="","",VLOOKUP(G1935,Metadata!$J$2:$K$22,2,FALSE))</f>
        <v>Azores and Madeira</v>
      </c>
      <c r="I1935" s="9" t="s">
        <v>138</v>
      </c>
      <c r="J1935" s="9" t="str">
        <f>IF(I1935="","",VLOOKUP(I1935,Metadata!$P$2:$Q$43,2,FALSE))</f>
        <v>Europe</v>
      </c>
      <c r="K1935" s="9" t="str">
        <f t="shared" si="0"/>
        <v>Portugal</v>
      </c>
      <c r="L1935" s="9" t="s">
        <v>265</v>
      </c>
      <c r="M1935" s="9" t="str">
        <f>IF(L1935="","",VLOOKUP(L1935,Metadata!$J$2:$K$22,2,FALSE))</f>
        <v>Azores and Madeira</v>
      </c>
      <c r="N1935" s="9" t="s">
        <v>214</v>
      </c>
      <c r="O1935" s="9" t="s">
        <v>259</v>
      </c>
      <c r="P1935" s="9" t="s">
        <v>142</v>
      </c>
      <c r="Q1935" s="10" t="str">
        <f t="shared" si="1"/>
        <v>Full Office Job</v>
      </c>
      <c r="R1935" s="10">
        <v>6</v>
      </c>
      <c r="S1935" s="9" t="s">
        <v>161</v>
      </c>
      <c r="T1935" s="9" t="s">
        <v>137</v>
      </c>
      <c r="U1935" s="9" t="str">
        <f>IF(S1935&lt;&gt;"",S1935,IF(T1935&lt;&gt;"",VLOOKUP(T1935,Metadata!$S$2:$T$228,2,FALSE),""))</f>
        <v>Full-Stack Developer</v>
      </c>
      <c r="V1935" s="9" t="s">
        <v>276</v>
      </c>
      <c r="W1935" s="9" t="s">
        <v>137</v>
      </c>
      <c r="X1935" s="9" t="s">
        <v>269</v>
      </c>
      <c r="Y1935" s="9" t="s">
        <v>137</v>
      </c>
      <c r="Z1935" s="9" t="s">
        <v>184</v>
      </c>
      <c r="AA1935" s="9" t="s">
        <v>165</v>
      </c>
      <c r="AB1935" s="9" t="s">
        <v>137</v>
      </c>
      <c r="AC1935" s="9" t="s">
        <v>147</v>
      </c>
      <c r="AD1935" s="9"/>
      <c r="AE1935" s="9"/>
      <c r="AF1935" s="9"/>
      <c r="AG1935" s="9" t="s">
        <v>166</v>
      </c>
      <c r="AH1935" s="9"/>
      <c r="AI1935" s="9"/>
      <c r="AJ1935" s="9" t="s">
        <v>185</v>
      </c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 t="s">
        <v>178</v>
      </c>
      <c r="BB1935" s="9"/>
      <c r="BC1935" s="9"/>
      <c r="BD1935" s="9"/>
      <c r="BE1935" s="9"/>
      <c r="BF1935" s="9"/>
      <c r="BG1935" s="9"/>
      <c r="BH1935" s="9"/>
      <c r="BI1935" s="9"/>
      <c r="BJ1935" s="9" t="s">
        <v>167</v>
      </c>
      <c r="BK1935" s="9"/>
      <c r="BL1935" s="9"/>
      <c r="BM1935" s="9"/>
      <c r="BN1935" s="9" t="s">
        <v>186</v>
      </c>
      <c r="BO1935" s="9"/>
      <c r="BP1935" s="9" t="s">
        <v>179</v>
      </c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10"/>
      <c r="CB1935" s="10" t="str">
        <f t="shared" si="5"/>
        <v/>
      </c>
      <c r="CC1935" s="10"/>
      <c r="CD1935" s="9" t="str">
        <f t="shared" si="2"/>
        <v/>
      </c>
      <c r="CE1935" s="9" t="s">
        <v>168</v>
      </c>
      <c r="CF1935" s="9" t="s">
        <v>169</v>
      </c>
      <c r="CG1935" s="9">
        <f>IF(CF1935="","",VLOOKUP(CF1935,Metadata!$D$2:$H$20,2,FALSE))</f>
        <v>12500</v>
      </c>
      <c r="CH1935" s="9">
        <f>IF(CF1935="","",VLOOKUP(CF1935,Metadata!$D$2:$H$20,4,FALSE))</f>
        <v>0</v>
      </c>
      <c r="CI1935" s="9">
        <f>IF(CF1935="","",VLOOKUP(CF1935,Metadata!$D$2:$H$20,5,FALSE))</f>
        <v>15000</v>
      </c>
      <c r="CJ1935" s="9">
        <f t="shared" si="3"/>
        <v>12500</v>
      </c>
      <c r="CK1935" s="9" t="s">
        <v>180</v>
      </c>
      <c r="CL1935" s="10">
        <v>3</v>
      </c>
      <c r="CM1935" s="10">
        <v>5</v>
      </c>
      <c r="CN1935" s="10">
        <v>6</v>
      </c>
      <c r="CO1935" s="10">
        <v>6</v>
      </c>
      <c r="CP1935" s="10">
        <v>6</v>
      </c>
      <c r="CQ1935" s="10">
        <v>6</v>
      </c>
      <c r="CR1935" s="10">
        <v>6</v>
      </c>
      <c r="CS1935" s="10">
        <v>6</v>
      </c>
      <c r="CT1935" s="10">
        <v>6</v>
      </c>
      <c r="CU1935" s="10">
        <v>6</v>
      </c>
      <c r="CV1935" s="10">
        <v>6</v>
      </c>
      <c r="CW1935" s="10">
        <v>4</v>
      </c>
      <c r="CX1935" s="10">
        <v>5</v>
      </c>
      <c r="CY1935" s="10">
        <v>6</v>
      </c>
      <c r="CZ1935" s="10">
        <v>6</v>
      </c>
      <c r="DA1935" s="10">
        <v>6</v>
      </c>
      <c r="DB1935" s="10">
        <v>6</v>
      </c>
      <c r="DC1935" s="10">
        <v>6</v>
      </c>
      <c r="DD1935" s="10">
        <v>6</v>
      </c>
      <c r="DE1935" s="10">
        <v>6</v>
      </c>
      <c r="DF1935" s="10">
        <v>6</v>
      </c>
      <c r="DG1935" s="10">
        <v>6</v>
      </c>
      <c r="DH1935" s="10">
        <v>5</v>
      </c>
      <c r="DI1935" s="10">
        <v>5</v>
      </c>
      <c r="DJ1935" s="10">
        <v>6</v>
      </c>
      <c r="DK1935" s="10">
        <v>6</v>
      </c>
      <c r="DL1935" s="10">
        <v>6</v>
      </c>
      <c r="DM1935" s="9" t="s">
        <v>381</v>
      </c>
      <c r="DN1935" s="10">
        <v>1987</v>
      </c>
      <c r="DO1935" s="9">
        <f t="shared" si="8"/>
        <v>34</v>
      </c>
      <c r="DP1935" s="9" t="s">
        <v>155</v>
      </c>
      <c r="DQ1935" s="9" t="s">
        <v>202</v>
      </c>
      <c r="DR1935" s="9" t="s">
        <v>157</v>
      </c>
      <c r="DS1935" s="9" t="s">
        <v>137</v>
      </c>
      <c r="DT1935" s="9" t="s">
        <v>657</v>
      </c>
      <c r="DU1935" s="9" t="s">
        <v>203</v>
      </c>
      <c r="DV1935" s="9" t="str">
        <f>VLOOKUP(DU1935,Metadata!$B$2:$C$7,2,FALSE)</f>
        <v>6+ years</v>
      </c>
    </row>
    <row r="1936" spans="1:126">
      <c r="A1936" s="13">
        <v>1935</v>
      </c>
      <c r="B1936" s="9" t="s">
        <v>171</v>
      </c>
      <c r="C1936" s="9" t="str">
        <f>VLOOKUP(B1936,Metadata!$M$2:$N$6,2,FALSE)</f>
        <v>Contractor</v>
      </c>
      <c r="D1936" s="9" t="s">
        <v>137</v>
      </c>
      <c r="E1936" s="9" t="s">
        <v>159</v>
      </c>
      <c r="F1936" s="9" t="s">
        <v>138</v>
      </c>
      <c r="G1936" s="9" t="s">
        <v>172</v>
      </c>
      <c r="H1936" s="9" t="str">
        <f>IF(G1936="","",VLOOKUP(G1936,Metadata!$J$2:$K$22,2,FALSE))</f>
        <v>Porto Metropolitan Area</v>
      </c>
      <c r="I1936" s="9" t="s">
        <v>255</v>
      </c>
      <c r="J1936" s="9" t="str">
        <f>IF(I1936="","",VLOOKUP(I1936,Metadata!$P$2:$Q$43,2,FALSE))</f>
        <v>Europe</v>
      </c>
      <c r="K1936" s="9" t="str">
        <f t="shared" si="0"/>
        <v>International</v>
      </c>
      <c r="L1936" s="9" t="s">
        <v>137</v>
      </c>
      <c r="M1936" s="9" t="str">
        <f>IF(L1936="","",VLOOKUP(L1936,Metadata!$J$2:$K$22,2,FALSE))</f>
        <v/>
      </c>
      <c r="N1936" s="9" t="s">
        <v>141</v>
      </c>
      <c r="O1936" s="9" t="s">
        <v>137</v>
      </c>
      <c r="P1936" s="9" t="s">
        <v>191</v>
      </c>
      <c r="Q1936" s="10" t="str">
        <f t="shared" si="1"/>
        <v>Remote Job (full or flexible)</v>
      </c>
      <c r="R1936" s="10">
        <v>7</v>
      </c>
      <c r="S1936" s="9" t="s">
        <v>338</v>
      </c>
      <c r="T1936" s="9" t="s">
        <v>137</v>
      </c>
      <c r="U1936" s="9" t="str">
        <f>IF(S1936&lt;&gt;"",S1936,IF(T1936&lt;&gt;"",VLOOKUP(T1936,Metadata!$S$2:$T$228,2,FALSE),""))</f>
        <v>Solutions Architect</v>
      </c>
      <c r="V1936" s="9" t="s">
        <v>256</v>
      </c>
      <c r="W1936" s="9" t="s">
        <v>137</v>
      </c>
      <c r="X1936" s="9" t="s">
        <v>163</v>
      </c>
      <c r="Y1936" s="9" t="s">
        <v>137</v>
      </c>
      <c r="Z1936" s="9" t="s">
        <v>193</v>
      </c>
      <c r="AA1936" s="9" t="s">
        <v>165</v>
      </c>
      <c r="AB1936" s="9" t="s">
        <v>137</v>
      </c>
      <c r="AC1936" s="9"/>
      <c r="AD1936" s="9"/>
      <c r="AE1936" s="9"/>
      <c r="AF1936" s="9" t="s">
        <v>243</v>
      </c>
      <c r="AG1936" s="9"/>
      <c r="AH1936" s="9"/>
      <c r="AI1936" s="9"/>
      <c r="AJ1936" s="9" t="s">
        <v>185</v>
      </c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 t="s">
        <v>186</v>
      </c>
      <c r="BO1936" s="9" t="s">
        <v>257</v>
      </c>
      <c r="BP1936" s="9"/>
      <c r="BQ1936" s="9"/>
      <c r="BR1936" s="9"/>
      <c r="BS1936" s="9"/>
      <c r="BT1936" s="9"/>
      <c r="BU1936" s="9" t="s">
        <v>258</v>
      </c>
      <c r="BV1936" s="9"/>
      <c r="BW1936" s="9"/>
      <c r="BX1936" s="9"/>
      <c r="BY1936" s="9"/>
      <c r="BZ1936" s="9"/>
      <c r="CA1936" s="10">
        <v>12</v>
      </c>
      <c r="CB1936" s="10" t="str">
        <f t="shared" si="5"/>
        <v>7 to 12 months</v>
      </c>
      <c r="CC1936" s="10">
        <v>30</v>
      </c>
      <c r="CD1936" s="9">
        <f t="shared" si="2"/>
        <v>48000</v>
      </c>
      <c r="CE1936" s="9" t="s">
        <v>137</v>
      </c>
      <c r="CF1936" s="9" t="s">
        <v>137</v>
      </c>
      <c r="CG1936" s="9" t="str">
        <f>IF(CF1936="","",VLOOKUP(CF1936,Metadata!$D$2:$H$20,2,FALSE))</f>
        <v/>
      </c>
      <c r="CH1936" s="9" t="str">
        <f>IF(CF1936="","",VLOOKUP(CF1936,Metadata!$D$2:$H$20,4,FALSE))</f>
        <v/>
      </c>
      <c r="CI1936" s="9" t="str">
        <f>IF(CF1936="","",VLOOKUP(CF1936,Metadata!$D$2:$H$20,5,FALSE))</f>
        <v/>
      </c>
      <c r="CJ1936" s="9">
        <f t="shared" si="3"/>
        <v>48000</v>
      </c>
      <c r="CK1936" s="9" t="s">
        <v>221</v>
      </c>
      <c r="CL1936" s="10">
        <v>5</v>
      </c>
      <c r="CM1936" s="10">
        <v>2</v>
      </c>
      <c r="CN1936" s="10">
        <v>6</v>
      </c>
      <c r="CO1936" s="10">
        <v>5</v>
      </c>
      <c r="CP1936" s="10">
        <v>2</v>
      </c>
      <c r="CQ1936" s="10">
        <v>6</v>
      </c>
      <c r="CR1936" s="10">
        <v>7</v>
      </c>
      <c r="CS1936" s="10">
        <v>7</v>
      </c>
      <c r="CT1936" s="10">
        <v>6</v>
      </c>
      <c r="CU1936" s="10">
        <v>6</v>
      </c>
      <c r="CV1936" s="10">
        <v>5</v>
      </c>
      <c r="CW1936" s="10">
        <v>4</v>
      </c>
      <c r="CX1936" s="10">
        <v>6</v>
      </c>
      <c r="CY1936" s="10">
        <v>6</v>
      </c>
      <c r="CZ1936" s="10">
        <v>5</v>
      </c>
      <c r="DA1936" s="10">
        <v>2</v>
      </c>
      <c r="DB1936" s="10">
        <v>1</v>
      </c>
      <c r="DC1936" s="10">
        <v>3</v>
      </c>
      <c r="DD1936" s="10">
        <v>1</v>
      </c>
      <c r="DE1936" s="10">
        <v>4</v>
      </c>
      <c r="DF1936" s="10">
        <v>4</v>
      </c>
      <c r="DG1936" s="10">
        <v>4</v>
      </c>
      <c r="DH1936" s="10">
        <v>4</v>
      </c>
      <c r="DI1936" s="10">
        <v>5</v>
      </c>
      <c r="DJ1936" s="10">
        <v>6</v>
      </c>
      <c r="DK1936" s="10">
        <v>3</v>
      </c>
      <c r="DL1936" s="10">
        <v>3</v>
      </c>
      <c r="DM1936" s="9" t="s">
        <v>154</v>
      </c>
      <c r="DN1936" s="10">
        <v>1983</v>
      </c>
      <c r="DO1936" s="9">
        <f t="shared" si="8"/>
        <v>38</v>
      </c>
      <c r="DP1936" s="9" t="s">
        <v>155</v>
      </c>
      <c r="DQ1936" s="9" t="s">
        <v>202</v>
      </c>
      <c r="DR1936" s="9" t="s">
        <v>157</v>
      </c>
      <c r="DS1936" s="9" t="s">
        <v>137</v>
      </c>
      <c r="DT1936" s="9" t="s">
        <v>657</v>
      </c>
      <c r="DU1936" s="9" t="s">
        <v>158</v>
      </c>
      <c r="DV1936" s="9" t="str">
        <f>VLOOKUP(DU1936,Metadata!$B$2:$C$7,2,FALSE)</f>
        <v>6+ years</v>
      </c>
    </row>
    <row r="1937" spans="1:126">
      <c r="A1937" s="13">
        <v>1936</v>
      </c>
      <c r="B1937" s="9" t="s">
        <v>135</v>
      </c>
      <c r="C1937" s="9" t="str">
        <f>VLOOKUP(B1937,Metadata!$M$2:$N$6,2,FALSE)</f>
        <v>Permanent Employee</v>
      </c>
      <c r="D1937" s="9" t="s">
        <v>159</v>
      </c>
      <c r="E1937" s="9" t="s">
        <v>137</v>
      </c>
      <c r="F1937" s="9" t="s">
        <v>138</v>
      </c>
      <c r="G1937" s="9" t="s">
        <v>172</v>
      </c>
      <c r="H1937" s="9" t="str">
        <f>IF(G1937="","",VLOOKUP(G1937,Metadata!$J$2:$K$22,2,FALSE))</f>
        <v>Porto Metropolitan Area</v>
      </c>
      <c r="I1937" s="9" t="s">
        <v>138</v>
      </c>
      <c r="J1937" s="9" t="str">
        <f>IF(I1937="","",VLOOKUP(I1937,Metadata!$P$2:$Q$43,2,FALSE))</f>
        <v>Europe</v>
      </c>
      <c r="K1937" s="9" t="str">
        <f t="shared" si="0"/>
        <v>Portugal</v>
      </c>
      <c r="L1937" s="9" t="s">
        <v>172</v>
      </c>
      <c r="M1937" s="9" t="str">
        <f>IF(L1937="","",VLOOKUP(L1937,Metadata!$J$2:$K$22,2,FALSE))</f>
        <v>Porto Metropolitan Area</v>
      </c>
      <c r="N1937" s="9" t="s">
        <v>214</v>
      </c>
      <c r="O1937" s="9" t="s">
        <v>136</v>
      </c>
      <c r="P1937" s="9" t="s">
        <v>142</v>
      </c>
      <c r="Q1937" s="10" t="str">
        <f t="shared" si="1"/>
        <v>Full Office Job</v>
      </c>
      <c r="R1937" s="10">
        <v>5</v>
      </c>
      <c r="S1937" s="9" t="s">
        <v>192</v>
      </c>
      <c r="T1937" s="9" t="s">
        <v>137</v>
      </c>
      <c r="U1937" s="9" t="str">
        <f>IF(S1937&lt;&gt;"",S1937,IF(T1937&lt;&gt;"",VLOOKUP(T1937,Metadata!$S$2:$T$228,2,FALSE),""))</f>
        <v>Back-End Developer</v>
      </c>
      <c r="V1937" s="9" t="s">
        <v>217</v>
      </c>
      <c r="W1937" s="9" t="s">
        <v>137</v>
      </c>
      <c r="X1937" s="9" t="s">
        <v>269</v>
      </c>
      <c r="Y1937" s="9" t="s">
        <v>137</v>
      </c>
      <c r="Z1937" s="9" t="s">
        <v>146</v>
      </c>
      <c r="AA1937" s="9" t="s">
        <v>137</v>
      </c>
      <c r="AB1937" s="9" t="s">
        <v>253</v>
      </c>
      <c r="AC1937" s="9" t="s">
        <v>147</v>
      </c>
      <c r="AD1937" s="9"/>
      <c r="AE1937" s="9" t="s">
        <v>194</v>
      </c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198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10"/>
      <c r="CB1937" s="10" t="str">
        <f t="shared" si="5"/>
        <v/>
      </c>
      <c r="CC1937" s="10"/>
      <c r="CD1937" s="9" t="str">
        <f t="shared" si="2"/>
        <v/>
      </c>
      <c r="CE1937" s="9" t="s">
        <v>168</v>
      </c>
      <c r="CF1937" s="9" t="s">
        <v>225</v>
      </c>
      <c r="CG1937" s="9">
        <f>IF(CF1937="","",VLOOKUP(CF1937,Metadata!$D$2:$H$20,2,FALSE))</f>
        <v>22500</v>
      </c>
      <c r="CH1937" s="9">
        <f>IF(CF1937="","",VLOOKUP(CF1937,Metadata!$D$2:$H$20,4,FALSE))</f>
        <v>20000</v>
      </c>
      <c r="CI1937" s="9">
        <f>IF(CF1937="","",VLOOKUP(CF1937,Metadata!$D$2:$H$20,5,FALSE))</f>
        <v>25000</v>
      </c>
      <c r="CJ1937" s="9">
        <f t="shared" si="3"/>
        <v>22500</v>
      </c>
      <c r="CK1937" s="9" t="s">
        <v>201</v>
      </c>
      <c r="CL1937" s="10">
        <v>3</v>
      </c>
      <c r="CM1937" s="10">
        <v>3</v>
      </c>
      <c r="CN1937" s="10">
        <v>6</v>
      </c>
      <c r="CO1937" s="10">
        <v>6</v>
      </c>
      <c r="CP1937" s="10">
        <v>4</v>
      </c>
      <c r="CQ1937" s="10">
        <v>4</v>
      </c>
      <c r="CR1937" s="10">
        <v>2</v>
      </c>
      <c r="CS1937" s="10">
        <v>2</v>
      </c>
      <c r="CT1937" s="10">
        <v>4</v>
      </c>
      <c r="CU1937" s="10">
        <v>5</v>
      </c>
      <c r="CV1937" s="10">
        <v>2</v>
      </c>
      <c r="CW1937" s="10">
        <v>5</v>
      </c>
      <c r="CX1937" s="10">
        <v>4</v>
      </c>
      <c r="CY1937" s="10">
        <v>2</v>
      </c>
      <c r="CZ1937" s="10">
        <v>3</v>
      </c>
      <c r="DA1937" s="10">
        <v>5</v>
      </c>
      <c r="DB1937" s="10">
        <v>2</v>
      </c>
      <c r="DC1937" s="10">
        <v>6</v>
      </c>
      <c r="DD1937" s="10">
        <v>3</v>
      </c>
      <c r="DE1937" s="10">
        <v>5</v>
      </c>
      <c r="DF1937" s="10">
        <v>5</v>
      </c>
      <c r="DG1937" s="10">
        <v>5</v>
      </c>
      <c r="DH1937" s="10">
        <v>6</v>
      </c>
      <c r="DI1937" s="10">
        <v>6</v>
      </c>
      <c r="DJ1937" s="10">
        <v>5</v>
      </c>
      <c r="DK1937" s="10">
        <v>5</v>
      </c>
      <c r="DL1937" s="10">
        <v>6</v>
      </c>
      <c r="DM1937" s="9" t="s">
        <v>154</v>
      </c>
      <c r="DN1937" s="10">
        <v>1984</v>
      </c>
      <c r="DO1937" s="9">
        <f t="shared" si="8"/>
        <v>37</v>
      </c>
      <c r="DP1937" s="9" t="s">
        <v>155</v>
      </c>
      <c r="DQ1937" s="9" t="s">
        <v>202</v>
      </c>
      <c r="DR1937" s="9" t="s">
        <v>342</v>
      </c>
      <c r="DS1937" s="9" t="s">
        <v>137</v>
      </c>
      <c r="DT1937" s="9" t="s">
        <v>657</v>
      </c>
      <c r="DU1937" s="9" t="s">
        <v>168</v>
      </c>
      <c r="DV1937" s="9" t="str">
        <f>VLOOKUP(DU1937,Metadata!$B$2:$C$7,2,FALSE)</f>
        <v>0 - 3 years</v>
      </c>
    </row>
    <row r="1938" spans="1:126">
      <c r="A1938" s="13">
        <v>1937</v>
      </c>
      <c r="B1938" s="9" t="s">
        <v>135</v>
      </c>
      <c r="C1938" s="9" t="str">
        <f>VLOOKUP(B1938,Metadata!$M$2:$N$6,2,FALSE)</f>
        <v>Permanent Employee</v>
      </c>
      <c r="D1938" s="9" t="s">
        <v>159</v>
      </c>
      <c r="E1938" s="9" t="s">
        <v>137</v>
      </c>
      <c r="F1938" s="9" t="s">
        <v>138</v>
      </c>
      <c r="G1938" s="9" t="s">
        <v>172</v>
      </c>
      <c r="H1938" s="9" t="str">
        <f>IF(G1938="","",VLOOKUP(G1938,Metadata!$J$2:$K$22,2,FALSE))</f>
        <v>Porto Metropolitan Area</v>
      </c>
      <c r="I1938" s="9" t="s">
        <v>138</v>
      </c>
      <c r="J1938" s="9" t="str">
        <f>IF(I1938="","",VLOOKUP(I1938,Metadata!$P$2:$Q$43,2,FALSE))</f>
        <v>Europe</v>
      </c>
      <c r="K1938" s="9" t="str">
        <f t="shared" si="0"/>
        <v>Portugal</v>
      </c>
      <c r="L1938" s="9" t="s">
        <v>172</v>
      </c>
      <c r="M1938" s="9" t="str">
        <f>IF(L1938="","",VLOOKUP(L1938,Metadata!$J$2:$K$22,2,FALSE))</f>
        <v>Porto Metropolitan Area</v>
      </c>
      <c r="N1938" s="9" t="s">
        <v>141</v>
      </c>
      <c r="O1938" s="9" t="s">
        <v>137</v>
      </c>
      <c r="P1938" s="9" t="s">
        <v>142</v>
      </c>
      <c r="Q1938" s="10" t="str">
        <f t="shared" si="1"/>
        <v>Full Office Job</v>
      </c>
      <c r="R1938" s="10">
        <v>6</v>
      </c>
      <c r="S1938" s="9" t="s">
        <v>183</v>
      </c>
      <c r="T1938" s="9" t="s">
        <v>137</v>
      </c>
      <c r="U1938" s="9" t="str">
        <f>IF(S1938&lt;&gt;"",S1938,IF(T1938&lt;&gt;"",VLOOKUP(T1938,Metadata!$S$2:$T$228,2,FALSE),""))</f>
        <v>Product Owner/Product Manager</v>
      </c>
      <c r="V1938" s="9" t="s">
        <v>256</v>
      </c>
      <c r="W1938" s="9" t="s">
        <v>137</v>
      </c>
      <c r="X1938" s="9" t="s">
        <v>163</v>
      </c>
      <c r="Y1938" s="9" t="s">
        <v>137</v>
      </c>
      <c r="Z1938" s="9" t="s">
        <v>193</v>
      </c>
      <c r="AA1938" s="9" t="s">
        <v>165</v>
      </c>
      <c r="AB1938" s="9" t="s">
        <v>137</v>
      </c>
      <c r="AC1938" s="9" t="s">
        <v>147</v>
      </c>
      <c r="AD1938" s="9"/>
      <c r="AE1938" s="9" t="s">
        <v>194</v>
      </c>
      <c r="AF1938" s="9"/>
      <c r="AG1938" s="9"/>
      <c r="AH1938" s="9"/>
      <c r="AI1938" s="9"/>
      <c r="AJ1938" s="9"/>
      <c r="AK1938" s="9"/>
      <c r="AL1938" s="9"/>
      <c r="AM1938" s="9"/>
      <c r="AN1938" s="9" t="s">
        <v>195</v>
      </c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 t="s">
        <v>178</v>
      </c>
      <c r="BB1938" s="9"/>
      <c r="BC1938" s="9"/>
      <c r="BD1938" s="9"/>
      <c r="BE1938" s="9"/>
      <c r="BF1938" s="9"/>
      <c r="BG1938" s="9"/>
      <c r="BH1938" s="9"/>
      <c r="BI1938" s="9"/>
      <c r="BJ1938" s="9" t="s">
        <v>167</v>
      </c>
      <c r="BK1938" s="9" t="s">
        <v>198</v>
      </c>
      <c r="BL1938" s="9"/>
      <c r="BM1938" s="9"/>
      <c r="BN1938" s="9" t="s">
        <v>186</v>
      </c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10"/>
      <c r="CB1938" s="10" t="str">
        <f t="shared" si="5"/>
        <v/>
      </c>
      <c r="CC1938" s="10"/>
      <c r="CD1938" s="9" t="str">
        <f t="shared" si="2"/>
        <v/>
      </c>
      <c r="CE1938" s="9" t="s">
        <v>151</v>
      </c>
      <c r="CF1938" s="9" t="s">
        <v>225</v>
      </c>
      <c r="CG1938" s="9">
        <f>IF(CF1938="","",VLOOKUP(CF1938,Metadata!$D$2:$H$20,2,FALSE))</f>
        <v>22500</v>
      </c>
      <c r="CH1938" s="9">
        <f>IF(CF1938="","",VLOOKUP(CF1938,Metadata!$D$2:$H$20,4,FALSE))</f>
        <v>20000</v>
      </c>
      <c r="CI1938" s="9">
        <f>IF(CF1938="","",VLOOKUP(CF1938,Metadata!$D$2:$H$20,5,FALSE))</f>
        <v>25000</v>
      </c>
      <c r="CJ1938" s="9">
        <f t="shared" si="3"/>
        <v>22500</v>
      </c>
      <c r="CK1938" s="9" t="s">
        <v>189</v>
      </c>
      <c r="CL1938" s="10">
        <v>3</v>
      </c>
      <c r="CM1938" s="10">
        <v>3</v>
      </c>
      <c r="CN1938" s="10">
        <v>7</v>
      </c>
      <c r="CO1938" s="10">
        <v>6</v>
      </c>
      <c r="CP1938" s="10">
        <v>7</v>
      </c>
      <c r="CQ1938" s="10">
        <v>6</v>
      </c>
      <c r="CR1938" s="10">
        <v>6</v>
      </c>
      <c r="CS1938" s="10">
        <v>4</v>
      </c>
      <c r="CT1938" s="10">
        <v>5</v>
      </c>
      <c r="CU1938" s="10">
        <v>5</v>
      </c>
      <c r="CV1938" s="10">
        <v>5</v>
      </c>
      <c r="CW1938" s="10">
        <v>5</v>
      </c>
      <c r="CX1938" s="10">
        <v>6</v>
      </c>
      <c r="CY1938" s="10">
        <v>6</v>
      </c>
      <c r="CZ1938" s="10">
        <v>7</v>
      </c>
      <c r="DA1938" s="10">
        <v>5</v>
      </c>
      <c r="DB1938" s="10">
        <v>5</v>
      </c>
      <c r="DC1938" s="10">
        <v>5</v>
      </c>
      <c r="DD1938" s="10">
        <v>6</v>
      </c>
      <c r="DE1938" s="10">
        <v>6</v>
      </c>
      <c r="DF1938" s="10">
        <v>5</v>
      </c>
      <c r="DG1938" s="10">
        <v>6</v>
      </c>
      <c r="DH1938" s="10">
        <v>5</v>
      </c>
      <c r="DI1938" s="10">
        <v>7</v>
      </c>
      <c r="DJ1938" s="10">
        <v>6</v>
      </c>
      <c r="DK1938" s="10">
        <v>7</v>
      </c>
      <c r="DL1938" s="10">
        <v>6</v>
      </c>
      <c r="DM1938" s="9" t="s">
        <v>154</v>
      </c>
      <c r="DN1938" s="10">
        <v>1978</v>
      </c>
      <c r="DO1938" s="9">
        <f t="shared" si="8"/>
        <v>43</v>
      </c>
      <c r="DP1938" s="9" t="s">
        <v>155</v>
      </c>
      <c r="DQ1938" s="9" t="s">
        <v>202</v>
      </c>
      <c r="DR1938" s="9" t="s">
        <v>170</v>
      </c>
      <c r="DS1938" s="9" t="s">
        <v>137</v>
      </c>
      <c r="DT1938" s="9" t="s">
        <v>657</v>
      </c>
      <c r="DU1938" s="9" t="s">
        <v>158</v>
      </c>
      <c r="DV1938" s="9" t="str">
        <f>VLOOKUP(DU1938,Metadata!$B$2:$C$7,2,FALSE)</f>
        <v>6+ years</v>
      </c>
    </row>
    <row r="1939" spans="1:126">
      <c r="A1939" s="13">
        <v>1938</v>
      </c>
      <c r="B1939" s="9" t="s">
        <v>135</v>
      </c>
      <c r="C1939" s="9" t="str">
        <f>VLOOKUP(B1939,Metadata!$M$2:$N$6,2,FALSE)</f>
        <v>Permanent Employee</v>
      </c>
      <c r="D1939" s="9" t="s">
        <v>159</v>
      </c>
      <c r="E1939" s="9" t="s">
        <v>137</v>
      </c>
      <c r="F1939" s="9" t="s">
        <v>138</v>
      </c>
      <c r="G1939" s="9" t="s">
        <v>140</v>
      </c>
      <c r="H1939" s="9" t="str">
        <f>IF(G1939="","",VLOOKUP(G1939,Metadata!$J$2:$K$22,2,FALSE))</f>
        <v>Lisbon Metropolitan Area</v>
      </c>
      <c r="I1939" s="9" t="s">
        <v>228</v>
      </c>
      <c r="J1939" s="9" t="str">
        <f>IF(I1939="","",VLOOKUP(I1939,Metadata!$P$2:$Q$43,2,FALSE))</f>
        <v>Europe</v>
      </c>
      <c r="K1939" s="9" t="str">
        <f t="shared" si="0"/>
        <v>International</v>
      </c>
      <c r="L1939" s="9" t="s">
        <v>137</v>
      </c>
      <c r="M1939" s="9" t="str">
        <f>IF(L1939="","",VLOOKUP(L1939,Metadata!$J$2:$K$22,2,FALSE))</f>
        <v/>
      </c>
      <c r="N1939" s="9" t="s">
        <v>141</v>
      </c>
      <c r="O1939" s="9" t="s">
        <v>137</v>
      </c>
      <c r="P1939" s="9" t="s">
        <v>191</v>
      </c>
      <c r="Q1939" s="10" t="str">
        <f t="shared" si="1"/>
        <v>Remote Job (full or flexible)</v>
      </c>
      <c r="R1939" s="10">
        <v>7</v>
      </c>
      <c r="S1939" s="9" t="s">
        <v>161</v>
      </c>
      <c r="T1939" s="9" t="s">
        <v>137</v>
      </c>
      <c r="U1939" s="9" t="str">
        <f>IF(S1939&lt;&gt;"",S1939,IF(T1939&lt;&gt;"",VLOOKUP(T1939,Metadata!$S$2:$T$228,2,FALSE),""))</f>
        <v>Full-Stack Developer</v>
      </c>
      <c r="V1939" s="9" t="s">
        <v>256</v>
      </c>
      <c r="W1939" s="9" t="s">
        <v>137</v>
      </c>
      <c r="X1939" s="9" t="s">
        <v>242</v>
      </c>
      <c r="Y1939" s="9" t="s">
        <v>137</v>
      </c>
      <c r="Z1939" s="9" t="s">
        <v>184</v>
      </c>
      <c r="AA1939" s="9" t="s">
        <v>165</v>
      </c>
      <c r="AB1939" s="9" t="s">
        <v>137</v>
      </c>
      <c r="AC1939" s="9"/>
      <c r="AD1939" s="9"/>
      <c r="AE1939" s="9"/>
      <c r="AF1939" s="9"/>
      <c r="AG1939" s="9"/>
      <c r="AH1939" s="9"/>
      <c r="AI1939" s="9"/>
      <c r="AJ1939" s="9" t="s">
        <v>185</v>
      </c>
      <c r="AK1939" s="9" t="s">
        <v>302</v>
      </c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 t="s">
        <v>303</v>
      </c>
      <c r="BN1939" s="9" t="s">
        <v>186</v>
      </c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10"/>
      <c r="CB1939" s="10" t="str">
        <f t="shared" si="5"/>
        <v/>
      </c>
      <c r="CC1939" s="10"/>
      <c r="CD1939" s="9" t="str">
        <f t="shared" si="2"/>
        <v/>
      </c>
      <c r="CE1939" s="9" t="s">
        <v>232</v>
      </c>
      <c r="CF1939" s="9" t="s">
        <v>365</v>
      </c>
      <c r="CG1939" s="9">
        <f>IF(CF1939="","",VLOOKUP(CF1939,Metadata!$D$2:$H$20,2,FALSE))</f>
        <v>77500</v>
      </c>
      <c r="CH1939" s="9">
        <f>IF(CF1939="","",VLOOKUP(CF1939,Metadata!$D$2:$H$20,4,FALSE))</f>
        <v>75000</v>
      </c>
      <c r="CI1939" s="9">
        <f>IF(CF1939="","",VLOOKUP(CF1939,Metadata!$D$2:$H$20,5,FALSE))</f>
        <v>80000</v>
      </c>
      <c r="CJ1939" s="9">
        <f t="shared" si="3"/>
        <v>77500</v>
      </c>
      <c r="CK1939" s="9" t="s">
        <v>201</v>
      </c>
      <c r="CL1939" s="10">
        <v>7</v>
      </c>
      <c r="CM1939" s="10">
        <v>1</v>
      </c>
      <c r="CN1939" s="10">
        <v>7</v>
      </c>
      <c r="CO1939" s="10">
        <v>7</v>
      </c>
      <c r="CP1939" s="10">
        <v>4</v>
      </c>
      <c r="CQ1939" s="10">
        <v>7</v>
      </c>
      <c r="CR1939" s="10">
        <v>6</v>
      </c>
      <c r="CS1939" s="10">
        <v>7</v>
      </c>
      <c r="CT1939" s="10">
        <v>5</v>
      </c>
      <c r="CU1939" s="10">
        <v>6</v>
      </c>
      <c r="CV1939" s="10">
        <v>6</v>
      </c>
      <c r="CW1939" s="10">
        <v>5</v>
      </c>
      <c r="CX1939" s="10">
        <v>7</v>
      </c>
      <c r="CY1939" s="10">
        <v>7</v>
      </c>
      <c r="CZ1939" s="10">
        <v>7</v>
      </c>
      <c r="DA1939" s="10">
        <v>5</v>
      </c>
      <c r="DB1939" s="10">
        <v>2</v>
      </c>
      <c r="DC1939" s="10">
        <v>7</v>
      </c>
      <c r="DD1939" s="10">
        <v>4</v>
      </c>
      <c r="DE1939" s="10">
        <v>6</v>
      </c>
      <c r="DF1939" s="10">
        <v>4</v>
      </c>
      <c r="DG1939" s="10">
        <v>5</v>
      </c>
      <c r="DH1939" s="10">
        <v>4</v>
      </c>
      <c r="DI1939" s="10">
        <v>7</v>
      </c>
      <c r="DJ1939" s="10">
        <v>6</v>
      </c>
      <c r="DK1939" s="10">
        <v>4</v>
      </c>
      <c r="DL1939" s="10">
        <v>5</v>
      </c>
      <c r="DM1939" s="9" t="s">
        <v>154</v>
      </c>
      <c r="DN1939" s="10">
        <v>1992</v>
      </c>
      <c r="DO1939" s="9">
        <f t="shared" si="8"/>
        <v>29</v>
      </c>
      <c r="DP1939" s="9" t="s">
        <v>155</v>
      </c>
      <c r="DQ1939" s="9" t="s">
        <v>202</v>
      </c>
      <c r="DR1939" s="9" t="s">
        <v>157</v>
      </c>
      <c r="DS1939" s="9" t="s">
        <v>137</v>
      </c>
      <c r="DT1939" s="9" t="s">
        <v>657</v>
      </c>
      <c r="DU1939" s="9" t="s">
        <v>223</v>
      </c>
      <c r="DV1939" s="9" t="str">
        <f>VLOOKUP(DU1939,Metadata!$B$2:$C$7,2,FALSE)</f>
        <v>3 - 6 years</v>
      </c>
    </row>
    <row r="1940" spans="1:126">
      <c r="A1940" s="13">
        <v>1939</v>
      </c>
      <c r="B1940" s="9" t="s">
        <v>135</v>
      </c>
      <c r="C1940" s="9" t="str">
        <f>VLOOKUP(B1940,Metadata!$M$2:$N$6,2,FALSE)</f>
        <v>Permanent Employee</v>
      </c>
      <c r="D1940" s="9" t="s">
        <v>159</v>
      </c>
      <c r="E1940" s="9" t="s">
        <v>137</v>
      </c>
      <c r="F1940" s="9" t="s">
        <v>138</v>
      </c>
      <c r="G1940" s="9" t="s">
        <v>140</v>
      </c>
      <c r="H1940" s="9" t="str">
        <f>IF(G1940="","",VLOOKUP(G1940,Metadata!$J$2:$K$22,2,FALSE))</f>
        <v>Lisbon Metropolitan Area</v>
      </c>
      <c r="I1940" s="9" t="s">
        <v>138</v>
      </c>
      <c r="J1940" s="9" t="str">
        <f>IF(I1940="","",VLOOKUP(I1940,Metadata!$P$2:$Q$43,2,FALSE))</f>
        <v>Europe</v>
      </c>
      <c r="K1940" s="9" t="str">
        <f t="shared" si="0"/>
        <v>Portugal</v>
      </c>
      <c r="L1940" s="9" t="s">
        <v>140</v>
      </c>
      <c r="M1940" s="9" t="str">
        <f>IF(L1940="","",VLOOKUP(L1940,Metadata!$J$2:$K$22,2,FALSE))</f>
        <v>Lisbon Metropolitan Area</v>
      </c>
      <c r="N1940" s="9" t="s">
        <v>205</v>
      </c>
      <c r="O1940" s="9" t="s">
        <v>137</v>
      </c>
      <c r="P1940" s="9" t="s">
        <v>137</v>
      </c>
      <c r="Q1940" s="10" t="str">
        <f t="shared" si="1"/>
        <v>Full Office Job</v>
      </c>
      <c r="R1940" s="10">
        <v>6</v>
      </c>
      <c r="S1940" s="9" t="s">
        <v>161</v>
      </c>
      <c r="T1940" s="9" t="s">
        <v>137</v>
      </c>
      <c r="U1940" s="9" t="str">
        <f>IF(S1940&lt;&gt;"",S1940,IF(T1940&lt;&gt;"",VLOOKUP(T1940,Metadata!$S$2:$T$228,2,FALSE),""))</f>
        <v>Full-Stack Developer</v>
      </c>
      <c r="V1940" s="9" t="s">
        <v>207</v>
      </c>
      <c r="W1940" s="9" t="s">
        <v>137</v>
      </c>
      <c r="X1940" s="9" t="s">
        <v>208</v>
      </c>
      <c r="Y1940" s="9" t="s">
        <v>137</v>
      </c>
      <c r="Z1940" s="9" t="s">
        <v>146</v>
      </c>
      <c r="AA1940" s="9" t="s">
        <v>137</v>
      </c>
      <c r="AB1940" s="9" t="s">
        <v>137</v>
      </c>
      <c r="AC1940" s="9"/>
      <c r="AD1940" s="9" t="s">
        <v>148</v>
      </c>
      <c r="AE1940" s="9"/>
      <c r="AF1940" s="9" t="s">
        <v>243</v>
      </c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 t="s">
        <v>150</v>
      </c>
      <c r="BZ1940" s="9" t="s">
        <v>137</v>
      </c>
      <c r="CA1940" s="10"/>
      <c r="CB1940" s="10" t="str">
        <f t="shared" si="5"/>
        <v/>
      </c>
      <c r="CC1940" s="10"/>
      <c r="CD1940" s="9" t="str">
        <f t="shared" si="2"/>
        <v/>
      </c>
      <c r="CE1940" s="9" t="s">
        <v>168</v>
      </c>
      <c r="CF1940" s="9" t="s">
        <v>188</v>
      </c>
      <c r="CG1940" s="9">
        <f>IF(CF1940="","",VLOOKUP(CF1940,Metadata!$D$2:$H$20,2,FALSE))</f>
        <v>17500</v>
      </c>
      <c r="CH1940" s="9">
        <f>IF(CF1940="","",VLOOKUP(CF1940,Metadata!$D$2:$H$20,4,FALSE))</f>
        <v>15000</v>
      </c>
      <c r="CI1940" s="9">
        <f>IF(CF1940="","",VLOOKUP(CF1940,Metadata!$D$2:$H$20,5,FALSE))</f>
        <v>20000</v>
      </c>
      <c r="CJ1940" s="9">
        <f t="shared" si="3"/>
        <v>17500</v>
      </c>
      <c r="CK1940" s="9" t="s">
        <v>189</v>
      </c>
      <c r="CL1940" s="10">
        <v>3</v>
      </c>
      <c r="CM1940" s="10">
        <v>5</v>
      </c>
      <c r="CN1940" s="10">
        <v>7</v>
      </c>
      <c r="CO1940" s="10">
        <v>7</v>
      </c>
      <c r="CP1940" s="10">
        <v>6</v>
      </c>
      <c r="CQ1940" s="10">
        <v>6</v>
      </c>
      <c r="CR1940" s="10">
        <v>7</v>
      </c>
      <c r="CS1940" s="10">
        <v>7</v>
      </c>
      <c r="CT1940" s="10">
        <v>6</v>
      </c>
      <c r="CU1940" s="10">
        <v>6</v>
      </c>
      <c r="CV1940" s="10">
        <v>6</v>
      </c>
      <c r="CW1940" s="10">
        <v>5</v>
      </c>
      <c r="CX1940" s="10">
        <v>7</v>
      </c>
      <c r="CY1940" s="10">
        <v>5</v>
      </c>
      <c r="CZ1940" s="10">
        <v>6</v>
      </c>
      <c r="DA1940" s="10">
        <v>5</v>
      </c>
      <c r="DB1940" s="10">
        <v>6</v>
      </c>
      <c r="DC1940" s="10">
        <v>7</v>
      </c>
      <c r="DD1940" s="10">
        <v>4</v>
      </c>
      <c r="DE1940" s="10">
        <v>7</v>
      </c>
      <c r="DF1940" s="10">
        <v>7</v>
      </c>
      <c r="DG1940" s="10">
        <v>7</v>
      </c>
      <c r="DH1940" s="10">
        <v>5</v>
      </c>
      <c r="DI1940" s="10">
        <v>7</v>
      </c>
      <c r="DJ1940" s="10">
        <v>4</v>
      </c>
      <c r="DK1940" s="10">
        <v>6</v>
      </c>
      <c r="DL1940" s="10">
        <v>7</v>
      </c>
      <c r="DM1940" s="9" t="s">
        <v>154</v>
      </c>
      <c r="DN1940" s="10">
        <v>1990</v>
      </c>
      <c r="DO1940" s="9">
        <f t="shared" si="8"/>
        <v>31</v>
      </c>
      <c r="DP1940" s="9" t="s">
        <v>222</v>
      </c>
      <c r="DQ1940" s="9" t="s">
        <v>156</v>
      </c>
      <c r="DR1940" s="9" t="s">
        <v>342</v>
      </c>
      <c r="DS1940" s="9" t="s">
        <v>137</v>
      </c>
      <c r="DT1940" s="9" t="s">
        <v>657</v>
      </c>
      <c r="DU1940" s="9" t="s">
        <v>203</v>
      </c>
      <c r="DV1940" s="9" t="str">
        <f>VLOOKUP(DU1940,Metadata!$B$2:$C$7,2,FALSE)</f>
        <v>6+ years</v>
      </c>
    </row>
    <row r="1941" spans="1:126">
      <c r="A1941" s="13">
        <v>1940</v>
      </c>
      <c r="B1941" s="9" t="s">
        <v>326</v>
      </c>
      <c r="C1941" s="9" t="str">
        <f>VLOOKUP(B1941,Metadata!$M$2:$N$6,2,FALSE)</f>
        <v>Permanent Employee</v>
      </c>
      <c r="D1941" s="9" t="s">
        <v>159</v>
      </c>
      <c r="E1941" s="9" t="s">
        <v>137</v>
      </c>
      <c r="F1941" s="9" t="s">
        <v>138</v>
      </c>
      <c r="G1941" s="9" t="s">
        <v>140</v>
      </c>
      <c r="H1941" s="9" t="str">
        <f>IF(G1941="","",VLOOKUP(G1941,Metadata!$J$2:$K$22,2,FALSE))</f>
        <v>Lisbon Metropolitan Area</v>
      </c>
      <c r="I1941" s="9" t="s">
        <v>138</v>
      </c>
      <c r="J1941" s="9" t="str">
        <f>IF(I1941="","",VLOOKUP(I1941,Metadata!$P$2:$Q$43,2,FALSE))</f>
        <v>Europe</v>
      </c>
      <c r="K1941" s="9" t="str">
        <f t="shared" si="0"/>
        <v>Portugal</v>
      </c>
      <c r="L1941" s="9" t="s">
        <v>140</v>
      </c>
      <c r="M1941" s="9" t="str">
        <f>IF(L1941="","",VLOOKUP(L1941,Metadata!$J$2:$K$22,2,FALSE))</f>
        <v>Lisbon Metropolitan Area</v>
      </c>
      <c r="N1941" s="9" t="s">
        <v>214</v>
      </c>
      <c r="O1941" s="9" t="s">
        <v>136</v>
      </c>
      <c r="P1941" s="9" t="s">
        <v>142</v>
      </c>
      <c r="Q1941" s="10" t="str">
        <f t="shared" si="1"/>
        <v>Full Office Job</v>
      </c>
      <c r="R1941" s="10">
        <v>5</v>
      </c>
      <c r="S1941" s="9" t="s">
        <v>229</v>
      </c>
      <c r="T1941" s="9" t="s">
        <v>137</v>
      </c>
      <c r="U1941" s="9" t="str">
        <f>IF(S1941&lt;&gt;"",S1941,IF(T1941&lt;&gt;"",VLOOKUP(T1941,Metadata!$S$2:$T$228,2,FALSE),""))</f>
        <v>Project Manager</v>
      </c>
      <c r="V1941" s="9" t="s">
        <v>207</v>
      </c>
      <c r="W1941" s="9" t="s">
        <v>137</v>
      </c>
      <c r="X1941" s="9" t="s">
        <v>208</v>
      </c>
      <c r="Y1941" s="9" t="s">
        <v>137</v>
      </c>
      <c r="Z1941" s="9" t="s">
        <v>224</v>
      </c>
      <c r="AA1941" s="9" t="s">
        <v>165</v>
      </c>
      <c r="AB1941" s="9" t="s">
        <v>137</v>
      </c>
      <c r="AC1941" s="9" t="s">
        <v>147</v>
      </c>
      <c r="AD1941" s="9" t="s">
        <v>148</v>
      </c>
      <c r="AE1941" s="9" t="s">
        <v>194</v>
      </c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 t="s">
        <v>178</v>
      </c>
      <c r="BB1941" s="9"/>
      <c r="BC1941" s="9"/>
      <c r="BD1941" s="9"/>
      <c r="BE1941" s="9"/>
      <c r="BF1941" s="9"/>
      <c r="BG1941" s="9"/>
      <c r="BH1941" s="9"/>
      <c r="BI1941" s="9"/>
      <c r="BJ1941" s="9" t="s">
        <v>167</v>
      </c>
      <c r="BK1941" s="9" t="s">
        <v>198</v>
      </c>
      <c r="BL1941" s="9" t="s">
        <v>199</v>
      </c>
      <c r="BM1941" s="9"/>
      <c r="BN1941" s="9" t="s">
        <v>186</v>
      </c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10"/>
      <c r="CB1941" s="10" t="str">
        <f t="shared" si="5"/>
        <v/>
      </c>
      <c r="CC1941" s="10"/>
      <c r="CD1941" s="9" t="str">
        <f t="shared" si="2"/>
        <v/>
      </c>
      <c r="CE1941" s="9" t="s">
        <v>151</v>
      </c>
      <c r="CF1941" s="9" t="s">
        <v>245</v>
      </c>
      <c r="CG1941" s="9">
        <f>IF(CF1941="","",VLOOKUP(CF1941,Metadata!$D$2:$H$20,2,FALSE))</f>
        <v>42500</v>
      </c>
      <c r="CH1941" s="9">
        <f>IF(CF1941="","",VLOOKUP(CF1941,Metadata!$D$2:$H$20,4,FALSE))</f>
        <v>40000</v>
      </c>
      <c r="CI1941" s="9">
        <f>IF(CF1941="","",VLOOKUP(CF1941,Metadata!$D$2:$H$20,5,FALSE))</f>
        <v>45000</v>
      </c>
      <c r="CJ1941" s="9">
        <f t="shared" si="3"/>
        <v>42500</v>
      </c>
      <c r="CK1941" s="9" t="s">
        <v>189</v>
      </c>
      <c r="CL1941" s="10">
        <v>5</v>
      </c>
      <c r="CM1941" s="10">
        <v>1</v>
      </c>
      <c r="CN1941" s="10">
        <v>5</v>
      </c>
      <c r="CO1941" s="10">
        <v>4</v>
      </c>
      <c r="CP1941" s="10">
        <v>3</v>
      </c>
      <c r="CQ1941" s="10">
        <v>4</v>
      </c>
      <c r="CR1941" s="10">
        <v>5</v>
      </c>
      <c r="CS1941" s="10">
        <v>3</v>
      </c>
      <c r="CT1941" s="10">
        <v>5</v>
      </c>
      <c r="CU1941" s="10">
        <v>2</v>
      </c>
      <c r="CV1941" s="10">
        <v>2</v>
      </c>
      <c r="CW1941" s="10">
        <v>2</v>
      </c>
      <c r="CX1941" s="10">
        <v>6</v>
      </c>
      <c r="CY1941" s="10">
        <v>3</v>
      </c>
      <c r="CZ1941" s="10">
        <v>3</v>
      </c>
      <c r="DA1941" s="10">
        <v>3</v>
      </c>
      <c r="DB1941" s="10">
        <v>2</v>
      </c>
      <c r="DC1941" s="10">
        <v>5</v>
      </c>
      <c r="DD1941" s="10">
        <v>2</v>
      </c>
      <c r="DE1941" s="10">
        <v>6</v>
      </c>
      <c r="DF1941" s="10">
        <v>4</v>
      </c>
      <c r="DG1941" s="10">
        <v>2</v>
      </c>
      <c r="DH1941" s="10">
        <v>3</v>
      </c>
      <c r="DI1941" s="10">
        <v>2</v>
      </c>
      <c r="DJ1941" s="10">
        <v>1</v>
      </c>
      <c r="DK1941" s="10">
        <v>2</v>
      </c>
      <c r="DL1941" s="10">
        <v>2</v>
      </c>
      <c r="DM1941" s="9" t="s">
        <v>154</v>
      </c>
      <c r="DN1941" s="10">
        <v>1980</v>
      </c>
      <c r="DO1941" s="9">
        <f t="shared" si="8"/>
        <v>41</v>
      </c>
      <c r="DP1941" s="9" t="s">
        <v>155</v>
      </c>
      <c r="DQ1941" s="9" t="s">
        <v>156</v>
      </c>
      <c r="DR1941" s="9" t="s">
        <v>157</v>
      </c>
      <c r="DS1941" s="9" t="s">
        <v>137</v>
      </c>
      <c r="DT1941" s="9" t="s">
        <v>657</v>
      </c>
      <c r="DU1941" s="9" t="s">
        <v>158</v>
      </c>
      <c r="DV1941" s="9" t="str">
        <f>VLOOKUP(DU1941,Metadata!$B$2:$C$7,2,FALSE)</f>
        <v>6+ years</v>
      </c>
    </row>
    <row r="1942" spans="1:126">
      <c r="A1942" s="13">
        <v>1941</v>
      </c>
      <c r="B1942" s="9" t="s">
        <v>135</v>
      </c>
      <c r="C1942" s="9" t="str">
        <f>VLOOKUP(B1942,Metadata!$M$2:$N$6,2,FALSE)</f>
        <v>Permanent Employee</v>
      </c>
      <c r="D1942" s="9" t="s">
        <v>159</v>
      </c>
      <c r="E1942" s="9" t="s">
        <v>137</v>
      </c>
      <c r="F1942" s="9" t="s">
        <v>138</v>
      </c>
      <c r="G1942" s="9" t="s">
        <v>172</v>
      </c>
      <c r="H1942" s="9" t="str">
        <f>IF(G1942="","",VLOOKUP(G1942,Metadata!$J$2:$K$22,2,FALSE))</f>
        <v>Porto Metropolitan Area</v>
      </c>
      <c r="I1942" s="9" t="s">
        <v>138</v>
      </c>
      <c r="J1942" s="9" t="str">
        <f>IF(I1942="","",VLOOKUP(I1942,Metadata!$P$2:$Q$43,2,FALSE))</f>
        <v>Europe</v>
      </c>
      <c r="K1942" s="9" t="str">
        <f t="shared" si="0"/>
        <v>Portugal</v>
      </c>
      <c r="L1942" s="9" t="s">
        <v>172</v>
      </c>
      <c r="M1942" s="9" t="str">
        <f>IF(L1942="","",VLOOKUP(L1942,Metadata!$J$2:$K$22,2,FALSE))</f>
        <v>Porto Metropolitan Area</v>
      </c>
      <c r="N1942" s="9" t="s">
        <v>141</v>
      </c>
      <c r="O1942" s="9" t="s">
        <v>137</v>
      </c>
      <c r="P1942" s="9" t="s">
        <v>142</v>
      </c>
      <c r="Q1942" s="10" t="str">
        <f t="shared" si="1"/>
        <v>Full Office Job</v>
      </c>
      <c r="R1942" s="10">
        <v>3</v>
      </c>
      <c r="S1942" s="9" t="s">
        <v>192</v>
      </c>
      <c r="T1942" s="9" t="s">
        <v>137</v>
      </c>
      <c r="U1942" s="9" t="str">
        <f>IF(S1942&lt;&gt;"",S1942,IF(T1942&lt;&gt;"",VLOOKUP(T1942,Metadata!$S$2:$T$228,2,FALSE),""))</f>
        <v>Back-End Developer</v>
      </c>
      <c r="V1942" s="9" t="s">
        <v>317</v>
      </c>
      <c r="W1942" s="9" t="s">
        <v>137</v>
      </c>
      <c r="X1942" s="9" t="s">
        <v>242</v>
      </c>
      <c r="Y1942" s="9" t="s">
        <v>137</v>
      </c>
      <c r="Z1942" s="9" t="s">
        <v>184</v>
      </c>
      <c r="AA1942" s="9" t="s">
        <v>137</v>
      </c>
      <c r="AB1942" s="9" t="s">
        <v>137</v>
      </c>
      <c r="AC1942" s="9" t="s">
        <v>147</v>
      </c>
      <c r="AD1942" s="9"/>
      <c r="AE1942" s="9" t="s">
        <v>194</v>
      </c>
      <c r="AF1942" s="9"/>
      <c r="AG1942" s="9"/>
      <c r="AH1942" s="9"/>
      <c r="AI1942" s="9"/>
      <c r="AJ1942" s="9" t="s">
        <v>185</v>
      </c>
      <c r="AK1942" s="9"/>
      <c r="AL1942" s="9"/>
      <c r="AM1942" s="9"/>
      <c r="AN1942" s="9" t="s">
        <v>195</v>
      </c>
      <c r="AO1942" s="9"/>
      <c r="AP1942" s="9"/>
      <c r="AQ1942" s="9"/>
      <c r="AR1942" s="9"/>
      <c r="AS1942" s="9"/>
      <c r="AT1942" s="9"/>
      <c r="AU1942" s="9"/>
      <c r="AV1942" s="9"/>
      <c r="AW1942" s="9"/>
      <c r="AX1942" s="9" t="s">
        <v>196</v>
      </c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198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10"/>
      <c r="CB1942" s="10" t="str">
        <f t="shared" si="5"/>
        <v/>
      </c>
      <c r="CC1942" s="10"/>
      <c r="CD1942" s="9" t="str">
        <f t="shared" si="2"/>
        <v/>
      </c>
      <c r="CE1942" s="9" t="s">
        <v>232</v>
      </c>
      <c r="CF1942" s="9" t="s">
        <v>169</v>
      </c>
      <c r="CG1942" s="9">
        <f>IF(CF1942="","",VLOOKUP(CF1942,Metadata!$D$2:$H$20,2,FALSE))</f>
        <v>12500</v>
      </c>
      <c r="CH1942" s="9">
        <f>IF(CF1942="","",VLOOKUP(CF1942,Metadata!$D$2:$H$20,4,FALSE))</f>
        <v>0</v>
      </c>
      <c r="CI1942" s="9">
        <f>IF(CF1942="","",VLOOKUP(CF1942,Metadata!$D$2:$H$20,5,FALSE))</f>
        <v>15000</v>
      </c>
      <c r="CJ1942" s="9">
        <f t="shared" si="3"/>
        <v>12500</v>
      </c>
      <c r="CK1942" s="9" t="s">
        <v>153</v>
      </c>
      <c r="CL1942" s="10">
        <v>5</v>
      </c>
      <c r="CM1942" s="10">
        <v>3</v>
      </c>
      <c r="CN1942" s="10">
        <v>7</v>
      </c>
      <c r="CO1942" s="10">
        <v>5</v>
      </c>
      <c r="CP1942" s="10">
        <v>6</v>
      </c>
      <c r="CQ1942" s="10">
        <v>6</v>
      </c>
      <c r="CR1942" s="10">
        <v>3</v>
      </c>
      <c r="CS1942" s="10">
        <v>3</v>
      </c>
      <c r="CT1942" s="10">
        <v>5</v>
      </c>
      <c r="CU1942" s="10">
        <v>4</v>
      </c>
      <c r="CV1942" s="10">
        <v>3</v>
      </c>
      <c r="CW1942" s="10">
        <v>3</v>
      </c>
      <c r="CX1942" s="10">
        <v>5</v>
      </c>
      <c r="CY1942" s="10">
        <v>4</v>
      </c>
      <c r="CZ1942" s="10">
        <v>5</v>
      </c>
      <c r="DA1942" s="10">
        <v>5</v>
      </c>
      <c r="DB1942" s="10">
        <v>5</v>
      </c>
      <c r="DC1942" s="10">
        <v>7</v>
      </c>
      <c r="DD1942" s="10">
        <v>2</v>
      </c>
      <c r="DE1942" s="10">
        <v>4</v>
      </c>
      <c r="DF1942" s="10">
        <v>4</v>
      </c>
      <c r="DG1942" s="10">
        <v>5</v>
      </c>
      <c r="DH1942" s="10">
        <v>3</v>
      </c>
      <c r="DI1942" s="10">
        <v>7</v>
      </c>
      <c r="DJ1942" s="10">
        <v>2</v>
      </c>
      <c r="DK1942" s="10">
        <v>4</v>
      </c>
      <c r="DL1942" s="10">
        <v>2</v>
      </c>
      <c r="DM1942" s="9" t="s">
        <v>154</v>
      </c>
      <c r="DN1942" s="10">
        <v>1997</v>
      </c>
      <c r="DO1942" s="9">
        <f t="shared" si="8"/>
        <v>24</v>
      </c>
      <c r="DP1942" s="9" t="s">
        <v>155</v>
      </c>
      <c r="DQ1942" s="9" t="s">
        <v>202</v>
      </c>
      <c r="DR1942" s="9" t="s">
        <v>157</v>
      </c>
      <c r="DS1942" s="9" t="s">
        <v>137</v>
      </c>
      <c r="DT1942" s="9" t="s">
        <v>657</v>
      </c>
      <c r="DU1942" s="9" t="s">
        <v>233</v>
      </c>
      <c r="DV1942" s="9" t="str">
        <f>VLOOKUP(DU1942,Metadata!$B$2:$C$7,2,FALSE)</f>
        <v>0 - 3 years</v>
      </c>
    </row>
    <row r="1943" spans="1:126">
      <c r="A1943" s="13">
        <v>1942</v>
      </c>
      <c r="B1943" s="9" t="s">
        <v>135</v>
      </c>
      <c r="C1943" s="9" t="str">
        <f>VLOOKUP(B1943,Metadata!$M$2:$N$6,2,FALSE)</f>
        <v>Permanent Employee</v>
      </c>
      <c r="D1943" s="9" t="s">
        <v>136</v>
      </c>
      <c r="E1943" s="9" t="s">
        <v>137</v>
      </c>
      <c r="F1943" s="9" t="s">
        <v>138</v>
      </c>
      <c r="G1943" s="9" t="s">
        <v>140</v>
      </c>
      <c r="H1943" s="9" t="str">
        <f>IF(G1943="","",VLOOKUP(G1943,Metadata!$J$2:$K$22,2,FALSE))</f>
        <v>Lisbon Metropolitan Area</v>
      </c>
      <c r="I1943" s="9" t="s">
        <v>138</v>
      </c>
      <c r="J1943" s="9" t="str">
        <f>IF(I1943="","",VLOOKUP(I1943,Metadata!$P$2:$Q$43,2,FALSE))</f>
        <v>Europe</v>
      </c>
      <c r="K1943" s="9" t="str">
        <f t="shared" si="0"/>
        <v>Portugal</v>
      </c>
      <c r="L1943" s="9" t="s">
        <v>140</v>
      </c>
      <c r="M1943" s="9" t="str">
        <f>IF(L1943="","",VLOOKUP(L1943,Metadata!$J$2:$K$22,2,FALSE))</f>
        <v>Lisbon Metropolitan Area</v>
      </c>
      <c r="N1943" s="9" t="s">
        <v>141</v>
      </c>
      <c r="O1943" s="9" t="s">
        <v>137</v>
      </c>
      <c r="P1943" s="9" t="s">
        <v>191</v>
      </c>
      <c r="Q1943" s="10" t="str">
        <f t="shared" si="1"/>
        <v>Remote Job (full or flexible)</v>
      </c>
      <c r="R1943" s="10">
        <v>7</v>
      </c>
      <c r="S1943" s="9" t="s">
        <v>319</v>
      </c>
      <c r="T1943" s="9" t="s">
        <v>137</v>
      </c>
      <c r="U1943" s="9" t="str">
        <f>IF(S1943&lt;&gt;"",S1943,IF(T1943&lt;&gt;"",VLOOKUP(T1943,Metadata!$S$2:$T$228,2,FALSE),""))</f>
        <v>CTO</v>
      </c>
      <c r="V1943" s="9" t="s">
        <v>256</v>
      </c>
      <c r="W1943" s="9" t="s">
        <v>137</v>
      </c>
      <c r="X1943" s="9" t="s">
        <v>163</v>
      </c>
      <c r="Y1943" s="9" t="s">
        <v>137</v>
      </c>
      <c r="Z1943" s="9" t="s">
        <v>193</v>
      </c>
      <c r="AA1943" s="9" t="s">
        <v>137</v>
      </c>
      <c r="AB1943" s="9" t="s">
        <v>137</v>
      </c>
      <c r="AC1943" s="9"/>
      <c r="AD1943" s="9"/>
      <c r="AE1943" s="9"/>
      <c r="AF1943" s="9"/>
      <c r="AG1943" s="9" t="s">
        <v>166</v>
      </c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 t="s">
        <v>346</v>
      </c>
      <c r="CA1943" s="10"/>
      <c r="CB1943" s="10" t="str">
        <f t="shared" si="5"/>
        <v/>
      </c>
      <c r="CC1943" s="10"/>
      <c r="CD1943" s="9" t="str">
        <f t="shared" si="2"/>
        <v/>
      </c>
      <c r="CE1943" s="9" t="s">
        <v>151</v>
      </c>
      <c r="CF1943" s="9" t="s">
        <v>293</v>
      </c>
      <c r="CG1943" s="9">
        <f>IF(CF1943="","",VLOOKUP(CF1943,Metadata!$D$2:$H$20,2,FALSE))</f>
        <v>52500</v>
      </c>
      <c r="CH1943" s="9">
        <f>IF(CF1943="","",VLOOKUP(CF1943,Metadata!$D$2:$H$20,4,FALSE))</f>
        <v>50000</v>
      </c>
      <c r="CI1943" s="9">
        <f>IF(CF1943="","",VLOOKUP(CF1943,Metadata!$D$2:$H$20,5,FALSE))</f>
        <v>55000</v>
      </c>
      <c r="CJ1943" s="9">
        <f t="shared" si="3"/>
        <v>52500</v>
      </c>
      <c r="CK1943" s="9" t="s">
        <v>153</v>
      </c>
      <c r="CL1943" s="10">
        <v>5</v>
      </c>
      <c r="CM1943" s="10">
        <v>1</v>
      </c>
      <c r="CN1943" s="10">
        <v>5</v>
      </c>
      <c r="CO1943" s="10">
        <v>3</v>
      </c>
      <c r="CP1943" s="10">
        <v>3</v>
      </c>
      <c r="CQ1943" s="10">
        <v>4</v>
      </c>
      <c r="CR1943" s="10">
        <v>4</v>
      </c>
      <c r="CS1943" s="10">
        <v>4</v>
      </c>
      <c r="CT1943" s="10">
        <v>5</v>
      </c>
      <c r="CU1943" s="10">
        <v>5</v>
      </c>
      <c r="CV1943" s="10">
        <v>5</v>
      </c>
      <c r="CW1943" s="10">
        <v>4</v>
      </c>
      <c r="CX1943" s="10">
        <v>4</v>
      </c>
      <c r="CY1943" s="10">
        <v>5</v>
      </c>
      <c r="CZ1943" s="10">
        <v>5</v>
      </c>
      <c r="DA1943" s="10">
        <v>1</v>
      </c>
      <c r="DB1943" s="10">
        <v>1</v>
      </c>
      <c r="DC1943" s="10">
        <v>1</v>
      </c>
      <c r="DD1943" s="10">
        <v>1</v>
      </c>
      <c r="DE1943" s="10">
        <v>1</v>
      </c>
      <c r="DF1943" s="10">
        <v>1</v>
      </c>
      <c r="DG1943" s="10">
        <v>5</v>
      </c>
      <c r="DH1943" s="10">
        <v>5</v>
      </c>
      <c r="DI1943" s="10">
        <v>5</v>
      </c>
      <c r="DJ1943" s="10">
        <v>5</v>
      </c>
      <c r="DK1943" s="10">
        <v>4</v>
      </c>
      <c r="DL1943" s="10">
        <v>5</v>
      </c>
      <c r="DM1943" s="9" t="s">
        <v>154</v>
      </c>
      <c r="DN1943" s="10">
        <v>1986</v>
      </c>
      <c r="DO1943" s="9">
        <f t="shared" si="8"/>
        <v>35</v>
      </c>
      <c r="DP1943" s="9" t="s">
        <v>155</v>
      </c>
      <c r="DQ1943" s="9" t="s">
        <v>156</v>
      </c>
      <c r="DR1943" s="9" t="s">
        <v>157</v>
      </c>
      <c r="DS1943" s="9" t="s">
        <v>137</v>
      </c>
      <c r="DT1943" s="9" t="s">
        <v>657</v>
      </c>
      <c r="DU1943" s="9" t="s">
        <v>223</v>
      </c>
      <c r="DV1943" s="9" t="str">
        <f>VLOOKUP(DU1943,Metadata!$B$2:$C$7,2,FALSE)</f>
        <v>3 - 6 years</v>
      </c>
    </row>
    <row r="1944" spans="1:126">
      <c r="A1944" s="13">
        <v>1943</v>
      </c>
      <c r="B1944" s="9" t="s">
        <v>135</v>
      </c>
      <c r="C1944" s="9" t="str">
        <f>VLOOKUP(B1944,Metadata!$M$2:$N$6,2,FALSE)</f>
        <v>Permanent Employee</v>
      </c>
      <c r="D1944" s="9" t="s">
        <v>159</v>
      </c>
      <c r="E1944" s="9" t="s">
        <v>137</v>
      </c>
      <c r="F1944" s="9" t="s">
        <v>138</v>
      </c>
      <c r="G1944" s="9" t="s">
        <v>140</v>
      </c>
      <c r="H1944" s="9" t="str">
        <f>IF(G1944="","",VLOOKUP(G1944,Metadata!$J$2:$K$22,2,FALSE))</f>
        <v>Lisbon Metropolitan Area</v>
      </c>
      <c r="I1944" s="9" t="s">
        <v>138</v>
      </c>
      <c r="J1944" s="9" t="str">
        <f>IF(I1944="","",VLOOKUP(I1944,Metadata!$P$2:$Q$43,2,FALSE))</f>
        <v>Europe</v>
      </c>
      <c r="K1944" s="9" t="str">
        <f t="shared" si="0"/>
        <v>Portugal</v>
      </c>
      <c r="L1944" s="9" t="s">
        <v>140</v>
      </c>
      <c r="M1944" s="9" t="str">
        <f>IF(L1944="","",VLOOKUP(L1944,Metadata!$J$2:$K$22,2,FALSE))</f>
        <v>Lisbon Metropolitan Area</v>
      </c>
      <c r="N1944" s="9" t="s">
        <v>141</v>
      </c>
      <c r="O1944" s="9" t="s">
        <v>137</v>
      </c>
      <c r="P1944" s="9" t="s">
        <v>191</v>
      </c>
      <c r="Q1944" s="10" t="str">
        <f t="shared" si="1"/>
        <v>Remote Job (full or flexible)</v>
      </c>
      <c r="R1944" s="10">
        <v>5</v>
      </c>
      <c r="S1944" s="9" t="s">
        <v>216</v>
      </c>
      <c r="T1944" s="9" t="s">
        <v>137</v>
      </c>
      <c r="U1944" s="9" t="str">
        <f>IF(S1944&lt;&gt;"",S1944,IF(T1944&lt;&gt;"",VLOOKUP(T1944,Metadata!$S$2:$T$228,2,FALSE),""))</f>
        <v>Front-End Developer</v>
      </c>
      <c r="V1944" s="9" t="s">
        <v>256</v>
      </c>
      <c r="W1944" s="9" t="s">
        <v>137</v>
      </c>
      <c r="X1944" s="9" t="s">
        <v>175</v>
      </c>
      <c r="Y1944" s="9" t="s">
        <v>137</v>
      </c>
      <c r="Z1944" s="9" t="s">
        <v>193</v>
      </c>
      <c r="AA1944" s="9" t="s">
        <v>165</v>
      </c>
      <c r="AB1944" s="9" t="s">
        <v>137</v>
      </c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 t="s">
        <v>178</v>
      </c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 t="s">
        <v>186</v>
      </c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10"/>
      <c r="CB1944" s="10" t="str">
        <f t="shared" si="5"/>
        <v/>
      </c>
      <c r="CC1944" s="10"/>
      <c r="CD1944" s="9" t="str">
        <f t="shared" si="2"/>
        <v/>
      </c>
      <c r="CE1944" s="9" t="s">
        <v>232</v>
      </c>
      <c r="CF1944" s="9" t="s">
        <v>152</v>
      </c>
      <c r="CG1944" s="9">
        <f>IF(CF1944="","",VLOOKUP(CF1944,Metadata!$D$2:$H$20,2,FALSE))</f>
        <v>32500</v>
      </c>
      <c r="CH1944" s="9">
        <f>IF(CF1944="","",VLOOKUP(CF1944,Metadata!$D$2:$H$20,4,FALSE))</f>
        <v>30000</v>
      </c>
      <c r="CI1944" s="9">
        <f>IF(CF1944="","",VLOOKUP(CF1944,Metadata!$D$2:$H$20,5,FALSE))</f>
        <v>35000</v>
      </c>
      <c r="CJ1944" s="9">
        <f t="shared" si="3"/>
        <v>32500</v>
      </c>
      <c r="CK1944" s="9" t="s">
        <v>201</v>
      </c>
      <c r="CL1944" s="10">
        <v>4</v>
      </c>
      <c r="CM1944" s="10">
        <v>1</v>
      </c>
      <c r="CN1944" s="10">
        <v>4</v>
      </c>
      <c r="CO1944" s="10">
        <v>6</v>
      </c>
      <c r="CP1944" s="10">
        <v>4</v>
      </c>
      <c r="CQ1944" s="10">
        <v>7</v>
      </c>
      <c r="CR1944" s="10">
        <v>3</v>
      </c>
      <c r="CS1944" s="10">
        <v>5</v>
      </c>
      <c r="CT1944" s="10">
        <v>5</v>
      </c>
      <c r="CU1944" s="10">
        <v>6</v>
      </c>
      <c r="CV1944" s="10">
        <v>3</v>
      </c>
      <c r="CW1944" s="10">
        <v>2</v>
      </c>
      <c r="CX1944" s="10">
        <v>6</v>
      </c>
      <c r="CY1944" s="10">
        <v>7</v>
      </c>
      <c r="CZ1944" s="10">
        <v>6</v>
      </c>
      <c r="DA1944" s="10">
        <v>4</v>
      </c>
      <c r="DB1944" s="10">
        <v>6</v>
      </c>
      <c r="DC1944" s="10">
        <v>7</v>
      </c>
      <c r="DD1944" s="10">
        <v>3</v>
      </c>
      <c r="DE1944" s="10">
        <v>6</v>
      </c>
      <c r="DF1944" s="10">
        <v>4</v>
      </c>
      <c r="DG1944" s="10">
        <v>3</v>
      </c>
      <c r="DH1944" s="10">
        <v>1</v>
      </c>
      <c r="DI1944" s="10">
        <v>4</v>
      </c>
      <c r="DJ1944" s="10">
        <v>5</v>
      </c>
      <c r="DK1944" s="10">
        <v>4</v>
      </c>
      <c r="DL1944" s="10">
        <v>1</v>
      </c>
      <c r="DM1944" s="9" t="s">
        <v>154</v>
      </c>
      <c r="DN1944" s="10">
        <v>1994</v>
      </c>
      <c r="DO1944" s="9">
        <f t="shared" si="8"/>
        <v>27</v>
      </c>
      <c r="DP1944" s="9" t="s">
        <v>155</v>
      </c>
      <c r="DQ1944" s="9" t="s">
        <v>202</v>
      </c>
      <c r="DR1944" s="9" t="s">
        <v>157</v>
      </c>
      <c r="DS1944" s="9" t="s">
        <v>137</v>
      </c>
      <c r="DT1944" s="9" t="s">
        <v>657</v>
      </c>
      <c r="DU1944" s="9" t="s">
        <v>223</v>
      </c>
      <c r="DV1944" s="9" t="str">
        <f>VLOOKUP(DU1944,Metadata!$B$2:$C$7,2,FALSE)</f>
        <v>3 - 6 years</v>
      </c>
    </row>
    <row r="1945" spans="1:126">
      <c r="A1945" s="13">
        <v>1944</v>
      </c>
      <c r="B1945" s="9" t="s">
        <v>135</v>
      </c>
      <c r="C1945" s="9" t="str">
        <f>VLOOKUP(B1945,Metadata!$M$2:$N$6,2,FALSE)</f>
        <v>Permanent Employee</v>
      </c>
      <c r="D1945" s="9" t="s">
        <v>159</v>
      </c>
      <c r="E1945" s="9" t="s">
        <v>137</v>
      </c>
      <c r="F1945" s="9" t="s">
        <v>138</v>
      </c>
      <c r="G1945" s="9" t="s">
        <v>172</v>
      </c>
      <c r="H1945" s="9" t="str">
        <f>IF(G1945="","",VLOOKUP(G1945,Metadata!$J$2:$K$22,2,FALSE))</f>
        <v>Porto Metropolitan Area</v>
      </c>
      <c r="I1945" s="9" t="s">
        <v>138</v>
      </c>
      <c r="J1945" s="9" t="str">
        <f>IF(I1945="","",VLOOKUP(I1945,Metadata!$P$2:$Q$43,2,FALSE))</f>
        <v>Europe</v>
      </c>
      <c r="K1945" s="9" t="str">
        <f t="shared" si="0"/>
        <v>Portugal</v>
      </c>
      <c r="L1945" s="9" t="s">
        <v>172</v>
      </c>
      <c r="M1945" s="9" t="str">
        <f>IF(L1945="","",VLOOKUP(L1945,Metadata!$J$2:$K$22,2,FALSE))</f>
        <v>Porto Metropolitan Area</v>
      </c>
      <c r="N1945" s="9" t="s">
        <v>141</v>
      </c>
      <c r="O1945" s="9" t="s">
        <v>137</v>
      </c>
      <c r="P1945" s="9" t="s">
        <v>142</v>
      </c>
      <c r="Q1945" s="10" t="str">
        <f t="shared" si="1"/>
        <v>Full Office Job</v>
      </c>
      <c r="R1945" s="10">
        <v>6</v>
      </c>
      <c r="S1945" s="9" t="s">
        <v>143</v>
      </c>
      <c r="T1945" s="9" t="s">
        <v>137</v>
      </c>
      <c r="U1945" s="9" t="str">
        <f>IF(S1945&lt;&gt;"",S1945,IF(T1945&lt;&gt;"",VLOOKUP(T1945,Metadata!$S$2:$T$228,2,FALSE),""))</f>
        <v>Technical Team Leader</v>
      </c>
      <c r="V1945" s="9" t="s">
        <v>256</v>
      </c>
      <c r="W1945" s="9" t="s">
        <v>137</v>
      </c>
      <c r="X1945" s="9" t="s">
        <v>163</v>
      </c>
      <c r="Y1945" s="9" t="s">
        <v>137</v>
      </c>
      <c r="Z1945" s="9" t="s">
        <v>262</v>
      </c>
      <c r="AA1945" s="9" t="s">
        <v>165</v>
      </c>
      <c r="AB1945" s="9" t="s">
        <v>137</v>
      </c>
      <c r="AC1945" s="9" t="s">
        <v>147</v>
      </c>
      <c r="AD1945" s="9"/>
      <c r="AE1945" s="9"/>
      <c r="AF1945" s="9"/>
      <c r="AG1945" s="9"/>
      <c r="AH1945" s="9"/>
      <c r="AI1945" s="9"/>
      <c r="AJ1945" s="9"/>
      <c r="AK1945" s="9" t="s">
        <v>302</v>
      </c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 t="s">
        <v>303</v>
      </c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10"/>
      <c r="CB1945" s="10" t="str">
        <f t="shared" si="5"/>
        <v/>
      </c>
      <c r="CC1945" s="10"/>
      <c r="CD1945" s="9" t="str">
        <f t="shared" si="2"/>
        <v/>
      </c>
      <c r="CE1945" s="9" t="s">
        <v>151</v>
      </c>
      <c r="CF1945" s="9" t="s">
        <v>245</v>
      </c>
      <c r="CG1945" s="9">
        <f>IF(CF1945="","",VLOOKUP(CF1945,Metadata!$D$2:$H$20,2,FALSE))</f>
        <v>42500</v>
      </c>
      <c r="CH1945" s="9">
        <f>IF(CF1945="","",VLOOKUP(CF1945,Metadata!$D$2:$H$20,4,FALSE))</f>
        <v>40000</v>
      </c>
      <c r="CI1945" s="9">
        <f>IF(CF1945="","",VLOOKUP(CF1945,Metadata!$D$2:$H$20,5,FALSE))</f>
        <v>45000</v>
      </c>
      <c r="CJ1945" s="9">
        <f t="shared" si="3"/>
        <v>42500</v>
      </c>
      <c r="CK1945" s="9" t="s">
        <v>221</v>
      </c>
      <c r="CL1945" s="10">
        <v>4</v>
      </c>
      <c r="CM1945" s="10">
        <v>4</v>
      </c>
      <c r="CN1945" s="10">
        <v>7</v>
      </c>
      <c r="CO1945" s="10">
        <v>6</v>
      </c>
      <c r="CP1945" s="10">
        <v>6</v>
      </c>
      <c r="CQ1945" s="10">
        <v>7</v>
      </c>
      <c r="CR1945" s="10">
        <v>6</v>
      </c>
      <c r="CS1945" s="10">
        <v>5</v>
      </c>
      <c r="CT1945" s="10">
        <v>6</v>
      </c>
      <c r="CU1945" s="10">
        <v>6</v>
      </c>
      <c r="CV1945" s="10">
        <v>5</v>
      </c>
      <c r="CW1945" s="10">
        <v>4</v>
      </c>
      <c r="CX1945" s="10">
        <v>6</v>
      </c>
      <c r="CY1945" s="10">
        <v>6</v>
      </c>
      <c r="CZ1945" s="10">
        <v>6</v>
      </c>
      <c r="DA1945" s="10">
        <v>5</v>
      </c>
      <c r="DB1945" s="10">
        <v>5</v>
      </c>
      <c r="DC1945" s="10">
        <v>5</v>
      </c>
      <c r="DD1945" s="10">
        <v>5</v>
      </c>
      <c r="DE1945" s="10">
        <v>6</v>
      </c>
      <c r="DF1945" s="10">
        <v>7</v>
      </c>
      <c r="DG1945" s="10">
        <v>7</v>
      </c>
      <c r="DH1945" s="10">
        <v>6</v>
      </c>
      <c r="DI1945" s="10">
        <v>7</v>
      </c>
      <c r="DJ1945" s="10">
        <v>7</v>
      </c>
      <c r="DK1945" s="10">
        <v>7</v>
      </c>
      <c r="DL1945" s="10">
        <v>6</v>
      </c>
      <c r="DM1945" s="9" t="s">
        <v>154</v>
      </c>
      <c r="DN1945" s="10">
        <v>1984</v>
      </c>
      <c r="DO1945" s="9">
        <f t="shared" si="8"/>
        <v>37</v>
      </c>
      <c r="DP1945" s="9" t="s">
        <v>155</v>
      </c>
      <c r="DQ1945" s="9" t="s">
        <v>202</v>
      </c>
      <c r="DR1945" s="9" t="s">
        <v>157</v>
      </c>
      <c r="DS1945" s="9" t="s">
        <v>137</v>
      </c>
      <c r="DT1945" s="9" t="s">
        <v>657</v>
      </c>
      <c r="DU1945" s="9" t="s">
        <v>158</v>
      </c>
      <c r="DV1945" s="9" t="str">
        <f>VLOOKUP(DU1945,Metadata!$B$2:$C$7,2,FALSE)</f>
        <v>6+ years</v>
      </c>
    </row>
    <row r="1946" spans="1:126">
      <c r="A1946" s="13">
        <v>1945</v>
      </c>
      <c r="B1946" s="9" t="s">
        <v>135</v>
      </c>
      <c r="C1946" s="9" t="str">
        <f>VLOOKUP(B1946,Metadata!$M$2:$N$6,2,FALSE)</f>
        <v>Permanent Employee</v>
      </c>
      <c r="D1946" s="9" t="s">
        <v>159</v>
      </c>
      <c r="E1946" s="9" t="s">
        <v>137</v>
      </c>
      <c r="F1946" s="9" t="s">
        <v>138</v>
      </c>
      <c r="G1946" s="9" t="s">
        <v>172</v>
      </c>
      <c r="H1946" s="9" t="str">
        <f>IF(G1946="","",VLOOKUP(G1946,Metadata!$J$2:$K$22,2,FALSE))</f>
        <v>Porto Metropolitan Area</v>
      </c>
      <c r="I1946" s="9" t="s">
        <v>138</v>
      </c>
      <c r="J1946" s="9" t="str">
        <f>IF(I1946="","",VLOOKUP(I1946,Metadata!$P$2:$Q$43,2,FALSE))</f>
        <v>Europe</v>
      </c>
      <c r="K1946" s="9" t="str">
        <f t="shared" si="0"/>
        <v>Portugal</v>
      </c>
      <c r="L1946" s="9" t="s">
        <v>172</v>
      </c>
      <c r="M1946" s="9" t="str">
        <f>IF(L1946="","",VLOOKUP(L1946,Metadata!$J$2:$K$22,2,FALSE))</f>
        <v>Porto Metropolitan Area</v>
      </c>
      <c r="N1946" s="9" t="s">
        <v>141</v>
      </c>
      <c r="O1946" s="9" t="s">
        <v>137</v>
      </c>
      <c r="P1946" s="9" t="s">
        <v>142</v>
      </c>
      <c r="Q1946" s="10" t="str">
        <f t="shared" si="1"/>
        <v>Full Office Job</v>
      </c>
      <c r="R1946" s="10">
        <v>7</v>
      </c>
      <c r="S1946" s="9" t="s">
        <v>206</v>
      </c>
      <c r="T1946" s="9" t="s">
        <v>137</v>
      </c>
      <c r="U1946" s="9" t="str">
        <f>IF(S1946&lt;&gt;"",S1946,IF(T1946&lt;&gt;"",VLOOKUP(T1946,Metadata!$S$2:$T$228,2,FALSE),""))</f>
        <v>Mobile Apps Developer</v>
      </c>
      <c r="V1946" s="9" t="s">
        <v>144</v>
      </c>
      <c r="W1946" s="9" t="s">
        <v>137</v>
      </c>
      <c r="X1946" s="9" t="s">
        <v>163</v>
      </c>
      <c r="Y1946" s="9" t="s">
        <v>137</v>
      </c>
      <c r="Z1946" s="9" t="s">
        <v>184</v>
      </c>
      <c r="AA1946" s="9" t="s">
        <v>137</v>
      </c>
      <c r="AB1946" s="9" t="s">
        <v>137</v>
      </c>
      <c r="AC1946" s="9"/>
      <c r="AD1946" s="9"/>
      <c r="AE1946" s="9"/>
      <c r="AF1946" s="9"/>
      <c r="AG1946" s="9"/>
      <c r="AH1946" s="9"/>
      <c r="AI1946" s="9"/>
      <c r="AJ1946" s="9"/>
      <c r="AK1946" s="9"/>
      <c r="AL1946" s="9" t="s">
        <v>177</v>
      </c>
      <c r="AM1946" s="9" t="s">
        <v>314</v>
      </c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 t="s">
        <v>150</v>
      </c>
      <c r="BZ1946" s="9" t="s">
        <v>137</v>
      </c>
      <c r="CA1946" s="10"/>
      <c r="CB1946" s="10" t="str">
        <f t="shared" si="5"/>
        <v/>
      </c>
      <c r="CC1946" s="10"/>
      <c r="CD1946" s="9" t="str">
        <f t="shared" si="2"/>
        <v/>
      </c>
      <c r="CE1946" s="9" t="s">
        <v>168</v>
      </c>
      <c r="CF1946" s="9" t="s">
        <v>152</v>
      </c>
      <c r="CG1946" s="9">
        <f>IF(CF1946="","",VLOOKUP(CF1946,Metadata!$D$2:$H$20,2,FALSE))</f>
        <v>32500</v>
      </c>
      <c r="CH1946" s="9">
        <f>IF(CF1946="","",VLOOKUP(CF1946,Metadata!$D$2:$H$20,4,FALSE))</f>
        <v>30000</v>
      </c>
      <c r="CI1946" s="9">
        <f>IF(CF1946="","",VLOOKUP(CF1946,Metadata!$D$2:$H$20,5,FALSE))</f>
        <v>35000</v>
      </c>
      <c r="CJ1946" s="9">
        <f t="shared" si="3"/>
        <v>32500</v>
      </c>
      <c r="CK1946" s="9" t="s">
        <v>153</v>
      </c>
      <c r="CL1946" s="10">
        <v>3</v>
      </c>
      <c r="CM1946" s="10">
        <v>3</v>
      </c>
      <c r="CN1946" s="10">
        <v>5</v>
      </c>
      <c r="CO1946" s="10">
        <v>4</v>
      </c>
      <c r="CP1946" s="10">
        <v>7</v>
      </c>
      <c r="CQ1946" s="10">
        <v>6</v>
      </c>
      <c r="CR1946" s="10">
        <v>7</v>
      </c>
      <c r="CS1946" s="10">
        <v>7</v>
      </c>
      <c r="CT1946" s="10">
        <v>6</v>
      </c>
      <c r="CU1946" s="10">
        <v>7</v>
      </c>
      <c r="CV1946" s="10">
        <v>6</v>
      </c>
      <c r="CW1946" s="10">
        <v>4</v>
      </c>
      <c r="CX1946" s="10">
        <v>6</v>
      </c>
      <c r="CY1946" s="10">
        <v>4</v>
      </c>
      <c r="CZ1946" s="10">
        <v>5</v>
      </c>
      <c r="DA1946" s="10">
        <v>6</v>
      </c>
      <c r="DB1946" s="10">
        <v>7</v>
      </c>
      <c r="DC1946" s="10">
        <v>7</v>
      </c>
      <c r="DD1946" s="10">
        <v>5</v>
      </c>
      <c r="DE1946" s="10">
        <v>7</v>
      </c>
      <c r="DF1946" s="10">
        <v>5</v>
      </c>
      <c r="DG1946" s="10">
        <v>7</v>
      </c>
      <c r="DH1946" s="10">
        <v>7</v>
      </c>
      <c r="DI1946" s="10">
        <v>7</v>
      </c>
      <c r="DJ1946" s="10">
        <v>5</v>
      </c>
      <c r="DK1946" s="10">
        <v>5</v>
      </c>
      <c r="DL1946" s="10">
        <v>6</v>
      </c>
      <c r="DM1946" s="9" t="s">
        <v>154</v>
      </c>
      <c r="DN1946" s="10">
        <v>1989</v>
      </c>
      <c r="DO1946" s="9">
        <f t="shared" si="8"/>
        <v>32</v>
      </c>
      <c r="DP1946" s="9" t="s">
        <v>155</v>
      </c>
      <c r="DQ1946" s="9" t="s">
        <v>202</v>
      </c>
      <c r="DR1946" s="9" t="s">
        <v>157</v>
      </c>
      <c r="DS1946" s="9" t="s">
        <v>137</v>
      </c>
      <c r="DT1946" s="9" t="s">
        <v>657</v>
      </c>
      <c r="DU1946" s="9" t="s">
        <v>158</v>
      </c>
      <c r="DV1946" s="9" t="str">
        <f>VLOOKUP(DU1946,Metadata!$B$2:$C$7,2,FALSE)</f>
        <v>6+ years</v>
      </c>
    </row>
    <row r="1947" spans="1:126">
      <c r="A1947" s="13">
        <v>1946</v>
      </c>
      <c r="B1947" s="9" t="s">
        <v>171</v>
      </c>
      <c r="C1947" s="9" t="str">
        <f>VLOOKUP(B1947,Metadata!$M$2:$N$6,2,FALSE)</f>
        <v>Contractor</v>
      </c>
      <c r="D1947" s="9" t="s">
        <v>137</v>
      </c>
      <c r="E1947" s="9" t="s">
        <v>136</v>
      </c>
      <c r="F1947" s="9" t="s">
        <v>138</v>
      </c>
      <c r="G1947" s="9" t="s">
        <v>140</v>
      </c>
      <c r="H1947" s="9" t="str">
        <f>IF(G1947="","",VLOOKUP(G1947,Metadata!$J$2:$K$22,2,FALSE))</f>
        <v>Lisbon Metropolitan Area</v>
      </c>
      <c r="I1947" s="9" t="s">
        <v>138</v>
      </c>
      <c r="J1947" s="9" t="str">
        <f>IF(I1947="","",VLOOKUP(I1947,Metadata!$P$2:$Q$43,2,FALSE))</f>
        <v>Europe</v>
      </c>
      <c r="K1947" s="9" t="str">
        <f t="shared" si="0"/>
        <v>Portugal</v>
      </c>
      <c r="L1947" s="9" t="s">
        <v>140</v>
      </c>
      <c r="M1947" s="9" t="str">
        <f>IF(L1947="","",VLOOKUP(L1947,Metadata!$J$2:$K$22,2,FALSE))</f>
        <v>Lisbon Metropolitan Area</v>
      </c>
      <c r="N1947" s="9" t="s">
        <v>205</v>
      </c>
      <c r="O1947" s="9" t="s">
        <v>137</v>
      </c>
      <c r="P1947" s="9" t="s">
        <v>137</v>
      </c>
      <c r="Q1947" s="10" t="str">
        <f t="shared" si="1"/>
        <v>Full Office Job</v>
      </c>
      <c r="R1947" s="10">
        <v>4</v>
      </c>
      <c r="S1947" s="9" t="s">
        <v>398</v>
      </c>
      <c r="T1947" s="9" t="s">
        <v>137</v>
      </c>
      <c r="U1947" s="9" t="str">
        <f>IF(S1947&lt;&gt;"",S1947,IF(T1947&lt;&gt;"",VLOOKUP(T1947,Metadata!$S$2:$T$228,2,FALSE),""))</f>
        <v>SysAdmin Engineer</v>
      </c>
      <c r="V1947" s="9" t="s">
        <v>309</v>
      </c>
      <c r="W1947" s="9" t="s">
        <v>137</v>
      </c>
      <c r="X1947" s="9" t="s">
        <v>137</v>
      </c>
      <c r="Y1947" s="9" t="s">
        <v>725</v>
      </c>
      <c r="Z1947" s="9" t="s">
        <v>224</v>
      </c>
      <c r="AA1947" s="9" t="s">
        <v>137</v>
      </c>
      <c r="AB1947" s="9" t="s">
        <v>253</v>
      </c>
      <c r="AC1947" s="9" t="s">
        <v>147</v>
      </c>
      <c r="AD1947" s="9"/>
      <c r="AE1947" s="9"/>
      <c r="AF1947" s="9" t="s">
        <v>243</v>
      </c>
      <c r="AG1947" s="9" t="s">
        <v>166</v>
      </c>
      <c r="AH1947" s="9"/>
      <c r="AI1947" s="9"/>
      <c r="AJ1947" s="9"/>
      <c r="AK1947" s="9" t="s">
        <v>302</v>
      </c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 t="s">
        <v>178</v>
      </c>
      <c r="BB1947" s="9"/>
      <c r="BC1947" s="9"/>
      <c r="BD1947" s="9"/>
      <c r="BE1947" s="9"/>
      <c r="BF1947" s="9"/>
      <c r="BG1947" s="9"/>
      <c r="BH1947" s="9"/>
      <c r="BI1947" s="9" t="s">
        <v>726</v>
      </c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 t="s">
        <v>150</v>
      </c>
      <c r="BZ1947" s="9" t="s">
        <v>137</v>
      </c>
      <c r="CA1947" s="10">
        <v>12</v>
      </c>
      <c r="CB1947" s="10" t="str">
        <f t="shared" si="5"/>
        <v>7 to 12 months</v>
      </c>
      <c r="CC1947" s="10">
        <v>9</v>
      </c>
      <c r="CD1947" s="9">
        <f t="shared" si="2"/>
        <v>14400</v>
      </c>
      <c r="CE1947" s="9" t="s">
        <v>137</v>
      </c>
      <c r="CF1947" s="9" t="s">
        <v>137</v>
      </c>
      <c r="CG1947" s="9" t="str">
        <f>IF(CF1947="","",VLOOKUP(CF1947,Metadata!$D$2:$H$20,2,FALSE))</f>
        <v/>
      </c>
      <c r="CH1947" s="9" t="str">
        <f>IF(CF1947="","",VLOOKUP(CF1947,Metadata!$D$2:$H$20,4,FALSE))</f>
        <v/>
      </c>
      <c r="CI1947" s="9" t="str">
        <f>IF(CF1947="","",VLOOKUP(CF1947,Metadata!$D$2:$H$20,5,FALSE))</f>
        <v/>
      </c>
      <c r="CJ1947" s="9">
        <f t="shared" si="3"/>
        <v>14400</v>
      </c>
      <c r="CK1947" s="9" t="s">
        <v>153</v>
      </c>
      <c r="CL1947" s="10">
        <v>2</v>
      </c>
      <c r="CM1947" s="10">
        <v>5</v>
      </c>
      <c r="CN1947" s="10">
        <v>5</v>
      </c>
      <c r="CO1947" s="10">
        <v>6</v>
      </c>
      <c r="CP1947" s="10">
        <v>5</v>
      </c>
      <c r="CQ1947" s="10">
        <v>6</v>
      </c>
      <c r="CR1947" s="10">
        <v>5</v>
      </c>
      <c r="CS1947" s="10">
        <v>5</v>
      </c>
      <c r="CT1947" s="10">
        <v>5</v>
      </c>
      <c r="CU1947" s="10">
        <v>6</v>
      </c>
      <c r="CV1947" s="10">
        <v>6</v>
      </c>
      <c r="CW1947" s="10">
        <v>6</v>
      </c>
      <c r="CX1947" s="10">
        <v>6</v>
      </c>
      <c r="CY1947" s="10">
        <v>6</v>
      </c>
      <c r="CZ1947" s="10">
        <v>6</v>
      </c>
      <c r="DA1947" s="10">
        <v>6</v>
      </c>
      <c r="DB1947" s="10">
        <v>6</v>
      </c>
      <c r="DC1947" s="10">
        <v>6</v>
      </c>
      <c r="DD1947" s="10">
        <v>5</v>
      </c>
      <c r="DE1947" s="10">
        <v>6</v>
      </c>
      <c r="DF1947" s="10">
        <v>6</v>
      </c>
      <c r="DG1947" s="10">
        <v>6</v>
      </c>
      <c r="DH1947" s="10">
        <v>6</v>
      </c>
      <c r="DI1947" s="10">
        <v>6</v>
      </c>
      <c r="DJ1947" s="10">
        <v>6</v>
      </c>
      <c r="DK1947" s="10">
        <v>6</v>
      </c>
      <c r="DL1947" s="10">
        <v>6</v>
      </c>
      <c r="DM1947" s="9" t="s">
        <v>154</v>
      </c>
      <c r="DN1947" s="10">
        <v>1994</v>
      </c>
      <c r="DO1947" s="9">
        <f t="shared" si="8"/>
        <v>27</v>
      </c>
      <c r="DP1947" s="9" t="s">
        <v>155</v>
      </c>
      <c r="DQ1947" s="9" t="s">
        <v>202</v>
      </c>
      <c r="DR1947" s="9" t="s">
        <v>157</v>
      </c>
      <c r="DS1947" s="9" t="s">
        <v>137</v>
      </c>
      <c r="DT1947" s="9" t="s">
        <v>657</v>
      </c>
      <c r="DU1947" s="9" t="s">
        <v>168</v>
      </c>
      <c r="DV1947" s="9" t="str">
        <f>VLOOKUP(DU1947,Metadata!$B$2:$C$7,2,FALSE)</f>
        <v>0 - 3 years</v>
      </c>
    </row>
    <row r="1948" spans="1:126">
      <c r="A1948" s="13">
        <v>1947</v>
      </c>
      <c r="B1948" s="9" t="s">
        <v>135</v>
      </c>
      <c r="C1948" s="9" t="str">
        <f>VLOOKUP(B1948,Metadata!$M$2:$N$6,2,FALSE)</f>
        <v>Permanent Employee</v>
      </c>
      <c r="D1948" s="9" t="s">
        <v>159</v>
      </c>
      <c r="E1948" s="9" t="s">
        <v>137</v>
      </c>
      <c r="F1948" s="9" t="s">
        <v>138</v>
      </c>
      <c r="G1948" s="9" t="s">
        <v>190</v>
      </c>
      <c r="H1948" s="9" t="str">
        <f>IF(G1948="","",VLOOKUP(G1948,Metadata!$J$2:$K$22,2,FALSE))</f>
        <v>North</v>
      </c>
      <c r="I1948" s="9" t="s">
        <v>228</v>
      </c>
      <c r="J1948" s="9" t="str">
        <f>IF(I1948="","",VLOOKUP(I1948,Metadata!$P$2:$Q$43,2,FALSE))</f>
        <v>Europe</v>
      </c>
      <c r="K1948" s="9" t="str">
        <f t="shared" si="0"/>
        <v>International</v>
      </c>
      <c r="L1948" s="9" t="s">
        <v>137</v>
      </c>
      <c r="M1948" s="9" t="str">
        <f>IF(L1948="","",VLOOKUP(L1948,Metadata!$J$2:$K$22,2,FALSE))</f>
        <v/>
      </c>
      <c r="N1948" s="9" t="s">
        <v>141</v>
      </c>
      <c r="O1948" s="9" t="s">
        <v>137</v>
      </c>
      <c r="P1948" s="9" t="s">
        <v>191</v>
      </c>
      <c r="Q1948" s="10" t="str">
        <f t="shared" si="1"/>
        <v>Remote Job (full or flexible)</v>
      </c>
      <c r="R1948" s="10">
        <v>7</v>
      </c>
      <c r="S1948" s="9" t="s">
        <v>161</v>
      </c>
      <c r="T1948" s="9" t="s">
        <v>137</v>
      </c>
      <c r="U1948" s="9" t="str">
        <f>IF(S1948&lt;&gt;"",S1948,IF(T1948&lt;&gt;"",VLOOKUP(T1948,Metadata!$S$2:$T$228,2,FALSE),""))</f>
        <v>Full-Stack Developer</v>
      </c>
      <c r="V1948" s="9" t="s">
        <v>256</v>
      </c>
      <c r="W1948" s="9" t="s">
        <v>137</v>
      </c>
      <c r="X1948" s="9" t="s">
        <v>163</v>
      </c>
      <c r="Y1948" s="9" t="s">
        <v>137</v>
      </c>
      <c r="Z1948" s="9" t="s">
        <v>262</v>
      </c>
      <c r="AA1948" s="9" t="s">
        <v>165</v>
      </c>
      <c r="AB1948" s="9" t="s">
        <v>253</v>
      </c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 t="s">
        <v>178</v>
      </c>
      <c r="BB1948" s="9"/>
      <c r="BC1948" s="9"/>
      <c r="BD1948" s="9"/>
      <c r="BE1948" s="9"/>
      <c r="BF1948" s="9"/>
      <c r="BG1948" s="9"/>
      <c r="BH1948" s="9"/>
      <c r="BI1948" s="9"/>
      <c r="BJ1948" s="9" t="s">
        <v>167</v>
      </c>
      <c r="BK1948" s="9"/>
      <c r="BL1948" s="9"/>
      <c r="BM1948" s="9"/>
      <c r="BN1948" s="9" t="s">
        <v>186</v>
      </c>
      <c r="BO1948" s="9"/>
      <c r="BP1948" s="9"/>
      <c r="BQ1948" s="9"/>
      <c r="BR1948" s="9"/>
      <c r="BS1948" s="9" t="s">
        <v>200</v>
      </c>
      <c r="BT1948" s="9"/>
      <c r="BU1948" s="9"/>
      <c r="BV1948" s="9"/>
      <c r="BW1948" s="9"/>
      <c r="BX1948" s="9"/>
      <c r="BY1948" s="9"/>
      <c r="BZ1948" s="9"/>
      <c r="CA1948" s="10"/>
      <c r="CB1948" s="10" t="str">
        <f t="shared" si="5"/>
        <v/>
      </c>
      <c r="CC1948" s="10"/>
      <c r="CD1948" s="9" t="str">
        <f t="shared" si="2"/>
        <v/>
      </c>
      <c r="CE1948" s="9" t="s">
        <v>168</v>
      </c>
      <c r="CF1948" s="9" t="s">
        <v>337</v>
      </c>
      <c r="CG1948" s="9">
        <f>IF(CF1948="","",VLOOKUP(CF1948,Metadata!$D$2:$H$20,2,FALSE))</f>
        <v>67500</v>
      </c>
      <c r="CH1948" s="9">
        <f>IF(CF1948="","",VLOOKUP(CF1948,Metadata!$D$2:$H$20,4,FALSE))</f>
        <v>65000</v>
      </c>
      <c r="CI1948" s="9">
        <f>IF(CF1948="","",VLOOKUP(CF1948,Metadata!$D$2:$H$20,5,FALSE))</f>
        <v>70000</v>
      </c>
      <c r="CJ1948" s="9">
        <f t="shared" si="3"/>
        <v>67500</v>
      </c>
      <c r="CK1948" s="9" t="s">
        <v>201</v>
      </c>
      <c r="CL1948" s="10">
        <v>5</v>
      </c>
      <c r="CM1948" s="10">
        <v>3</v>
      </c>
      <c r="CN1948" s="10">
        <v>7</v>
      </c>
      <c r="CO1948" s="10">
        <v>7</v>
      </c>
      <c r="CP1948" s="10">
        <v>4</v>
      </c>
      <c r="CQ1948" s="10">
        <v>5</v>
      </c>
      <c r="CR1948" s="10">
        <v>7</v>
      </c>
      <c r="CS1948" s="10">
        <v>7</v>
      </c>
      <c r="CT1948" s="10">
        <v>6</v>
      </c>
      <c r="CU1948" s="10">
        <v>6</v>
      </c>
      <c r="CV1948" s="10">
        <v>7</v>
      </c>
      <c r="CW1948" s="10">
        <v>5</v>
      </c>
      <c r="CX1948" s="10">
        <v>6</v>
      </c>
      <c r="CY1948" s="10">
        <v>6</v>
      </c>
      <c r="CZ1948" s="10">
        <v>7</v>
      </c>
      <c r="DA1948" s="10">
        <v>5</v>
      </c>
      <c r="DB1948" s="10">
        <v>6</v>
      </c>
      <c r="DC1948" s="10">
        <v>5</v>
      </c>
      <c r="DD1948" s="10">
        <v>4</v>
      </c>
      <c r="DE1948" s="10">
        <v>5</v>
      </c>
      <c r="DF1948" s="10">
        <v>4</v>
      </c>
      <c r="DG1948" s="10">
        <v>6</v>
      </c>
      <c r="DH1948" s="10">
        <v>5</v>
      </c>
      <c r="DI1948" s="10">
        <v>5</v>
      </c>
      <c r="DJ1948" s="10">
        <v>5</v>
      </c>
      <c r="DK1948" s="10">
        <v>5</v>
      </c>
      <c r="DL1948" s="10">
        <v>5</v>
      </c>
      <c r="DM1948" s="9" t="s">
        <v>154</v>
      </c>
      <c r="DN1948" s="10">
        <v>1982</v>
      </c>
      <c r="DO1948" s="9">
        <f t="shared" si="8"/>
        <v>39</v>
      </c>
      <c r="DP1948" s="9" t="s">
        <v>155</v>
      </c>
      <c r="DQ1948" s="9" t="s">
        <v>156</v>
      </c>
      <c r="DR1948" s="9" t="s">
        <v>157</v>
      </c>
      <c r="DS1948" s="9" t="s">
        <v>137</v>
      </c>
      <c r="DT1948" s="9" t="s">
        <v>657</v>
      </c>
      <c r="DU1948" s="9" t="s">
        <v>158</v>
      </c>
      <c r="DV1948" s="9" t="str">
        <f>VLOOKUP(DU1948,Metadata!$B$2:$C$7,2,FALSE)</f>
        <v>6+ years</v>
      </c>
    </row>
    <row r="1949" spans="1:126">
      <c r="A1949" s="13">
        <v>1948</v>
      </c>
      <c r="B1949" s="9" t="s">
        <v>135</v>
      </c>
      <c r="C1949" s="9" t="str">
        <f>VLOOKUP(B1949,Metadata!$M$2:$N$6,2,FALSE)</f>
        <v>Permanent Employee</v>
      </c>
      <c r="D1949" s="9" t="s">
        <v>159</v>
      </c>
      <c r="E1949" s="9" t="s">
        <v>137</v>
      </c>
      <c r="F1949" s="9" t="s">
        <v>138</v>
      </c>
      <c r="G1949" s="9" t="s">
        <v>190</v>
      </c>
      <c r="H1949" s="9" t="str">
        <f>IF(G1949="","",VLOOKUP(G1949,Metadata!$J$2:$K$22,2,FALSE))</f>
        <v>North</v>
      </c>
      <c r="I1949" s="9" t="s">
        <v>138</v>
      </c>
      <c r="J1949" s="9" t="str">
        <f>IF(I1949="","",VLOOKUP(I1949,Metadata!$P$2:$Q$43,2,FALSE))</f>
        <v>Europe</v>
      </c>
      <c r="K1949" s="9" t="str">
        <f t="shared" si="0"/>
        <v>Portugal</v>
      </c>
      <c r="L1949" s="9" t="s">
        <v>172</v>
      </c>
      <c r="M1949" s="9" t="str">
        <f>IF(L1949="","",VLOOKUP(L1949,Metadata!$J$2:$K$22,2,FALSE))</f>
        <v>Porto Metropolitan Area</v>
      </c>
      <c r="N1949" s="9" t="s">
        <v>141</v>
      </c>
      <c r="O1949" s="9" t="s">
        <v>137</v>
      </c>
      <c r="P1949" s="9" t="s">
        <v>142</v>
      </c>
      <c r="Q1949" s="10" t="str">
        <f t="shared" si="1"/>
        <v>Full Office Job</v>
      </c>
      <c r="R1949" s="10">
        <v>5</v>
      </c>
      <c r="S1949" s="9" t="s">
        <v>338</v>
      </c>
      <c r="T1949" s="9" t="s">
        <v>137</v>
      </c>
      <c r="U1949" s="9" t="str">
        <f>IF(S1949&lt;&gt;"",S1949,IF(T1949&lt;&gt;"",VLOOKUP(T1949,Metadata!$S$2:$T$228,2,FALSE),""))</f>
        <v>Solutions Architect</v>
      </c>
      <c r="V1949" s="9" t="s">
        <v>317</v>
      </c>
      <c r="W1949" s="9" t="s">
        <v>137</v>
      </c>
      <c r="X1949" s="9" t="s">
        <v>145</v>
      </c>
      <c r="Y1949" s="9" t="s">
        <v>137</v>
      </c>
      <c r="Z1949" s="9" t="s">
        <v>184</v>
      </c>
      <c r="AA1949" s="9" t="s">
        <v>165</v>
      </c>
      <c r="AB1949" s="9" t="s">
        <v>253</v>
      </c>
      <c r="AC1949" s="9" t="s">
        <v>147</v>
      </c>
      <c r="AD1949" s="9"/>
      <c r="AE1949" s="9" t="s">
        <v>194</v>
      </c>
      <c r="AF1949" s="9"/>
      <c r="AG1949" s="9"/>
      <c r="AH1949" s="9"/>
      <c r="AI1949" s="9"/>
      <c r="AJ1949" s="9" t="s">
        <v>185</v>
      </c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 t="s">
        <v>178</v>
      </c>
      <c r="BB1949" s="9"/>
      <c r="BC1949" s="9"/>
      <c r="BD1949" s="9"/>
      <c r="BE1949" s="9"/>
      <c r="BF1949" s="9"/>
      <c r="BG1949" s="9"/>
      <c r="BH1949" s="9"/>
      <c r="BI1949" s="9"/>
      <c r="BJ1949" s="9" t="s">
        <v>167</v>
      </c>
      <c r="BK1949" s="9" t="s">
        <v>198</v>
      </c>
      <c r="BL1949" s="9" t="s">
        <v>199</v>
      </c>
      <c r="BM1949" s="9"/>
      <c r="BN1949" s="9"/>
      <c r="BO1949" s="9"/>
      <c r="BP1949" s="9"/>
      <c r="BQ1949" s="9"/>
      <c r="BR1949" s="9"/>
      <c r="BS1949" s="9" t="s">
        <v>200</v>
      </c>
      <c r="BT1949" s="9"/>
      <c r="BU1949" s="9"/>
      <c r="BV1949" s="9"/>
      <c r="BW1949" s="9"/>
      <c r="BX1949" s="9"/>
      <c r="BY1949" s="9"/>
      <c r="BZ1949" s="9"/>
      <c r="CA1949" s="10"/>
      <c r="CB1949" s="10" t="str">
        <f t="shared" si="5"/>
        <v/>
      </c>
      <c r="CC1949" s="10"/>
      <c r="CD1949" s="9" t="str">
        <f t="shared" si="2"/>
        <v/>
      </c>
      <c r="CE1949" s="9" t="s">
        <v>151</v>
      </c>
      <c r="CF1949" s="9" t="s">
        <v>293</v>
      </c>
      <c r="CG1949" s="9">
        <f>IF(CF1949="","",VLOOKUP(CF1949,Metadata!$D$2:$H$20,2,FALSE))</f>
        <v>52500</v>
      </c>
      <c r="CH1949" s="9">
        <f>IF(CF1949="","",VLOOKUP(CF1949,Metadata!$D$2:$H$20,4,FALSE))</f>
        <v>50000</v>
      </c>
      <c r="CI1949" s="9">
        <f>IF(CF1949="","",VLOOKUP(CF1949,Metadata!$D$2:$H$20,5,FALSE))</f>
        <v>55000</v>
      </c>
      <c r="CJ1949" s="9">
        <f t="shared" si="3"/>
        <v>52500</v>
      </c>
      <c r="CK1949" s="9" t="s">
        <v>189</v>
      </c>
      <c r="CL1949" s="10">
        <v>3</v>
      </c>
      <c r="CM1949" s="10">
        <v>4</v>
      </c>
      <c r="CN1949" s="10">
        <v>5</v>
      </c>
      <c r="CO1949" s="10">
        <v>6</v>
      </c>
      <c r="CP1949" s="10">
        <v>3</v>
      </c>
      <c r="CQ1949" s="10">
        <v>7</v>
      </c>
      <c r="CR1949" s="10">
        <v>5</v>
      </c>
      <c r="CS1949" s="10">
        <v>7</v>
      </c>
      <c r="CT1949" s="10">
        <v>6</v>
      </c>
      <c r="CU1949" s="10">
        <v>4</v>
      </c>
      <c r="CV1949" s="10">
        <v>6</v>
      </c>
      <c r="CW1949" s="10">
        <v>5</v>
      </c>
      <c r="CX1949" s="10">
        <v>5</v>
      </c>
      <c r="CY1949" s="10">
        <v>5</v>
      </c>
      <c r="CZ1949" s="10">
        <v>4</v>
      </c>
      <c r="DA1949" s="10">
        <v>5</v>
      </c>
      <c r="DB1949" s="10">
        <v>6</v>
      </c>
      <c r="DC1949" s="10">
        <v>6</v>
      </c>
      <c r="DD1949" s="10">
        <v>4</v>
      </c>
      <c r="DE1949" s="10">
        <v>7</v>
      </c>
      <c r="DF1949" s="10">
        <v>5</v>
      </c>
      <c r="DG1949" s="10">
        <v>7</v>
      </c>
      <c r="DH1949" s="10">
        <v>5</v>
      </c>
      <c r="DI1949" s="10">
        <v>5</v>
      </c>
      <c r="DJ1949" s="10">
        <v>6</v>
      </c>
      <c r="DK1949" s="10">
        <v>4</v>
      </c>
      <c r="DL1949" s="10">
        <v>3</v>
      </c>
      <c r="DM1949" s="9" t="s">
        <v>154</v>
      </c>
      <c r="DN1949" s="10">
        <v>1990</v>
      </c>
      <c r="DO1949" s="9">
        <f t="shared" si="8"/>
        <v>31</v>
      </c>
      <c r="DP1949" s="9" t="s">
        <v>155</v>
      </c>
      <c r="DQ1949" s="9" t="s">
        <v>156</v>
      </c>
      <c r="DR1949" s="9" t="s">
        <v>157</v>
      </c>
      <c r="DS1949" s="9" t="s">
        <v>137</v>
      </c>
      <c r="DT1949" s="9" t="s">
        <v>657</v>
      </c>
      <c r="DU1949" s="9" t="s">
        <v>203</v>
      </c>
      <c r="DV1949" s="9" t="str">
        <f>VLOOKUP(DU1949,Metadata!$B$2:$C$7,2,FALSE)</f>
        <v>6+ years</v>
      </c>
    </row>
    <row r="1950" spans="1:126">
      <c r="A1950" s="13">
        <v>1949</v>
      </c>
      <c r="B1950" s="9" t="s">
        <v>135</v>
      </c>
      <c r="C1950" s="9" t="str">
        <f>VLOOKUP(B1950,Metadata!$M$2:$N$6,2,FALSE)</f>
        <v>Permanent Employee</v>
      </c>
      <c r="D1950" s="9" t="s">
        <v>159</v>
      </c>
      <c r="E1950" s="9" t="s">
        <v>137</v>
      </c>
      <c r="F1950" s="9" t="s">
        <v>138</v>
      </c>
      <c r="G1950" s="9" t="s">
        <v>140</v>
      </c>
      <c r="H1950" s="9" t="str">
        <f>IF(G1950="","",VLOOKUP(G1950,Metadata!$J$2:$K$22,2,FALSE))</f>
        <v>Lisbon Metropolitan Area</v>
      </c>
      <c r="I1950" s="9" t="s">
        <v>138</v>
      </c>
      <c r="J1950" s="9" t="str">
        <f>IF(I1950="","",VLOOKUP(I1950,Metadata!$P$2:$Q$43,2,FALSE))</f>
        <v>Europe</v>
      </c>
      <c r="K1950" s="9" t="str">
        <f t="shared" si="0"/>
        <v>Portugal</v>
      </c>
      <c r="L1950" s="9" t="s">
        <v>140</v>
      </c>
      <c r="M1950" s="9" t="str">
        <f>IF(L1950="","",VLOOKUP(L1950,Metadata!$J$2:$K$22,2,FALSE))</f>
        <v>Lisbon Metropolitan Area</v>
      </c>
      <c r="N1950" s="9" t="s">
        <v>141</v>
      </c>
      <c r="O1950" s="9" t="s">
        <v>137</v>
      </c>
      <c r="P1950" s="9" t="s">
        <v>142</v>
      </c>
      <c r="Q1950" s="10" t="str">
        <f t="shared" si="1"/>
        <v>Full Office Job</v>
      </c>
      <c r="R1950" s="10">
        <v>5</v>
      </c>
      <c r="S1950" s="9" t="s">
        <v>183</v>
      </c>
      <c r="T1950" s="9" t="s">
        <v>137</v>
      </c>
      <c r="U1950" s="9" t="str">
        <f>IF(S1950&lt;&gt;"",S1950,IF(T1950&lt;&gt;"",VLOOKUP(T1950,Metadata!$S$2:$T$228,2,FALSE),""))</f>
        <v>Product Owner/Product Manager</v>
      </c>
      <c r="V1950" s="9" t="s">
        <v>217</v>
      </c>
      <c r="W1950" s="9" t="s">
        <v>137</v>
      </c>
      <c r="X1950" s="9" t="s">
        <v>145</v>
      </c>
      <c r="Y1950" s="9" t="s">
        <v>137</v>
      </c>
      <c r="Z1950" s="9" t="s">
        <v>218</v>
      </c>
      <c r="AA1950" s="9" t="s">
        <v>137</v>
      </c>
      <c r="AB1950" s="9" t="s">
        <v>137</v>
      </c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 t="s">
        <v>150</v>
      </c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 t="s">
        <v>150</v>
      </c>
      <c r="BZ1950" s="9" t="s">
        <v>137</v>
      </c>
      <c r="CA1950" s="10"/>
      <c r="CB1950" s="10" t="str">
        <f t="shared" si="5"/>
        <v/>
      </c>
      <c r="CC1950" s="10"/>
      <c r="CD1950" s="9" t="str">
        <f t="shared" si="2"/>
        <v/>
      </c>
      <c r="CE1950" s="9" t="s">
        <v>151</v>
      </c>
      <c r="CF1950" s="9" t="s">
        <v>225</v>
      </c>
      <c r="CG1950" s="9">
        <f>IF(CF1950="","",VLOOKUP(CF1950,Metadata!$D$2:$H$20,2,FALSE))</f>
        <v>22500</v>
      </c>
      <c r="CH1950" s="9">
        <f>IF(CF1950="","",VLOOKUP(CF1950,Metadata!$D$2:$H$20,4,FALSE))</f>
        <v>20000</v>
      </c>
      <c r="CI1950" s="9">
        <f>IF(CF1950="","",VLOOKUP(CF1950,Metadata!$D$2:$H$20,5,FALSE))</f>
        <v>25000</v>
      </c>
      <c r="CJ1950" s="9">
        <f t="shared" si="3"/>
        <v>22500</v>
      </c>
      <c r="CK1950" s="9" t="s">
        <v>153</v>
      </c>
      <c r="CL1950" s="10">
        <v>4</v>
      </c>
      <c r="CM1950" s="10">
        <v>4</v>
      </c>
      <c r="CN1950" s="10">
        <v>6</v>
      </c>
      <c r="CO1950" s="10">
        <v>4</v>
      </c>
      <c r="CP1950" s="10">
        <v>6</v>
      </c>
      <c r="CQ1950" s="10">
        <v>6</v>
      </c>
      <c r="CR1950" s="10">
        <v>5</v>
      </c>
      <c r="CS1950" s="10">
        <v>5</v>
      </c>
      <c r="CT1950" s="10">
        <v>7</v>
      </c>
      <c r="CU1950" s="10">
        <v>4</v>
      </c>
      <c r="CV1950" s="10">
        <v>4</v>
      </c>
      <c r="CW1950" s="10">
        <v>3</v>
      </c>
      <c r="CX1950" s="10">
        <v>5</v>
      </c>
      <c r="CY1950" s="10">
        <v>5</v>
      </c>
      <c r="CZ1950" s="10">
        <v>6</v>
      </c>
      <c r="DA1950" s="10">
        <v>4</v>
      </c>
      <c r="DB1950" s="10">
        <v>6</v>
      </c>
      <c r="DC1950" s="10">
        <v>4</v>
      </c>
      <c r="DD1950" s="10">
        <v>3</v>
      </c>
      <c r="DE1950" s="10">
        <v>5</v>
      </c>
      <c r="DF1950" s="10">
        <v>6</v>
      </c>
      <c r="DG1950" s="10">
        <v>4</v>
      </c>
      <c r="DH1950" s="10">
        <v>5</v>
      </c>
      <c r="DI1950" s="10">
        <v>5</v>
      </c>
      <c r="DJ1950" s="10">
        <v>4</v>
      </c>
      <c r="DK1950" s="10">
        <v>2</v>
      </c>
      <c r="DL1950" s="10">
        <v>3</v>
      </c>
      <c r="DM1950" s="9" t="s">
        <v>154</v>
      </c>
      <c r="DN1950" s="10">
        <v>1992</v>
      </c>
      <c r="DO1950" s="9">
        <f t="shared" si="8"/>
        <v>29</v>
      </c>
      <c r="DP1950" s="9" t="s">
        <v>222</v>
      </c>
      <c r="DQ1950" s="9" t="s">
        <v>202</v>
      </c>
      <c r="DR1950" s="9" t="s">
        <v>157</v>
      </c>
      <c r="DS1950" s="9" t="s">
        <v>137</v>
      </c>
      <c r="DT1950" s="9" t="s">
        <v>657</v>
      </c>
      <c r="DU1950" s="9" t="s">
        <v>223</v>
      </c>
      <c r="DV1950" s="9" t="str">
        <f>VLOOKUP(DU1950,Metadata!$B$2:$C$7,2,FALSE)</f>
        <v>3 - 6 years</v>
      </c>
    </row>
    <row r="1951" spans="1:126">
      <c r="A1951" s="13">
        <v>1950</v>
      </c>
      <c r="B1951" s="9" t="s">
        <v>135</v>
      </c>
      <c r="C1951" s="9" t="str">
        <f>VLOOKUP(B1951,Metadata!$M$2:$N$6,2,FALSE)</f>
        <v>Permanent Employee</v>
      </c>
      <c r="D1951" s="9" t="s">
        <v>159</v>
      </c>
      <c r="E1951" s="9" t="s">
        <v>137</v>
      </c>
      <c r="F1951" s="9" t="s">
        <v>138</v>
      </c>
      <c r="G1951" s="9" t="s">
        <v>140</v>
      </c>
      <c r="H1951" s="9" t="str">
        <f>IF(G1951="","",VLOOKUP(G1951,Metadata!$J$2:$K$22,2,FALSE))</f>
        <v>Lisbon Metropolitan Area</v>
      </c>
      <c r="I1951" s="9" t="s">
        <v>138</v>
      </c>
      <c r="J1951" s="9" t="str">
        <f>IF(I1951="","",VLOOKUP(I1951,Metadata!$P$2:$Q$43,2,FALSE))</f>
        <v>Europe</v>
      </c>
      <c r="K1951" s="9" t="str">
        <f t="shared" si="0"/>
        <v>Portugal</v>
      </c>
      <c r="L1951" s="9" t="s">
        <v>140</v>
      </c>
      <c r="M1951" s="9" t="str">
        <f>IF(L1951="","",VLOOKUP(L1951,Metadata!$J$2:$K$22,2,FALSE))</f>
        <v>Lisbon Metropolitan Area</v>
      </c>
      <c r="N1951" s="9" t="s">
        <v>141</v>
      </c>
      <c r="O1951" s="9" t="s">
        <v>137</v>
      </c>
      <c r="P1951" s="9" t="s">
        <v>191</v>
      </c>
      <c r="Q1951" s="10" t="str">
        <f t="shared" si="1"/>
        <v>Remote Job (full or flexible)</v>
      </c>
      <c r="R1951" s="10">
        <v>6</v>
      </c>
      <c r="S1951" s="9" t="s">
        <v>161</v>
      </c>
      <c r="T1951" s="9" t="s">
        <v>137</v>
      </c>
      <c r="U1951" s="9" t="str">
        <f>IF(S1951&lt;&gt;"",S1951,IF(T1951&lt;&gt;"",VLOOKUP(T1951,Metadata!$S$2:$T$228,2,FALSE),""))</f>
        <v>Full-Stack Developer</v>
      </c>
      <c r="V1951" s="9" t="s">
        <v>207</v>
      </c>
      <c r="W1951" s="9" t="s">
        <v>137</v>
      </c>
      <c r="X1951" s="9" t="s">
        <v>163</v>
      </c>
      <c r="Y1951" s="9" t="s">
        <v>137</v>
      </c>
      <c r="Z1951" s="9" t="s">
        <v>262</v>
      </c>
      <c r="AA1951" s="9" t="s">
        <v>165</v>
      </c>
      <c r="AB1951" s="9" t="s">
        <v>253</v>
      </c>
      <c r="AC1951" s="9" t="s">
        <v>147</v>
      </c>
      <c r="AD1951" s="9"/>
      <c r="AE1951" s="9"/>
      <c r="AF1951" s="9"/>
      <c r="AG1951" s="9" t="s">
        <v>166</v>
      </c>
      <c r="AH1951" s="9"/>
      <c r="AI1951" s="9"/>
      <c r="AJ1951" s="9" t="s">
        <v>185</v>
      </c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 t="s">
        <v>178</v>
      </c>
      <c r="BB1951" s="9"/>
      <c r="BC1951" s="9"/>
      <c r="BD1951" s="9"/>
      <c r="BE1951" s="9"/>
      <c r="BF1951" s="9"/>
      <c r="BG1951" s="9"/>
      <c r="BH1951" s="9"/>
      <c r="BI1951" s="9"/>
      <c r="BJ1951" s="9" t="s">
        <v>167</v>
      </c>
      <c r="BK1951" s="9" t="s">
        <v>198</v>
      </c>
      <c r="BL1951" s="9" t="s">
        <v>199</v>
      </c>
      <c r="BM1951" s="9"/>
      <c r="BN1951" s="9" t="s">
        <v>186</v>
      </c>
      <c r="BO1951" s="9"/>
      <c r="BP1951" s="9"/>
      <c r="BQ1951" s="9"/>
      <c r="BR1951" s="9"/>
      <c r="BS1951" s="9" t="s">
        <v>200</v>
      </c>
      <c r="BT1951" s="9"/>
      <c r="BU1951" s="9"/>
      <c r="BV1951" s="9"/>
      <c r="BW1951" s="9"/>
      <c r="BX1951" s="9"/>
      <c r="BY1951" s="9"/>
      <c r="BZ1951" s="9"/>
      <c r="CA1951" s="10"/>
      <c r="CB1951" s="10" t="str">
        <f t="shared" si="5"/>
        <v/>
      </c>
      <c r="CC1951" s="10"/>
      <c r="CD1951" s="9" t="str">
        <f t="shared" si="2"/>
        <v/>
      </c>
      <c r="CE1951" s="9" t="s">
        <v>232</v>
      </c>
      <c r="CF1951" s="9" t="s">
        <v>245</v>
      </c>
      <c r="CG1951" s="9">
        <f>IF(CF1951="","",VLOOKUP(CF1951,Metadata!$D$2:$H$20,2,FALSE))</f>
        <v>42500</v>
      </c>
      <c r="CH1951" s="9">
        <f>IF(CF1951="","",VLOOKUP(CF1951,Metadata!$D$2:$H$20,4,FALSE))</f>
        <v>40000</v>
      </c>
      <c r="CI1951" s="9">
        <f>IF(CF1951="","",VLOOKUP(CF1951,Metadata!$D$2:$H$20,5,FALSE))</f>
        <v>45000</v>
      </c>
      <c r="CJ1951" s="9">
        <f t="shared" si="3"/>
        <v>42500</v>
      </c>
      <c r="CK1951" s="9" t="s">
        <v>201</v>
      </c>
      <c r="CL1951" s="10">
        <v>7</v>
      </c>
      <c r="CM1951" s="10">
        <v>3</v>
      </c>
      <c r="CN1951" s="10">
        <v>7</v>
      </c>
      <c r="CO1951" s="10">
        <v>6</v>
      </c>
      <c r="CP1951" s="10">
        <v>5</v>
      </c>
      <c r="CQ1951" s="10">
        <v>6</v>
      </c>
      <c r="CR1951" s="10">
        <v>6</v>
      </c>
      <c r="CS1951" s="10">
        <v>7</v>
      </c>
      <c r="CT1951" s="10">
        <v>5</v>
      </c>
      <c r="CU1951" s="10">
        <v>6</v>
      </c>
      <c r="CV1951" s="10">
        <v>4</v>
      </c>
      <c r="CW1951" s="10">
        <v>3</v>
      </c>
      <c r="CX1951" s="10">
        <v>5</v>
      </c>
      <c r="CY1951" s="10">
        <v>5</v>
      </c>
      <c r="CZ1951" s="10">
        <v>6</v>
      </c>
      <c r="DA1951" s="10">
        <v>3</v>
      </c>
      <c r="DB1951" s="10">
        <v>2</v>
      </c>
      <c r="DC1951" s="10">
        <v>5</v>
      </c>
      <c r="DD1951" s="10">
        <v>3</v>
      </c>
      <c r="DE1951" s="10">
        <v>3</v>
      </c>
      <c r="DF1951" s="10">
        <v>6</v>
      </c>
      <c r="DG1951" s="10">
        <v>4</v>
      </c>
      <c r="DH1951" s="10">
        <v>4</v>
      </c>
      <c r="DI1951" s="10">
        <v>3</v>
      </c>
      <c r="DJ1951" s="10">
        <v>2</v>
      </c>
      <c r="DK1951" s="10">
        <v>6</v>
      </c>
      <c r="DL1951" s="10">
        <v>3</v>
      </c>
      <c r="DM1951" s="9" t="s">
        <v>154</v>
      </c>
      <c r="DN1951" s="10">
        <v>1993</v>
      </c>
      <c r="DO1951" s="9">
        <f t="shared" si="8"/>
        <v>28</v>
      </c>
      <c r="DP1951" s="9" t="s">
        <v>155</v>
      </c>
      <c r="DQ1951" s="9" t="s">
        <v>210</v>
      </c>
      <c r="DR1951" s="9" t="s">
        <v>157</v>
      </c>
      <c r="DS1951" s="9" t="s">
        <v>137</v>
      </c>
      <c r="DT1951" s="9" t="s">
        <v>657</v>
      </c>
      <c r="DU1951" s="9" t="s">
        <v>223</v>
      </c>
      <c r="DV1951" s="9" t="str">
        <f>VLOOKUP(DU1951,Metadata!$B$2:$C$7,2,FALSE)</f>
        <v>3 - 6 years</v>
      </c>
    </row>
    <row r="1952" spans="1:126">
      <c r="A1952" s="13">
        <v>1951</v>
      </c>
      <c r="B1952" s="9" t="s">
        <v>135</v>
      </c>
      <c r="C1952" s="9" t="str">
        <f>VLOOKUP(B1952,Metadata!$M$2:$N$6,2,FALSE)</f>
        <v>Permanent Employee</v>
      </c>
      <c r="D1952" s="9" t="s">
        <v>159</v>
      </c>
      <c r="E1952" s="9" t="s">
        <v>137</v>
      </c>
      <c r="F1952" s="9" t="s">
        <v>138</v>
      </c>
      <c r="G1952" s="9" t="s">
        <v>213</v>
      </c>
      <c r="H1952" s="9" t="str">
        <f>IF(G1952="","",VLOOKUP(G1952,Metadata!$J$2:$K$22,2,FALSE))</f>
        <v>Centre</v>
      </c>
      <c r="I1952" s="9" t="s">
        <v>138</v>
      </c>
      <c r="J1952" s="9" t="str">
        <f>IF(I1952="","",VLOOKUP(I1952,Metadata!$P$2:$Q$43,2,FALSE))</f>
        <v>Europe</v>
      </c>
      <c r="K1952" s="9" t="str">
        <f t="shared" si="0"/>
        <v>Portugal</v>
      </c>
      <c r="L1952" s="9" t="s">
        <v>213</v>
      </c>
      <c r="M1952" s="9" t="str">
        <f>IF(L1952="","",VLOOKUP(L1952,Metadata!$J$2:$K$22,2,FALSE))</f>
        <v>Centre</v>
      </c>
      <c r="N1952" s="9" t="s">
        <v>141</v>
      </c>
      <c r="O1952" s="9" t="s">
        <v>137</v>
      </c>
      <c r="P1952" s="9" t="s">
        <v>142</v>
      </c>
      <c r="Q1952" s="10" t="str">
        <f t="shared" si="1"/>
        <v>Full Office Job</v>
      </c>
      <c r="R1952" s="10">
        <v>6</v>
      </c>
      <c r="S1952" s="9" t="s">
        <v>192</v>
      </c>
      <c r="T1952" s="9" t="s">
        <v>137</v>
      </c>
      <c r="U1952" s="9" t="str">
        <f>IF(S1952&lt;&gt;"",S1952,IF(T1952&lt;&gt;"",VLOOKUP(T1952,Metadata!$S$2:$T$228,2,FALSE),""))</f>
        <v>Back-End Developer</v>
      </c>
      <c r="V1952" s="9" t="s">
        <v>162</v>
      </c>
      <c r="W1952" s="9" t="s">
        <v>137</v>
      </c>
      <c r="X1952" s="9" t="s">
        <v>252</v>
      </c>
      <c r="Y1952" s="9" t="s">
        <v>137</v>
      </c>
      <c r="Z1952" s="9" t="s">
        <v>262</v>
      </c>
      <c r="AA1952" s="9" t="s">
        <v>165</v>
      </c>
      <c r="AB1952" s="9" t="s">
        <v>137</v>
      </c>
      <c r="AC1952" s="9" t="s">
        <v>147</v>
      </c>
      <c r="AD1952" s="9" t="s">
        <v>148</v>
      </c>
      <c r="AE1952" s="9" t="s">
        <v>194</v>
      </c>
      <c r="AF1952" s="9" t="s">
        <v>243</v>
      </c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 t="s">
        <v>178</v>
      </c>
      <c r="BB1952" s="9"/>
      <c r="BC1952" s="9"/>
      <c r="BD1952" s="9"/>
      <c r="BE1952" s="9"/>
      <c r="BF1952" s="9"/>
      <c r="BG1952" s="9"/>
      <c r="BH1952" s="9"/>
      <c r="BI1952" s="9"/>
      <c r="BJ1952" s="9" t="s">
        <v>167</v>
      </c>
      <c r="BK1952" s="9" t="s">
        <v>198</v>
      </c>
      <c r="BL1952" s="9"/>
      <c r="BM1952" s="9"/>
      <c r="BN1952" s="9"/>
      <c r="BO1952" s="9"/>
      <c r="BP1952" s="9"/>
      <c r="BQ1952" s="9"/>
      <c r="BR1952" s="9" t="s">
        <v>247</v>
      </c>
      <c r="BS1952" s="9"/>
      <c r="BT1952" s="9"/>
      <c r="BU1952" s="9"/>
      <c r="BV1952" s="9"/>
      <c r="BW1952" s="9"/>
      <c r="BX1952" s="9"/>
      <c r="BY1952" s="9"/>
      <c r="BZ1952" s="9"/>
      <c r="CA1952" s="10"/>
      <c r="CB1952" s="10" t="str">
        <f t="shared" si="5"/>
        <v/>
      </c>
      <c r="CC1952" s="10"/>
      <c r="CD1952" s="9" t="str">
        <f t="shared" si="2"/>
        <v/>
      </c>
      <c r="CE1952" s="9" t="s">
        <v>151</v>
      </c>
      <c r="CF1952" s="9" t="s">
        <v>220</v>
      </c>
      <c r="CG1952" s="9">
        <f>IF(CF1952="","",VLOOKUP(CF1952,Metadata!$D$2:$H$20,2,FALSE))</f>
        <v>27500</v>
      </c>
      <c r="CH1952" s="9">
        <f>IF(CF1952="","",VLOOKUP(CF1952,Metadata!$D$2:$H$20,4,FALSE))</f>
        <v>25000</v>
      </c>
      <c r="CI1952" s="9">
        <f>IF(CF1952="","",VLOOKUP(CF1952,Metadata!$D$2:$H$20,5,FALSE))</f>
        <v>30000</v>
      </c>
      <c r="CJ1952" s="9">
        <f t="shared" si="3"/>
        <v>27500</v>
      </c>
      <c r="CK1952" s="9" t="s">
        <v>221</v>
      </c>
      <c r="CL1952" s="10">
        <v>2</v>
      </c>
      <c r="CM1952" s="10">
        <v>4</v>
      </c>
      <c r="CN1952" s="10">
        <v>6</v>
      </c>
      <c r="CO1952" s="10">
        <v>5</v>
      </c>
      <c r="CP1952" s="10">
        <v>4</v>
      </c>
      <c r="CQ1952" s="10">
        <v>6</v>
      </c>
      <c r="CR1952" s="10">
        <v>6</v>
      </c>
      <c r="CS1952" s="10">
        <v>6</v>
      </c>
      <c r="CT1952" s="10">
        <v>4</v>
      </c>
      <c r="CU1952" s="10">
        <v>5</v>
      </c>
      <c r="CV1952" s="10">
        <v>3</v>
      </c>
      <c r="CW1952" s="10">
        <v>2</v>
      </c>
      <c r="CX1952" s="10">
        <v>6</v>
      </c>
      <c r="CY1952" s="10">
        <v>4</v>
      </c>
      <c r="CZ1952" s="10">
        <v>2</v>
      </c>
      <c r="DA1952" s="10">
        <v>5</v>
      </c>
      <c r="DB1952" s="10">
        <v>2</v>
      </c>
      <c r="DC1952" s="10">
        <v>5</v>
      </c>
      <c r="DD1952" s="10">
        <v>1</v>
      </c>
      <c r="DE1952" s="10">
        <v>6</v>
      </c>
      <c r="DF1952" s="10">
        <v>5</v>
      </c>
      <c r="DG1952" s="10">
        <v>6</v>
      </c>
      <c r="DH1952" s="10">
        <v>4</v>
      </c>
      <c r="DI1952" s="10">
        <v>2</v>
      </c>
      <c r="DJ1952" s="10">
        <v>1</v>
      </c>
      <c r="DK1952" s="10">
        <v>3</v>
      </c>
      <c r="DL1952" s="10">
        <v>1</v>
      </c>
      <c r="DM1952" s="9" t="s">
        <v>154</v>
      </c>
      <c r="DN1952" s="10">
        <v>1992</v>
      </c>
      <c r="DO1952" s="9">
        <f t="shared" si="8"/>
        <v>29</v>
      </c>
      <c r="DP1952" s="9" t="s">
        <v>155</v>
      </c>
      <c r="DQ1952" s="9" t="s">
        <v>156</v>
      </c>
      <c r="DR1952" s="9" t="s">
        <v>157</v>
      </c>
      <c r="DS1952" s="9" t="s">
        <v>137</v>
      </c>
      <c r="DT1952" s="9" t="s">
        <v>657</v>
      </c>
      <c r="DU1952" s="9" t="s">
        <v>223</v>
      </c>
      <c r="DV1952" s="9" t="str">
        <f>VLOOKUP(DU1952,Metadata!$B$2:$C$7,2,FALSE)</f>
        <v>3 - 6 years</v>
      </c>
    </row>
    <row r="1953" spans="1:126">
      <c r="A1953" s="13">
        <v>1952</v>
      </c>
      <c r="B1953" s="9" t="s">
        <v>135</v>
      </c>
      <c r="C1953" s="9" t="str">
        <f>VLOOKUP(B1953,Metadata!$M$2:$N$6,2,FALSE)</f>
        <v>Permanent Employee</v>
      </c>
      <c r="D1953" s="9" t="s">
        <v>136</v>
      </c>
      <c r="E1953" s="9" t="s">
        <v>137</v>
      </c>
      <c r="F1953" s="9" t="s">
        <v>138</v>
      </c>
      <c r="G1953" s="9" t="s">
        <v>190</v>
      </c>
      <c r="H1953" s="9" t="str">
        <f>IF(G1953="","",VLOOKUP(G1953,Metadata!$J$2:$K$22,2,FALSE))</f>
        <v>North</v>
      </c>
      <c r="I1953" s="9" t="s">
        <v>138</v>
      </c>
      <c r="J1953" s="9" t="str">
        <f>IF(I1953="","",VLOOKUP(I1953,Metadata!$P$2:$Q$43,2,FALSE))</f>
        <v>Europe</v>
      </c>
      <c r="K1953" s="9" t="str">
        <f t="shared" si="0"/>
        <v>Portugal</v>
      </c>
      <c r="L1953" s="9" t="s">
        <v>190</v>
      </c>
      <c r="M1953" s="9" t="str">
        <f>IF(L1953="","",VLOOKUP(L1953,Metadata!$J$2:$K$22,2,FALSE))</f>
        <v>North</v>
      </c>
      <c r="N1953" s="9" t="s">
        <v>141</v>
      </c>
      <c r="O1953" s="9" t="s">
        <v>137</v>
      </c>
      <c r="P1953" s="9" t="s">
        <v>142</v>
      </c>
      <c r="Q1953" s="10" t="str">
        <f t="shared" si="1"/>
        <v>Full Office Job</v>
      </c>
      <c r="R1953" s="10">
        <v>6</v>
      </c>
      <c r="S1953" s="9" t="s">
        <v>161</v>
      </c>
      <c r="T1953" s="9" t="s">
        <v>137</v>
      </c>
      <c r="U1953" s="9" t="str">
        <f>IF(S1953&lt;&gt;"",S1953,IF(T1953&lt;&gt;"",VLOOKUP(T1953,Metadata!$S$2:$T$228,2,FALSE),""))</f>
        <v>Full-Stack Developer</v>
      </c>
      <c r="V1953" s="9" t="s">
        <v>207</v>
      </c>
      <c r="W1953" s="9" t="s">
        <v>137</v>
      </c>
      <c r="X1953" s="9" t="s">
        <v>175</v>
      </c>
      <c r="Y1953" s="9" t="s">
        <v>137</v>
      </c>
      <c r="Z1953" s="9" t="s">
        <v>164</v>
      </c>
      <c r="AA1953" s="9" t="s">
        <v>165</v>
      </c>
      <c r="AB1953" s="9" t="s">
        <v>253</v>
      </c>
      <c r="AC1953" s="9" t="s">
        <v>147</v>
      </c>
      <c r="AD1953" s="9"/>
      <c r="AE1953" s="9"/>
      <c r="AF1953" s="9"/>
      <c r="AG1953" s="9"/>
      <c r="AH1953" s="9"/>
      <c r="AI1953" s="9"/>
      <c r="AJ1953" s="9" t="s">
        <v>185</v>
      </c>
      <c r="AK1953" s="9" t="s">
        <v>302</v>
      </c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 t="s">
        <v>178</v>
      </c>
      <c r="BB1953" s="9"/>
      <c r="BC1953" s="9"/>
      <c r="BD1953" s="9" t="s">
        <v>330</v>
      </c>
      <c r="BE1953" s="9"/>
      <c r="BF1953" s="9"/>
      <c r="BG1953" s="9"/>
      <c r="BH1953" s="9"/>
      <c r="BI1953" s="9"/>
      <c r="BJ1953" s="9"/>
      <c r="BK1953" s="9"/>
      <c r="BL1953" s="9"/>
      <c r="BM1953" s="9" t="s">
        <v>303</v>
      </c>
      <c r="BN1953" s="9" t="s">
        <v>186</v>
      </c>
      <c r="BO1953" s="9"/>
      <c r="BP1953" s="9"/>
      <c r="BQ1953" s="9"/>
      <c r="BR1953" s="9"/>
      <c r="BS1953" s="9" t="s">
        <v>200</v>
      </c>
      <c r="BT1953" s="9"/>
      <c r="BU1953" s="9"/>
      <c r="BV1953" s="9"/>
      <c r="BW1953" s="9"/>
      <c r="BX1953" s="9"/>
      <c r="BY1953" s="9"/>
      <c r="BZ1953" s="9" t="s">
        <v>551</v>
      </c>
      <c r="CA1953" s="10"/>
      <c r="CB1953" s="10" t="str">
        <f t="shared" si="5"/>
        <v/>
      </c>
      <c r="CC1953" s="10"/>
      <c r="CD1953" s="9" t="str">
        <f t="shared" si="2"/>
        <v/>
      </c>
      <c r="CE1953" s="9" t="s">
        <v>168</v>
      </c>
      <c r="CF1953" s="9" t="s">
        <v>188</v>
      </c>
      <c r="CG1953" s="9">
        <f>IF(CF1953="","",VLOOKUP(CF1953,Metadata!$D$2:$H$20,2,FALSE))</f>
        <v>17500</v>
      </c>
      <c r="CH1953" s="9">
        <f>IF(CF1953="","",VLOOKUP(CF1953,Metadata!$D$2:$H$20,4,FALSE))</f>
        <v>15000</v>
      </c>
      <c r="CI1953" s="9">
        <f>IF(CF1953="","",VLOOKUP(CF1953,Metadata!$D$2:$H$20,5,FALSE))</f>
        <v>20000</v>
      </c>
      <c r="CJ1953" s="9">
        <f t="shared" si="3"/>
        <v>17500</v>
      </c>
      <c r="CK1953" s="9" t="s">
        <v>201</v>
      </c>
      <c r="CL1953" s="10">
        <v>1</v>
      </c>
      <c r="CM1953" s="10">
        <v>4</v>
      </c>
      <c r="CN1953" s="10">
        <v>7</v>
      </c>
      <c r="CO1953" s="10">
        <v>7</v>
      </c>
      <c r="CP1953" s="10">
        <v>7</v>
      </c>
      <c r="CQ1953" s="10">
        <v>7</v>
      </c>
      <c r="CR1953" s="10">
        <v>7</v>
      </c>
      <c r="CS1953" s="10">
        <v>7</v>
      </c>
      <c r="CT1953" s="10">
        <v>7</v>
      </c>
      <c r="CU1953" s="10">
        <v>7</v>
      </c>
      <c r="CV1953" s="10">
        <v>7</v>
      </c>
      <c r="CW1953" s="10">
        <v>7</v>
      </c>
      <c r="CX1953" s="10">
        <v>7</v>
      </c>
      <c r="CY1953" s="10">
        <v>4</v>
      </c>
      <c r="CZ1953" s="10">
        <v>7</v>
      </c>
      <c r="DA1953" s="10">
        <v>7</v>
      </c>
      <c r="DB1953" s="10">
        <v>7</v>
      </c>
      <c r="DC1953" s="10">
        <v>7</v>
      </c>
      <c r="DD1953" s="10">
        <v>7</v>
      </c>
      <c r="DE1953" s="10">
        <v>7</v>
      </c>
      <c r="DF1953" s="10">
        <v>4</v>
      </c>
      <c r="DG1953" s="10">
        <v>7</v>
      </c>
      <c r="DH1953" s="10">
        <v>7</v>
      </c>
      <c r="DI1953" s="10">
        <v>7</v>
      </c>
      <c r="DJ1953" s="10">
        <v>4</v>
      </c>
      <c r="DK1953" s="10">
        <v>4</v>
      </c>
      <c r="DL1953" s="10">
        <v>5</v>
      </c>
      <c r="DM1953" s="9" t="s">
        <v>154</v>
      </c>
      <c r="DN1953" s="10">
        <v>1994</v>
      </c>
      <c r="DO1953" s="9">
        <f t="shared" si="8"/>
        <v>27</v>
      </c>
      <c r="DP1953" s="9" t="s">
        <v>155</v>
      </c>
      <c r="DQ1953" s="9" t="s">
        <v>210</v>
      </c>
      <c r="DR1953" s="9" t="s">
        <v>157</v>
      </c>
      <c r="DS1953" s="9" t="s">
        <v>137</v>
      </c>
      <c r="DT1953" s="9" t="s">
        <v>657</v>
      </c>
      <c r="DU1953" s="9" t="s">
        <v>223</v>
      </c>
      <c r="DV1953" s="9" t="str">
        <f>VLOOKUP(DU1953,Metadata!$B$2:$C$7,2,FALSE)</f>
        <v>3 - 6 years</v>
      </c>
    </row>
    <row r="1954" spans="1:126">
      <c r="A1954" s="13">
        <v>1953</v>
      </c>
      <c r="B1954" s="9" t="s">
        <v>135</v>
      </c>
      <c r="C1954" s="9" t="str">
        <f>VLOOKUP(B1954,Metadata!$M$2:$N$6,2,FALSE)</f>
        <v>Permanent Employee</v>
      </c>
      <c r="D1954" s="9" t="s">
        <v>159</v>
      </c>
      <c r="E1954" s="9" t="s">
        <v>137</v>
      </c>
      <c r="F1954" s="9" t="s">
        <v>138</v>
      </c>
      <c r="G1954" s="9" t="s">
        <v>140</v>
      </c>
      <c r="H1954" s="9" t="str">
        <f>IF(G1954="","",VLOOKUP(G1954,Metadata!$J$2:$K$22,2,FALSE))</f>
        <v>Lisbon Metropolitan Area</v>
      </c>
      <c r="I1954" s="9" t="s">
        <v>138</v>
      </c>
      <c r="J1954" s="9" t="str">
        <f>IF(I1954="","",VLOOKUP(I1954,Metadata!$P$2:$Q$43,2,FALSE))</f>
        <v>Europe</v>
      </c>
      <c r="K1954" s="9" t="str">
        <f t="shared" si="0"/>
        <v>Portugal</v>
      </c>
      <c r="L1954" s="9" t="s">
        <v>140</v>
      </c>
      <c r="M1954" s="9" t="str">
        <f>IF(L1954="","",VLOOKUP(L1954,Metadata!$J$2:$K$22,2,FALSE))</f>
        <v>Lisbon Metropolitan Area</v>
      </c>
      <c r="N1954" s="9" t="s">
        <v>141</v>
      </c>
      <c r="O1954" s="9" t="s">
        <v>137</v>
      </c>
      <c r="P1954" s="9" t="s">
        <v>142</v>
      </c>
      <c r="Q1954" s="10" t="str">
        <f t="shared" si="1"/>
        <v>Full Office Job</v>
      </c>
      <c r="R1954" s="10">
        <v>4</v>
      </c>
      <c r="S1954" s="9" t="s">
        <v>137</v>
      </c>
      <c r="T1954" s="9" t="s">
        <v>727</v>
      </c>
      <c r="U1954" s="9" t="str">
        <f>IF(S1954&lt;&gt;"",S1954,IF(T1954&lt;&gt;"",VLOOKUP(T1954,Metadata!$S$2:$T$228,2,FALSE),""))</f>
        <v>Product Owner/Product Manager</v>
      </c>
      <c r="V1954" s="9" t="s">
        <v>207</v>
      </c>
      <c r="W1954" s="9" t="s">
        <v>137</v>
      </c>
      <c r="X1954" s="9" t="s">
        <v>208</v>
      </c>
      <c r="Y1954" s="9" t="s">
        <v>137</v>
      </c>
      <c r="Z1954" s="9" t="s">
        <v>184</v>
      </c>
      <c r="AA1954" s="9" t="s">
        <v>137</v>
      </c>
      <c r="AB1954" s="9" t="s">
        <v>137</v>
      </c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 t="s">
        <v>150</v>
      </c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 t="s">
        <v>150</v>
      </c>
      <c r="BZ1954" s="9" t="s">
        <v>137</v>
      </c>
      <c r="CA1954" s="10"/>
      <c r="CB1954" s="10" t="str">
        <f t="shared" si="5"/>
        <v/>
      </c>
      <c r="CC1954" s="10"/>
      <c r="CD1954" s="9" t="str">
        <f t="shared" si="2"/>
        <v/>
      </c>
      <c r="CE1954" s="9" t="s">
        <v>232</v>
      </c>
      <c r="CF1954" s="9" t="s">
        <v>225</v>
      </c>
      <c r="CG1954" s="9">
        <f>IF(CF1954="","",VLOOKUP(CF1954,Metadata!$D$2:$H$20,2,FALSE))</f>
        <v>22500</v>
      </c>
      <c r="CH1954" s="9">
        <f>IF(CF1954="","",VLOOKUP(CF1954,Metadata!$D$2:$H$20,4,FALSE))</f>
        <v>20000</v>
      </c>
      <c r="CI1954" s="9">
        <f>IF(CF1954="","",VLOOKUP(CF1954,Metadata!$D$2:$H$20,5,FALSE))</f>
        <v>25000</v>
      </c>
      <c r="CJ1954" s="9">
        <f t="shared" si="3"/>
        <v>22500</v>
      </c>
      <c r="CK1954" s="9" t="s">
        <v>189</v>
      </c>
      <c r="CL1954" s="10">
        <v>4</v>
      </c>
      <c r="CM1954" s="10">
        <v>2</v>
      </c>
      <c r="CN1954" s="10">
        <v>6</v>
      </c>
      <c r="CO1954" s="10">
        <v>6</v>
      </c>
      <c r="CP1954" s="10">
        <v>7</v>
      </c>
      <c r="CQ1954" s="10">
        <v>6</v>
      </c>
      <c r="CR1954" s="10">
        <v>4</v>
      </c>
      <c r="CS1954" s="10">
        <v>5</v>
      </c>
      <c r="CT1954" s="10">
        <v>7</v>
      </c>
      <c r="CU1954" s="10">
        <v>5</v>
      </c>
      <c r="CV1954" s="10">
        <v>5</v>
      </c>
      <c r="CW1954" s="10">
        <v>6</v>
      </c>
      <c r="CX1954" s="10">
        <v>5</v>
      </c>
      <c r="CY1954" s="10">
        <v>5</v>
      </c>
      <c r="CZ1954" s="10">
        <v>6</v>
      </c>
      <c r="DA1954" s="10">
        <v>2</v>
      </c>
      <c r="DB1954" s="10">
        <v>4</v>
      </c>
      <c r="DC1954" s="10">
        <v>4</v>
      </c>
      <c r="DD1954" s="10">
        <v>2</v>
      </c>
      <c r="DE1954" s="10">
        <v>6</v>
      </c>
      <c r="DF1954" s="10">
        <v>7</v>
      </c>
      <c r="DG1954" s="10">
        <v>7</v>
      </c>
      <c r="DH1954" s="10">
        <v>5</v>
      </c>
      <c r="DI1954" s="10">
        <v>5</v>
      </c>
      <c r="DJ1954" s="10">
        <v>4</v>
      </c>
      <c r="DK1954" s="10">
        <v>6</v>
      </c>
      <c r="DL1954" s="10">
        <v>6</v>
      </c>
      <c r="DM1954" s="9" t="s">
        <v>154</v>
      </c>
      <c r="DN1954" s="10">
        <v>1988</v>
      </c>
      <c r="DO1954" s="9">
        <f t="shared" si="8"/>
        <v>33</v>
      </c>
      <c r="DP1954" s="9" t="s">
        <v>155</v>
      </c>
      <c r="DQ1954" s="9" t="s">
        <v>156</v>
      </c>
      <c r="DR1954" s="9" t="s">
        <v>170</v>
      </c>
      <c r="DS1954" s="9" t="s">
        <v>137</v>
      </c>
      <c r="DT1954" s="9" t="s">
        <v>657</v>
      </c>
      <c r="DU1954" s="9" t="s">
        <v>158</v>
      </c>
      <c r="DV1954" s="9" t="str">
        <f>VLOOKUP(DU1954,Metadata!$B$2:$C$7,2,FALSE)</f>
        <v>6+ years</v>
      </c>
    </row>
    <row r="1955" spans="1:126">
      <c r="A1955" s="13">
        <v>1954</v>
      </c>
      <c r="B1955" s="9" t="s">
        <v>135</v>
      </c>
      <c r="C1955" s="9" t="str">
        <f>VLOOKUP(B1955,Metadata!$M$2:$N$6,2,FALSE)</f>
        <v>Permanent Employee</v>
      </c>
      <c r="D1955" s="9" t="s">
        <v>136</v>
      </c>
      <c r="E1955" s="9" t="s">
        <v>137</v>
      </c>
      <c r="F1955" s="9" t="s">
        <v>138</v>
      </c>
      <c r="G1955" s="9" t="s">
        <v>283</v>
      </c>
      <c r="H1955" s="9" t="str">
        <f>IF(G1955="","",VLOOKUP(G1955,Metadata!$J$2:$K$22,2,FALSE))</f>
        <v>Lisbon Metropolitan Area</v>
      </c>
      <c r="I1955" s="9" t="s">
        <v>138</v>
      </c>
      <c r="J1955" s="9" t="str">
        <f>IF(I1955="","",VLOOKUP(I1955,Metadata!$P$2:$Q$43,2,FALSE))</f>
        <v>Europe</v>
      </c>
      <c r="K1955" s="9" t="str">
        <f t="shared" si="0"/>
        <v>Portugal</v>
      </c>
      <c r="L1955" s="9" t="s">
        <v>140</v>
      </c>
      <c r="M1955" s="9" t="str">
        <f>IF(L1955="","",VLOOKUP(L1955,Metadata!$J$2:$K$22,2,FALSE))</f>
        <v>Lisbon Metropolitan Area</v>
      </c>
      <c r="N1955" s="9" t="s">
        <v>141</v>
      </c>
      <c r="O1955" s="9" t="s">
        <v>137</v>
      </c>
      <c r="P1955" s="9" t="s">
        <v>191</v>
      </c>
      <c r="Q1955" s="10" t="str">
        <f t="shared" si="1"/>
        <v>Remote Job (full or flexible)</v>
      </c>
      <c r="R1955" s="10">
        <v>7</v>
      </c>
      <c r="S1955" s="9" t="s">
        <v>216</v>
      </c>
      <c r="T1955" s="9" t="s">
        <v>137</v>
      </c>
      <c r="U1955" s="9" t="str">
        <f>IF(S1955&lt;&gt;"",S1955,IF(T1955&lt;&gt;"",VLOOKUP(T1955,Metadata!$S$2:$T$228,2,FALSE),""))</f>
        <v>Front-End Developer</v>
      </c>
      <c r="V1955" s="9" t="s">
        <v>144</v>
      </c>
      <c r="W1955" s="9" t="s">
        <v>137</v>
      </c>
      <c r="X1955" s="9" t="s">
        <v>208</v>
      </c>
      <c r="Y1955" s="9" t="s">
        <v>137</v>
      </c>
      <c r="Z1955" s="9" t="s">
        <v>193</v>
      </c>
      <c r="AA1955" s="9" t="s">
        <v>165</v>
      </c>
      <c r="AB1955" s="9" t="s">
        <v>253</v>
      </c>
      <c r="AC1955" s="9"/>
      <c r="AD1955" s="9"/>
      <c r="AE1955" s="9"/>
      <c r="AF1955" s="9"/>
      <c r="AG1955" s="9"/>
      <c r="AH1955" s="9"/>
      <c r="AI1955" s="9"/>
      <c r="AJ1955" s="9"/>
      <c r="AK1955" s="9" t="s">
        <v>302</v>
      </c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 t="s">
        <v>178</v>
      </c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 t="s">
        <v>303</v>
      </c>
      <c r="BN1955" s="9" t="s">
        <v>186</v>
      </c>
      <c r="BO1955" s="9"/>
      <c r="BP1955" s="9"/>
      <c r="BQ1955" s="9"/>
      <c r="BR1955" s="9"/>
      <c r="BS1955" s="9" t="s">
        <v>200</v>
      </c>
      <c r="BT1955" s="9"/>
      <c r="BU1955" s="9"/>
      <c r="BV1955" s="9"/>
      <c r="BW1955" s="9"/>
      <c r="BX1955" s="9"/>
      <c r="BY1955" s="9"/>
      <c r="BZ1955" s="9"/>
      <c r="CA1955" s="10"/>
      <c r="CB1955" s="10" t="str">
        <f t="shared" si="5"/>
        <v/>
      </c>
      <c r="CC1955" s="10"/>
      <c r="CD1955" s="9" t="str">
        <f t="shared" si="2"/>
        <v/>
      </c>
      <c r="CE1955" s="9" t="s">
        <v>168</v>
      </c>
      <c r="CF1955" s="9" t="s">
        <v>293</v>
      </c>
      <c r="CG1955" s="9">
        <f>IF(CF1955="","",VLOOKUP(CF1955,Metadata!$D$2:$H$20,2,FALSE))</f>
        <v>52500</v>
      </c>
      <c r="CH1955" s="9">
        <f>IF(CF1955="","",VLOOKUP(CF1955,Metadata!$D$2:$H$20,4,FALSE))</f>
        <v>50000</v>
      </c>
      <c r="CI1955" s="9">
        <f>IF(CF1955="","",VLOOKUP(CF1955,Metadata!$D$2:$H$20,5,FALSE))</f>
        <v>55000</v>
      </c>
      <c r="CJ1955" s="9">
        <f t="shared" si="3"/>
        <v>52500</v>
      </c>
      <c r="CK1955" s="9" t="s">
        <v>189</v>
      </c>
      <c r="CL1955" s="10">
        <v>5</v>
      </c>
      <c r="CM1955" s="10">
        <v>4</v>
      </c>
      <c r="CN1955" s="10">
        <v>7</v>
      </c>
      <c r="CO1955" s="10">
        <v>6</v>
      </c>
      <c r="CP1955" s="10">
        <v>6</v>
      </c>
      <c r="CQ1955" s="10">
        <v>7</v>
      </c>
      <c r="CR1955" s="10">
        <v>7</v>
      </c>
      <c r="CS1955" s="10">
        <v>6</v>
      </c>
      <c r="CT1955" s="10">
        <v>7</v>
      </c>
      <c r="CU1955" s="10">
        <v>6</v>
      </c>
      <c r="CV1955" s="10">
        <v>6</v>
      </c>
      <c r="CW1955" s="10">
        <v>6</v>
      </c>
      <c r="CX1955" s="10">
        <v>7</v>
      </c>
      <c r="CY1955" s="10">
        <v>6</v>
      </c>
      <c r="CZ1955" s="10">
        <v>6</v>
      </c>
      <c r="DA1955" s="10">
        <v>6</v>
      </c>
      <c r="DB1955" s="10">
        <v>6</v>
      </c>
      <c r="DC1955" s="10">
        <v>7</v>
      </c>
      <c r="DD1955" s="10">
        <v>5</v>
      </c>
      <c r="DE1955" s="10">
        <v>7</v>
      </c>
      <c r="DF1955" s="10">
        <v>6</v>
      </c>
      <c r="DG1955" s="10">
        <v>6</v>
      </c>
      <c r="DH1955" s="10">
        <v>6</v>
      </c>
      <c r="DI1955" s="10">
        <v>7</v>
      </c>
      <c r="DJ1955" s="10">
        <v>4</v>
      </c>
      <c r="DK1955" s="10">
        <v>6</v>
      </c>
      <c r="DL1955" s="10">
        <v>7</v>
      </c>
      <c r="DM1955" s="9" t="s">
        <v>154</v>
      </c>
      <c r="DN1955" s="10">
        <v>1981</v>
      </c>
      <c r="DO1955" s="9">
        <f t="shared" si="8"/>
        <v>40</v>
      </c>
      <c r="DP1955" s="9" t="s">
        <v>222</v>
      </c>
      <c r="DQ1955" s="9" t="s">
        <v>210</v>
      </c>
      <c r="DR1955" s="9" t="s">
        <v>170</v>
      </c>
      <c r="DS1955" s="9" t="s">
        <v>137</v>
      </c>
      <c r="DT1955" s="9" t="s">
        <v>657</v>
      </c>
      <c r="DU1955" s="9" t="s">
        <v>158</v>
      </c>
      <c r="DV1955" s="9" t="str">
        <f>VLOOKUP(DU1955,Metadata!$B$2:$C$7,2,FALSE)</f>
        <v>6+ years</v>
      </c>
    </row>
    <row r="1956" spans="1:126">
      <c r="A1956" s="13">
        <v>1955</v>
      </c>
      <c r="B1956" s="9" t="s">
        <v>135</v>
      </c>
      <c r="C1956" s="9" t="str">
        <f>VLOOKUP(B1956,Metadata!$M$2:$N$6,2,FALSE)</f>
        <v>Permanent Employee</v>
      </c>
      <c r="D1956" s="9" t="s">
        <v>159</v>
      </c>
      <c r="E1956" s="9" t="s">
        <v>137</v>
      </c>
      <c r="F1956" s="9" t="s">
        <v>138</v>
      </c>
      <c r="G1956" s="9" t="s">
        <v>190</v>
      </c>
      <c r="H1956" s="9" t="str">
        <f>IF(G1956="","",VLOOKUP(G1956,Metadata!$J$2:$K$22,2,FALSE))</f>
        <v>North</v>
      </c>
      <c r="I1956" s="9" t="s">
        <v>138</v>
      </c>
      <c r="J1956" s="9" t="str">
        <f>IF(I1956="","",VLOOKUP(I1956,Metadata!$P$2:$Q$43,2,FALSE))</f>
        <v>Europe</v>
      </c>
      <c r="K1956" s="9" t="str">
        <f t="shared" si="0"/>
        <v>Portugal</v>
      </c>
      <c r="L1956" s="9" t="s">
        <v>172</v>
      </c>
      <c r="M1956" s="9" t="str">
        <f>IF(L1956="","",VLOOKUP(L1956,Metadata!$J$2:$K$22,2,FALSE))</f>
        <v>Porto Metropolitan Area</v>
      </c>
      <c r="N1956" s="9" t="s">
        <v>141</v>
      </c>
      <c r="O1956" s="9" t="s">
        <v>137</v>
      </c>
      <c r="P1956" s="9" t="s">
        <v>142</v>
      </c>
      <c r="Q1956" s="10" t="str">
        <f t="shared" si="1"/>
        <v>Full Office Job</v>
      </c>
      <c r="R1956" s="10">
        <v>6</v>
      </c>
      <c r="S1956" s="9" t="s">
        <v>313</v>
      </c>
      <c r="T1956" s="9" t="s">
        <v>137</v>
      </c>
      <c r="U1956" s="9" t="str">
        <f>IF(S1956&lt;&gt;"",S1956,IF(T1956&lt;&gt;"",VLOOKUP(T1956,Metadata!$S$2:$T$228,2,FALSE),""))</f>
        <v>Maintenance &amp; Support</v>
      </c>
      <c r="V1956" s="9" t="s">
        <v>264</v>
      </c>
      <c r="W1956" s="9" t="s">
        <v>137</v>
      </c>
      <c r="X1956" s="9" t="s">
        <v>242</v>
      </c>
      <c r="Y1956" s="9" t="s">
        <v>137</v>
      </c>
      <c r="Z1956" s="9" t="s">
        <v>146</v>
      </c>
      <c r="AA1956" s="9" t="s">
        <v>137</v>
      </c>
      <c r="AB1956" s="9" t="s">
        <v>137</v>
      </c>
      <c r="AC1956" s="9" t="s">
        <v>147</v>
      </c>
      <c r="AD1956" s="9"/>
      <c r="AE1956" s="9" t="s">
        <v>194</v>
      </c>
      <c r="AF1956" s="9"/>
      <c r="AG1956" s="9"/>
      <c r="AH1956" s="9"/>
      <c r="AI1956" s="9"/>
      <c r="AJ1956" s="9"/>
      <c r="AK1956" s="9"/>
      <c r="AL1956" s="9"/>
      <c r="AM1956" s="9"/>
      <c r="AN1956" s="9" t="s">
        <v>195</v>
      </c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198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10"/>
      <c r="CB1956" s="10" t="str">
        <f t="shared" si="5"/>
        <v/>
      </c>
      <c r="CC1956" s="10"/>
      <c r="CD1956" s="9" t="str">
        <f t="shared" si="2"/>
        <v/>
      </c>
      <c r="CE1956" s="9" t="s">
        <v>151</v>
      </c>
      <c r="CF1956" s="9" t="s">
        <v>254</v>
      </c>
      <c r="CG1956" s="9">
        <f>IF(CF1956="","",VLOOKUP(CF1956,Metadata!$D$2:$H$20,2,FALSE))</f>
        <v>37500</v>
      </c>
      <c r="CH1956" s="9">
        <f>IF(CF1956="","",VLOOKUP(CF1956,Metadata!$D$2:$H$20,4,FALSE))</f>
        <v>35000</v>
      </c>
      <c r="CI1956" s="9">
        <f>IF(CF1956="","",VLOOKUP(CF1956,Metadata!$D$2:$H$20,5,FALSE))</f>
        <v>40000</v>
      </c>
      <c r="CJ1956" s="9">
        <f t="shared" si="3"/>
        <v>37500</v>
      </c>
      <c r="CK1956" s="9" t="s">
        <v>189</v>
      </c>
      <c r="CL1956" s="10">
        <v>4</v>
      </c>
      <c r="CM1956" s="10">
        <v>1</v>
      </c>
      <c r="CN1956" s="10">
        <v>7</v>
      </c>
      <c r="CO1956" s="10">
        <v>6</v>
      </c>
      <c r="CP1956" s="10">
        <v>4</v>
      </c>
      <c r="CQ1956" s="10">
        <v>4</v>
      </c>
      <c r="CR1956" s="10">
        <v>7</v>
      </c>
      <c r="CS1956" s="10">
        <v>7</v>
      </c>
      <c r="CT1956" s="10">
        <v>6</v>
      </c>
      <c r="CU1956" s="10">
        <v>3</v>
      </c>
      <c r="CV1956" s="10">
        <v>3</v>
      </c>
      <c r="CW1956" s="10">
        <v>4</v>
      </c>
      <c r="CX1956" s="10">
        <v>6</v>
      </c>
      <c r="CY1956" s="10">
        <v>4</v>
      </c>
      <c r="CZ1956" s="10">
        <v>3</v>
      </c>
      <c r="DA1956" s="10">
        <v>5</v>
      </c>
      <c r="DB1956" s="10">
        <v>6</v>
      </c>
      <c r="DC1956" s="10">
        <v>7</v>
      </c>
      <c r="DD1956" s="10">
        <v>4</v>
      </c>
      <c r="DE1956" s="10">
        <v>6</v>
      </c>
      <c r="DF1956" s="10">
        <v>4</v>
      </c>
      <c r="DG1956" s="10">
        <v>4</v>
      </c>
      <c r="DH1956" s="10">
        <v>5</v>
      </c>
      <c r="DI1956" s="10">
        <v>7</v>
      </c>
      <c r="DJ1956" s="10">
        <v>7</v>
      </c>
      <c r="DK1956" s="10">
        <v>4</v>
      </c>
      <c r="DL1956" s="10">
        <v>7</v>
      </c>
      <c r="DM1956" s="9" t="s">
        <v>154</v>
      </c>
      <c r="DN1956" s="10">
        <v>1985</v>
      </c>
      <c r="DO1956" s="9">
        <f t="shared" si="8"/>
        <v>36</v>
      </c>
      <c r="DP1956" s="9" t="s">
        <v>155</v>
      </c>
      <c r="DQ1956" s="9" t="s">
        <v>202</v>
      </c>
      <c r="DR1956" s="9" t="s">
        <v>157</v>
      </c>
      <c r="DS1956" s="9" t="s">
        <v>137</v>
      </c>
      <c r="DT1956" s="9" t="s">
        <v>657</v>
      </c>
      <c r="DU1956" s="9" t="s">
        <v>158</v>
      </c>
      <c r="DV1956" s="9" t="str">
        <f>VLOOKUP(DU1956,Metadata!$B$2:$C$7,2,FALSE)</f>
        <v>6+ years</v>
      </c>
    </row>
    <row r="1957" spans="1:126">
      <c r="A1957" s="13">
        <v>1956</v>
      </c>
      <c r="B1957" s="9" t="s">
        <v>135</v>
      </c>
      <c r="C1957" s="9" t="str">
        <f>VLOOKUP(B1957,Metadata!$M$2:$N$6,2,FALSE)</f>
        <v>Permanent Employee</v>
      </c>
      <c r="D1957" s="9" t="s">
        <v>136</v>
      </c>
      <c r="E1957" s="9" t="s">
        <v>137</v>
      </c>
      <c r="F1957" s="9" t="s">
        <v>138</v>
      </c>
      <c r="G1957" s="9" t="s">
        <v>140</v>
      </c>
      <c r="H1957" s="9" t="str">
        <f>IF(G1957="","",VLOOKUP(G1957,Metadata!$J$2:$K$22,2,FALSE))</f>
        <v>Lisbon Metropolitan Area</v>
      </c>
      <c r="I1957" s="9" t="s">
        <v>138</v>
      </c>
      <c r="J1957" s="9" t="str">
        <f>IF(I1957="","",VLOOKUP(I1957,Metadata!$P$2:$Q$43,2,FALSE))</f>
        <v>Europe</v>
      </c>
      <c r="K1957" s="9" t="str">
        <f t="shared" si="0"/>
        <v>Portugal</v>
      </c>
      <c r="L1957" s="9" t="s">
        <v>140</v>
      </c>
      <c r="M1957" s="9" t="str">
        <f>IF(L1957="","",VLOOKUP(L1957,Metadata!$J$2:$K$22,2,FALSE))</f>
        <v>Lisbon Metropolitan Area</v>
      </c>
      <c r="N1957" s="9" t="s">
        <v>141</v>
      </c>
      <c r="O1957" s="9" t="s">
        <v>137</v>
      </c>
      <c r="P1957" s="9" t="s">
        <v>142</v>
      </c>
      <c r="Q1957" s="10" t="str">
        <f t="shared" si="1"/>
        <v>Full Office Job</v>
      </c>
      <c r="R1957" s="10">
        <v>7</v>
      </c>
      <c r="S1957" s="9" t="s">
        <v>338</v>
      </c>
      <c r="T1957" s="9" t="s">
        <v>137</v>
      </c>
      <c r="U1957" s="9" t="str">
        <f>IF(S1957&lt;&gt;"",S1957,IF(T1957&lt;&gt;"",VLOOKUP(T1957,Metadata!$S$2:$T$228,2,FALSE),""))</f>
        <v>Solutions Architect</v>
      </c>
      <c r="V1957" s="9" t="s">
        <v>207</v>
      </c>
      <c r="W1957" s="9" t="s">
        <v>137</v>
      </c>
      <c r="X1957" s="9" t="s">
        <v>145</v>
      </c>
      <c r="Y1957" s="9" t="s">
        <v>137</v>
      </c>
      <c r="Z1957" s="9" t="s">
        <v>146</v>
      </c>
      <c r="AA1957" s="9" t="s">
        <v>165</v>
      </c>
      <c r="AB1957" s="9" t="s">
        <v>253</v>
      </c>
      <c r="AC1957" s="9" t="s">
        <v>147</v>
      </c>
      <c r="AD1957" s="9"/>
      <c r="AE1957" s="9" t="s">
        <v>194</v>
      </c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198</v>
      </c>
      <c r="BL1957" s="9"/>
      <c r="BM1957" s="9"/>
      <c r="BN1957" s="9" t="s">
        <v>186</v>
      </c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10"/>
      <c r="CB1957" s="10" t="str">
        <f t="shared" si="5"/>
        <v/>
      </c>
      <c r="CC1957" s="10"/>
      <c r="CD1957" s="9" t="str">
        <f t="shared" si="2"/>
        <v/>
      </c>
      <c r="CE1957" s="9" t="s">
        <v>151</v>
      </c>
      <c r="CF1957" s="9" t="s">
        <v>220</v>
      </c>
      <c r="CG1957" s="9">
        <f>IF(CF1957="","",VLOOKUP(CF1957,Metadata!$D$2:$H$20,2,FALSE))</f>
        <v>27500</v>
      </c>
      <c r="CH1957" s="9">
        <f>IF(CF1957="","",VLOOKUP(CF1957,Metadata!$D$2:$H$20,4,FALSE))</f>
        <v>25000</v>
      </c>
      <c r="CI1957" s="9">
        <f>IF(CF1957="","",VLOOKUP(CF1957,Metadata!$D$2:$H$20,5,FALSE))</f>
        <v>30000</v>
      </c>
      <c r="CJ1957" s="9">
        <f t="shared" si="3"/>
        <v>27500</v>
      </c>
      <c r="CK1957" s="9" t="s">
        <v>189</v>
      </c>
      <c r="CL1957" s="10">
        <v>3</v>
      </c>
      <c r="CM1957" s="10">
        <v>2</v>
      </c>
      <c r="CN1957" s="10">
        <v>6</v>
      </c>
      <c r="CO1957" s="10">
        <v>7</v>
      </c>
      <c r="CP1957" s="10">
        <v>3</v>
      </c>
      <c r="CQ1957" s="10">
        <v>4</v>
      </c>
      <c r="CR1957" s="10">
        <v>6</v>
      </c>
      <c r="CS1957" s="10">
        <v>5</v>
      </c>
      <c r="CT1957" s="10">
        <v>5</v>
      </c>
      <c r="CU1957" s="10">
        <v>5</v>
      </c>
      <c r="CV1957" s="10">
        <v>3</v>
      </c>
      <c r="CW1957" s="10">
        <v>3</v>
      </c>
      <c r="CX1957" s="10">
        <v>5</v>
      </c>
      <c r="CY1957" s="10">
        <v>4</v>
      </c>
      <c r="CZ1957" s="10">
        <v>3</v>
      </c>
      <c r="DA1957" s="10">
        <v>4</v>
      </c>
      <c r="DB1957" s="10">
        <v>3</v>
      </c>
      <c r="DC1957" s="10">
        <v>5</v>
      </c>
      <c r="DD1957" s="10">
        <v>4</v>
      </c>
      <c r="DE1957" s="10">
        <v>3</v>
      </c>
      <c r="DF1957" s="10">
        <v>3</v>
      </c>
      <c r="DG1957" s="10">
        <v>7</v>
      </c>
      <c r="DH1957" s="10">
        <v>3</v>
      </c>
      <c r="DI1957" s="10">
        <v>6</v>
      </c>
      <c r="DJ1957" s="10">
        <v>7</v>
      </c>
      <c r="DK1957" s="10">
        <v>3</v>
      </c>
      <c r="DL1957" s="10">
        <v>3</v>
      </c>
      <c r="DM1957" s="9" t="s">
        <v>154</v>
      </c>
      <c r="DN1957" s="10">
        <v>1993</v>
      </c>
      <c r="DO1957" s="9">
        <f t="shared" si="8"/>
        <v>28</v>
      </c>
      <c r="DP1957" s="9" t="s">
        <v>155</v>
      </c>
      <c r="DQ1957" s="9" t="s">
        <v>156</v>
      </c>
      <c r="DR1957" s="9" t="s">
        <v>157</v>
      </c>
      <c r="DS1957" s="9" t="s">
        <v>137</v>
      </c>
      <c r="DT1957" s="9" t="s">
        <v>657</v>
      </c>
      <c r="DU1957" s="9" t="s">
        <v>223</v>
      </c>
      <c r="DV1957" s="9" t="str">
        <f>VLOOKUP(DU1957,Metadata!$B$2:$C$7,2,FALSE)</f>
        <v>3 - 6 years</v>
      </c>
    </row>
    <row r="1958" spans="1:126">
      <c r="A1958" s="13">
        <v>1957</v>
      </c>
      <c r="B1958" s="9" t="s">
        <v>135</v>
      </c>
      <c r="C1958" s="9" t="str">
        <f>VLOOKUP(B1958,Metadata!$M$2:$N$6,2,FALSE)</f>
        <v>Permanent Employee</v>
      </c>
      <c r="D1958" s="9" t="s">
        <v>159</v>
      </c>
      <c r="E1958" s="9" t="s">
        <v>137</v>
      </c>
      <c r="F1958" s="9" t="s">
        <v>138</v>
      </c>
      <c r="G1958" s="9" t="s">
        <v>172</v>
      </c>
      <c r="H1958" s="9" t="str">
        <f>IF(G1958="","",VLOOKUP(G1958,Metadata!$J$2:$K$22,2,FALSE))</f>
        <v>Porto Metropolitan Area</v>
      </c>
      <c r="I1958" s="9" t="s">
        <v>138</v>
      </c>
      <c r="J1958" s="9" t="str">
        <f>IF(I1958="","",VLOOKUP(I1958,Metadata!$P$2:$Q$43,2,FALSE))</f>
        <v>Europe</v>
      </c>
      <c r="K1958" s="9" t="str">
        <f t="shared" si="0"/>
        <v>Portugal</v>
      </c>
      <c r="L1958" s="9" t="s">
        <v>172</v>
      </c>
      <c r="M1958" s="9" t="str">
        <f>IF(L1958="","",VLOOKUP(L1958,Metadata!$J$2:$K$22,2,FALSE))</f>
        <v>Porto Metropolitan Area</v>
      </c>
      <c r="N1958" s="9" t="s">
        <v>214</v>
      </c>
      <c r="O1958" s="9" t="s">
        <v>278</v>
      </c>
      <c r="P1958" s="9" t="s">
        <v>191</v>
      </c>
      <c r="Q1958" s="10" t="str">
        <f t="shared" si="1"/>
        <v>Remote Job (full or flexible)</v>
      </c>
      <c r="R1958" s="10">
        <v>6</v>
      </c>
      <c r="S1958" s="9" t="s">
        <v>313</v>
      </c>
      <c r="T1958" s="9" t="s">
        <v>137</v>
      </c>
      <c r="U1958" s="9" t="str">
        <f>IF(S1958&lt;&gt;"",S1958,IF(T1958&lt;&gt;"",VLOOKUP(T1958,Metadata!$S$2:$T$228,2,FALSE),""))</f>
        <v>Maintenance &amp; Support</v>
      </c>
      <c r="V1958" s="9" t="s">
        <v>144</v>
      </c>
      <c r="W1958" s="9" t="s">
        <v>137</v>
      </c>
      <c r="X1958" s="9" t="s">
        <v>145</v>
      </c>
      <c r="Y1958" s="9" t="s">
        <v>137</v>
      </c>
      <c r="Z1958" s="9" t="s">
        <v>224</v>
      </c>
      <c r="AA1958" s="9" t="s">
        <v>137</v>
      </c>
      <c r="AB1958" s="9" t="s">
        <v>137</v>
      </c>
      <c r="AC1958" s="9" t="s">
        <v>147</v>
      </c>
      <c r="AD1958" s="9" t="s">
        <v>148</v>
      </c>
      <c r="AE1958" s="9"/>
      <c r="AF1958" s="9" t="s">
        <v>243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 t="s">
        <v>219</v>
      </c>
      <c r="BR1958" s="9"/>
      <c r="BS1958" s="9"/>
      <c r="BT1958" s="9"/>
      <c r="BU1958" s="9"/>
      <c r="BV1958" s="9"/>
      <c r="BW1958" s="9"/>
      <c r="BX1958" s="9"/>
      <c r="BY1958" s="9"/>
      <c r="BZ1958" s="9"/>
      <c r="CA1958" s="10"/>
      <c r="CB1958" s="10" t="str">
        <f t="shared" si="5"/>
        <v/>
      </c>
      <c r="CC1958" s="10"/>
      <c r="CD1958" s="9" t="str">
        <f t="shared" si="2"/>
        <v/>
      </c>
      <c r="CE1958" s="9" t="s">
        <v>151</v>
      </c>
      <c r="CF1958" s="9" t="s">
        <v>248</v>
      </c>
      <c r="CG1958" s="9">
        <f>IF(CF1958="","",VLOOKUP(CF1958,Metadata!$D$2:$H$20,2,FALSE))</f>
        <v>57500</v>
      </c>
      <c r="CH1958" s="9">
        <f>IF(CF1958="","",VLOOKUP(CF1958,Metadata!$D$2:$H$20,4,FALSE))</f>
        <v>55000</v>
      </c>
      <c r="CI1958" s="9">
        <f>IF(CF1958="","",VLOOKUP(CF1958,Metadata!$D$2:$H$20,5,FALSE))</f>
        <v>60000</v>
      </c>
      <c r="CJ1958" s="9">
        <f t="shared" si="3"/>
        <v>57500</v>
      </c>
      <c r="CK1958" s="9" t="s">
        <v>221</v>
      </c>
      <c r="CL1958" s="10">
        <v>4</v>
      </c>
      <c r="CM1958" s="10">
        <v>3</v>
      </c>
      <c r="CN1958" s="10">
        <v>7</v>
      </c>
      <c r="CO1958" s="10">
        <v>6</v>
      </c>
      <c r="CP1958" s="10">
        <v>6</v>
      </c>
      <c r="CQ1958" s="10">
        <v>7</v>
      </c>
      <c r="CR1958" s="10">
        <v>5</v>
      </c>
      <c r="CS1958" s="10">
        <v>7</v>
      </c>
      <c r="CT1958" s="10">
        <v>7</v>
      </c>
      <c r="CU1958" s="10">
        <v>4</v>
      </c>
      <c r="CV1958" s="10">
        <v>5</v>
      </c>
      <c r="CW1958" s="10">
        <v>4</v>
      </c>
      <c r="CX1958" s="10">
        <v>6</v>
      </c>
      <c r="CY1958" s="10">
        <v>7</v>
      </c>
      <c r="CZ1958" s="10">
        <v>4</v>
      </c>
      <c r="DA1958" s="10">
        <v>5</v>
      </c>
      <c r="DB1958" s="10">
        <v>5</v>
      </c>
      <c r="DC1958" s="10">
        <v>6</v>
      </c>
      <c r="DD1958" s="10">
        <v>5</v>
      </c>
      <c r="DE1958" s="10">
        <v>5</v>
      </c>
      <c r="DF1958" s="10">
        <v>7</v>
      </c>
      <c r="DG1958" s="10">
        <v>7</v>
      </c>
      <c r="DH1958" s="10">
        <v>4</v>
      </c>
      <c r="DI1958" s="10">
        <v>7</v>
      </c>
      <c r="DJ1958" s="10">
        <v>5</v>
      </c>
      <c r="DK1958" s="10">
        <v>7</v>
      </c>
      <c r="DL1958" s="10">
        <v>5</v>
      </c>
      <c r="DM1958" s="9" t="s">
        <v>154</v>
      </c>
      <c r="DN1958" s="10">
        <v>1989</v>
      </c>
      <c r="DO1958" s="9">
        <f t="shared" si="8"/>
        <v>32</v>
      </c>
      <c r="DP1958" s="9" t="s">
        <v>155</v>
      </c>
      <c r="DQ1958" s="9" t="s">
        <v>210</v>
      </c>
      <c r="DR1958" s="9" t="s">
        <v>157</v>
      </c>
      <c r="DS1958" s="9" t="s">
        <v>137</v>
      </c>
      <c r="DT1958" s="9" t="s">
        <v>657</v>
      </c>
      <c r="DU1958" s="9" t="s">
        <v>203</v>
      </c>
      <c r="DV1958" s="9" t="str">
        <f>VLOOKUP(DU1958,Metadata!$B$2:$C$7,2,FALSE)</f>
        <v>6+ years</v>
      </c>
    </row>
    <row r="1959" spans="1:126">
      <c r="A1959" s="13">
        <v>1958</v>
      </c>
      <c r="B1959" s="9" t="s">
        <v>135</v>
      </c>
      <c r="C1959" s="9" t="str">
        <f>VLOOKUP(B1959,Metadata!$M$2:$N$6,2,FALSE)</f>
        <v>Permanent Employee</v>
      </c>
      <c r="D1959" s="9" t="s">
        <v>136</v>
      </c>
      <c r="E1959" s="9" t="s">
        <v>137</v>
      </c>
      <c r="F1959" s="9" t="s">
        <v>138</v>
      </c>
      <c r="G1959" s="9" t="s">
        <v>140</v>
      </c>
      <c r="H1959" s="9" t="str">
        <f>IF(G1959="","",VLOOKUP(G1959,Metadata!$J$2:$K$22,2,FALSE))</f>
        <v>Lisbon Metropolitan Area</v>
      </c>
      <c r="I1959" s="9" t="s">
        <v>138</v>
      </c>
      <c r="J1959" s="9" t="str">
        <f>IF(I1959="","",VLOOKUP(I1959,Metadata!$P$2:$Q$43,2,FALSE))</f>
        <v>Europe</v>
      </c>
      <c r="K1959" s="9" t="str">
        <f t="shared" si="0"/>
        <v>Portugal</v>
      </c>
      <c r="L1959" s="9" t="s">
        <v>140</v>
      </c>
      <c r="M1959" s="9" t="str">
        <f>IF(L1959="","",VLOOKUP(L1959,Metadata!$J$2:$K$22,2,FALSE))</f>
        <v>Lisbon Metropolitan Area</v>
      </c>
      <c r="N1959" s="9" t="s">
        <v>141</v>
      </c>
      <c r="O1959" s="9" t="s">
        <v>137</v>
      </c>
      <c r="P1959" s="9" t="s">
        <v>142</v>
      </c>
      <c r="Q1959" s="10" t="str">
        <f t="shared" si="1"/>
        <v>Full Office Job</v>
      </c>
      <c r="R1959" s="10">
        <v>6</v>
      </c>
      <c r="S1959" s="9" t="s">
        <v>229</v>
      </c>
      <c r="T1959" s="9" t="s">
        <v>137</v>
      </c>
      <c r="U1959" s="9" t="str">
        <f>IF(S1959&lt;&gt;"",S1959,IF(T1959&lt;&gt;"",VLOOKUP(T1959,Metadata!$S$2:$T$228,2,FALSE),""))</f>
        <v>Project Manager</v>
      </c>
      <c r="V1959" s="9" t="s">
        <v>144</v>
      </c>
      <c r="W1959" s="9" t="s">
        <v>137</v>
      </c>
      <c r="X1959" s="9" t="s">
        <v>208</v>
      </c>
      <c r="Y1959" s="9" t="s">
        <v>137</v>
      </c>
      <c r="Z1959" s="9" t="s">
        <v>218</v>
      </c>
      <c r="AA1959" s="9" t="s">
        <v>137</v>
      </c>
      <c r="AB1959" s="9" t="s">
        <v>137</v>
      </c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 t="s">
        <v>150</v>
      </c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 t="s">
        <v>150</v>
      </c>
      <c r="BZ1959" s="9" t="s">
        <v>137</v>
      </c>
      <c r="CA1959" s="10"/>
      <c r="CB1959" s="10" t="str">
        <f t="shared" si="5"/>
        <v/>
      </c>
      <c r="CC1959" s="10"/>
      <c r="CD1959" s="9" t="str">
        <f t="shared" si="2"/>
        <v/>
      </c>
      <c r="CE1959" s="9" t="s">
        <v>168</v>
      </c>
      <c r="CF1959" s="9" t="s">
        <v>152</v>
      </c>
      <c r="CG1959" s="9">
        <f>IF(CF1959="","",VLOOKUP(CF1959,Metadata!$D$2:$H$20,2,FALSE))</f>
        <v>32500</v>
      </c>
      <c r="CH1959" s="9">
        <f>IF(CF1959="","",VLOOKUP(CF1959,Metadata!$D$2:$H$20,4,FALSE))</f>
        <v>30000</v>
      </c>
      <c r="CI1959" s="9">
        <f>IF(CF1959="","",VLOOKUP(CF1959,Metadata!$D$2:$H$20,5,FALSE))</f>
        <v>35000</v>
      </c>
      <c r="CJ1959" s="9">
        <f t="shared" si="3"/>
        <v>32500</v>
      </c>
      <c r="CK1959" s="9" t="s">
        <v>153</v>
      </c>
      <c r="CL1959" s="10">
        <v>2</v>
      </c>
      <c r="CM1959" s="10">
        <v>5</v>
      </c>
      <c r="CN1959" s="10">
        <v>4</v>
      </c>
      <c r="CO1959" s="10">
        <v>3</v>
      </c>
      <c r="CP1959" s="10">
        <v>3</v>
      </c>
      <c r="CQ1959" s="10">
        <v>1</v>
      </c>
      <c r="CR1959" s="10">
        <v>6</v>
      </c>
      <c r="CS1959" s="10">
        <v>6</v>
      </c>
      <c r="CT1959" s="10">
        <v>4</v>
      </c>
      <c r="CU1959" s="10">
        <v>6</v>
      </c>
      <c r="CV1959" s="10">
        <v>6</v>
      </c>
      <c r="CW1959" s="10">
        <v>6</v>
      </c>
      <c r="CX1959" s="10">
        <v>6</v>
      </c>
      <c r="CY1959" s="10">
        <v>6</v>
      </c>
      <c r="CZ1959" s="10">
        <v>6</v>
      </c>
      <c r="DA1959" s="10">
        <v>5</v>
      </c>
      <c r="DB1959" s="10">
        <v>6</v>
      </c>
      <c r="DC1959" s="10">
        <v>6</v>
      </c>
      <c r="DD1959" s="10">
        <v>6</v>
      </c>
      <c r="DE1959" s="10">
        <v>6</v>
      </c>
      <c r="DF1959" s="10">
        <v>6</v>
      </c>
      <c r="DG1959" s="10">
        <v>6</v>
      </c>
      <c r="DH1959" s="10">
        <v>6</v>
      </c>
      <c r="DI1959" s="10">
        <v>6</v>
      </c>
      <c r="DJ1959" s="10">
        <v>5</v>
      </c>
      <c r="DK1959" s="10">
        <v>6</v>
      </c>
      <c r="DL1959" s="10">
        <v>5</v>
      </c>
      <c r="DM1959" s="9" t="s">
        <v>154</v>
      </c>
      <c r="DN1959" s="10">
        <v>1988</v>
      </c>
      <c r="DO1959" s="9">
        <f t="shared" si="8"/>
        <v>33</v>
      </c>
      <c r="DP1959" s="9" t="s">
        <v>155</v>
      </c>
      <c r="DQ1959" s="9" t="s">
        <v>202</v>
      </c>
      <c r="DR1959" s="9" t="s">
        <v>157</v>
      </c>
      <c r="DS1959" s="9" t="s">
        <v>137</v>
      </c>
      <c r="DT1959" s="9" t="s">
        <v>657</v>
      </c>
      <c r="DU1959" s="9" t="s">
        <v>158</v>
      </c>
      <c r="DV1959" s="9" t="str">
        <f>VLOOKUP(DU1959,Metadata!$B$2:$C$7,2,FALSE)</f>
        <v>6+ years</v>
      </c>
    </row>
    <row r="1960" spans="1:126">
      <c r="A1960" s="13">
        <v>1959</v>
      </c>
      <c r="B1960" s="9" t="s">
        <v>135</v>
      </c>
      <c r="C1960" s="9" t="str">
        <f>VLOOKUP(B1960,Metadata!$M$2:$N$6,2,FALSE)</f>
        <v>Permanent Employee</v>
      </c>
      <c r="D1960" s="9" t="s">
        <v>159</v>
      </c>
      <c r="E1960" s="9" t="s">
        <v>137</v>
      </c>
      <c r="F1960" s="9" t="s">
        <v>138</v>
      </c>
      <c r="G1960" s="9" t="s">
        <v>140</v>
      </c>
      <c r="H1960" s="9" t="str">
        <f>IF(G1960="","",VLOOKUP(G1960,Metadata!$J$2:$K$22,2,FALSE))</f>
        <v>Lisbon Metropolitan Area</v>
      </c>
      <c r="I1960" s="9" t="s">
        <v>138</v>
      </c>
      <c r="J1960" s="9" t="str">
        <f>IF(I1960="","",VLOOKUP(I1960,Metadata!$P$2:$Q$43,2,FALSE))</f>
        <v>Europe</v>
      </c>
      <c r="K1960" s="9" t="str">
        <f t="shared" si="0"/>
        <v>Portugal</v>
      </c>
      <c r="L1960" s="9" t="s">
        <v>140</v>
      </c>
      <c r="M1960" s="9" t="str">
        <f>IF(L1960="","",VLOOKUP(L1960,Metadata!$J$2:$K$22,2,FALSE))</f>
        <v>Lisbon Metropolitan Area</v>
      </c>
      <c r="N1960" s="9" t="s">
        <v>141</v>
      </c>
      <c r="O1960" s="9" t="s">
        <v>137</v>
      </c>
      <c r="P1960" s="9" t="s">
        <v>142</v>
      </c>
      <c r="Q1960" s="10" t="str">
        <f t="shared" si="1"/>
        <v>Full Office Job</v>
      </c>
      <c r="R1960" s="10">
        <v>7</v>
      </c>
      <c r="S1960" s="9" t="s">
        <v>206</v>
      </c>
      <c r="T1960" s="9" t="s">
        <v>137</v>
      </c>
      <c r="U1960" s="9" t="str">
        <f>IF(S1960&lt;&gt;"",S1960,IF(T1960&lt;&gt;"",VLOOKUP(T1960,Metadata!$S$2:$T$228,2,FALSE),""))</f>
        <v>Mobile Apps Developer</v>
      </c>
      <c r="V1960" s="9" t="s">
        <v>207</v>
      </c>
      <c r="W1960" s="9" t="s">
        <v>137</v>
      </c>
      <c r="X1960" s="9" t="s">
        <v>163</v>
      </c>
      <c r="Y1960" s="9" t="s">
        <v>137</v>
      </c>
      <c r="Z1960" s="9" t="s">
        <v>184</v>
      </c>
      <c r="AA1960" s="9" t="s">
        <v>137</v>
      </c>
      <c r="AB1960" s="9" t="s">
        <v>137</v>
      </c>
      <c r="AC1960" s="9"/>
      <c r="AD1960" s="9" t="s">
        <v>148</v>
      </c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 t="s">
        <v>284</v>
      </c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 t="s">
        <v>472</v>
      </c>
      <c r="CA1960" s="10"/>
      <c r="CB1960" s="10" t="str">
        <f t="shared" si="5"/>
        <v/>
      </c>
      <c r="CC1960" s="10"/>
      <c r="CD1960" s="9" t="str">
        <f t="shared" si="2"/>
        <v/>
      </c>
      <c r="CE1960" s="9" t="s">
        <v>168</v>
      </c>
      <c r="CF1960" s="9" t="s">
        <v>188</v>
      </c>
      <c r="CG1960" s="9">
        <f>IF(CF1960="","",VLOOKUP(CF1960,Metadata!$D$2:$H$20,2,FALSE))</f>
        <v>17500</v>
      </c>
      <c r="CH1960" s="9">
        <f>IF(CF1960="","",VLOOKUP(CF1960,Metadata!$D$2:$H$20,4,FALSE))</f>
        <v>15000</v>
      </c>
      <c r="CI1960" s="9">
        <f>IF(CF1960="","",VLOOKUP(CF1960,Metadata!$D$2:$H$20,5,FALSE))</f>
        <v>20000</v>
      </c>
      <c r="CJ1960" s="9">
        <f t="shared" si="3"/>
        <v>17500</v>
      </c>
      <c r="CK1960" s="9" t="s">
        <v>221</v>
      </c>
      <c r="CL1960" s="10">
        <v>5</v>
      </c>
      <c r="CM1960" s="10">
        <v>2</v>
      </c>
      <c r="CN1960" s="10">
        <v>6</v>
      </c>
      <c r="CO1960" s="10">
        <v>7</v>
      </c>
      <c r="CP1960" s="10">
        <v>5</v>
      </c>
      <c r="CQ1960" s="10">
        <v>7</v>
      </c>
      <c r="CR1960" s="10">
        <v>7</v>
      </c>
      <c r="CS1960" s="10">
        <v>7</v>
      </c>
      <c r="CT1960" s="10">
        <v>4</v>
      </c>
      <c r="CU1960" s="10">
        <v>6</v>
      </c>
      <c r="CV1960" s="10">
        <v>6</v>
      </c>
      <c r="CW1960" s="10">
        <v>6</v>
      </c>
      <c r="CX1960" s="10">
        <v>7</v>
      </c>
      <c r="CY1960" s="10">
        <v>6</v>
      </c>
      <c r="CZ1960" s="10">
        <v>5</v>
      </c>
      <c r="DA1960" s="10">
        <v>6</v>
      </c>
      <c r="DB1960" s="10">
        <v>7</v>
      </c>
      <c r="DC1960" s="10">
        <v>7</v>
      </c>
      <c r="DD1960" s="10">
        <v>6</v>
      </c>
      <c r="DE1960" s="10">
        <v>7</v>
      </c>
      <c r="DF1960" s="10">
        <v>7</v>
      </c>
      <c r="DG1960" s="10">
        <v>7</v>
      </c>
      <c r="DH1960" s="10">
        <v>2</v>
      </c>
      <c r="DI1960" s="10">
        <v>7</v>
      </c>
      <c r="DJ1960" s="10">
        <v>1</v>
      </c>
      <c r="DK1960" s="10">
        <v>6</v>
      </c>
      <c r="DL1960" s="10">
        <v>6</v>
      </c>
      <c r="DM1960" s="9" t="s">
        <v>154</v>
      </c>
      <c r="DN1960" s="10">
        <v>1996</v>
      </c>
      <c r="DO1960" s="9">
        <f t="shared" si="8"/>
        <v>25</v>
      </c>
      <c r="DP1960" s="9" t="s">
        <v>155</v>
      </c>
      <c r="DQ1960" s="9" t="s">
        <v>202</v>
      </c>
      <c r="DR1960" s="9" t="s">
        <v>157</v>
      </c>
      <c r="DS1960" s="9" t="s">
        <v>137</v>
      </c>
      <c r="DT1960" s="9" t="s">
        <v>657</v>
      </c>
      <c r="DU1960" s="9" t="s">
        <v>168</v>
      </c>
      <c r="DV1960" s="9" t="str">
        <f>VLOOKUP(DU1960,Metadata!$B$2:$C$7,2,FALSE)</f>
        <v>0 - 3 years</v>
      </c>
    </row>
    <row r="1961" spans="1:126">
      <c r="A1961" s="13">
        <v>1960</v>
      </c>
      <c r="B1961" s="9" t="s">
        <v>135</v>
      </c>
      <c r="C1961" s="9" t="str">
        <f>VLOOKUP(B1961,Metadata!$M$2:$N$6,2,FALSE)</f>
        <v>Permanent Employee</v>
      </c>
      <c r="D1961" s="9" t="s">
        <v>159</v>
      </c>
      <c r="E1961" s="9" t="s">
        <v>137</v>
      </c>
      <c r="F1961" s="9" t="s">
        <v>138</v>
      </c>
      <c r="G1961" s="9" t="s">
        <v>140</v>
      </c>
      <c r="H1961" s="9" t="str">
        <f>IF(G1961="","",VLOOKUP(G1961,Metadata!$J$2:$K$22,2,FALSE))</f>
        <v>Lisbon Metropolitan Area</v>
      </c>
      <c r="I1961" s="9" t="s">
        <v>138</v>
      </c>
      <c r="J1961" s="9" t="str">
        <f>IF(I1961="","",VLOOKUP(I1961,Metadata!$P$2:$Q$43,2,FALSE))</f>
        <v>Europe</v>
      </c>
      <c r="K1961" s="9" t="str">
        <f t="shared" si="0"/>
        <v>Portugal</v>
      </c>
      <c r="L1961" s="9" t="s">
        <v>140</v>
      </c>
      <c r="M1961" s="9" t="str">
        <f>IF(L1961="","",VLOOKUP(L1961,Metadata!$J$2:$K$22,2,FALSE))</f>
        <v>Lisbon Metropolitan Area</v>
      </c>
      <c r="N1961" s="9" t="s">
        <v>214</v>
      </c>
      <c r="O1961" s="9" t="s">
        <v>259</v>
      </c>
      <c r="P1961" s="9" t="s">
        <v>142</v>
      </c>
      <c r="Q1961" s="10" t="str">
        <f t="shared" si="1"/>
        <v>Full Office Job</v>
      </c>
      <c r="R1961" s="10">
        <v>4</v>
      </c>
      <c r="S1961" s="9" t="s">
        <v>143</v>
      </c>
      <c r="T1961" s="9" t="s">
        <v>137</v>
      </c>
      <c r="U1961" s="9" t="str">
        <f>IF(S1961&lt;&gt;"",S1961,IF(T1961&lt;&gt;"",VLOOKUP(T1961,Metadata!$S$2:$T$228,2,FALSE),""))</f>
        <v>Technical Team Leader</v>
      </c>
      <c r="V1961" s="9" t="s">
        <v>137</v>
      </c>
      <c r="W1961" s="9" t="s">
        <v>575</v>
      </c>
      <c r="X1961" s="9" t="s">
        <v>163</v>
      </c>
      <c r="Y1961" s="9" t="s">
        <v>137</v>
      </c>
      <c r="Z1961" s="9" t="s">
        <v>184</v>
      </c>
      <c r="AA1961" s="9" t="s">
        <v>137</v>
      </c>
      <c r="AB1961" s="9" t="s">
        <v>137</v>
      </c>
      <c r="AC1961" s="9" t="s">
        <v>147</v>
      </c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 t="s">
        <v>150</v>
      </c>
      <c r="BZ1961" s="9" t="s">
        <v>137</v>
      </c>
      <c r="CA1961" s="10"/>
      <c r="CB1961" s="10" t="str">
        <f t="shared" si="5"/>
        <v/>
      </c>
      <c r="CC1961" s="10"/>
      <c r="CD1961" s="9" t="str">
        <f t="shared" si="2"/>
        <v/>
      </c>
      <c r="CE1961" s="9" t="s">
        <v>168</v>
      </c>
      <c r="CF1961" s="9" t="s">
        <v>220</v>
      </c>
      <c r="CG1961" s="9">
        <f>IF(CF1961="","",VLOOKUP(CF1961,Metadata!$D$2:$H$20,2,FALSE))</f>
        <v>27500</v>
      </c>
      <c r="CH1961" s="9">
        <f>IF(CF1961="","",VLOOKUP(CF1961,Metadata!$D$2:$H$20,4,FALSE))</f>
        <v>25000</v>
      </c>
      <c r="CI1961" s="9">
        <f>IF(CF1961="","",VLOOKUP(CF1961,Metadata!$D$2:$H$20,5,FALSE))</f>
        <v>30000</v>
      </c>
      <c r="CJ1961" s="9">
        <f t="shared" si="3"/>
        <v>27500</v>
      </c>
      <c r="CK1961" s="9" t="s">
        <v>153</v>
      </c>
      <c r="CL1961" s="10">
        <v>4</v>
      </c>
      <c r="CM1961" s="10">
        <v>3</v>
      </c>
      <c r="CN1961" s="10">
        <v>5</v>
      </c>
      <c r="CO1961" s="10">
        <v>5</v>
      </c>
      <c r="CP1961" s="10">
        <v>5</v>
      </c>
      <c r="CQ1961" s="10">
        <v>5</v>
      </c>
      <c r="CR1961" s="10">
        <v>3</v>
      </c>
      <c r="CS1961" s="10">
        <v>5</v>
      </c>
      <c r="CT1961" s="10">
        <v>4</v>
      </c>
      <c r="CU1961" s="10">
        <v>5</v>
      </c>
      <c r="CV1961" s="10">
        <v>5</v>
      </c>
      <c r="CW1961" s="10">
        <v>3</v>
      </c>
      <c r="CX1961" s="10">
        <v>5</v>
      </c>
      <c r="CY1961" s="10">
        <v>5</v>
      </c>
      <c r="CZ1961" s="10">
        <v>5</v>
      </c>
      <c r="DA1961" s="10">
        <v>4</v>
      </c>
      <c r="DB1961" s="10">
        <v>3</v>
      </c>
      <c r="DC1961" s="10">
        <v>6</v>
      </c>
      <c r="DD1961" s="10">
        <v>5</v>
      </c>
      <c r="DE1961" s="10">
        <v>5</v>
      </c>
      <c r="DF1961" s="10">
        <v>5</v>
      </c>
      <c r="DG1961" s="10">
        <v>5</v>
      </c>
      <c r="DH1961" s="10">
        <v>4</v>
      </c>
      <c r="DI1961" s="10">
        <v>4</v>
      </c>
      <c r="DJ1961" s="10">
        <v>4</v>
      </c>
      <c r="DK1961" s="10">
        <v>5</v>
      </c>
      <c r="DL1961" s="10">
        <v>5</v>
      </c>
      <c r="DM1961" s="9" t="s">
        <v>154</v>
      </c>
      <c r="DN1961" s="10">
        <v>1976</v>
      </c>
      <c r="DO1961" s="9">
        <f t="shared" si="8"/>
        <v>45</v>
      </c>
      <c r="DP1961" s="9" t="s">
        <v>222</v>
      </c>
      <c r="DQ1961" s="9" t="s">
        <v>202</v>
      </c>
      <c r="DR1961" s="9" t="s">
        <v>157</v>
      </c>
      <c r="DS1961" s="9" t="s">
        <v>137</v>
      </c>
      <c r="DT1961" s="9" t="s">
        <v>657</v>
      </c>
      <c r="DU1961" s="9" t="s">
        <v>158</v>
      </c>
      <c r="DV1961" s="9" t="str">
        <f>VLOOKUP(DU1961,Metadata!$B$2:$C$7,2,FALSE)</f>
        <v>6+ years</v>
      </c>
    </row>
    <row r="1962" spans="1:126">
      <c r="A1962" s="13">
        <v>1961</v>
      </c>
      <c r="B1962" s="9" t="s">
        <v>135</v>
      </c>
      <c r="C1962" s="9" t="str">
        <f>VLOOKUP(B1962,Metadata!$M$2:$N$6,2,FALSE)</f>
        <v>Permanent Employee</v>
      </c>
      <c r="D1962" s="9" t="s">
        <v>159</v>
      </c>
      <c r="E1962" s="9" t="s">
        <v>137</v>
      </c>
      <c r="F1962" s="9" t="s">
        <v>138</v>
      </c>
      <c r="G1962" s="9" t="s">
        <v>140</v>
      </c>
      <c r="H1962" s="9" t="str">
        <f>IF(G1962="","",VLOOKUP(G1962,Metadata!$J$2:$K$22,2,FALSE))</f>
        <v>Lisbon Metropolitan Area</v>
      </c>
      <c r="I1962" s="9" t="s">
        <v>138</v>
      </c>
      <c r="J1962" s="9" t="str">
        <f>IF(I1962="","",VLOOKUP(I1962,Metadata!$P$2:$Q$43,2,FALSE))</f>
        <v>Europe</v>
      </c>
      <c r="K1962" s="9" t="str">
        <f t="shared" si="0"/>
        <v>Portugal</v>
      </c>
      <c r="L1962" s="9" t="s">
        <v>140</v>
      </c>
      <c r="M1962" s="9" t="str">
        <f>IF(L1962="","",VLOOKUP(L1962,Metadata!$J$2:$K$22,2,FALSE))</f>
        <v>Lisbon Metropolitan Area</v>
      </c>
      <c r="N1962" s="9" t="s">
        <v>141</v>
      </c>
      <c r="O1962" s="9" t="s">
        <v>137</v>
      </c>
      <c r="P1962" s="9" t="s">
        <v>142</v>
      </c>
      <c r="Q1962" s="10" t="str">
        <f t="shared" si="1"/>
        <v>Full Office Job</v>
      </c>
      <c r="R1962" s="10">
        <v>6</v>
      </c>
      <c r="S1962" s="9" t="s">
        <v>290</v>
      </c>
      <c r="T1962" s="9" t="s">
        <v>137</v>
      </c>
      <c r="U1962" s="9" t="str">
        <f>IF(S1962&lt;&gt;"",S1962,IF(T1962&lt;&gt;"",VLOOKUP(T1962,Metadata!$S$2:$T$228,2,FALSE),""))</f>
        <v>Quality Assurance/Testing</v>
      </c>
      <c r="V1962" s="9" t="s">
        <v>144</v>
      </c>
      <c r="W1962" s="9" t="s">
        <v>137</v>
      </c>
      <c r="X1962" s="9" t="s">
        <v>145</v>
      </c>
      <c r="Y1962" s="9" t="s">
        <v>137</v>
      </c>
      <c r="Z1962" s="9" t="s">
        <v>184</v>
      </c>
      <c r="AA1962" s="9" t="s">
        <v>137</v>
      </c>
      <c r="AB1962" s="9" t="s">
        <v>137</v>
      </c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 t="s">
        <v>150</v>
      </c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 t="s">
        <v>150</v>
      </c>
      <c r="BZ1962" s="9" t="s">
        <v>137</v>
      </c>
      <c r="CA1962" s="10"/>
      <c r="CB1962" s="10" t="str">
        <f t="shared" si="5"/>
        <v/>
      </c>
      <c r="CC1962" s="10"/>
      <c r="CD1962" s="9" t="str">
        <f t="shared" si="2"/>
        <v/>
      </c>
      <c r="CE1962" s="9" t="s">
        <v>232</v>
      </c>
      <c r="CF1962" s="9" t="s">
        <v>220</v>
      </c>
      <c r="CG1962" s="9">
        <f>IF(CF1962="","",VLOOKUP(CF1962,Metadata!$D$2:$H$20,2,FALSE))</f>
        <v>27500</v>
      </c>
      <c r="CH1962" s="9">
        <f>IF(CF1962="","",VLOOKUP(CF1962,Metadata!$D$2:$H$20,4,FALSE))</f>
        <v>25000</v>
      </c>
      <c r="CI1962" s="9">
        <f>IF(CF1962="","",VLOOKUP(CF1962,Metadata!$D$2:$H$20,5,FALSE))</f>
        <v>30000</v>
      </c>
      <c r="CJ1962" s="9">
        <f t="shared" si="3"/>
        <v>27500</v>
      </c>
      <c r="CK1962" s="9" t="s">
        <v>153</v>
      </c>
      <c r="CL1962" s="10">
        <v>4</v>
      </c>
      <c r="CM1962" s="10">
        <v>4</v>
      </c>
      <c r="CN1962" s="10">
        <v>7</v>
      </c>
      <c r="CO1962" s="10">
        <v>7</v>
      </c>
      <c r="CP1962" s="10">
        <v>7</v>
      </c>
      <c r="CQ1962" s="10">
        <v>7</v>
      </c>
      <c r="CR1962" s="10">
        <v>6</v>
      </c>
      <c r="CS1962" s="10">
        <v>6</v>
      </c>
      <c r="CT1962" s="10">
        <v>6</v>
      </c>
      <c r="CU1962" s="10">
        <v>5</v>
      </c>
      <c r="CV1962" s="10">
        <v>6</v>
      </c>
      <c r="CW1962" s="10">
        <v>7</v>
      </c>
      <c r="CX1962" s="10">
        <v>7</v>
      </c>
      <c r="CY1962" s="10">
        <v>6</v>
      </c>
      <c r="CZ1962" s="10">
        <v>5</v>
      </c>
      <c r="DA1962" s="10">
        <v>5</v>
      </c>
      <c r="DB1962" s="10">
        <v>6</v>
      </c>
      <c r="DC1962" s="10">
        <v>7</v>
      </c>
      <c r="DD1962" s="10">
        <v>5</v>
      </c>
      <c r="DE1962" s="10">
        <v>7</v>
      </c>
      <c r="DF1962" s="10">
        <v>7</v>
      </c>
      <c r="DG1962" s="10">
        <v>7</v>
      </c>
      <c r="DH1962" s="10">
        <v>7</v>
      </c>
      <c r="DI1962" s="10">
        <v>7</v>
      </c>
      <c r="DJ1962" s="10">
        <v>6</v>
      </c>
      <c r="DK1962" s="10">
        <v>7</v>
      </c>
      <c r="DL1962" s="10">
        <v>7</v>
      </c>
      <c r="DM1962" s="9" t="s">
        <v>154</v>
      </c>
      <c r="DN1962" s="10">
        <v>1986</v>
      </c>
      <c r="DO1962" s="9">
        <f t="shared" si="8"/>
        <v>35</v>
      </c>
      <c r="DP1962" s="9" t="s">
        <v>287</v>
      </c>
      <c r="DQ1962" s="9" t="s">
        <v>202</v>
      </c>
      <c r="DR1962" s="9" t="s">
        <v>170</v>
      </c>
      <c r="DS1962" s="9" t="s">
        <v>137</v>
      </c>
      <c r="DT1962" s="9" t="s">
        <v>657</v>
      </c>
      <c r="DU1962" s="9" t="s">
        <v>203</v>
      </c>
      <c r="DV1962" s="9" t="str">
        <f>VLOOKUP(DU1962,Metadata!$B$2:$C$7,2,FALSE)</f>
        <v>6+ years</v>
      </c>
    </row>
    <row r="1963" spans="1:126">
      <c r="A1963" s="13">
        <v>1962</v>
      </c>
      <c r="B1963" s="9" t="s">
        <v>135</v>
      </c>
      <c r="C1963" s="9" t="str">
        <f>VLOOKUP(B1963,Metadata!$M$2:$N$6,2,FALSE)</f>
        <v>Permanent Employee</v>
      </c>
      <c r="D1963" s="9" t="s">
        <v>159</v>
      </c>
      <c r="E1963" s="9" t="s">
        <v>137</v>
      </c>
      <c r="F1963" s="9" t="s">
        <v>138</v>
      </c>
      <c r="G1963" s="9" t="s">
        <v>265</v>
      </c>
      <c r="H1963" s="9" t="str">
        <f>IF(G1963="","",VLOOKUP(G1963,Metadata!$J$2:$K$22,2,FALSE))</f>
        <v>Azores and Madeira</v>
      </c>
      <c r="I1963" s="9" t="s">
        <v>138</v>
      </c>
      <c r="J1963" s="9" t="str">
        <f>IF(I1963="","",VLOOKUP(I1963,Metadata!$P$2:$Q$43,2,FALSE))</f>
        <v>Europe</v>
      </c>
      <c r="K1963" s="9" t="str">
        <f t="shared" si="0"/>
        <v>Portugal</v>
      </c>
      <c r="L1963" s="9" t="s">
        <v>265</v>
      </c>
      <c r="M1963" s="9" t="str">
        <f>IF(L1963="","",VLOOKUP(L1963,Metadata!$J$2:$K$22,2,FALSE))</f>
        <v>Azores and Madeira</v>
      </c>
      <c r="N1963" s="9" t="s">
        <v>214</v>
      </c>
      <c r="O1963" s="9" t="s">
        <v>259</v>
      </c>
      <c r="P1963" s="9" t="s">
        <v>142</v>
      </c>
      <c r="Q1963" s="10" t="str">
        <f t="shared" si="1"/>
        <v>Full Office Job</v>
      </c>
      <c r="R1963" s="10">
        <v>6</v>
      </c>
      <c r="S1963" s="9" t="s">
        <v>260</v>
      </c>
      <c r="T1963" s="9" t="s">
        <v>137</v>
      </c>
      <c r="U1963" s="9" t="str">
        <f>IF(S1963&lt;&gt;"",S1963,IF(T1963&lt;&gt;"",VLOOKUP(T1963,Metadata!$S$2:$T$228,2,FALSE),""))</f>
        <v>DevOps Engineer</v>
      </c>
      <c r="V1963" s="9" t="s">
        <v>144</v>
      </c>
      <c r="W1963" s="9" t="s">
        <v>137</v>
      </c>
      <c r="X1963" s="9" t="s">
        <v>145</v>
      </c>
      <c r="Y1963" s="9" t="s">
        <v>137</v>
      </c>
      <c r="Z1963" s="9" t="s">
        <v>184</v>
      </c>
      <c r="AA1963" s="9" t="s">
        <v>137</v>
      </c>
      <c r="AB1963" s="9" t="s">
        <v>137</v>
      </c>
      <c r="AC1963" s="9" t="s">
        <v>147</v>
      </c>
      <c r="AD1963" s="9" t="s">
        <v>148</v>
      </c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 t="s">
        <v>270</v>
      </c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 t="s">
        <v>728</v>
      </c>
      <c r="BJ1963" s="9"/>
      <c r="BK1963" s="9"/>
      <c r="BL1963" s="9"/>
      <c r="BM1963" s="9"/>
      <c r="BN1963" s="9"/>
      <c r="BO1963" s="9"/>
      <c r="BP1963" s="9"/>
      <c r="BQ1963" s="9" t="s">
        <v>219</v>
      </c>
      <c r="BR1963" s="9"/>
      <c r="BS1963" s="9"/>
      <c r="BT1963" s="9"/>
      <c r="BU1963" s="9"/>
      <c r="BV1963" s="9"/>
      <c r="BW1963" s="9"/>
      <c r="BX1963" s="9"/>
      <c r="BY1963" s="9"/>
      <c r="BZ1963" s="9" t="s">
        <v>729</v>
      </c>
      <c r="CA1963" s="10"/>
      <c r="CB1963" s="10" t="str">
        <f t="shared" si="5"/>
        <v/>
      </c>
      <c r="CC1963" s="10"/>
      <c r="CD1963" s="9" t="str">
        <f t="shared" si="2"/>
        <v/>
      </c>
      <c r="CE1963" s="9" t="s">
        <v>151</v>
      </c>
      <c r="CF1963" s="9" t="s">
        <v>225</v>
      </c>
      <c r="CG1963" s="9">
        <f>IF(CF1963="","",VLOOKUP(CF1963,Metadata!$D$2:$H$20,2,FALSE))</f>
        <v>22500</v>
      </c>
      <c r="CH1963" s="9">
        <f>IF(CF1963="","",VLOOKUP(CF1963,Metadata!$D$2:$H$20,4,FALSE))</f>
        <v>20000</v>
      </c>
      <c r="CI1963" s="9">
        <f>IF(CF1963="","",VLOOKUP(CF1963,Metadata!$D$2:$H$20,5,FALSE))</f>
        <v>25000</v>
      </c>
      <c r="CJ1963" s="9">
        <f t="shared" si="3"/>
        <v>22500</v>
      </c>
      <c r="CK1963" s="9" t="s">
        <v>153</v>
      </c>
      <c r="CL1963" s="10">
        <v>5</v>
      </c>
      <c r="CM1963" s="10">
        <v>5</v>
      </c>
      <c r="CN1963" s="10">
        <v>7</v>
      </c>
      <c r="CO1963" s="10">
        <v>7</v>
      </c>
      <c r="CP1963" s="10">
        <v>7</v>
      </c>
      <c r="CQ1963" s="10">
        <v>7</v>
      </c>
      <c r="CR1963" s="10">
        <v>6</v>
      </c>
      <c r="CS1963" s="10">
        <v>6</v>
      </c>
      <c r="CT1963" s="10">
        <v>7</v>
      </c>
      <c r="CU1963" s="10">
        <v>6</v>
      </c>
      <c r="CV1963" s="10">
        <v>5</v>
      </c>
      <c r="CW1963" s="10">
        <v>5</v>
      </c>
      <c r="CX1963" s="10">
        <v>7</v>
      </c>
      <c r="CY1963" s="10">
        <v>7</v>
      </c>
      <c r="CZ1963" s="10">
        <v>7</v>
      </c>
      <c r="DA1963" s="10">
        <v>2</v>
      </c>
      <c r="DB1963" s="10">
        <v>4</v>
      </c>
      <c r="DC1963" s="10">
        <v>6</v>
      </c>
      <c r="DD1963" s="10">
        <v>3</v>
      </c>
      <c r="DE1963" s="10">
        <v>7</v>
      </c>
      <c r="DF1963" s="10">
        <v>7</v>
      </c>
      <c r="DG1963" s="10">
        <v>7</v>
      </c>
      <c r="DH1963" s="10">
        <v>5</v>
      </c>
      <c r="DI1963" s="10">
        <v>7</v>
      </c>
      <c r="DJ1963" s="10">
        <v>5</v>
      </c>
      <c r="DK1963" s="10">
        <v>6</v>
      </c>
      <c r="DL1963" s="10">
        <v>5</v>
      </c>
      <c r="DM1963" s="9" t="s">
        <v>154</v>
      </c>
      <c r="DN1963" s="10">
        <v>1984</v>
      </c>
      <c r="DO1963" s="9">
        <f t="shared" si="8"/>
        <v>37</v>
      </c>
      <c r="DP1963" s="9" t="s">
        <v>155</v>
      </c>
      <c r="DQ1963" s="9" t="s">
        <v>202</v>
      </c>
      <c r="DR1963" s="9" t="s">
        <v>157</v>
      </c>
      <c r="DS1963" s="9" t="s">
        <v>137</v>
      </c>
      <c r="DT1963" s="9" t="s">
        <v>657</v>
      </c>
      <c r="DU1963" s="9" t="s">
        <v>158</v>
      </c>
      <c r="DV1963" s="9" t="str">
        <f>VLOOKUP(DU1963,Metadata!$B$2:$C$7,2,FALSE)</f>
        <v>6+ years</v>
      </c>
    </row>
    <row r="1964" spans="1:126">
      <c r="A1964" s="13">
        <v>1963</v>
      </c>
      <c r="B1964" s="9" t="s">
        <v>135</v>
      </c>
      <c r="C1964" s="9" t="str">
        <f>VLOOKUP(B1964,Metadata!$M$2:$N$6,2,FALSE)</f>
        <v>Permanent Employee</v>
      </c>
      <c r="D1964" s="9" t="s">
        <v>159</v>
      </c>
      <c r="E1964" s="9" t="s">
        <v>137</v>
      </c>
      <c r="F1964" s="9" t="s">
        <v>138</v>
      </c>
      <c r="G1964" s="9" t="s">
        <v>140</v>
      </c>
      <c r="H1964" s="9" t="str">
        <f>IF(G1964="","",VLOOKUP(G1964,Metadata!$J$2:$K$22,2,FALSE))</f>
        <v>Lisbon Metropolitan Area</v>
      </c>
      <c r="I1964" s="9" t="s">
        <v>292</v>
      </c>
      <c r="J1964" s="9" t="str">
        <f>IF(I1964="","",VLOOKUP(I1964,Metadata!$P$2:$Q$43,2,FALSE))</f>
        <v>North America</v>
      </c>
      <c r="K1964" s="9" t="str">
        <f t="shared" si="0"/>
        <v>International</v>
      </c>
      <c r="L1964" s="9" t="s">
        <v>137</v>
      </c>
      <c r="M1964" s="9" t="str">
        <f>IF(L1964="","",VLOOKUP(L1964,Metadata!$J$2:$K$22,2,FALSE))</f>
        <v/>
      </c>
      <c r="N1964" s="9" t="s">
        <v>141</v>
      </c>
      <c r="O1964" s="9" t="s">
        <v>137</v>
      </c>
      <c r="P1964" s="9" t="s">
        <v>142</v>
      </c>
      <c r="Q1964" s="10" t="str">
        <f t="shared" si="1"/>
        <v>Full Office Job</v>
      </c>
      <c r="R1964" s="10">
        <v>5</v>
      </c>
      <c r="S1964" s="9" t="s">
        <v>290</v>
      </c>
      <c r="T1964" s="9" t="s">
        <v>137</v>
      </c>
      <c r="U1964" s="9" t="str">
        <f>IF(S1964&lt;&gt;"",S1964,IF(T1964&lt;&gt;"",VLOOKUP(T1964,Metadata!$S$2:$T$228,2,FALSE),""))</f>
        <v>Quality Assurance/Testing</v>
      </c>
      <c r="V1964" s="9" t="s">
        <v>144</v>
      </c>
      <c r="W1964" s="9" t="s">
        <v>137</v>
      </c>
      <c r="X1964" s="9" t="s">
        <v>175</v>
      </c>
      <c r="Y1964" s="9" t="s">
        <v>137</v>
      </c>
      <c r="Z1964" s="9" t="s">
        <v>262</v>
      </c>
      <c r="AA1964" s="9" t="s">
        <v>137</v>
      </c>
      <c r="AB1964" s="9" t="s">
        <v>137</v>
      </c>
      <c r="AC1964" s="9" t="s">
        <v>147</v>
      </c>
      <c r="AD1964" s="9" t="s">
        <v>148</v>
      </c>
      <c r="AE1964" s="9"/>
      <c r="AF1964" s="9" t="s">
        <v>243</v>
      </c>
      <c r="AG1964" s="9"/>
      <c r="AH1964" s="9"/>
      <c r="AI1964" s="9"/>
      <c r="AJ1964" s="9"/>
      <c r="AK1964" s="9"/>
      <c r="AL1964" s="9" t="s">
        <v>177</v>
      </c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 t="s">
        <v>186</v>
      </c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10"/>
      <c r="CB1964" s="10" t="str">
        <f t="shared" si="5"/>
        <v/>
      </c>
      <c r="CC1964" s="10"/>
      <c r="CD1964" s="9" t="str">
        <f t="shared" si="2"/>
        <v/>
      </c>
      <c r="CE1964" s="9" t="s">
        <v>168</v>
      </c>
      <c r="CF1964" s="9" t="s">
        <v>236</v>
      </c>
      <c r="CG1964" s="9">
        <f>IF(CF1964="","",VLOOKUP(CF1964,Metadata!$D$2:$H$20,2,FALSE))</f>
        <v>47500</v>
      </c>
      <c r="CH1964" s="9">
        <f>IF(CF1964="","",VLOOKUP(CF1964,Metadata!$D$2:$H$20,4,FALSE))</f>
        <v>45000</v>
      </c>
      <c r="CI1964" s="9">
        <f>IF(CF1964="","",VLOOKUP(CF1964,Metadata!$D$2:$H$20,5,FALSE))</f>
        <v>50000</v>
      </c>
      <c r="CJ1964" s="9">
        <f t="shared" si="3"/>
        <v>47500</v>
      </c>
      <c r="CK1964" s="9" t="s">
        <v>221</v>
      </c>
      <c r="CL1964" s="10">
        <v>5</v>
      </c>
      <c r="CM1964" s="10">
        <v>3</v>
      </c>
      <c r="CN1964" s="10">
        <v>6</v>
      </c>
      <c r="CO1964" s="10">
        <v>6</v>
      </c>
      <c r="CP1964" s="10">
        <v>7</v>
      </c>
      <c r="CQ1964" s="10">
        <v>5</v>
      </c>
      <c r="CR1964" s="10">
        <v>5</v>
      </c>
      <c r="CS1964" s="10">
        <v>7</v>
      </c>
      <c r="CT1964" s="10">
        <v>7</v>
      </c>
      <c r="CU1964" s="10">
        <v>6</v>
      </c>
      <c r="CV1964" s="10">
        <v>7</v>
      </c>
      <c r="CW1964" s="10">
        <v>6</v>
      </c>
      <c r="CX1964" s="10">
        <v>7</v>
      </c>
      <c r="CY1964" s="10">
        <v>7</v>
      </c>
      <c r="CZ1964" s="10">
        <v>7</v>
      </c>
      <c r="DA1964" s="10">
        <v>7</v>
      </c>
      <c r="DB1964" s="10">
        <v>5</v>
      </c>
      <c r="DC1964" s="10">
        <v>7</v>
      </c>
      <c r="DD1964" s="10">
        <v>5</v>
      </c>
      <c r="DE1964" s="10">
        <v>7</v>
      </c>
      <c r="DF1964" s="10">
        <v>7</v>
      </c>
      <c r="DG1964" s="10">
        <v>6</v>
      </c>
      <c r="DH1964" s="10">
        <v>5</v>
      </c>
      <c r="DI1964" s="10">
        <v>4</v>
      </c>
      <c r="DJ1964" s="10">
        <v>5</v>
      </c>
      <c r="DK1964" s="10">
        <v>6</v>
      </c>
      <c r="DL1964" s="10">
        <v>7</v>
      </c>
      <c r="DM1964" s="9" t="s">
        <v>154</v>
      </c>
      <c r="DN1964" s="10">
        <v>1989</v>
      </c>
      <c r="DO1964" s="9">
        <f t="shared" si="8"/>
        <v>32</v>
      </c>
      <c r="DP1964" s="9" t="s">
        <v>155</v>
      </c>
      <c r="DQ1964" s="9" t="s">
        <v>156</v>
      </c>
      <c r="DR1964" s="9" t="s">
        <v>170</v>
      </c>
      <c r="DS1964" s="9" t="s">
        <v>137</v>
      </c>
      <c r="DT1964" s="9" t="s">
        <v>657</v>
      </c>
      <c r="DU1964" s="9" t="s">
        <v>203</v>
      </c>
      <c r="DV1964" s="9" t="str">
        <f>VLOOKUP(DU1964,Metadata!$B$2:$C$7,2,FALSE)</f>
        <v>6+ years</v>
      </c>
    </row>
    <row r="1965" spans="1:126">
      <c r="A1965" s="13">
        <v>1964</v>
      </c>
      <c r="B1965" s="9" t="s">
        <v>135</v>
      </c>
      <c r="C1965" s="9" t="str">
        <f>VLOOKUP(B1965,Metadata!$M$2:$N$6,2,FALSE)</f>
        <v>Permanent Employee</v>
      </c>
      <c r="D1965" s="9" t="s">
        <v>159</v>
      </c>
      <c r="E1965" s="9" t="s">
        <v>137</v>
      </c>
      <c r="F1965" s="9" t="s">
        <v>138</v>
      </c>
      <c r="G1965" s="9" t="s">
        <v>140</v>
      </c>
      <c r="H1965" s="9" t="str">
        <f>IF(G1965="","",VLOOKUP(G1965,Metadata!$J$2:$K$22,2,FALSE))</f>
        <v>Lisbon Metropolitan Area</v>
      </c>
      <c r="I1965" s="9" t="s">
        <v>138</v>
      </c>
      <c r="J1965" s="9" t="str">
        <f>IF(I1965="","",VLOOKUP(I1965,Metadata!$P$2:$Q$43,2,FALSE))</f>
        <v>Europe</v>
      </c>
      <c r="K1965" s="9" t="str">
        <f t="shared" si="0"/>
        <v>Portugal</v>
      </c>
      <c r="L1965" s="9" t="s">
        <v>140</v>
      </c>
      <c r="M1965" s="9" t="str">
        <f>IF(L1965="","",VLOOKUP(L1965,Metadata!$J$2:$K$22,2,FALSE))</f>
        <v>Lisbon Metropolitan Area</v>
      </c>
      <c r="N1965" s="9" t="s">
        <v>141</v>
      </c>
      <c r="O1965" s="9" t="s">
        <v>137</v>
      </c>
      <c r="P1965" s="9" t="s">
        <v>191</v>
      </c>
      <c r="Q1965" s="10" t="str">
        <f t="shared" si="1"/>
        <v>Remote Job (full or flexible)</v>
      </c>
      <c r="R1965" s="10">
        <v>5</v>
      </c>
      <c r="S1965" s="9" t="s">
        <v>137</v>
      </c>
      <c r="T1965" s="9" t="s">
        <v>730</v>
      </c>
      <c r="U1965" s="9" t="str">
        <f>IF(S1965&lt;&gt;"",S1965,IF(T1965&lt;&gt;"",VLOOKUP(T1965,Metadata!$S$2:$T$228,2,FALSE),""))</f>
        <v>Business Applications (BI/CRM/ERP)</v>
      </c>
      <c r="V1965" s="9" t="s">
        <v>207</v>
      </c>
      <c r="W1965" s="9" t="s">
        <v>137</v>
      </c>
      <c r="X1965" s="9" t="s">
        <v>208</v>
      </c>
      <c r="Y1965" s="9" t="s">
        <v>137</v>
      </c>
      <c r="Z1965" s="9" t="s">
        <v>146</v>
      </c>
      <c r="AA1965" s="9" t="s">
        <v>137</v>
      </c>
      <c r="AB1965" s="9" t="s">
        <v>137</v>
      </c>
      <c r="AC1965" s="9" t="s">
        <v>147</v>
      </c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198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10"/>
      <c r="CB1965" s="10" t="str">
        <f t="shared" si="5"/>
        <v/>
      </c>
      <c r="CC1965" s="10"/>
      <c r="CD1965" s="9" t="str">
        <f t="shared" si="2"/>
        <v/>
      </c>
      <c r="CE1965" s="9" t="s">
        <v>168</v>
      </c>
      <c r="CF1965" s="9" t="s">
        <v>169</v>
      </c>
      <c r="CG1965" s="9">
        <f>IF(CF1965="","",VLOOKUP(CF1965,Metadata!$D$2:$H$20,2,FALSE))</f>
        <v>12500</v>
      </c>
      <c r="CH1965" s="9">
        <f>IF(CF1965="","",VLOOKUP(CF1965,Metadata!$D$2:$H$20,4,FALSE))</f>
        <v>0</v>
      </c>
      <c r="CI1965" s="9">
        <f>IF(CF1965="","",VLOOKUP(CF1965,Metadata!$D$2:$H$20,5,FALSE))</f>
        <v>15000</v>
      </c>
      <c r="CJ1965" s="9">
        <f t="shared" si="3"/>
        <v>12500</v>
      </c>
      <c r="CK1965" s="9" t="s">
        <v>189</v>
      </c>
      <c r="CL1965" s="10">
        <v>1</v>
      </c>
      <c r="CM1965" s="10">
        <v>4</v>
      </c>
      <c r="CN1965" s="10">
        <v>6</v>
      </c>
      <c r="CO1965" s="10">
        <v>7</v>
      </c>
      <c r="CP1965" s="10">
        <v>3</v>
      </c>
      <c r="CQ1965" s="10">
        <v>7</v>
      </c>
      <c r="CR1965" s="10">
        <v>3</v>
      </c>
      <c r="CS1965" s="10">
        <v>5</v>
      </c>
      <c r="CT1965" s="10">
        <v>5</v>
      </c>
      <c r="CU1965" s="10">
        <v>6</v>
      </c>
      <c r="CV1965" s="10">
        <v>6</v>
      </c>
      <c r="CW1965" s="10">
        <v>4</v>
      </c>
      <c r="CX1965" s="10">
        <v>2</v>
      </c>
      <c r="CY1965" s="10">
        <v>5</v>
      </c>
      <c r="CZ1965" s="10">
        <v>4</v>
      </c>
      <c r="DA1965" s="10">
        <v>2</v>
      </c>
      <c r="DB1965" s="10">
        <v>3</v>
      </c>
      <c r="DC1965" s="10">
        <v>7</v>
      </c>
      <c r="DD1965" s="10">
        <v>4</v>
      </c>
      <c r="DE1965" s="10">
        <v>6</v>
      </c>
      <c r="DF1965" s="10">
        <v>6</v>
      </c>
      <c r="DG1965" s="10">
        <v>7</v>
      </c>
      <c r="DH1965" s="10">
        <v>4</v>
      </c>
      <c r="DI1965" s="10">
        <v>4</v>
      </c>
      <c r="DJ1965" s="10">
        <v>4</v>
      </c>
      <c r="DK1965" s="10">
        <v>4</v>
      </c>
      <c r="DL1965" s="10">
        <v>4</v>
      </c>
      <c r="DM1965" s="9" t="s">
        <v>154</v>
      </c>
      <c r="DN1965" s="10">
        <v>1994</v>
      </c>
      <c r="DO1965" s="9">
        <f t="shared" si="8"/>
        <v>27</v>
      </c>
      <c r="DP1965" s="9" t="s">
        <v>155</v>
      </c>
      <c r="DQ1965" s="9" t="s">
        <v>156</v>
      </c>
      <c r="DR1965" s="9" t="s">
        <v>157</v>
      </c>
      <c r="DS1965" s="9" t="s">
        <v>137</v>
      </c>
      <c r="DT1965" s="9" t="s">
        <v>657</v>
      </c>
      <c r="DU1965" s="9" t="s">
        <v>168</v>
      </c>
      <c r="DV1965" s="9" t="str">
        <f>VLOOKUP(DU1965,Metadata!$B$2:$C$7,2,FALSE)</f>
        <v>0 - 3 years</v>
      </c>
    </row>
    <row r="1966" spans="1:126">
      <c r="A1966" s="13">
        <v>1965</v>
      </c>
      <c r="B1966" s="9" t="s">
        <v>135</v>
      </c>
      <c r="C1966" s="9" t="str">
        <f>VLOOKUP(B1966,Metadata!$M$2:$N$6,2,FALSE)</f>
        <v>Permanent Employee</v>
      </c>
      <c r="D1966" s="9" t="s">
        <v>159</v>
      </c>
      <c r="E1966" s="9" t="s">
        <v>137</v>
      </c>
      <c r="F1966" s="9" t="s">
        <v>138</v>
      </c>
      <c r="G1966" s="9" t="s">
        <v>140</v>
      </c>
      <c r="H1966" s="9" t="str">
        <f>IF(G1966="","",VLOOKUP(G1966,Metadata!$J$2:$K$22,2,FALSE))</f>
        <v>Lisbon Metropolitan Area</v>
      </c>
      <c r="I1966" s="9" t="s">
        <v>138</v>
      </c>
      <c r="J1966" s="9" t="str">
        <f>IF(I1966="","",VLOOKUP(I1966,Metadata!$P$2:$Q$43,2,FALSE))</f>
        <v>Europe</v>
      </c>
      <c r="K1966" s="9" t="str">
        <f t="shared" si="0"/>
        <v>Portugal</v>
      </c>
      <c r="L1966" s="9" t="s">
        <v>140</v>
      </c>
      <c r="M1966" s="9" t="str">
        <f>IF(L1966="","",VLOOKUP(L1966,Metadata!$J$2:$K$22,2,FALSE))</f>
        <v>Lisbon Metropolitan Area</v>
      </c>
      <c r="N1966" s="9" t="s">
        <v>141</v>
      </c>
      <c r="O1966" s="9" t="s">
        <v>137</v>
      </c>
      <c r="P1966" s="9" t="s">
        <v>142</v>
      </c>
      <c r="Q1966" s="10" t="str">
        <f t="shared" si="1"/>
        <v>Full Office Job</v>
      </c>
      <c r="R1966" s="10">
        <v>5</v>
      </c>
      <c r="S1966" s="9" t="s">
        <v>161</v>
      </c>
      <c r="T1966" s="9" t="s">
        <v>137</v>
      </c>
      <c r="U1966" s="9" t="str">
        <f>IF(S1966&lt;&gt;"",S1966,IF(T1966&lt;&gt;"",VLOOKUP(T1966,Metadata!$S$2:$T$228,2,FALSE),""))</f>
        <v>Full-Stack Developer</v>
      </c>
      <c r="V1966" s="9" t="s">
        <v>317</v>
      </c>
      <c r="W1966" s="9" t="s">
        <v>137</v>
      </c>
      <c r="X1966" s="9" t="s">
        <v>175</v>
      </c>
      <c r="Y1966" s="9" t="s">
        <v>137</v>
      </c>
      <c r="Z1966" s="9" t="s">
        <v>262</v>
      </c>
      <c r="AA1966" s="9" t="s">
        <v>165</v>
      </c>
      <c r="AB1966" s="9" t="s">
        <v>137</v>
      </c>
      <c r="AC1966" s="9" t="s">
        <v>147</v>
      </c>
      <c r="AD1966" s="9" t="s">
        <v>148</v>
      </c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 t="s">
        <v>270</v>
      </c>
      <c r="AW1966" s="9"/>
      <c r="AX1966" s="9"/>
      <c r="AY1966" s="9"/>
      <c r="AZ1966" s="9"/>
      <c r="BA1966" s="9" t="s">
        <v>178</v>
      </c>
      <c r="BB1966" s="9"/>
      <c r="BC1966" s="9"/>
      <c r="BD1966" s="9"/>
      <c r="BE1966" s="9"/>
      <c r="BF1966" s="9"/>
      <c r="BG1966" s="9"/>
      <c r="BH1966" s="9"/>
      <c r="BI1966" s="9"/>
      <c r="BJ1966" s="9" t="s">
        <v>167</v>
      </c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10"/>
      <c r="CB1966" s="10" t="str">
        <f t="shared" si="5"/>
        <v/>
      </c>
      <c r="CC1966" s="10"/>
      <c r="CD1966" s="9" t="str">
        <f t="shared" si="2"/>
        <v/>
      </c>
      <c r="CE1966" s="9" t="s">
        <v>168</v>
      </c>
      <c r="CF1966" s="9" t="s">
        <v>254</v>
      </c>
      <c r="CG1966" s="9">
        <f>IF(CF1966="","",VLOOKUP(CF1966,Metadata!$D$2:$H$20,2,FALSE))</f>
        <v>37500</v>
      </c>
      <c r="CH1966" s="9">
        <f>IF(CF1966="","",VLOOKUP(CF1966,Metadata!$D$2:$H$20,4,FALSE))</f>
        <v>35000</v>
      </c>
      <c r="CI1966" s="9">
        <f>IF(CF1966="","",VLOOKUP(CF1966,Metadata!$D$2:$H$20,5,FALSE))</f>
        <v>40000</v>
      </c>
      <c r="CJ1966" s="9">
        <f t="shared" si="3"/>
        <v>37500</v>
      </c>
      <c r="CK1966" s="9" t="s">
        <v>201</v>
      </c>
      <c r="CL1966" s="10">
        <v>6</v>
      </c>
      <c r="CM1966" s="10">
        <v>1</v>
      </c>
      <c r="CN1966" s="10">
        <v>7</v>
      </c>
      <c r="CO1966" s="10">
        <v>6</v>
      </c>
      <c r="CP1966" s="10">
        <v>4</v>
      </c>
      <c r="CQ1966" s="10">
        <v>6</v>
      </c>
      <c r="CR1966" s="10">
        <v>6</v>
      </c>
      <c r="CS1966" s="10">
        <v>7</v>
      </c>
      <c r="CT1966" s="10">
        <v>7</v>
      </c>
      <c r="CU1966" s="10">
        <v>5</v>
      </c>
      <c r="CV1966" s="10">
        <v>4</v>
      </c>
      <c r="CW1966" s="10">
        <v>1</v>
      </c>
      <c r="CX1966" s="10">
        <v>6</v>
      </c>
      <c r="CY1966" s="10">
        <v>6</v>
      </c>
      <c r="CZ1966" s="10">
        <v>5</v>
      </c>
      <c r="DA1966" s="10">
        <v>6</v>
      </c>
      <c r="DB1966" s="10">
        <v>4</v>
      </c>
      <c r="DC1966" s="10">
        <v>7</v>
      </c>
      <c r="DD1966" s="10">
        <v>5</v>
      </c>
      <c r="DE1966" s="10">
        <v>7</v>
      </c>
      <c r="DF1966" s="10">
        <v>6</v>
      </c>
      <c r="DG1966" s="10">
        <v>4</v>
      </c>
      <c r="DH1966" s="10">
        <v>7</v>
      </c>
      <c r="DI1966" s="10">
        <v>7</v>
      </c>
      <c r="DJ1966" s="10">
        <v>3</v>
      </c>
      <c r="DK1966" s="10">
        <v>7</v>
      </c>
      <c r="DL1966" s="10">
        <v>7</v>
      </c>
      <c r="DM1966" s="9" t="s">
        <v>154</v>
      </c>
      <c r="DN1966" s="10">
        <v>1992</v>
      </c>
      <c r="DO1966" s="9">
        <f t="shared" si="8"/>
        <v>29</v>
      </c>
      <c r="DP1966" s="9" t="s">
        <v>155</v>
      </c>
      <c r="DQ1966" s="9" t="s">
        <v>202</v>
      </c>
      <c r="DR1966" s="9" t="s">
        <v>157</v>
      </c>
      <c r="DS1966" s="9" t="s">
        <v>137</v>
      </c>
      <c r="DT1966" s="9" t="s">
        <v>657</v>
      </c>
      <c r="DU1966" s="9" t="s">
        <v>168</v>
      </c>
      <c r="DV1966" s="9" t="str">
        <f>VLOOKUP(DU1966,Metadata!$B$2:$C$7,2,FALSE)</f>
        <v>0 - 3 years</v>
      </c>
    </row>
    <row r="1967" spans="1:126">
      <c r="A1967" s="13">
        <v>1966</v>
      </c>
      <c r="B1967" s="9" t="s">
        <v>135</v>
      </c>
      <c r="C1967" s="9" t="str">
        <f>VLOOKUP(B1967,Metadata!$M$2:$N$6,2,FALSE)</f>
        <v>Permanent Employee</v>
      </c>
      <c r="D1967" s="9" t="s">
        <v>159</v>
      </c>
      <c r="E1967" s="9" t="s">
        <v>137</v>
      </c>
      <c r="F1967" s="9" t="s">
        <v>138</v>
      </c>
      <c r="G1967" s="9" t="s">
        <v>140</v>
      </c>
      <c r="H1967" s="9" t="str">
        <f>IF(G1967="","",VLOOKUP(G1967,Metadata!$J$2:$K$22,2,FALSE))</f>
        <v>Lisbon Metropolitan Area</v>
      </c>
      <c r="I1967" s="9" t="s">
        <v>292</v>
      </c>
      <c r="J1967" s="9" t="str">
        <f>IF(I1967="","",VLOOKUP(I1967,Metadata!$P$2:$Q$43,2,FALSE))</f>
        <v>North America</v>
      </c>
      <c r="K1967" s="9" t="str">
        <f t="shared" si="0"/>
        <v>International</v>
      </c>
      <c r="L1967" s="9" t="s">
        <v>137</v>
      </c>
      <c r="M1967" s="9" t="str">
        <f>IF(L1967="","",VLOOKUP(L1967,Metadata!$J$2:$K$22,2,FALSE))</f>
        <v/>
      </c>
      <c r="N1967" s="9" t="s">
        <v>214</v>
      </c>
      <c r="O1967" s="9" t="s">
        <v>136</v>
      </c>
      <c r="P1967" s="9" t="s">
        <v>191</v>
      </c>
      <c r="Q1967" s="10" t="str">
        <f t="shared" si="1"/>
        <v>Remote Job (full or flexible)</v>
      </c>
      <c r="R1967" s="10">
        <v>5</v>
      </c>
      <c r="S1967" s="9" t="s">
        <v>192</v>
      </c>
      <c r="T1967" s="9" t="s">
        <v>137</v>
      </c>
      <c r="U1967" s="9" t="str">
        <f>IF(S1967&lt;&gt;"",S1967,IF(T1967&lt;&gt;"",VLOOKUP(T1967,Metadata!$S$2:$T$228,2,FALSE),""))</f>
        <v>Back-End Developer</v>
      </c>
      <c r="V1967" s="9" t="s">
        <v>144</v>
      </c>
      <c r="W1967" s="9" t="s">
        <v>137</v>
      </c>
      <c r="X1967" s="9" t="s">
        <v>242</v>
      </c>
      <c r="Y1967" s="9" t="s">
        <v>137</v>
      </c>
      <c r="Z1967" s="9" t="s">
        <v>184</v>
      </c>
      <c r="AA1967" s="9" t="s">
        <v>137</v>
      </c>
      <c r="AB1967" s="9" t="s">
        <v>137</v>
      </c>
      <c r="AC1967" s="9"/>
      <c r="AD1967" s="9" t="s">
        <v>148</v>
      </c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 t="s">
        <v>150</v>
      </c>
      <c r="BZ1967" s="9" t="s">
        <v>137</v>
      </c>
      <c r="CA1967" s="10"/>
      <c r="CB1967" s="10" t="str">
        <f t="shared" si="5"/>
        <v/>
      </c>
      <c r="CC1967" s="10"/>
      <c r="CD1967" s="9" t="str">
        <f t="shared" si="2"/>
        <v/>
      </c>
      <c r="CE1967" s="9" t="s">
        <v>151</v>
      </c>
      <c r="CF1967" s="9" t="s">
        <v>245</v>
      </c>
      <c r="CG1967" s="9">
        <f>IF(CF1967="","",VLOOKUP(CF1967,Metadata!$D$2:$H$20,2,FALSE))</f>
        <v>42500</v>
      </c>
      <c r="CH1967" s="9">
        <f>IF(CF1967="","",VLOOKUP(CF1967,Metadata!$D$2:$H$20,4,FALSE))</f>
        <v>40000</v>
      </c>
      <c r="CI1967" s="9">
        <f>IF(CF1967="","",VLOOKUP(CF1967,Metadata!$D$2:$H$20,5,FALSE))</f>
        <v>45000</v>
      </c>
      <c r="CJ1967" s="9">
        <f t="shared" si="3"/>
        <v>42500</v>
      </c>
      <c r="CK1967" s="9" t="s">
        <v>153</v>
      </c>
      <c r="CL1967" s="10">
        <v>3</v>
      </c>
      <c r="CM1967" s="10">
        <v>4</v>
      </c>
      <c r="CN1967" s="10">
        <v>6</v>
      </c>
      <c r="CO1967" s="10">
        <v>6</v>
      </c>
      <c r="CP1967" s="10">
        <v>5</v>
      </c>
      <c r="CQ1967" s="10">
        <v>6</v>
      </c>
      <c r="CR1967" s="10">
        <v>5</v>
      </c>
      <c r="CS1967" s="10">
        <v>5</v>
      </c>
      <c r="CT1967" s="10">
        <v>6</v>
      </c>
      <c r="CU1967" s="10">
        <v>6</v>
      </c>
      <c r="CV1967" s="10">
        <v>4</v>
      </c>
      <c r="CW1967" s="10">
        <v>5</v>
      </c>
      <c r="CX1967" s="10">
        <v>6</v>
      </c>
      <c r="CY1967" s="10">
        <v>6</v>
      </c>
      <c r="CZ1967" s="10">
        <v>6</v>
      </c>
      <c r="DA1967" s="10">
        <v>6</v>
      </c>
      <c r="DB1967" s="10">
        <v>5</v>
      </c>
      <c r="DC1967" s="10">
        <v>7</v>
      </c>
      <c r="DD1967" s="10">
        <v>5</v>
      </c>
      <c r="DE1967" s="10">
        <v>7</v>
      </c>
      <c r="DF1967" s="10">
        <v>7</v>
      </c>
      <c r="DG1967" s="10">
        <v>7</v>
      </c>
      <c r="DH1967" s="10">
        <v>3</v>
      </c>
      <c r="DI1967" s="10">
        <v>4</v>
      </c>
      <c r="DJ1967" s="10">
        <v>4</v>
      </c>
      <c r="DK1967" s="10">
        <v>6</v>
      </c>
      <c r="DL1967" s="10">
        <v>4</v>
      </c>
      <c r="DM1967" s="9" t="s">
        <v>154</v>
      </c>
      <c r="DN1967" s="10">
        <v>1988</v>
      </c>
      <c r="DO1967" s="9">
        <f t="shared" si="8"/>
        <v>33</v>
      </c>
      <c r="DP1967" s="9" t="s">
        <v>155</v>
      </c>
      <c r="DQ1967" s="9" t="s">
        <v>156</v>
      </c>
      <c r="DR1967" s="9" t="s">
        <v>157</v>
      </c>
      <c r="DS1967" s="9" t="s">
        <v>137</v>
      </c>
      <c r="DT1967" s="9" t="s">
        <v>657</v>
      </c>
      <c r="DU1967" s="9" t="s">
        <v>223</v>
      </c>
      <c r="DV1967" s="9" t="str">
        <f>VLOOKUP(DU1967,Metadata!$B$2:$C$7,2,FALSE)</f>
        <v>3 - 6 years</v>
      </c>
    </row>
    <row r="1968" spans="1:126">
      <c r="A1968" s="13">
        <v>1967</v>
      </c>
      <c r="B1968" s="9" t="s">
        <v>171</v>
      </c>
      <c r="C1968" s="9" t="str">
        <f>VLOOKUP(B1968,Metadata!$M$2:$N$6,2,FALSE)</f>
        <v>Contractor</v>
      </c>
      <c r="D1968" s="9" t="s">
        <v>137</v>
      </c>
      <c r="E1968" s="9" t="s">
        <v>136</v>
      </c>
      <c r="F1968" s="9" t="s">
        <v>138</v>
      </c>
      <c r="G1968" s="9" t="s">
        <v>140</v>
      </c>
      <c r="H1968" s="9" t="str">
        <f>IF(G1968="","",VLOOKUP(G1968,Metadata!$J$2:$K$22,2,FALSE))</f>
        <v>Lisbon Metropolitan Area</v>
      </c>
      <c r="I1968" s="9" t="s">
        <v>138</v>
      </c>
      <c r="J1968" s="9" t="str">
        <f>IF(I1968="","",VLOOKUP(I1968,Metadata!$P$2:$Q$43,2,FALSE))</f>
        <v>Europe</v>
      </c>
      <c r="K1968" s="9" t="str">
        <f t="shared" si="0"/>
        <v>Portugal</v>
      </c>
      <c r="L1968" s="9" t="s">
        <v>140</v>
      </c>
      <c r="M1968" s="9" t="str">
        <f>IF(L1968="","",VLOOKUP(L1968,Metadata!$J$2:$K$22,2,FALSE))</f>
        <v>Lisbon Metropolitan Area</v>
      </c>
      <c r="N1968" s="9" t="s">
        <v>214</v>
      </c>
      <c r="O1968" s="9" t="s">
        <v>259</v>
      </c>
      <c r="P1968" s="9" t="s">
        <v>191</v>
      </c>
      <c r="Q1968" s="10" t="str">
        <f t="shared" si="1"/>
        <v>Remote Job (full or flexible)</v>
      </c>
      <c r="R1968" s="10">
        <v>7</v>
      </c>
      <c r="S1968" s="9" t="s">
        <v>192</v>
      </c>
      <c r="T1968" s="9" t="s">
        <v>137</v>
      </c>
      <c r="U1968" s="9" t="str">
        <f>IF(S1968&lt;&gt;"",S1968,IF(T1968&lt;&gt;"",VLOOKUP(T1968,Metadata!$S$2:$T$228,2,FALSE),""))</f>
        <v>Back-End Developer</v>
      </c>
      <c r="V1968" s="9" t="s">
        <v>276</v>
      </c>
      <c r="W1968" s="9" t="s">
        <v>137</v>
      </c>
      <c r="X1968" s="9" t="s">
        <v>252</v>
      </c>
      <c r="Y1968" s="9" t="s">
        <v>137</v>
      </c>
      <c r="Z1968" s="9" t="s">
        <v>184</v>
      </c>
      <c r="AA1968" s="9" t="s">
        <v>137</v>
      </c>
      <c r="AB1968" s="9" t="s">
        <v>137</v>
      </c>
      <c r="AC1968" s="9"/>
      <c r="AD1968" s="9" t="s">
        <v>148</v>
      </c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 t="s">
        <v>219</v>
      </c>
      <c r="BR1968" s="9"/>
      <c r="BS1968" s="9"/>
      <c r="BT1968" s="9"/>
      <c r="BU1968" s="9"/>
      <c r="BV1968" s="9"/>
      <c r="BW1968" s="9"/>
      <c r="BX1968" s="9"/>
      <c r="BY1968" s="9"/>
      <c r="BZ1968" s="9"/>
      <c r="CA1968" s="10">
        <v>12</v>
      </c>
      <c r="CB1968" s="10" t="str">
        <f t="shared" si="5"/>
        <v>7 to 12 months</v>
      </c>
      <c r="CC1968" s="10">
        <v>25</v>
      </c>
      <c r="CD1968" s="9">
        <f t="shared" si="2"/>
        <v>40000</v>
      </c>
      <c r="CE1968" s="9" t="s">
        <v>137</v>
      </c>
      <c r="CF1968" s="9" t="s">
        <v>137</v>
      </c>
      <c r="CG1968" s="9" t="str">
        <f>IF(CF1968="","",VLOOKUP(CF1968,Metadata!$D$2:$H$20,2,FALSE))</f>
        <v/>
      </c>
      <c r="CH1968" s="9" t="str">
        <f>IF(CF1968="","",VLOOKUP(CF1968,Metadata!$D$2:$H$20,4,FALSE))</f>
        <v/>
      </c>
      <c r="CI1968" s="9" t="str">
        <f>IF(CF1968="","",VLOOKUP(CF1968,Metadata!$D$2:$H$20,5,FALSE))</f>
        <v/>
      </c>
      <c r="CJ1968" s="9">
        <f t="shared" si="3"/>
        <v>40000</v>
      </c>
      <c r="CK1968" s="9" t="s">
        <v>153</v>
      </c>
      <c r="CL1968" s="10">
        <v>2</v>
      </c>
      <c r="CM1968" s="10">
        <v>4</v>
      </c>
      <c r="CN1968" s="10">
        <v>7</v>
      </c>
      <c r="CO1968" s="10">
        <v>5</v>
      </c>
      <c r="CP1968" s="10">
        <v>4</v>
      </c>
      <c r="CQ1968" s="10">
        <v>4</v>
      </c>
      <c r="CR1968" s="10">
        <v>7</v>
      </c>
      <c r="CS1968" s="10">
        <v>6</v>
      </c>
      <c r="CT1968" s="10">
        <v>6</v>
      </c>
      <c r="CU1968" s="10">
        <v>7</v>
      </c>
      <c r="CV1968" s="10">
        <v>5</v>
      </c>
      <c r="CW1968" s="10">
        <v>4</v>
      </c>
      <c r="CX1968" s="10">
        <v>5</v>
      </c>
      <c r="CY1968" s="10">
        <v>4</v>
      </c>
      <c r="CZ1968" s="10">
        <v>4</v>
      </c>
      <c r="DA1968" s="10">
        <v>4</v>
      </c>
      <c r="DB1968" s="10">
        <v>4</v>
      </c>
      <c r="DC1968" s="10">
        <v>4</v>
      </c>
      <c r="DD1968" s="10">
        <v>3</v>
      </c>
      <c r="DE1968" s="10">
        <v>4</v>
      </c>
      <c r="DF1968" s="10">
        <v>4</v>
      </c>
      <c r="DG1968" s="10">
        <v>4</v>
      </c>
      <c r="DH1968" s="10">
        <v>3</v>
      </c>
      <c r="DI1968" s="10">
        <v>3</v>
      </c>
      <c r="DJ1968" s="10">
        <v>4</v>
      </c>
      <c r="DK1968" s="10">
        <v>3</v>
      </c>
      <c r="DL1968" s="10">
        <v>2</v>
      </c>
      <c r="DM1968" s="9" t="s">
        <v>154</v>
      </c>
      <c r="DN1968" s="10">
        <v>1986</v>
      </c>
      <c r="DO1968" s="9">
        <f t="shared" si="8"/>
        <v>35</v>
      </c>
      <c r="DP1968" s="9" t="s">
        <v>155</v>
      </c>
      <c r="DQ1968" s="9" t="s">
        <v>202</v>
      </c>
      <c r="DR1968" s="9" t="s">
        <v>157</v>
      </c>
      <c r="DS1968" s="9" t="s">
        <v>137</v>
      </c>
      <c r="DT1968" s="9" t="s">
        <v>657</v>
      </c>
      <c r="DU1968" s="9" t="s">
        <v>203</v>
      </c>
      <c r="DV1968" s="9" t="str">
        <f>VLOOKUP(DU1968,Metadata!$B$2:$C$7,2,FALSE)</f>
        <v>6+ years</v>
      </c>
    </row>
    <row r="1969" spans="1:126">
      <c r="A1969" s="13">
        <v>1968</v>
      </c>
      <c r="B1969" s="9" t="s">
        <v>135</v>
      </c>
      <c r="C1969" s="9" t="str">
        <f>VLOOKUP(B1969,Metadata!$M$2:$N$6,2,FALSE)</f>
        <v>Permanent Employee</v>
      </c>
      <c r="D1969" s="9" t="s">
        <v>159</v>
      </c>
      <c r="E1969" s="9" t="s">
        <v>137</v>
      </c>
      <c r="F1969" s="9" t="s">
        <v>138</v>
      </c>
      <c r="G1969" s="9" t="s">
        <v>172</v>
      </c>
      <c r="H1969" s="9" t="str">
        <f>IF(G1969="","",VLOOKUP(G1969,Metadata!$J$2:$K$22,2,FALSE))</f>
        <v>Porto Metropolitan Area</v>
      </c>
      <c r="I1969" s="9" t="s">
        <v>138</v>
      </c>
      <c r="J1969" s="9" t="str">
        <f>IF(I1969="","",VLOOKUP(I1969,Metadata!$P$2:$Q$43,2,FALSE))</f>
        <v>Europe</v>
      </c>
      <c r="K1969" s="9" t="str">
        <f t="shared" si="0"/>
        <v>Portugal</v>
      </c>
      <c r="L1969" s="9" t="s">
        <v>172</v>
      </c>
      <c r="M1969" s="9" t="str">
        <f>IF(L1969="","",VLOOKUP(L1969,Metadata!$J$2:$K$22,2,FALSE))</f>
        <v>Porto Metropolitan Area</v>
      </c>
      <c r="N1969" s="9" t="s">
        <v>214</v>
      </c>
      <c r="O1969" s="9" t="s">
        <v>259</v>
      </c>
      <c r="P1969" s="9" t="s">
        <v>191</v>
      </c>
      <c r="Q1969" s="10" t="str">
        <f t="shared" si="1"/>
        <v>Remote Job (full or flexible)</v>
      </c>
      <c r="R1969" s="10">
        <v>4</v>
      </c>
      <c r="S1969" s="9" t="s">
        <v>206</v>
      </c>
      <c r="T1969" s="9" t="s">
        <v>137</v>
      </c>
      <c r="U1969" s="9" t="str">
        <f>IF(S1969&lt;&gt;"",S1969,IF(T1969&lt;&gt;"",VLOOKUP(T1969,Metadata!$S$2:$T$228,2,FALSE),""))</f>
        <v>Mobile Apps Developer</v>
      </c>
      <c r="V1969" s="9" t="s">
        <v>162</v>
      </c>
      <c r="W1969" s="9" t="s">
        <v>137</v>
      </c>
      <c r="X1969" s="9" t="s">
        <v>269</v>
      </c>
      <c r="Y1969" s="9" t="s">
        <v>137</v>
      </c>
      <c r="Z1969" s="9" t="s">
        <v>224</v>
      </c>
      <c r="AA1969" s="9" t="s">
        <v>137</v>
      </c>
      <c r="AB1969" s="9" t="s">
        <v>137</v>
      </c>
      <c r="AC1969" s="9"/>
      <c r="AD1969" s="9"/>
      <c r="AE1969" s="9"/>
      <c r="AF1969" s="9"/>
      <c r="AG1969" s="9"/>
      <c r="AH1969" s="9"/>
      <c r="AI1969" s="9"/>
      <c r="AJ1969" s="9"/>
      <c r="AK1969" s="9"/>
      <c r="AL1969" s="9" t="s">
        <v>177</v>
      </c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 t="s">
        <v>150</v>
      </c>
      <c r="BZ1969" s="9" t="s">
        <v>137</v>
      </c>
      <c r="CA1969" s="10"/>
      <c r="CB1969" s="10" t="str">
        <f t="shared" si="5"/>
        <v/>
      </c>
      <c r="CC1969" s="10"/>
      <c r="CD1969" s="9" t="str">
        <f t="shared" si="2"/>
        <v/>
      </c>
      <c r="CE1969" s="9" t="s">
        <v>232</v>
      </c>
      <c r="CF1969" s="9" t="s">
        <v>188</v>
      </c>
      <c r="CG1969" s="9">
        <f>IF(CF1969="","",VLOOKUP(CF1969,Metadata!$D$2:$H$20,2,FALSE))</f>
        <v>17500</v>
      </c>
      <c r="CH1969" s="9">
        <f>IF(CF1969="","",VLOOKUP(CF1969,Metadata!$D$2:$H$20,4,FALSE))</f>
        <v>15000</v>
      </c>
      <c r="CI1969" s="9">
        <f>IF(CF1969="","",VLOOKUP(CF1969,Metadata!$D$2:$H$20,5,FALSE))</f>
        <v>20000</v>
      </c>
      <c r="CJ1969" s="9">
        <f t="shared" si="3"/>
        <v>17500</v>
      </c>
      <c r="CK1969" s="9" t="s">
        <v>201</v>
      </c>
      <c r="CL1969" s="10">
        <v>1</v>
      </c>
      <c r="CM1969" s="10">
        <v>3</v>
      </c>
      <c r="CN1969" s="10">
        <v>7</v>
      </c>
      <c r="CO1969" s="10">
        <v>7</v>
      </c>
      <c r="CP1969" s="10">
        <v>3</v>
      </c>
      <c r="CQ1969" s="10">
        <v>7</v>
      </c>
      <c r="CR1969" s="10">
        <v>5</v>
      </c>
      <c r="CS1969" s="10">
        <v>7</v>
      </c>
      <c r="CT1969" s="10">
        <v>4</v>
      </c>
      <c r="CU1969" s="10">
        <v>7</v>
      </c>
      <c r="CV1969" s="10">
        <v>5</v>
      </c>
      <c r="CW1969" s="10">
        <v>6</v>
      </c>
      <c r="CX1969" s="10">
        <v>5</v>
      </c>
      <c r="CY1969" s="10">
        <v>7</v>
      </c>
      <c r="CZ1969" s="10">
        <v>7</v>
      </c>
      <c r="DA1969" s="10">
        <v>7</v>
      </c>
      <c r="DB1969" s="10">
        <v>7</v>
      </c>
      <c r="DC1969" s="10">
        <v>7</v>
      </c>
      <c r="DD1969" s="10">
        <v>4</v>
      </c>
      <c r="DE1969" s="10">
        <v>7</v>
      </c>
      <c r="DF1969" s="10">
        <v>3</v>
      </c>
      <c r="DG1969" s="10">
        <v>6</v>
      </c>
      <c r="DH1969" s="10">
        <v>2</v>
      </c>
      <c r="DI1969" s="10">
        <v>7</v>
      </c>
      <c r="DJ1969" s="10">
        <v>3</v>
      </c>
      <c r="DK1969" s="10">
        <v>4</v>
      </c>
      <c r="DL1969" s="10">
        <v>7</v>
      </c>
      <c r="DM1969" s="9" t="s">
        <v>154</v>
      </c>
      <c r="DN1969" s="10">
        <v>1998</v>
      </c>
      <c r="DO1969" s="9">
        <f t="shared" si="8"/>
        <v>23</v>
      </c>
      <c r="DP1969" s="9" t="s">
        <v>222</v>
      </c>
      <c r="DQ1969" s="9" t="s">
        <v>210</v>
      </c>
      <c r="DR1969" s="9" t="s">
        <v>157</v>
      </c>
      <c r="DS1969" s="9" t="s">
        <v>137</v>
      </c>
      <c r="DT1969" s="9" t="s">
        <v>657</v>
      </c>
      <c r="DU1969" s="9" t="s">
        <v>233</v>
      </c>
      <c r="DV1969" s="9" t="str">
        <f>VLOOKUP(DU1969,Metadata!$B$2:$C$7,2,FALSE)</f>
        <v>0 - 3 years</v>
      </c>
    </row>
    <row r="1970" spans="1:126">
      <c r="A1970" s="13">
        <v>1969</v>
      </c>
      <c r="B1970" s="9" t="s">
        <v>135</v>
      </c>
      <c r="C1970" s="9" t="str">
        <f>VLOOKUP(B1970,Metadata!$M$2:$N$6,2,FALSE)</f>
        <v>Permanent Employee</v>
      </c>
      <c r="D1970" s="9" t="s">
        <v>159</v>
      </c>
      <c r="E1970" s="9" t="s">
        <v>137</v>
      </c>
      <c r="F1970" s="9" t="s">
        <v>138</v>
      </c>
      <c r="G1970" s="9" t="s">
        <v>172</v>
      </c>
      <c r="H1970" s="9" t="str">
        <f>IF(G1970="","",VLOOKUP(G1970,Metadata!$J$2:$K$22,2,FALSE))</f>
        <v>Porto Metropolitan Area</v>
      </c>
      <c r="I1970" s="9" t="s">
        <v>138</v>
      </c>
      <c r="J1970" s="9" t="str">
        <f>IF(I1970="","",VLOOKUP(I1970,Metadata!$P$2:$Q$43,2,FALSE))</f>
        <v>Europe</v>
      </c>
      <c r="K1970" s="9" t="str">
        <f t="shared" si="0"/>
        <v>Portugal</v>
      </c>
      <c r="L1970" s="9" t="s">
        <v>172</v>
      </c>
      <c r="M1970" s="9" t="str">
        <f>IF(L1970="","",VLOOKUP(L1970,Metadata!$J$2:$K$22,2,FALSE))</f>
        <v>Porto Metropolitan Area</v>
      </c>
      <c r="N1970" s="9" t="s">
        <v>214</v>
      </c>
      <c r="O1970" s="9" t="s">
        <v>215</v>
      </c>
      <c r="P1970" s="9" t="s">
        <v>191</v>
      </c>
      <c r="Q1970" s="10" t="str">
        <f t="shared" si="1"/>
        <v>Remote Job (full or flexible)</v>
      </c>
      <c r="R1970" s="10">
        <v>5</v>
      </c>
      <c r="S1970" s="9" t="s">
        <v>192</v>
      </c>
      <c r="T1970" s="9" t="s">
        <v>137</v>
      </c>
      <c r="U1970" s="9" t="str">
        <f>IF(S1970&lt;&gt;"",S1970,IF(T1970&lt;&gt;"",VLOOKUP(T1970,Metadata!$S$2:$T$228,2,FALSE),""))</f>
        <v>Back-End Developer</v>
      </c>
      <c r="V1970" s="9" t="s">
        <v>323</v>
      </c>
      <c r="W1970" s="9" t="s">
        <v>137</v>
      </c>
      <c r="X1970" s="9" t="s">
        <v>145</v>
      </c>
      <c r="Y1970" s="9" t="s">
        <v>137</v>
      </c>
      <c r="Z1970" s="9" t="s">
        <v>184</v>
      </c>
      <c r="AA1970" s="9" t="s">
        <v>137</v>
      </c>
      <c r="AB1970" s="9" t="s">
        <v>137</v>
      </c>
      <c r="AC1970" s="9"/>
      <c r="AD1970" s="9" t="s">
        <v>148</v>
      </c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 t="s">
        <v>267</v>
      </c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 t="s">
        <v>150</v>
      </c>
      <c r="BZ1970" s="9" t="s">
        <v>137</v>
      </c>
      <c r="CA1970" s="10"/>
      <c r="CB1970" s="10" t="str">
        <f t="shared" si="5"/>
        <v/>
      </c>
      <c r="CC1970" s="10"/>
      <c r="CD1970" s="9" t="str">
        <f t="shared" si="2"/>
        <v/>
      </c>
      <c r="CE1970" s="9" t="s">
        <v>168</v>
      </c>
      <c r="CF1970" s="9" t="s">
        <v>152</v>
      </c>
      <c r="CG1970" s="9">
        <f>IF(CF1970="","",VLOOKUP(CF1970,Metadata!$D$2:$H$20,2,FALSE))</f>
        <v>32500</v>
      </c>
      <c r="CH1970" s="9">
        <f>IF(CF1970="","",VLOOKUP(CF1970,Metadata!$D$2:$H$20,4,FALSE))</f>
        <v>30000</v>
      </c>
      <c r="CI1970" s="9">
        <f>IF(CF1970="","",VLOOKUP(CF1970,Metadata!$D$2:$H$20,5,FALSE))</f>
        <v>35000</v>
      </c>
      <c r="CJ1970" s="9">
        <f t="shared" si="3"/>
        <v>32500</v>
      </c>
      <c r="CK1970" s="9" t="s">
        <v>201</v>
      </c>
      <c r="CL1970" s="10">
        <v>6</v>
      </c>
      <c r="CM1970" s="10">
        <v>2</v>
      </c>
      <c r="CN1970" s="10">
        <v>6</v>
      </c>
      <c r="CO1970" s="10">
        <v>6</v>
      </c>
      <c r="CP1970" s="10">
        <v>5</v>
      </c>
      <c r="CQ1970" s="10">
        <v>6</v>
      </c>
      <c r="CR1970" s="10">
        <v>5</v>
      </c>
      <c r="CS1970" s="10">
        <v>6</v>
      </c>
      <c r="CT1970" s="10">
        <v>5</v>
      </c>
      <c r="CU1970" s="10">
        <v>6</v>
      </c>
      <c r="CV1970" s="10">
        <v>5</v>
      </c>
      <c r="CW1970" s="10">
        <v>6</v>
      </c>
      <c r="CX1970" s="10">
        <v>6</v>
      </c>
      <c r="CY1970" s="10">
        <v>5</v>
      </c>
      <c r="CZ1970" s="10">
        <v>6</v>
      </c>
      <c r="DA1970" s="10">
        <v>6</v>
      </c>
      <c r="DB1970" s="10">
        <v>4</v>
      </c>
      <c r="DC1970" s="10">
        <v>7</v>
      </c>
      <c r="DD1970" s="10">
        <v>4</v>
      </c>
      <c r="DE1970" s="10">
        <v>7</v>
      </c>
      <c r="DF1970" s="10">
        <v>6</v>
      </c>
      <c r="DG1970" s="10">
        <v>6</v>
      </c>
      <c r="DH1970" s="10">
        <v>4</v>
      </c>
      <c r="DI1970" s="10">
        <v>6</v>
      </c>
      <c r="DJ1970" s="10">
        <v>5</v>
      </c>
      <c r="DK1970" s="10">
        <v>5</v>
      </c>
      <c r="DL1970" s="10">
        <v>5</v>
      </c>
      <c r="DM1970" s="9" t="s">
        <v>154</v>
      </c>
      <c r="DN1970" s="10">
        <v>1996</v>
      </c>
      <c r="DO1970" s="9">
        <f t="shared" si="8"/>
        <v>25</v>
      </c>
      <c r="DP1970" s="9" t="s">
        <v>155</v>
      </c>
      <c r="DQ1970" s="9" t="s">
        <v>202</v>
      </c>
      <c r="DR1970" s="9" t="s">
        <v>157</v>
      </c>
      <c r="DS1970" s="9" t="s">
        <v>137</v>
      </c>
      <c r="DT1970" s="9" t="s">
        <v>657</v>
      </c>
      <c r="DU1970" s="9" t="s">
        <v>168</v>
      </c>
      <c r="DV1970" s="9" t="str">
        <f>VLOOKUP(DU1970,Metadata!$B$2:$C$7,2,FALSE)</f>
        <v>0 - 3 years</v>
      </c>
    </row>
    <row r="1971" spans="1:126">
      <c r="A1971" s="13">
        <v>1970</v>
      </c>
      <c r="B1971" s="9" t="s">
        <v>135</v>
      </c>
      <c r="C1971" s="9" t="str">
        <f>VLOOKUP(B1971,Metadata!$M$2:$N$6,2,FALSE)</f>
        <v>Permanent Employee</v>
      </c>
      <c r="D1971" s="9" t="s">
        <v>159</v>
      </c>
      <c r="E1971" s="9" t="s">
        <v>137</v>
      </c>
      <c r="F1971" s="9" t="s">
        <v>138</v>
      </c>
      <c r="G1971" s="9" t="s">
        <v>172</v>
      </c>
      <c r="H1971" s="9" t="str">
        <f>IF(G1971="","",VLOOKUP(G1971,Metadata!$J$2:$K$22,2,FALSE))</f>
        <v>Porto Metropolitan Area</v>
      </c>
      <c r="I1971" s="9" t="s">
        <v>138</v>
      </c>
      <c r="J1971" s="9" t="str">
        <f>IF(I1971="","",VLOOKUP(I1971,Metadata!$P$2:$Q$43,2,FALSE))</f>
        <v>Europe</v>
      </c>
      <c r="K1971" s="9" t="str">
        <f t="shared" si="0"/>
        <v>Portugal</v>
      </c>
      <c r="L1971" s="9" t="s">
        <v>172</v>
      </c>
      <c r="M1971" s="9" t="str">
        <f>IF(L1971="","",VLOOKUP(L1971,Metadata!$J$2:$K$22,2,FALSE))</f>
        <v>Porto Metropolitan Area</v>
      </c>
      <c r="N1971" s="9" t="s">
        <v>141</v>
      </c>
      <c r="O1971" s="9" t="s">
        <v>137</v>
      </c>
      <c r="P1971" s="9" t="s">
        <v>142</v>
      </c>
      <c r="Q1971" s="10" t="str">
        <f t="shared" si="1"/>
        <v>Full Office Job</v>
      </c>
      <c r="R1971" s="10">
        <v>4</v>
      </c>
      <c r="S1971" s="9" t="s">
        <v>290</v>
      </c>
      <c r="T1971" s="9" t="s">
        <v>137</v>
      </c>
      <c r="U1971" s="9" t="str">
        <f>IF(S1971&lt;&gt;"",S1971,IF(T1971&lt;&gt;"",VLOOKUP(T1971,Metadata!$S$2:$T$228,2,FALSE),""))</f>
        <v>Quality Assurance/Testing</v>
      </c>
      <c r="V1971" s="9" t="s">
        <v>144</v>
      </c>
      <c r="W1971" s="9" t="s">
        <v>137</v>
      </c>
      <c r="X1971" s="9" t="s">
        <v>163</v>
      </c>
      <c r="Y1971" s="9" t="s">
        <v>137</v>
      </c>
      <c r="Z1971" s="9" t="s">
        <v>193</v>
      </c>
      <c r="AA1971" s="9" t="s">
        <v>165</v>
      </c>
      <c r="AB1971" s="9" t="s">
        <v>137</v>
      </c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 t="s">
        <v>186</v>
      </c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10"/>
      <c r="CB1971" s="10" t="str">
        <f t="shared" si="5"/>
        <v/>
      </c>
      <c r="CC1971" s="10"/>
      <c r="CD1971" s="9" t="str">
        <f t="shared" si="2"/>
        <v/>
      </c>
      <c r="CE1971" s="9" t="s">
        <v>168</v>
      </c>
      <c r="CF1971" s="9" t="s">
        <v>220</v>
      </c>
      <c r="CG1971" s="9">
        <f>IF(CF1971="","",VLOOKUP(CF1971,Metadata!$D$2:$H$20,2,FALSE))</f>
        <v>27500</v>
      </c>
      <c r="CH1971" s="9">
        <f>IF(CF1971="","",VLOOKUP(CF1971,Metadata!$D$2:$H$20,4,FALSE))</f>
        <v>25000</v>
      </c>
      <c r="CI1971" s="9">
        <f>IF(CF1971="","",VLOOKUP(CF1971,Metadata!$D$2:$H$20,5,FALSE))</f>
        <v>30000</v>
      </c>
      <c r="CJ1971" s="9">
        <f t="shared" si="3"/>
        <v>27500</v>
      </c>
      <c r="CK1971" s="9" t="s">
        <v>221</v>
      </c>
      <c r="CL1971" s="10">
        <v>3</v>
      </c>
      <c r="CM1971" s="10">
        <v>3</v>
      </c>
      <c r="CN1971" s="10">
        <v>7</v>
      </c>
      <c r="CO1971" s="10">
        <v>4</v>
      </c>
      <c r="CP1971" s="10">
        <v>7</v>
      </c>
      <c r="CQ1971" s="10">
        <v>7</v>
      </c>
      <c r="CR1971" s="10">
        <v>3</v>
      </c>
      <c r="CS1971" s="10">
        <v>2</v>
      </c>
      <c r="CT1971" s="10">
        <v>7</v>
      </c>
      <c r="CU1971" s="10">
        <v>5</v>
      </c>
      <c r="CV1971" s="10">
        <v>7</v>
      </c>
      <c r="CW1971" s="10">
        <v>5</v>
      </c>
      <c r="CX1971" s="10">
        <v>7</v>
      </c>
      <c r="CY1971" s="10">
        <v>7</v>
      </c>
      <c r="CZ1971" s="10">
        <v>7</v>
      </c>
      <c r="DA1971" s="10">
        <v>7</v>
      </c>
      <c r="DB1971" s="10">
        <v>4</v>
      </c>
      <c r="DC1971" s="10">
        <v>7</v>
      </c>
      <c r="DD1971" s="10">
        <v>4</v>
      </c>
      <c r="DE1971" s="10">
        <v>7</v>
      </c>
      <c r="DF1971" s="10">
        <v>7</v>
      </c>
      <c r="DG1971" s="10">
        <v>5</v>
      </c>
      <c r="DH1971" s="10">
        <v>7</v>
      </c>
      <c r="DI1971" s="10">
        <v>7</v>
      </c>
      <c r="DJ1971" s="10">
        <v>2</v>
      </c>
      <c r="DK1971" s="10">
        <v>7</v>
      </c>
      <c r="DL1971" s="10">
        <v>4</v>
      </c>
      <c r="DM1971" s="9" t="s">
        <v>154</v>
      </c>
      <c r="DN1971" s="10">
        <v>1988</v>
      </c>
      <c r="DO1971" s="9">
        <f t="shared" si="8"/>
        <v>33</v>
      </c>
      <c r="DP1971" s="9" t="s">
        <v>222</v>
      </c>
      <c r="DQ1971" s="9" t="s">
        <v>156</v>
      </c>
      <c r="DR1971" s="9" t="s">
        <v>170</v>
      </c>
      <c r="DS1971" s="9" t="s">
        <v>137</v>
      </c>
      <c r="DT1971" s="9" t="s">
        <v>657</v>
      </c>
      <c r="DU1971" s="9" t="s">
        <v>168</v>
      </c>
      <c r="DV1971" s="9" t="str">
        <f>VLOOKUP(DU1971,Metadata!$B$2:$C$7,2,FALSE)</f>
        <v>0 - 3 years</v>
      </c>
    </row>
    <row r="1972" spans="1:126">
      <c r="A1972" s="13">
        <v>1971</v>
      </c>
      <c r="B1972" s="9" t="s">
        <v>135</v>
      </c>
      <c r="C1972" s="9" t="str">
        <f>VLOOKUP(B1972,Metadata!$M$2:$N$6,2,FALSE)</f>
        <v>Permanent Employee</v>
      </c>
      <c r="D1972" s="9" t="s">
        <v>159</v>
      </c>
      <c r="E1972" s="9" t="s">
        <v>137</v>
      </c>
      <c r="F1972" s="9" t="s">
        <v>138</v>
      </c>
      <c r="G1972" s="9" t="s">
        <v>140</v>
      </c>
      <c r="H1972" s="9" t="str">
        <f>IF(G1972="","",VLOOKUP(G1972,Metadata!$J$2:$K$22,2,FALSE))</f>
        <v>Lisbon Metropolitan Area</v>
      </c>
      <c r="I1972" s="9" t="s">
        <v>138</v>
      </c>
      <c r="J1972" s="9" t="str">
        <f>IF(I1972="","",VLOOKUP(I1972,Metadata!$P$2:$Q$43,2,FALSE))</f>
        <v>Europe</v>
      </c>
      <c r="K1972" s="9" t="str">
        <f t="shared" si="0"/>
        <v>Portugal</v>
      </c>
      <c r="L1972" s="9" t="s">
        <v>140</v>
      </c>
      <c r="M1972" s="9" t="str">
        <f>IF(L1972="","",VLOOKUP(L1972,Metadata!$J$2:$K$22,2,FALSE))</f>
        <v>Lisbon Metropolitan Area</v>
      </c>
      <c r="N1972" s="9" t="s">
        <v>141</v>
      </c>
      <c r="O1972" s="9" t="s">
        <v>137</v>
      </c>
      <c r="P1972" s="9" t="s">
        <v>142</v>
      </c>
      <c r="Q1972" s="10" t="str">
        <f t="shared" si="1"/>
        <v>Full Office Job</v>
      </c>
      <c r="R1972" s="10">
        <v>5</v>
      </c>
      <c r="S1972" s="9" t="s">
        <v>137</v>
      </c>
      <c r="T1972" s="9" t="s">
        <v>731</v>
      </c>
      <c r="U1972" s="9" t="str">
        <f>IF(S1972&lt;&gt;"",S1972,IF(T1972&lt;&gt;"",VLOOKUP(T1972,Metadata!$S$2:$T$228,2,FALSE),""))</f>
        <v>CTO</v>
      </c>
      <c r="V1972" s="9" t="s">
        <v>207</v>
      </c>
      <c r="W1972" s="9" t="s">
        <v>137</v>
      </c>
      <c r="X1972" s="9" t="s">
        <v>208</v>
      </c>
      <c r="Y1972" s="9" t="s">
        <v>137</v>
      </c>
      <c r="Z1972" s="9" t="s">
        <v>218</v>
      </c>
      <c r="AA1972" s="9" t="s">
        <v>137</v>
      </c>
      <c r="AB1972" s="9" t="s">
        <v>137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 t="s">
        <v>732</v>
      </c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 t="s">
        <v>150</v>
      </c>
      <c r="BZ1972" s="9" t="s">
        <v>137</v>
      </c>
      <c r="CA1972" s="10"/>
      <c r="CB1972" s="10" t="str">
        <f t="shared" si="5"/>
        <v/>
      </c>
      <c r="CC1972" s="10"/>
      <c r="CD1972" s="9" t="str">
        <f t="shared" si="2"/>
        <v/>
      </c>
      <c r="CE1972" s="9" t="s">
        <v>232</v>
      </c>
      <c r="CF1972" s="9" t="s">
        <v>477</v>
      </c>
      <c r="CG1972" s="9">
        <f>IF(CF1972="","",VLOOKUP(CF1972,Metadata!$D$2:$H$20,2,FALSE))</f>
        <v>102500</v>
      </c>
      <c r="CH1972" s="9">
        <f>IF(CF1972="","",VLOOKUP(CF1972,Metadata!$D$2:$H$20,4,FALSE))</f>
        <v>100000</v>
      </c>
      <c r="CI1972" s="9">
        <f>IF(CF1972="","",VLOOKUP(CF1972,Metadata!$D$2:$H$20,5,FALSE))</f>
        <v>105000</v>
      </c>
      <c r="CJ1972" s="9">
        <f t="shared" si="3"/>
        <v>102500</v>
      </c>
      <c r="CK1972" s="9" t="s">
        <v>201</v>
      </c>
      <c r="CL1972" s="10">
        <v>7</v>
      </c>
      <c r="CM1972" s="10">
        <v>1</v>
      </c>
      <c r="CN1972" s="10">
        <v>5</v>
      </c>
      <c r="CO1972" s="10">
        <v>7</v>
      </c>
      <c r="CP1972" s="10">
        <v>2</v>
      </c>
      <c r="CQ1972" s="10">
        <v>7</v>
      </c>
      <c r="CR1972" s="10">
        <v>5</v>
      </c>
      <c r="CS1972" s="10">
        <v>7</v>
      </c>
      <c r="CT1972" s="10">
        <v>5</v>
      </c>
      <c r="CU1972" s="10">
        <v>1</v>
      </c>
      <c r="CV1972" s="10">
        <v>5</v>
      </c>
      <c r="CW1972" s="10">
        <v>5</v>
      </c>
      <c r="CX1972" s="10">
        <v>7</v>
      </c>
      <c r="CY1972" s="10">
        <v>7</v>
      </c>
      <c r="CZ1972" s="10">
        <v>5</v>
      </c>
      <c r="DA1972" s="10">
        <v>4</v>
      </c>
      <c r="DB1972" s="10">
        <v>6</v>
      </c>
      <c r="DC1972" s="10">
        <v>7</v>
      </c>
      <c r="DD1972" s="10">
        <v>4</v>
      </c>
      <c r="DE1972" s="10">
        <v>6</v>
      </c>
      <c r="DF1972" s="10">
        <v>4</v>
      </c>
      <c r="DG1972" s="10">
        <v>7</v>
      </c>
      <c r="DH1972" s="10">
        <v>5</v>
      </c>
      <c r="DI1972" s="10">
        <v>7</v>
      </c>
      <c r="DJ1972" s="10">
        <v>7</v>
      </c>
      <c r="DK1972" s="10">
        <v>4</v>
      </c>
      <c r="DL1972" s="10">
        <v>5</v>
      </c>
      <c r="DM1972" s="9" t="s">
        <v>154</v>
      </c>
      <c r="DN1972" s="10">
        <v>1983</v>
      </c>
      <c r="DO1972" s="9">
        <f t="shared" si="8"/>
        <v>38</v>
      </c>
      <c r="DP1972" s="9" t="s">
        <v>155</v>
      </c>
      <c r="DQ1972" s="9" t="s">
        <v>156</v>
      </c>
      <c r="DR1972" s="9" t="s">
        <v>157</v>
      </c>
      <c r="DS1972" s="9" t="s">
        <v>137</v>
      </c>
      <c r="DT1972" s="9" t="s">
        <v>657</v>
      </c>
      <c r="DU1972" s="9" t="s">
        <v>158</v>
      </c>
      <c r="DV1972" s="9" t="str">
        <f>VLOOKUP(DU1972,Metadata!$B$2:$C$7,2,FALSE)</f>
        <v>6+ years</v>
      </c>
    </row>
    <row r="1973" spans="1:126">
      <c r="A1973" s="13">
        <v>1972</v>
      </c>
      <c r="B1973" s="9" t="s">
        <v>135</v>
      </c>
      <c r="C1973" s="9" t="str">
        <f>VLOOKUP(B1973,Metadata!$M$2:$N$6,2,FALSE)</f>
        <v>Permanent Employee</v>
      </c>
      <c r="D1973" s="9" t="s">
        <v>159</v>
      </c>
      <c r="E1973" s="9" t="s">
        <v>137</v>
      </c>
      <c r="F1973" s="9" t="s">
        <v>138</v>
      </c>
      <c r="G1973" s="9" t="s">
        <v>140</v>
      </c>
      <c r="H1973" s="9" t="str">
        <f>IF(G1973="","",VLOOKUP(G1973,Metadata!$J$2:$K$22,2,FALSE))</f>
        <v>Lisbon Metropolitan Area</v>
      </c>
      <c r="I1973" s="9" t="s">
        <v>138</v>
      </c>
      <c r="J1973" s="9" t="str">
        <f>IF(I1973="","",VLOOKUP(I1973,Metadata!$P$2:$Q$43,2,FALSE))</f>
        <v>Europe</v>
      </c>
      <c r="K1973" s="9" t="str">
        <f t="shared" si="0"/>
        <v>Portugal</v>
      </c>
      <c r="L1973" s="9" t="s">
        <v>140</v>
      </c>
      <c r="M1973" s="9" t="str">
        <f>IF(L1973="","",VLOOKUP(L1973,Metadata!$J$2:$K$22,2,FALSE))</f>
        <v>Lisbon Metropolitan Area</v>
      </c>
      <c r="N1973" s="9" t="s">
        <v>214</v>
      </c>
      <c r="O1973" s="9" t="s">
        <v>239</v>
      </c>
      <c r="P1973" s="9" t="s">
        <v>142</v>
      </c>
      <c r="Q1973" s="10" t="str">
        <f t="shared" si="1"/>
        <v>Full Office Job</v>
      </c>
      <c r="R1973" s="10">
        <v>7</v>
      </c>
      <c r="S1973" s="9" t="s">
        <v>266</v>
      </c>
      <c r="T1973" s="9" t="s">
        <v>137</v>
      </c>
      <c r="U1973" s="9" t="str">
        <f>IF(S1973&lt;&gt;"",S1973,IF(T1973&lt;&gt;"",VLOOKUP(T1973,Metadata!$S$2:$T$228,2,FALSE),""))</f>
        <v>Data Scientist/Data Engineer</v>
      </c>
      <c r="V1973" s="9" t="s">
        <v>304</v>
      </c>
      <c r="W1973" s="9" t="s">
        <v>137</v>
      </c>
      <c r="X1973" s="9" t="s">
        <v>163</v>
      </c>
      <c r="Y1973" s="9" t="s">
        <v>137</v>
      </c>
      <c r="Z1973" s="9" t="s">
        <v>262</v>
      </c>
      <c r="AA1973" s="9" t="s">
        <v>137</v>
      </c>
      <c r="AB1973" s="9" t="s">
        <v>253</v>
      </c>
      <c r="AC1973" s="9" t="s">
        <v>147</v>
      </c>
      <c r="AD1973" s="9" t="s">
        <v>148</v>
      </c>
      <c r="AE1973" s="9"/>
      <c r="AF1973" s="9" t="s">
        <v>243</v>
      </c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 t="s">
        <v>284</v>
      </c>
      <c r="BC1973" s="9"/>
      <c r="BD1973" s="9"/>
      <c r="BE1973" s="9"/>
      <c r="BF1973" s="9"/>
      <c r="BG1973" s="9"/>
      <c r="BH1973" s="9"/>
      <c r="BI1973" s="9"/>
      <c r="BJ1973" s="9"/>
      <c r="BK1973" s="9"/>
      <c r="BL1973" s="9" t="s">
        <v>199</v>
      </c>
      <c r="BM1973" s="9"/>
      <c r="BN1973" s="9"/>
      <c r="BO1973" s="9"/>
      <c r="BP1973" s="9"/>
      <c r="BQ1973" s="9" t="s">
        <v>219</v>
      </c>
      <c r="BR1973" s="9"/>
      <c r="BS1973" s="9"/>
      <c r="BT1973" s="9"/>
      <c r="BU1973" s="9"/>
      <c r="BV1973" s="9"/>
      <c r="BW1973" s="9"/>
      <c r="BX1973" s="9"/>
      <c r="BY1973" s="9"/>
      <c r="BZ1973" s="9"/>
      <c r="CA1973" s="10"/>
      <c r="CB1973" s="10" t="str">
        <f t="shared" si="5"/>
        <v/>
      </c>
      <c r="CC1973" s="10"/>
      <c r="CD1973" s="9" t="str">
        <f t="shared" si="2"/>
        <v/>
      </c>
      <c r="CE1973" s="9" t="s">
        <v>151</v>
      </c>
      <c r="CF1973" s="9" t="s">
        <v>188</v>
      </c>
      <c r="CG1973" s="9">
        <f>IF(CF1973="","",VLOOKUP(CF1973,Metadata!$D$2:$H$20,2,FALSE))</f>
        <v>17500</v>
      </c>
      <c r="CH1973" s="9">
        <f>IF(CF1973="","",VLOOKUP(CF1973,Metadata!$D$2:$H$20,4,FALSE))</f>
        <v>15000</v>
      </c>
      <c r="CI1973" s="9">
        <f>IF(CF1973="","",VLOOKUP(CF1973,Metadata!$D$2:$H$20,5,FALSE))</f>
        <v>20000</v>
      </c>
      <c r="CJ1973" s="9">
        <f t="shared" si="3"/>
        <v>17500</v>
      </c>
      <c r="CK1973" s="9" t="s">
        <v>153</v>
      </c>
      <c r="CL1973" s="10">
        <v>2</v>
      </c>
      <c r="CM1973" s="10">
        <v>5</v>
      </c>
      <c r="CN1973" s="10">
        <v>7</v>
      </c>
      <c r="CO1973" s="10">
        <v>6</v>
      </c>
      <c r="CP1973" s="10">
        <v>6</v>
      </c>
      <c r="CQ1973" s="10">
        <v>6</v>
      </c>
      <c r="CR1973" s="10">
        <v>6</v>
      </c>
      <c r="CS1973" s="10">
        <v>6</v>
      </c>
      <c r="CT1973" s="10">
        <v>5</v>
      </c>
      <c r="CU1973" s="10">
        <v>6</v>
      </c>
      <c r="CV1973" s="10">
        <v>6</v>
      </c>
      <c r="CW1973" s="10">
        <v>5</v>
      </c>
      <c r="CX1973" s="10">
        <v>4</v>
      </c>
      <c r="CY1973" s="10">
        <v>6</v>
      </c>
      <c r="CZ1973" s="10">
        <v>6</v>
      </c>
      <c r="DA1973" s="10">
        <v>7</v>
      </c>
      <c r="DB1973" s="10">
        <v>7</v>
      </c>
      <c r="DC1973" s="10">
        <v>7</v>
      </c>
      <c r="DD1973" s="10">
        <v>6</v>
      </c>
      <c r="DE1973" s="10">
        <v>7</v>
      </c>
      <c r="DF1973" s="10">
        <v>7</v>
      </c>
      <c r="DG1973" s="10">
        <v>6</v>
      </c>
      <c r="DH1973" s="10">
        <v>7</v>
      </c>
      <c r="DI1973" s="10">
        <v>7</v>
      </c>
      <c r="DJ1973" s="10">
        <v>1</v>
      </c>
      <c r="DK1973" s="10">
        <v>5</v>
      </c>
      <c r="DL1973" s="10">
        <v>5</v>
      </c>
      <c r="DM1973" s="9" t="s">
        <v>154</v>
      </c>
      <c r="DN1973" s="10">
        <v>1989</v>
      </c>
      <c r="DO1973" s="9">
        <f t="shared" si="8"/>
        <v>32</v>
      </c>
      <c r="DP1973" s="9" t="s">
        <v>155</v>
      </c>
      <c r="DQ1973" s="9" t="s">
        <v>227</v>
      </c>
      <c r="DR1973" s="9" t="s">
        <v>157</v>
      </c>
      <c r="DS1973" s="9" t="s">
        <v>137</v>
      </c>
      <c r="DT1973" s="9" t="s">
        <v>657</v>
      </c>
      <c r="DU1973" s="9" t="s">
        <v>203</v>
      </c>
      <c r="DV1973" s="9" t="str">
        <f>VLOOKUP(DU1973,Metadata!$B$2:$C$7,2,FALSE)</f>
        <v>6+ years</v>
      </c>
    </row>
    <row r="1974" spans="1:126">
      <c r="A1974" s="13">
        <v>1973</v>
      </c>
      <c r="B1974" s="9" t="s">
        <v>135</v>
      </c>
      <c r="C1974" s="9" t="str">
        <f>VLOOKUP(B1974,Metadata!$M$2:$N$6,2,FALSE)</f>
        <v>Permanent Employee</v>
      </c>
      <c r="D1974" s="9" t="s">
        <v>136</v>
      </c>
      <c r="E1974" s="9" t="s">
        <v>137</v>
      </c>
      <c r="F1974" s="9" t="s">
        <v>138</v>
      </c>
      <c r="G1974" s="9" t="s">
        <v>172</v>
      </c>
      <c r="H1974" s="9" t="str">
        <f>IF(G1974="","",VLOOKUP(G1974,Metadata!$J$2:$K$22,2,FALSE))</f>
        <v>Porto Metropolitan Area</v>
      </c>
      <c r="I1974" s="9" t="s">
        <v>138</v>
      </c>
      <c r="J1974" s="9" t="str">
        <f>IF(I1974="","",VLOOKUP(I1974,Metadata!$P$2:$Q$43,2,FALSE))</f>
        <v>Europe</v>
      </c>
      <c r="K1974" s="9" t="str">
        <f t="shared" si="0"/>
        <v>Portugal</v>
      </c>
      <c r="L1974" s="9" t="s">
        <v>172</v>
      </c>
      <c r="M1974" s="9" t="str">
        <f>IF(L1974="","",VLOOKUP(L1974,Metadata!$J$2:$K$22,2,FALSE))</f>
        <v>Porto Metropolitan Area</v>
      </c>
      <c r="N1974" s="9" t="s">
        <v>205</v>
      </c>
      <c r="O1974" s="9" t="s">
        <v>137</v>
      </c>
      <c r="P1974" s="9" t="s">
        <v>137</v>
      </c>
      <c r="Q1974" s="10" t="str">
        <f t="shared" si="1"/>
        <v>Full Office Job</v>
      </c>
      <c r="R1974" s="10">
        <v>5</v>
      </c>
      <c r="S1974" s="9" t="s">
        <v>229</v>
      </c>
      <c r="T1974" s="9" t="s">
        <v>137</v>
      </c>
      <c r="U1974" s="9" t="str">
        <f>IF(S1974&lt;&gt;"",S1974,IF(T1974&lt;&gt;"",VLOOKUP(T1974,Metadata!$S$2:$T$228,2,FALSE),""))</f>
        <v>Project Manager</v>
      </c>
      <c r="V1974" s="9" t="s">
        <v>217</v>
      </c>
      <c r="W1974" s="9" t="s">
        <v>137</v>
      </c>
      <c r="X1974" s="9" t="s">
        <v>145</v>
      </c>
      <c r="Y1974" s="9" t="s">
        <v>137</v>
      </c>
      <c r="Z1974" s="9" t="s">
        <v>146</v>
      </c>
      <c r="AA1974" s="9" t="s">
        <v>137</v>
      </c>
      <c r="AB1974" s="9" t="s">
        <v>137</v>
      </c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 t="s">
        <v>150</v>
      </c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 t="s">
        <v>150</v>
      </c>
      <c r="BZ1974" s="9" t="s">
        <v>137</v>
      </c>
      <c r="CA1974" s="10"/>
      <c r="CB1974" s="10" t="str">
        <f t="shared" si="5"/>
        <v/>
      </c>
      <c r="CC1974" s="10"/>
      <c r="CD1974" s="9" t="str">
        <f t="shared" si="2"/>
        <v/>
      </c>
      <c r="CE1974" s="9" t="s">
        <v>151</v>
      </c>
      <c r="CF1974" s="9" t="s">
        <v>225</v>
      </c>
      <c r="CG1974" s="9">
        <f>IF(CF1974="","",VLOOKUP(CF1974,Metadata!$D$2:$H$20,2,FALSE))</f>
        <v>22500</v>
      </c>
      <c r="CH1974" s="9">
        <f>IF(CF1974="","",VLOOKUP(CF1974,Metadata!$D$2:$H$20,4,FALSE))</f>
        <v>20000</v>
      </c>
      <c r="CI1974" s="9">
        <f>IF(CF1974="","",VLOOKUP(CF1974,Metadata!$D$2:$H$20,5,FALSE))</f>
        <v>25000</v>
      </c>
      <c r="CJ1974" s="9">
        <f t="shared" si="3"/>
        <v>22500</v>
      </c>
      <c r="CK1974" s="9" t="s">
        <v>153</v>
      </c>
      <c r="CL1974" s="10">
        <v>3</v>
      </c>
      <c r="CM1974" s="10">
        <v>5</v>
      </c>
      <c r="CN1974" s="10">
        <v>5</v>
      </c>
      <c r="CO1974" s="10">
        <v>5</v>
      </c>
      <c r="CP1974" s="10">
        <v>4</v>
      </c>
      <c r="CQ1974" s="10">
        <v>7</v>
      </c>
      <c r="CR1974" s="10">
        <v>5</v>
      </c>
      <c r="CS1974" s="10">
        <v>5</v>
      </c>
      <c r="CT1974" s="10">
        <v>5</v>
      </c>
      <c r="CU1974" s="10">
        <v>4</v>
      </c>
      <c r="CV1974" s="10">
        <v>4</v>
      </c>
      <c r="CW1974" s="10">
        <v>4</v>
      </c>
      <c r="CX1974" s="10">
        <v>4</v>
      </c>
      <c r="CY1974" s="10">
        <v>4</v>
      </c>
      <c r="CZ1974" s="10">
        <v>5</v>
      </c>
      <c r="DA1974" s="10">
        <v>5</v>
      </c>
      <c r="DB1974" s="10">
        <v>4</v>
      </c>
      <c r="DC1974" s="10">
        <v>6</v>
      </c>
      <c r="DD1974" s="10">
        <v>5</v>
      </c>
      <c r="DE1974" s="10">
        <v>5</v>
      </c>
      <c r="DF1974" s="10">
        <v>5</v>
      </c>
      <c r="DG1974" s="10">
        <v>6</v>
      </c>
      <c r="DH1974" s="10">
        <v>6</v>
      </c>
      <c r="DI1974" s="10">
        <v>7</v>
      </c>
      <c r="DJ1974" s="10">
        <v>4</v>
      </c>
      <c r="DK1974" s="10">
        <v>4</v>
      </c>
      <c r="DL1974" s="10">
        <v>5</v>
      </c>
      <c r="DM1974" s="9" t="s">
        <v>154</v>
      </c>
      <c r="DN1974" s="10">
        <v>1986</v>
      </c>
      <c r="DO1974" s="9">
        <f t="shared" si="8"/>
        <v>35</v>
      </c>
      <c r="DP1974" s="9" t="s">
        <v>222</v>
      </c>
      <c r="DQ1974" s="9" t="s">
        <v>156</v>
      </c>
      <c r="DR1974" s="9" t="s">
        <v>157</v>
      </c>
      <c r="DS1974" s="9" t="s">
        <v>137</v>
      </c>
      <c r="DT1974" s="9" t="s">
        <v>657</v>
      </c>
      <c r="DU1974" s="9" t="s">
        <v>158</v>
      </c>
      <c r="DV1974" s="9" t="str">
        <f>VLOOKUP(DU1974,Metadata!$B$2:$C$7,2,FALSE)</f>
        <v>6+ years</v>
      </c>
    </row>
    <row r="1975" spans="1:126">
      <c r="A1975" s="13">
        <v>1974</v>
      </c>
      <c r="B1975" s="9" t="s">
        <v>135</v>
      </c>
      <c r="C1975" s="9" t="str">
        <f>VLOOKUP(B1975,Metadata!$M$2:$N$6,2,FALSE)</f>
        <v>Permanent Employee</v>
      </c>
      <c r="D1975" s="9" t="s">
        <v>159</v>
      </c>
      <c r="E1975" s="9" t="s">
        <v>137</v>
      </c>
      <c r="F1975" s="9" t="s">
        <v>138</v>
      </c>
      <c r="G1975" s="9" t="s">
        <v>160</v>
      </c>
      <c r="H1975" s="9" t="str">
        <f>IF(G1975="","",VLOOKUP(G1975,Metadata!$J$2:$K$22,2,FALSE))</f>
        <v>Centre</v>
      </c>
      <c r="I1975" s="9" t="s">
        <v>138</v>
      </c>
      <c r="J1975" s="9" t="str">
        <f>IF(I1975="","",VLOOKUP(I1975,Metadata!$P$2:$Q$43,2,FALSE))</f>
        <v>Europe</v>
      </c>
      <c r="K1975" s="9" t="str">
        <f t="shared" si="0"/>
        <v>Portugal</v>
      </c>
      <c r="L1975" s="9" t="s">
        <v>140</v>
      </c>
      <c r="M1975" s="9" t="str">
        <f>IF(L1975="","",VLOOKUP(L1975,Metadata!$J$2:$K$22,2,FALSE))</f>
        <v>Lisbon Metropolitan Area</v>
      </c>
      <c r="N1975" s="9" t="s">
        <v>141</v>
      </c>
      <c r="O1975" s="9" t="s">
        <v>137</v>
      </c>
      <c r="P1975" s="9" t="s">
        <v>142</v>
      </c>
      <c r="Q1975" s="10" t="str">
        <f t="shared" si="1"/>
        <v>Full Office Job</v>
      </c>
      <c r="R1975" s="10">
        <v>6</v>
      </c>
      <c r="S1975" s="9" t="s">
        <v>192</v>
      </c>
      <c r="T1975" s="9" t="s">
        <v>137</v>
      </c>
      <c r="U1975" s="9" t="str">
        <f>IF(S1975&lt;&gt;"",S1975,IF(T1975&lt;&gt;"",VLOOKUP(T1975,Metadata!$S$2:$T$228,2,FALSE),""))</f>
        <v>Back-End Developer</v>
      </c>
      <c r="V1975" s="9" t="s">
        <v>268</v>
      </c>
      <c r="W1975" s="9" t="s">
        <v>137</v>
      </c>
      <c r="X1975" s="9" t="s">
        <v>145</v>
      </c>
      <c r="Y1975" s="9" t="s">
        <v>137</v>
      </c>
      <c r="Z1975" s="9" t="s">
        <v>184</v>
      </c>
      <c r="AA1975" s="9" t="s">
        <v>165</v>
      </c>
      <c r="AB1975" s="9" t="s">
        <v>253</v>
      </c>
      <c r="AC1975" s="9" t="s">
        <v>147</v>
      </c>
      <c r="AD1975" s="9" t="s">
        <v>148</v>
      </c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 t="s">
        <v>167</v>
      </c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10"/>
      <c r="CB1975" s="10" t="str">
        <f t="shared" si="5"/>
        <v/>
      </c>
      <c r="CC1975" s="10"/>
      <c r="CD1975" s="9" t="str">
        <f t="shared" si="2"/>
        <v/>
      </c>
      <c r="CE1975" s="9" t="s">
        <v>168</v>
      </c>
      <c r="CF1975" s="9" t="s">
        <v>254</v>
      </c>
      <c r="CG1975" s="9">
        <f>IF(CF1975="","",VLOOKUP(CF1975,Metadata!$D$2:$H$20,2,FALSE))</f>
        <v>37500</v>
      </c>
      <c r="CH1975" s="9">
        <f>IF(CF1975="","",VLOOKUP(CF1975,Metadata!$D$2:$H$20,4,FALSE))</f>
        <v>35000</v>
      </c>
      <c r="CI1975" s="9">
        <f>IF(CF1975="","",VLOOKUP(CF1975,Metadata!$D$2:$H$20,5,FALSE))</f>
        <v>40000</v>
      </c>
      <c r="CJ1975" s="9">
        <f t="shared" si="3"/>
        <v>37500</v>
      </c>
      <c r="CK1975" s="9" t="s">
        <v>189</v>
      </c>
      <c r="CL1975" s="10">
        <v>4</v>
      </c>
      <c r="CM1975" s="10">
        <v>3</v>
      </c>
      <c r="CN1975" s="10">
        <v>6</v>
      </c>
      <c r="CO1975" s="10">
        <v>6</v>
      </c>
      <c r="CP1975" s="10">
        <v>7</v>
      </c>
      <c r="CQ1975" s="10">
        <v>7</v>
      </c>
      <c r="CR1975" s="10">
        <v>6</v>
      </c>
      <c r="CS1975" s="10">
        <v>7</v>
      </c>
      <c r="CT1975" s="10">
        <v>7</v>
      </c>
      <c r="CU1975" s="10">
        <v>4</v>
      </c>
      <c r="CV1975" s="10">
        <v>4</v>
      </c>
      <c r="CW1975" s="10">
        <v>4</v>
      </c>
      <c r="CX1975" s="10">
        <v>6</v>
      </c>
      <c r="CY1975" s="10">
        <v>4</v>
      </c>
      <c r="CZ1975" s="10">
        <v>3</v>
      </c>
      <c r="DA1975" s="10">
        <v>4</v>
      </c>
      <c r="DB1975" s="10">
        <v>5</v>
      </c>
      <c r="DC1975" s="10">
        <v>7</v>
      </c>
      <c r="DD1975" s="10">
        <v>2</v>
      </c>
      <c r="DE1975" s="10">
        <v>7</v>
      </c>
      <c r="DF1975" s="10">
        <v>5</v>
      </c>
      <c r="DG1975" s="10">
        <v>7</v>
      </c>
      <c r="DH1975" s="10">
        <v>4</v>
      </c>
      <c r="DI1975" s="10">
        <v>7</v>
      </c>
      <c r="DJ1975" s="10">
        <v>5</v>
      </c>
      <c r="DK1975" s="10">
        <v>6</v>
      </c>
      <c r="DL1975" s="10">
        <v>6</v>
      </c>
      <c r="DM1975" s="9" t="s">
        <v>154</v>
      </c>
      <c r="DN1975" s="10">
        <v>1985</v>
      </c>
      <c r="DO1975" s="9">
        <f t="shared" si="8"/>
        <v>36</v>
      </c>
      <c r="DP1975" s="9" t="s">
        <v>155</v>
      </c>
      <c r="DQ1975" s="9" t="s">
        <v>156</v>
      </c>
      <c r="DR1975" s="9" t="s">
        <v>157</v>
      </c>
      <c r="DS1975" s="9" t="s">
        <v>137</v>
      </c>
      <c r="DT1975" s="9" t="s">
        <v>657</v>
      </c>
      <c r="DU1975" s="9" t="s">
        <v>158</v>
      </c>
      <c r="DV1975" s="9" t="str">
        <f>VLOOKUP(DU1975,Metadata!$B$2:$C$7,2,FALSE)</f>
        <v>6+ years</v>
      </c>
    </row>
    <row r="1976" spans="1:126">
      <c r="A1976" s="13">
        <v>1975</v>
      </c>
      <c r="B1976" s="9" t="s">
        <v>135</v>
      </c>
      <c r="C1976" s="9" t="str">
        <f>VLOOKUP(B1976,Metadata!$M$2:$N$6,2,FALSE)</f>
        <v>Permanent Employee</v>
      </c>
      <c r="D1976" s="9" t="s">
        <v>159</v>
      </c>
      <c r="E1976" s="9" t="s">
        <v>137</v>
      </c>
      <c r="F1976" s="9" t="s">
        <v>138</v>
      </c>
      <c r="G1976" s="9" t="s">
        <v>160</v>
      </c>
      <c r="H1976" s="9" t="str">
        <f>IF(G1976="","",VLOOKUP(G1976,Metadata!$J$2:$K$22,2,FALSE))</f>
        <v>Centre</v>
      </c>
      <c r="I1976" s="9" t="s">
        <v>138</v>
      </c>
      <c r="J1976" s="9" t="str">
        <f>IF(I1976="","",VLOOKUP(I1976,Metadata!$P$2:$Q$43,2,FALSE))</f>
        <v>Europe</v>
      </c>
      <c r="K1976" s="9" t="str">
        <f t="shared" si="0"/>
        <v>Portugal</v>
      </c>
      <c r="L1976" s="9" t="s">
        <v>160</v>
      </c>
      <c r="M1976" s="9" t="str">
        <f>IF(L1976="","",VLOOKUP(L1976,Metadata!$J$2:$K$22,2,FALSE))</f>
        <v>Centre</v>
      </c>
      <c r="N1976" s="9" t="s">
        <v>141</v>
      </c>
      <c r="O1976" s="9" t="s">
        <v>137</v>
      </c>
      <c r="P1976" s="9" t="s">
        <v>191</v>
      </c>
      <c r="Q1976" s="10" t="str">
        <f t="shared" si="1"/>
        <v>Remote Job (full or flexible)</v>
      </c>
      <c r="R1976" s="10">
        <v>7</v>
      </c>
      <c r="S1976" s="9" t="s">
        <v>137</v>
      </c>
      <c r="T1976" s="9" t="s">
        <v>733</v>
      </c>
      <c r="U1976" s="9" t="str">
        <f>IF(S1976&lt;&gt;"",S1976,IF(T1976&lt;&gt;"",VLOOKUP(T1976,Metadata!$S$2:$T$228,2,FALSE),""))</f>
        <v>Data Scientist/Data Engineer</v>
      </c>
      <c r="V1976" s="9" t="s">
        <v>309</v>
      </c>
      <c r="W1976" s="9" t="s">
        <v>137</v>
      </c>
      <c r="X1976" s="9" t="s">
        <v>137</v>
      </c>
      <c r="Y1976" s="9" t="s">
        <v>157</v>
      </c>
      <c r="Z1976" s="9" t="s">
        <v>146</v>
      </c>
      <c r="AA1976" s="9" t="s">
        <v>137</v>
      </c>
      <c r="AB1976" s="9" t="s">
        <v>137</v>
      </c>
      <c r="AC1976" s="9"/>
      <c r="AD1976" s="9" t="s">
        <v>148</v>
      </c>
      <c r="AE1976" s="9"/>
      <c r="AF1976" s="9"/>
      <c r="AG1976" s="9"/>
      <c r="AH1976" s="9" t="s">
        <v>176</v>
      </c>
      <c r="AI1976" s="9" t="s">
        <v>230</v>
      </c>
      <c r="AJ1976" s="9"/>
      <c r="AK1976" s="9"/>
      <c r="AL1976" s="9"/>
      <c r="AM1976" s="9"/>
      <c r="AN1976" s="9"/>
      <c r="AO1976" s="9"/>
      <c r="AP1976" s="9"/>
      <c r="AQ1976" s="9"/>
      <c r="AR1976" s="9"/>
      <c r="AS1976" s="9" t="s">
        <v>411</v>
      </c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 t="s">
        <v>150</v>
      </c>
      <c r="BZ1976" s="9" t="s">
        <v>137</v>
      </c>
      <c r="CA1976" s="10"/>
      <c r="CB1976" s="10" t="str">
        <f t="shared" si="5"/>
        <v/>
      </c>
      <c r="CC1976" s="10"/>
      <c r="CD1976" s="9" t="str">
        <f t="shared" si="2"/>
        <v/>
      </c>
      <c r="CE1976" s="9" t="s">
        <v>151</v>
      </c>
      <c r="CF1976" s="9" t="s">
        <v>169</v>
      </c>
      <c r="CG1976" s="9">
        <f>IF(CF1976="","",VLOOKUP(CF1976,Metadata!$D$2:$H$20,2,FALSE))</f>
        <v>12500</v>
      </c>
      <c r="CH1976" s="9">
        <f>IF(CF1976="","",VLOOKUP(CF1976,Metadata!$D$2:$H$20,4,FALSE))</f>
        <v>0</v>
      </c>
      <c r="CI1976" s="9">
        <f>IF(CF1976="","",VLOOKUP(CF1976,Metadata!$D$2:$H$20,5,FALSE))</f>
        <v>15000</v>
      </c>
      <c r="CJ1976" s="9">
        <f t="shared" si="3"/>
        <v>12500</v>
      </c>
      <c r="CK1976" s="9" t="s">
        <v>153</v>
      </c>
      <c r="CL1976" s="10">
        <v>1</v>
      </c>
      <c r="CM1976" s="10">
        <v>2</v>
      </c>
      <c r="CN1976" s="10">
        <v>7</v>
      </c>
      <c r="CO1976" s="10">
        <v>5</v>
      </c>
      <c r="CP1976" s="10">
        <v>5</v>
      </c>
      <c r="CQ1976" s="10">
        <v>7</v>
      </c>
      <c r="CR1976" s="10">
        <v>7</v>
      </c>
      <c r="CS1976" s="10">
        <v>7</v>
      </c>
      <c r="CT1976" s="10">
        <v>4</v>
      </c>
      <c r="CU1976" s="10">
        <v>5</v>
      </c>
      <c r="CV1976" s="10">
        <v>3</v>
      </c>
      <c r="CW1976" s="10">
        <v>5</v>
      </c>
      <c r="CX1976" s="10">
        <v>5</v>
      </c>
      <c r="CY1976" s="10">
        <v>5</v>
      </c>
      <c r="CZ1976" s="10">
        <v>6</v>
      </c>
      <c r="DA1976" s="10">
        <v>6</v>
      </c>
      <c r="DB1976" s="10">
        <v>6</v>
      </c>
      <c r="DC1976" s="10">
        <v>6</v>
      </c>
      <c r="DD1976" s="10">
        <v>4</v>
      </c>
      <c r="DE1976" s="10">
        <v>5</v>
      </c>
      <c r="DF1976" s="10">
        <v>6</v>
      </c>
      <c r="DG1976" s="10">
        <v>6</v>
      </c>
      <c r="DH1976" s="10">
        <v>6</v>
      </c>
      <c r="DI1976" s="10">
        <v>6</v>
      </c>
      <c r="DJ1976" s="10">
        <v>4</v>
      </c>
      <c r="DK1976" s="10">
        <v>6</v>
      </c>
      <c r="DL1976" s="10">
        <v>6</v>
      </c>
      <c r="DM1976" s="9" t="s">
        <v>154</v>
      </c>
      <c r="DN1976" s="10">
        <v>1983</v>
      </c>
      <c r="DO1976" s="9">
        <f t="shared" si="8"/>
        <v>38</v>
      </c>
      <c r="DP1976" s="9" t="s">
        <v>155</v>
      </c>
      <c r="DQ1976" s="9" t="s">
        <v>156</v>
      </c>
      <c r="DR1976" s="9" t="s">
        <v>157</v>
      </c>
      <c r="DS1976" s="9" t="s">
        <v>137</v>
      </c>
      <c r="DT1976" s="9" t="s">
        <v>657</v>
      </c>
      <c r="DU1976" s="9" t="s">
        <v>203</v>
      </c>
      <c r="DV1976" s="9" t="str">
        <f>VLOOKUP(DU1976,Metadata!$B$2:$C$7,2,FALSE)</f>
        <v>6+ years</v>
      </c>
    </row>
    <row r="1977" spans="1:126">
      <c r="A1977" s="13">
        <v>1976</v>
      </c>
      <c r="B1977" s="9" t="s">
        <v>135</v>
      </c>
      <c r="C1977" s="9" t="str">
        <f>VLOOKUP(B1977,Metadata!$M$2:$N$6,2,FALSE)</f>
        <v>Permanent Employee</v>
      </c>
      <c r="D1977" s="9" t="s">
        <v>136</v>
      </c>
      <c r="E1977" s="9" t="s">
        <v>137</v>
      </c>
      <c r="F1977" s="9" t="s">
        <v>138</v>
      </c>
      <c r="G1977" s="9" t="s">
        <v>172</v>
      </c>
      <c r="H1977" s="9" t="str">
        <f>IF(G1977="","",VLOOKUP(G1977,Metadata!$J$2:$K$22,2,FALSE))</f>
        <v>Porto Metropolitan Area</v>
      </c>
      <c r="I1977" s="9" t="s">
        <v>138</v>
      </c>
      <c r="J1977" s="9" t="str">
        <f>IF(I1977="","",VLOOKUP(I1977,Metadata!$P$2:$Q$43,2,FALSE))</f>
        <v>Europe</v>
      </c>
      <c r="K1977" s="9" t="str">
        <f t="shared" si="0"/>
        <v>Portugal</v>
      </c>
      <c r="L1977" s="9" t="s">
        <v>172</v>
      </c>
      <c r="M1977" s="9" t="str">
        <f>IF(L1977="","",VLOOKUP(L1977,Metadata!$J$2:$K$22,2,FALSE))</f>
        <v>Porto Metropolitan Area</v>
      </c>
      <c r="N1977" s="9" t="s">
        <v>141</v>
      </c>
      <c r="O1977" s="9" t="s">
        <v>137</v>
      </c>
      <c r="P1977" s="9" t="s">
        <v>142</v>
      </c>
      <c r="Q1977" s="10" t="str">
        <f t="shared" si="1"/>
        <v>Full Office Job</v>
      </c>
      <c r="R1977" s="10">
        <v>5</v>
      </c>
      <c r="S1977" s="9" t="s">
        <v>161</v>
      </c>
      <c r="T1977" s="9" t="s">
        <v>137</v>
      </c>
      <c r="U1977" s="9" t="str">
        <f>IF(S1977&lt;&gt;"",S1977,IF(T1977&lt;&gt;"",VLOOKUP(T1977,Metadata!$S$2:$T$228,2,FALSE),""))</f>
        <v>Full-Stack Developer</v>
      </c>
      <c r="V1977" s="9" t="s">
        <v>256</v>
      </c>
      <c r="W1977" s="9" t="s">
        <v>137</v>
      </c>
      <c r="X1977" s="9" t="s">
        <v>163</v>
      </c>
      <c r="Y1977" s="9" t="s">
        <v>137</v>
      </c>
      <c r="Z1977" s="9" t="s">
        <v>193</v>
      </c>
      <c r="AA1977" s="9" t="s">
        <v>165</v>
      </c>
      <c r="AB1977" s="9" t="s">
        <v>137</v>
      </c>
      <c r="AC1977" s="9" t="s">
        <v>147</v>
      </c>
      <c r="AD1977" s="9"/>
      <c r="AE1977" s="9" t="s">
        <v>194</v>
      </c>
      <c r="AF1977" s="9"/>
      <c r="AG1977" s="9"/>
      <c r="AH1977" s="9"/>
      <c r="AI1977" s="9"/>
      <c r="AJ1977" s="9" t="s">
        <v>185</v>
      </c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 t="s">
        <v>178</v>
      </c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198</v>
      </c>
      <c r="BL1977" s="9" t="s">
        <v>199</v>
      </c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10"/>
      <c r="CB1977" s="10" t="str">
        <f t="shared" si="5"/>
        <v/>
      </c>
      <c r="CC1977" s="10"/>
      <c r="CD1977" s="9" t="str">
        <f t="shared" si="2"/>
        <v/>
      </c>
      <c r="CE1977" s="9" t="s">
        <v>168</v>
      </c>
      <c r="CF1977" s="9" t="s">
        <v>169</v>
      </c>
      <c r="CG1977" s="9">
        <f>IF(CF1977="","",VLOOKUP(CF1977,Metadata!$D$2:$H$20,2,FALSE))</f>
        <v>12500</v>
      </c>
      <c r="CH1977" s="9">
        <f>IF(CF1977="","",VLOOKUP(CF1977,Metadata!$D$2:$H$20,4,FALSE))</f>
        <v>0</v>
      </c>
      <c r="CI1977" s="9">
        <f>IF(CF1977="","",VLOOKUP(CF1977,Metadata!$D$2:$H$20,5,FALSE))</f>
        <v>15000</v>
      </c>
      <c r="CJ1977" s="9">
        <f t="shared" si="3"/>
        <v>12500</v>
      </c>
      <c r="CK1977" s="9" t="s">
        <v>153</v>
      </c>
      <c r="CL1977" s="10">
        <v>1</v>
      </c>
      <c r="CM1977" s="10">
        <v>5</v>
      </c>
      <c r="CN1977" s="10">
        <v>5</v>
      </c>
      <c r="CO1977" s="10">
        <v>5</v>
      </c>
      <c r="CP1977" s="10">
        <v>7</v>
      </c>
      <c r="CQ1977" s="10">
        <v>7</v>
      </c>
      <c r="CR1977" s="10">
        <v>3</v>
      </c>
      <c r="CS1977" s="10">
        <v>5</v>
      </c>
      <c r="CT1977" s="10">
        <v>6</v>
      </c>
      <c r="CU1977" s="10">
        <v>6</v>
      </c>
      <c r="CV1977" s="10">
        <v>6</v>
      </c>
      <c r="CW1977" s="10">
        <v>4</v>
      </c>
      <c r="CX1977" s="10">
        <v>5</v>
      </c>
      <c r="CY1977" s="10">
        <v>7</v>
      </c>
      <c r="CZ1977" s="10">
        <v>7</v>
      </c>
      <c r="DA1977" s="10">
        <v>5</v>
      </c>
      <c r="DB1977" s="10">
        <v>3</v>
      </c>
      <c r="DC1977" s="10">
        <v>5</v>
      </c>
      <c r="DD1977" s="10">
        <v>6</v>
      </c>
      <c r="DE1977" s="10">
        <v>7</v>
      </c>
      <c r="DF1977" s="10">
        <v>6</v>
      </c>
      <c r="DG1977" s="10">
        <v>7</v>
      </c>
      <c r="DH1977" s="10">
        <v>5</v>
      </c>
      <c r="DI1977" s="10">
        <v>4</v>
      </c>
      <c r="DJ1977" s="10">
        <v>3</v>
      </c>
      <c r="DK1977" s="10">
        <v>6</v>
      </c>
      <c r="DL1977" s="10">
        <v>2</v>
      </c>
      <c r="DM1977" s="9" t="s">
        <v>154</v>
      </c>
      <c r="DN1977" s="10">
        <v>1994</v>
      </c>
      <c r="DO1977" s="9">
        <f t="shared" si="8"/>
        <v>27</v>
      </c>
      <c r="DP1977" s="9" t="s">
        <v>155</v>
      </c>
      <c r="DQ1977" s="9" t="s">
        <v>202</v>
      </c>
      <c r="DR1977" s="9" t="s">
        <v>157</v>
      </c>
      <c r="DS1977" s="9" t="s">
        <v>137</v>
      </c>
      <c r="DT1977" s="9" t="s">
        <v>657</v>
      </c>
      <c r="DU1977" s="9" t="s">
        <v>168</v>
      </c>
      <c r="DV1977" s="9" t="str">
        <f>VLOOKUP(DU1977,Metadata!$B$2:$C$7,2,FALSE)</f>
        <v>0 - 3 years</v>
      </c>
    </row>
    <row r="1978" spans="1:126">
      <c r="A1978" s="13">
        <v>1977</v>
      </c>
      <c r="B1978" s="9" t="s">
        <v>135</v>
      </c>
      <c r="C1978" s="9" t="str">
        <f>VLOOKUP(B1978,Metadata!$M$2:$N$6,2,FALSE)</f>
        <v>Permanent Employee</v>
      </c>
      <c r="D1978" s="9" t="s">
        <v>159</v>
      </c>
      <c r="E1978" s="9" t="s">
        <v>137</v>
      </c>
      <c r="F1978" s="9" t="s">
        <v>138</v>
      </c>
      <c r="G1978" s="9" t="s">
        <v>172</v>
      </c>
      <c r="H1978" s="9" t="str">
        <f>IF(G1978="","",VLOOKUP(G1978,Metadata!$J$2:$K$22,2,FALSE))</f>
        <v>Porto Metropolitan Area</v>
      </c>
      <c r="I1978" s="9" t="s">
        <v>138</v>
      </c>
      <c r="J1978" s="9" t="str">
        <f>IF(I1978="","",VLOOKUP(I1978,Metadata!$P$2:$Q$43,2,FALSE))</f>
        <v>Europe</v>
      </c>
      <c r="K1978" s="9" t="str">
        <f t="shared" si="0"/>
        <v>Portugal</v>
      </c>
      <c r="L1978" s="9" t="s">
        <v>172</v>
      </c>
      <c r="M1978" s="9" t="str">
        <f>IF(L1978="","",VLOOKUP(L1978,Metadata!$J$2:$K$22,2,FALSE))</f>
        <v>Porto Metropolitan Area</v>
      </c>
      <c r="N1978" s="9" t="s">
        <v>214</v>
      </c>
      <c r="O1978" s="9" t="s">
        <v>136</v>
      </c>
      <c r="P1978" s="9" t="s">
        <v>142</v>
      </c>
      <c r="Q1978" s="10" t="str">
        <f t="shared" si="1"/>
        <v>Full Office Job</v>
      </c>
      <c r="R1978" s="10">
        <v>4</v>
      </c>
      <c r="S1978" s="9" t="s">
        <v>137</v>
      </c>
      <c r="T1978" s="9" t="s">
        <v>734</v>
      </c>
      <c r="U1978" s="9" t="str">
        <f>IF(S1978&lt;&gt;"",S1978,IF(T1978&lt;&gt;"",VLOOKUP(T1978,Metadata!$S$2:$T$228,2,FALSE),""))</f>
        <v>Full-Stack Developer</v>
      </c>
      <c r="V1978" s="9" t="s">
        <v>207</v>
      </c>
      <c r="W1978" s="9" t="s">
        <v>137</v>
      </c>
      <c r="X1978" s="9" t="s">
        <v>208</v>
      </c>
      <c r="Y1978" s="9" t="s">
        <v>137</v>
      </c>
      <c r="Z1978" s="9" t="s">
        <v>224</v>
      </c>
      <c r="AA1978" s="9" t="s">
        <v>137</v>
      </c>
      <c r="AB1978" s="9" t="s">
        <v>137</v>
      </c>
      <c r="AC1978" s="9" t="s">
        <v>147</v>
      </c>
      <c r="AD1978" s="9"/>
      <c r="AE1978" s="9"/>
      <c r="AF1978" s="9" t="s">
        <v>243</v>
      </c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 t="s">
        <v>167</v>
      </c>
      <c r="BK1978" s="9" t="s">
        <v>198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10"/>
      <c r="CB1978" s="10" t="str">
        <f t="shared" si="5"/>
        <v/>
      </c>
      <c r="CC1978" s="10"/>
      <c r="CD1978" s="9" t="str">
        <f t="shared" si="2"/>
        <v/>
      </c>
      <c r="CE1978" s="9" t="s">
        <v>168</v>
      </c>
      <c r="CF1978" s="9" t="s">
        <v>169</v>
      </c>
      <c r="CG1978" s="9">
        <f>IF(CF1978="","",VLOOKUP(CF1978,Metadata!$D$2:$H$20,2,FALSE))</f>
        <v>12500</v>
      </c>
      <c r="CH1978" s="9">
        <f>IF(CF1978="","",VLOOKUP(CF1978,Metadata!$D$2:$H$20,4,FALSE))</f>
        <v>0</v>
      </c>
      <c r="CI1978" s="9">
        <f>IF(CF1978="","",VLOOKUP(CF1978,Metadata!$D$2:$H$20,5,FALSE))</f>
        <v>15000</v>
      </c>
      <c r="CJ1978" s="9">
        <f t="shared" si="3"/>
        <v>12500</v>
      </c>
      <c r="CK1978" s="9" t="s">
        <v>153</v>
      </c>
      <c r="CL1978" s="10">
        <v>3</v>
      </c>
      <c r="CM1978" s="10">
        <v>5</v>
      </c>
      <c r="CN1978" s="10">
        <v>5</v>
      </c>
      <c r="CO1978" s="10">
        <v>7</v>
      </c>
      <c r="CP1978" s="10">
        <v>5</v>
      </c>
      <c r="CQ1978" s="10">
        <v>6</v>
      </c>
      <c r="CR1978" s="10">
        <v>3</v>
      </c>
      <c r="CS1978" s="10">
        <v>6</v>
      </c>
      <c r="CT1978" s="10">
        <v>4</v>
      </c>
      <c r="CU1978" s="10">
        <v>5</v>
      </c>
      <c r="CV1978" s="10">
        <v>6</v>
      </c>
      <c r="CW1978" s="10">
        <v>6</v>
      </c>
      <c r="CX1978" s="10">
        <v>6</v>
      </c>
      <c r="CY1978" s="10">
        <v>4</v>
      </c>
      <c r="CZ1978" s="10">
        <v>5</v>
      </c>
      <c r="DA1978" s="10">
        <v>7</v>
      </c>
      <c r="DB1978" s="10">
        <v>5</v>
      </c>
      <c r="DC1978" s="10">
        <v>7</v>
      </c>
      <c r="DD1978" s="10">
        <v>4</v>
      </c>
      <c r="DE1978" s="10">
        <v>6</v>
      </c>
      <c r="DF1978" s="10">
        <v>4</v>
      </c>
      <c r="DG1978" s="10">
        <v>6</v>
      </c>
      <c r="DH1978" s="10">
        <v>7</v>
      </c>
      <c r="DI1978" s="10">
        <v>7</v>
      </c>
      <c r="DJ1978" s="10">
        <v>5</v>
      </c>
      <c r="DK1978" s="10">
        <v>5</v>
      </c>
      <c r="DL1978" s="10">
        <v>2</v>
      </c>
      <c r="DM1978" s="9" t="s">
        <v>154</v>
      </c>
      <c r="DN1978" s="10">
        <v>1994</v>
      </c>
      <c r="DO1978" s="9">
        <f t="shared" si="8"/>
        <v>27</v>
      </c>
      <c r="DP1978" s="9" t="s">
        <v>155</v>
      </c>
      <c r="DQ1978" s="9" t="s">
        <v>210</v>
      </c>
      <c r="DR1978" s="9" t="s">
        <v>157</v>
      </c>
      <c r="DS1978" s="9" t="s">
        <v>137</v>
      </c>
      <c r="DT1978" s="9" t="s">
        <v>657</v>
      </c>
      <c r="DU1978" s="9" t="s">
        <v>168</v>
      </c>
      <c r="DV1978" s="9" t="str">
        <f>VLOOKUP(DU1978,Metadata!$B$2:$C$7,2,FALSE)</f>
        <v>0 - 3 years</v>
      </c>
    </row>
    <row r="1979" spans="1:126">
      <c r="A1979" s="13">
        <v>1978</v>
      </c>
      <c r="B1979" s="9" t="s">
        <v>135</v>
      </c>
      <c r="C1979" s="9" t="str">
        <f>VLOOKUP(B1979,Metadata!$M$2:$N$6,2,FALSE)</f>
        <v>Permanent Employee</v>
      </c>
      <c r="D1979" s="9" t="s">
        <v>159</v>
      </c>
      <c r="E1979" s="9" t="s">
        <v>137</v>
      </c>
      <c r="F1979" s="9" t="s">
        <v>138</v>
      </c>
      <c r="G1979" s="9" t="s">
        <v>172</v>
      </c>
      <c r="H1979" s="9" t="str">
        <f>IF(G1979="","",VLOOKUP(G1979,Metadata!$J$2:$K$22,2,FALSE))</f>
        <v>Porto Metropolitan Area</v>
      </c>
      <c r="I1979" s="9" t="s">
        <v>138</v>
      </c>
      <c r="J1979" s="9" t="str">
        <f>IF(I1979="","",VLOOKUP(I1979,Metadata!$P$2:$Q$43,2,FALSE))</f>
        <v>Europe</v>
      </c>
      <c r="K1979" s="9" t="str">
        <f t="shared" si="0"/>
        <v>Portugal</v>
      </c>
      <c r="L1979" s="9" t="s">
        <v>172</v>
      </c>
      <c r="M1979" s="9" t="str">
        <f>IF(L1979="","",VLOOKUP(L1979,Metadata!$J$2:$K$22,2,FALSE))</f>
        <v>Porto Metropolitan Area</v>
      </c>
      <c r="N1979" s="9" t="s">
        <v>141</v>
      </c>
      <c r="O1979" s="9" t="s">
        <v>137</v>
      </c>
      <c r="P1979" s="9" t="s">
        <v>142</v>
      </c>
      <c r="Q1979" s="10" t="str">
        <f t="shared" si="1"/>
        <v>Full Office Job</v>
      </c>
      <c r="R1979" s="10">
        <v>7</v>
      </c>
      <c r="S1979" s="9" t="s">
        <v>143</v>
      </c>
      <c r="T1979" s="9" t="s">
        <v>137</v>
      </c>
      <c r="U1979" s="9" t="str">
        <f>IF(S1979&lt;&gt;"",S1979,IF(T1979&lt;&gt;"",VLOOKUP(T1979,Metadata!$S$2:$T$228,2,FALSE),""))</f>
        <v>Technical Team Leader</v>
      </c>
      <c r="V1979" s="9" t="s">
        <v>217</v>
      </c>
      <c r="W1979" s="9" t="s">
        <v>137</v>
      </c>
      <c r="X1979" s="9" t="s">
        <v>145</v>
      </c>
      <c r="Y1979" s="9" t="s">
        <v>137</v>
      </c>
      <c r="Z1979" s="9" t="s">
        <v>146</v>
      </c>
      <c r="AA1979" s="9" t="s">
        <v>137</v>
      </c>
      <c r="AB1979" s="9" t="s">
        <v>137</v>
      </c>
      <c r="AC1979" s="9"/>
      <c r="AD1979" s="9" t="s">
        <v>148</v>
      </c>
      <c r="AE1979" s="9" t="s">
        <v>194</v>
      </c>
      <c r="AF1979" s="9" t="s">
        <v>243</v>
      </c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 t="s">
        <v>339</v>
      </c>
      <c r="BD1979" s="9"/>
      <c r="BE1979" s="9"/>
      <c r="BF1979" s="9"/>
      <c r="BG1979" s="9"/>
      <c r="BH1979" s="9"/>
      <c r="BI1979" s="9"/>
      <c r="BJ1979" s="9"/>
      <c r="BK1979" s="9" t="s">
        <v>198</v>
      </c>
      <c r="BL1979" s="9"/>
      <c r="BM1979" s="9"/>
      <c r="BN1979" s="9"/>
      <c r="BO1979" s="9" t="s">
        <v>257</v>
      </c>
      <c r="BP1979" s="9"/>
      <c r="BQ1979" s="9" t="s">
        <v>219</v>
      </c>
      <c r="BR1979" s="9"/>
      <c r="BS1979" s="9"/>
      <c r="BT1979" s="9"/>
      <c r="BU1979" s="9"/>
      <c r="BV1979" s="9"/>
      <c r="BW1979" s="9"/>
      <c r="BX1979" s="9"/>
      <c r="BY1979" s="9"/>
      <c r="BZ1979" s="9"/>
      <c r="CA1979" s="10"/>
      <c r="CB1979" s="10" t="str">
        <f t="shared" si="5"/>
        <v/>
      </c>
      <c r="CC1979" s="10"/>
      <c r="CD1979" s="9" t="str">
        <f t="shared" si="2"/>
        <v/>
      </c>
      <c r="CE1979" s="9" t="s">
        <v>168</v>
      </c>
      <c r="CF1979" s="9" t="s">
        <v>245</v>
      </c>
      <c r="CG1979" s="9">
        <f>IF(CF1979="","",VLOOKUP(CF1979,Metadata!$D$2:$H$20,2,FALSE))</f>
        <v>42500</v>
      </c>
      <c r="CH1979" s="9">
        <f>IF(CF1979="","",VLOOKUP(CF1979,Metadata!$D$2:$H$20,4,FALSE))</f>
        <v>40000</v>
      </c>
      <c r="CI1979" s="9">
        <f>IF(CF1979="","",VLOOKUP(CF1979,Metadata!$D$2:$H$20,5,FALSE))</f>
        <v>45000</v>
      </c>
      <c r="CJ1979" s="9">
        <f t="shared" si="3"/>
        <v>42500</v>
      </c>
      <c r="CK1979" s="9" t="s">
        <v>221</v>
      </c>
      <c r="CL1979" s="10">
        <v>4</v>
      </c>
      <c r="CM1979" s="10">
        <v>4</v>
      </c>
      <c r="CN1979" s="10">
        <v>7</v>
      </c>
      <c r="CO1979" s="10">
        <v>7</v>
      </c>
      <c r="CP1979" s="10">
        <v>5</v>
      </c>
      <c r="CQ1979" s="10">
        <v>7</v>
      </c>
      <c r="CR1979" s="10">
        <v>6</v>
      </c>
      <c r="CS1979" s="10">
        <v>7</v>
      </c>
      <c r="CT1979" s="10">
        <v>5</v>
      </c>
      <c r="CU1979" s="10">
        <v>7</v>
      </c>
      <c r="CV1979" s="10">
        <v>7</v>
      </c>
      <c r="CW1979" s="10">
        <v>4</v>
      </c>
      <c r="CX1979" s="10">
        <v>6</v>
      </c>
      <c r="CY1979" s="10">
        <v>4</v>
      </c>
      <c r="CZ1979" s="10">
        <v>3</v>
      </c>
      <c r="DA1979" s="10">
        <v>7</v>
      </c>
      <c r="DB1979" s="10">
        <v>7</v>
      </c>
      <c r="DC1979" s="10">
        <v>7</v>
      </c>
      <c r="DD1979" s="10">
        <v>4</v>
      </c>
      <c r="DE1979" s="10">
        <v>6</v>
      </c>
      <c r="DF1979" s="10">
        <v>6</v>
      </c>
      <c r="DG1979" s="10">
        <v>7</v>
      </c>
      <c r="DH1979" s="10">
        <v>5</v>
      </c>
      <c r="DI1979" s="10">
        <v>7</v>
      </c>
      <c r="DJ1979" s="10">
        <v>7</v>
      </c>
      <c r="DK1979" s="10">
        <v>5</v>
      </c>
      <c r="DL1979" s="10">
        <v>6</v>
      </c>
      <c r="DM1979" s="9" t="s">
        <v>154</v>
      </c>
      <c r="DN1979" s="10">
        <v>1983</v>
      </c>
      <c r="DO1979" s="9">
        <f t="shared" si="8"/>
        <v>38</v>
      </c>
      <c r="DP1979" s="9" t="s">
        <v>155</v>
      </c>
      <c r="DQ1979" s="9" t="s">
        <v>156</v>
      </c>
      <c r="DR1979" s="9" t="s">
        <v>157</v>
      </c>
      <c r="DS1979" s="9" t="s">
        <v>137</v>
      </c>
      <c r="DT1979" s="9" t="s">
        <v>657</v>
      </c>
      <c r="DU1979" s="9" t="s">
        <v>158</v>
      </c>
      <c r="DV1979" s="9" t="str">
        <f>VLOOKUP(DU1979,Metadata!$B$2:$C$7,2,FALSE)</f>
        <v>6+ years</v>
      </c>
    </row>
    <row r="1980" spans="1:126">
      <c r="A1980" s="13">
        <v>1979</v>
      </c>
      <c r="B1980" s="9" t="s">
        <v>135</v>
      </c>
      <c r="C1980" s="9" t="str">
        <f>VLOOKUP(B1980,Metadata!$M$2:$N$6,2,FALSE)</f>
        <v>Permanent Employee</v>
      </c>
      <c r="D1980" s="9" t="s">
        <v>159</v>
      </c>
      <c r="E1980" s="9" t="s">
        <v>137</v>
      </c>
      <c r="F1980" s="9" t="s">
        <v>138</v>
      </c>
      <c r="G1980" s="9" t="s">
        <v>140</v>
      </c>
      <c r="H1980" s="9" t="str">
        <f>IF(G1980="","",VLOOKUP(G1980,Metadata!$J$2:$K$22,2,FALSE))</f>
        <v>Lisbon Metropolitan Area</v>
      </c>
      <c r="I1980" s="9" t="s">
        <v>138</v>
      </c>
      <c r="J1980" s="9" t="str">
        <f>IF(I1980="","",VLOOKUP(I1980,Metadata!$P$2:$Q$43,2,FALSE))</f>
        <v>Europe</v>
      </c>
      <c r="K1980" s="9" t="str">
        <f t="shared" si="0"/>
        <v>Portugal</v>
      </c>
      <c r="L1980" s="9" t="s">
        <v>140</v>
      </c>
      <c r="M1980" s="9" t="str">
        <f>IF(L1980="","",VLOOKUP(L1980,Metadata!$J$2:$K$22,2,FALSE))</f>
        <v>Lisbon Metropolitan Area</v>
      </c>
      <c r="N1980" s="9" t="s">
        <v>205</v>
      </c>
      <c r="O1980" s="9" t="s">
        <v>137</v>
      </c>
      <c r="P1980" s="9" t="s">
        <v>137</v>
      </c>
      <c r="Q1980" s="10" t="str">
        <f t="shared" si="1"/>
        <v>Full Office Job</v>
      </c>
      <c r="R1980" s="10">
        <v>4</v>
      </c>
      <c r="S1980" s="9" t="s">
        <v>137</v>
      </c>
      <c r="T1980" s="9" t="s">
        <v>423</v>
      </c>
      <c r="U1980" s="9" t="str">
        <f>IF(S1980&lt;&gt;"",S1980,IF(T1980&lt;&gt;"",VLOOKUP(T1980,Metadata!$S$2:$T$228,2,FALSE),""))</f>
        <v>Business Applications (BI/CRM/ERP)</v>
      </c>
      <c r="V1980" s="9" t="s">
        <v>137</v>
      </c>
      <c r="W1980" s="9" t="s">
        <v>575</v>
      </c>
      <c r="X1980" s="9" t="s">
        <v>145</v>
      </c>
      <c r="Y1980" s="9" t="s">
        <v>137</v>
      </c>
      <c r="Z1980" s="9" t="s">
        <v>146</v>
      </c>
      <c r="AA1980" s="9" t="s">
        <v>137</v>
      </c>
      <c r="AB1980" s="9" t="s">
        <v>253</v>
      </c>
      <c r="AC1980" s="9" t="s">
        <v>147</v>
      </c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 t="s">
        <v>422</v>
      </c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 t="s">
        <v>150</v>
      </c>
      <c r="BZ1980" s="9" t="s">
        <v>137</v>
      </c>
      <c r="CA1980" s="10"/>
      <c r="CB1980" s="10" t="str">
        <f t="shared" si="5"/>
        <v/>
      </c>
      <c r="CC1980" s="10"/>
      <c r="CD1980" s="9" t="str">
        <f t="shared" si="2"/>
        <v/>
      </c>
      <c r="CE1980" s="9" t="s">
        <v>151</v>
      </c>
      <c r="CF1980" s="9" t="s">
        <v>152</v>
      </c>
      <c r="CG1980" s="9">
        <f>IF(CF1980="","",VLOOKUP(CF1980,Metadata!$D$2:$H$20,2,FALSE))</f>
        <v>32500</v>
      </c>
      <c r="CH1980" s="9">
        <f>IF(CF1980="","",VLOOKUP(CF1980,Metadata!$D$2:$H$20,4,FALSE))</f>
        <v>30000</v>
      </c>
      <c r="CI1980" s="9">
        <f>IF(CF1980="","",VLOOKUP(CF1980,Metadata!$D$2:$H$20,5,FALSE))</f>
        <v>35000</v>
      </c>
      <c r="CJ1980" s="9">
        <f t="shared" si="3"/>
        <v>32500</v>
      </c>
      <c r="CK1980" s="9" t="s">
        <v>153</v>
      </c>
      <c r="CL1980" s="10">
        <v>2</v>
      </c>
      <c r="CM1980" s="10">
        <v>5</v>
      </c>
      <c r="CN1980" s="10">
        <v>5</v>
      </c>
      <c r="CO1980" s="10">
        <v>4</v>
      </c>
      <c r="CP1980" s="10">
        <v>5</v>
      </c>
      <c r="CQ1980" s="10">
        <v>5</v>
      </c>
      <c r="CR1980" s="10">
        <v>4</v>
      </c>
      <c r="CS1980" s="10">
        <v>4</v>
      </c>
      <c r="CT1980" s="10">
        <v>4</v>
      </c>
      <c r="CU1980" s="10">
        <v>4</v>
      </c>
      <c r="CV1980" s="10">
        <v>4</v>
      </c>
      <c r="CW1980" s="10">
        <v>3</v>
      </c>
      <c r="CX1980" s="10">
        <v>4</v>
      </c>
      <c r="CY1980" s="10">
        <v>4</v>
      </c>
      <c r="CZ1980" s="10">
        <v>4</v>
      </c>
      <c r="DA1980" s="10">
        <v>5</v>
      </c>
      <c r="DB1980" s="10">
        <v>4</v>
      </c>
      <c r="DC1980" s="10">
        <v>6</v>
      </c>
      <c r="DD1980" s="10">
        <v>3</v>
      </c>
      <c r="DE1980" s="10">
        <v>6</v>
      </c>
      <c r="DF1980" s="10">
        <v>4</v>
      </c>
      <c r="DG1980" s="10">
        <v>7</v>
      </c>
      <c r="DH1980" s="10">
        <v>3</v>
      </c>
      <c r="DI1980" s="10">
        <v>6</v>
      </c>
      <c r="DJ1980" s="10">
        <v>4</v>
      </c>
      <c r="DK1980" s="10">
        <v>4</v>
      </c>
      <c r="DL1980" s="10">
        <v>6</v>
      </c>
      <c r="DM1980" s="9" t="s">
        <v>154</v>
      </c>
      <c r="DN1980" s="10">
        <v>1979</v>
      </c>
      <c r="DO1980" s="9">
        <f t="shared" si="8"/>
        <v>42</v>
      </c>
      <c r="DP1980" s="9" t="s">
        <v>155</v>
      </c>
      <c r="DQ1980" s="9" t="s">
        <v>156</v>
      </c>
      <c r="DR1980" s="9" t="s">
        <v>157</v>
      </c>
      <c r="DS1980" s="9" t="s">
        <v>137</v>
      </c>
      <c r="DT1980" s="9" t="s">
        <v>657</v>
      </c>
      <c r="DU1980" s="9" t="s">
        <v>158</v>
      </c>
      <c r="DV1980" s="9" t="str">
        <f>VLOOKUP(DU1980,Metadata!$B$2:$C$7,2,FALSE)</f>
        <v>6+ years</v>
      </c>
    </row>
    <row r="1981" spans="1:126">
      <c r="A1981" s="13">
        <v>1980</v>
      </c>
      <c r="B1981" s="9" t="s">
        <v>135</v>
      </c>
      <c r="C1981" s="9" t="str">
        <f>VLOOKUP(B1981,Metadata!$M$2:$N$6,2,FALSE)</f>
        <v>Permanent Employee</v>
      </c>
      <c r="D1981" s="9" t="s">
        <v>136</v>
      </c>
      <c r="E1981" s="9" t="s">
        <v>137</v>
      </c>
      <c r="F1981" s="9" t="s">
        <v>138</v>
      </c>
      <c r="G1981" s="9" t="s">
        <v>172</v>
      </c>
      <c r="H1981" s="9" t="str">
        <f>IF(G1981="","",VLOOKUP(G1981,Metadata!$J$2:$K$22,2,FALSE))</f>
        <v>Porto Metropolitan Area</v>
      </c>
      <c r="I1981" s="9" t="s">
        <v>138</v>
      </c>
      <c r="J1981" s="9" t="str">
        <f>IF(I1981="","",VLOOKUP(I1981,Metadata!$P$2:$Q$43,2,FALSE))</f>
        <v>Europe</v>
      </c>
      <c r="K1981" s="9" t="str">
        <f t="shared" si="0"/>
        <v>Portugal</v>
      </c>
      <c r="L1981" s="9" t="s">
        <v>172</v>
      </c>
      <c r="M1981" s="9" t="str">
        <f>IF(L1981="","",VLOOKUP(L1981,Metadata!$J$2:$K$22,2,FALSE))</f>
        <v>Porto Metropolitan Area</v>
      </c>
      <c r="N1981" s="9" t="s">
        <v>214</v>
      </c>
      <c r="O1981" s="9" t="s">
        <v>259</v>
      </c>
      <c r="P1981" s="9" t="s">
        <v>191</v>
      </c>
      <c r="Q1981" s="10" t="str">
        <f t="shared" si="1"/>
        <v>Remote Job (full or flexible)</v>
      </c>
      <c r="R1981" s="10">
        <v>5</v>
      </c>
      <c r="S1981" s="9" t="s">
        <v>143</v>
      </c>
      <c r="T1981" s="9" t="s">
        <v>137</v>
      </c>
      <c r="U1981" s="9" t="str">
        <f>IF(S1981&lt;&gt;"",S1981,IF(T1981&lt;&gt;"",VLOOKUP(T1981,Metadata!$S$2:$T$228,2,FALSE),""))</f>
        <v>Technical Team Leader</v>
      </c>
      <c r="V1981" s="9" t="s">
        <v>256</v>
      </c>
      <c r="W1981" s="9" t="s">
        <v>137</v>
      </c>
      <c r="X1981" s="9" t="s">
        <v>163</v>
      </c>
      <c r="Y1981" s="9" t="s">
        <v>137</v>
      </c>
      <c r="Z1981" s="9" t="s">
        <v>262</v>
      </c>
      <c r="AA1981" s="9" t="s">
        <v>137</v>
      </c>
      <c r="AB1981" s="9" t="s">
        <v>137</v>
      </c>
      <c r="AC1981" s="9"/>
      <c r="AD1981" s="9" t="s">
        <v>148</v>
      </c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 t="s">
        <v>219</v>
      </c>
      <c r="BR1981" s="9"/>
      <c r="BS1981" s="9"/>
      <c r="BT1981" s="9"/>
      <c r="BU1981" s="9"/>
      <c r="BV1981" s="9"/>
      <c r="BW1981" s="9"/>
      <c r="BX1981" s="9"/>
      <c r="BY1981" s="9"/>
      <c r="BZ1981" s="9"/>
      <c r="CA1981" s="10"/>
      <c r="CB1981" s="10" t="str">
        <f t="shared" si="5"/>
        <v/>
      </c>
      <c r="CC1981" s="10"/>
      <c r="CD1981" s="9" t="str">
        <f t="shared" si="2"/>
        <v/>
      </c>
      <c r="CE1981" s="9" t="s">
        <v>151</v>
      </c>
      <c r="CF1981" s="9" t="s">
        <v>293</v>
      </c>
      <c r="CG1981" s="9">
        <f>IF(CF1981="","",VLOOKUP(CF1981,Metadata!$D$2:$H$20,2,FALSE))</f>
        <v>52500</v>
      </c>
      <c r="CH1981" s="9">
        <f>IF(CF1981="","",VLOOKUP(CF1981,Metadata!$D$2:$H$20,4,FALSE))</f>
        <v>50000</v>
      </c>
      <c r="CI1981" s="9">
        <f>IF(CF1981="","",VLOOKUP(CF1981,Metadata!$D$2:$H$20,5,FALSE))</f>
        <v>55000</v>
      </c>
      <c r="CJ1981" s="9">
        <f t="shared" si="3"/>
        <v>52500</v>
      </c>
      <c r="CK1981" s="9" t="s">
        <v>221</v>
      </c>
      <c r="CL1981" s="10">
        <v>5</v>
      </c>
      <c r="CM1981" s="10">
        <v>2</v>
      </c>
      <c r="CN1981" s="10">
        <v>5</v>
      </c>
      <c r="CO1981" s="10">
        <v>6</v>
      </c>
      <c r="CP1981" s="10">
        <v>6</v>
      </c>
      <c r="CQ1981" s="10">
        <v>5</v>
      </c>
      <c r="CR1981" s="10">
        <v>4</v>
      </c>
      <c r="CS1981" s="10">
        <v>4</v>
      </c>
      <c r="CT1981" s="10">
        <v>6</v>
      </c>
      <c r="CU1981" s="10">
        <v>6</v>
      </c>
      <c r="CV1981" s="10">
        <v>5</v>
      </c>
      <c r="CW1981" s="10">
        <v>3</v>
      </c>
      <c r="CX1981" s="10">
        <v>4</v>
      </c>
      <c r="CY1981" s="10">
        <v>3</v>
      </c>
      <c r="CZ1981" s="10">
        <v>6</v>
      </c>
      <c r="DA1981" s="10">
        <v>5</v>
      </c>
      <c r="DB1981" s="10">
        <v>5</v>
      </c>
      <c r="DC1981" s="10">
        <v>6</v>
      </c>
      <c r="DD1981" s="10">
        <v>3</v>
      </c>
      <c r="DE1981" s="10">
        <v>4</v>
      </c>
      <c r="DF1981" s="10">
        <v>2</v>
      </c>
      <c r="DG1981" s="10">
        <v>6</v>
      </c>
      <c r="DH1981" s="10">
        <v>2</v>
      </c>
      <c r="DI1981" s="10">
        <v>6</v>
      </c>
      <c r="DJ1981" s="10">
        <v>4</v>
      </c>
      <c r="DK1981" s="10">
        <v>2</v>
      </c>
      <c r="DL1981" s="10">
        <v>6</v>
      </c>
      <c r="DM1981" s="9" t="s">
        <v>154</v>
      </c>
      <c r="DN1981" s="10">
        <v>1987</v>
      </c>
      <c r="DO1981" s="9">
        <f t="shared" si="8"/>
        <v>34</v>
      </c>
      <c r="DP1981" s="9" t="s">
        <v>155</v>
      </c>
      <c r="DQ1981" s="9" t="s">
        <v>202</v>
      </c>
      <c r="DR1981" s="9" t="s">
        <v>157</v>
      </c>
      <c r="DS1981" s="9" t="s">
        <v>137</v>
      </c>
      <c r="DT1981" s="9" t="s">
        <v>657</v>
      </c>
      <c r="DU1981" s="9" t="s">
        <v>158</v>
      </c>
      <c r="DV1981" s="9" t="str">
        <f>VLOOKUP(DU1981,Metadata!$B$2:$C$7,2,FALSE)</f>
        <v>6+ years</v>
      </c>
    </row>
    <row r="1982" spans="1:126">
      <c r="A1982" s="13">
        <v>1981</v>
      </c>
      <c r="B1982" s="9" t="s">
        <v>135</v>
      </c>
      <c r="C1982" s="9" t="str">
        <f>VLOOKUP(B1982,Metadata!$M$2:$N$6,2,FALSE)</f>
        <v>Permanent Employee</v>
      </c>
      <c r="D1982" s="9" t="s">
        <v>159</v>
      </c>
      <c r="E1982" s="9" t="s">
        <v>137</v>
      </c>
      <c r="F1982" s="9" t="s">
        <v>138</v>
      </c>
      <c r="G1982" s="9" t="s">
        <v>140</v>
      </c>
      <c r="H1982" s="9" t="str">
        <f>IF(G1982="","",VLOOKUP(G1982,Metadata!$J$2:$K$22,2,FALSE))</f>
        <v>Lisbon Metropolitan Area</v>
      </c>
      <c r="I1982" s="9" t="s">
        <v>436</v>
      </c>
      <c r="J1982" s="9" t="str">
        <f>IF(I1982="","",VLOOKUP(I1982,Metadata!$P$2:$Q$43,2,FALSE))</f>
        <v>North America</v>
      </c>
      <c r="K1982" s="9" t="str">
        <f t="shared" si="0"/>
        <v>International</v>
      </c>
      <c r="L1982" s="9" t="s">
        <v>137</v>
      </c>
      <c r="M1982" s="9" t="str">
        <f>IF(L1982="","",VLOOKUP(L1982,Metadata!$J$2:$K$22,2,FALSE))</f>
        <v/>
      </c>
      <c r="N1982" s="9" t="s">
        <v>141</v>
      </c>
      <c r="O1982" s="9" t="s">
        <v>137</v>
      </c>
      <c r="P1982" s="9" t="s">
        <v>191</v>
      </c>
      <c r="Q1982" s="10" t="str">
        <f t="shared" si="1"/>
        <v>Remote Job (full or flexible)</v>
      </c>
      <c r="R1982" s="10">
        <v>5</v>
      </c>
      <c r="S1982" s="9" t="s">
        <v>143</v>
      </c>
      <c r="T1982" s="9" t="s">
        <v>137</v>
      </c>
      <c r="U1982" s="9" t="str">
        <f>IF(S1982&lt;&gt;"",S1982,IF(T1982&lt;&gt;"",VLOOKUP(T1982,Metadata!$S$2:$T$228,2,FALSE),""))</f>
        <v>Technical Team Leader</v>
      </c>
      <c r="V1982" s="9" t="s">
        <v>162</v>
      </c>
      <c r="W1982" s="9" t="s">
        <v>137</v>
      </c>
      <c r="X1982" s="9" t="s">
        <v>163</v>
      </c>
      <c r="Y1982" s="9" t="s">
        <v>137</v>
      </c>
      <c r="Z1982" s="9" t="s">
        <v>193</v>
      </c>
      <c r="AA1982" s="9" t="s">
        <v>137</v>
      </c>
      <c r="AB1982" s="9" t="s">
        <v>253</v>
      </c>
      <c r="AC1982" s="9" t="s">
        <v>147</v>
      </c>
      <c r="AD1982" s="9" t="s">
        <v>148</v>
      </c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 t="s">
        <v>219</v>
      </c>
      <c r="BR1982" s="9"/>
      <c r="BS1982" s="9"/>
      <c r="BT1982" s="9"/>
      <c r="BU1982" s="9"/>
      <c r="BV1982" s="9"/>
      <c r="BW1982" s="9"/>
      <c r="BX1982" s="9"/>
      <c r="BY1982" s="9"/>
      <c r="BZ1982" s="9"/>
      <c r="CA1982" s="10"/>
      <c r="CB1982" s="10" t="str">
        <f t="shared" si="5"/>
        <v/>
      </c>
      <c r="CC1982" s="10"/>
      <c r="CD1982" s="9" t="str">
        <f t="shared" si="2"/>
        <v/>
      </c>
      <c r="CE1982" s="9" t="s">
        <v>232</v>
      </c>
      <c r="CF1982" s="9" t="s">
        <v>337</v>
      </c>
      <c r="CG1982" s="9">
        <f>IF(CF1982="","",VLOOKUP(CF1982,Metadata!$D$2:$H$20,2,FALSE))</f>
        <v>67500</v>
      </c>
      <c r="CH1982" s="9">
        <f>IF(CF1982="","",VLOOKUP(CF1982,Metadata!$D$2:$H$20,4,FALSE))</f>
        <v>65000</v>
      </c>
      <c r="CI1982" s="9">
        <f>IF(CF1982="","",VLOOKUP(CF1982,Metadata!$D$2:$H$20,5,FALSE))</f>
        <v>70000</v>
      </c>
      <c r="CJ1982" s="9">
        <f t="shared" si="3"/>
        <v>67500</v>
      </c>
      <c r="CK1982" s="9" t="s">
        <v>189</v>
      </c>
      <c r="CL1982" s="10">
        <v>6</v>
      </c>
      <c r="CM1982" s="10">
        <v>3</v>
      </c>
      <c r="CN1982" s="10">
        <v>7</v>
      </c>
      <c r="CO1982" s="10">
        <v>5</v>
      </c>
      <c r="CP1982" s="10">
        <v>5</v>
      </c>
      <c r="CQ1982" s="10">
        <v>5</v>
      </c>
      <c r="CR1982" s="10">
        <v>6</v>
      </c>
      <c r="CS1982" s="10">
        <v>6</v>
      </c>
      <c r="CT1982" s="10">
        <v>6</v>
      </c>
      <c r="CU1982" s="10">
        <v>6</v>
      </c>
      <c r="CV1982" s="10">
        <v>5</v>
      </c>
      <c r="CW1982" s="10">
        <v>5</v>
      </c>
      <c r="CX1982" s="10">
        <v>5</v>
      </c>
      <c r="CY1982" s="10">
        <v>5</v>
      </c>
      <c r="CZ1982" s="10">
        <v>4</v>
      </c>
      <c r="DA1982" s="10">
        <v>4</v>
      </c>
      <c r="DB1982" s="10">
        <v>4</v>
      </c>
      <c r="DC1982" s="10">
        <v>5</v>
      </c>
      <c r="DD1982" s="10">
        <v>4</v>
      </c>
      <c r="DE1982" s="10">
        <v>2</v>
      </c>
      <c r="DF1982" s="10">
        <v>4</v>
      </c>
      <c r="DG1982" s="10">
        <v>5</v>
      </c>
      <c r="DH1982" s="10">
        <v>5</v>
      </c>
      <c r="DI1982" s="10">
        <v>7</v>
      </c>
      <c r="DJ1982" s="10">
        <v>5</v>
      </c>
      <c r="DK1982" s="10">
        <v>5</v>
      </c>
      <c r="DL1982" s="10">
        <v>5</v>
      </c>
      <c r="DM1982" s="9" t="s">
        <v>154</v>
      </c>
      <c r="DN1982" s="10">
        <v>1989</v>
      </c>
      <c r="DO1982" s="9">
        <f t="shared" si="8"/>
        <v>32</v>
      </c>
      <c r="DP1982" s="9" t="s">
        <v>155</v>
      </c>
      <c r="DQ1982" s="9" t="s">
        <v>156</v>
      </c>
      <c r="DR1982" s="9" t="s">
        <v>157</v>
      </c>
      <c r="DS1982" s="9" t="s">
        <v>137</v>
      </c>
      <c r="DT1982" s="9" t="s">
        <v>657</v>
      </c>
      <c r="DU1982" s="9" t="s">
        <v>203</v>
      </c>
      <c r="DV1982" s="9" t="str">
        <f>VLOOKUP(DU1982,Metadata!$B$2:$C$7,2,FALSE)</f>
        <v>6+ years</v>
      </c>
    </row>
    <row r="1983" spans="1:126">
      <c r="A1983" s="13">
        <v>1982</v>
      </c>
      <c r="B1983" s="9" t="s">
        <v>135</v>
      </c>
      <c r="C1983" s="9" t="str">
        <f>VLOOKUP(B1983,Metadata!$M$2:$N$6,2,FALSE)</f>
        <v>Permanent Employee</v>
      </c>
      <c r="D1983" s="9" t="s">
        <v>159</v>
      </c>
      <c r="E1983" s="9" t="s">
        <v>137</v>
      </c>
      <c r="F1983" s="9" t="s">
        <v>138</v>
      </c>
      <c r="G1983" s="9" t="s">
        <v>140</v>
      </c>
      <c r="H1983" s="9" t="str">
        <f>IF(G1983="","",VLOOKUP(G1983,Metadata!$J$2:$K$22,2,FALSE))</f>
        <v>Lisbon Metropolitan Area</v>
      </c>
      <c r="I1983" s="9" t="s">
        <v>300</v>
      </c>
      <c r="J1983" s="9" t="str">
        <f>IF(I1983="","",VLOOKUP(I1983,Metadata!$P$2:$Q$43,2,FALSE))</f>
        <v>Europe</v>
      </c>
      <c r="K1983" s="9" t="str">
        <f t="shared" si="0"/>
        <v>International</v>
      </c>
      <c r="L1983" s="9" t="s">
        <v>137</v>
      </c>
      <c r="M1983" s="9" t="str">
        <f>IF(L1983="","",VLOOKUP(L1983,Metadata!$J$2:$K$22,2,FALSE))</f>
        <v/>
      </c>
      <c r="N1983" s="9" t="s">
        <v>214</v>
      </c>
      <c r="O1983" s="9" t="s">
        <v>259</v>
      </c>
      <c r="P1983" s="9" t="s">
        <v>191</v>
      </c>
      <c r="Q1983" s="10" t="str">
        <f t="shared" si="1"/>
        <v>Remote Job (full or flexible)</v>
      </c>
      <c r="R1983" s="10">
        <v>6</v>
      </c>
      <c r="S1983" s="9" t="s">
        <v>266</v>
      </c>
      <c r="T1983" s="9" t="s">
        <v>137</v>
      </c>
      <c r="U1983" s="9" t="str">
        <f>IF(S1983&lt;&gt;"",S1983,IF(T1983&lt;&gt;"",VLOOKUP(T1983,Metadata!$S$2:$T$228,2,FALSE),""))</f>
        <v>Data Scientist/Data Engineer</v>
      </c>
      <c r="V1983" s="9" t="s">
        <v>144</v>
      </c>
      <c r="W1983" s="9" t="s">
        <v>137</v>
      </c>
      <c r="X1983" s="9" t="s">
        <v>145</v>
      </c>
      <c r="Y1983" s="9" t="s">
        <v>137</v>
      </c>
      <c r="Z1983" s="9" t="s">
        <v>218</v>
      </c>
      <c r="AA1983" s="9" t="s">
        <v>137</v>
      </c>
      <c r="AB1983" s="9" t="s">
        <v>253</v>
      </c>
      <c r="AC1983" s="9" t="s">
        <v>147</v>
      </c>
      <c r="AD1983" s="9"/>
      <c r="AE1983" s="9"/>
      <c r="AF1983" s="9" t="s">
        <v>243</v>
      </c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 t="s">
        <v>150</v>
      </c>
      <c r="BZ1983" s="9" t="s">
        <v>137</v>
      </c>
      <c r="CA1983" s="10"/>
      <c r="CB1983" s="10" t="str">
        <f t="shared" si="5"/>
        <v/>
      </c>
      <c r="CC1983" s="10"/>
      <c r="CD1983" s="9" t="str">
        <f t="shared" si="2"/>
        <v/>
      </c>
      <c r="CE1983" s="9" t="s">
        <v>232</v>
      </c>
      <c r="CF1983" s="9" t="s">
        <v>188</v>
      </c>
      <c r="CG1983" s="9">
        <f>IF(CF1983="","",VLOOKUP(CF1983,Metadata!$D$2:$H$20,2,FALSE))</f>
        <v>17500</v>
      </c>
      <c r="CH1983" s="9">
        <f>IF(CF1983="","",VLOOKUP(CF1983,Metadata!$D$2:$H$20,4,FALSE))</f>
        <v>15000</v>
      </c>
      <c r="CI1983" s="9">
        <f>IF(CF1983="","",VLOOKUP(CF1983,Metadata!$D$2:$H$20,5,FALSE))</f>
        <v>20000</v>
      </c>
      <c r="CJ1983" s="9">
        <f t="shared" si="3"/>
        <v>17500</v>
      </c>
      <c r="CK1983" s="9" t="s">
        <v>153</v>
      </c>
      <c r="CL1983" s="10">
        <v>3</v>
      </c>
      <c r="CM1983" s="10">
        <v>2</v>
      </c>
      <c r="CN1983" s="10">
        <v>6</v>
      </c>
      <c r="CO1983" s="10">
        <v>5</v>
      </c>
      <c r="CP1983" s="10">
        <v>4</v>
      </c>
      <c r="CQ1983" s="10">
        <v>7</v>
      </c>
      <c r="CR1983" s="10">
        <v>7</v>
      </c>
      <c r="CS1983" s="10">
        <v>7</v>
      </c>
      <c r="CT1983" s="10">
        <v>7</v>
      </c>
      <c r="CU1983" s="10">
        <v>5</v>
      </c>
      <c r="CV1983" s="10">
        <v>4</v>
      </c>
      <c r="CW1983" s="10">
        <v>5</v>
      </c>
      <c r="CX1983" s="10">
        <v>6</v>
      </c>
      <c r="CY1983" s="10">
        <v>5</v>
      </c>
      <c r="CZ1983" s="10">
        <v>6</v>
      </c>
      <c r="DA1983" s="10">
        <v>3</v>
      </c>
      <c r="DB1983" s="10">
        <v>3</v>
      </c>
      <c r="DC1983" s="10">
        <v>7</v>
      </c>
      <c r="DD1983" s="10">
        <v>7</v>
      </c>
      <c r="DE1983" s="10">
        <v>7</v>
      </c>
      <c r="DF1983" s="10">
        <v>5</v>
      </c>
      <c r="DG1983" s="10">
        <v>6</v>
      </c>
      <c r="DH1983" s="10">
        <v>5</v>
      </c>
      <c r="DI1983" s="10">
        <v>3</v>
      </c>
      <c r="DJ1983" s="10">
        <v>2</v>
      </c>
      <c r="DK1983" s="10">
        <v>5</v>
      </c>
      <c r="DL1983" s="10">
        <v>5</v>
      </c>
      <c r="DM1983" s="9" t="s">
        <v>154</v>
      </c>
      <c r="DN1983" s="10">
        <v>1998</v>
      </c>
      <c r="DO1983" s="9">
        <f t="shared" si="8"/>
        <v>23</v>
      </c>
      <c r="DP1983" s="9" t="s">
        <v>155</v>
      </c>
      <c r="DQ1983" s="9" t="s">
        <v>156</v>
      </c>
      <c r="DR1983" s="9" t="s">
        <v>157</v>
      </c>
      <c r="DS1983" s="9" t="s">
        <v>137</v>
      </c>
      <c r="DT1983" s="9" t="s">
        <v>657</v>
      </c>
      <c r="DU1983" s="9" t="s">
        <v>233</v>
      </c>
      <c r="DV1983" s="9" t="str">
        <f>VLOOKUP(DU1983,Metadata!$B$2:$C$7,2,FALSE)</f>
        <v>0 - 3 years</v>
      </c>
    </row>
    <row r="1984" spans="1:126">
      <c r="A1984" s="13">
        <v>1983</v>
      </c>
      <c r="B1984" s="9" t="s">
        <v>135</v>
      </c>
      <c r="C1984" s="9" t="str">
        <f>VLOOKUP(B1984,Metadata!$M$2:$N$6,2,FALSE)</f>
        <v>Permanent Employee</v>
      </c>
      <c r="D1984" s="9" t="s">
        <v>159</v>
      </c>
      <c r="E1984" s="9" t="s">
        <v>137</v>
      </c>
      <c r="F1984" s="9" t="s">
        <v>138</v>
      </c>
      <c r="G1984" s="9" t="s">
        <v>140</v>
      </c>
      <c r="H1984" s="9" t="str">
        <f>IF(G1984="","",VLOOKUP(G1984,Metadata!$J$2:$K$22,2,FALSE))</f>
        <v>Lisbon Metropolitan Area</v>
      </c>
      <c r="I1984" s="9" t="s">
        <v>138</v>
      </c>
      <c r="J1984" s="9" t="str">
        <f>IF(I1984="","",VLOOKUP(I1984,Metadata!$P$2:$Q$43,2,FALSE))</f>
        <v>Europe</v>
      </c>
      <c r="K1984" s="9" t="str">
        <f t="shared" si="0"/>
        <v>Portugal</v>
      </c>
      <c r="L1984" s="9" t="s">
        <v>140</v>
      </c>
      <c r="M1984" s="9" t="str">
        <f>IF(L1984="","",VLOOKUP(L1984,Metadata!$J$2:$K$22,2,FALSE))</f>
        <v>Lisbon Metropolitan Area</v>
      </c>
      <c r="N1984" s="9" t="s">
        <v>214</v>
      </c>
      <c r="O1984" s="9" t="s">
        <v>278</v>
      </c>
      <c r="P1984" s="9" t="s">
        <v>142</v>
      </c>
      <c r="Q1984" s="10" t="str">
        <f t="shared" si="1"/>
        <v>Full Office Job</v>
      </c>
      <c r="R1984" s="10">
        <v>4</v>
      </c>
      <c r="S1984" s="9" t="s">
        <v>192</v>
      </c>
      <c r="T1984" s="9" t="s">
        <v>137</v>
      </c>
      <c r="U1984" s="9" t="str">
        <f>IF(S1984&lt;&gt;"",S1984,IF(T1984&lt;&gt;"",VLOOKUP(T1984,Metadata!$S$2:$T$228,2,FALSE),""))</f>
        <v>Back-End Developer</v>
      </c>
      <c r="V1984" s="9" t="s">
        <v>162</v>
      </c>
      <c r="W1984" s="9" t="s">
        <v>137</v>
      </c>
      <c r="X1984" s="9" t="s">
        <v>175</v>
      </c>
      <c r="Y1984" s="9" t="s">
        <v>137</v>
      </c>
      <c r="Z1984" s="9" t="s">
        <v>193</v>
      </c>
      <c r="AA1984" s="9" t="s">
        <v>137</v>
      </c>
      <c r="AB1984" s="9" t="s">
        <v>137</v>
      </c>
      <c r="AC1984" s="9"/>
      <c r="AD1984" s="9" t="s">
        <v>148</v>
      </c>
      <c r="AE1984" s="9"/>
      <c r="AF1984" s="9"/>
      <c r="AG1984" s="9"/>
      <c r="AH1984" s="9" t="s">
        <v>176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 t="s">
        <v>284</v>
      </c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 t="s">
        <v>219</v>
      </c>
      <c r="BR1984" s="9"/>
      <c r="BS1984" s="9"/>
      <c r="BT1984" s="9"/>
      <c r="BU1984" s="9"/>
      <c r="BV1984" s="9"/>
      <c r="BW1984" s="9"/>
      <c r="BX1984" s="9"/>
      <c r="BY1984" s="9"/>
      <c r="BZ1984" s="9"/>
      <c r="CA1984" s="10"/>
      <c r="CB1984" s="10" t="str">
        <f t="shared" si="5"/>
        <v/>
      </c>
      <c r="CC1984" s="10"/>
      <c r="CD1984" s="9" t="str">
        <f t="shared" si="2"/>
        <v/>
      </c>
      <c r="CE1984" s="9" t="s">
        <v>168</v>
      </c>
      <c r="CF1984" s="9" t="s">
        <v>254</v>
      </c>
      <c r="CG1984" s="9">
        <f>IF(CF1984="","",VLOOKUP(CF1984,Metadata!$D$2:$H$20,2,FALSE))</f>
        <v>37500</v>
      </c>
      <c r="CH1984" s="9">
        <f>IF(CF1984="","",VLOOKUP(CF1984,Metadata!$D$2:$H$20,4,FALSE))</f>
        <v>35000</v>
      </c>
      <c r="CI1984" s="9">
        <f>IF(CF1984="","",VLOOKUP(CF1984,Metadata!$D$2:$H$20,5,FALSE))</f>
        <v>40000</v>
      </c>
      <c r="CJ1984" s="9">
        <f t="shared" si="3"/>
        <v>37500</v>
      </c>
      <c r="CK1984" s="9" t="s">
        <v>153</v>
      </c>
      <c r="CL1984" s="10">
        <v>5</v>
      </c>
      <c r="CM1984" s="10">
        <v>1</v>
      </c>
      <c r="CN1984" s="10">
        <v>6</v>
      </c>
      <c r="CO1984" s="10">
        <v>5</v>
      </c>
      <c r="CP1984" s="10">
        <v>3</v>
      </c>
      <c r="CQ1984" s="10">
        <v>3</v>
      </c>
      <c r="CR1984" s="10">
        <v>3</v>
      </c>
      <c r="CS1984" s="10">
        <v>5</v>
      </c>
      <c r="CT1984" s="10">
        <v>6</v>
      </c>
      <c r="CU1984" s="10">
        <v>6</v>
      </c>
      <c r="CV1984" s="10">
        <v>5</v>
      </c>
      <c r="CW1984" s="10">
        <v>3</v>
      </c>
      <c r="CX1984" s="10">
        <v>6</v>
      </c>
      <c r="CY1984" s="10">
        <v>4</v>
      </c>
      <c r="CZ1984" s="10">
        <v>5</v>
      </c>
      <c r="DA1984" s="10">
        <v>5</v>
      </c>
      <c r="DB1984" s="10">
        <v>3</v>
      </c>
      <c r="DC1984" s="10">
        <v>7</v>
      </c>
      <c r="DD1984" s="10">
        <v>3</v>
      </c>
      <c r="DE1984" s="10">
        <v>6</v>
      </c>
      <c r="DF1984" s="10">
        <v>3</v>
      </c>
      <c r="DG1984" s="10">
        <v>6</v>
      </c>
      <c r="DH1984" s="10">
        <v>3</v>
      </c>
      <c r="DI1984" s="10">
        <v>7</v>
      </c>
      <c r="DJ1984" s="10">
        <v>2</v>
      </c>
      <c r="DK1984" s="10">
        <v>3</v>
      </c>
      <c r="DL1984" s="10">
        <v>6</v>
      </c>
      <c r="DM1984" s="9" t="s">
        <v>154</v>
      </c>
      <c r="DN1984" s="10">
        <v>1979</v>
      </c>
      <c r="DO1984" s="9">
        <f t="shared" si="8"/>
        <v>42</v>
      </c>
      <c r="DP1984" s="9" t="s">
        <v>155</v>
      </c>
      <c r="DQ1984" s="9" t="s">
        <v>156</v>
      </c>
      <c r="DR1984" s="9" t="s">
        <v>157</v>
      </c>
      <c r="DS1984" s="9" t="s">
        <v>137</v>
      </c>
      <c r="DT1984" s="9" t="s">
        <v>657</v>
      </c>
      <c r="DU1984" s="9" t="s">
        <v>158</v>
      </c>
      <c r="DV1984" s="9" t="str">
        <f>VLOOKUP(DU1984,Metadata!$B$2:$C$7,2,FALSE)</f>
        <v>6+ years</v>
      </c>
    </row>
    <row r="1985" spans="1:126">
      <c r="A1985" s="13">
        <v>1984</v>
      </c>
      <c r="B1985" s="9" t="s">
        <v>135</v>
      </c>
      <c r="C1985" s="9" t="str">
        <f>VLOOKUP(B1985,Metadata!$M$2:$N$6,2,FALSE)</f>
        <v>Permanent Employee</v>
      </c>
      <c r="D1985" s="9" t="s">
        <v>159</v>
      </c>
      <c r="E1985" s="9" t="s">
        <v>137</v>
      </c>
      <c r="F1985" s="9" t="s">
        <v>138</v>
      </c>
      <c r="G1985" s="9" t="s">
        <v>139</v>
      </c>
      <c r="H1985" s="9" t="str">
        <f>IF(G1985="","",VLOOKUP(G1985,Metadata!$J$2:$K$22,2,FALSE))</f>
        <v>Centre</v>
      </c>
      <c r="I1985" s="9" t="s">
        <v>138</v>
      </c>
      <c r="J1985" s="9" t="str">
        <f>IF(I1985="","",VLOOKUP(I1985,Metadata!$P$2:$Q$43,2,FALSE))</f>
        <v>Europe</v>
      </c>
      <c r="K1985" s="9" t="str">
        <f t="shared" si="0"/>
        <v>Portugal</v>
      </c>
      <c r="L1985" s="9" t="s">
        <v>140</v>
      </c>
      <c r="M1985" s="9" t="str">
        <f>IF(L1985="","",VLOOKUP(L1985,Metadata!$J$2:$K$22,2,FALSE))</f>
        <v>Lisbon Metropolitan Area</v>
      </c>
      <c r="N1985" s="9" t="s">
        <v>141</v>
      </c>
      <c r="O1985" s="9" t="s">
        <v>137</v>
      </c>
      <c r="P1985" s="9" t="s">
        <v>191</v>
      </c>
      <c r="Q1985" s="10" t="str">
        <f t="shared" si="1"/>
        <v>Remote Job (full or flexible)</v>
      </c>
      <c r="R1985" s="10">
        <v>6</v>
      </c>
      <c r="S1985" s="9" t="s">
        <v>319</v>
      </c>
      <c r="T1985" s="9" t="s">
        <v>137</v>
      </c>
      <c r="U1985" s="9" t="str">
        <f>IF(S1985&lt;&gt;"",S1985,IF(T1985&lt;&gt;"",VLOOKUP(T1985,Metadata!$S$2:$T$228,2,FALSE),""))</f>
        <v>CTO</v>
      </c>
      <c r="V1985" s="9" t="s">
        <v>207</v>
      </c>
      <c r="W1985" s="9" t="s">
        <v>137</v>
      </c>
      <c r="X1985" s="9" t="s">
        <v>163</v>
      </c>
      <c r="Y1985" s="9" t="s">
        <v>137</v>
      </c>
      <c r="Z1985" s="9" t="s">
        <v>193</v>
      </c>
      <c r="AA1985" s="9" t="s">
        <v>165</v>
      </c>
      <c r="AB1985" s="9" t="s">
        <v>137</v>
      </c>
      <c r="AC1985" s="9"/>
      <c r="AD1985" s="9"/>
      <c r="AE1985" s="9"/>
      <c r="AF1985" s="9"/>
      <c r="AG1985" s="9"/>
      <c r="AH1985" s="9"/>
      <c r="AI1985" s="9"/>
      <c r="AJ1985" s="9"/>
      <c r="AK1985" s="9" t="s">
        <v>302</v>
      </c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 t="s">
        <v>178</v>
      </c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 t="s">
        <v>303</v>
      </c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10"/>
      <c r="CB1985" s="10" t="str">
        <f t="shared" si="5"/>
        <v/>
      </c>
      <c r="CC1985" s="10"/>
      <c r="CD1985" s="9" t="str">
        <f t="shared" si="2"/>
        <v/>
      </c>
      <c r="CE1985" s="9" t="s">
        <v>151</v>
      </c>
      <c r="CF1985" s="9" t="s">
        <v>245</v>
      </c>
      <c r="CG1985" s="9">
        <f>IF(CF1985="","",VLOOKUP(CF1985,Metadata!$D$2:$H$20,2,FALSE))</f>
        <v>42500</v>
      </c>
      <c r="CH1985" s="9">
        <f>IF(CF1985="","",VLOOKUP(CF1985,Metadata!$D$2:$H$20,4,FALSE))</f>
        <v>40000</v>
      </c>
      <c r="CI1985" s="9">
        <f>IF(CF1985="","",VLOOKUP(CF1985,Metadata!$D$2:$H$20,5,FALSE))</f>
        <v>45000</v>
      </c>
      <c r="CJ1985" s="9">
        <f t="shared" si="3"/>
        <v>42500</v>
      </c>
      <c r="CK1985" s="9" t="s">
        <v>189</v>
      </c>
      <c r="CL1985" s="10">
        <v>6</v>
      </c>
      <c r="CM1985" s="10">
        <v>1</v>
      </c>
      <c r="CN1985" s="10">
        <v>6</v>
      </c>
      <c r="CO1985" s="10">
        <v>6</v>
      </c>
      <c r="CP1985" s="10">
        <v>4</v>
      </c>
      <c r="CQ1985" s="10">
        <v>6</v>
      </c>
      <c r="CR1985" s="10">
        <v>6</v>
      </c>
      <c r="CS1985" s="10">
        <v>6</v>
      </c>
      <c r="CT1985" s="10">
        <v>5</v>
      </c>
      <c r="CU1985" s="10">
        <v>6</v>
      </c>
      <c r="CV1985" s="10">
        <v>6</v>
      </c>
      <c r="CW1985" s="10">
        <v>6</v>
      </c>
      <c r="CX1985" s="10">
        <v>6</v>
      </c>
      <c r="CY1985" s="10">
        <v>6</v>
      </c>
      <c r="CZ1985" s="10">
        <v>6</v>
      </c>
      <c r="DA1985" s="10">
        <v>3</v>
      </c>
      <c r="DB1985" s="10">
        <v>6</v>
      </c>
      <c r="DC1985" s="10">
        <v>6</v>
      </c>
      <c r="DD1985" s="10">
        <v>3</v>
      </c>
      <c r="DE1985" s="10">
        <v>6</v>
      </c>
      <c r="DF1985" s="10">
        <v>5</v>
      </c>
      <c r="DG1985" s="10">
        <v>3</v>
      </c>
      <c r="DH1985" s="10">
        <v>5</v>
      </c>
      <c r="DI1985" s="10">
        <v>6</v>
      </c>
      <c r="DJ1985" s="10">
        <v>4</v>
      </c>
      <c r="DK1985" s="10">
        <v>4</v>
      </c>
      <c r="DL1985" s="10">
        <v>5</v>
      </c>
      <c r="DM1985" s="9" t="s">
        <v>154</v>
      </c>
      <c r="DN1985" s="10">
        <v>1984</v>
      </c>
      <c r="DO1985" s="9">
        <f t="shared" si="8"/>
        <v>37</v>
      </c>
      <c r="DP1985" s="9" t="s">
        <v>155</v>
      </c>
      <c r="DQ1985" s="9" t="s">
        <v>156</v>
      </c>
      <c r="DR1985" s="9" t="s">
        <v>157</v>
      </c>
      <c r="DS1985" s="9" t="s">
        <v>137</v>
      </c>
      <c r="DT1985" s="9" t="s">
        <v>657</v>
      </c>
      <c r="DU1985" s="9" t="s">
        <v>158</v>
      </c>
      <c r="DV1985" s="9" t="str">
        <f>VLOOKUP(DU1985,Metadata!$B$2:$C$7,2,FALSE)</f>
        <v>6+ years</v>
      </c>
    </row>
    <row r="1986" spans="1:126">
      <c r="A1986" s="13">
        <v>1985</v>
      </c>
      <c r="B1986" s="9" t="s">
        <v>135</v>
      </c>
      <c r="C1986" s="9" t="str">
        <f>VLOOKUP(B1986,Metadata!$M$2:$N$6,2,FALSE)</f>
        <v>Permanent Employee</v>
      </c>
      <c r="D1986" s="9" t="s">
        <v>159</v>
      </c>
      <c r="E1986" s="9" t="s">
        <v>137</v>
      </c>
      <c r="F1986" s="9" t="s">
        <v>138</v>
      </c>
      <c r="G1986" s="9" t="s">
        <v>275</v>
      </c>
      <c r="H1986" s="9" t="str">
        <f>IF(G1986="","",VLOOKUP(G1986,Metadata!$J$2:$K$22,2,FALSE))</f>
        <v>Centre</v>
      </c>
      <c r="I1986" s="9" t="s">
        <v>138</v>
      </c>
      <c r="J1986" s="9" t="str">
        <f>IF(I1986="","",VLOOKUP(I1986,Metadata!$P$2:$Q$43,2,FALSE))</f>
        <v>Europe</v>
      </c>
      <c r="K1986" s="9" t="str">
        <f t="shared" si="0"/>
        <v>Portugal</v>
      </c>
      <c r="L1986" s="9" t="s">
        <v>172</v>
      </c>
      <c r="M1986" s="9" t="str">
        <f>IF(L1986="","",VLOOKUP(L1986,Metadata!$J$2:$K$22,2,FALSE))</f>
        <v>Porto Metropolitan Area</v>
      </c>
      <c r="N1986" s="9" t="s">
        <v>205</v>
      </c>
      <c r="O1986" s="9" t="s">
        <v>137</v>
      </c>
      <c r="P1986" s="9" t="s">
        <v>137</v>
      </c>
      <c r="Q1986" s="10" t="str">
        <f t="shared" si="1"/>
        <v>Full Office Job</v>
      </c>
      <c r="R1986" s="10">
        <v>5</v>
      </c>
      <c r="S1986" s="9" t="s">
        <v>313</v>
      </c>
      <c r="T1986" s="9" t="s">
        <v>137</v>
      </c>
      <c r="U1986" s="9" t="str">
        <f>IF(S1986&lt;&gt;"",S1986,IF(T1986&lt;&gt;"",VLOOKUP(T1986,Metadata!$S$2:$T$228,2,FALSE),""))</f>
        <v>Maintenance &amp; Support</v>
      </c>
      <c r="V1986" s="9" t="s">
        <v>137</v>
      </c>
      <c r="W1986" s="9" t="s">
        <v>735</v>
      </c>
      <c r="X1986" s="9" t="s">
        <v>163</v>
      </c>
      <c r="Y1986" s="9" t="s">
        <v>137</v>
      </c>
      <c r="Z1986" s="9" t="s">
        <v>164</v>
      </c>
      <c r="AA1986" s="9" t="s">
        <v>137</v>
      </c>
      <c r="AB1986" s="9" t="s">
        <v>137</v>
      </c>
      <c r="AC1986" s="9"/>
      <c r="AD1986" s="9"/>
      <c r="AE1986" s="9"/>
      <c r="AF1986" s="9" t="s">
        <v>243</v>
      </c>
      <c r="AG1986" s="9"/>
      <c r="AH1986" s="9"/>
      <c r="AI1986" s="9" t="s">
        <v>230</v>
      </c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 t="s">
        <v>150</v>
      </c>
      <c r="BZ1986" s="9" t="s">
        <v>137</v>
      </c>
      <c r="CA1986" s="10"/>
      <c r="CB1986" s="10" t="str">
        <f t="shared" si="5"/>
        <v/>
      </c>
      <c r="CC1986" s="10"/>
      <c r="CD1986" s="9" t="str">
        <f t="shared" si="2"/>
        <v/>
      </c>
      <c r="CE1986" s="9" t="s">
        <v>232</v>
      </c>
      <c r="CF1986" s="9" t="s">
        <v>169</v>
      </c>
      <c r="CG1986" s="9">
        <f>IF(CF1986="","",VLOOKUP(CF1986,Metadata!$D$2:$H$20,2,FALSE))</f>
        <v>12500</v>
      </c>
      <c r="CH1986" s="9">
        <f>IF(CF1986="","",VLOOKUP(CF1986,Metadata!$D$2:$H$20,4,FALSE))</f>
        <v>0</v>
      </c>
      <c r="CI1986" s="9">
        <f>IF(CF1986="","",VLOOKUP(CF1986,Metadata!$D$2:$H$20,5,FALSE))</f>
        <v>15000</v>
      </c>
      <c r="CJ1986" s="9">
        <f t="shared" si="3"/>
        <v>12500</v>
      </c>
      <c r="CK1986" s="9" t="s">
        <v>153</v>
      </c>
      <c r="CL1986" s="10">
        <v>3</v>
      </c>
      <c r="CM1986" s="10">
        <v>5</v>
      </c>
      <c r="CN1986" s="10">
        <v>6</v>
      </c>
      <c r="CO1986" s="10">
        <v>6</v>
      </c>
      <c r="CP1986" s="10">
        <v>5</v>
      </c>
      <c r="CQ1986" s="10">
        <v>7</v>
      </c>
      <c r="CR1986" s="10">
        <v>4</v>
      </c>
      <c r="CS1986" s="10">
        <v>6</v>
      </c>
      <c r="CT1986" s="10">
        <v>6</v>
      </c>
      <c r="CU1986" s="10">
        <v>5</v>
      </c>
      <c r="CV1986" s="10">
        <v>4</v>
      </c>
      <c r="CW1986" s="10">
        <v>4</v>
      </c>
      <c r="CX1986" s="10">
        <v>6</v>
      </c>
      <c r="CY1986" s="10">
        <v>5</v>
      </c>
      <c r="CZ1986" s="10">
        <v>5</v>
      </c>
      <c r="DA1986" s="10">
        <v>5</v>
      </c>
      <c r="DB1986" s="10">
        <v>5</v>
      </c>
      <c r="DC1986" s="10">
        <v>6</v>
      </c>
      <c r="DD1986" s="10">
        <v>3</v>
      </c>
      <c r="DE1986" s="10">
        <v>6</v>
      </c>
      <c r="DF1986" s="10">
        <v>5</v>
      </c>
      <c r="DG1986" s="10">
        <v>5</v>
      </c>
      <c r="DH1986" s="10">
        <v>6</v>
      </c>
      <c r="DI1986" s="10">
        <v>6</v>
      </c>
      <c r="DJ1986" s="10">
        <v>6</v>
      </c>
      <c r="DK1986" s="10">
        <v>4</v>
      </c>
      <c r="DL1986" s="10">
        <v>4</v>
      </c>
      <c r="DM1986" s="9" t="s">
        <v>154</v>
      </c>
      <c r="DN1986" s="10">
        <v>1993</v>
      </c>
      <c r="DO1986" s="9">
        <f t="shared" si="8"/>
        <v>28</v>
      </c>
      <c r="DP1986" s="9" t="s">
        <v>155</v>
      </c>
      <c r="DQ1986" s="9" t="s">
        <v>202</v>
      </c>
      <c r="DR1986" s="9" t="s">
        <v>157</v>
      </c>
      <c r="DS1986" s="9" t="s">
        <v>137</v>
      </c>
      <c r="DT1986" s="9" t="s">
        <v>657</v>
      </c>
      <c r="DU1986" s="9" t="s">
        <v>168</v>
      </c>
      <c r="DV1986" s="9" t="str">
        <f>VLOOKUP(DU1986,Metadata!$B$2:$C$7,2,FALSE)</f>
        <v>0 - 3 years</v>
      </c>
    </row>
    <row r="1987" spans="1:126">
      <c r="A1987" s="13">
        <v>1986</v>
      </c>
      <c r="B1987" s="9" t="s">
        <v>135</v>
      </c>
      <c r="C1987" s="9" t="str">
        <f>VLOOKUP(B1987,Metadata!$M$2:$N$6,2,FALSE)</f>
        <v>Permanent Employee</v>
      </c>
      <c r="D1987" s="9" t="s">
        <v>159</v>
      </c>
      <c r="E1987" s="9" t="s">
        <v>137</v>
      </c>
      <c r="F1987" s="9" t="s">
        <v>138</v>
      </c>
      <c r="G1987" s="9" t="s">
        <v>172</v>
      </c>
      <c r="H1987" s="9" t="str">
        <f>IF(G1987="","",VLOOKUP(G1987,Metadata!$J$2:$K$22,2,FALSE))</f>
        <v>Porto Metropolitan Area</v>
      </c>
      <c r="I1987" s="9" t="s">
        <v>138</v>
      </c>
      <c r="J1987" s="9" t="str">
        <f>IF(I1987="","",VLOOKUP(I1987,Metadata!$P$2:$Q$43,2,FALSE))</f>
        <v>Europe</v>
      </c>
      <c r="K1987" s="9" t="str">
        <f t="shared" si="0"/>
        <v>Portugal</v>
      </c>
      <c r="L1987" s="9" t="s">
        <v>172</v>
      </c>
      <c r="M1987" s="9" t="str">
        <f>IF(L1987="","",VLOOKUP(L1987,Metadata!$J$2:$K$22,2,FALSE))</f>
        <v>Porto Metropolitan Area</v>
      </c>
      <c r="N1987" s="9" t="s">
        <v>141</v>
      </c>
      <c r="O1987" s="9" t="s">
        <v>137</v>
      </c>
      <c r="P1987" s="9" t="s">
        <v>142</v>
      </c>
      <c r="Q1987" s="10" t="str">
        <f t="shared" si="1"/>
        <v>Full Office Job</v>
      </c>
      <c r="R1987" s="10">
        <v>5</v>
      </c>
      <c r="S1987" s="9" t="s">
        <v>216</v>
      </c>
      <c r="T1987" s="9" t="s">
        <v>137</v>
      </c>
      <c r="U1987" s="9" t="str">
        <f>IF(S1987&lt;&gt;"",S1987,IF(T1987&lt;&gt;"",VLOOKUP(T1987,Metadata!$S$2:$T$228,2,FALSE),""))</f>
        <v>Front-End Developer</v>
      </c>
      <c r="V1987" s="9" t="s">
        <v>251</v>
      </c>
      <c r="W1987" s="9" t="s">
        <v>137</v>
      </c>
      <c r="X1987" s="9" t="s">
        <v>175</v>
      </c>
      <c r="Y1987" s="9" t="s">
        <v>137</v>
      </c>
      <c r="Z1987" s="9" t="s">
        <v>164</v>
      </c>
      <c r="AA1987" s="9" t="s">
        <v>165</v>
      </c>
      <c r="AB1987" s="9" t="s">
        <v>137</v>
      </c>
      <c r="AC1987" s="9"/>
      <c r="AD1987" s="9"/>
      <c r="AE1987" s="9" t="s">
        <v>194</v>
      </c>
      <c r="AF1987" s="9"/>
      <c r="AG1987" s="9"/>
      <c r="AH1987" s="9"/>
      <c r="AI1987" s="9"/>
      <c r="AJ1987" s="9" t="s">
        <v>185</v>
      </c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 t="s">
        <v>178</v>
      </c>
      <c r="BB1987" s="9"/>
      <c r="BC1987" s="9"/>
      <c r="BD1987" s="9"/>
      <c r="BE1987" s="9"/>
      <c r="BF1987" s="9"/>
      <c r="BG1987" s="9"/>
      <c r="BH1987" s="9"/>
      <c r="BI1987" s="9"/>
      <c r="BJ1987" s="9" t="s">
        <v>167</v>
      </c>
      <c r="BK1987" s="9"/>
      <c r="BL1987" s="9"/>
      <c r="BM1987" s="9"/>
      <c r="BN1987" s="9" t="s">
        <v>186</v>
      </c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 t="s">
        <v>736</v>
      </c>
      <c r="CA1987" s="10"/>
      <c r="CB1987" s="10" t="str">
        <f t="shared" si="5"/>
        <v/>
      </c>
      <c r="CC1987" s="10"/>
      <c r="CD1987" s="9" t="str">
        <f t="shared" si="2"/>
        <v/>
      </c>
      <c r="CE1987" s="9" t="s">
        <v>232</v>
      </c>
      <c r="CF1987" s="9" t="s">
        <v>188</v>
      </c>
      <c r="CG1987" s="9">
        <f>IF(CF1987="","",VLOOKUP(CF1987,Metadata!$D$2:$H$20,2,FALSE))</f>
        <v>17500</v>
      </c>
      <c r="CH1987" s="9">
        <f>IF(CF1987="","",VLOOKUP(CF1987,Metadata!$D$2:$H$20,4,FALSE))</f>
        <v>15000</v>
      </c>
      <c r="CI1987" s="9">
        <f>IF(CF1987="","",VLOOKUP(CF1987,Metadata!$D$2:$H$20,5,FALSE))</f>
        <v>20000</v>
      </c>
      <c r="CJ1987" s="9">
        <f t="shared" si="3"/>
        <v>17500</v>
      </c>
      <c r="CK1987" s="9" t="s">
        <v>153</v>
      </c>
      <c r="CL1987" s="10">
        <v>3</v>
      </c>
      <c r="CM1987" s="10">
        <v>4</v>
      </c>
      <c r="CN1987" s="10">
        <v>5</v>
      </c>
      <c r="CO1987" s="10">
        <v>7</v>
      </c>
      <c r="CP1987" s="10">
        <v>6</v>
      </c>
      <c r="CQ1987" s="10">
        <v>7</v>
      </c>
      <c r="CR1987" s="10">
        <v>7</v>
      </c>
      <c r="CS1987" s="10">
        <v>7</v>
      </c>
      <c r="CT1987" s="10">
        <v>7</v>
      </c>
      <c r="CU1987" s="10">
        <v>4</v>
      </c>
      <c r="CV1987" s="10">
        <v>5</v>
      </c>
      <c r="CW1987" s="10">
        <v>5</v>
      </c>
      <c r="CX1987" s="10">
        <v>5</v>
      </c>
      <c r="CY1987" s="10">
        <v>5</v>
      </c>
      <c r="CZ1987" s="10">
        <v>5</v>
      </c>
      <c r="DA1987" s="10">
        <v>1</v>
      </c>
      <c r="DB1987" s="10">
        <v>1</v>
      </c>
      <c r="DC1987" s="10">
        <v>7</v>
      </c>
      <c r="DD1987" s="10">
        <v>1</v>
      </c>
      <c r="DE1987" s="10">
        <v>4</v>
      </c>
      <c r="DF1987" s="10">
        <v>5</v>
      </c>
      <c r="DG1987" s="10">
        <v>7</v>
      </c>
      <c r="DH1987" s="10">
        <v>4</v>
      </c>
      <c r="DI1987" s="10">
        <v>4</v>
      </c>
      <c r="DJ1987" s="10">
        <v>4</v>
      </c>
      <c r="DK1987" s="10">
        <v>4</v>
      </c>
      <c r="DL1987" s="10">
        <v>6</v>
      </c>
      <c r="DM1987" s="9" t="s">
        <v>154</v>
      </c>
      <c r="DN1987" s="10">
        <v>1995</v>
      </c>
      <c r="DO1987" s="9">
        <f t="shared" si="8"/>
        <v>26</v>
      </c>
      <c r="DP1987" s="9" t="s">
        <v>155</v>
      </c>
      <c r="DQ1987" s="9" t="s">
        <v>156</v>
      </c>
      <c r="DR1987" s="9" t="s">
        <v>157</v>
      </c>
      <c r="DS1987" s="9" t="s">
        <v>137</v>
      </c>
      <c r="DT1987" s="9" t="s">
        <v>657</v>
      </c>
      <c r="DU1987" s="9" t="s">
        <v>233</v>
      </c>
      <c r="DV1987" s="9" t="str">
        <f>VLOOKUP(DU1987,Metadata!$B$2:$C$7,2,FALSE)</f>
        <v>0 - 3 years</v>
      </c>
    </row>
    <row r="1988" spans="1:126">
      <c r="A1988" s="13">
        <v>1987</v>
      </c>
      <c r="B1988" s="9" t="s">
        <v>135</v>
      </c>
      <c r="C1988" s="9" t="str">
        <f>VLOOKUP(B1988,Metadata!$M$2:$N$6,2,FALSE)</f>
        <v>Permanent Employee</v>
      </c>
      <c r="D1988" s="9" t="s">
        <v>159</v>
      </c>
      <c r="E1988" s="9" t="s">
        <v>137</v>
      </c>
      <c r="F1988" s="9" t="s">
        <v>138</v>
      </c>
      <c r="G1988" s="9" t="s">
        <v>291</v>
      </c>
      <c r="H1988" s="9" t="str">
        <f>IF(G1988="","",VLOOKUP(G1988,Metadata!$J$2:$K$22,2,FALSE))</f>
        <v>Centre</v>
      </c>
      <c r="I1988" s="9" t="s">
        <v>138</v>
      </c>
      <c r="J1988" s="9" t="str">
        <f>IF(I1988="","",VLOOKUP(I1988,Metadata!$P$2:$Q$43,2,FALSE))</f>
        <v>Europe</v>
      </c>
      <c r="K1988" s="9" t="str">
        <f t="shared" si="0"/>
        <v>Portugal</v>
      </c>
      <c r="L1988" s="9" t="s">
        <v>291</v>
      </c>
      <c r="M1988" s="9" t="str">
        <f>IF(L1988="","",VLOOKUP(L1988,Metadata!$J$2:$K$22,2,FALSE))</f>
        <v>Centre</v>
      </c>
      <c r="N1988" s="9" t="s">
        <v>205</v>
      </c>
      <c r="O1988" s="9" t="s">
        <v>137</v>
      </c>
      <c r="P1988" s="9" t="s">
        <v>137</v>
      </c>
      <c r="Q1988" s="10" t="str">
        <f t="shared" si="1"/>
        <v>Full Office Job</v>
      </c>
      <c r="R1988" s="10">
        <v>4</v>
      </c>
      <c r="S1988" s="9" t="s">
        <v>192</v>
      </c>
      <c r="T1988" s="9" t="s">
        <v>137</v>
      </c>
      <c r="U1988" s="9" t="str">
        <f>IF(S1988&lt;&gt;"",S1988,IF(T1988&lt;&gt;"",VLOOKUP(T1988,Metadata!$S$2:$T$228,2,FALSE),""))</f>
        <v>Back-End Developer</v>
      </c>
      <c r="V1988" s="9" t="s">
        <v>276</v>
      </c>
      <c r="W1988" s="9" t="s">
        <v>137</v>
      </c>
      <c r="X1988" s="9" t="s">
        <v>208</v>
      </c>
      <c r="Y1988" s="9" t="s">
        <v>137</v>
      </c>
      <c r="Z1988" s="9" t="s">
        <v>218</v>
      </c>
      <c r="AA1988" s="9" t="s">
        <v>137</v>
      </c>
      <c r="AB1988" s="9" t="s">
        <v>253</v>
      </c>
      <c r="AC1988" s="9"/>
      <c r="AD1988" s="9"/>
      <c r="AE1988" s="9"/>
      <c r="AF1988" s="9"/>
      <c r="AG1988" s="9"/>
      <c r="AH1988" s="9"/>
      <c r="AI1988" s="9" t="s">
        <v>230</v>
      </c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 t="s">
        <v>737</v>
      </c>
      <c r="CA1988" s="10"/>
      <c r="CB1988" s="10" t="str">
        <f t="shared" si="5"/>
        <v/>
      </c>
      <c r="CC1988" s="10"/>
      <c r="CD1988" s="9" t="str">
        <f t="shared" si="2"/>
        <v/>
      </c>
      <c r="CE1988" s="9" t="s">
        <v>168</v>
      </c>
      <c r="CF1988" s="9" t="s">
        <v>225</v>
      </c>
      <c r="CG1988" s="9">
        <f>IF(CF1988="","",VLOOKUP(CF1988,Metadata!$D$2:$H$20,2,FALSE))</f>
        <v>22500</v>
      </c>
      <c r="CH1988" s="9">
        <f>IF(CF1988="","",VLOOKUP(CF1988,Metadata!$D$2:$H$20,4,FALSE))</f>
        <v>20000</v>
      </c>
      <c r="CI1988" s="9">
        <f>IF(CF1988="","",VLOOKUP(CF1988,Metadata!$D$2:$H$20,5,FALSE))</f>
        <v>25000</v>
      </c>
      <c r="CJ1988" s="9">
        <f t="shared" si="3"/>
        <v>22500</v>
      </c>
      <c r="CK1988" s="9" t="s">
        <v>153</v>
      </c>
      <c r="CL1988" s="10">
        <v>2</v>
      </c>
      <c r="CM1988" s="10">
        <v>5</v>
      </c>
      <c r="CN1988" s="10">
        <v>4</v>
      </c>
      <c r="CO1988" s="10">
        <v>5</v>
      </c>
      <c r="CP1988" s="10">
        <v>3</v>
      </c>
      <c r="CQ1988" s="10">
        <v>6</v>
      </c>
      <c r="CR1988" s="10">
        <v>3</v>
      </c>
      <c r="CS1988" s="10">
        <v>4</v>
      </c>
      <c r="CT1988" s="10">
        <v>5</v>
      </c>
      <c r="CU1988" s="10">
        <v>5</v>
      </c>
      <c r="CV1988" s="10">
        <v>4</v>
      </c>
      <c r="CW1988" s="10">
        <v>6</v>
      </c>
      <c r="CX1988" s="10">
        <v>6</v>
      </c>
      <c r="CY1988" s="10">
        <v>6</v>
      </c>
      <c r="CZ1988" s="10">
        <v>3</v>
      </c>
      <c r="DA1988" s="10">
        <v>4</v>
      </c>
      <c r="DB1988" s="10">
        <v>5</v>
      </c>
      <c r="DC1988" s="10">
        <v>5</v>
      </c>
      <c r="DD1988" s="10">
        <v>3</v>
      </c>
      <c r="DE1988" s="10">
        <v>5</v>
      </c>
      <c r="DF1988" s="10">
        <v>3</v>
      </c>
      <c r="DG1988" s="10">
        <v>4</v>
      </c>
      <c r="DH1988" s="10">
        <v>2</v>
      </c>
      <c r="DI1988" s="10">
        <v>2</v>
      </c>
      <c r="DJ1988" s="10">
        <v>4</v>
      </c>
      <c r="DK1988" s="10">
        <v>4</v>
      </c>
      <c r="DL1988" s="10">
        <v>2</v>
      </c>
      <c r="DM1988" s="9" t="s">
        <v>296</v>
      </c>
      <c r="DN1988" s="10">
        <v>1978</v>
      </c>
      <c r="DO1988" s="9">
        <f t="shared" si="8"/>
        <v>43</v>
      </c>
      <c r="DP1988" s="9" t="s">
        <v>155</v>
      </c>
      <c r="DQ1988" s="9" t="s">
        <v>210</v>
      </c>
      <c r="DR1988" s="9" t="s">
        <v>157</v>
      </c>
      <c r="DS1988" s="9" t="s">
        <v>137</v>
      </c>
      <c r="DT1988" s="9" t="s">
        <v>657</v>
      </c>
      <c r="DU1988" s="9" t="s">
        <v>158</v>
      </c>
      <c r="DV1988" s="9" t="str">
        <f>VLOOKUP(DU1988,Metadata!$B$2:$C$7,2,FALSE)</f>
        <v>6+ years</v>
      </c>
    </row>
    <row r="1989" spans="1:126">
      <c r="A1989" s="13">
        <v>1988</v>
      </c>
      <c r="B1989" s="9" t="s">
        <v>135</v>
      </c>
      <c r="C1989" s="9" t="str">
        <f>VLOOKUP(B1989,Metadata!$M$2:$N$6,2,FALSE)</f>
        <v>Permanent Employee</v>
      </c>
      <c r="D1989" s="9" t="s">
        <v>159</v>
      </c>
      <c r="E1989" s="9" t="s">
        <v>137</v>
      </c>
      <c r="F1989" s="9" t="s">
        <v>138</v>
      </c>
      <c r="G1989" s="9" t="s">
        <v>160</v>
      </c>
      <c r="H1989" s="9" t="str">
        <f>IF(G1989="","",VLOOKUP(G1989,Metadata!$J$2:$K$22,2,FALSE))</f>
        <v>Centre</v>
      </c>
      <c r="I1989" s="9" t="s">
        <v>138</v>
      </c>
      <c r="J1989" s="9" t="str">
        <f>IF(I1989="","",VLOOKUP(I1989,Metadata!$P$2:$Q$43,2,FALSE))</f>
        <v>Europe</v>
      </c>
      <c r="K1989" s="9" t="str">
        <f t="shared" si="0"/>
        <v>Portugal</v>
      </c>
      <c r="L1989" s="9" t="s">
        <v>140</v>
      </c>
      <c r="M1989" s="9" t="str">
        <f>IF(L1989="","",VLOOKUP(L1989,Metadata!$J$2:$K$22,2,FALSE))</f>
        <v>Lisbon Metropolitan Area</v>
      </c>
      <c r="N1989" s="9" t="s">
        <v>214</v>
      </c>
      <c r="O1989" s="9" t="s">
        <v>239</v>
      </c>
      <c r="P1989" s="9" t="s">
        <v>142</v>
      </c>
      <c r="Q1989" s="10" t="str">
        <f t="shared" si="1"/>
        <v>Full Office Job</v>
      </c>
      <c r="R1989" s="10">
        <v>6</v>
      </c>
      <c r="S1989" s="9" t="s">
        <v>161</v>
      </c>
      <c r="T1989" s="9" t="s">
        <v>137</v>
      </c>
      <c r="U1989" s="9" t="str">
        <f>IF(S1989&lt;&gt;"",S1989,IF(T1989&lt;&gt;"",VLOOKUP(T1989,Metadata!$S$2:$T$228,2,FALSE),""))</f>
        <v>Full-Stack Developer</v>
      </c>
      <c r="V1989" s="9" t="s">
        <v>207</v>
      </c>
      <c r="W1989" s="9" t="s">
        <v>137</v>
      </c>
      <c r="X1989" s="9" t="s">
        <v>145</v>
      </c>
      <c r="Y1989" s="9" t="s">
        <v>137</v>
      </c>
      <c r="Z1989" s="9" t="s">
        <v>146</v>
      </c>
      <c r="AA1989" s="9" t="s">
        <v>165</v>
      </c>
      <c r="AB1989" s="9" t="s">
        <v>137</v>
      </c>
      <c r="AC1989" s="9" t="s">
        <v>147</v>
      </c>
      <c r="AD1989" s="9" t="s">
        <v>148</v>
      </c>
      <c r="AE1989" s="9"/>
      <c r="AF1989" s="9"/>
      <c r="AG1989" s="9" t="s">
        <v>166</v>
      </c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 t="s">
        <v>178</v>
      </c>
      <c r="BB1989" s="9"/>
      <c r="BC1989" s="9"/>
      <c r="BD1989" s="9"/>
      <c r="BE1989" s="9"/>
      <c r="BF1989" s="9"/>
      <c r="BG1989" s="9"/>
      <c r="BH1989" s="9"/>
      <c r="BI1989" s="9"/>
      <c r="BJ1989" s="9" t="s">
        <v>167</v>
      </c>
      <c r="BK1989" s="9"/>
      <c r="BL1989" s="9"/>
      <c r="BM1989" s="9"/>
      <c r="BN1989" s="9" t="s">
        <v>186</v>
      </c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10"/>
      <c r="CB1989" s="10" t="str">
        <f t="shared" si="5"/>
        <v/>
      </c>
      <c r="CC1989" s="10"/>
      <c r="CD1989" s="9" t="str">
        <f t="shared" si="2"/>
        <v/>
      </c>
      <c r="CE1989" s="9" t="s">
        <v>168</v>
      </c>
      <c r="CF1989" s="9" t="s">
        <v>225</v>
      </c>
      <c r="CG1989" s="9">
        <f>IF(CF1989="","",VLOOKUP(CF1989,Metadata!$D$2:$H$20,2,FALSE))</f>
        <v>22500</v>
      </c>
      <c r="CH1989" s="9">
        <f>IF(CF1989="","",VLOOKUP(CF1989,Metadata!$D$2:$H$20,4,FALSE))</f>
        <v>20000</v>
      </c>
      <c r="CI1989" s="9">
        <f>IF(CF1989="","",VLOOKUP(CF1989,Metadata!$D$2:$H$20,5,FALSE))</f>
        <v>25000</v>
      </c>
      <c r="CJ1989" s="9">
        <f t="shared" si="3"/>
        <v>22500</v>
      </c>
      <c r="CK1989" s="9" t="s">
        <v>153</v>
      </c>
      <c r="CL1989" s="10">
        <v>2</v>
      </c>
      <c r="CM1989" s="10">
        <v>5</v>
      </c>
      <c r="CN1989" s="10">
        <v>6</v>
      </c>
      <c r="CO1989" s="10">
        <v>5</v>
      </c>
      <c r="CP1989" s="10">
        <v>4</v>
      </c>
      <c r="CQ1989" s="10">
        <v>5</v>
      </c>
      <c r="CR1989" s="10">
        <v>4</v>
      </c>
      <c r="CS1989" s="10">
        <v>5</v>
      </c>
      <c r="CT1989" s="10">
        <v>7</v>
      </c>
      <c r="CU1989" s="10">
        <v>5</v>
      </c>
      <c r="CV1989" s="10">
        <v>3</v>
      </c>
      <c r="CW1989" s="10">
        <v>3</v>
      </c>
      <c r="CX1989" s="10">
        <v>6</v>
      </c>
      <c r="CY1989" s="10">
        <v>4</v>
      </c>
      <c r="CZ1989" s="10">
        <v>6</v>
      </c>
      <c r="DA1989" s="10">
        <v>7</v>
      </c>
      <c r="DB1989" s="10">
        <v>4</v>
      </c>
      <c r="DC1989" s="10">
        <v>7</v>
      </c>
      <c r="DD1989" s="10">
        <v>5</v>
      </c>
      <c r="DE1989" s="10">
        <v>5</v>
      </c>
      <c r="DF1989" s="10">
        <v>5</v>
      </c>
      <c r="DG1989" s="10">
        <v>5</v>
      </c>
      <c r="DH1989" s="10">
        <v>7</v>
      </c>
      <c r="DI1989" s="10">
        <v>7</v>
      </c>
      <c r="DJ1989" s="10">
        <v>3</v>
      </c>
      <c r="DK1989" s="10">
        <v>5</v>
      </c>
      <c r="DL1989" s="10">
        <v>7</v>
      </c>
      <c r="DM1989" s="9" t="s">
        <v>154</v>
      </c>
      <c r="DN1989" s="10">
        <v>1992</v>
      </c>
      <c r="DO1989" s="9">
        <f t="shared" si="8"/>
        <v>29</v>
      </c>
      <c r="DP1989" s="9" t="s">
        <v>155</v>
      </c>
      <c r="DQ1989" s="9" t="s">
        <v>156</v>
      </c>
      <c r="DR1989" s="9" t="s">
        <v>157</v>
      </c>
      <c r="DS1989" s="9" t="s">
        <v>137</v>
      </c>
      <c r="DT1989" s="9" t="s">
        <v>657</v>
      </c>
      <c r="DU1989" s="9" t="s">
        <v>223</v>
      </c>
      <c r="DV1989" s="9" t="str">
        <f>VLOOKUP(DU1989,Metadata!$B$2:$C$7,2,FALSE)</f>
        <v>3 - 6 years</v>
      </c>
    </row>
    <row r="1990" spans="1:126">
      <c r="A1990" s="13">
        <v>1989</v>
      </c>
      <c r="B1990" s="9" t="s">
        <v>135</v>
      </c>
      <c r="C1990" s="9" t="str">
        <f>VLOOKUP(B1990,Metadata!$M$2:$N$6,2,FALSE)</f>
        <v>Permanent Employee</v>
      </c>
      <c r="D1990" s="9" t="s">
        <v>159</v>
      </c>
      <c r="E1990" s="9" t="s">
        <v>137</v>
      </c>
      <c r="F1990" s="9" t="s">
        <v>138</v>
      </c>
      <c r="G1990" s="9" t="s">
        <v>172</v>
      </c>
      <c r="H1990" s="9" t="str">
        <f>IF(G1990="","",VLOOKUP(G1990,Metadata!$J$2:$K$22,2,FALSE))</f>
        <v>Porto Metropolitan Area</v>
      </c>
      <c r="I1990" s="9" t="s">
        <v>138</v>
      </c>
      <c r="J1990" s="9" t="str">
        <f>IF(I1990="","",VLOOKUP(I1990,Metadata!$P$2:$Q$43,2,FALSE))</f>
        <v>Europe</v>
      </c>
      <c r="K1990" s="9" t="str">
        <f t="shared" si="0"/>
        <v>Portugal</v>
      </c>
      <c r="L1990" s="9" t="s">
        <v>172</v>
      </c>
      <c r="M1990" s="9" t="str">
        <f>IF(L1990="","",VLOOKUP(L1990,Metadata!$J$2:$K$22,2,FALSE))</f>
        <v>Porto Metropolitan Area</v>
      </c>
      <c r="N1990" s="9" t="s">
        <v>214</v>
      </c>
      <c r="O1990" s="9" t="s">
        <v>278</v>
      </c>
      <c r="P1990" s="9" t="s">
        <v>191</v>
      </c>
      <c r="Q1990" s="10" t="str">
        <f t="shared" si="1"/>
        <v>Remote Job (full or flexible)</v>
      </c>
      <c r="R1990" s="10">
        <v>6</v>
      </c>
      <c r="S1990" s="9" t="s">
        <v>192</v>
      </c>
      <c r="T1990" s="9" t="s">
        <v>137</v>
      </c>
      <c r="U1990" s="9" t="str">
        <f>IF(S1990&lt;&gt;"",S1990,IF(T1990&lt;&gt;"",VLOOKUP(T1990,Metadata!$S$2:$T$228,2,FALSE),""))</f>
        <v>Back-End Developer</v>
      </c>
      <c r="V1990" s="9" t="s">
        <v>162</v>
      </c>
      <c r="W1990" s="9" t="s">
        <v>137</v>
      </c>
      <c r="X1990" s="9" t="s">
        <v>145</v>
      </c>
      <c r="Y1990" s="9" t="s">
        <v>137</v>
      </c>
      <c r="Z1990" s="9" t="s">
        <v>184</v>
      </c>
      <c r="AA1990" s="9" t="s">
        <v>137</v>
      </c>
      <c r="AB1990" s="9" t="s">
        <v>137</v>
      </c>
      <c r="AC1990" s="9" t="s">
        <v>147</v>
      </c>
      <c r="AD1990" s="9"/>
      <c r="AE1990" s="9"/>
      <c r="AF1990" s="9"/>
      <c r="AG1990" s="9" t="s">
        <v>166</v>
      </c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 t="s">
        <v>179</v>
      </c>
      <c r="BQ1990" s="9"/>
      <c r="BR1990" s="9"/>
      <c r="BS1990" s="9"/>
      <c r="BT1990" s="9"/>
      <c r="BU1990" s="9"/>
      <c r="BV1990" s="9"/>
      <c r="BW1990" s="9"/>
      <c r="BX1990" s="9"/>
      <c r="BY1990" s="9"/>
      <c r="BZ1990" s="9" t="s">
        <v>738</v>
      </c>
      <c r="CA1990" s="10"/>
      <c r="CB1990" s="10" t="str">
        <f t="shared" si="5"/>
        <v/>
      </c>
      <c r="CC1990" s="10"/>
      <c r="CD1990" s="9" t="str">
        <f t="shared" si="2"/>
        <v/>
      </c>
      <c r="CE1990" s="9" t="s">
        <v>168</v>
      </c>
      <c r="CF1990" s="9" t="s">
        <v>220</v>
      </c>
      <c r="CG1990" s="9">
        <f>IF(CF1990="","",VLOOKUP(CF1990,Metadata!$D$2:$H$20,2,FALSE))</f>
        <v>27500</v>
      </c>
      <c r="CH1990" s="9">
        <f>IF(CF1990="","",VLOOKUP(CF1990,Metadata!$D$2:$H$20,4,FALSE))</f>
        <v>25000</v>
      </c>
      <c r="CI1990" s="9">
        <f>IF(CF1990="","",VLOOKUP(CF1990,Metadata!$D$2:$H$20,5,FALSE))</f>
        <v>30000</v>
      </c>
      <c r="CJ1990" s="9">
        <f t="shared" si="3"/>
        <v>27500</v>
      </c>
      <c r="CK1990" s="9" t="s">
        <v>189</v>
      </c>
      <c r="CL1990" s="10">
        <v>3</v>
      </c>
      <c r="CM1990" s="10">
        <v>3</v>
      </c>
      <c r="CN1990" s="10">
        <v>7</v>
      </c>
      <c r="CO1990" s="10">
        <v>7</v>
      </c>
      <c r="CP1990" s="10">
        <v>5</v>
      </c>
      <c r="CQ1990" s="10">
        <v>7</v>
      </c>
      <c r="CR1990" s="10">
        <v>6</v>
      </c>
      <c r="CS1990" s="10">
        <v>6</v>
      </c>
      <c r="CT1990" s="10">
        <v>6</v>
      </c>
      <c r="CU1990" s="10">
        <v>4</v>
      </c>
      <c r="CV1990" s="10">
        <v>4</v>
      </c>
      <c r="CW1990" s="10">
        <v>3</v>
      </c>
      <c r="CX1990" s="10">
        <v>6</v>
      </c>
      <c r="CY1990" s="10">
        <v>4</v>
      </c>
      <c r="CZ1990" s="10">
        <v>6</v>
      </c>
      <c r="DA1990" s="10">
        <v>5</v>
      </c>
      <c r="DB1990" s="10">
        <v>6</v>
      </c>
      <c r="DC1990" s="10">
        <v>7</v>
      </c>
      <c r="DD1990" s="10">
        <v>6</v>
      </c>
      <c r="DE1990" s="10">
        <v>7</v>
      </c>
      <c r="DF1990" s="10">
        <v>6</v>
      </c>
      <c r="DG1990" s="10">
        <v>5</v>
      </c>
      <c r="DH1990" s="10">
        <v>5</v>
      </c>
      <c r="DI1990" s="10">
        <v>6</v>
      </c>
      <c r="DJ1990" s="10">
        <v>6</v>
      </c>
      <c r="DK1990" s="10">
        <v>6</v>
      </c>
      <c r="DL1990" s="10">
        <v>6</v>
      </c>
      <c r="DM1990" s="9" t="s">
        <v>296</v>
      </c>
      <c r="DN1990" s="10">
        <v>1980</v>
      </c>
      <c r="DO1990" s="9">
        <f t="shared" si="8"/>
        <v>41</v>
      </c>
      <c r="DP1990" s="9" t="s">
        <v>222</v>
      </c>
      <c r="DQ1990" s="9" t="s">
        <v>202</v>
      </c>
      <c r="DR1990" s="9" t="s">
        <v>157</v>
      </c>
      <c r="DS1990" s="9" t="s">
        <v>137</v>
      </c>
      <c r="DT1990" s="9" t="s">
        <v>657</v>
      </c>
      <c r="DU1990" s="9" t="s">
        <v>158</v>
      </c>
      <c r="DV1990" s="9" t="str">
        <f>VLOOKUP(DU1990,Metadata!$B$2:$C$7,2,FALSE)</f>
        <v>6+ years</v>
      </c>
    </row>
    <row r="1991" spans="1:126">
      <c r="A1991" s="13">
        <v>1990</v>
      </c>
      <c r="B1991" s="9" t="s">
        <v>135</v>
      </c>
      <c r="C1991" s="9" t="str">
        <f>VLOOKUP(B1991,Metadata!$M$2:$N$6,2,FALSE)</f>
        <v>Permanent Employee</v>
      </c>
      <c r="D1991" s="9" t="s">
        <v>159</v>
      </c>
      <c r="E1991" s="9" t="s">
        <v>137</v>
      </c>
      <c r="F1991" s="9" t="s">
        <v>138</v>
      </c>
      <c r="G1991" s="9" t="s">
        <v>140</v>
      </c>
      <c r="H1991" s="9" t="str">
        <f>IF(G1991="","",VLOOKUP(G1991,Metadata!$J$2:$K$22,2,FALSE))</f>
        <v>Lisbon Metropolitan Area</v>
      </c>
      <c r="I1991" s="9" t="s">
        <v>138</v>
      </c>
      <c r="J1991" s="9" t="str">
        <f>IF(I1991="","",VLOOKUP(I1991,Metadata!$P$2:$Q$43,2,FALSE))</f>
        <v>Europe</v>
      </c>
      <c r="K1991" s="9" t="str">
        <f t="shared" si="0"/>
        <v>Portugal</v>
      </c>
      <c r="L1991" s="9" t="s">
        <v>140</v>
      </c>
      <c r="M1991" s="9" t="str">
        <f>IF(L1991="","",VLOOKUP(L1991,Metadata!$J$2:$K$22,2,FALSE))</f>
        <v>Lisbon Metropolitan Area</v>
      </c>
      <c r="N1991" s="9" t="s">
        <v>141</v>
      </c>
      <c r="O1991" s="9" t="s">
        <v>137</v>
      </c>
      <c r="P1991" s="9" t="s">
        <v>142</v>
      </c>
      <c r="Q1991" s="10" t="str">
        <f t="shared" si="1"/>
        <v>Full Office Job</v>
      </c>
      <c r="R1991" s="10">
        <v>7</v>
      </c>
      <c r="S1991" s="9" t="s">
        <v>229</v>
      </c>
      <c r="T1991" s="9" t="s">
        <v>137</v>
      </c>
      <c r="U1991" s="9" t="str">
        <f>IF(S1991&lt;&gt;"",S1991,IF(T1991&lt;&gt;"",VLOOKUP(T1991,Metadata!$S$2:$T$228,2,FALSE),""))</f>
        <v>Project Manager</v>
      </c>
      <c r="V1991" s="9" t="s">
        <v>174</v>
      </c>
      <c r="W1991" s="9" t="s">
        <v>137</v>
      </c>
      <c r="X1991" s="9" t="s">
        <v>145</v>
      </c>
      <c r="Y1991" s="9" t="s">
        <v>137</v>
      </c>
      <c r="Z1991" s="9" t="s">
        <v>218</v>
      </c>
      <c r="AA1991" s="9" t="s">
        <v>137</v>
      </c>
      <c r="AB1991" s="9" t="s">
        <v>137</v>
      </c>
      <c r="AC1991" s="9" t="s">
        <v>147</v>
      </c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 t="s">
        <v>150</v>
      </c>
      <c r="BZ1991" s="9" t="s">
        <v>137</v>
      </c>
      <c r="CA1991" s="10"/>
      <c r="CB1991" s="10" t="str">
        <f t="shared" si="5"/>
        <v/>
      </c>
      <c r="CC1991" s="10"/>
      <c r="CD1991" s="9" t="str">
        <f t="shared" si="2"/>
        <v/>
      </c>
      <c r="CE1991" s="9" t="s">
        <v>168</v>
      </c>
      <c r="CF1991" s="9" t="s">
        <v>236</v>
      </c>
      <c r="CG1991" s="9">
        <f>IF(CF1991="","",VLOOKUP(CF1991,Metadata!$D$2:$H$20,2,FALSE))</f>
        <v>47500</v>
      </c>
      <c r="CH1991" s="9">
        <f>IF(CF1991="","",VLOOKUP(CF1991,Metadata!$D$2:$H$20,4,FALSE))</f>
        <v>45000</v>
      </c>
      <c r="CI1991" s="9">
        <f>IF(CF1991="","",VLOOKUP(CF1991,Metadata!$D$2:$H$20,5,FALSE))</f>
        <v>50000</v>
      </c>
      <c r="CJ1991" s="9">
        <f t="shared" si="3"/>
        <v>47500</v>
      </c>
      <c r="CK1991" s="9" t="s">
        <v>189</v>
      </c>
      <c r="CL1991" s="10">
        <v>7</v>
      </c>
      <c r="CM1991" s="10">
        <v>1</v>
      </c>
      <c r="CN1991" s="10">
        <v>5</v>
      </c>
      <c r="CO1991" s="10">
        <v>5</v>
      </c>
      <c r="CP1991" s="10">
        <v>4</v>
      </c>
      <c r="CQ1991" s="10">
        <v>4</v>
      </c>
      <c r="CR1991" s="10">
        <v>2</v>
      </c>
      <c r="CS1991" s="10">
        <v>7</v>
      </c>
      <c r="CT1991" s="10">
        <v>6</v>
      </c>
      <c r="CU1991" s="10">
        <v>2</v>
      </c>
      <c r="CV1991" s="10">
        <v>7</v>
      </c>
      <c r="CW1991" s="10">
        <v>4</v>
      </c>
      <c r="CX1991" s="10">
        <v>7</v>
      </c>
      <c r="CY1991" s="10">
        <v>4</v>
      </c>
      <c r="CZ1991" s="10">
        <v>1</v>
      </c>
      <c r="DA1991" s="10">
        <v>4</v>
      </c>
      <c r="DB1991" s="10">
        <v>1</v>
      </c>
      <c r="DC1991" s="10">
        <v>7</v>
      </c>
      <c r="DD1991" s="10">
        <v>1</v>
      </c>
      <c r="DE1991" s="10">
        <v>7</v>
      </c>
      <c r="DF1991" s="10">
        <v>7</v>
      </c>
      <c r="DG1991" s="10">
        <v>4</v>
      </c>
      <c r="DH1991" s="10">
        <v>1</v>
      </c>
      <c r="DI1991" s="10">
        <v>4</v>
      </c>
      <c r="DJ1991" s="10">
        <v>1</v>
      </c>
      <c r="DK1991" s="10">
        <v>7</v>
      </c>
      <c r="DL1991" s="10">
        <v>3</v>
      </c>
      <c r="DM1991" s="9" t="s">
        <v>154</v>
      </c>
      <c r="DN1991" s="10">
        <v>1982</v>
      </c>
      <c r="DO1991" s="9">
        <f t="shared" si="8"/>
        <v>39</v>
      </c>
      <c r="DP1991" s="9" t="s">
        <v>155</v>
      </c>
      <c r="DQ1991" s="9" t="s">
        <v>156</v>
      </c>
      <c r="DR1991" s="9" t="s">
        <v>170</v>
      </c>
      <c r="DS1991" s="9" t="s">
        <v>137</v>
      </c>
      <c r="DT1991" s="9" t="s">
        <v>657</v>
      </c>
      <c r="DU1991" s="9" t="s">
        <v>158</v>
      </c>
      <c r="DV1991" s="9" t="str">
        <f>VLOOKUP(DU1991,Metadata!$B$2:$C$7,2,FALSE)</f>
        <v>6+ years</v>
      </c>
    </row>
    <row r="1992" spans="1:126">
      <c r="A1992" s="13">
        <v>1991</v>
      </c>
      <c r="B1992" s="9" t="s">
        <v>135</v>
      </c>
      <c r="C1992" s="9" t="str">
        <f>VLOOKUP(B1992,Metadata!$M$2:$N$6,2,FALSE)</f>
        <v>Permanent Employee</v>
      </c>
      <c r="D1992" s="9" t="s">
        <v>159</v>
      </c>
      <c r="E1992" s="9" t="s">
        <v>137</v>
      </c>
      <c r="F1992" s="9" t="s">
        <v>138</v>
      </c>
      <c r="G1992" s="9" t="s">
        <v>172</v>
      </c>
      <c r="H1992" s="9" t="str">
        <f>IF(G1992="","",VLOOKUP(G1992,Metadata!$J$2:$K$22,2,FALSE))</f>
        <v>Porto Metropolitan Area</v>
      </c>
      <c r="I1992" s="9" t="s">
        <v>138</v>
      </c>
      <c r="J1992" s="9" t="str">
        <f>IF(I1992="","",VLOOKUP(I1992,Metadata!$P$2:$Q$43,2,FALSE))</f>
        <v>Europe</v>
      </c>
      <c r="K1992" s="9" t="str">
        <f t="shared" si="0"/>
        <v>Portugal</v>
      </c>
      <c r="L1992" s="9" t="s">
        <v>140</v>
      </c>
      <c r="M1992" s="9" t="str">
        <f>IF(L1992="","",VLOOKUP(L1992,Metadata!$J$2:$K$22,2,FALSE))</f>
        <v>Lisbon Metropolitan Area</v>
      </c>
      <c r="N1992" s="9" t="s">
        <v>141</v>
      </c>
      <c r="O1992" s="9" t="s">
        <v>137</v>
      </c>
      <c r="P1992" s="9" t="s">
        <v>142</v>
      </c>
      <c r="Q1992" s="10" t="str">
        <f t="shared" si="1"/>
        <v>Full Office Job</v>
      </c>
      <c r="R1992" s="10">
        <v>4</v>
      </c>
      <c r="S1992" s="9" t="s">
        <v>319</v>
      </c>
      <c r="T1992" s="9" t="s">
        <v>137</v>
      </c>
      <c r="U1992" s="9" t="str">
        <f>IF(S1992&lt;&gt;"",S1992,IF(T1992&lt;&gt;"",VLOOKUP(T1992,Metadata!$S$2:$T$228,2,FALSE),""))</f>
        <v>CTO</v>
      </c>
      <c r="V1992" s="9" t="s">
        <v>261</v>
      </c>
      <c r="W1992" s="9" t="s">
        <v>137</v>
      </c>
      <c r="X1992" s="9" t="s">
        <v>163</v>
      </c>
      <c r="Y1992" s="9" t="s">
        <v>137</v>
      </c>
      <c r="Z1992" s="9" t="s">
        <v>262</v>
      </c>
      <c r="AA1992" s="9" t="s">
        <v>165</v>
      </c>
      <c r="AB1992" s="9" t="s">
        <v>137</v>
      </c>
      <c r="AC1992" s="9"/>
      <c r="AD1992" s="9"/>
      <c r="AE1992" s="9"/>
      <c r="AF1992" s="9"/>
      <c r="AG1992" s="9" t="s">
        <v>166</v>
      </c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 t="s">
        <v>167</v>
      </c>
      <c r="BK1992" s="9"/>
      <c r="BL1992" s="9" t="s">
        <v>199</v>
      </c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10"/>
      <c r="CB1992" s="10" t="str">
        <f t="shared" si="5"/>
        <v/>
      </c>
      <c r="CC1992" s="10"/>
      <c r="CD1992" s="9" t="str">
        <f t="shared" si="2"/>
        <v/>
      </c>
      <c r="CE1992" s="9" t="s">
        <v>151</v>
      </c>
      <c r="CF1992" s="9" t="s">
        <v>293</v>
      </c>
      <c r="CG1992" s="9">
        <f>IF(CF1992="","",VLOOKUP(CF1992,Metadata!$D$2:$H$20,2,FALSE))</f>
        <v>52500</v>
      </c>
      <c r="CH1992" s="9">
        <f>IF(CF1992="","",VLOOKUP(CF1992,Metadata!$D$2:$H$20,4,FALSE))</f>
        <v>50000</v>
      </c>
      <c r="CI1992" s="9">
        <f>IF(CF1992="","",VLOOKUP(CF1992,Metadata!$D$2:$H$20,5,FALSE))</f>
        <v>55000</v>
      </c>
      <c r="CJ1992" s="9">
        <f t="shared" si="3"/>
        <v>52500</v>
      </c>
      <c r="CK1992" s="9" t="s">
        <v>201</v>
      </c>
      <c r="CL1992" s="10">
        <v>5</v>
      </c>
      <c r="CM1992" s="10">
        <v>2</v>
      </c>
      <c r="CN1992" s="10">
        <v>6</v>
      </c>
      <c r="CO1992" s="10">
        <v>6</v>
      </c>
      <c r="CP1992" s="10">
        <v>6</v>
      </c>
      <c r="CQ1992" s="10">
        <v>6</v>
      </c>
      <c r="CR1992" s="10">
        <v>6</v>
      </c>
      <c r="CS1992" s="10">
        <v>7</v>
      </c>
      <c r="CT1992" s="10">
        <v>7</v>
      </c>
      <c r="CU1992" s="10">
        <v>6</v>
      </c>
      <c r="CV1992" s="10">
        <v>6</v>
      </c>
      <c r="CW1992" s="10">
        <v>5</v>
      </c>
      <c r="CX1992" s="10">
        <v>6</v>
      </c>
      <c r="CY1992" s="10">
        <v>6</v>
      </c>
      <c r="CZ1992" s="10">
        <v>6</v>
      </c>
      <c r="DA1992" s="10">
        <v>5</v>
      </c>
      <c r="DB1992" s="10">
        <v>6</v>
      </c>
      <c r="DC1992" s="10">
        <v>6</v>
      </c>
      <c r="DD1992" s="10">
        <v>5</v>
      </c>
      <c r="DE1992" s="10">
        <v>6</v>
      </c>
      <c r="DF1992" s="10">
        <v>6</v>
      </c>
      <c r="DG1992" s="10">
        <v>5</v>
      </c>
      <c r="DH1992" s="10">
        <v>5</v>
      </c>
      <c r="DI1992" s="10">
        <v>6</v>
      </c>
      <c r="DJ1992" s="10">
        <v>4</v>
      </c>
      <c r="DK1992" s="10">
        <v>5</v>
      </c>
      <c r="DL1992" s="10">
        <v>6</v>
      </c>
      <c r="DM1992" s="9" t="s">
        <v>154</v>
      </c>
      <c r="DN1992" s="10">
        <v>1983</v>
      </c>
      <c r="DO1992" s="9">
        <f t="shared" si="8"/>
        <v>38</v>
      </c>
      <c r="DP1992" s="9" t="s">
        <v>155</v>
      </c>
      <c r="DQ1992" s="9" t="s">
        <v>156</v>
      </c>
      <c r="DR1992" s="9" t="s">
        <v>157</v>
      </c>
      <c r="DS1992" s="9" t="s">
        <v>137</v>
      </c>
      <c r="DT1992" s="9" t="s">
        <v>657</v>
      </c>
      <c r="DU1992" s="9" t="s">
        <v>158</v>
      </c>
      <c r="DV1992" s="9" t="str">
        <f>VLOOKUP(DU1992,Metadata!$B$2:$C$7,2,FALSE)</f>
        <v>6+ years</v>
      </c>
    </row>
    <row r="1993" spans="1:126">
      <c r="A1993" s="13">
        <v>1992</v>
      </c>
      <c r="B1993" s="9" t="s">
        <v>135</v>
      </c>
      <c r="C1993" s="9" t="str">
        <f>VLOOKUP(B1993,Metadata!$M$2:$N$6,2,FALSE)</f>
        <v>Permanent Employee</v>
      </c>
      <c r="D1993" s="9" t="s">
        <v>159</v>
      </c>
      <c r="E1993" s="9" t="s">
        <v>137</v>
      </c>
      <c r="F1993" s="9" t="s">
        <v>138</v>
      </c>
      <c r="G1993" s="9" t="s">
        <v>283</v>
      </c>
      <c r="H1993" s="9" t="str">
        <f>IF(G1993="","",VLOOKUP(G1993,Metadata!$J$2:$K$22,2,FALSE))</f>
        <v>Lisbon Metropolitan Area</v>
      </c>
      <c r="I1993" s="9" t="s">
        <v>417</v>
      </c>
      <c r="J1993" s="9" t="str">
        <f>IF(I1993="","",VLOOKUP(I1993,Metadata!$P$2:$Q$43,2,FALSE))</f>
        <v>Africa</v>
      </c>
      <c r="K1993" s="9" t="str">
        <f t="shared" si="0"/>
        <v>International</v>
      </c>
      <c r="L1993" s="9" t="s">
        <v>137</v>
      </c>
      <c r="M1993" s="9" t="str">
        <f>IF(L1993="","",VLOOKUP(L1993,Metadata!$J$2:$K$22,2,FALSE))</f>
        <v/>
      </c>
      <c r="N1993" s="9" t="s">
        <v>141</v>
      </c>
      <c r="O1993" s="9" t="s">
        <v>137</v>
      </c>
      <c r="P1993" s="9" t="s">
        <v>142</v>
      </c>
      <c r="Q1993" s="10" t="str">
        <f t="shared" si="1"/>
        <v>Full Office Job</v>
      </c>
      <c r="R1993" s="10">
        <v>4</v>
      </c>
      <c r="S1993" s="9" t="s">
        <v>229</v>
      </c>
      <c r="T1993" s="9" t="s">
        <v>137</v>
      </c>
      <c r="U1993" s="9" t="str">
        <f>IF(S1993&lt;&gt;"",S1993,IF(T1993&lt;&gt;"",VLOOKUP(T1993,Metadata!$S$2:$T$228,2,FALSE),""))</f>
        <v>Project Manager</v>
      </c>
      <c r="V1993" s="9" t="s">
        <v>207</v>
      </c>
      <c r="W1993" s="9" t="s">
        <v>137</v>
      </c>
      <c r="X1993" s="9" t="s">
        <v>208</v>
      </c>
      <c r="Y1993" s="9" t="s">
        <v>137</v>
      </c>
      <c r="Z1993" s="9" t="s">
        <v>146</v>
      </c>
      <c r="AA1993" s="9" t="s">
        <v>165</v>
      </c>
      <c r="AB1993" s="9" t="s">
        <v>137</v>
      </c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 t="s">
        <v>167</v>
      </c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10"/>
      <c r="CB1993" s="10" t="str">
        <f t="shared" si="5"/>
        <v/>
      </c>
      <c r="CC1993" s="10"/>
      <c r="CD1993" s="9" t="str">
        <f t="shared" si="2"/>
        <v/>
      </c>
      <c r="CE1993" s="9" t="s">
        <v>151</v>
      </c>
      <c r="CF1993" s="9" t="s">
        <v>152</v>
      </c>
      <c r="CG1993" s="9">
        <f>IF(CF1993="","",VLOOKUP(CF1993,Metadata!$D$2:$H$20,2,FALSE))</f>
        <v>32500</v>
      </c>
      <c r="CH1993" s="9">
        <f>IF(CF1993="","",VLOOKUP(CF1993,Metadata!$D$2:$H$20,4,FALSE))</f>
        <v>30000</v>
      </c>
      <c r="CI1993" s="9">
        <f>IF(CF1993="","",VLOOKUP(CF1993,Metadata!$D$2:$H$20,5,FALSE))</f>
        <v>35000</v>
      </c>
      <c r="CJ1993" s="9">
        <f t="shared" si="3"/>
        <v>32500</v>
      </c>
      <c r="CK1993" s="9" t="s">
        <v>180</v>
      </c>
      <c r="CL1993" s="10">
        <v>2</v>
      </c>
      <c r="CM1993" s="10">
        <v>3</v>
      </c>
      <c r="CN1993" s="10">
        <v>6</v>
      </c>
      <c r="CO1993" s="10">
        <v>7</v>
      </c>
      <c r="CP1993" s="10">
        <v>7</v>
      </c>
      <c r="CQ1993" s="10">
        <v>7</v>
      </c>
      <c r="CR1993" s="10">
        <v>5</v>
      </c>
      <c r="CS1993" s="10">
        <v>7</v>
      </c>
      <c r="CT1993" s="10">
        <v>7</v>
      </c>
      <c r="CU1993" s="10">
        <v>5</v>
      </c>
      <c r="CV1993" s="10">
        <v>6</v>
      </c>
      <c r="CW1993" s="10">
        <v>4</v>
      </c>
      <c r="CX1993" s="10">
        <v>5</v>
      </c>
      <c r="CY1993" s="10">
        <v>5</v>
      </c>
      <c r="CZ1993" s="10">
        <v>7</v>
      </c>
      <c r="DA1993" s="10">
        <v>6</v>
      </c>
      <c r="DB1993" s="10">
        <v>4</v>
      </c>
      <c r="DC1993" s="10">
        <v>7</v>
      </c>
      <c r="DD1993" s="10">
        <v>2</v>
      </c>
      <c r="DE1993" s="10">
        <v>7</v>
      </c>
      <c r="DF1993" s="10">
        <v>6</v>
      </c>
      <c r="DG1993" s="10">
        <v>7</v>
      </c>
      <c r="DH1993" s="10">
        <v>6</v>
      </c>
      <c r="DI1993" s="10">
        <v>7</v>
      </c>
      <c r="DJ1993" s="10">
        <v>4</v>
      </c>
      <c r="DK1993" s="10">
        <v>6</v>
      </c>
      <c r="DL1993" s="10">
        <v>5</v>
      </c>
      <c r="DM1993" s="9" t="s">
        <v>154</v>
      </c>
      <c r="DN1993" s="10">
        <v>1988</v>
      </c>
      <c r="DO1993" s="9">
        <f t="shared" si="8"/>
        <v>33</v>
      </c>
      <c r="DP1993" s="9" t="s">
        <v>222</v>
      </c>
      <c r="DQ1993" s="9" t="s">
        <v>202</v>
      </c>
      <c r="DR1993" s="9" t="s">
        <v>157</v>
      </c>
      <c r="DS1993" s="9" t="s">
        <v>137</v>
      </c>
      <c r="DT1993" s="9" t="s">
        <v>657</v>
      </c>
      <c r="DU1993" s="9" t="s">
        <v>203</v>
      </c>
      <c r="DV1993" s="9" t="str">
        <f>VLOOKUP(DU1993,Metadata!$B$2:$C$7,2,FALSE)</f>
        <v>6+ years</v>
      </c>
    </row>
    <row r="1994" spans="1:126">
      <c r="A1994" s="13">
        <v>1993</v>
      </c>
      <c r="B1994" s="9" t="s">
        <v>135</v>
      </c>
      <c r="C1994" s="9" t="str">
        <f>VLOOKUP(B1994,Metadata!$M$2:$N$6,2,FALSE)</f>
        <v>Permanent Employee</v>
      </c>
      <c r="D1994" s="9" t="s">
        <v>159</v>
      </c>
      <c r="E1994" s="9" t="s">
        <v>137</v>
      </c>
      <c r="F1994" s="9" t="s">
        <v>138</v>
      </c>
      <c r="G1994" s="9" t="s">
        <v>140</v>
      </c>
      <c r="H1994" s="9" t="str">
        <f>IF(G1994="","",VLOOKUP(G1994,Metadata!$J$2:$K$22,2,FALSE))</f>
        <v>Lisbon Metropolitan Area</v>
      </c>
      <c r="I1994" s="9" t="s">
        <v>138</v>
      </c>
      <c r="J1994" s="9" t="str">
        <f>IF(I1994="","",VLOOKUP(I1994,Metadata!$P$2:$Q$43,2,FALSE))</f>
        <v>Europe</v>
      </c>
      <c r="K1994" s="9" t="str">
        <f t="shared" si="0"/>
        <v>Portugal</v>
      </c>
      <c r="L1994" s="9" t="s">
        <v>140</v>
      </c>
      <c r="M1994" s="9" t="str">
        <f>IF(L1994="","",VLOOKUP(L1994,Metadata!$J$2:$K$22,2,FALSE))</f>
        <v>Lisbon Metropolitan Area</v>
      </c>
      <c r="N1994" s="9" t="s">
        <v>141</v>
      </c>
      <c r="O1994" s="9" t="s">
        <v>137</v>
      </c>
      <c r="P1994" s="9" t="s">
        <v>142</v>
      </c>
      <c r="Q1994" s="10" t="str">
        <f t="shared" si="1"/>
        <v>Full Office Job</v>
      </c>
      <c r="R1994" s="10">
        <v>5</v>
      </c>
      <c r="S1994" s="9" t="s">
        <v>161</v>
      </c>
      <c r="T1994" s="9" t="s">
        <v>137</v>
      </c>
      <c r="U1994" s="9" t="str">
        <f>IF(S1994&lt;&gt;"",S1994,IF(T1994&lt;&gt;"",VLOOKUP(T1994,Metadata!$S$2:$T$228,2,FALSE),""))</f>
        <v>Full-Stack Developer</v>
      </c>
      <c r="V1994" s="9" t="s">
        <v>174</v>
      </c>
      <c r="W1994" s="9" t="s">
        <v>137</v>
      </c>
      <c r="X1994" s="9" t="s">
        <v>145</v>
      </c>
      <c r="Y1994" s="9" t="s">
        <v>137</v>
      </c>
      <c r="Z1994" s="9" t="s">
        <v>146</v>
      </c>
      <c r="AA1994" s="9" t="s">
        <v>165</v>
      </c>
      <c r="AB1994" s="9" t="s">
        <v>137</v>
      </c>
      <c r="AC1994" s="9" t="s">
        <v>147</v>
      </c>
      <c r="AD1994" s="9"/>
      <c r="AE1994" s="9" t="s">
        <v>194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 t="s">
        <v>186</v>
      </c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10"/>
      <c r="CB1994" s="10" t="str">
        <f t="shared" si="5"/>
        <v/>
      </c>
      <c r="CC1994" s="10"/>
      <c r="CD1994" s="9" t="str">
        <f t="shared" si="2"/>
        <v/>
      </c>
      <c r="CE1994" s="9" t="s">
        <v>151</v>
      </c>
      <c r="CF1994" s="9" t="s">
        <v>236</v>
      </c>
      <c r="CG1994" s="9">
        <f>IF(CF1994="","",VLOOKUP(CF1994,Metadata!$D$2:$H$20,2,FALSE))</f>
        <v>47500</v>
      </c>
      <c r="CH1994" s="9">
        <f>IF(CF1994="","",VLOOKUP(CF1994,Metadata!$D$2:$H$20,4,FALSE))</f>
        <v>45000</v>
      </c>
      <c r="CI1994" s="9">
        <f>IF(CF1994="","",VLOOKUP(CF1994,Metadata!$D$2:$H$20,5,FALSE))</f>
        <v>50000</v>
      </c>
      <c r="CJ1994" s="9">
        <f t="shared" si="3"/>
        <v>47500</v>
      </c>
      <c r="CK1994" s="9" t="s">
        <v>221</v>
      </c>
      <c r="CL1994" s="10">
        <v>3</v>
      </c>
      <c r="CM1994" s="10">
        <v>2</v>
      </c>
      <c r="CN1994" s="10">
        <v>7</v>
      </c>
      <c r="CO1994" s="10">
        <v>5</v>
      </c>
      <c r="CP1994" s="10">
        <v>5</v>
      </c>
      <c r="CQ1994" s="10">
        <v>6</v>
      </c>
      <c r="CR1994" s="10">
        <v>6</v>
      </c>
      <c r="CS1994" s="10">
        <v>7</v>
      </c>
      <c r="CT1994" s="10">
        <v>7</v>
      </c>
      <c r="CU1994" s="10">
        <v>7</v>
      </c>
      <c r="CV1994" s="10">
        <v>6</v>
      </c>
      <c r="CW1994" s="10">
        <v>5</v>
      </c>
      <c r="CX1994" s="10">
        <v>7</v>
      </c>
      <c r="CY1994" s="10">
        <v>5</v>
      </c>
      <c r="CZ1994" s="10">
        <v>5</v>
      </c>
      <c r="DA1994" s="10">
        <v>7</v>
      </c>
      <c r="DB1994" s="10">
        <v>4</v>
      </c>
      <c r="DC1994" s="10">
        <v>7</v>
      </c>
      <c r="DD1994" s="10">
        <v>5</v>
      </c>
      <c r="DE1994" s="10">
        <v>7</v>
      </c>
      <c r="DF1994" s="10">
        <v>5</v>
      </c>
      <c r="DG1994" s="10">
        <v>2</v>
      </c>
      <c r="DH1994" s="10">
        <v>6</v>
      </c>
      <c r="DI1994" s="10">
        <v>7</v>
      </c>
      <c r="DJ1994" s="10">
        <v>4</v>
      </c>
      <c r="DK1994" s="10">
        <v>4</v>
      </c>
      <c r="DL1994" s="10">
        <v>5</v>
      </c>
      <c r="DM1994" s="9" t="s">
        <v>154</v>
      </c>
      <c r="DN1994" s="10">
        <v>1991</v>
      </c>
      <c r="DO1994" s="9">
        <f t="shared" si="8"/>
        <v>30</v>
      </c>
      <c r="DP1994" s="9" t="s">
        <v>155</v>
      </c>
      <c r="DQ1994" s="9" t="s">
        <v>202</v>
      </c>
      <c r="DR1994" s="9" t="s">
        <v>157</v>
      </c>
      <c r="DS1994" s="9" t="s">
        <v>137</v>
      </c>
      <c r="DT1994" s="9" t="s">
        <v>657</v>
      </c>
      <c r="DU1994" s="9" t="s">
        <v>203</v>
      </c>
      <c r="DV1994" s="9" t="str">
        <f>VLOOKUP(DU1994,Metadata!$B$2:$C$7,2,FALSE)</f>
        <v>6+ years</v>
      </c>
    </row>
    <row r="1995" spans="1:126">
      <c r="A1995" s="13">
        <v>1994</v>
      </c>
      <c r="B1995" s="9" t="s">
        <v>135</v>
      </c>
      <c r="C1995" s="9" t="str">
        <f>VLOOKUP(B1995,Metadata!$M$2:$N$6,2,FALSE)</f>
        <v>Permanent Employee</v>
      </c>
      <c r="D1995" s="9" t="s">
        <v>136</v>
      </c>
      <c r="E1995" s="9" t="s">
        <v>137</v>
      </c>
      <c r="F1995" s="9" t="s">
        <v>138</v>
      </c>
      <c r="G1995" s="9" t="s">
        <v>265</v>
      </c>
      <c r="H1995" s="9" t="str">
        <f>IF(G1995="","",VLOOKUP(G1995,Metadata!$J$2:$K$22,2,FALSE))</f>
        <v>Azores and Madeira</v>
      </c>
      <c r="I1995" s="9" t="s">
        <v>138</v>
      </c>
      <c r="J1995" s="9" t="str">
        <f>IF(I1995="","",VLOOKUP(I1995,Metadata!$P$2:$Q$43,2,FALSE))</f>
        <v>Europe</v>
      </c>
      <c r="K1995" s="9" t="str">
        <f t="shared" si="0"/>
        <v>Portugal</v>
      </c>
      <c r="L1995" s="9" t="s">
        <v>265</v>
      </c>
      <c r="M1995" s="9" t="str">
        <f>IF(L1995="","",VLOOKUP(L1995,Metadata!$J$2:$K$22,2,FALSE))</f>
        <v>Azores and Madeira</v>
      </c>
      <c r="N1995" s="9" t="s">
        <v>141</v>
      </c>
      <c r="O1995" s="9" t="s">
        <v>137</v>
      </c>
      <c r="P1995" s="9" t="s">
        <v>142</v>
      </c>
      <c r="Q1995" s="10" t="str">
        <f t="shared" si="1"/>
        <v>Full Office Job</v>
      </c>
      <c r="R1995" s="10">
        <v>5</v>
      </c>
      <c r="S1995" s="9" t="s">
        <v>161</v>
      </c>
      <c r="T1995" s="9" t="s">
        <v>137</v>
      </c>
      <c r="U1995" s="9" t="str">
        <f>IF(S1995&lt;&gt;"",S1995,IF(T1995&lt;&gt;"",VLOOKUP(T1995,Metadata!$S$2:$T$228,2,FALSE),""))</f>
        <v>Full-Stack Developer</v>
      </c>
      <c r="V1995" s="9" t="s">
        <v>162</v>
      </c>
      <c r="W1995" s="9" t="s">
        <v>137</v>
      </c>
      <c r="X1995" s="9" t="s">
        <v>163</v>
      </c>
      <c r="Y1995" s="9" t="s">
        <v>137</v>
      </c>
      <c r="Z1995" s="9" t="s">
        <v>184</v>
      </c>
      <c r="AA1995" s="9" t="s">
        <v>165</v>
      </c>
      <c r="AB1995" s="9" t="s">
        <v>137</v>
      </c>
      <c r="AC1995" s="9" t="s">
        <v>147</v>
      </c>
      <c r="AD1995" s="9"/>
      <c r="AE1995" s="9"/>
      <c r="AF1995" s="9"/>
      <c r="AG1995" s="9" t="s">
        <v>166</v>
      </c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 t="s">
        <v>178</v>
      </c>
      <c r="BB1995" s="9"/>
      <c r="BC1995" s="9"/>
      <c r="BD1995" s="9"/>
      <c r="BE1995" s="9"/>
      <c r="BF1995" s="9"/>
      <c r="BG1995" s="9"/>
      <c r="BH1995" s="9"/>
      <c r="BI1995" s="9"/>
      <c r="BJ1995" s="9" t="s">
        <v>167</v>
      </c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 t="s">
        <v>739</v>
      </c>
      <c r="CA1995" s="10"/>
      <c r="CB1995" s="10" t="str">
        <f t="shared" si="5"/>
        <v/>
      </c>
      <c r="CC1995" s="10"/>
      <c r="CD1995" s="9" t="str">
        <f t="shared" si="2"/>
        <v/>
      </c>
      <c r="CE1995" s="9" t="s">
        <v>168</v>
      </c>
      <c r="CF1995" s="9" t="s">
        <v>225</v>
      </c>
      <c r="CG1995" s="9">
        <f>IF(CF1995="","",VLOOKUP(CF1995,Metadata!$D$2:$H$20,2,FALSE))</f>
        <v>22500</v>
      </c>
      <c r="CH1995" s="9">
        <f>IF(CF1995="","",VLOOKUP(CF1995,Metadata!$D$2:$H$20,4,FALSE))</f>
        <v>20000</v>
      </c>
      <c r="CI1995" s="9">
        <f>IF(CF1995="","",VLOOKUP(CF1995,Metadata!$D$2:$H$20,5,FALSE))</f>
        <v>25000</v>
      </c>
      <c r="CJ1995" s="9">
        <f t="shared" si="3"/>
        <v>22500</v>
      </c>
      <c r="CK1995" s="9" t="s">
        <v>153</v>
      </c>
      <c r="CL1995" s="10">
        <v>2</v>
      </c>
      <c r="CM1995" s="10">
        <v>4</v>
      </c>
      <c r="CN1995" s="10">
        <v>6</v>
      </c>
      <c r="CO1995" s="10">
        <v>5</v>
      </c>
      <c r="CP1995" s="10">
        <v>4</v>
      </c>
      <c r="CQ1995" s="10">
        <v>4</v>
      </c>
      <c r="CR1995" s="10">
        <v>2</v>
      </c>
      <c r="CS1995" s="10">
        <v>3</v>
      </c>
      <c r="CT1995" s="10">
        <v>5</v>
      </c>
      <c r="CU1995" s="10">
        <v>4</v>
      </c>
      <c r="CV1995" s="10">
        <v>3</v>
      </c>
      <c r="CW1995" s="10">
        <v>2</v>
      </c>
      <c r="CX1995" s="10">
        <v>2</v>
      </c>
      <c r="CY1995" s="10">
        <v>1</v>
      </c>
      <c r="CZ1995" s="10">
        <v>1</v>
      </c>
      <c r="DA1995" s="10">
        <v>3</v>
      </c>
      <c r="DB1995" s="10">
        <v>4</v>
      </c>
      <c r="DC1995" s="10">
        <v>5</v>
      </c>
      <c r="DD1995" s="10">
        <v>5</v>
      </c>
      <c r="DE1995" s="10">
        <v>4</v>
      </c>
      <c r="DF1995" s="10">
        <v>4</v>
      </c>
      <c r="DG1995" s="10">
        <v>6</v>
      </c>
      <c r="DH1995" s="10">
        <v>6</v>
      </c>
      <c r="DI1995" s="10">
        <v>7</v>
      </c>
      <c r="DJ1995" s="10">
        <v>7</v>
      </c>
      <c r="DK1995" s="10">
        <v>1</v>
      </c>
      <c r="DL1995" s="10">
        <v>5</v>
      </c>
      <c r="DM1995" s="9" t="s">
        <v>154</v>
      </c>
      <c r="DN1995" s="10">
        <v>1992</v>
      </c>
      <c r="DO1995" s="9">
        <f t="shared" si="8"/>
        <v>29</v>
      </c>
      <c r="DP1995" s="9" t="s">
        <v>155</v>
      </c>
      <c r="DQ1995" s="9" t="s">
        <v>210</v>
      </c>
      <c r="DR1995" s="9" t="s">
        <v>157</v>
      </c>
      <c r="DS1995" s="9" t="s">
        <v>137</v>
      </c>
      <c r="DT1995" s="9" t="s">
        <v>657</v>
      </c>
      <c r="DU1995" s="9" t="s">
        <v>223</v>
      </c>
      <c r="DV1995" s="9" t="str">
        <f>VLOOKUP(DU1995,Metadata!$B$2:$C$7,2,FALSE)</f>
        <v>3 - 6 years</v>
      </c>
    </row>
    <row r="1996" spans="1:126">
      <c r="A1996" s="13">
        <v>1995</v>
      </c>
      <c r="B1996" s="9" t="s">
        <v>135</v>
      </c>
      <c r="C1996" s="9" t="str">
        <f>VLOOKUP(B1996,Metadata!$M$2:$N$6,2,FALSE)</f>
        <v>Permanent Employee</v>
      </c>
      <c r="D1996" s="9" t="s">
        <v>159</v>
      </c>
      <c r="E1996" s="9" t="s">
        <v>137</v>
      </c>
      <c r="F1996" s="9" t="s">
        <v>138</v>
      </c>
      <c r="G1996" s="9" t="s">
        <v>190</v>
      </c>
      <c r="H1996" s="9" t="str">
        <f>IF(G1996="","",VLOOKUP(G1996,Metadata!$J$2:$K$22,2,FALSE))</f>
        <v>North</v>
      </c>
      <c r="I1996" s="9" t="s">
        <v>138</v>
      </c>
      <c r="J1996" s="9" t="str">
        <f>IF(I1996="","",VLOOKUP(I1996,Metadata!$P$2:$Q$43,2,FALSE))</f>
        <v>Europe</v>
      </c>
      <c r="K1996" s="9" t="str">
        <f t="shared" si="0"/>
        <v>Portugal</v>
      </c>
      <c r="L1996" s="9" t="s">
        <v>190</v>
      </c>
      <c r="M1996" s="9" t="str">
        <f>IF(L1996="","",VLOOKUP(L1996,Metadata!$J$2:$K$22,2,FALSE))</f>
        <v>North</v>
      </c>
      <c r="N1996" s="9" t="s">
        <v>205</v>
      </c>
      <c r="O1996" s="9" t="s">
        <v>137</v>
      </c>
      <c r="P1996" s="9" t="s">
        <v>137</v>
      </c>
      <c r="Q1996" s="10" t="str">
        <f t="shared" si="1"/>
        <v>Full Office Job</v>
      </c>
      <c r="R1996" s="10">
        <v>3</v>
      </c>
      <c r="S1996" s="9" t="s">
        <v>161</v>
      </c>
      <c r="T1996" s="9" t="s">
        <v>137</v>
      </c>
      <c r="U1996" s="9" t="str">
        <f>IF(S1996&lt;&gt;"",S1996,IF(T1996&lt;&gt;"",VLOOKUP(T1996,Metadata!$S$2:$T$228,2,FALSE),""))</f>
        <v>Full-Stack Developer</v>
      </c>
      <c r="V1996" s="9" t="s">
        <v>174</v>
      </c>
      <c r="W1996" s="9" t="s">
        <v>137</v>
      </c>
      <c r="X1996" s="9" t="s">
        <v>163</v>
      </c>
      <c r="Y1996" s="9" t="s">
        <v>137</v>
      </c>
      <c r="Z1996" s="9" t="s">
        <v>164</v>
      </c>
      <c r="AA1996" s="9" t="s">
        <v>165</v>
      </c>
      <c r="AB1996" s="9" t="s">
        <v>137</v>
      </c>
      <c r="AC1996" s="9" t="s">
        <v>147</v>
      </c>
      <c r="AD1996" s="9"/>
      <c r="AE1996" s="9"/>
      <c r="AF1996" s="9"/>
      <c r="AG1996" s="9" t="s">
        <v>166</v>
      </c>
      <c r="AH1996" s="9"/>
      <c r="AI1996" s="9"/>
      <c r="AJ1996" s="9" t="s">
        <v>185</v>
      </c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 t="s">
        <v>167</v>
      </c>
      <c r="BK1996" s="9"/>
      <c r="BL1996" s="9" t="s">
        <v>199</v>
      </c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10"/>
      <c r="CB1996" s="10" t="str">
        <f t="shared" si="5"/>
        <v/>
      </c>
      <c r="CC1996" s="10"/>
      <c r="CD1996" s="9" t="str">
        <f t="shared" si="2"/>
        <v/>
      </c>
      <c r="CE1996" s="9" t="s">
        <v>151</v>
      </c>
      <c r="CF1996" s="9" t="s">
        <v>188</v>
      </c>
      <c r="CG1996" s="9">
        <f>IF(CF1996="","",VLOOKUP(CF1996,Metadata!$D$2:$H$20,2,FALSE))</f>
        <v>17500</v>
      </c>
      <c r="CH1996" s="9">
        <f>IF(CF1996="","",VLOOKUP(CF1996,Metadata!$D$2:$H$20,4,FALSE))</f>
        <v>15000</v>
      </c>
      <c r="CI1996" s="9">
        <f>IF(CF1996="","",VLOOKUP(CF1996,Metadata!$D$2:$H$20,5,FALSE))</f>
        <v>20000</v>
      </c>
      <c r="CJ1996" s="9">
        <f t="shared" si="3"/>
        <v>17500</v>
      </c>
      <c r="CK1996" s="9" t="s">
        <v>153</v>
      </c>
      <c r="CL1996" s="10">
        <v>5</v>
      </c>
      <c r="CM1996" s="10">
        <v>3</v>
      </c>
      <c r="CN1996" s="10">
        <v>4</v>
      </c>
      <c r="CO1996" s="10">
        <v>4</v>
      </c>
      <c r="CP1996" s="10">
        <v>5</v>
      </c>
      <c r="CQ1996" s="10">
        <v>6</v>
      </c>
      <c r="CR1996" s="10">
        <v>3</v>
      </c>
      <c r="CS1996" s="10">
        <v>6</v>
      </c>
      <c r="CT1996" s="10">
        <v>5</v>
      </c>
      <c r="CU1996" s="10">
        <v>6</v>
      </c>
      <c r="CV1996" s="10">
        <v>7</v>
      </c>
      <c r="CW1996" s="10">
        <v>5</v>
      </c>
      <c r="CX1996" s="10">
        <v>6</v>
      </c>
      <c r="CY1996" s="10">
        <v>5</v>
      </c>
      <c r="CZ1996" s="10">
        <v>4</v>
      </c>
      <c r="DA1996" s="10">
        <v>3</v>
      </c>
      <c r="DB1996" s="10">
        <v>6</v>
      </c>
      <c r="DC1996" s="10">
        <v>7</v>
      </c>
      <c r="DD1996" s="10">
        <v>5</v>
      </c>
      <c r="DE1996" s="10">
        <v>6</v>
      </c>
      <c r="DF1996" s="10">
        <v>4</v>
      </c>
      <c r="DG1996" s="10">
        <v>6</v>
      </c>
      <c r="DH1996" s="10">
        <v>6</v>
      </c>
      <c r="DI1996" s="10">
        <v>5</v>
      </c>
      <c r="DJ1996" s="10">
        <v>4</v>
      </c>
      <c r="DK1996" s="10">
        <v>5</v>
      </c>
      <c r="DL1996" s="10">
        <v>3</v>
      </c>
      <c r="DM1996" s="9" t="s">
        <v>154</v>
      </c>
      <c r="DN1996" s="10">
        <v>1992</v>
      </c>
      <c r="DO1996" s="9">
        <f t="shared" si="8"/>
        <v>29</v>
      </c>
      <c r="DP1996" s="9" t="s">
        <v>155</v>
      </c>
      <c r="DQ1996" s="9" t="s">
        <v>227</v>
      </c>
      <c r="DR1996" s="9" t="s">
        <v>157</v>
      </c>
      <c r="DS1996" s="9" t="s">
        <v>137</v>
      </c>
      <c r="DT1996" s="9" t="s">
        <v>657</v>
      </c>
      <c r="DU1996" s="9" t="s">
        <v>223</v>
      </c>
      <c r="DV1996" s="9" t="str">
        <f>VLOOKUP(DU1996,Metadata!$B$2:$C$7,2,FALSE)</f>
        <v>3 - 6 years</v>
      </c>
    </row>
    <row r="1997" spans="1:126">
      <c r="A1997" s="13">
        <v>1996</v>
      </c>
      <c r="B1997" s="9" t="s">
        <v>135</v>
      </c>
      <c r="C1997" s="9" t="str">
        <f>VLOOKUP(B1997,Metadata!$M$2:$N$6,2,FALSE)</f>
        <v>Permanent Employee</v>
      </c>
      <c r="D1997" s="9" t="s">
        <v>136</v>
      </c>
      <c r="E1997" s="9" t="s">
        <v>137</v>
      </c>
      <c r="F1997" s="9" t="s">
        <v>138</v>
      </c>
      <c r="G1997" s="9" t="s">
        <v>140</v>
      </c>
      <c r="H1997" s="9" t="str">
        <f>IF(G1997="","",VLOOKUP(G1997,Metadata!$J$2:$K$22,2,FALSE))</f>
        <v>Lisbon Metropolitan Area</v>
      </c>
      <c r="I1997" s="9" t="s">
        <v>138</v>
      </c>
      <c r="J1997" s="9" t="str">
        <f>IF(I1997="","",VLOOKUP(I1997,Metadata!$P$2:$Q$43,2,FALSE))</f>
        <v>Europe</v>
      </c>
      <c r="K1997" s="9" t="str">
        <f t="shared" si="0"/>
        <v>Portugal</v>
      </c>
      <c r="L1997" s="9" t="s">
        <v>140</v>
      </c>
      <c r="M1997" s="9" t="str">
        <f>IF(L1997="","",VLOOKUP(L1997,Metadata!$J$2:$K$22,2,FALSE))</f>
        <v>Lisbon Metropolitan Area</v>
      </c>
      <c r="N1997" s="9" t="s">
        <v>214</v>
      </c>
      <c r="O1997" s="9" t="s">
        <v>239</v>
      </c>
      <c r="P1997" s="9" t="s">
        <v>142</v>
      </c>
      <c r="Q1997" s="10" t="str">
        <f t="shared" si="1"/>
        <v>Full Office Job</v>
      </c>
      <c r="R1997" s="10">
        <v>6</v>
      </c>
      <c r="S1997" s="9" t="s">
        <v>137</v>
      </c>
      <c r="T1997" s="9" t="s">
        <v>647</v>
      </c>
      <c r="U1997" s="9" t="str">
        <f>IF(S1997&lt;&gt;"",S1997,IF(T1997&lt;&gt;"",VLOOKUP(T1997,Metadata!$S$2:$T$228,2,FALSE),""))</f>
        <v>Solutions Architect</v>
      </c>
      <c r="V1997" s="9" t="s">
        <v>144</v>
      </c>
      <c r="W1997" s="9" t="s">
        <v>137</v>
      </c>
      <c r="X1997" s="9" t="s">
        <v>145</v>
      </c>
      <c r="Y1997" s="9" t="s">
        <v>137</v>
      </c>
      <c r="Z1997" s="9" t="s">
        <v>218</v>
      </c>
      <c r="AA1997" s="9" t="s">
        <v>165</v>
      </c>
      <c r="AB1997" s="9" t="s">
        <v>137</v>
      </c>
      <c r="AC1997" s="9" t="s">
        <v>147</v>
      </c>
      <c r="AD1997" s="9" t="s">
        <v>148</v>
      </c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 t="s">
        <v>167</v>
      </c>
      <c r="BK1997" s="9"/>
      <c r="BL1997" s="9"/>
      <c r="BM1997" s="9"/>
      <c r="BN1997" s="9"/>
      <c r="BO1997" s="9"/>
      <c r="BP1997" s="9"/>
      <c r="BQ1997" s="9" t="s">
        <v>219</v>
      </c>
      <c r="BR1997" s="9"/>
      <c r="BS1997" s="9"/>
      <c r="BT1997" s="9"/>
      <c r="BU1997" s="9"/>
      <c r="BV1997" s="9"/>
      <c r="BW1997" s="9"/>
      <c r="BX1997" s="9"/>
      <c r="BY1997" s="9"/>
      <c r="BZ1997" s="9"/>
      <c r="CA1997" s="10"/>
      <c r="CB1997" s="10" t="str">
        <f t="shared" si="5"/>
        <v/>
      </c>
      <c r="CC1997" s="10"/>
      <c r="CD1997" s="9" t="str">
        <f t="shared" si="2"/>
        <v/>
      </c>
      <c r="CE1997" s="9" t="s">
        <v>168</v>
      </c>
      <c r="CF1997" s="9" t="s">
        <v>248</v>
      </c>
      <c r="CG1997" s="9">
        <f>IF(CF1997="","",VLOOKUP(CF1997,Metadata!$D$2:$H$20,2,FALSE))</f>
        <v>57500</v>
      </c>
      <c r="CH1997" s="9">
        <f>IF(CF1997="","",VLOOKUP(CF1997,Metadata!$D$2:$H$20,4,FALSE))</f>
        <v>55000</v>
      </c>
      <c r="CI1997" s="9">
        <f>IF(CF1997="","",VLOOKUP(CF1997,Metadata!$D$2:$H$20,5,FALSE))</f>
        <v>60000</v>
      </c>
      <c r="CJ1997" s="9">
        <f t="shared" si="3"/>
        <v>57500</v>
      </c>
      <c r="CK1997" s="9" t="s">
        <v>153</v>
      </c>
      <c r="CL1997" s="10">
        <v>2</v>
      </c>
      <c r="CM1997" s="10">
        <v>4</v>
      </c>
      <c r="CN1997" s="10">
        <v>6</v>
      </c>
      <c r="CO1997" s="10">
        <v>6</v>
      </c>
      <c r="CP1997" s="10">
        <v>7</v>
      </c>
      <c r="CQ1997" s="10">
        <v>7</v>
      </c>
      <c r="CR1997" s="10">
        <v>6</v>
      </c>
      <c r="CS1997" s="10">
        <v>7</v>
      </c>
      <c r="CT1997" s="10">
        <v>7</v>
      </c>
      <c r="CU1997" s="10">
        <v>7</v>
      </c>
      <c r="CV1997" s="10">
        <v>6</v>
      </c>
      <c r="CW1997" s="10">
        <v>1</v>
      </c>
      <c r="CX1997" s="10">
        <v>7</v>
      </c>
      <c r="CY1997" s="10">
        <v>7</v>
      </c>
      <c r="CZ1997" s="10">
        <v>6</v>
      </c>
      <c r="DA1997" s="10">
        <v>4</v>
      </c>
      <c r="DB1997" s="10">
        <v>5</v>
      </c>
      <c r="DC1997" s="10">
        <v>7</v>
      </c>
      <c r="DD1997" s="10">
        <v>6</v>
      </c>
      <c r="DE1997" s="10">
        <v>6</v>
      </c>
      <c r="DF1997" s="10">
        <v>7</v>
      </c>
      <c r="DG1997" s="10">
        <v>7</v>
      </c>
      <c r="DH1997" s="10">
        <v>7</v>
      </c>
      <c r="DI1997" s="10">
        <v>7</v>
      </c>
      <c r="DJ1997" s="10">
        <v>7</v>
      </c>
      <c r="DK1997" s="10">
        <v>6</v>
      </c>
      <c r="DL1997" s="10">
        <v>6</v>
      </c>
      <c r="DM1997" s="9" t="s">
        <v>154</v>
      </c>
      <c r="DN1997" s="10">
        <v>1984</v>
      </c>
      <c r="DO1997" s="9">
        <f t="shared" si="8"/>
        <v>37</v>
      </c>
      <c r="DP1997" s="9" t="s">
        <v>155</v>
      </c>
      <c r="DQ1997" s="9" t="s">
        <v>156</v>
      </c>
      <c r="DR1997" s="9" t="s">
        <v>157</v>
      </c>
      <c r="DS1997" s="9" t="s">
        <v>137</v>
      </c>
      <c r="DT1997" s="9" t="s">
        <v>657</v>
      </c>
      <c r="DU1997" s="9" t="s">
        <v>158</v>
      </c>
      <c r="DV1997" s="9" t="str">
        <f>VLOOKUP(DU1997,Metadata!$B$2:$C$7,2,FALSE)</f>
        <v>6+ years</v>
      </c>
    </row>
    <row r="1998" spans="1:126">
      <c r="A1998" s="13">
        <v>1997</v>
      </c>
      <c r="B1998" s="9" t="s">
        <v>135</v>
      </c>
      <c r="C1998" s="9" t="str">
        <f>VLOOKUP(B1998,Metadata!$M$2:$N$6,2,FALSE)</f>
        <v>Permanent Employee</v>
      </c>
      <c r="D1998" s="9" t="s">
        <v>159</v>
      </c>
      <c r="E1998" s="9" t="s">
        <v>137</v>
      </c>
      <c r="F1998" s="9" t="s">
        <v>138</v>
      </c>
      <c r="G1998" s="9" t="s">
        <v>140</v>
      </c>
      <c r="H1998" s="9" t="str">
        <f>IF(G1998="","",VLOOKUP(G1998,Metadata!$J$2:$K$22,2,FALSE))</f>
        <v>Lisbon Metropolitan Area</v>
      </c>
      <c r="I1998" s="9" t="s">
        <v>311</v>
      </c>
      <c r="J1998" s="9" t="str">
        <f>IF(I1998="","",VLOOKUP(I1998,Metadata!$P$2:$Q$43,2,FALSE))</f>
        <v>Europe</v>
      </c>
      <c r="K1998" s="9" t="str">
        <f t="shared" si="0"/>
        <v>International</v>
      </c>
      <c r="L1998" s="9" t="s">
        <v>137</v>
      </c>
      <c r="M1998" s="9" t="str">
        <f>IF(L1998="","",VLOOKUP(L1998,Metadata!$J$2:$K$22,2,FALSE))</f>
        <v/>
      </c>
      <c r="N1998" s="9" t="s">
        <v>214</v>
      </c>
      <c r="O1998" s="9" t="s">
        <v>259</v>
      </c>
      <c r="P1998" s="9" t="s">
        <v>142</v>
      </c>
      <c r="Q1998" s="10" t="str">
        <f t="shared" si="1"/>
        <v>Full Office Job</v>
      </c>
      <c r="R1998" s="10">
        <v>3</v>
      </c>
      <c r="S1998" s="9" t="s">
        <v>143</v>
      </c>
      <c r="T1998" s="9" t="s">
        <v>137</v>
      </c>
      <c r="U1998" s="9" t="str">
        <f>IF(S1998&lt;&gt;"",S1998,IF(T1998&lt;&gt;"",VLOOKUP(T1998,Metadata!$S$2:$T$228,2,FALSE),""))</f>
        <v>Technical Team Leader</v>
      </c>
      <c r="V1998" s="9" t="s">
        <v>268</v>
      </c>
      <c r="W1998" s="9" t="s">
        <v>137</v>
      </c>
      <c r="X1998" s="9" t="s">
        <v>145</v>
      </c>
      <c r="Y1998" s="9" t="s">
        <v>137</v>
      </c>
      <c r="Z1998" s="9" t="s">
        <v>184</v>
      </c>
      <c r="AA1998" s="9" t="s">
        <v>165</v>
      </c>
      <c r="AB1998" s="9" t="s">
        <v>137</v>
      </c>
      <c r="AC1998" s="9"/>
      <c r="AD1998" s="9"/>
      <c r="AE1998" s="9"/>
      <c r="AF1998" s="9"/>
      <c r="AG1998" s="9"/>
      <c r="AH1998" s="9"/>
      <c r="AI1998" s="9"/>
      <c r="AJ1998" s="9" t="s">
        <v>185</v>
      </c>
      <c r="AK1998" s="9"/>
      <c r="AL1998" s="9"/>
      <c r="AM1998" s="9"/>
      <c r="AN1998" s="9"/>
      <c r="AO1998" s="9"/>
      <c r="AP1998" s="9"/>
      <c r="AQ1998" s="9"/>
      <c r="AR1998" s="9"/>
      <c r="AS1998" s="9"/>
      <c r="AT1998" s="9" t="s">
        <v>324</v>
      </c>
      <c r="AU1998" s="9"/>
      <c r="AV1998" s="9"/>
      <c r="AW1998" s="9"/>
      <c r="AX1998" s="9"/>
      <c r="AY1998" s="9"/>
      <c r="AZ1998" s="9"/>
      <c r="BA1998" s="9" t="s">
        <v>178</v>
      </c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 t="s">
        <v>199</v>
      </c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10"/>
      <c r="CB1998" s="10" t="str">
        <f t="shared" si="5"/>
        <v/>
      </c>
      <c r="CC1998" s="10"/>
      <c r="CD1998" s="9" t="str">
        <f t="shared" si="2"/>
        <v/>
      </c>
      <c r="CE1998" s="9" t="s">
        <v>232</v>
      </c>
      <c r="CF1998" s="9" t="s">
        <v>419</v>
      </c>
      <c r="CG1998" s="9">
        <f>IF(CF1998="","",VLOOKUP(CF1998,Metadata!$D$2:$H$20,2,FALSE))</f>
        <v>62500</v>
      </c>
      <c r="CH1998" s="9">
        <f>IF(CF1998="","",VLOOKUP(CF1998,Metadata!$D$2:$H$20,4,FALSE))</f>
        <v>60000</v>
      </c>
      <c r="CI1998" s="9">
        <f>IF(CF1998="","",VLOOKUP(CF1998,Metadata!$D$2:$H$20,5,FALSE))</f>
        <v>65000</v>
      </c>
      <c r="CJ1998" s="9">
        <f t="shared" si="3"/>
        <v>62500</v>
      </c>
      <c r="CK1998" s="9" t="s">
        <v>153</v>
      </c>
      <c r="CL1998" s="10">
        <v>4</v>
      </c>
      <c r="CM1998" s="10">
        <v>1</v>
      </c>
      <c r="CN1998" s="10">
        <v>6</v>
      </c>
      <c r="CO1998" s="10">
        <v>6</v>
      </c>
      <c r="CP1998" s="10">
        <v>6</v>
      </c>
      <c r="CQ1998" s="10">
        <v>6</v>
      </c>
      <c r="CR1998" s="10">
        <v>2</v>
      </c>
      <c r="CS1998" s="10">
        <v>6</v>
      </c>
      <c r="CT1998" s="10">
        <v>7</v>
      </c>
      <c r="CU1998" s="10">
        <v>7</v>
      </c>
      <c r="CV1998" s="10">
        <v>7</v>
      </c>
      <c r="CW1998" s="10">
        <v>7</v>
      </c>
      <c r="CX1998" s="10">
        <v>7</v>
      </c>
      <c r="CY1998" s="10">
        <v>7</v>
      </c>
      <c r="CZ1998" s="10">
        <v>6</v>
      </c>
      <c r="DA1998" s="10">
        <v>6</v>
      </c>
      <c r="DB1998" s="10">
        <v>6</v>
      </c>
      <c r="DC1998" s="10">
        <v>6</v>
      </c>
      <c r="DD1998" s="10">
        <v>5</v>
      </c>
      <c r="DE1998" s="10">
        <v>6</v>
      </c>
      <c r="DF1998" s="10">
        <v>5</v>
      </c>
      <c r="DG1998" s="10">
        <v>6</v>
      </c>
      <c r="DH1998" s="10">
        <v>5</v>
      </c>
      <c r="DI1998" s="10">
        <v>5</v>
      </c>
      <c r="DJ1998" s="10">
        <v>5</v>
      </c>
      <c r="DK1998" s="10">
        <v>5</v>
      </c>
      <c r="DL1998" s="10">
        <v>2</v>
      </c>
      <c r="DM1998" s="9" t="s">
        <v>154</v>
      </c>
      <c r="DN1998" s="10">
        <v>1973</v>
      </c>
      <c r="DO1998" s="9">
        <f t="shared" si="8"/>
        <v>48</v>
      </c>
      <c r="DP1998" s="9" t="s">
        <v>155</v>
      </c>
      <c r="DQ1998" s="9" t="s">
        <v>156</v>
      </c>
      <c r="DR1998" s="9" t="s">
        <v>170</v>
      </c>
      <c r="DS1998" s="9" t="s">
        <v>137</v>
      </c>
      <c r="DT1998" s="9" t="s">
        <v>657</v>
      </c>
      <c r="DU1998" s="9" t="s">
        <v>158</v>
      </c>
      <c r="DV1998" s="9" t="str">
        <f>VLOOKUP(DU1998,Metadata!$B$2:$C$7,2,FALSE)</f>
        <v>6+ years</v>
      </c>
    </row>
    <row r="1999" spans="1:126">
      <c r="A1999" s="13">
        <v>1998</v>
      </c>
      <c r="B1999" s="9" t="s">
        <v>135</v>
      </c>
      <c r="C1999" s="9" t="str">
        <f>VLOOKUP(B1999,Metadata!$M$2:$N$6,2,FALSE)</f>
        <v>Permanent Employee</v>
      </c>
      <c r="D1999" s="9" t="s">
        <v>159</v>
      </c>
      <c r="E1999" s="9" t="s">
        <v>137</v>
      </c>
      <c r="F1999" s="9" t="s">
        <v>138</v>
      </c>
      <c r="G1999" s="9" t="s">
        <v>140</v>
      </c>
      <c r="H1999" s="9" t="str">
        <f>IF(G1999="","",VLOOKUP(G1999,Metadata!$J$2:$K$22,2,FALSE))</f>
        <v>Lisbon Metropolitan Area</v>
      </c>
      <c r="I1999" s="9" t="s">
        <v>138</v>
      </c>
      <c r="J1999" s="9" t="str">
        <f>IF(I1999="","",VLOOKUP(I1999,Metadata!$P$2:$Q$43,2,FALSE))</f>
        <v>Europe</v>
      </c>
      <c r="K1999" s="9" t="str">
        <f t="shared" si="0"/>
        <v>Portugal</v>
      </c>
      <c r="L1999" s="9" t="s">
        <v>140</v>
      </c>
      <c r="M1999" s="9" t="str">
        <f>IF(L1999="","",VLOOKUP(L1999,Metadata!$J$2:$K$22,2,FALSE))</f>
        <v>Lisbon Metropolitan Area</v>
      </c>
      <c r="N1999" s="9" t="s">
        <v>141</v>
      </c>
      <c r="O1999" s="9" t="s">
        <v>137</v>
      </c>
      <c r="P1999" s="9" t="s">
        <v>191</v>
      </c>
      <c r="Q1999" s="10" t="str">
        <f t="shared" si="1"/>
        <v>Remote Job (full or flexible)</v>
      </c>
      <c r="R1999" s="10">
        <v>5</v>
      </c>
      <c r="S1999" s="9" t="s">
        <v>229</v>
      </c>
      <c r="T1999" s="9" t="s">
        <v>137</v>
      </c>
      <c r="U1999" s="9" t="str">
        <f>IF(S1999&lt;&gt;"",S1999,IF(T1999&lt;&gt;"",VLOOKUP(T1999,Metadata!$S$2:$T$228,2,FALSE),""))</f>
        <v>Project Manager</v>
      </c>
      <c r="V1999" s="9" t="s">
        <v>276</v>
      </c>
      <c r="W1999" s="9" t="s">
        <v>137</v>
      </c>
      <c r="X1999" s="9" t="s">
        <v>252</v>
      </c>
      <c r="Y1999" s="9" t="s">
        <v>137</v>
      </c>
      <c r="Z1999" s="9" t="s">
        <v>262</v>
      </c>
      <c r="AA1999" s="9" t="s">
        <v>137</v>
      </c>
      <c r="AB1999" s="9" t="s">
        <v>137</v>
      </c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 t="s">
        <v>150</v>
      </c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 t="s">
        <v>150</v>
      </c>
      <c r="BZ1999" s="9" t="s">
        <v>137</v>
      </c>
      <c r="CA1999" s="10"/>
      <c r="CB1999" s="10" t="str">
        <f t="shared" si="5"/>
        <v/>
      </c>
      <c r="CC1999" s="10"/>
      <c r="CD1999" s="9" t="str">
        <f t="shared" si="2"/>
        <v/>
      </c>
      <c r="CE1999" s="9" t="s">
        <v>232</v>
      </c>
      <c r="CF1999" s="9" t="s">
        <v>245</v>
      </c>
      <c r="CG1999" s="9">
        <f>IF(CF1999="","",VLOOKUP(CF1999,Metadata!$D$2:$H$20,2,FALSE))</f>
        <v>42500</v>
      </c>
      <c r="CH1999" s="9">
        <f>IF(CF1999="","",VLOOKUP(CF1999,Metadata!$D$2:$H$20,4,FALSE))</f>
        <v>40000</v>
      </c>
      <c r="CI1999" s="9">
        <f>IF(CF1999="","",VLOOKUP(CF1999,Metadata!$D$2:$H$20,5,FALSE))</f>
        <v>45000</v>
      </c>
      <c r="CJ1999" s="9">
        <f t="shared" si="3"/>
        <v>42500</v>
      </c>
      <c r="CK1999" s="9" t="s">
        <v>201</v>
      </c>
      <c r="CL1999" s="10">
        <v>5</v>
      </c>
      <c r="CM1999" s="10">
        <v>2</v>
      </c>
      <c r="CN1999" s="10">
        <v>6</v>
      </c>
      <c r="CO1999" s="10">
        <v>6</v>
      </c>
      <c r="CP1999" s="10">
        <v>5</v>
      </c>
      <c r="CQ1999" s="10">
        <v>5</v>
      </c>
      <c r="CR1999" s="10">
        <v>5</v>
      </c>
      <c r="CS1999" s="10">
        <v>6</v>
      </c>
      <c r="CT1999" s="10">
        <v>5</v>
      </c>
      <c r="CU1999" s="10">
        <v>4</v>
      </c>
      <c r="CV1999" s="10">
        <v>6</v>
      </c>
      <c r="CW1999" s="10">
        <v>4</v>
      </c>
      <c r="CX1999" s="10">
        <v>6</v>
      </c>
      <c r="CY1999" s="10">
        <v>5</v>
      </c>
      <c r="CZ1999" s="10">
        <v>4</v>
      </c>
      <c r="DA1999" s="10">
        <v>6</v>
      </c>
      <c r="DB1999" s="10">
        <v>6</v>
      </c>
      <c r="DC1999" s="10">
        <v>7</v>
      </c>
      <c r="DD1999" s="10">
        <v>5</v>
      </c>
      <c r="DE1999" s="10">
        <v>5</v>
      </c>
      <c r="DF1999" s="10">
        <v>6</v>
      </c>
      <c r="DG1999" s="10">
        <v>6</v>
      </c>
      <c r="DH1999" s="10">
        <v>5</v>
      </c>
      <c r="DI1999" s="10">
        <v>5</v>
      </c>
      <c r="DJ1999" s="10">
        <v>4</v>
      </c>
      <c r="DK1999" s="10">
        <v>5</v>
      </c>
      <c r="DL1999" s="10">
        <v>5</v>
      </c>
      <c r="DM1999" s="9" t="s">
        <v>154</v>
      </c>
      <c r="DN1999" s="10">
        <v>1970</v>
      </c>
      <c r="DO1999" s="9">
        <f t="shared" si="8"/>
        <v>51</v>
      </c>
      <c r="DP1999" s="9" t="s">
        <v>155</v>
      </c>
      <c r="DQ1999" s="9" t="s">
        <v>156</v>
      </c>
      <c r="DR1999" s="9" t="s">
        <v>157</v>
      </c>
      <c r="DS1999" s="9" t="s">
        <v>137</v>
      </c>
      <c r="DT1999" s="9" t="s">
        <v>657</v>
      </c>
      <c r="DU1999" s="9" t="s">
        <v>158</v>
      </c>
      <c r="DV1999" s="9" t="str">
        <f>VLOOKUP(DU1999,Metadata!$B$2:$C$7,2,FALSE)</f>
        <v>6+ years</v>
      </c>
    </row>
    <row r="2000" spans="1:126">
      <c r="A2000" s="13">
        <v>1999</v>
      </c>
      <c r="B2000" s="9" t="s">
        <v>135</v>
      </c>
      <c r="C2000" s="9" t="str">
        <f>VLOOKUP(B2000,Metadata!$M$2:$N$6,2,FALSE)</f>
        <v>Permanent Employee</v>
      </c>
      <c r="D2000" s="9" t="s">
        <v>159</v>
      </c>
      <c r="E2000" s="9" t="s">
        <v>137</v>
      </c>
      <c r="F2000" s="9" t="s">
        <v>138</v>
      </c>
      <c r="G2000" s="9" t="s">
        <v>283</v>
      </c>
      <c r="H2000" s="9" t="str">
        <f>IF(G2000="","",VLOOKUP(G2000,Metadata!$J$2:$K$22,2,FALSE))</f>
        <v>Lisbon Metropolitan Area</v>
      </c>
      <c r="I2000" s="9" t="s">
        <v>138</v>
      </c>
      <c r="J2000" s="9" t="str">
        <f>IF(I2000="","",VLOOKUP(I2000,Metadata!$P$2:$Q$43,2,FALSE))</f>
        <v>Europe</v>
      </c>
      <c r="K2000" s="9" t="str">
        <f t="shared" si="0"/>
        <v>Portugal</v>
      </c>
      <c r="L2000" s="9" t="s">
        <v>140</v>
      </c>
      <c r="M2000" s="9" t="str">
        <f>IF(L2000="","",VLOOKUP(L2000,Metadata!$J$2:$K$22,2,FALSE))</f>
        <v>Lisbon Metropolitan Area</v>
      </c>
      <c r="N2000" s="9" t="s">
        <v>214</v>
      </c>
      <c r="O2000" s="9" t="s">
        <v>278</v>
      </c>
      <c r="P2000" s="9" t="s">
        <v>142</v>
      </c>
      <c r="Q2000" s="10" t="str">
        <f t="shared" si="1"/>
        <v>Full Office Job</v>
      </c>
      <c r="R2000" s="10">
        <v>5</v>
      </c>
      <c r="S2000" s="9" t="s">
        <v>319</v>
      </c>
      <c r="T2000" s="9" t="s">
        <v>137</v>
      </c>
      <c r="U2000" s="9" t="str">
        <f>IF(S2000&lt;&gt;"",S2000,IF(T2000&lt;&gt;"",VLOOKUP(T2000,Metadata!$S$2:$T$228,2,FALSE),""))</f>
        <v>CTO</v>
      </c>
      <c r="V2000" s="9" t="s">
        <v>276</v>
      </c>
      <c r="W2000" s="9" t="s">
        <v>137</v>
      </c>
      <c r="X2000" s="9" t="s">
        <v>163</v>
      </c>
      <c r="Y2000" s="9" t="s">
        <v>137</v>
      </c>
      <c r="Z2000" s="9" t="s">
        <v>193</v>
      </c>
      <c r="AA2000" s="9" t="s">
        <v>165</v>
      </c>
      <c r="AB2000" s="9" t="s">
        <v>137</v>
      </c>
      <c r="AC2000" s="9" t="s">
        <v>147</v>
      </c>
      <c r="AD2000" s="9"/>
      <c r="AE2000" s="9" t="s">
        <v>194</v>
      </c>
      <c r="AF2000" s="9"/>
      <c r="AG2000" s="9" t="s">
        <v>166</v>
      </c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 t="s">
        <v>650</v>
      </c>
      <c r="BJ2000" s="9"/>
      <c r="BK2000" s="9" t="s">
        <v>198</v>
      </c>
      <c r="BL2000" s="9"/>
      <c r="BM2000" s="9"/>
      <c r="BN2000" s="9"/>
      <c r="BO2000" s="9"/>
      <c r="BP2000" s="9" t="s">
        <v>179</v>
      </c>
      <c r="BQ2000" s="9"/>
      <c r="BR2000" s="9" t="s">
        <v>247</v>
      </c>
      <c r="BS2000" s="9"/>
      <c r="BT2000" s="9"/>
      <c r="BU2000" s="9"/>
      <c r="BV2000" s="9"/>
      <c r="BW2000" s="9"/>
      <c r="BX2000" s="9"/>
      <c r="BY2000" s="9"/>
      <c r="BZ2000" s="9"/>
      <c r="CA2000" s="10"/>
      <c r="CB2000" s="10" t="str">
        <f t="shared" si="5"/>
        <v/>
      </c>
      <c r="CC2000" s="10"/>
      <c r="CD2000" s="9" t="str">
        <f t="shared" si="2"/>
        <v/>
      </c>
      <c r="CE2000" s="9" t="s">
        <v>151</v>
      </c>
      <c r="CF2000" s="9" t="s">
        <v>188</v>
      </c>
      <c r="CG2000" s="9">
        <f>IF(CF2000="","",VLOOKUP(CF2000,Metadata!$D$2:$H$20,2,FALSE))</f>
        <v>17500</v>
      </c>
      <c r="CH2000" s="9">
        <f>IF(CF2000="","",VLOOKUP(CF2000,Metadata!$D$2:$H$20,4,FALSE))</f>
        <v>15000</v>
      </c>
      <c r="CI2000" s="9">
        <f>IF(CF2000="","",VLOOKUP(CF2000,Metadata!$D$2:$H$20,5,FALSE))</f>
        <v>20000</v>
      </c>
      <c r="CJ2000" s="9">
        <f t="shared" si="3"/>
        <v>17500</v>
      </c>
      <c r="CK2000" s="9" t="s">
        <v>221</v>
      </c>
      <c r="CL2000" s="10">
        <v>3</v>
      </c>
      <c r="CM2000" s="10">
        <v>1</v>
      </c>
      <c r="CN2000" s="10">
        <v>7</v>
      </c>
      <c r="CO2000" s="10">
        <v>5</v>
      </c>
      <c r="CP2000" s="10">
        <v>6</v>
      </c>
      <c r="CQ2000" s="10">
        <v>7</v>
      </c>
      <c r="CR2000" s="10">
        <v>5</v>
      </c>
      <c r="CS2000" s="10">
        <v>3</v>
      </c>
      <c r="CT2000" s="10">
        <v>6</v>
      </c>
      <c r="CU2000" s="10">
        <v>6</v>
      </c>
      <c r="CV2000" s="10">
        <v>5</v>
      </c>
      <c r="CW2000" s="10">
        <v>4</v>
      </c>
      <c r="CX2000" s="10">
        <v>7</v>
      </c>
      <c r="CY2000" s="10">
        <v>6</v>
      </c>
      <c r="CZ2000" s="10">
        <v>6</v>
      </c>
      <c r="DA2000" s="10">
        <v>2</v>
      </c>
      <c r="DB2000" s="10">
        <v>3</v>
      </c>
      <c r="DC2000" s="10">
        <v>6</v>
      </c>
      <c r="DD2000" s="10">
        <v>5</v>
      </c>
      <c r="DE2000" s="10">
        <v>6</v>
      </c>
      <c r="DF2000" s="10">
        <v>6</v>
      </c>
      <c r="DG2000" s="10">
        <v>6</v>
      </c>
      <c r="DH2000" s="10">
        <v>5</v>
      </c>
      <c r="DI2000" s="10">
        <v>3</v>
      </c>
      <c r="DJ2000" s="10">
        <v>6</v>
      </c>
      <c r="DK2000" s="10">
        <v>6</v>
      </c>
      <c r="DL2000" s="10">
        <v>4</v>
      </c>
      <c r="DM2000" s="9" t="s">
        <v>154</v>
      </c>
      <c r="DN2000" s="10">
        <v>1996</v>
      </c>
      <c r="DO2000" s="9">
        <f t="shared" si="8"/>
        <v>25</v>
      </c>
      <c r="DP2000" s="9" t="s">
        <v>155</v>
      </c>
      <c r="DQ2000" s="9" t="s">
        <v>156</v>
      </c>
      <c r="DR2000" s="9" t="s">
        <v>157</v>
      </c>
      <c r="DS2000" s="9" t="s">
        <v>137</v>
      </c>
      <c r="DT2000" s="9" t="s">
        <v>657</v>
      </c>
      <c r="DU2000" s="9" t="s">
        <v>223</v>
      </c>
      <c r="DV2000" s="9" t="str">
        <f>VLOOKUP(DU2000,Metadata!$B$2:$C$7,2,FALSE)</f>
        <v>3 - 6 years</v>
      </c>
    </row>
    <row r="2001" spans="1:126">
      <c r="A2001" s="13">
        <v>2000</v>
      </c>
      <c r="B2001" s="9" t="s">
        <v>135</v>
      </c>
      <c r="C2001" s="9" t="str">
        <f>VLOOKUP(B2001,Metadata!$M$2:$N$6,2,FALSE)</f>
        <v>Permanent Employee</v>
      </c>
      <c r="D2001" s="9" t="s">
        <v>136</v>
      </c>
      <c r="E2001" s="9" t="s">
        <v>137</v>
      </c>
      <c r="F2001" s="9" t="s">
        <v>138</v>
      </c>
      <c r="G2001" s="9" t="s">
        <v>140</v>
      </c>
      <c r="H2001" s="9" t="str">
        <f>IF(G2001="","",VLOOKUP(G2001,Metadata!$J$2:$K$22,2,FALSE))</f>
        <v>Lisbon Metropolitan Area</v>
      </c>
      <c r="I2001" s="9" t="s">
        <v>138</v>
      </c>
      <c r="J2001" s="9" t="str">
        <f>IF(I2001="","",VLOOKUP(I2001,Metadata!$P$2:$Q$43,2,FALSE))</f>
        <v>Europe</v>
      </c>
      <c r="K2001" s="9" t="str">
        <f t="shared" si="0"/>
        <v>Portugal</v>
      </c>
      <c r="L2001" s="9" t="s">
        <v>140</v>
      </c>
      <c r="M2001" s="9" t="str">
        <f>IF(L2001="","",VLOOKUP(L2001,Metadata!$J$2:$K$22,2,FALSE))</f>
        <v>Lisbon Metropolitan Area</v>
      </c>
      <c r="N2001" s="9" t="s">
        <v>141</v>
      </c>
      <c r="O2001" s="9" t="s">
        <v>137</v>
      </c>
      <c r="P2001" s="9" t="s">
        <v>142</v>
      </c>
      <c r="Q2001" s="10" t="str">
        <f t="shared" si="1"/>
        <v>Full Office Job</v>
      </c>
      <c r="R2001" s="10">
        <v>5</v>
      </c>
      <c r="S2001" s="9" t="s">
        <v>313</v>
      </c>
      <c r="T2001" s="9" t="s">
        <v>137</v>
      </c>
      <c r="U2001" s="9" t="str">
        <f>IF(S2001&lt;&gt;"",S2001,IF(T2001&lt;&gt;"",VLOOKUP(T2001,Metadata!$S$2:$T$228,2,FALSE),""))</f>
        <v>Maintenance &amp; Support</v>
      </c>
      <c r="V2001" s="9" t="s">
        <v>207</v>
      </c>
      <c r="W2001" s="9" t="s">
        <v>137</v>
      </c>
      <c r="X2001" s="9" t="s">
        <v>145</v>
      </c>
      <c r="Y2001" s="9" t="s">
        <v>137</v>
      </c>
      <c r="Z2001" s="9" t="s">
        <v>184</v>
      </c>
      <c r="AA2001" s="9" t="s">
        <v>137</v>
      </c>
      <c r="AB2001" s="9" t="s">
        <v>137</v>
      </c>
      <c r="AC2001" s="9" t="s">
        <v>147</v>
      </c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 t="s">
        <v>150</v>
      </c>
      <c r="BZ2001" s="9" t="s">
        <v>137</v>
      </c>
      <c r="CA2001" s="10"/>
      <c r="CB2001" s="10" t="str">
        <f t="shared" si="5"/>
        <v/>
      </c>
      <c r="CC2001" s="10"/>
      <c r="CD2001" s="9" t="str">
        <f t="shared" si="2"/>
        <v/>
      </c>
      <c r="CE2001" s="9" t="s">
        <v>232</v>
      </c>
      <c r="CF2001" s="9" t="s">
        <v>188</v>
      </c>
      <c r="CG2001" s="9">
        <f>IF(CF2001="","",VLOOKUP(CF2001,Metadata!$D$2:$H$20,2,FALSE))</f>
        <v>17500</v>
      </c>
      <c r="CH2001" s="9">
        <f>IF(CF2001="","",VLOOKUP(CF2001,Metadata!$D$2:$H$20,4,FALSE))</f>
        <v>15000</v>
      </c>
      <c r="CI2001" s="9">
        <f>IF(CF2001="","",VLOOKUP(CF2001,Metadata!$D$2:$H$20,5,FALSE))</f>
        <v>20000</v>
      </c>
      <c r="CJ2001" s="9">
        <f t="shared" si="3"/>
        <v>17500</v>
      </c>
      <c r="CK2001" s="9" t="s">
        <v>201</v>
      </c>
      <c r="CL2001" s="10">
        <v>5</v>
      </c>
      <c r="CM2001" s="10">
        <v>2</v>
      </c>
      <c r="CN2001" s="10">
        <v>6</v>
      </c>
      <c r="CO2001" s="10">
        <v>7</v>
      </c>
      <c r="CP2001" s="10">
        <v>6</v>
      </c>
      <c r="CQ2001" s="10">
        <v>6</v>
      </c>
      <c r="CR2001" s="10">
        <v>3</v>
      </c>
      <c r="CS2001" s="10">
        <v>3</v>
      </c>
      <c r="CT2001" s="10">
        <v>6</v>
      </c>
      <c r="CU2001" s="10">
        <v>6</v>
      </c>
      <c r="CV2001" s="10">
        <v>5</v>
      </c>
      <c r="CW2001" s="10">
        <v>4</v>
      </c>
      <c r="CX2001" s="10">
        <v>6</v>
      </c>
      <c r="CY2001" s="10">
        <v>5</v>
      </c>
      <c r="CZ2001" s="10">
        <v>5</v>
      </c>
      <c r="DA2001" s="10">
        <v>6</v>
      </c>
      <c r="DB2001" s="10">
        <v>4</v>
      </c>
      <c r="DC2001" s="10">
        <v>6</v>
      </c>
      <c r="DD2001" s="10">
        <v>5</v>
      </c>
      <c r="DE2001" s="10">
        <v>7</v>
      </c>
      <c r="DF2001" s="10">
        <v>7</v>
      </c>
      <c r="DG2001" s="10">
        <v>7</v>
      </c>
      <c r="DH2001" s="10">
        <v>4</v>
      </c>
      <c r="DI2001" s="10">
        <v>5</v>
      </c>
      <c r="DJ2001" s="10">
        <v>1</v>
      </c>
      <c r="DK2001" s="10">
        <v>5</v>
      </c>
      <c r="DL2001" s="10">
        <v>5</v>
      </c>
      <c r="DM2001" s="9" t="s">
        <v>154</v>
      </c>
      <c r="DN2001" s="10">
        <v>1994</v>
      </c>
      <c r="DO2001" s="9">
        <f t="shared" si="8"/>
        <v>27</v>
      </c>
      <c r="DP2001" s="9" t="s">
        <v>222</v>
      </c>
      <c r="DQ2001" s="9" t="s">
        <v>156</v>
      </c>
      <c r="DR2001" s="9" t="s">
        <v>157</v>
      </c>
      <c r="DS2001" s="9" t="s">
        <v>137</v>
      </c>
      <c r="DT2001" s="9" t="s">
        <v>657</v>
      </c>
      <c r="DU2001" s="9" t="s">
        <v>168</v>
      </c>
      <c r="DV2001" s="9" t="str">
        <f>VLOOKUP(DU2001,Metadata!$B$2:$C$7,2,FALSE)</f>
        <v>0 - 3 years</v>
      </c>
    </row>
    <row r="2002" spans="1:126">
      <c r="A2002" s="13">
        <v>2001</v>
      </c>
      <c r="B2002" s="9" t="s">
        <v>135</v>
      </c>
      <c r="C2002" s="9" t="str">
        <f>VLOOKUP(B2002,Metadata!$M$2:$N$6,2,FALSE)</f>
        <v>Permanent Employee</v>
      </c>
      <c r="D2002" s="9" t="s">
        <v>159</v>
      </c>
      <c r="E2002" s="9" t="s">
        <v>137</v>
      </c>
      <c r="F2002" s="9" t="s">
        <v>138</v>
      </c>
      <c r="G2002" s="9" t="s">
        <v>172</v>
      </c>
      <c r="H2002" s="9" t="str">
        <f>IF(G2002="","",VLOOKUP(G2002,Metadata!$J$2:$K$22,2,FALSE))</f>
        <v>Porto Metropolitan Area</v>
      </c>
      <c r="I2002" s="9" t="s">
        <v>138</v>
      </c>
      <c r="J2002" s="9" t="str">
        <f>IF(I2002="","",VLOOKUP(I2002,Metadata!$P$2:$Q$43,2,FALSE))</f>
        <v>Europe</v>
      </c>
      <c r="K2002" s="9" t="str">
        <f t="shared" si="0"/>
        <v>Portugal</v>
      </c>
      <c r="L2002" s="9" t="s">
        <v>172</v>
      </c>
      <c r="M2002" s="9" t="str">
        <f>IF(L2002="","",VLOOKUP(L2002,Metadata!$J$2:$K$22,2,FALSE))</f>
        <v>Porto Metropolitan Area</v>
      </c>
      <c r="N2002" s="9" t="s">
        <v>141</v>
      </c>
      <c r="O2002" s="9" t="s">
        <v>137</v>
      </c>
      <c r="P2002" s="9" t="s">
        <v>191</v>
      </c>
      <c r="Q2002" s="10" t="str">
        <f t="shared" si="1"/>
        <v>Remote Job (full or flexible)</v>
      </c>
      <c r="R2002" s="10">
        <v>6</v>
      </c>
      <c r="S2002" s="9" t="s">
        <v>143</v>
      </c>
      <c r="T2002" s="9" t="s">
        <v>137</v>
      </c>
      <c r="U2002" s="9" t="str">
        <f>IF(S2002&lt;&gt;"",S2002,IF(T2002&lt;&gt;"",VLOOKUP(T2002,Metadata!$S$2:$T$228,2,FALSE),""))</f>
        <v>Technical Team Leader</v>
      </c>
      <c r="V2002" s="9" t="s">
        <v>261</v>
      </c>
      <c r="W2002" s="9" t="s">
        <v>137</v>
      </c>
      <c r="X2002" s="9" t="s">
        <v>145</v>
      </c>
      <c r="Y2002" s="9" t="s">
        <v>137</v>
      </c>
      <c r="Z2002" s="9" t="s">
        <v>146</v>
      </c>
      <c r="AA2002" s="9" t="s">
        <v>165</v>
      </c>
      <c r="AB2002" s="9" t="s">
        <v>253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 t="s">
        <v>324</v>
      </c>
      <c r="AU2002" s="9"/>
      <c r="AV2002" s="9" t="s">
        <v>270</v>
      </c>
      <c r="AW2002" s="9"/>
      <c r="AX2002" s="9"/>
      <c r="AY2002" s="9"/>
      <c r="AZ2002" s="9"/>
      <c r="BA2002" s="9"/>
      <c r="BB2002" s="9" t="s">
        <v>284</v>
      </c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 t="s">
        <v>219</v>
      </c>
      <c r="BR2002" s="9"/>
      <c r="BS2002" s="9"/>
      <c r="BT2002" s="9"/>
      <c r="BU2002" s="9"/>
      <c r="BV2002" s="9"/>
      <c r="BW2002" s="9"/>
      <c r="BX2002" s="9"/>
      <c r="BY2002" s="9"/>
      <c r="BZ2002" s="9"/>
      <c r="CA2002" s="10"/>
      <c r="CB2002" s="10" t="str">
        <f t="shared" si="5"/>
        <v/>
      </c>
      <c r="CC2002" s="10"/>
      <c r="CD2002" s="9" t="str">
        <f t="shared" si="2"/>
        <v/>
      </c>
      <c r="CE2002" s="9" t="s">
        <v>151</v>
      </c>
      <c r="CF2002" s="9" t="s">
        <v>419</v>
      </c>
      <c r="CG2002" s="9">
        <f>IF(CF2002="","",VLOOKUP(CF2002,Metadata!$D$2:$H$20,2,FALSE))</f>
        <v>62500</v>
      </c>
      <c r="CH2002" s="9">
        <f>IF(CF2002="","",VLOOKUP(CF2002,Metadata!$D$2:$H$20,4,FALSE))</f>
        <v>60000</v>
      </c>
      <c r="CI2002" s="9">
        <f>IF(CF2002="","",VLOOKUP(CF2002,Metadata!$D$2:$H$20,5,FALSE))</f>
        <v>65000</v>
      </c>
      <c r="CJ2002" s="9">
        <f t="shared" si="3"/>
        <v>62500</v>
      </c>
      <c r="CK2002" s="9" t="s">
        <v>201</v>
      </c>
      <c r="CL2002" s="10">
        <v>5</v>
      </c>
      <c r="CM2002" s="10">
        <v>2</v>
      </c>
      <c r="CN2002" s="10">
        <v>7</v>
      </c>
      <c r="CO2002" s="10">
        <v>6</v>
      </c>
      <c r="CP2002" s="10">
        <v>6</v>
      </c>
      <c r="CQ2002" s="10">
        <v>7</v>
      </c>
      <c r="CR2002" s="10">
        <v>6</v>
      </c>
      <c r="CS2002" s="10">
        <v>7</v>
      </c>
      <c r="CT2002" s="10">
        <v>6</v>
      </c>
      <c r="CU2002" s="10">
        <v>5</v>
      </c>
      <c r="CV2002" s="10">
        <v>4</v>
      </c>
      <c r="CW2002" s="10">
        <v>4</v>
      </c>
      <c r="CX2002" s="10">
        <v>7</v>
      </c>
      <c r="CY2002" s="10">
        <v>6</v>
      </c>
      <c r="CZ2002" s="10">
        <v>5</v>
      </c>
      <c r="DA2002" s="10">
        <v>5</v>
      </c>
      <c r="DB2002" s="10">
        <v>4</v>
      </c>
      <c r="DC2002" s="10">
        <v>7</v>
      </c>
      <c r="DD2002" s="10">
        <v>4</v>
      </c>
      <c r="DE2002" s="10">
        <v>7</v>
      </c>
      <c r="DF2002" s="10">
        <v>6</v>
      </c>
      <c r="DG2002" s="10">
        <v>4</v>
      </c>
      <c r="DH2002" s="10">
        <v>4</v>
      </c>
      <c r="DI2002" s="10">
        <v>7</v>
      </c>
      <c r="DJ2002" s="10">
        <v>7</v>
      </c>
      <c r="DK2002" s="10">
        <v>7</v>
      </c>
      <c r="DL2002" s="10">
        <v>6</v>
      </c>
      <c r="DM2002" s="9" t="s">
        <v>154</v>
      </c>
      <c r="DN2002" s="10">
        <v>1990</v>
      </c>
      <c r="DO2002" s="9">
        <f t="shared" si="8"/>
        <v>31</v>
      </c>
      <c r="DP2002" s="9" t="s">
        <v>155</v>
      </c>
      <c r="DQ2002" s="9" t="s">
        <v>156</v>
      </c>
      <c r="DR2002" s="9" t="s">
        <v>157</v>
      </c>
      <c r="DS2002" s="9" t="s">
        <v>137</v>
      </c>
      <c r="DT2002" s="9" t="s">
        <v>657</v>
      </c>
      <c r="DU2002" s="9" t="s">
        <v>203</v>
      </c>
      <c r="DV2002" s="9" t="str">
        <f>VLOOKUP(DU2002,Metadata!$B$2:$C$7,2,FALSE)</f>
        <v>6+ years</v>
      </c>
    </row>
    <row r="2003" spans="1:126">
      <c r="A2003" s="13">
        <v>2002</v>
      </c>
      <c r="B2003" s="9" t="s">
        <v>135</v>
      </c>
      <c r="C2003" s="9" t="str">
        <f>VLOOKUP(B2003,Metadata!$M$2:$N$6,2,FALSE)</f>
        <v>Permanent Employee</v>
      </c>
      <c r="D2003" s="9" t="s">
        <v>159</v>
      </c>
      <c r="E2003" s="9" t="s">
        <v>137</v>
      </c>
      <c r="F2003" s="9" t="s">
        <v>138</v>
      </c>
      <c r="G2003" s="9" t="s">
        <v>172</v>
      </c>
      <c r="H2003" s="9" t="str">
        <f>IF(G2003="","",VLOOKUP(G2003,Metadata!$J$2:$K$22,2,FALSE))</f>
        <v>Porto Metropolitan Area</v>
      </c>
      <c r="I2003" s="9" t="s">
        <v>311</v>
      </c>
      <c r="J2003" s="9" t="str">
        <f>IF(I2003="","",VLOOKUP(I2003,Metadata!$P$2:$Q$43,2,FALSE))</f>
        <v>Europe</v>
      </c>
      <c r="K2003" s="9" t="str">
        <f t="shared" si="0"/>
        <v>International</v>
      </c>
      <c r="L2003" s="9" t="s">
        <v>137</v>
      </c>
      <c r="M2003" s="9" t="str">
        <f>IF(L2003="","",VLOOKUP(L2003,Metadata!$J$2:$K$22,2,FALSE))</f>
        <v/>
      </c>
      <c r="N2003" s="9" t="s">
        <v>214</v>
      </c>
      <c r="O2003" s="9" t="s">
        <v>136</v>
      </c>
      <c r="P2003" s="9" t="s">
        <v>142</v>
      </c>
      <c r="Q2003" s="10" t="str">
        <f t="shared" si="1"/>
        <v>Full Office Job</v>
      </c>
      <c r="R2003" s="10">
        <v>6</v>
      </c>
      <c r="S2003" s="9" t="s">
        <v>229</v>
      </c>
      <c r="T2003" s="9" t="s">
        <v>137</v>
      </c>
      <c r="U2003" s="9" t="str">
        <f>IF(S2003&lt;&gt;"",S2003,IF(T2003&lt;&gt;"",VLOOKUP(T2003,Metadata!$S$2:$T$228,2,FALSE),""))</f>
        <v>Project Manager</v>
      </c>
      <c r="V2003" s="9" t="s">
        <v>279</v>
      </c>
      <c r="W2003" s="9" t="s">
        <v>137</v>
      </c>
      <c r="X2003" s="9" t="s">
        <v>242</v>
      </c>
      <c r="Y2003" s="9" t="s">
        <v>137</v>
      </c>
      <c r="Z2003" s="9" t="s">
        <v>146</v>
      </c>
      <c r="AA2003" s="9" t="s">
        <v>137</v>
      </c>
      <c r="AB2003" s="9" t="s">
        <v>137</v>
      </c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 t="s">
        <v>150</v>
      </c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 t="s">
        <v>150</v>
      </c>
      <c r="BZ2003" s="9" t="s">
        <v>137</v>
      </c>
      <c r="CA2003" s="10"/>
      <c r="CB2003" s="10" t="str">
        <f t="shared" si="5"/>
        <v/>
      </c>
      <c r="CC2003" s="10"/>
      <c r="CD2003" s="9" t="str">
        <f t="shared" si="2"/>
        <v/>
      </c>
      <c r="CE2003" s="9" t="s">
        <v>168</v>
      </c>
      <c r="CF2003" s="9" t="s">
        <v>254</v>
      </c>
      <c r="CG2003" s="9">
        <f>IF(CF2003="","",VLOOKUP(CF2003,Metadata!$D$2:$H$20,2,FALSE))</f>
        <v>37500</v>
      </c>
      <c r="CH2003" s="9">
        <f>IF(CF2003="","",VLOOKUP(CF2003,Metadata!$D$2:$H$20,4,FALSE))</f>
        <v>35000</v>
      </c>
      <c r="CI2003" s="9">
        <f>IF(CF2003="","",VLOOKUP(CF2003,Metadata!$D$2:$H$20,5,FALSE))</f>
        <v>40000</v>
      </c>
      <c r="CJ2003" s="9">
        <f t="shared" si="3"/>
        <v>37500</v>
      </c>
      <c r="CK2003" s="9" t="s">
        <v>153</v>
      </c>
      <c r="CL2003" s="10">
        <v>4</v>
      </c>
      <c r="CM2003" s="10">
        <v>3</v>
      </c>
      <c r="CN2003" s="10">
        <v>5</v>
      </c>
      <c r="CO2003" s="10">
        <v>6</v>
      </c>
      <c r="CP2003" s="10">
        <v>5</v>
      </c>
      <c r="CQ2003" s="10">
        <v>7</v>
      </c>
      <c r="CR2003" s="10">
        <v>5</v>
      </c>
      <c r="CS2003" s="10">
        <v>5</v>
      </c>
      <c r="CT2003" s="10">
        <v>5</v>
      </c>
      <c r="CU2003" s="10">
        <v>5</v>
      </c>
      <c r="CV2003" s="10">
        <v>5</v>
      </c>
      <c r="CW2003" s="10">
        <v>6</v>
      </c>
      <c r="CX2003" s="10">
        <v>6</v>
      </c>
      <c r="CY2003" s="10">
        <v>5</v>
      </c>
      <c r="CZ2003" s="10">
        <v>7</v>
      </c>
      <c r="DA2003" s="10">
        <v>6</v>
      </c>
      <c r="DB2003" s="10">
        <v>5</v>
      </c>
      <c r="DC2003" s="10">
        <v>7</v>
      </c>
      <c r="DD2003" s="10">
        <v>5</v>
      </c>
      <c r="DE2003" s="10">
        <v>7</v>
      </c>
      <c r="DF2003" s="10">
        <v>5</v>
      </c>
      <c r="DG2003" s="10">
        <v>6</v>
      </c>
      <c r="DH2003" s="10">
        <v>5</v>
      </c>
      <c r="DI2003" s="10">
        <v>7</v>
      </c>
      <c r="DJ2003" s="10">
        <v>7</v>
      </c>
      <c r="DK2003" s="10">
        <v>5</v>
      </c>
      <c r="DL2003" s="10">
        <v>7</v>
      </c>
      <c r="DM2003" s="9" t="s">
        <v>154</v>
      </c>
      <c r="DN2003" s="10">
        <v>1985</v>
      </c>
      <c r="DO2003" s="9">
        <f t="shared" si="8"/>
        <v>36</v>
      </c>
      <c r="DP2003" s="9" t="s">
        <v>155</v>
      </c>
      <c r="DQ2003" s="9" t="s">
        <v>156</v>
      </c>
      <c r="DR2003" s="9" t="s">
        <v>170</v>
      </c>
      <c r="DS2003" s="9" t="s">
        <v>137</v>
      </c>
      <c r="DT2003" s="9" t="s">
        <v>657</v>
      </c>
      <c r="DU2003" s="9" t="s">
        <v>203</v>
      </c>
      <c r="DV2003" s="9" t="str">
        <f>VLOOKUP(DU2003,Metadata!$B$2:$C$7,2,FALSE)</f>
        <v>6+ years</v>
      </c>
    </row>
    <row r="2004" spans="1:126">
      <c r="A2004" s="13">
        <v>2003</v>
      </c>
      <c r="B2004" s="9" t="s">
        <v>135</v>
      </c>
      <c r="C2004" s="9" t="str">
        <f>VLOOKUP(B2004,Metadata!$M$2:$N$6,2,FALSE)</f>
        <v>Permanent Employee</v>
      </c>
      <c r="D2004" s="9" t="s">
        <v>136</v>
      </c>
      <c r="E2004" s="9" t="s">
        <v>137</v>
      </c>
      <c r="F2004" s="9" t="s">
        <v>138</v>
      </c>
      <c r="G2004" s="9" t="s">
        <v>140</v>
      </c>
      <c r="H2004" s="9" t="str">
        <f>IF(G2004="","",VLOOKUP(G2004,Metadata!$J$2:$K$22,2,FALSE))</f>
        <v>Lisbon Metropolitan Area</v>
      </c>
      <c r="I2004" s="9" t="s">
        <v>138</v>
      </c>
      <c r="J2004" s="9" t="str">
        <f>IF(I2004="","",VLOOKUP(I2004,Metadata!$P$2:$Q$43,2,FALSE))</f>
        <v>Europe</v>
      </c>
      <c r="K2004" s="9" t="str">
        <f t="shared" si="0"/>
        <v>Portugal</v>
      </c>
      <c r="L2004" s="9" t="s">
        <v>140</v>
      </c>
      <c r="M2004" s="9" t="str">
        <f>IF(L2004="","",VLOOKUP(L2004,Metadata!$J$2:$K$22,2,FALSE))</f>
        <v>Lisbon Metropolitan Area</v>
      </c>
      <c r="N2004" s="9" t="s">
        <v>141</v>
      </c>
      <c r="O2004" s="9" t="s">
        <v>137</v>
      </c>
      <c r="P2004" s="9" t="s">
        <v>142</v>
      </c>
      <c r="Q2004" s="10" t="str">
        <f t="shared" si="1"/>
        <v>Full Office Job</v>
      </c>
      <c r="R2004" s="10">
        <v>5</v>
      </c>
      <c r="S2004" s="9" t="s">
        <v>229</v>
      </c>
      <c r="T2004" s="9" t="s">
        <v>137</v>
      </c>
      <c r="U2004" s="9" t="str">
        <f>IF(S2004&lt;&gt;"",S2004,IF(T2004&lt;&gt;"",VLOOKUP(T2004,Metadata!$S$2:$T$228,2,FALSE),""))</f>
        <v>Project Manager</v>
      </c>
      <c r="V2004" s="9" t="s">
        <v>174</v>
      </c>
      <c r="W2004" s="9" t="s">
        <v>137</v>
      </c>
      <c r="X2004" s="9" t="s">
        <v>163</v>
      </c>
      <c r="Y2004" s="9" t="s">
        <v>137</v>
      </c>
      <c r="Z2004" s="9" t="s">
        <v>193</v>
      </c>
      <c r="AA2004" s="9" t="s">
        <v>137</v>
      </c>
      <c r="AB2004" s="9" t="s">
        <v>137</v>
      </c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 t="s">
        <v>150</v>
      </c>
      <c r="BI2004" s="9"/>
      <c r="BJ2004" s="9"/>
      <c r="BK2004" s="9"/>
      <c r="BL2004" s="9"/>
      <c r="BM2004" s="9"/>
      <c r="BN2004" s="9" t="s">
        <v>186</v>
      </c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10"/>
      <c r="CB2004" s="10" t="str">
        <f t="shared" si="5"/>
        <v/>
      </c>
      <c r="CC2004" s="10"/>
      <c r="CD2004" s="9" t="str">
        <f t="shared" si="2"/>
        <v/>
      </c>
      <c r="CE2004" s="9" t="s">
        <v>168</v>
      </c>
      <c r="CF2004" s="9" t="s">
        <v>188</v>
      </c>
      <c r="CG2004" s="9">
        <f>IF(CF2004="","",VLOOKUP(CF2004,Metadata!$D$2:$H$20,2,FALSE))</f>
        <v>17500</v>
      </c>
      <c r="CH2004" s="9">
        <f>IF(CF2004="","",VLOOKUP(CF2004,Metadata!$D$2:$H$20,4,FALSE))</f>
        <v>15000</v>
      </c>
      <c r="CI2004" s="9">
        <f>IF(CF2004="","",VLOOKUP(CF2004,Metadata!$D$2:$H$20,5,FALSE))</f>
        <v>20000</v>
      </c>
      <c r="CJ2004" s="9">
        <f t="shared" si="3"/>
        <v>17500</v>
      </c>
      <c r="CK2004" s="9" t="s">
        <v>153</v>
      </c>
      <c r="CL2004" s="10">
        <v>4</v>
      </c>
      <c r="CM2004" s="10">
        <v>3</v>
      </c>
      <c r="CN2004" s="10">
        <v>3</v>
      </c>
      <c r="CO2004" s="10">
        <v>3</v>
      </c>
      <c r="CP2004" s="10">
        <v>4</v>
      </c>
      <c r="CQ2004" s="10">
        <v>5</v>
      </c>
      <c r="CR2004" s="10">
        <v>5</v>
      </c>
      <c r="CS2004" s="10">
        <v>4</v>
      </c>
      <c r="CT2004" s="10">
        <v>5</v>
      </c>
      <c r="CU2004" s="10">
        <v>5</v>
      </c>
      <c r="CV2004" s="10">
        <v>5</v>
      </c>
      <c r="CW2004" s="10">
        <v>3</v>
      </c>
      <c r="CX2004" s="10">
        <v>5</v>
      </c>
      <c r="CY2004" s="10">
        <v>6</v>
      </c>
      <c r="CZ2004" s="10">
        <v>6</v>
      </c>
      <c r="DA2004" s="10">
        <v>4</v>
      </c>
      <c r="DB2004" s="10">
        <v>5</v>
      </c>
      <c r="DC2004" s="10">
        <v>6</v>
      </c>
      <c r="DD2004" s="10">
        <v>3</v>
      </c>
      <c r="DE2004" s="10">
        <v>6</v>
      </c>
      <c r="DF2004" s="10">
        <v>6</v>
      </c>
      <c r="DG2004" s="10">
        <v>6</v>
      </c>
      <c r="DH2004" s="10">
        <v>5</v>
      </c>
      <c r="DI2004" s="10">
        <v>7</v>
      </c>
      <c r="DJ2004" s="10">
        <v>4</v>
      </c>
      <c r="DK2004" s="10">
        <v>6</v>
      </c>
      <c r="DL2004" s="10">
        <v>7</v>
      </c>
      <c r="DM2004" s="9" t="s">
        <v>154</v>
      </c>
      <c r="DN2004" s="10">
        <v>1992</v>
      </c>
      <c r="DO2004" s="9">
        <f t="shared" si="8"/>
        <v>29</v>
      </c>
      <c r="DP2004" s="9" t="s">
        <v>155</v>
      </c>
      <c r="DQ2004" s="9" t="s">
        <v>202</v>
      </c>
      <c r="DR2004" s="9" t="s">
        <v>342</v>
      </c>
      <c r="DS2004" s="9" t="s">
        <v>137</v>
      </c>
      <c r="DT2004" s="9" t="s">
        <v>657</v>
      </c>
      <c r="DU2004" s="9" t="s">
        <v>223</v>
      </c>
      <c r="DV2004" s="9" t="str">
        <f>VLOOKUP(DU2004,Metadata!$B$2:$C$7,2,FALSE)</f>
        <v>3 - 6 years</v>
      </c>
    </row>
    <row r="2005" spans="1:126">
      <c r="A2005" s="13">
        <v>2004</v>
      </c>
      <c r="B2005" s="9" t="s">
        <v>135</v>
      </c>
      <c r="C2005" s="9" t="str">
        <f>VLOOKUP(B2005,Metadata!$M$2:$N$6,2,FALSE)</f>
        <v>Permanent Employee</v>
      </c>
      <c r="D2005" s="9" t="s">
        <v>159</v>
      </c>
      <c r="E2005" s="9" t="s">
        <v>137</v>
      </c>
      <c r="F2005" s="9" t="s">
        <v>138</v>
      </c>
      <c r="G2005" s="9" t="s">
        <v>140</v>
      </c>
      <c r="H2005" s="9" t="str">
        <f>IF(G2005="","",VLOOKUP(G2005,Metadata!$J$2:$K$22,2,FALSE))</f>
        <v>Lisbon Metropolitan Area</v>
      </c>
      <c r="I2005" s="9" t="s">
        <v>300</v>
      </c>
      <c r="J2005" s="9" t="str">
        <f>IF(I2005="","",VLOOKUP(I2005,Metadata!$P$2:$Q$43,2,FALSE))</f>
        <v>Europe</v>
      </c>
      <c r="K2005" s="9" t="str">
        <f t="shared" si="0"/>
        <v>International</v>
      </c>
      <c r="L2005" s="9" t="s">
        <v>137</v>
      </c>
      <c r="M2005" s="9" t="str">
        <f>IF(L2005="","",VLOOKUP(L2005,Metadata!$J$2:$K$22,2,FALSE))</f>
        <v/>
      </c>
      <c r="N2005" s="9" t="s">
        <v>141</v>
      </c>
      <c r="O2005" s="9" t="s">
        <v>137</v>
      </c>
      <c r="P2005" s="9" t="s">
        <v>142</v>
      </c>
      <c r="Q2005" s="10" t="str">
        <f t="shared" si="1"/>
        <v>Full Office Job</v>
      </c>
      <c r="R2005" s="10">
        <v>5</v>
      </c>
      <c r="S2005" s="9" t="s">
        <v>266</v>
      </c>
      <c r="T2005" s="9" t="s">
        <v>137</v>
      </c>
      <c r="U2005" s="9" t="str">
        <f>IF(S2005&lt;&gt;"",S2005,IF(T2005&lt;&gt;"",VLOOKUP(T2005,Metadata!$S$2:$T$228,2,FALSE),""))</f>
        <v>Data Scientist/Data Engineer</v>
      </c>
      <c r="V2005" s="9" t="s">
        <v>207</v>
      </c>
      <c r="W2005" s="9" t="s">
        <v>137</v>
      </c>
      <c r="X2005" s="9" t="s">
        <v>208</v>
      </c>
      <c r="Y2005" s="9" t="s">
        <v>137</v>
      </c>
      <c r="Z2005" s="9" t="s">
        <v>146</v>
      </c>
      <c r="AA2005" s="9" t="s">
        <v>137</v>
      </c>
      <c r="AB2005" s="9" t="s">
        <v>137</v>
      </c>
      <c r="AC2005" s="9" t="s">
        <v>147</v>
      </c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 t="s">
        <v>150</v>
      </c>
      <c r="BZ2005" s="9" t="s">
        <v>137</v>
      </c>
      <c r="CA2005" s="10"/>
      <c r="CB2005" s="10" t="str">
        <f t="shared" si="5"/>
        <v/>
      </c>
      <c r="CC2005" s="10"/>
      <c r="CD2005" s="9" t="str">
        <f t="shared" si="2"/>
        <v/>
      </c>
      <c r="CE2005" s="9" t="s">
        <v>168</v>
      </c>
      <c r="CF2005" s="9" t="s">
        <v>225</v>
      </c>
      <c r="CG2005" s="9">
        <f>IF(CF2005="","",VLOOKUP(CF2005,Metadata!$D$2:$H$20,2,FALSE))</f>
        <v>22500</v>
      </c>
      <c r="CH2005" s="9">
        <f>IF(CF2005="","",VLOOKUP(CF2005,Metadata!$D$2:$H$20,4,FALSE))</f>
        <v>20000</v>
      </c>
      <c r="CI2005" s="9">
        <f>IF(CF2005="","",VLOOKUP(CF2005,Metadata!$D$2:$H$20,5,FALSE))</f>
        <v>25000</v>
      </c>
      <c r="CJ2005" s="9">
        <f t="shared" si="3"/>
        <v>22500</v>
      </c>
      <c r="CK2005" s="9" t="s">
        <v>201</v>
      </c>
      <c r="CL2005" s="10">
        <v>4</v>
      </c>
      <c r="CM2005" s="10">
        <v>5</v>
      </c>
      <c r="CN2005" s="10">
        <v>6</v>
      </c>
      <c r="CO2005" s="10">
        <v>7</v>
      </c>
      <c r="CP2005" s="10">
        <v>7</v>
      </c>
      <c r="CQ2005" s="10">
        <v>7</v>
      </c>
      <c r="CR2005" s="10">
        <v>3</v>
      </c>
      <c r="CS2005" s="10">
        <v>7</v>
      </c>
      <c r="CT2005" s="10">
        <v>7</v>
      </c>
      <c r="CU2005" s="10">
        <v>6</v>
      </c>
      <c r="CV2005" s="10">
        <v>6</v>
      </c>
      <c r="CW2005" s="10">
        <v>6</v>
      </c>
      <c r="CX2005" s="10">
        <v>6</v>
      </c>
      <c r="CY2005" s="10">
        <v>6</v>
      </c>
      <c r="CZ2005" s="10">
        <v>6</v>
      </c>
      <c r="DA2005" s="10">
        <v>6</v>
      </c>
      <c r="DB2005" s="10">
        <v>7</v>
      </c>
      <c r="DC2005" s="10">
        <v>7</v>
      </c>
      <c r="DD2005" s="10">
        <v>7</v>
      </c>
      <c r="DE2005" s="10">
        <v>7</v>
      </c>
      <c r="DF2005" s="10">
        <v>7</v>
      </c>
      <c r="DG2005" s="10">
        <v>7</v>
      </c>
      <c r="DH2005" s="10">
        <v>7</v>
      </c>
      <c r="DI2005" s="10">
        <v>6</v>
      </c>
      <c r="DJ2005" s="10">
        <v>6</v>
      </c>
      <c r="DK2005" s="10">
        <v>6</v>
      </c>
      <c r="DL2005" s="10">
        <v>6</v>
      </c>
      <c r="DM2005" s="9" t="s">
        <v>154</v>
      </c>
      <c r="DN2005" s="10">
        <v>1994</v>
      </c>
      <c r="DO2005" s="9">
        <f t="shared" si="8"/>
        <v>27</v>
      </c>
      <c r="DP2005" s="9" t="s">
        <v>222</v>
      </c>
      <c r="DQ2005" s="9" t="s">
        <v>227</v>
      </c>
      <c r="DR2005" s="9" t="s">
        <v>157</v>
      </c>
      <c r="DS2005" s="9" t="s">
        <v>137</v>
      </c>
      <c r="DT2005" s="9" t="s">
        <v>657</v>
      </c>
      <c r="DU2005" s="9" t="s">
        <v>168</v>
      </c>
      <c r="DV2005" s="9" t="str">
        <f>VLOOKUP(DU2005,Metadata!$B$2:$C$7,2,FALSE)</f>
        <v>0 - 3 years</v>
      </c>
    </row>
    <row r="2006" spans="1:126">
      <c r="A2006" s="13">
        <v>2005</v>
      </c>
      <c r="B2006" s="9" t="s">
        <v>135</v>
      </c>
      <c r="C2006" s="9" t="str">
        <f>VLOOKUP(B2006,Metadata!$M$2:$N$6,2,FALSE)</f>
        <v>Permanent Employee</v>
      </c>
      <c r="D2006" s="9" t="s">
        <v>159</v>
      </c>
      <c r="E2006" s="9" t="s">
        <v>137</v>
      </c>
      <c r="F2006" s="9" t="s">
        <v>138</v>
      </c>
      <c r="G2006" s="9" t="s">
        <v>190</v>
      </c>
      <c r="H2006" s="9" t="str">
        <f>IF(G2006="","",VLOOKUP(G2006,Metadata!$J$2:$K$22,2,FALSE))</f>
        <v>North</v>
      </c>
      <c r="I2006" s="9" t="s">
        <v>138</v>
      </c>
      <c r="J2006" s="9" t="str">
        <f>IF(I2006="","",VLOOKUP(I2006,Metadata!$P$2:$Q$43,2,FALSE))</f>
        <v>Europe</v>
      </c>
      <c r="K2006" s="9" t="str">
        <f t="shared" si="0"/>
        <v>Portugal</v>
      </c>
      <c r="L2006" s="9" t="s">
        <v>172</v>
      </c>
      <c r="M2006" s="9" t="str">
        <f>IF(L2006="","",VLOOKUP(L2006,Metadata!$J$2:$K$22,2,FALSE))</f>
        <v>Porto Metropolitan Area</v>
      </c>
      <c r="N2006" s="9" t="s">
        <v>141</v>
      </c>
      <c r="O2006" s="9" t="s">
        <v>137</v>
      </c>
      <c r="P2006" s="9" t="s">
        <v>142</v>
      </c>
      <c r="Q2006" s="10" t="str">
        <f t="shared" si="1"/>
        <v>Full Office Job</v>
      </c>
      <c r="R2006" s="10">
        <v>4</v>
      </c>
      <c r="S2006" s="9" t="s">
        <v>161</v>
      </c>
      <c r="T2006" s="9" t="s">
        <v>137</v>
      </c>
      <c r="U2006" s="9" t="str">
        <f>IF(S2006&lt;&gt;"",S2006,IF(T2006&lt;&gt;"",VLOOKUP(T2006,Metadata!$S$2:$T$228,2,FALSE),""))</f>
        <v>Full-Stack Developer</v>
      </c>
      <c r="V2006" s="9" t="s">
        <v>207</v>
      </c>
      <c r="W2006" s="9" t="s">
        <v>137</v>
      </c>
      <c r="X2006" s="9" t="s">
        <v>208</v>
      </c>
      <c r="Y2006" s="9" t="s">
        <v>137</v>
      </c>
      <c r="Z2006" s="9" t="s">
        <v>146</v>
      </c>
      <c r="AA2006" s="9" t="s">
        <v>165</v>
      </c>
      <c r="AB2006" s="9" t="s">
        <v>137</v>
      </c>
      <c r="AC2006" s="9" t="s">
        <v>147</v>
      </c>
      <c r="AD2006" s="9"/>
      <c r="AE2006" s="9" t="s">
        <v>194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 t="s">
        <v>178</v>
      </c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198</v>
      </c>
      <c r="BL2006" s="9"/>
      <c r="BM2006" s="9"/>
      <c r="BN2006" s="9" t="s">
        <v>186</v>
      </c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10"/>
      <c r="CB2006" s="10" t="str">
        <f t="shared" si="5"/>
        <v/>
      </c>
      <c r="CC2006" s="10"/>
      <c r="CD2006" s="9" t="str">
        <f t="shared" si="2"/>
        <v/>
      </c>
      <c r="CE2006" s="9" t="s">
        <v>232</v>
      </c>
      <c r="CF2006" s="9" t="s">
        <v>225</v>
      </c>
      <c r="CG2006" s="9">
        <f>IF(CF2006="","",VLOOKUP(CF2006,Metadata!$D$2:$H$20,2,FALSE))</f>
        <v>22500</v>
      </c>
      <c r="CH2006" s="9">
        <f>IF(CF2006="","",VLOOKUP(CF2006,Metadata!$D$2:$H$20,4,FALSE))</f>
        <v>20000</v>
      </c>
      <c r="CI2006" s="9">
        <f>IF(CF2006="","",VLOOKUP(CF2006,Metadata!$D$2:$H$20,5,FALSE))</f>
        <v>25000</v>
      </c>
      <c r="CJ2006" s="9">
        <f t="shared" si="3"/>
        <v>22500</v>
      </c>
      <c r="CK2006" s="9" t="s">
        <v>153</v>
      </c>
      <c r="CL2006" s="10">
        <v>5</v>
      </c>
      <c r="CM2006" s="10">
        <v>2</v>
      </c>
      <c r="CN2006" s="10">
        <v>6</v>
      </c>
      <c r="CO2006" s="10">
        <v>5</v>
      </c>
      <c r="CP2006" s="10">
        <v>6</v>
      </c>
      <c r="CQ2006" s="10">
        <v>6</v>
      </c>
      <c r="CR2006" s="10">
        <v>5</v>
      </c>
      <c r="CS2006" s="10">
        <v>6</v>
      </c>
      <c r="CT2006" s="10">
        <v>5</v>
      </c>
      <c r="CU2006" s="10">
        <v>6</v>
      </c>
      <c r="CV2006" s="10">
        <v>5</v>
      </c>
      <c r="CW2006" s="10">
        <v>5</v>
      </c>
      <c r="CX2006" s="10">
        <v>6</v>
      </c>
      <c r="CY2006" s="10">
        <v>6</v>
      </c>
      <c r="CZ2006" s="10">
        <v>6</v>
      </c>
      <c r="DA2006" s="10">
        <v>6</v>
      </c>
      <c r="DB2006" s="10">
        <v>6</v>
      </c>
      <c r="DC2006" s="10">
        <v>6</v>
      </c>
      <c r="DD2006" s="10">
        <v>6</v>
      </c>
      <c r="DE2006" s="10">
        <v>6</v>
      </c>
      <c r="DF2006" s="10">
        <v>6</v>
      </c>
      <c r="DG2006" s="10">
        <v>6</v>
      </c>
      <c r="DH2006" s="10">
        <v>5</v>
      </c>
      <c r="DI2006" s="10">
        <v>6</v>
      </c>
      <c r="DJ2006" s="10">
        <v>5</v>
      </c>
      <c r="DK2006" s="10">
        <v>6</v>
      </c>
      <c r="DL2006" s="10">
        <v>6</v>
      </c>
      <c r="DM2006" s="9" t="s">
        <v>154</v>
      </c>
      <c r="DN2006" s="10">
        <v>1997</v>
      </c>
      <c r="DO2006" s="9">
        <f t="shared" si="8"/>
        <v>24</v>
      </c>
      <c r="DP2006" s="9" t="s">
        <v>155</v>
      </c>
      <c r="DQ2006" s="9" t="s">
        <v>202</v>
      </c>
      <c r="DR2006" s="9" t="s">
        <v>157</v>
      </c>
      <c r="DS2006" s="9" t="s">
        <v>137</v>
      </c>
      <c r="DT2006" s="9" t="s">
        <v>657</v>
      </c>
      <c r="DU2006" s="9" t="s">
        <v>168</v>
      </c>
      <c r="DV2006" s="9" t="str">
        <f>VLOOKUP(DU2006,Metadata!$B$2:$C$7,2,FALSE)</f>
        <v>0 - 3 years</v>
      </c>
    </row>
    <row r="2007" spans="1:126">
      <c r="A2007" s="13">
        <v>2006</v>
      </c>
      <c r="B2007" s="9" t="s">
        <v>135</v>
      </c>
      <c r="C2007" s="9" t="str">
        <f>VLOOKUP(B2007,Metadata!$M$2:$N$6,2,FALSE)</f>
        <v>Permanent Employee</v>
      </c>
      <c r="D2007" s="9" t="s">
        <v>159</v>
      </c>
      <c r="E2007" s="9" t="s">
        <v>137</v>
      </c>
      <c r="F2007" s="9" t="s">
        <v>138</v>
      </c>
      <c r="G2007" s="9" t="s">
        <v>172</v>
      </c>
      <c r="H2007" s="9" t="str">
        <f>IF(G2007="","",VLOOKUP(G2007,Metadata!$J$2:$K$22,2,FALSE))</f>
        <v>Porto Metropolitan Area</v>
      </c>
      <c r="I2007" s="9" t="s">
        <v>138</v>
      </c>
      <c r="J2007" s="9" t="str">
        <f>IF(I2007="","",VLOOKUP(I2007,Metadata!$P$2:$Q$43,2,FALSE))</f>
        <v>Europe</v>
      </c>
      <c r="K2007" s="9" t="str">
        <f t="shared" si="0"/>
        <v>Portugal</v>
      </c>
      <c r="L2007" s="9" t="s">
        <v>172</v>
      </c>
      <c r="M2007" s="9" t="str">
        <f>IF(L2007="","",VLOOKUP(L2007,Metadata!$J$2:$K$22,2,FALSE))</f>
        <v>Porto Metropolitan Area</v>
      </c>
      <c r="N2007" s="9" t="s">
        <v>141</v>
      </c>
      <c r="O2007" s="9" t="s">
        <v>137</v>
      </c>
      <c r="P2007" s="9" t="s">
        <v>142</v>
      </c>
      <c r="Q2007" s="10" t="str">
        <f t="shared" si="1"/>
        <v>Full Office Job</v>
      </c>
      <c r="R2007" s="10">
        <v>4</v>
      </c>
      <c r="S2007" s="9" t="s">
        <v>216</v>
      </c>
      <c r="T2007" s="9" t="s">
        <v>137</v>
      </c>
      <c r="U2007" s="9" t="str">
        <f>IF(S2007&lt;&gt;"",S2007,IF(T2007&lt;&gt;"",VLOOKUP(T2007,Metadata!$S$2:$T$228,2,FALSE),""))</f>
        <v>Front-End Developer</v>
      </c>
      <c r="V2007" s="9" t="s">
        <v>174</v>
      </c>
      <c r="W2007" s="9" t="s">
        <v>137</v>
      </c>
      <c r="X2007" s="9" t="s">
        <v>163</v>
      </c>
      <c r="Y2007" s="9" t="s">
        <v>137</v>
      </c>
      <c r="Z2007" s="9" t="s">
        <v>193</v>
      </c>
      <c r="AA2007" s="9" t="s">
        <v>165</v>
      </c>
      <c r="AB2007" s="9" t="s">
        <v>253</v>
      </c>
      <c r="AC2007" s="9"/>
      <c r="AD2007" s="9"/>
      <c r="AE2007" s="9"/>
      <c r="AF2007" s="9"/>
      <c r="AG2007" s="9" t="s">
        <v>166</v>
      </c>
      <c r="AH2007" s="9"/>
      <c r="AI2007" s="9"/>
      <c r="AJ2007" s="9" t="s">
        <v>185</v>
      </c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 t="s">
        <v>178</v>
      </c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 t="s">
        <v>186</v>
      </c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10"/>
      <c r="CB2007" s="10" t="str">
        <f t="shared" si="5"/>
        <v/>
      </c>
      <c r="CC2007" s="10"/>
      <c r="CD2007" s="9" t="str">
        <f t="shared" si="2"/>
        <v/>
      </c>
      <c r="CE2007" s="9" t="s">
        <v>168</v>
      </c>
      <c r="CF2007" s="9" t="s">
        <v>225</v>
      </c>
      <c r="CG2007" s="9">
        <f>IF(CF2007="","",VLOOKUP(CF2007,Metadata!$D$2:$H$20,2,FALSE))</f>
        <v>22500</v>
      </c>
      <c r="CH2007" s="9">
        <f>IF(CF2007="","",VLOOKUP(CF2007,Metadata!$D$2:$H$20,4,FALSE))</f>
        <v>20000</v>
      </c>
      <c r="CI2007" s="9">
        <f>IF(CF2007="","",VLOOKUP(CF2007,Metadata!$D$2:$H$20,5,FALSE))</f>
        <v>25000</v>
      </c>
      <c r="CJ2007" s="9">
        <f t="shared" si="3"/>
        <v>22500</v>
      </c>
      <c r="CK2007" s="9" t="s">
        <v>153</v>
      </c>
      <c r="CL2007" s="10">
        <v>3</v>
      </c>
      <c r="CM2007" s="10">
        <v>2</v>
      </c>
      <c r="CN2007" s="10">
        <v>7</v>
      </c>
      <c r="CO2007" s="10">
        <v>5</v>
      </c>
      <c r="CP2007" s="10">
        <v>5</v>
      </c>
      <c r="CQ2007" s="10">
        <v>5</v>
      </c>
      <c r="CR2007" s="10">
        <v>4</v>
      </c>
      <c r="CS2007" s="10">
        <v>6</v>
      </c>
      <c r="CT2007" s="10">
        <v>5</v>
      </c>
      <c r="CU2007" s="10">
        <v>6</v>
      </c>
      <c r="CV2007" s="10">
        <v>6</v>
      </c>
      <c r="CW2007" s="10">
        <v>5</v>
      </c>
      <c r="CX2007" s="10">
        <v>5</v>
      </c>
      <c r="CY2007" s="10">
        <v>3</v>
      </c>
      <c r="CZ2007" s="10">
        <v>6</v>
      </c>
      <c r="DA2007" s="10">
        <v>5</v>
      </c>
      <c r="DB2007" s="10">
        <v>2</v>
      </c>
      <c r="DC2007" s="10">
        <v>6</v>
      </c>
      <c r="DD2007" s="10">
        <v>1</v>
      </c>
      <c r="DE2007" s="10">
        <v>7</v>
      </c>
      <c r="DF2007" s="10">
        <v>6</v>
      </c>
      <c r="DG2007" s="10">
        <v>5</v>
      </c>
      <c r="DH2007" s="10">
        <v>5</v>
      </c>
      <c r="DI2007" s="10">
        <v>2</v>
      </c>
      <c r="DJ2007" s="10">
        <v>1</v>
      </c>
      <c r="DK2007" s="10">
        <v>7</v>
      </c>
      <c r="DL2007" s="10">
        <v>1</v>
      </c>
      <c r="DM2007" s="9" t="s">
        <v>154</v>
      </c>
      <c r="DN2007" s="10">
        <v>1993</v>
      </c>
      <c r="DO2007" s="9">
        <f t="shared" si="8"/>
        <v>28</v>
      </c>
      <c r="DP2007" s="9" t="s">
        <v>222</v>
      </c>
      <c r="DQ2007" s="9" t="s">
        <v>156</v>
      </c>
      <c r="DR2007" s="9" t="s">
        <v>157</v>
      </c>
      <c r="DS2007" s="9" t="s">
        <v>137</v>
      </c>
      <c r="DT2007" s="9" t="s">
        <v>657</v>
      </c>
      <c r="DU2007" s="9" t="s">
        <v>223</v>
      </c>
      <c r="DV2007" s="9" t="str">
        <f>VLOOKUP(DU2007,Metadata!$B$2:$C$7,2,FALSE)</f>
        <v>3 - 6 years</v>
      </c>
    </row>
    <row r="2008" spans="1:126">
      <c r="A2008" s="13">
        <v>2007</v>
      </c>
      <c r="B2008" s="9" t="s">
        <v>135</v>
      </c>
      <c r="C2008" s="9" t="str">
        <f>VLOOKUP(B2008,Metadata!$M$2:$N$6,2,FALSE)</f>
        <v>Permanent Employee</v>
      </c>
      <c r="D2008" s="9" t="s">
        <v>159</v>
      </c>
      <c r="E2008" s="9" t="s">
        <v>137</v>
      </c>
      <c r="F2008" s="9" t="s">
        <v>138</v>
      </c>
      <c r="G2008" s="9" t="s">
        <v>172</v>
      </c>
      <c r="H2008" s="9" t="str">
        <f>IF(G2008="","",VLOOKUP(G2008,Metadata!$J$2:$K$22,2,FALSE))</f>
        <v>Porto Metropolitan Area</v>
      </c>
      <c r="I2008" s="9" t="s">
        <v>173</v>
      </c>
      <c r="J2008" s="9" t="str">
        <f>IF(I2008="","",VLOOKUP(I2008,Metadata!$P$2:$Q$43,2,FALSE))</f>
        <v>N/A</v>
      </c>
      <c r="K2008" s="9" t="str">
        <f t="shared" si="0"/>
        <v>International</v>
      </c>
      <c r="L2008" s="9" t="s">
        <v>137</v>
      </c>
      <c r="M2008" s="9" t="str">
        <f>IF(L2008="","",VLOOKUP(L2008,Metadata!$J$2:$K$22,2,FALSE))</f>
        <v/>
      </c>
      <c r="N2008" s="9" t="s">
        <v>141</v>
      </c>
      <c r="O2008" s="9" t="s">
        <v>137</v>
      </c>
      <c r="P2008" s="9" t="s">
        <v>142</v>
      </c>
      <c r="Q2008" s="10" t="str">
        <f t="shared" si="1"/>
        <v>Full Office Job</v>
      </c>
      <c r="R2008" s="10">
        <v>5</v>
      </c>
      <c r="S2008" s="9" t="s">
        <v>192</v>
      </c>
      <c r="T2008" s="9" t="s">
        <v>137</v>
      </c>
      <c r="U2008" s="9" t="str">
        <f>IF(S2008&lt;&gt;"",S2008,IF(T2008&lt;&gt;"",VLOOKUP(T2008,Metadata!$S$2:$T$228,2,FALSE),""))</f>
        <v>Back-End Developer</v>
      </c>
      <c r="V2008" s="9" t="s">
        <v>261</v>
      </c>
      <c r="W2008" s="9" t="s">
        <v>137</v>
      </c>
      <c r="X2008" s="9" t="s">
        <v>242</v>
      </c>
      <c r="Y2008" s="9" t="s">
        <v>137</v>
      </c>
      <c r="Z2008" s="9" t="s">
        <v>146</v>
      </c>
      <c r="AA2008" s="9" t="s">
        <v>137</v>
      </c>
      <c r="AB2008" s="9" t="s">
        <v>253</v>
      </c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 t="s">
        <v>267</v>
      </c>
      <c r="AV2008" s="9"/>
      <c r="AW2008" s="9"/>
      <c r="AX2008" s="9"/>
      <c r="AY2008" s="9"/>
      <c r="AZ2008" s="9"/>
      <c r="BA2008" s="9"/>
      <c r="BB2008" s="9"/>
      <c r="BC2008" s="9"/>
      <c r="BD2008" s="9" t="s">
        <v>330</v>
      </c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 t="s">
        <v>150</v>
      </c>
      <c r="BZ2008" s="9" t="s">
        <v>137</v>
      </c>
      <c r="CA2008" s="10"/>
      <c r="CB2008" s="10" t="str">
        <f t="shared" si="5"/>
        <v/>
      </c>
      <c r="CC2008" s="10"/>
      <c r="CD2008" s="9" t="str">
        <f t="shared" si="2"/>
        <v/>
      </c>
      <c r="CE2008" s="9" t="s">
        <v>232</v>
      </c>
      <c r="CF2008" s="9" t="s">
        <v>225</v>
      </c>
      <c r="CG2008" s="9">
        <f>IF(CF2008="","",VLOOKUP(CF2008,Metadata!$D$2:$H$20,2,FALSE))</f>
        <v>22500</v>
      </c>
      <c r="CH2008" s="9">
        <f>IF(CF2008="","",VLOOKUP(CF2008,Metadata!$D$2:$H$20,4,FALSE))</f>
        <v>20000</v>
      </c>
      <c r="CI2008" s="9">
        <f>IF(CF2008="","",VLOOKUP(CF2008,Metadata!$D$2:$H$20,5,FALSE))</f>
        <v>25000</v>
      </c>
      <c r="CJ2008" s="9">
        <f t="shared" si="3"/>
        <v>22500</v>
      </c>
      <c r="CK2008" s="9" t="s">
        <v>153</v>
      </c>
      <c r="CL2008" s="10">
        <v>4</v>
      </c>
      <c r="CM2008" s="10">
        <v>1</v>
      </c>
      <c r="CN2008" s="10">
        <v>6</v>
      </c>
      <c r="CO2008" s="10">
        <v>6</v>
      </c>
      <c r="CP2008" s="10">
        <v>6</v>
      </c>
      <c r="CQ2008" s="10">
        <v>7</v>
      </c>
      <c r="CR2008" s="10">
        <v>5</v>
      </c>
      <c r="CS2008" s="10">
        <v>6</v>
      </c>
      <c r="CT2008" s="10">
        <v>7</v>
      </c>
      <c r="CU2008" s="10">
        <v>4</v>
      </c>
      <c r="CV2008" s="10">
        <v>5</v>
      </c>
      <c r="CW2008" s="10">
        <v>5</v>
      </c>
      <c r="CX2008" s="10">
        <v>6</v>
      </c>
      <c r="CY2008" s="10">
        <v>5</v>
      </c>
      <c r="CZ2008" s="10">
        <v>5</v>
      </c>
      <c r="DA2008" s="10">
        <v>7</v>
      </c>
      <c r="DB2008" s="10">
        <v>5</v>
      </c>
      <c r="DC2008" s="10">
        <v>6</v>
      </c>
      <c r="DD2008" s="10">
        <v>5</v>
      </c>
      <c r="DE2008" s="10">
        <v>6</v>
      </c>
      <c r="DF2008" s="10">
        <v>3</v>
      </c>
      <c r="DG2008" s="10">
        <v>4</v>
      </c>
      <c r="DH2008" s="10">
        <v>4</v>
      </c>
      <c r="DI2008" s="10">
        <v>6</v>
      </c>
      <c r="DJ2008" s="10">
        <v>4</v>
      </c>
      <c r="DK2008" s="10">
        <v>5</v>
      </c>
      <c r="DL2008" s="10">
        <v>6</v>
      </c>
      <c r="DM2008" s="9" t="s">
        <v>154</v>
      </c>
      <c r="DN2008" s="10">
        <v>1997</v>
      </c>
      <c r="DO2008" s="9">
        <f t="shared" si="8"/>
        <v>24</v>
      </c>
      <c r="DP2008" s="9" t="s">
        <v>155</v>
      </c>
      <c r="DQ2008" s="9" t="s">
        <v>156</v>
      </c>
      <c r="DR2008" s="9" t="s">
        <v>157</v>
      </c>
      <c r="DS2008" s="9" t="s">
        <v>137</v>
      </c>
      <c r="DT2008" s="9" t="s">
        <v>657</v>
      </c>
      <c r="DU2008" s="9" t="s">
        <v>233</v>
      </c>
      <c r="DV2008" s="9" t="str">
        <f>VLOOKUP(DU2008,Metadata!$B$2:$C$7,2,FALSE)</f>
        <v>0 - 3 years</v>
      </c>
    </row>
    <row r="2009" spans="1:126">
      <c r="A2009" s="13">
        <v>2008</v>
      </c>
      <c r="B2009" s="9" t="s">
        <v>135</v>
      </c>
      <c r="C2009" s="9" t="str">
        <f>VLOOKUP(B2009,Metadata!$M$2:$N$6,2,FALSE)</f>
        <v>Permanent Employee</v>
      </c>
      <c r="D2009" s="9" t="s">
        <v>159</v>
      </c>
      <c r="E2009" s="9" t="s">
        <v>137</v>
      </c>
      <c r="F2009" s="9" t="s">
        <v>138</v>
      </c>
      <c r="G2009" s="9" t="s">
        <v>160</v>
      </c>
      <c r="H2009" s="9" t="str">
        <f>IF(G2009="","",VLOOKUP(G2009,Metadata!$J$2:$K$22,2,FALSE))</f>
        <v>Centre</v>
      </c>
      <c r="I2009" s="9" t="s">
        <v>138</v>
      </c>
      <c r="J2009" s="9" t="str">
        <f>IF(I2009="","",VLOOKUP(I2009,Metadata!$P$2:$Q$43,2,FALSE))</f>
        <v>Europe</v>
      </c>
      <c r="K2009" s="9" t="str">
        <f t="shared" si="0"/>
        <v>Portugal</v>
      </c>
      <c r="L2009" s="9" t="s">
        <v>160</v>
      </c>
      <c r="M2009" s="9" t="str">
        <f>IF(L2009="","",VLOOKUP(L2009,Metadata!$J$2:$K$22,2,FALSE))</f>
        <v>Centre</v>
      </c>
      <c r="N2009" s="9" t="s">
        <v>141</v>
      </c>
      <c r="O2009" s="9" t="s">
        <v>137</v>
      </c>
      <c r="P2009" s="9" t="s">
        <v>191</v>
      </c>
      <c r="Q2009" s="10" t="str">
        <f t="shared" si="1"/>
        <v>Remote Job (full or flexible)</v>
      </c>
      <c r="R2009" s="10">
        <v>4</v>
      </c>
      <c r="S2009" s="9" t="s">
        <v>161</v>
      </c>
      <c r="T2009" s="9" t="s">
        <v>137</v>
      </c>
      <c r="U2009" s="9" t="str">
        <f>IF(S2009&lt;&gt;"",S2009,IF(T2009&lt;&gt;"",VLOOKUP(T2009,Metadata!$S$2:$T$228,2,FALSE),""))</f>
        <v>Full-Stack Developer</v>
      </c>
      <c r="V2009" s="9" t="s">
        <v>274</v>
      </c>
      <c r="W2009" s="9" t="s">
        <v>137</v>
      </c>
      <c r="X2009" s="9" t="s">
        <v>163</v>
      </c>
      <c r="Y2009" s="9" t="s">
        <v>137</v>
      </c>
      <c r="Z2009" s="9" t="s">
        <v>262</v>
      </c>
      <c r="AA2009" s="9" t="s">
        <v>137</v>
      </c>
      <c r="AB2009" s="9" t="s">
        <v>137</v>
      </c>
      <c r="AC2009" s="9"/>
      <c r="AD2009" s="9"/>
      <c r="AE2009" s="9" t="s">
        <v>194</v>
      </c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198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10"/>
      <c r="CB2009" s="10" t="str">
        <f t="shared" si="5"/>
        <v/>
      </c>
      <c r="CC2009" s="10"/>
      <c r="CD2009" s="9" t="str">
        <f t="shared" si="2"/>
        <v/>
      </c>
      <c r="CE2009" s="9" t="s">
        <v>151</v>
      </c>
      <c r="CF2009" s="9" t="s">
        <v>220</v>
      </c>
      <c r="CG2009" s="9">
        <f>IF(CF2009="","",VLOOKUP(CF2009,Metadata!$D$2:$H$20,2,FALSE))</f>
        <v>27500</v>
      </c>
      <c r="CH2009" s="9">
        <f>IF(CF2009="","",VLOOKUP(CF2009,Metadata!$D$2:$H$20,4,FALSE))</f>
        <v>25000</v>
      </c>
      <c r="CI2009" s="9">
        <f>IF(CF2009="","",VLOOKUP(CF2009,Metadata!$D$2:$H$20,5,FALSE))</f>
        <v>30000</v>
      </c>
      <c r="CJ2009" s="9">
        <f t="shared" si="3"/>
        <v>27500</v>
      </c>
      <c r="CK2009" s="9" t="s">
        <v>189</v>
      </c>
      <c r="CL2009" s="10">
        <v>6</v>
      </c>
      <c r="CM2009" s="10">
        <v>1</v>
      </c>
      <c r="CN2009" s="10">
        <v>7</v>
      </c>
      <c r="CO2009" s="10">
        <v>7</v>
      </c>
      <c r="CP2009" s="10">
        <v>7</v>
      </c>
      <c r="CQ2009" s="10">
        <v>7</v>
      </c>
      <c r="CR2009" s="10">
        <v>4</v>
      </c>
      <c r="CS2009" s="10">
        <v>7</v>
      </c>
      <c r="CT2009" s="10">
        <v>7</v>
      </c>
      <c r="CU2009" s="10">
        <v>4</v>
      </c>
      <c r="CV2009" s="10">
        <v>6</v>
      </c>
      <c r="CW2009" s="10">
        <v>7</v>
      </c>
      <c r="CX2009" s="10">
        <v>7</v>
      </c>
      <c r="CY2009" s="10">
        <v>7</v>
      </c>
      <c r="CZ2009" s="10">
        <v>7</v>
      </c>
      <c r="DA2009" s="10">
        <v>5</v>
      </c>
      <c r="DB2009" s="10">
        <v>5</v>
      </c>
      <c r="DC2009" s="10">
        <v>7</v>
      </c>
      <c r="DD2009" s="10">
        <v>7</v>
      </c>
      <c r="DE2009" s="10">
        <v>7</v>
      </c>
      <c r="DF2009" s="10">
        <v>7</v>
      </c>
      <c r="DG2009" s="10">
        <v>7</v>
      </c>
      <c r="DH2009" s="10">
        <v>7</v>
      </c>
      <c r="DI2009" s="10">
        <v>7</v>
      </c>
      <c r="DJ2009" s="10">
        <v>4</v>
      </c>
      <c r="DK2009" s="10">
        <v>7</v>
      </c>
      <c r="DL2009" s="10">
        <v>4</v>
      </c>
      <c r="DM2009" s="9" t="s">
        <v>154</v>
      </c>
      <c r="DN2009" s="10">
        <v>1990</v>
      </c>
      <c r="DO2009" s="9">
        <f t="shared" si="8"/>
        <v>31</v>
      </c>
      <c r="DP2009" s="9" t="s">
        <v>155</v>
      </c>
      <c r="DQ2009" s="9" t="s">
        <v>202</v>
      </c>
      <c r="DR2009" s="9" t="s">
        <v>157</v>
      </c>
      <c r="DS2009" s="9" t="s">
        <v>137</v>
      </c>
      <c r="DT2009" s="9" t="s">
        <v>657</v>
      </c>
      <c r="DU2009" s="9" t="s">
        <v>203</v>
      </c>
      <c r="DV2009" s="9" t="str">
        <f>VLOOKUP(DU2009,Metadata!$B$2:$C$7,2,FALSE)</f>
        <v>6+ years</v>
      </c>
    </row>
    <row r="2010" spans="1:126">
      <c r="A2010" s="13">
        <v>2009</v>
      </c>
      <c r="B2010" s="9" t="s">
        <v>135</v>
      </c>
      <c r="C2010" s="9" t="str">
        <f>VLOOKUP(B2010,Metadata!$M$2:$N$6,2,FALSE)</f>
        <v>Permanent Employee</v>
      </c>
      <c r="D2010" s="9" t="s">
        <v>136</v>
      </c>
      <c r="E2010" s="9" t="s">
        <v>137</v>
      </c>
      <c r="F2010" s="9" t="s">
        <v>138</v>
      </c>
      <c r="G2010" s="9" t="s">
        <v>140</v>
      </c>
      <c r="H2010" s="9" t="str">
        <f>IF(G2010="","",VLOOKUP(G2010,Metadata!$J$2:$K$22,2,FALSE))</f>
        <v>Lisbon Metropolitan Area</v>
      </c>
      <c r="I2010" s="9" t="s">
        <v>138</v>
      </c>
      <c r="J2010" s="9" t="str">
        <f>IF(I2010="","",VLOOKUP(I2010,Metadata!$P$2:$Q$43,2,FALSE))</f>
        <v>Europe</v>
      </c>
      <c r="K2010" s="9" t="str">
        <f t="shared" si="0"/>
        <v>Portugal</v>
      </c>
      <c r="L2010" s="9" t="s">
        <v>140</v>
      </c>
      <c r="M2010" s="9" t="str">
        <f>IF(L2010="","",VLOOKUP(L2010,Metadata!$J$2:$K$22,2,FALSE))</f>
        <v>Lisbon Metropolitan Area</v>
      </c>
      <c r="N2010" s="9" t="s">
        <v>214</v>
      </c>
      <c r="O2010" s="9" t="s">
        <v>278</v>
      </c>
      <c r="P2010" s="9" t="s">
        <v>142</v>
      </c>
      <c r="Q2010" s="10" t="str">
        <f t="shared" si="1"/>
        <v>Full Office Job</v>
      </c>
      <c r="R2010" s="10">
        <v>5</v>
      </c>
      <c r="S2010" s="9" t="s">
        <v>183</v>
      </c>
      <c r="T2010" s="9" t="s">
        <v>137</v>
      </c>
      <c r="U2010" s="9" t="str">
        <f>IF(S2010&lt;&gt;"",S2010,IF(T2010&lt;&gt;"",VLOOKUP(T2010,Metadata!$S$2:$T$228,2,FALSE),""))</f>
        <v>Product Owner/Product Manager</v>
      </c>
      <c r="V2010" s="9" t="s">
        <v>309</v>
      </c>
      <c r="W2010" s="9" t="s">
        <v>137</v>
      </c>
      <c r="X2010" s="9" t="s">
        <v>163</v>
      </c>
      <c r="Y2010" s="9" t="s">
        <v>137</v>
      </c>
      <c r="Z2010" s="9" t="s">
        <v>164</v>
      </c>
      <c r="AA2010" s="9" t="s">
        <v>137</v>
      </c>
      <c r="AB2010" s="9" t="s">
        <v>137</v>
      </c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 t="s">
        <v>150</v>
      </c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 t="s">
        <v>150</v>
      </c>
      <c r="BZ2010" s="9" t="s">
        <v>137</v>
      </c>
      <c r="CA2010" s="10"/>
      <c r="CB2010" s="10" t="str">
        <f t="shared" si="5"/>
        <v/>
      </c>
      <c r="CC2010" s="10"/>
      <c r="CD2010" s="9" t="str">
        <f t="shared" si="2"/>
        <v/>
      </c>
      <c r="CE2010" s="9" t="s">
        <v>151</v>
      </c>
      <c r="CF2010" s="9" t="s">
        <v>152</v>
      </c>
      <c r="CG2010" s="9">
        <f>IF(CF2010="","",VLOOKUP(CF2010,Metadata!$D$2:$H$20,2,FALSE))</f>
        <v>32500</v>
      </c>
      <c r="CH2010" s="9">
        <f>IF(CF2010="","",VLOOKUP(CF2010,Metadata!$D$2:$H$20,4,FALSE))</f>
        <v>30000</v>
      </c>
      <c r="CI2010" s="9">
        <f>IF(CF2010="","",VLOOKUP(CF2010,Metadata!$D$2:$H$20,5,FALSE))</f>
        <v>35000</v>
      </c>
      <c r="CJ2010" s="9">
        <f t="shared" si="3"/>
        <v>32500</v>
      </c>
      <c r="CK2010" s="9" t="s">
        <v>180</v>
      </c>
      <c r="CL2010" s="10">
        <v>4</v>
      </c>
      <c r="CM2010" s="10">
        <v>4</v>
      </c>
      <c r="CN2010" s="10">
        <v>7</v>
      </c>
      <c r="CO2010" s="10">
        <v>5</v>
      </c>
      <c r="CP2010" s="10">
        <v>3</v>
      </c>
      <c r="CQ2010" s="10">
        <v>5</v>
      </c>
      <c r="CR2010" s="10">
        <v>5</v>
      </c>
      <c r="CS2010" s="10">
        <v>7</v>
      </c>
      <c r="CT2010" s="10">
        <v>7</v>
      </c>
      <c r="CU2010" s="10">
        <v>5</v>
      </c>
      <c r="CV2010" s="10">
        <v>6</v>
      </c>
      <c r="CW2010" s="10">
        <v>6</v>
      </c>
      <c r="CX2010" s="10">
        <v>6</v>
      </c>
      <c r="CY2010" s="10">
        <v>6</v>
      </c>
      <c r="CZ2010" s="10">
        <v>6</v>
      </c>
      <c r="DA2010" s="10">
        <v>3</v>
      </c>
      <c r="DB2010" s="10">
        <v>4</v>
      </c>
      <c r="DC2010" s="10">
        <v>6</v>
      </c>
      <c r="DD2010" s="10">
        <v>5</v>
      </c>
      <c r="DE2010" s="10">
        <v>6</v>
      </c>
      <c r="DF2010" s="10">
        <v>6</v>
      </c>
      <c r="DG2010" s="10">
        <v>5</v>
      </c>
      <c r="DH2010" s="10">
        <v>6</v>
      </c>
      <c r="DI2010" s="10">
        <v>7</v>
      </c>
      <c r="DJ2010" s="10">
        <v>6</v>
      </c>
      <c r="DK2010" s="10">
        <v>7</v>
      </c>
      <c r="DL2010" s="10">
        <v>7</v>
      </c>
      <c r="DM2010" s="9" t="s">
        <v>154</v>
      </c>
      <c r="DN2010" s="10">
        <v>1980</v>
      </c>
      <c r="DO2010" s="9">
        <f t="shared" si="8"/>
        <v>41</v>
      </c>
      <c r="DP2010" s="9" t="s">
        <v>155</v>
      </c>
      <c r="DQ2010" s="9" t="s">
        <v>156</v>
      </c>
      <c r="DR2010" s="9" t="s">
        <v>157</v>
      </c>
      <c r="DS2010" s="9" t="s">
        <v>137</v>
      </c>
      <c r="DT2010" s="9" t="s">
        <v>657</v>
      </c>
      <c r="DU2010" s="9" t="s">
        <v>158</v>
      </c>
      <c r="DV2010" s="9" t="str">
        <f>VLOOKUP(DU2010,Metadata!$B$2:$C$7,2,FALSE)</f>
        <v>6+ years</v>
      </c>
    </row>
    <row r="2011" spans="1:126">
      <c r="A2011" s="13">
        <v>2010</v>
      </c>
      <c r="B2011" s="9" t="s">
        <v>135</v>
      </c>
      <c r="C2011" s="9" t="str">
        <f>VLOOKUP(B2011,Metadata!$M$2:$N$6,2,FALSE)</f>
        <v>Permanent Employee</v>
      </c>
      <c r="D2011" s="9" t="s">
        <v>159</v>
      </c>
      <c r="E2011" s="9" t="s">
        <v>137</v>
      </c>
      <c r="F2011" s="9" t="s">
        <v>138</v>
      </c>
      <c r="G2011" s="9" t="s">
        <v>190</v>
      </c>
      <c r="H2011" s="9" t="str">
        <f>IF(G2011="","",VLOOKUP(G2011,Metadata!$J$2:$K$22,2,FALSE))</f>
        <v>North</v>
      </c>
      <c r="I2011" s="9" t="s">
        <v>138</v>
      </c>
      <c r="J2011" s="9" t="str">
        <f>IF(I2011="","",VLOOKUP(I2011,Metadata!$P$2:$Q$43,2,FALSE))</f>
        <v>Europe</v>
      </c>
      <c r="K2011" s="9" t="str">
        <f t="shared" si="0"/>
        <v>Portugal</v>
      </c>
      <c r="L2011" s="9" t="s">
        <v>140</v>
      </c>
      <c r="M2011" s="9" t="str">
        <f>IF(L2011="","",VLOOKUP(L2011,Metadata!$J$2:$K$22,2,FALSE))</f>
        <v>Lisbon Metropolitan Area</v>
      </c>
      <c r="N2011" s="9" t="s">
        <v>141</v>
      </c>
      <c r="O2011" s="9" t="s">
        <v>137</v>
      </c>
      <c r="P2011" s="9" t="s">
        <v>142</v>
      </c>
      <c r="Q2011" s="10" t="str">
        <f t="shared" si="1"/>
        <v>Full Office Job</v>
      </c>
      <c r="R2011" s="10">
        <v>5</v>
      </c>
      <c r="S2011" s="9" t="s">
        <v>266</v>
      </c>
      <c r="T2011" s="9" t="s">
        <v>137</v>
      </c>
      <c r="U2011" s="9" t="str">
        <f>IF(S2011&lt;&gt;"",S2011,IF(T2011&lt;&gt;"",VLOOKUP(T2011,Metadata!$S$2:$T$228,2,FALSE),""))</f>
        <v>Data Scientist/Data Engineer</v>
      </c>
      <c r="V2011" s="9" t="s">
        <v>323</v>
      </c>
      <c r="W2011" s="9" t="s">
        <v>137</v>
      </c>
      <c r="X2011" s="9" t="s">
        <v>175</v>
      </c>
      <c r="Y2011" s="9" t="s">
        <v>137</v>
      </c>
      <c r="Z2011" s="9" t="s">
        <v>184</v>
      </c>
      <c r="AA2011" s="9" t="s">
        <v>137</v>
      </c>
      <c r="AB2011" s="9" t="s">
        <v>137</v>
      </c>
      <c r="AC2011" s="9" t="s">
        <v>147</v>
      </c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 t="s">
        <v>150</v>
      </c>
      <c r="BZ2011" s="9" t="s">
        <v>137</v>
      </c>
      <c r="CA2011" s="10"/>
      <c r="CB2011" s="10" t="str">
        <f t="shared" si="5"/>
        <v/>
      </c>
      <c r="CC2011" s="10"/>
      <c r="CD2011" s="9" t="str">
        <f t="shared" si="2"/>
        <v/>
      </c>
      <c r="CE2011" s="9" t="s">
        <v>151</v>
      </c>
      <c r="CF2011" s="9" t="s">
        <v>245</v>
      </c>
      <c r="CG2011" s="9">
        <f>IF(CF2011="","",VLOOKUP(CF2011,Metadata!$D$2:$H$20,2,FALSE))</f>
        <v>42500</v>
      </c>
      <c r="CH2011" s="9">
        <f>IF(CF2011="","",VLOOKUP(CF2011,Metadata!$D$2:$H$20,4,FALSE))</f>
        <v>40000</v>
      </c>
      <c r="CI2011" s="9">
        <f>IF(CF2011="","",VLOOKUP(CF2011,Metadata!$D$2:$H$20,5,FALSE))</f>
        <v>45000</v>
      </c>
      <c r="CJ2011" s="9">
        <f t="shared" si="3"/>
        <v>42500</v>
      </c>
      <c r="CK2011" s="9" t="s">
        <v>153</v>
      </c>
      <c r="CL2011" s="10">
        <v>3</v>
      </c>
      <c r="CM2011" s="10">
        <v>3</v>
      </c>
      <c r="CN2011" s="10">
        <v>7</v>
      </c>
      <c r="CO2011" s="10">
        <v>7</v>
      </c>
      <c r="CP2011" s="10">
        <v>7</v>
      </c>
      <c r="CQ2011" s="10">
        <v>7</v>
      </c>
      <c r="CR2011" s="10">
        <v>4</v>
      </c>
      <c r="CS2011" s="10">
        <v>6</v>
      </c>
      <c r="CT2011" s="10">
        <v>7</v>
      </c>
      <c r="CU2011" s="10">
        <v>5</v>
      </c>
      <c r="CV2011" s="10">
        <v>4</v>
      </c>
      <c r="CW2011" s="10">
        <v>4</v>
      </c>
      <c r="CX2011" s="10">
        <v>5</v>
      </c>
      <c r="CY2011" s="10">
        <v>7</v>
      </c>
      <c r="CZ2011" s="10">
        <v>7</v>
      </c>
      <c r="DA2011" s="10">
        <v>5</v>
      </c>
      <c r="DB2011" s="10">
        <v>6</v>
      </c>
      <c r="DC2011" s="10">
        <v>6</v>
      </c>
      <c r="DD2011" s="10">
        <v>7</v>
      </c>
      <c r="DE2011" s="10">
        <v>7</v>
      </c>
      <c r="DF2011" s="10">
        <v>6</v>
      </c>
      <c r="DG2011" s="10">
        <v>7</v>
      </c>
      <c r="DH2011" s="10">
        <v>7</v>
      </c>
      <c r="DI2011" s="10">
        <v>7</v>
      </c>
      <c r="DJ2011" s="10">
        <v>5</v>
      </c>
      <c r="DK2011" s="10">
        <v>6</v>
      </c>
      <c r="DL2011" s="10">
        <v>6</v>
      </c>
      <c r="DM2011" s="9" t="s">
        <v>154</v>
      </c>
      <c r="DN2011" s="10">
        <v>1982</v>
      </c>
      <c r="DO2011" s="9">
        <f t="shared" si="8"/>
        <v>39</v>
      </c>
      <c r="DP2011" s="9" t="s">
        <v>222</v>
      </c>
      <c r="DQ2011" s="9" t="s">
        <v>156</v>
      </c>
      <c r="DR2011" s="9" t="s">
        <v>157</v>
      </c>
      <c r="DS2011" s="9" t="s">
        <v>137</v>
      </c>
      <c r="DT2011" s="9" t="s">
        <v>657</v>
      </c>
      <c r="DU2011" s="9" t="s">
        <v>158</v>
      </c>
      <c r="DV2011" s="9" t="str">
        <f>VLOOKUP(DU2011,Metadata!$B$2:$C$7,2,FALSE)</f>
        <v>6+ years</v>
      </c>
    </row>
    <row r="2012" spans="1:126">
      <c r="A2012" s="13">
        <v>2011</v>
      </c>
      <c r="B2012" s="9" t="s">
        <v>135</v>
      </c>
      <c r="C2012" s="9" t="str">
        <f>VLOOKUP(B2012,Metadata!$M$2:$N$6,2,FALSE)</f>
        <v>Permanent Employee</v>
      </c>
      <c r="D2012" s="9" t="s">
        <v>136</v>
      </c>
      <c r="E2012" s="9" t="s">
        <v>137</v>
      </c>
      <c r="F2012" s="9" t="s">
        <v>138</v>
      </c>
      <c r="G2012" s="9" t="s">
        <v>172</v>
      </c>
      <c r="H2012" s="9" t="str">
        <f>IF(G2012="","",VLOOKUP(G2012,Metadata!$J$2:$K$22,2,FALSE))</f>
        <v>Porto Metropolitan Area</v>
      </c>
      <c r="I2012" s="9" t="s">
        <v>311</v>
      </c>
      <c r="J2012" s="9" t="str">
        <f>IF(I2012="","",VLOOKUP(I2012,Metadata!$P$2:$Q$43,2,FALSE))</f>
        <v>Europe</v>
      </c>
      <c r="K2012" s="9" t="str">
        <f t="shared" si="0"/>
        <v>International</v>
      </c>
      <c r="L2012" s="9" t="s">
        <v>137</v>
      </c>
      <c r="M2012" s="9" t="str">
        <f>IF(L2012="","",VLOOKUP(L2012,Metadata!$J$2:$K$22,2,FALSE))</f>
        <v/>
      </c>
      <c r="N2012" s="9" t="s">
        <v>214</v>
      </c>
      <c r="O2012" s="9" t="s">
        <v>278</v>
      </c>
      <c r="P2012" s="9" t="s">
        <v>191</v>
      </c>
      <c r="Q2012" s="10" t="str">
        <f t="shared" si="1"/>
        <v>Remote Job (full or flexible)</v>
      </c>
      <c r="R2012" s="10">
        <v>5</v>
      </c>
      <c r="S2012" s="9" t="s">
        <v>249</v>
      </c>
      <c r="T2012" s="9" t="s">
        <v>137</v>
      </c>
      <c r="U2012" s="9" t="str">
        <f>IF(S2012&lt;&gt;"",S2012,IF(T2012&lt;&gt;"",VLOOKUP(T2012,Metadata!$S$2:$T$228,2,FALSE),""))</f>
        <v>Business Applications (BI/CRM/ERP)</v>
      </c>
      <c r="V2012" s="9" t="s">
        <v>207</v>
      </c>
      <c r="W2012" s="9" t="s">
        <v>137</v>
      </c>
      <c r="X2012" s="9" t="s">
        <v>163</v>
      </c>
      <c r="Y2012" s="9" t="s">
        <v>137</v>
      </c>
      <c r="Z2012" s="9" t="s">
        <v>262</v>
      </c>
      <c r="AA2012" s="9" t="s">
        <v>137</v>
      </c>
      <c r="AB2012" s="9" t="s">
        <v>137</v>
      </c>
      <c r="AC2012" s="9"/>
      <c r="AD2012" s="9"/>
      <c r="AE2012" s="9"/>
      <c r="AF2012" s="9" t="s">
        <v>243</v>
      </c>
      <c r="AG2012" s="9"/>
      <c r="AH2012" s="9"/>
      <c r="AI2012" s="9"/>
      <c r="AJ2012" s="9"/>
      <c r="AK2012" s="9"/>
      <c r="AL2012" s="9"/>
      <c r="AM2012" s="9"/>
      <c r="AN2012" s="9"/>
      <c r="AO2012" s="9"/>
      <c r="AP2012" s="9" t="s">
        <v>244</v>
      </c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 t="s">
        <v>178</v>
      </c>
      <c r="BB2012" s="9"/>
      <c r="BC2012" s="9"/>
      <c r="BD2012" s="9"/>
      <c r="BE2012" s="9"/>
      <c r="BF2012" s="9"/>
      <c r="BG2012" s="9"/>
      <c r="BH2012" s="9"/>
      <c r="BI2012" s="9"/>
      <c r="BJ2012" s="9" t="s">
        <v>167</v>
      </c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10"/>
      <c r="CB2012" s="10" t="str">
        <f t="shared" si="5"/>
        <v/>
      </c>
      <c r="CC2012" s="10"/>
      <c r="CD2012" s="9" t="str">
        <f t="shared" si="2"/>
        <v/>
      </c>
      <c r="CE2012" s="9" t="s">
        <v>168</v>
      </c>
      <c r="CF2012" s="9" t="s">
        <v>220</v>
      </c>
      <c r="CG2012" s="9">
        <f>IF(CF2012="","",VLOOKUP(CF2012,Metadata!$D$2:$H$20,2,FALSE))</f>
        <v>27500</v>
      </c>
      <c r="CH2012" s="9">
        <f>IF(CF2012="","",VLOOKUP(CF2012,Metadata!$D$2:$H$20,4,FALSE))</f>
        <v>25000</v>
      </c>
      <c r="CI2012" s="9">
        <f>IF(CF2012="","",VLOOKUP(CF2012,Metadata!$D$2:$H$20,5,FALSE))</f>
        <v>30000</v>
      </c>
      <c r="CJ2012" s="9">
        <f t="shared" si="3"/>
        <v>27500</v>
      </c>
      <c r="CK2012" s="9" t="s">
        <v>221</v>
      </c>
      <c r="CL2012" s="10">
        <v>3</v>
      </c>
      <c r="CM2012" s="10">
        <v>3</v>
      </c>
      <c r="CN2012" s="10">
        <v>7</v>
      </c>
      <c r="CO2012" s="10">
        <v>7</v>
      </c>
      <c r="CP2012" s="10">
        <v>7</v>
      </c>
      <c r="CQ2012" s="10">
        <v>7</v>
      </c>
      <c r="CR2012" s="10">
        <v>6</v>
      </c>
      <c r="CS2012" s="10">
        <v>6</v>
      </c>
      <c r="CT2012" s="10">
        <v>6</v>
      </c>
      <c r="CU2012" s="10">
        <v>7</v>
      </c>
      <c r="CV2012" s="10">
        <v>5</v>
      </c>
      <c r="CW2012" s="10">
        <v>5</v>
      </c>
      <c r="CX2012" s="10">
        <v>6</v>
      </c>
      <c r="CY2012" s="10">
        <v>6</v>
      </c>
      <c r="CZ2012" s="10">
        <v>6</v>
      </c>
      <c r="DA2012" s="10">
        <v>7</v>
      </c>
      <c r="DB2012" s="10">
        <v>5</v>
      </c>
      <c r="DC2012" s="10">
        <v>7</v>
      </c>
      <c r="DD2012" s="10">
        <v>6</v>
      </c>
      <c r="DE2012" s="10">
        <v>7</v>
      </c>
      <c r="DF2012" s="10">
        <v>7</v>
      </c>
      <c r="DG2012" s="10">
        <v>7</v>
      </c>
      <c r="DH2012" s="10">
        <v>4</v>
      </c>
      <c r="DI2012" s="10">
        <v>7</v>
      </c>
      <c r="DJ2012" s="10">
        <v>5</v>
      </c>
      <c r="DK2012" s="10">
        <v>7</v>
      </c>
      <c r="DL2012" s="10">
        <v>7</v>
      </c>
      <c r="DM2012" s="9" t="s">
        <v>154</v>
      </c>
      <c r="DN2012" s="10">
        <v>1985</v>
      </c>
      <c r="DO2012" s="9">
        <f t="shared" si="8"/>
        <v>36</v>
      </c>
      <c r="DP2012" s="9" t="s">
        <v>222</v>
      </c>
      <c r="DQ2012" s="9" t="s">
        <v>202</v>
      </c>
      <c r="DR2012" s="9" t="s">
        <v>157</v>
      </c>
      <c r="DS2012" s="9" t="s">
        <v>137</v>
      </c>
      <c r="DT2012" s="9" t="s">
        <v>657</v>
      </c>
      <c r="DU2012" s="9" t="s">
        <v>168</v>
      </c>
      <c r="DV2012" s="9" t="str">
        <f>VLOOKUP(DU2012,Metadata!$B$2:$C$7,2,FALSE)</f>
        <v>0 - 3 years</v>
      </c>
    </row>
    <row r="2013" spans="1:126">
      <c r="A2013" s="13">
        <v>2012</v>
      </c>
      <c r="B2013" s="9" t="s">
        <v>135</v>
      </c>
      <c r="C2013" s="9" t="str">
        <f>VLOOKUP(B2013,Metadata!$M$2:$N$6,2,FALSE)</f>
        <v>Permanent Employee</v>
      </c>
      <c r="D2013" s="9" t="s">
        <v>159</v>
      </c>
      <c r="E2013" s="9" t="s">
        <v>137</v>
      </c>
      <c r="F2013" s="9" t="s">
        <v>138</v>
      </c>
      <c r="G2013" s="9" t="s">
        <v>140</v>
      </c>
      <c r="H2013" s="9" t="str">
        <f>IF(G2013="","",VLOOKUP(G2013,Metadata!$J$2:$K$22,2,FALSE))</f>
        <v>Lisbon Metropolitan Area</v>
      </c>
      <c r="I2013" s="9" t="s">
        <v>228</v>
      </c>
      <c r="J2013" s="9" t="str">
        <f>IF(I2013="","",VLOOKUP(I2013,Metadata!$P$2:$Q$43,2,FALSE))</f>
        <v>Europe</v>
      </c>
      <c r="K2013" s="9" t="str">
        <f t="shared" si="0"/>
        <v>International</v>
      </c>
      <c r="L2013" s="9" t="s">
        <v>137</v>
      </c>
      <c r="M2013" s="9" t="str">
        <f>IF(L2013="","",VLOOKUP(L2013,Metadata!$J$2:$K$22,2,FALSE))</f>
        <v/>
      </c>
      <c r="N2013" s="9" t="s">
        <v>141</v>
      </c>
      <c r="O2013" s="9" t="s">
        <v>137</v>
      </c>
      <c r="P2013" s="9" t="s">
        <v>191</v>
      </c>
      <c r="Q2013" s="10" t="str">
        <f t="shared" si="1"/>
        <v>Remote Job (full or flexible)</v>
      </c>
      <c r="R2013" s="10">
        <v>7</v>
      </c>
      <c r="S2013" s="9" t="s">
        <v>161</v>
      </c>
      <c r="T2013" s="9" t="s">
        <v>137</v>
      </c>
      <c r="U2013" s="9" t="str">
        <f>IF(S2013&lt;&gt;"",S2013,IF(T2013&lt;&gt;"",VLOOKUP(T2013,Metadata!$S$2:$T$228,2,FALSE),""))</f>
        <v>Full-Stack Developer</v>
      </c>
      <c r="V2013" s="9" t="s">
        <v>217</v>
      </c>
      <c r="W2013" s="9" t="s">
        <v>137</v>
      </c>
      <c r="X2013" s="9" t="s">
        <v>163</v>
      </c>
      <c r="Y2013" s="9" t="s">
        <v>137</v>
      </c>
      <c r="Z2013" s="9" t="s">
        <v>262</v>
      </c>
      <c r="AA2013" s="9" t="s">
        <v>165</v>
      </c>
      <c r="AB2013" s="9" t="s">
        <v>137</v>
      </c>
      <c r="AC2013" s="9" t="s">
        <v>147</v>
      </c>
      <c r="AD2013" s="9"/>
      <c r="AE2013" s="9" t="s">
        <v>194</v>
      </c>
      <c r="AF2013" s="9"/>
      <c r="AG2013" s="9"/>
      <c r="AH2013" s="9"/>
      <c r="AI2013" s="9"/>
      <c r="AJ2013" s="9" t="s">
        <v>185</v>
      </c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 t="s">
        <v>178</v>
      </c>
      <c r="BB2013" s="9"/>
      <c r="BC2013" s="9"/>
      <c r="BD2013" s="9"/>
      <c r="BE2013" s="9"/>
      <c r="BF2013" s="9"/>
      <c r="BG2013" s="9"/>
      <c r="BH2013" s="9"/>
      <c r="BI2013" s="9"/>
      <c r="BJ2013" s="9" t="s">
        <v>167</v>
      </c>
      <c r="BK2013" s="9" t="s">
        <v>198</v>
      </c>
      <c r="BL2013" s="9"/>
      <c r="BM2013" s="9"/>
      <c r="BN2013" s="9"/>
      <c r="BO2013" s="9"/>
      <c r="BP2013" s="9"/>
      <c r="BQ2013" s="9"/>
      <c r="BR2013" s="9" t="s">
        <v>247</v>
      </c>
      <c r="BS2013" s="9"/>
      <c r="BT2013" s="9"/>
      <c r="BU2013" s="9"/>
      <c r="BV2013" s="9"/>
      <c r="BW2013" s="9"/>
      <c r="BX2013" s="9"/>
      <c r="BY2013" s="9"/>
      <c r="BZ2013" s="9"/>
      <c r="CA2013" s="10"/>
      <c r="CB2013" s="10" t="str">
        <f t="shared" si="5"/>
        <v/>
      </c>
      <c r="CC2013" s="10"/>
      <c r="CD2013" s="9" t="str">
        <f t="shared" si="2"/>
        <v/>
      </c>
      <c r="CE2013" s="9" t="s">
        <v>151</v>
      </c>
      <c r="CF2013" s="9" t="s">
        <v>254</v>
      </c>
      <c r="CG2013" s="9">
        <f>IF(CF2013="","",VLOOKUP(CF2013,Metadata!$D$2:$H$20,2,FALSE))</f>
        <v>37500</v>
      </c>
      <c r="CH2013" s="9">
        <f>IF(CF2013="","",VLOOKUP(CF2013,Metadata!$D$2:$H$20,4,FALSE))</f>
        <v>35000</v>
      </c>
      <c r="CI2013" s="9">
        <f>IF(CF2013="","",VLOOKUP(CF2013,Metadata!$D$2:$H$20,5,FALSE))</f>
        <v>40000</v>
      </c>
      <c r="CJ2013" s="9">
        <f t="shared" si="3"/>
        <v>37500</v>
      </c>
      <c r="CK2013" s="9" t="s">
        <v>153</v>
      </c>
      <c r="CL2013" s="10">
        <v>3</v>
      </c>
      <c r="CM2013" s="10">
        <v>2</v>
      </c>
      <c r="CN2013" s="10">
        <v>7</v>
      </c>
      <c r="CO2013" s="10">
        <v>7</v>
      </c>
      <c r="CP2013" s="10">
        <v>5</v>
      </c>
      <c r="CQ2013" s="10">
        <v>5</v>
      </c>
      <c r="CR2013" s="10">
        <v>7</v>
      </c>
      <c r="CS2013" s="10">
        <v>7</v>
      </c>
      <c r="CT2013" s="10">
        <v>4</v>
      </c>
      <c r="CU2013" s="10">
        <v>4</v>
      </c>
      <c r="CV2013" s="10">
        <v>4</v>
      </c>
      <c r="CW2013" s="10">
        <v>4</v>
      </c>
      <c r="CX2013" s="10">
        <v>7</v>
      </c>
      <c r="CY2013" s="10">
        <v>7</v>
      </c>
      <c r="CZ2013" s="10">
        <v>7</v>
      </c>
      <c r="DA2013" s="10">
        <v>7</v>
      </c>
      <c r="DB2013" s="10">
        <v>4</v>
      </c>
      <c r="DC2013" s="10">
        <v>7</v>
      </c>
      <c r="DD2013" s="10">
        <v>1</v>
      </c>
      <c r="DE2013" s="10">
        <v>7</v>
      </c>
      <c r="DF2013" s="10">
        <v>7</v>
      </c>
      <c r="DG2013" s="10">
        <v>7</v>
      </c>
      <c r="DH2013" s="10">
        <v>7</v>
      </c>
      <c r="DI2013" s="10">
        <v>7</v>
      </c>
      <c r="DJ2013" s="10">
        <v>4</v>
      </c>
      <c r="DK2013" s="10">
        <v>5</v>
      </c>
      <c r="DL2013" s="10">
        <v>4</v>
      </c>
      <c r="DM2013" s="9" t="s">
        <v>154</v>
      </c>
      <c r="DN2013" s="10">
        <v>1971</v>
      </c>
      <c r="DO2013" s="9">
        <f t="shared" si="8"/>
        <v>50</v>
      </c>
      <c r="DP2013" s="9" t="s">
        <v>155</v>
      </c>
      <c r="DQ2013" s="9" t="s">
        <v>202</v>
      </c>
      <c r="DR2013" s="9" t="s">
        <v>157</v>
      </c>
      <c r="DS2013" s="9" t="s">
        <v>137</v>
      </c>
      <c r="DT2013" s="9" t="s">
        <v>657</v>
      </c>
      <c r="DU2013" s="9" t="s">
        <v>158</v>
      </c>
      <c r="DV2013" s="9" t="str">
        <f>VLOOKUP(DU2013,Metadata!$B$2:$C$7,2,FALSE)</f>
        <v>6+ years</v>
      </c>
    </row>
    <row r="2014" spans="1:126">
      <c r="A2014" s="13">
        <v>2013</v>
      </c>
      <c r="B2014" s="9" t="s">
        <v>135</v>
      </c>
      <c r="C2014" s="9" t="str">
        <f>VLOOKUP(B2014,Metadata!$M$2:$N$6,2,FALSE)</f>
        <v>Permanent Employee</v>
      </c>
      <c r="D2014" s="9" t="s">
        <v>159</v>
      </c>
      <c r="E2014" s="9" t="s">
        <v>137</v>
      </c>
      <c r="F2014" s="9" t="s">
        <v>138</v>
      </c>
      <c r="G2014" s="9" t="s">
        <v>140</v>
      </c>
      <c r="H2014" s="9" t="str">
        <f>IF(G2014="","",VLOOKUP(G2014,Metadata!$J$2:$K$22,2,FALSE))</f>
        <v>Lisbon Metropolitan Area</v>
      </c>
      <c r="I2014" s="9" t="s">
        <v>138</v>
      </c>
      <c r="J2014" s="9" t="str">
        <f>IF(I2014="","",VLOOKUP(I2014,Metadata!$P$2:$Q$43,2,FALSE))</f>
        <v>Europe</v>
      </c>
      <c r="K2014" s="9" t="str">
        <f t="shared" si="0"/>
        <v>Portugal</v>
      </c>
      <c r="L2014" s="9" t="s">
        <v>140</v>
      </c>
      <c r="M2014" s="9" t="str">
        <f>IF(L2014="","",VLOOKUP(L2014,Metadata!$J$2:$K$22,2,FALSE))</f>
        <v>Lisbon Metropolitan Area</v>
      </c>
      <c r="N2014" s="9" t="s">
        <v>141</v>
      </c>
      <c r="O2014" s="9" t="s">
        <v>137</v>
      </c>
      <c r="P2014" s="9" t="s">
        <v>142</v>
      </c>
      <c r="Q2014" s="10" t="str">
        <f t="shared" si="1"/>
        <v>Full Office Job</v>
      </c>
      <c r="R2014" s="10">
        <v>5</v>
      </c>
      <c r="S2014" s="9" t="s">
        <v>338</v>
      </c>
      <c r="T2014" s="9" t="s">
        <v>137</v>
      </c>
      <c r="U2014" s="9" t="str">
        <f>IF(S2014&lt;&gt;"",S2014,IF(T2014&lt;&gt;"",VLOOKUP(T2014,Metadata!$S$2:$T$228,2,FALSE),""))</f>
        <v>Solutions Architect</v>
      </c>
      <c r="V2014" s="9" t="s">
        <v>268</v>
      </c>
      <c r="W2014" s="9" t="s">
        <v>137</v>
      </c>
      <c r="X2014" s="9" t="s">
        <v>145</v>
      </c>
      <c r="Y2014" s="9" t="s">
        <v>137</v>
      </c>
      <c r="Z2014" s="9" t="s">
        <v>218</v>
      </c>
      <c r="AA2014" s="9" t="s">
        <v>137</v>
      </c>
      <c r="AB2014" s="9" t="s">
        <v>137</v>
      </c>
      <c r="AC2014" s="9" t="s">
        <v>147</v>
      </c>
      <c r="AD2014" s="9" t="s">
        <v>148</v>
      </c>
      <c r="AE2014" s="9"/>
      <c r="AF2014" s="9" t="s">
        <v>243</v>
      </c>
      <c r="AG2014" s="9"/>
      <c r="AH2014" s="9"/>
      <c r="AI2014" s="9"/>
      <c r="AJ2014" s="9"/>
      <c r="AK2014" s="9"/>
      <c r="AL2014" s="9"/>
      <c r="AM2014" s="9"/>
      <c r="AN2014" s="9"/>
      <c r="AO2014" s="9"/>
      <c r="AP2014" s="9" t="s">
        <v>244</v>
      </c>
      <c r="AQ2014" s="9" t="s">
        <v>380</v>
      </c>
      <c r="AR2014" s="9" t="s">
        <v>149</v>
      </c>
      <c r="AS2014" s="9" t="s">
        <v>411</v>
      </c>
      <c r="AT2014" s="9"/>
      <c r="AU2014" s="9" t="s">
        <v>267</v>
      </c>
      <c r="AV2014" s="9"/>
      <c r="AW2014" s="9"/>
      <c r="AX2014" s="9" t="s">
        <v>196</v>
      </c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 t="s">
        <v>186</v>
      </c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10"/>
      <c r="CB2014" s="10" t="str">
        <f t="shared" si="5"/>
        <v/>
      </c>
      <c r="CC2014" s="10"/>
      <c r="CD2014" s="9" t="str">
        <f t="shared" si="2"/>
        <v/>
      </c>
      <c r="CE2014" s="9" t="s">
        <v>151</v>
      </c>
      <c r="CF2014" s="9" t="s">
        <v>293</v>
      </c>
      <c r="CG2014" s="9">
        <f>IF(CF2014="","",VLOOKUP(CF2014,Metadata!$D$2:$H$20,2,FALSE))</f>
        <v>52500</v>
      </c>
      <c r="CH2014" s="9">
        <f>IF(CF2014="","",VLOOKUP(CF2014,Metadata!$D$2:$H$20,4,FALSE))</f>
        <v>50000</v>
      </c>
      <c r="CI2014" s="9">
        <f>IF(CF2014="","",VLOOKUP(CF2014,Metadata!$D$2:$H$20,5,FALSE))</f>
        <v>55000</v>
      </c>
      <c r="CJ2014" s="9">
        <f t="shared" si="3"/>
        <v>52500</v>
      </c>
      <c r="CK2014" s="9" t="s">
        <v>221</v>
      </c>
      <c r="CL2014" s="10">
        <v>6</v>
      </c>
      <c r="CM2014" s="10">
        <v>2</v>
      </c>
      <c r="CN2014" s="10">
        <v>7</v>
      </c>
      <c r="CO2014" s="10">
        <v>7</v>
      </c>
      <c r="CP2014" s="10">
        <v>7</v>
      </c>
      <c r="CQ2014" s="10">
        <v>7</v>
      </c>
      <c r="CR2014" s="10">
        <v>5</v>
      </c>
      <c r="CS2014" s="10">
        <v>7</v>
      </c>
      <c r="CT2014" s="10">
        <v>6</v>
      </c>
      <c r="CU2014" s="10">
        <v>7</v>
      </c>
      <c r="CV2014" s="10">
        <v>6</v>
      </c>
      <c r="CW2014" s="10">
        <v>7</v>
      </c>
      <c r="CX2014" s="10">
        <v>7</v>
      </c>
      <c r="CY2014" s="10">
        <v>6</v>
      </c>
      <c r="CZ2014" s="10">
        <v>6</v>
      </c>
      <c r="DA2014" s="10">
        <v>7</v>
      </c>
      <c r="DB2014" s="10">
        <v>7</v>
      </c>
      <c r="DC2014" s="10">
        <v>7</v>
      </c>
      <c r="DD2014" s="10">
        <v>7</v>
      </c>
      <c r="DE2014" s="10">
        <v>7</v>
      </c>
      <c r="DF2014" s="10">
        <v>7</v>
      </c>
      <c r="DG2014" s="10">
        <v>7</v>
      </c>
      <c r="DH2014" s="10">
        <v>5</v>
      </c>
      <c r="DI2014" s="10">
        <v>7</v>
      </c>
      <c r="DJ2014" s="10">
        <v>5</v>
      </c>
      <c r="DK2014" s="10">
        <v>5</v>
      </c>
      <c r="DL2014" s="10">
        <v>7</v>
      </c>
      <c r="DM2014" s="9" t="s">
        <v>154</v>
      </c>
      <c r="DN2014" s="10">
        <v>1972</v>
      </c>
      <c r="DO2014" s="9">
        <f t="shared" si="8"/>
        <v>49</v>
      </c>
      <c r="DP2014" s="9" t="s">
        <v>155</v>
      </c>
      <c r="DQ2014" s="9" t="s">
        <v>202</v>
      </c>
      <c r="DR2014" s="9" t="s">
        <v>157</v>
      </c>
      <c r="DS2014" s="9" t="s">
        <v>137</v>
      </c>
      <c r="DT2014" s="9" t="s">
        <v>657</v>
      </c>
      <c r="DU2014" s="9" t="s">
        <v>158</v>
      </c>
      <c r="DV2014" s="9" t="str">
        <f>VLOOKUP(DU2014,Metadata!$B$2:$C$7,2,FALSE)</f>
        <v>6+ years</v>
      </c>
    </row>
    <row r="2015" spans="1:126">
      <c r="A2015" s="13">
        <v>2014</v>
      </c>
      <c r="B2015" s="9" t="s">
        <v>135</v>
      </c>
      <c r="C2015" s="9" t="str">
        <f>VLOOKUP(B2015,Metadata!$M$2:$N$6,2,FALSE)</f>
        <v>Permanent Employee</v>
      </c>
      <c r="D2015" s="9" t="s">
        <v>136</v>
      </c>
      <c r="E2015" s="9" t="s">
        <v>137</v>
      </c>
      <c r="F2015" s="9" t="s">
        <v>138</v>
      </c>
      <c r="G2015" s="9" t="s">
        <v>275</v>
      </c>
      <c r="H2015" s="9" t="str">
        <f>IF(G2015="","",VLOOKUP(G2015,Metadata!$J$2:$K$22,2,FALSE))</f>
        <v>Centre</v>
      </c>
      <c r="I2015" s="9" t="s">
        <v>138</v>
      </c>
      <c r="J2015" s="9" t="str">
        <f>IF(I2015="","",VLOOKUP(I2015,Metadata!$P$2:$Q$43,2,FALSE))</f>
        <v>Europe</v>
      </c>
      <c r="K2015" s="9" t="str">
        <f t="shared" si="0"/>
        <v>Portugal</v>
      </c>
      <c r="L2015" s="9" t="s">
        <v>140</v>
      </c>
      <c r="M2015" s="9" t="str">
        <f>IF(L2015="","",VLOOKUP(L2015,Metadata!$J$2:$K$22,2,FALSE))</f>
        <v>Lisbon Metropolitan Area</v>
      </c>
      <c r="N2015" s="9" t="s">
        <v>141</v>
      </c>
      <c r="O2015" s="9" t="s">
        <v>137</v>
      </c>
      <c r="P2015" s="9" t="s">
        <v>142</v>
      </c>
      <c r="Q2015" s="10" t="str">
        <f t="shared" si="1"/>
        <v>Full Office Job</v>
      </c>
      <c r="R2015" s="10">
        <v>4</v>
      </c>
      <c r="S2015" s="9" t="s">
        <v>192</v>
      </c>
      <c r="T2015" s="9" t="s">
        <v>137</v>
      </c>
      <c r="U2015" s="9" t="str">
        <f>IF(S2015&lt;&gt;"",S2015,IF(T2015&lt;&gt;"",VLOOKUP(T2015,Metadata!$S$2:$T$228,2,FALSE),""))</f>
        <v>Back-End Developer</v>
      </c>
      <c r="V2015" s="9" t="s">
        <v>217</v>
      </c>
      <c r="W2015" s="9" t="s">
        <v>137</v>
      </c>
      <c r="X2015" s="9" t="s">
        <v>208</v>
      </c>
      <c r="Y2015" s="9" t="s">
        <v>137</v>
      </c>
      <c r="Z2015" s="9" t="s">
        <v>184</v>
      </c>
      <c r="AA2015" s="9" t="s">
        <v>165</v>
      </c>
      <c r="AB2015" s="9" t="s">
        <v>137</v>
      </c>
      <c r="AC2015" s="9" t="s">
        <v>147</v>
      </c>
      <c r="AD2015" s="9"/>
      <c r="AE2015" s="9"/>
      <c r="AF2015" s="9"/>
      <c r="AG2015" s="9" t="s">
        <v>166</v>
      </c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 t="s">
        <v>167</v>
      </c>
      <c r="BK2015" s="9"/>
      <c r="BL2015" s="9" t="s">
        <v>199</v>
      </c>
      <c r="BM2015" s="9"/>
      <c r="BN2015" s="9"/>
      <c r="BO2015" s="9"/>
      <c r="BP2015" s="9" t="s">
        <v>179</v>
      </c>
      <c r="BQ2015" s="9"/>
      <c r="BR2015" s="9" t="s">
        <v>247</v>
      </c>
      <c r="BS2015" s="9"/>
      <c r="BT2015" s="9"/>
      <c r="BU2015" s="9"/>
      <c r="BV2015" s="9"/>
      <c r="BW2015" s="9"/>
      <c r="BX2015" s="9"/>
      <c r="BY2015" s="9"/>
      <c r="BZ2015" s="9"/>
      <c r="CA2015" s="10"/>
      <c r="CB2015" s="10" t="str">
        <f t="shared" si="5"/>
        <v/>
      </c>
      <c r="CC2015" s="10"/>
      <c r="CD2015" s="9" t="str">
        <f t="shared" si="2"/>
        <v/>
      </c>
      <c r="CE2015" s="9" t="s">
        <v>168</v>
      </c>
      <c r="CF2015" s="9" t="s">
        <v>188</v>
      </c>
      <c r="CG2015" s="9">
        <f>IF(CF2015="","",VLOOKUP(CF2015,Metadata!$D$2:$H$20,2,FALSE))</f>
        <v>17500</v>
      </c>
      <c r="CH2015" s="9">
        <f>IF(CF2015="","",VLOOKUP(CF2015,Metadata!$D$2:$H$20,4,FALSE))</f>
        <v>15000</v>
      </c>
      <c r="CI2015" s="9">
        <f>IF(CF2015="","",VLOOKUP(CF2015,Metadata!$D$2:$H$20,5,FALSE))</f>
        <v>20000</v>
      </c>
      <c r="CJ2015" s="9">
        <f t="shared" si="3"/>
        <v>17500</v>
      </c>
      <c r="CK2015" s="9" t="s">
        <v>221</v>
      </c>
      <c r="CL2015" s="10">
        <v>6</v>
      </c>
      <c r="CM2015" s="10">
        <v>1</v>
      </c>
      <c r="CN2015" s="10">
        <v>7</v>
      </c>
      <c r="CO2015" s="10">
        <v>7</v>
      </c>
      <c r="CP2015" s="10">
        <v>7</v>
      </c>
      <c r="CQ2015" s="10">
        <v>7</v>
      </c>
      <c r="CR2015" s="10">
        <v>2</v>
      </c>
      <c r="CS2015" s="10">
        <v>4</v>
      </c>
      <c r="CT2015" s="10">
        <v>7</v>
      </c>
      <c r="CU2015" s="10">
        <v>7</v>
      </c>
      <c r="CV2015" s="10">
        <v>7</v>
      </c>
      <c r="CW2015" s="10">
        <v>4</v>
      </c>
      <c r="CX2015" s="10">
        <v>7</v>
      </c>
      <c r="CY2015" s="10">
        <v>7</v>
      </c>
      <c r="CZ2015" s="10">
        <v>4</v>
      </c>
      <c r="DA2015" s="10">
        <v>7</v>
      </c>
      <c r="DB2015" s="10">
        <v>4</v>
      </c>
      <c r="DC2015" s="10">
        <v>7</v>
      </c>
      <c r="DD2015" s="10">
        <v>7</v>
      </c>
      <c r="DE2015" s="10">
        <v>7</v>
      </c>
      <c r="DF2015" s="10">
        <v>7</v>
      </c>
      <c r="DG2015" s="10">
        <v>5</v>
      </c>
      <c r="DH2015" s="10">
        <v>2</v>
      </c>
      <c r="DI2015" s="10">
        <v>4</v>
      </c>
      <c r="DJ2015" s="10">
        <v>4</v>
      </c>
      <c r="DK2015" s="10">
        <v>4</v>
      </c>
      <c r="DL2015" s="10">
        <v>4</v>
      </c>
      <c r="DM2015" s="9" t="s">
        <v>154</v>
      </c>
      <c r="DN2015" s="10">
        <v>1996</v>
      </c>
      <c r="DO2015" s="9">
        <f t="shared" si="8"/>
        <v>25</v>
      </c>
      <c r="DP2015" s="9" t="s">
        <v>155</v>
      </c>
      <c r="DQ2015" s="9" t="s">
        <v>156</v>
      </c>
      <c r="DR2015" s="9" t="s">
        <v>157</v>
      </c>
      <c r="DS2015" s="9" t="s">
        <v>137</v>
      </c>
      <c r="DT2015" s="9" t="s">
        <v>657</v>
      </c>
      <c r="DU2015" s="9" t="s">
        <v>168</v>
      </c>
      <c r="DV2015" s="9" t="str">
        <f>VLOOKUP(DU2015,Metadata!$B$2:$C$7,2,FALSE)</f>
        <v>0 - 3 years</v>
      </c>
    </row>
    <row r="2016" spans="1:126">
      <c r="A2016" s="13">
        <v>2015</v>
      </c>
      <c r="B2016" s="9" t="s">
        <v>135</v>
      </c>
      <c r="C2016" s="9" t="str">
        <f>VLOOKUP(B2016,Metadata!$M$2:$N$6,2,FALSE)</f>
        <v>Permanent Employee</v>
      </c>
      <c r="D2016" s="9" t="s">
        <v>159</v>
      </c>
      <c r="E2016" s="9" t="s">
        <v>137</v>
      </c>
      <c r="F2016" s="9" t="s">
        <v>138</v>
      </c>
      <c r="G2016" s="9" t="s">
        <v>172</v>
      </c>
      <c r="H2016" s="9" t="str">
        <f>IF(G2016="","",VLOOKUP(G2016,Metadata!$J$2:$K$22,2,FALSE))</f>
        <v>Porto Metropolitan Area</v>
      </c>
      <c r="I2016" s="9" t="s">
        <v>138</v>
      </c>
      <c r="J2016" s="9" t="str">
        <f>IF(I2016="","",VLOOKUP(I2016,Metadata!$P$2:$Q$43,2,FALSE))</f>
        <v>Europe</v>
      </c>
      <c r="K2016" s="9" t="str">
        <f t="shared" si="0"/>
        <v>Portugal</v>
      </c>
      <c r="L2016" s="9" t="s">
        <v>172</v>
      </c>
      <c r="M2016" s="9" t="str">
        <f>IF(L2016="","",VLOOKUP(L2016,Metadata!$J$2:$K$22,2,FALSE))</f>
        <v>Porto Metropolitan Area</v>
      </c>
      <c r="N2016" s="9" t="s">
        <v>214</v>
      </c>
      <c r="O2016" s="9" t="s">
        <v>239</v>
      </c>
      <c r="P2016" s="9" t="s">
        <v>191</v>
      </c>
      <c r="Q2016" s="10" t="str">
        <f t="shared" si="1"/>
        <v>Remote Job (full or flexible)</v>
      </c>
      <c r="R2016" s="10">
        <v>3</v>
      </c>
      <c r="S2016" s="9" t="s">
        <v>216</v>
      </c>
      <c r="T2016" s="9" t="s">
        <v>137</v>
      </c>
      <c r="U2016" s="9" t="str">
        <f>IF(S2016&lt;&gt;"",S2016,IF(T2016&lt;&gt;"",VLOOKUP(T2016,Metadata!$S$2:$T$228,2,FALSE),""))</f>
        <v>Front-End Developer</v>
      </c>
      <c r="V2016" s="9" t="s">
        <v>256</v>
      </c>
      <c r="W2016" s="9" t="s">
        <v>137</v>
      </c>
      <c r="X2016" s="9" t="s">
        <v>163</v>
      </c>
      <c r="Y2016" s="9" t="s">
        <v>137</v>
      </c>
      <c r="Z2016" s="9" t="s">
        <v>164</v>
      </c>
      <c r="AA2016" s="9" t="s">
        <v>165</v>
      </c>
      <c r="AB2016" s="9" t="s">
        <v>137</v>
      </c>
      <c r="AC2016" s="9"/>
      <c r="AD2016" s="9"/>
      <c r="AE2016" s="9"/>
      <c r="AF2016" s="9"/>
      <c r="AG2016" s="9" t="s">
        <v>166</v>
      </c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 t="s">
        <v>178</v>
      </c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 t="s">
        <v>179</v>
      </c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10"/>
      <c r="CB2016" s="10" t="str">
        <f t="shared" si="5"/>
        <v/>
      </c>
      <c r="CC2016" s="10"/>
      <c r="CD2016" s="9" t="str">
        <f t="shared" si="2"/>
        <v/>
      </c>
      <c r="CE2016" s="9" t="s">
        <v>232</v>
      </c>
      <c r="CF2016" s="9" t="s">
        <v>220</v>
      </c>
      <c r="CG2016" s="9">
        <f>IF(CF2016="","",VLOOKUP(CF2016,Metadata!$D$2:$H$20,2,FALSE))</f>
        <v>27500</v>
      </c>
      <c r="CH2016" s="9">
        <f>IF(CF2016="","",VLOOKUP(CF2016,Metadata!$D$2:$H$20,4,FALSE))</f>
        <v>25000</v>
      </c>
      <c r="CI2016" s="9">
        <f>IF(CF2016="","",VLOOKUP(CF2016,Metadata!$D$2:$H$20,5,FALSE))</f>
        <v>30000</v>
      </c>
      <c r="CJ2016" s="9">
        <f t="shared" si="3"/>
        <v>27500</v>
      </c>
      <c r="CK2016" s="9" t="s">
        <v>201</v>
      </c>
      <c r="CL2016" s="10">
        <v>6</v>
      </c>
      <c r="CM2016" s="10">
        <v>1</v>
      </c>
      <c r="CN2016" s="10">
        <v>7</v>
      </c>
      <c r="CO2016" s="10">
        <v>6</v>
      </c>
      <c r="CP2016" s="10">
        <v>6</v>
      </c>
      <c r="CQ2016" s="10">
        <v>5</v>
      </c>
      <c r="CR2016" s="10">
        <v>7</v>
      </c>
      <c r="CS2016" s="10">
        <v>6</v>
      </c>
      <c r="CT2016" s="10">
        <v>7</v>
      </c>
      <c r="CU2016" s="10">
        <v>7</v>
      </c>
      <c r="CV2016" s="10">
        <v>4</v>
      </c>
      <c r="CW2016" s="10">
        <v>4</v>
      </c>
      <c r="CX2016" s="10">
        <v>6</v>
      </c>
      <c r="CY2016" s="10">
        <v>5</v>
      </c>
      <c r="CZ2016" s="10">
        <v>6</v>
      </c>
      <c r="DA2016" s="10">
        <v>6</v>
      </c>
      <c r="DB2016" s="10">
        <v>2</v>
      </c>
      <c r="DC2016" s="10">
        <v>7</v>
      </c>
      <c r="DD2016" s="10">
        <v>2</v>
      </c>
      <c r="DE2016" s="10">
        <v>7</v>
      </c>
      <c r="DF2016" s="10">
        <v>5</v>
      </c>
      <c r="DG2016" s="10">
        <v>5</v>
      </c>
      <c r="DH2016" s="10">
        <v>7</v>
      </c>
      <c r="DI2016" s="10">
        <v>7</v>
      </c>
      <c r="DJ2016" s="10">
        <v>2</v>
      </c>
      <c r="DK2016" s="10">
        <v>5</v>
      </c>
      <c r="DL2016" s="10">
        <v>4</v>
      </c>
      <c r="DM2016" s="9" t="s">
        <v>154</v>
      </c>
      <c r="DN2016" s="10">
        <v>1991</v>
      </c>
      <c r="DO2016" s="9">
        <f t="shared" si="8"/>
        <v>30</v>
      </c>
      <c r="DP2016" s="9" t="s">
        <v>155</v>
      </c>
      <c r="DQ2016" s="9" t="s">
        <v>156</v>
      </c>
      <c r="DR2016" s="9" t="s">
        <v>157</v>
      </c>
      <c r="DS2016" s="9" t="s">
        <v>137</v>
      </c>
      <c r="DT2016" s="9" t="s">
        <v>657</v>
      </c>
      <c r="DU2016" s="9" t="s">
        <v>223</v>
      </c>
      <c r="DV2016" s="9" t="str">
        <f>VLOOKUP(DU2016,Metadata!$B$2:$C$7,2,FALSE)</f>
        <v>3 - 6 years</v>
      </c>
    </row>
    <row r="2017" spans="1:126">
      <c r="A2017" s="13">
        <v>2016</v>
      </c>
      <c r="B2017" s="9" t="s">
        <v>135</v>
      </c>
      <c r="C2017" s="9" t="str">
        <f>VLOOKUP(B2017,Metadata!$M$2:$N$6,2,FALSE)</f>
        <v>Permanent Employee</v>
      </c>
      <c r="D2017" s="9" t="s">
        <v>159</v>
      </c>
      <c r="E2017" s="9" t="s">
        <v>137</v>
      </c>
      <c r="F2017" s="9" t="s">
        <v>138</v>
      </c>
      <c r="G2017" s="9" t="s">
        <v>140</v>
      </c>
      <c r="H2017" s="9" t="str">
        <f>IF(G2017="","",VLOOKUP(G2017,Metadata!$J$2:$K$22,2,FALSE))</f>
        <v>Lisbon Metropolitan Area</v>
      </c>
      <c r="I2017" s="9" t="s">
        <v>138</v>
      </c>
      <c r="J2017" s="9" t="str">
        <f>IF(I2017="","",VLOOKUP(I2017,Metadata!$P$2:$Q$43,2,FALSE))</f>
        <v>Europe</v>
      </c>
      <c r="K2017" s="9" t="str">
        <f t="shared" si="0"/>
        <v>Portugal</v>
      </c>
      <c r="L2017" s="9" t="s">
        <v>140</v>
      </c>
      <c r="M2017" s="9" t="str">
        <f>IF(L2017="","",VLOOKUP(L2017,Metadata!$J$2:$K$22,2,FALSE))</f>
        <v>Lisbon Metropolitan Area</v>
      </c>
      <c r="N2017" s="9" t="s">
        <v>214</v>
      </c>
      <c r="O2017" s="9" t="s">
        <v>278</v>
      </c>
      <c r="P2017" s="9" t="s">
        <v>142</v>
      </c>
      <c r="Q2017" s="10" t="str">
        <f t="shared" si="1"/>
        <v>Full Office Job</v>
      </c>
      <c r="R2017" s="10">
        <v>6</v>
      </c>
      <c r="S2017" s="9" t="s">
        <v>319</v>
      </c>
      <c r="T2017" s="9" t="s">
        <v>137</v>
      </c>
      <c r="U2017" s="9" t="str">
        <f>IF(S2017&lt;&gt;"",S2017,IF(T2017&lt;&gt;"",VLOOKUP(T2017,Metadata!$S$2:$T$228,2,FALSE),""))</f>
        <v>CTO</v>
      </c>
      <c r="V2017" s="9" t="s">
        <v>304</v>
      </c>
      <c r="W2017" s="9" t="s">
        <v>137</v>
      </c>
      <c r="X2017" s="9" t="s">
        <v>163</v>
      </c>
      <c r="Y2017" s="9" t="s">
        <v>137</v>
      </c>
      <c r="Z2017" s="9" t="s">
        <v>193</v>
      </c>
      <c r="AA2017" s="9" t="s">
        <v>165</v>
      </c>
      <c r="AB2017" s="9" t="s">
        <v>137</v>
      </c>
      <c r="AC2017" s="9" t="s">
        <v>147</v>
      </c>
      <c r="AD2017" s="9"/>
      <c r="AE2017" s="9" t="s">
        <v>194</v>
      </c>
      <c r="AF2017" s="9" t="s">
        <v>243</v>
      </c>
      <c r="AG2017" s="9"/>
      <c r="AH2017" s="9" t="s">
        <v>176</v>
      </c>
      <c r="AI2017" s="9"/>
      <c r="AJ2017" s="9"/>
      <c r="AK2017" s="9"/>
      <c r="AL2017" s="9"/>
      <c r="AM2017" s="9"/>
      <c r="AN2017" s="9"/>
      <c r="AO2017" s="9"/>
      <c r="AP2017" s="9" t="s">
        <v>244</v>
      </c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198</v>
      </c>
      <c r="BL2017" s="9" t="s">
        <v>199</v>
      </c>
      <c r="BM2017" s="9"/>
      <c r="BN2017" s="9"/>
      <c r="BO2017" s="9" t="s">
        <v>257</v>
      </c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10"/>
      <c r="CB2017" s="10" t="str">
        <f t="shared" si="5"/>
        <v/>
      </c>
      <c r="CC2017" s="10"/>
      <c r="CD2017" s="9" t="str">
        <f t="shared" si="2"/>
        <v/>
      </c>
      <c r="CE2017" s="9" t="s">
        <v>151</v>
      </c>
      <c r="CF2017" s="9" t="s">
        <v>607</v>
      </c>
      <c r="CG2017" s="9">
        <f>IF(CF2017="","",VLOOKUP(CF2017,Metadata!$D$2:$H$20,2,FALSE))</f>
        <v>82500</v>
      </c>
      <c r="CH2017" s="9">
        <f>IF(CF2017="","",VLOOKUP(CF2017,Metadata!$D$2:$H$20,4,FALSE))</f>
        <v>80000</v>
      </c>
      <c r="CI2017" s="9">
        <f>IF(CF2017="","",VLOOKUP(CF2017,Metadata!$D$2:$H$20,5,FALSE))</f>
        <v>85000</v>
      </c>
      <c r="CJ2017" s="9">
        <f t="shared" si="3"/>
        <v>82500</v>
      </c>
      <c r="CK2017" s="9" t="s">
        <v>180</v>
      </c>
      <c r="CL2017" s="10">
        <v>5</v>
      </c>
      <c r="CM2017" s="10">
        <v>3</v>
      </c>
      <c r="CN2017" s="10">
        <v>5</v>
      </c>
      <c r="CO2017" s="10">
        <v>4</v>
      </c>
      <c r="CP2017" s="10">
        <v>2</v>
      </c>
      <c r="CQ2017" s="10">
        <v>2</v>
      </c>
      <c r="CR2017" s="10">
        <v>2</v>
      </c>
      <c r="CS2017" s="10">
        <v>5</v>
      </c>
      <c r="CT2017" s="10">
        <v>5</v>
      </c>
      <c r="CU2017" s="10">
        <v>2</v>
      </c>
      <c r="CV2017" s="10">
        <v>5</v>
      </c>
      <c r="CW2017" s="10">
        <v>2</v>
      </c>
      <c r="CX2017" s="10">
        <v>6</v>
      </c>
      <c r="CY2017" s="10">
        <v>4</v>
      </c>
      <c r="CZ2017" s="10">
        <v>4</v>
      </c>
      <c r="DA2017" s="10">
        <v>2</v>
      </c>
      <c r="DB2017" s="10">
        <v>2</v>
      </c>
      <c r="DC2017" s="10">
        <v>5</v>
      </c>
      <c r="DD2017" s="10">
        <v>2</v>
      </c>
      <c r="DE2017" s="10">
        <v>2</v>
      </c>
      <c r="DF2017" s="10">
        <v>2</v>
      </c>
      <c r="DG2017" s="10">
        <v>5</v>
      </c>
      <c r="DH2017" s="10">
        <v>5</v>
      </c>
      <c r="DI2017" s="10">
        <v>5</v>
      </c>
      <c r="DJ2017" s="10">
        <v>5</v>
      </c>
      <c r="DK2017" s="10">
        <v>5</v>
      </c>
      <c r="DL2017" s="10">
        <v>5</v>
      </c>
      <c r="DM2017" s="9" t="s">
        <v>154</v>
      </c>
      <c r="DN2017" s="10">
        <v>1965</v>
      </c>
      <c r="DO2017" s="9">
        <f t="shared" si="8"/>
        <v>56</v>
      </c>
      <c r="DP2017" s="9" t="s">
        <v>155</v>
      </c>
      <c r="DQ2017" s="9" t="s">
        <v>202</v>
      </c>
      <c r="DR2017" s="9" t="s">
        <v>157</v>
      </c>
      <c r="DS2017" s="9" t="s">
        <v>137</v>
      </c>
      <c r="DT2017" s="9" t="s">
        <v>657</v>
      </c>
      <c r="DU2017" s="9" t="s">
        <v>158</v>
      </c>
      <c r="DV2017" s="9" t="str">
        <f>VLOOKUP(DU2017,Metadata!$B$2:$C$7,2,FALSE)</f>
        <v>6+ years</v>
      </c>
    </row>
    <row r="2018" spans="1:126">
      <c r="A2018" s="13">
        <v>2017</v>
      </c>
      <c r="B2018" s="9" t="s">
        <v>135</v>
      </c>
      <c r="C2018" s="9" t="str">
        <f>VLOOKUP(B2018,Metadata!$M$2:$N$6,2,FALSE)</f>
        <v>Permanent Employee</v>
      </c>
      <c r="D2018" s="9" t="s">
        <v>159</v>
      </c>
      <c r="E2018" s="9" t="s">
        <v>137</v>
      </c>
      <c r="F2018" s="9" t="s">
        <v>138</v>
      </c>
      <c r="G2018" s="9" t="s">
        <v>140</v>
      </c>
      <c r="H2018" s="9" t="str">
        <f>IF(G2018="","",VLOOKUP(G2018,Metadata!$J$2:$K$22,2,FALSE))</f>
        <v>Lisbon Metropolitan Area</v>
      </c>
      <c r="I2018" s="9" t="s">
        <v>138</v>
      </c>
      <c r="J2018" s="9" t="str">
        <f>IF(I2018="","",VLOOKUP(I2018,Metadata!$P$2:$Q$43,2,FALSE))</f>
        <v>Europe</v>
      </c>
      <c r="K2018" s="9" t="str">
        <f t="shared" si="0"/>
        <v>Portugal</v>
      </c>
      <c r="L2018" s="9" t="s">
        <v>140</v>
      </c>
      <c r="M2018" s="9" t="str">
        <f>IF(L2018="","",VLOOKUP(L2018,Metadata!$J$2:$K$22,2,FALSE))</f>
        <v>Lisbon Metropolitan Area</v>
      </c>
      <c r="N2018" s="9" t="s">
        <v>141</v>
      </c>
      <c r="O2018" s="9" t="s">
        <v>137</v>
      </c>
      <c r="P2018" s="9" t="s">
        <v>142</v>
      </c>
      <c r="Q2018" s="10" t="str">
        <f t="shared" si="1"/>
        <v>Full Office Job</v>
      </c>
      <c r="R2018" s="10">
        <v>7</v>
      </c>
      <c r="S2018" s="9" t="s">
        <v>229</v>
      </c>
      <c r="T2018" s="9" t="s">
        <v>137</v>
      </c>
      <c r="U2018" s="9" t="str">
        <f>IF(S2018&lt;&gt;"",S2018,IF(T2018&lt;&gt;"",VLOOKUP(T2018,Metadata!$S$2:$T$228,2,FALSE),""))</f>
        <v>Project Manager</v>
      </c>
      <c r="V2018" s="9" t="s">
        <v>276</v>
      </c>
      <c r="W2018" s="9" t="s">
        <v>137</v>
      </c>
      <c r="X2018" s="9" t="s">
        <v>208</v>
      </c>
      <c r="Y2018" s="9" t="s">
        <v>137</v>
      </c>
      <c r="Z2018" s="9" t="s">
        <v>224</v>
      </c>
      <c r="AA2018" s="9" t="s">
        <v>137</v>
      </c>
      <c r="AB2018" s="9" t="s">
        <v>137</v>
      </c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 t="s">
        <v>150</v>
      </c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 t="s">
        <v>150</v>
      </c>
      <c r="BZ2018" s="9" t="s">
        <v>137</v>
      </c>
      <c r="CA2018" s="10"/>
      <c r="CB2018" s="10" t="str">
        <f t="shared" si="5"/>
        <v/>
      </c>
      <c r="CC2018" s="10"/>
      <c r="CD2018" s="9" t="str">
        <f t="shared" si="2"/>
        <v/>
      </c>
      <c r="CE2018" s="9" t="s">
        <v>168</v>
      </c>
      <c r="CF2018" s="9" t="s">
        <v>188</v>
      </c>
      <c r="CG2018" s="9">
        <f>IF(CF2018="","",VLOOKUP(CF2018,Metadata!$D$2:$H$20,2,FALSE))</f>
        <v>17500</v>
      </c>
      <c r="CH2018" s="9">
        <f>IF(CF2018="","",VLOOKUP(CF2018,Metadata!$D$2:$H$20,4,FALSE))</f>
        <v>15000</v>
      </c>
      <c r="CI2018" s="9">
        <f>IF(CF2018="","",VLOOKUP(CF2018,Metadata!$D$2:$H$20,5,FALSE))</f>
        <v>20000</v>
      </c>
      <c r="CJ2018" s="9">
        <f t="shared" si="3"/>
        <v>17500</v>
      </c>
      <c r="CK2018" s="9" t="s">
        <v>153</v>
      </c>
      <c r="CL2018" s="10">
        <v>2</v>
      </c>
      <c r="CM2018" s="10">
        <v>5</v>
      </c>
      <c r="CN2018" s="10">
        <v>6</v>
      </c>
      <c r="CO2018" s="10">
        <v>6</v>
      </c>
      <c r="CP2018" s="10">
        <v>7</v>
      </c>
      <c r="CQ2018" s="10">
        <v>7</v>
      </c>
      <c r="CR2018" s="10">
        <v>5</v>
      </c>
      <c r="CS2018" s="10">
        <v>6</v>
      </c>
      <c r="CT2018" s="10">
        <v>7</v>
      </c>
      <c r="CU2018" s="10">
        <v>5</v>
      </c>
      <c r="CV2018" s="10">
        <v>5</v>
      </c>
      <c r="CW2018" s="10">
        <v>6</v>
      </c>
      <c r="CX2018" s="10">
        <v>6</v>
      </c>
      <c r="CY2018" s="10">
        <v>6</v>
      </c>
      <c r="CZ2018" s="10">
        <v>5</v>
      </c>
      <c r="DA2018" s="10">
        <v>4</v>
      </c>
      <c r="DB2018" s="10">
        <v>6</v>
      </c>
      <c r="DC2018" s="10">
        <v>7</v>
      </c>
      <c r="DD2018" s="10">
        <v>5</v>
      </c>
      <c r="DE2018" s="10">
        <v>7</v>
      </c>
      <c r="DF2018" s="10">
        <v>7</v>
      </c>
      <c r="DG2018" s="10">
        <v>7</v>
      </c>
      <c r="DH2018" s="10">
        <v>7</v>
      </c>
      <c r="DI2018" s="10">
        <v>3</v>
      </c>
      <c r="DJ2018" s="10">
        <v>4</v>
      </c>
      <c r="DK2018" s="10">
        <v>5</v>
      </c>
      <c r="DL2018" s="10">
        <v>4</v>
      </c>
      <c r="DM2018" s="9" t="s">
        <v>154</v>
      </c>
      <c r="DN2018" s="10">
        <v>1977</v>
      </c>
      <c r="DO2018" s="9">
        <f t="shared" si="8"/>
        <v>44</v>
      </c>
      <c r="DP2018" s="9" t="s">
        <v>222</v>
      </c>
      <c r="DQ2018" s="9" t="s">
        <v>202</v>
      </c>
      <c r="DR2018" s="9" t="s">
        <v>170</v>
      </c>
      <c r="DS2018" s="9" t="s">
        <v>137</v>
      </c>
      <c r="DT2018" s="9" t="s">
        <v>657</v>
      </c>
      <c r="DU2018" s="9" t="s">
        <v>158</v>
      </c>
      <c r="DV2018" s="9" t="str">
        <f>VLOOKUP(DU2018,Metadata!$B$2:$C$7,2,FALSE)</f>
        <v>6+ years</v>
      </c>
    </row>
    <row r="2019" spans="1:126">
      <c r="A2019" s="13">
        <v>2018</v>
      </c>
      <c r="B2019" s="9" t="s">
        <v>135</v>
      </c>
      <c r="C2019" s="9" t="str">
        <f>VLOOKUP(B2019,Metadata!$M$2:$N$6,2,FALSE)</f>
        <v>Permanent Employee</v>
      </c>
      <c r="D2019" s="9" t="s">
        <v>159</v>
      </c>
      <c r="E2019" s="9" t="s">
        <v>137</v>
      </c>
      <c r="F2019" s="9" t="s">
        <v>138</v>
      </c>
      <c r="G2019" s="9" t="s">
        <v>172</v>
      </c>
      <c r="H2019" s="9" t="str">
        <f>IF(G2019="","",VLOOKUP(G2019,Metadata!$J$2:$K$22,2,FALSE))</f>
        <v>Porto Metropolitan Area</v>
      </c>
      <c r="I2019" s="9" t="s">
        <v>173</v>
      </c>
      <c r="J2019" s="9" t="str">
        <f>IF(I2019="","",VLOOKUP(I2019,Metadata!$P$2:$Q$43,2,FALSE))</f>
        <v>N/A</v>
      </c>
      <c r="K2019" s="9" t="str">
        <f t="shared" si="0"/>
        <v>International</v>
      </c>
      <c r="L2019" s="9" t="s">
        <v>137</v>
      </c>
      <c r="M2019" s="9" t="str">
        <f>IF(L2019="","",VLOOKUP(L2019,Metadata!$J$2:$K$22,2,FALSE))</f>
        <v/>
      </c>
      <c r="N2019" s="9" t="s">
        <v>214</v>
      </c>
      <c r="O2019" s="9" t="s">
        <v>259</v>
      </c>
      <c r="P2019" s="9" t="s">
        <v>191</v>
      </c>
      <c r="Q2019" s="10" t="str">
        <f t="shared" si="1"/>
        <v>Remote Job (full or flexible)</v>
      </c>
      <c r="R2019" s="10">
        <v>5</v>
      </c>
      <c r="S2019" s="9" t="s">
        <v>319</v>
      </c>
      <c r="T2019" s="9" t="s">
        <v>137</v>
      </c>
      <c r="U2019" s="9" t="str">
        <f>IF(S2019&lt;&gt;"",S2019,IF(T2019&lt;&gt;"",VLOOKUP(T2019,Metadata!$S$2:$T$228,2,FALSE),""))</f>
        <v>CTO</v>
      </c>
      <c r="V2019" s="9" t="s">
        <v>251</v>
      </c>
      <c r="W2019" s="9" t="s">
        <v>137</v>
      </c>
      <c r="X2019" s="9" t="s">
        <v>145</v>
      </c>
      <c r="Y2019" s="9" t="s">
        <v>137</v>
      </c>
      <c r="Z2019" s="9" t="s">
        <v>224</v>
      </c>
      <c r="AA2019" s="9" t="s">
        <v>137</v>
      </c>
      <c r="AB2019" s="9" t="s">
        <v>137</v>
      </c>
      <c r="AC2019" s="9" t="s">
        <v>147</v>
      </c>
      <c r="AD2019" s="9"/>
      <c r="AE2019" s="9" t="s">
        <v>194</v>
      </c>
      <c r="AF2019" s="9"/>
      <c r="AG2019" s="9"/>
      <c r="AH2019" s="9" t="s">
        <v>176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198</v>
      </c>
      <c r="BL2019" s="9" t="s">
        <v>199</v>
      </c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10"/>
      <c r="CB2019" s="10" t="str">
        <f t="shared" si="5"/>
        <v/>
      </c>
      <c r="CC2019" s="10"/>
      <c r="CD2019" s="9" t="str">
        <f t="shared" si="2"/>
        <v/>
      </c>
      <c r="CE2019" s="9" t="s">
        <v>151</v>
      </c>
      <c r="CF2019" s="9" t="s">
        <v>378</v>
      </c>
      <c r="CG2019" s="9">
        <f>IF(CF2019="","",VLOOKUP(CF2019,Metadata!$D$2:$H$20,2,FALSE))</f>
        <v>97500</v>
      </c>
      <c r="CH2019" s="9">
        <f>IF(CF2019="","",VLOOKUP(CF2019,Metadata!$D$2:$H$20,4,FALSE))</f>
        <v>95000</v>
      </c>
      <c r="CI2019" s="9">
        <f>IF(CF2019="","",VLOOKUP(CF2019,Metadata!$D$2:$H$20,5,FALSE))</f>
        <v>100000</v>
      </c>
      <c r="CJ2019" s="9">
        <f t="shared" si="3"/>
        <v>97500</v>
      </c>
      <c r="CK2019" s="9" t="s">
        <v>153</v>
      </c>
      <c r="CL2019" s="10">
        <v>4</v>
      </c>
      <c r="CM2019" s="10">
        <v>2</v>
      </c>
      <c r="CN2019" s="10">
        <v>6</v>
      </c>
      <c r="CO2019" s="10">
        <v>5</v>
      </c>
      <c r="CP2019" s="10">
        <v>5</v>
      </c>
      <c r="CQ2019" s="10">
        <v>7</v>
      </c>
      <c r="CR2019" s="10">
        <v>6</v>
      </c>
      <c r="CS2019" s="10">
        <v>7</v>
      </c>
      <c r="CT2019" s="10">
        <v>6</v>
      </c>
      <c r="CU2019" s="10">
        <v>5</v>
      </c>
      <c r="CV2019" s="10">
        <v>3</v>
      </c>
      <c r="CW2019" s="10">
        <v>4</v>
      </c>
      <c r="CX2019" s="10">
        <v>6</v>
      </c>
      <c r="CY2019" s="10">
        <v>5</v>
      </c>
      <c r="CZ2019" s="10">
        <v>7</v>
      </c>
      <c r="DA2019" s="10">
        <v>7</v>
      </c>
      <c r="DB2019" s="10">
        <v>5</v>
      </c>
      <c r="DC2019" s="10">
        <v>7</v>
      </c>
      <c r="DD2019" s="10">
        <v>5</v>
      </c>
      <c r="DE2019" s="10">
        <v>5</v>
      </c>
      <c r="DF2019" s="10">
        <v>4</v>
      </c>
      <c r="DG2019" s="10">
        <v>5</v>
      </c>
      <c r="DH2019" s="10">
        <v>3</v>
      </c>
      <c r="DI2019" s="10">
        <v>6</v>
      </c>
      <c r="DJ2019" s="10">
        <v>4</v>
      </c>
      <c r="DK2019" s="10">
        <v>6</v>
      </c>
      <c r="DL2019" s="10">
        <v>2</v>
      </c>
      <c r="DM2019" s="9" t="s">
        <v>154</v>
      </c>
      <c r="DN2019" s="10">
        <v>1983</v>
      </c>
      <c r="DO2019" s="9">
        <f t="shared" si="8"/>
        <v>38</v>
      </c>
      <c r="DP2019" s="9" t="s">
        <v>155</v>
      </c>
      <c r="DQ2019" s="9" t="s">
        <v>210</v>
      </c>
      <c r="DR2019" s="9" t="s">
        <v>157</v>
      </c>
      <c r="DS2019" s="9" t="s">
        <v>137</v>
      </c>
      <c r="DT2019" s="9" t="s">
        <v>657</v>
      </c>
      <c r="DU2019" s="9" t="s">
        <v>158</v>
      </c>
      <c r="DV2019" s="9" t="str">
        <f>VLOOKUP(DU2019,Metadata!$B$2:$C$7,2,FALSE)</f>
        <v>6+ years</v>
      </c>
    </row>
    <row r="2020" spans="1:126">
      <c r="A2020" s="13">
        <v>2019</v>
      </c>
      <c r="B2020" s="9" t="s">
        <v>326</v>
      </c>
      <c r="C2020" s="9" t="str">
        <f>VLOOKUP(B2020,Metadata!$M$2:$N$6,2,FALSE)</f>
        <v>Permanent Employee</v>
      </c>
      <c r="D2020" s="9" t="s">
        <v>136</v>
      </c>
      <c r="E2020" s="9" t="s">
        <v>137</v>
      </c>
      <c r="F2020" s="9" t="s">
        <v>138</v>
      </c>
      <c r="G2020" s="9" t="s">
        <v>160</v>
      </c>
      <c r="H2020" s="9" t="str">
        <f>IF(G2020="","",VLOOKUP(G2020,Metadata!$J$2:$K$22,2,FALSE))</f>
        <v>Centre</v>
      </c>
      <c r="I2020" s="9" t="s">
        <v>138</v>
      </c>
      <c r="J2020" s="9" t="str">
        <f>IF(I2020="","",VLOOKUP(I2020,Metadata!$P$2:$Q$43,2,FALSE))</f>
        <v>Europe</v>
      </c>
      <c r="K2020" s="9" t="str">
        <f t="shared" si="0"/>
        <v>Portugal</v>
      </c>
      <c r="L2020" s="9" t="s">
        <v>160</v>
      </c>
      <c r="M2020" s="9" t="str">
        <f>IF(L2020="","",VLOOKUP(L2020,Metadata!$J$2:$K$22,2,FALSE))</f>
        <v>Centre</v>
      </c>
      <c r="N2020" s="9" t="s">
        <v>205</v>
      </c>
      <c r="O2020" s="9" t="s">
        <v>137</v>
      </c>
      <c r="P2020" s="9" t="s">
        <v>137</v>
      </c>
      <c r="Q2020" s="10" t="str">
        <f t="shared" si="1"/>
        <v>Full Office Job</v>
      </c>
      <c r="R2020" s="10">
        <v>6</v>
      </c>
      <c r="S2020" s="9" t="s">
        <v>161</v>
      </c>
      <c r="T2020" s="9" t="s">
        <v>137</v>
      </c>
      <c r="U2020" s="9" t="str">
        <f>IF(S2020&lt;&gt;"",S2020,IF(T2020&lt;&gt;"",VLOOKUP(T2020,Metadata!$S$2:$T$228,2,FALSE),""))</f>
        <v>Full-Stack Developer</v>
      </c>
      <c r="V2020" s="9" t="s">
        <v>309</v>
      </c>
      <c r="W2020" s="9" t="s">
        <v>137</v>
      </c>
      <c r="X2020" s="9" t="s">
        <v>137</v>
      </c>
      <c r="Y2020" s="9" t="s">
        <v>740</v>
      </c>
      <c r="Z2020" s="9" t="s">
        <v>262</v>
      </c>
      <c r="AA2020" s="9" t="s">
        <v>165</v>
      </c>
      <c r="AB2020" s="9" t="s">
        <v>137</v>
      </c>
      <c r="AC2020" s="9" t="s">
        <v>147</v>
      </c>
      <c r="AD2020" s="9"/>
      <c r="AE2020" s="9" t="s">
        <v>194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198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10"/>
      <c r="CB2020" s="10" t="str">
        <f t="shared" si="5"/>
        <v/>
      </c>
      <c r="CC2020" s="10"/>
      <c r="CD2020" s="9" t="str">
        <f t="shared" si="2"/>
        <v/>
      </c>
      <c r="CE2020" s="9" t="s">
        <v>232</v>
      </c>
      <c r="CF2020" s="9" t="s">
        <v>169</v>
      </c>
      <c r="CG2020" s="9">
        <f>IF(CF2020="","",VLOOKUP(CF2020,Metadata!$D$2:$H$20,2,FALSE))</f>
        <v>12500</v>
      </c>
      <c r="CH2020" s="9">
        <f>IF(CF2020="","",VLOOKUP(CF2020,Metadata!$D$2:$H$20,4,FALSE))</f>
        <v>0</v>
      </c>
      <c r="CI2020" s="9">
        <f>IF(CF2020="","",VLOOKUP(CF2020,Metadata!$D$2:$H$20,5,FALSE))</f>
        <v>15000</v>
      </c>
      <c r="CJ2020" s="9">
        <f t="shared" si="3"/>
        <v>12500</v>
      </c>
      <c r="CK2020" s="9" t="s">
        <v>153</v>
      </c>
      <c r="CL2020" s="10">
        <v>4</v>
      </c>
      <c r="CM2020" s="10">
        <v>3</v>
      </c>
      <c r="CN2020" s="10">
        <v>5</v>
      </c>
      <c r="CO2020" s="10">
        <v>5</v>
      </c>
      <c r="CP2020" s="10">
        <v>2</v>
      </c>
      <c r="CQ2020" s="10">
        <v>3</v>
      </c>
      <c r="CR2020" s="10">
        <v>2</v>
      </c>
      <c r="CS2020" s="10">
        <v>5</v>
      </c>
      <c r="CT2020" s="10">
        <v>5</v>
      </c>
      <c r="CU2020" s="10">
        <v>2</v>
      </c>
      <c r="CV2020" s="10">
        <v>3</v>
      </c>
      <c r="CW2020" s="10">
        <v>1</v>
      </c>
      <c r="CX2020" s="10">
        <v>5</v>
      </c>
      <c r="CY2020" s="10">
        <v>4</v>
      </c>
      <c r="CZ2020" s="10">
        <v>3</v>
      </c>
      <c r="DA2020" s="10">
        <v>3</v>
      </c>
      <c r="DB2020" s="10">
        <v>3</v>
      </c>
      <c r="DC2020" s="10">
        <v>3</v>
      </c>
      <c r="DD2020" s="10">
        <v>2</v>
      </c>
      <c r="DE2020" s="10">
        <v>4</v>
      </c>
      <c r="DF2020" s="10">
        <v>2</v>
      </c>
      <c r="DG2020" s="10">
        <v>3</v>
      </c>
      <c r="DH2020" s="10">
        <v>4</v>
      </c>
      <c r="DI2020" s="10">
        <v>4</v>
      </c>
      <c r="DJ2020" s="10">
        <v>2</v>
      </c>
      <c r="DK2020" s="10">
        <v>2</v>
      </c>
      <c r="DL2020" s="10">
        <v>2</v>
      </c>
      <c r="DM2020" s="9" t="s">
        <v>154</v>
      </c>
      <c r="DN2020" s="10">
        <v>1986</v>
      </c>
      <c r="DO2020" s="9">
        <f t="shared" si="8"/>
        <v>35</v>
      </c>
      <c r="DP2020" s="9" t="s">
        <v>155</v>
      </c>
      <c r="DQ2020" s="9" t="s">
        <v>202</v>
      </c>
      <c r="DR2020" s="9" t="s">
        <v>157</v>
      </c>
      <c r="DS2020" s="9" t="s">
        <v>137</v>
      </c>
      <c r="DT2020" s="9" t="s">
        <v>657</v>
      </c>
      <c r="DU2020" s="9" t="s">
        <v>168</v>
      </c>
      <c r="DV2020" s="9" t="str">
        <f>VLOOKUP(DU2020,Metadata!$B$2:$C$7,2,FALSE)</f>
        <v>0 - 3 years</v>
      </c>
    </row>
    <row r="2021" spans="1:126">
      <c r="A2021" s="13">
        <v>2020</v>
      </c>
      <c r="B2021" s="9" t="s">
        <v>135</v>
      </c>
      <c r="C2021" s="9" t="str">
        <f>VLOOKUP(B2021,Metadata!$M$2:$N$6,2,FALSE)</f>
        <v>Permanent Employee</v>
      </c>
      <c r="D2021" s="9" t="s">
        <v>159</v>
      </c>
      <c r="E2021" s="9" t="s">
        <v>137</v>
      </c>
      <c r="F2021" s="9" t="s">
        <v>138</v>
      </c>
      <c r="G2021" s="9" t="s">
        <v>190</v>
      </c>
      <c r="H2021" s="9" t="str">
        <f>IF(G2021="","",VLOOKUP(G2021,Metadata!$J$2:$K$22,2,FALSE))</f>
        <v>North</v>
      </c>
      <c r="I2021" s="9" t="s">
        <v>138</v>
      </c>
      <c r="J2021" s="9" t="str">
        <f>IF(I2021="","",VLOOKUP(I2021,Metadata!$P$2:$Q$43,2,FALSE))</f>
        <v>Europe</v>
      </c>
      <c r="K2021" s="9" t="str">
        <f t="shared" si="0"/>
        <v>Portugal</v>
      </c>
      <c r="L2021" s="9" t="s">
        <v>172</v>
      </c>
      <c r="M2021" s="9" t="str">
        <f>IF(L2021="","",VLOOKUP(L2021,Metadata!$J$2:$K$22,2,FALSE))</f>
        <v>Porto Metropolitan Area</v>
      </c>
      <c r="N2021" s="9" t="s">
        <v>141</v>
      </c>
      <c r="O2021" s="9" t="s">
        <v>137</v>
      </c>
      <c r="P2021" s="9" t="s">
        <v>191</v>
      </c>
      <c r="Q2021" s="10" t="str">
        <f t="shared" si="1"/>
        <v>Remote Job (full or flexible)</v>
      </c>
      <c r="R2021" s="10">
        <v>7</v>
      </c>
      <c r="S2021" s="9" t="s">
        <v>192</v>
      </c>
      <c r="T2021" s="9" t="s">
        <v>137</v>
      </c>
      <c r="U2021" s="9" t="str">
        <f>IF(S2021&lt;&gt;"",S2021,IF(T2021&lt;&gt;"",VLOOKUP(T2021,Metadata!$S$2:$T$228,2,FALSE),""))</f>
        <v>Back-End Developer</v>
      </c>
      <c r="V2021" s="9" t="s">
        <v>317</v>
      </c>
      <c r="W2021" s="9" t="s">
        <v>137</v>
      </c>
      <c r="X2021" s="9" t="s">
        <v>145</v>
      </c>
      <c r="Y2021" s="9" t="s">
        <v>137</v>
      </c>
      <c r="Z2021" s="9" t="s">
        <v>184</v>
      </c>
      <c r="AA2021" s="9" t="s">
        <v>165</v>
      </c>
      <c r="AB2021" s="9" t="s">
        <v>137</v>
      </c>
      <c r="AC2021" s="9" t="s">
        <v>147</v>
      </c>
      <c r="AD2021" s="9"/>
      <c r="AE2021" s="9" t="s">
        <v>194</v>
      </c>
      <c r="AF2021" s="9"/>
      <c r="AG2021" s="9"/>
      <c r="AH2021" s="9"/>
      <c r="AI2021" s="9"/>
      <c r="AJ2021" s="9" t="s">
        <v>185</v>
      </c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 t="s">
        <v>178</v>
      </c>
      <c r="BB2021" s="9"/>
      <c r="BC2021" s="9"/>
      <c r="BD2021" s="9"/>
      <c r="BE2021" s="9"/>
      <c r="BF2021" s="9"/>
      <c r="BG2021" s="9"/>
      <c r="BH2021" s="9"/>
      <c r="BI2021" s="9"/>
      <c r="BJ2021" s="9" t="s">
        <v>167</v>
      </c>
      <c r="BK2021" s="9" t="s">
        <v>198</v>
      </c>
      <c r="BL2021" s="9" t="s">
        <v>199</v>
      </c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10"/>
      <c r="CB2021" s="10" t="str">
        <f t="shared" si="5"/>
        <v/>
      </c>
      <c r="CC2021" s="10"/>
      <c r="CD2021" s="9" t="str">
        <f t="shared" si="2"/>
        <v/>
      </c>
      <c r="CE2021" s="9" t="s">
        <v>168</v>
      </c>
      <c r="CF2021" s="9" t="s">
        <v>220</v>
      </c>
      <c r="CG2021" s="9">
        <f>IF(CF2021="","",VLOOKUP(CF2021,Metadata!$D$2:$H$20,2,FALSE))</f>
        <v>27500</v>
      </c>
      <c r="CH2021" s="9">
        <f>IF(CF2021="","",VLOOKUP(CF2021,Metadata!$D$2:$H$20,4,FALSE))</f>
        <v>25000</v>
      </c>
      <c r="CI2021" s="9">
        <f>IF(CF2021="","",VLOOKUP(CF2021,Metadata!$D$2:$H$20,5,FALSE))</f>
        <v>30000</v>
      </c>
      <c r="CJ2021" s="9">
        <f t="shared" si="3"/>
        <v>27500</v>
      </c>
      <c r="CK2021" s="9" t="s">
        <v>189</v>
      </c>
      <c r="CL2021" s="10">
        <v>7</v>
      </c>
      <c r="CM2021" s="10">
        <v>1</v>
      </c>
      <c r="CN2021" s="10">
        <v>7</v>
      </c>
      <c r="CO2021" s="10">
        <v>7</v>
      </c>
      <c r="CP2021" s="10">
        <v>7</v>
      </c>
      <c r="CQ2021" s="10">
        <v>7</v>
      </c>
      <c r="CR2021" s="10">
        <v>5</v>
      </c>
      <c r="CS2021" s="10">
        <v>7</v>
      </c>
      <c r="CT2021" s="10">
        <v>7</v>
      </c>
      <c r="CU2021" s="10">
        <v>7</v>
      </c>
      <c r="CV2021" s="10">
        <v>7</v>
      </c>
      <c r="CW2021" s="10">
        <v>3</v>
      </c>
      <c r="CX2021" s="10">
        <v>7</v>
      </c>
      <c r="CY2021" s="10">
        <v>7</v>
      </c>
      <c r="CZ2021" s="10">
        <v>7</v>
      </c>
      <c r="DA2021" s="10">
        <v>7</v>
      </c>
      <c r="DB2021" s="10">
        <v>7</v>
      </c>
      <c r="DC2021" s="10">
        <v>7</v>
      </c>
      <c r="DD2021" s="10">
        <v>5</v>
      </c>
      <c r="DE2021" s="10">
        <v>7</v>
      </c>
      <c r="DF2021" s="10">
        <v>7</v>
      </c>
      <c r="DG2021" s="10">
        <v>7</v>
      </c>
      <c r="DH2021" s="10">
        <v>7</v>
      </c>
      <c r="DI2021" s="10">
        <v>7</v>
      </c>
      <c r="DJ2021" s="10">
        <v>7</v>
      </c>
      <c r="DK2021" s="10">
        <v>7</v>
      </c>
      <c r="DL2021" s="10">
        <v>7</v>
      </c>
      <c r="DM2021" s="9" t="s">
        <v>154</v>
      </c>
      <c r="DN2021" s="10">
        <v>1980</v>
      </c>
      <c r="DO2021" s="9">
        <f t="shared" si="8"/>
        <v>41</v>
      </c>
      <c r="DP2021" s="9" t="s">
        <v>155</v>
      </c>
      <c r="DQ2021" s="9" t="s">
        <v>202</v>
      </c>
      <c r="DR2021" s="9" t="s">
        <v>157</v>
      </c>
      <c r="DS2021" s="9" t="s">
        <v>137</v>
      </c>
      <c r="DT2021" s="9" t="s">
        <v>657</v>
      </c>
      <c r="DU2021" s="9" t="s">
        <v>158</v>
      </c>
      <c r="DV2021" s="9" t="str">
        <f>VLOOKUP(DU2021,Metadata!$B$2:$C$7,2,FALSE)</f>
        <v>6+ years</v>
      </c>
    </row>
    <row r="2022" spans="1:126">
      <c r="A2022" s="13">
        <v>2021</v>
      </c>
      <c r="B2022" s="9" t="s">
        <v>135</v>
      </c>
      <c r="C2022" s="9" t="str">
        <f>VLOOKUP(B2022,Metadata!$M$2:$N$6,2,FALSE)</f>
        <v>Permanent Employee</v>
      </c>
      <c r="D2022" s="9" t="s">
        <v>159</v>
      </c>
      <c r="E2022" s="9" t="s">
        <v>137</v>
      </c>
      <c r="F2022" s="9" t="s">
        <v>138</v>
      </c>
      <c r="G2022" s="9" t="s">
        <v>140</v>
      </c>
      <c r="H2022" s="9" t="str">
        <f>IF(G2022="","",VLOOKUP(G2022,Metadata!$J$2:$K$22,2,FALSE))</f>
        <v>Lisbon Metropolitan Area</v>
      </c>
      <c r="I2022" s="9" t="s">
        <v>138</v>
      </c>
      <c r="J2022" s="9" t="str">
        <f>IF(I2022="","",VLOOKUP(I2022,Metadata!$P$2:$Q$43,2,FALSE))</f>
        <v>Europe</v>
      </c>
      <c r="K2022" s="9" t="str">
        <f t="shared" si="0"/>
        <v>Portugal</v>
      </c>
      <c r="L2022" s="9" t="s">
        <v>140</v>
      </c>
      <c r="M2022" s="9" t="str">
        <f>IF(L2022="","",VLOOKUP(L2022,Metadata!$J$2:$K$22,2,FALSE))</f>
        <v>Lisbon Metropolitan Area</v>
      </c>
      <c r="N2022" s="9" t="s">
        <v>141</v>
      </c>
      <c r="O2022" s="9" t="s">
        <v>137</v>
      </c>
      <c r="P2022" s="9" t="s">
        <v>142</v>
      </c>
      <c r="Q2022" s="10" t="str">
        <f t="shared" si="1"/>
        <v>Full Office Job</v>
      </c>
      <c r="R2022" s="10">
        <v>5</v>
      </c>
      <c r="S2022" s="9" t="s">
        <v>336</v>
      </c>
      <c r="T2022" s="9" t="s">
        <v>137</v>
      </c>
      <c r="U2022" s="9" t="str">
        <f>IF(S2022&lt;&gt;"",S2022,IF(T2022&lt;&gt;"",VLOOKUP(T2022,Metadata!$S$2:$T$228,2,FALSE),""))</f>
        <v>Scrum Master</v>
      </c>
      <c r="V2022" s="9" t="s">
        <v>144</v>
      </c>
      <c r="W2022" s="9" t="s">
        <v>137</v>
      </c>
      <c r="X2022" s="9" t="s">
        <v>145</v>
      </c>
      <c r="Y2022" s="9" t="s">
        <v>137</v>
      </c>
      <c r="Z2022" s="9" t="s">
        <v>218</v>
      </c>
      <c r="AA2022" s="9" t="s">
        <v>137</v>
      </c>
      <c r="AB2022" s="9" t="s">
        <v>137</v>
      </c>
      <c r="AC2022" s="9" t="s">
        <v>147</v>
      </c>
      <c r="AD2022" s="9"/>
      <c r="AE2022" s="9" t="s">
        <v>194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198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10"/>
      <c r="CB2022" s="10" t="str">
        <f t="shared" si="5"/>
        <v/>
      </c>
      <c r="CC2022" s="10"/>
      <c r="CD2022" s="9" t="str">
        <f t="shared" si="2"/>
        <v/>
      </c>
      <c r="CE2022" s="9" t="s">
        <v>151</v>
      </c>
      <c r="CF2022" s="9" t="s">
        <v>236</v>
      </c>
      <c r="CG2022" s="9">
        <f>IF(CF2022="","",VLOOKUP(CF2022,Metadata!$D$2:$H$20,2,FALSE))</f>
        <v>47500</v>
      </c>
      <c r="CH2022" s="9">
        <f>IF(CF2022="","",VLOOKUP(CF2022,Metadata!$D$2:$H$20,4,FALSE))</f>
        <v>45000</v>
      </c>
      <c r="CI2022" s="9">
        <f>IF(CF2022="","",VLOOKUP(CF2022,Metadata!$D$2:$H$20,5,FALSE))</f>
        <v>50000</v>
      </c>
      <c r="CJ2022" s="9">
        <f t="shared" si="3"/>
        <v>47500</v>
      </c>
      <c r="CK2022" s="9" t="s">
        <v>189</v>
      </c>
      <c r="CL2022" s="10">
        <v>2</v>
      </c>
      <c r="CM2022" s="10">
        <v>2</v>
      </c>
      <c r="CN2022" s="10">
        <v>7</v>
      </c>
      <c r="CO2022" s="10">
        <v>6</v>
      </c>
      <c r="CP2022" s="10">
        <v>5</v>
      </c>
      <c r="CQ2022" s="10">
        <v>6</v>
      </c>
      <c r="CR2022" s="10">
        <v>3</v>
      </c>
      <c r="CS2022" s="10">
        <v>4</v>
      </c>
      <c r="CT2022" s="10">
        <v>5</v>
      </c>
      <c r="CU2022" s="10">
        <v>4</v>
      </c>
      <c r="CV2022" s="10">
        <v>4</v>
      </c>
      <c r="CW2022" s="10">
        <v>3</v>
      </c>
      <c r="CX2022" s="10">
        <v>6</v>
      </c>
      <c r="CY2022" s="10">
        <v>5</v>
      </c>
      <c r="CZ2022" s="10">
        <v>4</v>
      </c>
      <c r="DA2022" s="10">
        <v>3</v>
      </c>
      <c r="DB2022" s="10">
        <v>3</v>
      </c>
      <c r="DC2022" s="10">
        <v>7</v>
      </c>
      <c r="DD2022" s="10">
        <v>3</v>
      </c>
      <c r="DE2022" s="10">
        <v>3</v>
      </c>
      <c r="DF2022" s="10">
        <v>5</v>
      </c>
      <c r="DG2022" s="10">
        <v>7</v>
      </c>
      <c r="DH2022" s="10">
        <v>6</v>
      </c>
      <c r="DI2022" s="10">
        <v>6</v>
      </c>
      <c r="DJ2022" s="10">
        <v>6</v>
      </c>
      <c r="DK2022" s="10">
        <v>4</v>
      </c>
      <c r="DL2022" s="10">
        <v>3</v>
      </c>
      <c r="DM2022" s="9" t="s">
        <v>154</v>
      </c>
      <c r="DN2022" s="10">
        <v>1976</v>
      </c>
      <c r="DO2022" s="9">
        <f t="shared" si="8"/>
        <v>45</v>
      </c>
      <c r="DP2022" s="9" t="s">
        <v>155</v>
      </c>
      <c r="DQ2022" s="9" t="s">
        <v>210</v>
      </c>
      <c r="DR2022" s="9" t="s">
        <v>157</v>
      </c>
      <c r="DS2022" s="9" t="s">
        <v>137</v>
      </c>
      <c r="DT2022" s="9" t="s">
        <v>657</v>
      </c>
      <c r="DU2022" s="9" t="s">
        <v>158</v>
      </c>
      <c r="DV2022" s="9" t="str">
        <f>VLOOKUP(DU2022,Metadata!$B$2:$C$7,2,FALSE)</f>
        <v>6+ years</v>
      </c>
    </row>
    <row r="2023" spans="1:126">
      <c r="A2023" s="13">
        <v>2022</v>
      </c>
      <c r="B2023" s="9" t="s">
        <v>135</v>
      </c>
      <c r="C2023" s="9" t="str">
        <f>VLOOKUP(B2023,Metadata!$M$2:$N$6,2,FALSE)</f>
        <v>Permanent Employee</v>
      </c>
      <c r="D2023" s="9" t="s">
        <v>159</v>
      </c>
      <c r="E2023" s="9" t="s">
        <v>137</v>
      </c>
      <c r="F2023" s="9" t="s">
        <v>138</v>
      </c>
      <c r="G2023" s="9" t="s">
        <v>172</v>
      </c>
      <c r="H2023" s="9" t="str">
        <f>IF(G2023="","",VLOOKUP(G2023,Metadata!$J$2:$K$22,2,FALSE))</f>
        <v>Porto Metropolitan Area</v>
      </c>
      <c r="I2023" s="9" t="s">
        <v>138</v>
      </c>
      <c r="J2023" s="9" t="str">
        <f>IF(I2023="","",VLOOKUP(I2023,Metadata!$P$2:$Q$43,2,FALSE))</f>
        <v>Europe</v>
      </c>
      <c r="K2023" s="9" t="str">
        <f t="shared" si="0"/>
        <v>Portugal</v>
      </c>
      <c r="L2023" s="9" t="s">
        <v>172</v>
      </c>
      <c r="M2023" s="9" t="str">
        <f>IF(L2023="","",VLOOKUP(L2023,Metadata!$J$2:$K$22,2,FALSE))</f>
        <v>Porto Metropolitan Area</v>
      </c>
      <c r="N2023" s="9" t="s">
        <v>141</v>
      </c>
      <c r="O2023" s="9" t="s">
        <v>137</v>
      </c>
      <c r="P2023" s="9" t="s">
        <v>142</v>
      </c>
      <c r="Q2023" s="10" t="str">
        <f t="shared" si="1"/>
        <v>Full Office Job</v>
      </c>
      <c r="R2023" s="10">
        <v>5</v>
      </c>
      <c r="S2023" s="9" t="s">
        <v>161</v>
      </c>
      <c r="T2023" s="9" t="s">
        <v>137</v>
      </c>
      <c r="U2023" s="9" t="str">
        <f>IF(S2023&lt;&gt;"",S2023,IF(T2023&lt;&gt;"",VLOOKUP(T2023,Metadata!$S$2:$T$228,2,FALSE),""))</f>
        <v>Full-Stack Developer</v>
      </c>
      <c r="V2023" s="9" t="s">
        <v>144</v>
      </c>
      <c r="W2023" s="9" t="s">
        <v>137</v>
      </c>
      <c r="X2023" s="9" t="s">
        <v>145</v>
      </c>
      <c r="Y2023" s="9" t="s">
        <v>137</v>
      </c>
      <c r="Z2023" s="9" t="s">
        <v>146</v>
      </c>
      <c r="AA2023" s="9" t="s">
        <v>165</v>
      </c>
      <c r="AB2023" s="9" t="s">
        <v>253</v>
      </c>
      <c r="AC2023" s="9" t="s">
        <v>147</v>
      </c>
      <c r="AD2023" s="9"/>
      <c r="AE2023" s="9" t="s">
        <v>194</v>
      </c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 t="s">
        <v>741</v>
      </c>
      <c r="BJ2023" s="9"/>
      <c r="BK2023" s="9" t="s">
        <v>198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10"/>
      <c r="CB2023" s="10" t="str">
        <f t="shared" si="5"/>
        <v/>
      </c>
      <c r="CC2023" s="10"/>
      <c r="CD2023" s="9" t="str">
        <f t="shared" si="2"/>
        <v/>
      </c>
      <c r="CE2023" s="9" t="s">
        <v>151</v>
      </c>
      <c r="CF2023" s="9" t="s">
        <v>254</v>
      </c>
      <c r="CG2023" s="9">
        <f>IF(CF2023="","",VLOOKUP(CF2023,Metadata!$D$2:$H$20,2,FALSE))</f>
        <v>37500</v>
      </c>
      <c r="CH2023" s="9">
        <f>IF(CF2023="","",VLOOKUP(CF2023,Metadata!$D$2:$H$20,4,FALSE))</f>
        <v>35000</v>
      </c>
      <c r="CI2023" s="9">
        <f>IF(CF2023="","",VLOOKUP(CF2023,Metadata!$D$2:$H$20,5,FALSE))</f>
        <v>40000</v>
      </c>
      <c r="CJ2023" s="9">
        <f t="shared" si="3"/>
        <v>37500</v>
      </c>
      <c r="CK2023" s="9" t="s">
        <v>201</v>
      </c>
      <c r="CL2023" s="10">
        <v>6</v>
      </c>
      <c r="CM2023" s="10">
        <v>1</v>
      </c>
      <c r="CN2023" s="10">
        <v>7</v>
      </c>
      <c r="CO2023" s="10">
        <v>7</v>
      </c>
      <c r="CP2023" s="10">
        <v>5</v>
      </c>
      <c r="CQ2023" s="10">
        <v>6</v>
      </c>
      <c r="CR2023" s="10">
        <v>5</v>
      </c>
      <c r="CS2023" s="10">
        <v>6</v>
      </c>
      <c r="CT2023" s="10">
        <v>6</v>
      </c>
      <c r="CU2023" s="10">
        <v>5</v>
      </c>
      <c r="CV2023" s="10">
        <v>4</v>
      </c>
      <c r="CW2023" s="10">
        <v>4</v>
      </c>
      <c r="CX2023" s="10">
        <v>5</v>
      </c>
      <c r="CY2023" s="10">
        <v>4</v>
      </c>
      <c r="CZ2023" s="10">
        <v>5</v>
      </c>
      <c r="DA2023" s="10">
        <v>3</v>
      </c>
      <c r="DB2023" s="10">
        <v>4</v>
      </c>
      <c r="DC2023" s="10">
        <v>6</v>
      </c>
      <c r="DD2023" s="10">
        <v>3</v>
      </c>
      <c r="DE2023" s="10">
        <v>3</v>
      </c>
      <c r="DF2023" s="10">
        <v>4</v>
      </c>
      <c r="DG2023" s="10">
        <v>5</v>
      </c>
      <c r="DH2023" s="10">
        <v>5</v>
      </c>
      <c r="DI2023" s="10">
        <v>5</v>
      </c>
      <c r="DJ2023" s="10">
        <v>3</v>
      </c>
      <c r="DK2023" s="10">
        <v>5</v>
      </c>
      <c r="DL2023" s="10">
        <v>5</v>
      </c>
      <c r="DM2023" s="9" t="s">
        <v>154</v>
      </c>
      <c r="DN2023" s="10">
        <v>1987</v>
      </c>
      <c r="DO2023" s="9">
        <f t="shared" si="8"/>
        <v>34</v>
      </c>
      <c r="DP2023" s="9" t="s">
        <v>155</v>
      </c>
      <c r="DQ2023" s="9" t="s">
        <v>156</v>
      </c>
      <c r="DR2023" s="9" t="s">
        <v>157</v>
      </c>
      <c r="DS2023" s="9" t="s">
        <v>137</v>
      </c>
      <c r="DT2023" s="9" t="s">
        <v>657</v>
      </c>
      <c r="DU2023" s="9" t="s">
        <v>158</v>
      </c>
      <c r="DV2023" s="9" t="str">
        <f>VLOOKUP(DU2023,Metadata!$B$2:$C$7,2,FALSE)</f>
        <v>6+ years</v>
      </c>
    </row>
    <row r="2024" spans="1:126">
      <c r="A2024" s="13">
        <v>2023</v>
      </c>
      <c r="B2024" s="9" t="s">
        <v>135</v>
      </c>
      <c r="C2024" s="9" t="str">
        <f>VLOOKUP(B2024,Metadata!$M$2:$N$6,2,FALSE)</f>
        <v>Permanent Employee</v>
      </c>
      <c r="D2024" s="9" t="s">
        <v>159</v>
      </c>
      <c r="E2024" s="9" t="s">
        <v>137</v>
      </c>
      <c r="F2024" s="9" t="s">
        <v>138</v>
      </c>
      <c r="G2024" s="9" t="s">
        <v>140</v>
      </c>
      <c r="H2024" s="9" t="str">
        <f>IF(G2024="","",VLOOKUP(G2024,Metadata!$J$2:$K$22,2,FALSE))</f>
        <v>Lisbon Metropolitan Area</v>
      </c>
      <c r="I2024" s="9" t="s">
        <v>138</v>
      </c>
      <c r="J2024" s="9" t="str">
        <f>IF(I2024="","",VLOOKUP(I2024,Metadata!$P$2:$Q$43,2,FALSE))</f>
        <v>Europe</v>
      </c>
      <c r="K2024" s="9" t="str">
        <f t="shared" si="0"/>
        <v>Portugal</v>
      </c>
      <c r="L2024" s="9" t="s">
        <v>140</v>
      </c>
      <c r="M2024" s="9" t="str">
        <f>IF(L2024="","",VLOOKUP(L2024,Metadata!$J$2:$K$22,2,FALSE))</f>
        <v>Lisbon Metropolitan Area</v>
      </c>
      <c r="N2024" s="9" t="s">
        <v>214</v>
      </c>
      <c r="O2024" s="9" t="s">
        <v>278</v>
      </c>
      <c r="P2024" s="9" t="s">
        <v>142</v>
      </c>
      <c r="Q2024" s="10" t="str">
        <f t="shared" si="1"/>
        <v>Full Office Job</v>
      </c>
      <c r="R2024" s="10">
        <v>4</v>
      </c>
      <c r="S2024" s="9" t="s">
        <v>192</v>
      </c>
      <c r="T2024" s="9" t="s">
        <v>137</v>
      </c>
      <c r="U2024" s="9" t="str">
        <f>IF(S2024&lt;&gt;"",S2024,IF(T2024&lt;&gt;"",VLOOKUP(T2024,Metadata!$S$2:$T$228,2,FALSE),""))</f>
        <v>Back-End Developer</v>
      </c>
      <c r="V2024" s="9" t="s">
        <v>276</v>
      </c>
      <c r="W2024" s="9" t="s">
        <v>137</v>
      </c>
      <c r="X2024" s="9" t="s">
        <v>269</v>
      </c>
      <c r="Y2024" s="9" t="s">
        <v>137</v>
      </c>
      <c r="Z2024" s="9" t="s">
        <v>184</v>
      </c>
      <c r="AA2024" s="9" t="s">
        <v>137</v>
      </c>
      <c r="AB2024" s="9" t="s">
        <v>137</v>
      </c>
      <c r="AC2024" s="9" t="s">
        <v>147</v>
      </c>
      <c r="AD2024" s="9"/>
      <c r="AE2024" s="9" t="s">
        <v>194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 t="s">
        <v>178</v>
      </c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198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10"/>
      <c r="CB2024" s="10" t="str">
        <f t="shared" si="5"/>
        <v/>
      </c>
      <c r="CC2024" s="10"/>
      <c r="CD2024" s="9" t="str">
        <f t="shared" si="2"/>
        <v/>
      </c>
      <c r="CE2024" s="9" t="s">
        <v>151</v>
      </c>
      <c r="CF2024" s="9" t="s">
        <v>254</v>
      </c>
      <c r="CG2024" s="9">
        <f>IF(CF2024="","",VLOOKUP(CF2024,Metadata!$D$2:$H$20,2,FALSE))</f>
        <v>37500</v>
      </c>
      <c r="CH2024" s="9">
        <f>IF(CF2024="","",VLOOKUP(CF2024,Metadata!$D$2:$H$20,4,FALSE))</f>
        <v>35000</v>
      </c>
      <c r="CI2024" s="9">
        <f>IF(CF2024="","",VLOOKUP(CF2024,Metadata!$D$2:$H$20,5,FALSE))</f>
        <v>40000</v>
      </c>
      <c r="CJ2024" s="9">
        <f t="shared" si="3"/>
        <v>37500</v>
      </c>
      <c r="CK2024" s="9" t="s">
        <v>153</v>
      </c>
      <c r="CL2024" s="10">
        <v>5</v>
      </c>
      <c r="CM2024" s="10">
        <v>4</v>
      </c>
      <c r="CN2024" s="10">
        <v>5</v>
      </c>
      <c r="CO2024" s="10">
        <v>5</v>
      </c>
      <c r="CP2024" s="10">
        <v>5</v>
      </c>
      <c r="CQ2024" s="10">
        <v>4</v>
      </c>
      <c r="CR2024" s="10">
        <v>4</v>
      </c>
      <c r="CS2024" s="10">
        <v>5</v>
      </c>
      <c r="CT2024" s="10">
        <v>4</v>
      </c>
      <c r="CU2024" s="10">
        <v>6</v>
      </c>
      <c r="CV2024" s="10">
        <v>5</v>
      </c>
      <c r="CW2024" s="10">
        <v>6</v>
      </c>
      <c r="CX2024" s="10">
        <v>5</v>
      </c>
      <c r="CY2024" s="10">
        <v>4</v>
      </c>
      <c r="CZ2024" s="10">
        <v>4</v>
      </c>
      <c r="DA2024" s="10">
        <v>4</v>
      </c>
      <c r="DB2024" s="10">
        <v>3</v>
      </c>
      <c r="DC2024" s="10">
        <v>6</v>
      </c>
      <c r="DD2024" s="10">
        <v>4</v>
      </c>
      <c r="DE2024" s="10">
        <v>5</v>
      </c>
      <c r="DF2024" s="10">
        <v>5</v>
      </c>
      <c r="DG2024" s="10">
        <v>5</v>
      </c>
      <c r="DH2024" s="10">
        <v>4</v>
      </c>
      <c r="DI2024" s="10">
        <v>2</v>
      </c>
      <c r="DJ2024" s="10">
        <v>3</v>
      </c>
      <c r="DK2024" s="10">
        <v>3</v>
      </c>
      <c r="DL2024" s="10">
        <v>2</v>
      </c>
      <c r="DM2024" s="9" t="s">
        <v>154</v>
      </c>
      <c r="DN2024" s="10">
        <v>1978</v>
      </c>
      <c r="DO2024" s="9">
        <f t="shared" si="8"/>
        <v>43</v>
      </c>
      <c r="DP2024" s="9" t="s">
        <v>155</v>
      </c>
      <c r="DQ2024" s="9" t="s">
        <v>202</v>
      </c>
      <c r="DR2024" s="9" t="s">
        <v>170</v>
      </c>
      <c r="DS2024" s="9" t="s">
        <v>137</v>
      </c>
      <c r="DT2024" s="9" t="s">
        <v>657</v>
      </c>
      <c r="DU2024" s="9" t="s">
        <v>158</v>
      </c>
      <c r="DV2024" s="9" t="str">
        <f>VLOOKUP(DU2024,Metadata!$B$2:$C$7,2,FALSE)</f>
        <v>6+ years</v>
      </c>
    </row>
    <row r="2025" spans="1:126">
      <c r="A2025" s="13">
        <v>2024</v>
      </c>
      <c r="B2025" s="9" t="s">
        <v>135</v>
      </c>
      <c r="C2025" s="9" t="str">
        <f>VLOOKUP(B2025,Metadata!$M$2:$N$6,2,FALSE)</f>
        <v>Permanent Employee</v>
      </c>
      <c r="D2025" s="9" t="s">
        <v>159</v>
      </c>
      <c r="E2025" s="9" t="s">
        <v>137</v>
      </c>
      <c r="F2025" s="9" t="s">
        <v>138</v>
      </c>
      <c r="G2025" s="9" t="s">
        <v>291</v>
      </c>
      <c r="H2025" s="9" t="str">
        <f>IF(G2025="","",VLOOKUP(G2025,Metadata!$J$2:$K$22,2,FALSE))</f>
        <v>Centre</v>
      </c>
      <c r="I2025" s="9" t="s">
        <v>295</v>
      </c>
      <c r="J2025" s="9" t="str">
        <f>IF(I2025="","",VLOOKUP(I2025,Metadata!$P$2:$Q$43,2,FALSE))</f>
        <v>Europe</v>
      </c>
      <c r="K2025" s="9" t="str">
        <f t="shared" si="0"/>
        <v>International</v>
      </c>
      <c r="L2025" s="9" t="s">
        <v>137</v>
      </c>
      <c r="M2025" s="9" t="str">
        <f>IF(L2025="","",VLOOKUP(L2025,Metadata!$J$2:$K$22,2,FALSE))</f>
        <v/>
      </c>
      <c r="N2025" s="9" t="s">
        <v>141</v>
      </c>
      <c r="O2025" s="9" t="s">
        <v>137</v>
      </c>
      <c r="P2025" s="9" t="s">
        <v>142</v>
      </c>
      <c r="Q2025" s="10" t="str">
        <f t="shared" si="1"/>
        <v>Full Office Job</v>
      </c>
      <c r="R2025" s="10">
        <v>7</v>
      </c>
      <c r="S2025" s="9" t="s">
        <v>313</v>
      </c>
      <c r="T2025" s="9" t="s">
        <v>137</v>
      </c>
      <c r="U2025" s="9" t="str">
        <f>IF(S2025&lt;&gt;"",S2025,IF(T2025&lt;&gt;"",VLOOKUP(T2025,Metadata!$S$2:$T$228,2,FALSE),""))</f>
        <v>Maintenance &amp; Support</v>
      </c>
      <c r="V2025" s="9" t="s">
        <v>304</v>
      </c>
      <c r="W2025" s="9" t="s">
        <v>137</v>
      </c>
      <c r="X2025" s="9" t="s">
        <v>269</v>
      </c>
      <c r="Y2025" s="9" t="s">
        <v>137</v>
      </c>
      <c r="Z2025" s="9" t="s">
        <v>218</v>
      </c>
      <c r="AA2025" s="9" t="s">
        <v>137</v>
      </c>
      <c r="AB2025" s="9" t="s">
        <v>137</v>
      </c>
      <c r="AC2025" s="9" t="s">
        <v>147</v>
      </c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 t="s">
        <v>270</v>
      </c>
      <c r="AW2025" s="9"/>
      <c r="AX2025" s="9" t="s">
        <v>196</v>
      </c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 t="s">
        <v>219</v>
      </c>
      <c r="BR2025" s="9"/>
      <c r="BS2025" s="9"/>
      <c r="BT2025" s="9"/>
      <c r="BU2025" s="9"/>
      <c r="BV2025" s="9"/>
      <c r="BW2025" s="9"/>
      <c r="BX2025" s="9"/>
      <c r="BY2025" s="9"/>
      <c r="BZ2025" s="9"/>
      <c r="CA2025" s="10"/>
      <c r="CB2025" s="10" t="str">
        <f t="shared" si="5"/>
        <v/>
      </c>
      <c r="CC2025" s="10"/>
      <c r="CD2025" s="9" t="str">
        <f t="shared" si="2"/>
        <v/>
      </c>
      <c r="CE2025" s="9" t="s">
        <v>151</v>
      </c>
      <c r="CF2025" s="9" t="s">
        <v>169</v>
      </c>
      <c r="CG2025" s="9">
        <f>IF(CF2025="","",VLOOKUP(CF2025,Metadata!$D$2:$H$20,2,FALSE))</f>
        <v>12500</v>
      </c>
      <c r="CH2025" s="9">
        <f>IF(CF2025="","",VLOOKUP(CF2025,Metadata!$D$2:$H$20,4,FALSE))</f>
        <v>0</v>
      </c>
      <c r="CI2025" s="9">
        <f>IF(CF2025="","",VLOOKUP(CF2025,Metadata!$D$2:$H$20,5,FALSE))</f>
        <v>15000</v>
      </c>
      <c r="CJ2025" s="9">
        <f t="shared" si="3"/>
        <v>12500</v>
      </c>
      <c r="CK2025" s="9" t="s">
        <v>153</v>
      </c>
      <c r="CL2025" s="10">
        <v>2</v>
      </c>
      <c r="CM2025" s="10">
        <v>3</v>
      </c>
      <c r="CN2025" s="10">
        <v>7</v>
      </c>
      <c r="CO2025" s="10">
        <v>7</v>
      </c>
      <c r="CP2025" s="10">
        <v>7</v>
      </c>
      <c r="CQ2025" s="10">
        <v>7</v>
      </c>
      <c r="CR2025" s="10">
        <v>7</v>
      </c>
      <c r="CS2025" s="10">
        <v>7</v>
      </c>
      <c r="CT2025" s="10">
        <v>7</v>
      </c>
      <c r="CU2025" s="10">
        <v>7</v>
      </c>
      <c r="CV2025" s="10">
        <v>7</v>
      </c>
      <c r="CW2025" s="10">
        <v>7</v>
      </c>
      <c r="CX2025" s="10">
        <v>7</v>
      </c>
      <c r="CY2025" s="10">
        <v>7</v>
      </c>
      <c r="CZ2025" s="10">
        <v>7</v>
      </c>
      <c r="DA2025" s="10">
        <v>7</v>
      </c>
      <c r="DB2025" s="10">
        <v>7</v>
      </c>
      <c r="DC2025" s="10">
        <v>7</v>
      </c>
      <c r="DD2025" s="10">
        <v>7</v>
      </c>
      <c r="DE2025" s="10">
        <v>7</v>
      </c>
      <c r="DF2025" s="10">
        <v>7</v>
      </c>
      <c r="DG2025" s="10">
        <v>7</v>
      </c>
      <c r="DH2025" s="10">
        <v>7</v>
      </c>
      <c r="DI2025" s="10">
        <v>7</v>
      </c>
      <c r="DJ2025" s="10">
        <v>7</v>
      </c>
      <c r="DK2025" s="10">
        <v>7</v>
      </c>
      <c r="DL2025" s="10">
        <v>7</v>
      </c>
      <c r="DM2025" s="9" t="s">
        <v>154</v>
      </c>
      <c r="DN2025" s="10">
        <v>1983</v>
      </c>
      <c r="DO2025" s="9">
        <f t="shared" si="8"/>
        <v>38</v>
      </c>
      <c r="DP2025" s="9" t="s">
        <v>155</v>
      </c>
      <c r="DQ2025" s="9" t="s">
        <v>202</v>
      </c>
      <c r="DR2025" s="9" t="s">
        <v>157</v>
      </c>
      <c r="DS2025" s="9" t="s">
        <v>137</v>
      </c>
      <c r="DT2025" s="9" t="s">
        <v>657</v>
      </c>
      <c r="DU2025" s="9" t="s">
        <v>168</v>
      </c>
      <c r="DV2025" s="9" t="str">
        <f>VLOOKUP(DU2025,Metadata!$B$2:$C$7,2,FALSE)</f>
        <v>0 - 3 years</v>
      </c>
    </row>
    <row r="2026" spans="1:126">
      <c r="A2026" s="13">
        <v>2025</v>
      </c>
      <c r="B2026" s="9" t="s">
        <v>135</v>
      </c>
      <c r="C2026" s="9" t="str">
        <f>VLOOKUP(B2026,Metadata!$M$2:$N$6,2,FALSE)</f>
        <v>Permanent Employee</v>
      </c>
      <c r="D2026" s="9" t="s">
        <v>159</v>
      </c>
      <c r="E2026" s="9" t="s">
        <v>137</v>
      </c>
      <c r="F2026" s="9" t="s">
        <v>138</v>
      </c>
      <c r="G2026" s="9" t="s">
        <v>172</v>
      </c>
      <c r="H2026" s="9" t="str">
        <f>IF(G2026="","",VLOOKUP(G2026,Metadata!$J$2:$K$22,2,FALSE))</f>
        <v>Porto Metropolitan Area</v>
      </c>
      <c r="I2026" s="9" t="s">
        <v>138</v>
      </c>
      <c r="J2026" s="9" t="str">
        <f>IF(I2026="","",VLOOKUP(I2026,Metadata!$P$2:$Q$43,2,FALSE))</f>
        <v>Europe</v>
      </c>
      <c r="K2026" s="9" t="str">
        <f t="shared" si="0"/>
        <v>Portugal</v>
      </c>
      <c r="L2026" s="9" t="s">
        <v>140</v>
      </c>
      <c r="M2026" s="9" t="str">
        <f>IF(L2026="","",VLOOKUP(L2026,Metadata!$J$2:$K$22,2,FALSE))</f>
        <v>Lisbon Metropolitan Area</v>
      </c>
      <c r="N2026" s="9" t="s">
        <v>214</v>
      </c>
      <c r="O2026" s="9" t="s">
        <v>239</v>
      </c>
      <c r="P2026" s="9" t="s">
        <v>191</v>
      </c>
      <c r="Q2026" s="10" t="str">
        <f t="shared" si="1"/>
        <v>Remote Job (full or flexible)</v>
      </c>
      <c r="R2026" s="10">
        <v>3</v>
      </c>
      <c r="S2026" s="9" t="s">
        <v>260</v>
      </c>
      <c r="T2026" s="9" t="s">
        <v>137</v>
      </c>
      <c r="U2026" s="9" t="str">
        <f>IF(S2026&lt;&gt;"",S2026,IF(T2026&lt;&gt;"",VLOOKUP(T2026,Metadata!$S$2:$T$228,2,FALSE),""))</f>
        <v>DevOps Engineer</v>
      </c>
      <c r="V2026" s="9" t="s">
        <v>261</v>
      </c>
      <c r="W2026" s="9" t="s">
        <v>137</v>
      </c>
      <c r="X2026" s="9" t="s">
        <v>208</v>
      </c>
      <c r="Y2026" s="9" t="s">
        <v>137</v>
      </c>
      <c r="Z2026" s="9" t="s">
        <v>224</v>
      </c>
      <c r="AA2026" s="9" t="s">
        <v>137</v>
      </c>
      <c r="AB2026" s="9" t="s">
        <v>253</v>
      </c>
      <c r="AC2026" s="9"/>
      <c r="AD2026" s="9" t="s">
        <v>148</v>
      </c>
      <c r="AE2026" s="9"/>
      <c r="AF2026" s="9" t="s">
        <v>243</v>
      </c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 t="s">
        <v>167</v>
      </c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10"/>
      <c r="CB2026" s="10" t="str">
        <f t="shared" si="5"/>
        <v/>
      </c>
      <c r="CC2026" s="10"/>
      <c r="CD2026" s="9" t="str">
        <f t="shared" si="2"/>
        <v/>
      </c>
      <c r="CE2026" s="9" t="s">
        <v>151</v>
      </c>
      <c r="CF2026" s="9" t="s">
        <v>225</v>
      </c>
      <c r="CG2026" s="9">
        <f>IF(CF2026="","",VLOOKUP(CF2026,Metadata!$D$2:$H$20,2,FALSE))</f>
        <v>22500</v>
      </c>
      <c r="CH2026" s="9">
        <f>IF(CF2026="","",VLOOKUP(CF2026,Metadata!$D$2:$H$20,4,FALSE))</f>
        <v>20000</v>
      </c>
      <c r="CI2026" s="9">
        <f>IF(CF2026="","",VLOOKUP(CF2026,Metadata!$D$2:$H$20,5,FALSE))</f>
        <v>25000</v>
      </c>
      <c r="CJ2026" s="9">
        <f t="shared" si="3"/>
        <v>22500</v>
      </c>
      <c r="CK2026" s="9" t="s">
        <v>153</v>
      </c>
      <c r="CL2026" s="10">
        <v>3</v>
      </c>
      <c r="CM2026" s="10">
        <v>4</v>
      </c>
      <c r="CN2026" s="10">
        <v>6</v>
      </c>
      <c r="CO2026" s="10">
        <v>7</v>
      </c>
      <c r="CP2026" s="10">
        <v>4</v>
      </c>
      <c r="CQ2026" s="10">
        <v>5</v>
      </c>
      <c r="CR2026" s="10">
        <v>4</v>
      </c>
      <c r="CS2026" s="10">
        <v>6</v>
      </c>
      <c r="CT2026" s="10">
        <v>4</v>
      </c>
      <c r="CU2026" s="10">
        <v>4</v>
      </c>
      <c r="CV2026" s="10">
        <v>4</v>
      </c>
      <c r="CW2026" s="10">
        <v>3</v>
      </c>
      <c r="CX2026" s="10">
        <v>5</v>
      </c>
      <c r="CY2026" s="10">
        <v>6</v>
      </c>
      <c r="CZ2026" s="10">
        <v>3</v>
      </c>
      <c r="DA2026" s="10">
        <v>3</v>
      </c>
      <c r="DB2026" s="10">
        <v>3</v>
      </c>
      <c r="DC2026" s="10">
        <v>4</v>
      </c>
      <c r="DD2026" s="10">
        <v>2</v>
      </c>
      <c r="DE2026" s="10">
        <v>4</v>
      </c>
      <c r="DF2026" s="10">
        <v>3</v>
      </c>
      <c r="DG2026" s="10">
        <v>6</v>
      </c>
      <c r="DH2026" s="10">
        <v>6</v>
      </c>
      <c r="DI2026" s="10">
        <v>5</v>
      </c>
      <c r="DJ2026" s="10">
        <v>1</v>
      </c>
      <c r="DK2026" s="10">
        <v>3</v>
      </c>
      <c r="DL2026" s="10">
        <v>1</v>
      </c>
      <c r="DM2026" s="9" t="s">
        <v>154</v>
      </c>
      <c r="DN2026" s="10">
        <v>1991</v>
      </c>
      <c r="DO2026" s="9">
        <f t="shared" si="8"/>
        <v>30</v>
      </c>
      <c r="DP2026" s="9" t="s">
        <v>155</v>
      </c>
      <c r="DQ2026" s="9" t="s">
        <v>210</v>
      </c>
      <c r="DR2026" s="9" t="s">
        <v>157</v>
      </c>
      <c r="DS2026" s="9" t="s">
        <v>137</v>
      </c>
      <c r="DT2026" s="9" t="s">
        <v>657</v>
      </c>
      <c r="DU2026" s="9" t="s">
        <v>223</v>
      </c>
      <c r="DV2026" s="9" t="str">
        <f>VLOOKUP(DU2026,Metadata!$B$2:$C$7,2,FALSE)</f>
        <v>3 - 6 years</v>
      </c>
    </row>
    <row r="2027" spans="1:126">
      <c r="A2027" s="13">
        <v>2026</v>
      </c>
      <c r="B2027" s="9" t="s">
        <v>135</v>
      </c>
      <c r="C2027" s="9" t="str">
        <f>VLOOKUP(B2027,Metadata!$M$2:$N$6,2,FALSE)</f>
        <v>Permanent Employee</v>
      </c>
      <c r="D2027" s="9" t="s">
        <v>136</v>
      </c>
      <c r="E2027" s="9" t="s">
        <v>137</v>
      </c>
      <c r="F2027" s="9" t="s">
        <v>138</v>
      </c>
      <c r="G2027" s="9" t="s">
        <v>172</v>
      </c>
      <c r="H2027" s="9" t="str">
        <f>IF(G2027="","",VLOOKUP(G2027,Metadata!$J$2:$K$22,2,FALSE))</f>
        <v>Porto Metropolitan Area</v>
      </c>
      <c r="I2027" s="9" t="s">
        <v>138</v>
      </c>
      <c r="J2027" s="9" t="str">
        <f>IF(I2027="","",VLOOKUP(I2027,Metadata!$P$2:$Q$43,2,FALSE))</f>
        <v>Europe</v>
      </c>
      <c r="K2027" s="9" t="str">
        <f t="shared" si="0"/>
        <v>Portugal</v>
      </c>
      <c r="L2027" s="9" t="s">
        <v>172</v>
      </c>
      <c r="M2027" s="9" t="str">
        <f>IF(L2027="","",VLOOKUP(L2027,Metadata!$J$2:$K$22,2,FALSE))</f>
        <v>Porto Metropolitan Area</v>
      </c>
      <c r="N2027" s="9" t="s">
        <v>141</v>
      </c>
      <c r="O2027" s="9" t="s">
        <v>137</v>
      </c>
      <c r="P2027" s="9" t="s">
        <v>191</v>
      </c>
      <c r="Q2027" s="10" t="str">
        <f t="shared" si="1"/>
        <v>Remote Job (full or flexible)</v>
      </c>
      <c r="R2027" s="10">
        <v>6</v>
      </c>
      <c r="S2027" s="9" t="s">
        <v>332</v>
      </c>
      <c r="T2027" s="9" t="s">
        <v>137</v>
      </c>
      <c r="U2027" s="9" t="str">
        <f>IF(S2027&lt;&gt;"",S2027,IF(T2027&lt;&gt;"",VLOOKUP(T2027,Metadata!$S$2:$T$228,2,FALSE),""))</f>
        <v>UX/UI Designer</v>
      </c>
      <c r="V2027" s="9" t="s">
        <v>174</v>
      </c>
      <c r="W2027" s="9" t="s">
        <v>137</v>
      </c>
      <c r="X2027" s="9" t="s">
        <v>163</v>
      </c>
      <c r="Y2027" s="9" t="s">
        <v>137</v>
      </c>
      <c r="Z2027" s="9" t="s">
        <v>262</v>
      </c>
      <c r="AA2027" s="9" t="s">
        <v>137</v>
      </c>
      <c r="AB2027" s="9" t="s">
        <v>137</v>
      </c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 t="s">
        <v>150</v>
      </c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 t="s">
        <v>150</v>
      </c>
      <c r="BZ2027" s="9" t="s">
        <v>137</v>
      </c>
      <c r="CA2027" s="10"/>
      <c r="CB2027" s="10" t="str">
        <f t="shared" si="5"/>
        <v/>
      </c>
      <c r="CC2027" s="10"/>
      <c r="CD2027" s="9" t="str">
        <f t="shared" si="2"/>
        <v/>
      </c>
      <c r="CE2027" s="9" t="s">
        <v>168</v>
      </c>
      <c r="CF2027" s="9" t="s">
        <v>225</v>
      </c>
      <c r="CG2027" s="9">
        <f>IF(CF2027="","",VLOOKUP(CF2027,Metadata!$D$2:$H$20,2,FALSE))</f>
        <v>22500</v>
      </c>
      <c r="CH2027" s="9">
        <f>IF(CF2027="","",VLOOKUP(CF2027,Metadata!$D$2:$H$20,4,FALSE))</f>
        <v>20000</v>
      </c>
      <c r="CI2027" s="9">
        <f>IF(CF2027="","",VLOOKUP(CF2027,Metadata!$D$2:$H$20,5,FALSE))</f>
        <v>25000</v>
      </c>
      <c r="CJ2027" s="9">
        <f t="shared" si="3"/>
        <v>22500</v>
      </c>
      <c r="CK2027" s="9" t="s">
        <v>189</v>
      </c>
      <c r="CL2027" s="10">
        <v>4</v>
      </c>
      <c r="CM2027" s="10">
        <v>4</v>
      </c>
      <c r="CN2027" s="10">
        <v>7</v>
      </c>
      <c r="CO2027" s="10">
        <v>7</v>
      </c>
      <c r="CP2027" s="10">
        <v>2</v>
      </c>
      <c r="CQ2027" s="10">
        <v>7</v>
      </c>
      <c r="CR2027" s="10">
        <v>7</v>
      </c>
      <c r="CS2027" s="10">
        <v>7</v>
      </c>
      <c r="CT2027" s="10">
        <v>7</v>
      </c>
      <c r="CU2027" s="10">
        <v>7</v>
      </c>
      <c r="CV2027" s="10">
        <v>7</v>
      </c>
      <c r="CW2027" s="10">
        <v>7</v>
      </c>
      <c r="CX2027" s="10">
        <v>7</v>
      </c>
      <c r="CY2027" s="10">
        <v>7</v>
      </c>
      <c r="CZ2027" s="10">
        <v>7</v>
      </c>
      <c r="DA2027" s="10">
        <v>6</v>
      </c>
      <c r="DB2027" s="10">
        <v>7</v>
      </c>
      <c r="DC2027" s="10">
        <v>4</v>
      </c>
      <c r="DD2027" s="10">
        <v>7</v>
      </c>
      <c r="DE2027" s="10">
        <v>7</v>
      </c>
      <c r="DF2027" s="10">
        <v>7</v>
      </c>
      <c r="DG2027" s="10">
        <v>7</v>
      </c>
      <c r="DH2027" s="10">
        <v>5</v>
      </c>
      <c r="DI2027" s="10">
        <v>7</v>
      </c>
      <c r="DJ2027" s="10">
        <v>4</v>
      </c>
      <c r="DK2027" s="10">
        <v>7</v>
      </c>
      <c r="DL2027" s="10">
        <v>4</v>
      </c>
      <c r="DM2027" s="9" t="s">
        <v>154</v>
      </c>
      <c r="DN2027" s="10">
        <v>1994</v>
      </c>
      <c r="DO2027" s="9">
        <f t="shared" si="8"/>
        <v>27</v>
      </c>
      <c r="DP2027" s="9" t="s">
        <v>222</v>
      </c>
      <c r="DQ2027" s="9" t="s">
        <v>210</v>
      </c>
      <c r="DR2027" s="9" t="s">
        <v>157</v>
      </c>
      <c r="DS2027" s="9" t="s">
        <v>137</v>
      </c>
      <c r="DT2027" s="9" t="s">
        <v>657</v>
      </c>
      <c r="DU2027" s="9" t="s">
        <v>223</v>
      </c>
      <c r="DV2027" s="9" t="str">
        <f>VLOOKUP(DU2027,Metadata!$B$2:$C$7,2,FALSE)</f>
        <v>3 - 6 years</v>
      </c>
    </row>
    <row r="2028" spans="1:126">
      <c r="A2028" s="13">
        <v>2027</v>
      </c>
      <c r="B2028" s="9" t="s">
        <v>135</v>
      </c>
      <c r="C2028" s="9" t="str">
        <f>VLOOKUP(B2028,Metadata!$M$2:$N$6,2,FALSE)</f>
        <v>Permanent Employee</v>
      </c>
      <c r="D2028" s="9" t="s">
        <v>136</v>
      </c>
      <c r="E2028" s="9" t="s">
        <v>137</v>
      </c>
      <c r="F2028" s="9" t="s">
        <v>138</v>
      </c>
      <c r="G2028" s="9" t="s">
        <v>140</v>
      </c>
      <c r="H2028" s="9" t="str">
        <f>IF(G2028="","",VLOOKUP(G2028,Metadata!$J$2:$K$22,2,FALSE))</f>
        <v>Lisbon Metropolitan Area</v>
      </c>
      <c r="I2028" s="9" t="s">
        <v>173</v>
      </c>
      <c r="J2028" s="9" t="str">
        <f>IF(I2028="","",VLOOKUP(I2028,Metadata!$P$2:$Q$43,2,FALSE))</f>
        <v>N/A</v>
      </c>
      <c r="K2028" s="9" t="str">
        <f t="shared" si="0"/>
        <v>International</v>
      </c>
      <c r="L2028" s="9" t="s">
        <v>137</v>
      </c>
      <c r="M2028" s="9" t="str">
        <f>IF(L2028="","",VLOOKUP(L2028,Metadata!$J$2:$K$22,2,FALSE))</f>
        <v/>
      </c>
      <c r="N2028" s="9" t="s">
        <v>141</v>
      </c>
      <c r="O2028" s="9" t="s">
        <v>137</v>
      </c>
      <c r="P2028" s="9" t="s">
        <v>191</v>
      </c>
      <c r="Q2028" s="10" t="str">
        <f t="shared" si="1"/>
        <v>Remote Job (full or flexible)</v>
      </c>
      <c r="R2028" s="10">
        <v>6</v>
      </c>
      <c r="S2028" s="9" t="s">
        <v>192</v>
      </c>
      <c r="T2028" s="9" t="s">
        <v>137</v>
      </c>
      <c r="U2028" s="9" t="str">
        <f>IF(S2028&lt;&gt;"",S2028,IF(T2028&lt;&gt;"",VLOOKUP(T2028,Metadata!$S$2:$T$228,2,FALSE),""))</f>
        <v>Back-End Developer</v>
      </c>
      <c r="V2028" s="9" t="s">
        <v>261</v>
      </c>
      <c r="W2028" s="9" t="s">
        <v>137</v>
      </c>
      <c r="X2028" s="9" t="s">
        <v>242</v>
      </c>
      <c r="Y2028" s="9" t="s">
        <v>137</v>
      </c>
      <c r="Z2028" s="9" t="s">
        <v>184</v>
      </c>
      <c r="AA2028" s="9" t="s">
        <v>137</v>
      </c>
      <c r="AB2028" s="9" t="s">
        <v>137</v>
      </c>
      <c r="AC2028" s="9"/>
      <c r="AD2028" s="9"/>
      <c r="AE2028" s="9"/>
      <c r="AF2028" s="9"/>
      <c r="AG2028" s="9"/>
      <c r="AH2028" s="9"/>
      <c r="AI2028" s="9"/>
      <c r="AJ2028" s="9"/>
      <c r="AK2028" s="9" t="s">
        <v>302</v>
      </c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 t="s">
        <v>303</v>
      </c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10"/>
      <c r="CB2028" s="10" t="str">
        <f t="shared" si="5"/>
        <v/>
      </c>
      <c r="CC2028" s="10"/>
      <c r="CD2028" s="9" t="str">
        <f t="shared" si="2"/>
        <v/>
      </c>
      <c r="CE2028" s="9" t="s">
        <v>232</v>
      </c>
      <c r="CF2028" s="9" t="s">
        <v>588</v>
      </c>
      <c r="CG2028" s="9">
        <f>IF(CF2028="","",VLOOKUP(CF2028,Metadata!$D$2:$H$20,2,FALSE))</f>
        <v>87500</v>
      </c>
      <c r="CH2028" s="9">
        <f>IF(CF2028="","",VLOOKUP(CF2028,Metadata!$D$2:$H$20,4,FALSE))</f>
        <v>85000</v>
      </c>
      <c r="CI2028" s="9">
        <f>IF(CF2028="","",VLOOKUP(CF2028,Metadata!$D$2:$H$20,5,FALSE))</f>
        <v>90000</v>
      </c>
      <c r="CJ2028" s="9">
        <f t="shared" si="3"/>
        <v>87500</v>
      </c>
      <c r="CK2028" s="9" t="s">
        <v>221</v>
      </c>
      <c r="CL2028" s="10">
        <v>7</v>
      </c>
      <c r="CM2028" s="10">
        <v>1</v>
      </c>
      <c r="CN2028" s="10">
        <v>7</v>
      </c>
      <c r="CO2028" s="10">
        <v>7</v>
      </c>
      <c r="CP2028" s="10">
        <v>5</v>
      </c>
      <c r="CQ2028" s="10">
        <v>6</v>
      </c>
      <c r="CR2028" s="10">
        <v>6</v>
      </c>
      <c r="CS2028" s="10">
        <v>5</v>
      </c>
      <c r="CT2028" s="10">
        <v>6</v>
      </c>
      <c r="CU2028" s="10">
        <v>4</v>
      </c>
      <c r="CV2028" s="10">
        <v>4</v>
      </c>
      <c r="CW2028" s="10">
        <v>3</v>
      </c>
      <c r="CX2028" s="10">
        <v>5</v>
      </c>
      <c r="CY2028" s="10">
        <v>7</v>
      </c>
      <c r="CZ2028" s="10">
        <v>5</v>
      </c>
      <c r="DA2028" s="10">
        <v>2</v>
      </c>
      <c r="DB2028" s="10">
        <v>1</v>
      </c>
      <c r="DC2028" s="10">
        <v>2</v>
      </c>
      <c r="DD2028" s="10">
        <v>2</v>
      </c>
      <c r="DE2028" s="10">
        <v>6</v>
      </c>
      <c r="DF2028" s="10">
        <v>4</v>
      </c>
      <c r="DG2028" s="10">
        <v>3</v>
      </c>
      <c r="DH2028" s="10">
        <v>2</v>
      </c>
      <c r="DI2028" s="10">
        <v>6</v>
      </c>
      <c r="DJ2028" s="10">
        <v>2</v>
      </c>
      <c r="DK2028" s="10">
        <v>2</v>
      </c>
      <c r="DL2028" s="10">
        <v>5</v>
      </c>
      <c r="DM2028" s="9" t="s">
        <v>154</v>
      </c>
      <c r="DN2028" s="10">
        <v>1987</v>
      </c>
      <c r="DO2028" s="9">
        <f t="shared" si="8"/>
        <v>34</v>
      </c>
      <c r="DP2028" s="9" t="s">
        <v>155</v>
      </c>
      <c r="DQ2028" s="9" t="s">
        <v>156</v>
      </c>
      <c r="DR2028" s="9" t="s">
        <v>157</v>
      </c>
      <c r="DS2028" s="9" t="s">
        <v>137</v>
      </c>
      <c r="DT2028" s="9" t="s">
        <v>657</v>
      </c>
      <c r="DU2028" s="9" t="s">
        <v>203</v>
      </c>
      <c r="DV2028" s="9" t="str">
        <f>VLOOKUP(DU2028,Metadata!$B$2:$C$7,2,FALSE)</f>
        <v>6+ years</v>
      </c>
    </row>
    <row r="2029" spans="1:126">
      <c r="A2029" s="13">
        <v>2028</v>
      </c>
      <c r="B2029" s="9" t="s">
        <v>135</v>
      </c>
      <c r="C2029" s="9" t="str">
        <f>VLOOKUP(B2029,Metadata!$M$2:$N$6,2,FALSE)</f>
        <v>Permanent Employee</v>
      </c>
      <c r="D2029" s="9" t="s">
        <v>159</v>
      </c>
      <c r="E2029" s="9" t="s">
        <v>137</v>
      </c>
      <c r="F2029" s="9" t="s">
        <v>138</v>
      </c>
      <c r="G2029" s="9" t="s">
        <v>172</v>
      </c>
      <c r="H2029" s="9" t="str">
        <f>IF(G2029="","",VLOOKUP(G2029,Metadata!$J$2:$K$22,2,FALSE))</f>
        <v>Porto Metropolitan Area</v>
      </c>
      <c r="I2029" s="9" t="s">
        <v>138</v>
      </c>
      <c r="J2029" s="9" t="str">
        <f>IF(I2029="","",VLOOKUP(I2029,Metadata!$P$2:$Q$43,2,FALSE))</f>
        <v>Europe</v>
      </c>
      <c r="K2029" s="9" t="str">
        <f t="shared" si="0"/>
        <v>Portugal</v>
      </c>
      <c r="L2029" s="9" t="s">
        <v>140</v>
      </c>
      <c r="M2029" s="9" t="str">
        <f>IF(L2029="","",VLOOKUP(L2029,Metadata!$J$2:$K$22,2,FALSE))</f>
        <v>Lisbon Metropolitan Area</v>
      </c>
      <c r="N2029" s="9" t="s">
        <v>141</v>
      </c>
      <c r="O2029" s="9" t="s">
        <v>137</v>
      </c>
      <c r="P2029" s="9" t="s">
        <v>191</v>
      </c>
      <c r="Q2029" s="10" t="str">
        <f t="shared" si="1"/>
        <v>Remote Job (full or flexible)</v>
      </c>
      <c r="R2029" s="10">
        <v>6</v>
      </c>
      <c r="S2029" s="9" t="s">
        <v>319</v>
      </c>
      <c r="T2029" s="9" t="s">
        <v>137</v>
      </c>
      <c r="U2029" s="9" t="str">
        <f>IF(S2029&lt;&gt;"",S2029,IF(T2029&lt;&gt;"",VLOOKUP(T2029,Metadata!$S$2:$T$228,2,FALSE),""))</f>
        <v>CTO</v>
      </c>
      <c r="V2029" s="9" t="s">
        <v>137</v>
      </c>
      <c r="W2029" s="9" t="s">
        <v>742</v>
      </c>
      <c r="X2029" s="9" t="s">
        <v>163</v>
      </c>
      <c r="Y2029" s="9" t="s">
        <v>137</v>
      </c>
      <c r="Z2029" s="9" t="s">
        <v>262</v>
      </c>
      <c r="AA2029" s="9" t="s">
        <v>165</v>
      </c>
      <c r="AB2029" s="9" t="s">
        <v>137</v>
      </c>
      <c r="AC2029" s="9"/>
      <c r="AD2029" s="9"/>
      <c r="AE2029" s="9"/>
      <c r="AF2029" s="9"/>
      <c r="AG2029" s="9"/>
      <c r="AH2029" s="9"/>
      <c r="AI2029" s="9"/>
      <c r="AJ2029" s="9" t="s">
        <v>185</v>
      </c>
      <c r="AK2029" s="9" t="s">
        <v>302</v>
      </c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 t="s">
        <v>303</v>
      </c>
      <c r="BN2029" s="9" t="s">
        <v>186</v>
      </c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10"/>
      <c r="CB2029" s="10" t="str">
        <f t="shared" si="5"/>
        <v/>
      </c>
      <c r="CC2029" s="10"/>
      <c r="CD2029" s="9" t="str">
        <f t="shared" si="2"/>
        <v/>
      </c>
      <c r="CE2029" s="9" t="s">
        <v>232</v>
      </c>
      <c r="CF2029" s="9" t="s">
        <v>248</v>
      </c>
      <c r="CG2029" s="9">
        <f>IF(CF2029="","",VLOOKUP(CF2029,Metadata!$D$2:$H$20,2,FALSE))</f>
        <v>57500</v>
      </c>
      <c r="CH2029" s="9">
        <f>IF(CF2029="","",VLOOKUP(CF2029,Metadata!$D$2:$H$20,4,FALSE))</f>
        <v>55000</v>
      </c>
      <c r="CI2029" s="9">
        <f>IF(CF2029="","",VLOOKUP(CF2029,Metadata!$D$2:$H$20,5,FALSE))</f>
        <v>60000</v>
      </c>
      <c r="CJ2029" s="9">
        <f t="shared" si="3"/>
        <v>57500</v>
      </c>
      <c r="CK2029" s="9" t="s">
        <v>153</v>
      </c>
      <c r="CL2029" s="10">
        <v>7</v>
      </c>
      <c r="CM2029" s="10">
        <v>1</v>
      </c>
      <c r="CN2029" s="10">
        <v>7</v>
      </c>
      <c r="CO2029" s="10">
        <v>6</v>
      </c>
      <c r="CP2029" s="10">
        <v>7</v>
      </c>
      <c r="CQ2029" s="10">
        <v>7</v>
      </c>
      <c r="CR2029" s="10">
        <v>5</v>
      </c>
      <c r="CS2029" s="10">
        <v>7</v>
      </c>
      <c r="CT2029" s="10">
        <v>6</v>
      </c>
      <c r="CU2029" s="10">
        <v>5</v>
      </c>
      <c r="CV2029" s="10">
        <v>7</v>
      </c>
      <c r="CW2029" s="10">
        <v>5</v>
      </c>
      <c r="CX2029" s="10">
        <v>7</v>
      </c>
      <c r="CY2029" s="10">
        <v>7</v>
      </c>
      <c r="CZ2029" s="10">
        <v>5</v>
      </c>
      <c r="DA2029" s="10">
        <v>5</v>
      </c>
      <c r="DB2029" s="10">
        <v>1</v>
      </c>
      <c r="DC2029" s="10">
        <v>6</v>
      </c>
      <c r="DD2029" s="10">
        <v>2</v>
      </c>
      <c r="DE2029" s="10">
        <v>5</v>
      </c>
      <c r="DF2029" s="10">
        <v>7</v>
      </c>
      <c r="DG2029" s="10">
        <v>5</v>
      </c>
      <c r="DH2029" s="10">
        <v>4</v>
      </c>
      <c r="DI2029" s="10">
        <v>7</v>
      </c>
      <c r="DJ2029" s="10">
        <v>7</v>
      </c>
      <c r="DK2029" s="10">
        <v>6</v>
      </c>
      <c r="DL2029" s="10">
        <v>7</v>
      </c>
      <c r="DM2029" s="9" t="s">
        <v>154</v>
      </c>
      <c r="DN2029" s="10">
        <v>1976</v>
      </c>
      <c r="DO2029" s="9">
        <f t="shared" si="8"/>
        <v>45</v>
      </c>
      <c r="DP2029" s="9" t="s">
        <v>155</v>
      </c>
      <c r="DQ2029" s="9" t="s">
        <v>156</v>
      </c>
      <c r="DR2029" s="9" t="s">
        <v>157</v>
      </c>
      <c r="DS2029" s="9" t="s">
        <v>137</v>
      </c>
      <c r="DT2029" s="9" t="s">
        <v>657</v>
      </c>
      <c r="DU2029" s="9" t="s">
        <v>158</v>
      </c>
      <c r="DV2029" s="9" t="str">
        <f>VLOOKUP(DU2029,Metadata!$B$2:$C$7,2,FALSE)</f>
        <v>6+ years</v>
      </c>
    </row>
    <row r="2030" spans="1:126">
      <c r="A2030" s="13">
        <v>2029</v>
      </c>
      <c r="B2030" s="9" t="s">
        <v>135</v>
      </c>
      <c r="C2030" s="9" t="str">
        <f>VLOOKUP(B2030,Metadata!$M$2:$N$6,2,FALSE)</f>
        <v>Permanent Employee</v>
      </c>
      <c r="D2030" s="9" t="s">
        <v>159</v>
      </c>
      <c r="E2030" s="9" t="s">
        <v>137</v>
      </c>
      <c r="F2030" s="9" t="s">
        <v>138</v>
      </c>
      <c r="G2030" s="9" t="s">
        <v>140</v>
      </c>
      <c r="H2030" s="9" t="str">
        <f>IF(G2030="","",VLOOKUP(G2030,Metadata!$J$2:$K$22,2,FALSE))</f>
        <v>Lisbon Metropolitan Area</v>
      </c>
      <c r="I2030" s="9" t="s">
        <v>320</v>
      </c>
      <c r="J2030" s="9" t="str">
        <f>IF(I2030="","",VLOOKUP(I2030,Metadata!$P$2:$Q$43,2,FALSE))</f>
        <v>Europe</v>
      </c>
      <c r="K2030" s="9" t="str">
        <f t="shared" si="0"/>
        <v>International</v>
      </c>
      <c r="L2030" s="9" t="s">
        <v>137</v>
      </c>
      <c r="M2030" s="9" t="str">
        <f>IF(L2030="","",VLOOKUP(L2030,Metadata!$J$2:$K$22,2,FALSE))</f>
        <v/>
      </c>
      <c r="N2030" s="9" t="s">
        <v>141</v>
      </c>
      <c r="O2030" s="9" t="s">
        <v>137</v>
      </c>
      <c r="P2030" s="9" t="s">
        <v>142</v>
      </c>
      <c r="Q2030" s="10" t="str">
        <f t="shared" si="1"/>
        <v>Full Office Job</v>
      </c>
      <c r="R2030" s="10">
        <v>4</v>
      </c>
      <c r="S2030" s="9" t="s">
        <v>266</v>
      </c>
      <c r="T2030" s="9" t="s">
        <v>137</v>
      </c>
      <c r="U2030" s="9" t="str">
        <f>IF(S2030&lt;&gt;"",S2030,IF(T2030&lt;&gt;"",VLOOKUP(T2030,Metadata!$S$2:$T$228,2,FALSE),""))</f>
        <v>Data Scientist/Data Engineer</v>
      </c>
      <c r="V2030" s="9" t="s">
        <v>323</v>
      </c>
      <c r="W2030" s="9" t="s">
        <v>137</v>
      </c>
      <c r="X2030" s="9" t="s">
        <v>145</v>
      </c>
      <c r="Y2030" s="9" t="s">
        <v>137</v>
      </c>
      <c r="Z2030" s="9" t="s">
        <v>184</v>
      </c>
      <c r="AA2030" s="9" t="s">
        <v>137</v>
      </c>
      <c r="AB2030" s="9" t="s">
        <v>253</v>
      </c>
      <c r="AC2030" s="9" t="s">
        <v>147</v>
      </c>
      <c r="AD2030" s="9"/>
      <c r="AE2030" s="9"/>
      <c r="AF2030" s="9" t="s">
        <v>243</v>
      </c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 t="s">
        <v>150</v>
      </c>
      <c r="BZ2030" s="9" t="s">
        <v>137</v>
      </c>
      <c r="CA2030" s="10"/>
      <c r="CB2030" s="10" t="str">
        <f t="shared" si="5"/>
        <v/>
      </c>
      <c r="CC2030" s="10"/>
      <c r="CD2030" s="9" t="str">
        <f t="shared" si="2"/>
        <v/>
      </c>
      <c r="CE2030" s="9" t="s">
        <v>232</v>
      </c>
      <c r="CF2030" s="9" t="s">
        <v>245</v>
      </c>
      <c r="CG2030" s="9">
        <f>IF(CF2030="","",VLOOKUP(CF2030,Metadata!$D$2:$H$20,2,FALSE))</f>
        <v>42500</v>
      </c>
      <c r="CH2030" s="9">
        <f>IF(CF2030="","",VLOOKUP(CF2030,Metadata!$D$2:$H$20,4,FALSE))</f>
        <v>40000</v>
      </c>
      <c r="CI2030" s="9">
        <f>IF(CF2030="","",VLOOKUP(CF2030,Metadata!$D$2:$H$20,5,FALSE))</f>
        <v>45000</v>
      </c>
      <c r="CJ2030" s="9">
        <f t="shared" si="3"/>
        <v>42500</v>
      </c>
      <c r="CK2030" s="9" t="s">
        <v>201</v>
      </c>
      <c r="CL2030" s="10">
        <v>6</v>
      </c>
      <c r="CM2030" s="10">
        <v>1</v>
      </c>
      <c r="CN2030" s="10">
        <v>7</v>
      </c>
      <c r="CO2030" s="10">
        <v>7</v>
      </c>
      <c r="CP2030" s="10">
        <v>5</v>
      </c>
      <c r="CQ2030" s="10">
        <v>6</v>
      </c>
      <c r="CR2030" s="10">
        <v>6</v>
      </c>
      <c r="CS2030" s="10">
        <v>4</v>
      </c>
      <c r="CT2030" s="10">
        <v>5</v>
      </c>
      <c r="CU2030" s="10">
        <v>7</v>
      </c>
      <c r="CV2030" s="10">
        <v>7</v>
      </c>
      <c r="CW2030" s="10">
        <v>5</v>
      </c>
      <c r="CX2030" s="10">
        <v>7</v>
      </c>
      <c r="CY2030" s="10">
        <v>6</v>
      </c>
      <c r="CZ2030" s="10">
        <v>7</v>
      </c>
      <c r="DA2030" s="10">
        <v>5</v>
      </c>
      <c r="DB2030" s="10">
        <v>3</v>
      </c>
      <c r="DC2030" s="10">
        <v>7</v>
      </c>
      <c r="DD2030" s="10">
        <v>1</v>
      </c>
      <c r="DE2030" s="10">
        <v>5</v>
      </c>
      <c r="DF2030" s="10">
        <v>5</v>
      </c>
      <c r="DG2030" s="10">
        <v>7</v>
      </c>
      <c r="DH2030" s="10">
        <v>7</v>
      </c>
      <c r="DI2030" s="10">
        <v>7</v>
      </c>
      <c r="DJ2030" s="10">
        <v>3</v>
      </c>
      <c r="DK2030" s="10">
        <v>3</v>
      </c>
      <c r="DL2030" s="10">
        <v>5</v>
      </c>
      <c r="DM2030" s="9" t="s">
        <v>154</v>
      </c>
      <c r="DN2030" s="10">
        <v>1993</v>
      </c>
      <c r="DO2030" s="9">
        <f t="shared" si="8"/>
        <v>28</v>
      </c>
      <c r="DP2030" s="9" t="s">
        <v>222</v>
      </c>
      <c r="DQ2030" s="9" t="s">
        <v>156</v>
      </c>
      <c r="DR2030" s="9" t="s">
        <v>157</v>
      </c>
      <c r="DS2030" s="9" t="s">
        <v>137</v>
      </c>
      <c r="DT2030" s="9" t="s">
        <v>657</v>
      </c>
      <c r="DU2030" s="9" t="s">
        <v>168</v>
      </c>
      <c r="DV2030" s="9" t="str">
        <f>VLOOKUP(DU2030,Metadata!$B$2:$C$7,2,FALSE)</f>
        <v>0 - 3 years</v>
      </c>
    </row>
    <row r="2031" spans="1:126">
      <c r="A2031" s="13">
        <v>2030</v>
      </c>
      <c r="B2031" s="9" t="s">
        <v>135</v>
      </c>
      <c r="C2031" s="9" t="str">
        <f>VLOOKUP(B2031,Metadata!$M$2:$N$6,2,FALSE)</f>
        <v>Permanent Employee</v>
      </c>
      <c r="D2031" s="9" t="s">
        <v>159</v>
      </c>
      <c r="E2031" s="9" t="s">
        <v>137</v>
      </c>
      <c r="F2031" s="9" t="s">
        <v>138</v>
      </c>
      <c r="G2031" s="9" t="s">
        <v>140</v>
      </c>
      <c r="H2031" s="9" t="str">
        <f>IF(G2031="","",VLOOKUP(G2031,Metadata!$J$2:$K$22,2,FALSE))</f>
        <v>Lisbon Metropolitan Area</v>
      </c>
      <c r="I2031" s="9" t="s">
        <v>138</v>
      </c>
      <c r="J2031" s="9" t="str">
        <f>IF(I2031="","",VLOOKUP(I2031,Metadata!$P$2:$Q$43,2,FALSE))</f>
        <v>Europe</v>
      </c>
      <c r="K2031" s="9" t="str">
        <f t="shared" si="0"/>
        <v>Portugal</v>
      </c>
      <c r="L2031" s="9" t="s">
        <v>140</v>
      </c>
      <c r="M2031" s="9" t="str">
        <f>IF(L2031="","",VLOOKUP(L2031,Metadata!$J$2:$K$22,2,FALSE))</f>
        <v>Lisbon Metropolitan Area</v>
      </c>
      <c r="N2031" s="9" t="s">
        <v>141</v>
      </c>
      <c r="O2031" s="9" t="s">
        <v>137</v>
      </c>
      <c r="P2031" s="9" t="s">
        <v>142</v>
      </c>
      <c r="Q2031" s="10" t="str">
        <f t="shared" si="1"/>
        <v>Full Office Job</v>
      </c>
      <c r="R2031" s="10">
        <v>5</v>
      </c>
      <c r="S2031" s="9" t="s">
        <v>336</v>
      </c>
      <c r="T2031" s="9" t="s">
        <v>137</v>
      </c>
      <c r="U2031" s="9" t="str">
        <f>IF(S2031&lt;&gt;"",S2031,IF(T2031&lt;&gt;"",VLOOKUP(T2031,Metadata!$S$2:$T$228,2,FALSE),""))</f>
        <v>Scrum Master</v>
      </c>
      <c r="V2031" s="9" t="s">
        <v>268</v>
      </c>
      <c r="W2031" s="9" t="s">
        <v>137</v>
      </c>
      <c r="X2031" s="9" t="s">
        <v>208</v>
      </c>
      <c r="Y2031" s="9" t="s">
        <v>137</v>
      </c>
      <c r="Z2031" s="9" t="s">
        <v>224</v>
      </c>
      <c r="AA2031" s="9" t="s">
        <v>137</v>
      </c>
      <c r="AB2031" s="9" t="s">
        <v>137</v>
      </c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 t="s">
        <v>150</v>
      </c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 t="s">
        <v>150</v>
      </c>
      <c r="BZ2031" s="9" t="s">
        <v>137</v>
      </c>
      <c r="CA2031" s="10"/>
      <c r="CB2031" s="10" t="str">
        <f t="shared" si="5"/>
        <v/>
      </c>
      <c r="CC2031" s="10"/>
      <c r="CD2031" s="9" t="str">
        <f t="shared" si="2"/>
        <v/>
      </c>
      <c r="CE2031" s="9" t="s">
        <v>151</v>
      </c>
      <c r="CF2031" s="9" t="s">
        <v>188</v>
      </c>
      <c r="CG2031" s="9">
        <f>IF(CF2031="","",VLOOKUP(CF2031,Metadata!$D$2:$H$20,2,FALSE))</f>
        <v>17500</v>
      </c>
      <c r="CH2031" s="9">
        <f>IF(CF2031="","",VLOOKUP(CF2031,Metadata!$D$2:$H$20,4,FALSE))</f>
        <v>15000</v>
      </c>
      <c r="CI2031" s="9">
        <f>IF(CF2031="","",VLOOKUP(CF2031,Metadata!$D$2:$H$20,5,FALSE))</f>
        <v>20000</v>
      </c>
      <c r="CJ2031" s="9">
        <f t="shared" si="3"/>
        <v>17500</v>
      </c>
      <c r="CK2031" s="9" t="s">
        <v>153</v>
      </c>
      <c r="CL2031" s="10">
        <v>5</v>
      </c>
      <c r="CM2031" s="10">
        <v>4</v>
      </c>
      <c r="CN2031" s="10">
        <v>7</v>
      </c>
      <c r="CO2031" s="10">
        <v>6</v>
      </c>
      <c r="CP2031" s="10">
        <v>5</v>
      </c>
      <c r="CQ2031" s="10">
        <v>5</v>
      </c>
      <c r="CR2031" s="10">
        <v>4</v>
      </c>
      <c r="CS2031" s="10">
        <v>3</v>
      </c>
      <c r="CT2031" s="10">
        <v>5</v>
      </c>
      <c r="CU2031" s="10">
        <v>4</v>
      </c>
      <c r="CV2031" s="10">
        <v>4</v>
      </c>
      <c r="CW2031" s="10">
        <v>3</v>
      </c>
      <c r="CX2031" s="10">
        <v>5</v>
      </c>
      <c r="CY2031" s="10">
        <v>3</v>
      </c>
      <c r="CZ2031" s="10">
        <v>5</v>
      </c>
      <c r="DA2031" s="10">
        <v>2</v>
      </c>
      <c r="DB2031" s="10">
        <v>5</v>
      </c>
      <c r="DC2031" s="10">
        <v>7</v>
      </c>
      <c r="DD2031" s="10">
        <v>2</v>
      </c>
      <c r="DE2031" s="10">
        <v>2</v>
      </c>
      <c r="DF2031" s="10">
        <v>5</v>
      </c>
      <c r="DG2031" s="10">
        <v>3</v>
      </c>
      <c r="DH2031" s="10">
        <v>4</v>
      </c>
      <c r="DI2031" s="10">
        <v>6</v>
      </c>
      <c r="DJ2031" s="10">
        <v>1</v>
      </c>
      <c r="DK2031" s="10">
        <v>5</v>
      </c>
      <c r="DL2031" s="10">
        <v>6</v>
      </c>
      <c r="DM2031" s="9" t="s">
        <v>154</v>
      </c>
      <c r="DN2031" s="10">
        <v>1985</v>
      </c>
      <c r="DO2031" s="9">
        <f t="shared" si="8"/>
        <v>36</v>
      </c>
      <c r="DP2031" s="9" t="s">
        <v>155</v>
      </c>
      <c r="DQ2031" s="9" t="s">
        <v>227</v>
      </c>
      <c r="DR2031" s="9" t="s">
        <v>157</v>
      </c>
      <c r="DS2031" s="9" t="s">
        <v>137</v>
      </c>
      <c r="DT2031" s="9" t="s">
        <v>657</v>
      </c>
      <c r="DU2031" s="9" t="s">
        <v>203</v>
      </c>
      <c r="DV2031" s="9" t="str">
        <f>VLOOKUP(DU2031,Metadata!$B$2:$C$7,2,FALSE)</f>
        <v>6+ years</v>
      </c>
    </row>
    <row r="2032" spans="1:126">
      <c r="A2032" s="13">
        <v>2031</v>
      </c>
      <c r="B2032" s="9" t="s">
        <v>135</v>
      </c>
      <c r="C2032" s="9" t="str">
        <f>VLOOKUP(B2032,Metadata!$M$2:$N$6,2,FALSE)</f>
        <v>Permanent Employee</v>
      </c>
      <c r="D2032" s="9" t="s">
        <v>159</v>
      </c>
      <c r="E2032" s="9" t="s">
        <v>137</v>
      </c>
      <c r="F2032" s="9" t="s">
        <v>138</v>
      </c>
      <c r="G2032" s="9" t="s">
        <v>172</v>
      </c>
      <c r="H2032" s="9" t="str">
        <f>IF(G2032="","",VLOOKUP(G2032,Metadata!$J$2:$K$22,2,FALSE))</f>
        <v>Porto Metropolitan Area</v>
      </c>
      <c r="I2032" s="9" t="s">
        <v>292</v>
      </c>
      <c r="J2032" s="9" t="str">
        <f>IF(I2032="","",VLOOKUP(I2032,Metadata!$P$2:$Q$43,2,FALSE))</f>
        <v>North America</v>
      </c>
      <c r="K2032" s="9" t="str">
        <f t="shared" si="0"/>
        <v>International</v>
      </c>
      <c r="L2032" s="9" t="s">
        <v>137</v>
      </c>
      <c r="M2032" s="9" t="str">
        <f>IF(L2032="","",VLOOKUP(L2032,Metadata!$J$2:$K$22,2,FALSE))</f>
        <v/>
      </c>
      <c r="N2032" s="9" t="s">
        <v>141</v>
      </c>
      <c r="O2032" s="9" t="s">
        <v>137</v>
      </c>
      <c r="P2032" s="9" t="s">
        <v>191</v>
      </c>
      <c r="Q2032" s="10" t="str">
        <f t="shared" si="1"/>
        <v>Remote Job (full or flexible)</v>
      </c>
      <c r="R2032" s="10">
        <v>6</v>
      </c>
      <c r="S2032" s="9" t="s">
        <v>143</v>
      </c>
      <c r="T2032" s="9" t="s">
        <v>137</v>
      </c>
      <c r="U2032" s="9" t="str">
        <f>IF(S2032&lt;&gt;"",S2032,IF(T2032&lt;&gt;"",VLOOKUP(T2032,Metadata!$S$2:$T$228,2,FALSE),""))</f>
        <v>Technical Team Leader</v>
      </c>
      <c r="V2032" s="9" t="s">
        <v>144</v>
      </c>
      <c r="W2032" s="9" t="s">
        <v>137</v>
      </c>
      <c r="X2032" s="9" t="s">
        <v>175</v>
      </c>
      <c r="Y2032" s="9" t="s">
        <v>137</v>
      </c>
      <c r="Z2032" s="9" t="s">
        <v>262</v>
      </c>
      <c r="AA2032" s="9" t="s">
        <v>137</v>
      </c>
      <c r="AB2032" s="9" t="s">
        <v>137</v>
      </c>
      <c r="AC2032" s="9"/>
      <c r="AD2032" s="9"/>
      <c r="AE2032" s="9"/>
      <c r="AF2032" s="9"/>
      <c r="AG2032" s="9"/>
      <c r="AH2032" s="9"/>
      <c r="AI2032" s="9"/>
      <c r="AJ2032" s="9"/>
      <c r="AK2032" s="9"/>
      <c r="AL2032" s="9" t="s">
        <v>177</v>
      </c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 t="s">
        <v>150</v>
      </c>
      <c r="BZ2032" s="9" t="s">
        <v>137</v>
      </c>
      <c r="CA2032" s="10"/>
      <c r="CB2032" s="10" t="str">
        <f t="shared" si="5"/>
        <v/>
      </c>
      <c r="CC2032" s="10"/>
      <c r="CD2032" s="9" t="str">
        <f t="shared" si="2"/>
        <v/>
      </c>
      <c r="CE2032" s="9" t="s">
        <v>232</v>
      </c>
      <c r="CF2032" s="9" t="s">
        <v>248</v>
      </c>
      <c r="CG2032" s="9">
        <f>IF(CF2032="","",VLOOKUP(CF2032,Metadata!$D$2:$H$20,2,FALSE))</f>
        <v>57500</v>
      </c>
      <c r="CH2032" s="9">
        <f>IF(CF2032="","",VLOOKUP(CF2032,Metadata!$D$2:$H$20,4,FALSE))</f>
        <v>55000</v>
      </c>
      <c r="CI2032" s="9">
        <f>IF(CF2032="","",VLOOKUP(CF2032,Metadata!$D$2:$H$20,5,FALSE))</f>
        <v>60000</v>
      </c>
      <c r="CJ2032" s="9">
        <f t="shared" si="3"/>
        <v>57500</v>
      </c>
      <c r="CK2032" s="9" t="s">
        <v>221</v>
      </c>
      <c r="CL2032" s="10">
        <v>6</v>
      </c>
      <c r="CM2032" s="10">
        <v>1</v>
      </c>
      <c r="CN2032" s="10">
        <v>7</v>
      </c>
      <c r="CO2032" s="10">
        <v>6</v>
      </c>
      <c r="CP2032" s="10">
        <v>3</v>
      </c>
      <c r="CQ2032" s="10">
        <v>5</v>
      </c>
      <c r="CR2032" s="10">
        <v>7</v>
      </c>
      <c r="CS2032" s="10">
        <v>7</v>
      </c>
      <c r="CT2032" s="10">
        <v>6</v>
      </c>
      <c r="CU2032" s="10">
        <v>6</v>
      </c>
      <c r="CV2032" s="10">
        <v>5</v>
      </c>
      <c r="CW2032" s="10">
        <v>6</v>
      </c>
      <c r="CX2032" s="10">
        <v>7</v>
      </c>
      <c r="CY2032" s="10">
        <v>4</v>
      </c>
      <c r="CZ2032" s="10">
        <v>3</v>
      </c>
      <c r="DA2032" s="10">
        <v>4</v>
      </c>
      <c r="DB2032" s="10">
        <v>2</v>
      </c>
      <c r="DC2032" s="10">
        <v>5</v>
      </c>
      <c r="DD2032" s="10">
        <v>4</v>
      </c>
      <c r="DE2032" s="10">
        <v>5</v>
      </c>
      <c r="DF2032" s="10">
        <v>5</v>
      </c>
      <c r="DG2032" s="10">
        <v>6</v>
      </c>
      <c r="DH2032" s="10">
        <v>6</v>
      </c>
      <c r="DI2032" s="10">
        <v>7</v>
      </c>
      <c r="DJ2032" s="10">
        <v>5</v>
      </c>
      <c r="DK2032" s="10">
        <v>5</v>
      </c>
      <c r="DL2032" s="10">
        <v>5</v>
      </c>
      <c r="DM2032" s="9" t="s">
        <v>154</v>
      </c>
      <c r="DN2032" s="10">
        <v>1989</v>
      </c>
      <c r="DO2032" s="9">
        <f t="shared" si="8"/>
        <v>32</v>
      </c>
      <c r="DP2032" s="9" t="s">
        <v>155</v>
      </c>
      <c r="DQ2032" s="9" t="s">
        <v>156</v>
      </c>
      <c r="DR2032" s="9" t="s">
        <v>157</v>
      </c>
      <c r="DS2032" s="9" t="s">
        <v>137</v>
      </c>
      <c r="DT2032" s="9" t="s">
        <v>657</v>
      </c>
      <c r="DU2032" s="9" t="s">
        <v>203</v>
      </c>
      <c r="DV2032" s="9" t="str">
        <f>VLOOKUP(DU2032,Metadata!$B$2:$C$7,2,FALSE)</f>
        <v>6+ years</v>
      </c>
    </row>
    <row r="2033" spans="1:126">
      <c r="A2033" s="13">
        <v>2032</v>
      </c>
      <c r="B2033" s="9" t="s">
        <v>135</v>
      </c>
      <c r="C2033" s="9" t="str">
        <f>VLOOKUP(B2033,Metadata!$M$2:$N$6,2,FALSE)</f>
        <v>Permanent Employee</v>
      </c>
      <c r="D2033" s="9" t="s">
        <v>136</v>
      </c>
      <c r="E2033" s="9" t="s">
        <v>137</v>
      </c>
      <c r="F2033" s="9" t="s">
        <v>138</v>
      </c>
      <c r="G2033" s="9" t="s">
        <v>190</v>
      </c>
      <c r="H2033" s="9" t="str">
        <f>IF(G2033="","",VLOOKUP(G2033,Metadata!$J$2:$K$22,2,FALSE))</f>
        <v>North</v>
      </c>
      <c r="I2033" s="9" t="s">
        <v>292</v>
      </c>
      <c r="J2033" s="9" t="str">
        <f>IF(I2033="","",VLOOKUP(I2033,Metadata!$P$2:$Q$43,2,FALSE))</f>
        <v>North America</v>
      </c>
      <c r="K2033" s="9" t="str">
        <f t="shared" si="0"/>
        <v>International</v>
      </c>
      <c r="L2033" s="9" t="s">
        <v>137</v>
      </c>
      <c r="M2033" s="9" t="str">
        <f>IF(L2033="","",VLOOKUP(L2033,Metadata!$J$2:$K$22,2,FALSE))</f>
        <v/>
      </c>
      <c r="N2033" s="9" t="s">
        <v>141</v>
      </c>
      <c r="O2033" s="9" t="s">
        <v>137</v>
      </c>
      <c r="P2033" s="9" t="s">
        <v>142</v>
      </c>
      <c r="Q2033" s="10" t="str">
        <f t="shared" si="1"/>
        <v>Full Office Job</v>
      </c>
      <c r="R2033" s="10">
        <v>6</v>
      </c>
      <c r="S2033" s="9" t="s">
        <v>192</v>
      </c>
      <c r="T2033" s="9" t="s">
        <v>137</v>
      </c>
      <c r="U2033" s="9" t="str">
        <f>IF(S2033&lt;&gt;"",S2033,IF(T2033&lt;&gt;"",VLOOKUP(T2033,Metadata!$S$2:$T$228,2,FALSE),""))</f>
        <v>Back-End Developer</v>
      </c>
      <c r="V2033" s="9" t="s">
        <v>261</v>
      </c>
      <c r="W2033" s="9" t="s">
        <v>137</v>
      </c>
      <c r="X2033" s="9" t="s">
        <v>163</v>
      </c>
      <c r="Y2033" s="9" t="s">
        <v>137</v>
      </c>
      <c r="Z2033" s="9" t="s">
        <v>262</v>
      </c>
      <c r="AA2033" s="9" t="s">
        <v>137</v>
      </c>
      <c r="AB2033" s="9" t="s">
        <v>137</v>
      </c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 t="s">
        <v>324</v>
      </c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 t="s">
        <v>743</v>
      </c>
      <c r="CA2033" s="10"/>
      <c r="CB2033" s="10" t="str">
        <f t="shared" si="5"/>
        <v/>
      </c>
      <c r="CC2033" s="10"/>
      <c r="CD2033" s="9" t="str">
        <f t="shared" si="2"/>
        <v/>
      </c>
      <c r="CE2033" s="9" t="s">
        <v>168</v>
      </c>
      <c r="CF2033" s="9" t="s">
        <v>248</v>
      </c>
      <c r="CG2033" s="9">
        <f>IF(CF2033="","",VLOOKUP(CF2033,Metadata!$D$2:$H$20,2,FALSE))</f>
        <v>57500</v>
      </c>
      <c r="CH2033" s="9">
        <f>IF(CF2033="","",VLOOKUP(CF2033,Metadata!$D$2:$H$20,4,FALSE))</f>
        <v>55000</v>
      </c>
      <c r="CI2033" s="9">
        <f>IF(CF2033="","",VLOOKUP(CF2033,Metadata!$D$2:$H$20,5,FALSE))</f>
        <v>60000</v>
      </c>
      <c r="CJ2033" s="9">
        <f t="shared" si="3"/>
        <v>57500</v>
      </c>
      <c r="CK2033" s="9" t="s">
        <v>201</v>
      </c>
      <c r="CL2033" s="10">
        <v>7</v>
      </c>
      <c r="CM2033" s="10">
        <v>5</v>
      </c>
      <c r="CN2033" s="10">
        <v>7</v>
      </c>
      <c r="CO2033" s="10">
        <v>6</v>
      </c>
      <c r="CP2033" s="10">
        <v>7</v>
      </c>
      <c r="CQ2033" s="10">
        <v>7</v>
      </c>
      <c r="CR2033" s="10">
        <v>5</v>
      </c>
      <c r="CS2033" s="10">
        <v>6</v>
      </c>
      <c r="CT2033" s="10">
        <v>7</v>
      </c>
      <c r="CU2033" s="10">
        <v>7</v>
      </c>
      <c r="CV2033" s="10">
        <v>4</v>
      </c>
      <c r="CW2033" s="10">
        <v>5</v>
      </c>
      <c r="CX2033" s="10">
        <v>5</v>
      </c>
      <c r="CY2033" s="10">
        <v>5</v>
      </c>
      <c r="CZ2033" s="10">
        <v>6</v>
      </c>
      <c r="DA2033" s="10">
        <v>4</v>
      </c>
      <c r="DB2033" s="10">
        <v>4</v>
      </c>
      <c r="DC2033" s="10">
        <v>7</v>
      </c>
      <c r="DD2033" s="10">
        <v>6</v>
      </c>
      <c r="DE2033" s="10">
        <v>7</v>
      </c>
      <c r="DF2033" s="10">
        <v>7</v>
      </c>
      <c r="DG2033" s="10">
        <v>7</v>
      </c>
      <c r="DH2033" s="10">
        <v>5</v>
      </c>
      <c r="DI2033" s="10">
        <v>5</v>
      </c>
      <c r="DJ2033" s="10">
        <v>6</v>
      </c>
      <c r="DK2033" s="10">
        <v>7</v>
      </c>
      <c r="DL2033" s="10">
        <v>5</v>
      </c>
      <c r="DM2033" s="9" t="s">
        <v>154</v>
      </c>
      <c r="DN2033" s="10">
        <v>1994</v>
      </c>
      <c r="DO2033" s="9">
        <f t="shared" si="8"/>
        <v>27</v>
      </c>
      <c r="DP2033" s="9" t="s">
        <v>155</v>
      </c>
      <c r="DQ2033" s="9" t="s">
        <v>156</v>
      </c>
      <c r="DR2033" s="9" t="s">
        <v>157</v>
      </c>
      <c r="DS2033" s="9" t="s">
        <v>137</v>
      </c>
      <c r="DT2033" s="9" t="s">
        <v>657</v>
      </c>
      <c r="DU2033" s="9" t="s">
        <v>223</v>
      </c>
      <c r="DV2033" s="9" t="str">
        <f>VLOOKUP(DU2033,Metadata!$B$2:$C$7,2,FALSE)</f>
        <v>3 - 6 years</v>
      </c>
    </row>
    <row r="2034" spans="1:126">
      <c r="A2034" s="13">
        <v>2033</v>
      </c>
      <c r="B2034" s="9" t="s">
        <v>135</v>
      </c>
      <c r="C2034" s="9" t="str">
        <f>VLOOKUP(B2034,Metadata!$M$2:$N$6,2,FALSE)</f>
        <v>Permanent Employee</v>
      </c>
      <c r="D2034" s="9" t="s">
        <v>159</v>
      </c>
      <c r="E2034" s="9" t="s">
        <v>137</v>
      </c>
      <c r="F2034" s="9" t="s">
        <v>138</v>
      </c>
      <c r="G2034" s="9" t="s">
        <v>140</v>
      </c>
      <c r="H2034" s="9" t="str">
        <f>IF(G2034="","",VLOOKUP(G2034,Metadata!$J$2:$K$22,2,FALSE))</f>
        <v>Lisbon Metropolitan Area</v>
      </c>
      <c r="I2034" s="9" t="s">
        <v>138</v>
      </c>
      <c r="J2034" s="9" t="str">
        <f>IF(I2034="","",VLOOKUP(I2034,Metadata!$P$2:$Q$43,2,FALSE))</f>
        <v>Europe</v>
      </c>
      <c r="K2034" s="9" t="str">
        <f t="shared" si="0"/>
        <v>Portugal</v>
      </c>
      <c r="L2034" s="9" t="s">
        <v>140</v>
      </c>
      <c r="M2034" s="9" t="str">
        <f>IF(L2034="","",VLOOKUP(L2034,Metadata!$J$2:$K$22,2,FALSE))</f>
        <v>Lisbon Metropolitan Area</v>
      </c>
      <c r="N2034" s="9" t="s">
        <v>214</v>
      </c>
      <c r="O2034" s="9" t="s">
        <v>136</v>
      </c>
      <c r="P2034" s="9" t="s">
        <v>142</v>
      </c>
      <c r="Q2034" s="10" t="str">
        <f t="shared" si="1"/>
        <v>Full Office Job</v>
      </c>
      <c r="R2034" s="10">
        <v>5</v>
      </c>
      <c r="S2034" s="9" t="s">
        <v>143</v>
      </c>
      <c r="T2034" s="9" t="s">
        <v>137</v>
      </c>
      <c r="U2034" s="9" t="str">
        <f>IF(S2034&lt;&gt;"",S2034,IF(T2034&lt;&gt;"",VLOOKUP(T2034,Metadata!$S$2:$T$228,2,FALSE),""))</f>
        <v>Technical Team Leader</v>
      </c>
      <c r="V2034" s="9" t="s">
        <v>207</v>
      </c>
      <c r="W2034" s="9" t="s">
        <v>137</v>
      </c>
      <c r="X2034" s="9" t="s">
        <v>269</v>
      </c>
      <c r="Y2034" s="9" t="s">
        <v>137</v>
      </c>
      <c r="Z2034" s="9" t="s">
        <v>262</v>
      </c>
      <c r="AA2034" s="9" t="s">
        <v>137</v>
      </c>
      <c r="AB2034" s="9" t="s">
        <v>137</v>
      </c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 t="s">
        <v>273</v>
      </c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12" t="s">
        <v>273</v>
      </c>
      <c r="BY2034" s="9"/>
      <c r="BZ2034" s="9" t="s">
        <v>273</v>
      </c>
      <c r="CA2034" s="10"/>
      <c r="CB2034" s="10" t="str">
        <f t="shared" si="5"/>
        <v/>
      </c>
      <c r="CC2034" s="10"/>
      <c r="CD2034" s="9" t="str">
        <f t="shared" si="2"/>
        <v/>
      </c>
      <c r="CE2034" s="9" t="s">
        <v>168</v>
      </c>
      <c r="CF2034" s="9" t="s">
        <v>152</v>
      </c>
      <c r="CG2034" s="9">
        <f>IF(CF2034="","",VLOOKUP(CF2034,Metadata!$D$2:$H$20,2,FALSE))</f>
        <v>32500</v>
      </c>
      <c r="CH2034" s="9">
        <f>IF(CF2034="","",VLOOKUP(CF2034,Metadata!$D$2:$H$20,4,FALSE))</f>
        <v>30000</v>
      </c>
      <c r="CI2034" s="9">
        <f>IF(CF2034="","",VLOOKUP(CF2034,Metadata!$D$2:$H$20,5,FALSE))</f>
        <v>35000</v>
      </c>
      <c r="CJ2034" s="9">
        <f t="shared" si="3"/>
        <v>32500</v>
      </c>
      <c r="CK2034" s="9" t="s">
        <v>189</v>
      </c>
      <c r="CL2034" s="10">
        <v>5</v>
      </c>
      <c r="CM2034" s="10">
        <v>4</v>
      </c>
      <c r="CN2034" s="10">
        <v>6</v>
      </c>
      <c r="CO2034" s="10">
        <v>6</v>
      </c>
      <c r="CP2034" s="10">
        <v>6</v>
      </c>
      <c r="CQ2034" s="10">
        <v>6</v>
      </c>
      <c r="CR2034" s="10">
        <v>5</v>
      </c>
      <c r="CS2034" s="10">
        <v>6</v>
      </c>
      <c r="CT2034" s="10">
        <v>5</v>
      </c>
      <c r="CU2034" s="10">
        <v>6</v>
      </c>
      <c r="CV2034" s="10">
        <v>5</v>
      </c>
      <c r="CW2034" s="10">
        <v>6</v>
      </c>
      <c r="CX2034" s="10">
        <v>6</v>
      </c>
      <c r="CY2034" s="10">
        <v>5</v>
      </c>
      <c r="CZ2034" s="10">
        <v>5</v>
      </c>
      <c r="DA2034" s="10">
        <v>5</v>
      </c>
      <c r="DB2034" s="10">
        <v>5</v>
      </c>
      <c r="DC2034" s="10">
        <v>6</v>
      </c>
      <c r="DD2034" s="10">
        <v>5</v>
      </c>
      <c r="DE2034" s="10">
        <v>6</v>
      </c>
      <c r="DF2034" s="10">
        <v>6</v>
      </c>
      <c r="DG2034" s="10">
        <v>6</v>
      </c>
      <c r="DH2034" s="10">
        <v>6</v>
      </c>
      <c r="DI2034" s="10">
        <v>6</v>
      </c>
      <c r="DJ2034" s="10">
        <v>5</v>
      </c>
      <c r="DK2034" s="10">
        <v>6</v>
      </c>
      <c r="DL2034" s="10">
        <v>5</v>
      </c>
      <c r="DM2034" s="9" t="s">
        <v>154</v>
      </c>
      <c r="DN2034" s="10">
        <v>1974</v>
      </c>
      <c r="DO2034" s="9">
        <f t="shared" si="8"/>
        <v>47</v>
      </c>
      <c r="DP2034" s="9" t="s">
        <v>222</v>
      </c>
      <c r="DQ2034" s="9" t="s">
        <v>202</v>
      </c>
      <c r="DR2034" s="9" t="s">
        <v>157</v>
      </c>
      <c r="DS2034" s="9" t="s">
        <v>137</v>
      </c>
      <c r="DT2034" s="9" t="s">
        <v>657</v>
      </c>
      <c r="DU2034" s="9" t="s">
        <v>158</v>
      </c>
      <c r="DV2034" s="9" t="str">
        <f>VLOOKUP(DU2034,Metadata!$B$2:$C$7,2,FALSE)</f>
        <v>6+ years</v>
      </c>
    </row>
    <row r="2035" spans="1:126">
      <c r="A2035" s="13">
        <v>2034</v>
      </c>
      <c r="B2035" s="9" t="s">
        <v>135</v>
      </c>
      <c r="C2035" s="9" t="str">
        <f>VLOOKUP(B2035,Metadata!$M$2:$N$6,2,FALSE)</f>
        <v>Permanent Employee</v>
      </c>
      <c r="D2035" s="9" t="s">
        <v>159</v>
      </c>
      <c r="E2035" s="9" t="s">
        <v>137</v>
      </c>
      <c r="F2035" s="9" t="s">
        <v>138</v>
      </c>
      <c r="G2035" s="9" t="s">
        <v>140</v>
      </c>
      <c r="H2035" s="9" t="str">
        <f>IF(G2035="","",VLOOKUP(G2035,Metadata!$J$2:$K$22,2,FALSE))</f>
        <v>Lisbon Metropolitan Area</v>
      </c>
      <c r="I2035" s="9" t="s">
        <v>138</v>
      </c>
      <c r="J2035" s="9" t="str">
        <f>IF(I2035="","",VLOOKUP(I2035,Metadata!$P$2:$Q$43,2,FALSE))</f>
        <v>Europe</v>
      </c>
      <c r="K2035" s="9" t="str">
        <f t="shared" si="0"/>
        <v>Portugal</v>
      </c>
      <c r="L2035" s="9" t="s">
        <v>140</v>
      </c>
      <c r="M2035" s="9" t="str">
        <f>IF(L2035="","",VLOOKUP(L2035,Metadata!$J$2:$K$22,2,FALSE))</f>
        <v>Lisbon Metropolitan Area</v>
      </c>
      <c r="N2035" s="9" t="s">
        <v>141</v>
      </c>
      <c r="O2035" s="9" t="s">
        <v>137</v>
      </c>
      <c r="P2035" s="9" t="s">
        <v>142</v>
      </c>
      <c r="Q2035" s="10" t="str">
        <f t="shared" si="1"/>
        <v>Full Office Job</v>
      </c>
      <c r="R2035" s="10">
        <v>5</v>
      </c>
      <c r="S2035" s="9" t="s">
        <v>229</v>
      </c>
      <c r="T2035" s="9" t="s">
        <v>137</v>
      </c>
      <c r="U2035" s="9" t="str">
        <f>IF(S2035&lt;&gt;"",S2035,IF(T2035&lt;&gt;"",VLOOKUP(T2035,Metadata!$S$2:$T$228,2,FALSE),""))</f>
        <v>Project Manager</v>
      </c>
      <c r="V2035" s="9" t="s">
        <v>144</v>
      </c>
      <c r="W2035" s="9" t="s">
        <v>137</v>
      </c>
      <c r="X2035" s="9" t="s">
        <v>145</v>
      </c>
      <c r="Y2035" s="9" t="s">
        <v>137</v>
      </c>
      <c r="Z2035" s="9" t="s">
        <v>218</v>
      </c>
      <c r="AA2035" s="9" t="s">
        <v>137</v>
      </c>
      <c r="AB2035" s="9" t="s">
        <v>137</v>
      </c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 t="s">
        <v>150</v>
      </c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 t="s">
        <v>150</v>
      </c>
      <c r="BZ2035" s="9" t="s">
        <v>137</v>
      </c>
      <c r="CA2035" s="10"/>
      <c r="CB2035" s="10" t="str">
        <f t="shared" si="5"/>
        <v/>
      </c>
      <c r="CC2035" s="10"/>
      <c r="CD2035" s="9" t="str">
        <f t="shared" si="2"/>
        <v/>
      </c>
      <c r="CE2035" s="9" t="s">
        <v>151</v>
      </c>
      <c r="CF2035" s="9" t="s">
        <v>236</v>
      </c>
      <c r="CG2035" s="9">
        <f>IF(CF2035="","",VLOOKUP(CF2035,Metadata!$D$2:$H$20,2,FALSE))</f>
        <v>47500</v>
      </c>
      <c r="CH2035" s="9">
        <f>IF(CF2035="","",VLOOKUP(CF2035,Metadata!$D$2:$H$20,4,FALSE))</f>
        <v>45000</v>
      </c>
      <c r="CI2035" s="9">
        <f>IF(CF2035="","",VLOOKUP(CF2035,Metadata!$D$2:$H$20,5,FALSE))</f>
        <v>50000</v>
      </c>
      <c r="CJ2035" s="9">
        <f t="shared" si="3"/>
        <v>47500</v>
      </c>
      <c r="CK2035" s="9" t="s">
        <v>153</v>
      </c>
      <c r="CL2035" s="10">
        <v>3</v>
      </c>
      <c r="CM2035" s="10">
        <v>2</v>
      </c>
      <c r="CN2035" s="10">
        <v>5</v>
      </c>
      <c r="CO2035" s="10">
        <v>6</v>
      </c>
      <c r="CP2035" s="10">
        <v>7</v>
      </c>
      <c r="CQ2035" s="10">
        <v>7</v>
      </c>
      <c r="CR2035" s="10">
        <v>4</v>
      </c>
      <c r="CS2035" s="10">
        <v>6</v>
      </c>
      <c r="CT2035" s="10">
        <v>6</v>
      </c>
      <c r="CU2035" s="10">
        <v>4</v>
      </c>
      <c r="CV2035" s="10">
        <v>6</v>
      </c>
      <c r="CW2035" s="10">
        <v>4</v>
      </c>
      <c r="CX2035" s="10">
        <v>6</v>
      </c>
      <c r="CY2035" s="10">
        <v>7</v>
      </c>
      <c r="CZ2035" s="10">
        <v>7</v>
      </c>
      <c r="DA2035" s="10">
        <v>6</v>
      </c>
      <c r="DB2035" s="10">
        <v>4</v>
      </c>
      <c r="DC2035" s="10">
        <v>6</v>
      </c>
      <c r="DD2035" s="10">
        <v>1</v>
      </c>
      <c r="DE2035" s="10">
        <v>6</v>
      </c>
      <c r="DF2035" s="10">
        <v>7</v>
      </c>
      <c r="DG2035" s="10">
        <v>5</v>
      </c>
      <c r="DH2035" s="10">
        <v>4</v>
      </c>
      <c r="DI2035" s="10">
        <v>4</v>
      </c>
      <c r="DJ2035" s="10">
        <v>1</v>
      </c>
      <c r="DK2035" s="10">
        <v>6</v>
      </c>
      <c r="DL2035" s="10">
        <v>4</v>
      </c>
      <c r="DM2035" s="9" t="s">
        <v>154</v>
      </c>
      <c r="DN2035" s="10">
        <v>1978</v>
      </c>
      <c r="DO2035" s="9">
        <f t="shared" si="8"/>
        <v>43</v>
      </c>
      <c r="DP2035" s="9" t="s">
        <v>222</v>
      </c>
      <c r="DQ2035" s="9" t="s">
        <v>156</v>
      </c>
      <c r="DR2035" s="9" t="s">
        <v>157</v>
      </c>
      <c r="DS2035" s="9" t="s">
        <v>137</v>
      </c>
      <c r="DT2035" s="9" t="s">
        <v>657</v>
      </c>
      <c r="DU2035" s="9" t="s">
        <v>158</v>
      </c>
      <c r="DV2035" s="9" t="str">
        <f>VLOOKUP(DU2035,Metadata!$B$2:$C$7,2,FALSE)</f>
        <v>6+ years</v>
      </c>
    </row>
    <row r="2036" spans="1:126">
      <c r="A2036" s="13">
        <v>2035</v>
      </c>
      <c r="B2036" s="9" t="s">
        <v>135</v>
      </c>
      <c r="C2036" s="9" t="str">
        <f>VLOOKUP(B2036,Metadata!$M$2:$N$6,2,FALSE)</f>
        <v>Permanent Employee</v>
      </c>
      <c r="D2036" s="9" t="s">
        <v>136</v>
      </c>
      <c r="E2036" s="9" t="s">
        <v>137</v>
      </c>
      <c r="F2036" s="9" t="s">
        <v>138</v>
      </c>
      <c r="G2036" s="9" t="s">
        <v>190</v>
      </c>
      <c r="H2036" s="9" t="str">
        <f>IF(G2036="","",VLOOKUP(G2036,Metadata!$J$2:$K$22,2,FALSE))</f>
        <v>North</v>
      </c>
      <c r="I2036" s="9" t="s">
        <v>138</v>
      </c>
      <c r="J2036" s="9" t="str">
        <f>IF(I2036="","",VLOOKUP(I2036,Metadata!$P$2:$Q$43,2,FALSE))</f>
        <v>Europe</v>
      </c>
      <c r="K2036" s="9" t="str">
        <f t="shared" si="0"/>
        <v>Portugal</v>
      </c>
      <c r="L2036" s="9" t="s">
        <v>140</v>
      </c>
      <c r="M2036" s="9" t="str">
        <f>IF(L2036="","",VLOOKUP(L2036,Metadata!$J$2:$K$22,2,FALSE))</f>
        <v>Lisbon Metropolitan Area</v>
      </c>
      <c r="N2036" s="9" t="s">
        <v>141</v>
      </c>
      <c r="O2036" s="9" t="s">
        <v>137</v>
      </c>
      <c r="P2036" s="9" t="s">
        <v>191</v>
      </c>
      <c r="Q2036" s="10" t="str">
        <f t="shared" si="1"/>
        <v>Remote Job (full or flexible)</v>
      </c>
      <c r="R2036" s="10">
        <v>7</v>
      </c>
      <c r="S2036" s="9" t="s">
        <v>216</v>
      </c>
      <c r="T2036" s="9" t="s">
        <v>137</v>
      </c>
      <c r="U2036" s="9" t="str">
        <f>IF(S2036&lt;&gt;"",S2036,IF(T2036&lt;&gt;"",VLOOKUP(T2036,Metadata!$S$2:$T$228,2,FALSE),""))</f>
        <v>Front-End Developer</v>
      </c>
      <c r="V2036" s="9" t="s">
        <v>276</v>
      </c>
      <c r="W2036" s="9" t="s">
        <v>137</v>
      </c>
      <c r="X2036" s="9" t="s">
        <v>163</v>
      </c>
      <c r="Y2036" s="9" t="s">
        <v>137</v>
      </c>
      <c r="Z2036" s="9" t="s">
        <v>193</v>
      </c>
      <c r="AA2036" s="9" t="s">
        <v>165</v>
      </c>
      <c r="AB2036" s="9" t="s">
        <v>137</v>
      </c>
      <c r="AC2036" s="9"/>
      <c r="AD2036" s="9"/>
      <c r="AE2036" s="9"/>
      <c r="AF2036" s="9"/>
      <c r="AG2036" s="9"/>
      <c r="AH2036" s="9"/>
      <c r="AI2036" s="9"/>
      <c r="AJ2036" s="9" t="s">
        <v>185</v>
      </c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 t="s">
        <v>167</v>
      </c>
      <c r="BK2036" s="9"/>
      <c r="BL2036" s="9" t="s">
        <v>199</v>
      </c>
      <c r="BM2036" s="9"/>
      <c r="BN2036" s="9"/>
      <c r="BO2036" s="9"/>
      <c r="BP2036" s="9"/>
      <c r="BQ2036" s="9"/>
      <c r="BR2036" s="9"/>
      <c r="BS2036" s="9" t="s">
        <v>200</v>
      </c>
      <c r="BT2036" s="9"/>
      <c r="BU2036" s="9"/>
      <c r="BV2036" s="9"/>
      <c r="BW2036" s="9"/>
      <c r="BX2036" s="9"/>
      <c r="BY2036" s="9"/>
      <c r="BZ2036" s="9"/>
      <c r="CA2036" s="10"/>
      <c r="CB2036" s="10" t="str">
        <f t="shared" si="5"/>
        <v/>
      </c>
      <c r="CC2036" s="10"/>
      <c r="CD2036" s="9" t="str">
        <f t="shared" si="2"/>
        <v/>
      </c>
      <c r="CE2036" s="9" t="s">
        <v>232</v>
      </c>
      <c r="CF2036" s="9" t="s">
        <v>225</v>
      </c>
      <c r="CG2036" s="9">
        <f>IF(CF2036="","",VLOOKUP(CF2036,Metadata!$D$2:$H$20,2,FALSE))</f>
        <v>22500</v>
      </c>
      <c r="CH2036" s="9">
        <f>IF(CF2036="","",VLOOKUP(CF2036,Metadata!$D$2:$H$20,4,FALSE))</f>
        <v>20000</v>
      </c>
      <c r="CI2036" s="9">
        <f>IF(CF2036="","",VLOOKUP(CF2036,Metadata!$D$2:$H$20,5,FALSE))</f>
        <v>25000</v>
      </c>
      <c r="CJ2036" s="9">
        <f t="shared" si="3"/>
        <v>22500</v>
      </c>
      <c r="CK2036" s="9" t="s">
        <v>201</v>
      </c>
      <c r="CL2036" s="10">
        <v>6</v>
      </c>
      <c r="CM2036" s="10">
        <v>1</v>
      </c>
      <c r="CN2036" s="10">
        <v>4</v>
      </c>
      <c r="CO2036" s="10">
        <v>7</v>
      </c>
      <c r="CP2036" s="10">
        <v>4</v>
      </c>
      <c r="CQ2036" s="10">
        <v>5</v>
      </c>
      <c r="CR2036" s="10">
        <v>5</v>
      </c>
      <c r="CS2036" s="10">
        <v>7</v>
      </c>
      <c r="CT2036" s="10">
        <v>7</v>
      </c>
      <c r="CU2036" s="10">
        <v>5</v>
      </c>
      <c r="CV2036" s="10">
        <v>4</v>
      </c>
      <c r="CW2036" s="10">
        <v>4</v>
      </c>
      <c r="CX2036" s="10">
        <v>6</v>
      </c>
      <c r="CY2036" s="10">
        <v>6</v>
      </c>
      <c r="CZ2036" s="10">
        <v>5</v>
      </c>
      <c r="DA2036" s="10">
        <v>4</v>
      </c>
      <c r="DB2036" s="10">
        <v>5</v>
      </c>
      <c r="DC2036" s="10">
        <v>5</v>
      </c>
      <c r="DD2036" s="10">
        <v>5</v>
      </c>
      <c r="DE2036" s="10">
        <v>5</v>
      </c>
      <c r="DF2036" s="10">
        <v>5</v>
      </c>
      <c r="DG2036" s="10">
        <v>5</v>
      </c>
      <c r="DH2036" s="10">
        <v>5</v>
      </c>
      <c r="DI2036" s="10">
        <v>5</v>
      </c>
      <c r="DJ2036" s="10">
        <v>5</v>
      </c>
      <c r="DK2036" s="10">
        <v>5</v>
      </c>
      <c r="DL2036" s="10">
        <v>5</v>
      </c>
      <c r="DM2036" s="9" t="s">
        <v>154</v>
      </c>
      <c r="DN2036" s="10">
        <v>1997</v>
      </c>
      <c r="DO2036" s="9">
        <f t="shared" si="8"/>
        <v>24</v>
      </c>
      <c r="DP2036" s="9" t="s">
        <v>155</v>
      </c>
      <c r="DQ2036" s="9" t="s">
        <v>156</v>
      </c>
      <c r="DR2036" s="9" t="s">
        <v>157</v>
      </c>
      <c r="DS2036" s="9" t="s">
        <v>137</v>
      </c>
      <c r="DT2036" s="9" t="s">
        <v>657</v>
      </c>
      <c r="DU2036" s="9" t="s">
        <v>233</v>
      </c>
      <c r="DV2036" s="9" t="str">
        <f>VLOOKUP(DU2036,Metadata!$B$2:$C$7,2,FALSE)</f>
        <v>0 - 3 years</v>
      </c>
    </row>
    <row r="2037" spans="1:126">
      <c r="A2037" s="13">
        <v>2036</v>
      </c>
      <c r="B2037" s="9" t="s">
        <v>326</v>
      </c>
      <c r="C2037" s="9" t="str">
        <f>VLOOKUP(B2037,Metadata!$M$2:$N$6,2,FALSE)</f>
        <v>Permanent Employee</v>
      </c>
      <c r="D2037" s="9" t="s">
        <v>159</v>
      </c>
      <c r="E2037" s="9" t="s">
        <v>137</v>
      </c>
      <c r="F2037" s="9" t="s">
        <v>138</v>
      </c>
      <c r="G2037" s="9" t="s">
        <v>160</v>
      </c>
      <c r="H2037" s="9" t="str">
        <f>IF(G2037="","",VLOOKUP(G2037,Metadata!$J$2:$K$22,2,FALSE))</f>
        <v>Centre</v>
      </c>
      <c r="I2037" s="9" t="s">
        <v>138</v>
      </c>
      <c r="J2037" s="9" t="str">
        <f>IF(I2037="","",VLOOKUP(I2037,Metadata!$P$2:$Q$43,2,FALSE))</f>
        <v>Europe</v>
      </c>
      <c r="K2037" s="9" t="str">
        <f t="shared" si="0"/>
        <v>Portugal</v>
      </c>
      <c r="L2037" s="9" t="s">
        <v>213</v>
      </c>
      <c r="M2037" s="9" t="str">
        <f>IF(L2037="","",VLOOKUP(L2037,Metadata!$J$2:$K$22,2,FALSE))</f>
        <v>Centre</v>
      </c>
      <c r="N2037" s="9" t="s">
        <v>141</v>
      </c>
      <c r="O2037" s="9" t="s">
        <v>137</v>
      </c>
      <c r="P2037" s="9" t="s">
        <v>142</v>
      </c>
      <c r="Q2037" s="10" t="str">
        <f t="shared" si="1"/>
        <v>Full Office Job</v>
      </c>
      <c r="R2037" s="10">
        <v>6</v>
      </c>
      <c r="S2037" s="9" t="s">
        <v>161</v>
      </c>
      <c r="T2037" s="9" t="s">
        <v>137</v>
      </c>
      <c r="U2037" s="9" t="str">
        <f>IF(S2037&lt;&gt;"",S2037,IF(T2037&lt;&gt;"",VLOOKUP(T2037,Metadata!$S$2:$T$228,2,FALSE),""))</f>
        <v>Full-Stack Developer</v>
      </c>
      <c r="V2037" s="9" t="s">
        <v>144</v>
      </c>
      <c r="W2037" s="9" t="s">
        <v>137</v>
      </c>
      <c r="X2037" s="9" t="s">
        <v>175</v>
      </c>
      <c r="Y2037" s="9" t="s">
        <v>137</v>
      </c>
      <c r="Z2037" s="9" t="s">
        <v>193</v>
      </c>
      <c r="AA2037" s="9" t="s">
        <v>165</v>
      </c>
      <c r="AB2037" s="9" t="s">
        <v>137</v>
      </c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 t="s">
        <v>247</v>
      </c>
      <c r="BS2037" s="9"/>
      <c r="BT2037" s="9"/>
      <c r="BU2037" s="9"/>
      <c r="BV2037" s="9"/>
      <c r="BW2037" s="9"/>
      <c r="BX2037" s="9"/>
      <c r="BY2037" s="9"/>
      <c r="BZ2037" s="9"/>
      <c r="CA2037" s="10"/>
      <c r="CB2037" s="10" t="str">
        <f t="shared" si="5"/>
        <v/>
      </c>
      <c r="CC2037" s="10"/>
      <c r="CD2037" s="9" t="str">
        <f t="shared" si="2"/>
        <v/>
      </c>
      <c r="CE2037" s="9" t="s">
        <v>232</v>
      </c>
      <c r="CF2037" s="9" t="s">
        <v>169</v>
      </c>
      <c r="CG2037" s="9">
        <f>IF(CF2037="","",VLOOKUP(CF2037,Metadata!$D$2:$H$20,2,FALSE))</f>
        <v>12500</v>
      </c>
      <c r="CH2037" s="9">
        <f>IF(CF2037="","",VLOOKUP(CF2037,Metadata!$D$2:$H$20,4,FALSE))</f>
        <v>0</v>
      </c>
      <c r="CI2037" s="9">
        <f>IF(CF2037="","",VLOOKUP(CF2037,Metadata!$D$2:$H$20,5,FALSE))</f>
        <v>15000</v>
      </c>
      <c r="CJ2037" s="9">
        <f t="shared" si="3"/>
        <v>12500</v>
      </c>
      <c r="CK2037" s="9" t="s">
        <v>153</v>
      </c>
      <c r="CL2037" s="10">
        <v>4</v>
      </c>
      <c r="CM2037" s="10">
        <v>2</v>
      </c>
      <c r="CN2037" s="10">
        <v>7</v>
      </c>
      <c r="CO2037" s="10">
        <v>4</v>
      </c>
      <c r="CP2037" s="10">
        <v>7</v>
      </c>
      <c r="CQ2037" s="10">
        <v>6</v>
      </c>
      <c r="CR2037" s="10">
        <v>6</v>
      </c>
      <c r="CS2037" s="10">
        <v>6</v>
      </c>
      <c r="CT2037" s="10">
        <v>7</v>
      </c>
      <c r="CU2037" s="10">
        <v>4</v>
      </c>
      <c r="CV2037" s="10">
        <v>4</v>
      </c>
      <c r="CW2037" s="10">
        <v>1</v>
      </c>
      <c r="CX2037" s="10">
        <v>4</v>
      </c>
      <c r="CY2037" s="10">
        <v>7</v>
      </c>
      <c r="CZ2037" s="10">
        <v>7</v>
      </c>
      <c r="DA2037" s="10">
        <v>4</v>
      </c>
      <c r="DB2037" s="10">
        <v>7</v>
      </c>
      <c r="DC2037" s="10">
        <v>6</v>
      </c>
      <c r="DD2037" s="10">
        <v>1</v>
      </c>
      <c r="DE2037" s="10">
        <v>2</v>
      </c>
      <c r="DF2037" s="10">
        <v>7</v>
      </c>
      <c r="DG2037" s="10">
        <v>4</v>
      </c>
      <c r="DH2037" s="10">
        <v>6</v>
      </c>
      <c r="DI2037" s="10">
        <v>7</v>
      </c>
      <c r="DJ2037" s="10">
        <v>1</v>
      </c>
      <c r="DK2037" s="10">
        <v>7</v>
      </c>
      <c r="DL2037" s="10">
        <v>4</v>
      </c>
      <c r="DM2037" s="9" t="s">
        <v>154</v>
      </c>
      <c r="DN2037" s="10">
        <v>1991</v>
      </c>
      <c r="DO2037" s="9">
        <f t="shared" si="8"/>
        <v>30</v>
      </c>
      <c r="DP2037" s="9" t="s">
        <v>222</v>
      </c>
      <c r="DQ2037" s="9" t="s">
        <v>156</v>
      </c>
      <c r="DR2037" s="9" t="s">
        <v>342</v>
      </c>
      <c r="DS2037" s="9" t="s">
        <v>137</v>
      </c>
      <c r="DT2037" s="9" t="s">
        <v>657</v>
      </c>
      <c r="DU2037" s="9" t="s">
        <v>168</v>
      </c>
      <c r="DV2037" s="9" t="str">
        <f>VLOOKUP(DU2037,Metadata!$B$2:$C$7,2,FALSE)</f>
        <v>0 - 3 years</v>
      </c>
    </row>
    <row r="2038" spans="1:126">
      <c r="A2038" s="13">
        <v>2037</v>
      </c>
      <c r="B2038" s="9" t="s">
        <v>135</v>
      </c>
      <c r="C2038" s="9" t="str">
        <f>VLOOKUP(B2038,Metadata!$M$2:$N$6,2,FALSE)</f>
        <v>Permanent Employee</v>
      </c>
      <c r="D2038" s="9" t="s">
        <v>136</v>
      </c>
      <c r="E2038" s="9" t="s">
        <v>137</v>
      </c>
      <c r="F2038" s="9" t="s">
        <v>138</v>
      </c>
      <c r="G2038" s="9" t="s">
        <v>140</v>
      </c>
      <c r="H2038" s="9" t="str">
        <f>IF(G2038="","",VLOOKUP(G2038,Metadata!$J$2:$K$22,2,FALSE))</f>
        <v>Lisbon Metropolitan Area</v>
      </c>
      <c r="I2038" s="9" t="s">
        <v>138</v>
      </c>
      <c r="J2038" s="9" t="str">
        <f>IF(I2038="","",VLOOKUP(I2038,Metadata!$P$2:$Q$43,2,FALSE))</f>
        <v>Europe</v>
      </c>
      <c r="K2038" s="9" t="str">
        <f t="shared" si="0"/>
        <v>Portugal</v>
      </c>
      <c r="L2038" s="9" t="s">
        <v>140</v>
      </c>
      <c r="M2038" s="9" t="str">
        <f>IF(L2038="","",VLOOKUP(L2038,Metadata!$J$2:$K$22,2,FALSE))</f>
        <v>Lisbon Metropolitan Area</v>
      </c>
      <c r="N2038" s="9" t="s">
        <v>141</v>
      </c>
      <c r="O2038" s="9" t="s">
        <v>137</v>
      </c>
      <c r="P2038" s="9" t="s">
        <v>142</v>
      </c>
      <c r="Q2038" s="10" t="str">
        <f t="shared" si="1"/>
        <v>Full Office Job</v>
      </c>
      <c r="R2038" s="10">
        <v>5</v>
      </c>
      <c r="S2038" s="9" t="s">
        <v>229</v>
      </c>
      <c r="T2038" s="9" t="s">
        <v>137</v>
      </c>
      <c r="U2038" s="9" t="str">
        <f>IF(S2038&lt;&gt;"",S2038,IF(T2038&lt;&gt;"",VLOOKUP(T2038,Metadata!$S$2:$T$228,2,FALSE),""))</f>
        <v>Project Manager</v>
      </c>
      <c r="V2038" s="9" t="s">
        <v>162</v>
      </c>
      <c r="W2038" s="9" t="s">
        <v>137</v>
      </c>
      <c r="X2038" s="9" t="s">
        <v>208</v>
      </c>
      <c r="Y2038" s="9" t="s">
        <v>137</v>
      </c>
      <c r="Z2038" s="9" t="s">
        <v>146</v>
      </c>
      <c r="AA2038" s="9" t="s">
        <v>165</v>
      </c>
      <c r="AB2038" s="9" t="s">
        <v>137</v>
      </c>
      <c r="AC2038" s="9" t="s">
        <v>147</v>
      </c>
      <c r="AD2038" s="9" t="s">
        <v>148</v>
      </c>
      <c r="AE2038" s="9" t="s">
        <v>194</v>
      </c>
      <c r="AF2038" s="9" t="s">
        <v>243</v>
      </c>
      <c r="AG2038" s="9"/>
      <c r="AH2038" s="9" t="s">
        <v>176</v>
      </c>
      <c r="AI2038" s="9"/>
      <c r="AJ2038" s="9"/>
      <c r="AK2038" s="9" t="s">
        <v>302</v>
      </c>
      <c r="AL2038" s="9"/>
      <c r="AM2038" s="9"/>
      <c r="AN2038" s="9"/>
      <c r="AO2038" s="9"/>
      <c r="AP2038" s="9"/>
      <c r="AQ2038" s="9"/>
      <c r="AR2038" s="9"/>
      <c r="AS2038" s="9"/>
      <c r="AT2038" s="9"/>
      <c r="AU2038" s="9" t="s">
        <v>267</v>
      </c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 t="s">
        <v>198</v>
      </c>
      <c r="BL2038" s="9" t="s">
        <v>199</v>
      </c>
      <c r="BM2038" s="9"/>
      <c r="BN2038" s="9" t="s">
        <v>186</v>
      </c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10"/>
      <c r="CB2038" s="10" t="str">
        <f t="shared" si="5"/>
        <v/>
      </c>
      <c r="CC2038" s="10"/>
      <c r="CD2038" s="9" t="str">
        <f t="shared" si="2"/>
        <v/>
      </c>
      <c r="CE2038" s="9" t="s">
        <v>151</v>
      </c>
      <c r="CF2038" s="9" t="s">
        <v>225</v>
      </c>
      <c r="CG2038" s="9">
        <f>IF(CF2038="","",VLOOKUP(CF2038,Metadata!$D$2:$H$20,2,FALSE))</f>
        <v>22500</v>
      </c>
      <c r="CH2038" s="9">
        <f>IF(CF2038="","",VLOOKUP(CF2038,Metadata!$D$2:$H$20,4,FALSE))</f>
        <v>20000</v>
      </c>
      <c r="CI2038" s="9">
        <f>IF(CF2038="","",VLOOKUP(CF2038,Metadata!$D$2:$H$20,5,FALSE))</f>
        <v>25000</v>
      </c>
      <c r="CJ2038" s="9">
        <f t="shared" si="3"/>
        <v>22500</v>
      </c>
      <c r="CK2038" s="9" t="s">
        <v>189</v>
      </c>
      <c r="CL2038" s="10">
        <v>3</v>
      </c>
      <c r="CM2038" s="10">
        <v>3</v>
      </c>
      <c r="CN2038" s="10">
        <v>7</v>
      </c>
      <c r="CO2038" s="10">
        <v>7</v>
      </c>
      <c r="CP2038" s="10">
        <v>4</v>
      </c>
      <c r="CQ2038" s="10">
        <v>7</v>
      </c>
      <c r="CR2038" s="10">
        <v>4</v>
      </c>
      <c r="CS2038" s="10">
        <v>5</v>
      </c>
      <c r="CT2038" s="10">
        <v>5</v>
      </c>
      <c r="CU2038" s="10">
        <v>5</v>
      </c>
      <c r="CV2038" s="10">
        <v>7</v>
      </c>
      <c r="CW2038" s="10">
        <v>7</v>
      </c>
      <c r="CX2038" s="10">
        <v>7</v>
      </c>
      <c r="CY2038" s="10">
        <v>5</v>
      </c>
      <c r="CZ2038" s="10">
        <v>5</v>
      </c>
      <c r="DA2038" s="10">
        <v>7</v>
      </c>
      <c r="DB2038" s="10">
        <v>6</v>
      </c>
      <c r="DC2038" s="10">
        <v>7</v>
      </c>
      <c r="DD2038" s="10">
        <v>3</v>
      </c>
      <c r="DE2038" s="10">
        <v>7</v>
      </c>
      <c r="DF2038" s="10">
        <v>7</v>
      </c>
      <c r="DG2038" s="10">
        <v>7</v>
      </c>
      <c r="DH2038" s="10">
        <v>3</v>
      </c>
      <c r="DI2038" s="10">
        <v>5</v>
      </c>
      <c r="DJ2038" s="10">
        <v>4</v>
      </c>
      <c r="DK2038" s="10">
        <v>7</v>
      </c>
      <c r="DL2038" s="10">
        <v>3</v>
      </c>
      <c r="DM2038" s="9" t="s">
        <v>154</v>
      </c>
      <c r="DN2038" s="10">
        <v>1994</v>
      </c>
      <c r="DO2038" s="9">
        <f t="shared" si="8"/>
        <v>27</v>
      </c>
      <c r="DP2038" s="9" t="s">
        <v>222</v>
      </c>
      <c r="DQ2038" s="9" t="s">
        <v>156</v>
      </c>
      <c r="DR2038" s="9" t="s">
        <v>157</v>
      </c>
      <c r="DS2038" s="9" t="s">
        <v>137</v>
      </c>
      <c r="DT2038" s="9" t="s">
        <v>657</v>
      </c>
      <c r="DU2038" s="9" t="s">
        <v>223</v>
      </c>
      <c r="DV2038" s="9" t="str">
        <f>VLOOKUP(DU2038,Metadata!$B$2:$C$7,2,FALSE)</f>
        <v>3 - 6 years</v>
      </c>
    </row>
    <row r="2039" spans="1:126">
      <c r="A2039" s="13">
        <v>2038</v>
      </c>
      <c r="B2039" s="9" t="s">
        <v>135</v>
      </c>
      <c r="C2039" s="9" t="str">
        <f>VLOOKUP(B2039,Metadata!$M$2:$N$6,2,FALSE)</f>
        <v>Permanent Employee</v>
      </c>
      <c r="D2039" s="9" t="s">
        <v>136</v>
      </c>
      <c r="E2039" s="9" t="s">
        <v>137</v>
      </c>
      <c r="F2039" s="9" t="s">
        <v>138</v>
      </c>
      <c r="G2039" s="9" t="s">
        <v>172</v>
      </c>
      <c r="H2039" s="9" t="str">
        <f>IF(G2039="","",VLOOKUP(G2039,Metadata!$J$2:$K$22,2,FALSE))</f>
        <v>Porto Metropolitan Area</v>
      </c>
      <c r="I2039" s="9" t="s">
        <v>138</v>
      </c>
      <c r="J2039" s="9" t="str">
        <f>IF(I2039="","",VLOOKUP(I2039,Metadata!$P$2:$Q$43,2,FALSE))</f>
        <v>Europe</v>
      </c>
      <c r="K2039" s="9" t="str">
        <f t="shared" si="0"/>
        <v>Portugal</v>
      </c>
      <c r="L2039" s="9" t="s">
        <v>275</v>
      </c>
      <c r="M2039" s="9" t="str">
        <f>IF(L2039="","",VLOOKUP(L2039,Metadata!$J$2:$K$22,2,FALSE))</f>
        <v>Centre</v>
      </c>
      <c r="N2039" s="9" t="s">
        <v>141</v>
      </c>
      <c r="O2039" s="9" t="s">
        <v>137</v>
      </c>
      <c r="P2039" s="9" t="s">
        <v>142</v>
      </c>
      <c r="Q2039" s="10" t="str">
        <f t="shared" si="1"/>
        <v>Full Office Job</v>
      </c>
      <c r="R2039" s="10">
        <v>5</v>
      </c>
      <c r="S2039" s="9" t="s">
        <v>216</v>
      </c>
      <c r="T2039" s="9" t="s">
        <v>137</v>
      </c>
      <c r="U2039" s="9" t="str">
        <f>IF(S2039&lt;&gt;"",S2039,IF(T2039&lt;&gt;"",VLOOKUP(T2039,Metadata!$S$2:$T$228,2,FALSE),""))</f>
        <v>Front-End Developer</v>
      </c>
      <c r="V2039" s="9" t="s">
        <v>217</v>
      </c>
      <c r="W2039" s="9" t="s">
        <v>137</v>
      </c>
      <c r="X2039" s="9" t="s">
        <v>145</v>
      </c>
      <c r="Y2039" s="9" t="s">
        <v>137</v>
      </c>
      <c r="Z2039" s="9" t="s">
        <v>218</v>
      </c>
      <c r="AA2039" s="9" t="s">
        <v>165</v>
      </c>
      <c r="AB2039" s="9" t="s">
        <v>137</v>
      </c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 t="s">
        <v>324</v>
      </c>
      <c r="AU2039" s="9"/>
      <c r="AV2039" s="9"/>
      <c r="AW2039" s="9"/>
      <c r="AX2039" s="9"/>
      <c r="AY2039" s="9" t="s">
        <v>246</v>
      </c>
      <c r="AZ2039" s="9"/>
      <c r="BA2039" s="9" t="s">
        <v>178</v>
      </c>
      <c r="BB2039" s="9"/>
      <c r="BC2039" s="9"/>
      <c r="BD2039" s="9"/>
      <c r="BE2039" s="9"/>
      <c r="BF2039" s="9"/>
      <c r="BG2039" s="9"/>
      <c r="BH2039" s="9"/>
      <c r="BI2039" s="9"/>
      <c r="BJ2039" s="9" t="s">
        <v>167</v>
      </c>
      <c r="BK2039" s="9"/>
      <c r="BL2039" s="9" t="s">
        <v>199</v>
      </c>
      <c r="BM2039" s="9"/>
      <c r="BN2039" s="9"/>
      <c r="BO2039" s="9"/>
      <c r="BP2039" s="9"/>
      <c r="BQ2039" s="9"/>
      <c r="BR2039" s="9" t="s">
        <v>247</v>
      </c>
      <c r="BS2039" s="9"/>
      <c r="BT2039" s="9"/>
      <c r="BU2039" s="9"/>
      <c r="BV2039" s="9"/>
      <c r="BW2039" s="9"/>
      <c r="BX2039" s="9"/>
      <c r="BY2039" s="9"/>
      <c r="BZ2039" s="9"/>
      <c r="CA2039" s="10"/>
      <c r="CB2039" s="10" t="str">
        <f t="shared" si="5"/>
        <v/>
      </c>
      <c r="CC2039" s="10"/>
      <c r="CD2039" s="9" t="str">
        <f t="shared" si="2"/>
        <v/>
      </c>
      <c r="CE2039" s="9" t="s">
        <v>151</v>
      </c>
      <c r="CF2039" s="9" t="s">
        <v>236</v>
      </c>
      <c r="CG2039" s="9">
        <f>IF(CF2039="","",VLOOKUP(CF2039,Metadata!$D$2:$H$20,2,FALSE))</f>
        <v>47500</v>
      </c>
      <c r="CH2039" s="9">
        <f>IF(CF2039="","",VLOOKUP(CF2039,Metadata!$D$2:$H$20,4,FALSE))</f>
        <v>45000</v>
      </c>
      <c r="CI2039" s="9">
        <f>IF(CF2039="","",VLOOKUP(CF2039,Metadata!$D$2:$H$20,5,FALSE))</f>
        <v>50000</v>
      </c>
      <c r="CJ2039" s="9">
        <f t="shared" si="3"/>
        <v>47500</v>
      </c>
      <c r="CK2039" s="9" t="s">
        <v>189</v>
      </c>
      <c r="CL2039" s="10">
        <v>3</v>
      </c>
      <c r="CM2039" s="10">
        <v>4</v>
      </c>
      <c r="CN2039" s="10">
        <v>7</v>
      </c>
      <c r="CO2039" s="10">
        <v>7</v>
      </c>
      <c r="CP2039" s="10">
        <v>7</v>
      </c>
      <c r="CQ2039" s="10">
        <v>7</v>
      </c>
      <c r="CR2039" s="10">
        <v>5</v>
      </c>
      <c r="CS2039" s="10">
        <v>5</v>
      </c>
      <c r="CT2039" s="10">
        <v>7</v>
      </c>
      <c r="CU2039" s="10">
        <v>7</v>
      </c>
      <c r="CV2039" s="10">
        <v>7</v>
      </c>
      <c r="CW2039" s="10">
        <v>5</v>
      </c>
      <c r="CX2039" s="10">
        <v>5</v>
      </c>
      <c r="CY2039" s="10">
        <v>6</v>
      </c>
      <c r="CZ2039" s="10">
        <v>7</v>
      </c>
      <c r="DA2039" s="10">
        <v>5</v>
      </c>
      <c r="DB2039" s="10">
        <v>7</v>
      </c>
      <c r="DC2039" s="10">
        <v>7</v>
      </c>
      <c r="DD2039" s="10">
        <v>6</v>
      </c>
      <c r="DE2039" s="10">
        <v>7</v>
      </c>
      <c r="DF2039" s="10">
        <v>7</v>
      </c>
      <c r="DG2039" s="10">
        <v>7</v>
      </c>
      <c r="DH2039" s="10">
        <v>6</v>
      </c>
      <c r="DI2039" s="10">
        <v>7</v>
      </c>
      <c r="DJ2039" s="10">
        <v>6</v>
      </c>
      <c r="DK2039" s="10">
        <v>6</v>
      </c>
      <c r="DL2039" s="10">
        <v>6</v>
      </c>
      <c r="DM2039" s="9" t="s">
        <v>154</v>
      </c>
      <c r="DN2039" s="10">
        <v>1985</v>
      </c>
      <c r="DO2039" s="9">
        <f t="shared" si="8"/>
        <v>36</v>
      </c>
      <c r="DP2039" s="9" t="s">
        <v>155</v>
      </c>
      <c r="DQ2039" s="9" t="s">
        <v>202</v>
      </c>
      <c r="DR2039" s="9" t="s">
        <v>157</v>
      </c>
      <c r="DS2039" s="9" t="s">
        <v>137</v>
      </c>
      <c r="DT2039" s="9" t="s">
        <v>657</v>
      </c>
      <c r="DU2039" s="9" t="s">
        <v>203</v>
      </c>
      <c r="DV2039" s="9" t="str">
        <f>VLOOKUP(DU2039,Metadata!$B$2:$C$7,2,FALSE)</f>
        <v>6+ years</v>
      </c>
    </row>
    <row r="2040" spans="1:126">
      <c r="A2040" s="13">
        <v>2039</v>
      </c>
      <c r="B2040" s="9" t="s">
        <v>135</v>
      </c>
      <c r="C2040" s="9" t="str">
        <f>VLOOKUP(B2040,Metadata!$M$2:$N$6,2,FALSE)</f>
        <v>Permanent Employee</v>
      </c>
      <c r="D2040" s="9" t="s">
        <v>136</v>
      </c>
      <c r="E2040" s="9" t="s">
        <v>137</v>
      </c>
      <c r="F2040" s="9" t="s">
        <v>138</v>
      </c>
      <c r="G2040" s="9" t="s">
        <v>140</v>
      </c>
      <c r="H2040" s="9" t="str">
        <f>IF(G2040="","",VLOOKUP(G2040,Metadata!$J$2:$K$22,2,FALSE))</f>
        <v>Lisbon Metropolitan Area</v>
      </c>
      <c r="I2040" s="9" t="s">
        <v>557</v>
      </c>
      <c r="J2040" s="9" t="str">
        <f>IF(I2040="","",VLOOKUP(I2040,Metadata!$P$2:$Q$43,2,FALSE))</f>
        <v>Europe</v>
      </c>
      <c r="K2040" s="9" t="str">
        <f t="shared" si="0"/>
        <v>International</v>
      </c>
      <c r="L2040" s="9" t="s">
        <v>137</v>
      </c>
      <c r="M2040" s="9" t="str">
        <f>IF(L2040="","",VLOOKUP(L2040,Metadata!$J$2:$K$22,2,FALSE))</f>
        <v/>
      </c>
      <c r="N2040" s="9" t="s">
        <v>141</v>
      </c>
      <c r="O2040" s="9" t="s">
        <v>137</v>
      </c>
      <c r="P2040" s="9" t="s">
        <v>191</v>
      </c>
      <c r="Q2040" s="10" t="str">
        <f t="shared" si="1"/>
        <v>Remote Job (full or flexible)</v>
      </c>
      <c r="R2040" s="10">
        <v>5</v>
      </c>
      <c r="S2040" s="9" t="s">
        <v>183</v>
      </c>
      <c r="T2040" s="9" t="s">
        <v>137</v>
      </c>
      <c r="U2040" s="9" t="str">
        <f>IF(S2040&lt;&gt;"",S2040,IF(T2040&lt;&gt;"",VLOOKUP(T2040,Metadata!$S$2:$T$228,2,FALSE),""))</f>
        <v>Product Owner/Product Manager</v>
      </c>
      <c r="V2040" s="9" t="s">
        <v>137</v>
      </c>
      <c r="W2040" s="9" t="s">
        <v>137</v>
      </c>
      <c r="X2040" s="9" t="s">
        <v>252</v>
      </c>
      <c r="Y2040" s="9" t="s">
        <v>137</v>
      </c>
      <c r="Z2040" s="9" t="s">
        <v>146</v>
      </c>
      <c r="AA2040" s="9" t="s">
        <v>137</v>
      </c>
      <c r="AB2040" s="9" t="s">
        <v>137</v>
      </c>
      <c r="AC2040" s="9"/>
      <c r="AD2040" s="9" t="s">
        <v>148</v>
      </c>
      <c r="AE2040" s="9"/>
      <c r="AF2040" s="9"/>
      <c r="AG2040" s="9"/>
      <c r="AH2040" s="9"/>
      <c r="AI2040" s="9"/>
      <c r="AJ2040" s="9" t="s">
        <v>185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 t="s">
        <v>186</v>
      </c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10"/>
      <c r="CB2040" s="10" t="str">
        <f t="shared" si="5"/>
        <v/>
      </c>
      <c r="CC2040" s="10"/>
      <c r="CD2040" s="9" t="str">
        <f t="shared" si="2"/>
        <v/>
      </c>
      <c r="CE2040" s="9" t="s">
        <v>232</v>
      </c>
      <c r="CF2040" s="9" t="s">
        <v>220</v>
      </c>
      <c r="CG2040" s="9">
        <f>IF(CF2040="","",VLOOKUP(CF2040,Metadata!$D$2:$H$20,2,FALSE))</f>
        <v>27500</v>
      </c>
      <c r="CH2040" s="9">
        <f>IF(CF2040="","",VLOOKUP(CF2040,Metadata!$D$2:$H$20,4,FALSE))</f>
        <v>25000</v>
      </c>
      <c r="CI2040" s="9">
        <f>IF(CF2040="","",VLOOKUP(CF2040,Metadata!$D$2:$H$20,5,FALSE))</f>
        <v>30000</v>
      </c>
      <c r="CJ2040" s="9">
        <f t="shared" si="3"/>
        <v>27500</v>
      </c>
      <c r="CK2040" s="9" t="s">
        <v>221</v>
      </c>
      <c r="CL2040" s="10">
        <v>5</v>
      </c>
      <c r="CM2040" s="10">
        <v>5</v>
      </c>
      <c r="CN2040" s="10">
        <v>5</v>
      </c>
      <c r="CO2040" s="10">
        <v>5</v>
      </c>
      <c r="CP2040" s="10">
        <v>2</v>
      </c>
      <c r="CQ2040" s="10">
        <v>6</v>
      </c>
      <c r="CR2040" s="10">
        <v>4</v>
      </c>
      <c r="CS2040" s="10">
        <v>4</v>
      </c>
      <c r="CT2040" s="10">
        <v>4</v>
      </c>
      <c r="CU2040" s="10">
        <v>5</v>
      </c>
      <c r="CV2040" s="10">
        <v>6</v>
      </c>
      <c r="CW2040" s="10">
        <v>5</v>
      </c>
      <c r="CX2040" s="10">
        <v>7</v>
      </c>
      <c r="CY2040" s="10">
        <v>4</v>
      </c>
      <c r="CZ2040" s="10">
        <v>3</v>
      </c>
      <c r="DA2040" s="10">
        <v>1</v>
      </c>
      <c r="DB2040" s="10">
        <v>1</v>
      </c>
      <c r="DC2040" s="10">
        <v>1</v>
      </c>
      <c r="DD2040" s="10">
        <v>1</v>
      </c>
      <c r="DE2040" s="10">
        <v>1</v>
      </c>
      <c r="DF2040" s="10">
        <v>1</v>
      </c>
      <c r="DG2040" s="10">
        <v>1</v>
      </c>
      <c r="DH2040" s="10">
        <v>4</v>
      </c>
      <c r="DI2040" s="10">
        <v>6</v>
      </c>
      <c r="DJ2040" s="10">
        <v>1</v>
      </c>
      <c r="DK2040" s="10">
        <v>1</v>
      </c>
      <c r="DL2040" s="10">
        <v>3</v>
      </c>
      <c r="DM2040" s="9" t="s">
        <v>154</v>
      </c>
      <c r="DN2040" s="10">
        <v>1987</v>
      </c>
      <c r="DO2040" s="9">
        <f t="shared" si="8"/>
        <v>34</v>
      </c>
      <c r="DP2040" s="9" t="s">
        <v>155</v>
      </c>
      <c r="DQ2040" s="9" t="s">
        <v>156</v>
      </c>
      <c r="DR2040" s="9" t="s">
        <v>157</v>
      </c>
      <c r="DS2040" s="9" t="s">
        <v>137</v>
      </c>
      <c r="DT2040" s="9" t="s">
        <v>657</v>
      </c>
      <c r="DU2040" s="9" t="s">
        <v>223</v>
      </c>
      <c r="DV2040" s="9" t="str">
        <f>VLOOKUP(DU2040,Metadata!$B$2:$C$7,2,FALSE)</f>
        <v>3 - 6 years</v>
      </c>
    </row>
    <row r="2041" spans="1:126">
      <c r="A2041" s="13">
        <v>2040</v>
      </c>
      <c r="B2041" s="9" t="s">
        <v>135</v>
      </c>
      <c r="C2041" s="9" t="str">
        <f>VLOOKUP(B2041,Metadata!$M$2:$N$6,2,FALSE)</f>
        <v>Permanent Employee</v>
      </c>
      <c r="D2041" s="9" t="s">
        <v>159</v>
      </c>
      <c r="E2041" s="9" t="s">
        <v>137</v>
      </c>
      <c r="F2041" s="9" t="s">
        <v>138</v>
      </c>
      <c r="G2041" s="9" t="s">
        <v>265</v>
      </c>
      <c r="H2041" s="9" t="str">
        <f>IF(G2041="","",VLOOKUP(G2041,Metadata!$J$2:$K$22,2,FALSE))</f>
        <v>Azores and Madeira</v>
      </c>
      <c r="I2041" s="9" t="s">
        <v>345</v>
      </c>
      <c r="J2041" s="9" t="str">
        <f>IF(I2041="","",VLOOKUP(I2041,Metadata!$P$2:$Q$43,2,FALSE))</f>
        <v>Europe</v>
      </c>
      <c r="K2041" s="9" t="str">
        <f t="shared" si="0"/>
        <v>International</v>
      </c>
      <c r="L2041" s="9" t="s">
        <v>137</v>
      </c>
      <c r="M2041" s="9" t="str">
        <f>IF(L2041="","",VLOOKUP(L2041,Metadata!$J$2:$K$22,2,FALSE))</f>
        <v/>
      </c>
      <c r="N2041" s="9" t="s">
        <v>214</v>
      </c>
      <c r="O2041" s="9" t="s">
        <v>259</v>
      </c>
      <c r="P2041" s="9" t="s">
        <v>142</v>
      </c>
      <c r="Q2041" s="10" t="str">
        <f t="shared" si="1"/>
        <v>Full Office Job</v>
      </c>
      <c r="R2041" s="10">
        <v>6</v>
      </c>
      <c r="S2041" s="9" t="s">
        <v>183</v>
      </c>
      <c r="T2041" s="9" t="s">
        <v>137</v>
      </c>
      <c r="U2041" s="9" t="str">
        <f>IF(S2041&lt;&gt;"",S2041,IF(T2041&lt;&gt;"",VLOOKUP(T2041,Metadata!$S$2:$T$228,2,FALSE),""))</f>
        <v>Product Owner/Product Manager</v>
      </c>
      <c r="V2041" s="9" t="s">
        <v>137</v>
      </c>
      <c r="W2041" s="9" t="s">
        <v>137</v>
      </c>
      <c r="X2041" s="9" t="s">
        <v>145</v>
      </c>
      <c r="Y2041" s="9" t="s">
        <v>137</v>
      </c>
      <c r="Z2041" s="9" t="s">
        <v>218</v>
      </c>
      <c r="AA2041" s="9" t="s">
        <v>137</v>
      </c>
      <c r="AB2041" s="9" t="s">
        <v>137</v>
      </c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 t="s">
        <v>150</v>
      </c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 t="s">
        <v>150</v>
      </c>
      <c r="BZ2041" s="9" t="s">
        <v>137</v>
      </c>
      <c r="CA2041" s="10"/>
      <c r="CB2041" s="10" t="str">
        <f t="shared" si="5"/>
        <v/>
      </c>
      <c r="CC2041" s="10"/>
      <c r="CD2041" s="9" t="str">
        <f t="shared" si="2"/>
        <v/>
      </c>
      <c r="CE2041" s="9" t="s">
        <v>151</v>
      </c>
      <c r="CF2041" s="9" t="s">
        <v>245</v>
      </c>
      <c r="CG2041" s="9">
        <f>IF(CF2041="","",VLOOKUP(CF2041,Metadata!$D$2:$H$20,2,FALSE))</f>
        <v>42500</v>
      </c>
      <c r="CH2041" s="9">
        <f>IF(CF2041="","",VLOOKUP(CF2041,Metadata!$D$2:$H$20,4,FALSE))</f>
        <v>40000</v>
      </c>
      <c r="CI2041" s="9">
        <f>IF(CF2041="","",VLOOKUP(CF2041,Metadata!$D$2:$H$20,5,FALSE))</f>
        <v>45000</v>
      </c>
      <c r="CJ2041" s="9">
        <f t="shared" si="3"/>
        <v>42500</v>
      </c>
      <c r="CK2041" s="9" t="s">
        <v>189</v>
      </c>
      <c r="CL2041" s="10">
        <v>5</v>
      </c>
      <c r="CM2041" s="10">
        <v>1</v>
      </c>
      <c r="CN2041" s="10">
        <v>5</v>
      </c>
      <c r="CO2041" s="10">
        <v>6</v>
      </c>
      <c r="CP2041" s="10">
        <v>4</v>
      </c>
      <c r="CQ2041" s="10">
        <v>5</v>
      </c>
      <c r="CR2041" s="10">
        <v>6</v>
      </c>
      <c r="CS2041" s="10">
        <v>6</v>
      </c>
      <c r="CT2041" s="10">
        <v>4</v>
      </c>
      <c r="CU2041" s="10">
        <v>5</v>
      </c>
      <c r="CV2041" s="10">
        <v>5</v>
      </c>
      <c r="CW2041" s="10">
        <v>4</v>
      </c>
      <c r="CX2041" s="10">
        <v>5</v>
      </c>
      <c r="CY2041" s="10">
        <v>5</v>
      </c>
      <c r="CZ2041" s="10">
        <v>5</v>
      </c>
      <c r="DA2041" s="10">
        <v>6</v>
      </c>
      <c r="DB2041" s="10">
        <v>4</v>
      </c>
      <c r="DC2041" s="10">
        <v>6</v>
      </c>
      <c r="DD2041" s="10">
        <v>4</v>
      </c>
      <c r="DE2041" s="10">
        <v>6</v>
      </c>
      <c r="DF2041" s="10">
        <v>5</v>
      </c>
      <c r="DG2041" s="10">
        <v>6</v>
      </c>
      <c r="DH2041" s="10">
        <v>4</v>
      </c>
      <c r="DI2041" s="10">
        <v>6</v>
      </c>
      <c r="DJ2041" s="10">
        <v>4</v>
      </c>
      <c r="DK2041" s="10">
        <v>5</v>
      </c>
      <c r="DL2041" s="10">
        <v>4</v>
      </c>
      <c r="DM2041" s="9" t="s">
        <v>154</v>
      </c>
      <c r="DN2041" s="10">
        <v>1974</v>
      </c>
      <c r="DO2041" s="9">
        <f t="shared" si="8"/>
        <v>47</v>
      </c>
      <c r="DP2041" s="9" t="s">
        <v>155</v>
      </c>
      <c r="DQ2041" s="9" t="s">
        <v>210</v>
      </c>
      <c r="DR2041" s="9" t="s">
        <v>157</v>
      </c>
      <c r="DS2041" s="9" t="s">
        <v>137</v>
      </c>
      <c r="DT2041" s="9" t="s">
        <v>657</v>
      </c>
      <c r="DU2041" s="9" t="s">
        <v>158</v>
      </c>
      <c r="DV2041" s="9" t="str">
        <f>VLOOKUP(DU2041,Metadata!$B$2:$C$7,2,FALSE)</f>
        <v>6+ years</v>
      </c>
    </row>
    <row r="2042" spans="1:126">
      <c r="A2042" s="13">
        <v>2041</v>
      </c>
      <c r="B2042" s="9" t="s">
        <v>135</v>
      </c>
      <c r="C2042" s="9" t="str">
        <f>VLOOKUP(B2042,Metadata!$M$2:$N$6,2,FALSE)</f>
        <v>Permanent Employee</v>
      </c>
      <c r="D2042" s="9" t="s">
        <v>159</v>
      </c>
      <c r="E2042" s="9" t="s">
        <v>137</v>
      </c>
      <c r="F2042" s="9" t="s">
        <v>138</v>
      </c>
      <c r="G2042" s="9" t="s">
        <v>172</v>
      </c>
      <c r="H2042" s="9" t="str">
        <f>IF(G2042="","",VLOOKUP(G2042,Metadata!$J$2:$K$22,2,FALSE))</f>
        <v>Porto Metropolitan Area</v>
      </c>
      <c r="I2042" s="9" t="s">
        <v>138</v>
      </c>
      <c r="J2042" s="9" t="str">
        <f>IF(I2042="","",VLOOKUP(I2042,Metadata!$P$2:$Q$43,2,FALSE))</f>
        <v>Europe</v>
      </c>
      <c r="K2042" s="9" t="str">
        <f t="shared" si="0"/>
        <v>Portugal</v>
      </c>
      <c r="L2042" s="9" t="s">
        <v>140</v>
      </c>
      <c r="M2042" s="9" t="str">
        <f>IF(L2042="","",VLOOKUP(L2042,Metadata!$J$2:$K$22,2,FALSE))</f>
        <v>Lisbon Metropolitan Area</v>
      </c>
      <c r="N2042" s="9" t="s">
        <v>141</v>
      </c>
      <c r="O2042" s="9" t="s">
        <v>137</v>
      </c>
      <c r="P2042" s="9" t="s">
        <v>142</v>
      </c>
      <c r="Q2042" s="10" t="str">
        <f t="shared" si="1"/>
        <v>Full Office Job</v>
      </c>
      <c r="R2042" s="10">
        <v>5</v>
      </c>
      <c r="S2042" s="9" t="s">
        <v>260</v>
      </c>
      <c r="T2042" s="9" t="s">
        <v>137</v>
      </c>
      <c r="U2042" s="9" t="str">
        <f>IF(S2042&lt;&gt;"",S2042,IF(T2042&lt;&gt;"",VLOOKUP(T2042,Metadata!$S$2:$T$228,2,FALSE),""))</f>
        <v>DevOps Engineer</v>
      </c>
      <c r="V2042" s="9" t="s">
        <v>217</v>
      </c>
      <c r="W2042" s="9" t="s">
        <v>137</v>
      </c>
      <c r="X2042" s="9" t="s">
        <v>145</v>
      </c>
      <c r="Y2042" s="9" t="s">
        <v>137</v>
      </c>
      <c r="Z2042" s="9" t="s">
        <v>224</v>
      </c>
      <c r="AA2042" s="9" t="s">
        <v>165</v>
      </c>
      <c r="AB2042" s="9" t="s">
        <v>253</v>
      </c>
      <c r="AC2042" s="9" t="s">
        <v>147</v>
      </c>
      <c r="AD2042" s="9"/>
      <c r="AE2042" s="9" t="s">
        <v>194</v>
      </c>
      <c r="AF2042" s="9" t="s">
        <v>243</v>
      </c>
      <c r="AG2042" s="9" t="s">
        <v>166</v>
      </c>
      <c r="AH2042" s="9" t="s">
        <v>176</v>
      </c>
      <c r="AI2042" s="9"/>
      <c r="AJ2042" s="9"/>
      <c r="AK2042" s="9"/>
      <c r="AL2042" s="9"/>
      <c r="AM2042" s="9"/>
      <c r="AN2042" s="9" t="s">
        <v>195</v>
      </c>
      <c r="AO2042" s="9"/>
      <c r="AP2042" s="9"/>
      <c r="AQ2042" s="9" t="s">
        <v>380</v>
      </c>
      <c r="AR2042" s="9" t="s">
        <v>149</v>
      </c>
      <c r="AS2042" s="9" t="s">
        <v>411</v>
      </c>
      <c r="AT2042" s="9"/>
      <c r="AU2042" s="9"/>
      <c r="AV2042" s="9"/>
      <c r="AW2042" s="9"/>
      <c r="AX2042" s="9" t="s">
        <v>196</v>
      </c>
      <c r="AY2042" s="9"/>
      <c r="AZ2042" s="9"/>
      <c r="BA2042" s="9" t="s">
        <v>178</v>
      </c>
      <c r="BB2042" s="9"/>
      <c r="BC2042" s="9"/>
      <c r="BD2042" s="9"/>
      <c r="BE2042" s="9"/>
      <c r="BF2042" s="9"/>
      <c r="BG2042" s="9"/>
      <c r="BH2042" s="9"/>
      <c r="BI2042" s="9"/>
      <c r="BJ2042" s="9"/>
      <c r="BK2042" s="9" t="s">
        <v>198</v>
      </c>
      <c r="BL2042" s="9" t="s">
        <v>199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 t="s">
        <v>286</v>
      </c>
      <c r="BX2042" s="9"/>
      <c r="BY2042" s="9"/>
      <c r="BZ2042" s="9"/>
      <c r="CA2042" s="10"/>
      <c r="CB2042" s="10" t="str">
        <f t="shared" si="5"/>
        <v/>
      </c>
      <c r="CC2042" s="10"/>
      <c r="CD2042" s="9" t="str">
        <f t="shared" si="2"/>
        <v/>
      </c>
      <c r="CE2042" s="9" t="s">
        <v>168</v>
      </c>
      <c r="CF2042" s="9" t="s">
        <v>188</v>
      </c>
      <c r="CG2042" s="9">
        <f>IF(CF2042="","",VLOOKUP(CF2042,Metadata!$D$2:$H$20,2,FALSE))</f>
        <v>17500</v>
      </c>
      <c r="CH2042" s="9">
        <f>IF(CF2042="","",VLOOKUP(CF2042,Metadata!$D$2:$H$20,4,FALSE))</f>
        <v>15000</v>
      </c>
      <c r="CI2042" s="9">
        <f>IF(CF2042="","",VLOOKUP(CF2042,Metadata!$D$2:$H$20,5,FALSE))</f>
        <v>20000</v>
      </c>
      <c r="CJ2042" s="9">
        <f t="shared" si="3"/>
        <v>17500</v>
      </c>
      <c r="CK2042" s="9" t="s">
        <v>153</v>
      </c>
      <c r="CL2042" s="10">
        <v>4</v>
      </c>
      <c r="CM2042" s="10">
        <v>5</v>
      </c>
      <c r="CN2042" s="10">
        <v>7</v>
      </c>
      <c r="CO2042" s="10">
        <v>6</v>
      </c>
      <c r="CP2042" s="10">
        <v>7</v>
      </c>
      <c r="CQ2042" s="10">
        <v>7</v>
      </c>
      <c r="CR2042" s="10">
        <v>4</v>
      </c>
      <c r="CS2042" s="10">
        <v>4</v>
      </c>
      <c r="CT2042" s="10">
        <v>7</v>
      </c>
      <c r="CU2042" s="10">
        <v>6</v>
      </c>
      <c r="CV2042" s="10">
        <v>7</v>
      </c>
      <c r="CW2042" s="10">
        <v>6</v>
      </c>
      <c r="CX2042" s="10">
        <v>5</v>
      </c>
      <c r="CY2042" s="10">
        <v>7</v>
      </c>
      <c r="CZ2042" s="10">
        <v>7</v>
      </c>
      <c r="DA2042" s="10">
        <v>6</v>
      </c>
      <c r="DB2042" s="10">
        <v>5</v>
      </c>
      <c r="DC2042" s="10">
        <v>7</v>
      </c>
      <c r="DD2042" s="10">
        <v>3</v>
      </c>
      <c r="DE2042" s="10">
        <v>4</v>
      </c>
      <c r="DF2042" s="10">
        <v>7</v>
      </c>
      <c r="DG2042" s="10">
        <v>7</v>
      </c>
      <c r="DH2042" s="10">
        <v>5</v>
      </c>
      <c r="DI2042" s="10">
        <v>7</v>
      </c>
      <c r="DJ2042" s="10">
        <v>3</v>
      </c>
      <c r="DK2042" s="10">
        <v>7</v>
      </c>
      <c r="DL2042" s="10">
        <v>6</v>
      </c>
      <c r="DM2042" s="9" t="s">
        <v>154</v>
      </c>
      <c r="DN2042" s="10">
        <v>1977</v>
      </c>
      <c r="DO2042" s="9">
        <f t="shared" si="8"/>
        <v>44</v>
      </c>
      <c r="DP2042" s="9" t="s">
        <v>155</v>
      </c>
      <c r="DQ2042" s="9" t="s">
        <v>156</v>
      </c>
      <c r="DR2042" s="9" t="s">
        <v>170</v>
      </c>
      <c r="DS2042" s="9" t="s">
        <v>137</v>
      </c>
      <c r="DT2042" s="9" t="s">
        <v>657</v>
      </c>
      <c r="DU2042" s="9" t="s">
        <v>158</v>
      </c>
      <c r="DV2042" s="9" t="str">
        <f>VLOOKUP(DU2042,Metadata!$B$2:$C$7,2,FALSE)</f>
        <v>6+ years</v>
      </c>
    </row>
    <row r="2043" spans="1:126">
      <c r="A2043" s="13">
        <v>2042</v>
      </c>
      <c r="B2043" s="9" t="s">
        <v>135</v>
      </c>
      <c r="C2043" s="9" t="str">
        <f>VLOOKUP(B2043,Metadata!$M$2:$N$6,2,FALSE)</f>
        <v>Permanent Employee</v>
      </c>
      <c r="D2043" s="9" t="s">
        <v>159</v>
      </c>
      <c r="E2043" s="9" t="s">
        <v>137</v>
      </c>
      <c r="F2043" s="9" t="s">
        <v>138</v>
      </c>
      <c r="G2043" s="9" t="s">
        <v>190</v>
      </c>
      <c r="H2043" s="9" t="str">
        <f>IF(G2043="","",VLOOKUP(G2043,Metadata!$J$2:$K$22,2,FALSE))</f>
        <v>North</v>
      </c>
      <c r="I2043" s="9" t="s">
        <v>138</v>
      </c>
      <c r="J2043" s="9" t="str">
        <f>IF(I2043="","",VLOOKUP(I2043,Metadata!$P$2:$Q$43,2,FALSE))</f>
        <v>Europe</v>
      </c>
      <c r="K2043" s="9" t="str">
        <f t="shared" si="0"/>
        <v>Portugal</v>
      </c>
      <c r="L2043" s="9" t="s">
        <v>172</v>
      </c>
      <c r="M2043" s="9" t="str">
        <f>IF(L2043="","",VLOOKUP(L2043,Metadata!$J$2:$K$22,2,FALSE))</f>
        <v>Porto Metropolitan Area</v>
      </c>
      <c r="N2043" s="9" t="s">
        <v>141</v>
      </c>
      <c r="O2043" s="9" t="s">
        <v>137</v>
      </c>
      <c r="P2043" s="9" t="s">
        <v>142</v>
      </c>
      <c r="Q2043" s="10" t="str">
        <f t="shared" si="1"/>
        <v>Full Office Job</v>
      </c>
      <c r="R2043" s="10">
        <v>7</v>
      </c>
      <c r="S2043" s="9" t="s">
        <v>161</v>
      </c>
      <c r="T2043" s="9" t="s">
        <v>137</v>
      </c>
      <c r="U2043" s="9" t="str">
        <f>IF(S2043&lt;&gt;"",S2043,IF(T2043&lt;&gt;"",VLOOKUP(T2043,Metadata!$S$2:$T$228,2,FALSE),""))</f>
        <v>Full-Stack Developer</v>
      </c>
      <c r="V2043" s="9" t="s">
        <v>217</v>
      </c>
      <c r="W2043" s="9" t="s">
        <v>137</v>
      </c>
      <c r="X2043" s="9" t="s">
        <v>163</v>
      </c>
      <c r="Y2043" s="9" t="s">
        <v>137</v>
      </c>
      <c r="Z2043" s="9" t="s">
        <v>184</v>
      </c>
      <c r="AA2043" s="9" t="s">
        <v>165</v>
      </c>
      <c r="AB2043" s="9" t="s">
        <v>137</v>
      </c>
      <c r="AC2043" s="9" t="s">
        <v>147</v>
      </c>
      <c r="AD2043" s="9" t="s">
        <v>148</v>
      </c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 t="s">
        <v>745</v>
      </c>
      <c r="CA2043" s="10"/>
      <c r="CB2043" s="10" t="str">
        <f t="shared" si="5"/>
        <v/>
      </c>
      <c r="CC2043" s="10"/>
      <c r="CD2043" s="9" t="str">
        <f t="shared" si="2"/>
        <v/>
      </c>
      <c r="CE2043" s="9" t="s">
        <v>168</v>
      </c>
      <c r="CF2043" s="9" t="s">
        <v>245</v>
      </c>
      <c r="CG2043" s="9">
        <f>IF(CF2043="","",VLOOKUP(CF2043,Metadata!$D$2:$H$20,2,FALSE))</f>
        <v>42500</v>
      </c>
      <c r="CH2043" s="9">
        <f>IF(CF2043="","",VLOOKUP(CF2043,Metadata!$D$2:$H$20,4,FALSE))</f>
        <v>40000</v>
      </c>
      <c r="CI2043" s="9">
        <f>IF(CF2043="","",VLOOKUP(CF2043,Metadata!$D$2:$H$20,5,FALSE))</f>
        <v>45000</v>
      </c>
      <c r="CJ2043" s="9">
        <f t="shared" si="3"/>
        <v>42500</v>
      </c>
      <c r="CK2043" s="9" t="s">
        <v>201</v>
      </c>
      <c r="CL2043" s="10">
        <v>7</v>
      </c>
      <c r="CM2043" s="10">
        <v>3</v>
      </c>
      <c r="CN2043" s="10">
        <v>7</v>
      </c>
      <c r="CO2043" s="10">
        <v>7</v>
      </c>
      <c r="CP2043" s="10">
        <v>7</v>
      </c>
      <c r="CQ2043" s="10">
        <v>7</v>
      </c>
      <c r="CR2043" s="10">
        <v>7</v>
      </c>
      <c r="CS2043" s="10">
        <v>7</v>
      </c>
      <c r="CT2043" s="10">
        <v>7</v>
      </c>
      <c r="CU2043" s="10">
        <v>6</v>
      </c>
      <c r="CV2043" s="10">
        <v>5</v>
      </c>
      <c r="CW2043" s="10">
        <v>4</v>
      </c>
      <c r="CX2043" s="10">
        <v>5</v>
      </c>
      <c r="CY2043" s="10">
        <v>5</v>
      </c>
      <c r="CZ2043" s="10">
        <v>6</v>
      </c>
      <c r="DA2043" s="10">
        <v>4</v>
      </c>
      <c r="DB2043" s="10">
        <v>6</v>
      </c>
      <c r="DC2043" s="10">
        <v>7</v>
      </c>
      <c r="DD2043" s="10">
        <v>5</v>
      </c>
      <c r="DE2043" s="10">
        <v>5</v>
      </c>
      <c r="DF2043" s="10">
        <v>6</v>
      </c>
      <c r="DG2043" s="10">
        <v>5</v>
      </c>
      <c r="DH2043" s="10">
        <v>5</v>
      </c>
      <c r="DI2043" s="10">
        <v>7</v>
      </c>
      <c r="DJ2043" s="10">
        <v>5</v>
      </c>
      <c r="DK2043" s="10">
        <v>6</v>
      </c>
      <c r="DL2043" s="10">
        <v>7</v>
      </c>
      <c r="DM2043" s="9" t="s">
        <v>154</v>
      </c>
      <c r="DN2043" s="10">
        <v>1983</v>
      </c>
      <c r="DO2043" s="9">
        <f t="shared" si="8"/>
        <v>38</v>
      </c>
      <c r="DP2043" s="9" t="s">
        <v>155</v>
      </c>
      <c r="DQ2043" s="9" t="s">
        <v>202</v>
      </c>
      <c r="DR2043" s="9" t="s">
        <v>157</v>
      </c>
      <c r="DS2043" s="9" t="s">
        <v>137</v>
      </c>
      <c r="DT2043" s="9" t="s">
        <v>657</v>
      </c>
      <c r="DU2043" s="9" t="s">
        <v>158</v>
      </c>
      <c r="DV2043" s="9" t="str">
        <f>VLOOKUP(DU2043,Metadata!$B$2:$C$7,2,FALSE)</f>
        <v>6+ years</v>
      </c>
    </row>
    <row r="2044" spans="1:126">
      <c r="A2044" s="13">
        <v>2043</v>
      </c>
      <c r="B2044" s="9" t="s">
        <v>171</v>
      </c>
      <c r="C2044" s="9" t="str">
        <f>VLOOKUP(B2044,Metadata!$M$2:$N$6,2,FALSE)</f>
        <v>Contractor</v>
      </c>
      <c r="D2044" s="9" t="s">
        <v>137</v>
      </c>
      <c r="E2044" s="9" t="s">
        <v>136</v>
      </c>
      <c r="F2044" s="9" t="s">
        <v>138</v>
      </c>
      <c r="G2044" s="9" t="s">
        <v>172</v>
      </c>
      <c r="H2044" s="9" t="str">
        <f>IF(G2044="","",VLOOKUP(G2044,Metadata!$J$2:$K$22,2,FALSE))</f>
        <v>Porto Metropolitan Area</v>
      </c>
      <c r="I2044" s="9" t="s">
        <v>228</v>
      </c>
      <c r="J2044" s="9" t="str">
        <f>IF(I2044="","",VLOOKUP(I2044,Metadata!$P$2:$Q$43,2,FALSE))</f>
        <v>Europe</v>
      </c>
      <c r="K2044" s="9" t="str">
        <f t="shared" si="0"/>
        <v>International</v>
      </c>
      <c r="L2044" s="9" t="s">
        <v>137</v>
      </c>
      <c r="M2044" s="9" t="str">
        <f>IF(L2044="","",VLOOKUP(L2044,Metadata!$J$2:$K$22,2,FALSE))</f>
        <v/>
      </c>
      <c r="N2044" s="9" t="s">
        <v>141</v>
      </c>
      <c r="O2044" s="9" t="s">
        <v>137</v>
      </c>
      <c r="P2044" s="9" t="s">
        <v>191</v>
      </c>
      <c r="Q2044" s="10" t="str">
        <f t="shared" si="1"/>
        <v>Remote Job (full or flexible)</v>
      </c>
      <c r="R2044" s="10">
        <v>5</v>
      </c>
      <c r="S2044" s="9" t="s">
        <v>192</v>
      </c>
      <c r="T2044" s="9" t="s">
        <v>137</v>
      </c>
      <c r="U2044" s="9" t="str">
        <f>IF(S2044&lt;&gt;"",S2044,IF(T2044&lt;&gt;"",VLOOKUP(T2044,Metadata!$S$2:$T$228,2,FALSE),""))</f>
        <v>Back-End Developer</v>
      </c>
      <c r="V2044" s="9" t="s">
        <v>276</v>
      </c>
      <c r="W2044" s="9" t="s">
        <v>137</v>
      </c>
      <c r="X2044" s="9" t="s">
        <v>163</v>
      </c>
      <c r="Y2044" s="9" t="s">
        <v>137</v>
      </c>
      <c r="Z2044" s="9" t="s">
        <v>262</v>
      </c>
      <c r="AA2044" s="9" t="s">
        <v>137</v>
      </c>
      <c r="AB2044" s="9" t="s">
        <v>137</v>
      </c>
      <c r="AC2044" s="9"/>
      <c r="AD2044" s="9"/>
      <c r="AE2044" s="9"/>
      <c r="AF2044" s="9"/>
      <c r="AG2044" s="9"/>
      <c r="AH2044" s="9"/>
      <c r="AI2044" s="9"/>
      <c r="AJ2044" s="9"/>
      <c r="AK2044" s="9" t="s">
        <v>302</v>
      </c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 t="s">
        <v>303</v>
      </c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10">
        <v>24</v>
      </c>
      <c r="CB2044" s="10" t="str">
        <f t="shared" si="5"/>
        <v>13 to 24 monthts</v>
      </c>
      <c r="CC2044" s="10">
        <v>33</v>
      </c>
      <c r="CD2044" s="9">
        <f t="shared" si="2"/>
        <v>52800</v>
      </c>
      <c r="CE2044" s="9" t="s">
        <v>137</v>
      </c>
      <c r="CF2044" s="9" t="s">
        <v>137</v>
      </c>
      <c r="CG2044" s="9" t="str">
        <f>IF(CF2044="","",VLOOKUP(CF2044,Metadata!$D$2:$H$20,2,FALSE))</f>
        <v/>
      </c>
      <c r="CH2044" s="9" t="str">
        <f>IF(CF2044="","",VLOOKUP(CF2044,Metadata!$D$2:$H$20,4,FALSE))</f>
        <v/>
      </c>
      <c r="CI2044" s="9" t="str">
        <f>IF(CF2044="","",VLOOKUP(CF2044,Metadata!$D$2:$H$20,5,FALSE))</f>
        <v/>
      </c>
      <c r="CJ2044" s="9">
        <f t="shared" si="3"/>
        <v>52800</v>
      </c>
      <c r="CK2044" s="9" t="s">
        <v>189</v>
      </c>
      <c r="CL2044" s="10">
        <v>6</v>
      </c>
      <c r="CM2044" s="10">
        <v>3</v>
      </c>
      <c r="CN2044" s="10">
        <v>6</v>
      </c>
      <c r="CO2044" s="10">
        <v>6</v>
      </c>
      <c r="CP2044" s="10">
        <v>6</v>
      </c>
      <c r="CQ2044" s="10">
        <v>4</v>
      </c>
      <c r="CR2044" s="10">
        <v>6</v>
      </c>
      <c r="CS2044" s="10">
        <v>6</v>
      </c>
      <c r="CT2044" s="10">
        <v>6</v>
      </c>
      <c r="CU2044" s="10">
        <v>7</v>
      </c>
      <c r="CV2044" s="10">
        <v>5</v>
      </c>
      <c r="CW2044" s="10">
        <v>4</v>
      </c>
      <c r="CX2044" s="10">
        <v>6</v>
      </c>
      <c r="CY2044" s="10">
        <v>7</v>
      </c>
      <c r="CZ2044" s="10">
        <v>5</v>
      </c>
      <c r="DA2044" s="10">
        <v>6</v>
      </c>
      <c r="DB2044" s="10">
        <v>3</v>
      </c>
      <c r="DC2044" s="10">
        <v>5</v>
      </c>
      <c r="DD2044" s="10">
        <v>4</v>
      </c>
      <c r="DE2044" s="10">
        <v>6</v>
      </c>
      <c r="DF2044" s="10">
        <v>6</v>
      </c>
      <c r="DG2044" s="10">
        <v>6</v>
      </c>
      <c r="DH2044" s="10">
        <v>7</v>
      </c>
      <c r="DI2044" s="10">
        <v>7</v>
      </c>
      <c r="DJ2044" s="10">
        <v>5</v>
      </c>
      <c r="DK2044" s="10">
        <v>5</v>
      </c>
      <c r="DL2044" s="10">
        <v>5</v>
      </c>
      <c r="DM2044" s="9" t="s">
        <v>154</v>
      </c>
      <c r="DN2044" s="10">
        <v>1990</v>
      </c>
      <c r="DO2044" s="9">
        <f t="shared" si="8"/>
        <v>31</v>
      </c>
      <c r="DP2044" s="9" t="s">
        <v>155</v>
      </c>
      <c r="DQ2044" s="9" t="s">
        <v>156</v>
      </c>
      <c r="DR2044" s="9" t="s">
        <v>157</v>
      </c>
      <c r="DS2044" s="9" t="s">
        <v>137</v>
      </c>
      <c r="DT2044" s="9" t="s">
        <v>657</v>
      </c>
      <c r="DU2044" s="9" t="s">
        <v>203</v>
      </c>
      <c r="DV2044" s="9" t="str">
        <f>VLOOKUP(DU2044,Metadata!$B$2:$C$7,2,FALSE)</f>
        <v>6+ years</v>
      </c>
    </row>
    <row r="2045" spans="1:126">
      <c r="A2045" s="13">
        <v>2044</v>
      </c>
      <c r="B2045" s="9" t="s">
        <v>135</v>
      </c>
      <c r="C2045" s="9" t="str">
        <f>VLOOKUP(B2045,Metadata!$M$2:$N$6,2,FALSE)</f>
        <v>Permanent Employee</v>
      </c>
      <c r="D2045" s="9" t="s">
        <v>159</v>
      </c>
      <c r="E2045" s="9" t="s">
        <v>137</v>
      </c>
      <c r="F2045" s="9" t="s">
        <v>138</v>
      </c>
      <c r="G2045" s="9" t="s">
        <v>140</v>
      </c>
      <c r="H2045" s="9" t="str">
        <f>IF(G2045="","",VLOOKUP(G2045,Metadata!$J$2:$K$22,2,FALSE))</f>
        <v>Lisbon Metropolitan Area</v>
      </c>
      <c r="I2045" s="9" t="s">
        <v>138</v>
      </c>
      <c r="J2045" s="9" t="str">
        <f>IF(I2045="","",VLOOKUP(I2045,Metadata!$P$2:$Q$43,2,FALSE))</f>
        <v>Europe</v>
      </c>
      <c r="K2045" s="9" t="str">
        <f t="shared" si="0"/>
        <v>Portugal</v>
      </c>
      <c r="L2045" s="9" t="s">
        <v>140</v>
      </c>
      <c r="M2045" s="9" t="str">
        <f>IF(L2045="","",VLOOKUP(L2045,Metadata!$J$2:$K$22,2,FALSE))</f>
        <v>Lisbon Metropolitan Area</v>
      </c>
      <c r="N2045" s="9" t="s">
        <v>214</v>
      </c>
      <c r="O2045" s="9" t="s">
        <v>136</v>
      </c>
      <c r="P2045" s="9" t="s">
        <v>142</v>
      </c>
      <c r="Q2045" s="10" t="str">
        <f t="shared" si="1"/>
        <v>Full Office Job</v>
      </c>
      <c r="R2045" s="10">
        <v>6</v>
      </c>
      <c r="S2045" s="9" t="s">
        <v>161</v>
      </c>
      <c r="T2045" s="9" t="s">
        <v>137</v>
      </c>
      <c r="U2045" s="9" t="str">
        <f>IF(S2045&lt;&gt;"",S2045,IF(T2045&lt;&gt;"",VLOOKUP(T2045,Metadata!$S$2:$T$228,2,FALSE),""))</f>
        <v>Full-Stack Developer</v>
      </c>
      <c r="V2045" s="9" t="s">
        <v>251</v>
      </c>
      <c r="W2045" s="9" t="s">
        <v>137</v>
      </c>
      <c r="X2045" s="9" t="s">
        <v>163</v>
      </c>
      <c r="Y2045" s="9" t="s">
        <v>137</v>
      </c>
      <c r="Z2045" s="9" t="s">
        <v>262</v>
      </c>
      <c r="AA2045" s="9" t="s">
        <v>165</v>
      </c>
      <c r="AB2045" s="9" t="s">
        <v>137</v>
      </c>
      <c r="AC2045" s="9" t="s">
        <v>147</v>
      </c>
      <c r="AD2045" s="9"/>
      <c r="AE2045" s="9" t="s">
        <v>194</v>
      </c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 t="s">
        <v>178</v>
      </c>
      <c r="BB2045" s="9"/>
      <c r="BC2045" s="9"/>
      <c r="BD2045" s="9"/>
      <c r="BE2045" s="9"/>
      <c r="BF2045" s="9"/>
      <c r="BG2045" s="9"/>
      <c r="BH2045" s="9"/>
      <c r="BI2045" s="9"/>
      <c r="BJ2045" s="9" t="s">
        <v>167</v>
      </c>
      <c r="BK2045" s="9" t="s">
        <v>198</v>
      </c>
      <c r="BL2045" s="9"/>
      <c r="BM2045" s="9"/>
      <c r="BN2045" s="9" t="s">
        <v>186</v>
      </c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10"/>
      <c r="CB2045" s="10" t="str">
        <f t="shared" si="5"/>
        <v/>
      </c>
      <c r="CC2045" s="10"/>
      <c r="CD2045" s="9" t="str">
        <f t="shared" si="2"/>
        <v/>
      </c>
      <c r="CE2045" s="9" t="s">
        <v>168</v>
      </c>
      <c r="CF2045" s="9" t="s">
        <v>254</v>
      </c>
      <c r="CG2045" s="9">
        <f>IF(CF2045="","",VLOOKUP(CF2045,Metadata!$D$2:$H$20,2,FALSE))</f>
        <v>37500</v>
      </c>
      <c r="CH2045" s="9">
        <f>IF(CF2045="","",VLOOKUP(CF2045,Metadata!$D$2:$H$20,4,FALSE))</f>
        <v>35000</v>
      </c>
      <c r="CI2045" s="9">
        <f>IF(CF2045="","",VLOOKUP(CF2045,Metadata!$D$2:$H$20,5,FALSE))</f>
        <v>40000</v>
      </c>
      <c r="CJ2045" s="9">
        <f t="shared" si="3"/>
        <v>37500</v>
      </c>
      <c r="CK2045" s="9" t="s">
        <v>189</v>
      </c>
      <c r="CL2045" s="10">
        <v>2</v>
      </c>
      <c r="CM2045" s="10">
        <v>3</v>
      </c>
      <c r="CN2045" s="10">
        <v>7</v>
      </c>
      <c r="CO2045" s="10">
        <v>6</v>
      </c>
      <c r="CP2045" s="10">
        <v>7</v>
      </c>
      <c r="CQ2045" s="10">
        <v>6</v>
      </c>
      <c r="CR2045" s="10">
        <v>7</v>
      </c>
      <c r="CS2045" s="10">
        <v>7</v>
      </c>
      <c r="CT2045" s="10">
        <v>6</v>
      </c>
      <c r="CU2045" s="10">
        <v>5</v>
      </c>
      <c r="CV2045" s="10">
        <v>5</v>
      </c>
      <c r="CW2045" s="10">
        <v>5</v>
      </c>
      <c r="CX2045" s="10">
        <v>6</v>
      </c>
      <c r="CY2045" s="10">
        <v>5</v>
      </c>
      <c r="CZ2045" s="10">
        <v>7</v>
      </c>
      <c r="DA2045" s="10">
        <v>5</v>
      </c>
      <c r="DB2045" s="10">
        <v>5</v>
      </c>
      <c r="DC2045" s="10">
        <v>7</v>
      </c>
      <c r="DD2045" s="10">
        <v>6</v>
      </c>
      <c r="DE2045" s="10">
        <v>6</v>
      </c>
      <c r="DF2045" s="10">
        <v>5</v>
      </c>
      <c r="DG2045" s="10">
        <v>6</v>
      </c>
      <c r="DH2045" s="10">
        <v>5</v>
      </c>
      <c r="DI2045" s="10">
        <v>6</v>
      </c>
      <c r="DJ2045" s="10">
        <v>4</v>
      </c>
      <c r="DK2045" s="10">
        <v>6</v>
      </c>
      <c r="DL2045" s="10">
        <v>6</v>
      </c>
      <c r="DM2045" s="9" t="s">
        <v>154</v>
      </c>
      <c r="DN2045" s="10">
        <v>1977</v>
      </c>
      <c r="DO2045" s="9">
        <f t="shared" si="8"/>
        <v>44</v>
      </c>
      <c r="DP2045" s="9" t="s">
        <v>155</v>
      </c>
      <c r="DQ2045" s="9" t="s">
        <v>156</v>
      </c>
      <c r="DR2045" s="9" t="s">
        <v>157</v>
      </c>
      <c r="DS2045" s="9" t="s">
        <v>137</v>
      </c>
      <c r="DT2045" s="9" t="s">
        <v>657</v>
      </c>
      <c r="DU2045" s="9" t="s">
        <v>158</v>
      </c>
      <c r="DV2045" s="9" t="str">
        <f>VLOOKUP(DU2045,Metadata!$B$2:$C$7,2,FALSE)</f>
        <v>6+ years</v>
      </c>
    </row>
    <row r="2046" spans="1:126">
      <c r="A2046" s="13">
        <v>2045</v>
      </c>
      <c r="B2046" s="9" t="s">
        <v>135</v>
      </c>
      <c r="C2046" s="9" t="str">
        <f>VLOOKUP(B2046,Metadata!$M$2:$N$6,2,FALSE)</f>
        <v>Permanent Employee</v>
      </c>
      <c r="D2046" s="9" t="s">
        <v>159</v>
      </c>
      <c r="E2046" s="9" t="s">
        <v>137</v>
      </c>
      <c r="F2046" s="9" t="s">
        <v>138</v>
      </c>
      <c r="G2046" s="9" t="s">
        <v>190</v>
      </c>
      <c r="H2046" s="9" t="str">
        <f>IF(G2046="","",VLOOKUP(G2046,Metadata!$J$2:$K$22,2,FALSE))</f>
        <v>North</v>
      </c>
      <c r="I2046" s="9" t="s">
        <v>138</v>
      </c>
      <c r="J2046" s="9" t="str">
        <f>IF(I2046="","",VLOOKUP(I2046,Metadata!$P$2:$Q$43,2,FALSE))</f>
        <v>Europe</v>
      </c>
      <c r="K2046" s="9" t="str">
        <f t="shared" si="0"/>
        <v>Portugal</v>
      </c>
      <c r="L2046" s="9" t="s">
        <v>190</v>
      </c>
      <c r="M2046" s="9" t="str">
        <f>IF(L2046="","",VLOOKUP(L2046,Metadata!$J$2:$K$22,2,FALSE))</f>
        <v>North</v>
      </c>
      <c r="N2046" s="9" t="s">
        <v>214</v>
      </c>
      <c r="O2046" s="9" t="s">
        <v>259</v>
      </c>
      <c r="P2046" s="9" t="s">
        <v>142</v>
      </c>
      <c r="Q2046" s="10" t="str">
        <f t="shared" si="1"/>
        <v>Full Office Job</v>
      </c>
      <c r="R2046" s="10">
        <v>4</v>
      </c>
      <c r="S2046" s="9" t="s">
        <v>161</v>
      </c>
      <c r="T2046" s="9" t="s">
        <v>137</v>
      </c>
      <c r="U2046" s="9" t="str">
        <f>IF(S2046&lt;&gt;"",S2046,IF(T2046&lt;&gt;"",VLOOKUP(T2046,Metadata!$S$2:$T$228,2,FALSE),""))</f>
        <v>Full-Stack Developer</v>
      </c>
      <c r="V2046" s="9" t="s">
        <v>162</v>
      </c>
      <c r="W2046" s="9" t="s">
        <v>137</v>
      </c>
      <c r="X2046" s="9" t="s">
        <v>242</v>
      </c>
      <c r="Y2046" s="9" t="s">
        <v>137</v>
      </c>
      <c r="Z2046" s="9" t="s">
        <v>146</v>
      </c>
      <c r="AA2046" s="9" t="s">
        <v>165</v>
      </c>
      <c r="AB2046" s="9" t="s">
        <v>137</v>
      </c>
      <c r="AC2046" s="9"/>
      <c r="AD2046" s="9"/>
      <c r="AE2046" s="9" t="s">
        <v>194</v>
      </c>
      <c r="AF2046" s="9"/>
      <c r="AG2046" s="9"/>
      <c r="AH2046" s="9"/>
      <c r="AI2046" s="9"/>
      <c r="AJ2046" s="9" t="s">
        <v>185</v>
      </c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198</v>
      </c>
      <c r="BL2046" s="9"/>
      <c r="BM2046" s="9"/>
      <c r="BN2046" s="9" t="s">
        <v>186</v>
      </c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10"/>
      <c r="CB2046" s="10" t="str">
        <f t="shared" si="5"/>
        <v/>
      </c>
      <c r="CC2046" s="10"/>
      <c r="CD2046" s="9" t="str">
        <f t="shared" si="2"/>
        <v/>
      </c>
      <c r="CE2046" s="9" t="s">
        <v>151</v>
      </c>
      <c r="CF2046" s="9" t="s">
        <v>152</v>
      </c>
      <c r="CG2046" s="9">
        <f>IF(CF2046="","",VLOOKUP(CF2046,Metadata!$D$2:$H$20,2,FALSE))</f>
        <v>32500</v>
      </c>
      <c r="CH2046" s="9">
        <f>IF(CF2046="","",VLOOKUP(CF2046,Metadata!$D$2:$H$20,4,FALSE))</f>
        <v>30000</v>
      </c>
      <c r="CI2046" s="9">
        <f>IF(CF2046="","",VLOOKUP(CF2046,Metadata!$D$2:$H$20,5,FALSE))</f>
        <v>35000</v>
      </c>
      <c r="CJ2046" s="9">
        <f t="shared" si="3"/>
        <v>32500</v>
      </c>
      <c r="CK2046" s="9" t="s">
        <v>221</v>
      </c>
      <c r="CL2046" s="10">
        <v>4</v>
      </c>
      <c r="CM2046" s="10">
        <v>3</v>
      </c>
      <c r="CN2046" s="10">
        <v>6</v>
      </c>
      <c r="CO2046" s="10">
        <v>6</v>
      </c>
      <c r="CP2046" s="10">
        <v>4</v>
      </c>
      <c r="CQ2046" s="10">
        <v>6</v>
      </c>
      <c r="CR2046" s="10">
        <v>4</v>
      </c>
      <c r="CS2046" s="10">
        <v>5</v>
      </c>
      <c r="CT2046" s="10">
        <v>5</v>
      </c>
      <c r="CU2046" s="10">
        <v>5</v>
      </c>
      <c r="CV2046" s="10">
        <v>5</v>
      </c>
      <c r="CW2046" s="10">
        <v>4</v>
      </c>
      <c r="CX2046" s="10">
        <v>5</v>
      </c>
      <c r="CY2046" s="10">
        <v>5</v>
      </c>
      <c r="CZ2046" s="10">
        <v>5</v>
      </c>
      <c r="DA2046" s="10">
        <v>5</v>
      </c>
      <c r="DB2046" s="10">
        <v>3</v>
      </c>
      <c r="DC2046" s="10">
        <v>5</v>
      </c>
      <c r="DD2046" s="10">
        <v>2</v>
      </c>
      <c r="DE2046" s="10">
        <v>3</v>
      </c>
      <c r="DF2046" s="10">
        <v>3</v>
      </c>
      <c r="DG2046" s="10">
        <v>5</v>
      </c>
      <c r="DH2046" s="10">
        <v>5</v>
      </c>
      <c r="DI2046" s="10">
        <v>5</v>
      </c>
      <c r="DJ2046" s="10">
        <v>4</v>
      </c>
      <c r="DK2046" s="10">
        <v>4</v>
      </c>
      <c r="DL2046" s="10">
        <v>4</v>
      </c>
      <c r="DM2046" s="9" t="s">
        <v>154</v>
      </c>
      <c r="DN2046" s="10">
        <v>1992</v>
      </c>
      <c r="DO2046" s="9">
        <f t="shared" si="8"/>
        <v>29</v>
      </c>
      <c r="DP2046" s="9" t="s">
        <v>155</v>
      </c>
      <c r="DQ2046" s="9" t="s">
        <v>202</v>
      </c>
      <c r="DR2046" s="9" t="s">
        <v>157</v>
      </c>
      <c r="DS2046" s="9" t="s">
        <v>137</v>
      </c>
      <c r="DT2046" s="9" t="s">
        <v>657</v>
      </c>
      <c r="DU2046" s="9" t="s">
        <v>223</v>
      </c>
      <c r="DV2046" s="9" t="str">
        <f>VLOOKUP(DU2046,Metadata!$B$2:$C$7,2,FALSE)</f>
        <v>3 - 6 years</v>
      </c>
    </row>
    <row r="2047" spans="1:126">
      <c r="A2047" s="13">
        <v>2046</v>
      </c>
      <c r="B2047" s="9" t="s">
        <v>135</v>
      </c>
      <c r="C2047" s="9" t="str">
        <f>VLOOKUP(B2047,Metadata!$M$2:$N$6,2,FALSE)</f>
        <v>Permanent Employee</v>
      </c>
      <c r="D2047" s="9" t="s">
        <v>159</v>
      </c>
      <c r="E2047" s="9" t="s">
        <v>137</v>
      </c>
      <c r="F2047" s="9" t="s">
        <v>138</v>
      </c>
      <c r="G2047" s="9" t="s">
        <v>190</v>
      </c>
      <c r="H2047" s="9" t="str">
        <f>IF(G2047="","",VLOOKUP(G2047,Metadata!$J$2:$K$22,2,FALSE))</f>
        <v>North</v>
      </c>
      <c r="I2047" s="9" t="s">
        <v>138</v>
      </c>
      <c r="J2047" s="9" t="str">
        <f>IF(I2047="","",VLOOKUP(I2047,Metadata!$P$2:$Q$43,2,FALSE))</f>
        <v>Europe</v>
      </c>
      <c r="K2047" s="9" t="str">
        <f t="shared" si="0"/>
        <v>Portugal</v>
      </c>
      <c r="L2047" s="9" t="s">
        <v>190</v>
      </c>
      <c r="M2047" s="9" t="str">
        <f>IF(L2047="","",VLOOKUP(L2047,Metadata!$J$2:$K$22,2,FALSE))</f>
        <v>North</v>
      </c>
      <c r="N2047" s="9" t="s">
        <v>214</v>
      </c>
      <c r="O2047" s="9" t="s">
        <v>215</v>
      </c>
      <c r="P2047" s="9" t="s">
        <v>191</v>
      </c>
      <c r="Q2047" s="10" t="str">
        <f t="shared" si="1"/>
        <v>Remote Job (full or flexible)</v>
      </c>
      <c r="R2047" s="10">
        <v>4</v>
      </c>
      <c r="S2047" s="9" t="s">
        <v>161</v>
      </c>
      <c r="T2047" s="9" t="s">
        <v>137</v>
      </c>
      <c r="U2047" s="9" t="str">
        <f>IF(S2047&lt;&gt;"",S2047,IF(T2047&lt;&gt;"",VLOOKUP(T2047,Metadata!$S$2:$T$228,2,FALSE),""))</f>
        <v>Full-Stack Developer</v>
      </c>
      <c r="V2047" s="9" t="s">
        <v>174</v>
      </c>
      <c r="W2047" s="9" t="s">
        <v>137</v>
      </c>
      <c r="X2047" s="9" t="s">
        <v>163</v>
      </c>
      <c r="Y2047" s="9" t="s">
        <v>137</v>
      </c>
      <c r="Z2047" s="9" t="s">
        <v>164</v>
      </c>
      <c r="AA2047" s="9" t="s">
        <v>165</v>
      </c>
      <c r="AB2047" s="9" t="s">
        <v>137</v>
      </c>
      <c r="AC2047" s="9" t="s">
        <v>147</v>
      </c>
      <c r="AD2047" s="9" t="s">
        <v>148</v>
      </c>
      <c r="AE2047" s="9" t="s">
        <v>194</v>
      </c>
      <c r="AF2047" s="9"/>
      <c r="AG2047" s="9" t="s">
        <v>166</v>
      </c>
      <c r="AH2047" s="9"/>
      <c r="AI2047" s="9"/>
      <c r="AJ2047" s="9" t="s">
        <v>185</v>
      </c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 t="s">
        <v>178</v>
      </c>
      <c r="BB2047" s="9"/>
      <c r="BC2047" s="9"/>
      <c r="BD2047" s="9"/>
      <c r="BE2047" s="9"/>
      <c r="BF2047" s="9"/>
      <c r="BG2047" s="9"/>
      <c r="BH2047" s="9"/>
      <c r="BI2047" s="9"/>
      <c r="BJ2047" s="9" t="s">
        <v>167</v>
      </c>
      <c r="BK2047" s="9" t="s">
        <v>198</v>
      </c>
      <c r="BL2047" s="9" t="s">
        <v>199</v>
      </c>
      <c r="BM2047" s="9"/>
      <c r="BN2047" s="9" t="s">
        <v>186</v>
      </c>
      <c r="BO2047" s="9"/>
      <c r="BP2047" s="9"/>
      <c r="BQ2047" s="9" t="s">
        <v>219</v>
      </c>
      <c r="BR2047" s="9"/>
      <c r="BS2047" s="9" t="s">
        <v>200</v>
      </c>
      <c r="BT2047" s="9"/>
      <c r="BU2047" s="9"/>
      <c r="BV2047" s="9"/>
      <c r="BW2047" s="9"/>
      <c r="BX2047" s="9"/>
      <c r="BY2047" s="9"/>
      <c r="BZ2047" s="9"/>
      <c r="CA2047" s="10"/>
      <c r="CB2047" s="10" t="str">
        <f t="shared" si="5"/>
        <v/>
      </c>
      <c r="CC2047" s="10"/>
      <c r="CD2047" s="9" t="str">
        <f t="shared" si="2"/>
        <v/>
      </c>
      <c r="CE2047" s="9" t="s">
        <v>151</v>
      </c>
      <c r="CF2047" s="9" t="s">
        <v>220</v>
      </c>
      <c r="CG2047" s="9">
        <f>IF(CF2047="","",VLOOKUP(CF2047,Metadata!$D$2:$H$20,2,FALSE))</f>
        <v>27500</v>
      </c>
      <c r="CH2047" s="9">
        <f>IF(CF2047="","",VLOOKUP(CF2047,Metadata!$D$2:$H$20,4,FALSE))</f>
        <v>25000</v>
      </c>
      <c r="CI2047" s="9">
        <f>IF(CF2047="","",VLOOKUP(CF2047,Metadata!$D$2:$H$20,5,FALSE))</f>
        <v>30000</v>
      </c>
      <c r="CJ2047" s="9">
        <f t="shared" si="3"/>
        <v>27500</v>
      </c>
      <c r="CK2047" s="9" t="s">
        <v>189</v>
      </c>
      <c r="CL2047" s="10">
        <v>3</v>
      </c>
      <c r="CM2047" s="10">
        <v>3</v>
      </c>
      <c r="CN2047" s="10">
        <v>6</v>
      </c>
      <c r="CO2047" s="10">
        <v>6</v>
      </c>
      <c r="CP2047" s="10">
        <v>6</v>
      </c>
      <c r="CQ2047" s="10">
        <v>5</v>
      </c>
      <c r="CR2047" s="10">
        <v>5</v>
      </c>
      <c r="CS2047" s="10">
        <v>5</v>
      </c>
      <c r="CT2047" s="10">
        <v>6</v>
      </c>
      <c r="CU2047" s="10">
        <v>6</v>
      </c>
      <c r="CV2047" s="10">
        <v>5</v>
      </c>
      <c r="CW2047" s="10">
        <v>4</v>
      </c>
      <c r="CX2047" s="10">
        <v>4</v>
      </c>
      <c r="CY2047" s="10">
        <v>6</v>
      </c>
      <c r="CZ2047" s="10">
        <v>6</v>
      </c>
      <c r="DA2047" s="10">
        <v>5</v>
      </c>
      <c r="DB2047" s="10">
        <v>6</v>
      </c>
      <c r="DC2047" s="10">
        <v>6</v>
      </c>
      <c r="DD2047" s="10">
        <v>6</v>
      </c>
      <c r="DE2047" s="10">
        <v>6</v>
      </c>
      <c r="DF2047" s="10">
        <v>7</v>
      </c>
      <c r="DG2047" s="10">
        <v>5</v>
      </c>
      <c r="DH2047" s="10">
        <v>5</v>
      </c>
      <c r="DI2047" s="10">
        <v>6</v>
      </c>
      <c r="DJ2047" s="10">
        <v>4</v>
      </c>
      <c r="DK2047" s="10">
        <v>6</v>
      </c>
      <c r="DL2047" s="10">
        <v>5</v>
      </c>
      <c r="DM2047" s="9" t="s">
        <v>154</v>
      </c>
      <c r="DN2047" s="10">
        <v>1985</v>
      </c>
      <c r="DO2047" s="9">
        <f t="shared" si="8"/>
        <v>36</v>
      </c>
      <c r="DP2047" s="9" t="s">
        <v>155</v>
      </c>
      <c r="DQ2047" s="9" t="s">
        <v>227</v>
      </c>
      <c r="DR2047" s="9" t="s">
        <v>157</v>
      </c>
      <c r="DS2047" s="9" t="s">
        <v>137</v>
      </c>
      <c r="DT2047" s="9" t="s">
        <v>657</v>
      </c>
      <c r="DU2047" s="9" t="s">
        <v>158</v>
      </c>
      <c r="DV2047" s="9" t="str">
        <f>VLOOKUP(DU2047,Metadata!$B$2:$C$7,2,FALSE)</f>
        <v>6+ years</v>
      </c>
    </row>
    <row r="2048" spans="1:126">
      <c r="A2048" s="13">
        <v>2047</v>
      </c>
      <c r="B2048" s="9" t="s">
        <v>171</v>
      </c>
      <c r="C2048" s="9" t="str">
        <f>VLOOKUP(B2048,Metadata!$M$2:$N$6,2,FALSE)</f>
        <v>Contractor</v>
      </c>
      <c r="D2048" s="9" t="s">
        <v>137</v>
      </c>
      <c r="E2048" s="9" t="s">
        <v>136</v>
      </c>
      <c r="F2048" s="9" t="s">
        <v>138</v>
      </c>
      <c r="G2048" s="9" t="s">
        <v>318</v>
      </c>
      <c r="H2048" s="9" t="str">
        <f>IF(G2048="","",VLOOKUP(G2048,Metadata!$J$2:$K$22,2,FALSE))</f>
        <v>North</v>
      </c>
      <c r="I2048" s="9" t="s">
        <v>138</v>
      </c>
      <c r="J2048" s="9" t="str">
        <f>IF(I2048="","",VLOOKUP(I2048,Metadata!$P$2:$Q$43,2,FALSE))</f>
        <v>Europe</v>
      </c>
      <c r="K2048" s="9" t="str">
        <f t="shared" si="0"/>
        <v>Portugal</v>
      </c>
      <c r="L2048" s="9" t="s">
        <v>318</v>
      </c>
      <c r="M2048" s="9" t="str">
        <f>IF(L2048="","",VLOOKUP(L2048,Metadata!$J$2:$K$22,2,FALSE))</f>
        <v>North</v>
      </c>
      <c r="N2048" s="9" t="s">
        <v>214</v>
      </c>
      <c r="O2048" s="9" t="s">
        <v>239</v>
      </c>
      <c r="P2048" s="9" t="s">
        <v>142</v>
      </c>
      <c r="Q2048" s="10" t="str">
        <f t="shared" si="1"/>
        <v>Full Office Job</v>
      </c>
      <c r="R2048" s="10">
        <v>5</v>
      </c>
      <c r="S2048" s="9" t="s">
        <v>216</v>
      </c>
      <c r="T2048" s="9" t="s">
        <v>137</v>
      </c>
      <c r="U2048" s="9" t="str">
        <f>IF(S2048&lt;&gt;"",S2048,IF(T2048&lt;&gt;"",VLOOKUP(T2048,Metadata!$S$2:$T$228,2,FALSE),""))</f>
        <v>Front-End Developer</v>
      </c>
      <c r="V2048" s="9" t="s">
        <v>162</v>
      </c>
      <c r="W2048" s="9" t="s">
        <v>137</v>
      </c>
      <c r="X2048" s="9" t="s">
        <v>163</v>
      </c>
      <c r="Y2048" s="9" t="s">
        <v>137</v>
      </c>
      <c r="Z2048" s="9" t="s">
        <v>262</v>
      </c>
      <c r="AA2048" s="9" t="s">
        <v>165</v>
      </c>
      <c r="AB2048" s="9" t="s">
        <v>137</v>
      </c>
      <c r="AC2048" s="9"/>
      <c r="AD2048" s="9" t="s">
        <v>148</v>
      </c>
      <c r="AE2048" s="9"/>
      <c r="AF2048" s="9"/>
      <c r="AG2048" s="9" t="s">
        <v>166</v>
      </c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 t="s">
        <v>167</v>
      </c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10">
        <v>9</v>
      </c>
      <c r="CB2048" s="10" t="str">
        <f t="shared" si="5"/>
        <v>7 to 12 months</v>
      </c>
      <c r="CC2048" s="10">
        <v>3</v>
      </c>
      <c r="CD2048" s="9">
        <f t="shared" si="2"/>
        <v>4800</v>
      </c>
      <c r="CE2048" s="9" t="s">
        <v>137</v>
      </c>
      <c r="CF2048" s="9" t="s">
        <v>137</v>
      </c>
      <c r="CG2048" s="9" t="str">
        <f>IF(CF2048="","",VLOOKUP(CF2048,Metadata!$D$2:$H$20,2,FALSE))</f>
        <v/>
      </c>
      <c r="CH2048" s="9" t="str">
        <f>IF(CF2048="","",VLOOKUP(CF2048,Metadata!$D$2:$H$20,4,FALSE))</f>
        <v/>
      </c>
      <c r="CI2048" s="9" t="str">
        <f>IF(CF2048="","",VLOOKUP(CF2048,Metadata!$D$2:$H$20,5,FALSE))</f>
        <v/>
      </c>
      <c r="CJ2048" s="9">
        <f t="shared" si="3"/>
        <v>4800</v>
      </c>
      <c r="CK2048" s="9" t="s">
        <v>153</v>
      </c>
      <c r="CL2048" s="10">
        <v>5</v>
      </c>
      <c r="CM2048" s="10">
        <v>1</v>
      </c>
      <c r="CN2048" s="10">
        <v>5</v>
      </c>
      <c r="CO2048" s="10">
        <v>6</v>
      </c>
      <c r="CP2048" s="10">
        <v>6</v>
      </c>
      <c r="CQ2048" s="10">
        <v>7</v>
      </c>
      <c r="CR2048" s="10">
        <v>4</v>
      </c>
      <c r="CS2048" s="10">
        <v>6</v>
      </c>
      <c r="CT2048" s="10">
        <v>6</v>
      </c>
      <c r="CU2048" s="10">
        <v>3</v>
      </c>
      <c r="CV2048" s="10">
        <v>3</v>
      </c>
      <c r="CW2048" s="10">
        <v>3</v>
      </c>
      <c r="CX2048" s="10">
        <v>5</v>
      </c>
      <c r="CY2048" s="10">
        <v>7</v>
      </c>
      <c r="CZ2048" s="10">
        <v>7</v>
      </c>
      <c r="DA2048" s="10">
        <v>7</v>
      </c>
      <c r="DB2048" s="10">
        <v>4</v>
      </c>
      <c r="DC2048" s="10">
        <v>5</v>
      </c>
      <c r="DD2048" s="10">
        <v>2</v>
      </c>
      <c r="DE2048" s="10">
        <v>7</v>
      </c>
      <c r="DF2048" s="10">
        <v>5</v>
      </c>
      <c r="DG2048" s="10">
        <v>5</v>
      </c>
      <c r="DH2048" s="10">
        <v>3</v>
      </c>
      <c r="DI2048" s="10">
        <v>4</v>
      </c>
      <c r="DJ2048" s="10">
        <v>4</v>
      </c>
      <c r="DK2048" s="10">
        <v>5</v>
      </c>
      <c r="DL2048" s="10">
        <v>4</v>
      </c>
      <c r="DM2048" s="9" t="s">
        <v>154</v>
      </c>
      <c r="DN2048" s="10">
        <v>1995</v>
      </c>
      <c r="DO2048" s="9">
        <f t="shared" si="8"/>
        <v>26</v>
      </c>
      <c r="DP2048" s="9" t="s">
        <v>155</v>
      </c>
      <c r="DQ2048" s="9" t="s">
        <v>210</v>
      </c>
      <c r="DR2048" s="9" t="s">
        <v>170</v>
      </c>
      <c r="DS2048" s="9" t="s">
        <v>137</v>
      </c>
      <c r="DT2048" s="9" t="s">
        <v>657</v>
      </c>
      <c r="DU2048" s="9" t="s">
        <v>233</v>
      </c>
      <c r="DV2048" s="9" t="str">
        <f>VLOOKUP(DU2048,Metadata!$B$2:$C$7,2,FALSE)</f>
        <v>0 - 3 years</v>
      </c>
    </row>
    <row r="2049" spans="1:126">
      <c r="A2049" s="13">
        <v>2048</v>
      </c>
      <c r="B2049" s="9" t="s">
        <v>135</v>
      </c>
      <c r="C2049" s="9" t="str">
        <f>VLOOKUP(B2049,Metadata!$M$2:$N$6,2,FALSE)</f>
        <v>Permanent Employee</v>
      </c>
      <c r="D2049" s="9" t="s">
        <v>136</v>
      </c>
      <c r="E2049" s="9" t="s">
        <v>137</v>
      </c>
      <c r="F2049" s="9" t="s">
        <v>138</v>
      </c>
      <c r="G2049" s="9" t="s">
        <v>140</v>
      </c>
      <c r="H2049" s="9" t="str">
        <f>IF(G2049="","",VLOOKUP(G2049,Metadata!$J$2:$K$22,2,FALSE))</f>
        <v>Lisbon Metropolitan Area</v>
      </c>
      <c r="I2049" s="9" t="s">
        <v>138</v>
      </c>
      <c r="J2049" s="9" t="str">
        <f>IF(I2049="","",VLOOKUP(I2049,Metadata!$P$2:$Q$43,2,FALSE))</f>
        <v>Europe</v>
      </c>
      <c r="K2049" s="9" t="str">
        <f t="shared" si="0"/>
        <v>Portugal</v>
      </c>
      <c r="L2049" s="9" t="s">
        <v>140</v>
      </c>
      <c r="M2049" s="9" t="str">
        <f>IF(L2049="","",VLOOKUP(L2049,Metadata!$J$2:$K$22,2,FALSE))</f>
        <v>Lisbon Metropolitan Area</v>
      </c>
      <c r="N2049" s="9" t="s">
        <v>214</v>
      </c>
      <c r="O2049" s="9" t="s">
        <v>239</v>
      </c>
      <c r="P2049" s="9" t="s">
        <v>142</v>
      </c>
      <c r="Q2049" s="10" t="str">
        <f t="shared" si="1"/>
        <v>Full Office Job</v>
      </c>
      <c r="R2049" s="10">
        <v>5</v>
      </c>
      <c r="S2049" s="9" t="s">
        <v>183</v>
      </c>
      <c r="T2049" s="9" t="s">
        <v>137</v>
      </c>
      <c r="U2049" s="9" t="str">
        <f>IF(S2049&lt;&gt;"",S2049,IF(T2049&lt;&gt;"",VLOOKUP(T2049,Metadata!$S$2:$T$228,2,FALSE),""))</f>
        <v>Product Owner/Product Manager</v>
      </c>
      <c r="V2049" s="9" t="s">
        <v>207</v>
      </c>
      <c r="W2049" s="9" t="s">
        <v>137</v>
      </c>
      <c r="X2049" s="9" t="s">
        <v>163</v>
      </c>
      <c r="Y2049" s="9" t="s">
        <v>137</v>
      </c>
      <c r="Z2049" s="9" t="s">
        <v>184</v>
      </c>
      <c r="AA2049" s="9" t="s">
        <v>165</v>
      </c>
      <c r="AB2049" s="9" t="s">
        <v>253</v>
      </c>
      <c r="AC2049" s="9" t="s">
        <v>147</v>
      </c>
      <c r="AD2049" s="9" t="s">
        <v>148</v>
      </c>
      <c r="AE2049" s="9" t="s">
        <v>194</v>
      </c>
      <c r="AF2049" s="9" t="s">
        <v>243</v>
      </c>
      <c r="AG2049" s="9" t="s">
        <v>166</v>
      </c>
      <c r="AH2049" s="9"/>
      <c r="AI2049" s="9"/>
      <c r="AJ2049" s="9" t="s">
        <v>185</v>
      </c>
      <c r="AK2049" s="9"/>
      <c r="AL2049" s="9" t="s">
        <v>177</v>
      </c>
      <c r="AM2049" s="9"/>
      <c r="AN2049" s="9"/>
      <c r="AO2049" s="9"/>
      <c r="AP2049" s="9"/>
      <c r="AQ2049" s="9"/>
      <c r="AR2049" s="9"/>
      <c r="AS2049" s="9"/>
      <c r="AT2049" s="9"/>
      <c r="AU2049" s="9" t="s">
        <v>267</v>
      </c>
      <c r="AV2049" s="9"/>
      <c r="AW2049" s="9"/>
      <c r="AX2049" s="9"/>
      <c r="AY2049" s="9"/>
      <c r="AZ2049" s="9"/>
      <c r="BA2049" s="9" t="s">
        <v>178</v>
      </c>
      <c r="BB2049" s="9" t="s">
        <v>284</v>
      </c>
      <c r="BC2049" s="9"/>
      <c r="BD2049" s="9"/>
      <c r="BE2049" s="9"/>
      <c r="BF2049" s="9"/>
      <c r="BG2049" s="9"/>
      <c r="BH2049" s="9"/>
      <c r="BI2049" s="9"/>
      <c r="BJ2049" s="9" t="s">
        <v>167</v>
      </c>
      <c r="BK2049" s="9"/>
      <c r="BL2049" s="9" t="s">
        <v>199</v>
      </c>
      <c r="BM2049" s="9"/>
      <c r="BN2049" s="9" t="s">
        <v>186</v>
      </c>
      <c r="BO2049" s="9"/>
      <c r="BP2049" s="9" t="s">
        <v>179</v>
      </c>
      <c r="BQ2049" s="9"/>
      <c r="BR2049" s="9" t="s">
        <v>247</v>
      </c>
      <c r="BS2049" s="9"/>
      <c r="BT2049" s="9"/>
      <c r="BU2049" s="9"/>
      <c r="BV2049" s="9"/>
      <c r="BW2049" s="9"/>
      <c r="BX2049" s="9"/>
      <c r="BY2049" s="9"/>
      <c r="BZ2049" s="9"/>
      <c r="CA2049" s="10"/>
      <c r="CB2049" s="10" t="str">
        <f t="shared" si="5"/>
        <v/>
      </c>
      <c r="CC2049" s="10"/>
      <c r="CD2049" s="9" t="str">
        <f t="shared" si="2"/>
        <v/>
      </c>
      <c r="CE2049" s="9" t="s">
        <v>151</v>
      </c>
      <c r="CF2049" s="9" t="s">
        <v>245</v>
      </c>
      <c r="CG2049" s="9">
        <f>IF(CF2049="","",VLOOKUP(CF2049,Metadata!$D$2:$H$20,2,FALSE))</f>
        <v>42500</v>
      </c>
      <c r="CH2049" s="9">
        <f>IF(CF2049="","",VLOOKUP(CF2049,Metadata!$D$2:$H$20,4,FALSE))</f>
        <v>40000</v>
      </c>
      <c r="CI2049" s="9">
        <f>IF(CF2049="","",VLOOKUP(CF2049,Metadata!$D$2:$H$20,5,FALSE))</f>
        <v>45000</v>
      </c>
      <c r="CJ2049" s="9">
        <f t="shared" si="3"/>
        <v>42500</v>
      </c>
      <c r="CK2049" s="9" t="s">
        <v>189</v>
      </c>
      <c r="CL2049" s="10">
        <v>5</v>
      </c>
      <c r="CM2049" s="10">
        <v>3</v>
      </c>
      <c r="CN2049" s="10">
        <v>5</v>
      </c>
      <c r="CO2049" s="10">
        <v>5</v>
      </c>
      <c r="CP2049" s="10">
        <v>6</v>
      </c>
      <c r="CQ2049" s="10">
        <v>7</v>
      </c>
      <c r="CR2049" s="10">
        <v>4</v>
      </c>
      <c r="CS2049" s="10">
        <v>6</v>
      </c>
      <c r="CT2049" s="10">
        <v>7</v>
      </c>
      <c r="CU2049" s="10">
        <v>5</v>
      </c>
      <c r="CV2049" s="10">
        <v>5</v>
      </c>
      <c r="CW2049" s="10">
        <v>4</v>
      </c>
      <c r="CX2049" s="10">
        <v>5</v>
      </c>
      <c r="CY2049" s="10">
        <v>6</v>
      </c>
      <c r="CZ2049" s="10">
        <v>3</v>
      </c>
      <c r="DA2049" s="10">
        <v>4</v>
      </c>
      <c r="DB2049" s="10">
        <v>3</v>
      </c>
      <c r="DC2049" s="10">
        <v>3</v>
      </c>
      <c r="DD2049" s="10">
        <v>2</v>
      </c>
      <c r="DE2049" s="10">
        <v>5</v>
      </c>
      <c r="DF2049" s="10">
        <v>6</v>
      </c>
      <c r="DG2049" s="10">
        <v>3</v>
      </c>
      <c r="DH2049" s="10">
        <v>4</v>
      </c>
      <c r="DI2049" s="10">
        <v>6</v>
      </c>
      <c r="DJ2049" s="10">
        <v>6</v>
      </c>
      <c r="DK2049" s="10">
        <v>6</v>
      </c>
      <c r="DL2049" s="10">
        <v>5</v>
      </c>
      <c r="DM2049" s="9" t="s">
        <v>154</v>
      </c>
      <c r="DN2049" s="10">
        <v>1979</v>
      </c>
      <c r="DO2049" s="9">
        <f t="shared" si="8"/>
        <v>42</v>
      </c>
      <c r="DP2049" s="9" t="s">
        <v>155</v>
      </c>
      <c r="DQ2049" s="9" t="s">
        <v>156</v>
      </c>
      <c r="DR2049" s="9" t="s">
        <v>157</v>
      </c>
      <c r="DS2049" s="9" t="s">
        <v>137</v>
      </c>
      <c r="DT2049" s="9" t="s">
        <v>657</v>
      </c>
      <c r="DU2049" s="9" t="s">
        <v>158</v>
      </c>
      <c r="DV2049" s="9" t="str">
        <f>VLOOKUP(DU2049,Metadata!$B$2:$C$7,2,FALSE)</f>
        <v>6+ years</v>
      </c>
    </row>
    <row r="2050" spans="1:126">
      <c r="A2050" s="13">
        <v>2049</v>
      </c>
      <c r="B2050" s="9" t="s">
        <v>135</v>
      </c>
      <c r="C2050" s="9" t="str">
        <f>VLOOKUP(B2050,Metadata!$M$2:$N$6,2,FALSE)</f>
        <v>Permanent Employee</v>
      </c>
      <c r="D2050" s="9" t="s">
        <v>159</v>
      </c>
      <c r="E2050" s="9" t="s">
        <v>137</v>
      </c>
      <c r="F2050" s="9" t="s">
        <v>138</v>
      </c>
      <c r="G2050" s="9" t="s">
        <v>140</v>
      </c>
      <c r="H2050" s="9" t="str">
        <f>IF(G2050="","",VLOOKUP(G2050,Metadata!$J$2:$K$22,2,FALSE))</f>
        <v>Lisbon Metropolitan Area</v>
      </c>
      <c r="I2050" s="9" t="s">
        <v>138</v>
      </c>
      <c r="J2050" s="9" t="str">
        <f>IF(I2050="","",VLOOKUP(I2050,Metadata!$P$2:$Q$43,2,FALSE))</f>
        <v>Europe</v>
      </c>
      <c r="K2050" s="9" t="str">
        <f t="shared" si="0"/>
        <v>Portugal</v>
      </c>
      <c r="L2050" s="9" t="s">
        <v>172</v>
      </c>
      <c r="M2050" s="9" t="str">
        <f>IF(L2050="","",VLOOKUP(L2050,Metadata!$J$2:$K$22,2,FALSE))</f>
        <v>Porto Metropolitan Area</v>
      </c>
      <c r="N2050" s="9" t="s">
        <v>141</v>
      </c>
      <c r="O2050" s="9" t="s">
        <v>137</v>
      </c>
      <c r="P2050" s="9" t="s">
        <v>142</v>
      </c>
      <c r="Q2050" s="10" t="str">
        <f t="shared" si="1"/>
        <v>Full Office Job</v>
      </c>
      <c r="R2050" s="10">
        <v>4</v>
      </c>
      <c r="S2050" s="9" t="s">
        <v>229</v>
      </c>
      <c r="T2050" s="9" t="s">
        <v>137</v>
      </c>
      <c r="U2050" s="9" t="str">
        <f>IF(S2050&lt;&gt;"",S2050,IF(T2050&lt;&gt;"",VLOOKUP(T2050,Metadata!$S$2:$T$228,2,FALSE),""))</f>
        <v>Project Manager</v>
      </c>
      <c r="V2050" s="9" t="s">
        <v>274</v>
      </c>
      <c r="W2050" s="9" t="s">
        <v>137</v>
      </c>
      <c r="X2050" s="9" t="s">
        <v>208</v>
      </c>
      <c r="Y2050" s="9" t="s">
        <v>137</v>
      </c>
      <c r="Z2050" s="9" t="s">
        <v>262</v>
      </c>
      <c r="AA2050" s="9" t="s">
        <v>137</v>
      </c>
      <c r="AB2050" s="9" t="s">
        <v>137</v>
      </c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 t="s">
        <v>150</v>
      </c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 t="s">
        <v>150</v>
      </c>
      <c r="BZ2050" s="9" t="s">
        <v>137</v>
      </c>
      <c r="CA2050" s="10"/>
      <c r="CB2050" s="10" t="str">
        <f t="shared" si="5"/>
        <v/>
      </c>
      <c r="CC2050" s="10"/>
      <c r="CD2050" s="9" t="str">
        <f t="shared" si="2"/>
        <v/>
      </c>
      <c r="CE2050" s="9" t="s">
        <v>151</v>
      </c>
      <c r="CF2050" s="9" t="s">
        <v>188</v>
      </c>
      <c r="CG2050" s="9">
        <f>IF(CF2050="","",VLOOKUP(CF2050,Metadata!$D$2:$H$20,2,FALSE))</f>
        <v>17500</v>
      </c>
      <c r="CH2050" s="9">
        <f>IF(CF2050="","",VLOOKUP(CF2050,Metadata!$D$2:$H$20,4,FALSE))</f>
        <v>15000</v>
      </c>
      <c r="CI2050" s="9">
        <f>IF(CF2050="","",VLOOKUP(CF2050,Metadata!$D$2:$H$20,5,FALSE))</f>
        <v>20000</v>
      </c>
      <c r="CJ2050" s="9">
        <f t="shared" si="3"/>
        <v>17500</v>
      </c>
      <c r="CK2050" s="9" t="s">
        <v>153</v>
      </c>
      <c r="CL2050" s="10">
        <v>2</v>
      </c>
      <c r="CM2050" s="10">
        <v>4</v>
      </c>
      <c r="CN2050" s="10">
        <v>6</v>
      </c>
      <c r="CO2050" s="10">
        <v>6</v>
      </c>
      <c r="CP2050" s="10">
        <v>6</v>
      </c>
      <c r="CQ2050" s="10">
        <v>6</v>
      </c>
      <c r="CR2050" s="10">
        <v>4</v>
      </c>
      <c r="CS2050" s="10">
        <v>4</v>
      </c>
      <c r="CT2050" s="10">
        <v>5</v>
      </c>
      <c r="CU2050" s="10">
        <v>5</v>
      </c>
      <c r="CV2050" s="10">
        <v>5</v>
      </c>
      <c r="CW2050" s="10">
        <v>6</v>
      </c>
      <c r="CX2050" s="10">
        <v>5</v>
      </c>
      <c r="CY2050" s="10">
        <v>7</v>
      </c>
      <c r="CZ2050" s="10">
        <v>6</v>
      </c>
      <c r="DA2050" s="10">
        <v>3</v>
      </c>
      <c r="DB2050" s="10">
        <v>6</v>
      </c>
      <c r="DC2050" s="10">
        <v>3</v>
      </c>
      <c r="DD2050" s="10">
        <v>3</v>
      </c>
      <c r="DE2050" s="10">
        <v>7</v>
      </c>
      <c r="DF2050" s="10">
        <v>5</v>
      </c>
      <c r="DG2050" s="10">
        <v>7</v>
      </c>
      <c r="DH2050" s="10">
        <v>4</v>
      </c>
      <c r="DI2050" s="10">
        <v>6</v>
      </c>
      <c r="DJ2050" s="10">
        <v>7</v>
      </c>
      <c r="DK2050" s="10">
        <v>6</v>
      </c>
      <c r="DL2050" s="10">
        <v>4</v>
      </c>
      <c r="DM2050" s="9" t="s">
        <v>154</v>
      </c>
      <c r="DN2050" s="10">
        <v>1976</v>
      </c>
      <c r="DO2050" s="9">
        <f t="shared" si="8"/>
        <v>45</v>
      </c>
      <c r="DP2050" s="9" t="s">
        <v>222</v>
      </c>
      <c r="DQ2050" s="9" t="s">
        <v>227</v>
      </c>
      <c r="DR2050" s="9" t="s">
        <v>157</v>
      </c>
      <c r="DS2050" s="9" t="s">
        <v>137</v>
      </c>
      <c r="DT2050" s="9" t="s">
        <v>657</v>
      </c>
      <c r="DU2050" s="9" t="s">
        <v>158</v>
      </c>
      <c r="DV2050" s="9" t="str">
        <f>VLOOKUP(DU2050,Metadata!$B$2:$C$7,2,FALSE)</f>
        <v>6+ years</v>
      </c>
    </row>
    <row r="2051" spans="1:126">
      <c r="A2051" s="13">
        <v>2050</v>
      </c>
      <c r="B2051" s="9" t="s">
        <v>135</v>
      </c>
      <c r="C2051" s="9" t="str">
        <f>VLOOKUP(B2051,Metadata!$M$2:$N$6,2,FALSE)</f>
        <v>Permanent Employee</v>
      </c>
      <c r="D2051" s="9" t="s">
        <v>136</v>
      </c>
      <c r="E2051" s="9" t="s">
        <v>137</v>
      </c>
      <c r="F2051" s="9" t="s">
        <v>138</v>
      </c>
      <c r="G2051" s="9" t="s">
        <v>265</v>
      </c>
      <c r="H2051" s="9" t="str">
        <f>IF(G2051="","",VLOOKUP(G2051,Metadata!$J$2:$K$22,2,FALSE))</f>
        <v>Azores and Madeira</v>
      </c>
      <c r="I2051" s="9" t="s">
        <v>138</v>
      </c>
      <c r="J2051" s="9" t="str">
        <f>IF(I2051="","",VLOOKUP(I2051,Metadata!$P$2:$Q$43,2,FALSE))</f>
        <v>Europe</v>
      </c>
      <c r="K2051" s="9" t="str">
        <f t="shared" si="0"/>
        <v>Portugal</v>
      </c>
      <c r="L2051" s="9" t="s">
        <v>265</v>
      </c>
      <c r="M2051" s="9" t="str">
        <f>IF(L2051="","",VLOOKUP(L2051,Metadata!$J$2:$K$22,2,FALSE))</f>
        <v>Azores and Madeira</v>
      </c>
      <c r="N2051" s="9" t="s">
        <v>214</v>
      </c>
      <c r="O2051" s="9" t="s">
        <v>239</v>
      </c>
      <c r="P2051" s="9" t="s">
        <v>142</v>
      </c>
      <c r="Q2051" s="10" t="str">
        <f t="shared" si="1"/>
        <v>Full Office Job</v>
      </c>
      <c r="R2051" s="10">
        <v>3</v>
      </c>
      <c r="S2051" s="9" t="s">
        <v>192</v>
      </c>
      <c r="T2051" s="9" t="s">
        <v>137</v>
      </c>
      <c r="U2051" s="9" t="str">
        <f>IF(S2051&lt;&gt;"",S2051,IF(T2051&lt;&gt;"",VLOOKUP(T2051,Metadata!$S$2:$T$228,2,FALSE),""))</f>
        <v>Back-End Developer</v>
      </c>
      <c r="V2051" s="9" t="s">
        <v>144</v>
      </c>
      <c r="W2051" s="9" t="s">
        <v>137</v>
      </c>
      <c r="X2051" s="9" t="s">
        <v>145</v>
      </c>
      <c r="Y2051" s="9" t="s">
        <v>137</v>
      </c>
      <c r="Z2051" s="9" t="s">
        <v>184</v>
      </c>
      <c r="AA2051" s="9" t="s">
        <v>137</v>
      </c>
      <c r="AB2051" s="9" t="s">
        <v>137</v>
      </c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 t="s">
        <v>488</v>
      </c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 t="s">
        <v>746</v>
      </c>
      <c r="CA2051" s="10"/>
      <c r="CB2051" s="10" t="str">
        <f t="shared" si="5"/>
        <v/>
      </c>
      <c r="CC2051" s="10"/>
      <c r="CD2051" s="9" t="str">
        <f t="shared" si="2"/>
        <v/>
      </c>
      <c r="CE2051" s="9" t="s">
        <v>168</v>
      </c>
      <c r="CF2051" s="9" t="s">
        <v>169</v>
      </c>
      <c r="CG2051" s="9">
        <f>IF(CF2051="","",VLOOKUP(CF2051,Metadata!$D$2:$H$20,2,FALSE))</f>
        <v>12500</v>
      </c>
      <c r="CH2051" s="9">
        <f>IF(CF2051="","",VLOOKUP(CF2051,Metadata!$D$2:$H$20,4,FALSE))</f>
        <v>0</v>
      </c>
      <c r="CI2051" s="9">
        <f>IF(CF2051="","",VLOOKUP(CF2051,Metadata!$D$2:$H$20,5,FALSE))</f>
        <v>15000</v>
      </c>
      <c r="CJ2051" s="9">
        <f t="shared" si="3"/>
        <v>12500</v>
      </c>
      <c r="CK2051" s="9" t="s">
        <v>153</v>
      </c>
      <c r="CL2051" s="10">
        <v>3</v>
      </c>
      <c r="CM2051" s="10">
        <v>4</v>
      </c>
      <c r="CN2051" s="10">
        <v>7</v>
      </c>
      <c r="CO2051" s="10">
        <v>5</v>
      </c>
      <c r="CP2051" s="10">
        <v>7</v>
      </c>
      <c r="CQ2051" s="10">
        <v>6</v>
      </c>
      <c r="CR2051" s="10">
        <v>3</v>
      </c>
      <c r="CS2051" s="10">
        <v>4</v>
      </c>
      <c r="CT2051" s="10">
        <v>5</v>
      </c>
      <c r="CU2051" s="10">
        <v>5</v>
      </c>
      <c r="CV2051" s="10">
        <v>6</v>
      </c>
      <c r="CW2051" s="10">
        <v>4</v>
      </c>
      <c r="CX2051" s="10">
        <v>7</v>
      </c>
      <c r="CY2051" s="10">
        <v>6</v>
      </c>
      <c r="CZ2051" s="10">
        <v>7</v>
      </c>
      <c r="DA2051" s="10">
        <v>4</v>
      </c>
      <c r="DB2051" s="10">
        <v>4</v>
      </c>
      <c r="DC2051" s="10">
        <v>7</v>
      </c>
      <c r="DD2051" s="10">
        <v>3</v>
      </c>
      <c r="DE2051" s="10">
        <v>6</v>
      </c>
      <c r="DF2051" s="10">
        <v>4</v>
      </c>
      <c r="DG2051" s="10">
        <v>6</v>
      </c>
      <c r="DH2051" s="10">
        <v>7</v>
      </c>
      <c r="DI2051" s="10">
        <v>7</v>
      </c>
      <c r="DJ2051" s="10">
        <v>5</v>
      </c>
      <c r="DK2051" s="10">
        <v>4</v>
      </c>
      <c r="DL2051" s="10">
        <v>6</v>
      </c>
      <c r="DM2051" s="9" t="s">
        <v>154</v>
      </c>
      <c r="DN2051" s="10">
        <v>1989</v>
      </c>
      <c r="DO2051" s="9">
        <f t="shared" si="8"/>
        <v>32</v>
      </c>
      <c r="DP2051" s="9" t="s">
        <v>222</v>
      </c>
      <c r="DQ2051" s="9" t="s">
        <v>156</v>
      </c>
      <c r="DR2051" s="9" t="s">
        <v>157</v>
      </c>
      <c r="DS2051" s="9" t="s">
        <v>137</v>
      </c>
      <c r="DT2051" s="9" t="s">
        <v>657</v>
      </c>
      <c r="DU2051" s="9" t="s">
        <v>223</v>
      </c>
      <c r="DV2051" s="9" t="str">
        <f>VLOOKUP(DU2051,Metadata!$B$2:$C$7,2,FALSE)</f>
        <v>3 - 6 years</v>
      </c>
    </row>
    <row r="2052" spans="1:126">
      <c r="A2052" s="13">
        <v>2051</v>
      </c>
      <c r="B2052" s="9" t="s">
        <v>171</v>
      </c>
      <c r="C2052" s="9" t="str">
        <f>VLOOKUP(B2052,Metadata!$M$2:$N$6,2,FALSE)</f>
        <v>Contractor</v>
      </c>
      <c r="D2052" s="9" t="s">
        <v>137</v>
      </c>
      <c r="E2052" s="9" t="s">
        <v>136</v>
      </c>
      <c r="F2052" s="9" t="s">
        <v>138</v>
      </c>
      <c r="G2052" s="9" t="s">
        <v>172</v>
      </c>
      <c r="H2052" s="9" t="str">
        <f>IF(G2052="","",VLOOKUP(G2052,Metadata!$J$2:$K$22,2,FALSE))</f>
        <v>Porto Metropolitan Area</v>
      </c>
      <c r="I2052" s="9" t="s">
        <v>524</v>
      </c>
      <c r="J2052" s="9" t="str">
        <f>IF(I2052="","",VLOOKUP(I2052,Metadata!$P$2:$Q$43,2,FALSE))</f>
        <v>Europe</v>
      </c>
      <c r="K2052" s="9" t="str">
        <f t="shared" si="0"/>
        <v>International</v>
      </c>
      <c r="L2052" s="9" t="s">
        <v>137</v>
      </c>
      <c r="M2052" s="9" t="str">
        <f>IF(L2052="","",VLOOKUP(L2052,Metadata!$J$2:$K$22,2,FALSE))</f>
        <v/>
      </c>
      <c r="N2052" s="9" t="s">
        <v>141</v>
      </c>
      <c r="O2052" s="9" t="s">
        <v>137</v>
      </c>
      <c r="P2052" s="9" t="s">
        <v>191</v>
      </c>
      <c r="Q2052" s="10" t="str">
        <f t="shared" si="1"/>
        <v>Remote Job (full or flexible)</v>
      </c>
      <c r="R2052" s="10">
        <v>6</v>
      </c>
      <c r="S2052" s="9" t="s">
        <v>143</v>
      </c>
      <c r="T2052" s="9" t="s">
        <v>137</v>
      </c>
      <c r="U2052" s="9" t="str">
        <f>IF(S2052&lt;&gt;"",S2052,IF(T2052&lt;&gt;"",VLOOKUP(T2052,Metadata!$S$2:$T$228,2,FALSE),""))</f>
        <v>Technical Team Leader</v>
      </c>
      <c r="V2052" s="9" t="s">
        <v>144</v>
      </c>
      <c r="W2052" s="9" t="s">
        <v>137</v>
      </c>
      <c r="X2052" s="9" t="s">
        <v>145</v>
      </c>
      <c r="Y2052" s="9" t="s">
        <v>137</v>
      </c>
      <c r="Z2052" s="9" t="s">
        <v>224</v>
      </c>
      <c r="AA2052" s="9" t="s">
        <v>137</v>
      </c>
      <c r="AB2052" s="9" t="s">
        <v>253</v>
      </c>
      <c r="AC2052" s="9" t="s">
        <v>147</v>
      </c>
      <c r="AD2052" s="9"/>
      <c r="AE2052" s="9"/>
      <c r="AF2052" s="9" t="s">
        <v>243</v>
      </c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 t="s">
        <v>150</v>
      </c>
      <c r="BZ2052" s="9" t="s">
        <v>137</v>
      </c>
      <c r="CA2052" s="10">
        <v>12</v>
      </c>
      <c r="CB2052" s="10" t="str">
        <f t="shared" si="5"/>
        <v>7 to 12 months</v>
      </c>
      <c r="CC2052" s="10">
        <v>33</v>
      </c>
      <c r="CD2052" s="9">
        <f t="shared" si="2"/>
        <v>52800</v>
      </c>
      <c r="CE2052" s="9" t="s">
        <v>137</v>
      </c>
      <c r="CF2052" s="9" t="s">
        <v>137</v>
      </c>
      <c r="CG2052" s="9" t="str">
        <f>IF(CF2052="","",VLOOKUP(CF2052,Metadata!$D$2:$H$20,2,FALSE))</f>
        <v/>
      </c>
      <c r="CH2052" s="9" t="str">
        <f>IF(CF2052="","",VLOOKUP(CF2052,Metadata!$D$2:$H$20,4,FALSE))</f>
        <v/>
      </c>
      <c r="CI2052" s="9" t="str">
        <f>IF(CF2052="","",VLOOKUP(CF2052,Metadata!$D$2:$H$20,5,FALSE))</f>
        <v/>
      </c>
      <c r="CJ2052" s="9">
        <f t="shared" si="3"/>
        <v>52800</v>
      </c>
      <c r="CK2052" s="9" t="s">
        <v>153</v>
      </c>
      <c r="CL2052" s="10">
        <v>6</v>
      </c>
      <c r="CM2052" s="10">
        <v>2</v>
      </c>
      <c r="CN2052" s="10">
        <v>6</v>
      </c>
      <c r="CO2052" s="10">
        <v>5</v>
      </c>
      <c r="CP2052" s="10">
        <v>6</v>
      </c>
      <c r="CQ2052" s="10">
        <v>5</v>
      </c>
      <c r="CR2052" s="10">
        <v>5</v>
      </c>
      <c r="CS2052" s="10">
        <v>5</v>
      </c>
      <c r="CT2052" s="10">
        <v>7</v>
      </c>
      <c r="CU2052" s="10">
        <v>6</v>
      </c>
      <c r="CV2052" s="10">
        <v>4</v>
      </c>
      <c r="CW2052" s="10">
        <v>4</v>
      </c>
      <c r="CX2052" s="10">
        <v>4</v>
      </c>
      <c r="CY2052" s="10">
        <v>7</v>
      </c>
      <c r="CZ2052" s="10">
        <v>6</v>
      </c>
      <c r="DA2052" s="10">
        <v>5</v>
      </c>
      <c r="DB2052" s="10">
        <v>4</v>
      </c>
      <c r="DC2052" s="10">
        <v>6</v>
      </c>
      <c r="DD2052" s="10">
        <v>4</v>
      </c>
      <c r="DE2052" s="10">
        <v>5</v>
      </c>
      <c r="DF2052" s="10">
        <v>5</v>
      </c>
      <c r="DG2052" s="10">
        <v>5</v>
      </c>
      <c r="DH2052" s="10">
        <v>4</v>
      </c>
      <c r="DI2052" s="10">
        <v>6</v>
      </c>
      <c r="DJ2052" s="10">
        <v>3</v>
      </c>
      <c r="DK2052" s="10">
        <v>5</v>
      </c>
      <c r="DL2052" s="10">
        <v>4</v>
      </c>
      <c r="DM2052" s="9" t="s">
        <v>154</v>
      </c>
      <c r="DN2052" s="10">
        <v>1985</v>
      </c>
      <c r="DO2052" s="9">
        <f t="shared" si="8"/>
        <v>36</v>
      </c>
      <c r="DP2052" s="9" t="s">
        <v>155</v>
      </c>
      <c r="DQ2052" s="9" t="s">
        <v>156</v>
      </c>
      <c r="DR2052" s="9" t="s">
        <v>157</v>
      </c>
      <c r="DS2052" s="9" t="s">
        <v>137</v>
      </c>
      <c r="DT2052" s="9" t="s">
        <v>657</v>
      </c>
      <c r="DU2052" s="9" t="s">
        <v>203</v>
      </c>
      <c r="DV2052" s="9" t="str">
        <f>VLOOKUP(DU2052,Metadata!$B$2:$C$7,2,FALSE)</f>
        <v>6+ years</v>
      </c>
    </row>
    <row r="2053" spans="1:126">
      <c r="A2053" s="13">
        <v>2052</v>
      </c>
      <c r="B2053" s="9" t="s">
        <v>135</v>
      </c>
      <c r="C2053" s="9" t="str">
        <f>VLOOKUP(B2053,Metadata!$M$2:$N$6,2,FALSE)</f>
        <v>Permanent Employee</v>
      </c>
      <c r="D2053" s="9" t="s">
        <v>136</v>
      </c>
      <c r="E2053" s="9" t="s">
        <v>137</v>
      </c>
      <c r="F2053" s="9" t="s">
        <v>138</v>
      </c>
      <c r="G2053" s="9" t="s">
        <v>275</v>
      </c>
      <c r="H2053" s="9" t="str">
        <f>IF(G2053="","",VLOOKUP(G2053,Metadata!$J$2:$K$22,2,FALSE))</f>
        <v>Centre</v>
      </c>
      <c r="I2053" s="9" t="s">
        <v>138</v>
      </c>
      <c r="J2053" s="9" t="str">
        <f>IF(I2053="","",VLOOKUP(I2053,Metadata!$P$2:$Q$43,2,FALSE))</f>
        <v>Europe</v>
      </c>
      <c r="K2053" s="9" t="str">
        <f t="shared" si="0"/>
        <v>Portugal</v>
      </c>
      <c r="L2053" s="9" t="s">
        <v>160</v>
      </c>
      <c r="M2053" s="9" t="str">
        <f>IF(L2053="","",VLOOKUP(L2053,Metadata!$J$2:$K$22,2,FALSE))</f>
        <v>Centre</v>
      </c>
      <c r="N2053" s="9" t="s">
        <v>141</v>
      </c>
      <c r="O2053" s="9" t="s">
        <v>137</v>
      </c>
      <c r="P2053" s="9" t="s">
        <v>191</v>
      </c>
      <c r="Q2053" s="10" t="str">
        <f t="shared" si="1"/>
        <v>Remote Job (full or flexible)</v>
      </c>
      <c r="R2053" s="10">
        <v>7</v>
      </c>
      <c r="S2053" s="9" t="s">
        <v>206</v>
      </c>
      <c r="T2053" s="9" t="s">
        <v>137</v>
      </c>
      <c r="U2053" s="9" t="str">
        <f>IF(S2053&lt;&gt;"",S2053,IF(T2053&lt;&gt;"",VLOOKUP(T2053,Metadata!$S$2:$T$228,2,FALSE),""))</f>
        <v>Mobile Apps Developer</v>
      </c>
      <c r="V2053" s="9" t="s">
        <v>268</v>
      </c>
      <c r="W2053" s="9" t="s">
        <v>137</v>
      </c>
      <c r="X2053" s="9" t="s">
        <v>145</v>
      </c>
      <c r="Y2053" s="9" t="s">
        <v>137</v>
      </c>
      <c r="Z2053" s="9" t="s">
        <v>184</v>
      </c>
      <c r="AA2053" s="9" t="s">
        <v>137</v>
      </c>
      <c r="AB2053" s="9" t="s">
        <v>253</v>
      </c>
      <c r="AC2053" s="9"/>
      <c r="AD2053" s="9" t="s">
        <v>148</v>
      </c>
      <c r="AE2053" s="9"/>
      <c r="AF2053" s="9" t="s">
        <v>243</v>
      </c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 t="s">
        <v>270</v>
      </c>
      <c r="AW2053" s="9"/>
      <c r="AX2053" s="9"/>
      <c r="AY2053" s="9"/>
      <c r="AZ2053" s="9"/>
      <c r="BA2053" s="9"/>
      <c r="BB2053" s="9" t="s">
        <v>284</v>
      </c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 t="s">
        <v>150</v>
      </c>
      <c r="BZ2053" s="9" t="s">
        <v>137</v>
      </c>
      <c r="CA2053" s="10"/>
      <c r="CB2053" s="10" t="str">
        <f t="shared" si="5"/>
        <v/>
      </c>
      <c r="CC2053" s="10"/>
      <c r="CD2053" s="9" t="str">
        <f t="shared" si="2"/>
        <v/>
      </c>
      <c r="CE2053" s="9" t="s">
        <v>168</v>
      </c>
      <c r="CF2053" s="9" t="s">
        <v>188</v>
      </c>
      <c r="CG2053" s="9">
        <f>IF(CF2053="","",VLOOKUP(CF2053,Metadata!$D$2:$H$20,2,FALSE))</f>
        <v>17500</v>
      </c>
      <c r="CH2053" s="9">
        <f>IF(CF2053="","",VLOOKUP(CF2053,Metadata!$D$2:$H$20,4,FALSE))</f>
        <v>15000</v>
      </c>
      <c r="CI2053" s="9">
        <f>IF(CF2053="","",VLOOKUP(CF2053,Metadata!$D$2:$H$20,5,FALSE))</f>
        <v>20000</v>
      </c>
      <c r="CJ2053" s="9">
        <f t="shared" si="3"/>
        <v>17500</v>
      </c>
      <c r="CK2053" s="9" t="s">
        <v>221</v>
      </c>
      <c r="CL2053" s="10">
        <v>1</v>
      </c>
      <c r="CM2053" s="10">
        <v>5</v>
      </c>
      <c r="CN2053" s="10">
        <v>7</v>
      </c>
      <c r="CO2053" s="10">
        <v>7</v>
      </c>
      <c r="CP2053" s="10">
        <v>4</v>
      </c>
      <c r="CQ2053" s="10">
        <v>6</v>
      </c>
      <c r="CR2053" s="10">
        <v>7</v>
      </c>
      <c r="CS2053" s="10">
        <v>7</v>
      </c>
      <c r="CT2053" s="10">
        <v>1</v>
      </c>
      <c r="CU2053" s="10">
        <v>7</v>
      </c>
      <c r="CV2053" s="10">
        <v>5</v>
      </c>
      <c r="CW2053" s="10">
        <v>5</v>
      </c>
      <c r="CX2053" s="10">
        <v>7</v>
      </c>
      <c r="CY2053" s="10">
        <v>5</v>
      </c>
      <c r="CZ2053" s="10">
        <v>5</v>
      </c>
      <c r="DA2053" s="10">
        <v>7</v>
      </c>
      <c r="DB2053" s="10">
        <v>4</v>
      </c>
      <c r="DC2053" s="10">
        <v>7</v>
      </c>
      <c r="DD2053" s="10">
        <v>4</v>
      </c>
      <c r="DE2053" s="10">
        <v>7</v>
      </c>
      <c r="DF2053" s="10">
        <v>5</v>
      </c>
      <c r="DG2053" s="10">
        <v>7</v>
      </c>
      <c r="DH2053" s="10">
        <v>6</v>
      </c>
      <c r="DI2053" s="10">
        <v>7</v>
      </c>
      <c r="DJ2053" s="10">
        <v>1</v>
      </c>
      <c r="DK2053" s="10">
        <v>5</v>
      </c>
      <c r="DL2053" s="10">
        <v>7</v>
      </c>
      <c r="DM2053" s="9" t="s">
        <v>154</v>
      </c>
      <c r="DN2053" s="10">
        <v>1991</v>
      </c>
      <c r="DO2053" s="9">
        <f t="shared" si="8"/>
        <v>30</v>
      </c>
      <c r="DP2053" s="9" t="s">
        <v>155</v>
      </c>
      <c r="DQ2053" s="9" t="s">
        <v>202</v>
      </c>
      <c r="DR2053" s="9" t="s">
        <v>157</v>
      </c>
      <c r="DS2053" s="9" t="s">
        <v>137</v>
      </c>
      <c r="DT2053" s="9" t="s">
        <v>657</v>
      </c>
      <c r="DU2053" s="9" t="s">
        <v>203</v>
      </c>
      <c r="DV2053" s="9" t="str">
        <f>VLOOKUP(DU2053,Metadata!$B$2:$C$7,2,FALSE)</f>
        <v>6+ years</v>
      </c>
    </row>
    <row r="2054" spans="1:126">
      <c r="A2054" s="13">
        <v>2053</v>
      </c>
      <c r="B2054" s="9" t="s">
        <v>135</v>
      </c>
      <c r="C2054" s="9" t="str">
        <f>VLOOKUP(B2054,Metadata!$M$2:$N$6,2,FALSE)</f>
        <v>Permanent Employee</v>
      </c>
      <c r="D2054" s="9" t="s">
        <v>136</v>
      </c>
      <c r="E2054" s="9" t="s">
        <v>137</v>
      </c>
      <c r="F2054" s="9" t="s">
        <v>138</v>
      </c>
      <c r="G2054" s="9" t="s">
        <v>283</v>
      </c>
      <c r="H2054" s="9" t="str">
        <f>IF(G2054="","",VLOOKUP(G2054,Metadata!$J$2:$K$22,2,FALSE))</f>
        <v>Lisbon Metropolitan Area</v>
      </c>
      <c r="I2054" s="9" t="s">
        <v>138</v>
      </c>
      <c r="J2054" s="9" t="str">
        <f>IF(I2054="","",VLOOKUP(I2054,Metadata!$P$2:$Q$43,2,FALSE))</f>
        <v>Europe</v>
      </c>
      <c r="K2054" s="9" t="str">
        <f t="shared" si="0"/>
        <v>Portugal</v>
      </c>
      <c r="L2054" s="9" t="s">
        <v>140</v>
      </c>
      <c r="M2054" s="9" t="str">
        <f>IF(L2054="","",VLOOKUP(L2054,Metadata!$J$2:$K$22,2,FALSE))</f>
        <v>Lisbon Metropolitan Area</v>
      </c>
      <c r="N2054" s="9" t="s">
        <v>141</v>
      </c>
      <c r="O2054" s="9" t="s">
        <v>137</v>
      </c>
      <c r="P2054" s="9" t="s">
        <v>191</v>
      </c>
      <c r="Q2054" s="10" t="str">
        <f t="shared" si="1"/>
        <v>Remote Job (full or flexible)</v>
      </c>
      <c r="R2054" s="10">
        <v>7</v>
      </c>
      <c r="S2054" s="9" t="s">
        <v>143</v>
      </c>
      <c r="T2054" s="9" t="s">
        <v>137</v>
      </c>
      <c r="U2054" s="9" t="str">
        <f>IF(S2054&lt;&gt;"",S2054,IF(T2054&lt;&gt;"",VLOOKUP(T2054,Metadata!$S$2:$T$228,2,FALSE),""))</f>
        <v>Technical Team Leader</v>
      </c>
      <c r="V2054" s="9" t="s">
        <v>217</v>
      </c>
      <c r="W2054" s="9" t="s">
        <v>137</v>
      </c>
      <c r="X2054" s="9" t="s">
        <v>163</v>
      </c>
      <c r="Y2054" s="9" t="s">
        <v>137</v>
      </c>
      <c r="Z2054" s="9" t="s">
        <v>164</v>
      </c>
      <c r="AA2054" s="9" t="s">
        <v>165</v>
      </c>
      <c r="AB2054" s="9" t="s">
        <v>137</v>
      </c>
      <c r="AC2054" s="9"/>
      <c r="AD2054" s="9"/>
      <c r="AE2054" s="9"/>
      <c r="AF2054" s="9" t="s">
        <v>243</v>
      </c>
      <c r="AG2054" s="9"/>
      <c r="AH2054" s="9"/>
      <c r="AI2054" s="9"/>
      <c r="AJ2054" s="9" t="s">
        <v>185</v>
      </c>
      <c r="AK2054" s="9"/>
      <c r="AL2054" s="9" t="s">
        <v>177</v>
      </c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 t="s">
        <v>284</v>
      </c>
      <c r="BC2054" s="9"/>
      <c r="BD2054" s="9" t="s">
        <v>330</v>
      </c>
      <c r="BE2054" s="9"/>
      <c r="BF2054" s="9"/>
      <c r="BG2054" s="9"/>
      <c r="BH2054" s="9"/>
      <c r="BI2054" s="9"/>
      <c r="BJ2054" s="9"/>
      <c r="BK2054" s="9"/>
      <c r="BL2054" s="9"/>
      <c r="BM2054" s="9"/>
      <c r="BN2054" s="9" t="s">
        <v>186</v>
      </c>
      <c r="BO2054" s="9" t="s">
        <v>257</v>
      </c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10"/>
      <c r="CB2054" s="10" t="str">
        <f t="shared" si="5"/>
        <v/>
      </c>
      <c r="CC2054" s="10"/>
      <c r="CD2054" s="9" t="str">
        <f t="shared" si="2"/>
        <v/>
      </c>
      <c r="CE2054" s="9" t="s">
        <v>151</v>
      </c>
      <c r="CF2054" s="9" t="s">
        <v>152</v>
      </c>
      <c r="CG2054" s="9">
        <f>IF(CF2054="","",VLOOKUP(CF2054,Metadata!$D$2:$H$20,2,FALSE))</f>
        <v>32500</v>
      </c>
      <c r="CH2054" s="9">
        <f>IF(CF2054="","",VLOOKUP(CF2054,Metadata!$D$2:$H$20,4,FALSE))</f>
        <v>30000</v>
      </c>
      <c r="CI2054" s="9">
        <f>IF(CF2054="","",VLOOKUP(CF2054,Metadata!$D$2:$H$20,5,FALSE))</f>
        <v>35000</v>
      </c>
      <c r="CJ2054" s="9">
        <f t="shared" si="3"/>
        <v>32500</v>
      </c>
      <c r="CK2054" s="9" t="s">
        <v>153</v>
      </c>
      <c r="CL2054" s="10">
        <v>4</v>
      </c>
      <c r="CM2054" s="10">
        <v>1</v>
      </c>
      <c r="CN2054" s="10">
        <v>7</v>
      </c>
      <c r="CO2054" s="10">
        <v>7</v>
      </c>
      <c r="CP2054" s="10">
        <v>1</v>
      </c>
      <c r="CQ2054" s="10">
        <v>1</v>
      </c>
      <c r="CR2054" s="10">
        <v>7</v>
      </c>
      <c r="CS2054" s="10">
        <v>7</v>
      </c>
      <c r="CT2054" s="10">
        <v>4</v>
      </c>
      <c r="CU2054" s="10">
        <v>4</v>
      </c>
      <c r="CV2054" s="10">
        <v>5</v>
      </c>
      <c r="CW2054" s="10">
        <v>4</v>
      </c>
      <c r="CX2054" s="10">
        <v>7</v>
      </c>
      <c r="CY2054" s="10">
        <v>7</v>
      </c>
      <c r="CZ2054" s="10">
        <v>4</v>
      </c>
      <c r="DA2054" s="10">
        <v>1</v>
      </c>
      <c r="DB2054" s="10">
        <v>1</v>
      </c>
      <c r="DC2054" s="10">
        <v>1</v>
      </c>
      <c r="DD2054" s="10">
        <v>1</v>
      </c>
      <c r="DE2054" s="10">
        <v>1</v>
      </c>
      <c r="DF2054" s="10">
        <v>1</v>
      </c>
      <c r="DG2054" s="10">
        <v>1</v>
      </c>
      <c r="DH2054" s="10">
        <v>1</v>
      </c>
      <c r="DI2054" s="10">
        <v>4</v>
      </c>
      <c r="DJ2054" s="10">
        <v>1</v>
      </c>
      <c r="DK2054" s="10">
        <v>1</v>
      </c>
      <c r="DL2054" s="10">
        <v>1</v>
      </c>
      <c r="DM2054" s="9" t="s">
        <v>154</v>
      </c>
      <c r="DN2054" s="10">
        <v>1986</v>
      </c>
      <c r="DO2054" s="9">
        <f t="shared" si="8"/>
        <v>35</v>
      </c>
      <c r="DP2054" s="9" t="s">
        <v>155</v>
      </c>
      <c r="DQ2054" s="9" t="s">
        <v>156</v>
      </c>
      <c r="DR2054" s="9" t="s">
        <v>157</v>
      </c>
      <c r="DS2054" s="9" t="s">
        <v>137</v>
      </c>
      <c r="DT2054" s="9" t="s">
        <v>657</v>
      </c>
      <c r="DU2054" s="9" t="s">
        <v>203</v>
      </c>
      <c r="DV2054" s="9" t="str">
        <f>VLOOKUP(DU2054,Metadata!$B$2:$C$7,2,FALSE)</f>
        <v>6+ years</v>
      </c>
    </row>
    <row r="2055" spans="1:126">
      <c r="A2055" s="13">
        <v>2054</v>
      </c>
      <c r="B2055" s="9" t="s">
        <v>135</v>
      </c>
      <c r="C2055" s="9" t="str">
        <f>VLOOKUP(B2055,Metadata!$M$2:$N$6,2,FALSE)</f>
        <v>Permanent Employee</v>
      </c>
      <c r="D2055" s="9" t="s">
        <v>136</v>
      </c>
      <c r="E2055" s="9" t="s">
        <v>137</v>
      </c>
      <c r="F2055" s="9" t="s">
        <v>138</v>
      </c>
      <c r="G2055" s="9" t="s">
        <v>160</v>
      </c>
      <c r="H2055" s="9" t="str">
        <f>IF(G2055="","",VLOOKUP(G2055,Metadata!$J$2:$K$22,2,FALSE))</f>
        <v>Centre</v>
      </c>
      <c r="I2055" s="9" t="s">
        <v>138</v>
      </c>
      <c r="J2055" s="9" t="str">
        <f>IF(I2055="","",VLOOKUP(I2055,Metadata!$P$2:$Q$43,2,FALSE))</f>
        <v>Europe</v>
      </c>
      <c r="K2055" s="9" t="str">
        <f t="shared" si="0"/>
        <v>Portugal</v>
      </c>
      <c r="L2055" s="9" t="s">
        <v>160</v>
      </c>
      <c r="M2055" s="9" t="str">
        <f>IF(L2055="","",VLOOKUP(L2055,Metadata!$J$2:$K$22,2,FALSE))</f>
        <v>Centre</v>
      </c>
      <c r="N2055" s="9" t="s">
        <v>214</v>
      </c>
      <c r="O2055" s="9" t="s">
        <v>259</v>
      </c>
      <c r="P2055" s="9" t="s">
        <v>142</v>
      </c>
      <c r="Q2055" s="10" t="str">
        <f t="shared" si="1"/>
        <v>Full Office Job</v>
      </c>
      <c r="R2055" s="10">
        <v>5</v>
      </c>
      <c r="S2055" s="9" t="s">
        <v>229</v>
      </c>
      <c r="T2055" s="9" t="s">
        <v>137</v>
      </c>
      <c r="U2055" s="9" t="str">
        <f>IF(S2055&lt;&gt;"",S2055,IF(T2055&lt;&gt;"",VLOOKUP(T2055,Metadata!$S$2:$T$228,2,FALSE),""))</f>
        <v>Project Manager</v>
      </c>
      <c r="V2055" s="9" t="s">
        <v>276</v>
      </c>
      <c r="W2055" s="9" t="s">
        <v>137</v>
      </c>
      <c r="X2055" s="9" t="s">
        <v>145</v>
      </c>
      <c r="Y2055" s="9" t="s">
        <v>137</v>
      </c>
      <c r="Z2055" s="9" t="s">
        <v>184</v>
      </c>
      <c r="AA2055" s="9" t="s">
        <v>137</v>
      </c>
      <c r="AB2055" s="9" t="s">
        <v>137</v>
      </c>
      <c r="AC2055" s="9"/>
      <c r="AD2055" s="9" t="s">
        <v>148</v>
      </c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 t="s">
        <v>150</v>
      </c>
      <c r="BZ2055" s="9" t="s">
        <v>137</v>
      </c>
      <c r="CA2055" s="10"/>
      <c r="CB2055" s="10" t="str">
        <f t="shared" si="5"/>
        <v/>
      </c>
      <c r="CC2055" s="10"/>
      <c r="CD2055" s="9" t="str">
        <f t="shared" si="2"/>
        <v/>
      </c>
      <c r="CE2055" s="9" t="s">
        <v>151</v>
      </c>
      <c r="CF2055" s="9" t="s">
        <v>152</v>
      </c>
      <c r="CG2055" s="9">
        <f>IF(CF2055="","",VLOOKUP(CF2055,Metadata!$D$2:$H$20,2,FALSE))</f>
        <v>32500</v>
      </c>
      <c r="CH2055" s="9">
        <f>IF(CF2055="","",VLOOKUP(CF2055,Metadata!$D$2:$H$20,4,FALSE))</f>
        <v>30000</v>
      </c>
      <c r="CI2055" s="9">
        <f>IF(CF2055="","",VLOOKUP(CF2055,Metadata!$D$2:$H$20,5,FALSE))</f>
        <v>35000</v>
      </c>
      <c r="CJ2055" s="9">
        <f t="shared" si="3"/>
        <v>32500</v>
      </c>
      <c r="CK2055" s="9" t="s">
        <v>189</v>
      </c>
      <c r="CL2055" s="10">
        <v>7</v>
      </c>
      <c r="CM2055" s="10">
        <v>3</v>
      </c>
      <c r="CN2055" s="10">
        <v>7</v>
      </c>
      <c r="CO2055" s="10">
        <v>6</v>
      </c>
      <c r="CP2055" s="10">
        <v>5</v>
      </c>
      <c r="CQ2055" s="10">
        <v>6</v>
      </c>
      <c r="CR2055" s="10">
        <v>6</v>
      </c>
      <c r="CS2055" s="10">
        <v>5</v>
      </c>
      <c r="CT2055" s="10">
        <v>5</v>
      </c>
      <c r="CU2055" s="10">
        <v>5</v>
      </c>
      <c r="CV2055" s="10">
        <v>5</v>
      </c>
      <c r="CW2055" s="10">
        <v>4</v>
      </c>
      <c r="CX2055" s="10">
        <v>5</v>
      </c>
      <c r="CY2055" s="10">
        <v>5</v>
      </c>
      <c r="CZ2055" s="10">
        <v>6</v>
      </c>
      <c r="DA2055" s="10">
        <v>5</v>
      </c>
      <c r="DB2055" s="10">
        <v>4</v>
      </c>
      <c r="DC2055" s="10">
        <v>5</v>
      </c>
      <c r="DD2055" s="10">
        <v>4</v>
      </c>
      <c r="DE2055" s="10">
        <v>5</v>
      </c>
      <c r="DF2055" s="10">
        <v>5</v>
      </c>
      <c r="DG2055" s="10">
        <v>6</v>
      </c>
      <c r="DH2055" s="10">
        <v>6</v>
      </c>
      <c r="DI2055" s="10">
        <v>6</v>
      </c>
      <c r="DJ2055" s="10">
        <v>5</v>
      </c>
      <c r="DK2055" s="10">
        <v>5</v>
      </c>
      <c r="DL2055" s="10">
        <v>5</v>
      </c>
      <c r="DM2055" s="9" t="s">
        <v>154</v>
      </c>
      <c r="DN2055" s="10">
        <v>1981</v>
      </c>
      <c r="DO2055" s="9">
        <f t="shared" si="8"/>
        <v>40</v>
      </c>
      <c r="DP2055" s="9" t="s">
        <v>155</v>
      </c>
      <c r="DQ2055" s="9" t="s">
        <v>202</v>
      </c>
      <c r="DR2055" s="9" t="s">
        <v>157</v>
      </c>
      <c r="DS2055" s="9" t="s">
        <v>137</v>
      </c>
      <c r="DT2055" s="9" t="s">
        <v>657</v>
      </c>
      <c r="DU2055" s="9" t="s">
        <v>158</v>
      </c>
      <c r="DV2055" s="9" t="str">
        <f>VLOOKUP(DU2055,Metadata!$B$2:$C$7,2,FALSE)</f>
        <v>6+ years</v>
      </c>
    </row>
    <row r="2056" spans="1:126">
      <c r="A2056" s="13">
        <v>2055</v>
      </c>
      <c r="B2056" s="9" t="s">
        <v>135</v>
      </c>
      <c r="C2056" s="9" t="str">
        <f>VLOOKUP(B2056,Metadata!$M$2:$N$6,2,FALSE)</f>
        <v>Permanent Employee</v>
      </c>
      <c r="D2056" s="9" t="s">
        <v>159</v>
      </c>
      <c r="E2056" s="9" t="s">
        <v>137</v>
      </c>
      <c r="F2056" s="9" t="s">
        <v>138</v>
      </c>
      <c r="G2056" s="9" t="s">
        <v>265</v>
      </c>
      <c r="H2056" s="9" t="str">
        <f>IF(G2056="","",VLOOKUP(G2056,Metadata!$J$2:$K$22,2,FALSE))</f>
        <v>Azores and Madeira</v>
      </c>
      <c r="I2056" s="9" t="s">
        <v>138</v>
      </c>
      <c r="J2056" s="9" t="str">
        <f>IF(I2056="","",VLOOKUP(I2056,Metadata!$P$2:$Q$43,2,FALSE))</f>
        <v>Europe</v>
      </c>
      <c r="K2056" s="9" t="str">
        <f t="shared" si="0"/>
        <v>Portugal</v>
      </c>
      <c r="L2056" s="9" t="s">
        <v>140</v>
      </c>
      <c r="M2056" s="9" t="str">
        <f>IF(L2056="","",VLOOKUP(L2056,Metadata!$J$2:$K$22,2,FALSE))</f>
        <v>Lisbon Metropolitan Area</v>
      </c>
      <c r="N2056" s="9" t="s">
        <v>214</v>
      </c>
      <c r="O2056" s="9" t="s">
        <v>136</v>
      </c>
      <c r="P2056" s="9" t="s">
        <v>142</v>
      </c>
      <c r="Q2056" s="10" t="str">
        <f t="shared" si="1"/>
        <v>Full Office Job</v>
      </c>
      <c r="R2056" s="10">
        <v>5</v>
      </c>
      <c r="S2056" s="9" t="s">
        <v>143</v>
      </c>
      <c r="T2056" s="9" t="s">
        <v>137</v>
      </c>
      <c r="U2056" s="9" t="str">
        <f>IF(S2056&lt;&gt;"",S2056,IF(T2056&lt;&gt;"",VLOOKUP(T2056,Metadata!$S$2:$T$228,2,FALSE),""))</f>
        <v>Technical Team Leader</v>
      </c>
      <c r="V2056" s="9" t="s">
        <v>268</v>
      </c>
      <c r="W2056" s="9" t="s">
        <v>137</v>
      </c>
      <c r="X2056" s="9" t="s">
        <v>145</v>
      </c>
      <c r="Y2056" s="9" t="s">
        <v>137</v>
      </c>
      <c r="Z2056" s="9" t="s">
        <v>146</v>
      </c>
      <c r="AA2056" s="9" t="s">
        <v>165</v>
      </c>
      <c r="AB2056" s="9" t="s">
        <v>253</v>
      </c>
      <c r="AC2056" s="9" t="s">
        <v>147</v>
      </c>
      <c r="AD2056" s="9"/>
      <c r="AE2056" s="9"/>
      <c r="AF2056" s="9"/>
      <c r="AG2056" s="9" t="s">
        <v>166</v>
      </c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 t="s">
        <v>178</v>
      </c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199</v>
      </c>
      <c r="BM2056" s="9"/>
      <c r="BN2056" s="9"/>
      <c r="BO2056" s="9"/>
      <c r="BP2056" s="9" t="s">
        <v>179</v>
      </c>
      <c r="BQ2056" s="9"/>
      <c r="BR2056" s="9" t="s">
        <v>247</v>
      </c>
      <c r="BS2056" s="9" t="s">
        <v>200</v>
      </c>
      <c r="BT2056" s="9"/>
      <c r="BU2056" s="9" t="s">
        <v>258</v>
      </c>
      <c r="BV2056" s="9" t="s">
        <v>431</v>
      </c>
      <c r="BW2056" s="9"/>
      <c r="BX2056" s="9"/>
      <c r="BY2056" s="9"/>
      <c r="BZ2056" s="9"/>
      <c r="CA2056" s="10"/>
      <c r="CB2056" s="10" t="str">
        <f t="shared" si="5"/>
        <v/>
      </c>
      <c r="CC2056" s="10"/>
      <c r="CD2056" s="9" t="str">
        <f t="shared" si="2"/>
        <v/>
      </c>
      <c r="CE2056" s="9" t="s">
        <v>151</v>
      </c>
      <c r="CF2056" s="9" t="s">
        <v>254</v>
      </c>
      <c r="CG2056" s="9">
        <f>IF(CF2056="","",VLOOKUP(CF2056,Metadata!$D$2:$H$20,2,FALSE))</f>
        <v>37500</v>
      </c>
      <c r="CH2056" s="9">
        <f>IF(CF2056="","",VLOOKUP(CF2056,Metadata!$D$2:$H$20,4,FALSE))</f>
        <v>35000</v>
      </c>
      <c r="CI2056" s="9">
        <f>IF(CF2056="","",VLOOKUP(CF2056,Metadata!$D$2:$H$20,5,FALSE))</f>
        <v>40000</v>
      </c>
      <c r="CJ2056" s="9">
        <f t="shared" si="3"/>
        <v>37500</v>
      </c>
      <c r="CK2056" s="9" t="s">
        <v>189</v>
      </c>
      <c r="CL2056" s="10">
        <v>4</v>
      </c>
      <c r="CM2056" s="10">
        <v>3</v>
      </c>
      <c r="CN2056" s="10">
        <v>6</v>
      </c>
      <c r="CO2056" s="10">
        <v>6</v>
      </c>
      <c r="CP2056" s="10">
        <v>6</v>
      </c>
      <c r="CQ2056" s="10">
        <v>6</v>
      </c>
      <c r="CR2056" s="10">
        <v>3</v>
      </c>
      <c r="CS2056" s="10">
        <v>4</v>
      </c>
      <c r="CT2056" s="10">
        <v>6</v>
      </c>
      <c r="CU2056" s="10">
        <v>6</v>
      </c>
      <c r="CV2056" s="10">
        <v>5</v>
      </c>
      <c r="CW2056" s="10">
        <v>2</v>
      </c>
      <c r="CX2056" s="10">
        <v>5</v>
      </c>
      <c r="CY2056" s="10">
        <v>5</v>
      </c>
      <c r="CZ2056" s="10">
        <v>7</v>
      </c>
      <c r="DA2056" s="10">
        <v>5</v>
      </c>
      <c r="DB2056" s="10">
        <v>5</v>
      </c>
      <c r="DC2056" s="10">
        <v>7</v>
      </c>
      <c r="DD2056" s="10">
        <v>7</v>
      </c>
      <c r="DE2056" s="10">
        <v>7</v>
      </c>
      <c r="DF2056" s="10">
        <v>5</v>
      </c>
      <c r="DG2056" s="10">
        <v>7</v>
      </c>
      <c r="DH2056" s="10">
        <v>5</v>
      </c>
      <c r="DI2056" s="10">
        <v>7</v>
      </c>
      <c r="DJ2056" s="10">
        <v>6</v>
      </c>
      <c r="DK2056" s="10">
        <v>7</v>
      </c>
      <c r="DL2056" s="10">
        <v>5</v>
      </c>
      <c r="DM2056" s="9" t="s">
        <v>154</v>
      </c>
      <c r="DN2056" s="10">
        <v>1981</v>
      </c>
      <c r="DO2056" s="9">
        <f t="shared" si="8"/>
        <v>40</v>
      </c>
      <c r="DP2056" s="9" t="s">
        <v>155</v>
      </c>
      <c r="DQ2056" s="9" t="s">
        <v>156</v>
      </c>
      <c r="DR2056" s="9" t="s">
        <v>157</v>
      </c>
      <c r="DS2056" s="9" t="s">
        <v>137</v>
      </c>
      <c r="DT2056" s="9" t="s">
        <v>657</v>
      </c>
      <c r="DU2056" s="9" t="s">
        <v>158</v>
      </c>
      <c r="DV2056" s="9" t="str">
        <f>VLOOKUP(DU2056,Metadata!$B$2:$C$7,2,FALSE)</f>
        <v>6+ years</v>
      </c>
    </row>
    <row r="2057" spans="1:126">
      <c r="A2057" s="13">
        <v>2056</v>
      </c>
      <c r="B2057" s="9" t="s">
        <v>135</v>
      </c>
      <c r="C2057" s="9" t="str">
        <f>VLOOKUP(B2057,Metadata!$M$2:$N$6,2,FALSE)</f>
        <v>Permanent Employee</v>
      </c>
      <c r="D2057" s="9" t="s">
        <v>159</v>
      </c>
      <c r="E2057" s="9" t="s">
        <v>137</v>
      </c>
      <c r="F2057" s="9" t="s">
        <v>138</v>
      </c>
      <c r="G2057" s="9" t="s">
        <v>140</v>
      </c>
      <c r="H2057" s="9" t="str">
        <f>IF(G2057="","",VLOOKUP(G2057,Metadata!$J$2:$K$22,2,FALSE))</f>
        <v>Lisbon Metropolitan Area</v>
      </c>
      <c r="I2057" s="9" t="s">
        <v>138</v>
      </c>
      <c r="J2057" s="9" t="str">
        <f>IF(I2057="","",VLOOKUP(I2057,Metadata!$P$2:$Q$43,2,FALSE))</f>
        <v>Europe</v>
      </c>
      <c r="K2057" s="9" t="str">
        <f t="shared" si="0"/>
        <v>Portugal</v>
      </c>
      <c r="L2057" s="9" t="s">
        <v>140</v>
      </c>
      <c r="M2057" s="9" t="str">
        <f>IF(L2057="","",VLOOKUP(L2057,Metadata!$J$2:$K$22,2,FALSE))</f>
        <v>Lisbon Metropolitan Area</v>
      </c>
      <c r="N2057" s="9" t="s">
        <v>141</v>
      </c>
      <c r="O2057" s="9" t="s">
        <v>137</v>
      </c>
      <c r="P2057" s="9" t="s">
        <v>142</v>
      </c>
      <c r="Q2057" s="10" t="str">
        <f t="shared" si="1"/>
        <v>Full Office Job</v>
      </c>
      <c r="R2057" s="10">
        <v>5</v>
      </c>
      <c r="S2057" s="9" t="s">
        <v>229</v>
      </c>
      <c r="T2057" s="9" t="s">
        <v>137</v>
      </c>
      <c r="U2057" s="9" t="str">
        <f>IF(S2057&lt;&gt;"",S2057,IF(T2057&lt;&gt;"",VLOOKUP(T2057,Metadata!$S$2:$T$228,2,FALSE),""))</f>
        <v>Project Manager</v>
      </c>
      <c r="V2057" s="9" t="s">
        <v>268</v>
      </c>
      <c r="W2057" s="9" t="s">
        <v>137</v>
      </c>
      <c r="X2057" s="9" t="s">
        <v>145</v>
      </c>
      <c r="Y2057" s="9" t="s">
        <v>137</v>
      </c>
      <c r="Z2057" s="9" t="s">
        <v>218</v>
      </c>
      <c r="AA2057" s="9" t="s">
        <v>137</v>
      </c>
      <c r="AB2057" s="9" t="s">
        <v>137</v>
      </c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 t="s">
        <v>150</v>
      </c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 t="s">
        <v>150</v>
      </c>
      <c r="BZ2057" s="9" t="s">
        <v>137</v>
      </c>
      <c r="CA2057" s="10"/>
      <c r="CB2057" s="10" t="str">
        <f t="shared" si="5"/>
        <v/>
      </c>
      <c r="CC2057" s="10"/>
      <c r="CD2057" s="9" t="str">
        <f t="shared" si="2"/>
        <v/>
      </c>
      <c r="CE2057" s="9" t="s">
        <v>168</v>
      </c>
      <c r="CF2057" s="9" t="s">
        <v>225</v>
      </c>
      <c r="CG2057" s="9">
        <f>IF(CF2057="","",VLOOKUP(CF2057,Metadata!$D$2:$H$20,2,FALSE))</f>
        <v>22500</v>
      </c>
      <c r="CH2057" s="9">
        <f>IF(CF2057="","",VLOOKUP(CF2057,Metadata!$D$2:$H$20,4,FALSE))</f>
        <v>20000</v>
      </c>
      <c r="CI2057" s="9">
        <f>IF(CF2057="","",VLOOKUP(CF2057,Metadata!$D$2:$H$20,5,FALSE))</f>
        <v>25000</v>
      </c>
      <c r="CJ2057" s="9">
        <f t="shared" si="3"/>
        <v>22500</v>
      </c>
      <c r="CK2057" s="9" t="s">
        <v>221</v>
      </c>
      <c r="CL2057" s="10">
        <v>2</v>
      </c>
      <c r="CM2057" s="10">
        <v>4</v>
      </c>
      <c r="CN2057" s="10">
        <v>7</v>
      </c>
      <c r="CO2057" s="10">
        <v>5</v>
      </c>
      <c r="CP2057" s="10">
        <v>6</v>
      </c>
      <c r="CQ2057" s="10">
        <v>6</v>
      </c>
      <c r="CR2057" s="10">
        <v>5</v>
      </c>
      <c r="CS2057" s="10">
        <v>3</v>
      </c>
      <c r="CT2057" s="10">
        <v>5</v>
      </c>
      <c r="CU2057" s="10">
        <v>5</v>
      </c>
      <c r="CV2057" s="10">
        <v>6</v>
      </c>
      <c r="CW2057" s="10">
        <v>3</v>
      </c>
      <c r="CX2057" s="10">
        <v>6</v>
      </c>
      <c r="CY2057" s="10">
        <v>3</v>
      </c>
      <c r="CZ2057" s="10">
        <v>5</v>
      </c>
      <c r="DA2057" s="10">
        <v>6</v>
      </c>
      <c r="DB2057" s="10">
        <v>6</v>
      </c>
      <c r="DC2057" s="10">
        <v>6</v>
      </c>
      <c r="DD2057" s="10">
        <v>4</v>
      </c>
      <c r="DE2057" s="10">
        <v>6</v>
      </c>
      <c r="DF2057" s="10">
        <v>5</v>
      </c>
      <c r="DG2057" s="10">
        <v>5</v>
      </c>
      <c r="DH2057" s="10">
        <v>6</v>
      </c>
      <c r="DI2057" s="10">
        <v>6</v>
      </c>
      <c r="DJ2057" s="10">
        <v>3</v>
      </c>
      <c r="DK2057" s="10">
        <v>6</v>
      </c>
      <c r="DL2057" s="10">
        <v>6</v>
      </c>
      <c r="DM2057" s="9" t="s">
        <v>154</v>
      </c>
      <c r="DN2057" s="10">
        <v>1996</v>
      </c>
      <c r="DO2057" s="9">
        <f t="shared" si="8"/>
        <v>25</v>
      </c>
      <c r="DP2057" s="9" t="s">
        <v>155</v>
      </c>
      <c r="DQ2057" s="9" t="s">
        <v>156</v>
      </c>
      <c r="DR2057" s="9" t="s">
        <v>157</v>
      </c>
      <c r="DS2057" s="9" t="s">
        <v>137</v>
      </c>
      <c r="DT2057" s="9" t="s">
        <v>657</v>
      </c>
      <c r="DU2057" s="9" t="s">
        <v>168</v>
      </c>
      <c r="DV2057" s="9" t="str">
        <f>VLOOKUP(DU2057,Metadata!$B$2:$C$7,2,FALSE)</f>
        <v>0 - 3 years</v>
      </c>
    </row>
    <row r="2058" spans="1:126">
      <c r="A2058" s="13">
        <v>2057</v>
      </c>
      <c r="B2058" s="9" t="s">
        <v>135</v>
      </c>
      <c r="C2058" s="9" t="str">
        <f>VLOOKUP(B2058,Metadata!$M$2:$N$6,2,FALSE)</f>
        <v>Permanent Employee</v>
      </c>
      <c r="D2058" s="9" t="s">
        <v>159</v>
      </c>
      <c r="E2058" s="9" t="s">
        <v>137</v>
      </c>
      <c r="F2058" s="9" t="s">
        <v>138</v>
      </c>
      <c r="G2058" s="9" t="s">
        <v>160</v>
      </c>
      <c r="H2058" s="9" t="str">
        <f>IF(G2058="","",VLOOKUP(G2058,Metadata!$J$2:$K$22,2,FALSE))</f>
        <v>Centre</v>
      </c>
      <c r="I2058" s="9" t="s">
        <v>138</v>
      </c>
      <c r="J2058" s="9" t="str">
        <f>IF(I2058="","",VLOOKUP(I2058,Metadata!$P$2:$Q$43,2,FALSE))</f>
        <v>Europe</v>
      </c>
      <c r="K2058" s="9" t="str">
        <f t="shared" si="0"/>
        <v>Portugal</v>
      </c>
      <c r="L2058" s="9" t="s">
        <v>172</v>
      </c>
      <c r="M2058" s="9" t="str">
        <f>IF(L2058="","",VLOOKUP(L2058,Metadata!$J$2:$K$22,2,FALSE))</f>
        <v>Porto Metropolitan Area</v>
      </c>
      <c r="N2058" s="9" t="s">
        <v>141</v>
      </c>
      <c r="O2058" s="9" t="s">
        <v>137</v>
      </c>
      <c r="P2058" s="9" t="s">
        <v>191</v>
      </c>
      <c r="Q2058" s="10" t="str">
        <f t="shared" si="1"/>
        <v>Remote Job (full or flexible)</v>
      </c>
      <c r="R2058" s="10">
        <v>5</v>
      </c>
      <c r="S2058" s="9" t="s">
        <v>192</v>
      </c>
      <c r="T2058" s="9" t="s">
        <v>137</v>
      </c>
      <c r="U2058" s="9" t="str">
        <f>IF(S2058&lt;&gt;"",S2058,IF(T2058&lt;&gt;"",VLOOKUP(T2058,Metadata!$S$2:$T$228,2,FALSE),""))</f>
        <v>Back-End Developer</v>
      </c>
      <c r="V2058" s="9" t="s">
        <v>276</v>
      </c>
      <c r="W2058" s="9" t="s">
        <v>137</v>
      </c>
      <c r="X2058" s="9" t="s">
        <v>145</v>
      </c>
      <c r="Y2058" s="9" t="s">
        <v>137</v>
      </c>
      <c r="Z2058" s="9" t="s">
        <v>224</v>
      </c>
      <c r="AA2058" s="9" t="s">
        <v>165</v>
      </c>
      <c r="AB2058" s="9" t="s">
        <v>253</v>
      </c>
      <c r="AC2058" s="9" t="s">
        <v>147</v>
      </c>
      <c r="AD2058" s="9"/>
      <c r="AE2058" s="9" t="s">
        <v>194</v>
      </c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 t="s">
        <v>324</v>
      </c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 t="s">
        <v>367</v>
      </c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 t="s">
        <v>150</v>
      </c>
      <c r="BZ2058" s="9" t="s">
        <v>137</v>
      </c>
      <c r="CA2058" s="10"/>
      <c r="CB2058" s="10" t="str">
        <f t="shared" si="5"/>
        <v/>
      </c>
      <c r="CC2058" s="10"/>
      <c r="CD2058" s="9" t="str">
        <f t="shared" si="2"/>
        <v/>
      </c>
      <c r="CE2058" s="9" t="s">
        <v>232</v>
      </c>
      <c r="CF2058" s="9" t="s">
        <v>188</v>
      </c>
      <c r="CG2058" s="9">
        <f>IF(CF2058="","",VLOOKUP(CF2058,Metadata!$D$2:$H$20,2,FALSE))</f>
        <v>17500</v>
      </c>
      <c r="CH2058" s="9">
        <f>IF(CF2058="","",VLOOKUP(CF2058,Metadata!$D$2:$H$20,4,FALSE))</f>
        <v>15000</v>
      </c>
      <c r="CI2058" s="9">
        <f>IF(CF2058="","",VLOOKUP(CF2058,Metadata!$D$2:$H$20,5,FALSE))</f>
        <v>20000</v>
      </c>
      <c r="CJ2058" s="9">
        <f t="shared" si="3"/>
        <v>17500</v>
      </c>
      <c r="CK2058" s="9" t="s">
        <v>201</v>
      </c>
      <c r="CL2058" s="10">
        <v>4</v>
      </c>
      <c r="CM2058" s="10">
        <v>3</v>
      </c>
      <c r="CN2058" s="10">
        <v>6</v>
      </c>
      <c r="CO2058" s="10">
        <v>6</v>
      </c>
      <c r="CP2058" s="10">
        <v>4</v>
      </c>
      <c r="CQ2058" s="10">
        <v>5</v>
      </c>
      <c r="CR2058" s="10">
        <v>3</v>
      </c>
      <c r="CS2058" s="10">
        <v>3</v>
      </c>
      <c r="CT2058" s="10">
        <v>7</v>
      </c>
      <c r="CU2058" s="10">
        <v>6</v>
      </c>
      <c r="CV2058" s="10">
        <v>4</v>
      </c>
      <c r="CW2058" s="10">
        <v>4</v>
      </c>
      <c r="CX2058" s="10">
        <v>6</v>
      </c>
      <c r="CY2058" s="10">
        <v>5</v>
      </c>
      <c r="CZ2058" s="10">
        <v>3</v>
      </c>
      <c r="DA2058" s="10">
        <v>4</v>
      </c>
      <c r="DB2058" s="10">
        <v>5</v>
      </c>
      <c r="DC2058" s="10">
        <v>6</v>
      </c>
      <c r="DD2058" s="10">
        <v>5</v>
      </c>
      <c r="DE2058" s="10">
        <v>7</v>
      </c>
      <c r="DF2058" s="10">
        <v>5</v>
      </c>
      <c r="DG2058" s="10">
        <v>4</v>
      </c>
      <c r="DH2058" s="10">
        <v>4</v>
      </c>
      <c r="DI2058" s="10">
        <v>6</v>
      </c>
      <c r="DJ2058" s="10">
        <v>3</v>
      </c>
      <c r="DK2058" s="10">
        <v>4</v>
      </c>
      <c r="DL2058" s="10">
        <v>3</v>
      </c>
      <c r="DM2058" s="9" t="s">
        <v>154</v>
      </c>
      <c r="DN2058" s="10">
        <v>1992</v>
      </c>
      <c r="DO2058" s="9">
        <f t="shared" si="8"/>
        <v>29</v>
      </c>
      <c r="DP2058" s="9" t="s">
        <v>155</v>
      </c>
      <c r="DQ2058" s="9" t="s">
        <v>156</v>
      </c>
      <c r="DR2058" s="9" t="s">
        <v>157</v>
      </c>
      <c r="DS2058" s="9" t="s">
        <v>137</v>
      </c>
      <c r="DT2058" s="9" t="s">
        <v>657</v>
      </c>
      <c r="DU2058" s="9" t="s">
        <v>168</v>
      </c>
      <c r="DV2058" s="9" t="str">
        <f>VLOOKUP(DU2058,Metadata!$B$2:$C$7,2,FALSE)</f>
        <v>0 - 3 years</v>
      </c>
    </row>
    <row r="2059" spans="1:126">
      <c r="A2059" s="13">
        <v>2058</v>
      </c>
      <c r="B2059" s="9" t="s">
        <v>135</v>
      </c>
      <c r="C2059" s="9" t="str">
        <f>VLOOKUP(B2059,Metadata!$M$2:$N$6,2,FALSE)</f>
        <v>Permanent Employee</v>
      </c>
      <c r="D2059" s="9" t="s">
        <v>159</v>
      </c>
      <c r="E2059" s="9" t="s">
        <v>137</v>
      </c>
      <c r="F2059" s="9" t="s">
        <v>138</v>
      </c>
      <c r="G2059" s="9" t="s">
        <v>140</v>
      </c>
      <c r="H2059" s="9" t="str">
        <f>IF(G2059="","",VLOOKUP(G2059,Metadata!$J$2:$K$22,2,FALSE))</f>
        <v>Lisbon Metropolitan Area</v>
      </c>
      <c r="I2059" s="9" t="s">
        <v>138</v>
      </c>
      <c r="J2059" s="9" t="str">
        <f>IF(I2059="","",VLOOKUP(I2059,Metadata!$P$2:$Q$43,2,FALSE))</f>
        <v>Europe</v>
      </c>
      <c r="K2059" s="9" t="str">
        <f t="shared" si="0"/>
        <v>Portugal</v>
      </c>
      <c r="L2059" s="9" t="s">
        <v>140</v>
      </c>
      <c r="M2059" s="9" t="str">
        <f>IF(L2059="","",VLOOKUP(L2059,Metadata!$J$2:$K$22,2,FALSE))</f>
        <v>Lisbon Metropolitan Area</v>
      </c>
      <c r="N2059" s="9" t="s">
        <v>214</v>
      </c>
      <c r="O2059" s="9" t="s">
        <v>278</v>
      </c>
      <c r="P2059" s="9" t="s">
        <v>142</v>
      </c>
      <c r="Q2059" s="10" t="str">
        <f t="shared" si="1"/>
        <v>Full Office Job</v>
      </c>
      <c r="R2059" s="10">
        <v>5</v>
      </c>
      <c r="S2059" s="9" t="s">
        <v>338</v>
      </c>
      <c r="T2059" s="9" t="s">
        <v>137</v>
      </c>
      <c r="U2059" s="9" t="str">
        <f>IF(S2059&lt;&gt;"",S2059,IF(T2059&lt;&gt;"",VLOOKUP(T2059,Metadata!$S$2:$T$228,2,FALSE),""))</f>
        <v>Solutions Architect</v>
      </c>
      <c r="V2059" s="9" t="s">
        <v>217</v>
      </c>
      <c r="W2059" s="9" t="s">
        <v>137</v>
      </c>
      <c r="X2059" s="9" t="s">
        <v>145</v>
      </c>
      <c r="Y2059" s="9" t="s">
        <v>137</v>
      </c>
      <c r="Z2059" s="9" t="s">
        <v>218</v>
      </c>
      <c r="AA2059" s="9" t="s">
        <v>137</v>
      </c>
      <c r="AB2059" s="9" t="s">
        <v>137</v>
      </c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 t="s">
        <v>150</v>
      </c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 t="s">
        <v>150</v>
      </c>
      <c r="BZ2059" s="9" t="s">
        <v>137</v>
      </c>
      <c r="CA2059" s="10"/>
      <c r="CB2059" s="10" t="str">
        <f t="shared" si="5"/>
        <v/>
      </c>
      <c r="CC2059" s="10"/>
      <c r="CD2059" s="9" t="str">
        <f t="shared" si="2"/>
        <v/>
      </c>
      <c r="CE2059" s="9" t="s">
        <v>232</v>
      </c>
      <c r="CF2059" s="9" t="s">
        <v>248</v>
      </c>
      <c r="CG2059" s="9">
        <f>IF(CF2059="","",VLOOKUP(CF2059,Metadata!$D$2:$H$20,2,FALSE))</f>
        <v>57500</v>
      </c>
      <c r="CH2059" s="9">
        <f>IF(CF2059="","",VLOOKUP(CF2059,Metadata!$D$2:$H$20,4,FALSE))</f>
        <v>55000</v>
      </c>
      <c r="CI2059" s="9">
        <f>IF(CF2059="","",VLOOKUP(CF2059,Metadata!$D$2:$H$20,5,FALSE))</f>
        <v>60000</v>
      </c>
      <c r="CJ2059" s="9">
        <f t="shared" si="3"/>
        <v>57500</v>
      </c>
      <c r="CK2059" s="9" t="s">
        <v>201</v>
      </c>
      <c r="CL2059" s="10">
        <v>4</v>
      </c>
      <c r="CM2059" s="10">
        <v>3</v>
      </c>
      <c r="CN2059" s="10">
        <v>6</v>
      </c>
      <c r="CO2059" s="10">
        <v>6</v>
      </c>
      <c r="CP2059" s="10">
        <v>5</v>
      </c>
      <c r="CQ2059" s="10">
        <v>6</v>
      </c>
      <c r="CR2059" s="10">
        <v>5</v>
      </c>
      <c r="CS2059" s="10">
        <v>6</v>
      </c>
      <c r="CT2059" s="10">
        <v>7</v>
      </c>
      <c r="CU2059" s="10">
        <v>4</v>
      </c>
      <c r="CV2059" s="10">
        <v>4</v>
      </c>
      <c r="CW2059" s="10">
        <v>4</v>
      </c>
      <c r="CX2059" s="10">
        <v>6</v>
      </c>
      <c r="CY2059" s="10">
        <v>5</v>
      </c>
      <c r="CZ2059" s="10">
        <v>6</v>
      </c>
      <c r="DA2059" s="10">
        <v>5</v>
      </c>
      <c r="DB2059" s="10">
        <v>4</v>
      </c>
      <c r="DC2059" s="10">
        <v>7</v>
      </c>
      <c r="DD2059" s="10">
        <v>4</v>
      </c>
      <c r="DE2059" s="10">
        <v>5</v>
      </c>
      <c r="DF2059" s="10">
        <v>5</v>
      </c>
      <c r="DG2059" s="10">
        <v>7</v>
      </c>
      <c r="DH2059" s="10">
        <v>6</v>
      </c>
      <c r="DI2059" s="10">
        <v>7</v>
      </c>
      <c r="DJ2059" s="10">
        <v>4</v>
      </c>
      <c r="DK2059" s="10">
        <v>4</v>
      </c>
      <c r="DL2059" s="10">
        <v>5</v>
      </c>
      <c r="DM2059" s="9" t="s">
        <v>296</v>
      </c>
      <c r="DN2059" s="10">
        <v>1982</v>
      </c>
      <c r="DO2059" s="9">
        <f t="shared" si="8"/>
        <v>39</v>
      </c>
      <c r="DP2059" s="9" t="s">
        <v>155</v>
      </c>
      <c r="DQ2059" s="9" t="s">
        <v>156</v>
      </c>
      <c r="DR2059" s="9" t="s">
        <v>157</v>
      </c>
      <c r="DS2059" s="9" t="s">
        <v>137</v>
      </c>
      <c r="DT2059" s="9" t="s">
        <v>657</v>
      </c>
      <c r="DU2059" s="9" t="s">
        <v>158</v>
      </c>
      <c r="DV2059" s="9" t="str">
        <f>VLOOKUP(DU2059,Metadata!$B$2:$C$7,2,FALSE)</f>
        <v>6+ years</v>
      </c>
    </row>
    <row r="2060" spans="1:126">
      <c r="A2060" s="13">
        <v>2059</v>
      </c>
      <c r="B2060" s="9" t="s">
        <v>135</v>
      </c>
      <c r="C2060" s="9" t="str">
        <f>VLOOKUP(B2060,Metadata!$M$2:$N$6,2,FALSE)</f>
        <v>Permanent Employee</v>
      </c>
      <c r="D2060" s="9" t="s">
        <v>159</v>
      </c>
      <c r="E2060" s="9" t="s">
        <v>137</v>
      </c>
      <c r="F2060" s="9" t="s">
        <v>138</v>
      </c>
      <c r="G2060" s="9" t="s">
        <v>140</v>
      </c>
      <c r="H2060" s="9" t="str">
        <f>IF(G2060="","",VLOOKUP(G2060,Metadata!$J$2:$K$22,2,FALSE))</f>
        <v>Lisbon Metropolitan Area</v>
      </c>
      <c r="I2060" s="9" t="s">
        <v>316</v>
      </c>
      <c r="J2060" s="9" t="str">
        <f>IF(I2060="","",VLOOKUP(I2060,Metadata!$P$2:$Q$43,2,FALSE))</f>
        <v>Europe</v>
      </c>
      <c r="K2060" s="9" t="str">
        <f t="shared" si="0"/>
        <v>International</v>
      </c>
      <c r="L2060" s="9" t="s">
        <v>137</v>
      </c>
      <c r="M2060" s="9" t="str">
        <f>IF(L2060="","",VLOOKUP(L2060,Metadata!$J$2:$K$22,2,FALSE))</f>
        <v/>
      </c>
      <c r="N2060" s="9" t="s">
        <v>141</v>
      </c>
      <c r="O2060" s="9" t="s">
        <v>137</v>
      </c>
      <c r="P2060" s="9" t="s">
        <v>142</v>
      </c>
      <c r="Q2060" s="10" t="str">
        <f t="shared" si="1"/>
        <v>Full Office Job</v>
      </c>
      <c r="R2060" s="10">
        <v>4</v>
      </c>
      <c r="S2060" s="9" t="s">
        <v>161</v>
      </c>
      <c r="T2060" s="9" t="s">
        <v>137</v>
      </c>
      <c r="U2060" s="9" t="str">
        <f>IF(S2060&lt;&gt;"",S2060,IF(T2060&lt;&gt;"",VLOOKUP(T2060,Metadata!$S$2:$T$228,2,FALSE),""))</f>
        <v>Full-Stack Developer</v>
      </c>
      <c r="V2060" s="9" t="s">
        <v>261</v>
      </c>
      <c r="W2060" s="9" t="s">
        <v>137</v>
      </c>
      <c r="X2060" s="9" t="s">
        <v>175</v>
      </c>
      <c r="Y2060" s="9" t="s">
        <v>137</v>
      </c>
      <c r="Z2060" s="9" t="s">
        <v>193</v>
      </c>
      <c r="AA2060" s="9" t="s">
        <v>165</v>
      </c>
      <c r="AB2060" s="9" t="s">
        <v>253</v>
      </c>
      <c r="AC2060" s="9" t="s">
        <v>147</v>
      </c>
      <c r="AD2060" s="9"/>
      <c r="AE2060" s="9"/>
      <c r="AF2060" s="9" t="s">
        <v>243</v>
      </c>
      <c r="AG2060" s="9"/>
      <c r="AH2060" s="9"/>
      <c r="AI2060" s="9"/>
      <c r="AJ2060" s="9" t="s">
        <v>185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 t="s">
        <v>324</v>
      </c>
      <c r="AU2060" s="9"/>
      <c r="AV2060" s="9"/>
      <c r="AW2060" s="9"/>
      <c r="AX2060" s="9"/>
      <c r="AY2060" s="9"/>
      <c r="AZ2060" s="9"/>
      <c r="BA2060" s="9" t="s">
        <v>178</v>
      </c>
      <c r="BB2060" s="9" t="s">
        <v>284</v>
      </c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 t="s">
        <v>186</v>
      </c>
      <c r="BO2060" s="9"/>
      <c r="BP2060" s="9"/>
      <c r="BQ2060" s="9" t="s">
        <v>219</v>
      </c>
      <c r="BR2060" s="9"/>
      <c r="BS2060" s="9"/>
      <c r="BT2060" s="9"/>
      <c r="BU2060" s="9"/>
      <c r="BV2060" s="9"/>
      <c r="BW2060" s="9"/>
      <c r="BX2060" s="9"/>
      <c r="BY2060" s="9"/>
      <c r="BZ2060" s="9"/>
      <c r="CA2060" s="10"/>
      <c r="CB2060" s="10" t="str">
        <f t="shared" si="5"/>
        <v/>
      </c>
      <c r="CC2060" s="10"/>
      <c r="CD2060" s="9" t="str">
        <f t="shared" si="2"/>
        <v/>
      </c>
      <c r="CE2060" s="9" t="s">
        <v>232</v>
      </c>
      <c r="CF2060" s="9" t="s">
        <v>225</v>
      </c>
      <c r="CG2060" s="9">
        <f>IF(CF2060="","",VLOOKUP(CF2060,Metadata!$D$2:$H$20,2,FALSE))</f>
        <v>22500</v>
      </c>
      <c r="CH2060" s="9">
        <f>IF(CF2060="","",VLOOKUP(CF2060,Metadata!$D$2:$H$20,4,FALSE))</f>
        <v>20000</v>
      </c>
      <c r="CI2060" s="9">
        <f>IF(CF2060="","",VLOOKUP(CF2060,Metadata!$D$2:$H$20,5,FALSE))</f>
        <v>25000</v>
      </c>
      <c r="CJ2060" s="9">
        <f t="shared" si="3"/>
        <v>22500</v>
      </c>
      <c r="CK2060" s="9" t="s">
        <v>153</v>
      </c>
      <c r="CL2060" s="10">
        <v>5</v>
      </c>
      <c r="CM2060" s="10">
        <v>4</v>
      </c>
      <c r="CN2060" s="10">
        <v>5</v>
      </c>
      <c r="CO2060" s="10">
        <v>5</v>
      </c>
      <c r="CP2060" s="10">
        <v>5</v>
      </c>
      <c r="CQ2060" s="10">
        <v>5</v>
      </c>
      <c r="CR2060" s="10">
        <v>5</v>
      </c>
      <c r="CS2060" s="10">
        <v>5</v>
      </c>
      <c r="CT2060" s="10">
        <v>5</v>
      </c>
      <c r="CU2060" s="10">
        <v>4</v>
      </c>
      <c r="CV2060" s="10">
        <v>5</v>
      </c>
      <c r="CW2060" s="10">
        <v>4</v>
      </c>
      <c r="CX2060" s="10">
        <v>4</v>
      </c>
      <c r="CY2060" s="10">
        <v>4</v>
      </c>
      <c r="CZ2060" s="10">
        <v>5</v>
      </c>
      <c r="DA2060" s="10">
        <v>6</v>
      </c>
      <c r="DB2060" s="10">
        <v>5</v>
      </c>
      <c r="DC2060" s="10">
        <v>7</v>
      </c>
      <c r="DD2060" s="10">
        <v>5</v>
      </c>
      <c r="DE2060" s="10">
        <v>6</v>
      </c>
      <c r="DF2060" s="10">
        <v>5</v>
      </c>
      <c r="DG2060" s="10">
        <v>4</v>
      </c>
      <c r="DH2060" s="10">
        <v>5</v>
      </c>
      <c r="DI2060" s="10">
        <v>5</v>
      </c>
      <c r="DJ2060" s="10">
        <v>5</v>
      </c>
      <c r="DK2060" s="10">
        <v>4</v>
      </c>
      <c r="DL2060" s="10">
        <v>3</v>
      </c>
      <c r="DM2060" s="9" t="s">
        <v>154</v>
      </c>
      <c r="DN2060" s="10">
        <v>1990</v>
      </c>
      <c r="DO2060" s="9">
        <f t="shared" si="8"/>
        <v>31</v>
      </c>
      <c r="DP2060" s="9" t="s">
        <v>155</v>
      </c>
      <c r="DQ2060" s="9" t="s">
        <v>156</v>
      </c>
      <c r="DR2060" s="9" t="s">
        <v>157</v>
      </c>
      <c r="DS2060" s="9" t="s">
        <v>137</v>
      </c>
      <c r="DT2060" s="9" t="s">
        <v>657</v>
      </c>
      <c r="DU2060" s="9" t="s">
        <v>168</v>
      </c>
      <c r="DV2060" s="9" t="str">
        <f>VLOOKUP(DU2060,Metadata!$B$2:$C$7,2,FALSE)</f>
        <v>0 - 3 years</v>
      </c>
    </row>
    <row r="2061" spans="1:126">
      <c r="A2061" s="13">
        <v>2060</v>
      </c>
      <c r="B2061" s="9" t="s">
        <v>135</v>
      </c>
      <c r="C2061" s="9" t="str">
        <f>VLOOKUP(B2061,Metadata!$M$2:$N$6,2,FALSE)</f>
        <v>Permanent Employee</v>
      </c>
      <c r="D2061" s="9" t="s">
        <v>159</v>
      </c>
      <c r="E2061" s="9" t="s">
        <v>137</v>
      </c>
      <c r="F2061" s="9" t="s">
        <v>138</v>
      </c>
      <c r="G2061" s="9" t="s">
        <v>190</v>
      </c>
      <c r="H2061" s="9" t="str">
        <f>IF(G2061="","",VLOOKUP(G2061,Metadata!$J$2:$K$22,2,FALSE))</f>
        <v>North</v>
      </c>
      <c r="I2061" s="9" t="s">
        <v>292</v>
      </c>
      <c r="J2061" s="9" t="str">
        <f>IF(I2061="","",VLOOKUP(I2061,Metadata!$P$2:$Q$43,2,FALSE))</f>
        <v>North America</v>
      </c>
      <c r="K2061" s="9" t="str">
        <f t="shared" si="0"/>
        <v>International</v>
      </c>
      <c r="L2061" s="9" t="s">
        <v>137</v>
      </c>
      <c r="M2061" s="9" t="str">
        <f>IF(L2061="","",VLOOKUP(L2061,Metadata!$J$2:$K$22,2,FALSE))</f>
        <v/>
      </c>
      <c r="N2061" s="9" t="s">
        <v>141</v>
      </c>
      <c r="O2061" s="9" t="s">
        <v>137</v>
      </c>
      <c r="P2061" s="9" t="s">
        <v>142</v>
      </c>
      <c r="Q2061" s="10" t="str">
        <f t="shared" si="1"/>
        <v>Full Office Job</v>
      </c>
      <c r="R2061" s="10">
        <v>7</v>
      </c>
      <c r="S2061" s="9" t="s">
        <v>206</v>
      </c>
      <c r="T2061" s="9" t="s">
        <v>137</v>
      </c>
      <c r="U2061" s="9" t="str">
        <f>IF(S2061&lt;&gt;"",S2061,IF(T2061&lt;&gt;"",VLOOKUP(T2061,Metadata!$S$2:$T$228,2,FALSE),""))</f>
        <v>Mobile Apps Developer</v>
      </c>
      <c r="V2061" s="9" t="s">
        <v>217</v>
      </c>
      <c r="W2061" s="9" t="s">
        <v>137</v>
      </c>
      <c r="X2061" s="9" t="s">
        <v>145</v>
      </c>
      <c r="Y2061" s="9" t="s">
        <v>137</v>
      </c>
      <c r="Z2061" s="9" t="s">
        <v>146</v>
      </c>
      <c r="AA2061" s="9" t="s">
        <v>137</v>
      </c>
      <c r="AB2061" s="9" t="s">
        <v>137</v>
      </c>
      <c r="AC2061" s="9"/>
      <c r="AD2061" s="9"/>
      <c r="AE2061" s="9" t="s">
        <v>194</v>
      </c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 t="s">
        <v>525</v>
      </c>
      <c r="CA2061" s="10"/>
      <c r="CB2061" s="10" t="str">
        <f t="shared" si="5"/>
        <v/>
      </c>
      <c r="CC2061" s="10"/>
      <c r="CD2061" s="9" t="str">
        <f t="shared" si="2"/>
        <v/>
      </c>
      <c r="CE2061" s="9" t="s">
        <v>168</v>
      </c>
      <c r="CF2061" s="9" t="s">
        <v>220</v>
      </c>
      <c r="CG2061" s="9">
        <f>IF(CF2061="","",VLOOKUP(CF2061,Metadata!$D$2:$H$20,2,FALSE))</f>
        <v>27500</v>
      </c>
      <c r="CH2061" s="9">
        <f>IF(CF2061="","",VLOOKUP(CF2061,Metadata!$D$2:$H$20,4,FALSE))</f>
        <v>25000</v>
      </c>
      <c r="CI2061" s="9">
        <f>IF(CF2061="","",VLOOKUP(CF2061,Metadata!$D$2:$H$20,5,FALSE))</f>
        <v>30000</v>
      </c>
      <c r="CJ2061" s="9">
        <f t="shared" si="3"/>
        <v>27500</v>
      </c>
      <c r="CK2061" s="9" t="s">
        <v>189</v>
      </c>
      <c r="CL2061" s="10">
        <v>3</v>
      </c>
      <c r="CM2061" s="10">
        <v>3</v>
      </c>
      <c r="CN2061" s="10">
        <v>6</v>
      </c>
      <c r="CO2061" s="10">
        <v>5</v>
      </c>
      <c r="CP2061" s="10">
        <v>5</v>
      </c>
      <c r="CQ2061" s="10">
        <v>5</v>
      </c>
      <c r="CR2061" s="10">
        <v>5</v>
      </c>
      <c r="CS2061" s="10">
        <v>4</v>
      </c>
      <c r="CT2061" s="10">
        <v>5</v>
      </c>
      <c r="CU2061" s="10">
        <v>4</v>
      </c>
      <c r="CV2061" s="10">
        <v>4</v>
      </c>
      <c r="CW2061" s="10">
        <v>2</v>
      </c>
      <c r="CX2061" s="10">
        <v>3</v>
      </c>
      <c r="CY2061" s="10">
        <v>3</v>
      </c>
      <c r="CZ2061" s="10">
        <v>4</v>
      </c>
      <c r="DA2061" s="10">
        <v>5</v>
      </c>
      <c r="DB2061" s="10">
        <v>6</v>
      </c>
      <c r="DC2061" s="10">
        <v>5</v>
      </c>
      <c r="DD2061" s="10">
        <v>3</v>
      </c>
      <c r="DE2061" s="10">
        <v>4</v>
      </c>
      <c r="DF2061" s="10">
        <v>4</v>
      </c>
      <c r="DG2061" s="10">
        <v>6</v>
      </c>
      <c r="DH2061" s="10">
        <v>4</v>
      </c>
      <c r="DI2061" s="10">
        <v>4</v>
      </c>
      <c r="DJ2061" s="10">
        <v>2</v>
      </c>
      <c r="DK2061" s="10">
        <v>4</v>
      </c>
      <c r="DL2061" s="10">
        <v>4</v>
      </c>
      <c r="DM2061" s="9" t="s">
        <v>154</v>
      </c>
      <c r="DN2061" s="10">
        <v>1986</v>
      </c>
      <c r="DO2061" s="9">
        <f t="shared" si="8"/>
        <v>35</v>
      </c>
      <c r="DP2061" s="9" t="s">
        <v>155</v>
      </c>
      <c r="DQ2061" s="9" t="s">
        <v>156</v>
      </c>
      <c r="DR2061" s="9" t="s">
        <v>157</v>
      </c>
      <c r="DS2061" s="9" t="s">
        <v>137</v>
      </c>
      <c r="DT2061" s="9" t="s">
        <v>657</v>
      </c>
      <c r="DU2061" s="9" t="s">
        <v>203</v>
      </c>
      <c r="DV2061" s="9" t="str">
        <f>VLOOKUP(DU2061,Metadata!$B$2:$C$7,2,FALSE)</f>
        <v>6+ years</v>
      </c>
    </row>
    <row r="2062" spans="1:126">
      <c r="A2062" s="13">
        <v>2061</v>
      </c>
      <c r="B2062" s="9" t="s">
        <v>135</v>
      </c>
      <c r="C2062" s="9" t="str">
        <f>VLOOKUP(B2062,Metadata!$M$2:$N$6,2,FALSE)</f>
        <v>Permanent Employee</v>
      </c>
      <c r="D2062" s="9" t="s">
        <v>136</v>
      </c>
      <c r="E2062" s="9" t="s">
        <v>137</v>
      </c>
      <c r="F2062" s="9" t="s">
        <v>138</v>
      </c>
      <c r="G2062" s="9" t="s">
        <v>140</v>
      </c>
      <c r="H2062" s="9" t="str">
        <f>IF(G2062="","",VLOOKUP(G2062,Metadata!$J$2:$K$22,2,FALSE))</f>
        <v>Lisbon Metropolitan Area</v>
      </c>
      <c r="I2062" s="9" t="s">
        <v>138</v>
      </c>
      <c r="J2062" s="9" t="str">
        <f>IF(I2062="","",VLOOKUP(I2062,Metadata!$P$2:$Q$43,2,FALSE))</f>
        <v>Europe</v>
      </c>
      <c r="K2062" s="9" t="str">
        <f t="shared" si="0"/>
        <v>Portugal</v>
      </c>
      <c r="L2062" s="9" t="s">
        <v>140</v>
      </c>
      <c r="M2062" s="9" t="str">
        <f>IF(L2062="","",VLOOKUP(L2062,Metadata!$J$2:$K$22,2,FALSE))</f>
        <v>Lisbon Metropolitan Area</v>
      </c>
      <c r="N2062" s="9" t="s">
        <v>141</v>
      </c>
      <c r="O2062" s="9" t="s">
        <v>137</v>
      </c>
      <c r="P2062" s="9" t="s">
        <v>142</v>
      </c>
      <c r="Q2062" s="10" t="str">
        <f t="shared" si="1"/>
        <v>Full Office Job</v>
      </c>
      <c r="R2062" s="10">
        <v>4</v>
      </c>
      <c r="S2062" s="9" t="s">
        <v>336</v>
      </c>
      <c r="T2062" s="9" t="s">
        <v>137</v>
      </c>
      <c r="U2062" s="9" t="str">
        <f>IF(S2062&lt;&gt;"",S2062,IF(T2062&lt;&gt;"",VLOOKUP(T2062,Metadata!$S$2:$T$228,2,FALSE),""))</f>
        <v>Scrum Master</v>
      </c>
      <c r="V2062" s="9" t="s">
        <v>207</v>
      </c>
      <c r="W2062" s="9" t="s">
        <v>137</v>
      </c>
      <c r="X2062" s="9" t="s">
        <v>208</v>
      </c>
      <c r="Y2062" s="9" t="s">
        <v>137</v>
      </c>
      <c r="Z2062" s="9" t="s">
        <v>146</v>
      </c>
      <c r="AA2062" s="9" t="s">
        <v>137</v>
      </c>
      <c r="AB2062" s="9" t="s">
        <v>137</v>
      </c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 t="s">
        <v>150</v>
      </c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 t="s">
        <v>150</v>
      </c>
      <c r="BZ2062" s="9" t="s">
        <v>137</v>
      </c>
      <c r="CA2062" s="10"/>
      <c r="CB2062" s="10" t="str">
        <f t="shared" si="5"/>
        <v/>
      </c>
      <c r="CC2062" s="10"/>
      <c r="CD2062" s="9" t="str">
        <f t="shared" si="2"/>
        <v/>
      </c>
      <c r="CE2062" s="9" t="s">
        <v>168</v>
      </c>
      <c r="CF2062" s="9" t="s">
        <v>225</v>
      </c>
      <c r="CG2062" s="9">
        <f>IF(CF2062="","",VLOOKUP(CF2062,Metadata!$D$2:$H$20,2,FALSE))</f>
        <v>22500</v>
      </c>
      <c r="CH2062" s="9">
        <f>IF(CF2062="","",VLOOKUP(CF2062,Metadata!$D$2:$H$20,4,FALSE))</f>
        <v>20000</v>
      </c>
      <c r="CI2062" s="9">
        <f>IF(CF2062="","",VLOOKUP(CF2062,Metadata!$D$2:$H$20,5,FALSE))</f>
        <v>25000</v>
      </c>
      <c r="CJ2062" s="9">
        <f t="shared" si="3"/>
        <v>22500</v>
      </c>
      <c r="CK2062" s="9" t="s">
        <v>153</v>
      </c>
      <c r="CL2062" s="10">
        <v>1</v>
      </c>
      <c r="CM2062" s="10">
        <v>5</v>
      </c>
      <c r="CN2062" s="10">
        <v>5</v>
      </c>
      <c r="CO2062" s="10">
        <v>7</v>
      </c>
      <c r="CP2062" s="10">
        <v>5</v>
      </c>
      <c r="CQ2062" s="10">
        <v>7</v>
      </c>
      <c r="CR2062" s="10">
        <v>1</v>
      </c>
      <c r="CS2062" s="10">
        <v>5</v>
      </c>
      <c r="CT2062" s="10">
        <v>4</v>
      </c>
      <c r="CU2062" s="10">
        <v>4</v>
      </c>
      <c r="CV2062" s="10">
        <v>5</v>
      </c>
      <c r="CW2062" s="10">
        <v>3</v>
      </c>
      <c r="CX2062" s="10">
        <v>6</v>
      </c>
      <c r="CY2062" s="10">
        <v>7</v>
      </c>
      <c r="CZ2062" s="10">
        <v>3</v>
      </c>
      <c r="DA2062" s="10">
        <v>7</v>
      </c>
      <c r="DB2062" s="10">
        <v>7</v>
      </c>
      <c r="DC2062" s="10">
        <v>7</v>
      </c>
      <c r="DD2062" s="10">
        <v>1</v>
      </c>
      <c r="DE2062" s="10">
        <v>5</v>
      </c>
      <c r="DF2062" s="10">
        <v>5</v>
      </c>
      <c r="DG2062" s="10">
        <v>7</v>
      </c>
      <c r="DH2062" s="10">
        <v>3</v>
      </c>
      <c r="DI2062" s="10">
        <v>5</v>
      </c>
      <c r="DJ2062" s="10">
        <v>5</v>
      </c>
      <c r="DK2062" s="10">
        <v>4</v>
      </c>
      <c r="DL2062" s="10">
        <v>4</v>
      </c>
      <c r="DM2062" s="9" t="s">
        <v>154</v>
      </c>
      <c r="DN2062" s="10">
        <v>1994</v>
      </c>
      <c r="DO2062" s="9">
        <f t="shared" si="8"/>
        <v>27</v>
      </c>
      <c r="DP2062" s="9" t="s">
        <v>155</v>
      </c>
      <c r="DQ2062" s="9" t="s">
        <v>156</v>
      </c>
      <c r="DR2062" s="9" t="s">
        <v>157</v>
      </c>
      <c r="DS2062" s="9" t="s">
        <v>137</v>
      </c>
      <c r="DT2062" s="9" t="s">
        <v>657</v>
      </c>
      <c r="DU2062" s="9" t="s">
        <v>168</v>
      </c>
      <c r="DV2062" s="9" t="str">
        <f>VLOOKUP(DU2062,Metadata!$B$2:$C$7,2,FALSE)</f>
        <v>0 - 3 years</v>
      </c>
    </row>
    <row r="2063" spans="1:126">
      <c r="A2063" s="13">
        <v>2062</v>
      </c>
      <c r="B2063" s="9" t="s">
        <v>135</v>
      </c>
      <c r="C2063" s="9" t="str">
        <f>VLOOKUP(B2063,Metadata!$M$2:$N$6,2,FALSE)</f>
        <v>Permanent Employee</v>
      </c>
      <c r="D2063" s="9" t="s">
        <v>159</v>
      </c>
      <c r="E2063" s="9" t="s">
        <v>137</v>
      </c>
      <c r="F2063" s="9" t="s">
        <v>138</v>
      </c>
      <c r="G2063" s="9" t="s">
        <v>265</v>
      </c>
      <c r="H2063" s="9" t="str">
        <f>IF(G2063="","",VLOOKUP(G2063,Metadata!$J$2:$K$22,2,FALSE))</f>
        <v>Azores and Madeira</v>
      </c>
      <c r="I2063" s="9" t="s">
        <v>138</v>
      </c>
      <c r="J2063" s="9" t="str">
        <f>IF(I2063="","",VLOOKUP(I2063,Metadata!$P$2:$Q$43,2,FALSE))</f>
        <v>Europe</v>
      </c>
      <c r="K2063" s="9" t="str">
        <f t="shared" si="0"/>
        <v>Portugal</v>
      </c>
      <c r="L2063" s="9" t="s">
        <v>265</v>
      </c>
      <c r="M2063" s="9" t="str">
        <f>IF(L2063="","",VLOOKUP(L2063,Metadata!$J$2:$K$22,2,FALSE))</f>
        <v>Azores and Madeira</v>
      </c>
      <c r="N2063" s="9" t="s">
        <v>205</v>
      </c>
      <c r="O2063" s="9" t="s">
        <v>137</v>
      </c>
      <c r="P2063" s="9" t="s">
        <v>137</v>
      </c>
      <c r="Q2063" s="10" t="str">
        <f t="shared" si="1"/>
        <v>Full Office Job</v>
      </c>
      <c r="R2063" s="10">
        <v>5</v>
      </c>
      <c r="S2063" s="9" t="s">
        <v>338</v>
      </c>
      <c r="T2063" s="9" t="s">
        <v>137</v>
      </c>
      <c r="U2063" s="9" t="str">
        <f>IF(S2063&lt;&gt;"",S2063,IF(T2063&lt;&gt;"",VLOOKUP(T2063,Metadata!$S$2:$T$228,2,FALSE),""))</f>
        <v>Solutions Architect</v>
      </c>
      <c r="V2063" s="9" t="s">
        <v>144</v>
      </c>
      <c r="W2063" s="9" t="s">
        <v>137</v>
      </c>
      <c r="X2063" s="9" t="s">
        <v>163</v>
      </c>
      <c r="Y2063" s="9" t="s">
        <v>137</v>
      </c>
      <c r="Z2063" s="9" t="s">
        <v>184</v>
      </c>
      <c r="AA2063" s="9" t="s">
        <v>165</v>
      </c>
      <c r="AB2063" s="9" t="s">
        <v>137</v>
      </c>
      <c r="AC2063" s="9" t="s">
        <v>147</v>
      </c>
      <c r="AD2063" s="9" t="s">
        <v>148</v>
      </c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 t="s">
        <v>186</v>
      </c>
      <c r="BO2063" s="9"/>
      <c r="BP2063" s="9"/>
      <c r="BQ2063" s="9" t="s">
        <v>219</v>
      </c>
      <c r="BR2063" s="9"/>
      <c r="BS2063" s="9"/>
      <c r="BT2063" s="9"/>
      <c r="BU2063" s="9"/>
      <c r="BV2063" s="9"/>
      <c r="BW2063" s="9"/>
      <c r="BX2063" s="9"/>
      <c r="BY2063" s="9"/>
      <c r="BZ2063" s="9"/>
      <c r="CA2063" s="10"/>
      <c r="CB2063" s="10" t="str">
        <f t="shared" si="5"/>
        <v/>
      </c>
      <c r="CC2063" s="10"/>
      <c r="CD2063" s="9" t="str">
        <f t="shared" si="2"/>
        <v/>
      </c>
      <c r="CE2063" s="9" t="s">
        <v>168</v>
      </c>
      <c r="CF2063" s="9" t="s">
        <v>225</v>
      </c>
      <c r="CG2063" s="9">
        <f>IF(CF2063="","",VLOOKUP(CF2063,Metadata!$D$2:$H$20,2,FALSE))</f>
        <v>22500</v>
      </c>
      <c r="CH2063" s="9">
        <f>IF(CF2063="","",VLOOKUP(CF2063,Metadata!$D$2:$H$20,4,FALSE))</f>
        <v>20000</v>
      </c>
      <c r="CI2063" s="9">
        <f>IF(CF2063="","",VLOOKUP(CF2063,Metadata!$D$2:$H$20,5,FALSE))</f>
        <v>25000</v>
      </c>
      <c r="CJ2063" s="9">
        <f t="shared" si="3"/>
        <v>22500</v>
      </c>
      <c r="CK2063" s="9" t="s">
        <v>153</v>
      </c>
      <c r="CL2063" s="10">
        <v>1</v>
      </c>
      <c r="CM2063" s="10">
        <v>1</v>
      </c>
      <c r="CN2063" s="10">
        <v>6</v>
      </c>
      <c r="CO2063" s="10">
        <v>4</v>
      </c>
      <c r="CP2063" s="10">
        <v>5</v>
      </c>
      <c r="CQ2063" s="10">
        <v>6</v>
      </c>
      <c r="CR2063" s="10">
        <v>5</v>
      </c>
      <c r="CS2063" s="10">
        <v>6</v>
      </c>
      <c r="CT2063" s="10">
        <v>5</v>
      </c>
      <c r="CU2063" s="10">
        <v>7</v>
      </c>
      <c r="CV2063" s="10">
        <v>4</v>
      </c>
      <c r="CW2063" s="10">
        <v>5</v>
      </c>
      <c r="CX2063" s="10">
        <v>6</v>
      </c>
      <c r="CY2063" s="10">
        <v>2</v>
      </c>
      <c r="CZ2063" s="10">
        <v>5</v>
      </c>
      <c r="DA2063" s="10">
        <v>5</v>
      </c>
      <c r="DB2063" s="10">
        <v>3</v>
      </c>
      <c r="DC2063" s="10">
        <v>7</v>
      </c>
      <c r="DD2063" s="10">
        <v>4</v>
      </c>
      <c r="DE2063" s="10">
        <v>7</v>
      </c>
      <c r="DF2063" s="10">
        <v>6</v>
      </c>
      <c r="DG2063" s="10">
        <v>1</v>
      </c>
      <c r="DH2063" s="10">
        <v>4</v>
      </c>
      <c r="DI2063" s="10">
        <v>7</v>
      </c>
      <c r="DJ2063" s="10">
        <v>1</v>
      </c>
      <c r="DK2063" s="10">
        <v>5</v>
      </c>
      <c r="DL2063" s="10">
        <v>6</v>
      </c>
      <c r="DM2063" s="9" t="s">
        <v>154</v>
      </c>
      <c r="DN2063" s="10">
        <v>1980</v>
      </c>
      <c r="DO2063" s="9">
        <f t="shared" si="8"/>
        <v>41</v>
      </c>
      <c r="DP2063" s="9" t="s">
        <v>155</v>
      </c>
      <c r="DQ2063" s="9" t="s">
        <v>202</v>
      </c>
      <c r="DR2063" s="9" t="s">
        <v>157</v>
      </c>
      <c r="DS2063" s="9" t="s">
        <v>137</v>
      </c>
      <c r="DT2063" s="9" t="s">
        <v>657</v>
      </c>
      <c r="DU2063" s="9" t="s">
        <v>158</v>
      </c>
      <c r="DV2063" s="9" t="str">
        <f>VLOOKUP(DU2063,Metadata!$B$2:$C$7,2,FALSE)</f>
        <v>6+ years</v>
      </c>
    </row>
    <row r="2064" spans="1:126">
      <c r="A2064" s="13">
        <v>2063</v>
      </c>
      <c r="B2064" s="9" t="s">
        <v>135</v>
      </c>
      <c r="C2064" s="9" t="str">
        <f>VLOOKUP(B2064,Metadata!$M$2:$N$6,2,FALSE)</f>
        <v>Permanent Employee</v>
      </c>
      <c r="D2064" s="9" t="s">
        <v>159</v>
      </c>
      <c r="E2064" s="9" t="s">
        <v>137</v>
      </c>
      <c r="F2064" s="9" t="s">
        <v>138</v>
      </c>
      <c r="G2064" s="9" t="s">
        <v>160</v>
      </c>
      <c r="H2064" s="9" t="str">
        <f>IF(G2064="","",VLOOKUP(G2064,Metadata!$J$2:$K$22,2,FALSE))</f>
        <v>Centre</v>
      </c>
      <c r="I2064" s="9" t="s">
        <v>138</v>
      </c>
      <c r="J2064" s="9" t="str">
        <f>IF(I2064="","",VLOOKUP(I2064,Metadata!$P$2:$Q$43,2,FALSE))</f>
        <v>Europe</v>
      </c>
      <c r="K2064" s="9" t="str">
        <f t="shared" si="0"/>
        <v>Portugal</v>
      </c>
      <c r="L2064" s="9" t="s">
        <v>140</v>
      </c>
      <c r="M2064" s="9" t="str">
        <f>IF(L2064="","",VLOOKUP(L2064,Metadata!$J$2:$K$22,2,FALSE))</f>
        <v>Lisbon Metropolitan Area</v>
      </c>
      <c r="N2064" s="9" t="s">
        <v>141</v>
      </c>
      <c r="O2064" s="9" t="s">
        <v>137</v>
      </c>
      <c r="P2064" s="9" t="s">
        <v>142</v>
      </c>
      <c r="Q2064" s="10" t="str">
        <f t="shared" si="1"/>
        <v>Full Office Job</v>
      </c>
      <c r="R2064" s="10">
        <v>6</v>
      </c>
      <c r="S2064" s="9" t="s">
        <v>206</v>
      </c>
      <c r="T2064" s="9" t="s">
        <v>137</v>
      </c>
      <c r="U2064" s="9" t="str">
        <f>IF(S2064&lt;&gt;"",S2064,IF(T2064&lt;&gt;"",VLOOKUP(T2064,Metadata!$S$2:$T$228,2,FALSE),""))</f>
        <v>Mobile Apps Developer</v>
      </c>
      <c r="V2064" s="9" t="s">
        <v>207</v>
      </c>
      <c r="W2064" s="9" t="s">
        <v>137</v>
      </c>
      <c r="X2064" s="9" t="s">
        <v>163</v>
      </c>
      <c r="Y2064" s="9" t="s">
        <v>137</v>
      </c>
      <c r="Z2064" s="9" t="s">
        <v>193</v>
      </c>
      <c r="AA2064" s="9" t="s">
        <v>165</v>
      </c>
      <c r="AB2064" s="9" t="s">
        <v>137</v>
      </c>
      <c r="AC2064" s="9" t="s">
        <v>147</v>
      </c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 t="s">
        <v>178</v>
      </c>
      <c r="BB2064" s="9"/>
      <c r="BC2064" s="9"/>
      <c r="BD2064" s="9"/>
      <c r="BE2064" s="9"/>
      <c r="BF2064" s="9"/>
      <c r="BG2064" s="9"/>
      <c r="BH2064" s="9"/>
      <c r="BI2064" s="9"/>
      <c r="BJ2064" s="9" t="s">
        <v>167</v>
      </c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10"/>
      <c r="CB2064" s="10" t="str">
        <f t="shared" si="5"/>
        <v/>
      </c>
      <c r="CC2064" s="10"/>
      <c r="CD2064" s="9" t="str">
        <f t="shared" si="2"/>
        <v/>
      </c>
      <c r="CE2064" s="9" t="s">
        <v>168</v>
      </c>
      <c r="CF2064" s="9" t="s">
        <v>225</v>
      </c>
      <c r="CG2064" s="9">
        <f>IF(CF2064="","",VLOOKUP(CF2064,Metadata!$D$2:$H$20,2,FALSE))</f>
        <v>22500</v>
      </c>
      <c r="CH2064" s="9">
        <f>IF(CF2064="","",VLOOKUP(CF2064,Metadata!$D$2:$H$20,4,FALSE))</f>
        <v>20000</v>
      </c>
      <c r="CI2064" s="9">
        <f>IF(CF2064="","",VLOOKUP(CF2064,Metadata!$D$2:$H$20,5,FALSE))</f>
        <v>25000</v>
      </c>
      <c r="CJ2064" s="9">
        <f t="shared" si="3"/>
        <v>22500</v>
      </c>
      <c r="CK2064" s="9" t="s">
        <v>221</v>
      </c>
      <c r="CL2064" s="10">
        <v>5</v>
      </c>
      <c r="CM2064" s="10">
        <v>1</v>
      </c>
      <c r="CN2064" s="10">
        <v>6</v>
      </c>
      <c r="CO2064" s="10">
        <v>4</v>
      </c>
      <c r="CP2064" s="10">
        <v>5</v>
      </c>
      <c r="CQ2064" s="10">
        <v>5</v>
      </c>
      <c r="CR2064" s="10">
        <v>5</v>
      </c>
      <c r="CS2064" s="10">
        <v>5</v>
      </c>
      <c r="CT2064" s="10">
        <v>4</v>
      </c>
      <c r="CU2064" s="10">
        <v>5</v>
      </c>
      <c r="CV2064" s="10">
        <v>6</v>
      </c>
      <c r="CW2064" s="10">
        <v>4</v>
      </c>
      <c r="CX2064" s="10">
        <v>6</v>
      </c>
      <c r="CY2064" s="10">
        <v>4</v>
      </c>
      <c r="CZ2064" s="10">
        <v>5</v>
      </c>
      <c r="DA2064" s="10">
        <v>5</v>
      </c>
      <c r="DB2064" s="10">
        <v>4</v>
      </c>
      <c r="DC2064" s="10">
        <v>4</v>
      </c>
      <c r="DD2064" s="10">
        <v>3</v>
      </c>
      <c r="DE2064" s="10">
        <v>5</v>
      </c>
      <c r="DF2064" s="10">
        <v>5</v>
      </c>
      <c r="DG2064" s="10">
        <v>5</v>
      </c>
      <c r="DH2064" s="10">
        <v>4</v>
      </c>
      <c r="DI2064" s="10">
        <v>4</v>
      </c>
      <c r="DJ2064" s="10">
        <v>4</v>
      </c>
      <c r="DK2064" s="10">
        <v>4</v>
      </c>
      <c r="DL2064" s="10">
        <v>3</v>
      </c>
      <c r="DM2064" s="9" t="s">
        <v>154</v>
      </c>
      <c r="DN2064" s="10">
        <v>1992</v>
      </c>
      <c r="DO2064" s="9">
        <f t="shared" si="8"/>
        <v>29</v>
      </c>
      <c r="DP2064" s="9" t="s">
        <v>155</v>
      </c>
      <c r="DQ2064" s="9" t="s">
        <v>202</v>
      </c>
      <c r="DR2064" s="9" t="s">
        <v>157</v>
      </c>
      <c r="DS2064" s="9" t="s">
        <v>137</v>
      </c>
      <c r="DT2064" s="9" t="s">
        <v>657</v>
      </c>
      <c r="DU2064" s="9" t="s">
        <v>168</v>
      </c>
      <c r="DV2064" s="9" t="str">
        <f>VLOOKUP(DU2064,Metadata!$B$2:$C$7,2,FALSE)</f>
        <v>0 - 3 years</v>
      </c>
    </row>
    <row r="2065" spans="1:126">
      <c r="A2065" s="13">
        <v>2064</v>
      </c>
      <c r="B2065" s="9" t="s">
        <v>135</v>
      </c>
      <c r="C2065" s="9" t="str">
        <f>VLOOKUP(B2065,Metadata!$M$2:$N$6,2,FALSE)</f>
        <v>Permanent Employee</v>
      </c>
      <c r="D2065" s="9" t="s">
        <v>159</v>
      </c>
      <c r="E2065" s="9" t="s">
        <v>137</v>
      </c>
      <c r="F2065" s="9" t="s">
        <v>138</v>
      </c>
      <c r="G2065" s="9" t="s">
        <v>140</v>
      </c>
      <c r="H2065" s="9" t="str">
        <f>IF(G2065="","",VLOOKUP(G2065,Metadata!$J$2:$K$22,2,FALSE))</f>
        <v>Lisbon Metropolitan Area</v>
      </c>
      <c r="I2065" s="9" t="s">
        <v>138</v>
      </c>
      <c r="J2065" s="9" t="str">
        <f>IF(I2065="","",VLOOKUP(I2065,Metadata!$P$2:$Q$43,2,FALSE))</f>
        <v>Europe</v>
      </c>
      <c r="K2065" s="9" t="str">
        <f t="shared" si="0"/>
        <v>Portugal</v>
      </c>
      <c r="L2065" s="9" t="s">
        <v>140</v>
      </c>
      <c r="M2065" s="9" t="str">
        <f>IF(L2065="","",VLOOKUP(L2065,Metadata!$J$2:$K$22,2,FALSE))</f>
        <v>Lisbon Metropolitan Area</v>
      </c>
      <c r="N2065" s="9" t="s">
        <v>141</v>
      </c>
      <c r="O2065" s="9" t="s">
        <v>137</v>
      </c>
      <c r="P2065" s="9" t="s">
        <v>142</v>
      </c>
      <c r="Q2065" s="10" t="str">
        <f t="shared" si="1"/>
        <v>Full Office Job</v>
      </c>
      <c r="R2065" s="10">
        <v>6</v>
      </c>
      <c r="S2065" s="9" t="s">
        <v>338</v>
      </c>
      <c r="T2065" s="9" t="s">
        <v>137</v>
      </c>
      <c r="U2065" s="9" t="str">
        <f>IF(S2065&lt;&gt;"",S2065,IF(T2065&lt;&gt;"",VLOOKUP(T2065,Metadata!$S$2:$T$228,2,FALSE),""))</f>
        <v>Solutions Architect</v>
      </c>
      <c r="V2065" s="9" t="s">
        <v>234</v>
      </c>
      <c r="W2065" s="9" t="s">
        <v>137</v>
      </c>
      <c r="X2065" s="9" t="s">
        <v>137</v>
      </c>
      <c r="Y2065" s="9" t="s">
        <v>747</v>
      </c>
      <c r="Z2065" s="9" t="s">
        <v>218</v>
      </c>
      <c r="AA2065" s="9" t="s">
        <v>137</v>
      </c>
      <c r="AB2065" s="9" t="s">
        <v>137</v>
      </c>
      <c r="AC2065" s="9" t="s">
        <v>147</v>
      </c>
      <c r="AD2065" s="9"/>
      <c r="AE2065" s="9"/>
      <c r="AF2065" s="9" t="s">
        <v>243</v>
      </c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 t="s">
        <v>149</v>
      </c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 t="s">
        <v>150</v>
      </c>
      <c r="BZ2065" s="9" t="s">
        <v>137</v>
      </c>
      <c r="CA2065" s="10"/>
      <c r="CB2065" s="10" t="str">
        <f t="shared" si="5"/>
        <v/>
      </c>
      <c r="CC2065" s="10"/>
      <c r="CD2065" s="9" t="str">
        <f t="shared" si="2"/>
        <v/>
      </c>
      <c r="CE2065" s="9" t="s">
        <v>151</v>
      </c>
      <c r="CF2065" s="9" t="s">
        <v>245</v>
      </c>
      <c r="CG2065" s="9">
        <f>IF(CF2065="","",VLOOKUP(CF2065,Metadata!$D$2:$H$20,2,FALSE))</f>
        <v>42500</v>
      </c>
      <c r="CH2065" s="9">
        <f>IF(CF2065="","",VLOOKUP(CF2065,Metadata!$D$2:$H$20,4,FALSE))</f>
        <v>40000</v>
      </c>
      <c r="CI2065" s="9">
        <f>IF(CF2065="","",VLOOKUP(CF2065,Metadata!$D$2:$H$20,5,FALSE))</f>
        <v>45000</v>
      </c>
      <c r="CJ2065" s="9">
        <f t="shared" si="3"/>
        <v>42500</v>
      </c>
      <c r="CK2065" s="9" t="s">
        <v>153</v>
      </c>
      <c r="CL2065" s="10">
        <v>7</v>
      </c>
      <c r="CM2065" s="10">
        <v>3</v>
      </c>
      <c r="CN2065" s="10">
        <v>6</v>
      </c>
      <c r="CO2065" s="10">
        <v>6</v>
      </c>
      <c r="CP2065" s="10">
        <v>6</v>
      </c>
      <c r="CQ2065" s="10">
        <v>5</v>
      </c>
      <c r="CR2065" s="10">
        <v>4</v>
      </c>
      <c r="CS2065" s="10">
        <v>4</v>
      </c>
      <c r="CT2065" s="10">
        <v>6</v>
      </c>
      <c r="CU2065" s="10">
        <v>4</v>
      </c>
      <c r="CV2065" s="10">
        <v>4</v>
      </c>
      <c r="CW2065" s="10">
        <v>4</v>
      </c>
      <c r="CX2065" s="10">
        <v>4</v>
      </c>
      <c r="CY2065" s="10">
        <v>5</v>
      </c>
      <c r="CZ2065" s="10">
        <v>6</v>
      </c>
      <c r="DA2065" s="10">
        <v>1</v>
      </c>
      <c r="DB2065" s="10">
        <v>1</v>
      </c>
      <c r="DC2065" s="10">
        <v>5</v>
      </c>
      <c r="DD2065" s="10">
        <v>2</v>
      </c>
      <c r="DE2065" s="10">
        <v>3</v>
      </c>
      <c r="DF2065" s="10">
        <v>6</v>
      </c>
      <c r="DG2065" s="10">
        <v>5</v>
      </c>
      <c r="DH2065" s="10">
        <v>3</v>
      </c>
      <c r="DI2065" s="10">
        <v>6</v>
      </c>
      <c r="DJ2065" s="10">
        <v>3</v>
      </c>
      <c r="DK2065" s="10">
        <v>5</v>
      </c>
      <c r="DL2065" s="10">
        <v>2</v>
      </c>
      <c r="DM2065" s="9" t="s">
        <v>154</v>
      </c>
      <c r="DN2065" s="10">
        <v>1978</v>
      </c>
      <c r="DO2065" s="9">
        <f t="shared" si="8"/>
        <v>43</v>
      </c>
      <c r="DP2065" s="9" t="s">
        <v>155</v>
      </c>
      <c r="DQ2065" s="9" t="s">
        <v>156</v>
      </c>
      <c r="DR2065" s="9" t="s">
        <v>170</v>
      </c>
      <c r="DS2065" s="9" t="s">
        <v>137</v>
      </c>
      <c r="DT2065" s="9" t="s">
        <v>657</v>
      </c>
      <c r="DU2065" s="9" t="s">
        <v>158</v>
      </c>
      <c r="DV2065" s="9" t="str">
        <f>VLOOKUP(DU2065,Metadata!$B$2:$C$7,2,FALSE)</f>
        <v>6+ years</v>
      </c>
    </row>
    <row r="2066" spans="1:126">
      <c r="A2066" s="13">
        <v>2065</v>
      </c>
      <c r="B2066" s="9" t="s">
        <v>135</v>
      </c>
      <c r="C2066" s="9" t="str">
        <f>VLOOKUP(B2066,Metadata!$M$2:$N$6,2,FALSE)</f>
        <v>Permanent Employee</v>
      </c>
      <c r="D2066" s="9" t="s">
        <v>159</v>
      </c>
      <c r="E2066" s="9" t="s">
        <v>137</v>
      </c>
      <c r="F2066" s="9" t="s">
        <v>138</v>
      </c>
      <c r="G2066" s="9" t="s">
        <v>140</v>
      </c>
      <c r="H2066" s="9" t="str">
        <f>IF(G2066="","",VLOOKUP(G2066,Metadata!$J$2:$K$22,2,FALSE))</f>
        <v>Lisbon Metropolitan Area</v>
      </c>
      <c r="I2066" s="9" t="s">
        <v>138</v>
      </c>
      <c r="J2066" s="9" t="str">
        <f>IF(I2066="","",VLOOKUP(I2066,Metadata!$P$2:$Q$43,2,FALSE))</f>
        <v>Europe</v>
      </c>
      <c r="K2066" s="9" t="str">
        <f t="shared" si="0"/>
        <v>Portugal</v>
      </c>
      <c r="L2066" s="9" t="s">
        <v>140</v>
      </c>
      <c r="M2066" s="9" t="str">
        <f>IF(L2066="","",VLOOKUP(L2066,Metadata!$J$2:$K$22,2,FALSE))</f>
        <v>Lisbon Metropolitan Area</v>
      </c>
      <c r="N2066" s="9" t="s">
        <v>205</v>
      </c>
      <c r="O2066" s="9" t="s">
        <v>137</v>
      </c>
      <c r="P2066" s="9" t="s">
        <v>137</v>
      </c>
      <c r="Q2066" s="10" t="str">
        <f t="shared" si="1"/>
        <v>Full Office Job</v>
      </c>
      <c r="R2066" s="10">
        <v>5</v>
      </c>
      <c r="S2066" s="9" t="s">
        <v>338</v>
      </c>
      <c r="T2066" s="9" t="s">
        <v>137</v>
      </c>
      <c r="U2066" s="9" t="str">
        <f>IF(S2066&lt;&gt;"",S2066,IF(T2066&lt;&gt;"",VLOOKUP(T2066,Metadata!$S$2:$T$228,2,FALSE),""))</f>
        <v>Solutions Architect</v>
      </c>
      <c r="V2066" s="9" t="s">
        <v>323</v>
      </c>
      <c r="W2066" s="9" t="s">
        <v>137</v>
      </c>
      <c r="X2066" s="9" t="s">
        <v>145</v>
      </c>
      <c r="Y2066" s="9" t="s">
        <v>137</v>
      </c>
      <c r="Z2066" s="9" t="s">
        <v>184</v>
      </c>
      <c r="AA2066" s="9" t="s">
        <v>137</v>
      </c>
      <c r="AB2066" s="9" t="s">
        <v>253</v>
      </c>
      <c r="AC2066" s="9" t="s">
        <v>147</v>
      </c>
      <c r="AD2066" s="9"/>
      <c r="AE2066" s="9" t="s">
        <v>194</v>
      </c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198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10"/>
      <c r="CB2066" s="10" t="str">
        <f t="shared" si="5"/>
        <v/>
      </c>
      <c r="CC2066" s="10"/>
      <c r="CD2066" s="9" t="str">
        <f t="shared" si="2"/>
        <v/>
      </c>
      <c r="CE2066" s="9" t="s">
        <v>151</v>
      </c>
      <c r="CF2066" s="9" t="s">
        <v>248</v>
      </c>
      <c r="CG2066" s="9">
        <f>IF(CF2066="","",VLOOKUP(CF2066,Metadata!$D$2:$H$20,2,FALSE))</f>
        <v>57500</v>
      </c>
      <c r="CH2066" s="9">
        <f>IF(CF2066="","",VLOOKUP(CF2066,Metadata!$D$2:$H$20,4,FALSE))</f>
        <v>55000</v>
      </c>
      <c r="CI2066" s="9">
        <f>IF(CF2066="","",VLOOKUP(CF2066,Metadata!$D$2:$H$20,5,FALSE))</f>
        <v>60000</v>
      </c>
      <c r="CJ2066" s="9">
        <f t="shared" si="3"/>
        <v>57500</v>
      </c>
      <c r="CK2066" s="9" t="s">
        <v>189</v>
      </c>
      <c r="CL2066" s="10">
        <v>5</v>
      </c>
      <c r="CM2066" s="10">
        <v>4</v>
      </c>
      <c r="CN2066" s="10">
        <v>6</v>
      </c>
      <c r="CO2066" s="10">
        <v>5</v>
      </c>
      <c r="CP2066" s="10">
        <v>4</v>
      </c>
      <c r="CQ2066" s="10">
        <v>6</v>
      </c>
      <c r="CR2066" s="10">
        <v>4</v>
      </c>
      <c r="CS2066" s="10">
        <v>5</v>
      </c>
      <c r="CT2066" s="10">
        <v>6</v>
      </c>
      <c r="CU2066" s="10">
        <v>6</v>
      </c>
      <c r="CV2066" s="10">
        <v>6</v>
      </c>
      <c r="CW2066" s="10">
        <v>5</v>
      </c>
      <c r="CX2066" s="10">
        <v>5</v>
      </c>
      <c r="CY2066" s="10">
        <v>6</v>
      </c>
      <c r="CZ2066" s="10">
        <v>4</v>
      </c>
      <c r="DA2066" s="10">
        <v>5</v>
      </c>
      <c r="DB2066" s="10">
        <v>5</v>
      </c>
      <c r="DC2066" s="10">
        <v>6</v>
      </c>
      <c r="DD2066" s="10">
        <v>4</v>
      </c>
      <c r="DE2066" s="10">
        <v>6</v>
      </c>
      <c r="DF2066" s="10">
        <v>6</v>
      </c>
      <c r="DG2066" s="10">
        <v>5</v>
      </c>
      <c r="DH2066" s="10">
        <v>5</v>
      </c>
      <c r="DI2066" s="10">
        <v>5</v>
      </c>
      <c r="DJ2066" s="10">
        <v>4</v>
      </c>
      <c r="DK2066" s="10">
        <v>4</v>
      </c>
      <c r="DL2066" s="10">
        <v>6</v>
      </c>
      <c r="DM2066" s="9" t="s">
        <v>154</v>
      </c>
      <c r="DN2066" s="10">
        <v>1986</v>
      </c>
      <c r="DO2066" s="9">
        <f t="shared" si="8"/>
        <v>35</v>
      </c>
      <c r="DP2066" s="9" t="s">
        <v>155</v>
      </c>
      <c r="DQ2066" s="9" t="s">
        <v>156</v>
      </c>
      <c r="DR2066" s="9" t="s">
        <v>157</v>
      </c>
      <c r="DS2066" s="9" t="s">
        <v>137</v>
      </c>
      <c r="DT2066" s="9" t="s">
        <v>657</v>
      </c>
      <c r="DU2066" s="9" t="s">
        <v>158</v>
      </c>
      <c r="DV2066" s="9" t="str">
        <f>VLOOKUP(DU2066,Metadata!$B$2:$C$7,2,FALSE)</f>
        <v>6+ years</v>
      </c>
    </row>
    <row r="2067" spans="1:126">
      <c r="A2067" s="13">
        <v>2066</v>
      </c>
      <c r="B2067" s="9" t="s">
        <v>135</v>
      </c>
      <c r="C2067" s="9" t="str">
        <f>VLOOKUP(B2067,Metadata!$M$2:$N$6,2,FALSE)</f>
        <v>Permanent Employee</v>
      </c>
      <c r="D2067" s="9" t="s">
        <v>159</v>
      </c>
      <c r="E2067" s="9" t="s">
        <v>137</v>
      </c>
      <c r="F2067" s="9" t="s">
        <v>138</v>
      </c>
      <c r="G2067" s="9" t="s">
        <v>160</v>
      </c>
      <c r="H2067" s="9" t="str">
        <f>IF(G2067="","",VLOOKUP(G2067,Metadata!$J$2:$K$22,2,FALSE))</f>
        <v>Centre</v>
      </c>
      <c r="I2067" s="9" t="s">
        <v>138</v>
      </c>
      <c r="J2067" s="9" t="str">
        <f>IF(I2067="","",VLOOKUP(I2067,Metadata!$P$2:$Q$43,2,FALSE))</f>
        <v>Europe</v>
      </c>
      <c r="K2067" s="9" t="str">
        <f t="shared" si="0"/>
        <v>Portugal</v>
      </c>
      <c r="L2067" s="9" t="s">
        <v>160</v>
      </c>
      <c r="M2067" s="9" t="str">
        <f>IF(L2067="","",VLOOKUP(L2067,Metadata!$J$2:$K$22,2,FALSE))</f>
        <v>Centre</v>
      </c>
      <c r="N2067" s="9" t="s">
        <v>141</v>
      </c>
      <c r="O2067" s="9" t="s">
        <v>137</v>
      </c>
      <c r="P2067" s="9" t="s">
        <v>142</v>
      </c>
      <c r="Q2067" s="10" t="str">
        <f t="shared" si="1"/>
        <v>Full Office Job</v>
      </c>
      <c r="R2067" s="10">
        <v>6</v>
      </c>
      <c r="S2067" s="9" t="s">
        <v>313</v>
      </c>
      <c r="T2067" s="9" t="s">
        <v>137</v>
      </c>
      <c r="U2067" s="9" t="str">
        <f>IF(S2067&lt;&gt;"",S2067,IF(T2067&lt;&gt;"",VLOOKUP(T2067,Metadata!$S$2:$T$228,2,FALSE),""))</f>
        <v>Maintenance &amp; Support</v>
      </c>
      <c r="V2067" s="9" t="s">
        <v>162</v>
      </c>
      <c r="W2067" s="9" t="s">
        <v>137</v>
      </c>
      <c r="X2067" s="9" t="s">
        <v>145</v>
      </c>
      <c r="Y2067" s="9" t="s">
        <v>137</v>
      </c>
      <c r="Z2067" s="9" t="s">
        <v>184</v>
      </c>
      <c r="AA2067" s="9" t="s">
        <v>137</v>
      </c>
      <c r="AB2067" s="9" t="s">
        <v>253</v>
      </c>
      <c r="AC2067" s="9" t="s">
        <v>147</v>
      </c>
      <c r="AD2067" s="9" t="s">
        <v>148</v>
      </c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 t="s">
        <v>150</v>
      </c>
      <c r="BZ2067" s="9" t="s">
        <v>137</v>
      </c>
      <c r="CA2067" s="10"/>
      <c r="CB2067" s="10" t="str">
        <f t="shared" si="5"/>
        <v/>
      </c>
      <c r="CC2067" s="10"/>
      <c r="CD2067" s="9" t="str">
        <f t="shared" si="2"/>
        <v/>
      </c>
      <c r="CE2067" s="9" t="s">
        <v>151</v>
      </c>
      <c r="CF2067" s="9" t="s">
        <v>293</v>
      </c>
      <c r="CG2067" s="9">
        <f>IF(CF2067="","",VLOOKUP(CF2067,Metadata!$D$2:$H$20,2,FALSE))</f>
        <v>52500</v>
      </c>
      <c r="CH2067" s="9">
        <f>IF(CF2067="","",VLOOKUP(CF2067,Metadata!$D$2:$H$20,4,FALSE))</f>
        <v>50000</v>
      </c>
      <c r="CI2067" s="9">
        <f>IF(CF2067="","",VLOOKUP(CF2067,Metadata!$D$2:$H$20,5,FALSE))</f>
        <v>55000</v>
      </c>
      <c r="CJ2067" s="9">
        <f t="shared" si="3"/>
        <v>52500</v>
      </c>
      <c r="CK2067" s="9" t="s">
        <v>221</v>
      </c>
      <c r="CL2067" s="10">
        <v>5</v>
      </c>
      <c r="CM2067" s="10">
        <v>2</v>
      </c>
      <c r="CN2067" s="10">
        <v>7</v>
      </c>
      <c r="CO2067" s="10">
        <v>6</v>
      </c>
      <c r="CP2067" s="10">
        <v>5</v>
      </c>
      <c r="CQ2067" s="10">
        <v>6</v>
      </c>
      <c r="CR2067" s="10">
        <v>5</v>
      </c>
      <c r="CS2067" s="10">
        <v>6</v>
      </c>
      <c r="CT2067" s="10">
        <v>6</v>
      </c>
      <c r="CU2067" s="10">
        <v>5</v>
      </c>
      <c r="CV2067" s="10">
        <v>5</v>
      </c>
      <c r="CW2067" s="10">
        <v>6</v>
      </c>
      <c r="CX2067" s="10">
        <v>6</v>
      </c>
      <c r="CY2067" s="10">
        <v>5</v>
      </c>
      <c r="CZ2067" s="10">
        <v>5</v>
      </c>
      <c r="DA2067" s="10">
        <v>4</v>
      </c>
      <c r="DB2067" s="10">
        <v>5</v>
      </c>
      <c r="DC2067" s="10">
        <v>6</v>
      </c>
      <c r="DD2067" s="10">
        <v>3</v>
      </c>
      <c r="DE2067" s="10">
        <v>5</v>
      </c>
      <c r="DF2067" s="10">
        <v>5</v>
      </c>
      <c r="DG2067" s="10">
        <v>6</v>
      </c>
      <c r="DH2067" s="10">
        <v>4</v>
      </c>
      <c r="DI2067" s="10">
        <v>7</v>
      </c>
      <c r="DJ2067" s="10">
        <v>5</v>
      </c>
      <c r="DK2067" s="10">
        <v>5</v>
      </c>
      <c r="DL2067" s="10">
        <v>7</v>
      </c>
      <c r="DM2067" s="9" t="s">
        <v>154</v>
      </c>
      <c r="DN2067" s="10">
        <v>1982</v>
      </c>
      <c r="DO2067" s="9">
        <f t="shared" si="8"/>
        <v>39</v>
      </c>
      <c r="DP2067" s="9" t="s">
        <v>155</v>
      </c>
      <c r="DQ2067" s="9" t="s">
        <v>156</v>
      </c>
      <c r="DR2067" s="9" t="s">
        <v>157</v>
      </c>
      <c r="DS2067" s="9" t="s">
        <v>137</v>
      </c>
      <c r="DT2067" s="9" t="s">
        <v>657</v>
      </c>
      <c r="DU2067" s="9" t="s">
        <v>158</v>
      </c>
      <c r="DV2067" s="9" t="str">
        <f>VLOOKUP(DU2067,Metadata!$B$2:$C$7,2,FALSE)</f>
        <v>6+ years</v>
      </c>
    </row>
    <row r="2068" spans="1:126">
      <c r="A2068" s="13">
        <v>2067</v>
      </c>
      <c r="B2068" s="9" t="s">
        <v>135</v>
      </c>
      <c r="C2068" s="9" t="str">
        <f>VLOOKUP(B2068,Metadata!$M$2:$N$6,2,FALSE)</f>
        <v>Permanent Employee</v>
      </c>
      <c r="D2068" s="9" t="s">
        <v>159</v>
      </c>
      <c r="E2068" s="9" t="s">
        <v>137</v>
      </c>
      <c r="F2068" s="9" t="s">
        <v>138</v>
      </c>
      <c r="G2068" s="9" t="s">
        <v>172</v>
      </c>
      <c r="H2068" s="9" t="str">
        <f>IF(G2068="","",VLOOKUP(G2068,Metadata!$J$2:$K$22,2,FALSE))</f>
        <v>Porto Metropolitan Area</v>
      </c>
      <c r="I2068" s="9" t="s">
        <v>138</v>
      </c>
      <c r="J2068" s="9" t="str">
        <f>IF(I2068="","",VLOOKUP(I2068,Metadata!$P$2:$Q$43,2,FALSE))</f>
        <v>Europe</v>
      </c>
      <c r="K2068" s="9" t="str">
        <f t="shared" si="0"/>
        <v>Portugal</v>
      </c>
      <c r="L2068" s="9" t="s">
        <v>172</v>
      </c>
      <c r="M2068" s="9" t="str">
        <f>IF(L2068="","",VLOOKUP(L2068,Metadata!$J$2:$K$22,2,FALSE))</f>
        <v>Porto Metropolitan Area</v>
      </c>
      <c r="N2068" s="9" t="s">
        <v>141</v>
      </c>
      <c r="O2068" s="9" t="s">
        <v>137</v>
      </c>
      <c r="P2068" s="9" t="s">
        <v>142</v>
      </c>
      <c r="Q2068" s="10" t="str">
        <f t="shared" si="1"/>
        <v>Full Office Job</v>
      </c>
      <c r="R2068" s="10">
        <v>4</v>
      </c>
      <c r="S2068" s="9" t="s">
        <v>143</v>
      </c>
      <c r="T2068" s="9" t="s">
        <v>137</v>
      </c>
      <c r="U2068" s="9" t="str">
        <f>IF(S2068&lt;&gt;"",S2068,IF(T2068&lt;&gt;"",VLOOKUP(T2068,Metadata!$S$2:$T$228,2,FALSE),""))</f>
        <v>Technical Team Leader</v>
      </c>
      <c r="V2068" s="9" t="s">
        <v>317</v>
      </c>
      <c r="W2068" s="9" t="s">
        <v>137</v>
      </c>
      <c r="X2068" s="9" t="s">
        <v>163</v>
      </c>
      <c r="Y2068" s="9" t="s">
        <v>137</v>
      </c>
      <c r="Z2068" s="9" t="s">
        <v>184</v>
      </c>
      <c r="AA2068" s="9" t="s">
        <v>137</v>
      </c>
      <c r="AB2068" s="9" t="s">
        <v>137</v>
      </c>
      <c r="AC2068" s="9" t="s">
        <v>147</v>
      </c>
      <c r="AD2068" s="9"/>
      <c r="AE2068" s="9" t="s">
        <v>194</v>
      </c>
      <c r="AF2068" s="9"/>
      <c r="AG2068" s="9"/>
      <c r="AH2068" s="9"/>
      <c r="AI2068" s="9"/>
      <c r="AJ2068" s="9" t="s">
        <v>185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198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10"/>
      <c r="CB2068" s="10" t="str">
        <f t="shared" si="5"/>
        <v/>
      </c>
      <c r="CC2068" s="10"/>
      <c r="CD2068" s="9" t="str">
        <f t="shared" si="2"/>
        <v/>
      </c>
      <c r="CE2068" s="9" t="s">
        <v>151</v>
      </c>
      <c r="CF2068" s="9" t="s">
        <v>220</v>
      </c>
      <c r="CG2068" s="9">
        <f>IF(CF2068="","",VLOOKUP(CF2068,Metadata!$D$2:$H$20,2,FALSE))</f>
        <v>27500</v>
      </c>
      <c r="CH2068" s="9">
        <f>IF(CF2068="","",VLOOKUP(CF2068,Metadata!$D$2:$H$20,4,FALSE))</f>
        <v>25000</v>
      </c>
      <c r="CI2068" s="9">
        <f>IF(CF2068="","",VLOOKUP(CF2068,Metadata!$D$2:$H$20,5,FALSE))</f>
        <v>30000</v>
      </c>
      <c r="CJ2068" s="9">
        <f t="shared" si="3"/>
        <v>27500</v>
      </c>
      <c r="CK2068" s="9" t="s">
        <v>221</v>
      </c>
      <c r="CL2068" s="10">
        <v>3</v>
      </c>
      <c r="CM2068" s="10">
        <v>2</v>
      </c>
      <c r="CN2068" s="10">
        <v>6</v>
      </c>
      <c r="CO2068" s="10">
        <v>7</v>
      </c>
      <c r="CP2068" s="10">
        <v>7</v>
      </c>
      <c r="CQ2068" s="10">
        <v>7</v>
      </c>
      <c r="CR2068" s="10">
        <v>5</v>
      </c>
      <c r="CS2068" s="10">
        <v>7</v>
      </c>
      <c r="CT2068" s="10">
        <v>7</v>
      </c>
      <c r="CU2068" s="10">
        <v>7</v>
      </c>
      <c r="CV2068" s="10">
        <v>7</v>
      </c>
      <c r="CW2068" s="10">
        <v>5</v>
      </c>
      <c r="CX2068" s="10">
        <v>6</v>
      </c>
      <c r="CY2068" s="10">
        <v>5</v>
      </c>
      <c r="CZ2068" s="10">
        <v>4</v>
      </c>
      <c r="DA2068" s="10">
        <v>6</v>
      </c>
      <c r="DB2068" s="10">
        <v>2</v>
      </c>
      <c r="DC2068" s="10">
        <v>7</v>
      </c>
      <c r="DD2068" s="10">
        <v>3</v>
      </c>
      <c r="DE2068" s="10">
        <v>7</v>
      </c>
      <c r="DF2068" s="10">
        <v>5</v>
      </c>
      <c r="DG2068" s="10">
        <v>7</v>
      </c>
      <c r="DH2068" s="10">
        <v>5</v>
      </c>
      <c r="DI2068" s="10">
        <v>7</v>
      </c>
      <c r="DJ2068" s="10">
        <v>3</v>
      </c>
      <c r="DK2068" s="10">
        <v>6</v>
      </c>
      <c r="DL2068" s="10">
        <v>7</v>
      </c>
      <c r="DM2068" s="9" t="s">
        <v>154</v>
      </c>
      <c r="DN2068" s="10">
        <v>1989</v>
      </c>
      <c r="DO2068" s="9">
        <f t="shared" si="8"/>
        <v>32</v>
      </c>
      <c r="DP2068" s="9" t="s">
        <v>155</v>
      </c>
      <c r="DQ2068" s="9" t="s">
        <v>156</v>
      </c>
      <c r="DR2068" s="9" t="s">
        <v>157</v>
      </c>
      <c r="DS2068" s="9" t="s">
        <v>137</v>
      </c>
      <c r="DT2068" s="9" t="s">
        <v>657</v>
      </c>
      <c r="DU2068" s="9" t="s">
        <v>203</v>
      </c>
      <c r="DV2068" s="9" t="str">
        <f>VLOOKUP(DU2068,Metadata!$B$2:$C$7,2,FALSE)</f>
        <v>6+ years</v>
      </c>
    </row>
    <row r="2069" spans="1:126">
      <c r="A2069" s="13">
        <v>2068</v>
      </c>
      <c r="B2069" s="9" t="s">
        <v>135</v>
      </c>
      <c r="C2069" s="9" t="str">
        <f>VLOOKUP(B2069,Metadata!$M$2:$N$6,2,FALSE)</f>
        <v>Permanent Employee</v>
      </c>
      <c r="D2069" s="9" t="s">
        <v>136</v>
      </c>
      <c r="E2069" s="9" t="s">
        <v>137</v>
      </c>
      <c r="F2069" s="9" t="s">
        <v>138</v>
      </c>
      <c r="G2069" s="9" t="s">
        <v>283</v>
      </c>
      <c r="H2069" s="9" t="str">
        <f>IF(G2069="","",VLOOKUP(G2069,Metadata!$J$2:$K$22,2,FALSE))</f>
        <v>Lisbon Metropolitan Area</v>
      </c>
      <c r="I2069" s="9" t="s">
        <v>138</v>
      </c>
      <c r="J2069" s="9" t="str">
        <f>IF(I2069="","",VLOOKUP(I2069,Metadata!$P$2:$Q$43,2,FALSE))</f>
        <v>Europe</v>
      </c>
      <c r="K2069" s="9" t="str">
        <f t="shared" si="0"/>
        <v>Portugal</v>
      </c>
      <c r="L2069" s="9" t="s">
        <v>140</v>
      </c>
      <c r="M2069" s="9" t="str">
        <f>IF(L2069="","",VLOOKUP(L2069,Metadata!$J$2:$K$22,2,FALSE))</f>
        <v>Lisbon Metropolitan Area</v>
      </c>
      <c r="N2069" s="9" t="s">
        <v>141</v>
      </c>
      <c r="O2069" s="9" t="s">
        <v>137</v>
      </c>
      <c r="P2069" s="9" t="s">
        <v>142</v>
      </c>
      <c r="Q2069" s="10" t="str">
        <f t="shared" si="1"/>
        <v>Full Office Job</v>
      </c>
      <c r="R2069" s="10">
        <v>7</v>
      </c>
      <c r="S2069" s="9" t="s">
        <v>282</v>
      </c>
      <c r="T2069" s="9" t="s">
        <v>137</v>
      </c>
      <c r="U2069" s="9" t="str">
        <f>IF(S2069&lt;&gt;"",S2069,IF(T2069&lt;&gt;"",VLOOKUP(T2069,Metadata!$S$2:$T$228,2,FALSE),""))</f>
        <v>Computer &amp; Network Security</v>
      </c>
      <c r="V2069" s="9" t="s">
        <v>234</v>
      </c>
      <c r="W2069" s="9" t="s">
        <v>137</v>
      </c>
      <c r="X2069" s="9" t="s">
        <v>145</v>
      </c>
      <c r="Y2069" s="9" t="s">
        <v>137</v>
      </c>
      <c r="Z2069" s="9" t="s">
        <v>262</v>
      </c>
      <c r="AA2069" s="9" t="s">
        <v>165</v>
      </c>
      <c r="AB2069" s="9" t="s">
        <v>253</v>
      </c>
      <c r="AC2069" s="9"/>
      <c r="AD2069" s="9" t="s">
        <v>148</v>
      </c>
      <c r="AE2069" s="9"/>
      <c r="AF2069" s="9" t="s">
        <v>243</v>
      </c>
      <c r="AG2069" s="9" t="s">
        <v>166</v>
      </c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 t="s">
        <v>150</v>
      </c>
      <c r="BZ2069" s="9" t="s">
        <v>137</v>
      </c>
      <c r="CA2069" s="10"/>
      <c r="CB2069" s="10" t="str">
        <f t="shared" si="5"/>
        <v/>
      </c>
      <c r="CC2069" s="10"/>
      <c r="CD2069" s="9" t="str">
        <f t="shared" si="2"/>
        <v/>
      </c>
      <c r="CE2069" s="9" t="s">
        <v>168</v>
      </c>
      <c r="CF2069" s="9" t="s">
        <v>225</v>
      </c>
      <c r="CG2069" s="9">
        <f>IF(CF2069="","",VLOOKUP(CF2069,Metadata!$D$2:$H$20,2,FALSE))</f>
        <v>22500</v>
      </c>
      <c r="CH2069" s="9">
        <f>IF(CF2069="","",VLOOKUP(CF2069,Metadata!$D$2:$H$20,4,FALSE))</f>
        <v>20000</v>
      </c>
      <c r="CI2069" s="9">
        <f>IF(CF2069="","",VLOOKUP(CF2069,Metadata!$D$2:$H$20,5,FALSE))</f>
        <v>25000</v>
      </c>
      <c r="CJ2069" s="9">
        <f t="shared" si="3"/>
        <v>22500</v>
      </c>
      <c r="CK2069" s="9" t="s">
        <v>153</v>
      </c>
      <c r="CL2069" s="10">
        <v>2</v>
      </c>
      <c r="CM2069" s="10">
        <v>5</v>
      </c>
      <c r="CN2069" s="10">
        <v>7</v>
      </c>
      <c r="CO2069" s="10">
        <v>7</v>
      </c>
      <c r="CP2069" s="10">
        <v>7</v>
      </c>
      <c r="CQ2069" s="10">
        <v>6</v>
      </c>
      <c r="CR2069" s="10">
        <v>7</v>
      </c>
      <c r="CS2069" s="10">
        <v>7</v>
      </c>
      <c r="CT2069" s="10">
        <v>6</v>
      </c>
      <c r="CU2069" s="10">
        <v>4</v>
      </c>
      <c r="CV2069" s="10">
        <v>4</v>
      </c>
      <c r="CW2069" s="10">
        <v>5</v>
      </c>
      <c r="CX2069" s="10">
        <v>5</v>
      </c>
      <c r="CY2069" s="10">
        <v>5</v>
      </c>
      <c r="CZ2069" s="10">
        <v>4</v>
      </c>
      <c r="DA2069" s="10">
        <v>6</v>
      </c>
      <c r="DB2069" s="10">
        <v>4</v>
      </c>
      <c r="DC2069" s="10">
        <v>7</v>
      </c>
      <c r="DD2069" s="10">
        <v>5</v>
      </c>
      <c r="DE2069" s="10">
        <v>7</v>
      </c>
      <c r="DF2069" s="10">
        <v>6</v>
      </c>
      <c r="DG2069" s="10">
        <v>6</v>
      </c>
      <c r="DH2069" s="10">
        <v>2</v>
      </c>
      <c r="DI2069" s="10">
        <v>4</v>
      </c>
      <c r="DJ2069" s="10">
        <v>4</v>
      </c>
      <c r="DK2069" s="10">
        <v>4</v>
      </c>
      <c r="DL2069" s="10">
        <v>3</v>
      </c>
      <c r="DM2069" s="9" t="s">
        <v>154</v>
      </c>
      <c r="DN2069" s="10">
        <v>1996</v>
      </c>
      <c r="DO2069" s="9">
        <f t="shared" si="8"/>
        <v>25</v>
      </c>
      <c r="DP2069" s="9" t="s">
        <v>155</v>
      </c>
      <c r="DQ2069" s="9" t="s">
        <v>156</v>
      </c>
      <c r="DR2069" s="9" t="s">
        <v>157</v>
      </c>
      <c r="DS2069" s="9" t="s">
        <v>137</v>
      </c>
      <c r="DT2069" s="9" t="s">
        <v>657</v>
      </c>
      <c r="DU2069" s="9" t="s">
        <v>168</v>
      </c>
      <c r="DV2069" s="9" t="str">
        <f>VLOOKUP(DU2069,Metadata!$B$2:$C$7,2,FALSE)</f>
        <v>0 - 3 years</v>
      </c>
    </row>
    <row r="2070" spans="1:126">
      <c r="A2070" s="13">
        <v>2069</v>
      </c>
      <c r="B2070" s="9" t="s">
        <v>135</v>
      </c>
      <c r="C2070" s="9" t="str">
        <f>VLOOKUP(B2070,Metadata!$M$2:$N$6,2,FALSE)</f>
        <v>Permanent Employee</v>
      </c>
      <c r="D2070" s="9" t="s">
        <v>159</v>
      </c>
      <c r="E2070" s="9" t="s">
        <v>137</v>
      </c>
      <c r="F2070" s="9" t="s">
        <v>138</v>
      </c>
      <c r="G2070" s="9" t="s">
        <v>140</v>
      </c>
      <c r="H2070" s="9" t="str">
        <f>IF(G2070="","",VLOOKUP(G2070,Metadata!$J$2:$K$22,2,FALSE))</f>
        <v>Lisbon Metropolitan Area</v>
      </c>
      <c r="I2070" s="9" t="s">
        <v>138</v>
      </c>
      <c r="J2070" s="9" t="str">
        <f>IF(I2070="","",VLOOKUP(I2070,Metadata!$P$2:$Q$43,2,FALSE))</f>
        <v>Europe</v>
      </c>
      <c r="K2070" s="9" t="str">
        <f t="shared" si="0"/>
        <v>Portugal</v>
      </c>
      <c r="L2070" s="9" t="s">
        <v>140</v>
      </c>
      <c r="M2070" s="9" t="str">
        <f>IF(L2070="","",VLOOKUP(L2070,Metadata!$J$2:$K$22,2,FALSE))</f>
        <v>Lisbon Metropolitan Area</v>
      </c>
      <c r="N2070" s="9" t="s">
        <v>214</v>
      </c>
      <c r="O2070" s="9" t="s">
        <v>259</v>
      </c>
      <c r="P2070" s="9" t="s">
        <v>142</v>
      </c>
      <c r="Q2070" s="10" t="str">
        <f t="shared" si="1"/>
        <v>Full Office Job</v>
      </c>
      <c r="R2070" s="10">
        <v>5</v>
      </c>
      <c r="S2070" s="9" t="s">
        <v>143</v>
      </c>
      <c r="T2070" s="9" t="s">
        <v>137</v>
      </c>
      <c r="U2070" s="9" t="str">
        <f>IF(S2070&lt;&gt;"",S2070,IF(T2070&lt;&gt;"",VLOOKUP(T2070,Metadata!$S$2:$T$228,2,FALSE),""))</f>
        <v>Technical Team Leader</v>
      </c>
      <c r="V2070" s="9" t="s">
        <v>323</v>
      </c>
      <c r="W2070" s="9" t="s">
        <v>137</v>
      </c>
      <c r="X2070" s="9" t="s">
        <v>242</v>
      </c>
      <c r="Y2070" s="9" t="s">
        <v>137</v>
      </c>
      <c r="Z2070" s="9" t="s">
        <v>224</v>
      </c>
      <c r="AA2070" s="9" t="s">
        <v>137</v>
      </c>
      <c r="AB2070" s="9" t="s">
        <v>137</v>
      </c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 t="s">
        <v>675</v>
      </c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 t="s">
        <v>150</v>
      </c>
      <c r="BZ2070" s="9" t="s">
        <v>137</v>
      </c>
      <c r="CA2070" s="10"/>
      <c r="CB2070" s="10" t="str">
        <f t="shared" si="5"/>
        <v/>
      </c>
      <c r="CC2070" s="10"/>
      <c r="CD2070" s="9" t="str">
        <f t="shared" si="2"/>
        <v/>
      </c>
      <c r="CE2070" s="9" t="s">
        <v>151</v>
      </c>
      <c r="CF2070" s="9" t="s">
        <v>328</v>
      </c>
      <c r="CG2070" s="9">
        <f>IF(CF2070="","",VLOOKUP(CF2070,Metadata!$D$2:$H$20,2,FALSE))</f>
        <v>72500</v>
      </c>
      <c r="CH2070" s="9">
        <f>IF(CF2070="","",VLOOKUP(CF2070,Metadata!$D$2:$H$20,4,FALSE))</f>
        <v>70000</v>
      </c>
      <c r="CI2070" s="9">
        <f>IF(CF2070="","",VLOOKUP(CF2070,Metadata!$D$2:$H$20,5,FALSE))</f>
        <v>75000</v>
      </c>
      <c r="CJ2070" s="9">
        <f t="shared" si="3"/>
        <v>72500</v>
      </c>
      <c r="CK2070" s="9" t="s">
        <v>189</v>
      </c>
      <c r="CL2070" s="10">
        <v>6</v>
      </c>
      <c r="CM2070" s="10">
        <v>3</v>
      </c>
      <c r="CN2070" s="10">
        <v>6</v>
      </c>
      <c r="CO2070" s="10">
        <v>5</v>
      </c>
      <c r="CP2070" s="10">
        <v>5</v>
      </c>
      <c r="CQ2070" s="10">
        <v>5</v>
      </c>
      <c r="CR2070" s="10">
        <v>5</v>
      </c>
      <c r="CS2070" s="10">
        <v>6</v>
      </c>
      <c r="CT2070" s="10">
        <v>4</v>
      </c>
      <c r="CU2070" s="10">
        <v>7</v>
      </c>
      <c r="CV2070" s="10">
        <v>6</v>
      </c>
      <c r="CW2070" s="10">
        <v>6</v>
      </c>
      <c r="CX2070" s="10">
        <v>7</v>
      </c>
      <c r="CY2070" s="10">
        <v>6</v>
      </c>
      <c r="CZ2070" s="10">
        <v>4</v>
      </c>
      <c r="DA2070" s="10">
        <v>5</v>
      </c>
      <c r="DB2070" s="10">
        <v>4</v>
      </c>
      <c r="DC2070" s="10">
        <v>7</v>
      </c>
      <c r="DD2070" s="10">
        <v>1</v>
      </c>
      <c r="DE2070" s="10">
        <v>5</v>
      </c>
      <c r="DF2070" s="10">
        <v>6</v>
      </c>
      <c r="DG2070" s="10">
        <v>6</v>
      </c>
      <c r="DH2070" s="10">
        <v>4</v>
      </c>
      <c r="DI2070" s="10">
        <v>7</v>
      </c>
      <c r="DJ2070" s="10">
        <v>5</v>
      </c>
      <c r="DK2070" s="10">
        <v>6</v>
      </c>
      <c r="DL2070" s="10">
        <v>6</v>
      </c>
      <c r="DM2070" s="9" t="s">
        <v>154</v>
      </c>
      <c r="DN2070" s="10">
        <v>1976</v>
      </c>
      <c r="DO2070" s="9">
        <f t="shared" si="8"/>
        <v>45</v>
      </c>
      <c r="DP2070" s="9" t="s">
        <v>155</v>
      </c>
      <c r="DQ2070" s="9" t="s">
        <v>210</v>
      </c>
      <c r="DR2070" s="9" t="s">
        <v>157</v>
      </c>
      <c r="DS2070" s="9" t="s">
        <v>137</v>
      </c>
      <c r="DT2070" s="9" t="s">
        <v>657</v>
      </c>
      <c r="DU2070" s="9" t="s">
        <v>158</v>
      </c>
      <c r="DV2070" s="9" t="str">
        <f>VLOOKUP(DU2070,Metadata!$B$2:$C$7,2,FALSE)</f>
        <v>6+ years</v>
      </c>
    </row>
    <row r="2071" spans="1:126">
      <c r="A2071" s="13">
        <v>2070</v>
      </c>
      <c r="B2071" s="9" t="s">
        <v>135</v>
      </c>
      <c r="C2071" s="9" t="str">
        <f>VLOOKUP(B2071,Metadata!$M$2:$N$6,2,FALSE)</f>
        <v>Permanent Employee</v>
      </c>
      <c r="D2071" s="9" t="s">
        <v>159</v>
      </c>
      <c r="E2071" s="9" t="s">
        <v>137</v>
      </c>
      <c r="F2071" s="9" t="s">
        <v>138</v>
      </c>
      <c r="G2071" s="9" t="s">
        <v>140</v>
      </c>
      <c r="H2071" s="9" t="str">
        <f>IF(G2071="","",VLOOKUP(G2071,Metadata!$J$2:$K$22,2,FALSE))</f>
        <v>Lisbon Metropolitan Area</v>
      </c>
      <c r="I2071" s="9" t="s">
        <v>138</v>
      </c>
      <c r="J2071" s="9" t="str">
        <f>IF(I2071="","",VLOOKUP(I2071,Metadata!$P$2:$Q$43,2,FALSE))</f>
        <v>Europe</v>
      </c>
      <c r="K2071" s="9" t="str">
        <f t="shared" si="0"/>
        <v>Portugal</v>
      </c>
      <c r="L2071" s="9" t="s">
        <v>140</v>
      </c>
      <c r="M2071" s="9" t="str">
        <f>IF(L2071="","",VLOOKUP(L2071,Metadata!$J$2:$K$22,2,FALSE))</f>
        <v>Lisbon Metropolitan Area</v>
      </c>
      <c r="N2071" s="9" t="s">
        <v>141</v>
      </c>
      <c r="O2071" s="9" t="s">
        <v>137</v>
      </c>
      <c r="P2071" s="9" t="s">
        <v>191</v>
      </c>
      <c r="Q2071" s="10" t="str">
        <f t="shared" si="1"/>
        <v>Remote Job (full or flexible)</v>
      </c>
      <c r="R2071" s="10">
        <v>7</v>
      </c>
      <c r="S2071" s="9" t="s">
        <v>319</v>
      </c>
      <c r="T2071" s="9" t="s">
        <v>137</v>
      </c>
      <c r="U2071" s="9" t="str">
        <f>IF(S2071&lt;&gt;"",S2071,IF(T2071&lt;&gt;"",VLOOKUP(T2071,Metadata!$S$2:$T$228,2,FALSE),""))</f>
        <v>CTO</v>
      </c>
      <c r="V2071" s="9" t="s">
        <v>144</v>
      </c>
      <c r="W2071" s="9" t="s">
        <v>137</v>
      </c>
      <c r="X2071" s="9" t="s">
        <v>163</v>
      </c>
      <c r="Y2071" s="9" t="s">
        <v>137</v>
      </c>
      <c r="Z2071" s="9" t="s">
        <v>262</v>
      </c>
      <c r="AA2071" s="9" t="s">
        <v>165</v>
      </c>
      <c r="AB2071" s="9" t="s">
        <v>137</v>
      </c>
      <c r="AC2071" s="9"/>
      <c r="AD2071" s="9"/>
      <c r="AE2071" s="9"/>
      <c r="AF2071" s="9"/>
      <c r="AG2071" s="9" t="s">
        <v>166</v>
      </c>
      <c r="AH2071" s="9"/>
      <c r="AI2071" s="9"/>
      <c r="AJ2071" s="9"/>
      <c r="AK2071" s="9"/>
      <c r="AL2071" s="9" t="s">
        <v>177</v>
      </c>
      <c r="AM2071" s="9"/>
      <c r="AN2071" s="9"/>
      <c r="AO2071" s="9"/>
      <c r="AP2071" s="9"/>
      <c r="AQ2071" s="9"/>
      <c r="AR2071" s="9"/>
      <c r="AS2071" s="9"/>
      <c r="AT2071" s="9" t="s">
        <v>324</v>
      </c>
      <c r="AU2071" s="9"/>
      <c r="AV2071" s="9"/>
      <c r="AW2071" s="9"/>
      <c r="AX2071" s="9"/>
      <c r="AY2071" s="9"/>
      <c r="AZ2071" s="9"/>
      <c r="BA2071" s="9"/>
      <c r="BB2071" s="9" t="s">
        <v>284</v>
      </c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 t="s">
        <v>186</v>
      </c>
      <c r="BO2071" s="9"/>
      <c r="BP2071" s="9" t="s">
        <v>179</v>
      </c>
      <c r="BQ2071" s="9"/>
      <c r="BR2071" s="9"/>
      <c r="BS2071" s="9" t="s">
        <v>200</v>
      </c>
      <c r="BT2071" s="9"/>
      <c r="BU2071" s="9"/>
      <c r="BV2071" s="9"/>
      <c r="BW2071" s="9"/>
      <c r="BX2071" s="9"/>
      <c r="BY2071" s="9"/>
      <c r="BZ2071" s="9"/>
      <c r="CA2071" s="10"/>
      <c r="CB2071" s="10" t="str">
        <f t="shared" si="5"/>
        <v/>
      </c>
      <c r="CC2071" s="10"/>
      <c r="CD2071" s="9" t="str">
        <f t="shared" si="2"/>
        <v/>
      </c>
      <c r="CE2071" s="9" t="s">
        <v>168</v>
      </c>
      <c r="CF2071" s="9" t="s">
        <v>477</v>
      </c>
      <c r="CG2071" s="9">
        <f>IF(CF2071="","",VLOOKUP(CF2071,Metadata!$D$2:$H$20,2,FALSE))</f>
        <v>102500</v>
      </c>
      <c r="CH2071" s="9">
        <f>IF(CF2071="","",VLOOKUP(CF2071,Metadata!$D$2:$H$20,4,FALSE))</f>
        <v>100000</v>
      </c>
      <c r="CI2071" s="9">
        <f>IF(CF2071="","",VLOOKUP(CF2071,Metadata!$D$2:$H$20,5,FALSE))</f>
        <v>105000</v>
      </c>
      <c r="CJ2071" s="9">
        <f t="shared" si="3"/>
        <v>102500</v>
      </c>
      <c r="CK2071" s="9" t="s">
        <v>201</v>
      </c>
      <c r="CL2071" s="10">
        <v>7</v>
      </c>
      <c r="CM2071" s="10">
        <v>3</v>
      </c>
      <c r="CN2071" s="10">
        <v>4</v>
      </c>
      <c r="CO2071" s="10">
        <v>5</v>
      </c>
      <c r="CP2071" s="10">
        <v>4</v>
      </c>
      <c r="CQ2071" s="10">
        <v>5</v>
      </c>
      <c r="CR2071" s="10">
        <v>6</v>
      </c>
      <c r="CS2071" s="10">
        <v>6</v>
      </c>
      <c r="CT2071" s="10">
        <v>6</v>
      </c>
      <c r="CU2071" s="10">
        <v>6</v>
      </c>
      <c r="CV2071" s="10">
        <v>5</v>
      </c>
      <c r="CW2071" s="10">
        <v>6</v>
      </c>
      <c r="CX2071" s="10">
        <v>7</v>
      </c>
      <c r="CY2071" s="10">
        <v>4</v>
      </c>
      <c r="CZ2071" s="10">
        <v>1</v>
      </c>
      <c r="DA2071" s="10">
        <v>4</v>
      </c>
      <c r="DB2071" s="10">
        <v>1</v>
      </c>
      <c r="DC2071" s="10">
        <v>5</v>
      </c>
      <c r="DD2071" s="10">
        <v>4</v>
      </c>
      <c r="DE2071" s="10">
        <v>7</v>
      </c>
      <c r="DF2071" s="10">
        <v>7</v>
      </c>
      <c r="DG2071" s="10">
        <v>7</v>
      </c>
      <c r="DH2071" s="10">
        <v>5</v>
      </c>
      <c r="DI2071" s="10">
        <v>4</v>
      </c>
      <c r="DJ2071" s="10">
        <v>7</v>
      </c>
      <c r="DK2071" s="10">
        <v>7</v>
      </c>
      <c r="DL2071" s="10">
        <v>4</v>
      </c>
      <c r="DM2071" s="9" t="s">
        <v>154</v>
      </c>
      <c r="DN2071" s="10">
        <v>1985</v>
      </c>
      <c r="DO2071" s="9">
        <f t="shared" si="8"/>
        <v>36</v>
      </c>
      <c r="DP2071" s="9" t="s">
        <v>155</v>
      </c>
      <c r="DQ2071" s="9" t="s">
        <v>156</v>
      </c>
      <c r="DR2071" s="9" t="s">
        <v>157</v>
      </c>
      <c r="DS2071" s="9" t="s">
        <v>137</v>
      </c>
      <c r="DT2071" s="9" t="s">
        <v>657</v>
      </c>
      <c r="DU2071" s="9" t="s">
        <v>158</v>
      </c>
      <c r="DV2071" s="9" t="str">
        <f>VLOOKUP(DU2071,Metadata!$B$2:$C$7,2,FALSE)</f>
        <v>6+ years</v>
      </c>
    </row>
    <row r="2072" spans="1:126">
      <c r="A2072" s="13">
        <v>2071</v>
      </c>
      <c r="B2072" s="9" t="s">
        <v>135</v>
      </c>
      <c r="C2072" s="9" t="str">
        <f>VLOOKUP(B2072,Metadata!$M$2:$N$6,2,FALSE)</f>
        <v>Permanent Employee</v>
      </c>
      <c r="D2072" s="9" t="s">
        <v>159</v>
      </c>
      <c r="E2072" s="9" t="s">
        <v>137</v>
      </c>
      <c r="F2072" s="9" t="s">
        <v>138</v>
      </c>
      <c r="G2072" s="9" t="s">
        <v>140</v>
      </c>
      <c r="H2072" s="9" t="str">
        <f>IF(G2072="","",VLOOKUP(G2072,Metadata!$J$2:$K$22,2,FALSE))</f>
        <v>Lisbon Metropolitan Area</v>
      </c>
      <c r="I2072" s="9" t="s">
        <v>138</v>
      </c>
      <c r="J2072" s="9" t="str">
        <f>IF(I2072="","",VLOOKUP(I2072,Metadata!$P$2:$Q$43,2,FALSE))</f>
        <v>Europe</v>
      </c>
      <c r="K2072" s="9" t="str">
        <f t="shared" si="0"/>
        <v>Portugal</v>
      </c>
      <c r="L2072" s="9" t="s">
        <v>140</v>
      </c>
      <c r="M2072" s="9" t="str">
        <f>IF(L2072="","",VLOOKUP(L2072,Metadata!$J$2:$K$22,2,FALSE))</f>
        <v>Lisbon Metropolitan Area</v>
      </c>
      <c r="N2072" s="9" t="s">
        <v>141</v>
      </c>
      <c r="O2072" s="9" t="s">
        <v>137</v>
      </c>
      <c r="P2072" s="9" t="s">
        <v>142</v>
      </c>
      <c r="Q2072" s="10" t="str">
        <f t="shared" si="1"/>
        <v>Full Office Job</v>
      </c>
      <c r="R2072" s="10">
        <v>6</v>
      </c>
      <c r="S2072" s="9" t="s">
        <v>338</v>
      </c>
      <c r="T2072" s="9" t="s">
        <v>137</v>
      </c>
      <c r="U2072" s="9" t="str">
        <f>IF(S2072&lt;&gt;"",S2072,IF(T2072&lt;&gt;"",VLOOKUP(T2072,Metadata!$S$2:$T$228,2,FALSE),""))</f>
        <v>Solutions Architect</v>
      </c>
      <c r="V2072" s="9" t="s">
        <v>207</v>
      </c>
      <c r="W2072" s="9" t="s">
        <v>137</v>
      </c>
      <c r="X2072" s="9" t="s">
        <v>145</v>
      </c>
      <c r="Y2072" s="9" t="s">
        <v>137</v>
      </c>
      <c r="Z2072" s="9" t="s">
        <v>184</v>
      </c>
      <c r="AA2072" s="9" t="s">
        <v>165</v>
      </c>
      <c r="AB2072" s="9" t="s">
        <v>137</v>
      </c>
      <c r="AC2072" s="9"/>
      <c r="AD2072" s="9"/>
      <c r="AE2072" s="9" t="s">
        <v>194</v>
      </c>
      <c r="AF2072" s="9" t="s">
        <v>243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 t="s">
        <v>167</v>
      </c>
      <c r="BK2072" s="9" t="s">
        <v>198</v>
      </c>
      <c r="BL2072" s="9" t="s">
        <v>199</v>
      </c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10"/>
      <c r="CB2072" s="10" t="str">
        <f t="shared" si="5"/>
        <v/>
      </c>
      <c r="CC2072" s="10"/>
      <c r="CD2072" s="9" t="str">
        <f t="shared" si="2"/>
        <v/>
      </c>
      <c r="CE2072" s="9" t="s">
        <v>151</v>
      </c>
      <c r="CF2072" s="9" t="s">
        <v>607</v>
      </c>
      <c r="CG2072" s="9">
        <f>IF(CF2072="","",VLOOKUP(CF2072,Metadata!$D$2:$H$20,2,FALSE))</f>
        <v>82500</v>
      </c>
      <c r="CH2072" s="9">
        <f>IF(CF2072="","",VLOOKUP(CF2072,Metadata!$D$2:$H$20,4,FALSE))</f>
        <v>80000</v>
      </c>
      <c r="CI2072" s="9">
        <f>IF(CF2072="","",VLOOKUP(CF2072,Metadata!$D$2:$H$20,5,FALSE))</f>
        <v>85000</v>
      </c>
      <c r="CJ2072" s="9">
        <f t="shared" si="3"/>
        <v>82500</v>
      </c>
      <c r="CK2072" s="9" t="s">
        <v>189</v>
      </c>
      <c r="CL2072" s="10">
        <v>3</v>
      </c>
      <c r="CM2072" s="10">
        <v>3</v>
      </c>
      <c r="CN2072" s="10">
        <v>5</v>
      </c>
      <c r="CO2072" s="10">
        <v>6</v>
      </c>
      <c r="CP2072" s="10">
        <v>6</v>
      </c>
      <c r="CQ2072" s="10">
        <v>7</v>
      </c>
      <c r="CR2072" s="10">
        <v>5</v>
      </c>
      <c r="CS2072" s="10">
        <v>6</v>
      </c>
      <c r="CT2072" s="10">
        <v>7</v>
      </c>
      <c r="CU2072" s="10">
        <v>6</v>
      </c>
      <c r="CV2072" s="10">
        <v>6</v>
      </c>
      <c r="CW2072" s="10">
        <v>4</v>
      </c>
      <c r="CX2072" s="10">
        <v>6</v>
      </c>
      <c r="CY2072" s="10">
        <v>6</v>
      </c>
      <c r="CZ2072" s="10">
        <v>7</v>
      </c>
      <c r="DA2072" s="10">
        <v>5</v>
      </c>
      <c r="DB2072" s="10">
        <v>6</v>
      </c>
      <c r="DC2072" s="10">
        <v>7</v>
      </c>
      <c r="DD2072" s="10">
        <v>3</v>
      </c>
      <c r="DE2072" s="10">
        <v>7</v>
      </c>
      <c r="DF2072" s="10">
        <v>4</v>
      </c>
      <c r="DG2072" s="10">
        <v>5</v>
      </c>
      <c r="DH2072" s="10">
        <v>2</v>
      </c>
      <c r="DI2072" s="10">
        <v>2</v>
      </c>
      <c r="DJ2072" s="10">
        <v>5</v>
      </c>
      <c r="DK2072" s="10">
        <v>6</v>
      </c>
      <c r="DL2072" s="10">
        <v>2</v>
      </c>
      <c r="DM2072" s="9" t="s">
        <v>154</v>
      </c>
      <c r="DN2072" s="10">
        <v>1985</v>
      </c>
      <c r="DO2072" s="9">
        <f t="shared" si="8"/>
        <v>36</v>
      </c>
      <c r="DP2072" s="9" t="s">
        <v>155</v>
      </c>
      <c r="DQ2072" s="9" t="s">
        <v>156</v>
      </c>
      <c r="DR2072" s="9" t="s">
        <v>157</v>
      </c>
      <c r="DS2072" s="9" t="s">
        <v>137</v>
      </c>
      <c r="DT2072" s="9" t="s">
        <v>657</v>
      </c>
      <c r="DU2072" s="9" t="s">
        <v>158</v>
      </c>
      <c r="DV2072" s="9" t="str">
        <f>VLOOKUP(DU2072,Metadata!$B$2:$C$7,2,FALSE)</f>
        <v>6+ years</v>
      </c>
    </row>
    <row r="2073" spans="1:126">
      <c r="A2073" s="13">
        <v>2072</v>
      </c>
      <c r="B2073" s="9" t="s">
        <v>135</v>
      </c>
      <c r="C2073" s="9" t="str">
        <f>VLOOKUP(B2073,Metadata!$M$2:$N$6,2,FALSE)</f>
        <v>Permanent Employee</v>
      </c>
      <c r="D2073" s="9" t="s">
        <v>136</v>
      </c>
      <c r="E2073" s="9" t="s">
        <v>137</v>
      </c>
      <c r="F2073" s="9" t="s">
        <v>138</v>
      </c>
      <c r="G2073" s="9" t="s">
        <v>312</v>
      </c>
      <c r="H2073" s="9" t="str">
        <f>IF(G2073="","",VLOOKUP(G2073,Metadata!$J$2:$K$22,2,FALSE))</f>
        <v>South</v>
      </c>
      <c r="I2073" s="9" t="s">
        <v>138</v>
      </c>
      <c r="J2073" s="9" t="str">
        <f>IF(I2073="","",VLOOKUP(I2073,Metadata!$P$2:$Q$43,2,FALSE))</f>
        <v>Europe</v>
      </c>
      <c r="K2073" s="9" t="str">
        <f t="shared" si="0"/>
        <v>Portugal</v>
      </c>
      <c r="L2073" s="9" t="s">
        <v>312</v>
      </c>
      <c r="M2073" s="9" t="str">
        <f>IF(L2073="","",VLOOKUP(L2073,Metadata!$J$2:$K$22,2,FALSE))</f>
        <v>South</v>
      </c>
      <c r="N2073" s="9" t="s">
        <v>214</v>
      </c>
      <c r="O2073" s="9" t="s">
        <v>215</v>
      </c>
      <c r="P2073" s="9" t="s">
        <v>191</v>
      </c>
      <c r="Q2073" s="10" t="str">
        <f t="shared" si="1"/>
        <v>Remote Job (full or flexible)</v>
      </c>
      <c r="R2073" s="10">
        <v>4</v>
      </c>
      <c r="S2073" s="9" t="s">
        <v>313</v>
      </c>
      <c r="T2073" s="9" t="s">
        <v>137</v>
      </c>
      <c r="U2073" s="9" t="str">
        <f>IF(S2073&lt;&gt;"",S2073,IF(T2073&lt;&gt;"",VLOOKUP(T2073,Metadata!$S$2:$T$228,2,FALSE),""))</f>
        <v>Maintenance &amp; Support</v>
      </c>
      <c r="V2073" s="9" t="s">
        <v>276</v>
      </c>
      <c r="W2073" s="9" t="s">
        <v>137</v>
      </c>
      <c r="X2073" s="9" t="s">
        <v>163</v>
      </c>
      <c r="Y2073" s="9" t="s">
        <v>137</v>
      </c>
      <c r="Z2073" s="9" t="s">
        <v>164</v>
      </c>
      <c r="AA2073" s="9" t="s">
        <v>137</v>
      </c>
      <c r="AB2073" s="9" t="s">
        <v>253</v>
      </c>
      <c r="AC2073" s="9" t="s">
        <v>147</v>
      </c>
      <c r="AD2073" s="9" t="s">
        <v>148</v>
      </c>
      <c r="AE2073" s="9"/>
      <c r="AF2073" s="9" t="s">
        <v>243</v>
      </c>
      <c r="AG2073" s="9" t="s">
        <v>166</v>
      </c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 t="s">
        <v>178</v>
      </c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 t="s">
        <v>257</v>
      </c>
      <c r="BP2073" s="9" t="s">
        <v>179</v>
      </c>
      <c r="BQ2073" s="9"/>
      <c r="BR2073" s="9"/>
      <c r="BS2073" s="9"/>
      <c r="BT2073" s="9"/>
      <c r="BU2073" s="9" t="s">
        <v>258</v>
      </c>
      <c r="BV2073" s="9"/>
      <c r="BW2073" s="9"/>
      <c r="BX2073" s="9"/>
      <c r="BY2073" s="9"/>
      <c r="BZ2073" s="9"/>
      <c r="CA2073" s="10"/>
      <c r="CB2073" s="10" t="str">
        <f t="shared" si="5"/>
        <v/>
      </c>
      <c r="CC2073" s="10"/>
      <c r="CD2073" s="9" t="str">
        <f t="shared" si="2"/>
        <v/>
      </c>
      <c r="CE2073" s="9" t="s">
        <v>151</v>
      </c>
      <c r="CF2073" s="9" t="s">
        <v>169</v>
      </c>
      <c r="CG2073" s="9">
        <f>IF(CF2073="","",VLOOKUP(CF2073,Metadata!$D$2:$H$20,2,FALSE))</f>
        <v>12500</v>
      </c>
      <c r="CH2073" s="9">
        <f>IF(CF2073="","",VLOOKUP(CF2073,Metadata!$D$2:$H$20,4,FALSE))</f>
        <v>0</v>
      </c>
      <c r="CI2073" s="9">
        <f>IF(CF2073="","",VLOOKUP(CF2073,Metadata!$D$2:$H$20,5,FALSE))</f>
        <v>15000</v>
      </c>
      <c r="CJ2073" s="9">
        <f t="shared" si="3"/>
        <v>12500</v>
      </c>
      <c r="CK2073" s="9" t="s">
        <v>153</v>
      </c>
      <c r="CL2073" s="10">
        <v>3</v>
      </c>
      <c r="CM2073" s="10">
        <v>3</v>
      </c>
      <c r="CN2073" s="10">
        <v>5</v>
      </c>
      <c r="CO2073" s="10">
        <v>5</v>
      </c>
      <c r="CP2073" s="10">
        <v>5</v>
      </c>
      <c r="CQ2073" s="10">
        <v>5</v>
      </c>
      <c r="CR2073" s="10">
        <v>5</v>
      </c>
      <c r="CS2073" s="10">
        <v>5</v>
      </c>
      <c r="CT2073" s="10">
        <v>5</v>
      </c>
      <c r="CU2073" s="10">
        <v>5</v>
      </c>
      <c r="CV2073" s="10">
        <v>5</v>
      </c>
      <c r="CW2073" s="10">
        <v>5</v>
      </c>
      <c r="CX2073" s="10">
        <v>5</v>
      </c>
      <c r="CY2073" s="10">
        <v>5</v>
      </c>
      <c r="CZ2073" s="10">
        <v>5</v>
      </c>
      <c r="DA2073" s="10">
        <v>4</v>
      </c>
      <c r="DB2073" s="10">
        <v>4</v>
      </c>
      <c r="DC2073" s="10">
        <v>5</v>
      </c>
      <c r="DD2073" s="10">
        <v>5</v>
      </c>
      <c r="DE2073" s="10">
        <v>5</v>
      </c>
      <c r="DF2073" s="10">
        <v>5</v>
      </c>
      <c r="DG2073" s="10">
        <v>5</v>
      </c>
      <c r="DH2073" s="10">
        <v>5</v>
      </c>
      <c r="DI2073" s="10">
        <v>5</v>
      </c>
      <c r="DJ2073" s="10">
        <v>5</v>
      </c>
      <c r="DK2073" s="10">
        <v>5</v>
      </c>
      <c r="DL2073" s="10">
        <v>5</v>
      </c>
      <c r="DM2073" s="9" t="s">
        <v>154</v>
      </c>
      <c r="DN2073" s="10">
        <v>1974</v>
      </c>
      <c r="DO2073" s="9">
        <f t="shared" si="8"/>
        <v>47</v>
      </c>
      <c r="DP2073" s="9" t="s">
        <v>155</v>
      </c>
      <c r="DQ2073" s="9" t="s">
        <v>202</v>
      </c>
      <c r="DR2073" s="9" t="s">
        <v>157</v>
      </c>
      <c r="DS2073" s="9" t="s">
        <v>137</v>
      </c>
      <c r="DT2073" s="9" t="s">
        <v>657</v>
      </c>
      <c r="DU2073" s="9" t="s">
        <v>158</v>
      </c>
      <c r="DV2073" s="9" t="str">
        <f>VLOOKUP(DU2073,Metadata!$B$2:$C$7,2,FALSE)</f>
        <v>6+ years</v>
      </c>
    </row>
    <row r="2074" spans="1:126">
      <c r="A2074" s="13">
        <v>2073</v>
      </c>
      <c r="B2074" s="9" t="s">
        <v>135</v>
      </c>
      <c r="C2074" s="9" t="str">
        <f>VLOOKUP(B2074,Metadata!$M$2:$N$6,2,FALSE)</f>
        <v>Permanent Employee</v>
      </c>
      <c r="D2074" s="9" t="s">
        <v>159</v>
      </c>
      <c r="E2074" s="9" t="s">
        <v>137</v>
      </c>
      <c r="F2074" s="9" t="s">
        <v>138</v>
      </c>
      <c r="G2074" s="9" t="s">
        <v>140</v>
      </c>
      <c r="H2074" s="9" t="str">
        <f>IF(G2074="","",VLOOKUP(G2074,Metadata!$J$2:$K$22,2,FALSE))</f>
        <v>Lisbon Metropolitan Area</v>
      </c>
      <c r="I2074" s="9" t="s">
        <v>138</v>
      </c>
      <c r="J2074" s="9" t="str">
        <f>IF(I2074="","",VLOOKUP(I2074,Metadata!$P$2:$Q$43,2,FALSE))</f>
        <v>Europe</v>
      </c>
      <c r="K2074" s="9" t="str">
        <f t="shared" si="0"/>
        <v>Portugal</v>
      </c>
      <c r="L2074" s="9" t="s">
        <v>140</v>
      </c>
      <c r="M2074" s="9" t="str">
        <f>IF(L2074="","",VLOOKUP(L2074,Metadata!$J$2:$K$22,2,FALSE))</f>
        <v>Lisbon Metropolitan Area</v>
      </c>
      <c r="N2074" s="9" t="s">
        <v>214</v>
      </c>
      <c r="O2074" s="9" t="s">
        <v>278</v>
      </c>
      <c r="P2074" s="9" t="s">
        <v>142</v>
      </c>
      <c r="Q2074" s="10" t="str">
        <f t="shared" si="1"/>
        <v>Full Office Job</v>
      </c>
      <c r="R2074" s="10">
        <v>5</v>
      </c>
      <c r="S2074" s="9" t="s">
        <v>183</v>
      </c>
      <c r="T2074" s="9" t="s">
        <v>137</v>
      </c>
      <c r="U2074" s="9" t="str">
        <f>IF(S2074&lt;&gt;"",S2074,IF(T2074&lt;&gt;"",VLOOKUP(T2074,Metadata!$S$2:$T$228,2,FALSE),""))</f>
        <v>Product Owner/Product Manager</v>
      </c>
      <c r="V2074" s="9" t="s">
        <v>261</v>
      </c>
      <c r="W2074" s="9" t="s">
        <v>137</v>
      </c>
      <c r="X2074" s="9" t="s">
        <v>163</v>
      </c>
      <c r="Y2074" s="9" t="s">
        <v>137</v>
      </c>
      <c r="Z2074" s="9" t="s">
        <v>184</v>
      </c>
      <c r="AA2074" s="9" t="s">
        <v>165</v>
      </c>
      <c r="AB2074" s="9" t="s">
        <v>137</v>
      </c>
      <c r="AC2074" s="9"/>
      <c r="AD2074" s="9" t="s">
        <v>148</v>
      </c>
      <c r="AE2074" s="9"/>
      <c r="AF2074" s="9" t="s">
        <v>243</v>
      </c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 t="s">
        <v>247</v>
      </c>
      <c r="BS2074" s="9"/>
      <c r="BT2074" s="9"/>
      <c r="BU2074" s="9"/>
      <c r="BV2074" s="9"/>
      <c r="BW2074" s="9"/>
      <c r="BX2074" s="9"/>
      <c r="BY2074" s="9"/>
      <c r="BZ2074" s="9"/>
      <c r="CA2074" s="10"/>
      <c r="CB2074" s="10" t="str">
        <f t="shared" si="5"/>
        <v/>
      </c>
      <c r="CC2074" s="10"/>
      <c r="CD2074" s="9" t="str">
        <f t="shared" si="2"/>
        <v/>
      </c>
      <c r="CE2074" s="9" t="s">
        <v>151</v>
      </c>
      <c r="CF2074" s="9" t="s">
        <v>328</v>
      </c>
      <c r="CG2074" s="9">
        <f>IF(CF2074="","",VLOOKUP(CF2074,Metadata!$D$2:$H$20,2,FALSE))</f>
        <v>72500</v>
      </c>
      <c r="CH2074" s="9">
        <f>IF(CF2074="","",VLOOKUP(CF2074,Metadata!$D$2:$H$20,4,FALSE))</f>
        <v>70000</v>
      </c>
      <c r="CI2074" s="9">
        <f>IF(CF2074="","",VLOOKUP(CF2074,Metadata!$D$2:$H$20,5,FALSE))</f>
        <v>75000</v>
      </c>
      <c r="CJ2074" s="9">
        <f t="shared" si="3"/>
        <v>72500</v>
      </c>
      <c r="CK2074" s="9" t="s">
        <v>201</v>
      </c>
      <c r="CL2074" s="10">
        <v>6</v>
      </c>
      <c r="CM2074" s="10">
        <v>2</v>
      </c>
      <c r="CN2074" s="10">
        <v>7</v>
      </c>
      <c r="CO2074" s="10">
        <v>7</v>
      </c>
      <c r="CP2074" s="10">
        <v>7</v>
      </c>
      <c r="CQ2074" s="10">
        <v>7</v>
      </c>
      <c r="CR2074" s="10">
        <v>4</v>
      </c>
      <c r="CS2074" s="10">
        <v>5</v>
      </c>
      <c r="CT2074" s="10">
        <v>5</v>
      </c>
      <c r="CU2074" s="10">
        <v>6</v>
      </c>
      <c r="CV2074" s="10">
        <v>5</v>
      </c>
      <c r="CW2074" s="10">
        <v>5</v>
      </c>
      <c r="CX2074" s="10">
        <v>7</v>
      </c>
      <c r="CY2074" s="10">
        <v>6</v>
      </c>
      <c r="CZ2074" s="10">
        <v>7</v>
      </c>
      <c r="DA2074" s="10">
        <v>4</v>
      </c>
      <c r="DB2074" s="10">
        <v>4</v>
      </c>
      <c r="DC2074" s="10">
        <v>6</v>
      </c>
      <c r="DD2074" s="10">
        <v>6</v>
      </c>
      <c r="DE2074" s="10">
        <v>7</v>
      </c>
      <c r="DF2074" s="10">
        <v>7</v>
      </c>
      <c r="DG2074" s="10">
        <v>4</v>
      </c>
      <c r="DH2074" s="10">
        <v>4</v>
      </c>
      <c r="DI2074" s="10">
        <v>7</v>
      </c>
      <c r="DJ2074" s="10">
        <v>7</v>
      </c>
      <c r="DK2074" s="10">
        <v>6</v>
      </c>
      <c r="DL2074" s="10">
        <v>6</v>
      </c>
      <c r="DM2074" s="9" t="s">
        <v>154</v>
      </c>
      <c r="DN2074" s="10">
        <v>1980</v>
      </c>
      <c r="DO2074" s="9">
        <f t="shared" si="8"/>
        <v>41</v>
      </c>
      <c r="DP2074" s="9" t="s">
        <v>155</v>
      </c>
      <c r="DQ2074" s="9" t="s">
        <v>156</v>
      </c>
      <c r="DR2074" s="9" t="s">
        <v>157</v>
      </c>
      <c r="DS2074" s="9" t="s">
        <v>137</v>
      </c>
      <c r="DT2074" s="9" t="s">
        <v>657</v>
      </c>
      <c r="DU2074" s="9" t="s">
        <v>158</v>
      </c>
      <c r="DV2074" s="9" t="str">
        <f>VLOOKUP(DU2074,Metadata!$B$2:$C$7,2,FALSE)</f>
        <v>6+ years</v>
      </c>
    </row>
    <row r="2075" spans="1:126">
      <c r="A2075" s="13">
        <v>2074</v>
      </c>
      <c r="B2075" s="9" t="s">
        <v>135</v>
      </c>
      <c r="C2075" s="9" t="str">
        <f>VLOOKUP(B2075,Metadata!$M$2:$N$6,2,FALSE)</f>
        <v>Permanent Employee</v>
      </c>
      <c r="D2075" s="9" t="s">
        <v>136</v>
      </c>
      <c r="E2075" s="9" t="s">
        <v>137</v>
      </c>
      <c r="F2075" s="9" t="s">
        <v>138</v>
      </c>
      <c r="G2075" s="9" t="s">
        <v>275</v>
      </c>
      <c r="H2075" s="9" t="str">
        <f>IF(G2075="","",VLOOKUP(G2075,Metadata!$J$2:$K$22,2,FALSE))</f>
        <v>Centre</v>
      </c>
      <c r="I2075" s="9" t="s">
        <v>138</v>
      </c>
      <c r="J2075" s="9" t="str">
        <f>IF(I2075="","",VLOOKUP(I2075,Metadata!$P$2:$Q$43,2,FALSE))</f>
        <v>Europe</v>
      </c>
      <c r="K2075" s="9" t="str">
        <f t="shared" si="0"/>
        <v>Portugal</v>
      </c>
      <c r="L2075" s="9" t="s">
        <v>275</v>
      </c>
      <c r="M2075" s="9" t="str">
        <f>IF(L2075="","",VLOOKUP(L2075,Metadata!$J$2:$K$22,2,FALSE))</f>
        <v>Centre</v>
      </c>
      <c r="N2075" s="9" t="s">
        <v>141</v>
      </c>
      <c r="O2075" s="9" t="s">
        <v>137</v>
      </c>
      <c r="P2075" s="9" t="s">
        <v>142</v>
      </c>
      <c r="Q2075" s="10" t="str">
        <f t="shared" si="1"/>
        <v>Full Office Job</v>
      </c>
      <c r="R2075" s="10">
        <v>5</v>
      </c>
      <c r="S2075" s="9" t="s">
        <v>161</v>
      </c>
      <c r="T2075" s="9" t="s">
        <v>137</v>
      </c>
      <c r="U2075" s="9" t="str">
        <f>IF(S2075&lt;&gt;"",S2075,IF(T2075&lt;&gt;"",VLOOKUP(T2075,Metadata!$S$2:$T$228,2,FALSE),""))</f>
        <v>Full-Stack Developer</v>
      </c>
      <c r="V2075" s="9" t="s">
        <v>256</v>
      </c>
      <c r="W2075" s="9" t="s">
        <v>137</v>
      </c>
      <c r="X2075" s="9" t="s">
        <v>175</v>
      </c>
      <c r="Y2075" s="9" t="s">
        <v>137</v>
      </c>
      <c r="Z2075" s="9" t="s">
        <v>164</v>
      </c>
      <c r="AA2075" s="9" t="s">
        <v>165</v>
      </c>
      <c r="AB2075" s="9" t="s">
        <v>137</v>
      </c>
      <c r="AC2075" s="9" t="s">
        <v>147</v>
      </c>
      <c r="AD2075" s="9" t="s">
        <v>148</v>
      </c>
      <c r="AE2075" s="9"/>
      <c r="AF2075" s="9"/>
      <c r="AG2075" s="9" t="s">
        <v>166</v>
      </c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 t="s">
        <v>179</v>
      </c>
      <c r="BQ2075" s="9"/>
      <c r="BR2075" s="9" t="s">
        <v>247</v>
      </c>
      <c r="BS2075" s="9"/>
      <c r="BT2075" s="9"/>
      <c r="BU2075" s="9"/>
      <c r="BV2075" s="9"/>
      <c r="BW2075" s="9"/>
      <c r="BX2075" s="9"/>
      <c r="BY2075" s="9"/>
      <c r="BZ2075" s="9"/>
      <c r="CA2075" s="10"/>
      <c r="CB2075" s="10" t="str">
        <f t="shared" si="5"/>
        <v/>
      </c>
      <c r="CC2075" s="10"/>
      <c r="CD2075" s="9" t="str">
        <f t="shared" si="2"/>
        <v/>
      </c>
      <c r="CE2075" s="9" t="s">
        <v>168</v>
      </c>
      <c r="CF2075" s="9" t="s">
        <v>188</v>
      </c>
      <c r="CG2075" s="9">
        <f>IF(CF2075="","",VLOOKUP(CF2075,Metadata!$D$2:$H$20,2,FALSE))</f>
        <v>17500</v>
      </c>
      <c r="CH2075" s="9">
        <f>IF(CF2075="","",VLOOKUP(CF2075,Metadata!$D$2:$H$20,4,FALSE))</f>
        <v>15000</v>
      </c>
      <c r="CI2075" s="9">
        <f>IF(CF2075="","",VLOOKUP(CF2075,Metadata!$D$2:$H$20,5,FALSE))</f>
        <v>20000</v>
      </c>
      <c r="CJ2075" s="9">
        <f t="shared" si="3"/>
        <v>17500</v>
      </c>
      <c r="CK2075" s="9" t="s">
        <v>153</v>
      </c>
      <c r="CL2075" s="10">
        <v>4</v>
      </c>
      <c r="CM2075" s="10">
        <v>5</v>
      </c>
      <c r="CN2075" s="10">
        <v>5</v>
      </c>
      <c r="CO2075" s="10">
        <v>5</v>
      </c>
      <c r="CP2075" s="10">
        <v>6</v>
      </c>
      <c r="CQ2075" s="10">
        <v>7</v>
      </c>
      <c r="CR2075" s="10">
        <v>5</v>
      </c>
      <c r="CS2075" s="10">
        <v>7</v>
      </c>
      <c r="CT2075" s="10">
        <v>7</v>
      </c>
      <c r="CU2075" s="10">
        <v>4</v>
      </c>
      <c r="CV2075" s="10">
        <v>4</v>
      </c>
      <c r="CW2075" s="10">
        <v>3</v>
      </c>
      <c r="CX2075" s="10">
        <v>4</v>
      </c>
      <c r="CY2075" s="10">
        <v>6</v>
      </c>
      <c r="CZ2075" s="10">
        <v>4</v>
      </c>
      <c r="DA2075" s="10">
        <v>6</v>
      </c>
      <c r="DB2075" s="10">
        <v>2</v>
      </c>
      <c r="DC2075" s="10">
        <v>3</v>
      </c>
      <c r="DD2075" s="10">
        <v>3</v>
      </c>
      <c r="DE2075" s="10">
        <v>7</v>
      </c>
      <c r="DF2075" s="10">
        <v>4</v>
      </c>
      <c r="DG2075" s="10">
        <v>3</v>
      </c>
      <c r="DH2075" s="10">
        <v>2</v>
      </c>
      <c r="DI2075" s="10">
        <v>7</v>
      </c>
      <c r="DJ2075" s="10">
        <v>2</v>
      </c>
      <c r="DK2075" s="10">
        <v>4</v>
      </c>
      <c r="DL2075" s="10">
        <v>4</v>
      </c>
      <c r="DM2075" s="9" t="s">
        <v>154</v>
      </c>
      <c r="DN2075" s="10">
        <v>1997</v>
      </c>
      <c r="DO2075" s="9">
        <f t="shared" si="8"/>
        <v>24</v>
      </c>
      <c r="DP2075" s="9" t="s">
        <v>155</v>
      </c>
      <c r="DQ2075" s="9" t="s">
        <v>210</v>
      </c>
      <c r="DR2075" s="9" t="s">
        <v>157</v>
      </c>
      <c r="DS2075" s="9" t="s">
        <v>137</v>
      </c>
      <c r="DT2075" s="9" t="s">
        <v>657</v>
      </c>
      <c r="DU2075" s="9" t="s">
        <v>168</v>
      </c>
      <c r="DV2075" s="9" t="str">
        <f>VLOOKUP(DU2075,Metadata!$B$2:$C$7,2,FALSE)</f>
        <v>0 - 3 years</v>
      </c>
    </row>
    <row r="2076" spans="1:126">
      <c r="A2076" s="13">
        <v>2075</v>
      </c>
      <c r="B2076" s="9" t="s">
        <v>135</v>
      </c>
      <c r="C2076" s="9" t="str">
        <f>VLOOKUP(B2076,Metadata!$M$2:$N$6,2,FALSE)</f>
        <v>Permanent Employee</v>
      </c>
      <c r="D2076" s="9" t="s">
        <v>159</v>
      </c>
      <c r="E2076" s="9" t="s">
        <v>137</v>
      </c>
      <c r="F2076" s="9" t="s">
        <v>138</v>
      </c>
      <c r="G2076" s="9" t="s">
        <v>172</v>
      </c>
      <c r="H2076" s="9" t="str">
        <f>IF(G2076="","",VLOOKUP(G2076,Metadata!$J$2:$K$22,2,FALSE))</f>
        <v>Porto Metropolitan Area</v>
      </c>
      <c r="I2076" s="9" t="s">
        <v>138</v>
      </c>
      <c r="J2076" s="9" t="str">
        <f>IF(I2076="","",VLOOKUP(I2076,Metadata!$P$2:$Q$43,2,FALSE))</f>
        <v>Europe</v>
      </c>
      <c r="K2076" s="9" t="str">
        <f t="shared" si="0"/>
        <v>Portugal</v>
      </c>
      <c r="L2076" s="9" t="s">
        <v>172</v>
      </c>
      <c r="M2076" s="9" t="str">
        <f>IF(L2076="","",VLOOKUP(L2076,Metadata!$J$2:$K$22,2,FALSE))</f>
        <v>Porto Metropolitan Area</v>
      </c>
      <c r="N2076" s="9" t="s">
        <v>214</v>
      </c>
      <c r="O2076" s="9" t="s">
        <v>239</v>
      </c>
      <c r="P2076" s="9" t="s">
        <v>191</v>
      </c>
      <c r="Q2076" s="10" t="str">
        <f t="shared" si="1"/>
        <v>Remote Job (full or flexible)</v>
      </c>
      <c r="R2076" s="10">
        <v>6</v>
      </c>
      <c r="S2076" s="9" t="s">
        <v>192</v>
      </c>
      <c r="T2076" s="9" t="s">
        <v>137</v>
      </c>
      <c r="U2076" s="9" t="str">
        <f>IF(S2076&lt;&gt;"",S2076,IF(T2076&lt;&gt;"",VLOOKUP(T2076,Metadata!$S$2:$T$228,2,FALSE),""))</f>
        <v>Back-End Developer</v>
      </c>
      <c r="V2076" s="9" t="s">
        <v>144</v>
      </c>
      <c r="W2076" s="9" t="s">
        <v>137</v>
      </c>
      <c r="X2076" s="9" t="s">
        <v>175</v>
      </c>
      <c r="Y2076" s="9" t="s">
        <v>137</v>
      </c>
      <c r="Z2076" s="9" t="s">
        <v>184</v>
      </c>
      <c r="AA2076" s="9" t="s">
        <v>165</v>
      </c>
      <c r="AB2076" s="9" t="s">
        <v>253</v>
      </c>
      <c r="AC2076" s="9" t="s">
        <v>147</v>
      </c>
      <c r="AD2076" s="9" t="s">
        <v>148</v>
      </c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 t="s">
        <v>186</v>
      </c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10"/>
      <c r="CB2076" s="10" t="str">
        <f t="shared" si="5"/>
        <v/>
      </c>
      <c r="CC2076" s="10"/>
      <c r="CD2076" s="9" t="str">
        <f t="shared" si="2"/>
        <v/>
      </c>
      <c r="CE2076" s="9" t="s">
        <v>168</v>
      </c>
      <c r="CF2076" s="9" t="s">
        <v>225</v>
      </c>
      <c r="CG2076" s="9">
        <f>IF(CF2076="","",VLOOKUP(CF2076,Metadata!$D$2:$H$20,2,FALSE))</f>
        <v>22500</v>
      </c>
      <c r="CH2076" s="9">
        <f>IF(CF2076="","",VLOOKUP(CF2076,Metadata!$D$2:$H$20,4,FALSE))</f>
        <v>20000</v>
      </c>
      <c r="CI2076" s="9">
        <f>IF(CF2076="","",VLOOKUP(CF2076,Metadata!$D$2:$H$20,5,FALSE))</f>
        <v>25000</v>
      </c>
      <c r="CJ2076" s="9">
        <f t="shared" si="3"/>
        <v>22500</v>
      </c>
      <c r="CK2076" s="9" t="s">
        <v>153</v>
      </c>
      <c r="CL2076" s="10">
        <v>5</v>
      </c>
      <c r="CM2076" s="10">
        <v>3</v>
      </c>
      <c r="CN2076" s="10">
        <v>4</v>
      </c>
      <c r="CO2076" s="10">
        <v>5</v>
      </c>
      <c r="CP2076" s="10">
        <v>5</v>
      </c>
      <c r="CQ2076" s="10">
        <v>5</v>
      </c>
      <c r="CR2076" s="10">
        <v>7</v>
      </c>
      <c r="CS2076" s="10">
        <v>6</v>
      </c>
      <c r="CT2076" s="10">
        <v>5</v>
      </c>
      <c r="CU2076" s="10">
        <v>6</v>
      </c>
      <c r="CV2076" s="10">
        <v>6</v>
      </c>
      <c r="CW2076" s="10">
        <v>4</v>
      </c>
      <c r="CX2076" s="10">
        <v>6</v>
      </c>
      <c r="CY2076" s="10">
        <v>7</v>
      </c>
      <c r="CZ2076" s="10">
        <v>6</v>
      </c>
      <c r="DA2076" s="10">
        <v>6</v>
      </c>
      <c r="DB2076" s="10">
        <v>6</v>
      </c>
      <c r="DC2076" s="10">
        <v>6</v>
      </c>
      <c r="DD2076" s="10">
        <v>5</v>
      </c>
      <c r="DE2076" s="10">
        <v>7</v>
      </c>
      <c r="DF2076" s="10">
        <v>6</v>
      </c>
      <c r="DG2076" s="10">
        <v>7</v>
      </c>
      <c r="DH2076" s="10">
        <v>6</v>
      </c>
      <c r="DI2076" s="10">
        <v>7</v>
      </c>
      <c r="DJ2076" s="10">
        <v>6</v>
      </c>
      <c r="DK2076" s="10">
        <v>6</v>
      </c>
      <c r="DL2076" s="10">
        <v>6</v>
      </c>
      <c r="DM2076" s="9" t="s">
        <v>154</v>
      </c>
      <c r="DN2076" s="10">
        <v>1996</v>
      </c>
      <c r="DO2076" s="9">
        <f t="shared" si="8"/>
        <v>25</v>
      </c>
      <c r="DP2076" s="9" t="s">
        <v>155</v>
      </c>
      <c r="DQ2076" s="9" t="s">
        <v>202</v>
      </c>
      <c r="DR2076" s="9" t="s">
        <v>157</v>
      </c>
      <c r="DS2076" s="9" t="s">
        <v>137</v>
      </c>
      <c r="DT2076" s="9" t="s">
        <v>657</v>
      </c>
      <c r="DU2076" s="9" t="s">
        <v>168</v>
      </c>
      <c r="DV2076" s="9" t="str">
        <f>VLOOKUP(DU2076,Metadata!$B$2:$C$7,2,FALSE)</f>
        <v>0 - 3 years</v>
      </c>
    </row>
    <row r="2077" spans="1:126">
      <c r="A2077" s="13">
        <v>2076</v>
      </c>
      <c r="B2077" s="9" t="s">
        <v>135</v>
      </c>
      <c r="C2077" s="9" t="str">
        <f>VLOOKUP(B2077,Metadata!$M$2:$N$6,2,FALSE)</f>
        <v>Permanent Employee</v>
      </c>
      <c r="D2077" s="9" t="s">
        <v>159</v>
      </c>
      <c r="E2077" s="9" t="s">
        <v>137</v>
      </c>
      <c r="F2077" s="9" t="s">
        <v>138</v>
      </c>
      <c r="G2077" s="9" t="s">
        <v>172</v>
      </c>
      <c r="H2077" s="9" t="str">
        <f>IF(G2077="","",VLOOKUP(G2077,Metadata!$J$2:$K$22,2,FALSE))</f>
        <v>Porto Metropolitan Area</v>
      </c>
      <c r="I2077" s="9" t="s">
        <v>320</v>
      </c>
      <c r="J2077" s="9" t="str">
        <f>IF(I2077="","",VLOOKUP(I2077,Metadata!$P$2:$Q$43,2,FALSE))</f>
        <v>Europe</v>
      </c>
      <c r="K2077" s="9" t="str">
        <f t="shared" si="0"/>
        <v>International</v>
      </c>
      <c r="L2077" s="9" t="s">
        <v>137</v>
      </c>
      <c r="M2077" s="9" t="str">
        <f>IF(L2077="","",VLOOKUP(L2077,Metadata!$J$2:$K$22,2,FALSE))</f>
        <v/>
      </c>
      <c r="N2077" s="9" t="s">
        <v>141</v>
      </c>
      <c r="O2077" s="9" t="s">
        <v>137</v>
      </c>
      <c r="P2077" s="9" t="s">
        <v>142</v>
      </c>
      <c r="Q2077" s="10" t="str">
        <f t="shared" si="1"/>
        <v>Full Office Job</v>
      </c>
      <c r="R2077" s="10">
        <v>7</v>
      </c>
      <c r="S2077" s="9" t="s">
        <v>161</v>
      </c>
      <c r="T2077" s="9" t="s">
        <v>137</v>
      </c>
      <c r="U2077" s="9" t="str">
        <f>IF(S2077&lt;&gt;"",S2077,IF(T2077&lt;&gt;"",VLOOKUP(T2077,Metadata!$S$2:$T$228,2,FALSE),""))</f>
        <v>Full-Stack Developer</v>
      </c>
      <c r="V2077" s="9" t="s">
        <v>400</v>
      </c>
      <c r="W2077" s="9" t="s">
        <v>137</v>
      </c>
      <c r="X2077" s="9" t="s">
        <v>163</v>
      </c>
      <c r="Y2077" s="9" t="s">
        <v>137</v>
      </c>
      <c r="Z2077" s="9" t="s">
        <v>184</v>
      </c>
      <c r="AA2077" s="9" t="s">
        <v>165</v>
      </c>
      <c r="AB2077" s="9" t="s">
        <v>137</v>
      </c>
      <c r="AC2077" s="9" t="s">
        <v>147</v>
      </c>
      <c r="AD2077" s="9"/>
      <c r="AE2077" s="9"/>
      <c r="AF2077" s="9"/>
      <c r="AG2077" s="9"/>
      <c r="AH2077" s="9"/>
      <c r="AI2077" s="9"/>
      <c r="AJ2077" s="9" t="s">
        <v>185</v>
      </c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 t="s">
        <v>178</v>
      </c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 t="s">
        <v>186</v>
      </c>
      <c r="BO2077" s="9"/>
      <c r="BP2077" s="9"/>
      <c r="BQ2077" s="9"/>
      <c r="BR2077" s="9" t="s">
        <v>247</v>
      </c>
      <c r="BS2077" s="9"/>
      <c r="BT2077" s="9"/>
      <c r="BU2077" s="9"/>
      <c r="BV2077" s="9"/>
      <c r="BW2077" s="9"/>
      <c r="BX2077" s="9"/>
      <c r="BY2077" s="9"/>
      <c r="BZ2077" s="9" t="s">
        <v>748</v>
      </c>
      <c r="CA2077" s="10"/>
      <c r="CB2077" s="10" t="str">
        <f t="shared" si="5"/>
        <v/>
      </c>
      <c r="CC2077" s="10"/>
      <c r="CD2077" s="9" t="str">
        <f t="shared" si="2"/>
        <v/>
      </c>
      <c r="CE2077" s="9" t="s">
        <v>168</v>
      </c>
      <c r="CF2077" s="9" t="s">
        <v>152</v>
      </c>
      <c r="CG2077" s="9">
        <f>IF(CF2077="","",VLOOKUP(CF2077,Metadata!$D$2:$H$20,2,FALSE))</f>
        <v>32500</v>
      </c>
      <c r="CH2077" s="9">
        <f>IF(CF2077="","",VLOOKUP(CF2077,Metadata!$D$2:$H$20,4,FALSE))</f>
        <v>30000</v>
      </c>
      <c r="CI2077" s="9">
        <f>IF(CF2077="","",VLOOKUP(CF2077,Metadata!$D$2:$H$20,5,FALSE))</f>
        <v>35000</v>
      </c>
      <c r="CJ2077" s="9">
        <f t="shared" si="3"/>
        <v>32500</v>
      </c>
      <c r="CK2077" s="9" t="s">
        <v>153</v>
      </c>
      <c r="CL2077" s="10">
        <v>6</v>
      </c>
      <c r="CM2077" s="10">
        <v>2</v>
      </c>
      <c r="CN2077" s="10">
        <v>7</v>
      </c>
      <c r="CO2077" s="10">
        <v>7</v>
      </c>
      <c r="CP2077" s="10">
        <v>5</v>
      </c>
      <c r="CQ2077" s="10">
        <v>5</v>
      </c>
      <c r="CR2077" s="10">
        <v>7</v>
      </c>
      <c r="CS2077" s="10">
        <v>6</v>
      </c>
      <c r="CT2077" s="10">
        <v>6</v>
      </c>
      <c r="CU2077" s="10">
        <v>6</v>
      </c>
      <c r="CV2077" s="10">
        <v>5</v>
      </c>
      <c r="CW2077" s="10">
        <v>3</v>
      </c>
      <c r="CX2077" s="10">
        <v>5</v>
      </c>
      <c r="CY2077" s="10">
        <v>6</v>
      </c>
      <c r="CZ2077" s="10">
        <v>6</v>
      </c>
      <c r="DA2077" s="10">
        <v>6</v>
      </c>
      <c r="DB2077" s="10">
        <v>5</v>
      </c>
      <c r="DC2077" s="10">
        <v>7</v>
      </c>
      <c r="DD2077" s="10">
        <v>5</v>
      </c>
      <c r="DE2077" s="10">
        <v>7</v>
      </c>
      <c r="DF2077" s="10">
        <v>7</v>
      </c>
      <c r="DG2077" s="10">
        <v>7</v>
      </c>
      <c r="DH2077" s="10">
        <v>6</v>
      </c>
      <c r="DI2077" s="10">
        <v>6</v>
      </c>
      <c r="DJ2077" s="10">
        <v>3</v>
      </c>
      <c r="DK2077" s="10">
        <v>6</v>
      </c>
      <c r="DL2077" s="10">
        <v>6</v>
      </c>
      <c r="DM2077" s="9" t="s">
        <v>154</v>
      </c>
      <c r="DN2077" s="10">
        <v>1991</v>
      </c>
      <c r="DO2077" s="9">
        <f t="shared" si="8"/>
        <v>30</v>
      </c>
      <c r="DP2077" s="9" t="s">
        <v>155</v>
      </c>
      <c r="DQ2077" s="9" t="s">
        <v>156</v>
      </c>
      <c r="DR2077" s="9" t="s">
        <v>157</v>
      </c>
      <c r="DS2077" s="9" t="s">
        <v>137</v>
      </c>
      <c r="DT2077" s="9" t="s">
        <v>657</v>
      </c>
      <c r="DU2077" s="9" t="s">
        <v>223</v>
      </c>
      <c r="DV2077" s="9" t="str">
        <f>VLOOKUP(DU2077,Metadata!$B$2:$C$7,2,FALSE)</f>
        <v>3 - 6 years</v>
      </c>
    </row>
    <row r="2078" spans="1:126">
      <c r="A2078" s="13">
        <v>2077</v>
      </c>
      <c r="B2078" s="9" t="s">
        <v>135</v>
      </c>
      <c r="C2078" s="9" t="str">
        <f>VLOOKUP(B2078,Metadata!$M$2:$N$6,2,FALSE)</f>
        <v>Permanent Employee</v>
      </c>
      <c r="D2078" s="9" t="s">
        <v>136</v>
      </c>
      <c r="E2078" s="9" t="s">
        <v>137</v>
      </c>
      <c r="F2078" s="9" t="s">
        <v>138</v>
      </c>
      <c r="G2078" s="9" t="s">
        <v>172</v>
      </c>
      <c r="H2078" s="9" t="str">
        <f>IF(G2078="","",VLOOKUP(G2078,Metadata!$J$2:$K$22,2,FALSE))</f>
        <v>Porto Metropolitan Area</v>
      </c>
      <c r="I2078" s="9" t="s">
        <v>138</v>
      </c>
      <c r="J2078" s="9" t="str">
        <f>IF(I2078="","",VLOOKUP(I2078,Metadata!$P$2:$Q$43,2,FALSE))</f>
        <v>Europe</v>
      </c>
      <c r="K2078" s="9" t="str">
        <f t="shared" si="0"/>
        <v>Portugal</v>
      </c>
      <c r="L2078" s="9" t="s">
        <v>172</v>
      </c>
      <c r="M2078" s="9" t="str">
        <f>IF(L2078="","",VLOOKUP(L2078,Metadata!$J$2:$K$22,2,FALSE))</f>
        <v>Porto Metropolitan Area</v>
      </c>
      <c r="N2078" s="9" t="s">
        <v>214</v>
      </c>
      <c r="O2078" s="9" t="s">
        <v>136</v>
      </c>
      <c r="P2078" s="9" t="s">
        <v>191</v>
      </c>
      <c r="Q2078" s="10" t="str">
        <f t="shared" si="1"/>
        <v>Remote Job (full or flexible)</v>
      </c>
      <c r="R2078" s="10">
        <v>4</v>
      </c>
      <c r="S2078" s="9" t="s">
        <v>161</v>
      </c>
      <c r="T2078" s="9" t="s">
        <v>137</v>
      </c>
      <c r="U2078" s="9" t="str">
        <f>IF(S2078&lt;&gt;"",S2078,IF(T2078&lt;&gt;"",VLOOKUP(T2078,Metadata!$S$2:$T$228,2,FALSE),""))</f>
        <v>Full-Stack Developer</v>
      </c>
      <c r="V2078" s="9" t="s">
        <v>276</v>
      </c>
      <c r="W2078" s="9" t="s">
        <v>137</v>
      </c>
      <c r="X2078" s="9" t="s">
        <v>163</v>
      </c>
      <c r="Y2078" s="9" t="s">
        <v>137</v>
      </c>
      <c r="Z2078" s="9" t="s">
        <v>164</v>
      </c>
      <c r="AA2078" s="9" t="s">
        <v>165</v>
      </c>
      <c r="AB2078" s="9" t="s">
        <v>137</v>
      </c>
      <c r="AC2078" s="9" t="s">
        <v>147</v>
      </c>
      <c r="AD2078" s="9"/>
      <c r="AE2078" s="9"/>
      <c r="AF2078" s="9"/>
      <c r="AG2078" s="9" t="s">
        <v>166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 t="s">
        <v>178</v>
      </c>
      <c r="BB2078" s="9"/>
      <c r="BC2078" s="9"/>
      <c r="BD2078" s="9"/>
      <c r="BE2078" s="9"/>
      <c r="BF2078" s="9"/>
      <c r="BG2078" s="9"/>
      <c r="BH2078" s="9"/>
      <c r="BI2078" s="9"/>
      <c r="BJ2078" s="9" t="s">
        <v>167</v>
      </c>
      <c r="BK2078" s="9"/>
      <c r="BL2078" s="9"/>
      <c r="BM2078" s="9"/>
      <c r="BN2078" s="9"/>
      <c r="BO2078" s="9"/>
      <c r="BP2078" s="9"/>
      <c r="BQ2078" s="9"/>
      <c r="BR2078" s="9" t="s">
        <v>247</v>
      </c>
      <c r="BS2078" s="9"/>
      <c r="BT2078" s="9"/>
      <c r="BU2078" s="9"/>
      <c r="BV2078" s="9"/>
      <c r="BW2078" s="9"/>
      <c r="BX2078" s="9"/>
      <c r="BY2078" s="9"/>
      <c r="BZ2078" s="9"/>
      <c r="CA2078" s="10"/>
      <c r="CB2078" s="10" t="str">
        <f t="shared" si="5"/>
        <v/>
      </c>
      <c r="CC2078" s="10"/>
      <c r="CD2078" s="9" t="str">
        <f t="shared" si="2"/>
        <v/>
      </c>
      <c r="CE2078" s="9" t="s">
        <v>232</v>
      </c>
      <c r="CF2078" s="9" t="s">
        <v>188</v>
      </c>
      <c r="CG2078" s="9">
        <f>IF(CF2078="","",VLOOKUP(CF2078,Metadata!$D$2:$H$20,2,FALSE))</f>
        <v>17500</v>
      </c>
      <c r="CH2078" s="9">
        <f>IF(CF2078="","",VLOOKUP(CF2078,Metadata!$D$2:$H$20,4,FALSE))</f>
        <v>15000</v>
      </c>
      <c r="CI2078" s="9">
        <f>IF(CF2078="","",VLOOKUP(CF2078,Metadata!$D$2:$H$20,5,FALSE))</f>
        <v>20000</v>
      </c>
      <c r="CJ2078" s="9">
        <f t="shared" si="3"/>
        <v>17500</v>
      </c>
      <c r="CK2078" s="9" t="s">
        <v>153</v>
      </c>
      <c r="CL2078" s="10">
        <v>6</v>
      </c>
      <c r="CM2078" s="10">
        <v>3</v>
      </c>
      <c r="CN2078" s="10">
        <v>7</v>
      </c>
      <c r="CO2078" s="10">
        <v>6</v>
      </c>
      <c r="CP2078" s="10">
        <v>5</v>
      </c>
      <c r="CQ2078" s="10">
        <v>6</v>
      </c>
      <c r="CR2078" s="10">
        <v>6</v>
      </c>
      <c r="CS2078" s="10">
        <v>6</v>
      </c>
      <c r="CT2078" s="10">
        <v>6</v>
      </c>
      <c r="CU2078" s="10">
        <v>5</v>
      </c>
      <c r="CV2078" s="10">
        <v>6</v>
      </c>
      <c r="CW2078" s="10">
        <v>5</v>
      </c>
      <c r="CX2078" s="10">
        <v>5</v>
      </c>
      <c r="CY2078" s="10">
        <v>5</v>
      </c>
      <c r="CZ2078" s="10">
        <v>6</v>
      </c>
      <c r="DA2078" s="10">
        <v>6</v>
      </c>
      <c r="DB2078" s="10">
        <v>6</v>
      </c>
      <c r="DC2078" s="10">
        <v>6</v>
      </c>
      <c r="DD2078" s="10">
        <v>5</v>
      </c>
      <c r="DE2078" s="10">
        <v>5</v>
      </c>
      <c r="DF2078" s="10">
        <v>5</v>
      </c>
      <c r="DG2078" s="10">
        <v>6</v>
      </c>
      <c r="DH2078" s="10">
        <v>5</v>
      </c>
      <c r="DI2078" s="10">
        <v>3</v>
      </c>
      <c r="DJ2078" s="10">
        <v>3</v>
      </c>
      <c r="DK2078" s="10">
        <v>5</v>
      </c>
      <c r="DL2078" s="10">
        <v>2</v>
      </c>
      <c r="DM2078" s="9" t="s">
        <v>154</v>
      </c>
      <c r="DN2078" s="10">
        <v>1997</v>
      </c>
      <c r="DO2078" s="9">
        <f t="shared" si="8"/>
        <v>24</v>
      </c>
      <c r="DP2078" s="9" t="s">
        <v>155</v>
      </c>
      <c r="DQ2078" s="9" t="s">
        <v>156</v>
      </c>
      <c r="DR2078" s="9" t="s">
        <v>157</v>
      </c>
      <c r="DS2078" s="9" t="s">
        <v>137</v>
      </c>
      <c r="DT2078" s="9" t="s">
        <v>657</v>
      </c>
      <c r="DU2078" s="9" t="s">
        <v>233</v>
      </c>
      <c r="DV2078" s="9" t="str">
        <f>VLOOKUP(DU2078,Metadata!$B$2:$C$7,2,FALSE)</f>
        <v>0 - 3 years</v>
      </c>
    </row>
    <row r="2079" spans="1:126">
      <c r="A2079" s="13">
        <v>2078</v>
      </c>
      <c r="B2079" s="9" t="s">
        <v>135</v>
      </c>
      <c r="C2079" s="9" t="str">
        <f>VLOOKUP(B2079,Metadata!$M$2:$N$6,2,FALSE)</f>
        <v>Permanent Employee</v>
      </c>
      <c r="D2079" s="9" t="s">
        <v>159</v>
      </c>
      <c r="E2079" s="9" t="s">
        <v>137</v>
      </c>
      <c r="F2079" s="9" t="s">
        <v>138</v>
      </c>
      <c r="G2079" s="9" t="s">
        <v>140</v>
      </c>
      <c r="H2079" s="9" t="str">
        <f>IF(G2079="","",VLOOKUP(G2079,Metadata!$J$2:$K$22,2,FALSE))</f>
        <v>Lisbon Metropolitan Area</v>
      </c>
      <c r="I2079" s="9" t="s">
        <v>138</v>
      </c>
      <c r="J2079" s="9" t="str">
        <f>IF(I2079="","",VLOOKUP(I2079,Metadata!$P$2:$Q$43,2,FALSE))</f>
        <v>Europe</v>
      </c>
      <c r="K2079" s="9" t="str">
        <f t="shared" si="0"/>
        <v>Portugal</v>
      </c>
      <c r="L2079" s="9" t="s">
        <v>140</v>
      </c>
      <c r="M2079" s="9" t="str">
        <f>IF(L2079="","",VLOOKUP(L2079,Metadata!$J$2:$K$22,2,FALSE))</f>
        <v>Lisbon Metropolitan Area</v>
      </c>
      <c r="N2079" s="9" t="s">
        <v>214</v>
      </c>
      <c r="O2079" s="9" t="s">
        <v>136</v>
      </c>
      <c r="P2079" s="9" t="s">
        <v>191</v>
      </c>
      <c r="Q2079" s="10" t="str">
        <f t="shared" si="1"/>
        <v>Remote Job (full or flexible)</v>
      </c>
      <c r="R2079" s="10">
        <v>5</v>
      </c>
      <c r="S2079" s="9" t="s">
        <v>183</v>
      </c>
      <c r="T2079" s="9" t="s">
        <v>137</v>
      </c>
      <c r="U2079" s="9" t="str">
        <f>IF(S2079&lt;&gt;"",S2079,IF(T2079&lt;&gt;"",VLOOKUP(T2079,Metadata!$S$2:$T$228,2,FALSE),""))</f>
        <v>Product Owner/Product Manager</v>
      </c>
      <c r="V2079" s="9" t="s">
        <v>162</v>
      </c>
      <c r="W2079" s="9" t="s">
        <v>137</v>
      </c>
      <c r="X2079" s="9" t="s">
        <v>175</v>
      </c>
      <c r="Y2079" s="9" t="s">
        <v>137</v>
      </c>
      <c r="Z2079" s="9" t="s">
        <v>262</v>
      </c>
      <c r="AA2079" s="9" t="s">
        <v>137</v>
      </c>
      <c r="AB2079" s="9" t="s">
        <v>137</v>
      </c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 t="s">
        <v>178</v>
      </c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 t="s">
        <v>286</v>
      </c>
      <c r="BX2079" s="9"/>
      <c r="BY2079" s="9"/>
      <c r="BZ2079" s="9"/>
      <c r="CA2079" s="10"/>
      <c r="CB2079" s="10" t="str">
        <f t="shared" si="5"/>
        <v/>
      </c>
      <c r="CC2079" s="10"/>
      <c r="CD2079" s="9" t="str">
        <f t="shared" si="2"/>
        <v/>
      </c>
      <c r="CE2079" s="9" t="s">
        <v>168</v>
      </c>
      <c r="CF2079" s="9" t="s">
        <v>254</v>
      </c>
      <c r="CG2079" s="9">
        <f>IF(CF2079="","",VLOOKUP(CF2079,Metadata!$D$2:$H$20,2,FALSE))</f>
        <v>37500</v>
      </c>
      <c r="CH2079" s="9">
        <f>IF(CF2079="","",VLOOKUP(CF2079,Metadata!$D$2:$H$20,4,FALSE))</f>
        <v>35000</v>
      </c>
      <c r="CI2079" s="9">
        <f>IF(CF2079="","",VLOOKUP(CF2079,Metadata!$D$2:$H$20,5,FALSE))</f>
        <v>40000</v>
      </c>
      <c r="CJ2079" s="9">
        <f t="shared" si="3"/>
        <v>37500</v>
      </c>
      <c r="CK2079" s="9" t="s">
        <v>153</v>
      </c>
      <c r="CL2079" s="10">
        <v>2</v>
      </c>
      <c r="CM2079" s="10">
        <v>5</v>
      </c>
      <c r="CN2079" s="10">
        <v>6</v>
      </c>
      <c r="CO2079" s="10">
        <v>6</v>
      </c>
      <c r="CP2079" s="10">
        <v>5</v>
      </c>
      <c r="CQ2079" s="10">
        <v>6</v>
      </c>
      <c r="CR2079" s="10">
        <v>5</v>
      </c>
      <c r="CS2079" s="10">
        <v>6</v>
      </c>
      <c r="CT2079" s="10">
        <v>7</v>
      </c>
      <c r="CU2079" s="10">
        <v>6</v>
      </c>
      <c r="CV2079" s="10">
        <v>6</v>
      </c>
      <c r="CW2079" s="10">
        <v>5</v>
      </c>
      <c r="CX2079" s="10">
        <v>6</v>
      </c>
      <c r="CY2079" s="10">
        <v>4</v>
      </c>
      <c r="CZ2079" s="10">
        <v>5</v>
      </c>
      <c r="DA2079" s="10">
        <v>4</v>
      </c>
      <c r="DB2079" s="10">
        <v>4</v>
      </c>
      <c r="DC2079" s="10">
        <v>6</v>
      </c>
      <c r="DD2079" s="10">
        <v>5</v>
      </c>
      <c r="DE2079" s="10">
        <v>5</v>
      </c>
      <c r="DF2079" s="10">
        <v>5</v>
      </c>
      <c r="DG2079" s="10">
        <v>5</v>
      </c>
      <c r="DH2079" s="10">
        <v>4</v>
      </c>
      <c r="DI2079" s="10">
        <v>6</v>
      </c>
      <c r="DJ2079" s="10">
        <v>4</v>
      </c>
      <c r="DK2079" s="10">
        <v>6</v>
      </c>
      <c r="DL2079" s="10">
        <v>6</v>
      </c>
      <c r="DM2079" s="9" t="s">
        <v>154</v>
      </c>
      <c r="DN2079" s="10">
        <v>1983</v>
      </c>
      <c r="DO2079" s="9">
        <f t="shared" si="8"/>
        <v>38</v>
      </c>
      <c r="DP2079" s="9" t="s">
        <v>155</v>
      </c>
      <c r="DQ2079" s="9" t="s">
        <v>210</v>
      </c>
      <c r="DR2079" s="9" t="s">
        <v>157</v>
      </c>
      <c r="DS2079" s="9" t="s">
        <v>137</v>
      </c>
      <c r="DT2079" s="9" t="s">
        <v>657</v>
      </c>
      <c r="DU2079" s="9" t="s">
        <v>158</v>
      </c>
      <c r="DV2079" s="9" t="str">
        <f>VLOOKUP(DU2079,Metadata!$B$2:$C$7,2,FALSE)</f>
        <v>6+ years</v>
      </c>
    </row>
    <row r="2080" spans="1:126">
      <c r="A2080" s="13">
        <v>2079</v>
      </c>
      <c r="B2080" s="9" t="s">
        <v>135</v>
      </c>
      <c r="C2080" s="9" t="str">
        <f>VLOOKUP(B2080,Metadata!$M$2:$N$6,2,FALSE)</f>
        <v>Permanent Employee</v>
      </c>
      <c r="D2080" s="9" t="s">
        <v>159</v>
      </c>
      <c r="E2080" s="9" t="s">
        <v>137</v>
      </c>
      <c r="F2080" s="9" t="s">
        <v>138</v>
      </c>
      <c r="G2080" s="9" t="s">
        <v>140</v>
      </c>
      <c r="H2080" s="9" t="str">
        <f>IF(G2080="","",VLOOKUP(G2080,Metadata!$J$2:$K$22,2,FALSE))</f>
        <v>Lisbon Metropolitan Area</v>
      </c>
      <c r="I2080" s="9" t="s">
        <v>228</v>
      </c>
      <c r="J2080" s="9" t="str">
        <f>IF(I2080="","",VLOOKUP(I2080,Metadata!$P$2:$Q$43,2,FALSE))</f>
        <v>Europe</v>
      </c>
      <c r="K2080" s="9" t="str">
        <f t="shared" si="0"/>
        <v>International</v>
      </c>
      <c r="L2080" s="9" t="s">
        <v>137</v>
      </c>
      <c r="M2080" s="9" t="str">
        <f>IF(L2080="","",VLOOKUP(L2080,Metadata!$J$2:$K$22,2,FALSE))</f>
        <v/>
      </c>
      <c r="N2080" s="9" t="s">
        <v>141</v>
      </c>
      <c r="O2080" s="9" t="s">
        <v>137</v>
      </c>
      <c r="P2080" s="9" t="s">
        <v>191</v>
      </c>
      <c r="Q2080" s="10" t="str">
        <f t="shared" si="1"/>
        <v>Remote Job (full or flexible)</v>
      </c>
      <c r="R2080" s="10">
        <v>7</v>
      </c>
      <c r="S2080" s="9" t="s">
        <v>161</v>
      </c>
      <c r="T2080" s="9" t="s">
        <v>137</v>
      </c>
      <c r="U2080" s="9" t="str">
        <f>IF(S2080&lt;&gt;"",S2080,IF(T2080&lt;&gt;"",VLOOKUP(T2080,Metadata!$S$2:$T$228,2,FALSE),""))</f>
        <v>Full-Stack Developer</v>
      </c>
      <c r="V2080" s="9" t="s">
        <v>276</v>
      </c>
      <c r="W2080" s="9" t="s">
        <v>137</v>
      </c>
      <c r="X2080" s="9" t="s">
        <v>175</v>
      </c>
      <c r="Y2080" s="9" t="s">
        <v>137</v>
      </c>
      <c r="Z2080" s="9" t="s">
        <v>262</v>
      </c>
      <c r="AA2080" s="9" t="s">
        <v>165</v>
      </c>
      <c r="AB2080" s="9" t="s">
        <v>137</v>
      </c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 t="s">
        <v>199</v>
      </c>
      <c r="BM2080" s="9"/>
      <c r="BN2080" s="9" t="s">
        <v>186</v>
      </c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10"/>
      <c r="CB2080" s="10" t="str">
        <f t="shared" si="5"/>
        <v/>
      </c>
      <c r="CC2080" s="10"/>
      <c r="CD2080" s="9" t="str">
        <f t="shared" si="2"/>
        <v/>
      </c>
      <c r="CE2080" s="9" t="s">
        <v>168</v>
      </c>
      <c r="CF2080" s="9" t="s">
        <v>293</v>
      </c>
      <c r="CG2080" s="9">
        <f>IF(CF2080="","",VLOOKUP(CF2080,Metadata!$D$2:$H$20,2,FALSE))</f>
        <v>52500</v>
      </c>
      <c r="CH2080" s="9">
        <f>IF(CF2080="","",VLOOKUP(CF2080,Metadata!$D$2:$H$20,4,FALSE))</f>
        <v>50000</v>
      </c>
      <c r="CI2080" s="9">
        <f>IF(CF2080="","",VLOOKUP(CF2080,Metadata!$D$2:$H$20,5,FALSE))</f>
        <v>55000</v>
      </c>
      <c r="CJ2080" s="9">
        <f t="shared" si="3"/>
        <v>52500</v>
      </c>
      <c r="CK2080" s="9" t="s">
        <v>153</v>
      </c>
      <c r="CL2080" s="10">
        <v>7</v>
      </c>
      <c r="CM2080" s="10">
        <v>1</v>
      </c>
      <c r="CN2080" s="10">
        <v>7</v>
      </c>
      <c r="CO2080" s="10">
        <v>7</v>
      </c>
      <c r="CP2080" s="10">
        <v>5</v>
      </c>
      <c r="CQ2080" s="10">
        <v>5</v>
      </c>
      <c r="CR2080" s="10">
        <v>6</v>
      </c>
      <c r="CS2080" s="10">
        <v>6</v>
      </c>
      <c r="CT2080" s="10">
        <v>6</v>
      </c>
      <c r="CU2080" s="10">
        <v>6</v>
      </c>
      <c r="CV2080" s="10">
        <v>6</v>
      </c>
      <c r="CW2080" s="10">
        <v>2</v>
      </c>
      <c r="CX2080" s="10">
        <v>5</v>
      </c>
      <c r="CY2080" s="10">
        <v>4</v>
      </c>
      <c r="CZ2080" s="10">
        <v>5</v>
      </c>
      <c r="DA2080" s="10">
        <v>3</v>
      </c>
      <c r="DB2080" s="10">
        <v>4</v>
      </c>
      <c r="DC2080" s="10">
        <v>5</v>
      </c>
      <c r="DD2080" s="10">
        <v>4</v>
      </c>
      <c r="DE2080" s="10">
        <v>6</v>
      </c>
      <c r="DF2080" s="10">
        <v>4</v>
      </c>
      <c r="DG2080" s="10">
        <v>5</v>
      </c>
      <c r="DH2080" s="10">
        <v>5</v>
      </c>
      <c r="DI2080" s="10">
        <v>6</v>
      </c>
      <c r="DJ2080" s="10">
        <v>5</v>
      </c>
      <c r="DK2080" s="10">
        <v>4</v>
      </c>
      <c r="DL2080" s="10">
        <v>5</v>
      </c>
      <c r="DM2080" s="9" t="s">
        <v>154</v>
      </c>
      <c r="DN2080" s="10">
        <v>1993</v>
      </c>
      <c r="DO2080" s="9">
        <f t="shared" si="8"/>
        <v>28</v>
      </c>
      <c r="DP2080" s="9" t="s">
        <v>155</v>
      </c>
      <c r="DQ2080" s="9" t="s">
        <v>210</v>
      </c>
      <c r="DR2080" s="9" t="s">
        <v>157</v>
      </c>
      <c r="DS2080" s="9" t="s">
        <v>137</v>
      </c>
      <c r="DT2080" s="9" t="s">
        <v>657</v>
      </c>
      <c r="DU2080" s="9" t="s">
        <v>223</v>
      </c>
      <c r="DV2080" s="9" t="str">
        <f>VLOOKUP(DU2080,Metadata!$B$2:$C$7,2,FALSE)</f>
        <v>3 - 6 years</v>
      </c>
    </row>
    <row r="2081" spans="1:126">
      <c r="A2081" s="13">
        <v>2080</v>
      </c>
      <c r="B2081" s="9" t="s">
        <v>135</v>
      </c>
      <c r="C2081" s="9" t="str">
        <f>VLOOKUP(B2081,Metadata!$M$2:$N$6,2,FALSE)</f>
        <v>Permanent Employee</v>
      </c>
      <c r="D2081" s="9" t="s">
        <v>136</v>
      </c>
      <c r="E2081" s="9" t="s">
        <v>137</v>
      </c>
      <c r="F2081" s="9" t="s">
        <v>138</v>
      </c>
      <c r="G2081" s="9" t="s">
        <v>312</v>
      </c>
      <c r="H2081" s="9" t="str">
        <f>IF(G2081="","",VLOOKUP(G2081,Metadata!$J$2:$K$22,2,FALSE))</f>
        <v>South</v>
      </c>
      <c r="I2081" s="9" t="s">
        <v>138</v>
      </c>
      <c r="J2081" s="9" t="str">
        <f>IF(I2081="","",VLOOKUP(I2081,Metadata!$P$2:$Q$43,2,FALSE))</f>
        <v>Europe</v>
      </c>
      <c r="K2081" s="9" t="str">
        <f t="shared" si="0"/>
        <v>Portugal</v>
      </c>
      <c r="L2081" s="9" t="s">
        <v>312</v>
      </c>
      <c r="M2081" s="9" t="str">
        <f>IF(L2081="","",VLOOKUP(L2081,Metadata!$J$2:$K$22,2,FALSE))</f>
        <v>South</v>
      </c>
      <c r="N2081" s="9" t="s">
        <v>141</v>
      </c>
      <c r="O2081" s="9" t="s">
        <v>137</v>
      </c>
      <c r="P2081" s="9" t="s">
        <v>142</v>
      </c>
      <c r="Q2081" s="10" t="str">
        <f t="shared" si="1"/>
        <v>Full Office Job</v>
      </c>
      <c r="R2081" s="10">
        <v>5</v>
      </c>
      <c r="S2081" s="9" t="s">
        <v>216</v>
      </c>
      <c r="T2081" s="9" t="s">
        <v>137</v>
      </c>
      <c r="U2081" s="9" t="str">
        <f>IF(S2081&lt;&gt;"",S2081,IF(T2081&lt;&gt;"",VLOOKUP(T2081,Metadata!$S$2:$T$228,2,FALSE),""))</f>
        <v>Front-End Developer</v>
      </c>
      <c r="V2081" s="9" t="s">
        <v>174</v>
      </c>
      <c r="W2081" s="9" t="s">
        <v>137</v>
      </c>
      <c r="X2081" s="9" t="s">
        <v>163</v>
      </c>
      <c r="Y2081" s="9" t="s">
        <v>137</v>
      </c>
      <c r="Z2081" s="9" t="s">
        <v>262</v>
      </c>
      <c r="AA2081" s="9" t="s">
        <v>165</v>
      </c>
      <c r="AB2081" s="9" t="s">
        <v>137</v>
      </c>
      <c r="AC2081" s="9"/>
      <c r="AD2081" s="9"/>
      <c r="AE2081" s="9"/>
      <c r="AF2081" s="9" t="s">
        <v>243</v>
      </c>
      <c r="AG2081" s="9"/>
      <c r="AH2081" s="9"/>
      <c r="AI2081" s="9"/>
      <c r="AJ2081" s="9" t="s">
        <v>185</v>
      </c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 t="s">
        <v>178</v>
      </c>
      <c r="BB2081" s="9"/>
      <c r="BC2081" s="9"/>
      <c r="BD2081" s="9"/>
      <c r="BE2081" s="9"/>
      <c r="BF2081" s="9"/>
      <c r="BG2081" s="9"/>
      <c r="BH2081" s="9"/>
      <c r="BI2081" s="9"/>
      <c r="BJ2081" s="9" t="s">
        <v>167</v>
      </c>
      <c r="BK2081" s="9"/>
      <c r="BL2081" s="9"/>
      <c r="BM2081" s="9"/>
      <c r="BN2081" s="9" t="s">
        <v>186</v>
      </c>
      <c r="BO2081" s="9" t="s">
        <v>257</v>
      </c>
      <c r="BP2081" s="9"/>
      <c r="BQ2081" s="9"/>
      <c r="BR2081" s="9"/>
      <c r="BS2081" s="9" t="s">
        <v>200</v>
      </c>
      <c r="BT2081" s="9"/>
      <c r="BU2081" s="9"/>
      <c r="BV2081" s="9"/>
      <c r="BW2081" s="9"/>
      <c r="BX2081" s="9"/>
      <c r="BY2081" s="9"/>
      <c r="BZ2081" s="9"/>
      <c r="CA2081" s="10"/>
      <c r="CB2081" s="10" t="str">
        <f t="shared" si="5"/>
        <v/>
      </c>
      <c r="CC2081" s="10"/>
      <c r="CD2081" s="9" t="str">
        <f t="shared" si="2"/>
        <v/>
      </c>
      <c r="CE2081" s="9" t="s">
        <v>151</v>
      </c>
      <c r="CF2081" s="9" t="s">
        <v>169</v>
      </c>
      <c r="CG2081" s="9">
        <f>IF(CF2081="","",VLOOKUP(CF2081,Metadata!$D$2:$H$20,2,FALSE))</f>
        <v>12500</v>
      </c>
      <c r="CH2081" s="9">
        <f>IF(CF2081="","",VLOOKUP(CF2081,Metadata!$D$2:$H$20,4,FALSE))</f>
        <v>0</v>
      </c>
      <c r="CI2081" s="9">
        <f>IF(CF2081="","",VLOOKUP(CF2081,Metadata!$D$2:$H$20,5,FALSE))</f>
        <v>15000</v>
      </c>
      <c r="CJ2081" s="9">
        <f t="shared" si="3"/>
        <v>12500</v>
      </c>
      <c r="CK2081" s="9" t="s">
        <v>153</v>
      </c>
      <c r="CL2081" s="10">
        <v>4</v>
      </c>
      <c r="CM2081" s="10">
        <v>3</v>
      </c>
      <c r="CN2081" s="10">
        <v>7</v>
      </c>
      <c r="CO2081" s="10">
        <v>4</v>
      </c>
      <c r="CP2081" s="10">
        <v>6</v>
      </c>
      <c r="CQ2081" s="10">
        <v>4</v>
      </c>
      <c r="CR2081" s="10">
        <v>5</v>
      </c>
      <c r="CS2081" s="10">
        <v>7</v>
      </c>
      <c r="CT2081" s="10">
        <v>5</v>
      </c>
      <c r="CU2081" s="10">
        <v>5</v>
      </c>
      <c r="CV2081" s="10">
        <v>5</v>
      </c>
      <c r="CW2081" s="10">
        <v>6</v>
      </c>
      <c r="CX2081" s="10">
        <v>5</v>
      </c>
      <c r="CY2081" s="10">
        <v>1</v>
      </c>
      <c r="CZ2081" s="10">
        <v>5</v>
      </c>
      <c r="DA2081" s="10">
        <v>5</v>
      </c>
      <c r="DB2081" s="10">
        <v>5</v>
      </c>
      <c r="DC2081" s="10">
        <v>6</v>
      </c>
      <c r="DD2081" s="10">
        <v>2</v>
      </c>
      <c r="DE2081" s="10">
        <v>6</v>
      </c>
      <c r="DF2081" s="10">
        <v>4</v>
      </c>
      <c r="DG2081" s="10">
        <v>4</v>
      </c>
      <c r="DH2081" s="10">
        <v>4</v>
      </c>
      <c r="DI2081" s="10">
        <v>5</v>
      </c>
      <c r="DJ2081" s="10">
        <v>1</v>
      </c>
      <c r="DK2081" s="10">
        <v>5</v>
      </c>
      <c r="DL2081" s="10">
        <v>4</v>
      </c>
      <c r="DM2081" s="9" t="s">
        <v>154</v>
      </c>
      <c r="DN2081" s="10">
        <v>1987</v>
      </c>
      <c r="DO2081" s="9">
        <f t="shared" si="8"/>
        <v>34</v>
      </c>
      <c r="DP2081" s="9" t="s">
        <v>155</v>
      </c>
      <c r="DQ2081" s="9" t="s">
        <v>156</v>
      </c>
      <c r="DR2081" s="9" t="s">
        <v>157</v>
      </c>
      <c r="DS2081" s="9" t="s">
        <v>137</v>
      </c>
      <c r="DT2081" s="9" t="s">
        <v>657</v>
      </c>
      <c r="DU2081" s="9" t="s">
        <v>223</v>
      </c>
      <c r="DV2081" s="9" t="str">
        <f>VLOOKUP(DU2081,Metadata!$B$2:$C$7,2,FALSE)</f>
        <v>3 - 6 years</v>
      </c>
    </row>
    <row r="2082" spans="1:126">
      <c r="A2082" s="13">
        <v>2081</v>
      </c>
      <c r="B2082" s="9" t="s">
        <v>135</v>
      </c>
      <c r="C2082" s="9" t="str">
        <f>VLOOKUP(B2082,Metadata!$M$2:$N$6,2,FALSE)</f>
        <v>Permanent Employee</v>
      </c>
      <c r="D2082" s="9" t="s">
        <v>159</v>
      </c>
      <c r="E2082" s="9" t="s">
        <v>137</v>
      </c>
      <c r="F2082" s="9" t="s">
        <v>138</v>
      </c>
      <c r="G2082" s="9" t="s">
        <v>140</v>
      </c>
      <c r="H2082" s="9" t="str">
        <f>IF(G2082="","",VLOOKUP(G2082,Metadata!$J$2:$K$22,2,FALSE))</f>
        <v>Lisbon Metropolitan Area</v>
      </c>
      <c r="I2082" s="9" t="s">
        <v>138</v>
      </c>
      <c r="J2082" s="9" t="str">
        <f>IF(I2082="","",VLOOKUP(I2082,Metadata!$P$2:$Q$43,2,FALSE))</f>
        <v>Europe</v>
      </c>
      <c r="K2082" s="9" t="str">
        <f t="shared" si="0"/>
        <v>Portugal</v>
      </c>
      <c r="L2082" s="9" t="s">
        <v>140</v>
      </c>
      <c r="M2082" s="9" t="str">
        <f>IF(L2082="","",VLOOKUP(L2082,Metadata!$J$2:$K$22,2,FALSE))</f>
        <v>Lisbon Metropolitan Area</v>
      </c>
      <c r="N2082" s="9" t="s">
        <v>214</v>
      </c>
      <c r="O2082" s="9" t="s">
        <v>259</v>
      </c>
      <c r="P2082" s="9" t="s">
        <v>142</v>
      </c>
      <c r="Q2082" s="10" t="str">
        <f t="shared" si="1"/>
        <v>Full Office Job</v>
      </c>
      <c r="R2082" s="10">
        <v>3</v>
      </c>
      <c r="S2082" s="9" t="s">
        <v>161</v>
      </c>
      <c r="T2082" s="9" t="s">
        <v>137</v>
      </c>
      <c r="U2082" s="9" t="str">
        <f>IF(S2082&lt;&gt;"",S2082,IF(T2082&lt;&gt;"",VLOOKUP(T2082,Metadata!$S$2:$T$228,2,FALSE),""))</f>
        <v>Full-Stack Developer</v>
      </c>
      <c r="V2082" s="9" t="s">
        <v>207</v>
      </c>
      <c r="W2082" s="9" t="s">
        <v>137</v>
      </c>
      <c r="X2082" s="9" t="s">
        <v>208</v>
      </c>
      <c r="Y2082" s="9" t="s">
        <v>137</v>
      </c>
      <c r="Z2082" s="9" t="s">
        <v>184</v>
      </c>
      <c r="AA2082" s="9" t="s">
        <v>165</v>
      </c>
      <c r="AB2082" s="9" t="s">
        <v>137</v>
      </c>
      <c r="AC2082" s="9" t="s">
        <v>147</v>
      </c>
      <c r="AD2082" s="9"/>
      <c r="AE2082" s="9" t="s">
        <v>194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 t="s">
        <v>178</v>
      </c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198</v>
      </c>
      <c r="BL2082" s="9"/>
      <c r="BM2082" s="9"/>
      <c r="BN2082" s="9"/>
      <c r="BO2082" s="9"/>
      <c r="BP2082" s="9"/>
      <c r="BQ2082" s="9"/>
      <c r="BR2082" s="9" t="s">
        <v>247</v>
      </c>
      <c r="BS2082" s="9"/>
      <c r="BT2082" s="9"/>
      <c r="BU2082" s="9"/>
      <c r="BV2082" s="9"/>
      <c r="BW2082" s="9"/>
      <c r="BX2082" s="9"/>
      <c r="BY2082" s="9"/>
      <c r="BZ2082" s="9"/>
      <c r="CA2082" s="10"/>
      <c r="CB2082" s="10" t="str">
        <f t="shared" si="5"/>
        <v/>
      </c>
      <c r="CC2082" s="10"/>
      <c r="CD2082" s="9" t="str">
        <f t="shared" si="2"/>
        <v/>
      </c>
      <c r="CE2082" s="9" t="s">
        <v>168</v>
      </c>
      <c r="CF2082" s="9" t="s">
        <v>188</v>
      </c>
      <c r="CG2082" s="9">
        <f>IF(CF2082="","",VLOOKUP(CF2082,Metadata!$D$2:$H$20,2,FALSE))</f>
        <v>17500</v>
      </c>
      <c r="CH2082" s="9">
        <f>IF(CF2082="","",VLOOKUP(CF2082,Metadata!$D$2:$H$20,4,FALSE))</f>
        <v>15000</v>
      </c>
      <c r="CI2082" s="9">
        <f>IF(CF2082="","",VLOOKUP(CF2082,Metadata!$D$2:$H$20,5,FALSE))</f>
        <v>20000</v>
      </c>
      <c r="CJ2082" s="9">
        <f t="shared" si="3"/>
        <v>17500</v>
      </c>
      <c r="CK2082" s="9" t="s">
        <v>153</v>
      </c>
      <c r="CL2082" s="10">
        <v>2</v>
      </c>
      <c r="CM2082" s="10">
        <v>3</v>
      </c>
      <c r="CN2082" s="10">
        <v>5</v>
      </c>
      <c r="CO2082" s="10">
        <v>6</v>
      </c>
      <c r="CP2082" s="10">
        <v>5</v>
      </c>
      <c r="CQ2082" s="10">
        <v>6</v>
      </c>
      <c r="CR2082" s="10">
        <v>4</v>
      </c>
      <c r="CS2082" s="10">
        <v>5</v>
      </c>
      <c r="CT2082" s="10">
        <v>5</v>
      </c>
      <c r="CU2082" s="10">
        <v>5</v>
      </c>
      <c r="CV2082" s="10">
        <v>4</v>
      </c>
      <c r="CW2082" s="10">
        <v>5</v>
      </c>
      <c r="CX2082" s="10">
        <v>5</v>
      </c>
      <c r="CY2082" s="10">
        <v>5</v>
      </c>
      <c r="CZ2082" s="10">
        <v>4</v>
      </c>
      <c r="DA2082" s="10">
        <v>5</v>
      </c>
      <c r="DB2082" s="10">
        <v>5</v>
      </c>
      <c r="DC2082" s="10">
        <v>5</v>
      </c>
      <c r="DD2082" s="10">
        <v>5</v>
      </c>
      <c r="DE2082" s="10">
        <v>5</v>
      </c>
      <c r="DF2082" s="10">
        <v>5</v>
      </c>
      <c r="DG2082" s="10">
        <v>5</v>
      </c>
      <c r="DH2082" s="10">
        <v>5</v>
      </c>
      <c r="DI2082" s="10">
        <v>5</v>
      </c>
      <c r="DJ2082" s="10">
        <v>5</v>
      </c>
      <c r="DK2082" s="10">
        <v>5</v>
      </c>
      <c r="DL2082" s="10">
        <v>5</v>
      </c>
      <c r="DM2082" s="9" t="s">
        <v>154</v>
      </c>
      <c r="DN2082" s="10">
        <v>1996</v>
      </c>
      <c r="DO2082" s="9">
        <f t="shared" si="8"/>
        <v>25</v>
      </c>
      <c r="DP2082" s="9" t="s">
        <v>155</v>
      </c>
      <c r="DQ2082" s="9" t="s">
        <v>202</v>
      </c>
      <c r="DR2082" s="9" t="s">
        <v>157</v>
      </c>
      <c r="DS2082" s="9" t="s">
        <v>137</v>
      </c>
      <c r="DT2082" s="9" t="s">
        <v>657</v>
      </c>
      <c r="DU2082" s="9" t="s">
        <v>168</v>
      </c>
      <c r="DV2082" s="9" t="str">
        <f>VLOOKUP(DU2082,Metadata!$B$2:$C$7,2,FALSE)</f>
        <v>0 - 3 years</v>
      </c>
    </row>
    <row r="2083" spans="1:126">
      <c r="A2083" s="13">
        <v>2082</v>
      </c>
      <c r="B2083" s="9" t="s">
        <v>135</v>
      </c>
      <c r="C2083" s="9" t="str">
        <f>VLOOKUP(B2083,Metadata!$M$2:$N$6,2,FALSE)</f>
        <v>Permanent Employee</v>
      </c>
      <c r="D2083" s="9" t="s">
        <v>159</v>
      </c>
      <c r="E2083" s="9" t="s">
        <v>137</v>
      </c>
      <c r="F2083" s="9" t="s">
        <v>138</v>
      </c>
      <c r="G2083" s="9" t="s">
        <v>140</v>
      </c>
      <c r="H2083" s="9" t="str">
        <f>IF(G2083="","",VLOOKUP(G2083,Metadata!$J$2:$K$22,2,FALSE))</f>
        <v>Lisbon Metropolitan Area</v>
      </c>
      <c r="I2083" s="9" t="s">
        <v>289</v>
      </c>
      <c r="J2083" s="9" t="str">
        <f>IF(I2083="","",VLOOKUP(I2083,Metadata!$P$2:$Q$43,2,FALSE))</f>
        <v>Europe</v>
      </c>
      <c r="K2083" s="9" t="str">
        <f t="shared" si="0"/>
        <v>International</v>
      </c>
      <c r="L2083" s="9" t="s">
        <v>137</v>
      </c>
      <c r="M2083" s="9" t="str">
        <f>IF(L2083="","",VLOOKUP(L2083,Metadata!$J$2:$K$22,2,FALSE))</f>
        <v/>
      </c>
      <c r="N2083" s="9" t="s">
        <v>141</v>
      </c>
      <c r="O2083" s="9" t="s">
        <v>137</v>
      </c>
      <c r="P2083" s="9" t="s">
        <v>191</v>
      </c>
      <c r="Q2083" s="10" t="str">
        <f t="shared" si="1"/>
        <v>Remote Job (full or flexible)</v>
      </c>
      <c r="R2083" s="10">
        <v>7</v>
      </c>
      <c r="S2083" s="9" t="s">
        <v>183</v>
      </c>
      <c r="T2083" s="9" t="s">
        <v>137</v>
      </c>
      <c r="U2083" s="9" t="str">
        <f>IF(S2083&lt;&gt;"",S2083,IF(T2083&lt;&gt;"",VLOOKUP(T2083,Metadata!$S$2:$T$228,2,FALSE),""))</f>
        <v>Product Owner/Product Manager</v>
      </c>
      <c r="V2083" s="9" t="s">
        <v>261</v>
      </c>
      <c r="W2083" s="9" t="s">
        <v>137</v>
      </c>
      <c r="X2083" s="9" t="s">
        <v>163</v>
      </c>
      <c r="Y2083" s="9" t="s">
        <v>137</v>
      </c>
      <c r="Z2083" s="9" t="s">
        <v>184</v>
      </c>
      <c r="AA2083" s="9" t="s">
        <v>137</v>
      </c>
      <c r="AB2083" s="9" t="s">
        <v>137</v>
      </c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 t="s">
        <v>150</v>
      </c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 t="s">
        <v>150</v>
      </c>
      <c r="BZ2083" s="9" t="s">
        <v>137</v>
      </c>
      <c r="CA2083" s="10"/>
      <c r="CB2083" s="10" t="str">
        <f t="shared" si="5"/>
        <v/>
      </c>
      <c r="CC2083" s="10"/>
      <c r="CD2083" s="9" t="str">
        <f t="shared" si="2"/>
        <v/>
      </c>
      <c r="CE2083" s="9" t="s">
        <v>168</v>
      </c>
      <c r="CF2083" s="9" t="s">
        <v>293</v>
      </c>
      <c r="CG2083" s="9">
        <f>IF(CF2083="","",VLOOKUP(CF2083,Metadata!$D$2:$H$20,2,FALSE))</f>
        <v>52500</v>
      </c>
      <c r="CH2083" s="9">
        <f>IF(CF2083="","",VLOOKUP(CF2083,Metadata!$D$2:$H$20,4,FALSE))</f>
        <v>50000</v>
      </c>
      <c r="CI2083" s="9">
        <f>IF(CF2083="","",VLOOKUP(CF2083,Metadata!$D$2:$H$20,5,FALSE))</f>
        <v>55000</v>
      </c>
      <c r="CJ2083" s="9">
        <f t="shared" si="3"/>
        <v>52500</v>
      </c>
      <c r="CK2083" s="9" t="s">
        <v>189</v>
      </c>
      <c r="CL2083" s="10">
        <v>3</v>
      </c>
      <c r="CM2083" s="10">
        <v>5</v>
      </c>
      <c r="CN2083" s="10">
        <v>7</v>
      </c>
      <c r="CO2083" s="10">
        <v>7</v>
      </c>
      <c r="CP2083" s="10">
        <v>4</v>
      </c>
      <c r="CQ2083" s="10">
        <v>5</v>
      </c>
      <c r="CR2083" s="10">
        <v>7</v>
      </c>
      <c r="CS2083" s="10">
        <v>7</v>
      </c>
      <c r="CT2083" s="10">
        <v>6</v>
      </c>
      <c r="CU2083" s="10">
        <v>7</v>
      </c>
      <c r="CV2083" s="10">
        <v>7</v>
      </c>
      <c r="CW2083" s="10">
        <v>4</v>
      </c>
      <c r="CX2083" s="10">
        <v>6</v>
      </c>
      <c r="CY2083" s="10">
        <v>3</v>
      </c>
      <c r="CZ2083" s="10">
        <v>4</v>
      </c>
      <c r="DA2083" s="10">
        <v>2</v>
      </c>
      <c r="DB2083" s="10">
        <v>1</v>
      </c>
      <c r="DC2083" s="10">
        <v>7</v>
      </c>
      <c r="DD2083" s="10">
        <v>2</v>
      </c>
      <c r="DE2083" s="10">
        <v>6</v>
      </c>
      <c r="DF2083" s="10">
        <v>3</v>
      </c>
      <c r="DG2083" s="10">
        <v>7</v>
      </c>
      <c r="DH2083" s="10">
        <v>7</v>
      </c>
      <c r="DI2083" s="10">
        <v>7</v>
      </c>
      <c r="DJ2083" s="10">
        <v>1</v>
      </c>
      <c r="DK2083" s="10">
        <v>1</v>
      </c>
      <c r="DL2083" s="10">
        <v>7</v>
      </c>
      <c r="DM2083" s="9" t="s">
        <v>749</v>
      </c>
      <c r="DN2083" s="10">
        <v>1986</v>
      </c>
      <c r="DO2083" s="9">
        <f t="shared" si="8"/>
        <v>35</v>
      </c>
      <c r="DP2083" s="9" t="s">
        <v>222</v>
      </c>
      <c r="DQ2083" s="9" t="s">
        <v>210</v>
      </c>
      <c r="DR2083" s="9" t="s">
        <v>137</v>
      </c>
      <c r="DS2083" s="9" t="s">
        <v>750</v>
      </c>
      <c r="DT2083" s="9" t="s">
        <v>657</v>
      </c>
      <c r="DU2083" s="9" t="s">
        <v>203</v>
      </c>
      <c r="DV2083" s="9" t="str">
        <f>VLOOKUP(DU2083,Metadata!$B$2:$C$7,2,FALSE)</f>
        <v>6+ years</v>
      </c>
    </row>
    <row r="2084" spans="1:126">
      <c r="A2084" s="13">
        <v>2083</v>
      </c>
      <c r="B2084" s="9" t="s">
        <v>135</v>
      </c>
      <c r="C2084" s="9" t="str">
        <f>VLOOKUP(B2084,Metadata!$M$2:$N$6,2,FALSE)</f>
        <v>Permanent Employee</v>
      </c>
      <c r="D2084" s="9" t="s">
        <v>159</v>
      </c>
      <c r="E2084" s="9" t="s">
        <v>137</v>
      </c>
      <c r="F2084" s="9" t="s">
        <v>138</v>
      </c>
      <c r="G2084" s="9" t="s">
        <v>283</v>
      </c>
      <c r="H2084" s="9" t="str">
        <f>IF(G2084="","",VLOOKUP(G2084,Metadata!$J$2:$K$22,2,FALSE))</f>
        <v>Lisbon Metropolitan Area</v>
      </c>
      <c r="I2084" s="9" t="s">
        <v>138</v>
      </c>
      <c r="J2084" s="9" t="str">
        <f>IF(I2084="","",VLOOKUP(I2084,Metadata!$P$2:$Q$43,2,FALSE))</f>
        <v>Europe</v>
      </c>
      <c r="K2084" s="9" t="str">
        <f t="shared" si="0"/>
        <v>Portugal</v>
      </c>
      <c r="L2084" s="9" t="s">
        <v>140</v>
      </c>
      <c r="M2084" s="9" t="str">
        <f>IF(L2084="","",VLOOKUP(L2084,Metadata!$J$2:$K$22,2,FALSE))</f>
        <v>Lisbon Metropolitan Area</v>
      </c>
      <c r="N2084" s="9" t="s">
        <v>141</v>
      </c>
      <c r="O2084" s="9" t="s">
        <v>137</v>
      </c>
      <c r="P2084" s="9" t="s">
        <v>191</v>
      </c>
      <c r="Q2084" s="10" t="str">
        <f t="shared" si="1"/>
        <v>Remote Job (full or flexible)</v>
      </c>
      <c r="R2084" s="10">
        <v>5</v>
      </c>
      <c r="S2084" s="9" t="s">
        <v>260</v>
      </c>
      <c r="T2084" s="9" t="s">
        <v>137</v>
      </c>
      <c r="U2084" s="9" t="str">
        <f>IF(S2084&lt;&gt;"",S2084,IF(T2084&lt;&gt;"",VLOOKUP(T2084,Metadata!$S$2:$T$228,2,FALSE),""))</f>
        <v>DevOps Engineer</v>
      </c>
      <c r="V2084" s="9" t="s">
        <v>207</v>
      </c>
      <c r="W2084" s="9" t="s">
        <v>137</v>
      </c>
      <c r="X2084" s="9" t="s">
        <v>208</v>
      </c>
      <c r="Y2084" s="9" t="s">
        <v>137</v>
      </c>
      <c r="Z2084" s="9" t="s">
        <v>218</v>
      </c>
      <c r="AA2084" s="9" t="s">
        <v>137</v>
      </c>
      <c r="AB2084" s="9" t="s">
        <v>253</v>
      </c>
      <c r="AC2084" s="9" t="s">
        <v>147</v>
      </c>
      <c r="AD2084" s="9"/>
      <c r="AE2084" s="9"/>
      <c r="AF2084" s="9" t="s">
        <v>243</v>
      </c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 t="s">
        <v>150</v>
      </c>
      <c r="BZ2084" s="9" t="s">
        <v>137</v>
      </c>
      <c r="CA2084" s="10"/>
      <c r="CB2084" s="10" t="str">
        <f t="shared" si="5"/>
        <v/>
      </c>
      <c r="CC2084" s="10"/>
      <c r="CD2084" s="9" t="str">
        <f t="shared" si="2"/>
        <v/>
      </c>
      <c r="CE2084" s="9" t="s">
        <v>151</v>
      </c>
      <c r="CF2084" s="9" t="s">
        <v>225</v>
      </c>
      <c r="CG2084" s="9">
        <f>IF(CF2084="","",VLOOKUP(CF2084,Metadata!$D$2:$H$20,2,FALSE))</f>
        <v>22500</v>
      </c>
      <c r="CH2084" s="9">
        <f>IF(CF2084="","",VLOOKUP(CF2084,Metadata!$D$2:$H$20,4,FALSE))</f>
        <v>20000</v>
      </c>
      <c r="CI2084" s="9">
        <f>IF(CF2084="","",VLOOKUP(CF2084,Metadata!$D$2:$H$20,5,FALSE))</f>
        <v>25000</v>
      </c>
      <c r="CJ2084" s="9">
        <f t="shared" si="3"/>
        <v>22500</v>
      </c>
      <c r="CK2084" s="9" t="s">
        <v>153</v>
      </c>
      <c r="CL2084" s="10">
        <v>3</v>
      </c>
      <c r="CM2084" s="10">
        <v>5</v>
      </c>
      <c r="CN2084" s="10">
        <v>6</v>
      </c>
      <c r="CO2084" s="10">
        <v>7</v>
      </c>
      <c r="CP2084" s="10">
        <v>5</v>
      </c>
      <c r="CQ2084" s="10">
        <v>6</v>
      </c>
      <c r="CR2084" s="10">
        <v>5</v>
      </c>
      <c r="CS2084" s="10">
        <v>5</v>
      </c>
      <c r="CT2084" s="10">
        <v>4</v>
      </c>
      <c r="CU2084" s="10">
        <v>4</v>
      </c>
      <c r="CV2084" s="10">
        <v>5</v>
      </c>
      <c r="CW2084" s="10">
        <v>5</v>
      </c>
      <c r="CX2084" s="10">
        <v>6</v>
      </c>
      <c r="CY2084" s="10">
        <v>4</v>
      </c>
      <c r="CZ2084" s="10">
        <v>4</v>
      </c>
      <c r="DA2084" s="10">
        <v>6</v>
      </c>
      <c r="DB2084" s="10">
        <v>3</v>
      </c>
      <c r="DC2084" s="10">
        <v>7</v>
      </c>
      <c r="DD2084" s="10">
        <v>6</v>
      </c>
      <c r="DE2084" s="10">
        <v>5</v>
      </c>
      <c r="DF2084" s="10">
        <v>5</v>
      </c>
      <c r="DG2084" s="10">
        <v>7</v>
      </c>
      <c r="DH2084" s="10">
        <v>4</v>
      </c>
      <c r="DI2084" s="10">
        <v>5</v>
      </c>
      <c r="DJ2084" s="10">
        <v>7</v>
      </c>
      <c r="DK2084" s="10">
        <v>5</v>
      </c>
      <c r="DL2084" s="10">
        <v>4</v>
      </c>
      <c r="DM2084" s="9" t="s">
        <v>154</v>
      </c>
      <c r="DN2084" s="10">
        <v>1990</v>
      </c>
      <c r="DO2084" s="9">
        <f t="shared" si="8"/>
        <v>31</v>
      </c>
      <c r="DP2084" s="9" t="s">
        <v>155</v>
      </c>
      <c r="DQ2084" s="9" t="s">
        <v>210</v>
      </c>
      <c r="DR2084" s="9" t="s">
        <v>157</v>
      </c>
      <c r="DS2084" s="9" t="s">
        <v>137</v>
      </c>
      <c r="DT2084" s="9" t="s">
        <v>657</v>
      </c>
      <c r="DU2084" s="9" t="s">
        <v>158</v>
      </c>
      <c r="DV2084" s="9" t="str">
        <f>VLOOKUP(DU2084,Metadata!$B$2:$C$7,2,FALSE)</f>
        <v>6+ years</v>
      </c>
    </row>
    <row r="2085" spans="1:126">
      <c r="A2085" s="13">
        <v>2084</v>
      </c>
      <c r="B2085" s="9" t="s">
        <v>135</v>
      </c>
      <c r="C2085" s="9" t="str">
        <f>VLOOKUP(B2085,Metadata!$M$2:$N$6,2,FALSE)</f>
        <v>Permanent Employee</v>
      </c>
      <c r="D2085" s="9" t="s">
        <v>159</v>
      </c>
      <c r="E2085" s="9" t="s">
        <v>137</v>
      </c>
      <c r="F2085" s="9" t="s">
        <v>138</v>
      </c>
      <c r="G2085" s="9" t="s">
        <v>140</v>
      </c>
      <c r="H2085" s="9" t="str">
        <f>IF(G2085="","",VLOOKUP(G2085,Metadata!$J$2:$K$22,2,FALSE))</f>
        <v>Lisbon Metropolitan Area</v>
      </c>
      <c r="I2085" s="9" t="s">
        <v>643</v>
      </c>
      <c r="J2085" s="9" t="str">
        <f>IF(I2085="","",VLOOKUP(I2085,Metadata!$P$2:$Q$43,2,FALSE))</f>
        <v>Europe</v>
      </c>
      <c r="K2085" s="9" t="str">
        <f t="shared" si="0"/>
        <v>International</v>
      </c>
      <c r="L2085" s="9" t="s">
        <v>137</v>
      </c>
      <c r="M2085" s="9" t="str">
        <f>IF(L2085="","",VLOOKUP(L2085,Metadata!$J$2:$K$22,2,FALSE))</f>
        <v/>
      </c>
      <c r="N2085" s="9" t="s">
        <v>141</v>
      </c>
      <c r="O2085" s="9" t="s">
        <v>137</v>
      </c>
      <c r="P2085" s="9" t="s">
        <v>191</v>
      </c>
      <c r="Q2085" s="10" t="str">
        <f t="shared" si="1"/>
        <v>Remote Job (full or flexible)</v>
      </c>
      <c r="R2085" s="10">
        <v>7</v>
      </c>
      <c r="S2085" s="9" t="s">
        <v>137</v>
      </c>
      <c r="T2085" s="9" t="s">
        <v>647</v>
      </c>
      <c r="U2085" s="9" t="str">
        <f>IF(S2085&lt;&gt;"",S2085,IF(T2085&lt;&gt;"",VLOOKUP(T2085,Metadata!$S$2:$T$228,2,FALSE),""))</f>
        <v>Solutions Architect</v>
      </c>
      <c r="V2085" s="9" t="s">
        <v>268</v>
      </c>
      <c r="W2085" s="9" t="s">
        <v>137</v>
      </c>
      <c r="X2085" s="9" t="s">
        <v>145</v>
      </c>
      <c r="Y2085" s="9" t="s">
        <v>137</v>
      </c>
      <c r="Z2085" s="9" t="s">
        <v>218</v>
      </c>
      <c r="AA2085" s="9" t="s">
        <v>137</v>
      </c>
      <c r="AB2085" s="9" t="s">
        <v>137</v>
      </c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 t="s">
        <v>150</v>
      </c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 t="s">
        <v>150</v>
      </c>
      <c r="BZ2085" s="9" t="s">
        <v>137</v>
      </c>
      <c r="CA2085" s="10"/>
      <c r="CB2085" s="10" t="str">
        <f t="shared" si="5"/>
        <v/>
      </c>
      <c r="CC2085" s="10"/>
      <c r="CD2085" s="9" t="str">
        <f t="shared" si="2"/>
        <v/>
      </c>
      <c r="CE2085" s="9" t="s">
        <v>168</v>
      </c>
      <c r="CF2085" s="9" t="s">
        <v>588</v>
      </c>
      <c r="CG2085" s="9">
        <f>IF(CF2085="","",VLOOKUP(CF2085,Metadata!$D$2:$H$20,2,FALSE))</f>
        <v>87500</v>
      </c>
      <c r="CH2085" s="9">
        <f>IF(CF2085="","",VLOOKUP(CF2085,Metadata!$D$2:$H$20,4,FALSE))</f>
        <v>85000</v>
      </c>
      <c r="CI2085" s="9">
        <f>IF(CF2085="","",VLOOKUP(CF2085,Metadata!$D$2:$H$20,5,FALSE))</f>
        <v>90000</v>
      </c>
      <c r="CJ2085" s="9">
        <f t="shared" si="3"/>
        <v>87500</v>
      </c>
      <c r="CK2085" s="9" t="s">
        <v>153</v>
      </c>
      <c r="CL2085" s="10">
        <v>6</v>
      </c>
      <c r="CM2085" s="10">
        <v>2</v>
      </c>
      <c r="CN2085" s="10">
        <v>7</v>
      </c>
      <c r="CO2085" s="10">
        <v>7</v>
      </c>
      <c r="CP2085" s="10">
        <v>7</v>
      </c>
      <c r="CQ2085" s="10">
        <v>7</v>
      </c>
      <c r="CR2085" s="10">
        <v>7</v>
      </c>
      <c r="CS2085" s="10">
        <v>7</v>
      </c>
      <c r="CT2085" s="10">
        <v>7</v>
      </c>
      <c r="CU2085" s="10">
        <v>1</v>
      </c>
      <c r="CV2085" s="10">
        <v>7</v>
      </c>
      <c r="CW2085" s="10">
        <v>3</v>
      </c>
      <c r="CX2085" s="10">
        <v>7</v>
      </c>
      <c r="CY2085" s="10">
        <v>5</v>
      </c>
      <c r="CZ2085" s="10">
        <v>6</v>
      </c>
      <c r="DA2085" s="10">
        <v>4</v>
      </c>
      <c r="DB2085" s="10">
        <v>4</v>
      </c>
      <c r="DC2085" s="10">
        <v>6</v>
      </c>
      <c r="DD2085" s="10">
        <v>5</v>
      </c>
      <c r="DE2085" s="10">
        <v>7</v>
      </c>
      <c r="DF2085" s="10">
        <v>7</v>
      </c>
      <c r="DG2085" s="10">
        <v>7</v>
      </c>
      <c r="DH2085" s="10">
        <v>7</v>
      </c>
      <c r="DI2085" s="10">
        <v>1</v>
      </c>
      <c r="DJ2085" s="10">
        <v>5</v>
      </c>
      <c r="DK2085" s="10">
        <v>7</v>
      </c>
      <c r="DL2085" s="10">
        <v>1</v>
      </c>
      <c r="DM2085" s="9" t="s">
        <v>154</v>
      </c>
      <c r="DN2085" s="10">
        <v>1965</v>
      </c>
      <c r="DO2085" s="9">
        <f t="shared" si="8"/>
        <v>56</v>
      </c>
      <c r="DP2085" s="9" t="s">
        <v>155</v>
      </c>
      <c r="DQ2085" s="9" t="s">
        <v>210</v>
      </c>
      <c r="DR2085" s="9" t="s">
        <v>170</v>
      </c>
      <c r="DS2085" s="9" t="s">
        <v>137</v>
      </c>
      <c r="DT2085" s="9" t="s">
        <v>657</v>
      </c>
      <c r="DU2085" s="9" t="s">
        <v>158</v>
      </c>
      <c r="DV2085" s="9" t="str">
        <f>VLOOKUP(DU2085,Metadata!$B$2:$C$7,2,FALSE)</f>
        <v>6+ years</v>
      </c>
    </row>
    <row r="2086" spans="1:126">
      <c r="A2086" s="13">
        <v>2085</v>
      </c>
      <c r="B2086" s="9" t="s">
        <v>135</v>
      </c>
      <c r="C2086" s="9" t="str">
        <f>VLOOKUP(B2086,Metadata!$M$2:$N$6,2,FALSE)</f>
        <v>Permanent Employee</v>
      </c>
      <c r="D2086" s="9" t="s">
        <v>159</v>
      </c>
      <c r="E2086" s="9" t="s">
        <v>137</v>
      </c>
      <c r="F2086" s="9" t="s">
        <v>138</v>
      </c>
      <c r="G2086" s="9" t="s">
        <v>190</v>
      </c>
      <c r="H2086" s="9" t="str">
        <f>IF(G2086="","",VLOOKUP(G2086,Metadata!$J$2:$K$22,2,FALSE))</f>
        <v>North</v>
      </c>
      <c r="I2086" s="9" t="s">
        <v>138</v>
      </c>
      <c r="J2086" s="9" t="str">
        <f>IF(I2086="","",VLOOKUP(I2086,Metadata!$P$2:$Q$43,2,FALSE))</f>
        <v>Europe</v>
      </c>
      <c r="K2086" s="9" t="str">
        <f t="shared" si="0"/>
        <v>Portugal</v>
      </c>
      <c r="L2086" s="9" t="s">
        <v>190</v>
      </c>
      <c r="M2086" s="9" t="str">
        <f>IF(L2086="","",VLOOKUP(L2086,Metadata!$J$2:$K$22,2,FALSE))</f>
        <v>North</v>
      </c>
      <c r="N2086" s="9" t="s">
        <v>205</v>
      </c>
      <c r="O2086" s="9" t="s">
        <v>137</v>
      </c>
      <c r="P2086" s="9" t="s">
        <v>137</v>
      </c>
      <c r="Q2086" s="10" t="str">
        <f t="shared" si="1"/>
        <v>Full Office Job</v>
      </c>
      <c r="R2086" s="10">
        <v>4</v>
      </c>
      <c r="S2086" s="9" t="s">
        <v>290</v>
      </c>
      <c r="T2086" s="9" t="s">
        <v>137</v>
      </c>
      <c r="U2086" s="9" t="str">
        <f>IF(S2086&lt;&gt;"",S2086,IF(T2086&lt;&gt;"",VLOOKUP(T2086,Metadata!$S$2:$T$228,2,FALSE),""))</f>
        <v>Quality Assurance/Testing</v>
      </c>
      <c r="V2086" s="9" t="s">
        <v>276</v>
      </c>
      <c r="W2086" s="9" t="s">
        <v>137</v>
      </c>
      <c r="X2086" s="9" t="s">
        <v>145</v>
      </c>
      <c r="Y2086" s="9" t="s">
        <v>137</v>
      </c>
      <c r="Z2086" s="9" t="s">
        <v>184</v>
      </c>
      <c r="AA2086" s="9" t="s">
        <v>137</v>
      </c>
      <c r="AB2086" s="9" t="s">
        <v>253</v>
      </c>
      <c r="AC2086" s="9" t="s">
        <v>147</v>
      </c>
      <c r="AD2086" s="9"/>
      <c r="AE2086" s="9" t="s">
        <v>194</v>
      </c>
      <c r="AF2086" s="9"/>
      <c r="AG2086" s="9"/>
      <c r="AH2086" s="9"/>
      <c r="AI2086" s="9"/>
      <c r="AJ2086" s="9"/>
      <c r="AK2086" s="9"/>
      <c r="AL2086" s="9"/>
      <c r="AM2086" s="9"/>
      <c r="AN2086" s="9" t="s">
        <v>195</v>
      </c>
      <c r="AO2086" s="9"/>
      <c r="AP2086" s="9"/>
      <c r="AQ2086" s="9"/>
      <c r="AR2086" s="9"/>
      <c r="AS2086" s="9"/>
      <c r="AT2086" s="9"/>
      <c r="AU2086" s="9"/>
      <c r="AV2086" s="9" t="s">
        <v>270</v>
      </c>
      <c r="AW2086" s="9"/>
      <c r="AX2086" s="9" t="s">
        <v>196</v>
      </c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198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10"/>
      <c r="CB2086" s="10" t="str">
        <f t="shared" si="5"/>
        <v/>
      </c>
      <c r="CC2086" s="10"/>
      <c r="CD2086" s="9" t="str">
        <f t="shared" si="2"/>
        <v/>
      </c>
      <c r="CE2086" s="9" t="s">
        <v>151</v>
      </c>
      <c r="CF2086" s="9" t="s">
        <v>188</v>
      </c>
      <c r="CG2086" s="9">
        <f>IF(CF2086="","",VLOOKUP(CF2086,Metadata!$D$2:$H$20,2,FALSE))</f>
        <v>17500</v>
      </c>
      <c r="CH2086" s="9">
        <f>IF(CF2086="","",VLOOKUP(CF2086,Metadata!$D$2:$H$20,4,FALSE))</f>
        <v>15000</v>
      </c>
      <c r="CI2086" s="9">
        <f>IF(CF2086="","",VLOOKUP(CF2086,Metadata!$D$2:$H$20,5,FALSE))</f>
        <v>20000</v>
      </c>
      <c r="CJ2086" s="9">
        <f t="shared" si="3"/>
        <v>17500</v>
      </c>
      <c r="CK2086" s="9" t="s">
        <v>153</v>
      </c>
      <c r="CL2086" s="10">
        <v>2</v>
      </c>
      <c r="CM2086" s="10">
        <v>5</v>
      </c>
      <c r="CN2086" s="10">
        <v>5</v>
      </c>
      <c r="CO2086" s="10">
        <v>5</v>
      </c>
      <c r="CP2086" s="10">
        <v>7</v>
      </c>
      <c r="CQ2086" s="10">
        <v>7</v>
      </c>
      <c r="CR2086" s="10">
        <v>2</v>
      </c>
      <c r="CS2086" s="10">
        <v>4</v>
      </c>
      <c r="CT2086" s="10">
        <v>6</v>
      </c>
      <c r="CU2086" s="10">
        <v>5</v>
      </c>
      <c r="CV2086" s="10">
        <v>5</v>
      </c>
      <c r="CW2086" s="10">
        <v>1</v>
      </c>
      <c r="CX2086" s="10">
        <v>5</v>
      </c>
      <c r="CY2086" s="10">
        <v>2</v>
      </c>
      <c r="CZ2086" s="10">
        <v>5</v>
      </c>
      <c r="DA2086" s="10">
        <v>5</v>
      </c>
      <c r="DB2086" s="10">
        <v>1</v>
      </c>
      <c r="DC2086" s="10">
        <v>6</v>
      </c>
      <c r="DD2086" s="10">
        <v>1</v>
      </c>
      <c r="DE2086" s="10">
        <v>4</v>
      </c>
      <c r="DF2086" s="10">
        <v>5</v>
      </c>
      <c r="DG2086" s="10">
        <v>1</v>
      </c>
      <c r="DH2086" s="10">
        <v>4</v>
      </c>
      <c r="DI2086" s="10">
        <v>4</v>
      </c>
      <c r="DJ2086" s="10">
        <v>1</v>
      </c>
      <c r="DK2086" s="10">
        <v>2</v>
      </c>
      <c r="DL2086" s="10">
        <v>3</v>
      </c>
      <c r="DM2086" s="9" t="s">
        <v>154</v>
      </c>
      <c r="DN2086" s="10">
        <v>1982</v>
      </c>
      <c r="DO2086" s="9">
        <f t="shared" si="8"/>
        <v>39</v>
      </c>
      <c r="DP2086" s="9" t="s">
        <v>155</v>
      </c>
      <c r="DQ2086" s="9" t="s">
        <v>156</v>
      </c>
      <c r="DR2086" s="9" t="s">
        <v>157</v>
      </c>
      <c r="DS2086" s="9" t="s">
        <v>137</v>
      </c>
      <c r="DT2086" s="9" t="s">
        <v>657</v>
      </c>
      <c r="DU2086" s="9" t="s">
        <v>158</v>
      </c>
      <c r="DV2086" s="9" t="str">
        <f>VLOOKUP(DU2086,Metadata!$B$2:$C$7,2,FALSE)</f>
        <v>6+ years</v>
      </c>
    </row>
    <row r="2087" spans="1:126">
      <c r="A2087" s="13">
        <v>2086</v>
      </c>
      <c r="B2087" s="9" t="s">
        <v>135</v>
      </c>
      <c r="C2087" s="9" t="str">
        <f>VLOOKUP(B2087,Metadata!$M$2:$N$6,2,FALSE)</f>
        <v>Permanent Employee</v>
      </c>
      <c r="D2087" s="9" t="s">
        <v>159</v>
      </c>
      <c r="E2087" s="9" t="s">
        <v>137</v>
      </c>
      <c r="F2087" s="9" t="s">
        <v>138</v>
      </c>
      <c r="G2087" s="9" t="s">
        <v>172</v>
      </c>
      <c r="H2087" s="9" t="str">
        <f>IF(G2087="","",VLOOKUP(G2087,Metadata!$J$2:$K$22,2,FALSE))</f>
        <v>Porto Metropolitan Area</v>
      </c>
      <c r="I2087" s="9" t="s">
        <v>138</v>
      </c>
      <c r="J2087" s="9" t="str">
        <f>IF(I2087="","",VLOOKUP(I2087,Metadata!$P$2:$Q$43,2,FALSE))</f>
        <v>Europe</v>
      </c>
      <c r="K2087" s="9" t="str">
        <f t="shared" si="0"/>
        <v>Portugal</v>
      </c>
      <c r="L2087" s="9" t="s">
        <v>172</v>
      </c>
      <c r="M2087" s="9" t="str">
        <f>IF(L2087="","",VLOOKUP(L2087,Metadata!$J$2:$K$22,2,FALSE))</f>
        <v>Porto Metropolitan Area</v>
      </c>
      <c r="N2087" s="9" t="s">
        <v>141</v>
      </c>
      <c r="O2087" s="9" t="s">
        <v>137</v>
      </c>
      <c r="P2087" s="9" t="s">
        <v>142</v>
      </c>
      <c r="Q2087" s="10" t="str">
        <f t="shared" si="1"/>
        <v>Full Office Job</v>
      </c>
      <c r="R2087" s="10">
        <v>3</v>
      </c>
      <c r="S2087" s="9" t="s">
        <v>143</v>
      </c>
      <c r="T2087" s="9" t="s">
        <v>137</v>
      </c>
      <c r="U2087" s="9" t="str">
        <f>IF(S2087&lt;&gt;"",S2087,IF(T2087&lt;&gt;"",VLOOKUP(T2087,Metadata!$S$2:$T$228,2,FALSE),""))</f>
        <v>Technical Team Leader</v>
      </c>
      <c r="V2087" s="9" t="s">
        <v>137</v>
      </c>
      <c r="W2087" s="9" t="s">
        <v>751</v>
      </c>
      <c r="X2087" s="9" t="s">
        <v>145</v>
      </c>
      <c r="Y2087" s="9" t="s">
        <v>137</v>
      </c>
      <c r="Z2087" s="9" t="s">
        <v>184</v>
      </c>
      <c r="AA2087" s="9" t="s">
        <v>137</v>
      </c>
      <c r="AB2087" s="9" t="s">
        <v>253</v>
      </c>
      <c r="AC2087" s="9" t="s">
        <v>147</v>
      </c>
      <c r="AD2087" s="9" t="s">
        <v>148</v>
      </c>
      <c r="AE2087" s="9"/>
      <c r="AF2087" s="9" t="s">
        <v>243</v>
      </c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 t="s">
        <v>267</v>
      </c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 t="s">
        <v>219</v>
      </c>
      <c r="BR2087" s="9"/>
      <c r="BS2087" s="9"/>
      <c r="BT2087" s="9"/>
      <c r="BU2087" s="9"/>
      <c r="BV2087" s="9"/>
      <c r="BW2087" s="9"/>
      <c r="BX2087" s="9"/>
      <c r="BY2087" s="9"/>
      <c r="BZ2087" s="9"/>
      <c r="CA2087" s="10"/>
      <c r="CB2087" s="10" t="str">
        <f t="shared" si="5"/>
        <v/>
      </c>
      <c r="CC2087" s="10"/>
      <c r="CD2087" s="9" t="str">
        <f t="shared" si="2"/>
        <v/>
      </c>
      <c r="CE2087" s="9" t="s">
        <v>151</v>
      </c>
      <c r="CF2087" s="9" t="s">
        <v>293</v>
      </c>
      <c r="CG2087" s="9">
        <f>IF(CF2087="","",VLOOKUP(CF2087,Metadata!$D$2:$H$20,2,FALSE))</f>
        <v>52500</v>
      </c>
      <c r="CH2087" s="9">
        <f>IF(CF2087="","",VLOOKUP(CF2087,Metadata!$D$2:$H$20,4,FALSE))</f>
        <v>50000</v>
      </c>
      <c r="CI2087" s="9">
        <f>IF(CF2087="","",VLOOKUP(CF2087,Metadata!$D$2:$H$20,5,FALSE))</f>
        <v>55000</v>
      </c>
      <c r="CJ2087" s="9">
        <f t="shared" si="3"/>
        <v>52500</v>
      </c>
      <c r="CK2087" s="9" t="s">
        <v>189</v>
      </c>
      <c r="CL2087" s="10">
        <v>6</v>
      </c>
      <c r="CM2087" s="10">
        <v>3</v>
      </c>
      <c r="CN2087" s="10">
        <v>6</v>
      </c>
      <c r="CO2087" s="10">
        <v>6</v>
      </c>
      <c r="CP2087" s="10">
        <v>5</v>
      </c>
      <c r="CQ2087" s="10">
        <v>6</v>
      </c>
      <c r="CR2087" s="10">
        <v>4</v>
      </c>
      <c r="CS2087" s="10">
        <v>7</v>
      </c>
      <c r="CT2087" s="10">
        <v>7</v>
      </c>
      <c r="CU2087" s="10">
        <v>6</v>
      </c>
      <c r="CV2087" s="10">
        <v>4</v>
      </c>
      <c r="CW2087" s="10">
        <v>5</v>
      </c>
      <c r="CX2087" s="10">
        <v>5</v>
      </c>
      <c r="CY2087" s="10">
        <v>5</v>
      </c>
      <c r="CZ2087" s="10">
        <v>3</v>
      </c>
      <c r="DA2087" s="10">
        <v>6</v>
      </c>
      <c r="DB2087" s="10">
        <v>6</v>
      </c>
      <c r="DC2087" s="10">
        <v>7</v>
      </c>
      <c r="DD2087" s="10">
        <v>4</v>
      </c>
      <c r="DE2087" s="10">
        <v>6</v>
      </c>
      <c r="DF2087" s="10">
        <v>6</v>
      </c>
      <c r="DG2087" s="10">
        <v>7</v>
      </c>
      <c r="DH2087" s="10">
        <v>4</v>
      </c>
      <c r="DI2087" s="10">
        <v>5</v>
      </c>
      <c r="DJ2087" s="10">
        <v>5</v>
      </c>
      <c r="DK2087" s="10">
        <v>5</v>
      </c>
      <c r="DL2087" s="10">
        <v>4</v>
      </c>
      <c r="DM2087" s="9" t="s">
        <v>154</v>
      </c>
      <c r="DN2087" s="10">
        <v>1990</v>
      </c>
      <c r="DO2087" s="9">
        <f t="shared" si="8"/>
        <v>31</v>
      </c>
      <c r="DP2087" s="9" t="s">
        <v>155</v>
      </c>
      <c r="DQ2087" s="9" t="s">
        <v>202</v>
      </c>
      <c r="DR2087" s="9" t="s">
        <v>157</v>
      </c>
      <c r="DS2087" s="9" t="s">
        <v>137</v>
      </c>
      <c r="DT2087" s="9" t="s">
        <v>657</v>
      </c>
      <c r="DU2087" s="9" t="s">
        <v>203</v>
      </c>
      <c r="DV2087" s="9" t="str">
        <f>VLOOKUP(DU2087,Metadata!$B$2:$C$7,2,FALSE)</f>
        <v>6+ years</v>
      </c>
    </row>
    <row r="2088" spans="1:126">
      <c r="A2088" s="13">
        <v>2087</v>
      </c>
      <c r="B2088" s="9" t="s">
        <v>135</v>
      </c>
      <c r="C2088" s="9" t="str">
        <f>VLOOKUP(B2088,Metadata!$M$2:$N$6,2,FALSE)</f>
        <v>Permanent Employee</v>
      </c>
      <c r="D2088" s="9" t="s">
        <v>159</v>
      </c>
      <c r="E2088" s="9" t="s">
        <v>137</v>
      </c>
      <c r="F2088" s="9" t="s">
        <v>138</v>
      </c>
      <c r="G2088" s="9" t="s">
        <v>283</v>
      </c>
      <c r="H2088" s="9" t="str">
        <f>IF(G2088="","",VLOOKUP(G2088,Metadata!$J$2:$K$22,2,FALSE))</f>
        <v>Lisbon Metropolitan Area</v>
      </c>
      <c r="I2088" s="9" t="s">
        <v>138</v>
      </c>
      <c r="J2088" s="9" t="str">
        <f>IF(I2088="","",VLOOKUP(I2088,Metadata!$P$2:$Q$43,2,FALSE))</f>
        <v>Europe</v>
      </c>
      <c r="K2088" s="9" t="str">
        <f t="shared" si="0"/>
        <v>Portugal</v>
      </c>
      <c r="L2088" s="9" t="s">
        <v>140</v>
      </c>
      <c r="M2088" s="9" t="str">
        <f>IF(L2088="","",VLOOKUP(L2088,Metadata!$J$2:$K$22,2,FALSE))</f>
        <v>Lisbon Metropolitan Area</v>
      </c>
      <c r="N2088" s="9" t="s">
        <v>141</v>
      </c>
      <c r="O2088" s="9" t="s">
        <v>137</v>
      </c>
      <c r="P2088" s="9" t="s">
        <v>191</v>
      </c>
      <c r="Q2088" s="10" t="str">
        <f t="shared" si="1"/>
        <v>Remote Job (full or flexible)</v>
      </c>
      <c r="R2088" s="10">
        <v>6</v>
      </c>
      <c r="S2088" s="9" t="s">
        <v>192</v>
      </c>
      <c r="T2088" s="9" t="s">
        <v>137</v>
      </c>
      <c r="U2088" s="9" t="str">
        <f>IF(S2088&lt;&gt;"",S2088,IF(T2088&lt;&gt;"",VLOOKUP(T2088,Metadata!$S$2:$T$228,2,FALSE),""))</f>
        <v>Back-End Developer</v>
      </c>
      <c r="V2088" s="9" t="s">
        <v>207</v>
      </c>
      <c r="W2088" s="9" t="s">
        <v>137</v>
      </c>
      <c r="X2088" s="9" t="s">
        <v>208</v>
      </c>
      <c r="Y2088" s="9" t="s">
        <v>137</v>
      </c>
      <c r="Z2088" s="9" t="s">
        <v>218</v>
      </c>
      <c r="AA2088" s="9" t="s">
        <v>137</v>
      </c>
      <c r="AB2088" s="9" t="s">
        <v>137</v>
      </c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 t="s">
        <v>680</v>
      </c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 t="s">
        <v>680</v>
      </c>
      <c r="CA2088" s="10"/>
      <c r="CB2088" s="10" t="str">
        <f t="shared" si="5"/>
        <v/>
      </c>
      <c r="CC2088" s="10"/>
      <c r="CD2088" s="9" t="str">
        <f t="shared" si="2"/>
        <v/>
      </c>
      <c r="CE2088" s="9" t="s">
        <v>232</v>
      </c>
      <c r="CF2088" s="9" t="s">
        <v>236</v>
      </c>
      <c r="CG2088" s="9">
        <f>IF(CF2088="","",VLOOKUP(CF2088,Metadata!$D$2:$H$20,2,FALSE))</f>
        <v>47500</v>
      </c>
      <c r="CH2088" s="9">
        <f>IF(CF2088="","",VLOOKUP(CF2088,Metadata!$D$2:$H$20,4,FALSE))</f>
        <v>45000</v>
      </c>
      <c r="CI2088" s="9">
        <f>IF(CF2088="","",VLOOKUP(CF2088,Metadata!$D$2:$H$20,5,FALSE))</f>
        <v>50000</v>
      </c>
      <c r="CJ2088" s="9">
        <f t="shared" si="3"/>
        <v>47500</v>
      </c>
      <c r="CK2088" s="9" t="s">
        <v>153</v>
      </c>
      <c r="CL2088" s="10">
        <v>6</v>
      </c>
      <c r="CM2088" s="10">
        <v>1</v>
      </c>
      <c r="CN2088" s="10">
        <v>7</v>
      </c>
      <c r="CO2088" s="10">
        <v>6</v>
      </c>
      <c r="CP2088" s="10">
        <v>5</v>
      </c>
      <c r="CQ2088" s="10">
        <v>5</v>
      </c>
      <c r="CR2088" s="10">
        <v>6</v>
      </c>
      <c r="CS2088" s="10">
        <v>6</v>
      </c>
      <c r="CT2088" s="10">
        <v>4</v>
      </c>
      <c r="CU2088" s="10">
        <v>6</v>
      </c>
      <c r="CV2088" s="10">
        <v>6</v>
      </c>
      <c r="CW2088" s="10">
        <v>6</v>
      </c>
      <c r="CX2088" s="10">
        <v>7</v>
      </c>
      <c r="CY2088" s="10">
        <v>5</v>
      </c>
      <c r="CZ2088" s="10">
        <v>6</v>
      </c>
      <c r="DA2088" s="10">
        <v>5</v>
      </c>
      <c r="DB2088" s="10">
        <v>6</v>
      </c>
      <c r="DC2088" s="10">
        <v>7</v>
      </c>
      <c r="DD2088" s="10">
        <v>6</v>
      </c>
      <c r="DE2088" s="10">
        <v>7</v>
      </c>
      <c r="DF2088" s="10">
        <v>5</v>
      </c>
      <c r="DG2088" s="10">
        <v>6</v>
      </c>
      <c r="DH2088" s="10">
        <v>6</v>
      </c>
      <c r="DI2088" s="10">
        <v>6</v>
      </c>
      <c r="DJ2088" s="10">
        <v>6</v>
      </c>
      <c r="DK2088" s="10">
        <v>6</v>
      </c>
      <c r="DL2088" s="10">
        <v>6</v>
      </c>
      <c r="DM2088" s="9" t="s">
        <v>154</v>
      </c>
      <c r="DN2088" s="10">
        <v>1987</v>
      </c>
      <c r="DO2088" s="9">
        <f t="shared" si="8"/>
        <v>34</v>
      </c>
      <c r="DP2088" s="9" t="s">
        <v>155</v>
      </c>
      <c r="DQ2088" s="9" t="s">
        <v>227</v>
      </c>
      <c r="DR2088" s="9" t="s">
        <v>157</v>
      </c>
      <c r="DS2088" s="9" t="s">
        <v>137</v>
      </c>
      <c r="DT2088" s="9" t="s">
        <v>657</v>
      </c>
      <c r="DU2088" s="9" t="s">
        <v>203</v>
      </c>
      <c r="DV2088" s="9" t="str">
        <f>VLOOKUP(DU2088,Metadata!$B$2:$C$7,2,FALSE)</f>
        <v>6+ years</v>
      </c>
    </row>
    <row r="2089" spans="1:126">
      <c r="A2089" s="13">
        <v>2088</v>
      </c>
      <c r="B2089" s="9" t="s">
        <v>135</v>
      </c>
      <c r="C2089" s="9" t="str">
        <f>VLOOKUP(B2089,Metadata!$M$2:$N$6,2,FALSE)</f>
        <v>Permanent Employee</v>
      </c>
      <c r="D2089" s="9" t="s">
        <v>159</v>
      </c>
      <c r="E2089" s="9" t="s">
        <v>137</v>
      </c>
      <c r="F2089" s="9" t="s">
        <v>138</v>
      </c>
      <c r="G2089" s="9" t="s">
        <v>172</v>
      </c>
      <c r="H2089" s="9" t="str">
        <f>IF(G2089="","",VLOOKUP(G2089,Metadata!$J$2:$K$22,2,FALSE))</f>
        <v>Porto Metropolitan Area</v>
      </c>
      <c r="I2089" s="9" t="s">
        <v>138</v>
      </c>
      <c r="J2089" s="9" t="str">
        <f>IF(I2089="","",VLOOKUP(I2089,Metadata!$P$2:$Q$43,2,FALSE))</f>
        <v>Europe</v>
      </c>
      <c r="K2089" s="9" t="str">
        <f t="shared" si="0"/>
        <v>Portugal</v>
      </c>
      <c r="L2089" s="9" t="s">
        <v>140</v>
      </c>
      <c r="M2089" s="9" t="str">
        <f>IF(L2089="","",VLOOKUP(L2089,Metadata!$J$2:$K$22,2,FALSE))</f>
        <v>Lisbon Metropolitan Area</v>
      </c>
      <c r="N2089" s="9" t="s">
        <v>141</v>
      </c>
      <c r="O2089" s="9" t="s">
        <v>137</v>
      </c>
      <c r="P2089" s="9" t="s">
        <v>142</v>
      </c>
      <c r="Q2089" s="10" t="str">
        <f t="shared" si="1"/>
        <v>Full Office Job</v>
      </c>
      <c r="R2089" s="10">
        <v>7</v>
      </c>
      <c r="S2089" s="9" t="s">
        <v>161</v>
      </c>
      <c r="T2089" s="9" t="s">
        <v>137</v>
      </c>
      <c r="U2089" s="9" t="str">
        <f>IF(S2089&lt;&gt;"",S2089,IF(T2089&lt;&gt;"",VLOOKUP(T2089,Metadata!$S$2:$T$228,2,FALSE),""))</f>
        <v>Full-Stack Developer</v>
      </c>
      <c r="V2089" s="9" t="s">
        <v>144</v>
      </c>
      <c r="W2089" s="9" t="s">
        <v>137</v>
      </c>
      <c r="X2089" s="9" t="s">
        <v>145</v>
      </c>
      <c r="Y2089" s="9" t="s">
        <v>137</v>
      </c>
      <c r="Z2089" s="9" t="s">
        <v>146</v>
      </c>
      <c r="AA2089" s="9" t="s">
        <v>165</v>
      </c>
      <c r="AB2089" s="9" t="s">
        <v>137</v>
      </c>
      <c r="AC2089" s="9" t="s">
        <v>147</v>
      </c>
      <c r="AD2089" s="9" t="s">
        <v>148</v>
      </c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 t="s">
        <v>752</v>
      </c>
      <c r="CA2089" s="10"/>
      <c r="CB2089" s="10" t="str">
        <f t="shared" si="5"/>
        <v/>
      </c>
      <c r="CC2089" s="10"/>
      <c r="CD2089" s="9" t="str">
        <f t="shared" si="2"/>
        <v/>
      </c>
      <c r="CE2089" s="9" t="s">
        <v>232</v>
      </c>
      <c r="CF2089" s="9" t="s">
        <v>169</v>
      </c>
      <c r="CG2089" s="9">
        <f>IF(CF2089="","",VLOOKUP(CF2089,Metadata!$D$2:$H$20,2,FALSE))</f>
        <v>12500</v>
      </c>
      <c r="CH2089" s="9">
        <f>IF(CF2089="","",VLOOKUP(CF2089,Metadata!$D$2:$H$20,4,FALSE))</f>
        <v>0</v>
      </c>
      <c r="CI2089" s="9">
        <f>IF(CF2089="","",VLOOKUP(CF2089,Metadata!$D$2:$H$20,5,FALSE))</f>
        <v>15000</v>
      </c>
      <c r="CJ2089" s="9">
        <f t="shared" si="3"/>
        <v>12500</v>
      </c>
      <c r="CK2089" s="9" t="s">
        <v>153</v>
      </c>
      <c r="CL2089" s="10">
        <v>7</v>
      </c>
      <c r="CM2089" s="10">
        <v>5</v>
      </c>
      <c r="CN2089" s="10">
        <v>4</v>
      </c>
      <c r="CO2089" s="10">
        <v>3</v>
      </c>
      <c r="CP2089" s="10">
        <v>7</v>
      </c>
      <c r="CQ2089" s="10">
        <v>7</v>
      </c>
      <c r="CR2089" s="10">
        <v>4</v>
      </c>
      <c r="CS2089" s="10">
        <v>1</v>
      </c>
      <c r="CT2089" s="10">
        <v>7</v>
      </c>
      <c r="CU2089" s="10">
        <v>7</v>
      </c>
      <c r="CV2089" s="10">
        <v>2</v>
      </c>
      <c r="CW2089" s="10">
        <v>1</v>
      </c>
      <c r="CX2089" s="10">
        <v>4</v>
      </c>
      <c r="CY2089" s="10">
        <v>5</v>
      </c>
      <c r="CZ2089" s="10">
        <v>7</v>
      </c>
      <c r="DA2089" s="10">
        <v>4</v>
      </c>
      <c r="DB2089" s="10">
        <v>1</v>
      </c>
      <c r="DC2089" s="10">
        <v>5</v>
      </c>
      <c r="DD2089" s="10">
        <v>1</v>
      </c>
      <c r="DE2089" s="10">
        <v>7</v>
      </c>
      <c r="DF2089" s="10">
        <v>4</v>
      </c>
      <c r="DG2089" s="10">
        <v>1</v>
      </c>
      <c r="DH2089" s="10">
        <v>7</v>
      </c>
      <c r="DI2089" s="10">
        <v>1</v>
      </c>
      <c r="DJ2089" s="10">
        <v>4</v>
      </c>
      <c r="DK2089" s="10">
        <v>4</v>
      </c>
      <c r="DL2089" s="10">
        <v>1</v>
      </c>
      <c r="DM2089" s="9" t="s">
        <v>154</v>
      </c>
      <c r="DN2089" s="10">
        <v>1994</v>
      </c>
      <c r="DO2089" s="9">
        <f t="shared" si="8"/>
        <v>27</v>
      </c>
      <c r="DP2089" s="9" t="s">
        <v>155</v>
      </c>
      <c r="DQ2089" s="9" t="s">
        <v>202</v>
      </c>
      <c r="DR2089" s="9" t="s">
        <v>157</v>
      </c>
      <c r="DS2089" s="9" t="s">
        <v>137</v>
      </c>
      <c r="DT2089" s="9" t="s">
        <v>657</v>
      </c>
      <c r="DU2089" s="9" t="s">
        <v>233</v>
      </c>
      <c r="DV2089" s="9" t="str">
        <f>VLOOKUP(DU2089,Metadata!$B$2:$C$7,2,FALSE)</f>
        <v>0 - 3 years</v>
      </c>
    </row>
    <row r="2090" spans="1:126">
      <c r="A2090" s="13">
        <v>2089</v>
      </c>
      <c r="B2090" s="9" t="s">
        <v>135</v>
      </c>
      <c r="C2090" s="9" t="str">
        <f>VLOOKUP(B2090,Metadata!$M$2:$N$6,2,FALSE)</f>
        <v>Permanent Employee</v>
      </c>
      <c r="D2090" s="9" t="s">
        <v>159</v>
      </c>
      <c r="E2090" s="9" t="s">
        <v>137</v>
      </c>
      <c r="F2090" s="9" t="s">
        <v>138</v>
      </c>
      <c r="G2090" s="9" t="s">
        <v>140</v>
      </c>
      <c r="H2090" s="9" t="str">
        <f>IF(G2090="","",VLOOKUP(G2090,Metadata!$J$2:$K$22,2,FALSE))</f>
        <v>Lisbon Metropolitan Area</v>
      </c>
      <c r="I2090" s="9" t="s">
        <v>138</v>
      </c>
      <c r="J2090" s="9" t="str">
        <f>IF(I2090="","",VLOOKUP(I2090,Metadata!$P$2:$Q$43,2,FALSE))</f>
        <v>Europe</v>
      </c>
      <c r="K2090" s="9" t="str">
        <f t="shared" si="0"/>
        <v>Portugal</v>
      </c>
      <c r="L2090" s="9" t="s">
        <v>140</v>
      </c>
      <c r="M2090" s="9" t="str">
        <f>IF(L2090="","",VLOOKUP(L2090,Metadata!$J$2:$K$22,2,FALSE))</f>
        <v>Lisbon Metropolitan Area</v>
      </c>
      <c r="N2090" s="9" t="s">
        <v>141</v>
      </c>
      <c r="O2090" s="9" t="s">
        <v>137</v>
      </c>
      <c r="P2090" s="9" t="s">
        <v>142</v>
      </c>
      <c r="Q2090" s="10" t="str">
        <f t="shared" si="1"/>
        <v>Full Office Job</v>
      </c>
      <c r="R2090" s="10">
        <v>2</v>
      </c>
      <c r="S2090" s="9" t="s">
        <v>192</v>
      </c>
      <c r="T2090" s="9" t="s">
        <v>137</v>
      </c>
      <c r="U2090" s="9" t="str">
        <f>IF(S2090&lt;&gt;"",S2090,IF(T2090&lt;&gt;"",VLOOKUP(T2090,Metadata!$S$2:$T$228,2,FALSE),""))</f>
        <v>Back-End Developer</v>
      </c>
      <c r="V2090" s="9" t="s">
        <v>268</v>
      </c>
      <c r="W2090" s="9" t="s">
        <v>137</v>
      </c>
      <c r="X2090" s="9" t="s">
        <v>145</v>
      </c>
      <c r="Y2090" s="9" t="s">
        <v>137</v>
      </c>
      <c r="Z2090" s="9" t="s">
        <v>224</v>
      </c>
      <c r="AA2090" s="9" t="s">
        <v>137</v>
      </c>
      <c r="AB2090" s="9" t="s">
        <v>137</v>
      </c>
      <c r="AC2090" s="9" t="s">
        <v>147</v>
      </c>
      <c r="AD2090" s="9" t="s">
        <v>148</v>
      </c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 t="s">
        <v>219</v>
      </c>
      <c r="BR2090" s="9"/>
      <c r="BS2090" s="9"/>
      <c r="BT2090" s="9"/>
      <c r="BU2090" s="9"/>
      <c r="BV2090" s="9"/>
      <c r="BW2090" s="9"/>
      <c r="BX2090" s="9"/>
      <c r="BY2090" s="9"/>
      <c r="BZ2090" s="9"/>
      <c r="CA2090" s="10"/>
      <c r="CB2090" s="10" t="str">
        <f t="shared" si="5"/>
        <v/>
      </c>
      <c r="CC2090" s="10"/>
      <c r="CD2090" s="9" t="str">
        <f t="shared" si="2"/>
        <v/>
      </c>
      <c r="CE2090" s="9" t="s">
        <v>168</v>
      </c>
      <c r="CF2090" s="9" t="s">
        <v>220</v>
      </c>
      <c r="CG2090" s="9">
        <f>IF(CF2090="","",VLOOKUP(CF2090,Metadata!$D$2:$H$20,2,FALSE))</f>
        <v>27500</v>
      </c>
      <c r="CH2090" s="9">
        <f>IF(CF2090="","",VLOOKUP(CF2090,Metadata!$D$2:$H$20,4,FALSE))</f>
        <v>25000</v>
      </c>
      <c r="CI2090" s="9">
        <f>IF(CF2090="","",VLOOKUP(CF2090,Metadata!$D$2:$H$20,5,FALSE))</f>
        <v>30000</v>
      </c>
      <c r="CJ2090" s="9">
        <f t="shared" si="3"/>
        <v>27500</v>
      </c>
      <c r="CK2090" s="9" t="s">
        <v>201</v>
      </c>
      <c r="CL2090" s="10">
        <v>4</v>
      </c>
      <c r="CM2090" s="10">
        <v>1</v>
      </c>
      <c r="CN2090" s="10">
        <v>6</v>
      </c>
      <c r="CO2090" s="10">
        <v>7</v>
      </c>
      <c r="CP2090" s="10">
        <v>7</v>
      </c>
      <c r="CQ2090" s="10">
        <v>7</v>
      </c>
      <c r="CR2090" s="10">
        <v>1</v>
      </c>
      <c r="CS2090" s="10">
        <v>4</v>
      </c>
      <c r="CT2090" s="10">
        <v>7</v>
      </c>
      <c r="CU2090" s="10">
        <v>6</v>
      </c>
      <c r="CV2090" s="10">
        <v>5</v>
      </c>
      <c r="CW2090" s="10">
        <v>4</v>
      </c>
      <c r="CX2090" s="10">
        <v>5</v>
      </c>
      <c r="CY2090" s="10">
        <v>6</v>
      </c>
      <c r="CZ2090" s="10">
        <v>6</v>
      </c>
      <c r="DA2090" s="10">
        <v>5</v>
      </c>
      <c r="DB2090" s="10">
        <v>5</v>
      </c>
      <c r="DC2090" s="10">
        <v>7</v>
      </c>
      <c r="DD2090" s="10">
        <v>4</v>
      </c>
      <c r="DE2090" s="10">
        <v>6</v>
      </c>
      <c r="DF2090" s="10">
        <v>6</v>
      </c>
      <c r="DG2090" s="10">
        <v>7</v>
      </c>
      <c r="DH2090" s="10">
        <v>5</v>
      </c>
      <c r="DI2090" s="10">
        <v>7</v>
      </c>
      <c r="DJ2090" s="10">
        <v>4</v>
      </c>
      <c r="DK2090" s="10">
        <v>5</v>
      </c>
      <c r="DL2090" s="10">
        <v>5</v>
      </c>
      <c r="DM2090" s="9" t="s">
        <v>753</v>
      </c>
      <c r="DN2090" s="10">
        <v>1986</v>
      </c>
      <c r="DO2090" s="9">
        <f t="shared" si="8"/>
        <v>35</v>
      </c>
      <c r="DP2090" s="9" t="s">
        <v>222</v>
      </c>
      <c r="DQ2090" s="9" t="s">
        <v>210</v>
      </c>
      <c r="DR2090" s="9" t="s">
        <v>342</v>
      </c>
      <c r="DS2090" s="9" t="s">
        <v>137</v>
      </c>
      <c r="DT2090" s="9" t="s">
        <v>657</v>
      </c>
      <c r="DU2090" s="9" t="s">
        <v>158</v>
      </c>
      <c r="DV2090" s="9" t="str">
        <f>VLOOKUP(DU2090,Metadata!$B$2:$C$7,2,FALSE)</f>
        <v>6+ years</v>
      </c>
    </row>
    <row r="2091" spans="1:126">
      <c r="A2091" s="13">
        <v>2090</v>
      </c>
      <c r="B2091" s="9" t="s">
        <v>171</v>
      </c>
      <c r="C2091" s="9" t="str">
        <f>VLOOKUP(B2091,Metadata!$M$2:$N$6,2,FALSE)</f>
        <v>Contractor</v>
      </c>
      <c r="D2091" s="9" t="s">
        <v>137</v>
      </c>
      <c r="E2091" s="9" t="s">
        <v>136</v>
      </c>
      <c r="F2091" s="9" t="s">
        <v>138</v>
      </c>
      <c r="G2091" s="9" t="s">
        <v>140</v>
      </c>
      <c r="H2091" s="9" t="str">
        <f>IF(G2091="","",VLOOKUP(G2091,Metadata!$J$2:$K$22,2,FALSE))</f>
        <v>Lisbon Metropolitan Area</v>
      </c>
      <c r="I2091" s="9" t="s">
        <v>138</v>
      </c>
      <c r="J2091" s="9" t="str">
        <f>IF(I2091="","",VLOOKUP(I2091,Metadata!$P$2:$Q$43,2,FALSE))</f>
        <v>Europe</v>
      </c>
      <c r="K2091" s="9" t="str">
        <f t="shared" si="0"/>
        <v>Portugal</v>
      </c>
      <c r="L2091" s="9" t="s">
        <v>140</v>
      </c>
      <c r="M2091" s="9" t="str">
        <f>IF(L2091="","",VLOOKUP(L2091,Metadata!$J$2:$K$22,2,FALSE))</f>
        <v>Lisbon Metropolitan Area</v>
      </c>
      <c r="N2091" s="9" t="s">
        <v>141</v>
      </c>
      <c r="O2091" s="9" t="s">
        <v>137</v>
      </c>
      <c r="P2091" s="9" t="s">
        <v>191</v>
      </c>
      <c r="Q2091" s="10" t="str">
        <f t="shared" si="1"/>
        <v>Remote Job (full or flexible)</v>
      </c>
      <c r="R2091" s="10">
        <v>6</v>
      </c>
      <c r="S2091" s="9" t="s">
        <v>216</v>
      </c>
      <c r="T2091" s="9" t="s">
        <v>137</v>
      </c>
      <c r="U2091" s="9" t="str">
        <f>IF(S2091&lt;&gt;"",S2091,IF(T2091&lt;&gt;"",VLOOKUP(T2091,Metadata!$S$2:$T$228,2,FALSE),""))</f>
        <v>Front-End Developer</v>
      </c>
      <c r="V2091" s="9" t="s">
        <v>261</v>
      </c>
      <c r="W2091" s="9" t="s">
        <v>137</v>
      </c>
      <c r="X2091" s="9" t="s">
        <v>163</v>
      </c>
      <c r="Y2091" s="9" t="s">
        <v>137</v>
      </c>
      <c r="Z2091" s="9" t="s">
        <v>164</v>
      </c>
      <c r="AA2091" s="9" t="s">
        <v>165</v>
      </c>
      <c r="AB2091" s="9" t="s">
        <v>137</v>
      </c>
      <c r="AC2091" s="9"/>
      <c r="AD2091" s="9"/>
      <c r="AE2091" s="9"/>
      <c r="AF2091" s="9"/>
      <c r="AG2091" s="9" t="s">
        <v>166</v>
      </c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 t="s">
        <v>167</v>
      </c>
      <c r="BK2091" s="9"/>
      <c r="BL2091" s="9"/>
      <c r="BM2091" s="9"/>
      <c r="BN2091" s="9" t="s">
        <v>186</v>
      </c>
      <c r="BO2091" s="9"/>
      <c r="BP2091" s="9"/>
      <c r="BQ2091" s="9"/>
      <c r="BR2091" s="9" t="s">
        <v>247</v>
      </c>
      <c r="BS2091" s="9"/>
      <c r="BT2091" s="9"/>
      <c r="BU2091" s="9"/>
      <c r="BV2091" s="9"/>
      <c r="BW2091" s="9"/>
      <c r="BX2091" s="9"/>
      <c r="BY2091" s="9"/>
      <c r="BZ2091" s="9"/>
      <c r="CA2091" s="10">
        <v>3</v>
      </c>
      <c r="CB2091" s="10" t="str">
        <f t="shared" si="5"/>
        <v>Less than 3 months</v>
      </c>
      <c r="CC2091" s="10">
        <v>20</v>
      </c>
      <c r="CD2091" s="9">
        <f t="shared" si="2"/>
        <v>32000</v>
      </c>
      <c r="CE2091" s="9" t="s">
        <v>137</v>
      </c>
      <c r="CF2091" s="9" t="s">
        <v>137</v>
      </c>
      <c r="CG2091" s="9" t="str">
        <f>IF(CF2091="","",VLOOKUP(CF2091,Metadata!$D$2:$H$20,2,FALSE))</f>
        <v/>
      </c>
      <c r="CH2091" s="9" t="str">
        <f>IF(CF2091="","",VLOOKUP(CF2091,Metadata!$D$2:$H$20,4,FALSE))</f>
        <v/>
      </c>
      <c r="CI2091" s="9" t="str">
        <f>IF(CF2091="","",VLOOKUP(CF2091,Metadata!$D$2:$H$20,5,FALSE))</f>
        <v/>
      </c>
      <c r="CJ2091" s="9">
        <f t="shared" si="3"/>
        <v>32000</v>
      </c>
      <c r="CK2091" s="9" t="s">
        <v>180</v>
      </c>
      <c r="CL2091" s="10">
        <v>2</v>
      </c>
      <c r="CM2091" s="10">
        <v>5</v>
      </c>
      <c r="CN2091" s="10">
        <v>5</v>
      </c>
      <c r="CO2091" s="10">
        <v>3</v>
      </c>
      <c r="CP2091" s="10">
        <v>5</v>
      </c>
      <c r="CQ2091" s="10">
        <v>6</v>
      </c>
      <c r="CR2091" s="10">
        <v>6</v>
      </c>
      <c r="CS2091" s="10">
        <v>4</v>
      </c>
      <c r="CT2091" s="10">
        <v>4</v>
      </c>
      <c r="CU2091" s="10">
        <v>4</v>
      </c>
      <c r="CV2091" s="10">
        <v>3</v>
      </c>
      <c r="CW2091" s="10">
        <v>3</v>
      </c>
      <c r="CX2091" s="10">
        <v>5</v>
      </c>
      <c r="CY2091" s="10">
        <v>5</v>
      </c>
      <c r="CZ2091" s="10">
        <v>6</v>
      </c>
      <c r="DA2091" s="10">
        <v>3</v>
      </c>
      <c r="DB2091" s="10">
        <v>3</v>
      </c>
      <c r="DC2091" s="10">
        <v>6</v>
      </c>
      <c r="DD2091" s="10">
        <v>4</v>
      </c>
      <c r="DE2091" s="10">
        <v>5</v>
      </c>
      <c r="DF2091" s="10">
        <v>4</v>
      </c>
      <c r="DG2091" s="10">
        <v>4</v>
      </c>
      <c r="DH2091" s="10">
        <v>3</v>
      </c>
      <c r="DI2091" s="10">
        <v>5</v>
      </c>
      <c r="DJ2091" s="10">
        <v>3</v>
      </c>
      <c r="DK2091" s="10">
        <v>5</v>
      </c>
      <c r="DL2091" s="10">
        <v>3</v>
      </c>
      <c r="DM2091" s="9" t="s">
        <v>154</v>
      </c>
      <c r="DN2091" s="10">
        <v>1979</v>
      </c>
      <c r="DO2091" s="9">
        <f t="shared" si="8"/>
        <v>42</v>
      </c>
      <c r="DP2091" s="9" t="s">
        <v>222</v>
      </c>
      <c r="DQ2091" s="9" t="s">
        <v>156</v>
      </c>
      <c r="DR2091" s="9" t="s">
        <v>170</v>
      </c>
      <c r="DS2091" s="9" t="s">
        <v>137</v>
      </c>
      <c r="DT2091" s="9" t="s">
        <v>657</v>
      </c>
      <c r="DU2091" s="9" t="s">
        <v>158</v>
      </c>
      <c r="DV2091" s="9" t="str">
        <f>VLOOKUP(DU2091,Metadata!$B$2:$C$7,2,FALSE)</f>
        <v>6+ years</v>
      </c>
    </row>
    <row r="2092" spans="1:126">
      <c r="A2092" s="13">
        <v>2091</v>
      </c>
      <c r="B2092" s="9" t="s">
        <v>135</v>
      </c>
      <c r="C2092" s="9" t="str">
        <f>VLOOKUP(B2092,Metadata!$M$2:$N$6,2,FALSE)</f>
        <v>Permanent Employee</v>
      </c>
      <c r="D2092" s="9" t="s">
        <v>159</v>
      </c>
      <c r="E2092" s="9" t="s">
        <v>137</v>
      </c>
      <c r="F2092" s="9" t="s">
        <v>138</v>
      </c>
      <c r="G2092" s="9" t="s">
        <v>140</v>
      </c>
      <c r="H2092" s="9" t="str">
        <f>IF(G2092="","",VLOOKUP(G2092,Metadata!$J$2:$K$22,2,FALSE))</f>
        <v>Lisbon Metropolitan Area</v>
      </c>
      <c r="I2092" s="9" t="s">
        <v>138</v>
      </c>
      <c r="J2092" s="9" t="str">
        <f>IF(I2092="","",VLOOKUP(I2092,Metadata!$P$2:$Q$43,2,FALSE))</f>
        <v>Europe</v>
      </c>
      <c r="K2092" s="9" t="str">
        <f t="shared" si="0"/>
        <v>Portugal</v>
      </c>
      <c r="L2092" s="9" t="s">
        <v>140</v>
      </c>
      <c r="M2092" s="9" t="str">
        <f>IF(L2092="","",VLOOKUP(L2092,Metadata!$J$2:$K$22,2,FALSE))</f>
        <v>Lisbon Metropolitan Area</v>
      </c>
      <c r="N2092" s="9" t="s">
        <v>141</v>
      </c>
      <c r="O2092" s="9" t="s">
        <v>137</v>
      </c>
      <c r="P2092" s="9" t="s">
        <v>142</v>
      </c>
      <c r="Q2092" s="10" t="str">
        <f t="shared" si="1"/>
        <v>Full Office Job</v>
      </c>
      <c r="R2092" s="10">
        <v>4</v>
      </c>
      <c r="S2092" s="9" t="s">
        <v>137</v>
      </c>
      <c r="T2092" s="9" t="s">
        <v>387</v>
      </c>
      <c r="U2092" s="9" t="str">
        <f>IF(S2092&lt;&gt;"",S2092,IF(T2092&lt;&gt;"",VLOOKUP(T2092,Metadata!$S$2:$T$228,2,FALSE),""))</f>
        <v>Business Applications (BI/CRM/ERP)</v>
      </c>
      <c r="V2092" s="9" t="s">
        <v>207</v>
      </c>
      <c r="W2092" s="9" t="s">
        <v>137</v>
      </c>
      <c r="X2092" s="9" t="s">
        <v>208</v>
      </c>
      <c r="Y2092" s="9" t="s">
        <v>137</v>
      </c>
      <c r="Z2092" s="9" t="s">
        <v>224</v>
      </c>
      <c r="AA2092" s="9" t="s">
        <v>137</v>
      </c>
      <c r="AB2092" s="9" t="s">
        <v>137</v>
      </c>
      <c r="AC2092" s="9" t="s">
        <v>147</v>
      </c>
      <c r="AD2092" s="9" t="s">
        <v>148</v>
      </c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 t="s">
        <v>149</v>
      </c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 t="s">
        <v>150</v>
      </c>
      <c r="BZ2092" s="9" t="s">
        <v>137</v>
      </c>
      <c r="CA2092" s="10"/>
      <c r="CB2092" s="10" t="str">
        <f t="shared" si="5"/>
        <v/>
      </c>
      <c r="CC2092" s="10"/>
      <c r="CD2092" s="9" t="str">
        <f t="shared" si="2"/>
        <v/>
      </c>
      <c r="CE2092" s="9" t="s">
        <v>168</v>
      </c>
      <c r="CF2092" s="9" t="s">
        <v>225</v>
      </c>
      <c r="CG2092" s="9">
        <f>IF(CF2092="","",VLOOKUP(CF2092,Metadata!$D$2:$H$20,2,FALSE))</f>
        <v>22500</v>
      </c>
      <c r="CH2092" s="9">
        <f>IF(CF2092="","",VLOOKUP(CF2092,Metadata!$D$2:$H$20,4,FALSE))</f>
        <v>20000</v>
      </c>
      <c r="CI2092" s="9">
        <f>IF(CF2092="","",VLOOKUP(CF2092,Metadata!$D$2:$H$20,5,FALSE))</f>
        <v>25000</v>
      </c>
      <c r="CJ2092" s="9">
        <f t="shared" si="3"/>
        <v>22500</v>
      </c>
      <c r="CK2092" s="9" t="s">
        <v>221</v>
      </c>
      <c r="CL2092" s="10">
        <v>3</v>
      </c>
      <c r="CM2092" s="10">
        <v>5</v>
      </c>
      <c r="CN2092" s="10">
        <v>7</v>
      </c>
      <c r="CO2092" s="10">
        <v>7</v>
      </c>
      <c r="CP2092" s="10">
        <v>7</v>
      </c>
      <c r="CQ2092" s="10">
        <v>7</v>
      </c>
      <c r="CR2092" s="10">
        <v>4</v>
      </c>
      <c r="CS2092" s="10">
        <v>4</v>
      </c>
      <c r="CT2092" s="10">
        <v>5</v>
      </c>
      <c r="CU2092" s="10">
        <v>6</v>
      </c>
      <c r="CV2092" s="10">
        <v>5</v>
      </c>
      <c r="CW2092" s="10">
        <v>6</v>
      </c>
      <c r="CX2092" s="10">
        <v>6</v>
      </c>
      <c r="CY2092" s="10">
        <v>6</v>
      </c>
      <c r="CZ2092" s="10">
        <v>7</v>
      </c>
      <c r="DA2092" s="10">
        <v>6</v>
      </c>
      <c r="DB2092" s="10">
        <v>6</v>
      </c>
      <c r="DC2092" s="10">
        <v>6</v>
      </c>
      <c r="DD2092" s="10">
        <v>6</v>
      </c>
      <c r="DE2092" s="10">
        <v>7</v>
      </c>
      <c r="DF2092" s="10">
        <v>7</v>
      </c>
      <c r="DG2092" s="10">
        <v>7</v>
      </c>
      <c r="DH2092" s="10">
        <v>4</v>
      </c>
      <c r="DI2092" s="10">
        <v>4</v>
      </c>
      <c r="DJ2092" s="10">
        <v>7</v>
      </c>
      <c r="DK2092" s="10">
        <v>7</v>
      </c>
      <c r="DL2092" s="10">
        <v>7</v>
      </c>
      <c r="DM2092" s="9" t="s">
        <v>154</v>
      </c>
      <c r="DN2092" s="10">
        <v>1993</v>
      </c>
      <c r="DO2092" s="9">
        <f t="shared" si="8"/>
        <v>28</v>
      </c>
      <c r="DP2092" s="9" t="s">
        <v>155</v>
      </c>
      <c r="DQ2092" s="9" t="s">
        <v>202</v>
      </c>
      <c r="DR2092" s="9" t="s">
        <v>157</v>
      </c>
      <c r="DS2092" s="9" t="s">
        <v>137</v>
      </c>
      <c r="DT2092" s="9" t="s">
        <v>657</v>
      </c>
      <c r="DU2092" s="9" t="s">
        <v>168</v>
      </c>
      <c r="DV2092" s="9" t="str">
        <f>VLOOKUP(DU2092,Metadata!$B$2:$C$7,2,FALSE)</f>
        <v>0 - 3 years</v>
      </c>
    </row>
    <row r="2093" spans="1:126">
      <c r="A2093" s="13">
        <v>2092</v>
      </c>
      <c r="B2093" s="9" t="s">
        <v>135</v>
      </c>
      <c r="C2093" s="9" t="str">
        <f>VLOOKUP(B2093,Metadata!$M$2:$N$6,2,FALSE)</f>
        <v>Permanent Employee</v>
      </c>
      <c r="D2093" s="9" t="s">
        <v>159</v>
      </c>
      <c r="E2093" s="9" t="s">
        <v>137</v>
      </c>
      <c r="F2093" s="9" t="s">
        <v>138</v>
      </c>
      <c r="G2093" s="9" t="s">
        <v>172</v>
      </c>
      <c r="H2093" s="9" t="str">
        <f>IF(G2093="","",VLOOKUP(G2093,Metadata!$J$2:$K$22,2,FALSE))</f>
        <v>Porto Metropolitan Area</v>
      </c>
      <c r="I2093" s="9" t="s">
        <v>228</v>
      </c>
      <c r="J2093" s="9" t="str">
        <f>IF(I2093="","",VLOOKUP(I2093,Metadata!$P$2:$Q$43,2,FALSE))</f>
        <v>Europe</v>
      </c>
      <c r="K2093" s="9" t="str">
        <f t="shared" si="0"/>
        <v>International</v>
      </c>
      <c r="L2093" s="9" t="s">
        <v>137</v>
      </c>
      <c r="M2093" s="9" t="str">
        <f>IF(L2093="","",VLOOKUP(L2093,Metadata!$J$2:$K$22,2,FALSE))</f>
        <v/>
      </c>
      <c r="N2093" s="9" t="s">
        <v>141</v>
      </c>
      <c r="O2093" s="9" t="s">
        <v>137</v>
      </c>
      <c r="P2093" s="9" t="s">
        <v>142</v>
      </c>
      <c r="Q2093" s="10" t="str">
        <f t="shared" si="1"/>
        <v>Full Office Job</v>
      </c>
      <c r="R2093" s="10">
        <v>6</v>
      </c>
      <c r="S2093" s="9" t="s">
        <v>192</v>
      </c>
      <c r="T2093" s="9" t="s">
        <v>137</v>
      </c>
      <c r="U2093" s="9" t="str">
        <f>IF(S2093&lt;&gt;"",S2093,IF(T2093&lt;&gt;"",VLOOKUP(T2093,Metadata!$S$2:$T$228,2,FALSE),""))</f>
        <v>Back-End Developer</v>
      </c>
      <c r="V2093" s="9" t="s">
        <v>137</v>
      </c>
      <c r="W2093" s="9" t="s">
        <v>754</v>
      </c>
      <c r="X2093" s="9" t="s">
        <v>163</v>
      </c>
      <c r="Y2093" s="9" t="s">
        <v>137</v>
      </c>
      <c r="Z2093" s="9" t="s">
        <v>184</v>
      </c>
      <c r="AA2093" s="9" t="s">
        <v>165</v>
      </c>
      <c r="AB2093" s="9" t="s">
        <v>253</v>
      </c>
      <c r="AC2093" s="9" t="s">
        <v>147</v>
      </c>
      <c r="AD2093" s="9"/>
      <c r="AE2093" s="9"/>
      <c r="AF2093" s="9"/>
      <c r="AG2093" s="9" t="s">
        <v>166</v>
      </c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 t="s">
        <v>178</v>
      </c>
      <c r="BB2093" s="9"/>
      <c r="BC2093" s="9"/>
      <c r="BD2093" s="9"/>
      <c r="BE2093" s="9"/>
      <c r="BF2093" s="9"/>
      <c r="BG2093" s="9"/>
      <c r="BH2093" s="9"/>
      <c r="BI2093" s="9"/>
      <c r="BJ2093" s="9" t="s">
        <v>167</v>
      </c>
      <c r="BK2093" s="9"/>
      <c r="BL2093" s="9"/>
      <c r="BM2093" s="9"/>
      <c r="BN2093" s="9"/>
      <c r="BO2093" s="9"/>
      <c r="BP2093" s="9" t="s">
        <v>179</v>
      </c>
      <c r="BQ2093" s="9"/>
      <c r="BR2093" s="9" t="s">
        <v>247</v>
      </c>
      <c r="BS2093" s="9"/>
      <c r="BT2093" s="9"/>
      <c r="BU2093" s="9"/>
      <c r="BV2093" s="9"/>
      <c r="BW2093" s="9"/>
      <c r="BX2093" s="9"/>
      <c r="BY2093" s="9"/>
      <c r="BZ2093" s="9"/>
      <c r="CA2093" s="10"/>
      <c r="CB2093" s="10" t="str">
        <f t="shared" si="5"/>
        <v/>
      </c>
      <c r="CC2093" s="10"/>
      <c r="CD2093" s="9" t="str">
        <f t="shared" si="2"/>
        <v/>
      </c>
      <c r="CE2093" s="9" t="s">
        <v>232</v>
      </c>
      <c r="CF2093" s="9" t="s">
        <v>220</v>
      </c>
      <c r="CG2093" s="9">
        <f>IF(CF2093="","",VLOOKUP(CF2093,Metadata!$D$2:$H$20,2,FALSE))</f>
        <v>27500</v>
      </c>
      <c r="CH2093" s="9">
        <f>IF(CF2093="","",VLOOKUP(CF2093,Metadata!$D$2:$H$20,4,FALSE))</f>
        <v>25000</v>
      </c>
      <c r="CI2093" s="9">
        <f>IF(CF2093="","",VLOOKUP(CF2093,Metadata!$D$2:$H$20,5,FALSE))</f>
        <v>30000</v>
      </c>
      <c r="CJ2093" s="9">
        <f t="shared" si="3"/>
        <v>27500</v>
      </c>
      <c r="CK2093" s="9" t="s">
        <v>221</v>
      </c>
      <c r="CL2093" s="10">
        <v>5</v>
      </c>
      <c r="CM2093" s="10">
        <v>4</v>
      </c>
      <c r="CN2093" s="10">
        <v>6</v>
      </c>
      <c r="CO2093" s="10">
        <v>7</v>
      </c>
      <c r="CP2093" s="10">
        <v>6</v>
      </c>
      <c r="CQ2093" s="10">
        <v>6</v>
      </c>
      <c r="CR2093" s="10">
        <v>6</v>
      </c>
      <c r="CS2093" s="10">
        <v>6</v>
      </c>
      <c r="CT2093" s="10">
        <v>5</v>
      </c>
      <c r="CU2093" s="10">
        <v>5</v>
      </c>
      <c r="CV2093" s="10">
        <v>5</v>
      </c>
      <c r="CW2093" s="10">
        <v>5</v>
      </c>
      <c r="CX2093" s="10">
        <v>5</v>
      </c>
      <c r="CY2093" s="10">
        <v>4</v>
      </c>
      <c r="CZ2093" s="10">
        <v>5</v>
      </c>
      <c r="DA2093" s="10">
        <v>7</v>
      </c>
      <c r="DB2093" s="10">
        <v>6</v>
      </c>
      <c r="DC2093" s="10">
        <v>7</v>
      </c>
      <c r="DD2093" s="10">
        <v>4</v>
      </c>
      <c r="DE2093" s="10">
        <v>5</v>
      </c>
      <c r="DF2093" s="10">
        <v>5</v>
      </c>
      <c r="DG2093" s="10">
        <v>6</v>
      </c>
      <c r="DH2093" s="10">
        <v>6</v>
      </c>
      <c r="DI2093" s="10">
        <v>6</v>
      </c>
      <c r="DJ2093" s="10">
        <v>6</v>
      </c>
      <c r="DK2093" s="10">
        <v>5</v>
      </c>
      <c r="DL2093" s="10">
        <v>6</v>
      </c>
      <c r="DM2093" s="9" t="s">
        <v>154</v>
      </c>
      <c r="DN2093" s="10">
        <v>1975</v>
      </c>
      <c r="DO2093" s="9">
        <f t="shared" si="8"/>
        <v>46</v>
      </c>
      <c r="DP2093" s="9" t="s">
        <v>155</v>
      </c>
      <c r="DQ2093" s="9" t="s">
        <v>156</v>
      </c>
      <c r="DR2093" s="9" t="s">
        <v>157</v>
      </c>
      <c r="DS2093" s="9" t="s">
        <v>137</v>
      </c>
      <c r="DT2093" s="9" t="s">
        <v>657</v>
      </c>
      <c r="DU2093" s="9" t="s">
        <v>158</v>
      </c>
      <c r="DV2093" s="9" t="str">
        <f>VLOOKUP(DU2093,Metadata!$B$2:$C$7,2,FALSE)</f>
        <v>6+ years</v>
      </c>
    </row>
    <row r="2094" spans="1:126">
      <c r="A2094" s="13">
        <v>2093</v>
      </c>
      <c r="B2094" s="9" t="s">
        <v>135</v>
      </c>
      <c r="C2094" s="9" t="str">
        <f>VLOOKUP(B2094,Metadata!$M$2:$N$6,2,FALSE)</f>
        <v>Permanent Employee</v>
      </c>
      <c r="D2094" s="9" t="s">
        <v>159</v>
      </c>
      <c r="E2094" s="9" t="s">
        <v>137</v>
      </c>
      <c r="F2094" s="9" t="s">
        <v>138</v>
      </c>
      <c r="G2094" s="9" t="s">
        <v>140</v>
      </c>
      <c r="H2094" s="9" t="str">
        <f>IF(G2094="","",VLOOKUP(G2094,Metadata!$J$2:$K$22,2,FALSE))</f>
        <v>Lisbon Metropolitan Area</v>
      </c>
      <c r="I2094" s="9" t="s">
        <v>295</v>
      </c>
      <c r="J2094" s="9" t="str">
        <f>IF(I2094="","",VLOOKUP(I2094,Metadata!$P$2:$Q$43,2,FALSE))</f>
        <v>Europe</v>
      </c>
      <c r="K2094" s="9" t="str">
        <f t="shared" si="0"/>
        <v>International</v>
      </c>
      <c r="L2094" s="9" t="s">
        <v>137</v>
      </c>
      <c r="M2094" s="9" t="str">
        <f>IF(L2094="","",VLOOKUP(L2094,Metadata!$J$2:$K$22,2,FALSE))</f>
        <v/>
      </c>
      <c r="N2094" s="9" t="s">
        <v>205</v>
      </c>
      <c r="O2094" s="9" t="s">
        <v>137</v>
      </c>
      <c r="P2094" s="9" t="s">
        <v>137</v>
      </c>
      <c r="Q2094" s="10" t="str">
        <f t="shared" si="1"/>
        <v>Full Office Job</v>
      </c>
      <c r="R2094" s="10">
        <v>6</v>
      </c>
      <c r="S2094" s="9" t="s">
        <v>266</v>
      </c>
      <c r="T2094" s="9" t="s">
        <v>137</v>
      </c>
      <c r="U2094" s="9" t="str">
        <f>IF(S2094&lt;&gt;"",S2094,IF(T2094&lt;&gt;"",VLOOKUP(T2094,Metadata!$S$2:$T$228,2,FALSE),""))</f>
        <v>Data Scientist/Data Engineer</v>
      </c>
      <c r="V2094" s="9" t="s">
        <v>304</v>
      </c>
      <c r="W2094" s="9" t="s">
        <v>137</v>
      </c>
      <c r="X2094" s="9" t="s">
        <v>145</v>
      </c>
      <c r="Y2094" s="9" t="s">
        <v>137</v>
      </c>
      <c r="Z2094" s="9" t="s">
        <v>218</v>
      </c>
      <c r="AA2094" s="9" t="s">
        <v>137</v>
      </c>
      <c r="AB2094" s="9" t="s">
        <v>137</v>
      </c>
      <c r="AC2094" s="9"/>
      <c r="AD2094" s="9"/>
      <c r="AE2094" s="9"/>
      <c r="AF2094" s="9" t="s">
        <v>243</v>
      </c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 t="s">
        <v>258</v>
      </c>
      <c r="BV2094" s="9"/>
      <c r="BW2094" s="9"/>
      <c r="BX2094" s="9"/>
      <c r="BY2094" s="9"/>
      <c r="BZ2094" s="9"/>
      <c r="CA2094" s="10"/>
      <c r="CB2094" s="10" t="str">
        <f t="shared" si="5"/>
        <v/>
      </c>
      <c r="CC2094" s="10"/>
      <c r="CD2094" s="9" t="str">
        <f t="shared" si="2"/>
        <v/>
      </c>
      <c r="CE2094" s="9" t="s">
        <v>168</v>
      </c>
      <c r="CF2094" s="9" t="s">
        <v>152</v>
      </c>
      <c r="CG2094" s="9">
        <f>IF(CF2094="","",VLOOKUP(CF2094,Metadata!$D$2:$H$20,2,FALSE))</f>
        <v>32500</v>
      </c>
      <c r="CH2094" s="9">
        <f>IF(CF2094="","",VLOOKUP(CF2094,Metadata!$D$2:$H$20,4,FALSE))</f>
        <v>30000</v>
      </c>
      <c r="CI2094" s="9">
        <f>IF(CF2094="","",VLOOKUP(CF2094,Metadata!$D$2:$H$20,5,FALSE))</f>
        <v>35000</v>
      </c>
      <c r="CJ2094" s="9">
        <f t="shared" si="3"/>
        <v>32500</v>
      </c>
      <c r="CK2094" s="9" t="s">
        <v>153</v>
      </c>
      <c r="CL2094" s="10">
        <v>3</v>
      </c>
      <c r="CM2094" s="10">
        <v>3</v>
      </c>
      <c r="CN2094" s="10">
        <v>7</v>
      </c>
      <c r="CO2094" s="10">
        <v>6</v>
      </c>
      <c r="CP2094" s="10">
        <v>7</v>
      </c>
      <c r="CQ2094" s="10">
        <v>6</v>
      </c>
      <c r="CR2094" s="10">
        <v>7</v>
      </c>
      <c r="CS2094" s="10">
        <v>7</v>
      </c>
      <c r="CT2094" s="10">
        <v>7</v>
      </c>
      <c r="CU2094" s="10">
        <v>7</v>
      </c>
      <c r="CV2094" s="10">
        <v>6</v>
      </c>
      <c r="CW2094" s="10">
        <v>6</v>
      </c>
      <c r="CX2094" s="10">
        <v>6</v>
      </c>
      <c r="CY2094" s="10">
        <v>6</v>
      </c>
      <c r="CZ2094" s="10">
        <v>7</v>
      </c>
      <c r="DA2094" s="10">
        <v>7</v>
      </c>
      <c r="DB2094" s="10">
        <v>7</v>
      </c>
      <c r="DC2094" s="10">
        <v>7</v>
      </c>
      <c r="DD2094" s="10">
        <v>6</v>
      </c>
      <c r="DE2094" s="10">
        <v>7</v>
      </c>
      <c r="DF2094" s="10">
        <v>7</v>
      </c>
      <c r="DG2094" s="10">
        <v>7</v>
      </c>
      <c r="DH2094" s="10">
        <v>7</v>
      </c>
      <c r="DI2094" s="10">
        <v>7</v>
      </c>
      <c r="DJ2094" s="10">
        <v>7</v>
      </c>
      <c r="DK2094" s="10">
        <v>7</v>
      </c>
      <c r="DL2094" s="10">
        <v>7</v>
      </c>
      <c r="DM2094" s="9" t="s">
        <v>532</v>
      </c>
      <c r="DN2094" s="10">
        <v>1993</v>
      </c>
      <c r="DO2094" s="9">
        <f t="shared" si="8"/>
        <v>28</v>
      </c>
      <c r="DP2094" s="9" t="s">
        <v>222</v>
      </c>
      <c r="DQ2094" s="9" t="s">
        <v>210</v>
      </c>
      <c r="DR2094" s="9" t="s">
        <v>157</v>
      </c>
      <c r="DS2094" s="9" t="s">
        <v>137</v>
      </c>
      <c r="DT2094" s="9" t="s">
        <v>657</v>
      </c>
      <c r="DU2094" s="9" t="s">
        <v>168</v>
      </c>
      <c r="DV2094" s="9" t="str">
        <f>VLOOKUP(DU2094,Metadata!$B$2:$C$7,2,FALSE)</f>
        <v>0 - 3 years</v>
      </c>
    </row>
    <row r="2095" spans="1:126">
      <c r="A2095" s="13">
        <v>2094</v>
      </c>
      <c r="B2095" s="9" t="s">
        <v>135</v>
      </c>
      <c r="C2095" s="9" t="str">
        <f>VLOOKUP(B2095,Metadata!$M$2:$N$6,2,FALSE)</f>
        <v>Permanent Employee</v>
      </c>
      <c r="D2095" s="9" t="s">
        <v>159</v>
      </c>
      <c r="E2095" s="9" t="s">
        <v>137</v>
      </c>
      <c r="F2095" s="9" t="s">
        <v>138</v>
      </c>
      <c r="G2095" s="9" t="s">
        <v>275</v>
      </c>
      <c r="H2095" s="9" t="str">
        <f>IF(G2095="","",VLOOKUP(G2095,Metadata!$J$2:$K$22,2,FALSE))</f>
        <v>Centre</v>
      </c>
      <c r="I2095" s="9" t="s">
        <v>138</v>
      </c>
      <c r="J2095" s="9" t="str">
        <f>IF(I2095="","",VLOOKUP(I2095,Metadata!$P$2:$Q$43,2,FALSE))</f>
        <v>Europe</v>
      </c>
      <c r="K2095" s="9" t="str">
        <f t="shared" si="0"/>
        <v>Portugal</v>
      </c>
      <c r="L2095" s="9" t="s">
        <v>140</v>
      </c>
      <c r="M2095" s="9" t="str">
        <f>IF(L2095="","",VLOOKUP(L2095,Metadata!$J$2:$K$22,2,FALSE))</f>
        <v>Lisbon Metropolitan Area</v>
      </c>
      <c r="N2095" s="9" t="s">
        <v>141</v>
      </c>
      <c r="O2095" s="9" t="s">
        <v>137</v>
      </c>
      <c r="P2095" s="9" t="s">
        <v>142</v>
      </c>
      <c r="Q2095" s="10" t="str">
        <f t="shared" si="1"/>
        <v>Full Office Job</v>
      </c>
      <c r="R2095" s="10">
        <v>6</v>
      </c>
      <c r="S2095" s="9" t="s">
        <v>229</v>
      </c>
      <c r="T2095" s="9" t="s">
        <v>137</v>
      </c>
      <c r="U2095" s="9" t="str">
        <f>IF(S2095&lt;&gt;"",S2095,IF(T2095&lt;&gt;"",VLOOKUP(T2095,Metadata!$S$2:$T$228,2,FALSE),""))</f>
        <v>Project Manager</v>
      </c>
      <c r="V2095" s="9" t="s">
        <v>256</v>
      </c>
      <c r="W2095" s="9" t="s">
        <v>137</v>
      </c>
      <c r="X2095" s="9" t="s">
        <v>145</v>
      </c>
      <c r="Y2095" s="9" t="s">
        <v>137</v>
      </c>
      <c r="Z2095" s="9" t="s">
        <v>184</v>
      </c>
      <c r="AA2095" s="9" t="s">
        <v>137</v>
      </c>
      <c r="AB2095" s="9" t="s">
        <v>137</v>
      </c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 t="s">
        <v>297</v>
      </c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12" t="s">
        <v>273</v>
      </c>
      <c r="BY2095" s="9" t="s">
        <v>150</v>
      </c>
      <c r="BZ2095" s="9" t="s">
        <v>137</v>
      </c>
      <c r="CA2095" s="10"/>
      <c r="CB2095" s="10" t="str">
        <f t="shared" si="5"/>
        <v/>
      </c>
      <c r="CC2095" s="10"/>
      <c r="CD2095" s="9" t="str">
        <f t="shared" si="2"/>
        <v/>
      </c>
      <c r="CE2095" s="9" t="s">
        <v>168</v>
      </c>
      <c r="CF2095" s="9" t="s">
        <v>236</v>
      </c>
      <c r="CG2095" s="9">
        <f>IF(CF2095="","",VLOOKUP(CF2095,Metadata!$D$2:$H$20,2,FALSE))</f>
        <v>47500</v>
      </c>
      <c r="CH2095" s="9">
        <f>IF(CF2095="","",VLOOKUP(CF2095,Metadata!$D$2:$H$20,4,FALSE))</f>
        <v>45000</v>
      </c>
      <c r="CI2095" s="9">
        <f>IF(CF2095="","",VLOOKUP(CF2095,Metadata!$D$2:$H$20,5,FALSE))</f>
        <v>50000</v>
      </c>
      <c r="CJ2095" s="9">
        <f t="shared" si="3"/>
        <v>47500</v>
      </c>
      <c r="CK2095" s="9" t="s">
        <v>153</v>
      </c>
      <c r="CL2095" s="10">
        <v>5</v>
      </c>
      <c r="CM2095" s="10">
        <v>5</v>
      </c>
      <c r="CN2095" s="10">
        <v>6</v>
      </c>
      <c r="CO2095" s="10">
        <v>5</v>
      </c>
      <c r="CP2095" s="10">
        <v>6</v>
      </c>
      <c r="CQ2095" s="10">
        <v>6</v>
      </c>
      <c r="CR2095" s="10">
        <v>7</v>
      </c>
      <c r="CS2095" s="10">
        <v>7</v>
      </c>
      <c r="CT2095" s="10">
        <v>5</v>
      </c>
      <c r="CU2095" s="10">
        <v>7</v>
      </c>
      <c r="CV2095" s="10">
        <v>6</v>
      </c>
      <c r="CW2095" s="10">
        <v>6</v>
      </c>
      <c r="CX2095" s="10">
        <v>4</v>
      </c>
      <c r="CY2095" s="10">
        <v>5</v>
      </c>
      <c r="CZ2095" s="10">
        <v>5</v>
      </c>
      <c r="DA2095" s="10">
        <v>5</v>
      </c>
      <c r="DB2095" s="10">
        <v>4</v>
      </c>
      <c r="DC2095" s="10">
        <v>7</v>
      </c>
      <c r="DD2095" s="10">
        <v>5</v>
      </c>
      <c r="DE2095" s="10">
        <v>7</v>
      </c>
      <c r="DF2095" s="10">
        <v>5</v>
      </c>
      <c r="DG2095" s="10">
        <v>5</v>
      </c>
      <c r="DH2095" s="10">
        <v>4</v>
      </c>
      <c r="DI2095" s="10">
        <v>4</v>
      </c>
      <c r="DJ2095" s="10">
        <v>3</v>
      </c>
      <c r="DK2095" s="10">
        <v>3</v>
      </c>
      <c r="DL2095" s="10">
        <v>3</v>
      </c>
      <c r="DM2095" s="9" t="s">
        <v>154</v>
      </c>
      <c r="DN2095" s="10">
        <v>1965</v>
      </c>
      <c r="DO2095" s="9">
        <f t="shared" si="8"/>
        <v>56</v>
      </c>
      <c r="DP2095" s="9" t="s">
        <v>155</v>
      </c>
      <c r="DQ2095" s="9" t="s">
        <v>156</v>
      </c>
      <c r="DR2095" s="9" t="s">
        <v>137</v>
      </c>
      <c r="DS2095" s="9" t="s">
        <v>568</v>
      </c>
      <c r="DT2095" s="9" t="s">
        <v>657</v>
      </c>
      <c r="DU2095" s="9" t="s">
        <v>203</v>
      </c>
      <c r="DV2095" s="9" t="str">
        <f>VLOOKUP(DU2095,Metadata!$B$2:$C$7,2,FALSE)</f>
        <v>6+ years</v>
      </c>
    </row>
    <row r="2096" spans="1:126">
      <c r="A2096" s="13">
        <v>2095</v>
      </c>
      <c r="B2096" s="9" t="s">
        <v>135</v>
      </c>
      <c r="C2096" s="9" t="str">
        <f>VLOOKUP(B2096,Metadata!$M$2:$N$6,2,FALSE)</f>
        <v>Permanent Employee</v>
      </c>
      <c r="D2096" s="9" t="s">
        <v>136</v>
      </c>
      <c r="E2096" s="9" t="s">
        <v>137</v>
      </c>
      <c r="F2096" s="9" t="s">
        <v>138</v>
      </c>
      <c r="G2096" s="9" t="s">
        <v>275</v>
      </c>
      <c r="H2096" s="9" t="str">
        <f>IF(G2096="","",VLOOKUP(G2096,Metadata!$J$2:$K$22,2,FALSE))</f>
        <v>Centre</v>
      </c>
      <c r="I2096" s="9" t="s">
        <v>289</v>
      </c>
      <c r="J2096" s="9" t="str">
        <f>IF(I2096="","",VLOOKUP(I2096,Metadata!$P$2:$Q$43,2,FALSE))</f>
        <v>Europe</v>
      </c>
      <c r="K2096" s="9" t="str">
        <f t="shared" si="0"/>
        <v>International</v>
      </c>
      <c r="L2096" s="9" t="s">
        <v>137</v>
      </c>
      <c r="M2096" s="9" t="str">
        <f>IF(L2096="","",VLOOKUP(L2096,Metadata!$J$2:$K$22,2,FALSE))</f>
        <v/>
      </c>
      <c r="N2096" s="9" t="s">
        <v>141</v>
      </c>
      <c r="O2096" s="9" t="s">
        <v>137</v>
      </c>
      <c r="P2096" s="9" t="s">
        <v>191</v>
      </c>
      <c r="Q2096" s="10" t="str">
        <f t="shared" si="1"/>
        <v>Remote Job (full or flexible)</v>
      </c>
      <c r="R2096" s="10">
        <v>7</v>
      </c>
      <c r="S2096" s="9" t="s">
        <v>161</v>
      </c>
      <c r="T2096" s="9" t="s">
        <v>137</v>
      </c>
      <c r="U2096" s="9" t="str">
        <f>IF(S2096&lt;&gt;"",S2096,IF(T2096&lt;&gt;"",VLOOKUP(T2096,Metadata!$S$2:$T$228,2,FALSE),""))</f>
        <v>Full-Stack Developer</v>
      </c>
      <c r="V2096" s="9" t="s">
        <v>217</v>
      </c>
      <c r="W2096" s="9" t="s">
        <v>137</v>
      </c>
      <c r="X2096" s="9" t="s">
        <v>175</v>
      </c>
      <c r="Y2096" s="9" t="s">
        <v>137</v>
      </c>
      <c r="Z2096" s="9" t="s">
        <v>262</v>
      </c>
      <c r="AA2096" s="9" t="s">
        <v>165</v>
      </c>
      <c r="AB2096" s="9" t="s">
        <v>137</v>
      </c>
      <c r="AC2096" s="9"/>
      <c r="AD2096" s="9"/>
      <c r="AE2096" s="9"/>
      <c r="AF2096" s="9"/>
      <c r="AG2096" s="9" t="s">
        <v>166</v>
      </c>
      <c r="AH2096" s="9"/>
      <c r="AI2096" s="9"/>
      <c r="AJ2096" s="9" t="s">
        <v>185</v>
      </c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 t="s">
        <v>179</v>
      </c>
      <c r="BQ2096" s="9"/>
      <c r="BR2096" s="9" t="s">
        <v>247</v>
      </c>
      <c r="BS2096" s="9"/>
      <c r="BT2096" s="9"/>
      <c r="BU2096" s="9"/>
      <c r="BV2096" s="9"/>
      <c r="BW2096" s="9"/>
      <c r="BX2096" s="9"/>
      <c r="BY2096" s="9"/>
      <c r="BZ2096" s="9"/>
      <c r="CA2096" s="10"/>
      <c r="CB2096" s="10" t="str">
        <f t="shared" si="5"/>
        <v/>
      </c>
      <c r="CC2096" s="10"/>
      <c r="CD2096" s="9" t="str">
        <f t="shared" si="2"/>
        <v/>
      </c>
      <c r="CE2096" s="9" t="s">
        <v>168</v>
      </c>
      <c r="CF2096" s="9" t="s">
        <v>328</v>
      </c>
      <c r="CG2096" s="9">
        <f>IF(CF2096="","",VLOOKUP(CF2096,Metadata!$D$2:$H$20,2,FALSE))</f>
        <v>72500</v>
      </c>
      <c r="CH2096" s="9">
        <f>IF(CF2096="","",VLOOKUP(CF2096,Metadata!$D$2:$H$20,4,FALSE))</f>
        <v>70000</v>
      </c>
      <c r="CI2096" s="9">
        <f>IF(CF2096="","",VLOOKUP(CF2096,Metadata!$D$2:$H$20,5,FALSE))</f>
        <v>75000</v>
      </c>
      <c r="CJ2096" s="9">
        <f t="shared" si="3"/>
        <v>72500</v>
      </c>
      <c r="CK2096" s="9" t="s">
        <v>201</v>
      </c>
      <c r="CL2096" s="10">
        <v>6</v>
      </c>
      <c r="CM2096" s="10">
        <v>2</v>
      </c>
      <c r="CN2096" s="10">
        <v>6</v>
      </c>
      <c r="CO2096" s="10">
        <v>7</v>
      </c>
      <c r="CP2096" s="10">
        <v>4</v>
      </c>
      <c r="CQ2096" s="10">
        <v>5</v>
      </c>
      <c r="CR2096" s="10">
        <v>7</v>
      </c>
      <c r="CS2096" s="10">
        <v>7</v>
      </c>
      <c r="CT2096" s="10">
        <v>4</v>
      </c>
      <c r="CU2096" s="10">
        <v>4</v>
      </c>
      <c r="CV2096" s="10">
        <v>5</v>
      </c>
      <c r="CW2096" s="10">
        <v>5</v>
      </c>
      <c r="CX2096" s="10">
        <v>7</v>
      </c>
      <c r="CY2096" s="10">
        <v>7</v>
      </c>
      <c r="CZ2096" s="10">
        <v>7</v>
      </c>
      <c r="DA2096" s="10">
        <v>1</v>
      </c>
      <c r="DB2096" s="10">
        <v>1</v>
      </c>
      <c r="DC2096" s="10">
        <v>4</v>
      </c>
      <c r="DD2096" s="10">
        <v>7</v>
      </c>
      <c r="DE2096" s="10">
        <v>6</v>
      </c>
      <c r="DF2096" s="10">
        <v>5</v>
      </c>
      <c r="DG2096" s="10">
        <v>7</v>
      </c>
      <c r="DH2096" s="10">
        <v>7</v>
      </c>
      <c r="DI2096" s="10">
        <v>7</v>
      </c>
      <c r="DJ2096" s="10">
        <v>1</v>
      </c>
      <c r="DK2096" s="10">
        <v>5</v>
      </c>
      <c r="DL2096" s="10">
        <v>6</v>
      </c>
      <c r="DM2096" s="9" t="s">
        <v>154</v>
      </c>
      <c r="DN2096" s="10">
        <v>1992</v>
      </c>
      <c r="DO2096" s="9">
        <f t="shared" si="8"/>
        <v>29</v>
      </c>
      <c r="DP2096" s="9" t="s">
        <v>155</v>
      </c>
      <c r="DQ2096" s="9" t="s">
        <v>156</v>
      </c>
      <c r="DR2096" s="9" t="s">
        <v>157</v>
      </c>
      <c r="DS2096" s="9" t="s">
        <v>137</v>
      </c>
      <c r="DT2096" s="9" t="s">
        <v>657</v>
      </c>
      <c r="DU2096" s="9" t="s">
        <v>223</v>
      </c>
      <c r="DV2096" s="9" t="str">
        <f>VLOOKUP(DU2096,Metadata!$B$2:$C$7,2,FALSE)</f>
        <v>3 - 6 years</v>
      </c>
    </row>
    <row r="2097" spans="1:126">
      <c r="A2097" s="13">
        <v>2096</v>
      </c>
      <c r="B2097" s="9" t="s">
        <v>135</v>
      </c>
      <c r="C2097" s="9" t="str">
        <f>VLOOKUP(B2097,Metadata!$M$2:$N$6,2,FALSE)</f>
        <v>Permanent Employee</v>
      </c>
      <c r="D2097" s="9" t="s">
        <v>159</v>
      </c>
      <c r="E2097" s="9" t="s">
        <v>137</v>
      </c>
      <c r="F2097" s="9" t="s">
        <v>138</v>
      </c>
      <c r="G2097" s="9" t="s">
        <v>140</v>
      </c>
      <c r="H2097" s="9" t="str">
        <f>IF(G2097="","",VLOOKUP(G2097,Metadata!$J$2:$K$22,2,FALSE))</f>
        <v>Lisbon Metropolitan Area</v>
      </c>
      <c r="I2097" s="9" t="s">
        <v>138</v>
      </c>
      <c r="J2097" s="9" t="str">
        <f>IF(I2097="","",VLOOKUP(I2097,Metadata!$P$2:$Q$43,2,FALSE))</f>
        <v>Europe</v>
      </c>
      <c r="K2097" s="9" t="str">
        <f t="shared" si="0"/>
        <v>Portugal</v>
      </c>
      <c r="L2097" s="9" t="s">
        <v>140</v>
      </c>
      <c r="M2097" s="9" t="str">
        <f>IF(L2097="","",VLOOKUP(L2097,Metadata!$J$2:$K$22,2,FALSE))</f>
        <v>Lisbon Metropolitan Area</v>
      </c>
      <c r="N2097" s="9" t="s">
        <v>141</v>
      </c>
      <c r="O2097" s="9" t="s">
        <v>137</v>
      </c>
      <c r="P2097" s="9" t="s">
        <v>142</v>
      </c>
      <c r="Q2097" s="10" t="str">
        <f t="shared" si="1"/>
        <v>Full Office Job</v>
      </c>
      <c r="R2097" s="10">
        <v>6</v>
      </c>
      <c r="S2097" s="9" t="s">
        <v>216</v>
      </c>
      <c r="T2097" s="9" t="s">
        <v>137</v>
      </c>
      <c r="U2097" s="9" t="str">
        <f>IF(S2097&lt;&gt;"",S2097,IF(T2097&lt;&gt;"",VLOOKUP(T2097,Metadata!$S$2:$T$228,2,FALSE),""))</f>
        <v>Front-End Developer</v>
      </c>
      <c r="V2097" s="9" t="s">
        <v>276</v>
      </c>
      <c r="W2097" s="9" t="s">
        <v>137</v>
      </c>
      <c r="X2097" s="9" t="s">
        <v>163</v>
      </c>
      <c r="Y2097" s="9" t="s">
        <v>137</v>
      </c>
      <c r="Z2097" s="9" t="s">
        <v>193</v>
      </c>
      <c r="AA2097" s="9" t="s">
        <v>165</v>
      </c>
      <c r="AB2097" s="9" t="s">
        <v>137</v>
      </c>
      <c r="AC2097" s="9" t="s">
        <v>147</v>
      </c>
      <c r="AD2097" s="9" t="s">
        <v>148</v>
      </c>
      <c r="AE2097" s="9"/>
      <c r="AF2097" s="9"/>
      <c r="AG2097" s="9"/>
      <c r="AH2097" s="9"/>
      <c r="AI2097" s="9"/>
      <c r="AJ2097" s="9" t="s">
        <v>185</v>
      </c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 t="s">
        <v>167</v>
      </c>
      <c r="BK2097" s="9"/>
      <c r="BL2097" s="9" t="s">
        <v>199</v>
      </c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10"/>
      <c r="CB2097" s="10" t="str">
        <f t="shared" si="5"/>
        <v/>
      </c>
      <c r="CC2097" s="10"/>
      <c r="CD2097" s="9" t="str">
        <f t="shared" si="2"/>
        <v/>
      </c>
      <c r="CE2097" s="9" t="s">
        <v>151</v>
      </c>
      <c r="CF2097" s="9" t="s">
        <v>225</v>
      </c>
      <c r="CG2097" s="9">
        <f>IF(CF2097="","",VLOOKUP(CF2097,Metadata!$D$2:$H$20,2,FALSE))</f>
        <v>22500</v>
      </c>
      <c r="CH2097" s="9">
        <f>IF(CF2097="","",VLOOKUP(CF2097,Metadata!$D$2:$H$20,4,FALSE))</f>
        <v>20000</v>
      </c>
      <c r="CI2097" s="9">
        <f>IF(CF2097="","",VLOOKUP(CF2097,Metadata!$D$2:$H$20,5,FALSE))</f>
        <v>25000</v>
      </c>
      <c r="CJ2097" s="9">
        <f t="shared" si="3"/>
        <v>22500</v>
      </c>
      <c r="CK2097" s="9" t="s">
        <v>221</v>
      </c>
      <c r="CL2097" s="10">
        <v>1</v>
      </c>
      <c r="CM2097" s="10">
        <v>5</v>
      </c>
      <c r="CN2097" s="10">
        <v>7</v>
      </c>
      <c r="CO2097" s="10">
        <v>6</v>
      </c>
      <c r="CP2097" s="10">
        <v>6</v>
      </c>
      <c r="CQ2097" s="10">
        <v>6</v>
      </c>
      <c r="CR2097" s="10">
        <v>4</v>
      </c>
      <c r="CS2097" s="10">
        <v>6</v>
      </c>
      <c r="CT2097" s="10">
        <v>5</v>
      </c>
      <c r="CU2097" s="10">
        <v>6</v>
      </c>
      <c r="CV2097" s="10">
        <v>7</v>
      </c>
      <c r="CW2097" s="10">
        <v>4</v>
      </c>
      <c r="CX2097" s="10">
        <v>6</v>
      </c>
      <c r="CY2097" s="10">
        <v>4</v>
      </c>
      <c r="CZ2097" s="10">
        <v>7</v>
      </c>
      <c r="DA2097" s="10">
        <v>5</v>
      </c>
      <c r="DB2097" s="10">
        <v>4</v>
      </c>
      <c r="DC2097" s="10">
        <v>7</v>
      </c>
      <c r="DD2097" s="10">
        <v>5</v>
      </c>
      <c r="DE2097" s="10">
        <v>7</v>
      </c>
      <c r="DF2097" s="10">
        <v>5</v>
      </c>
      <c r="DG2097" s="10">
        <v>7</v>
      </c>
      <c r="DH2097" s="10">
        <v>7</v>
      </c>
      <c r="DI2097" s="10">
        <v>7</v>
      </c>
      <c r="DJ2097" s="10">
        <v>2</v>
      </c>
      <c r="DK2097" s="10">
        <v>4</v>
      </c>
      <c r="DL2097" s="10">
        <v>5</v>
      </c>
      <c r="DM2097" s="9" t="s">
        <v>154</v>
      </c>
      <c r="DN2097" s="10">
        <v>1991</v>
      </c>
      <c r="DO2097" s="9">
        <f t="shared" si="8"/>
        <v>30</v>
      </c>
      <c r="DP2097" s="9" t="s">
        <v>222</v>
      </c>
      <c r="DQ2097" s="9" t="s">
        <v>202</v>
      </c>
      <c r="DR2097" s="9" t="s">
        <v>157</v>
      </c>
      <c r="DS2097" s="9" t="s">
        <v>137</v>
      </c>
      <c r="DT2097" s="9" t="s">
        <v>657</v>
      </c>
      <c r="DU2097" s="9" t="s">
        <v>223</v>
      </c>
      <c r="DV2097" s="9" t="str">
        <f>VLOOKUP(DU2097,Metadata!$B$2:$C$7,2,FALSE)</f>
        <v>3 - 6 years</v>
      </c>
    </row>
    <row r="2098" spans="1:126">
      <c r="A2098" s="13">
        <v>2097</v>
      </c>
      <c r="B2098" s="9" t="s">
        <v>135</v>
      </c>
      <c r="C2098" s="9" t="str">
        <f>VLOOKUP(B2098,Metadata!$M$2:$N$6,2,FALSE)</f>
        <v>Permanent Employee</v>
      </c>
      <c r="D2098" s="9" t="s">
        <v>159</v>
      </c>
      <c r="E2098" s="9" t="s">
        <v>137</v>
      </c>
      <c r="F2098" s="9" t="s">
        <v>138</v>
      </c>
      <c r="G2098" s="9" t="s">
        <v>275</v>
      </c>
      <c r="H2098" s="9" t="str">
        <f>IF(G2098="","",VLOOKUP(G2098,Metadata!$J$2:$K$22,2,FALSE))</f>
        <v>Centre</v>
      </c>
      <c r="I2098" s="9" t="s">
        <v>138</v>
      </c>
      <c r="J2098" s="9" t="str">
        <f>IF(I2098="","",VLOOKUP(I2098,Metadata!$P$2:$Q$43,2,FALSE))</f>
        <v>Europe</v>
      </c>
      <c r="K2098" s="9" t="str">
        <f t="shared" si="0"/>
        <v>Portugal</v>
      </c>
      <c r="L2098" s="9" t="s">
        <v>275</v>
      </c>
      <c r="M2098" s="9" t="str">
        <f>IF(L2098="","",VLOOKUP(L2098,Metadata!$J$2:$K$22,2,FALSE))</f>
        <v>Centre</v>
      </c>
      <c r="N2098" s="9" t="s">
        <v>205</v>
      </c>
      <c r="O2098" s="9" t="s">
        <v>137</v>
      </c>
      <c r="P2098" s="9" t="s">
        <v>137</v>
      </c>
      <c r="Q2098" s="10" t="str">
        <f t="shared" si="1"/>
        <v>Full Office Job</v>
      </c>
      <c r="R2098" s="10">
        <v>4</v>
      </c>
      <c r="S2098" s="9" t="s">
        <v>206</v>
      </c>
      <c r="T2098" s="9" t="s">
        <v>137</v>
      </c>
      <c r="U2098" s="9" t="str">
        <f>IF(S2098&lt;&gt;"",S2098,IF(T2098&lt;&gt;"",VLOOKUP(T2098,Metadata!$S$2:$T$228,2,FALSE),""))</f>
        <v>Mobile Apps Developer</v>
      </c>
      <c r="V2098" s="9" t="s">
        <v>162</v>
      </c>
      <c r="W2098" s="9" t="s">
        <v>137</v>
      </c>
      <c r="X2098" s="9" t="s">
        <v>163</v>
      </c>
      <c r="Y2098" s="9" t="s">
        <v>137</v>
      </c>
      <c r="Z2098" s="9" t="s">
        <v>262</v>
      </c>
      <c r="AA2098" s="9" t="s">
        <v>137</v>
      </c>
      <c r="AB2098" s="9" t="s">
        <v>137</v>
      </c>
      <c r="AC2098" s="9" t="s">
        <v>147</v>
      </c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 t="s">
        <v>284</v>
      </c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 t="s">
        <v>150</v>
      </c>
      <c r="BZ2098" s="9" t="s">
        <v>137</v>
      </c>
      <c r="CA2098" s="10"/>
      <c r="CB2098" s="10" t="str">
        <f t="shared" si="5"/>
        <v/>
      </c>
      <c r="CC2098" s="10"/>
      <c r="CD2098" s="9" t="str">
        <f t="shared" si="2"/>
        <v/>
      </c>
      <c r="CE2098" s="9" t="s">
        <v>232</v>
      </c>
      <c r="CF2098" s="9" t="s">
        <v>169</v>
      </c>
      <c r="CG2098" s="9">
        <f>IF(CF2098="","",VLOOKUP(CF2098,Metadata!$D$2:$H$20,2,FALSE))</f>
        <v>12500</v>
      </c>
      <c r="CH2098" s="9">
        <f>IF(CF2098="","",VLOOKUP(CF2098,Metadata!$D$2:$H$20,4,FALSE))</f>
        <v>0</v>
      </c>
      <c r="CI2098" s="9">
        <f>IF(CF2098="","",VLOOKUP(CF2098,Metadata!$D$2:$H$20,5,FALSE))</f>
        <v>15000</v>
      </c>
      <c r="CJ2098" s="9">
        <f t="shared" si="3"/>
        <v>12500</v>
      </c>
      <c r="CK2098" s="9" t="s">
        <v>180</v>
      </c>
      <c r="CL2098" s="10">
        <v>3</v>
      </c>
      <c r="CM2098" s="10">
        <v>2</v>
      </c>
      <c r="CN2098" s="10">
        <v>7</v>
      </c>
      <c r="CO2098" s="10">
        <v>5</v>
      </c>
      <c r="CP2098" s="10">
        <v>5</v>
      </c>
      <c r="CQ2098" s="10">
        <v>3</v>
      </c>
      <c r="CR2098" s="10">
        <v>2</v>
      </c>
      <c r="CS2098" s="10">
        <v>5</v>
      </c>
      <c r="CT2098" s="10">
        <v>5</v>
      </c>
      <c r="CU2098" s="10">
        <v>6</v>
      </c>
      <c r="CV2098" s="10">
        <v>4</v>
      </c>
      <c r="CW2098" s="10">
        <v>2</v>
      </c>
      <c r="CX2098" s="10">
        <v>5</v>
      </c>
      <c r="CY2098" s="10">
        <v>4</v>
      </c>
      <c r="CZ2098" s="10">
        <v>4</v>
      </c>
      <c r="DA2098" s="10">
        <v>3</v>
      </c>
      <c r="DB2098" s="10">
        <v>3</v>
      </c>
      <c r="DC2098" s="10">
        <v>3</v>
      </c>
      <c r="DD2098" s="10">
        <v>1</v>
      </c>
      <c r="DE2098" s="10">
        <v>6</v>
      </c>
      <c r="DF2098" s="10">
        <v>6</v>
      </c>
      <c r="DG2098" s="10">
        <v>6</v>
      </c>
      <c r="DH2098" s="10">
        <v>6</v>
      </c>
      <c r="DI2098" s="10">
        <v>7</v>
      </c>
      <c r="DJ2098" s="10">
        <v>2</v>
      </c>
      <c r="DK2098" s="10">
        <v>6</v>
      </c>
      <c r="DL2098" s="10">
        <v>7</v>
      </c>
      <c r="DM2098" s="9" t="s">
        <v>154</v>
      </c>
      <c r="DN2098" s="10">
        <v>1981</v>
      </c>
      <c r="DO2098" s="9">
        <f t="shared" si="8"/>
        <v>40</v>
      </c>
      <c r="DP2098" s="9" t="s">
        <v>155</v>
      </c>
      <c r="DQ2098" s="9" t="s">
        <v>156</v>
      </c>
      <c r="DR2098" s="9" t="s">
        <v>157</v>
      </c>
      <c r="DS2098" s="9" t="s">
        <v>137</v>
      </c>
      <c r="DT2098" s="9" t="s">
        <v>657</v>
      </c>
      <c r="DU2098" s="9" t="s">
        <v>168</v>
      </c>
      <c r="DV2098" s="9" t="str">
        <f>VLOOKUP(DU2098,Metadata!$B$2:$C$7,2,FALSE)</f>
        <v>0 - 3 years</v>
      </c>
    </row>
    <row r="2099" spans="1:126">
      <c r="A2099" s="13">
        <v>2098</v>
      </c>
      <c r="B2099" s="9" t="s">
        <v>135</v>
      </c>
      <c r="C2099" s="9" t="str">
        <f>VLOOKUP(B2099,Metadata!$M$2:$N$6,2,FALSE)</f>
        <v>Permanent Employee</v>
      </c>
      <c r="D2099" s="9" t="s">
        <v>159</v>
      </c>
      <c r="E2099" s="9" t="s">
        <v>137</v>
      </c>
      <c r="F2099" s="9" t="s">
        <v>138</v>
      </c>
      <c r="G2099" s="9" t="s">
        <v>140</v>
      </c>
      <c r="H2099" s="9" t="str">
        <f>IF(G2099="","",VLOOKUP(G2099,Metadata!$J$2:$K$22,2,FALSE))</f>
        <v>Lisbon Metropolitan Area</v>
      </c>
      <c r="I2099" s="9" t="s">
        <v>138</v>
      </c>
      <c r="J2099" s="9" t="str">
        <f>IF(I2099="","",VLOOKUP(I2099,Metadata!$P$2:$Q$43,2,FALSE))</f>
        <v>Europe</v>
      </c>
      <c r="K2099" s="9" t="str">
        <f t="shared" si="0"/>
        <v>Portugal</v>
      </c>
      <c r="L2099" s="9" t="s">
        <v>140</v>
      </c>
      <c r="M2099" s="9" t="str">
        <f>IF(L2099="","",VLOOKUP(L2099,Metadata!$J$2:$K$22,2,FALSE))</f>
        <v>Lisbon Metropolitan Area</v>
      </c>
      <c r="N2099" s="9" t="s">
        <v>141</v>
      </c>
      <c r="O2099" s="9" t="s">
        <v>137</v>
      </c>
      <c r="P2099" s="9" t="s">
        <v>142</v>
      </c>
      <c r="Q2099" s="10" t="str">
        <f t="shared" si="1"/>
        <v>Full Office Job</v>
      </c>
      <c r="R2099" s="10">
        <v>3</v>
      </c>
      <c r="S2099" s="9" t="s">
        <v>216</v>
      </c>
      <c r="T2099" s="9" t="s">
        <v>137</v>
      </c>
      <c r="U2099" s="9" t="str">
        <f>IF(S2099&lt;&gt;"",S2099,IF(T2099&lt;&gt;"",VLOOKUP(T2099,Metadata!$S$2:$T$228,2,FALSE),""))</f>
        <v>Front-End Developer</v>
      </c>
      <c r="V2099" s="9" t="s">
        <v>174</v>
      </c>
      <c r="W2099" s="9" t="s">
        <v>137</v>
      </c>
      <c r="X2099" s="9" t="s">
        <v>163</v>
      </c>
      <c r="Y2099" s="9" t="s">
        <v>137</v>
      </c>
      <c r="Z2099" s="9" t="s">
        <v>164</v>
      </c>
      <c r="AA2099" s="9" t="s">
        <v>165</v>
      </c>
      <c r="AB2099" s="9" t="s">
        <v>137</v>
      </c>
      <c r="AC2099" s="9"/>
      <c r="AD2099" s="9"/>
      <c r="AE2099" s="9"/>
      <c r="AF2099" s="9"/>
      <c r="AG2099" s="9" t="s">
        <v>166</v>
      </c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 t="s">
        <v>178</v>
      </c>
      <c r="BB2099" s="9"/>
      <c r="BC2099" s="9"/>
      <c r="BD2099" s="9"/>
      <c r="BE2099" s="9"/>
      <c r="BF2099" s="9"/>
      <c r="BG2099" s="9"/>
      <c r="BH2099" s="9"/>
      <c r="BI2099" s="9" t="s">
        <v>650</v>
      </c>
      <c r="BJ2099" s="9"/>
      <c r="BK2099" s="9"/>
      <c r="BL2099" s="9"/>
      <c r="BM2099" s="9"/>
      <c r="BN2099" s="9"/>
      <c r="BO2099" s="9"/>
      <c r="BP2099" s="9" t="s">
        <v>179</v>
      </c>
      <c r="BQ2099" s="9"/>
      <c r="BR2099" s="9" t="s">
        <v>247</v>
      </c>
      <c r="BS2099" s="9"/>
      <c r="BT2099" s="9"/>
      <c r="BU2099" s="9"/>
      <c r="BV2099" s="9"/>
      <c r="BW2099" s="9"/>
      <c r="BX2099" s="9"/>
      <c r="BY2099" s="9"/>
      <c r="BZ2099" s="9"/>
      <c r="CA2099" s="10"/>
      <c r="CB2099" s="10" t="str">
        <f t="shared" si="5"/>
        <v/>
      </c>
      <c r="CC2099" s="10"/>
      <c r="CD2099" s="9" t="str">
        <f t="shared" si="2"/>
        <v/>
      </c>
      <c r="CE2099" s="9" t="s">
        <v>168</v>
      </c>
      <c r="CF2099" s="9" t="s">
        <v>188</v>
      </c>
      <c r="CG2099" s="9">
        <f>IF(CF2099="","",VLOOKUP(CF2099,Metadata!$D$2:$H$20,2,FALSE))</f>
        <v>17500</v>
      </c>
      <c r="CH2099" s="9">
        <f>IF(CF2099="","",VLOOKUP(CF2099,Metadata!$D$2:$H$20,4,FALSE))</f>
        <v>15000</v>
      </c>
      <c r="CI2099" s="9">
        <f>IF(CF2099="","",VLOOKUP(CF2099,Metadata!$D$2:$H$20,5,FALSE))</f>
        <v>20000</v>
      </c>
      <c r="CJ2099" s="9">
        <f t="shared" si="3"/>
        <v>17500</v>
      </c>
      <c r="CK2099" s="9" t="s">
        <v>153</v>
      </c>
      <c r="CL2099" s="10">
        <v>2</v>
      </c>
      <c r="CM2099" s="10">
        <v>5</v>
      </c>
      <c r="CN2099" s="10">
        <v>5</v>
      </c>
      <c r="CO2099" s="10">
        <v>6</v>
      </c>
      <c r="CP2099" s="10">
        <v>2</v>
      </c>
      <c r="CQ2099" s="10">
        <v>6</v>
      </c>
      <c r="CR2099" s="10">
        <v>3</v>
      </c>
      <c r="CS2099" s="10">
        <v>6</v>
      </c>
      <c r="CT2099" s="10">
        <v>4</v>
      </c>
      <c r="CU2099" s="10">
        <v>7</v>
      </c>
      <c r="CV2099" s="10">
        <v>4</v>
      </c>
      <c r="CW2099" s="10">
        <v>6</v>
      </c>
      <c r="CX2099" s="10">
        <v>6</v>
      </c>
      <c r="CY2099" s="10">
        <v>5</v>
      </c>
      <c r="CZ2099" s="10">
        <v>2</v>
      </c>
      <c r="DA2099" s="10">
        <v>6</v>
      </c>
      <c r="DB2099" s="10">
        <v>3</v>
      </c>
      <c r="DC2099" s="10">
        <v>6</v>
      </c>
      <c r="DD2099" s="10">
        <v>4</v>
      </c>
      <c r="DE2099" s="10">
        <v>7</v>
      </c>
      <c r="DF2099" s="10">
        <v>3</v>
      </c>
      <c r="DG2099" s="10">
        <v>6</v>
      </c>
      <c r="DH2099" s="10">
        <v>4</v>
      </c>
      <c r="DI2099" s="10">
        <v>1</v>
      </c>
      <c r="DJ2099" s="10">
        <v>4</v>
      </c>
      <c r="DK2099" s="10">
        <v>2</v>
      </c>
      <c r="DL2099" s="10">
        <v>2</v>
      </c>
      <c r="DM2099" s="9" t="s">
        <v>154</v>
      </c>
      <c r="DN2099" s="10">
        <v>1995</v>
      </c>
      <c r="DO2099" s="9">
        <f t="shared" si="8"/>
        <v>26</v>
      </c>
      <c r="DP2099" s="9" t="s">
        <v>155</v>
      </c>
      <c r="DQ2099" s="9" t="s">
        <v>156</v>
      </c>
      <c r="DR2099" s="9" t="s">
        <v>157</v>
      </c>
      <c r="DS2099" s="9" t="s">
        <v>137</v>
      </c>
      <c r="DT2099" s="9" t="s">
        <v>657</v>
      </c>
      <c r="DU2099" s="9" t="s">
        <v>168</v>
      </c>
      <c r="DV2099" s="9" t="str">
        <f>VLOOKUP(DU2099,Metadata!$B$2:$C$7,2,FALSE)</f>
        <v>0 - 3 years</v>
      </c>
    </row>
    <row r="2100" spans="1:126">
      <c r="A2100" s="13">
        <v>2099</v>
      </c>
      <c r="B2100" s="9" t="s">
        <v>135</v>
      </c>
      <c r="C2100" s="9" t="str">
        <f>VLOOKUP(B2100,Metadata!$M$2:$N$6,2,FALSE)</f>
        <v>Permanent Employee</v>
      </c>
      <c r="D2100" s="9" t="s">
        <v>159</v>
      </c>
      <c r="E2100" s="9" t="s">
        <v>137</v>
      </c>
      <c r="F2100" s="9" t="s">
        <v>138</v>
      </c>
      <c r="G2100" s="9" t="s">
        <v>172</v>
      </c>
      <c r="H2100" s="9" t="str">
        <f>IF(G2100="","",VLOOKUP(G2100,Metadata!$J$2:$K$22,2,FALSE))</f>
        <v>Porto Metropolitan Area</v>
      </c>
      <c r="I2100" s="9" t="s">
        <v>292</v>
      </c>
      <c r="J2100" s="9" t="str">
        <f>IF(I2100="","",VLOOKUP(I2100,Metadata!$P$2:$Q$43,2,FALSE))</f>
        <v>North America</v>
      </c>
      <c r="K2100" s="9" t="str">
        <f t="shared" si="0"/>
        <v>International</v>
      </c>
      <c r="L2100" s="9" t="s">
        <v>137</v>
      </c>
      <c r="M2100" s="9" t="str">
        <f>IF(L2100="","",VLOOKUP(L2100,Metadata!$J$2:$K$22,2,FALSE))</f>
        <v/>
      </c>
      <c r="N2100" s="9" t="s">
        <v>141</v>
      </c>
      <c r="O2100" s="9" t="s">
        <v>137</v>
      </c>
      <c r="P2100" s="9" t="s">
        <v>191</v>
      </c>
      <c r="Q2100" s="10" t="str">
        <f t="shared" si="1"/>
        <v>Remote Job (full or flexible)</v>
      </c>
      <c r="R2100" s="10">
        <v>6</v>
      </c>
      <c r="S2100" s="9" t="s">
        <v>206</v>
      </c>
      <c r="T2100" s="9" t="s">
        <v>137</v>
      </c>
      <c r="U2100" s="9" t="str">
        <f>IF(S2100&lt;&gt;"",S2100,IF(T2100&lt;&gt;"",VLOOKUP(T2100,Metadata!$S$2:$T$228,2,FALSE),""))</f>
        <v>Mobile Apps Developer</v>
      </c>
      <c r="V2100" s="9" t="s">
        <v>256</v>
      </c>
      <c r="W2100" s="9" t="s">
        <v>137</v>
      </c>
      <c r="X2100" s="9" t="s">
        <v>163</v>
      </c>
      <c r="Y2100" s="9" t="s">
        <v>137</v>
      </c>
      <c r="Z2100" s="9" t="s">
        <v>262</v>
      </c>
      <c r="AA2100" s="9" t="s">
        <v>137</v>
      </c>
      <c r="AB2100" s="9" t="s">
        <v>137</v>
      </c>
      <c r="AC2100" s="9"/>
      <c r="AD2100" s="9" t="s">
        <v>148</v>
      </c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 t="s">
        <v>270</v>
      </c>
      <c r="AW2100" s="9"/>
      <c r="AX2100" s="9"/>
      <c r="AY2100" s="9"/>
      <c r="AZ2100" s="9"/>
      <c r="BA2100" s="9"/>
      <c r="BB2100" s="9" t="s">
        <v>284</v>
      </c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 t="s">
        <v>150</v>
      </c>
      <c r="BZ2100" s="9" t="s">
        <v>137</v>
      </c>
      <c r="CA2100" s="10"/>
      <c r="CB2100" s="10" t="str">
        <f t="shared" si="5"/>
        <v/>
      </c>
      <c r="CC2100" s="10"/>
      <c r="CD2100" s="9" t="str">
        <f t="shared" si="2"/>
        <v/>
      </c>
      <c r="CE2100" s="9" t="s">
        <v>151</v>
      </c>
      <c r="CF2100" s="9" t="s">
        <v>513</v>
      </c>
      <c r="CG2100" s="9">
        <f>IF(CF2100="","",VLOOKUP(CF2100,Metadata!$D$2:$H$20,2,FALSE))</f>
        <v>92500</v>
      </c>
      <c r="CH2100" s="9">
        <f>IF(CF2100="","",VLOOKUP(CF2100,Metadata!$D$2:$H$20,4,FALSE))</f>
        <v>90000</v>
      </c>
      <c r="CI2100" s="9">
        <f>IF(CF2100="","",VLOOKUP(CF2100,Metadata!$D$2:$H$20,5,FALSE))</f>
        <v>95000</v>
      </c>
      <c r="CJ2100" s="9">
        <f t="shared" si="3"/>
        <v>92500</v>
      </c>
      <c r="CK2100" s="9" t="s">
        <v>201</v>
      </c>
      <c r="CL2100" s="10">
        <v>7</v>
      </c>
      <c r="CM2100" s="10">
        <v>1</v>
      </c>
      <c r="CN2100" s="10">
        <v>6</v>
      </c>
      <c r="CO2100" s="10">
        <v>6</v>
      </c>
      <c r="CP2100" s="10">
        <v>5</v>
      </c>
      <c r="CQ2100" s="10">
        <v>7</v>
      </c>
      <c r="CR2100" s="10">
        <v>7</v>
      </c>
      <c r="CS2100" s="10">
        <v>7</v>
      </c>
      <c r="CT2100" s="10">
        <v>6</v>
      </c>
      <c r="CU2100" s="10">
        <v>6</v>
      </c>
      <c r="CV2100" s="10">
        <v>4</v>
      </c>
      <c r="CW2100" s="10">
        <v>4</v>
      </c>
      <c r="CX2100" s="10">
        <v>6</v>
      </c>
      <c r="CY2100" s="10">
        <v>6</v>
      </c>
      <c r="CZ2100" s="10">
        <v>5</v>
      </c>
      <c r="DA2100" s="10">
        <v>5</v>
      </c>
      <c r="DB2100" s="10">
        <v>5</v>
      </c>
      <c r="DC2100" s="10">
        <v>7</v>
      </c>
      <c r="DD2100" s="10">
        <v>7</v>
      </c>
      <c r="DE2100" s="10">
        <v>7</v>
      </c>
      <c r="DF2100" s="10">
        <v>6</v>
      </c>
      <c r="DG2100" s="10">
        <v>6</v>
      </c>
      <c r="DH2100" s="10">
        <v>6</v>
      </c>
      <c r="DI2100" s="10">
        <v>6</v>
      </c>
      <c r="DJ2100" s="10">
        <v>5</v>
      </c>
      <c r="DK2100" s="10">
        <v>5</v>
      </c>
      <c r="DL2100" s="10">
        <v>5</v>
      </c>
      <c r="DM2100" s="9" t="s">
        <v>154</v>
      </c>
      <c r="DN2100" s="10">
        <v>1992</v>
      </c>
      <c r="DO2100" s="9">
        <f t="shared" si="8"/>
        <v>29</v>
      </c>
      <c r="DP2100" s="9" t="s">
        <v>155</v>
      </c>
      <c r="DQ2100" s="9" t="s">
        <v>156</v>
      </c>
      <c r="DR2100" s="9" t="s">
        <v>157</v>
      </c>
      <c r="DS2100" s="9" t="s">
        <v>137</v>
      </c>
      <c r="DT2100" s="9" t="s">
        <v>657</v>
      </c>
      <c r="DU2100" s="9" t="s">
        <v>223</v>
      </c>
      <c r="DV2100" s="9" t="str">
        <f>VLOOKUP(DU2100,Metadata!$B$2:$C$7,2,FALSE)</f>
        <v>3 - 6 years</v>
      </c>
    </row>
    <row r="2101" spans="1:126">
      <c r="A2101" s="13">
        <v>2100</v>
      </c>
      <c r="B2101" s="9" t="s">
        <v>135</v>
      </c>
      <c r="C2101" s="9" t="str">
        <f>VLOOKUP(B2101,Metadata!$M$2:$N$6,2,FALSE)</f>
        <v>Permanent Employee</v>
      </c>
      <c r="D2101" s="9" t="s">
        <v>159</v>
      </c>
      <c r="E2101" s="9" t="s">
        <v>137</v>
      </c>
      <c r="F2101" s="9" t="s">
        <v>138</v>
      </c>
      <c r="G2101" s="9" t="s">
        <v>283</v>
      </c>
      <c r="H2101" s="9" t="str">
        <f>IF(G2101="","",VLOOKUP(G2101,Metadata!$J$2:$K$22,2,FALSE))</f>
        <v>Lisbon Metropolitan Area</v>
      </c>
      <c r="I2101" s="9" t="s">
        <v>311</v>
      </c>
      <c r="J2101" s="9" t="str">
        <f>IF(I2101="","",VLOOKUP(I2101,Metadata!$P$2:$Q$43,2,FALSE))</f>
        <v>Europe</v>
      </c>
      <c r="K2101" s="9" t="str">
        <f t="shared" si="0"/>
        <v>International</v>
      </c>
      <c r="L2101" s="9" t="s">
        <v>137</v>
      </c>
      <c r="M2101" s="9" t="str">
        <f>IF(L2101="","",VLOOKUP(L2101,Metadata!$J$2:$K$22,2,FALSE))</f>
        <v/>
      </c>
      <c r="N2101" s="9" t="s">
        <v>141</v>
      </c>
      <c r="O2101" s="9" t="s">
        <v>137</v>
      </c>
      <c r="P2101" s="9" t="s">
        <v>191</v>
      </c>
      <c r="Q2101" s="10" t="str">
        <f t="shared" si="1"/>
        <v>Remote Job (full or flexible)</v>
      </c>
      <c r="R2101" s="10">
        <v>6</v>
      </c>
      <c r="S2101" s="9" t="s">
        <v>398</v>
      </c>
      <c r="T2101" s="9" t="s">
        <v>137</v>
      </c>
      <c r="U2101" s="9" t="str">
        <f>IF(S2101&lt;&gt;"",S2101,IF(T2101&lt;&gt;"",VLOOKUP(T2101,Metadata!$S$2:$T$228,2,FALSE),""))</f>
        <v>SysAdmin Engineer</v>
      </c>
      <c r="V2101" s="9" t="s">
        <v>137</v>
      </c>
      <c r="W2101" s="9" t="s">
        <v>755</v>
      </c>
      <c r="X2101" s="9" t="s">
        <v>145</v>
      </c>
      <c r="Y2101" s="9" t="s">
        <v>137</v>
      </c>
      <c r="Z2101" s="9" t="s">
        <v>218</v>
      </c>
      <c r="AA2101" s="9" t="s">
        <v>137</v>
      </c>
      <c r="AB2101" s="9" t="s">
        <v>137</v>
      </c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 t="s">
        <v>150</v>
      </c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 t="s">
        <v>150</v>
      </c>
      <c r="BZ2101" s="9" t="s">
        <v>137</v>
      </c>
      <c r="CA2101" s="10"/>
      <c r="CB2101" s="10" t="str">
        <f t="shared" si="5"/>
        <v/>
      </c>
      <c r="CC2101" s="10"/>
      <c r="CD2101" s="9" t="str">
        <f t="shared" si="2"/>
        <v/>
      </c>
      <c r="CE2101" s="9" t="s">
        <v>168</v>
      </c>
      <c r="CF2101" s="9" t="s">
        <v>254</v>
      </c>
      <c r="CG2101" s="9">
        <f>IF(CF2101="","",VLOOKUP(CF2101,Metadata!$D$2:$H$20,2,FALSE))</f>
        <v>37500</v>
      </c>
      <c r="CH2101" s="9">
        <f>IF(CF2101="","",VLOOKUP(CF2101,Metadata!$D$2:$H$20,4,FALSE))</f>
        <v>35000</v>
      </c>
      <c r="CI2101" s="9">
        <f>IF(CF2101="","",VLOOKUP(CF2101,Metadata!$D$2:$H$20,5,FALSE))</f>
        <v>40000</v>
      </c>
      <c r="CJ2101" s="9">
        <f t="shared" si="3"/>
        <v>37500</v>
      </c>
      <c r="CK2101" s="9" t="s">
        <v>189</v>
      </c>
      <c r="CL2101" s="10">
        <v>5</v>
      </c>
      <c r="CM2101" s="10">
        <v>2</v>
      </c>
      <c r="CN2101" s="10">
        <v>5</v>
      </c>
      <c r="CO2101" s="10">
        <v>5</v>
      </c>
      <c r="CP2101" s="10">
        <v>5</v>
      </c>
      <c r="CQ2101" s="10">
        <v>5</v>
      </c>
      <c r="CR2101" s="10">
        <v>5</v>
      </c>
      <c r="CS2101" s="10">
        <v>5</v>
      </c>
      <c r="CT2101" s="10">
        <v>5</v>
      </c>
      <c r="CU2101" s="10">
        <v>5</v>
      </c>
      <c r="CV2101" s="10">
        <v>5</v>
      </c>
      <c r="CW2101" s="10">
        <v>2</v>
      </c>
      <c r="CX2101" s="10">
        <v>5</v>
      </c>
      <c r="CY2101" s="10">
        <v>5</v>
      </c>
      <c r="CZ2101" s="10">
        <v>5</v>
      </c>
      <c r="DA2101" s="10">
        <v>5</v>
      </c>
      <c r="DB2101" s="10">
        <v>4</v>
      </c>
      <c r="DC2101" s="10">
        <v>6</v>
      </c>
      <c r="DD2101" s="10">
        <v>4</v>
      </c>
      <c r="DE2101" s="10">
        <v>5</v>
      </c>
      <c r="DF2101" s="10">
        <v>5</v>
      </c>
      <c r="DG2101" s="10">
        <v>5</v>
      </c>
      <c r="DH2101" s="10">
        <v>5</v>
      </c>
      <c r="DI2101" s="10">
        <v>6</v>
      </c>
      <c r="DJ2101" s="10">
        <v>5</v>
      </c>
      <c r="DK2101" s="10">
        <v>5</v>
      </c>
      <c r="DL2101" s="10">
        <v>6</v>
      </c>
      <c r="DM2101" s="9" t="s">
        <v>154</v>
      </c>
      <c r="DN2101" s="10">
        <v>1984</v>
      </c>
      <c r="DO2101" s="9">
        <f t="shared" si="8"/>
        <v>37</v>
      </c>
      <c r="DP2101" s="9" t="s">
        <v>155</v>
      </c>
      <c r="DQ2101" s="9" t="s">
        <v>202</v>
      </c>
      <c r="DR2101" s="9" t="s">
        <v>157</v>
      </c>
      <c r="DS2101" s="9" t="s">
        <v>137</v>
      </c>
      <c r="DT2101" s="9" t="s">
        <v>657</v>
      </c>
      <c r="DU2101" s="9" t="s">
        <v>168</v>
      </c>
      <c r="DV2101" s="9" t="str">
        <f>VLOOKUP(DU2101,Metadata!$B$2:$C$7,2,FALSE)</f>
        <v>0 - 3 years</v>
      </c>
    </row>
    <row r="2102" spans="1:126">
      <c r="A2102" s="13">
        <v>2101</v>
      </c>
      <c r="B2102" s="9" t="s">
        <v>135</v>
      </c>
      <c r="C2102" s="9" t="str">
        <f>VLOOKUP(B2102,Metadata!$M$2:$N$6,2,FALSE)</f>
        <v>Permanent Employee</v>
      </c>
      <c r="D2102" s="9" t="s">
        <v>159</v>
      </c>
      <c r="E2102" s="9" t="s">
        <v>137</v>
      </c>
      <c r="F2102" s="9" t="s">
        <v>138</v>
      </c>
      <c r="G2102" s="9" t="s">
        <v>140</v>
      </c>
      <c r="H2102" s="9" t="str">
        <f>IF(G2102="","",VLOOKUP(G2102,Metadata!$J$2:$K$22,2,FALSE))</f>
        <v>Lisbon Metropolitan Area</v>
      </c>
      <c r="I2102" s="9" t="s">
        <v>138</v>
      </c>
      <c r="J2102" s="9" t="str">
        <f>IF(I2102="","",VLOOKUP(I2102,Metadata!$P$2:$Q$43,2,FALSE))</f>
        <v>Europe</v>
      </c>
      <c r="K2102" s="9" t="str">
        <f t="shared" si="0"/>
        <v>Portugal</v>
      </c>
      <c r="L2102" s="9" t="s">
        <v>140</v>
      </c>
      <c r="M2102" s="9" t="str">
        <f>IF(L2102="","",VLOOKUP(L2102,Metadata!$J$2:$K$22,2,FALSE))</f>
        <v>Lisbon Metropolitan Area</v>
      </c>
      <c r="N2102" s="9" t="s">
        <v>205</v>
      </c>
      <c r="O2102" s="9" t="s">
        <v>137</v>
      </c>
      <c r="P2102" s="9" t="s">
        <v>137</v>
      </c>
      <c r="Q2102" s="10" t="str">
        <f t="shared" si="1"/>
        <v>Full Office Job</v>
      </c>
      <c r="R2102" s="10">
        <v>4</v>
      </c>
      <c r="S2102" s="9" t="s">
        <v>192</v>
      </c>
      <c r="T2102" s="9" t="s">
        <v>137</v>
      </c>
      <c r="U2102" s="9" t="str">
        <f>IF(S2102&lt;&gt;"",S2102,IF(T2102&lt;&gt;"",VLOOKUP(T2102,Metadata!$S$2:$T$228,2,FALSE),""))</f>
        <v>Back-End Developer</v>
      </c>
      <c r="V2102" s="9" t="s">
        <v>162</v>
      </c>
      <c r="W2102" s="9" t="s">
        <v>137</v>
      </c>
      <c r="X2102" s="9" t="s">
        <v>163</v>
      </c>
      <c r="Y2102" s="9" t="s">
        <v>137</v>
      </c>
      <c r="Z2102" s="9" t="s">
        <v>262</v>
      </c>
      <c r="AA2102" s="9" t="s">
        <v>137</v>
      </c>
      <c r="AB2102" s="9" t="s">
        <v>137</v>
      </c>
      <c r="AC2102" s="9"/>
      <c r="AD2102" s="9"/>
      <c r="AE2102" s="9" t="s">
        <v>194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 t="s">
        <v>198</v>
      </c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10"/>
      <c r="CB2102" s="10" t="str">
        <f t="shared" si="5"/>
        <v/>
      </c>
      <c r="CC2102" s="10"/>
      <c r="CD2102" s="9" t="str">
        <f t="shared" si="2"/>
        <v/>
      </c>
      <c r="CE2102" s="9" t="s">
        <v>168</v>
      </c>
      <c r="CF2102" s="9" t="s">
        <v>169</v>
      </c>
      <c r="CG2102" s="9">
        <f>IF(CF2102="","",VLOOKUP(CF2102,Metadata!$D$2:$H$20,2,FALSE))</f>
        <v>12500</v>
      </c>
      <c r="CH2102" s="9">
        <f>IF(CF2102="","",VLOOKUP(CF2102,Metadata!$D$2:$H$20,4,FALSE))</f>
        <v>0</v>
      </c>
      <c r="CI2102" s="9">
        <f>IF(CF2102="","",VLOOKUP(CF2102,Metadata!$D$2:$H$20,5,FALSE))</f>
        <v>15000</v>
      </c>
      <c r="CJ2102" s="9">
        <f t="shared" si="3"/>
        <v>12500</v>
      </c>
      <c r="CK2102" s="9" t="s">
        <v>153</v>
      </c>
      <c r="CL2102" s="10">
        <v>3</v>
      </c>
      <c r="CM2102" s="10">
        <v>2</v>
      </c>
      <c r="CN2102" s="10">
        <v>7</v>
      </c>
      <c r="CO2102" s="10">
        <v>5</v>
      </c>
      <c r="CP2102" s="10">
        <v>7</v>
      </c>
      <c r="CQ2102" s="10">
        <v>7</v>
      </c>
      <c r="CR2102" s="10">
        <v>6</v>
      </c>
      <c r="CS2102" s="10">
        <v>3</v>
      </c>
      <c r="CT2102" s="10">
        <v>5</v>
      </c>
      <c r="CU2102" s="10">
        <v>6</v>
      </c>
      <c r="CV2102" s="10">
        <v>5</v>
      </c>
      <c r="CW2102" s="10">
        <v>4</v>
      </c>
      <c r="CX2102" s="10">
        <v>4</v>
      </c>
      <c r="CY2102" s="10">
        <v>4</v>
      </c>
      <c r="CZ2102" s="10">
        <v>5</v>
      </c>
      <c r="DA2102" s="10">
        <v>6</v>
      </c>
      <c r="DB2102" s="10">
        <v>5</v>
      </c>
      <c r="DC2102" s="10">
        <v>7</v>
      </c>
      <c r="DD2102" s="10">
        <v>5</v>
      </c>
      <c r="DE2102" s="10">
        <v>7</v>
      </c>
      <c r="DF2102" s="10">
        <v>6</v>
      </c>
      <c r="DG2102" s="10">
        <v>6</v>
      </c>
      <c r="DH2102" s="10">
        <v>3</v>
      </c>
      <c r="DI2102" s="10">
        <v>5</v>
      </c>
      <c r="DJ2102" s="10">
        <v>1</v>
      </c>
      <c r="DK2102" s="10">
        <v>6</v>
      </c>
      <c r="DL2102" s="10">
        <v>5</v>
      </c>
      <c r="DM2102" s="9" t="s">
        <v>154</v>
      </c>
      <c r="DN2102" s="10">
        <v>1995</v>
      </c>
      <c r="DO2102" s="9">
        <f t="shared" si="8"/>
        <v>26</v>
      </c>
      <c r="DP2102" s="9" t="s">
        <v>155</v>
      </c>
      <c r="DQ2102" s="9" t="s">
        <v>202</v>
      </c>
      <c r="DR2102" s="9" t="s">
        <v>157</v>
      </c>
      <c r="DS2102" s="9" t="s">
        <v>137</v>
      </c>
      <c r="DT2102" s="9" t="s">
        <v>657</v>
      </c>
      <c r="DU2102" s="9" t="s">
        <v>168</v>
      </c>
      <c r="DV2102" s="9" t="str">
        <f>VLOOKUP(DU2102,Metadata!$B$2:$C$7,2,FALSE)</f>
        <v>0 - 3 years</v>
      </c>
    </row>
    <row r="2103" spans="1:126">
      <c r="A2103" s="13">
        <v>2102</v>
      </c>
      <c r="B2103" s="9" t="s">
        <v>135</v>
      </c>
      <c r="C2103" s="9" t="str">
        <f>VLOOKUP(B2103,Metadata!$M$2:$N$6,2,FALSE)</f>
        <v>Permanent Employee</v>
      </c>
      <c r="D2103" s="9" t="s">
        <v>136</v>
      </c>
      <c r="E2103" s="9" t="s">
        <v>137</v>
      </c>
      <c r="F2103" s="9" t="s">
        <v>138</v>
      </c>
      <c r="G2103" s="9" t="s">
        <v>172</v>
      </c>
      <c r="H2103" s="9" t="str">
        <f>IF(G2103="","",VLOOKUP(G2103,Metadata!$J$2:$K$22,2,FALSE))</f>
        <v>Porto Metropolitan Area</v>
      </c>
      <c r="I2103" s="9" t="s">
        <v>295</v>
      </c>
      <c r="J2103" s="9" t="str">
        <f>IF(I2103="","",VLOOKUP(I2103,Metadata!$P$2:$Q$43,2,FALSE))</f>
        <v>Europe</v>
      </c>
      <c r="K2103" s="9" t="str">
        <f t="shared" si="0"/>
        <v>International</v>
      </c>
      <c r="L2103" s="9" t="s">
        <v>137</v>
      </c>
      <c r="M2103" s="9" t="str">
        <f>IF(L2103="","",VLOOKUP(L2103,Metadata!$J$2:$K$22,2,FALSE))</f>
        <v/>
      </c>
      <c r="N2103" s="9" t="s">
        <v>141</v>
      </c>
      <c r="O2103" s="9" t="s">
        <v>137</v>
      </c>
      <c r="P2103" s="9" t="s">
        <v>191</v>
      </c>
      <c r="Q2103" s="10" t="str">
        <f t="shared" si="1"/>
        <v>Remote Job (full or flexible)</v>
      </c>
      <c r="R2103" s="10">
        <v>6</v>
      </c>
      <c r="S2103" s="9" t="s">
        <v>161</v>
      </c>
      <c r="T2103" s="9" t="s">
        <v>137</v>
      </c>
      <c r="U2103" s="9" t="str">
        <f>IF(S2103&lt;&gt;"",S2103,IF(T2103&lt;&gt;"",VLOOKUP(T2103,Metadata!$S$2:$T$228,2,FALSE),""))</f>
        <v>Full-Stack Developer</v>
      </c>
      <c r="V2103" s="9" t="s">
        <v>217</v>
      </c>
      <c r="W2103" s="9" t="s">
        <v>137</v>
      </c>
      <c r="X2103" s="9" t="s">
        <v>145</v>
      </c>
      <c r="Y2103" s="9" t="s">
        <v>137</v>
      </c>
      <c r="Z2103" s="9" t="s">
        <v>184</v>
      </c>
      <c r="AA2103" s="9" t="s">
        <v>165</v>
      </c>
      <c r="AB2103" s="9" t="s">
        <v>253</v>
      </c>
      <c r="AC2103" s="9" t="s">
        <v>147</v>
      </c>
      <c r="AD2103" s="9"/>
      <c r="AE2103" s="9" t="s">
        <v>194</v>
      </c>
      <c r="AF2103" s="9"/>
      <c r="AG2103" s="9"/>
      <c r="AH2103" s="9"/>
      <c r="AI2103" s="9"/>
      <c r="AJ2103" s="9" t="s">
        <v>185</v>
      </c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 t="s">
        <v>167</v>
      </c>
      <c r="BK2103" s="9" t="s">
        <v>198</v>
      </c>
      <c r="BL2103" s="9" t="s">
        <v>199</v>
      </c>
      <c r="BM2103" s="9"/>
      <c r="BN2103" s="9" t="s">
        <v>186</v>
      </c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10"/>
      <c r="CB2103" s="10" t="str">
        <f t="shared" si="5"/>
        <v/>
      </c>
      <c r="CC2103" s="10"/>
      <c r="CD2103" s="9" t="str">
        <f t="shared" si="2"/>
        <v/>
      </c>
      <c r="CE2103" s="9" t="s">
        <v>168</v>
      </c>
      <c r="CF2103" s="9" t="s">
        <v>220</v>
      </c>
      <c r="CG2103" s="9">
        <f>IF(CF2103="","",VLOOKUP(CF2103,Metadata!$D$2:$H$20,2,FALSE))</f>
        <v>27500</v>
      </c>
      <c r="CH2103" s="9">
        <f>IF(CF2103="","",VLOOKUP(CF2103,Metadata!$D$2:$H$20,4,FALSE))</f>
        <v>25000</v>
      </c>
      <c r="CI2103" s="9">
        <f>IF(CF2103="","",VLOOKUP(CF2103,Metadata!$D$2:$H$20,5,FALSE))</f>
        <v>30000</v>
      </c>
      <c r="CJ2103" s="9">
        <f t="shared" si="3"/>
        <v>27500</v>
      </c>
      <c r="CK2103" s="9" t="s">
        <v>201</v>
      </c>
      <c r="CL2103" s="10">
        <v>5</v>
      </c>
      <c r="CM2103" s="10">
        <v>3</v>
      </c>
      <c r="CN2103" s="10">
        <v>5</v>
      </c>
      <c r="CO2103" s="10">
        <v>7</v>
      </c>
      <c r="CP2103" s="10">
        <v>7</v>
      </c>
      <c r="CQ2103" s="10">
        <v>5</v>
      </c>
      <c r="CR2103" s="10">
        <v>5</v>
      </c>
      <c r="CS2103" s="10">
        <v>7</v>
      </c>
      <c r="CT2103" s="10">
        <v>5</v>
      </c>
      <c r="CU2103" s="10">
        <v>5</v>
      </c>
      <c r="CV2103" s="10">
        <v>7</v>
      </c>
      <c r="CW2103" s="10">
        <v>7</v>
      </c>
      <c r="CX2103" s="10">
        <v>6</v>
      </c>
      <c r="CY2103" s="10">
        <v>6</v>
      </c>
      <c r="CZ2103" s="10">
        <v>7</v>
      </c>
      <c r="DA2103" s="10">
        <v>7</v>
      </c>
      <c r="DB2103" s="10">
        <v>7</v>
      </c>
      <c r="DC2103" s="10">
        <v>7</v>
      </c>
      <c r="DD2103" s="10">
        <v>7</v>
      </c>
      <c r="DE2103" s="10">
        <v>7</v>
      </c>
      <c r="DF2103" s="10">
        <v>6</v>
      </c>
      <c r="DG2103" s="10">
        <v>6</v>
      </c>
      <c r="DH2103" s="10">
        <v>6</v>
      </c>
      <c r="DI2103" s="10">
        <v>7</v>
      </c>
      <c r="DJ2103" s="10">
        <v>6</v>
      </c>
      <c r="DK2103" s="10">
        <v>6</v>
      </c>
      <c r="DL2103" s="10">
        <v>7</v>
      </c>
      <c r="DM2103" s="9" t="s">
        <v>296</v>
      </c>
      <c r="DN2103" s="10">
        <v>1980</v>
      </c>
      <c r="DO2103" s="9">
        <f t="shared" si="8"/>
        <v>41</v>
      </c>
      <c r="DP2103" s="9" t="s">
        <v>155</v>
      </c>
      <c r="DQ2103" s="9" t="s">
        <v>202</v>
      </c>
      <c r="DR2103" s="9" t="s">
        <v>170</v>
      </c>
      <c r="DS2103" s="9" t="s">
        <v>137</v>
      </c>
      <c r="DT2103" s="9" t="s">
        <v>657</v>
      </c>
      <c r="DU2103" s="9" t="s">
        <v>158</v>
      </c>
      <c r="DV2103" s="9" t="str">
        <f>VLOOKUP(DU2103,Metadata!$B$2:$C$7,2,FALSE)</f>
        <v>6+ years</v>
      </c>
    </row>
    <row r="2104" spans="1:126">
      <c r="A2104" s="13">
        <v>2103</v>
      </c>
      <c r="B2104" s="9" t="s">
        <v>135</v>
      </c>
      <c r="C2104" s="9" t="str">
        <f>VLOOKUP(B2104,Metadata!$M$2:$N$6,2,FALSE)</f>
        <v>Permanent Employee</v>
      </c>
      <c r="D2104" s="9" t="s">
        <v>136</v>
      </c>
      <c r="E2104" s="9" t="s">
        <v>137</v>
      </c>
      <c r="F2104" s="9" t="s">
        <v>138</v>
      </c>
      <c r="G2104" s="9" t="s">
        <v>275</v>
      </c>
      <c r="H2104" s="9" t="str">
        <f>IF(G2104="","",VLOOKUP(G2104,Metadata!$J$2:$K$22,2,FALSE))</f>
        <v>Centre</v>
      </c>
      <c r="I2104" s="9" t="s">
        <v>138</v>
      </c>
      <c r="J2104" s="9" t="str">
        <f>IF(I2104="","",VLOOKUP(I2104,Metadata!$P$2:$Q$43,2,FALSE))</f>
        <v>Europe</v>
      </c>
      <c r="K2104" s="9" t="str">
        <f t="shared" si="0"/>
        <v>Portugal</v>
      </c>
      <c r="L2104" s="9" t="s">
        <v>140</v>
      </c>
      <c r="M2104" s="9" t="str">
        <f>IF(L2104="","",VLOOKUP(L2104,Metadata!$J$2:$K$22,2,FALSE))</f>
        <v>Lisbon Metropolitan Area</v>
      </c>
      <c r="N2104" s="9" t="s">
        <v>141</v>
      </c>
      <c r="O2104" s="9" t="s">
        <v>137</v>
      </c>
      <c r="P2104" s="9" t="s">
        <v>191</v>
      </c>
      <c r="Q2104" s="10" t="str">
        <f t="shared" si="1"/>
        <v>Remote Job (full or flexible)</v>
      </c>
      <c r="R2104" s="10">
        <v>6</v>
      </c>
      <c r="S2104" s="9" t="s">
        <v>143</v>
      </c>
      <c r="T2104" s="9" t="s">
        <v>137</v>
      </c>
      <c r="U2104" s="9" t="str">
        <f>IF(S2104&lt;&gt;"",S2104,IF(T2104&lt;&gt;"",VLOOKUP(T2104,Metadata!$S$2:$T$228,2,FALSE),""))</f>
        <v>Technical Team Leader</v>
      </c>
      <c r="V2104" s="9" t="s">
        <v>276</v>
      </c>
      <c r="W2104" s="9" t="s">
        <v>137</v>
      </c>
      <c r="X2104" s="9" t="s">
        <v>208</v>
      </c>
      <c r="Y2104" s="9" t="s">
        <v>137</v>
      </c>
      <c r="Z2104" s="9" t="s">
        <v>184</v>
      </c>
      <c r="AA2104" s="9" t="s">
        <v>165</v>
      </c>
      <c r="AB2104" s="9" t="s">
        <v>137</v>
      </c>
      <c r="AC2104" s="9" t="s">
        <v>147</v>
      </c>
      <c r="AD2104" s="9" t="s">
        <v>148</v>
      </c>
      <c r="AE2104" s="9" t="s">
        <v>194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 t="s">
        <v>178</v>
      </c>
      <c r="BB2104" s="9"/>
      <c r="BC2104" s="9"/>
      <c r="BD2104" s="9"/>
      <c r="BE2104" s="9"/>
      <c r="BF2104" s="9"/>
      <c r="BG2104" s="9"/>
      <c r="BH2104" s="9"/>
      <c r="BI2104" s="9"/>
      <c r="BJ2104" s="9" t="s">
        <v>167</v>
      </c>
      <c r="BK2104" s="9" t="s">
        <v>198</v>
      </c>
      <c r="BL2104" s="9"/>
      <c r="BM2104" s="9"/>
      <c r="BN2104" s="9"/>
      <c r="BO2104" s="9"/>
      <c r="BP2104" s="9"/>
      <c r="BQ2104" s="9" t="s">
        <v>219</v>
      </c>
      <c r="BR2104" s="9" t="s">
        <v>247</v>
      </c>
      <c r="BS2104" s="9"/>
      <c r="BT2104" s="9"/>
      <c r="BU2104" s="9"/>
      <c r="BV2104" s="9"/>
      <c r="BW2104" s="9"/>
      <c r="BX2104" s="9"/>
      <c r="BY2104" s="9"/>
      <c r="BZ2104" s="9"/>
      <c r="CA2104" s="10"/>
      <c r="CB2104" s="10" t="str">
        <f t="shared" si="5"/>
        <v/>
      </c>
      <c r="CC2104" s="10"/>
      <c r="CD2104" s="9" t="str">
        <f t="shared" si="2"/>
        <v/>
      </c>
      <c r="CE2104" s="9" t="s">
        <v>151</v>
      </c>
      <c r="CF2104" s="9" t="s">
        <v>254</v>
      </c>
      <c r="CG2104" s="9">
        <f>IF(CF2104="","",VLOOKUP(CF2104,Metadata!$D$2:$H$20,2,FALSE))</f>
        <v>37500</v>
      </c>
      <c r="CH2104" s="9">
        <f>IF(CF2104="","",VLOOKUP(CF2104,Metadata!$D$2:$H$20,4,FALSE))</f>
        <v>35000</v>
      </c>
      <c r="CI2104" s="9">
        <f>IF(CF2104="","",VLOOKUP(CF2104,Metadata!$D$2:$H$20,5,FALSE))</f>
        <v>40000</v>
      </c>
      <c r="CJ2104" s="9">
        <f t="shared" si="3"/>
        <v>37500</v>
      </c>
      <c r="CK2104" s="9" t="s">
        <v>153</v>
      </c>
      <c r="CL2104" s="10">
        <v>4</v>
      </c>
      <c r="CM2104" s="10">
        <v>3</v>
      </c>
      <c r="CN2104" s="10">
        <v>5</v>
      </c>
      <c r="CO2104" s="10">
        <v>5</v>
      </c>
      <c r="CP2104" s="10">
        <v>6</v>
      </c>
      <c r="CQ2104" s="10">
        <v>6</v>
      </c>
      <c r="CR2104" s="10">
        <v>5</v>
      </c>
      <c r="CS2104" s="10">
        <v>5</v>
      </c>
      <c r="CT2104" s="10">
        <v>5</v>
      </c>
      <c r="CU2104" s="10">
        <v>5</v>
      </c>
      <c r="CV2104" s="10">
        <v>3</v>
      </c>
      <c r="CW2104" s="10">
        <v>4</v>
      </c>
      <c r="CX2104" s="10">
        <v>4</v>
      </c>
      <c r="CY2104" s="10">
        <v>4</v>
      </c>
      <c r="CZ2104" s="10">
        <v>4</v>
      </c>
      <c r="DA2104" s="10">
        <v>5</v>
      </c>
      <c r="DB2104" s="10">
        <v>1</v>
      </c>
      <c r="DC2104" s="10">
        <v>6</v>
      </c>
      <c r="DD2104" s="10">
        <v>2</v>
      </c>
      <c r="DE2104" s="10">
        <v>6</v>
      </c>
      <c r="DF2104" s="10">
        <v>5</v>
      </c>
      <c r="DG2104" s="10">
        <v>4</v>
      </c>
      <c r="DH2104" s="10">
        <v>2</v>
      </c>
      <c r="DI2104" s="10">
        <v>6</v>
      </c>
      <c r="DJ2104" s="10">
        <v>3</v>
      </c>
      <c r="DK2104" s="10">
        <v>3</v>
      </c>
      <c r="DL2104" s="10">
        <v>6</v>
      </c>
      <c r="DM2104" s="9" t="s">
        <v>154</v>
      </c>
      <c r="DN2104" s="10">
        <v>1986</v>
      </c>
      <c r="DO2104" s="9">
        <f t="shared" si="8"/>
        <v>35</v>
      </c>
      <c r="DP2104" s="9" t="s">
        <v>155</v>
      </c>
      <c r="DQ2104" s="9" t="s">
        <v>202</v>
      </c>
      <c r="DR2104" s="9" t="s">
        <v>157</v>
      </c>
      <c r="DS2104" s="9" t="s">
        <v>137</v>
      </c>
      <c r="DT2104" s="9" t="s">
        <v>657</v>
      </c>
      <c r="DU2104" s="9" t="s">
        <v>158</v>
      </c>
      <c r="DV2104" s="9" t="str">
        <f>VLOOKUP(DU2104,Metadata!$B$2:$C$7,2,FALSE)</f>
        <v>6+ years</v>
      </c>
    </row>
    <row r="2105" spans="1:126">
      <c r="A2105" s="13">
        <v>2104</v>
      </c>
      <c r="B2105" s="9" t="s">
        <v>135</v>
      </c>
      <c r="C2105" s="9" t="str">
        <f>VLOOKUP(B2105,Metadata!$M$2:$N$6,2,FALSE)</f>
        <v>Permanent Employee</v>
      </c>
      <c r="D2105" s="9" t="s">
        <v>136</v>
      </c>
      <c r="E2105" s="9" t="s">
        <v>137</v>
      </c>
      <c r="F2105" s="9" t="s">
        <v>138</v>
      </c>
      <c r="G2105" s="9" t="s">
        <v>190</v>
      </c>
      <c r="H2105" s="9" t="str">
        <f>IF(G2105="","",VLOOKUP(G2105,Metadata!$J$2:$K$22,2,FALSE))</f>
        <v>North</v>
      </c>
      <c r="I2105" s="9" t="s">
        <v>138</v>
      </c>
      <c r="J2105" s="9" t="str">
        <f>IF(I2105="","",VLOOKUP(I2105,Metadata!$P$2:$Q$43,2,FALSE))</f>
        <v>Europe</v>
      </c>
      <c r="K2105" s="9" t="str">
        <f t="shared" si="0"/>
        <v>Portugal</v>
      </c>
      <c r="L2105" s="9" t="s">
        <v>190</v>
      </c>
      <c r="M2105" s="9" t="str">
        <f>IF(L2105="","",VLOOKUP(L2105,Metadata!$J$2:$K$22,2,FALSE))</f>
        <v>North</v>
      </c>
      <c r="N2105" s="9" t="s">
        <v>141</v>
      </c>
      <c r="O2105" s="9" t="s">
        <v>137</v>
      </c>
      <c r="P2105" s="9" t="s">
        <v>142</v>
      </c>
      <c r="Q2105" s="10" t="str">
        <f t="shared" si="1"/>
        <v>Full Office Job</v>
      </c>
      <c r="R2105" s="10">
        <v>6</v>
      </c>
      <c r="S2105" s="9" t="s">
        <v>161</v>
      </c>
      <c r="T2105" s="9" t="s">
        <v>137</v>
      </c>
      <c r="U2105" s="9" t="str">
        <f>IF(S2105&lt;&gt;"",S2105,IF(T2105&lt;&gt;"",VLOOKUP(T2105,Metadata!$S$2:$T$228,2,FALSE),""))</f>
        <v>Full-Stack Developer</v>
      </c>
      <c r="V2105" s="9" t="s">
        <v>217</v>
      </c>
      <c r="W2105" s="9" t="s">
        <v>137</v>
      </c>
      <c r="X2105" s="9" t="s">
        <v>145</v>
      </c>
      <c r="Y2105" s="9" t="s">
        <v>137</v>
      </c>
      <c r="Z2105" s="9" t="s">
        <v>193</v>
      </c>
      <c r="AA2105" s="9" t="s">
        <v>165</v>
      </c>
      <c r="AB2105" s="9" t="s">
        <v>137</v>
      </c>
      <c r="AC2105" s="9" t="s">
        <v>147</v>
      </c>
      <c r="AD2105" s="9" t="s">
        <v>148</v>
      </c>
      <c r="AE2105" s="9" t="s">
        <v>194</v>
      </c>
      <c r="AF2105" s="9"/>
      <c r="AG2105" s="9"/>
      <c r="AH2105" s="9"/>
      <c r="AI2105" s="9"/>
      <c r="AJ2105" s="9"/>
      <c r="AK2105" s="9"/>
      <c r="AL2105" s="9"/>
      <c r="AM2105" s="9"/>
      <c r="AN2105" s="9" t="s">
        <v>195</v>
      </c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 t="s">
        <v>198</v>
      </c>
      <c r="BL2105" s="9"/>
      <c r="BM2105" s="9"/>
      <c r="BN2105" s="9" t="s">
        <v>186</v>
      </c>
      <c r="BO2105" s="9"/>
      <c r="BP2105" s="9"/>
      <c r="BQ2105" s="9"/>
      <c r="BR2105" s="9"/>
      <c r="BS2105" s="9" t="s">
        <v>200</v>
      </c>
      <c r="BT2105" s="9"/>
      <c r="BU2105" s="9"/>
      <c r="BV2105" s="9"/>
      <c r="BW2105" s="9"/>
      <c r="BX2105" s="9"/>
      <c r="BY2105" s="9"/>
      <c r="BZ2105" s="9"/>
      <c r="CA2105" s="10"/>
      <c r="CB2105" s="10" t="str">
        <f t="shared" si="5"/>
        <v/>
      </c>
      <c r="CC2105" s="10"/>
      <c r="CD2105" s="9" t="str">
        <f t="shared" si="2"/>
        <v/>
      </c>
      <c r="CE2105" s="9" t="s">
        <v>168</v>
      </c>
      <c r="CF2105" s="9" t="s">
        <v>188</v>
      </c>
      <c r="CG2105" s="9">
        <f>IF(CF2105="","",VLOOKUP(CF2105,Metadata!$D$2:$H$20,2,FALSE))</f>
        <v>17500</v>
      </c>
      <c r="CH2105" s="9">
        <f>IF(CF2105="","",VLOOKUP(CF2105,Metadata!$D$2:$H$20,4,FALSE))</f>
        <v>15000</v>
      </c>
      <c r="CI2105" s="9">
        <f>IF(CF2105="","",VLOOKUP(CF2105,Metadata!$D$2:$H$20,5,FALSE))</f>
        <v>20000</v>
      </c>
      <c r="CJ2105" s="9">
        <f t="shared" si="3"/>
        <v>17500</v>
      </c>
      <c r="CK2105" s="9" t="s">
        <v>201</v>
      </c>
      <c r="CL2105" s="10">
        <v>4</v>
      </c>
      <c r="CM2105" s="10">
        <v>2</v>
      </c>
      <c r="CN2105" s="10">
        <v>6</v>
      </c>
      <c r="CO2105" s="10">
        <v>6</v>
      </c>
      <c r="CP2105" s="10">
        <v>6</v>
      </c>
      <c r="CQ2105" s="10">
        <v>6</v>
      </c>
      <c r="CR2105" s="10">
        <v>4</v>
      </c>
      <c r="CS2105" s="10">
        <v>5</v>
      </c>
      <c r="CT2105" s="10">
        <v>5</v>
      </c>
      <c r="CU2105" s="10">
        <v>5</v>
      </c>
      <c r="CV2105" s="10">
        <v>5</v>
      </c>
      <c r="CW2105" s="10">
        <v>4</v>
      </c>
      <c r="CX2105" s="10">
        <v>5</v>
      </c>
      <c r="CY2105" s="10">
        <v>5</v>
      </c>
      <c r="CZ2105" s="10">
        <v>5</v>
      </c>
      <c r="DA2105" s="10">
        <v>5</v>
      </c>
      <c r="DB2105" s="10">
        <v>5</v>
      </c>
      <c r="DC2105" s="10">
        <v>6</v>
      </c>
      <c r="DD2105" s="10">
        <v>4</v>
      </c>
      <c r="DE2105" s="10">
        <v>6</v>
      </c>
      <c r="DF2105" s="10">
        <v>5</v>
      </c>
      <c r="DG2105" s="10">
        <v>7</v>
      </c>
      <c r="DH2105" s="10">
        <v>5</v>
      </c>
      <c r="DI2105" s="10">
        <v>5</v>
      </c>
      <c r="DJ2105" s="10">
        <v>4</v>
      </c>
      <c r="DK2105" s="10">
        <v>4</v>
      </c>
      <c r="DL2105" s="10">
        <v>5</v>
      </c>
      <c r="DM2105" s="9" t="s">
        <v>154</v>
      </c>
      <c r="DN2105" s="10">
        <v>1993</v>
      </c>
      <c r="DO2105" s="9">
        <f t="shared" si="8"/>
        <v>28</v>
      </c>
      <c r="DP2105" s="9" t="s">
        <v>155</v>
      </c>
      <c r="DQ2105" s="9" t="s">
        <v>227</v>
      </c>
      <c r="DR2105" s="9" t="s">
        <v>157</v>
      </c>
      <c r="DS2105" s="9" t="s">
        <v>137</v>
      </c>
      <c r="DT2105" s="9" t="s">
        <v>657</v>
      </c>
      <c r="DU2105" s="9" t="s">
        <v>223</v>
      </c>
      <c r="DV2105" s="9" t="str">
        <f>VLOOKUP(DU2105,Metadata!$B$2:$C$7,2,FALSE)</f>
        <v>3 - 6 years</v>
      </c>
    </row>
    <row r="2106" spans="1:126">
      <c r="A2106" s="13">
        <v>2105</v>
      </c>
      <c r="B2106" s="9" t="s">
        <v>135</v>
      </c>
      <c r="C2106" s="9" t="str">
        <f>VLOOKUP(B2106,Metadata!$M$2:$N$6,2,FALSE)</f>
        <v>Permanent Employee</v>
      </c>
      <c r="D2106" s="9" t="s">
        <v>159</v>
      </c>
      <c r="E2106" s="9" t="s">
        <v>137</v>
      </c>
      <c r="F2106" s="9" t="s">
        <v>138</v>
      </c>
      <c r="G2106" s="9" t="s">
        <v>190</v>
      </c>
      <c r="H2106" s="9" t="str">
        <f>IF(G2106="","",VLOOKUP(G2106,Metadata!$J$2:$K$22,2,FALSE))</f>
        <v>North</v>
      </c>
      <c r="I2106" s="9" t="s">
        <v>138</v>
      </c>
      <c r="J2106" s="9" t="str">
        <f>IF(I2106="","",VLOOKUP(I2106,Metadata!$P$2:$Q$43,2,FALSE))</f>
        <v>Europe</v>
      </c>
      <c r="K2106" s="9" t="str">
        <f t="shared" si="0"/>
        <v>Portugal</v>
      </c>
      <c r="L2106" s="9" t="s">
        <v>140</v>
      </c>
      <c r="M2106" s="9" t="str">
        <f>IF(L2106="","",VLOOKUP(L2106,Metadata!$J$2:$K$22,2,FALSE))</f>
        <v>Lisbon Metropolitan Area</v>
      </c>
      <c r="N2106" s="9" t="s">
        <v>141</v>
      </c>
      <c r="O2106" s="9" t="s">
        <v>137</v>
      </c>
      <c r="P2106" s="9" t="s">
        <v>191</v>
      </c>
      <c r="Q2106" s="10" t="str">
        <f t="shared" si="1"/>
        <v>Remote Job (full or flexible)</v>
      </c>
      <c r="R2106" s="10">
        <v>6</v>
      </c>
      <c r="S2106" s="9" t="s">
        <v>183</v>
      </c>
      <c r="T2106" s="9" t="s">
        <v>137</v>
      </c>
      <c r="U2106" s="9" t="str">
        <f>IF(S2106&lt;&gt;"",S2106,IF(T2106&lt;&gt;"",VLOOKUP(T2106,Metadata!$S$2:$T$228,2,FALSE),""))</f>
        <v>Product Owner/Product Manager</v>
      </c>
      <c r="V2106" s="9" t="s">
        <v>256</v>
      </c>
      <c r="W2106" s="9" t="s">
        <v>137</v>
      </c>
      <c r="X2106" s="9" t="s">
        <v>175</v>
      </c>
      <c r="Y2106" s="9" t="s">
        <v>137</v>
      </c>
      <c r="Z2106" s="9" t="s">
        <v>193</v>
      </c>
      <c r="AA2106" s="9" t="s">
        <v>165</v>
      </c>
      <c r="AB2106" s="9" t="s">
        <v>137</v>
      </c>
      <c r="AC2106" s="9" t="s">
        <v>147</v>
      </c>
      <c r="AD2106" s="9"/>
      <c r="AE2106" s="9"/>
      <c r="AF2106" s="9" t="s">
        <v>243</v>
      </c>
      <c r="AG2106" s="9" t="s">
        <v>166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 t="s">
        <v>178</v>
      </c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 t="s">
        <v>179</v>
      </c>
      <c r="BQ2106" s="9"/>
      <c r="BR2106" s="9" t="s">
        <v>247</v>
      </c>
      <c r="BS2106" s="9"/>
      <c r="BT2106" s="9"/>
      <c r="BU2106" s="9"/>
      <c r="BV2106" s="9"/>
      <c r="BW2106" s="9"/>
      <c r="BX2106" s="9"/>
      <c r="BY2106" s="9"/>
      <c r="BZ2106" s="9"/>
      <c r="CA2106" s="10"/>
      <c r="CB2106" s="10" t="str">
        <f t="shared" si="5"/>
        <v/>
      </c>
      <c r="CC2106" s="10"/>
      <c r="CD2106" s="9" t="str">
        <f t="shared" si="2"/>
        <v/>
      </c>
      <c r="CE2106" s="9" t="s">
        <v>232</v>
      </c>
      <c r="CF2106" s="9" t="s">
        <v>254</v>
      </c>
      <c r="CG2106" s="9">
        <f>IF(CF2106="","",VLOOKUP(CF2106,Metadata!$D$2:$H$20,2,FALSE))</f>
        <v>37500</v>
      </c>
      <c r="CH2106" s="9">
        <f>IF(CF2106="","",VLOOKUP(CF2106,Metadata!$D$2:$H$20,4,FALSE))</f>
        <v>35000</v>
      </c>
      <c r="CI2106" s="9">
        <f>IF(CF2106="","",VLOOKUP(CF2106,Metadata!$D$2:$H$20,5,FALSE))</f>
        <v>40000</v>
      </c>
      <c r="CJ2106" s="9">
        <f t="shared" si="3"/>
        <v>37500</v>
      </c>
      <c r="CK2106" s="9" t="s">
        <v>189</v>
      </c>
      <c r="CL2106" s="10">
        <v>5</v>
      </c>
      <c r="CM2106" s="10">
        <v>1</v>
      </c>
      <c r="CN2106" s="10">
        <v>7</v>
      </c>
      <c r="CO2106" s="10">
        <v>7</v>
      </c>
      <c r="CP2106" s="10">
        <v>7</v>
      </c>
      <c r="CQ2106" s="10">
        <v>7</v>
      </c>
      <c r="CR2106" s="10">
        <v>7</v>
      </c>
      <c r="CS2106" s="10">
        <v>7</v>
      </c>
      <c r="CT2106" s="10">
        <v>6</v>
      </c>
      <c r="CU2106" s="10">
        <v>1</v>
      </c>
      <c r="CV2106" s="10">
        <v>3</v>
      </c>
      <c r="CW2106" s="10">
        <v>1</v>
      </c>
      <c r="CX2106" s="10">
        <v>6</v>
      </c>
      <c r="CY2106" s="10">
        <v>6</v>
      </c>
      <c r="CZ2106" s="10">
        <v>7</v>
      </c>
      <c r="DA2106" s="10">
        <v>5</v>
      </c>
      <c r="DB2106" s="10">
        <v>4</v>
      </c>
      <c r="DC2106" s="10">
        <v>7</v>
      </c>
      <c r="DD2106" s="10">
        <v>6</v>
      </c>
      <c r="DE2106" s="10">
        <v>7</v>
      </c>
      <c r="DF2106" s="10">
        <v>7</v>
      </c>
      <c r="DG2106" s="10">
        <v>7</v>
      </c>
      <c r="DH2106" s="10">
        <v>6</v>
      </c>
      <c r="DI2106" s="10">
        <v>7</v>
      </c>
      <c r="DJ2106" s="10">
        <v>6</v>
      </c>
      <c r="DK2106" s="10">
        <v>6</v>
      </c>
      <c r="DL2106" s="10">
        <v>6</v>
      </c>
      <c r="DM2106" s="9" t="s">
        <v>154</v>
      </c>
      <c r="DN2106" s="10">
        <v>1979</v>
      </c>
      <c r="DO2106" s="9">
        <f t="shared" si="8"/>
        <v>42</v>
      </c>
      <c r="DP2106" s="9" t="s">
        <v>155</v>
      </c>
      <c r="DQ2106" s="9" t="s">
        <v>156</v>
      </c>
      <c r="DR2106" s="9" t="s">
        <v>157</v>
      </c>
      <c r="DS2106" s="9" t="s">
        <v>137</v>
      </c>
      <c r="DT2106" s="9" t="s">
        <v>657</v>
      </c>
      <c r="DU2106" s="9" t="s">
        <v>158</v>
      </c>
      <c r="DV2106" s="9" t="str">
        <f>VLOOKUP(DU2106,Metadata!$B$2:$C$7,2,FALSE)</f>
        <v>6+ years</v>
      </c>
    </row>
    <row r="2107" spans="1:126">
      <c r="A2107" s="13">
        <v>2106</v>
      </c>
      <c r="B2107" s="9" t="s">
        <v>135</v>
      </c>
      <c r="C2107" s="9" t="str">
        <f>VLOOKUP(B2107,Metadata!$M$2:$N$6,2,FALSE)</f>
        <v>Permanent Employee</v>
      </c>
      <c r="D2107" s="9" t="s">
        <v>136</v>
      </c>
      <c r="E2107" s="9" t="s">
        <v>137</v>
      </c>
      <c r="F2107" s="9" t="s">
        <v>138</v>
      </c>
      <c r="G2107" s="9" t="s">
        <v>172</v>
      </c>
      <c r="H2107" s="9" t="str">
        <f>IF(G2107="","",VLOOKUP(G2107,Metadata!$J$2:$K$22,2,FALSE))</f>
        <v>Porto Metropolitan Area</v>
      </c>
      <c r="I2107" s="9" t="s">
        <v>228</v>
      </c>
      <c r="J2107" s="9" t="str">
        <f>IF(I2107="","",VLOOKUP(I2107,Metadata!$P$2:$Q$43,2,FALSE))</f>
        <v>Europe</v>
      </c>
      <c r="K2107" s="9" t="str">
        <f t="shared" si="0"/>
        <v>International</v>
      </c>
      <c r="L2107" s="9" t="s">
        <v>137</v>
      </c>
      <c r="M2107" s="9" t="str">
        <f>IF(L2107="","",VLOOKUP(L2107,Metadata!$J$2:$K$22,2,FALSE))</f>
        <v/>
      </c>
      <c r="N2107" s="9" t="s">
        <v>141</v>
      </c>
      <c r="O2107" s="9" t="s">
        <v>137</v>
      </c>
      <c r="P2107" s="9" t="s">
        <v>191</v>
      </c>
      <c r="Q2107" s="10" t="str">
        <f t="shared" si="1"/>
        <v>Remote Job (full or flexible)</v>
      </c>
      <c r="R2107" s="10">
        <v>7</v>
      </c>
      <c r="S2107" s="9" t="s">
        <v>206</v>
      </c>
      <c r="T2107" s="9" t="s">
        <v>137</v>
      </c>
      <c r="U2107" s="9" t="str">
        <f>IF(S2107&lt;&gt;"",S2107,IF(T2107&lt;&gt;"",VLOOKUP(T2107,Metadata!$S$2:$T$228,2,FALSE),""))</f>
        <v>Mobile Apps Developer</v>
      </c>
      <c r="V2107" s="9" t="s">
        <v>274</v>
      </c>
      <c r="W2107" s="9" t="s">
        <v>137</v>
      </c>
      <c r="X2107" s="9" t="s">
        <v>175</v>
      </c>
      <c r="Y2107" s="9" t="s">
        <v>137</v>
      </c>
      <c r="Z2107" s="9" t="s">
        <v>193</v>
      </c>
      <c r="AA2107" s="9" t="s">
        <v>137</v>
      </c>
      <c r="AB2107" s="9" t="s">
        <v>137</v>
      </c>
      <c r="AC2107" s="9"/>
      <c r="AD2107" s="9"/>
      <c r="AE2107" s="9"/>
      <c r="AF2107" s="9"/>
      <c r="AG2107" s="9"/>
      <c r="AH2107" s="9"/>
      <c r="AI2107" s="9"/>
      <c r="AJ2107" s="9"/>
      <c r="AK2107" s="9"/>
      <c r="AL2107" s="9" t="s">
        <v>177</v>
      </c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 t="s">
        <v>258</v>
      </c>
      <c r="BV2107" s="9"/>
      <c r="BW2107" s="9"/>
      <c r="BX2107" s="9"/>
      <c r="BY2107" s="9"/>
      <c r="BZ2107" s="9"/>
      <c r="CA2107" s="10"/>
      <c r="CB2107" s="10" t="str">
        <f t="shared" si="5"/>
        <v/>
      </c>
      <c r="CC2107" s="10"/>
      <c r="CD2107" s="9" t="str">
        <f t="shared" si="2"/>
        <v/>
      </c>
      <c r="CE2107" s="9" t="s">
        <v>168</v>
      </c>
      <c r="CF2107" s="9" t="s">
        <v>293</v>
      </c>
      <c r="CG2107" s="9">
        <f>IF(CF2107="","",VLOOKUP(CF2107,Metadata!$D$2:$H$20,2,FALSE))</f>
        <v>52500</v>
      </c>
      <c r="CH2107" s="9">
        <f>IF(CF2107="","",VLOOKUP(CF2107,Metadata!$D$2:$H$20,4,FALSE))</f>
        <v>50000</v>
      </c>
      <c r="CI2107" s="9">
        <f>IF(CF2107="","",VLOOKUP(CF2107,Metadata!$D$2:$H$20,5,FALSE))</f>
        <v>55000</v>
      </c>
      <c r="CJ2107" s="9">
        <f t="shared" si="3"/>
        <v>52500</v>
      </c>
      <c r="CK2107" s="9" t="s">
        <v>189</v>
      </c>
      <c r="CL2107" s="10">
        <v>5</v>
      </c>
      <c r="CM2107" s="10">
        <v>5</v>
      </c>
      <c r="CN2107" s="10">
        <v>7</v>
      </c>
      <c r="CO2107" s="10">
        <v>7</v>
      </c>
      <c r="CP2107" s="10">
        <v>6</v>
      </c>
      <c r="CQ2107" s="10">
        <v>6</v>
      </c>
      <c r="CR2107" s="10">
        <v>7</v>
      </c>
      <c r="CS2107" s="10">
        <v>7</v>
      </c>
      <c r="CT2107" s="10">
        <v>5</v>
      </c>
      <c r="CU2107" s="10">
        <v>6</v>
      </c>
      <c r="CV2107" s="10">
        <v>5</v>
      </c>
      <c r="CW2107" s="10">
        <v>5</v>
      </c>
      <c r="CX2107" s="10">
        <v>7</v>
      </c>
      <c r="CY2107" s="10">
        <v>7</v>
      </c>
      <c r="CZ2107" s="10">
        <v>6</v>
      </c>
      <c r="DA2107" s="10">
        <v>1</v>
      </c>
      <c r="DB2107" s="10">
        <v>1</v>
      </c>
      <c r="DC2107" s="10">
        <v>7</v>
      </c>
      <c r="DD2107" s="10">
        <v>5</v>
      </c>
      <c r="DE2107" s="10">
        <v>5</v>
      </c>
      <c r="DF2107" s="10">
        <v>5</v>
      </c>
      <c r="DG2107" s="10">
        <v>6</v>
      </c>
      <c r="DH2107" s="10">
        <v>6</v>
      </c>
      <c r="DI2107" s="10">
        <v>7</v>
      </c>
      <c r="DJ2107" s="10">
        <v>6</v>
      </c>
      <c r="DK2107" s="10">
        <v>5</v>
      </c>
      <c r="DL2107" s="10">
        <v>5</v>
      </c>
      <c r="DM2107" s="9" t="s">
        <v>154</v>
      </c>
      <c r="DN2107" s="10">
        <v>1984</v>
      </c>
      <c r="DO2107" s="9">
        <f t="shared" si="8"/>
        <v>37</v>
      </c>
      <c r="DP2107" s="9" t="s">
        <v>155</v>
      </c>
      <c r="DQ2107" s="9" t="s">
        <v>156</v>
      </c>
      <c r="DR2107" s="9" t="s">
        <v>157</v>
      </c>
      <c r="DS2107" s="9" t="s">
        <v>137</v>
      </c>
      <c r="DT2107" s="9" t="s">
        <v>657</v>
      </c>
      <c r="DU2107" s="9" t="s">
        <v>158</v>
      </c>
      <c r="DV2107" s="9" t="str">
        <f>VLOOKUP(DU2107,Metadata!$B$2:$C$7,2,FALSE)</f>
        <v>6+ years</v>
      </c>
    </row>
    <row r="2108" spans="1:126">
      <c r="A2108" s="13">
        <v>2107</v>
      </c>
      <c r="B2108" s="9" t="s">
        <v>135</v>
      </c>
      <c r="C2108" s="9" t="str">
        <f>VLOOKUP(B2108,Metadata!$M$2:$N$6,2,FALSE)</f>
        <v>Permanent Employee</v>
      </c>
      <c r="D2108" s="9" t="s">
        <v>159</v>
      </c>
      <c r="E2108" s="9" t="s">
        <v>137</v>
      </c>
      <c r="F2108" s="9" t="s">
        <v>138</v>
      </c>
      <c r="G2108" s="9" t="s">
        <v>140</v>
      </c>
      <c r="H2108" s="9" t="str">
        <f>IF(G2108="","",VLOOKUP(G2108,Metadata!$J$2:$K$22,2,FALSE))</f>
        <v>Lisbon Metropolitan Area</v>
      </c>
      <c r="I2108" s="9" t="s">
        <v>138</v>
      </c>
      <c r="J2108" s="9" t="str">
        <f>IF(I2108="","",VLOOKUP(I2108,Metadata!$P$2:$Q$43,2,FALSE))</f>
        <v>Europe</v>
      </c>
      <c r="K2108" s="9" t="str">
        <f t="shared" si="0"/>
        <v>Portugal</v>
      </c>
      <c r="L2108" s="9" t="s">
        <v>140</v>
      </c>
      <c r="M2108" s="9" t="str">
        <f>IF(L2108="","",VLOOKUP(L2108,Metadata!$J$2:$K$22,2,FALSE))</f>
        <v>Lisbon Metropolitan Area</v>
      </c>
      <c r="N2108" s="9" t="s">
        <v>214</v>
      </c>
      <c r="O2108" s="9" t="s">
        <v>136</v>
      </c>
      <c r="P2108" s="9" t="s">
        <v>142</v>
      </c>
      <c r="Q2108" s="10" t="str">
        <f t="shared" si="1"/>
        <v>Full Office Job</v>
      </c>
      <c r="R2108" s="10">
        <v>5</v>
      </c>
      <c r="S2108" s="9" t="s">
        <v>249</v>
      </c>
      <c r="T2108" s="9" t="s">
        <v>137</v>
      </c>
      <c r="U2108" s="9" t="str">
        <f>IF(S2108&lt;&gt;"",S2108,IF(T2108&lt;&gt;"",VLOOKUP(T2108,Metadata!$S$2:$T$228,2,FALSE),""))</f>
        <v>Business Applications (BI/CRM/ERP)</v>
      </c>
      <c r="V2108" s="9" t="s">
        <v>217</v>
      </c>
      <c r="W2108" s="9" t="s">
        <v>137</v>
      </c>
      <c r="X2108" s="9" t="s">
        <v>145</v>
      </c>
      <c r="Y2108" s="9" t="s">
        <v>137</v>
      </c>
      <c r="Z2108" s="9" t="s">
        <v>218</v>
      </c>
      <c r="AA2108" s="9" t="s">
        <v>137</v>
      </c>
      <c r="AB2108" s="9" t="s">
        <v>137</v>
      </c>
      <c r="AC2108" s="9" t="s">
        <v>147</v>
      </c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 t="s">
        <v>150</v>
      </c>
      <c r="BZ2108" s="9" t="s">
        <v>137</v>
      </c>
      <c r="CA2108" s="10"/>
      <c r="CB2108" s="10" t="str">
        <f t="shared" si="5"/>
        <v/>
      </c>
      <c r="CC2108" s="10"/>
      <c r="CD2108" s="9" t="str">
        <f t="shared" si="2"/>
        <v/>
      </c>
      <c r="CE2108" s="9" t="s">
        <v>151</v>
      </c>
      <c r="CF2108" s="9" t="s">
        <v>254</v>
      </c>
      <c r="CG2108" s="9">
        <f>IF(CF2108="","",VLOOKUP(CF2108,Metadata!$D$2:$H$20,2,FALSE))</f>
        <v>37500</v>
      </c>
      <c r="CH2108" s="9">
        <f>IF(CF2108="","",VLOOKUP(CF2108,Metadata!$D$2:$H$20,4,FALSE))</f>
        <v>35000</v>
      </c>
      <c r="CI2108" s="9">
        <f>IF(CF2108="","",VLOOKUP(CF2108,Metadata!$D$2:$H$20,5,FALSE))</f>
        <v>40000</v>
      </c>
      <c r="CJ2108" s="9">
        <f t="shared" si="3"/>
        <v>37500</v>
      </c>
      <c r="CK2108" s="9" t="s">
        <v>153</v>
      </c>
      <c r="CL2108" s="10">
        <v>3</v>
      </c>
      <c r="CM2108" s="10">
        <v>3</v>
      </c>
      <c r="CN2108" s="10">
        <v>4</v>
      </c>
      <c r="CO2108" s="10">
        <v>6</v>
      </c>
      <c r="CP2108" s="10">
        <v>4</v>
      </c>
      <c r="CQ2108" s="10">
        <v>4</v>
      </c>
      <c r="CR2108" s="10">
        <v>2</v>
      </c>
      <c r="CS2108" s="10">
        <v>4</v>
      </c>
      <c r="CT2108" s="10">
        <v>5</v>
      </c>
      <c r="CU2108" s="10">
        <v>4</v>
      </c>
      <c r="CV2108" s="10">
        <v>3</v>
      </c>
      <c r="CW2108" s="10">
        <v>4</v>
      </c>
      <c r="CX2108" s="10">
        <v>5</v>
      </c>
      <c r="CY2108" s="10">
        <v>4</v>
      </c>
      <c r="CZ2108" s="10">
        <v>3</v>
      </c>
      <c r="DA2108" s="10">
        <v>4</v>
      </c>
      <c r="DB2108" s="10">
        <v>3</v>
      </c>
      <c r="DC2108" s="10">
        <v>3</v>
      </c>
      <c r="DD2108" s="10">
        <v>2</v>
      </c>
      <c r="DE2108" s="10">
        <v>4</v>
      </c>
      <c r="DF2108" s="10">
        <v>4</v>
      </c>
      <c r="DG2108" s="10">
        <v>5</v>
      </c>
      <c r="DH2108" s="10">
        <v>5</v>
      </c>
      <c r="DI2108" s="10">
        <v>5</v>
      </c>
      <c r="DJ2108" s="10">
        <v>4</v>
      </c>
      <c r="DK2108" s="10">
        <v>4</v>
      </c>
      <c r="DL2108" s="10">
        <v>3</v>
      </c>
      <c r="DM2108" s="9" t="s">
        <v>154</v>
      </c>
      <c r="DN2108" s="10">
        <v>1974</v>
      </c>
      <c r="DO2108" s="9">
        <f t="shared" si="8"/>
        <v>47</v>
      </c>
      <c r="DP2108" s="9" t="s">
        <v>155</v>
      </c>
      <c r="DQ2108" s="9" t="s">
        <v>202</v>
      </c>
      <c r="DR2108" s="9" t="s">
        <v>170</v>
      </c>
      <c r="DS2108" s="9" t="s">
        <v>137</v>
      </c>
      <c r="DT2108" s="9" t="s">
        <v>657</v>
      </c>
      <c r="DU2108" s="9" t="s">
        <v>158</v>
      </c>
      <c r="DV2108" s="9" t="str">
        <f>VLOOKUP(DU2108,Metadata!$B$2:$C$7,2,FALSE)</f>
        <v>6+ years</v>
      </c>
    </row>
    <row r="2109" spans="1:126">
      <c r="A2109" s="13">
        <v>2108</v>
      </c>
      <c r="B2109" s="9" t="s">
        <v>135</v>
      </c>
      <c r="C2109" s="9" t="str">
        <f>VLOOKUP(B2109,Metadata!$M$2:$N$6,2,FALSE)</f>
        <v>Permanent Employee</v>
      </c>
      <c r="D2109" s="9" t="s">
        <v>159</v>
      </c>
      <c r="E2109" s="9" t="s">
        <v>137</v>
      </c>
      <c r="F2109" s="9" t="s">
        <v>138</v>
      </c>
      <c r="G2109" s="9" t="s">
        <v>172</v>
      </c>
      <c r="H2109" s="9" t="str">
        <f>IF(G2109="","",VLOOKUP(G2109,Metadata!$J$2:$K$22,2,FALSE))</f>
        <v>Porto Metropolitan Area</v>
      </c>
      <c r="I2109" s="9" t="s">
        <v>138</v>
      </c>
      <c r="J2109" s="9" t="str">
        <f>IF(I2109="","",VLOOKUP(I2109,Metadata!$P$2:$Q$43,2,FALSE))</f>
        <v>Europe</v>
      </c>
      <c r="K2109" s="9" t="str">
        <f t="shared" si="0"/>
        <v>Portugal</v>
      </c>
      <c r="L2109" s="9" t="s">
        <v>172</v>
      </c>
      <c r="M2109" s="9" t="str">
        <f>IF(L2109="","",VLOOKUP(L2109,Metadata!$J$2:$K$22,2,FALSE))</f>
        <v>Porto Metropolitan Area</v>
      </c>
      <c r="N2109" s="9" t="s">
        <v>141</v>
      </c>
      <c r="O2109" s="9" t="s">
        <v>137</v>
      </c>
      <c r="P2109" s="9" t="s">
        <v>142</v>
      </c>
      <c r="Q2109" s="10" t="str">
        <f t="shared" si="1"/>
        <v>Full Office Job</v>
      </c>
      <c r="R2109" s="10">
        <v>6</v>
      </c>
      <c r="S2109" s="9" t="s">
        <v>229</v>
      </c>
      <c r="T2109" s="9" t="s">
        <v>137</v>
      </c>
      <c r="U2109" s="9" t="str">
        <f>IF(S2109&lt;&gt;"",S2109,IF(T2109&lt;&gt;"",VLOOKUP(T2109,Metadata!$S$2:$T$228,2,FALSE),""))</f>
        <v>Project Manager</v>
      </c>
      <c r="V2109" s="9" t="s">
        <v>162</v>
      </c>
      <c r="W2109" s="9" t="s">
        <v>137</v>
      </c>
      <c r="X2109" s="9" t="s">
        <v>145</v>
      </c>
      <c r="Y2109" s="9" t="s">
        <v>137</v>
      </c>
      <c r="Z2109" s="9" t="s">
        <v>184</v>
      </c>
      <c r="AA2109" s="9" t="s">
        <v>137</v>
      </c>
      <c r="AB2109" s="9" t="s">
        <v>137</v>
      </c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 t="s">
        <v>178</v>
      </c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198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10"/>
      <c r="CB2109" s="10" t="str">
        <f t="shared" si="5"/>
        <v/>
      </c>
      <c r="CC2109" s="10"/>
      <c r="CD2109" s="9" t="str">
        <f t="shared" si="2"/>
        <v/>
      </c>
      <c r="CE2109" s="9" t="s">
        <v>232</v>
      </c>
      <c r="CF2109" s="9" t="s">
        <v>152</v>
      </c>
      <c r="CG2109" s="9">
        <f>IF(CF2109="","",VLOOKUP(CF2109,Metadata!$D$2:$H$20,2,FALSE))</f>
        <v>32500</v>
      </c>
      <c r="CH2109" s="9">
        <f>IF(CF2109="","",VLOOKUP(CF2109,Metadata!$D$2:$H$20,4,FALSE))</f>
        <v>30000</v>
      </c>
      <c r="CI2109" s="9">
        <f>IF(CF2109="","",VLOOKUP(CF2109,Metadata!$D$2:$H$20,5,FALSE))</f>
        <v>35000</v>
      </c>
      <c r="CJ2109" s="9">
        <f t="shared" si="3"/>
        <v>32500</v>
      </c>
      <c r="CK2109" s="9" t="s">
        <v>201</v>
      </c>
      <c r="CL2109" s="10">
        <v>5</v>
      </c>
      <c r="CM2109" s="10">
        <v>3</v>
      </c>
      <c r="CN2109" s="10">
        <v>5</v>
      </c>
      <c r="CO2109" s="10">
        <v>5</v>
      </c>
      <c r="CP2109" s="10">
        <v>5</v>
      </c>
      <c r="CQ2109" s="10">
        <v>6</v>
      </c>
      <c r="CR2109" s="10">
        <v>5</v>
      </c>
      <c r="CS2109" s="10">
        <v>5</v>
      </c>
      <c r="CT2109" s="10">
        <v>6</v>
      </c>
      <c r="CU2109" s="10">
        <v>5</v>
      </c>
      <c r="CV2109" s="10">
        <v>5</v>
      </c>
      <c r="CW2109" s="10">
        <v>3</v>
      </c>
      <c r="CX2109" s="10">
        <v>5</v>
      </c>
      <c r="CY2109" s="10">
        <v>6</v>
      </c>
      <c r="CZ2109" s="10">
        <v>6</v>
      </c>
      <c r="DA2109" s="10">
        <v>5</v>
      </c>
      <c r="DB2109" s="10">
        <v>5</v>
      </c>
      <c r="DC2109" s="10">
        <v>5</v>
      </c>
      <c r="DD2109" s="10">
        <v>5</v>
      </c>
      <c r="DE2109" s="10">
        <v>5</v>
      </c>
      <c r="DF2109" s="10">
        <v>5</v>
      </c>
      <c r="DG2109" s="10">
        <v>5</v>
      </c>
      <c r="DH2109" s="10">
        <v>5</v>
      </c>
      <c r="DI2109" s="10">
        <v>6</v>
      </c>
      <c r="DJ2109" s="10">
        <v>5</v>
      </c>
      <c r="DK2109" s="10">
        <v>5</v>
      </c>
      <c r="DL2109" s="10">
        <v>5</v>
      </c>
      <c r="DM2109" s="9" t="s">
        <v>154</v>
      </c>
      <c r="DN2109" s="10">
        <v>1986</v>
      </c>
      <c r="DO2109" s="9">
        <f t="shared" si="8"/>
        <v>35</v>
      </c>
      <c r="DP2109" s="9" t="s">
        <v>155</v>
      </c>
      <c r="DQ2109" s="9" t="s">
        <v>210</v>
      </c>
      <c r="DR2109" s="9" t="s">
        <v>157</v>
      </c>
      <c r="DS2109" s="9" t="s">
        <v>137</v>
      </c>
      <c r="DT2109" s="9" t="s">
        <v>657</v>
      </c>
      <c r="DU2109" s="9" t="s">
        <v>203</v>
      </c>
      <c r="DV2109" s="9" t="str">
        <f>VLOOKUP(DU2109,Metadata!$B$2:$C$7,2,FALSE)</f>
        <v>6+ years</v>
      </c>
    </row>
    <row r="2110" spans="1:126">
      <c r="A2110" s="13">
        <v>2109</v>
      </c>
      <c r="B2110" s="9" t="s">
        <v>135</v>
      </c>
      <c r="C2110" s="9" t="str">
        <f>VLOOKUP(B2110,Metadata!$M$2:$N$6,2,FALSE)</f>
        <v>Permanent Employee</v>
      </c>
      <c r="D2110" s="9" t="s">
        <v>159</v>
      </c>
      <c r="E2110" s="9" t="s">
        <v>137</v>
      </c>
      <c r="F2110" s="9" t="s">
        <v>138</v>
      </c>
      <c r="G2110" s="9" t="s">
        <v>172</v>
      </c>
      <c r="H2110" s="9" t="str">
        <f>IF(G2110="","",VLOOKUP(G2110,Metadata!$J$2:$K$22,2,FALSE))</f>
        <v>Porto Metropolitan Area</v>
      </c>
      <c r="I2110" s="9" t="s">
        <v>138</v>
      </c>
      <c r="J2110" s="9" t="str">
        <f>IF(I2110="","",VLOOKUP(I2110,Metadata!$P$2:$Q$43,2,FALSE))</f>
        <v>Europe</v>
      </c>
      <c r="K2110" s="9" t="str">
        <f t="shared" si="0"/>
        <v>Portugal</v>
      </c>
      <c r="L2110" s="9" t="s">
        <v>172</v>
      </c>
      <c r="M2110" s="9" t="str">
        <f>IF(L2110="","",VLOOKUP(L2110,Metadata!$J$2:$K$22,2,FALSE))</f>
        <v>Porto Metropolitan Area</v>
      </c>
      <c r="N2110" s="9" t="s">
        <v>214</v>
      </c>
      <c r="O2110" s="9" t="s">
        <v>136</v>
      </c>
      <c r="P2110" s="9" t="s">
        <v>142</v>
      </c>
      <c r="Q2110" s="10" t="str">
        <f t="shared" si="1"/>
        <v>Full Office Job</v>
      </c>
      <c r="R2110" s="10">
        <v>3</v>
      </c>
      <c r="S2110" s="9" t="s">
        <v>338</v>
      </c>
      <c r="T2110" s="9" t="s">
        <v>137</v>
      </c>
      <c r="U2110" s="9" t="str">
        <f>IF(S2110&lt;&gt;"",S2110,IF(T2110&lt;&gt;"",VLOOKUP(T2110,Metadata!$S$2:$T$228,2,FALSE),""))</f>
        <v>Solutions Architect</v>
      </c>
      <c r="V2110" s="9" t="s">
        <v>276</v>
      </c>
      <c r="W2110" s="9" t="s">
        <v>137</v>
      </c>
      <c r="X2110" s="9" t="s">
        <v>163</v>
      </c>
      <c r="Y2110" s="9" t="s">
        <v>137</v>
      </c>
      <c r="Z2110" s="9" t="s">
        <v>184</v>
      </c>
      <c r="AA2110" s="9" t="s">
        <v>165</v>
      </c>
      <c r="AB2110" s="9" t="s">
        <v>137</v>
      </c>
      <c r="AC2110" s="9" t="s">
        <v>147</v>
      </c>
      <c r="AD2110" s="9" t="s">
        <v>148</v>
      </c>
      <c r="AE2110" s="9" t="s">
        <v>194</v>
      </c>
      <c r="AF2110" s="9"/>
      <c r="AG2110" s="9"/>
      <c r="AH2110" s="9"/>
      <c r="AI2110" s="9"/>
      <c r="AJ2110" s="9" t="s">
        <v>185</v>
      </c>
      <c r="AK2110" s="9"/>
      <c r="AL2110" s="9" t="s">
        <v>177</v>
      </c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 t="s">
        <v>167</v>
      </c>
      <c r="BK2110" s="9" t="s">
        <v>198</v>
      </c>
      <c r="BL2110" s="9" t="s">
        <v>199</v>
      </c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10"/>
      <c r="CB2110" s="10" t="str">
        <f t="shared" si="5"/>
        <v/>
      </c>
      <c r="CC2110" s="10"/>
      <c r="CD2110" s="9" t="str">
        <f t="shared" si="2"/>
        <v/>
      </c>
      <c r="CE2110" s="9" t="s">
        <v>151</v>
      </c>
      <c r="CF2110" s="9" t="s">
        <v>220</v>
      </c>
      <c r="CG2110" s="9">
        <f>IF(CF2110="","",VLOOKUP(CF2110,Metadata!$D$2:$H$20,2,FALSE))</f>
        <v>27500</v>
      </c>
      <c r="CH2110" s="9">
        <f>IF(CF2110="","",VLOOKUP(CF2110,Metadata!$D$2:$H$20,4,FALSE))</f>
        <v>25000</v>
      </c>
      <c r="CI2110" s="9">
        <f>IF(CF2110="","",VLOOKUP(CF2110,Metadata!$D$2:$H$20,5,FALSE))</f>
        <v>30000</v>
      </c>
      <c r="CJ2110" s="9">
        <f t="shared" si="3"/>
        <v>27500</v>
      </c>
      <c r="CK2110" s="9" t="s">
        <v>189</v>
      </c>
      <c r="CL2110" s="10">
        <v>5</v>
      </c>
      <c r="CM2110" s="10">
        <v>2</v>
      </c>
      <c r="CN2110" s="10">
        <v>5</v>
      </c>
      <c r="CO2110" s="10">
        <v>4</v>
      </c>
      <c r="CP2110" s="10">
        <v>4</v>
      </c>
      <c r="CQ2110" s="10">
        <v>6</v>
      </c>
      <c r="CR2110" s="10">
        <v>5</v>
      </c>
      <c r="CS2110" s="10">
        <v>5</v>
      </c>
      <c r="CT2110" s="10">
        <v>4</v>
      </c>
      <c r="CU2110" s="10">
        <v>4</v>
      </c>
      <c r="CV2110" s="10">
        <v>4</v>
      </c>
      <c r="CW2110" s="10">
        <v>5</v>
      </c>
      <c r="CX2110" s="10">
        <v>5</v>
      </c>
      <c r="CY2110" s="10">
        <v>2</v>
      </c>
      <c r="CZ2110" s="10">
        <v>5</v>
      </c>
      <c r="DA2110" s="10">
        <v>3</v>
      </c>
      <c r="DB2110" s="10">
        <v>6</v>
      </c>
      <c r="DC2110" s="10">
        <v>7</v>
      </c>
      <c r="DD2110" s="10">
        <v>4</v>
      </c>
      <c r="DE2110" s="10">
        <v>5</v>
      </c>
      <c r="DF2110" s="10">
        <v>4</v>
      </c>
      <c r="DG2110" s="10">
        <v>5</v>
      </c>
      <c r="DH2110" s="10">
        <v>4</v>
      </c>
      <c r="DI2110" s="10">
        <v>7</v>
      </c>
      <c r="DJ2110" s="10">
        <v>2</v>
      </c>
      <c r="DK2110" s="10">
        <v>3</v>
      </c>
      <c r="DL2110" s="10">
        <v>3</v>
      </c>
      <c r="DM2110" s="9" t="s">
        <v>154</v>
      </c>
      <c r="DN2110" s="10">
        <v>1985</v>
      </c>
      <c r="DO2110" s="9">
        <f t="shared" si="8"/>
        <v>36</v>
      </c>
      <c r="DP2110" s="9" t="s">
        <v>155</v>
      </c>
      <c r="DQ2110" s="9" t="s">
        <v>202</v>
      </c>
      <c r="DR2110" s="9" t="s">
        <v>157</v>
      </c>
      <c r="DS2110" s="9" t="s">
        <v>137</v>
      </c>
      <c r="DT2110" s="9" t="s">
        <v>657</v>
      </c>
      <c r="DU2110" s="9" t="s">
        <v>158</v>
      </c>
      <c r="DV2110" s="9" t="str">
        <f>VLOOKUP(DU2110,Metadata!$B$2:$C$7,2,FALSE)</f>
        <v>6+ years</v>
      </c>
    </row>
    <row r="2111" spans="1:126">
      <c r="A2111" s="13">
        <v>2110</v>
      </c>
      <c r="B2111" s="9" t="s">
        <v>135</v>
      </c>
      <c r="C2111" s="9" t="str">
        <f>VLOOKUP(B2111,Metadata!$M$2:$N$6,2,FALSE)</f>
        <v>Permanent Employee</v>
      </c>
      <c r="D2111" s="9" t="s">
        <v>159</v>
      </c>
      <c r="E2111" s="9" t="s">
        <v>137</v>
      </c>
      <c r="F2111" s="9" t="s">
        <v>138</v>
      </c>
      <c r="G2111" s="9" t="s">
        <v>213</v>
      </c>
      <c r="H2111" s="9" t="str">
        <f>IF(G2111="","",VLOOKUP(G2111,Metadata!$J$2:$K$22,2,FALSE))</f>
        <v>Centre</v>
      </c>
      <c r="I2111" s="9" t="s">
        <v>138</v>
      </c>
      <c r="J2111" s="9" t="str">
        <f>IF(I2111="","",VLOOKUP(I2111,Metadata!$P$2:$Q$43,2,FALSE))</f>
        <v>Europe</v>
      </c>
      <c r="K2111" s="9" t="str">
        <f t="shared" si="0"/>
        <v>Portugal</v>
      </c>
      <c r="L2111" s="9" t="s">
        <v>213</v>
      </c>
      <c r="M2111" s="9" t="str">
        <f>IF(L2111="","",VLOOKUP(L2111,Metadata!$J$2:$K$22,2,FALSE))</f>
        <v>Centre</v>
      </c>
      <c r="N2111" s="9" t="s">
        <v>205</v>
      </c>
      <c r="O2111" s="9" t="s">
        <v>137</v>
      </c>
      <c r="P2111" s="9" t="s">
        <v>137</v>
      </c>
      <c r="Q2111" s="10" t="str">
        <f t="shared" si="1"/>
        <v>Full Office Job</v>
      </c>
      <c r="R2111" s="10">
        <v>4</v>
      </c>
      <c r="S2111" s="9" t="s">
        <v>143</v>
      </c>
      <c r="T2111" s="9" t="s">
        <v>137</v>
      </c>
      <c r="U2111" s="9" t="str">
        <f>IF(S2111&lt;&gt;"",S2111,IF(T2111&lt;&gt;"",VLOOKUP(T2111,Metadata!$S$2:$T$228,2,FALSE),""))</f>
        <v>Technical Team Leader</v>
      </c>
      <c r="V2111" s="9" t="s">
        <v>268</v>
      </c>
      <c r="W2111" s="9" t="s">
        <v>137</v>
      </c>
      <c r="X2111" s="9" t="s">
        <v>145</v>
      </c>
      <c r="Y2111" s="9" t="s">
        <v>137</v>
      </c>
      <c r="Z2111" s="9" t="s">
        <v>224</v>
      </c>
      <c r="AA2111" s="9" t="s">
        <v>137</v>
      </c>
      <c r="AB2111" s="9" t="s">
        <v>253</v>
      </c>
      <c r="AC2111" s="9" t="s">
        <v>147</v>
      </c>
      <c r="AD2111" s="9" t="s">
        <v>148</v>
      </c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 t="s">
        <v>150</v>
      </c>
      <c r="BZ2111" s="9" t="s">
        <v>137</v>
      </c>
      <c r="CA2111" s="10"/>
      <c r="CB2111" s="10" t="str">
        <f t="shared" si="5"/>
        <v/>
      </c>
      <c r="CC2111" s="10"/>
      <c r="CD2111" s="9" t="str">
        <f t="shared" si="2"/>
        <v/>
      </c>
      <c r="CE2111" s="9" t="s">
        <v>151</v>
      </c>
      <c r="CF2111" s="9" t="s">
        <v>220</v>
      </c>
      <c r="CG2111" s="9">
        <f>IF(CF2111="","",VLOOKUP(CF2111,Metadata!$D$2:$H$20,2,FALSE))</f>
        <v>27500</v>
      </c>
      <c r="CH2111" s="9">
        <f>IF(CF2111="","",VLOOKUP(CF2111,Metadata!$D$2:$H$20,4,FALSE))</f>
        <v>25000</v>
      </c>
      <c r="CI2111" s="9">
        <f>IF(CF2111="","",VLOOKUP(CF2111,Metadata!$D$2:$H$20,5,FALSE))</f>
        <v>30000</v>
      </c>
      <c r="CJ2111" s="9">
        <f t="shared" si="3"/>
        <v>27500</v>
      </c>
      <c r="CK2111" s="9" t="s">
        <v>189</v>
      </c>
      <c r="CL2111" s="10">
        <v>4</v>
      </c>
      <c r="CM2111" s="10">
        <v>3</v>
      </c>
      <c r="CN2111" s="10">
        <v>5</v>
      </c>
      <c r="CO2111" s="10">
        <v>6</v>
      </c>
      <c r="CP2111" s="10">
        <v>5</v>
      </c>
      <c r="CQ2111" s="10">
        <v>6</v>
      </c>
      <c r="CR2111" s="10">
        <v>3</v>
      </c>
      <c r="CS2111" s="10">
        <v>6</v>
      </c>
      <c r="CT2111" s="10">
        <v>5</v>
      </c>
      <c r="CU2111" s="10">
        <v>6</v>
      </c>
      <c r="CV2111" s="10">
        <v>6</v>
      </c>
      <c r="CW2111" s="10">
        <v>4</v>
      </c>
      <c r="CX2111" s="10">
        <v>5</v>
      </c>
      <c r="CY2111" s="10">
        <v>5</v>
      </c>
      <c r="CZ2111" s="10">
        <v>4</v>
      </c>
      <c r="DA2111" s="10">
        <v>4</v>
      </c>
      <c r="DB2111" s="10">
        <v>5</v>
      </c>
      <c r="DC2111" s="10">
        <v>6</v>
      </c>
      <c r="DD2111" s="10">
        <v>3</v>
      </c>
      <c r="DE2111" s="10">
        <v>5</v>
      </c>
      <c r="DF2111" s="10">
        <v>4</v>
      </c>
      <c r="DG2111" s="10">
        <v>5</v>
      </c>
      <c r="DH2111" s="10">
        <v>5</v>
      </c>
      <c r="DI2111" s="10">
        <v>6</v>
      </c>
      <c r="DJ2111" s="10">
        <v>3</v>
      </c>
      <c r="DK2111" s="10">
        <v>2</v>
      </c>
      <c r="DL2111" s="10">
        <v>2</v>
      </c>
      <c r="DM2111" s="9" t="s">
        <v>154</v>
      </c>
      <c r="DN2111" s="10">
        <v>1993</v>
      </c>
      <c r="DO2111" s="9">
        <f t="shared" si="8"/>
        <v>28</v>
      </c>
      <c r="DP2111" s="9" t="s">
        <v>155</v>
      </c>
      <c r="DQ2111" s="9" t="s">
        <v>156</v>
      </c>
      <c r="DR2111" s="9" t="s">
        <v>157</v>
      </c>
      <c r="DS2111" s="9" t="s">
        <v>137</v>
      </c>
      <c r="DT2111" s="9" t="s">
        <v>657</v>
      </c>
      <c r="DU2111" s="9" t="s">
        <v>223</v>
      </c>
      <c r="DV2111" s="9" t="str">
        <f>VLOOKUP(DU2111,Metadata!$B$2:$C$7,2,FALSE)</f>
        <v>3 - 6 years</v>
      </c>
    </row>
    <row r="2112" spans="1:126">
      <c r="A2112" s="13">
        <v>2111</v>
      </c>
      <c r="B2112" s="9" t="s">
        <v>135</v>
      </c>
      <c r="C2112" s="9" t="str">
        <f>VLOOKUP(B2112,Metadata!$M$2:$N$6,2,FALSE)</f>
        <v>Permanent Employee</v>
      </c>
      <c r="D2112" s="9" t="s">
        <v>159</v>
      </c>
      <c r="E2112" s="9" t="s">
        <v>137</v>
      </c>
      <c r="F2112" s="9" t="s">
        <v>138</v>
      </c>
      <c r="G2112" s="9" t="s">
        <v>140</v>
      </c>
      <c r="H2112" s="9" t="str">
        <f>IF(G2112="","",VLOOKUP(G2112,Metadata!$J$2:$K$22,2,FALSE))</f>
        <v>Lisbon Metropolitan Area</v>
      </c>
      <c r="I2112" s="9" t="s">
        <v>300</v>
      </c>
      <c r="J2112" s="9" t="str">
        <f>IF(I2112="","",VLOOKUP(I2112,Metadata!$P$2:$Q$43,2,FALSE))</f>
        <v>Europe</v>
      </c>
      <c r="K2112" s="9" t="str">
        <f t="shared" si="0"/>
        <v>International</v>
      </c>
      <c r="L2112" s="9" t="s">
        <v>137</v>
      </c>
      <c r="M2112" s="9" t="str">
        <f>IF(L2112="","",VLOOKUP(L2112,Metadata!$J$2:$K$22,2,FALSE))</f>
        <v/>
      </c>
      <c r="N2112" s="9" t="s">
        <v>214</v>
      </c>
      <c r="O2112" s="9" t="s">
        <v>215</v>
      </c>
      <c r="P2112" s="9" t="s">
        <v>142</v>
      </c>
      <c r="Q2112" s="10" t="str">
        <f t="shared" si="1"/>
        <v>Full Office Job</v>
      </c>
      <c r="R2112" s="10">
        <v>6</v>
      </c>
      <c r="S2112" s="9" t="s">
        <v>266</v>
      </c>
      <c r="T2112" s="9" t="s">
        <v>137</v>
      </c>
      <c r="U2112" s="9" t="str">
        <f>IF(S2112&lt;&gt;"",S2112,IF(T2112&lt;&gt;"",VLOOKUP(T2112,Metadata!$S$2:$T$228,2,FALSE),""))</f>
        <v>Data Scientist/Data Engineer</v>
      </c>
      <c r="V2112" s="9" t="s">
        <v>207</v>
      </c>
      <c r="W2112" s="9" t="s">
        <v>137</v>
      </c>
      <c r="X2112" s="9" t="s">
        <v>252</v>
      </c>
      <c r="Y2112" s="9" t="s">
        <v>137</v>
      </c>
      <c r="Z2112" s="9" t="s">
        <v>224</v>
      </c>
      <c r="AA2112" s="9" t="s">
        <v>137</v>
      </c>
      <c r="AB2112" s="9" t="s">
        <v>137</v>
      </c>
      <c r="AC2112" s="9" t="s">
        <v>147</v>
      </c>
      <c r="AD2112" s="9"/>
      <c r="AE2112" s="9"/>
      <c r="AF2112" s="9" t="s">
        <v>243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 t="s">
        <v>258</v>
      </c>
      <c r="BV2112" s="9"/>
      <c r="BW2112" s="9"/>
      <c r="BX2112" s="9"/>
      <c r="BY2112" s="9"/>
      <c r="BZ2112" s="9"/>
      <c r="CA2112" s="10"/>
      <c r="CB2112" s="10" t="str">
        <f t="shared" si="5"/>
        <v/>
      </c>
      <c r="CC2112" s="10"/>
      <c r="CD2112" s="9" t="str">
        <f t="shared" si="2"/>
        <v/>
      </c>
      <c r="CE2112" s="9" t="s">
        <v>232</v>
      </c>
      <c r="CF2112" s="9" t="s">
        <v>188</v>
      </c>
      <c r="CG2112" s="9">
        <f>IF(CF2112="","",VLOOKUP(CF2112,Metadata!$D$2:$H$20,2,FALSE))</f>
        <v>17500</v>
      </c>
      <c r="CH2112" s="9">
        <f>IF(CF2112="","",VLOOKUP(CF2112,Metadata!$D$2:$H$20,4,FALSE))</f>
        <v>15000</v>
      </c>
      <c r="CI2112" s="9">
        <f>IF(CF2112="","",VLOOKUP(CF2112,Metadata!$D$2:$H$20,5,FALSE))</f>
        <v>20000</v>
      </c>
      <c r="CJ2112" s="9">
        <f t="shared" si="3"/>
        <v>17500</v>
      </c>
      <c r="CK2112" s="9" t="s">
        <v>153</v>
      </c>
      <c r="CL2112" s="10">
        <v>2</v>
      </c>
      <c r="CM2112" s="10">
        <v>5</v>
      </c>
      <c r="CN2112" s="10">
        <v>7</v>
      </c>
      <c r="CO2112" s="10">
        <v>7</v>
      </c>
      <c r="CP2112" s="10">
        <v>5</v>
      </c>
      <c r="CQ2112" s="10">
        <v>7</v>
      </c>
      <c r="CR2112" s="10">
        <v>6</v>
      </c>
      <c r="CS2112" s="10">
        <v>5</v>
      </c>
      <c r="CT2112" s="10">
        <v>5</v>
      </c>
      <c r="CU2112" s="10">
        <v>6</v>
      </c>
      <c r="CV2112" s="10">
        <v>6</v>
      </c>
      <c r="CW2112" s="10">
        <v>4</v>
      </c>
      <c r="CX2112" s="10">
        <v>4</v>
      </c>
      <c r="CY2112" s="10">
        <v>3</v>
      </c>
      <c r="CZ2112" s="10">
        <v>4</v>
      </c>
      <c r="DA2112" s="10">
        <v>5</v>
      </c>
      <c r="DB2112" s="10">
        <v>5</v>
      </c>
      <c r="DC2112" s="10">
        <v>5</v>
      </c>
      <c r="DD2112" s="10">
        <v>5</v>
      </c>
      <c r="DE2112" s="10">
        <v>7</v>
      </c>
      <c r="DF2112" s="10">
        <v>6</v>
      </c>
      <c r="DG2112" s="10">
        <v>7</v>
      </c>
      <c r="DH2112" s="10">
        <v>4</v>
      </c>
      <c r="DI2112" s="10">
        <v>5</v>
      </c>
      <c r="DJ2112" s="10">
        <v>6</v>
      </c>
      <c r="DK2112" s="10">
        <v>6</v>
      </c>
      <c r="DL2112" s="10">
        <v>6</v>
      </c>
      <c r="DM2112" s="9" t="s">
        <v>154</v>
      </c>
      <c r="DN2112" s="10">
        <v>1997</v>
      </c>
      <c r="DO2112" s="9">
        <f t="shared" si="8"/>
        <v>24</v>
      </c>
      <c r="DP2112" s="9" t="s">
        <v>155</v>
      </c>
      <c r="DQ2112" s="9" t="s">
        <v>156</v>
      </c>
      <c r="DR2112" s="9" t="s">
        <v>157</v>
      </c>
      <c r="DS2112" s="9" t="s">
        <v>137</v>
      </c>
      <c r="DT2112" s="9" t="s">
        <v>657</v>
      </c>
      <c r="DU2112" s="9" t="s">
        <v>233</v>
      </c>
      <c r="DV2112" s="9" t="str">
        <f>VLOOKUP(DU2112,Metadata!$B$2:$C$7,2,FALSE)</f>
        <v>0 - 3 years</v>
      </c>
    </row>
    <row r="2113" spans="1:126">
      <c r="A2113" s="13">
        <v>2112</v>
      </c>
      <c r="B2113" s="9" t="s">
        <v>135</v>
      </c>
      <c r="C2113" s="9" t="str">
        <f>VLOOKUP(B2113,Metadata!$M$2:$N$6,2,FALSE)</f>
        <v>Permanent Employee</v>
      </c>
      <c r="D2113" s="9" t="s">
        <v>159</v>
      </c>
      <c r="E2113" s="9" t="s">
        <v>137</v>
      </c>
      <c r="F2113" s="9" t="s">
        <v>138</v>
      </c>
      <c r="G2113" s="9" t="s">
        <v>140</v>
      </c>
      <c r="H2113" s="9" t="str">
        <f>IF(G2113="","",VLOOKUP(G2113,Metadata!$J$2:$K$22,2,FALSE))</f>
        <v>Lisbon Metropolitan Area</v>
      </c>
      <c r="I2113" s="9" t="s">
        <v>228</v>
      </c>
      <c r="J2113" s="9" t="str">
        <f>IF(I2113="","",VLOOKUP(I2113,Metadata!$P$2:$Q$43,2,FALSE))</f>
        <v>Europe</v>
      </c>
      <c r="K2113" s="9" t="str">
        <f t="shared" si="0"/>
        <v>International</v>
      </c>
      <c r="L2113" s="9" t="s">
        <v>137</v>
      </c>
      <c r="M2113" s="9" t="str">
        <f>IF(L2113="","",VLOOKUP(L2113,Metadata!$J$2:$K$22,2,FALSE))</f>
        <v/>
      </c>
      <c r="N2113" s="9" t="s">
        <v>141</v>
      </c>
      <c r="O2113" s="9" t="s">
        <v>137</v>
      </c>
      <c r="P2113" s="9" t="s">
        <v>142</v>
      </c>
      <c r="Q2113" s="10" t="str">
        <f t="shared" si="1"/>
        <v>Full Office Job</v>
      </c>
      <c r="R2113" s="10">
        <v>4</v>
      </c>
      <c r="S2113" s="9" t="s">
        <v>161</v>
      </c>
      <c r="T2113" s="9" t="s">
        <v>137</v>
      </c>
      <c r="U2113" s="9" t="str">
        <f>IF(S2113&lt;&gt;"",S2113,IF(T2113&lt;&gt;"",VLOOKUP(T2113,Metadata!$S$2:$T$228,2,FALSE),""))</f>
        <v>Full-Stack Developer</v>
      </c>
      <c r="V2113" s="9" t="s">
        <v>217</v>
      </c>
      <c r="W2113" s="9" t="s">
        <v>137</v>
      </c>
      <c r="X2113" s="9" t="s">
        <v>145</v>
      </c>
      <c r="Y2113" s="9" t="s">
        <v>137</v>
      </c>
      <c r="Z2113" s="9" t="s">
        <v>146</v>
      </c>
      <c r="AA2113" s="9" t="s">
        <v>165</v>
      </c>
      <c r="AB2113" s="9" t="s">
        <v>137</v>
      </c>
      <c r="AC2113" s="9"/>
      <c r="AD2113" s="9"/>
      <c r="AE2113" s="9" t="s">
        <v>194</v>
      </c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 t="s">
        <v>178</v>
      </c>
      <c r="BB2113" s="9"/>
      <c r="BC2113" s="9"/>
      <c r="BD2113" s="9"/>
      <c r="BE2113" s="9"/>
      <c r="BF2113" s="9"/>
      <c r="BG2113" s="9"/>
      <c r="BH2113" s="9"/>
      <c r="BI2113" s="9"/>
      <c r="BJ2113" s="9"/>
      <c r="BK2113" s="9" t="s">
        <v>198</v>
      </c>
      <c r="BL2113" s="9"/>
      <c r="BM2113" s="9"/>
      <c r="BN2113" s="9" t="s">
        <v>186</v>
      </c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10"/>
      <c r="CB2113" s="10" t="str">
        <f t="shared" si="5"/>
        <v/>
      </c>
      <c r="CC2113" s="10"/>
      <c r="CD2113" s="9" t="str">
        <f t="shared" si="2"/>
        <v/>
      </c>
      <c r="CE2113" s="9" t="s">
        <v>168</v>
      </c>
      <c r="CF2113" s="9" t="s">
        <v>152</v>
      </c>
      <c r="CG2113" s="9">
        <f>IF(CF2113="","",VLOOKUP(CF2113,Metadata!$D$2:$H$20,2,FALSE))</f>
        <v>32500</v>
      </c>
      <c r="CH2113" s="9">
        <f>IF(CF2113="","",VLOOKUP(CF2113,Metadata!$D$2:$H$20,4,FALSE))</f>
        <v>30000</v>
      </c>
      <c r="CI2113" s="9">
        <f>IF(CF2113="","",VLOOKUP(CF2113,Metadata!$D$2:$H$20,5,FALSE))</f>
        <v>35000</v>
      </c>
      <c r="CJ2113" s="9">
        <f t="shared" si="3"/>
        <v>32500</v>
      </c>
      <c r="CK2113" s="9" t="s">
        <v>221</v>
      </c>
      <c r="CL2113" s="10">
        <v>3</v>
      </c>
      <c r="CM2113" s="10">
        <v>2</v>
      </c>
      <c r="CN2113" s="10">
        <v>7</v>
      </c>
      <c r="CO2113" s="10">
        <v>7</v>
      </c>
      <c r="CP2113" s="10">
        <v>3</v>
      </c>
      <c r="CQ2113" s="10">
        <v>4</v>
      </c>
      <c r="CR2113" s="10">
        <v>5</v>
      </c>
      <c r="CS2113" s="10">
        <v>5</v>
      </c>
      <c r="CT2113" s="10">
        <v>7</v>
      </c>
      <c r="CU2113" s="10">
        <v>6</v>
      </c>
      <c r="CV2113" s="10">
        <v>2</v>
      </c>
      <c r="CW2113" s="10">
        <v>2</v>
      </c>
      <c r="CX2113" s="10">
        <v>6</v>
      </c>
      <c r="CY2113" s="10">
        <v>5</v>
      </c>
      <c r="CZ2113" s="10">
        <v>6</v>
      </c>
      <c r="DA2113" s="10">
        <v>5</v>
      </c>
      <c r="DB2113" s="10">
        <v>5</v>
      </c>
      <c r="DC2113" s="10">
        <v>7</v>
      </c>
      <c r="DD2113" s="10">
        <v>5</v>
      </c>
      <c r="DE2113" s="10">
        <v>5</v>
      </c>
      <c r="DF2113" s="10">
        <v>5</v>
      </c>
      <c r="DG2113" s="10">
        <v>7</v>
      </c>
      <c r="DH2113" s="10">
        <v>6</v>
      </c>
      <c r="DI2113" s="10">
        <v>6</v>
      </c>
      <c r="DJ2113" s="10">
        <v>7</v>
      </c>
      <c r="DK2113" s="10">
        <v>3</v>
      </c>
      <c r="DL2113" s="10">
        <v>4</v>
      </c>
      <c r="DM2113" s="9" t="s">
        <v>154</v>
      </c>
      <c r="DN2113" s="10">
        <v>1986</v>
      </c>
      <c r="DO2113" s="9">
        <f t="shared" si="8"/>
        <v>35</v>
      </c>
      <c r="DP2113" s="9" t="s">
        <v>155</v>
      </c>
      <c r="DQ2113" s="9" t="s">
        <v>210</v>
      </c>
      <c r="DR2113" s="9" t="s">
        <v>157</v>
      </c>
      <c r="DS2113" s="9" t="s">
        <v>137</v>
      </c>
      <c r="DT2113" s="9" t="s">
        <v>657</v>
      </c>
      <c r="DU2113" s="9" t="s">
        <v>223</v>
      </c>
      <c r="DV2113" s="9" t="str">
        <f>VLOOKUP(DU2113,Metadata!$B$2:$C$7,2,FALSE)</f>
        <v>3 - 6 years</v>
      </c>
    </row>
    <row r="2114" spans="1:126">
      <c r="A2114" s="13">
        <v>2113</v>
      </c>
      <c r="B2114" s="9" t="s">
        <v>135</v>
      </c>
      <c r="C2114" s="9" t="str">
        <f>VLOOKUP(B2114,Metadata!$M$2:$N$6,2,FALSE)</f>
        <v>Permanent Employee</v>
      </c>
      <c r="D2114" s="9" t="s">
        <v>136</v>
      </c>
      <c r="E2114" s="9" t="s">
        <v>137</v>
      </c>
      <c r="F2114" s="9" t="s">
        <v>138</v>
      </c>
      <c r="G2114" s="9" t="s">
        <v>275</v>
      </c>
      <c r="H2114" s="9" t="str">
        <f>IF(G2114="","",VLOOKUP(G2114,Metadata!$J$2:$K$22,2,FALSE))</f>
        <v>Centre</v>
      </c>
      <c r="I2114" s="9" t="s">
        <v>316</v>
      </c>
      <c r="J2114" s="9" t="str">
        <f>IF(I2114="","",VLOOKUP(I2114,Metadata!$P$2:$Q$43,2,FALSE))</f>
        <v>Europe</v>
      </c>
      <c r="K2114" s="9" t="str">
        <f t="shared" si="0"/>
        <v>International</v>
      </c>
      <c r="L2114" s="9" t="s">
        <v>137</v>
      </c>
      <c r="M2114" s="9" t="str">
        <f>IF(L2114="","",VLOOKUP(L2114,Metadata!$J$2:$K$22,2,FALSE))</f>
        <v/>
      </c>
      <c r="N2114" s="9" t="s">
        <v>141</v>
      </c>
      <c r="O2114" s="9" t="s">
        <v>137</v>
      </c>
      <c r="P2114" s="9" t="s">
        <v>191</v>
      </c>
      <c r="Q2114" s="10" t="str">
        <f t="shared" si="1"/>
        <v>Remote Job (full or flexible)</v>
      </c>
      <c r="R2114" s="10">
        <v>7</v>
      </c>
      <c r="S2114" s="9" t="s">
        <v>161</v>
      </c>
      <c r="T2114" s="9" t="s">
        <v>137</v>
      </c>
      <c r="U2114" s="9" t="str">
        <f>IF(S2114&lt;&gt;"",S2114,IF(T2114&lt;&gt;"",VLOOKUP(T2114,Metadata!$S$2:$T$228,2,FALSE),""))</f>
        <v>Full-Stack Developer</v>
      </c>
      <c r="V2114" s="9" t="s">
        <v>323</v>
      </c>
      <c r="W2114" s="9" t="s">
        <v>137</v>
      </c>
      <c r="X2114" s="9" t="s">
        <v>163</v>
      </c>
      <c r="Y2114" s="9" t="s">
        <v>137</v>
      </c>
      <c r="Z2114" s="9" t="s">
        <v>164</v>
      </c>
      <c r="AA2114" s="9" t="s">
        <v>165</v>
      </c>
      <c r="AB2114" s="9" t="s">
        <v>137</v>
      </c>
      <c r="AC2114" s="9"/>
      <c r="AD2114" s="9"/>
      <c r="AE2114" s="9" t="s">
        <v>194</v>
      </c>
      <c r="AF2114" s="9"/>
      <c r="AG2114" s="9"/>
      <c r="AH2114" s="9"/>
      <c r="AI2114" s="9"/>
      <c r="AJ2114" s="9" t="s">
        <v>185</v>
      </c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 t="s">
        <v>178</v>
      </c>
      <c r="BB2114" s="9"/>
      <c r="BC2114" s="9"/>
      <c r="BD2114" s="9"/>
      <c r="BE2114" s="9"/>
      <c r="BF2114" s="9"/>
      <c r="BG2114" s="9"/>
      <c r="BH2114" s="9"/>
      <c r="BI2114" s="9"/>
      <c r="BJ2114" s="9" t="s">
        <v>167</v>
      </c>
      <c r="BK2114" s="9" t="s">
        <v>198</v>
      </c>
      <c r="BL2114" s="9"/>
      <c r="BM2114" s="9"/>
      <c r="BN2114" s="9" t="s">
        <v>186</v>
      </c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10"/>
      <c r="CB2114" s="10" t="str">
        <f t="shared" si="5"/>
        <v/>
      </c>
      <c r="CC2114" s="10"/>
      <c r="CD2114" s="9" t="str">
        <f t="shared" si="2"/>
        <v/>
      </c>
      <c r="CE2114" s="9" t="s">
        <v>168</v>
      </c>
      <c r="CF2114" s="9" t="s">
        <v>254</v>
      </c>
      <c r="CG2114" s="9">
        <f>IF(CF2114="","",VLOOKUP(CF2114,Metadata!$D$2:$H$20,2,FALSE))</f>
        <v>37500</v>
      </c>
      <c r="CH2114" s="9">
        <f>IF(CF2114="","",VLOOKUP(CF2114,Metadata!$D$2:$H$20,4,FALSE))</f>
        <v>35000</v>
      </c>
      <c r="CI2114" s="9">
        <f>IF(CF2114="","",VLOOKUP(CF2114,Metadata!$D$2:$H$20,5,FALSE))</f>
        <v>40000</v>
      </c>
      <c r="CJ2114" s="9">
        <f t="shared" si="3"/>
        <v>37500</v>
      </c>
      <c r="CK2114" s="9" t="s">
        <v>189</v>
      </c>
      <c r="CL2114" s="10">
        <v>4</v>
      </c>
      <c r="CM2114" s="10">
        <v>3</v>
      </c>
      <c r="CN2114" s="10">
        <v>7</v>
      </c>
      <c r="CO2114" s="10">
        <v>7</v>
      </c>
      <c r="CP2114" s="10">
        <v>4</v>
      </c>
      <c r="CQ2114" s="10">
        <v>4</v>
      </c>
      <c r="CR2114" s="10">
        <v>7</v>
      </c>
      <c r="CS2114" s="10">
        <v>1</v>
      </c>
      <c r="CT2114" s="10">
        <v>4</v>
      </c>
      <c r="CU2114" s="10">
        <v>7</v>
      </c>
      <c r="CV2114" s="10">
        <v>4</v>
      </c>
      <c r="CW2114" s="10">
        <v>1</v>
      </c>
      <c r="CX2114" s="10">
        <v>5</v>
      </c>
      <c r="CY2114" s="10">
        <v>5</v>
      </c>
      <c r="CZ2114" s="10">
        <v>1</v>
      </c>
      <c r="DA2114" s="10">
        <v>1</v>
      </c>
      <c r="DB2114" s="10">
        <v>1</v>
      </c>
      <c r="DC2114" s="10">
        <v>5</v>
      </c>
      <c r="DD2114" s="10">
        <v>1</v>
      </c>
      <c r="DE2114" s="10">
        <v>5</v>
      </c>
      <c r="DF2114" s="10">
        <v>5</v>
      </c>
      <c r="DG2114" s="10">
        <v>7</v>
      </c>
      <c r="DH2114" s="10">
        <v>5</v>
      </c>
      <c r="DI2114" s="10">
        <v>7</v>
      </c>
      <c r="DJ2114" s="10">
        <v>1</v>
      </c>
      <c r="DK2114" s="10">
        <v>5</v>
      </c>
      <c r="DL2114" s="10">
        <v>1</v>
      </c>
      <c r="DM2114" s="9" t="s">
        <v>154</v>
      </c>
      <c r="DN2114" s="10">
        <v>1988</v>
      </c>
      <c r="DO2114" s="9">
        <f t="shared" si="8"/>
        <v>33</v>
      </c>
      <c r="DP2114" s="9" t="s">
        <v>155</v>
      </c>
      <c r="DQ2114" s="9" t="s">
        <v>156</v>
      </c>
      <c r="DR2114" s="9" t="s">
        <v>157</v>
      </c>
      <c r="DS2114" s="9" t="s">
        <v>137</v>
      </c>
      <c r="DT2114" s="9" t="s">
        <v>657</v>
      </c>
      <c r="DU2114" s="9" t="s">
        <v>203</v>
      </c>
      <c r="DV2114" s="9" t="str">
        <f>VLOOKUP(DU2114,Metadata!$B$2:$C$7,2,FALSE)</f>
        <v>6+ years</v>
      </c>
    </row>
    <row r="2115" spans="1:126">
      <c r="A2115" s="13">
        <v>2114</v>
      </c>
      <c r="B2115" s="9" t="s">
        <v>135</v>
      </c>
      <c r="C2115" s="9" t="str">
        <f>VLOOKUP(B2115,Metadata!$M$2:$N$6,2,FALSE)</f>
        <v>Permanent Employee</v>
      </c>
      <c r="D2115" s="9" t="s">
        <v>159</v>
      </c>
      <c r="E2115" s="9" t="s">
        <v>137</v>
      </c>
      <c r="F2115" s="9" t="s">
        <v>138</v>
      </c>
      <c r="G2115" s="9" t="s">
        <v>140</v>
      </c>
      <c r="H2115" s="9" t="str">
        <f>IF(G2115="","",VLOOKUP(G2115,Metadata!$J$2:$K$22,2,FALSE))</f>
        <v>Lisbon Metropolitan Area</v>
      </c>
      <c r="I2115" s="9" t="s">
        <v>138</v>
      </c>
      <c r="J2115" s="9" t="str">
        <f>IF(I2115="","",VLOOKUP(I2115,Metadata!$P$2:$Q$43,2,FALSE))</f>
        <v>Europe</v>
      </c>
      <c r="K2115" s="9" t="str">
        <f t="shared" si="0"/>
        <v>Portugal</v>
      </c>
      <c r="L2115" s="9" t="s">
        <v>140</v>
      </c>
      <c r="M2115" s="9" t="str">
        <f>IF(L2115="","",VLOOKUP(L2115,Metadata!$J$2:$K$22,2,FALSE))</f>
        <v>Lisbon Metropolitan Area</v>
      </c>
      <c r="N2115" s="9" t="s">
        <v>141</v>
      </c>
      <c r="O2115" s="9" t="s">
        <v>137</v>
      </c>
      <c r="P2115" s="9" t="s">
        <v>142</v>
      </c>
      <c r="Q2115" s="10" t="str">
        <f t="shared" si="1"/>
        <v>Full Office Job</v>
      </c>
      <c r="R2115" s="10">
        <v>7</v>
      </c>
      <c r="S2115" s="9" t="s">
        <v>137</v>
      </c>
      <c r="T2115" s="9" t="s">
        <v>756</v>
      </c>
      <c r="U2115" s="9" t="str">
        <f>IF(S2115&lt;&gt;"",S2115,IF(T2115&lt;&gt;"",VLOOKUP(T2115,Metadata!$S$2:$T$228,2,FALSE),""))</f>
        <v>Business Applications (BI/CRM/ERP)</v>
      </c>
      <c r="V2115" s="9" t="s">
        <v>207</v>
      </c>
      <c r="W2115" s="9" t="s">
        <v>137</v>
      </c>
      <c r="X2115" s="9" t="s">
        <v>145</v>
      </c>
      <c r="Y2115" s="9" t="s">
        <v>137</v>
      </c>
      <c r="Z2115" s="9" t="s">
        <v>146</v>
      </c>
      <c r="AA2115" s="9" t="s">
        <v>137</v>
      </c>
      <c r="AB2115" s="9" t="s">
        <v>137</v>
      </c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 t="s">
        <v>150</v>
      </c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 t="s">
        <v>150</v>
      </c>
      <c r="BZ2115" s="9" t="s">
        <v>137</v>
      </c>
      <c r="CA2115" s="10"/>
      <c r="CB2115" s="10" t="str">
        <f t="shared" si="5"/>
        <v/>
      </c>
      <c r="CC2115" s="10"/>
      <c r="CD2115" s="9" t="str">
        <f t="shared" si="2"/>
        <v/>
      </c>
      <c r="CE2115" s="9" t="s">
        <v>151</v>
      </c>
      <c r="CF2115" s="9" t="s">
        <v>220</v>
      </c>
      <c r="CG2115" s="9">
        <f>IF(CF2115="","",VLOOKUP(CF2115,Metadata!$D$2:$H$20,2,FALSE))</f>
        <v>27500</v>
      </c>
      <c r="CH2115" s="9">
        <f>IF(CF2115="","",VLOOKUP(CF2115,Metadata!$D$2:$H$20,4,FALSE))</f>
        <v>25000</v>
      </c>
      <c r="CI2115" s="9">
        <f>IF(CF2115="","",VLOOKUP(CF2115,Metadata!$D$2:$H$20,5,FALSE))</f>
        <v>30000</v>
      </c>
      <c r="CJ2115" s="9">
        <f t="shared" si="3"/>
        <v>27500</v>
      </c>
      <c r="CK2115" s="9" t="s">
        <v>153</v>
      </c>
      <c r="CL2115" s="10">
        <v>4</v>
      </c>
      <c r="CM2115" s="10">
        <v>5</v>
      </c>
      <c r="CN2115" s="10">
        <v>7</v>
      </c>
      <c r="CO2115" s="10">
        <v>7</v>
      </c>
      <c r="CP2115" s="10">
        <v>7</v>
      </c>
      <c r="CQ2115" s="10">
        <v>7</v>
      </c>
      <c r="CR2115" s="10">
        <v>7</v>
      </c>
      <c r="CS2115" s="10">
        <v>7</v>
      </c>
      <c r="CT2115" s="10">
        <v>7</v>
      </c>
      <c r="CU2115" s="10">
        <v>4</v>
      </c>
      <c r="CV2115" s="10">
        <v>7</v>
      </c>
      <c r="CW2115" s="10">
        <v>5</v>
      </c>
      <c r="CX2115" s="10">
        <v>5</v>
      </c>
      <c r="CY2115" s="10">
        <v>6</v>
      </c>
      <c r="CZ2115" s="10">
        <v>7</v>
      </c>
      <c r="DA2115" s="10">
        <v>7</v>
      </c>
      <c r="DB2115" s="10">
        <v>1</v>
      </c>
      <c r="DC2115" s="10">
        <v>7</v>
      </c>
      <c r="DD2115" s="10">
        <v>7</v>
      </c>
      <c r="DE2115" s="10">
        <v>7</v>
      </c>
      <c r="DF2115" s="10">
        <v>7</v>
      </c>
      <c r="DG2115" s="10">
        <v>7</v>
      </c>
      <c r="DH2115" s="10">
        <v>7</v>
      </c>
      <c r="DI2115" s="10">
        <v>7</v>
      </c>
      <c r="DJ2115" s="10">
        <v>7</v>
      </c>
      <c r="DK2115" s="10">
        <v>7</v>
      </c>
      <c r="DL2115" s="10">
        <v>7</v>
      </c>
      <c r="DM2115" s="9" t="s">
        <v>154</v>
      </c>
      <c r="DN2115" s="10">
        <v>1992</v>
      </c>
      <c r="DO2115" s="9">
        <f t="shared" si="8"/>
        <v>29</v>
      </c>
      <c r="DP2115" s="9" t="s">
        <v>222</v>
      </c>
      <c r="DQ2115" s="9" t="s">
        <v>202</v>
      </c>
      <c r="DR2115" s="9" t="s">
        <v>137</v>
      </c>
      <c r="DS2115" s="9" t="s">
        <v>641</v>
      </c>
      <c r="DT2115" s="9" t="s">
        <v>657</v>
      </c>
      <c r="DU2115" s="9" t="s">
        <v>203</v>
      </c>
      <c r="DV2115" s="9" t="str">
        <f>VLOOKUP(DU2115,Metadata!$B$2:$C$7,2,FALSE)</f>
        <v>6+ years</v>
      </c>
    </row>
    <row r="2116" spans="1:126">
      <c r="A2116" s="13">
        <v>2115</v>
      </c>
      <c r="B2116" s="9" t="s">
        <v>135</v>
      </c>
      <c r="C2116" s="9" t="str">
        <f>VLOOKUP(B2116,Metadata!$M$2:$N$6,2,FALSE)</f>
        <v>Permanent Employee</v>
      </c>
      <c r="D2116" s="9" t="s">
        <v>159</v>
      </c>
      <c r="E2116" s="9" t="s">
        <v>137</v>
      </c>
      <c r="F2116" s="9" t="s">
        <v>138</v>
      </c>
      <c r="G2116" s="9" t="s">
        <v>172</v>
      </c>
      <c r="H2116" s="9" t="str">
        <f>IF(G2116="","",VLOOKUP(G2116,Metadata!$J$2:$K$22,2,FALSE))</f>
        <v>Porto Metropolitan Area</v>
      </c>
      <c r="I2116" s="9" t="s">
        <v>138</v>
      </c>
      <c r="J2116" s="9" t="str">
        <f>IF(I2116="","",VLOOKUP(I2116,Metadata!$P$2:$Q$43,2,FALSE))</f>
        <v>Europe</v>
      </c>
      <c r="K2116" s="9" t="str">
        <f t="shared" si="0"/>
        <v>Portugal</v>
      </c>
      <c r="L2116" s="9" t="s">
        <v>140</v>
      </c>
      <c r="M2116" s="9" t="str">
        <f>IF(L2116="","",VLOOKUP(L2116,Metadata!$J$2:$K$22,2,FALSE))</f>
        <v>Lisbon Metropolitan Area</v>
      </c>
      <c r="N2116" s="9" t="s">
        <v>141</v>
      </c>
      <c r="O2116" s="9" t="s">
        <v>137</v>
      </c>
      <c r="P2116" s="9" t="s">
        <v>191</v>
      </c>
      <c r="Q2116" s="10" t="str">
        <f t="shared" si="1"/>
        <v>Remote Job (full or flexible)</v>
      </c>
      <c r="R2116" s="10">
        <v>6</v>
      </c>
      <c r="S2116" s="9" t="s">
        <v>143</v>
      </c>
      <c r="T2116" s="9" t="s">
        <v>137</v>
      </c>
      <c r="U2116" s="9" t="str">
        <f>IF(S2116&lt;&gt;"",S2116,IF(T2116&lt;&gt;"",VLOOKUP(T2116,Metadata!$S$2:$T$228,2,FALSE),""))</f>
        <v>Technical Team Leader</v>
      </c>
      <c r="V2116" s="9" t="s">
        <v>207</v>
      </c>
      <c r="W2116" s="9" t="s">
        <v>137</v>
      </c>
      <c r="X2116" s="9" t="s">
        <v>208</v>
      </c>
      <c r="Y2116" s="9" t="s">
        <v>137</v>
      </c>
      <c r="Z2116" s="9" t="s">
        <v>146</v>
      </c>
      <c r="AA2116" s="9" t="s">
        <v>165</v>
      </c>
      <c r="AB2116" s="9" t="s">
        <v>137</v>
      </c>
      <c r="AC2116" s="9" t="s">
        <v>147</v>
      </c>
      <c r="AD2116" s="9"/>
      <c r="AE2116" s="9" t="s">
        <v>194</v>
      </c>
      <c r="AF2116" s="9" t="s">
        <v>243</v>
      </c>
      <c r="AG2116" s="9"/>
      <c r="AH2116" s="9"/>
      <c r="AI2116" s="9"/>
      <c r="AJ2116" s="9" t="s">
        <v>185</v>
      </c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 t="s">
        <v>178</v>
      </c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198</v>
      </c>
      <c r="BL2116" s="9" t="s">
        <v>199</v>
      </c>
      <c r="BM2116" s="9"/>
      <c r="BN2116" s="9"/>
      <c r="BO2116" s="9" t="s">
        <v>257</v>
      </c>
      <c r="BP2116" s="9"/>
      <c r="BQ2116" s="9"/>
      <c r="BR2116" s="9" t="s">
        <v>247</v>
      </c>
      <c r="BS2116" s="9" t="s">
        <v>200</v>
      </c>
      <c r="BT2116" s="9"/>
      <c r="BU2116" s="9"/>
      <c r="BV2116" s="9"/>
      <c r="BW2116" s="9"/>
      <c r="BX2116" s="9"/>
      <c r="BY2116" s="9"/>
      <c r="BZ2116" s="9"/>
      <c r="CA2116" s="10"/>
      <c r="CB2116" s="10" t="str">
        <f t="shared" si="5"/>
        <v/>
      </c>
      <c r="CC2116" s="10"/>
      <c r="CD2116" s="9" t="str">
        <f t="shared" si="2"/>
        <v/>
      </c>
      <c r="CE2116" s="9" t="s">
        <v>168</v>
      </c>
      <c r="CF2116" s="9" t="s">
        <v>152</v>
      </c>
      <c r="CG2116" s="9">
        <f>IF(CF2116="","",VLOOKUP(CF2116,Metadata!$D$2:$H$20,2,FALSE))</f>
        <v>32500</v>
      </c>
      <c r="CH2116" s="9">
        <f>IF(CF2116="","",VLOOKUP(CF2116,Metadata!$D$2:$H$20,4,FALSE))</f>
        <v>30000</v>
      </c>
      <c r="CI2116" s="9">
        <f>IF(CF2116="","",VLOOKUP(CF2116,Metadata!$D$2:$H$20,5,FALSE))</f>
        <v>35000</v>
      </c>
      <c r="CJ2116" s="9">
        <f t="shared" si="3"/>
        <v>32500</v>
      </c>
      <c r="CK2116" s="9" t="s">
        <v>221</v>
      </c>
      <c r="CL2116" s="10">
        <v>5</v>
      </c>
      <c r="CM2116" s="10">
        <v>2</v>
      </c>
      <c r="CN2116" s="10">
        <v>7</v>
      </c>
      <c r="CO2116" s="10">
        <v>7</v>
      </c>
      <c r="CP2116" s="10">
        <v>2</v>
      </c>
      <c r="CQ2116" s="10">
        <v>4</v>
      </c>
      <c r="CR2116" s="10">
        <v>6</v>
      </c>
      <c r="CS2116" s="10">
        <v>7</v>
      </c>
      <c r="CT2116" s="10">
        <v>4</v>
      </c>
      <c r="CU2116" s="10">
        <v>7</v>
      </c>
      <c r="CV2116" s="10">
        <v>4</v>
      </c>
      <c r="CW2116" s="10">
        <v>4</v>
      </c>
      <c r="CX2116" s="10">
        <v>4</v>
      </c>
      <c r="CY2116" s="10">
        <v>6</v>
      </c>
      <c r="CZ2116" s="10">
        <v>4</v>
      </c>
      <c r="DA2116" s="10">
        <v>7</v>
      </c>
      <c r="DB2116" s="10">
        <v>4</v>
      </c>
      <c r="DC2116" s="10">
        <v>7</v>
      </c>
      <c r="DD2116" s="10">
        <v>2</v>
      </c>
      <c r="DE2116" s="10">
        <v>7</v>
      </c>
      <c r="DF2116" s="10">
        <v>4</v>
      </c>
      <c r="DG2116" s="10">
        <v>5</v>
      </c>
      <c r="DH2116" s="10">
        <v>7</v>
      </c>
      <c r="DI2116" s="10">
        <v>7</v>
      </c>
      <c r="DJ2116" s="10">
        <v>3</v>
      </c>
      <c r="DK2116" s="10">
        <v>5</v>
      </c>
      <c r="DL2116" s="10">
        <v>7</v>
      </c>
      <c r="DM2116" s="9" t="s">
        <v>154</v>
      </c>
      <c r="DN2116" s="10">
        <v>1995</v>
      </c>
      <c r="DO2116" s="9">
        <f t="shared" si="8"/>
        <v>26</v>
      </c>
      <c r="DP2116" s="9" t="s">
        <v>155</v>
      </c>
      <c r="DQ2116" s="9" t="s">
        <v>156</v>
      </c>
      <c r="DR2116" s="9" t="s">
        <v>157</v>
      </c>
      <c r="DS2116" s="9" t="s">
        <v>137</v>
      </c>
      <c r="DT2116" s="9" t="s">
        <v>657</v>
      </c>
      <c r="DU2116" s="9" t="s">
        <v>223</v>
      </c>
      <c r="DV2116" s="9" t="str">
        <f>VLOOKUP(DU2116,Metadata!$B$2:$C$7,2,FALSE)</f>
        <v>3 - 6 years</v>
      </c>
    </row>
    <row r="2117" spans="1:126">
      <c r="A2117" s="13">
        <v>2116</v>
      </c>
      <c r="B2117" s="9" t="s">
        <v>135</v>
      </c>
      <c r="C2117" s="9" t="str">
        <f>VLOOKUP(B2117,Metadata!$M$2:$N$6,2,FALSE)</f>
        <v>Permanent Employee</v>
      </c>
      <c r="D2117" s="9" t="s">
        <v>159</v>
      </c>
      <c r="E2117" s="9" t="s">
        <v>137</v>
      </c>
      <c r="F2117" s="9" t="s">
        <v>138</v>
      </c>
      <c r="G2117" s="9" t="s">
        <v>172</v>
      </c>
      <c r="H2117" s="9" t="str">
        <f>IF(G2117="","",VLOOKUP(G2117,Metadata!$J$2:$K$22,2,FALSE))</f>
        <v>Porto Metropolitan Area</v>
      </c>
      <c r="I2117" s="9" t="s">
        <v>138</v>
      </c>
      <c r="J2117" s="9" t="str">
        <f>IF(I2117="","",VLOOKUP(I2117,Metadata!$P$2:$Q$43,2,FALSE))</f>
        <v>Europe</v>
      </c>
      <c r="K2117" s="9" t="str">
        <f t="shared" si="0"/>
        <v>Portugal</v>
      </c>
      <c r="L2117" s="9" t="s">
        <v>172</v>
      </c>
      <c r="M2117" s="9" t="str">
        <f>IF(L2117="","",VLOOKUP(L2117,Metadata!$J$2:$K$22,2,FALSE))</f>
        <v>Porto Metropolitan Area</v>
      </c>
      <c r="N2117" s="9" t="s">
        <v>141</v>
      </c>
      <c r="O2117" s="9" t="s">
        <v>137</v>
      </c>
      <c r="P2117" s="9" t="s">
        <v>142</v>
      </c>
      <c r="Q2117" s="10" t="str">
        <f t="shared" si="1"/>
        <v>Full Office Job</v>
      </c>
      <c r="R2117" s="10">
        <v>5</v>
      </c>
      <c r="S2117" s="9" t="s">
        <v>143</v>
      </c>
      <c r="T2117" s="9" t="s">
        <v>137</v>
      </c>
      <c r="U2117" s="9" t="str">
        <f>IF(S2117&lt;&gt;"",S2117,IF(T2117&lt;&gt;"",VLOOKUP(T2117,Metadata!$S$2:$T$228,2,FALSE),""))</f>
        <v>Technical Team Leader</v>
      </c>
      <c r="V2117" s="9" t="s">
        <v>261</v>
      </c>
      <c r="W2117" s="9" t="s">
        <v>137</v>
      </c>
      <c r="X2117" s="9" t="s">
        <v>145</v>
      </c>
      <c r="Y2117" s="9" t="s">
        <v>137</v>
      </c>
      <c r="Z2117" s="9" t="s">
        <v>146</v>
      </c>
      <c r="AA2117" s="9" t="s">
        <v>165</v>
      </c>
      <c r="AB2117" s="9" t="s">
        <v>253</v>
      </c>
      <c r="AC2117" s="9"/>
      <c r="AD2117" s="9"/>
      <c r="AE2117" s="9"/>
      <c r="AF2117" s="9"/>
      <c r="AG2117" s="9"/>
      <c r="AH2117" s="9" t="s">
        <v>176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 t="s">
        <v>303</v>
      </c>
      <c r="BN2117" s="9" t="s">
        <v>186</v>
      </c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10"/>
      <c r="CB2117" s="10" t="str">
        <f t="shared" si="5"/>
        <v/>
      </c>
      <c r="CC2117" s="10"/>
      <c r="CD2117" s="9" t="str">
        <f t="shared" si="2"/>
        <v/>
      </c>
      <c r="CE2117" s="9" t="s">
        <v>232</v>
      </c>
      <c r="CF2117" s="9" t="s">
        <v>477</v>
      </c>
      <c r="CG2117" s="9">
        <f>IF(CF2117="","",VLOOKUP(CF2117,Metadata!$D$2:$H$20,2,FALSE))</f>
        <v>102500</v>
      </c>
      <c r="CH2117" s="9">
        <f>IF(CF2117="","",VLOOKUP(CF2117,Metadata!$D$2:$H$20,4,FALSE))</f>
        <v>100000</v>
      </c>
      <c r="CI2117" s="9">
        <f>IF(CF2117="","",VLOOKUP(CF2117,Metadata!$D$2:$H$20,5,FALSE))</f>
        <v>105000</v>
      </c>
      <c r="CJ2117" s="9">
        <f t="shared" si="3"/>
        <v>102500</v>
      </c>
      <c r="CK2117" s="9" t="s">
        <v>201</v>
      </c>
      <c r="CL2117" s="10">
        <v>7</v>
      </c>
      <c r="CM2117" s="10">
        <v>1</v>
      </c>
      <c r="CN2117" s="10">
        <v>5</v>
      </c>
      <c r="CO2117" s="10">
        <v>5</v>
      </c>
      <c r="CP2117" s="10">
        <v>5</v>
      </c>
      <c r="CQ2117" s="10">
        <v>5</v>
      </c>
      <c r="CR2117" s="10">
        <v>5</v>
      </c>
      <c r="CS2117" s="10">
        <v>5</v>
      </c>
      <c r="CT2117" s="10">
        <v>5</v>
      </c>
      <c r="CU2117" s="10">
        <v>4</v>
      </c>
      <c r="CV2117" s="10">
        <v>5</v>
      </c>
      <c r="CW2117" s="10">
        <v>5</v>
      </c>
      <c r="CX2117" s="10">
        <v>5</v>
      </c>
      <c r="CY2117" s="10">
        <v>5</v>
      </c>
      <c r="CZ2117" s="10">
        <v>5</v>
      </c>
      <c r="DA2117" s="10">
        <v>7</v>
      </c>
      <c r="DB2117" s="10">
        <v>7</v>
      </c>
      <c r="DC2117" s="10">
        <v>7</v>
      </c>
      <c r="DD2117" s="10">
        <v>5</v>
      </c>
      <c r="DE2117" s="10">
        <v>7</v>
      </c>
      <c r="DF2117" s="10">
        <v>5</v>
      </c>
      <c r="DG2117" s="10">
        <v>5</v>
      </c>
      <c r="DH2117" s="10">
        <v>7</v>
      </c>
      <c r="DI2117" s="10">
        <v>7</v>
      </c>
      <c r="DJ2117" s="10">
        <v>7</v>
      </c>
      <c r="DK2117" s="10">
        <v>4</v>
      </c>
      <c r="DL2117" s="10">
        <v>4</v>
      </c>
      <c r="DM2117" s="9" t="s">
        <v>154</v>
      </c>
      <c r="DN2117" s="10">
        <v>1988</v>
      </c>
      <c r="DO2117" s="9">
        <f t="shared" si="8"/>
        <v>33</v>
      </c>
      <c r="DP2117" s="9" t="s">
        <v>155</v>
      </c>
      <c r="DQ2117" s="9" t="s">
        <v>156</v>
      </c>
      <c r="DR2117" s="9" t="s">
        <v>157</v>
      </c>
      <c r="DS2117" s="9" t="s">
        <v>137</v>
      </c>
      <c r="DT2117" s="9" t="s">
        <v>657</v>
      </c>
      <c r="DU2117" s="9" t="s">
        <v>203</v>
      </c>
      <c r="DV2117" s="9" t="str">
        <f>VLOOKUP(DU2117,Metadata!$B$2:$C$7,2,FALSE)</f>
        <v>6+ years</v>
      </c>
    </row>
    <row r="2118" spans="1:126">
      <c r="A2118" s="13">
        <v>2117</v>
      </c>
      <c r="B2118" s="9" t="s">
        <v>135</v>
      </c>
      <c r="C2118" s="9" t="str">
        <f>VLOOKUP(B2118,Metadata!$M$2:$N$6,2,FALSE)</f>
        <v>Permanent Employee</v>
      </c>
      <c r="D2118" s="9" t="s">
        <v>159</v>
      </c>
      <c r="E2118" s="9" t="s">
        <v>137</v>
      </c>
      <c r="F2118" s="9" t="s">
        <v>138</v>
      </c>
      <c r="G2118" s="9" t="s">
        <v>140</v>
      </c>
      <c r="H2118" s="9" t="str">
        <f>IF(G2118="","",VLOOKUP(G2118,Metadata!$J$2:$K$22,2,FALSE))</f>
        <v>Lisbon Metropolitan Area</v>
      </c>
      <c r="I2118" s="9" t="s">
        <v>138</v>
      </c>
      <c r="J2118" s="9" t="str">
        <f>IF(I2118="","",VLOOKUP(I2118,Metadata!$P$2:$Q$43,2,FALSE))</f>
        <v>Europe</v>
      </c>
      <c r="K2118" s="9" t="str">
        <f t="shared" si="0"/>
        <v>Portugal</v>
      </c>
      <c r="L2118" s="9" t="s">
        <v>160</v>
      </c>
      <c r="M2118" s="9" t="str">
        <f>IF(L2118="","",VLOOKUP(L2118,Metadata!$J$2:$K$22,2,FALSE))</f>
        <v>Centre</v>
      </c>
      <c r="N2118" s="9" t="s">
        <v>141</v>
      </c>
      <c r="O2118" s="9" t="s">
        <v>137</v>
      </c>
      <c r="P2118" s="9" t="s">
        <v>142</v>
      </c>
      <c r="Q2118" s="10" t="str">
        <f t="shared" si="1"/>
        <v>Full Office Job</v>
      </c>
      <c r="R2118" s="10">
        <v>4</v>
      </c>
      <c r="S2118" s="9" t="s">
        <v>192</v>
      </c>
      <c r="T2118" s="9" t="s">
        <v>137</v>
      </c>
      <c r="U2118" s="9" t="str">
        <f>IF(S2118&lt;&gt;"",S2118,IF(T2118&lt;&gt;"",VLOOKUP(T2118,Metadata!$S$2:$T$228,2,FALSE),""))</f>
        <v>Back-End Developer</v>
      </c>
      <c r="V2118" s="9" t="s">
        <v>261</v>
      </c>
      <c r="W2118" s="9" t="s">
        <v>137</v>
      </c>
      <c r="X2118" s="9" t="s">
        <v>242</v>
      </c>
      <c r="Y2118" s="9" t="s">
        <v>137</v>
      </c>
      <c r="Z2118" s="9" t="s">
        <v>146</v>
      </c>
      <c r="AA2118" s="9" t="s">
        <v>137</v>
      </c>
      <c r="AB2118" s="9" t="s">
        <v>137</v>
      </c>
      <c r="AC2118" s="9" t="s">
        <v>147</v>
      </c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 t="s">
        <v>246</v>
      </c>
      <c r="AZ2118" s="9"/>
      <c r="BA2118" s="9"/>
      <c r="BB2118" s="9" t="s">
        <v>284</v>
      </c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 t="s">
        <v>219</v>
      </c>
      <c r="BR2118" s="9"/>
      <c r="BS2118" s="9"/>
      <c r="BT2118" s="9"/>
      <c r="BU2118" s="9"/>
      <c r="BV2118" s="9"/>
      <c r="BW2118" s="9"/>
      <c r="BX2118" s="9"/>
      <c r="BY2118" s="9"/>
      <c r="BZ2118" s="9"/>
      <c r="CA2118" s="10"/>
      <c r="CB2118" s="10" t="str">
        <f t="shared" si="5"/>
        <v/>
      </c>
      <c r="CC2118" s="10"/>
      <c r="CD2118" s="9" t="str">
        <f t="shared" si="2"/>
        <v/>
      </c>
      <c r="CE2118" s="9" t="s">
        <v>168</v>
      </c>
      <c r="CF2118" s="9" t="s">
        <v>220</v>
      </c>
      <c r="CG2118" s="9">
        <f>IF(CF2118="","",VLOOKUP(CF2118,Metadata!$D$2:$H$20,2,FALSE))</f>
        <v>27500</v>
      </c>
      <c r="CH2118" s="9">
        <f>IF(CF2118="","",VLOOKUP(CF2118,Metadata!$D$2:$H$20,4,FALSE))</f>
        <v>25000</v>
      </c>
      <c r="CI2118" s="9">
        <f>IF(CF2118="","",VLOOKUP(CF2118,Metadata!$D$2:$H$20,5,FALSE))</f>
        <v>30000</v>
      </c>
      <c r="CJ2118" s="9">
        <f t="shared" si="3"/>
        <v>27500</v>
      </c>
      <c r="CK2118" s="9" t="s">
        <v>221</v>
      </c>
      <c r="CL2118" s="10">
        <v>5</v>
      </c>
      <c r="CM2118" s="10">
        <v>4</v>
      </c>
      <c r="CN2118" s="10">
        <v>6</v>
      </c>
      <c r="CO2118" s="10">
        <v>6</v>
      </c>
      <c r="CP2118" s="10">
        <v>6</v>
      </c>
      <c r="CQ2118" s="10">
        <v>7</v>
      </c>
      <c r="CR2118" s="10">
        <v>5</v>
      </c>
      <c r="CS2118" s="10">
        <v>5</v>
      </c>
      <c r="CT2118" s="10">
        <v>6</v>
      </c>
      <c r="CU2118" s="10">
        <v>5</v>
      </c>
      <c r="CV2118" s="10">
        <v>5</v>
      </c>
      <c r="CW2118" s="10">
        <v>4</v>
      </c>
      <c r="CX2118" s="10">
        <v>6</v>
      </c>
      <c r="CY2118" s="10">
        <v>5</v>
      </c>
      <c r="CZ2118" s="10">
        <v>7</v>
      </c>
      <c r="DA2118" s="10">
        <v>7</v>
      </c>
      <c r="DB2118" s="10">
        <v>5</v>
      </c>
      <c r="DC2118" s="10">
        <v>6</v>
      </c>
      <c r="DD2118" s="10">
        <v>5</v>
      </c>
      <c r="DE2118" s="10">
        <v>7</v>
      </c>
      <c r="DF2118" s="10">
        <v>7</v>
      </c>
      <c r="DG2118" s="10">
        <v>7</v>
      </c>
      <c r="DH2118" s="10">
        <v>4</v>
      </c>
      <c r="DI2118" s="10">
        <v>4</v>
      </c>
      <c r="DJ2118" s="10">
        <v>4</v>
      </c>
      <c r="DK2118" s="10">
        <v>7</v>
      </c>
      <c r="DL2118" s="10">
        <v>4</v>
      </c>
      <c r="DM2118" s="9" t="s">
        <v>154</v>
      </c>
      <c r="DN2118" s="10">
        <v>1992</v>
      </c>
      <c r="DO2118" s="9">
        <f t="shared" si="8"/>
        <v>29</v>
      </c>
      <c r="DP2118" s="9" t="s">
        <v>222</v>
      </c>
      <c r="DQ2118" s="9" t="s">
        <v>202</v>
      </c>
      <c r="DR2118" s="9" t="s">
        <v>157</v>
      </c>
      <c r="DS2118" s="9" t="s">
        <v>137</v>
      </c>
      <c r="DT2118" s="9" t="s">
        <v>657</v>
      </c>
      <c r="DU2118" s="9" t="s">
        <v>168</v>
      </c>
      <c r="DV2118" s="9" t="str">
        <f>VLOOKUP(DU2118,Metadata!$B$2:$C$7,2,FALSE)</f>
        <v>0 - 3 years</v>
      </c>
    </row>
    <row r="2119" spans="1:126">
      <c r="A2119" s="13">
        <v>2118</v>
      </c>
      <c r="B2119" s="9" t="s">
        <v>171</v>
      </c>
      <c r="C2119" s="9" t="str">
        <f>VLOOKUP(B2119,Metadata!$M$2:$N$6,2,FALSE)</f>
        <v>Contractor</v>
      </c>
      <c r="D2119" s="9" t="s">
        <v>137</v>
      </c>
      <c r="E2119" s="9" t="s">
        <v>136</v>
      </c>
      <c r="F2119" s="9" t="s">
        <v>138</v>
      </c>
      <c r="G2119" s="9" t="s">
        <v>140</v>
      </c>
      <c r="H2119" s="9" t="str">
        <f>IF(G2119="","",VLOOKUP(G2119,Metadata!$J$2:$K$22,2,FALSE))</f>
        <v>Lisbon Metropolitan Area</v>
      </c>
      <c r="I2119" s="9" t="s">
        <v>138</v>
      </c>
      <c r="J2119" s="9" t="str">
        <f>IF(I2119="","",VLOOKUP(I2119,Metadata!$P$2:$Q$43,2,FALSE))</f>
        <v>Europe</v>
      </c>
      <c r="K2119" s="9" t="str">
        <f t="shared" si="0"/>
        <v>Portugal</v>
      </c>
      <c r="L2119" s="9" t="s">
        <v>140</v>
      </c>
      <c r="M2119" s="9" t="str">
        <f>IF(L2119="","",VLOOKUP(L2119,Metadata!$J$2:$K$22,2,FALSE))</f>
        <v>Lisbon Metropolitan Area</v>
      </c>
      <c r="N2119" s="9" t="s">
        <v>214</v>
      </c>
      <c r="O2119" s="9" t="s">
        <v>136</v>
      </c>
      <c r="P2119" s="9" t="s">
        <v>142</v>
      </c>
      <c r="Q2119" s="10" t="str">
        <f t="shared" si="1"/>
        <v>Full Office Job</v>
      </c>
      <c r="R2119" s="10">
        <v>6</v>
      </c>
      <c r="S2119" s="9" t="s">
        <v>336</v>
      </c>
      <c r="T2119" s="9" t="s">
        <v>137</v>
      </c>
      <c r="U2119" s="9" t="str">
        <f>IF(S2119&lt;&gt;"",S2119,IF(T2119&lt;&gt;"",VLOOKUP(T2119,Metadata!$S$2:$T$228,2,FALSE),""))</f>
        <v>Scrum Master</v>
      </c>
      <c r="V2119" s="9" t="s">
        <v>162</v>
      </c>
      <c r="W2119" s="9" t="s">
        <v>137</v>
      </c>
      <c r="X2119" s="9" t="s">
        <v>208</v>
      </c>
      <c r="Y2119" s="9" t="s">
        <v>137</v>
      </c>
      <c r="Z2119" s="9" t="s">
        <v>164</v>
      </c>
      <c r="AA2119" s="9" t="s">
        <v>165</v>
      </c>
      <c r="AB2119" s="9" t="s">
        <v>137</v>
      </c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 t="s">
        <v>200</v>
      </c>
      <c r="BT2119" s="9"/>
      <c r="BU2119" s="9"/>
      <c r="BV2119" s="9"/>
      <c r="BW2119" s="9"/>
      <c r="BX2119" s="9"/>
      <c r="BY2119" s="9"/>
      <c r="BZ2119" s="9"/>
      <c r="CA2119" s="10">
        <v>3</v>
      </c>
      <c r="CB2119" s="10" t="str">
        <f t="shared" si="5"/>
        <v>Less than 3 months</v>
      </c>
      <c r="CC2119" s="10">
        <v>7.5</v>
      </c>
      <c r="CD2119" s="9">
        <f t="shared" si="2"/>
        <v>12000</v>
      </c>
      <c r="CE2119" s="9" t="s">
        <v>137</v>
      </c>
      <c r="CF2119" s="9" t="s">
        <v>137</v>
      </c>
      <c r="CG2119" s="9" t="str">
        <f>IF(CF2119="","",VLOOKUP(CF2119,Metadata!$D$2:$H$20,2,FALSE))</f>
        <v/>
      </c>
      <c r="CH2119" s="9" t="str">
        <f>IF(CF2119="","",VLOOKUP(CF2119,Metadata!$D$2:$H$20,4,FALSE))</f>
        <v/>
      </c>
      <c r="CI2119" s="9" t="str">
        <f>IF(CF2119="","",VLOOKUP(CF2119,Metadata!$D$2:$H$20,5,FALSE))</f>
        <v/>
      </c>
      <c r="CJ2119" s="9">
        <f t="shared" si="3"/>
        <v>12000</v>
      </c>
      <c r="CK2119" s="9" t="s">
        <v>153</v>
      </c>
      <c r="CL2119" s="10">
        <v>7</v>
      </c>
      <c r="CM2119" s="10">
        <v>3</v>
      </c>
      <c r="CN2119" s="10">
        <v>6</v>
      </c>
      <c r="CO2119" s="10">
        <v>4</v>
      </c>
      <c r="CP2119" s="10">
        <v>5</v>
      </c>
      <c r="CQ2119" s="10">
        <v>5</v>
      </c>
      <c r="CR2119" s="10">
        <v>3</v>
      </c>
      <c r="CS2119" s="10">
        <v>6</v>
      </c>
      <c r="CT2119" s="10">
        <v>4</v>
      </c>
      <c r="CU2119" s="10">
        <v>3</v>
      </c>
      <c r="CV2119" s="10">
        <v>5</v>
      </c>
      <c r="CW2119" s="10">
        <v>5</v>
      </c>
      <c r="CX2119" s="10">
        <v>6</v>
      </c>
      <c r="CY2119" s="10">
        <v>5</v>
      </c>
      <c r="CZ2119" s="10">
        <v>5</v>
      </c>
      <c r="DA2119" s="10">
        <v>2</v>
      </c>
      <c r="DB2119" s="10">
        <v>3</v>
      </c>
      <c r="DC2119" s="10">
        <v>4</v>
      </c>
      <c r="DD2119" s="10">
        <v>5</v>
      </c>
      <c r="DE2119" s="10">
        <v>6</v>
      </c>
      <c r="DF2119" s="10">
        <v>7</v>
      </c>
      <c r="DG2119" s="10">
        <v>5</v>
      </c>
      <c r="DH2119" s="10">
        <v>4</v>
      </c>
      <c r="DI2119" s="10">
        <v>6</v>
      </c>
      <c r="DJ2119" s="10">
        <v>1</v>
      </c>
      <c r="DK2119" s="10">
        <v>3</v>
      </c>
      <c r="DL2119" s="10">
        <v>5</v>
      </c>
      <c r="DM2119" s="9" t="s">
        <v>154</v>
      </c>
      <c r="DN2119" s="10">
        <v>1974</v>
      </c>
      <c r="DO2119" s="9">
        <f t="shared" si="8"/>
        <v>47</v>
      </c>
      <c r="DP2119" s="9" t="s">
        <v>155</v>
      </c>
      <c r="DQ2119" s="9" t="s">
        <v>202</v>
      </c>
      <c r="DR2119" s="9" t="s">
        <v>170</v>
      </c>
      <c r="DS2119" s="9" t="s">
        <v>137</v>
      </c>
      <c r="DT2119" s="9" t="s">
        <v>657</v>
      </c>
      <c r="DU2119" s="9" t="s">
        <v>158</v>
      </c>
      <c r="DV2119" s="9" t="str">
        <f>VLOOKUP(DU2119,Metadata!$B$2:$C$7,2,FALSE)</f>
        <v>6+ years</v>
      </c>
    </row>
    <row r="2120" spans="1:126">
      <c r="A2120" s="13">
        <v>2119</v>
      </c>
      <c r="B2120" s="9" t="s">
        <v>135</v>
      </c>
      <c r="C2120" s="9" t="str">
        <f>VLOOKUP(B2120,Metadata!$M$2:$N$6,2,FALSE)</f>
        <v>Permanent Employee</v>
      </c>
      <c r="D2120" s="9" t="s">
        <v>159</v>
      </c>
      <c r="E2120" s="9" t="s">
        <v>137</v>
      </c>
      <c r="F2120" s="9" t="s">
        <v>138</v>
      </c>
      <c r="G2120" s="9" t="s">
        <v>140</v>
      </c>
      <c r="H2120" s="9" t="str">
        <f>IF(G2120="","",VLOOKUP(G2120,Metadata!$J$2:$K$22,2,FALSE))</f>
        <v>Lisbon Metropolitan Area</v>
      </c>
      <c r="I2120" s="9" t="s">
        <v>138</v>
      </c>
      <c r="J2120" s="9" t="str">
        <f>IF(I2120="","",VLOOKUP(I2120,Metadata!$P$2:$Q$43,2,FALSE))</f>
        <v>Europe</v>
      </c>
      <c r="K2120" s="9" t="str">
        <f t="shared" si="0"/>
        <v>Portugal</v>
      </c>
      <c r="L2120" s="9" t="s">
        <v>140</v>
      </c>
      <c r="M2120" s="9" t="str">
        <f>IF(L2120="","",VLOOKUP(L2120,Metadata!$J$2:$K$22,2,FALSE))</f>
        <v>Lisbon Metropolitan Area</v>
      </c>
      <c r="N2120" s="9" t="s">
        <v>214</v>
      </c>
      <c r="O2120" s="9" t="s">
        <v>136</v>
      </c>
      <c r="P2120" s="9" t="s">
        <v>191</v>
      </c>
      <c r="Q2120" s="10" t="str">
        <f t="shared" si="1"/>
        <v>Remote Job (full or flexible)</v>
      </c>
      <c r="R2120" s="10">
        <v>6</v>
      </c>
      <c r="S2120" s="9" t="s">
        <v>266</v>
      </c>
      <c r="T2120" s="9" t="s">
        <v>137</v>
      </c>
      <c r="U2120" s="9" t="str">
        <f>IF(S2120&lt;&gt;"",S2120,IF(T2120&lt;&gt;"",VLOOKUP(T2120,Metadata!$S$2:$T$228,2,FALSE),""))</f>
        <v>Data Scientist/Data Engineer</v>
      </c>
      <c r="V2120" s="9" t="s">
        <v>304</v>
      </c>
      <c r="W2120" s="9" t="s">
        <v>137</v>
      </c>
      <c r="X2120" s="9" t="s">
        <v>163</v>
      </c>
      <c r="Y2120" s="9" t="s">
        <v>137</v>
      </c>
      <c r="Z2120" s="9" t="s">
        <v>262</v>
      </c>
      <c r="AA2120" s="9" t="s">
        <v>137</v>
      </c>
      <c r="AB2120" s="9" t="s">
        <v>137</v>
      </c>
      <c r="AC2120" s="9"/>
      <c r="AD2120" s="9"/>
      <c r="AE2120" s="9"/>
      <c r="AF2120" s="9" t="s">
        <v>243</v>
      </c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 t="s">
        <v>150</v>
      </c>
      <c r="BZ2120" s="9" t="s">
        <v>137</v>
      </c>
      <c r="CA2120" s="10"/>
      <c r="CB2120" s="10" t="str">
        <f t="shared" si="5"/>
        <v/>
      </c>
      <c r="CC2120" s="10"/>
      <c r="CD2120" s="9" t="str">
        <f t="shared" si="2"/>
        <v/>
      </c>
      <c r="CE2120" s="9" t="s">
        <v>168</v>
      </c>
      <c r="CF2120" s="9" t="s">
        <v>225</v>
      </c>
      <c r="CG2120" s="9">
        <f>IF(CF2120="","",VLOOKUP(CF2120,Metadata!$D$2:$H$20,2,FALSE))</f>
        <v>22500</v>
      </c>
      <c r="CH2120" s="9">
        <f>IF(CF2120="","",VLOOKUP(CF2120,Metadata!$D$2:$H$20,4,FALSE))</f>
        <v>20000</v>
      </c>
      <c r="CI2120" s="9">
        <f>IF(CF2120="","",VLOOKUP(CF2120,Metadata!$D$2:$H$20,5,FALSE))</f>
        <v>25000</v>
      </c>
      <c r="CJ2120" s="9">
        <f t="shared" si="3"/>
        <v>22500</v>
      </c>
      <c r="CK2120" s="9" t="s">
        <v>153</v>
      </c>
      <c r="CL2120" s="10">
        <v>4</v>
      </c>
      <c r="CM2120" s="10">
        <v>1</v>
      </c>
      <c r="CN2120" s="10">
        <v>5</v>
      </c>
      <c r="CO2120" s="10">
        <v>4</v>
      </c>
      <c r="CP2120" s="10">
        <v>5</v>
      </c>
      <c r="CQ2120" s="10">
        <v>6</v>
      </c>
      <c r="CR2120" s="10">
        <v>7</v>
      </c>
      <c r="CS2120" s="10">
        <v>6</v>
      </c>
      <c r="CT2120" s="10">
        <v>6</v>
      </c>
      <c r="CU2120" s="10">
        <v>7</v>
      </c>
      <c r="CV2120" s="10">
        <v>7</v>
      </c>
      <c r="CW2120" s="10">
        <v>7</v>
      </c>
      <c r="CX2120" s="10">
        <v>7</v>
      </c>
      <c r="CY2120" s="10">
        <v>7</v>
      </c>
      <c r="CZ2120" s="10">
        <v>6</v>
      </c>
      <c r="DA2120" s="10">
        <v>5</v>
      </c>
      <c r="DB2120" s="10">
        <v>2</v>
      </c>
      <c r="DC2120" s="10">
        <v>6</v>
      </c>
      <c r="DD2120" s="10">
        <v>2</v>
      </c>
      <c r="DE2120" s="10">
        <v>6</v>
      </c>
      <c r="DF2120" s="10">
        <v>6</v>
      </c>
      <c r="DG2120" s="10">
        <v>5</v>
      </c>
      <c r="DH2120" s="10">
        <v>5</v>
      </c>
      <c r="DI2120" s="10">
        <v>2</v>
      </c>
      <c r="DJ2120" s="10">
        <v>2</v>
      </c>
      <c r="DK2120" s="10">
        <v>4</v>
      </c>
      <c r="DL2120" s="10">
        <v>3</v>
      </c>
      <c r="DM2120" s="9" t="s">
        <v>154</v>
      </c>
      <c r="DN2120" s="10">
        <v>1996</v>
      </c>
      <c r="DO2120" s="9">
        <f t="shared" si="8"/>
        <v>25</v>
      </c>
      <c r="DP2120" s="9" t="s">
        <v>155</v>
      </c>
      <c r="DQ2120" s="9" t="s">
        <v>156</v>
      </c>
      <c r="DR2120" s="9" t="s">
        <v>157</v>
      </c>
      <c r="DS2120" s="9" t="s">
        <v>137</v>
      </c>
      <c r="DT2120" s="9" t="s">
        <v>657</v>
      </c>
      <c r="DU2120" s="9" t="s">
        <v>168</v>
      </c>
      <c r="DV2120" s="9" t="str">
        <f>VLOOKUP(DU2120,Metadata!$B$2:$C$7,2,FALSE)</f>
        <v>0 - 3 years</v>
      </c>
    </row>
    <row r="2121" spans="1:126">
      <c r="A2121" s="13">
        <v>2120</v>
      </c>
      <c r="B2121" s="9" t="s">
        <v>135</v>
      </c>
      <c r="C2121" s="9" t="str">
        <f>VLOOKUP(B2121,Metadata!$M$2:$N$6,2,FALSE)</f>
        <v>Permanent Employee</v>
      </c>
      <c r="D2121" s="9" t="s">
        <v>159</v>
      </c>
      <c r="E2121" s="9" t="s">
        <v>137</v>
      </c>
      <c r="F2121" s="9" t="s">
        <v>138</v>
      </c>
      <c r="G2121" s="9" t="s">
        <v>172</v>
      </c>
      <c r="H2121" s="9" t="str">
        <f>IF(G2121="","",VLOOKUP(G2121,Metadata!$J$2:$K$22,2,FALSE))</f>
        <v>Porto Metropolitan Area</v>
      </c>
      <c r="I2121" s="9" t="s">
        <v>138</v>
      </c>
      <c r="J2121" s="9" t="str">
        <f>IF(I2121="","",VLOOKUP(I2121,Metadata!$P$2:$Q$43,2,FALSE))</f>
        <v>Europe</v>
      </c>
      <c r="K2121" s="9" t="str">
        <f t="shared" si="0"/>
        <v>Portugal</v>
      </c>
      <c r="L2121" s="9" t="s">
        <v>172</v>
      </c>
      <c r="M2121" s="9" t="str">
        <f>IF(L2121="","",VLOOKUP(L2121,Metadata!$J$2:$K$22,2,FALSE))</f>
        <v>Porto Metropolitan Area</v>
      </c>
      <c r="N2121" s="9" t="s">
        <v>141</v>
      </c>
      <c r="O2121" s="9" t="s">
        <v>137</v>
      </c>
      <c r="P2121" s="9" t="s">
        <v>142</v>
      </c>
      <c r="Q2121" s="10" t="str">
        <f t="shared" si="1"/>
        <v>Full Office Job</v>
      </c>
      <c r="R2121" s="10">
        <v>5</v>
      </c>
      <c r="S2121" s="9" t="s">
        <v>266</v>
      </c>
      <c r="T2121" s="9" t="s">
        <v>137</v>
      </c>
      <c r="U2121" s="9" t="str">
        <f>IF(S2121&lt;&gt;"",S2121,IF(T2121&lt;&gt;"",VLOOKUP(T2121,Metadata!$S$2:$T$228,2,FALSE),""))</f>
        <v>Data Scientist/Data Engineer</v>
      </c>
      <c r="V2121" s="9" t="s">
        <v>144</v>
      </c>
      <c r="W2121" s="9" t="s">
        <v>137</v>
      </c>
      <c r="X2121" s="9" t="s">
        <v>145</v>
      </c>
      <c r="Y2121" s="9" t="s">
        <v>137</v>
      </c>
      <c r="Z2121" s="9" t="s">
        <v>218</v>
      </c>
      <c r="AA2121" s="9" t="s">
        <v>137</v>
      </c>
      <c r="AB2121" s="9" t="s">
        <v>137</v>
      </c>
      <c r="AC2121" s="9" t="s">
        <v>147</v>
      </c>
      <c r="AD2121" s="9"/>
      <c r="AE2121" s="9"/>
      <c r="AF2121" s="9"/>
      <c r="AG2121" s="9"/>
      <c r="AH2121" s="9" t="s">
        <v>176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 t="s">
        <v>757</v>
      </c>
      <c r="CA2121" s="10"/>
      <c r="CB2121" s="10" t="str">
        <f t="shared" si="5"/>
        <v/>
      </c>
      <c r="CC2121" s="10"/>
      <c r="CD2121" s="9" t="str">
        <f t="shared" si="2"/>
        <v/>
      </c>
      <c r="CE2121" s="9" t="s">
        <v>168</v>
      </c>
      <c r="CF2121" s="9" t="s">
        <v>220</v>
      </c>
      <c r="CG2121" s="9">
        <f>IF(CF2121="","",VLOOKUP(CF2121,Metadata!$D$2:$H$20,2,FALSE))</f>
        <v>27500</v>
      </c>
      <c r="CH2121" s="9">
        <f>IF(CF2121="","",VLOOKUP(CF2121,Metadata!$D$2:$H$20,4,FALSE))</f>
        <v>25000</v>
      </c>
      <c r="CI2121" s="9">
        <f>IF(CF2121="","",VLOOKUP(CF2121,Metadata!$D$2:$H$20,5,FALSE))</f>
        <v>30000</v>
      </c>
      <c r="CJ2121" s="9">
        <f t="shared" si="3"/>
        <v>27500</v>
      </c>
      <c r="CK2121" s="9" t="s">
        <v>221</v>
      </c>
      <c r="CL2121" s="10">
        <v>6</v>
      </c>
      <c r="CM2121" s="10">
        <v>1</v>
      </c>
      <c r="CN2121" s="10">
        <v>7</v>
      </c>
      <c r="CO2121" s="10">
        <v>6</v>
      </c>
      <c r="CP2121" s="10">
        <v>6</v>
      </c>
      <c r="CQ2121" s="10">
        <v>7</v>
      </c>
      <c r="CR2121" s="10">
        <v>5</v>
      </c>
      <c r="CS2121" s="10">
        <v>6</v>
      </c>
      <c r="CT2121" s="10">
        <v>7</v>
      </c>
      <c r="CU2121" s="10">
        <v>5</v>
      </c>
      <c r="CV2121" s="10">
        <v>6</v>
      </c>
      <c r="CW2121" s="10">
        <v>5</v>
      </c>
      <c r="CX2121" s="10">
        <v>6</v>
      </c>
      <c r="CY2121" s="10">
        <v>6</v>
      </c>
      <c r="CZ2121" s="10">
        <v>7</v>
      </c>
      <c r="DA2121" s="10">
        <v>6</v>
      </c>
      <c r="DB2121" s="10">
        <v>4</v>
      </c>
      <c r="DC2121" s="10">
        <v>7</v>
      </c>
      <c r="DD2121" s="10">
        <v>6</v>
      </c>
      <c r="DE2121" s="10">
        <v>7</v>
      </c>
      <c r="DF2121" s="10">
        <v>6</v>
      </c>
      <c r="DG2121" s="10">
        <v>7</v>
      </c>
      <c r="DH2121" s="10">
        <v>6</v>
      </c>
      <c r="DI2121" s="10">
        <v>7</v>
      </c>
      <c r="DJ2121" s="10">
        <v>6</v>
      </c>
      <c r="DK2121" s="10">
        <v>7</v>
      </c>
      <c r="DL2121" s="10">
        <v>5</v>
      </c>
      <c r="DM2121" s="9" t="s">
        <v>154</v>
      </c>
      <c r="DN2121" s="10">
        <v>1995</v>
      </c>
      <c r="DO2121" s="9">
        <f t="shared" si="8"/>
        <v>26</v>
      </c>
      <c r="DP2121" s="9" t="s">
        <v>222</v>
      </c>
      <c r="DQ2121" s="9" t="s">
        <v>227</v>
      </c>
      <c r="DR2121" s="9" t="s">
        <v>157</v>
      </c>
      <c r="DS2121" s="9" t="s">
        <v>137</v>
      </c>
      <c r="DT2121" s="9" t="s">
        <v>657</v>
      </c>
      <c r="DU2121" s="9" t="s">
        <v>168</v>
      </c>
      <c r="DV2121" s="9" t="str">
        <f>VLOOKUP(DU2121,Metadata!$B$2:$C$7,2,FALSE)</f>
        <v>0 - 3 years</v>
      </c>
    </row>
    <row r="2122" spans="1:126">
      <c r="A2122" s="13">
        <v>2121</v>
      </c>
      <c r="B2122" s="9" t="s">
        <v>135</v>
      </c>
      <c r="C2122" s="9" t="str">
        <f>VLOOKUP(B2122,Metadata!$M$2:$N$6,2,FALSE)</f>
        <v>Permanent Employee</v>
      </c>
      <c r="D2122" s="9" t="s">
        <v>136</v>
      </c>
      <c r="E2122" s="9" t="s">
        <v>137</v>
      </c>
      <c r="F2122" s="9" t="s">
        <v>138</v>
      </c>
      <c r="G2122" s="9" t="s">
        <v>140</v>
      </c>
      <c r="H2122" s="9" t="str">
        <f>IF(G2122="","",VLOOKUP(G2122,Metadata!$J$2:$K$22,2,FALSE))</f>
        <v>Lisbon Metropolitan Area</v>
      </c>
      <c r="I2122" s="9" t="s">
        <v>292</v>
      </c>
      <c r="J2122" s="9" t="str">
        <f>IF(I2122="","",VLOOKUP(I2122,Metadata!$P$2:$Q$43,2,FALSE))</f>
        <v>North America</v>
      </c>
      <c r="K2122" s="9" t="str">
        <f t="shared" si="0"/>
        <v>International</v>
      </c>
      <c r="L2122" s="9" t="s">
        <v>137</v>
      </c>
      <c r="M2122" s="9" t="str">
        <f>IF(L2122="","",VLOOKUP(L2122,Metadata!$J$2:$K$22,2,FALSE))</f>
        <v/>
      </c>
      <c r="N2122" s="9" t="s">
        <v>141</v>
      </c>
      <c r="O2122" s="9" t="s">
        <v>137</v>
      </c>
      <c r="P2122" s="9" t="s">
        <v>191</v>
      </c>
      <c r="Q2122" s="10" t="str">
        <f t="shared" si="1"/>
        <v>Remote Job (full or flexible)</v>
      </c>
      <c r="R2122" s="10">
        <v>7</v>
      </c>
      <c r="S2122" s="9" t="s">
        <v>192</v>
      </c>
      <c r="T2122" s="9" t="s">
        <v>137</v>
      </c>
      <c r="U2122" s="9" t="str">
        <f>IF(S2122&lt;&gt;"",S2122,IF(T2122&lt;&gt;"",VLOOKUP(T2122,Metadata!$S$2:$T$228,2,FALSE),""))</f>
        <v>Back-End Developer</v>
      </c>
      <c r="V2122" s="9" t="s">
        <v>144</v>
      </c>
      <c r="W2122" s="9" t="s">
        <v>137</v>
      </c>
      <c r="X2122" s="9" t="s">
        <v>163</v>
      </c>
      <c r="Y2122" s="9" t="s">
        <v>137</v>
      </c>
      <c r="Z2122" s="9" t="s">
        <v>262</v>
      </c>
      <c r="AA2122" s="9" t="s">
        <v>165</v>
      </c>
      <c r="AB2122" s="9" t="s">
        <v>137</v>
      </c>
      <c r="AC2122" s="9"/>
      <c r="AD2122" s="9" t="s">
        <v>148</v>
      </c>
      <c r="AE2122" s="9"/>
      <c r="AF2122" s="9" t="s">
        <v>243</v>
      </c>
      <c r="AG2122" s="9"/>
      <c r="AH2122" s="9"/>
      <c r="AI2122" s="9"/>
      <c r="AJ2122" s="9"/>
      <c r="AK2122" s="9" t="s">
        <v>302</v>
      </c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 t="s">
        <v>303</v>
      </c>
      <c r="BN2122" s="9" t="s">
        <v>186</v>
      </c>
      <c r="BO2122" s="9" t="s">
        <v>257</v>
      </c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10"/>
      <c r="CB2122" s="10" t="str">
        <f t="shared" si="5"/>
        <v/>
      </c>
      <c r="CC2122" s="10"/>
      <c r="CD2122" s="9" t="str">
        <f t="shared" si="2"/>
        <v/>
      </c>
      <c r="CE2122" s="9" t="s">
        <v>168</v>
      </c>
      <c r="CF2122" s="9" t="s">
        <v>513</v>
      </c>
      <c r="CG2122" s="9">
        <f>IF(CF2122="","",VLOOKUP(CF2122,Metadata!$D$2:$H$20,2,FALSE))</f>
        <v>92500</v>
      </c>
      <c r="CH2122" s="9">
        <f>IF(CF2122="","",VLOOKUP(CF2122,Metadata!$D$2:$H$20,4,FALSE))</f>
        <v>90000</v>
      </c>
      <c r="CI2122" s="9">
        <f>IF(CF2122="","",VLOOKUP(CF2122,Metadata!$D$2:$H$20,5,FALSE))</f>
        <v>95000</v>
      </c>
      <c r="CJ2122" s="9">
        <f t="shared" si="3"/>
        <v>92500</v>
      </c>
      <c r="CK2122" s="9" t="s">
        <v>201</v>
      </c>
      <c r="CL2122" s="10">
        <v>7</v>
      </c>
      <c r="CM2122" s="10">
        <v>5</v>
      </c>
      <c r="CN2122" s="10">
        <v>7</v>
      </c>
      <c r="CO2122" s="10">
        <v>7</v>
      </c>
      <c r="CP2122" s="10">
        <v>4</v>
      </c>
      <c r="CQ2122" s="10">
        <v>7</v>
      </c>
      <c r="CR2122" s="10">
        <v>7</v>
      </c>
      <c r="CS2122" s="10">
        <v>7</v>
      </c>
      <c r="CT2122" s="10">
        <v>4</v>
      </c>
      <c r="CU2122" s="10">
        <v>7</v>
      </c>
      <c r="CV2122" s="10">
        <v>7</v>
      </c>
      <c r="CW2122" s="10">
        <v>5</v>
      </c>
      <c r="CX2122" s="10">
        <v>7</v>
      </c>
      <c r="CY2122" s="10">
        <v>7</v>
      </c>
      <c r="CZ2122" s="10">
        <v>7</v>
      </c>
      <c r="DA2122" s="10">
        <v>4</v>
      </c>
      <c r="DB2122" s="10">
        <v>1</v>
      </c>
      <c r="DC2122" s="10">
        <v>7</v>
      </c>
      <c r="DD2122" s="10">
        <v>7</v>
      </c>
      <c r="DE2122" s="10">
        <v>7</v>
      </c>
      <c r="DF2122" s="10">
        <v>7</v>
      </c>
      <c r="DG2122" s="10">
        <v>7</v>
      </c>
      <c r="DH2122" s="10">
        <v>7</v>
      </c>
      <c r="DI2122" s="10">
        <v>2</v>
      </c>
      <c r="DJ2122" s="10">
        <v>4</v>
      </c>
      <c r="DK2122" s="10">
        <v>1</v>
      </c>
      <c r="DL2122" s="10">
        <v>2</v>
      </c>
      <c r="DM2122" s="9" t="s">
        <v>154</v>
      </c>
      <c r="DN2122" s="10">
        <v>1991</v>
      </c>
      <c r="DO2122" s="9">
        <f t="shared" si="8"/>
        <v>30</v>
      </c>
      <c r="DP2122" s="9" t="s">
        <v>155</v>
      </c>
      <c r="DQ2122" s="9" t="s">
        <v>210</v>
      </c>
      <c r="DR2122" s="9" t="s">
        <v>157</v>
      </c>
      <c r="DS2122" s="9" t="s">
        <v>137</v>
      </c>
      <c r="DT2122" s="9" t="s">
        <v>657</v>
      </c>
      <c r="DU2122" s="9" t="s">
        <v>223</v>
      </c>
      <c r="DV2122" s="9" t="str">
        <f>VLOOKUP(DU2122,Metadata!$B$2:$C$7,2,FALSE)</f>
        <v>3 - 6 years</v>
      </c>
    </row>
    <row r="2123" spans="1:126">
      <c r="A2123" s="13">
        <v>2122</v>
      </c>
      <c r="B2123" s="9" t="s">
        <v>135</v>
      </c>
      <c r="C2123" s="9" t="str">
        <f>VLOOKUP(B2123,Metadata!$M$2:$N$6,2,FALSE)</f>
        <v>Permanent Employee</v>
      </c>
      <c r="D2123" s="9" t="s">
        <v>159</v>
      </c>
      <c r="E2123" s="9" t="s">
        <v>137</v>
      </c>
      <c r="F2123" s="9" t="s">
        <v>138</v>
      </c>
      <c r="G2123" s="9" t="s">
        <v>140</v>
      </c>
      <c r="H2123" s="9" t="str">
        <f>IF(G2123="","",VLOOKUP(G2123,Metadata!$J$2:$K$22,2,FALSE))</f>
        <v>Lisbon Metropolitan Area</v>
      </c>
      <c r="I2123" s="9" t="s">
        <v>138</v>
      </c>
      <c r="J2123" s="9" t="str">
        <f>IF(I2123="","",VLOOKUP(I2123,Metadata!$P$2:$Q$43,2,FALSE))</f>
        <v>Europe</v>
      </c>
      <c r="K2123" s="9" t="str">
        <f t="shared" si="0"/>
        <v>Portugal</v>
      </c>
      <c r="L2123" s="9" t="s">
        <v>140</v>
      </c>
      <c r="M2123" s="9" t="str">
        <f>IF(L2123="","",VLOOKUP(L2123,Metadata!$J$2:$K$22,2,FALSE))</f>
        <v>Lisbon Metropolitan Area</v>
      </c>
      <c r="N2123" s="9" t="s">
        <v>141</v>
      </c>
      <c r="O2123" s="9" t="s">
        <v>137</v>
      </c>
      <c r="P2123" s="9" t="s">
        <v>142</v>
      </c>
      <c r="Q2123" s="10" t="str">
        <f t="shared" si="1"/>
        <v>Full Office Job</v>
      </c>
      <c r="R2123" s="10">
        <v>5</v>
      </c>
      <c r="S2123" s="9" t="s">
        <v>143</v>
      </c>
      <c r="T2123" s="9" t="s">
        <v>137</v>
      </c>
      <c r="U2123" s="9" t="str">
        <f>IF(S2123&lt;&gt;"",S2123,IF(T2123&lt;&gt;"",VLOOKUP(T2123,Metadata!$S$2:$T$228,2,FALSE),""))</f>
        <v>Technical Team Leader</v>
      </c>
      <c r="V2123" s="9" t="s">
        <v>304</v>
      </c>
      <c r="W2123" s="9" t="s">
        <v>137</v>
      </c>
      <c r="X2123" s="9" t="s">
        <v>145</v>
      </c>
      <c r="Y2123" s="9" t="s">
        <v>137</v>
      </c>
      <c r="Z2123" s="9" t="s">
        <v>218</v>
      </c>
      <c r="AA2123" s="9" t="s">
        <v>137</v>
      </c>
      <c r="AB2123" s="9" t="s">
        <v>137</v>
      </c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 t="s">
        <v>270</v>
      </c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 t="s">
        <v>150</v>
      </c>
      <c r="BZ2123" s="9" t="s">
        <v>137</v>
      </c>
      <c r="CA2123" s="10"/>
      <c r="CB2123" s="10" t="str">
        <f t="shared" si="5"/>
        <v/>
      </c>
      <c r="CC2123" s="10"/>
      <c r="CD2123" s="9" t="str">
        <f t="shared" si="2"/>
        <v/>
      </c>
      <c r="CE2123" s="9" t="s">
        <v>151</v>
      </c>
      <c r="CF2123" s="9" t="s">
        <v>248</v>
      </c>
      <c r="CG2123" s="9">
        <f>IF(CF2123="","",VLOOKUP(CF2123,Metadata!$D$2:$H$20,2,FALSE))</f>
        <v>57500</v>
      </c>
      <c r="CH2123" s="9">
        <f>IF(CF2123="","",VLOOKUP(CF2123,Metadata!$D$2:$H$20,4,FALSE))</f>
        <v>55000</v>
      </c>
      <c r="CI2123" s="9">
        <f>IF(CF2123="","",VLOOKUP(CF2123,Metadata!$D$2:$H$20,5,FALSE))</f>
        <v>60000</v>
      </c>
      <c r="CJ2123" s="9">
        <f t="shared" si="3"/>
        <v>57500</v>
      </c>
      <c r="CK2123" s="9" t="s">
        <v>153</v>
      </c>
      <c r="CL2123" s="10">
        <v>5</v>
      </c>
      <c r="CM2123" s="10">
        <v>1</v>
      </c>
      <c r="CN2123" s="10">
        <v>6</v>
      </c>
      <c r="CO2123" s="10">
        <v>6</v>
      </c>
      <c r="CP2123" s="10">
        <v>5</v>
      </c>
      <c r="CQ2123" s="10">
        <v>5</v>
      </c>
      <c r="CR2123" s="10">
        <v>6</v>
      </c>
      <c r="CS2123" s="10">
        <v>6</v>
      </c>
      <c r="CT2123" s="10">
        <v>5</v>
      </c>
      <c r="CU2123" s="10">
        <v>7</v>
      </c>
      <c r="CV2123" s="10">
        <v>6</v>
      </c>
      <c r="CW2123" s="10">
        <v>5</v>
      </c>
      <c r="CX2123" s="10">
        <v>5</v>
      </c>
      <c r="CY2123" s="10">
        <v>5</v>
      </c>
      <c r="CZ2123" s="10">
        <v>5</v>
      </c>
      <c r="DA2123" s="10">
        <v>5</v>
      </c>
      <c r="DB2123" s="10">
        <v>5</v>
      </c>
      <c r="DC2123" s="10">
        <v>5</v>
      </c>
      <c r="DD2123" s="10">
        <v>5</v>
      </c>
      <c r="DE2123" s="10">
        <v>5</v>
      </c>
      <c r="DF2123" s="10">
        <v>5</v>
      </c>
      <c r="DG2123" s="10">
        <v>7</v>
      </c>
      <c r="DH2123" s="10">
        <v>5</v>
      </c>
      <c r="DI2123" s="10">
        <v>7</v>
      </c>
      <c r="DJ2123" s="10">
        <v>5</v>
      </c>
      <c r="DK2123" s="10">
        <v>6</v>
      </c>
      <c r="DL2123" s="10">
        <v>7</v>
      </c>
      <c r="DM2123" s="9" t="s">
        <v>154</v>
      </c>
      <c r="DN2123" s="10">
        <v>1984</v>
      </c>
      <c r="DO2123" s="9">
        <f t="shared" si="8"/>
        <v>37</v>
      </c>
      <c r="DP2123" s="9" t="s">
        <v>155</v>
      </c>
      <c r="DQ2123" s="9" t="s">
        <v>227</v>
      </c>
      <c r="DR2123" s="9" t="s">
        <v>157</v>
      </c>
      <c r="DS2123" s="9" t="s">
        <v>137</v>
      </c>
      <c r="DT2123" s="9" t="s">
        <v>657</v>
      </c>
      <c r="DU2123" s="9" t="s">
        <v>158</v>
      </c>
      <c r="DV2123" s="9" t="str">
        <f>VLOOKUP(DU2123,Metadata!$B$2:$C$7,2,FALSE)</f>
        <v>6+ years</v>
      </c>
    </row>
    <row r="2124" spans="1:126">
      <c r="A2124" s="13">
        <v>2123</v>
      </c>
      <c r="B2124" s="9" t="s">
        <v>171</v>
      </c>
      <c r="C2124" s="9" t="str">
        <f>VLOOKUP(B2124,Metadata!$M$2:$N$6,2,FALSE)</f>
        <v>Contractor</v>
      </c>
      <c r="D2124" s="9" t="s">
        <v>137</v>
      </c>
      <c r="E2124" s="9" t="s">
        <v>136</v>
      </c>
      <c r="F2124" s="9" t="s">
        <v>138</v>
      </c>
      <c r="G2124" s="9" t="s">
        <v>140</v>
      </c>
      <c r="H2124" s="9" t="str">
        <f>IF(G2124="","",VLOOKUP(G2124,Metadata!$J$2:$K$22,2,FALSE))</f>
        <v>Lisbon Metropolitan Area</v>
      </c>
      <c r="I2124" s="9" t="s">
        <v>295</v>
      </c>
      <c r="J2124" s="9" t="str">
        <f>IF(I2124="","",VLOOKUP(I2124,Metadata!$P$2:$Q$43,2,FALSE))</f>
        <v>Europe</v>
      </c>
      <c r="K2124" s="9" t="str">
        <f t="shared" si="0"/>
        <v>International</v>
      </c>
      <c r="L2124" s="9" t="s">
        <v>137</v>
      </c>
      <c r="M2124" s="9" t="str">
        <f>IF(L2124="","",VLOOKUP(L2124,Metadata!$J$2:$K$22,2,FALSE))</f>
        <v/>
      </c>
      <c r="N2124" s="9" t="s">
        <v>141</v>
      </c>
      <c r="O2124" s="9" t="s">
        <v>137</v>
      </c>
      <c r="P2124" s="9" t="s">
        <v>142</v>
      </c>
      <c r="Q2124" s="10" t="str">
        <f t="shared" si="1"/>
        <v>Full Office Job</v>
      </c>
      <c r="R2124" s="10">
        <v>7</v>
      </c>
      <c r="S2124" s="9" t="s">
        <v>143</v>
      </c>
      <c r="T2124" s="9" t="s">
        <v>137</v>
      </c>
      <c r="U2124" s="9" t="str">
        <f>IF(S2124&lt;&gt;"",S2124,IF(T2124&lt;&gt;"",VLOOKUP(T2124,Metadata!$S$2:$T$228,2,FALSE),""))</f>
        <v>Technical Team Leader</v>
      </c>
      <c r="V2124" s="9" t="s">
        <v>207</v>
      </c>
      <c r="W2124" s="9" t="s">
        <v>137</v>
      </c>
      <c r="X2124" s="9" t="s">
        <v>269</v>
      </c>
      <c r="Y2124" s="9" t="s">
        <v>137</v>
      </c>
      <c r="Z2124" s="9" t="s">
        <v>184</v>
      </c>
      <c r="AA2124" s="9" t="s">
        <v>165</v>
      </c>
      <c r="AB2124" s="9" t="s">
        <v>253</v>
      </c>
      <c r="AC2124" s="9" t="s">
        <v>147</v>
      </c>
      <c r="AD2124" s="9" t="s">
        <v>148</v>
      </c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 t="s">
        <v>270</v>
      </c>
      <c r="AW2124" s="9"/>
      <c r="AX2124" s="9"/>
      <c r="AY2124" s="9"/>
      <c r="AZ2124" s="9"/>
      <c r="BA2124" s="9" t="s">
        <v>178</v>
      </c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 t="s">
        <v>219</v>
      </c>
      <c r="BR2124" s="9"/>
      <c r="BS2124" s="9"/>
      <c r="BT2124" s="9"/>
      <c r="BU2124" s="9"/>
      <c r="BV2124" s="9"/>
      <c r="BW2124" s="9"/>
      <c r="BX2124" s="9"/>
      <c r="BY2124" s="9"/>
      <c r="BZ2124" s="9"/>
      <c r="CA2124" s="10">
        <v>12</v>
      </c>
      <c r="CB2124" s="10" t="str">
        <f t="shared" si="5"/>
        <v>7 to 12 months</v>
      </c>
      <c r="CC2124" s="10">
        <v>16</v>
      </c>
      <c r="CD2124" s="9">
        <f t="shared" si="2"/>
        <v>25600</v>
      </c>
      <c r="CE2124" s="9" t="s">
        <v>137</v>
      </c>
      <c r="CF2124" s="9" t="s">
        <v>137</v>
      </c>
      <c r="CG2124" s="9" t="str">
        <f>IF(CF2124="","",VLOOKUP(CF2124,Metadata!$D$2:$H$20,2,FALSE))</f>
        <v/>
      </c>
      <c r="CH2124" s="9" t="str">
        <f>IF(CF2124="","",VLOOKUP(CF2124,Metadata!$D$2:$H$20,4,FALSE))</f>
        <v/>
      </c>
      <c r="CI2124" s="9" t="str">
        <f>IF(CF2124="","",VLOOKUP(CF2124,Metadata!$D$2:$H$20,5,FALSE))</f>
        <v/>
      </c>
      <c r="CJ2124" s="9">
        <f t="shared" si="3"/>
        <v>25600</v>
      </c>
      <c r="CK2124" s="9" t="s">
        <v>153</v>
      </c>
      <c r="CL2124" s="10">
        <v>1</v>
      </c>
      <c r="CM2124" s="10">
        <v>5</v>
      </c>
      <c r="CN2124" s="10">
        <v>7</v>
      </c>
      <c r="CO2124" s="10">
        <v>7</v>
      </c>
      <c r="CP2124" s="10">
        <v>4</v>
      </c>
      <c r="CQ2124" s="10">
        <v>5</v>
      </c>
      <c r="CR2124" s="10">
        <v>6</v>
      </c>
      <c r="CS2124" s="10">
        <v>5</v>
      </c>
      <c r="CT2124" s="10">
        <v>6</v>
      </c>
      <c r="CU2124" s="10">
        <v>4</v>
      </c>
      <c r="CV2124" s="10">
        <v>4</v>
      </c>
      <c r="CW2124" s="10">
        <v>4</v>
      </c>
      <c r="CX2124" s="10">
        <v>7</v>
      </c>
      <c r="CY2124" s="10">
        <v>7</v>
      </c>
      <c r="CZ2124" s="10">
        <v>5</v>
      </c>
      <c r="DA2124" s="10">
        <v>5</v>
      </c>
      <c r="DB2124" s="10">
        <v>6</v>
      </c>
      <c r="DC2124" s="10">
        <v>7</v>
      </c>
      <c r="DD2124" s="10">
        <v>4</v>
      </c>
      <c r="DE2124" s="10">
        <v>6</v>
      </c>
      <c r="DF2124" s="10">
        <v>5</v>
      </c>
      <c r="DG2124" s="10">
        <v>6</v>
      </c>
      <c r="DH2124" s="10">
        <v>7</v>
      </c>
      <c r="DI2124" s="10">
        <v>7</v>
      </c>
      <c r="DJ2124" s="10">
        <v>6</v>
      </c>
      <c r="DK2124" s="10">
        <v>5</v>
      </c>
      <c r="DL2124" s="10">
        <v>6</v>
      </c>
      <c r="DM2124" s="9" t="s">
        <v>296</v>
      </c>
      <c r="DN2124" s="10">
        <v>1980</v>
      </c>
      <c r="DO2124" s="9">
        <f t="shared" si="8"/>
        <v>41</v>
      </c>
      <c r="DP2124" s="9" t="s">
        <v>155</v>
      </c>
      <c r="DQ2124" s="9" t="s">
        <v>210</v>
      </c>
      <c r="DR2124" s="9" t="s">
        <v>170</v>
      </c>
      <c r="DS2124" s="9" t="s">
        <v>137</v>
      </c>
      <c r="DT2124" s="9" t="s">
        <v>657</v>
      </c>
      <c r="DU2124" s="9" t="s">
        <v>158</v>
      </c>
      <c r="DV2124" s="9" t="str">
        <f>VLOOKUP(DU2124,Metadata!$B$2:$C$7,2,FALSE)</f>
        <v>6+ years</v>
      </c>
    </row>
    <row r="2125" spans="1:126">
      <c r="A2125" s="13">
        <v>2124</v>
      </c>
      <c r="B2125" s="9" t="s">
        <v>135</v>
      </c>
      <c r="C2125" s="9" t="str">
        <f>VLOOKUP(B2125,Metadata!$M$2:$N$6,2,FALSE)</f>
        <v>Permanent Employee</v>
      </c>
      <c r="D2125" s="9" t="s">
        <v>159</v>
      </c>
      <c r="E2125" s="9" t="s">
        <v>137</v>
      </c>
      <c r="F2125" s="9" t="s">
        <v>138</v>
      </c>
      <c r="G2125" s="9" t="s">
        <v>172</v>
      </c>
      <c r="H2125" s="9" t="str">
        <f>IF(G2125="","",VLOOKUP(G2125,Metadata!$J$2:$K$22,2,FALSE))</f>
        <v>Porto Metropolitan Area</v>
      </c>
      <c r="I2125" s="9" t="s">
        <v>138</v>
      </c>
      <c r="J2125" s="9" t="str">
        <f>IF(I2125="","",VLOOKUP(I2125,Metadata!$P$2:$Q$43,2,FALSE))</f>
        <v>Europe</v>
      </c>
      <c r="K2125" s="9" t="str">
        <f t="shared" si="0"/>
        <v>Portugal</v>
      </c>
      <c r="L2125" s="9" t="s">
        <v>172</v>
      </c>
      <c r="M2125" s="9" t="str">
        <f>IF(L2125="","",VLOOKUP(L2125,Metadata!$J$2:$K$22,2,FALSE))</f>
        <v>Porto Metropolitan Area</v>
      </c>
      <c r="N2125" s="9" t="s">
        <v>214</v>
      </c>
      <c r="O2125" s="9" t="s">
        <v>215</v>
      </c>
      <c r="P2125" s="9" t="s">
        <v>142</v>
      </c>
      <c r="Q2125" s="10" t="str">
        <f t="shared" si="1"/>
        <v>Full Office Job</v>
      </c>
      <c r="R2125" s="10">
        <v>6</v>
      </c>
      <c r="S2125" s="9" t="s">
        <v>336</v>
      </c>
      <c r="T2125" s="9" t="s">
        <v>137</v>
      </c>
      <c r="U2125" s="9" t="str">
        <f>IF(S2125&lt;&gt;"",S2125,IF(T2125&lt;&gt;"",VLOOKUP(T2125,Metadata!$S$2:$T$228,2,FALSE),""))</f>
        <v>Scrum Master</v>
      </c>
      <c r="V2125" s="9" t="s">
        <v>264</v>
      </c>
      <c r="W2125" s="9" t="s">
        <v>137</v>
      </c>
      <c r="X2125" s="9" t="s">
        <v>163</v>
      </c>
      <c r="Y2125" s="9" t="s">
        <v>137</v>
      </c>
      <c r="Z2125" s="9" t="s">
        <v>262</v>
      </c>
      <c r="AA2125" s="9" t="s">
        <v>165</v>
      </c>
      <c r="AB2125" s="9" t="s">
        <v>137</v>
      </c>
      <c r="AC2125" s="9"/>
      <c r="AD2125" s="9"/>
      <c r="AE2125" s="9"/>
      <c r="AF2125" s="9"/>
      <c r="AG2125" s="9"/>
      <c r="AH2125" s="9"/>
      <c r="AI2125" s="9"/>
      <c r="AJ2125" s="9"/>
      <c r="AK2125" s="9" t="s">
        <v>302</v>
      </c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 t="s">
        <v>178</v>
      </c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 t="s">
        <v>303</v>
      </c>
      <c r="BN2125" s="9" t="s">
        <v>186</v>
      </c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10"/>
      <c r="CB2125" s="10" t="str">
        <f t="shared" si="5"/>
        <v/>
      </c>
      <c r="CC2125" s="10"/>
      <c r="CD2125" s="9" t="str">
        <f t="shared" si="2"/>
        <v/>
      </c>
      <c r="CE2125" s="9" t="s">
        <v>168</v>
      </c>
      <c r="CF2125" s="9" t="s">
        <v>225</v>
      </c>
      <c r="CG2125" s="9">
        <f>IF(CF2125="","",VLOOKUP(CF2125,Metadata!$D$2:$H$20,2,FALSE))</f>
        <v>22500</v>
      </c>
      <c r="CH2125" s="9">
        <f>IF(CF2125="","",VLOOKUP(CF2125,Metadata!$D$2:$H$20,4,FALSE))</f>
        <v>20000</v>
      </c>
      <c r="CI2125" s="9">
        <f>IF(CF2125="","",VLOOKUP(CF2125,Metadata!$D$2:$H$20,5,FALSE))</f>
        <v>25000</v>
      </c>
      <c r="CJ2125" s="9">
        <f t="shared" si="3"/>
        <v>22500</v>
      </c>
      <c r="CK2125" s="9" t="s">
        <v>201</v>
      </c>
      <c r="CL2125" s="10">
        <v>5</v>
      </c>
      <c r="CM2125" s="10">
        <v>1</v>
      </c>
      <c r="CN2125" s="10">
        <v>7</v>
      </c>
      <c r="CO2125" s="10">
        <v>6</v>
      </c>
      <c r="CP2125" s="10">
        <v>4</v>
      </c>
      <c r="CQ2125" s="10">
        <v>5</v>
      </c>
      <c r="CR2125" s="10">
        <v>5</v>
      </c>
      <c r="CS2125" s="10">
        <v>5</v>
      </c>
      <c r="CT2125" s="10">
        <v>5</v>
      </c>
      <c r="CU2125" s="10">
        <v>2</v>
      </c>
      <c r="CV2125" s="10">
        <v>4</v>
      </c>
      <c r="CW2125" s="10">
        <v>1</v>
      </c>
      <c r="CX2125" s="10">
        <v>6</v>
      </c>
      <c r="CY2125" s="10">
        <v>3</v>
      </c>
      <c r="CZ2125" s="10">
        <v>1</v>
      </c>
      <c r="DA2125" s="10">
        <v>1</v>
      </c>
      <c r="DB2125" s="10">
        <v>1</v>
      </c>
      <c r="DC2125" s="10">
        <v>7</v>
      </c>
      <c r="DD2125" s="10">
        <v>1</v>
      </c>
      <c r="DE2125" s="10">
        <v>5</v>
      </c>
      <c r="DF2125" s="10">
        <v>6</v>
      </c>
      <c r="DG2125" s="10">
        <v>6</v>
      </c>
      <c r="DH2125" s="10">
        <v>5</v>
      </c>
      <c r="DI2125" s="10">
        <v>5</v>
      </c>
      <c r="DJ2125" s="10">
        <v>5</v>
      </c>
      <c r="DK2125" s="10">
        <v>5</v>
      </c>
      <c r="DL2125" s="10">
        <v>5</v>
      </c>
      <c r="DM2125" s="9" t="s">
        <v>154</v>
      </c>
      <c r="DN2125" s="10">
        <v>1989</v>
      </c>
      <c r="DO2125" s="9">
        <f t="shared" si="8"/>
        <v>32</v>
      </c>
      <c r="DP2125" s="9" t="s">
        <v>155</v>
      </c>
      <c r="DQ2125" s="9" t="s">
        <v>156</v>
      </c>
      <c r="DR2125" s="9" t="s">
        <v>170</v>
      </c>
      <c r="DS2125" s="9" t="s">
        <v>137</v>
      </c>
      <c r="DT2125" s="9" t="s">
        <v>657</v>
      </c>
      <c r="DU2125" s="9" t="s">
        <v>223</v>
      </c>
      <c r="DV2125" s="9" t="str">
        <f>VLOOKUP(DU2125,Metadata!$B$2:$C$7,2,FALSE)</f>
        <v>3 - 6 years</v>
      </c>
    </row>
    <row r="2126" spans="1:126">
      <c r="A2126" s="13">
        <v>2125</v>
      </c>
      <c r="B2126" s="9" t="s">
        <v>135</v>
      </c>
      <c r="C2126" s="9" t="str">
        <f>VLOOKUP(B2126,Metadata!$M$2:$N$6,2,FALSE)</f>
        <v>Permanent Employee</v>
      </c>
      <c r="D2126" s="9" t="s">
        <v>159</v>
      </c>
      <c r="E2126" s="9" t="s">
        <v>137</v>
      </c>
      <c r="F2126" s="9" t="s">
        <v>138</v>
      </c>
      <c r="G2126" s="9" t="s">
        <v>140</v>
      </c>
      <c r="H2126" s="9" t="str">
        <f>IF(G2126="","",VLOOKUP(G2126,Metadata!$J$2:$K$22,2,FALSE))</f>
        <v>Lisbon Metropolitan Area</v>
      </c>
      <c r="I2126" s="9" t="s">
        <v>138</v>
      </c>
      <c r="J2126" s="9" t="str">
        <f>IF(I2126="","",VLOOKUP(I2126,Metadata!$P$2:$Q$43,2,FALSE))</f>
        <v>Europe</v>
      </c>
      <c r="K2126" s="9" t="str">
        <f t="shared" si="0"/>
        <v>Portugal</v>
      </c>
      <c r="L2126" s="9" t="s">
        <v>140</v>
      </c>
      <c r="M2126" s="9" t="str">
        <f>IF(L2126="","",VLOOKUP(L2126,Metadata!$J$2:$K$22,2,FALSE))</f>
        <v>Lisbon Metropolitan Area</v>
      </c>
      <c r="N2126" s="9" t="s">
        <v>214</v>
      </c>
      <c r="O2126" s="9" t="s">
        <v>259</v>
      </c>
      <c r="P2126" s="9" t="s">
        <v>191</v>
      </c>
      <c r="Q2126" s="10" t="str">
        <f t="shared" si="1"/>
        <v>Remote Job (full or flexible)</v>
      </c>
      <c r="R2126" s="10">
        <v>7</v>
      </c>
      <c r="S2126" s="9" t="s">
        <v>266</v>
      </c>
      <c r="T2126" s="9" t="s">
        <v>137</v>
      </c>
      <c r="U2126" s="9" t="str">
        <f>IF(S2126&lt;&gt;"",S2126,IF(T2126&lt;&gt;"",VLOOKUP(T2126,Metadata!$S$2:$T$228,2,FALSE),""))</f>
        <v>Data Scientist/Data Engineer</v>
      </c>
      <c r="V2126" s="9" t="s">
        <v>279</v>
      </c>
      <c r="W2126" s="9" t="s">
        <v>137</v>
      </c>
      <c r="X2126" s="9" t="s">
        <v>175</v>
      </c>
      <c r="Y2126" s="9" t="s">
        <v>137</v>
      </c>
      <c r="Z2126" s="9" t="s">
        <v>262</v>
      </c>
      <c r="AA2126" s="9" t="s">
        <v>137</v>
      </c>
      <c r="AB2126" s="9" t="s">
        <v>253</v>
      </c>
      <c r="AC2126" s="9"/>
      <c r="AD2126" s="9" t="s">
        <v>148</v>
      </c>
      <c r="AE2126" s="9"/>
      <c r="AF2126" s="9" t="s">
        <v>243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 t="s">
        <v>267</v>
      </c>
      <c r="AV2126" s="9"/>
      <c r="AW2126" s="9"/>
      <c r="AX2126" s="9"/>
      <c r="AY2126" s="9"/>
      <c r="AZ2126" s="9"/>
      <c r="BA2126" s="9"/>
      <c r="BB2126" s="9" t="s">
        <v>284</v>
      </c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 t="s">
        <v>219</v>
      </c>
      <c r="BR2126" s="9"/>
      <c r="BS2126" s="9"/>
      <c r="BT2126" s="9"/>
      <c r="BU2126" s="9"/>
      <c r="BV2126" s="9"/>
      <c r="BW2126" s="9"/>
      <c r="BX2126" s="9"/>
      <c r="BY2126" s="9"/>
      <c r="BZ2126" s="9"/>
      <c r="CA2126" s="10"/>
      <c r="CB2126" s="10" t="str">
        <f t="shared" si="5"/>
        <v/>
      </c>
      <c r="CC2126" s="10"/>
      <c r="CD2126" s="9" t="str">
        <f t="shared" si="2"/>
        <v/>
      </c>
      <c r="CE2126" s="9" t="s">
        <v>168</v>
      </c>
      <c r="CF2126" s="9" t="s">
        <v>152</v>
      </c>
      <c r="CG2126" s="9">
        <f>IF(CF2126="","",VLOOKUP(CF2126,Metadata!$D$2:$H$20,2,FALSE))</f>
        <v>32500</v>
      </c>
      <c r="CH2126" s="9">
        <f>IF(CF2126="","",VLOOKUP(CF2126,Metadata!$D$2:$H$20,4,FALSE))</f>
        <v>30000</v>
      </c>
      <c r="CI2126" s="9">
        <f>IF(CF2126="","",VLOOKUP(CF2126,Metadata!$D$2:$H$20,5,FALSE))</f>
        <v>35000</v>
      </c>
      <c r="CJ2126" s="9">
        <f t="shared" si="3"/>
        <v>32500</v>
      </c>
      <c r="CK2126" s="9" t="s">
        <v>221</v>
      </c>
      <c r="CL2126" s="10">
        <v>5</v>
      </c>
      <c r="CM2126" s="10">
        <v>1</v>
      </c>
      <c r="CN2126" s="10">
        <v>7</v>
      </c>
      <c r="CO2126" s="10">
        <v>7</v>
      </c>
      <c r="CP2126" s="10">
        <v>4</v>
      </c>
      <c r="CQ2126" s="10">
        <v>7</v>
      </c>
      <c r="CR2126" s="10">
        <v>7</v>
      </c>
      <c r="CS2126" s="10">
        <v>7</v>
      </c>
      <c r="CT2126" s="10">
        <v>7</v>
      </c>
      <c r="CU2126" s="10">
        <v>7</v>
      </c>
      <c r="CV2126" s="10">
        <v>7</v>
      </c>
      <c r="CW2126" s="10">
        <v>7</v>
      </c>
      <c r="CX2126" s="10">
        <v>7</v>
      </c>
      <c r="CY2126" s="10">
        <v>6</v>
      </c>
      <c r="CZ2126" s="10">
        <v>7</v>
      </c>
      <c r="DA2126" s="10">
        <v>7</v>
      </c>
      <c r="DB2126" s="10">
        <v>1</v>
      </c>
      <c r="DC2126" s="10">
        <v>7</v>
      </c>
      <c r="DD2126" s="10">
        <v>4</v>
      </c>
      <c r="DE2126" s="10">
        <v>7</v>
      </c>
      <c r="DF2126" s="10">
        <v>5</v>
      </c>
      <c r="DG2126" s="10">
        <v>3</v>
      </c>
      <c r="DH2126" s="10">
        <v>4</v>
      </c>
      <c r="DI2126" s="10">
        <v>7</v>
      </c>
      <c r="DJ2126" s="10">
        <v>5</v>
      </c>
      <c r="DK2126" s="10">
        <v>5</v>
      </c>
      <c r="DL2126" s="10">
        <v>7</v>
      </c>
      <c r="DM2126" s="9" t="s">
        <v>154</v>
      </c>
      <c r="DN2126" s="10">
        <v>1993</v>
      </c>
      <c r="DO2126" s="9">
        <f t="shared" si="8"/>
        <v>28</v>
      </c>
      <c r="DP2126" s="9" t="s">
        <v>155</v>
      </c>
      <c r="DQ2126" s="9" t="s">
        <v>210</v>
      </c>
      <c r="DR2126" s="9" t="s">
        <v>157</v>
      </c>
      <c r="DS2126" s="9" t="s">
        <v>137</v>
      </c>
      <c r="DT2126" s="9" t="s">
        <v>657</v>
      </c>
      <c r="DU2126" s="9" t="s">
        <v>223</v>
      </c>
      <c r="DV2126" s="9" t="str">
        <f>VLOOKUP(DU2126,Metadata!$B$2:$C$7,2,FALSE)</f>
        <v>3 - 6 years</v>
      </c>
    </row>
    <row r="2127" spans="1:126">
      <c r="A2127" s="13">
        <v>2126</v>
      </c>
      <c r="B2127" s="9" t="s">
        <v>171</v>
      </c>
      <c r="C2127" s="9" t="str">
        <f>VLOOKUP(B2127,Metadata!$M$2:$N$6,2,FALSE)</f>
        <v>Contractor</v>
      </c>
      <c r="D2127" s="9" t="s">
        <v>137</v>
      </c>
      <c r="E2127" s="9" t="s">
        <v>159</v>
      </c>
      <c r="F2127" s="9" t="s">
        <v>138</v>
      </c>
      <c r="G2127" s="9" t="s">
        <v>140</v>
      </c>
      <c r="H2127" s="9" t="str">
        <f>IF(G2127="","",VLOOKUP(G2127,Metadata!$J$2:$K$22,2,FALSE))</f>
        <v>Lisbon Metropolitan Area</v>
      </c>
      <c r="I2127" s="9" t="s">
        <v>138</v>
      </c>
      <c r="J2127" s="9" t="str">
        <f>IF(I2127="","",VLOOKUP(I2127,Metadata!$P$2:$Q$43,2,FALSE))</f>
        <v>Europe</v>
      </c>
      <c r="K2127" s="9" t="str">
        <f t="shared" si="0"/>
        <v>Portugal</v>
      </c>
      <c r="L2127" s="9" t="s">
        <v>172</v>
      </c>
      <c r="M2127" s="9" t="str">
        <f>IF(L2127="","",VLOOKUP(L2127,Metadata!$J$2:$K$22,2,FALSE))</f>
        <v>Porto Metropolitan Area</v>
      </c>
      <c r="N2127" s="9" t="s">
        <v>141</v>
      </c>
      <c r="O2127" s="9" t="s">
        <v>137</v>
      </c>
      <c r="P2127" s="9" t="s">
        <v>191</v>
      </c>
      <c r="Q2127" s="10" t="str">
        <f t="shared" si="1"/>
        <v>Remote Job (full or flexible)</v>
      </c>
      <c r="R2127" s="10">
        <v>5</v>
      </c>
      <c r="S2127" s="9" t="s">
        <v>206</v>
      </c>
      <c r="T2127" s="9" t="s">
        <v>137</v>
      </c>
      <c r="U2127" s="9" t="str">
        <f>IF(S2127&lt;&gt;"",S2127,IF(T2127&lt;&gt;"",VLOOKUP(T2127,Metadata!$S$2:$T$228,2,FALSE),""))</f>
        <v>Mobile Apps Developer</v>
      </c>
      <c r="V2127" s="9" t="s">
        <v>276</v>
      </c>
      <c r="W2127" s="9" t="s">
        <v>137</v>
      </c>
      <c r="X2127" s="9" t="s">
        <v>163</v>
      </c>
      <c r="Y2127" s="9" t="s">
        <v>137</v>
      </c>
      <c r="Z2127" s="9" t="s">
        <v>262</v>
      </c>
      <c r="AA2127" s="9" t="s">
        <v>137</v>
      </c>
      <c r="AB2127" s="9" t="s">
        <v>137</v>
      </c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 t="s">
        <v>177</v>
      </c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 t="s">
        <v>758</v>
      </c>
      <c r="CA2127" s="10">
        <v>6</v>
      </c>
      <c r="CB2127" s="10" t="str">
        <f t="shared" si="5"/>
        <v>4 to 6 months</v>
      </c>
      <c r="CC2127" s="10">
        <v>28</v>
      </c>
      <c r="CD2127" s="9">
        <f t="shared" si="2"/>
        <v>44800</v>
      </c>
      <c r="CE2127" s="9" t="s">
        <v>137</v>
      </c>
      <c r="CF2127" s="9" t="s">
        <v>137</v>
      </c>
      <c r="CG2127" s="9" t="str">
        <f>IF(CF2127="","",VLOOKUP(CF2127,Metadata!$D$2:$H$20,2,FALSE))</f>
        <v/>
      </c>
      <c r="CH2127" s="9" t="str">
        <f>IF(CF2127="","",VLOOKUP(CF2127,Metadata!$D$2:$H$20,4,FALSE))</f>
        <v/>
      </c>
      <c r="CI2127" s="9" t="str">
        <f>IF(CF2127="","",VLOOKUP(CF2127,Metadata!$D$2:$H$20,5,FALSE))</f>
        <v/>
      </c>
      <c r="CJ2127" s="9">
        <f t="shared" si="3"/>
        <v>44800</v>
      </c>
      <c r="CK2127" s="9" t="s">
        <v>221</v>
      </c>
      <c r="CL2127" s="10">
        <v>5</v>
      </c>
      <c r="CM2127" s="10">
        <v>3</v>
      </c>
      <c r="CN2127" s="10">
        <v>7</v>
      </c>
      <c r="CO2127" s="10">
        <v>2</v>
      </c>
      <c r="CP2127" s="10">
        <v>2</v>
      </c>
      <c r="CQ2127" s="10">
        <v>5</v>
      </c>
      <c r="CR2127" s="10">
        <v>5</v>
      </c>
      <c r="CS2127" s="10">
        <v>7</v>
      </c>
      <c r="CT2127" s="10">
        <v>7</v>
      </c>
      <c r="CU2127" s="10">
        <v>7</v>
      </c>
      <c r="CV2127" s="10">
        <v>5</v>
      </c>
      <c r="CW2127" s="10">
        <v>7</v>
      </c>
      <c r="CX2127" s="10">
        <v>5</v>
      </c>
      <c r="CY2127" s="10">
        <v>7</v>
      </c>
      <c r="CZ2127" s="10">
        <v>7</v>
      </c>
      <c r="DA2127" s="10">
        <v>5</v>
      </c>
      <c r="DB2127" s="10">
        <v>1</v>
      </c>
      <c r="DC2127" s="10">
        <v>4</v>
      </c>
      <c r="DD2127" s="10">
        <v>4</v>
      </c>
      <c r="DE2127" s="10">
        <v>7</v>
      </c>
      <c r="DF2127" s="10">
        <v>2</v>
      </c>
      <c r="DG2127" s="10">
        <v>4</v>
      </c>
      <c r="DH2127" s="10">
        <v>7</v>
      </c>
      <c r="DI2127" s="10">
        <v>7</v>
      </c>
      <c r="DJ2127" s="10">
        <v>2</v>
      </c>
      <c r="DK2127" s="10">
        <v>2</v>
      </c>
      <c r="DL2127" s="10">
        <v>4</v>
      </c>
      <c r="DM2127" s="9" t="s">
        <v>154</v>
      </c>
      <c r="DN2127" s="10">
        <v>1988</v>
      </c>
      <c r="DO2127" s="9">
        <f t="shared" si="8"/>
        <v>33</v>
      </c>
      <c r="DP2127" s="9" t="s">
        <v>155</v>
      </c>
      <c r="DQ2127" s="9" t="s">
        <v>156</v>
      </c>
      <c r="DR2127" s="9" t="s">
        <v>170</v>
      </c>
      <c r="DS2127" s="9" t="s">
        <v>137</v>
      </c>
      <c r="DT2127" s="9" t="s">
        <v>657</v>
      </c>
      <c r="DU2127" s="9" t="s">
        <v>158</v>
      </c>
      <c r="DV2127" s="9" t="str">
        <f>VLOOKUP(DU2127,Metadata!$B$2:$C$7,2,FALSE)</f>
        <v>6+ years</v>
      </c>
    </row>
    <row r="2128" spans="1:126">
      <c r="A2128" s="13">
        <v>2127</v>
      </c>
      <c r="B2128" s="9" t="s">
        <v>135</v>
      </c>
      <c r="C2128" s="9" t="str">
        <f>VLOOKUP(B2128,Metadata!$M$2:$N$6,2,FALSE)</f>
        <v>Permanent Employee</v>
      </c>
      <c r="D2128" s="9" t="s">
        <v>159</v>
      </c>
      <c r="E2128" s="9" t="s">
        <v>137</v>
      </c>
      <c r="F2128" s="9" t="s">
        <v>138</v>
      </c>
      <c r="G2128" s="9" t="s">
        <v>190</v>
      </c>
      <c r="H2128" s="9" t="str">
        <f>IF(G2128="","",VLOOKUP(G2128,Metadata!$J$2:$K$22,2,FALSE))</f>
        <v>North</v>
      </c>
      <c r="I2128" s="9" t="s">
        <v>138</v>
      </c>
      <c r="J2128" s="9" t="str">
        <f>IF(I2128="","",VLOOKUP(I2128,Metadata!$P$2:$Q$43,2,FALSE))</f>
        <v>Europe</v>
      </c>
      <c r="K2128" s="9" t="str">
        <f t="shared" si="0"/>
        <v>Portugal</v>
      </c>
      <c r="L2128" s="9" t="s">
        <v>190</v>
      </c>
      <c r="M2128" s="9" t="str">
        <f>IF(L2128="","",VLOOKUP(L2128,Metadata!$J$2:$K$22,2,FALSE))</f>
        <v>North</v>
      </c>
      <c r="N2128" s="9" t="s">
        <v>141</v>
      </c>
      <c r="O2128" s="9" t="s">
        <v>137</v>
      </c>
      <c r="P2128" s="9" t="s">
        <v>142</v>
      </c>
      <c r="Q2128" s="10" t="str">
        <f t="shared" si="1"/>
        <v>Full Office Job</v>
      </c>
      <c r="R2128" s="10">
        <v>6</v>
      </c>
      <c r="S2128" s="9" t="s">
        <v>161</v>
      </c>
      <c r="T2128" s="9" t="s">
        <v>137</v>
      </c>
      <c r="U2128" s="9" t="str">
        <f>IF(S2128&lt;&gt;"",S2128,IF(T2128&lt;&gt;"",VLOOKUP(T2128,Metadata!$S$2:$T$228,2,FALSE),""))</f>
        <v>Full-Stack Developer</v>
      </c>
      <c r="V2128" s="9" t="s">
        <v>207</v>
      </c>
      <c r="W2128" s="9" t="s">
        <v>137</v>
      </c>
      <c r="X2128" s="9" t="s">
        <v>163</v>
      </c>
      <c r="Y2128" s="9" t="s">
        <v>137</v>
      </c>
      <c r="Z2128" s="9" t="s">
        <v>193</v>
      </c>
      <c r="AA2128" s="9" t="s">
        <v>165</v>
      </c>
      <c r="AB2128" s="9" t="s">
        <v>137</v>
      </c>
      <c r="AC2128" s="9" t="s">
        <v>147</v>
      </c>
      <c r="AD2128" s="9"/>
      <c r="AE2128" s="9"/>
      <c r="AF2128" s="9" t="s">
        <v>243</v>
      </c>
      <c r="AG2128" s="9" t="s">
        <v>166</v>
      </c>
      <c r="AH2128" s="9"/>
      <c r="AI2128" s="9"/>
      <c r="AJ2128" s="9" t="s">
        <v>185</v>
      </c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 t="s">
        <v>178</v>
      </c>
      <c r="BB2128" s="9"/>
      <c r="BC2128" s="9"/>
      <c r="BD2128" s="9"/>
      <c r="BE2128" s="9"/>
      <c r="BF2128" s="9"/>
      <c r="BG2128" s="9"/>
      <c r="BH2128" s="9"/>
      <c r="BI2128" s="9"/>
      <c r="BJ2128" s="9" t="s">
        <v>167</v>
      </c>
      <c r="BK2128" s="9"/>
      <c r="BL2128" s="9"/>
      <c r="BM2128" s="9"/>
      <c r="BN2128" s="9" t="s">
        <v>186</v>
      </c>
      <c r="BO2128" s="9" t="s">
        <v>257</v>
      </c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10"/>
      <c r="CB2128" s="10" t="str">
        <f t="shared" si="5"/>
        <v/>
      </c>
      <c r="CC2128" s="10"/>
      <c r="CD2128" s="9" t="str">
        <f t="shared" si="2"/>
        <v/>
      </c>
      <c r="CE2128" s="9" t="s">
        <v>151</v>
      </c>
      <c r="CF2128" s="9" t="s">
        <v>225</v>
      </c>
      <c r="CG2128" s="9">
        <f>IF(CF2128="","",VLOOKUP(CF2128,Metadata!$D$2:$H$20,2,FALSE))</f>
        <v>22500</v>
      </c>
      <c r="CH2128" s="9">
        <f>IF(CF2128="","",VLOOKUP(CF2128,Metadata!$D$2:$H$20,4,FALSE))</f>
        <v>20000</v>
      </c>
      <c r="CI2128" s="9">
        <f>IF(CF2128="","",VLOOKUP(CF2128,Metadata!$D$2:$H$20,5,FALSE))</f>
        <v>25000</v>
      </c>
      <c r="CJ2128" s="9">
        <f t="shared" si="3"/>
        <v>22500</v>
      </c>
      <c r="CK2128" s="9" t="s">
        <v>189</v>
      </c>
      <c r="CL2128" s="10">
        <v>1</v>
      </c>
      <c r="CM2128" s="10">
        <v>3</v>
      </c>
      <c r="CN2128" s="10">
        <v>7</v>
      </c>
      <c r="CO2128" s="10">
        <v>7</v>
      </c>
      <c r="CP2128" s="10">
        <v>5</v>
      </c>
      <c r="CQ2128" s="10">
        <v>5</v>
      </c>
      <c r="CR2128" s="10">
        <v>7</v>
      </c>
      <c r="CS2128" s="10">
        <v>7</v>
      </c>
      <c r="CT2128" s="10">
        <v>5</v>
      </c>
      <c r="CU2128" s="10">
        <v>6</v>
      </c>
      <c r="CV2128" s="10">
        <v>4</v>
      </c>
      <c r="CW2128" s="10">
        <v>2</v>
      </c>
      <c r="CX2128" s="10">
        <v>6</v>
      </c>
      <c r="CY2128" s="10">
        <v>5</v>
      </c>
      <c r="CZ2128" s="10">
        <v>6</v>
      </c>
      <c r="DA2128" s="10">
        <v>6</v>
      </c>
      <c r="DB2128" s="10">
        <v>5</v>
      </c>
      <c r="DC2128" s="10">
        <v>7</v>
      </c>
      <c r="DD2128" s="10">
        <v>7</v>
      </c>
      <c r="DE2128" s="10">
        <v>7</v>
      </c>
      <c r="DF2128" s="10">
        <v>5</v>
      </c>
      <c r="DG2128" s="10">
        <v>6</v>
      </c>
      <c r="DH2128" s="10">
        <v>5</v>
      </c>
      <c r="DI2128" s="10">
        <v>5</v>
      </c>
      <c r="DJ2128" s="10">
        <v>4</v>
      </c>
      <c r="DK2128" s="10">
        <v>5</v>
      </c>
      <c r="DL2128" s="10">
        <v>5</v>
      </c>
      <c r="DM2128" s="9" t="s">
        <v>154</v>
      </c>
      <c r="DN2128" s="10">
        <v>1990</v>
      </c>
      <c r="DO2128" s="9">
        <f t="shared" si="8"/>
        <v>31</v>
      </c>
      <c r="DP2128" s="9" t="s">
        <v>155</v>
      </c>
      <c r="DQ2128" s="9" t="s">
        <v>202</v>
      </c>
      <c r="DR2128" s="9" t="s">
        <v>157</v>
      </c>
      <c r="DS2128" s="9" t="s">
        <v>137</v>
      </c>
      <c r="DT2128" s="9" t="s">
        <v>657</v>
      </c>
      <c r="DU2128" s="9" t="s">
        <v>223</v>
      </c>
      <c r="DV2128" s="9" t="str">
        <f>VLOOKUP(DU2128,Metadata!$B$2:$C$7,2,FALSE)</f>
        <v>3 - 6 years</v>
      </c>
    </row>
    <row r="2129" spans="1:126">
      <c r="A2129" s="13">
        <v>2128</v>
      </c>
      <c r="B2129" s="9" t="s">
        <v>135</v>
      </c>
      <c r="C2129" s="9" t="str">
        <f>VLOOKUP(B2129,Metadata!$M$2:$N$6,2,FALSE)</f>
        <v>Permanent Employee</v>
      </c>
      <c r="D2129" s="9" t="s">
        <v>136</v>
      </c>
      <c r="E2129" s="9" t="s">
        <v>137</v>
      </c>
      <c r="F2129" s="9" t="s">
        <v>138</v>
      </c>
      <c r="G2129" s="9" t="s">
        <v>283</v>
      </c>
      <c r="H2129" s="9" t="str">
        <f>IF(G2129="","",VLOOKUP(G2129,Metadata!$J$2:$K$22,2,FALSE))</f>
        <v>Lisbon Metropolitan Area</v>
      </c>
      <c r="I2129" s="9" t="s">
        <v>311</v>
      </c>
      <c r="J2129" s="9" t="str">
        <f>IF(I2129="","",VLOOKUP(I2129,Metadata!$P$2:$Q$43,2,FALSE))</f>
        <v>Europe</v>
      </c>
      <c r="K2129" s="9" t="str">
        <f t="shared" si="0"/>
        <v>International</v>
      </c>
      <c r="L2129" s="9" t="s">
        <v>137</v>
      </c>
      <c r="M2129" s="9" t="str">
        <f>IF(L2129="","",VLOOKUP(L2129,Metadata!$J$2:$K$22,2,FALSE))</f>
        <v/>
      </c>
      <c r="N2129" s="9" t="s">
        <v>141</v>
      </c>
      <c r="O2129" s="9" t="s">
        <v>137</v>
      </c>
      <c r="P2129" s="9" t="s">
        <v>142</v>
      </c>
      <c r="Q2129" s="10" t="str">
        <f t="shared" si="1"/>
        <v>Full Office Job</v>
      </c>
      <c r="R2129" s="10">
        <v>6</v>
      </c>
      <c r="S2129" s="9" t="s">
        <v>206</v>
      </c>
      <c r="T2129" s="9" t="s">
        <v>137</v>
      </c>
      <c r="U2129" s="9" t="str">
        <f>IF(S2129&lt;&gt;"",S2129,IF(T2129&lt;&gt;"",VLOOKUP(T2129,Metadata!$S$2:$T$228,2,FALSE),""))</f>
        <v>Mobile Apps Developer</v>
      </c>
      <c r="V2129" s="9" t="s">
        <v>207</v>
      </c>
      <c r="W2129" s="9" t="s">
        <v>137</v>
      </c>
      <c r="X2129" s="9" t="s">
        <v>252</v>
      </c>
      <c r="Y2129" s="9" t="s">
        <v>137</v>
      </c>
      <c r="Z2129" s="9" t="s">
        <v>262</v>
      </c>
      <c r="AA2129" s="9" t="s">
        <v>137</v>
      </c>
      <c r="AB2129" s="9" t="s">
        <v>137</v>
      </c>
      <c r="AC2129" s="9"/>
      <c r="AD2129" s="9" t="s">
        <v>148</v>
      </c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 t="s">
        <v>284</v>
      </c>
      <c r="BC2129" s="9"/>
      <c r="BD2129" s="9"/>
      <c r="BE2129" s="9"/>
      <c r="BF2129" s="9"/>
      <c r="BG2129" s="9" t="s">
        <v>197</v>
      </c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 t="s">
        <v>445</v>
      </c>
      <c r="CA2129" s="10"/>
      <c r="CB2129" s="10" t="str">
        <f t="shared" si="5"/>
        <v/>
      </c>
      <c r="CC2129" s="10"/>
      <c r="CD2129" s="9" t="str">
        <f t="shared" si="2"/>
        <v/>
      </c>
      <c r="CE2129" s="9" t="s">
        <v>168</v>
      </c>
      <c r="CF2129" s="9" t="s">
        <v>254</v>
      </c>
      <c r="CG2129" s="9">
        <f>IF(CF2129="","",VLOOKUP(CF2129,Metadata!$D$2:$H$20,2,FALSE))</f>
        <v>37500</v>
      </c>
      <c r="CH2129" s="9">
        <f>IF(CF2129="","",VLOOKUP(CF2129,Metadata!$D$2:$H$20,4,FALSE))</f>
        <v>35000</v>
      </c>
      <c r="CI2129" s="9">
        <f>IF(CF2129="","",VLOOKUP(CF2129,Metadata!$D$2:$H$20,5,FALSE))</f>
        <v>40000</v>
      </c>
      <c r="CJ2129" s="9">
        <f t="shared" si="3"/>
        <v>37500</v>
      </c>
      <c r="CK2129" s="9" t="s">
        <v>221</v>
      </c>
      <c r="CL2129" s="10">
        <v>5</v>
      </c>
      <c r="CM2129" s="10">
        <v>3</v>
      </c>
      <c r="CN2129" s="10">
        <v>6</v>
      </c>
      <c r="CO2129" s="10">
        <v>5</v>
      </c>
      <c r="CP2129" s="10">
        <v>3</v>
      </c>
      <c r="CQ2129" s="10">
        <v>5</v>
      </c>
      <c r="CR2129" s="10">
        <v>6</v>
      </c>
      <c r="CS2129" s="10">
        <v>3</v>
      </c>
      <c r="CT2129" s="10">
        <v>4</v>
      </c>
      <c r="CU2129" s="10">
        <v>5</v>
      </c>
      <c r="CV2129" s="10">
        <v>4</v>
      </c>
      <c r="CW2129" s="10">
        <v>3</v>
      </c>
      <c r="CX2129" s="10">
        <v>5</v>
      </c>
      <c r="CY2129" s="10">
        <v>4</v>
      </c>
      <c r="CZ2129" s="10">
        <v>4</v>
      </c>
      <c r="DA2129" s="10">
        <v>5</v>
      </c>
      <c r="DB2129" s="10">
        <v>4</v>
      </c>
      <c r="DC2129" s="10">
        <v>6</v>
      </c>
      <c r="DD2129" s="10">
        <v>3</v>
      </c>
      <c r="DE2129" s="10">
        <v>3</v>
      </c>
      <c r="DF2129" s="10">
        <v>3</v>
      </c>
      <c r="DG2129" s="10">
        <v>5</v>
      </c>
      <c r="DH2129" s="10">
        <v>3</v>
      </c>
      <c r="DI2129" s="10">
        <v>5</v>
      </c>
      <c r="DJ2129" s="10">
        <v>4</v>
      </c>
      <c r="DK2129" s="10">
        <v>3</v>
      </c>
      <c r="DL2129" s="10">
        <v>5</v>
      </c>
      <c r="DM2129" s="9" t="s">
        <v>154</v>
      </c>
      <c r="DN2129" s="10">
        <v>1991</v>
      </c>
      <c r="DO2129" s="9">
        <f t="shared" si="8"/>
        <v>30</v>
      </c>
      <c r="DP2129" s="9" t="s">
        <v>155</v>
      </c>
      <c r="DQ2129" s="9" t="s">
        <v>156</v>
      </c>
      <c r="DR2129" s="9" t="s">
        <v>157</v>
      </c>
      <c r="DS2129" s="9" t="s">
        <v>137</v>
      </c>
      <c r="DT2129" s="9" t="s">
        <v>657</v>
      </c>
      <c r="DU2129" s="9" t="s">
        <v>223</v>
      </c>
      <c r="DV2129" s="9" t="str">
        <f>VLOOKUP(DU2129,Metadata!$B$2:$C$7,2,FALSE)</f>
        <v>3 - 6 years</v>
      </c>
    </row>
    <row r="2130" spans="1:126">
      <c r="A2130" s="13">
        <v>2129</v>
      </c>
      <c r="B2130" s="9" t="s">
        <v>135</v>
      </c>
      <c r="C2130" s="9" t="str">
        <f>VLOOKUP(B2130,Metadata!$M$2:$N$6,2,FALSE)</f>
        <v>Permanent Employee</v>
      </c>
      <c r="D2130" s="9" t="s">
        <v>136</v>
      </c>
      <c r="E2130" s="9" t="s">
        <v>137</v>
      </c>
      <c r="F2130" s="9" t="s">
        <v>138</v>
      </c>
      <c r="G2130" s="9" t="s">
        <v>140</v>
      </c>
      <c r="H2130" s="9" t="str">
        <f>IF(G2130="","",VLOOKUP(G2130,Metadata!$J$2:$K$22,2,FALSE))</f>
        <v>Lisbon Metropolitan Area</v>
      </c>
      <c r="I2130" s="9" t="s">
        <v>138</v>
      </c>
      <c r="J2130" s="9" t="str">
        <f>IF(I2130="","",VLOOKUP(I2130,Metadata!$P$2:$Q$43,2,FALSE))</f>
        <v>Europe</v>
      </c>
      <c r="K2130" s="9" t="str">
        <f t="shared" si="0"/>
        <v>Portugal</v>
      </c>
      <c r="L2130" s="9" t="s">
        <v>140</v>
      </c>
      <c r="M2130" s="9" t="str">
        <f>IF(L2130="","",VLOOKUP(L2130,Metadata!$J$2:$K$22,2,FALSE))</f>
        <v>Lisbon Metropolitan Area</v>
      </c>
      <c r="N2130" s="9" t="s">
        <v>141</v>
      </c>
      <c r="O2130" s="9" t="s">
        <v>137</v>
      </c>
      <c r="P2130" s="9" t="s">
        <v>142</v>
      </c>
      <c r="Q2130" s="10" t="str">
        <f t="shared" si="1"/>
        <v>Full Office Job</v>
      </c>
      <c r="R2130" s="10">
        <v>6</v>
      </c>
      <c r="S2130" s="9" t="s">
        <v>319</v>
      </c>
      <c r="T2130" s="9" t="s">
        <v>137</v>
      </c>
      <c r="U2130" s="9" t="str">
        <f>IF(S2130&lt;&gt;"",S2130,IF(T2130&lt;&gt;"",VLOOKUP(T2130,Metadata!$S$2:$T$228,2,FALSE),""))</f>
        <v>CTO</v>
      </c>
      <c r="V2130" s="9" t="s">
        <v>207</v>
      </c>
      <c r="W2130" s="9" t="s">
        <v>137</v>
      </c>
      <c r="X2130" s="9" t="s">
        <v>145</v>
      </c>
      <c r="Y2130" s="9" t="s">
        <v>137</v>
      </c>
      <c r="Z2130" s="9" t="s">
        <v>146</v>
      </c>
      <c r="AA2130" s="9" t="s">
        <v>165</v>
      </c>
      <c r="AB2130" s="9" t="s">
        <v>137</v>
      </c>
      <c r="AC2130" s="9" t="s">
        <v>147</v>
      </c>
      <c r="AD2130" s="9" t="s">
        <v>148</v>
      </c>
      <c r="AE2130" s="9" t="s">
        <v>194</v>
      </c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198</v>
      </c>
      <c r="BL2130" s="9" t="s">
        <v>199</v>
      </c>
      <c r="BM2130" s="9"/>
      <c r="BN2130" s="9" t="s">
        <v>186</v>
      </c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10"/>
      <c r="CB2130" s="10" t="str">
        <f t="shared" si="5"/>
        <v/>
      </c>
      <c r="CC2130" s="10"/>
      <c r="CD2130" s="9" t="str">
        <f t="shared" si="2"/>
        <v/>
      </c>
      <c r="CE2130" s="9" t="s">
        <v>168</v>
      </c>
      <c r="CF2130" s="9" t="s">
        <v>248</v>
      </c>
      <c r="CG2130" s="9">
        <f>IF(CF2130="","",VLOOKUP(CF2130,Metadata!$D$2:$H$20,2,FALSE))</f>
        <v>57500</v>
      </c>
      <c r="CH2130" s="9">
        <f>IF(CF2130="","",VLOOKUP(CF2130,Metadata!$D$2:$H$20,4,FALSE))</f>
        <v>55000</v>
      </c>
      <c r="CI2130" s="9">
        <f>IF(CF2130="","",VLOOKUP(CF2130,Metadata!$D$2:$H$20,5,FALSE))</f>
        <v>60000</v>
      </c>
      <c r="CJ2130" s="9">
        <f t="shared" si="3"/>
        <v>57500</v>
      </c>
      <c r="CK2130" s="9" t="s">
        <v>153</v>
      </c>
      <c r="CL2130" s="10">
        <v>4</v>
      </c>
      <c r="CM2130" s="10">
        <v>3</v>
      </c>
      <c r="CN2130" s="10">
        <v>6</v>
      </c>
      <c r="CO2130" s="10">
        <v>6</v>
      </c>
      <c r="CP2130" s="10">
        <v>7</v>
      </c>
      <c r="CQ2130" s="10">
        <v>7</v>
      </c>
      <c r="CR2130" s="10">
        <v>5</v>
      </c>
      <c r="CS2130" s="10">
        <v>4</v>
      </c>
      <c r="CT2130" s="10">
        <v>6</v>
      </c>
      <c r="CU2130" s="10">
        <v>5</v>
      </c>
      <c r="CV2130" s="10">
        <v>5</v>
      </c>
      <c r="CW2130" s="10">
        <v>6</v>
      </c>
      <c r="CX2130" s="10">
        <v>7</v>
      </c>
      <c r="CY2130" s="10">
        <v>6</v>
      </c>
      <c r="CZ2130" s="10">
        <v>5</v>
      </c>
      <c r="DA2130" s="10">
        <v>5</v>
      </c>
      <c r="DB2130" s="10">
        <v>5</v>
      </c>
      <c r="DC2130" s="10">
        <v>6</v>
      </c>
      <c r="DD2130" s="10">
        <v>6</v>
      </c>
      <c r="DE2130" s="10">
        <v>6</v>
      </c>
      <c r="DF2130" s="10">
        <v>6</v>
      </c>
      <c r="DG2130" s="10">
        <v>6</v>
      </c>
      <c r="DH2130" s="10">
        <v>6</v>
      </c>
      <c r="DI2130" s="10">
        <v>6</v>
      </c>
      <c r="DJ2130" s="10">
        <v>4</v>
      </c>
      <c r="DK2130" s="10">
        <v>6</v>
      </c>
      <c r="DL2130" s="10">
        <v>7</v>
      </c>
      <c r="DM2130" s="9" t="s">
        <v>154</v>
      </c>
      <c r="DN2130" s="10">
        <v>1971</v>
      </c>
      <c r="DO2130" s="9">
        <f t="shared" si="8"/>
        <v>50</v>
      </c>
      <c r="DP2130" s="9" t="s">
        <v>155</v>
      </c>
      <c r="DQ2130" s="9" t="s">
        <v>210</v>
      </c>
      <c r="DR2130" s="9" t="s">
        <v>157</v>
      </c>
      <c r="DS2130" s="9" t="s">
        <v>137</v>
      </c>
      <c r="DT2130" s="9" t="s">
        <v>657</v>
      </c>
      <c r="DU2130" s="9" t="s">
        <v>158</v>
      </c>
      <c r="DV2130" s="9" t="str">
        <f>VLOOKUP(DU2130,Metadata!$B$2:$C$7,2,FALSE)</f>
        <v>6+ years</v>
      </c>
    </row>
    <row r="2131" spans="1:126">
      <c r="A2131" s="13">
        <v>2130</v>
      </c>
      <c r="B2131" s="9" t="s">
        <v>135</v>
      </c>
      <c r="C2131" s="9" t="str">
        <f>VLOOKUP(B2131,Metadata!$M$2:$N$6,2,FALSE)</f>
        <v>Permanent Employee</v>
      </c>
      <c r="D2131" s="9" t="s">
        <v>159</v>
      </c>
      <c r="E2131" s="9" t="s">
        <v>137</v>
      </c>
      <c r="F2131" s="9" t="s">
        <v>138</v>
      </c>
      <c r="G2131" s="9" t="s">
        <v>265</v>
      </c>
      <c r="H2131" s="9" t="str">
        <f>IF(G2131="","",VLOOKUP(G2131,Metadata!$J$2:$K$22,2,FALSE))</f>
        <v>Azores and Madeira</v>
      </c>
      <c r="I2131" s="9" t="s">
        <v>416</v>
      </c>
      <c r="J2131" s="9" t="str">
        <f>IF(I2131="","",VLOOKUP(I2131,Metadata!$P$2:$Q$43,2,FALSE))</f>
        <v>Europe</v>
      </c>
      <c r="K2131" s="9" t="str">
        <f t="shared" si="0"/>
        <v>International</v>
      </c>
      <c r="L2131" s="9" t="s">
        <v>137</v>
      </c>
      <c r="M2131" s="9" t="str">
        <f>IF(L2131="","",VLOOKUP(L2131,Metadata!$J$2:$K$22,2,FALSE))</f>
        <v/>
      </c>
      <c r="N2131" s="9" t="s">
        <v>141</v>
      </c>
      <c r="O2131" s="9" t="s">
        <v>137</v>
      </c>
      <c r="P2131" s="9" t="s">
        <v>142</v>
      </c>
      <c r="Q2131" s="10" t="str">
        <f t="shared" si="1"/>
        <v>Full Office Job</v>
      </c>
      <c r="R2131" s="10">
        <v>5</v>
      </c>
      <c r="S2131" s="9" t="s">
        <v>161</v>
      </c>
      <c r="T2131" s="9" t="s">
        <v>137</v>
      </c>
      <c r="U2131" s="9" t="str">
        <f>IF(S2131&lt;&gt;"",S2131,IF(T2131&lt;&gt;"",VLOOKUP(T2131,Metadata!$S$2:$T$228,2,FALSE),""))</f>
        <v>Full-Stack Developer</v>
      </c>
      <c r="V2131" s="9" t="s">
        <v>276</v>
      </c>
      <c r="W2131" s="9" t="s">
        <v>137</v>
      </c>
      <c r="X2131" s="9" t="s">
        <v>163</v>
      </c>
      <c r="Y2131" s="9" t="s">
        <v>137</v>
      </c>
      <c r="Z2131" s="9" t="s">
        <v>262</v>
      </c>
      <c r="AA2131" s="9" t="s">
        <v>165</v>
      </c>
      <c r="AB2131" s="9" t="s">
        <v>137</v>
      </c>
      <c r="AC2131" s="9" t="s">
        <v>147</v>
      </c>
      <c r="AD2131" s="9"/>
      <c r="AE2131" s="9"/>
      <c r="AF2131" s="9"/>
      <c r="AG2131" s="9"/>
      <c r="AH2131" s="9"/>
      <c r="AI2131" s="9"/>
      <c r="AJ2131" s="9" t="s">
        <v>185</v>
      </c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 t="s">
        <v>167</v>
      </c>
      <c r="BK2131" s="9"/>
      <c r="BL2131" s="9" t="s">
        <v>199</v>
      </c>
      <c r="BM2131" s="9"/>
      <c r="BN2131" s="9" t="s">
        <v>186</v>
      </c>
      <c r="BO2131" s="9"/>
      <c r="BP2131" s="9"/>
      <c r="BQ2131" s="9"/>
      <c r="BR2131" s="9"/>
      <c r="BS2131" s="9" t="s">
        <v>200</v>
      </c>
      <c r="BT2131" s="9"/>
      <c r="BU2131" s="9"/>
      <c r="BV2131" s="9"/>
      <c r="BW2131" s="9" t="s">
        <v>286</v>
      </c>
      <c r="BX2131" s="9"/>
      <c r="BY2131" s="9"/>
      <c r="BZ2131" s="9"/>
      <c r="CA2131" s="10"/>
      <c r="CB2131" s="10" t="str">
        <f t="shared" si="5"/>
        <v/>
      </c>
      <c r="CC2131" s="10"/>
      <c r="CD2131" s="9" t="str">
        <f t="shared" si="2"/>
        <v/>
      </c>
      <c r="CE2131" s="9" t="s">
        <v>151</v>
      </c>
      <c r="CF2131" s="9" t="s">
        <v>254</v>
      </c>
      <c r="CG2131" s="9">
        <f>IF(CF2131="","",VLOOKUP(CF2131,Metadata!$D$2:$H$20,2,FALSE))</f>
        <v>37500</v>
      </c>
      <c r="CH2131" s="9">
        <f>IF(CF2131="","",VLOOKUP(CF2131,Metadata!$D$2:$H$20,4,FALSE))</f>
        <v>35000</v>
      </c>
      <c r="CI2131" s="9">
        <f>IF(CF2131="","",VLOOKUP(CF2131,Metadata!$D$2:$H$20,5,FALSE))</f>
        <v>40000</v>
      </c>
      <c r="CJ2131" s="9">
        <f t="shared" si="3"/>
        <v>37500</v>
      </c>
      <c r="CK2131" s="9" t="s">
        <v>221</v>
      </c>
      <c r="CL2131" s="10">
        <v>2</v>
      </c>
      <c r="CM2131" s="10">
        <v>5</v>
      </c>
      <c r="CN2131" s="10">
        <v>6</v>
      </c>
      <c r="CO2131" s="10">
        <v>7</v>
      </c>
      <c r="CP2131" s="10">
        <v>5</v>
      </c>
      <c r="CQ2131" s="10">
        <v>6</v>
      </c>
      <c r="CR2131" s="10">
        <v>6</v>
      </c>
      <c r="CS2131" s="10">
        <v>6</v>
      </c>
      <c r="CT2131" s="10">
        <v>7</v>
      </c>
      <c r="CU2131" s="10">
        <v>6</v>
      </c>
      <c r="CV2131" s="10">
        <v>5</v>
      </c>
      <c r="CW2131" s="10">
        <v>5</v>
      </c>
      <c r="CX2131" s="10">
        <v>5</v>
      </c>
      <c r="CY2131" s="10">
        <v>5</v>
      </c>
      <c r="CZ2131" s="10">
        <v>4</v>
      </c>
      <c r="DA2131" s="10">
        <v>1</v>
      </c>
      <c r="DB2131" s="10">
        <v>1</v>
      </c>
      <c r="DC2131" s="10">
        <v>6</v>
      </c>
      <c r="DD2131" s="10">
        <v>4</v>
      </c>
      <c r="DE2131" s="10">
        <v>7</v>
      </c>
      <c r="DF2131" s="10">
        <v>7</v>
      </c>
      <c r="DG2131" s="10">
        <v>5</v>
      </c>
      <c r="DH2131" s="10">
        <v>6</v>
      </c>
      <c r="DI2131" s="10">
        <v>7</v>
      </c>
      <c r="DJ2131" s="10">
        <v>4</v>
      </c>
      <c r="DK2131" s="10">
        <v>6</v>
      </c>
      <c r="DL2131" s="10">
        <v>6</v>
      </c>
      <c r="DM2131" s="9" t="s">
        <v>154</v>
      </c>
      <c r="DN2131" s="10">
        <v>1986</v>
      </c>
      <c r="DO2131" s="9">
        <f t="shared" si="8"/>
        <v>35</v>
      </c>
      <c r="DP2131" s="9" t="s">
        <v>155</v>
      </c>
      <c r="DQ2131" s="9" t="s">
        <v>156</v>
      </c>
      <c r="DR2131" s="9" t="s">
        <v>157</v>
      </c>
      <c r="DS2131" s="9" t="s">
        <v>137</v>
      </c>
      <c r="DT2131" s="9" t="s">
        <v>657</v>
      </c>
      <c r="DU2131" s="9" t="s">
        <v>158</v>
      </c>
      <c r="DV2131" s="9" t="str">
        <f>VLOOKUP(DU2131,Metadata!$B$2:$C$7,2,FALSE)</f>
        <v>6+ years</v>
      </c>
    </row>
    <row r="2132" spans="1:126">
      <c r="A2132" s="13">
        <v>2131</v>
      </c>
      <c r="B2132" s="9" t="s">
        <v>135</v>
      </c>
      <c r="C2132" s="9" t="str">
        <f>VLOOKUP(B2132,Metadata!$M$2:$N$6,2,FALSE)</f>
        <v>Permanent Employee</v>
      </c>
      <c r="D2132" s="9" t="s">
        <v>159</v>
      </c>
      <c r="E2132" s="9" t="s">
        <v>137</v>
      </c>
      <c r="F2132" s="9" t="s">
        <v>138</v>
      </c>
      <c r="G2132" s="9" t="s">
        <v>190</v>
      </c>
      <c r="H2132" s="9" t="str">
        <f>IF(G2132="","",VLOOKUP(G2132,Metadata!$J$2:$K$22,2,FALSE))</f>
        <v>North</v>
      </c>
      <c r="I2132" s="9" t="s">
        <v>138</v>
      </c>
      <c r="J2132" s="9" t="str">
        <f>IF(I2132="","",VLOOKUP(I2132,Metadata!$P$2:$Q$43,2,FALSE))</f>
        <v>Europe</v>
      </c>
      <c r="K2132" s="9" t="str">
        <f t="shared" si="0"/>
        <v>Portugal</v>
      </c>
      <c r="L2132" s="9" t="s">
        <v>190</v>
      </c>
      <c r="M2132" s="9" t="str">
        <f>IF(L2132="","",VLOOKUP(L2132,Metadata!$J$2:$K$22,2,FALSE))</f>
        <v>North</v>
      </c>
      <c r="N2132" s="9" t="s">
        <v>205</v>
      </c>
      <c r="O2132" s="9" t="s">
        <v>137</v>
      </c>
      <c r="P2132" s="9" t="s">
        <v>137</v>
      </c>
      <c r="Q2132" s="10" t="str">
        <f t="shared" si="1"/>
        <v>Full Office Job</v>
      </c>
      <c r="R2132" s="10">
        <v>6</v>
      </c>
      <c r="S2132" s="9" t="s">
        <v>161</v>
      </c>
      <c r="T2132" s="9" t="s">
        <v>137</v>
      </c>
      <c r="U2132" s="9" t="str">
        <f>IF(S2132&lt;&gt;"",S2132,IF(T2132&lt;&gt;"",VLOOKUP(T2132,Metadata!$S$2:$T$228,2,FALSE),""))</f>
        <v>Full-Stack Developer</v>
      </c>
      <c r="V2132" s="9" t="s">
        <v>162</v>
      </c>
      <c r="W2132" s="9" t="s">
        <v>137</v>
      </c>
      <c r="X2132" s="9" t="s">
        <v>163</v>
      </c>
      <c r="Y2132" s="9" t="s">
        <v>137</v>
      </c>
      <c r="Z2132" s="9" t="s">
        <v>184</v>
      </c>
      <c r="AA2132" s="9" t="s">
        <v>165</v>
      </c>
      <c r="AB2132" s="9" t="s">
        <v>137</v>
      </c>
      <c r="AC2132" s="9" t="s">
        <v>147</v>
      </c>
      <c r="AD2132" s="9"/>
      <c r="AE2132" s="9" t="s">
        <v>194</v>
      </c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 t="s">
        <v>178</v>
      </c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198</v>
      </c>
      <c r="BL2132" s="9"/>
      <c r="BM2132" s="9"/>
      <c r="BN2132" s="9" t="s">
        <v>186</v>
      </c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10"/>
      <c r="CB2132" s="10" t="str">
        <f t="shared" si="5"/>
        <v/>
      </c>
      <c r="CC2132" s="10"/>
      <c r="CD2132" s="9" t="str">
        <f t="shared" si="2"/>
        <v/>
      </c>
      <c r="CE2132" s="9" t="s">
        <v>232</v>
      </c>
      <c r="CF2132" s="9" t="s">
        <v>188</v>
      </c>
      <c r="CG2132" s="9">
        <f>IF(CF2132="","",VLOOKUP(CF2132,Metadata!$D$2:$H$20,2,FALSE))</f>
        <v>17500</v>
      </c>
      <c r="CH2132" s="9">
        <f>IF(CF2132="","",VLOOKUP(CF2132,Metadata!$D$2:$H$20,4,FALSE))</f>
        <v>15000</v>
      </c>
      <c r="CI2132" s="9">
        <f>IF(CF2132="","",VLOOKUP(CF2132,Metadata!$D$2:$H$20,5,FALSE))</f>
        <v>20000</v>
      </c>
      <c r="CJ2132" s="9">
        <f t="shared" si="3"/>
        <v>17500</v>
      </c>
      <c r="CK2132" s="9" t="s">
        <v>221</v>
      </c>
      <c r="CL2132" s="10">
        <v>3</v>
      </c>
      <c r="CM2132" s="10">
        <v>4</v>
      </c>
      <c r="CN2132" s="10">
        <v>7</v>
      </c>
      <c r="CO2132" s="10">
        <v>6</v>
      </c>
      <c r="CP2132" s="10">
        <v>6</v>
      </c>
      <c r="CQ2132" s="10">
        <v>7</v>
      </c>
      <c r="CR2132" s="10">
        <v>6</v>
      </c>
      <c r="CS2132" s="10">
        <v>5</v>
      </c>
      <c r="CT2132" s="10">
        <v>6</v>
      </c>
      <c r="CU2132" s="10">
        <v>7</v>
      </c>
      <c r="CV2132" s="10">
        <v>5</v>
      </c>
      <c r="CW2132" s="10">
        <v>3</v>
      </c>
      <c r="CX2132" s="10">
        <v>5</v>
      </c>
      <c r="CY2132" s="10">
        <v>7</v>
      </c>
      <c r="CZ2132" s="10">
        <v>7</v>
      </c>
      <c r="DA2132" s="10">
        <v>5</v>
      </c>
      <c r="DB2132" s="10">
        <v>4</v>
      </c>
      <c r="DC2132" s="10">
        <v>5</v>
      </c>
      <c r="DD2132" s="10">
        <v>5</v>
      </c>
      <c r="DE2132" s="10">
        <v>7</v>
      </c>
      <c r="DF2132" s="10">
        <v>6</v>
      </c>
      <c r="DG2132" s="10">
        <v>5</v>
      </c>
      <c r="DH2132" s="10">
        <v>5</v>
      </c>
      <c r="DI2132" s="10">
        <v>7</v>
      </c>
      <c r="DJ2132" s="10">
        <v>2</v>
      </c>
      <c r="DK2132" s="10">
        <v>3</v>
      </c>
      <c r="DL2132" s="10">
        <v>3</v>
      </c>
      <c r="DM2132" s="9" t="s">
        <v>154</v>
      </c>
      <c r="DN2132" s="10">
        <v>1996</v>
      </c>
      <c r="DO2132" s="9">
        <f t="shared" si="8"/>
        <v>25</v>
      </c>
      <c r="DP2132" s="9" t="s">
        <v>155</v>
      </c>
      <c r="DQ2132" s="9" t="s">
        <v>202</v>
      </c>
      <c r="DR2132" s="9" t="s">
        <v>157</v>
      </c>
      <c r="DS2132" s="9" t="s">
        <v>137</v>
      </c>
      <c r="DT2132" s="9" t="s">
        <v>657</v>
      </c>
      <c r="DU2132" s="9" t="s">
        <v>168</v>
      </c>
      <c r="DV2132" s="9" t="str">
        <f>VLOOKUP(DU2132,Metadata!$B$2:$C$7,2,FALSE)</f>
        <v>0 - 3 years</v>
      </c>
    </row>
    <row r="2133" spans="1:126">
      <c r="A2133" s="13">
        <v>2132</v>
      </c>
      <c r="B2133" s="9" t="s">
        <v>135</v>
      </c>
      <c r="C2133" s="9" t="str">
        <f>VLOOKUP(B2133,Metadata!$M$2:$N$6,2,FALSE)</f>
        <v>Permanent Employee</v>
      </c>
      <c r="D2133" s="9" t="s">
        <v>136</v>
      </c>
      <c r="E2133" s="9" t="s">
        <v>137</v>
      </c>
      <c r="F2133" s="9" t="s">
        <v>138</v>
      </c>
      <c r="G2133" s="9" t="s">
        <v>172</v>
      </c>
      <c r="H2133" s="9" t="str">
        <f>IF(G2133="","",VLOOKUP(G2133,Metadata!$J$2:$K$22,2,FALSE))</f>
        <v>Porto Metropolitan Area</v>
      </c>
      <c r="I2133" s="9" t="s">
        <v>138</v>
      </c>
      <c r="J2133" s="9" t="str">
        <f>IF(I2133="","",VLOOKUP(I2133,Metadata!$P$2:$Q$43,2,FALSE))</f>
        <v>Europe</v>
      </c>
      <c r="K2133" s="9" t="str">
        <f t="shared" si="0"/>
        <v>Portugal</v>
      </c>
      <c r="L2133" s="9" t="s">
        <v>172</v>
      </c>
      <c r="M2133" s="9" t="str">
        <f>IF(L2133="","",VLOOKUP(L2133,Metadata!$J$2:$K$22,2,FALSE))</f>
        <v>Porto Metropolitan Area</v>
      </c>
      <c r="N2133" s="9" t="s">
        <v>141</v>
      </c>
      <c r="O2133" s="9" t="s">
        <v>137</v>
      </c>
      <c r="P2133" s="9" t="s">
        <v>142</v>
      </c>
      <c r="Q2133" s="10" t="str">
        <f t="shared" si="1"/>
        <v>Full Office Job</v>
      </c>
      <c r="R2133" s="10">
        <v>5</v>
      </c>
      <c r="S2133" s="9" t="s">
        <v>266</v>
      </c>
      <c r="T2133" s="9" t="s">
        <v>137</v>
      </c>
      <c r="U2133" s="9" t="str">
        <f>IF(S2133&lt;&gt;"",S2133,IF(T2133&lt;&gt;"",VLOOKUP(T2133,Metadata!$S$2:$T$228,2,FALSE),""))</f>
        <v>Data Scientist/Data Engineer</v>
      </c>
      <c r="V2133" s="9" t="s">
        <v>162</v>
      </c>
      <c r="W2133" s="9" t="s">
        <v>137</v>
      </c>
      <c r="X2133" s="9" t="s">
        <v>242</v>
      </c>
      <c r="Y2133" s="9" t="s">
        <v>137</v>
      </c>
      <c r="Z2133" s="9" t="s">
        <v>146</v>
      </c>
      <c r="AA2133" s="9" t="s">
        <v>137</v>
      </c>
      <c r="AB2133" s="9" t="s">
        <v>137</v>
      </c>
      <c r="AC2133" s="9"/>
      <c r="AD2133" s="9"/>
      <c r="AE2133" s="9"/>
      <c r="AF2133" s="9" t="s">
        <v>243</v>
      </c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 t="s">
        <v>150</v>
      </c>
      <c r="BZ2133" s="9" t="s">
        <v>137</v>
      </c>
      <c r="CA2133" s="10"/>
      <c r="CB2133" s="10" t="str">
        <f t="shared" si="5"/>
        <v/>
      </c>
      <c r="CC2133" s="10"/>
      <c r="CD2133" s="9" t="str">
        <f t="shared" si="2"/>
        <v/>
      </c>
      <c r="CE2133" s="9" t="s">
        <v>232</v>
      </c>
      <c r="CF2133" s="9" t="s">
        <v>188</v>
      </c>
      <c r="CG2133" s="9">
        <f>IF(CF2133="","",VLOOKUP(CF2133,Metadata!$D$2:$H$20,2,FALSE))</f>
        <v>17500</v>
      </c>
      <c r="CH2133" s="9">
        <f>IF(CF2133="","",VLOOKUP(CF2133,Metadata!$D$2:$H$20,4,FALSE))</f>
        <v>15000</v>
      </c>
      <c r="CI2133" s="9">
        <f>IF(CF2133="","",VLOOKUP(CF2133,Metadata!$D$2:$H$20,5,FALSE))</f>
        <v>20000</v>
      </c>
      <c r="CJ2133" s="9">
        <f t="shared" si="3"/>
        <v>17500</v>
      </c>
      <c r="CK2133" s="9" t="s">
        <v>153</v>
      </c>
      <c r="CL2133" s="10">
        <v>3</v>
      </c>
      <c r="CM2133" s="10">
        <v>5</v>
      </c>
      <c r="CN2133" s="10">
        <v>6</v>
      </c>
      <c r="CO2133" s="10">
        <v>7</v>
      </c>
      <c r="CP2133" s="10">
        <v>5</v>
      </c>
      <c r="CQ2133" s="10">
        <v>7</v>
      </c>
      <c r="CR2133" s="10">
        <v>4</v>
      </c>
      <c r="CS2133" s="10">
        <v>6</v>
      </c>
      <c r="CT2133" s="10">
        <v>5</v>
      </c>
      <c r="CU2133" s="10">
        <v>4</v>
      </c>
      <c r="CV2133" s="10">
        <v>5</v>
      </c>
      <c r="CW2133" s="10">
        <v>3</v>
      </c>
      <c r="CX2133" s="10">
        <v>6</v>
      </c>
      <c r="CY2133" s="10">
        <v>5</v>
      </c>
      <c r="CZ2133" s="10">
        <v>4</v>
      </c>
      <c r="DA2133" s="10">
        <v>4</v>
      </c>
      <c r="DB2133" s="10">
        <v>4</v>
      </c>
      <c r="DC2133" s="10">
        <v>6</v>
      </c>
      <c r="DD2133" s="10">
        <v>4</v>
      </c>
      <c r="DE2133" s="10">
        <v>5</v>
      </c>
      <c r="DF2133" s="10">
        <v>5</v>
      </c>
      <c r="DG2133" s="10">
        <v>7</v>
      </c>
      <c r="DH2133" s="10">
        <v>4</v>
      </c>
      <c r="DI2133" s="10">
        <v>4</v>
      </c>
      <c r="DJ2133" s="10">
        <v>5</v>
      </c>
      <c r="DK2133" s="10">
        <v>5</v>
      </c>
      <c r="DL2133" s="10">
        <v>4</v>
      </c>
      <c r="DM2133" s="9" t="s">
        <v>154</v>
      </c>
      <c r="DN2133" s="10">
        <v>1997</v>
      </c>
      <c r="DO2133" s="9">
        <f t="shared" si="8"/>
        <v>24</v>
      </c>
      <c r="DP2133" s="9" t="s">
        <v>155</v>
      </c>
      <c r="DQ2133" s="9" t="s">
        <v>156</v>
      </c>
      <c r="DR2133" s="9" t="s">
        <v>157</v>
      </c>
      <c r="DS2133" s="9" t="s">
        <v>137</v>
      </c>
      <c r="DT2133" s="9" t="s">
        <v>657</v>
      </c>
      <c r="DU2133" s="9" t="s">
        <v>168</v>
      </c>
      <c r="DV2133" s="9" t="str">
        <f>VLOOKUP(DU2133,Metadata!$B$2:$C$7,2,FALSE)</f>
        <v>0 - 3 years</v>
      </c>
    </row>
    <row r="2134" spans="1:126">
      <c r="A2134" s="13">
        <v>2133</v>
      </c>
      <c r="B2134" s="9" t="s">
        <v>171</v>
      </c>
      <c r="C2134" s="9" t="str">
        <f>VLOOKUP(B2134,Metadata!$M$2:$N$6,2,FALSE)</f>
        <v>Contractor</v>
      </c>
      <c r="D2134" s="9" t="s">
        <v>137</v>
      </c>
      <c r="E2134" s="9" t="s">
        <v>159</v>
      </c>
      <c r="F2134" s="9" t="s">
        <v>138</v>
      </c>
      <c r="G2134" s="9" t="s">
        <v>140</v>
      </c>
      <c r="H2134" s="9" t="str">
        <f>IF(G2134="","",VLOOKUP(G2134,Metadata!$J$2:$K$22,2,FALSE))</f>
        <v>Lisbon Metropolitan Area</v>
      </c>
      <c r="I2134" s="9" t="s">
        <v>292</v>
      </c>
      <c r="J2134" s="9" t="str">
        <f>IF(I2134="","",VLOOKUP(I2134,Metadata!$P$2:$Q$43,2,FALSE))</f>
        <v>North America</v>
      </c>
      <c r="K2134" s="9" t="str">
        <f t="shared" si="0"/>
        <v>International</v>
      </c>
      <c r="L2134" s="9" t="s">
        <v>137</v>
      </c>
      <c r="M2134" s="9" t="str">
        <f>IF(L2134="","",VLOOKUP(L2134,Metadata!$J$2:$K$22,2,FALSE))</f>
        <v/>
      </c>
      <c r="N2134" s="9" t="s">
        <v>141</v>
      </c>
      <c r="O2134" s="9" t="s">
        <v>137</v>
      </c>
      <c r="P2134" s="9" t="s">
        <v>191</v>
      </c>
      <c r="Q2134" s="10" t="str">
        <f t="shared" si="1"/>
        <v>Remote Job (full or flexible)</v>
      </c>
      <c r="R2134" s="10">
        <v>7</v>
      </c>
      <c r="S2134" s="9" t="s">
        <v>161</v>
      </c>
      <c r="T2134" s="9" t="s">
        <v>137</v>
      </c>
      <c r="U2134" s="9" t="str">
        <f>IF(S2134&lt;&gt;"",S2134,IF(T2134&lt;&gt;"",VLOOKUP(T2134,Metadata!$S$2:$T$228,2,FALSE),""))</f>
        <v>Full-Stack Developer</v>
      </c>
      <c r="V2134" s="9" t="s">
        <v>276</v>
      </c>
      <c r="W2134" s="9" t="s">
        <v>137</v>
      </c>
      <c r="X2134" s="9" t="s">
        <v>208</v>
      </c>
      <c r="Y2134" s="9" t="s">
        <v>137</v>
      </c>
      <c r="Z2134" s="9" t="s">
        <v>146</v>
      </c>
      <c r="AA2134" s="9" t="s">
        <v>165</v>
      </c>
      <c r="AB2134" s="9" t="s">
        <v>253</v>
      </c>
      <c r="AC2134" s="9" t="s">
        <v>147</v>
      </c>
      <c r="AD2134" s="9" t="s">
        <v>148</v>
      </c>
      <c r="AE2134" s="9"/>
      <c r="AF2134" s="9"/>
      <c r="AG2134" s="9"/>
      <c r="AH2134" s="9"/>
      <c r="AI2134" s="9"/>
      <c r="AJ2134" s="9" t="s">
        <v>185</v>
      </c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 t="s">
        <v>178</v>
      </c>
      <c r="BB2134" s="9" t="s">
        <v>284</v>
      </c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 t="s">
        <v>186</v>
      </c>
      <c r="BO2134" s="9"/>
      <c r="BP2134" s="9"/>
      <c r="BQ2134" s="9" t="s">
        <v>219</v>
      </c>
      <c r="BR2134" s="9"/>
      <c r="BS2134" s="9" t="s">
        <v>200</v>
      </c>
      <c r="BT2134" s="9"/>
      <c r="BU2134" s="9"/>
      <c r="BV2134" s="9"/>
      <c r="BW2134" s="9"/>
      <c r="BX2134" s="9"/>
      <c r="BY2134" s="9"/>
      <c r="BZ2134" s="9"/>
      <c r="CA2134" s="10">
        <v>8</v>
      </c>
      <c r="CB2134" s="10" t="str">
        <f t="shared" si="5"/>
        <v>7 to 12 months</v>
      </c>
      <c r="CC2134" s="10">
        <v>50</v>
      </c>
      <c r="CD2134" s="9">
        <f t="shared" si="2"/>
        <v>80000</v>
      </c>
      <c r="CE2134" s="9" t="s">
        <v>137</v>
      </c>
      <c r="CF2134" s="9" t="s">
        <v>137</v>
      </c>
      <c r="CG2134" s="9" t="str">
        <f>IF(CF2134="","",VLOOKUP(CF2134,Metadata!$D$2:$H$20,2,FALSE))</f>
        <v/>
      </c>
      <c r="CH2134" s="9" t="str">
        <f>IF(CF2134="","",VLOOKUP(CF2134,Metadata!$D$2:$H$20,4,FALSE))</f>
        <v/>
      </c>
      <c r="CI2134" s="9" t="str">
        <f>IF(CF2134="","",VLOOKUP(CF2134,Metadata!$D$2:$H$20,5,FALSE))</f>
        <v/>
      </c>
      <c r="CJ2134" s="9">
        <f t="shared" si="3"/>
        <v>80000</v>
      </c>
      <c r="CK2134" s="9" t="s">
        <v>201</v>
      </c>
      <c r="CL2134" s="10">
        <v>5</v>
      </c>
      <c r="CM2134" s="10">
        <v>3</v>
      </c>
      <c r="CN2134" s="10">
        <v>7</v>
      </c>
      <c r="CO2134" s="10">
        <v>7</v>
      </c>
      <c r="CP2134" s="10">
        <v>4</v>
      </c>
      <c r="CQ2134" s="10">
        <v>6</v>
      </c>
      <c r="CR2134" s="10">
        <v>6</v>
      </c>
      <c r="CS2134" s="10">
        <v>5</v>
      </c>
      <c r="CT2134" s="10">
        <v>7</v>
      </c>
      <c r="CU2134" s="10">
        <v>7</v>
      </c>
      <c r="CV2134" s="10">
        <v>5</v>
      </c>
      <c r="CW2134" s="10">
        <v>6</v>
      </c>
      <c r="CX2134" s="10">
        <v>7</v>
      </c>
      <c r="CY2134" s="10">
        <v>7</v>
      </c>
      <c r="CZ2134" s="10">
        <v>7</v>
      </c>
      <c r="DA2134" s="10">
        <v>4</v>
      </c>
      <c r="DB2134" s="10">
        <v>1</v>
      </c>
      <c r="DC2134" s="10">
        <v>1</v>
      </c>
      <c r="DD2134" s="10">
        <v>1</v>
      </c>
      <c r="DE2134" s="10">
        <v>4</v>
      </c>
      <c r="DF2134" s="10">
        <v>5</v>
      </c>
      <c r="DG2134" s="10">
        <v>6</v>
      </c>
      <c r="DH2134" s="10">
        <v>7</v>
      </c>
      <c r="DI2134" s="10">
        <v>7</v>
      </c>
      <c r="DJ2134" s="10">
        <v>7</v>
      </c>
      <c r="DK2134" s="10">
        <v>5</v>
      </c>
      <c r="DL2134" s="10">
        <v>5</v>
      </c>
      <c r="DM2134" s="9" t="s">
        <v>154</v>
      </c>
      <c r="DN2134" s="10">
        <v>1988</v>
      </c>
      <c r="DO2134" s="9">
        <f t="shared" si="8"/>
        <v>33</v>
      </c>
      <c r="DP2134" s="9" t="s">
        <v>155</v>
      </c>
      <c r="DQ2134" s="9" t="s">
        <v>210</v>
      </c>
      <c r="DR2134" s="9" t="s">
        <v>170</v>
      </c>
      <c r="DS2134" s="9" t="s">
        <v>137</v>
      </c>
      <c r="DT2134" s="9" t="s">
        <v>657</v>
      </c>
      <c r="DU2134" s="9" t="s">
        <v>158</v>
      </c>
      <c r="DV2134" s="9" t="str">
        <f>VLOOKUP(DU2134,Metadata!$B$2:$C$7,2,FALSE)</f>
        <v>6+ years</v>
      </c>
    </row>
    <row r="2135" spans="1:126">
      <c r="A2135" s="13">
        <v>2134</v>
      </c>
      <c r="B2135" s="9" t="s">
        <v>135</v>
      </c>
      <c r="C2135" s="9" t="str">
        <f>VLOOKUP(B2135,Metadata!$M$2:$N$6,2,FALSE)</f>
        <v>Permanent Employee</v>
      </c>
      <c r="D2135" s="9" t="s">
        <v>159</v>
      </c>
      <c r="E2135" s="9" t="s">
        <v>137</v>
      </c>
      <c r="F2135" s="9" t="s">
        <v>138</v>
      </c>
      <c r="G2135" s="9" t="s">
        <v>140</v>
      </c>
      <c r="H2135" s="9" t="str">
        <f>IF(G2135="","",VLOOKUP(G2135,Metadata!$J$2:$K$22,2,FALSE))</f>
        <v>Lisbon Metropolitan Area</v>
      </c>
      <c r="I2135" s="9" t="s">
        <v>138</v>
      </c>
      <c r="J2135" s="9" t="str">
        <f>IF(I2135="","",VLOOKUP(I2135,Metadata!$P$2:$Q$43,2,FALSE))</f>
        <v>Europe</v>
      </c>
      <c r="K2135" s="9" t="str">
        <f t="shared" si="0"/>
        <v>Portugal</v>
      </c>
      <c r="L2135" s="9" t="s">
        <v>140</v>
      </c>
      <c r="M2135" s="9" t="str">
        <f>IF(L2135="","",VLOOKUP(L2135,Metadata!$J$2:$K$22,2,FALSE))</f>
        <v>Lisbon Metropolitan Area</v>
      </c>
      <c r="N2135" s="9" t="s">
        <v>141</v>
      </c>
      <c r="O2135" s="9" t="s">
        <v>137</v>
      </c>
      <c r="P2135" s="9" t="s">
        <v>142</v>
      </c>
      <c r="Q2135" s="10" t="str">
        <f t="shared" si="1"/>
        <v>Full Office Job</v>
      </c>
      <c r="R2135" s="10">
        <v>4</v>
      </c>
      <c r="S2135" s="9" t="s">
        <v>332</v>
      </c>
      <c r="T2135" s="9" t="s">
        <v>137</v>
      </c>
      <c r="U2135" s="9" t="str">
        <f>IF(S2135&lt;&gt;"",S2135,IF(T2135&lt;&gt;"",VLOOKUP(T2135,Metadata!$S$2:$T$228,2,FALSE),""))</f>
        <v>UX/UI Designer</v>
      </c>
      <c r="V2135" s="9" t="s">
        <v>162</v>
      </c>
      <c r="W2135" s="9" t="s">
        <v>137</v>
      </c>
      <c r="X2135" s="9" t="s">
        <v>163</v>
      </c>
      <c r="Y2135" s="9" t="s">
        <v>137</v>
      </c>
      <c r="Z2135" s="9" t="s">
        <v>262</v>
      </c>
      <c r="AA2135" s="9" t="s">
        <v>137</v>
      </c>
      <c r="AB2135" s="9" t="s">
        <v>137</v>
      </c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 t="s">
        <v>150</v>
      </c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 t="s">
        <v>150</v>
      </c>
      <c r="BZ2135" s="9" t="s">
        <v>137</v>
      </c>
      <c r="CA2135" s="10"/>
      <c r="CB2135" s="10" t="str">
        <f t="shared" si="5"/>
        <v/>
      </c>
      <c r="CC2135" s="10"/>
      <c r="CD2135" s="9" t="str">
        <f t="shared" si="2"/>
        <v/>
      </c>
      <c r="CE2135" s="9" t="s">
        <v>168</v>
      </c>
      <c r="CF2135" s="9" t="s">
        <v>169</v>
      </c>
      <c r="CG2135" s="9">
        <f>IF(CF2135="","",VLOOKUP(CF2135,Metadata!$D$2:$H$20,2,FALSE))</f>
        <v>12500</v>
      </c>
      <c r="CH2135" s="9">
        <f>IF(CF2135="","",VLOOKUP(CF2135,Metadata!$D$2:$H$20,4,FALSE))</f>
        <v>0</v>
      </c>
      <c r="CI2135" s="9">
        <f>IF(CF2135="","",VLOOKUP(CF2135,Metadata!$D$2:$H$20,5,FALSE))</f>
        <v>15000</v>
      </c>
      <c r="CJ2135" s="9">
        <f t="shared" si="3"/>
        <v>12500</v>
      </c>
      <c r="CK2135" s="9" t="s">
        <v>153</v>
      </c>
      <c r="CL2135" s="10">
        <v>2</v>
      </c>
      <c r="CM2135" s="10">
        <v>3</v>
      </c>
      <c r="CN2135" s="10">
        <v>7</v>
      </c>
      <c r="CO2135" s="10">
        <v>6</v>
      </c>
      <c r="CP2135" s="10">
        <v>5</v>
      </c>
      <c r="CQ2135" s="10">
        <v>6</v>
      </c>
      <c r="CR2135" s="10">
        <v>4</v>
      </c>
      <c r="CS2135" s="10">
        <v>5</v>
      </c>
      <c r="CT2135" s="10">
        <v>6</v>
      </c>
      <c r="CU2135" s="10">
        <v>2</v>
      </c>
      <c r="CV2135" s="10">
        <v>6</v>
      </c>
      <c r="CW2135" s="10">
        <v>4</v>
      </c>
      <c r="CX2135" s="10">
        <v>5</v>
      </c>
      <c r="CY2135" s="10">
        <v>4</v>
      </c>
      <c r="CZ2135" s="10">
        <v>4</v>
      </c>
      <c r="DA2135" s="10">
        <v>7</v>
      </c>
      <c r="DB2135" s="10">
        <v>6</v>
      </c>
      <c r="DC2135" s="10">
        <v>7</v>
      </c>
      <c r="DD2135" s="10">
        <v>4</v>
      </c>
      <c r="DE2135" s="10">
        <v>7</v>
      </c>
      <c r="DF2135" s="10">
        <v>6</v>
      </c>
      <c r="DG2135" s="10">
        <v>6</v>
      </c>
      <c r="DH2135" s="10">
        <v>5</v>
      </c>
      <c r="DI2135" s="10">
        <v>7</v>
      </c>
      <c r="DJ2135" s="10">
        <v>4</v>
      </c>
      <c r="DK2135" s="10">
        <v>6</v>
      </c>
      <c r="DL2135" s="10">
        <v>7</v>
      </c>
      <c r="DM2135" s="9" t="s">
        <v>154</v>
      </c>
      <c r="DN2135" s="10">
        <v>1993</v>
      </c>
      <c r="DO2135" s="9">
        <f t="shared" si="8"/>
        <v>28</v>
      </c>
      <c r="DP2135" s="9" t="s">
        <v>222</v>
      </c>
      <c r="DQ2135" s="9" t="s">
        <v>156</v>
      </c>
      <c r="DR2135" s="9" t="s">
        <v>157</v>
      </c>
      <c r="DS2135" s="9" t="s">
        <v>137</v>
      </c>
      <c r="DT2135" s="9" t="s">
        <v>657</v>
      </c>
      <c r="DU2135" s="9" t="s">
        <v>168</v>
      </c>
      <c r="DV2135" s="9" t="str">
        <f>VLOOKUP(DU2135,Metadata!$B$2:$C$7,2,FALSE)</f>
        <v>0 - 3 years</v>
      </c>
    </row>
    <row r="2136" spans="1:126">
      <c r="A2136" s="13">
        <v>2135</v>
      </c>
      <c r="B2136" s="9" t="s">
        <v>135</v>
      </c>
      <c r="C2136" s="9" t="str">
        <f>VLOOKUP(B2136,Metadata!$M$2:$N$6,2,FALSE)</f>
        <v>Permanent Employee</v>
      </c>
      <c r="D2136" s="9" t="s">
        <v>159</v>
      </c>
      <c r="E2136" s="9" t="s">
        <v>137</v>
      </c>
      <c r="F2136" s="9" t="s">
        <v>138</v>
      </c>
      <c r="G2136" s="9" t="s">
        <v>140</v>
      </c>
      <c r="H2136" s="9" t="str">
        <f>IF(G2136="","",VLOOKUP(G2136,Metadata!$J$2:$K$22,2,FALSE))</f>
        <v>Lisbon Metropolitan Area</v>
      </c>
      <c r="I2136" s="9" t="s">
        <v>138</v>
      </c>
      <c r="J2136" s="9" t="str">
        <f>IF(I2136="","",VLOOKUP(I2136,Metadata!$P$2:$Q$43,2,FALSE))</f>
        <v>Europe</v>
      </c>
      <c r="K2136" s="9" t="str">
        <f t="shared" si="0"/>
        <v>Portugal</v>
      </c>
      <c r="L2136" s="9" t="s">
        <v>140</v>
      </c>
      <c r="M2136" s="9" t="str">
        <f>IF(L2136="","",VLOOKUP(L2136,Metadata!$J$2:$K$22,2,FALSE))</f>
        <v>Lisbon Metropolitan Area</v>
      </c>
      <c r="N2136" s="9" t="s">
        <v>141</v>
      </c>
      <c r="O2136" s="9" t="s">
        <v>137</v>
      </c>
      <c r="P2136" s="9" t="s">
        <v>142</v>
      </c>
      <c r="Q2136" s="10" t="str">
        <f t="shared" si="1"/>
        <v>Full Office Job</v>
      </c>
      <c r="R2136" s="10">
        <v>5</v>
      </c>
      <c r="S2136" s="9" t="s">
        <v>266</v>
      </c>
      <c r="T2136" s="9" t="s">
        <v>137</v>
      </c>
      <c r="U2136" s="9" t="str">
        <f>IF(S2136&lt;&gt;"",S2136,IF(T2136&lt;&gt;"",VLOOKUP(T2136,Metadata!$S$2:$T$228,2,FALSE),""))</f>
        <v>Data Scientist/Data Engineer</v>
      </c>
      <c r="V2136" s="9" t="s">
        <v>264</v>
      </c>
      <c r="W2136" s="9" t="s">
        <v>137</v>
      </c>
      <c r="X2136" s="9" t="s">
        <v>145</v>
      </c>
      <c r="Y2136" s="9" t="s">
        <v>137</v>
      </c>
      <c r="Z2136" s="9" t="s">
        <v>146</v>
      </c>
      <c r="AA2136" s="9" t="s">
        <v>137</v>
      </c>
      <c r="AB2136" s="9" t="s">
        <v>137</v>
      </c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 t="s">
        <v>150</v>
      </c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 t="s">
        <v>150</v>
      </c>
      <c r="BZ2136" s="9" t="s">
        <v>137</v>
      </c>
      <c r="CA2136" s="10"/>
      <c r="CB2136" s="10" t="str">
        <f t="shared" si="5"/>
        <v/>
      </c>
      <c r="CC2136" s="10"/>
      <c r="CD2136" s="9" t="str">
        <f t="shared" si="2"/>
        <v/>
      </c>
      <c r="CE2136" s="9" t="s">
        <v>232</v>
      </c>
      <c r="CF2136" s="9" t="s">
        <v>220</v>
      </c>
      <c r="CG2136" s="9">
        <f>IF(CF2136="","",VLOOKUP(CF2136,Metadata!$D$2:$H$20,2,FALSE))</f>
        <v>27500</v>
      </c>
      <c r="CH2136" s="9">
        <f>IF(CF2136="","",VLOOKUP(CF2136,Metadata!$D$2:$H$20,4,FALSE))</f>
        <v>25000</v>
      </c>
      <c r="CI2136" s="9">
        <f>IF(CF2136="","",VLOOKUP(CF2136,Metadata!$D$2:$H$20,5,FALSE))</f>
        <v>30000</v>
      </c>
      <c r="CJ2136" s="9">
        <f t="shared" si="3"/>
        <v>27500</v>
      </c>
      <c r="CK2136" s="9" t="s">
        <v>153</v>
      </c>
      <c r="CL2136" s="10">
        <v>3</v>
      </c>
      <c r="CM2136" s="10">
        <v>4</v>
      </c>
      <c r="CN2136" s="10">
        <v>6</v>
      </c>
      <c r="CO2136" s="10">
        <v>6</v>
      </c>
      <c r="CP2136" s="10">
        <v>5</v>
      </c>
      <c r="CQ2136" s="10">
        <v>6</v>
      </c>
      <c r="CR2136" s="10">
        <v>5</v>
      </c>
      <c r="CS2136" s="10">
        <v>5</v>
      </c>
      <c r="CT2136" s="10">
        <v>6</v>
      </c>
      <c r="CU2136" s="10">
        <v>5</v>
      </c>
      <c r="CV2136" s="10">
        <v>5</v>
      </c>
      <c r="CW2136" s="10">
        <v>5</v>
      </c>
      <c r="CX2136" s="10">
        <v>5</v>
      </c>
      <c r="CY2136" s="10">
        <v>5</v>
      </c>
      <c r="CZ2136" s="10">
        <v>5</v>
      </c>
      <c r="DA2136" s="10">
        <v>5</v>
      </c>
      <c r="DB2136" s="10">
        <v>6</v>
      </c>
      <c r="DC2136" s="10">
        <v>6</v>
      </c>
      <c r="DD2136" s="10">
        <v>4</v>
      </c>
      <c r="DE2136" s="10">
        <v>6</v>
      </c>
      <c r="DF2136" s="10">
        <v>5</v>
      </c>
      <c r="DG2136" s="10">
        <v>6</v>
      </c>
      <c r="DH2136" s="10">
        <v>5</v>
      </c>
      <c r="DI2136" s="10">
        <v>5</v>
      </c>
      <c r="DJ2136" s="10">
        <v>5</v>
      </c>
      <c r="DK2136" s="10">
        <v>5</v>
      </c>
      <c r="DL2136" s="10">
        <v>5</v>
      </c>
      <c r="DM2136" s="9" t="s">
        <v>154</v>
      </c>
      <c r="DN2136" s="10">
        <v>1985</v>
      </c>
      <c r="DO2136" s="9">
        <f t="shared" si="8"/>
        <v>36</v>
      </c>
      <c r="DP2136" s="9" t="s">
        <v>155</v>
      </c>
      <c r="DQ2136" s="9" t="s">
        <v>156</v>
      </c>
      <c r="DR2136" s="9" t="s">
        <v>342</v>
      </c>
      <c r="DS2136" s="9" t="s">
        <v>137</v>
      </c>
      <c r="DT2136" s="9" t="s">
        <v>657</v>
      </c>
      <c r="DU2136" s="9" t="s">
        <v>158</v>
      </c>
      <c r="DV2136" s="9" t="str">
        <f>VLOOKUP(DU2136,Metadata!$B$2:$C$7,2,FALSE)</f>
        <v>6+ years</v>
      </c>
    </row>
    <row r="2137" spans="1:126">
      <c r="A2137" s="13">
        <v>2136</v>
      </c>
      <c r="B2137" s="9" t="s">
        <v>135</v>
      </c>
      <c r="C2137" s="9" t="str">
        <f>VLOOKUP(B2137,Metadata!$M$2:$N$6,2,FALSE)</f>
        <v>Permanent Employee</v>
      </c>
      <c r="D2137" s="9" t="s">
        <v>159</v>
      </c>
      <c r="E2137" s="9" t="s">
        <v>137</v>
      </c>
      <c r="F2137" s="9" t="s">
        <v>138</v>
      </c>
      <c r="G2137" s="9" t="s">
        <v>140</v>
      </c>
      <c r="H2137" s="9" t="str">
        <f>IF(G2137="","",VLOOKUP(G2137,Metadata!$J$2:$K$22,2,FALSE))</f>
        <v>Lisbon Metropolitan Area</v>
      </c>
      <c r="I2137" s="9" t="s">
        <v>292</v>
      </c>
      <c r="J2137" s="9" t="str">
        <f>IF(I2137="","",VLOOKUP(I2137,Metadata!$P$2:$Q$43,2,FALSE))</f>
        <v>North America</v>
      </c>
      <c r="K2137" s="9" t="str">
        <f t="shared" si="0"/>
        <v>International</v>
      </c>
      <c r="L2137" s="9" t="s">
        <v>137</v>
      </c>
      <c r="M2137" s="9" t="str">
        <f>IF(L2137="","",VLOOKUP(L2137,Metadata!$J$2:$K$22,2,FALSE))</f>
        <v/>
      </c>
      <c r="N2137" s="9" t="s">
        <v>205</v>
      </c>
      <c r="O2137" s="9" t="s">
        <v>137</v>
      </c>
      <c r="P2137" s="9" t="s">
        <v>137</v>
      </c>
      <c r="Q2137" s="10" t="str">
        <f t="shared" si="1"/>
        <v>Full Office Job</v>
      </c>
      <c r="R2137" s="10">
        <v>4</v>
      </c>
      <c r="S2137" s="9" t="s">
        <v>161</v>
      </c>
      <c r="T2137" s="9" t="s">
        <v>137</v>
      </c>
      <c r="U2137" s="9" t="str">
        <f>IF(S2137&lt;&gt;"",S2137,IF(T2137&lt;&gt;"",VLOOKUP(T2137,Metadata!$S$2:$T$228,2,FALSE),""))</f>
        <v>Full-Stack Developer</v>
      </c>
      <c r="V2137" s="9" t="s">
        <v>144</v>
      </c>
      <c r="W2137" s="9" t="s">
        <v>137</v>
      </c>
      <c r="X2137" s="9" t="s">
        <v>145</v>
      </c>
      <c r="Y2137" s="9" t="s">
        <v>137</v>
      </c>
      <c r="Z2137" s="9" t="s">
        <v>184</v>
      </c>
      <c r="AA2137" s="9" t="s">
        <v>165</v>
      </c>
      <c r="AB2137" s="9" t="s">
        <v>137</v>
      </c>
      <c r="AC2137" s="9"/>
      <c r="AD2137" s="9"/>
      <c r="AE2137" s="9"/>
      <c r="AF2137" s="9"/>
      <c r="AG2137" s="9"/>
      <c r="AH2137" s="9"/>
      <c r="AI2137" s="9"/>
      <c r="AJ2137" s="9"/>
      <c r="AK2137" s="9" t="s">
        <v>302</v>
      </c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 t="s">
        <v>303</v>
      </c>
      <c r="BN2137" s="9" t="s">
        <v>186</v>
      </c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10"/>
      <c r="CB2137" s="10" t="str">
        <f t="shared" si="5"/>
        <v/>
      </c>
      <c r="CC2137" s="10"/>
      <c r="CD2137" s="9" t="str">
        <f t="shared" si="2"/>
        <v/>
      </c>
      <c r="CE2137" s="9" t="s">
        <v>232</v>
      </c>
      <c r="CF2137" s="9" t="s">
        <v>254</v>
      </c>
      <c r="CG2137" s="9">
        <f>IF(CF2137="","",VLOOKUP(CF2137,Metadata!$D$2:$H$20,2,FALSE))</f>
        <v>37500</v>
      </c>
      <c r="CH2137" s="9">
        <f>IF(CF2137="","",VLOOKUP(CF2137,Metadata!$D$2:$H$20,4,FALSE))</f>
        <v>35000</v>
      </c>
      <c r="CI2137" s="9">
        <f>IF(CF2137="","",VLOOKUP(CF2137,Metadata!$D$2:$H$20,5,FALSE))</f>
        <v>40000</v>
      </c>
      <c r="CJ2137" s="9">
        <f t="shared" si="3"/>
        <v>37500</v>
      </c>
      <c r="CK2137" s="9" t="s">
        <v>189</v>
      </c>
      <c r="CL2137" s="10">
        <v>4</v>
      </c>
      <c r="CM2137" s="10">
        <v>2</v>
      </c>
      <c r="CN2137" s="10">
        <v>7</v>
      </c>
      <c r="CO2137" s="10">
        <v>4</v>
      </c>
      <c r="CP2137" s="10">
        <v>5</v>
      </c>
      <c r="CQ2137" s="10">
        <v>7</v>
      </c>
      <c r="CR2137" s="10">
        <v>3</v>
      </c>
      <c r="CS2137" s="10">
        <v>3</v>
      </c>
      <c r="CT2137" s="10">
        <v>6</v>
      </c>
      <c r="CU2137" s="10">
        <v>7</v>
      </c>
      <c r="CV2137" s="10">
        <v>5</v>
      </c>
      <c r="CW2137" s="10">
        <v>7</v>
      </c>
      <c r="CX2137" s="10">
        <v>5</v>
      </c>
      <c r="CY2137" s="10">
        <v>4</v>
      </c>
      <c r="CZ2137" s="10">
        <v>6</v>
      </c>
      <c r="DA2137" s="10">
        <v>3</v>
      </c>
      <c r="DB2137" s="10">
        <v>3</v>
      </c>
      <c r="DC2137" s="10">
        <v>5</v>
      </c>
      <c r="DD2137" s="10">
        <v>3</v>
      </c>
      <c r="DE2137" s="10">
        <v>1</v>
      </c>
      <c r="DF2137" s="10">
        <v>6</v>
      </c>
      <c r="DG2137" s="10">
        <v>4</v>
      </c>
      <c r="DH2137" s="10">
        <v>5</v>
      </c>
      <c r="DI2137" s="10">
        <v>5</v>
      </c>
      <c r="DJ2137" s="10">
        <v>1</v>
      </c>
      <c r="DK2137" s="10">
        <v>5</v>
      </c>
      <c r="DL2137" s="10">
        <v>5</v>
      </c>
      <c r="DM2137" s="9" t="s">
        <v>154</v>
      </c>
      <c r="DN2137" s="10">
        <v>1980</v>
      </c>
      <c r="DO2137" s="9">
        <f t="shared" si="8"/>
        <v>41</v>
      </c>
      <c r="DP2137" s="9" t="s">
        <v>155</v>
      </c>
      <c r="DQ2137" s="9" t="s">
        <v>202</v>
      </c>
      <c r="DR2137" s="9" t="s">
        <v>157</v>
      </c>
      <c r="DS2137" s="9" t="s">
        <v>137</v>
      </c>
      <c r="DT2137" s="9" t="s">
        <v>657</v>
      </c>
      <c r="DU2137" s="9" t="s">
        <v>158</v>
      </c>
      <c r="DV2137" s="9" t="str">
        <f>VLOOKUP(DU2137,Metadata!$B$2:$C$7,2,FALSE)</f>
        <v>6+ years</v>
      </c>
    </row>
    <row r="2138" spans="1:126">
      <c r="A2138" s="13">
        <v>2137</v>
      </c>
      <c r="B2138" s="9" t="s">
        <v>171</v>
      </c>
      <c r="C2138" s="9" t="str">
        <f>VLOOKUP(B2138,Metadata!$M$2:$N$6,2,FALSE)</f>
        <v>Contractor</v>
      </c>
      <c r="D2138" s="9" t="s">
        <v>137</v>
      </c>
      <c r="E2138" s="9" t="s">
        <v>136</v>
      </c>
      <c r="F2138" s="9" t="s">
        <v>138</v>
      </c>
      <c r="G2138" s="9" t="s">
        <v>283</v>
      </c>
      <c r="H2138" s="9" t="str">
        <f>IF(G2138="","",VLOOKUP(G2138,Metadata!$J$2:$K$22,2,FALSE))</f>
        <v>Lisbon Metropolitan Area</v>
      </c>
      <c r="I2138" s="9" t="s">
        <v>138</v>
      </c>
      <c r="J2138" s="9" t="str">
        <f>IF(I2138="","",VLOOKUP(I2138,Metadata!$P$2:$Q$43,2,FALSE))</f>
        <v>Europe</v>
      </c>
      <c r="K2138" s="9" t="str">
        <f t="shared" si="0"/>
        <v>Portugal</v>
      </c>
      <c r="L2138" s="9" t="s">
        <v>140</v>
      </c>
      <c r="M2138" s="9" t="str">
        <f>IF(L2138="","",VLOOKUP(L2138,Metadata!$J$2:$K$22,2,FALSE))</f>
        <v>Lisbon Metropolitan Area</v>
      </c>
      <c r="N2138" s="9" t="s">
        <v>141</v>
      </c>
      <c r="O2138" s="9" t="s">
        <v>137</v>
      </c>
      <c r="P2138" s="9" t="s">
        <v>142</v>
      </c>
      <c r="Q2138" s="10" t="str">
        <f t="shared" si="1"/>
        <v>Full Office Job</v>
      </c>
      <c r="R2138" s="10">
        <v>7</v>
      </c>
      <c r="S2138" s="9" t="s">
        <v>229</v>
      </c>
      <c r="T2138" s="9" t="s">
        <v>137</v>
      </c>
      <c r="U2138" s="9" t="str">
        <f>IF(S2138&lt;&gt;"",S2138,IF(T2138&lt;&gt;"",VLOOKUP(T2138,Metadata!$S$2:$T$228,2,FALSE),""))</f>
        <v>Project Manager</v>
      </c>
      <c r="V2138" s="9" t="s">
        <v>207</v>
      </c>
      <c r="W2138" s="9" t="s">
        <v>137</v>
      </c>
      <c r="X2138" s="9" t="s">
        <v>145</v>
      </c>
      <c r="Y2138" s="9" t="s">
        <v>137</v>
      </c>
      <c r="Z2138" s="9" t="s">
        <v>146</v>
      </c>
      <c r="AA2138" s="9" t="s">
        <v>137</v>
      </c>
      <c r="AB2138" s="9" t="s">
        <v>137</v>
      </c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 t="s">
        <v>150</v>
      </c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 t="s">
        <v>150</v>
      </c>
      <c r="BZ2138" s="9" t="s">
        <v>137</v>
      </c>
      <c r="CA2138" s="10">
        <v>12</v>
      </c>
      <c r="CB2138" s="10" t="str">
        <f t="shared" si="5"/>
        <v>7 to 12 months</v>
      </c>
      <c r="CC2138" s="10">
        <v>42</v>
      </c>
      <c r="CD2138" s="9">
        <f t="shared" si="2"/>
        <v>67200</v>
      </c>
      <c r="CE2138" s="9" t="s">
        <v>137</v>
      </c>
      <c r="CF2138" s="9" t="s">
        <v>137</v>
      </c>
      <c r="CG2138" s="9" t="str">
        <f>IF(CF2138="","",VLOOKUP(CF2138,Metadata!$D$2:$H$20,2,FALSE))</f>
        <v/>
      </c>
      <c r="CH2138" s="9" t="str">
        <f>IF(CF2138="","",VLOOKUP(CF2138,Metadata!$D$2:$H$20,4,FALSE))</f>
        <v/>
      </c>
      <c r="CI2138" s="9" t="str">
        <f>IF(CF2138="","",VLOOKUP(CF2138,Metadata!$D$2:$H$20,5,FALSE))</f>
        <v/>
      </c>
      <c r="CJ2138" s="9">
        <f t="shared" si="3"/>
        <v>67200</v>
      </c>
      <c r="CK2138" s="9" t="s">
        <v>153</v>
      </c>
      <c r="CL2138" s="10">
        <v>5</v>
      </c>
      <c r="CM2138" s="10">
        <v>5</v>
      </c>
      <c r="CN2138" s="10">
        <v>6</v>
      </c>
      <c r="CO2138" s="10">
        <v>7</v>
      </c>
      <c r="CP2138" s="10">
        <v>5</v>
      </c>
      <c r="CQ2138" s="10">
        <v>5</v>
      </c>
      <c r="CR2138" s="10">
        <v>7</v>
      </c>
      <c r="CS2138" s="10">
        <v>7</v>
      </c>
      <c r="CT2138" s="10">
        <v>7</v>
      </c>
      <c r="CU2138" s="10">
        <v>1</v>
      </c>
      <c r="CV2138" s="10">
        <v>4</v>
      </c>
      <c r="CW2138" s="10">
        <v>6</v>
      </c>
      <c r="CX2138" s="10">
        <v>7</v>
      </c>
      <c r="CY2138" s="10">
        <v>4</v>
      </c>
      <c r="CZ2138" s="10">
        <v>2</v>
      </c>
      <c r="DA2138" s="10">
        <v>1</v>
      </c>
      <c r="DB2138" s="10">
        <v>5</v>
      </c>
      <c r="DC2138" s="10">
        <v>7</v>
      </c>
      <c r="DD2138" s="10">
        <v>4</v>
      </c>
      <c r="DE2138" s="10">
        <v>1</v>
      </c>
      <c r="DF2138" s="10">
        <v>5</v>
      </c>
      <c r="DG2138" s="10">
        <v>6</v>
      </c>
      <c r="DH2138" s="10">
        <v>7</v>
      </c>
      <c r="DI2138" s="10">
        <v>7</v>
      </c>
      <c r="DJ2138" s="10">
        <v>6</v>
      </c>
      <c r="DK2138" s="10">
        <v>1</v>
      </c>
      <c r="DL2138" s="10">
        <v>5</v>
      </c>
      <c r="DM2138" s="9" t="s">
        <v>154</v>
      </c>
      <c r="DN2138" s="10">
        <v>1973</v>
      </c>
      <c r="DO2138" s="9">
        <f t="shared" si="8"/>
        <v>48</v>
      </c>
      <c r="DP2138" s="9" t="s">
        <v>155</v>
      </c>
      <c r="DQ2138" s="9" t="s">
        <v>156</v>
      </c>
      <c r="DR2138" s="9" t="s">
        <v>157</v>
      </c>
      <c r="DS2138" s="9" t="s">
        <v>137</v>
      </c>
      <c r="DT2138" s="9" t="s">
        <v>657</v>
      </c>
      <c r="DU2138" s="9" t="s">
        <v>158</v>
      </c>
      <c r="DV2138" s="9" t="str">
        <f>VLOOKUP(DU2138,Metadata!$B$2:$C$7,2,FALSE)</f>
        <v>6+ years</v>
      </c>
    </row>
    <row r="2139" spans="1:126">
      <c r="A2139" s="13">
        <v>2138</v>
      </c>
      <c r="B2139" s="9" t="s">
        <v>135</v>
      </c>
      <c r="C2139" s="9" t="str">
        <f>VLOOKUP(B2139,Metadata!$M$2:$N$6,2,FALSE)</f>
        <v>Permanent Employee</v>
      </c>
      <c r="D2139" s="9" t="s">
        <v>136</v>
      </c>
      <c r="E2139" s="9" t="s">
        <v>137</v>
      </c>
      <c r="F2139" s="9" t="s">
        <v>138</v>
      </c>
      <c r="G2139" s="9" t="s">
        <v>140</v>
      </c>
      <c r="H2139" s="9" t="str">
        <f>IF(G2139="","",VLOOKUP(G2139,Metadata!$J$2:$K$22,2,FALSE))</f>
        <v>Lisbon Metropolitan Area</v>
      </c>
      <c r="I2139" s="9" t="s">
        <v>138</v>
      </c>
      <c r="J2139" s="9" t="str">
        <f>IF(I2139="","",VLOOKUP(I2139,Metadata!$P$2:$Q$43,2,FALSE))</f>
        <v>Europe</v>
      </c>
      <c r="K2139" s="9" t="str">
        <f t="shared" si="0"/>
        <v>Portugal</v>
      </c>
      <c r="L2139" s="9" t="s">
        <v>140</v>
      </c>
      <c r="M2139" s="9" t="str">
        <f>IF(L2139="","",VLOOKUP(L2139,Metadata!$J$2:$K$22,2,FALSE))</f>
        <v>Lisbon Metropolitan Area</v>
      </c>
      <c r="N2139" s="9" t="s">
        <v>141</v>
      </c>
      <c r="O2139" s="9" t="s">
        <v>137</v>
      </c>
      <c r="P2139" s="9" t="s">
        <v>142</v>
      </c>
      <c r="Q2139" s="10" t="str">
        <f t="shared" si="1"/>
        <v>Full Office Job</v>
      </c>
      <c r="R2139" s="10">
        <v>7</v>
      </c>
      <c r="S2139" s="9" t="s">
        <v>266</v>
      </c>
      <c r="T2139" s="9" t="s">
        <v>137</v>
      </c>
      <c r="U2139" s="9" t="str">
        <f>IF(S2139&lt;&gt;"",S2139,IF(T2139&lt;&gt;"",VLOOKUP(T2139,Metadata!$S$2:$T$228,2,FALSE),""))</f>
        <v>Data Scientist/Data Engineer</v>
      </c>
      <c r="V2139" s="9" t="s">
        <v>391</v>
      </c>
      <c r="W2139" s="9" t="s">
        <v>137</v>
      </c>
      <c r="X2139" s="9" t="s">
        <v>145</v>
      </c>
      <c r="Y2139" s="9" t="s">
        <v>137</v>
      </c>
      <c r="Z2139" s="9" t="s">
        <v>146</v>
      </c>
      <c r="AA2139" s="9" t="s">
        <v>137</v>
      </c>
      <c r="AB2139" s="9" t="s">
        <v>137</v>
      </c>
      <c r="AC2139" s="9" t="s">
        <v>147</v>
      </c>
      <c r="AD2139" s="9"/>
      <c r="AE2139" s="9"/>
      <c r="AF2139" s="9" t="s">
        <v>243</v>
      </c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 t="s">
        <v>150</v>
      </c>
      <c r="BZ2139" s="9" t="s">
        <v>137</v>
      </c>
      <c r="CA2139" s="10"/>
      <c r="CB2139" s="10" t="str">
        <f t="shared" si="5"/>
        <v/>
      </c>
      <c r="CC2139" s="10"/>
      <c r="CD2139" s="9" t="str">
        <f t="shared" si="2"/>
        <v/>
      </c>
      <c r="CE2139" s="9" t="s">
        <v>168</v>
      </c>
      <c r="CF2139" s="9" t="s">
        <v>169</v>
      </c>
      <c r="CG2139" s="9">
        <f>IF(CF2139="","",VLOOKUP(CF2139,Metadata!$D$2:$H$20,2,FALSE))</f>
        <v>12500</v>
      </c>
      <c r="CH2139" s="9">
        <f>IF(CF2139="","",VLOOKUP(CF2139,Metadata!$D$2:$H$20,4,FALSE))</f>
        <v>0</v>
      </c>
      <c r="CI2139" s="9">
        <f>IF(CF2139="","",VLOOKUP(CF2139,Metadata!$D$2:$H$20,5,FALSE))</f>
        <v>15000</v>
      </c>
      <c r="CJ2139" s="9">
        <f t="shared" si="3"/>
        <v>12500</v>
      </c>
      <c r="CK2139" s="9" t="s">
        <v>189</v>
      </c>
      <c r="CL2139" s="10">
        <v>2</v>
      </c>
      <c r="CM2139" s="10">
        <v>5</v>
      </c>
      <c r="CN2139" s="10">
        <v>7</v>
      </c>
      <c r="CO2139" s="10">
        <v>7</v>
      </c>
      <c r="CP2139" s="10">
        <v>7</v>
      </c>
      <c r="CQ2139" s="10">
        <v>7</v>
      </c>
      <c r="CR2139" s="10">
        <v>7</v>
      </c>
      <c r="CS2139" s="10">
        <v>7</v>
      </c>
      <c r="CT2139" s="10">
        <v>7</v>
      </c>
      <c r="CU2139" s="10">
        <v>7</v>
      </c>
      <c r="CV2139" s="10">
        <v>7</v>
      </c>
      <c r="CW2139" s="10">
        <v>7</v>
      </c>
      <c r="CX2139" s="10">
        <v>6</v>
      </c>
      <c r="CY2139" s="10">
        <v>5</v>
      </c>
      <c r="CZ2139" s="10">
        <v>7</v>
      </c>
      <c r="DA2139" s="10">
        <v>5</v>
      </c>
      <c r="DB2139" s="10">
        <v>7</v>
      </c>
      <c r="DC2139" s="10">
        <v>7</v>
      </c>
      <c r="DD2139" s="10">
        <v>5</v>
      </c>
      <c r="DE2139" s="10">
        <v>5</v>
      </c>
      <c r="DF2139" s="10">
        <v>6</v>
      </c>
      <c r="DG2139" s="10">
        <v>7</v>
      </c>
      <c r="DH2139" s="10">
        <v>7</v>
      </c>
      <c r="DI2139" s="10">
        <v>7</v>
      </c>
      <c r="DJ2139" s="10">
        <v>6</v>
      </c>
      <c r="DK2139" s="10">
        <v>7</v>
      </c>
      <c r="DL2139" s="10">
        <v>5</v>
      </c>
      <c r="DM2139" s="9" t="s">
        <v>296</v>
      </c>
      <c r="DN2139" s="10">
        <v>1987</v>
      </c>
      <c r="DO2139" s="9">
        <f t="shared" si="8"/>
        <v>34</v>
      </c>
      <c r="DP2139" s="9" t="s">
        <v>155</v>
      </c>
      <c r="DQ2139" s="9" t="s">
        <v>156</v>
      </c>
      <c r="DR2139" s="9" t="s">
        <v>170</v>
      </c>
      <c r="DS2139" s="9" t="s">
        <v>137</v>
      </c>
      <c r="DT2139" s="9" t="s">
        <v>657</v>
      </c>
      <c r="DU2139" s="9" t="s">
        <v>223</v>
      </c>
      <c r="DV2139" s="9" t="str">
        <f>VLOOKUP(DU2139,Metadata!$B$2:$C$7,2,FALSE)</f>
        <v>3 - 6 years</v>
      </c>
    </row>
    <row r="2140" spans="1:126">
      <c r="A2140" s="13">
        <v>2139</v>
      </c>
      <c r="B2140" s="9" t="s">
        <v>135</v>
      </c>
      <c r="C2140" s="9" t="str">
        <f>VLOOKUP(B2140,Metadata!$M$2:$N$6,2,FALSE)</f>
        <v>Permanent Employee</v>
      </c>
      <c r="D2140" s="9" t="s">
        <v>159</v>
      </c>
      <c r="E2140" s="9" t="s">
        <v>137</v>
      </c>
      <c r="F2140" s="9" t="s">
        <v>138</v>
      </c>
      <c r="G2140" s="9" t="s">
        <v>190</v>
      </c>
      <c r="H2140" s="9" t="str">
        <f>IF(G2140="","",VLOOKUP(G2140,Metadata!$J$2:$K$22,2,FALSE))</f>
        <v>North</v>
      </c>
      <c r="I2140" s="9" t="s">
        <v>228</v>
      </c>
      <c r="J2140" s="9" t="str">
        <f>IF(I2140="","",VLOOKUP(I2140,Metadata!$P$2:$Q$43,2,FALSE))</f>
        <v>Europe</v>
      </c>
      <c r="K2140" s="9" t="str">
        <f t="shared" si="0"/>
        <v>International</v>
      </c>
      <c r="L2140" s="9" t="s">
        <v>137</v>
      </c>
      <c r="M2140" s="9" t="str">
        <f>IF(L2140="","",VLOOKUP(L2140,Metadata!$J$2:$K$22,2,FALSE))</f>
        <v/>
      </c>
      <c r="N2140" s="9" t="s">
        <v>214</v>
      </c>
      <c r="O2140" s="9" t="s">
        <v>259</v>
      </c>
      <c r="P2140" s="9" t="s">
        <v>142</v>
      </c>
      <c r="Q2140" s="10" t="str">
        <f t="shared" si="1"/>
        <v>Full Office Job</v>
      </c>
      <c r="R2140" s="10">
        <v>6</v>
      </c>
      <c r="S2140" s="9" t="s">
        <v>266</v>
      </c>
      <c r="T2140" s="9" t="s">
        <v>137</v>
      </c>
      <c r="U2140" s="9" t="str">
        <f>IF(S2140&lt;&gt;"",S2140,IF(T2140&lt;&gt;"",VLOOKUP(T2140,Metadata!$S$2:$T$228,2,FALSE),""))</f>
        <v>Data Scientist/Data Engineer</v>
      </c>
      <c r="V2140" s="9" t="s">
        <v>144</v>
      </c>
      <c r="W2140" s="9" t="s">
        <v>137</v>
      </c>
      <c r="X2140" s="9" t="s">
        <v>175</v>
      </c>
      <c r="Y2140" s="9" t="s">
        <v>137</v>
      </c>
      <c r="Z2140" s="9" t="s">
        <v>262</v>
      </c>
      <c r="AA2140" s="9" t="s">
        <v>137</v>
      </c>
      <c r="AB2140" s="9" t="s">
        <v>253</v>
      </c>
      <c r="AC2140" s="9"/>
      <c r="AD2140" s="9"/>
      <c r="AE2140" s="9"/>
      <c r="AF2140" s="9" t="s">
        <v>243</v>
      </c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 t="s">
        <v>150</v>
      </c>
      <c r="BZ2140" s="9" t="s">
        <v>137</v>
      </c>
      <c r="CA2140" s="10"/>
      <c r="CB2140" s="10" t="str">
        <f t="shared" si="5"/>
        <v/>
      </c>
      <c r="CC2140" s="10"/>
      <c r="CD2140" s="9" t="str">
        <f t="shared" si="2"/>
        <v/>
      </c>
      <c r="CE2140" s="9" t="s">
        <v>232</v>
      </c>
      <c r="CF2140" s="9" t="s">
        <v>225</v>
      </c>
      <c r="CG2140" s="9">
        <f>IF(CF2140="","",VLOOKUP(CF2140,Metadata!$D$2:$H$20,2,FALSE))</f>
        <v>22500</v>
      </c>
      <c r="CH2140" s="9">
        <f>IF(CF2140="","",VLOOKUP(CF2140,Metadata!$D$2:$H$20,4,FALSE))</f>
        <v>20000</v>
      </c>
      <c r="CI2140" s="9">
        <f>IF(CF2140="","",VLOOKUP(CF2140,Metadata!$D$2:$H$20,5,FALSE))</f>
        <v>25000</v>
      </c>
      <c r="CJ2140" s="9">
        <f t="shared" si="3"/>
        <v>22500</v>
      </c>
      <c r="CK2140" s="9" t="s">
        <v>221</v>
      </c>
      <c r="CL2140" s="10">
        <v>6</v>
      </c>
      <c r="CM2140" s="10">
        <v>1</v>
      </c>
      <c r="CN2140" s="10">
        <v>7</v>
      </c>
      <c r="CO2140" s="10">
        <v>6</v>
      </c>
      <c r="CP2140" s="10">
        <v>7</v>
      </c>
      <c r="CQ2140" s="10">
        <v>5</v>
      </c>
      <c r="CR2140" s="10">
        <v>6</v>
      </c>
      <c r="CS2140" s="10">
        <v>7</v>
      </c>
      <c r="CT2140" s="10">
        <v>7</v>
      </c>
      <c r="CU2140" s="10">
        <v>5</v>
      </c>
      <c r="CV2140" s="10">
        <v>5</v>
      </c>
      <c r="CW2140" s="10">
        <v>4</v>
      </c>
      <c r="CX2140" s="10">
        <v>6</v>
      </c>
      <c r="CY2140" s="10">
        <v>5</v>
      </c>
      <c r="CZ2140" s="10">
        <v>6</v>
      </c>
      <c r="DA2140" s="10">
        <v>6</v>
      </c>
      <c r="DB2140" s="10">
        <v>5</v>
      </c>
      <c r="DC2140" s="10">
        <v>7</v>
      </c>
      <c r="DD2140" s="10">
        <v>5</v>
      </c>
      <c r="DE2140" s="10">
        <v>6</v>
      </c>
      <c r="DF2140" s="10">
        <v>7</v>
      </c>
      <c r="DG2140" s="10">
        <v>5</v>
      </c>
      <c r="DH2140" s="10">
        <v>6</v>
      </c>
      <c r="DI2140" s="10">
        <v>7</v>
      </c>
      <c r="DJ2140" s="10">
        <v>5</v>
      </c>
      <c r="DK2140" s="10">
        <v>7</v>
      </c>
      <c r="DL2140" s="10">
        <v>5</v>
      </c>
      <c r="DM2140" s="9" t="s">
        <v>154</v>
      </c>
      <c r="DN2140" s="10">
        <v>1996</v>
      </c>
      <c r="DO2140" s="9">
        <f t="shared" si="8"/>
        <v>25</v>
      </c>
      <c r="DP2140" s="9" t="s">
        <v>155</v>
      </c>
      <c r="DQ2140" s="9" t="s">
        <v>202</v>
      </c>
      <c r="DR2140" s="9" t="s">
        <v>157</v>
      </c>
      <c r="DS2140" s="9" t="s">
        <v>137</v>
      </c>
      <c r="DT2140" s="9" t="s">
        <v>657</v>
      </c>
      <c r="DU2140" s="9" t="s">
        <v>233</v>
      </c>
      <c r="DV2140" s="9" t="str">
        <f>VLOOKUP(DU2140,Metadata!$B$2:$C$7,2,FALSE)</f>
        <v>0 - 3 years</v>
      </c>
    </row>
    <row r="2141" spans="1:126">
      <c r="A2141" s="13">
        <v>2140</v>
      </c>
      <c r="B2141" s="9" t="s">
        <v>135</v>
      </c>
      <c r="C2141" s="9" t="str">
        <f>VLOOKUP(B2141,Metadata!$M$2:$N$6,2,FALSE)</f>
        <v>Permanent Employee</v>
      </c>
      <c r="D2141" s="9" t="s">
        <v>136</v>
      </c>
      <c r="E2141" s="9" t="s">
        <v>137</v>
      </c>
      <c r="F2141" s="9" t="s">
        <v>138</v>
      </c>
      <c r="G2141" s="9" t="s">
        <v>172</v>
      </c>
      <c r="H2141" s="9" t="str">
        <f>IF(G2141="","",VLOOKUP(G2141,Metadata!$J$2:$K$22,2,FALSE))</f>
        <v>Porto Metropolitan Area</v>
      </c>
      <c r="I2141" s="9" t="s">
        <v>138</v>
      </c>
      <c r="J2141" s="9" t="str">
        <f>IF(I2141="","",VLOOKUP(I2141,Metadata!$P$2:$Q$43,2,FALSE))</f>
        <v>Europe</v>
      </c>
      <c r="K2141" s="9" t="str">
        <f t="shared" si="0"/>
        <v>Portugal</v>
      </c>
      <c r="L2141" s="9" t="s">
        <v>172</v>
      </c>
      <c r="M2141" s="9" t="str">
        <f>IF(L2141="","",VLOOKUP(L2141,Metadata!$J$2:$K$22,2,FALSE))</f>
        <v>Porto Metropolitan Area</v>
      </c>
      <c r="N2141" s="9" t="s">
        <v>141</v>
      </c>
      <c r="O2141" s="9" t="s">
        <v>137</v>
      </c>
      <c r="P2141" s="9" t="s">
        <v>142</v>
      </c>
      <c r="Q2141" s="10" t="str">
        <f t="shared" si="1"/>
        <v>Full Office Job</v>
      </c>
      <c r="R2141" s="10">
        <v>5</v>
      </c>
      <c r="S2141" s="9" t="s">
        <v>290</v>
      </c>
      <c r="T2141" s="9" t="s">
        <v>137</v>
      </c>
      <c r="U2141" s="9" t="str">
        <f>IF(S2141&lt;&gt;"",S2141,IF(T2141&lt;&gt;"",VLOOKUP(T2141,Metadata!$S$2:$T$228,2,FALSE),""))</f>
        <v>Quality Assurance/Testing</v>
      </c>
      <c r="V2141" s="9" t="s">
        <v>256</v>
      </c>
      <c r="W2141" s="9" t="s">
        <v>137</v>
      </c>
      <c r="X2141" s="9" t="s">
        <v>252</v>
      </c>
      <c r="Y2141" s="9" t="s">
        <v>137</v>
      </c>
      <c r="Z2141" s="9" t="s">
        <v>184</v>
      </c>
      <c r="AA2141" s="9" t="s">
        <v>165</v>
      </c>
      <c r="AB2141" s="9" t="s">
        <v>137</v>
      </c>
      <c r="AC2141" s="9" t="s">
        <v>147</v>
      </c>
      <c r="AD2141" s="9" t="s">
        <v>148</v>
      </c>
      <c r="AE2141" s="9" t="s">
        <v>194</v>
      </c>
      <c r="AF2141" s="9" t="s">
        <v>243</v>
      </c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 t="s">
        <v>324</v>
      </c>
      <c r="AU2141" s="9"/>
      <c r="AV2141" s="9"/>
      <c r="AW2141" s="9"/>
      <c r="AX2141" s="9"/>
      <c r="AY2141" s="9"/>
      <c r="AZ2141" s="9"/>
      <c r="BA2141" s="9" t="s">
        <v>178</v>
      </c>
      <c r="BB2141" s="9"/>
      <c r="BC2141" s="9"/>
      <c r="BD2141" s="9"/>
      <c r="BE2141" s="9"/>
      <c r="BF2141" s="9"/>
      <c r="BG2141" s="9"/>
      <c r="BH2141" s="9"/>
      <c r="BI2141" s="9"/>
      <c r="BJ2141" s="9" t="s">
        <v>167</v>
      </c>
      <c r="BK2141" s="9" t="s">
        <v>198</v>
      </c>
      <c r="BL2141" s="9" t="s">
        <v>199</v>
      </c>
      <c r="BM2141" s="9"/>
      <c r="BN2141" s="9" t="s">
        <v>186</v>
      </c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10"/>
      <c r="CB2141" s="10" t="str">
        <f t="shared" si="5"/>
        <v/>
      </c>
      <c r="CC2141" s="10"/>
      <c r="CD2141" s="9" t="str">
        <f t="shared" si="2"/>
        <v/>
      </c>
      <c r="CE2141" s="9" t="s">
        <v>168</v>
      </c>
      <c r="CF2141" s="9" t="s">
        <v>225</v>
      </c>
      <c r="CG2141" s="9">
        <f>IF(CF2141="","",VLOOKUP(CF2141,Metadata!$D$2:$H$20,2,FALSE))</f>
        <v>22500</v>
      </c>
      <c r="CH2141" s="9">
        <f>IF(CF2141="","",VLOOKUP(CF2141,Metadata!$D$2:$H$20,4,FALSE))</f>
        <v>20000</v>
      </c>
      <c r="CI2141" s="9">
        <f>IF(CF2141="","",VLOOKUP(CF2141,Metadata!$D$2:$H$20,5,FALSE))</f>
        <v>25000</v>
      </c>
      <c r="CJ2141" s="9">
        <f t="shared" si="3"/>
        <v>22500</v>
      </c>
      <c r="CK2141" s="9" t="s">
        <v>189</v>
      </c>
      <c r="CL2141" s="10">
        <v>4</v>
      </c>
      <c r="CM2141" s="10">
        <v>2</v>
      </c>
      <c r="CN2141" s="10">
        <v>7</v>
      </c>
      <c r="CO2141" s="10">
        <v>5</v>
      </c>
      <c r="CP2141" s="10">
        <v>5</v>
      </c>
      <c r="CQ2141" s="10">
        <v>5</v>
      </c>
      <c r="CR2141" s="10">
        <v>5</v>
      </c>
      <c r="CS2141" s="10">
        <v>7</v>
      </c>
      <c r="CT2141" s="10">
        <v>5</v>
      </c>
      <c r="CU2141" s="10">
        <v>4</v>
      </c>
      <c r="CV2141" s="10">
        <v>5</v>
      </c>
      <c r="CW2141" s="10">
        <v>5</v>
      </c>
      <c r="CX2141" s="10">
        <v>5</v>
      </c>
      <c r="CY2141" s="10">
        <v>5</v>
      </c>
      <c r="CZ2141" s="10">
        <v>6</v>
      </c>
      <c r="DA2141" s="10">
        <v>5</v>
      </c>
      <c r="DB2141" s="10">
        <v>6</v>
      </c>
      <c r="DC2141" s="10">
        <v>7</v>
      </c>
      <c r="DD2141" s="10">
        <v>5</v>
      </c>
      <c r="DE2141" s="10">
        <v>7</v>
      </c>
      <c r="DF2141" s="10">
        <v>6</v>
      </c>
      <c r="DG2141" s="10">
        <v>6</v>
      </c>
      <c r="DH2141" s="10">
        <v>7</v>
      </c>
      <c r="DI2141" s="10">
        <v>7</v>
      </c>
      <c r="DJ2141" s="10">
        <v>4</v>
      </c>
      <c r="DK2141" s="10">
        <v>5</v>
      </c>
      <c r="DL2141" s="10">
        <v>6</v>
      </c>
      <c r="DM2141" s="9" t="s">
        <v>154</v>
      </c>
      <c r="DN2141" s="10">
        <v>1986</v>
      </c>
      <c r="DO2141" s="9">
        <f t="shared" si="8"/>
        <v>35</v>
      </c>
      <c r="DP2141" s="9" t="s">
        <v>222</v>
      </c>
      <c r="DQ2141" s="9" t="s">
        <v>156</v>
      </c>
      <c r="DR2141" s="9" t="s">
        <v>157</v>
      </c>
      <c r="DS2141" s="9" t="s">
        <v>137</v>
      </c>
      <c r="DT2141" s="9" t="s">
        <v>657</v>
      </c>
      <c r="DU2141" s="9" t="s">
        <v>223</v>
      </c>
      <c r="DV2141" s="9" t="str">
        <f>VLOOKUP(DU2141,Metadata!$B$2:$C$7,2,FALSE)</f>
        <v>3 - 6 years</v>
      </c>
    </row>
    <row r="2142" spans="1:126">
      <c r="A2142" s="13">
        <v>2141</v>
      </c>
      <c r="B2142" s="9" t="s">
        <v>135</v>
      </c>
      <c r="C2142" s="9" t="str">
        <f>VLOOKUP(B2142,Metadata!$M$2:$N$6,2,FALSE)</f>
        <v>Permanent Employee</v>
      </c>
      <c r="D2142" s="9" t="s">
        <v>159</v>
      </c>
      <c r="E2142" s="9" t="s">
        <v>137</v>
      </c>
      <c r="F2142" s="9" t="s">
        <v>138</v>
      </c>
      <c r="G2142" s="9" t="s">
        <v>140</v>
      </c>
      <c r="H2142" s="9" t="str">
        <f>IF(G2142="","",VLOOKUP(G2142,Metadata!$J$2:$K$22,2,FALSE))</f>
        <v>Lisbon Metropolitan Area</v>
      </c>
      <c r="I2142" s="9" t="s">
        <v>292</v>
      </c>
      <c r="J2142" s="9" t="str">
        <f>IF(I2142="","",VLOOKUP(I2142,Metadata!$P$2:$Q$43,2,FALSE))</f>
        <v>North America</v>
      </c>
      <c r="K2142" s="9" t="str">
        <f t="shared" si="0"/>
        <v>International</v>
      </c>
      <c r="L2142" s="9" t="s">
        <v>137</v>
      </c>
      <c r="M2142" s="9" t="str">
        <f>IF(L2142="","",VLOOKUP(L2142,Metadata!$J$2:$K$22,2,FALSE))</f>
        <v/>
      </c>
      <c r="N2142" s="9" t="s">
        <v>141</v>
      </c>
      <c r="O2142" s="9" t="s">
        <v>137</v>
      </c>
      <c r="P2142" s="9" t="s">
        <v>142</v>
      </c>
      <c r="Q2142" s="10" t="str">
        <f t="shared" si="1"/>
        <v>Full Office Job</v>
      </c>
      <c r="R2142" s="10">
        <v>3</v>
      </c>
      <c r="S2142" s="9" t="s">
        <v>143</v>
      </c>
      <c r="T2142" s="9" t="s">
        <v>137</v>
      </c>
      <c r="U2142" s="9" t="str">
        <f>IF(S2142&lt;&gt;"",S2142,IF(T2142&lt;&gt;"",VLOOKUP(T2142,Metadata!$S$2:$T$228,2,FALSE),""))</f>
        <v>Technical Team Leader</v>
      </c>
      <c r="V2142" s="9" t="s">
        <v>256</v>
      </c>
      <c r="W2142" s="9" t="s">
        <v>137</v>
      </c>
      <c r="X2142" s="9" t="s">
        <v>242</v>
      </c>
      <c r="Y2142" s="9" t="s">
        <v>137</v>
      </c>
      <c r="Z2142" s="9" t="s">
        <v>184</v>
      </c>
      <c r="AA2142" s="9" t="s">
        <v>165</v>
      </c>
      <c r="AB2142" s="9" t="s">
        <v>137</v>
      </c>
      <c r="AC2142" s="9"/>
      <c r="AD2142" s="9"/>
      <c r="AE2142" s="9"/>
      <c r="AF2142" s="9" t="s">
        <v>243</v>
      </c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 t="s">
        <v>186</v>
      </c>
      <c r="BO2142" s="9" t="s">
        <v>257</v>
      </c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10"/>
      <c r="CB2142" s="10" t="str">
        <f t="shared" si="5"/>
        <v/>
      </c>
      <c r="CC2142" s="10"/>
      <c r="CD2142" s="9" t="str">
        <f t="shared" si="2"/>
        <v/>
      </c>
      <c r="CE2142" s="9" t="s">
        <v>151</v>
      </c>
      <c r="CF2142" s="9" t="s">
        <v>245</v>
      </c>
      <c r="CG2142" s="9">
        <f>IF(CF2142="","",VLOOKUP(CF2142,Metadata!$D$2:$H$20,2,FALSE))</f>
        <v>42500</v>
      </c>
      <c r="CH2142" s="9">
        <f>IF(CF2142="","",VLOOKUP(CF2142,Metadata!$D$2:$H$20,4,FALSE))</f>
        <v>40000</v>
      </c>
      <c r="CI2142" s="9">
        <f>IF(CF2142="","",VLOOKUP(CF2142,Metadata!$D$2:$H$20,5,FALSE))</f>
        <v>45000</v>
      </c>
      <c r="CJ2142" s="9">
        <f t="shared" si="3"/>
        <v>42500</v>
      </c>
      <c r="CK2142" s="9" t="s">
        <v>221</v>
      </c>
      <c r="CL2142" s="10">
        <v>5</v>
      </c>
      <c r="CM2142" s="10">
        <v>1</v>
      </c>
      <c r="CN2142" s="10">
        <v>6</v>
      </c>
      <c r="CO2142" s="10">
        <v>5</v>
      </c>
      <c r="CP2142" s="10">
        <v>3</v>
      </c>
      <c r="CQ2142" s="10">
        <v>4</v>
      </c>
      <c r="CR2142" s="10">
        <v>4</v>
      </c>
      <c r="CS2142" s="10">
        <v>4</v>
      </c>
      <c r="CT2142" s="10">
        <v>4</v>
      </c>
      <c r="CU2142" s="10">
        <v>5</v>
      </c>
      <c r="CV2142" s="10">
        <v>4</v>
      </c>
      <c r="CW2142" s="10">
        <v>2</v>
      </c>
      <c r="CX2142" s="10">
        <v>5</v>
      </c>
      <c r="CY2142" s="10">
        <v>5</v>
      </c>
      <c r="CZ2142" s="10">
        <v>2</v>
      </c>
      <c r="DA2142" s="10">
        <v>5</v>
      </c>
      <c r="DB2142" s="10">
        <v>5</v>
      </c>
      <c r="DC2142" s="10">
        <v>5</v>
      </c>
      <c r="DD2142" s="10">
        <v>5</v>
      </c>
      <c r="DE2142" s="10">
        <v>6</v>
      </c>
      <c r="DF2142" s="10">
        <v>3</v>
      </c>
      <c r="DG2142" s="10">
        <v>4</v>
      </c>
      <c r="DH2142" s="10">
        <v>5</v>
      </c>
      <c r="DI2142" s="10">
        <v>5</v>
      </c>
      <c r="DJ2142" s="10">
        <v>6</v>
      </c>
      <c r="DK2142" s="10">
        <v>2</v>
      </c>
      <c r="DL2142" s="10">
        <v>4</v>
      </c>
      <c r="DM2142" s="9" t="s">
        <v>154</v>
      </c>
      <c r="DN2142" s="10">
        <v>1989</v>
      </c>
      <c r="DO2142" s="9">
        <f t="shared" si="8"/>
        <v>32</v>
      </c>
      <c r="DP2142" s="9" t="s">
        <v>155</v>
      </c>
      <c r="DQ2142" s="9" t="s">
        <v>210</v>
      </c>
      <c r="DR2142" s="9" t="s">
        <v>157</v>
      </c>
      <c r="DS2142" s="9" t="s">
        <v>137</v>
      </c>
      <c r="DT2142" s="9" t="s">
        <v>657</v>
      </c>
      <c r="DU2142" s="9" t="s">
        <v>203</v>
      </c>
      <c r="DV2142" s="9" t="str">
        <f>VLOOKUP(DU2142,Metadata!$B$2:$C$7,2,FALSE)</f>
        <v>6+ years</v>
      </c>
    </row>
    <row r="2143" spans="1:126">
      <c r="A2143" s="13">
        <v>2142</v>
      </c>
      <c r="B2143" s="9" t="s">
        <v>135</v>
      </c>
      <c r="C2143" s="9" t="str">
        <f>VLOOKUP(B2143,Metadata!$M$2:$N$6,2,FALSE)</f>
        <v>Permanent Employee</v>
      </c>
      <c r="D2143" s="9" t="s">
        <v>159</v>
      </c>
      <c r="E2143" s="9" t="s">
        <v>137</v>
      </c>
      <c r="F2143" s="9" t="s">
        <v>138</v>
      </c>
      <c r="G2143" s="9" t="s">
        <v>140</v>
      </c>
      <c r="H2143" s="9" t="str">
        <f>IF(G2143="","",VLOOKUP(G2143,Metadata!$J$2:$K$22,2,FALSE))</f>
        <v>Lisbon Metropolitan Area</v>
      </c>
      <c r="I2143" s="9" t="s">
        <v>138</v>
      </c>
      <c r="J2143" s="9" t="str">
        <f>IF(I2143="","",VLOOKUP(I2143,Metadata!$P$2:$Q$43,2,FALSE))</f>
        <v>Europe</v>
      </c>
      <c r="K2143" s="9" t="str">
        <f t="shared" si="0"/>
        <v>Portugal</v>
      </c>
      <c r="L2143" s="9" t="s">
        <v>140</v>
      </c>
      <c r="M2143" s="9" t="str">
        <f>IF(L2143="","",VLOOKUP(L2143,Metadata!$J$2:$K$22,2,FALSE))</f>
        <v>Lisbon Metropolitan Area</v>
      </c>
      <c r="N2143" s="9" t="s">
        <v>141</v>
      </c>
      <c r="O2143" s="9" t="s">
        <v>137</v>
      </c>
      <c r="P2143" s="9" t="s">
        <v>142</v>
      </c>
      <c r="Q2143" s="10" t="str">
        <f t="shared" si="1"/>
        <v>Full Office Job</v>
      </c>
      <c r="R2143" s="10">
        <v>5</v>
      </c>
      <c r="S2143" s="9" t="s">
        <v>266</v>
      </c>
      <c r="T2143" s="9" t="s">
        <v>137</v>
      </c>
      <c r="U2143" s="9" t="str">
        <f>IF(S2143&lt;&gt;"",S2143,IF(T2143&lt;&gt;"",VLOOKUP(T2143,Metadata!$S$2:$T$228,2,FALSE),""))</f>
        <v>Data Scientist/Data Engineer</v>
      </c>
      <c r="V2143" s="9" t="s">
        <v>207</v>
      </c>
      <c r="W2143" s="9" t="s">
        <v>137</v>
      </c>
      <c r="X2143" s="9" t="s">
        <v>145</v>
      </c>
      <c r="Y2143" s="9" t="s">
        <v>137</v>
      </c>
      <c r="Z2143" s="9" t="s">
        <v>184</v>
      </c>
      <c r="AA2143" s="9" t="s">
        <v>137</v>
      </c>
      <c r="AB2143" s="9" t="s">
        <v>137</v>
      </c>
      <c r="AC2143" s="9"/>
      <c r="AD2143" s="9"/>
      <c r="AE2143" s="9"/>
      <c r="AF2143" s="9" t="s">
        <v>243</v>
      </c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 t="s">
        <v>258</v>
      </c>
      <c r="BV2143" s="9"/>
      <c r="BW2143" s="9"/>
      <c r="BX2143" s="9"/>
      <c r="BY2143" s="9"/>
      <c r="BZ2143" s="9"/>
      <c r="CA2143" s="10"/>
      <c r="CB2143" s="10" t="str">
        <f t="shared" si="5"/>
        <v/>
      </c>
      <c r="CC2143" s="10"/>
      <c r="CD2143" s="9" t="str">
        <f t="shared" si="2"/>
        <v/>
      </c>
      <c r="CE2143" s="9" t="s">
        <v>168</v>
      </c>
      <c r="CF2143" s="9" t="s">
        <v>188</v>
      </c>
      <c r="CG2143" s="9">
        <f>IF(CF2143="","",VLOOKUP(CF2143,Metadata!$D$2:$H$20,2,FALSE))</f>
        <v>17500</v>
      </c>
      <c r="CH2143" s="9">
        <f>IF(CF2143="","",VLOOKUP(CF2143,Metadata!$D$2:$H$20,4,FALSE))</f>
        <v>15000</v>
      </c>
      <c r="CI2143" s="9">
        <f>IF(CF2143="","",VLOOKUP(CF2143,Metadata!$D$2:$H$20,5,FALSE))</f>
        <v>20000</v>
      </c>
      <c r="CJ2143" s="9">
        <f t="shared" si="3"/>
        <v>17500</v>
      </c>
      <c r="CK2143" s="9" t="s">
        <v>153</v>
      </c>
      <c r="CL2143" s="10">
        <v>2</v>
      </c>
      <c r="CM2143" s="10">
        <v>5</v>
      </c>
      <c r="CN2143" s="10">
        <v>6</v>
      </c>
      <c r="CO2143" s="10">
        <v>5</v>
      </c>
      <c r="CP2143" s="10">
        <v>4</v>
      </c>
      <c r="CQ2143" s="10">
        <v>3</v>
      </c>
      <c r="CR2143" s="10">
        <v>2</v>
      </c>
      <c r="CS2143" s="10">
        <v>4</v>
      </c>
      <c r="CT2143" s="10">
        <v>3</v>
      </c>
      <c r="CU2143" s="10">
        <v>5</v>
      </c>
      <c r="CV2143" s="10">
        <v>5</v>
      </c>
      <c r="CW2143" s="10">
        <v>2</v>
      </c>
      <c r="CX2143" s="10">
        <v>4</v>
      </c>
      <c r="CY2143" s="10">
        <v>4</v>
      </c>
      <c r="CZ2143" s="10">
        <v>5</v>
      </c>
      <c r="DA2143" s="10">
        <v>3</v>
      </c>
      <c r="DB2143" s="10">
        <v>5</v>
      </c>
      <c r="DC2143" s="10">
        <v>5</v>
      </c>
      <c r="DD2143" s="10">
        <v>2</v>
      </c>
      <c r="DE2143" s="10">
        <v>3</v>
      </c>
      <c r="DF2143" s="10">
        <v>4</v>
      </c>
      <c r="DG2143" s="10">
        <v>3</v>
      </c>
      <c r="DH2143" s="10">
        <v>5</v>
      </c>
      <c r="DI2143" s="10">
        <v>4</v>
      </c>
      <c r="DJ2143" s="10">
        <v>3</v>
      </c>
      <c r="DK2143" s="10">
        <v>3</v>
      </c>
      <c r="DL2143" s="10">
        <v>2</v>
      </c>
      <c r="DM2143" s="9" t="s">
        <v>154</v>
      </c>
      <c r="DN2143" s="10">
        <v>1984</v>
      </c>
      <c r="DO2143" s="9">
        <f t="shared" si="8"/>
        <v>37</v>
      </c>
      <c r="DP2143" s="9" t="s">
        <v>155</v>
      </c>
      <c r="DQ2143" s="9" t="s">
        <v>202</v>
      </c>
      <c r="DR2143" s="9" t="s">
        <v>157</v>
      </c>
      <c r="DS2143" s="9" t="s">
        <v>137</v>
      </c>
      <c r="DT2143" s="9" t="s">
        <v>657</v>
      </c>
      <c r="DU2143" s="9" t="s">
        <v>223</v>
      </c>
      <c r="DV2143" s="9" t="str">
        <f>VLOOKUP(DU2143,Metadata!$B$2:$C$7,2,FALSE)</f>
        <v>3 - 6 years</v>
      </c>
    </row>
    <row r="2144" spans="1:126">
      <c r="A2144" s="13">
        <v>2143</v>
      </c>
      <c r="B2144" s="9" t="s">
        <v>171</v>
      </c>
      <c r="C2144" s="9" t="str">
        <f>VLOOKUP(B2144,Metadata!$M$2:$N$6,2,FALSE)</f>
        <v>Contractor</v>
      </c>
      <c r="D2144" s="9" t="s">
        <v>137</v>
      </c>
      <c r="E2144" s="9" t="s">
        <v>136</v>
      </c>
      <c r="F2144" s="9" t="s">
        <v>138</v>
      </c>
      <c r="G2144" s="9" t="s">
        <v>140</v>
      </c>
      <c r="H2144" s="9" t="str">
        <f>IF(G2144="","",VLOOKUP(G2144,Metadata!$J$2:$K$22,2,FALSE))</f>
        <v>Lisbon Metropolitan Area</v>
      </c>
      <c r="I2144" s="9" t="s">
        <v>295</v>
      </c>
      <c r="J2144" s="9" t="str">
        <f>IF(I2144="","",VLOOKUP(I2144,Metadata!$P$2:$Q$43,2,FALSE))</f>
        <v>Europe</v>
      </c>
      <c r="K2144" s="9" t="str">
        <f t="shared" si="0"/>
        <v>International</v>
      </c>
      <c r="L2144" s="9" t="s">
        <v>137</v>
      </c>
      <c r="M2144" s="9" t="str">
        <f>IF(L2144="","",VLOOKUP(L2144,Metadata!$J$2:$K$22,2,FALSE))</f>
        <v/>
      </c>
      <c r="N2144" s="9" t="s">
        <v>141</v>
      </c>
      <c r="O2144" s="9" t="s">
        <v>137</v>
      </c>
      <c r="P2144" s="9" t="s">
        <v>191</v>
      </c>
      <c r="Q2144" s="10" t="str">
        <f t="shared" si="1"/>
        <v>Remote Job (full or flexible)</v>
      </c>
      <c r="R2144" s="10">
        <v>6</v>
      </c>
      <c r="S2144" s="9" t="s">
        <v>161</v>
      </c>
      <c r="T2144" s="9" t="s">
        <v>137</v>
      </c>
      <c r="U2144" s="9" t="str">
        <f>IF(S2144&lt;&gt;"",S2144,IF(T2144&lt;&gt;"",VLOOKUP(T2144,Metadata!$S$2:$T$228,2,FALSE),""))</f>
        <v>Full-Stack Developer</v>
      </c>
      <c r="V2144" s="9" t="s">
        <v>256</v>
      </c>
      <c r="W2144" s="9" t="s">
        <v>137</v>
      </c>
      <c r="X2144" s="9" t="s">
        <v>163</v>
      </c>
      <c r="Y2144" s="9" t="s">
        <v>137</v>
      </c>
      <c r="Z2144" s="9" t="s">
        <v>164</v>
      </c>
      <c r="AA2144" s="9" t="s">
        <v>165</v>
      </c>
      <c r="AB2144" s="9" t="s">
        <v>137</v>
      </c>
      <c r="AC2144" s="9"/>
      <c r="AD2144" s="9"/>
      <c r="AE2144" s="9"/>
      <c r="AF2144" s="9"/>
      <c r="AG2144" s="9"/>
      <c r="AH2144" s="9"/>
      <c r="AI2144" s="9"/>
      <c r="AJ2144" s="9"/>
      <c r="AK2144" s="9" t="s">
        <v>302</v>
      </c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 t="s">
        <v>178</v>
      </c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 t="s">
        <v>303</v>
      </c>
      <c r="BN2144" s="9" t="s">
        <v>186</v>
      </c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10">
        <v>2</v>
      </c>
      <c r="CB2144" s="10" t="str">
        <f t="shared" si="5"/>
        <v>Less than 3 months</v>
      </c>
      <c r="CC2144" s="10">
        <v>21</v>
      </c>
      <c r="CD2144" s="9">
        <f t="shared" si="2"/>
        <v>33600</v>
      </c>
      <c r="CE2144" s="9" t="s">
        <v>137</v>
      </c>
      <c r="CF2144" s="9" t="s">
        <v>137</v>
      </c>
      <c r="CG2144" s="9" t="str">
        <f>IF(CF2144="","",VLOOKUP(CF2144,Metadata!$D$2:$H$20,2,FALSE))</f>
        <v/>
      </c>
      <c r="CH2144" s="9" t="str">
        <f>IF(CF2144="","",VLOOKUP(CF2144,Metadata!$D$2:$H$20,4,FALSE))</f>
        <v/>
      </c>
      <c r="CI2144" s="9" t="str">
        <f>IF(CF2144="","",VLOOKUP(CF2144,Metadata!$D$2:$H$20,5,FALSE))</f>
        <v/>
      </c>
      <c r="CJ2144" s="9">
        <f t="shared" si="3"/>
        <v>33600</v>
      </c>
      <c r="CK2144" s="9" t="s">
        <v>201</v>
      </c>
      <c r="CL2144" s="10">
        <v>2</v>
      </c>
      <c r="CM2144" s="10">
        <v>4</v>
      </c>
      <c r="CN2144" s="10">
        <v>7</v>
      </c>
      <c r="CO2144" s="10">
        <v>4</v>
      </c>
      <c r="CP2144" s="10">
        <v>5</v>
      </c>
      <c r="CQ2144" s="10">
        <v>6</v>
      </c>
      <c r="CR2144" s="10">
        <v>6</v>
      </c>
      <c r="CS2144" s="10">
        <v>7</v>
      </c>
      <c r="CT2144" s="10">
        <v>5</v>
      </c>
      <c r="CU2144" s="10">
        <v>2</v>
      </c>
      <c r="CV2144" s="10">
        <v>6</v>
      </c>
      <c r="CW2144" s="10">
        <v>6</v>
      </c>
      <c r="CX2144" s="10">
        <v>7</v>
      </c>
      <c r="CY2144" s="10">
        <v>6</v>
      </c>
      <c r="CZ2144" s="10">
        <v>7</v>
      </c>
      <c r="DA2144" s="10">
        <v>1</v>
      </c>
      <c r="DB2144" s="10">
        <v>3</v>
      </c>
      <c r="DC2144" s="10">
        <v>3</v>
      </c>
      <c r="DD2144" s="10">
        <v>3</v>
      </c>
      <c r="DE2144" s="10">
        <v>5</v>
      </c>
      <c r="DF2144" s="10">
        <v>5</v>
      </c>
      <c r="DG2144" s="10">
        <v>2</v>
      </c>
      <c r="DH2144" s="10">
        <v>5</v>
      </c>
      <c r="DI2144" s="10">
        <v>7</v>
      </c>
      <c r="DJ2144" s="10">
        <v>4</v>
      </c>
      <c r="DK2144" s="10">
        <v>5</v>
      </c>
      <c r="DL2144" s="10">
        <v>4</v>
      </c>
      <c r="DM2144" s="9" t="s">
        <v>474</v>
      </c>
      <c r="DN2144" s="10">
        <v>1991</v>
      </c>
      <c r="DO2144" s="9">
        <f t="shared" si="8"/>
        <v>30</v>
      </c>
      <c r="DP2144" s="9" t="s">
        <v>222</v>
      </c>
      <c r="DQ2144" s="9" t="s">
        <v>156</v>
      </c>
      <c r="DR2144" s="9" t="s">
        <v>342</v>
      </c>
      <c r="DS2144" s="9" t="s">
        <v>137</v>
      </c>
      <c r="DT2144" s="9" t="s">
        <v>657</v>
      </c>
      <c r="DU2144" s="9" t="s">
        <v>223</v>
      </c>
      <c r="DV2144" s="9" t="str">
        <f>VLOOKUP(DU2144,Metadata!$B$2:$C$7,2,FALSE)</f>
        <v>3 - 6 years</v>
      </c>
    </row>
    <row r="2145" spans="1:126">
      <c r="A2145" s="13">
        <v>2144</v>
      </c>
      <c r="B2145" s="9" t="s">
        <v>135</v>
      </c>
      <c r="C2145" s="9" t="str">
        <f>VLOOKUP(B2145,Metadata!$M$2:$N$6,2,FALSE)</f>
        <v>Permanent Employee</v>
      </c>
      <c r="D2145" s="9" t="s">
        <v>159</v>
      </c>
      <c r="E2145" s="9" t="s">
        <v>137</v>
      </c>
      <c r="F2145" s="9" t="s">
        <v>138</v>
      </c>
      <c r="G2145" s="9" t="s">
        <v>140</v>
      </c>
      <c r="H2145" s="9" t="str">
        <f>IF(G2145="","",VLOOKUP(G2145,Metadata!$J$2:$K$22,2,FALSE))</f>
        <v>Lisbon Metropolitan Area</v>
      </c>
      <c r="I2145" s="9" t="s">
        <v>138</v>
      </c>
      <c r="J2145" s="9" t="str">
        <f>IF(I2145="","",VLOOKUP(I2145,Metadata!$P$2:$Q$43,2,FALSE))</f>
        <v>Europe</v>
      </c>
      <c r="K2145" s="9" t="str">
        <f t="shared" si="0"/>
        <v>Portugal</v>
      </c>
      <c r="L2145" s="9" t="s">
        <v>140</v>
      </c>
      <c r="M2145" s="9" t="str">
        <f>IF(L2145="","",VLOOKUP(L2145,Metadata!$J$2:$K$22,2,FALSE))</f>
        <v>Lisbon Metropolitan Area</v>
      </c>
      <c r="N2145" s="9" t="s">
        <v>141</v>
      </c>
      <c r="O2145" s="9" t="s">
        <v>137</v>
      </c>
      <c r="P2145" s="9" t="s">
        <v>191</v>
      </c>
      <c r="Q2145" s="10" t="str">
        <f t="shared" si="1"/>
        <v>Remote Job (full or flexible)</v>
      </c>
      <c r="R2145" s="10">
        <v>7</v>
      </c>
      <c r="S2145" s="9" t="s">
        <v>143</v>
      </c>
      <c r="T2145" s="9" t="s">
        <v>137</v>
      </c>
      <c r="U2145" s="9" t="str">
        <f>IF(S2145&lt;&gt;"",S2145,IF(T2145&lt;&gt;"",VLOOKUP(T2145,Metadata!$S$2:$T$228,2,FALSE),""))</f>
        <v>Technical Team Leader</v>
      </c>
      <c r="V2145" s="9" t="s">
        <v>276</v>
      </c>
      <c r="W2145" s="9" t="s">
        <v>137</v>
      </c>
      <c r="X2145" s="9" t="s">
        <v>208</v>
      </c>
      <c r="Y2145" s="9" t="s">
        <v>137</v>
      </c>
      <c r="Z2145" s="9" t="s">
        <v>224</v>
      </c>
      <c r="AA2145" s="9" t="s">
        <v>165</v>
      </c>
      <c r="AB2145" s="9" t="s">
        <v>137</v>
      </c>
      <c r="AC2145" s="9" t="s">
        <v>147</v>
      </c>
      <c r="AD2145" s="9"/>
      <c r="AE2145" s="9" t="s">
        <v>194</v>
      </c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 t="s">
        <v>178</v>
      </c>
      <c r="BB2145" s="9"/>
      <c r="BC2145" s="9"/>
      <c r="BD2145" s="9"/>
      <c r="BE2145" s="9"/>
      <c r="BF2145" s="9"/>
      <c r="BG2145" s="9"/>
      <c r="BH2145" s="9"/>
      <c r="BI2145" s="9"/>
      <c r="BJ2145" s="9" t="s">
        <v>167</v>
      </c>
      <c r="BK2145" s="9" t="s">
        <v>198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10"/>
      <c r="CB2145" s="10" t="str">
        <f t="shared" si="5"/>
        <v/>
      </c>
      <c r="CC2145" s="10"/>
      <c r="CD2145" s="9" t="str">
        <f t="shared" si="2"/>
        <v/>
      </c>
      <c r="CE2145" s="9" t="s">
        <v>151</v>
      </c>
      <c r="CF2145" s="9" t="s">
        <v>245</v>
      </c>
      <c r="CG2145" s="9">
        <f>IF(CF2145="","",VLOOKUP(CF2145,Metadata!$D$2:$H$20,2,FALSE))</f>
        <v>42500</v>
      </c>
      <c r="CH2145" s="9">
        <f>IF(CF2145="","",VLOOKUP(CF2145,Metadata!$D$2:$H$20,4,FALSE))</f>
        <v>40000</v>
      </c>
      <c r="CI2145" s="9">
        <f>IF(CF2145="","",VLOOKUP(CF2145,Metadata!$D$2:$H$20,5,FALSE))</f>
        <v>45000</v>
      </c>
      <c r="CJ2145" s="9">
        <f t="shared" si="3"/>
        <v>42500</v>
      </c>
      <c r="CK2145" s="9" t="s">
        <v>153</v>
      </c>
      <c r="CL2145" s="10">
        <v>3</v>
      </c>
      <c r="CM2145" s="10">
        <v>4</v>
      </c>
      <c r="CN2145" s="10">
        <v>7</v>
      </c>
      <c r="CO2145" s="10">
        <v>6</v>
      </c>
      <c r="CP2145" s="10">
        <v>4</v>
      </c>
      <c r="CQ2145" s="10">
        <v>6</v>
      </c>
      <c r="CR2145" s="10">
        <v>7</v>
      </c>
      <c r="CS2145" s="10">
        <v>6</v>
      </c>
      <c r="CT2145" s="10">
        <v>6</v>
      </c>
      <c r="CU2145" s="10">
        <v>7</v>
      </c>
      <c r="CV2145" s="10">
        <v>5</v>
      </c>
      <c r="CW2145" s="10">
        <v>4</v>
      </c>
      <c r="CX2145" s="10">
        <v>7</v>
      </c>
      <c r="CY2145" s="10">
        <v>5</v>
      </c>
      <c r="CZ2145" s="10">
        <v>6</v>
      </c>
      <c r="DA2145" s="10">
        <v>1</v>
      </c>
      <c r="DB2145" s="10">
        <v>1</v>
      </c>
      <c r="DC2145" s="10">
        <v>7</v>
      </c>
      <c r="DD2145" s="10">
        <v>1</v>
      </c>
      <c r="DE2145" s="10">
        <v>6</v>
      </c>
      <c r="DF2145" s="10">
        <v>6</v>
      </c>
      <c r="DG2145" s="10">
        <v>1</v>
      </c>
      <c r="DH2145" s="10">
        <v>5</v>
      </c>
      <c r="DI2145" s="10">
        <v>7</v>
      </c>
      <c r="DJ2145" s="10">
        <v>1</v>
      </c>
      <c r="DK2145" s="10">
        <v>5</v>
      </c>
      <c r="DL2145" s="10">
        <v>3</v>
      </c>
      <c r="DM2145" s="9" t="s">
        <v>154</v>
      </c>
      <c r="DN2145" s="10">
        <v>1986</v>
      </c>
      <c r="DO2145" s="9">
        <f t="shared" si="8"/>
        <v>35</v>
      </c>
      <c r="DP2145" s="9" t="s">
        <v>155</v>
      </c>
      <c r="DQ2145" s="9" t="s">
        <v>156</v>
      </c>
      <c r="DR2145" s="9" t="s">
        <v>157</v>
      </c>
      <c r="DS2145" s="9" t="s">
        <v>137</v>
      </c>
      <c r="DT2145" s="9" t="s">
        <v>657</v>
      </c>
      <c r="DU2145" s="9" t="s">
        <v>158</v>
      </c>
      <c r="DV2145" s="9" t="str">
        <f>VLOOKUP(DU2145,Metadata!$B$2:$C$7,2,FALSE)</f>
        <v>6+ years</v>
      </c>
    </row>
    <row r="2146" spans="1:126">
      <c r="A2146" s="13">
        <v>2145</v>
      </c>
      <c r="B2146" s="9" t="s">
        <v>135</v>
      </c>
      <c r="C2146" s="9" t="str">
        <f>VLOOKUP(B2146,Metadata!$M$2:$N$6,2,FALSE)</f>
        <v>Permanent Employee</v>
      </c>
      <c r="D2146" s="9" t="s">
        <v>136</v>
      </c>
      <c r="E2146" s="9" t="s">
        <v>137</v>
      </c>
      <c r="F2146" s="9" t="s">
        <v>138</v>
      </c>
      <c r="G2146" s="9" t="s">
        <v>265</v>
      </c>
      <c r="H2146" s="9" t="str">
        <f>IF(G2146="","",VLOOKUP(G2146,Metadata!$J$2:$K$22,2,FALSE))</f>
        <v>Azores and Madeira</v>
      </c>
      <c r="I2146" s="9" t="s">
        <v>138</v>
      </c>
      <c r="J2146" s="9" t="str">
        <f>IF(I2146="","",VLOOKUP(I2146,Metadata!$P$2:$Q$43,2,FALSE))</f>
        <v>Europe</v>
      </c>
      <c r="K2146" s="9" t="str">
        <f t="shared" si="0"/>
        <v>Portugal</v>
      </c>
      <c r="L2146" s="9" t="s">
        <v>265</v>
      </c>
      <c r="M2146" s="9" t="str">
        <f>IF(L2146="","",VLOOKUP(L2146,Metadata!$J$2:$K$22,2,FALSE))</f>
        <v>Azores and Madeira</v>
      </c>
      <c r="N2146" s="9" t="s">
        <v>205</v>
      </c>
      <c r="O2146" s="9" t="s">
        <v>137</v>
      </c>
      <c r="P2146" s="9" t="s">
        <v>137</v>
      </c>
      <c r="Q2146" s="10" t="str">
        <f t="shared" si="1"/>
        <v>Full Office Job</v>
      </c>
      <c r="R2146" s="10">
        <v>7</v>
      </c>
      <c r="S2146" s="9" t="s">
        <v>161</v>
      </c>
      <c r="T2146" s="9" t="s">
        <v>137</v>
      </c>
      <c r="U2146" s="9" t="str">
        <f>IF(S2146&lt;&gt;"",S2146,IF(T2146&lt;&gt;"",VLOOKUP(T2146,Metadata!$S$2:$T$228,2,FALSE),""))</f>
        <v>Full-Stack Developer</v>
      </c>
      <c r="V2146" s="9" t="s">
        <v>234</v>
      </c>
      <c r="W2146" s="9" t="s">
        <v>137</v>
      </c>
      <c r="X2146" s="9" t="s">
        <v>145</v>
      </c>
      <c r="Y2146" s="9" t="s">
        <v>137</v>
      </c>
      <c r="Z2146" s="9" t="s">
        <v>218</v>
      </c>
      <c r="AA2146" s="9" t="s">
        <v>165</v>
      </c>
      <c r="AB2146" s="9" t="s">
        <v>253</v>
      </c>
      <c r="AC2146" s="9" t="s">
        <v>147</v>
      </c>
      <c r="AD2146" s="9"/>
      <c r="AE2146" s="9" t="s">
        <v>194</v>
      </c>
      <c r="AF2146" s="9"/>
      <c r="AG2146" s="9"/>
      <c r="AH2146" s="9"/>
      <c r="AI2146" s="9"/>
      <c r="AJ2146" s="9" t="s">
        <v>185</v>
      </c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 t="s">
        <v>178</v>
      </c>
      <c r="BB2146" s="9"/>
      <c r="BC2146" s="9"/>
      <c r="BD2146" s="9"/>
      <c r="BE2146" s="9"/>
      <c r="BF2146" s="9"/>
      <c r="BG2146" s="9"/>
      <c r="BH2146" s="9"/>
      <c r="BI2146" s="9"/>
      <c r="BJ2146" s="9" t="s">
        <v>167</v>
      </c>
      <c r="BK2146" s="9" t="s">
        <v>198</v>
      </c>
      <c r="BL2146" s="9" t="s">
        <v>199</v>
      </c>
      <c r="BM2146" s="9"/>
      <c r="BN2146" s="9"/>
      <c r="BO2146" s="9"/>
      <c r="BP2146" s="9"/>
      <c r="BQ2146" s="9"/>
      <c r="BR2146" s="9" t="s">
        <v>247</v>
      </c>
      <c r="BS2146" s="9"/>
      <c r="BT2146" s="9"/>
      <c r="BU2146" s="9"/>
      <c r="BV2146" s="9"/>
      <c r="BW2146" s="9"/>
      <c r="BX2146" s="9"/>
      <c r="BY2146" s="9"/>
      <c r="BZ2146" s="9"/>
      <c r="CA2146" s="10"/>
      <c r="CB2146" s="10" t="str">
        <f t="shared" si="5"/>
        <v/>
      </c>
      <c r="CC2146" s="10"/>
      <c r="CD2146" s="9" t="str">
        <f t="shared" si="2"/>
        <v/>
      </c>
      <c r="CE2146" s="9" t="s">
        <v>151</v>
      </c>
      <c r="CF2146" s="9" t="s">
        <v>220</v>
      </c>
      <c r="CG2146" s="9">
        <f>IF(CF2146="","",VLOOKUP(CF2146,Metadata!$D$2:$H$20,2,FALSE))</f>
        <v>27500</v>
      </c>
      <c r="CH2146" s="9">
        <f>IF(CF2146="","",VLOOKUP(CF2146,Metadata!$D$2:$H$20,4,FALSE))</f>
        <v>25000</v>
      </c>
      <c r="CI2146" s="9">
        <f>IF(CF2146="","",VLOOKUP(CF2146,Metadata!$D$2:$H$20,5,FALSE))</f>
        <v>30000</v>
      </c>
      <c r="CJ2146" s="9">
        <f t="shared" si="3"/>
        <v>27500</v>
      </c>
      <c r="CK2146" s="9" t="s">
        <v>153</v>
      </c>
      <c r="CL2146" s="10">
        <v>3</v>
      </c>
      <c r="CM2146" s="10">
        <v>3</v>
      </c>
      <c r="CN2146" s="10">
        <v>6</v>
      </c>
      <c r="CO2146" s="10">
        <v>5</v>
      </c>
      <c r="CP2146" s="10">
        <v>4</v>
      </c>
      <c r="CQ2146" s="10">
        <v>5</v>
      </c>
      <c r="CR2146" s="10">
        <v>7</v>
      </c>
      <c r="CS2146" s="10">
        <v>7</v>
      </c>
      <c r="CT2146" s="10">
        <v>5</v>
      </c>
      <c r="CU2146" s="10">
        <v>5</v>
      </c>
      <c r="CV2146" s="10">
        <v>5</v>
      </c>
      <c r="CW2146" s="10">
        <v>6</v>
      </c>
      <c r="CX2146" s="10">
        <v>5</v>
      </c>
      <c r="CY2146" s="10">
        <v>5</v>
      </c>
      <c r="CZ2146" s="10">
        <v>6</v>
      </c>
      <c r="DA2146" s="10">
        <v>4</v>
      </c>
      <c r="DB2146" s="10">
        <v>4</v>
      </c>
      <c r="DC2146" s="10">
        <v>6</v>
      </c>
      <c r="DD2146" s="10">
        <v>5</v>
      </c>
      <c r="DE2146" s="10">
        <v>7</v>
      </c>
      <c r="DF2146" s="10">
        <v>6</v>
      </c>
      <c r="DG2146" s="10">
        <v>7</v>
      </c>
      <c r="DH2146" s="10">
        <v>6</v>
      </c>
      <c r="DI2146" s="10">
        <v>4</v>
      </c>
      <c r="DJ2146" s="10">
        <v>4</v>
      </c>
      <c r="DK2146" s="10">
        <v>4</v>
      </c>
      <c r="DL2146" s="10">
        <v>3</v>
      </c>
      <c r="DM2146" s="9" t="s">
        <v>154</v>
      </c>
      <c r="DN2146" s="10">
        <v>1976</v>
      </c>
      <c r="DO2146" s="9">
        <f t="shared" si="8"/>
        <v>45</v>
      </c>
      <c r="DP2146" s="9" t="s">
        <v>155</v>
      </c>
      <c r="DQ2146" s="9" t="s">
        <v>202</v>
      </c>
      <c r="DR2146" s="9" t="s">
        <v>157</v>
      </c>
      <c r="DS2146" s="9" t="s">
        <v>137</v>
      </c>
      <c r="DT2146" s="9" t="s">
        <v>657</v>
      </c>
      <c r="DU2146" s="9" t="s">
        <v>158</v>
      </c>
      <c r="DV2146" s="9" t="str">
        <f>VLOOKUP(DU2146,Metadata!$B$2:$C$7,2,FALSE)</f>
        <v>6+ years</v>
      </c>
    </row>
    <row r="2147" spans="1:126">
      <c r="A2147" s="13">
        <v>2146</v>
      </c>
      <c r="B2147" s="9" t="s">
        <v>135</v>
      </c>
      <c r="C2147" s="9" t="str">
        <f>VLOOKUP(B2147,Metadata!$M$2:$N$6,2,FALSE)</f>
        <v>Permanent Employee</v>
      </c>
      <c r="D2147" s="9" t="s">
        <v>159</v>
      </c>
      <c r="E2147" s="9" t="s">
        <v>137</v>
      </c>
      <c r="F2147" s="9" t="s">
        <v>138</v>
      </c>
      <c r="G2147" s="9" t="s">
        <v>140</v>
      </c>
      <c r="H2147" s="9" t="str">
        <f>IF(G2147="","",VLOOKUP(G2147,Metadata!$J$2:$K$22,2,FALSE))</f>
        <v>Lisbon Metropolitan Area</v>
      </c>
      <c r="I2147" s="9" t="s">
        <v>138</v>
      </c>
      <c r="J2147" s="9" t="str">
        <f>IF(I2147="","",VLOOKUP(I2147,Metadata!$P$2:$Q$43,2,FALSE))</f>
        <v>Europe</v>
      </c>
      <c r="K2147" s="9" t="str">
        <f t="shared" si="0"/>
        <v>Portugal</v>
      </c>
      <c r="L2147" s="9" t="s">
        <v>140</v>
      </c>
      <c r="M2147" s="9" t="str">
        <f>IF(L2147="","",VLOOKUP(L2147,Metadata!$J$2:$K$22,2,FALSE))</f>
        <v>Lisbon Metropolitan Area</v>
      </c>
      <c r="N2147" s="9" t="s">
        <v>141</v>
      </c>
      <c r="O2147" s="9" t="s">
        <v>137</v>
      </c>
      <c r="P2147" s="9" t="s">
        <v>142</v>
      </c>
      <c r="Q2147" s="10" t="str">
        <f t="shared" si="1"/>
        <v>Full Office Job</v>
      </c>
      <c r="R2147" s="10">
        <v>7</v>
      </c>
      <c r="S2147" s="9" t="s">
        <v>260</v>
      </c>
      <c r="T2147" s="9" t="s">
        <v>137</v>
      </c>
      <c r="U2147" s="9" t="str">
        <f>IF(S2147&lt;&gt;"",S2147,IF(T2147&lt;&gt;"",VLOOKUP(T2147,Metadata!$S$2:$T$228,2,FALSE),""))</f>
        <v>DevOps Engineer</v>
      </c>
      <c r="V2147" s="9" t="s">
        <v>256</v>
      </c>
      <c r="W2147" s="9" t="s">
        <v>137</v>
      </c>
      <c r="X2147" s="9" t="s">
        <v>163</v>
      </c>
      <c r="Y2147" s="9" t="s">
        <v>137</v>
      </c>
      <c r="Z2147" s="9" t="s">
        <v>164</v>
      </c>
      <c r="AA2147" s="9" t="s">
        <v>165</v>
      </c>
      <c r="AB2147" s="9" t="s">
        <v>253</v>
      </c>
      <c r="AC2147" s="9"/>
      <c r="AD2147" s="9" t="s">
        <v>148</v>
      </c>
      <c r="AE2147" s="9"/>
      <c r="AF2147" s="9" t="s">
        <v>243</v>
      </c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 t="s">
        <v>178</v>
      </c>
      <c r="BB2147" s="9"/>
      <c r="BC2147" s="9"/>
      <c r="BD2147" s="9"/>
      <c r="BE2147" s="9"/>
      <c r="BF2147" s="9"/>
      <c r="BG2147" s="9"/>
      <c r="BH2147" s="9"/>
      <c r="BI2147" s="9"/>
      <c r="BJ2147" s="9" t="s">
        <v>167</v>
      </c>
      <c r="BK2147" s="9"/>
      <c r="BL2147" s="9"/>
      <c r="BM2147" s="9"/>
      <c r="BN2147" s="9" t="s">
        <v>186</v>
      </c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10"/>
      <c r="CB2147" s="10" t="str">
        <f t="shared" si="5"/>
        <v/>
      </c>
      <c r="CC2147" s="10"/>
      <c r="CD2147" s="9" t="str">
        <f t="shared" si="2"/>
        <v/>
      </c>
      <c r="CE2147" s="9" t="s">
        <v>168</v>
      </c>
      <c r="CF2147" s="9" t="s">
        <v>254</v>
      </c>
      <c r="CG2147" s="9">
        <f>IF(CF2147="","",VLOOKUP(CF2147,Metadata!$D$2:$H$20,2,FALSE))</f>
        <v>37500</v>
      </c>
      <c r="CH2147" s="9">
        <f>IF(CF2147="","",VLOOKUP(CF2147,Metadata!$D$2:$H$20,4,FALSE))</f>
        <v>35000</v>
      </c>
      <c r="CI2147" s="9">
        <f>IF(CF2147="","",VLOOKUP(CF2147,Metadata!$D$2:$H$20,5,FALSE))</f>
        <v>40000</v>
      </c>
      <c r="CJ2147" s="9">
        <f t="shared" si="3"/>
        <v>37500</v>
      </c>
      <c r="CK2147" s="9" t="s">
        <v>153</v>
      </c>
      <c r="CL2147" s="10">
        <v>4</v>
      </c>
      <c r="CM2147" s="10">
        <v>2</v>
      </c>
      <c r="CN2147" s="10">
        <v>7</v>
      </c>
      <c r="CO2147" s="10">
        <v>5</v>
      </c>
      <c r="CP2147" s="10">
        <v>7</v>
      </c>
      <c r="CQ2147" s="10">
        <v>7</v>
      </c>
      <c r="CR2147" s="10">
        <v>5</v>
      </c>
      <c r="CS2147" s="10">
        <v>7</v>
      </c>
      <c r="CT2147" s="10">
        <v>7</v>
      </c>
      <c r="CU2147" s="10">
        <v>7</v>
      </c>
      <c r="CV2147" s="10">
        <v>5</v>
      </c>
      <c r="CW2147" s="10">
        <v>5</v>
      </c>
      <c r="CX2147" s="10">
        <v>6</v>
      </c>
      <c r="CY2147" s="10">
        <v>5</v>
      </c>
      <c r="CZ2147" s="10">
        <v>7</v>
      </c>
      <c r="DA2147" s="10">
        <v>4</v>
      </c>
      <c r="DB2147" s="10">
        <v>4</v>
      </c>
      <c r="DC2147" s="10">
        <v>7</v>
      </c>
      <c r="DD2147" s="10">
        <v>4</v>
      </c>
      <c r="DE2147" s="10">
        <v>7</v>
      </c>
      <c r="DF2147" s="10">
        <v>7</v>
      </c>
      <c r="DG2147" s="10">
        <v>4</v>
      </c>
      <c r="DH2147" s="10">
        <v>7</v>
      </c>
      <c r="DI2147" s="10">
        <v>7</v>
      </c>
      <c r="DJ2147" s="10">
        <v>4</v>
      </c>
      <c r="DK2147" s="10">
        <v>5</v>
      </c>
      <c r="DL2147" s="10">
        <v>6</v>
      </c>
      <c r="DM2147" s="9" t="s">
        <v>154</v>
      </c>
      <c r="DN2147" s="10">
        <v>1986</v>
      </c>
      <c r="DO2147" s="9">
        <f t="shared" si="8"/>
        <v>35</v>
      </c>
      <c r="DP2147" s="9" t="s">
        <v>155</v>
      </c>
      <c r="DQ2147" s="9" t="s">
        <v>156</v>
      </c>
      <c r="DR2147" s="9" t="s">
        <v>157</v>
      </c>
      <c r="DS2147" s="9" t="s">
        <v>137</v>
      </c>
      <c r="DT2147" s="9" t="s">
        <v>657</v>
      </c>
      <c r="DU2147" s="9" t="s">
        <v>203</v>
      </c>
      <c r="DV2147" s="9" t="str">
        <f>VLOOKUP(DU2147,Metadata!$B$2:$C$7,2,FALSE)</f>
        <v>6+ years</v>
      </c>
    </row>
    <row r="2148" spans="1:126">
      <c r="A2148" s="13">
        <v>2147</v>
      </c>
      <c r="B2148" s="9" t="s">
        <v>135</v>
      </c>
      <c r="C2148" s="9" t="str">
        <f>VLOOKUP(B2148,Metadata!$M$2:$N$6,2,FALSE)</f>
        <v>Permanent Employee</v>
      </c>
      <c r="D2148" s="9" t="s">
        <v>136</v>
      </c>
      <c r="E2148" s="9" t="s">
        <v>137</v>
      </c>
      <c r="F2148" s="9" t="s">
        <v>138</v>
      </c>
      <c r="G2148" s="9" t="s">
        <v>172</v>
      </c>
      <c r="H2148" s="9" t="str">
        <f>IF(G2148="","",VLOOKUP(G2148,Metadata!$J$2:$K$22,2,FALSE))</f>
        <v>Porto Metropolitan Area</v>
      </c>
      <c r="I2148" s="9" t="s">
        <v>292</v>
      </c>
      <c r="J2148" s="9" t="str">
        <f>IF(I2148="","",VLOOKUP(I2148,Metadata!$P$2:$Q$43,2,FALSE))</f>
        <v>North America</v>
      </c>
      <c r="K2148" s="9" t="str">
        <f t="shared" si="0"/>
        <v>International</v>
      </c>
      <c r="L2148" s="9" t="s">
        <v>137</v>
      </c>
      <c r="M2148" s="9" t="str">
        <f>IF(L2148="","",VLOOKUP(L2148,Metadata!$J$2:$K$22,2,FALSE))</f>
        <v/>
      </c>
      <c r="N2148" s="9" t="s">
        <v>141</v>
      </c>
      <c r="O2148" s="9" t="s">
        <v>137</v>
      </c>
      <c r="P2148" s="9" t="s">
        <v>191</v>
      </c>
      <c r="Q2148" s="10" t="str">
        <f t="shared" si="1"/>
        <v>Remote Job (full or flexible)</v>
      </c>
      <c r="R2148" s="10">
        <v>6</v>
      </c>
      <c r="S2148" s="9" t="s">
        <v>216</v>
      </c>
      <c r="T2148" s="9" t="s">
        <v>137</v>
      </c>
      <c r="U2148" s="9" t="str">
        <f>IF(S2148&lt;&gt;"",S2148,IF(T2148&lt;&gt;"",VLOOKUP(T2148,Metadata!$S$2:$T$228,2,FALSE),""))</f>
        <v>Front-End Developer</v>
      </c>
      <c r="V2148" s="9" t="s">
        <v>276</v>
      </c>
      <c r="W2148" s="9" t="s">
        <v>137</v>
      </c>
      <c r="X2148" s="9" t="s">
        <v>242</v>
      </c>
      <c r="Y2148" s="9" t="s">
        <v>137</v>
      </c>
      <c r="Z2148" s="9" t="s">
        <v>184</v>
      </c>
      <c r="AA2148" s="9" t="s">
        <v>165</v>
      </c>
      <c r="AB2148" s="9" t="s">
        <v>137</v>
      </c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 t="s">
        <v>186</v>
      </c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10"/>
      <c r="CB2148" s="10" t="str">
        <f t="shared" si="5"/>
        <v/>
      </c>
      <c r="CC2148" s="10"/>
      <c r="CD2148" s="9" t="str">
        <f t="shared" si="2"/>
        <v/>
      </c>
      <c r="CE2148" s="9" t="s">
        <v>232</v>
      </c>
      <c r="CF2148" s="9" t="s">
        <v>337</v>
      </c>
      <c r="CG2148" s="9">
        <f>IF(CF2148="","",VLOOKUP(CF2148,Metadata!$D$2:$H$20,2,FALSE))</f>
        <v>67500</v>
      </c>
      <c r="CH2148" s="9">
        <f>IF(CF2148="","",VLOOKUP(CF2148,Metadata!$D$2:$H$20,4,FALSE))</f>
        <v>65000</v>
      </c>
      <c r="CI2148" s="9">
        <f>IF(CF2148="","",VLOOKUP(CF2148,Metadata!$D$2:$H$20,5,FALSE))</f>
        <v>70000</v>
      </c>
      <c r="CJ2148" s="9">
        <f t="shared" si="3"/>
        <v>67500</v>
      </c>
      <c r="CK2148" s="9" t="s">
        <v>189</v>
      </c>
      <c r="CL2148" s="10">
        <v>7</v>
      </c>
      <c r="CM2148" s="10">
        <v>4</v>
      </c>
      <c r="CN2148" s="10">
        <v>6</v>
      </c>
      <c r="CO2148" s="10">
        <v>6</v>
      </c>
      <c r="CP2148" s="10">
        <v>4</v>
      </c>
      <c r="CQ2148" s="10">
        <v>5</v>
      </c>
      <c r="CR2148" s="10">
        <v>7</v>
      </c>
      <c r="CS2148" s="10">
        <v>7</v>
      </c>
      <c r="CT2148" s="10">
        <v>7</v>
      </c>
      <c r="CU2148" s="10">
        <v>7</v>
      </c>
      <c r="CV2148" s="10">
        <v>7</v>
      </c>
      <c r="CW2148" s="10">
        <v>5</v>
      </c>
      <c r="CX2148" s="10">
        <v>7</v>
      </c>
      <c r="CY2148" s="10">
        <v>6</v>
      </c>
      <c r="CZ2148" s="10">
        <v>6</v>
      </c>
      <c r="DA2148" s="10">
        <v>5</v>
      </c>
      <c r="DB2148" s="10">
        <v>5</v>
      </c>
      <c r="DC2148" s="10">
        <v>7</v>
      </c>
      <c r="DD2148" s="10">
        <v>4</v>
      </c>
      <c r="DE2148" s="10">
        <v>7</v>
      </c>
      <c r="DF2148" s="10">
        <v>7</v>
      </c>
      <c r="DG2148" s="10">
        <v>7</v>
      </c>
      <c r="DH2148" s="10">
        <v>6</v>
      </c>
      <c r="DI2148" s="10">
        <v>4</v>
      </c>
      <c r="DJ2148" s="10">
        <v>6</v>
      </c>
      <c r="DK2148" s="10">
        <v>6</v>
      </c>
      <c r="DL2148" s="10">
        <v>7</v>
      </c>
      <c r="DM2148" s="9" t="s">
        <v>154</v>
      </c>
      <c r="DN2148" s="10">
        <v>1984</v>
      </c>
      <c r="DO2148" s="9">
        <f t="shared" si="8"/>
        <v>37</v>
      </c>
      <c r="DP2148" s="9" t="s">
        <v>155</v>
      </c>
      <c r="DQ2148" s="9" t="s">
        <v>156</v>
      </c>
      <c r="DR2148" s="9" t="s">
        <v>157</v>
      </c>
      <c r="DS2148" s="9" t="s">
        <v>137</v>
      </c>
      <c r="DT2148" s="9" t="s">
        <v>657</v>
      </c>
      <c r="DU2148" s="9" t="s">
        <v>158</v>
      </c>
      <c r="DV2148" s="9" t="str">
        <f>VLOOKUP(DU2148,Metadata!$B$2:$C$7,2,FALSE)</f>
        <v>6+ years</v>
      </c>
    </row>
    <row r="2149" spans="1:126">
      <c r="A2149" s="13">
        <v>2148</v>
      </c>
      <c r="B2149" s="9" t="s">
        <v>135</v>
      </c>
      <c r="C2149" s="9" t="str">
        <f>VLOOKUP(B2149,Metadata!$M$2:$N$6,2,FALSE)</f>
        <v>Permanent Employee</v>
      </c>
      <c r="D2149" s="9" t="s">
        <v>159</v>
      </c>
      <c r="E2149" s="9" t="s">
        <v>137</v>
      </c>
      <c r="F2149" s="9" t="s">
        <v>138</v>
      </c>
      <c r="G2149" s="9" t="s">
        <v>140</v>
      </c>
      <c r="H2149" s="9" t="str">
        <f>IF(G2149="","",VLOOKUP(G2149,Metadata!$J$2:$K$22,2,FALSE))</f>
        <v>Lisbon Metropolitan Area</v>
      </c>
      <c r="I2149" s="9" t="s">
        <v>138</v>
      </c>
      <c r="J2149" s="9" t="str">
        <f>IF(I2149="","",VLOOKUP(I2149,Metadata!$P$2:$Q$43,2,FALSE))</f>
        <v>Europe</v>
      </c>
      <c r="K2149" s="9" t="str">
        <f t="shared" si="0"/>
        <v>Portugal</v>
      </c>
      <c r="L2149" s="9" t="s">
        <v>140</v>
      </c>
      <c r="M2149" s="9" t="str">
        <f>IF(L2149="","",VLOOKUP(L2149,Metadata!$J$2:$K$22,2,FALSE))</f>
        <v>Lisbon Metropolitan Area</v>
      </c>
      <c r="N2149" s="9" t="s">
        <v>141</v>
      </c>
      <c r="O2149" s="9" t="s">
        <v>137</v>
      </c>
      <c r="P2149" s="9" t="s">
        <v>142</v>
      </c>
      <c r="Q2149" s="10" t="str">
        <f t="shared" si="1"/>
        <v>Full Office Job</v>
      </c>
      <c r="R2149" s="10">
        <v>4</v>
      </c>
      <c r="S2149" s="9" t="s">
        <v>161</v>
      </c>
      <c r="T2149" s="9" t="s">
        <v>137</v>
      </c>
      <c r="U2149" s="9" t="str">
        <f>IF(S2149&lt;&gt;"",S2149,IF(T2149&lt;&gt;"",VLOOKUP(T2149,Metadata!$S$2:$T$228,2,FALSE),""))</f>
        <v>Full-Stack Developer</v>
      </c>
      <c r="V2149" s="9" t="s">
        <v>276</v>
      </c>
      <c r="W2149" s="9" t="s">
        <v>137</v>
      </c>
      <c r="X2149" s="9" t="s">
        <v>269</v>
      </c>
      <c r="Y2149" s="9" t="s">
        <v>137</v>
      </c>
      <c r="Z2149" s="9" t="s">
        <v>184</v>
      </c>
      <c r="AA2149" s="9" t="s">
        <v>137</v>
      </c>
      <c r="AB2149" s="9" t="s">
        <v>137</v>
      </c>
      <c r="AC2149" s="9"/>
      <c r="AD2149" s="9"/>
      <c r="AE2149" s="9" t="s">
        <v>194</v>
      </c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198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10"/>
      <c r="CB2149" s="10" t="str">
        <f t="shared" si="5"/>
        <v/>
      </c>
      <c r="CC2149" s="10"/>
      <c r="CD2149" s="9" t="str">
        <f t="shared" si="2"/>
        <v/>
      </c>
      <c r="CE2149" s="9" t="s">
        <v>232</v>
      </c>
      <c r="CF2149" s="9" t="s">
        <v>245</v>
      </c>
      <c r="CG2149" s="9">
        <f>IF(CF2149="","",VLOOKUP(CF2149,Metadata!$D$2:$H$20,2,FALSE))</f>
        <v>42500</v>
      </c>
      <c r="CH2149" s="9">
        <f>IF(CF2149="","",VLOOKUP(CF2149,Metadata!$D$2:$H$20,4,FALSE))</f>
        <v>40000</v>
      </c>
      <c r="CI2149" s="9">
        <f>IF(CF2149="","",VLOOKUP(CF2149,Metadata!$D$2:$H$20,5,FALSE))</f>
        <v>45000</v>
      </c>
      <c r="CJ2149" s="9">
        <f t="shared" si="3"/>
        <v>42500</v>
      </c>
      <c r="CK2149" s="9" t="s">
        <v>153</v>
      </c>
      <c r="CL2149" s="10">
        <v>6</v>
      </c>
      <c r="CM2149" s="10">
        <v>1</v>
      </c>
      <c r="CN2149" s="10">
        <v>5</v>
      </c>
      <c r="CO2149" s="10">
        <v>4</v>
      </c>
      <c r="CP2149" s="10">
        <v>6</v>
      </c>
      <c r="CQ2149" s="10">
        <v>4</v>
      </c>
      <c r="CR2149" s="10">
        <v>4</v>
      </c>
      <c r="CS2149" s="10">
        <v>7</v>
      </c>
      <c r="CT2149" s="10">
        <v>4</v>
      </c>
      <c r="CU2149" s="10">
        <v>5</v>
      </c>
      <c r="CV2149" s="10">
        <v>4</v>
      </c>
      <c r="CW2149" s="10">
        <v>4</v>
      </c>
      <c r="CX2149" s="10">
        <v>6</v>
      </c>
      <c r="CY2149" s="10">
        <v>4</v>
      </c>
      <c r="CZ2149" s="10">
        <v>4</v>
      </c>
      <c r="DA2149" s="10">
        <v>5</v>
      </c>
      <c r="DB2149" s="10">
        <v>5</v>
      </c>
      <c r="DC2149" s="10">
        <v>5</v>
      </c>
      <c r="DD2149" s="10">
        <v>5</v>
      </c>
      <c r="DE2149" s="10">
        <v>6</v>
      </c>
      <c r="DF2149" s="10">
        <v>7</v>
      </c>
      <c r="DG2149" s="10">
        <v>2</v>
      </c>
      <c r="DH2149" s="10">
        <v>5</v>
      </c>
      <c r="DI2149" s="10">
        <v>4</v>
      </c>
      <c r="DJ2149" s="10">
        <v>1</v>
      </c>
      <c r="DK2149" s="10">
        <v>4</v>
      </c>
      <c r="DL2149" s="10">
        <v>5</v>
      </c>
      <c r="DM2149" s="9" t="s">
        <v>154</v>
      </c>
      <c r="DN2149" s="10">
        <v>1979</v>
      </c>
      <c r="DO2149" s="9">
        <f t="shared" si="8"/>
        <v>42</v>
      </c>
      <c r="DP2149" s="9" t="s">
        <v>155</v>
      </c>
      <c r="DQ2149" s="9" t="s">
        <v>156</v>
      </c>
      <c r="DR2149" s="9" t="s">
        <v>170</v>
      </c>
      <c r="DS2149" s="9" t="s">
        <v>137</v>
      </c>
      <c r="DT2149" s="9" t="s">
        <v>657</v>
      </c>
      <c r="DU2149" s="9" t="s">
        <v>158</v>
      </c>
      <c r="DV2149" s="9" t="str">
        <f>VLOOKUP(DU2149,Metadata!$B$2:$C$7,2,FALSE)</f>
        <v>6+ years</v>
      </c>
    </row>
    <row r="2150" spans="1:126">
      <c r="A2150" s="13">
        <v>2149</v>
      </c>
      <c r="B2150" s="9" t="s">
        <v>135</v>
      </c>
      <c r="C2150" s="9" t="str">
        <f>VLOOKUP(B2150,Metadata!$M$2:$N$6,2,FALSE)</f>
        <v>Permanent Employee</v>
      </c>
      <c r="D2150" s="9" t="s">
        <v>159</v>
      </c>
      <c r="E2150" s="9" t="s">
        <v>137</v>
      </c>
      <c r="F2150" s="9" t="s">
        <v>138</v>
      </c>
      <c r="G2150" s="9" t="s">
        <v>275</v>
      </c>
      <c r="H2150" s="9" t="str">
        <f>IF(G2150="","",VLOOKUP(G2150,Metadata!$J$2:$K$22,2,FALSE))</f>
        <v>Centre</v>
      </c>
      <c r="I2150" s="9" t="s">
        <v>138</v>
      </c>
      <c r="J2150" s="9" t="str">
        <f>IF(I2150="","",VLOOKUP(I2150,Metadata!$P$2:$Q$43,2,FALSE))</f>
        <v>Europe</v>
      </c>
      <c r="K2150" s="9" t="str">
        <f t="shared" si="0"/>
        <v>Portugal</v>
      </c>
      <c r="L2150" s="9" t="s">
        <v>160</v>
      </c>
      <c r="M2150" s="9" t="str">
        <f>IF(L2150="","",VLOOKUP(L2150,Metadata!$J$2:$K$22,2,FALSE))</f>
        <v>Centre</v>
      </c>
      <c r="N2150" s="9" t="s">
        <v>141</v>
      </c>
      <c r="O2150" s="9" t="s">
        <v>137</v>
      </c>
      <c r="P2150" s="9" t="s">
        <v>191</v>
      </c>
      <c r="Q2150" s="10" t="str">
        <f t="shared" si="1"/>
        <v>Remote Job (full or flexible)</v>
      </c>
      <c r="R2150" s="10">
        <v>7</v>
      </c>
      <c r="S2150" s="9" t="s">
        <v>161</v>
      </c>
      <c r="T2150" s="9" t="s">
        <v>137</v>
      </c>
      <c r="U2150" s="9" t="str">
        <f>IF(S2150&lt;&gt;"",S2150,IF(T2150&lt;&gt;"",VLOOKUP(T2150,Metadata!$S$2:$T$228,2,FALSE),""))</f>
        <v>Full-Stack Developer</v>
      </c>
      <c r="V2150" s="9" t="s">
        <v>261</v>
      </c>
      <c r="W2150" s="9" t="s">
        <v>137</v>
      </c>
      <c r="X2150" s="9" t="s">
        <v>242</v>
      </c>
      <c r="Y2150" s="9" t="s">
        <v>137</v>
      </c>
      <c r="Z2150" s="9" t="s">
        <v>146</v>
      </c>
      <c r="AA2150" s="9" t="s">
        <v>137</v>
      </c>
      <c r="AB2150" s="9" t="s">
        <v>137</v>
      </c>
      <c r="AC2150" s="9" t="s">
        <v>147</v>
      </c>
      <c r="AD2150" s="9" t="s">
        <v>148</v>
      </c>
      <c r="AE2150" s="9"/>
      <c r="AF2150" s="9"/>
      <c r="AG2150" s="9"/>
      <c r="AH2150" s="9"/>
      <c r="AI2150" s="9"/>
      <c r="AJ2150" s="9" t="s">
        <v>185</v>
      </c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 t="s">
        <v>186</v>
      </c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10"/>
      <c r="CB2150" s="10" t="str">
        <f t="shared" si="5"/>
        <v/>
      </c>
      <c r="CC2150" s="10"/>
      <c r="CD2150" s="9" t="str">
        <f t="shared" si="2"/>
        <v/>
      </c>
      <c r="CE2150" s="9" t="s">
        <v>232</v>
      </c>
      <c r="CF2150" s="9" t="s">
        <v>254</v>
      </c>
      <c r="CG2150" s="9">
        <f>IF(CF2150="","",VLOOKUP(CF2150,Metadata!$D$2:$H$20,2,FALSE))</f>
        <v>37500</v>
      </c>
      <c r="CH2150" s="9">
        <f>IF(CF2150="","",VLOOKUP(CF2150,Metadata!$D$2:$H$20,4,FALSE))</f>
        <v>35000</v>
      </c>
      <c r="CI2150" s="9">
        <f>IF(CF2150="","",VLOOKUP(CF2150,Metadata!$D$2:$H$20,5,FALSE))</f>
        <v>40000</v>
      </c>
      <c r="CJ2150" s="9">
        <f t="shared" si="3"/>
        <v>37500</v>
      </c>
      <c r="CK2150" s="9" t="s">
        <v>189</v>
      </c>
      <c r="CL2150" s="10">
        <v>6</v>
      </c>
      <c r="CM2150" s="10">
        <v>1</v>
      </c>
      <c r="CN2150" s="10">
        <v>7</v>
      </c>
      <c r="CO2150" s="10">
        <v>6</v>
      </c>
      <c r="CP2150" s="10">
        <v>5</v>
      </c>
      <c r="CQ2150" s="10">
        <v>5</v>
      </c>
      <c r="CR2150" s="10">
        <v>7</v>
      </c>
      <c r="CS2150" s="10">
        <v>7</v>
      </c>
      <c r="CT2150" s="10">
        <v>6</v>
      </c>
      <c r="CU2150" s="10">
        <v>6</v>
      </c>
      <c r="CV2150" s="10">
        <v>5</v>
      </c>
      <c r="CW2150" s="10">
        <v>5</v>
      </c>
      <c r="CX2150" s="10">
        <v>7</v>
      </c>
      <c r="CY2150" s="10">
        <v>6</v>
      </c>
      <c r="CZ2150" s="10">
        <v>6</v>
      </c>
      <c r="DA2150" s="10">
        <v>1</v>
      </c>
      <c r="DB2150" s="10">
        <v>1</v>
      </c>
      <c r="DC2150" s="10">
        <v>5</v>
      </c>
      <c r="DD2150" s="10">
        <v>1</v>
      </c>
      <c r="DE2150" s="10">
        <v>5</v>
      </c>
      <c r="DF2150" s="10">
        <v>6</v>
      </c>
      <c r="DG2150" s="10">
        <v>6</v>
      </c>
      <c r="DH2150" s="10">
        <v>6</v>
      </c>
      <c r="DI2150" s="10">
        <v>6</v>
      </c>
      <c r="DJ2150" s="10">
        <v>5</v>
      </c>
      <c r="DK2150" s="10">
        <v>6</v>
      </c>
      <c r="DL2150" s="10">
        <v>5</v>
      </c>
      <c r="DM2150" s="9" t="s">
        <v>154</v>
      </c>
      <c r="DN2150" s="10">
        <v>1988</v>
      </c>
      <c r="DO2150" s="9">
        <f t="shared" si="8"/>
        <v>33</v>
      </c>
      <c r="DP2150" s="9" t="s">
        <v>155</v>
      </c>
      <c r="DQ2150" s="9" t="s">
        <v>202</v>
      </c>
      <c r="DR2150" s="9" t="s">
        <v>157</v>
      </c>
      <c r="DS2150" s="9" t="s">
        <v>137</v>
      </c>
      <c r="DT2150" s="9" t="s">
        <v>657</v>
      </c>
      <c r="DU2150" s="9" t="s">
        <v>203</v>
      </c>
      <c r="DV2150" s="9" t="str">
        <f>VLOOKUP(DU2150,Metadata!$B$2:$C$7,2,FALSE)</f>
        <v>6+ years</v>
      </c>
    </row>
    <row r="2151" spans="1:126">
      <c r="A2151" s="13">
        <v>2150</v>
      </c>
      <c r="B2151" s="9" t="s">
        <v>135</v>
      </c>
      <c r="C2151" s="9" t="str">
        <f>VLOOKUP(B2151,Metadata!$M$2:$N$6,2,FALSE)</f>
        <v>Permanent Employee</v>
      </c>
      <c r="D2151" s="9" t="s">
        <v>159</v>
      </c>
      <c r="E2151" s="9" t="s">
        <v>137</v>
      </c>
      <c r="F2151" s="9" t="s">
        <v>138</v>
      </c>
      <c r="G2151" s="9" t="s">
        <v>160</v>
      </c>
      <c r="H2151" s="9" t="str">
        <f>IF(G2151="","",VLOOKUP(G2151,Metadata!$J$2:$K$22,2,FALSE))</f>
        <v>Centre</v>
      </c>
      <c r="I2151" s="9" t="s">
        <v>138</v>
      </c>
      <c r="J2151" s="9" t="str">
        <f>IF(I2151="","",VLOOKUP(I2151,Metadata!$P$2:$Q$43,2,FALSE))</f>
        <v>Europe</v>
      </c>
      <c r="K2151" s="9" t="str">
        <f t="shared" si="0"/>
        <v>Portugal</v>
      </c>
      <c r="L2151" s="9" t="s">
        <v>160</v>
      </c>
      <c r="M2151" s="9" t="str">
        <f>IF(L2151="","",VLOOKUP(L2151,Metadata!$J$2:$K$22,2,FALSE))</f>
        <v>Centre</v>
      </c>
      <c r="N2151" s="9" t="s">
        <v>214</v>
      </c>
      <c r="O2151" s="9" t="s">
        <v>136</v>
      </c>
      <c r="P2151" s="9" t="s">
        <v>191</v>
      </c>
      <c r="Q2151" s="10" t="str">
        <f t="shared" si="1"/>
        <v>Remote Job (full or flexible)</v>
      </c>
      <c r="R2151" s="10">
        <v>5</v>
      </c>
      <c r="S2151" s="9" t="s">
        <v>229</v>
      </c>
      <c r="T2151" s="9" t="s">
        <v>137</v>
      </c>
      <c r="U2151" s="9" t="str">
        <f>IF(S2151&lt;&gt;"",S2151,IF(T2151&lt;&gt;"",VLOOKUP(T2151,Metadata!$S$2:$T$228,2,FALSE),""))</f>
        <v>Project Manager</v>
      </c>
      <c r="V2151" s="9" t="s">
        <v>256</v>
      </c>
      <c r="W2151" s="9" t="s">
        <v>137</v>
      </c>
      <c r="X2151" s="9" t="s">
        <v>175</v>
      </c>
      <c r="Y2151" s="9" t="s">
        <v>137</v>
      </c>
      <c r="Z2151" s="9" t="s">
        <v>164</v>
      </c>
      <c r="AA2151" s="9" t="s">
        <v>137</v>
      </c>
      <c r="AB2151" s="9" t="s">
        <v>137</v>
      </c>
      <c r="AC2151" s="9"/>
      <c r="AD2151" s="9"/>
      <c r="AE2151" s="9"/>
      <c r="AF2151" s="9" t="s">
        <v>243</v>
      </c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 t="s">
        <v>149</v>
      </c>
      <c r="AS2151" s="9" t="s">
        <v>411</v>
      </c>
      <c r="AT2151" s="9"/>
      <c r="AU2151" s="9"/>
      <c r="AV2151" s="9"/>
      <c r="AW2151" s="9"/>
      <c r="AX2151" s="9"/>
      <c r="AY2151" s="9"/>
      <c r="AZ2151" s="9"/>
      <c r="BA2151" s="9" t="s">
        <v>178</v>
      </c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198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10"/>
      <c r="CB2151" s="10" t="str">
        <f t="shared" si="5"/>
        <v/>
      </c>
      <c r="CC2151" s="10"/>
      <c r="CD2151" s="9" t="str">
        <f t="shared" si="2"/>
        <v/>
      </c>
      <c r="CE2151" s="9" t="s">
        <v>151</v>
      </c>
      <c r="CF2151" s="9" t="s">
        <v>220</v>
      </c>
      <c r="CG2151" s="9">
        <f>IF(CF2151="","",VLOOKUP(CF2151,Metadata!$D$2:$H$20,2,FALSE))</f>
        <v>27500</v>
      </c>
      <c r="CH2151" s="9">
        <f>IF(CF2151="","",VLOOKUP(CF2151,Metadata!$D$2:$H$20,4,FALSE))</f>
        <v>25000</v>
      </c>
      <c r="CI2151" s="9">
        <f>IF(CF2151="","",VLOOKUP(CF2151,Metadata!$D$2:$H$20,5,FALSE))</f>
        <v>30000</v>
      </c>
      <c r="CJ2151" s="9">
        <f t="shared" si="3"/>
        <v>27500</v>
      </c>
      <c r="CK2151" s="9" t="s">
        <v>221</v>
      </c>
      <c r="CL2151" s="10">
        <v>7</v>
      </c>
      <c r="CM2151" s="10">
        <v>1</v>
      </c>
      <c r="CN2151" s="10">
        <v>7</v>
      </c>
      <c r="CO2151" s="10">
        <v>7</v>
      </c>
      <c r="CP2151" s="10">
        <v>7</v>
      </c>
      <c r="CQ2151" s="10">
        <v>7</v>
      </c>
      <c r="CR2151" s="10">
        <v>6</v>
      </c>
      <c r="CS2151" s="10">
        <v>7</v>
      </c>
      <c r="CT2151" s="10">
        <v>7</v>
      </c>
      <c r="CU2151" s="10">
        <v>6</v>
      </c>
      <c r="CV2151" s="10">
        <v>6</v>
      </c>
      <c r="CW2151" s="10">
        <v>5</v>
      </c>
      <c r="CX2151" s="10">
        <v>7</v>
      </c>
      <c r="CY2151" s="10">
        <v>6</v>
      </c>
      <c r="CZ2151" s="10">
        <v>6</v>
      </c>
      <c r="DA2151" s="10">
        <v>5</v>
      </c>
      <c r="DB2151" s="10">
        <v>5</v>
      </c>
      <c r="DC2151" s="10">
        <v>6</v>
      </c>
      <c r="DD2151" s="10">
        <v>5</v>
      </c>
      <c r="DE2151" s="10">
        <v>7</v>
      </c>
      <c r="DF2151" s="10">
        <v>7</v>
      </c>
      <c r="DG2151" s="10">
        <v>6</v>
      </c>
      <c r="DH2151" s="10">
        <v>6</v>
      </c>
      <c r="DI2151" s="10">
        <v>7</v>
      </c>
      <c r="DJ2151" s="10">
        <v>6</v>
      </c>
      <c r="DK2151" s="10">
        <v>7</v>
      </c>
      <c r="DL2151" s="10">
        <v>6</v>
      </c>
      <c r="DM2151" s="9" t="s">
        <v>154</v>
      </c>
      <c r="DN2151" s="10">
        <v>1983</v>
      </c>
      <c r="DO2151" s="9">
        <f t="shared" si="8"/>
        <v>38</v>
      </c>
      <c r="DP2151" s="9" t="s">
        <v>155</v>
      </c>
      <c r="DQ2151" s="9" t="s">
        <v>156</v>
      </c>
      <c r="DR2151" s="9" t="s">
        <v>170</v>
      </c>
      <c r="DS2151" s="9" t="s">
        <v>137</v>
      </c>
      <c r="DT2151" s="9" t="s">
        <v>657</v>
      </c>
      <c r="DU2151" s="9" t="s">
        <v>158</v>
      </c>
      <c r="DV2151" s="9" t="str">
        <f>VLOOKUP(DU2151,Metadata!$B$2:$C$7,2,FALSE)</f>
        <v>6+ years</v>
      </c>
    </row>
    <row r="2152" spans="1:126">
      <c r="A2152" s="13">
        <v>2151</v>
      </c>
      <c r="B2152" s="9" t="s">
        <v>135</v>
      </c>
      <c r="C2152" s="9" t="str">
        <f>VLOOKUP(B2152,Metadata!$M$2:$N$6,2,FALSE)</f>
        <v>Permanent Employee</v>
      </c>
      <c r="D2152" s="9" t="s">
        <v>159</v>
      </c>
      <c r="E2152" s="9" t="s">
        <v>137</v>
      </c>
      <c r="F2152" s="9" t="s">
        <v>138</v>
      </c>
      <c r="G2152" s="9" t="s">
        <v>140</v>
      </c>
      <c r="H2152" s="9" t="str">
        <f>IF(G2152="","",VLOOKUP(G2152,Metadata!$J$2:$K$22,2,FALSE))</f>
        <v>Lisbon Metropolitan Area</v>
      </c>
      <c r="I2152" s="9" t="s">
        <v>311</v>
      </c>
      <c r="J2152" s="9" t="str">
        <f>IF(I2152="","",VLOOKUP(I2152,Metadata!$P$2:$Q$43,2,FALSE))</f>
        <v>Europe</v>
      </c>
      <c r="K2152" s="9" t="str">
        <f t="shared" si="0"/>
        <v>International</v>
      </c>
      <c r="L2152" s="9" t="s">
        <v>137</v>
      </c>
      <c r="M2152" s="9" t="str">
        <f>IF(L2152="","",VLOOKUP(L2152,Metadata!$J$2:$K$22,2,FALSE))</f>
        <v/>
      </c>
      <c r="N2152" s="9" t="s">
        <v>141</v>
      </c>
      <c r="O2152" s="9" t="s">
        <v>137</v>
      </c>
      <c r="P2152" s="9" t="s">
        <v>142</v>
      </c>
      <c r="Q2152" s="10" t="str">
        <f t="shared" si="1"/>
        <v>Full Office Job</v>
      </c>
      <c r="R2152" s="10">
        <v>6</v>
      </c>
      <c r="S2152" s="9" t="s">
        <v>229</v>
      </c>
      <c r="T2152" s="9" t="s">
        <v>137</v>
      </c>
      <c r="U2152" s="9" t="str">
        <f>IF(S2152&lt;&gt;"",S2152,IF(T2152&lt;&gt;"",VLOOKUP(T2152,Metadata!$S$2:$T$228,2,FALSE),""))</f>
        <v>Project Manager</v>
      </c>
      <c r="V2152" s="9" t="s">
        <v>317</v>
      </c>
      <c r="W2152" s="9" t="s">
        <v>137</v>
      </c>
      <c r="X2152" s="9" t="s">
        <v>145</v>
      </c>
      <c r="Y2152" s="9" t="s">
        <v>137</v>
      </c>
      <c r="Z2152" s="9" t="s">
        <v>218</v>
      </c>
      <c r="AA2152" s="9" t="s">
        <v>137</v>
      </c>
      <c r="AB2152" s="9" t="s">
        <v>137</v>
      </c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 t="s">
        <v>150</v>
      </c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 t="s">
        <v>150</v>
      </c>
      <c r="BZ2152" s="9" t="s">
        <v>137</v>
      </c>
      <c r="CA2152" s="10"/>
      <c r="CB2152" s="10" t="str">
        <f t="shared" si="5"/>
        <v/>
      </c>
      <c r="CC2152" s="10"/>
      <c r="CD2152" s="9" t="str">
        <f t="shared" si="2"/>
        <v/>
      </c>
      <c r="CE2152" s="9" t="s">
        <v>168</v>
      </c>
      <c r="CF2152" s="9" t="s">
        <v>236</v>
      </c>
      <c r="CG2152" s="9">
        <f>IF(CF2152="","",VLOOKUP(CF2152,Metadata!$D$2:$H$20,2,FALSE))</f>
        <v>47500</v>
      </c>
      <c r="CH2152" s="9">
        <f>IF(CF2152="","",VLOOKUP(CF2152,Metadata!$D$2:$H$20,4,FALSE))</f>
        <v>45000</v>
      </c>
      <c r="CI2152" s="9">
        <f>IF(CF2152="","",VLOOKUP(CF2152,Metadata!$D$2:$H$20,5,FALSE))</f>
        <v>50000</v>
      </c>
      <c r="CJ2152" s="9">
        <f t="shared" si="3"/>
        <v>47500</v>
      </c>
      <c r="CK2152" s="9" t="s">
        <v>189</v>
      </c>
      <c r="CL2152" s="10">
        <v>6</v>
      </c>
      <c r="CM2152" s="10">
        <v>3</v>
      </c>
      <c r="CN2152" s="10">
        <v>6</v>
      </c>
      <c r="CO2152" s="10">
        <v>6</v>
      </c>
      <c r="CP2152" s="10">
        <v>5</v>
      </c>
      <c r="CQ2152" s="10">
        <v>6</v>
      </c>
      <c r="CR2152" s="10">
        <v>5</v>
      </c>
      <c r="CS2152" s="10">
        <v>7</v>
      </c>
      <c r="CT2152" s="10">
        <v>6</v>
      </c>
      <c r="CU2152" s="10">
        <v>4</v>
      </c>
      <c r="CV2152" s="10">
        <v>6</v>
      </c>
      <c r="CW2152" s="10">
        <v>5</v>
      </c>
      <c r="CX2152" s="10">
        <v>6</v>
      </c>
      <c r="CY2152" s="10">
        <v>5</v>
      </c>
      <c r="CZ2152" s="10">
        <v>5</v>
      </c>
      <c r="DA2152" s="10">
        <v>6</v>
      </c>
      <c r="DB2152" s="10">
        <v>6</v>
      </c>
      <c r="DC2152" s="10">
        <v>7</v>
      </c>
      <c r="DD2152" s="10">
        <v>5</v>
      </c>
      <c r="DE2152" s="10">
        <v>4</v>
      </c>
      <c r="DF2152" s="10">
        <v>4</v>
      </c>
      <c r="DG2152" s="10">
        <v>6</v>
      </c>
      <c r="DH2152" s="10">
        <v>6</v>
      </c>
      <c r="DI2152" s="10">
        <v>7</v>
      </c>
      <c r="DJ2152" s="10">
        <v>4</v>
      </c>
      <c r="DK2152" s="10">
        <v>4</v>
      </c>
      <c r="DL2152" s="10">
        <v>7</v>
      </c>
      <c r="DM2152" s="9" t="s">
        <v>154</v>
      </c>
      <c r="DN2152" s="10">
        <v>1983</v>
      </c>
      <c r="DO2152" s="9">
        <f t="shared" si="8"/>
        <v>38</v>
      </c>
      <c r="DP2152" s="9" t="s">
        <v>155</v>
      </c>
      <c r="DQ2152" s="9" t="s">
        <v>156</v>
      </c>
      <c r="DR2152" s="9" t="s">
        <v>137</v>
      </c>
      <c r="DS2152" s="9" t="s">
        <v>759</v>
      </c>
      <c r="DT2152" s="9" t="s">
        <v>657</v>
      </c>
      <c r="DU2152" s="9" t="s">
        <v>158</v>
      </c>
      <c r="DV2152" s="9" t="str">
        <f>VLOOKUP(DU2152,Metadata!$B$2:$C$7,2,FALSE)</f>
        <v>6+ years</v>
      </c>
    </row>
    <row r="2153" spans="1:126">
      <c r="A2153" s="13">
        <v>2152</v>
      </c>
      <c r="B2153" s="9" t="s">
        <v>135</v>
      </c>
      <c r="C2153" s="9" t="str">
        <f>VLOOKUP(B2153,Metadata!$M$2:$N$6,2,FALSE)</f>
        <v>Permanent Employee</v>
      </c>
      <c r="D2153" s="9" t="s">
        <v>159</v>
      </c>
      <c r="E2153" s="9" t="s">
        <v>137</v>
      </c>
      <c r="F2153" s="9" t="s">
        <v>138</v>
      </c>
      <c r="G2153" s="9" t="s">
        <v>172</v>
      </c>
      <c r="H2153" s="9" t="str">
        <f>IF(G2153="","",VLOOKUP(G2153,Metadata!$J$2:$K$22,2,FALSE))</f>
        <v>Porto Metropolitan Area</v>
      </c>
      <c r="I2153" s="9" t="s">
        <v>138</v>
      </c>
      <c r="J2153" s="9" t="str">
        <f>IF(I2153="","",VLOOKUP(I2153,Metadata!$P$2:$Q$43,2,FALSE))</f>
        <v>Europe</v>
      </c>
      <c r="K2153" s="9" t="str">
        <f t="shared" si="0"/>
        <v>Portugal</v>
      </c>
      <c r="L2153" s="9" t="s">
        <v>172</v>
      </c>
      <c r="M2153" s="9" t="str">
        <f>IF(L2153="","",VLOOKUP(L2153,Metadata!$J$2:$K$22,2,FALSE))</f>
        <v>Porto Metropolitan Area</v>
      </c>
      <c r="N2153" s="9" t="s">
        <v>214</v>
      </c>
      <c r="O2153" s="9" t="s">
        <v>259</v>
      </c>
      <c r="P2153" s="9" t="s">
        <v>142</v>
      </c>
      <c r="Q2153" s="10" t="str">
        <f t="shared" si="1"/>
        <v>Full Office Job</v>
      </c>
      <c r="R2153" s="10">
        <v>5</v>
      </c>
      <c r="S2153" s="9" t="s">
        <v>143</v>
      </c>
      <c r="T2153" s="9" t="s">
        <v>137</v>
      </c>
      <c r="U2153" s="9" t="str">
        <f>IF(S2153&lt;&gt;"",S2153,IF(T2153&lt;&gt;"",VLOOKUP(T2153,Metadata!$S$2:$T$228,2,FALSE),""))</f>
        <v>Technical Team Leader</v>
      </c>
      <c r="V2153" s="9" t="s">
        <v>207</v>
      </c>
      <c r="W2153" s="9" t="s">
        <v>137</v>
      </c>
      <c r="X2153" s="9" t="s">
        <v>163</v>
      </c>
      <c r="Y2153" s="9" t="s">
        <v>137</v>
      </c>
      <c r="Z2153" s="9" t="s">
        <v>184</v>
      </c>
      <c r="AA2153" s="9" t="s">
        <v>165</v>
      </c>
      <c r="AB2153" s="9" t="s">
        <v>253</v>
      </c>
      <c r="AC2153" s="9" t="s">
        <v>147</v>
      </c>
      <c r="AD2153" s="9"/>
      <c r="AE2153" s="9" t="s">
        <v>194</v>
      </c>
      <c r="AF2153" s="9"/>
      <c r="AG2153" s="9"/>
      <c r="AH2153" s="9"/>
      <c r="AI2153" s="9"/>
      <c r="AJ2153" s="9" t="s">
        <v>185</v>
      </c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 t="s">
        <v>178</v>
      </c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198</v>
      </c>
      <c r="BL2153" s="9" t="s">
        <v>199</v>
      </c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10"/>
      <c r="CB2153" s="10" t="str">
        <f t="shared" si="5"/>
        <v/>
      </c>
      <c r="CC2153" s="10"/>
      <c r="CD2153" s="9" t="str">
        <f t="shared" si="2"/>
        <v/>
      </c>
      <c r="CE2153" s="9" t="s">
        <v>151</v>
      </c>
      <c r="CF2153" s="9" t="s">
        <v>220</v>
      </c>
      <c r="CG2153" s="9">
        <f>IF(CF2153="","",VLOOKUP(CF2153,Metadata!$D$2:$H$20,2,FALSE))</f>
        <v>27500</v>
      </c>
      <c r="CH2153" s="9">
        <f>IF(CF2153="","",VLOOKUP(CF2153,Metadata!$D$2:$H$20,4,FALSE))</f>
        <v>25000</v>
      </c>
      <c r="CI2153" s="9">
        <f>IF(CF2153="","",VLOOKUP(CF2153,Metadata!$D$2:$H$20,5,FALSE))</f>
        <v>30000</v>
      </c>
      <c r="CJ2153" s="9">
        <f t="shared" si="3"/>
        <v>27500</v>
      </c>
      <c r="CK2153" s="9" t="s">
        <v>153</v>
      </c>
      <c r="CL2153" s="10">
        <v>3</v>
      </c>
      <c r="CM2153" s="10">
        <v>2</v>
      </c>
      <c r="CN2153" s="10">
        <v>6</v>
      </c>
      <c r="CO2153" s="10">
        <v>6</v>
      </c>
      <c r="CP2153" s="10">
        <v>7</v>
      </c>
      <c r="CQ2153" s="10">
        <v>7</v>
      </c>
      <c r="CR2153" s="10">
        <v>1</v>
      </c>
      <c r="CS2153" s="10">
        <v>4</v>
      </c>
      <c r="CT2153" s="10">
        <v>7</v>
      </c>
      <c r="CU2153" s="10">
        <v>7</v>
      </c>
      <c r="CV2153" s="10">
        <v>6</v>
      </c>
      <c r="CW2153" s="10">
        <v>3</v>
      </c>
      <c r="CX2153" s="10">
        <v>4</v>
      </c>
      <c r="CY2153" s="10">
        <v>4</v>
      </c>
      <c r="CZ2153" s="10">
        <v>4</v>
      </c>
      <c r="DA2153" s="10">
        <v>1</v>
      </c>
      <c r="DB2153" s="10">
        <v>3</v>
      </c>
      <c r="DC2153" s="10">
        <v>7</v>
      </c>
      <c r="DD2153" s="10">
        <v>3</v>
      </c>
      <c r="DE2153" s="10">
        <v>6</v>
      </c>
      <c r="DF2153" s="10">
        <v>7</v>
      </c>
      <c r="DG2153" s="10">
        <v>7</v>
      </c>
      <c r="DH2153" s="10">
        <v>4</v>
      </c>
      <c r="DI2153" s="10">
        <v>6</v>
      </c>
      <c r="DJ2153" s="10">
        <v>4</v>
      </c>
      <c r="DK2153" s="10">
        <v>7</v>
      </c>
      <c r="DL2153" s="10">
        <v>7</v>
      </c>
      <c r="DM2153" s="9" t="s">
        <v>154</v>
      </c>
      <c r="DN2153" s="10">
        <v>1992</v>
      </c>
      <c r="DO2153" s="9">
        <f t="shared" si="8"/>
        <v>29</v>
      </c>
      <c r="DP2153" s="9" t="s">
        <v>155</v>
      </c>
      <c r="DQ2153" s="9" t="s">
        <v>202</v>
      </c>
      <c r="DR2153" s="9" t="s">
        <v>157</v>
      </c>
      <c r="DS2153" s="9" t="s">
        <v>137</v>
      </c>
      <c r="DT2153" s="9" t="s">
        <v>657</v>
      </c>
      <c r="DU2153" s="9" t="s">
        <v>223</v>
      </c>
      <c r="DV2153" s="9" t="str">
        <f>VLOOKUP(DU2153,Metadata!$B$2:$C$7,2,FALSE)</f>
        <v>3 - 6 years</v>
      </c>
    </row>
    <row r="2154" spans="1:126">
      <c r="A2154" s="13">
        <v>2153</v>
      </c>
      <c r="B2154" s="9" t="s">
        <v>135</v>
      </c>
      <c r="C2154" s="9" t="str">
        <f>VLOOKUP(B2154,Metadata!$M$2:$N$6,2,FALSE)</f>
        <v>Permanent Employee</v>
      </c>
      <c r="D2154" s="9" t="s">
        <v>136</v>
      </c>
      <c r="E2154" s="9" t="s">
        <v>137</v>
      </c>
      <c r="F2154" s="9" t="s">
        <v>138</v>
      </c>
      <c r="G2154" s="9" t="s">
        <v>140</v>
      </c>
      <c r="H2154" s="9" t="str">
        <f>IF(G2154="","",VLOOKUP(G2154,Metadata!$J$2:$K$22,2,FALSE))</f>
        <v>Lisbon Metropolitan Area</v>
      </c>
      <c r="I2154" s="9" t="s">
        <v>138</v>
      </c>
      <c r="J2154" s="9" t="str">
        <f>IF(I2154="","",VLOOKUP(I2154,Metadata!$P$2:$Q$43,2,FALSE))</f>
        <v>Europe</v>
      </c>
      <c r="K2154" s="9" t="str">
        <f t="shared" si="0"/>
        <v>Portugal</v>
      </c>
      <c r="L2154" s="9" t="s">
        <v>140</v>
      </c>
      <c r="M2154" s="9" t="str">
        <f>IF(L2154="","",VLOOKUP(L2154,Metadata!$J$2:$K$22,2,FALSE))</f>
        <v>Lisbon Metropolitan Area</v>
      </c>
      <c r="N2154" s="9" t="s">
        <v>214</v>
      </c>
      <c r="O2154" s="9" t="s">
        <v>239</v>
      </c>
      <c r="P2154" s="9" t="s">
        <v>191</v>
      </c>
      <c r="Q2154" s="10" t="str">
        <f t="shared" si="1"/>
        <v>Remote Job (full or flexible)</v>
      </c>
      <c r="R2154" s="10">
        <v>4</v>
      </c>
      <c r="S2154" s="9" t="s">
        <v>192</v>
      </c>
      <c r="T2154" s="9" t="s">
        <v>137</v>
      </c>
      <c r="U2154" s="9" t="str">
        <f>IF(S2154&lt;&gt;"",S2154,IF(T2154&lt;&gt;"",VLOOKUP(T2154,Metadata!$S$2:$T$228,2,FALSE),""))</f>
        <v>Back-End Developer</v>
      </c>
      <c r="V2154" s="9" t="s">
        <v>144</v>
      </c>
      <c r="W2154" s="9" t="s">
        <v>137</v>
      </c>
      <c r="X2154" s="9" t="s">
        <v>252</v>
      </c>
      <c r="Y2154" s="9" t="s">
        <v>137</v>
      </c>
      <c r="Z2154" s="9" t="s">
        <v>224</v>
      </c>
      <c r="AA2154" s="9" t="s">
        <v>165</v>
      </c>
      <c r="AB2154" s="9" t="s">
        <v>137</v>
      </c>
      <c r="AC2154" s="9"/>
      <c r="AD2154" s="9" t="s">
        <v>148</v>
      </c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 t="s">
        <v>150</v>
      </c>
      <c r="BZ2154" s="9" t="s">
        <v>137</v>
      </c>
      <c r="CA2154" s="10"/>
      <c r="CB2154" s="10" t="str">
        <f t="shared" si="5"/>
        <v/>
      </c>
      <c r="CC2154" s="10"/>
      <c r="CD2154" s="9" t="str">
        <f t="shared" si="2"/>
        <v/>
      </c>
      <c r="CE2154" s="9" t="s">
        <v>168</v>
      </c>
      <c r="CF2154" s="9" t="s">
        <v>236</v>
      </c>
      <c r="CG2154" s="9">
        <f>IF(CF2154="","",VLOOKUP(CF2154,Metadata!$D$2:$H$20,2,FALSE))</f>
        <v>47500</v>
      </c>
      <c r="CH2154" s="9">
        <f>IF(CF2154="","",VLOOKUP(CF2154,Metadata!$D$2:$H$20,4,FALSE))</f>
        <v>45000</v>
      </c>
      <c r="CI2154" s="9">
        <f>IF(CF2154="","",VLOOKUP(CF2154,Metadata!$D$2:$H$20,5,FALSE))</f>
        <v>50000</v>
      </c>
      <c r="CJ2154" s="9">
        <f t="shared" si="3"/>
        <v>47500</v>
      </c>
      <c r="CK2154" s="9" t="s">
        <v>221</v>
      </c>
      <c r="CL2154" s="10">
        <v>3</v>
      </c>
      <c r="CM2154" s="10">
        <v>5</v>
      </c>
      <c r="CN2154" s="10">
        <v>7</v>
      </c>
      <c r="CO2154" s="10">
        <v>7</v>
      </c>
      <c r="CP2154" s="10">
        <v>5</v>
      </c>
      <c r="CQ2154" s="10">
        <v>7</v>
      </c>
      <c r="CR2154" s="10">
        <v>4</v>
      </c>
      <c r="CS2154" s="10">
        <v>4</v>
      </c>
      <c r="CT2154" s="10">
        <v>6</v>
      </c>
      <c r="CU2154" s="10">
        <v>1</v>
      </c>
      <c r="CV2154" s="10">
        <v>6</v>
      </c>
      <c r="CW2154" s="10">
        <v>4</v>
      </c>
      <c r="CX2154" s="10">
        <v>4</v>
      </c>
      <c r="CY2154" s="10">
        <v>7</v>
      </c>
      <c r="CZ2154" s="10">
        <v>5</v>
      </c>
      <c r="DA2154" s="10">
        <v>3</v>
      </c>
      <c r="DB2154" s="10">
        <v>3</v>
      </c>
      <c r="DC2154" s="10">
        <v>5</v>
      </c>
      <c r="DD2154" s="10">
        <v>5</v>
      </c>
      <c r="DE2154" s="10">
        <v>5</v>
      </c>
      <c r="DF2154" s="10">
        <v>5</v>
      </c>
      <c r="DG2154" s="10">
        <v>6</v>
      </c>
      <c r="DH2154" s="10">
        <v>6</v>
      </c>
      <c r="DI2154" s="10">
        <v>6</v>
      </c>
      <c r="DJ2154" s="10">
        <v>4</v>
      </c>
      <c r="DK2154" s="10">
        <v>5</v>
      </c>
      <c r="DL2154" s="10">
        <v>5</v>
      </c>
      <c r="DM2154" s="9" t="s">
        <v>760</v>
      </c>
      <c r="DN2154" s="10">
        <v>1990</v>
      </c>
      <c r="DO2154" s="9">
        <f t="shared" si="8"/>
        <v>31</v>
      </c>
      <c r="DP2154" s="9" t="s">
        <v>155</v>
      </c>
      <c r="DQ2154" s="9" t="s">
        <v>156</v>
      </c>
      <c r="DR2154" s="9" t="s">
        <v>157</v>
      </c>
      <c r="DS2154" s="9" t="s">
        <v>137</v>
      </c>
      <c r="DT2154" s="9" t="s">
        <v>657</v>
      </c>
      <c r="DU2154" s="9" t="s">
        <v>223</v>
      </c>
      <c r="DV2154" s="9" t="str">
        <f>VLOOKUP(DU2154,Metadata!$B$2:$C$7,2,FALSE)</f>
        <v>3 - 6 years</v>
      </c>
    </row>
    <row r="2155" spans="1:126">
      <c r="A2155" s="13">
        <v>2154</v>
      </c>
      <c r="B2155" s="9" t="s">
        <v>135</v>
      </c>
      <c r="C2155" s="9" t="str">
        <f>VLOOKUP(B2155,Metadata!$M$2:$N$6,2,FALSE)</f>
        <v>Permanent Employee</v>
      </c>
      <c r="D2155" s="9" t="s">
        <v>159</v>
      </c>
      <c r="E2155" s="9" t="s">
        <v>137</v>
      </c>
      <c r="F2155" s="9" t="s">
        <v>138</v>
      </c>
      <c r="G2155" s="9" t="s">
        <v>140</v>
      </c>
      <c r="H2155" s="9" t="str">
        <f>IF(G2155="","",VLOOKUP(G2155,Metadata!$J$2:$K$22,2,FALSE))</f>
        <v>Lisbon Metropolitan Area</v>
      </c>
      <c r="I2155" s="9" t="s">
        <v>138</v>
      </c>
      <c r="J2155" s="9" t="str">
        <f>IF(I2155="","",VLOOKUP(I2155,Metadata!$P$2:$Q$43,2,FALSE))</f>
        <v>Europe</v>
      </c>
      <c r="K2155" s="9" t="str">
        <f t="shared" si="0"/>
        <v>Portugal</v>
      </c>
      <c r="L2155" s="9" t="s">
        <v>140</v>
      </c>
      <c r="M2155" s="9" t="str">
        <f>IF(L2155="","",VLOOKUP(L2155,Metadata!$J$2:$K$22,2,FALSE))</f>
        <v>Lisbon Metropolitan Area</v>
      </c>
      <c r="N2155" s="9" t="s">
        <v>214</v>
      </c>
      <c r="O2155" s="9" t="s">
        <v>259</v>
      </c>
      <c r="P2155" s="9" t="s">
        <v>142</v>
      </c>
      <c r="Q2155" s="10" t="str">
        <f t="shared" si="1"/>
        <v>Full Office Job</v>
      </c>
      <c r="R2155" s="10">
        <v>4</v>
      </c>
      <c r="S2155" s="9" t="s">
        <v>192</v>
      </c>
      <c r="T2155" s="9" t="s">
        <v>137</v>
      </c>
      <c r="U2155" s="9" t="str">
        <f>IF(S2155&lt;&gt;"",S2155,IF(T2155&lt;&gt;"",VLOOKUP(T2155,Metadata!$S$2:$T$228,2,FALSE),""))</f>
        <v>Back-End Developer</v>
      </c>
      <c r="V2155" s="9" t="s">
        <v>268</v>
      </c>
      <c r="W2155" s="9" t="s">
        <v>137</v>
      </c>
      <c r="X2155" s="9" t="s">
        <v>145</v>
      </c>
      <c r="Y2155" s="9" t="s">
        <v>137</v>
      </c>
      <c r="Z2155" s="9" t="s">
        <v>146</v>
      </c>
      <c r="AA2155" s="9" t="s">
        <v>137</v>
      </c>
      <c r="AB2155" s="9" t="s">
        <v>253</v>
      </c>
      <c r="AC2155" s="9" t="s">
        <v>147</v>
      </c>
      <c r="AD2155" s="9" t="s">
        <v>148</v>
      </c>
      <c r="AE2155" s="9"/>
      <c r="AF2155" s="9" t="s">
        <v>243</v>
      </c>
      <c r="AG2155" s="9"/>
      <c r="AH2155" s="9" t="s">
        <v>176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 t="s">
        <v>267</v>
      </c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 t="s">
        <v>150</v>
      </c>
      <c r="BZ2155" s="9" t="s">
        <v>137</v>
      </c>
      <c r="CA2155" s="10"/>
      <c r="CB2155" s="10" t="str">
        <f t="shared" si="5"/>
        <v/>
      </c>
      <c r="CC2155" s="10"/>
      <c r="CD2155" s="9" t="str">
        <f t="shared" si="2"/>
        <v/>
      </c>
      <c r="CE2155" s="9" t="s">
        <v>151</v>
      </c>
      <c r="CF2155" s="9" t="s">
        <v>152</v>
      </c>
      <c r="CG2155" s="9">
        <f>IF(CF2155="","",VLOOKUP(CF2155,Metadata!$D$2:$H$20,2,FALSE))</f>
        <v>32500</v>
      </c>
      <c r="CH2155" s="9">
        <f>IF(CF2155="","",VLOOKUP(CF2155,Metadata!$D$2:$H$20,4,FALSE))</f>
        <v>30000</v>
      </c>
      <c r="CI2155" s="9">
        <f>IF(CF2155="","",VLOOKUP(CF2155,Metadata!$D$2:$H$20,5,FALSE))</f>
        <v>35000</v>
      </c>
      <c r="CJ2155" s="9">
        <f t="shared" si="3"/>
        <v>32500</v>
      </c>
      <c r="CK2155" s="9" t="s">
        <v>153</v>
      </c>
      <c r="CL2155" s="10">
        <v>3</v>
      </c>
      <c r="CM2155" s="10">
        <v>3</v>
      </c>
      <c r="CN2155" s="10">
        <v>6</v>
      </c>
      <c r="CO2155" s="10">
        <v>6</v>
      </c>
      <c r="CP2155" s="10">
        <v>5</v>
      </c>
      <c r="CQ2155" s="10">
        <v>5</v>
      </c>
      <c r="CR2155" s="10">
        <v>3</v>
      </c>
      <c r="CS2155" s="10">
        <v>5</v>
      </c>
      <c r="CT2155" s="10">
        <v>5</v>
      </c>
      <c r="CU2155" s="10">
        <v>6</v>
      </c>
      <c r="CV2155" s="10">
        <v>4</v>
      </c>
      <c r="CW2155" s="10">
        <v>4</v>
      </c>
      <c r="CX2155" s="10">
        <v>6</v>
      </c>
      <c r="CY2155" s="10">
        <v>6</v>
      </c>
      <c r="CZ2155" s="10">
        <v>3</v>
      </c>
      <c r="DA2155" s="10">
        <v>1</v>
      </c>
      <c r="DB2155" s="10">
        <v>1</v>
      </c>
      <c r="DC2155" s="10">
        <v>3</v>
      </c>
      <c r="DD2155" s="10">
        <v>1</v>
      </c>
      <c r="DE2155" s="10">
        <v>1</v>
      </c>
      <c r="DF2155" s="10">
        <v>1</v>
      </c>
      <c r="DG2155" s="10">
        <v>1</v>
      </c>
      <c r="DH2155" s="10">
        <v>1</v>
      </c>
      <c r="DI2155" s="10">
        <v>3</v>
      </c>
      <c r="DJ2155" s="10">
        <v>1</v>
      </c>
      <c r="DK2155" s="10">
        <v>1</v>
      </c>
      <c r="DL2155" s="10">
        <v>1</v>
      </c>
      <c r="DM2155" s="9" t="s">
        <v>154</v>
      </c>
      <c r="DN2155" s="10">
        <v>1989</v>
      </c>
      <c r="DO2155" s="9">
        <f t="shared" si="8"/>
        <v>32</v>
      </c>
      <c r="DP2155" s="9" t="s">
        <v>155</v>
      </c>
      <c r="DQ2155" s="9" t="s">
        <v>210</v>
      </c>
      <c r="DR2155" s="9" t="s">
        <v>157</v>
      </c>
      <c r="DS2155" s="9" t="s">
        <v>137</v>
      </c>
      <c r="DT2155" s="9" t="s">
        <v>657</v>
      </c>
      <c r="DU2155" s="9" t="s">
        <v>223</v>
      </c>
      <c r="DV2155" s="9" t="str">
        <f>VLOOKUP(DU2155,Metadata!$B$2:$C$7,2,FALSE)</f>
        <v>3 - 6 years</v>
      </c>
    </row>
    <row r="2156" spans="1:126">
      <c r="A2156" s="13">
        <v>2155</v>
      </c>
      <c r="B2156" s="9" t="s">
        <v>135</v>
      </c>
      <c r="C2156" s="9" t="str">
        <f>VLOOKUP(B2156,Metadata!$M$2:$N$6,2,FALSE)</f>
        <v>Permanent Employee</v>
      </c>
      <c r="D2156" s="9" t="s">
        <v>159</v>
      </c>
      <c r="E2156" s="9" t="s">
        <v>137</v>
      </c>
      <c r="F2156" s="9" t="s">
        <v>138</v>
      </c>
      <c r="G2156" s="9" t="s">
        <v>140</v>
      </c>
      <c r="H2156" s="9" t="str">
        <f>IF(G2156="","",VLOOKUP(G2156,Metadata!$J$2:$K$22,2,FALSE))</f>
        <v>Lisbon Metropolitan Area</v>
      </c>
      <c r="I2156" s="9" t="s">
        <v>138</v>
      </c>
      <c r="J2156" s="9" t="str">
        <f>IF(I2156="","",VLOOKUP(I2156,Metadata!$P$2:$Q$43,2,FALSE))</f>
        <v>Europe</v>
      </c>
      <c r="K2156" s="9" t="str">
        <f t="shared" si="0"/>
        <v>Portugal</v>
      </c>
      <c r="L2156" s="9" t="s">
        <v>140</v>
      </c>
      <c r="M2156" s="9" t="str">
        <f>IF(L2156="","",VLOOKUP(L2156,Metadata!$J$2:$K$22,2,FALSE))</f>
        <v>Lisbon Metropolitan Area</v>
      </c>
      <c r="N2156" s="9" t="s">
        <v>141</v>
      </c>
      <c r="O2156" s="9" t="s">
        <v>137</v>
      </c>
      <c r="P2156" s="9" t="s">
        <v>142</v>
      </c>
      <c r="Q2156" s="10" t="str">
        <f t="shared" si="1"/>
        <v>Full Office Job</v>
      </c>
      <c r="R2156" s="10">
        <v>5</v>
      </c>
      <c r="S2156" s="9" t="s">
        <v>143</v>
      </c>
      <c r="T2156" s="9" t="s">
        <v>137</v>
      </c>
      <c r="U2156" s="9" t="str">
        <f>IF(S2156&lt;&gt;"",S2156,IF(T2156&lt;&gt;"",VLOOKUP(T2156,Metadata!$S$2:$T$228,2,FALSE),""))</f>
        <v>Technical Team Leader</v>
      </c>
      <c r="V2156" s="9" t="s">
        <v>207</v>
      </c>
      <c r="W2156" s="9" t="s">
        <v>137</v>
      </c>
      <c r="X2156" s="9" t="s">
        <v>145</v>
      </c>
      <c r="Y2156" s="9" t="s">
        <v>137</v>
      </c>
      <c r="Z2156" s="9" t="s">
        <v>218</v>
      </c>
      <c r="AA2156" s="9" t="s">
        <v>137</v>
      </c>
      <c r="AB2156" s="9" t="s">
        <v>137</v>
      </c>
      <c r="AC2156" s="9"/>
      <c r="AD2156" s="9" t="s">
        <v>148</v>
      </c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 t="s">
        <v>219</v>
      </c>
      <c r="BR2156" s="9"/>
      <c r="BS2156" s="9"/>
      <c r="BT2156" s="9"/>
      <c r="BU2156" s="9"/>
      <c r="BV2156" s="9"/>
      <c r="BW2156" s="9"/>
      <c r="BX2156" s="9"/>
      <c r="BY2156" s="9"/>
      <c r="BZ2156" s="9"/>
      <c r="CA2156" s="10"/>
      <c r="CB2156" s="10" t="str">
        <f t="shared" si="5"/>
        <v/>
      </c>
      <c r="CC2156" s="10"/>
      <c r="CD2156" s="9" t="str">
        <f t="shared" si="2"/>
        <v/>
      </c>
      <c r="CE2156" s="9" t="s">
        <v>232</v>
      </c>
      <c r="CF2156" s="9" t="s">
        <v>152</v>
      </c>
      <c r="CG2156" s="9">
        <f>IF(CF2156="","",VLOOKUP(CF2156,Metadata!$D$2:$H$20,2,FALSE))</f>
        <v>32500</v>
      </c>
      <c r="CH2156" s="9">
        <f>IF(CF2156="","",VLOOKUP(CF2156,Metadata!$D$2:$H$20,4,FALSE))</f>
        <v>30000</v>
      </c>
      <c r="CI2156" s="9">
        <f>IF(CF2156="","",VLOOKUP(CF2156,Metadata!$D$2:$H$20,5,FALSE))</f>
        <v>35000</v>
      </c>
      <c r="CJ2156" s="9">
        <f t="shared" si="3"/>
        <v>32500</v>
      </c>
      <c r="CK2156" s="9" t="s">
        <v>221</v>
      </c>
      <c r="CL2156" s="10">
        <v>4</v>
      </c>
      <c r="CM2156" s="10">
        <v>5</v>
      </c>
      <c r="CN2156" s="10">
        <v>7</v>
      </c>
      <c r="CO2156" s="10">
        <v>4</v>
      </c>
      <c r="CP2156" s="10">
        <v>4</v>
      </c>
      <c r="CQ2156" s="10">
        <v>4</v>
      </c>
      <c r="CR2156" s="10">
        <v>4</v>
      </c>
      <c r="CS2156" s="10">
        <v>5</v>
      </c>
      <c r="CT2156" s="10">
        <v>5</v>
      </c>
      <c r="CU2156" s="10">
        <v>6</v>
      </c>
      <c r="CV2156" s="10">
        <v>6</v>
      </c>
      <c r="CW2156" s="10">
        <v>6</v>
      </c>
      <c r="CX2156" s="10">
        <v>6</v>
      </c>
      <c r="CY2156" s="10">
        <v>6</v>
      </c>
      <c r="CZ2156" s="10">
        <v>6</v>
      </c>
      <c r="DA2156" s="10">
        <v>4</v>
      </c>
      <c r="DB2156" s="10">
        <v>4</v>
      </c>
      <c r="DC2156" s="10">
        <v>4</v>
      </c>
      <c r="DD2156" s="10">
        <v>5</v>
      </c>
      <c r="DE2156" s="10">
        <v>5</v>
      </c>
      <c r="DF2156" s="10">
        <v>5</v>
      </c>
      <c r="DG2156" s="10">
        <v>5</v>
      </c>
      <c r="DH2156" s="10">
        <v>5</v>
      </c>
      <c r="DI2156" s="10">
        <v>5</v>
      </c>
      <c r="DJ2156" s="10">
        <v>5</v>
      </c>
      <c r="DK2156" s="10">
        <v>5</v>
      </c>
      <c r="DL2156" s="10">
        <v>5</v>
      </c>
      <c r="DM2156" s="9" t="s">
        <v>154</v>
      </c>
      <c r="DN2156" s="10">
        <v>1987</v>
      </c>
      <c r="DO2156" s="9">
        <f t="shared" si="8"/>
        <v>34</v>
      </c>
      <c r="DP2156" s="9" t="s">
        <v>155</v>
      </c>
      <c r="DQ2156" s="9" t="s">
        <v>156</v>
      </c>
      <c r="DR2156" s="9" t="s">
        <v>157</v>
      </c>
      <c r="DS2156" s="9" t="s">
        <v>137</v>
      </c>
      <c r="DT2156" s="9" t="s">
        <v>657</v>
      </c>
      <c r="DU2156" s="9" t="s">
        <v>203</v>
      </c>
      <c r="DV2156" s="9" t="str">
        <f>VLOOKUP(DU2156,Metadata!$B$2:$C$7,2,FALSE)</f>
        <v>6+ years</v>
      </c>
    </row>
    <row r="2157" spans="1:126">
      <c r="A2157" s="13">
        <v>2156</v>
      </c>
      <c r="B2157" s="9" t="s">
        <v>135</v>
      </c>
      <c r="C2157" s="9" t="str">
        <f>VLOOKUP(B2157,Metadata!$M$2:$N$6,2,FALSE)</f>
        <v>Permanent Employee</v>
      </c>
      <c r="D2157" s="9" t="s">
        <v>159</v>
      </c>
      <c r="E2157" s="9" t="s">
        <v>137</v>
      </c>
      <c r="F2157" s="9" t="s">
        <v>138</v>
      </c>
      <c r="G2157" s="9" t="s">
        <v>265</v>
      </c>
      <c r="H2157" s="9" t="str">
        <f>IF(G2157="","",VLOOKUP(G2157,Metadata!$J$2:$K$22,2,FALSE))</f>
        <v>Azores and Madeira</v>
      </c>
      <c r="I2157" s="9" t="s">
        <v>292</v>
      </c>
      <c r="J2157" s="9" t="str">
        <f>IF(I2157="","",VLOOKUP(I2157,Metadata!$P$2:$Q$43,2,FALSE))</f>
        <v>North America</v>
      </c>
      <c r="K2157" s="9" t="str">
        <f t="shared" si="0"/>
        <v>International</v>
      </c>
      <c r="L2157" s="9" t="s">
        <v>137</v>
      </c>
      <c r="M2157" s="9" t="str">
        <f>IF(L2157="","",VLOOKUP(L2157,Metadata!$J$2:$K$22,2,FALSE))</f>
        <v/>
      </c>
      <c r="N2157" s="9" t="s">
        <v>141</v>
      </c>
      <c r="O2157" s="9" t="s">
        <v>137</v>
      </c>
      <c r="P2157" s="9" t="s">
        <v>142</v>
      </c>
      <c r="Q2157" s="10" t="str">
        <f t="shared" si="1"/>
        <v>Full Office Job</v>
      </c>
      <c r="R2157" s="10">
        <v>6</v>
      </c>
      <c r="S2157" s="9" t="s">
        <v>192</v>
      </c>
      <c r="T2157" s="9" t="s">
        <v>137</v>
      </c>
      <c r="U2157" s="9" t="str">
        <f>IF(S2157&lt;&gt;"",S2157,IF(T2157&lt;&gt;"",VLOOKUP(T2157,Metadata!$S$2:$T$228,2,FALSE),""))</f>
        <v>Back-End Developer</v>
      </c>
      <c r="V2157" s="9" t="s">
        <v>261</v>
      </c>
      <c r="W2157" s="9" t="s">
        <v>137</v>
      </c>
      <c r="X2157" s="9" t="s">
        <v>145</v>
      </c>
      <c r="Y2157" s="9" t="s">
        <v>137</v>
      </c>
      <c r="Z2157" s="9" t="s">
        <v>224</v>
      </c>
      <c r="AA2157" s="9" t="s">
        <v>165</v>
      </c>
      <c r="AB2157" s="9" t="s">
        <v>137</v>
      </c>
      <c r="AC2157" s="9" t="s">
        <v>147</v>
      </c>
      <c r="AD2157" s="9"/>
      <c r="AE2157" s="9"/>
      <c r="AF2157" s="9"/>
      <c r="AG2157" s="9" t="s">
        <v>166</v>
      </c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 t="s">
        <v>178</v>
      </c>
      <c r="BB2157" s="9"/>
      <c r="BC2157" s="9"/>
      <c r="BD2157" s="9"/>
      <c r="BE2157" s="9"/>
      <c r="BF2157" s="9"/>
      <c r="BG2157" s="9"/>
      <c r="BH2157" s="9"/>
      <c r="BI2157" s="9"/>
      <c r="BJ2157" s="9" t="s">
        <v>167</v>
      </c>
      <c r="BK2157" s="9"/>
      <c r="BL2157" s="9"/>
      <c r="BM2157" s="9"/>
      <c r="BN2157" s="9"/>
      <c r="BO2157" s="9"/>
      <c r="BP2157" s="9" t="s">
        <v>179</v>
      </c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10"/>
      <c r="CB2157" s="10" t="str">
        <f t="shared" si="5"/>
        <v/>
      </c>
      <c r="CC2157" s="10"/>
      <c r="CD2157" s="9" t="str">
        <f t="shared" si="2"/>
        <v/>
      </c>
      <c r="CE2157" s="9" t="s">
        <v>151</v>
      </c>
      <c r="CF2157" s="9" t="s">
        <v>220</v>
      </c>
      <c r="CG2157" s="9">
        <f>IF(CF2157="","",VLOOKUP(CF2157,Metadata!$D$2:$H$20,2,FALSE))</f>
        <v>27500</v>
      </c>
      <c r="CH2157" s="9">
        <f>IF(CF2157="","",VLOOKUP(CF2157,Metadata!$D$2:$H$20,4,FALSE))</f>
        <v>25000</v>
      </c>
      <c r="CI2157" s="9">
        <f>IF(CF2157="","",VLOOKUP(CF2157,Metadata!$D$2:$H$20,5,FALSE))</f>
        <v>30000</v>
      </c>
      <c r="CJ2157" s="9">
        <f t="shared" si="3"/>
        <v>27500</v>
      </c>
      <c r="CK2157" s="9" t="s">
        <v>201</v>
      </c>
      <c r="CL2157" s="10">
        <v>6</v>
      </c>
      <c r="CM2157" s="10">
        <v>1</v>
      </c>
      <c r="CN2157" s="10">
        <v>6</v>
      </c>
      <c r="CO2157" s="10">
        <v>6</v>
      </c>
      <c r="CP2157" s="10">
        <v>5</v>
      </c>
      <c r="CQ2157" s="10">
        <v>5</v>
      </c>
      <c r="CR2157" s="10">
        <v>4</v>
      </c>
      <c r="CS2157" s="10">
        <v>5</v>
      </c>
      <c r="CT2157" s="10">
        <v>4</v>
      </c>
      <c r="CU2157" s="10">
        <v>4</v>
      </c>
      <c r="CV2157" s="10">
        <v>3</v>
      </c>
      <c r="CW2157" s="10">
        <v>1</v>
      </c>
      <c r="CX2157" s="10">
        <v>4</v>
      </c>
      <c r="CY2157" s="10">
        <v>5</v>
      </c>
      <c r="CZ2157" s="10">
        <v>3</v>
      </c>
      <c r="DA2157" s="10">
        <v>5</v>
      </c>
      <c r="DB2157" s="10">
        <v>4</v>
      </c>
      <c r="DC2157" s="10">
        <v>6</v>
      </c>
      <c r="DD2157" s="10">
        <v>4</v>
      </c>
      <c r="DE2157" s="10">
        <v>7</v>
      </c>
      <c r="DF2157" s="10">
        <v>5</v>
      </c>
      <c r="DG2157" s="10">
        <v>5</v>
      </c>
      <c r="DH2157" s="10">
        <v>5</v>
      </c>
      <c r="DI2157" s="10">
        <v>5</v>
      </c>
      <c r="DJ2157" s="10">
        <v>4</v>
      </c>
      <c r="DK2157" s="10">
        <v>4</v>
      </c>
      <c r="DL2157" s="10">
        <v>5</v>
      </c>
      <c r="DM2157" s="9" t="s">
        <v>154</v>
      </c>
      <c r="DN2157" s="10">
        <v>1982</v>
      </c>
      <c r="DO2157" s="9">
        <f t="shared" si="8"/>
        <v>39</v>
      </c>
      <c r="DP2157" s="9" t="s">
        <v>155</v>
      </c>
      <c r="DQ2157" s="9" t="s">
        <v>202</v>
      </c>
      <c r="DR2157" s="9" t="s">
        <v>157</v>
      </c>
      <c r="DS2157" s="9" t="s">
        <v>137</v>
      </c>
      <c r="DT2157" s="9" t="s">
        <v>657</v>
      </c>
      <c r="DU2157" s="9" t="s">
        <v>203</v>
      </c>
      <c r="DV2157" s="9" t="str">
        <f>VLOOKUP(DU2157,Metadata!$B$2:$C$7,2,FALSE)</f>
        <v>6+ years</v>
      </c>
    </row>
    <row r="2158" spans="1:126">
      <c r="A2158" s="13">
        <v>2157</v>
      </c>
      <c r="B2158" s="9" t="s">
        <v>135</v>
      </c>
      <c r="C2158" s="9" t="str">
        <f>VLOOKUP(B2158,Metadata!$M$2:$N$6,2,FALSE)</f>
        <v>Permanent Employee</v>
      </c>
      <c r="D2158" s="9" t="s">
        <v>159</v>
      </c>
      <c r="E2158" s="9" t="s">
        <v>137</v>
      </c>
      <c r="F2158" s="9" t="s">
        <v>138</v>
      </c>
      <c r="G2158" s="9" t="s">
        <v>190</v>
      </c>
      <c r="H2158" s="9" t="str">
        <f>IF(G2158="","",VLOOKUP(G2158,Metadata!$J$2:$K$22,2,FALSE))</f>
        <v>North</v>
      </c>
      <c r="I2158" s="9" t="s">
        <v>138</v>
      </c>
      <c r="J2158" s="9" t="str">
        <f>IF(I2158="","",VLOOKUP(I2158,Metadata!$P$2:$Q$43,2,FALSE))</f>
        <v>Europe</v>
      </c>
      <c r="K2158" s="9" t="str">
        <f t="shared" si="0"/>
        <v>Portugal</v>
      </c>
      <c r="L2158" s="9" t="s">
        <v>190</v>
      </c>
      <c r="M2158" s="9" t="str">
        <f>IF(L2158="","",VLOOKUP(L2158,Metadata!$J$2:$K$22,2,FALSE))</f>
        <v>North</v>
      </c>
      <c r="N2158" s="9" t="s">
        <v>214</v>
      </c>
      <c r="O2158" s="9" t="s">
        <v>136</v>
      </c>
      <c r="P2158" s="9" t="s">
        <v>142</v>
      </c>
      <c r="Q2158" s="10" t="str">
        <f t="shared" si="1"/>
        <v>Full Office Job</v>
      </c>
      <c r="R2158" s="10">
        <v>6</v>
      </c>
      <c r="S2158" s="9" t="s">
        <v>161</v>
      </c>
      <c r="T2158" s="9" t="s">
        <v>137</v>
      </c>
      <c r="U2158" s="9" t="str">
        <f>IF(S2158&lt;&gt;"",S2158,IF(T2158&lt;&gt;"",VLOOKUP(T2158,Metadata!$S$2:$T$228,2,FALSE),""))</f>
        <v>Full-Stack Developer</v>
      </c>
      <c r="V2158" s="9" t="s">
        <v>317</v>
      </c>
      <c r="W2158" s="9" t="s">
        <v>137</v>
      </c>
      <c r="X2158" s="9" t="s">
        <v>163</v>
      </c>
      <c r="Y2158" s="9" t="s">
        <v>137</v>
      </c>
      <c r="Z2158" s="9" t="s">
        <v>262</v>
      </c>
      <c r="AA2158" s="9" t="s">
        <v>165</v>
      </c>
      <c r="AB2158" s="9" t="s">
        <v>253</v>
      </c>
      <c r="AC2158" s="9" t="s">
        <v>147</v>
      </c>
      <c r="AD2158" s="9"/>
      <c r="AE2158" s="9"/>
      <c r="AF2158" s="9" t="s">
        <v>243</v>
      </c>
      <c r="AG2158" s="9" t="s">
        <v>166</v>
      </c>
      <c r="AH2158" s="9" t="s">
        <v>176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 t="s">
        <v>178</v>
      </c>
      <c r="BB2158" s="9" t="s">
        <v>284</v>
      </c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 t="s">
        <v>179</v>
      </c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10"/>
      <c r="CB2158" s="10" t="str">
        <f t="shared" si="5"/>
        <v/>
      </c>
      <c r="CC2158" s="10"/>
      <c r="CD2158" s="9" t="str">
        <f t="shared" si="2"/>
        <v/>
      </c>
      <c r="CE2158" s="9" t="s">
        <v>168</v>
      </c>
      <c r="CF2158" s="9" t="s">
        <v>245</v>
      </c>
      <c r="CG2158" s="9">
        <f>IF(CF2158="","",VLOOKUP(CF2158,Metadata!$D$2:$H$20,2,FALSE))</f>
        <v>42500</v>
      </c>
      <c r="CH2158" s="9">
        <f>IF(CF2158="","",VLOOKUP(CF2158,Metadata!$D$2:$H$20,4,FALSE))</f>
        <v>40000</v>
      </c>
      <c r="CI2158" s="9">
        <f>IF(CF2158="","",VLOOKUP(CF2158,Metadata!$D$2:$H$20,5,FALSE))</f>
        <v>45000</v>
      </c>
      <c r="CJ2158" s="9">
        <f t="shared" si="3"/>
        <v>42500</v>
      </c>
      <c r="CK2158" s="9" t="s">
        <v>366</v>
      </c>
      <c r="CL2158" s="10">
        <v>6</v>
      </c>
      <c r="CM2158" s="10">
        <v>5</v>
      </c>
      <c r="CN2158" s="10">
        <v>7</v>
      </c>
      <c r="CO2158" s="10">
        <v>7</v>
      </c>
      <c r="CP2158" s="10">
        <v>6</v>
      </c>
      <c r="CQ2158" s="10">
        <v>6</v>
      </c>
      <c r="CR2158" s="10">
        <v>6</v>
      </c>
      <c r="CS2158" s="10">
        <v>6</v>
      </c>
      <c r="CT2158" s="10">
        <v>5</v>
      </c>
      <c r="CU2158" s="10">
        <v>6</v>
      </c>
      <c r="CV2158" s="10">
        <v>6</v>
      </c>
      <c r="CW2158" s="10">
        <v>6</v>
      </c>
      <c r="CX2158" s="10">
        <v>6</v>
      </c>
      <c r="CY2158" s="10">
        <v>6</v>
      </c>
      <c r="CZ2158" s="10">
        <v>5</v>
      </c>
      <c r="DA2158" s="10">
        <v>6</v>
      </c>
      <c r="DB2158" s="10">
        <v>6</v>
      </c>
      <c r="DC2158" s="10">
        <v>6</v>
      </c>
      <c r="DD2158" s="10">
        <v>4</v>
      </c>
      <c r="DE2158" s="10">
        <v>6</v>
      </c>
      <c r="DF2158" s="10">
        <v>6</v>
      </c>
      <c r="DG2158" s="10">
        <v>5</v>
      </c>
      <c r="DH2158" s="10">
        <v>6</v>
      </c>
      <c r="DI2158" s="10">
        <v>7</v>
      </c>
      <c r="DJ2158" s="10">
        <v>4</v>
      </c>
      <c r="DK2158" s="10">
        <v>7</v>
      </c>
      <c r="DL2158" s="10">
        <v>7</v>
      </c>
      <c r="DM2158" s="9" t="s">
        <v>154</v>
      </c>
      <c r="DN2158" s="10">
        <v>1979</v>
      </c>
      <c r="DO2158" s="9">
        <f t="shared" si="8"/>
        <v>42</v>
      </c>
      <c r="DP2158" s="9" t="s">
        <v>155</v>
      </c>
      <c r="DQ2158" s="9" t="s">
        <v>156</v>
      </c>
      <c r="DR2158" s="9" t="s">
        <v>157</v>
      </c>
      <c r="DS2158" s="9" t="s">
        <v>137</v>
      </c>
      <c r="DT2158" s="9" t="s">
        <v>657</v>
      </c>
      <c r="DU2158" s="9" t="s">
        <v>158</v>
      </c>
      <c r="DV2158" s="9" t="str">
        <f>VLOOKUP(DU2158,Metadata!$B$2:$C$7,2,FALSE)</f>
        <v>6+ years</v>
      </c>
    </row>
    <row r="2159" spans="1:126">
      <c r="A2159" s="13">
        <v>2158</v>
      </c>
      <c r="B2159" s="9" t="s">
        <v>135</v>
      </c>
      <c r="C2159" s="9" t="str">
        <f>VLOOKUP(B2159,Metadata!$M$2:$N$6,2,FALSE)</f>
        <v>Permanent Employee</v>
      </c>
      <c r="D2159" s="9" t="s">
        <v>136</v>
      </c>
      <c r="E2159" s="9" t="s">
        <v>137</v>
      </c>
      <c r="F2159" s="9" t="s">
        <v>138</v>
      </c>
      <c r="G2159" s="9" t="s">
        <v>140</v>
      </c>
      <c r="H2159" s="9" t="str">
        <f>IF(G2159="","",VLOOKUP(G2159,Metadata!$J$2:$K$22,2,FALSE))</f>
        <v>Lisbon Metropolitan Area</v>
      </c>
      <c r="I2159" s="9" t="s">
        <v>138</v>
      </c>
      <c r="J2159" s="9" t="str">
        <f>IF(I2159="","",VLOOKUP(I2159,Metadata!$P$2:$Q$43,2,FALSE))</f>
        <v>Europe</v>
      </c>
      <c r="K2159" s="9" t="str">
        <f t="shared" si="0"/>
        <v>Portugal</v>
      </c>
      <c r="L2159" s="9" t="s">
        <v>140</v>
      </c>
      <c r="M2159" s="9" t="str">
        <f>IF(L2159="","",VLOOKUP(L2159,Metadata!$J$2:$K$22,2,FALSE))</f>
        <v>Lisbon Metropolitan Area</v>
      </c>
      <c r="N2159" s="9" t="s">
        <v>141</v>
      </c>
      <c r="O2159" s="9" t="s">
        <v>137</v>
      </c>
      <c r="P2159" s="9" t="s">
        <v>191</v>
      </c>
      <c r="Q2159" s="10" t="str">
        <f t="shared" si="1"/>
        <v>Remote Job (full or flexible)</v>
      </c>
      <c r="R2159" s="10">
        <v>7</v>
      </c>
      <c r="S2159" s="9" t="s">
        <v>161</v>
      </c>
      <c r="T2159" s="9" t="s">
        <v>137</v>
      </c>
      <c r="U2159" s="9" t="str">
        <f>IF(S2159&lt;&gt;"",S2159,IF(T2159&lt;&gt;"",VLOOKUP(T2159,Metadata!$S$2:$T$228,2,FALSE),""))</f>
        <v>Full-Stack Developer</v>
      </c>
      <c r="V2159" s="9" t="s">
        <v>207</v>
      </c>
      <c r="W2159" s="9" t="s">
        <v>137</v>
      </c>
      <c r="X2159" s="9" t="s">
        <v>208</v>
      </c>
      <c r="Y2159" s="9" t="s">
        <v>137</v>
      </c>
      <c r="Z2159" s="9" t="s">
        <v>184</v>
      </c>
      <c r="AA2159" s="9" t="s">
        <v>165</v>
      </c>
      <c r="AB2159" s="9" t="s">
        <v>137</v>
      </c>
      <c r="AC2159" s="9"/>
      <c r="AD2159" s="9"/>
      <c r="AE2159" s="9"/>
      <c r="AF2159" s="9"/>
      <c r="AG2159" s="9" t="s">
        <v>166</v>
      </c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 t="s">
        <v>178</v>
      </c>
      <c r="BB2159" s="9"/>
      <c r="BC2159" s="9"/>
      <c r="BD2159" s="9"/>
      <c r="BE2159" s="9"/>
      <c r="BF2159" s="9"/>
      <c r="BG2159" s="9"/>
      <c r="BH2159" s="9"/>
      <c r="BI2159" s="9"/>
      <c r="BJ2159" s="9" t="s">
        <v>167</v>
      </c>
      <c r="BK2159" s="9"/>
      <c r="BL2159" s="9"/>
      <c r="BM2159" s="9"/>
      <c r="BN2159" s="9" t="s">
        <v>186</v>
      </c>
      <c r="BO2159" s="9"/>
      <c r="BP2159" s="9" t="s">
        <v>179</v>
      </c>
      <c r="BQ2159" s="9"/>
      <c r="BR2159" s="9" t="s">
        <v>247</v>
      </c>
      <c r="BS2159" s="9"/>
      <c r="BT2159" s="9"/>
      <c r="BU2159" s="9"/>
      <c r="BV2159" s="9"/>
      <c r="BW2159" s="9"/>
      <c r="BX2159" s="9"/>
      <c r="BY2159" s="9"/>
      <c r="BZ2159" s="9"/>
      <c r="CA2159" s="10"/>
      <c r="CB2159" s="10" t="str">
        <f t="shared" si="5"/>
        <v/>
      </c>
      <c r="CC2159" s="10"/>
      <c r="CD2159" s="9" t="str">
        <f t="shared" si="2"/>
        <v/>
      </c>
      <c r="CE2159" s="9" t="s">
        <v>232</v>
      </c>
      <c r="CF2159" s="9" t="s">
        <v>152</v>
      </c>
      <c r="CG2159" s="9">
        <f>IF(CF2159="","",VLOOKUP(CF2159,Metadata!$D$2:$H$20,2,FALSE))</f>
        <v>32500</v>
      </c>
      <c r="CH2159" s="9">
        <f>IF(CF2159="","",VLOOKUP(CF2159,Metadata!$D$2:$H$20,4,FALSE))</f>
        <v>30000</v>
      </c>
      <c r="CI2159" s="9">
        <f>IF(CF2159="","",VLOOKUP(CF2159,Metadata!$D$2:$H$20,5,FALSE))</f>
        <v>35000</v>
      </c>
      <c r="CJ2159" s="9">
        <f t="shared" si="3"/>
        <v>32500</v>
      </c>
      <c r="CK2159" s="9" t="s">
        <v>153</v>
      </c>
      <c r="CL2159" s="10">
        <v>2</v>
      </c>
      <c r="CM2159" s="10">
        <v>5</v>
      </c>
      <c r="CN2159" s="10">
        <v>7</v>
      </c>
      <c r="CO2159" s="10">
        <v>7</v>
      </c>
      <c r="CP2159" s="10">
        <v>1</v>
      </c>
      <c r="CQ2159" s="10">
        <v>4</v>
      </c>
      <c r="CR2159" s="10">
        <v>7</v>
      </c>
      <c r="CS2159" s="10">
        <v>4</v>
      </c>
      <c r="CT2159" s="10">
        <v>5</v>
      </c>
      <c r="CU2159" s="10">
        <v>7</v>
      </c>
      <c r="CV2159" s="10">
        <v>4</v>
      </c>
      <c r="CW2159" s="10">
        <v>5</v>
      </c>
      <c r="CX2159" s="10">
        <v>5</v>
      </c>
      <c r="CY2159" s="10">
        <v>7</v>
      </c>
      <c r="CZ2159" s="10">
        <v>7</v>
      </c>
      <c r="DA2159" s="10">
        <v>4</v>
      </c>
      <c r="DB2159" s="10">
        <v>4</v>
      </c>
      <c r="DC2159" s="10">
        <v>4</v>
      </c>
      <c r="DD2159" s="10">
        <v>1</v>
      </c>
      <c r="DE2159" s="10">
        <v>4</v>
      </c>
      <c r="DF2159" s="10">
        <v>4</v>
      </c>
      <c r="DG2159" s="10">
        <v>4</v>
      </c>
      <c r="DH2159" s="10">
        <v>4</v>
      </c>
      <c r="DI2159" s="10">
        <v>1</v>
      </c>
      <c r="DJ2159" s="10">
        <v>2</v>
      </c>
      <c r="DK2159" s="10">
        <v>1</v>
      </c>
      <c r="DL2159" s="10">
        <v>1</v>
      </c>
      <c r="DM2159" s="9" t="s">
        <v>333</v>
      </c>
      <c r="DN2159" s="10">
        <v>1993</v>
      </c>
      <c r="DO2159" s="9">
        <f t="shared" si="8"/>
        <v>28</v>
      </c>
      <c r="DP2159" s="9" t="s">
        <v>155</v>
      </c>
      <c r="DQ2159" s="9" t="s">
        <v>156</v>
      </c>
      <c r="DR2159" s="9" t="s">
        <v>157</v>
      </c>
      <c r="DS2159" s="9" t="s">
        <v>137</v>
      </c>
      <c r="DT2159" s="9" t="s">
        <v>657</v>
      </c>
      <c r="DU2159" s="9" t="s">
        <v>203</v>
      </c>
      <c r="DV2159" s="9" t="str">
        <f>VLOOKUP(DU2159,Metadata!$B$2:$C$7,2,FALSE)</f>
        <v>6+ years</v>
      </c>
    </row>
    <row r="2160" spans="1:126">
      <c r="A2160" s="13">
        <v>2159</v>
      </c>
      <c r="B2160" s="9" t="s">
        <v>135</v>
      </c>
      <c r="C2160" s="9" t="str">
        <f>VLOOKUP(B2160,Metadata!$M$2:$N$6,2,FALSE)</f>
        <v>Permanent Employee</v>
      </c>
      <c r="D2160" s="9" t="s">
        <v>159</v>
      </c>
      <c r="E2160" s="9" t="s">
        <v>137</v>
      </c>
      <c r="F2160" s="9" t="s">
        <v>138</v>
      </c>
      <c r="G2160" s="9" t="s">
        <v>140</v>
      </c>
      <c r="H2160" s="9" t="str">
        <f>IF(G2160="","",VLOOKUP(G2160,Metadata!$J$2:$K$22,2,FALSE))</f>
        <v>Lisbon Metropolitan Area</v>
      </c>
      <c r="I2160" s="9" t="s">
        <v>138</v>
      </c>
      <c r="J2160" s="9" t="str">
        <f>IF(I2160="","",VLOOKUP(I2160,Metadata!$P$2:$Q$43,2,FALSE))</f>
        <v>Europe</v>
      </c>
      <c r="K2160" s="9" t="str">
        <f t="shared" si="0"/>
        <v>Portugal</v>
      </c>
      <c r="L2160" s="9" t="s">
        <v>140</v>
      </c>
      <c r="M2160" s="9" t="str">
        <f>IF(L2160="","",VLOOKUP(L2160,Metadata!$J$2:$K$22,2,FALSE))</f>
        <v>Lisbon Metropolitan Area</v>
      </c>
      <c r="N2160" s="9" t="s">
        <v>141</v>
      </c>
      <c r="O2160" s="9" t="s">
        <v>137</v>
      </c>
      <c r="P2160" s="9" t="s">
        <v>142</v>
      </c>
      <c r="Q2160" s="10" t="str">
        <f t="shared" si="1"/>
        <v>Full Office Job</v>
      </c>
      <c r="R2160" s="10">
        <v>5</v>
      </c>
      <c r="S2160" s="9" t="s">
        <v>249</v>
      </c>
      <c r="T2160" s="9" t="s">
        <v>137</v>
      </c>
      <c r="U2160" s="9" t="str">
        <f>IF(S2160&lt;&gt;"",S2160,IF(T2160&lt;&gt;"",VLOOKUP(T2160,Metadata!$S$2:$T$228,2,FALSE),""))</f>
        <v>Business Applications (BI/CRM/ERP)</v>
      </c>
      <c r="V2160" s="9" t="s">
        <v>309</v>
      </c>
      <c r="W2160" s="9" t="s">
        <v>137</v>
      </c>
      <c r="X2160" s="9" t="s">
        <v>145</v>
      </c>
      <c r="Y2160" s="9" t="s">
        <v>137</v>
      </c>
      <c r="Z2160" s="9" t="s">
        <v>146</v>
      </c>
      <c r="AA2160" s="9" t="s">
        <v>137</v>
      </c>
      <c r="AB2160" s="9" t="s">
        <v>137</v>
      </c>
      <c r="AC2160" s="9" t="s">
        <v>147</v>
      </c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 t="s">
        <v>149</v>
      </c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 t="s">
        <v>150</v>
      </c>
      <c r="BZ2160" s="9" t="s">
        <v>137</v>
      </c>
      <c r="CA2160" s="10"/>
      <c r="CB2160" s="10" t="str">
        <f t="shared" si="5"/>
        <v/>
      </c>
      <c r="CC2160" s="10"/>
      <c r="CD2160" s="9" t="str">
        <f t="shared" si="2"/>
        <v/>
      </c>
      <c r="CE2160" s="9" t="s">
        <v>168</v>
      </c>
      <c r="CF2160" s="9" t="s">
        <v>220</v>
      </c>
      <c r="CG2160" s="9">
        <f>IF(CF2160="","",VLOOKUP(CF2160,Metadata!$D$2:$H$20,2,FALSE))</f>
        <v>27500</v>
      </c>
      <c r="CH2160" s="9">
        <f>IF(CF2160="","",VLOOKUP(CF2160,Metadata!$D$2:$H$20,4,FALSE))</f>
        <v>25000</v>
      </c>
      <c r="CI2160" s="9">
        <f>IF(CF2160="","",VLOOKUP(CF2160,Metadata!$D$2:$H$20,5,FALSE))</f>
        <v>30000</v>
      </c>
      <c r="CJ2160" s="9">
        <f t="shared" si="3"/>
        <v>27500</v>
      </c>
      <c r="CK2160" s="9" t="s">
        <v>153</v>
      </c>
      <c r="CL2160" s="10">
        <v>2</v>
      </c>
      <c r="CM2160" s="10">
        <v>2</v>
      </c>
      <c r="CN2160" s="10">
        <v>7</v>
      </c>
      <c r="CO2160" s="10">
        <v>6</v>
      </c>
      <c r="CP2160" s="10">
        <v>5</v>
      </c>
      <c r="CQ2160" s="10">
        <v>5</v>
      </c>
      <c r="CR2160" s="10">
        <v>4</v>
      </c>
      <c r="CS2160" s="10">
        <v>4</v>
      </c>
      <c r="CT2160" s="10">
        <v>5</v>
      </c>
      <c r="CU2160" s="10">
        <v>4</v>
      </c>
      <c r="CV2160" s="10">
        <v>4</v>
      </c>
      <c r="CW2160" s="10">
        <v>4</v>
      </c>
      <c r="CX2160" s="10">
        <v>4</v>
      </c>
      <c r="CY2160" s="10">
        <v>4</v>
      </c>
      <c r="CZ2160" s="10">
        <v>4</v>
      </c>
      <c r="DA2160" s="10">
        <v>2</v>
      </c>
      <c r="DB2160" s="10">
        <v>5</v>
      </c>
      <c r="DC2160" s="10">
        <v>7</v>
      </c>
      <c r="DD2160" s="10">
        <v>7</v>
      </c>
      <c r="DE2160" s="10">
        <v>7</v>
      </c>
      <c r="DF2160" s="10">
        <v>6</v>
      </c>
      <c r="DG2160" s="10">
        <v>6</v>
      </c>
      <c r="DH2160" s="10">
        <v>6</v>
      </c>
      <c r="DI2160" s="10">
        <v>7</v>
      </c>
      <c r="DJ2160" s="10">
        <v>5</v>
      </c>
      <c r="DK2160" s="10">
        <v>4</v>
      </c>
      <c r="DL2160" s="10">
        <v>4</v>
      </c>
      <c r="DM2160" s="9" t="s">
        <v>154</v>
      </c>
      <c r="DN2160" s="10">
        <v>1988</v>
      </c>
      <c r="DO2160" s="9">
        <f t="shared" si="8"/>
        <v>33</v>
      </c>
      <c r="DP2160" s="9" t="s">
        <v>155</v>
      </c>
      <c r="DQ2160" s="9" t="s">
        <v>202</v>
      </c>
      <c r="DR2160" s="9" t="s">
        <v>157</v>
      </c>
      <c r="DS2160" s="9" t="s">
        <v>137</v>
      </c>
      <c r="DT2160" s="9" t="s">
        <v>657</v>
      </c>
      <c r="DU2160" s="9" t="s">
        <v>203</v>
      </c>
      <c r="DV2160" s="9" t="str">
        <f>VLOOKUP(DU2160,Metadata!$B$2:$C$7,2,FALSE)</f>
        <v>6+ years</v>
      </c>
    </row>
    <row r="2161" spans="1:126">
      <c r="A2161" s="13">
        <v>2160</v>
      </c>
      <c r="B2161" s="9" t="s">
        <v>135</v>
      </c>
      <c r="C2161" s="9" t="str">
        <f>VLOOKUP(B2161,Metadata!$M$2:$N$6,2,FALSE)</f>
        <v>Permanent Employee</v>
      </c>
      <c r="D2161" s="9" t="s">
        <v>159</v>
      </c>
      <c r="E2161" s="9" t="s">
        <v>137</v>
      </c>
      <c r="F2161" s="9" t="s">
        <v>138</v>
      </c>
      <c r="G2161" s="9" t="s">
        <v>140</v>
      </c>
      <c r="H2161" s="9" t="str">
        <f>IF(G2161="","",VLOOKUP(G2161,Metadata!$J$2:$K$22,2,FALSE))</f>
        <v>Lisbon Metropolitan Area</v>
      </c>
      <c r="I2161" s="9" t="s">
        <v>138</v>
      </c>
      <c r="J2161" s="9" t="str">
        <f>IF(I2161="","",VLOOKUP(I2161,Metadata!$P$2:$Q$43,2,FALSE))</f>
        <v>Europe</v>
      </c>
      <c r="K2161" s="9" t="str">
        <f t="shared" si="0"/>
        <v>Portugal</v>
      </c>
      <c r="L2161" s="9" t="s">
        <v>140</v>
      </c>
      <c r="M2161" s="9" t="str">
        <f>IF(L2161="","",VLOOKUP(L2161,Metadata!$J$2:$K$22,2,FALSE))</f>
        <v>Lisbon Metropolitan Area</v>
      </c>
      <c r="N2161" s="9" t="s">
        <v>141</v>
      </c>
      <c r="O2161" s="9" t="s">
        <v>137</v>
      </c>
      <c r="P2161" s="9" t="s">
        <v>142</v>
      </c>
      <c r="Q2161" s="10" t="str">
        <f t="shared" si="1"/>
        <v>Full Office Job</v>
      </c>
      <c r="R2161" s="10">
        <v>5</v>
      </c>
      <c r="S2161" s="9" t="s">
        <v>266</v>
      </c>
      <c r="T2161" s="9" t="s">
        <v>137</v>
      </c>
      <c r="U2161" s="9" t="str">
        <f>IF(S2161&lt;&gt;"",S2161,IF(T2161&lt;&gt;"",VLOOKUP(T2161,Metadata!$S$2:$T$228,2,FALSE),""))</f>
        <v>Data Scientist/Data Engineer</v>
      </c>
      <c r="V2161" s="9" t="s">
        <v>323</v>
      </c>
      <c r="W2161" s="9" t="s">
        <v>137</v>
      </c>
      <c r="X2161" s="9" t="s">
        <v>145</v>
      </c>
      <c r="Y2161" s="9" t="s">
        <v>137</v>
      </c>
      <c r="Z2161" s="9" t="s">
        <v>218</v>
      </c>
      <c r="AA2161" s="9" t="s">
        <v>137</v>
      </c>
      <c r="AB2161" s="9" t="s">
        <v>253</v>
      </c>
      <c r="AC2161" s="9" t="s">
        <v>147</v>
      </c>
      <c r="AD2161" s="9"/>
      <c r="AE2161" s="9"/>
      <c r="AF2161" s="9" t="s">
        <v>243</v>
      </c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 t="s">
        <v>258</v>
      </c>
      <c r="BV2161" s="9"/>
      <c r="BW2161" s="9"/>
      <c r="BX2161" s="9"/>
      <c r="BY2161" s="9"/>
      <c r="BZ2161" s="9"/>
      <c r="CA2161" s="10"/>
      <c r="CB2161" s="10" t="str">
        <f t="shared" si="5"/>
        <v/>
      </c>
      <c r="CC2161" s="10"/>
      <c r="CD2161" s="9" t="str">
        <f t="shared" si="2"/>
        <v/>
      </c>
      <c r="CE2161" s="9" t="s">
        <v>232</v>
      </c>
      <c r="CF2161" s="9" t="s">
        <v>220</v>
      </c>
      <c r="CG2161" s="9">
        <f>IF(CF2161="","",VLOOKUP(CF2161,Metadata!$D$2:$H$20,2,FALSE))</f>
        <v>27500</v>
      </c>
      <c r="CH2161" s="9">
        <f>IF(CF2161="","",VLOOKUP(CF2161,Metadata!$D$2:$H$20,4,FALSE))</f>
        <v>25000</v>
      </c>
      <c r="CI2161" s="9">
        <f>IF(CF2161="","",VLOOKUP(CF2161,Metadata!$D$2:$H$20,5,FALSE))</f>
        <v>30000</v>
      </c>
      <c r="CJ2161" s="9">
        <f t="shared" si="3"/>
        <v>27500</v>
      </c>
      <c r="CK2161" s="9" t="s">
        <v>221</v>
      </c>
      <c r="CL2161" s="10">
        <v>4</v>
      </c>
      <c r="CM2161" s="10">
        <v>3</v>
      </c>
      <c r="CN2161" s="10">
        <v>6</v>
      </c>
      <c r="CO2161" s="10">
        <v>6</v>
      </c>
      <c r="CP2161" s="10">
        <v>5</v>
      </c>
      <c r="CQ2161" s="10">
        <v>7</v>
      </c>
      <c r="CR2161" s="10">
        <v>4</v>
      </c>
      <c r="CS2161" s="10">
        <v>6</v>
      </c>
      <c r="CT2161" s="10">
        <v>7</v>
      </c>
      <c r="CU2161" s="10">
        <v>7</v>
      </c>
      <c r="CV2161" s="10">
        <v>5</v>
      </c>
      <c r="CW2161" s="10">
        <v>5</v>
      </c>
      <c r="CX2161" s="10">
        <v>6</v>
      </c>
      <c r="CY2161" s="10">
        <v>7</v>
      </c>
      <c r="CZ2161" s="10">
        <v>5</v>
      </c>
      <c r="DA2161" s="10">
        <v>5</v>
      </c>
      <c r="DB2161" s="10">
        <v>5</v>
      </c>
      <c r="DC2161" s="10">
        <v>7</v>
      </c>
      <c r="DD2161" s="10">
        <v>5</v>
      </c>
      <c r="DE2161" s="10">
        <v>7</v>
      </c>
      <c r="DF2161" s="10">
        <v>5</v>
      </c>
      <c r="DG2161" s="10">
        <v>7</v>
      </c>
      <c r="DH2161" s="10">
        <v>6</v>
      </c>
      <c r="DI2161" s="10">
        <v>7</v>
      </c>
      <c r="DJ2161" s="10">
        <v>4</v>
      </c>
      <c r="DK2161" s="10">
        <v>5</v>
      </c>
      <c r="DL2161" s="10">
        <v>6</v>
      </c>
      <c r="DM2161" s="9" t="s">
        <v>154</v>
      </c>
      <c r="DN2161" s="10">
        <v>1995</v>
      </c>
      <c r="DO2161" s="9">
        <f t="shared" si="8"/>
        <v>26</v>
      </c>
      <c r="DP2161" s="9" t="s">
        <v>155</v>
      </c>
      <c r="DQ2161" s="9" t="s">
        <v>202</v>
      </c>
      <c r="DR2161" s="9" t="s">
        <v>157</v>
      </c>
      <c r="DS2161" s="9" t="s">
        <v>137</v>
      </c>
      <c r="DT2161" s="9" t="s">
        <v>657</v>
      </c>
      <c r="DU2161" s="9" t="s">
        <v>168</v>
      </c>
      <c r="DV2161" s="9" t="str">
        <f>VLOOKUP(DU2161,Metadata!$B$2:$C$7,2,FALSE)</f>
        <v>0 - 3 years</v>
      </c>
    </row>
    <row r="2162" spans="1:126">
      <c r="A2162" s="13">
        <v>2161</v>
      </c>
      <c r="B2162" s="9" t="s">
        <v>135</v>
      </c>
      <c r="C2162" s="9" t="str">
        <f>VLOOKUP(B2162,Metadata!$M$2:$N$6,2,FALSE)</f>
        <v>Permanent Employee</v>
      </c>
      <c r="D2162" s="9" t="s">
        <v>159</v>
      </c>
      <c r="E2162" s="9" t="s">
        <v>137</v>
      </c>
      <c r="F2162" s="9" t="s">
        <v>138</v>
      </c>
      <c r="G2162" s="9" t="s">
        <v>172</v>
      </c>
      <c r="H2162" s="9" t="str">
        <f>IF(G2162="","",VLOOKUP(G2162,Metadata!$J$2:$K$22,2,FALSE))</f>
        <v>Porto Metropolitan Area</v>
      </c>
      <c r="I2162" s="9" t="s">
        <v>138</v>
      </c>
      <c r="J2162" s="9" t="str">
        <f>IF(I2162="","",VLOOKUP(I2162,Metadata!$P$2:$Q$43,2,FALSE))</f>
        <v>Europe</v>
      </c>
      <c r="K2162" s="9" t="str">
        <f t="shared" si="0"/>
        <v>Portugal</v>
      </c>
      <c r="L2162" s="9" t="s">
        <v>172</v>
      </c>
      <c r="M2162" s="9" t="str">
        <f>IF(L2162="","",VLOOKUP(L2162,Metadata!$J$2:$K$22,2,FALSE))</f>
        <v>Porto Metropolitan Area</v>
      </c>
      <c r="N2162" s="9" t="s">
        <v>141</v>
      </c>
      <c r="O2162" s="9" t="s">
        <v>137</v>
      </c>
      <c r="P2162" s="9" t="s">
        <v>142</v>
      </c>
      <c r="Q2162" s="10" t="str">
        <f t="shared" si="1"/>
        <v>Full Office Job</v>
      </c>
      <c r="R2162" s="10">
        <v>6</v>
      </c>
      <c r="S2162" s="9" t="s">
        <v>161</v>
      </c>
      <c r="T2162" s="9" t="s">
        <v>137</v>
      </c>
      <c r="U2162" s="9" t="str">
        <f>IF(S2162&lt;&gt;"",S2162,IF(T2162&lt;&gt;"",VLOOKUP(T2162,Metadata!$S$2:$T$228,2,FALSE),""))</f>
        <v>Full-Stack Developer</v>
      </c>
      <c r="V2162" s="9" t="s">
        <v>261</v>
      </c>
      <c r="W2162" s="9" t="s">
        <v>137</v>
      </c>
      <c r="X2162" s="9" t="s">
        <v>163</v>
      </c>
      <c r="Y2162" s="9" t="s">
        <v>137</v>
      </c>
      <c r="Z2162" s="9" t="s">
        <v>164</v>
      </c>
      <c r="AA2162" s="9" t="s">
        <v>165</v>
      </c>
      <c r="AB2162" s="9" t="s">
        <v>253</v>
      </c>
      <c r="AC2162" s="9"/>
      <c r="AD2162" s="9"/>
      <c r="AE2162" s="9"/>
      <c r="AF2162" s="9"/>
      <c r="AG2162" s="9" t="s">
        <v>166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 t="s">
        <v>178</v>
      </c>
      <c r="BB2162" s="9"/>
      <c r="BC2162" s="9"/>
      <c r="BD2162" s="9"/>
      <c r="BE2162" s="9"/>
      <c r="BF2162" s="9"/>
      <c r="BG2162" s="9"/>
      <c r="BH2162" s="9"/>
      <c r="BI2162" s="9"/>
      <c r="BJ2162" s="9" t="s">
        <v>167</v>
      </c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10"/>
      <c r="CB2162" s="10" t="str">
        <f t="shared" si="5"/>
        <v/>
      </c>
      <c r="CC2162" s="10"/>
      <c r="CD2162" s="9" t="str">
        <f t="shared" si="2"/>
        <v/>
      </c>
      <c r="CE2162" s="9" t="s">
        <v>151</v>
      </c>
      <c r="CF2162" s="9" t="s">
        <v>188</v>
      </c>
      <c r="CG2162" s="9">
        <f>IF(CF2162="","",VLOOKUP(CF2162,Metadata!$D$2:$H$20,2,FALSE))</f>
        <v>17500</v>
      </c>
      <c r="CH2162" s="9">
        <f>IF(CF2162="","",VLOOKUP(CF2162,Metadata!$D$2:$H$20,4,FALSE))</f>
        <v>15000</v>
      </c>
      <c r="CI2162" s="9">
        <f>IF(CF2162="","",VLOOKUP(CF2162,Metadata!$D$2:$H$20,5,FALSE))</f>
        <v>20000</v>
      </c>
      <c r="CJ2162" s="9">
        <f t="shared" si="3"/>
        <v>17500</v>
      </c>
      <c r="CK2162" s="9" t="s">
        <v>201</v>
      </c>
      <c r="CL2162" s="10">
        <v>4</v>
      </c>
      <c r="CM2162" s="10">
        <v>1</v>
      </c>
      <c r="CN2162" s="10">
        <v>4</v>
      </c>
      <c r="CO2162" s="10">
        <v>6</v>
      </c>
      <c r="CP2162" s="10">
        <v>5</v>
      </c>
      <c r="CQ2162" s="10">
        <v>6</v>
      </c>
      <c r="CR2162" s="10">
        <v>7</v>
      </c>
      <c r="CS2162" s="10">
        <v>6</v>
      </c>
      <c r="CT2162" s="10">
        <v>6</v>
      </c>
      <c r="CU2162" s="10">
        <v>5</v>
      </c>
      <c r="CV2162" s="10">
        <v>4</v>
      </c>
      <c r="CW2162" s="10">
        <v>4</v>
      </c>
      <c r="CX2162" s="10">
        <v>6</v>
      </c>
      <c r="CY2162" s="10">
        <v>6</v>
      </c>
      <c r="CZ2162" s="10">
        <v>5</v>
      </c>
      <c r="DA2162" s="10">
        <v>5</v>
      </c>
      <c r="DB2162" s="10">
        <v>6</v>
      </c>
      <c r="DC2162" s="10">
        <v>6</v>
      </c>
      <c r="DD2162" s="10">
        <v>5</v>
      </c>
      <c r="DE2162" s="10">
        <v>6</v>
      </c>
      <c r="DF2162" s="10">
        <v>4</v>
      </c>
      <c r="DG2162" s="10">
        <v>6</v>
      </c>
      <c r="DH2162" s="10">
        <v>5</v>
      </c>
      <c r="DI2162" s="10">
        <v>7</v>
      </c>
      <c r="DJ2162" s="10">
        <v>6</v>
      </c>
      <c r="DK2162" s="10">
        <v>5</v>
      </c>
      <c r="DL2162" s="10">
        <v>6</v>
      </c>
      <c r="DM2162" s="9" t="s">
        <v>154</v>
      </c>
      <c r="DN2162" s="10">
        <v>1987</v>
      </c>
      <c r="DO2162" s="9">
        <f t="shared" si="8"/>
        <v>34</v>
      </c>
      <c r="DP2162" s="9" t="s">
        <v>155</v>
      </c>
      <c r="DQ2162" s="9" t="s">
        <v>156</v>
      </c>
      <c r="DR2162" s="9" t="s">
        <v>170</v>
      </c>
      <c r="DS2162" s="9" t="s">
        <v>137</v>
      </c>
      <c r="DT2162" s="9" t="s">
        <v>657</v>
      </c>
      <c r="DU2162" s="9" t="s">
        <v>223</v>
      </c>
      <c r="DV2162" s="9" t="str">
        <f>VLOOKUP(DU2162,Metadata!$B$2:$C$7,2,FALSE)</f>
        <v>3 - 6 years</v>
      </c>
    </row>
    <row r="2163" spans="1:126">
      <c r="A2163" s="13">
        <v>2162</v>
      </c>
      <c r="B2163" s="9" t="s">
        <v>135</v>
      </c>
      <c r="C2163" s="9" t="str">
        <f>VLOOKUP(B2163,Metadata!$M$2:$N$6,2,FALSE)</f>
        <v>Permanent Employee</v>
      </c>
      <c r="D2163" s="9" t="s">
        <v>136</v>
      </c>
      <c r="E2163" s="9" t="s">
        <v>137</v>
      </c>
      <c r="F2163" s="9" t="s">
        <v>138</v>
      </c>
      <c r="G2163" s="9" t="s">
        <v>160</v>
      </c>
      <c r="H2163" s="9" t="str">
        <f>IF(G2163="","",VLOOKUP(G2163,Metadata!$J$2:$K$22,2,FALSE))</f>
        <v>Centre</v>
      </c>
      <c r="I2163" s="9" t="s">
        <v>138</v>
      </c>
      <c r="J2163" s="9" t="str">
        <f>IF(I2163="","",VLOOKUP(I2163,Metadata!$P$2:$Q$43,2,FALSE))</f>
        <v>Europe</v>
      </c>
      <c r="K2163" s="9" t="str">
        <f t="shared" si="0"/>
        <v>Portugal</v>
      </c>
      <c r="L2163" s="9" t="s">
        <v>160</v>
      </c>
      <c r="M2163" s="9" t="str">
        <f>IF(L2163="","",VLOOKUP(L2163,Metadata!$J$2:$K$22,2,FALSE))</f>
        <v>Centre</v>
      </c>
      <c r="N2163" s="9" t="s">
        <v>141</v>
      </c>
      <c r="O2163" s="9" t="s">
        <v>137</v>
      </c>
      <c r="P2163" s="9" t="s">
        <v>191</v>
      </c>
      <c r="Q2163" s="10" t="str">
        <f t="shared" si="1"/>
        <v>Remote Job (full or flexible)</v>
      </c>
      <c r="R2163" s="10">
        <v>6</v>
      </c>
      <c r="S2163" s="9" t="s">
        <v>143</v>
      </c>
      <c r="T2163" s="9" t="s">
        <v>137</v>
      </c>
      <c r="U2163" s="9" t="str">
        <f>IF(S2163&lt;&gt;"",S2163,IF(T2163&lt;&gt;"",VLOOKUP(T2163,Metadata!$S$2:$T$228,2,FALSE),""))</f>
        <v>Technical Team Leader</v>
      </c>
      <c r="V2163" s="9" t="s">
        <v>276</v>
      </c>
      <c r="W2163" s="9" t="s">
        <v>137</v>
      </c>
      <c r="X2163" s="9" t="s">
        <v>252</v>
      </c>
      <c r="Y2163" s="9" t="s">
        <v>137</v>
      </c>
      <c r="Z2163" s="9" t="s">
        <v>262</v>
      </c>
      <c r="AA2163" s="9" t="s">
        <v>165</v>
      </c>
      <c r="AB2163" s="9" t="s">
        <v>137</v>
      </c>
      <c r="AC2163" s="9"/>
      <c r="AD2163" s="9"/>
      <c r="AE2163" s="9"/>
      <c r="AF2163" s="9"/>
      <c r="AG2163" s="9"/>
      <c r="AH2163" s="9"/>
      <c r="AI2163" s="9"/>
      <c r="AJ2163" s="9" t="s">
        <v>185</v>
      </c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 t="s">
        <v>178</v>
      </c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 t="s">
        <v>186</v>
      </c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10"/>
      <c r="CB2163" s="10" t="str">
        <f t="shared" si="5"/>
        <v/>
      </c>
      <c r="CC2163" s="10"/>
      <c r="CD2163" s="9" t="str">
        <f t="shared" si="2"/>
        <v/>
      </c>
      <c r="CE2163" s="9" t="s">
        <v>168</v>
      </c>
      <c r="CF2163" s="9" t="s">
        <v>152</v>
      </c>
      <c r="CG2163" s="9">
        <f>IF(CF2163="","",VLOOKUP(CF2163,Metadata!$D$2:$H$20,2,FALSE))</f>
        <v>32500</v>
      </c>
      <c r="CH2163" s="9">
        <f>IF(CF2163="","",VLOOKUP(CF2163,Metadata!$D$2:$H$20,4,FALSE))</f>
        <v>30000</v>
      </c>
      <c r="CI2163" s="9">
        <f>IF(CF2163="","",VLOOKUP(CF2163,Metadata!$D$2:$H$20,5,FALSE))</f>
        <v>35000</v>
      </c>
      <c r="CJ2163" s="9">
        <f t="shared" si="3"/>
        <v>32500</v>
      </c>
      <c r="CK2163" s="9" t="s">
        <v>153</v>
      </c>
      <c r="CL2163" s="10">
        <v>5</v>
      </c>
      <c r="CM2163" s="10">
        <v>3</v>
      </c>
      <c r="CN2163" s="10">
        <v>6</v>
      </c>
      <c r="CO2163" s="10">
        <v>5</v>
      </c>
      <c r="CP2163" s="10">
        <v>7</v>
      </c>
      <c r="CQ2163" s="10">
        <v>7</v>
      </c>
      <c r="CR2163" s="10">
        <v>6</v>
      </c>
      <c r="CS2163" s="10">
        <v>7</v>
      </c>
      <c r="CT2163" s="10">
        <v>7</v>
      </c>
      <c r="CU2163" s="10">
        <v>6</v>
      </c>
      <c r="CV2163" s="10">
        <v>5</v>
      </c>
      <c r="CW2163" s="10">
        <v>6</v>
      </c>
      <c r="CX2163" s="10">
        <v>7</v>
      </c>
      <c r="CY2163" s="10">
        <v>6</v>
      </c>
      <c r="CZ2163" s="10">
        <v>6</v>
      </c>
      <c r="DA2163" s="10">
        <v>3</v>
      </c>
      <c r="DB2163" s="10">
        <v>4</v>
      </c>
      <c r="DC2163" s="10">
        <v>3</v>
      </c>
      <c r="DD2163" s="10">
        <v>3</v>
      </c>
      <c r="DE2163" s="10">
        <v>6</v>
      </c>
      <c r="DF2163" s="10">
        <v>6</v>
      </c>
      <c r="DG2163" s="10">
        <v>4</v>
      </c>
      <c r="DH2163" s="10">
        <v>6</v>
      </c>
      <c r="DI2163" s="10">
        <v>3</v>
      </c>
      <c r="DJ2163" s="10">
        <v>4</v>
      </c>
      <c r="DK2163" s="10">
        <v>6</v>
      </c>
      <c r="DL2163" s="10">
        <v>3</v>
      </c>
      <c r="DM2163" s="9" t="s">
        <v>154</v>
      </c>
      <c r="DN2163" s="10">
        <v>1987</v>
      </c>
      <c r="DO2163" s="9">
        <f t="shared" si="8"/>
        <v>34</v>
      </c>
      <c r="DP2163" s="9" t="s">
        <v>155</v>
      </c>
      <c r="DQ2163" s="9" t="s">
        <v>156</v>
      </c>
      <c r="DR2163" s="9" t="s">
        <v>157</v>
      </c>
      <c r="DS2163" s="9" t="s">
        <v>137</v>
      </c>
      <c r="DT2163" s="9" t="s">
        <v>657</v>
      </c>
      <c r="DU2163" s="9" t="s">
        <v>158</v>
      </c>
      <c r="DV2163" s="9" t="str">
        <f>VLOOKUP(DU2163,Metadata!$B$2:$C$7,2,FALSE)</f>
        <v>6+ years</v>
      </c>
    </row>
    <row r="2164" spans="1:126">
      <c r="A2164" s="13">
        <v>2163</v>
      </c>
      <c r="B2164" s="9" t="s">
        <v>135</v>
      </c>
      <c r="C2164" s="9" t="str">
        <f>VLOOKUP(B2164,Metadata!$M$2:$N$6,2,FALSE)</f>
        <v>Permanent Employee</v>
      </c>
      <c r="D2164" s="9" t="s">
        <v>159</v>
      </c>
      <c r="E2164" s="9" t="s">
        <v>137</v>
      </c>
      <c r="F2164" s="9" t="s">
        <v>138</v>
      </c>
      <c r="G2164" s="9" t="s">
        <v>172</v>
      </c>
      <c r="H2164" s="9" t="str">
        <f>IF(G2164="","",VLOOKUP(G2164,Metadata!$J$2:$K$22,2,FALSE))</f>
        <v>Porto Metropolitan Area</v>
      </c>
      <c r="I2164" s="9" t="s">
        <v>138</v>
      </c>
      <c r="J2164" s="9" t="str">
        <f>IF(I2164="","",VLOOKUP(I2164,Metadata!$P$2:$Q$43,2,FALSE))</f>
        <v>Europe</v>
      </c>
      <c r="K2164" s="9" t="str">
        <f t="shared" si="0"/>
        <v>Portugal</v>
      </c>
      <c r="L2164" s="9" t="s">
        <v>172</v>
      </c>
      <c r="M2164" s="9" t="str">
        <f>IF(L2164="","",VLOOKUP(L2164,Metadata!$J$2:$K$22,2,FALSE))</f>
        <v>Porto Metropolitan Area</v>
      </c>
      <c r="N2164" s="9" t="s">
        <v>214</v>
      </c>
      <c r="O2164" s="9" t="s">
        <v>239</v>
      </c>
      <c r="P2164" s="9" t="s">
        <v>142</v>
      </c>
      <c r="Q2164" s="10" t="str">
        <f t="shared" si="1"/>
        <v>Full Office Job</v>
      </c>
      <c r="R2164" s="10">
        <v>4</v>
      </c>
      <c r="S2164" s="9" t="s">
        <v>192</v>
      </c>
      <c r="T2164" s="9" t="s">
        <v>137</v>
      </c>
      <c r="U2164" s="9" t="str">
        <f>IF(S2164&lt;&gt;"",S2164,IF(T2164&lt;&gt;"",VLOOKUP(T2164,Metadata!$S$2:$T$228,2,FALSE),""))</f>
        <v>Back-End Developer</v>
      </c>
      <c r="V2164" s="9" t="s">
        <v>162</v>
      </c>
      <c r="W2164" s="9" t="s">
        <v>137</v>
      </c>
      <c r="X2164" s="9" t="s">
        <v>163</v>
      </c>
      <c r="Y2164" s="9" t="s">
        <v>137</v>
      </c>
      <c r="Z2164" s="9" t="s">
        <v>262</v>
      </c>
      <c r="AA2164" s="9" t="s">
        <v>165</v>
      </c>
      <c r="AB2164" s="9" t="s">
        <v>253</v>
      </c>
      <c r="AC2164" s="9" t="s">
        <v>147</v>
      </c>
      <c r="AD2164" s="9" t="s">
        <v>148</v>
      </c>
      <c r="AE2164" s="9"/>
      <c r="AF2164" s="9" t="s">
        <v>243</v>
      </c>
      <c r="AG2164" s="9" t="s">
        <v>166</v>
      </c>
      <c r="AH2164" s="9" t="s">
        <v>176</v>
      </c>
      <c r="AI2164" s="9" t="s">
        <v>230</v>
      </c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 t="s">
        <v>178</v>
      </c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 t="s">
        <v>150</v>
      </c>
      <c r="BZ2164" s="9" t="s">
        <v>137</v>
      </c>
      <c r="CA2164" s="10"/>
      <c r="CB2164" s="10" t="str">
        <f t="shared" si="5"/>
        <v/>
      </c>
      <c r="CC2164" s="10"/>
      <c r="CD2164" s="9" t="str">
        <f t="shared" si="2"/>
        <v/>
      </c>
      <c r="CE2164" s="9" t="s">
        <v>168</v>
      </c>
      <c r="CF2164" s="9" t="s">
        <v>220</v>
      </c>
      <c r="CG2164" s="9">
        <f>IF(CF2164="","",VLOOKUP(CF2164,Metadata!$D$2:$H$20,2,FALSE))</f>
        <v>27500</v>
      </c>
      <c r="CH2164" s="9">
        <f>IF(CF2164="","",VLOOKUP(CF2164,Metadata!$D$2:$H$20,4,FALSE))</f>
        <v>25000</v>
      </c>
      <c r="CI2164" s="9">
        <f>IF(CF2164="","",VLOOKUP(CF2164,Metadata!$D$2:$H$20,5,FALSE))</f>
        <v>30000</v>
      </c>
      <c r="CJ2164" s="9">
        <f t="shared" si="3"/>
        <v>27500</v>
      </c>
      <c r="CK2164" s="9" t="s">
        <v>201</v>
      </c>
      <c r="CL2164" s="10">
        <v>2</v>
      </c>
      <c r="CM2164" s="10">
        <v>3</v>
      </c>
      <c r="CN2164" s="10">
        <v>4</v>
      </c>
      <c r="CO2164" s="10">
        <v>5</v>
      </c>
      <c r="CP2164" s="10">
        <v>4</v>
      </c>
      <c r="CQ2164" s="10">
        <v>7</v>
      </c>
      <c r="CR2164" s="10">
        <v>5</v>
      </c>
      <c r="CS2164" s="10">
        <v>4</v>
      </c>
      <c r="CT2164" s="10">
        <v>6</v>
      </c>
      <c r="CU2164" s="10">
        <v>7</v>
      </c>
      <c r="CV2164" s="10">
        <v>6</v>
      </c>
      <c r="CW2164" s="10">
        <v>6</v>
      </c>
      <c r="CX2164" s="10">
        <v>6</v>
      </c>
      <c r="CY2164" s="10">
        <v>6</v>
      </c>
      <c r="CZ2164" s="10">
        <v>6</v>
      </c>
      <c r="DA2164" s="10">
        <v>1</v>
      </c>
      <c r="DB2164" s="10">
        <v>1</v>
      </c>
      <c r="DC2164" s="10">
        <v>4</v>
      </c>
      <c r="DD2164" s="10">
        <v>6</v>
      </c>
      <c r="DE2164" s="10">
        <v>6</v>
      </c>
      <c r="DF2164" s="10">
        <v>6</v>
      </c>
      <c r="DG2164" s="10">
        <v>7</v>
      </c>
      <c r="DH2164" s="10">
        <v>5</v>
      </c>
      <c r="DI2164" s="10">
        <v>5</v>
      </c>
      <c r="DJ2164" s="10">
        <v>5</v>
      </c>
      <c r="DK2164" s="10">
        <v>5</v>
      </c>
      <c r="DL2164" s="10">
        <v>7</v>
      </c>
      <c r="DM2164" s="9" t="s">
        <v>760</v>
      </c>
      <c r="DN2164" s="10">
        <v>1986</v>
      </c>
      <c r="DO2164" s="9">
        <f t="shared" si="8"/>
        <v>35</v>
      </c>
      <c r="DP2164" s="9" t="s">
        <v>155</v>
      </c>
      <c r="DQ2164" s="9" t="s">
        <v>202</v>
      </c>
      <c r="DR2164" s="9" t="s">
        <v>157</v>
      </c>
      <c r="DS2164" s="9" t="s">
        <v>137</v>
      </c>
      <c r="DT2164" s="9" t="s">
        <v>657</v>
      </c>
      <c r="DU2164" s="9" t="s">
        <v>223</v>
      </c>
      <c r="DV2164" s="9" t="str">
        <f>VLOOKUP(DU2164,Metadata!$B$2:$C$7,2,FALSE)</f>
        <v>3 - 6 years</v>
      </c>
    </row>
    <row r="2165" spans="1:126">
      <c r="A2165" s="13">
        <v>2164</v>
      </c>
      <c r="B2165" s="9" t="s">
        <v>135</v>
      </c>
      <c r="C2165" s="9" t="str">
        <f>VLOOKUP(B2165,Metadata!$M$2:$N$6,2,FALSE)</f>
        <v>Permanent Employee</v>
      </c>
      <c r="D2165" s="9" t="s">
        <v>159</v>
      </c>
      <c r="E2165" s="9" t="s">
        <v>137</v>
      </c>
      <c r="F2165" s="9" t="s">
        <v>138</v>
      </c>
      <c r="G2165" s="9" t="s">
        <v>140</v>
      </c>
      <c r="H2165" s="9" t="str">
        <f>IF(G2165="","",VLOOKUP(G2165,Metadata!$J$2:$K$22,2,FALSE))</f>
        <v>Lisbon Metropolitan Area</v>
      </c>
      <c r="I2165" s="9" t="s">
        <v>228</v>
      </c>
      <c r="J2165" s="9" t="str">
        <f>IF(I2165="","",VLOOKUP(I2165,Metadata!$P$2:$Q$43,2,FALSE))</f>
        <v>Europe</v>
      </c>
      <c r="K2165" s="9" t="str">
        <f t="shared" si="0"/>
        <v>International</v>
      </c>
      <c r="L2165" s="9" t="s">
        <v>137</v>
      </c>
      <c r="M2165" s="9" t="str">
        <f>IF(L2165="","",VLOOKUP(L2165,Metadata!$J$2:$K$22,2,FALSE))</f>
        <v/>
      </c>
      <c r="N2165" s="9" t="s">
        <v>141</v>
      </c>
      <c r="O2165" s="9" t="s">
        <v>137</v>
      </c>
      <c r="P2165" s="9" t="s">
        <v>191</v>
      </c>
      <c r="Q2165" s="10" t="str">
        <f t="shared" si="1"/>
        <v>Remote Job (full or flexible)</v>
      </c>
      <c r="R2165" s="10">
        <v>7</v>
      </c>
      <c r="S2165" s="9" t="s">
        <v>192</v>
      </c>
      <c r="T2165" s="9" t="s">
        <v>137</v>
      </c>
      <c r="U2165" s="9" t="str">
        <f>IF(S2165&lt;&gt;"",S2165,IF(T2165&lt;&gt;"",VLOOKUP(T2165,Metadata!$S$2:$T$228,2,FALSE),""))</f>
        <v>Back-End Developer</v>
      </c>
      <c r="V2165" s="9" t="s">
        <v>391</v>
      </c>
      <c r="W2165" s="9" t="s">
        <v>137</v>
      </c>
      <c r="X2165" s="9" t="s">
        <v>175</v>
      </c>
      <c r="Y2165" s="9" t="s">
        <v>137</v>
      </c>
      <c r="Z2165" s="9" t="s">
        <v>164</v>
      </c>
      <c r="AA2165" s="9" t="s">
        <v>137</v>
      </c>
      <c r="AB2165" s="9" t="s">
        <v>253</v>
      </c>
      <c r="AC2165" s="9" t="s">
        <v>147</v>
      </c>
      <c r="AD2165" s="9"/>
      <c r="AE2165" s="9" t="s">
        <v>194</v>
      </c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 t="s">
        <v>198</v>
      </c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10"/>
      <c r="CB2165" s="10" t="str">
        <f t="shared" si="5"/>
        <v/>
      </c>
      <c r="CC2165" s="10"/>
      <c r="CD2165" s="9" t="str">
        <f t="shared" si="2"/>
        <v/>
      </c>
      <c r="CE2165" s="9" t="s">
        <v>168</v>
      </c>
      <c r="CF2165" s="9" t="s">
        <v>236</v>
      </c>
      <c r="CG2165" s="9">
        <f>IF(CF2165="","",VLOOKUP(CF2165,Metadata!$D$2:$H$20,2,FALSE))</f>
        <v>47500</v>
      </c>
      <c r="CH2165" s="9">
        <f>IF(CF2165="","",VLOOKUP(CF2165,Metadata!$D$2:$H$20,4,FALSE))</f>
        <v>45000</v>
      </c>
      <c r="CI2165" s="9">
        <f>IF(CF2165="","",VLOOKUP(CF2165,Metadata!$D$2:$H$20,5,FALSE))</f>
        <v>50000</v>
      </c>
      <c r="CJ2165" s="9">
        <f t="shared" si="3"/>
        <v>47500</v>
      </c>
      <c r="CK2165" s="9" t="s">
        <v>153</v>
      </c>
      <c r="CL2165" s="10">
        <v>7</v>
      </c>
      <c r="CM2165" s="10">
        <v>1</v>
      </c>
      <c r="CN2165" s="10">
        <v>3</v>
      </c>
      <c r="CO2165" s="10">
        <v>5</v>
      </c>
      <c r="CP2165" s="10">
        <v>4</v>
      </c>
      <c r="CQ2165" s="10">
        <v>6</v>
      </c>
      <c r="CR2165" s="10">
        <v>7</v>
      </c>
      <c r="CS2165" s="10">
        <v>7</v>
      </c>
      <c r="CT2165" s="10">
        <v>6</v>
      </c>
      <c r="CU2165" s="10">
        <v>6</v>
      </c>
      <c r="CV2165" s="10">
        <v>2</v>
      </c>
      <c r="CW2165" s="10">
        <v>1</v>
      </c>
      <c r="CX2165" s="10">
        <v>5</v>
      </c>
      <c r="CY2165" s="10">
        <v>5</v>
      </c>
      <c r="CZ2165" s="10">
        <v>4</v>
      </c>
      <c r="DA2165" s="10">
        <v>7</v>
      </c>
      <c r="DB2165" s="10">
        <v>1</v>
      </c>
      <c r="DC2165" s="10">
        <v>7</v>
      </c>
      <c r="DD2165" s="10">
        <v>4</v>
      </c>
      <c r="DE2165" s="10">
        <v>7</v>
      </c>
      <c r="DF2165" s="10">
        <v>4</v>
      </c>
      <c r="DG2165" s="10">
        <v>4</v>
      </c>
      <c r="DH2165" s="10">
        <v>4</v>
      </c>
      <c r="DI2165" s="10">
        <v>7</v>
      </c>
      <c r="DJ2165" s="10">
        <v>7</v>
      </c>
      <c r="DK2165" s="10">
        <v>4</v>
      </c>
      <c r="DL2165" s="10">
        <v>4</v>
      </c>
      <c r="DM2165" s="9" t="s">
        <v>154</v>
      </c>
      <c r="DN2165" s="10">
        <v>1991</v>
      </c>
      <c r="DO2165" s="9">
        <f t="shared" si="8"/>
        <v>30</v>
      </c>
      <c r="DP2165" s="9" t="s">
        <v>155</v>
      </c>
      <c r="DQ2165" s="9" t="s">
        <v>156</v>
      </c>
      <c r="DR2165" s="9" t="s">
        <v>170</v>
      </c>
      <c r="DS2165" s="9" t="s">
        <v>137</v>
      </c>
      <c r="DT2165" s="9" t="s">
        <v>657</v>
      </c>
      <c r="DU2165" s="9" t="s">
        <v>223</v>
      </c>
      <c r="DV2165" s="9" t="str">
        <f>VLOOKUP(DU2165,Metadata!$B$2:$C$7,2,FALSE)</f>
        <v>3 - 6 years</v>
      </c>
    </row>
    <row r="2166" spans="1:126">
      <c r="A2166" s="13">
        <v>2165</v>
      </c>
      <c r="B2166" s="9" t="s">
        <v>135</v>
      </c>
      <c r="C2166" s="9" t="str">
        <f>VLOOKUP(B2166,Metadata!$M$2:$N$6,2,FALSE)</f>
        <v>Permanent Employee</v>
      </c>
      <c r="D2166" s="9" t="s">
        <v>159</v>
      </c>
      <c r="E2166" s="9" t="s">
        <v>137</v>
      </c>
      <c r="F2166" s="9" t="s">
        <v>138</v>
      </c>
      <c r="G2166" s="9" t="s">
        <v>172</v>
      </c>
      <c r="H2166" s="9" t="str">
        <f>IF(G2166="","",VLOOKUP(G2166,Metadata!$J$2:$K$22,2,FALSE))</f>
        <v>Porto Metropolitan Area</v>
      </c>
      <c r="I2166" s="9" t="s">
        <v>138</v>
      </c>
      <c r="J2166" s="9" t="str">
        <f>IF(I2166="","",VLOOKUP(I2166,Metadata!$P$2:$Q$43,2,FALSE))</f>
        <v>Europe</v>
      </c>
      <c r="K2166" s="9" t="str">
        <f t="shared" si="0"/>
        <v>Portugal</v>
      </c>
      <c r="L2166" s="9" t="s">
        <v>172</v>
      </c>
      <c r="M2166" s="9" t="str">
        <f>IF(L2166="","",VLOOKUP(L2166,Metadata!$J$2:$K$22,2,FALSE))</f>
        <v>Porto Metropolitan Area</v>
      </c>
      <c r="N2166" s="9" t="s">
        <v>205</v>
      </c>
      <c r="O2166" s="9" t="s">
        <v>137</v>
      </c>
      <c r="P2166" s="9" t="s">
        <v>137</v>
      </c>
      <c r="Q2166" s="10" t="str">
        <f t="shared" si="1"/>
        <v>Full Office Job</v>
      </c>
      <c r="R2166" s="10">
        <v>2</v>
      </c>
      <c r="S2166" s="9" t="s">
        <v>137</v>
      </c>
      <c r="T2166" s="9" t="s">
        <v>683</v>
      </c>
      <c r="U2166" s="9" t="str">
        <f>IF(S2166&lt;&gt;"",S2166,IF(T2166&lt;&gt;"",VLOOKUP(T2166,Metadata!$S$2:$T$228,2,FALSE),""))</f>
        <v>CTO</v>
      </c>
      <c r="V2166" s="9" t="s">
        <v>144</v>
      </c>
      <c r="W2166" s="9" t="s">
        <v>137</v>
      </c>
      <c r="X2166" s="9" t="s">
        <v>175</v>
      </c>
      <c r="Y2166" s="9" t="s">
        <v>137</v>
      </c>
      <c r="Z2166" s="9" t="s">
        <v>262</v>
      </c>
      <c r="AA2166" s="9" t="s">
        <v>165</v>
      </c>
      <c r="AB2166" s="9" t="s">
        <v>137</v>
      </c>
      <c r="AC2166" s="9"/>
      <c r="AD2166" s="9"/>
      <c r="AE2166" s="9"/>
      <c r="AF2166" s="9"/>
      <c r="AG2166" s="9"/>
      <c r="AH2166" s="9"/>
      <c r="AI2166" s="9"/>
      <c r="AJ2166" s="9"/>
      <c r="AK2166" s="9" t="s">
        <v>302</v>
      </c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 t="s">
        <v>303</v>
      </c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10"/>
      <c r="CB2166" s="10" t="str">
        <f t="shared" si="5"/>
        <v/>
      </c>
      <c r="CC2166" s="10"/>
      <c r="CD2166" s="9" t="str">
        <f t="shared" si="2"/>
        <v/>
      </c>
      <c r="CE2166" s="9" t="s">
        <v>232</v>
      </c>
      <c r="CF2166" s="9" t="s">
        <v>248</v>
      </c>
      <c r="CG2166" s="9">
        <f>IF(CF2166="","",VLOOKUP(CF2166,Metadata!$D$2:$H$20,2,FALSE))</f>
        <v>57500</v>
      </c>
      <c r="CH2166" s="9">
        <f>IF(CF2166="","",VLOOKUP(CF2166,Metadata!$D$2:$H$20,4,FALSE))</f>
        <v>55000</v>
      </c>
      <c r="CI2166" s="9">
        <f>IF(CF2166="","",VLOOKUP(CF2166,Metadata!$D$2:$H$20,5,FALSE))</f>
        <v>60000</v>
      </c>
      <c r="CJ2166" s="9">
        <f t="shared" si="3"/>
        <v>57500</v>
      </c>
      <c r="CK2166" s="9" t="s">
        <v>189</v>
      </c>
      <c r="CL2166" s="10">
        <v>7</v>
      </c>
      <c r="CM2166" s="10">
        <v>1</v>
      </c>
      <c r="CN2166" s="10">
        <v>7</v>
      </c>
      <c r="CO2166" s="10">
        <v>6</v>
      </c>
      <c r="CP2166" s="10">
        <v>5</v>
      </c>
      <c r="CQ2166" s="10">
        <v>6</v>
      </c>
      <c r="CR2166" s="10">
        <v>3</v>
      </c>
      <c r="CS2166" s="10">
        <v>5</v>
      </c>
      <c r="CT2166" s="10">
        <v>6</v>
      </c>
      <c r="CU2166" s="10">
        <v>5</v>
      </c>
      <c r="CV2166" s="10">
        <v>4</v>
      </c>
      <c r="CW2166" s="10">
        <v>4</v>
      </c>
      <c r="CX2166" s="10">
        <v>7</v>
      </c>
      <c r="CY2166" s="10">
        <v>7</v>
      </c>
      <c r="CZ2166" s="10">
        <v>6</v>
      </c>
      <c r="DA2166" s="10">
        <v>5</v>
      </c>
      <c r="DB2166" s="10">
        <v>4</v>
      </c>
      <c r="DC2166" s="10">
        <v>5</v>
      </c>
      <c r="DD2166" s="10">
        <v>2</v>
      </c>
      <c r="DE2166" s="10">
        <v>5</v>
      </c>
      <c r="DF2166" s="10">
        <v>5</v>
      </c>
      <c r="DG2166" s="10">
        <v>5</v>
      </c>
      <c r="DH2166" s="10">
        <v>4</v>
      </c>
      <c r="DI2166" s="10">
        <v>6</v>
      </c>
      <c r="DJ2166" s="10">
        <v>4</v>
      </c>
      <c r="DK2166" s="10">
        <v>4</v>
      </c>
      <c r="DL2166" s="10">
        <v>4</v>
      </c>
      <c r="DM2166" s="9" t="s">
        <v>154</v>
      </c>
      <c r="DN2166" s="10">
        <v>1984</v>
      </c>
      <c r="DO2166" s="9">
        <f t="shared" si="8"/>
        <v>37</v>
      </c>
      <c r="DP2166" s="9" t="s">
        <v>155</v>
      </c>
      <c r="DQ2166" s="9" t="s">
        <v>156</v>
      </c>
      <c r="DR2166" s="9" t="s">
        <v>157</v>
      </c>
      <c r="DS2166" s="9" t="s">
        <v>137</v>
      </c>
      <c r="DT2166" s="9" t="s">
        <v>657</v>
      </c>
      <c r="DU2166" s="9" t="s">
        <v>158</v>
      </c>
      <c r="DV2166" s="9" t="str">
        <f>VLOOKUP(DU2166,Metadata!$B$2:$C$7,2,FALSE)</f>
        <v>6+ years</v>
      </c>
    </row>
    <row r="2167" spans="1:126">
      <c r="A2167" s="13">
        <v>2166</v>
      </c>
      <c r="B2167" s="9" t="s">
        <v>135</v>
      </c>
      <c r="C2167" s="9" t="str">
        <f>VLOOKUP(B2167,Metadata!$M$2:$N$6,2,FALSE)</f>
        <v>Permanent Employee</v>
      </c>
      <c r="D2167" s="9" t="s">
        <v>159</v>
      </c>
      <c r="E2167" s="9" t="s">
        <v>137</v>
      </c>
      <c r="F2167" s="9" t="s">
        <v>138</v>
      </c>
      <c r="G2167" s="9" t="s">
        <v>140</v>
      </c>
      <c r="H2167" s="9" t="str">
        <f>IF(G2167="","",VLOOKUP(G2167,Metadata!$J$2:$K$22,2,FALSE))</f>
        <v>Lisbon Metropolitan Area</v>
      </c>
      <c r="I2167" s="9" t="s">
        <v>138</v>
      </c>
      <c r="J2167" s="9" t="str">
        <f>IF(I2167="","",VLOOKUP(I2167,Metadata!$P$2:$Q$43,2,FALSE))</f>
        <v>Europe</v>
      </c>
      <c r="K2167" s="9" t="str">
        <f t="shared" si="0"/>
        <v>Portugal</v>
      </c>
      <c r="L2167" s="9" t="s">
        <v>140</v>
      </c>
      <c r="M2167" s="9" t="str">
        <f>IF(L2167="","",VLOOKUP(L2167,Metadata!$J$2:$K$22,2,FALSE))</f>
        <v>Lisbon Metropolitan Area</v>
      </c>
      <c r="N2167" s="9" t="s">
        <v>141</v>
      </c>
      <c r="O2167" s="9" t="s">
        <v>137</v>
      </c>
      <c r="P2167" s="9" t="s">
        <v>142</v>
      </c>
      <c r="Q2167" s="10" t="str">
        <f t="shared" si="1"/>
        <v>Full Office Job</v>
      </c>
      <c r="R2167" s="10">
        <v>5</v>
      </c>
      <c r="S2167" s="9" t="s">
        <v>266</v>
      </c>
      <c r="T2167" s="9" t="s">
        <v>137</v>
      </c>
      <c r="U2167" s="9" t="str">
        <f>IF(S2167&lt;&gt;"",S2167,IF(T2167&lt;&gt;"",VLOOKUP(T2167,Metadata!$S$2:$T$228,2,FALSE),""))</f>
        <v>Data Scientist/Data Engineer</v>
      </c>
      <c r="V2167" s="9" t="s">
        <v>279</v>
      </c>
      <c r="W2167" s="9" t="s">
        <v>137</v>
      </c>
      <c r="X2167" s="9" t="s">
        <v>145</v>
      </c>
      <c r="Y2167" s="9" t="s">
        <v>137</v>
      </c>
      <c r="Z2167" s="9" t="s">
        <v>146</v>
      </c>
      <c r="AA2167" s="9" t="s">
        <v>137</v>
      </c>
      <c r="AB2167" s="9" t="s">
        <v>137</v>
      </c>
      <c r="AC2167" s="9" t="s">
        <v>147</v>
      </c>
      <c r="AD2167" s="9"/>
      <c r="AE2167" s="9"/>
      <c r="AF2167" s="9" t="s">
        <v>243</v>
      </c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 t="s">
        <v>150</v>
      </c>
      <c r="BZ2167" s="9" t="s">
        <v>137</v>
      </c>
      <c r="CA2167" s="10"/>
      <c r="CB2167" s="10" t="str">
        <f t="shared" si="5"/>
        <v/>
      </c>
      <c r="CC2167" s="10"/>
      <c r="CD2167" s="9" t="str">
        <f t="shared" si="2"/>
        <v/>
      </c>
      <c r="CE2167" s="9" t="s">
        <v>151</v>
      </c>
      <c r="CF2167" s="9" t="s">
        <v>337</v>
      </c>
      <c r="CG2167" s="9">
        <f>IF(CF2167="","",VLOOKUP(CF2167,Metadata!$D$2:$H$20,2,FALSE))</f>
        <v>67500</v>
      </c>
      <c r="CH2167" s="9">
        <f>IF(CF2167="","",VLOOKUP(CF2167,Metadata!$D$2:$H$20,4,FALSE))</f>
        <v>65000</v>
      </c>
      <c r="CI2167" s="9">
        <f>IF(CF2167="","",VLOOKUP(CF2167,Metadata!$D$2:$H$20,5,FALSE))</f>
        <v>70000</v>
      </c>
      <c r="CJ2167" s="9">
        <f t="shared" si="3"/>
        <v>67500</v>
      </c>
      <c r="CK2167" s="9" t="s">
        <v>153</v>
      </c>
      <c r="CL2167" s="10">
        <v>5</v>
      </c>
      <c r="CM2167" s="10">
        <v>2</v>
      </c>
      <c r="CN2167" s="10">
        <v>6</v>
      </c>
      <c r="CO2167" s="10">
        <v>5</v>
      </c>
      <c r="CP2167" s="10">
        <v>4</v>
      </c>
      <c r="CQ2167" s="10">
        <v>6</v>
      </c>
      <c r="CR2167" s="10">
        <v>4</v>
      </c>
      <c r="CS2167" s="10">
        <v>5</v>
      </c>
      <c r="CT2167" s="10">
        <v>5</v>
      </c>
      <c r="CU2167" s="10">
        <v>3</v>
      </c>
      <c r="CV2167" s="10">
        <v>4</v>
      </c>
      <c r="CW2167" s="10">
        <v>5</v>
      </c>
      <c r="CX2167" s="10">
        <v>6</v>
      </c>
      <c r="CY2167" s="10">
        <v>4</v>
      </c>
      <c r="CZ2167" s="10">
        <v>4</v>
      </c>
      <c r="DA2167" s="10">
        <v>3</v>
      </c>
      <c r="DB2167" s="10">
        <v>6</v>
      </c>
      <c r="DC2167" s="10">
        <v>7</v>
      </c>
      <c r="DD2167" s="10">
        <v>4</v>
      </c>
      <c r="DE2167" s="10">
        <v>6</v>
      </c>
      <c r="DF2167" s="10">
        <v>5</v>
      </c>
      <c r="DG2167" s="10">
        <v>6</v>
      </c>
      <c r="DH2167" s="10">
        <v>6</v>
      </c>
      <c r="DI2167" s="10">
        <v>6</v>
      </c>
      <c r="DJ2167" s="10">
        <v>4</v>
      </c>
      <c r="DK2167" s="10">
        <v>5</v>
      </c>
      <c r="DL2167" s="10">
        <v>5</v>
      </c>
      <c r="DM2167" s="9" t="s">
        <v>154</v>
      </c>
      <c r="DN2167" s="10">
        <v>1980</v>
      </c>
      <c r="DO2167" s="9">
        <f t="shared" si="8"/>
        <v>41</v>
      </c>
      <c r="DP2167" s="9" t="s">
        <v>155</v>
      </c>
      <c r="DQ2167" s="9" t="s">
        <v>156</v>
      </c>
      <c r="DR2167" s="9" t="s">
        <v>170</v>
      </c>
      <c r="DS2167" s="9" t="s">
        <v>137</v>
      </c>
      <c r="DT2167" s="9" t="s">
        <v>657</v>
      </c>
      <c r="DU2167" s="9" t="s">
        <v>158</v>
      </c>
      <c r="DV2167" s="9" t="str">
        <f>VLOOKUP(DU2167,Metadata!$B$2:$C$7,2,FALSE)</f>
        <v>6+ years</v>
      </c>
    </row>
    <row r="2168" spans="1:126">
      <c r="A2168" s="13">
        <v>2167</v>
      </c>
      <c r="B2168" s="9" t="s">
        <v>135</v>
      </c>
      <c r="C2168" s="9" t="str">
        <f>VLOOKUP(B2168,Metadata!$M$2:$N$6,2,FALSE)</f>
        <v>Permanent Employee</v>
      </c>
      <c r="D2168" s="9" t="s">
        <v>136</v>
      </c>
      <c r="E2168" s="9" t="s">
        <v>137</v>
      </c>
      <c r="F2168" s="9" t="s">
        <v>138</v>
      </c>
      <c r="G2168" s="9" t="s">
        <v>172</v>
      </c>
      <c r="H2168" s="9" t="str">
        <f>IF(G2168="","",VLOOKUP(G2168,Metadata!$J$2:$K$22,2,FALSE))</f>
        <v>Porto Metropolitan Area</v>
      </c>
      <c r="I2168" s="9" t="s">
        <v>138</v>
      </c>
      <c r="J2168" s="9" t="str">
        <f>IF(I2168="","",VLOOKUP(I2168,Metadata!$P$2:$Q$43,2,FALSE))</f>
        <v>Europe</v>
      </c>
      <c r="K2168" s="9" t="str">
        <f t="shared" si="0"/>
        <v>Portugal</v>
      </c>
      <c r="L2168" s="9" t="s">
        <v>172</v>
      </c>
      <c r="M2168" s="9" t="str">
        <f>IF(L2168="","",VLOOKUP(L2168,Metadata!$J$2:$K$22,2,FALSE))</f>
        <v>Porto Metropolitan Area</v>
      </c>
      <c r="N2168" s="9" t="s">
        <v>214</v>
      </c>
      <c r="O2168" s="9" t="s">
        <v>259</v>
      </c>
      <c r="P2168" s="9" t="s">
        <v>142</v>
      </c>
      <c r="Q2168" s="10" t="str">
        <f t="shared" si="1"/>
        <v>Full Office Job</v>
      </c>
      <c r="R2168" s="10">
        <v>4</v>
      </c>
      <c r="S2168" s="9" t="s">
        <v>161</v>
      </c>
      <c r="T2168" s="9" t="s">
        <v>137</v>
      </c>
      <c r="U2168" s="9" t="str">
        <f>IF(S2168&lt;&gt;"",S2168,IF(T2168&lt;&gt;"",VLOOKUP(T2168,Metadata!$S$2:$T$228,2,FALSE),""))</f>
        <v>Full-Stack Developer</v>
      </c>
      <c r="V2168" s="9" t="s">
        <v>162</v>
      </c>
      <c r="W2168" s="9" t="s">
        <v>137</v>
      </c>
      <c r="X2168" s="9" t="s">
        <v>145</v>
      </c>
      <c r="Y2168" s="9" t="s">
        <v>137</v>
      </c>
      <c r="Z2168" s="9" t="s">
        <v>146</v>
      </c>
      <c r="AA2168" s="9" t="s">
        <v>165</v>
      </c>
      <c r="AB2168" s="9" t="s">
        <v>137</v>
      </c>
      <c r="AC2168" s="9"/>
      <c r="AD2168" s="9"/>
      <c r="AE2168" s="9" t="s">
        <v>194</v>
      </c>
      <c r="AF2168" s="9"/>
      <c r="AG2168" s="9"/>
      <c r="AH2168" s="9"/>
      <c r="AI2168" s="9"/>
      <c r="AJ2168" s="9" t="s">
        <v>185</v>
      </c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198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10"/>
      <c r="CB2168" s="10" t="str">
        <f t="shared" si="5"/>
        <v/>
      </c>
      <c r="CC2168" s="10"/>
      <c r="CD2168" s="9" t="str">
        <f t="shared" si="2"/>
        <v/>
      </c>
      <c r="CE2168" s="9" t="s">
        <v>151</v>
      </c>
      <c r="CF2168" s="9" t="s">
        <v>225</v>
      </c>
      <c r="CG2168" s="9">
        <f>IF(CF2168="","",VLOOKUP(CF2168,Metadata!$D$2:$H$20,2,FALSE))</f>
        <v>22500</v>
      </c>
      <c r="CH2168" s="9">
        <f>IF(CF2168="","",VLOOKUP(CF2168,Metadata!$D$2:$H$20,4,FALSE))</f>
        <v>20000</v>
      </c>
      <c r="CI2168" s="9">
        <f>IF(CF2168="","",VLOOKUP(CF2168,Metadata!$D$2:$H$20,5,FALSE))</f>
        <v>25000</v>
      </c>
      <c r="CJ2168" s="9">
        <f t="shared" si="3"/>
        <v>22500</v>
      </c>
      <c r="CK2168" s="9" t="s">
        <v>277</v>
      </c>
      <c r="CL2168" s="10">
        <v>3</v>
      </c>
      <c r="CM2168" s="10">
        <v>4</v>
      </c>
      <c r="CN2168" s="10">
        <v>7</v>
      </c>
      <c r="CO2168" s="10">
        <v>7</v>
      </c>
      <c r="CP2168" s="10">
        <v>7</v>
      </c>
      <c r="CQ2168" s="10">
        <v>7</v>
      </c>
      <c r="CR2168" s="10">
        <v>6</v>
      </c>
      <c r="CS2168" s="10">
        <v>7</v>
      </c>
      <c r="CT2168" s="10">
        <v>7</v>
      </c>
      <c r="CU2168" s="10">
        <v>6</v>
      </c>
      <c r="CV2168" s="10">
        <v>5</v>
      </c>
      <c r="CW2168" s="10">
        <v>5</v>
      </c>
      <c r="CX2168" s="10">
        <v>5</v>
      </c>
      <c r="CY2168" s="10">
        <v>5</v>
      </c>
      <c r="CZ2168" s="10">
        <v>6</v>
      </c>
      <c r="DA2168" s="10">
        <v>5</v>
      </c>
      <c r="DB2168" s="10">
        <v>6</v>
      </c>
      <c r="DC2168" s="10">
        <v>7</v>
      </c>
      <c r="DD2168" s="10">
        <v>5</v>
      </c>
      <c r="DE2168" s="10">
        <v>7</v>
      </c>
      <c r="DF2168" s="10">
        <v>6</v>
      </c>
      <c r="DG2168" s="10">
        <v>7</v>
      </c>
      <c r="DH2168" s="10">
        <v>7</v>
      </c>
      <c r="DI2168" s="10">
        <v>7</v>
      </c>
      <c r="DJ2168" s="10">
        <v>7</v>
      </c>
      <c r="DK2168" s="10">
        <v>7</v>
      </c>
      <c r="DL2168" s="10">
        <v>7</v>
      </c>
      <c r="DM2168" s="9" t="s">
        <v>154</v>
      </c>
      <c r="DN2168" s="10">
        <v>1988</v>
      </c>
      <c r="DO2168" s="9">
        <f t="shared" si="8"/>
        <v>33</v>
      </c>
      <c r="DP2168" s="9" t="s">
        <v>222</v>
      </c>
      <c r="DQ2168" s="9" t="s">
        <v>227</v>
      </c>
      <c r="DR2168" s="9" t="s">
        <v>170</v>
      </c>
      <c r="DS2168" s="9" t="s">
        <v>137</v>
      </c>
      <c r="DT2168" s="9" t="s">
        <v>657</v>
      </c>
      <c r="DU2168" s="9" t="s">
        <v>203</v>
      </c>
      <c r="DV2168" s="9" t="str">
        <f>VLOOKUP(DU2168,Metadata!$B$2:$C$7,2,FALSE)</f>
        <v>6+ years</v>
      </c>
    </row>
    <row r="2169" spans="1:126">
      <c r="A2169" s="13">
        <v>2168</v>
      </c>
      <c r="B2169" s="9" t="s">
        <v>135</v>
      </c>
      <c r="C2169" s="9" t="str">
        <f>VLOOKUP(B2169,Metadata!$M$2:$N$6,2,FALSE)</f>
        <v>Permanent Employee</v>
      </c>
      <c r="D2169" s="9" t="s">
        <v>136</v>
      </c>
      <c r="E2169" s="9" t="s">
        <v>137</v>
      </c>
      <c r="F2169" s="9" t="s">
        <v>138</v>
      </c>
      <c r="G2169" s="9" t="s">
        <v>172</v>
      </c>
      <c r="H2169" s="9" t="str">
        <f>IF(G2169="","",VLOOKUP(G2169,Metadata!$J$2:$K$22,2,FALSE))</f>
        <v>Porto Metropolitan Area</v>
      </c>
      <c r="I2169" s="9" t="s">
        <v>228</v>
      </c>
      <c r="J2169" s="9" t="str">
        <f>IF(I2169="","",VLOOKUP(I2169,Metadata!$P$2:$Q$43,2,FALSE))</f>
        <v>Europe</v>
      </c>
      <c r="K2169" s="9" t="str">
        <f t="shared" si="0"/>
        <v>International</v>
      </c>
      <c r="L2169" s="9" t="s">
        <v>137</v>
      </c>
      <c r="M2169" s="9" t="str">
        <f>IF(L2169="","",VLOOKUP(L2169,Metadata!$J$2:$K$22,2,FALSE))</f>
        <v/>
      </c>
      <c r="N2169" s="9" t="s">
        <v>214</v>
      </c>
      <c r="O2169" s="9" t="s">
        <v>259</v>
      </c>
      <c r="P2169" s="9" t="s">
        <v>191</v>
      </c>
      <c r="Q2169" s="10" t="str">
        <f t="shared" si="1"/>
        <v>Remote Job (full or flexible)</v>
      </c>
      <c r="R2169" s="10">
        <v>4</v>
      </c>
      <c r="S2169" s="9" t="s">
        <v>161</v>
      </c>
      <c r="T2169" s="9" t="s">
        <v>137</v>
      </c>
      <c r="U2169" s="9" t="str">
        <f>IF(S2169&lt;&gt;"",S2169,IF(T2169&lt;&gt;"",VLOOKUP(T2169,Metadata!$S$2:$T$228,2,FALSE),""))</f>
        <v>Full-Stack Developer</v>
      </c>
      <c r="V2169" s="9" t="s">
        <v>400</v>
      </c>
      <c r="W2169" s="9" t="s">
        <v>137</v>
      </c>
      <c r="X2169" s="9" t="s">
        <v>145</v>
      </c>
      <c r="Y2169" s="9" t="s">
        <v>137</v>
      </c>
      <c r="Z2169" s="9" t="s">
        <v>224</v>
      </c>
      <c r="AA2169" s="9" t="s">
        <v>137</v>
      </c>
      <c r="AB2169" s="9" t="s">
        <v>137</v>
      </c>
      <c r="AC2169" s="9"/>
      <c r="AD2169" s="9"/>
      <c r="AE2169" s="9" t="s">
        <v>194</v>
      </c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 t="s">
        <v>167</v>
      </c>
      <c r="BK2169" s="9" t="s">
        <v>198</v>
      </c>
      <c r="BL2169" s="9"/>
      <c r="BM2169" s="9"/>
      <c r="BN2169" s="9" t="s">
        <v>186</v>
      </c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10"/>
      <c r="CB2169" s="10" t="str">
        <f t="shared" si="5"/>
        <v/>
      </c>
      <c r="CC2169" s="10"/>
      <c r="CD2169" s="9" t="str">
        <f t="shared" si="2"/>
        <v/>
      </c>
      <c r="CE2169" s="9" t="s">
        <v>168</v>
      </c>
      <c r="CF2169" s="9" t="s">
        <v>188</v>
      </c>
      <c r="CG2169" s="9">
        <f>IF(CF2169="","",VLOOKUP(CF2169,Metadata!$D$2:$H$20,2,FALSE))</f>
        <v>17500</v>
      </c>
      <c r="CH2169" s="9">
        <f>IF(CF2169="","",VLOOKUP(CF2169,Metadata!$D$2:$H$20,4,FALSE))</f>
        <v>15000</v>
      </c>
      <c r="CI2169" s="9">
        <f>IF(CF2169="","",VLOOKUP(CF2169,Metadata!$D$2:$H$20,5,FALSE))</f>
        <v>20000</v>
      </c>
      <c r="CJ2169" s="9">
        <f t="shared" si="3"/>
        <v>17500</v>
      </c>
      <c r="CK2169" s="9" t="s">
        <v>153</v>
      </c>
      <c r="CL2169" s="10">
        <v>4</v>
      </c>
      <c r="CM2169" s="10">
        <v>1</v>
      </c>
      <c r="CN2169" s="10">
        <v>7</v>
      </c>
      <c r="CO2169" s="10">
        <v>6</v>
      </c>
      <c r="CP2169" s="10">
        <v>7</v>
      </c>
      <c r="CQ2169" s="10">
        <v>7</v>
      </c>
      <c r="CR2169" s="10">
        <v>7</v>
      </c>
      <c r="CS2169" s="10">
        <v>7</v>
      </c>
      <c r="CT2169" s="10">
        <v>7</v>
      </c>
      <c r="CU2169" s="10">
        <v>7</v>
      </c>
      <c r="CV2169" s="10">
        <v>7</v>
      </c>
      <c r="CW2169" s="10">
        <v>7</v>
      </c>
      <c r="CX2169" s="10">
        <v>7</v>
      </c>
      <c r="CY2169" s="10">
        <v>7</v>
      </c>
      <c r="CZ2169" s="10">
        <v>7</v>
      </c>
      <c r="DA2169" s="10">
        <v>7</v>
      </c>
      <c r="DB2169" s="10">
        <v>7</v>
      </c>
      <c r="DC2169" s="10">
        <v>7</v>
      </c>
      <c r="DD2169" s="10">
        <v>7</v>
      </c>
      <c r="DE2169" s="10">
        <v>7</v>
      </c>
      <c r="DF2169" s="10">
        <v>7</v>
      </c>
      <c r="DG2169" s="10">
        <v>7</v>
      </c>
      <c r="DH2169" s="10">
        <v>7</v>
      </c>
      <c r="DI2169" s="10">
        <v>7</v>
      </c>
      <c r="DJ2169" s="10">
        <v>7</v>
      </c>
      <c r="DK2169" s="10">
        <v>7</v>
      </c>
      <c r="DL2169" s="10">
        <v>7</v>
      </c>
      <c r="DM2169" s="9" t="s">
        <v>154</v>
      </c>
      <c r="DN2169" s="10">
        <v>1991</v>
      </c>
      <c r="DO2169" s="9">
        <f t="shared" si="8"/>
        <v>30</v>
      </c>
      <c r="DP2169" s="9" t="s">
        <v>155</v>
      </c>
      <c r="DQ2169" s="9" t="s">
        <v>202</v>
      </c>
      <c r="DR2169" s="9" t="s">
        <v>157</v>
      </c>
      <c r="DS2169" s="9" t="s">
        <v>137</v>
      </c>
      <c r="DT2169" s="9" t="s">
        <v>657</v>
      </c>
      <c r="DU2169" s="9" t="s">
        <v>203</v>
      </c>
      <c r="DV2169" s="9" t="str">
        <f>VLOOKUP(DU2169,Metadata!$B$2:$C$7,2,FALSE)</f>
        <v>6+ years</v>
      </c>
    </row>
    <row r="2170" spans="1:126">
      <c r="A2170" s="13">
        <v>2169</v>
      </c>
      <c r="B2170" s="9" t="s">
        <v>135</v>
      </c>
      <c r="C2170" s="9" t="str">
        <f>VLOOKUP(B2170,Metadata!$M$2:$N$6,2,FALSE)</f>
        <v>Permanent Employee</v>
      </c>
      <c r="D2170" s="9" t="s">
        <v>159</v>
      </c>
      <c r="E2170" s="9" t="s">
        <v>137</v>
      </c>
      <c r="F2170" s="9" t="s">
        <v>138</v>
      </c>
      <c r="G2170" s="9" t="s">
        <v>172</v>
      </c>
      <c r="H2170" s="9" t="str">
        <f>IF(G2170="","",VLOOKUP(G2170,Metadata!$J$2:$K$22,2,FALSE))</f>
        <v>Porto Metropolitan Area</v>
      </c>
      <c r="I2170" s="9" t="s">
        <v>311</v>
      </c>
      <c r="J2170" s="9" t="str">
        <f>IF(I2170="","",VLOOKUP(I2170,Metadata!$P$2:$Q$43,2,FALSE))</f>
        <v>Europe</v>
      </c>
      <c r="K2170" s="9" t="str">
        <f t="shared" si="0"/>
        <v>International</v>
      </c>
      <c r="L2170" s="9" t="s">
        <v>137</v>
      </c>
      <c r="M2170" s="9" t="str">
        <f>IF(L2170="","",VLOOKUP(L2170,Metadata!$J$2:$K$22,2,FALSE))</f>
        <v/>
      </c>
      <c r="N2170" s="9" t="s">
        <v>205</v>
      </c>
      <c r="O2170" s="9" t="s">
        <v>137</v>
      </c>
      <c r="P2170" s="9" t="s">
        <v>137</v>
      </c>
      <c r="Q2170" s="10" t="str">
        <f t="shared" si="1"/>
        <v>Full Office Job</v>
      </c>
      <c r="R2170" s="10">
        <v>7</v>
      </c>
      <c r="S2170" s="9" t="s">
        <v>143</v>
      </c>
      <c r="T2170" s="9" t="s">
        <v>137</v>
      </c>
      <c r="U2170" s="9" t="str">
        <f>IF(S2170&lt;&gt;"",S2170,IF(T2170&lt;&gt;"",VLOOKUP(T2170,Metadata!$S$2:$T$228,2,FALSE),""))</f>
        <v>Technical Team Leader</v>
      </c>
      <c r="V2170" s="9" t="s">
        <v>256</v>
      </c>
      <c r="W2170" s="9" t="s">
        <v>137</v>
      </c>
      <c r="X2170" s="9" t="s">
        <v>163</v>
      </c>
      <c r="Y2170" s="9" t="s">
        <v>137</v>
      </c>
      <c r="Z2170" s="9" t="s">
        <v>184</v>
      </c>
      <c r="AA2170" s="9" t="s">
        <v>137</v>
      </c>
      <c r="AB2170" s="9" t="s">
        <v>137</v>
      </c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 t="s">
        <v>324</v>
      </c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 t="s">
        <v>199</v>
      </c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10"/>
      <c r="CB2170" s="10" t="str">
        <f t="shared" si="5"/>
        <v/>
      </c>
      <c r="CC2170" s="10"/>
      <c r="CD2170" s="9" t="str">
        <f t="shared" si="2"/>
        <v/>
      </c>
      <c r="CE2170" s="9" t="s">
        <v>151</v>
      </c>
      <c r="CF2170" s="9" t="s">
        <v>245</v>
      </c>
      <c r="CG2170" s="9">
        <f>IF(CF2170="","",VLOOKUP(CF2170,Metadata!$D$2:$H$20,2,FALSE))</f>
        <v>42500</v>
      </c>
      <c r="CH2170" s="9">
        <f>IF(CF2170="","",VLOOKUP(CF2170,Metadata!$D$2:$H$20,4,FALSE))</f>
        <v>40000</v>
      </c>
      <c r="CI2170" s="9">
        <f>IF(CF2170="","",VLOOKUP(CF2170,Metadata!$D$2:$H$20,5,FALSE))</f>
        <v>45000</v>
      </c>
      <c r="CJ2170" s="9">
        <f t="shared" si="3"/>
        <v>42500</v>
      </c>
      <c r="CK2170" s="9" t="s">
        <v>153</v>
      </c>
      <c r="CL2170" s="10">
        <v>4</v>
      </c>
      <c r="CM2170" s="10">
        <v>5</v>
      </c>
      <c r="CN2170" s="10">
        <v>7</v>
      </c>
      <c r="CO2170" s="10">
        <v>6</v>
      </c>
      <c r="CP2170" s="10">
        <v>6</v>
      </c>
      <c r="CQ2170" s="10">
        <v>7</v>
      </c>
      <c r="CR2170" s="10">
        <v>4</v>
      </c>
      <c r="CS2170" s="10">
        <v>5</v>
      </c>
      <c r="CT2170" s="10">
        <v>7</v>
      </c>
      <c r="CU2170" s="10">
        <v>7</v>
      </c>
      <c r="CV2170" s="10">
        <v>5</v>
      </c>
      <c r="CW2170" s="10">
        <v>4</v>
      </c>
      <c r="CX2170" s="10">
        <v>6</v>
      </c>
      <c r="CY2170" s="10">
        <v>4</v>
      </c>
      <c r="CZ2170" s="10">
        <v>7</v>
      </c>
      <c r="DA2170" s="10">
        <v>7</v>
      </c>
      <c r="DB2170" s="10">
        <v>7</v>
      </c>
      <c r="DC2170" s="10">
        <v>7</v>
      </c>
      <c r="DD2170" s="10">
        <v>3</v>
      </c>
      <c r="DE2170" s="10">
        <v>7</v>
      </c>
      <c r="DF2170" s="10">
        <v>6</v>
      </c>
      <c r="DG2170" s="10">
        <v>7</v>
      </c>
      <c r="DH2170" s="10">
        <v>7</v>
      </c>
      <c r="DI2170" s="10">
        <v>7</v>
      </c>
      <c r="DJ2170" s="10">
        <v>3</v>
      </c>
      <c r="DK2170" s="10">
        <v>5</v>
      </c>
      <c r="DL2170" s="10">
        <v>5</v>
      </c>
      <c r="DM2170" s="9" t="s">
        <v>154</v>
      </c>
      <c r="DN2170" s="10">
        <v>1986</v>
      </c>
      <c r="DO2170" s="9">
        <f t="shared" si="8"/>
        <v>35</v>
      </c>
      <c r="DP2170" s="9" t="s">
        <v>222</v>
      </c>
      <c r="DQ2170" s="9" t="s">
        <v>202</v>
      </c>
      <c r="DR2170" s="9" t="s">
        <v>157</v>
      </c>
      <c r="DS2170" s="9" t="s">
        <v>137</v>
      </c>
      <c r="DT2170" s="9" t="s">
        <v>657</v>
      </c>
      <c r="DU2170" s="9" t="s">
        <v>158</v>
      </c>
      <c r="DV2170" s="9" t="str">
        <f>VLOOKUP(DU2170,Metadata!$B$2:$C$7,2,FALSE)</f>
        <v>6+ years</v>
      </c>
    </row>
    <row r="2171" spans="1:126">
      <c r="A2171" s="13">
        <v>2170</v>
      </c>
      <c r="B2171" s="9" t="s">
        <v>135</v>
      </c>
      <c r="C2171" s="9" t="str">
        <f>VLOOKUP(B2171,Metadata!$M$2:$N$6,2,FALSE)</f>
        <v>Permanent Employee</v>
      </c>
      <c r="D2171" s="9" t="s">
        <v>159</v>
      </c>
      <c r="E2171" s="9" t="s">
        <v>137</v>
      </c>
      <c r="F2171" s="9" t="s">
        <v>138</v>
      </c>
      <c r="G2171" s="9" t="s">
        <v>172</v>
      </c>
      <c r="H2171" s="9" t="str">
        <f>IF(G2171="","",VLOOKUP(G2171,Metadata!$J$2:$K$22,2,FALSE))</f>
        <v>Porto Metropolitan Area</v>
      </c>
      <c r="I2171" s="9" t="s">
        <v>311</v>
      </c>
      <c r="J2171" s="9" t="str">
        <f>IF(I2171="","",VLOOKUP(I2171,Metadata!$P$2:$Q$43,2,FALSE))</f>
        <v>Europe</v>
      </c>
      <c r="K2171" s="9" t="str">
        <f t="shared" si="0"/>
        <v>International</v>
      </c>
      <c r="L2171" s="9" t="s">
        <v>137</v>
      </c>
      <c r="M2171" s="9" t="str">
        <f>IF(L2171="","",VLOOKUP(L2171,Metadata!$J$2:$K$22,2,FALSE))</f>
        <v/>
      </c>
      <c r="N2171" s="9" t="s">
        <v>141</v>
      </c>
      <c r="O2171" s="9" t="s">
        <v>137</v>
      </c>
      <c r="P2171" s="9" t="s">
        <v>142</v>
      </c>
      <c r="Q2171" s="10" t="str">
        <f t="shared" si="1"/>
        <v>Full Office Job</v>
      </c>
      <c r="R2171" s="10">
        <v>5</v>
      </c>
      <c r="S2171" s="9" t="s">
        <v>332</v>
      </c>
      <c r="T2171" s="9" t="s">
        <v>137</v>
      </c>
      <c r="U2171" s="9" t="str">
        <f>IF(S2171&lt;&gt;"",S2171,IF(T2171&lt;&gt;"",VLOOKUP(T2171,Metadata!$S$2:$T$228,2,FALSE),""))</f>
        <v>UX/UI Designer</v>
      </c>
      <c r="V2171" s="9" t="s">
        <v>256</v>
      </c>
      <c r="W2171" s="9" t="s">
        <v>137</v>
      </c>
      <c r="X2171" s="9" t="s">
        <v>163</v>
      </c>
      <c r="Y2171" s="9" t="s">
        <v>137</v>
      </c>
      <c r="Z2171" s="9" t="s">
        <v>184</v>
      </c>
      <c r="AA2171" s="9" t="s">
        <v>165</v>
      </c>
      <c r="AB2171" s="9" t="s">
        <v>137</v>
      </c>
      <c r="AC2171" s="9"/>
      <c r="AD2171" s="9" t="s">
        <v>148</v>
      </c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 t="s">
        <v>178</v>
      </c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 t="s">
        <v>199</v>
      </c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10"/>
      <c r="CB2171" s="10" t="str">
        <f t="shared" si="5"/>
        <v/>
      </c>
      <c r="CC2171" s="10"/>
      <c r="CD2171" s="9" t="str">
        <f t="shared" si="2"/>
        <v/>
      </c>
      <c r="CE2171" s="9" t="s">
        <v>168</v>
      </c>
      <c r="CF2171" s="9" t="s">
        <v>225</v>
      </c>
      <c r="CG2171" s="9">
        <f>IF(CF2171="","",VLOOKUP(CF2171,Metadata!$D$2:$H$20,2,FALSE))</f>
        <v>22500</v>
      </c>
      <c r="CH2171" s="9">
        <f>IF(CF2171="","",VLOOKUP(CF2171,Metadata!$D$2:$H$20,4,FALSE))</f>
        <v>20000</v>
      </c>
      <c r="CI2171" s="9">
        <f>IF(CF2171="","",VLOOKUP(CF2171,Metadata!$D$2:$H$20,5,FALSE))</f>
        <v>25000</v>
      </c>
      <c r="CJ2171" s="9">
        <f t="shared" si="3"/>
        <v>22500</v>
      </c>
      <c r="CK2171" s="9" t="s">
        <v>153</v>
      </c>
      <c r="CL2171" s="10">
        <v>4</v>
      </c>
      <c r="CM2171" s="10">
        <v>3</v>
      </c>
      <c r="CN2171" s="10">
        <v>6</v>
      </c>
      <c r="CO2171" s="10">
        <v>5</v>
      </c>
      <c r="CP2171" s="10">
        <v>5</v>
      </c>
      <c r="CQ2171" s="10">
        <v>6</v>
      </c>
      <c r="CR2171" s="10">
        <v>5</v>
      </c>
      <c r="CS2171" s="10">
        <v>6</v>
      </c>
      <c r="CT2171" s="10">
        <v>6</v>
      </c>
      <c r="CU2171" s="10">
        <v>5</v>
      </c>
      <c r="CV2171" s="10">
        <v>4</v>
      </c>
      <c r="CW2171" s="10">
        <v>4</v>
      </c>
      <c r="CX2171" s="10">
        <v>6</v>
      </c>
      <c r="CY2171" s="10">
        <v>6</v>
      </c>
      <c r="CZ2171" s="10">
        <v>6</v>
      </c>
      <c r="DA2171" s="10">
        <v>5</v>
      </c>
      <c r="DB2171" s="10">
        <v>5</v>
      </c>
      <c r="DC2171" s="10">
        <v>6</v>
      </c>
      <c r="DD2171" s="10">
        <v>4</v>
      </c>
      <c r="DE2171" s="10">
        <v>6</v>
      </c>
      <c r="DF2171" s="10">
        <v>6</v>
      </c>
      <c r="DG2171" s="10">
        <v>5</v>
      </c>
      <c r="DH2171" s="10">
        <v>5</v>
      </c>
      <c r="DI2171" s="10">
        <v>5</v>
      </c>
      <c r="DJ2171" s="10">
        <v>6</v>
      </c>
      <c r="DK2171" s="10">
        <v>4</v>
      </c>
      <c r="DL2171" s="10">
        <v>5</v>
      </c>
      <c r="DM2171" s="9" t="s">
        <v>154</v>
      </c>
      <c r="DN2171" s="10">
        <v>1978</v>
      </c>
      <c r="DO2171" s="9">
        <f t="shared" si="8"/>
        <v>43</v>
      </c>
      <c r="DP2171" s="9" t="s">
        <v>155</v>
      </c>
      <c r="DQ2171" s="9" t="s">
        <v>156</v>
      </c>
      <c r="DR2171" s="9" t="s">
        <v>170</v>
      </c>
      <c r="DS2171" s="9" t="s">
        <v>137</v>
      </c>
      <c r="DT2171" s="9" t="s">
        <v>657</v>
      </c>
      <c r="DU2171" s="9" t="s">
        <v>158</v>
      </c>
      <c r="DV2171" s="9" t="str">
        <f>VLOOKUP(DU2171,Metadata!$B$2:$C$7,2,FALSE)</f>
        <v>6+ years</v>
      </c>
    </row>
    <row r="2172" spans="1:126">
      <c r="A2172" s="13">
        <v>2171</v>
      </c>
      <c r="B2172" s="9" t="s">
        <v>135</v>
      </c>
      <c r="C2172" s="9" t="str">
        <f>VLOOKUP(B2172,Metadata!$M$2:$N$6,2,FALSE)</f>
        <v>Permanent Employee</v>
      </c>
      <c r="D2172" s="9" t="s">
        <v>159</v>
      </c>
      <c r="E2172" s="9" t="s">
        <v>137</v>
      </c>
      <c r="F2172" s="9" t="s">
        <v>138</v>
      </c>
      <c r="G2172" s="9" t="s">
        <v>139</v>
      </c>
      <c r="H2172" s="9" t="str">
        <f>IF(G2172="","",VLOOKUP(G2172,Metadata!$J$2:$K$22,2,FALSE))</f>
        <v>Centre</v>
      </c>
      <c r="I2172" s="9" t="s">
        <v>138</v>
      </c>
      <c r="J2172" s="9" t="str">
        <f>IF(I2172="","",VLOOKUP(I2172,Metadata!$P$2:$Q$43,2,FALSE))</f>
        <v>Europe</v>
      </c>
      <c r="K2172" s="9" t="str">
        <f t="shared" si="0"/>
        <v>Portugal</v>
      </c>
      <c r="L2172" s="9" t="s">
        <v>140</v>
      </c>
      <c r="M2172" s="9" t="str">
        <f>IF(L2172="","",VLOOKUP(L2172,Metadata!$J$2:$K$22,2,FALSE))</f>
        <v>Lisbon Metropolitan Area</v>
      </c>
      <c r="N2172" s="9" t="s">
        <v>214</v>
      </c>
      <c r="O2172" s="9" t="s">
        <v>278</v>
      </c>
      <c r="P2172" s="9" t="s">
        <v>191</v>
      </c>
      <c r="Q2172" s="10" t="str">
        <f t="shared" si="1"/>
        <v>Remote Job (full or flexible)</v>
      </c>
      <c r="R2172" s="10">
        <v>7</v>
      </c>
      <c r="S2172" s="9" t="s">
        <v>143</v>
      </c>
      <c r="T2172" s="9" t="s">
        <v>137</v>
      </c>
      <c r="U2172" s="9" t="str">
        <f>IF(S2172&lt;&gt;"",S2172,IF(T2172&lt;&gt;"",VLOOKUP(T2172,Metadata!$S$2:$T$228,2,FALSE),""))</f>
        <v>Technical Team Leader</v>
      </c>
      <c r="V2172" s="9" t="s">
        <v>261</v>
      </c>
      <c r="W2172" s="9" t="s">
        <v>137</v>
      </c>
      <c r="X2172" s="9" t="s">
        <v>175</v>
      </c>
      <c r="Y2172" s="9" t="s">
        <v>137</v>
      </c>
      <c r="Z2172" s="9" t="s">
        <v>193</v>
      </c>
      <c r="AA2172" s="9" t="s">
        <v>137</v>
      </c>
      <c r="AB2172" s="9" t="s">
        <v>137</v>
      </c>
      <c r="AC2172" s="9"/>
      <c r="AD2172" s="9"/>
      <c r="AE2172" s="9"/>
      <c r="AF2172" s="9" t="s">
        <v>243</v>
      </c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 t="s">
        <v>324</v>
      </c>
      <c r="AU2172" s="9"/>
      <c r="AV2172" s="9"/>
      <c r="AW2172" s="9"/>
      <c r="AX2172" s="9"/>
      <c r="AY2172" s="9"/>
      <c r="AZ2172" s="9"/>
      <c r="BA2172" s="9"/>
      <c r="BB2172" s="9"/>
      <c r="BC2172" s="9" t="s">
        <v>339</v>
      </c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 t="s">
        <v>150</v>
      </c>
      <c r="BZ2172" s="9" t="s">
        <v>137</v>
      </c>
      <c r="CA2172" s="10"/>
      <c r="CB2172" s="10" t="str">
        <f t="shared" si="5"/>
        <v/>
      </c>
      <c r="CC2172" s="10"/>
      <c r="CD2172" s="9" t="str">
        <f t="shared" si="2"/>
        <v/>
      </c>
      <c r="CE2172" s="9" t="s">
        <v>151</v>
      </c>
      <c r="CF2172" s="9" t="s">
        <v>419</v>
      </c>
      <c r="CG2172" s="9">
        <f>IF(CF2172="","",VLOOKUP(CF2172,Metadata!$D$2:$H$20,2,FALSE))</f>
        <v>62500</v>
      </c>
      <c r="CH2172" s="9">
        <f>IF(CF2172="","",VLOOKUP(CF2172,Metadata!$D$2:$H$20,4,FALSE))</f>
        <v>60000</v>
      </c>
      <c r="CI2172" s="9">
        <f>IF(CF2172="","",VLOOKUP(CF2172,Metadata!$D$2:$H$20,5,FALSE))</f>
        <v>65000</v>
      </c>
      <c r="CJ2172" s="9">
        <f t="shared" si="3"/>
        <v>62500</v>
      </c>
      <c r="CK2172" s="9" t="s">
        <v>153</v>
      </c>
      <c r="CL2172" s="10">
        <v>7</v>
      </c>
      <c r="CM2172" s="10">
        <v>4</v>
      </c>
      <c r="CN2172" s="10">
        <v>5</v>
      </c>
      <c r="CO2172" s="10">
        <v>7</v>
      </c>
      <c r="CP2172" s="10">
        <v>2</v>
      </c>
      <c r="CQ2172" s="10">
        <v>2</v>
      </c>
      <c r="CR2172" s="10">
        <v>6</v>
      </c>
      <c r="CS2172" s="10">
        <v>7</v>
      </c>
      <c r="CT2172" s="10">
        <v>1</v>
      </c>
      <c r="CU2172" s="10">
        <v>7</v>
      </c>
      <c r="CV2172" s="10">
        <v>3</v>
      </c>
      <c r="CW2172" s="10">
        <v>7</v>
      </c>
      <c r="CX2172" s="10">
        <v>7</v>
      </c>
      <c r="CY2172" s="10">
        <v>5</v>
      </c>
      <c r="CZ2172" s="10">
        <v>2</v>
      </c>
      <c r="DA2172" s="10">
        <v>1</v>
      </c>
      <c r="DB2172" s="10">
        <v>1</v>
      </c>
      <c r="DC2172" s="10">
        <v>7</v>
      </c>
      <c r="DD2172" s="10">
        <v>1</v>
      </c>
      <c r="DE2172" s="10">
        <v>7</v>
      </c>
      <c r="DF2172" s="10">
        <v>1</v>
      </c>
      <c r="DG2172" s="10">
        <v>4</v>
      </c>
      <c r="DH2172" s="10">
        <v>4</v>
      </c>
      <c r="DI2172" s="10">
        <v>4</v>
      </c>
      <c r="DJ2172" s="10">
        <v>1</v>
      </c>
      <c r="DK2172" s="10">
        <v>1</v>
      </c>
      <c r="DL2172" s="10">
        <v>4</v>
      </c>
      <c r="DM2172" s="9" t="s">
        <v>154</v>
      </c>
      <c r="DN2172" s="10">
        <v>1979</v>
      </c>
      <c r="DO2172" s="9">
        <f t="shared" si="8"/>
        <v>42</v>
      </c>
      <c r="DP2172" s="9" t="s">
        <v>155</v>
      </c>
      <c r="DQ2172" s="9" t="s">
        <v>156</v>
      </c>
      <c r="DR2172" s="9" t="s">
        <v>157</v>
      </c>
      <c r="DS2172" s="9" t="s">
        <v>137</v>
      </c>
      <c r="DT2172" s="9" t="s">
        <v>657</v>
      </c>
      <c r="DU2172" s="9" t="s">
        <v>158</v>
      </c>
      <c r="DV2172" s="9" t="str">
        <f>VLOOKUP(DU2172,Metadata!$B$2:$C$7,2,FALSE)</f>
        <v>6+ years</v>
      </c>
    </row>
    <row r="2173" spans="1:126">
      <c r="A2173" s="13">
        <v>2172</v>
      </c>
      <c r="B2173" s="9" t="s">
        <v>135</v>
      </c>
      <c r="C2173" s="9" t="str">
        <f>VLOOKUP(B2173,Metadata!$M$2:$N$6,2,FALSE)</f>
        <v>Permanent Employee</v>
      </c>
      <c r="D2173" s="9" t="s">
        <v>159</v>
      </c>
      <c r="E2173" s="9" t="s">
        <v>137</v>
      </c>
      <c r="F2173" s="9" t="s">
        <v>138</v>
      </c>
      <c r="G2173" s="9" t="s">
        <v>140</v>
      </c>
      <c r="H2173" s="9" t="str">
        <f>IF(G2173="","",VLOOKUP(G2173,Metadata!$J$2:$K$22,2,FALSE))</f>
        <v>Lisbon Metropolitan Area</v>
      </c>
      <c r="I2173" s="9" t="s">
        <v>138</v>
      </c>
      <c r="J2173" s="9" t="str">
        <f>IF(I2173="","",VLOOKUP(I2173,Metadata!$P$2:$Q$43,2,FALSE))</f>
        <v>Europe</v>
      </c>
      <c r="K2173" s="9" t="str">
        <f t="shared" si="0"/>
        <v>Portugal</v>
      </c>
      <c r="L2173" s="9" t="s">
        <v>140</v>
      </c>
      <c r="M2173" s="9" t="str">
        <f>IF(L2173="","",VLOOKUP(L2173,Metadata!$J$2:$K$22,2,FALSE))</f>
        <v>Lisbon Metropolitan Area</v>
      </c>
      <c r="N2173" s="9" t="s">
        <v>141</v>
      </c>
      <c r="O2173" s="9" t="s">
        <v>137</v>
      </c>
      <c r="P2173" s="9" t="s">
        <v>142</v>
      </c>
      <c r="Q2173" s="10" t="str">
        <f t="shared" si="1"/>
        <v>Full Office Job</v>
      </c>
      <c r="R2173" s="10">
        <v>5</v>
      </c>
      <c r="S2173" s="9" t="s">
        <v>161</v>
      </c>
      <c r="T2173" s="9" t="s">
        <v>137</v>
      </c>
      <c r="U2173" s="9" t="str">
        <f>IF(S2173&lt;&gt;"",S2173,IF(T2173&lt;&gt;"",VLOOKUP(T2173,Metadata!$S$2:$T$228,2,FALSE),""))</f>
        <v>Full-Stack Developer</v>
      </c>
      <c r="V2173" s="9" t="s">
        <v>261</v>
      </c>
      <c r="W2173" s="9" t="s">
        <v>137</v>
      </c>
      <c r="X2173" s="9" t="s">
        <v>163</v>
      </c>
      <c r="Y2173" s="9" t="s">
        <v>137</v>
      </c>
      <c r="Z2173" s="9" t="s">
        <v>262</v>
      </c>
      <c r="AA2173" s="9" t="s">
        <v>165</v>
      </c>
      <c r="AB2173" s="9" t="s">
        <v>137</v>
      </c>
      <c r="AC2173" s="9" t="s">
        <v>147</v>
      </c>
      <c r="AD2173" s="9"/>
      <c r="AE2173" s="9" t="s">
        <v>194</v>
      </c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 t="s">
        <v>178</v>
      </c>
      <c r="BB2173" s="9"/>
      <c r="BC2173" s="9"/>
      <c r="BD2173" s="9"/>
      <c r="BE2173" s="9"/>
      <c r="BF2173" s="9"/>
      <c r="BG2173" s="9"/>
      <c r="BH2173" s="9"/>
      <c r="BI2173" s="9"/>
      <c r="BJ2173" s="9" t="s">
        <v>167</v>
      </c>
      <c r="BK2173" s="9" t="s">
        <v>198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10"/>
      <c r="CB2173" s="10" t="str">
        <f t="shared" si="5"/>
        <v/>
      </c>
      <c r="CC2173" s="10"/>
      <c r="CD2173" s="9" t="str">
        <f t="shared" si="2"/>
        <v/>
      </c>
      <c r="CE2173" s="9" t="s">
        <v>232</v>
      </c>
      <c r="CF2173" s="9" t="s">
        <v>188</v>
      </c>
      <c r="CG2173" s="9">
        <f>IF(CF2173="","",VLOOKUP(CF2173,Metadata!$D$2:$H$20,2,FALSE))</f>
        <v>17500</v>
      </c>
      <c r="CH2173" s="9">
        <f>IF(CF2173="","",VLOOKUP(CF2173,Metadata!$D$2:$H$20,4,FALSE))</f>
        <v>15000</v>
      </c>
      <c r="CI2173" s="9">
        <f>IF(CF2173="","",VLOOKUP(CF2173,Metadata!$D$2:$H$20,5,FALSE))</f>
        <v>20000</v>
      </c>
      <c r="CJ2173" s="9">
        <f t="shared" si="3"/>
        <v>17500</v>
      </c>
      <c r="CK2173" s="9" t="s">
        <v>153</v>
      </c>
      <c r="CL2173" s="10">
        <v>6</v>
      </c>
      <c r="CM2173" s="10">
        <v>3</v>
      </c>
      <c r="CN2173" s="10">
        <v>5</v>
      </c>
      <c r="CO2173" s="10">
        <v>4</v>
      </c>
      <c r="CP2173" s="10">
        <v>6</v>
      </c>
      <c r="CQ2173" s="10">
        <v>6</v>
      </c>
      <c r="CR2173" s="10">
        <v>3</v>
      </c>
      <c r="CS2173" s="10">
        <v>5</v>
      </c>
      <c r="CT2173" s="10">
        <v>6</v>
      </c>
      <c r="CU2173" s="10">
        <v>6</v>
      </c>
      <c r="CV2173" s="10">
        <v>5</v>
      </c>
      <c r="CW2173" s="10">
        <v>5</v>
      </c>
      <c r="CX2173" s="10">
        <v>6</v>
      </c>
      <c r="CY2173" s="10">
        <v>5</v>
      </c>
      <c r="CZ2173" s="10">
        <v>5</v>
      </c>
      <c r="DA2173" s="10">
        <v>4</v>
      </c>
      <c r="DB2173" s="10">
        <v>3</v>
      </c>
      <c r="DC2173" s="10">
        <v>5</v>
      </c>
      <c r="DD2173" s="10">
        <v>2</v>
      </c>
      <c r="DE2173" s="10">
        <v>5</v>
      </c>
      <c r="DF2173" s="10">
        <v>5</v>
      </c>
      <c r="DG2173" s="10">
        <v>3</v>
      </c>
      <c r="DH2173" s="10">
        <v>3</v>
      </c>
      <c r="DI2173" s="10">
        <v>5</v>
      </c>
      <c r="DJ2173" s="10">
        <v>2</v>
      </c>
      <c r="DK2173" s="10">
        <v>5</v>
      </c>
      <c r="DL2173" s="10">
        <v>6</v>
      </c>
      <c r="DM2173" s="9" t="s">
        <v>154</v>
      </c>
      <c r="DN2173" s="10">
        <v>1994</v>
      </c>
      <c r="DO2173" s="9">
        <f t="shared" si="8"/>
        <v>27</v>
      </c>
      <c r="DP2173" s="9" t="s">
        <v>155</v>
      </c>
      <c r="DQ2173" s="9" t="s">
        <v>210</v>
      </c>
      <c r="DR2173" s="9" t="s">
        <v>157</v>
      </c>
      <c r="DS2173" s="9" t="s">
        <v>137</v>
      </c>
      <c r="DT2173" s="9" t="s">
        <v>657</v>
      </c>
      <c r="DU2173" s="9" t="s">
        <v>168</v>
      </c>
      <c r="DV2173" s="9" t="str">
        <f>VLOOKUP(DU2173,Metadata!$B$2:$C$7,2,FALSE)</f>
        <v>0 - 3 years</v>
      </c>
    </row>
    <row r="2174" spans="1:126">
      <c r="A2174" s="13">
        <v>2173</v>
      </c>
      <c r="B2174" s="9" t="s">
        <v>135</v>
      </c>
      <c r="C2174" s="9" t="str">
        <f>VLOOKUP(B2174,Metadata!$M$2:$N$6,2,FALSE)</f>
        <v>Permanent Employee</v>
      </c>
      <c r="D2174" s="9" t="s">
        <v>159</v>
      </c>
      <c r="E2174" s="9" t="s">
        <v>137</v>
      </c>
      <c r="F2174" s="9" t="s">
        <v>138</v>
      </c>
      <c r="G2174" s="9" t="s">
        <v>172</v>
      </c>
      <c r="H2174" s="9" t="str">
        <f>IF(G2174="","",VLOOKUP(G2174,Metadata!$J$2:$K$22,2,FALSE))</f>
        <v>Porto Metropolitan Area</v>
      </c>
      <c r="I2174" s="9" t="s">
        <v>138</v>
      </c>
      <c r="J2174" s="9" t="str">
        <f>IF(I2174="","",VLOOKUP(I2174,Metadata!$P$2:$Q$43,2,FALSE))</f>
        <v>Europe</v>
      </c>
      <c r="K2174" s="9" t="str">
        <f t="shared" si="0"/>
        <v>Portugal</v>
      </c>
      <c r="L2174" s="9" t="s">
        <v>172</v>
      </c>
      <c r="M2174" s="9" t="str">
        <f>IF(L2174="","",VLOOKUP(L2174,Metadata!$J$2:$K$22,2,FALSE))</f>
        <v>Porto Metropolitan Area</v>
      </c>
      <c r="N2174" s="9" t="s">
        <v>141</v>
      </c>
      <c r="O2174" s="9" t="s">
        <v>137</v>
      </c>
      <c r="P2174" s="9" t="s">
        <v>142</v>
      </c>
      <c r="Q2174" s="10" t="str">
        <f t="shared" si="1"/>
        <v>Full Office Job</v>
      </c>
      <c r="R2174" s="10">
        <v>4</v>
      </c>
      <c r="S2174" s="9" t="s">
        <v>137</v>
      </c>
      <c r="T2174" s="9" t="s">
        <v>322</v>
      </c>
      <c r="U2174" s="9" t="str">
        <f>IF(S2174&lt;&gt;"",S2174,IF(T2174&lt;&gt;"",VLOOKUP(T2174,Metadata!$S$2:$T$228,2,FALSE),""))</f>
        <v>Business Applications (BI/CRM/ERP)</v>
      </c>
      <c r="V2174" s="9" t="s">
        <v>217</v>
      </c>
      <c r="W2174" s="9" t="s">
        <v>137</v>
      </c>
      <c r="X2174" s="9" t="s">
        <v>269</v>
      </c>
      <c r="Y2174" s="9" t="s">
        <v>137</v>
      </c>
      <c r="Z2174" s="9" t="s">
        <v>262</v>
      </c>
      <c r="AA2174" s="9" t="s">
        <v>137</v>
      </c>
      <c r="AB2174" s="9" t="s">
        <v>253</v>
      </c>
      <c r="AC2174" s="9" t="s">
        <v>147</v>
      </c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 t="s">
        <v>150</v>
      </c>
      <c r="BZ2174" s="9" t="s">
        <v>137</v>
      </c>
      <c r="CA2174" s="10"/>
      <c r="CB2174" s="10" t="str">
        <f t="shared" si="5"/>
        <v/>
      </c>
      <c r="CC2174" s="10"/>
      <c r="CD2174" s="9" t="str">
        <f t="shared" si="2"/>
        <v/>
      </c>
      <c r="CE2174" s="9" t="s">
        <v>151</v>
      </c>
      <c r="CF2174" s="9" t="s">
        <v>188</v>
      </c>
      <c r="CG2174" s="9">
        <f>IF(CF2174="","",VLOOKUP(CF2174,Metadata!$D$2:$H$20,2,FALSE))</f>
        <v>17500</v>
      </c>
      <c r="CH2174" s="9">
        <f>IF(CF2174="","",VLOOKUP(CF2174,Metadata!$D$2:$H$20,4,FALSE))</f>
        <v>15000</v>
      </c>
      <c r="CI2174" s="9">
        <f>IF(CF2174="","",VLOOKUP(CF2174,Metadata!$D$2:$H$20,5,FALSE))</f>
        <v>20000</v>
      </c>
      <c r="CJ2174" s="9">
        <f t="shared" si="3"/>
        <v>17500</v>
      </c>
      <c r="CK2174" s="9" t="s">
        <v>189</v>
      </c>
      <c r="CL2174" s="10">
        <v>1</v>
      </c>
      <c r="CM2174" s="10">
        <v>3</v>
      </c>
      <c r="CN2174" s="10">
        <v>7</v>
      </c>
      <c r="CO2174" s="10">
        <v>6</v>
      </c>
      <c r="CP2174" s="10">
        <v>7</v>
      </c>
      <c r="CQ2174" s="10">
        <v>7</v>
      </c>
      <c r="CR2174" s="10">
        <v>4</v>
      </c>
      <c r="CS2174" s="10">
        <v>4</v>
      </c>
      <c r="CT2174" s="10">
        <v>4</v>
      </c>
      <c r="CU2174" s="10">
        <v>6</v>
      </c>
      <c r="CV2174" s="10">
        <v>6</v>
      </c>
      <c r="CW2174" s="10">
        <v>4</v>
      </c>
      <c r="CX2174" s="10">
        <v>5</v>
      </c>
      <c r="CY2174" s="10">
        <v>5</v>
      </c>
      <c r="CZ2174" s="10">
        <v>5</v>
      </c>
      <c r="DA2174" s="10">
        <v>6</v>
      </c>
      <c r="DB2174" s="10">
        <v>7</v>
      </c>
      <c r="DC2174" s="10">
        <v>6</v>
      </c>
      <c r="DD2174" s="10">
        <v>7</v>
      </c>
      <c r="DE2174" s="10">
        <v>6</v>
      </c>
      <c r="DF2174" s="10">
        <v>6</v>
      </c>
      <c r="DG2174" s="10">
        <v>5</v>
      </c>
      <c r="DH2174" s="10">
        <v>4</v>
      </c>
      <c r="DI2174" s="10">
        <v>4</v>
      </c>
      <c r="DJ2174" s="10">
        <v>5</v>
      </c>
      <c r="DK2174" s="10">
        <v>5</v>
      </c>
      <c r="DL2174" s="10">
        <v>4</v>
      </c>
      <c r="DM2174" s="9" t="s">
        <v>154</v>
      </c>
      <c r="DN2174" s="10">
        <v>1990</v>
      </c>
      <c r="DO2174" s="9">
        <f t="shared" si="8"/>
        <v>31</v>
      </c>
      <c r="DP2174" s="9" t="s">
        <v>222</v>
      </c>
      <c r="DQ2174" s="9" t="s">
        <v>202</v>
      </c>
      <c r="DR2174" s="9" t="s">
        <v>157</v>
      </c>
      <c r="DS2174" s="9" t="s">
        <v>137</v>
      </c>
      <c r="DT2174" s="9" t="s">
        <v>657</v>
      </c>
      <c r="DU2174" s="9" t="s">
        <v>223</v>
      </c>
      <c r="DV2174" s="9" t="str">
        <f>VLOOKUP(DU2174,Metadata!$B$2:$C$7,2,FALSE)</f>
        <v>3 - 6 years</v>
      </c>
    </row>
    <row r="2175" spans="1:126">
      <c r="A2175" s="13">
        <v>2174</v>
      </c>
      <c r="B2175" s="9" t="s">
        <v>135</v>
      </c>
      <c r="C2175" s="9" t="str">
        <f>VLOOKUP(B2175,Metadata!$M$2:$N$6,2,FALSE)</f>
        <v>Permanent Employee</v>
      </c>
      <c r="D2175" s="9" t="s">
        <v>136</v>
      </c>
      <c r="E2175" s="9" t="s">
        <v>137</v>
      </c>
      <c r="F2175" s="9" t="s">
        <v>138</v>
      </c>
      <c r="G2175" s="9" t="s">
        <v>140</v>
      </c>
      <c r="H2175" s="9" t="str">
        <f>IF(G2175="","",VLOOKUP(G2175,Metadata!$J$2:$K$22,2,FALSE))</f>
        <v>Lisbon Metropolitan Area</v>
      </c>
      <c r="I2175" s="9" t="s">
        <v>292</v>
      </c>
      <c r="J2175" s="9" t="str">
        <f>IF(I2175="","",VLOOKUP(I2175,Metadata!$P$2:$Q$43,2,FALSE))</f>
        <v>North America</v>
      </c>
      <c r="K2175" s="9" t="str">
        <f t="shared" si="0"/>
        <v>International</v>
      </c>
      <c r="L2175" s="9" t="s">
        <v>137</v>
      </c>
      <c r="M2175" s="9" t="str">
        <f>IF(L2175="","",VLOOKUP(L2175,Metadata!$J$2:$K$22,2,FALSE))</f>
        <v/>
      </c>
      <c r="N2175" s="9" t="s">
        <v>141</v>
      </c>
      <c r="O2175" s="9" t="s">
        <v>137</v>
      </c>
      <c r="P2175" s="9" t="s">
        <v>142</v>
      </c>
      <c r="Q2175" s="10" t="str">
        <f t="shared" si="1"/>
        <v>Full Office Job</v>
      </c>
      <c r="R2175" s="10">
        <v>3</v>
      </c>
      <c r="S2175" s="9" t="s">
        <v>206</v>
      </c>
      <c r="T2175" s="9" t="s">
        <v>137</v>
      </c>
      <c r="U2175" s="9" t="str">
        <f>IF(S2175&lt;&gt;"",S2175,IF(T2175&lt;&gt;"",VLOOKUP(T2175,Metadata!$S$2:$T$228,2,FALSE),""))</f>
        <v>Mobile Apps Developer</v>
      </c>
      <c r="V2175" s="9" t="s">
        <v>144</v>
      </c>
      <c r="W2175" s="9" t="s">
        <v>137</v>
      </c>
      <c r="X2175" s="9" t="s">
        <v>175</v>
      </c>
      <c r="Y2175" s="9" t="s">
        <v>137</v>
      </c>
      <c r="Z2175" s="9" t="s">
        <v>262</v>
      </c>
      <c r="AA2175" s="9" t="s">
        <v>137</v>
      </c>
      <c r="AB2175" s="9" t="s">
        <v>253</v>
      </c>
      <c r="AC2175" s="9"/>
      <c r="AD2175" s="9" t="s">
        <v>148</v>
      </c>
      <c r="AE2175" s="9"/>
      <c r="AF2175" s="9"/>
      <c r="AG2175" s="9" t="s">
        <v>166</v>
      </c>
      <c r="AH2175" s="9"/>
      <c r="AI2175" s="9"/>
      <c r="AJ2175" s="9"/>
      <c r="AK2175" s="9"/>
      <c r="AL2175" s="9" t="s">
        <v>177</v>
      </c>
      <c r="AM2175" s="9" t="s">
        <v>314</v>
      </c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 t="s">
        <v>284</v>
      </c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 t="s">
        <v>150</v>
      </c>
      <c r="BZ2175" s="9" t="s">
        <v>137</v>
      </c>
      <c r="CA2175" s="10"/>
      <c r="CB2175" s="10" t="str">
        <f t="shared" si="5"/>
        <v/>
      </c>
      <c r="CC2175" s="10"/>
      <c r="CD2175" s="9" t="str">
        <f t="shared" si="2"/>
        <v/>
      </c>
      <c r="CE2175" s="9" t="s">
        <v>151</v>
      </c>
      <c r="CF2175" s="9" t="s">
        <v>419</v>
      </c>
      <c r="CG2175" s="9">
        <f>IF(CF2175="","",VLOOKUP(CF2175,Metadata!$D$2:$H$20,2,FALSE))</f>
        <v>62500</v>
      </c>
      <c r="CH2175" s="9">
        <f>IF(CF2175="","",VLOOKUP(CF2175,Metadata!$D$2:$H$20,4,FALSE))</f>
        <v>60000</v>
      </c>
      <c r="CI2175" s="9">
        <f>IF(CF2175="","",VLOOKUP(CF2175,Metadata!$D$2:$H$20,5,FALSE))</f>
        <v>65000</v>
      </c>
      <c r="CJ2175" s="9">
        <f t="shared" si="3"/>
        <v>62500</v>
      </c>
      <c r="CK2175" s="9" t="s">
        <v>153</v>
      </c>
      <c r="CL2175" s="10">
        <v>3</v>
      </c>
      <c r="CM2175" s="10">
        <v>1</v>
      </c>
      <c r="CN2175" s="10">
        <v>7</v>
      </c>
      <c r="CO2175" s="10">
        <v>7</v>
      </c>
      <c r="CP2175" s="10">
        <v>5</v>
      </c>
      <c r="CQ2175" s="10">
        <v>5</v>
      </c>
      <c r="CR2175" s="10">
        <v>1</v>
      </c>
      <c r="CS2175" s="10">
        <v>1</v>
      </c>
      <c r="CT2175" s="10">
        <v>1</v>
      </c>
      <c r="CU2175" s="10">
        <v>5</v>
      </c>
      <c r="CV2175" s="10">
        <v>5</v>
      </c>
      <c r="CW2175" s="10">
        <v>4</v>
      </c>
      <c r="CX2175" s="10">
        <v>7</v>
      </c>
      <c r="CY2175" s="10">
        <v>7</v>
      </c>
      <c r="CZ2175" s="10">
        <v>7</v>
      </c>
      <c r="DA2175" s="10">
        <v>4</v>
      </c>
      <c r="DB2175" s="10">
        <v>4</v>
      </c>
      <c r="DC2175" s="10">
        <v>5</v>
      </c>
      <c r="DD2175" s="10">
        <v>7</v>
      </c>
      <c r="DE2175" s="10">
        <v>4</v>
      </c>
      <c r="DF2175" s="10">
        <v>5</v>
      </c>
      <c r="DG2175" s="10">
        <v>5</v>
      </c>
      <c r="DH2175" s="10">
        <v>1</v>
      </c>
      <c r="DI2175" s="10">
        <v>4</v>
      </c>
      <c r="DJ2175" s="10">
        <v>5</v>
      </c>
      <c r="DK2175" s="10">
        <v>5</v>
      </c>
      <c r="DL2175" s="10">
        <v>1</v>
      </c>
      <c r="DM2175" s="9" t="s">
        <v>154</v>
      </c>
      <c r="DN2175" s="10">
        <v>1991</v>
      </c>
      <c r="DO2175" s="9">
        <f t="shared" si="8"/>
        <v>30</v>
      </c>
      <c r="DP2175" s="9" t="s">
        <v>155</v>
      </c>
      <c r="DQ2175" s="9" t="s">
        <v>202</v>
      </c>
      <c r="DR2175" s="9" t="s">
        <v>170</v>
      </c>
      <c r="DS2175" s="9" t="s">
        <v>137</v>
      </c>
      <c r="DT2175" s="9" t="s">
        <v>657</v>
      </c>
      <c r="DU2175" s="9" t="s">
        <v>158</v>
      </c>
      <c r="DV2175" s="9" t="str">
        <f>VLOOKUP(DU2175,Metadata!$B$2:$C$7,2,FALSE)</f>
        <v>6+ years</v>
      </c>
    </row>
    <row r="2176" spans="1:126">
      <c r="A2176" s="13">
        <v>2175</v>
      </c>
      <c r="B2176" s="9" t="s">
        <v>135</v>
      </c>
      <c r="C2176" s="9" t="str">
        <f>VLOOKUP(B2176,Metadata!$M$2:$N$6,2,FALSE)</f>
        <v>Permanent Employee</v>
      </c>
      <c r="D2176" s="9" t="s">
        <v>159</v>
      </c>
      <c r="E2176" s="9" t="s">
        <v>137</v>
      </c>
      <c r="F2176" s="9" t="s">
        <v>138</v>
      </c>
      <c r="G2176" s="9" t="s">
        <v>190</v>
      </c>
      <c r="H2176" s="9" t="str">
        <f>IF(G2176="","",VLOOKUP(G2176,Metadata!$J$2:$K$22,2,FALSE))</f>
        <v>North</v>
      </c>
      <c r="I2176" s="9" t="s">
        <v>138</v>
      </c>
      <c r="J2176" s="9" t="str">
        <f>IF(I2176="","",VLOOKUP(I2176,Metadata!$P$2:$Q$43,2,FALSE))</f>
        <v>Europe</v>
      </c>
      <c r="K2176" s="9" t="str">
        <f t="shared" si="0"/>
        <v>Portugal</v>
      </c>
      <c r="L2176" s="9" t="s">
        <v>190</v>
      </c>
      <c r="M2176" s="9" t="str">
        <f>IF(L2176="","",VLOOKUP(L2176,Metadata!$J$2:$K$22,2,FALSE))</f>
        <v>North</v>
      </c>
      <c r="N2176" s="9" t="s">
        <v>214</v>
      </c>
      <c r="O2176" s="9" t="s">
        <v>239</v>
      </c>
      <c r="P2176" s="9" t="s">
        <v>142</v>
      </c>
      <c r="Q2176" s="10" t="str">
        <f t="shared" si="1"/>
        <v>Full Office Job</v>
      </c>
      <c r="R2176" s="10">
        <v>6</v>
      </c>
      <c r="S2176" s="9" t="s">
        <v>143</v>
      </c>
      <c r="T2176" s="9" t="s">
        <v>137</v>
      </c>
      <c r="U2176" s="9" t="str">
        <f>IF(S2176&lt;&gt;"",S2176,IF(T2176&lt;&gt;"",VLOOKUP(T2176,Metadata!$S$2:$T$228,2,FALSE),""))</f>
        <v>Technical Team Leader</v>
      </c>
      <c r="V2176" s="9" t="s">
        <v>162</v>
      </c>
      <c r="W2176" s="9" t="s">
        <v>137</v>
      </c>
      <c r="X2176" s="9" t="s">
        <v>163</v>
      </c>
      <c r="Y2176" s="9" t="s">
        <v>137</v>
      </c>
      <c r="Z2176" s="9" t="s">
        <v>262</v>
      </c>
      <c r="AA2176" s="9" t="s">
        <v>137</v>
      </c>
      <c r="AB2176" s="9" t="s">
        <v>137</v>
      </c>
      <c r="AC2176" s="9"/>
      <c r="AD2176" s="9"/>
      <c r="AE2176" s="9"/>
      <c r="AF2176" s="9"/>
      <c r="AG2176" s="9"/>
      <c r="AH2176" s="9" t="s">
        <v>176</v>
      </c>
      <c r="AI2176" s="9" t="s">
        <v>230</v>
      </c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 t="s">
        <v>761</v>
      </c>
      <c r="CA2176" s="10"/>
      <c r="CB2176" s="10" t="str">
        <f t="shared" si="5"/>
        <v/>
      </c>
      <c r="CC2176" s="10"/>
      <c r="CD2176" s="9" t="str">
        <f t="shared" si="2"/>
        <v/>
      </c>
      <c r="CE2176" s="9" t="s">
        <v>151</v>
      </c>
      <c r="CF2176" s="9" t="s">
        <v>245</v>
      </c>
      <c r="CG2176" s="9">
        <f>IF(CF2176="","",VLOOKUP(CF2176,Metadata!$D$2:$H$20,2,FALSE))</f>
        <v>42500</v>
      </c>
      <c r="CH2176" s="9">
        <f>IF(CF2176="","",VLOOKUP(CF2176,Metadata!$D$2:$H$20,4,FALSE))</f>
        <v>40000</v>
      </c>
      <c r="CI2176" s="9">
        <f>IF(CF2176="","",VLOOKUP(CF2176,Metadata!$D$2:$H$20,5,FALSE))</f>
        <v>45000</v>
      </c>
      <c r="CJ2176" s="9">
        <f t="shared" si="3"/>
        <v>42500</v>
      </c>
      <c r="CK2176" s="9" t="s">
        <v>153</v>
      </c>
      <c r="CL2176" s="10">
        <v>4</v>
      </c>
      <c r="CM2176" s="10">
        <v>3</v>
      </c>
      <c r="CN2176" s="10">
        <v>7</v>
      </c>
      <c r="CO2176" s="10">
        <v>7</v>
      </c>
      <c r="CP2176" s="10">
        <v>5</v>
      </c>
      <c r="CQ2176" s="10">
        <v>7</v>
      </c>
      <c r="CR2176" s="10">
        <v>5</v>
      </c>
      <c r="CS2176" s="10">
        <v>6</v>
      </c>
      <c r="CT2176" s="10">
        <v>5</v>
      </c>
      <c r="CU2176" s="10">
        <v>6</v>
      </c>
      <c r="CV2176" s="10">
        <v>4</v>
      </c>
      <c r="CW2176" s="10">
        <v>4</v>
      </c>
      <c r="CX2176" s="10">
        <v>5</v>
      </c>
      <c r="CY2176" s="10">
        <v>5</v>
      </c>
      <c r="CZ2176" s="10">
        <v>5</v>
      </c>
      <c r="DA2176" s="10">
        <v>4</v>
      </c>
      <c r="DB2176" s="10">
        <v>6</v>
      </c>
      <c r="DC2176" s="10">
        <v>7</v>
      </c>
      <c r="DD2176" s="10">
        <v>5</v>
      </c>
      <c r="DE2176" s="10">
        <v>7</v>
      </c>
      <c r="DF2176" s="10">
        <v>7</v>
      </c>
      <c r="DG2176" s="10">
        <v>7</v>
      </c>
      <c r="DH2176" s="10">
        <v>7</v>
      </c>
      <c r="DI2176" s="10">
        <v>7</v>
      </c>
      <c r="DJ2176" s="10">
        <v>6</v>
      </c>
      <c r="DK2176" s="10">
        <v>6</v>
      </c>
      <c r="DL2176" s="10">
        <v>6</v>
      </c>
      <c r="DM2176" s="9" t="s">
        <v>154</v>
      </c>
      <c r="DN2176" s="10">
        <v>1984</v>
      </c>
      <c r="DO2176" s="9">
        <f t="shared" si="8"/>
        <v>37</v>
      </c>
      <c r="DP2176" s="9" t="s">
        <v>155</v>
      </c>
      <c r="DQ2176" s="9" t="s">
        <v>227</v>
      </c>
      <c r="DR2176" s="9" t="s">
        <v>157</v>
      </c>
      <c r="DS2176" s="9" t="s">
        <v>137</v>
      </c>
      <c r="DT2176" s="9" t="s">
        <v>657</v>
      </c>
      <c r="DU2176" s="9" t="s">
        <v>158</v>
      </c>
      <c r="DV2176" s="9" t="str">
        <f>VLOOKUP(DU2176,Metadata!$B$2:$C$7,2,FALSE)</f>
        <v>6+ years</v>
      </c>
    </row>
    <row r="2177" spans="1:126">
      <c r="A2177" s="13">
        <v>2176</v>
      </c>
      <c r="B2177" s="9" t="s">
        <v>135</v>
      </c>
      <c r="C2177" s="9" t="str">
        <f>VLOOKUP(B2177,Metadata!$M$2:$N$6,2,FALSE)</f>
        <v>Permanent Employee</v>
      </c>
      <c r="D2177" s="9" t="s">
        <v>159</v>
      </c>
      <c r="E2177" s="9" t="s">
        <v>137</v>
      </c>
      <c r="F2177" s="9" t="s">
        <v>138</v>
      </c>
      <c r="G2177" s="9" t="s">
        <v>140</v>
      </c>
      <c r="H2177" s="9" t="str">
        <f>IF(G2177="","",VLOOKUP(G2177,Metadata!$J$2:$K$22,2,FALSE))</f>
        <v>Lisbon Metropolitan Area</v>
      </c>
      <c r="I2177" s="9" t="s">
        <v>138</v>
      </c>
      <c r="J2177" s="9" t="str">
        <f>IF(I2177="","",VLOOKUP(I2177,Metadata!$P$2:$Q$43,2,FALSE))</f>
        <v>Europe</v>
      </c>
      <c r="K2177" s="9" t="str">
        <f t="shared" si="0"/>
        <v>Portugal</v>
      </c>
      <c r="L2177" s="9" t="s">
        <v>140</v>
      </c>
      <c r="M2177" s="9" t="str">
        <f>IF(L2177="","",VLOOKUP(L2177,Metadata!$J$2:$K$22,2,FALSE))</f>
        <v>Lisbon Metropolitan Area</v>
      </c>
      <c r="N2177" s="9" t="s">
        <v>214</v>
      </c>
      <c r="O2177" s="9" t="s">
        <v>259</v>
      </c>
      <c r="P2177" s="9" t="s">
        <v>191</v>
      </c>
      <c r="Q2177" s="10" t="str">
        <f t="shared" si="1"/>
        <v>Remote Job (full or flexible)</v>
      </c>
      <c r="R2177" s="10">
        <v>5</v>
      </c>
      <c r="S2177" s="9" t="s">
        <v>183</v>
      </c>
      <c r="T2177" s="9" t="s">
        <v>137</v>
      </c>
      <c r="U2177" s="9" t="str">
        <f>IF(S2177&lt;&gt;"",S2177,IF(T2177&lt;&gt;"",VLOOKUP(T2177,Metadata!$S$2:$T$228,2,FALSE),""))</f>
        <v>Product Owner/Product Manager</v>
      </c>
      <c r="V2177" s="9" t="s">
        <v>251</v>
      </c>
      <c r="W2177" s="9" t="s">
        <v>137</v>
      </c>
      <c r="X2177" s="9" t="s">
        <v>145</v>
      </c>
      <c r="Y2177" s="9" t="s">
        <v>137</v>
      </c>
      <c r="Z2177" s="9" t="s">
        <v>218</v>
      </c>
      <c r="AA2177" s="9" t="s">
        <v>137</v>
      </c>
      <c r="AB2177" s="9" t="s">
        <v>137</v>
      </c>
      <c r="AC2177" s="9" t="s">
        <v>147</v>
      </c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 t="s">
        <v>150</v>
      </c>
      <c r="BZ2177" s="9" t="s">
        <v>137</v>
      </c>
      <c r="CA2177" s="10"/>
      <c r="CB2177" s="10" t="str">
        <f t="shared" si="5"/>
        <v/>
      </c>
      <c r="CC2177" s="10"/>
      <c r="CD2177" s="9" t="str">
        <f t="shared" si="2"/>
        <v/>
      </c>
      <c r="CE2177" s="9" t="s">
        <v>151</v>
      </c>
      <c r="CF2177" s="9" t="s">
        <v>254</v>
      </c>
      <c r="CG2177" s="9">
        <f>IF(CF2177="","",VLOOKUP(CF2177,Metadata!$D$2:$H$20,2,FALSE))</f>
        <v>37500</v>
      </c>
      <c r="CH2177" s="9">
        <f>IF(CF2177="","",VLOOKUP(CF2177,Metadata!$D$2:$H$20,4,FALSE))</f>
        <v>35000</v>
      </c>
      <c r="CI2177" s="9">
        <f>IF(CF2177="","",VLOOKUP(CF2177,Metadata!$D$2:$H$20,5,FALSE))</f>
        <v>40000</v>
      </c>
      <c r="CJ2177" s="9">
        <f t="shared" si="3"/>
        <v>37500</v>
      </c>
      <c r="CK2177" s="9" t="s">
        <v>153</v>
      </c>
      <c r="CL2177" s="10">
        <v>2</v>
      </c>
      <c r="CM2177" s="10">
        <v>4</v>
      </c>
      <c r="CN2177" s="10">
        <v>7</v>
      </c>
      <c r="CO2177" s="10">
        <v>7</v>
      </c>
      <c r="CP2177" s="10">
        <v>6</v>
      </c>
      <c r="CQ2177" s="10">
        <v>7</v>
      </c>
      <c r="CR2177" s="10">
        <v>5</v>
      </c>
      <c r="CS2177" s="10">
        <v>5</v>
      </c>
      <c r="CT2177" s="10">
        <v>6</v>
      </c>
      <c r="CU2177" s="10">
        <v>2</v>
      </c>
      <c r="CV2177" s="10">
        <v>6</v>
      </c>
      <c r="CW2177" s="10">
        <v>6</v>
      </c>
      <c r="CX2177" s="10">
        <v>6</v>
      </c>
      <c r="CY2177" s="10">
        <v>6</v>
      </c>
      <c r="CZ2177" s="10">
        <v>6</v>
      </c>
      <c r="DA2177" s="10">
        <v>3</v>
      </c>
      <c r="DB2177" s="10">
        <v>3</v>
      </c>
      <c r="DC2177" s="10">
        <v>6</v>
      </c>
      <c r="DD2177" s="10">
        <v>3</v>
      </c>
      <c r="DE2177" s="10">
        <v>2</v>
      </c>
      <c r="DF2177" s="10">
        <v>6</v>
      </c>
      <c r="DG2177" s="10">
        <v>6</v>
      </c>
      <c r="DH2177" s="10">
        <v>6</v>
      </c>
      <c r="DI2177" s="10">
        <v>7</v>
      </c>
      <c r="DJ2177" s="10">
        <v>3</v>
      </c>
      <c r="DK2177" s="10">
        <v>7</v>
      </c>
      <c r="DL2177" s="10">
        <v>6</v>
      </c>
      <c r="DM2177" s="9" t="s">
        <v>154</v>
      </c>
      <c r="DN2177" s="10">
        <v>1989</v>
      </c>
      <c r="DO2177" s="9">
        <f t="shared" si="8"/>
        <v>32</v>
      </c>
      <c r="DP2177" s="9" t="s">
        <v>155</v>
      </c>
      <c r="DQ2177" s="9" t="s">
        <v>202</v>
      </c>
      <c r="DR2177" s="9" t="s">
        <v>157</v>
      </c>
      <c r="DS2177" s="9" t="s">
        <v>137</v>
      </c>
      <c r="DT2177" s="9" t="s">
        <v>657</v>
      </c>
      <c r="DU2177" s="9" t="s">
        <v>203</v>
      </c>
      <c r="DV2177" s="9" t="str">
        <f>VLOOKUP(DU2177,Metadata!$B$2:$C$7,2,FALSE)</f>
        <v>6+ years</v>
      </c>
    </row>
    <row r="2178" spans="1:126">
      <c r="A2178" s="13">
        <v>2177</v>
      </c>
      <c r="B2178" s="9" t="s">
        <v>171</v>
      </c>
      <c r="C2178" s="9" t="str">
        <f>VLOOKUP(B2178,Metadata!$M$2:$N$6,2,FALSE)</f>
        <v>Contractor</v>
      </c>
      <c r="D2178" s="9" t="s">
        <v>137</v>
      </c>
      <c r="E2178" s="9" t="s">
        <v>159</v>
      </c>
      <c r="F2178" s="9" t="s">
        <v>138</v>
      </c>
      <c r="G2178" s="9" t="s">
        <v>140</v>
      </c>
      <c r="H2178" s="9" t="str">
        <f>IF(G2178="","",VLOOKUP(G2178,Metadata!$J$2:$K$22,2,FALSE))</f>
        <v>Lisbon Metropolitan Area</v>
      </c>
      <c r="I2178" s="9" t="s">
        <v>255</v>
      </c>
      <c r="J2178" s="9" t="str">
        <f>IF(I2178="","",VLOOKUP(I2178,Metadata!$P$2:$Q$43,2,FALSE))</f>
        <v>Europe</v>
      </c>
      <c r="K2178" s="9" t="str">
        <f t="shared" si="0"/>
        <v>International</v>
      </c>
      <c r="L2178" s="9" t="s">
        <v>137</v>
      </c>
      <c r="M2178" s="9" t="str">
        <f>IF(L2178="","",VLOOKUP(L2178,Metadata!$J$2:$K$22,2,FALSE))</f>
        <v/>
      </c>
      <c r="N2178" s="9" t="s">
        <v>141</v>
      </c>
      <c r="O2178" s="9" t="s">
        <v>137</v>
      </c>
      <c r="P2178" s="9" t="s">
        <v>191</v>
      </c>
      <c r="Q2178" s="10" t="str">
        <f t="shared" si="1"/>
        <v>Remote Job (full or flexible)</v>
      </c>
      <c r="R2178" s="10">
        <v>7</v>
      </c>
      <c r="S2178" s="9" t="s">
        <v>143</v>
      </c>
      <c r="T2178" s="9" t="s">
        <v>137</v>
      </c>
      <c r="U2178" s="9" t="str">
        <f>IF(S2178&lt;&gt;"",S2178,IF(T2178&lt;&gt;"",VLOOKUP(T2178,Metadata!$S$2:$T$228,2,FALSE),""))</f>
        <v>Technical Team Leader</v>
      </c>
      <c r="V2178" s="9" t="s">
        <v>217</v>
      </c>
      <c r="W2178" s="9" t="s">
        <v>137</v>
      </c>
      <c r="X2178" s="9" t="s">
        <v>163</v>
      </c>
      <c r="Y2178" s="9" t="s">
        <v>137</v>
      </c>
      <c r="Z2178" s="9" t="s">
        <v>184</v>
      </c>
      <c r="AA2178" s="9" t="s">
        <v>165</v>
      </c>
      <c r="AB2178" s="9" t="s">
        <v>253</v>
      </c>
      <c r="AC2178" s="9" t="s">
        <v>147</v>
      </c>
      <c r="AD2178" s="9" t="s">
        <v>148</v>
      </c>
      <c r="AE2178" s="9"/>
      <c r="AF2178" s="9" t="s">
        <v>243</v>
      </c>
      <c r="AG2178" s="9" t="s">
        <v>166</v>
      </c>
      <c r="AH2178" s="9"/>
      <c r="AI2178" s="9"/>
      <c r="AJ2178" s="9" t="s">
        <v>185</v>
      </c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 t="s">
        <v>270</v>
      </c>
      <c r="AW2178" s="9"/>
      <c r="AX2178" s="9"/>
      <c r="AY2178" s="9"/>
      <c r="AZ2178" s="9"/>
      <c r="BA2178" s="9" t="s">
        <v>178</v>
      </c>
      <c r="BB2178" s="9"/>
      <c r="BC2178" s="9"/>
      <c r="BD2178" s="9"/>
      <c r="BE2178" s="9"/>
      <c r="BF2178" s="9"/>
      <c r="BG2178" s="9"/>
      <c r="BH2178" s="9"/>
      <c r="BI2178" s="9"/>
      <c r="BJ2178" s="9" t="s">
        <v>167</v>
      </c>
      <c r="BK2178" s="9"/>
      <c r="BL2178" s="9" t="s">
        <v>199</v>
      </c>
      <c r="BM2178" s="9"/>
      <c r="BN2178" s="9" t="s">
        <v>186</v>
      </c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 t="s">
        <v>467</v>
      </c>
      <c r="CA2178" s="10">
        <v>12</v>
      </c>
      <c r="CB2178" s="10" t="str">
        <f t="shared" si="5"/>
        <v>7 to 12 months</v>
      </c>
      <c r="CC2178" s="10">
        <v>75</v>
      </c>
      <c r="CD2178" s="9">
        <f t="shared" si="2"/>
        <v>120000</v>
      </c>
      <c r="CE2178" s="9" t="s">
        <v>137</v>
      </c>
      <c r="CF2178" s="9" t="s">
        <v>137</v>
      </c>
      <c r="CG2178" s="9" t="str">
        <f>IF(CF2178="","",VLOOKUP(CF2178,Metadata!$D$2:$H$20,2,FALSE))</f>
        <v/>
      </c>
      <c r="CH2178" s="9" t="str">
        <f>IF(CF2178="","",VLOOKUP(CF2178,Metadata!$D$2:$H$20,4,FALSE))</f>
        <v/>
      </c>
      <c r="CI2178" s="9" t="str">
        <f>IF(CF2178="","",VLOOKUP(CF2178,Metadata!$D$2:$H$20,5,FALSE))</f>
        <v/>
      </c>
      <c r="CJ2178" s="9">
        <f t="shared" si="3"/>
        <v>120000</v>
      </c>
      <c r="CK2178" s="9" t="s">
        <v>189</v>
      </c>
      <c r="CL2178" s="10">
        <v>6</v>
      </c>
      <c r="CM2178" s="10">
        <v>1</v>
      </c>
      <c r="CN2178" s="10">
        <v>7</v>
      </c>
      <c r="CO2178" s="10">
        <v>7</v>
      </c>
      <c r="CP2178" s="10">
        <v>7</v>
      </c>
      <c r="CQ2178" s="10">
        <v>7</v>
      </c>
      <c r="CR2178" s="10">
        <v>5</v>
      </c>
      <c r="CS2178" s="10">
        <v>6</v>
      </c>
      <c r="CT2178" s="10">
        <v>7</v>
      </c>
      <c r="CU2178" s="10">
        <v>7</v>
      </c>
      <c r="CV2178" s="10">
        <v>6</v>
      </c>
      <c r="CW2178" s="10">
        <v>7</v>
      </c>
      <c r="CX2178" s="10">
        <v>7</v>
      </c>
      <c r="CY2178" s="10">
        <v>6</v>
      </c>
      <c r="CZ2178" s="10">
        <v>7</v>
      </c>
      <c r="DA2178" s="10">
        <v>5</v>
      </c>
      <c r="DB2178" s="10">
        <v>7</v>
      </c>
      <c r="DC2178" s="10">
        <v>7</v>
      </c>
      <c r="DD2178" s="10">
        <v>5</v>
      </c>
      <c r="DE2178" s="10">
        <v>7</v>
      </c>
      <c r="DF2178" s="10">
        <v>7</v>
      </c>
      <c r="DG2178" s="10">
        <v>7</v>
      </c>
      <c r="DH2178" s="10">
        <v>5</v>
      </c>
      <c r="DI2178" s="10">
        <v>6</v>
      </c>
      <c r="DJ2178" s="10">
        <v>7</v>
      </c>
      <c r="DK2178" s="10">
        <v>5</v>
      </c>
      <c r="DL2178" s="10">
        <v>6</v>
      </c>
      <c r="DM2178" s="9" t="s">
        <v>154</v>
      </c>
      <c r="DN2178" s="10">
        <v>1993</v>
      </c>
      <c r="DO2178" s="9">
        <f t="shared" si="8"/>
        <v>28</v>
      </c>
      <c r="DP2178" s="9" t="s">
        <v>155</v>
      </c>
      <c r="DQ2178" s="9" t="s">
        <v>202</v>
      </c>
      <c r="DR2178" s="9" t="s">
        <v>157</v>
      </c>
      <c r="DS2178" s="9" t="s">
        <v>137</v>
      </c>
      <c r="DT2178" s="9" t="s">
        <v>657</v>
      </c>
      <c r="DU2178" s="9" t="s">
        <v>203</v>
      </c>
      <c r="DV2178" s="9" t="str">
        <f>VLOOKUP(DU2178,Metadata!$B$2:$C$7,2,FALSE)</f>
        <v>6+ years</v>
      </c>
    </row>
    <row r="2179" spans="1:126">
      <c r="A2179" s="13">
        <v>2178</v>
      </c>
      <c r="B2179" s="9" t="s">
        <v>135</v>
      </c>
      <c r="C2179" s="9" t="str">
        <f>VLOOKUP(B2179,Metadata!$M$2:$N$6,2,FALSE)</f>
        <v>Permanent Employee</v>
      </c>
      <c r="D2179" s="9" t="s">
        <v>159</v>
      </c>
      <c r="E2179" s="9" t="s">
        <v>137</v>
      </c>
      <c r="F2179" s="9" t="s">
        <v>138</v>
      </c>
      <c r="G2179" s="9" t="s">
        <v>140</v>
      </c>
      <c r="H2179" s="9" t="str">
        <f>IF(G2179="","",VLOOKUP(G2179,Metadata!$J$2:$K$22,2,FALSE))</f>
        <v>Lisbon Metropolitan Area</v>
      </c>
      <c r="I2179" s="9" t="s">
        <v>138</v>
      </c>
      <c r="J2179" s="9" t="str">
        <f>IF(I2179="","",VLOOKUP(I2179,Metadata!$P$2:$Q$43,2,FALSE))</f>
        <v>Europe</v>
      </c>
      <c r="K2179" s="9" t="str">
        <f t="shared" si="0"/>
        <v>Portugal</v>
      </c>
      <c r="L2179" s="9" t="s">
        <v>140</v>
      </c>
      <c r="M2179" s="9" t="str">
        <f>IF(L2179="","",VLOOKUP(L2179,Metadata!$J$2:$K$22,2,FALSE))</f>
        <v>Lisbon Metropolitan Area</v>
      </c>
      <c r="N2179" s="9" t="s">
        <v>141</v>
      </c>
      <c r="O2179" s="9" t="s">
        <v>137</v>
      </c>
      <c r="P2179" s="9" t="s">
        <v>142</v>
      </c>
      <c r="Q2179" s="10" t="str">
        <f t="shared" si="1"/>
        <v>Full Office Job</v>
      </c>
      <c r="R2179" s="10">
        <v>5</v>
      </c>
      <c r="S2179" s="9" t="s">
        <v>332</v>
      </c>
      <c r="T2179" s="9" t="s">
        <v>137</v>
      </c>
      <c r="U2179" s="9" t="str">
        <f>IF(S2179&lt;&gt;"",S2179,IF(T2179&lt;&gt;"",VLOOKUP(T2179,Metadata!$S$2:$T$228,2,FALSE),""))</f>
        <v>UX/UI Designer</v>
      </c>
      <c r="V2179" s="9" t="s">
        <v>279</v>
      </c>
      <c r="W2179" s="9" t="s">
        <v>137</v>
      </c>
      <c r="X2179" s="9" t="s">
        <v>145</v>
      </c>
      <c r="Y2179" s="9" t="s">
        <v>137</v>
      </c>
      <c r="Z2179" s="9" t="s">
        <v>146</v>
      </c>
      <c r="AA2179" s="9" t="s">
        <v>137</v>
      </c>
      <c r="AB2179" s="9" t="s">
        <v>137</v>
      </c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 t="s">
        <v>150</v>
      </c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 t="s">
        <v>150</v>
      </c>
      <c r="BZ2179" s="9" t="s">
        <v>137</v>
      </c>
      <c r="CA2179" s="10"/>
      <c r="CB2179" s="10" t="str">
        <f t="shared" si="5"/>
        <v/>
      </c>
      <c r="CC2179" s="10"/>
      <c r="CD2179" s="9" t="str">
        <f t="shared" si="2"/>
        <v/>
      </c>
      <c r="CE2179" s="9" t="s">
        <v>168</v>
      </c>
      <c r="CF2179" s="9" t="s">
        <v>220</v>
      </c>
      <c r="CG2179" s="9">
        <f>IF(CF2179="","",VLOOKUP(CF2179,Metadata!$D$2:$H$20,2,FALSE))</f>
        <v>27500</v>
      </c>
      <c r="CH2179" s="9">
        <f>IF(CF2179="","",VLOOKUP(CF2179,Metadata!$D$2:$H$20,4,FALSE))</f>
        <v>25000</v>
      </c>
      <c r="CI2179" s="9">
        <f>IF(CF2179="","",VLOOKUP(CF2179,Metadata!$D$2:$H$20,5,FALSE))</f>
        <v>30000</v>
      </c>
      <c r="CJ2179" s="9">
        <f t="shared" si="3"/>
        <v>27500</v>
      </c>
      <c r="CK2179" s="9" t="s">
        <v>221</v>
      </c>
      <c r="CL2179" s="10">
        <v>6</v>
      </c>
      <c r="CM2179" s="10">
        <v>5</v>
      </c>
      <c r="CN2179" s="10">
        <v>5</v>
      </c>
      <c r="CO2179" s="10">
        <v>6</v>
      </c>
      <c r="CP2179" s="10">
        <v>5</v>
      </c>
      <c r="CQ2179" s="10">
        <v>6</v>
      </c>
      <c r="CR2179" s="10">
        <v>5</v>
      </c>
      <c r="CS2179" s="10">
        <v>5</v>
      </c>
      <c r="CT2179" s="10">
        <v>6</v>
      </c>
      <c r="CU2179" s="10">
        <v>5</v>
      </c>
      <c r="CV2179" s="10">
        <v>5</v>
      </c>
      <c r="CW2179" s="10">
        <v>4</v>
      </c>
      <c r="CX2179" s="10">
        <v>6</v>
      </c>
      <c r="CY2179" s="10">
        <v>7</v>
      </c>
      <c r="CZ2179" s="10">
        <v>5</v>
      </c>
      <c r="DA2179" s="10">
        <v>1</v>
      </c>
      <c r="DB2179" s="10">
        <v>3</v>
      </c>
      <c r="DC2179" s="10">
        <v>6</v>
      </c>
      <c r="DD2179" s="10">
        <v>3</v>
      </c>
      <c r="DE2179" s="10">
        <v>7</v>
      </c>
      <c r="DF2179" s="10">
        <v>6</v>
      </c>
      <c r="DG2179" s="10">
        <v>1</v>
      </c>
      <c r="DH2179" s="10">
        <v>2</v>
      </c>
      <c r="DI2179" s="10">
        <v>6</v>
      </c>
      <c r="DJ2179" s="10">
        <v>1</v>
      </c>
      <c r="DK2179" s="10">
        <v>5</v>
      </c>
      <c r="DL2179" s="10">
        <v>5</v>
      </c>
      <c r="DM2179" s="9" t="s">
        <v>154</v>
      </c>
      <c r="DN2179" s="10">
        <v>1988</v>
      </c>
      <c r="DO2179" s="9">
        <f t="shared" si="8"/>
        <v>33</v>
      </c>
      <c r="DP2179" s="9" t="s">
        <v>222</v>
      </c>
      <c r="DQ2179" s="9" t="s">
        <v>156</v>
      </c>
      <c r="DR2179" s="9" t="s">
        <v>157</v>
      </c>
      <c r="DS2179" s="9" t="s">
        <v>137</v>
      </c>
      <c r="DT2179" s="9" t="s">
        <v>657</v>
      </c>
      <c r="DU2179" s="9" t="s">
        <v>203</v>
      </c>
      <c r="DV2179" s="9" t="str">
        <f>VLOOKUP(DU2179,Metadata!$B$2:$C$7,2,FALSE)</f>
        <v>6+ years</v>
      </c>
    </row>
    <row r="2180" spans="1:126">
      <c r="A2180" s="13">
        <v>2179</v>
      </c>
      <c r="B2180" s="9" t="s">
        <v>135</v>
      </c>
      <c r="C2180" s="9" t="str">
        <f>VLOOKUP(B2180,Metadata!$M$2:$N$6,2,FALSE)</f>
        <v>Permanent Employee</v>
      </c>
      <c r="D2180" s="9" t="s">
        <v>136</v>
      </c>
      <c r="E2180" s="9" t="s">
        <v>137</v>
      </c>
      <c r="F2180" s="9" t="s">
        <v>138</v>
      </c>
      <c r="G2180" s="9" t="s">
        <v>172</v>
      </c>
      <c r="H2180" s="9" t="str">
        <f>IF(G2180="","",VLOOKUP(G2180,Metadata!$J$2:$K$22,2,FALSE))</f>
        <v>Porto Metropolitan Area</v>
      </c>
      <c r="I2180" s="9" t="s">
        <v>138</v>
      </c>
      <c r="J2180" s="9" t="str">
        <f>IF(I2180="","",VLOOKUP(I2180,Metadata!$P$2:$Q$43,2,FALSE))</f>
        <v>Europe</v>
      </c>
      <c r="K2180" s="9" t="str">
        <f t="shared" si="0"/>
        <v>Portugal</v>
      </c>
      <c r="L2180" s="9" t="s">
        <v>172</v>
      </c>
      <c r="M2180" s="9" t="str">
        <f>IF(L2180="","",VLOOKUP(L2180,Metadata!$J$2:$K$22,2,FALSE))</f>
        <v>Porto Metropolitan Area</v>
      </c>
      <c r="N2180" s="9" t="s">
        <v>214</v>
      </c>
      <c r="O2180" s="9" t="s">
        <v>239</v>
      </c>
      <c r="P2180" s="9" t="s">
        <v>142</v>
      </c>
      <c r="Q2180" s="10" t="str">
        <f t="shared" si="1"/>
        <v>Full Office Job</v>
      </c>
      <c r="R2180" s="10">
        <v>4</v>
      </c>
      <c r="S2180" s="9" t="s">
        <v>192</v>
      </c>
      <c r="T2180" s="9" t="s">
        <v>137</v>
      </c>
      <c r="U2180" s="9" t="str">
        <f>IF(S2180&lt;&gt;"",S2180,IF(T2180&lt;&gt;"",VLOOKUP(T2180,Metadata!$S$2:$T$228,2,FALSE),""))</f>
        <v>Back-End Developer</v>
      </c>
      <c r="V2180" s="9" t="s">
        <v>304</v>
      </c>
      <c r="W2180" s="9" t="s">
        <v>137</v>
      </c>
      <c r="X2180" s="9" t="s">
        <v>163</v>
      </c>
      <c r="Y2180" s="9" t="s">
        <v>137</v>
      </c>
      <c r="Z2180" s="9" t="s">
        <v>262</v>
      </c>
      <c r="AA2180" s="9" t="s">
        <v>165</v>
      </c>
      <c r="AB2180" s="9" t="s">
        <v>137</v>
      </c>
      <c r="AC2180" s="9" t="s">
        <v>147</v>
      </c>
      <c r="AD2180" s="9" t="s">
        <v>148</v>
      </c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 t="s">
        <v>199</v>
      </c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10"/>
      <c r="CB2180" s="10" t="str">
        <f t="shared" si="5"/>
        <v/>
      </c>
      <c r="CC2180" s="10"/>
      <c r="CD2180" s="9" t="str">
        <f t="shared" si="2"/>
        <v/>
      </c>
      <c r="CE2180" s="9" t="s">
        <v>168</v>
      </c>
      <c r="CF2180" s="9" t="s">
        <v>188</v>
      </c>
      <c r="CG2180" s="9">
        <f>IF(CF2180="","",VLOOKUP(CF2180,Metadata!$D$2:$H$20,2,FALSE))</f>
        <v>17500</v>
      </c>
      <c r="CH2180" s="9">
        <f>IF(CF2180="","",VLOOKUP(CF2180,Metadata!$D$2:$H$20,4,FALSE))</f>
        <v>15000</v>
      </c>
      <c r="CI2180" s="9">
        <f>IF(CF2180="","",VLOOKUP(CF2180,Metadata!$D$2:$H$20,5,FALSE))</f>
        <v>20000</v>
      </c>
      <c r="CJ2180" s="9">
        <f t="shared" si="3"/>
        <v>17500</v>
      </c>
      <c r="CK2180" s="9" t="s">
        <v>189</v>
      </c>
      <c r="CL2180" s="10">
        <v>4</v>
      </c>
      <c r="CM2180" s="10">
        <v>3</v>
      </c>
      <c r="CN2180" s="10">
        <v>4</v>
      </c>
      <c r="CO2180" s="10">
        <v>5</v>
      </c>
      <c r="CP2180" s="10">
        <v>5</v>
      </c>
      <c r="CQ2180" s="10">
        <v>6</v>
      </c>
      <c r="CR2180" s="10">
        <v>3</v>
      </c>
      <c r="CS2180" s="10">
        <v>5</v>
      </c>
      <c r="CT2180" s="10">
        <v>5</v>
      </c>
      <c r="CU2180" s="10">
        <v>4</v>
      </c>
      <c r="CV2180" s="10">
        <v>5</v>
      </c>
      <c r="CW2180" s="10">
        <v>4</v>
      </c>
      <c r="CX2180" s="10">
        <v>4</v>
      </c>
      <c r="CY2180" s="10">
        <v>4</v>
      </c>
      <c r="CZ2180" s="10">
        <v>5</v>
      </c>
      <c r="DA2180" s="10">
        <v>4</v>
      </c>
      <c r="DB2180" s="10">
        <v>6</v>
      </c>
      <c r="DC2180" s="10">
        <v>6</v>
      </c>
      <c r="DD2180" s="10">
        <v>5</v>
      </c>
      <c r="DE2180" s="10">
        <v>7</v>
      </c>
      <c r="DF2180" s="10">
        <v>5</v>
      </c>
      <c r="DG2180" s="10">
        <v>6</v>
      </c>
      <c r="DH2180" s="10">
        <v>6</v>
      </c>
      <c r="DI2180" s="10">
        <v>5</v>
      </c>
      <c r="DJ2180" s="10">
        <v>4</v>
      </c>
      <c r="DK2180" s="10">
        <v>5</v>
      </c>
      <c r="DL2180" s="10">
        <v>6</v>
      </c>
      <c r="DM2180" s="9" t="s">
        <v>154</v>
      </c>
      <c r="DN2180" s="10">
        <v>1994</v>
      </c>
      <c r="DO2180" s="9">
        <f t="shared" si="8"/>
        <v>27</v>
      </c>
      <c r="DP2180" s="9" t="s">
        <v>155</v>
      </c>
      <c r="DQ2180" s="9" t="s">
        <v>227</v>
      </c>
      <c r="DR2180" s="9" t="s">
        <v>157</v>
      </c>
      <c r="DS2180" s="9" t="s">
        <v>137</v>
      </c>
      <c r="DT2180" s="9" t="s">
        <v>657</v>
      </c>
      <c r="DU2180" s="9" t="s">
        <v>223</v>
      </c>
      <c r="DV2180" s="9" t="str">
        <f>VLOOKUP(DU2180,Metadata!$B$2:$C$7,2,FALSE)</f>
        <v>3 - 6 years</v>
      </c>
    </row>
    <row r="2181" spans="1:126">
      <c r="A2181" s="13">
        <v>2180</v>
      </c>
      <c r="B2181" s="9" t="s">
        <v>135</v>
      </c>
      <c r="C2181" s="9" t="str">
        <f>VLOOKUP(B2181,Metadata!$M$2:$N$6,2,FALSE)</f>
        <v>Permanent Employee</v>
      </c>
      <c r="D2181" s="9" t="s">
        <v>159</v>
      </c>
      <c r="E2181" s="9" t="s">
        <v>137</v>
      </c>
      <c r="F2181" s="9" t="s">
        <v>138</v>
      </c>
      <c r="G2181" s="9" t="s">
        <v>190</v>
      </c>
      <c r="H2181" s="9" t="str">
        <f>IF(G2181="","",VLOOKUP(G2181,Metadata!$J$2:$K$22,2,FALSE))</f>
        <v>North</v>
      </c>
      <c r="I2181" s="9" t="s">
        <v>138</v>
      </c>
      <c r="J2181" s="9" t="str">
        <f>IF(I2181="","",VLOOKUP(I2181,Metadata!$P$2:$Q$43,2,FALSE))</f>
        <v>Europe</v>
      </c>
      <c r="K2181" s="9" t="str">
        <f t="shared" si="0"/>
        <v>Portugal</v>
      </c>
      <c r="L2181" s="9" t="s">
        <v>283</v>
      </c>
      <c r="M2181" s="9" t="str">
        <f>IF(L2181="","",VLOOKUP(L2181,Metadata!$J$2:$K$22,2,FALSE))</f>
        <v>Lisbon Metropolitan Area</v>
      </c>
      <c r="N2181" s="9" t="s">
        <v>141</v>
      </c>
      <c r="O2181" s="9" t="s">
        <v>137</v>
      </c>
      <c r="P2181" s="9" t="s">
        <v>191</v>
      </c>
      <c r="Q2181" s="10" t="str">
        <f t="shared" si="1"/>
        <v>Remote Job (full or flexible)</v>
      </c>
      <c r="R2181" s="10">
        <v>6</v>
      </c>
      <c r="S2181" s="9" t="s">
        <v>192</v>
      </c>
      <c r="T2181" s="9" t="s">
        <v>137</v>
      </c>
      <c r="U2181" s="9" t="str">
        <f>IF(S2181&lt;&gt;"",S2181,IF(T2181&lt;&gt;"",VLOOKUP(T2181,Metadata!$S$2:$T$228,2,FALSE),""))</f>
        <v>Back-End Developer</v>
      </c>
      <c r="V2181" s="9" t="s">
        <v>276</v>
      </c>
      <c r="W2181" s="9" t="s">
        <v>137</v>
      </c>
      <c r="X2181" s="9" t="s">
        <v>163</v>
      </c>
      <c r="Y2181" s="9" t="s">
        <v>137</v>
      </c>
      <c r="Z2181" s="9" t="s">
        <v>164</v>
      </c>
      <c r="AA2181" s="9" t="s">
        <v>137</v>
      </c>
      <c r="AB2181" s="9" t="s">
        <v>137</v>
      </c>
      <c r="AC2181" s="9" t="s">
        <v>147</v>
      </c>
      <c r="AD2181" s="9"/>
      <c r="AE2181" s="9" t="s">
        <v>194</v>
      </c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198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10"/>
      <c r="CB2181" s="10" t="str">
        <f t="shared" si="5"/>
        <v/>
      </c>
      <c r="CC2181" s="10"/>
      <c r="CD2181" s="9" t="str">
        <f t="shared" si="2"/>
        <v/>
      </c>
      <c r="CE2181" s="9" t="s">
        <v>151</v>
      </c>
      <c r="CF2181" s="9" t="s">
        <v>188</v>
      </c>
      <c r="CG2181" s="9">
        <f>IF(CF2181="","",VLOOKUP(CF2181,Metadata!$D$2:$H$20,2,FALSE))</f>
        <v>17500</v>
      </c>
      <c r="CH2181" s="9">
        <f>IF(CF2181="","",VLOOKUP(CF2181,Metadata!$D$2:$H$20,4,FALSE))</f>
        <v>15000</v>
      </c>
      <c r="CI2181" s="9">
        <f>IF(CF2181="","",VLOOKUP(CF2181,Metadata!$D$2:$H$20,5,FALSE))</f>
        <v>20000</v>
      </c>
      <c r="CJ2181" s="9">
        <f t="shared" si="3"/>
        <v>17500</v>
      </c>
      <c r="CK2181" s="9" t="s">
        <v>153</v>
      </c>
      <c r="CL2181" s="10">
        <v>1</v>
      </c>
      <c r="CM2181" s="10">
        <v>3</v>
      </c>
      <c r="CN2181" s="10">
        <v>6</v>
      </c>
      <c r="CO2181" s="10">
        <v>6</v>
      </c>
      <c r="CP2181" s="10">
        <v>6</v>
      </c>
      <c r="CQ2181" s="10">
        <v>5</v>
      </c>
      <c r="CR2181" s="10">
        <v>6</v>
      </c>
      <c r="CS2181" s="10">
        <v>6</v>
      </c>
      <c r="CT2181" s="10">
        <v>4</v>
      </c>
      <c r="CU2181" s="10">
        <v>5</v>
      </c>
      <c r="CV2181" s="10">
        <v>5</v>
      </c>
      <c r="CW2181" s="10">
        <v>5</v>
      </c>
      <c r="CX2181" s="10">
        <v>6</v>
      </c>
      <c r="CY2181" s="10">
        <v>6</v>
      </c>
      <c r="CZ2181" s="10">
        <v>3</v>
      </c>
      <c r="DA2181" s="10">
        <v>5</v>
      </c>
      <c r="DB2181" s="10">
        <v>5</v>
      </c>
      <c r="DC2181" s="10">
        <v>7</v>
      </c>
      <c r="DD2181" s="10">
        <v>2</v>
      </c>
      <c r="DE2181" s="10">
        <v>6</v>
      </c>
      <c r="DF2181" s="10">
        <v>6</v>
      </c>
      <c r="DG2181" s="10">
        <v>7</v>
      </c>
      <c r="DH2181" s="10">
        <v>4</v>
      </c>
      <c r="DI2181" s="10">
        <v>4</v>
      </c>
      <c r="DJ2181" s="10">
        <v>2</v>
      </c>
      <c r="DK2181" s="10">
        <v>5</v>
      </c>
      <c r="DL2181" s="10">
        <v>5</v>
      </c>
      <c r="DM2181" s="9" t="s">
        <v>154</v>
      </c>
      <c r="DN2181" s="10">
        <v>1975</v>
      </c>
      <c r="DO2181" s="9">
        <f t="shared" si="8"/>
        <v>46</v>
      </c>
      <c r="DP2181" s="9" t="s">
        <v>155</v>
      </c>
      <c r="DQ2181" s="9" t="s">
        <v>202</v>
      </c>
      <c r="DR2181" s="9" t="s">
        <v>157</v>
      </c>
      <c r="DS2181" s="9" t="s">
        <v>137</v>
      </c>
      <c r="DT2181" s="9" t="s">
        <v>657</v>
      </c>
      <c r="DU2181" s="9" t="s">
        <v>158</v>
      </c>
      <c r="DV2181" s="9" t="str">
        <f>VLOOKUP(DU2181,Metadata!$B$2:$C$7,2,FALSE)</f>
        <v>6+ years</v>
      </c>
    </row>
    <row r="2182" spans="1:126">
      <c r="A2182" s="13">
        <v>2181</v>
      </c>
      <c r="B2182" s="9" t="s">
        <v>135</v>
      </c>
      <c r="C2182" s="9" t="str">
        <f>VLOOKUP(B2182,Metadata!$M$2:$N$6,2,FALSE)</f>
        <v>Permanent Employee</v>
      </c>
      <c r="D2182" s="9" t="s">
        <v>159</v>
      </c>
      <c r="E2182" s="9" t="s">
        <v>137</v>
      </c>
      <c r="F2182" s="9" t="s">
        <v>138</v>
      </c>
      <c r="G2182" s="9" t="s">
        <v>160</v>
      </c>
      <c r="H2182" s="9" t="str">
        <f>IF(G2182="","",VLOOKUP(G2182,Metadata!$J$2:$K$22,2,FALSE))</f>
        <v>Centre</v>
      </c>
      <c r="I2182" s="9" t="s">
        <v>138</v>
      </c>
      <c r="J2182" s="9" t="str">
        <f>IF(I2182="","",VLOOKUP(I2182,Metadata!$P$2:$Q$43,2,FALSE))</f>
        <v>Europe</v>
      </c>
      <c r="K2182" s="9" t="str">
        <f t="shared" si="0"/>
        <v>Portugal</v>
      </c>
      <c r="L2182" s="9" t="s">
        <v>160</v>
      </c>
      <c r="M2182" s="9" t="str">
        <f>IF(L2182="","",VLOOKUP(L2182,Metadata!$J$2:$K$22,2,FALSE))</f>
        <v>Centre</v>
      </c>
      <c r="N2182" s="9" t="s">
        <v>141</v>
      </c>
      <c r="O2182" s="9" t="s">
        <v>137</v>
      </c>
      <c r="P2182" s="9" t="s">
        <v>142</v>
      </c>
      <c r="Q2182" s="10" t="str">
        <f t="shared" si="1"/>
        <v>Full Office Job</v>
      </c>
      <c r="R2182" s="10">
        <v>4</v>
      </c>
      <c r="S2182" s="9" t="s">
        <v>206</v>
      </c>
      <c r="T2182" s="9" t="s">
        <v>137</v>
      </c>
      <c r="U2182" s="9" t="str">
        <f>IF(S2182&lt;&gt;"",S2182,IF(T2182&lt;&gt;"",VLOOKUP(T2182,Metadata!$S$2:$T$228,2,FALSE),""))</f>
        <v>Mobile Apps Developer</v>
      </c>
      <c r="V2182" s="9" t="s">
        <v>268</v>
      </c>
      <c r="W2182" s="9" t="s">
        <v>137</v>
      </c>
      <c r="X2182" s="9" t="s">
        <v>208</v>
      </c>
      <c r="Y2182" s="9" t="s">
        <v>137</v>
      </c>
      <c r="Z2182" s="9" t="s">
        <v>184</v>
      </c>
      <c r="AA2182" s="9" t="s">
        <v>137</v>
      </c>
      <c r="AB2182" s="9" t="s">
        <v>137</v>
      </c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 t="s">
        <v>284</v>
      </c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 t="s">
        <v>150</v>
      </c>
      <c r="BZ2182" s="9" t="s">
        <v>137</v>
      </c>
      <c r="CA2182" s="10"/>
      <c r="CB2182" s="10" t="str">
        <f t="shared" si="5"/>
        <v/>
      </c>
      <c r="CC2182" s="10"/>
      <c r="CD2182" s="9" t="str">
        <f t="shared" si="2"/>
        <v/>
      </c>
      <c r="CE2182" s="9" t="s">
        <v>151</v>
      </c>
      <c r="CF2182" s="9" t="s">
        <v>220</v>
      </c>
      <c r="CG2182" s="9">
        <f>IF(CF2182="","",VLOOKUP(CF2182,Metadata!$D$2:$H$20,2,FALSE))</f>
        <v>27500</v>
      </c>
      <c r="CH2182" s="9">
        <f>IF(CF2182="","",VLOOKUP(CF2182,Metadata!$D$2:$H$20,4,FALSE))</f>
        <v>25000</v>
      </c>
      <c r="CI2182" s="9">
        <f>IF(CF2182="","",VLOOKUP(CF2182,Metadata!$D$2:$H$20,5,FALSE))</f>
        <v>30000</v>
      </c>
      <c r="CJ2182" s="9">
        <f t="shared" si="3"/>
        <v>27500</v>
      </c>
      <c r="CK2182" s="9" t="s">
        <v>221</v>
      </c>
      <c r="CL2182" s="10">
        <v>3</v>
      </c>
      <c r="CM2182" s="10">
        <v>2</v>
      </c>
      <c r="CN2182" s="10">
        <v>6</v>
      </c>
      <c r="CO2182" s="10">
        <v>6</v>
      </c>
      <c r="CP2182" s="10">
        <v>6</v>
      </c>
      <c r="CQ2182" s="10">
        <v>6</v>
      </c>
      <c r="CR2182" s="10">
        <v>6</v>
      </c>
      <c r="CS2182" s="10">
        <v>6</v>
      </c>
      <c r="CT2182" s="10">
        <v>5</v>
      </c>
      <c r="CU2182" s="10">
        <v>6</v>
      </c>
      <c r="CV2182" s="10">
        <v>5</v>
      </c>
      <c r="CW2182" s="10">
        <v>5</v>
      </c>
      <c r="CX2182" s="10">
        <v>4</v>
      </c>
      <c r="CY2182" s="10">
        <v>6</v>
      </c>
      <c r="CZ2182" s="10">
        <v>5</v>
      </c>
      <c r="DA2182" s="10">
        <v>5</v>
      </c>
      <c r="DB2182" s="10">
        <v>5</v>
      </c>
      <c r="DC2182" s="10">
        <v>6</v>
      </c>
      <c r="DD2182" s="10">
        <v>6</v>
      </c>
      <c r="DE2182" s="10">
        <v>6</v>
      </c>
      <c r="DF2182" s="10">
        <v>6</v>
      </c>
      <c r="DG2182" s="10">
        <v>6</v>
      </c>
      <c r="DH2182" s="10">
        <v>6</v>
      </c>
      <c r="DI2182" s="10">
        <v>6</v>
      </c>
      <c r="DJ2182" s="10">
        <v>5</v>
      </c>
      <c r="DK2182" s="10">
        <v>5</v>
      </c>
      <c r="DL2182" s="10">
        <v>5</v>
      </c>
      <c r="DM2182" s="9" t="s">
        <v>154</v>
      </c>
      <c r="DN2182" s="10">
        <v>1994</v>
      </c>
      <c r="DO2182" s="9">
        <f t="shared" si="8"/>
        <v>27</v>
      </c>
      <c r="DP2182" s="9" t="s">
        <v>155</v>
      </c>
      <c r="DQ2182" s="9" t="s">
        <v>156</v>
      </c>
      <c r="DR2182" s="9" t="s">
        <v>157</v>
      </c>
      <c r="DS2182" s="9" t="s">
        <v>137</v>
      </c>
      <c r="DT2182" s="9" t="s">
        <v>657</v>
      </c>
      <c r="DU2182" s="9" t="s">
        <v>168</v>
      </c>
      <c r="DV2182" s="9" t="str">
        <f>VLOOKUP(DU2182,Metadata!$B$2:$C$7,2,FALSE)</f>
        <v>0 - 3 years</v>
      </c>
    </row>
    <row r="2183" spans="1:126">
      <c r="A2183" s="13">
        <v>2182</v>
      </c>
      <c r="B2183" s="9" t="s">
        <v>135</v>
      </c>
      <c r="C2183" s="9" t="str">
        <f>VLOOKUP(B2183,Metadata!$M$2:$N$6,2,FALSE)</f>
        <v>Permanent Employee</v>
      </c>
      <c r="D2183" s="9" t="s">
        <v>159</v>
      </c>
      <c r="E2183" s="9" t="s">
        <v>137</v>
      </c>
      <c r="F2183" s="9" t="s">
        <v>138</v>
      </c>
      <c r="G2183" s="9" t="s">
        <v>213</v>
      </c>
      <c r="H2183" s="9" t="str">
        <f>IF(G2183="","",VLOOKUP(G2183,Metadata!$J$2:$K$22,2,FALSE))</f>
        <v>Centre</v>
      </c>
      <c r="I2183" s="9" t="s">
        <v>138</v>
      </c>
      <c r="J2183" s="9" t="str">
        <f>IF(I2183="","",VLOOKUP(I2183,Metadata!$P$2:$Q$43,2,FALSE))</f>
        <v>Europe</v>
      </c>
      <c r="K2183" s="9" t="str">
        <f t="shared" si="0"/>
        <v>Portugal</v>
      </c>
      <c r="L2183" s="9" t="s">
        <v>140</v>
      </c>
      <c r="M2183" s="9" t="str">
        <f>IF(L2183="","",VLOOKUP(L2183,Metadata!$J$2:$K$22,2,FALSE))</f>
        <v>Lisbon Metropolitan Area</v>
      </c>
      <c r="N2183" s="9" t="s">
        <v>141</v>
      </c>
      <c r="O2183" s="9" t="s">
        <v>137</v>
      </c>
      <c r="P2183" s="9" t="s">
        <v>191</v>
      </c>
      <c r="Q2183" s="10" t="str">
        <f t="shared" si="1"/>
        <v>Remote Job (full or flexible)</v>
      </c>
      <c r="R2183" s="10">
        <v>6</v>
      </c>
      <c r="S2183" s="9" t="s">
        <v>192</v>
      </c>
      <c r="T2183" s="9" t="s">
        <v>137</v>
      </c>
      <c r="U2183" s="9" t="str">
        <f>IF(S2183&lt;&gt;"",S2183,IF(T2183&lt;&gt;"",VLOOKUP(T2183,Metadata!$S$2:$T$228,2,FALSE),""))</f>
        <v>Back-End Developer</v>
      </c>
      <c r="V2183" s="9" t="s">
        <v>144</v>
      </c>
      <c r="W2183" s="9" t="s">
        <v>137</v>
      </c>
      <c r="X2183" s="9" t="s">
        <v>208</v>
      </c>
      <c r="Y2183" s="9" t="s">
        <v>137</v>
      </c>
      <c r="Z2183" s="9" t="s">
        <v>224</v>
      </c>
      <c r="AA2183" s="9" t="s">
        <v>165</v>
      </c>
      <c r="AB2183" s="9" t="s">
        <v>137</v>
      </c>
      <c r="AC2183" s="9" t="s">
        <v>147</v>
      </c>
      <c r="AD2183" s="9" t="s">
        <v>148</v>
      </c>
      <c r="AE2183" s="9"/>
      <c r="AF2183" s="9" t="s">
        <v>243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 t="s">
        <v>270</v>
      </c>
      <c r="AW2183" s="9"/>
      <c r="AX2183" s="9"/>
      <c r="AY2183" s="9"/>
      <c r="AZ2183" s="9"/>
      <c r="BA2183" s="9" t="s">
        <v>178</v>
      </c>
      <c r="BB2183" s="9"/>
      <c r="BC2183" s="9"/>
      <c r="BD2183" s="9"/>
      <c r="BE2183" s="9"/>
      <c r="BF2183" s="9"/>
      <c r="BG2183" s="9"/>
      <c r="BH2183" s="9"/>
      <c r="BI2183" s="9"/>
      <c r="BJ2183" s="9" t="s">
        <v>167</v>
      </c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10"/>
      <c r="CB2183" s="10" t="str">
        <f t="shared" si="5"/>
        <v/>
      </c>
      <c r="CC2183" s="10"/>
      <c r="CD2183" s="9" t="str">
        <f t="shared" si="2"/>
        <v/>
      </c>
      <c r="CE2183" s="9" t="s">
        <v>151</v>
      </c>
      <c r="CF2183" s="9" t="s">
        <v>225</v>
      </c>
      <c r="CG2183" s="9">
        <f>IF(CF2183="","",VLOOKUP(CF2183,Metadata!$D$2:$H$20,2,FALSE))</f>
        <v>22500</v>
      </c>
      <c r="CH2183" s="9">
        <f>IF(CF2183="","",VLOOKUP(CF2183,Metadata!$D$2:$H$20,4,FALSE))</f>
        <v>20000</v>
      </c>
      <c r="CI2183" s="9">
        <f>IF(CF2183="","",VLOOKUP(CF2183,Metadata!$D$2:$H$20,5,FALSE))</f>
        <v>25000</v>
      </c>
      <c r="CJ2183" s="9">
        <f t="shared" si="3"/>
        <v>22500</v>
      </c>
      <c r="CK2183" s="9" t="s">
        <v>153</v>
      </c>
      <c r="CL2183" s="10">
        <v>2</v>
      </c>
      <c r="CM2183" s="10">
        <v>5</v>
      </c>
      <c r="CN2183" s="10">
        <v>6</v>
      </c>
      <c r="CO2183" s="10">
        <v>6</v>
      </c>
      <c r="CP2183" s="10">
        <v>6</v>
      </c>
      <c r="CQ2183" s="10">
        <v>7</v>
      </c>
      <c r="CR2183" s="10">
        <v>6</v>
      </c>
      <c r="CS2183" s="10">
        <v>6</v>
      </c>
      <c r="CT2183" s="10">
        <v>6</v>
      </c>
      <c r="CU2183" s="10">
        <v>6</v>
      </c>
      <c r="CV2183" s="10">
        <v>6</v>
      </c>
      <c r="CW2183" s="10">
        <v>5</v>
      </c>
      <c r="CX2183" s="10">
        <v>6</v>
      </c>
      <c r="CY2183" s="10">
        <v>5</v>
      </c>
      <c r="CZ2183" s="10">
        <v>6</v>
      </c>
      <c r="DA2183" s="10">
        <v>4</v>
      </c>
      <c r="DB2183" s="10">
        <v>6</v>
      </c>
      <c r="DC2183" s="10">
        <v>6</v>
      </c>
      <c r="DD2183" s="10">
        <v>5</v>
      </c>
      <c r="DE2183" s="10">
        <v>6</v>
      </c>
      <c r="DF2183" s="10">
        <v>6</v>
      </c>
      <c r="DG2183" s="10">
        <v>6</v>
      </c>
      <c r="DH2183" s="10">
        <v>5</v>
      </c>
      <c r="DI2183" s="10">
        <v>6</v>
      </c>
      <c r="DJ2183" s="10">
        <v>4</v>
      </c>
      <c r="DK2183" s="10">
        <v>6</v>
      </c>
      <c r="DL2183" s="10">
        <v>6</v>
      </c>
      <c r="DM2183" s="9" t="s">
        <v>154</v>
      </c>
      <c r="DN2183" s="10">
        <v>1983</v>
      </c>
      <c r="DO2183" s="9">
        <f t="shared" si="8"/>
        <v>38</v>
      </c>
      <c r="DP2183" s="9" t="s">
        <v>155</v>
      </c>
      <c r="DQ2183" s="9" t="s">
        <v>202</v>
      </c>
      <c r="DR2183" s="9" t="s">
        <v>157</v>
      </c>
      <c r="DS2183" s="9" t="s">
        <v>137</v>
      </c>
      <c r="DT2183" s="9" t="s">
        <v>657</v>
      </c>
      <c r="DU2183" s="9" t="s">
        <v>223</v>
      </c>
      <c r="DV2183" s="9" t="str">
        <f>VLOOKUP(DU2183,Metadata!$B$2:$C$7,2,FALSE)</f>
        <v>3 - 6 years</v>
      </c>
    </row>
    <row r="2184" spans="1:126">
      <c r="A2184" s="13">
        <v>2183</v>
      </c>
      <c r="B2184" s="9" t="s">
        <v>135</v>
      </c>
      <c r="C2184" s="9" t="str">
        <f>VLOOKUP(B2184,Metadata!$M$2:$N$6,2,FALSE)</f>
        <v>Permanent Employee</v>
      </c>
      <c r="D2184" s="9" t="s">
        <v>136</v>
      </c>
      <c r="E2184" s="9" t="s">
        <v>137</v>
      </c>
      <c r="F2184" s="9" t="s">
        <v>138</v>
      </c>
      <c r="G2184" s="9" t="s">
        <v>190</v>
      </c>
      <c r="H2184" s="9" t="str">
        <f>IF(G2184="","",VLOOKUP(G2184,Metadata!$J$2:$K$22,2,FALSE))</f>
        <v>North</v>
      </c>
      <c r="I2184" s="9" t="s">
        <v>138</v>
      </c>
      <c r="J2184" s="9" t="str">
        <f>IF(I2184="","",VLOOKUP(I2184,Metadata!$P$2:$Q$43,2,FALSE))</f>
        <v>Europe</v>
      </c>
      <c r="K2184" s="9" t="str">
        <f t="shared" si="0"/>
        <v>Portugal</v>
      </c>
      <c r="L2184" s="9" t="s">
        <v>190</v>
      </c>
      <c r="M2184" s="9" t="str">
        <f>IF(L2184="","",VLOOKUP(L2184,Metadata!$J$2:$K$22,2,FALSE))</f>
        <v>North</v>
      </c>
      <c r="N2184" s="9" t="s">
        <v>214</v>
      </c>
      <c r="O2184" s="9" t="s">
        <v>259</v>
      </c>
      <c r="P2184" s="9" t="s">
        <v>142</v>
      </c>
      <c r="Q2184" s="10" t="str">
        <f t="shared" si="1"/>
        <v>Full Office Job</v>
      </c>
      <c r="R2184" s="10">
        <v>6</v>
      </c>
      <c r="S2184" s="9" t="s">
        <v>137</v>
      </c>
      <c r="T2184" s="9" t="s">
        <v>762</v>
      </c>
      <c r="U2184" s="9" t="str">
        <f>IF(S2184&lt;&gt;"",S2184,IF(T2184&lt;&gt;"",VLOOKUP(T2184,Metadata!$S$2:$T$228,2,FALSE),""))</f>
        <v>Back-End Developer</v>
      </c>
      <c r="V2184" s="9" t="s">
        <v>317</v>
      </c>
      <c r="W2184" s="9" t="s">
        <v>137</v>
      </c>
      <c r="X2184" s="9" t="s">
        <v>145</v>
      </c>
      <c r="Y2184" s="9" t="s">
        <v>137</v>
      </c>
      <c r="Z2184" s="9" t="s">
        <v>218</v>
      </c>
      <c r="AA2184" s="9" t="s">
        <v>165</v>
      </c>
      <c r="AB2184" s="9" t="s">
        <v>137</v>
      </c>
      <c r="AC2184" s="9"/>
      <c r="AD2184" s="9"/>
      <c r="AE2184" s="9"/>
      <c r="AF2184" s="9" t="s">
        <v>243</v>
      </c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 t="s">
        <v>198</v>
      </c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10"/>
      <c r="CB2184" s="10" t="str">
        <f t="shared" si="5"/>
        <v/>
      </c>
      <c r="CC2184" s="10"/>
      <c r="CD2184" s="9" t="str">
        <f t="shared" si="2"/>
        <v/>
      </c>
      <c r="CE2184" s="9" t="s">
        <v>232</v>
      </c>
      <c r="CF2184" s="9" t="s">
        <v>225</v>
      </c>
      <c r="CG2184" s="9">
        <f>IF(CF2184="","",VLOOKUP(CF2184,Metadata!$D$2:$H$20,2,FALSE))</f>
        <v>22500</v>
      </c>
      <c r="CH2184" s="9">
        <f>IF(CF2184="","",VLOOKUP(CF2184,Metadata!$D$2:$H$20,4,FALSE))</f>
        <v>20000</v>
      </c>
      <c r="CI2184" s="9">
        <f>IF(CF2184="","",VLOOKUP(CF2184,Metadata!$D$2:$H$20,5,FALSE))</f>
        <v>25000</v>
      </c>
      <c r="CJ2184" s="9">
        <f t="shared" si="3"/>
        <v>22500</v>
      </c>
      <c r="CK2184" s="9" t="s">
        <v>189</v>
      </c>
      <c r="CL2184" s="10">
        <v>5</v>
      </c>
      <c r="CM2184" s="10">
        <v>1</v>
      </c>
      <c r="CN2184" s="10">
        <v>7</v>
      </c>
      <c r="CO2184" s="10">
        <v>6</v>
      </c>
      <c r="CP2184" s="10">
        <v>5</v>
      </c>
      <c r="CQ2184" s="10">
        <v>5</v>
      </c>
      <c r="CR2184" s="10">
        <v>6</v>
      </c>
      <c r="CS2184" s="10">
        <v>6</v>
      </c>
      <c r="CT2184" s="10">
        <v>6</v>
      </c>
      <c r="CU2184" s="10">
        <v>5</v>
      </c>
      <c r="CV2184" s="10">
        <v>5</v>
      </c>
      <c r="CW2184" s="10">
        <v>4</v>
      </c>
      <c r="CX2184" s="10">
        <v>5</v>
      </c>
      <c r="CY2184" s="10">
        <v>5</v>
      </c>
      <c r="CZ2184" s="10">
        <v>7</v>
      </c>
      <c r="DA2184" s="10">
        <v>6</v>
      </c>
      <c r="DB2184" s="10">
        <v>5</v>
      </c>
      <c r="DC2184" s="10">
        <v>7</v>
      </c>
      <c r="DD2184" s="10">
        <v>4</v>
      </c>
      <c r="DE2184" s="10">
        <v>5</v>
      </c>
      <c r="DF2184" s="10">
        <v>4</v>
      </c>
      <c r="DG2184" s="10">
        <v>6</v>
      </c>
      <c r="DH2184" s="10">
        <v>7</v>
      </c>
      <c r="DI2184" s="10">
        <v>5</v>
      </c>
      <c r="DJ2184" s="10">
        <v>7</v>
      </c>
      <c r="DK2184" s="10">
        <v>5</v>
      </c>
      <c r="DL2184" s="10">
        <v>7</v>
      </c>
      <c r="DM2184" s="9" t="s">
        <v>154</v>
      </c>
      <c r="DN2184" s="10">
        <v>1995</v>
      </c>
      <c r="DO2184" s="9">
        <f t="shared" si="8"/>
        <v>26</v>
      </c>
      <c r="DP2184" s="9" t="s">
        <v>155</v>
      </c>
      <c r="DQ2184" s="9" t="s">
        <v>156</v>
      </c>
      <c r="DR2184" s="9" t="s">
        <v>157</v>
      </c>
      <c r="DS2184" s="9" t="s">
        <v>137</v>
      </c>
      <c r="DT2184" s="9" t="s">
        <v>657</v>
      </c>
      <c r="DU2184" s="9" t="s">
        <v>168</v>
      </c>
      <c r="DV2184" s="9" t="str">
        <f>VLOOKUP(DU2184,Metadata!$B$2:$C$7,2,FALSE)</f>
        <v>0 - 3 years</v>
      </c>
    </row>
    <row r="2185" spans="1:126">
      <c r="A2185" s="13">
        <v>2184</v>
      </c>
      <c r="B2185" s="9" t="s">
        <v>135</v>
      </c>
      <c r="C2185" s="9" t="str">
        <f>VLOOKUP(B2185,Metadata!$M$2:$N$6,2,FALSE)</f>
        <v>Permanent Employee</v>
      </c>
      <c r="D2185" s="9" t="s">
        <v>159</v>
      </c>
      <c r="E2185" s="9" t="s">
        <v>137</v>
      </c>
      <c r="F2185" s="9" t="s">
        <v>138</v>
      </c>
      <c r="G2185" s="9" t="s">
        <v>172</v>
      </c>
      <c r="H2185" s="9" t="str">
        <f>IF(G2185="","",VLOOKUP(G2185,Metadata!$J$2:$K$22,2,FALSE))</f>
        <v>Porto Metropolitan Area</v>
      </c>
      <c r="I2185" s="9" t="s">
        <v>292</v>
      </c>
      <c r="J2185" s="9" t="str">
        <f>IF(I2185="","",VLOOKUP(I2185,Metadata!$P$2:$Q$43,2,FALSE))</f>
        <v>North America</v>
      </c>
      <c r="K2185" s="9" t="str">
        <f t="shared" si="0"/>
        <v>International</v>
      </c>
      <c r="L2185" s="9" t="s">
        <v>137</v>
      </c>
      <c r="M2185" s="9" t="str">
        <f>IF(L2185="","",VLOOKUP(L2185,Metadata!$J$2:$K$22,2,FALSE))</f>
        <v/>
      </c>
      <c r="N2185" s="9" t="s">
        <v>141</v>
      </c>
      <c r="O2185" s="9" t="s">
        <v>137</v>
      </c>
      <c r="P2185" s="9" t="s">
        <v>191</v>
      </c>
      <c r="Q2185" s="10" t="str">
        <f t="shared" si="1"/>
        <v>Remote Job (full or flexible)</v>
      </c>
      <c r="R2185" s="10">
        <v>7</v>
      </c>
      <c r="S2185" s="9" t="s">
        <v>338</v>
      </c>
      <c r="T2185" s="9" t="s">
        <v>137</v>
      </c>
      <c r="U2185" s="9" t="str">
        <f>IF(S2185&lt;&gt;"",S2185,IF(T2185&lt;&gt;"",VLOOKUP(T2185,Metadata!$S$2:$T$228,2,FALSE),""))</f>
        <v>Solutions Architect</v>
      </c>
      <c r="V2185" s="9" t="s">
        <v>207</v>
      </c>
      <c r="W2185" s="9" t="s">
        <v>137</v>
      </c>
      <c r="X2185" s="9" t="s">
        <v>145</v>
      </c>
      <c r="Y2185" s="9" t="s">
        <v>137</v>
      </c>
      <c r="Z2185" s="9" t="s">
        <v>146</v>
      </c>
      <c r="AA2185" s="9" t="s">
        <v>137</v>
      </c>
      <c r="AB2185" s="9" t="s">
        <v>137</v>
      </c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 t="s">
        <v>150</v>
      </c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 t="s">
        <v>150</v>
      </c>
      <c r="BZ2185" s="9" t="s">
        <v>137</v>
      </c>
      <c r="CA2185" s="10"/>
      <c r="CB2185" s="10" t="str">
        <f t="shared" si="5"/>
        <v/>
      </c>
      <c r="CC2185" s="10"/>
      <c r="CD2185" s="9" t="str">
        <f t="shared" si="2"/>
        <v/>
      </c>
      <c r="CE2185" s="9" t="s">
        <v>168</v>
      </c>
      <c r="CF2185" s="9" t="s">
        <v>293</v>
      </c>
      <c r="CG2185" s="9">
        <f>IF(CF2185="","",VLOOKUP(CF2185,Metadata!$D$2:$H$20,2,FALSE))</f>
        <v>52500</v>
      </c>
      <c r="CH2185" s="9">
        <f>IF(CF2185="","",VLOOKUP(CF2185,Metadata!$D$2:$H$20,4,FALSE))</f>
        <v>50000</v>
      </c>
      <c r="CI2185" s="9">
        <f>IF(CF2185="","",VLOOKUP(CF2185,Metadata!$D$2:$H$20,5,FALSE))</f>
        <v>55000</v>
      </c>
      <c r="CJ2185" s="9">
        <f t="shared" si="3"/>
        <v>52500</v>
      </c>
      <c r="CK2185" s="9" t="s">
        <v>221</v>
      </c>
      <c r="CL2185" s="10">
        <v>5</v>
      </c>
      <c r="CM2185" s="10">
        <v>2</v>
      </c>
      <c r="CN2185" s="10">
        <v>6</v>
      </c>
      <c r="CO2185" s="10">
        <v>6</v>
      </c>
      <c r="CP2185" s="10">
        <v>6</v>
      </c>
      <c r="CQ2185" s="10">
        <v>6</v>
      </c>
      <c r="CR2185" s="10">
        <v>6</v>
      </c>
      <c r="CS2185" s="10">
        <v>7</v>
      </c>
      <c r="CT2185" s="10">
        <v>5</v>
      </c>
      <c r="CU2185" s="10">
        <v>5</v>
      </c>
      <c r="CV2185" s="10">
        <v>5</v>
      </c>
      <c r="CW2185" s="10">
        <v>5</v>
      </c>
      <c r="CX2185" s="10">
        <v>6</v>
      </c>
      <c r="CY2185" s="10">
        <v>6</v>
      </c>
      <c r="CZ2185" s="10">
        <v>5</v>
      </c>
      <c r="DA2185" s="10">
        <v>6</v>
      </c>
      <c r="DB2185" s="10">
        <v>4</v>
      </c>
      <c r="DC2185" s="10">
        <v>6</v>
      </c>
      <c r="DD2185" s="10">
        <v>5</v>
      </c>
      <c r="DE2185" s="10">
        <v>6</v>
      </c>
      <c r="DF2185" s="10">
        <v>6</v>
      </c>
      <c r="DG2185" s="10">
        <v>7</v>
      </c>
      <c r="DH2185" s="10">
        <v>6</v>
      </c>
      <c r="DI2185" s="10">
        <v>4</v>
      </c>
      <c r="DJ2185" s="10">
        <v>3</v>
      </c>
      <c r="DK2185" s="10">
        <v>4</v>
      </c>
      <c r="DL2185" s="10">
        <v>4</v>
      </c>
      <c r="DM2185" s="9" t="s">
        <v>154</v>
      </c>
      <c r="DN2185" s="10">
        <v>1981</v>
      </c>
      <c r="DO2185" s="9">
        <f t="shared" si="8"/>
        <v>40</v>
      </c>
      <c r="DP2185" s="9" t="s">
        <v>155</v>
      </c>
      <c r="DQ2185" s="9" t="s">
        <v>202</v>
      </c>
      <c r="DR2185" s="9" t="s">
        <v>170</v>
      </c>
      <c r="DS2185" s="9" t="s">
        <v>137</v>
      </c>
      <c r="DT2185" s="9" t="s">
        <v>657</v>
      </c>
      <c r="DU2185" s="9" t="s">
        <v>203</v>
      </c>
      <c r="DV2185" s="9" t="str">
        <f>VLOOKUP(DU2185,Metadata!$B$2:$C$7,2,FALSE)</f>
        <v>6+ years</v>
      </c>
    </row>
    <row r="2186" spans="1:126">
      <c r="A2186" s="13">
        <v>2185</v>
      </c>
      <c r="B2186" s="9" t="s">
        <v>135</v>
      </c>
      <c r="C2186" s="9" t="str">
        <f>VLOOKUP(B2186,Metadata!$M$2:$N$6,2,FALSE)</f>
        <v>Permanent Employee</v>
      </c>
      <c r="D2186" s="9" t="s">
        <v>159</v>
      </c>
      <c r="E2186" s="9" t="s">
        <v>137</v>
      </c>
      <c r="F2186" s="9" t="s">
        <v>138</v>
      </c>
      <c r="G2186" s="9" t="s">
        <v>265</v>
      </c>
      <c r="H2186" s="9" t="str">
        <f>IF(G2186="","",VLOOKUP(G2186,Metadata!$J$2:$K$22,2,FALSE))</f>
        <v>Azores and Madeira</v>
      </c>
      <c r="I2186" s="9" t="s">
        <v>138</v>
      </c>
      <c r="J2186" s="9" t="str">
        <f>IF(I2186="","",VLOOKUP(I2186,Metadata!$P$2:$Q$43,2,FALSE))</f>
        <v>Europe</v>
      </c>
      <c r="K2186" s="9" t="str">
        <f t="shared" si="0"/>
        <v>Portugal</v>
      </c>
      <c r="L2186" s="9" t="s">
        <v>265</v>
      </c>
      <c r="M2186" s="9" t="str">
        <f>IF(L2186="","",VLOOKUP(L2186,Metadata!$J$2:$K$22,2,FALSE))</f>
        <v>Azores and Madeira</v>
      </c>
      <c r="N2186" s="9" t="s">
        <v>214</v>
      </c>
      <c r="O2186" s="9" t="s">
        <v>278</v>
      </c>
      <c r="P2186" s="9" t="s">
        <v>191</v>
      </c>
      <c r="Q2186" s="10" t="str">
        <f t="shared" si="1"/>
        <v>Remote Job (full or flexible)</v>
      </c>
      <c r="R2186" s="10">
        <v>7</v>
      </c>
      <c r="S2186" s="9" t="s">
        <v>319</v>
      </c>
      <c r="T2186" s="9" t="s">
        <v>137</v>
      </c>
      <c r="U2186" s="9" t="str">
        <f>IF(S2186&lt;&gt;"",S2186,IF(T2186&lt;&gt;"",VLOOKUP(T2186,Metadata!$S$2:$T$228,2,FALSE),""))</f>
        <v>CTO</v>
      </c>
      <c r="V2186" s="9" t="s">
        <v>207</v>
      </c>
      <c r="W2186" s="9" t="s">
        <v>137</v>
      </c>
      <c r="X2186" s="9" t="s">
        <v>252</v>
      </c>
      <c r="Y2186" s="9" t="s">
        <v>137</v>
      </c>
      <c r="Z2186" s="9" t="s">
        <v>164</v>
      </c>
      <c r="AA2186" s="9" t="s">
        <v>165</v>
      </c>
      <c r="AB2186" s="9" t="s">
        <v>137</v>
      </c>
      <c r="AC2186" s="9"/>
      <c r="AD2186" s="9"/>
      <c r="AE2186" s="9"/>
      <c r="AF2186" s="9"/>
      <c r="AG2186" s="9" t="s">
        <v>166</v>
      </c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 t="s">
        <v>178</v>
      </c>
      <c r="BB2186" s="9"/>
      <c r="BC2186" s="9"/>
      <c r="BD2186" s="9"/>
      <c r="BE2186" s="9"/>
      <c r="BF2186" s="9"/>
      <c r="BG2186" s="9"/>
      <c r="BH2186" s="9"/>
      <c r="BI2186" s="9"/>
      <c r="BJ2186" s="9" t="s">
        <v>167</v>
      </c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10"/>
      <c r="CB2186" s="10" t="str">
        <f t="shared" si="5"/>
        <v/>
      </c>
      <c r="CC2186" s="10"/>
      <c r="CD2186" s="9" t="str">
        <f t="shared" si="2"/>
        <v/>
      </c>
      <c r="CE2186" s="9" t="s">
        <v>151</v>
      </c>
      <c r="CF2186" s="9" t="s">
        <v>188</v>
      </c>
      <c r="CG2186" s="9">
        <f>IF(CF2186="","",VLOOKUP(CF2186,Metadata!$D$2:$H$20,2,FALSE))</f>
        <v>17500</v>
      </c>
      <c r="CH2186" s="9">
        <f>IF(CF2186="","",VLOOKUP(CF2186,Metadata!$D$2:$H$20,4,FALSE))</f>
        <v>15000</v>
      </c>
      <c r="CI2186" s="9">
        <f>IF(CF2186="","",VLOOKUP(CF2186,Metadata!$D$2:$H$20,5,FALSE))</f>
        <v>20000</v>
      </c>
      <c r="CJ2186" s="9">
        <f t="shared" si="3"/>
        <v>17500</v>
      </c>
      <c r="CK2186" s="9" t="s">
        <v>221</v>
      </c>
      <c r="CL2186" s="10">
        <v>4</v>
      </c>
      <c r="CM2186" s="10">
        <v>3</v>
      </c>
      <c r="CN2186" s="10">
        <v>6</v>
      </c>
      <c r="CO2186" s="10">
        <v>6</v>
      </c>
      <c r="CP2186" s="10">
        <v>6</v>
      </c>
      <c r="CQ2186" s="10">
        <v>6</v>
      </c>
      <c r="CR2186" s="10">
        <v>7</v>
      </c>
      <c r="CS2186" s="10">
        <v>7</v>
      </c>
      <c r="CT2186" s="10">
        <v>6</v>
      </c>
      <c r="CU2186" s="10">
        <v>6</v>
      </c>
      <c r="CV2186" s="10">
        <v>7</v>
      </c>
      <c r="CW2186" s="10">
        <v>6</v>
      </c>
      <c r="CX2186" s="10">
        <v>5</v>
      </c>
      <c r="CY2186" s="10">
        <v>6</v>
      </c>
      <c r="CZ2186" s="10">
        <v>6</v>
      </c>
      <c r="DA2186" s="10">
        <v>4</v>
      </c>
      <c r="DB2186" s="10">
        <v>4</v>
      </c>
      <c r="DC2186" s="10">
        <v>6</v>
      </c>
      <c r="DD2186" s="10">
        <v>4</v>
      </c>
      <c r="DE2186" s="10">
        <v>6</v>
      </c>
      <c r="DF2186" s="10">
        <v>6</v>
      </c>
      <c r="DG2186" s="10">
        <v>6</v>
      </c>
      <c r="DH2186" s="10">
        <v>4</v>
      </c>
      <c r="DI2186" s="10">
        <v>5</v>
      </c>
      <c r="DJ2186" s="10">
        <v>7</v>
      </c>
      <c r="DK2186" s="10">
        <v>6</v>
      </c>
      <c r="DL2186" s="10">
        <v>5</v>
      </c>
      <c r="DM2186" s="9" t="s">
        <v>154</v>
      </c>
      <c r="DN2186" s="10">
        <v>1985</v>
      </c>
      <c r="DO2186" s="9">
        <f t="shared" si="8"/>
        <v>36</v>
      </c>
      <c r="DP2186" s="9" t="s">
        <v>155</v>
      </c>
      <c r="DQ2186" s="9" t="s">
        <v>156</v>
      </c>
      <c r="DR2186" s="9" t="s">
        <v>157</v>
      </c>
      <c r="DS2186" s="9" t="s">
        <v>137</v>
      </c>
      <c r="DT2186" s="9" t="s">
        <v>657</v>
      </c>
      <c r="DU2186" s="9" t="s">
        <v>203</v>
      </c>
      <c r="DV2186" s="9" t="str">
        <f>VLOOKUP(DU2186,Metadata!$B$2:$C$7,2,FALSE)</f>
        <v>6+ years</v>
      </c>
    </row>
    <row r="2187" spans="1:126">
      <c r="A2187" s="13">
        <v>2186</v>
      </c>
      <c r="B2187" s="9" t="s">
        <v>135</v>
      </c>
      <c r="C2187" s="9" t="str">
        <f>VLOOKUP(B2187,Metadata!$M$2:$N$6,2,FALSE)</f>
        <v>Permanent Employee</v>
      </c>
      <c r="D2187" s="9" t="s">
        <v>159</v>
      </c>
      <c r="E2187" s="9" t="s">
        <v>137</v>
      </c>
      <c r="F2187" s="9" t="s">
        <v>138</v>
      </c>
      <c r="G2187" s="9" t="s">
        <v>140</v>
      </c>
      <c r="H2187" s="9" t="str">
        <f>IF(G2187="","",VLOOKUP(G2187,Metadata!$J$2:$K$22,2,FALSE))</f>
        <v>Lisbon Metropolitan Area</v>
      </c>
      <c r="I2187" s="9" t="s">
        <v>138</v>
      </c>
      <c r="J2187" s="9" t="str">
        <f>IF(I2187="","",VLOOKUP(I2187,Metadata!$P$2:$Q$43,2,FALSE))</f>
        <v>Europe</v>
      </c>
      <c r="K2187" s="9" t="str">
        <f t="shared" si="0"/>
        <v>Portugal</v>
      </c>
      <c r="L2187" s="9" t="s">
        <v>140</v>
      </c>
      <c r="M2187" s="9" t="str">
        <f>IF(L2187="","",VLOOKUP(L2187,Metadata!$J$2:$K$22,2,FALSE))</f>
        <v>Lisbon Metropolitan Area</v>
      </c>
      <c r="N2187" s="9" t="s">
        <v>214</v>
      </c>
      <c r="O2187" s="9" t="s">
        <v>136</v>
      </c>
      <c r="P2187" s="9" t="s">
        <v>142</v>
      </c>
      <c r="Q2187" s="10" t="str">
        <f t="shared" si="1"/>
        <v>Full Office Job</v>
      </c>
      <c r="R2187" s="10">
        <v>6</v>
      </c>
      <c r="S2187" s="9" t="s">
        <v>161</v>
      </c>
      <c r="T2187" s="9" t="s">
        <v>137</v>
      </c>
      <c r="U2187" s="9" t="str">
        <f>IF(S2187&lt;&gt;"",S2187,IF(T2187&lt;&gt;"",VLOOKUP(T2187,Metadata!$S$2:$T$228,2,FALSE),""))</f>
        <v>Full-Stack Developer</v>
      </c>
      <c r="V2187" s="9" t="s">
        <v>144</v>
      </c>
      <c r="W2187" s="9" t="s">
        <v>137</v>
      </c>
      <c r="X2187" s="9" t="s">
        <v>163</v>
      </c>
      <c r="Y2187" s="9" t="s">
        <v>137</v>
      </c>
      <c r="Z2187" s="9" t="s">
        <v>184</v>
      </c>
      <c r="AA2187" s="9" t="s">
        <v>165</v>
      </c>
      <c r="AB2187" s="9" t="s">
        <v>137</v>
      </c>
      <c r="AC2187" s="9" t="s">
        <v>147</v>
      </c>
      <c r="AD2187" s="9" t="s">
        <v>148</v>
      </c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 t="s">
        <v>219</v>
      </c>
      <c r="BR2187" s="9"/>
      <c r="BS2187" s="9"/>
      <c r="BT2187" s="9"/>
      <c r="BU2187" s="9"/>
      <c r="BV2187" s="9"/>
      <c r="BW2187" s="9"/>
      <c r="BX2187" s="9"/>
      <c r="BY2187" s="9"/>
      <c r="BZ2187" s="9"/>
      <c r="CA2187" s="10"/>
      <c r="CB2187" s="10" t="str">
        <f t="shared" si="5"/>
        <v/>
      </c>
      <c r="CC2187" s="10"/>
      <c r="CD2187" s="9" t="str">
        <f t="shared" si="2"/>
        <v/>
      </c>
      <c r="CE2187" s="9" t="s">
        <v>151</v>
      </c>
      <c r="CF2187" s="9" t="s">
        <v>220</v>
      </c>
      <c r="CG2187" s="9">
        <f>IF(CF2187="","",VLOOKUP(CF2187,Metadata!$D$2:$H$20,2,FALSE))</f>
        <v>27500</v>
      </c>
      <c r="CH2187" s="9">
        <f>IF(CF2187="","",VLOOKUP(CF2187,Metadata!$D$2:$H$20,4,FALSE))</f>
        <v>25000</v>
      </c>
      <c r="CI2187" s="9">
        <f>IF(CF2187="","",VLOOKUP(CF2187,Metadata!$D$2:$H$20,5,FALSE))</f>
        <v>30000</v>
      </c>
      <c r="CJ2187" s="9">
        <f t="shared" si="3"/>
        <v>27500</v>
      </c>
      <c r="CK2187" s="9" t="s">
        <v>221</v>
      </c>
      <c r="CL2187" s="10">
        <v>4</v>
      </c>
      <c r="CM2187" s="10">
        <v>4</v>
      </c>
      <c r="CN2187" s="10">
        <v>7</v>
      </c>
      <c r="CO2187" s="10">
        <v>7</v>
      </c>
      <c r="CP2187" s="10">
        <v>6</v>
      </c>
      <c r="CQ2187" s="10">
        <v>5</v>
      </c>
      <c r="CR2187" s="10">
        <v>6</v>
      </c>
      <c r="CS2187" s="10">
        <v>6</v>
      </c>
      <c r="CT2187" s="10">
        <v>5</v>
      </c>
      <c r="CU2187" s="10">
        <v>5</v>
      </c>
      <c r="CV2187" s="10">
        <v>5</v>
      </c>
      <c r="CW2187" s="10">
        <v>6</v>
      </c>
      <c r="CX2187" s="10">
        <v>6</v>
      </c>
      <c r="CY2187" s="10">
        <v>5</v>
      </c>
      <c r="CZ2187" s="10">
        <v>6</v>
      </c>
      <c r="DA2187" s="10">
        <v>4</v>
      </c>
      <c r="DB2187" s="10">
        <v>4</v>
      </c>
      <c r="DC2187" s="10">
        <v>4</v>
      </c>
      <c r="DD2187" s="10">
        <v>1</v>
      </c>
      <c r="DE2187" s="10">
        <v>4</v>
      </c>
      <c r="DF2187" s="10">
        <v>5</v>
      </c>
      <c r="DG2187" s="10">
        <v>5</v>
      </c>
      <c r="DH2187" s="10">
        <v>5</v>
      </c>
      <c r="DI2187" s="10">
        <v>5</v>
      </c>
      <c r="DJ2187" s="10">
        <v>4</v>
      </c>
      <c r="DK2187" s="10">
        <v>4</v>
      </c>
      <c r="DL2187" s="10">
        <v>4</v>
      </c>
      <c r="DM2187" s="9" t="s">
        <v>154</v>
      </c>
      <c r="DN2187" s="10">
        <v>1977</v>
      </c>
      <c r="DO2187" s="9">
        <f t="shared" si="8"/>
        <v>44</v>
      </c>
      <c r="DP2187" s="9" t="s">
        <v>155</v>
      </c>
      <c r="DQ2187" s="9" t="s">
        <v>202</v>
      </c>
      <c r="DR2187" s="9" t="s">
        <v>157</v>
      </c>
      <c r="DS2187" s="9" t="s">
        <v>137</v>
      </c>
      <c r="DT2187" s="9" t="s">
        <v>657</v>
      </c>
      <c r="DU2187" s="9" t="s">
        <v>158</v>
      </c>
      <c r="DV2187" s="9" t="str">
        <f>VLOOKUP(DU2187,Metadata!$B$2:$C$7,2,FALSE)</f>
        <v>6+ years</v>
      </c>
    </row>
    <row r="2188" spans="1:126">
      <c r="A2188" s="13">
        <v>2187</v>
      </c>
      <c r="B2188" s="9" t="s">
        <v>135</v>
      </c>
      <c r="C2188" s="9" t="str">
        <f>VLOOKUP(B2188,Metadata!$M$2:$N$6,2,FALSE)</f>
        <v>Permanent Employee</v>
      </c>
      <c r="D2188" s="9" t="s">
        <v>159</v>
      </c>
      <c r="E2188" s="9" t="s">
        <v>137</v>
      </c>
      <c r="F2188" s="9" t="s">
        <v>138</v>
      </c>
      <c r="G2188" s="9" t="s">
        <v>140</v>
      </c>
      <c r="H2188" s="9" t="str">
        <f>IF(G2188="","",VLOOKUP(G2188,Metadata!$J$2:$K$22,2,FALSE))</f>
        <v>Lisbon Metropolitan Area</v>
      </c>
      <c r="I2188" s="9" t="s">
        <v>289</v>
      </c>
      <c r="J2188" s="9" t="str">
        <f>IF(I2188="","",VLOOKUP(I2188,Metadata!$P$2:$Q$43,2,FALSE))</f>
        <v>Europe</v>
      </c>
      <c r="K2188" s="9" t="str">
        <f t="shared" si="0"/>
        <v>International</v>
      </c>
      <c r="L2188" s="9" t="s">
        <v>137</v>
      </c>
      <c r="M2188" s="9" t="str">
        <f>IF(L2188="","",VLOOKUP(L2188,Metadata!$J$2:$K$22,2,FALSE))</f>
        <v/>
      </c>
      <c r="N2188" s="9" t="s">
        <v>141</v>
      </c>
      <c r="O2188" s="9" t="s">
        <v>137</v>
      </c>
      <c r="P2188" s="9" t="s">
        <v>142</v>
      </c>
      <c r="Q2188" s="10" t="str">
        <f t="shared" si="1"/>
        <v>Full Office Job</v>
      </c>
      <c r="R2188" s="10">
        <v>5</v>
      </c>
      <c r="S2188" s="9" t="s">
        <v>161</v>
      </c>
      <c r="T2188" s="9" t="s">
        <v>137</v>
      </c>
      <c r="U2188" s="9" t="str">
        <f>IF(S2188&lt;&gt;"",S2188,IF(T2188&lt;&gt;"",VLOOKUP(T2188,Metadata!$S$2:$T$228,2,FALSE),""))</f>
        <v>Full-Stack Developer</v>
      </c>
      <c r="V2188" s="9" t="s">
        <v>207</v>
      </c>
      <c r="W2188" s="9" t="s">
        <v>137</v>
      </c>
      <c r="X2188" s="9" t="s">
        <v>269</v>
      </c>
      <c r="Y2188" s="9" t="s">
        <v>137</v>
      </c>
      <c r="Z2188" s="9" t="s">
        <v>184</v>
      </c>
      <c r="AA2188" s="9" t="s">
        <v>165</v>
      </c>
      <c r="AB2188" s="9" t="s">
        <v>137</v>
      </c>
      <c r="AC2188" s="9" t="s">
        <v>147</v>
      </c>
      <c r="AD2188" s="9" t="s">
        <v>148</v>
      </c>
      <c r="AE2188" s="9"/>
      <c r="AF2188" s="9"/>
      <c r="AG2188" s="9"/>
      <c r="AH2188" s="9"/>
      <c r="AI2188" s="9"/>
      <c r="AJ2188" s="9" t="s">
        <v>185</v>
      </c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 t="s">
        <v>178</v>
      </c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 t="s">
        <v>199</v>
      </c>
      <c r="BM2188" s="9"/>
      <c r="BN2188" s="9"/>
      <c r="BO2188" s="9"/>
      <c r="BP2188" s="9"/>
      <c r="BQ2188" s="9" t="s">
        <v>219</v>
      </c>
      <c r="BR2188" s="9"/>
      <c r="BS2188" s="9"/>
      <c r="BT2188" s="9"/>
      <c r="BU2188" s="9"/>
      <c r="BV2188" s="9"/>
      <c r="BW2188" s="9"/>
      <c r="BX2188" s="9"/>
      <c r="BY2188" s="9"/>
      <c r="BZ2188" s="9"/>
      <c r="CA2188" s="10"/>
      <c r="CB2188" s="10" t="str">
        <f t="shared" si="5"/>
        <v/>
      </c>
      <c r="CC2188" s="10"/>
      <c r="CD2188" s="9" t="str">
        <f t="shared" si="2"/>
        <v/>
      </c>
      <c r="CE2188" s="9" t="s">
        <v>151</v>
      </c>
      <c r="CF2188" s="9" t="s">
        <v>220</v>
      </c>
      <c r="CG2188" s="9">
        <f>IF(CF2188="","",VLOOKUP(CF2188,Metadata!$D$2:$H$20,2,FALSE))</f>
        <v>27500</v>
      </c>
      <c r="CH2188" s="9">
        <f>IF(CF2188="","",VLOOKUP(CF2188,Metadata!$D$2:$H$20,4,FALSE))</f>
        <v>25000</v>
      </c>
      <c r="CI2188" s="9">
        <f>IF(CF2188="","",VLOOKUP(CF2188,Metadata!$D$2:$H$20,5,FALSE))</f>
        <v>30000</v>
      </c>
      <c r="CJ2188" s="9">
        <f t="shared" si="3"/>
        <v>27500</v>
      </c>
      <c r="CK2188" s="9" t="s">
        <v>153</v>
      </c>
      <c r="CL2188" s="10">
        <v>4</v>
      </c>
      <c r="CM2188" s="10">
        <v>3</v>
      </c>
      <c r="CN2188" s="10">
        <v>6</v>
      </c>
      <c r="CO2188" s="10">
        <v>4</v>
      </c>
      <c r="CP2188" s="10">
        <v>4</v>
      </c>
      <c r="CQ2188" s="10">
        <v>6</v>
      </c>
      <c r="CR2188" s="10">
        <v>5</v>
      </c>
      <c r="CS2188" s="10">
        <v>5</v>
      </c>
      <c r="CT2188" s="10">
        <v>5</v>
      </c>
      <c r="CU2188" s="10">
        <v>5</v>
      </c>
      <c r="CV2188" s="10">
        <v>5</v>
      </c>
      <c r="CW2188" s="10">
        <v>5</v>
      </c>
      <c r="CX2188" s="10">
        <v>5</v>
      </c>
      <c r="CY2188" s="10">
        <v>5</v>
      </c>
      <c r="CZ2188" s="10">
        <v>5</v>
      </c>
      <c r="DA2188" s="10">
        <v>4</v>
      </c>
      <c r="DB2188" s="10">
        <v>4</v>
      </c>
      <c r="DC2188" s="10">
        <v>6</v>
      </c>
      <c r="DD2188" s="10">
        <v>4</v>
      </c>
      <c r="DE2188" s="10">
        <v>5</v>
      </c>
      <c r="DF2188" s="10">
        <v>4</v>
      </c>
      <c r="DG2188" s="10">
        <v>4</v>
      </c>
      <c r="DH2188" s="10">
        <v>4</v>
      </c>
      <c r="DI2188" s="10">
        <v>4</v>
      </c>
      <c r="DJ2188" s="10">
        <v>3</v>
      </c>
      <c r="DK2188" s="10">
        <v>4</v>
      </c>
      <c r="DL2188" s="10">
        <v>4</v>
      </c>
      <c r="DM2188" s="9" t="s">
        <v>154</v>
      </c>
      <c r="DN2188" s="10">
        <v>1982</v>
      </c>
      <c r="DO2188" s="9">
        <f t="shared" si="8"/>
        <v>39</v>
      </c>
      <c r="DP2188" s="9" t="s">
        <v>155</v>
      </c>
      <c r="DQ2188" s="9" t="s">
        <v>202</v>
      </c>
      <c r="DR2188" s="9" t="s">
        <v>157</v>
      </c>
      <c r="DS2188" s="9" t="s">
        <v>137</v>
      </c>
      <c r="DT2188" s="9" t="s">
        <v>657</v>
      </c>
      <c r="DU2188" s="9" t="s">
        <v>158</v>
      </c>
      <c r="DV2188" s="9" t="str">
        <f>VLOOKUP(DU2188,Metadata!$B$2:$C$7,2,FALSE)</f>
        <v>6+ years</v>
      </c>
    </row>
    <row r="2189" spans="1:126">
      <c r="A2189" s="13">
        <v>2188</v>
      </c>
      <c r="B2189" s="9" t="s">
        <v>135</v>
      </c>
      <c r="C2189" s="9" t="str">
        <f>VLOOKUP(B2189,Metadata!$M$2:$N$6,2,FALSE)</f>
        <v>Permanent Employee</v>
      </c>
      <c r="D2189" s="9" t="s">
        <v>159</v>
      </c>
      <c r="E2189" s="9" t="s">
        <v>137</v>
      </c>
      <c r="F2189" s="9" t="s">
        <v>138</v>
      </c>
      <c r="G2189" s="9" t="s">
        <v>291</v>
      </c>
      <c r="H2189" s="9" t="str">
        <f>IF(G2189="","",VLOOKUP(G2189,Metadata!$J$2:$K$22,2,FALSE))</f>
        <v>Centre</v>
      </c>
      <c r="I2189" s="9" t="s">
        <v>138</v>
      </c>
      <c r="J2189" s="9" t="str">
        <f>IF(I2189="","",VLOOKUP(I2189,Metadata!$P$2:$Q$43,2,FALSE))</f>
        <v>Europe</v>
      </c>
      <c r="K2189" s="9" t="str">
        <f t="shared" si="0"/>
        <v>Portugal</v>
      </c>
      <c r="L2189" s="9" t="s">
        <v>291</v>
      </c>
      <c r="M2189" s="9" t="str">
        <f>IF(L2189="","",VLOOKUP(L2189,Metadata!$J$2:$K$22,2,FALSE))</f>
        <v>Centre</v>
      </c>
      <c r="N2189" s="9" t="s">
        <v>141</v>
      </c>
      <c r="O2189" s="9" t="s">
        <v>137</v>
      </c>
      <c r="P2189" s="9" t="s">
        <v>142</v>
      </c>
      <c r="Q2189" s="10" t="str">
        <f t="shared" si="1"/>
        <v>Full Office Job</v>
      </c>
      <c r="R2189" s="10">
        <v>1</v>
      </c>
      <c r="S2189" s="9" t="s">
        <v>161</v>
      </c>
      <c r="T2189" s="9" t="s">
        <v>137</v>
      </c>
      <c r="U2189" s="9" t="str">
        <f>IF(S2189&lt;&gt;"",S2189,IF(T2189&lt;&gt;"",VLOOKUP(T2189,Metadata!$S$2:$T$228,2,FALSE),""))</f>
        <v>Full-Stack Developer</v>
      </c>
      <c r="V2189" s="9" t="s">
        <v>144</v>
      </c>
      <c r="W2189" s="9" t="s">
        <v>137</v>
      </c>
      <c r="X2189" s="9" t="s">
        <v>145</v>
      </c>
      <c r="Y2189" s="9" t="s">
        <v>137</v>
      </c>
      <c r="Z2189" s="9" t="s">
        <v>224</v>
      </c>
      <c r="AA2189" s="9" t="s">
        <v>137</v>
      </c>
      <c r="AB2189" s="9" t="s">
        <v>137</v>
      </c>
      <c r="AC2189" s="9"/>
      <c r="AD2189" s="9" t="s">
        <v>148</v>
      </c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 t="s">
        <v>167</v>
      </c>
      <c r="BK2189" s="9"/>
      <c r="BL2189" s="9" t="s">
        <v>199</v>
      </c>
      <c r="BM2189" s="9"/>
      <c r="BN2189" s="9" t="s">
        <v>186</v>
      </c>
      <c r="BO2189" s="9"/>
      <c r="BP2189" s="9"/>
      <c r="BQ2189" s="9" t="s">
        <v>219</v>
      </c>
      <c r="BR2189" s="9" t="s">
        <v>247</v>
      </c>
      <c r="BS2189" s="9"/>
      <c r="BT2189" s="9"/>
      <c r="BU2189" s="9"/>
      <c r="BV2189" s="9"/>
      <c r="BW2189" s="9"/>
      <c r="BX2189" s="9"/>
      <c r="BY2189" s="9"/>
      <c r="BZ2189" s="9"/>
      <c r="CA2189" s="10"/>
      <c r="CB2189" s="10" t="str">
        <f t="shared" si="5"/>
        <v/>
      </c>
      <c r="CC2189" s="10"/>
      <c r="CD2189" s="9" t="str">
        <f t="shared" si="2"/>
        <v/>
      </c>
      <c r="CE2189" s="9" t="s">
        <v>232</v>
      </c>
      <c r="CF2189" s="9" t="s">
        <v>169</v>
      </c>
      <c r="CG2189" s="9">
        <f>IF(CF2189="","",VLOOKUP(CF2189,Metadata!$D$2:$H$20,2,FALSE))</f>
        <v>12500</v>
      </c>
      <c r="CH2189" s="9">
        <f>IF(CF2189="","",VLOOKUP(CF2189,Metadata!$D$2:$H$20,4,FALSE))</f>
        <v>0</v>
      </c>
      <c r="CI2189" s="9">
        <f>IF(CF2189="","",VLOOKUP(CF2189,Metadata!$D$2:$H$20,5,FALSE))</f>
        <v>15000</v>
      </c>
      <c r="CJ2189" s="9">
        <f t="shared" si="3"/>
        <v>12500</v>
      </c>
      <c r="CK2189" s="9" t="s">
        <v>153</v>
      </c>
      <c r="CL2189" s="10">
        <v>4</v>
      </c>
      <c r="CM2189" s="10">
        <v>1</v>
      </c>
      <c r="CN2189" s="10">
        <v>7</v>
      </c>
      <c r="CO2189" s="10">
        <v>7</v>
      </c>
      <c r="CP2189" s="10">
        <v>7</v>
      </c>
      <c r="CQ2189" s="10">
        <v>7</v>
      </c>
      <c r="CR2189" s="10">
        <v>1</v>
      </c>
      <c r="CS2189" s="10">
        <v>5</v>
      </c>
      <c r="CT2189" s="10">
        <v>7</v>
      </c>
      <c r="CU2189" s="10">
        <v>7</v>
      </c>
      <c r="CV2189" s="10">
        <v>6</v>
      </c>
      <c r="CW2189" s="10">
        <v>5</v>
      </c>
      <c r="CX2189" s="10">
        <v>6</v>
      </c>
      <c r="CY2189" s="10">
        <v>7</v>
      </c>
      <c r="CZ2189" s="10">
        <v>7</v>
      </c>
      <c r="DA2189" s="10">
        <v>6</v>
      </c>
      <c r="DB2189" s="10">
        <v>7</v>
      </c>
      <c r="DC2189" s="10">
        <v>6</v>
      </c>
      <c r="DD2189" s="10">
        <v>5</v>
      </c>
      <c r="DE2189" s="10">
        <v>6</v>
      </c>
      <c r="DF2189" s="10">
        <v>5</v>
      </c>
      <c r="DG2189" s="10">
        <v>7</v>
      </c>
      <c r="DH2189" s="10">
        <v>4</v>
      </c>
      <c r="DI2189" s="10">
        <v>4</v>
      </c>
      <c r="DJ2189" s="10">
        <v>4</v>
      </c>
      <c r="DK2189" s="10">
        <v>4</v>
      </c>
      <c r="DL2189" s="10">
        <v>4</v>
      </c>
      <c r="DM2189" s="9" t="s">
        <v>154</v>
      </c>
      <c r="DN2189" s="10">
        <v>1996</v>
      </c>
      <c r="DO2189" s="9">
        <f t="shared" si="8"/>
        <v>25</v>
      </c>
      <c r="DP2189" s="9" t="s">
        <v>155</v>
      </c>
      <c r="DQ2189" s="9" t="s">
        <v>202</v>
      </c>
      <c r="DR2189" s="9" t="s">
        <v>342</v>
      </c>
      <c r="DS2189" s="9" t="s">
        <v>137</v>
      </c>
      <c r="DT2189" s="9" t="s">
        <v>657</v>
      </c>
      <c r="DU2189" s="9" t="s">
        <v>233</v>
      </c>
      <c r="DV2189" s="9" t="str">
        <f>VLOOKUP(DU2189,Metadata!$B$2:$C$7,2,FALSE)</f>
        <v>0 - 3 years</v>
      </c>
    </row>
    <row r="2190" spans="1:126">
      <c r="A2190" s="13">
        <v>2189</v>
      </c>
      <c r="B2190" s="9" t="s">
        <v>135</v>
      </c>
      <c r="C2190" s="9" t="str">
        <f>VLOOKUP(B2190,Metadata!$M$2:$N$6,2,FALSE)</f>
        <v>Permanent Employee</v>
      </c>
      <c r="D2190" s="9" t="s">
        <v>159</v>
      </c>
      <c r="E2190" s="9" t="s">
        <v>137</v>
      </c>
      <c r="F2190" s="9" t="s">
        <v>138</v>
      </c>
      <c r="G2190" s="9" t="s">
        <v>190</v>
      </c>
      <c r="H2190" s="9" t="str">
        <f>IF(G2190="","",VLOOKUP(G2190,Metadata!$J$2:$K$22,2,FALSE))</f>
        <v>North</v>
      </c>
      <c r="I2190" s="9" t="s">
        <v>138</v>
      </c>
      <c r="J2190" s="9" t="str">
        <f>IF(I2190="","",VLOOKUP(I2190,Metadata!$P$2:$Q$43,2,FALSE))</f>
        <v>Europe</v>
      </c>
      <c r="K2190" s="9" t="str">
        <f t="shared" si="0"/>
        <v>Portugal</v>
      </c>
      <c r="L2190" s="9" t="s">
        <v>172</v>
      </c>
      <c r="M2190" s="9" t="str">
        <f>IF(L2190="","",VLOOKUP(L2190,Metadata!$J$2:$K$22,2,FALSE))</f>
        <v>Porto Metropolitan Area</v>
      </c>
      <c r="N2190" s="9" t="s">
        <v>205</v>
      </c>
      <c r="O2190" s="9" t="s">
        <v>137</v>
      </c>
      <c r="P2190" s="9" t="s">
        <v>137</v>
      </c>
      <c r="Q2190" s="10" t="str">
        <f t="shared" si="1"/>
        <v>Full Office Job</v>
      </c>
      <c r="R2190" s="10">
        <v>4</v>
      </c>
      <c r="S2190" s="9" t="s">
        <v>161</v>
      </c>
      <c r="T2190" s="9" t="s">
        <v>137</v>
      </c>
      <c r="U2190" s="9" t="str">
        <f>IF(S2190&lt;&gt;"",S2190,IF(T2190&lt;&gt;"",VLOOKUP(T2190,Metadata!$S$2:$T$228,2,FALSE),""))</f>
        <v>Full-Stack Developer</v>
      </c>
      <c r="V2190" s="9" t="s">
        <v>162</v>
      </c>
      <c r="W2190" s="9" t="s">
        <v>137</v>
      </c>
      <c r="X2190" s="9" t="s">
        <v>145</v>
      </c>
      <c r="Y2190" s="9" t="s">
        <v>137</v>
      </c>
      <c r="Z2190" s="9" t="s">
        <v>218</v>
      </c>
      <c r="AA2190" s="9" t="s">
        <v>137</v>
      </c>
      <c r="AB2190" s="9" t="s">
        <v>137</v>
      </c>
      <c r="AC2190" s="9"/>
      <c r="AD2190" s="9" t="s">
        <v>148</v>
      </c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 t="s">
        <v>167</v>
      </c>
      <c r="BK2190" s="9"/>
      <c r="BL2190" s="9"/>
      <c r="BM2190" s="9"/>
      <c r="BN2190" s="9"/>
      <c r="BO2190" s="9"/>
      <c r="BP2190" s="9"/>
      <c r="BQ2190" s="9" t="s">
        <v>219</v>
      </c>
      <c r="BR2190" s="9"/>
      <c r="BS2190" s="9"/>
      <c r="BT2190" s="9"/>
      <c r="BU2190" s="9"/>
      <c r="BV2190" s="9"/>
      <c r="BW2190" s="9"/>
      <c r="BX2190" s="9"/>
      <c r="BY2190" s="9"/>
      <c r="BZ2190" s="9"/>
      <c r="CA2190" s="10"/>
      <c r="CB2190" s="10" t="str">
        <f t="shared" si="5"/>
        <v/>
      </c>
      <c r="CC2190" s="10"/>
      <c r="CD2190" s="9" t="str">
        <f t="shared" si="2"/>
        <v/>
      </c>
      <c r="CE2190" s="9" t="s">
        <v>232</v>
      </c>
      <c r="CF2190" s="9" t="s">
        <v>188</v>
      </c>
      <c r="CG2190" s="9">
        <f>IF(CF2190="","",VLOOKUP(CF2190,Metadata!$D$2:$H$20,2,FALSE))</f>
        <v>17500</v>
      </c>
      <c r="CH2190" s="9">
        <f>IF(CF2190="","",VLOOKUP(CF2190,Metadata!$D$2:$H$20,4,FALSE))</f>
        <v>15000</v>
      </c>
      <c r="CI2190" s="9">
        <f>IF(CF2190="","",VLOOKUP(CF2190,Metadata!$D$2:$H$20,5,FALSE))</f>
        <v>20000</v>
      </c>
      <c r="CJ2190" s="9">
        <f t="shared" si="3"/>
        <v>17500</v>
      </c>
      <c r="CK2190" s="9" t="s">
        <v>180</v>
      </c>
      <c r="CL2190" s="10">
        <v>6</v>
      </c>
      <c r="CM2190" s="10">
        <v>1</v>
      </c>
      <c r="CN2190" s="10">
        <v>6</v>
      </c>
      <c r="CO2190" s="10">
        <v>6</v>
      </c>
      <c r="CP2190" s="10">
        <v>6</v>
      </c>
      <c r="CQ2190" s="10">
        <v>4</v>
      </c>
      <c r="CR2190" s="10">
        <v>5</v>
      </c>
      <c r="CS2190" s="10">
        <v>5</v>
      </c>
      <c r="CT2190" s="10">
        <v>5</v>
      </c>
      <c r="CU2190" s="10">
        <v>5</v>
      </c>
      <c r="CV2190" s="10">
        <v>5</v>
      </c>
      <c r="CW2190" s="10">
        <v>5</v>
      </c>
      <c r="CX2190" s="10">
        <v>5</v>
      </c>
      <c r="CY2190" s="10">
        <v>5</v>
      </c>
      <c r="CZ2190" s="10">
        <v>5</v>
      </c>
      <c r="DA2190" s="10">
        <v>4</v>
      </c>
      <c r="DB2190" s="10">
        <v>4</v>
      </c>
      <c r="DC2190" s="10">
        <v>5</v>
      </c>
      <c r="DD2190" s="10">
        <v>4</v>
      </c>
      <c r="DE2190" s="10">
        <v>6</v>
      </c>
      <c r="DF2190" s="10">
        <v>5</v>
      </c>
      <c r="DG2190" s="10">
        <v>5</v>
      </c>
      <c r="DH2190" s="10">
        <v>5</v>
      </c>
      <c r="DI2190" s="10">
        <v>4</v>
      </c>
      <c r="DJ2190" s="10">
        <v>4</v>
      </c>
      <c r="DK2190" s="10">
        <v>5</v>
      </c>
      <c r="DL2190" s="10">
        <v>5</v>
      </c>
      <c r="DM2190" s="9" t="s">
        <v>154</v>
      </c>
      <c r="DN2190" s="10">
        <v>1990</v>
      </c>
      <c r="DO2190" s="9">
        <f t="shared" si="8"/>
        <v>31</v>
      </c>
      <c r="DP2190" s="9" t="s">
        <v>155</v>
      </c>
      <c r="DQ2190" s="9" t="s">
        <v>202</v>
      </c>
      <c r="DR2190" s="9" t="s">
        <v>157</v>
      </c>
      <c r="DS2190" s="9" t="s">
        <v>137</v>
      </c>
      <c r="DT2190" s="9" t="s">
        <v>657</v>
      </c>
      <c r="DU2190" s="9" t="s">
        <v>223</v>
      </c>
      <c r="DV2190" s="9" t="str">
        <f>VLOOKUP(DU2190,Metadata!$B$2:$C$7,2,FALSE)</f>
        <v>3 - 6 years</v>
      </c>
    </row>
    <row r="2191" spans="1:126">
      <c r="A2191" s="13">
        <v>2190</v>
      </c>
      <c r="B2191" s="9" t="s">
        <v>135</v>
      </c>
      <c r="C2191" s="9" t="str">
        <f>VLOOKUP(B2191,Metadata!$M$2:$N$6,2,FALSE)</f>
        <v>Permanent Employee</v>
      </c>
      <c r="D2191" s="9" t="s">
        <v>136</v>
      </c>
      <c r="E2191" s="9" t="s">
        <v>137</v>
      </c>
      <c r="F2191" s="9" t="s">
        <v>138</v>
      </c>
      <c r="G2191" s="9" t="s">
        <v>283</v>
      </c>
      <c r="H2191" s="9" t="str">
        <f>IF(G2191="","",VLOOKUP(G2191,Metadata!$J$2:$K$22,2,FALSE))</f>
        <v>Lisbon Metropolitan Area</v>
      </c>
      <c r="I2191" s="9" t="s">
        <v>292</v>
      </c>
      <c r="J2191" s="9" t="str">
        <f>IF(I2191="","",VLOOKUP(I2191,Metadata!$P$2:$Q$43,2,FALSE))</f>
        <v>North America</v>
      </c>
      <c r="K2191" s="9" t="str">
        <f t="shared" si="0"/>
        <v>International</v>
      </c>
      <c r="L2191" s="9" t="s">
        <v>137</v>
      </c>
      <c r="M2191" s="9" t="str">
        <f>IF(L2191="","",VLOOKUP(L2191,Metadata!$J$2:$K$22,2,FALSE))</f>
        <v/>
      </c>
      <c r="N2191" s="9" t="s">
        <v>214</v>
      </c>
      <c r="O2191" s="9" t="s">
        <v>259</v>
      </c>
      <c r="P2191" s="9" t="s">
        <v>191</v>
      </c>
      <c r="Q2191" s="10" t="str">
        <f t="shared" si="1"/>
        <v>Remote Job (full or flexible)</v>
      </c>
      <c r="R2191" s="10">
        <v>5</v>
      </c>
      <c r="S2191" s="9" t="s">
        <v>332</v>
      </c>
      <c r="T2191" s="9" t="s">
        <v>137</v>
      </c>
      <c r="U2191" s="9" t="str">
        <f>IF(S2191&lt;&gt;"",S2191,IF(T2191&lt;&gt;"",VLOOKUP(T2191,Metadata!$S$2:$T$228,2,FALSE),""))</f>
        <v>UX/UI Designer</v>
      </c>
      <c r="V2191" s="9" t="s">
        <v>144</v>
      </c>
      <c r="W2191" s="9" t="s">
        <v>137</v>
      </c>
      <c r="X2191" s="9" t="s">
        <v>175</v>
      </c>
      <c r="Y2191" s="9" t="s">
        <v>137</v>
      </c>
      <c r="Z2191" s="9" t="s">
        <v>262</v>
      </c>
      <c r="AA2191" s="9" t="s">
        <v>137</v>
      </c>
      <c r="AB2191" s="9" t="s">
        <v>137</v>
      </c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 t="s">
        <v>508</v>
      </c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 t="s">
        <v>150</v>
      </c>
      <c r="BZ2191" s="9" t="s">
        <v>137</v>
      </c>
      <c r="CA2191" s="10"/>
      <c r="CB2191" s="10" t="str">
        <f t="shared" si="5"/>
        <v/>
      </c>
      <c r="CC2191" s="10"/>
      <c r="CD2191" s="9" t="str">
        <f t="shared" si="2"/>
        <v/>
      </c>
      <c r="CE2191" s="9" t="s">
        <v>151</v>
      </c>
      <c r="CF2191" s="9" t="s">
        <v>337</v>
      </c>
      <c r="CG2191" s="9">
        <f>IF(CF2191="","",VLOOKUP(CF2191,Metadata!$D$2:$H$20,2,FALSE))</f>
        <v>67500</v>
      </c>
      <c r="CH2191" s="9">
        <f>IF(CF2191="","",VLOOKUP(CF2191,Metadata!$D$2:$H$20,4,FALSE))</f>
        <v>65000</v>
      </c>
      <c r="CI2191" s="9">
        <f>IF(CF2191="","",VLOOKUP(CF2191,Metadata!$D$2:$H$20,5,FALSE))</f>
        <v>70000</v>
      </c>
      <c r="CJ2191" s="9">
        <f t="shared" si="3"/>
        <v>67500</v>
      </c>
      <c r="CK2191" s="9" t="s">
        <v>201</v>
      </c>
      <c r="CL2191" s="10">
        <v>6</v>
      </c>
      <c r="CM2191" s="10">
        <v>3</v>
      </c>
      <c r="CN2191" s="10">
        <v>7</v>
      </c>
      <c r="CO2191" s="10">
        <v>6</v>
      </c>
      <c r="CP2191" s="10">
        <v>3</v>
      </c>
      <c r="CQ2191" s="10">
        <v>5</v>
      </c>
      <c r="CR2191" s="10">
        <v>5</v>
      </c>
      <c r="CS2191" s="10">
        <v>6</v>
      </c>
      <c r="CT2191" s="10">
        <v>6</v>
      </c>
      <c r="CU2191" s="10">
        <v>7</v>
      </c>
      <c r="CV2191" s="10">
        <v>4</v>
      </c>
      <c r="CW2191" s="10">
        <v>3</v>
      </c>
      <c r="CX2191" s="10">
        <v>7</v>
      </c>
      <c r="CY2191" s="10">
        <v>7</v>
      </c>
      <c r="CZ2191" s="10">
        <v>7</v>
      </c>
      <c r="DA2191" s="10">
        <v>6</v>
      </c>
      <c r="DB2191" s="10">
        <v>3</v>
      </c>
      <c r="DC2191" s="10">
        <v>7</v>
      </c>
      <c r="DD2191" s="10">
        <v>3</v>
      </c>
      <c r="DE2191" s="10">
        <v>7</v>
      </c>
      <c r="DF2191" s="10">
        <v>3</v>
      </c>
      <c r="DG2191" s="10">
        <v>7</v>
      </c>
      <c r="DH2191" s="10">
        <v>3</v>
      </c>
      <c r="DI2191" s="10">
        <v>7</v>
      </c>
      <c r="DJ2191" s="10">
        <v>6</v>
      </c>
      <c r="DK2191" s="10">
        <v>4</v>
      </c>
      <c r="DL2191" s="10">
        <v>6</v>
      </c>
      <c r="DM2191" s="9" t="s">
        <v>154</v>
      </c>
      <c r="DN2191" s="10">
        <v>1983</v>
      </c>
      <c r="DO2191" s="9">
        <f t="shared" si="8"/>
        <v>38</v>
      </c>
      <c r="DP2191" s="9" t="s">
        <v>155</v>
      </c>
      <c r="DQ2191" s="9" t="s">
        <v>156</v>
      </c>
      <c r="DR2191" s="9" t="s">
        <v>157</v>
      </c>
      <c r="DS2191" s="9" t="s">
        <v>137</v>
      </c>
      <c r="DT2191" s="9" t="s">
        <v>657</v>
      </c>
      <c r="DU2191" s="9" t="s">
        <v>158</v>
      </c>
      <c r="DV2191" s="9" t="str">
        <f>VLOOKUP(DU2191,Metadata!$B$2:$C$7,2,FALSE)</f>
        <v>6+ years</v>
      </c>
    </row>
    <row r="2192" spans="1:126">
      <c r="A2192" s="13">
        <v>2191</v>
      </c>
      <c r="B2192" s="9" t="s">
        <v>135</v>
      </c>
      <c r="C2192" s="9" t="str">
        <f>VLOOKUP(B2192,Metadata!$M$2:$N$6,2,FALSE)</f>
        <v>Permanent Employee</v>
      </c>
      <c r="D2192" s="9" t="s">
        <v>159</v>
      </c>
      <c r="E2192" s="9" t="s">
        <v>137</v>
      </c>
      <c r="F2192" s="9" t="s">
        <v>138</v>
      </c>
      <c r="G2192" s="9" t="s">
        <v>172</v>
      </c>
      <c r="H2192" s="9" t="str">
        <f>IF(G2192="","",VLOOKUP(G2192,Metadata!$J$2:$K$22,2,FALSE))</f>
        <v>Porto Metropolitan Area</v>
      </c>
      <c r="I2192" s="9" t="s">
        <v>138</v>
      </c>
      <c r="J2192" s="9" t="str">
        <f>IF(I2192="","",VLOOKUP(I2192,Metadata!$P$2:$Q$43,2,FALSE))</f>
        <v>Europe</v>
      </c>
      <c r="K2192" s="9" t="str">
        <f t="shared" si="0"/>
        <v>Portugal</v>
      </c>
      <c r="L2192" s="9" t="s">
        <v>160</v>
      </c>
      <c r="M2192" s="9" t="str">
        <f>IF(L2192="","",VLOOKUP(L2192,Metadata!$J$2:$K$22,2,FALSE))</f>
        <v>Centre</v>
      </c>
      <c r="N2192" s="9" t="s">
        <v>214</v>
      </c>
      <c r="O2192" s="9" t="s">
        <v>239</v>
      </c>
      <c r="P2192" s="9" t="s">
        <v>142</v>
      </c>
      <c r="Q2192" s="10" t="str">
        <f t="shared" si="1"/>
        <v>Full Office Job</v>
      </c>
      <c r="R2192" s="10">
        <v>4</v>
      </c>
      <c r="S2192" s="9" t="s">
        <v>192</v>
      </c>
      <c r="T2192" s="9" t="s">
        <v>137</v>
      </c>
      <c r="U2192" s="9" t="str">
        <f>IF(S2192&lt;&gt;"",S2192,IF(T2192&lt;&gt;"",VLOOKUP(T2192,Metadata!$S$2:$T$228,2,FALSE),""))</f>
        <v>Back-End Developer</v>
      </c>
      <c r="V2192" s="9" t="s">
        <v>144</v>
      </c>
      <c r="W2192" s="9" t="s">
        <v>137</v>
      </c>
      <c r="X2192" s="9" t="s">
        <v>242</v>
      </c>
      <c r="Y2192" s="9" t="s">
        <v>137</v>
      </c>
      <c r="Z2192" s="9" t="s">
        <v>184</v>
      </c>
      <c r="AA2192" s="9" t="s">
        <v>137</v>
      </c>
      <c r="AB2192" s="9" t="s">
        <v>253</v>
      </c>
      <c r="AC2192" s="9" t="s">
        <v>147</v>
      </c>
      <c r="AD2192" s="9" t="s">
        <v>148</v>
      </c>
      <c r="AE2192" s="9"/>
      <c r="AF2192" s="9" t="s">
        <v>243</v>
      </c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 t="s">
        <v>150</v>
      </c>
      <c r="BZ2192" s="9" t="s">
        <v>137</v>
      </c>
      <c r="CA2192" s="10"/>
      <c r="CB2192" s="10" t="str">
        <f t="shared" si="5"/>
        <v/>
      </c>
      <c r="CC2192" s="10"/>
      <c r="CD2192" s="9" t="str">
        <f t="shared" si="2"/>
        <v/>
      </c>
      <c r="CE2192" s="9" t="s">
        <v>151</v>
      </c>
      <c r="CF2192" s="9" t="s">
        <v>293</v>
      </c>
      <c r="CG2192" s="9">
        <f>IF(CF2192="","",VLOOKUP(CF2192,Metadata!$D$2:$H$20,2,FALSE))</f>
        <v>52500</v>
      </c>
      <c r="CH2192" s="9">
        <f>IF(CF2192="","",VLOOKUP(CF2192,Metadata!$D$2:$H$20,4,FALSE))</f>
        <v>50000</v>
      </c>
      <c r="CI2192" s="9">
        <f>IF(CF2192="","",VLOOKUP(CF2192,Metadata!$D$2:$H$20,5,FALSE))</f>
        <v>55000</v>
      </c>
      <c r="CJ2192" s="9">
        <f t="shared" si="3"/>
        <v>52500</v>
      </c>
      <c r="CK2192" s="9" t="s">
        <v>189</v>
      </c>
      <c r="CL2192" s="10">
        <v>6</v>
      </c>
      <c r="CM2192" s="10">
        <v>2</v>
      </c>
      <c r="CN2192" s="10">
        <v>5</v>
      </c>
      <c r="CO2192" s="10">
        <v>6</v>
      </c>
      <c r="CP2192" s="10">
        <v>5</v>
      </c>
      <c r="CQ2192" s="10">
        <v>6</v>
      </c>
      <c r="CR2192" s="10">
        <v>5</v>
      </c>
      <c r="CS2192" s="10">
        <v>6</v>
      </c>
      <c r="CT2192" s="10">
        <v>5</v>
      </c>
      <c r="CU2192" s="10">
        <v>6</v>
      </c>
      <c r="CV2192" s="10">
        <v>6</v>
      </c>
      <c r="CW2192" s="10">
        <v>3</v>
      </c>
      <c r="CX2192" s="10">
        <v>5</v>
      </c>
      <c r="CY2192" s="10">
        <v>6</v>
      </c>
      <c r="CZ2192" s="10">
        <v>5</v>
      </c>
      <c r="DA2192" s="10">
        <v>5</v>
      </c>
      <c r="DB2192" s="10">
        <v>5</v>
      </c>
      <c r="DC2192" s="10">
        <v>7</v>
      </c>
      <c r="DD2192" s="10">
        <v>5</v>
      </c>
      <c r="DE2192" s="10">
        <v>3</v>
      </c>
      <c r="DF2192" s="10">
        <v>4</v>
      </c>
      <c r="DG2192" s="10">
        <v>6</v>
      </c>
      <c r="DH2192" s="10">
        <v>6</v>
      </c>
      <c r="DI2192" s="10">
        <v>7</v>
      </c>
      <c r="DJ2192" s="10">
        <v>5</v>
      </c>
      <c r="DK2192" s="10">
        <v>3</v>
      </c>
      <c r="DL2192" s="10">
        <v>5</v>
      </c>
      <c r="DM2192" s="9" t="s">
        <v>154</v>
      </c>
      <c r="DN2192" s="10">
        <v>1993</v>
      </c>
      <c r="DO2192" s="9">
        <f t="shared" si="8"/>
        <v>28</v>
      </c>
      <c r="DP2192" s="9" t="s">
        <v>155</v>
      </c>
      <c r="DQ2192" s="9" t="s">
        <v>156</v>
      </c>
      <c r="DR2192" s="9" t="s">
        <v>157</v>
      </c>
      <c r="DS2192" s="9" t="s">
        <v>137</v>
      </c>
      <c r="DT2192" s="9" t="s">
        <v>657</v>
      </c>
      <c r="DU2192" s="9" t="s">
        <v>223</v>
      </c>
      <c r="DV2192" s="9" t="str">
        <f>VLOOKUP(DU2192,Metadata!$B$2:$C$7,2,FALSE)</f>
        <v>3 - 6 years</v>
      </c>
    </row>
    <row r="2193" spans="1:126">
      <c r="A2193" s="13">
        <v>2192</v>
      </c>
      <c r="B2193" s="9" t="s">
        <v>171</v>
      </c>
      <c r="C2193" s="9" t="str">
        <f>VLOOKUP(B2193,Metadata!$M$2:$N$6,2,FALSE)</f>
        <v>Contractor</v>
      </c>
      <c r="D2193" s="9" t="s">
        <v>137</v>
      </c>
      <c r="E2193" s="9" t="s">
        <v>136</v>
      </c>
      <c r="F2193" s="9" t="s">
        <v>138</v>
      </c>
      <c r="G2193" s="9" t="s">
        <v>140</v>
      </c>
      <c r="H2193" s="9" t="str">
        <f>IF(G2193="","",VLOOKUP(G2193,Metadata!$J$2:$K$22,2,FALSE))</f>
        <v>Lisbon Metropolitan Area</v>
      </c>
      <c r="I2193" s="9" t="s">
        <v>138</v>
      </c>
      <c r="J2193" s="9" t="str">
        <f>IF(I2193="","",VLOOKUP(I2193,Metadata!$P$2:$Q$43,2,FALSE))</f>
        <v>Europe</v>
      </c>
      <c r="K2193" s="9" t="str">
        <f t="shared" si="0"/>
        <v>Portugal</v>
      </c>
      <c r="L2193" s="9" t="s">
        <v>140</v>
      </c>
      <c r="M2193" s="9" t="str">
        <f>IF(L2193="","",VLOOKUP(L2193,Metadata!$J$2:$K$22,2,FALSE))</f>
        <v>Lisbon Metropolitan Area</v>
      </c>
      <c r="N2193" s="9" t="s">
        <v>141</v>
      </c>
      <c r="O2193" s="9" t="s">
        <v>137</v>
      </c>
      <c r="P2193" s="9" t="s">
        <v>191</v>
      </c>
      <c r="Q2193" s="10" t="str">
        <f t="shared" si="1"/>
        <v>Remote Job (full or flexible)</v>
      </c>
      <c r="R2193" s="10">
        <v>7</v>
      </c>
      <c r="S2193" s="9" t="s">
        <v>161</v>
      </c>
      <c r="T2193" s="9" t="s">
        <v>137</v>
      </c>
      <c r="U2193" s="9" t="str">
        <f>IF(S2193&lt;&gt;"",S2193,IF(T2193&lt;&gt;"",VLOOKUP(T2193,Metadata!$S$2:$T$228,2,FALSE),""))</f>
        <v>Full-Stack Developer</v>
      </c>
      <c r="V2193" s="9" t="s">
        <v>162</v>
      </c>
      <c r="W2193" s="9" t="s">
        <v>137</v>
      </c>
      <c r="X2193" s="9" t="s">
        <v>163</v>
      </c>
      <c r="Y2193" s="9" t="s">
        <v>137</v>
      </c>
      <c r="Z2193" s="9" t="s">
        <v>164</v>
      </c>
      <c r="AA2193" s="9" t="s">
        <v>165</v>
      </c>
      <c r="AB2193" s="9" t="s">
        <v>137</v>
      </c>
      <c r="AC2193" s="9" t="s">
        <v>147</v>
      </c>
      <c r="AD2193" s="9"/>
      <c r="AE2193" s="9" t="s">
        <v>194</v>
      </c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 t="s">
        <v>178</v>
      </c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198</v>
      </c>
      <c r="BL2193" s="9" t="s">
        <v>199</v>
      </c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10">
        <v>3</v>
      </c>
      <c r="CB2193" s="10" t="str">
        <f t="shared" si="5"/>
        <v>Less than 3 months</v>
      </c>
      <c r="CC2193" s="10">
        <v>35</v>
      </c>
      <c r="CD2193" s="9">
        <f t="shared" si="2"/>
        <v>56000</v>
      </c>
      <c r="CE2193" s="9" t="s">
        <v>137</v>
      </c>
      <c r="CF2193" s="9" t="s">
        <v>137</v>
      </c>
      <c r="CG2193" s="9" t="str">
        <f>IF(CF2193="","",VLOOKUP(CF2193,Metadata!$D$2:$H$20,2,FALSE))</f>
        <v/>
      </c>
      <c r="CH2193" s="9" t="str">
        <f>IF(CF2193="","",VLOOKUP(CF2193,Metadata!$D$2:$H$20,4,FALSE))</f>
        <v/>
      </c>
      <c r="CI2193" s="9" t="str">
        <f>IF(CF2193="","",VLOOKUP(CF2193,Metadata!$D$2:$H$20,5,FALSE))</f>
        <v/>
      </c>
      <c r="CJ2193" s="9">
        <f t="shared" si="3"/>
        <v>56000</v>
      </c>
      <c r="CK2193" s="9" t="s">
        <v>153</v>
      </c>
      <c r="CL2193" s="10">
        <v>6</v>
      </c>
      <c r="CM2193" s="10">
        <v>1</v>
      </c>
      <c r="CN2193" s="10">
        <v>7</v>
      </c>
      <c r="CO2193" s="10">
        <v>6</v>
      </c>
      <c r="CP2193" s="10">
        <v>5</v>
      </c>
      <c r="CQ2193" s="10">
        <v>6</v>
      </c>
      <c r="CR2193" s="10">
        <v>6</v>
      </c>
      <c r="CS2193" s="10">
        <v>5</v>
      </c>
      <c r="CT2193" s="10">
        <v>4</v>
      </c>
      <c r="CU2193" s="10">
        <v>5</v>
      </c>
      <c r="CV2193" s="10">
        <v>5</v>
      </c>
      <c r="CW2193" s="10">
        <v>3</v>
      </c>
      <c r="CX2193" s="10">
        <v>6</v>
      </c>
      <c r="CY2193" s="10">
        <v>6</v>
      </c>
      <c r="CZ2193" s="10">
        <v>6</v>
      </c>
      <c r="DA2193" s="10">
        <v>3</v>
      </c>
      <c r="DB2193" s="10">
        <v>2</v>
      </c>
      <c r="DC2193" s="10">
        <v>6</v>
      </c>
      <c r="DD2193" s="10">
        <v>5</v>
      </c>
      <c r="DE2193" s="10">
        <v>6</v>
      </c>
      <c r="DF2193" s="10">
        <v>6</v>
      </c>
      <c r="DG2193" s="10">
        <v>5</v>
      </c>
      <c r="DH2193" s="10">
        <v>5</v>
      </c>
      <c r="DI2193" s="10">
        <v>6</v>
      </c>
      <c r="DJ2193" s="10">
        <v>4</v>
      </c>
      <c r="DK2193" s="10">
        <v>4</v>
      </c>
      <c r="DL2193" s="10">
        <v>5</v>
      </c>
      <c r="DM2193" s="9" t="s">
        <v>154</v>
      </c>
      <c r="DN2193" s="10">
        <v>1977</v>
      </c>
      <c r="DO2193" s="9">
        <f t="shared" si="8"/>
        <v>44</v>
      </c>
      <c r="DP2193" s="9" t="s">
        <v>155</v>
      </c>
      <c r="DQ2193" s="9" t="s">
        <v>156</v>
      </c>
      <c r="DR2193" s="9" t="s">
        <v>157</v>
      </c>
      <c r="DS2193" s="9" t="s">
        <v>137</v>
      </c>
      <c r="DT2193" s="9" t="s">
        <v>657</v>
      </c>
      <c r="DU2193" s="9" t="s">
        <v>158</v>
      </c>
      <c r="DV2193" s="9" t="str">
        <f>VLOOKUP(DU2193,Metadata!$B$2:$C$7,2,FALSE)</f>
        <v>6+ years</v>
      </c>
    </row>
    <row r="2194" spans="1:126">
      <c r="A2194" s="13">
        <v>2193</v>
      </c>
      <c r="B2194" s="9" t="s">
        <v>135</v>
      </c>
      <c r="C2194" s="9" t="str">
        <f>VLOOKUP(B2194,Metadata!$M$2:$N$6,2,FALSE)</f>
        <v>Permanent Employee</v>
      </c>
      <c r="D2194" s="9" t="s">
        <v>159</v>
      </c>
      <c r="E2194" s="9" t="s">
        <v>137</v>
      </c>
      <c r="F2194" s="9" t="s">
        <v>138</v>
      </c>
      <c r="G2194" s="9" t="s">
        <v>140</v>
      </c>
      <c r="H2194" s="9" t="str">
        <f>IF(G2194="","",VLOOKUP(G2194,Metadata!$J$2:$K$22,2,FALSE))</f>
        <v>Lisbon Metropolitan Area</v>
      </c>
      <c r="I2194" s="9" t="s">
        <v>138</v>
      </c>
      <c r="J2194" s="9" t="str">
        <f>IF(I2194="","",VLOOKUP(I2194,Metadata!$P$2:$Q$43,2,FALSE))</f>
        <v>Europe</v>
      </c>
      <c r="K2194" s="9" t="str">
        <f t="shared" si="0"/>
        <v>Portugal</v>
      </c>
      <c r="L2194" s="9" t="s">
        <v>140</v>
      </c>
      <c r="M2194" s="9" t="str">
        <f>IF(L2194="","",VLOOKUP(L2194,Metadata!$J$2:$K$22,2,FALSE))</f>
        <v>Lisbon Metropolitan Area</v>
      </c>
      <c r="N2194" s="9" t="s">
        <v>141</v>
      </c>
      <c r="O2194" s="9" t="s">
        <v>137</v>
      </c>
      <c r="P2194" s="9" t="s">
        <v>191</v>
      </c>
      <c r="Q2194" s="10" t="str">
        <f t="shared" si="1"/>
        <v>Remote Job (full or flexible)</v>
      </c>
      <c r="R2194" s="10">
        <v>6</v>
      </c>
      <c r="S2194" s="9" t="s">
        <v>143</v>
      </c>
      <c r="T2194" s="9" t="s">
        <v>137</v>
      </c>
      <c r="U2194" s="9" t="str">
        <f>IF(S2194&lt;&gt;"",S2194,IF(T2194&lt;&gt;"",VLOOKUP(T2194,Metadata!$S$2:$T$228,2,FALSE),""))</f>
        <v>Technical Team Leader</v>
      </c>
      <c r="V2194" s="9" t="s">
        <v>268</v>
      </c>
      <c r="W2194" s="9" t="s">
        <v>137</v>
      </c>
      <c r="X2194" s="9" t="s">
        <v>145</v>
      </c>
      <c r="Y2194" s="9" t="s">
        <v>137</v>
      </c>
      <c r="Z2194" s="9" t="s">
        <v>184</v>
      </c>
      <c r="AA2194" s="9" t="s">
        <v>137</v>
      </c>
      <c r="AB2194" s="9" t="s">
        <v>137</v>
      </c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 t="s">
        <v>150</v>
      </c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 t="s">
        <v>150</v>
      </c>
      <c r="BZ2194" s="9" t="s">
        <v>137</v>
      </c>
      <c r="CA2194" s="10"/>
      <c r="CB2194" s="10" t="str">
        <f t="shared" si="5"/>
        <v/>
      </c>
      <c r="CC2194" s="10"/>
      <c r="CD2194" s="9" t="str">
        <f t="shared" si="2"/>
        <v/>
      </c>
      <c r="CE2194" s="9" t="s">
        <v>151</v>
      </c>
      <c r="CF2194" s="9" t="s">
        <v>245</v>
      </c>
      <c r="CG2194" s="9">
        <f>IF(CF2194="","",VLOOKUP(CF2194,Metadata!$D$2:$H$20,2,FALSE))</f>
        <v>42500</v>
      </c>
      <c r="CH2194" s="9">
        <f>IF(CF2194="","",VLOOKUP(CF2194,Metadata!$D$2:$H$20,4,FALSE))</f>
        <v>40000</v>
      </c>
      <c r="CI2194" s="9">
        <f>IF(CF2194="","",VLOOKUP(CF2194,Metadata!$D$2:$H$20,5,FALSE))</f>
        <v>45000</v>
      </c>
      <c r="CJ2194" s="9">
        <f t="shared" si="3"/>
        <v>42500</v>
      </c>
      <c r="CK2194" s="9" t="s">
        <v>153</v>
      </c>
      <c r="CL2194" s="10">
        <v>5</v>
      </c>
      <c r="CM2194" s="10">
        <v>4</v>
      </c>
      <c r="CN2194" s="10">
        <v>7</v>
      </c>
      <c r="CO2194" s="10">
        <v>7</v>
      </c>
      <c r="CP2194" s="10">
        <v>7</v>
      </c>
      <c r="CQ2194" s="10">
        <v>7</v>
      </c>
      <c r="CR2194" s="10">
        <v>7</v>
      </c>
      <c r="CS2194" s="10">
        <v>5</v>
      </c>
      <c r="CT2194" s="10">
        <v>7</v>
      </c>
      <c r="CU2194" s="10">
        <v>7</v>
      </c>
      <c r="CV2194" s="10">
        <v>5</v>
      </c>
      <c r="CW2194" s="10">
        <v>4</v>
      </c>
      <c r="CX2194" s="10">
        <v>5</v>
      </c>
      <c r="CY2194" s="10">
        <v>5</v>
      </c>
      <c r="CZ2194" s="10">
        <v>3</v>
      </c>
      <c r="DA2194" s="10">
        <v>7</v>
      </c>
      <c r="DB2194" s="10">
        <v>5</v>
      </c>
      <c r="DC2194" s="10">
        <v>7</v>
      </c>
      <c r="DD2194" s="10">
        <v>5</v>
      </c>
      <c r="DE2194" s="10">
        <v>6</v>
      </c>
      <c r="DF2194" s="10">
        <v>5</v>
      </c>
      <c r="DG2194" s="10">
        <v>6</v>
      </c>
      <c r="DH2194" s="10">
        <v>4</v>
      </c>
      <c r="DI2194" s="10">
        <v>3</v>
      </c>
      <c r="DJ2194" s="10">
        <v>2</v>
      </c>
      <c r="DK2194" s="10">
        <v>4</v>
      </c>
      <c r="DL2194" s="10">
        <v>1</v>
      </c>
      <c r="DM2194" s="9" t="s">
        <v>154</v>
      </c>
      <c r="DN2194" s="10">
        <v>1979</v>
      </c>
      <c r="DO2194" s="9">
        <f t="shared" si="8"/>
        <v>42</v>
      </c>
      <c r="DP2194" s="9" t="s">
        <v>155</v>
      </c>
      <c r="DQ2194" s="9" t="s">
        <v>156</v>
      </c>
      <c r="DR2194" s="9" t="s">
        <v>157</v>
      </c>
      <c r="DS2194" s="9" t="s">
        <v>137</v>
      </c>
      <c r="DT2194" s="9" t="s">
        <v>657</v>
      </c>
      <c r="DU2194" s="9" t="s">
        <v>158</v>
      </c>
      <c r="DV2194" s="9" t="str">
        <f>VLOOKUP(DU2194,Metadata!$B$2:$C$7,2,FALSE)</f>
        <v>6+ years</v>
      </c>
    </row>
    <row r="2195" spans="1:126">
      <c r="A2195" s="13">
        <v>2194</v>
      </c>
      <c r="B2195" s="9" t="s">
        <v>135</v>
      </c>
      <c r="C2195" s="9" t="str">
        <f>VLOOKUP(B2195,Metadata!$M$2:$N$6,2,FALSE)</f>
        <v>Permanent Employee</v>
      </c>
      <c r="D2195" s="9" t="s">
        <v>136</v>
      </c>
      <c r="E2195" s="9" t="s">
        <v>137</v>
      </c>
      <c r="F2195" s="9" t="s">
        <v>138</v>
      </c>
      <c r="G2195" s="9" t="s">
        <v>140</v>
      </c>
      <c r="H2195" s="9" t="str">
        <f>IF(G2195="","",VLOOKUP(G2195,Metadata!$J$2:$K$22,2,FALSE))</f>
        <v>Lisbon Metropolitan Area</v>
      </c>
      <c r="I2195" s="9" t="s">
        <v>138</v>
      </c>
      <c r="J2195" s="9" t="str">
        <f>IF(I2195="","",VLOOKUP(I2195,Metadata!$P$2:$Q$43,2,FALSE))</f>
        <v>Europe</v>
      </c>
      <c r="K2195" s="9" t="str">
        <f t="shared" si="0"/>
        <v>Portugal</v>
      </c>
      <c r="L2195" s="9" t="s">
        <v>140</v>
      </c>
      <c r="M2195" s="9" t="str">
        <f>IF(L2195="","",VLOOKUP(L2195,Metadata!$J$2:$K$22,2,FALSE))</f>
        <v>Lisbon Metropolitan Area</v>
      </c>
      <c r="N2195" s="9" t="s">
        <v>141</v>
      </c>
      <c r="O2195" s="9" t="s">
        <v>137</v>
      </c>
      <c r="P2195" s="9" t="s">
        <v>142</v>
      </c>
      <c r="Q2195" s="10" t="str">
        <f t="shared" si="1"/>
        <v>Full Office Job</v>
      </c>
      <c r="R2195" s="10">
        <v>5</v>
      </c>
      <c r="S2195" s="9" t="s">
        <v>143</v>
      </c>
      <c r="T2195" s="9" t="s">
        <v>137</v>
      </c>
      <c r="U2195" s="9" t="str">
        <f>IF(S2195&lt;&gt;"",S2195,IF(T2195&lt;&gt;"",VLOOKUP(T2195,Metadata!$S$2:$T$228,2,FALSE),""))</f>
        <v>Technical Team Leader</v>
      </c>
      <c r="V2195" s="9" t="s">
        <v>207</v>
      </c>
      <c r="W2195" s="9" t="s">
        <v>137</v>
      </c>
      <c r="X2195" s="9" t="s">
        <v>269</v>
      </c>
      <c r="Y2195" s="9" t="s">
        <v>137</v>
      </c>
      <c r="Z2195" s="9" t="s">
        <v>184</v>
      </c>
      <c r="AA2195" s="9" t="s">
        <v>137</v>
      </c>
      <c r="AB2195" s="9" t="s">
        <v>137</v>
      </c>
      <c r="AC2195" s="9"/>
      <c r="AD2195" s="9" t="s">
        <v>148</v>
      </c>
      <c r="AE2195" s="9"/>
      <c r="AF2195" s="9"/>
      <c r="AG2195" s="9"/>
      <c r="AH2195" s="9"/>
      <c r="AI2195" s="9"/>
      <c r="AJ2195" s="9" t="s">
        <v>185</v>
      </c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 t="s">
        <v>199</v>
      </c>
      <c r="BM2195" s="9"/>
      <c r="BN2195" s="9"/>
      <c r="BO2195" s="9"/>
      <c r="BP2195" s="9"/>
      <c r="BQ2195" s="9" t="s">
        <v>219</v>
      </c>
      <c r="BR2195" s="9"/>
      <c r="BS2195" s="9"/>
      <c r="BT2195" s="9"/>
      <c r="BU2195" s="9"/>
      <c r="BV2195" s="9"/>
      <c r="BW2195" s="9"/>
      <c r="BX2195" s="9"/>
      <c r="BY2195" s="9"/>
      <c r="BZ2195" s="9"/>
      <c r="CA2195" s="10"/>
      <c r="CB2195" s="10" t="str">
        <f t="shared" si="5"/>
        <v/>
      </c>
      <c r="CC2195" s="10"/>
      <c r="CD2195" s="9" t="str">
        <f t="shared" si="2"/>
        <v/>
      </c>
      <c r="CE2195" s="9" t="s">
        <v>151</v>
      </c>
      <c r="CF2195" s="9" t="s">
        <v>225</v>
      </c>
      <c r="CG2195" s="9">
        <f>IF(CF2195="","",VLOOKUP(CF2195,Metadata!$D$2:$H$20,2,FALSE))</f>
        <v>22500</v>
      </c>
      <c r="CH2195" s="9">
        <f>IF(CF2195="","",VLOOKUP(CF2195,Metadata!$D$2:$H$20,4,FALSE))</f>
        <v>20000</v>
      </c>
      <c r="CI2195" s="9">
        <f>IF(CF2195="","",VLOOKUP(CF2195,Metadata!$D$2:$H$20,5,FALSE))</f>
        <v>25000</v>
      </c>
      <c r="CJ2195" s="9">
        <f t="shared" si="3"/>
        <v>22500</v>
      </c>
      <c r="CK2195" s="9" t="s">
        <v>153</v>
      </c>
      <c r="CL2195" s="10">
        <v>4</v>
      </c>
      <c r="CM2195" s="10">
        <v>4</v>
      </c>
      <c r="CN2195" s="10">
        <v>7</v>
      </c>
      <c r="CO2195" s="10">
        <v>6</v>
      </c>
      <c r="CP2195" s="10">
        <v>4</v>
      </c>
      <c r="CQ2195" s="10">
        <v>4</v>
      </c>
      <c r="CR2195" s="10">
        <v>5</v>
      </c>
      <c r="CS2195" s="10">
        <v>5</v>
      </c>
      <c r="CT2195" s="10">
        <v>5</v>
      </c>
      <c r="CU2195" s="10">
        <v>5</v>
      </c>
      <c r="CV2195" s="10">
        <v>5</v>
      </c>
      <c r="CW2195" s="10">
        <v>5</v>
      </c>
      <c r="CX2195" s="10">
        <v>6</v>
      </c>
      <c r="CY2195" s="10">
        <v>3</v>
      </c>
      <c r="CZ2195" s="10">
        <v>7</v>
      </c>
      <c r="DA2195" s="10">
        <v>5</v>
      </c>
      <c r="DB2195" s="10">
        <v>5</v>
      </c>
      <c r="DC2195" s="10">
        <v>6</v>
      </c>
      <c r="DD2195" s="10">
        <v>7</v>
      </c>
      <c r="DE2195" s="10">
        <v>7</v>
      </c>
      <c r="DF2195" s="10">
        <v>4</v>
      </c>
      <c r="DG2195" s="10">
        <v>5</v>
      </c>
      <c r="DH2195" s="10">
        <v>5</v>
      </c>
      <c r="DI2195" s="10">
        <v>6</v>
      </c>
      <c r="DJ2195" s="10">
        <v>5</v>
      </c>
      <c r="DK2195" s="10">
        <v>5</v>
      </c>
      <c r="DL2195" s="10">
        <v>5</v>
      </c>
      <c r="DM2195" s="9" t="s">
        <v>154</v>
      </c>
      <c r="DN2195" s="10">
        <v>1990</v>
      </c>
      <c r="DO2195" s="9">
        <f t="shared" si="8"/>
        <v>31</v>
      </c>
      <c r="DP2195" s="9" t="s">
        <v>155</v>
      </c>
      <c r="DQ2195" s="9" t="s">
        <v>156</v>
      </c>
      <c r="DR2195" s="9" t="s">
        <v>157</v>
      </c>
      <c r="DS2195" s="9" t="s">
        <v>137</v>
      </c>
      <c r="DT2195" s="9" t="s">
        <v>657</v>
      </c>
      <c r="DU2195" s="9" t="s">
        <v>203</v>
      </c>
      <c r="DV2195" s="9" t="str">
        <f>VLOOKUP(DU2195,Metadata!$B$2:$C$7,2,FALSE)</f>
        <v>6+ years</v>
      </c>
    </row>
    <row r="2196" spans="1:126">
      <c r="A2196" s="13">
        <v>2195</v>
      </c>
      <c r="B2196" s="9" t="s">
        <v>135</v>
      </c>
      <c r="C2196" s="9" t="str">
        <f>VLOOKUP(B2196,Metadata!$M$2:$N$6,2,FALSE)</f>
        <v>Permanent Employee</v>
      </c>
      <c r="D2196" s="9" t="s">
        <v>159</v>
      </c>
      <c r="E2196" s="9" t="s">
        <v>137</v>
      </c>
      <c r="F2196" s="9" t="s">
        <v>138</v>
      </c>
      <c r="G2196" s="9" t="s">
        <v>160</v>
      </c>
      <c r="H2196" s="9" t="str">
        <f>IF(G2196="","",VLOOKUP(G2196,Metadata!$J$2:$K$22,2,FALSE))</f>
        <v>Centre</v>
      </c>
      <c r="I2196" s="9" t="s">
        <v>138</v>
      </c>
      <c r="J2196" s="9" t="str">
        <f>IF(I2196="","",VLOOKUP(I2196,Metadata!$P$2:$Q$43,2,FALSE))</f>
        <v>Europe</v>
      </c>
      <c r="K2196" s="9" t="str">
        <f t="shared" si="0"/>
        <v>Portugal</v>
      </c>
      <c r="L2196" s="9" t="s">
        <v>140</v>
      </c>
      <c r="M2196" s="9" t="str">
        <f>IF(L2196="","",VLOOKUP(L2196,Metadata!$J$2:$K$22,2,FALSE))</f>
        <v>Lisbon Metropolitan Area</v>
      </c>
      <c r="N2196" s="9" t="s">
        <v>141</v>
      </c>
      <c r="O2196" s="9" t="s">
        <v>137</v>
      </c>
      <c r="P2196" s="9" t="s">
        <v>142</v>
      </c>
      <c r="Q2196" s="10" t="str">
        <f t="shared" si="1"/>
        <v>Full Office Job</v>
      </c>
      <c r="R2196" s="10">
        <v>6</v>
      </c>
      <c r="S2196" s="9" t="s">
        <v>161</v>
      </c>
      <c r="T2196" s="9" t="s">
        <v>137</v>
      </c>
      <c r="U2196" s="9" t="str">
        <f>IF(S2196&lt;&gt;"",S2196,IF(T2196&lt;&gt;"",VLOOKUP(T2196,Metadata!$S$2:$T$228,2,FALSE),""))</f>
        <v>Full-Stack Developer</v>
      </c>
      <c r="V2196" s="9" t="s">
        <v>207</v>
      </c>
      <c r="W2196" s="9" t="s">
        <v>137</v>
      </c>
      <c r="X2196" s="9" t="s">
        <v>145</v>
      </c>
      <c r="Y2196" s="9" t="s">
        <v>137</v>
      </c>
      <c r="Z2196" s="9" t="s">
        <v>146</v>
      </c>
      <c r="AA2196" s="9" t="s">
        <v>165</v>
      </c>
      <c r="AB2196" s="9" t="s">
        <v>137</v>
      </c>
      <c r="AC2196" s="9" t="s">
        <v>147</v>
      </c>
      <c r="AD2196" s="9" t="s">
        <v>148</v>
      </c>
      <c r="AE2196" s="9"/>
      <c r="AF2196" s="9"/>
      <c r="AG2196" s="9" t="s">
        <v>166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 t="s">
        <v>178</v>
      </c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 t="s">
        <v>763</v>
      </c>
      <c r="CA2196" s="10"/>
      <c r="CB2196" s="10" t="str">
        <f t="shared" si="5"/>
        <v/>
      </c>
      <c r="CC2196" s="10"/>
      <c r="CD2196" s="9" t="str">
        <f t="shared" si="2"/>
        <v/>
      </c>
      <c r="CE2196" s="9" t="s">
        <v>168</v>
      </c>
      <c r="CF2196" s="9" t="s">
        <v>188</v>
      </c>
      <c r="CG2196" s="9">
        <f>IF(CF2196="","",VLOOKUP(CF2196,Metadata!$D$2:$H$20,2,FALSE))</f>
        <v>17500</v>
      </c>
      <c r="CH2196" s="9">
        <f>IF(CF2196="","",VLOOKUP(CF2196,Metadata!$D$2:$H$20,4,FALSE))</f>
        <v>15000</v>
      </c>
      <c r="CI2196" s="9">
        <f>IF(CF2196="","",VLOOKUP(CF2196,Metadata!$D$2:$H$20,5,FALSE))</f>
        <v>20000</v>
      </c>
      <c r="CJ2196" s="9">
        <f t="shared" si="3"/>
        <v>17500</v>
      </c>
      <c r="CK2196" s="9" t="s">
        <v>153</v>
      </c>
      <c r="CL2196" s="10">
        <v>2</v>
      </c>
      <c r="CM2196" s="10">
        <v>5</v>
      </c>
      <c r="CN2196" s="10">
        <v>7</v>
      </c>
      <c r="CO2196" s="10">
        <v>5</v>
      </c>
      <c r="CP2196" s="10">
        <v>7</v>
      </c>
      <c r="CQ2196" s="10">
        <v>5</v>
      </c>
      <c r="CR2196" s="10">
        <v>5</v>
      </c>
      <c r="CS2196" s="10">
        <v>4</v>
      </c>
      <c r="CT2196" s="10">
        <v>6</v>
      </c>
      <c r="CU2196" s="10">
        <v>6</v>
      </c>
      <c r="CV2196" s="10">
        <v>4</v>
      </c>
      <c r="CW2196" s="10">
        <v>2</v>
      </c>
      <c r="CX2196" s="10">
        <v>5</v>
      </c>
      <c r="CY2196" s="10">
        <v>1</v>
      </c>
      <c r="CZ2196" s="10">
        <v>7</v>
      </c>
      <c r="DA2196" s="10">
        <v>5</v>
      </c>
      <c r="DB2196" s="10">
        <v>4</v>
      </c>
      <c r="DC2196" s="10">
        <v>7</v>
      </c>
      <c r="DD2196" s="10">
        <v>5</v>
      </c>
      <c r="DE2196" s="10">
        <v>7</v>
      </c>
      <c r="DF2196" s="10">
        <v>7</v>
      </c>
      <c r="DG2196" s="10">
        <v>6</v>
      </c>
      <c r="DH2196" s="10">
        <v>5</v>
      </c>
      <c r="DI2196" s="10">
        <v>7</v>
      </c>
      <c r="DJ2196" s="10">
        <v>3</v>
      </c>
      <c r="DK2196" s="10">
        <v>5</v>
      </c>
      <c r="DL2196" s="10">
        <v>7</v>
      </c>
      <c r="DM2196" s="9" t="s">
        <v>154</v>
      </c>
      <c r="DN2196" s="10">
        <v>1992</v>
      </c>
      <c r="DO2196" s="9">
        <f t="shared" si="8"/>
        <v>29</v>
      </c>
      <c r="DP2196" s="9" t="s">
        <v>155</v>
      </c>
      <c r="DQ2196" s="9" t="s">
        <v>156</v>
      </c>
      <c r="DR2196" s="9" t="s">
        <v>157</v>
      </c>
      <c r="DS2196" s="9" t="s">
        <v>137</v>
      </c>
      <c r="DT2196" s="9" t="s">
        <v>657</v>
      </c>
      <c r="DU2196" s="9" t="s">
        <v>223</v>
      </c>
      <c r="DV2196" s="9" t="str">
        <f>VLOOKUP(DU2196,Metadata!$B$2:$C$7,2,FALSE)</f>
        <v>3 - 6 years</v>
      </c>
    </row>
    <row r="2197" spans="1:126">
      <c r="A2197" s="13">
        <v>2196</v>
      </c>
      <c r="B2197" s="9" t="s">
        <v>135</v>
      </c>
      <c r="C2197" s="9" t="str">
        <f>VLOOKUP(B2197,Metadata!$M$2:$N$6,2,FALSE)</f>
        <v>Permanent Employee</v>
      </c>
      <c r="D2197" s="9" t="s">
        <v>159</v>
      </c>
      <c r="E2197" s="9" t="s">
        <v>137</v>
      </c>
      <c r="F2197" s="9" t="s">
        <v>138</v>
      </c>
      <c r="G2197" s="9" t="s">
        <v>190</v>
      </c>
      <c r="H2197" s="9" t="str">
        <f>IF(G2197="","",VLOOKUP(G2197,Metadata!$J$2:$K$22,2,FALSE))</f>
        <v>North</v>
      </c>
      <c r="I2197" s="9" t="s">
        <v>138</v>
      </c>
      <c r="J2197" s="9" t="str">
        <f>IF(I2197="","",VLOOKUP(I2197,Metadata!$P$2:$Q$43,2,FALSE))</f>
        <v>Europe</v>
      </c>
      <c r="K2197" s="9" t="str">
        <f t="shared" si="0"/>
        <v>Portugal</v>
      </c>
      <c r="L2197" s="9" t="s">
        <v>172</v>
      </c>
      <c r="M2197" s="9" t="str">
        <f>IF(L2197="","",VLOOKUP(L2197,Metadata!$J$2:$K$22,2,FALSE))</f>
        <v>Porto Metropolitan Area</v>
      </c>
      <c r="N2197" s="9" t="s">
        <v>214</v>
      </c>
      <c r="O2197" s="9" t="s">
        <v>278</v>
      </c>
      <c r="P2197" s="9" t="s">
        <v>142</v>
      </c>
      <c r="Q2197" s="10" t="str">
        <f t="shared" si="1"/>
        <v>Full Office Job</v>
      </c>
      <c r="R2197" s="10">
        <v>2</v>
      </c>
      <c r="S2197" s="9" t="s">
        <v>161</v>
      </c>
      <c r="T2197" s="9" t="s">
        <v>137</v>
      </c>
      <c r="U2197" s="9" t="str">
        <f>IF(S2197&lt;&gt;"",S2197,IF(T2197&lt;&gt;"",VLOOKUP(T2197,Metadata!$S$2:$T$228,2,FALSE),""))</f>
        <v>Full-Stack Developer</v>
      </c>
      <c r="V2197" s="9" t="s">
        <v>174</v>
      </c>
      <c r="W2197" s="9" t="s">
        <v>137</v>
      </c>
      <c r="X2197" s="9" t="s">
        <v>163</v>
      </c>
      <c r="Y2197" s="9" t="s">
        <v>137</v>
      </c>
      <c r="Z2197" s="9" t="s">
        <v>262</v>
      </c>
      <c r="AA2197" s="9" t="s">
        <v>165</v>
      </c>
      <c r="AB2197" s="9" t="s">
        <v>137</v>
      </c>
      <c r="AC2197" s="9" t="s">
        <v>147</v>
      </c>
      <c r="AD2197" s="9"/>
      <c r="AE2197" s="9"/>
      <c r="AF2197" s="9"/>
      <c r="AG2197" s="9" t="s">
        <v>166</v>
      </c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 t="s">
        <v>178</v>
      </c>
      <c r="BB2197" s="9"/>
      <c r="BC2197" s="9"/>
      <c r="BD2197" s="9"/>
      <c r="BE2197" s="9"/>
      <c r="BF2197" s="9"/>
      <c r="BG2197" s="9"/>
      <c r="BH2197" s="9"/>
      <c r="BI2197" s="9"/>
      <c r="BJ2197" s="9" t="s">
        <v>167</v>
      </c>
      <c r="BK2197" s="9" t="s">
        <v>198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10"/>
      <c r="CB2197" s="10" t="str">
        <f t="shared" si="5"/>
        <v/>
      </c>
      <c r="CC2197" s="10"/>
      <c r="CD2197" s="9" t="str">
        <f t="shared" si="2"/>
        <v/>
      </c>
      <c r="CE2197" s="9" t="s">
        <v>168</v>
      </c>
      <c r="CF2197" s="9" t="s">
        <v>188</v>
      </c>
      <c r="CG2197" s="9">
        <f>IF(CF2197="","",VLOOKUP(CF2197,Metadata!$D$2:$H$20,2,FALSE))</f>
        <v>17500</v>
      </c>
      <c r="CH2197" s="9">
        <f>IF(CF2197="","",VLOOKUP(CF2197,Metadata!$D$2:$H$20,4,FALSE))</f>
        <v>15000</v>
      </c>
      <c r="CI2197" s="9">
        <f>IF(CF2197="","",VLOOKUP(CF2197,Metadata!$D$2:$H$20,5,FALSE))</f>
        <v>20000</v>
      </c>
      <c r="CJ2197" s="9">
        <f t="shared" si="3"/>
        <v>17500</v>
      </c>
      <c r="CK2197" s="9" t="s">
        <v>153</v>
      </c>
      <c r="CL2197" s="10">
        <v>4</v>
      </c>
      <c r="CM2197" s="10">
        <v>3</v>
      </c>
      <c r="CN2197" s="10">
        <v>5</v>
      </c>
      <c r="CO2197" s="10">
        <v>5</v>
      </c>
      <c r="CP2197" s="10">
        <v>3</v>
      </c>
      <c r="CQ2197" s="10">
        <v>5</v>
      </c>
      <c r="CR2197" s="10">
        <v>2</v>
      </c>
      <c r="CS2197" s="10">
        <v>5</v>
      </c>
      <c r="CT2197" s="10">
        <v>5</v>
      </c>
      <c r="CU2197" s="10">
        <v>6</v>
      </c>
      <c r="CV2197" s="10">
        <v>5</v>
      </c>
      <c r="CW2197" s="10">
        <v>5</v>
      </c>
      <c r="CX2197" s="10">
        <v>6</v>
      </c>
      <c r="CY2197" s="10">
        <v>4</v>
      </c>
      <c r="CZ2197" s="10">
        <v>6</v>
      </c>
      <c r="DA2197" s="10">
        <v>6</v>
      </c>
      <c r="DB2197" s="10">
        <v>3</v>
      </c>
      <c r="DC2197" s="10">
        <v>5</v>
      </c>
      <c r="DD2197" s="10">
        <v>5</v>
      </c>
      <c r="DE2197" s="10">
        <v>5</v>
      </c>
      <c r="DF2197" s="10">
        <v>5</v>
      </c>
      <c r="DG2197" s="10">
        <v>6</v>
      </c>
      <c r="DH2197" s="10">
        <v>6</v>
      </c>
      <c r="DI2197" s="10">
        <v>5</v>
      </c>
      <c r="DJ2197" s="10">
        <v>4</v>
      </c>
      <c r="DK2197" s="10">
        <v>5</v>
      </c>
      <c r="DL2197" s="10">
        <v>5</v>
      </c>
      <c r="DM2197" s="9" t="s">
        <v>154</v>
      </c>
      <c r="DN2197" s="10">
        <v>1996</v>
      </c>
      <c r="DO2197" s="9">
        <f t="shared" si="8"/>
        <v>25</v>
      </c>
      <c r="DP2197" s="9" t="s">
        <v>155</v>
      </c>
      <c r="DQ2197" s="9" t="s">
        <v>202</v>
      </c>
      <c r="DR2197" s="9" t="s">
        <v>157</v>
      </c>
      <c r="DS2197" s="9" t="s">
        <v>137</v>
      </c>
      <c r="DT2197" s="9" t="s">
        <v>657</v>
      </c>
      <c r="DU2197" s="9" t="s">
        <v>168</v>
      </c>
      <c r="DV2197" s="9" t="str">
        <f>VLOOKUP(DU2197,Metadata!$B$2:$C$7,2,FALSE)</f>
        <v>0 - 3 years</v>
      </c>
    </row>
    <row r="2198" spans="1:126">
      <c r="A2198" s="13">
        <v>2197</v>
      </c>
      <c r="B2198" s="9" t="s">
        <v>135</v>
      </c>
      <c r="C2198" s="9" t="str">
        <f>VLOOKUP(B2198,Metadata!$M$2:$N$6,2,FALSE)</f>
        <v>Permanent Employee</v>
      </c>
      <c r="D2198" s="9" t="s">
        <v>159</v>
      </c>
      <c r="E2198" s="9" t="s">
        <v>137</v>
      </c>
      <c r="F2198" s="9" t="s">
        <v>138</v>
      </c>
      <c r="G2198" s="9" t="s">
        <v>140</v>
      </c>
      <c r="H2198" s="9" t="str">
        <f>IF(G2198="","",VLOOKUP(G2198,Metadata!$J$2:$K$22,2,FALSE))</f>
        <v>Lisbon Metropolitan Area</v>
      </c>
      <c r="I2198" s="9" t="s">
        <v>138</v>
      </c>
      <c r="J2198" s="9" t="str">
        <f>IF(I2198="","",VLOOKUP(I2198,Metadata!$P$2:$Q$43,2,FALSE))</f>
        <v>Europe</v>
      </c>
      <c r="K2198" s="9" t="str">
        <f t="shared" si="0"/>
        <v>Portugal</v>
      </c>
      <c r="L2198" s="9" t="s">
        <v>140</v>
      </c>
      <c r="M2198" s="9" t="str">
        <f>IF(L2198="","",VLOOKUP(L2198,Metadata!$J$2:$K$22,2,FALSE))</f>
        <v>Lisbon Metropolitan Area</v>
      </c>
      <c r="N2198" s="9" t="s">
        <v>214</v>
      </c>
      <c r="O2198" s="9" t="s">
        <v>278</v>
      </c>
      <c r="P2198" s="9" t="s">
        <v>191</v>
      </c>
      <c r="Q2198" s="10" t="str">
        <f t="shared" si="1"/>
        <v>Remote Job (full or flexible)</v>
      </c>
      <c r="R2198" s="10">
        <v>4</v>
      </c>
      <c r="S2198" s="9" t="s">
        <v>161</v>
      </c>
      <c r="T2198" s="9" t="s">
        <v>137</v>
      </c>
      <c r="U2198" s="9" t="str">
        <f>IF(S2198&lt;&gt;"",S2198,IF(T2198&lt;&gt;"",VLOOKUP(T2198,Metadata!$S$2:$T$228,2,FALSE),""))</f>
        <v>Full-Stack Developer</v>
      </c>
      <c r="V2198" s="9" t="s">
        <v>256</v>
      </c>
      <c r="W2198" s="9" t="s">
        <v>137</v>
      </c>
      <c r="X2198" s="9" t="s">
        <v>163</v>
      </c>
      <c r="Y2198" s="9" t="s">
        <v>137</v>
      </c>
      <c r="Z2198" s="9" t="s">
        <v>262</v>
      </c>
      <c r="AA2198" s="9" t="s">
        <v>165</v>
      </c>
      <c r="AB2198" s="9" t="s">
        <v>137</v>
      </c>
      <c r="AC2198" s="9" t="s">
        <v>147</v>
      </c>
      <c r="AD2198" s="9" t="s">
        <v>148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 t="s">
        <v>178</v>
      </c>
      <c r="BB2198" s="9"/>
      <c r="BC2198" s="9"/>
      <c r="BD2198" s="9"/>
      <c r="BE2198" s="9"/>
      <c r="BF2198" s="9"/>
      <c r="BG2198" s="9"/>
      <c r="BH2198" s="9"/>
      <c r="BI2198" s="9"/>
      <c r="BJ2198" s="9" t="s">
        <v>167</v>
      </c>
      <c r="BK2198" s="9"/>
      <c r="BL2198" s="9"/>
      <c r="BM2198" s="9"/>
      <c r="BN2198" s="9"/>
      <c r="BO2198" s="9"/>
      <c r="BP2198" s="9"/>
      <c r="BQ2198" s="9" t="s">
        <v>219</v>
      </c>
      <c r="BR2198" s="9"/>
      <c r="BS2198" s="9"/>
      <c r="BT2198" s="9"/>
      <c r="BU2198" s="9"/>
      <c r="BV2198" s="9"/>
      <c r="BW2198" s="9"/>
      <c r="BX2198" s="9"/>
      <c r="BY2198" s="9"/>
      <c r="BZ2198" s="9"/>
      <c r="CA2198" s="10"/>
      <c r="CB2198" s="10" t="str">
        <f t="shared" si="5"/>
        <v/>
      </c>
      <c r="CC2198" s="10"/>
      <c r="CD2198" s="9" t="str">
        <f t="shared" si="2"/>
        <v/>
      </c>
      <c r="CE2198" s="9" t="s">
        <v>151</v>
      </c>
      <c r="CF2198" s="9" t="s">
        <v>152</v>
      </c>
      <c r="CG2198" s="9">
        <f>IF(CF2198="","",VLOOKUP(CF2198,Metadata!$D$2:$H$20,2,FALSE))</f>
        <v>32500</v>
      </c>
      <c r="CH2198" s="9">
        <f>IF(CF2198="","",VLOOKUP(CF2198,Metadata!$D$2:$H$20,4,FALSE))</f>
        <v>30000</v>
      </c>
      <c r="CI2198" s="9">
        <f>IF(CF2198="","",VLOOKUP(CF2198,Metadata!$D$2:$H$20,5,FALSE))</f>
        <v>35000</v>
      </c>
      <c r="CJ2198" s="9">
        <f t="shared" si="3"/>
        <v>32500</v>
      </c>
      <c r="CK2198" s="9" t="s">
        <v>221</v>
      </c>
      <c r="CL2198" s="10">
        <v>4</v>
      </c>
      <c r="CM2198" s="10">
        <v>3</v>
      </c>
      <c r="CN2198" s="10">
        <v>5</v>
      </c>
      <c r="CO2198" s="10">
        <v>6</v>
      </c>
      <c r="CP2198" s="10">
        <v>6</v>
      </c>
      <c r="CQ2198" s="10">
        <v>7</v>
      </c>
      <c r="CR2198" s="10">
        <v>5</v>
      </c>
      <c r="CS2198" s="10">
        <v>6</v>
      </c>
      <c r="CT2198" s="10">
        <v>7</v>
      </c>
      <c r="CU2198" s="10">
        <v>5</v>
      </c>
      <c r="CV2198" s="10">
        <v>5</v>
      </c>
      <c r="CW2198" s="10">
        <v>4</v>
      </c>
      <c r="CX2198" s="10">
        <v>5</v>
      </c>
      <c r="CY2198" s="10">
        <v>5</v>
      </c>
      <c r="CZ2198" s="10">
        <v>7</v>
      </c>
      <c r="DA2198" s="10">
        <v>5</v>
      </c>
      <c r="DB2198" s="10">
        <v>4</v>
      </c>
      <c r="DC2198" s="10">
        <v>5</v>
      </c>
      <c r="DD2198" s="10">
        <v>6</v>
      </c>
      <c r="DE2198" s="10">
        <v>6</v>
      </c>
      <c r="DF2198" s="10">
        <v>5</v>
      </c>
      <c r="DG2198" s="10">
        <v>5</v>
      </c>
      <c r="DH2198" s="10">
        <v>5</v>
      </c>
      <c r="DI2198" s="10">
        <v>5</v>
      </c>
      <c r="DJ2198" s="10">
        <v>3</v>
      </c>
      <c r="DK2198" s="10">
        <v>5</v>
      </c>
      <c r="DL2198" s="10">
        <v>5</v>
      </c>
      <c r="DM2198" s="9" t="s">
        <v>154</v>
      </c>
      <c r="DN2198" s="10">
        <v>1989</v>
      </c>
      <c r="DO2198" s="9">
        <f t="shared" si="8"/>
        <v>32</v>
      </c>
      <c r="DP2198" s="9" t="s">
        <v>155</v>
      </c>
      <c r="DQ2198" s="9" t="s">
        <v>202</v>
      </c>
      <c r="DR2198" s="9" t="s">
        <v>157</v>
      </c>
      <c r="DS2198" s="9" t="s">
        <v>137</v>
      </c>
      <c r="DT2198" s="9" t="s">
        <v>657</v>
      </c>
      <c r="DU2198" s="9" t="s">
        <v>203</v>
      </c>
      <c r="DV2198" s="9" t="str">
        <f>VLOOKUP(DU2198,Metadata!$B$2:$C$7,2,FALSE)</f>
        <v>6+ years</v>
      </c>
    </row>
    <row r="2199" spans="1:126">
      <c r="A2199" s="13">
        <v>2198</v>
      </c>
      <c r="B2199" s="9" t="s">
        <v>135</v>
      </c>
      <c r="C2199" s="9" t="str">
        <f>VLOOKUP(B2199,Metadata!$M$2:$N$6,2,FALSE)</f>
        <v>Permanent Employee</v>
      </c>
      <c r="D2199" s="9" t="s">
        <v>136</v>
      </c>
      <c r="E2199" s="9" t="s">
        <v>137</v>
      </c>
      <c r="F2199" s="9" t="s">
        <v>138</v>
      </c>
      <c r="G2199" s="9" t="s">
        <v>190</v>
      </c>
      <c r="H2199" s="9" t="str">
        <f>IF(G2199="","",VLOOKUP(G2199,Metadata!$J$2:$K$22,2,FALSE))</f>
        <v>North</v>
      </c>
      <c r="I2199" s="9" t="s">
        <v>138</v>
      </c>
      <c r="J2199" s="9" t="str">
        <f>IF(I2199="","",VLOOKUP(I2199,Metadata!$P$2:$Q$43,2,FALSE))</f>
        <v>Europe</v>
      </c>
      <c r="K2199" s="9" t="str">
        <f t="shared" si="0"/>
        <v>Portugal</v>
      </c>
      <c r="L2199" s="9" t="s">
        <v>190</v>
      </c>
      <c r="M2199" s="9" t="str">
        <f>IF(L2199="","",VLOOKUP(L2199,Metadata!$J$2:$K$22,2,FALSE))</f>
        <v>North</v>
      </c>
      <c r="N2199" s="9" t="s">
        <v>214</v>
      </c>
      <c r="O2199" s="9" t="s">
        <v>278</v>
      </c>
      <c r="P2199" s="9" t="s">
        <v>191</v>
      </c>
      <c r="Q2199" s="10" t="str">
        <f t="shared" si="1"/>
        <v>Remote Job (full or flexible)</v>
      </c>
      <c r="R2199" s="10">
        <v>7</v>
      </c>
      <c r="S2199" s="9" t="s">
        <v>161</v>
      </c>
      <c r="T2199" s="9" t="s">
        <v>137</v>
      </c>
      <c r="U2199" s="9" t="str">
        <f>IF(S2199&lt;&gt;"",S2199,IF(T2199&lt;&gt;"",VLOOKUP(T2199,Metadata!$S$2:$T$228,2,FALSE),""))</f>
        <v>Full-Stack Developer</v>
      </c>
      <c r="V2199" s="9" t="s">
        <v>256</v>
      </c>
      <c r="W2199" s="9" t="s">
        <v>137</v>
      </c>
      <c r="X2199" s="9" t="s">
        <v>163</v>
      </c>
      <c r="Y2199" s="9" t="s">
        <v>137</v>
      </c>
      <c r="Z2199" s="9" t="s">
        <v>262</v>
      </c>
      <c r="AA2199" s="9" t="s">
        <v>165</v>
      </c>
      <c r="AB2199" s="9" t="s">
        <v>137</v>
      </c>
      <c r="AC2199" s="9" t="s">
        <v>147</v>
      </c>
      <c r="AD2199" s="9"/>
      <c r="AE2199" s="9" t="s">
        <v>194</v>
      </c>
      <c r="AF2199" s="9" t="s">
        <v>243</v>
      </c>
      <c r="AG2199" s="9" t="s">
        <v>166</v>
      </c>
      <c r="AH2199" s="9"/>
      <c r="AI2199" s="9"/>
      <c r="AJ2199" s="9"/>
      <c r="AK2199" s="9"/>
      <c r="AL2199" s="9"/>
      <c r="AM2199" s="9" t="s">
        <v>314</v>
      </c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 t="s">
        <v>178</v>
      </c>
      <c r="BB2199" s="9"/>
      <c r="BC2199" s="9"/>
      <c r="BD2199" s="9"/>
      <c r="BE2199" s="9"/>
      <c r="BF2199" s="9"/>
      <c r="BG2199" s="9"/>
      <c r="BH2199" s="9"/>
      <c r="BI2199" s="9"/>
      <c r="BJ2199" s="9" t="s">
        <v>167</v>
      </c>
      <c r="BK2199" s="9" t="s">
        <v>198</v>
      </c>
      <c r="BL2199" s="9" t="s">
        <v>199</v>
      </c>
      <c r="BM2199" s="9"/>
      <c r="BN2199" s="9"/>
      <c r="BO2199" s="9" t="s">
        <v>257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10"/>
      <c r="CB2199" s="10" t="str">
        <f t="shared" si="5"/>
        <v/>
      </c>
      <c r="CC2199" s="10"/>
      <c r="CD2199" s="9" t="str">
        <f t="shared" si="2"/>
        <v/>
      </c>
      <c r="CE2199" s="9" t="s">
        <v>151</v>
      </c>
      <c r="CF2199" s="9" t="s">
        <v>254</v>
      </c>
      <c r="CG2199" s="9">
        <f>IF(CF2199="","",VLOOKUP(CF2199,Metadata!$D$2:$H$20,2,FALSE))</f>
        <v>37500</v>
      </c>
      <c r="CH2199" s="9">
        <f>IF(CF2199="","",VLOOKUP(CF2199,Metadata!$D$2:$H$20,4,FALSE))</f>
        <v>35000</v>
      </c>
      <c r="CI2199" s="9">
        <f>IF(CF2199="","",VLOOKUP(CF2199,Metadata!$D$2:$H$20,5,FALSE))</f>
        <v>40000</v>
      </c>
      <c r="CJ2199" s="9">
        <f t="shared" si="3"/>
        <v>37500</v>
      </c>
      <c r="CK2199" s="9" t="s">
        <v>153</v>
      </c>
      <c r="CL2199" s="10">
        <v>4</v>
      </c>
      <c r="CM2199" s="10">
        <v>4</v>
      </c>
      <c r="CN2199" s="10">
        <v>7</v>
      </c>
      <c r="CO2199" s="10">
        <v>7</v>
      </c>
      <c r="CP2199" s="10">
        <v>7</v>
      </c>
      <c r="CQ2199" s="10">
        <v>7</v>
      </c>
      <c r="CR2199" s="10">
        <v>5</v>
      </c>
      <c r="CS2199" s="10">
        <v>7</v>
      </c>
      <c r="CT2199" s="10">
        <v>5</v>
      </c>
      <c r="CU2199" s="10">
        <v>7</v>
      </c>
      <c r="CV2199" s="10">
        <v>7</v>
      </c>
      <c r="CW2199" s="10">
        <v>5</v>
      </c>
      <c r="CX2199" s="10">
        <v>7</v>
      </c>
      <c r="CY2199" s="10">
        <v>6</v>
      </c>
      <c r="CZ2199" s="10">
        <v>7</v>
      </c>
      <c r="DA2199" s="10">
        <v>3</v>
      </c>
      <c r="DB2199" s="10">
        <v>3</v>
      </c>
      <c r="DC2199" s="10">
        <v>7</v>
      </c>
      <c r="DD2199" s="10">
        <v>3</v>
      </c>
      <c r="DE2199" s="10">
        <v>7</v>
      </c>
      <c r="DF2199" s="10">
        <v>7</v>
      </c>
      <c r="DG2199" s="10">
        <v>5</v>
      </c>
      <c r="DH2199" s="10">
        <v>5</v>
      </c>
      <c r="DI2199" s="10">
        <v>7</v>
      </c>
      <c r="DJ2199" s="10">
        <v>3</v>
      </c>
      <c r="DK2199" s="10">
        <v>3</v>
      </c>
      <c r="DL2199" s="10">
        <v>3</v>
      </c>
      <c r="DM2199" s="9" t="s">
        <v>154</v>
      </c>
      <c r="DN2199" s="10">
        <v>1980</v>
      </c>
      <c r="DO2199" s="9">
        <f t="shared" si="8"/>
        <v>41</v>
      </c>
      <c r="DP2199" s="9" t="s">
        <v>222</v>
      </c>
      <c r="DQ2199" s="9" t="s">
        <v>156</v>
      </c>
      <c r="DR2199" s="9" t="s">
        <v>157</v>
      </c>
      <c r="DS2199" s="9" t="s">
        <v>137</v>
      </c>
      <c r="DT2199" s="9" t="s">
        <v>657</v>
      </c>
      <c r="DU2199" s="9" t="s">
        <v>158</v>
      </c>
      <c r="DV2199" s="9" t="str">
        <f>VLOOKUP(DU2199,Metadata!$B$2:$C$7,2,FALSE)</f>
        <v>6+ years</v>
      </c>
    </row>
    <row r="2200" spans="1:126">
      <c r="A2200" s="13">
        <v>2199</v>
      </c>
      <c r="B2200" s="9" t="s">
        <v>135</v>
      </c>
      <c r="C2200" s="9" t="str">
        <f>VLOOKUP(B2200,Metadata!$M$2:$N$6,2,FALSE)</f>
        <v>Permanent Employee</v>
      </c>
      <c r="D2200" s="9" t="s">
        <v>136</v>
      </c>
      <c r="E2200" s="9" t="s">
        <v>137</v>
      </c>
      <c r="F2200" s="9" t="s">
        <v>138</v>
      </c>
      <c r="G2200" s="9" t="s">
        <v>140</v>
      </c>
      <c r="H2200" s="9" t="str">
        <f>IF(G2200="","",VLOOKUP(G2200,Metadata!$J$2:$K$22,2,FALSE))</f>
        <v>Lisbon Metropolitan Area</v>
      </c>
      <c r="I2200" s="9" t="s">
        <v>138</v>
      </c>
      <c r="J2200" s="9" t="str">
        <f>IF(I2200="","",VLOOKUP(I2200,Metadata!$P$2:$Q$43,2,FALSE))</f>
        <v>Europe</v>
      </c>
      <c r="K2200" s="9" t="str">
        <f t="shared" si="0"/>
        <v>Portugal</v>
      </c>
      <c r="L2200" s="9" t="s">
        <v>140</v>
      </c>
      <c r="M2200" s="9" t="str">
        <f>IF(L2200="","",VLOOKUP(L2200,Metadata!$J$2:$K$22,2,FALSE))</f>
        <v>Lisbon Metropolitan Area</v>
      </c>
      <c r="N2200" s="9" t="s">
        <v>141</v>
      </c>
      <c r="O2200" s="9" t="s">
        <v>137</v>
      </c>
      <c r="P2200" s="9" t="s">
        <v>142</v>
      </c>
      <c r="Q2200" s="10" t="str">
        <f t="shared" si="1"/>
        <v>Full Office Job</v>
      </c>
      <c r="R2200" s="10">
        <v>5</v>
      </c>
      <c r="S2200" s="9" t="s">
        <v>319</v>
      </c>
      <c r="T2200" s="9" t="s">
        <v>137</v>
      </c>
      <c r="U2200" s="9" t="str">
        <f>IF(S2200&lt;&gt;"",S2200,IF(T2200&lt;&gt;"",VLOOKUP(T2200,Metadata!$S$2:$T$228,2,FALSE),""))</f>
        <v>CTO</v>
      </c>
      <c r="V2200" s="9" t="s">
        <v>234</v>
      </c>
      <c r="W2200" s="9" t="s">
        <v>137</v>
      </c>
      <c r="X2200" s="9" t="s">
        <v>208</v>
      </c>
      <c r="Y2200" s="9" t="s">
        <v>137</v>
      </c>
      <c r="Z2200" s="9" t="s">
        <v>184</v>
      </c>
      <c r="AA2200" s="9" t="s">
        <v>137</v>
      </c>
      <c r="AB2200" s="9" t="s">
        <v>137</v>
      </c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 t="s">
        <v>150</v>
      </c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 t="s">
        <v>150</v>
      </c>
      <c r="BZ2200" s="9" t="s">
        <v>137</v>
      </c>
      <c r="CA2200" s="10"/>
      <c r="CB2200" s="10" t="str">
        <f t="shared" si="5"/>
        <v/>
      </c>
      <c r="CC2200" s="10"/>
      <c r="CD2200" s="9" t="str">
        <f t="shared" si="2"/>
        <v/>
      </c>
      <c r="CE2200" s="9" t="s">
        <v>151</v>
      </c>
      <c r="CF2200" s="9" t="s">
        <v>419</v>
      </c>
      <c r="CG2200" s="9">
        <f>IF(CF2200="","",VLOOKUP(CF2200,Metadata!$D$2:$H$20,2,FALSE))</f>
        <v>62500</v>
      </c>
      <c r="CH2200" s="9">
        <f>IF(CF2200="","",VLOOKUP(CF2200,Metadata!$D$2:$H$20,4,FALSE))</f>
        <v>60000</v>
      </c>
      <c r="CI2200" s="9">
        <f>IF(CF2200="","",VLOOKUP(CF2200,Metadata!$D$2:$H$20,5,FALSE))</f>
        <v>65000</v>
      </c>
      <c r="CJ2200" s="9">
        <f t="shared" si="3"/>
        <v>62500</v>
      </c>
      <c r="CK2200" s="9" t="s">
        <v>189</v>
      </c>
      <c r="CL2200" s="10">
        <v>4</v>
      </c>
      <c r="CM2200" s="10">
        <v>4</v>
      </c>
      <c r="CN2200" s="10">
        <v>5</v>
      </c>
      <c r="CO2200" s="10">
        <v>5</v>
      </c>
      <c r="CP2200" s="10">
        <v>7</v>
      </c>
      <c r="CQ2200" s="10">
        <v>6</v>
      </c>
      <c r="CR2200" s="10">
        <v>6</v>
      </c>
      <c r="CS2200" s="10">
        <v>6</v>
      </c>
      <c r="CT2200" s="10">
        <v>5</v>
      </c>
      <c r="CU2200" s="10">
        <v>2</v>
      </c>
      <c r="CV2200" s="10">
        <v>5</v>
      </c>
      <c r="CW2200" s="10">
        <v>5</v>
      </c>
      <c r="CX2200" s="10">
        <v>7</v>
      </c>
      <c r="CY2200" s="10">
        <v>5</v>
      </c>
      <c r="CZ2200" s="10">
        <v>5</v>
      </c>
      <c r="DA2200" s="10">
        <v>4</v>
      </c>
      <c r="DB2200" s="10">
        <v>4</v>
      </c>
      <c r="DC2200" s="10">
        <v>5</v>
      </c>
      <c r="DD2200" s="10">
        <v>4</v>
      </c>
      <c r="DE2200" s="10">
        <v>7</v>
      </c>
      <c r="DF2200" s="10">
        <v>6</v>
      </c>
      <c r="DG2200" s="10">
        <v>5</v>
      </c>
      <c r="DH2200" s="10">
        <v>5</v>
      </c>
      <c r="DI2200" s="10">
        <v>1</v>
      </c>
      <c r="DJ2200" s="10">
        <v>3</v>
      </c>
      <c r="DK2200" s="10">
        <v>5</v>
      </c>
      <c r="DL2200" s="10">
        <v>1</v>
      </c>
      <c r="DM2200" s="9" t="s">
        <v>154</v>
      </c>
      <c r="DN2200" s="10">
        <v>1972</v>
      </c>
      <c r="DO2200" s="9">
        <f t="shared" si="8"/>
        <v>49</v>
      </c>
      <c r="DP2200" s="9" t="s">
        <v>155</v>
      </c>
      <c r="DQ2200" s="9" t="s">
        <v>156</v>
      </c>
      <c r="DR2200" s="9" t="s">
        <v>157</v>
      </c>
      <c r="DS2200" s="9" t="s">
        <v>137</v>
      </c>
      <c r="DT2200" s="9" t="s">
        <v>657</v>
      </c>
      <c r="DU2200" s="9" t="s">
        <v>158</v>
      </c>
      <c r="DV2200" s="9" t="str">
        <f>VLOOKUP(DU2200,Metadata!$B$2:$C$7,2,FALSE)</f>
        <v>6+ years</v>
      </c>
    </row>
    <row r="2201" spans="1:126">
      <c r="A2201" s="13">
        <v>2200</v>
      </c>
      <c r="B2201" s="9" t="s">
        <v>135</v>
      </c>
      <c r="C2201" s="9" t="str">
        <f>VLOOKUP(B2201,Metadata!$M$2:$N$6,2,FALSE)</f>
        <v>Permanent Employee</v>
      </c>
      <c r="D2201" s="9" t="s">
        <v>159</v>
      </c>
      <c r="E2201" s="9" t="s">
        <v>137</v>
      </c>
      <c r="F2201" s="9" t="s">
        <v>138</v>
      </c>
      <c r="G2201" s="9" t="s">
        <v>140</v>
      </c>
      <c r="H2201" s="9" t="str">
        <f>IF(G2201="","",VLOOKUP(G2201,Metadata!$J$2:$K$22,2,FALSE))</f>
        <v>Lisbon Metropolitan Area</v>
      </c>
      <c r="I2201" s="9" t="s">
        <v>138</v>
      </c>
      <c r="J2201" s="9" t="str">
        <f>IF(I2201="","",VLOOKUP(I2201,Metadata!$P$2:$Q$43,2,FALSE))</f>
        <v>Europe</v>
      </c>
      <c r="K2201" s="9" t="str">
        <f t="shared" si="0"/>
        <v>Portugal</v>
      </c>
      <c r="L2201" s="9" t="s">
        <v>140</v>
      </c>
      <c r="M2201" s="9" t="str">
        <f>IF(L2201="","",VLOOKUP(L2201,Metadata!$J$2:$K$22,2,FALSE))</f>
        <v>Lisbon Metropolitan Area</v>
      </c>
      <c r="N2201" s="9" t="s">
        <v>141</v>
      </c>
      <c r="O2201" s="9" t="s">
        <v>137</v>
      </c>
      <c r="P2201" s="9" t="s">
        <v>191</v>
      </c>
      <c r="Q2201" s="10" t="str">
        <f t="shared" si="1"/>
        <v>Remote Job (full or flexible)</v>
      </c>
      <c r="R2201" s="10">
        <v>6</v>
      </c>
      <c r="S2201" s="9" t="s">
        <v>266</v>
      </c>
      <c r="T2201" s="9" t="s">
        <v>137</v>
      </c>
      <c r="U2201" s="9" t="str">
        <f>IF(S2201&lt;&gt;"",S2201,IF(T2201&lt;&gt;"",VLOOKUP(T2201,Metadata!$S$2:$T$228,2,FALSE),""))</f>
        <v>Data Scientist/Data Engineer</v>
      </c>
      <c r="V2201" s="9" t="s">
        <v>207</v>
      </c>
      <c r="W2201" s="9" t="s">
        <v>137</v>
      </c>
      <c r="X2201" s="9" t="s">
        <v>145</v>
      </c>
      <c r="Y2201" s="9" t="s">
        <v>137</v>
      </c>
      <c r="Z2201" s="9" t="s">
        <v>218</v>
      </c>
      <c r="AA2201" s="9" t="s">
        <v>137</v>
      </c>
      <c r="AB2201" s="9" t="s">
        <v>137</v>
      </c>
      <c r="AC2201" s="9" t="s">
        <v>147</v>
      </c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 t="s">
        <v>149</v>
      </c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 t="s">
        <v>150</v>
      </c>
      <c r="BZ2201" s="9" t="s">
        <v>137</v>
      </c>
      <c r="CA2201" s="10"/>
      <c r="CB2201" s="10" t="str">
        <f t="shared" si="5"/>
        <v/>
      </c>
      <c r="CC2201" s="10"/>
      <c r="CD2201" s="9" t="str">
        <f t="shared" si="2"/>
        <v/>
      </c>
      <c r="CE2201" s="9" t="s">
        <v>151</v>
      </c>
      <c r="CF2201" s="9" t="s">
        <v>225</v>
      </c>
      <c r="CG2201" s="9">
        <f>IF(CF2201="","",VLOOKUP(CF2201,Metadata!$D$2:$H$20,2,FALSE))</f>
        <v>22500</v>
      </c>
      <c r="CH2201" s="9">
        <f>IF(CF2201="","",VLOOKUP(CF2201,Metadata!$D$2:$H$20,4,FALSE))</f>
        <v>20000</v>
      </c>
      <c r="CI2201" s="9">
        <f>IF(CF2201="","",VLOOKUP(CF2201,Metadata!$D$2:$H$20,5,FALSE))</f>
        <v>25000</v>
      </c>
      <c r="CJ2201" s="9">
        <f t="shared" si="3"/>
        <v>22500</v>
      </c>
      <c r="CK2201" s="9" t="s">
        <v>189</v>
      </c>
      <c r="CL2201" s="10">
        <v>5</v>
      </c>
      <c r="CM2201" s="10">
        <v>3</v>
      </c>
      <c r="CN2201" s="10">
        <v>5</v>
      </c>
      <c r="CO2201" s="10">
        <v>7</v>
      </c>
      <c r="CP2201" s="10">
        <v>6</v>
      </c>
      <c r="CQ2201" s="10">
        <v>6</v>
      </c>
      <c r="CR2201" s="10">
        <v>6</v>
      </c>
      <c r="CS2201" s="10">
        <v>7</v>
      </c>
      <c r="CT2201" s="10">
        <v>6</v>
      </c>
      <c r="CU2201" s="10">
        <v>5</v>
      </c>
      <c r="CV2201" s="10">
        <v>6</v>
      </c>
      <c r="CW2201" s="10">
        <v>6</v>
      </c>
      <c r="CX2201" s="10">
        <v>7</v>
      </c>
      <c r="CY2201" s="10">
        <v>6</v>
      </c>
      <c r="CZ2201" s="10">
        <v>6</v>
      </c>
      <c r="DA2201" s="10">
        <v>5</v>
      </c>
      <c r="DB2201" s="10">
        <v>6</v>
      </c>
      <c r="DC2201" s="10">
        <v>6</v>
      </c>
      <c r="DD2201" s="10">
        <v>6</v>
      </c>
      <c r="DE2201" s="10">
        <v>7</v>
      </c>
      <c r="DF2201" s="10">
        <v>6</v>
      </c>
      <c r="DG2201" s="10">
        <v>7</v>
      </c>
      <c r="DH2201" s="10">
        <v>6</v>
      </c>
      <c r="DI2201" s="10">
        <v>6</v>
      </c>
      <c r="DJ2201" s="10">
        <v>6</v>
      </c>
      <c r="DK2201" s="10">
        <v>6</v>
      </c>
      <c r="DL2201" s="10">
        <v>6</v>
      </c>
      <c r="DM2201" s="9" t="s">
        <v>154</v>
      </c>
      <c r="DN2201" s="10">
        <v>1988</v>
      </c>
      <c r="DO2201" s="9">
        <f t="shared" si="8"/>
        <v>33</v>
      </c>
      <c r="DP2201" s="9" t="s">
        <v>222</v>
      </c>
      <c r="DQ2201" s="9" t="s">
        <v>202</v>
      </c>
      <c r="DR2201" s="9" t="s">
        <v>157</v>
      </c>
      <c r="DS2201" s="9" t="s">
        <v>137</v>
      </c>
      <c r="DT2201" s="9" t="s">
        <v>657</v>
      </c>
      <c r="DU2201" s="9" t="s">
        <v>223</v>
      </c>
      <c r="DV2201" s="9" t="str">
        <f>VLOOKUP(DU2201,Metadata!$B$2:$C$7,2,FALSE)</f>
        <v>3 - 6 years</v>
      </c>
    </row>
    <row r="2202" spans="1:126">
      <c r="A2202" s="13">
        <v>2201</v>
      </c>
      <c r="B2202" s="9" t="s">
        <v>135</v>
      </c>
      <c r="C2202" s="9" t="str">
        <f>VLOOKUP(B2202,Metadata!$M$2:$N$6,2,FALSE)</f>
        <v>Permanent Employee</v>
      </c>
      <c r="D2202" s="9" t="s">
        <v>159</v>
      </c>
      <c r="E2202" s="9" t="s">
        <v>137</v>
      </c>
      <c r="F2202" s="9" t="s">
        <v>138</v>
      </c>
      <c r="G2202" s="9" t="s">
        <v>312</v>
      </c>
      <c r="H2202" s="9" t="str">
        <f>IF(G2202="","",VLOOKUP(G2202,Metadata!$J$2:$K$22,2,FALSE))</f>
        <v>South</v>
      </c>
      <c r="I2202" s="9" t="s">
        <v>138</v>
      </c>
      <c r="J2202" s="9" t="str">
        <f>IF(I2202="","",VLOOKUP(I2202,Metadata!$P$2:$Q$43,2,FALSE))</f>
        <v>Europe</v>
      </c>
      <c r="K2202" s="9" t="str">
        <f t="shared" si="0"/>
        <v>Portugal</v>
      </c>
      <c r="L2202" s="9" t="s">
        <v>312</v>
      </c>
      <c r="M2202" s="9" t="str">
        <f>IF(L2202="","",VLOOKUP(L2202,Metadata!$J$2:$K$22,2,FALSE))</f>
        <v>South</v>
      </c>
      <c r="N2202" s="9" t="s">
        <v>214</v>
      </c>
      <c r="O2202" s="9" t="s">
        <v>136</v>
      </c>
      <c r="P2202" s="9" t="s">
        <v>142</v>
      </c>
      <c r="Q2202" s="10" t="str">
        <f t="shared" si="1"/>
        <v>Full Office Job</v>
      </c>
      <c r="R2202" s="10">
        <v>5</v>
      </c>
      <c r="S2202" s="9" t="s">
        <v>260</v>
      </c>
      <c r="T2202" s="9" t="s">
        <v>137</v>
      </c>
      <c r="U2202" s="9" t="str">
        <f>IF(S2202&lt;&gt;"",S2202,IF(T2202&lt;&gt;"",VLOOKUP(T2202,Metadata!$S$2:$T$228,2,FALSE),""))</f>
        <v>DevOps Engineer</v>
      </c>
      <c r="V2202" s="9" t="s">
        <v>400</v>
      </c>
      <c r="W2202" s="9" t="s">
        <v>137</v>
      </c>
      <c r="X2202" s="9" t="s">
        <v>163</v>
      </c>
      <c r="Y2202" s="9" t="s">
        <v>137</v>
      </c>
      <c r="Z2202" s="9" t="s">
        <v>184</v>
      </c>
      <c r="AA2202" s="9" t="s">
        <v>137</v>
      </c>
      <c r="AB2202" s="9" t="s">
        <v>253</v>
      </c>
      <c r="AC2202" s="9" t="s">
        <v>147</v>
      </c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 t="s">
        <v>149</v>
      </c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198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10"/>
      <c r="CB2202" s="10" t="str">
        <f t="shared" si="5"/>
        <v/>
      </c>
      <c r="CC2202" s="10"/>
      <c r="CD2202" s="9" t="str">
        <f t="shared" si="2"/>
        <v/>
      </c>
      <c r="CE2202" s="9" t="s">
        <v>168</v>
      </c>
      <c r="CF2202" s="9" t="s">
        <v>225</v>
      </c>
      <c r="CG2202" s="9">
        <f>IF(CF2202="","",VLOOKUP(CF2202,Metadata!$D$2:$H$20,2,FALSE))</f>
        <v>22500</v>
      </c>
      <c r="CH2202" s="9">
        <f>IF(CF2202="","",VLOOKUP(CF2202,Metadata!$D$2:$H$20,4,FALSE))</f>
        <v>20000</v>
      </c>
      <c r="CI2202" s="9">
        <f>IF(CF2202="","",VLOOKUP(CF2202,Metadata!$D$2:$H$20,5,FALSE))</f>
        <v>25000</v>
      </c>
      <c r="CJ2202" s="9">
        <f t="shared" si="3"/>
        <v>22500</v>
      </c>
      <c r="CK2202" s="9" t="s">
        <v>153</v>
      </c>
      <c r="CL2202" s="10">
        <v>5</v>
      </c>
      <c r="CM2202" s="10">
        <v>1</v>
      </c>
      <c r="CN2202" s="10">
        <v>7</v>
      </c>
      <c r="CO2202" s="10">
        <v>6</v>
      </c>
      <c r="CP2202" s="10">
        <v>6</v>
      </c>
      <c r="CQ2202" s="10">
        <v>6</v>
      </c>
      <c r="CR2202" s="10">
        <v>5</v>
      </c>
      <c r="CS2202" s="10">
        <v>5</v>
      </c>
      <c r="CT2202" s="10">
        <v>6</v>
      </c>
      <c r="CU2202" s="10">
        <v>6</v>
      </c>
      <c r="CV2202" s="10">
        <v>5</v>
      </c>
      <c r="CW2202" s="10">
        <v>3</v>
      </c>
      <c r="CX2202" s="10">
        <v>3</v>
      </c>
      <c r="CY2202" s="10">
        <v>4</v>
      </c>
      <c r="CZ2202" s="10">
        <v>3</v>
      </c>
      <c r="DA2202" s="10">
        <v>5</v>
      </c>
      <c r="DB2202" s="10">
        <v>3</v>
      </c>
      <c r="DC2202" s="10">
        <v>5</v>
      </c>
      <c r="DD2202" s="10">
        <v>2</v>
      </c>
      <c r="DE2202" s="10">
        <v>5</v>
      </c>
      <c r="DF2202" s="10">
        <v>6</v>
      </c>
      <c r="DG2202" s="10">
        <v>4</v>
      </c>
      <c r="DH2202" s="10">
        <v>4</v>
      </c>
      <c r="DI2202" s="10">
        <v>7</v>
      </c>
      <c r="DJ2202" s="10">
        <v>3</v>
      </c>
      <c r="DK2202" s="10">
        <v>5</v>
      </c>
      <c r="DL2202" s="10">
        <v>5</v>
      </c>
      <c r="DM2202" s="9" t="s">
        <v>154</v>
      </c>
      <c r="DN2202" s="10">
        <v>1985</v>
      </c>
      <c r="DO2202" s="9">
        <f t="shared" si="8"/>
        <v>36</v>
      </c>
      <c r="DP2202" s="9" t="s">
        <v>155</v>
      </c>
      <c r="DQ2202" s="9" t="s">
        <v>156</v>
      </c>
      <c r="DR2202" s="9" t="s">
        <v>157</v>
      </c>
      <c r="DS2202" s="9" t="s">
        <v>137</v>
      </c>
      <c r="DT2202" s="9" t="s">
        <v>657</v>
      </c>
      <c r="DU2202" s="9" t="s">
        <v>158</v>
      </c>
      <c r="DV2202" s="9" t="str">
        <f>VLOOKUP(DU2202,Metadata!$B$2:$C$7,2,FALSE)</f>
        <v>6+ years</v>
      </c>
    </row>
    <row r="2203" spans="1:126">
      <c r="A2203" s="13">
        <v>2202</v>
      </c>
      <c r="B2203" s="9" t="s">
        <v>135</v>
      </c>
      <c r="C2203" s="9" t="str">
        <f>VLOOKUP(B2203,Metadata!$M$2:$N$6,2,FALSE)</f>
        <v>Permanent Employee</v>
      </c>
      <c r="D2203" s="9" t="s">
        <v>159</v>
      </c>
      <c r="E2203" s="9" t="s">
        <v>137</v>
      </c>
      <c r="F2203" s="9" t="s">
        <v>138</v>
      </c>
      <c r="G2203" s="9" t="s">
        <v>160</v>
      </c>
      <c r="H2203" s="9" t="str">
        <f>IF(G2203="","",VLOOKUP(G2203,Metadata!$J$2:$K$22,2,FALSE))</f>
        <v>Centre</v>
      </c>
      <c r="I2203" s="9" t="s">
        <v>292</v>
      </c>
      <c r="J2203" s="9" t="str">
        <f>IF(I2203="","",VLOOKUP(I2203,Metadata!$P$2:$Q$43,2,FALSE))</f>
        <v>North America</v>
      </c>
      <c r="K2203" s="9" t="str">
        <f t="shared" si="0"/>
        <v>International</v>
      </c>
      <c r="L2203" s="9" t="s">
        <v>137</v>
      </c>
      <c r="M2203" s="9" t="str">
        <f>IF(L2203="","",VLOOKUP(L2203,Metadata!$J$2:$K$22,2,FALSE))</f>
        <v/>
      </c>
      <c r="N2203" s="9" t="s">
        <v>141</v>
      </c>
      <c r="O2203" s="9" t="s">
        <v>137</v>
      </c>
      <c r="P2203" s="9" t="s">
        <v>142</v>
      </c>
      <c r="Q2203" s="10" t="str">
        <f t="shared" si="1"/>
        <v>Full Office Job</v>
      </c>
      <c r="R2203" s="10">
        <v>6</v>
      </c>
      <c r="S2203" s="9" t="s">
        <v>192</v>
      </c>
      <c r="T2203" s="9" t="s">
        <v>137</v>
      </c>
      <c r="U2203" s="9" t="str">
        <f>IF(S2203&lt;&gt;"",S2203,IF(T2203&lt;&gt;"",VLOOKUP(T2203,Metadata!$S$2:$T$228,2,FALSE),""))</f>
        <v>Back-End Developer</v>
      </c>
      <c r="V2203" s="9" t="s">
        <v>256</v>
      </c>
      <c r="W2203" s="9" t="s">
        <v>137</v>
      </c>
      <c r="X2203" s="9" t="s">
        <v>242</v>
      </c>
      <c r="Y2203" s="9" t="s">
        <v>137</v>
      </c>
      <c r="Z2203" s="9" t="s">
        <v>146</v>
      </c>
      <c r="AA2203" s="9" t="s">
        <v>137</v>
      </c>
      <c r="AB2203" s="9" t="s">
        <v>137</v>
      </c>
      <c r="AC2203" s="9" t="s">
        <v>147</v>
      </c>
      <c r="AD2203" s="9" t="s">
        <v>148</v>
      </c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 t="s">
        <v>150</v>
      </c>
      <c r="BZ2203" s="9" t="s">
        <v>137</v>
      </c>
      <c r="CA2203" s="10"/>
      <c r="CB2203" s="10" t="str">
        <f t="shared" si="5"/>
        <v/>
      </c>
      <c r="CC2203" s="10"/>
      <c r="CD2203" s="9" t="str">
        <f t="shared" si="2"/>
        <v/>
      </c>
      <c r="CE2203" s="9" t="s">
        <v>168</v>
      </c>
      <c r="CF2203" s="9" t="s">
        <v>220</v>
      </c>
      <c r="CG2203" s="9">
        <f>IF(CF2203="","",VLOOKUP(CF2203,Metadata!$D$2:$H$20,2,FALSE))</f>
        <v>27500</v>
      </c>
      <c r="CH2203" s="9">
        <f>IF(CF2203="","",VLOOKUP(CF2203,Metadata!$D$2:$H$20,4,FALSE))</f>
        <v>25000</v>
      </c>
      <c r="CI2203" s="9">
        <f>IF(CF2203="","",VLOOKUP(CF2203,Metadata!$D$2:$H$20,5,FALSE))</f>
        <v>30000</v>
      </c>
      <c r="CJ2203" s="9">
        <f t="shared" si="3"/>
        <v>27500</v>
      </c>
      <c r="CK2203" s="9" t="s">
        <v>221</v>
      </c>
      <c r="CL2203" s="10">
        <v>6</v>
      </c>
      <c r="CM2203" s="10">
        <v>2</v>
      </c>
      <c r="CN2203" s="10">
        <v>6</v>
      </c>
      <c r="CO2203" s="10">
        <v>5</v>
      </c>
      <c r="CP2203" s="10">
        <v>4</v>
      </c>
      <c r="CQ2203" s="10">
        <v>5</v>
      </c>
      <c r="CR2203" s="10">
        <v>6</v>
      </c>
      <c r="CS2203" s="10">
        <v>6</v>
      </c>
      <c r="CT2203" s="10">
        <v>7</v>
      </c>
      <c r="CU2203" s="10">
        <v>5</v>
      </c>
      <c r="CV2203" s="10">
        <v>5</v>
      </c>
      <c r="CW2203" s="10">
        <v>3</v>
      </c>
      <c r="CX2203" s="10">
        <v>4</v>
      </c>
      <c r="CY2203" s="10">
        <v>5</v>
      </c>
      <c r="CZ2203" s="10">
        <v>5</v>
      </c>
      <c r="DA2203" s="10">
        <v>5</v>
      </c>
      <c r="DB2203" s="10">
        <v>1</v>
      </c>
      <c r="DC2203" s="10">
        <v>5</v>
      </c>
      <c r="DD2203" s="10">
        <v>1</v>
      </c>
      <c r="DE2203" s="10">
        <v>4</v>
      </c>
      <c r="DF2203" s="10">
        <v>3</v>
      </c>
      <c r="DG2203" s="10">
        <v>3</v>
      </c>
      <c r="DH2203" s="10">
        <v>3</v>
      </c>
      <c r="DI2203" s="10">
        <v>5</v>
      </c>
      <c r="DJ2203" s="10">
        <v>5</v>
      </c>
      <c r="DK2203" s="10">
        <v>3</v>
      </c>
      <c r="DL2203" s="10">
        <v>3</v>
      </c>
      <c r="DM2203" s="9" t="s">
        <v>154</v>
      </c>
      <c r="DN2203" s="10">
        <v>1995</v>
      </c>
      <c r="DO2203" s="9">
        <f t="shared" si="8"/>
        <v>26</v>
      </c>
      <c r="DP2203" s="9" t="s">
        <v>155</v>
      </c>
      <c r="DQ2203" s="9" t="s">
        <v>202</v>
      </c>
      <c r="DR2203" s="9" t="s">
        <v>157</v>
      </c>
      <c r="DS2203" s="9" t="s">
        <v>137</v>
      </c>
      <c r="DT2203" s="9" t="s">
        <v>657</v>
      </c>
      <c r="DU2203" s="9" t="s">
        <v>168</v>
      </c>
      <c r="DV2203" s="9" t="str">
        <f>VLOOKUP(DU2203,Metadata!$B$2:$C$7,2,FALSE)</f>
        <v>0 - 3 years</v>
      </c>
    </row>
    <row r="2204" spans="1:126">
      <c r="A2204" s="13">
        <v>2203</v>
      </c>
      <c r="B2204" s="9" t="s">
        <v>135</v>
      </c>
      <c r="C2204" s="9" t="str">
        <f>VLOOKUP(B2204,Metadata!$M$2:$N$6,2,FALSE)</f>
        <v>Permanent Employee</v>
      </c>
      <c r="D2204" s="9" t="s">
        <v>159</v>
      </c>
      <c r="E2204" s="9" t="s">
        <v>137</v>
      </c>
      <c r="F2204" s="9" t="s">
        <v>138</v>
      </c>
      <c r="G2204" s="9" t="s">
        <v>190</v>
      </c>
      <c r="H2204" s="9" t="str">
        <f>IF(G2204="","",VLOOKUP(G2204,Metadata!$J$2:$K$22,2,FALSE))</f>
        <v>North</v>
      </c>
      <c r="I2204" s="9" t="s">
        <v>311</v>
      </c>
      <c r="J2204" s="9" t="str">
        <f>IF(I2204="","",VLOOKUP(I2204,Metadata!$P$2:$Q$43,2,FALSE))</f>
        <v>Europe</v>
      </c>
      <c r="K2204" s="9" t="str">
        <f t="shared" si="0"/>
        <v>International</v>
      </c>
      <c r="L2204" s="9" t="s">
        <v>137</v>
      </c>
      <c r="M2204" s="9" t="str">
        <f>IF(L2204="","",VLOOKUP(L2204,Metadata!$J$2:$K$22,2,FALSE))</f>
        <v/>
      </c>
      <c r="N2204" s="9" t="s">
        <v>205</v>
      </c>
      <c r="O2204" s="9" t="s">
        <v>137</v>
      </c>
      <c r="P2204" s="9" t="s">
        <v>137</v>
      </c>
      <c r="Q2204" s="10" t="str">
        <f t="shared" si="1"/>
        <v>Full Office Job</v>
      </c>
      <c r="R2204" s="10">
        <v>5</v>
      </c>
      <c r="S2204" s="9" t="s">
        <v>260</v>
      </c>
      <c r="T2204" s="9" t="s">
        <v>137</v>
      </c>
      <c r="U2204" s="9" t="str">
        <f>IF(S2204&lt;&gt;"",S2204,IF(T2204&lt;&gt;"",VLOOKUP(T2204,Metadata!$S$2:$T$228,2,FALSE),""))</f>
        <v>DevOps Engineer</v>
      </c>
      <c r="V2204" s="9" t="s">
        <v>162</v>
      </c>
      <c r="W2204" s="9" t="s">
        <v>137</v>
      </c>
      <c r="X2204" s="9" t="s">
        <v>145</v>
      </c>
      <c r="Y2204" s="9" t="s">
        <v>137</v>
      </c>
      <c r="Z2204" s="9" t="s">
        <v>218</v>
      </c>
      <c r="AA2204" s="9" t="s">
        <v>137</v>
      </c>
      <c r="AB2204" s="9" t="s">
        <v>253</v>
      </c>
      <c r="AC2204" s="9"/>
      <c r="AD2204" s="9"/>
      <c r="AE2204" s="9"/>
      <c r="AF2204" s="9" t="s">
        <v>243</v>
      </c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 t="s">
        <v>764</v>
      </c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 t="s">
        <v>150</v>
      </c>
      <c r="BZ2204" s="9" t="s">
        <v>137</v>
      </c>
      <c r="CA2204" s="10"/>
      <c r="CB2204" s="10" t="str">
        <f t="shared" si="5"/>
        <v/>
      </c>
      <c r="CC2204" s="10"/>
      <c r="CD2204" s="9" t="str">
        <f t="shared" si="2"/>
        <v/>
      </c>
      <c r="CE2204" s="9" t="s">
        <v>168</v>
      </c>
      <c r="CF2204" s="9" t="s">
        <v>225</v>
      </c>
      <c r="CG2204" s="9">
        <f>IF(CF2204="","",VLOOKUP(CF2204,Metadata!$D$2:$H$20,2,FALSE))</f>
        <v>22500</v>
      </c>
      <c r="CH2204" s="9">
        <f>IF(CF2204="","",VLOOKUP(CF2204,Metadata!$D$2:$H$20,4,FALSE))</f>
        <v>20000</v>
      </c>
      <c r="CI2204" s="9">
        <f>IF(CF2204="","",VLOOKUP(CF2204,Metadata!$D$2:$H$20,5,FALSE))</f>
        <v>25000</v>
      </c>
      <c r="CJ2204" s="9">
        <f t="shared" si="3"/>
        <v>22500</v>
      </c>
      <c r="CK2204" s="9" t="s">
        <v>221</v>
      </c>
      <c r="CL2204" s="10">
        <v>2</v>
      </c>
      <c r="CM2204" s="10">
        <v>2</v>
      </c>
      <c r="CN2204" s="10">
        <v>6</v>
      </c>
      <c r="CO2204" s="10">
        <v>6</v>
      </c>
      <c r="CP2204" s="10">
        <v>6</v>
      </c>
      <c r="CQ2204" s="10">
        <v>7</v>
      </c>
      <c r="CR2204" s="10">
        <v>6</v>
      </c>
      <c r="CS2204" s="10">
        <v>6</v>
      </c>
      <c r="CT2204" s="10">
        <v>6</v>
      </c>
      <c r="CU2204" s="10">
        <v>4</v>
      </c>
      <c r="CV2204" s="10">
        <v>5</v>
      </c>
      <c r="CW2204" s="10">
        <v>7</v>
      </c>
      <c r="CX2204" s="10">
        <v>7</v>
      </c>
      <c r="CY2204" s="10">
        <v>7</v>
      </c>
      <c r="CZ2204" s="10">
        <v>7</v>
      </c>
      <c r="DA2204" s="10">
        <v>7</v>
      </c>
      <c r="DB2204" s="10">
        <v>7</v>
      </c>
      <c r="DC2204" s="10">
        <v>7</v>
      </c>
      <c r="DD2204" s="10">
        <v>6</v>
      </c>
      <c r="DE2204" s="10">
        <v>7</v>
      </c>
      <c r="DF2204" s="10">
        <v>7</v>
      </c>
      <c r="DG2204" s="10">
        <v>7</v>
      </c>
      <c r="DH2204" s="10">
        <v>6</v>
      </c>
      <c r="DI2204" s="10">
        <v>6</v>
      </c>
      <c r="DJ2204" s="10">
        <v>5</v>
      </c>
      <c r="DK2204" s="10">
        <v>6</v>
      </c>
      <c r="DL2204" s="10">
        <v>5</v>
      </c>
      <c r="DM2204" s="9" t="s">
        <v>154</v>
      </c>
      <c r="DN2204" s="10">
        <v>1990</v>
      </c>
      <c r="DO2204" s="9">
        <f t="shared" si="8"/>
        <v>31</v>
      </c>
      <c r="DP2204" s="9" t="s">
        <v>155</v>
      </c>
      <c r="DQ2204" s="9" t="s">
        <v>156</v>
      </c>
      <c r="DR2204" s="9" t="s">
        <v>157</v>
      </c>
      <c r="DS2204" s="9" t="s">
        <v>137</v>
      </c>
      <c r="DT2204" s="9" t="s">
        <v>657</v>
      </c>
      <c r="DU2204" s="9" t="s">
        <v>223</v>
      </c>
      <c r="DV2204" s="9" t="str">
        <f>VLOOKUP(DU2204,Metadata!$B$2:$C$7,2,FALSE)</f>
        <v>3 - 6 years</v>
      </c>
    </row>
    <row r="2205" spans="1:126">
      <c r="A2205" s="13">
        <v>2204</v>
      </c>
      <c r="B2205" s="9" t="s">
        <v>135</v>
      </c>
      <c r="C2205" s="9" t="str">
        <f>VLOOKUP(B2205,Metadata!$M$2:$N$6,2,FALSE)</f>
        <v>Permanent Employee</v>
      </c>
      <c r="D2205" s="9" t="s">
        <v>159</v>
      </c>
      <c r="E2205" s="9" t="s">
        <v>137</v>
      </c>
      <c r="F2205" s="9" t="s">
        <v>138</v>
      </c>
      <c r="G2205" s="9" t="s">
        <v>140</v>
      </c>
      <c r="H2205" s="9" t="str">
        <f>IF(G2205="","",VLOOKUP(G2205,Metadata!$J$2:$K$22,2,FALSE))</f>
        <v>Lisbon Metropolitan Area</v>
      </c>
      <c r="I2205" s="9" t="s">
        <v>228</v>
      </c>
      <c r="J2205" s="9" t="str">
        <f>IF(I2205="","",VLOOKUP(I2205,Metadata!$P$2:$Q$43,2,FALSE))</f>
        <v>Europe</v>
      </c>
      <c r="K2205" s="9" t="str">
        <f t="shared" si="0"/>
        <v>International</v>
      </c>
      <c r="L2205" s="9" t="s">
        <v>137</v>
      </c>
      <c r="M2205" s="9" t="str">
        <f>IF(L2205="","",VLOOKUP(L2205,Metadata!$J$2:$K$22,2,FALSE))</f>
        <v/>
      </c>
      <c r="N2205" s="9" t="s">
        <v>141</v>
      </c>
      <c r="O2205" s="9" t="s">
        <v>137</v>
      </c>
      <c r="P2205" s="9" t="s">
        <v>191</v>
      </c>
      <c r="Q2205" s="10" t="str">
        <f t="shared" si="1"/>
        <v>Remote Job (full or flexible)</v>
      </c>
      <c r="R2205" s="10">
        <v>6</v>
      </c>
      <c r="S2205" s="9" t="s">
        <v>137</v>
      </c>
      <c r="T2205" s="9" t="s">
        <v>390</v>
      </c>
      <c r="U2205" s="9" t="str">
        <f>IF(S2205&lt;&gt;"",S2205,IF(T2205&lt;&gt;"",VLOOKUP(T2205,Metadata!$S$2:$T$228,2,FALSE),""))</f>
        <v>Technical Team Leader</v>
      </c>
      <c r="V2205" s="9" t="s">
        <v>256</v>
      </c>
      <c r="W2205" s="9" t="s">
        <v>137</v>
      </c>
      <c r="X2205" s="9" t="s">
        <v>242</v>
      </c>
      <c r="Y2205" s="9" t="s">
        <v>137</v>
      </c>
      <c r="Z2205" s="9" t="s">
        <v>184</v>
      </c>
      <c r="AA2205" s="9" t="s">
        <v>165</v>
      </c>
      <c r="AB2205" s="9" t="s">
        <v>137</v>
      </c>
      <c r="AC2205" s="9"/>
      <c r="AD2205" s="9"/>
      <c r="AE2205" s="9"/>
      <c r="AF2205" s="9"/>
      <c r="AG2205" s="9"/>
      <c r="AH2205" s="9"/>
      <c r="AI2205" s="9"/>
      <c r="AJ2205" s="9"/>
      <c r="AK2205" s="9" t="s">
        <v>302</v>
      </c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 t="s">
        <v>339</v>
      </c>
      <c r="BD2205" s="9"/>
      <c r="BE2205" s="9"/>
      <c r="BF2205" s="9"/>
      <c r="BG2205" s="9"/>
      <c r="BH2205" s="9"/>
      <c r="BI2205" s="9"/>
      <c r="BJ2205" s="9"/>
      <c r="BK2205" s="9"/>
      <c r="BL2205" s="9"/>
      <c r="BM2205" s="9" t="s">
        <v>303</v>
      </c>
      <c r="BN2205" s="9" t="s">
        <v>186</v>
      </c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10"/>
      <c r="CB2205" s="10" t="str">
        <f t="shared" si="5"/>
        <v/>
      </c>
      <c r="CC2205" s="10"/>
      <c r="CD2205" s="9" t="str">
        <f t="shared" si="2"/>
        <v/>
      </c>
      <c r="CE2205" s="9" t="s">
        <v>232</v>
      </c>
      <c r="CF2205" s="9" t="s">
        <v>378</v>
      </c>
      <c r="CG2205" s="9">
        <f>IF(CF2205="","",VLOOKUP(CF2205,Metadata!$D$2:$H$20,2,FALSE))</f>
        <v>97500</v>
      </c>
      <c r="CH2205" s="9">
        <f>IF(CF2205="","",VLOOKUP(CF2205,Metadata!$D$2:$H$20,4,FALSE))</f>
        <v>95000</v>
      </c>
      <c r="CI2205" s="9">
        <f>IF(CF2205="","",VLOOKUP(CF2205,Metadata!$D$2:$H$20,5,FALSE))</f>
        <v>100000</v>
      </c>
      <c r="CJ2205" s="9">
        <f t="shared" si="3"/>
        <v>97500</v>
      </c>
      <c r="CK2205" s="9" t="s">
        <v>201</v>
      </c>
      <c r="CL2205" s="10">
        <v>3</v>
      </c>
      <c r="CM2205" s="10">
        <v>3</v>
      </c>
      <c r="CN2205" s="10">
        <v>5</v>
      </c>
      <c r="CO2205" s="10">
        <v>6</v>
      </c>
      <c r="CP2205" s="10">
        <v>4</v>
      </c>
      <c r="CQ2205" s="10">
        <v>5</v>
      </c>
      <c r="CR2205" s="10">
        <v>5</v>
      </c>
      <c r="CS2205" s="10">
        <v>5</v>
      </c>
      <c r="CT2205" s="10">
        <v>6</v>
      </c>
      <c r="CU2205" s="10">
        <v>6</v>
      </c>
      <c r="CV2205" s="10">
        <v>5</v>
      </c>
      <c r="CW2205" s="10">
        <v>3</v>
      </c>
      <c r="CX2205" s="10">
        <v>7</v>
      </c>
      <c r="CY2205" s="10">
        <v>4</v>
      </c>
      <c r="CZ2205" s="10">
        <v>6</v>
      </c>
      <c r="DA2205" s="10">
        <v>1</v>
      </c>
      <c r="DB2205" s="10">
        <v>1</v>
      </c>
      <c r="DC2205" s="10">
        <v>5</v>
      </c>
      <c r="DD2205" s="10">
        <v>2</v>
      </c>
      <c r="DE2205" s="10">
        <v>7</v>
      </c>
      <c r="DF2205" s="10">
        <v>5</v>
      </c>
      <c r="DG2205" s="10">
        <v>3</v>
      </c>
      <c r="DH2205" s="10">
        <v>5</v>
      </c>
      <c r="DI2205" s="10">
        <v>6</v>
      </c>
      <c r="DJ2205" s="10">
        <v>4</v>
      </c>
      <c r="DK2205" s="10">
        <v>4</v>
      </c>
      <c r="DL2205" s="10">
        <v>2</v>
      </c>
      <c r="DM2205" s="9" t="s">
        <v>154</v>
      </c>
      <c r="DN2205" s="10">
        <v>1987</v>
      </c>
      <c r="DO2205" s="9">
        <f t="shared" si="8"/>
        <v>34</v>
      </c>
      <c r="DP2205" s="9" t="s">
        <v>287</v>
      </c>
      <c r="DQ2205" s="9" t="s">
        <v>156</v>
      </c>
      <c r="DR2205" s="9" t="s">
        <v>157</v>
      </c>
      <c r="DS2205" s="9" t="s">
        <v>137</v>
      </c>
      <c r="DT2205" s="9" t="s">
        <v>657</v>
      </c>
      <c r="DU2205" s="9" t="s">
        <v>158</v>
      </c>
      <c r="DV2205" s="9" t="str">
        <f>VLOOKUP(DU2205,Metadata!$B$2:$C$7,2,FALSE)</f>
        <v>6+ years</v>
      </c>
    </row>
    <row r="2206" spans="1:126">
      <c r="A2206" s="13">
        <v>2205</v>
      </c>
      <c r="B2206" s="9" t="s">
        <v>135</v>
      </c>
      <c r="C2206" s="9" t="str">
        <f>VLOOKUP(B2206,Metadata!$M$2:$N$6,2,FALSE)</f>
        <v>Permanent Employee</v>
      </c>
      <c r="D2206" s="9" t="s">
        <v>159</v>
      </c>
      <c r="E2206" s="9" t="s">
        <v>137</v>
      </c>
      <c r="F2206" s="9" t="s">
        <v>138</v>
      </c>
      <c r="G2206" s="9" t="s">
        <v>140</v>
      </c>
      <c r="H2206" s="9" t="str">
        <f>IF(G2206="","",VLOOKUP(G2206,Metadata!$J$2:$K$22,2,FALSE))</f>
        <v>Lisbon Metropolitan Area</v>
      </c>
      <c r="I2206" s="9" t="s">
        <v>138</v>
      </c>
      <c r="J2206" s="9" t="str">
        <f>IF(I2206="","",VLOOKUP(I2206,Metadata!$P$2:$Q$43,2,FALSE))</f>
        <v>Europe</v>
      </c>
      <c r="K2206" s="9" t="str">
        <f t="shared" si="0"/>
        <v>Portugal</v>
      </c>
      <c r="L2206" s="9" t="s">
        <v>140</v>
      </c>
      <c r="M2206" s="9" t="str">
        <f>IF(L2206="","",VLOOKUP(L2206,Metadata!$J$2:$K$22,2,FALSE))</f>
        <v>Lisbon Metropolitan Area</v>
      </c>
      <c r="N2206" s="9" t="s">
        <v>141</v>
      </c>
      <c r="O2206" s="9" t="s">
        <v>137</v>
      </c>
      <c r="P2206" s="9" t="s">
        <v>142</v>
      </c>
      <c r="Q2206" s="10" t="str">
        <f t="shared" si="1"/>
        <v>Full Office Job</v>
      </c>
      <c r="R2206" s="10">
        <v>5</v>
      </c>
      <c r="S2206" s="9" t="s">
        <v>183</v>
      </c>
      <c r="T2206" s="9" t="s">
        <v>137</v>
      </c>
      <c r="U2206" s="9" t="str">
        <f>IF(S2206&lt;&gt;"",S2206,IF(T2206&lt;&gt;"",VLOOKUP(T2206,Metadata!$S$2:$T$228,2,FALSE),""))</f>
        <v>Product Owner/Product Manager</v>
      </c>
      <c r="V2206" s="9" t="s">
        <v>279</v>
      </c>
      <c r="W2206" s="9" t="s">
        <v>137</v>
      </c>
      <c r="X2206" s="9" t="s">
        <v>145</v>
      </c>
      <c r="Y2206" s="9" t="s">
        <v>137</v>
      </c>
      <c r="Z2206" s="9" t="s">
        <v>218</v>
      </c>
      <c r="AA2206" s="9" t="s">
        <v>137</v>
      </c>
      <c r="AB2206" s="9" t="s">
        <v>137</v>
      </c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 t="s">
        <v>150</v>
      </c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 t="s">
        <v>150</v>
      </c>
      <c r="BZ2206" s="9" t="s">
        <v>137</v>
      </c>
      <c r="CA2206" s="10"/>
      <c r="CB2206" s="10" t="str">
        <f t="shared" si="5"/>
        <v/>
      </c>
      <c r="CC2206" s="10"/>
      <c r="CD2206" s="9" t="str">
        <f t="shared" si="2"/>
        <v/>
      </c>
      <c r="CE2206" s="9" t="s">
        <v>151</v>
      </c>
      <c r="CF2206" s="9" t="s">
        <v>225</v>
      </c>
      <c r="CG2206" s="9">
        <f>IF(CF2206="","",VLOOKUP(CF2206,Metadata!$D$2:$H$20,2,FALSE))</f>
        <v>22500</v>
      </c>
      <c r="CH2206" s="9">
        <f>IF(CF2206="","",VLOOKUP(CF2206,Metadata!$D$2:$H$20,4,FALSE))</f>
        <v>20000</v>
      </c>
      <c r="CI2206" s="9">
        <f>IF(CF2206="","",VLOOKUP(CF2206,Metadata!$D$2:$H$20,5,FALSE))</f>
        <v>25000</v>
      </c>
      <c r="CJ2206" s="9">
        <f t="shared" si="3"/>
        <v>22500</v>
      </c>
      <c r="CK2206" s="9" t="s">
        <v>153</v>
      </c>
      <c r="CL2206" s="10">
        <v>4</v>
      </c>
      <c r="CM2206" s="10">
        <v>1</v>
      </c>
      <c r="CN2206" s="10">
        <v>6</v>
      </c>
      <c r="CO2206" s="10">
        <v>6</v>
      </c>
      <c r="CP2206" s="10">
        <v>5</v>
      </c>
      <c r="CQ2206" s="10">
        <v>6</v>
      </c>
      <c r="CR2206" s="10">
        <v>6</v>
      </c>
      <c r="CS2206" s="10">
        <v>6</v>
      </c>
      <c r="CT2206" s="10">
        <v>7</v>
      </c>
      <c r="CU2206" s="10">
        <v>2</v>
      </c>
      <c r="CV2206" s="10">
        <v>4</v>
      </c>
      <c r="CW2206" s="10">
        <v>1</v>
      </c>
      <c r="CX2206" s="10">
        <v>6</v>
      </c>
      <c r="CY2206" s="10">
        <v>6</v>
      </c>
      <c r="CZ2206" s="10">
        <v>7</v>
      </c>
      <c r="DA2206" s="10">
        <v>6</v>
      </c>
      <c r="DB2206" s="10">
        <v>5</v>
      </c>
      <c r="DC2206" s="10">
        <v>7</v>
      </c>
      <c r="DD2206" s="10">
        <v>2</v>
      </c>
      <c r="DE2206" s="10">
        <v>6</v>
      </c>
      <c r="DF2206" s="10">
        <v>6</v>
      </c>
      <c r="DG2206" s="10">
        <v>5</v>
      </c>
      <c r="DH2206" s="10">
        <v>2</v>
      </c>
      <c r="DI2206" s="10">
        <v>7</v>
      </c>
      <c r="DJ2206" s="10">
        <v>2</v>
      </c>
      <c r="DK2206" s="10">
        <v>6</v>
      </c>
      <c r="DL2206" s="10">
        <v>4</v>
      </c>
      <c r="DM2206" s="9" t="s">
        <v>154</v>
      </c>
      <c r="DN2206" s="10">
        <v>1977</v>
      </c>
      <c r="DO2206" s="9">
        <f t="shared" si="8"/>
        <v>44</v>
      </c>
      <c r="DP2206" s="9" t="s">
        <v>155</v>
      </c>
      <c r="DQ2206" s="9" t="s">
        <v>156</v>
      </c>
      <c r="DR2206" s="9" t="s">
        <v>170</v>
      </c>
      <c r="DS2206" s="9" t="s">
        <v>137</v>
      </c>
      <c r="DT2206" s="9" t="s">
        <v>657</v>
      </c>
      <c r="DU2206" s="9" t="s">
        <v>158</v>
      </c>
      <c r="DV2206" s="9" t="str">
        <f>VLOOKUP(DU2206,Metadata!$B$2:$C$7,2,FALSE)</f>
        <v>6+ years</v>
      </c>
    </row>
    <row r="2207" spans="1:126">
      <c r="A2207" s="13">
        <v>2206</v>
      </c>
      <c r="B2207" s="9" t="s">
        <v>135</v>
      </c>
      <c r="C2207" s="9" t="str">
        <f>VLOOKUP(B2207,Metadata!$M$2:$N$6,2,FALSE)</f>
        <v>Permanent Employee</v>
      </c>
      <c r="D2207" s="9" t="s">
        <v>159</v>
      </c>
      <c r="E2207" s="9" t="s">
        <v>137</v>
      </c>
      <c r="F2207" s="9" t="s">
        <v>138</v>
      </c>
      <c r="G2207" s="9" t="s">
        <v>140</v>
      </c>
      <c r="H2207" s="9" t="str">
        <f>IF(G2207="","",VLOOKUP(G2207,Metadata!$J$2:$K$22,2,FALSE))</f>
        <v>Lisbon Metropolitan Area</v>
      </c>
      <c r="I2207" s="9" t="s">
        <v>311</v>
      </c>
      <c r="J2207" s="9" t="str">
        <f>IF(I2207="","",VLOOKUP(I2207,Metadata!$P$2:$Q$43,2,FALSE))</f>
        <v>Europe</v>
      </c>
      <c r="K2207" s="9" t="str">
        <f t="shared" si="0"/>
        <v>International</v>
      </c>
      <c r="L2207" s="9" t="s">
        <v>137</v>
      </c>
      <c r="M2207" s="9" t="str">
        <f>IF(L2207="","",VLOOKUP(L2207,Metadata!$J$2:$K$22,2,FALSE))</f>
        <v/>
      </c>
      <c r="N2207" s="9" t="s">
        <v>141</v>
      </c>
      <c r="O2207" s="9" t="s">
        <v>137</v>
      </c>
      <c r="P2207" s="9" t="s">
        <v>142</v>
      </c>
      <c r="Q2207" s="10" t="str">
        <f t="shared" si="1"/>
        <v>Full Office Job</v>
      </c>
      <c r="R2207" s="10">
        <v>4</v>
      </c>
      <c r="S2207" s="9" t="s">
        <v>229</v>
      </c>
      <c r="T2207" s="9" t="s">
        <v>137</v>
      </c>
      <c r="U2207" s="9" t="str">
        <f>IF(S2207&lt;&gt;"",S2207,IF(T2207&lt;&gt;"",VLOOKUP(T2207,Metadata!$S$2:$T$228,2,FALSE),""))</f>
        <v>Project Manager</v>
      </c>
      <c r="V2207" s="9" t="s">
        <v>276</v>
      </c>
      <c r="W2207" s="9" t="s">
        <v>137</v>
      </c>
      <c r="X2207" s="9" t="s">
        <v>145</v>
      </c>
      <c r="Y2207" s="9" t="s">
        <v>137</v>
      </c>
      <c r="Z2207" s="9" t="s">
        <v>146</v>
      </c>
      <c r="AA2207" s="9" t="s">
        <v>165</v>
      </c>
      <c r="AB2207" s="9" t="s">
        <v>137</v>
      </c>
      <c r="AC2207" s="9" t="s">
        <v>147</v>
      </c>
      <c r="AD2207" s="9"/>
      <c r="AE2207" s="9" t="s">
        <v>194</v>
      </c>
      <c r="AF2207" s="9" t="s">
        <v>243</v>
      </c>
      <c r="AG2207" s="9" t="s">
        <v>166</v>
      </c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 t="s">
        <v>411</v>
      </c>
      <c r="AT2207" s="9"/>
      <c r="AU2207" s="9"/>
      <c r="AV2207" s="9"/>
      <c r="AW2207" s="9"/>
      <c r="AX2207" s="9"/>
      <c r="AY2207" s="9"/>
      <c r="AZ2207" s="9"/>
      <c r="BA2207" s="9" t="s">
        <v>178</v>
      </c>
      <c r="BB2207" s="9"/>
      <c r="BC2207" s="9"/>
      <c r="BD2207" s="9"/>
      <c r="BE2207" s="9"/>
      <c r="BF2207" s="9"/>
      <c r="BG2207" s="9"/>
      <c r="BH2207" s="9"/>
      <c r="BI2207" s="9"/>
      <c r="BJ2207" s="9"/>
      <c r="BK2207" s="9" t="s">
        <v>198</v>
      </c>
      <c r="BL2207" s="9" t="s">
        <v>199</v>
      </c>
      <c r="BM2207" s="9"/>
      <c r="BN2207" s="9" t="s">
        <v>186</v>
      </c>
      <c r="BO2207" s="9"/>
      <c r="BP2207" s="9"/>
      <c r="BQ2207" s="9" t="s">
        <v>219</v>
      </c>
      <c r="BR2207" s="9"/>
      <c r="BS2207" s="9"/>
      <c r="BT2207" s="9"/>
      <c r="BU2207" s="9"/>
      <c r="BV2207" s="9"/>
      <c r="BW2207" s="9"/>
      <c r="BX2207" s="9"/>
      <c r="BY2207" s="9"/>
      <c r="BZ2207" s="9"/>
      <c r="CA2207" s="10"/>
      <c r="CB2207" s="10" t="str">
        <f t="shared" si="5"/>
        <v/>
      </c>
      <c r="CC2207" s="10"/>
      <c r="CD2207" s="9" t="str">
        <f t="shared" si="2"/>
        <v/>
      </c>
      <c r="CE2207" s="9" t="s">
        <v>168</v>
      </c>
      <c r="CF2207" s="9" t="s">
        <v>378</v>
      </c>
      <c r="CG2207" s="9">
        <f>IF(CF2207="","",VLOOKUP(CF2207,Metadata!$D$2:$H$20,2,FALSE))</f>
        <v>97500</v>
      </c>
      <c r="CH2207" s="9">
        <f>IF(CF2207="","",VLOOKUP(CF2207,Metadata!$D$2:$H$20,4,FALSE))</f>
        <v>95000</v>
      </c>
      <c r="CI2207" s="9">
        <f>IF(CF2207="","",VLOOKUP(CF2207,Metadata!$D$2:$H$20,5,FALSE))</f>
        <v>100000</v>
      </c>
      <c r="CJ2207" s="9">
        <f t="shared" si="3"/>
        <v>97500</v>
      </c>
      <c r="CK2207" s="9" t="s">
        <v>153</v>
      </c>
      <c r="CL2207" s="10">
        <v>6</v>
      </c>
      <c r="CM2207" s="10">
        <v>1</v>
      </c>
      <c r="CN2207" s="10">
        <v>6</v>
      </c>
      <c r="CO2207" s="10">
        <v>5</v>
      </c>
      <c r="CP2207" s="10">
        <v>5</v>
      </c>
      <c r="CQ2207" s="10">
        <v>7</v>
      </c>
      <c r="CR2207" s="10">
        <v>4</v>
      </c>
      <c r="CS2207" s="10">
        <v>6</v>
      </c>
      <c r="CT2207" s="10">
        <v>7</v>
      </c>
      <c r="CU2207" s="10">
        <v>7</v>
      </c>
      <c r="CV2207" s="10">
        <v>7</v>
      </c>
      <c r="CW2207" s="10">
        <v>4</v>
      </c>
      <c r="CX2207" s="10">
        <v>6</v>
      </c>
      <c r="CY2207" s="10">
        <v>5</v>
      </c>
      <c r="CZ2207" s="10">
        <v>6</v>
      </c>
      <c r="DA2207" s="10">
        <v>4</v>
      </c>
      <c r="DB2207" s="10">
        <v>5</v>
      </c>
      <c r="DC2207" s="10">
        <v>7</v>
      </c>
      <c r="DD2207" s="10">
        <v>4</v>
      </c>
      <c r="DE2207" s="10">
        <v>6</v>
      </c>
      <c r="DF2207" s="10">
        <v>7</v>
      </c>
      <c r="DG2207" s="10">
        <v>5</v>
      </c>
      <c r="DH2207" s="10">
        <v>4</v>
      </c>
      <c r="DI2207" s="10">
        <v>4</v>
      </c>
      <c r="DJ2207" s="10">
        <v>3</v>
      </c>
      <c r="DK2207" s="10">
        <v>6</v>
      </c>
      <c r="DL2207" s="10">
        <v>6</v>
      </c>
      <c r="DM2207" s="9" t="s">
        <v>154</v>
      </c>
      <c r="DN2207" s="10">
        <v>1970</v>
      </c>
      <c r="DO2207" s="9">
        <f t="shared" si="8"/>
        <v>51</v>
      </c>
      <c r="DP2207" s="9" t="s">
        <v>155</v>
      </c>
      <c r="DQ2207" s="9" t="s">
        <v>156</v>
      </c>
      <c r="DR2207" s="9" t="s">
        <v>157</v>
      </c>
      <c r="DS2207" s="9" t="s">
        <v>137</v>
      </c>
      <c r="DT2207" s="9" t="s">
        <v>657</v>
      </c>
      <c r="DU2207" s="9" t="s">
        <v>158</v>
      </c>
      <c r="DV2207" s="9" t="str">
        <f>VLOOKUP(DU2207,Metadata!$B$2:$C$7,2,FALSE)</f>
        <v>6+ years</v>
      </c>
    </row>
    <row r="2208" spans="1:126">
      <c r="A2208" s="13">
        <v>2207</v>
      </c>
      <c r="B2208" s="9" t="s">
        <v>135</v>
      </c>
      <c r="C2208" s="9" t="str">
        <f>VLOOKUP(B2208,Metadata!$M$2:$N$6,2,FALSE)</f>
        <v>Permanent Employee</v>
      </c>
      <c r="D2208" s="9" t="s">
        <v>136</v>
      </c>
      <c r="E2208" s="9" t="s">
        <v>137</v>
      </c>
      <c r="F2208" s="9" t="s">
        <v>138</v>
      </c>
      <c r="G2208" s="9" t="s">
        <v>265</v>
      </c>
      <c r="H2208" s="9" t="str">
        <f>IF(G2208="","",VLOOKUP(G2208,Metadata!$J$2:$K$22,2,FALSE))</f>
        <v>Azores and Madeira</v>
      </c>
      <c r="I2208" s="9" t="s">
        <v>416</v>
      </c>
      <c r="J2208" s="9" t="str">
        <f>IF(I2208="","",VLOOKUP(I2208,Metadata!$P$2:$Q$43,2,FALSE))</f>
        <v>Europe</v>
      </c>
      <c r="K2208" s="9" t="str">
        <f t="shared" si="0"/>
        <v>International</v>
      </c>
      <c r="L2208" s="9" t="s">
        <v>137</v>
      </c>
      <c r="M2208" s="9" t="str">
        <f>IF(L2208="","",VLOOKUP(L2208,Metadata!$J$2:$K$22,2,FALSE))</f>
        <v/>
      </c>
      <c r="N2208" s="9" t="s">
        <v>214</v>
      </c>
      <c r="O2208" s="9" t="s">
        <v>239</v>
      </c>
      <c r="P2208" s="9" t="s">
        <v>191</v>
      </c>
      <c r="Q2208" s="10" t="str">
        <f t="shared" si="1"/>
        <v>Remote Job (full or flexible)</v>
      </c>
      <c r="R2208" s="10">
        <v>5</v>
      </c>
      <c r="S2208" s="9" t="s">
        <v>161</v>
      </c>
      <c r="T2208" s="9" t="s">
        <v>137</v>
      </c>
      <c r="U2208" s="9" t="str">
        <f>IF(S2208&lt;&gt;"",S2208,IF(T2208&lt;&gt;"",VLOOKUP(T2208,Metadata!$S$2:$T$228,2,FALSE),""))</f>
        <v>Full-Stack Developer</v>
      </c>
      <c r="V2208" s="9" t="s">
        <v>174</v>
      </c>
      <c r="W2208" s="9" t="s">
        <v>137</v>
      </c>
      <c r="X2208" s="9" t="s">
        <v>163</v>
      </c>
      <c r="Y2208" s="9" t="s">
        <v>137</v>
      </c>
      <c r="Z2208" s="9" t="s">
        <v>262</v>
      </c>
      <c r="AA2208" s="9" t="s">
        <v>165</v>
      </c>
      <c r="AB2208" s="9" t="s">
        <v>253</v>
      </c>
      <c r="AC2208" s="9" t="s">
        <v>147</v>
      </c>
      <c r="AD2208" s="9"/>
      <c r="AE2208" s="9"/>
      <c r="AF2208" s="9"/>
      <c r="AG2208" s="9" t="s">
        <v>166</v>
      </c>
      <c r="AH2208" s="9"/>
      <c r="AI2208" s="9"/>
      <c r="AJ2208" s="9" t="s">
        <v>185</v>
      </c>
      <c r="AK2208" s="9" t="s">
        <v>302</v>
      </c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 t="s">
        <v>178</v>
      </c>
      <c r="BB2208" s="9"/>
      <c r="BC2208" s="9"/>
      <c r="BD2208" s="9"/>
      <c r="BE2208" s="9"/>
      <c r="BF2208" s="9"/>
      <c r="BG2208" s="9"/>
      <c r="BH2208" s="9"/>
      <c r="BI2208" s="9"/>
      <c r="BJ2208" s="9" t="s">
        <v>167</v>
      </c>
      <c r="BK2208" s="9"/>
      <c r="BL2208" s="9" t="s">
        <v>199</v>
      </c>
      <c r="BM2208" s="9" t="s">
        <v>303</v>
      </c>
      <c r="BN2208" s="9" t="s">
        <v>186</v>
      </c>
      <c r="BO2208" s="9"/>
      <c r="BP2208" s="9"/>
      <c r="BQ2208" s="9"/>
      <c r="BR2208" s="9"/>
      <c r="BS2208" s="9" t="s">
        <v>200</v>
      </c>
      <c r="BT2208" s="9"/>
      <c r="BU2208" s="9"/>
      <c r="BV2208" s="9"/>
      <c r="BW2208" s="9"/>
      <c r="BX2208" s="9"/>
      <c r="BY2208" s="9"/>
      <c r="BZ2208" s="9"/>
      <c r="CA2208" s="10"/>
      <c r="CB2208" s="10" t="str">
        <f t="shared" si="5"/>
        <v/>
      </c>
      <c r="CC2208" s="10"/>
      <c r="CD2208" s="9" t="str">
        <f t="shared" si="2"/>
        <v/>
      </c>
      <c r="CE2208" s="9" t="s">
        <v>151</v>
      </c>
      <c r="CF2208" s="9" t="s">
        <v>225</v>
      </c>
      <c r="CG2208" s="9">
        <f>IF(CF2208="","",VLOOKUP(CF2208,Metadata!$D$2:$H$20,2,FALSE))</f>
        <v>22500</v>
      </c>
      <c r="CH2208" s="9">
        <f>IF(CF2208="","",VLOOKUP(CF2208,Metadata!$D$2:$H$20,4,FALSE))</f>
        <v>20000</v>
      </c>
      <c r="CI2208" s="9">
        <f>IF(CF2208="","",VLOOKUP(CF2208,Metadata!$D$2:$H$20,5,FALSE))</f>
        <v>25000</v>
      </c>
      <c r="CJ2208" s="9">
        <f t="shared" si="3"/>
        <v>22500</v>
      </c>
      <c r="CK2208" s="9" t="s">
        <v>153</v>
      </c>
      <c r="CL2208" s="10">
        <v>5</v>
      </c>
      <c r="CM2208" s="10">
        <v>3</v>
      </c>
      <c r="CN2208" s="10">
        <v>6</v>
      </c>
      <c r="CO2208" s="10">
        <v>6</v>
      </c>
      <c r="CP2208" s="10">
        <v>6</v>
      </c>
      <c r="CQ2208" s="10">
        <v>6</v>
      </c>
      <c r="CR2208" s="10">
        <v>4</v>
      </c>
      <c r="CS2208" s="10">
        <v>6</v>
      </c>
      <c r="CT2208" s="10">
        <v>6</v>
      </c>
      <c r="CU2208" s="10">
        <v>5</v>
      </c>
      <c r="CV2208" s="10">
        <v>6</v>
      </c>
      <c r="CW2208" s="10">
        <v>4</v>
      </c>
      <c r="CX2208" s="10">
        <v>6</v>
      </c>
      <c r="CY2208" s="10">
        <v>6</v>
      </c>
      <c r="CZ2208" s="10">
        <v>6</v>
      </c>
      <c r="DA2208" s="10">
        <v>7</v>
      </c>
      <c r="DB2208" s="10">
        <v>1</v>
      </c>
      <c r="DC2208" s="10">
        <v>4</v>
      </c>
      <c r="DD2208" s="10">
        <v>1</v>
      </c>
      <c r="DE2208" s="10">
        <v>7</v>
      </c>
      <c r="DF2208" s="10">
        <v>5</v>
      </c>
      <c r="DG2208" s="10">
        <v>5</v>
      </c>
      <c r="DH2208" s="10">
        <v>4</v>
      </c>
      <c r="DI2208" s="10">
        <v>4</v>
      </c>
      <c r="DJ2208" s="10">
        <v>5</v>
      </c>
      <c r="DK2208" s="10">
        <v>5</v>
      </c>
      <c r="DL2208" s="10">
        <v>4</v>
      </c>
      <c r="DM2208" s="9" t="s">
        <v>154</v>
      </c>
      <c r="DN2208" s="10">
        <v>1991</v>
      </c>
      <c r="DO2208" s="9">
        <f t="shared" si="8"/>
        <v>30</v>
      </c>
      <c r="DP2208" s="9" t="s">
        <v>222</v>
      </c>
      <c r="DQ2208" s="9" t="s">
        <v>202</v>
      </c>
      <c r="DR2208" s="9" t="s">
        <v>157</v>
      </c>
      <c r="DS2208" s="9" t="s">
        <v>137</v>
      </c>
      <c r="DT2208" s="9" t="s">
        <v>657</v>
      </c>
      <c r="DU2208" s="9" t="s">
        <v>203</v>
      </c>
      <c r="DV2208" s="9" t="str">
        <f>VLOOKUP(DU2208,Metadata!$B$2:$C$7,2,FALSE)</f>
        <v>6+ years</v>
      </c>
    </row>
    <row r="2209" spans="1:126">
      <c r="A2209" s="13">
        <v>2208</v>
      </c>
      <c r="B2209" s="9" t="s">
        <v>135</v>
      </c>
      <c r="C2209" s="9" t="str">
        <f>VLOOKUP(B2209,Metadata!$M$2:$N$6,2,FALSE)</f>
        <v>Permanent Employee</v>
      </c>
      <c r="D2209" s="9" t="s">
        <v>159</v>
      </c>
      <c r="E2209" s="9" t="s">
        <v>137</v>
      </c>
      <c r="F2209" s="9" t="s">
        <v>138</v>
      </c>
      <c r="G2209" s="9" t="s">
        <v>160</v>
      </c>
      <c r="H2209" s="9" t="str">
        <f>IF(G2209="","",VLOOKUP(G2209,Metadata!$J$2:$K$22,2,FALSE))</f>
        <v>Centre</v>
      </c>
      <c r="I2209" s="9" t="s">
        <v>138</v>
      </c>
      <c r="J2209" s="9" t="str">
        <f>IF(I2209="","",VLOOKUP(I2209,Metadata!$P$2:$Q$43,2,FALSE))</f>
        <v>Europe</v>
      </c>
      <c r="K2209" s="9" t="str">
        <f t="shared" si="0"/>
        <v>Portugal</v>
      </c>
      <c r="L2209" s="9" t="s">
        <v>160</v>
      </c>
      <c r="M2209" s="9" t="str">
        <f>IF(L2209="","",VLOOKUP(L2209,Metadata!$J$2:$K$22,2,FALSE))</f>
        <v>Centre</v>
      </c>
      <c r="N2209" s="9" t="s">
        <v>214</v>
      </c>
      <c r="O2209" s="9" t="s">
        <v>136</v>
      </c>
      <c r="P2209" s="9" t="s">
        <v>191</v>
      </c>
      <c r="Q2209" s="10" t="str">
        <f t="shared" si="1"/>
        <v>Remote Job (full or flexible)</v>
      </c>
      <c r="R2209" s="10">
        <v>4</v>
      </c>
      <c r="S2209" s="9" t="s">
        <v>183</v>
      </c>
      <c r="T2209" s="9" t="s">
        <v>137</v>
      </c>
      <c r="U2209" s="9" t="str">
        <f>IF(S2209&lt;&gt;"",S2209,IF(T2209&lt;&gt;"",VLOOKUP(T2209,Metadata!$S$2:$T$228,2,FALSE),""))</f>
        <v>Product Owner/Product Manager</v>
      </c>
      <c r="V2209" s="9" t="s">
        <v>274</v>
      </c>
      <c r="W2209" s="9" t="s">
        <v>137</v>
      </c>
      <c r="X2209" s="9" t="s">
        <v>163</v>
      </c>
      <c r="Y2209" s="9" t="s">
        <v>137</v>
      </c>
      <c r="Z2209" s="9" t="s">
        <v>193</v>
      </c>
      <c r="AA2209" s="9" t="s">
        <v>165</v>
      </c>
      <c r="AB2209" s="9" t="s">
        <v>137</v>
      </c>
      <c r="AC2209" s="9"/>
      <c r="AD2209" s="9"/>
      <c r="AE2209" s="9" t="s">
        <v>194</v>
      </c>
      <c r="AF2209" s="9"/>
      <c r="AG2209" s="9"/>
      <c r="AH2209" s="9"/>
      <c r="AI2209" s="9"/>
      <c r="AJ2209" s="9"/>
      <c r="AK2209" s="9" t="s">
        <v>302</v>
      </c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198</v>
      </c>
      <c r="BL2209" s="9"/>
      <c r="BM2209" s="9" t="s">
        <v>303</v>
      </c>
      <c r="BN2209" s="9" t="s">
        <v>186</v>
      </c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10"/>
      <c r="CB2209" s="10" t="str">
        <f t="shared" si="5"/>
        <v/>
      </c>
      <c r="CC2209" s="10"/>
      <c r="CD2209" s="9" t="str">
        <f t="shared" si="2"/>
        <v/>
      </c>
      <c r="CE2209" s="9" t="s">
        <v>151</v>
      </c>
      <c r="CF2209" s="9" t="s">
        <v>293</v>
      </c>
      <c r="CG2209" s="9">
        <f>IF(CF2209="","",VLOOKUP(CF2209,Metadata!$D$2:$H$20,2,FALSE))</f>
        <v>52500</v>
      </c>
      <c r="CH2209" s="9">
        <f>IF(CF2209="","",VLOOKUP(CF2209,Metadata!$D$2:$H$20,4,FALSE))</f>
        <v>50000</v>
      </c>
      <c r="CI2209" s="9">
        <f>IF(CF2209="","",VLOOKUP(CF2209,Metadata!$D$2:$H$20,5,FALSE))</f>
        <v>55000</v>
      </c>
      <c r="CJ2209" s="9">
        <f t="shared" si="3"/>
        <v>52500</v>
      </c>
      <c r="CK2209" s="9" t="s">
        <v>153</v>
      </c>
      <c r="CL2209" s="10">
        <v>3</v>
      </c>
      <c r="CM2209" s="10">
        <v>1</v>
      </c>
      <c r="CN2209" s="10">
        <v>7</v>
      </c>
      <c r="CO2209" s="10">
        <v>4</v>
      </c>
      <c r="CP2209" s="10">
        <v>2</v>
      </c>
      <c r="CQ2209" s="10">
        <v>2</v>
      </c>
      <c r="CR2209" s="10">
        <v>3</v>
      </c>
      <c r="CS2209" s="10">
        <v>5</v>
      </c>
      <c r="CT2209" s="10">
        <v>6</v>
      </c>
      <c r="CU2209" s="10">
        <v>3</v>
      </c>
      <c r="CV2209" s="10">
        <v>3</v>
      </c>
      <c r="CW2209" s="10">
        <v>5</v>
      </c>
      <c r="CX2209" s="10">
        <v>6</v>
      </c>
      <c r="CY2209" s="10">
        <v>5</v>
      </c>
      <c r="CZ2209" s="10">
        <v>5</v>
      </c>
      <c r="DA2209" s="10">
        <v>4</v>
      </c>
      <c r="DB2209" s="10">
        <v>3</v>
      </c>
      <c r="DC2209" s="10">
        <v>5</v>
      </c>
      <c r="DD2209" s="10">
        <v>4</v>
      </c>
      <c r="DE2209" s="10">
        <v>7</v>
      </c>
      <c r="DF2209" s="10">
        <v>6</v>
      </c>
      <c r="DG2209" s="10">
        <v>5</v>
      </c>
      <c r="DH2209" s="10">
        <v>5</v>
      </c>
      <c r="DI2209" s="10">
        <v>7</v>
      </c>
      <c r="DJ2209" s="10">
        <v>5</v>
      </c>
      <c r="DK2209" s="10">
        <v>4</v>
      </c>
      <c r="DL2209" s="10">
        <v>5</v>
      </c>
      <c r="DM2209" s="9" t="s">
        <v>154</v>
      </c>
      <c r="DN2209" s="10">
        <v>1982</v>
      </c>
      <c r="DO2209" s="9">
        <f t="shared" si="8"/>
        <v>39</v>
      </c>
      <c r="DP2209" s="9" t="s">
        <v>155</v>
      </c>
      <c r="DQ2209" s="9" t="s">
        <v>210</v>
      </c>
      <c r="DR2209" s="9" t="s">
        <v>157</v>
      </c>
      <c r="DS2209" s="9" t="s">
        <v>137</v>
      </c>
      <c r="DT2209" s="9" t="s">
        <v>657</v>
      </c>
      <c r="DU2209" s="9" t="s">
        <v>158</v>
      </c>
      <c r="DV2209" s="9" t="str">
        <f>VLOOKUP(DU2209,Metadata!$B$2:$C$7,2,FALSE)</f>
        <v>6+ years</v>
      </c>
    </row>
    <row r="2210" spans="1:126">
      <c r="A2210" s="13">
        <v>2209</v>
      </c>
      <c r="B2210" s="9" t="s">
        <v>135</v>
      </c>
      <c r="C2210" s="9" t="str">
        <f>VLOOKUP(B2210,Metadata!$M$2:$N$6,2,FALSE)</f>
        <v>Permanent Employee</v>
      </c>
      <c r="D2210" s="9" t="s">
        <v>159</v>
      </c>
      <c r="E2210" s="9" t="s">
        <v>137</v>
      </c>
      <c r="F2210" s="9" t="s">
        <v>138</v>
      </c>
      <c r="G2210" s="9" t="s">
        <v>140</v>
      </c>
      <c r="H2210" s="9" t="str">
        <f>IF(G2210="","",VLOOKUP(G2210,Metadata!$J$2:$K$22,2,FALSE))</f>
        <v>Lisbon Metropolitan Area</v>
      </c>
      <c r="I2210" s="9" t="s">
        <v>311</v>
      </c>
      <c r="J2210" s="9" t="str">
        <f>IF(I2210="","",VLOOKUP(I2210,Metadata!$P$2:$Q$43,2,FALSE))</f>
        <v>Europe</v>
      </c>
      <c r="K2210" s="9" t="str">
        <f t="shared" si="0"/>
        <v>International</v>
      </c>
      <c r="L2210" s="9" t="s">
        <v>137</v>
      </c>
      <c r="M2210" s="9" t="str">
        <f>IF(L2210="","",VLOOKUP(L2210,Metadata!$J$2:$K$22,2,FALSE))</f>
        <v/>
      </c>
      <c r="N2210" s="9" t="s">
        <v>141</v>
      </c>
      <c r="O2210" s="9" t="s">
        <v>137</v>
      </c>
      <c r="P2210" s="9" t="s">
        <v>191</v>
      </c>
      <c r="Q2210" s="10" t="str">
        <f t="shared" si="1"/>
        <v>Remote Job (full or flexible)</v>
      </c>
      <c r="R2210" s="10">
        <v>4</v>
      </c>
      <c r="S2210" s="9" t="s">
        <v>183</v>
      </c>
      <c r="T2210" s="9" t="s">
        <v>137</v>
      </c>
      <c r="U2210" s="9" t="str">
        <f>IF(S2210&lt;&gt;"",S2210,IF(T2210&lt;&gt;"",VLOOKUP(T2210,Metadata!$S$2:$T$228,2,FALSE),""))</f>
        <v>Product Owner/Product Manager</v>
      </c>
      <c r="V2210" s="9" t="s">
        <v>162</v>
      </c>
      <c r="W2210" s="9" t="s">
        <v>137</v>
      </c>
      <c r="X2210" s="9" t="s">
        <v>163</v>
      </c>
      <c r="Y2210" s="9" t="s">
        <v>137</v>
      </c>
      <c r="Z2210" s="9" t="s">
        <v>184</v>
      </c>
      <c r="AA2210" s="9" t="s">
        <v>165</v>
      </c>
      <c r="AB2210" s="9" t="s">
        <v>137</v>
      </c>
      <c r="AC2210" s="9"/>
      <c r="AD2210" s="9"/>
      <c r="AE2210" s="9"/>
      <c r="AF2210" s="9"/>
      <c r="AG2210" s="9" t="s">
        <v>166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 t="s">
        <v>178</v>
      </c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 t="s">
        <v>199</v>
      </c>
      <c r="BM2210" s="9"/>
      <c r="BN2210" s="9" t="s">
        <v>186</v>
      </c>
      <c r="BO2210" s="9"/>
      <c r="BP2210" s="9"/>
      <c r="BQ2210" s="9"/>
      <c r="BR2210" s="9" t="s">
        <v>247</v>
      </c>
      <c r="BS2210" s="9"/>
      <c r="BT2210" s="9"/>
      <c r="BU2210" s="9"/>
      <c r="BV2210" s="9"/>
      <c r="BW2210" s="9"/>
      <c r="BX2210" s="9"/>
      <c r="BY2210" s="9"/>
      <c r="BZ2210" s="9"/>
      <c r="CA2210" s="10"/>
      <c r="CB2210" s="10" t="str">
        <f t="shared" si="5"/>
        <v/>
      </c>
      <c r="CC2210" s="10"/>
      <c r="CD2210" s="9" t="str">
        <f t="shared" si="2"/>
        <v/>
      </c>
      <c r="CE2210" s="9" t="s">
        <v>168</v>
      </c>
      <c r="CF2210" s="9" t="s">
        <v>236</v>
      </c>
      <c r="CG2210" s="9">
        <f>IF(CF2210="","",VLOOKUP(CF2210,Metadata!$D$2:$H$20,2,FALSE))</f>
        <v>47500</v>
      </c>
      <c r="CH2210" s="9">
        <f>IF(CF2210="","",VLOOKUP(CF2210,Metadata!$D$2:$H$20,4,FALSE))</f>
        <v>45000</v>
      </c>
      <c r="CI2210" s="9">
        <f>IF(CF2210="","",VLOOKUP(CF2210,Metadata!$D$2:$H$20,5,FALSE))</f>
        <v>50000</v>
      </c>
      <c r="CJ2210" s="9">
        <f t="shared" si="3"/>
        <v>47500</v>
      </c>
      <c r="CK2210" s="9" t="s">
        <v>153</v>
      </c>
      <c r="CL2210" s="10">
        <v>2</v>
      </c>
      <c r="CM2210" s="10">
        <v>1</v>
      </c>
      <c r="CN2210" s="10">
        <v>7</v>
      </c>
      <c r="CO2210" s="10">
        <v>7</v>
      </c>
      <c r="CP2210" s="10">
        <v>7</v>
      </c>
      <c r="CQ2210" s="10">
        <v>6</v>
      </c>
      <c r="CR2210" s="10">
        <v>5</v>
      </c>
      <c r="CS2210" s="10">
        <v>7</v>
      </c>
      <c r="CT2210" s="10">
        <v>7</v>
      </c>
      <c r="CU2210" s="10">
        <v>2</v>
      </c>
      <c r="CV2210" s="10">
        <v>6</v>
      </c>
      <c r="CW2210" s="10">
        <v>6</v>
      </c>
      <c r="CX2210" s="10">
        <v>7</v>
      </c>
      <c r="CY2210" s="10">
        <v>4</v>
      </c>
      <c r="CZ2210" s="10">
        <v>2</v>
      </c>
      <c r="DA2210" s="10">
        <v>6</v>
      </c>
      <c r="DB2210" s="10">
        <v>2</v>
      </c>
      <c r="DC2210" s="10">
        <v>6</v>
      </c>
      <c r="DD2210" s="10">
        <v>2</v>
      </c>
      <c r="DE2210" s="10">
        <v>2</v>
      </c>
      <c r="DF2210" s="10">
        <v>6</v>
      </c>
      <c r="DG2210" s="10">
        <v>6</v>
      </c>
      <c r="DH2210" s="10">
        <v>2</v>
      </c>
      <c r="DI2210" s="10">
        <v>7</v>
      </c>
      <c r="DJ2210" s="10">
        <v>2</v>
      </c>
      <c r="DK2210" s="10">
        <v>5</v>
      </c>
      <c r="DL2210" s="10">
        <v>7</v>
      </c>
      <c r="DM2210" s="9" t="s">
        <v>154</v>
      </c>
      <c r="DN2210" s="10">
        <v>1981</v>
      </c>
      <c r="DO2210" s="9">
        <f t="shared" si="8"/>
        <v>40</v>
      </c>
      <c r="DP2210" s="9" t="s">
        <v>155</v>
      </c>
      <c r="DQ2210" s="9" t="s">
        <v>156</v>
      </c>
      <c r="DR2210" s="9" t="s">
        <v>170</v>
      </c>
      <c r="DS2210" s="9" t="s">
        <v>137</v>
      </c>
      <c r="DT2210" s="9" t="s">
        <v>657</v>
      </c>
      <c r="DU2210" s="9" t="s">
        <v>158</v>
      </c>
      <c r="DV2210" s="9" t="str">
        <f>VLOOKUP(DU2210,Metadata!$B$2:$C$7,2,FALSE)</f>
        <v>6+ years</v>
      </c>
    </row>
    <row r="2211" spans="1:126">
      <c r="A2211" s="13">
        <v>2210</v>
      </c>
      <c r="B2211" s="9" t="s">
        <v>135</v>
      </c>
      <c r="C2211" s="9" t="str">
        <f>VLOOKUP(B2211,Metadata!$M$2:$N$6,2,FALSE)</f>
        <v>Permanent Employee</v>
      </c>
      <c r="D2211" s="9" t="s">
        <v>136</v>
      </c>
      <c r="E2211" s="9" t="s">
        <v>137</v>
      </c>
      <c r="F2211" s="9" t="s">
        <v>138</v>
      </c>
      <c r="G2211" s="9" t="s">
        <v>140</v>
      </c>
      <c r="H2211" s="9" t="str">
        <f>IF(G2211="","",VLOOKUP(G2211,Metadata!$J$2:$K$22,2,FALSE))</f>
        <v>Lisbon Metropolitan Area</v>
      </c>
      <c r="I2211" s="9" t="s">
        <v>138</v>
      </c>
      <c r="J2211" s="9" t="str">
        <f>IF(I2211="","",VLOOKUP(I2211,Metadata!$P$2:$Q$43,2,FALSE))</f>
        <v>Europe</v>
      </c>
      <c r="K2211" s="9" t="str">
        <f t="shared" si="0"/>
        <v>Portugal</v>
      </c>
      <c r="L2211" s="9" t="s">
        <v>140</v>
      </c>
      <c r="M2211" s="9" t="str">
        <f>IF(L2211="","",VLOOKUP(L2211,Metadata!$J$2:$K$22,2,FALSE))</f>
        <v>Lisbon Metropolitan Area</v>
      </c>
      <c r="N2211" s="9" t="s">
        <v>214</v>
      </c>
      <c r="O2211" s="9" t="s">
        <v>215</v>
      </c>
      <c r="P2211" s="9" t="s">
        <v>142</v>
      </c>
      <c r="Q2211" s="10" t="str">
        <f t="shared" si="1"/>
        <v>Full Office Job</v>
      </c>
      <c r="R2211" s="10">
        <v>5</v>
      </c>
      <c r="S2211" s="9" t="s">
        <v>137</v>
      </c>
      <c r="T2211" s="9" t="s">
        <v>765</v>
      </c>
      <c r="U2211" s="9" t="str">
        <f>IF(S2211&lt;&gt;"",S2211,IF(T2211&lt;&gt;"",VLOOKUP(T2211,Metadata!$S$2:$T$228,2,FALSE),""))</f>
        <v>UX/UI Designer</v>
      </c>
      <c r="V2211" s="9" t="s">
        <v>317</v>
      </c>
      <c r="W2211" s="9" t="s">
        <v>137</v>
      </c>
      <c r="X2211" s="9" t="s">
        <v>145</v>
      </c>
      <c r="Y2211" s="9" t="s">
        <v>137</v>
      </c>
      <c r="Z2211" s="9" t="s">
        <v>262</v>
      </c>
      <c r="AA2211" s="9" t="s">
        <v>137</v>
      </c>
      <c r="AB2211" s="9" t="s">
        <v>137</v>
      </c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 t="s">
        <v>150</v>
      </c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 t="s">
        <v>150</v>
      </c>
      <c r="BZ2211" s="9" t="s">
        <v>137</v>
      </c>
      <c r="CA2211" s="10"/>
      <c r="CB2211" s="10" t="str">
        <f t="shared" si="5"/>
        <v/>
      </c>
      <c r="CC2211" s="10"/>
      <c r="CD2211" s="9" t="str">
        <f t="shared" si="2"/>
        <v/>
      </c>
      <c r="CE2211" s="9" t="s">
        <v>168</v>
      </c>
      <c r="CF2211" s="9" t="s">
        <v>220</v>
      </c>
      <c r="CG2211" s="9">
        <f>IF(CF2211="","",VLOOKUP(CF2211,Metadata!$D$2:$H$20,2,FALSE))</f>
        <v>27500</v>
      </c>
      <c r="CH2211" s="9">
        <f>IF(CF2211="","",VLOOKUP(CF2211,Metadata!$D$2:$H$20,4,FALSE))</f>
        <v>25000</v>
      </c>
      <c r="CI2211" s="9">
        <f>IF(CF2211="","",VLOOKUP(CF2211,Metadata!$D$2:$H$20,5,FALSE))</f>
        <v>30000</v>
      </c>
      <c r="CJ2211" s="9">
        <f t="shared" si="3"/>
        <v>27500</v>
      </c>
      <c r="CK2211" s="9" t="s">
        <v>153</v>
      </c>
      <c r="CL2211" s="10">
        <v>3</v>
      </c>
      <c r="CM2211" s="10">
        <v>5</v>
      </c>
      <c r="CN2211" s="10">
        <v>7</v>
      </c>
      <c r="CO2211" s="10">
        <v>7</v>
      </c>
      <c r="CP2211" s="10">
        <v>7</v>
      </c>
      <c r="CQ2211" s="10">
        <v>7</v>
      </c>
      <c r="CR2211" s="10">
        <v>7</v>
      </c>
      <c r="CS2211" s="10">
        <v>7</v>
      </c>
      <c r="CT2211" s="10">
        <v>7</v>
      </c>
      <c r="CU2211" s="10">
        <v>5</v>
      </c>
      <c r="CV2211" s="10">
        <v>7</v>
      </c>
      <c r="CW2211" s="10">
        <v>7</v>
      </c>
      <c r="CX2211" s="10">
        <v>7</v>
      </c>
      <c r="CY2211" s="10">
        <v>7</v>
      </c>
      <c r="CZ2211" s="10">
        <v>7</v>
      </c>
      <c r="DA2211" s="10">
        <v>7</v>
      </c>
      <c r="DB2211" s="10">
        <v>7</v>
      </c>
      <c r="DC2211" s="10">
        <v>7</v>
      </c>
      <c r="DD2211" s="10">
        <v>4</v>
      </c>
      <c r="DE2211" s="10">
        <v>7</v>
      </c>
      <c r="DF2211" s="10">
        <v>7</v>
      </c>
      <c r="DG2211" s="10">
        <v>7</v>
      </c>
      <c r="DH2211" s="10">
        <v>4</v>
      </c>
      <c r="DI2211" s="10">
        <v>7</v>
      </c>
      <c r="DJ2211" s="10">
        <v>4</v>
      </c>
      <c r="DK2211" s="10">
        <v>4</v>
      </c>
      <c r="DL2211" s="10">
        <v>7</v>
      </c>
      <c r="DM2211" s="9" t="s">
        <v>154</v>
      </c>
      <c r="DN2211" s="10">
        <v>1987</v>
      </c>
      <c r="DO2211" s="9">
        <f t="shared" si="8"/>
        <v>34</v>
      </c>
      <c r="DP2211" s="9" t="s">
        <v>222</v>
      </c>
      <c r="DQ2211" s="9" t="s">
        <v>156</v>
      </c>
      <c r="DR2211" s="9" t="s">
        <v>157</v>
      </c>
      <c r="DS2211" s="9" t="s">
        <v>137</v>
      </c>
      <c r="DT2211" s="9" t="s">
        <v>657</v>
      </c>
      <c r="DU2211" s="9" t="s">
        <v>203</v>
      </c>
      <c r="DV2211" s="9" t="str">
        <f>VLOOKUP(DU2211,Metadata!$B$2:$C$7,2,FALSE)</f>
        <v>6+ years</v>
      </c>
    </row>
    <row r="2212" spans="1:126">
      <c r="A2212" s="13">
        <v>2211</v>
      </c>
      <c r="B2212" s="9" t="s">
        <v>135</v>
      </c>
      <c r="C2212" s="9" t="str">
        <f>VLOOKUP(B2212,Metadata!$M$2:$N$6,2,FALSE)</f>
        <v>Permanent Employee</v>
      </c>
      <c r="D2212" s="9" t="s">
        <v>159</v>
      </c>
      <c r="E2212" s="9" t="s">
        <v>137</v>
      </c>
      <c r="F2212" s="9" t="s">
        <v>138</v>
      </c>
      <c r="G2212" s="9" t="s">
        <v>190</v>
      </c>
      <c r="H2212" s="9" t="str">
        <f>IF(G2212="","",VLOOKUP(G2212,Metadata!$J$2:$K$22,2,FALSE))</f>
        <v>North</v>
      </c>
      <c r="I2212" s="9" t="s">
        <v>138</v>
      </c>
      <c r="J2212" s="9" t="str">
        <f>IF(I2212="","",VLOOKUP(I2212,Metadata!$P$2:$Q$43,2,FALSE))</f>
        <v>Europe</v>
      </c>
      <c r="K2212" s="9" t="str">
        <f t="shared" si="0"/>
        <v>Portugal</v>
      </c>
      <c r="L2212" s="9" t="s">
        <v>190</v>
      </c>
      <c r="M2212" s="9" t="str">
        <f>IF(L2212="","",VLOOKUP(L2212,Metadata!$J$2:$K$22,2,FALSE))</f>
        <v>North</v>
      </c>
      <c r="N2212" s="9" t="s">
        <v>141</v>
      </c>
      <c r="O2212" s="9" t="s">
        <v>137</v>
      </c>
      <c r="P2212" s="9" t="s">
        <v>142</v>
      </c>
      <c r="Q2212" s="10" t="str">
        <f t="shared" si="1"/>
        <v>Full Office Job</v>
      </c>
      <c r="R2212" s="10">
        <v>6</v>
      </c>
      <c r="S2212" s="9" t="s">
        <v>332</v>
      </c>
      <c r="T2212" s="9" t="s">
        <v>137</v>
      </c>
      <c r="U2212" s="9" t="str">
        <f>IF(S2212&lt;&gt;"",S2212,IF(T2212&lt;&gt;"",VLOOKUP(T2212,Metadata!$S$2:$T$228,2,FALSE),""))</f>
        <v>UX/UI Designer</v>
      </c>
      <c r="V2212" s="9" t="s">
        <v>207</v>
      </c>
      <c r="W2212" s="9" t="s">
        <v>137</v>
      </c>
      <c r="X2212" s="9" t="s">
        <v>163</v>
      </c>
      <c r="Y2212" s="9" t="s">
        <v>137</v>
      </c>
      <c r="Z2212" s="9" t="s">
        <v>262</v>
      </c>
      <c r="AA2212" s="9" t="s">
        <v>137</v>
      </c>
      <c r="AB2212" s="9" t="s">
        <v>137</v>
      </c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 t="s">
        <v>150</v>
      </c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 t="s">
        <v>150</v>
      </c>
      <c r="BZ2212" s="9" t="s">
        <v>137</v>
      </c>
      <c r="CA2212" s="10"/>
      <c r="CB2212" s="10" t="str">
        <f t="shared" si="5"/>
        <v/>
      </c>
      <c r="CC2212" s="10"/>
      <c r="CD2212" s="9" t="str">
        <f t="shared" si="2"/>
        <v/>
      </c>
      <c r="CE2212" s="9" t="s">
        <v>151</v>
      </c>
      <c r="CF2212" s="9" t="s">
        <v>188</v>
      </c>
      <c r="CG2212" s="9">
        <f>IF(CF2212="","",VLOOKUP(CF2212,Metadata!$D$2:$H$20,2,FALSE))</f>
        <v>17500</v>
      </c>
      <c r="CH2212" s="9">
        <f>IF(CF2212="","",VLOOKUP(CF2212,Metadata!$D$2:$H$20,4,FALSE))</f>
        <v>15000</v>
      </c>
      <c r="CI2212" s="9">
        <f>IF(CF2212="","",VLOOKUP(CF2212,Metadata!$D$2:$H$20,5,FALSE))</f>
        <v>20000</v>
      </c>
      <c r="CJ2212" s="9">
        <f t="shared" si="3"/>
        <v>17500</v>
      </c>
      <c r="CK2212" s="9" t="s">
        <v>153</v>
      </c>
      <c r="CL2212" s="10">
        <v>1</v>
      </c>
      <c r="CM2212" s="10">
        <v>5</v>
      </c>
      <c r="CN2212" s="10">
        <v>7</v>
      </c>
      <c r="CO2212" s="10">
        <v>6</v>
      </c>
      <c r="CP2212" s="10">
        <v>6</v>
      </c>
      <c r="CQ2212" s="10">
        <v>6</v>
      </c>
      <c r="CR2212" s="10">
        <v>6</v>
      </c>
      <c r="CS2212" s="10">
        <v>7</v>
      </c>
      <c r="CT2212" s="10">
        <v>7</v>
      </c>
      <c r="CU2212" s="10">
        <v>5</v>
      </c>
      <c r="CV2212" s="10">
        <v>6</v>
      </c>
      <c r="CW2212" s="10">
        <v>3</v>
      </c>
      <c r="CX2212" s="10">
        <v>6</v>
      </c>
      <c r="CY2212" s="10">
        <v>5</v>
      </c>
      <c r="CZ2212" s="10">
        <v>5</v>
      </c>
      <c r="DA2212" s="10">
        <v>7</v>
      </c>
      <c r="DB2212" s="10">
        <v>5</v>
      </c>
      <c r="DC2212" s="10">
        <v>5</v>
      </c>
      <c r="DD2212" s="10">
        <v>5</v>
      </c>
      <c r="DE2212" s="10">
        <v>6</v>
      </c>
      <c r="DF2212" s="10">
        <v>6</v>
      </c>
      <c r="DG2212" s="10">
        <v>5</v>
      </c>
      <c r="DH2212" s="10">
        <v>6</v>
      </c>
      <c r="DI2212" s="10">
        <v>7</v>
      </c>
      <c r="DJ2212" s="10">
        <v>3</v>
      </c>
      <c r="DK2212" s="10">
        <v>5</v>
      </c>
      <c r="DL2212" s="10">
        <v>5</v>
      </c>
      <c r="DM2212" s="9" t="s">
        <v>154</v>
      </c>
      <c r="DN2212" s="10">
        <v>1985</v>
      </c>
      <c r="DO2212" s="9">
        <f t="shared" si="8"/>
        <v>36</v>
      </c>
      <c r="DP2212" s="9" t="s">
        <v>222</v>
      </c>
      <c r="DQ2212" s="9" t="s">
        <v>156</v>
      </c>
      <c r="DR2212" s="9" t="s">
        <v>157</v>
      </c>
      <c r="DS2212" s="9" t="s">
        <v>137</v>
      </c>
      <c r="DT2212" s="9" t="s">
        <v>657</v>
      </c>
      <c r="DU2212" s="9" t="s">
        <v>203</v>
      </c>
      <c r="DV2212" s="9" t="str">
        <f>VLOOKUP(DU2212,Metadata!$B$2:$C$7,2,FALSE)</f>
        <v>6+ years</v>
      </c>
    </row>
    <row r="2213" spans="1:126">
      <c r="A2213" s="13">
        <v>2212</v>
      </c>
      <c r="B2213" s="9" t="s">
        <v>171</v>
      </c>
      <c r="C2213" s="9" t="str">
        <f>VLOOKUP(B2213,Metadata!$M$2:$N$6,2,FALSE)</f>
        <v>Contractor</v>
      </c>
      <c r="D2213" s="9" t="s">
        <v>137</v>
      </c>
      <c r="E2213" s="9" t="s">
        <v>136</v>
      </c>
      <c r="F2213" s="9" t="s">
        <v>138</v>
      </c>
      <c r="G2213" s="9" t="s">
        <v>172</v>
      </c>
      <c r="H2213" s="9" t="str">
        <f>IF(G2213="","",VLOOKUP(G2213,Metadata!$J$2:$K$22,2,FALSE))</f>
        <v>Porto Metropolitan Area</v>
      </c>
      <c r="I2213" s="9" t="s">
        <v>292</v>
      </c>
      <c r="J2213" s="9" t="str">
        <f>IF(I2213="","",VLOOKUP(I2213,Metadata!$P$2:$Q$43,2,FALSE))</f>
        <v>North America</v>
      </c>
      <c r="K2213" s="9" t="str">
        <f t="shared" si="0"/>
        <v>International</v>
      </c>
      <c r="L2213" s="9" t="s">
        <v>137</v>
      </c>
      <c r="M2213" s="9" t="str">
        <f>IF(L2213="","",VLOOKUP(L2213,Metadata!$J$2:$K$22,2,FALSE))</f>
        <v/>
      </c>
      <c r="N2213" s="9" t="s">
        <v>141</v>
      </c>
      <c r="O2213" s="9" t="s">
        <v>137</v>
      </c>
      <c r="P2213" s="9" t="s">
        <v>191</v>
      </c>
      <c r="Q2213" s="10" t="str">
        <f t="shared" si="1"/>
        <v>Remote Job (full or flexible)</v>
      </c>
      <c r="R2213" s="10">
        <v>6</v>
      </c>
      <c r="S2213" s="9" t="s">
        <v>161</v>
      </c>
      <c r="T2213" s="9" t="s">
        <v>137</v>
      </c>
      <c r="U2213" s="9" t="str">
        <f>IF(S2213&lt;&gt;"",S2213,IF(T2213&lt;&gt;"",VLOOKUP(T2213,Metadata!$S$2:$T$228,2,FALSE),""))</f>
        <v>Full-Stack Developer</v>
      </c>
      <c r="V2213" s="9" t="s">
        <v>317</v>
      </c>
      <c r="W2213" s="9" t="s">
        <v>137</v>
      </c>
      <c r="X2213" s="9" t="s">
        <v>163</v>
      </c>
      <c r="Y2213" s="9" t="s">
        <v>137</v>
      </c>
      <c r="Z2213" s="9" t="s">
        <v>262</v>
      </c>
      <c r="AA2213" s="9" t="s">
        <v>165</v>
      </c>
      <c r="AB2213" s="9" t="s">
        <v>253</v>
      </c>
      <c r="AC2213" s="9" t="s">
        <v>147</v>
      </c>
      <c r="AD2213" s="9"/>
      <c r="AE2213" s="9"/>
      <c r="AF2213" s="9"/>
      <c r="AG2213" s="9" t="s">
        <v>166</v>
      </c>
      <c r="AH2213" s="9"/>
      <c r="AI2213" s="9"/>
      <c r="AJ2213" s="9" t="s">
        <v>185</v>
      </c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 t="s">
        <v>178</v>
      </c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 t="s">
        <v>186</v>
      </c>
      <c r="BO2213" s="9"/>
      <c r="BP2213" s="9"/>
      <c r="BQ2213" s="9"/>
      <c r="BR2213" s="9"/>
      <c r="BS2213" s="9" t="s">
        <v>200</v>
      </c>
      <c r="BT2213" s="9"/>
      <c r="BU2213" s="9"/>
      <c r="BV2213" s="9"/>
      <c r="BW2213" s="9"/>
      <c r="BX2213" s="9"/>
      <c r="BY2213" s="9"/>
      <c r="BZ2213" s="9"/>
      <c r="CA2213" s="10">
        <v>18</v>
      </c>
      <c r="CB2213" s="10" t="str">
        <f t="shared" si="5"/>
        <v>13 to 24 monthts</v>
      </c>
      <c r="CC2213" s="10">
        <v>55</v>
      </c>
      <c r="CD2213" s="9">
        <f t="shared" si="2"/>
        <v>88000</v>
      </c>
      <c r="CE2213" s="9" t="s">
        <v>137</v>
      </c>
      <c r="CF2213" s="9" t="s">
        <v>137</v>
      </c>
      <c r="CG2213" s="9" t="str">
        <f>IF(CF2213="","",VLOOKUP(CF2213,Metadata!$D$2:$H$20,2,FALSE))</f>
        <v/>
      </c>
      <c r="CH2213" s="9" t="str">
        <f>IF(CF2213="","",VLOOKUP(CF2213,Metadata!$D$2:$H$20,4,FALSE))</f>
        <v/>
      </c>
      <c r="CI2213" s="9" t="str">
        <f>IF(CF2213="","",VLOOKUP(CF2213,Metadata!$D$2:$H$20,5,FALSE))</f>
        <v/>
      </c>
      <c r="CJ2213" s="9">
        <f t="shared" si="3"/>
        <v>88000</v>
      </c>
      <c r="CK2213" s="9" t="s">
        <v>221</v>
      </c>
      <c r="CL2213" s="10">
        <v>7</v>
      </c>
      <c r="CM2213" s="10">
        <v>3</v>
      </c>
      <c r="CN2213" s="10">
        <v>7</v>
      </c>
      <c r="CO2213" s="10">
        <v>7</v>
      </c>
      <c r="CP2213" s="10">
        <v>5</v>
      </c>
      <c r="CQ2213" s="10">
        <v>6</v>
      </c>
      <c r="CR2213" s="10">
        <v>7</v>
      </c>
      <c r="CS2213" s="10">
        <v>5</v>
      </c>
      <c r="CT2213" s="10">
        <v>6</v>
      </c>
      <c r="CU2213" s="10">
        <v>7</v>
      </c>
      <c r="CV2213" s="10">
        <v>4</v>
      </c>
      <c r="CW2213" s="10">
        <v>5</v>
      </c>
      <c r="CX2213" s="10">
        <v>5</v>
      </c>
      <c r="CY2213" s="10">
        <v>3</v>
      </c>
      <c r="CZ2213" s="10">
        <v>4</v>
      </c>
      <c r="DA2213" s="10">
        <v>1</v>
      </c>
      <c r="DB2213" s="10">
        <v>1</v>
      </c>
      <c r="DC2213" s="10">
        <v>1</v>
      </c>
      <c r="DD2213" s="10">
        <v>1</v>
      </c>
      <c r="DE2213" s="10">
        <v>2</v>
      </c>
      <c r="DF2213" s="10">
        <v>3</v>
      </c>
      <c r="DG2213" s="10">
        <v>6</v>
      </c>
      <c r="DH2213" s="10">
        <v>6</v>
      </c>
      <c r="DI2213" s="10">
        <v>7</v>
      </c>
      <c r="DJ2213" s="10">
        <v>5</v>
      </c>
      <c r="DK2213" s="10">
        <v>3</v>
      </c>
      <c r="DL2213" s="10">
        <v>7</v>
      </c>
      <c r="DM2213" s="9" t="s">
        <v>481</v>
      </c>
      <c r="DN2213" s="10">
        <v>1989</v>
      </c>
      <c r="DO2213" s="9">
        <f t="shared" si="8"/>
        <v>32</v>
      </c>
      <c r="DP2213" s="9" t="s">
        <v>155</v>
      </c>
      <c r="DQ2213" s="9" t="s">
        <v>202</v>
      </c>
      <c r="DR2213" s="9" t="s">
        <v>170</v>
      </c>
      <c r="DS2213" s="9" t="s">
        <v>137</v>
      </c>
      <c r="DT2213" s="9" t="s">
        <v>657</v>
      </c>
      <c r="DU2213" s="9" t="s">
        <v>158</v>
      </c>
      <c r="DV2213" s="9" t="str">
        <f>VLOOKUP(DU2213,Metadata!$B$2:$C$7,2,FALSE)</f>
        <v>6+ years</v>
      </c>
    </row>
    <row r="2214" spans="1:126">
      <c r="A2214" s="13">
        <v>2213</v>
      </c>
      <c r="B2214" s="9" t="s">
        <v>135</v>
      </c>
      <c r="C2214" s="9" t="str">
        <f>VLOOKUP(B2214,Metadata!$M$2:$N$6,2,FALSE)</f>
        <v>Permanent Employee</v>
      </c>
      <c r="D2214" s="9" t="s">
        <v>136</v>
      </c>
      <c r="E2214" s="9" t="s">
        <v>137</v>
      </c>
      <c r="F2214" s="9" t="s">
        <v>138</v>
      </c>
      <c r="G2214" s="9" t="s">
        <v>140</v>
      </c>
      <c r="H2214" s="9" t="str">
        <f>IF(G2214="","",VLOOKUP(G2214,Metadata!$J$2:$K$22,2,FALSE))</f>
        <v>Lisbon Metropolitan Area</v>
      </c>
      <c r="I2214" s="9" t="s">
        <v>138</v>
      </c>
      <c r="J2214" s="9" t="str">
        <f>IF(I2214="","",VLOOKUP(I2214,Metadata!$P$2:$Q$43,2,FALSE))</f>
        <v>Europe</v>
      </c>
      <c r="K2214" s="9" t="str">
        <f t="shared" si="0"/>
        <v>Portugal</v>
      </c>
      <c r="L2214" s="9" t="s">
        <v>140</v>
      </c>
      <c r="M2214" s="9" t="str">
        <f>IF(L2214="","",VLOOKUP(L2214,Metadata!$J$2:$K$22,2,FALSE))</f>
        <v>Lisbon Metropolitan Area</v>
      </c>
      <c r="N2214" s="9" t="s">
        <v>141</v>
      </c>
      <c r="O2214" s="9" t="s">
        <v>137</v>
      </c>
      <c r="P2214" s="9" t="s">
        <v>191</v>
      </c>
      <c r="Q2214" s="10" t="str">
        <f t="shared" si="1"/>
        <v>Remote Job (full or flexible)</v>
      </c>
      <c r="R2214" s="10">
        <v>6</v>
      </c>
      <c r="S2214" s="9" t="s">
        <v>143</v>
      </c>
      <c r="T2214" s="9" t="s">
        <v>137</v>
      </c>
      <c r="U2214" s="9" t="str">
        <f>IF(S2214&lt;&gt;"",S2214,IF(T2214&lt;&gt;"",VLOOKUP(T2214,Metadata!$S$2:$T$228,2,FALSE),""))</f>
        <v>Technical Team Leader</v>
      </c>
      <c r="V2214" s="9" t="s">
        <v>276</v>
      </c>
      <c r="W2214" s="9" t="s">
        <v>137</v>
      </c>
      <c r="X2214" s="9" t="s">
        <v>163</v>
      </c>
      <c r="Y2214" s="9" t="s">
        <v>137</v>
      </c>
      <c r="Z2214" s="9" t="s">
        <v>184</v>
      </c>
      <c r="AA2214" s="9" t="s">
        <v>137</v>
      </c>
      <c r="AB2214" s="9" t="s">
        <v>137</v>
      </c>
      <c r="AC2214" s="9"/>
      <c r="AD2214" s="9"/>
      <c r="AE2214" s="9"/>
      <c r="AF2214" s="9"/>
      <c r="AG2214" s="9"/>
      <c r="AH2214" s="9"/>
      <c r="AI2214" s="9"/>
      <c r="AJ2214" s="9"/>
      <c r="AK2214" s="9" t="s">
        <v>302</v>
      </c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 t="s">
        <v>303</v>
      </c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10"/>
      <c r="CB2214" s="10" t="str">
        <f t="shared" si="5"/>
        <v/>
      </c>
      <c r="CC2214" s="10"/>
      <c r="CD2214" s="9" t="str">
        <f t="shared" si="2"/>
        <v/>
      </c>
      <c r="CE2214" s="9" t="s">
        <v>168</v>
      </c>
      <c r="CF2214" s="9" t="s">
        <v>245</v>
      </c>
      <c r="CG2214" s="9">
        <f>IF(CF2214="","",VLOOKUP(CF2214,Metadata!$D$2:$H$20,2,FALSE))</f>
        <v>42500</v>
      </c>
      <c r="CH2214" s="9">
        <f>IF(CF2214="","",VLOOKUP(CF2214,Metadata!$D$2:$H$20,4,FALSE))</f>
        <v>40000</v>
      </c>
      <c r="CI2214" s="9">
        <f>IF(CF2214="","",VLOOKUP(CF2214,Metadata!$D$2:$H$20,5,FALSE))</f>
        <v>45000</v>
      </c>
      <c r="CJ2214" s="9">
        <f t="shared" si="3"/>
        <v>42500</v>
      </c>
      <c r="CK2214" s="9" t="s">
        <v>189</v>
      </c>
      <c r="CL2214" s="10">
        <v>4</v>
      </c>
      <c r="CM2214" s="10">
        <v>3</v>
      </c>
      <c r="CN2214" s="10">
        <v>4</v>
      </c>
      <c r="CO2214" s="10">
        <v>4</v>
      </c>
      <c r="CP2214" s="10">
        <v>5</v>
      </c>
      <c r="CQ2214" s="10">
        <v>4</v>
      </c>
      <c r="CR2214" s="10">
        <v>5</v>
      </c>
      <c r="CS2214" s="10">
        <v>5</v>
      </c>
      <c r="CT2214" s="10">
        <v>6</v>
      </c>
      <c r="CU2214" s="10">
        <v>5</v>
      </c>
      <c r="CV2214" s="10">
        <v>5</v>
      </c>
      <c r="CW2214" s="10">
        <v>4</v>
      </c>
      <c r="CX2214" s="10">
        <v>5</v>
      </c>
      <c r="CY2214" s="10">
        <v>5</v>
      </c>
      <c r="CZ2214" s="10">
        <v>5</v>
      </c>
      <c r="DA2214" s="10">
        <v>5</v>
      </c>
      <c r="DB2214" s="10">
        <v>5</v>
      </c>
      <c r="DC2214" s="10">
        <v>5</v>
      </c>
      <c r="DD2214" s="10">
        <v>5</v>
      </c>
      <c r="DE2214" s="10">
        <v>5</v>
      </c>
      <c r="DF2214" s="10">
        <v>5</v>
      </c>
      <c r="DG2214" s="10">
        <v>5</v>
      </c>
      <c r="DH2214" s="10">
        <v>4</v>
      </c>
      <c r="DI2214" s="10">
        <v>5</v>
      </c>
      <c r="DJ2214" s="10">
        <v>4</v>
      </c>
      <c r="DK2214" s="10">
        <v>5</v>
      </c>
      <c r="DL2214" s="10">
        <v>4</v>
      </c>
      <c r="DM2214" s="9" t="s">
        <v>154</v>
      </c>
      <c r="DN2214" s="10">
        <v>1977</v>
      </c>
      <c r="DO2214" s="9">
        <f t="shared" si="8"/>
        <v>44</v>
      </c>
      <c r="DP2214" s="9" t="s">
        <v>155</v>
      </c>
      <c r="DQ2214" s="9" t="s">
        <v>156</v>
      </c>
      <c r="DR2214" s="9" t="s">
        <v>157</v>
      </c>
      <c r="DS2214" s="9" t="s">
        <v>137</v>
      </c>
      <c r="DT2214" s="9" t="s">
        <v>657</v>
      </c>
      <c r="DU2214" s="9" t="s">
        <v>158</v>
      </c>
      <c r="DV2214" s="9" t="str">
        <f>VLOOKUP(DU2214,Metadata!$B$2:$C$7,2,FALSE)</f>
        <v>6+ years</v>
      </c>
    </row>
    <row r="2215" spans="1:126">
      <c r="A2215" s="13">
        <v>2214</v>
      </c>
      <c r="B2215" s="9" t="s">
        <v>135</v>
      </c>
      <c r="C2215" s="9" t="str">
        <f>VLOOKUP(B2215,Metadata!$M$2:$N$6,2,FALSE)</f>
        <v>Permanent Employee</v>
      </c>
      <c r="D2215" s="9" t="s">
        <v>159</v>
      </c>
      <c r="E2215" s="9" t="s">
        <v>137</v>
      </c>
      <c r="F2215" s="9" t="s">
        <v>138</v>
      </c>
      <c r="G2215" s="9" t="s">
        <v>140</v>
      </c>
      <c r="H2215" s="9" t="str">
        <f>IF(G2215="","",VLOOKUP(G2215,Metadata!$J$2:$K$22,2,FALSE))</f>
        <v>Lisbon Metropolitan Area</v>
      </c>
      <c r="I2215" s="9" t="s">
        <v>138</v>
      </c>
      <c r="J2215" s="9" t="str">
        <f>IF(I2215="","",VLOOKUP(I2215,Metadata!$P$2:$Q$43,2,FALSE))</f>
        <v>Europe</v>
      </c>
      <c r="K2215" s="9" t="str">
        <f t="shared" si="0"/>
        <v>Portugal</v>
      </c>
      <c r="L2215" s="9" t="s">
        <v>140</v>
      </c>
      <c r="M2215" s="9" t="str">
        <f>IF(L2215="","",VLOOKUP(L2215,Metadata!$J$2:$K$22,2,FALSE))</f>
        <v>Lisbon Metropolitan Area</v>
      </c>
      <c r="N2215" s="9" t="s">
        <v>141</v>
      </c>
      <c r="O2215" s="9" t="s">
        <v>137</v>
      </c>
      <c r="P2215" s="9" t="s">
        <v>191</v>
      </c>
      <c r="Q2215" s="10" t="str">
        <f t="shared" si="1"/>
        <v>Remote Job (full or flexible)</v>
      </c>
      <c r="R2215" s="10">
        <v>6</v>
      </c>
      <c r="S2215" s="9" t="s">
        <v>143</v>
      </c>
      <c r="T2215" s="9" t="s">
        <v>137</v>
      </c>
      <c r="U2215" s="9" t="str">
        <f>IF(S2215&lt;&gt;"",S2215,IF(T2215&lt;&gt;"",VLOOKUP(T2215,Metadata!$S$2:$T$228,2,FALSE),""))</f>
        <v>Technical Team Leader</v>
      </c>
      <c r="V2215" s="9" t="s">
        <v>261</v>
      </c>
      <c r="W2215" s="9" t="s">
        <v>137</v>
      </c>
      <c r="X2215" s="9" t="s">
        <v>242</v>
      </c>
      <c r="Y2215" s="9" t="s">
        <v>137</v>
      </c>
      <c r="Z2215" s="9" t="s">
        <v>146</v>
      </c>
      <c r="AA2215" s="9" t="s">
        <v>137</v>
      </c>
      <c r="AB2215" s="9" t="s">
        <v>137</v>
      </c>
      <c r="AC2215" s="9"/>
      <c r="AD2215" s="9"/>
      <c r="AE2215" s="9"/>
      <c r="AF2215" s="9"/>
      <c r="AG2215" s="9"/>
      <c r="AH2215" s="9"/>
      <c r="AI2215" s="9"/>
      <c r="AJ2215" s="9"/>
      <c r="AK2215" s="9" t="s">
        <v>302</v>
      </c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 t="s">
        <v>284</v>
      </c>
      <c r="BC2215" s="9"/>
      <c r="BD2215" s="9" t="s">
        <v>330</v>
      </c>
      <c r="BE2215" s="9"/>
      <c r="BF2215" s="9"/>
      <c r="BG2215" s="9"/>
      <c r="BH2215" s="9"/>
      <c r="BI2215" s="9"/>
      <c r="BJ2215" s="9"/>
      <c r="BK2215" s="9"/>
      <c r="BL2215" s="9"/>
      <c r="BM2215" s="9" t="s">
        <v>303</v>
      </c>
      <c r="BN2215" s="9"/>
      <c r="BO2215" s="9"/>
      <c r="BP2215" s="9"/>
      <c r="BQ2215" s="9" t="s">
        <v>219</v>
      </c>
      <c r="BR2215" s="9"/>
      <c r="BS2215" s="9"/>
      <c r="BT2215" s="9"/>
      <c r="BU2215" s="9"/>
      <c r="BV2215" s="9"/>
      <c r="BW2215" s="9"/>
      <c r="BX2215" s="9"/>
      <c r="BY2215" s="9"/>
      <c r="BZ2215" s="9"/>
      <c r="CA2215" s="10"/>
      <c r="CB2215" s="10" t="str">
        <f t="shared" si="5"/>
        <v/>
      </c>
      <c r="CC2215" s="10"/>
      <c r="CD2215" s="9" t="str">
        <f t="shared" si="2"/>
        <v/>
      </c>
      <c r="CE2215" s="9" t="s">
        <v>151</v>
      </c>
      <c r="CF2215" s="9" t="s">
        <v>419</v>
      </c>
      <c r="CG2215" s="9">
        <f>IF(CF2215="","",VLOOKUP(CF2215,Metadata!$D$2:$H$20,2,FALSE))</f>
        <v>62500</v>
      </c>
      <c r="CH2215" s="9">
        <f>IF(CF2215="","",VLOOKUP(CF2215,Metadata!$D$2:$H$20,4,FALSE))</f>
        <v>60000</v>
      </c>
      <c r="CI2215" s="9">
        <f>IF(CF2215="","",VLOOKUP(CF2215,Metadata!$D$2:$H$20,5,FALSE))</f>
        <v>65000</v>
      </c>
      <c r="CJ2215" s="9">
        <f t="shared" si="3"/>
        <v>62500</v>
      </c>
      <c r="CK2215" s="9" t="s">
        <v>221</v>
      </c>
      <c r="CL2215" s="10">
        <v>5</v>
      </c>
      <c r="CM2215" s="10">
        <v>3</v>
      </c>
      <c r="CN2215" s="10">
        <v>7</v>
      </c>
      <c r="CO2215" s="10">
        <v>7</v>
      </c>
      <c r="CP2215" s="10">
        <v>7</v>
      </c>
      <c r="CQ2215" s="10">
        <v>7</v>
      </c>
      <c r="CR2215" s="10">
        <v>5</v>
      </c>
      <c r="CS2215" s="10">
        <v>4</v>
      </c>
      <c r="CT2215" s="10">
        <v>7</v>
      </c>
      <c r="CU2215" s="10">
        <v>6</v>
      </c>
      <c r="CV2215" s="10">
        <v>5</v>
      </c>
      <c r="CW2215" s="10">
        <v>6</v>
      </c>
      <c r="CX2215" s="10">
        <v>6</v>
      </c>
      <c r="CY2215" s="10">
        <v>5</v>
      </c>
      <c r="CZ2215" s="10">
        <v>1</v>
      </c>
      <c r="DA2215" s="10">
        <v>6</v>
      </c>
      <c r="DB2215" s="10">
        <v>1</v>
      </c>
      <c r="DC2215" s="10">
        <v>7</v>
      </c>
      <c r="DD2215" s="10">
        <v>1</v>
      </c>
      <c r="DE2215" s="10">
        <v>7</v>
      </c>
      <c r="DF2215" s="10">
        <v>5</v>
      </c>
      <c r="DG2215" s="10">
        <v>2</v>
      </c>
      <c r="DH2215" s="10">
        <v>6</v>
      </c>
      <c r="DI2215" s="10">
        <v>7</v>
      </c>
      <c r="DJ2215" s="10">
        <v>7</v>
      </c>
      <c r="DK2215" s="10">
        <v>4</v>
      </c>
      <c r="DL2215" s="10">
        <v>4</v>
      </c>
      <c r="DM2215" s="9" t="s">
        <v>154</v>
      </c>
      <c r="DN2215" s="10">
        <v>1990</v>
      </c>
      <c r="DO2215" s="9">
        <f t="shared" si="8"/>
        <v>31</v>
      </c>
      <c r="DP2215" s="9" t="s">
        <v>155</v>
      </c>
      <c r="DQ2215" s="9" t="s">
        <v>210</v>
      </c>
      <c r="DR2215" s="9" t="s">
        <v>157</v>
      </c>
      <c r="DS2215" s="9" t="s">
        <v>137</v>
      </c>
      <c r="DT2215" s="9" t="s">
        <v>657</v>
      </c>
      <c r="DU2215" s="9" t="s">
        <v>203</v>
      </c>
      <c r="DV2215" s="9" t="str">
        <f>VLOOKUP(DU2215,Metadata!$B$2:$C$7,2,FALSE)</f>
        <v>6+ years</v>
      </c>
    </row>
    <row r="2216" spans="1:126">
      <c r="A2216" s="13">
        <v>2215</v>
      </c>
      <c r="B2216" s="9" t="s">
        <v>135</v>
      </c>
      <c r="C2216" s="9" t="str">
        <f>VLOOKUP(B2216,Metadata!$M$2:$N$6,2,FALSE)</f>
        <v>Permanent Employee</v>
      </c>
      <c r="D2216" s="9" t="s">
        <v>159</v>
      </c>
      <c r="E2216" s="9" t="s">
        <v>137</v>
      </c>
      <c r="F2216" s="9" t="s">
        <v>138</v>
      </c>
      <c r="G2216" s="9" t="s">
        <v>140</v>
      </c>
      <c r="H2216" s="9" t="str">
        <f>IF(G2216="","",VLOOKUP(G2216,Metadata!$J$2:$K$22,2,FALSE))</f>
        <v>Lisbon Metropolitan Area</v>
      </c>
      <c r="I2216" s="9" t="s">
        <v>138</v>
      </c>
      <c r="J2216" s="9" t="str">
        <f>IF(I2216="","",VLOOKUP(I2216,Metadata!$P$2:$Q$43,2,FALSE))</f>
        <v>Europe</v>
      </c>
      <c r="K2216" s="9" t="str">
        <f t="shared" si="0"/>
        <v>Portugal</v>
      </c>
      <c r="L2216" s="9" t="s">
        <v>140</v>
      </c>
      <c r="M2216" s="9" t="str">
        <f>IF(L2216="","",VLOOKUP(L2216,Metadata!$J$2:$K$22,2,FALSE))</f>
        <v>Lisbon Metropolitan Area</v>
      </c>
      <c r="N2216" s="9" t="s">
        <v>141</v>
      </c>
      <c r="O2216" s="9" t="s">
        <v>137</v>
      </c>
      <c r="P2216" s="9" t="s">
        <v>142</v>
      </c>
      <c r="Q2216" s="10" t="str">
        <f t="shared" si="1"/>
        <v>Full Office Job</v>
      </c>
      <c r="R2216" s="10">
        <v>5</v>
      </c>
      <c r="S2216" s="9" t="s">
        <v>192</v>
      </c>
      <c r="T2216" s="9" t="s">
        <v>137</v>
      </c>
      <c r="U2216" s="9" t="str">
        <f>IF(S2216&lt;&gt;"",S2216,IF(T2216&lt;&gt;"",VLOOKUP(T2216,Metadata!$S$2:$T$228,2,FALSE),""))</f>
        <v>Back-End Developer</v>
      </c>
      <c r="V2216" s="9" t="s">
        <v>304</v>
      </c>
      <c r="W2216" s="9" t="s">
        <v>137</v>
      </c>
      <c r="X2216" s="9" t="s">
        <v>269</v>
      </c>
      <c r="Y2216" s="9" t="s">
        <v>137</v>
      </c>
      <c r="Z2216" s="9" t="s">
        <v>184</v>
      </c>
      <c r="AA2216" s="9" t="s">
        <v>137</v>
      </c>
      <c r="AB2216" s="9" t="s">
        <v>137</v>
      </c>
      <c r="AC2216" s="9" t="s">
        <v>147</v>
      </c>
      <c r="AD2216" s="9"/>
      <c r="AE2216" s="9"/>
      <c r="AF2216" s="9" t="s">
        <v>243</v>
      </c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 t="s">
        <v>520</v>
      </c>
      <c r="BJ2216" s="9"/>
      <c r="BK2216" s="9"/>
      <c r="BL2216" s="9"/>
      <c r="BM2216" s="9"/>
      <c r="BN2216" s="9"/>
      <c r="BO2216" s="9" t="s">
        <v>257</v>
      </c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10"/>
      <c r="CB2216" s="10" t="str">
        <f t="shared" si="5"/>
        <v/>
      </c>
      <c r="CC2216" s="10"/>
      <c r="CD2216" s="9" t="str">
        <f t="shared" si="2"/>
        <v/>
      </c>
      <c r="CE2216" s="9" t="s">
        <v>168</v>
      </c>
      <c r="CF2216" s="9" t="s">
        <v>152</v>
      </c>
      <c r="CG2216" s="9">
        <f>IF(CF2216="","",VLOOKUP(CF2216,Metadata!$D$2:$H$20,2,FALSE))</f>
        <v>32500</v>
      </c>
      <c r="CH2216" s="9">
        <f>IF(CF2216="","",VLOOKUP(CF2216,Metadata!$D$2:$H$20,4,FALSE))</f>
        <v>30000</v>
      </c>
      <c r="CI2216" s="9">
        <f>IF(CF2216="","",VLOOKUP(CF2216,Metadata!$D$2:$H$20,5,FALSE))</f>
        <v>35000</v>
      </c>
      <c r="CJ2216" s="9">
        <f t="shared" si="3"/>
        <v>32500</v>
      </c>
      <c r="CK2216" s="9" t="s">
        <v>189</v>
      </c>
      <c r="CL2216" s="10">
        <v>4</v>
      </c>
      <c r="CM2216" s="10">
        <v>5</v>
      </c>
      <c r="CN2216" s="10">
        <v>6</v>
      </c>
      <c r="CO2216" s="10">
        <v>5</v>
      </c>
      <c r="CP2216" s="10">
        <v>6</v>
      </c>
      <c r="CQ2216" s="10">
        <v>7</v>
      </c>
      <c r="CR2216" s="10">
        <v>4</v>
      </c>
      <c r="CS2216" s="10">
        <v>4</v>
      </c>
      <c r="CT2216" s="10">
        <v>5</v>
      </c>
      <c r="CU2216" s="10">
        <v>7</v>
      </c>
      <c r="CV2216" s="10">
        <v>6</v>
      </c>
      <c r="CW2216" s="10">
        <v>4</v>
      </c>
      <c r="CX2216" s="10">
        <v>7</v>
      </c>
      <c r="CY2216" s="10">
        <v>5</v>
      </c>
      <c r="CZ2216" s="10">
        <v>5</v>
      </c>
      <c r="DA2216" s="10">
        <v>6</v>
      </c>
      <c r="DB2216" s="10">
        <v>3</v>
      </c>
      <c r="DC2216" s="10">
        <v>6</v>
      </c>
      <c r="DD2216" s="10">
        <v>5</v>
      </c>
      <c r="DE2216" s="10">
        <v>7</v>
      </c>
      <c r="DF2216" s="10">
        <v>6</v>
      </c>
      <c r="DG2216" s="10">
        <v>6</v>
      </c>
      <c r="DH2216" s="10">
        <v>6</v>
      </c>
      <c r="DI2216" s="10">
        <v>7</v>
      </c>
      <c r="DJ2216" s="10">
        <v>5</v>
      </c>
      <c r="DK2216" s="10">
        <v>5</v>
      </c>
      <c r="DL2216" s="10">
        <v>4</v>
      </c>
      <c r="DM2216" s="9" t="s">
        <v>154</v>
      </c>
      <c r="DN2216" s="10">
        <v>1991</v>
      </c>
      <c r="DO2216" s="9">
        <f t="shared" si="8"/>
        <v>30</v>
      </c>
      <c r="DP2216" s="9" t="s">
        <v>155</v>
      </c>
      <c r="DQ2216" s="9" t="s">
        <v>156</v>
      </c>
      <c r="DR2216" s="9" t="s">
        <v>157</v>
      </c>
      <c r="DS2216" s="9" t="s">
        <v>137</v>
      </c>
      <c r="DT2216" s="9" t="s">
        <v>657</v>
      </c>
      <c r="DU2216" s="9" t="s">
        <v>223</v>
      </c>
      <c r="DV2216" s="9" t="str">
        <f>VLOOKUP(DU2216,Metadata!$B$2:$C$7,2,FALSE)</f>
        <v>3 - 6 years</v>
      </c>
    </row>
    <row r="2217" spans="1:126">
      <c r="A2217" s="13">
        <v>2216</v>
      </c>
      <c r="B2217" s="9" t="s">
        <v>135</v>
      </c>
      <c r="C2217" s="9" t="str">
        <f>VLOOKUP(B2217,Metadata!$M$2:$N$6,2,FALSE)</f>
        <v>Permanent Employee</v>
      </c>
      <c r="D2217" s="9" t="s">
        <v>159</v>
      </c>
      <c r="E2217" s="9" t="s">
        <v>137</v>
      </c>
      <c r="F2217" s="9" t="s">
        <v>138</v>
      </c>
      <c r="G2217" s="9" t="s">
        <v>140</v>
      </c>
      <c r="H2217" s="9" t="str">
        <f>IF(G2217="","",VLOOKUP(G2217,Metadata!$J$2:$K$22,2,FALSE))</f>
        <v>Lisbon Metropolitan Area</v>
      </c>
      <c r="I2217" s="9" t="s">
        <v>138</v>
      </c>
      <c r="J2217" s="9" t="str">
        <f>IF(I2217="","",VLOOKUP(I2217,Metadata!$P$2:$Q$43,2,FALSE))</f>
        <v>Europe</v>
      </c>
      <c r="K2217" s="9" t="str">
        <f t="shared" si="0"/>
        <v>Portugal</v>
      </c>
      <c r="L2217" s="9" t="s">
        <v>140</v>
      </c>
      <c r="M2217" s="9" t="str">
        <f>IF(L2217="","",VLOOKUP(L2217,Metadata!$J$2:$K$22,2,FALSE))</f>
        <v>Lisbon Metropolitan Area</v>
      </c>
      <c r="N2217" s="9" t="s">
        <v>141</v>
      </c>
      <c r="O2217" s="9" t="s">
        <v>137</v>
      </c>
      <c r="P2217" s="9" t="s">
        <v>191</v>
      </c>
      <c r="Q2217" s="10" t="str">
        <f t="shared" si="1"/>
        <v>Remote Job (full or flexible)</v>
      </c>
      <c r="R2217" s="10">
        <v>7</v>
      </c>
      <c r="S2217" s="9" t="s">
        <v>192</v>
      </c>
      <c r="T2217" s="9" t="s">
        <v>137</v>
      </c>
      <c r="U2217" s="9" t="str">
        <f>IF(S2217&lt;&gt;"",S2217,IF(T2217&lt;&gt;"",VLOOKUP(T2217,Metadata!$S$2:$T$228,2,FALSE),""))</f>
        <v>Back-End Developer</v>
      </c>
      <c r="V2217" s="9" t="s">
        <v>276</v>
      </c>
      <c r="W2217" s="9" t="s">
        <v>137</v>
      </c>
      <c r="X2217" s="9" t="s">
        <v>145</v>
      </c>
      <c r="Y2217" s="9" t="s">
        <v>137</v>
      </c>
      <c r="Z2217" s="9" t="s">
        <v>218</v>
      </c>
      <c r="AA2217" s="9" t="s">
        <v>137</v>
      </c>
      <c r="AB2217" s="9" t="s">
        <v>137</v>
      </c>
      <c r="AC2217" s="9" t="s">
        <v>147</v>
      </c>
      <c r="AD2217" s="9" t="s">
        <v>148</v>
      </c>
      <c r="AE2217" s="9"/>
      <c r="AF2217" s="9"/>
      <c r="AG2217" s="9"/>
      <c r="AH2217" s="9"/>
      <c r="AI2217" s="9"/>
      <c r="AJ2217" s="9" t="s">
        <v>185</v>
      </c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 t="s">
        <v>199</v>
      </c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10"/>
      <c r="CB2217" s="10" t="str">
        <f t="shared" si="5"/>
        <v/>
      </c>
      <c r="CC2217" s="10"/>
      <c r="CD2217" s="9" t="str">
        <f t="shared" si="2"/>
        <v/>
      </c>
      <c r="CE2217" s="9" t="s">
        <v>168</v>
      </c>
      <c r="CF2217" s="9" t="s">
        <v>245</v>
      </c>
      <c r="CG2217" s="9">
        <f>IF(CF2217="","",VLOOKUP(CF2217,Metadata!$D$2:$H$20,2,FALSE))</f>
        <v>42500</v>
      </c>
      <c r="CH2217" s="9">
        <f>IF(CF2217="","",VLOOKUP(CF2217,Metadata!$D$2:$H$20,4,FALSE))</f>
        <v>40000</v>
      </c>
      <c r="CI2217" s="9">
        <f>IF(CF2217="","",VLOOKUP(CF2217,Metadata!$D$2:$H$20,5,FALSE))</f>
        <v>45000</v>
      </c>
      <c r="CJ2217" s="9">
        <f t="shared" si="3"/>
        <v>42500</v>
      </c>
      <c r="CK2217" s="9" t="s">
        <v>153</v>
      </c>
      <c r="CL2217" s="10">
        <v>5</v>
      </c>
      <c r="CM2217" s="10">
        <v>1</v>
      </c>
      <c r="CN2217" s="10">
        <v>7</v>
      </c>
      <c r="CO2217" s="10">
        <v>6</v>
      </c>
      <c r="CP2217" s="10">
        <v>5</v>
      </c>
      <c r="CQ2217" s="10">
        <v>5</v>
      </c>
      <c r="CR2217" s="10">
        <v>6</v>
      </c>
      <c r="CS2217" s="10">
        <v>4</v>
      </c>
      <c r="CT2217" s="10">
        <v>6</v>
      </c>
      <c r="CU2217" s="10">
        <v>6</v>
      </c>
      <c r="CV2217" s="10">
        <v>4</v>
      </c>
      <c r="CW2217" s="10">
        <v>4</v>
      </c>
      <c r="CX2217" s="10">
        <v>5</v>
      </c>
      <c r="CY2217" s="10">
        <v>6</v>
      </c>
      <c r="CZ2217" s="10">
        <v>6</v>
      </c>
      <c r="DA2217" s="10">
        <v>6</v>
      </c>
      <c r="DB2217" s="10">
        <v>1</v>
      </c>
      <c r="DC2217" s="10">
        <v>6</v>
      </c>
      <c r="DD2217" s="10">
        <v>1</v>
      </c>
      <c r="DE2217" s="10">
        <v>6</v>
      </c>
      <c r="DF2217" s="10">
        <v>5</v>
      </c>
      <c r="DG2217" s="10">
        <v>6</v>
      </c>
      <c r="DH2217" s="10">
        <v>2</v>
      </c>
      <c r="DI2217" s="10">
        <v>6</v>
      </c>
      <c r="DJ2217" s="10">
        <v>1</v>
      </c>
      <c r="DK2217" s="10">
        <v>1</v>
      </c>
      <c r="DL2217" s="10">
        <v>1</v>
      </c>
      <c r="DM2217" s="9" t="s">
        <v>154</v>
      </c>
      <c r="DN2217" s="10">
        <v>1988</v>
      </c>
      <c r="DO2217" s="9">
        <f t="shared" si="8"/>
        <v>33</v>
      </c>
      <c r="DP2217" s="9" t="s">
        <v>155</v>
      </c>
      <c r="DQ2217" s="9" t="s">
        <v>202</v>
      </c>
      <c r="DR2217" s="9" t="s">
        <v>157</v>
      </c>
      <c r="DS2217" s="9" t="s">
        <v>137</v>
      </c>
      <c r="DT2217" s="9" t="s">
        <v>657</v>
      </c>
      <c r="DU2217" s="9" t="s">
        <v>203</v>
      </c>
      <c r="DV2217" s="9" t="str">
        <f>VLOOKUP(DU2217,Metadata!$B$2:$C$7,2,FALSE)</f>
        <v>6+ years</v>
      </c>
    </row>
    <row r="2218" spans="1:126">
      <c r="A2218" s="13">
        <v>2217</v>
      </c>
      <c r="B2218" s="9" t="s">
        <v>135</v>
      </c>
      <c r="C2218" s="9" t="str">
        <f>VLOOKUP(B2218,Metadata!$M$2:$N$6,2,FALSE)</f>
        <v>Permanent Employee</v>
      </c>
      <c r="D2218" s="9" t="s">
        <v>159</v>
      </c>
      <c r="E2218" s="9" t="s">
        <v>137</v>
      </c>
      <c r="F2218" s="9" t="s">
        <v>138</v>
      </c>
      <c r="G2218" s="9" t="s">
        <v>140</v>
      </c>
      <c r="H2218" s="9" t="str">
        <f>IF(G2218="","",VLOOKUP(G2218,Metadata!$J$2:$K$22,2,FALSE))</f>
        <v>Lisbon Metropolitan Area</v>
      </c>
      <c r="I2218" s="9" t="s">
        <v>138</v>
      </c>
      <c r="J2218" s="9" t="str">
        <f>IF(I2218="","",VLOOKUP(I2218,Metadata!$P$2:$Q$43,2,FALSE))</f>
        <v>Europe</v>
      </c>
      <c r="K2218" s="9" t="str">
        <f t="shared" si="0"/>
        <v>Portugal</v>
      </c>
      <c r="L2218" s="9" t="s">
        <v>140</v>
      </c>
      <c r="M2218" s="9" t="str">
        <f>IF(L2218="","",VLOOKUP(L2218,Metadata!$J$2:$K$22,2,FALSE))</f>
        <v>Lisbon Metropolitan Area</v>
      </c>
      <c r="N2218" s="9" t="s">
        <v>205</v>
      </c>
      <c r="O2218" s="9" t="s">
        <v>137</v>
      </c>
      <c r="P2218" s="9" t="s">
        <v>137</v>
      </c>
      <c r="Q2218" s="10" t="str">
        <f t="shared" si="1"/>
        <v>Full Office Job</v>
      </c>
      <c r="R2218" s="10">
        <v>5</v>
      </c>
      <c r="S2218" s="9" t="s">
        <v>161</v>
      </c>
      <c r="T2218" s="9" t="s">
        <v>137</v>
      </c>
      <c r="U2218" s="9" t="str">
        <f>IF(S2218&lt;&gt;"",S2218,IF(T2218&lt;&gt;"",VLOOKUP(T2218,Metadata!$S$2:$T$228,2,FALSE),""))</f>
        <v>Full-Stack Developer</v>
      </c>
      <c r="V2218" s="9" t="s">
        <v>261</v>
      </c>
      <c r="W2218" s="9" t="s">
        <v>137</v>
      </c>
      <c r="X2218" s="9" t="s">
        <v>175</v>
      </c>
      <c r="Y2218" s="9" t="s">
        <v>137</v>
      </c>
      <c r="Z2218" s="9" t="s">
        <v>262</v>
      </c>
      <c r="AA2218" s="9" t="s">
        <v>165</v>
      </c>
      <c r="AB2218" s="9" t="s">
        <v>137</v>
      </c>
      <c r="AC2218" s="9" t="s">
        <v>147</v>
      </c>
      <c r="AD2218" s="9" t="s">
        <v>148</v>
      </c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 t="s">
        <v>178</v>
      </c>
      <c r="BB2218" s="9"/>
      <c r="BC2218" s="9"/>
      <c r="BD2218" s="9"/>
      <c r="BE2218" s="9"/>
      <c r="BF2218" s="9"/>
      <c r="BG2218" s="9"/>
      <c r="BH2218" s="9"/>
      <c r="BI2218" s="9"/>
      <c r="BJ2218" s="9" t="s">
        <v>167</v>
      </c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10"/>
      <c r="CB2218" s="10" t="str">
        <f t="shared" si="5"/>
        <v/>
      </c>
      <c r="CC2218" s="10"/>
      <c r="CD2218" s="9" t="str">
        <f t="shared" si="2"/>
        <v/>
      </c>
      <c r="CE2218" s="9" t="s">
        <v>151</v>
      </c>
      <c r="CF2218" s="9" t="s">
        <v>245</v>
      </c>
      <c r="CG2218" s="9">
        <f>IF(CF2218="","",VLOOKUP(CF2218,Metadata!$D$2:$H$20,2,FALSE))</f>
        <v>42500</v>
      </c>
      <c r="CH2218" s="9">
        <f>IF(CF2218="","",VLOOKUP(CF2218,Metadata!$D$2:$H$20,4,FALSE))</f>
        <v>40000</v>
      </c>
      <c r="CI2218" s="9">
        <f>IF(CF2218="","",VLOOKUP(CF2218,Metadata!$D$2:$H$20,5,FALSE))</f>
        <v>45000</v>
      </c>
      <c r="CJ2218" s="9">
        <f t="shared" si="3"/>
        <v>42500</v>
      </c>
      <c r="CK2218" s="9" t="s">
        <v>201</v>
      </c>
      <c r="CL2218" s="10">
        <v>5</v>
      </c>
      <c r="CM2218" s="10">
        <v>1</v>
      </c>
      <c r="CN2218" s="10">
        <v>6</v>
      </c>
      <c r="CO2218" s="10">
        <v>6</v>
      </c>
      <c r="CP2218" s="10">
        <v>5</v>
      </c>
      <c r="CQ2218" s="10">
        <v>6</v>
      </c>
      <c r="CR2218" s="10">
        <v>5</v>
      </c>
      <c r="CS2218" s="10">
        <v>6</v>
      </c>
      <c r="CT2218" s="10">
        <v>7</v>
      </c>
      <c r="CU2218" s="10">
        <v>5</v>
      </c>
      <c r="CV2218" s="10">
        <v>4</v>
      </c>
      <c r="CW2218" s="10">
        <v>4</v>
      </c>
      <c r="CX2218" s="10">
        <v>6</v>
      </c>
      <c r="CY2218" s="10">
        <v>5</v>
      </c>
      <c r="CZ2218" s="10">
        <v>5</v>
      </c>
      <c r="DA2218" s="10">
        <v>4</v>
      </c>
      <c r="DB2218" s="10">
        <v>5</v>
      </c>
      <c r="DC2218" s="10">
        <v>5</v>
      </c>
      <c r="DD2218" s="10">
        <v>3</v>
      </c>
      <c r="DE2218" s="10">
        <v>5</v>
      </c>
      <c r="DF2218" s="10">
        <v>5</v>
      </c>
      <c r="DG2218" s="10">
        <v>5</v>
      </c>
      <c r="DH2218" s="10">
        <v>4</v>
      </c>
      <c r="DI2218" s="10">
        <v>5</v>
      </c>
      <c r="DJ2218" s="10">
        <v>4</v>
      </c>
      <c r="DK2218" s="10">
        <v>4</v>
      </c>
      <c r="DL2218" s="10">
        <v>4</v>
      </c>
      <c r="DM2218" s="9" t="s">
        <v>154</v>
      </c>
      <c r="DN2218" s="10">
        <v>1992</v>
      </c>
      <c r="DO2218" s="9">
        <f t="shared" si="8"/>
        <v>29</v>
      </c>
      <c r="DP2218" s="9" t="s">
        <v>155</v>
      </c>
      <c r="DQ2218" s="9" t="s">
        <v>156</v>
      </c>
      <c r="DR2218" s="9" t="s">
        <v>157</v>
      </c>
      <c r="DS2218" s="9" t="s">
        <v>137</v>
      </c>
      <c r="DT2218" s="9" t="s">
        <v>657</v>
      </c>
      <c r="DU2218" s="9" t="s">
        <v>223</v>
      </c>
      <c r="DV2218" s="9" t="str">
        <f>VLOOKUP(DU2218,Metadata!$B$2:$C$7,2,FALSE)</f>
        <v>3 - 6 years</v>
      </c>
    </row>
    <row r="2219" spans="1:126">
      <c r="A2219" s="13">
        <v>2218</v>
      </c>
      <c r="B2219" s="9" t="s">
        <v>135</v>
      </c>
      <c r="C2219" s="9" t="str">
        <f>VLOOKUP(B2219,Metadata!$M$2:$N$6,2,FALSE)</f>
        <v>Permanent Employee</v>
      </c>
      <c r="D2219" s="9" t="s">
        <v>159</v>
      </c>
      <c r="E2219" s="9" t="s">
        <v>137</v>
      </c>
      <c r="F2219" s="9" t="s">
        <v>138</v>
      </c>
      <c r="G2219" s="9" t="s">
        <v>172</v>
      </c>
      <c r="H2219" s="9" t="str">
        <f>IF(G2219="","",VLOOKUP(G2219,Metadata!$J$2:$K$22,2,FALSE))</f>
        <v>Porto Metropolitan Area</v>
      </c>
      <c r="I2219" s="9" t="s">
        <v>138</v>
      </c>
      <c r="J2219" s="9" t="str">
        <f>IF(I2219="","",VLOOKUP(I2219,Metadata!$P$2:$Q$43,2,FALSE))</f>
        <v>Europe</v>
      </c>
      <c r="K2219" s="9" t="str">
        <f t="shared" si="0"/>
        <v>Portugal</v>
      </c>
      <c r="L2219" s="9" t="s">
        <v>190</v>
      </c>
      <c r="M2219" s="9" t="str">
        <f>IF(L2219="","",VLOOKUP(L2219,Metadata!$J$2:$K$22,2,FALSE))</f>
        <v>North</v>
      </c>
      <c r="N2219" s="9" t="s">
        <v>214</v>
      </c>
      <c r="O2219" s="9" t="s">
        <v>215</v>
      </c>
      <c r="P2219" s="9" t="s">
        <v>191</v>
      </c>
      <c r="Q2219" s="10" t="str">
        <f t="shared" si="1"/>
        <v>Remote Job (full or flexible)</v>
      </c>
      <c r="R2219" s="10">
        <v>2</v>
      </c>
      <c r="S2219" s="9" t="s">
        <v>266</v>
      </c>
      <c r="T2219" s="9" t="s">
        <v>137</v>
      </c>
      <c r="U2219" s="9" t="str">
        <f>IF(S2219&lt;&gt;"",S2219,IF(T2219&lt;&gt;"",VLOOKUP(T2219,Metadata!$S$2:$T$228,2,FALSE),""))</f>
        <v>Data Scientist/Data Engineer</v>
      </c>
      <c r="V2219" s="9" t="s">
        <v>317</v>
      </c>
      <c r="W2219" s="9" t="s">
        <v>137</v>
      </c>
      <c r="X2219" s="9" t="s">
        <v>145</v>
      </c>
      <c r="Y2219" s="9" t="s">
        <v>137</v>
      </c>
      <c r="Z2219" s="9" t="s">
        <v>218</v>
      </c>
      <c r="AA2219" s="9" t="s">
        <v>137</v>
      </c>
      <c r="AB2219" s="9" t="s">
        <v>137</v>
      </c>
      <c r="AC2219" s="9" t="s">
        <v>147</v>
      </c>
      <c r="AD2219" s="9"/>
      <c r="AE2219" s="9"/>
      <c r="AF2219" s="9" t="s">
        <v>243</v>
      </c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 t="s">
        <v>766</v>
      </c>
      <c r="CA2219" s="10"/>
      <c r="CB2219" s="10" t="str">
        <f t="shared" si="5"/>
        <v/>
      </c>
      <c r="CC2219" s="10"/>
      <c r="CD2219" s="9" t="str">
        <f t="shared" si="2"/>
        <v/>
      </c>
      <c r="CE2219" s="9" t="s">
        <v>232</v>
      </c>
      <c r="CF2219" s="9" t="s">
        <v>225</v>
      </c>
      <c r="CG2219" s="9">
        <f>IF(CF2219="","",VLOOKUP(CF2219,Metadata!$D$2:$H$20,2,FALSE))</f>
        <v>22500</v>
      </c>
      <c r="CH2219" s="9">
        <f>IF(CF2219="","",VLOOKUP(CF2219,Metadata!$D$2:$H$20,4,FALSE))</f>
        <v>20000</v>
      </c>
      <c r="CI2219" s="9">
        <f>IF(CF2219="","",VLOOKUP(CF2219,Metadata!$D$2:$H$20,5,FALSE))</f>
        <v>25000</v>
      </c>
      <c r="CJ2219" s="9">
        <f t="shared" si="3"/>
        <v>22500</v>
      </c>
      <c r="CK2219" s="9" t="s">
        <v>221</v>
      </c>
      <c r="CL2219" s="10">
        <v>7</v>
      </c>
      <c r="CM2219" s="10">
        <v>1</v>
      </c>
      <c r="CN2219" s="10">
        <v>7</v>
      </c>
      <c r="CO2219" s="10">
        <v>5</v>
      </c>
      <c r="CP2219" s="10">
        <v>4</v>
      </c>
      <c r="CQ2219" s="10">
        <v>7</v>
      </c>
      <c r="CR2219" s="10">
        <v>3</v>
      </c>
      <c r="CS2219" s="10">
        <v>7</v>
      </c>
      <c r="CT2219" s="10">
        <v>7</v>
      </c>
      <c r="CU2219" s="10">
        <v>4</v>
      </c>
      <c r="CV2219" s="10">
        <v>4</v>
      </c>
      <c r="CW2219" s="10">
        <v>4</v>
      </c>
      <c r="CX2219" s="10">
        <v>5</v>
      </c>
      <c r="CY2219" s="10">
        <v>5</v>
      </c>
      <c r="CZ2219" s="10">
        <v>5</v>
      </c>
      <c r="DA2219" s="10">
        <v>7</v>
      </c>
      <c r="DB2219" s="10">
        <v>1</v>
      </c>
      <c r="DC2219" s="10">
        <v>7</v>
      </c>
      <c r="DD2219" s="10">
        <v>3</v>
      </c>
      <c r="DE2219" s="10">
        <v>7</v>
      </c>
      <c r="DF2219" s="10">
        <v>5</v>
      </c>
      <c r="DG2219" s="10">
        <v>3</v>
      </c>
      <c r="DH2219" s="10">
        <v>7</v>
      </c>
      <c r="DI2219" s="10">
        <v>7</v>
      </c>
      <c r="DJ2219" s="10">
        <v>1</v>
      </c>
      <c r="DK2219" s="10">
        <v>3</v>
      </c>
      <c r="DL2219" s="10">
        <v>7</v>
      </c>
      <c r="DM2219" s="9" t="s">
        <v>154</v>
      </c>
      <c r="DN2219" s="10">
        <v>1995</v>
      </c>
      <c r="DO2219" s="9">
        <f t="shared" si="8"/>
        <v>26</v>
      </c>
      <c r="DP2219" s="9" t="s">
        <v>222</v>
      </c>
      <c r="DQ2219" s="9" t="s">
        <v>202</v>
      </c>
      <c r="DR2219" s="9" t="s">
        <v>157</v>
      </c>
      <c r="DS2219" s="9" t="s">
        <v>137</v>
      </c>
      <c r="DT2219" s="9" t="s">
        <v>657</v>
      </c>
      <c r="DU2219" s="9" t="s">
        <v>168</v>
      </c>
      <c r="DV2219" s="9" t="str">
        <f>VLOOKUP(DU2219,Metadata!$B$2:$C$7,2,FALSE)</f>
        <v>0 - 3 years</v>
      </c>
    </row>
    <row r="2220" spans="1:126">
      <c r="A2220" s="13">
        <v>2219</v>
      </c>
      <c r="B2220" s="9" t="s">
        <v>135</v>
      </c>
      <c r="C2220" s="9" t="str">
        <f>VLOOKUP(B2220,Metadata!$M$2:$N$6,2,FALSE)</f>
        <v>Permanent Employee</v>
      </c>
      <c r="D2220" s="9" t="s">
        <v>136</v>
      </c>
      <c r="E2220" s="9" t="s">
        <v>137</v>
      </c>
      <c r="F2220" s="9" t="s">
        <v>138</v>
      </c>
      <c r="G2220" s="9" t="s">
        <v>172</v>
      </c>
      <c r="H2220" s="9" t="str">
        <f>IF(G2220="","",VLOOKUP(G2220,Metadata!$J$2:$K$22,2,FALSE))</f>
        <v>Porto Metropolitan Area</v>
      </c>
      <c r="I2220" s="9" t="s">
        <v>228</v>
      </c>
      <c r="J2220" s="9" t="str">
        <f>IF(I2220="","",VLOOKUP(I2220,Metadata!$P$2:$Q$43,2,FALSE))</f>
        <v>Europe</v>
      </c>
      <c r="K2220" s="9" t="str">
        <f t="shared" si="0"/>
        <v>International</v>
      </c>
      <c r="L2220" s="9" t="s">
        <v>137</v>
      </c>
      <c r="M2220" s="9" t="str">
        <f>IF(L2220="","",VLOOKUP(L2220,Metadata!$J$2:$K$22,2,FALSE))</f>
        <v/>
      </c>
      <c r="N2220" s="9" t="s">
        <v>214</v>
      </c>
      <c r="O2220" s="9" t="s">
        <v>259</v>
      </c>
      <c r="P2220" s="9" t="s">
        <v>191</v>
      </c>
      <c r="Q2220" s="10" t="str">
        <f t="shared" si="1"/>
        <v>Remote Job (full or flexible)</v>
      </c>
      <c r="R2220" s="10">
        <v>6</v>
      </c>
      <c r="S2220" s="9" t="s">
        <v>216</v>
      </c>
      <c r="T2220" s="9" t="s">
        <v>137</v>
      </c>
      <c r="U2220" s="9" t="str">
        <f>IF(S2220&lt;&gt;"",S2220,IF(T2220&lt;&gt;"",VLOOKUP(T2220,Metadata!$S$2:$T$228,2,FALSE),""))</f>
        <v>Front-End Developer</v>
      </c>
      <c r="V2220" s="9" t="s">
        <v>391</v>
      </c>
      <c r="W2220" s="9" t="s">
        <v>137</v>
      </c>
      <c r="X2220" s="9" t="s">
        <v>175</v>
      </c>
      <c r="Y2220" s="9" t="s">
        <v>137</v>
      </c>
      <c r="Z2220" s="9" t="s">
        <v>193</v>
      </c>
      <c r="AA2220" s="9" t="s">
        <v>165</v>
      </c>
      <c r="AB2220" s="9" t="s">
        <v>137</v>
      </c>
      <c r="AC2220" s="9"/>
      <c r="AD2220" s="9"/>
      <c r="AE2220" s="9"/>
      <c r="AF2220" s="9" t="s">
        <v>243</v>
      </c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 t="s">
        <v>324</v>
      </c>
      <c r="AU2220" s="9"/>
      <c r="AV2220" s="9"/>
      <c r="AW2220" s="9"/>
      <c r="AX2220" s="9"/>
      <c r="AY2220" s="9"/>
      <c r="AZ2220" s="9"/>
      <c r="BA2220" s="9" t="s">
        <v>178</v>
      </c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 t="s">
        <v>186</v>
      </c>
      <c r="BO2220" s="9"/>
      <c r="BP2220" s="9"/>
      <c r="BQ2220" s="9"/>
      <c r="BR2220" s="9"/>
      <c r="BS2220" s="9" t="s">
        <v>200</v>
      </c>
      <c r="BT2220" s="9"/>
      <c r="BU2220" s="9"/>
      <c r="BV2220" s="9"/>
      <c r="BW2220" s="9"/>
      <c r="BX2220" s="9"/>
      <c r="BY2220" s="9"/>
      <c r="BZ2220" s="9"/>
      <c r="CA2220" s="10"/>
      <c r="CB2220" s="10" t="str">
        <f t="shared" si="5"/>
        <v/>
      </c>
      <c r="CC2220" s="10"/>
      <c r="CD2220" s="9" t="str">
        <f t="shared" si="2"/>
        <v/>
      </c>
      <c r="CE2220" s="9" t="s">
        <v>168</v>
      </c>
      <c r="CF2220" s="9" t="s">
        <v>245</v>
      </c>
      <c r="CG2220" s="9">
        <f>IF(CF2220="","",VLOOKUP(CF2220,Metadata!$D$2:$H$20,2,FALSE))</f>
        <v>42500</v>
      </c>
      <c r="CH2220" s="9">
        <f>IF(CF2220="","",VLOOKUP(CF2220,Metadata!$D$2:$H$20,4,FALSE))</f>
        <v>40000</v>
      </c>
      <c r="CI2220" s="9">
        <f>IF(CF2220="","",VLOOKUP(CF2220,Metadata!$D$2:$H$20,5,FALSE))</f>
        <v>45000</v>
      </c>
      <c r="CJ2220" s="9">
        <f t="shared" si="3"/>
        <v>42500</v>
      </c>
      <c r="CK2220" s="9" t="s">
        <v>201</v>
      </c>
      <c r="CL2220" s="10">
        <v>7</v>
      </c>
      <c r="CM2220" s="10">
        <v>1</v>
      </c>
      <c r="CN2220" s="10">
        <v>6</v>
      </c>
      <c r="CO2220" s="10">
        <v>5</v>
      </c>
      <c r="CP2220" s="10">
        <v>5</v>
      </c>
      <c r="CQ2220" s="10">
        <v>7</v>
      </c>
      <c r="CR2220" s="10">
        <v>6</v>
      </c>
      <c r="CS2220" s="10">
        <v>6</v>
      </c>
      <c r="CT2220" s="10">
        <v>5</v>
      </c>
      <c r="CU2220" s="10">
        <v>5</v>
      </c>
      <c r="CV2220" s="10">
        <v>5</v>
      </c>
      <c r="CW2220" s="10">
        <v>2</v>
      </c>
      <c r="CX2220" s="10">
        <v>5</v>
      </c>
      <c r="CY2220" s="10">
        <v>4</v>
      </c>
      <c r="CZ2220" s="10">
        <v>5</v>
      </c>
      <c r="DA2220" s="10">
        <v>3</v>
      </c>
      <c r="DB2220" s="10">
        <v>2</v>
      </c>
      <c r="DC2220" s="10">
        <v>6</v>
      </c>
      <c r="DD2220" s="10">
        <v>1</v>
      </c>
      <c r="DE2220" s="10">
        <v>7</v>
      </c>
      <c r="DF2220" s="10">
        <v>5</v>
      </c>
      <c r="DG2220" s="10">
        <v>4</v>
      </c>
      <c r="DH2220" s="10">
        <v>4</v>
      </c>
      <c r="DI2220" s="10">
        <v>7</v>
      </c>
      <c r="DJ2220" s="10">
        <v>5</v>
      </c>
      <c r="DK2220" s="10">
        <v>5</v>
      </c>
      <c r="DL2220" s="10">
        <v>4</v>
      </c>
      <c r="DM2220" s="9" t="s">
        <v>154</v>
      </c>
      <c r="DN2220" s="10">
        <v>1994</v>
      </c>
      <c r="DO2220" s="9">
        <f t="shared" si="8"/>
        <v>27</v>
      </c>
      <c r="DP2220" s="9" t="s">
        <v>222</v>
      </c>
      <c r="DQ2220" s="9" t="s">
        <v>202</v>
      </c>
      <c r="DR2220" s="9" t="s">
        <v>157</v>
      </c>
      <c r="DS2220" s="9" t="s">
        <v>137</v>
      </c>
      <c r="DT2220" s="9" t="s">
        <v>657</v>
      </c>
      <c r="DU2220" s="9" t="s">
        <v>168</v>
      </c>
      <c r="DV2220" s="9" t="str">
        <f>VLOOKUP(DU2220,Metadata!$B$2:$C$7,2,FALSE)</f>
        <v>0 - 3 years</v>
      </c>
    </row>
    <row r="2221" spans="1:126">
      <c r="A2221" s="13">
        <v>2220</v>
      </c>
      <c r="B2221" s="9" t="s">
        <v>135</v>
      </c>
      <c r="C2221" s="9" t="str">
        <f>VLOOKUP(B2221,Metadata!$M$2:$N$6,2,FALSE)</f>
        <v>Permanent Employee</v>
      </c>
      <c r="D2221" s="9" t="s">
        <v>159</v>
      </c>
      <c r="E2221" s="9" t="s">
        <v>137</v>
      </c>
      <c r="F2221" s="9" t="s">
        <v>138</v>
      </c>
      <c r="G2221" s="9" t="s">
        <v>140</v>
      </c>
      <c r="H2221" s="9" t="str">
        <f>IF(G2221="","",VLOOKUP(G2221,Metadata!$J$2:$K$22,2,FALSE))</f>
        <v>Lisbon Metropolitan Area</v>
      </c>
      <c r="I2221" s="9" t="s">
        <v>643</v>
      </c>
      <c r="J2221" s="9" t="str">
        <f>IF(I2221="","",VLOOKUP(I2221,Metadata!$P$2:$Q$43,2,FALSE))</f>
        <v>Europe</v>
      </c>
      <c r="K2221" s="9" t="str">
        <f t="shared" si="0"/>
        <v>International</v>
      </c>
      <c r="L2221" s="9" t="s">
        <v>137</v>
      </c>
      <c r="M2221" s="9" t="str">
        <f>IF(L2221="","",VLOOKUP(L2221,Metadata!$J$2:$K$22,2,FALSE))</f>
        <v/>
      </c>
      <c r="N2221" s="9" t="s">
        <v>141</v>
      </c>
      <c r="O2221" s="9" t="s">
        <v>137</v>
      </c>
      <c r="P2221" s="9" t="s">
        <v>191</v>
      </c>
      <c r="Q2221" s="10" t="str">
        <f t="shared" si="1"/>
        <v>Remote Job (full or flexible)</v>
      </c>
      <c r="R2221" s="10">
        <v>7</v>
      </c>
      <c r="S2221" s="9" t="s">
        <v>143</v>
      </c>
      <c r="T2221" s="9" t="s">
        <v>137</v>
      </c>
      <c r="U2221" s="9" t="str">
        <f>IF(S2221&lt;&gt;"",S2221,IF(T2221&lt;&gt;"",VLOOKUP(T2221,Metadata!$S$2:$T$228,2,FALSE),""))</f>
        <v>Technical Team Leader</v>
      </c>
      <c r="V2221" s="9" t="s">
        <v>276</v>
      </c>
      <c r="W2221" s="9" t="s">
        <v>137</v>
      </c>
      <c r="X2221" s="9" t="s">
        <v>145</v>
      </c>
      <c r="Y2221" s="9" t="s">
        <v>137</v>
      </c>
      <c r="Z2221" s="9" t="s">
        <v>218</v>
      </c>
      <c r="AA2221" s="9" t="s">
        <v>137</v>
      </c>
      <c r="AB2221" s="9" t="s">
        <v>137</v>
      </c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 t="s">
        <v>767</v>
      </c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 t="s">
        <v>150</v>
      </c>
      <c r="BZ2221" s="9" t="s">
        <v>137</v>
      </c>
      <c r="CA2221" s="10"/>
      <c r="CB2221" s="10" t="str">
        <f t="shared" si="5"/>
        <v/>
      </c>
      <c r="CC2221" s="10"/>
      <c r="CD2221" s="9" t="str">
        <f t="shared" si="2"/>
        <v/>
      </c>
      <c r="CE2221" s="9" t="s">
        <v>168</v>
      </c>
      <c r="CF2221" s="9" t="s">
        <v>245</v>
      </c>
      <c r="CG2221" s="9">
        <f>IF(CF2221="","",VLOOKUP(CF2221,Metadata!$D$2:$H$20,2,FALSE))</f>
        <v>42500</v>
      </c>
      <c r="CH2221" s="9">
        <f>IF(CF2221="","",VLOOKUP(CF2221,Metadata!$D$2:$H$20,4,FALSE))</f>
        <v>40000</v>
      </c>
      <c r="CI2221" s="9">
        <f>IF(CF2221="","",VLOOKUP(CF2221,Metadata!$D$2:$H$20,5,FALSE))</f>
        <v>45000</v>
      </c>
      <c r="CJ2221" s="9">
        <f t="shared" si="3"/>
        <v>42500</v>
      </c>
      <c r="CK2221" s="9" t="s">
        <v>221</v>
      </c>
      <c r="CL2221" s="10">
        <v>5</v>
      </c>
      <c r="CM2221" s="10">
        <v>3</v>
      </c>
      <c r="CN2221" s="10">
        <v>7</v>
      </c>
      <c r="CO2221" s="10">
        <v>7</v>
      </c>
      <c r="CP2221" s="10">
        <v>7</v>
      </c>
      <c r="CQ2221" s="10">
        <v>7</v>
      </c>
      <c r="CR2221" s="10">
        <v>5</v>
      </c>
      <c r="CS2221" s="10">
        <v>6</v>
      </c>
      <c r="CT2221" s="10">
        <v>6</v>
      </c>
      <c r="CU2221" s="10">
        <v>7</v>
      </c>
      <c r="CV2221" s="10">
        <v>6</v>
      </c>
      <c r="CW2221" s="10">
        <v>5</v>
      </c>
      <c r="CX2221" s="10">
        <v>6</v>
      </c>
      <c r="CY2221" s="10">
        <v>7</v>
      </c>
      <c r="CZ2221" s="10">
        <v>5</v>
      </c>
      <c r="DA2221" s="10">
        <v>6</v>
      </c>
      <c r="DB2221" s="10">
        <v>6</v>
      </c>
      <c r="DC2221" s="10">
        <v>7</v>
      </c>
      <c r="DD2221" s="10">
        <v>5</v>
      </c>
      <c r="DE2221" s="10">
        <v>6</v>
      </c>
      <c r="DF2221" s="10">
        <v>7</v>
      </c>
      <c r="DG2221" s="10">
        <v>7</v>
      </c>
      <c r="DH2221" s="10">
        <v>5</v>
      </c>
      <c r="DI2221" s="10">
        <v>7</v>
      </c>
      <c r="DJ2221" s="10">
        <v>5</v>
      </c>
      <c r="DK2221" s="10">
        <v>7</v>
      </c>
      <c r="DL2221" s="10">
        <v>6</v>
      </c>
      <c r="DM2221" s="9" t="s">
        <v>154</v>
      </c>
      <c r="DN2221" s="10">
        <v>1991</v>
      </c>
      <c r="DO2221" s="9">
        <f t="shared" si="8"/>
        <v>30</v>
      </c>
      <c r="DP2221" s="9" t="s">
        <v>222</v>
      </c>
      <c r="DQ2221" s="9" t="s">
        <v>210</v>
      </c>
      <c r="DR2221" s="9" t="s">
        <v>157</v>
      </c>
      <c r="DS2221" s="9" t="s">
        <v>137</v>
      </c>
      <c r="DT2221" s="9" t="s">
        <v>657</v>
      </c>
      <c r="DU2221" s="9" t="s">
        <v>223</v>
      </c>
      <c r="DV2221" s="9" t="str">
        <f>VLOOKUP(DU2221,Metadata!$B$2:$C$7,2,FALSE)</f>
        <v>3 - 6 years</v>
      </c>
    </row>
    <row r="2222" spans="1:126">
      <c r="A2222" s="13">
        <v>2221</v>
      </c>
      <c r="B2222" s="9" t="s">
        <v>135</v>
      </c>
      <c r="C2222" s="9" t="str">
        <f>VLOOKUP(B2222,Metadata!$M$2:$N$6,2,FALSE)</f>
        <v>Permanent Employee</v>
      </c>
      <c r="D2222" s="9" t="s">
        <v>159</v>
      </c>
      <c r="E2222" s="9" t="s">
        <v>137</v>
      </c>
      <c r="F2222" s="9" t="s">
        <v>138</v>
      </c>
      <c r="G2222" s="9" t="s">
        <v>172</v>
      </c>
      <c r="H2222" s="9" t="str">
        <f>IF(G2222="","",VLOOKUP(G2222,Metadata!$J$2:$K$22,2,FALSE))</f>
        <v>Porto Metropolitan Area</v>
      </c>
      <c r="I2222" s="9" t="s">
        <v>138</v>
      </c>
      <c r="J2222" s="9" t="str">
        <f>IF(I2222="","",VLOOKUP(I2222,Metadata!$P$2:$Q$43,2,FALSE))</f>
        <v>Europe</v>
      </c>
      <c r="K2222" s="9" t="str">
        <f t="shared" si="0"/>
        <v>Portugal</v>
      </c>
      <c r="L2222" s="9" t="s">
        <v>140</v>
      </c>
      <c r="M2222" s="9" t="str">
        <f>IF(L2222="","",VLOOKUP(L2222,Metadata!$J$2:$K$22,2,FALSE))</f>
        <v>Lisbon Metropolitan Area</v>
      </c>
      <c r="N2222" s="9" t="s">
        <v>214</v>
      </c>
      <c r="O2222" s="9" t="s">
        <v>259</v>
      </c>
      <c r="P2222" s="9" t="s">
        <v>191</v>
      </c>
      <c r="Q2222" s="10" t="str">
        <f t="shared" si="1"/>
        <v>Remote Job (full or flexible)</v>
      </c>
      <c r="R2222" s="10">
        <v>3</v>
      </c>
      <c r="S2222" s="9" t="s">
        <v>137</v>
      </c>
      <c r="T2222" s="9" t="s">
        <v>768</v>
      </c>
      <c r="U2222" s="9" t="str">
        <f>IF(S2222&lt;&gt;"",S2222,IF(T2222&lt;&gt;"",VLOOKUP(T2222,Metadata!$S$2:$T$228,2,FALSE),""))</f>
        <v>DevOps Engineer</v>
      </c>
      <c r="V2222" s="9" t="s">
        <v>207</v>
      </c>
      <c r="W2222" s="9" t="s">
        <v>137</v>
      </c>
      <c r="X2222" s="9" t="s">
        <v>163</v>
      </c>
      <c r="Y2222" s="9" t="s">
        <v>137</v>
      </c>
      <c r="Z2222" s="9" t="s">
        <v>262</v>
      </c>
      <c r="AA2222" s="9" t="s">
        <v>137</v>
      </c>
      <c r="AB2222" s="9" t="s">
        <v>253</v>
      </c>
      <c r="AC2222" s="9" t="s">
        <v>147</v>
      </c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 t="s">
        <v>150</v>
      </c>
      <c r="BZ2222" s="9" t="s">
        <v>137</v>
      </c>
      <c r="CA2222" s="10"/>
      <c r="CB2222" s="10" t="str">
        <f t="shared" si="5"/>
        <v/>
      </c>
      <c r="CC2222" s="10"/>
      <c r="CD2222" s="9" t="str">
        <f t="shared" si="2"/>
        <v/>
      </c>
      <c r="CE2222" s="9" t="s">
        <v>168</v>
      </c>
      <c r="CF2222" s="9" t="s">
        <v>220</v>
      </c>
      <c r="CG2222" s="9">
        <f>IF(CF2222="","",VLOOKUP(CF2222,Metadata!$D$2:$H$20,2,FALSE))</f>
        <v>27500</v>
      </c>
      <c r="CH2222" s="9">
        <f>IF(CF2222="","",VLOOKUP(CF2222,Metadata!$D$2:$H$20,4,FALSE))</f>
        <v>25000</v>
      </c>
      <c r="CI2222" s="9">
        <f>IF(CF2222="","",VLOOKUP(CF2222,Metadata!$D$2:$H$20,5,FALSE))</f>
        <v>30000</v>
      </c>
      <c r="CJ2222" s="9">
        <f t="shared" si="3"/>
        <v>27500</v>
      </c>
      <c r="CK2222" s="9" t="s">
        <v>153</v>
      </c>
      <c r="CL2222" s="10">
        <v>4</v>
      </c>
      <c r="CM2222" s="10">
        <v>4</v>
      </c>
      <c r="CN2222" s="10">
        <v>6</v>
      </c>
      <c r="CO2222" s="10">
        <v>6</v>
      </c>
      <c r="CP2222" s="10">
        <v>5</v>
      </c>
      <c r="CQ2222" s="10">
        <v>5</v>
      </c>
      <c r="CR2222" s="10">
        <v>1</v>
      </c>
      <c r="CS2222" s="10">
        <v>4</v>
      </c>
      <c r="CT2222" s="10">
        <v>6</v>
      </c>
      <c r="CU2222" s="10">
        <v>4</v>
      </c>
      <c r="CV2222" s="10">
        <v>5</v>
      </c>
      <c r="CW2222" s="10">
        <v>4</v>
      </c>
      <c r="CX2222" s="10">
        <v>6</v>
      </c>
      <c r="CY2222" s="10">
        <v>4</v>
      </c>
      <c r="CZ2222" s="10">
        <v>4</v>
      </c>
      <c r="DA2222" s="10">
        <v>3</v>
      </c>
      <c r="DB2222" s="10">
        <v>1</v>
      </c>
      <c r="DC2222" s="10">
        <v>2</v>
      </c>
      <c r="DD2222" s="10">
        <v>1</v>
      </c>
      <c r="DE2222" s="10">
        <v>3</v>
      </c>
      <c r="DF2222" s="10">
        <v>6</v>
      </c>
      <c r="DG2222" s="10">
        <v>4</v>
      </c>
      <c r="DH2222" s="10">
        <v>7</v>
      </c>
      <c r="DI2222" s="10">
        <v>6</v>
      </c>
      <c r="DJ2222" s="10">
        <v>1</v>
      </c>
      <c r="DK2222" s="10">
        <v>5</v>
      </c>
      <c r="DL2222" s="10">
        <v>3</v>
      </c>
      <c r="DM2222" s="9" t="s">
        <v>154</v>
      </c>
      <c r="DN2222" s="10">
        <v>1986</v>
      </c>
      <c r="DO2222" s="9">
        <f t="shared" si="8"/>
        <v>35</v>
      </c>
      <c r="DP2222" s="9" t="s">
        <v>155</v>
      </c>
      <c r="DQ2222" s="9" t="s">
        <v>156</v>
      </c>
      <c r="DR2222" s="9" t="s">
        <v>157</v>
      </c>
      <c r="DS2222" s="9" t="s">
        <v>137</v>
      </c>
      <c r="DT2222" s="9" t="s">
        <v>657</v>
      </c>
      <c r="DU2222" s="9" t="s">
        <v>158</v>
      </c>
      <c r="DV2222" s="9" t="str">
        <f>VLOOKUP(DU2222,Metadata!$B$2:$C$7,2,FALSE)</f>
        <v>6+ years</v>
      </c>
    </row>
    <row r="2223" spans="1:126">
      <c r="A2223" s="13">
        <v>2222</v>
      </c>
      <c r="B2223" s="9" t="s">
        <v>135</v>
      </c>
      <c r="C2223" s="9" t="str">
        <f>VLOOKUP(B2223,Metadata!$M$2:$N$6,2,FALSE)</f>
        <v>Permanent Employee</v>
      </c>
      <c r="D2223" s="9" t="s">
        <v>159</v>
      </c>
      <c r="E2223" s="9" t="s">
        <v>137</v>
      </c>
      <c r="F2223" s="9" t="s">
        <v>138</v>
      </c>
      <c r="G2223" s="9" t="s">
        <v>213</v>
      </c>
      <c r="H2223" s="9" t="str">
        <f>IF(G2223="","",VLOOKUP(G2223,Metadata!$J$2:$K$22,2,FALSE))</f>
        <v>Centre</v>
      </c>
      <c r="I2223" s="9" t="s">
        <v>138</v>
      </c>
      <c r="J2223" s="9" t="str">
        <f>IF(I2223="","",VLOOKUP(I2223,Metadata!$P$2:$Q$43,2,FALSE))</f>
        <v>Europe</v>
      </c>
      <c r="K2223" s="9" t="str">
        <f t="shared" si="0"/>
        <v>Portugal</v>
      </c>
      <c r="L2223" s="9" t="s">
        <v>213</v>
      </c>
      <c r="M2223" s="9" t="str">
        <f>IF(L2223="","",VLOOKUP(L2223,Metadata!$J$2:$K$22,2,FALSE))</f>
        <v>Centre</v>
      </c>
      <c r="N2223" s="9" t="s">
        <v>141</v>
      </c>
      <c r="O2223" s="9" t="s">
        <v>137</v>
      </c>
      <c r="P2223" s="9" t="s">
        <v>142</v>
      </c>
      <c r="Q2223" s="10" t="str">
        <f t="shared" si="1"/>
        <v>Full Office Job</v>
      </c>
      <c r="R2223" s="10">
        <v>5</v>
      </c>
      <c r="S2223" s="9" t="s">
        <v>216</v>
      </c>
      <c r="T2223" s="9" t="s">
        <v>137</v>
      </c>
      <c r="U2223" s="9" t="str">
        <f>IF(S2223&lt;&gt;"",S2223,IF(T2223&lt;&gt;"",VLOOKUP(T2223,Metadata!$S$2:$T$228,2,FALSE),""))</f>
        <v>Front-End Developer</v>
      </c>
      <c r="V2223" s="9" t="s">
        <v>207</v>
      </c>
      <c r="W2223" s="9" t="s">
        <v>137</v>
      </c>
      <c r="X2223" s="9" t="s">
        <v>163</v>
      </c>
      <c r="Y2223" s="9" t="s">
        <v>137</v>
      </c>
      <c r="Z2223" s="9" t="s">
        <v>184</v>
      </c>
      <c r="AA2223" s="9" t="s">
        <v>165</v>
      </c>
      <c r="AB2223" s="9" t="s">
        <v>137</v>
      </c>
      <c r="AC2223" s="9" t="s">
        <v>147</v>
      </c>
      <c r="AD2223" s="9"/>
      <c r="AE2223" s="9" t="s">
        <v>194</v>
      </c>
      <c r="AF2223" s="9"/>
      <c r="AG2223" s="9"/>
      <c r="AH2223" s="9"/>
      <c r="AI2223" s="9"/>
      <c r="AJ2223" s="9" t="s">
        <v>185</v>
      </c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 t="s">
        <v>178</v>
      </c>
      <c r="BB2223" s="9"/>
      <c r="BC2223" s="9"/>
      <c r="BD2223" s="9"/>
      <c r="BE2223" s="9"/>
      <c r="BF2223" s="9"/>
      <c r="BG2223" s="9"/>
      <c r="BH2223" s="9"/>
      <c r="BI2223" s="9"/>
      <c r="BJ2223" s="9" t="s">
        <v>167</v>
      </c>
      <c r="BK2223" s="9" t="s">
        <v>198</v>
      </c>
      <c r="BL2223" s="9" t="s">
        <v>199</v>
      </c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10"/>
      <c r="CB2223" s="10" t="str">
        <f t="shared" si="5"/>
        <v/>
      </c>
      <c r="CC2223" s="10"/>
      <c r="CD2223" s="9" t="str">
        <f t="shared" si="2"/>
        <v/>
      </c>
      <c r="CE2223" s="9" t="s">
        <v>168</v>
      </c>
      <c r="CF2223" s="9" t="s">
        <v>169</v>
      </c>
      <c r="CG2223" s="9">
        <f>IF(CF2223="","",VLOOKUP(CF2223,Metadata!$D$2:$H$20,2,FALSE))</f>
        <v>12500</v>
      </c>
      <c r="CH2223" s="9">
        <f>IF(CF2223="","",VLOOKUP(CF2223,Metadata!$D$2:$H$20,4,FALSE))</f>
        <v>0</v>
      </c>
      <c r="CI2223" s="9">
        <f>IF(CF2223="","",VLOOKUP(CF2223,Metadata!$D$2:$H$20,5,FALSE))</f>
        <v>15000</v>
      </c>
      <c r="CJ2223" s="9">
        <f t="shared" si="3"/>
        <v>12500</v>
      </c>
      <c r="CK2223" s="9" t="s">
        <v>153</v>
      </c>
      <c r="CL2223" s="10">
        <v>5</v>
      </c>
      <c r="CM2223" s="10">
        <v>4</v>
      </c>
      <c r="CN2223" s="10">
        <v>7</v>
      </c>
      <c r="CO2223" s="10">
        <v>7</v>
      </c>
      <c r="CP2223" s="10">
        <v>5</v>
      </c>
      <c r="CQ2223" s="10">
        <v>6</v>
      </c>
      <c r="CR2223" s="10">
        <v>6</v>
      </c>
      <c r="CS2223" s="10">
        <v>6</v>
      </c>
      <c r="CT2223" s="10">
        <v>6</v>
      </c>
      <c r="CU2223" s="10">
        <v>7</v>
      </c>
      <c r="CV2223" s="10">
        <v>6</v>
      </c>
      <c r="CW2223" s="10">
        <v>5</v>
      </c>
      <c r="CX2223" s="10">
        <v>5</v>
      </c>
      <c r="CY2223" s="10">
        <v>5</v>
      </c>
      <c r="CZ2223" s="10">
        <v>6</v>
      </c>
      <c r="DA2223" s="10">
        <v>5</v>
      </c>
      <c r="DB2223" s="10">
        <v>5</v>
      </c>
      <c r="DC2223" s="10">
        <v>5</v>
      </c>
      <c r="DD2223" s="10">
        <v>5</v>
      </c>
      <c r="DE2223" s="10">
        <v>7</v>
      </c>
      <c r="DF2223" s="10">
        <v>6</v>
      </c>
      <c r="DG2223" s="10">
        <v>6</v>
      </c>
      <c r="DH2223" s="10">
        <v>6</v>
      </c>
      <c r="DI2223" s="10">
        <v>6</v>
      </c>
      <c r="DJ2223" s="10">
        <v>5</v>
      </c>
      <c r="DK2223" s="10">
        <v>6</v>
      </c>
      <c r="DL2223" s="10">
        <v>6</v>
      </c>
      <c r="DM2223" s="9" t="s">
        <v>154</v>
      </c>
      <c r="DN2223" s="10">
        <v>1990</v>
      </c>
      <c r="DO2223" s="9">
        <f t="shared" si="8"/>
        <v>31</v>
      </c>
      <c r="DP2223" s="9" t="s">
        <v>222</v>
      </c>
      <c r="DQ2223" s="9" t="s">
        <v>156</v>
      </c>
      <c r="DR2223" s="9" t="s">
        <v>342</v>
      </c>
      <c r="DS2223" s="9" t="s">
        <v>137</v>
      </c>
      <c r="DT2223" s="9" t="s">
        <v>657</v>
      </c>
      <c r="DU2223" s="9" t="s">
        <v>168</v>
      </c>
      <c r="DV2223" s="9" t="str">
        <f>VLOOKUP(DU2223,Metadata!$B$2:$C$7,2,FALSE)</f>
        <v>0 - 3 years</v>
      </c>
    </row>
    <row r="2224" spans="1:126">
      <c r="A2224" s="13">
        <v>2223</v>
      </c>
      <c r="B2224" s="9" t="s">
        <v>135</v>
      </c>
      <c r="C2224" s="9" t="str">
        <f>VLOOKUP(B2224,Metadata!$M$2:$N$6,2,FALSE)</f>
        <v>Permanent Employee</v>
      </c>
      <c r="D2224" s="9" t="s">
        <v>159</v>
      </c>
      <c r="E2224" s="9" t="s">
        <v>137</v>
      </c>
      <c r="F2224" s="9" t="s">
        <v>138</v>
      </c>
      <c r="G2224" s="9" t="s">
        <v>140</v>
      </c>
      <c r="H2224" s="9" t="str">
        <f>IF(G2224="","",VLOOKUP(G2224,Metadata!$J$2:$K$22,2,FALSE))</f>
        <v>Lisbon Metropolitan Area</v>
      </c>
      <c r="I2224" s="9" t="s">
        <v>138</v>
      </c>
      <c r="J2224" s="9" t="str">
        <f>IF(I2224="","",VLOOKUP(I2224,Metadata!$P$2:$Q$43,2,FALSE))</f>
        <v>Europe</v>
      </c>
      <c r="K2224" s="9" t="str">
        <f t="shared" si="0"/>
        <v>Portugal</v>
      </c>
      <c r="L2224" s="9" t="s">
        <v>140</v>
      </c>
      <c r="M2224" s="9" t="str">
        <f>IF(L2224="","",VLOOKUP(L2224,Metadata!$J$2:$K$22,2,FALSE))</f>
        <v>Lisbon Metropolitan Area</v>
      </c>
      <c r="N2224" s="9" t="s">
        <v>141</v>
      </c>
      <c r="O2224" s="9" t="s">
        <v>137</v>
      </c>
      <c r="P2224" s="9" t="s">
        <v>142</v>
      </c>
      <c r="Q2224" s="10" t="str">
        <f t="shared" si="1"/>
        <v>Full Office Job</v>
      </c>
      <c r="R2224" s="10">
        <v>6</v>
      </c>
      <c r="S2224" s="9" t="s">
        <v>332</v>
      </c>
      <c r="T2224" s="9" t="s">
        <v>137</v>
      </c>
      <c r="U2224" s="9" t="str">
        <f>IF(S2224&lt;&gt;"",S2224,IF(T2224&lt;&gt;"",VLOOKUP(T2224,Metadata!$S$2:$T$228,2,FALSE),""))</f>
        <v>UX/UI Designer</v>
      </c>
      <c r="V2224" s="9" t="s">
        <v>261</v>
      </c>
      <c r="W2224" s="9" t="s">
        <v>137</v>
      </c>
      <c r="X2224" s="9" t="s">
        <v>242</v>
      </c>
      <c r="Y2224" s="9" t="s">
        <v>137</v>
      </c>
      <c r="Z2224" s="9" t="s">
        <v>146</v>
      </c>
      <c r="AA2224" s="9" t="s">
        <v>137</v>
      </c>
      <c r="AB2224" s="9" t="s">
        <v>137</v>
      </c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 t="s">
        <v>150</v>
      </c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 t="s">
        <v>150</v>
      </c>
      <c r="BZ2224" s="9" t="s">
        <v>137</v>
      </c>
      <c r="CA2224" s="10"/>
      <c r="CB2224" s="10" t="str">
        <f t="shared" si="5"/>
        <v/>
      </c>
      <c r="CC2224" s="10"/>
      <c r="CD2224" s="9" t="str">
        <f t="shared" si="2"/>
        <v/>
      </c>
      <c r="CE2224" s="9" t="s">
        <v>151</v>
      </c>
      <c r="CF2224" s="9" t="s">
        <v>419</v>
      </c>
      <c r="CG2224" s="9">
        <f>IF(CF2224="","",VLOOKUP(CF2224,Metadata!$D$2:$H$20,2,FALSE))</f>
        <v>62500</v>
      </c>
      <c r="CH2224" s="9">
        <f>IF(CF2224="","",VLOOKUP(CF2224,Metadata!$D$2:$H$20,4,FALSE))</f>
        <v>60000</v>
      </c>
      <c r="CI2224" s="9">
        <f>IF(CF2224="","",VLOOKUP(CF2224,Metadata!$D$2:$H$20,5,FALSE))</f>
        <v>65000</v>
      </c>
      <c r="CJ2224" s="9">
        <f t="shared" si="3"/>
        <v>62500</v>
      </c>
      <c r="CK2224" s="9" t="s">
        <v>201</v>
      </c>
      <c r="CL2224" s="10">
        <v>6</v>
      </c>
      <c r="CM2224" s="10">
        <v>1</v>
      </c>
      <c r="CN2224" s="10">
        <v>6</v>
      </c>
      <c r="CO2224" s="10">
        <v>6</v>
      </c>
      <c r="CP2224" s="10">
        <v>5</v>
      </c>
      <c r="CQ2224" s="10">
        <v>6</v>
      </c>
      <c r="CR2224" s="10">
        <v>6</v>
      </c>
      <c r="CS2224" s="10">
        <v>7</v>
      </c>
      <c r="CT2224" s="10">
        <v>7</v>
      </c>
      <c r="CU2224" s="10">
        <v>4</v>
      </c>
      <c r="CV2224" s="10">
        <v>4</v>
      </c>
      <c r="CW2224" s="10">
        <v>4</v>
      </c>
      <c r="CX2224" s="10">
        <v>6</v>
      </c>
      <c r="CY2224" s="10">
        <v>6</v>
      </c>
      <c r="CZ2224" s="10">
        <v>5</v>
      </c>
      <c r="DA2224" s="10">
        <v>6</v>
      </c>
      <c r="DB2224" s="10">
        <v>5</v>
      </c>
      <c r="DC2224" s="10">
        <v>6</v>
      </c>
      <c r="DD2224" s="10">
        <v>4</v>
      </c>
      <c r="DE2224" s="10">
        <v>7</v>
      </c>
      <c r="DF2224" s="10">
        <v>5</v>
      </c>
      <c r="DG2224" s="10">
        <v>6</v>
      </c>
      <c r="DH2224" s="10">
        <v>6</v>
      </c>
      <c r="DI2224" s="10">
        <v>6</v>
      </c>
      <c r="DJ2224" s="10">
        <v>6</v>
      </c>
      <c r="DK2224" s="10">
        <v>5</v>
      </c>
      <c r="DL2224" s="10">
        <v>6</v>
      </c>
      <c r="DM2224" s="9" t="s">
        <v>154</v>
      </c>
      <c r="DN2224" s="10">
        <v>1979</v>
      </c>
      <c r="DO2224" s="9">
        <f t="shared" si="8"/>
        <v>42</v>
      </c>
      <c r="DP2224" s="9" t="s">
        <v>155</v>
      </c>
      <c r="DQ2224" s="9" t="s">
        <v>156</v>
      </c>
      <c r="DR2224" s="9" t="s">
        <v>157</v>
      </c>
      <c r="DS2224" s="9" t="s">
        <v>137</v>
      </c>
      <c r="DT2224" s="9" t="s">
        <v>657</v>
      </c>
      <c r="DU2224" s="9" t="s">
        <v>158</v>
      </c>
      <c r="DV2224" s="9" t="str">
        <f>VLOOKUP(DU2224,Metadata!$B$2:$C$7,2,FALSE)</f>
        <v>6+ years</v>
      </c>
    </row>
    <row r="2225" spans="1:126">
      <c r="A2225" s="13">
        <v>2224</v>
      </c>
      <c r="B2225" s="9" t="s">
        <v>135</v>
      </c>
      <c r="C2225" s="9" t="str">
        <f>VLOOKUP(B2225,Metadata!$M$2:$N$6,2,FALSE)</f>
        <v>Permanent Employee</v>
      </c>
      <c r="D2225" s="9" t="s">
        <v>159</v>
      </c>
      <c r="E2225" s="9" t="s">
        <v>137</v>
      </c>
      <c r="F2225" s="9" t="s">
        <v>138</v>
      </c>
      <c r="G2225" s="9" t="s">
        <v>190</v>
      </c>
      <c r="H2225" s="9" t="str">
        <f>IF(G2225="","",VLOOKUP(G2225,Metadata!$J$2:$K$22,2,FALSE))</f>
        <v>North</v>
      </c>
      <c r="I2225" s="9" t="s">
        <v>138</v>
      </c>
      <c r="J2225" s="9" t="str">
        <f>IF(I2225="","",VLOOKUP(I2225,Metadata!$P$2:$Q$43,2,FALSE))</f>
        <v>Europe</v>
      </c>
      <c r="K2225" s="9" t="str">
        <f t="shared" si="0"/>
        <v>Portugal</v>
      </c>
      <c r="L2225" s="9" t="s">
        <v>172</v>
      </c>
      <c r="M2225" s="9" t="str">
        <f>IF(L2225="","",VLOOKUP(L2225,Metadata!$J$2:$K$22,2,FALSE))</f>
        <v>Porto Metropolitan Area</v>
      </c>
      <c r="N2225" s="9" t="s">
        <v>141</v>
      </c>
      <c r="O2225" s="9" t="s">
        <v>137</v>
      </c>
      <c r="P2225" s="9" t="s">
        <v>191</v>
      </c>
      <c r="Q2225" s="10" t="str">
        <f t="shared" si="1"/>
        <v>Remote Job (full or flexible)</v>
      </c>
      <c r="R2225" s="10">
        <v>4</v>
      </c>
      <c r="S2225" s="9" t="s">
        <v>216</v>
      </c>
      <c r="T2225" s="9" t="s">
        <v>137</v>
      </c>
      <c r="U2225" s="9" t="str">
        <f>IF(S2225&lt;&gt;"",S2225,IF(T2225&lt;&gt;"",VLOOKUP(T2225,Metadata!$S$2:$T$228,2,FALSE),""))</f>
        <v>Front-End Developer</v>
      </c>
      <c r="V2225" s="9" t="s">
        <v>162</v>
      </c>
      <c r="W2225" s="9" t="s">
        <v>137</v>
      </c>
      <c r="X2225" s="9" t="s">
        <v>145</v>
      </c>
      <c r="Y2225" s="9" t="s">
        <v>137</v>
      </c>
      <c r="Z2225" s="9" t="s">
        <v>146</v>
      </c>
      <c r="AA2225" s="9" t="s">
        <v>165</v>
      </c>
      <c r="AB2225" s="9" t="s">
        <v>253</v>
      </c>
      <c r="AC2225" s="9"/>
      <c r="AD2225" s="9"/>
      <c r="AE2225" s="9"/>
      <c r="AF2225" s="9"/>
      <c r="AG2225" s="9"/>
      <c r="AH2225" s="9"/>
      <c r="AI2225" s="9"/>
      <c r="AJ2225" s="9" t="s">
        <v>185</v>
      </c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 t="s">
        <v>178</v>
      </c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 t="s">
        <v>199</v>
      </c>
      <c r="BM2225" s="9"/>
      <c r="BN2225" s="9"/>
      <c r="BO2225" s="9"/>
      <c r="BP2225" s="9"/>
      <c r="BQ2225" s="9"/>
      <c r="BR2225" s="9" t="s">
        <v>247</v>
      </c>
      <c r="BS2225" s="9"/>
      <c r="BT2225" s="9"/>
      <c r="BU2225" s="9"/>
      <c r="BV2225" s="9"/>
      <c r="BW2225" s="9"/>
      <c r="BX2225" s="9"/>
      <c r="BY2225" s="9"/>
      <c r="BZ2225" s="9"/>
      <c r="CA2225" s="10"/>
      <c r="CB2225" s="10" t="str">
        <f t="shared" si="5"/>
        <v/>
      </c>
      <c r="CC2225" s="10"/>
      <c r="CD2225" s="9" t="str">
        <f t="shared" si="2"/>
        <v/>
      </c>
      <c r="CE2225" s="9" t="s">
        <v>232</v>
      </c>
      <c r="CF2225" s="9" t="s">
        <v>152</v>
      </c>
      <c r="CG2225" s="9">
        <f>IF(CF2225="","",VLOOKUP(CF2225,Metadata!$D$2:$H$20,2,FALSE))</f>
        <v>32500</v>
      </c>
      <c r="CH2225" s="9">
        <f>IF(CF2225="","",VLOOKUP(CF2225,Metadata!$D$2:$H$20,4,FALSE))</f>
        <v>30000</v>
      </c>
      <c r="CI2225" s="9">
        <f>IF(CF2225="","",VLOOKUP(CF2225,Metadata!$D$2:$H$20,5,FALSE))</f>
        <v>35000</v>
      </c>
      <c r="CJ2225" s="9">
        <f t="shared" si="3"/>
        <v>32500</v>
      </c>
      <c r="CK2225" s="9" t="s">
        <v>221</v>
      </c>
      <c r="CL2225" s="10">
        <v>5</v>
      </c>
      <c r="CM2225" s="10">
        <v>4</v>
      </c>
      <c r="CN2225" s="10">
        <v>7</v>
      </c>
      <c r="CO2225" s="10">
        <v>5</v>
      </c>
      <c r="CP2225" s="10">
        <v>5</v>
      </c>
      <c r="CQ2225" s="10">
        <v>5</v>
      </c>
      <c r="CR2225" s="10">
        <v>5</v>
      </c>
      <c r="CS2225" s="10">
        <v>7</v>
      </c>
      <c r="CT2225" s="10">
        <v>5</v>
      </c>
      <c r="CU2225" s="10">
        <v>7</v>
      </c>
      <c r="CV2225" s="10">
        <v>6</v>
      </c>
      <c r="CW2225" s="10">
        <v>6</v>
      </c>
      <c r="CX2225" s="10">
        <v>5</v>
      </c>
      <c r="CY2225" s="10">
        <v>5</v>
      </c>
      <c r="CZ2225" s="10">
        <v>6</v>
      </c>
      <c r="DA2225" s="10">
        <v>4</v>
      </c>
      <c r="DB2225" s="10">
        <v>5</v>
      </c>
      <c r="DC2225" s="10">
        <v>5</v>
      </c>
      <c r="DD2225" s="10">
        <v>4</v>
      </c>
      <c r="DE2225" s="10">
        <v>5</v>
      </c>
      <c r="DF2225" s="10">
        <v>6</v>
      </c>
      <c r="DG2225" s="10">
        <v>5</v>
      </c>
      <c r="DH2225" s="10">
        <v>5</v>
      </c>
      <c r="DI2225" s="10">
        <v>6</v>
      </c>
      <c r="DJ2225" s="10">
        <v>4</v>
      </c>
      <c r="DK2225" s="10">
        <v>4</v>
      </c>
      <c r="DL2225" s="10">
        <v>5</v>
      </c>
      <c r="DM2225" s="9" t="s">
        <v>154</v>
      </c>
      <c r="DN2225" s="10">
        <v>1989</v>
      </c>
      <c r="DO2225" s="9">
        <f t="shared" si="8"/>
        <v>32</v>
      </c>
      <c r="DP2225" s="9" t="s">
        <v>155</v>
      </c>
      <c r="DQ2225" s="9" t="s">
        <v>202</v>
      </c>
      <c r="DR2225" s="9" t="s">
        <v>157</v>
      </c>
      <c r="DS2225" s="9" t="s">
        <v>137</v>
      </c>
      <c r="DT2225" s="9" t="s">
        <v>657</v>
      </c>
      <c r="DU2225" s="9" t="s">
        <v>203</v>
      </c>
      <c r="DV2225" s="9" t="str">
        <f>VLOOKUP(DU2225,Metadata!$B$2:$C$7,2,FALSE)</f>
        <v>6+ years</v>
      </c>
    </row>
    <row r="2226" spans="1:126">
      <c r="A2226" s="13">
        <v>2225</v>
      </c>
      <c r="B2226" s="9" t="s">
        <v>135</v>
      </c>
      <c r="C2226" s="9" t="str">
        <f>VLOOKUP(B2226,Metadata!$M$2:$N$6,2,FALSE)</f>
        <v>Permanent Employee</v>
      </c>
      <c r="D2226" s="9" t="s">
        <v>159</v>
      </c>
      <c r="E2226" s="9" t="s">
        <v>137</v>
      </c>
      <c r="F2226" s="9" t="s">
        <v>138</v>
      </c>
      <c r="G2226" s="9" t="s">
        <v>160</v>
      </c>
      <c r="H2226" s="9" t="str">
        <f>IF(G2226="","",VLOOKUP(G2226,Metadata!$J$2:$K$22,2,FALSE))</f>
        <v>Centre</v>
      </c>
      <c r="I2226" s="9" t="s">
        <v>138</v>
      </c>
      <c r="J2226" s="9" t="str">
        <f>IF(I2226="","",VLOOKUP(I2226,Metadata!$P$2:$Q$43,2,FALSE))</f>
        <v>Europe</v>
      </c>
      <c r="K2226" s="9" t="str">
        <f t="shared" si="0"/>
        <v>Portugal</v>
      </c>
      <c r="L2226" s="9" t="s">
        <v>140</v>
      </c>
      <c r="M2226" s="9" t="str">
        <f>IF(L2226="","",VLOOKUP(L2226,Metadata!$J$2:$K$22,2,FALSE))</f>
        <v>Lisbon Metropolitan Area</v>
      </c>
      <c r="N2226" s="9" t="s">
        <v>141</v>
      </c>
      <c r="O2226" s="9" t="s">
        <v>137</v>
      </c>
      <c r="P2226" s="9" t="s">
        <v>142</v>
      </c>
      <c r="Q2226" s="10" t="str">
        <f t="shared" si="1"/>
        <v>Full Office Job</v>
      </c>
      <c r="R2226" s="10">
        <v>4</v>
      </c>
      <c r="S2226" s="9" t="s">
        <v>143</v>
      </c>
      <c r="T2226" s="9" t="s">
        <v>137</v>
      </c>
      <c r="U2226" s="9" t="str">
        <f>IF(S2226&lt;&gt;"",S2226,IF(T2226&lt;&gt;"",VLOOKUP(T2226,Metadata!$S$2:$T$228,2,FALSE),""))</f>
        <v>Technical Team Leader</v>
      </c>
      <c r="V2226" s="9" t="s">
        <v>162</v>
      </c>
      <c r="W2226" s="9" t="s">
        <v>137</v>
      </c>
      <c r="X2226" s="9" t="s">
        <v>145</v>
      </c>
      <c r="Y2226" s="9" t="s">
        <v>137</v>
      </c>
      <c r="Z2226" s="9" t="s">
        <v>184</v>
      </c>
      <c r="AA2226" s="9" t="s">
        <v>165</v>
      </c>
      <c r="AB2226" s="9" t="s">
        <v>137</v>
      </c>
      <c r="AC2226" s="9" t="s">
        <v>147</v>
      </c>
      <c r="AD2226" s="9" t="s">
        <v>148</v>
      </c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 t="s">
        <v>178</v>
      </c>
      <c r="BB2226" s="9"/>
      <c r="BC2226" s="9"/>
      <c r="BD2226" s="9"/>
      <c r="BE2226" s="9"/>
      <c r="BF2226" s="9"/>
      <c r="BG2226" s="9"/>
      <c r="BH2226" s="9"/>
      <c r="BI2226" s="9"/>
      <c r="BJ2226" s="9" t="s">
        <v>167</v>
      </c>
      <c r="BK2226" s="9"/>
      <c r="BL2226" s="9"/>
      <c r="BM2226" s="9"/>
      <c r="BN2226" s="9"/>
      <c r="BO2226" s="9"/>
      <c r="BP2226" s="9"/>
      <c r="BQ2226" s="9" t="s">
        <v>219</v>
      </c>
      <c r="BR2226" s="9"/>
      <c r="BS2226" s="9"/>
      <c r="BT2226" s="9"/>
      <c r="BU2226" s="9"/>
      <c r="BV2226" s="9"/>
      <c r="BW2226" s="9"/>
      <c r="BX2226" s="9"/>
      <c r="BY2226" s="9"/>
      <c r="BZ2226" s="9"/>
      <c r="CA2226" s="10"/>
      <c r="CB2226" s="10" t="str">
        <f t="shared" si="5"/>
        <v/>
      </c>
      <c r="CC2226" s="10"/>
      <c r="CD2226" s="9" t="str">
        <f t="shared" si="2"/>
        <v/>
      </c>
      <c r="CE2226" s="9" t="s">
        <v>151</v>
      </c>
      <c r="CF2226" s="9" t="s">
        <v>293</v>
      </c>
      <c r="CG2226" s="9">
        <f>IF(CF2226="","",VLOOKUP(CF2226,Metadata!$D$2:$H$20,2,FALSE))</f>
        <v>52500</v>
      </c>
      <c r="CH2226" s="9">
        <f>IF(CF2226="","",VLOOKUP(CF2226,Metadata!$D$2:$H$20,4,FALSE))</f>
        <v>50000</v>
      </c>
      <c r="CI2226" s="9">
        <f>IF(CF2226="","",VLOOKUP(CF2226,Metadata!$D$2:$H$20,5,FALSE))</f>
        <v>55000</v>
      </c>
      <c r="CJ2226" s="9">
        <f t="shared" si="3"/>
        <v>52500</v>
      </c>
      <c r="CK2226" s="9" t="s">
        <v>189</v>
      </c>
      <c r="CL2226" s="10">
        <v>6</v>
      </c>
      <c r="CM2226" s="10">
        <v>1</v>
      </c>
      <c r="CN2226" s="10">
        <v>6</v>
      </c>
      <c r="CO2226" s="10">
        <v>6</v>
      </c>
      <c r="CP2226" s="10">
        <v>6</v>
      </c>
      <c r="CQ2226" s="10">
        <v>6</v>
      </c>
      <c r="CR2226" s="10">
        <v>6</v>
      </c>
      <c r="CS2226" s="10">
        <v>6</v>
      </c>
      <c r="CT2226" s="10">
        <v>6</v>
      </c>
      <c r="CU2226" s="10">
        <v>5</v>
      </c>
      <c r="CV2226" s="10">
        <v>5</v>
      </c>
      <c r="CW2226" s="10">
        <v>5</v>
      </c>
      <c r="CX2226" s="10">
        <v>5</v>
      </c>
      <c r="CY2226" s="10">
        <v>5</v>
      </c>
      <c r="CZ2226" s="10">
        <v>5</v>
      </c>
      <c r="DA2226" s="10">
        <v>5</v>
      </c>
      <c r="DB2226" s="10">
        <v>4</v>
      </c>
      <c r="DC2226" s="10">
        <v>5</v>
      </c>
      <c r="DD2226" s="10">
        <v>4</v>
      </c>
      <c r="DE2226" s="10">
        <v>6</v>
      </c>
      <c r="DF2226" s="10">
        <v>5</v>
      </c>
      <c r="DG2226" s="10">
        <v>6</v>
      </c>
      <c r="DH2226" s="10">
        <v>5</v>
      </c>
      <c r="DI2226" s="10">
        <v>5</v>
      </c>
      <c r="DJ2226" s="10">
        <v>4</v>
      </c>
      <c r="DK2226" s="10">
        <v>5</v>
      </c>
      <c r="DL2226" s="10">
        <v>5</v>
      </c>
      <c r="DM2226" s="9" t="s">
        <v>154</v>
      </c>
      <c r="DN2226" s="10">
        <v>1976</v>
      </c>
      <c r="DO2226" s="9">
        <f t="shared" si="8"/>
        <v>45</v>
      </c>
      <c r="DP2226" s="9" t="s">
        <v>155</v>
      </c>
      <c r="DQ2226" s="9" t="s">
        <v>227</v>
      </c>
      <c r="DR2226" s="9" t="s">
        <v>157</v>
      </c>
      <c r="DS2226" s="9" t="s">
        <v>137</v>
      </c>
      <c r="DT2226" s="9" t="s">
        <v>657</v>
      </c>
      <c r="DU2226" s="9" t="s">
        <v>158</v>
      </c>
      <c r="DV2226" s="9" t="str">
        <f>VLOOKUP(DU2226,Metadata!$B$2:$C$7,2,FALSE)</f>
        <v>6+ years</v>
      </c>
    </row>
    <row r="2227" spans="1:126">
      <c r="A2227" s="13">
        <v>2226</v>
      </c>
      <c r="B2227" s="9" t="s">
        <v>171</v>
      </c>
      <c r="C2227" s="9" t="str">
        <f>VLOOKUP(B2227,Metadata!$M$2:$N$6,2,FALSE)</f>
        <v>Contractor</v>
      </c>
      <c r="D2227" s="9" t="s">
        <v>137</v>
      </c>
      <c r="E2227" s="9" t="s">
        <v>136</v>
      </c>
      <c r="F2227" s="9" t="s">
        <v>138</v>
      </c>
      <c r="G2227" s="9" t="s">
        <v>140</v>
      </c>
      <c r="H2227" s="9" t="str">
        <f>IF(G2227="","",VLOOKUP(G2227,Metadata!$J$2:$K$22,2,FALSE))</f>
        <v>Lisbon Metropolitan Area</v>
      </c>
      <c r="I2227" s="9" t="s">
        <v>292</v>
      </c>
      <c r="J2227" s="9" t="str">
        <f>IF(I2227="","",VLOOKUP(I2227,Metadata!$P$2:$Q$43,2,FALSE))</f>
        <v>North America</v>
      </c>
      <c r="K2227" s="9" t="str">
        <f t="shared" si="0"/>
        <v>International</v>
      </c>
      <c r="L2227" s="9" t="s">
        <v>137</v>
      </c>
      <c r="M2227" s="9" t="str">
        <f>IF(L2227="","",VLOOKUP(L2227,Metadata!$J$2:$K$22,2,FALSE))</f>
        <v/>
      </c>
      <c r="N2227" s="9" t="s">
        <v>141</v>
      </c>
      <c r="O2227" s="9" t="s">
        <v>137</v>
      </c>
      <c r="P2227" s="9" t="s">
        <v>191</v>
      </c>
      <c r="Q2227" s="10" t="str">
        <f t="shared" si="1"/>
        <v>Remote Job (full or flexible)</v>
      </c>
      <c r="R2227" s="10">
        <v>7</v>
      </c>
      <c r="S2227" s="9" t="s">
        <v>143</v>
      </c>
      <c r="T2227" s="9" t="s">
        <v>137</v>
      </c>
      <c r="U2227" s="9" t="str">
        <f>IF(S2227&lt;&gt;"",S2227,IF(T2227&lt;&gt;"",VLOOKUP(T2227,Metadata!$S$2:$T$228,2,FALSE),""))</f>
        <v>Technical Team Leader</v>
      </c>
      <c r="V2227" s="9" t="s">
        <v>341</v>
      </c>
      <c r="W2227" s="9" t="s">
        <v>137</v>
      </c>
      <c r="X2227" s="9" t="s">
        <v>145</v>
      </c>
      <c r="Y2227" s="9" t="s">
        <v>137</v>
      </c>
      <c r="Z2227" s="9" t="s">
        <v>184</v>
      </c>
      <c r="AA2227" s="9" t="s">
        <v>137</v>
      </c>
      <c r="AB2227" s="9" t="s">
        <v>137</v>
      </c>
      <c r="AC2227" s="9"/>
      <c r="AD2227" s="9"/>
      <c r="AE2227" s="9"/>
      <c r="AF2227" s="9"/>
      <c r="AG2227" s="9"/>
      <c r="AH2227" s="9"/>
      <c r="AI2227" s="9"/>
      <c r="AJ2227" s="9"/>
      <c r="AK2227" s="9"/>
      <c r="AL2227" s="9" t="s">
        <v>177</v>
      </c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 t="s">
        <v>150</v>
      </c>
      <c r="BZ2227" s="9" t="s">
        <v>137</v>
      </c>
      <c r="CA2227" s="10">
        <v>12</v>
      </c>
      <c r="CB2227" s="10" t="str">
        <f t="shared" si="5"/>
        <v>7 to 12 months</v>
      </c>
      <c r="CC2227" s="10">
        <v>70</v>
      </c>
      <c r="CD2227" s="9">
        <f t="shared" si="2"/>
        <v>112000</v>
      </c>
      <c r="CE2227" s="9" t="s">
        <v>137</v>
      </c>
      <c r="CF2227" s="9" t="s">
        <v>137</v>
      </c>
      <c r="CG2227" s="9" t="str">
        <f>IF(CF2227="","",VLOOKUP(CF2227,Metadata!$D$2:$H$20,2,FALSE))</f>
        <v/>
      </c>
      <c r="CH2227" s="9" t="str">
        <f>IF(CF2227="","",VLOOKUP(CF2227,Metadata!$D$2:$H$20,4,FALSE))</f>
        <v/>
      </c>
      <c r="CI2227" s="9" t="str">
        <f>IF(CF2227="","",VLOOKUP(CF2227,Metadata!$D$2:$H$20,5,FALSE))</f>
        <v/>
      </c>
      <c r="CJ2227" s="9">
        <f t="shared" si="3"/>
        <v>112000</v>
      </c>
      <c r="CK2227" s="9" t="s">
        <v>366</v>
      </c>
      <c r="CL2227" s="10">
        <v>5</v>
      </c>
      <c r="CM2227" s="10">
        <v>3</v>
      </c>
      <c r="CN2227" s="10">
        <v>7</v>
      </c>
      <c r="CO2227" s="10">
        <v>7</v>
      </c>
      <c r="CP2227" s="10">
        <v>1</v>
      </c>
      <c r="CQ2227" s="10">
        <v>6</v>
      </c>
      <c r="CR2227" s="10">
        <v>7</v>
      </c>
      <c r="CS2227" s="10">
        <v>7</v>
      </c>
      <c r="CT2227" s="10">
        <v>7</v>
      </c>
      <c r="CU2227" s="10">
        <v>7</v>
      </c>
      <c r="CV2227" s="10">
        <v>4</v>
      </c>
      <c r="CW2227" s="10">
        <v>4</v>
      </c>
      <c r="CX2227" s="10">
        <v>7</v>
      </c>
      <c r="CY2227" s="10">
        <v>4</v>
      </c>
      <c r="CZ2227" s="10">
        <v>5</v>
      </c>
      <c r="DA2227" s="10">
        <v>1</v>
      </c>
      <c r="DB2227" s="10">
        <v>1</v>
      </c>
      <c r="DC2227" s="10">
        <v>1</v>
      </c>
      <c r="DD2227" s="10">
        <v>1</v>
      </c>
      <c r="DE2227" s="10">
        <v>3</v>
      </c>
      <c r="DF2227" s="10">
        <v>3</v>
      </c>
      <c r="DG2227" s="10">
        <v>3</v>
      </c>
      <c r="DH2227" s="10">
        <v>5</v>
      </c>
      <c r="DI2227" s="10">
        <v>5</v>
      </c>
      <c r="DJ2227" s="10">
        <v>4</v>
      </c>
      <c r="DK2227" s="10">
        <v>1</v>
      </c>
      <c r="DL2227" s="10">
        <v>1</v>
      </c>
      <c r="DM2227" s="9" t="s">
        <v>154</v>
      </c>
      <c r="DN2227" s="10">
        <v>1989</v>
      </c>
      <c r="DO2227" s="9">
        <f t="shared" si="8"/>
        <v>32</v>
      </c>
      <c r="DP2227" s="9" t="s">
        <v>155</v>
      </c>
      <c r="DQ2227" s="9" t="s">
        <v>156</v>
      </c>
      <c r="DR2227" s="9" t="s">
        <v>157</v>
      </c>
      <c r="DS2227" s="9" t="s">
        <v>137</v>
      </c>
      <c r="DT2227" s="9" t="s">
        <v>657</v>
      </c>
      <c r="DU2227" s="9" t="s">
        <v>203</v>
      </c>
      <c r="DV2227" s="9" t="str">
        <f>VLOOKUP(DU2227,Metadata!$B$2:$C$7,2,FALSE)</f>
        <v>6+ years</v>
      </c>
    </row>
    <row r="2228" spans="1:126">
      <c r="A2228" s="13">
        <v>2227</v>
      </c>
      <c r="B2228" s="9" t="s">
        <v>135</v>
      </c>
      <c r="C2228" s="9" t="str">
        <f>VLOOKUP(B2228,Metadata!$M$2:$N$6,2,FALSE)</f>
        <v>Permanent Employee</v>
      </c>
      <c r="D2228" s="9" t="s">
        <v>159</v>
      </c>
      <c r="E2228" s="9" t="s">
        <v>137</v>
      </c>
      <c r="F2228" s="9" t="s">
        <v>138</v>
      </c>
      <c r="G2228" s="9" t="s">
        <v>140</v>
      </c>
      <c r="H2228" s="9" t="str">
        <f>IF(G2228="","",VLOOKUP(G2228,Metadata!$J$2:$K$22,2,FALSE))</f>
        <v>Lisbon Metropolitan Area</v>
      </c>
      <c r="I2228" s="9" t="s">
        <v>138</v>
      </c>
      <c r="J2228" s="9" t="str">
        <f>IF(I2228="","",VLOOKUP(I2228,Metadata!$P$2:$Q$43,2,FALSE))</f>
        <v>Europe</v>
      </c>
      <c r="K2228" s="9" t="str">
        <f t="shared" si="0"/>
        <v>Portugal</v>
      </c>
      <c r="L2228" s="9" t="s">
        <v>140</v>
      </c>
      <c r="M2228" s="9" t="str">
        <f>IF(L2228="","",VLOOKUP(L2228,Metadata!$J$2:$K$22,2,FALSE))</f>
        <v>Lisbon Metropolitan Area</v>
      </c>
      <c r="N2228" s="9" t="s">
        <v>141</v>
      </c>
      <c r="O2228" s="9" t="s">
        <v>137</v>
      </c>
      <c r="P2228" s="9" t="s">
        <v>142</v>
      </c>
      <c r="Q2228" s="10" t="str">
        <f t="shared" si="1"/>
        <v>Full Office Job</v>
      </c>
      <c r="R2228" s="10">
        <v>6</v>
      </c>
      <c r="S2228" s="9" t="s">
        <v>290</v>
      </c>
      <c r="T2228" s="9" t="s">
        <v>137</v>
      </c>
      <c r="U2228" s="9" t="str">
        <f>IF(S2228&lt;&gt;"",S2228,IF(T2228&lt;&gt;"",VLOOKUP(T2228,Metadata!$S$2:$T$228,2,FALSE),""))</f>
        <v>Quality Assurance/Testing</v>
      </c>
      <c r="V2228" s="9" t="s">
        <v>217</v>
      </c>
      <c r="W2228" s="9" t="s">
        <v>137</v>
      </c>
      <c r="X2228" s="9" t="s">
        <v>145</v>
      </c>
      <c r="Y2228" s="9" t="s">
        <v>137</v>
      </c>
      <c r="Z2228" s="9" t="s">
        <v>184</v>
      </c>
      <c r="AA2228" s="9" t="s">
        <v>137</v>
      </c>
      <c r="AB2228" s="9" t="s">
        <v>137</v>
      </c>
      <c r="AC2228" s="9"/>
      <c r="AD2228" s="9" t="s">
        <v>148</v>
      </c>
      <c r="AE2228" s="9"/>
      <c r="AF2228" s="9" t="s">
        <v>243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 t="s">
        <v>150</v>
      </c>
      <c r="BZ2228" s="9" t="s">
        <v>137</v>
      </c>
      <c r="CA2228" s="10"/>
      <c r="CB2228" s="10" t="str">
        <f t="shared" si="5"/>
        <v/>
      </c>
      <c r="CC2228" s="10"/>
      <c r="CD2228" s="9" t="str">
        <f t="shared" si="2"/>
        <v/>
      </c>
      <c r="CE2228" s="9" t="s">
        <v>232</v>
      </c>
      <c r="CF2228" s="9" t="s">
        <v>152</v>
      </c>
      <c r="CG2228" s="9">
        <f>IF(CF2228="","",VLOOKUP(CF2228,Metadata!$D$2:$H$20,2,FALSE))</f>
        <v>32500</v>
      </c>
      <c r="CH2228" s="9">
        <f>IF(CF2228="","",VLOOKUP(CF2228,Metadata!$D$2:$H$20,4,FALSE))</f>
        <v>30000</v>
      </c>
      <c r="CI2228" s="9">
        <f>IF(CF2228="","",VLOOKUP(CF2228,Metadata!$D$2:$H$20,5,FALSE))</f>
        <v>35000</v>
      </c>
      <c r="CJ2228" s="9">
        <f t="shared" si="3"/>
        <v>32500</v>
      </c>
      <c r="CK2228" s="9" t="s">
        <v>201</v>
      </c>
      <c r="CL2228" s="10">
        <v>7</v>
      </c>
      <c r="CM2228" s="10">
        <v>1</v>
      </c>
      <c r="CN2228" s="10">
        <v>6</v>
      </c>
      <c r="CO2228" s="10">
        <v>7</v>
      </c>
      <c r="CP2228" s="10">
        <v>4</v>
      </c>
      <c r="CQ2228" s="10">
        <v>4</v>
      </c>
      <c r="CR2228" s="10">
        <v>7</v>
      </c>
      <c r="CS2228" s="10">
        <v>7</v>
      </c>
      <c r="CT2228" s="10">
        <v>3</v>
      </c>
      <c r="CU2228" s="10">
        <v>5</v>
      </c>
      <c r="CV2228" s="10">
        <v>3</v>
      </c>
      <c r="CW2228" s="10">
        <v>3</v>
      </c>
      <c r="CX2228" s="10">
        <v>6</v>
      </c>
      <c r="CY2228" s="10">
        <v>1</v>
      </c>
      <c r="CZ2228" s="10">
        <v>1</v>
      </c>
      <c r="DA2228" s="10">
        <v>7</v>
      </c>
      <c r="DB2228" s="10">
        <v>7</v>
      </c>
      <c r="DC2228" s="10">
        <v>7</v>
      </c>
      <c r="DD2228" s="10">
        <v>5</v>
      </c>
      <c r="DE2228" s="10">
        <v>5</v>
      </c>
      <c r="DF2228" s="10">
        <v>3</v>
      </c>
      <c r="DG2228" s="10">
        <v>6</v>
      </c>
      <c r="DH2228" s="10">
        <v>2</v>
      </c>
      <c r="DI2228" s="10">
        <v>6</v>
      </c>
      <c r="DJ2228" s="10">
        <v>1</v>
      </c>
      <c r="DK2228" s="10">
        <v>1</v>
      </c>
      <c r="DL2228" s="10">
        <v>6</v>
      </c>
      <c r="DM2228" s="9" t="s">
        <v>154</v>
      </c>
      <c r="DN2228" s="10">
        <v>1989</v>
      </c>
      <c r="DO2228" s="9">
        <f t="shared" si="8"/>
        <v>32</v>
      </c>
      <c r="DP2228" s="9" t="s">
        <v>222</v>
      </c>
      <c r="DQ2228" s="9" t="s">
        <v>156</v>
      </c>
      <c r="DR2228" s="9" t="s">
        <v>157</v>
      </c>
      <c r="DS2228" s="9" t="s">
        <v>137</v>
      </c>
      <c r="DT2228" s="9" t="s">
        <v>657</v>
      </c>
      <c r="DU2228" s="9" t="s">
        <v>203</v>
      </c>
      <c r="DV2228" s="9" t="str">
        <f>VLOOKUP(DU2228,Metadata!$B$2:$C$7,2,FALSE)</f>
        <v>6+ years</v>
      </c>
    </row>
    <row r="2229" spans="1:126">
      <c r="A2229" s="13">
        <v>2228</v>
      </c>
      <c r="B2229" s="9" t="s">
        <v>135</v>
      </c>
      <c r="C2229" s="9" t="str">
        <f>VLOOKUP(B2229,Metadata!$M$2:$N$6,2,FALSE)</f>
        <v>Permanent Employee</v>
      </c>
      <c r="D2229" s="9" t="s">
        <v>136</v>
      </c>
      <c r="E2229" s="9" t="s">
        <v>137</v>
      </c>
      <c r="F2229" s="9" t="s">
        <v>138</v>
      </c>
      <c r="G2229" s="9" t="s">
        <v>140</v>
      </c>
      <c r="H2229" s="9" t="str">
        <f>IF(G2229="","",VLOOKUP(G2229,Metadata!$J$2:$K$22,2,FALSE))</f>
        <v>Lisbon Metropolitan Area</v>
      </c>
      <c r="I2229" s="9" t="s">
        <v>436</v>
      </c>
      <c r="J2229" s="9" t="str">
        <f>IF(I2229="","",VLOOKUP(I2229,Metadata!$P$2:$Q$43,2,FALSE))</f>
        <v>North America</v>
      </c>
      <c r="K2229" s="9" t="str">
        <f t="shared" si="0"/>
        <v>International</v>
      </c>
      <c r="L2229" s="9" t="s">
        <v>137</v>
      </c>
      <c r="M2229" s="9" t="str">
        <f>IF(L2229="","",VLOOKUP(L2229,Metadata!$J$2:$K$22,2,FALSE))</f>
        <v/>
      </c>
      <c r="N2229" s="9" t="s">
        <v>141</v>
      </c>
      <c r="O2229" s="9" t="s">
        <v>137</v>
      </c>
      <c r="P2229" s="9" t="s">
        <v>191</v>
      </c>
      <c r="Q2229" s="10" t="str">
        <f t="shared" si="1"/>
        <v>Remote Job (full or flexible)</v>
      </c>
      <c r="R2229" s="10">
        <v>7</v>
      </c>
      <c r="S2229" s="9" t="s">
        <v>332</v>
      </c>
      <c r="T2229" s="9" t="s">
        <v>137</v>
      </c>
      <c r="U2229" s="9" t="str">
        <f>IF(S2229&lt;&gt;"",S2229,IF(T2229&lt;&gt;"",VLOOKUP(T2229,Metadata!$S$2:$T$228,2,FALSE),""))</f>
        <v>UX/UI Designer</v>
      </c>
      <c r="V2229" s="9" t="s">
        <v>264</v>
      </c>
      <c r="W2229" s="9" t="s">
        <v>137</v>
      </c>
      <c r="X2229" s="9" t="s">
        <v>163</v>
      </c>
      <c r="Y2229" s="9" t="s">
        <v>137</v>
      </c>
      <c r="Z2229" s="9" t="s">
        <v>262</v>
      </c>
      <c r="AA2229" s="9" t="s">
        <v>137</v>
      </c>
      <c r="AB2229" s="9" t="s">
        <v>137</v>
      </c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 t="s">
        <v>150</v>
      </c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 t="s">
        <v>150</v>
      </c>
      <c r="BZ2229" s="9" t="s">
        <v>137</v>
      </c>
      <c r="CA2229" s="10"/>
      <c r="CB2229" s="10" t="str">
        <f t="shared" si="5"/>
        <v/>
      </c>
      <c r="CC2229" s="10"/>
      <c r="CD2229" s="9" t="str">
        <f t="shared" si="2"/>
        <v/>
      </c>
      <c r="CE2229" s="9" t="s">
        <v>151</v>
      </c>
      <c r="CF2229" s="9" t="s">
        <v>365</v>
      </c>
      <c r="CG2229" s="9">
        <f>IF(CF2229="","",VLOOKUP(CF2229,Metadata!$D$2:$H$20,2,FALSE))</f>
        <v>77500</v>
      </c>
      <c r="CH2229" s="9">
        <f>IF(CF2229="","",VLOOKUP(CF2229,Metadata!$D$2:$H$20,4,FALSE))</f>
        <v>75000</v>
      </c>
      <c r="CI2229" s="9">
        <f>IF(CF2229="","",VLOOKUP(CF2229,Metadata!$D$2:$H$20,5,FALSE))</f>
        <v>80000</v>
      </c>
      <c r="CJ2229" s="9">
        <f t="shared" si="3"/>
        <v>77500</v>
      </c>
      <c r="CK2229" s="9" t="s">
        <v>189</v>
      </c>
      <c r="CL2229" s="10">
        <v>4</v>
      </c>
      <c r="CM2229" s="10">
        <v>3</v>
      </c>
      <c r="CN2229" s="10">
        <v>7</v>
      </c>
      <c r="CO2229" s="10">
        <v>7</v>
      </c>
      <c r="CP2229" s="10">
        <v>4</v>
      </c>
      <c r="CQ2229" s="10">
        <v>5</v>
      </c>
      <c r="CR2229" s="10">
        <v>7</v>
      </c>
      <c r="CS2229" s="10">
        <v>7</v>
      </c>
      <c r="CT2229" s="10">
        <v>7</v>
      </c>
      <c r="CU2229" s="10">
        <v>7</v>
      </c>
      <c r="CV2229" s="10">
        <v>7</v>
      </c>
      <c r="CW2229" s="10">
        <v>5</v>
      </c>
      <c r="CX2229" s="10">
        <v>6</v>
      </c>
      <c r="CY2229" s="10">
        <v>5</v>
      </c>
      <c r="CZ2229" s="10">
        <v>6</v>
      </c>
      <c r="DA2229" s="10">
        <v>4</v>
      </c>
      <c r="DB2229" s="10">
        <v>4</v>
      </c>
      <c r="DC2229" s="10">
        <v>6</v>
      </c>
      <c r="DD2229" s="10">
        <v>6</v>
      </c>
      <c r="DE2229" s="10">
        <v>7</v>
      </c>
      <c r="DF2229" s="10">
        <v>7</v>
      </c>
      <c r="DG2229" s="10">
        <v>7</v>
      </c>
      <c r="DH2229" s="10">
        <v>7</v>
      </c>
      <c r="DI2229" s="10">
        <v>7</v>
      </c>
      <c r="DJ2229" s="10">
        <v>4</v>
      </c>
      <c r="DK2229" s="10">
        <v>4</v>
      </c>
      <c r="DL2229" s="10">
        <v>7</v>
      </c>
      <c r="DM2229" s="9" t="s">
        <v>154</v>
      </c>
      <c r="DN2229" s="10">
        <v>1988</v>
      </c>
      <c r="DO2229" s="9">
        <f t="shared" si="8"/>
        <v>33</v>
      </c>
      <c r="DP2229" s="9" t="s">
        <v>155</v>
      </c>
      <c r="DQ2229" s="9" t="s">
        <v>202</v>
      </c>
      <c r="DR2229" s="9" t="s">
        <v>170</v>
      </c>
      <c r="DS2229" s="9" t="s">
        <v>137</v>
      </c>
      <c r="DT2229" s="9" t="s">
        <v>657</v>
      </c>
      <c r="DU2229" s="9" t="s">
        <v>158</v>
      </c>
      <c r="DV2229" s="9" t="str">
        <f>VLOOKUP(DU2229,Metadata!$B$2:$C$7,2,FALSE)</f>
        <v>6+ years</v>
      </c>
    </row>
    <row r="2230" spans="1:126">
      <c r="A2230" s="13">
        <v>2229</v>
      </c>
      <c r="B2230" s="9" t="s">
        <v>135</v>
      </c>
      <c r="C2230" s="9" t="str">
        <f>VLOOKUP(B2230,Metadata!$M$2:$N$6,2,FALSE)</f>
        <v>Permanent Employee</v>
      </c>
      <c r="D2230" s="9" t="s">
        <v>159</v>
      </c>
      <c r="E2230" s="9" t="s">
        <v>137</v>
      </c>
      <c r="F2230" s="9" t="s">
        <v>138</v>
      </c>
      <c r="G2230" s="9" t="s">
        <v>172</v>
      </c>
      <c r="H2230" s="9" t="str">
        <f>IF(G2230="","",VLOOKUP(G2230,Metadata!$J$2:$K$22,2,FALSE))</f>
        <v>Porto Metropolitan Area</v>
      </c>
      <c r="I2230" s="9" t="s">
        <v>138</v>
      </c>
      <c r="J2230" s="9" t="str">
        <f>IF(I2230="","",VLOOKUP(I2230,Metadata!$P$2:$Q$43,2,FALSE))</f>
        <v>Europe</v>
      </c>
      <c r="K2230" s="9" t="str">
        <f t="shared" si="0"/>
        <v>Portugal</v>
      </c>
      <c r="L2230" s="9" t="s">
        <v>172</v>
      </c>
      <c r="M2230" s="9" t="str">
        <f>IF(L2230="","",VLOOKUP(L2230,Metadata!$J$2:$K$22,2,FALSE))</f>
        <v>Porto Metropolitan Area</v>
      </c>
      <c r="N2230" s="9" t="s">
        <v>214</v>
      </c>
      <c r="O2230" s="9" t="s">
        <v>259</v>
      </c>
      <c r="P2230" s="9" t="s">
        <v>191</v>
      </c>
      <c r="Q2230" s="10" t="str">
        <f t="shared" si="1"/>
        <v>Remote Job (full or flexible)</v>
      </c>
      <c r="R2230" s="10">
        <v>4</v>
      </c>
      <c r="S2230" s="9" t="s">
        <v>336</v>
      </c>
      <c r="T2230" s="9" t="s">
        <v>137</v>
      </c>
      <c r="U2230" s="9" t="str">
        <f>IF(S2230&lt;&gt;"",S2230,IF(T2230&lt;&gt;"",VLOOKUP(T2230,Metadata!$S$2:$T$228,2,FALSE),""))</f>
        <v>Scrum Master</v>
      </c>
      <c r="V2230" s="9" t="s">
        <v>261</v>
      </c>
      <c r="W2230" s="9" t="s">
        <v>137</v>
      </c>
      <c r="X2230" s="9" t="s">
        <v>163</v>
      </c>
      <c r="Y2230" s="9" t="s">
        <v>137</v>
      </c>
      <c r="Z2230" s="9" t="s">
        <v>164</v>
      </c>
      <c r="AA2230" s="9" t="s">
        <v>137</v>
      </c>
      <c r="AB2230" s="9" t="s">
        <v>253</v>
      </c>
      <c r="AC2230" s="9"/>
      <c r="AD2230" s="9" t="s">
        <v>148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 t="s">
        <v>769</v>
      </c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 t="s">
        <v>150</v>
      </c>
      <c r="BZ2230" s="9" t="s">
        <v>137</v>
      </c>
      <c r="CA2230" s="10"/>
      <c r="CB2230" s="10" t="str">
        <f t="shared" si="5"/>
        <v/>
      </c>
      <c r="CC2230" s="10"/>
      <c r="CD2230" s="9" t="str">
        <f t="shared" si="2"/>
        <v/>
      </c>
      <c r="CE2230" s="9" t="s">
        <v>168</v>
      </c>
      <c r="CF2230" s="9" t="s">
        <v>245</v>
      </c>
      <c r="CG2230" s="9">
        <f>IF(CF2230="","",VLOOKUP(CF2230,Metadata!$D$2:$H$20,2,FALSE))</f>
        <v>42500</v>
      </c>
      <c r="CH2230" s="9">
        <f>IF(CF2230="","",VLOOKUP(CF2230,Metadata!$D$2:$H$20,4,FALSE))</f>
        <v>40000</v>
      </c>
      <c r="CI2230" s="9">
        <f>IF(CF2230="","",VLOOKUP(CF2230,Metadata!$D$2:$H$20,5,FALSE))</f>
        <v>45000</v>
      </c>
      <c r="CJ2230" s="9">
        <f t="shared" si="3"/>
        <v>42500</v>
      </c>
      <c r="CK2230" s="9" t="s">
        <v>221</v>
      </c>
      <c r="CL2230" s="10">
        <v>6</v>
      </c>
      <c r="CM2230" s="10">
        <v>3</v>
      </c>
      <c r="CN2230" s="10">
        <v>5</v>
      </c>
      <c r="CO2230" s="10">
        <v>6</v>
      </c>
      <c r="CP2230" s="10">
        <v>6</v>
      </c>
      <c r="CQ2230" s="10">
        <v>6</v>
      </c>
      <c r="CR2230" s="10">
        <v>3</v>
      </c>
      <c r="CS2230" s="10">
        <v>3</v>
      </c>
      <c r="CT2230" s="10">
        <v>4</v>
      </c>
      <c r="CU2230" s="10">
        <v>5</v>
      </c>
      <c r="CV2230" s="10">
        <v>5</v>
      </c>
      <c r="CW2230" s="10">
        <v>3</v>
      </c>
      <c r="CX2230" s="10">
        <v>6</v>
      </c>
      <c r="CY2230" s="10">
        <v>5</v>
      </c>
      <c r="CZ2230" s="10">
        <v>4</v>
      </c>
      <c r="DA2230" s="10">
        <v>2</v>
      </c>
      <c r="DB2230" s="10">
        <v>2</v>
      </c>
      <c r="DC2230" s="10">
        <v>6</v>
      </c>
      <c r="DD2230" s="10">
        <v>2</v>
      </c>
      <c r="DE2230" s="10">
        <v>2</v>
      </c>
      <c r="DF2230" s="10">
        <v>6</v>
      </c>
      <c r="DG2230" s="10">
        <v>4</v>
      </c>
      <c r="DH2230" s="10">
        <v>6</v>
      </c>
      <c r="DI2230" s="10">
        <v>5</v>
      </c>
      <c r="DJ2230" s="10">
        <v>4</v>
      </c>
      <c r="DK2230" s="10">
        <v>6</v>
      </c>
      <c r="DL2230" s="10">
        <v>4</v>
      </c>
      <c r="DM2230" s="9" t="s">
        <v>154</v>
      </c>
      <c r="DN2230" s="10">
        <v>1993</v>
      </c>
      <c r="DO2230" s="9">
        <f t="shared" si="8"/>
        <v>28</v>
      </c>
      <c r="DP2230" s="9" t="s">
        <v>155</v>
      </c>
      <c r="DQ2230" s="9" t="s">
        <v>156</v>
      </c>
      <c r="DR2230" s="9" t="s">
        <v>157</v>
      </c>
      <c r="DS2230" s="9" t="s">
        <v>137</v>
      </c>
      <c r="DT2230" s="9" t="s">
        <v>657</v>
      </c>
      <c r="DU2230" s="9" t="s">
        <v>223</v>
      </c>
      <c r="DV2230" s="9" t="str">
        <f>VLOOKUP(DU2230,Metadata!$B$2:$C$7,2,FALSE)</f>
        <v>3 - 6 years</v>
      </c>
    </row>
    <row r="2231" spans="1:126">
      <c r="A2231" s="13">
        <v>2230</v>
      </c>
      <c r="B2231" s="9" t="s">
        <v>135</v>
      </c>
      <c r="C2231" s="9" t="str">
        <f>VLOOKUP(B2231,Metadata!$M$2:$N$6,2,FALSE)</f>
        <v>Permanent Employee</v>
      </c>
      <c r="D2231" s="9" t="s">
        <v>159</v>
      </c>
      <c r="E2231" s="9" t="s">
        <v>137</v>
      </c>
      <c r="F2231" s="9" t="s">
        <v>138</v>
      </c>
      <c r="G2231" s="9" t="s">
        <v>190</v>
      </c>
      <c r="H2231" s="9" t="str">
        <f>IF(G2231="","",VLOOKUP(G2231,Metadata!$J$2:$K$22,2,FALSE))</f>
        <v>North</v>
      </c>
      <c r="I2231" s="9" t="s">
        <v>138</v>
      </c>
      <c r="J2231" s="9" t="str">
        <f>IF(I2231="","",VLOOKUP(I2231,Metadata!$P$2:$Q$43,2,FALSE))</f>
        <v>Europe</v>
      </c>
      <c r="K2231" s="9" t="str">
        <f t="shared" si="0"/>
        <v>Portugal</v>
      </c>
      <c r="L2231" s="9" t="s">
        <v>190</v>
      </c>
      <c r="M2231" s="9" t="str">
        <f>IF(L2231="","",VLOOKUP(L2231,Metadata!$J$2:$K$22,2,FALSE))</f>
        <v>North</v>
      </c>
      <c r="N2231" s="9" t="s">
        <v>214</v>
      </c>
      <c r="O2231" s="9" t="s">
        <v>239</v>
      </c>
      <c r="P2231" s="9" t="s">
        <v>142</v>
      </c>
      <c r="Q2231" s="10" t="str">
        <f t="shared" si="1"/>
        <v>Full Office Job</v>
      </c>
      <c r="R2231" s="10">
        <v>4</v>
      </c>
      <c r="S2231" s="9" t="s">
        <v>161</v>
      </c>
      <c r="T2231" s="9" t="s">
        <v>137</v>
      </c>
      <c r="U2231" s="9" t="str">
        <f>IF(S2231&lt;&gt;"",S2231,IF(T2231&lt;&gt;"",VLOOKUP(T2231,Metadata!$S$2:$T$228,2,FALSE),""))</f>
        <v>Full-Stack Developer</v>
      </c>
      <c r="V2231" s="9" t="s">
        <v>256</v>
      </c>
      <c r="W2231" s="9" t="s">
        <v>137</v>
      </c>
      <c r="X2231" s="9" t="s">
        <v>163</v>
      </c>
      <c r="Y2231" s="9" t="s">
        <v>137</v>
      </c>
      <c r="Z2231" s="9" t="s">
        <v>262</v>
      </c>
      <c r="AA2231" s="9" t="s">
        <v>137</v>
      </c>
      <c r="AB2231" s="9" t="s">
        <v>137</v>
      </c>
      <c r="AC2231" s="9" t="s">
        <v>147</v>
      </c>
      <c r="AD2231" s="9"/>
      <c r="AE2231" s="9"/>
      <c r="AF2231" s="9"/>
      <c r="AG2231" s="9" t="s">
        <v>166</v>
      </c>
      <c r="AH2231" s="9"/>
      <c r="AI2231" s="9"/>
      <c r="AJ2231" s="9" t="s">
        <v>185</v>
      </c>
      <c r="AK2231" s="9"/>
      <c r="AL2231" s="9"/>
      <c r="AM2231" s="9"/>
      <c r="AN2231" s="9" t="s">
        <v>195</v>
      </c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 t="s">
        <v>178</v>
      </c>
      <c r="BB2231" s="9"/>
      <c r="BC2231" s="9"/>
      <c r="BD2231" s="9"/>
      <c r="BE2231" s="9"/>
      <c r="BF2231" s="9"/>
      <c r="BG2231" s="9"/>
      <c r="BH2231" s="9"/>
      <c r="BI2231" s="9"/>
      <c r="BJ2231" s="9" t="s">
        <v>167</v>
      </c>
      <c r="BK2231" s="9" t="s">
        <v>198</v>
      </c>
      <c r="BL2231" s="9" t="s">
        <v>199</v>
      </c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10"/>
      <c r="CB2231" s="10" t="str">
        <f t="shared" si="5"/>
        <v/>
      </c>
      <c r="CC2231" s="10"/>
      <c r="CD2231" s="9" t="str">
        <f t="shared" si="2"/>
        <v/>
      </c>
      <c r="CE2231" s="9" t="s">
        <v>168</v>
      </c>
      <c r="CF2231" s="9" t="s">
        <v>188</v>
      </c>
      <c r="CG2231" s="9">
        <f>IF(CF2231="","",VLOOKUP(CF2231,Metadata!$D$2:$H$20,2,FALSE))</f>
        <v>17500</v>
      </c>
      <c r="CH2231" s="9">
        <f>IF(CF2231="","",VLOOKUP(CF2231,Metadata!$D$2:$H$20,4,FALSE))</f>
        <v>15000</v>
      </c>
      <c r="CI2231" s="9">
        <f>IF(CF2231="","",VLOOKUP(CF2231,Metadata!$D$2:$H$20,5,FALSE))</f>
        <v>20000</v>
      </c>
      <c r="CJ2231" s="9">
        <f t="shared" si="3"/>
        <v>17500</v>
      </c>
      <c r="CK2231" s="9" t="s">
        <v>153</v>
      </c>
      <c r="CL2231" s="10">
        <v>4</v>
      </c>
      <c r="CM2231" s="10">
        <v>3</v>
      </c>
      <c r="CN2231" s="10">
        <v>7</v>
      </c>
      <c r="CO2231" s="10">
        <v>7</v>
      </c>
      <c r="CP2231" s="10">
        <v>7</v>
      </c>
      <c r="CQ2231" s="10">
        <v>7</v>
      </c>
      <c r="CR2231" s="10">
        <v>6</v>
      </c>
      <c r="CS2231" s="10">
        <v>7</v>
      </c>
      <c r="CT2231" s="10">
        <v>7</v>
      </c>
      <c r="CU2231" s="10">
        <v>7</v>
      </c>
      <c r="CV2231" s="10">
        <v>7</v>
      </c>
      <c r="CW2231" s="10">
        <v>4</v>
      </c>
      <c r="CX2231" s="10">
        <v>7</v>
      </c>
      <c r="CY2231" s="10">
        <v>7</v>
      </c>
      <c r="CZ2231" s="10">
        <v>4</v>
      </c>
      <c r="DA2231" s="10">
        <v>7</v>
      </c>
      <c r="DB2231" s="10">
        <v>4</v>
      </c>
      <c r="DC2231" s="10">
        <v>7</v>
      </c>
      <c r="DD2231" s="10">
        <v>7</v>
      </c>
      <c r="DE2231" s="10">
        <v>7</v>
      </c>
      <c r="DF2231" s="10">
        <v>4</v>
      </c>
      <c r="DG2231" s="10">
        <v>7</v>
      </c>
      <c r="DH2231" s="10">
        <v>7</v>
      </c>
      <c r="DI2231" s="10">
        <v>7</v>
      </c>
      <c r="DJ2231" s="10">
        <v>7</v>
      </c>
      <c r="DK2231" s="10">
        <v>4</v>
      </c>
      <c r="DL2231" s="10">
        <v>7</v>
      </c>
      <c r="DM2231" s="9" t="s">
        <v>154</v>
      </c>
      <c r="DN2231" s="10">
        <v>1991</v>
      </c>
      <c r="DO2231" s="9">
        <f t="shared" si="8"/>
        <v>30</v>
      </c>
      <c r="DP2231" s="9" t="s">
        <v>155</v>
      </c>
      <c r="DQ2231" s="9" t="s">
        <v>227</v>
      </c>
      <c r="DR2231" s="9" t="s">
        <v>157</v>
      </c>
      <c r="DS2231" s="9" t="s">
        <v>137</v>
      </c>
      <c r="DT2231" s="9" t="s">
        <v>657</v>
      </c>
      <c r="DU2231" s="9" t="s">
        <v>223</v>
      </c>
      <c r="DV2231" s="9" t="str">
        <f>VLOOKUP(DU2231,Metadata!$B$2:$C$7,2,FALSE)</f>
        <v>3 - 6 years</v>
      </c>
    </row>
    <row r="2232" spans="1:126">
      <c r="A2232" s="13">
        <v>2231</v>
      </c>
      <c r="B2232" s="9" t="s">
        <v>135</v>
      </c>
      <c r="C2232" s="9" t="str">
        <f>VLOOKUP(B2232,Metadata!$M$2:$N$6,2,FALSE)</f>
        <v>Permanent Employee</v>
      </c>
      <c r="D2232" s="9" t="s">
        <v>136</v>
      </c>
      <c r="E2232" s="9" t="s">
        <v>137</v>
      </c>
      <c r="F2232" s="9" t="s">
        <v>138</v>
      </c>
      <c r="G2232" s="9" t="s">
        <v>190</v>
      </c>
      <c r="H2232" s="9" t="str">
        <f>IF(G2232="","",VLOOKUP(G2232,Metadata!$J$2:$K$22,2,FALSE))</f>
        <v>North</v>
      </c>
      <c r="I2232" s="9" t="s">
        <v>138</v>
      </c>
      <c r="J2232" s="9" t="str">
        <f>IF(I2232="","",VLOOKUP(I2232,Metadata!$P$2:$Q$43,2,FALSE))</f>
        <v>Europe</v>
      </c>
      <c r="K2232" s="9" t="str">
        <f t="shared" si="0"/>
        <v>Portugal</v>
      </c>
      <c r="L2232" s="9" t="s">
        <v>172</v>
      </c>
      <c r="M2232" s="9" t="str">
        <f>IF(L2232="","",VLOOKUP(L2232,Metadata!$J$2:$K$22,2,FALSE))</f>
        <v>Porto Metropolitan Area</v>
      </c>
      <c r="N2232" s="9" t="s">
        <v>141</v>
      </c>
      <c r="O2232" s="9" t="s">
        <v>137</v>
      </c>
      <c r="P2232" s="9" t="s">
        <v>142</v>
      </c>
      <c r="Q2232" s="10" t="str">
        <f t="shared" si="1"/>
        <v>Full Office Job</v>
      </c>
      <c r="R2232" s="10">
        <v>7</v>
      </c>
      <c r="S2232" s="9" t="s">
        <v>266</v>
      </c>
      <c r="T2232" s="9" t="s">
        <v>137</v>
      </c>
      <c r="U2232" s="9" t="str">
        <f>IF(S2232&lt;&gt;"",S2232,IF(T2232&lt;&gt;"",VLOOKUP(T2232,Metadata!$S$2:$T$228,2,FALSE),""))</f>
        <v>Data Scientist/Data Engineer</v>
      </c>
      <c r="V2232" s="9" t="s">
        <v>304</v>
      </c>
      <c r="W2232" s="9" t="s">
        <v>137</v>
      </c>
      <c r="X2232" s="9" t="s">
        <v>242</v>
      </c>
      <c r="Y2232" s="9" t="s">
        <v>137</v>
      </c>
      <c r="Z2232" s="9" t="s">
        <v>146</v>
      </c>
      <c r="AA2232" s="9" t="s">
        <v>165</v>
      </c>
      <c r="AB2232" s="9" t="s">
        <v>137</v>
      </c>
      <c r="AC2232" s="9" t="s">
        <v>147</v>
      </c>
      <c r="AD2232" s="9" t="s">
        <v>148</v>
      </c>
      <c r="AE2232" s="9"/>
      <c r="AF2232" s="9" t="s">
        <v>243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 t="s">
        <v>199</v>
      </c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10"/>
      <c r="CB2232" s="10" t="str">
        <f t="shared" si="5"/>
        <v/>
      </c>
      <c r="CC2232" s="10"/>
      <c r="CD2232" s="9" t="str">
        <f t="shared" si="2"/>
        <v/>
      </c>
      <c r="CE2232" s="9" t="s">
        <v>168</v>
      </c>
      <c r="CF2232" s="9" t="s">
        <v>225</v>
      </c>
      <c r="CG2232" s="9">
        <f>IF(CF2232="","",VLOOKUP(CF2232,Metadata!$D$2:$H$20,2,FALSE))</f>
        <v>22500</v>
      </c>
      <c r="CH2232" s="9">
        <f>IF(CF2232="","",VLOOKUP(CF2232,Metadata!$D$2:$H$20,4,FALSE))</f>
        <v>20000</v>
      </c>
      <c r="CI2232" s="9">
        <f>IF(CF2232="","",VLOOKUP(CF2232,Metadata!$D$2:$H$20,5,FALSE))</f>
        <v>25000</v>
      </c>
      <c r="CJ2232" s="9">
        <f t="shared" si="3"/>
        <v>22500</v>
      </c>
      <c r="CK2232" s="9" t="s">
        <v>153</v>
      </c>
      <c r="CL2232" s="10">
        <v>3</v>
      </c>
      <c r="CM2232" s="10">
        <v>4</v>
      </c>
      <c r="CN2232" s="10">
        <v>7</v>
      </c>
      <c r="CO2232" s="10">
        <v>7</v>
      </c>
      <c r="CP2232" s="10">
        <v>6</v>
      </c>
      <c r="CQ2232" s="10">
        <v>7</v>
      </c>
      <c r="CR2232" s="10">
        <v>7</v>
      </c>
      <c r="CS2232" s="10">
        <v>7</v>
      </c>
      <c r="CT2232" s="10">
        <v>6</v>
      </c>
      <c r="CU2232" s="10">
        <v>7</v>
      </c>
      <c r="CV2232" s="10">
        <v>5</v>
      </c>
      <c r="CW2232" s="10">
        <v>4</v>
      </c>
      <c r="CX2232" s="10">
        <v>6</v>
      </c>
      <c r="CY2232" s="10">
        <v>7</v>
      </c>
      <c r="CZ2232" s="10">
        <v>6</v>
      </c>
      <c r="DA2232" s="10">
        <v>6</v>
      </c>
      <c r="DB2232" s="10">
        <v>6</v>
      </c>
      <c r="DC2232" s="10">
        <v>7</v>
      </c>
      <c r="DD2232" s="10">
        <v>6</v>
      </c>
      <c r="DE2232" s="10">
        <v>7</v>
      </c>
      <c r="DF2232" s="10">
        <v>6</v>
      </c>
      <c r="DG2232" s="10">
        <v>7</v>
      </c>
      <c r="DH2232" s="10">
        <v>5</v>
      </c>
      <c r="DI2232" s="10">
        <v>4</v>
      </c>
      <c r="DJ2232" s="10">
        <v>5</v>
      </c>
      <c r="DK2232" s="10">
        <v>5</v>
      </c>
      <c r="DL2232" s="10">
        <v>5</v>
      </c>
      <c r="DM2232" s="9" t="s">
        <v>154</v>
      </c>
      <c r="DN2232" s="10">
        <v>1995</v>
      </c>
      <c r="DO2232" s="9">
        <f t="shared" si="8"/>
        <v>26</v>
      </c>
      <c r="DP2232" s="9" t="s">
        <v>155</v>
      </c>
      <c r="DQ2232" s="9" t="s">
        <v>156</v>
      </c>
      <c r="DR2232" s="9" t="s">
        <v>157</v>
      </c>
      <c r="DS2232" s="9" t="s">
        <v>137</v>
      </c>
      <c r="DT2232" s="9" t="s">
        <v>657</v>
      </c>
      <c r="DU2232" s="9" t="s">
        <v>168</v>
      </c>
      <c r="DV2232" s="9" t="str">
        <f>VLOOKUP(DU2232,Metadata!$B$2:$C$7,2,FALSE)</f>
        <v>0 - 3 years</v>
      </c>
    </row>
    <row r="2233" spans="1:126">
      <c r="A2233" s="13">
        <v>2232</v>
      </c>
      <c r="B2233" s="9" t="s">
        <v>135</v>
      </c>
      <c r="C2233" s="9" t="str">
        <f>VLOOKUP(B2233,Metadata!$M$2:$N$6,2,FALSE)</f>
        <v>Permanent Employee</v>
      </c>
      <c r="D2233" s="9" t="s">
        <v>136</v>
      </c>
      <c r="E2233" s="9" t="s">
        <v>137</v>
      </c>
      <c r="F2233" s="9" t="s">
        <v>138</v>
      </c>
      <c r="G2233" s="9" t="s">
        <v>140</v>
      </c>
      <c r="H2233" s="9" t="str">
        <f>IF(G2233="","",VLOOKUP(G2233,Metadata!$J$2:$K$22,2,FALSE))</f>
        <v>Lisbon Metropolitan Area</v>
      </c>
      <c r="I2233" s="9" t="s">
        <v>138</v>
      </c>
      <c r="J2233" s="9" t="str">
        <f>IF(I2233="","",VLOOKUP(I2233,Metadata!$P$2:$Q$43,2,FALSE))</f>
        <v>Europe</v>
      </c>
      <c r="K2233" s="9" t="str">
        <f t="shared" si="0"/>
        <v>Portugal</v>
      </c>
      <c r="L2233" s="9" t="s">
        <v>140</v>
      </c>
      <c r="M2233" s="9" t="str">
        <f>IF(L2233="","",VLOOKUP(L2233,Metadata!$J$2:$K$22,2,FALSE))</f>
        <v>Lisbon Metropolitan Area</v>
      </c>
      <c r="N2233" s="9" t="s">
        <v>141</v>
      </c>
      <c r="O2233" s="9" t="s">
        <v>137</v>
      </c>
      <c r="P2233" s="9" t="s">
        <v>142</v>
      </c>
      <c r="Q2233" s="10" t="str">
        <f t="shared" si="1"/>
        <v>Full Office Job</v>
      </c>
      <c r="R2233" s="10">
        <v>6</v>
      </c>
      <c r="S2233" s="9" t="s">
        <v>229</v>
      </c>
      <c r="T2233" s="9" t="s">
        <v>137</v>
      </c>
      <c r="U2233" s="9" t="str">
        <f>IF(S2233&lt;&gt;"",S2233,IF(T2233&lt;&gt;"",VLOOKUP(T2233,Metadata!$S$2:$T$228,2,FALSE),""))</f>
        <v>Project Manager</v>
      </c>
      <c r="V2233" s="9" t="s">
        <v>279</v>
      </c>
      <c r="W2233" s="9" t="s">
        <v>137</v>
      </c>
      <c r="X2233" s="9" t="s">
        <v>145</v>
      </c>
      <c r="Y2233" s="9" t="s">
        <v>137</v>
      </c>
      <c r="Z2233" s="9" t="s">
        <v>218</v>
      </c>
      <c r="AA2233" s="9" t="s">
        <v>165</v>
      </c>
      <c r="AB2233" s="9" t="s">
        <v>137</v>
      </c>
      <c r="AC2233" s="9" t="s">
        <v>147</v>
      </c>
      <c r="AD2233" s="9" t="s">
        <v>148</v>
      </c>
      <c r="AE2233" s="9" t="s">
        <v>194</v>
      </c>
      <c r="AF2233" s="9" t="s">
        <v>243</v>
      </c>
      <c r="AG2233" s="9" t="s">
        <v>166</v>
      </c>
      <c r="AH2233" s="9" t="s">
        <v>176</v>
      </c>
      <c r="AI2233" s="9" t="s">
        <v>230</v>
      </c>
      <c r="AJ2233" s="9"/>
      <c r="AK2233" s="9"/>
      <c r="AL2233" s="9"/>
      <c r="AM2233" s="9"/>
      <c r="AN2233" s="9" t="s">
        <v>195</v>
      </c>
      <c r="AO2233" s="9" t="s">
        <v>443</v>
      </c>
      <c r="AP2233" s="9"/>
      <c r="AQ2233" s="9" t="s">
        <v>380</v>
      </c>
      <c r="AR2233" s="9" t="s">
        <v>149</v>
      </c>
      <c r="AS2233" s="9" t="s">
        <v>411</v>
      </c>
      <c r="AT2233" s="9"/>
      <c r="AU2233" s="9"/>
      <c r="AV2233" s="9"/>
      <c r="AW2233" s="9"/>
      <c r="AX2233" s="9" t="s">
        <v>196</v>
      </c>
      <c r="AY2233" s="9"/>
      <c r="AZ2233" s="9"/>
      <c r="BA2233" s="9" t="s">
        <v>178</v>
      </c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 t="s">
        <v>150</v>
      </c>
      <c r="BZ2233" s="9" t="s">
        <v>137</v>
      </c>
      <c r="CA2233" s="10"/>
      <c r="CB2233" s="10" t="str">
        <f t="shared" si="5"/>
        <v/>
      </c>
      <c r="CC2233" s="10"/>
      <c r="CD2233" s="9" t="str">
        <f t="shared" si="2"/>
        <v/>
      </c>
      <c r="CE2233" s="9" t="s">
        <v>151</v>
      </c>
      <c r="CF2233" s="9" t="s">
        <v>248</v>
      </c>
      <c r="CG2233" s="9">
        <f>IF(CF2233="","",VLOOKUP(CF2233,Metadata!$D$2:$H$20,2,FALSE))</f>
        <v>57500</v>
      </c>
      <c r="CH2233" s="9">
        <f>IF(CF2233="","",VLOOKUP(CF2233,Metadata!$D$2:$H$20,4,FALSE))</f>
        <v>55000</v>
      </c>
      <c r="CI2233" s="9">
        <f>IF(CF2233="","",VLOOKUP(CF2233,Metadata!$D$2:$H$20,5,FALSE))</f>
        <v>60000</v>
      </c>
      <c r="CJ2233" s="9">
        <f t="shared" si="3"/>
        <v>57500</v>
      </c>
      <c r="CK2233" s="9" t="s">
        <v>153</v>
      </c>
      <c r="CL2233" s="10">
        <v>1</v>
      </c>
      <c r="CM2233" s="10">
        <v>3</v>
      </c>
      <c r="CN2233" s="10">
        <v>2</v>
      </c>
      <c r="CO2233" s="10">
        <v>2</v>
      </c>
      <c r="CP2233" s="10">
        <v>2</v>
      </c>
      <c r="CQ2233" s="10">
        <v>2</v>
      </c>
      <c r="CR2233" s="10">
        <v>2</v>
      </c>
      <c r="CS2233" s="10">
        <v>2</v>
      </c>
      <c r="CT2233" s="10">
        <v>3</v>
      </c>
      <c r="CU2233" s="10">
        <v>3</v>
      </c>
      <c r="CV2233" s="10">
        <v>5</v>
      </c>
      <c r="CW2233" s="10">
        <v>2</v>
      </c>
      <c r="CX2233" s="10">
        <v>3</v>
      </c>
      <c r="CY2233" s="10">
        <v>4</v>
      </c>
      <c r="CZ2233" s="10">
        <v>2</v>
      </c>
      <c r="DA2233" s="10">
        <v>3</v>
      </c>
      <c r="DB2233" s="10">
        <v>1</v>
      </c>
      <c r="DC2233" s="10">
        <v>5</v>
      </c>
      <c r="DD2233" s="10">
        <v>6</v>
      </c>
      <c r="DE2233" s="10">
        <v>3</v>
      </c>
      <c r="DF2233" s="10">
        <v>6</v>
      </c>
      <c r="DG2233" s="10">
        <v>7</v>
      </c>
      <c r="DH2233" s="10">
        <v>6</v>
      </c>
      <c r="DI2233" s="10">
        <v>6</v>
      </c>
      <c r="DJ2233" s="10">
        <v>6</v>
      </c>
      <c r="DK2233" s="10">
        <v>6</v>
      </c>
      <c r="DL2233" s="10">
        <v>6</v>
      </c>
      <c r="DM2233" s="9" t="s">
        <v>154</v>
      </c>
      <c r="DN2233" s="10">
        <v>1977</v>
      </c>
      <c r="DO2233" s="9">
        <f t="shared" si="8"/>
        <v>44</v>
      </c>
      <c r="DP2233" s="9" t="s">
        <v>222</v>
      </c>
      <c r="DQ2233" s="9" t="s">
        <v>202</v>
      </c>
      <c r="DR2233" s="9" t="s">
        <v>170</v>
      </c>
      <c r="DS2233" s="9" t="s">
        <v>137</v>
      </c>
      <c r="DT2233" s="9" t="s">
        <v>657</v>
      </c>
      <c r="DU2233" s="9" t="s">
        <v>158</v>
      </c>
      <c r="DV2233" s="9" t="str">
        <f>VLOOKUP(DU2233,Metadata!$B$2:$C$7,2,FALSE)</f>
        <v>6+ years</v>
      </c>
    </row>
    <row r="2234" spans="1:126">
      <c r="A2234" s="13">
        <v>2233</v>
      </c>
      <c r="B2234" s="9" t="s">
        <v>135</v>
      </c>
      <c r="C2234" s="9" t="str">
        <f>VLOOKUP(B2234,Metadata!$M$2:$N$6,2,FALSE)</f>
        <v>Permanent Employee</v>
      </c>
      <c r="D2234" s="9" t="s">
        <v>159</v>
      </c>
      <c r="E2234" s="9" t="s">
        <v>137</v>
      </c>
      <c r="F2234" s="9" t="s">
        <v>138</v>
      </c>
      <c r="G2234" s="9" t="s">
        <v>172</v>
      </c>
      <c r="H2234" s="9" t="str">
        <f>IF(G2234="","",VLOOKUP(G2234,Metadata!$J$2:$K$22,2,FALSE))</f>
        <v>Porto Metropolitan Area</v>
      </c>
      <c r="I2234" s="9" t="s">
        <v>138</v>
      </c>
      <c r="J2234" s="9" t="str">
        <f>IF(I2234="","",VLOOKUP(I2234,Metadata!$P$2:$Q$43,2,FALSE))</f>
        <v>Europe</v>
      </c>
      <c r="K2234" s="9" t="str">
        <f t="shared" si="0"/>
        <v>Portugal</v>
      </c>
      <c r="L2234" s="9" t="s">
        <v>172</v>
      </c>
      <c r="M2234" s="9" t="str">
        <f>IF(L2234="","",VLOOKUP(L2234,Metadata!$J$2:$K$22,2,FALSE))</f>
        <v>Porto Metropolitan Area</v>
      </c>
      <c r="N2234" s="9" t="s">
        <v>141</v>
      </c>
      <c r="O2234" s="9" t="s">
        <v>137</v>
      </c>
      <c r="P2234" s="9" t="s">
        <v>142</v>
      </c>
      <c r="Q2234" s="10" t="str">
        <f t="shared" si="1"/>
        <v>Full Office Job</v>
      </c>
      <c r="R2234" s="10">
        <v>5</v>
      </c>
      <c r="S2234" s="9" t="s">
        <v>266</v>
      </c>
      <c r="T2234" s="9" t="s">
        <v>137</v>
      </c>
      <c r="U2234" s="9" t="str">
        <f>IF(S2234&lt;&gt;"",S2234,IF(T2234&lt;&gt;"",VLOOKUP(T2234,Metadata!$S$2:$T$228,2,FALSE),""))</f>
        <v>Data Scientist/Data Engineer</v>
      </c>
      <c r="V2234" s="9" t="s">
        <v>457</v>
      </c>
      <c r="W2234" s="9" t="s">
        <v>137</v>
      </c>
      <c r="X2234" s="9" t="s">
        <v>163</v>
      </c>
      <c r="Y2234" s="9" t="s">
        <v>137</v>
      </c>
      <c r="Z2234" s="9" t="s">
        <v>262</v>
      </c>
      <c r="AA2234" s="9" t="s">
        <v>165</v>
      </c>
      <c r="AB2234" s="9" t="s">
        <v>137</v>
      </c>
      <c r="AC2234" s="9"/>
      <c r="AD2234" s="9"/>
      <c r="AE2234" s="9"/>
      <c r="AF2234" s="9" t="s">
        <v>243</v>
      </c>
      <c r="AG2234" s="9"/>
      <c r="AH2234" s="9" t="s">
        <v>176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 t="s">
        <v>284</v>
      </c>
      <c r="BC2234" s="9"/>
      <c r="BD2234" s="9"/>
      <c r="BE2234" s="9"/>
      <c r="BF2234" s="9"/>
      <c r="BG2234" s="9"/>
      <c r="BH2234" s="9"/>
      <c r="BI2234" s="9"/>
      <c r="BJ2234" s="9"/>
      <c r="BK2234" s="9"/>
      <c r="BL2234" s="9" t="s">
        <v>199</v>
      </c>
      <c r="BM2234" s="9"/>
      <c r="BN2234" s="9" t="s">
        <v>186</v>
      </c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10"/>
      <c r="CB2234" s="10" t="str">
        <f t="shared" si="5"/>
        <v/>
      </c>
      <c r="CC2234" s="10"/>
      <c r="CD2234" s="9" t="str">
        <f t="shared" si="2"/>
        <v/>
      </c>
      <c r="CE2234" s="9" t="s">
        <v>168</v>
      </c>
      <c r="CF2234" s="9" t="s">
        <v>220</v>
      </c>
      <c r="CG2234" s="9">
        <f>IF(CF2234="","",VLOOKUP(CF2234,Metadata!$D$2:$H$20,2,FALSE))</f>
        <v>27500</v>
      </c>
      <c r="CH2234" s="9">
        <f>IF(CF2234="","",VLOOKUP(CF2234,Metadata!$D$2:$H$20,4,FALSE))</f>
        <v>25000</v>
      </c>
      <c r="CI2234" s="9">
        <f>IF(CF2234="","",VLOOKUP(CF2234,Metadata!$D$2:$H$20,5,FALSE))</f>
        <v>30000</v>
      </c>
      <c r="CJ2234" s="9">
        <f t="shared" si="3"/>
        <v>27500</v>
      </c>
      <c r="CK2234" s="9" t="s">
        <v>221</v>
      </c>
      <c r="CL2234" s="10">
        <v>3</v>
      </c>
      <c r="CM2234" s="10">
        <v>3</v>
      </c>
      <c r="CN2234" s="10">
        <v>5</v>
      </c>
      <c r="CO2234" s="10">
        <v>5</v>
      </c>
      <c r="CP2234" s="10">
        <v>6</v>
      </c>
      <c r="CQ2234" s="10">
        <v>6</v>
      </c>
      <c r="CR2234" s="10">
        <v>3</v>
      </c>
      <c r="CS2234" s="10">
        <v>5</v>
      </c>
      <c r="CT2234" s="10">
        <v>5</v>
      </c>
      <c r="CU2234" s="10">
        <v>6</v>
      </c>
      <c r="CV2234" s="10">
        <v>6</v>
      </c>
      <c r="CW2234" s="10">
        <v>5</v>
      </c>
      <c r="CX2234" s="10">
        <v>6</v>
      </c>
      <c r="CY2234" s="10">
        <v>5</v>
      </c>
      <c r="CZ2234" s="10">
        <v>6</v>
      </c>
      <c r="DA2234" s="10">
        <v>5</v>
      </c>
      <c r="DB2234" s="10">
        <v>3</v>
      </c>
      <c r="DC2234" s="10">
        <v>5</v>
      </c>
      <c r="DD2234" s="10">
        <v>4</v>
      </c>
      <c r="DE2234" s="10">
        <v>6</v>
      </c>
      <c r="DF2234" s="10">
        <v>6</v>
      </c>
      <c r="DG2234" s="10">
        <v>5</v>
      </c>
      <c r="DH2234" s="10">
        <v>3</v>
      </c>
      <c r="DI2234" s="10">
        <v>6</v>
      </c>
      <c r="DJ2234" s="10">
        <v>3</v>
      </c>
      <c r="DK2234" s="10">
        <v>5</v>
      </c>
      <c r="DL2234" s="10">
        <v>4</v>
      </c>
      <c r="DM2234" s="9" t="s">
        <v>154</v>
      </c>
      <c r="DN2234" s="10">
        <v>1994</v>
      </c>
      <c r="DO2234" s="9">
        <f t="shared" si="8"/>
        <v>27</v>
      </c>
      <c r="DP2234" s="9" t="s">
        <v>155</v>
      </c>
      <c r="DQ2234" s="9" t="s">
        <v>202</v>
      </c>
      <c r="DR2234" s="9" t="s">
        <v>157</v>
      </c>
      <c r="DS2234" s="9" t="s">
        <v>137</v>
      </c>
      <c r="DT2234" s="9" t="s">
        <v>657</v>
      </c>
      <c r="DU2234" s="9" t="s">
        <v>168</v>
      </c>
      <c r="DV2234" s="9" t="str">
        <f>VLOOKUP(DU2234,Metadata!$B$2:$C$7,2,FALSE)</f>
        <v>0 - 3 years</v>
      </c>
    </row>
    <row r="2235" spans="1:126">
      <c r="A2235" s="13">
        <v>2234</v>
      </c>
      <c r="B2235" s="9" t="s">
        <v>171</v>
      </c>
      <c r="C2235" s="9" t="str">
        <f>VLOOKUP(B2235,Metadata!$M$2:$N$6,2,FALSE)</f>
        <v>Contractor</v>
      </c>
      <c r="D2235" s="9" t="s">
        <v>137</v>
      </c>
      <c r="E2235" s="9" t="s">
        <v>136</v>
      </c>
      <c r="F2235" s="9" t="s">
        <v>138</v>
      </c>
      <c r="G2235" s="9" t="s">
        <v>283</v>
      </c>
      <c r="H2235" s="9" t="str">
        <f>IF(G2235="","",VLOOKUP(G2235,Metadata!$J$2:$K$22,2,FALSE))</f>
        <v>Lisbon Metropolitan Area</v>
      </c>
      <c r="I2235" s="9" t="s">
        <v>138</v>
      </c>
      <c r="J2235" s="9" t="str">
        <f>IF(I2235="","",VLOOKUP(I2235,Metadata!$P$2:$Q$43,2,FALSE))</f>
        <v>Europe</v>
      </c>
      <c r="K2235" s="9" t="str">
        <f t="shared" si="0"/>
        <v>Portugal</v>
      </c>
      <c r="L2235" s="9" t="s">
        <v>140</v>
      </c>
      <c r="M2235" s="9" t="str">
        <f>IF(L2235="","",VLOOKUP(L2235,Metadata!$J$2:$K$22,2,FALSE))</f>
        <v>Lisbon Metropolitan Area</v>
      </c>
      <c r="N2235" s="9" t="s">
        <v>141</v>
      </c>
      <c r="O2235" s="9" t="s">
        <v>137</v>
      </c>
      <c r="P2235" s="9" t="s">
        <v>142</v>
      </c>
      <c r="Q2235" s="10" t="str">
        <f t="shared" si="1"/>
        <v>Full Office Job</v>
      </c>
      <c r="R2235" s="10">
        <v>5</v>
      </c>
      <c r="S2235" s="9" t="s">
        <v>229</v>
      </c>
      <c r="T2235" s="9" t="s">
        <v>137</v>
      </c>
      <c r="U2235" s="9" t="str">
        <f>IF(S2235&lt;&gt;"",S2235,IF(T2235&lt;&gt;"",VLOOKUP(T2235,Metadata!$S$2:$T$228,2,FALSE),""))</f>
        <v>Project Manager</v>
      </c>
      <c r="V2235" s="9" t="s">
        <v>276</v>
      </c>
      <c r="W2235" s="9" t="s">
        <v>137</v>
      </c>
      <c r="X2235" s="9" t="s">
        <v>208</v>
      </c>
      <c r="Y2235" s="9" t="s">
        <v>137</v>
      </c>
      <c r="Z2235" s="9" t="s">
        <v>184</v>
      </c>
      <c r="AA2235" s="9" t="s">
        <v>137</v>
      </c>
      <c r="AB2235" s="9" t="s">
        <v>137</v>
      </c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 t="s">
        <v>150</v>
      </c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 t="s">
        <v>150</v>
      </c>
      <c r="BZ2235" s="9" t="s">
        <v>137</v>
      </c>
      <c r="CA2235" s="10">
        <v>12</v>
      </c>
      <c r="CB2235" s="10" t="str">
        <f t="shared" si="5"/>
        <v>7 to 12 months</v>
      </c>
      <c r="CC2235" s="10">
        <v>35</v>
      </c>
      <c r="CD2235" s="9">
        <f t="shared" si="2"/>
        <v>56000</v>
      </c>
      <c r="CE2235" s="9" t="s">
        <v>137</v>
      </c>
      <c r="CF2235" s="9" t="s">
        <v>137</v>
      </c>
      <c r="CG2235" s="9" t="str">
        <f>IF(CF2235="","",VLOOKUP(CF2235,Metadata!$D$2:$H$20,2,FALSE))</f>
        <v/>
      </c>
      <c r="CH2235" s="9" t="str">
        <f>IF(CF2235="","",VLOOKUP(CF2235,Metadata!$D$2:$H$20,4,FALSE))</f>
        <v/>
      </c>
      <c r="CI2235" s="9" t="str">
        <f>IF(CF2235="","",VLOOKUP(CF2235,Metadata!$D$2:$H$20,5,FALSE))</f>
        <v/>
      </c>
      <c r="CJ2235" s="9">
        <f t="shared" si="3"/>
        <v>56000</v>
      </c>
      <c r="CK2235" s="9" t="s">
        <v>153</v>
      </c>
      <c r="CL2235" s="10">
        <v>6</v>
      </c>
      <c r="CM2235" s="10">
        <v>3</v>
      </c>
      <c r="CN2235" s="10">
        <v>7</v>
      </c>
      <c r="CO2235" s="10">
        <v>6</v>
      </c>
      <c r="CP2235" s="10">
        <v>6</v>
      </c>
      <c r="CQ2235" s="10">
        <v>6</v>
      </c>
      <c r="CR2235" s="10">
        <v>5</v>
      </c>
      <c r="CS2235" s="10">
        <v>6</v>
      </c>
      <c r="CT2235" s="10">
        <v>4</v>
      </c>
      <c r="CU2235" s="10">
        <v>4</v>
      </c>
      <c r="CV2235" s="10">
        <v>6</v>
      </c>
      <c r="CW2235" s="10">
        <v>4</v>
      </c>
      <c r="CX2235" s="10">
        <v>6</v>
      </c>
      <c r="CY2235" s="10">
        <v>5</v>
      </c>
      <c r="CZ2235" s="10">
        <v>5</v>
      </c>
      <c r="DA2235" s="10">
        <v>5</v>
      </c>
      <c r="DB2235" s="10">
        <v>4</v>
      </c>
      <c r="DC2235" s="10">
        <v>6</v>
      </c>
      <c r="DD2235" s="10">
        <v>4</v>
      </c>
      <c r="DE2235" s="10">
        <v>7</v>
      </c>
      <c r="DF2235" s="10">
        <v>7</v>
      </c>
      <c r="DG2235" s="10">
        <v>6</v>
      </c>
      <c r="DH2235" s="10">
        <v>3</v>
      </c>
      <c r="DI2235" s="10">
        <v>1</v>
      </c>
      <c r="DJ2235" s="10">
        <v>4</v>
      </c>
      <c r="DK2235" s="10">
        <v>6</v>
      </c>
      <c r="DL2235" s="10">
        <v>2</v>
      </c>
      <c r="DM2235" s="9" t="s">
        <v>154</v>
      </c>
      <c r="DN2235" s="10">
        <v>1975</v>
      </c>
      <c r="DO2235" s="9">
        <f t="shared" si="8"/>
        <v>46</v>
      </c>
      <c r="DP2235" s="9" t="s">
        <v>155</v>
      </c>
      <c r="DQ2235" s="9" t="s">
        <v>210</v>
      </c>
      <c r="DR2235" s="9" t="s">
        <v>157</v>
      </c>
      <c r="DS2235" s="9" t="s">
        <v>137</v>
      </c>
      <c r="DT2235" s="9" t="s">
        <v>657</v>
      </c>
      <c r="DU2235" s="9" t="s">
        <v>158</v>
      </c>
      <c r="DV2235" s="9" t="str">
        <f>VLOOKUP(DU2235,Metadata!$B$2:$C$7,2,FALSE)</f>
        <v>6+ years</v>
      </c>
    </row>
    <row r="2236" spans="1:126">
      <c r="A2236" s="13">
        <v>2235</v>
      </c>
      <c r="B2236" s="9" t="s">
        <v>135</v>
      </c>
      <c r="C2236" s="9" t="str">
        <f>VLOOKUP(B2236,Metadata!$M$2:$N$6,2,FALSE)</f>
        <v>Permanent Employee</v>
      </c>
      <c r="D2236" s="9" t="s">
        <v>159</v>
      </c>
      <c r="E2236" s="9" t="s">
        <v>137</v>
      </c>
      <c r="F2236" s="9" t="s">
        <v>138</v>
      </c>
      <c r="G2236" s="9" t="s">
        <v>140</v>
      </c>
      <c r="H2236" s="9" t="str">
        <f>IF(G2236="","",VLOOKUP(G2236,Metadata!$J$2:$K$22,2,FALSE))</f>
        <v>Lisbon Metropolitan Area</v>
      </c>
      <c r="I2236" s="9" t="s">
        <v>255</v>
      </c>
      <c r="J2236" s="9" t="str">
        <f>IF(I2236="","",VLOOKUP(I2236,Metadata!$P$2:$Q$43,2,FALSE))</f>
        <v>Europe</v>
      </c>
      <c r="K2236" s="9" t="str">
        <f t="shared" si="0"/>
        <v>International</v>
      </c>
      <c r="L2236" s="9" t="s">
        <v>137</v>
      </c>
      <c r="M2236" s="9" t="str">
        <f>IF(L2236="","",VLOOKUP(L2236,Metadata!$J$2:$K$22,2,FALSE))</f>
        <v/>
      </c>
      <c r="N2236" s="9" t="s">
        <v>141</v>
      </c>
      <c r="O2236" s="9" t="s">
        <v>137</v>
      </c>
      <c r="P2236" s="9" t="s">
        <v>191</v>
      </c>
      <c r="Q2236" s="10" t="str">
        <f t="shared" si="1"/>
        <v>Remote Job (full or flexible)</v>
      </c>
      <c r="R2236" s="10">
        <v>7</v>
      </c>
      <c r="S2236" s="9" t="s">
        <v>260</v>
      </c>
      <c r="T2236" s="9" t="s">
        <v>137</v>
      </c>
      <c r="U2236" s="9" t="str">
        <f>IF(S2236&lt;&gt;"",S2236,IF(T2236&lt;&gt;"",VLOOKUP(T2236,Metadata!$S$2:$T$228,2,FALSE),""))</f>
        <v>DevOps Engineer</v>
      </c>
      <c r="V2236" s="9" t="s">
        <v>323</v>
      </c>
      <c r="W2236" s="9" t="s">
        <v>137</v>
      </c>
      <c r="X2236" s="9" t="s">
        <v>145</v>
      </c>
      <c r="Y2236" s="9" t="s">
        <v>137</v>
      </c>
      <c r="Z2236" s="9" t="s">
        <v>218</v>
      </c>
      <c r="AA2236" s="9" t="s">
        <v>137</v>
      </c>
      <c r="AB2236" s="9" t="s">
        <v>253</v>
      </c>
      <c r="AC2236" s="9" t="s">
        <v>147</v>
      </c>
      <c r="AD2236" s="9"/>
      <c r="AE2236" s="9"/>
      <c r="AF2236" s="9" t="s">
        <v>243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 t="s">
        <v>324</v>
      </c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 t="s">
        <v>150</v>
      </c>
      <c r="BZ2236" s="9" t="s">
        <v>137</v>
      </c>
      <c r="CA2236" s="10"/>
      <c r="CB2236" s="10" t="str">
        <f t="shared" si="5"/>
        <v/>
      </c>
      <c r="CC2236" s="10"/>
      <c r="CD2236" s="9" t="str">
        <f t="shared" si="2"/>
        <v/>
      </c>
      <c r="CE2236" s="9" t="s">
        <v>232</v>
      </c>
      <c r="CF2236" s="9" t="s">
        <v>293</v>
      </c>
      <c r="CG2236" s="9">
        <f>IF(CF2236="","",VLOOKUP(CF2236,Metadata!$D$2:$H$20,2,FALSE))</f>
        <v>52500</v>
      </c>
      <c r="CH2236" s="9">
        <f>IF(CF2236="","",VLOOKUP(CF2236,Metadata!$D$2:$H$20,4,FALSE))</f>
        <v>50000</v>
      </c>
      <c r="CI2236" s="9">
        <f>IF(CF2236="","",VLOOKUP(CF2236,Metadata!$D$2:$H$20,5,FALSE))</f>
        <v>55000</v>
      </c>
      <c r="CJ2236" s="9">
        <f t="shared" si="3"/>
        <v>52500</v>
      </c>
      <c r="CK2236" s="9" t="s">
        <v>201</v>
      </c>
      <c r="CL2236" s="10">
        <v>6</v>
      </c>
      <c r="CM2236" s="10">
        <v>1</v>
      </c>
      <c r="CN2236" s="10">
        <v>7</v>
      </c>
      <c r="CO2236" s="10">
        <v>7</v>
      </c>
      <c r="CP2236" s="10">
        <v>5</v>
      </c>
      <c r="CQ2236" s="10">
        <v>6</v>
      </c>
      <c r="CR2236" s="10">
        <v>7</v>
      </c>
      <c r="CS2236" s="10">
        <v>7</v>
      </c>
      <c r="CT2236" s="10">
        <v>5</v>
      </c>
      <c r="CU2236" s="10">
        <v>5</v>
      </c>
      <c r="CV2236" s="10">
        <v>5</v>
      </c>
      <c r="CW2236" s="10">
        <v>3</v>
      </c>
      <c r="CX2236" s="10">
        <v>6</v>
      </c>
      <c r="CY2236" s="10">
        <v>5</v>
      </c>
      <c r="CZ2236" s="10">
        <v>5</v>
      </c>
      <c r="DA2236" s="10">
        <v>5</v>
      </c>
      <c r="DB2236" s="10">
        <v>3</v>
      </c>
      <c r="DC2236" s="10">
        <v>7</v>
      </c>
      <c r="DD2236" s="10">
        <v>4</v>
      </c>
      <c r="DE2236" s="10">
        <v>5</v>
      </c>
      <c r="DF2236" s="10">
        <v>4</v>
      </c>
      <c r="DG2236" s="10">
        <v>5</v>
      </c>
      <c r="DH2236" s="10">
        <v>7</v>
      </c>
      <c r="DI2236" s="10">
        <v>1</v>
      </c>
      <c r="DJ2236" s="10">
        <v>1</v>
      </c>
      <c r="DK2236" s="10">
        <v>4</v>
      </c>
      <c r="DL2236" s="10">
        <v>1</v>
      </c>
      <c r="DM2236" s="9" t="s">
        <v>154</v>
      </c>
      <c r="DN2236" s="10">
        <v>1989</v>
      </c>
      <c r="DO2236" s="9">
        <f t="shared" si="8"/>
        <v>32</v>
      </c>
      <c r="DP2236" s="9" t="s">
        <v>222</v>
      </c>
      <c r="DQ2236" s="9" t="s">
        <v>202</v>
      </c>
      <c r="DR2236" s="9" t="s">
        <v>157</v>
      </c>
      <c r="DS2236" s="9" t="s">
        <v>137</v>
      </c>
      <c r="DT2236" s="9" t="s">
        <v>657</v>
      </c>
      <c r="DU2236" s="9" t="s">
        <v>223</v>
      </c>
      <c r="DV2236" s="9" t="str">
        <f>VLOOKUP(DU2236,Metadata!$B$2:$C$7,2,FALSE)</f>
        <v>3 - 6 years</v>
      </c>
    </row>
    <row r="2237" spans="1:126">
      <c r="A2237" s="13">
        <v>2236</v>
      </c>
      <c r="B2237" s="9" t="s">
        <v>135</v>
      </c>
      <c r="C2237" s="9" t="str">
        <f>VLOOKUP(B2237,Metadata!$M$2:$N$6,2,FALSE)</f>
        <v>Permanent Employee</v>
      </c>
      <c r="D2237" s="9" t="s">
        <v>159</v>
      </c>
      <c r="E2237" s="9" t="s">
        <v>137</v>
      </c>
      <c r="F2237" s="9" t="s">
        <v>138</v>
      </c>
      <c r="G2237" s="9" t="s">
        <v>172</v>
      </c>
      <c r="H2237" s="9" t="str">
        <f>IF(G2237="","",VLOOKUP(G2237,Metadata!$J$2:$K$22,2,FALSE))</f>
        <v>Porto Metropolitan Area</v>
      </c>
      <c r="I2237" s="9" t="s">
        <v>138</v>
      </c>
      <c r="J2237" s="9" t="str">
        <f>IF(I2237="","",VLOOKUP(I2237,Metadata!$P$2:$Q$43,2,FALSE))</f>
        <v>Europe</v>
      </c>
      <c r="K2237" s="9" t="str">
        <f t="shared" si="0"/>
        <v>Portugal</v>
      </c>
      <c r="L2237" s="9" t="s">
        <v>172</v>
      </c>
      <c r="M2237" s="9" t="str">
        <f>IF(L2237="","",VLOOKUP(L2237,Metadata!$J$2:$K$22,2,FALSE))</f>
        <v>Porto Metropolitan Area</v>
      </c>
      <c r="N2237" s="9" t="s">
        <v>141</v>
      </c>
      <c r="O2237" s="9" t="s">
        <v>137</v>
      </c>
      <c r="P2237" s="9" t="s">
        <v>142</v>
      </c>
      <c r="Q2237" s="10" t="str">
        <f t="shared" si="1"/>
        <v>Full Office Job</v>
      </c>
      <c r="R2237" s="10">
        <v>6</v>
      </c>
      <c r="S2237" s="9" t="s">
        <v>137</v>
      </c>
      <c r="T2237" s="9" t="s">
        <v>770</v>
      </c>
      <c r="U2237" s="9" t="str">
        <f>IF(S2237&lt;&gt;"",S2237,IF(T2237&lt;&gt;"",VLOOKUP(T2237,Metadata!$S$2:$T$228,2,FALSE),""))</f>
        <v>Maintenance &amp; Support</v>
      </c>
      <c r="V2237" s="9" t="s">
        <v>256</v>
      </c>
      <c r="W2237" s="9" t="s">
        <v>137</v>
      </c>
      <c r="X2237" s="9" t="s">
        <v>145</v>
      </c>
      <c r="Y2237" s="9" t="s">
        <v>137</v>
      </c>
      <c r="Z2237" s="9" t="s">
        <v>184</v>
      </c>
      <c r="AA2237" s="9" t="s">
        <v>165</v>
      </c>
      <c r="AB2237" s="9" t="s">
        <v>253</v>
      </c>
      <c r="AC2237" s="9" t="s">
        <v>147</v>
      </c>
      <c r="AD2237" s="9"/>
      <c r="AE2237" s="9" t="s">
        <v>194</v>
      </c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 t="s">
        <v>178</v>
      </c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198</v>
      </c>
      <c r="BL2237" s="9"/>
      <c r="BM2237" s="9"/>
      <c r="BN2237" s="9" t="s">
        <v>186</v>
      </c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10"/>
      <c r="CB2237" s="10" t="str">
        <f t="shared" si="5"/>
        <v/>
      </c>
      <c r="CC2237" s="10"/>
      <c r="CD2237" s="9" t="str">
        <f t="shared" si="2"/>
        <v/>
      </c>
      <c r="CE2237" s="9" t="s">
        <v>168</v>
      </c>
      <c r="CF2237" s="9" t="s">
        <v>220</v>
      </c>
      <c r="CG2237" s="9">
        <f>IF(CF2237="","",VLOOKUP(CF2237,Metadata!$D$2:$H$20,2,FALSE))</f>
        <v>27500</v>
      </c>
      <c r="CH2237" s="9">
        <f>IF(CF2237="","",VLOOKUP(CF2237,Metadata!$D$2:$H$20,4,FALSE))</f>
        <v>25000</v>
      </c>
      <c r="CI2237" s="9">
        <f>IF(CF2237="","",VLOOKUP(CF2237,Metadata!$D$2:$H$20,5,FALSE))</f>
        <v>30000</v>
      </c>
      <c r="CJ2237" s="9">
        <f t="shared" si="3"/>
        <v>27500</v>
      </c>
      <c r="CK2237" s="9" t="s">
        <v>153</v>
      </c>
      <c r="CL2237" s="10">
        <v>1</v>
      </c>
      <c r="CM2237" s="10">
        <v>5</v>
      </c>
      <c r="CN2237" s="10">
        <v>7</v>
      </c>
      <c r="CO2237" s="10">
        <v>7</v>
      </c>
      <c r="CP2237" s="10">
        <v>7</v>
      </c>
      <c r="CQ2237" s="10">
        <v>6</v>
      </c>
      <c r="CR2237" s="10">
        <v>7</v>
      </c>
      <c r="CS2237" s="10">
        <v>5</v>
      </c>
      <c r="CT2237" s="10">
        <v>7</v>
      </c>
      <c r="CU2237" s="10">
        <v>7</v>
      </c>
      <c r="CV2237" s="10">
        <v>7</v>
      </c>
      <c r="CW2237" s="10">
        <v>7</v>
      </c>
      <c r="CX2237" s="10">
        <v>6</v>
      </c>
      <c r="CY2237" s="10">
        <v>7</v>
      </c>
      <c r="CZ2237" s="10">
        <v>7</v>
      </c>
      <c r="DA2237" s="10">
        <v>7</v>
      </c>
      <c r="DB2237" s="10">
        <v>7</v>
      </c>
      <c r="DC2237" s="10">
        <v>7</v>
      </c>
      <c r="DD2237" s="10">
        <v>7</v>
      </c>
      <c r="DE2237" s="10">
        <v>7</v>
      </c>
      <c r="DF2237" s="10">
        <v>7</v>
      </c>
      <c r="DG2237" s="10">
        <v>5</v>
      </c>
      <c r="DH2237" s="10">
        <v>6</v>
      </c>
      <c r="DI2237" s="10">
        <v>7</v>
      </c>
      <c r="DJ2237" s="10">
        <v>5</v>
      </c>
      <c r="DK2237" s="10">
        <v>6</v>
      </c>
      <c r="DL2237" s="10">
        <v>7</v>
      </c>
      <c r="DM2237" s="9" t="s">
        <v>154</v>
      </c>
      <c r="DN2237" s="10">
        <v>1992</v>
      </c>
      <c r="DO2237" s="9">
        <f t="shared" si="8"/>
        <v>29</v>
      </c>
      <c r="DP2237" s="9" t="s">
        <v>155</v>
      </c>
      <c r="DQ2237" s="9" t="s">
        <v>202</v>
      </c>
      <c r="DR2237" s="9" t="s">
        <v>157</v>
      </c>
      <c r="DS2237" s="9" t="s">
        <v>137</v>
      </c>
      <c r="DT2237" s="9" t="s">
        <v>657</v>
      </c>
      <c r="DU2237" s="9" t="s">
        <v>168</v>
      </c>
      <c r="DV2237" s="9" t="str">
        <f>VLOOKUP(DU2237,Metadata!$B$2:$C$7,2,FALSE)</f>
        <v>0 - 3 years</v>
      </c>
    </row>
    <row r="2238" spans="1:126">
      <c r="A2238" s="13">
        <v>2237</v>
      </c>
      <c r="B2238" s="9" t="s">
        <v>135</v>
      </c>
      <c r="C2238" s="9" t="str">
        <f>VLOOKUP(B2238,Metadata!$M$2:$N$6,2,FALSE)</f>
        <v>Permanent Employee</v>
      </c>
      <c r="D2238" s="9" t="s">
        <v>159</v>
      </c>
      <c r="E2238" s="9" t="s">
        <v>137</v>
      </c>
      <c r="F2238" s="9" t="s">
        <v>138</v>
      </c>
      <c r="G2238" s="9" t="s">
        <v>172</v>
      </c>
      <c r="H2238" s="9" t="str">
        <f>IF(G2238="","",VLOOKUP(G2238,Metadata!$J$2:$K$22,2,FALSE))</f>
        <v>Porto Metropolitan Area</v>
      </c>
      <c r="I2238" s="9" t="s">
        <v>138</v>
      </c>
      <c r="J2238" s="9" t="str">
        <f>IF(I2238="","",VLOOKUP(I2238,Metadata!$P$2:$Q$43,2,FALSE))</f>
        <v>Europe</v>
      </c>
      <c r="K2238" s="9" t="str">
        <f t="shared" si="0"/>
        <v>Portugal</v>
      </c>
      <c r="L2238" s="9" t="s">
        <v>172</v>
      </c>
      <c r="M2238" s="9" t="str">
        <f>IF(L2238="","",VLOOKUP(L2238,Metadata!$J$2:$K$22,2,FALSE))</f>
        <v>Porto Metropolitan Area</v>
      </c>
      <c r="N2238" s="9" t="s">
        <v>141</v>
      </c>
      <c r="O2238" s="9" t="s">
        <v>137</v>
      </c>
      <c r="P2238" s="9" t="s">
        <v>191</v>
      </c>
      <c r="Q2238" s="10" t="str">
        <f t="shared" si="1"/>
        <v>Remote Job (full or flexible)</v>
      </c>
      <c r="R2238" s="10">
        <v>7</v>
      </c>
      <c r="S2238" s="9" t="s">
        <v>161</v>
      </c>
      <c r="T2238" s="9" t="s">
        <v>137</v>
      </c>
      <c r="U2238" s="9" t="str">
        <f>IF(S2238&lt;&gt;"",S2238,IF(T2238&lt;&gt;"",VLOOKUP(T2238,Metadata!$S$2:$T$228,2,FALSE),""))</f>
        <v>Full-Stack Developer</v>
      </c>
      <c r="V2238" s="9" t="s">
        <v>256</v>
      </c>
      <c r="W2238" s="9" t="s">
        <v>137</v>
      </c>
      <c r="X2238" s="9" t="s">
        <v>175</v>
      </c>
      <c r="Y2238" s="9" t="s">
        <v>137</v>
      </c>
      <c r="Z2238" s="9" t="s">
        <v>262</v>
      </c>
      <c r="AA2238" s="9" t="s">
        <v>137</v>
      </c>
      <c r="AB2238" s="9" t="s">
        <v>137</v>
      </c>
      <c r="AC2238" s="9"/>
      <c r="AD2238" s="9"/>
      <c r="AE2238" s="9"/>
      <c r="AF2238" s="9"/>
      <c r="AG2238" s="9"/>
      <c r="AH2238" s="9"/>
      <c r="AI2238" s="9"/>
      <c r="AJ2238" s="9" t="s">
        <v>185</v>
      </c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 t="s">
        <v>330</v>
      </c>
      <c r="BE2238" s="9"/>
      <c r="BF2238" s="9"/>
      <c r="BG2238" s="9"/>
      <c r="BH2238" s="9"/>
      <c r="BI2238" s="9"/>
      <c r="BJ2238" s="9"/>
      <c r="BK2238" s="9"/>
      <c r="BL2238" s="9"/>
      <c r="BM2238" s="9"/>
      <c r="BN2238" s="9" t="s">
        <v>186</v>
      </c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10"/>
      <c r="CB2238" s="10" t="str">
        <f t="shared" si="5"/>
        <v/>
      </c>
      <c r="CC2238" s="10"/>
      <c r="CD2238" s="9" t="str">
        <f t="shared" si="2"/>
        <v/>
      </c>
      <c r="CE2238" s="9" t="s">
        <v>232</v>
      </c>
      <c r="CF2238" s="9" t="s">
        <v>152</v>
      </c>
      <c r="CG2238" s="9">
        <f>IF(CF2238="","",VLOOKUP(CF2238,Metadata!$D$2:$H$20,2,FALSE))</f>
        <v>32500</v>
      </c>
      <c r="CH2238" s="9">
        <f>IF(CF2238="","",VLOOKUP(CF2238,Metadata!$D$2:$H$20,4,FALSE))</f>
        <v>30000</v>
      </c>
      <c r="CI2238" s="9">
        <f>IF(CF2238="","",VLOOKUP(CF2238,Metadata!$D$2:$H$20,5,FALSE))</f>
        <v>35000</v>
      </c>
      <c r="CJ2238" s="9">
        <f t="shared" si="3"/>
        <v>32500</v>
      </c>
      <c r="CK2238" s="9" t="s">
        <v>221</v>
      </c>
      <c r="CL2238" s="10">
        <v>7</v>
      </c>
      <c r="CM2238" s="10">
        <v>1</v>
      </c>
      <c r="CN2238" s="10">
        <v>7</v>
      </c>
      <c r="CO2238" s="10">
        <v>7</v>
      </c>
      <c r="CP2238" s="10">
        <v>5</v>
      </c>
      <c r="CQ2238" s="10">
        <v>7</v>
      </c>
      <c r="CR2238" s="10">
        <v>7</v>
      </c>
      <c r="CS2238" s="10">
        <v>7</v>
      </c>
      <c r="CT2238" s="10">
        <v>7</v>
      </c>
      <c r="CU2238" s="10">
        <v>7</v>
      </c>
      <c r="CV2238" s="10">
        <v>5</v>
      </c>
      <c r="CW2238" s="10">
        <v>3</v>
      </c>
      <c r="CX2238" s="10">
        <v>7</v>
      </c>
      <c r="CY2238" s="10">
        <v>7</v>
      </c>
      <c r="CZ2238" s="10">
        <v>7</v>
      </c>
      <c r="DA2238" s="10">
        <v>7</v>
      </c>
      <c r="DB2238" s="10">
        <v>7</v>
      </c>
      <c r="DC2238" s="10">
        <v>7</v>
      </c>
      <c r="DD2238" s="10">
        <v>5</v>
      </c>
      <c r="DE2238" s="10">
        <v>7</v>
      </c>
      <c r="DF2238" s="10">
        <v>5</v>
      </c>
      <c r="DG2238" s="10">
        <v>6</v>
      </c>
      <c r="DH2238" s="10">
        <v>5</v>
      </c>
      <c r="DI2238" s="10">
        <v>4</v>
      </c>
      <c r="DJ2238" s="10">
        <v>4</v>
      </c>
      <c r="DK2238" s="10">
        <v>4</v>
      </c>
      <c r="DL2238" s="10">
        <v>4</v>
      </c>
      <c r="DM2238" s="9" t="s">
        <v>154</v>
      </c>
      <c r="DN2238" s="10">
        <v>1994</v>
      </c>
      <c r="DO2238" s="9">
        <f t="shared" si="8"/>
        <v>27</v>
      </c>
      <c r="DP2238" s="9" t="s">
        <v>155</v>
      </c>
      <c r="DQ2238" s="9" t="s">
        <v>202</v>
      </c>
      <c r="DR2238" s="9" t="s">
        <v>157</v>
      </c>
      <c r="DS2238" s="9" t="s">
        <v>137</v>
      </c>
      <c r="DT2238" s="9" t="s">
        <v>657</v>
      </c>
      <c r="DU2238" s="9" t="s">
        <v>223</v>
      </c>
      <c r="DV2238" s="9" t="str">
        <f>VLOOKUP(DU2238,Metadata!$B$2:$C$7,2,FALSE)</f>
        <v>3 - 6 years</v>
      </c>
    </row>
    <row r="2239" spans="1:126">
      <c r="A2239" s="13">
        <v>2238</v>
      </c>
      <c r="B2239" s="9" t="s">
        <v>135</v>
      </c>
      <c r="C2239" s="9" t="str">
        <f>VLOOKUP(B2239,Metadata!$M$2:$N$6,2,FALSE)</f>
        <v>Permanent Employee</v>
      </c>
      <c r="D2239" s="9" t="s">
        <v>159</v>
      </c>
      <c r="E2239" s="9" t="s">
        <v>137</v>
      </c>
      <c r="F2239" s="9" t="s">
        <v>138</v>
      </c>
      <c r="G2239" s="9" t="s">
        <v>172</v>
      </c>
      <c r="H2239" s="9" t="str">
        <f>IF(G2239="","",VLOOKUP(G2239,Metadata!$J$2:$K$22,2,FALSE))</f>
        <v>Porto Metropolitan Area</v>
      </c>
      <c r="I2239" s="9" t="s">
        <v>138</v>
      </c>
      <c r="J2239" s="9" t="str">
        <f>IF(I2239="","",VLOOKUP(I2239,Metadata!$P$2:$Q$43,2,FALSE))</f>
        <v>Europe</v>
      </c>
      <c r="K2239" s="9" t="str">
        <f t="shared" si="0"/>
        <v>Portugal</v>
      </c>
      <c r="L2239" s="9" t="s">
        <v>172</v>
      </c>
      <c r="M2239" s="9" t="str">
        <f>IF(L2239="","",VLOOKUP(L2239,Metadata!$J$2:$K$22,2,FALSE))</f>
        <v>Porto Metropolitan Area</v>
      </c>
      <c r="N2239" s="9" t="s">
        <v>141</v>
      </c>
      <c r="O2239" s="9" t="s">
        <v>137</v>
      </c>
      <c r="P2239" s="9" t="s">
        <v>142</v>
      </c>
      <c r="Q2239" s="10" t="str">
        <f t="shared" si="1"/>
        <v>Full Office Job</v>
      </c>
      <c r="R2239" s="10">
        <v>6</v>
      </c>
      <c r="S2239" s="9" t="s">
        <v>192</v>
      </c>
      <c r="T2239" s="9" t="s">
        <v>137</v>
      </c>
      <c r="U2239" s="9" t="str">
        <f>IF(S2239&lt;&gt;"",S2239,IF(T2239&lt;&gt;"",VLOOKUP(T2239,Metadata!$S$2:$T$228,2,FALSE),""))</f>
        <v>Back-End Developer</v>
      </c>
      <c r="V2239" s="9" t="s">
        <v>144</v>
      </c>
      <c r="W2239" s="9" t="s">
        <v>137</v>
      </c>
      <c r="X2239" s="9" t="s">
        <v>175</v>
      </c>
      <c r="Y2239" s="9" t="s">
        <v>137</v>
      </c>
      <c r="Z2239" s="9" t="s">
        <v>184</v>
      </c>
      <c r="AA2239" s="9" t="s">
        <v>137</v>
      </c>
      <c r="AB2239" s="9" t="s">
        <v>137</v>
      </c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 t="s">
        <v>324</v>
      </c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 t="s">
        <v>150</v>
      </c>
      <c r="BZ2239" s="9" t="s">
        <v>137</v>
      </c>
      <c r="CA2239" s="10"/>
      <c r="CB2239" s="10" t="str">
        <f t="shared" si="5"/>
        <v/>
      </c>
      <c r="CC2239" s="10"/>
      <c r="CD2239" s="9" t="str">
        <f t="shared" si="2"/>
        <v/>
      </c>
      <c r="CE2239" s="9" t="s">
        <v>168</v>
      </c>
      <c r="CF2239" s="9" t="s">
        <v>152</v>
      </c>
      <c r="CG2239" s="9">
        <f>IF(CF2239="","",VLOOKUP(CF2239,Metadata!$D$2:$H$20,2,FALSE))</f>
        <v>32500</v>
      </c>
      <c r="CH2239" s="9">
        <f>IF(CF2239="","",VLOOKUP(CF2239,Metadata!$D$2:$H$20,4,FALSE))</f>
        <v>30000</v>
      </c>
      <c r="CI2239" s="9">
        <f>IF(CF2239="","",VLOOKUP(CF2239,Metadata!$D$2:$H$20,5,FALSE))</f>
        <v>35000</v>
      </c>
      <c r="CJ2239" s="9">
        <f t="shared" si="3"/>
        <v>32500</v>
      </c>
      <c r="CK2239" s="9" t="s">
        <v>153</v>
      </c>
      <c r="CL2239" s="10">
        <v>5</v>
      </c>
      <c r="CM2239" s="10">
        <v>3</v>
      </c>
      <c r="CN2239" s="10">
        <v>2</v>
      </c>
      <c r="CO2239" s="10">
        <v>3</v>
      </c>
      <c r="CP2239" s="10">
        <v>2</v>
      </c>
      <c r="CQ2239" s="10">
        <v>4</v>
      </c>
      <c r="CR2239" s="10">
        <v>7</v>
      </c>
      <c r="CS2239" s="10">
        <v>7</v>
      </c>
      <c r="CT2239" s="10">
        <v>5</v>
      </c>
      <c r="CU2239" s="10">
        <v>4</v>
      </c>
      <c r="CV2239" s="10">
        <v>5</v>
      </c>
      <c r="CW2239" s="10">
        <v>4</v>
      </c>
      <c r="CX2239" s="10">
        <v>6</v>
      </c>
      <c r="CY2239" s="10">
        <v>7</v>
      </c>
      <c r="CZ2239" s="10">
        <v>1</v>
      </c>
      <c r="DA2239" s="10">
        <v>4</v>
      </c>
      <c r="DB2239" s="10">
        <v>4</v>
      </c>
      <c r="DC2239" s="10">
        <v>7</v>
      </c>
      <c r="DD2239" s="10">
        <v>1</v>
      </c>
      <c r="DE2239" s="10">
        <v>7</v>
      </c>
      <c r="DF2239" s="10">
        <v>5</v>
      </c>
      <c r="DG2239" s="10">
        <v>7</v>
      </c>
      <c r="DH2239" s="10">
        <v>7</v>
      </c>
      <c r="DI2239" s="10">
        <v>7</v>
      </c>
      <c r="DJ2239" s="10">
        <v>1</v>
      </c>
      <c r="DK2239" s="10">
        <v>2</v>
      </c>
      <c r="DL2239" s="10">
        <v>3</v>
      </c>
      <c r="DM2239" s="9" t="s">
        <v>154</v>
      </c>
      <c r="DN2239" s="10">
        <v>1991</v>
      </c>
      <c r="DO2239" s="9">
        <f t="shared" si="8"/>
        <v>30</v>
      </c>
      <c r="DP2239" s="9" t="s">
        <v>155</v>
      </c>
      <c r="DQ2239" s="9" t="s">
        <v>156</v>
      </c>
      <c r="DR2239" s="9" t="s">
        <v>157</v>
      </c>
      <c r="DS2239" s="9" t="s">
        <v>137</v>
      </c>
      <c r="DT2239" s="9" t="s">
        <v>657</v>
      </c>
      <c r="DU2239" s="9" t="s">
        <v>203</v>
      </c>
      <c r="DV2239" s="9" t="str">
        <f>VLOOKUP(DU2239,Metadata!$B$2:$C$7,2,FALSE)</f>
        <v>6+ years</v>
      </c>
    </row>
    <row r="2240" spans="1:126">
      <c r="A2240" s="13">
        <v>2239</v>
      </c>
      <c r="B2240" s="9" t="s">
        <v>135</v>
      </c>
      <c r="C2240" s="9" t="str">
        <f>VLOOKUP(B2240,Metadata!$M$2:$N$6,2,FALSE)</f>
        <v>Permanent Employee</v>
      </c>
      <c r="D2240" s="9" t="s">
        <v>159</v>
      </c>
      <c r="E2240" s="9" t="s">
        <v>137</v>
      </c>
      <c r="F2240" s="9" t="s">
        <v>138</v>
      </c>
      <c r="G2240" s="9" t="s">
        <v>140</v>
      </c>
      <c r="H2240" s="9" t="str">
        <f>IF(G2240="","",VLOOKUP(G2240,Metadata!$J$2:$K$22,2,FALSE))</f>
        <v>Lisbon Metropolitan Area</v>
      </c>
      <c r="I2240" s="9" t="s">
        <v>311</v>
      </c>
      <c r="J2240" s="9" t="str">
        <f>IF(I2240="","",VLOOKUP(I2240,Metadata!$P$2:$Q$43,2,FALSE))</f>
        <v>Europe</v>
      </c>
      <c r="K2240" s="9" t="str">
        <f t="shared" si="0"/>
        <v>International</v>
      </c>
      <c r="L2240" s="9" t="s">
        <v>137</v>
      </c>
      <c r="M2240" s="9" t="str">
        <f>IF(L2240="","",VLOOKUP(L2240,Metadata!$J$2:$K$22,2,FALSE))</f>
        <v/>
      </c>
      <c r="N2240" s="9" t="s">
        <v>141</v>
      </c>
      <c r="O2240" s="9" t="s">
        <v>137</v>
      </c>
      <c r="P2240" s="9" t="s">
        <v>191</v>
      </c>
      <c r="Q2240" s="10" t="str">
        <f t="shared" si="1"/>
        <v>Remote Job (full or flexible)</v>
      </c>
      <c r="R2240" s="10">
        <v>5</v>
      </c>
      <c r="S2240" s="9" t="s">
        <v>183</v>
      </c>
      <c r="T2240" s="9" t="s">
        <v>137</v>
      </c>
      <c r="U2240" s="9" t="str">
        <f>IF(S2240&lt;&gt;"",S2240,IF(T2240&lt;&gt;"",VLOOKUP(T2240,Metadata!$S$2:$T$228,2,FALSE),""))</f>
        <v>Product Owner/Product Manager</v>
      </c>
      <c r="V2240" s="9" t="s">
        <v>279</v>
      </c>
      <c r="W2240" s="9" t="s">
        <v>137</v>
      </c>
      <c r="X2240" s="9" t="s">
        <v>145</v>
      </c>
      <c r="Y2240" s="9" t="s">
        <v>137</v>
      </c>
      <c r="Z2240" s="9" t="s">
        <v>218</v>
      </c>
      <c r="AA2240" s="9" t="s">
        <v>165</v>
      </c>
      <c r="AB2240" s="9" t="s">
        <v>137</v>
      </c>
      <c r="AC2240" s="9" t="s">
        <v>147</v>
      </c>
      <c r="AD2240" s="9" t="s">
        <v>148</v>
      </c>
      <c r="AE2240" s="9"/>
      <c r="AF2240" s="9" t="s">
        <v>243</v>
      </c>
      <c r="AG2240" s="9"/>
      <c r="AH2240" s="9"/>
      <c r="AI2240" s="9"/>
      <c r="AJ2240" s="9" t="s">
        <v>185</v>
      </c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 t="s">
        <v>267</v>
      </c>
      <c r="AV2240" s="9"/>
      <c r="AW2240" s="9"/>
      <c r="AX2240" s="9"/>
      <c r="AY2240" s="9"/>
      <c r="AZ2240" s="9"/>
      <c r="BA2240" s="9"/>
      <c r="BB2240" s="9" t="s">
        <v>284</v>
      </c>
      <c r="BC2240" s="9"/>
      <c r="BD2240" s="9"/>
      <c r="BE2240" s="9"/>
      <c r="BF2240" s="9"/>
      <c r="BG2240" s="9"/>
      <c r="BH2240" s="9"/>
      <c r="BI2240" s="9"/>
      <c r="BJ2240" s="9"/>
      <c r="BK2240" s="9"/>
      <c r="BL2240" s="9" t="s">
        <v>199</v>
      </c>
      <c r="BM2240" s="9"/>
      <c r="BN2240" s="9" t="s">
        <v>186</v>
      </c>
      <c r="BO2240" s="9"/>
      <c r="BP2240" s="9"/>
      <c r="BQ2240" s="9" t="s">
        <v>219</v>
      </c>
      <c r="BR2240" s="9"/>
      <c r="BS2240" s="9"/>
      <c r="BT2240" s="9"/>
      <c r="BU2240" s="9"/>
      <c r="BV2240" s="9"/>
      <c r="BW2240" s="9"/>
      <c r="BX2240" s="9"/>
      <c r="BY2240" s="9"/>
      <c r="BZ2240" s="9"/>
      <c r="CA2240" s="10"/>
      <c r="CB2240" s="10" t="str">
        <f t="shared" si="5"/>
        <v/>
      </c>
      <c r="CC2240" s="10"/>
      <c r="CD2240" s="9" t="str">
        <f t="shared" si="2"/>
        <v/>
      </c>
      <c r="CE2240" s="9" t="s">
        <v>168</v>
      </c>
      <c r="CF2240" s="9" t="s">
        <v>248</v>
      </c>
      <c r="CG2240" s="9">
        <f>IF(CF2240="","",VLOOKUP(CF2240,Metadata!$D$2:$H$20,2,FALSE))</f>
        <v>57500</v>
      </c>
      <c r="CH2240" s="9">
        <f>IF(CF2240="","",VLOOKUP(CF2240,Metadata!$D$2:$H$20,4,FALSE))</f>
        <v>55000</v>
      </c>
      <c r="CI2240" s="9">
        <f>IF(CF2240="","",VLOOKUP(CF2240,Metadata!$D$2:$H$20,5,FALSE))</f>
        <v>60000</v>
      </c>
      <c r="CJ2240" s="9">
        <f t="shared" si="3"/>
        <v>57500</v>
      </c>
      <c r="CK2240" s="9" t="s">
        <v>189</v>
      </c>
      <c r="CL2240" s="10">
        <v>5</v>
      </c>
      <c r="CM2240" s="10">
        <v>1</v>
      </c>
      <c r="CN2240" s="10">
        <v>6</v>
      </c>
      <c r="CO2240" s="10">
        <v>5</v>
      </c>
      <c r="CP2240" s="10">
        <v>3</v>
      </c>
      <c r="CQ2240" s="10">
        <v>5</v>
      </c>
      <c r="CR2240" s="10">
        <v>5</v>
      </c>
      <c r="CS2240" s="10">
        <v>4</v>
      </c>
      <c r="CT2240" s="10">
        <v>7</v>
      </c>
      <c r="CU2240" s="10">
        <v>5</v>
      </c>
      <c r="CV2240" s="10">
        <v>3</v>
      </c>
      <c r="CW2240" s="10">
        <v>3</v>
      </c>
      <c r="CX2240" s="10">
        <v>6</v>
      </c>
      <c r="CY2240" s="10">
        <v>6</v>
      </c>
      <c r="CZ2240" s="10">
        <v>6</v>
      </c>
      <c r="DA2240" s="10">
        <v>5</v>
      </c>
      <c r="DB2240" s="10">
        <v>3</v>
      </c>
      <c r="DC2240" s="10">
        <v>6</v>
      </c>
      <c r="DD2240" s="10">
        <v>2</v>
      </c>
      <c r="DE2240" s="10">
        <v>6</v>
      </c>
      <c r="DF2240" s="10">
        <v>6</v>
      </c>
      <c r="DG2240" s="10">
        <v>5</v>
      </c>
      <c r="DH2240" s="10">
        <v>4</v>
      </c>
      <c r="DI2240" s="10">
        <v>6</v>
      </c>
      <c r="DJ2240" s="10">
        <v>3</v>
      </c>
      <c r="DK2240" s="10">
        <v>5</v>
      </c>
      <c r="DL2240" s="10">
        <v>5</v>
      </c>
      <c r="DM2240" s="9" t="s">
        <v>474</v>
      </c>
      <c r="DN2240" s="10">
        <v>1970</v>
      </c>
      <c r="DO2240" s="9">
        <f t="shared" si="8"/>
        <v>51</v>
      </c>
      <c r="DP2240" s="9" t="s">
        <v>155</v>
      </c>
      <c r="DQ2240" s="9" t="s">
        <v>210</v>
      </c>
      <c r="DR2240" s="9" t="s">
        <v>170</v>
      </c>
      <c r="DS2240" s="9" t="s">
        <v>137</v>
      </c>
      <c r="DT2240" s="9" t="s">
        <v>657</v>
      </c>
      <c r="DU2240" s="9" t="s">
        <v>158</v>
      </c>
      <c r="DV2240" s="9" t="str">
        <f>VLOOKUP(DU2240,Metadata!$B$2:$C$7,2,FALSE)</f>
        <v>6+ years</v>
      </c>
    </row>
    <row r="2241" spans="1:126">
      <c r="A2241" s="13">
        <v>2240</v>
      </c>
      <c r="B2241" s="9" t="s">
        <v>135</v>
      </c>
      <c r="C2241" s="9" t="str">
        <f>VLOOKUP(B2241,Metadata!$M$2:$N$6,2,FALSE)</f>
        <v>Permanent Employee</v>
      </c>
      <c r="D2241" s="9" t="s">
        <v>159</v>
      </c>
      <c r="E2241" s="9" t="s">
        <v>137</v>
      </c>
      <c r="F2241" s="9" t="s">
        <v>138</v>
      </c>
      <c r="G2241" s="9" t="s">
        <v>291</v>
      </c>
      <c r="H2241" s="9" t="str">
        <f>IF(G2241="","",VLOOKUP(G2241,Metadata!$J$2:$K$22,2,FALSE))</f>
        <v>Centre</v>
      </c>
      <c r="I2241" s="9" t="s">
        <v>138</v>
      </c>
      <c r="J2241" s="9" t="str">
        <f>IF(I2241="","",VLOOKUP(I2241,Metadata!$P$2:$Q$43,2,FALSE))</f>
        <v>Europe</v>
      </c>
      <c r="K2241" s="9" t="str">
        <f t="shared" si="0"/>
        <v>Portugal</v>
      </c>
      <c r="L2241" s="9" t="s">
        <v>291</v>
      </c>
      <c r="M2241" s="9" t="str">
        <f>IF(L2241="","",VLOOKUP(L2241,Metadata!$J$2:$K$22,2,FALSE))</f>
        <v>Centre</v>
      </c>
      <c r="N2241" s="9" t="s">
        <v>205</v>
      </c>
      <c r="O2241" s="9" t="s">
        <v>137</v>
      </c>
      <c r="P2241" s="9" t="s">
        <v>137</v>
      </c>
      <c r="Q2241" s="10" t="str">
        <f t="shared" si="1"/>
        <v>Full Office Job</v>
      </c>
      <c r="R2241" s="10">
        <v>4</v>
      </c>
      <c r="S2241" s="9" t="s">
        <v>313</v>
      </c>
      <c r="T2241" s="9" t="s">
        <v>137</v>
      </c>
      <c r="U2241" s="9" t="str">
        <f>IF(S2241&lt;&gt;"",S2241,IF(T2241&lt;&gt;"",VLOOKUP(T2241,Metadata!$S$2:$T$228,2,FALSE),""))</f>
        <v>Maintenance &amp; Support</v>
      </c>
      <c r="V2241" s="9" t="s">
        <v>279</v>
      </c>
      <c r="W2241" s="9" t="s">
        <v>137</v>
      </c>
      <c r="X2241" s="9" t="s">
        <v>163</v>
      </c>
      <c r="Y2241" s="9" t="s">
        <v>137</v>
      </c>
      <c r="Z2241" s="9" t="s">
        <v>262</v>
      </c>
      <c r="AA2241" s="9" t="s">
        <v>137</v>
      </c>
      <c r="AB2241" s="9" t="s">
        <v>137</v>
      </c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 t="s">
        <v>150</v>
      </c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 t="s">
        <v>150</v>
      </c>
      <c r="BZ2241" s="9" t="s">
        <v>137</v>
      </c>
      <c r="CA2241" s="10"/>
      <c r="CB2241" s="10" t="str">
        <f t="shared" si="5"/>
        <v/>
      </c>
      <c r="CC2241" s="10"/>
      <c r="CD2241" s="9" t="str">
        <f t="shared" si="2"/>
        <v/>
      </c>
      <c r="CE2241" s="9" t="s">
        <v>168</v>
      </c>
      <c r="CF2241" s="9" t="s">
        <v>169</v>
      </c>
      <c r="CG2241" s="9">
        <f>IF(CF2241="","",VLOOKUP(CF2241,Metadata!$D$2:$H$20,2,FALSE))</f>
        <v>12500</v>
      </c>
      <c r="CH2241" s="9">
        <f>IF(CF2241="","",VLOOKUP(CF2241,Metadata!$D$2:$H$20,4,FALSE))</f>
        <v>0</v>
      </c>
      <c r="CI2241" s="9">
        <f>IF(CF2241="","",VLOOKUP(CF2241,Metadata!$D$2:$H$20,5,FALSE))</f>
        <v>15000</v>
      </c>
      <c r="CJ2241" s="9">
        <f t="shared" si="3"/>
        <v>12500</v>
      </c>
      <c r="CK2241" s="9" t="s">
        <v>153</v>
      </c>
      <c r="CL2241" s="10">
        <v>7</v>
      </c>
      <c r="CM2241" s="10">
        <v>3</v>
      </c>
      <c r="CN2241" s="10">
        <v>4</v>
      </c>
      <c r="CO2241" s="10">
        <v>6</v>
      </c>
      <c r="CP2241" s="10">
        <v>6</v>
      </c>
      <c r="CQ2241" s="10">
        <v>5</v>
      </c>
      <c r="CR2241" s="10">
        <v>3</v>
      </c>
      <c r="CS2241" s="10">
        <v>3</v>
      </c>
      <c r="CT2241" s="10">
        <v>7</v>
      </c>
      <c r="CU2241" s="10">
        <v>7</v>
      </c>
      <c r="CV2241" s="10">
        <v>7</v>
      </c>
      <c r="CW2241" s="10">
        <v>5</v>
      </c>
      <c r="CX2241" s="10">
        <v>5</v>
      </c>
      <c r="CY2241" s="10">
        <v>5</v>
      </c>
      <c r="CZ2241" s="10">
        <v>7</v>
      </c>
      <c r="DA2241" s="10">
        <v>6</v>
      </c>
      <c r="DB2241" s="10">
        <v>7</v>
      </c>
      <c r="DC2241" s="10">
        <v>7</v>
      </c>
      <c r="DD2241" s="10">
        <v>7</v>
      </c>
      <c r="DE2241" s="10">
        <v>7</v>
      </c>
      <c r="DF2241" s="10">
        <v>7</v>
      </c>
      <c r="DG2241" s="10">
        <v>7</v>
      </c>
      <c r="DH2241" s="10">
        <v>7</v>
      </c>
      <c r="DI2241" s="10">
        <v>7</v>
      </c>
      <c r="DJ2241" s="10">
        <v>7</v>
      </c>
      <c r="DK2241" s="10">
        <v>7</v>
      </c>
      <c r="DL2241" s="10">
        <v>7</v>
      </c>
      <c r="DM2241" s="9" t="s">
        <v>154</v>
      </c>
      <c r="DN2241" s="10">
        <v>1989</v>
      </c>
      <c r="DO2241" s="9">
        <f t="shared" si="8"/>
        <v>32</v>
      </c>
      <c r="DP2241" s="9" t="s">
        <v>155</v>
      </c>
      <c r="DQ2241" s="9" t="s">
        <v>202</v>
      </c>
      <c r="DR2241" s="9" t="s">
        <v>157</v>
      </c>
      <c r="DS2241" s="9" t="s">
        <v>137</v>
      </c>
      <c r="DT2241" s="9" t="s">
        <v>657</v>
      </c>
      <c r="DU2241" s="9" t="s">
        <v>223</v>
      </c>
      <c r="DV2241" s="9" t="str">
        <f>VLOOKUP(DU2241,Metadata!$B$2:$C$7,2,FALSE)</f>
        <v>3 - 6 years</v>
      </c>
    </row>
    <row r="2242" spans="1:126">
      <c r="A2242" s="13">
        <v>2241</v>
      </c>
      <c r="B2242" s="9" t="s">
        <v>135</v>
      </c>
      <c r="C2242" s="9" t="str">
        <f>VLOOKUP(B2242,Metadata!$M$2:$N$6,2,FALSE)</f>
        <v>Permanent Employee</v>
      </c>
      <c r="D2242" s="9" t="s">
        <v>136</v>
      </c>
      <c r="E2242" s="9" t="s">
        <v>137</v>
      </c>
      <c r="F2242" s="9" t="s">
        <v>138</v>
      </c>
      <c r="G2242" s="9" t="s">
        <v>172</v>
      </c>
      <c r="H2242" s="9" t="str">
        <f>IF(G2242="","",VLOOKUP(G2242,Metadata!$J$2:$K$22,2,FALSE))</f>
        <v>Porto Metropolitan Area</v>
      </c>
      <c r="I2242" s="9" t="s">
        <v>138</v>
      </c>
      <c r="J2242" s="9" t="str">
        <f>IF(I2242="","",VLOOKUP(I2242,Metadata!$P$2:$Q$43,2,FALSE))</f>
        <v>Europe</v>
      </c>
      <c r="K2242" s="9" t="str">
        <f t="shared" si="0"/>
        <v>Portugal</v>
      </c>
      <c r="L2242" s="9" t="s">
        <v>172</v>
      </c>
      <c r="M2242" s="9" t="str">
        <f>IF(L2242="","",VLOOKUP(L2242,Metadata!$J$2:$K$22,2,FALSE))</f>
        <v>Porto Metropolitan Area</v>
      </c>
      <c r="N2242" s="9" t="s">
        <v>214</v>
      </c>
      <c r="O2242" s="9" t="s">
        <v>278</v>
      </c>
      <c r="P2242" s="9" t="s">
        <v>142</v>
      </c>
      <c r="Q2242" s="10" t="str">
        <f t="shared" si="1"/>
        <v>Full Office Job</v>
      </c>
      <c r="R2242" s="10">
        <v>5</v>
      </c>
      <c r="S2242" s="9" t="s">
        <v>282</v>
      </c>
      <c r="T2242" s="9" t="s">
        <v>137</v>
      </c>
      <c r="U2242" s="9" t="str">
        <f>IF(S2242&lt;&gt;"",S2242,IF(T2242&lt;&gt;"",VLOOKUP(T2242,Metadata!$S$2:$T$228,2,FALSE),""))</f>
        <v>Computer &amp; Network Security</v>
      </c>
      <c r="V2242" s="9" t="s">
        <v>264</v>
      </c>
      <c r="W2242" s="9" t="s">
        <v>137</v>
      </c>
      <c r="X2242" s="9" t="s">
        <v>175</v>
      </c>
      <c r="Y2242" s="9" t="s">
        <v>137</v>
      </c>
      <c r="Z2242" s="9" t="s">
        <v>193</v>
      </c>
      <c r="AA2242" s="9" t="s">
        <v>137</v>
      </c>
      <c r="AB2242" s="9" t="s">
        <v>253</v>
      </c>
      <c r="AC2242" s="9"/>
      <c r="AD2242" s="9" t="s">
        <v>148</v>
      </c>
      <c r="AE2242" s="9"/>
      <c r="AF2242" s="9"/>
      <c r="AG2242" s="9"/>
      <c r="AH2242" s="9" t="s">
        <v>176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 t="s">
        <v>150</v>
      </c>
      <c r="BZ2242" s="9" t="s">
        <v>137</v>
      </c>
      <c r="CA2242" s="10"/>
      <c r="CB2242" s="10" t="str">
        <f t="shared" si="5"/>
        <v/>
      </c>
      <c r="CC2242" s="10"/>
      <c r="CD2242" s="9" t="str">
        <f t="shared" si="2"/>
        <v/>
      </c>
      <c r="CE2242" s="9" t="s">
        <v>232</v>
      </c>
      <c r="CF2242" s="9" t="s">
        <v>225</v>
      </c>
      <c r="CG2242" s="9">
        <f>IF(CF2242="","",VLOOKUP(CF2242,Metadata!$D$2:$H$20,2,FALSE))</f>
        <v>22500</v>
      </c>
      <c r="CH2242" s="9">
        <f>IF(CF2242="","",VLOOKUP(CF2242,Metadata!$D$2:$H$20,4,FALSE))</f>
        <v>20000</v>
      </c>
      <c r="CI2242" s="9">
        <f>IF(CF2242="","",VLOOKUP(CF2242,Metadata!$D$2:$H$20,5,FALSE))</f>
        <v>25000</v>
      </c>
      <c r="CJ2242" s="9">
        <f t="shared" si="3"/>
        <v>22500</v>
      </c>
      <c r="CK2242" s="9" t="s">
        <v>153</v>
      </c>
      <c r="CL2242" s="10">
        <v>5</v>
      </c>
      <c r="CM2242" s="10">
        <v>3</v>
      </c>
      <c r="CN2242" s="10">
        <v>7</v>
      </c>
      <c r="CO2242" s="10">
        <v>6</v>
      </c>
      <c r="CP2242" s="10">
        <v>6</v>
      </c>
      <c r="CQ2242" s="10">
        <v>5</v>
      </c>
      <c r="CR2242" s="10">
        <v>6</v>
      </c>
      <c r="CS2242" s="10">
        <v>6</v>
      </c>
      <c r="CT2242" s="10">
        <v>5</v>
      </c>
      <c r="CU2242" s="10">
        <v>4</v>
      </c>
      <c r="CV2242" s="10">
        <v>3</v>
      </c>
      <c r="CW2242" s="10">
        <v>2</v>
      </c>
      <c r="CX2242" s="10">
        <v>4</v>
      </c>
      <c r="CY2242" s="10">
        <v>5</v>
      </c>
      <c r="CZ2242" s="10">
        <v>3</v>
      </c>
      <c r="DA2242" s="10">
        <v>5</v>
      </c>
      <c r="DB2242" s="10">
        <v>5</v>
      </c>
      <c r="DC2242" s="10">
        <v>6</v>
      </c>
      <c r="DD2242" s="10">
        <v>4</v>
      </c>
      <c r="DE2242" s="10">
        <v>6</v>
      </c>
      <c r="DF2242" s="10">
        <v>6</v>
      </c>
      <c r="DG2242" s="10">
        <v>5</v>
      </c>
      <c r="DH2242" s="10">
        <v>6</v>
      </c>
      <c r="DI2242" s="10">
        <v>4</v>
      </c>
      <c r="DJ2242" s="10">
        <v>2</v>
      </c>
      <c r="DK2242" s="10">
        <v>4</v>
      </c>
      <c r="DL2242" s="10">
        <v>4</v>
      </c>
      <c r="DM2242" s="9" t="s">
        <v>154</v>
      </c>
      <c r="DN2242" s="10">
        <v>1992</v>
      </c>
      <c r="DO2242" s="9">
        <f t="shared" si="8"/>
        <v>29</v>
      </c>
      <c r="DP2242" s="9" t="s">
        <v>155</v>
      </c>
      <c r="DQ2242" s="9" t="s">
        <v>202</v>
      </c>
      <c r="DR2242" s="9" t="s">
        <v>157</v>
      </c>
      <c r="DS2242" s="9" t="s">
        <v>137</v>
      </c>
      <c r="DT2242" s="9" t="s">
        <v>657</v>
      </c>
      <c r="DU2242" s="9" t="s">
        <v>168</v>
      </c>
      <c r="DV2242" s="9" t="str">
        <f>VLOOKUP(DU2242,Metadata!$B$2:$C$7,2,FALSE)</f>
        <v>0 - 3 years</v>
      </c>
    </row>
    <row r="2243" spans="1:126">
      <c r="A2243" s="13">
        <v>2242</v>
      </c>
      <c r="B2243" s="9" t="s">
        <v>135</v>
      </c>
      <c r="C2243" s="9" t="str">
        <f>VLOOKUP(B2243,Metadata!$M$2:$N$6,2,FALSE)</f>
        <v>Permanent Employee</v>
      </c>
      <c r="D2243" s="9" t="s">
        <v>136</v>
      </c>
      <c r="E2243" s="9" t="s">
        <v>137</v>
      </c>
      <c r="F2243" s="9" t="s">
        <v>138</v>
      </c>
      <c r="G2243" s="9" t="s">
        <v>160</v>
      </c>
      <c r="H2243" s="9" t="str">
        <f>IF(G2243="","",VLOOKUP(G2243,Metadata!$J$2:$K$22,2,FALSE))</f>
        <v>Centre</v>
      </c>
      <c r="I2243" s="9" t="s">
        <v>228</v>
      </c>
      <c r="J2243" s="9" t="str">
        <f>IF(I2243="","",VLOOKUP(I2243,Metadata!$P$2:$Q$43,2,FALSE))</f>
        <v>Europe</v>
      </c>
      <c r="K2243" s="9" t="str">
        <f t="shared" si="0"/>
        <v>International</v>
      </c>
      <c r="L2243" s="9" t="s">
        <v>137</v>
      </c>
      <c r="M2243" s="9" t="str">
        <f>IF(L2243="","",VLOOKUP(L2243,Metadata!$J$2:$K$22,2,FALSE))</f>
        <v/>
      </c>
      <c r="N2243" s="9" t="s">
        <v>141</v>
      </c>
      <c r="O2243" s="9" t="s">
        <v>137</v>
      </c>
      <c r="P2243" s="9" t="s">
        <v>191</v>
      </c>
      <c r="Q2243" s="10" t="str">
        <f t="shared" si="1"/>
        <v>Remote Job (full or flexible)</v>
      </c>
      <c r="R2243" s="10">
        <v>5</v>
      </c>
      <c r="S2243" s="9" t="s">
        <v>161</v>
      </c>
      <c r="T2243" s="9" t="s">
        <v>137</v>
      </c>
      <c r="U2243" s="9" t="str">
        <f>IF(S2243&lt;&gt;"",S2243,IF(T2243&lt;&gt;"",VLOOKUP(T2243,Metadata!$S$2:$T$228,2,FALSE),""))</f>
        <v>Full-Stack Developer</v>
      </c>
      <c r="V2243" s="9" t="s">
        <v>217</v>
      </c>
      <c r="W2243" s="9" t="s">
        <v>137</v>
      </c>
      <c r="X2243" s="9" t="s">
        <v>145</v>
      </c>
      <c r="Y2243" s="9" t="s">
        <v>137</v>
      </c>
      <c r="Z2243" s="9" t="s">
        <v>218</v>
      </c>
      <c r="AA2243" s="9" t="s">
        <v>165</v>
      </c>
      <c r="AB2243" s="9" t="s">
        <v>137</v>
      </c>
      <c r="AC2243" s="9"/>
      <c r="AD2243" s="9"/>
      <c r="AE2243" s="9" t="s">
        <v>194</v>
      </c>
      <c r="AF2243" s="9"/>
      <c r="AG2243" s="9"/>
      <c r="AH2243" s="9"/>
      <c r="AI2243" s="9"/>
      <c r="AJ2243" s="9" t="s">
        <v>185</v>
      </c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 t="s">
        <v>178</v>
      </c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198</v>
      </c>
      <c r="BL2243" s="9"/>
      <c r="BM2243" s="9"/>
      <c r="BN2243" s="9" t="s">
        <v>186</v>
      </c>
      <c r="BO2243" s="9"/>
      <c r="BP2243" s="9"/>
      <c r="BQ2243" s="9"/>
      <c r="BR2243" s="9" t="s">
        <v>247</v>
      </c>
      <c r="BS2243" s="9" t="s">
        <v>200</v>
      </c>
      <c r="BT2243" s="9"/>
      <c r="BU2243" s="9"/>
      <c r="BV2243" s="9"/>
      <c r="BW2243" s="9"/>
      <c r="BX2243" s="9"/>
      <c r="BY2243" s="9"/>
      <c r="BZ2243" s="9"/>
      <c r="CA2243" s="10"/>
      <c r="CB2243" s="10" t="str">
        <f t="shared" si="5"/>
        <v/>
      </c>
      <c r="CC2243" s="10"/>
      <c r="CD2243" s="9" t="str">
        <f t="shared" si="2"/>
        <v/>
      </c>
      <c r="CE2243" s="9" t="s">
        <v>168</v>
      </c>
      <c r="CF2243" s="9" t="s">
        <v>152</v>
      </c>
      <c r="CG2243" s="9">
        <f>IF(CF2243="","",VLOOKUP(CF2243,Metadata!$D$2:$H$20,2,FALSE))</f>
        <v>32500</v>
      </c>
      <c r="CH2243" s="9">
        <f>IF(CF2243="","",VLOOKUP(CF2243,Metadata!$D$2:$H$20,4,FALSE))</f>
        <v>30000</v>
      </c>
      <c r="CI2243" s="9">
        <f>IF(CF2243="","",VLOOKUP(CF2243,Metadata!$D$2:$H$20,5,FALSE))</f>
        <v>35000</v>
      </c>
      <c r="CJ2243" s="9">
        <f t="shared" si="3"/>
        <v>32500</v>
      </c>
      <c r="CK2243" s="9" t="s">
        <v>153</v>
      </c>
      <c r="CL2243" s="10">
        <v>4</v>
      </c>
      <c r="CM2243" s="10">
        <v>3</v>
      </c>
      <c r="CN2243" s="10">
        <v>6</v>
      </c>
      <c r="CO2243" s="10">
        <v>6</v>
      </c>
      <c r="CP2243" s="10">
        <v>3</v>
      </c>
      <c r="CQ2243" s="10">
        <v>6</v>
      </c>
      <c r="CR2243" s="10">
        <v>5</v>
      </c>
      <c r="CS2243" s="10">
        <v>5</v>
      </c>
      <c r="CT2243" s="10">
        <v>4</v>
      </c>
      <c r="CU2243" s="10">
        <v>6</v>
      </c>
      <c r="CV2243" s="10">
        <v>5</v>
      </c>
      <c r="CW2243" s="10">
        <v>3</v>
      </c>
      <c r="CX2243" s="10">
        <v>6</v>
      </c>
      <c r="CY2243" s="10">
        <v>6</v>
      </c>
      <c r="CZ2243" s="10">
        <v>6</v>
      </c>
      <c r="DA2243" s="10">
        <v>4</v>
      </c>
      <c r="DB2243" s="10">
        <v>4</v>
      </c>
      <c r="DC2243" s="10">
        <v>6</v>
      </c>
      <c r="DD2243" s="10">
        <v>4</v>
      </c>
      <c r="DE2243" s="10">
        <v>4</v>
      </c>
      <c r="DF2243" s="10">
        <v>6</v>
      </c>
      <c r="DG2243" s="10">
        <v>6</v>
      </c>
      <c r="DH2243" s="10">
        <v>5</v>
      </c>
      <c r="DI2243" s="10">
        <v>6</v>
      </c>
      <c r="DJ2243" s="10">
        <v>4</v>
      </c>
      <c r="DK2243" s="10">
        <v>4</v>
      </c>
      <c r="DL2243" s="10">
        <v>6</v>
      </c>
      <c r="DM2243" s="9" t="s">
        <v>154</v>
      </c>
      <c r="DN2243" s="10">
        <v>1982</v>
      </c>
      <c r="DO2243" s="9">
        <f t="shared" si="8"/>
        <v>39</v>
      </c>
      <c r="DP2243" s="9" t="s">
        <v>155</v>
      </c>
      <c r="DQ2243" s="9" t="s">
        <v>210</v>
      </c>
      <c r="DR2243" s="9" t="s">
        <v>342</v>
      </c>
      <c r="DS2243" s="9" t="s">
        <v>137</v>
      </c>
      <c r="DT2243" s="9" t="s">
        <v>657</v>
      </c>
      <c r="DU2243" s="9" t="s">
        <v>158</v>
      </c>
      <c r="DV2243" s="9" t="str">
        <f>VLOOKUP(DU2243,Metadata!$B$2:$C$7,2,FALSE)</f>
        <v>6+ years</v>
      </c>
    </row>
    <row r="2244" spans="1:126">
      <c r="A2244" s="13">
        <v>2243</v>
      </c>
      <c r="B2244" s="9" t="s">
        <v>135</v>
      </c>
      <c r="C2244" s="9" t="str">
        <f>VLOOKUP(B2244,Metadata!$M$2:$N$6,2,FALSE)</f>
        <v>Permanent Employee</v>
      </c>
      <c r="D2244" s="9" t="s">
        <v>136</v>
      </c>
      <c r="E2244" s="9" t="s">
        <v>137</v>
      </c>
      <c r="F2244" s="9" t="s">
        <v>138</v>
      </c>
      <c r="G2244" s="9" t="s">
        <v>172</v>
      </c>
      <c r="H2244" s="9" t="str">
        <f>IF(G2244="","",VLOOKUP(G2244,Metadata!$J$2:$K$22,2,FALSE))</f>
        <v>Porto Metropolitan Area</v>
      </c>
      <c r="I2244" s="9" t="s">
        <v>138</v>
      </c>
      <c r="J2244" s="9" t="str">
        <f>IF(I2244="","",VLOOKUP(I2244,Metadata!$P$2:$Q$43,2,FALSE))</f>
        <v>Europe</v>
      </c>
      <c r="K2244" s="9" t="str">
        <f t="shared" si="0"/>
        <v>Portugal</v>
      </c>
      <c r="L2244" s="9" t="s">
        <v>172</v>
      </c>
      <c r="M2244" s="9" t="str">
        <f>IF(L2244="","",VLOOKUP(L2244,Metadata!$J$2:$K$22,2,FALSE))</f>
        <v>Porto Metropolitan Area</v>
      </c>
      <c r="N2244" s="9" t="s">
        <v>141</v>
      </c>
      <c r="O2244" s="9" t="s">
        <v>137</v>
      </c>
      <c r="P2244" s="9" t="s">
        <v>142</v>
      </c>
      <c r="Q2244" s="10" t="str">
        <f t="shared" si="1"/>
        <v>Full Office Job</v>
      </c>
      <c r="R2244" s="10">
        <v>5</v>
      </c>
      <c r="S2244" s="9" t="s">
        <v>161</v>
      </c>
      <c r="T2244" s="9" t="s">
        <v>137</v>
      </c>
      <c r="U2244" s="9" t="str">
        <f>IF(S2244&lt;&gt;"",S2244,IF(T2244&lt;&gt;"",VLOOKUP(T2244,Metadata!$S$2:$T$228,2,FALSE),""))</f>
        <v>Full-Stack Developer</v>
      </c>
      <c r="V2244" s="9" t="s">
        <v>144</v>
      </c>
      <c r="W2244" s="9" t="s">
        <v>137</v>
      </c>
      <c r="X2244" s="9" t="s">
        <v>145</v>
      </c>
      <c r="Y2244" s="9" t="s">
        <v>137</v>
      </c>
      <c r="Z2244" s="9" t="s">
        <v>218</v>
      </c>
      <c r="AA2244" s="9" t="s">
        <v>137</v>
      </c>
      <c r="AB2244" s="9" t="s">
        <v>137</v>
      </c>
      <c r="AC2244" s="9"/>
      <c r="AD2244" s="9" t="s">
        <v>148</v>
      </c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 t="s">
        <v>186</v>
      </c>
      <c r="BO2244" s="9"/>
      <c r="BP2244" s="9"/>
      <c r="BQ2244" s="9" t="s">
        <v>219</v>
      </c>
      <c r="BR2244" s="9"/>
      <c r="BS2244" s="9"/>
      <c r="BT2244" s="9"/>
      <c r="BU2244" s="9"/>
      <c r="BV2244" s="9"/>
      <c r="BW2244" s="9"/>
      <c r="BX2244" s="9"/>
      <c r="BY2244" s="9"/>
      <c r="BZ2244" s="9"/>
      <c r="CA2244" s="10"/>
      <c r="CB2244" s="10" t="str">
        <f t="shared" si="5"/>
        <v/>
      </c>
      <c r="CC2244" s="10"/>
      <c r="CD2244" s="9" t="str">
        <f t="shared" si="2"/>
        <v/>
      </c>
      <c r="CE2244" s="9" t="s">
        <v>168</v>
      </c>
      <c r="CF2244" s="9" t="s">
        <v>225</v>
      </c>
      <c r="CG2244" s="9">
        <f>IF(CF2244="","",VLOOKUP(CF2244,Metadata!$D$2:$H$20,2,FALSE))</f>
        <v>22500</v>
      </c>
      <c r="CH2244" s="9">
        <f>IF(CF2244="","",VLOOKUP(CF2244,Metadata!$D$2:$H$20,4,FALSE))</f>
        <v>20000</v>
      </c>
      <c r="CI2244" s="9">
        <f>IF(CF2244="","",VLOOKUP(CF2244,Metadata!$D$2:$H$20,5,FALSE))</f>
        <v>25000</v>
      </c>
      <c r="CJ2244" s="9">
        <f t="shared" si="3"/>
        <v>22500</v>
      </c>
      <c r="CK2244" s="9" t="s">
        <v>189</v>
      </c>
      <c r="CL2244" s="10">
        <v>4</v>
      </c>
      <c r="CM2244" s="10">
        <v>3</v>
      </c>
      <c r="CN2244" s="10">
        <v>4</v>
      </c>
      <c r="CO2244" s="10">
        <v>4</v>
      </c>
      <c r="CP2244" s="10">
        <v>6</v>
      </c>
      <c r="CQ2244" s="10">
        <v>6</v>
      </c>
      <c r="CR2244" s="10">
        <v>5</v>
      </c>
      <c r="CS2244" s="10">
        <v>4</v>
      </c>
      <c r="CT2244" s="10">
        <v>6</v>
      </c>
      <c r="CU2244" s="10">
        <v>7</v>
      </c>
      <c r="CV2244" s="10">
        <v>6</v>
      </c>
      <c r="CW2244" s="10">
        <v>4</v>
      </c>
      <c r="CX2244" s="10">
        <v>6</v>
      </c>
      <c r="CY2244" s="10">
        <v>6</v>
      </c>
      <c r="CZ2244" s="10">
        <v>5</v>
      </c>
      <c r="DA2244" s="10">
        <v>4</v>
      </c>
      <c r="DB2244" s="10">
        <v>4</v>
      </c>
      <c r="DC2244" s="10">
        <v>5</v>
      </c>
      <c r="DD2244" s="10">
        <v>2</v>
      </c>
      <c r="DE2244" s="10">
        <v>6</v>
      </c>
      <c r="DF2244" s="10">
        <v>7</v>
      </c>
      <c r="DG2244" s="10">
        <v>5</v>
      </c>
      <c r="DH2244" s="10">
        <v>5</v>
      </c>
      <c r="DI2244" s="10">
        <v>5</v>
      </c>
      <c r="DJ2244" s="10">
        <v>5</v>
      </c>
      <c r="DK2244" s="10">
        <v>3</v>
      </c>
      <c r="DL2244" s="10">
        <v>3</v>
      </c>
      <c r="DM2244" s="9" t="s">
        <v>154</v>
      </c>
      <c r="DN2244" s="10">
        <v>1996</v>
      </c>
      <c r="DO2244" s="9">
        <f t="shared" si="8"/>
        <v>25</v>
      </c>
      <c r="DP2244" s="9" t="s">
        <v>155</v>
      </c>
      <c r="DQ2244" s="9" t="s">
        <v>156</v>
      </c>
      <c r="DR2244" s="9" t="s">
        <v>157</v>
      </c>
      <c r="DS2244" s="9" t="s">
        <v>137</v>
      </c>
      <c r="DT2244" s="9" t="s">
        <v>657</v>
      </c>
      <c r="DU2244" s="9" t="s">
        <v>223</v>
      </c>
      <c r="DV2244" s="9" t="str">
        <f>VLOOKUP(DU2244,Metadata!$B$2:$C$7,2,FALSE)</f>
        <v>3 - 6 years</v>
      </c>
    </row>
    <row r="2245" spans="1:126">
      <c r="A2245" s="13">
        <v>2244</v>
      </c>
      <c r="B2245" s="9" t="s">
        <v>135</v>
      </c>
      <c r="C2245" s="9" t="str">
        <f>VLOOKUP(B2245,Metadata!$M$2:$N$6,2,FALSE)</f>
        <v>Permanent Employee</v>
      </c>
      <c r="D2245" s="9" t="s">
        <v>159</v>
      </c>
      <c r="E2245" s="9" t="s">
        <v>137</v>
      </c>
      <c r="F2245" s="9" t="s">
        <v>138</v>
      </c>
      <c r="G2245" s="9" t="s">
        <v>140</v>
      </c>
      <c r="H2245" s="9" t="str">
        <f>IF(G2245="","",VLOOKUP(G2245,Metadata!$J$2:$K$22,2,FALSE))</f>
        <v>Lisbon Metropolitan Area</v>
      </c>
      <c r="I2245" s="9" t="s">
        <v>228</v>
      </c>
      <c r="J2245" s="9" t="str">
        <f>IF(I2245="","",VLOOKUP(I2245,Metadata!$P$2:$Q$43,2,FALSE))</f>
        <v>Europe</v>
      </c>
      <c r="K2245" s="9" t="str">
        <f t="shared" si="0"/>
        <v>International</v>
      </c>
      <c r="L2245" s="9" t="s">
        <v>137</v>
      </c>
      <c r="M2245" s="9" t="str">
        <f>IF(L2245="","",VLOOKUP(L2245,Metadata!$J$2:$K$22,2,FALSE))</f>
        <v/>
      </c>
      <c r="N2245" s="9" t="s">
        <v>141</v>
      </c>
      <c r="O2245" s="9" t="s">
        <v>137</v>
      </c>
      <c r="P2245" s="9" t="s">
        <v>191</v>
      </c>
      <c r="Q2245" s="10" t="str">
        <f t="shared" si="1"/>
        <v>Remote Job (full or flexible)</v>
      </c>
      <c r="R2245" s="10">
        <v>7</v>
      </c>
      <c r="S2245" s="9" t="s">
        <v>161</v>
      </c>
      <c r="T2245" s="9" t="s">
        <v>137</v>
      </c>
      <c r="U2245" s="9" t="str">
        <f>IF(S2245&lt;&gt;"",S2245,IF(T2245&lt;&gt;"",VLOOKUP(T2245,Metadata!$S$2:$T$228,2,FALSE),""))</f>
        <v>Full-Stack Developer</v>
      </c>
      <c r="V2245" s="9" t="s">
        <v>304</v>
      </c>
      <c r="W2245" s="9" t="s">
        <v>137</v>
      </c>
      <c r="X2245" s="9" t="s">
        <v>163</v>
      </c>
      <c r="Y2245" s="9" t="s">
        <v>137</v>
      </c>
      <c r="Z2245" s="9" t="s">
        <v>262</v>
      </c>
      <c r="AA2245" s="9" t="s">
        <v>137</v>
      </c>
      <c r="AB2245" s="9" t="s">
        <v>137</v>
      </c>
      <c r="AC2245" s="9"/>
      <c r="AD2245" s="9" t="s">
        <v>148</v>
      </c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 t="s">
        <v>267</v>
      </c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 t="s">
        <v>150</v>
      </c>
      <c r="BZ2245" s="9" t="s">
        <v>137</v>
      </c>
      <c r="CA2245" s="10"/>
      <c r="CB2245" s="10" t="str">
        <f t="shared" si="5"/>
        <v/>
      </c>
      <c r="CC2245" s="10"/>
      <c r="CD2245" s="9" t="str">
        <f t="shared" si="2"/>
        <v/>
      </c>
      <c r="CE2245" s="9" t="s">
        <v>151</v>
      </c>
      <c r="CF2245" s="9" t="s">
        <v>328</v>
      </c>
      <c r="CG2245" s="9">
        <f>IF(CF2245="","",VLOOKUP(CF2245,Metadata!$D$2:$H$20,2,FALSE))</f>
        <v>72500</v>
      </c>
      <c r="CH2245" s="9">
        <f>IF(CF2245="","",VLOOKUP(CF2245,Metadata!$D$2:$H$20,4,FALSE))</f>
        <v>70000</v>
      </c>
      <c r="CI2245" s="9">
        <f>IF(CF2245="","",VLOOKUP(CF2245,Metadata!$D$2:$H$20,5,FALSE))</f>
        <v>75000</v>
      </c>
      <c r="CJ2245" s="9">
        <f t="shared" si="3"/>
        <v>72500</v>
      </c>
      <c r="CK2245" s="9" t="s">
        <v>201</v>
      </c>
      <c r="CL2245" s="10">
        <v>7</v>
      </c>
      <c r="CM2245" s="10">
        <v>1</v>
      </c>
      <c r="CN2245" s="10">
        <v>7</v>
      </c>
      <c r="CO2245" s="10">
        <v>7</v>
      </c>
      <c r="CP2245" s="10">
        <v>4</v>
      </c>
      <c r="CQ2245" s="10">
        <v>6</v>
      </c>
      <c r="CR2245" s="10">
        <v>7</v>
      </c>
      <c r="CS2245" s="10">
        <v>7</v>
      </c>
      <c r="CT2245" s="10">
        <v>4</v>
      </c>
      <c r="CU2245" s="10">
        <v>6</v>
      </c>
      <c r="CV2245" s="10">
        <v>3</v>
      </c>
      <c r="CW2245" s="10">
        <v>4</v>
      </c>
      <c r="CX2245" s="10">
        <v>6</v>
      </c>
      <c r="CY2245" s="10">
        <v>5</v>
      </c>
      <c r="CZ2245" s="10">
        <v>6</v>
      </c>
      <c r="DA2245" s="10">
        <v>1</v>
      </c>
      <c r="DB2245" s="10">
        <v>1</v>
      </c>
      <c r="DC2245" s="10">
        <v>5</v>
      </c>
      <c r="DD2245" s="10">
        <v>1</v>
      </c>
      <c r="DE2245" s="10">
        <v>5</v>
      </c>
      <c r="DF2245" s="10">
        <v>5</v>
      </c>
      <c r="DG2245" s="10">
        <v>5</v>
      </c>
      <c r="DH2245" s="10">
        <v>6</v>
      </c>
      <c r="DI2245" s="10">
        <v>1</v>
      </c>
      <c r="DJ2245" s="10">
        <v>1</v>
      </c>
      <c r="DK2245" s="10">
        <v>4</v>
      </c>
      <c r="DL2245" s="10">
        <v>1</v>
      </c>
      <c r="DM2245" s="9" t="s">
        <v>154</v>
      </c>
      <c r="DN2245" s="10">
        <v>1994</v>
      </c>
      <c r="DO2245" s="9">
        <f t="shared" si="8"/>
        <v>27</v>
      </c>
      <c r="DP2245" s="9" t="s">
        <v>155</v>
      </c>
      <c r="DQ2245" s="9" t="s">
        <v>202</v>
      </c>
      <c r="DR2245" s="9" t="s">
        <v>170</v>
      </c>
      <c r="DS2245" s="9" t="s">
        <v>137</v>
      </c>
      <c r="DT2245" s="9" t="s">
        <v>657</v>
      </c>
      <c r="DU2245" s="9" t="s">
        <v>223</v>
      </c>
      <c r="DV2245" s="9" t="str">
        <f>VLOOKUP(DU2245,Metadata!$B$2:$C$7,2,FALSE)</f>
        <v>3 - 6 years</v>
      </c>
    </row>
    <row r="2246" spans="1:126">
      <c r="A2246" s="13">
        <v>2245</v>
      </c>
      <c r="B2246" s="9" t="s">
        <v>135</v>
      </c>
      <c r="C2246" s="9" t="str">
        <f>VLOOKUP(B2246,Metadata!$M$2:$N$6,2,FALSE)</f>
        <v>Permanent Employee</v>
      </c>
      <c r="D2246" s="9" t="s">
        <v>136</v>
      </c>
      <c r="E2246" s="9" t="s">
        <v>137</v>
      </c>
      <c r="F2246" s="9" t="s">
        <v>138</v>
      </c>
      <c r="G2246" s="9" t="s">
        <v>190</v>
      </c>
      <c r="H2246" s="9" t="str">
        <f>IF(G2246="","",VLOOKUP(G2246,Metadata!$J$2:$K$22,2,FALSE))</f>
        <v>North</v>
      </c>
      <c r="I2246" s="9" t="s">
        <v>138</v>
      </c>
      <c r="J2246" s="9" t="str">
        <f>IF(I2246="","",VLOOKUP(I2246,Metadata!$P$2:$Q$43,2,FALSE))</f>
        <v>Europe</v>
      </c>
      <c r="K2246" s="9" t="str">
        <f t="shared" si="0"/>
        <v>Portugal</v>
      </c>
      <c r="L2246" s="9" t="s">
        <v>190</v>
      </c>
      <c r="M2246" s="9" t="str">
        <f>IF(L2246="","",VLOOKUP(L2246,Metadata!$J$2:$K$22,2,FALSE))</f>
        <v>North</v>
      </c>
      <c r="N2246" s="9" t="s">
        <v>141</v>
      </c>
      <c r="O2246" s="9" t="s">
        <v>137</v>
      </c>
      <c r="P2246" s="9" t="s">
        <v>142</v>
      </c>
      <c r="Q2246" s="10" t="str">
        <f t="shared" si="1"/>
        <v>Full Office Job</v>
      </c>
      <c r="R2246" s="10">
        <v>7</v>
      </c>
      <c r="S2246" s="9" t="s">
        <v>143</v>
      </c>
      <c r="T2246" s="9" t="s">
        <v>137</v>
      </c>
      <c r="U2246" s="9" t="str">
        <f>IF(S2246&lt;&gt;"",S2246,IF(T2246&lt;&gt;"",VLOOKUP(T2246,Metadata!$S$2:$T$228,2,FALSE),""))</f>
        <v>Technical Team Leader</v>
      </c>
      <c r="V2246" s="9" t="s">
        <v>276</v>
      </c>
      <c r="W2246" s="9" t="s">
        <v>137</v>
      </c>
      <c r="X2246" s="9" t="s">
        <v>163</v>
      </c>
      <c r="Y2246" s="9" t="s">
        <v>137</v>
      </c>
      <c r="Z2246" s="9" t="s">
        <v>262</v>
      </c>
      <c r="AA2246" s="9" t="s">
        <v>137</v>
      </c>
      <c r="AB2246" s="9" t="s">
        <v>137</v>
      </c>
      <c r="AC2246" s="9"/>
      <c r="AD2246" s="9"/>
      <c r="AE2246" s="9" t="s">
        <v>194</v>
      </c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198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10"/>
      <c r="CB2246" s="10" t="str">
        <f t="shared" si="5"/>
        <v/>
      </c>
      <c r="CC2246" s="10"/>
      <c r="CD2246" s="9" t="str">
        <f t="shared" si="2"/>
        <v/>
      </c>
      <c r="CE2246" s="9" t="s">
        <v>168</v>
      </c>
      <c r="CF2246" s="9" t="s">
        <v>245</v>
      </c>
      <c r="CG2246" s="9">
        <f>IF(CF2246="","",VLOOKUP(CF2246,Metadata!$D$2:$H$20,2,FALSE))</f>
        <v>42500</v>
      </c>
      <c r="CH2246" s="9">
        <f>IF(CF2246="","",VLOOKUP(CF2246,Metadata!$D$2:$H$20,4,FALSE))</f>
        <v>40000</v>
      </c>
      <c r="CI2246" s="9">
        <f>IF(CF2246="","",VLOOKUP(CF2246,Metadata!$D$2:$H$20,5,FALSE))</f>
        <v>45000</v>
      </c>
      <c r="CJ2246" s="9">
        <f t="shared" si="3"/>
        <v>42500</v>
      </c>
      <c r="CK2246" s="9" t="s">
        <v>201</v>
      </c>
      <c r="CL2246" s="10">
        <v>4</v>
      </c>
      <c r="CM2246" s="10">
        <v>3</v>
      </c>
      <c r="CN2246" s="10">
        <v>6</v>
      </c>
      <c r="CO2246" s="10">
        <v>6</v>
      </c>
      <c r="CP2246" s="10">
        <v>3</v>
      </c>
      <c r="CQ2246" s="10">
        <v>6</v>
      </c>
      <c r="CR2246" s="10">
        <v>7</v>
      </c>
      <c r="CS2246" s="10">
        <v>7</v>
      </c>
      <c r="CT2246" s="10">
        <v>7</v>
      </c>
      <c r="CU2246" s="10">
        <v>4</v>
      </c>
      <c r="CV2246" s="10">
        <v>4</v>
      </c>
      <c r="CW2246" s="10">
        <v>3</v>
      </c>
      <c r="CX2246" s="10">
        <v>4</v>
      </c>
      <c r="CY2246" s="10">
        <v>5</v>
      </c>
      <c r="CZ2246" s="10">
        <v>5</v>
      </c>
      <c r="DA2246" s="10">
        <v>5</v>
      </c>
      <c r="DB2246" s="10">
        <v>5</v>
      </c>
      <c r="DC2246" s="10">
        <v>5</v>
      </c>
      <c r="DD2246" s="10">
        <v>5</v>
      </c>
      <c r="DE2246" s="10">
        <v>4</v>
      </c>
      <c r="DF2246" s="10">
        <v>4</v>
      </c>
      <c r="DG2246" s="10">
        <v>5</v>
      </c>
      <c r="DH2246" s="10">
        <v>4</v>
      </c>
      <c r="DI2246" s="10">
        <v>6</v>
      </c>
      <c r="DJ2246" s="10">
        <v>5</v>
      </c>
      <c r="DK2246" s="10">
        <v>6</v>
      </c>
      <c r="DL2246" s="10">
        <v>5</v>
      </c>
      <c r="DM2246" s="9" t="s">
        <v>154</v>
      </c>
      <c r="DN2246" s="10">
        <v>1985</v>
      </c>
      <c r="DO2246" s="9">
        <f t="shared" si="8"/>
        <v>36</v>
      </c>
      <c r="DP2246" s="9" t="s">
        <v>155</v>
      </c>
      <c r="DQ2246" s="9" t="s">
        <v>202</v>
      </c>
      <c r="DR2246" s="9" t="s">
        <v>170</v>
      </c>
      <c r="DS2246" s="9" t="s">
        <v>137</v>
      </c>
      <c r="DT2246" s="9" t="s">
        <v>657</v>
      </c>
      <c r="DU2246" s="9" t="s">
        <v>158</v>
      </c>
      <c r="DV2246" s="9" t="str">
        <f>VLOOKUP(DU2246,Metadata!$B$2:$C$7,2,FALSE)</f>
        <v>6+ years</v>
      </c>
    </row>
    <row r="2247" spans="1:126">
      <c r="A2247" s="13">
        <v>2246</v>
      </c>
      <c r="B2247" s="9" t="s">
        <v>135</v>
      </c>
      <c r="C2247" s="9" t="str">
        <f>VLOOKUP(B2247,Metadata!$M$2:$N$6,2,FALSE)</f>
        <v>Permanent Employee</v>
      </c>
      <c r="D2247" s="9" t="s">
        <v>136</v>
      </c>
      <c r="E2247" s="9" t="s">
        <v>137</v>
      </c>
      <c r="F2247" s="9" t="s">
        <v>138</v>
      </c>
      <c r="G2247" s="9" t="s">
        <v>140</v>
      </c>
      <c r="H2247" s="9" t="str">
        <f>IF(G2247="","",VLOOKUP(G2247,Metadata!$J$2:$K$22,2,FALSE))</f>
        <v>Lisbon Metropolitan Area</v>
      </c>
      <c r="I2247" s="9" t="s">
        <v>138</v>
      </c>
      <c r="J2247" s="9" t="str">
        <f>IF(I2247="","",VLOOKUP(I2247,Metadata!$P$2:$Q$43,2,FALSE))</f>
        <v>Europe</v>
      </c>
      <c r="K2247" s="9" t="str">
        <f t="shared" si="0"/>
        <v>Portugal</v>
      </c>
      <c r="L2247" s="9" t="s">
        <v>140</v>
      </c>
      <c r="M2247" s="9" t="str">
        <f>IF(L2247="","",VLOOKUP(L2247,Metadata!$J$2:$K$22,2,FALSE))</f>
        <v>Lisbon Metropolitan Area</v>
      </c>
      <c r="N2247" s="9" t="s">
        <v>141</v>
      </c>
      <c r="O2247" s="9" t="s">
        <v>137</v>
      </c>
      <c r="P2247" s="9" t="s">
        <v>191</v>
      </c>
      <c r="Q2247" s="10" t="str">
        <f t="shared" si="1"/>
        <v>Remote Job (full or flexible)</v>
      </c>
      <c r="R2247" s="10">
        <v>7</v>
      </c>
      <c r="S2247" s="9" t="s">
        <v>266</v>
      </c>
      <c r="T2247" s="9" t="s">
        <v>137</v>
      </c>
      <c r="U2247" s="9" t="str">
        <f>IF(S2247&lt;&gt;"",S2247,IF(T2247&lt;&gt;"",VLOOKUP(T2247,Metadata!$S$2:$T$228,2,FALSE),""))</f>
        <v>Data Scientist/Data Engineer</v>
      </c>
      <c r="V2247" s="9" t="s">
        <v>304</v>
      </c>
      <c r="W2247" s="9" t="s">
        <v>137</v>
      </c>
      <c r="X2247" s="9" t="s">
        <v>175</v>
      </c>
      <c r="Y2247" s="9" t="s">
        <v>137</v>
      </c>
      <c r="Z2247" s="9" t="s">
        <v>193</v>
      </c>
      <c r="AA2247" s="9" t="s">
        <v>137</v>
      </c>
      <c r="AB2247" s="9" t="s">
        <v>137</v>
      </c>
      <c r="AC2247" s="9" t="s">
        <v>147</v>
      </c>
      <c r="AD2247" s="9"/>
      <c r="AE2247" s="9"/>
      <c r="AF2247" s="9" t="s">
        <v>243</v>
      </c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 t="s">
        <v>150</v>
      </c>
      <c r="BZ2247" s="9" t="s">
        <v>137</v>
      </c>
      <c r="CA2247" s="10"/>
      <c r="CB2247" s="10" t="str">
        <f t="shared" si="5"/>
        <v/>
      </c>
      <c r="CC2247" s="10"/>
      <c r="CD2247" s="9" t="str">
        <f t="shared" si="2"/>
        <v/>
      </c>
      <c r="CE2247" s="9" t="s">
        <v>232</v>
      </c>
      <c r="CF2247" s="9" t="s">
        <v>188</v>
      </c>
      <c r="CG2247" s="9">
        <f>IF(CF2247="","",VLOOKUP(CF2247,Metadata!$D$2:$H$20,2,FALSE))</f>
        <v>17500</v>
      </c>
      <c r="CH2247" s="9">
        <f>IF(CF2247="","",VLOOKUP(CF2247,Metadata!$D$2:$H$20,4,FALSE))</f>
        <v>15000</v>
      </c>
      <c r="CI2247" s="9">
        <f>IF(CF2247="","",VLOOKUP(CF2247,Metadata!$D$2:$H$20,5,FALSE))</f>
        <v>20000</v>
      </c>
      <c r="CJ2247" s="9">
        <f t="shared" si="3"/>
        <v>17500</v>
      </c>
      <c r="CK2247" s="9" t="s">
        <v>153</v>
      </c>
      <c r="CL2247" s="10">
        <v>4</v>
      </c>
      <c r="CM2247" s="10">
        <v>3</v>
      </c>
      <c r="CN2247" s="10">
        <v>5</v>
      </c>
      <c r="CO2247" s="10">
        <v>5</v>
      </c>
      <c r="CP2247" s="10">
        <v>7</v>
      </c>
      <c r="CQ2247" s="10">
        <v>7</v>
      </c>
      <c r="CR2247" s="10">
        <v>6</v>
      </c>
      <c r="CS2247" s="10">
        <v>7</v>
      </c>
      <c r="CT2247" s="10">
        <v>6</v>
      </c>
      <c r="CU2247" s="10">
        <v>4</v>
      </c>
      <c r="CV2247" s="10">
        <v>5</v>
      </c>
      <c r="CW2247" s="10">
        <v>4</v>
      </c>
      <c r="CX2247" s="10">
        <v>5</v>
      </c>
      <c r="CY2247" s="10">
        <v>6</v>
      </c>
      <c r="CZ2247" s="10">
        <v>6</v>
      </c>
      <c r="DA2247" s="10">
        <v>3</v>
      </c>
      <c r="DB2247" s="10">
        <v>3</v>
      </c>
      <c r="DC2247" s="10">
        <v>6</v>
      </c>
      <c r="DD2247" s="10">
        <v>6</v>
      </c>
      <c r="DE2247" s="10">
        <v>7</v>
      </c>
      <c r="DF2247" s="10">
        <v>5</v>
      </c>
      <c r="DG2247" s="10">
        <v>5</v>
      </c>
      <c r="DH2247" s="10">
        <v>4</v>
      </c>
      <c r="DI2247" s="10">
        <v>3</v>
      </c>
      <c r="DJ2247" s="10">
        <v>4</v>
      </c>
      <c r="DK2247" s="10">
        <v>5</v>
      </c>
      <c r="DL2247" s="10">
        <v>3</v>
      </c>
      <c r="DM2247" s="9" t="s">
        <v>333</v>
      </c>
      <c r="DN2247" s="10">
        <v>1997</v>
      </c>
      <c r="DO2247" s="9">
        <f t="shared" si="8"/>
        <v>24</v>
      </c>
      <c r="DP2247" s="9" t="s">
        <v>155</v>
      </c>
      <c r="DQ2247" s="9" t="s">
        <v>156</v>
      </c>
      <c r="DR2247" s="9" t="s">
        <v>157</v>
      </c>
      <c r="DS2247" s="9" t="s">
        <v>137</v>
      </c>
      <c r="DT2247" s="9" t="s">
        <v>657</v>
      </c>
      <c r="DU2247" s="9" t="s">
        <v>475</v>
      </c>
      <c r="DV2247" s="9" t="str">
        <f>VLOOKUP(DU2247,Metadata!$B$2:$C$7,2,FALSE)</f>
        <v>0 Years</v>
      </c>
    </row>
    <row r="2248" spans="1:126">
      <c r="A2248" s="13">
        <v>2247</v>
      </c>
      <c r="B2248" s="9" t="s">
        <v>135</v>
      </c>
      <c r="C2248" s="9" t="str">
        <f>VLOOKUP(B2248,Metadata!$M$2:$N$6,2,FALSE)</f>
        <v>Permanent Employee</v>
      </c>
      <c r="D2248" s="9" t="s">
        <v>159</v>
      </c>
      <c r="E2248" s="9" t="s">
        <v>137</v>
      </c>
      <c r="F2248" s="9" t="s">
        <v>138</v>
      </c>
      <c r="G2248" s="9" t="s">
        <v>172</v>
      </c>
      <c r="H2248" s="9" t="str">
        <f>IF(G2248="","",VLOOKUP(G2248,Metadata!$J$2:$K$22,2,FALSE))</f>
        <v>Porto Metropolitan Area</v>
      </c>
      <c r="I2248" s="9" t="s">
        <v>416</v>
      </c>
      <c r="J2248" s="9" t="str">
        <f>IF(I2248="","",VLOOKUP(I2248,Metadata!$P$2:$Q$43,2,FALSE))</f>
        <v>Europe</v>
      </c>
      <c r="K2248" s="9" t="str">
        <f t="shared" si="0"/>
        <v>International</v>
      </c>
      <c r="L2248" s="9" t="s">
        <v>137</v>
      </c>
      <c r="M2248" s="9" t="str">
        <f>IF(L2248="","",VLOOKUP(L2248,Metadata!$J$2:$K$22,2,FALSE))</f>
        <v/>
      </c>
      <c r="N2248" s="9" t="s">
        <v>141</v>
      </c>
      <c r="O2248" s="9" t="s">
        <v>137</v>
      </c>
      <c r="P2248" s="9" t="s">
        <v>191</v>
      </c>
      <c r="Q2248" s="10" t="str">
        <f t="shared" si="1"/>
        <v>Remote Job (full or flexible)</v>
      </c>
      <c r="R2248" s="10">
        <v>5</v>
      </c>
      <c r="S2248" s="9" t="s">
        <v>161</v>
      </c>
      <c r="T2248" s="9" t="s">
        <v>137</v>
      </c>
      <c r="U2248" s="9" t="str">
        <f>IF(S2248&lt;&gt;"",S2248,IF(T2248&lt;&gt;"",VLOOKUP(T2248,Metadata!$S$2:$T$228,2,FALSE),""))</f>
        <v>Full-Stack Developer</v>
      </c>
      <c r="V2248" s="9" t="s">
        <v>256</v>
      </c>
      <c r="W2248" s="9" t="s">
        <v>137</v>
      </c>
      <c r="X2248" s="9" t="s">
        <v>163</v>
      </c>
      <c r="Y2248" s="9" t="s">
        <v>137</v>
      </c>
      <c r="Z2248" s="9" t="s">
        <v>262</v>
      </c>
      <c r="AA2248" s="9" t="s">
        <v>137</v>
      </c>
      <c r="AB2248" s="9" t="s">
        <v>137</v>
      </c>
      <c r="AC2248" s="9" t="s">
        <v>147</v>
      </c>
      <c r="AD2248" s="9"/>
      <c r="AE2248" s="9" t="s">
        <v>194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 t="s">
        <v>150</v>
      </c>
      <c r="BZ2248" s="9" t="s">
        <v>137</v>
      </c>
      <c r="CA2248" s="10"/>
      <c r="CB2248" s="10" t="str">
        <f t="shared" si="5"/>
        <v/>
      </c>
      <c r="CC2248" s="10"/>
      <c r="CD2248" s="9" t="str">
        <f t="shared" si="2"/>
        <v/>
      </c>
      <c r="CE2248" s="9" t="s">
        <v>232</v>
      </c>
      <c r="CF2248" s="9" t="s">
        <v>152</v>
      </c>
      <c r="CG2248" s="9">
        <f>IF(CF2248="","",VLOOKUP(CF2248,Metadata!$D$2:$H$20,2,FALSE))</f>
        <v>32500</v>
      </c>
      <c r="CH2248" s="9">
        <f>IF(CF2248="","",VLOOKUP(CF2248,Metadata!$D$2:$H$20,4,FALSE))</f>
        <v>30000</v>
      </c>
      <c r="CI2248" s="9">
        <f>IF(CF2248="","",VLOOKUP(CF2248,Metadata!$D$2:$H$20,5,FALSE))</f>
        <v>35000</v>
      </c>
      <c r="CJ2248" s="9">
        <f t="shared" si="3"/>
        <v>32500</v>
      </c>
      <c r="CK2248" s="9" t="s">
        <v>201</v>
      </c>
      <c r="CL2248" s="10">
        <v>7</v>
      </c>
      <c r="CM2248" s="10">
        <v>1</v>
      </c>
      <c r="CN2248" s="10">
        <v>6</v>
      </c>
      <c r="CO2248" s="10">
        <v>5</v>
      </c>
      <c r="CP2248" s="10">
        <v>6</v>
      </c>
      <c r="CQ2248" s="10">
        <v>6</v>
      </c>
      <c r="CR2248" s="10">
        <v>5</v>
      </c>
      <c r="CS2248" s="10">
        <v>6</v>
      </c>
      <c r="CT2248" s="10">
        <v>5</v>
      </c>
      <c r="CU2248" s="10">
        <v>4</v>
      </c>
      <c r="CV2248" s="10">
        <v>5</v>
      </c>
      <c r="CW2248" s="10">
        <v>5</v>
      </c>
      <c r="CX2248" s="10">
        <v>6</v>
      </c>
      <c r="CY2248" s="10">
        <v>7</v>
      </c>
      <c r="CZ2248" s="10">
        <v>6</v>
      </c>
      <c r="DA2248" s="10">
        <v>4</v>
      </c>
      <c r="DB2248" s="10">
        <v>4</v>
      </c>
      <c r="DC2248" s="10">
        <v>5</v>
      </c>
      <c r="DD2248" s="10">
        <v>4</v>
      </c>
      <c r="DE2248" s="10">
        <v>5</v>
      </c>
      <c r="DF2248" s="10">
        <v>6</v>
      </c>
      <c r="DG2248" s="10">
        <v>5</v>
      </c>
      <c r="DH2248" s="10">
        <v>6</v>
      </c>
      <c r="DI2248" s="10">
        <v>6</v>
      </c>
      <c r="DJ2248" s="10">
        <v>3</v>
      </c>
      <c r="DK2248" s="10">
        <v>5</v>
      </c>
      <c r="DL2248" s="10">
        <v>3</v>
      </c>
      <c r="DM2248" s="9" t="s">
        <v>154</v>
      </c>
      <c r="DN2248" s="10">
        <v>1993</v>
      </c>
      <c r="DO2248" s="9">
        <f t="shared" si="8"/>
        <v>28</v>
      </c>
      <c r="DP2248" s="9" t="s">
        <v>155</v>
      </c>
      <c r="DQ2248" s="9" t="s">
        <v>156</v>
      </c>
      <c r="DR2248" s="9" t="s">
        <v>157</v>
      </c>
      <c r="DS2248" s="9" t="s">
        <v>137</v>
      </c>
      <c r="DT2248" s="9" t="s">
        <v>657</v>
      </c>
      <c r="DU2248" s="9" t="s">
        <v>168</v>
      </c>
      <c r="DV2248" s="9" t="str">
        <f>VLOOKUP(DU2248,Metadata!$B$2:$C$7,2,FALSE)</f>
        <v>0 - 3 years</v>
      </c>
    </row>
    <row r="2249" spans="1:126">
      <c r="A2249" s="13">
        <v>2248</v>
      </c>
      <c r="B2249" s="9" t="s">
        <v>135</v>
      </c>
      <c r="C2249" s="9" t="str">
        <f>VLOOKUP(B2249,Metadata!$M$2:$N$6,2,FALSE)</f>
        <v>Permanent Employee</v>
      </c>
      <c r="D2249" s="9" t="s">
        <v>159</v>
      </c>
      <c r="E2249" s="9" t="s">
        <v>137</v>
      </c>
      <c r="F2249" s="9" t="s">
        <v>138</v>
      </c>
      <c r="G2249" s="9" t="s">
        <v>140</v>
      </c>
      <c r="H2249" s="9" t="str">
        <f>IF(G2249="","",VLOOKUP(G2249,Metadata!$J$2:$K$22,2,FALSE))</f>
        <v>Lisbon Metropolitan Area</v>
      </c>
      <c r="I2249" s="9" t="s">
        <v>289</v>
      </c>
      <c r="J2249" s="9" t="str">
        <f>IF(I2249="","",VLOOKUP(I2249,Metadata!$P$2:$Q$43,2,FALSE))</f>
        <v>Europe</v>
      </c>
      <c r="K2249" s="9" t="str">
        <f t="shared" si="0"/>
        <v>International</v>
      </c>
      <c r="L2249" s="9" t="s">
        <v>137</v>
      </c>
      <c r="M2249" s="9" t="str">
        <f>IF(L2249="","",VLOOKUP(L2249,Metadata!$J$2:$K$22,2,FALSE))</f>
        <v/>
      </c>
      <c r="N2249" s="9" t="s">
        <v>214</v>
      </c>
      <c r="O2249" s="9" t="s">
        <v>136</v>
      </c>
      <c r="P2249" s="9" t="s">
        <v>142</v>
      </c>
      <c r="Q2249" s="10" t="str">
        <f t="shared" si="1"/>
        <v>Full Office Job</v>
      </c>
      <c r="R2249" s="10">
        <v>5</v>
      </c>
      <c r="S2249" s="9" t="s">
        <v>249</v>
      </c>
      <c r="T2249" s="9" t="s">
        <v>137</v>
      </c>
      <c r="U2249" s="9" t="str">
        <f>IF(S2249&lt;&gt;"",S2249,IF(T2249&lt;&gt;"",VLOOKUP(T2249,Metadata!$S$2:$T$228,2,FALSE),""))</f>
        <v>Business Applications (BI/CRM/ERP)</v>
      </c>
      <c r="V2249" s="9" t="s">
        <v>207</v>
      </c>
      <c r="W2249" s="9" t="s">
        <v>137</v>
      </c>
      <c r="X2249" s="9" t="s">
        <v>145</v>
      </c>
      <c r="Y2249" s="9" t="s">
        <v>137</v>
      </c>
      <c r="Z2249" s="9" t="s">
        <v>224</v>
      </c>
      <c r="AA2249" s="9" t="s">
        <v>137</v>
      </c>
      <c r="AB2249" s="9" t="s">
        <v>137</v>
      </c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 t="s">
        <v>771</v>
      </c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 t="s">
        <v>150</v>
      </c>
      <c r="BZ2249" s="9" t="s">
        <v>137</v>
      </c>
      <c r="CA2249" s="10"/>
      <c r="CB2249" s="10" t="str">
        <f t="shared" si="5"/>
        <v/>
      </c>
      <c r="CC2249" s="10"/>
      <c r="CD2249" s="9" t="str">
        <f t="shared" si="2"/>
        <v/>
      </c>
      <c r="CE2249" s="9" t="s">
        <v>168</v>
      </c>
      <c r="CF2249" s="9" t="s">
        <v>152</v>
      </c>
      <c r="CG2249" s="9">
        <f>IF(CF2249="","",VLOOKUP(CF2249,Metadata!$D$2:$H$20,2,FALSE))</f>
        <v>32500</v>
      </c>
      <c r="CH2249" s="9">
        <f>IF(CF2249="","",VLOOKUP(CF2249,Metadata!$D$2:$H$20,4,FALSE))</f>
        <v>30000</v>
      </c>
      <c r="CI2249" s="9">
        <f>IF(CF2249="","",VLOOKUP(CF2249,Metadata!$D$2:$H$20,5,FALSE))</f>
        <v>35000</v>
      </c>
      <c r="CJ2249" s="9">
        <f t="shared" si="3"/>
        <v>32500</v>
      </c>
      <c r="CK2249" s="9" t="s">
        <v>221</v>
      </c>
      <c r="CL2249" s="10">
        <v>6</v>
      </c>
      <c r="CM2249" s="10">
        <v>1</v>
      </c>
      <c r="CN2249" s="10">
        <v>7</v>
      </c>
      <c r="CO2249" s="10">
        <v>6</v>
      </c>
      <c r="CP2249" s="10">
        <v>4</v>
      </c>
      <c r="CQ2249" s="10">
        <v>5</v>
      </c>
      <c r="CR2249" s="10">
        <v>6</v>
      </c>
      <c r="CS2249" s="10">
        <v>6</v>
      </c>
      <c r="CT2249" s="10">
        <v>5</v>
      </c>
      <c r="CU2249" s="10">
        <v>6</v>
      </c>
      <c r="CV2249" s="10">
        <v>5</v>
      </c>
      <c r="CW2249" s="10">
        <v>3</v>
      </c>
      <c r="CX2249" s="10">
        <v>4</v>
      </c>
      <c r="CY2249" s="10">
        <v>4</v>
      </c>
      <c r="CZ2249" s="10">
        <v>5</v>
      </c>
      <c r="DA2249" s="10">
        <v>4</v>
      </c>
      <c r="DB2249" s="10">
        <v>5</v>
      </c>
      <c r="DC2249" s="10">
        <v>5</v>
      </c>
      <c r="DD2249" s="10">
        <v>3</v>
      </c>
      <c r="DE2249" s="10">
        <v>6</v>
      </c>
      <c r="DF2249" s="10">
        <v>5</v>
      </c>
      <c r="DG2249" s="10">
        <v>6</v>
      </c>
      <c r="DH2249" s="10">
        <v>5</v>
      </c>
      <c r="DI2249" s="10">
        <v>6</v>
      </c>
      <c r="DJ2249" s="10">
        <v>4</v>
      </c>
      <c r="DK2249" s="10">
        <v>5</v>
      </c>
      <c r="DL2249" s="10">
        <v>2</v>
      </c>
      <c r="DM2249" s="9" t="s">
        <v>154</v>
      </c>
      <c r="DN2249" s="10">
        <v>1992</v>
      </c>
      <c r="DO2249" s="9">
        <f t="shared" si="8"/>
        <v>29</v>
      </c>
      <c r="DP2249" s="9" t="s">
        <v>155</v>
      </c>
      <c r="DQ2249" s="9" t="s">
        <v>202</v>
      </c>
      <c r="DR2249" s="9" t="s">
        <v>157</v>
      </c>
      <c r="DS2249" s="9" t="s">
        <v>137</v>
      </c>
      <c r="DT2249" s="9" t="s">
        <v>657</v>
      </c>
      <c r="DU2249" s="9" t="s">
        <v>223</v>
      </c>
      <c r="DV2249" s="9" t="str">
        <f>VLOOKUP(DU2249,Metadata!$B$2:$C$7,2,FALSE)</f>
        <v>3 - 6 years</v>
      </c>
    </row>
    <row r="2250" spans="1:126">
      <c r="A2250" s="13">
        <v>2249</v>
      </c>
      <c r="B2250" s="9" t="s">
        <v>135</v>
      </c>
      <c r="C2250" s="9" t="str">
        <f>VLOOKUP(B2250,Metadata!$M$2:$N$6,2,FALSE)</f>
        <v>Permanent Employee</v>
      </c>
      <c r="D2250" s="9" t="s">
        <v>159</v>
      </c>
      <c r="E2250" s="9" t="s">
        <v>137</v>
      </c>
      <c r="F2250" s="9" t="s">
        <v>138</v>
      </c>
      <c r="G2250" s="9" t="s">
        <v>140</v>
      </c>
      <c r="H2250" s="9" t="str">
        <f>IF(G2250="","",VLOOKUP(G2250,Metadata!$J$2:$K$22,2,FALSE))</f>
        <v>Lisbon Metropolitan Area</v>
      </c>
      <c r="I2250" s="9" t="s">
        <v>138</v>
      </c>
      <c r="J2250" s="9" t="str">
        <f>IF(I2250="","",VLOOKUP(I2250,Metadata!$P$2:$Q$43,2,FALSE))</f>
        <v>Europe</v>
      </c>
      <c r="K2250" s="9" t="str">
        <f t="shared" si="0"/>
        <v>Portugal</v>
      </c>
      <c r="L2250" s="9" t="s">
        <v>140</v>
      </c>
      <c r="M2250" s="9" t="str">
        <f>IF(L2250="","",VLOOKUP(L2250,Metadata!$J$2:$K$22,2,FALSE))</f>
        <v>Lisbon Metropolitan Area</v>
      </c>
      <c r="N2250" s="9" t="s">
        <v>141</v>
      </c>
      <c r="O2250" s="9" t="s">
        <v>137</v>
      </c>
      <c r="P2250" s="9" t="s">
        <v>142</v>
      </c>
      <c r="Q2250" s="10" t="str">
        <f t="shared" si="1"/>
        <v>Full Office Job</v>
      </c>
      <c r="R2250" s="10">
        <v>2</v>
      </c>
      <c r="S2250" s="9" t="s">
        <v>266</v>
      </c>
      <c r="T2250" s="9" t="s">
        <v>137</v>
      </c>
      <c r="U2250" s="9" t="str">
        <f>IF(S2250&lt;&gt;"",S2250,IF(T2250&lt;&gt;"",VLOOKUP(T2250,Metadata!$S$2:$T$228,2,FALSE),""))</f>
        <v>Data Scientist/Data Engineer</v>
      </c>
      <c r="V2250" s="9" t="s">
        <v>304</v>
      </c>
      <c r="W2250" s="9" t="s">
        <v>137</v>
      </c>
      <c r="X2250" s="9" t="s">
        <v>252</v>
      </c>
      <c r="Y2250" s="9" t="s">
        <v>137</v>
      </c>
      <c r="Z2250" s="9" t="s">
        <v>218</v>
      </c>
      <c r="AA2250" s="9" t="s">
        <v>137</v>
      </c>
      <c r="AB2250" s="9" t="s">
        <v>137</v>
      </c>
      <c r="AC2250" s="9" t="s">
        <v>147</v>
      </c>
      <c r="AD2250" s="9"/>
      <c r="AE2250" s="9"/>
      <c r="AF2250" s="9" t="s">
        <v>243</v>
      </c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 t="s">
        <v>150</v>
      </c>
      <c r="BZ2250" s="9" t="s">
        <v>137</v>
      </c>
      <c r="CA2250" s="10"/>
      <c r="CB2250" s="10" t="str">
        <f t="shared" si="5"/>
        <v/>
      </c>
      <c r="CC2250" s="10"/>
      <c r="CD2250" s="9" t="str">
        <f t="shared" si="2"/>
        <v/>
      </c>
      <c r="CE2250" s="9" t="s">
        <v>232</v>
      </c>
      <c r="CF2250" s="9" t="s">
        <v>152</v>
      </c>
      <c r="CG2250" s="9">
        <f>IF(CF2250="","",VLOOKUP(CF2250,Metadata!$D$2:$H$20,2,FALSE))</f>
        <v>32500</v>
      </c>
      <c r="CH2250" s="9">
        <f>IF(CF2250="","",VLOOKUP(CF2250,Metadata!$D$2:$H$20,4,FALSE))</f>
        <v>30000</v>
      </c>
      <c r="CI2250" s="9">
        <f>IF(CF2250="","",VLOOKUP(CF2250,Metadata!$D$2:$H$20,5,FALSE))</f>
        <v>35000</v>
      </c>
      <c r="CJ2250" s="9">
        <f t="shared" si="3"/>
        <v>32500</v>
      </c>
      <c r="CK2250" s="9" t="s">
        <v>221</v>
      </c>
      <c r="CL2250" s="10">
        <v>4</v>
      </c>
      <c r="CM2250" s="10">
        <v>2</v>
      </c>
      <c r="CN2250" s="10">
        <v>6</v>
      </c>
      <c r="CO2250" s="10">
        <v>6</v>
      </c>
      <c r="CP2250" s="10">
        <v>6</v>
      </c>
      <c r="CQ2250" s="10">
        <v>6</v>
      </c>
      <c r="CR2250" s="10">
        <v>2</v>
      </c>
      <c r="CS2250" s="10">
        <v>6</v>
      </c>
      <c r="CT2250" s="10">
        <v>7</v>
      </c>
      <c r="CU2250" s="10">
        <v>7</v>
      </c>
      <c r="CV2250" s="10">
        <v>7</v>
      </c>
      <c r="CW2250" s="10">
        <v>5</v>
      </c>
      <c r="CX2250" s="10">
        <v>6</v>
      </c>
      <c r="CY2250" s="10">
        <v>5</v>
      </c>
      <c r="CZ2250" s="10">
        <v>7</v>
      </c>
      <c r="DA2250" s="10">
        <v>6</v>
      </c>
      <c r="DB2250" s="10">
        <v>6</v>
      </c>
      <c r="DC2250" s="10">
        <v>7</v>
      </c>
      <c r="DD2250" s="10">
        <v>6</v>
      </c>
      <c r="DE2250" s="10">
        <v>6</v>
      </c>
      <c r="DF2250" s="10">
        <v>6</v>
      </c>
      <c r="DG2250" s="10">
        <v>6</v>
      </c>
      <c r="DH2250" s="10">
        <v>7</v>
      </c>
      <c r="DI2250" s="10">
        <v>6</v>
      </c>
      <c r="DJ2250" s="10">
        <v>6</v>
      </c>
      <c r="DK2250" s="10">
        <v>7</v>
      </c>
      <c r="DL2250" s="10">
        <v>5</v>
      </c>
      <c r="DM2250" s="9" t="s">
        <v>154</v>
      </c>
      <c r="DN2250" s="10">
        <v>1988</v>
      </c>
      <c r="DO2250" s="9">
        <f t="shared" si="8"/>
        <v>33</v>
      </c>
      <c r="DP2250" s="9" t="s">
        <v>155</v>
      </c>
      <c r="DQ2250" s="9" t="s">
        <v>210</v>
      </c>
      <c r="DR2250" s="9" t="s">
        <v>170</v>
      </c>
      <c r="DS2250" s="9" t="s">
        <v>137</v>
      </c>
      <c r="DT2250" s="9" t="s">
        <v>657</v>
      </c>
      <c r="DU2250" s="9" t="s">
        <v>223</v>
      </c>
      <c r="DV2250" s="9" t="str">
        <f>VLOOKUP(DU2250,Metadata!$B$2:$C$7,2,FALSE)</f>
        <v>3 - 6 years</v>
      </c>
    </row>
    <row r="2251" spans="1:126">
      <c r="A2251" s="13">
        <v>2250</v>
      </c>
      <c r="B2251" s="9" t="s">
        <v>135</v>
      </c>
      <c r="C2251" s="9" t="str">
        <f>VLOOKUP(B2251,Metadata!$M$2:$N$6,2,FALSE)</f>
        <v>Permanent Employee</v>
      </c>
      <c r="D2251" s="9" t="s">
        <v>159</v>
      </c>
      <c r="E2251" s="9" t="s">
        <v>137</v>
      </c>
      <c r="F2251" s="9" t="s">
        <v>138</v>
      </c>
      <c r="G2251" s="9" t="s">
        <v>265</v>
      </c>
      <c r="H2251" s="9" t="str">
        <f>IF(G2251="","",VLOOKUP(G2251,Metadata!$J$2:$K$22,2,FALSE))</f>
        <v>Azores and Madeira</v>
      </c>
      <c r="I2251" s="9" t="s">
        <v>138</v>
      </c>
      <c r="J2251" s="9" t="str">
        <f>IF(I2251="","",VLOOKUP(I2251,Metadata!$P$2:$Q$43,2,FALSE))</f>
        <v>Europe</v>
      </c>
      <c r="K2251" s="9" t="str">
        <f t="shared" si="0"/>
        <v>Portugal</v>
      </c>
      <c r="L2251" s="9" t="s">
        <v>190</v>
      </c>
      <c r="M2251" s="9" t="str">
        <f>IF(L2251="","",VLOOKUP(L2251,Metadata!$J$2:$K$22,2,FALSE))</f>
        <v>North</v>
      </c>
      <c r="N2251" s="9" t="s">
        <v>141</v>
      </c>
      <c r="O2251" s="9" t="s">
        <v>137</v>
      </c>
      <c r="P2251" s="9" t="s">
        <v>191</v>
      </c>
      <c r="Q2251" s="10" t="str">
        <f t="shared" si="1"/>
        <v>Remote Job (full or flexible)</v>
      </c>
      <c r="R2251" s="10">
        <v>7</v>
      </c>
      <c r="S2251" s="9" t="s">
        <v>183</v>
      </c>
      <c r="T2251" s="9" t="s">
        <v>137</v>
      </c>
      <c r="U2251" s="9" t="str">
        <f>IF(S2251&lt;&gt;"",S2251,IF(T2251&lt;&gt;"",VLOOKUP(T2251,Metadata!$S$2:$T$228,2,FALSE),""))</f>
        <v>Product Owner/Product Manager</v>
      </c>
      <c r="V2251" s="9" t="s">
        <v>162</v>
      </c>
      <c r="W2251" s="9" t="s">
        <v>137</v>
      </c>
      <c r="X2251" s="9" t="s">
        <v>163</v>
      </c>
      <c r="Y2251" s="9" t="s">
        <v>137</v>
      </c>
      <c r="Z2251" s="9" t="s">
        <v>193</v>
      </c>
      <c r="AA2251" s="9" t="s">
        <v>165</v>
      </c>
      <c r="AB2251" s="9" t="s">
        <v>137</v>
      </c>
      <c r="AC2251" s="9" t="s">
        <v>147</v>
      </c>
      <c r="AD2251" s="9"/>
      <c r="AE2251" s="9" t="s">
        <v>194</v>
      </c>
      <c r="AF2251" s="9"/>
      <c r="AG2251" s="9"/>
      <c r="AH2251" s="9"/>
      <c r="AI2251" s="9"/>
      <c r="AJ2251" s="9" t="s">
        <v>185</v>
      </c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 t="s">
        <v>178</v>
      </c>
      <c r="BB2251" s="9"/>
      <c r="BC2251" s="9"/>
      <c r="BD2251" s="9"/>
      <c r="BE2251" s="9"/>
      <c r="BF2251" s="9"/>
      <c r="BG2251" s="9"/>
      <c r="BH2251" s="9"/>
      <c r="BI2251" s="9"/>
      <c r="BJ2251" s="9" t="s">
        <v>167</v>
      </c>
      <c r="BK2251" s="9" t="s">
        <v>198</v>
      </c>
      <c r="BL2251" s="9" t="s">
        <v>199</v>
      </c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10"/>
      <c r="CB2251" s="10" t="str">
        <f t="shared" si="5"/>
        <v/>
      </c>
      <c r="CC2251" s="10"/>
      <c r="CD2251" s="9" t="str">
        <f t="shared" si="2"/>
        <v/>
      </c>
      <c r="CE2251" s="9" t="s">
        <v>168</v>
      </c>
      <c r="CF2251" s="9" t="s">
        <v>225</v>
      </c>
      <c r="CG2251" s="9">
        <f>IF(CF2251="","",VLOOKUP(CF2251,Metadata!$D$2:$H$20,2,FALSE))</f>
        <v>22500</v>
      </c>
      <c r="CH2251" s="9">
        <f>IF(CF2251="","",VLOOKUP(CF2251,Metadata!$D$2:$H$20,4,FALSE))</f>
        <v>20000</v>
      </c>
      <c r="CI2251" s="9">
        <f>IF(CF2251="","",VLOOKUP(CF2251,Metadata!$D$2:$H$20,5,FALSE))</f>
        <v>25000</v>
      </c>
      <c r="CJ2251" s="9">
        <f t="shared" si="3"/>
        <v>22500</v>
      </c>
      <c r="CK2251" s="9" t="s">
        <v>153</v>
      </c>
      <c r="CL2251" s="10">
        <v>3</v>
      </c>
      <c r="CM2251" s="10">
        <v>2</v>
      </c>
      <c r="CN2251" s="10">
        <v>7</v>
      </c>
      <c r="CO2251" s="10">
        <v>7</v>
      </c>
      <c r="CP2251" s="10">
        <v>6</v>
      </c>
      <c r="CQ2251" s="10">
        <v>7</v>
      </c>
      <c r="CR2251" s="10">
        <v>5</v>
      </c>
      <c r="CS2251" s="10">
        <v>6</v>
      </c>
      <c r="CT2251" s="10">
        <v>5</v>
      </c>
      <c r="CU2251" s="10">
        <v>5</v>
      </c>
      <c r="CV2251" s="10">
        <v>5</v>
      </c>
      <c r="CW2251" s="10">
        <v>3</v>
      </c>
      <c r="CX2251" s="10">
        <v>5</v>
      </c>
      <c r="CY2251" s="10">
        <v>7</v>
      </c>
      <c r="CZ2251" s="10">
        <v>5</v>
      </c>
      <c r="DA2251" s="10">
        <v>5</v>
      </c>
      <c r="DB2251" s="10">
        <v>1</v>
      </c>
      <c r="DC2251" s="10">
        <v>7</v>
      </c>
      <c r="DD2251" s="10">
        <v>5</v>
      </c>
      <c r="DE2251" s="10">
        <v>6</v>
      </c>
      <c r="DF2251" s="10">
        <v>6</v>
      </c>
      <c r="DG2251" s="10">
        <v>6</v>
      </c>
      <c r="DH2251" s="10">
        <v>6</v>
      </c>
      <c r="DI2251" s="10">
        <v>6</v>
      </c>
      <c r="DJ2251" s="10">
        <v>3</v>
      </c>
      <c r="DK2251" s="10">
        <v>6</v>
      </c>
      <c r="DL2251" s="10">
        <v>6</v>
      </c>
      <c r="DM2251" s="9" t="s">
        <v>154</v>
      </c>
      <c r="DN2251" s="10">
        <v>1984</v>
      </c>
      <c r="DO2251" s="9">
        <f t="shared" si="8"/>
        <v>37</v>
      </c>
      <c r="DP2251" s="9" t="s">
        <v>155</v>
      </c>
      <c r="DQ2251" s="9" t="s">
        <v>202</v>
      </c>
      <c r="DR2251" s="9" t="s">
        <v>157</v>
      </c>
      <c r="DS2251" s="9" t="s">
        <v>137</v>
      </c>
      <c r="DT2251" s="9" t="s">
        <v>657</v>
      </c>
      <c r="DU2251" s="9" t="s">
        <v>158</v>
      </c>
      <c r="DV2251" s="9" t="str">
        <f>VLOOKUP(DU2251,Metadata!$B$2:$C$7,2,FALSE)</f>
        <v>6+ years</v>
      </c>
    </row>
    <row r="2252" spans="1:126">
      <c r="A2252" s="13">
        <v>2251</v>
      </c>
      <c r="B2252" s="9" t="s">
        <v>135</v>
      </c>
      <c r="C2252" s="9" t="str">
        <f>VLOOKUP(B2252,Metadata!$M$2:$N$6,2,FALSE)</f>
        <v>Permanent Employee</v>
      </c>
      <c r="D2252" s="9" t="s">
        <v>159</v>
      </c>
      <c r="E2252" s="9" t="s">
        <v>137</v>
      </c>
      <c r="F2252" s="9" t="s">
        <v>138</v>
      </c>
      <c r="G2252" s="9" t="s">
        <v>318</v>
      </c>
      <c r="H2252" s="9" t="str">
        <f>IF(G2252="","",VLOOKUP(G2252,Metadata!$J$2:$K$22,2,FALSE))</f>
        <v>North</v>
      </c>
      <c r="I2252" s="9" t="s">
        <v>138</v>
      </c>
      <c r="J2252" s="9" t="str">
        <f>IF(I2252="","",VLOOKUP(I2252,Metadata!$P$2:$Q$43,2,FALSE))</f>
        <v>Europe</v>
      </c>
      <c r="K2252" s="9" t="str">
        <f t="shared" si="0"/>
        <v>Portugal</v>
      </c>
      <c r="L2252" s="9" t="s">
        <v>140</v>
      </c>
      <c r="M2252" s="9" t="str">
        <f>IF(L2252="","",VLOOKUP(L2252,Metadata!$J$2:$K$22,2,FALSE))</f>
        <v>Lisbon Metropolitan Area</v>
      </c>
      <c r="N2252" s="9" t="s">
        <v>141</v>
      </c>
      <c r="O2252" s="9" t="s">
        <v>137</v>
      </c>
      <c r="P2252" s="9" t="s">
        <v>191</v>
      </c>
      <c r="Q2252" s="10" t="str">
        <f t="shared" si="1"/>
        <v>Remote Job (full or flexible)</v>
      </c>
      <c r="R2252" s="10">
        <v>4</v>
      </c>
      <c r="S2252" s="9" t="s">
        <v>192</v>
      </c>
      <c r="T2252" s="9" t="s">
        <v>137</v>
      </c>
      <c r="U2252" s="9" t="str">
        <f>IF(S2252&lt;&gt;"",S2252,IF(T2252&lt;&gt;"",VLOOKUP(T2252,Metadata!$S$2:$T$228,2,FALSE),""))</f>
        <v>Back-End Developer</v>
      </c>
      <c r="V2252" s="9" t="s">
        <v>256</v>
      </c>
      <c r="W2252" s="9" t="s">
        <v>137</v>
      </c>
      <c r="X2252" s="9" t="s">
        <v>175</v>
      </c>
      <c r="Y2252" s="9" t="s">
        <v>137</v>
      </c>
      <c r="Z2252" s="9" t="s">
        <v>184</v>
      </c>
      <c r="AA2252" s="9" t="s">
        <v>165</v>
      </c>
      <c r="AB2252" s="9" t="s">
        <v>137</v>
      </c>
      <c r="AC2252" s="9"/>
      <c r="AD2252" s="9"/>
      <c r="AE2252" s="9"/>
      <c r="AF2252" s="9" t="s">
        <v>243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 t="s">
        <v>324</v>
      </c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 t="s">
        <v>257</v>
      </c>
      <c r="BP2252" s="9"/>
      <c r="BQ2252" s="9"/>
      <c r="BR2252" s="9"/>
      <c r="BS2252" s="9"/>
      <c r="BT2252" s="9"/>
      <c r="BU2252" s="9" t="s">
        <v>258</v>
      </c>
      <c r="BV2252" s="9"/>
      <c r="BW2252" s="9"/>
      <c r="BX2252" s="9"/>
      <c r="BY2252" s="9"/>
      <c r="BZ2252" s="9"/>
      <c r="CA2252" s="10"/>
      <c r="CB2252" s="10" t="str">
        <f t="shared" si="5"/>
        <v/>
      </c>
      <c r="CC2252" s="10"/>
      <c r="CD2252" s="9" t="str">
        <f t="shared" si="2"/>
        <v/>
      </c>
      <c r="CE2252" s="9" t="s">
        <v>168</v>
      </c>
      <c r="CF2252" s="9" t="s">
        <v>254</v>
      </c>
      <c r="CG2252" s="9">
        <f>IF(CF2252="","",VLOOKUP(CF2252,Metadata!$D$2:$H$20,2,FALSE))</f>
        <v>37500</v>
      </c>
      <c r="CH2252" s="9">
        <f>IF(CF2252="","",VLOOKUP(CF2252,Metadata!$D$2:$H$20,4,FALSE))</f>
        <v>35000</v>
      </c>
      <c r="CI2252" s="9">
        <f>IF(CF2252="","",VLOOKUP(CF2252,Metadata!$D$2:$H$20,5,FALSE))</f>
        <v>40000</v>
      </c>
      <c r="CJ2252" s="9">
        <f t="shared" si="3"/>
        <v>37500</v>
      </c>
      <c r="CK2252" s="9" t="s">
        <v>189</v>
      </c>
      <c r="CL2252" s="10">
        <v>3</v>
      </c>
      <c r="CM2252" s="10">
        <v>2</v>
      </c>
      <c r="CN2252" s="10">
        <v>5</v>
      </c>
      <c r="CO2252" s="10">
        <v>6</v>
      </c>
      <c r="CP2252" s="10">
        <v>6</v>
      </c>
      <c r="CQ2252" s="10">
        <v>7</v>
      </c>
      <c r="CR2252" s="10">
        <v>4</v>
      </c>
      <c r="CS2252" s="10">
        <v>6</v>
      </c>
      <c r="CT2252" s="10">
        <v>5</v>
      </c>
      <c r="CU2252" s="10">
        <v>7</v>
      </c>
      <c r="CV2252" s="10">
        <v>4</v>
      </c>
      <c r="CW2252" s="10">
        <v>2</v>
      </c>
      <c r="CX2252" s="10">
        <v>6</v>
      </c>
      <c r="CY2252" s="10">
        <v>7</v>
      </c>
      <c r="CZ2252" s="10">
        <v>1</v>
      </c>
      <c r="DA2252" s="10">
        <v>5</v>
      </c>
      <c r="DB2252" s="10">
        <v>4</v>
      </c>
      <c r="DC2252" s="10">
        <v>7</v>
      </c>
      <c r="DD2252" s="10">
        <v>4</v>
      </c>
      <c r="DE2252" s="10">
        <v>7</v>
      </c>
      <c r="DF2252" s="10">
        <v>7</v>
      </c>
      <c r="DG2252" s="10">
        <v>6</v>
      </c>
      <c r="DH2252" s="10">
        <v>5</v>
      </c>
      <c r="DI2252" s="10">
        <v>7</v>
      </c>
      <c r="DJ2252" s="10">
        <v>7</v>
      </c>
      <c r="DK2252" s="10">
        <v>4</v>
      </c>
      <c r="DL2252" s="10">
        <v>6</v>
      </c>
      <c r="DM2252" s="9" t="s">
        <v>154</v>
      </c>
      <c r="DN2252" s="10">
        <v>1990</v>
      </c>
      <c r="DO2252" s="9">
        <f t="shared" si="8"/>
        <v>31</v>
      </c>
      <c r="DP2252" s="9" t="s">
        <v>287</v>
      </c>
      <c r="DQ2252" s="9" t="s">
        <v>156</v>
      </c>
      <c r="DR2252" s="9" t="s">
        <v>170</v>
      </c>
      <c r="DS2252" s="9" t="s">
        <v>137</v>
      </c>
      <c r="DT2252" s="9" t="s">
        <v>657</v>
      </c>
      <c r="DU2252" s="9" t="s">
        <v>223</v>
      </c>
      <c r="DV2252" s="9" t="str">
        <f>VLOOKUP(DU2252,Metadata!$B$2:$C$7,2,FALSE)</f>
        <v>3 - 6 years</v>
      </c>
    </row>
    <row r="2253" spans="1:126">
      <c r="A2253" s="13">
        <v>2252</v>
      </c>
      <c r="B2253" s="9" t="s">
        <v>135</v>
      </c>
      <c r="C2253" s="9" t="str">
        <f>VLOOKUP(B2253,Metadata!$M$2:$N$6,2,FALSE)</f>
        <v>Permanent Employee</v>
      </c>
      <c r="D2253" s="9" t="s">
        <v>159</v>
      </c>
      <c r="E2253" s="9" t="s">
        <v>137</v>
      </c>
      <c r="F2253" s="9" t="s">
        <v>138</v>
      </c>
      <c r="G2253" s="9" t="s">
        <v>172</v>
      </c>
      <c r="H2253" s="9" t="str">
        <f>IF(G2253="","",VLOOKUP(G2253,Metadata!$J$2:$K$22,2,FALSE))</f>
        <v>Porto Metropolitan Area</v>
      </c>
      <c r="I2253" s="9" t="s">
        <v>138</v>
      </c>
      <c r="J2253" s="9" t="str">
        <f>IF(I2253="","",VLOOKUP(I2253,Metadata!$P$2:$Q$43,2,FALSE))</f>
        <v>Europe</v>
      </c>
      <c r="K2253" s="9" t="str">
        <f t="shared" si="0"/>
        <v>Portugal</v>
      </c>
      <c r="L2253" s="9" t="s">
        <v>140</v>
      </c>
      <c r="M2253" s="9" t="str">
        <f>IF(L2253="","",VLOOKUP(L2253,Metadata!$J$2:$K$22,2,FALSE))</f>
        <v>Lisbon Metropolitan Area</v>
      </c>
      <c r="N2253" s="9" t="s">
        <v>141</v>
      </c>
      <c r="O2253" s="9" t="s">
        <v>137</v>
      </c>
      <c r="P2253" s="9" t="s">
        <v>191</v>
      </c>
      <c r="Q2253" s="10" t="str">
        <f t="shared" si="1"/>
        <v>Remote Job (full or flexible)</v>
      </c>
      <c r="R2253" s="10">
        <v>7</v>
      </c>
      <c r="S2253" s="9" t="s">
        <v>161</v>
      </c>
      <c r="T2253" s="9" t="s">
        <v>137</v>
      </c>
      <c r="U2253" s="9" t="str">
        <f>IF(S2253&lt;&gt;"",S2253,IF(T2253&lt;&gt;"",VLOOKUP(T2253,Metadata!$S$2:$T$228,2,FALSE),""))</f>
        <v>Full-Stack Developer</v>
      </c>
      <c r="V2253" s="9" t="s">
        <v>276</v>
      </c>
      <c r="W2253" s="9" t="s">
        <v>137</v>
      </c>
      <c r="X2253" s="9" t="s">
        <v>163</v>
      </c>
      <c r="Y2253" s="9" t="s">
        <v>137</v>
      </c>
      <c r="Z2253" s="9" t="s">
        <v>262</v>
      </c>
      <c r="AA2253" s="9" t="s">
        <v>165</v>
      </c>
      <c r="AB2253" s="9" t="s">
        <v>137</v>
      </c>
      <c r="AC2253" s="9" t="s">
        <v>147</v>
      </c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 t="s">
        <v>178</v>
      </c>
      <c r="BB2253" s="9"/>
      <c r="BC2253" s="9"/>
      <c r="BD2253" s="9"/>
      <c r="BE2253" s="9"/>
      <c r="BF2253" s="9"/>
      <c r="BG2253" s="9"/>
      <c r="BH2253" s="9"/>
      <c r="BI2253" s="9"/>
      <c r="BJ2253" s="9"/>
      <c r="BK2253" s="9" t="s">
        <v>198</v>
      </c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10"/>
      <c r="CB2253" s="10" t="str">
        <f t="shared" si="5"/>
        <v/>
      </c>
      <c r="CC2253" s="10"/>
      <c r="CD2253" s="9" t="str">
        <f t="shared" si="2"/>
        <v/>
      </c>
      <c r="CE2253" s="9" t="s">
        <v>168</v>
      </c>
      <c r="CF2253" s="9" t="s">
        <v>188</v>
      </c>
      <c r="CG2253" s="9">
        <f>IF(CF2253="","",VLOOKUP(CF2253,Metadata!$D$2:$H$20,2,FALSE))</f>
        <v>17500</v>
      </c>
      <c r="CH2253" s="9">
        <f>IF(CF2253="","",VLOOKUP(CF2253,Metadata!$D$2:$H$20,4,FALSE))</f>
        <v>15000</v>
      </c>
      <c r="CI2253" s="9">
        <f>IF(CF2253="","",VLOOKUP(CF2253,Metadata!$D$2:$H$20,5,FALSE))</f>
        <v>20000</v>
      </c>
      <c r="CJ2253" s="9">
        <f t="shared" si="3"/>
        <v>17500</v>
      </c>
      <c r="CK2253" s="9" t="s">
        <v>366</v>
      </c>
      <c r="CL2253" s="10">
        <v>2</v>
      </c>
      <c r="CM2253" s="10">
        <v>5</v>
      </c>
      <c r="CN2253" s="10">
        <v>7</v>
      </c>
      <c r="CO2253" s="10">
        <v>7</v>
      </c>
      <c r="CP2253" s="10">
        <v>7</v>
      </c>
      <c r="CQ2253" s="10">
        <v>7</v>
      </c>
      <c r="CR2253" s="10">
        <v>7</v>
      </c>
      <c r="CS2253" s="10">
        <v>7</v>
      </c>
      <c r="CT2253" s="10">
        <v>7</v>
      </c>
      <c r="CU2253" s="10">
        <v>7</v>
      </c>
      <c r="CV2253" s="10">
        <v>7</v>
      </c>
      <c r="CW2253" s="10">
        <v>7</v>
      </c>
      <c r="CX2253" s="10">
        <v>7</v>
      </c>
      <c r="CY2253" s="10">
        <v>7</v>
      </c>
      <c r="CZ2253" s="10">
        <v>7</v>
      </c>
      <c r="DA2253" s="10">
        <v>7</v>
      </c>
      <c r="DB2253" s="10">
        <v>7</v>
      </c>
      <c r="DC2253" s="10">
        <v>7</v>
      </c>
      <c r="DD2253" s="10">
        <v>7</v>
      </c>
      <c r="DE2253" s="10">
        <v>7</v>
      </c>
      <c r="DF2253" s="10">
        <v>7</v>
      </c>
      <c r="DG2253" s="10">
        <v>7</v>
      </c>
      <c r="DH2253" s="10">
        <v>7</v>
      </c>
      <c r="DI2253" s="10">
        <v>7</v>
      </c>
      <c r="DJ2253" s="10">
        <v>5</v>
      </c>
      <c r="DK2253" s="10">
        <v>7</v>
      </c>
      <c r="DL2253" s="10">
        <v>7</v>
      </c>
      <c r="DM2253" s="9" t="s">
        <v>154</v>
      </c>
      <c r="DN2253" s="10">
        <v>1992</v>
      </c>
      <c r="DO2253" s="9">
        <f t="shared" si="8"/>
        <v>29</v>
      </c>
      <c r="DP2253" s="9" t="s">
        <v>155</v>
      </c>
      <c r="DQ2253" s="9" t="s">
        <v>202</v>
      </c>
      <c r="DR2253" s="9" t="s">
        <v>342</v>
      </c>
      <c r="DS2253" s="9" t="s">
        <v>137</v>
      </c>
      <c r="DT2253" s="9" t="s">
        <v>657</v>
      </c>
      <c r="DU2253" s="9" t="s">
        <v>168</v>
      </c>
      <c r="DV2253" s="9" t="str">
        <f>VLOOKUP(DU2253,Metadata!$B$2:$C$7,2,FALSE)</f>
        <v>0 - 3 years</v>
      </c>
    </row>
    <row r="2254" spans="1:126">
      <c r="A2254" s="13">
        <v>2253</v>
      </c>
      <c r="B2254" s="9" t="s">
        <v>135</v>
      </c>
      <c r="C2254" s="9" t="str">
        <f>VLOOKUP(B2254,Metadata!$M$2:$N$6,2,FALSE)</f>
        <v>Permanent Employee</v>
      </c>
      <c r="D2254" s="9" t="s">
        <v>136</v>
      </c>
      <c r="E2254" s="9" t="s">
        <v>137</v>
      </c>
      <c r="F2254" s="9" t="s">
        <v>138</v>
      </c>
      <c r="G2254" s="9" t="s">
        <v>334</v>
      </c>
      <c r="H2254" s="9" t="str">
        <f>IF(G2254="","",VLOOKUP(G2254,Metadata!$J$2:$K$22,2,FALSE))</f>
        <v>North</v>
      </c>
      <c r="I2254" s="9" t="s">
        <v>138</v>
      </c>
      <c r="J2254" s="9" t="str">
        <f>IF(I2254="","",VLOOKUP(I2254,Metadata!$P$2:$Q$43,2,FALSE))</f>
        <v>Europe</v>
      </c>
      <c r="K2254" s="9" t="str">
        <f t="shared" si="0"/>
        <v>Portugal</v>
      </c>
      <c r="L2254" s="9" t="s">
        <v>140</v>
      </c>
      <c r="M2254" s="9" t="str">
        <f>IF(L2254="","",VLOOKUP(L2254,Metadata!$J$2:$K$22,2,FALSE))</f>
        <v>Lisbon Metropolitan Area</v>
      </c>
      <c r="N2254" s="9" t="s">
        <v>141</v>
      </c>
      <c r="O2254" s="9" t="s">
        <v>137</v>
      </c>
      <c r="P2254" s="9" t="s">
        <v>142</v>
      </c>
      <c r="Q2254" s="10" t="str">
        <f t="shared" si="1"/>
        <v>Full Office Job</v>
      </c>
      <c r="R2254" s="10">
        <v>7</v>
      </c>
      <c r="S2254" s="9" t="s">
        <v>161</v>
      </c>
      <c r="T2254" s="9" t="s">
        <v>137</v>
      </c>
      <c r="U2254" s="9" t="str">
        <f>IF(S2254&lt;&gt;"",S2254,IF(T2254&lt;&gt;"",VLOOKUP(T2254,Metadata!$S$2:$T$228,2,FALSE),""))</f>
        <v>Full-Stack Developer</v>
      </c>
      <c r="V2254" s="9" t="s">
        <v>256</v>
      </c>
      <c r="W2254" s="9" t="s">
        <v>137</v>
      </c>
      <c r="X2254" s="9" t="s">
        <v>208</v>
      </c>
      <c r="Y2254" s="9" t="s">
        <v>137</v>
      </c>
      <c r="Z2254" s="9" t="s">
        <v>262</v>
      </c>
      <c r="AA2254" s="9" t="s">
        <v>165</v>
      </c>
      <c r="AB2254" s="9" t="s">
        <v>137</v>
      </c>
      <c r="AC2254" s="9"/>
      <c r="AD2254" s="9"/>
      <c r="AE2254" s="9"/>
      <c r="AF2254" s="9"/>
      <c r="AG2254" s="9" t="s">
        <v>166</v>
      </c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 t="s">
        <v>772</v>
      </c>
      <c r="CA2254" s="10"/>
      <c r="CB2254" s="10" t="str">
        <f t="shared" si="5"/>
        <v/>
      </c>
      <c r="CC2254" s="10"/>
      <c r="CD2254" s="9" t="str">
        <f t="shared" si="2"/>
        <v/>
      </c>
      <c r="CE2254" s="9" t="s">
        <v>232</v>
      </c>
      <c r="CF2254" s="9" t="s">
        <v>169</v>
      </c>
      <c r="CG2254" s="9">
        <f>IF(CF2254="","",VLOOKUP(CF2254,Metadata!$D$2:$H$20,2,FALSE))</f>
        <v>12500</v>
      </c>
      <c r="CH2254" s="9">
        <f>IF(CF2254="","",VLOOKUP(CF2254,Metadata!$D$2:$H$20,4,FALSE))</f>
        <v>0</v>
      </c>
      <c r="CI2254" s="9">
        <f>IF(CF2254="","",VLOOKUP(CF2254,Metadata!$D$2:$H$20,5,FALSE))</f>
        <v>15000</v>
      </c>
      <c r="CJ2254" s="9">
        <f t="shared" si="3"/>
        <v>12500</v>
      </c>
      <c r="CK2254" s="9" t="s">
        <v>153</v>
      </c>
      <c r="CL2254" s="10">
        <v>3</v>
      </c>
      <c r="CM2254" s="10">
        <v>5</v>
      </c>
      <c r="CN2254" s="10">
        <v>6</v>
      </c>
      <c r="CO2254" s="10">
        <v>7</v>
      </c>
      <c r="CP2254" s="10">
        <v>6</v>
      </c>
      <c r="CQ2254" s="10">
        <v>7</v>
      </c>
      <c r="CR2254" s="10">
        <v>7</v>
      </c>
      <c r="CS2254" s="10">
        <v>6</v>
      </c>
      <c r="CT2254" s="10">
        <v>6</v>
      </c>
      <c r="CU2254" s="10">
        <v>5</v>
      </c>
      <c r="CV2254" s="10">
        <v>6</v>
      </c>
      <c r="CW2254" s="10">
        <v>6</v>
      </c>
      <c r="CX2254" s="10">
        <v>6</v>
      </c>
      <c r="CY2254" s="10">
        <v>6</v>
      </c>
      <c r="CZ2254" s="10">
        <v>6</v>
      </c>
      <c r="DA2254" s="10">
        <v>6</v>
      </c>
      <c r="DB2254" s="10">
        <v>5</v>
      </c>
      <c r="DC2254" s="10">
        <v>5</v>
      </c>
      <c r="DD2254" s="10">
        <v>5</v>
      </c>
      <c r="DE2254" s="10">
        <v>5</v>
      </c>
      <c r="DF2254" s="10">
        <v>6</v>
      </c>
      <c r="DG2254" s="10">
        <v>6</v>
      </c>
      <c r="DH2254" s="10">
        <v>6</v>
      </c>
      <c r="DI2254" s="10">
        <v>6</v>
      </c>
      <c r="DJ2254" s="10">
        <v>5</v>
      </c>
      <c r="DK2254" s="10">
        <v>6</v>
      </c>
      <c r="DL2254" s="10">
        <v>5</v>
      </c>
      <c r="DM2254" s="9" t="s">
        <v>296</v>
      </c>
      <c r="DN2254" s="10">
        <v>1997</v>
      </c>
      <c r="DO2254" s="9">
        <f t="shared" si="8"/>
        <v>24</v>
      </c>
      <c r="DP2254" s="9" t="s">
        <v>155</v>
      </c>
      <c r="DQ2254" s="9" t="s">
        <v>227</v>
      </c>
      <c r="DR2254" s="9" t="s">
        <v>157</v>
      </c>
      <c r="DS2254" s="9" t="s">
        <v>137</v>
      </c>
      <c r="DT2254" s="9" t="s">
        <v>657</v>
      </c>
      <c r="DU2254" s="9" t="s">
        <v>168</v>
      </c>
      <c r="DV2254" s="9" t="str">
        <f>VLOOKUP(DU2254,Metadata!$B$2:$C$7,2,FALSE)</f>
        <v>0 - 3 years</v>
      </c>
    </row>
    <row r="2255" spans="1:126">
      <c r="A2255" s="13">
        <v>2254</v>
      </c>
      <c r="B2255" s="9" t="s">
        <v>135</v>
      </c>
      <c r="C2255" s="9" t="str">
        <f>VLOOKUP(B2255,Metadata!$M$2:$N$6,2,FALSE)</f>
        <v>Permanent Employee</v>
      </c>
      <c r="D2255" s="9" t="s">
        <v>159</v>
      </c>
      <c r="E2255" s="9" t="s">
        <v>137</v>
      </c>
      <c r="F2255" s="9" t="s">
        <v>138</v>
      </c>
      <c r="G2255" s="9" t="s">
        <v>140</v>
      </c>
      <c r="H2255" s="9" t="str">
        <f>IF(G2255="","",VLOOKUP(G2255,Metadata!$J$2:$K$22,2,FALSE))</f>
        <v>Lisbon Metropolitan Area</v>
      </c>
      <c r="I2255" s="9" t="s">
        <v>138</v>
      </c>
      <c r="J2255" s="9" t="str">
        <f>IF(I2255="","",VLOOKUP(I2255,Metadata!$P$2:$Q$43,2,FALSE))</f>
        <v>Europe</v>
      </c>
      <c r="K2255" s="9" t="str">
        <f t="shared" si="0"/>
        <v>Portugal</v>
      </c>
      <c r="L2255" s="9" t="s">
        <v>140</v>
      </c>
      <c r="M2255" s="9" t="str">
        <f>IF(L2255="","",VLOOKUP(L2255,Metadata!$J$2:$K$22,2,FALSE))</f>
        <v>Lisbon Metropolitan Area</v>
      </c>
      <c r="N2255" s="9" t="s">
        <v>141</v>
      </c>
      <c r="O2255" s="9" t="s">
        <v>137</v>
      </c>
      <c r="P2255" s="9" t="s">
        <v>191</v>
      </c>
      <c r="Q2255" s="10" t="str">
        <f t="shared" si="1"/>
        <v>Remote Job (full or flexible)</v>
      </c>
      <c r="R2255" s="10">
        <v>3</v>
      </c>
      <c r="S2255" s="9" t="s">
        <v>192</v>
      </c>
      <c r="T2255" s="9" t="s">
        <v>137</v>
      </c>
      <c r="U2255" s="9" t="str">
        <f>IF(S2255&lt;&gt;"",S2255,IF(T2255&lt;&gt;"",VLOOKUP(T2255,Metadata!$S$2:$T$228,2,FALSE),""))</f>
        <v>Back-End Developer</v>
      </c>
      <c r="V2255" s="9" t="s">
        <v>217</v>
      </c>
      <c r="W2255" s="9" t="s">
        <v>137</v>
      </c>
      <c r="X2255" s="9" t="s">
        <v>175</v>
      </c>
      <c r="Y2255" s="9" t="s">
        <v>137</v>
      </c>
      <c r="Z2255" s="9" t="s">
        <v>262</v>
      </c>
      <c r="AA2255" s="9" t="s">
        <v>137</v>
      </c>
      <c r="AB2255" s="9" t="s">
        <v>137</v>
      </c>
      <c r="AC2255" s="9"/>
      <c r="AD2255" s="9" t="s">
        <v>148</v>
      </c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 t="s">
        <v>219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10"/>
      <c r="CB2255" s="10" t="str">
        <f t="shared" si="5"/>
        <v/>
      </c>
      <c r="CC2255" s="10"/>
      <c r="CD2255" s="9" t="str">
        <f t="shared" si="2"/>
        <v/>
      </c>
      <c r="CE2255" s="9" t="s">
        <v>232</v>
      </c>
      <c r="CF2255" s="9" t="s">
        <v>254</v>
      </c>
      <c r="CG2255" s="9">
        <f>IF(CF2255="","",VLOOKUP(CF2255,Metadata!$D$2:$H$20,2,FALSE))</f>
        <v>37500</v>
      </c>
      <c r="CH2255" s="9">
        <f>IF(CF2255="","",VLOOKUP(CF2255,Metadata!$D$2:$H$20,4,FALSE))</f>
        <v>35000</v>
      </c>
      <c r="CI2255" s="9">
        <f>IF(CF2255="","",VLOOKUP(CF2255,Metadata!$D$2:$H$20,5,FALSE))</f>
        <v>40000</v>
      </c>
      <c r="CJ2255" s="9">
        <f t="shared" si="3"/>
        <v>37500</v>
      </c>
      <c r="CK2255" s="9" t="s">
        <v>201</v>
      </c>
      <c r="CL2255" s="10">
        <v>5</v>
      </c>
      <c r="CM2255" s="10">
        <v>1</v>
      </c>
      <c r="CN2255" s="10">
        <v>7</v>
      </c>
      <c r="CO2255" s="10">
        <v>7</v>
      </c>
      <c r="CP2255" s="10">
        <v>4</v>
      </c>
      <c r="CQ2255" s="10">
        <v>7</v>
      </c>
      <c r="CR2255" s="10">
        <v>5</v>
      </c>
      <c r="CS2255" s="10">
        <v>7</v>
      </c>
      <c r="CT2255" s="10">
        <v>5</v>
      </c>
      <c r="CU2255" s="10">
        <v>7</v>
      </c>
      <c r="CV2255" s="10">
        <v>4</v>
      </c>
      <c r="CW2255" s="10">
        <v>4</v>
      </c>
      <c r="CX2255" s="10">
        <v>7</v>
      </c>
      <c r="CY2255" s="10">
        <v>5</v>
      </c>
      <c r="CZ2255" s="10">
        <v>4</v>
      </c>
      <c r="DA2255" s="10">
        <v>7</v>
      </c>
      <c r="DB2255" s="10">
        <v>7</v>
      </c>
      <c r="DC2255" s="10">
        <v>7</v>
      </c>
      <c r="DD2255" s="10">
        <v>1</v>
      </c>
      <c r="DE2255" s="10">
        <v>7</v>
      </c>
      <c r="DF2255" s="10">
        <v>7</v>
      </c>
      <c r="DG2255" s="10">
        <v>7</v>
      </c>
      <c r="DH2255" s="10">
        <v>7</v>
      </c>
      <c r="DI2255" s="10">
        <v>7</v>
      </c>
      <c r="DJ2255" s="10">
        <v>7</v>
      </c>
      <c r="DK2255" s="10">
        <v>5</v>
      </c>
      <c r="DL2255" s="10">
        <v>5</v>
      </c>
      <c r="DM2255" s="9" t="s">
        <v>154</v>
      </c>
      <c r="DN2255" s="10">
        <v>1994</v>
      </c>
      <c r="DO2255" s="9">
        <f t="shared" si="8"/>
        <v>27</v>
      </c>
      <c r="DP2255" s="9" t="s">
        <v>155</v>
      </c>
      <c r="DQ2255" s="9" t="s">
        <v>156</v>
      </c>
      <c r="DR2255" s="9" t="s">
        <v>157</v>
      </c>
      <c r="DS2255" s="9" t="s">
        <v>137</v>
      </c>
      <c r="DT2255" s="9" t="s">
        <v>657</v>
      </c>
      <c r="DU2255" s="9" t="s">
        <v>223</v>
      </c>
      <c r="DV2255" s="9" t="str">
        <f>VLOOKUP(DU2255,Metadata!$B$2:$C$7,2,FALSE)</f>
        <v>3 - 6 years</v>
      </c>
    </row>
    <row r="2256" spans="1:126">
      <c r="A2256" s="13">
        <v>2255</v>
      </c>
      <c r="B2256" s="9" t="s">
        <v>135</v>
      </c>
      <c r="C2256" s="9" t="str">
        <f>VLOOKUP(B2256,Metadata!$M$2:$N$6,2,FALSE)</f>
        <v>Permanent Employee</v>
      </c>
      <c r="D2256" s="9" t="s">
        <v>136</v>
      </c>
      <c r="E2256" s="9" t="s">
        <v>137</v>
      </c>
      <c r="F2256" s="9" t="s">
        <v>138</v>
      </c>
      <c r="G2256" s="9" t="s">
        <v>190</v>
      </c>
      <c r="H2256" s="9" t="str">
        <f>IF(G2256="","",VLOOKUP(G2256,Metadata!$J$2:$K$22,2,FALSE))</f>
        <v>North</v>
      </c>
      <c r="I2256" s="9" t="s">
        <v>292</v>
      </c>
      <c r="J2256" s="9" t="str">
        <f>IF(I2256="","",VLOOKUP(I2256,Metadata!$P$2:$Q$43,2,FALSE))</f>
        <v>North America</v>
      </c>
      <c r="K2256" s="9" t="str">
        <f t="shared" si="0"/>
        <v>International</v>
      </c>
      <c r="L2256" s="9" t="s">
        <v>137</v>
      </c>
      <c r="M2256" s="9" t="str">
        <f>IF(L2256="","",VLOOKUP(L2256,Metadata!$J$2:$K$22,2,FALSE))</f>
        <v/>
      </c>
      <c r="N2256" s="9" t="s">
        <v>205</v>
      </c>
      <c r="O2256" s="9" t="s">
        <v>137</v>
      </c>
      <c r="P2256" s="9" t="s">
        <v>137</v>
      </c>
      <c r="Q2256" s="10" t="str">
        <f t="shared" si="1"/>
        <v>Full Office Job</v>
      </c>
      <c r="R2256" s="10">
        <v>6</v>
      </c>
      <c r="S2256" s="9" t="s">
        <v>216</v>
      </c>
      <c r="T2256" s="9" t="s">
        <v>137</v>
      </c>
      <c r="U2256" s="9" t="str">
        <f>IF(S2256&lt;&gt;"",S2256,IF(T2256&lt;&gt;"",VLOOKUP(T2256,Metadata!$S$2:$T$228,2,FALSE),""))</f>
        <v>Front-End Developer</v>
      </c>
      <c r="V2256" s="9" t="s">
        <v>256</v>
      </c>
      <c r="W2256" s="9" t="s">
        <v>137</v>
      </c>
      <c r="X2256" s="9" t="s">
        <v>242</v>
      </c>
      <c r="Y2256" s="9" t="s">
        <v>137</v>
      </c>
      <c r="Z2256" s="9" t="s">
        <v>184</v>
      </c>
      <c r="AA2256" s="9" t="s">
        <v>165</v>
      </c>
      <c r="AB2256" s="9" t="s">
        <v>137</v>
      </c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 t="s">
        <v>186</v>
      </c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10"/>
      <c r="CB2256" s="10" t="str">
        <f t="shared" si="5"/>
        <v/>
      </c>
      <c r="CC2256" s="10"/>
      <c r="CD2256" s="9" t="str">
        <f t="shared" si="2"/>
        <v/>
      </c>
      <c r="CE2256" s="9" t="s">
        <v>151</v>
      </c>
      <c r="CF2256" s="9" t="s">
        <v>236</v>
      </c>
      <c r="CG2256" s="9">
        <f>IF(CF2256="","",VLOOKUP(CF2256,Metadata!$D$2:$H$20,2,FALSE))</f>
        <v>47500</v>
      </c>
      <c r="CH2256" s="9">
        <f>IF(CF2256="","",VLOOKUP(CF2256,Metadata!$D$2:$H$20,4,FALSE))</f>
        <v>45000</v>
      </c>
      <c r="CI2256" s="9">
        <f>IF(CF2256="","",VLOOKUP(CF2256,Metadata!$D$2:$H$20,5,FALSE))</f>
        <v>50000</v>
      </c>
      <c r="CJ2256" s="9">
        <f t="shared" si="3"/>
        <v>47500</v>
      </c>
      <c r="CK2256" s="9" t="s">
        <v>189</v>
      </c>
      <c r="CL2256" s="10">
        <v>6</v>
      </c>
      <c r="CM2256" s="10">
        <v>1</v>
      </c>
      <c r="CN2256" s="10">
        <v>6</v>
      </c>
      <c r="CO2256" s="10">
        <v>6</v>
      </c>
      <c r="CP2256" s="10">
        <v>4</v>
      </c>
      <c r="CQ2256" s="10">
        <v>5</v>
      </c>
      <c r="CR2256" s="10">
        <v>6</v>
      </c>
      <c r="CS2256" s="10">
        <v>6</v>
      </c>
      <c r="CT2256" s="10">
        <v>6</v>
      </c>
      <c r="CU2256" s="10">
        <v>6</v>
      </c>
      <c r="CV2256" s="10">
        <v>5</v>
      </c>
      <c r="CW2256" s="10">
        <v>1</v>
      </c>
      <c r="CX2256" s="10">
        <v>6</v>
      </c>
      <c r="CY2256" s="10">
        <v>6</v>
      </c>
      <c r="CZ2256" s="10">
        <v>6</v>
      </c>
      <c r="DA2256" s="10">
        <v>6</v>
      </c>
      <c r="DB2256" s="10">
        <v>1</v>
      </c>
      <c r="DC2256" s="10">
        <v>7</v>
      </c>
      <c r="DD2256" s="10">
        <v>7</v>
      </c>
      <c r="DE2256" s="10">
        <v>7</v>
      </c>
      <c r="DF2256" s="10">
        <v>5</v>
      </c>
      <c r="DG2256" s="10">
        <v>7</v>
      </c>
      <c r="DH2256" s="10">
        <v>6</v>
      </c>
      <c r="DI2256" s="10">
        <v>6</v>
      </c>
      <c r="DJ2256" s="10">
        <v>7</v>
      </c>
      <c r="DK2256" s="10">
        <v>5</v>
      </c>
      <c r="DL2256" s="10">
        <v>7</v>
      </c>
      <c r="DM2256" s="9" t="s">
        <v>154</v>
      </c>
      <c r="DN2256" s="10">
        <v>1987</v>
      </c>
      <c r="DO2256" s="9">
        <f t="shared" si="8"/>
        <v>34</v>
      </c>
      <c r="DP2256" s="9" t="s">
        <v>155</v>
      </c>
      <c r="DQ2256" s="9" t="s">
        <v>156</v>
      </c>
      <c r="DR2256" s="9" t="s">
        <v>170</v>
      </c>
      <c r="DS2256" s="9" t="s">
        <v>137</v>
      </c>
      <c r="DT2256" s="9" t="s">
        <v>657</v>
      </c>
      <c r="DU2256" s="9" t="s">
        <v>203</v>
      </c>
      <c r="DV2256" s="9" t="str">
        <f>VLOOKUP(DU2256,Metadata!$B$2:$C$7,2,FALSE)</f>
        <v>6+ years</v>
      </c>
    </row>
    <row r="2257" spans="1:126">
      <c r="A2257" s="13">
        <v>2256</v>
      </c>
      <c r="B2257" s="9" t="s">
        <v>135</v>
      </c>
      <c r="C2257" s="9" t="str">
        <f>VLOOKUP(B2257,Metadata!$M$2:$N$6,2,FALSE)</f>
        <v>Permanent Employee</v>
      </c>
      <c r="D2257" s="9" t="s">
        <v>159</v>
      </c>
      <c r="E2257" s="9" t="s">
        <v>137</v>
      </c>
      <c r="F2257" s="9" t="s">
        <v>138</v>
      </c>
      <c r="G2257" s="9" t="s">
        <v>140</v>
      </c>
      <c r="H2257" s="9" t="str">
        <f>IF(G2257="","",VLOOKUP(G2257,Metadata!$J$2:$K$22,2,FALSE))</f>
        <v>Lisbon Metropolitan Area</v>
      </c>
      <c r="I2257" s="9" t="s">
        <v>138</v>
      </c>
      <c r="J2257" s="9" t="str">
        <f>IF(I2257="","",VLOOKUP(I2257,Metadata!$P$2:$Q$43,2,FALSE))</f>
        <v>Europe</v>
      </c>
      <c r="K2257" s="9" t="str">
        <f t="shared" si="0"/>
        <v>Portugal</v>
      </c>
      <c r="L2257" s="9" t="s">
        <v>140</v>
      </c>
      <c r="M2257" s="9" t="str">
        <f>IF(L2257="","",VLOOKUP(L2257,Metadata!$J$2:$K$22,2,FALSE))</f>
        <v>Lisbon Metropolitan Area</v>
      </c>
      <c r="N2257" s="9" t="s">
        <v>141</v>
      </c>
      <c r="O2257" s="9" t="s">
        <v>137</v>
      </c>
      <c r="P2257" s="9" t="s">
        <v>142</v>
      </c>
      <c r="Q2257" s="10" t="str">
        <f t="shared" si="1"/>
        <v>Full Office Job</v>
      </c>
      <c r="R2257" s="10">
        <v>7</v>
      </c>
      <c r="S2257" s="9" t="s">
        <v>319</v>
      </c>
      <c r="T2257" s="9" t="s">
        <v>137</v>
      </c>
      <c r="U2257" s="9" t="str">
        <f>IF(S2257&lt;&gt;"",S2257,IF(T2257&lt;&gt;"",VLOOKUP(T2257,Metadata!$S$2:$T$228,2,FALSE),""))</f>
        <v>CTO</v>
      </c>
      <c r="V2257" s="9" t="s">
        <v>162</v>
      </c>
      <c r="W2257" s="9" t="s">
        <v>137</v>
      </c>
      <c r="X2257" s="9" t="s">
        <v>163</v>
      </c>
      <c r="Y2257" s="9" t="s">
        <v>137</v>
      </c>
      <c r="Z2257" s="9" t="s">
        <v>193</v>
      </c>
      <c r="AA2257" s="9" t="s">
        <v>165</v>
      </c>
      <c r="AB2257" s="9" t="s">
        <v>137</v>
      </c>
      <c r="AC2257" s="9" t="s">
        <v>147</v>
      </c>
      <c r="AD2257" s="9"/>
      <c r="AE2257" s="9"/>
      <c r="AF2257" s="9" t="s">
        <v>243</v>
      </c>
      <c r="AG2257" s="9" t="s">
        <v>166</v>
      </c>
      <c r="AH2257" s="9"/>
      <c r="AI2257" s="9"/>
      <c r="AJ2257" s="9" t="s">
        <v>185</v>
      </c>
      <c r="AK2257" s="9"/>
      <c r="AL2257" s="9" t="s">
        <v>177</v>
      </c>
      <c r="AM2257" s="9" t="s">
        <v>314</v>
      </c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 t="s">
        <v>178</v>
      </c>
      <c r="BB2257" s="9"/>
      <c r="BC2257" s="9"/>
      <c r="BD2257" s="9"/>
      <c r="BE2257" s="9"/>
      <c r="BF2257" s="9"/>
      <c r="BG2257" s="9" t="s">
        <v>197</v>
      </c>
      <c r="BH2257" s="9"/>
      <c r="BI2257" s="9"/>
      <c r="BJ2257" s="9" t="s">
        <v>167</v>
      </c>
      <c r="BK2257" s="9"/>
      <c r="BL2257" s="9" t="s">
        <v>199</v>
      </c>
      <c r="BM2257" s="9"/>
      <c r="BN2257" s="9" t="s">
        <v>186</v>
      </c>
      <c r="BO2257" s="9"/>
      <c r="BP2257" s="9" t="s">
        <v>179</v>
      </c>
      <c r="BQ2257" s="9" t="s">
        <v>219</v>
      </c>
      <c r="BR2257" s="9" t="s">
        <v>247</v>
      </c>
      <c r="BS2257" s="9" t="s">
        <v>200</v>
      </c>
      <c r="BT2257" s="9"/>
      <c r="BU2257" s="9"/>
      <c r="BV2257" s="9" t="s">
        <v>431</v>
      </c>
      <c r="BW2257" s="9" t="s">
        <v>286</v>
      </c>
      <c r="BX2257" s="9"/>
      <c r="BY2257" s="9"/>
      <c r="BZ2257" s="9"/>
      <c r="CA2257" s="10"/>
      <c r="CB2257" s="10" t="str">
        <f t="shared" si="5"/>
        <v/>
      </c>
      <c r="CC2257" s="10"/>
      <c r="CD2257" s="9" t="str">
        <f t="shared" si="2"/>
        <v/>
      </c>
      <c r="CE2257" s="9" t="s">
        <v>151</v>
      </c>
      <c r="CF2257" s="9" t="s">
        <v>293</v>
      </c>
      <c r="CG2257" s="9">
        <f>IF(CF2257="","",VLOOKUP(CF2257,Metadata!$D$2:$H$20,2,FALSE))</f>
        <v>52500</v>
      </c>
      <c r="CH2257" s="9">
        <f>IF(CF2257="","",VLOOKUP(CF2257,Metadata!$D$2:$H$20,4,FALSE))</f>
        <v>50000</v>
      </c>
      <c r="CI2257" s="9">
        <f>IF(CF2257="","",VLOOKUP(CF2257,Metadata!$D$2:$H$20,5,FALSE))</f>
        <v>55000</v>
      </c>
      <c r="CJ2257" s="9">
        <f t="shared" si="3"/>
        <v>52500</v>
      </c>
      <c r="CK2257" s="9" t="s">
        <v>153</v>
      </c>
      <c r="CL2257" s="10">
        <v>5</v>
      </c>
      <c r="CM2257" s="10">
        <v>4</v>
      </c>
      <c r="CN2257" s="10">
        <v>5</v>
      </c>
      <c r="CO2257" s="10">
        <v>5</v>
      </c>
      <c r="CP2257" s="10">
        <v>5</v>
      </c>
      <c r="CQ2257" s="10">
        <v>5</v>
      </c>
      <c r="CR2257" s="10">
        <v>5</v>
      </c>
      <c r="CS2257" s="10">
        <v>5</v>
      </c>
      <c r="CT2257" s="10">
        <v>5</v>
      </c>
      <c r="CU2257" s="10">
        <v>5</v>
      </c>
      <c r="CV2257" s="10">
        <v>5</v>
      </c>
      <c r="CW2257" s="10">
        <v>5</v>
      </c>
      <c r="CX2257" s="10">
        <v>5</v>
      </c>
      <c r="CY2257" s="10">
        <v>5</v>
      </c>
      <c r="CZ2257" s="10">
        <v>5</v>
      </c>
      <c r="DA2257" s="10">
        <v>4</v>
      </c>
      <c r="DB2257" s="10">
        <v>4</v>
      </c>
      <c r="DC2257" s="10">
        <v>5</v>
      </c>
      <c r="DD2257" s="10">
        <v>5</v>
      </c>
      <c r="DE2257" s="10">
        <v>5</v>
      </c>
      <c r="DF2257" s="10">
        <v>5</v>
      </c>
      <c r="DG2257" s="10">
        <v>6</v>
      </c>
      <c r="DH2257" s="10">
        <v>4</v>
      </c>
      <c r="DI2257" s="10">
        <v>4</v>
      </c>
      <c r="DJ2257" s="10">
        <v>6</v>
      </c>
      <c r="DK2257" s="10">
        <v>6</v>
      </c>
      <c r="DL2257" s="10">
        <v>5</v>
      </c>
      <c r="DM2257" s="9" t="s">
        <v>154</v>
      </c>
      <c r="DN2257" s="10">
        <v>1977</v>
      </c>
      <c r="DO2257" s="9">
        <f t="shared" si="8"/>
        <v>44</v>
      </c>
      <c r="DP2257" s="9" t="s">
        <v>155</v>
      </c>
      <c r="DQ2257" s="9" t="s">
        <v>156</v>
      </c>
      <c r="DR2257" s="9" t="s">
        <v>342</v>
      </c>
      <c r="DS2257" s="9" t="s">
        <v>137</v>
      </c>
      <c r="DT2257" s="9" t="s">
        <v>657</v>
      </c>
      <c r="DU2257" s="9" t="s">
        <v>158</v>
      </c>
      <c r="DV2257" s="9" t="str">
        <f>VLOOKUP(DU2257,Metadata!$B$2:$C$7,2,FALSE)</f>
        <v>6+ years</v>
      </c>
    </row>
    <row r="2258" spans="1:126">
      <c r="A2258" s="13">
        <v>2257</v>
      </c>
      <c r="B2258" s="9" t="s">
        <v>135</v>
      </c>
      <c r="C2258" s="9" t="str">
        <f>VLOOKUP(B2258,Metadata!$M$2:$N$6,2,FALSE)</f>
        <v>Permanent Employee</v>
      </c>
      <c r="D2258" s="9" t="s">
        <v>159</v>
      </c>
      <c r="E2258" s="9" t="s">
        <v>137</v>
      </c>
      <c r="F2258" s="9" t="s">
        <v>138</v>
      </c>
      <c r="G2258" s="9" t="s">
        <v>160</v>
      </c>
      <c r="H2258" s="9" t="str">
        <f>IF(G2258="","",VLOOKUP(G2258,Metadata!$J$2:$K$22,2,FALSE))</f>
        <v>Centre</v>
      </c>
      <c r="I2258" s="9" t="s">
        <v>138</v>
      </c>
      <c r="J2258" s="9" t="str">
        <f>IF(I2258="","",VLOOKUP(I2258,Metadata!$P$2:$Q$43,2,FALSE))</f>
        <v>Europe</v>
      </c>
      <c r="K2258" s="9" t="str">
        <f t="shared" si="0"/>
        <v>Portugal</v>
      </c>
      <c r="L2258" s="9" t="s">
        <v>160</v>
      </c>
      <c r="M2258" s="9" t="str">
        <f>IF(L2258="","",VLOOKUP(L2258,Metadata!$J$2:$K$22,2,FALSE))</f>
        <v>Centre</v>
      </c>
      <c r="N2258" s="9" t="s">
        <v>141</v>
      </c>
      <c r="O2258" s="9" t="s">
        <v>137</v>
      </c>
      <c r="P2258" s="9" t="s">
        <v>142</v>
      </c>
      <c r="Q2258" s="10" t="str">
        <f t="shared" si="1"/>
        <v>Full Office Job</v>
      </c>
      <c r="R2258" s="10">
        <v>7</v>
      </c>
      <c r="S2258" s="9" t="s">
        <v>266</v>
      </c>
      <c r="T2258" s="9" t="s">
        <v>137</v>
      </c>
      <c r="U2258" s="9" t="str">
        <f>IF(S2258&lt;&gt;"",S2258,IF(T2258&lt;&gt;"",VLOOKUP(T2258,Metadata!$S$2:$T$228,2,FALSE),""))</f>
        <v>Data Scientist/Data Engineer</v>
      </c>
      <c r="V2258" s="9" t="s">
        <v>268</v>
      </c>
      <c r="W2258" s="9" t="s">
        <v>137</v>
      </c>
      <c r="X2258" s="9" t="s">
        <v>145</v>
      </c>
      <c r="Y2258" s="9" t="s">
        <v>137</v>
      </c>
      <c r="Z2258" s="9" t="s">
        <v>184</v>
      </c>
      <c r="AA2258" s="9" t="s">
        <v>137</v>
      </c>
      <c r="AB2258" s="9" t="s">
        <v>253</v>
      </c>
      <c r="AC2258" s="9"/>
      <c r="AD2258" s="9"/>
      <c r="AE2258" s="9"/>
      <c r="AF2258" s="9" t="s">
        <v>243</v>
      </c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 t="s">
        <v>257</v>
      </c>
      <c r="BP2258" s="9"/>
      <c r="BQ2258" s="9"/>
      <c r="BR2258" s="9"/>
      <c r="BS2258" s="9"/>
      <c r="BT2258" s="9"/>
      <c r="BU2258" s="9" t="s">
        <v>258</v>
      </c>
      <c r="BV2258" s="9"/>
      <c r="BW2258" s="9"/>
      <c r="BX2258" s="9"/>
      <c r="BY2258" s="9"/>
      <c r="BZ2258" s="9"/>
      <c r="CA2258" s="10"/>
      <c r="CB2258" s="10" t="str">
        <f t="shared" si="5"/>
        <v/>
      </c>
      <c r="CC2258" s="10"/>
      <c r="CD2258" s="9" t="str">
        <f t="shared" si="2"/>
        <v/>
      </c>
      <c r="CE2258" s="9" t="s">
        <v>168</v>
      </c>
      <c r="CF2258" s="9" t="s">
        <v>152</v>
      </c>
      <c r="CG2258" s="9">
        <f>IF(CF2258="","",VLOOKUP(CF2258,Metadata!$D$2:$H$20,2,FALSE))</f>
        <v>32500</v>
      </c>
      <c r="CH2258" s="9">
        <f>IF(CF2258="","",VLOOKUP(CF2258,Metadata!$D$2:$H$20,4,FALSE))</f>
        <v>30000</v>
      </c>
      <c r="CI2258" s="9">
        <f>IF(CF2258="","",VLOOKUP(CF2258,Metadata!$D$2:$H$20,5,FALSE))</f>
        <v>35000</v>
      </c>
      <c r="CJ2258" s="9">
        <f t="shared" si="3"/>
        <v>32500</v>
      </c>
      <c r="CK2258" s="9" t="s">
        <v>201</v>
      </c>
      <c r="CL2258" s="10">
        <v>5</v>
      </c>
      <c r="CM2258" s="10">
        <v>3</v>
      </c>
      <c r="CN2258" s="10">
        <v>6</v>
      </c>
      <c r="CO2258" s="10">
        <v>6</v>
      </c>
      <c r="CP2258" s="10">
        <v>5</v>
      </c>
      <c r="CQ2258" s="10">
        <v>5</v>
      </c>
      <c r="CR2258" s="10">
        <v>7</v>
      </c>
      <c r="CS2258" s="10">
        <v>7</v>
      </c>
      <c r="CT2258" s="10">
        <v>5</v>
      </c>
      <c r="CU2258" s="10">
        <v>6</v>
      </c>
      <c r="CV2258" s="10">
        <v>6</v>
      </c>
      <c r="CW2258" s="10">
        <v>5</v>
      </c>
      <c r="CX2258" s="10">
        <v>5</v>
      </c>
      <c r="CY2258" s="10">
        <v>6</v>
      </c>
      <c r="CZ2258" s="10">
        <v>5</v>
      </c>
      <c r="DA2258" s="10">
        <v>4</v>
      </c>
      <c r="DB2258" s="10">
        <v>4</v>
      </c>
      <c r="DC2258" s="10">
        <v>4</v>
      </c>
      <c r="DD2258" s="10">
        <v>4</v>
      </c>
      <c r="DE2258" s="10">
        <v>6</v>
      </c>
      <c r="DF2258" s="10">
        <v>4</v>
      </c>
      <c r="DG2258" s="10">
        <v>4</v>
      </c>
      <c r="DH2258" s="10">
        <v>4</v>
      </c>
      <c r="DI2258" s="10">
        <v>4</v>
      </c>
      <c r="DJ2258" s="10">
        <v>3</v>
      </c>
      <c r="DK2258" s="10">
        <v>4</v>
      </c>
      <c r="DL2258" s="10">
        <v>4</v>
      </c>
      <c r="DM2258" s="9" t="s">
        <v>154</v>
      </c>
      <c r="DN2258" s="10">
        <v>1992</v>
      </c>
      <c r="DO2258" s="9">
        <f t="shared" si="8"/>
        <v>29</v>
      </c>
      <c r="DP2258" s="9" t="s">
        <v>155</v>
      </c>
      <c r="DQ2258" s="9" t="s">
        <v>156</v>
      </c>
      <c r="DR2258" s="9" t="s">
        <v>157</v>
      </c>
      <c r="DS2258" s="9" t="s">
        <v>137</v>
      </c>
      <c r="DT2258" s="9" t="s">
        <v>657</v>
      </c>
      <c r="DU2258" s="9" t="s">
        <v>223</v>
      </c>
      <c r="DV2258" s="9" t="str">
        <f>VLOOKUP(DU2258,Metadata!$B$2:$C$7,2,FALSE)</f>
        <v>3 - 6 years</v>
      </c>
    </row>
    <row r="2259" spans="1:126">
      <c r="A2259" s="13">
        <v>2258</v>
      </c>
      <c r="B2259" s="9" t="s">
        <v>135</v>
      </c>
      <c r="C2259" s="9" t="str">
        <f>VLOOKUP(B2259,Metadata!$M$2:$N$6,2,FALSE)</f>
        <v>Permanent Employee</v>
      </c>
      <c r="D2259" s="9" t="s">
        <v>159</v>
      </c>
      <c r="E2259" s="9" t="s">
        <v>137</v>
      </c>
      <c r="F2259" s="9" t="s">
        <v>138</v>
      </c>
      <c r="G2259" s="9" t="s">
        <v>172</v>
      </c>
      <c r="H2259" s="9" t="str">
        <f>IF(G2259="","",VLOOKUP(G2259,Metadata!$J$2:$K$22,2,FALSE))</f>
        <v>Porto Metropolitan Area</v>
      </c>
      <c r="I2259" s="9" t="s">
        <v>138</v>
      </c>
      <c r="J2259" s="9" t="str">
        <f>IF(I2259="","",VLOOKUP(I2259,Metadata!$P$2:$Q$43,2,FALSE))</f>
        <v>Europe</v>
      </c>
      <c r="K2259" s="9" t="str">
        <f t="shared" si="0"/>
        <v>Portugal</v>
      </c>
      <c r="L2259" s="9" t="s">
        <v>172</v>
      </c>
      <c r="M2259" s="9" t="str">
        <f>IF(L2259="","",VLOOKUP(L2259,Metadata!$J$2:$K$22,2,FALSE))</f>
        <v>Porto Metropolitan Area</v>
      </c>
      <c r="N2259" s="9" t="s">
        <v>141</v>
      </c>
      <c r="O2259" s="9" t="s">
        <v>137</v>
      </c>
      <c r="P2259" s="9" t="s">
        <v>142</v>
      </c>
      <c r="Q2259" s="10" t="str">
        <f t="shared" si="1"/>
        <v>Full Office Job</v>
      </c>
      <c r="R2259" s="10">
        <v>7</v>
      </c>
      <c r="S2259" s="9" t="s">
        <v>143</v>
      </c>
      <c r="T2259" s="9" t="s">
        <v>137</v>
      </c>
      <c r="U2259" s="9" t="str">
        <f>IF(S2259&lt;&gt;"",S2259,IF(T2259&lt;&gt;"",VLOOKUP(T2259,Metadata!$S$2:$T$228,2,FALSE),""))</f>
        <v>Technical Team Leader</v>
      </c>
      <c r="V2259" s="9" t="s">
        <v>391</v>
      </c>
      <c r="W2259" s="9" t="s">
        <v>137</v>
      </c>
      <c r="X2259" s="9" t="s">
        <v>175</v>
      </c>
      <c r="Y2259" s="9" t="s">
        <v>137</v>
      </c>
      <c r="Z2259" s="9" t="s">
        <v>262</v>
      </c>
      <c r="AA2259" s="9" t="s">
        <v>165</v>
      </c>
      <c r="AB2259" s="9" t="s">
        <v>137</v>
      </c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 t="s">
        <v>186</v>
      </c>
      <c r="BO2259" s="9"/>
      <c r="BP2259" s="9"/>
      <c r="BQ2259" s="9"/>
      <c r="BR2259" s="9"/>
      <c r="BS2259" s="9" t="s">
        <v>200</v>
      </c>
      <c r="BT2259" s="9"/>
      <c r="BU2259" s="9"/>
      <c r="BV2259" s="9"/>
      <c r="BW2259" s="9"/>
      <c r="BX2259" s="9"/>
      <c r="BY2259" s="9"/>
      <c r="BZ2259" s="9"/>
      <c r="CA2259" s="10"/>
      <c r="CB2259" s="10" t="str">
        <f t="shared" si="5"/>
        <v/>
      </c>
      <c r="CC2259" s="10"/>
      <c r="CD2259" s="9" t="str">
        <f t="shared" si="2"/>
        <v/>
      </c>
      <c r="CE2259" s="9" t="s">
        <v>151</v>
      </c>
      <c r="CF2259" s="9" t="s">
        <v>225</v>
      </c>
      <c r="CG2259" s="9">
        <f>IF(CF2259="","",VLOOKUP(CF2259,Metadata!$D$2:$H$20,2,FALSE))</f>
        <v>22500</v>
      </c>
      <c r="CH2259" s="9">
        <f>IF(CF2259="","",VLOOKUP(CF2259,Metadata!$D$2:$H$20,4,FALSE))</f>
        <v>20000</v>
      </c>
      <c r="CI2259" s="9">
        <f>IF(CF2259="","",VLOOKUP(CF2259,Metadata!$D$2:$H$20,5,FALSE))</f>
        <v>25000</v>
      </c>
      <c r="CJ2259" s="9">
        <f t="shared" si="3"/>
        <v>22500</v>
      </c>
      <c r="CK2259" s="9" t="s">
        <v>189</v>
      </c>
      <c r="CL2259" s="10">
        <v>5</v>
      </c>
      <c r="CM2259" s="10">
        <v>3</v>
      </c>
      <c r="CN2259" s="10">
        <v>5</v>
      </c>
      <c r="CO2259" s="10">
        <v>6</v>
      </c>
      <c r="CP2259" s="10">
        <v>4</v>
      </c>
      <c r="CQ2259" s="10">
        <v>3</v>
      </c>
      <c r="CR2259" s="10">
        <v>7</v>
      </c>
      <c r="CS2259" s="10">
        <v>6</v>
      </c>
      <c r="CT2259" s="10">
        <v>1</v>
      </c>
      <c r="CU2259" s="10">
        <v>5</v>
      </c>
      <c r="CV2259" s="10">
        <v>4</v>
      </c>
      <c r="CW2259" s="10">
        <v>3</v>
      </c>
      <c r="CX2259" s="10">
        <v>5</v>
      </c>
      <c r="CY2259" s="10">
        <v>5</v>
      </c>
      <c r="CZ2259" s="10">
        <v>2</v>
      </c>
      <c r="DA2259" s="10">
        <v>1</v>
      </c>
      <c r="DB2259" s="10">
        <v>1</v>
      </c>
      <c r="DC2259" s="10">
        <v>1</v>
      </c>
      <c r="DD2259" s="10">
        <v>1</v>
      </c>
      <c r="DE2259" s="10">
        <v>1</v>
      </c>
      <c r="DF2259" s="10">
        <v>1</v>
      </c>
      <c r="DG2259" s="10">
        <v>1</v>
      </c>
      <c r="DH2259" s="10">
        <v>1</v>
      </c>
      <c r="DI2259" s="10">
        <v>1</v>
      </c>
      <c r="DJ2259" s="10">
        <v>1</v>
      </c>
      <c r="DK2259" s="10">
        <v>1</v>
      </c>
      <c r="DL2259" s="10">
        <v>1</v>
      </c>
      <c r="DM2259" s="9" t="s">
        <v>154</v>
      </c>
      <c r="DN2259" s="10">
        <v>1996</v>
      </c>
      <c r="DO2259" s="9">
        <f t="shared" si="8"/>
        <v>25</v>
      </c>
      <c r="DP2259" s="9" t="s">
        <v>155</v>
      </c>
      <c r="DQ2259" s="9" t="s">
        <v>227</v>
      </c>
      <c r="DR2259" s="9" t="s">
        <v>157</v>
      </c>
      <c r="DS2259" s="9" t="s">
        <v>137</v>
      </c>
      <c r="DT2259" s="9" t="s">
        <v>657</v>
      </c>
      <c r="DU2259" s="9" t="s">
        <v>168</v>
      </c>
      <c r="DV2259" s="9" t="str">
        <f>VLOOKUP(DU2259,Metadata!$B$2:$C$7,2,FALSE)</f>
        <v>0 - 3 years</v>
      </c>
    </row>
    <row r="2260" spans="1:126">
      <c r="A2260" s="13">
        <v>2259</v>
      </c>
      <c r="B2260" s="9" t="s">
        <v>135</v>
      </c>
      <c r="C2260" s="9" t="str">
        <f>VLOOKUP(B2260,Metadata!$M$2:$N$6,2,FALSE)</f>
        <v>Permanent Employee</v>
      </c>
      <c r="D2260" s="9" t="s">
        <v>159</v>
      </c>
      <c r="E2260" s="9" t="s">
        <v>137</v>
      </c>
      <c r="F2260" s="9" t="s">
        <v>138</v>
      </c>
      <c r="G2260" s="9" t="s">
        <v>190</v>
      </c>
      <c r="H2260" s="9" t="str">
        <f>IF(G2260="","",VLOOKUP(G2260,Metadata!$J$2:$K$22,2,FALSE))</f>
        <v>North</v>
      </c>
      <c r="I2260" s="9" t="s">
        <v>173</v>
      </c>
      <c r="J2260" s="9" t="str">
        <f>IF(I2260="","",VLOOKUP(I2260,Metadata!$P$2:$Q$43,2,FALSE))</f>
        <v>N/A</v>
      </c>
      <c r="K2260" s="9" t="str">
        <f t="shared" si="0"/>
        <v>International</v>
      </c>
      <c r="L2260" s="9" t="s">
        <v>137</v>
      </c>
      <c r="M2260" s="9" t="str">
        <f>IF(L2260="","",VLOOKUP(L2260,Metadata!$J$2:$K$22,2,FALSE))</f>
        <v/>
      </c>
      <c r="N2260" s="9" t="s">
        <v>141</v>
      </c>
      <c r="O2260" s="9" t="s">
        <v>137</v>
      </c>
      <c r="P2260" s="9" t="s">
        <v>191</v>
      </c>
      <c r="Q2260" s="10" t="str">
        <f t="shared" si="1"/>
        <v>Remote Job (full or flexible)</v>
      </c>
      <c r="R2260" s="10">
        <v>4</v>
      </c>
      <c r="S2260" s="9" t="s">
        <v>192</v>
      </c>
      <c r="T2260" s="9" t="s">
        <v>137</v>
      </c>
      <c r="U2260" s="9" t="str">
        <f>IF(S2260&lt;&gt;"",S2260,IF(T2260&lt;&gt;"",VLOOKUP(T2260,Metadata!$S$2:$T$228,2,FALSE),""))</f>
        <v>Back-End Developer</v>
      </c>
      <c r="V2260" s="9" t="s">
        <v>317</v>
      </c>
      <c r="W2260" s="9" t="s">
        <v>137</v>
      </c>
      <c r="X2260" s="9" t="s">
        <v>145</v>
      </c>
      <c r="Y2260" s="9" t="s">
        <v>137</v>
      </c>
      <c r="Z2260" s="9" t="s">
        <v>146</v>
      </c>
      <c r="AA2260" s="9" t="s">
        <v>165</v>
      </c>
      <c r="AB2260" s="9" t="s">
        <v>253</v>
      </c>
      <c r="AC2260" s="9" t="s">
        <v>147</v>
      </c>
      <c r="AD2260" s="9" t="s">
        <v>148</v>
      </c>
      <c r="AE2260" s="9"/>
      <c r="AF2260" s="9" t="s">
        <v>243</v>
      </c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 t="s">
        <v>178</v>
      </c>
      <c r="BB2260" s="9"/>
      <c r="BC2260" s="9"/>
      <c r="BD2260" s="9"/>
      <c r="BE2260" s="9"/>
      <c r="BF2260" s="9"/>
      <c r="BG2260" s="9"/>
      <c r="BH2260" s="9"/>
      <c r="BI2260" s="9" t="s">
        <v>773</v>
      </c>
      <c r="BJ2260" s="9" t="s">
        <v>167</v>
      </c>
      <c r="BK2260" s="9"/>
      <c r="BL2260" s="9"/>
      <c r="BM2260" s="9"/>
      <c r="BN2260" s="9"/>
      <c r="BO2260" s="9" t="s">
        <v>257</v>
      </c>
      <c r="BP2260" s="9"/>
      <c r="BQ2260" s="9" t="s">
        <v>219</v>
      </c>
      <c r="BR2260" s="9"/>
      <c r="BS2260" s="9"/>
      <c r="BT2260" s="9"/>
      <c r="BU2260" s="9"/>
      <c r="BV2260" s="9"/>
      <c r="BW2260" s="9"/>
      <c r="BX2260" s="9"/>
      <c r="BY2260" s="9"/>
      <c r="BZ2260" s="9"/>
      <c r="CA2260" s="10"/>
      <c r="CB2260" s="10" t="str">
        <f t="shared" si="5"/>
        <v/>
      </c>
      <c r="CC2260" s="10"/>
      <c r="CD2260" s="9" t="str">
        <f t="shared" si="2"/>
        <v/>
      </c>
      <c r="CE2260" s="9" t="s">
        <v>168</v>
      </c>
      <c r="CF2260" s="9" t="s">
        <v>225</v>
      </c>
      <c r="CG2260" s="9">
        <f>IF(CF2260="","",VLOOKUP(CF2260,Metadata!$D$2:$H$20,2,FALSE))</f>
        <v>22500</v>
      </c>
      <c r="CH2260" s="9">
        <f>IF(CF2260="","",VLOOKUP(CF2260,Metadata!$D$2:$H$20,4,FALSE))</f>
        <v>20000</v>
      </c>
      <c r="CI2260" s="9">
        <f>IF(CF2260="","",VLOOKUP(CF2260,Metadata!$D$2:$H$20,5,FALSE))</f>
        <v>25000</v>
      </c>
      <c r="CJ2260" s="9">
        <f t="shared" si="3"/>
        <v>22500</v>
      </c>
      <c r="CK2260" s="9" t="s">
        <v>153</v>
      </c>
      <c r="CL2260" s="10">
        <v>7</v>
      </c>
      <c r="CM2260" s="10">
        <v>3</v>
      </c>
      <c r="CN2260" s="10">
        <v>3</v>
      </c>
      <c r="CO2260" s="10">
        <v>7</v>
      </c>
      <c r="CP2260" s="10">
        <v>5</v>
      </c>
      <c r="CQ2260" s="10">
        <v>6</v>
      </c>
      <c r="CR2260" s="10">
        <v>4</v>
      </c>
      <c r="CS2260" s="10">
        <v>4</v>
      </c>
      <c r="CT2260" s="10">
        <v>6</v>
      </c>
      <c r="CU2260" s="10">
        <v>6</v>
      </c>
      <c r="CV2260" s="10">
        <v>6</v>
      </c>
      <c r="CW2260" s="10">
        <v>3</v>
      </c>
      <c r="CX2260" s="10">
        <v>6</v>
      </c>
      <c r="CY2260" s="10">
        <v>4</v>
      </c>
      <c r="CZ2260" s="10">
        <v>5</v>
      </c>
      <c r="DA2260" s="10">
        <v>3</v>
      </c>
      <c r="DB2260" s="10">
        <v>4</v>
      </c>
      <c r="DC2260" s="10">
        <v>7</v>
      </c>
      <c r="DD2260" s="10">
        <v>5</v>
      </c>
      <c r="DE2260" s="10">
        <v>7</v>
      </c>
      <c r="DF2260" s="10">
        <v>4</v>
      </c>
      <c r="DG2260" s="10">
        <v>7</v>
      </c>
      <c r="DH2260" s="10">
        <v>4</v>
      </c>
      <c r="DI2260" s="10">
        <v>4</v>
      </c>
      <c r="DJ2260" s="10">
        <v>3</v>
      </c>
      <c r="DK2260" s="10">
        <v>4</v>
      </c>
      <c r="DL2260" s="10">
        <v>4</v>
      </c>
      <c r="DM2260" s="9" t="s">
        <v>154</v>
      </c>
      <c r="DN2260" s="10">
        <v>1983</v>
      </c>
      <c r="DO2260" s="9">
        <f t="shared" si="8"/>
        <v>38</v>
      </c>
      <c r="DP2260" s="9" t="s">
        <v>155</v>
      </c>
      <c r="DQ2260" s="9" t="s">
        <v>202</v>
      </c>
      <c r="DR2260" s="9" t="s">
        <v>157</v>
      </c>
      <c r="DS2260" s="9" t="s">
        <v>137</v>
      </c>
      <c r="DT2260" s="9" t="s">
        <v>657</v>
      </c>
      <c r="DU2260" s="9" t="s">
        <v>203</v>
      </c>
      <c r="DV2260" s="9" t="str">
        <f>VLOOKUP(DU2260,Metadata!$B$2:$C$7,2,FALSE)</f>
        <v>6+ years</v>
      </c>
    </row>
    <row r="2261" spans="1:126">
      <c r="A2261" s="13">
        <v>2260</v>
      </c>
      <c r="B2261" s="9" t="s">
        <v>135</v>
      </c>
      <c r="C2261" s="9" t="str">
        <f>VLOOKUP(B2261,Metadata!$M$2:$N$6,2,FALSE)</f>
        <v>Permanent Employee</v>
      </c>
      <c r="D2261" s="9" t="s">
        <v>159</v>
      </c>
      <c r="E2261" s="9" t="s">
        <v>137</v>
      </c>
      <c r="F2261" s="9" t="s">
        <v>138</v>
      </c>
      <c r="G2261" s="9" t="s">
        <v>172</v>
      </c>
      <c r="H2261" s="9" t="str">
        <f>IF(G2261="","",VLOOKUP(G2261,Metadata!$J$2:$K$22,2,FALSE))</f>
        <v>Porto Metropolitan Area</v>
      </c>
      <c r="I2261" s="9" t="s">
        <v>138</v>
      </c>
      <c r="J2261" s="9" t="str">
        <f>IF(I2261="","",VLOOKUP(I2261,Metadata!$P$2:$Q$43,2,FALSE))</f>
        <v>Europe</v>
      </c>
      <c r="K2261" s="9" t="str">
        <f t="shared" si="0"/>
        <v>Portugal</v>
      </c>
      <c r="L2261" s="9" t="s">
        <v>172</v>
      </c>
      <c r="M2261" s="9" t="str">
        <f>IF(L2261="","",VLOOKUP(L2261,Metadata!$J$2:$K$22,2,FALSE))</f>
        <v>Porto Metropolitan Area</v>
      </c>
      <c r="N2261" s="9" t="s">
        <v>141</v>
      </c>
      <c r="O2261" s="9" t="s">
        <v>137</v>
      </c>
      <c r="P2261" s="9" t="s">
        <v>142</v>
      </c>
      <c r="Q2261" s="10" t="str">
        <f t="shared" si="1"/>
        <v>Full Office Job</v>
      </c>
      <c r="R2261" s="10">
        <v>6</v>
      </c>
      <c r="S2261" s="9" t="s">
        <v>282</v>
      </c>
      <c r="T2261" s="9" t="s">
        <v>137</v>
      </c>
      <c r="U2261" s="9" t="str">
        <f>IF(S2261&lt;&gt;"",S2261,IF(T2261&lt;&gt;"",VLOOKUP(T2261,Metadata!$S$2:$T$228,2,FALSE),""))</f>
        <v>Computer &amp; Network Security</v>
      </c>
      <c r="V2261" s="9" t="s">
        <v>162</v>
      </c>
      <c r="W2261" s="9" t="s">
        <v>137</v>
      </c>
      <c r="X2261" s="9" t="s">
        <v>163</v>
      </c>
      <c r="Y2261" s="9" t="s">
        <v>137</v>
      </c>
      <c r="Z2261" s="9" t="s">
        <v>184</v>
      </c>
      <c r="AA2261" s="9" t="s">
        <v>165</v>
      </c>
      <c r="AB2261" s="9" t="s">
        <v>253</v>
      </c>
      <c r="AC2261" s="9"/>
      <c r="AD2261" s="9"/>
      <c r="AE2261" s="9"/>
      <c r="AF2261" s="9" t="s">
        <v>243</v>
      </c>
      <c r="AG2261" s="9" t="s">
        <v>166</v>
      </c>
      <c r="AH2261" s="9"/>
      <c r="AI2261" s="9"/>
      <c r="AJ2261" s="9"/>
      <c r="AK2261" s="9"/>
      <c r="AL2261" s="9"/>
      <c r="AM2261" s="9"/>
      <c r="AN2261" s="9"/>
      <c r="AO2261" s="9"/>
      <c r="AP2261" s="9"/>
      <c r="AQ2261" s="9" t="s">
        <v>380</v>
      </c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 t="s">
        <v>167</v>
      </c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10"/>
      <c r="CB2261" s="10" t="str">
        <f t="shared" si="5"/>
        <v/>
      </c>
      <c r="CC2261" s="10"/>
      <c r="CD2261" s="9" t="str">
        <f t="shared" si="2"/>
        <v/>
      </c>
      <c r="CE2261" s="9" t="s">
        <v>168</v>
      </c>
      <c r="CF2261" s="9" t="s">
        <v>254</v>
      </c>
      <c r="CG2261" s="9">
        <f>IF(CF2261="","",VLOOKUP(CF2261,Metadata!$D$2:$H$20,2,FALSE))</f>
        <v>37500</v>
      </c>
      <c r="CH2261" s="9">
        <f>IF(CF2261="","",VLOOKUP(CF2261,Metadata!$D$2:$H$20,4,FALSE))</f>
        <v>35000</v>
      </c>
      <c r="CI2261" s="9">
        <f>IF(CF2261="","",VLOOKUP(CF2261,Metadata!$D$2:$H$20,5,FALSE))</f>
        <v>40000</v>
      </c>
      <c r="CJ2261" s="9">
        <f t="shared" si="3"/>
        <v>37500</v>
      </c>
      <c r="CK2261" s="9" t="s">
        <v>189</v>
      </c>
      <c r="CL2261" s="10">
        <v>5</v>
      </c>
      <c r="CM2261" s="10">
        <v>3</v>
      </c>
      <c r="CN2261" s="10">
        <v>6</v>
      </c>
      <c r="CO2261" s="10">
        <v>5</v>
      </c>
      <c r="CP2261" s="10">
        <v>5</v>
      </c>
      <c r="CQ2261" s="10">
        <v>6</v>
      </c>
      <c r="CR2261" s="10">
        <v>6</v>
      </c>
      <c r="CS2261" s="10">
        <v>7</v>
      </c>
      <c r="CT2261" s="10">
        <v>6</v>
      </c>
      <c r="CU2261" s="10">
        <v>5</v>
      </c>
      <c r="CV2261" s="10">
        <v>5</v>
      </c>
      <c r="CW2261" s="10">
        <v>4</v>
      </c>
      <c r="CX2261" s="10">
        <v>6</v>
      </c>
      <c r="CY2261" s="10">
        <v>6</v>
      </c>
      <c r="CZ2261" s="10">
        <v>5</v>
      </c>
      <c r="DA2261" s="10">
        <v>6</v>
      </c>
      <c r="DB2261" s="10">
        <v>6</v>
      </c>
      <c r="DC2261" s="10">
        <v>7</v>
      </c>
      <c r="DD2261" s="10">
        <v>6</v>
      </c>
      <c r="DE2261" s="10">
        <v>6</v>
      </c>
      <c r="DF2261" s="10">
        <v>6</v>
      </c>
      <c r="DG2261" s="10">
        <v>6</v>
      </c>
      <c r="DH2261" s="10">
        <v>5</v>
      </c>
      <c r="DI2261" s="10">
        <v>6</v>
      </c>
      <c r="DJ2261" s="10">
        <v>5</v>
      </c>
      <c r="DK2261" s="10">
        <v>6</v>
      </c>
      <c r="DL2261" s="10">
        <v>6</v>
      </c>
      <c r="DM2261" s="9" t="s">
        <v>154</v>
      </c>
      <c r="DN2261" s="10">
        <v>1979</v>
      </c>
      <c r="DO2261" s="9">
        <f t="shared" si="8"/>
        <v>42</v>
      </c>
      <c r="DP2261" s="9" t="s">
        <v>155</v>
      </c>
      <c r="DQ2261" s="9" t="s">
        <v>202</v>
      </c>
      <c r="DR2261" s="9" t="s">
        <v>157</v>
      </c>
      <c r="DS2261" s="9" t="s">
        <v>137</v>
      </c>
      <c r="DT2261" s="9" t="s">
        <v>657</v>
      </c>
      <c r="DU2261" s="9" t="s">
        <v>158</v>
      </c>
      <c r="DV2261" s="9" t="str">
        <f>VLOOKUP(DU2261,Metadata!$B$2:$C$7,2,FALSE)</f>
        <v>6+ years</v>
      </c>
    </row>
    <row r="2262" spans="1:126">
      <c r="A2262" s="13">
        <v>2261</v>
      </c>
      <c r="B2262" s="9" t="s">
        <v>135</v>
      </c>
      <c r="C2262" s="9" t="str">
        <f>VLOOKUP(B2262,Metadata!$M$2:$N$6,2,FALSE)</f>
        <v>Permanent Employee</v>
      </c>
      <c r="D2262" s="9" t="s">
        <v>136</v>
      </c>
      <c r="E2262" s="9" t="s">
        <v>137</v>
      </c>
      <c r="F2262" s="9" t="s">
        <v>138</v>
      </c>
      <c r="G2262" s="9" t="s">
        <v>160</v>
      </c>
      <c r="H2262" s="9" t="str">
        <f>IF(G2262="","",VLOOKUP(G2262,Metadata!$J$2:$K$22,2,FALSE))</f>
        <v>Centre</v>
      </c>
      <c r="I2262" s="9" t="s">
        <v>138</v>
      </c>
      <c r="J2262" s="9" t="str">
        <f>IF(I2262="","",VLOOKUP(I2262,Metadata!$P$2:$Q$43,2,FALSE))</f>
        <v>Europe</v>
      </c>
      <c r="K2262" s="9" t="str">
        <f t="shared" si="0"/>
        <v>Portugal</v>
      </c>
      <c r="L2262" s="9" t="s">
        <v>160</v>
      </c>
      <c r="M2262" s="9" t="str">
        <f>IF(L2262="","",VLOOKUP(L2262,Metadata!$J$2:$K$22,2,FALSE))</f>
        <v>Centre</v>
      </c>
      <c r="N2262" s="9" t="s">
        <v>141</v>
      </c>
      <c r="O2262" s="9" t="s">
        <v>137</v>
      </c>
      <c r="P2262" s="9" t="s">
        <v>142</v>
      </c>
      <c r="Q2262" s="10" t="str">
        <f t="shared" si="1"/>
        <v>Full Office Job</v>
      </c>
      <c r="R2262" s="10">
        <v>5</v>
      </c>
      <c r="S2262" s="9" t="s">
        <v>192</v>
      </c>
      <c r="T2262" s="9" t="s">
        <v>137</v>
      </c>
      <c r="U2262" s="9" t="str">
        <f>IF(S2262&lt;&gt;"",S2262,IF(T2262&lt;&gt;"",VLOOKUP(T2262,Metadata!$S$2:$T$228,2,FALSE),""))</f>
        <v>Back-End Developer</v>
      </c>
      <c r="V2262" s="9" t="s">
        <v>144</v>
      </c>
      <c r="W2262" s="9" t="s">
        <v>137</v>
      </c>
      <c r="X2262" s="9" t="s">
        <v>269</v>
      </c>
      <c r="Y2262" s="9" t="s">
        <v>137</v>
      </c>
      <c r="Z2262" s="9" t="s">
        <v>193</v>
      </c>
      <c r="AA2262" s="9" t="s">
        <v>137</v>
      </c>
      <c r="AB2262" s="9" t="s">
        <v>137</v>
      </c>
      <c r="AC2262" s="9"/>
      <c r="AD2262" s="9" t="s">
        <v>148</v>
      </c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 t="s">
        <v>219</v>
      </c>
      <c r="BR2262" s="9"/>
      <c r="BS2262" s="9"/>
      <c r="BT2262" s="9"/>
      <c r="BU2262" s="9"/>
      <c r="BV2262" s="9"/>
      <c r="BW2262" s="9"/>
      <c r="BX2262" s="9"/>
      <c r="BY2262" s="9"/>
      <c r="BZ2262" s="9"/>
      <c r="CA2262" s="10"/>
      <c r="CB2262" s="10" t="str">
        <f t="shared" si="5"/>
        <v/>
      </c>
      <c r="CC2262" s="10"/>
      <c r="CD2262" s="9" t="str">
        <f t="shared" si="2"/>
        <v/>
      </c>
      <c r="CE2262" s="9" t="s">
        <v>168</v>
      </c>
      <c r="CF2262" s="9" t="s">
        <v>152</v>
      </c>
      <c r="CG2262" s="9">
        <f>IF(CF2262="","",VLOOKUP(CF2262,Metadata!$D$2:$H$20,2,FALSE))</f>
        <v>32500</v>
      </c>
      <c r="CH2262" s="9">
        <f>IF(CF2262="","",VLOOKUP(CF2262,Metadata!$D$2:$H$20,4,FALSE))</f>
        <v>30000</v>
      </c>
      <c r="CI2262" s="9">
        <f>IF(CF2262="","",VLOOKUP(CF2262,Metadata!$D$2:$H$20,5,FALSE))</f>
        <v>35000</v>
      </c>
      <c r="CJ2262" s="9">
        <f t="shared" si="3"/>
        <v>32500</v>
      </c>
      <c r="CK2262" s="9" t="s">
        <v>153</v>
      </c>
      <c r="CL2262" s="10">
        <v>3</v>
      </c>
      <c r="CM2262" s="10">
        <v>3</v>
      </c>
      <c r="CN2262" s="10">
        <v>5</v>
      </c>
      <c r="CO2262" s="10">
        <v>5</v>
      </c>
      <c r="CP2262" s="10">
        <v>5</v>
      </c>
      <c r="CQ2262" s="10">
        <v>4</v>
      </c>
      <c r="CR2262" s="10">
        <v>5</v>
      </c>
      <c r="CS2262" s="10">
        <v>3</v>
      </c>
      <c r="CT2262" s="10">
        <v>5</v>
      </c>
      <c r="CU2262" s="10">
        <v>6</v>
      </c>
      <c r="CV2262" s="10">
        <v>5</v>
      </c>
      <c r="CW2262" s="10">
        <v>5</v>
      </c>
      <c r="CX2262" s="10">
        <v>4</v>
      </c>
      <c r="CY2262" s="10">
        <v>5</v>
      </c>
      <c r="CZ2262" s="10">
        <v>4</v>
      </c>
      <c r="DA2262" s="10">
        <v>3</v>
      </c>
      <c r="DB2262" s="10">
        <v>2</v>
      </c>
      <c r="DC2262" s="10">
        <v>5</v>
      </c>
      <c r="DD2262" s="10">
        <v>4</v>
      </c>
      <c r="DE2262" s="10">
        <v>6</v>
      </c>
      <c r="DF2262" s="10">
        <v>5</v>
      </c>
      <c r="DG2262" s="10">
        <v>5</v>
      </c>
      <c r="DH2262" s="10">
        <v>6</v>
      </c>
      <c r="DI2262" s="10">
        <v>6</v>
      </c>
      <c r="DJ2262" s="10">
        <v>3</v>
      </c>
      <c r="DK2262" s="10">
        <v>3</v>
      </c>
      <c r="DL2262" s="10">
        <v>3</v>
      </c>
      <c r="DM2262" s="9" t="s">
        <v>154</v>
      </c>
      <c r="DN2262" s="10">
        <v>1990</v>
      </c>
      <c r="DO2262" s="9">
        <f t="shared" si="8"/>
        <v>31</v>
      </c>
      <c r="DP2262" s="9" t="s">
        <v>155</v>
      </c>
      <c r="DQ2262" s="9" t="s">
        <v>202</v>
      </c>
      <c r="DR2262" s="9" t="s">
        <v>157</v>
      </c>
      <c r="DS2262" s="9" t="s">
        <v>137</v>
      </c>
      <c r="DT2262" s="9" t="s">
        <v>657</v>
      </c>
      <c r="DU2262" s="9" t="s">
        <v>203</v>
      </c>
      <c r="DV2262" s="9" t="str">
        <f>VLOOKUP(DU2262,Metadata!$B$2:$C$7,2,FALSE)</f>
        <v>6+ years</v>
      </c>
    </row>
    <row r="2263" spans="1:126">
      <c r="A2263" s="13">
        <v>2262</v>
      </c>
      <c r="B2263" s="9" t="s">
        <v>135</v>
      </c>
      <c r="C2263" s="9" t="str">
        <f>VLOOKUP(B2263,Metadata!$M$2:$N$6,2,FALSE)</f>
        <v>Permanent Employee</v>
      </c>
      <c r="D2263" s="9" t="s">
        <v>136</v>
      </c>
      <c r="E2263" s="9" t="s">
        <v>137</v>
      </c>
      <c r="F2263" s="9" t="s">
        <v>138</v>
      </c>
      <c r="G2263" s="9" t="s">
        <v>312</v>
      </c>
      <c r="H2263" s="9" t="str">
        <f>IF(G2263="","",VLOOKUP(G2263,Metadata!$J$2:$K$22,2,FALSE))</f>
        <v>South</v>
      </c>
      <c r="I2263" s="9" t="s">
        <v>138</v>
      </c>
      <c r="J2263" s="9" t="str">
        <f>IF(I2263="","",VLOOKUP(I2263,Metadata!$P$2:$Q$43,2,FALSE))</f>
        <v>Europe</v>
      </c>
      <c r="K2263" s="9" t="str">
        <f t="shared" si="0"/>
        <v>Portugal</v>
      </c>
      <c r="L2263" s="9" t="s">
        <v>172</v>
      </c>
      <c r="M2263" s="9" t="str">
        <f>IF(L2263="","",VLOOKUP(L2263,Metadata!$J$2:$K$22,2,FALSE))</f>
        <v>Porto Metropolitan Area</v>
      </c>
      <c r="N2263" s="9" t="s">
        <v>141</v>
      </c>
      <c r="O2263" s="9" t="s">
        <v>137</v>
      </c>
      <c r="P2263" s="9" t="s">
        <v>191</v>
      </c>
      <c r="Q2263" s="10" t="str">
        <f t="shared" si="1"/>
        <v>Remote Job (full or flexible)</v>
      </c>
      <c r="R2263" s="10">
        <v>6</v>
      </c>
      <c r="S2263" s="9" t="s">
        <v>161</v>
      </c>
      <c r="T2263" s="9" t="s">
        <v>137</v>
      </c>
      <c r="U2263" s="9" t="str">
        <f>IF(S2263&lt;&gt;"",S2263,IF(T2263&lt;&gt;"",VLOOKUP(T2263,Metadata!$S$2:$T$228,2,FALSE),""))</f>
        <v>Full-Stack Developer</v>
      </c>
      <c r="V2263" s="9" t="s">
        <v>162</v>
      </c>
      <c r="W2263" s="9" t="s">
        <v>137</v>
      </c>
      <c r="X2263" s="9" t="s">
        <v>252</v>
      </c>
      <c r="Y2263" s="9" t="s">
        <v>137</v>
      </c>
      <c r="Z2263" s="9" t="s">
        <v>184</v>
      </c>
      <c r="AA2263" s="9" t="s">
        <v>165</v>
      </c>
      <c r="AB2263" s="9" t="s">
        <v>253</v>
      </c>
      <c r="AC2263" s="9" t="s">
        <v>147</v>
      </c>
      <c r="AD2263" s="9" t="s">
        <v>148</v>
      </c>
      <c r="AE2263" s="9"/>
      <c r="AF2263" s="9" t="s">
        <v>243</v>
      </c>
      <c r="AG2263" s="9"/>
      <c r="AH2263" s="9"/>
      <c r="AI2263" s="9"/>
      <c r="AJ2263" s="9" t="s">
        <v>185</v>
      </c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 t="s">
        <v>186</v>
      </c>
      <c r="BO2263" s="9"/>
      <c r="BP2263" s="9"/>
      <c r="BQ2263" s="9" t="s">
        <v>219</v>
      </c>
      <c r="BR2263" s="9"/>
      <c r="BS2263" s="9" t="s">
        <v>200</v>
      </c>
      <c r="BT2263" s="9"/>
      <c r="BU2263" s="9"/>
      <c r="BV2263" s="9"/>
      <c r="BW2263" s="9"/>
      <c r="BX2263" s="9"/>
      <c r="BY2263" s="9"/>
      <c r="BZ2263" s="9"/>
      <c r="CA2263" s="10"/>
      <c r="CB2263" s="10" t="str">
        <f t="shared" si="5"/>
        <v/>
      </c>
      <c r="CC2263" s="10"/>
      <c r="CD2263" s="9" t="str">
        <f t="shared" si="2"/>
        <v/>
      </c>
      <c r="CE2263" s="9" t="s">
        <v>168</v>
      </c>
      <c r="CF2263" s="9" t="s">
        <v>225</v>
      </c>
      <c r="CG2263" s="9">
        <f>IF(CF2263="","",VLOOKUP(CF2263,Metadata!$D$2:$H$20,2,FALSE))</f>
        <v>22500</v>
      </c>
      <c r="CH2263" s="9">
        <f>IF(CF2263="","",VLOOKUP(CF2263,Metadata!$D$2:$H$20,4,FALSE))</f>
        <v>20000</v>
      </c>
      <c r="CI2263" s="9">
        <f>IF(CF2263="","",VLOOKUP(CF2263,Metadata!$D$2:$H$20,5,FALSE))</f>
        <v>25000</v>
      </c>
      <c r="CJ2263" s="9">
        <f t="shared" si="3"/>
        <v>22500</v>
      </c>
      <c r="CK2263" s="9" t="s">
        <v>153</v>
      </c>
      <c r="CL2263" s="10">
        <v>2</v>
      </c>
      <c r="CM2263" s="10">
        <v>4</v>
      </c>
      <c r="CN2263" s="10">
        <v>7</v>
      </c>
      <c r="CO2263" s="10">
        <v>7</v>
      </c>
      <c r="CP2263" s="10">
        <v>6</v>
      </c>
      <c r="CQ2263" s="10">
        <v>7</v>
      </c>
      <c r="CR2263" s="10">
        <v>6</v>
      </c>
      <c r="CS2263" s="10">
        <v>6</v>
      </c>
      <c r="CT2263" s="10">
        <v>5</v>
      </c>
      <c r="CU2263" s="10">
        <v>6</v>
      </c>
      <c r="CV2263" s="10">
        <v>4</v>
      </c>
      <c r="CW2263" s="10">
        <v>5</v>
      </c>
      <c r="CX2263" s="10">
        <v>7</v>
      </c>
      <c r="CY2263" s="10">
        <v>5</v>
      </c>
      <c r="CZ2263" s="10">
        <v>7</v>
      </c>
      <c r="DA2263" s="10">
        <v>7</v>
      </c>
      <c r="DB2263" s="10">
        <v>6</v>
      </c>
      <c r="DC2263" s="10">
        <v>7</v>
      </c>
      <c r="DD2263" s="10">
        <v>4</v>
      </c>
      <c r="DE2263" s="10">
        <v>7</v>
      </c>
      <c r="DF2263" s="10">
        <v>5</v>
      </c>
      <c r="DG2263" s="10">
        <v>7</v>
      </c>
      <c r="DH2263" s="10">
        <v>5</v>
      </c>
      <c r="DI2263" s="10">
        <v>6</v>
      </c>
      <c r="DJ2263" s="10">
        <v>4</v>
      </c>
      <c r="DK2263" s="10">
        <v>4</v>
      </c>
      <c r="DL2263" s="10">
        <v>6</v>
      </c>
      <c r="DM2263" s="9" t="s">
        <v>154</v>
      </c>
      <c r="DN2263" s="10">
        <v>1996</v>
      </c>
      <c r="DO2263" s="9">
        <f t="shared" si="8"/>
        <v>25</v>
      </c>
      <c r="DP2263" s="9" t="s">
        <v>155</v>
      </c>
      <c r="DQ2263" s="9" t="s">
        <v>202</v>
      </c>
      <c r="DR2263" s="9" t="s">
        <v>157</v>
      </c>
      <c r="DS2263" s="9" t="s">
        <v>137</v>
      </c>
      <c r="DT2263" s="9" t="s">
        <v>657</v>
      </c>
      <c r="DU2263" s="9" t="s">
        <v>168</v>
      </c>
      <c r="DV2263" s="9" t="str">
        <f>VLOOKUP(DU2263,Metadata!$B$2:$C$7,2,FALSE)</f>
        <v>0 - 3 years</v>
      </c>
    </row>
    <row r="2264" spans="1:126">
      <c r="A2264" s="13">
        <v>2263</v>
      </c>
      <c r="B2264" s="9" t="s">
        <v>135</v>
      </c>
      <c r="C2264" s="9" t="str">
        <f>VLOOKUP(B2264,Metadata!$M$2:$N$6,2,FALSE)</f>
        <v>Permanent Employee</v>
      </c>
      <c r="D2264" s="9" t="s">
        <v>136</v>
      </c>
      <c r="E2264" s="9" t="s">
        <v>137</v>
      </c>
      <c r="F2264" s="9" t="s">
        <v>138</v>
      </c>
      <c r="G2264" s="9" t="s">
        <v>190</v>
      </c>
      <c r="H2264" s="9" t="str">
        <f>IF(G2264="","",VLOOKUP(G2264,Metadata!$J$2:$K$22,2,FALSE))</f>
        <v>North</v>
      </c>
      <c r="I2264" s="9" t="s">
        <v>138</v>
      </c>
      <c r="J2264" s="9" t="str">
        <f>IF(I2264="","",VLOOKUP(I2264,Metadata!$P$2:$Q$43,2,FALSE))</f>
        <v>Europe</v>
      </c>
      <c r="K2264" s="9" t="str">
        <f t="shared" si="0"/>
        <v>Portugal</v>
      </c>
      <c r="L2264" s="9" t="s">
        <v>172</v>
      </c>
      <c r="M2264" s="9" t="str">
        <f>IF(L2264="","",VLOOKUP(L2264,Metadata!$J$2:$K$22,2,FALSE))</f>
        <v>Porto Metropolitan Area</v>
      </c>
      <c r="N2264" s="9" t="s">
        <v>214</v>
      </c>
      <c r="O2264" s="9" t="s">
        <v>259</v>
      </c>
      <c r="P2264" s="9" t="s">
        <v>142</v>
      </c>
      <c r="Q2264" s="10" t="str">
        <f t="shared" si="1"/>
        <v>Full Office Job</v>
      </c>
      <c r="R2264" s="10">
        <v>5</v>
      </c>
      <c r="S2264" s="9" t="s">
        <v>161</v>
      </c>
      <c r="T2264" s="9" t="s">
        <v>137</v>
      </c>
      <c r="U2264" s="9" t="str">
        <f>IF(S2264&lt;&gt;"",S2264,IF(T2264&lt;&gt;"",VLOOKUP(T2264,Metadata!$S$2:$T$228,2,FALSE),""))</f>
        <v>Full-Stack Developer</v>
      </c>
      <c r="V2264" s="9" t="s">
        <v>162</v>
      </c>
      <c r="W2264" s="9" t="s">
        <v>137</v>
      </c>
      <c r="X2264" s="9" t="s">
        <v>163</v>
      </c>
      <c r="Y2264" s="9" t="s">
        <v>137</v>
      </c>
      <c r="Z2264" s="9" t="s">
        <v>184</v>
      </c>
      <c r="AA2264" s="9" t="s">
        <v>165</v>
      </c>
      <c r="AB2264" s="9" t="s">
        <v>137</v>
      </c>
      <c r="AC2264" s="9" t="s">
        <v>147</v>
      </c>
      <c r="AD2264" s="9"/>
      <c r="AE2264" s="9"/>
      <c r="AF2264" s="9"/>
      <c r="AG2264" s="9" t="s">
        <v>166</v>
      </c>
      <c r="AH2264" s="9" t="s">
        <v>176</v>
      </c>
      <c r="AI2264" s="9"/>
      <c r="AJ2264" s="9" t="s">
        <v>185</v>
      </c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199</v>
      </c>
      <c r="BM2264" s="9"/>
      <c r="BN2264" s="9"/>
      <c r="BO2264" s="9"/>
      <c r="BP2264" s="9"/>
      <c r="BQ2264" s="9"/>
      <c r="BR2264" s="9"/>
      <c r="BS2264" s="9" t="s">
        <v>200</v>
      </c>
      <c r="BT2264" s="9"/>
      <c r="BU2264" s="9"/>
      <c r="BV2264" s="9"/>
      <c r="BW2264" s="9"/>
      <c r="BX2264" s="9"/>
      <c r="BY2264" s="9"/>
      <c r="BZ2264" s="9"/>
      <c r="CA2264" s="10"/>
      <c r="CB2264" s="10" t="str">
        <f t="shared" si="5"/>
        <v/>
      </c>
      <c r="CC2264" s="10"/>
      <c r="CD2264" s="9" t="str">
        <f t="shared" si="2"/>
        <v/>
      </c>
      <c r="CE2264" s="9" t="s">
        <v>168</v>
      </c>
      <c r="CF2264" s="9" t="s">
        <v>220</v>
      </c>
      <c r="CG2264" s="9">
        <f>IF(CF2264="","",VLOOKUP(CF2264,Metadata!$D$2:$H$20,2,FALSE))</f>
        <v>27500</v>
      </c>
      <c r="CH2264" s="9">
        <f>IF(CF2264="","",VLOOKUP(CF2264,Metadata!$D$2:$H$20,4,FALSE))</f>
        <v>25000</v>
      </c>
      <c r="CI2264" s="9">
        <f>IF(CF2264="","",VLOOKUP(CF2264,Metadata!$D$2:$H$20,5,FALSE))</f>
        <v>30000</v>
      </c>
      <c r="CJ2264" s="9">
        <f t="shared" si="3"/>
        <v>27500</v>
      </c>
      <c r="CK2264" s="9" t="s">
        <v>221</v>
      </c>
      <c r="CL2264" s="10">
        <v>4</v>
      </c>
      <c r="CM2264" s="10">
        <v>2</v>
      </c>
      <c r="CN2264" s="10">
        <v>5</v>
      </c>
      <c r="CO2264" s="10">
        <v>5</v>
      </c>
      <c r="CP2264" s="10">
        <v>4</v>
      </c>
      <c r="CQ2264" s="10">
        <v>4</v>
      </c>
      <c r="CR2264" s="10">
        <v>4</v>
      </c>
      <c r="CS2264" s="10">
        <v>4</v>
      </c>
      <c r="CT2264" s="10">
        <v>4</v>
      </c>
      <c r="CU2264" s="10">
        <v>4</v>
      </c>
      <c r="CV2264" s="10">
        <v>4</v>
      </c>
      <c r="CW2264" s="10">
        <v>4</v>
      </c>
      <c r="CX2264" s="10">
        <v>4</v>
      </c>
      <c r="CY2264" s="10">
        <v>4</v>
      </c>
      <c r="CZ2264" s="10">
        <v>5</v>
      </c>
      <c r="DA2264" s="10">
        <v>5</v>
      </c>
      <c r="DB2264" s="10">
        <v>4</v>
      </c>
      <c r="DC2264" s="10">
        <v>5</v>
      </c>
      <c r="DD2264" s="10">
        <v>3</v>
      </c>
      <c r="DE2264" s="10">
        <v>5</v>
      </c>
      <c r="DF2264" s="10">
        <v>4</v>
      </c>
      <c r="DG2264" s="10">
        <v>5</v>
      </c>
      <c r="DH2264" s="10">
        <v>4</v>
      </c>
      <c r="DI2264" s="10">
        <v>5</v>
      </c>
      <c r="DJ2264" s="10">
        <v>4</v>
      </c>
      <c r="DK2264" s="10">
        <v>4</v>
      </c>
      <c r="DL2264" s="10">
        <v>4</v>
      </c>
      <c r="DM2264" s="9" t="s">
        <v>154</v>
      </c>
      <c r="DN2264" s="10">
        <v>1988</v>
      </c>
      <c r="DO2264" s="9">
        <f t="shared" si="8"/>
        <v>33</v>
      </c>
      <c r="DP2264" s="9" t="s">
        <v>155</v>
      </c>
      <c r="DQ2264" s="9" t="s">
        <v>202</v>
      </c>
      <c r="DR2264" s="9" t="s">
        <v>157</v>
      </c>
      <c r="DS2264" s="9" t="s">
        <v>137</v>
      </c>
      <c r="DT2264" s="9" t="s">
        <v>657</v>
      </c>
      <c r="DU2264" s="9" t="s">
        <v>223</v>
      </c>
      <c r="DV2264" s="9" t="str">
        <f>VLOOKUP(DU2264,Metadata!$B$2:$C$7,2,FALSE)</f>
        <v>3 - 6 years</v>
      </c>
    </row>
    <row r="2265" spans="1:126">
      <c r="A2265" s="13">
        <v>2264</v>
      </c>
      <c r="B2265" s="9" t="s">
        <v>135</v>
      </c>
      <c r="C2265" s="9" t="str">
        <f>VLOOKUP(B2265,Metadata!$M$2:$N$6,2,FALSE)</f>
        <v>Permanent Employee</v>
      </c>
      <c r="D2265" s="9" t="s">
        <v>159</v>
      </c>
      <c r="E2265" s="9" t="s">
        <v>137</v>
      </c>
      <c r="F2265" s="9" t="s">
        <v>138</v>
      </c>
      <c r="G2265" s="9" t="s">
        <v>172</v>
      </c>
      <c r="H2265" s="9" t="str">
        <f>IF(G2265="","",VLOOKUP(G2265,Metadata!$J$2:$K$22,2,FALSE))</f>
        <v>Porto Metropolitan Area</v>
      </c>
      <c r="I2265" s="9" t="s">
        <v>138</v>
      </c>
      <c r="J2265" s="9" t="str">
        <f>IF(I2265="","",VLOOKUP(I2265,Metadata!$P$2:$Q$43,2,FALSE))</f>
        <v>Europe</v>
      </c>
      <c r="K2265" s="9" t="str">
        <f t="shared" si="0"/>
        <v>Portugal</v>
      </c>
      <c r="L2265" s="9" t="s">
        <v>172</v>
      </c>
      <c r="M2265" s="9" t="str">
        <f>IF(L2265="","",VLOOKUP(L2265,Metadata!$J$2:$K$22,2,FALSE))</f>
        <v>Porto Metropolitan Area</v>
      </c>
      <c r="N2265" s="9" t="s">
        <v>214</v>
      </c>
      <c r="O2265" s="9" t="s">
        <v>278</v>
      </c>
      <c r="P2265" s="9" t="s">
        <v>191</v>
      </c>
      <c r="Q2265" s="10" t="str">
        <f t="shared" si="1"/>
        <v>Remote Job (full or flexible)</v>
      </c>
      <c r="R2265" s="10">
        <v>5</v>
      </c>
      <c r="S2265" s="9" t="s">
        <v>282</v>
      </c>
      <c r="T2265" s="9" t="s">
        <v>137</v>
      </c>
      <c r="U2265" s="9" t="str">
        <f>IF(S2265&lt;&gt;"",S2265,IF(T2265&lt;&gt;"",VLOOKUP(T2265,Metadata!$S$2:$T$228,2,FALSE),""))</f>
        <v>Computer &amp; Network Security</v>
      </c>
      <c r="V2265" s="9" t="s">
        <v>317</v>
      </c>
      <c r="W2265" s="9" t="s">
        <v>137</v>
      </c>
      <c r="X2265" s="9" t="s">
        <v>145</v>
      </c>
      <c r="Y2265" s="9" t="s">
        <v>137</v>
      </c>
      <c r="Z2265" s="9" t="s">
        <v>218</v>
      </c>
      <c r="AA2265" s="9" t="s">
        <v>137</v>
      </c>
      <c r="AB2265" s="9" t="s">
        <v>253</v>
      </c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 t="s">
        <v>150</v>
      </c>
      <c r="BZ2265" s="9" t="s">
        <v>137</v>
      </c>
      <c r="CA2265" s="10"/>
      <c r="CB2265" s="10" t="str">
        <f t="shared" si="5"/>
        <v/>
      </c>
      <c r="CC2265" s="10"/>
      <c r="CD2265" s="9" t="str">
        <f t="shared" si="2"/>
        <v/>
      </c>
      <c r="CE2265" s="9" t="s">
        <v>168</v>
      </c>
      <c r="CF2265" s="9" t="s">
        <v>236</v>
      </c>
      <c r="CG2265" s="9">
        <f>IF(CF2265="","",VLOOKUP(CF2265,Metadata!$D$2:$H$20,2,FALSE))</f>
        <v>47500</v>
      </c>
      <c r="CH2265" s="9">
        <f>IF(CF2265="","",VLOOKUP(CF2265,Metadata!$D$2:$H$20,4,FALSE))</f>
        <v>45000</v>
      </c>
      <c r="CI2265" s="9">
        <f>IF(CF2265="","",VLOOKUP(CF2265,Metadata!$D$2:$H$20,5,FALSE))</f>
        <v>50000</v>
      </c>
      <c r="CJ2265" s="9">
        <f t="shared" si="3"/>
        <v>47500</v>
      </c>
      <c r="CK2265" s="9" t="s">
        <v>189</v>
      </c>
      <c r="CL2265" s="10">
        <v>4</v>
      </c>
      <c r="CM2265" s="10">
        <v>2</v>
      </c>
      <c r="CN2265" s="10">
        <v>7</v>
      </c>
      <c r="CO2265" s="10">
        <v>6</v>
      </c>
      <c r="CP2265" s="10">
        <v>6</v>
      </c>
      <c r="CQ2265" s="10">
        <v>7</v>
      </c>
      <c r="CR2265" s="10">
        <v>4</v>
      </c>
      <c r="CS2265" s="10">
        <v>6</v>
      </c>
      <c r="CT2265" s="10">
        <v>5</v>
      </c>
      <c r="CU2265" s="10">
        <v>5</v>
      </c>
      <c r="CV2265" s="10">
        <v>5</v>
      </c>
      <c r="CW2265" s="10">
        <v>4</v>
      </c>
      <c r="CX2265" s="10">
        <v>7</v>
      </c>
      <c r="CY2265" s="10">
        <v>5</v>
      </c>
      <c r="CZ2265" s="10">
        <v>5</v>
      </c>
      <c r="DA2265" s="10">
        <v>4</v>
      </c>
      <c r="DB2265" s="10">
        <v>4</v>
      </c>
      <c r="DC2265" s="10">
        <v>7</v>
      </c>
      <c r="DD2265" s="10">
        <v>1</v>
      </c>
      <c r="DE2265" s="10">
        <v>4</v>
      </c>
      <c r="DF2265" s="10">
        <v>5</v>
      </c>
      <c r="DG2265" s="10">
        <v>5</v>
      </c>
      <c r="DH2265" s="10">
        <v>4</v>
      </c>
      <c r="DI2265" s="10">
        <v>7</v>
      </c>
      <c r="DJ2265" s="10">
        <v>4</v>
      </c>
      <c r="DK2265" s="10">
        <v>5</v>
      </c>
      <c r="DL2265" s="10">
        <v>7</v>
      </c>
      <c r="DM2265" s="9" t="s">
        <v>154</v>
      </c>
      <c r="DN2265" s="10">
        <v>1984</v>
      </c>
      <c r="DO2265" s="9">
        <f t="shared" si="8"/>
        <v>37</v>
      </c>
      <c r="DP2265" s="9" t="s">
        <v>155</v>
      </c>
      <c r="DQ2265" s="9" t="s">
        <v>156</v>
      </c>
      <c r="DR2265" s="9" t="s">
        <v>157</v>
      </c>
      <c r="DS2265" s="9" t="s">
        <v>137</v>
      </c>
      <c r="DT2265" s="9" t="s">
        <v>657</v>
      </c>
      <c r="DU2265" s="9" t="s">
        <v>158</v>
      </c>
      <c r="DV2265" s="9" t="str">
        <f>VLOOKUP(DU2265,Metadata!$B$2:$C$7,2,FALSE)</f>
        <v>6+ years</v>
      </c>
    </row>
    <row r="2266" spans="1:126">
      <c r="A2266" s="13">
        <v>2265</v>
      </c>
      <c r="B2266" s="9" t="s">
        <v>135</v>
      </c>
      <c r="C2266" s="9" t="str">
        <f>VLOOKUP(B2266,Metadata!$M$2:$N$6,2,FALSE)</f>
        <v>Permanent Employee</v>
      </c>
      <c r="D2266" s="9" t="s">
        <v>159</v>
      </c>
      <c r="E2266" s="9" t="s">
        <v>137</v>
      </c>
      <c r="F2266" s="9" t="s">
        <v>138</v>
      </c>
      <c r="G2266" s="9" t="s">
        <v>190</v>
      </c>
      <c r="H2266" s="9" t="str">
        <f>IF(G2266="","",VLOOKUP(G2266,Metadata!$J$2:$K$22,2,FALSE))</f>
        <v>North</v>
      </c>
      <c r="I2266" s="9" t="s">
        <v>138</v>
      </c>
      <c r="J2266" s="9" t="str">
        <f>IF(I2266="","",VLOOKUP(I2266,Metadata!$P$2:$Q$43,2,FALSE))</f>
        <v>Europe</v>
      </c>
      <c r="K2266" s="9" t="str">
        <f t="shared" si="0"/>
        <v>Portugal</v>
      </c>
      <c r="L2266" s="9" t="s">
        <v>190</v>
      </c>
      <c r="M2266" s="9" t="str">
        <f>IF(L2266="","",VLOOKUP(L2266,Metadata!$J$2:$K$22,2,FALSE))</f>
        <v>North</v>
      </c>
      <c r="N2266" s="9" t="s">
        <v>214</v>
      </c>
      <c r="O2266" s="9" t="s">
        <v>136</v>
      </c>
      <c r="P2266" s="9" t="s">
        <v>142</v>
      </c>
      <c r="Q2266" s="10" t="str">
        <f t="shared" si="1"/>
        <v>Full Office Job</v>
      </c>
      <c r="R2266" s="10">
        <v>3</v>
      </c>
      <c r="S2266" s="9" t="s">
        <v>161</v>
      </c>
      <c r="T2266" s="9" t="s">
        <v>137</v>
      </c>
      <c r="U2266" s="9" t="str">
        <f>IF(S2266&lt;&gt;"",S2266,IF(T2266&lt;&gt;"",VLOOKUP(T2266,Metadata!$S$2:$T$228,2,FALSE),""))</f>
        <v>Full-Stack Developer</v>
      </c>
      <c r="V2266" s="9" t="s">
        <v>276</v>
      </c>
      <c r="W2266" s="9" t="s">
        <v>137</v>
      </c>
      <c r="X2266" s="9" t="s">
        <v>163</v>
      </c>
      <c r="Y2266" s="9" t="s">
        <v>137</v>
      </c>
      <c r="Z2266" s="9" t="s">
        <v>164</v>
      </c>
      <c r="AA2266" s="9" t="s">
        <v>165</v>
      </c>
      <c r="AB2266" s="9" t="s">
        <v>253</v>
      </c>
      <c r="AC2266" s="9" t="s">
        <v>147</v>
      </c>
      <c r="AD2266" s="9" t="s">
        <v>148</v>
      </c>
      <c r="AE2266" s="9" t="s">
        <v>194</v>
      </c>
      <c r="AF2266" s="9" t="s">
        <v>243</v>
      </c>
      <c r="AG2266" s="9" t="s">
        <v>166</v>
      </c>
      <c r="AH2266" s="9"/>
      <c r="AI2266" s="9"/>
      <c r="AJ2266" s="9"/>
      <c r="AK2266" s="9"/>
      <c r="AL2266" s="9"/>
      <c r="AM2266" s="9"/>
      <c r="AN2266" s="9" t="s">
        <v>195</v>
      </c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 t="s">
        <v>178</v>
      </c>
      <c r="BB2266" s="9"/>
      <c r="BC2266" s="9"/>
      <c r="BD2266" s="9"/>
      <c r="BE2266" s="9"/>
      <c r="BF2266" s="9"/>
      <c r="BG2266" s="9"/>
      <c r="BH2266" s="9"/>
      <c r="BI2266" s="9"/>
      <c r="BJ2266" s="9" t="s">
        <v>167</v>
      </c>
      <c r="BK2266" s="9" t="s">
        <v>198</v>
      </c>
      <c r="BL2266" s="9" t="s">
        <v>199</v>
      </c>
      <c r="BM2266" s="9"/>
      <c r="BN2266" s="9"/>
      <c r="BO2266" s="9" t="s">
        <v>257</v>
      </c>
      <c r="BP2266" s="9" t="s">
        <v>179</v>
      </c>
      <c r="BQ2266" s="9"/>
      <c r="BR2266" s="9"/>
      <c r="BS2266" s="9"/>
      <c r="BT2266" s="9"/>
      <c r="BU2266" s="9" t="s">
        <v>258</v>
      </c>
      <c r="BV2266" s="9"/>
      <c r="BW2266" s="9"/>
      <c r="BX2266" s="9"/>
      <c r="BY2266" s="9"/>
      <c r="BZ2266" s="9"/>
      <c r="CA2266" s="10"/>
      <c r="CB2266" s="10" t="str">
        <f t="shared" si="5"/>
        <v/>
      </c>
      <c r="CC2266" s="10"/>
      <c r="CD2266" s="9" t="str">
        <f t="shared" si="2"/>
        <v/>
      </c>
      <c r="CE2266" s="9" t="s">
        <v>168</v>
      </c>
      <c r="CF2266" s="9" t="s">
        <v>225</v>
      </c>
      <c r="CG2266" s="9">
        <f>IF(CF2266="","",VLOOKUP(CF2266,Metadata!$D$2:$H$20,2,FALSE))</f>
        <v>22500</v>
      </c>
      <c r="CH2266" s="9">
        <f>IF(CF2266="","",VLOOKUP(CF2266,Metadata!$D$2:$H$20,4,FALSE))</f>
        <v>20000</v>
      </c>
      <c r="CI2266" s="9">
        <f>IF(CF2266="","",VLOOKUP(CF2266,Metadata!$D$2:$H$20,5,FALSE))</f>
        <v>25000</v>
      </c>
      <c r="CJ2266" s="9">
        <f t="shared" si="3"/>
        <v>22500</v>
      </c>
      <c r="CK2266" s="9" t="s">
        <v>153</v>
      </c>
      <c r="CL2266" s="10">
        <v>3</v>
      </c>
      <c r="CM2266" s="10">
        <v>5</v>
      </c>
      <c r="CN2266" s="10">
        <v>6</v>
      </c>
      <c r="CO2266" s="10">
        <v>6</v>
      </c>
      <c r="CP2266" s="10">
        <v>7</v>
      </c>
      <c r="CQ2266" s="10">
        <v>6</v>
      </c>
      <c r="CR2266" s="10">
        <v>3</v>
      </c>
      <c r="CS2266" s="10">
        <v>5</v>
      </c>
      <c r="CT2266" s="10">
        <v>5</v>
      </c>
      <c r="CU2266" s="10">
        <v>6</v>
      </c>
      <c r="CV2266" s="10">
        <v>5</v>
      </c>
      <c r="CW2266" s="10">
        <v>5</v>
      </c>
      <c r="CX2266" s="10">
        <v>5</v>
      </c>
      <c r="CY2266" s="10">
        <v>6</v>
      </c>
      <c r="CZ2266" s="10">
        <v>6</v>
      </c>
      <c r="DA2266" s="10">
        <v>6</v>
      </c>
      <c r="DB2266" s="10">
        <v>5</v>
      </c>
      <c r="DC2266" s="10">
        <v>6</v>
      </c>
      <c r="DD2266" s="10">
        <v>5</v>
      </c>
      <c r="DE2266" s="10">
        <v>6</v>
      </c>
      <c r="DF2266" s="10">
        <v>7</v>
      </c>
      <c r="DG2266" s="10">
        <v>7</v>
      </c>
      <c r="DH2266" s="10">
        <v>7</v>
      </c>
      <c r="DI2266" s="10">
        <v>5</v>
      </c>
      <c r="DJ2266" s="10">
        <v>6</v>
      </c>
      <c r="DK2266" s="10">
        <v>6</v>
      </c>
      <c r="DL2266" s="10">
        <v>5</v>
      </c>
      <c r="DM2266" s="9" t="s">
        <v>154</v>
      </c>
      <c r="DN2266" s="10">
        <v>1975</v>
      </c>
      <c r="DO2266" s="9">
        <f t="shared" si="8"/>
        <v>46</v>
      </c>
      <c r="DP2266" s="9" t="s">
        <v>155</v>
      </c>
      <c r="DQ2266" s="9" t="s">
        <v>156</v>
      </c>
      <c r="DR2266" s="9" t="s">
        <v>157</v>
      </c>
      <c r="DS2266" s="9" t="s">
        <v>137</v>
      </c>
      <c r="DT2266" s="9" t="s">
        <v>657</v>
      </c>
      <c r="DU2266" s="9" t="s">
        <v>203</v>
      </c>
      <c r="DV2266" s="9" t="str">
        <f>VLOOKUP(DU2266,Metadata!$B$2:$C$7,2,FALSE)</f>
        <v>6+ years</v>
      </c>
    </row>
    <row r="2267" spans="1:126">
      <c r="A2267" s="13">
        <v>2266</v>
      </c>
      <c r="B2267" s="9" t="s">
        <v>135</v>
      </c>
      <c r="C2267" s="9" t="str">
        <f>VLOOKUP(B2267,Metadata!$M$2:$N$6,2,FALSE)</f>
        <v>Permanent Employee</v>
      </c>
      <c r="D2267" s="9" t="s">
        <v>159</v>
      </c>
      <c r="E2267" s="9" t="s">
        <v>137</v>
      </c>
      <c r="F2267" s="9" t="s">
        <v>138</v>
      </c>
      <c r="G2267" s="9" t="s">
        <v>172</v>
      </c>
      <c r="H2267" s="9" t="str">
        <f>IF(G2267="","",VLOOKUP(G2267,Metadata!$J$2:$K$22,2,FALSE))</f>
        <v>Porto Metropolitan Area</v>
      </c>
      <c r="I2267" s="9" t="s">
        <v>138</v>
      </c>
      <c r="J2267" s="9" t="str">
        <f>IF(I2267="","",VLOOKUP(I2267,Metadata!$P$2:$Q$43,2,FALSE))</f>
        <v>Europe</v>
      </c>
      <c r="K2267" s="9" t="str">
        <f t="shared" si="0"/>
        <v>Portugal</v>
      </c>
      <c r="L2267" s="9" t="s">
        <v>172</v>
      </c>
      <c r="M2267" s="9" t="str">
        <f>IF(L2267="","",VLOOKUP(L2267,Metadata!$J$2:$K$22,2,FALSE))</f>
        <v>Porto Metropolitan Area</v>
      </c>
      <c r="N2267" s="9" t="s">
        <v>141</v>
      </c>
      <c r="O2267" s="9" t="s">
        <v>137</v>
      </c>
      <c r="P2267" s="9" t="s">
        <v>142</v>
      </c>
      <c r="Q2267" s="10" t="str">
        <f t="shared" si="1"/>
        <v>Full Office Job</v>
      </c>
      <c r="R2267" s="10">
        <v>6</v>
      </c>
      <c r="S2267" s="9" t="s">
        <v>192</v>
      </c>
      <c r="T2267" s="9" t="s">
        <v>137</v>
      </c>
      <c r="U2267" s="9" t="str">
        <f>IF(S2267&lt;&gt;"",S2267,IF(T2267&lt;&gt;"",VLOOKUP(T2267,Metadata!$S$2:$T$228,2,FALSE),""))</f>
        <v>Back-End Developer</v>
      </c>
      <c r="V2267" s="9" t="s">
        <v>162</v>
      </c>
      <c r="W2267" s="9" t="s">
        <v>137</v>
      </c>
      <c r="X2267" s="9" t="s">
        <v>163</v>
      </c>
      <c r="Y2267" s="9" t="s">
        <v>137</v>
      </c>
      <c r="Z2267" s="9" t="s">
        <v>262</v>
      </c>
      <c r="AA2267" s="9" t="s">
        <v>137</v>
      </c>
      <c r="AB2267" s="9" t="s">
        <v>253</v>
      </c>
      <c r="AC2267" s="9" t="s">
        <v>147</v>
      </c>
      <c r="AD2267" s="9" t="s">
        <v>148</v>
      </c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 t="s">
        <v>219</v>
      </c>
      <c r="BR2267" s="9"/>
      <c r="BS2267" s="9"/>
      <c r="BT2267" s="9"/>
      <c r="BU2267" s="9"/>
      <c r="BV2267" s="9"/>
      <c r="BW2267" s="9"/>
      <c r="BX2267" s="9"/>
      <c r="BY2267" s="9"/>
      <c r="BZ2267" s="9"/>
      <c r="CA2267" s="10"/>
      <c r="CB2267" s="10" t="str">
        <f t="shared" si="5"/>
        <v/>
      </c>
      <c r="CC2267" s="10"/>
      <c r="CD2267" s="9" t="str">
        <f t="shared" si="2"/>
        <v/>
      </c>
      <c r="CE2267" s="9" t="s">
        <v>168</v>
      </c>
      <c r="CF2267" s="9" t="s">
        <v>245</v>
      </c>
      <c r="CG2267" s="9">
        <f>IF(CF2267="","",VLOOKUP(CF2267,Metadata!$D$2:$H$20,2,FALSE))</f>
        <v>42500</v>
      </c>
      <c r="CH2267" s="9">
        <f>IF(CF2267="","",VLOOKUP(CF2267,Metadata!$D$2:$H$20,4,FALSE))</f>
        <v>40000</v>
      </c>
      <c r="CI2267" s="9">
        <f>IF(CF2267="","",VLOOKUP(CF2267,Metadata!$D$2:$H$20,5,FALSE))</f>
        <v>45000</v>
      </c>
      <c r="CJ2267" s="9">
        <f t="shared" si="3"/>
        <v>42500</v>
      </c>
      <c r="CK2267" s="9" t="s">
        <v>201</v>
      </c>
      <c r="CL2267" s="10">
        <v>6</v>
      </c>
      <c r="CM2267" s="10">
        <v>1</v>
      </c>
      <c r="CN2267" s="10">
        <v>7</v>
      </c>
      <c r="CO2267" s="10">
        <v>6</v>
      </c>
      <c r="CP2267" s="10">
        <v>6</v>
      </c>
      <c r="CQ2267" s="10">
        <v>6</v>
      </c>
      <c r="CR2267" s="10">
        <v>5</v>
      </c>
      <c r="CS2267" s="10">
        <v>6</v>
      </c>
      <c r="CT2267" s="10">
        <v>5</v>
      </c>
      <c r="CU2267" s="10">
        <v>7</v>
      </c>
      <c r="CV2267" s="10">
        <v>6</v>
      </c>
      <c r="CW2267" s="10">
        <v>4</v>
      </c>
      <c r="CX2267" s="10">
        <v>6</v>
      </c>
      <c r="CY2267" s="10">
        <v>5</v>
      </c>
      <c r="CZ2267" s="10">
        <v>4</v>
      </c>
      <c r="DA2267" s="10">
        <v>5</v>
      </c>
      <c r="DB2267" s="10">
        <v>6</v>
      </c>
      <c r="DC2267" s="10">
        <v>7</v>
      </c>
      <c r="DD2267" s="10">
        <v>4</v>
      </c>
      <c r="DE2267" s="10">
        <v>7</v>
      </c>
      <c r="DF2267" s="10">
        <v>6</v>
      </c>
      <c r="DG2267" s="10">
        <v>5</v>
      </c>
      <c r="DH2267" s="10">
        <v>6</v>
      </c>
      <c r="DI2267" s="10">
        <v>6</v>
      </c>
      <c r="DJ2267" s="10">
        <v>5</v>
      </c>
      <c r="DK2267" s="10">
        <v>5</v>
      </c>
      <c r="DL2267" s="10">
        <v>5</v>
      </c>
      <c r="DM2267" s="9" t="s">
        <v>154</v>
      </c>
      <c r="DN2267" s="10">
        <v>1986</v>
      </c>
      <c r="DO2267" s="9">
        <f t="shared" si="8"/>
        <v>35</v>
      </c>
      <c r="DP2267" s="9" t="s">
        <v>155</v>
      </c>
      <c r="DQ2267" s="9" t="s">
        <v>202</v>
      </c>
      <c r="DR2267" s="9" t="s">
        <v>157</v>
      </c>
      <c r="DS2267" s="9" t="s">
        <v>137</v>
      </c>
      <c r="DT2267" s="9" t="s">
        <v>657</v>
      </c>
      <c r="DU2267" s="9" t="s">
        <v>223</v>
      </c>
      <c r="DV2267" s="9" t="str">
        <f>VLOOKUP(DU2267,Metadata!$B$2:$C$7,2,FALSE)</f>
        <v>3 - 6 years</v>
      </c>
    </row>
    <row r="2268" spans="1:126">
      <c r="A2268" s="13">
        <v>2267</v>
      </c>
      <c r="B2268" s="9" t="s">
        <v>135</v>
      </c>
      <c r="C2268" s="9" t="str">
        <f>VLOOKUP(B2268,Metadata!$M$2:$N$6,2,FALSE)</f>
        <v>Permanent Employee</v>
      </c>
      <c r="D2268" s="9" t="s">
        <v>136</v>
      </c>
      <c r="E2268" s="9" t="s">
        <v>137</v>
      </c>
      <c r="F2268" s="9" t="s">
        <v>138</v>
      </c>
      <c r="G2268" s="9" t="s">
        <v>312</v>
      </c>
      <c r="H2268" s="9" t="str">
        <f>IF(G2268="","",VLOOKUP(G2268,Metadata!$J$2:$K$22,2,FALSE))</f>
        <v>South</v>
      </c>
      <c r="I2268" s="9" t="s">
        <v>311</v>
      </c>
      <c r="J2268" s="9" t="str">
        <f>IF(I2268="","",VLOOKUP(I2268,Metadata!$P$2:$Q$43,2,FALSE))</f>
        <v>Europe</v>
      </c>
      <c r="K2268" s="9" t="str">
        <f t="shared" si="0"/>
        <v>International</v>
      </c>
      <c r="L2268" s="9" t="s">
        <v>137</v>
      </c>
      <c r="M2268" s="9" t="str">
        <f>IF(L2268="","",VLOOKUP(L2268,Metadata!$J$2:$K$22,2,FALSE))</f>
        <v/>
      </c>
      <c r="N2268" s="9" t="s">
        <v>141</v>
      </c>
      <c r="O2268" s="9" t="s">
        <v>137</v>
      </c>
      <c r="P2268" s="9" t="s">
        <v>191</v>
      </c>
      <c r="Q2268" s="10" t="str">
        <f t="shared" si="1"/>
        <v>Remote Job (full or flexible)</v>
      </c>
      <c r="R2268" s="10">
        <v>6</v>
      </c>
      <c r="S2268" s="9" t="s">
        <v>161</v>
      </c>
      <c r="T2268" s="9" t="s">
        <v>137</v>
      </c>
      <c r="U2268" s="9" t="str">
        <f>IF(S2268&lt;&gt;"",S2268,IF(T2268&lt;&gt;"",VLOOKUP(T2268,Metadata!$S$2:$T$228,2,FALSE),""))</f>
        <v>Full-Stack Developer</v>
      </c>
      <c r="V2268" s="9" t="s">
        <v>256</v>
      </c>
      <c r="W2268" s="9" t="s">
        <v>137</v>
      </c>
      <c r="X2268" s="9" t="s">
        <v>175</v>
      </c>
      <c r="Y2268" s="9" t="s">
        <v>137</v>
      </c>
      <c r="Z2268" s="9" t="s">
        <v>193</v>
      </c>
      <c r="AA2268" s="9" t="s">
        <v>165</v>
      </c>
      <c r="AB2268" s="9" t="s">
        <v>137</v>
      </c>
      <c r="AC2268" s="9"/>
      <c r="AD2268" s="9"/>
      <c r="AE2268" s="9"/>
      <c r="AF2268" s="9" t="s">
        <v>243</v>
      </c>
      <c r="AG2268" s="9"/>
      <c r="AH2268" s="9"/>
      <c r="AI2268" s="9"/>
      <c r="AJ2268" s="9" t="s">
        <v>185</v>
      </c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 t="s">
        <v>186</v>
      </c>
      <c r="BO2268" s="9" t="s">
        <v>257</v>
      </c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10"/>
      <c r="CB2268" s="10" t="str">
        <f t="shared" si="5"/>
        <v/>
      </c>
      <c r="CC2268" s="10"/>
      <c r="CD2268" s="9" t="str">
        <f t="shared" si="2"/>
        <v/>
      </c>
      <c r="CE2268" s="9" t="s">
        <v>168</v>
      </c>
      <c r="CF2268" s="9" t="s">
        <v>337</v>
      </c>
      <c r="CG2268" s="9">
        <f>IF(CF2268="","",VLOOKUP(CF2268,Metadata!$D$2:$H$20,2,FALSE))</f>
        <v>67500</v>
      </c>
      <c r="CH2268" s="9">
        <f>IF(CF2268="","",VLOOKUP(CF2268,Metadata!$D$2:$H$20,4,FALSE))</f>
        <v>65000</v>
      </c>
      <c r="CI2268" s="9">
        <f>IF(CF2268="","",VLOOKUP(CF2268,Metadata!$D$2:$H$20,5,FALSE))</f>
        <v>70000</v>
      </c>
      <c r="CJ2268" s="9">
        <f t="shared" si="3"/>
        <v>67500</v>
      </c>
      <c r="CK2268" s="9" t="s">
        <v>189</v>
      </c>
      <c r="CL2268" s="10">
        <v>6</v>
      </c>
      <c r="CM2268" s="10">
        <v>3</v>
      </c>
      <c r="CN2268" s="10">
        <v>5</v>
      </c>
      <c r="CO2268" s="10">
        <v>5</v>
      </c>
      <c r="CP2268" s="10">
        <v>3</v>
      </c>
      <c r="CQ2268" s="10">
        <v>3</v>
      </c>
      <c r="CR2268" s="10">
        <v>6</v>
      </c>
      <c r="CS2268" s="10">
        <v>6</v>
      </c>
      <c r="CT2268" s="10">
        <v>7</v>
      </c>
      <c r="CU2268" s="10">
        <v>5</v>
      </c>
      <c r="CV2268" s="10">
        <v>5</v>
      </c>
      <c r="CW2268" s="10">
        <v>2</v>
      </c>
      <c r="CX2268" s="10">
        <v>5</v>
      </c>
      <c r="CY2268" s="10">
        <v>6</v>
      </c>
      <c r="CZ2268" s="10">
        <v>6</v>
      </c>
      <c r="DA2268" s="10">
        <v>1</v>
      </c>
      <c r="DB2268" s="10">
        <v>1</v>
      </c>
      <c r="DC2268" s="10">
        <v>2</v>
      </c>
      <c r="DD2268" s="10">
        <v>2</v>
      </c>
      <c r="DE2268" s="10">
        <v>2</v>
      </c>
      <c r="DF2268" s="10">
        <v>3</v>
      </c>
      <c r="DG2268" s="10">
        <v>5</v>
      </c>
      <c r="DH2268" s="10">
        <v>5</v>
      </c>
      <c r="DI2268" s="10">
        <v>7</v>
      </c>
      <c r="DJ2268" s="10">
        <v>5</v>
      </c>
      <c r="DK2268" s="10">
        <v>2</v>
      </c>
      <c r="DL2268" s="10">
        <v>5</v>
      </c>
      <c r="DM2268" s="9" t="s">
        <v>154</v>
      </c>
      <c r="DN2268" s="10">
        <v>1980</v>
      </c>
      <c r="DO2268" s="9">
        <f t="shared" si="8"/>
        <v>41</v>
      </c>
      <c r="DP2268" s="9" t="s">
        <v>155</v>
      </c>
      <c r="DQ2268" s="9" t="s">
        <v>156</v>
      </c>
      <c r="DR2268" s="9" t="s">
        <v>157</v>
      </c>
      <c r="DS2268" s="9" t="s">
        <v>137</v>
      </c>
      <c r="DT2268" s="9" t="s">
        <v>657</v>
      </c>
      <c r="DU2268" s="9" t="s">
        <v>158</v>
      </c>
      <c r="DV2268" s="9" t="str">
        <f>VLOOKUP(DU2268,Metadata!$B$2:$C$7,2,FALSE)</f>
        <v>6+ years</v>
      </c>
    </row>
    <row r="2269" spans="1:126">
      <c r="A2269" s="13">
        <v>2268</v>
      </c>
      <c r="B2269" s="9" t="s">
        <v>135</v>
      </c>
      <c r="C2269" s="9" t="str">
        <f>VLOOKUP(B2269,Metadata!$M$2:$N$6,2,FALSE)</f>
        <v>Permanent Employee</v>
      </c>
      <c r="D2269" s="9" t="s">
        <v>159</v>
      </c>
      <c r="E2269" s="9" t="s">
        <v>137</v>
      </c>
      <c r="F2269" s="9" t="s">
        <v>138</v>
      </c>
      <c r="G2269" s="9" t="s">
        <v>172</v>
      </c>
      <c r="H2269" s="9" t="str">
        <f>IF(G2269="","",VLOOKUP(G2269,Metadata!$J$2:$K$22,2,FALSE))</f>
        <v>Porto Metropolitan Area</v>
      </c>
      <c r="I2269" s="9" t="s">
        <v>228</v>
      </c>
      <c r="J2269" s="9" t="str">
        <f>IF(I2269="","",VLOOKUP(I2269,Metadata!$P$2:$Q$43,2,FALSE))</f>
        <v>Europe</v>
      </c>
      <c r="K2269" s="9" t="str">
        <f t="shared" si="0"/>
        <v>International</v>
      </c>
      <c r="L2269" s="9" t="s">
        <v>137</v>
      </c>
      <c r="M2269" s="9" t="str">
        <f>IF(L2269="","",VLOOKUP(L2269,Metadata!$J$2:$K$22,2,FALSE))</f>
        <v/>
      </c>
      <c r="N2269" s="9" t="s">
        <v>141</v>
      </c>
      <c r="O2269" s="9" t="s">
        <v>137</v>
      </c>
      <c r="P2269" s="9" t="s">
        <v>191</v>
      </c>
      <c r="Q2269" s="10" t="str">
        <f t="shared" si="1"/>
        <v>Remote Job (full or flexible)</v>
      </c>
      <c r="R2269" s="10">
        <v>5</v>
      </c>
      <c r="S2269" s="9" t="s">
        <v>183</v>
      </c>
      <c r="T2269" s="9" t="s">
        <v>137</v>
      </c>
      <c r="U2269" s="9" t="str">
        <f>IF(S2269&lt;&gt;"",S2269,IF(T2269&lt;&gt;"",VLOOKUP(T2269,Metadata!$S$2:$T$228,2,FALSE),""))</f>
        <v>Product Owner/Product Manager</v>
      </c>
      <c r="V2269" s="9" t="s">
        <v>276</v>
      </c>
      <c r="W2269" s="9" t="s">
        <v>137</v>
      </c>
      <c r="X2269" s="9" t="s">
        <v>145</v>
      </c>
      <c r="Y2269" s="9" t="s">
        <v>137</v>
      </c>
      <c r="Z2269" s="9" t="s">
        <v>146</v>
      </c>
      <c r="AA2269" s="9" t="s">
        <v>137</v>
      </c>
      <c r="AB2269" s="9" t="s">
        <v>253</v>
      </c>
      <c r="AC2269" s="9"/>
      <c r="AD2269" s="9" t="s">
        <v>148</v>
      </c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 t="s">
        <v>267</v>
      </c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 t="s">
        <v>219</v>
      </c>
      <c r="BR2269" s="9"/>
      <c r="BS2269" s="9"/>
      <c r="BT2269" s="9"/>
      <c r="BU2269" s="9"/>
      <c r="BV2269" s="9"/>
      <c r="BW2269" s="9"/>
      <c r="BX2269" s="9"/>
      <c r="BY2269" s="9"/>
      <c r="BZ2269" s="9"/>
      <c r="CA2269" s="10"/>
      <c r="CB2269" s="10" t="str">
        <f t="shared" si="5"/>
        <v/>
      </c>
      <c r="CC2269" s="10"/>
      <c r="CD2269" s="9" t="str">
        <f t="shared" si="2"/>
        <v/>
      </c>
      <c r="CE2269" s="9" t="s">
        <v>232</v>
      </c>
      <c r="CF2269" s="9" t="s">
        <v>254</v>
      </c>
      <c r="CG2269" s="9">
        <f>IF(CF2269="","",VLOOKUP(CF2269,Metadata!$D$2:$H$20,2,FALSE))</f>
        <v>37500</v>
      </c>
      <c r="CH2269" s="9">
        <f>IF(CF2269="","",VLOOKUP(CF2269,Metadata!$D$2:$H$20,4,FALSE))</f>
        <v>35000</v>
      </c>
      <c r="CI2269" s="9">
        <f>IF(CF2269="","",VLOOKUP(CF2269,Metadata!$D$2:$H$20,5,FALSE))</f>
        <v>40000</v>
      </c>
      <c r="CJ2269" s="9">
        <f t="shared" si="3"/>
        <v>37500</v>
      </c>
      <c r="CK2269" s="9" t="s">
        <v>189</v>
      </c>
      <c r="CL2269" s="10">
        <v>5</v>
      </c>
      <c r="CM2269" s="10">
        <v>4</v>
      </c>
      <c r="CN2269" s="10">
        <v>7</v>
      </c>
      <c r="CO2269" s="10">
        <v>6</v>
      </c>
      <c r="CP2269" s="10">
        <v>5</v>
      </c>
      <c r="CQ2269" s="10">
        <v>5</v>
      </c>
      <c r="CR2269" s="10">
        <v>6</v>
      </c>
      <c r="CS2269" s="10">
        <v>7</v>
      </c>
      <c r="CT2269" s="10">
        <v>6</v>
      </c>
      <c r="CU2269" s="10">
        <v>6</v>
      </c>
      <c r="CV2269" s="10">
        <v>6</v>
      </c>
      <c r="CW2269" s="10">
        <v>5</v>
      </c>
      <c r="CX2269" s="10">
        <v>7</v>
      </c>
      <c r="CY2269" s="10">
        <v>6</v>
      </c>
      <c r="CZ2269" s="10">
        <v>6</v>
      </c>
      <c r="DA2269" s="10">
        <v>7</v>
      </c>
      <c r="DB2269" s="10">
        <v>6</v>
      </c>
      <c r="DC2269" s="10">
        <v>7</v>
      </c>
      <c r="DD2269" s="10">
        <v>6</v>
      </c>
      <c r="DE2269" s="10">
        <v>7</v>
      </c>
      <c r="DF2269" s="10">
        <v>6</v>
      </c>
      <c r="DG2269" s="10">
        <v>6</v>
      </c>
      <c r="DH2269" s="10">
        <v>6</v>
      </c>
      <c r="DI2269" s="10">
        <v>6</v>
      </c>
      <c r="DJ2269" s="10">
        <v>2</v>
      </c>
      <c r="DK2269" s="10">
        <v>6</v>
      </c>
      <c r="DL2269" s="10">
        <v>7</v>
      </c>
      <c r="DM2269" s="9" t="s">
        <v>154</v>
      </c>
      <c r="DN2269" s="10">
        <v>1986</v>
      </c>
      <c r="DO2269" s="9">
        <f t="shared" si="8"/>
        <v>35</v>
      </c>
      <c r="DP2269" s="9" t="s">
        <v>155</v>
      </c>
      <c r="DQ2269" s="9" t="s">
        <v>202</v>
      </c>
      <c r="DR2269" s="9" t="s">
        <v>157</v>
      </c>
      <c r="DS2269" s="9" t="s">
        <v>137</v>
      </c>
      <c r="DT2269" s="9" t="s">
        <v>657</v>
      </c>
      <c r="DU2269" s="9" t="s">
        <v>158</v>
      </c>
      <c r="DV2269" s="9" t="str">
        <f>VLOOKUP(DU2269,Metadata!$B$2:$C$7,2,FALSE)</f>
        <v>6+ years</v>
      </c>
    </row>
    <row r="2270" spans="1:126">
      <c r="A2270" s="13">
        <v>2269</v>
      </c>
      <c r="B2270" s="9" t="s">
        <v>135</v>
      </c>
      <c r="C2270" s="9" t="str">
        <f>VLOOKUP(B2270,Metadata!$M$2:$N$6,2,FALSE)</f>
        <v>Permanent Employee</v>
      </c>
      <c r="D2270" s="9" t="s">
        <v>159</v>
      </c>
      <c r="E2270" s="9" t="s">
        <v>137</v>
      </c>
      <c r="F2270" s="9" t="s">
        <v>138</v>
      </c>
      <c r="G2270" s="9" t="s">
        <v>172</v>
      </c>
      <c r="H2270" s="9" t="str">
        <f>IF(G2270="","",VLOOKUP(G2270,Metadata!$J$2:$K$22,2,FALSE))</f>
        <v>Porto Metropolitan Area</v>
      </c>
      <c r="I2270" s="9" t="s">
        <v>138</v>
      </c>
      <c r="J2270" s="9" t="str">
        <f>IF(I2270="","",VLOOKUP(I2270,Metadata!$P$2:$Q$43,2,FALSE))</f>
        <v>Europe</v>
      </c>
      <c r="K2270" s="9" t="str">
        <f t="shared" si="0"/>
        <v>Portugal</v>
      </c>
      <c r="L2270" s="9" t="s">
        <v>172</v>
      </c>
      <c r="M2270" s="9" t="str">
        <f>IF(L2270="","",VLOOKUP(L2270,Metadata!$J$2:$K$22,2,FALSE))</f>
        <v>Porto Metropolitan Area</v>
      </c>
      <c r="N2270" s="9" t="s">
        <v>214</v>
      </c>
      <c r="O2270" s="9" t="s">
        <v>259</v>
      </c>
      <c r="P2270" s="9" t="s">
        <v>142</v>
      </c>
      <c r="Q2270" s="10" t="str">
        <f t="shared" si="1"/>
        <v>Full Office Job</v>
      </c>
      <c r="R2270" s="10">
        <v>5</v>
      </c>
      <c r="S2270" s="9" t="s">
        <v>183</v>
      </c>
      <c r="T2270" s="9" t="s">
        <v>137</v>
      </c>
      <c r="U2270" s="9" t="str">
        <f>IF(S2270&lt;&gt;"",S2270,IF(T2270&lt;&gt;"",VLOOKUP(T2270,Metadata!$S$2:$T$228,2,FALSE),""))</f>
        <v>Product Owner/Product Manager</v>
      </c>
      <c r="V2270" s="9" t="s">
        <v>144</v>
      </c>
      <c r="W2270" s="9" t="s">
        <v>137</v>
      </c>
      <c r="X2270" s="9" t="s">
        <v>145</v>
      </c>
      <c r="Y2270" s="9" t="s">
        <v>137</v>
      </c>
      <c r="Z2270" s="9" t="s">
        <v>218</v>
      </c>
      <c r="AA2270" s="9" t="s">
        <v>137</v>
      </c>
      <c r="AB2270" s="9" t="s">
        <v>137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 t="s">
        <v>150</v>
      </c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 t="s">
        <v>150</v>
      </c>
      <c r="BZ2270" s="9" t="s">
        <v>137</v>
      </c>
      <c r="CA2270" s="10"/>
      <c r="CB2270" s="10" t="str">
        <f t="shared" si="5"/>
        <v/>
      </c>
      <c r="CC2270" s="10"/>
      <c r="CD2270" s="9" t="str">
        <f t="shared" si="2"/>
        <v/>
      </c>
      <c r="CE2270" s="9" t="s">
        <v>232</v>
      </c>
      <c r="CF2270" s="9" t="s">
        <v>152</v>
      </c>
      <c r="CG2270" s="9">
        <f>IF(CF2270="","",VLOOKUP(CF2270,Metadata!$D$2:$H$20,2,FALSE))</f>
        <v>32500</v>
      </c>
      <c r="CH2270" s="9">
        <f>IF(CF2270="","",VLOOKUP(CF2270,Metadata!$D$2:$H$20,4,FALSE))</f>
        <v>30000</v>
      </c>
      <c r="CI2270" s="9">
        <f>IF(CF2270="","",VLOOKUP(CF2270,Metadata!$D$2:$H$20,5,FALSE))</f>
        <v>35000</v>
      </c>
      <c r="CJ2270" s="9">
        <f t="shared" si="3"/>
        <v>32500</v>
      </c>
      <c r="CK2270" s="9" t="s">
        <v>221</v>
      </c>
      <c r="CL2270" s="10">
        <v>5</v>
      </c>
      <c r="CM2270" s="10">
        <v>1</v>
      </c>
      <c r="CN2270" s="10">
        <v>7</v>
      </c>
      <c r="CO2270" s="10">
        <v>7</v>
      </c>
      <c r="CP2270" s="10">
        <v>7</v>
      </c>
      <c r="CQ2270" s="10">
        <v>7</v>
      </c>
      <c r="CR2270" s="10">
        <v>6</v>
      </c>
      <c r="CS2270" s="10">
        <v>7</v>
      </c>
      <c r="CT2270" s="10">
        <v>7</v>
      </c>
      <c r="CU2270" s="10">
        <v>5</v>
      </c>
      <c r="CV2270" s="10">
        <v>6</v>
      </c>
      <c r="CW2270" s="10">
        <v>6</v>
      </c>
      <c r="CX2270" s="10">
        <v>7</v>
      </c>
      <c r="CY2270" s="10">
        <v>6</v>
      </c>
      <c r="CZ2270" s="10">
        <v>6</v>
      </c>
      <c r="DA2270" s="10">
        <v>4</v>
      </c>
      <c r="DB2270" s="10">
        <v>6</v>
      </c>
      <c r="DC2270" s="10">
        <v>7</v>
      </c>
      <c r="DD2270" s="10">
        <v>4</v>
      </c>
      <c r="DE2270" s="10">
        <v>7</v>
      </c>
      <c r="DF2270" s="10">
        <v>7</v>
      </c>
      <c r="DG2270" s="10">
        <v>7</v>
      </c>
      <c r="DH2270" s="10">
        <v>7</v>
      </c>
      <c r="DI2270" s="10">
        <v>7</v>
      </c>
      <c r="DJ2270" s="10">
        <v>5</v>
      </c>
      <c r="DK2270" s="10">
        <v>7</v>
      </c>
      <c r="DL2270" s="10">
        <v>4</v>
      </c>
      <c r="DM2270" s="9" t="s">
        <v>154</v>
      </c>
      <c r="DN2270" s="10">
        <v>1983</v>
      </c>
      <c r="DO2270" s="9">
        <f t="shared" si="8"/>
        <v>38</v>
      </c>
      <c r="DP2270" s="9" t="s">
        <v>222</v>
      </c>
      <c r="DQ2270" s="9" t="s">
        <v>156</v>
      </c>
      <c r="DR2270" s="9" t="s">
        <v>157</v>
      </c>
      <c r="DS2270" s="9" t="s">
        <v>137</v>
      </c>
      <c r="DT2270" s="9" t="s">
        <v>657</v>
      </c>
      <c r="DU2270" s="9" t="s">
        <v>158</v>
      </c>
      <c r="DV2270" s="9" t="str">
        <f>VLOOKUP(DU2270,Metadata!$B$2:$C$7,2,FALSE)</f>
        <v>6+ years</v>
      </c>
    </row>
    <row r="2271" spans="1:126">
      <c r="A2271" s="13">
        <v>2270</v>
      </c>
      <c r="B2271" s="9" t="s">
        <v>135</v>
      </c>
      <c r="C2271" s="9" t="str">
        <f>VLOOKUP(B2271,Metadata!$M$2:$N$6,2,FALSE)</f>
        <v>Permanent Employee</v>
      </c>
      <c r="D2271" s="9" t="s">
        <v>136</v>
      </c>
      <c r="E2271" s="9" t="s">
        <v>137</v>
      </c>
      <c r="F2271" s="9" t="s">
        <v>138</v>
      </c>
      <c r="G2271" s="9" t="s">
        <v>172</v>
      </c>
      <c r="H2271" s="9" t="str">
        <f>IF(G2271="","",VLOOKUP(G2271,Metadata!$J$2:$K$22,2,FALSE))</f>
        <v>Porto Metropolitan Area</v>
      </c>
      <c r="I2271" s="9" t="s">
        <v>138</v>
      </c>
      <c r="J2271" s="9" t="str">
        <f>IF(I2271="","",VLOOKUP(I2271,Metadata!$P$2:$Q$43,2,FALSE))</f>
        <v>Europe</v>
      </c>
      <c r="K2271" s="9" t="str">
        <f t="shared" si="0"/>
        <v>Portugal</v>
      </c>
      <c r="L2271" s="9" t="s">
        <v>172</v>
      </c>
      <c r="M2271" s="9" t="str">
        <f>IF(L2271="","",VLOOKUP(L2271,Metadata!$J$2:$K$22,2,FALSE))</f>
        <v>Porto Metropolitan Area</v>
      </c>
      <c r="N2271" s="9" t="s">
        <v>141</v>
      </c>
      <c r="O2271" s="9" t="s">
        <v>137</v>
      </c>
      <c r="P2271" s="9" t="s">
        <v>142</v>
      </c>
      <c r="Q2271" s="10" t="str">
        <f t="shared" si="1"/>
        <v>Full Office Job</v>
      </c>
      <c r="R2271" s="10">
        <v>5</v>
      </c>
      <c r="S2271" s="9" t="s">
        <v>319</v>
      </c>
      <c r="T2271" s="9" t="s">
        <v>137</v>
      </c>
      <c r="U2271" s="9" t="str">
        <f>IF(S2271&lt;&gt;"",S2271,IF(T2271&lt;&gt;"",VLOOKUP(T2271,Metadata!$S$2:$T$228,2,FALSE),""))</f>
        <v>CTO</v>
      </c>
      <c r="V2271" s="9" t="s">
        <v>261</v>
      </c>
      <c r="W2271" s="9" t="s">
        <v>137</v>
      </c>
      <c r="X2271" s="9" t="s">
        <v>163</v>
      </c>
      <c r="Y2271" s="9" t="s">
        <v>137</v>
      </c>
      <c r="Z2271" s="9" t="s">
        <v>262</v>
      </c>
      <c r="AA2271" s="9" t="s">
        <v>165</v>
      </c>
      <c r="AB2271" s="9" t="s">
        <v>137</v>
      </c>
      <c r="AC2271" s="9" t="s">
        <v>147</v>
      </c>
      <c r="AD2271" s="9" t="s">
        <v>148</v>
      </c>
      <c r="AE2271" s="9" t="s">
        <v>194</v>
      </c>
      <c r="AF2271" s="9"/>
      <c r="AG2271" s="9"/>
      <c r="AH2271" s="9"/>
      <c r="AI2271" s="9"/>
      <c r="AJ2271" s="9" t="s">
        <v>185</v>
      </c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 t="s">
        <v>178</v>
      </c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198</v>
      </c>
      <c r="BL2271" s="9"/>
      <c r="BM2271" s="9"/>
      <c r="BN2271" s="9" t="s">
        <v>186</v>
      </c>
      <c r="BO2271" s="9"/>
      <c r="BP2271" s="9"/>
      <c r="BQ2271" s="9" t="s">
        <v>219</v>
      </c>
      <c r="BR2271" s="9"/>
      <c r="BS2271" s="9" t="s">
        <v>200</v>
      </c>
      <c r="BT2271" s="9"/>
      <c r="BU2271" s="9"/>
      <c r="BV2271" s="9"/>
      <c r="BW2271" s="9"/>
      <c r="BX2271" s="9"/>
      <c r="BY2271" s="9"/>
      <c r="BZ2271" s="9"/>
      <c r="CA2271" s="10"/>
      <c r="CB2271" s="10" t="str">
        <f t="shared" si="5"/>
        <v/>
      </c>
      <c r="CC2271" s="10"/>
      <c r="CD2271" s="9" t="str">
        <f t="shared" si="2"/>
        <v/>
      </c>
      <c r="CE2271" s="9" t="s">
        <v>151</v>
      </c>
      <c r="CF2271" s="9" t="s">
        <v>236</v>
      </c>
      <c r="CG2271" s="9">
        <f>IF(CF2271="","",VLOOKUP(CF2271,Metadata!$D$2:$H$20,2,FALSE))</f>
        <v>47500</v>
      </c>
      <c r="CH2271" s="9">
        <f>IF(CF2271="","",VLOOKUP(CF2271,Metadata!$D$2:$H$20,4,FALSE))</f>
        <v>45000</v>
      </c>
      <c r="CI2271" s="9">
        <f>IF(CF2271="","",VLOOKUP(CF2271,Metadata!$D$2:$H$20,5,FALSE))</f>
        <v>50000</v>
      </c>
      <c r="CJ2271" s="9">
        <f t="shared" si="3"/>
        <v>47500</v>
      </c>
      <c r="CK2271" s="9" t="s">
        <v>221</v>
      </c>
      <c r="CL2271" s="10">
        <v>2</v>
      </c>
      <c r="CM2271" s="10">
        <v>5</v>
      </c>
      <c r="CN2271" s="10">
        <v>5</v>
      </c>
      <c r="CO2271" s="10">
        <v>5</v>
      </c>
      <c r="CP2271" s="10">
        <v>5</v>
      </c>
      <c r="CQ2271" s="10">
        <v>6</v>
      </c>
      <c r="CR2271" s="10">
        <v>5</v>
      </c>
      <c r="CS2271" s="10">
        <v>3</v>
      </c>
      <c r="CT2271" s="10">
        <v>6</v>
      </c>
      <c r="CU2271" s="10">
        <v>6</v>
      </c>
      <c r="CV2271" s="10">
        <v>4</v>
      </c>
      <c r="CW2271" s="10">
        <v>4</v>
      </c>
      <c r="CX2271" s="10">
        <v>6</v>
      </c>
      <c r="CY2271" s="10">
        <v>5</v>
      </c>
      <c r="CZ2271" s="10">
        <v>5</v>
      </c>
      <c r="DA2271" s="10">
        <v>5</v>
      </c>
      <c r="DB2271" s="10">
        <v>2</v>
      </c>
      <c r="DC2271" s="10">
        <v>5</v>
      </c>
      <c r="DD2271" s="10">
        <v>2</v>
      </c>
      <c r="DE2271" s="10">
        <v>6</v>
      </c>
      <c r="DF2271" s="10">
        <v>4</v>
      </c>
      <c r="DG2271" s="10">
        <v>3</v>
      </c>
      <c r="DH2271" s="10">
        <v>2</v>
      </c>
      <c r="DI2271" s="10">
        <v>5</v>
      </c>
      <c r="DJ2271" s="10">
        <v>5</v>
      </c>
      <c r="DK2271" s="10">
        <v>2</v>
      </c>
      <c r="DL2271" s="10">
        <v>2</v>
      </c>
      <c r="DM2271" s="9" t="s">
        <v>154</v>
      </c>
      <c r="DN2271" s="10">
        <v>1989</v>
      </c>
      <c r="DO2271" s="9">
        <f t="shared" si="8"/>
        <v>32</v>
      </c>
      <c r="DP2271" s="9" t="s">
        <v>155</v>
      </c>
      <c r="DQ2271" s="9" t="s">
        <v>156</v>
      </c>
      <c r="DR2271" s="9" t="s">
        <v>157</v>
      </c>
      <c r="DS2271" s="9" t="s">
        <v>137</v>
      </c>
      <c r="DT2271" s="9" t="s">
        <v>657</v>
      </c>
      <c r="DU2271" s="9" t="s">
        <v>158</v>
      </c>
      <c r="DV2271" s="9" t="str">
        <f>VLOOKUP(DU2271,Metadata!$B$2:$C$7,2,FALSE)</f>
        <v>6+ years</v>
      </c>
    </row>
    <row r="2272" spans="1:126">
      <c r="A2272" s="13">
        <v>2271</v>
      </c>
      <c r="B2272" s="9" t="s">
        <v>135</v>
      </c>
      <c r="C2272" s="9" t="str">
        <f>VLOOKUP(B2272,Metadata!$M$2:$N$6,2,FALSE)</f>
        <v>Permanent Employee</v>
      </c>
      <c r="D2272" s="9" t="s">
        <v>159</v>
      </c>
      <c r="E2272" s="9" t="s">
        <v>137</v>
      </c>
      <c r="F2272" s="9" t="s">
        <v>138</v>
      </c>
      <c r="G2272" s="9" t="s">
        <v>160</v>
      </c>
      <c r="H2272" s="9" t="str">
        <f>IF(G2272="","",VLOOKUP(G2272,Metadata!$J$2:$K$22,2,FALSE))</f>
        <v>Centre</v>
      </c>
      <c r="I2272" s="9" t="s">
        <v>320</v>
      </c>
      <c r="J2272" s="9" t="str">
        <f>IF(I2272="","",VLOOKUP(I2272,Metadata!$P$2:$Q$43,2,FALSE))</f>
        <v>Europe</v>
      </c>
      <c r="K2272" s="9" t="str">
        <f t="shared" si="0"/>
        <v>International</v>
      </c>
      <c r="L2272" s="9" t="s">
        <v>137</v>
      </c>
      <c r="M2272" s="9" t="str">
        <f>IF(L2272="","",VLOOKUP(L2272,Metadata!$J$2:$K$22,2,FALSE))</f>
        <v/>
      </c>
      <c r="N2272" s="9" t="s">
        <v>141</v>
      </c>
      <c r="O2272" s="9" t="s">
        <v>137</v>
      </c>
      <c r="P2272" s="9" t="s">
        <v>191</v>
      </c>
      <c r="Q2272" s="10" t="str">
        <f t="shared" si="1"/>
        <v>Remote Job (full or flexible)</v>
      </c>
      <c r="R2272" s="10">
        <v>6</v>
      </c>
      <c r="S2272" s="9" t="s">
        <v>336</v>
      </c>
      <c r="T2272" s="9" t="s">
        <v>137</v>
      </c>
      <c r="U2272" s="9" t="str">
        <f>IF(S2272&lt;&gt;"",S2272,IF(T2272&lt;&gt;"",VLOOKUP(T2272,Metadata!$S$2:$T$228,2,FALSE),""))</f>
        <v>Scrum Master</v>
      </c>
      <c r="V2272" s="9" t="s">
        <v>256</v>
      </c>
      <c r="W2272" s="9" t="s">
        <v>137</v>
      </c>
      <c r="X2272" s="9" t="s">
        <v>163</v>
      </c>
      <c r="Y2272" s="9" t="s">
        <v>137</v>
      </c>
      <c r="Z2272" s="9" t="s">
        <v>262</v>
      </c>
      <c r="AA2272" s="9" t="s">
        <v>165</v>
      </c>
      <c r="AB2272" s="9" t="s">
        <v>137</v>
      </c>
      <c r="AC2272" s="9" t="s">
        <v>147</v>
      </c>
      <c r="AD2272" s="9"/>
      <c r="AE2272" s="9" t="s">
        <v>194</v>
      </c>
      <c r="AF2272" s="9"/>
      <c r="AG2272" s="9"/>
      <c r="AH2272" s="9"/>
      <c r="AI2272" s="9"/>
      <c r="AJ2272" s="9" t="s">
        <v>185</v>
      </c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 t="s">
        <v>167</v>
      </c>
      <c r="BK2272" s="9" t="s">
        <v>198</v>
      </c>
      <c r="BL2272" s="9" t="s">
        <v>199</v>
      </c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10"/>
      <c r="CB2272" s="10" t="str">
        <f t="shared" si="5"/>
        <v/>
      </c>
      <c r="CC2272" s="10"/>
      <c r="CD2272" s="9" t="str">
        <f t="shared" si="2"/>
        <v/>
      </c>
      <c r="CE2272" s="9" t="s">
        <v>151</v>
      </c>
      <c r="CF2272" s="9" t="s">
        <v>293</v>
      </c>
      <c r="CG2272" s="9">
        <f>IF(CF2272="","",VLOOKUP(CF2272,Metadata!$D$2:$H$20,2,FALSE))</f>
        <v>52500</v>
      </c>
      <c r="CH2272" s="9">
        <f>IF(CF2272="","",VLOOKUP(CF2272,Metadata!$D$2:$H$20,4,FALSE))</f>
        <v>50000</v>
      </c>
      <c r="CI2272" s="9">
        <f>IF(CF2272="","",VLOOKUP(CF2272,Metadata!$D$2:$H$20,5,FALSE))</f>
        <v>55000</v>
      </c>
      <c r="CJ2272" s="9">
        <f t="shared" si="3"/>
        <v>52500</v>
      </c>
      <c r="CK2272" s="9" t="s">
        <v>201</v>
      </c>
      <c r="CL2272" s="10">
        <v>4</v>
      </c>
      <c r="CM2272" s="10">
        <v>4</v>
      </c>
      <c r="CN2272" s="10">
        <v>7</v>
      </c>
      <c r="CO2272" s="10">
        <v>7</v>
      </c>
      <c r="CP2272" s="10">
        <v>6</v>
      </c>
      <c r="CQ2272" s="10">
        <v>7</v>
      </c>
      <c r="CR2272" s="10">
        <v>5</v>
      </c>
      <c r="CS2272" s="10">
        <v>5</v>
      </c>
      <c r="CT2272" s="10">
        <v>6</v>
      </c>
      <c r="CU2272" s="10">
        <v>6</v>
      </c>
      <c r="CV2272" s="10">
        <v>6</v>
      </c>
      <c r="CW2272" s="10">
        <v>5</v>
      </c>
      <c r="CX2272" s="10">
        <v>6</v>
      </c>
      <c r="CY2272" s="10">
        <v>6</v>
      </c>
      <c r="CZ2272" s="10">
        <v>6</v>
      </c>
      <c r="DA2272" s="10">
        <v>5</v>
      </c>
      <c r="DB2272" s="10">
        <v>4</v>
      </c>
      <c r="DC2272" s="10">
        <v>7</v>
      </c>
      <c r="DD2272" s="10">
        <v>7</v>
      </c>
      <c r="DE2272" s="10">
        <v>7</v>
      </c>
      <c r="DF2272" s="10">
        <v>7</v>
      </c>
      <c r="DG2272" s="10">
        <v>7</v>
      </c>
      <c r="DH2272" s="10">
        <v>4</v>
      </c>
      <c r="DI2272" s="10">
        <v>7</v>
      </c>
      <c r="DJ2272" s="10">
        <v>5</v>
      </c>
      <c r="DK2272" s="10">
        <v>5</v>
      </c>
      <c r="DL2272" s="10">
        <v>5</v>
      </c>
      <c r="DM2272" s="9" t="s">
        <v>154</v>
      </c>
      <c r="DN2272" s="10">
        <v>1983</v>
      </c>
      <c r="DO2272" s="9">
        <f t="shared" si="8"/>
        <v>38</v>
      </c>
      <c r="DP2272" s="9" t="s">
        <v>155</v>
      </c>
      <c r="DQ2272" s="9" t="s">
        <v>202</v>
      </c>
      <c r="DR2272" s="9" t="s">
        <v>157</v>
      </c>
      <c r="DS2272" s="9" t="s">
        <v>137</v>
      </c>
      <c r="DT2272" s="9" t="s">
        <v>657</v>
      </c>
      <c r="DU2272" s="9" t="s">
        <v>158</v>
      </c>
      <c r="DV2272" s="9" t="str">
        <f>VLOOKUP(DU2272,Metadata!$B$2:$C$7,2,FALSE)</f>
        <v>6+ years</v>
      </c>
    </row>
    <row r="2273" spans="1:126">
      <c r="A2273" s="13">
        <v>2272</v>
      </c>
      <c r="B2273" s="9" t="s">
        <v>135</v>
      </c>
      <c r="C2273" s="9" t="str">
        <f>VLOOKUP(B2273,Metadata!$M$2:$N$6,2,FALSE)</f>
        <v>Permanent Employee</v>
      </c>
      <c r="D2273" s="9" t="s">
        <v>159</v>
      </c>
      <c r="E2273" s="9" t="s">
        <v>137</v>
      </c>
      <c r="F2273" s="9" t="s">
        <v>138</v>
      </c>
      <c r="G2273" s="9" t="s">
        <v>140</v>
      </c>
      <c r="H2273" s="9" t="str">
        <f>IF(G2273="","",VLOOKUP(G2273,Metadata!$J$2:$K$22,2,FALSE))</f>
        <v>Lisbon Metropolitan Area</v>
      </c>
      <c r="I2273" s="9" t="s">
        <v>138</v>
      </c>
      <c r="J2273" s="9" t="str">
        <f>IF(I2273="","",VLOOKUP(I2273,Metadata!$P$2:$Q$43,2,FALSE))</f>
        <v>Europe</v>
      </c>
      <c r="K2273" s="9" t="str">
        <f t="shared" si="0"/>
        <v>Portugal</v>
      </c>
      <c r="L2273" s="9" t="s">
        <v>140</v>
      </c>
      <c r="M2273" s="9" t="str">
        <f>IF(L2273="","",VLOOKUP(L2273,Metadata!$J$2:$K$22,2,FALSE))</f>
        <v>Lisbon Metropolitan Area</v>
      </c>
      <c r="N2273" s="9" t="s">
        <v>214</v>
      </c>
      <c r="O2273" s="9" t="s">
        <v>278</v>
      </c>
      <c r="P2273" s="9" t="s">
        <v>142</v>
      </c>
      <c r="Q2273" s="10" t="str">
        <f t="shared" si="1"/>
        <v>Full Office Job</v>
      </c>
      <c r="R2273" s="10">
        <v>3</v>
      </c>
      <c r="S2273" s="9" t="s">
        <v>229</v>
      </c>
      <c r="T2273" s="9" t="s">
        <v>137</v>
      </c>
      <c r="U2273" s="9" t="str">
        <f>IF(S2273&lt;&gt;"",S2273,IF(T2273&lt;&gt;"",VLOOKUP(T2273,Metadata!$S$2:$T$228,2,FALSE),""))</f>
        <v>Project Manager</v>
      </c>
      <c r="V2273" s="9" t="s">
        <v>234</v>
      </c>
      <c r="W2273" s="9" t="s">
        <v>137</v>
      </c>
      <c r="X2273" s="9" t="s">
        <v>145</v>
      </c>
      <c r="Y2273" s="9" t="s">
        <v>137</v>
      </c>
      <c r="Z2273" s="9" t="s">
        <v>224</v>
      </c>
      <c r="AA2273" s="9" t="s">
        <v>137</v>
      </c>
      <c r="AB2273" s="9" t="s">
        <v>137</v>
      </c>
      <c r="AC2273" s="9" t="s">
        <v>147</v>
      </c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 t="s">
        <v>367</v>
      </c>
      <c r="BG2273" s="9"/>
      <c r="BH2273" s="9"/>
      <c r="BI2273" s="9"/>
      <c r="BJ2273" s="9"/>
      <c r="BK2273" s="9" t="s">
        <v>198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10"/>
      <c r="CB2273" s="10" t="str">
        <f t="shared" si="5"/>
        <v/>
      </c>
      <c r="CC2273" s="10"/>
      <c r="CD2273" s="9" t="str">
        <f t="shared" si="2"/>
        <v/>
      </c>
      <c r="CE2273" s="9" t="s">
        <v>151</v>
      </c>
      <c r="CF2273" s="9" t="s">
        <v>220</v>
      </c>
      <c r="CG2273" s="9">
        <f>IF(CF2273="","",VLOOKUP(CF2273,Metadata!$D$2:$H$20,2,FALSE))</f>
        <v>27500</v>
      </c>
      <c r="CH2273" s="9">
        <f>IF(CF2273="","",VLOOKUP(CF2273,Metadata!$D$2:$H$20,4,FALSE))</f>
        <v>25000</v>
      </c>
      <c r="CI2273" s="9">
        <f>IF(CF2273="","",VLOOKUP(CF2273,Metadata!$D$2:$H$20,5,FALSE))</f>
        <v>30000</v>
      </c>
      <c r="CJ2273" s="9">
        <f t="shared" si="3"/>
        <v>27500</v>
      </c>
      <c r="CK2273" s="9" t="s">
        <v>153</v>
      </c>
      <c r="CL2273" s="10">
        <v>3</v>
      </c>
      <c r="CM2273" s="10">
        <v>3</v>
      </c>
      <c r="CN2273" s="10">
        <v>6</v>
      </c>
      <c r="CO2273" s="10">
        <v>5</v>
      </c>
      <c r="CP2273" s="10">
        <v>7</v>
      </c>
      <c r="CQ2273" s="10">
        <v>6</v>
      </c>
      <c r="CR2273" s="10">
        <v>3</v>
      </c>
      <c r="CS2273" s="10">
        <v>6</v>
      </c>
      <c r="CT2273" s="10">
        <v>5</v>
      </c>
      <c r="CU2273" s="10">
        <v>5</v>
      </c>
      <c r="CV2273" s="10">
        <v>5</v>
      </c>
      <c r="CW2273" s="10">
        <v>5</v>
      </c>
      <c r="CX2273" s="10">
        <v>6</v>
      </c>
      <c r="CY2273" s="10">
        <v>5</v>
      </c>
      <c r="CZ2273" s="10">
        <v>5</v>
      </c>
      <c r="DA2273" s="10">
        <v>5</v>
      </c>
      <c r="DB2273" s="10">
        <v>3</v>
      </c>
      <c r="DC2273" s="10">
        <v>7</v>
      </c>
      <c r="DD2273" s="10">
        <v>5</v>
      </c>
      <c r="DE2273" s="10">
        <v>6</v>
      </c>
      <c r="DF2273" s="10">
        <v>7</v>
      </c>
      <c r="DG2273" s="10">
        <v>6</v>
      </c>
      <c r="DH2273" s="10">
        <v>3</v>
      </c>
      <c r="DI2273" s="10">
        <v>6</v>
      </c>
      <c r="DJ2273" s="10">
        <v>4</v>
      </c>
      <c r="DK2273" s="10">
        <v>6</v>
      </c>
      <c r="DL2273" s="10">
        <v>5</v>
      </c>
      <c r="DM2273" s="9" t="s">
        <v>154</v>
      </c>
      <c r="DN2273" s="10">
        <v>1974</v>
      </c>
      <c r="DO2273" s="9">
        <f t="shared" si="8"/>
        <v>47</v>
      </c>
      <c r="DP2273" s="9" t="s">
        <v>155</v>
      </c>
      <c r="DQ2273" s="9" t="s">
        <v>227</v>
      </c>
      <c r="DR2273" s="9" t="s">
        <v>170</v>
      </c>
      <c r="DS2273" s="9" t="s">
        <v>137</v>
      </c>
      <c r="DT2273" s="9" t="s">
        <v>657</v>
      </c>
      <c r="DU2273" s="9" t="s">
        <v>158</v>
      </c>
      <c r="DV2273" s="9" t="str">
        <f>VLOOKUP(DU2273,Metadata!$B$2:$C$7,2,FALSE)</f>
        <v>6+ years</v>
      </c>
    </row>
    <row r="2274" spans="1:126">
      <c r="A2274" s="13">
        <v>2273</v>
      </c>
      <c r="B2274" s="9" t="s">
        <v>135</v>
      </c>
      <c r="C2274" s="9" t="str">
        <f>VLOOKUP(B2274,Metadata!$M$2:$N$6,2,FALSE)</f>
        <v>Permanent Employee</v>
      </c>
      <c r="D2274" s="9" t="s">
        <v>159</v>
      </c>
      <c r="E2274" s="9" t="s">
        <v>137</v>
      </c>
      <c r="F2274" s="9" t="s">
        <v>138</v>
      </c>
      <c r="G2274" s="9" t="s">
        <v>172</v>
      </c>
      <c r="H2274" s="9" t="str">
        <f>IF(G2274="","",VLOOKUP(G2274,Metadata!$J$2:$K$22,2,FALSE))</f>
        <v>Porto Metropolitan Area</v>
      </c>
      <c r="I2274" s="9" t="s">
        <v>138</v>
      </c>
      <c r="J2274" s="9" t="str">
        <f>IF(I2274="","",VLOOKUP(I2274,Metadata!$P$2:$Q$43,2,FALSE))</f>
        <v>Europe</v>
      </c>
      <c r="K2274" s="9" t="str">
        <f t="shared" si="0"/>
        <v>Portugal</v>
      </c>
      <c r="L2274" s="9" t="s">
        <v>172</v>
      </c>
      <c r="M2274" s="9" t="str">
        <f>IF(L2274="","",VLOOKUP(L2274,Metadata!$J$2:$K$22,2,FALSE))</f>
        <v>Porto Metropolitan Area</v>
      </c>
      <c r="N2274" s="9" t="s">
        <v>214</v>
      </c>
      <c r="O2274" s="9" t="s">
        <v>136</v>
      </c>
      <c r="P2274" s="9" t="s">
        <v>142</v>
      </c>
      <c r="Q2274" s="10" t="str">
        <f t="shared" si="1"/>
        <v>Full Office Job</v>
      </c>
      <c r="R2274" s="10">
        <v>7</v>
      </c>
      <c r="S2274" s="9" t="s">
        <v>290</v>
      </c>
      <c r="T2274" s="9" t="s">
        <v>137</v>
      </c>
      <c r="U2274" s="9" t="str">
        <f>IF(S2274&lt;&gt;"",S2274,IF(T2274&lt;&gt;"",VLOOKUP(T2274,Metadata!$S$2:$T$228,2,FALSE),""))</f>
        <v>Quality Assurance/Testing</v>
      </c>
      <c r="V2274" s="9" t="s">
        <v>144</v>
      </c>
      <c r="W2274" s="9" t="s">
        <v>137</v>
      </c>
      <c r="X2274" s="9" t="s">
        <v>208</v>
      </c>
      <c r="Y2274" s="9" t="s">
        <v>137</v>
      </c>
      <c r="Z2274" s="9" t="s">
        <v>224</v>
      </c>
      <c r="AA2274" s="9" t="s">
        <v>137</v>
      </c>
      <c r="AB2274" s="9" t="s">
        <v>137</v>
      </c>
      <c r="AC2274" s="9"/>
      <c r="AD2274" s="9"/>
      <c r="AE2274" s="9" t="s">
        <v>194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 t="s">
        <v>150</v>
      </c>
      <c r="BZ2274" s="9" t="s">
        <v>137</v>
      </c>
      <c r="CA2274" s="10"/>
      <c r="CB2274" s="10" t="str">
        <f t="shared" si="5"/>
        <v/>
      </c>
      <c r="CC2274" s="10"/>
      <c r="CD2274" s="9" t="str">
        <f t="shared" si="2"/>
        <v/>
      </c>
      <c r="CE2274" s="9" t="s">
        <v>168</v>
      </c>
      <c r="CF2274" s="9" t="s">
        <v>169</v>
      </c>
      <c r="CG2274" s="9">
        <f>IF(CF2274="","",VLOOKUP(CF2274,Metadata!$D$2:$H$20,2,FALSE))</f>
        <v>12500</v>
      </c>
      <c r="CH2274" s="9">
        <f>IF(CF2274="","",VLOOKUP(CF2274,Metadata!$D$2:$H$20,4,FALSE))</f>
        <v>0</v>
      </c>
      <c r="CI2274" s="9">
        <f>IF(CF2274="","",VLOOKUP(CF2274,Metadata!$D$2:$H$20,5,FALSE))</f>
        <v>15000</v>
      </c>
      <c r="CJ2274" s="9">
        <f t="shared" si="3"/>
        <v>12500</v>
      </c>
      <c r="CK2274" s="9" t="s">
        <v>189</v>
      </c>
      <c r="CL2274" s="10">
        <v>5</v>
      </c>
      <c r="CM2274" s="10">
        <v>2</v>
      </c>
      <c r="CN2274" s="10">
        <v>7</v>
      </c>
      <c r="CO2274" s="10">
        <v>5</v>
      </c>
      <c r="CP2274" s="10">
        <v>5</v>
      </c>
      <c r="CQ2274" s="10">
        <v>6</v>
      </c>
      <c r="CR2274" s="10">
        <v>7</v>
      </c>
      <c r="CS2274" s="10">
        <v>7</v>
      </c>
      <c r="CT2274" s="10">
        <v>7</v>
      </c>
      <c r="CU2274" s="10">
        <v>6</v>
      </c>
      <c r="CV2274" s="10">
        <v>3</v>
      </c>
      <c r="CW2274" s="10">
        <v>4</v>
      </c>
      <c r="CX2274" s="10">
        <v>5</v>
      </c>
      <c r="CY2274" s="10">
        <v>5</v>
      </c>
      <c r="CZ2274" s="10">
        <v>7</v>
      </c>
      <c r="DA2274" s="10">
        <v>5</v>
      </c>
      <c r="DB2274" s="10">
        <v>7</v>
      </c>
      <c r="DC2274" s="10">
        <v>7</v>
      </c>
      <c r="DD2274" s="10">
        <v>5</v>
      </c>
      <c r="DE2274" s="10">
        <v>7</v>
      </c>
      <c r="DF2274" s="10">
        <v>5</v>
      </c>
      <c r="DG2274" s="10">
        <v>7</v>
      </c>
      <c r="DH2274" s="10">
        <v>4</v>
      </c>
      <c r="DI2274" s="10">
        <v>4</v>
      </c>
      <c r="DJ2274" s="10">
        <v>2</v>
      </c>
      <c r="DK2274" s="10">
        <v>4</v>
      </c>
      <c r="DL2274" s="10">
        <v>4</v>
      </c>
      <c r="DM2274" s="9" t="s">
        <v>154</v>
      </c>
      <c r="DN2274" s="10">
        <v>1996</v>
      </c>
      <c r="DO2274" s="9">
        <f t="shared" si="8"/>
        <v>25</v>
      </c>
      <c r="DP2274" s="9" t="s">
        <v>155</v>
      </c>
      <c r="DQ2274" s="9" t="s">
        <v>156</v>
      </c>
      <c r="DR2274" s="9" t="s">
        <v>157</v>
      </c>
      <c r="DS2274" s="9" t="s">
        <v>137</v>
      </c>
      <c r="DT2274" s="9" t="s">
        <v>657</v>
      </c>
      <c r="DU2274" s="9" t="s">
        <v>168</v>
      </c>
      <c r="DV2274" s="9" t="str">
        <f>VLOOKUP(DU2274,Metadata!$B$2:$C$7,2,FALSE)</f>
        <v>0 - 3 years</v>
      </c>
    </row>
    <row r="2275" spans="1:126">
      <c r="A2275" s="13">
        <v>2274</v>
      </c>
      <c r="B2275" s="9" t="s">
        <v>135</v>
      </c>
      <c r="C2275" s="9" t="str">
        <f>VLOOKUP(B2275,Metadata!$M$2:$N$6,2,FALSE)</f>
        <v>Permanent Employee</v>
      </c>
      <c r="D2275" s="9" t="s">
        <v>136</v>
      </c>
      <c r="E2275" s="9" t="s">
        <v>137</v>
      </c>
      <c r="F2275" s="9" t="s">
        <v>138</v>
      </c>
      <c r="G2275" s="9" t="s">
        <v>283</v>
      </c>
      <c r="H2275" s="9" t="str">
        <f>IF(G2275="","",VLOOKUP(G2275,Metadata!$J$2:$K$22,2,FALSE))</f>
        <v>Lisbon Metropolitan Area</v>
      </c>
      <c r="I2275" s="9" t="s">
        <v>138</v>
      </c>
      <c r="J2275" s="9" t="str">
        <f>IF(I2275="","",VLOOKUP(I2275,Metadata!$P$2:$Q$43,2,FALSE))</f>
        <v>Europe</v>
      </c>
      <c r="K2275" s="9" t="str">
        <f t="shared" si="0"/>
        <v>Portugal</v>
      </c>
      <c r="L2275" s="9" t="s">
        <v>140</v>
      </c>
      <c r="M2275" s="9" t="str">
        <f>IF(L2275="","",VLOOKUP(L2275,Metadata!$J$2:$K$22,2,FALSE))</f>
        <v>Lisbon Metropolitan Area</v>
      </c>
      <c r="N2275" s="9" t="s">
        <v>141</v>
      </c>
      <c r="O2275" s="9" t="s">
        <v>137</v>
      </c>
      <c r="P2275" s="9" t="s">
        <v>191</v>
      </c>
      <c r="Q2275" s="10" t="str">
        <f t="shared" si="1"/>
        <v>Remote Job (full or flexible)</v>
      </c>
      <c r="R2275" s="10">
        <v>5</v>
      </c>
      <c r="S2275" s="9" t="s">
        <v>161</v>
      </c>
      <c r="T2275" s="9" t="s">
        <v>137</v>
      </c>
      <c r="U2275" s="9" t="str">
        <f>IF(S2275&lt;&gt;"",S2275,IF(T2275&lt;&gt;"",VLOOKUP(T2275,Metadata!$S$2:$T$228,2,FALSE),""))</f>
        <v>Full-Stack Developer</v>
      </c>
      <c r="V2275" s="9" t="s">
        <v>274</v>
      </c>
      <c r="W2275" s="9" t="s">
        <v>137</v>
      </c>
      <c r="X2275" s="9" t="s">
        <v>208</v>
      </c>
      <c r="Y2275" s="9" t="s">
        <v>137</v>
      </c>
      <c r="Z2275" s="9" t="s">
        <v>164</v>
      </c>
      <c r="AA2275" s="9" t="s">
        <v>165</v>
      </c>
      <c r="AB2275" s="9" t="s">
        <v>137</v>
      </c>
      <c r="AC2275" s="9" t="s">
        <v>147</v>
      </c>
      <c r="AD2275" s="9"/>
      <c r="AE2275" s="9"/>
      <c r="AF2275" s="9"/>
      <c r="AG2275" s="9"/>
      <c r="AH2275" s="9"/>
      <c r="AI2275" s="9"/>
      <c r="AJ2275" s="9" t="s">
        <v>185</v>
      </c>
      <c r="AK2275" s="9"/>
      <c r="AL2275" s="9"/>
      <c r="AM2275" s="9" t="s">
        <v>314</v>
      </c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 t="s">
        <v>178</v>
      </c>
      <c r="BB2275" s="9"/>
      <c r="BC2275" s="9"/>
      <c r="BD2275" s="9"/>
      <c r="BE2275" s="9"/>
      <c r="BF2275" s="9"/>
      <c r="BG2275" s="9" t="s">
        <v>197</v>
      </c>
      <c r="BH2275" s="9"/>
      <c r="BI2275" s="9"/>
      <c r="BJ2275" s="9"/>
      <c r="BK2275" s="9" t="s">
        <v>198</v>
      </c>
      <c r="BL2275" s="9"/>
      <c r="BM2275" s="9"/>
      <c r="BN2275" s="9" t="s">
        <v>186</v>
      </c>
      <c r="BO2275" s="9"/>
      <c r="BP2275" s="9"/>
      <c r="BQ2275" s="9"/>
      <c r="BR2275" s="9"/>
      <c r="BS2275" s="9" t="s">
        <v>200</v>
      </c>
      <c r="BT2275" s="9"/>
      <c r="BU2275" s="9"/>
      <c r="BV2275" s="9"/>
      <c r="BW2275" s="9"/>
      <c r="BX2275" s="9"/>
      <c r="BY2275" s="9"/>
      <c r="BZ2275" s="9"/>
      <c r="CA2275" s="10"/>
      <c r="CB2275" s="10" t="str">
        <f t="shared" si="5"/>
        <v/>
      </c>
      <c r="CC2275" s="10"/>
      <c r="CD2275" s="9" t="str">
        <f t="shared" si="2"/>
        <v/>
      </c>
      <c r="CE2275" s="9" t="s">
        <v>232</v>
      </c>
      <c r="CF2275" s="9" t="s">
        <v>225</v>
      </c>
      <c r="CG2275" s="9">
        <f>IF(CF2275="","",VLOOKUP(CF2275,Metadata!$D$2:$H$20,2,FALSE))</f>
        <v>22500</v>
      </c>
      <c r="CH2275" s="9">
        <f>IF(CF2275="","",VLOOKUP(CF2275,Metadata!$D$2:$H$20,4,FALSE))</f>
        <v>20000</v>
      </c>
      <c r="CI2275" s="9">
        <f>IF(CF2275="","",VLOOKUP(CF2275,Metadata!$D$2:$H$20,5,FALSE))</f>
        <v>25000</v>
      </c>
      <c r="CJ2275" s="9">
        <f t="shared" si="3"/>
        <v>22500</v>
      </c>
      <c r="CK2275" s="9" t="s">
        <v>221</v>
      </c>
      <c r="CL2275" s="10">
        <v>3</v>
      </c>
      <c r="CM2275" s="10">
        <v>4</v>
      </c>
      <c r="CN2275" s="10">
        <v>5</v>
      </c>
      <c r="CO2275" s="10">
        <v>6</v>
      </c>
      <c r="CP2275" s="10">
        <v>6</v>
      </c>
      <c r="CQ2275" s="10">
        <v>7</v>
      </c>
      <c r="CR2275" s="10">
        <v>6</v>
      </c>
      <c r="CS2275" s="10">
        <v>7</v>
      </c>
      <c r="CT2275" s="10">
        <v>6</v>
      </c>
      <c r="CU2275" s="10">
        <v>7</v>
      </c>
      <c r="CV2275" s="10">
        <v>5</v>
      </c>
      <c r="CW2275" s="10">
        <v>6</v>
      </c>
      <c r="CX2275" s="10">
        <v>7</v>
      </c>
      <c r="CY2275" s="10">
        <v>7</v>
      </c>
      <c r="CZ2275" s="10">
        <v>5</v>
      </c>
      <c r="DA2275" s="10">
        <v>3</v>
      </c>
      <c r="DB2275" s="10">
        <v>4</v>
      </c>
      <c r="DC2275" s="10">
        <v>6</v>
      </c>
      <c r="DD2275" s="10">
        <v>4</v>
      </c>
      <c r="DE2275" s="10">
        <v>7</v>
      </c>
      <c r="DF2275" s="10">
        <v>6</v>
      </c>
      <c r="DG2275" s="10">
        <v>7</v>
      </c>
      <c r="DH2275" s="10">
        <v>5</v>
      </c>
      <c r="DI2275" s="10">
        <v>5</v>
      </c>
      <c r="DJ2275" s="10">
        <v>7</v>
      </c>
      <c r="DK2275" s="10">
        <v>6</v>
      </c>
      <c r="DL2275" s="10">
        <v>4</v>
      </c>
      <c r="DM2275" s="9" t="s">
        <v>154</v>
      </c>
      <c r="DN2275" s="10">
        <v>1996</v>
      </c>
      <c r="DO2275" s="9">
        <f t="shared" si="8"/>
        <v>25</v>
      </c>
      <c r="DP2275" s="9" t="s">
        <v>155</v>
      </c>
      <c r="DQ2275" s="9" t="s">
        <v>227</v>
      </c>
      <c r="DR2275" s="9" t="s">
        <v>157</v>
      </c>
      <c r="DS2275" s="9" t="s">
        <v>137</v>
      </c>
      <c r="DT2275" s="9" t="s">
        <v>657</v>
      </c>
      <c r="DU2275" s="9" t="s">
        <v>233</v>
      </c>
      <c r="DV2275" s="9" t="str">
        <f>VLOOKUP(DU2275,Metadata!$B$2:$C$7,2,FALSE)</f>
        <v>0 - 3 years</v>
      </c>
    </row>
    <row r="2276" spans="1:126">
      <c r="A2276" s="13">
        <v>2275</v>
      </c>
      <c r="B2276" s="9" t="s">
        <v>135</v>
      </c>
      <c r="C2276" s="9" t="str">
        <f>VLOOKUP(B2276,Metadata!$M$2:$N$6,2,FALSE)</f>
        <v>Permanent Employee</v>
      </c>
      <c r="D2276" s="9" t="s">
        <v>159</v>
      </c>
      <c r="E2276" s="9" t="s">
        <v>137</v>
      </c>
      <c r="F2276" s="9" t="s">
        <v>138</v>
      </c>
      <c r="G2276" s="9" t="s">
        <v>140</v>
      </c>
      <c r="H2276" s="9" t="str">
        <f>IF(G2276="","",VLOOKUP(G2276,Metadata!$J$2:$K$22,2,FALSE))</f>
        <v>Lisbon Metropolitan Area</v>
      </c>
      <c r="I2276" s="9" t="s">
        <v>138</v>
      </c>
      <c r="J2276" s="9" t="str">
        <f>IF(I2276="","",VLOOKUP(I2276,Metadata!$P$2:$Q$43,2,FALSE))</f>
        <v>Europe</v>
      </c>
      <c r="K2276" s="9" t="str">
        <f t="shared" si="0"/>
        <v>Portugal</v>
      </c>
      <c r="L2276" s="9" t="s">
        <v>140</v>
      </c>
      <c r="M2276" s="9" t="str">
        <f>IF(L2276="","",VLOOKUP(L2276,Metadata!$J$2:$K$22,2,FALSE))</f>
        <v>Lisbon Metropolitan Area</v>
      </c>
      <c r="N2276" s="9" t="s">
        <v>214</v>
      </c>
      <c r="O2276" s="9" t="s">
        <v>259</v>
      </c>
      <c r="P2276" s="9" t="s">
        <v>191</v>
      </c>
      <c r="Q2276" s="10" t="str">
        <f t="shared" si="1"/>
        <v>Remote Job (full or flexible)</v>
      </c>
      <c r="R2276" s="10">
        <v>7</v>
      </c>
      <c r="S2276" s="9" t="s">
        <v>161</v>
      </c>
      <c r="T2276" s="9" t="s">
        <v>137</v>
      </c>
      <c r="U2276" s="9" t="str">
        <f>IF(S2276&lt;&gt;"",S2276,IF(T2276&lt;&gt;"",VLOOKUP(T2276,Metadata!$S$2:$T$228,2,FALSE),""))</f>
        <v>Full-Stack Developer</v>
      </c>
      <c r="V2276" s="9" t="s">
        <v>276</v>
      </c>
      <c r="W2276" s="9" t="s">
        <v>137</v>
      </c>
      <c r="X2276" s="9" t="s">
        <v>252</v>
      </c>
      <c r="Y2276" s="9" t="s">
        <v>137</v>
      </c>
      <c r="Z2276" s="9" t="s">
        <v>184</v>
      </c>
      <c r="AA2276" s="9" t="s">
        <v>165</v>
      </c>
      <c r="AB2276" s="9" t="s">
        <v>137</v>
      </c>
      <c r="AC2276" s="9" t="s">
        <v>147</v>
      </c>
      <c r="AD2276" s="9" t="s">
        <v>148</v>
      </c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 t="s">
        <v>178</v>
      </c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 t="s">
        <v>186</v>
      </c>
      <c r="BO2276" s="9"/>
      <c r="BP2276" s="9"/>
      <c r="BQ2276" s="9" t="s">
        <v>219</v>
      </c>
      <c r="BR2276" s="9"/>
      <c r="BS2276" s="9"/>
      <c r="BT2276" s="9"/>
      <c r="BU2276" s="9"/>
      <c r="BV2276" s="9"/>
      <c r="BW2276" s="9"/>
      <c r="BX2276" s="9"/>
      <c r="BY2276" s="9"/>
      <c r="BZ2276" s="9"/>
      <c r="CA2276" s="10"/>
      <c r="CB2276" s="10" t="str">
        <f t="shared" si="5"/>
        <v/>
      </c>
      <c r="CC2276" s="10"/>
      <c r="CD2276" s="9" t="str">
        <f t="shared" si="2"/>
        <v/>
      </c>
      <c r="CE2276" s="9" t="s">
        <v>168</v>
      </c>
      <c r="CF2276" s="9" t="s">
        <v>188</v>
      </c>
      <c r="CG2276" s="9">
        <f>IF(CF2276="","",VLOOKUP(CF2276,Metadata!$D$2:$H$20,2,FALSE))</f>
        <v>17500</v>
      </c>
      <c r="CH2276" s="9">
        <f>IF(CF2276="","",VLOOKUP(CF2276,Metadata!$D$2:$H$20,4,FALSE))</f>
        <v>15000</v>
      </c>
      <c r="CI2276" s="9">
        <f>IF(CF2276="","",VLOOKUP(CF2276,Metadata!$D$2:$H$20,5,FALSE))</f>
        <v>20000</v>
      </c>
      <c r="CJ2276" s="9">
        <f t="shared" si="3"/>
        <v>17500</v>
      </c>
      <c r="CK2276" s="9" t="s">
        <v>189</v>
      </c>
      <c r="CL2276" s="10">
        <v>3</v>
      </c>
      <c r="CM2276" s="10">
        <v>3</v>
      </c>
      <c r="CN2276" s="10">
        <v>7</v>
      </c>
      <c r="CO2276" s="10">
        <v>7</v>
      </c>
      <c r="CP2276" s="10">
        <v>5</v>
      </c>
      <c r="CQ2276" s="10">
        <v>6</v>
      </c>
      <c r="CR2276" s="10">
        <v>6</v>
      </c>
      <c r="CS2276" s="10">
        <v>5</v>
      </c>
      <c r="CT2276" s="10">
        <v>6</v>
      </c>
      <c r="CU2276" s="10">
        <v>5</v>
      </c>
      <c r="CV2276" s="10">
        <v>6</v>
      </c>
      <c r="CW2276" s="10">
        <v>5</v>
      </c>
      <c r="CX2276" s="10">
        <v>5</v>
      </c>
      <c r="CY2276" s="10">
        <v>4</v>
      </c>
      <c r="CZ2276" s="10">
        <v>6</v>
      </c>
      <c r="DA2276" s="10">
        <v>4</v>
      </c>
      <c r="DB2276" s="10">
        <v>6</v>
      </c>
      <c r="DC2276" s="10">
        <v>7</v>
      </c>
      <c r="DD2276" s="10">
        <v>5</v>
      </c>
      <c r="DE2276" s="10">
        <v>6</v>
      </c>
      <c r="DF2276" s="10">
        <v>6</v>
      </c>
      <c r="DG2276" s="10">
        <v>7</v>
      </c>
      <c r="DH2276" s="10">
        <v>5</v>
      </c>
      <c r="DI2276" s="10">
        <v>7</v>
      </c>
      <c r="DJ2276" s="10">
        <v>4</v>
      </c>
      <c r="DK2276" s="10">
        <v>6</v>
      </c>
      <c r="DL2276" s="10">
        <v>7</v>
      </c>
      <c r="DM2276" s="9" t="s">
        <v>154</v>
      </c>
      <c r="DN2276" s="10">
        <v>1976</v>
      </c>
      <c r="DO2276" s="9">
        <f t="shared" si="8"/>
        <v>45</v>
      </c>
      <c r="DP2276" s="9" t="s">
        <v>155</v>
      </c>
      <c r="DQ2276" s="9" t="s">
        <v>156</v>
      </c>
      <c r="DR2276" s="9" t="s">
        <v>342</v>
      </c>
      <c r="DS2276" s="9" t="s">
        <v>137</v>
      </c>
      <c r="DT2276" s="9" t="s">
        <v>657</v>
      </c>
      <c r="DU2276" s="9" t="s">
        <v>158</v>
      </c>
      <c r="DV2276" s="9" t="str">
        <f>VLOOKUP(DU2276,Metadata!$B$2:$C$7,2,FALSE)</f>
        <v>6+ years</v>
      </c>
    </row>
    <row r="2277" spans="1:126">
      <c r="A2277" s="13">
        <v>2276</v>
      </c>
      <c r="B2277" s="9" t="s">
        <v>135</v>
      </c>
      <c r="C2277" s="9" t="str">
        <f>VLOOKUP(B2277,Metadata!$M$2:$N$6,2,FALSE)</f>
        <v>Permanent Employee</v>
      </c>
      <c r="D2277" s="9" t="s">
        <v>136</v>
      </c>
      <c r="E2277" s="9" t="s">
        <v>137</v>
      </c>
      <c r="F2277" s="9" t="s">
        <v>138</v>
      </c>
      <c r="G2277" s="9" t="s">
        <v>140</v>
      </c>
      <c r="H2277" s="9" t="str">
        <f>IF(G2277="","",VLOOKUP(G2277,Metadata!$J$2:$K$22,2,FALSE))</f>
        <v>Lisbon Metropolitan Area</v>
      </c>
      <c r="I2277" s="9" t="s">
        <v>138</v>
      </c>
      <c r="J2277" s="9" t="str">
        <f>IF(I2277="","",VLOOKUP(I2277,Metadata!$P$2:$Q$43,2,FALSE))</f>
        <v>Europe</v>
      </c>
      <c r="K2277" s="9" t="str">
        <f t="shared" si="0"/>
        <v>Portugal</v>
      </c>
      <c r="L2277" s="9" t="s">
        <v>160</v>
      </c>
      <c r="M2277" s="9" t="str">
        <f>IF(L2277="","",VLOOKUP(L2277,Metadata!$J$2:$K$22,2,FALSE))</f>
        <v>Centre</v>
      </c>
      <c r="N2277" s="9" t="s">
        <v>141</v>
      </c>
      <c r="O2277" s="9" t="s">
        <v>137</v>
      </c>
      <c r="P2277" s="9" t="s">
        <v>142</v>
      </c>
      <c r="Q2277" s="10" t="str">
        <f t="shared" si="1"/>
        <v>Full Office Job</v>
      </c>
      <c r="R2277" s="10">
        <v>6</v>
      </c>
      <c r="S2277" s="9" t="s">
        <v>266</v>
      </c>
      <c r="T2277" s="9" t="s">
        <v>137</v>
      </c>
      <c r="U2277" s="9" t="str">
        <f>IF(S2277&lt;&gt;"",S2277,IF(T2277&lt;&gt;"",VLOOKUP(T2277,Metadata!$S$2:$T$228,2,FALSE),""))</f>
        <v>Data Scientist/Data Engineer</v>
      </c>
      <c r="V2277" s="9" t="s">
        <v>207</v>
      </c>
      <c r="W2277" s="9" t="s">
        <v>137</v>
      </c>
      <c r="X2277" s="9" t="s">
        <v>145</v>
      </c>
      <c r="Y2277" s="9" t="s">
        <v>137</v>
      </c>
      <c r="Z2277" s="9" t="s">
        <v>218</v>
      </c>
      <c r="AA2277" s="9" t="s">
        <v>137</v>
      </c>
      <c r="AB2277" s="9" t="s">
        <v>137</v>
      </c>
      <c r="AC2277" s="9" t="s">
        <v>147</v>
      </c>
      <c r="AD2277" s="9"/>
      <c r="AE2277" s="9"/>
      <c r="AF2277" s="9" t="s">
        <v>243</v>
      </c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 t="s">
        <v>150</v>
      </c>
      <c r="BZ2277" s="9" t="s">
        <v>137</v>
      </c>
      <c r="CA2277" s="10"/>
      <c r="CB2277" s="10" t="str">
        <f t="shared" si="5"/>
        <v/>
      </c>
      <c r="CC2277" s="10"/>
      <c r="CD2277" s="9" t="str">
        <f t="shared" si="2"/>
        <v/>
      </c>
      <c r="CE2277" s="9" t="s">
        <v>168</v>
      </c>
      <c r="CF2277" s="9" t="s">
        <v>220</v>
      </c>
      <c r="CG2277" s="9">
        <f>IF(CF2277="","",VLOOKUP(CF2277,Metadata!$D$2:$H$20,2,FALSE))</f>
        <v>27500</v>
      </c>
      <c r="CH2277" s="9">
        <f>IF(CF2277="","",VLOOKUP(CF2277,Metadata!$D$2:$H$20,4,FALSE))</f>
        <v>25000</v>
      </c>
      <c r="CI2277" s="9">
        <f>IF(CF2277="","",VLOOKUP(CF2277,Metadata!$D$2:$H$20,5,FALSE))</f>
        <v>30000</v>
      </c>
      <c r="CJ2277" s="9">
        <f t="shared" si="3"/>
        <v>27500</v>
      </c>
      <c r="CK2277" s="9" t="s">
        <v>189</v>
      </c>
      <c r="CL2277" s="10">
        <v>3</v>
      </c>
      <c r="CM2277" s="10">
        <v>4</v>
      </c>
      <c r="CN2277" s="10">
        <v>6</v>
      </c>
      <c r="CO2277" s="10">
        <v>6</v>
      </c>
      <c r="CP2277" s="10">
        <v>5</v>
      </c>
      <c r="CQ2277" s="10">
        <v>6</v>
      </c>
      <c r="CR2277" s="10">
        <v>4</v>
      </c>
      <c r="CS2277" s="10">
        <v>4</v>
      </c>
      <c r="CT2277" s="10">
        <v>5</v>
      </c>
      <c r="CU2277" s="10">
        <v>6</v>
      </c>
      <c r="CV2277" s="10">
        <v>5</v>
      </c>
      <c r="CW2277" s="10">
        <v>1</v>
      </c>
      <c r="CX2277" s="10">
        <v>2</v>
      </c>
      <c r="CY2277" s="10">
        <v>5</v>
      </c>
      <c r="CZ2277" s="10">
        <v>5</v>
      </c>
      <c r="DA2277" s="10">
        <v>4</v>
      </c>
      <c r="DB2277" s="10">
        <v>4</v>
      </c>
      <c r="DC2277" s="10">
        <v>5</v>
      </c>
      <c r="DD2277" s="10">
        <v>4</v>
      </c>
      <c r="DE2277" s="10">
        <v>5</v>
      </c>
      <c r="DF2277" s="10">
        <v>6</v>
      </c>
      <c r="DG2277" s="10">
        <v>5</v>
      </c>
      <c r="DH2277" s="10">
        <v>5</v>
      </c>
      <c r="DI2277" s="10">
        <v>5</v>
      </c>
      <c r="DJ2277" s="10">
        <v>4</v>
      </c>
      <c r="DK2277" s="10">
        <v>5</v>
      </c>
      <c r="DL2277" s="10">
        <v>5</v>
      </c>
      <c r="DM2277" s="9" t="s">
        <v>154</v>
      </c>
      <c r="DN2277" s="10">
        <v>1981</v>
      </c>
      <c r="DO2277" s="9">
        <f t="shared" si="8"/>
        <v>40</v>
      </c>
      <c r="DP2277" s="9" t="s">
        <v>155</v>
      </c>
      <c r="DQ2277" s="9" t="s">
        <v>156</v>
      </c>
      <c r="DR2277" s="9" t="s">
        <v>157</v>
      </c>
      <c r="DS2277" s="9" t="s">
        <v>137</v>
      </c>
      <c r="DT2277" s="9" t="s">
        <v>657</v>
      </c>
      <c r="DU2277" s="9" t="s">
        <v>158</v>
      </c>
      <c r="DV2277" s="9" t="str">
        <f>VLOOKUP(DU2277,Metadata!$B$2:$C$7,2,FALSE)</f>
        <v>6+ years</v>
      </c>
    </row>
    <row r="2278" spans="1:126">
      <c r="A2278" s="13">
        <v>2277</v>
      </c>
      <c r="B2278" s="9" t="s">
        <v>135</v>
      </c>
      <c r="C2278" s="9" t="str">
        <f>VLOOKUP(B2278,Metadata!$M$2:$N$6,2,FALSE)</f>
        <v>Permanent Employee</v>
      </c>
      <c r="D2278" s="9" t="s">
        <v>136</v>
      </c>
      <c r="E2278" s="9" t="s">
        <v>137</v>
      </c>
      <c r="F2278" s="9" t="s">
        <v>138</v>
      </c>
      <c r="G2278" s="9" t="s">
        <v>140</v>
      </c>
      <c r="H2278" s="9" t="str">
        <f>IF(G2278="","",VLOOKUP(G2278,Metadata!$J$2:$K$22,2,FALSE))</f>
        <v>Lisbon Metropolitan Area</v>
      </c>
      <c r="I2278" s="9" t="s">
        <v>300</v>
      </c>
      <c r="J2278" s="9" t="str">
        <f>IF(I2278="","",VLOOKUP(I2278,Metadata!$P$2:$Q$43,2,FALSE))</f>
        <v>Europe</v>
      </c>
      <c r="K2278" s="9" t="str">
        <f t="shared" si="0"/>
        <v>International</v>
      </c>
      <c r="L2278" s="9" t="s">
        <v>137</v>
      </c>
      <c r="M2278" s="9" t="str">
        <f>IF(L2278="","",VLOOKUP(L2278,Metadata!$J$2:$K$22,2,FALSE))</f>
        <v/>
      </c>
      <c r="N2278" s="9" t="s">
        <v>214</v>
      </c>
      <c r="O2278" s="9" t="s">
        <v>259</v>
      </c>
      <c r="P2278" s="9" t="s">
        <v>191</v>
      </c>
      <c r="Q2278" s="10" t="str">
        <f t="shared" si="1"/>
        <v>Remote Job (full or flexible)</v>
      </c>
      <c r="R2278" s="10">
        <v>5</v>
      </c>
      <c r="S2278" s="9" t="s">
        <v>229</v>
      </c>
      <c r="T2278" s="9" t="s">
        <v>137</v>
      </c>
      <c r="U2278" s="9" t="str">
        <f>IF(S2278&lt;&gt;"",S2278,IF(T2278&lt;&gt;"",VLOOKUP(T2278,Metadata!$S$2:$T$228,2,FALSE),""))</f>
        <v>Project Manager</v>
      </c>
      <c r="V2278" s="9" t="s">
        <v>279</v>
      </c>
      <c r="W2278" s="9" t="s">
        <v>137</v>
      </c>
      <c r="X2278" s="9" t="s">
        <v>242</v>
      </c>
      <c r="Y2278" s="9" t="s">
        <v>137</v>
      </c>
      <c r="Z2278" s="9" t="s">
        <v>184</v>
      </c>
      <c r="AA2278" s="9" t="s">
        <v>137</v>
      </c>
      <c r="AB2278" s="9" t="s">
        <v>137</v>
      </c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 t="s">
        <v>150</v>
      </c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 t="s">
        <v>150</v>
      </c>
      <c r="BZ2278" s="9" t="s">
        <v>137</v>
      </c>
      <c r="CA2278" s="10"/>
      <c r="CB2278" s="10" t="str">
        <f t="shared" si="5"/>
        <v/>
      </c>
      <c r="CC2278" s="10"/>
      <c r="CD2278" s="9" t="str">
        <f t="shared" si="2"/>
        <v/>
      </c>
      <c r="CE2278" s="9" t="s">
        <v>151</v>
      </c>
      <c r="CF2278" s="9" t="s">
        <v>248</v>
      </c>
      <c r="CG2278" s="9">
        <f>IF(CF2278="","",VLOOKUP(CF2278,Metadata!$D$2:$H$20,2,FALSE))</f>
        <v>57500</v>
      </c>
      <c r="CH2278" s="9">
        <f>IF(CF2278="","",VLOOKUP(CF2278,Metadata!$D$2:$H$20,4,FALSE))</f>
        <v>55000</v>
      </c>
      <c r="CI2278" s="9">
        <f>IF(CF2278="","",VLOOKUP(CF2278,Metadata!$D$2:$H$20,5,FALSE))</f>
        <v>60000</v>
      </c>
      <c r="CJ2278" s="9">
        <f t="shared" si="3"/>
        <v>57500</v>
      </c>
      <c r="CK2278" s="9" t="s">
        <v>201</v>
      </c>
      <c r="CL2278" s="10">
        <v>4</v>
      </c>
      <c r="CM2278" s="10">
        <v>4</v>
      </c>
      <c r="CN2278" s="10">
        <v>5</v>
      </c>
      <c r="CO2278" s="10">
        <v>6</v>
      </c>
      <c r="CP2278" s="10">
        <v>6</v>
      </c>
      <c r="CQ2278" s="10">
        <v>6</v>
      </c>
      <c r="CR2278" s="10">
        <v>5</v>
      </c>
      <c r="CS2278" s="10">
        <v>7</v>
      </c>
      <c r="CT2278" s="10">
        <v>6</v>
      </c>
      <c r="CU2278" s="10">
        <v>6</v>
      </c>
      <c r="CV2278" s="10">
        <v>7</v>
      </c>
      <c r="CW2278" s="10">
        <v>5</v>
      </c>
      <c r="CX2278" s="10">
        <v>7</v>
      </c>
      <c r="CY2278" s="10">
        <v>7</v>
      </c>
      <c r="CZ2278" s="10">
        <v>6</v>
      </c>
      <c r="DA2278" s="10">
        <v>6</v>
      </c>
      <c r="DB2278" s="10">
        <v>4</v>
      </c>
      <c r="DC2278" s="10">
        <v>6</v>
      </c>
      <c r="DD2278" s="10">
        <v>4</v>
      </c>
      <c r="DE2278" s="10">
        <v>6</v>
      </c>
      <c r="DF2278" s="10">
        <v>7</v>
      </c>
      <c r="DG2278" s="10">
        <v>6</v>
      </c>
      <c r="DH2278" s="10">
        <v>5</v>
      </c>
      <c r="DI2278" s="10">
        <v>6</v>
      </c>
      <c r="DJ2278" s="10">
        <v>6</v>
      </c>
      <c r="DK2278" s="10">
        <v>6</v>
      </c>
      <c r="DL2278" s="10">
        <v>5</v>
      </c>
      <c r="DM2278" s="9" t="s">
        <v>154</v>
      </c>
      <c r="DN2278" s="10">
        <v>1979</v>
      </c>
      <c r="DO2278" s="9">
        <f t="shared" si="8"/>
        <v>42</v>
      </c>
      <c r="DP2278" s="9" t="s">
        <v>155</v>
      </c>
      <c r="DQ2278" s="9" t="s">
        <v>156</v>
      </c>
      <c r="DR2278" s="9" t="s">
        <v>170</v>
      </c>
      <c r="DS2278" s="9" t="s">
        <v>137</v>
      </c>
      <c r="DT2278" s="9" t="s">
        <v>657</v>
      </c>
      <c r="DU2278" s="9" t="s">
        <v>158</v>
      </c>
      <c r="DV2278" s="9" t="str">
        <f>VLOOKUP(DU2278,Metadata!$B$2:$C$7,2,FALSE)</f>
        <v>6+ years</v>
      </c>
    </row>
    <row r="2279" spans="1:126">
      <c r="A2279" s="13">
        <v>2278</v>
      </c>
      <c r="B2279" s="9" t="s">
        <v>135</v>
      </c>
      <c r="C2279" s="9" t="str">
        <f>VLOOKUP(B2279,Metadata!$M$2:$N$6,2,FALSE)</f>
        <v>Permanent Employee</v>
      </c>
      <c r="D2279" s="9" t="s">
        <v>136</v>
      </c>
      <c r="E2279" s="9" t="s">
        <v>137</v>
      </c>
      <c r="F2279" s="9" t="s">
        <v>138</v>
      </c>
      <c r="G2279" s="9" t="s">
        <v>172</v>
      </c>
      <c r="H2279" s="9" t="str">
        <f>IF(G2279="","",VLOOKUP(G2279,Metadata!$J$2:$K$22,2,FALSE))</f>
        <v>Porto Metropolitan Area</v>
      </c>
      <c r="I2279" s="9" t="s">
        <v>138</v>
      </c>
      <c r="J2279" s="9" t="str">
        <f>IF(I2279="","",VLOOKUP(I2279,Metadata!$P$2:$Q$43,2,FALSE))</f>
        <v>Europe</v>
      </c>
      <c r="K2279" s="9" t="str">
        <f t="shared" si="0"/>
        <v>Portugal</v>
      </c>
      <c r="L2279" s="9" t="s">
        <v>172</v>
      </c>
      <c r="M2279" s="9" t="str">
        <f>IF(L2279="","",VLOOKUP(L2279,Metadata!$J$2:$K$22,2,FALSE))</f>
        <v>Porto Metropolitan Area</v>
      </c>
      <c r="N2279" s="9" t="s">
        <v>141</v>
      </c>
      <c r="O2279" s="9" t="s">
        <v>137</v>
      </c>
      <c r="P2279" s="9" t="s">
        <v>142</v>
      </c>
      <c r="Q2279" s="10" t="str">
        <f t="shared" si="1"/>
        <v>Full Office Job</v>
      </c>
      <c r="R2279" s="10">
        <v>6</v>
      </c>
      <c r="S2279" s="9" t="s">
        <v>216</v>
      </c>
      <c r="T2279" s="9" t="s">
        <v>137</v>
      </c>
      <c r="U2279" s="9" t="str">
        <f>IF(S2279&lt;&gt;"",S2279,IF(T2279&lt;&gt;"",VLOOKUP(T2279,Metadata!$S$2:$T$228,2,FALSE),""))</f>
        <v>Front-End Developer</v>
      </c>
      <c r="V2279" s="9" t="s">
        <v>207</v>
      </c>
      <c r="W2279" s="9" t="s">
        <v>137</v>
      </c>
      <c r="X2279" s="9" t="s">
        <v>163</v>
      </c>
      <c r="Y2279" s="9" t="s">
        <v>137</v>
      </c>
      <c r="Z2279" s="9" t="s">
        <v>184</v>
      </c>
      <c r="AA2279" s="9" t="s">
        <v>165</v>
      </c>
      <c r="AB2279" s="9" t="s">
        <v>137</v>
      </c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 t="s">
        <v>178</v>
      </c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 t="s">
        <v>186</v>
      </c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10"/>
      <c r="CB2279" s="10" t="str">
        <f t="shared" si="5"/>
        <v/>
      </c>
      <c r="CC2279" s="10"/>
      <c r="CD2279" s="9" t="str">
        <f t="shared" si="2"/>
        <v/>
      </c>
      <c r="CE2279" s="9" t="s">
        <v>151</v>
      </c>
      <c r="CF2279" s="9" t="s">
        <v>152</v>
      </c>
      <c r="CG2279" s="9">
        <f>IF(CF2279="","",VLOOKUP(CF2279,Metadata!$D$2:$H$20,2,FALSE))</f>
        <v>32500</v>
      </c>
      <c r="CH2279" s="9">
        <f>IF(CF2279="","",VLOOKUP(CF2279,Metadata!$D$2:$H$20,4,FALSE))</f>
        <v>30000</v>
      </c>
      <c r="CI2279" s="9">
        <f>IF(CF2279="","",VLOOKUP(CF2279,Metadata!$D$2:$H$20,5,FALSE))</f>
        <v>35000</v>
      </c>
      <c r="CJ2279" s="9">
        <f t="shared" si="3"/>
        <v>32500</v>
      </c>
      <c r="CK2279" s="9" t="s">
        <v>189</v>
      </c>
      <c r="CL2279" s="10">
        <v>4</v>
      </c>
      <c r="CM2279" s="10">
        <v>3</v>
      </c>
      <c r="CN2279" s="10">
        <v>7</v>
      </c>
      <c r="CO2279" s="10">
        <v>6</v>
      </c>
      <c r="CP2279" s="10">
        <v>4</v>
      </c>
      <c r="CQ2279" s="10">
        <v>4</v>
      </c>
      <c r="CR2279" s="10">
        <v>5</v>
      </c>
      <c r="CS2279" s="10">
        <v>6</v>
      </c>
      <c r="CT2279" s="10">
        <v>7</v>
      </c>
      <c r="CU2279" s="10">
        <v>7</v>
      </c>
      <c r="CV2279" s="10">
        <v>5</v>
      </c>
      <c r="CW2279" s="10">
        <v>3</v>
      </c>
      <c r="CX2279" s="10">
        <v>6</v>
      </c>
      <c r="CY2279" s="10">
        <v>3</v>
      </c>
      <c r="CZ2279" s="10">
        <v>7</v>
      </c>
      <c r="DA2279" s="10">
        <v>6</v>
      </c>
      <c r="DB2279" s="10">
        <v>2</v>
      </c>
      <c r="DC2279" s="10">
        <v>5</v>
      </c>
      <c r="DD2279" s="10">
        <v>5</v>
      </c>
      <c r="DE2279" s="10">
        <v>3</v>
      </c>
      <c r="DF2279" s="10">
        <v>2</v>
      </c>
      <c r="DG2279" s="10">
        <v>3</v>
      </c>
      <c r="DH2279" s="10">
        <v>3</v>
      </c>
      <c r="DI2279" s="10">
        <v>1</v>
      </c>
      <c r="DJ2279" s="10">
        <v>4</v>
      </c>
      <c r="DK2279" s="10">
        <v>3</v>
      </c>
      <c r="DL2279" s="10">
        <v>1</v>
      </c>
      <c r="DM2279" s="9" t="s">
        <v>154</v>
      </c>
      <c r="DN2279" s="10">
        <v>1992</v>
      </c>
      <c r="DO2279" s="9">
        <f t="shared" si="8"/>
        <v>29</v>
      </c>
      <c r="DP2279" s="9" t="s">
        <v>155</v>
      </c>
      <c r="DQ2279" s="9" t="s">
        <v>202</v>
      </c>
      <c r="DR2279" s="9" t="s">
        <v>157</v>
      </c>
      <c r="DS2279" s="9" t="s">
        <v>137</v>
      </c>
      <c r="DT2279" s="9" t="s">
        <v>657</v>
      </c>
      <c r="DU2279" s="9" t="s">
        <v>223</v>
      </c>
      <c r="DV2279" s="9" t="str">
        <f>VLOOKUP(DU2279,Metadata!$B$2:$C$7,2,FALSE)</f>
        <v>3 - 6 years</v>
      </c>
    </row>
    <row r="2280" spans="1:126">
      <c r="A2280" s="13">
        <v>2279</v>
      </c>
      <c r="B2280" s="9" t="s">
        <v>135</v>
      </c>
      <c r="C2280" s="9" t="str">
        <f>VLOOKUP(B2280,Metadata!$M$2:$N$6,2,FALSE)</f>
        <v>Permanent Employee</v>
      </c>
      <c r="D2280" s="9" t="s">
        <v>159</v>
      </c>
      <c r="E2280" s="9" t="s">
        <v>137</v>
      </c>
      <c r="F2280" s="9" t="s">
        <v>138</v>
      </c>
      <c r="G2280" s="9" t="s">
        <v>275</v>
      </c>
      <c r="H2280" s="9" t="str">
        <f>IF(G2280="","",VLOOKUP(G2280,Metadata!$J$2:$K$22,2,FALSE))</f>
        <v>Centre</v>
      </c>
      <c r="I2280" s="9" t="s">
        <v>138</v>
      </c>
      <c r="J2280" s="9" t="str">
        <f>IF(I2280="","",VLOOKUP(I2280,Metadata!$P$2:$Q$43,2,FALSE))</f>
        <v>Europe</v>
      </c>
      <c r="K2280" s="9" t="str">
        <f t="shared" si="0"/>
        <v>Portugal</v>
      </c>
      <c r="L2280" s="9" t="s">
        <v>275</v>
      </c>
      <c r="M2280" s="9" t="str">
        <f>IF(L2280="","",VLOOKUP(L2280,Metadata!$J$2:$K$22,2,FALSE))</f>
        <v>Centre</v>
      </c>
      <c r="N2280" s="9" t="s">
        <v>214</v>
      </c>
      <c r="O2280" s="9" t="s">
        <v>239</v>
      </c>
      <c r="P2280" s="9" t="s">
        <v>191</v>
      </c>
      <c r="Q2280" s="10" t="str">
        <f t="shared" si="1"/>
        <v>Remote Job (full or flexible)</v>
      </c>
      <c r="R2280" s="10">
        <v>2</v>
      </c>
      <c r="S2280" s="9" t="s">
        <v>260</v>
      </c>
      <c r="T2280" s="9" t="s">
        <v>137</v>
      </c>
      <c r="U2280" s="9" t="str">
        <f>IF(S2280&lt;&gt;"",S2280,IF(T2280&lt;&gt;"",VLOOKUP(T2280,Metadata!$S$2:$T$228,2,FALSE),""))</f>
        <v>DevOps Engineer</v>
      </c>
      <c r="V2280" s="9" t="s">
        <v>207</v>
      </c>
      <c r="W2280" s="9" t="s">
        <v>137</v>
      </c>
      <c r="X2280" s="9" t="s">
        <v>252</v>
      </c>
      <c r="Y2280" s="9" t="s">
        <v>137</v>
      </c>
      <c r="Z2280" s="9" t="s">
        <v>218</v>
      </c>
      <c r="AA2280" s="9" t="s">
        <v>137</v>
      </c>
      <c r="AB2280" s="9" t="s">
        <v>137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 t="s">
        <v>384</v>
      </c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 t="s">
        <v>150</v>
      </c>
      <c r="BZ2280" s="9" t="s">
        <v>137</v>
      </c>
      <c r="CA2280" s="10"/>
      <c r="CB2280" s="10" t="str">
        <f t="shared" si="5"/>
        <v/>
      </c>
      <c r="CC2280" s="10"/>
      <c r="CD2280" s="9" t="str">
        <f t="shared" si="2"/>
        <v/>
      </c>
      <c r="CE2280" s="9" t="s">
        <v>151</v>
      </c>
      <c r="CF2280" s="9" t="s">
        <v>225</v>
      </c>
      <c r="CG2280" s="9">
        <f>IF(CF2280="","",VLOOKUP(CF2280,Metadata!$D$2:$H$20,2,FALSE))</f>
        <v>22500</v>
      </c>
      <c r="CH2280" s="9">
        <f>IF(CF2280="","",VLOOKUP(CF2280,Metadata!$D$2:$H$20,4,FALSE))</f>
        <v>20000</v>
      </c>
      <c r="CI2280" s="9">
        <f>IF(CF2280="","",VLOOKUP(CF2280,Metadata!$D$2:$H$20,5,FALSE))</f>
        <v>25000</v>
      </c>
      <c r="CJ2280" s="9">
        <f t="shared" si="3"/>
        <v>22500</v>
      </c>
      <c r="CK2280" s="9" t="s">
        <v>201</v>
      </c>
      <c r="CL2280" s="10">
        <v>6</v>
      </c>
      <c r="CM2280" s="10">
        <v>2</v>
      </c>
      <c r="CN2280" s="10">
        <v>5</v>
      </c>
      <c r="CO2280" s="10">
        <v>6</v>
      </c>
      <c r="CP2280" s="10">
        <v>5</v>
      </c>
      <c r="CQ2280" s="10">
        <v>6</v>
      </c>
      <c r="CR2280" s="10">
        <v>3</v>
      </c>
      <c r="CS2280" s="10">
        <v>5</v>
      </c>
      <c r="CT2280" s="10">
        <v>5</v>
      </c>
      <c r="CU2280" s="10">
        <v>6</v>
      </c>
      <c r="CV2280" s="10">
        <v>5</v>
      </c>
      <c r="CW2280" s="10">
        <v>5</v>
      </c>
      <c r="CX2280" s="10">
        <v>6</v>
      </c>
      <c r="CY2280" s="10">
        <v>5</v>
      </c>
      <c r="CZ2280" s="10">
        <v>5</v>
      </c>
      <c r="DA2280" s="10">
        <v>5</v>
      </c>
      <c r="DB2280" s="10">
        <v>5</v>
      </c>
      <c r="DC2280" s="10">
        <v>5</v>
      </c>
      <c r="DD2280" s="10">
        <v>5</v>
      </c>
      <c r="DE2280" s="10">
        <v>5</v>
      </c>
      <c r="DF2280" s="10">
        <v>5</v>
      </c>
      <c r="DG2280" s="10">
        <v>6</v>
      </c>
      <c r="DH2280" s="10">
        <v>5</v>
      </c>
      <c r="DI2280" s="10">
        <v>5</v>
      </c>
      <c r="DJ2280" s="10">
        <v>5</v>
      </c>
      <c r="DK2280" s="10">
        <v>5</v>
      </c>
      <c r="DL2280" s="10">
        <v>5</v>
      </c>
      <c r="DM2280" s="9" t="s">
        <v>154</v>
      </c>
      <c r="DN2280" s="10">
        <v>1994</v>
      </c>
      <c r="DO2280" s="9">
        <f t="shared" si="8"/>
        <v>27</v>
      </c>
      <c r="DP2280" s="9" t="s">
        <v>155</v>
      </c>
      <c r="DQ2280" s="9" t="s">
        <v>202</v>
      </c>
      <c r="DR2280" s="9" t="s">
        <v>157</v>
      </c>
      <c r="DS2280" s="9" t="s">
        <v>137</v>
      </c>
      <c r="DT2280" s="9" t="s">
        <v>657</v>
      </c>
      <c r="DU2280" s="9" t="s">
        <v>223</v>
      </c>
      <c r="DV2280" s="9" t="str">
        <f>VLOOKUP(DU2280,Metadata!$B$2:$C$7,2,FALSE)</f>
        <v>3 - 6 years</v>
      </c>
    </row>
    <row r="2281" spans="1:126">
      <c r="A2281" s="13">
        <v>2280</v>
      </c>
      <c r="B2281" s="9" t="s">
        <v>135</v>
      </c>
      <c r="C2281" s="9" t="str">
        <f>VLOOKUP(B2281,Metadata!$M$2:$N$6,2,FALSE)</f>
        <v>Permanent Employee</v>
      </c>
      <c r="D2281" s="9" t="s">
        <v>136</v>
      </c>
      <c r="E2281" s="9" t="s">
        <v>137</v>
      </c>
      <c r="F2281" s="9" t="s">
        <v>138</v>
      </c>
      <c r="G2281" s="9" t="s">
        <v>140</v>
      </c>
      <c r="H2281" s="9" t="str">
        <f>IF(G2281="","",VLOOKUP(G2281,Metadata!$J$2:$K$22,2,FALSE))</f>
        <v>Lisbon Metropolitan Area</v>
      </c>
      <c r="I2281" s="9" t="s">
        <v>138</v>
      </c>
      <c r="J2281" s="9" t="str">
        <f>IF(I2281="","",VLOOKUP(I2281,Metadata!$P$2:$Q$43,2,FALSE))</f>
        <v>Europe</v>
      </c>
      <c r="K2281" s="9" t="str">
        <f t="shared" si="0"/>
        <v>Portugal</v>
      </c>
      <c r="L2281" s="9" t="s">
        <v>140</v>
      </c>
      <c r="M2281" s="9" t="str">
        <f>IF(L2281="","",VLOOKUP(L2281,Metadata!$J$2:$K$22,2,FALSE))</f>
        <v>Lisbon Metropolitan Area</v>
      </c>
      <c r="N2281" s="9" t="s">
        <v>141</v>
      </c>
      <c r="O2281" s="9" t="s">
        <v>137</v>
      </c>
      <c r="P2281" s="9" t="s">
        <v>142</v>
      </c>
      <c r="Q2281" s="10" t="str">
        <f t="shared" si="1"/>
        <v>Full Office Job</v>
      </c>
      <c r="R2281" s="10">
        <v>4</v>
      </c>
      <c r="S2281" s="9" t="s">
        <v>338</v>
      </c>
      <c r="T2281" s="9" t="s">
        <v>137</v>
      </c>
      <c r="U2281" s="9" t="str">
        <f>IF(S2281&lt;&gt;"",S2281,IF(T2281&lt;&gt;"",VLOOKUP(T2281,Metadata!$S$2:$T$228,2,FALSE),""))</f>
        <v>Solutions Architect</v>
      </c>
      <c r="V2281" s="9" t="s">
        <v>174</v>
      </c>
      <c r="W2281" s="9" t="s">
        <v>137</v>
      </c>
      <c r="X2281" s="9" t="s">
        <v>163</v>
      </c>
      <c r="Y2281" s="9" t="s">
        <v>137</v>
      </c>
      <c r="Z2281" s="9" t="s">
        <v>193</v>
      </c>
      <c r="AA2281" s="9" t="s">
        <v>165</v>
      </c>
      <c r="AB2281" s="9" t="s">
        <v>253</v>
      </c>
      <c r="AC2281" s="9" t="s">
        <v>147</v>
      </c>
      <c r="AD2281" s="9"/>
      <c r="AE2281" s="9"/>
      <c r="AF2281" s="9"/>
      <c r="AG2281" s="9" t="s">
        <v>166</v>
      </c>
      <c r="AH2281" s="9"/>
      <c r="AI2281" s="9"/>
      <c r="AJ2281" s="9" t="s">
        <v>185</v>
      </c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 t="s">
        <v>178</v>
      </c>
      <c r="BB2281" s="9"/>
      <c r="BC2281" s="9"/>
      <c r="BD2281" s="9"/>
      <c r="BE2281" s="9"/>
      <c r="BF2281" s="9"/>
      <c r="BG2281" s="9"/>
      <c r="BH2281" s="9"/>
      <c r="BI2281" s="9"/>
      <c r="BJ2281" s="9" t="s">
        <v>167</v>
      </c>
      <c r="BK2281" s="9"/>
      <c r="BL2281" s="9"/>
      <c r="BM2281" s="9"/>
      <c r="BN2281" s="9" t="s">
        <v>186</v>
      </c>
      <c r="BO2281" s="9"/>
      <c r="BP2281" s="9" t="s">
        <v>179</v>
      </c>
      <c r="BQ2281" s="9"/>
      <c r="BR2281" s="9"/>
      <c r="BS2281" s="9" t="s">
        <v>200</v>
      </c>
      <c r="BT2281" s="9"/>
      <c r="BU2281" s="9"/>
      <c r="BV2281" s="9"/>
      <c r="BW2281" s="9"/>
      <c r="BX2281" s="9"/>
      <c r="BY2281" s="9"/>
      <c r="BZ2281" s="9"/>
      <c r="CA2281" s="10"/>
      <c r="CB2281" s="10" t="str">
        <f t="shared" si="5"/>
        <v/>
      </c>
      <c r="CC2281" s="10"/>
      <c r="CD2281" s="9" t="str">
        <f t="shared" si="2"/>
        <v/>
      </c>
      <c r="CE2281" s="9" t="s">
        <v>168</v>
      </c>
      <c r="CF2281" s="9" t="s">
        <v>245</v>
      </c>
      <c r="CG2281" s="9">
        <f>IF(CF2281="","",VLOOKUP(CF2281,Metadata!$D$2:$H$20,2,FALSE))</f>
        <v>42500</v>
      </c>
      <c r="CH2281" s="9">
        <f>IF(CF2281="","",VLOOKUP(CF2281,Metadata!$D$2:$H$20,4,FALSE))</f>
        <v>40000</v>
      </c>
      <c r="CI2281" s="9">
        <f>IF(CF2281="","",VLOOKUP(CF2281,Metadata!$D$2:$H$20,5,FALSE))</f>
        <v>45000</v>
      </c>
      <c r="CJ2281" s="9">
        <f t="shared" si="3"/>
        <v>42500</v>
      </c>
      <c r="CK2281" s="9" t="s">
        <v>201</v>
      </c>
      <c r="CL2281" s="10">
        <v>4</v>
      </c>
      <c r="CM2281" s="10">
        <v>3</v>
      </c>
      <c r="CN2281" s="10">
        <v>6</v>
      </c>
      <c r="CO2281" s="10">
        <v>5</v>
      </c>
      <c r="CP2281" s="10">
        <v>5</v>
      </c>
      <c r="CQ2281" s="10">
        <v>5</v>
      </c>
      <c r="CR2281" s="10">
        <v>3</v>
      </c>
      <c r="CS2281" s="10">
        <v>6</v>
      </c>
      <c r="CT2281" s="10">
        <v>7</v>
      </c>
      <c r="CU2281" s="10">
        <v>5</v>
      </c>
      <c r="CV2281" s="10">
        <v>7</v>
      </c>
      <c r="CW2281" s="10">
        <v>4</v>
      </c>
      <c r="CX2281" s="10">
        <v>4</v>
      </c>
      <c r="CY2281" s="10">
        <v>6</v>
      </c>
      <c r="CZ2281" s="10">
        <v>7</v>
      </c>
      <c r="DA2281" s="10">
        <v>4</v>
      </c>
      <c r="DB2281" s="10">
        <v>4</v>
      </c>
      <c r="DC2281" s="10">
        <v>5</v>
      </c>
      <c r="DD2281" s="10">
        <v>5</v>
      </c>
      <c r="DE2281" s="10">
        <v>7</v>
      </c>
      <c r="DF2281" s="10">
        <v>7</v>
      </c>
      <c r="DG2281" s="10">
        <v>7</v>
      </c>
      <c r="DH2281" s="10">
        <v>4</v>
      </c>
      <c r="DI2281" s="10">
        <v>7</v>
      </c>
      <c r="DJ2281" s="10">
        <v>6</v>
      </c>
      <c r="DK2281" s="10">
        <v>4</v>
      </c>
      <c r="DL2281" s="10">
        <v>7</v>
      </c>
      <c r="DM2281" s="9" t="s">
        <v>154</v>
      </c>
      <c r="DN2281" s="10">
        <v>1975</v>
      </c>
      <c r="DO2281" s="9">
        <f t="shared" si="8"/>
        <v>46</v>
      </c>
      <c r="DP2281" s="9" t="s">
        <v>155</v>
      </c>
      <c r="DQ2281" s="9" t="s">
        <v>202</v>
      </c>
      <c r="DR2281" s="9" t="s">
        <v>157</v>
      </c>
      <c r="DS2281" s="9" t="s">
        <v>137</v>
      </c>
      <c r="DT2281" s="9" t="s">
        <v>657</v>
      </c>
      <c r="DU2281" s="9" t="s">
        <v>158</v>
      </c>
      <c r="DV2281" s="9" t="str">
        <f>VLOOKUP(DU2281,Metadata!$B$2:$C$7,2,FALSE)</f>
        <v>6+ years</v>
      </c>
    </row>
    <row r="2282" spans="1:126">
      <c r="A2282" s="13">
        <v>2281</v>
      </c>
      <c r="B2282" s="9" t="s">
        <v>135</v>
      </c>
      <c r="C2282" s="9" t="str">
        <f>VLOOKUP(B2282,Metadata!$M$2:$N$6,2,FALSE)</f>
        <v>Permanent Employee</v>
      </c>
      <c r="D2282" s="9" t="s">
        <v>159</v>
      </c>
      <c r="E2282" s="9" t="s">
        <v>137</v>
      </c>
      <c r="F2282" s="9" t="s">
        <v>138</v>
      </c>
      <c r="G2282" s="9" t="s">
        <v>172</v>
      </c>
      <c r="H2282" s="9" t="str">
        <f>IF(G2282="","",VLOOKUP(G2282,Metadata!$J$2:$K$22,2,FALSE))</f>
        <v>Porto Metropolitan Area</v>
      </c>
      <c r="I2282" s="9" t="s">
        <v>228</v>
      </c>
      <c r="J2282" s="9" t="str">
        <f>IF(I2282="","",VLOOKUP(I2282,Metadata!$P$2:$Q$43,2,FALSE))</f>
        <v>Europe</v>
      </c>
      <c r="K2282" s="9" t="str">
        <f t="shared" si="0"/>
        <v>International</v>
      </c>
      <c r="L2282" s="9" t="s">
        <v>137</v>
      </c>
      <c r="M2282" s="9" t="str">
        <f>IF(L2282="","",VLOOKUP(L2282,Metadata!$J$2:$K$22,2,FALSE))</f>
        <v/>
      </c>
      <c r="N2282" s="9" t="s">
        <v>214</v>
      </c>
      <c r="O2282" s="9" t="s">
        <v>215</v>
      </c>
      <c r="P2282" s="9" t="s">
        <v>191</v>
      </c>
      <c r="Q2282" s="10" t="str">
        <f t="shared" si="1"/>
        <v>Remote Job (full or flexible)</v>
      </c>
      <c r="R2282" s="10">
        <v>5</v>
      </c>
      <c r="S2282" s="9" t="s">
        <v>161</v>
      </c>
      <c r="T2282" s="9" t="s">
        <v>137</v>
      </c>
      <c r="U2282" s="9" t="str">
        <f>IF(S2282&lt;&gt;"",S2282,IF(T2282&lt;&gt;"",VLOOKUP(T2282,Metadata!$S$2:$T$228,2,FALSE),""))</f>
        <v>Full-Stack Developer</v>
      </c>
      <c r="V2282" s="9" t="s">
        <v>162</v>
      </c>
      <c r="W2282" s="9" t="s">
        <v>137</v>
      </c>
      <c r="X2282" s="9" t="s">
        <v>145</v>
      </c>
      <c r="Y2282" s="9" t="s">
        <v>137</v>
      </c>
      <c r="Z2282" s="9" t="s">
        <v>218</v>
      </c>
      <c r="AA2282" s="9" t="s">
        <v>165</v>
      </c>
      <c r="AB2282" s="9" t="s">
        <v>137</v>
      </c>
      <c r="AC2282" s="9"/>
      <c r="AD2282" s="9"/>
      <c r="AE2282" s="9"/>
      <c r="AF2282" s="9"/>
      <c r="AG2282" s="9"/>
      <c r="AH2282" s="9"/>
      <c r="AI2282" s="9"/>
      <c r="AJ2282" s="9" t="s">
        <v>185</v>
      </c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 t="s">
        <v>186</v>
      </c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10"/>
      <c r="CB2282" s="10" t="str">
        <f t="shared" si="5"/>
        <v/>
      </c>
      <c r="CC2282" s="10"/>
      <c r="CD2282" s="9" t="str">
        <f t="shared" si="2"/>
        <v/>
      </c>
      <c r="CE2282" s="9" t="s">
        <v>151</v>
      </c>
      <c r="CF2282" s="9" t="s">
        <v>245</v>
      </c>
      <c r="CG2282" s="9">
        <f>IF(CF2282="","",VLOOKUP(CF2282,Metadata!$D$2:$H$20,2,FALSE))</f>
        <v>42500</v>
      </c>
      <c r="CH2282" s="9">
        <f>IF(CF2282="","",VLOOKUP(CF2282,Metadata!$D$2:$H$20,4,FALSE))</f>
        <v>40000</v>
      </c>
      <c r="CI2282" s="9">
        <f>IF(CF2282="","",VLOOKUP(CF2282,Metadata!$D$2:$H$20,5,FALSE))</f>
        <v>45000</v>
      </c>
      <c r="CJ2282" s="9">
        <f t="shared" si="3"/>
        <v>42500</v>
      </c>
      <c r="CK2282" s="9" t="s">
        <v>189</v>
      </c>
      <c r="CL2282" s="10">
        <v>2</v>
      </c>
      <c r="CM2282" s="10">
        <v>3</v>
      </c>
      <c r="CN2282" s="10">
        <v>7</v>
      </c>
      <c r="CO2282" s="10">
        <v>7</v>
      </c>
      <c r="CP2282" s="10">
        <v>5</v>
      </c>
      <c r="CQ2282" s="10">
        <v>6</v>
      </c>
      <c r="CR2282" s="10">
        <v>7</v>
      </c>
      <c r="CS2282" s="10">
        <v>7</v>
      </c>
      <c r="CT2282" s="10">
        <v>5</v>
      </c>
      <c r="CU2282" s="10">
        <v>7</v>
      </c>
      <c r="CV2282" s="10">
        <v>4</v>
      </c>
      <c r="CW2282" s="10">
        <v>5</v>
      </c>
      <c r="CX2282" s="10">
        <v>6</v>
      </c>
      <c r="CY2282" s="10">
        <v>6</v>
      </c>
      <c r="CZ2282" s="10">
        <v>6</v>
      </c>
      <c r="DA2282" s="10">
        <v>7</v>
      </c>
      <c r="DB2282" s="10">
        <v>7</v>
      </c>
      <c r="DC2282" s="10">
        <v>7</v>
      </c>
      <c r="DD2282" s="10">
        <v>4</v>
      </c>
      <c r="DE2282" s="10">
        <v>6</v>
      </c>
      <c r="DF2282" s="10">
        <v>6</v>
      </c>
      <c r="DG2282" s="10">
        <v>7</v>
      </c>
      <c r="DH2282" s="10">
        <v>6</v>
      </c>
      <c r="DI2282" s="10">
        <v>6</v>
      </c>
      <c r="DJ2282" s="10">
        <v>6</v>
      </c>
      <c r="DK2282" s="10">
        <v>6</v>
      </c>
      <c r="DL2282" s="10">
        <v>4</v>
      </c>
      <c r="DM2282" s="9" t="s">
        <v>154</v>
      </c>
      <c r="DN2282" s="10">
        <v>1977</v>
      </c>
      <c r="DO2282" s="9">
        <f t="shared" si="8"/>
        <v>44</v>
      </c>
      <c r="DP2282" s="9" t="s">
        <v>155</v>
      </c>
      <c r="DQ2282" s="9" t="s">
        <v>202</v>
      </c>
      <c r="DR2282" s="9" t="s">
        <v>170</v>
      </c>
      <c r="DS2282" s="9" t="s">
        <v>137</v>
      </c>
      <c r="DT2282" s="9" t="s">
        <v>657</v>
      </c>
      <c r="DU2282" s="9" t="s">
        <v>158</v>
      </c>
      <c r="DV2282" s="9" t="str">
        <f>VLOOKUP(DU2282,Metadata!$B$2:$C$7,2,FALSE)</f>
        <v>6+ years</v>
      </c>
    </row>
    <row r="2283" spans="1:126">
      <c r="A2283" s="13">
        <v>2282</v>
      </c>
      <c r="B2283" s="9" t="s">
        <v>135</v>
      </c>
      <c r="C2283" s="9" t="str">
        <f>VLOOKUP(B2283,Metadata!$M$2:$N$6,2,FALSE)</f>
        <v>Permanent Employee</v>
      </c>
      <c r="D2283" s="9" t="s">
        <v>136</v>
      </c>
      <c r="E2283" s="9" t="s">
        <v>137</v>
      </c>
      <c r="F2283" s="9" t="s">
        <v>138</v>
      </c>
      <c r="G2283" s="9" t="s">
        <v>140</v>
      </c>
      <c r="H2283" s="9" t="str">
        <f>IF(G2283="","",VLOOKUP(G2283,Metadata!$J$2:$K$22,2,FALSE))</f>
        <v>Lisbon Metropolitan Area</v>
      </c>
      <c r="I2283" s="9" t="s">
        <v>138</v>
      </c>
      <c r="J2283" s="9" t="str">
        <f>IF(I2283="","",VLOOKUP(I2283,Metadata!$P$2:$Q$43,2,FALSE))</f>
        <v>Europe</v>
      </c>
      <c r="K2283" s="9" t="str">
        <f t="shared" si="0"/>
        <v>Portugal</v>
      </c>
      <c r="L2283" s="9" t="s">
        <v>140</v>
      </c>
      <c r="M2283" s="9" t="str">
        <f>IF(L2283="","",VLOOKUP(L2283,Metadata!$J$2:$K$22,2,FALSE))</f>
        <v>Lisbon Metropolitan Area</v>
      </c>
      <c r="N2283" s="9" t="s">
        <v>214</v>
      </c>
      <c r="O2283" s="9" t="s">
        <v>239</v>
      </c>
      <c r="P2283" s="9" t="s">
        <v>142</v>
      </c>
      <c r="Q2283" s="10" t="str">
        <f t="shared" si="1"/>
        <v>Full Office Job</v>
      </c>
      <c r="R2283" s="10">
        <v>5</v>
      </c>
      <c r="S2283" s="9" t="s">
        <v>183</v>
      </c>
      <c r="T2283" s="9" t="s">
        <v>137</v>
      </c>
      <c r="U2283" s="9" t="str">
        <f>IF(S2283&lt;&gt;"",S2283,IF(T2283&lt;&gt;"",VLOOKUP(T2283,Metadata!$S$2:$T$228,2,FALSE),""))</f>
        <v>Product Owner/Product Manager</v>
      </c>
      <c r="V2283" s="9" t="s">
        <v>304</v>
      </c>
      <c r="W2283" s="9" t="s">
        <v>137</v>
      </c>
      <c r="X2283" s="9" t="s">
        <v>175</v>
      </c>
      <c r="Y2283" s="9" t="s">
        <v>137</v>
      </c>
      <c r="Z2283" s="9" t="s">
        <v>193</v>
      </c>
      <c r="AA2283" s="9" t="s">
        <v>137</v>
      </c>
      <c r="AB2283" s="9" t="s">
        <v>137</v>
      </c>
      <c r="AC2283" s="9" t="s">
        <v>147</v>
      </c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 t="s">
        <v>150</v>
      </c>
      <c r="BZ2283" s="9" t="s">
        <v>137</v>
      </c>
      <c r="CA2283" s="10"/>
      <c r="CB2283" s="10" t="str">
        <f t="shared" si="5"/>
        <v/>
      </c>
      <c r="CC2283" s="10"/>
      <c r="CD2283" s="9" t="str">
        <f t="shared" si="2"/>
        <v/>
      </c>
      <c r="CE2283" s="9" t="s">
        <v>168</v>
      </c>
      <c r="CF2283" s="9" t="s">
        <v>254</v>
      </c>
      <c r="CG2283" s="9">
        <f>IF(CF2283="","",VLOOKUP(CF2283,Metadata!$D$2:$H$20,2,FALSE))</f>
        <v>37500</v>
      </c>
      <c r="CH2283" s="9">
        <f>IF(CF2283="","",VLOOKUP(CF2283,Metadata!$D$2:$H$20,4,FALSE))</f>
        <v>35000</v>
      </c>
      <c r="CI2283" s="9">
        <f>IF(CF2283="","",VLOOKUP(CF2283,Metadata!$D$2:$H$20,5,FALSE))</f>
        <v>40000</v>
      </c>
      <c r="CJ2283" s="9">
        <f t="shared" si="3"/>
        <v>37500</v>
      </c>
      <c r="CK2283" s="9" t="s">
        <v>153</v>
      </c>
      <c r="CL2283" s="10">
        <v>2</v>
      </c>
      <c r="CM2283" s="10">
        <v>3</v>
      </c>
      <c r="CN2283" s="10">
        <v>6</v>
      </c>
      <c r="CO2283" s="10">
        <v>6</v>
      </c>
      <c r="CP2283" s="10">
        <v>6</v>
      </c>
      <c r="CQ2283" s="10">
        <v>6</v>
      </c>
      <c r="CR2283" s="10">
        <v>6</v>
      </c>
      <c r="CS2283" s="10">
        <v>6</v>
      </c>
      <c r="CT2283" s="10">
        <v>6</v>
      </c>
      <c r="CU2283" s="10">
        <v>6</v>
      </c>
      <c r="CV2283" s="10">
        <v>6</v>
      </c>
      <c r="CW2283" s="10">
        <v>5</v>
      </c>
      <c r="CX2283" s="10">
        <v>5</v>
      </c>
      <c r="CY2283" s="10">
        <v>5</v>
      </c>
      <c r="CZ2283" s="10">
        <v>5</v>
      </c>
      <c r="DA2283" s="10">
        <v>5</v>
      </c>
      <c r="DB2283" s="10">
        <v>3</v>
      </c>
      <c r="DC2283" s="10">
        <v>5</v>
      </c>
      <c r="DD2283" s="10">
        <v>3</v>
      </c>
      <c r="DE2283" s="10">
        <v>5</v>
      </c>
      <c r="DF2283" s="10">
        <v>4</v>
      </c>
      <c r="DG2283" s="10">
        <v>5</v>
      </c>
      <c r="DH2283" s="10">
        <v>5</v>
      </c>
      <c r="DI2283" s="10">
        <v>5</v>
      </c>
      <c r="DJ2283" s="10">
        <v>5</v>
      </c>
      <c r="DK2283" s="10">
        <v>5</v>
      </c>
      <c r="DL2283" s="10">
        <v>5</v>
      </c>
      <c r="DM2283" s="9" t="s">
        <v>154</v>
      </c>
      <c r="DN2283" s="10">
        <v>1985</v>
      </c>
      <c r="DO2283" s="9">
        <f t="shared" si="8"/>
        <v>36</v>
      </c>
      <c r="DP2283" s="9" t="s">
        <v>155</v>
      </c>
      <c r="DQ2283" s="9" t="s">
        <v>156</v>
      </c>
      <c r="DR2283" s="9" t="s">
        <v>170</v>
      </c>
      <c r="DS2283" s="9" t="s">
        <v>137</v>
      </c>
      <c r="DT2283" s="9" t="s">
        <v>657</v>
      </c>
      <c r="DU2283" s="9" t="s">
        <v>158</v>
      </c>
      <c r="DV2283" s="9" t="str">
        <f>VLOOKUP(DU2283,Metadata!$B$2:$C$7,2,FALSE)</f>
        <v>6+ years</v>
      </c>
    </row>
    <row r="2284" spans="1:126">
      <c r="A2284" s="13">
        <v>2283</v>
      </c>
      <c r="B2284" s="9" t="s">
        <v>135</v>
      </c>
      <c r="C2284" s="9" t="str">
        <f>VLOOKUP(B2284,Metadata!$M$2:$N$6,2,FALSE)</f>
        <v>Permanent Employee</v>
      </c>
      <c r="D2284" s="9" t="s">
        <v>159</v>
      </c>
      <c r="E2284" s="9" t="s">
        <v>137</v>
      </c>
      <c r="F2284" s="9" t="s">
        <v>138</v>
      </c>
      <c r="G2284" s="9" t="s">
        <v>140</v>
      </c>
      <c r="H2284" s="9" t="str">
        <f>IF(G2284="","",VLOOKUP(G2284,Metadata!$J$2:$K$22,2,FALSE))</f>
        <v>Lisbon Metropolitan Area</v>
      </c>
      <c r="I2284" s="9" t="s">
        <v>311</v>
      </c>
      <c r="J2284" s="9" t="str">
        <f>IF(I2284="","",VLOOKUP(I2284,Metadata!$P$2:$Q$43,2,FALSE))</f>
        <v>Europe</v>
      </c>
      <c r="K2284" s="9" t="str">
        <f t="shared" si="0"/>
        <v>International</v>
      </c>
      <c r="L2284" s="9" t="s">
        <v>137</v>
      </c>
      <c r="M2284" s="9" t="str">
        <f>IF(L2284="","",VLOOKUP(L2284,Metadata!$J$2:$K$22,2,FALSE))</f>
        <v/>
      </c>
      <c r="N2284" s="9" t="s">
        <v>141</v>
      </c>
      <c r="O2284" s="9" t="s">
        <v>137</v>
      </c>
      <c r="P2284" s="9" t="s">
        <v>142</v>
      </c>
      <c r="Q2284" s="10" t="str">
        <f t="shared" si="1"/>
        <v>Full Office Job</v>
      </c>
      <c r="R2284" s="10">
        <v>4</v>
      </c>
      <c r="S2284" s="9" t="s">
        <v>206</v>
      </c>
      <c r="T2284" s="9" t="s">
        <v>137</v>
      </c>
      <c r="U2284" s="9" t="str">
        <f>IF(S2284&lt;&gt;"",S2284,IF(T2284&lt;&gt;"",VLOOKUP(T2284,Metadata!$S$2:$T$228,2,FALSE),""))</f>
        <v>Mobile Apps Developer</v>
      </c>
      <c r="V2284" s="9" t="s">
        <v>276</v>
      </c>
      <c r="W2284" s="9" t="s">
        <v>137</v>
      </c>
      <c r="X2284" s="9" t="s">
        <v>145</v>
      </c>
      <c r="Y2284" s="9" t="s">
        <v>137</v>
      </c>
      <c r="Z2284" s="9" t="s">
        <v>146</v>
      </c>
      <c r="AA2284" s="9" t="s">
        <v>165</v>
      </c>
      <c r="AB2284" s="9" t="s">
        <v>137</v>
      </c>
      <c r="AC2284" s="9"/>
      <c r="AD2284" s="9"/>
      <c r="AE2284" s="9"/>
      <c r="AF2284" s="9"/>
      <c r="AG2284" s="9"/>
      <c r="AH2284" s="9"/>
      <c r="AI2284" s="9"/>
      <c r="AJ2284" s="9"/>
      <c r="AK2284" s="9"/>
      <c r="AL2284" s="9" t="s">
        <v>177</v>
      </c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 t="s">
        <v>197</v>
      </c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 t="s">
        <v>392</v>
      </c>
      <c r="CA2284" s="10"/>
      <c r="CB2284" s="10" t="str">
        <f t="shared" si="5"/>
        <v/>
      </c>
      <c r="CC2284" s="10"/>
      <c r="CD2284" s="9" t="str">
        <f t="shared" si="2"/>
        <v/>
      </c>
      <c r="CE2284" s="9" t="s">
        <v>168</v>
      </c>
      <c r="CF2284" s="9" t="s">
        <v>225</v>
      </c>
      <c r="CG2284" s="9">
        <f>IF(CF2284="","",VLOOKUP(CF2284,Metadata!$D$2:$H$20,2,FALSE))</f>
        <v>22500</v>
      </c>
      <c r="CH2284" s="9">
        <f>IF(CF2284="","",VLOOKUP(CF2284,Metadata!$D$2:$H$20,4,FALSE))</f>
        <v>20000</v>
      </c>
      <c r="CI2284" s="9">
        <f>IF(CF2284="","",VLOOKUP(CF2284,Metadata!$D$2:$H$20,5,FALSE))</f>
        <v>25000</v>
      </c>
      <c r="CJ2284" s="9">
        <f t="shared" si="3"/>
        <v>22500</v>
      </c>
      <c r="CK2284" s="9" t="s">
        <v>221</v>
      </c>
      <c r="CL2284" s="10">
        <v>5</v>
      </c>
      <c r="CM2284" s="10">
        <v>1</v>
      </c>
      <c r="CN2284" s="10">
        <v>7</v>
      </c>
      <c r="CO2284" s="10">
        <v>4</v>
      </c>
      <c r="CP2284" s="10">
        <v>5</v>
      </c>
      <c r="CQ2284" s="10">
        <v>5</v>
      </c>
      <c r="CR2284" s="10">
        <v>3</v>
      </c>
      <c r="CS2284" s="10">
        <v>4</v>
      </c>
      <c r="CT2284" s="10">
        <v>4</v>
      </c>
      <c r="CU2284" s="10">
        <v>5</v>
      </c>
      <c r="CV2284" s="10">
        <v>5</v>
      </c>
      <c r="CW2284" s="10">
        <v>3</v>
      </c>
      <c r="CX2284" s="10">
        <v>6</v>
      </c>
      <c r="CY2284" s="10">
        <v>6</v>
      </c>
      <c r="CZ2284" s="10">
        <v>6</v>
      </c>
      <c r="DA2284" s="10">
        <v>7</v>
      </c>
      <c r="DB2284" s="10">
        <v>4</v>
      </c>
      <c r="DC2284" s="10">
        <v>4</v>
      </c>
      <c r="DD2284" s="10">
        <v>4</v>
      </c>
      <c r="DE2284" s="10">
        <v>5</v>
      </c>
      <c r="DF2284" s="10">
        <v>4</v>
      </c>
      <c r="DG2284" s="10">
        <v>7</v>
      </c>
      <c r="DH2284" s="10">
        <v>7</v>
      </c>
      <c r="DI2284" s="10">
        <v>7</v>
      </c>
      <c r="DJ2284" s="10">
        <v>4</v>
      </c>
      <c r="DK2284" s="10">
        <v>5</v>
      </c>
      <c r="DL2284" s="10">
        <v>5</v>
      </c>
      <c r="DM2284" s="9" t="s">
        <v>154</v>
      </c>
      <c r="DN2284" s="10">
        <v>1994</v>
      </c>
      <c r="DO2284" s="9">
        <f t="shared" si="8"/>
        <v>27</v>
      </c>
      <c r="DP2284" s="9" t="s">
        <v>155</v>
      </c>
      <c r="DQ2284" s="9" t="s">
        <v>202</v>
      </c>
      <c r="DR2284" s="9" t="s">
        <v>157</v>
      </c>
      <c r="DS2284" s="9" t="s">
        <v>137</v>
      </c>
      <c r="DT2284" s="9" t="s">
        <v>657</v>
      </c>
      <c r="DU2284" s="9" t="s">
        <v>168</v>
      </c>
      <c r="DV2284" s="9" t="str">
        <f>VLOOKUP(DU2284,Metadata!$B$2:$C$7,2,FALSE)</f>
        <v>0 - 3 years</v>
      </c>
    </row>
    <row r="2285" spans="1:126">
      <c r="A2285" s="13">
        <v>2284</v>
      </c>
      <c r="B2285" s="9" t="s">
        <v>135</v>
      </c>
      <c r="C2285" s="9" t="str">
        <f>VLOOKUP(B2285,Metadata!$M$2:$N$6,2,FALSE)</f>
        <v>Permanent Employee</v>
      </c>
      <c r="D2285" s="9" t="s">
        <v>136</v>
      </c>
      <c r="E2285" s="9" t="s">
        <v>137</v>
      </c>
      <c r="F2285" s="9" t="s">
        <v>138</v>
      </c>
      <c r="G2285" s="9" t="s">
        <v>140</v>
      </c>
      <c r="H2285" s="9" t="str">
        <f>IF(G2285="","",VLOOKUP(G2285,Metadata!$J$2:$K$22,2,FALSE))</f>
        <v>Lisbon Metropolitan Area</v>
      </c>
      <c r="I2285" s="9" t="s">
        <v>138</v>
      </c>
      <c r="J2285" s="9" t="str">
        <f>IF(I2285="","",VLOOKUP(I2285,Metadata!$P$2:$Q$43,2,FALSE))</f>
        <v>Europe</v>
      </c>
      <c r="K2285" s="9" t="str">
        <f t="shared" si="0"/>
        <v>Portugal</v>
      </c>
      <c r="L2285" s="9" t="s">
        <v>283</v>
      </c>
      <c r="M2285" s="9" t="str">
        <f>IF(L2285="","",VLOOKUP(L2285,Metadata!$J$2:$K$22,2,FALSE))</f>
        <v>Lisbon Metropolitan Area</v>
      </c>
      <c r="N2285" s="9" t="s">
        <v>141</v>
      </c>
      <c r="O2285" s="9" t="s">
        <v>137</v>
      </c>
      <c r="P2285" s="9" t="s">
        <v>142</v>
      </c>
      <c r="Q2285" s="10" t="str">
        <f t="shared" si="1"/>
        <v>Full Office Job</v>
      </c>
      <c r="R2285" s="10">
        <v>6</v>
      </c>
      <c r="S2285" s="9" t="s">
        <v>338</v>
      </c>
      <c r="T2285" s="9" t="s">
        <v>137</v>
      </c>
      <c r="U2285" s="9" t="str">
        <f>IF(S2285&lt;&gt;"",S2285,IF(T2285&lt;&gt;"",VLOOKUP(T2285,Metadata!$S$2:$T$228,2,FALSE),""))</f>
        <v>Solutions Architect</v>
      </c>
      <c r="V2285" s="9" t="s">
        <v>137</v>
      </c>
      <c r="W2285" s="9" t="s">
        <v>774</v>
      </c>
      <c r="X2285" s="9" t="s">
        <v>145</v>
      </c>
      <c r="Y2285" s="9" t="s">
        <v>137</v>
      </c>
      <c r="Z2285" s="9" t="s">
        <v>224</v>
      </c>
      <c r="AA2285" s="9" t="s">
        <v>137</v>
      </c>
      <c r="AB2285" s="9" t="s">
        <v>137</v>
      </c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 t="s">
        <v>150</v>
      </c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 t="s">
        <v>150</v>
      </c>
      <c r="BZ2285" s="9" t="s">
        <v>137</v>
      </c>
      <c r="CA2285" s="10"/>
      <c r="CB2285" s="10" t="str">
        <f t="shared" si="5"/>
        <v/>
      </c>
      <c r="CC2285" s="10"/>
      <c r="CD2285" s="9" t="str">
        <f t="shared" si="2"/>
        <v/>
      </c>
      <c r="CE2285" s="9" t="s">
        <v>151</v>
      </c>
      <c r="CF2285" s="9" t="s">
        <v>419</v>
      </c>
      <c r="CG2285" s="9">
        <f>IF(CF2285="","",VLOOKUP(CF2285,Metadata!$D$2:$H$20,2,FALSE))</f>
        <v>62500</v>
      </c>
      <c r="CH2285" s="9">
        <f>IF(CF2285="","",VLOOKUP(CF2285,Metadata!$D$2:$H$20,4,FALSE))</f>
        <v>60000</v>
      </c>
      <c r="CI2285" s="9">
        <f>IF(CF2285="","",VLOOKUP(CF2285,Metadata!$D$2:$H$20,5,FALSE))</f>
        <v>65000</v>
      </c>
      <c r="CJ2285" s="9">
        <f t="shared" si="3"/>
        <v>62500</v>
      </c>
      <c r="CK2285" s="9" t="s">
        <v>189</v>
      </c>
      <c r="CL2285" s="10">
        <v>2</v>
      </c>
      <c r="CM2285" s="10">
        <v>5</v>
      </c>
      <c r="CN2285" s="10">
        <v>5</v>
      </c>
      <c r="CO2285" s="10">
        <v>6</v>
      </c>
      <c r="CP2285" s="10">
        <v>5</v>
      </c>
      <c r="CQ2285" s="10">
        <v>7</v>
      </c>
      <c r="CR2285" s="10">
        <v>5</v>
      </c>
      <c r="CS2285" s="10">
        <v>5</v>
      </c>
      <c r="CT2285" s="10">
        <v>7</v>
      </c>
      <c r="CU2285" s="10">
        <v>3</v>
      </c>
      <c r="CV2285" s="10">
        <v>3</v>
      </c>
      <c r="CW2285" s="10">
        <v>4</v>
      </c>
      <c r="CX2285" s="10">
        <v>5</v>
      </c>
      <c r="CY2285" s="10">
        <v>5</v>
      </c>
      <c r="CZ2285" s="10">
        <v>4</v>
      </c>
      <c r="DA2285" s="10">
        <v>4</v>
      </c>
      <c r="DB2285" s="10">
        <v>3</v>
      </c>
      <c r="DC2285" s="10">
        <v>5</v>
      </c>
      <c r="DD2285" s="10">
        <v>3</v>
      </c>
      <c r="DE2285" s="10">
        <v>4</v>
      </c>
      <c r="DF2285" s="10">
        <v>5</v>
      </c>
      <c r="DG2285" s="10">
        <v>5</v>
      </c>
      <c r="DH2285" s="10">
        <v>4</v>
      </c>
      <c r="DI2285" s="10">
        <v>5</v>
      </c>
      <c r="DJ2285" s="10">
        <v>3</v>
      </c>
      <c r="DK2285" s="10">
        <v>4</v>
      </c>
      <c r="DL2285" s="10">
        <v>6</v>
      </c>
      <c r="DM2285" s="9" t="s">
        <v>154</v>
      </c>
      <c r="DN2285" s="10">
        <v>1982</v>
      </c>
      <c r="DO2285" s="9">
        <f t="shared" si="8"/>
        <v>39</v>
      </c>
      <c r="DP2285" s="9" t="s">
        <v>155</v>
      </c>
      <c r="DQ2285" s="9" t="s">
        <v>156</v>
      </c>
      <c r="DR2285" s="9" t="s">
        <v>157</v>
      </c>
      <c r="DS2285" s="9" t="s">
        <v>137</v>
      </c>
      <c r="DT2285" s="9" t="s">
        <v>657</v>
      </c>
      <c r="DU2285" s="9" t="s">
        <v>158</v>
      </c>
      <c r="DV2285" s="9" t="str">
        <f>VLOOKUP(DU2285,Metadata!$B$2:$C$7,2,FALSE)</f>
        <v>6+ years</v>
      </c>
    </row>
    <row r="2286" spans="1:126">
      <c r="A2286" s="13">
        <v>2285</v>
      </c>
      <c r="B2286" s="9" t="s">
        <v>135</v>
      </c>
      <c r="C2286" s="9" t="str">
        <f>VLOOKUP(B2286,Metadata!$M$2:$N$6,2,FALSE)</f>
        <v>Permanent Employee</v>
      </c>
      <c r="D2286" s="9" t="s">
        <v>136</v>
      </c>
      <c r="E2286" s="9" t="s">
        <v>137</v>
      </c>
      <c r="F2286" s="9" t="s">
        <v>138</v>
      </c>
      <c r="G2286" s="9" t="s">
        <v>263</v>
      </c>
      <c r="H2286" s="9" t="str">
        <f>IF(G2286="","",VLOOKUP(G2286,Metadata!$J$2:$K$22,2,FALSE))</f>
        <v>North</v>
      </c>
      <c r="I2286" s="9" t="s">
        <v>138</v>
      </c>
      <c r="J2286" s="9" t="str">
        <f>IF(I2286="","",VLOOKUP(I2286,Metadata!$P$2:$Q$43,2,FALSE))</f>
        <v>Europe</v>
      </c>
      <c r="K2286" s="9" t="str">
        <f t="shared" si="0"/>
        <v>Portugal</v>
      </c>
      <c r="L2286" s="9" t="s">
        <v>172</v>
      </c>
      <c r="M2286" s="9" t="str">
        <f>IF(L2286="","",VLOOKUP(L2286,Metadata!$J$2:$K$22,2,FALSE))</f>
        <v>Porto Metropolitan Area</v>
      </c>
      <c r="N2286" s="9" t="s">
        <v>141</v>
      </c>
      <c r="O2286" s="9" t="s">
        <v>137</v>
      </c>
      <c r="P2286" s="9" t="s">
        <v>191</v>
      </c>
      <c r="Q2286" s="10" t="str">
        <f t="shared" si="1"/>
        <v>Remote Job (full or flexible)</v>
      </c>
      <c r="R2286" s="10">
        <v>6</v>
      </c>
      <c r="S2286" s="9" t="s">
        <v>192</v>
      </c>
      <c r="T2286" s="9" t="s">
        <v>137</v>
      </c>
      <c r="U2286" s="9" t="str">
        <f>IF(S2286&lt;&gt;"",S2286,IF(T2286&lt;&gt;"",VLOOKUP(T2286,Metadata!$S$2:$T$228,2,FALSE),""))</f>
        <v>Back-End Developer</v>
      </c>
      <c r="V2286" s="9" t="s">
        <v>317</v>
      </c>
      <c r="W2286" s="9" t="s">
        <v>137</v>
      </c>
      <c r="X2286" s="9" t="s">
        <v>252</v>
      </c>
      <c r="Y2286" s="9" t="s">
        <v>137</v>
      </c>
      <c r="Z2286" s="9" t="s">
        <v>224</v>
      </c>
      <c r="AA2286" s="9" t="s">
        <v>137</v>
      </c>
      <c r="AB2286" s="9" t="s">
        <v>137</v>
      </c>
      <c r="AC2286" s="9"/>
      <c r="AD2286" s="9"/>
      <c r="AE2286" s="9" t="s">
        <v>194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198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10"/>
      <c r="CB2286" s="10" t="str">
        <f t="shared" si="5"/>
        <v/>
      </c>
      <c r="CC2286" s="10"/>
      <c r="CD2286" s="9" t="str">
        <f t="shared" si="2"/>
        <v/>
      </c>
      <c r="CE2286" s="9" t="s">
        <v>168</v>
      </c>
      <c r="CF2286" s="9" t="s">
        <v>220</v>
      </c>
      <c r="CG2286" s="9">
        <f>IF(CF2286="","",VLOOKUP(CF2286,Metadata!$D$2:$H$20,2,FALSE))</f>
        <v>27500</v>
      </c>
      <c r="CH2286" s="9">
        <f>IF(CF2286="","",VLOOKUP(CF2286,Metadata!$D$2:$H$20,4,FALSE))</f>
        <v>25000</v>
      </c>
      <c r="CI2286" s="9">
        <f>IF(CF2286="","",VLOOKUP(CF2286,Metadata!$D$2:$H$20,5,FALSE))</f>
        <v>30000</v>
      </c>
      <c r="CJ2286" s="9">
        <f t="shared" si="3"/>
        <v>27500</v>
      </c>
      <c r="CK2286" s="9" t="s">
        <v>221</v>
      </c>
      <c r="CL2286" s="10">
        <v>2</v>
      </c>
      <c r="CM2286" s="10">
        <v>3</v>
      </c>
      <c r="CN2286" s="10">
        <v>6</v>
      </c>
      <c r="CO2286" s="10">
        <v>5</v>
      </c>
      <c r="CP2286" s="10">
        <v>3</v>
      </c>
      <c r="CQ2286" s="10">
        <v>5</v>
      </c>
      <c r="CR2286" s="10">
        <v>7</v>
      </c>
      <c r="CS2286" s="10">
        <v>2</v>
      </c>
      <c r="CT2286" s="10">
        <v>4</v>
      </c>
      <c r="CU2286" s="10">
        <v>3</v>
      </c>
      <c r="CV2286" s="10">
        <v>5</v>
      </c>
      <c r="CW2286" s="10">
        <v>6</v>
      </c>
      <c r="CX2286" s="10">
        <v>6</v>
      </c>
      <c r="CY2286" s="10">
        <v>2</v>
      </c>
      <c r="CZ2286" s="10">
        <v>2</v>
      </c>
      <c r="DA2286" s="10">
        <v>2</v>
      </c>
      <c r="DB2286" s="10">
        <v>2</v>
      </c>
      <c r="DC2286" s="10">
        <v>3</v>
      </c>
      <c r="DD2286" s="10">
        <v>1</v>
      </c>
      <c r="DE2286" s="10">
        <v>5</v>
      </c>
      <c r="DF2286" s="10">
        <v>5</v>
      </c>
      <c r="DG2286" s="10">
        <v>3</v>
      </c>
      <c r="DH2286" s="10">
        <v>4</v>
      </c>
      <c r="DI2286" s="10">
        <v>2</v>
      </c>
      <c r="DJ2286" s="10">
        <v>2</v>
      </c>
      <c r="DK2286" s="10">
        <v>2</v>
      </c>
      <c r="DL2286" s="10">
        <v>2</v>
      </c>
      <c r="DM2286" s="9" t="s">
        <v>154</v>
      </c>
      <c r="DN2286" s="10">
        <v>1990</v>
      </c>
      <c r="DO2286" s="9">
        <f t="shared" si="8"/>
        <v>31</v>
      </c>
      <c r="DP2286" s="9" t="s">
        <v>155</v>
      </c>
      <c r="DQ2286" s="9" t="s">
        <v>210</v>
      </c>
      <c r="DR2286" s="9" t="s">
        <v>157</v>
      </c>
      <c r="DS2286" s="9" t="s">
        <v>137</v>
      </c>
      <c r="DT2286" s="9" t="s">
        <v>657</v>
      </c>
      <c r="DU2286" s="9" t="s">
        <v>223</v>
      </c>
      <c r="DV2286" s="9" t="str">
        <f>VLOOKUP(DU2286,Metadata!$B$2:$C$7,2,FALSE)</f>
        <v>3 - 6 years</v>
      </c>
    </row>
    <row r="2287" spans="1:126">
      <c r="A2287" s="13">
        <v>2286</v>
      </c>
      <c r="B2287" s="9" t="s">
        <v>135</v>
      </c>
      <c r="C2287" s="9" t="str">
        <f>VLOOKUP(B2287,Metadata!$M$2:$N$6,2,FALSE)</f>
        <v>Permanent Employee</v>
      </c>
      <c r="D2287" s="9" t="s">
        <v>159</v>
      </c>
      <c r="E2287" s="9" t="s">
        <v>137</v>
      </c>
      <c r="F2287" s="9" t="s">
        <v>138</v>
      </c>
      <c r="G2287" s="9" t="s">
        <v>172</v>
      </c>
      <c r="H2287" s="9" t="str">
        <f>IF(G2287="","",VLOOKUP(G2287,Metadata!$J$2:$K$22,2,FALSE))</f>
        <v>Porto Metropolitan Area</v>
      </c>
      <c r="I2287" s="9" t="s">
        <v>548</v>
      </c>
      <c r="J2287" s="9" t="str">
        <f>IF(I2287="","",VLOOKUP(I2287,Metadata!$P$2:$Q$43,2,FALSE))</f>
        <v>Europe</v>
      </c>
      <c r="K2287" s="9" t="str">
        <f t="shared" si="0"/>
        <v>International</v>
      </c>
      <c r="L2287" s="9" t="s">
        <v>137</v>
      </c>
      <c r="M2287" s="9" t="str">
        <f>IF(L2287="","",VLOOKUP(L2287,Metadata!$J$2:$K$22,2,FALSE))</f>
        <v/>
      </c>
      <c r="N2287" s="9" t="s">
        <v>141</v>
      </c>
      <c r="O2287" s="9" t="s">
        <v>137</v>
      </c>
      <c r="P2287" s="9" t="s">
        <v>191</v>
      </c>
      <c r="Q2287" s="10" t="str">
        <f t="shared" si="1"/>
        <v>Remote Job (full or flexible)</v>
      </c>
      <c r="R2287" s="10">
        <v>6</v>
      </c>
      <c r="S2287" s="9" t="s">
        <v>192</v>
      </c>
      <c r="T2287" s="9" t="s">
        <v>137</v>
      </c>
      <c r="U2287" s="9" t="str">
        <f>IF(S2287&lt;&gt;"",S2287,IF(T2287&lt;&gt;"",VLOOKUP(T2287,Metadata!$S$2:$T$228,2,FALSE),""))</f>
        <v>Back-End Developer</v>
      </c>
      <c r="V2287" s="9" t="s">
        <v>144</v>
      </c>
      <c r="W2287" s="9" t="s">
        <v>137</v>
      </c>
      <c r="X2287" s="9" t="s">
        <v>208</v>
      </c>
      <c r="Y2287" s="9" t="s">
        <v>137</v>
      </c>
      <c r="Z2287" s="9" t="s">
        <v>262</v>
      </c>
      <c r="AA2287" s="9" t="s">
        <v>137</v>
      </c>
      <c r="AB2287" s="9" t="s">
        <v>137</v>
      </c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 t="s">
        <v>517</v>
      </c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 t="s">
        <v>150</v>
      </c>
      <c r="BZ2287" s="9" t="s">
        <v>137</v>
      </c>
      <c r="CA2287" s="10"/>
      <c r="CB2287" s="10" t="str">
        <f t="shared" si="5"/>
        <v/>
      </c>
      <c r="CC2287" s="10"/>
      <c r="CD2287" s="9" t="str">
        <f t="shared" si="2"/>
        <v/>
      </c>
      <c r="CE2287" s="9" t="s">
        <v>232</v>
      </c>
      <c r="CF2287" s="9" t="s">
        <v>513</v>
      </c>
      <c r="CG2287" s="9">
        <f>IF(CF2287="","",VLOOKUP(CF2287,Metadata!$D$2:$H$20,2,FALSE))</f>
        <v>92500</v>
      </c>
      <c r="CH2287" s="9">
        <f>IF(CF2287="","",VLOOKUP(CF2287,Metadata!$D$2:$H$20,4,FALSE))</f>
        <v>90000</v>
      </c>
      <c r="CI2287" s="9">
        <f>IF(CF2287="","",VLOOKUP(CF2287,Metadata!$D$2:$H$20,5,FALSE))</f>
        <v>95000</v>
      </c>
      <c r="CJ2287" s="9">
        <f t="shared" si="3"/>
        <v>92500</v>
      </c>
      <c r="CK2287" s="9" t="s">
        <v>201</v>
      </c>
      <c r="CL2287" s="10">
        <v>7</v>
      </c>
      <c r="CM2287" s="10">
        <v>1</v>
      </c>
      <c r="CN2287" s="10">
        <v>7</v>
      </c>
      <c r="CO2287" s="10">
        <v>7</v>
      </c>
      <c r="CP2287" s="10">
        <v>5</v>
      </c>
      <c r="CQ2287" s="10">
        <v>5</v>
      </c>
      <c r="CR2287" s="10">
        <v>7</v>
      </c>
      <c r="CS2287" s="10">
        <v>5</v>
      </c>
      <c r="CT2287" s="10">
        <v>5</v>
      </c>
      <c r="CU2287" s="10">
        <v>7</v>
      </c>
      <c r="CV2287" s="10">
        <v>3</v>
      </c>
      <c r="CW2287" s="10">
        <v>3</v>
      </c>
      <c r="CX2287" s="10">
        <v>6</v>
      </c>
      <c r="CY2287" s="10">
        <v>4</v>
      </c>
      <c r="CZ2287" s="10">
        <v>5</v>
      </c>
      <c r="DA2287" s="10">
        <v>3</v>
      </c>
      <c r="DB2287" s="10">
        <v>4</v>
      </c>
      <c r="DC2287" s="10">
        <v>6</v>
      </c>
      <c r="DD2287" s="10">
        <v>3</v>
      </c>
      <c r="DE2287" s="10">
        <v>5</v>
      </c>
      <c r="DF2287" s="10">
        <v>6</v>
      </c>
      <c r="DG2287" s="10">
        <v>6</v>
      </c>
      <c r="DH2287" s="10">
        <v>5</v>
      </c>
      <c r="DI2287" s="10">
        <v>7</v>
      </c>
      <c r="DJ2287" s="10">
        <v>4</v>
      </c>
      <c r="DK2287" s="10">
        <v>6</v>
      </c>
      <c r="DL2287" s="10">
        <v>6</v>
      </c>
      <c r="DM2287" s="9" t="s">
        <v>154</v>
      </c>
      <c r="DN2287" s="10">
        <v>1989</v>
      </c>
      <c r="DO2287" s="9">
        <f t="shared" si="8"/>
        <v>32</v>
      </c>
      <c r="DP2287" s="9" t="s">
        <v>155</v>
      </c>
      <c r="DQ2287" s="9" t="s">
        <v>210</v>
      </c>
      <c r="DR2287" s="9" t="s">
        <v>157</v>
      </c>
      <c r="DS2287" s="9" t="s">
        <v>137</v>
      </c>
      <c r="DT2287" s="9" t="s">
        <v>657</v>
      </c>
      <c r="DU2287" s="9" t="s">
        <v>203</v>
      </c>
      <c r="DV2287" s="9" t="str">
        <f>VLOOKUP(DU2287,Metadata!$B$2:$C$7,2,FALSE)</f>
        <v>6+ years</v>
      </c>
    </row>
    <row r="2288" spans="1:126">
      <c r="A2288" s="13">
        <v>2287</v>
      </c>
      <c r="B2288" s="9" t="s">
        <v>135</v>
      </c>
      <c r="C2288" s="9" t="str">
        <f>VLOOKUP(B2288,Metadata!$M$2:$N$6,2,FALSE)</f>
        <v>Permanent Employee</v>
      </c>
      <c r="D2288" s="9" t="s">
        <v>159</v>
      </c>
      <c r="E2288" s="9" t="s">
        <v>137</v>
      </c>
      <c r="F2288" s="9" t="s">
        <v>138</v>
      </c>
      <c r="G2288" s="9" t="s">
        <v>140</v>
      </c>
      <c r="H2288" s="9" t="str">
        <f>IF(G2288="","",VLOOKUP(G2288,Metadata!$J$2:$K$22,2,FALSE))</f>
        <v>Lisbon Metropolitan Area</v>
      </c>
      <c r="I2288" s="9" t="s">
        <v>138</v>
      </c>
      <c r="J2288" s="9" t="str">
        <f>IF(I2288="","",VLOOKUP(I2288,Metadata!$P$2:$Q$43,2,FALSE))</f>
        <v>Europe</v>
      </c>
      <c r="K2288" s="9" t="str">
        <f t="shared" si="0"/>
        <v>Portugal</v>
      </c>
      <c r="L2288" s="9" t="s">
        <v>140</v>
      </c>
      <c r="M2288" s="9" t="str">
        <f>IF(L2288="","",VLOOKUP(L2288,Metadata!$J$2:$K$22,2,FALSE))</f>
        <v>Lisbon Metropolitan Area</v>
      </c>
      <c r="N2288" s="9" t="s">
        <v>141</v>
      </c>
      <c r="O2288" s="9" t="s">
        <v>137</v>
      </c>
      <c r="P2288" s="9" t="s">
        <v>191</v>
      </c>
      <c r="Q2288" s="10" t="str">
        <f t="shared" si="1"/>
        <v>Remote Job (full or flexible)</v>
      </c>
      <c r="R2288" s="10">
        <v>5</v>
      </c>
      <c r="S2288" s="9" t="s">
        <v>143</v>
      </c>
      <c r="T2288" s="9" t="s">
        <v>137</v>
      </c>
      <c r="U2288" s="9" t="str">
        <f>IF(S2288&lt;&gt;"",S2288,IF(T2288&lt;&gt;"",VLOOKUP(T2288,Metadata!$S$2:$T$228,2,FALSE),""))</f>
        <v>Technical Team Leader</v>
      </c>
      <c r="V2288" s="9" t="s">
        <v>279</v>
      </c>
      <c r="W2288" s="9" t="s">
        <v>137</v>
      </c>
      <c r="X2288" s="9" t="s">
        <v>252</v>
      </c>
      <c r="Y2288" s="9" t="s">
        <v>137</v>
      </c>
      <c r="Z2288" s="9" t="s">
        <v>146</v>
      </c>
      <c r="AA2288" s="9" t="s">
        <v>137</v>
      </c>
      <c r="AB2288" s="9" t="s">
        <v>137</v>
      </c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 t="s">
        <v>150</v>
      </c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 t="s">
        <v>150</v>
      </c>
      <c r="BZ2288" s="9" t="s">
        <v>137</v>
      </c>
      <c r="CA2288" s="10"/>
      <c r="CB2288" s="10" t="str">
        <f t="shared" si="5"/>
        <v/>
      </c>
      <c r="CC2288" s="10"/>
      <c r="CD2288" s="9" t="str">
        <f t="shared" si="2"/>
        <v/>
      </c>
      <c r="CE2288" s="9" t="s">
        <v>168</v>
      </c>
      <c r="CF2288" s="9" t="s">
        <v>220</v>
      </c>
      <c r="CG2288" s="9">
        <f>IF(CF2288="","",VLOOKUP(CF2288,Metadata!$D$2:$H$20,2,FALSE))</f>
        <v>27500</v>
      </c>
      <c r="CH2288" s="9">
        <f>IF(CF2288="","",VLOOKUP(CF2288,Metadata!$D$2:$H$20,4,FALSE))</f>
        <v>25000</v>
      </c>
      <c r="CI2288" s="9">
        <f>IF(CF2288="","",VLOOKUP(CF2288,Metadata!$D$2:$H$20,5,FALSE))</f>
        <v>30000</v>
      </c>
      <c r="CJ2288" s="9">
        <f t="shared" si="3"/>
        <v>27500</v>
      </c>
      <c r="CK2288" s="9" t="s">
        <v>221</v>
      </c>
      <c r="CL2288" s="10">
        <v>2</v>
      </c>
      <c r="CM2288" s="10">
        <v>5</v>
      </c>
      <c r="CN2288" s="10">
        <v>7</v>
      </c>
      <c r="CO2288" s="10">
        <v>6</v>
      </c>
      <c r="CP2288" s="10">
        <v>6</v>
      </c>
      <c r="CQ2288" s="10">
        <v>5</v>
      </c>
      <c r="CR2288" s="10">
        <v>6</v>
      </c>
      <c r="CS2288" s="10">
        <v>5</v>
      </c>
      <c r="CT2288" s="10">
        <v>4</v>
      </c>
      <c r="CU2288" s="10">
        <v>6</v>
      </c>
      <c r="CV2288" s="10">
        <v>4</v>
      </c>
      <c r="CW2288" s="10">
        <v>5</v>
      </c>
      <c r="CX2288" s="10">
        <v>6</v>
      </c>
      <c r="CY2288" s="10">
        <v>3</v>
      </c>
      <c r="CZ2288" s="10">
        <v>6</v>
      </c>
      <c r="DA2288" s="10">
        <v>6</v>
      </c>
      <c r="DB2288" s="10">
        <v>4</v>
      </c>
      <c r="DC2288" s="10">
        <v>5</v>
      </c>
      <c r="DD2288" s="10">
        <v>5</v>
      </c>
      <c r="DE2288" s="10">
        <v>7</v>
      </c>
      <c r="DF2288" s="10">
        <v>5</v>
      </c>
      <c r="DG2288" s="10">
        <v>5</v>
      </c>
      <c r="DH2288" s="10">
        <v>6</v>
      </c>
      <c r="DI2288" s="10">
        <v>4</v>
      </c>
      <c r="DJ2288" s="10">
        <v>1</v>
      </c>
      <c r="DK2288" s="10">
        <v>5</v>
      </c>
      <c r="DL2288" s="10">
        <v>1</v>
      </c>
      <c r="DM2288" s="9" t="s">
        <v>154</v>
      </c>
      <c r="DN2288" s="10">
        <v>1990</v>
      </c>
      <c r="DO2288" s="9">
        <f t="shared" si="8"/>
        <v>31</v>
      </c>
      <c r="DP2288" s="9" t="s">
        <v>155</v>
      </c>
      <c r="DQ2288" s="9" t="s">
        <v>156</v>
      </c>
      <c r="DR2288" s="9" t="s">
        <v>157</v>
      </c>
      <c r="DS2288" s="9" t="s">
        <v>137</v>
      </c>
      <c r="DT2288" s="9" t="s">
        <v>657</v>
      </c>
      <c r="DU2288" s="9" t="s">
        <v>223</v>
      </c>
      <c r="DV2288" s="9" t="str">
        <f>VLOOKUP(DU2288,Metadata!$B$2:$C$7,2,FALSE)</f>
        <v>3 - 6 years</v>
      </c>
    </row>
    <row r="2289" spans="1:126">
      <c r="A2289" s="13">
        <v>2288</v>
      </c>
      <c r="B2289" s="9" t="s">
        <v>135</v>
      </c>
      <c r="C2289" s="9" t="str">
        <f>VLOOKUP(B2289,Metadata!$M$2:$N$6,2,FALSE)</f>
        <v>Permanent Employee</v>
      </c>
      <c r="D2289" s="9" t="s">
        <v>159</v>
      </c>
      <c r="E2289" s="9" t="s">
        <v>137</v>
      </c>
      <c r="F2289" s="9" t="s">
        <v>138</v>
      </c>
      <c r="G2289" s="9" t="s">
        <v>140</v>
      </c>
      <c r="H2289" s="9" t="str">
        <f>IF(G2289="","",VLOOKUP(G2289,Metadata!$J$2:$K$22,2,FALSE))</f>
        <v>Lisbon Metropolitan Area</v>
      </c>
      <c r="I2289" s="9" t="s">
        <v>138</v>
      </c>
      <c r="J2289" s="9" t="str">
        <f>IF(I2289="","",VLOOKUP(I2289,Metadata!$P$2:$Q$43,2,FALSE))</f>
        <v>Europe</v>
      </c>
      <c r="K2289" s="9" t="str">
        <f t="shared" si="0"/>
        <v>Portugal</v>
      </c>
      <c r="L2289" s="9" t="s">
        <v>140</v>
      </c>
      <c r="M2289" s="9" t="str">
        <f>IF(L2289="","",VLOOKUP(L2289,Metadata!$J$2:$K$22,2,FALSE))</f>
        <v>Lisbon Metropolitan Area</v>
      </c>
      <c r="N2289" s="9" t="s">
        <v>141</v>
      </c>
      <c r="O2289" s="9" t="s">
        <v>137</v>
      </c>
      <c r="P2289" s="9" t="s">
        <v>142</v>
      </c>
      <c r="Q2289" s="10" t="str">
        <f t="shared" si="1"/>
        <v>Full Office Job</v>
      </c>
      <c r="R2289" s="10">
        <v>6</v>
      </c>
      <c r="S2289" s="9" t="s">
        <v>192</v>
      </c>
      <c r="T2289" s="9" t="s">
        <v>137</v>
      </c>
      <c r="U2289" s="9" t="str">
        <f>IF(S2289&lt;&gt;"",S2289,IF(T2289&lt;&gt;"",VLOOKUP(T2289,Metadata!$S$2:$T$228,2,FALSE),""))</f>
        <v>Back-End Developer</v>
      </c>
      <c r="V2289" s="9" t="s">
        <v>268</v>
      </c>
      <c r="W2289" s="9" t="s">
        <v>137</v>
      </c>
      <c r="X2289" s="9" t="s">
        <v>145</v>
      </c>
      <c r="Y2289" s="9" t="s">
        <v>137</v>
      </c>
      <c r="Z2289" s="9" t="s">
        <v>146</v>
      </c>
      <c r="AA2289" s="9" t="s">
        <v>165</v>
      </c>
      <c r="AB2289" s="9" t="s">
        <v>137</v>
      </c>
      <c r="AC2289" s="9"/>
      <c r="AD2289" s="9"/>
      <c r="AE2289" s="9"/>
      <c r="AF2289" s="9"/>
      <c r="AG2289" s="9" t="s">
        <v>166</v>
      </c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 t="s">
        <v>179</v>
      </c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10"/>
      <c r="CB2289" s="10" t="str">
        <f t="shared" si="5"/>
        <v/>
      </c>
      <c r="CC2289" s="10"/>
      <c r="CD2289" s="9" t="str">
        <f t="shared" si="2"/>
        <v/>
      </c>
      <c r="CE2289" s="9" t="s">
        <v>168</v>
      </c>
      <c r="CF2289" s="9" t="s">
        <v>220</v>
      </c>
      <c r="CG2289" s="9">
        <f>IF(CF2289="","",VLOOKUP(CF2289,Metadata!$D$2:$H$20,2,FALSE))</f>
        <v>27500</v>
      </c>
      <c r="CH2289" s="9">
        <f>IF(CF2289="","",VLOOKUP(CF2289,Metadata!$D$2:$H$20,4,FALSE))</f>
        <v>25000</v>
      </c>
      <c r="CI2289" s="9">
        <f>IF(CF2289="","",VLOOKUP(CF2289,Metadata!$D$2:$H$20,5,FALSE))</f>
        <v>30000</v>
      </c>
      <c r="CJ2289" s="9">
        <f t="shared" si="3"/>
        <v>27500</v>
      </c>
      <c r="CK2289" s="9" t="s">
        <v>221</v>
      </c>
      <c r="CL2289" s="10">
        <v>4</v>
      </c>
      <c r="CM2289" s="10">
        <v>3</v>
      </c>
      <c r="CN2289" s="10">
        <v>7</v>
      </c>
      <c r="CO2289" s="10">
        <v>6</v>
      </c>
      <c r="CP2289" s="10">
        <v>5</v>
      </c>
      <c r="CQ2289" s="10">
        <v>6</v>
      </c>
      <c r="CR2289" s="10">
        <v>6</v>
      </c>
      <c r="CS2289" s="10">
        <v>6</v>
      </c>
      <c r="CT2289" s="10">
        <v>6</v>
      </c>
      <c r="CU2289" s="10">
        <v>7</v>
      </c>
      <c r="CV2289" s="10">
        <v>6</v>
      </c>
      <c r="CW2289" s="10">
        <v>4</v>
      </c>
      <c r="CX2289" s="10">
        <v>5</v>
      </c>
      <c r="CY2289" s="10">
        <v>6</v>
      </c>
      <c r="CZ2289" s="10">
        <v>6</v>
      </c>
      <c r="DA2289" s="10">
        <v>5</v>
      </c>
      <c r="DB2289" s="10">
        <v>5</v>
      </c>
      <c r="DC2289" s="10">
        <v>7</v>
      </c>
      <c r="DD2289" s="10">
        <v>4</v>
      </c>
      <c r="DE2289" s="10">
        <v>7</v>
      </c>
      <c r="DF2289" s="10">
        <v>5</v>
      </c>
      <c r="DG2289" s="10">
        <v>5</v>
      </c>
      <c r="DH2289" s="10">
        <v>6</v>
      </c>
      <c r="DI2289" s="10">
        <v>6</v>
      </c>
      <c r="DJ2289" s="10">
        <v>5</v>
      </c>
      <c r="DK2289" s="10">
        <v>5</v>
      </c>
      <c r="DL2289" s="10">
        <v>7</v>
      </c>
      <c r="DM2289" s="9" t="s">
        <v>154</v>
      </c>
      <c r="DN2289" s="10">
        <v>1989</v>
      </c>
      <c r="DO2289" s="9">
        <f t="shared" si="8"/>
        <v>32</v>
      </c>
      <c r="DP2289" s="9" t="s">
        <v>155</v>
      </c>
      <c r="DQ2289" s="9" t="s">
        <v>227</v>
      </c>
      <c r="DR2289" s="9" t="s">
        <v>157</v>
      </c>
      <c r="DS2289" s="9" t="s">
        <v>137</v>
      </c>
      <c r="DT2289" s="9" t="s">
        <v>657</v>
      </c>
      <c r="DU2289" s="9" t="s">
        <v>223</v>
      </c>
      <c r="DV2289" s="9" t="str">
        <f>VLOOKUP(DU2289,Metadata!$B$2:$C$7,2,FALSE)</f>
        <v>3 - 6 years</v>
      </c>
    </row>
    <row r="2290" spans="1:126">
      <c r="A2290" s="13">
        <v>2289</v>
      </c>
      <c r="B2290" s="9" t="s">
        <v>135</v>
      </c>
      <c r="C2290" s="9" t="str">
        <f>VLOOKUP(B2290,Metadata!$M$2:$N$6,2,FALSE)</f>
        <v>Permanent Employee</v>
      </c>
      <c r="D2290" s="9" t="s">
        <v>136</v>
      </c>
      <c r="E2290" s="9" t="s">
        <v>137</v>
      </c>
      <c r="F2290" s="9" t="s">
        <v>138</v>
      </c>
      <c r="G2290" s="9" t="s">
        <v>283</v>
      </c>
      <c r="H2290" s="9" t="str">
        <f>IF(G2290="","",VLOOKUP(G2290,Metadata!$J$2:$K$22,2,FALSE))</f>
        <v>Lisbon Metropolitan Area</v>
      </c>
      <c r="I2290" s="9" t="s">
        <v>138</v>
      </c>
      <c r="J2290" s="9" t="str">
        <f>IF(I2290="","",VLOOKUP(I2290,Metadata!$P$2:$Q$43,2,FALSE))</f>
        <v>Europe</v>
      </c>
      <c r="K2290" s="9" t="str">
        <f t="shared" si="0"/>
        <v>Portugal</v>
      </c>
      <c r="L2290" s="9" t="s">
        <v>283</v>
      </c>
      <c r="M2290" s="9" t="str">
        <f>IF(L2290="","",VLOOKUP(L2290,Metadata!$J$2:$K$22,2,FALSE))</f>
        <v>Lisbon Metropolitan Area</v>
      </c>
      <c r="N2290" s="9" t="s">
        <v>214</v>
      </c>
      <c r="O2290" s="9" t="s">
        <v>239</v>
      </c>
      <c r="P2290" s="9" t="s">
        <v>142</v>
      </c>
      <c r="Q2290" s="10" t="str">
        <f t="shared" si="1"/>
        <v>Full Office Job</v>
      </c>
      <c r="R2290" s="10">
        <v>5</v>
      </c>
      <c r="S2290" s="9" t="s">
        <v>161</v>
      </c>
      <c r="T2290" s="9" t="s">
        <v>137</v>
      </c>
      <c r="U2290" s="9" t="str">
        <f>IF(S2290&lt;&gt;"",S2290,IF(T2290&lt;&gt;"",VLOOKUP(T2290,Metadata!$S$2:$T$228,2,FALSE),""))</f>
        <v>Full-Stack Developer</v>
      </c>
      <c r="V2290" s="9" t="s">
        <v>174</v>
      </c>
      <c r="W2290" s="9" t="s">
        <v>137</v>
      </c>
      <c r="X2290" s="9" t="s">
        <v>163</v>
      </c>
      <c r="Y2290" s="9" t="s">
        <v>137</v>
      </c>
      <c r="Z2290" s="9" t="s">
        <v>164</v>
      </c>
      <c r="AA2290" s="9" t="s">
        <v>137</v>
      </c>
      <c r="AB2290" s="9" t="s">
        <v>137</v>
      </c>
      <c r="AC2290" s="9" t="s">
        <v>147</v>
      </c>
      <c r="AD2290" s="9"/>
      <c r="AE2290" s="9"/>
      <c r="AF2290" s="9"/>
      <c r="AG2290" s="9" t="s">
        <v>166</v>
      </c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 t="s">
        <v>196</v>
      </c>
      <c r="AY2290" s="9"/>
      <c r="AZ2290" s="9"/>
      <c r="BA2290" s="9" t="s">
        <v>178</v>
      </c>
      <c r="BB2290" s="9"/>
      <c r="BC2290" s="9"/>
      <c r="BD2290" s="9"/>
      <c r="BE2290" s="9"/>
      <c r="BF2290" s="9"/>
      <c r="BG2290" s="9"/>
      <c r="BH2290" s="9"/>
      <c r="BI2290" s="9"/>
      <c r="BJ2290" s="9" t="s">
        <v>167</v>
      </c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10"/>
      <c r="CB2290" s="10" t="str">
        <f t="shared" si="5"/>
        <v/>
      </c>
      <c r="CC2290" s="10"/>
      <c r="CD2290" s="9" t="str">
        <f t="shared" si="2"/>
        <v/>
      </c>
      <c r="CE2290" s="9" t="s">
        <v>168</v>
      </c>
      <c r="CF2290" s="9" t="s">
        <v>169</v>
      </c>
      <c r="CG2290" s="9">
        <f>IF(CF2290="","",VLOOKUP(CF2290,Metadata!$D$2:$H$20,2,FALSE))</f>
        <v>12500</v>
      </c>
      <c r="CH2290" s="9">
        <f>IF(CF2290="","",VLOOKUP(CF2290,Metadata!$D$2:$H$20,4,FALSE))</f>
        <v>0</v>
      </c>
      <c r="CI2290" s="9">
        <f>IF(CF2290="","",VLOOKUP(CF2290,Metadata!$D$2:$H$20,5,FALSE))</f>
        <v>15000</v>
      </c>
      <c r="CJ2290" s="9">
        <f t="shared" si="3"/>
        <v>12500</v>
      </c>
      <c r="CK2290" s="9" t="s">
        <v>189</v>
      </c>
      <c r="CL2290" s="10">
        <v>1</v>
      </c>
      <c r="CM2290" s="10">
        <v>5</v>
      </c>
      <c r="CN2290" s="10">
        <v>7</v>
      </c>
      <c r="CO2290" s="10">
        <v>7</v>
      </c>
      <c r="CP2290" s="10">
        <v>7</v>
      </c>
      <c r="CQ2290" s="10">
        <v>7</v>
      </c>
      <c r="CR2290" s="10">
        <v>7</v>
      </c>
      <c r="CS2290" s="10">
        <v>7</v>
      </c>
      <c r="CT2290" s="10">
        <v>7</v>
      </c>
      <c r="CU2290" s="10">
        <v>7</v>
      </c>
      <c r="CV2290" s="10">
        <v>7</v>
      </c>
      <c r="CW2290" s="10">
        <v>4</v>
      </c>
      <c r="CX2290" s="10">
        <v>5</v>
      </c>
      <c r="CY2290" s="10">
        <v>1</v>
      </c>
      <c r="CZ2290" s="10">
        <v>1</v>
      </c>
      <c r="DA2290" s="10">
        <v>7</v>
      </c>
      <c r="DB2290" s="10">
        <v>7</v>
      </c>
      <c r="DC2290" s="10">
        <v>7</v>
      </c>
      <c r="DD2290" s="10">
        <v>7</v>
      </c>
      <c r="DE2290" s="10">
        <v>7</v>
      </c>
      <c r="DF2290" s="10">
        <v>7</v>
      </c>
      <c r="DG2290" s="10">
        <v>7</v>
      </c>
      <c r="DH2290" s="10">
        <v>7</v>
      </c>
      <c r="DI2290" s="10">
        <v>7</v>
      </c>
      <c r="DJ2290" s="10">
        <v>7</v>
      </c>
      <c r="DK2290" s="10">
        <v>7</v>
      </c>
      <c r="DL2290" s="10">
        <v>7</v>
      </c>
      <c r="DM2290" s="9" t="s">
        <v>775</v>
      </c>
      <c r="DN2290" s="10">
        <v>1989</v>
      </c>
      <c r="DO2290" s="9">
        <f t="shared" si="8"/>
        <v>32</v>
      </c>
      <c r="DP2290" s="9" t="s">
        <v>155</v>
      </c>
      <c r="DQ2290" s="9" t="s">
        <v>210</v>
      </c>
      <c r="DR2290" s="9" t="s">
        <v>157</v>
      </c>
      <c r="DS2290" s="9" t="s">
        <v>137</v>
      </c>
      <c r="DT2290" s="9" t="s">
        <v>657</v>
      </c>
      <c r="DU2290" s="9" t="s">
        <v>168</v>
      </c>
      <c r="DV2290" s="9" t="str">
        <f>VLOOKUP(DU2290,Metadata!$B$2:$C$7,2,FALSE)</f>
        <v>0 - 3 years</v>
      </c>
    </row>
    <row r="2291" spans="1:126">
      <c r="A2291" s="13">
        <v>2290</v>
      </c>
      <c r="B2291" s="9" t="s">
        <v>135</v>
      </c>
      <c r="C2291" s="9" t="str">
        <f>VLOOKUP(B2291,Metadata!$M$2:$N$6,2,FALSE)</f>
        <v>Permanent Employee</v>
      </c>
      <c r="D2291" s="9" t="s">
        <v>159</v>
      </c>
      <c r="E2291" s="9" t="s">
        <v>137</v>
      </c>
      <c r="F2291" s="9" t="s">
        <v>138</v>
      </c>
      <c r="G2291" s="9" t="s">
        <v>172</v>
      </c>
      <c r="H2291" s="9" t="str">
        <f>IF(G2291="","",VLOOKUP(G2291,Metadata!$J$2:$K$22,2,FALSE))</f>
        <v>Porto Metropolitan Area</v>
      </c>
      <c r="I2291" s="9" t="s">
        <v>255</v>
      </c>
      <c r="J2291" s="9" t="str">
        <f>IF(I2291="","",VLOOKUP(I2291,Metadata!$P$2:$Q$43,2,FALSE))</f>
        <v>Europe</v>
      </c>
      <c r="K2291" s="9" t="str">
        <f t="shared" si="0"/>
        <v>International</v>
      </c>
      <c r="L2291" s="9" t="s">
        <v>137</v>
      </c>
      <c r="M2291" s="9" t="str">
        <f>IF(L2291="","",VLOOKUP(L2291,Metadata!$J$2:$K$22,2,FALSE))</f>
        <v/>
      </c>
      <c r="N2291" s="9" t="s">
        <v>141</v>
      </c>
      <c r="O2291" s="9" t="s">
        <v>137</v>
      </c>
      <c r="P2291" s="9" t="s">
        <v>142</v>
      </c>
      <c r="Q2291" s="10" t="str">
        <f t="shared" si="1"/>
        <v>Full Office Job</v>
      </c>
      <c r="R2291" s="10">
        <v>5</v>
      </c>
      <c r="S2291" s="9" t="s">
        <v>192</v>
      </c>
      <c r="T2291" s="9" t="s">
        <v>137</v>
      </c>
      <c r="U2291" s="9" t="str">
        <f>IF(S2291&lt;&gt;"",S2291,IF(T2291&lt;&gt;"",VLOOKUP(T2291,Metadata!$S$2:$T$228,2,FALSE),""))</f>
        <v>Back-End Developer</v>
      </c>
      <c r="V2291" s="9" t="s">
        <v>144</v>
      </c>
      <c r="W2291" s="9" t="s">
        <v>137</v>
      </c>
      <c r="X2291" s="9" t="s">
        <v>163</v>
      </c>
      <c r="Y2291" s="9" t="s">
        <v>137</v>
      </c>
      <c r="Z2291" s="9" t="s">
        <v>262</v>
      </c>
      <c r="AA2291" s="9" t="s">
        <v>137</v>
      </c>
      <c r="AB2291" s="9" t="s">
        <v>137</v>
      </c>
      <c r="AC2291" s="9"/>
      <c r="AD2291" s="9"/>
      <c r="AE2291" s="9" t="s">
        <v>194</v>
      </c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 t="s">
        <v>198</v>
      </c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10"/>
      <c r="CB2291" s="10" t="str">
        <f t="shared" si="5"/>
        <v/>
      </c>
      <c r="CC2291" s="10"/>
      <c r="CD2291" s="9" t="str">
        <f t="shared" si="2"/>
        <v/>
      </c>
      <c r="CE2291" s="9" t="s">
        <v>168</v>
      </c>
      <c r="CF2291" s="9" t="s">
        <v>152</v>
      </c>
      <c r="CG2291" s="9">
        <f>IF(CF2291="","",VLOOKUP(CF2291,Metadata!$D$2:$H$20,2,FALSE))</f>
        <v>32500</v>
      </c>
      <c r="CH2291" s="9">
        <f>IF(CF2291="","",VLOOKUP(CF2291,Metadata!$D$2:$H$20,4,FALSE))</f>
        <v>30000</v>
      </c>
      <c r="CI2291" s="9">
        <f>IF(CF2291="","",VLOOKUP(CF2291,Metadata!$D$2:$H$20,5,FALSE))</f>
        <v>35000</v>
      </c>
      <c r="CJ2291" s="9">
        <f t="shared" si="3"/>
        <v>32500</v>
      </c>
      <c r="CK2291" s="9" t="s">
        <v>153</v>
      </c>
      <c r="CL2291" s="10">
        <v>2</v>
      </c>
      <c r="CM2291" s="10">
        <v>4</v>
      </c>
      <c r="CN2291" s="10">
        <v>7</v>
      </c>
      <c r="CO2291" s="10">
        <v>7</v>
      </c>
      <c r="CP2291" s="10">
        <v>6</v>
      </c>
      <c r="CQ2291" s="10">
        <v>6</v>
      </c>
      <c r="CR2291" s="10">
        <v>1</v>
      </c>
      <c r="CS2291" s="10">
        <v>7</v>
      </c>
      <c r="CT2291" s="10">
        <v>6</v>
      </c>
      <c r="CU2291" s="10">
        <v>6</v>
      </c>
      <c r="CV2291" s="10">
        <v>5</v>
      </c>
      <c r="CW2291" s="10">
        <v>5</v>
      </c>
      <c r="CX2291" s="10">
        <v>5</v>
      </c>
      <c r="CY2291" s="10">
        <v>5</v>
      </c>
      <c r="CZ2291" s="10">
        <v>2</v>
      </c>
      <c r="DA2291" s="10">
        <v>6</v>
      </c>
      <c r="DB2291" s="10">
        <v>7</v>
      </c>
      <c r="DC2291" s="10">
        <v>7</v>
      </c>
      <c r="DD2291" s="10">
        <v>6</v>
      </c>
      <c r="DE2291" s="10">
        <v>7</v>
      </c>
      <c r="DF2291" s="10">
        <v>6</v>
      </c>
      <c r="DG2291" s="10">
        <v>7</v>
      </c>
      <c r="DH2291" s="10">
        <v>4</v>
      </c>
      <c r="DI2291" s="10">
        <v>6</v>
      </c>
      <c r="DJ2291" s="10">
        <v>7</v>
      </c>
      <c r="DK2291" s="10">
        <v>6</v>
      </c>
      <c r="DL2291" s="10">
        <v>6</v>
      </c>
      <c r="DM2291" s="9" t="s">
        <v>154</v>
      </c>
      <c r="DN2291" s="10">
        <v>1985</v>
      </c>
      <c r="DO2291" s="9">
        <f t="shared" si="8"/>
        <v>36</v>
      </c>
      <c r="DP2291" s="9" t="s">
        <v>155</v>
      </c>
      <c r="DQ2291" s="9" t="s">
        <v>156</v>
      </c>
      <c r="DR2291" s="9" t="s">
        <v>157</v>
      </c>
      <c r="DS2291" s="9" t="s">
        <v>137</v>
      </c>
      <c r="DT2291" s="9" t="s">
        <v>657</v>
      </c>
      <c r="DU2291" s="9" t="s">
        <v>203</v>
      </c>
      <c r="DV2291" s="9" t="str">
        <f>VLOOKUP(DU2291,Metadata!$B$2:$C$7,2,FALSE)</f>
        <v>6+ years</v>
      </c>
    </row>
    <row r="2292" spans="1:126">
      <c r="A2292" s="13">
        <v>2291</v>
      </c>
      <c r="B2292" s="9" t="s">
        <v>135</v>
      </c>
      <c r="C2292" s="9" t="str">
        <f>VLOOKUP(B2292,Metadata!$M$2:$N$6,2,FALSE)</f>
        <v>Permanent Employee</v>
      </c>
      <c r="D2292" s="9" t="s">
        <v>159</v>
      </c>
      <c r="E2292" s="9" t="s">
        <v>137</v>
      </c>
      <c r="F2292" s="9" t="s">
        <v>138</v>
      </c>
      <c r="G2292" s="9" t="s">
        <v>172</v>
      </c>
      <c r="H2292" s="9" t="str">
        <f>IF(G2292="","",VLOOKUP(G2292,Metadata!$J$2:$K$22,2,FALSE))</f>
        <v>Porto Metropolitan Area</v>
      </c>
      <c r="I2292" s="9" t="s">
        <v>228</v>
      </c>
      <c r="J2292" s="9" t="str">
        <f>IF(I2292="","",VLOOKUP(I2292,Metadata!$P$2:$Q$43,2,FALSE))</f>
        <v>Europe</v>
      </c>
      <c r="K2292" s="9" t="str">
        <f t="shared" si="0"/>
        <v>International</v>
      </c>
      <c r="L2292" s="9" t="s">
        <v>137</v>
      </c>
      <c r="M2292" s="9" t="str">
        <f>IF(L2292="","",VLOOKUP(L2292,Metadata!$J$2:$K$22,2,FALSE))</f>
        <v/>
      </c>
      <c r="N2292" s="9" t="s">
        <v>141</v>
      </c>
      <c r="O2292" s="9" t="s">
        <v>137</v>
      </c>
      <c r="P2292" s="9" t="s">
        <v>142</v>
      </c>
      <c r="Q2292" s="10" t="str">
        <f t="shared" si="1"/>
        <v>Full Office Job</v>
      </c>
      <c r="R2292" s="10">
        <v>5</v>
      </c>
      <c r="S2292" s="9" t="s">
        <v>290</v>
      </c>
      <c r="T2292" s="9" t="s">
        <v>137</v>
      </c>
      <c r="U2292" s="9" t="str">
        <f>IF(S2292&lt;&gt;"",S2292,IF(T2292&lt;&gt;"",VLOOKUP(T2292,Metadata!$S$2:$T$228,2,FALSE),""))</f>
        <v>Quality Assurance/Testing</v>
      </c>
      <c r="V2292" s="9" t="s">
        <v>207</v>
      </c>
      <c r="W2292" s="9" t="s">
        <v>137</v>
      </c>
      <c r="X2292" s="9" t="s">
        <v>145</v>
      </c>
      <c r="Y2292" s="9" t="s">
        <v>137</v>
      </c>
      <c r="Z2292" s="9" t="s">
        <v>184</v>
      </c>
      <c r="AA2292" s="9" t="s">
        <v>137</v>
      </c>
      <c r="AB2292" s="9" t="s">
        <v>137</v>
      </c>
      <c r="AC2292" s="9" t="s">
        <v>147</v>
      </c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 t="s">
        <v>150</v>
      </c>
      <c r="BZ2292" s="9" t="s">
        <v>137</v>
      </c>
      <c r="CA2292" s="10"/>
      <c r="CB2292" s="10" t="str">
        <f t="shared" si="5"/>
        <v/>
      </c>
      <c r="CC2292" s="10"/>
      <c r="CD2292" s="9" t="str">
        <f t="shared" si="2"/>
        <v/>
      </c>
      <c r="CE2292" s="9" t="s">
        <v>168</v>
      </c>
      <c r="CF2292" s="9" t="s">
        <v>188</v>
      </c>
      <c r="CG2292" s="9">
        <f>IF(CF2292="","",VLOOKUP(CF2292,Metadata!$D$2:$H$20,2,FALSE))</f>
        <v>17500</v>
      </c>
      <c r="CH2292" s="9">
        <f>IF(CF2292="","",VLOOKUP(CF2292,Metadata!$D$2:$H$20,4,FALSE))</f>
        <v>15000</v>
      </c>
      <c r="CI2292" s="9">
        <f>IF(CF2292="","",VLOOKUP(CF2292,Metadata!$D$2:$H$20,5,FALSE))</f>
        <v>20000</v>
      </c>
      <c r="CJ2292" s="9">
        <f t="shared" si="3"/>
        <v>17500</v>
      </c>
      <c r="CK2292" s="9" t="s">
        <v>153</v>
      </c>
      <c r="CL2292" s="10">
        <v>4</v>
      </c>
      <c r="CM2292" s="10">
        <v>1</v>
      </c>
      <c r="CN2292" s="10">
        <v>7</v>
      </c>
      <c r="CO2292" s="10">
        <v>7</v>
      </c>
      <c r="CP2292" s="10">
        <v>7</v>
      </c>
      <c r="CQ2292" s="10">
        <v>7</v>
      </c>
      <c r="CR2292" s="10">
        <v>5</v>
      </c>
      <c r="CS2292" s="10">
        <v>7</v>
      </c>
      <c r="CT2292" s="10">
        <v>7</v>
      </c>
      <c r="CU2292" s="10">
        <v>7</v>
      </c>
      <c r="CV2292" s="10">
        <v>7</v>
      </c>
      <c r="CW2292" s="10">
        <v>7</v>
      </c>
      <c r="CX2292" s="10">
        <v>7</v>
      </c>
      <c r="CY2292" s="10">
        <v>4</v>
      </c>
      <c r="CZ2292" s="10">
        <v>7</v>
      </c>
      <c r="DA2292" s="10">
        <v>5</v>
      </c>
      <c r="DB2292" s="10">
        <v>5</v>
      </c>
      <c r="DC2292" s="10">
        <v>7</v>
      </c>
      <c r="DD2292" s="10">
        <v>5</v>
      </c>
      <c r="DE2292" s="10">
        <v>7</v>
      </c>
      <c r="DF2292" s="10">
        <v>7</v>
      </c>
      <c r="DG2292" s="10">
        <v>7</v>
      </c>
      <c r="DH2292" s="10">
        <v>5</v>
      </c>
      <c r="DI2292" s="10">
        <v>7</v>
      </c>
      <c r="DJ2292" s="10">
        <v>7</v>
      </c>
      <c r="DK2292" s="10">
        <v>7</v>
      </c>
      <c r="DL2292" s="10">
        <v>7</v>
      </c>
      <c r="DM2292" s="9" t="s">
        <v>154</v>
      </c>
      <c r="DN2292" s="10">
        <v>1993</v>
      </c>
      <c r="DO2292" s="9">
        <f t="shared" si="8"/>
        <v>28</v>
      </c>
      <c r="DP2292" s="9" t="s">
        <v>222</v>
      </c>
      <c r="DQ2292" s="9" t="s">
        <v>202</v>
      </c>
      <c r="DR2292" s="9" t="s">
        <v>342</v>
      </c>
      <c r="DS2292" s="9" t="s">
        <v>137</v>
      </c>
      <c r="DT2292" s="9" t="s">
        <v>657</v>
      </c>
      <c r="DU2292" s="9" t="s">
        <v>223</v>
      </c>
      <c r="DV2292" s="9" t="str">
        <f>VLOOKUP(DU2292,Metadata!$B$2:$C$7,2,FALSE)</f>
        <v>3 - 6 years</v>
      </c>
    </row>
    <row r="2293" spans="1:126">
      <c r="A2293" s="13">
        <v>2292</v>
      </c>
      <c r="B2293" s="9" t="s">
        <v>135</v>
      </c>
      <c r="C2293" s="9" t="str">
        <f>VLOOKUP(B2293,Metadata!$M$2:$N$6,2,FALSE)</f>
        <v>Permanent Employee</v>
      </c>
      <c r="D2293" s="9" t="s">
        <v>159</v>
      </c>
      <c r="E2293" s="9" t="s">
        <v>137</v>
      </c>
      <c r="F2293" s="9" t="s">
        <v>138</v>
      </c>
      <c r="G2293" s="9" t="s">
        <v>172</v>
      </c>
      <c r="H2293" s="9" t="str">
        <f>IF(G2293="","",VLOOKUP(G2293,Metadata!$J$2:$K$22,2,FALSE))</f>
        <v>Porto Metropolitan Area</v>
      </c>
      <c r="I2293" s="9" t="s">
        <v>138</v>
      </c>
      <c r="J2293" s="9" t="str">
        <f>IF(I2293="","",VLOOKUP(I2293,Metadata!$P$2:$Q$43,2,FALSE))</f>
        <v>Europe</v>
      </c>
      <c r="K2293" s="9" t="str">
        <f t="shared" si="0"/>
        <v>Portugal</v>
      </c>
      <c r="L2293" s="9" t="s">
        <v>213</v>
      </c>
      <c r="M2293" s="9" t="str">
        <f>IF(L2293="","",VLOOKUP(L2293,Metadata!$J$2:$K$22,2,FALSE))</f>
        <v>Centre</v>
      </c>
      <c r="N2293" s="9" t="s">
        <v>214</v>
      </c>
      <c r="O2293" s="9" t="s">
        <v>278</v>
      </c>
      <c r="P2293" s="9" t="s">
        <v>142</v>
      </c>
      <c r="Q2293" s="10" t="str">
        <f t="shared" si="1"/>
        <v>Full Office Job</v>
      </c>
      <c r="R2293" s="10">
        <v>5</v>
      </c>
      <c r="S2293" s="9" t="s">
        <v>161</v>
      </c>
      <c r="T2293" s="9" t="s">
        <v>137</v>
      </c>
      <c r="U2293" s="9" t="str">
        <f>IF(S2293&lt;&gt;"",S2293,IF(T2293&lt;&gt;"",VLOOKUP(T2293,Metadata!$S$2:$T$228,2,FALSE),""))</f>
        <v>Full-Stack Developer</v>
      </c>
      <c r="V2293" s="9" t="s">
        <v>261</v>
      </c>
      <c r="W2293" s="9" t="s">
        <v>137</v>
      </c>
      <c r="X2293" s="9" t="s">
        <v>163</v>
      </c>
      <c r="Y2293" s="9" t="s">
        <v>137</v>
      </c>
      <c r="Z2293" s="9" t="s">
        <v>184</v>
      </c>
      <c r="AA2293" s="9" t="s">
        <v>165</v>
      </c>
      <c r="AB2293" s="9" t="s">
        <v>137</v>
      </c>
      <c r="AC2293" s="9" t="s">
        <v>147</v>
      </c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 t="s">
        <v>246</v>
      </c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 t="s">
        <v>186</v>
      </c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10"/>
      <c r="CB2293" s="10" t="str">
        <f t="shared" si="5"/>
        <v/>
      </c>
      <c r="CC2293" s="10"/>
      <c r="CD2293" s="9" t="str">
        <f t="shared" si="2"/>
        <v/>
      </c>
      <c r="CE2293" s="9" t="s">
        <v>168</v>
      </c>
      <c r="CF2293" s="9" t="s">
        <v>188</v>
      </c>
      <c r="CG2293" s="9">
        <f>IF(CF2293="","",VLOOKUP(CF2293,Metadata!$D$2:$H$20,2,FALSE))</f>
        <v>17500</v>
      </c>
      <c r="CH2293" s="9">
        <f>IF(CF2293="","",VLOOKUP(CF2293,Metadata!$D$2:$H$20,4,FALSE))</f>
        <v>15000</v>
      </c>
      <c r="CI2293" s="9">
        <f>IF(CF2293="","",VLOOKUP(CF2293,Metadata!$D$2:$H$20,5,FALSE))</f>
        <v>20000</v>
      </c>
      <c r="CJ2293" s="9">
        <f t="shared" si="3"/>
        <v>17500</v>
      </c>
      <c r="CK2293" s="9" t="s">
        <v>201</v>
      </c>
      <c r="CL2293" s="10">
        <v>5</v>
      </c>
      <c r="CM2293" s="10">
        <v>3</v>
      </c>
      <c r="CN2293" s="10">
        <v>6</v>
      </c>
      <c r="CO2293" s="10">
        <v>6</v>
      </c>
      <c r="CP2293" s="10">
        <v>4</v>
      </c>
      <c r="CQ2293" s="10">
        <v>6</v>
      </c>
      <c r="CR2293" s="10">
        <v>6</v>
      </c>
      <c r="CS2293" s="10">
        <v>5</v>
      </c>
      <c r="CT2293" s="10">
        <v>6</v>
      </c>
      <c r="CU2293" s="10">
        <v>7</v>
      </c>
      <c r="CV2293" s="10">
        <v>4</v>
      </c>
      <c r="CW2293" s="10">
        <v>5</v>
      </c>
      <c r="CX2293" s="10">
        <v>5</v>
      </c>
      <c r="CY2293" s="10">
        <v>6</v>
      </c>
      <c r="CZ2293" s="10">
        <v>4</v>
      </c>
      <c r="DA2293" s="10">
        <v>6</v>
      </c>
      <c r="DB2293" s="10">
        <v>5</v>
      </c>
      <c r="DC2293" s="10">
        <v>6</v>
      </c>
      <c r="DD2293" s="10">
        <v>4</v>
      </c>
      <c r="DE2293" s="10">
        <v>6</v>
      </c>
      <c r="DF2293" s="10">
        <v>4</v>
      </c>
      <c r="DG2293" s="10">
        <v>5</v>
      </c>
      <c r="DH2293" s="10">
        <v>4</v>
      </c>
      <c r="DI2293" s="10">
        <v>5</v>
      </c>
      <c r="DJ2293" s="10">
        <v>4</v>
      </c>
      <c r="DK2293" s="10">
        <v>4</v>
      </c>
      <c r="DL2293" s="10">
        <v>4</v>
      </c>
      <c r="DM2293" s="9" t="s">
        <v>154</v>
      </c>
      <c r="DN2293" s="10">
        <v>1994</v>
      </c>
      <c r="DO2293" s="9">
        <f t="shared" si="8"/>
        <v>27</v>
      </c>
      <c r="DP2293" s="9" t="s">
        <v>155</v>
      </c>
      <c r="DQ2293" s="9" t="s">
        <v>156</v>
      </c>
      <c r="DR2293" s="9" t="s">
        <v>157</v>
      </c>
      <c r="DS2293" s="9" t="s">
        <v>137</v>
      </c>
      <c r="DT2293" s="9" t="s">
        <v>657</v>
      </c>
      <c r="DU2293" s="9" t="s">
        <v>168</v>
      </c>
      <c r="DV2293" s="9" t="str">
        <f>VLOOKUP(DU2293,Metadata!$B$2:$C$7,2,FALSE)</f>
        <v>0 - 3 years</v>
      </c>
    </row>
    <row r="2294" spans="1:126">
      <c r="A2294" s="13">
        <v>2293</v>
      </c>
      <c r="B2294" s="9" t="s">
        <v>135</v>
      </c>
      <c r="C2294" s="9" t="str">
        <f>VLOOKUP(B2294,Metadata!$M$2:$N$6,2,FALSE)</f>
        <v>Permanent Employee</v>
      </c>
      <c r="D2294" s="9" t="s">
        <v>159</v>
      </c>
      <c r="E2294" s="9" t="s">
        <v>137</v>
      </c>
      <c r="F2294" s="9" t="s">
        <v>138</v>
      </c>
      <c r="G2294" s="9" t="s">
        <v>172</v>
      </c>
      <c r="H2294" s="9" t="str">
        <f>IF(G2294="","",VLOOKUP(G2294,Metadata!$J$2:$K$22,2,FALSE))</f>
        <v>Porto Metropolitan Area</v>
      </c>
      <c r="I2294" s="9" t="s">
        <v>138</v>
      </c>
      <c r="J2294" s="9" t="str">
        <f>IF(I2294="","",VLOOKUP(I2294,Metadata!$P$2:$Q$43,2,FALSE))</f>
        <v>Europe</v>
      </c>
      <c r="K2294" s="9" t="str">
        <f t="shared" si="0"/>
        <v>Portugal</v>
      </c>
      <c r="L2294" s="9" t="s">
        <v>172</v>
      </c>
      <c r="M2294" s="9" t="str">
        <f>IF(L2294="","",VLOOKUP(L2294,Metadata!$J$2:$K$22,2,FALSE))</f>
        <v>Porto Metropolitan Area</v>
      </c>
      <c r="N2294" s="9" t="s">
        <v>214</v>
      </c>
      <c r="O2294" s="9" t="s">
        <v>259</v>
      </c>
      <c r="P2294" s="9" t="s">
        <v>142</v>
      </c>
      <c r="Q2294" s="10" t="str">
        <f t="shared" si="1"/>
        <v>Full Office Job</v>
      </c>
      <c r="R2294" s="10">
        <v>3</v>
      </c>
      <c r="S2294" s="9" t="s">
        <v>216</v>
      </c>
      <c r="T2294" s="9" t="s">
        <v>137</v>
      </c>
      <c r="U2294" s="9" t="str">
        <f>IF(S2294&lt;&gt;"",S2294,IF(T2294&lt;&gt;"",VLOOKUP(T2294,Metadata!$S$2:$T$228,2,FALSE),""))</f>
        <v>Front-End Developer</v>
      </c>
      <c r="V2294" s="9" t="s">
        <v>217</v>
      </c>
      <c r="W2294" s="9" t="s">
        <v>137</v>
      </c>
      <c r="X2294" s="9" t="s">
        <v>145</v>
      </c>
      <c r="Y2294" s="9" t="s">
        <v>137</v>
      </c>
      <c r="Z2294" s="9" t="s">
        <v>224</v>
      </c>
      <c r="AA2294" s="9" t="s">
        <v>165</v>
      </c>
      <c r="AB2294" s="9" t="s">
        <v>137</v>
      </c>
      <c r="AC2294" s="9"/>
      <c r="AD2294" s="9"/>
      <c r="AE2294" s="9"/>
      <c r="AF2294" s="9"/>
      <c r="AG2294" s="9" t="s">
        <v>166</v>
      </c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 t="s">
        <v>178</v>
      </c>
      <c r="BB2294" s="9"/>
      <c r="BC2294" s="9"/>
      <c r="BD2294" s="9"/>
      <c r="BE2294" s="9"/>
      <c r="BF2294" s="9"/>
      <c r="BG2294" s="9"/>
      <c r="BH2294" s="9"/>
      <c r="BI2294" s="9"/>
      <c r="BJ2294" s="9" t="s">
        <v>167</v>
      </c>
      <c r="BK2294" s="9"/>
      <c r="BL2294" s="9"/>
      <c r="BM2294" s="9"/>
      <c r="BN2294" s="9" t="s">
        <v>186</v>
      </c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 t="s">
        <v>696</v>
      </c>
      <c r="CA2294" s="10"/>
      <c r="CB2294" s="10" t="str">
        <f t="shared" si="5"/>
        <v/>
      </c>
      <c r="CC2294" s="10"/>
      <c r="CD2294" s="9" t="str">
        <f t="shared" si="2"/>
        <v/>
      </c>
      <c r="CE2294" s="9" t="s">
        <v>232</v>
      </c>
      <c r="CF2294" s="9" t="s">
        <v>188</v>
      </c>
      <c r="CG2294" s="9">
        <f>IF(CF2294="","",VLOOKUP(CF2294,Metadata!$D$2:$H$20,2,FALSE))</f>
        <v>17500</v>
      </c>
      <c r="CH2294" s="9">
        <f>IF(CF2294="","",VLOOKUP(CF2294,Metadata!$D$2:$H$20,4,FALSE))</f>
        <v>15000</v>
      </c>
      <c r="CI2294" s="9">
        <f>IF(CF2294="","",VLOOKUP(CF2294,Metadata!$D$2:$H$20,5,FALSE))</f>
        <v>20000</v>
      </c>
      <c r="CJ2294" s="9">
        <f t="shared" si="3"/>
        <v>17500</v>
      </c>
      <c r="CK2294" s="9" t="s">
        <v>153</v>
      </c>
      <c r="CL2294" s="10">
        <v>4</v>
      </c>
      <c r="CM2294" s="10">
        <v>1</v>
      </c>
      <c r="CN2294" s="10">
        <v>7</v>
      </c>
      <c r="CO2294" s="10">
        <v>6</v>
      </c>
      <c r="CP2294" s="10">
        <v>7</v>
      </c>
      <c r="CQ2294" s="10">
        <v>7</v>
      </c>
      <c r="CR2294" s="10">
        <v>1</v>
      </c>
      <c r="CS2294" s="10">
        <v>7</v>
      </c>
      <c r="CT2294" s="10">
        <v>5</v>
      </c>
      <c r="CU2294" s="10">
        <v>6</v>
      </c>
      <c r="CV2294" s="10">
        <v>4</v>
      </c>
      <c r="CW2294" s="10">
        <v>4</v>
      </c>
      <c r="CX2294" s="10">
        <v>7</v>
      </c>
      <c r="CY2294" s="10">
        <v>5</v>
      </c>
      <c r="CZ2294" s="10">
        <v>4</v>
      </c>
      <c r="DA2294" s="10">
        <v>6</v>
      </c>
      <c r="DB2294" s="10">
        <v>4</v>
      </c>
      <c r="DC2294" s="10">
        <v>4</v>
      </c>
      <c r="DD2294" s="10">
        <v>4</v>
      </c>
      <c r="DE2294" s="10">
        <v>6</v>
      </c>
      <c r="DF2294" s="10">
        <v>4</v>
      </c>
      <c r="DG2294" s="10">
        <v>7</v>
      </c>
      <c r="DH2294" s="10">
        <v>4</v>
      </c>
      <c r="DI2294" s="10">
        <v>3</v>
      </c>
      <c r="DJ2294" s="10">
        <v>4</v>
      </c>
      <c r="DK2294" s="10">
        <v>5</v>
      </c>
      <c r="DL2294" s="10">
        <v>5</v>
      </c>
      <c r="DM2294" s="9" t="s">
        <v>154</v>
      </c>
      <c r="DN2294" s="10">
        <v>1996</v>
      </c>
      <c r="DO2294" s="9">
        <f t="shared" si="8"/>
        <v>25</v>
      </c>
      <c r="DP2294" s="9" t="s">
        <v>155</v>
      </c>
      <c r="DQ2294" s="9" t="s">
        <v>202</v>
      </c>
      <c r="DR2294" s="9" t="s">
        <v>157</v>
      </c>
      <c r="DS2294" s="9" t="s">
        <v>137</v>
      </c>
      <c r="DT2294" s="9" t="s">
        <v>657</v>
      </c>
      <c r="DU2294" s="9" t="s">
        <v>168</v>
      </c>
      <c r="DV2294" s="9" t="str">
        <f>VLOOKUP(DU2294,Metadata!$B$2:$C$7,2,FALSE)</f>
        <v>0 - 3 years</v>
      </c>
    </row>
    <row r="2295" spans="1:126">
      <c r="A2295" s="13">
        <v>2294</v>
      </c>
      <c r="B2295" s="9" t="s">
        <v>135</v>
      </c>
      <c r="C2295" s="9" t="str">
        <f>VLOOKUP(B2295,Metadata!$M$2:$N$6,2,FALSE)</f>
        <v>Permanent Employee</v>
      </c>
      <c r="D2295" s="9" t="s">
        <v>159</v>
      </c>
      <c r="E2295" s="9" t="s">
        <v>137</v>
      </c>
      <c r="F2295" s="9" t="s">
        <v>138</v>
      </c>
      <c r="G2295" s="9" t="s">
        <v>291</v>
      </c>
      <c r="H2295" s="9" t="str">
        <f>IF(G2295="","",VLOOKUP(G2295,Metadata!$J$2:$K$22,2,FALSE))</f>
        <v>Centre</v>
      </c>
      <c r="I2295" s="9" t="s">
        <v>138</v>
      </c>
      <c r="J2295" s="9" t="str">
        <f>IF(I2295="","",VLOOKUP(I2295,Metadata!$P$2:$Q$43,2,FALSE))</f>
        <v>Europe</v>
      </c>
      <c r="K2295" s="9" t="str">
        <f t="shared" si="0"/>
        <v>Portugal</v>
      </c>
      <c r="L2295" s="9" t="s">
        <v>291</v>
      </c>
      <c r="M2295" s="9" t="str">
        <f>IF(L2295="","",VLOOKUP(L2295,Metadata!$J$2:$K$22,2,FALSE))</f>
        <v>Centre</v>
      </c>
      <c r="N2295" s="9" t="s">
        <v>141</v>
      </c>
      <c r="O2295" s="9" t="s">
        <v>137</v>
      </c>
      <c r="P2295" s="9" t="s">
        <v>142</v>
      </c>
      <c r="Q2295" s="10" t="str">
        <f t="shared" si="1"/>
        <v>Full Office Job</v>
      </c>
      <c r="R2295" s="10">
        <v>3</v>
      </c>
      <c r="S2295" s="9" t="s">
        <v>143</v>
      </c>
      <c r="T2295" s="9" t="s">
        <v>137</v>
      </c>
      <c r="U2295" s="9" t="str">
        <f>IF(S2295&lt;&gt;"",S2295,IF(T2295&lt;&gt;"",VLOOKUP(T2295,Metadata!$S$2:$T$228,2,FALSE),""))</f>
        <v>Technical Team Leader</v>
      </c>
      <c r="V2295" s="9" t="s">
        <v>207</v>
      </c>
      <c r="W2295" s="9" t="s">
        <v>137</v>
      </c>
      <c r="X2295" s="9" t="s">
        <v>252</v>
      </c>
      <c r="Y2295" s="9" t="s">
        <v>137</v>
      </c>
      <c r="Z2295" s="9" t="s">
        <v>146</v>
      </c>
      <c r="AA2295" s="9" t="s">
        <v>137</v>
      </c>
      <c r="AB2295" s="9" t="s">
        <v>137</v>
      </c>
      <c r="AC2295" s="9"/>
      <c r="AD2295" s="9"/>
      <c r="AE2295" s="9"/>
      <c r="AF2295" s="9" t="s">
        <v>243</v>
      </c>
      <c r="AG2295" s="9"/>
      <c r="AH2295" s="9" t="s">
        <v>176</v>
      </c>
      <c r="AI2295" s="9" t="s">
        <v>230</v>
      </c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 t="s">
        <v>150</v>
      </c>
      <c r="BZ2295" s="9" t="s">
        <v>137</v>
      </c>
      <c r="CA2295" s="10"/>
      <c r="CB2295" s="10" t="str">
        <f t="shared" si="5"/>
        <v/>
      </c>
      <c r="CC2295" s="10"/>
      <c r="CD2295" s="9" t="str">
        <f t="shared" si="2"/>
        <v/>
      </c>
      <c r="CE2295" s="9" t="s">
        <v>168</v>
      </c>
      <c r="CF2295" s="9" t="s">
        <v>236</v>
      </c>
      <c r="CG2295" s="9">
        <f>IF(CF2295="","",VLOOKUP(CF2295,Metadata!$D$2:$H$20,2,FALSE))</f>
        <v>47500</v>
      </c>
      <c r="CH2295" s="9">
        <f>IF(CF2295="","",VLOOKUP(CF2295,Metadata!$D$2:$H$20,4,FALSE))</f>
        <v>45000</v>
      </c>
      <c r="CI2295" s="9">
        <f>IF(CF2295="","",VLOOKUP(CF2295,Metadata!$D$2:$H$20,5,FALSE))</f>
        <v>50000</v>
      </c>
      <c r="CJ2295" s="9">
        <f t="shared" si="3"/>
        <v>47500</v>
      </c>
      <c r="CK2295" s="9" t="s">
        <v>153</v>
      </c>
      <c r="CL2295" s="10">
        <v>3</v>
      </c>
      <c r="CM2295" s="10">
        <v>3</v>
      </c>
      <c r="CN2295" s="10">
        <v>4</v>
      </c>
      <c r="CO2295" s="10">
        <v>5</v>
      </c>
      <c r="CP2295" s="10">
        <v>4</v>
      </c>
      <c r="CQ2295" s="10">
        <v>6</v>
      </c>
      <c r="CR2295" s="10">
        <v>3</v>
      </c>
      <c r="CS2295" s="10">
        <v>5</v>
      </c>
      <c r="CT2295" s="10">
        <v>4</v>
      </c>
      <c r="CU2295" s="10">
        <v>4</v>
      </c>
      <c r="CV2295" s="10">
        <v>3</v>
      </c>
      <c r="CW2295" s="10">
        <v>5</v>
      </c>
      <c r="CX2295" s="10">
        <v>5</v>
      </c>
      <c r="CY2295" s="10">
        <v>6</v>
      </c>
      <c r="CZ2295" s="10">
        <v>5</v>
      </c>
      <c r="DA2295" s="10">
        <v>4</v>
      </c>
      <c r="DB2295" s="10">
        <v>5</v>
      </c>
      <c r="DC2295" s="10">
        <v>5</v>
      </c>
      <c r="DD2295" s="10">
        <v>5</v>
      </c>
      <c r="DE2295" s="10">
        <v>5</v>
      </c>
      <c r="DF2295" s="10">
        <v>5</v>
      </c>
      <c r="DG2295" s="10">
        <v>6</v>
      </c>
      <c r="DH2295" s="10">
        <v>5</v>
      </c>
      <c r="DI2295" s="10">
        <v>5</v>
      </c>
      <c r="DJ2295" s="10">
        <v>6</v>
      </c>
      <c r="DK2295" s="10">
        <v>5</v>
      </c>
      <c r="DL2295" s="10">
        <v>5</v>
      </c>
      <c r="DM2295" s="9" t="s">
        <v>296</v>
      </c>
      <c r="DN2295" s="10">
        <v>1986</v>
      </c>
      <c r="DO2295" s="9">
        <f t="shared" si="8"/>
        <v>35</v>
      </c>
      <c r="DP2295" s="9" t="s">
        <v>155</v>
      </c>
      <c r="DQ2295" s="9" t="s">
        <v>156</v>
      </c>
      <c r="DR2295" s="9" t="s">
        <v>157</v>
      </c>
      <c r="DS2295" s="9" t="s">
        <v>137</v>
      </c>
      <c r="DT2295" s="9" t="s">
        <v>657</v>
      </c>
      <c r="DU2295" s="9" t="s">
        <v>158</v>
      </c>
      <c r="DV2295" s="9" t="str">
        <f>VLOOKUP(DU2295,Metadata!$B$2:$C$7,2,FALSE)</f>
        <v>6+ years</v>
      </c>
    </row>
    <row r="2296" spans="1:126">
      <c r="A2296" s="13">
        <v>2295</v>
      </c>
      <c r="B2296" s="9" t="s">
        <v>135</v>
      </c>
      <c r="C2296" s="9" t="str">
        <f>VLOOKUP(B2296,Metadata!$M$2:$N$6,2,FALSE)</f>
        <v>Permanent Employee</v>
      </c>
      <c r="D2296" s="9" t="s">
        <v>136</v>
      </c>
      <c r="E2296" s="9" t="s">
        <v>137</v>
      </c>
      <c r="F2296" s="9" t="s">
        <v>138</v>
      </c>
      <c r="G2296" s="9" t="s">
        <v>275</v>
      </c>
      <c r="H2296" s="9" t="str">
        <f>IF(G2296="","",VLOOKUP(G2296,Metadata!$J$2:$K$22,2,FALSE))</f>
        <v>Centre</v>
      </c>
      <c r="I2296" s="9" t="s">
        <v>138</v>
      </c>
      <c r="J2296" s="9" t="str">
        <f>IF(I2296="","",VLOOKUP(I2296,Metadata!$P$2:$Q$43,2,FALSE))</f>
        <v>Europe</v>
      </c>
      <c r="K2296" s="9" t="str">
        <f t="shared" si="0"/>
        <v>Portugal</v>
      </c>
      <c r="L2296" s="9" t="s">
        <v>275</v>
      </c>
      <c r="M2296" s="9" t="str">
        <f>IF(L2296="","",VLOOKUP(L2296,Metadata!$J$2:$K$22,2,FALSE))</f>
        <v>Centre</v>
      </c>
      <c r="N2296" s="9" t="s">
        <v>141</v>
      </c>
      <c r="O2296" s="9" t="s">
        <v>137</v>
      </c>
      <c r="P2296" s="9" t="s">
        <v>142</v>
      </c>
      <c r="Q2296" s="10" t="str">
        <f t="shared" si="1"/>
        <v>Full Office Job</v>
      </c>
      <c r="R2296" s="10">
        <v>6</v>
      </c>
      <c r="S2296" s="9" t="s">
        <v>161</v>
      </c>
      <c r="T2296" s="9" t="s">
        <v>137</v>
      </c>
      <c r="U2296" s="9" t="str">
        <f>IF(S2296&lt;&gt;"",S2296,IF(T2296&lt;&gt;"",VLOOKUP(T2296,Metadata!$S$2:$T$228,2,FALSE),""))</f>
        <v>Full-Stack Developer</v>
      </c>
      <c r="V2296" s="9" t="s">
        <v>162</v>
      </c>
      <c r="W2296" s="9" t="s">
        <v>137</v>
      </c>
      <c r="X2296" s="9" t="s">
        <v>163</v>
      </c>
      <c r="Y2296" s="9" t="s">
        <v>137</v>
      </c>
      <c r="Z2296" s="9" t="s">
        <v>184</v>
      </c>
      <c r="AA2296" s="9" t="s">
        <v>165</v>
      </c>
      <c r="AB2296" s="9" t="s">
        <v>137</v>
      </c>
      <c r="AC2296" s="9" t="s">
        <v>147</v>
      </c>
      <c r="AD2296" s="9"/>
      <c r="AE2296" s="9" t="s">
        <v>194</v>
      </c>
      <c r="AF2296" s="9"/>
      <c r="AG2296" s="9"/>
      <c r="AH2296" s="9"/>
      <c r="AI2296" s="9"/>
      <c r="AJ2296" s="9"/>
      <c r="AK2296" s="9"/>
      <c r="AL2296" s="9"/>
      <c r="AM2296" s="9"/>
      <c r="AN2296" s="9" t="s">
        <v>195</v>
      </c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 t="s">
        <v>178</v>
      </c>
      <c r="BB2296" s="9"/>
      <c r="BC2296" s="9"/>
      <c r="BD2296" s="9"/>
      <c r="BE2296" s="9"/>
      <c r="BF2296" s="9"/>
      <c r="BG2296" s="9"/>
      <c r="BH2296" s="9"/>
      <c r="BI2296" s="9"/>
      <c r="BJ2296" s="9" t="s">
        <v>167</v>
      </c>
      <c r="BK2296" s="9" t="s">
        <v>198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10"/>
      <c r="CB2296" s="10" t="str">
        <f t="shared" si="5"/>
        <v/>
      </c>
      <c r="CC2296" s="10"/>
      <c r="CD2296" s="9" t="str">
        <f t="shared" si="2"/>
        <v/>
      </c>
      <c r="CE2296" s="9" t="s">
        <v>151</v>
      </c>
      <c r="CF2296" s="9" t="s">
        <v>220</v>
      </c>
      <c r="CG2296" s="9">
        <f>IF(CF2296="","",VLOOKUP(CF2296,Metadata!$D$2:$H$20,2,FALSE))</f>
        <v>27500</v>
      </c>
      <c r="CH2296" s="9">
        <f>IF(CF2296="","",VLOOKUP(CF2296,Metadata!$D$2:$H$20,4,FALSE))</f>
        <v>25000</v>
      </c>
      <c r="CI2296" s="9">
        <f>IF(CF2296="","",VLOOKUP(CF2296,Metadata!$D$2:$H$20,5,FALSE))</f>
        <v>30000</v>
      </c>
      <c r="CJ2296" s="9">
        <f t="shared" si="3"/>
        <v>27500</v>
      </c>
      <c r="CK2296" s="9" t="s">
        <v>201</v>
      </c>
      <c r="CL2296" s="10">
        <v>4</v>
      </c>
      <c r="CM2296" s="10">
        <v>4</v>
      </c>
      <c r="CN2296" s="10">
        <v>5</v>
      </c>
      <c r="CO2296" s="10">
        <v>6</v>
      </c>
      <c r="CP2296" s="10">
        <v>5</v>
      </c>
      <c r="CQ2296" s="10">
        <v>6</v>
      </c>
      <c r="CR2296" s="10">
        <v>6</v>
      </c>
      <c r="CS2296" s="10">
        <v>6</v>
      </c>
      <c r="CT2296" s="10">
        <v>6</v>
      </c>
      <c r="CU2296" s="10">
        <v>6</v>
      </c>
      <c r="CV2296" s="10">
        <v>5</v>
      </c>
      <c r="CW2296" s="10">
        <v>5</v>
      </c>
      <c r="CX2296" s="10">
        <v>6</v>
      </c>
      <c r="CY2296" s="10">
        <v>6</v>
      </c>
      <c r="CZ2296" s="10">
        <v>4</v>
      </c>
      <c r="DA2296" s="10">
        <v>2</v>
      </c>
      <c r="DB2296" s="10">
        <v>4</v>
      </c>
      <c r="DC2296" s="10">
        <v>5</v>
      </c>
      <c r="DD2296" s="10">
        <v>6</v>
      </c>
      <c r="DE2296" s="10">
        <v>6</v>
      </c>
      <c r="DF2296" s="10">
        <v>6</v>
      </c>
      <c r="DG2296" s="10">
        <v>7</v>
      </c>
      <c r="DH2296" s="10">
        <v>5</v>
      </c>
      <c r="DI2296" s="10">
        <v>3</v>
      </c>
      <c r="DJ2296" s="10">
        <v>3</v>
      </c>
      <c r="DK2296" s="10">
        <v>5</v>
      </c>
      <c r="DL2296" s="10">
        <v>4</v>
      </c>
      <c r="DM2296" s="9" t="s">
        <v>154</v>
      </c>
      <c r="DN2296" s="10">
        <v>1977</v>
      </c>
      <c r="DO2296" s="9">
        <f t="shared" si="8"/>
        <v>44</v>
      </c>
      <c r="DP2296" s="9" t="s">
        <v>155</v>
      </c>
      <c r="DQ2296" s="9" t="s">
        <v>210</v>
      </c>
      <c r="DR2296" s="9" t="s">
        <v>342</v>
      </c>
      <c r="DS2296" s="9" t="s">
        <v>137</v>
      </c>
      <c r="DT2296" s="9" t="s">
        <v>657</v>
      </c>
      <c r="DU2296" s="9" t="s">
        <v>223</v>
      </c>
      <c r="DV2296" s="9" t="str">
        <f>VLOOKUP(DU2296,Metadata!$B$2:$C$7,2,FALSE)</f>
        <v>3 - 6 years</v>
      </c>
    </row>
    <row r="2297" spans="1:126">
      <c r="A2297" s="13">
        <v>2296</v>
      </c>
      <c r="B2297" s="9" t="s">
        <v>135</v>
      </c>
      <c r="C2297" s="9" t="str">
        <f>VLOOKUP(B2297,Metadata!$M$2:$N$6,2,FALSE)</f>
        <v>Permanent Employee</v>
      </c>
      <c r="D2297" s="9" t="s">
        <v>159</v>
      </c>
      <c r="E2297" s="9" t="s">
        <v>137</v>
      </c>
      <c r="F2297" s="9" t="s">
        <v>138</v>
      </c>
      <c r="G2297" s="9" t="s">
        <v>172</v>
      </c>
      <c r="H2297" s="9" t="str">
        <f>IF(G2297="","",VLOOKUP(G2297,Metadata!$J$2:$K$22,2,FALSE))</f>
        <v>Porto Metropolitan Area</v>
      </c>
      <c r="I2297" s="9" t="s">
        <v>138</v>
      </c>
      <c r="J2297" s="9" t="str">
        <f>IF(I2297="","",VLOOKUP(I2297,Metadata!$P$2:$Q$43,2,FALSE))</f>
        <v>Europe</v>
      </c>
      <c r="K2297" s="9" t="str">
        <f t="shared" si="0"/>
        <v>Portugal</v>
      </c>
      <c r="L2297" s="9" t="s">
        <v>172</v>
      </c>
      <c r="M2297" s="9" t="str">
        <f>IF(L2297="","",VLOOKUP(L2297,Metadata!$J$2:$K$22,2,FALSE))</f>
        <v>Porto Metropolitan Area</v>
      </c>
      <c r="N2297" s="9" t="s">
        <v>141</v>
      </c>
      <c r="O2297" s="9" t="s">
        <v>137</v>
      </c>
      <c r="P2297" s="9" t="s">
        <v>142</v>
      </c>
      <c r="Q2297" s="10" t="str">
        <f t="shared" si="1"/>
        <v>Full Office Job</v>
      </c>
      <c r="R2297" s="10">
        <v>3</v>
      </c>
      <c r="S2297" s="9" t="s">
        <v>216</v>
      </c>
      <c r="T2297" s="9" t="s">
        <v>137</v>
      </c>
      <c r="U2297" s="9" t="str">
        <f>IF(S2297&lt;&gt;"",S2297,IF(T2297&lt;&gt;"",VLOOKUP(T2297,Metadata!$S$2:$T$228,2,FALSE),""))</f>
        <v>Front-End Developer</v>
      </c>
      <c r="V2297" s="9" t="s">
        <v>162</v>
      </c>
      <c r="W2297" s="9" t="s">
        <v>137</v>
      </c>
      <c r="X2297" s="9" t="s">
        <v>145</v>
      </c>
      <c r="Y2297" s="9" t="s">
        <v>137</v>
      </c>
      <c r="Z2297" s="9" t="s">
        <v>224</v>
      </c>
      <c r="AA2297" s="9" t="s">
        <v>165</v>
      </c>
      <c r="AB2297" s="9" t="s">
        <v>137</v>
      </c>
      <c r="AC2297" s="9"/>
      <c r="AD2297" s="9"/>
      <c r="AE2297" s="9"/>
      <c r="AF2297" s="9"/>
      <c r="AG2297" s="9"/>
      <c r="AH2297" s="9"/>
      <c r="AI2297" s="9"/>
      <c r="AJ2297" s="9" t="s">
        <v>185</v>
      </c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 t="s">
        <v>178</v>
      </c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 t="s">
        <v>199</v>
      </c>
      <c r="BM2297" s="9"/>
      <c r="BN2297" s="9" t="s">
        <v>186</v>
      </c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10"/>
      <c r="CB2297" s="10" t="str">
        <f t="shared" si="5"/>
        <v/>
      </c>
      <c r="CC2297" s="10"/>
      <c r="CD2297" s="9" t="str">
        <f t="shared" si="2"/>
        <v/>
      </c>
      <c r="CE2297" s="9" t="s">
        <v>232</v>
      </c>
      <c r="CF2297" s="9" t="s">
        <v>188</v>
      </c>
      <c r="CG2297" s="9">
        <f>IF(CF2297="","",VLOOKUP(CF2297,Metadata!$D$2:$H$20,2,FALSE))</f>
        <v>17500</v>
      </c>
      <c r="CH2297" s="9">
        <f>IF(CF2297="","",VLOOKUP(CF2297,Metadata!$D$2:$H$20,4,FALSE))</f>
        <v>15000</v>
      </c>
      <c r="CI2297" s="9">
        <f>IF(CF2297="","",VLOOKUP(CF2297,Metadata!$D$2:$H$20,5,FALSE))</f>
        <v>20000</v>
      </c>
      <c r="CJ2297" s="9">
        <f t="shared" si="3"/>
        <v>17500</v>
      </c>
      <c r="CK2297" s="9" t="s">
        <v>221</v>
      </c>
      <c r="CL2297" s="10">
        <v>6</v>
      </c>
      <c r="CM2297" s="10">
        <v>4</v>
      </c>
      <c r="CN2297" s="10">
        <v>6</v>
      </c>
      <c r="CO2297" s="10">
        <v>6</v>
      </c>
      <c r="CP2297" s="10">
        <v>5</v>
      </c>
      <c r="CQ2297" s="10">
        <v>6</v>
      </c>
      <c r="CR2297" s="10">
        <v>5</v>
      </c>
      <c r="CS2297" s="10">
        <v>6</v>
      </c>
      <c r="CT2297" s="10">
        <v>6</v>
      </c>
      <c r="CU2297" s="10">
        <v>5</v>
      </c>
      <c r="CV2297" s="10">
        <v>5</v>
      </c>
      <c r="CW2297" s="10">
        <v>6</v>
      </c>
      <c r="CX2297" s="10">
        <v>5</v>
      </c>
      <c r="CY2297" s="10">
        <v>6</v>
      </c>
      <c r="CZ2297" s="10">
        <v>6</v>
      </c>
      <c r="DA2297" s="10">
        <v>6</v>
      </c>
      <c r="DB2297" s="10">
        <v>5</v>
      </c>
      <c r="DC2297" s="10">
        <v>5</v>
      </c>
      <c r="DD2297" s="10">
        <v>5</v>
      </c>
      <c r="DE2297" s="10">
        <v>6</v>
      </c>
      <c r="DF2297" s="10">
        <v>5</v>
      </c>
      <c r="DG2297" s="10">
        <v>5</v>
      </c>
      <c r="DH2297" s="10">
        <v>6</v>
      </c>
      <c r="DI2297" s="10">
        <v>6</v>
      </c>
      <c r="DJ2297" s="10">
        <v>4</v>
      </c>
      <c r="DK2297" s="10">
        <v>4</v>
      </c>
      <c r="DL2297" s="10">
        <v>5</v>
      </c>
      <c r="DM2297" s="9" t="s">
        <v>154</v>
      </c>
      <c r="DN2297" s="10">
        <v>1995</v>
      </c>
      <c r="DO2297" s="9">
        <f t="shared" si="8"/>
        <v>26</v>
      </c>
      <c r="DP2297" s="9" t="s">
        <v>222</v>
      </c>
      <c r="DQ2297" s="9" t="s">
        <v>202</v>
      </c>
      <c r="DR2297" s="9" t="s">
        <v>157</v>
      </c>
      <c r="DS2297" s="9" t="s">
        <v>137</v>
      </c>
      <c r="DT2297" s="9" t="s">
        <v>657</v>
      </c>
      <c r="DU2297" s="9" t="s">
        <v>168</v>
      </c>
      <c r="DV2297" s="9" t="str">
        <f>VLOOKUP(DU2297,Metadata!$B$2:$C$7,2,FALSE)</f>
        <v>0 - 3 years</v>
      </c>
    </row>
    <row r="2298" spans="1:126">
      <c r="A2298" s="13">
        <v>2297</v>
      </c>
      <c r="B2298" s="9" t="s">
        <v>135</v>
      </c>
      <c r="C2298" s="9" t="str">
        <f>VLOOKUP(B2298,Metadata!$M$2:$N$6,2,FALSE)</f>
        <v>Permanent Employee</v>
      </c>
      <c r="D2298" s="9" t="s">
        <v>159</v>
      </c>
      <c r="E2298" s="9" t="s">
        <v>137</v>
      </c>
      <c r="F2298" s="9" t="s">
        <v>138</v>
      </c>
      <c r="G2298" s="9" t="s">
        <v>213</v>
      </c>
      <c r="H2298" s="9" t="str">
        <f>IF(G2298="","",VLOOKUP(G2298,Metadata!$J$2:$K$22,2,FALSE))</f>
        <v>Centre</v>
      </c>
      <c r="I2298" s="9" t="s">
        <v>138</v>
      </c>
      <c r="J2298" s="9" t="str">
        <f>IF(I2298="","",VLOOKUP(I2298,Metadata!$P$2:$Q$43,2,FALSE))</f>
        <v>Europe</v>
      </c>
      <c r="K2298" s="9" t="str">
        <f t="shared" si="0"/>
        <v>Portugal</v>
      </c>
      <c r="L2298" s="9" t="s">
        <v>172</v>
      </c>
      <c r="M2298" s="9" t="str">
        <f>IF(L2298="","",VLOOKUP(L2298,Metadata!$J$2:$K$22,2,FALSE))</f>
        <v>Porto Metropolitan Area</v>
      </c>
      <c r="N2298" s="9" t="s">
        <v>141</v>
      </c>
      <c r="O2298" s="9" t="s">
        <v>137</v>
      </c>
      <c r="P2298" s="9" t="s">
        <v>142</v>
      </c>
      <c r="Q2298" s="10" t="str">
        <f t="shared" si="1"/>
        <v>Full Office Job</v>
      </c>
      <c r="R2298" s="10">
        <v>6</v>
      </c>
      <c r="S2298" s="9" t="s">
        <v>192</v>
      </c>
      <c r="T2298" s="9" t="s">
        <v>137</v>
      </c>
      <c r="U2298" s="9" t="str">
        <f>IF(S2298&lt;&gt;"",S2298,IF(T2298&lt;&gt;"",VLOOKUP(T2298,Metadata!$S$2:$T$228,2,FALSE),""))</f>
        <v>Back-End Developer</v>
      </c>
      <c r="V2298" s="9" t="s">
        <v>268</v>
      </c>
      <c r="W2298" s="9" t="s">
        <v>137</v>
      </c>
      <c r="X2298" s="9" t="s">
        <v>208</v>
      </c>
      <c r="Y2298" s="9" t="s">
        <v>137</v>
      </c>
      <c r="Z2298" s="9" t="s">
        <v>146</v>
      </c>
      <c r="AA2298" s="9" t="s">
        <v>137</v>
      </c>
      <c r="AB2298" s="9" t="s">
        <v>137</v>
      </c>
      <c r="AC2298" s="9"/>
      <c r="AD2298" s="9" t="s">
        <v>148</v>
      </c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 t="s">
        <v>150</v>
      </c>
      <c r="BZ2298" s="9" t="s">
        <v>137</v>
      </c>
      <c r="CA2298" s="10"/>
      <c r="CB2298" s="10" t="str">
        <f t="shared" si="5"/>
        <v/>
      </c>
      <c r="CC2298" s="10"/>
      <c r="CD2298" s="9" t="str">
        <f t="shared" si="2"/>
        <v/>
      </c>
      <c r="CE2298" s="9" t="s">
        <v>151</v>
      </c>
      <c r="CF2298" s="9" t="s">
        <v>220</v>
      </c>
      <c r="CG2298" s="9">
        <f>IF(CF2298="","",VLOOKUP(CF2298,Metadata!$D$2:$H$20,2,FALSE))</f>
        <v>27500</v>
      </c>
      <c r="CH2298" s="9">
        <f>IF(CF2298="","",VLOOKUP(CF2298,Metadata!$D$2:$H$20,4,FALSE))</f>
        <v>25000</v>
      </c>
      <c r="CI2298" s="9">
        <f>IF(CF2298="","",VLOOKUP(CF2298,Metadata!$D$2:$H$20,5,FALSE))</f>
        <v>30000</v>
      </c>
      <c r="CJ2298" s="9">
        <f t="shared" si="3"/>
        <v>27500</v>
      </c>
      <c r="CK2298" s="9" t="s">
        <v>201</v>
      </c>
      <c r="CL2298" s="10">
        <v>3</v>
      </c>
      <c r="CM2298" s="10">
        <v>4</v>
      </c>
      <c r="CN2298" s="10">
        <v>7</v>
      </c>
      <c r="CO2298" s="10">
        <v>7</v>
      </c>
      <c r="CP2298" s="10">
        <v>6</v>
      </c>
      <c r="CQ2298" s="10">
        <v>5</v>
      </c>
      <c r="CR2298" s="10">
        <v>6</v>
      </c>
      <c r="CS2298" s="10">
        <v>6</v>
      </c>
      <c r="CT2298" s="10">
        <v>6</v>
      </c>
      <c r="CU2298" s="10">
        <v>6</v>
      </c>
      <c r="CV2298" s="10">
        <v>4</v>
      </c>
      <c r="CW2298" s="10">
        <v>5</v>
      </c>
      <c r="CX2298" s="10">
        <v>7</v>
      </c>
      <c r="CY2298" s="10">
        <v>4</v>
      </c>
      <c r="CZ2298" s="10">
        <v>6</v>
      </c>
      <c r="DA2298" s="10">
        <v>3</v>
      </c>
      <c r="DB2298" s="10">
        <v>3</v>
      </c>
      <c r="DC2298" s="10">
        <v>7</v>
      </c>
      <c r="DD2298" s="10">
        <v>7</v>
      </c>
      <c r="DE2298" s="10">
        <v>7</v>
      </c>
      <c r="DF2298" s="10">
        <v>6</v>
      </c>
      <c r="DG2298" s="10">
        <v>7</v>
      </c>
      <c r="DH2298" s="10">
        <v>7</v>
      </c>
      <c r="DI2298" s="10">
        <v>7</v>
      </c>
      <c r="DJ2298" s="10">
        <v>5</v>
      </c>
      <c r="DK2298" s="10">
        <v>6</v>
      </c>
      <c r="DL2298" s="10">
        <v>7</v>
      </c>
      <c r="DM2298" s="9" t="s">
        <v>154</v>
      </c>
      <c r="DN2298" s="10">
        <v>1990</v>
      </c>
      <c r="DO2298" s="9">
        <f t="shared" si="8"/>
        <v>31</v>
      </c>
      <c r="DP2298" s="9" t="s">
        <v>155</v>
      </c>
      <c r="DQ2298" s="9" t="s">
        <v>202</v>
      </c>
      <c r="DR2298" s="9" t="s">
        <v>157</v>
      </c>
      <c r="DS2298" s="9" t="s">
        <v>137</v>
      </c>
      <c r="DT2298" s="9" t="s">
        <v>657</v>
      </c>
      <c r="DU2298" s="9" t="s">
        <v>223</v>
      </c>
      <c r="DV2298" s="9" t="str">
        <f>VLOOKUP(DU2298,Metadata!$B$2:$C$7,2,FALSE)</f>
        <v>3 - 6 years</v>
      </c>
    </row>
    <row r="2299" spans="1:126">
      <c r="A2299" s="13">
        <v>2298</v>
      </c>
      <c r="B2299" s="9" t="s">
        <v>135</v>
      </c>
      <c r="C2299" s="9" t="str">
        <f>VLOOKUP(B2299,Metadata!$M$2:$N$6,2,FALSE)</f>
        <v>Permanent Employee</v>
      </c>
      <c r="D2299" s="9" t="s">
        <v>136</v>
      </c>
      <c r="E2299" s="9" t="s">
        <v>137</v>
      </c>
      <c r="F2299" s="9" t="s">
        <v>138</v>
      </c>
      <c r="G2299" s="9" t="s">
        <v>140</v>
      </c>
      <c r="H2299" s="9" t="str">
        <f>IF(G2299="","",VLOOKUP(G2299,Metadata!$J$2:$K$22,2,FALSE))</f>
        <v>Lisbon Metropolitan Area</v>
      </c>
      <c r="I2299" s="9" t="s">
        <v>316</v>
      </c>
      <c r="J2299" s="9" t="str">
        <f>IF(I2299="","",VLOOKUP(I2299,Metadata!$P$2:$Q$43,2,FALSE))</f>
        <v>Europe</v>
      </c>
      <c r="K2299" s="9" t="str">
        <f t="shared" si="0"/>
        <v>International</v>
      </c>
      <c r="L2299" s="9" t="s">
        <v>137</v>
      </c>
      <c r="M2299" s="9" t="str">
        <f>IF(L2299="","",VLOOKUP(L2299,Metadata!$J$2:$K$22,2,FALSE))</f>
        <v/>
      </c>
      <c r="N2299" s="9" t="s">
        <v>205</v>
      </c>
      <c r="O2299" s="9" t="s">
        <v>137</v>
      </c>
      <c r="P2299" s="9" t="s">
        <v>137</v>
      </c>
      <c r="Q2299" s="10" t="str">
        <f t="shared" si="1"/>
        <v>Full Office Job</v>
      </c>
      <c r="R2299" s="10">
        <v>5</v>
      </c>
      <c r="S2299" s="9" t="s">
        <v>332</v>
      </c>
      <c r="T2299" s="9" t="s">
        <v>137</v>
      </c>
      <c r="U2299" s="9" t="str">
        <f>IF(S2299&lt;&gt;"",S2299,IF(T2299&lt;&gt;"",VLOOKUP(T2299,Metadata!$S$2:$T$228,2,FALSE),""))</f>
        <v>UX/UI Designer</v>
      </c>
      <c r="V2299" s="9" t="s">
        <v>279</v>
      </c>
      <c r="W2299" s="9" t="s">
        <v>137</v>
      </c>
      <c r="X2299" s="9" t="s">
        <v>145</v>
      </c>
      <c r="Y2299" s="9" t="s">
        <v>137</v>
      </c>
      <c r="Z2299" s="9" t="s">
        <v>262</v>
      </c>
      <c r="AA2299" s="9" t="s">
        <v>137</v>
      </c>
      <c r="AB2299" s="9" t="s">
        <v>137</v>
      </c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 t="s">
        <v>150</v>
      </c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 t="s">
        <v>150</v>
      </c>
      <c r="BZ2299" s="9" t="s">
        <v>137</v>
      </c>
      <c r="CA2299" s="10"/>
      <c r="CB2299" s="10" t="str">
        <f t="shared" si="5"/>
        <v/>
      </c>
      <c r="CC2299" s="10"/>
      <c r="CD2299" s="9" t="str">
        <f t="shared" si="2"/>
        <v/>
      </c>
      <c r="CE2299" s="9" t="s">
        <v>232</v>
      </c>
      <c r="CF2299" s="9" t="s">
        <v>188</v>
      </c>
      <c r="CG2299" s="9">
        <f>IF(CF2299="","",VLOOKUP(CF2299,Metadata!$D$2:$H$20,2,FALSE))</f>
        <v>17500</v>
      </c>
      <c r="CH2299" s="9">
        <f>IF(CF2299="","",VLOOKUP(CF2299,Metadata!$D$2:$H$20,4,FALSE))</f>
        <v>15000</v>
      </c>
      <c r="CI2299" s="9">
        <f>IF(CF2299="","",VLOOKUP(CF2299,Metadata!$D$2:$H$20,5,FALSE))</f>
        <v>20000</v>
      </c>
      <c r="CJ2299" s="9">
        <f t="shared" si="3"/>
        <v>17500</v>
      </c>
      <c r="CK2299" s="9" t="s">
        <v>277</v>
      </c>
      <c r="CL2299" s="10">
        <v>1</v>
      </c>
      <c r="CM2299" s="10">
        <v>5</v>
      </c>
      <c r="CN2299" s="10">
        <v>7</v>
      </c>
      <c r="CO2299" s="10">
        <v>7</v>
      </c>
      <c r="CP2299" s="10">
        <v>7</v>
      </c>
      <c r="CQ2299" s="10">
        <v>7</v>
      </c>
      <c r="CR2299" s="10">
        <v>7</v>
      </c>
      <c r="CS2299" s="10">
        <v>7</v>
      </c>
      <c r="CT2299" s="10">
        <v>7</v>
      </c>
      <c r="CU2299" s="10">
        <v>7</v>
      </c>
      <c r="CV2299" s="10">
        <v>7</v>
      </c>
      <c r="CW2299" s="10">
        <v>7</v>
      </c>
      <c r="CX2299" s="10">
        <v>7</v>
      </c>
      <c r="CY2299" s="10">
        <v>7</v>
      </c>
      <c r="CZ2299" s="10">
        <v>7</v>
      </c>
      <c r="DA2299" s="10">
        <v>7</v>
      </c>
      <c r="DB2299" s="10">
        <v>7</v>
      </c>
      <c r="DC2299" s="10">
        <v>7</v>
      </c>
      <c r="DD2299" s="10">
        <v>7</v>
      </c>
      <c r="DE2299" s="10">
        <v>7</v>
      </c>
      <c r="DF2299" s="10">
        <v>7</v>
      </c>
      <c r="DG2299" s="10">
        <v>7</v>
      </c>
      <c r="DH2299" s="10">
        <v>7</v>
      </c>
      <c r="DI2299" s="10">
        <v>7</v>
      </c>
      <c r="DJ2299" s="10">
        <v>7</v>
      </c>
      <c r="DK2299" s="10">
        <v>7</v>
      </c>
      <c r="DL2299" s="10">
        <v>7</v>
      </c>
      <c r="DM2299" s="9" t="s">
        <v>154</v>
      </c>
      <c r="DN2299" s="10">
        <v>1991</v>
      </c>
      <c r="DO2299" s="9">
        <f t="shared" si="8"/>
        <v>30</v>
      </c>
      <c r="DP2299" s="9" t="s">
        <v>155</v>
      </c>
      <c r="DQ2299" s="9" t="s">
        <v>156</v>
      </c>
      <c r="DR2299" s="9" t="s">
        <v>157</v>
      </c>
      <c r="DS2299" s="9" t="s">
        <v>137</v>
      </c>
      <c r="DT2299" s="9" t="s">
        <v>657</v>
      </c>
      <c r="DU2299" s="9" t="s">
        <v>223</v>
      </c>
      <c r="DV2299" s="9" t="str">
        <f>VLOOKUP(DU2299,Metadata!$B$2:$C$7,2,FALSE)</f>
        <v>3 - 6 years</v>
      </c>
    </row>
    <row r="2300" spans="1:126">
      <c r="A2300" s="13">
        <v>2299</v>
      </c>
      <c r="B2300" s="9" t="s">
        <v>135</v>
      </c>
      <c r="C2300" s="9" t="str">
        <f>VLOOKUP(B2300,Metadata!$M$2:$N$6,2,FALSE)</f>
        <v>Permanent Employee</v>
      </c>
      <c r="D2300" s="9" t="s">
        <v>159</v>
      </c>
      <c r="E2300" s="9" t="s">
        <v>137</v>
      </c>
      <c r="F2300" s="9" t="s">
        <v>138</v>
      </c>
      <c r="G2300" s="9" t="s">
        <v>140</v>
      </c>
      <c r="H2300" s="9" t="str">
        <f>IF(G2300="","",VLOOKUP(G2300,Metadata!$J$2:$K$22,2,FALSE))</f>
        <v>Lisbon Metropolitan Area</v>
      </c>
      <c r="I2300" s="9" t="s">
        <v>138</v>
      </c>
      <c r="J2300" s="9" t="str">
        <f>IF(I2300="","",VLOOKUP(I2300,Metadata!$P$2:$Q$43,2,FALSE))</f>
        <v>Europe</v>
      </c>
      <c r="K2300" s="9" t="str">
        <f t="shared" si="0"/>
        <v>Portugal</v>
      </c>
      <c r="L2300" s="9" t="s">
        <v>140</v>
      </c>
      <c r="M2300" s="9" t="str">
        <f>IF(L2300="","",VLOOKUP(L2300,Metadata!$J$2:$K$22,2,FALSE))</f>
        <v>Lisbon Metropolitan Area</v>
      </c>
      <c r="N2300" s="9" t="s">
        <v>141</v>
      </c>
      <c r="O2300" s="9" t="s">
        <v>137</v>
      </c>
      <c r="P2300" s="9" t="s">
        <v>142</v>
      </c>
      <c r="Q2300" s="10" t="str">
        <f t="shared" si="1"/>
        <v>Full Office Job</v>
      </c>
      <c r="R2300" s="10">
        <v>6</v>
      </c>
      <c r="S2300" s="9" t="s">
        <v>229</v>
      </c>
      <c r="T2300" s="9" t="s">
        <v>137</v>
      </c>
      <c r="U2300" s="9" t="str">
        <f>IF(S2300&lt;&gt;"",S2300,IF(T2300&lt;&gt;"",VLOOKUP(T2300,Metadata!$S$2:$T$228,2,FALSE),""))</f>
        <v>Project Manager</v>
      </c>
      <c r="V2300" s="9" t="s">
        <v>276</v>
      </c>
      <c r="W2300" s="9" t="s">
        <v>137</v>
      </c>
      <c r="X2300" s="9" t="s">
        <v>145</v>
      </c>
      <c r="Y2300" s="9" t="s">
        <v>137</v>
      </c>
      <c r="Z2300" s="9" t="s">
        <v>146</v>
      </c>
      <c r="AA2300" s="9" t="s">
        <v>137</v>
      </c>
      <c r="AB2300" s="9" t="s">
        <v>137</v>
      </c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 t="s">
        <v>150</v>
      </c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 t="s">
        <v>150</v>
      </c>
      <c r="BZ2300" s="9" t="s">
        <v>137</v>
      </c>
      <c r="CA2300" s="10"/>
      <c r="CB2300" s="10" t="str">
        <f t="shared" si="5"/>
        <v/>
      </c>
      <c r="CC2300" s="10"/>
      <c r="CD2300" s="9" t="str">
        <f t="shared" si="2"/>
        <v/>
      </c>
      <c r="CE2300" s="9" t="s">
        <v>232</v>
      </c>
      <c r="CF2300" s="9" t="s">
        <v>169</v>
      </c>
      <c r="CG2300" s="9">
        <f>IF(CF2300="","",VLOOKUP(CF2300,Metadata!$D$2:$H$20,2,FALSE))</f>
        <v>12500</v>
      </c>
      <c r="CH2300" s="9">
        <f>IF(CF2300="","",VLOOKUP(CF2300,Metadata!$D$2:$H$20,4,FALSE))</f>
        <v>0</v>
      </c>
      <c r="CI2300" s="9">
        <f>IF(CF2300="","",VLOOKUP(CF2300,Metadata!$D$2:$H$20,5,FALSE))</f>
        <v>15000</v>
      </c>
      <c r="CJ2300" s="9">
        <f t="shared" si="3"/>
        <v>12500</v>
      </c>
      <c r="CK2300" s="9" t="s">
        <v>153</v>
      </c>
      <c r="CL2300" s="10">
        <v>3</v>
      </c>
      <c r="CM2300" s="10">
        <v>5</v>
      </c>
      <c r="CN2300" s="10">
        <v>7</v>
      </c>
      <c r="CO2300" s="10">
        <v>7</v>
      </c>
      <c r="CP2300" s="10">
        <v>7</v>
      </c>
      <c r="CQ2300" s="10">
        <v>7</v>
      </c>
      <c r="CR2300" s="10">
        <v>7</v>
      </c>
      <c r="CS2300" s="10">
        <v>7</v>
      </c>
      <c r="CT2300" s="10">
        <v>7</v>
      </c>
      <c r="CU2300" s="10">
        <v>7</v>
      </c>
      <c r="CV2300" s="10">
        <v>7</v>
      </c>
      <c r="CW2300" s="10">
        <v>7</v>
      </c>
      <c r="CX2300" s="10">
        <v>7</v>
      </c>
      <c r="CY2300" s="10">
        <v>7</v>
      </c>
      <c r="CZ2300" s="10">
        <v>7</v>
      </c>
      <c r="DA2300" s="10">
        <v>7</v>
      </c>
      <c r="DB2300" s="10">
        <v>7</v>
      </c>
      <c r="DC2300" s="10">
        <v>7</v>
      </c>
      <c r="DD2300" s="10">
        <v>7</v>
      </c>
      <c r="DE2300" s="10">
        <v>7</v>
      </c>
      <c r="DF2300" s="10">
        <v>7</v>
      </c>
      <c r="DG2300" s="10">
        <v>7</v>
      </c>
      <c r="DH2300" s="10">
        <v>7</v>
      </c>
      <c r="DI2300" s="10">
        <v>7</v>
      </c>
      <c r="DJ2300" s="10">
        <v>7</v>
      </c>
      <c r="DK2300" s="10">
        <v>7</v>
      </c>
      <c r="DL2300" s="10">
        <v>7</v>
      </c>
      <c r="DM2300" s="9" t="s">
        <v>154</v>
      </c>
      <c r="DN2300" s="10">
        <v>1993</v>
      </c>
      <c r="DO2300" s="9">
        <f t="shared" si="8"/>
        <v>28</v>
      </c>
      <c r="DP2300" s="9" t="s">
        <v>222</v>
      </c>
      <c r="DQ2300" s="9" t="s">
        <v>156</v>
      </c>
      <c r="DR2300" s="9" t="s">
        <v>170</v>
      </c>
      <c r="DS2300" s="9" t="s">
        <v>137</v>
      </c>
      <c r="DT2300" s="9" t="s">
        <v>657</v>
      </c>
      <c r="DU2300" s="9" t="s">
        <v>223</v>
      </c>
      <c r="DV2300" s="9" t="str">
        <f>VLOOKUP(DU2300,Metadata!$B$2:$C$7,2,FALSE)</f>
        <v>3 - 6 years</v>
      </c>
    </row>
    <row r="2301" spans="1:126">
      <c r="A2301" s="13">
        <v>2300</v>
      </c>
      <c r="B2301" s="9" t="s">
        <v>135</v>
      </c>
      <c r="C2301" s="9" t="str">
        <f>VLOOKUP(B2301,Metadata!$M$2:$N$6,2,FALSE)</f>
        <v>Permanent Employee</v>
      </c>
      <c r="D2301" s="9" t="s">
        <v>159</v>
      </c>
      <c r="E2301" s="9" t="s">
        <v>137</v>
      </c>
      <c r="F2301" s="9" t="s">
        <v>138</v>
      </c>
      <c r="G2301" s="9" t="s">
        <v>213</v>
      </c>
      <c r="H2301" s="9" t="str">
        <f>IF(G2301="","",VLOOKUP(G2301,Metadata!$J$2:$K$22,2,FALSE))</f>
        <v>Centre</v>
      </c>
      <c r="I2301" s="9" t="s">
        <v>138</v>
      </c>
      <c r="J2301" s="9" t="str">
        <f>IF(I2301="","",VLOOKUP(I2301,Metadata!$P$2:$Q$43,2,FALSE))</f>
        <v>Europe</v>
      </c>
      <c r="K2301" s="9" t="str">
        <f t="shared" si="0"/>
        <v>Portugal</v>
      </c>
      <c r="L2301" s="9" t="s">
        <v>172</v>
      </c>
      <c r="M2301" s="9" t="str">
        <f>IF(L2301="","",VLOOKUP(L2301,Metadata!$J$2:$K$22,2,FALSE))</f>
        <v>Porto Metropolitan Area</v>
      </c>
      <c r="N2301" s="9" t="s">
        <v>141</v>
      </c>
      <c r="O2301" s="9" t="s">
        <v>137</v>
      </c>
      <c r="P2301" s="9" t="s">
        <v>142</v>
      </c>
      <c r="Q2301" s="10" t="str">
        <f t="shared" si="1"/>
        <v>Full Office Job</v>
      </c>
      <c r="R2301" s="10">
        <v>6</v>
      </c>
      <c r="S2301" s="9" t="s">
        <v>216</v>
      </c>
      <c r="T2301" s="9" t="s">
        <v>137</v>
      </c>
      <c r="U2301" s="9" t="str">
        <f>IF(S2301&lt;&gt;"",S2301,IF(T2301&lt;&gt;"",VLOOKUP(T2301,Metadata!$S$2:$T$228,2,FALSE),""))</f>
        <v>Front-End Developer</v>
      </c>
      <c r="V2301" s="9" t="s">
        <v>256</v>
      </c>
      <c r="W2301" s="9" t="s">
        <v>137</v>
      </c>
      <c r="X2301" s="9" t="s">
        <v>163</v>
      </c>
      <c r="Y2301" s="9" t="s">
        <v>137</v>
      </c>
      <c r="Z2301" s="9" t="s">
        <v>262</v>
      </c>
      <c r="AA2301" s="9" t="s">
        <v>165</v>
      </c>
      <c r="AB2301" s="9" t="s">
        <v>137</v>
      </c>
      <c r="AC2301" s="9" t="s">
        <v>147</v>
      </c>
      <c r="AD2301" s="9"/>
      <c r="AE2301" s="9" t="s">
        <v>194</v>
      </c>
      <c r="AF2301" s="9"/>
      <c r="AG2301" s="9"/>
      <c r="AH2301" s="9"/>
      <c r="AI2301" s="9"/>
      <c r="AJ2301" s="9" t="s">
        <v>185</v>
      </c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 t="s">
        <v>178</v>
      </c>
      <c r="BB2301" s="9"/>
      <c r="BC2301" s="9"/>
      <c r="BD2301" s="9"/>
      <c r="BE2301" s="9"/>
      <c r="BF2301" s="9"/>
      <c r="BG2301" s="9" t="s">
        <v>197</v>
      </c>
      <c r="BH2301" s="9"/>
      <c r="BI2301" s="9"/>
      <c r="BJ2301" s="9"/>
      <c r="BK2301" s="9"/>
      <c r="BL2301" s="9" t="s">
        <v>199</v>
      </c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10"/>
      <c r="CB2301" s="10" t="str">
        <f t="shared" si="5"/>
        <v/>
      </c>
      <c r="CC2301" s="10"/>
      <c r="CD2301" s="9" t="str">
        <f t="shared" si="2"/>
        <v/>
      </c>
      <c r="CE2301" s="9" t="s">
        <v>151</v>
      </c>
      <c r="CF2301" s="9" t="s">
        <v>220</v>
      </c>
      <c r="CG2301" s="9">
        <f>IF(CF2301="","",VLOOKUP(CF2301,Metadata!$D$2:$H$20,2,FALSE))</f>
        <v>27500</v>
      </c>
      <c r="CH2301" s="9">
        <f>IF(CF2301="","",VLOOKUP(CF2301,Metadata!$D$2:$H$20,4,FALSE))</f>
        <v>25000</v>
      </c>
      <c r="CI2301" s="9">
        <f>IF(CF2301="","",VLOOKUP(CF2301,Metadata!$D$2:$H$20,5,FALSE))</f>
        <v>30000</v>
      </c>
      <c r="CJ2301" s="9">
        <f t="shared" si="3"/>
        <v>27500</v>
      </c>
      <c r="CK2301" s="9" t="s">
        <v>153</v>
      </c>
      <c r="CL2301" s="10">
        <v>5</v>
      </c>
      <c r="CM2301" s="10">
        <v>3</v>
      </c>
      <c r="CN2301" s="10">
        <v>6</v>
      </c>
      <c r="CO2301" s="10">
        <v>6</v>
      </c>
      <c r="CP2301" s="10">
        <v>6</v>
      </c>
      <c r="CQ2301" s="10">
        <v>6</v>
      </c>
      <c r="CR2301" s="10">
        <v>7</v>
      </c>
      <c r="CS2301" s="10">
        <v>7</v>
      </c>
      <c r="CT2301" s="10">
        <v>6</v>
      </c>
      <c r="CU2301" s="10">
        <v>7</v>
      </c>
      <c r="CV2301" s="10">
        <v>7</v>
      </c>
      <c r="CW2301" s="10">
        <v>6</v>
      </c>
      <c r="CX2301" s="10">
        <v>6</v>
      </c>
      <c r="CY2301" s="10">
        <v>6</v>
      </c>
      <c r="CZ2301" s="10">
        <v>6</v>
      </c>
      <c r="DA2301" s="10">
        <v>6</v>
      </c>
      <c r="DB2301" s="10">
        <v>7</v>
      </c>
      <c r="DC2301" s="10">
        <v>7</v>
      </c>
      <c r="DD2301" s="10">
        <v>6</v>
      </c>
      <c r="DE2301" s="10">
        <v>7</v>
      </c>
      <c r="DF2301" s="10">
        <v>7</v>
      </c>
      <c r="DG2301" s="10">
        <v>6</v>
      </c>
      <c r="DH2301" s="10">
        <v>6</v>
      </c>
      <c r="DI2301" s="10">
        <v>6</v>
      </c>
      <c r="DJ2301" s="10">
        <v>5</v>
      </c>
      <c r="DK2301" s="10">
        <v>6</v>
      </c>
      <c r="DL2301" s="10">
        <v>6</v>
      </c>
      <c r="DM2301" s="9" t="s">
        <v>154</v>
      </c>
      <c r="DN2301" s="10">
        <v>1987</v>
      </c>
      <c r="DO2301" s="9">
        <f t="shared" si="8"/>
        <v>34</v>
      </c>
      <c r="DP2301" s="9" t="s">
        <v>155</v>
      </c>
      <c r="DQ2301" s="9" t="s">
        <v>227</v>
      </c>
      <c r="DR2301" s="9" t="s">
        <v>157</v>
      </c>
      <c r="DS2301" s="9" t="s">
        <v>137</v>
      </c>
      <c r="DT2301" s="9" t="s">
        <v>657</v>
      </c>
      <c r="DU2301" s="9" t="s">
        <v>203</v>
      </c>
      <c r="DV2301" s="9" t="str">
        <f>VLOOKUP(DU2301,Metadata!$B$2:$C$7,2,FALSE)</f>
        <v>6+ years</v>
      </c>
    </row>
    <row r="2302" spans="1:126">
      <c r="A2302" s="13">
        <v>2301</v>
      </c>
      <c r="B2302" s="9" t="s">
        <v>135</v>
      </c>
      <c r="C2302" s="9" t="str">
        <f>VLOOKUP(B2302,Metadata!$M$2:$N$6,2,FALSE)</f>
        <v>Permanent Employee</v>
      </c>
      <c r="D2302" s="9" t="s">
        <v>159</v>
      </c>
      <c r="E2302" s="9" t="s">
        <v>137</v>
      </c>
      <c r="F2302" s="9" t="s">
        <v>138</v>
      </c>
      <c r="G2302" s="9" t="s">
        <v>140</v>
      </c>
      <c r="H2302" s="9" t="str">
        <f>IF(G2302="","",VLOOKUP(G2302,Metadata!$J$2:$K$22,2,FALSE))</f>
        <v>Lisbon Metropolitan Area</v>
      </c>
      <c r="I2302" s="9" t="s">
        <v>138</v>
      </c>
      <c r="J2302" s="9" t="str">
        <f>IF(I2302="","",VLOOKUP(I2302,Metadata!$P$2:$Q$43,2,FALSE))</f>
        <v>Europe</v>
      </c>
      <c r="K2302" s="9" t="str">
        <f t="shared" si="0"/>
        <v>Portugal</v>
      </c>
      <c r="L2302" s="9" t="s">
        <v>172</v>
      </c>
      <c r="M2302" s="9" t="str">
        <f>IF(L2302="","",VLOOKUP(L2302,Metadata!$J$2:$K$22,2,FALSE))</f>
        <v>Porto Metropolitan Area</v>
      </c>
      <c r="N2302" s="9" t="s">
        <v>141</v>
      </c>
      <c r="O2302" s="9" t="s">
        <v>137</v>
      </c>
      <c r="P2302" s="9" t="s">
        <v>142</v>
      </c>
      <c r="Q2302" s="10" t="str">
        <f t="shared" si="1"/>
        <v>Full Office Job</v>
      </c>
      <c r="R2302" s="10">
        <v>3</v>
      </c>
      <c r="S2302" s="9" t="s">
        <v>143</v>
      </c>
      <c r="T2302" s="9" t="s">
        <v>137</v>
      </c>
      <c r="U2302" s="9" t="str">
        <f>IF(S2302&lt;&gt;"",S2302,IF(T2302&lt;&gt;"",VLOOKUP(T2302,Metadata!$S$2:$T$228,2,FALSE),""))</f>
        <v>Technical Team Leader</v>
      </c>
      <c r="V2302" s="9" t="s">
        <v>217</v>
      </c>
      <c r="W2302" s="9" t="s">
        <v>137</v>
      </c>
      <c r="X2302" s="9" t="s">
        <v>145</v>
      </c>
      <c r="Y2302" s="9" t="s">
        <v>137</v>
      </c>
      <c r="Z2302" s="9" t="s">
        <v>146</v>
      </c>
      <c r="AA2302" s="9" t="s">
        <v>165</v>
      </c>
      <c r="AB2302" s="9" t="s">
        <v>137</v>
      </c>
      <c r="AC2302" s="9"/>
      <c r="AD2302" s="9"/>
      <c r="AE2302" s="9" t="s">
        <v>194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198</v>
      </c>
      <c r="BL2302" s="9"/>
      <c r="BM2302" s="9"/>
      <c r="BN2302" s="9" t="s">
        <v>186</v>
      </c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10"/>
      <c r="CB2302" s="10" t="str">
        <f t="shared" si="5"/>
        <v/>
      </c>
      <c r="CC2302" s="10"/>
      <c r="CD2302" s="9" t="str">
        <f t="shared" si="2"/>
        <v/>
      </c>
      <c r="CE2302" s="9" t="s">
        <v>151</v>
      </c>
      <c r="CF2302" s="9" t="s">
        <v>245</v>
      </c>
      <c r="CG2302" s="9">
        <f>IF(CF2302="","",VLOOKUP(CF2302,Metadata!$D$2:$H$20,2,FALSE))</f>
        <v>42500</v>
      </c>
      <c r="CH2302" s="9">
        <f>IF(CF2302="","",VLOOKUP(CF2302,Metadata!$D$2:$H$20,4,FALSE))</f>
        <v>40000</v>
      </c>
      <c r="CI2302" s="9">
        <f>IF(CF2302="","",VLOOKUP(CF2302,Metadata!$D$2:$H$20,5,FALSE))</f>
        <v>45000</v>
      </c>
      <c r="CJ2302" s="9">
        <f t="shared" si="3"/>
        <v>42500</v>
      </c>
      <c r="CK2302" s="9" t="s">
        <v>189</v>
      </c>
      <c r="CL2302" s="10">
        <v>3</v>
      </c>
      <c r="CM2302" s="10">
        <v>1</v>
      </c>
      <c r="CN2302" s="10">
        <v>6</v>
      </c>
      <c r="CO2302" s="10">
        <v>6</v>
      </c>
      <c r="CP2302" s="10">
        <v>5</v>
      </c>
      <c r="CQ2302" s="10">
        <v>6</v>
      </c>
      <c r="CR2302" s="10">
        <v>5</v>
      </c>
      <c r="CS2302" s="10">
        <v>6</v>
      </c>
      <c r="CT2302" s="10">
        <v>6</v>
      </c>
      <c r="CU2302" s="10">
        <v>6</v>
      </c>
      <c r="CV2302" s="10">
        <v>6</v>
      </c>
      <c r="CW2302" s="10">
        <v>5</v>
      </c>
      <c r="CX2302" s="10">
        <v>6</v>
      </c>
      <c r="CY2302" s="10">
        <v>6</v>
      </c>
      <c r="CZ2302" s="10">
        <v>6</v>
      </c>
      <c r="DA2302" s="10">
        <v>6</v>
      </c>
      <c r="DB2302" s="10">
        <v>4</v>
      </c>
      <c r="DC2302" s="10">
        <v>7</v>
      </c>
      <c r="DD2302" s="10">
        <v>4</v>
      </c>
      <c r="DE2302" s="10">
        <v>4</v>
      </c>
      <c r="DF2302" s="10">
        <v>5</v>
      </c>
      <c r="DG2302" s="10">
        <v>6</v>
      </c>
      <c r="DH2302" s="10">
        <v>5</v>
      </c>
      <c r="DI2302" s="10">
        <v>1</v>
      </c>
      <c r="DJ2302" s="10">
        <v>6</v>
      </c>
      <c r="DK2302" s="10">
        <v>5</v>
      </c>
      <c r="DL2302" s="10">
        <v>1</v>
      </c>
      <c r="DM2302" s="9" t="s">
        <v>154</v>
      </c>
      <c r="DN2302" s="10">
        <v>1987</v>
      </c>
      <c r="DO2302" s="9">
        <f t="shared" si="8"/>
        <v>34</v>
      </c>
      <c r="DP2302" s="9" t="s">
        <v>222</v>
      </c>
      <c r="DQ2302" s="9" t="s">
        <v>210</v>
      </c>
      <c r="DR2302" s="9" t="s">
        <v>157</v>
      </c>
      <c r="DS2302" s="9" t="s">
        <v>137</v>
      </c>
      <c r="DT2302" s="9" t="s">
        <v>657</v>
      </c>
      <c r="DU2302" s="9" t="s">
        <v>158</v>
      </c>
      <c r="DV2302" s="9" t="str">
        <f>VLOOKUP(DU2302,Metadata!$B$2:$C$7,2,FALSE)</f>
        <v>6+ years</v>
      </c>
    </row>
    <row r="2303" spans="1:126">
      <c r="A2303" s="13">
        <v>2302</v>
      </c>
      <c r="B2303" s="9" t="s">
        <v>135</v>
      </c>
      <c r="C2303" s="9" t="str">
        <f>VLOOKUP(B2303,Metadata!$M$2:$N$6,2,FALSE)</f>
        <v>Permanent Employee</v>
      </c>
      <c r="D2303" s="9" t="s">
        <v>136</v>
      </c>
      <c r="E2303" s="9" t="s">
        <v>137</v>
      </c>
      <c r="F2303" s="9" t="s">
        <v>138</v>
      </c>
      <c r="G2303" s="9" t="s">
        <v>140</v>
      </c>
      <c r="H2303" s="9" t="str">
        <f>IF(G2303="","",VLOOKUP(G2303,Metadata!$J$2:$K$22,2,FALSE))</f>
        <v>Lisbon Metropolitan Area</v>
      </c>
      <c r="I2303" s="9" t="s">
        <v>138</v>
      </c>
      <c r="J2303" s="9" t="str">
        <f>IF(I2303="","",VLOOKUP(I2303,Metadata!$P$2:$Q$43,2,FALSE))</f>
        <v>Europe</v>
      </c>
      <c r="K2303" s="9" t="str">
        <f t="shared" si="0"/>
        <v>Portugal</v>
      </c>
      <c r="L2303" s="9" t="s">
        <v>140</v>
      </c>
      <c r="M2303" s="9" t="str">
        <f>IF(L2303="","",VLOOKUP(L2303,Metadata!$J$2:$K$22,2,FALSE))</f>
        <v>Lisbon Metropolitan Area</v>
      </c>
      <c r="N2303" s="9" t="s">
        <v>141</v>
      </c>
      <c r="O2303" s="9" t="s">
        <v>137</v>
      </c>
      <c r="P2303" s="9" t="s">
        <v>142</v>
      </c>
      <c r="Q2303" s="10" t="str">
        <f t="shared" si="1"/>
        <v>Full Office Job</v>
      </c>
      <c r="R2303" s="10">
        <v>5</v>
      </c>
      <c r="S2303" s="9" t="s">
        <v>192</v>
      </c>
      <c r="T2303" s="9" t="s">
        <v>137</v>
      </c>
      <c r="U2303" s="9" t="str">
        <f>IF(S2303&lt;&gt;"",S2303,IF(T2303&lt;&gt;"",VLOOKUP(T2303,Metadata!$S$2:$T$228,2,FALSE),""))</f>
        <v>Back-End Developer</v>
      </c>
      <c r="V2303" s="9" t="s">
        <v>207</v>
      </c>
      <c r="W2303" s="9" t="s">
        <v>137</v>
      </c>
      <c r="X2303" s="9" t="s">
        <v>163</v>
      </c>
      <c r="Y2303" s="9" t="s">
        <v>137</v>
      </c>
      <c r="Z2303" s="9" t="s">
        <v>184</v>
      </c>
      <c r="AA2303" s="9" t="s">
        <v>137</v>
      </c>
      <c r="AB2303" s="9" t="s">
        <v>137</v>
      </c>
      <c r="AC2303" s="9"/>
      <c r="AD2303" s="9" t="s">
        <v>148</v>
      </c>
      <c r="AE2303" s="9" t="s">
        <v>194</v>
      </c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198</v>
      </c>
      <c r="BL2303" s="9"/>
      <c r="BM2303" s="9"/>
      <c r="BN2303" s="9"/>
      <c r="BO2303" s="9"/>
      <c r="BP2303" s="9"/>
      <c r="BQ2303" s="9" t="s">
        <v>219</v>
      </c>
      <c r="BR2303" s="9"/>
      <c r="BS2303" s="9"/>
      <c r="BT2303" s="9"/>
      <c r="BU2303" s="9"/>
      <c r="BV2303" s="9"/>
      <c r="BW2303" s="9"/>
      <c r="BX2303" s="9"/>
      <c r="BY2303" s="9"/>
      <c r="BZ2303" s="9"/>
      <c r="CA2303" s="10"/>
      <c r="CB2303" s="10" t="str">
        <f t="shared" si="5"/>
        <v/>
      </c>
      <c r="CC2303" s="10"/>
      <c r="CD2303" s="9" t="str">
        <f t="shared" si="2"/>
        <v/>
      </c>
      <c r="CE2303" s="9" t="s">
        <v>168</v>
      </c>
      <c r="CF2303" s="9" t="s">
        <v>188</v>
      </c>
      <c r="CG2303" s="9">
        <f>IF(CF2303="","",VLOOKUP(CF2303,Metadata!$D$2:$H$20,2,FALSE))</f>
        <v>17500</v>
      </c>
      <c r="CH2303" s="9">
        <f>IF(CF2303="","",VLOOKUP(CF2303,Metadata!$D$2:$H$20,4,FALSE))</f>
        <v>15000</v>
      </c>
      <c r="CI2303" s="9">
        <f>IF(CF2303="","",VLOOKUP(CF2303,Metadata!$D$2:$H$20,5,FALSE))</f>
        <v>20000</v>
      </c>
      <c r="CJ2303" s="9">
        <f t="shared" si="3"/>
        <v>17500</v>
      </c>
      <c r="CK2303" s="9" t="s">
        <v>201</v>
      </c>
      <c r="CL2303" s="10">
        <v>5</v>
      </c>
      <c r="CM2303" s="10">
        <v>3</v>
      </c>
      <c r="CN2303" s="10">
        <v>7</v>
      </c>
      <c r="CO2303" s="10">
        <v>7</v>
      </c>
      <c r="CP2303" s="10">
        <v>7</v>
      </c>
      <c r="CQ2303" s="10">
        <v>7</v>
      </c>
      <c r="CR2303" s="10">
        <v>5</v>
      </c>
      <c r="CS2303" s="10">
        <v>7</v>
      </c>
      <c r="CT2303" s="10">
        <v>7</v>
      </c>
      <c r="CU2303" s="10">
        <v>7</v>
      </c>
      <c r="CV2303" s="10">
        <v>5</v>
      </c>
      <c r="CW2303" s="10">
        <v>5</v>
      </c>
      <c r="CX2303" s="10">
        <v>5</v>
      </c>
      <c r="CY2303" s="10">
        <v>7</v>
      </c>
      <c r="CZ2303" s="10">
        <v>7</v>
      </c>
      <c r="DA2303" s="10">
        <v>7</v>
      </c>
      <c r="DB2303" s="10">
        <v>7</v>
      </c>
      <c r="DC2303" s="10">
        <v>7</v>
      </c>
      <c r="DD2303" s="10">
        <v>7</v>
      </c>
      <c r="DE2303" s="10">
        <v>7</v>
      </c>
      <c r="DF2303" s="10">
        <v>7</v>
      </c>
      <c r="DG2303" s="10">
        <v>7</v>
      </c>
      <c r="DH2303" s="10">
        <v>7</v>
      </c>
      <c r="DI2303" s="10">
        <v>7</v>
      </c>
      <c r="DJ2303" s="10">
        <v>6</v>
      </c>
      <c r="DK2303" s="10">
        <v>6</v>
      </c>
      <c r="DL2303" s="10">
        <v>5</v>
      </c>
      <c r="DM2303" s="9" t="s">
        <v>154</v>
      </c>
      <c r="DN2303" s="10">
        <v>1995</v>
      </c>
      <c r="DO2303" s="9">
        <f t="shared" si="8"/>
        <v>26</v>
      </c>
      <c r="DP2303" s="9" t="s">
        <v>155</v>
      </c>
      <c r="DQ2303" s="9" t="s">
        <v>202</v>
      </c>
      <c r="DR2303" s="9" t="s">
        <v>157</v>
      </c>
      <c r="DS2303" s="9" t="s">
        <v>137</v>
      </c>
      <c r="DT2303" s="9" t="s">
        <v>657</v>
      </c>
      <c r="DU2303" s="9" t="s">
        <v>168</v>
      </c>
      <c r="DV2303" s="9" t="str">
        <f>VLOOKUP(DU2303,Metadata!$B$2:$C$7,2,FALSE)</f>
        <v>0 - 3 years</v>
      </c>
    </row>
    <row r="2304" spans="1:126">
      <c r="A2304" s="13">
        <v>2303</v>
      </c>
      <c r="B2304" s="9" t="s">
        <v>135</v>
      </c>
      <c r="C2304" s="9" t="str">
        <f>VLOOKUP(B2304,Metadata!$M$2:$N$6,2,FALSE)</f>
        <v>Permanent Employee</v>
      </c>
      <c r="D2304" s="9" t="s">
        <v>136</v>
      </c>
      <c r="E2304" s="9" t="s">
        <v>137</v>
      </c>
      <c r="F2304" s="9" t="s">
        <v>138</v>
      </c>
      <c r="G2304" s="9" t="s">
        <v>140</v>
      </c>
      <c r="H2304" s="9" t="str">
        <f>IF(G2304="","",VLOOKUP(G2304,Metadata!$J$2:$K$22,2,FALSE))</f>
        <v>Lisbon Metropolitan Area</v>
      </c>
      <c r="I2304" s="9" t="s">
        <v>138</v>
      </c>
      <c r="J2304" s="9" t="str">
        <f>IF(I2304="","",VLOOKUP(I2304,Metadata!$P$2:$Q$43,2,FALSE))</f>
        <v>Europe</v>
      </c>
      <c r="K2304" s="9" t="str">
        <f t="shared" si="0"/>
        <v>Portugal</v>
      </c>
      <c r="L2304" s="9" t="s">
        <v>140</v>
      </c>
      <c r="M2304" s="9" t="str">
        <f>IF(L2304="","",VLOOKUP(L2304,Metadata!$J$2:$K$22,2,FALSE))</f>
        <v>Lisbon Metropolitan Area</v>
      </c>
      <c r="N2304" s="9" t="s">
        <v>214</v>
      </c>
      <c r="O2304" s="9" t="s">
        <v>136</v>
      </c>
      <c r="P2304" s="9" t="s">
        <v>142</v>
      </c>
      <c r="Q2304" s="10" t="str">
        <f t="shared" si="1"/>
        <v>Full Office Job</v>
      </c>
      <c r="R2304" s="10">
        <v>7</v>
      </c>
      <c r="S2304" s="9" t="s">
        <v>249</v>
      </c>
      <c r="T2304" s="9" t="s">
        <v>137</v>
      </c>
      <c r="U2304" s="9" t="str">
        <f>IF(S2304&lt;&gt;"",S2304,IF(T2304&lt;&gt;"",VLOOKUP(T2304,Metadata!$S$2:$T$228,2,FALSE),""))</f>
        <v>Business Applications (BI/CRM/ERP)</v>
      </c>
      <c r="V2304" s="9" t="s">
        <v>251</v>
      </c>
      <c r="W2304" s="9" t="s">
        <v>137</v>
      </c>
      <c r="X2304" s="9" t="s">
        <v>145</v>
      </c>
      <c r="Y2304" s="9" t="s">
        <v>137</v>
      </c>
      <c r="Z2304" s="9" t="s">
        <v>218</v>
      </c>
      <c r="AA2304" s="9" t="s">
        <v>137</v>
      </c>
      <c r="AB2304" s="9" t="s">
        <v>137</v>
      </c>
      <c r="AC2304" s="9" t="s">
        <v>147</v>
      </c>
      <c r="AD2304" s="9"/>
      <c r="AE2304" s="9" t="s">
        <v>194</v>
      </c>
      <c r="AF2304" s="9" t="s">
        <v>243</v>
      </c>
      <c r="AG2304" s="9"/>
      <c r="AH2304" s="9"/>
      <c r="AI2304" s="9"/>
      <c r="AJ2304" s="9"/>
      <c r="AK2304" s="9"/>
      <c r="AL2304" s="9"/>
      <c r="AM2304" s="9"/>
      <c r="AN2304" s="9" t="s">
        <v>195</v>
      </c>
      <c r="AO2304" s="9"/>
      <c r="AP2304" s="9"/>
      <c r="AQ2304" s="9"/>
      <c r="AR2304" s="9" t="s">
        <v>149</v>
      </c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198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10"/>
      <c r="CB2304" s="10" t="str">
        <f t="shared" si="5"/>
        <v/>
      </c>
      <c r="CC2304" s="10"/>
      <c r="CD2304" s="9" t="str">
        <f t="shared" si="2"/>
        <v/>
      </c>
      <c r="CE2304" s="9" t="s">
        <v>168</v>
      </c>
      <c r="CF2304" s="9" t="s">
        <v>152</v>
      </c>
      <c r="CG2304" s="9">
        <f>IF(CF2304="","",VLOOKUP(CF2304,Metadata!$D$2:$H$20,2,FALSE))</f>
        <v>32500</v>
      </c>
      <c r="CH2304" s="9">
        <f>IF(CF2304="","",VLOOKUP(CF2304,Metadata!$D$2:$H$20,4,FALSE))</f>
        <v>30000</v>
      </c>
      <c r="CI2304" s="9">
        <f>IF(CF2304="","",VLOOKUP(CF2304,Metadata!$D$2:$H$20,5,FALSE))</f>
        <v>35000</v>
      </c>
      <c r="CJ2304" s="9">
        <f t="shared" si="3"/>
        <v>32500</v>
      </c>
      <c r="CK2304" s="9" t="s">
        <v>153</v>
      </c>
      <c r="CL2304" s="10">
        <v>2</v>
      </c>
      <c r="CM2304" s="10">
        <v>5</v>
      </c>
      <c r="CN2304" s="10">
        <v>7</v>
      </c>
      <c r="CO2304" s="10">
        <v>7</v>
      </c>
      <c r="CP2304" s="10">
        <v>7</v>
      </c>
      <c r="CQ2304" s="10">
        <v>6</v>
      </c>
      <c r="CR2304" s="10">
        <v>7</v>
      </c>
      <c r="CS2304" s="10">
        <v>7</v>
      </c>
      <c r="CT2304" s="10">
        <v>7</v>
      </c>
      <c r="CU2304" s="10">
        <v>7</v>
      </c>
      <c r="CV2304" s="10">
        <v>7</v>
      </c>
      <c r="CW2304" s="10">
        <v>3</v>
      </c>
      <c r="CX2304" s="10">
        <v>7</v>
      </c>
      <c r="CY2304" s="10">
        <v>7</v>
      </c>
      <c r="CZ2304" s="10">
        <v>4</v>
      </c>
      <c r="DA2304" s="10">
        <v>3</v>
      </c>
      <c r="DB2304" s="10">
        <v>2</v>
      </c>
      <c r="DC2304" s="10">
        <v>7</v>
      </c>
      <c r="DD2304" s="10">
        <v>4</v>
      </c>
      <c r="DE2304" s="10">
        <v>7</v>
      </c>
      <c r="DF2304" s="10">
        <v>7</v>
      </c>
      <c r="DG2304" s="10">
        <v>7</v>
      </c>
      <c r="DH2304" s="10">
        <v>7</v>
      </c>
      <c r="DI2304" s="10">
        <v>7</v>
      </c>
      <c r="DJ2304" s="10">
        <v>7</v>
      </c>
      <c r="DK2304" s="10">
        <v>7</v>
      </c>
      <c r="DL2304" s="10">
        <v>1</v>
      </c>
      <c r="DM2304" s="9" t="s">
        <v>154</v>
      </c>
      <c r="DN2304" s="10">
        <v>1992</v>
      </c>
      <c r="DO2304" s="9">
        <f t="shared" si="8"/>
        <v>29</v>
      </c>
      <c r="DP2304" s="9" t="s">
        <v>155</v>
      </c>
      <c r="DQ2304" s="9" t="s">
        <v>210</v>
      </c>
      <c r="DR2304" s="9" t="s">
        <v>157</v>
      </c>
      <c r="DS2304" s="9" t="s">
        <v>137</v>
      </c>
      <c r="DT2304" s="9" t="s">
        <v>657</v>
      </c>
      <c r="DU2304" s="9" t="s">
        <v>223</v>
      </c>
      <c r="DV2304" s="9" t="str">
        <f>VLOOKUP(DU2304,Metadata!$B$2:$C$7,2,FALSE)</f>
        <v>3 - 6 years</v>
      </c>
    </row>
    <row r="2305" spans="1:126">
      <c r="A2305" s="13">
        <v>2304</v>
      </c>
      <c r="B2305" s="9" t="s">
        <v>135</v>
      </c>
      <c r="C2305" s="9" t="str">
        <f>VLOOKUP(B2305,Metadata!$M$2:$N$6,2,FALSE)</f>
        <v>Permanent Employee</v>
      </c>
      <c r="D2305" s="9" t="s">
        <v>159</v>
      </c>
      <c r="E2305" s="9" t="s">
        <v>137</v>
      </c>
      <c r="F2305" s="9" t="s">
        <v>138</v>
      </c>
      <c r="G2305" s="9" t="s">
        <v>291</v>
      </c>
      <c r="H2305" s="9" t="str">
        <f>IF(G2305="","",VLOOKUP(G2305,Metadata!$J$2:$K$22,2,FALSE))</f>
        <v>Centre</v>
      </c>
      <c r="I2305" s="9" t="s">
        <v>138</v>
      </c>
      <c r="J2305" s="9" t="str">
        <f>IF(I2305="","",VLOOKUP(I2305,Metadata!$P$2:$Q$43,2,FALSE))</f>
        <v>Europe</v>
      </c>
      <c r="K2305" s="9" t="str">
        <f t="shared" si="0"/>
        <v>Portugal</v>
      </c>
      <c r="L2305" s="9" t="s">
        <v>291</v>
      </c>
      <c r="M2305" s="9" t="str">
        <f>IF(L2305="","",VLOOKUP(L2305,Metadata!$J$2:$K$22,2,FALSE))</f>
        <v>Centre</v>
      </c>
      <c r="N2305" s="9" t="s">
        <v>214</v>
      </c>
      <c r="O2305" s="9" t="s">
        <v>278</v>
      </c>
      <c r="P2305" s="9" t="s">
        <v>191</v>
      </c>
      <c r="Q2305" s="10" t="str">
        <f t="shared" si="1"/>
        <v>Remote Job (full or flexible)</v>
      </c>
      <c r="R2305" s="10">
        <v>4</v>
      </c>
      <c r="S2305" s="9" t="s">
        <v>161</v>
      </c>
      <c r="T2305" s="9" t="s">
        <v>137</v>
      </c>
      <c r="U2305" s="9" t="str">
        <f>IF(S2305&lt;&gt;"",S2305,IF(T2305&lt;&gt;"",VLOOKUP(T2305,Metadata!$S$2:$T$228,2,FALSE),""))</f>
        <v>Full-Stack Developer</v>
      </c>
      <c r="V2305" s="9" t="s">
        <v>261</v>
      </c>
      <c r="W2305" s="9" t="s">
        <v>137</v>
      </c>
      <c r="X2305" s="9" t="s">
        <v>163</v>
      </c>
      <c r="Y2305" s="9" t="s">
        <v>137</v>
      </c>
      <c r="Z2305" s="9" t="s">
        <v>218</v>
      </c>
      <c r="AA2305" s="9" t="s">
        <v>165</v>
      </c>
      <c r="AB2305" s="9" t="s">
        <v>137</v>
      </c>
      <c r="AC2305" s="9" t="s">
        <v>147</v>
      </c>
      <c r="AD2305" s="9" t="s">
        <v>148</v>
      </c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 t="s">
        <v>178</v>
      </c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 t="s">
        <v>199</v>
      </c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10"/>
      <c r="CB2305" s="10" t="str">
        <f t="shared" si="5"/>
        <v/>
      </c>
      <c r="CC2305" s="10"/>
      <c r="CD2305" s="9" t="str">
        <f t="shared" si="2"/>
        <v/>
      </c>
      <c r="CE2305" s="9" t="s">
        <v>151</v>
      </c>
      <c r="CF2305" s="9" t="s">
        <v>254</v>
      </c>
      <c r="CG2305" s="9">
        <f>IF(CF2305="","",VLOOKUP(CF2305,Metadata!$D$2:$H$20,2,FALSE))</f>
        <v>37500</v>
      </c>
      <c r="CH2305" s="9">
        <f>IF(CF2305="","",VLOOKUP(CF2305,Metadata!$D$2:$H$20,4,FALSE))</f>
        <v>35000</v>
      </c>
      <c r="CI2305" s="9">
        <f>IF(CF2305="","",VLOOKUP(CF2305,Metadata!$D$2:$H$20,5,FALSE))</f>
        <v>40000</v>
      </c>
      <c r="CJ2305" s="9">
        <f t="shared" si="3"/>
        <v>37500</v>
      </c>
      <c r="CK2305" s="9" t="s">
        <v>221</v>
      </c>
      <c r="CL2305" s="10">
        <v>5</v>
      </c>
      <c r="CM2305" s="10">
        <v>2</v>
      </c>
      <c r="CN2305" s="10">
        <v>6</v>
      </c>
      <c r="CO2305" s="10">
        <v>5</v>
      </c>
      <c r="CP2305" s="10">
        <v>5</v>
      </c>
      <c r="CQ2305" s="10">
        <v>6</v>
      </c>
      <c r="CR2305" s="10">
        <v>5</v>
      </c>
      <c r="CS2305" s="10">
        <v>6</v>
      </c>
      <c r="CT2305" s="10">
        <v>6</v>
      </c>
      <c r="CU2305" s="10">
        <v>4</v>
      </c>
      <c r="CV2305" s="10">
        <v>4</v>
      </c>
      <c r="CW2305" s="10">
        <v>4</v>
      </c>
      <c r="CX2305" s="10">
        <v>4</v>
      </c>
      <c r="CY2305" s="10">
        <v>5</v>
      </c>
      <c r="CZ2305" s="10">
        <v>5</v>
      </c>
      <c r="DA2305" s="10">
        <v>5</v>
      </c>
      <c r="DB2305" s="10">
        <v>5</v>
      </c>
      <c r="DC2305" s="10">
        <v>6</v>
      </c>
      <c r="DD2305" s="10">
        <v>5</v>
      </c>
      <c r="DE2305" s="10">
        <v>6</v>
      </c>
      <c r="DF2305" s="10">
        <v>4</v>
      </c>
      <c r="DG2305" s="10">
        <v>4</v>
      </c>
      <c r="DH2305" s="10">
        <v>4</v>
      </c>
      <c r="DI2305" s="10">
        <v>4</v>
      </c>
      <c r="DJ2305" s="10">
        <v>4</v>
      </c>
      <c r="DK2305" s="10">
        <v>4</v>
      </c>
      <c r="DL2305" s="10">
        <v>5</v>
      </c>
      <c r="DM2305" s="9" t="s">
        <v>154</v>
      </c>
      <c r="DN2305" s="10">
        <v>1982</v>
      </c>
      <c r="DO2305" s="9">
        <f t="shared" si="8"/>
        <v>39</v>
      </c>
      <c r="DP2305" s="9" t="s">
        <v>155</v>
      </c>
      <c r="DQ2305" s="9" t="s">
        <v>156</v>
      </c>
      <c r="DR2305" s="9" t="s">
        <v>342</v>
      </c>
      <c r="DS2305" s="9" t="s">
        <v>137</v>
      </c>
      <c r="DT2305" s="9" t="s">
        <v>657</v>
      </c>
      <c r="DU2305" s="9" t="s">
        <v>223</v>
      </c>
      <c r="DV2305" s="9" t="str">
        <f>VLOOKUP(DU2305,Metadata!$B$2:$C$7,2,FALSE)</f>
        <v>3 - 6 years</v>
      </c>
    </row>
    <row r="2306" spans="1:126">
      <c r="A2306" s="13">
        <v>2305</v>
      </c>
      <c r="B2306" s="9" t="s">
        <v>135</v>
      </c>
      <c r="C2306" s="9" t="str">
        <f>VLOOKUP(B2306,Metadata!$M$2:$N$6,2,FALSE)</f>
        <v>Permanent Employee</v>
      </c>
      <c r="D2306" s="9" t="s">
        <v>159</v>
      </c>
      <c r="E2306" s="9" t="s">
        <v>137</v>
      </c>
      <c r="F2306" s="9" t="s">
        <v>138</v>
      </c>
      <c r="G2306" s="9" t="s">
        <v>334</v>
      </c>
      <c r="H2306" s="9" t="str">
        <f>IF(G2306="","",VLOOKUP(G2306,Metadata!$J$2:$K$22,2,FALSE))</f>
        <v>North</v>
      </c>
      <c r="I2306" s="9" t="s">
        <v>350</v>
      </c>
      <c r="J2306" s="9" t="str">
        <f>IF(I2306="","",VLOOKUP(I2306,Metadata!$P$2:$Q$43,2,FALSE))</f>
        <v>South America</v>
      </c>
      <c r="K2306" s="9" t="str">
        <f t="shared" si="0"/>
        <v>International</v>
      </c>
      <c r="L2306" s="9" t="s">
        <v>137</v>
      </c>
      <c r="M2306" s="9" t="str">
        <f>IF(L2306="","",VLOOKUP(L2306,Metadata!$J$2:$K$22,2,FALSE))</f>
        <v/>
      </c>
      <c r="N2306" s="9" t="s">
        <v>141</v>
      </c>
      <c r="O2306" s="9" t="s">
        <v>137</v>
      </c>
      <c r="P2306" s="9" t="s">
        <v>191</v>
      </c>
      <c r="Q2306" s="10" t="str">
        <f t="shared" si="1"/>
        <v>Remote Job (full or flexible)</v>
      </c>
      <c r="R2306" s="10">
        <v>5</v>
      </c>
      <c r="S2306" s="9" t="s">
        <v>192</v>
      </c>
      <c r="T2306" s="9" t="s">
        <v>137</v>
      </c>
      <c r="U2306" s="9" t="str">
        <f>IF(S2306&lt;&gt;"",S2306,IF(T2306&lt;&gt;"",VLOOKUP(T2306,Metadata!$S$2:$T$228,2,FALSE),""))</f>
        <v>Back-End Developer</v>
      </c>
      <c r="V2306" s="9" t="s">
        <v>162</v>
      </c>
      <c r="W2306" s="9" t="s">
        <v>137</v>
      </c>
      <c r="X2306" s="9" t="s">
        <v>163</v>
      </c>
      <c r="Y2306" s="9" t="s">
        <v>137</v>
      </c>
      <c r="Z2306" s="9" t="s">
        <v>262</v>
      </c>
      <c r="AA2306" s="9" t="s">
        <v>165</v>
      </c>
      <c r="AB2306" s="9" t="s">
        <v>137</v>
      </c>
      <c r="AC2306" s="9"/>
      <c r="AD2306" s="9"/>
      <c r="AE2306" s="9"/>
      <c r="AF2306" s="9"/>
      <c r="AG2306" s="9"/>
      <c r="AH2306" s="9"/>
      <c r="AI2306" s="9"/>
      <c r="AJ2306" s="9"/>
      <c r="AK2306" s="9" t="s">
        <v>302</v>
      </c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 t="s">
        <v>178</v>
      </c>
      <c r="BB2306" s="9" t="s">
        <v>284</v>
      </c>
      <c r="BC2306" s="9"/>
      <c r="BD2306" s="9" t="s">
        <v>330</v>
      </c>
      <c r="BE2306" s="9"/>
      <c r="BF2306" s="9"/>
      <c r="BG2306" s="9"/>
      <c r="BH2306" s="9"/>
      <c r="BI2306" s="9"/>
      <c r="BJ2306" s="9" t="s">
        <v>167</v>
      </c>
      <c r="BK2306" s="9"/>
      <c r="BL2306" s="9"/>
      <c r="BM2306" s="9" t="s">
        <v>303</v>
      </c>
      <c r="BN2306" s="9" t="s">
        <v>186</v>
      </c>
      <c r="BO2306" s="9"/>
      <c r="BP2306" s="9"/>
      <c r="BQ2306" s="9"/>
      <c r="BR2306" s="9"/>
      <c r="BS2306" s="9" t="s">
        <v>200</v>
      </c>
      <c r="BT2306" s="9"/>
      <c r="BU2306" s="9"/>
      <c r="BV2306" s="9"/>
      <c r="BW2306" s="9"/>
      <c r="BX2306" s="9"/>
      <c r="BY2306" s="9"/>
      <c r="BZ2306" s="9"/>
      <c r="CA2306" s="10"/>
      <c r="CB2306" s="10" t="str">
        <f t="shared" si="5"/>
        <v/>
      </c>
      <c r="CC2306" s="10"/>
      <c r="CD2306" s="9" t="str">
        <f t="shared" si="2"/>
        <v/>
      </c>
      <c r="CE2306" s="9" t="s">
        <v>168</v>
      </c>
      <c r="CF2306" s="9" t="s">
        <v>169</v>
      </c>
      <c r="CG2306" s="9">
        <f>IF(CF2306="","",VLOOKUP(CF2306,Metadata!$D$2:$H$20,2,FALSE))</f>
        <v>12500</v>
      </c>
      <c r="CH2306" s="9">
        <f>IF(CF2306="","",VLOOKUP(CF2306,Metadata!$D$2:$H$20,4,FALSE))</f>
        <v>0</v>
      </c>
      <c r="CI2306" s="9">
        <f>IF(CF2306="","",VLOOKUP(CF2306,Metadata!$D$2:$H$20,5,FALSE))</f>
        <v>15000</v>
      </c>
      <c r="CJ2306" s="9">
        <f t="shared" si="3"/>
        <v>12500</v>
      </c>
      <c r="CK2306" s="9" t="s">
        <v>221</v>
      </c>
      <c r="CL2306" s="10">
        <v>2</v>
      </c>
      <c r="CM2306" s="10">
        <v>5</v>
      </c>
      <c r="CN2306" s="10">
        <v>7</v>
      </c>
      <c r="CO2306" s="10">
        <v>5</v>
      </c>
      <c r="CP2306" s="10">
        <v>7</v>
      </c>
      <c r="CQ2306" s="10">
        <v>7</v>
      </c>
      <c r="CR2306" s="10">
        <v>5</v>
      </c>
      <c r="CS2306" s="10">
        <v>7</v>
      </c>
      <c r="CT2306" s="10">
        <v>4</v>
      </c>
      <c r="CU2306" s="10">
        <v>5</v>
      </c>
      <c r="CV2306" s="10">
        <v>7</v>
      </c>
      <c r="CW2306" s="10">
        <v>6</v>
      </c>
      <c r="CX2306" s="10">
        <v>7</v>
      </c>
      <c r="CY2306" s="10">
        <v>3</v>
      </c>
      <c r="CZ2306" s="10">
        <v>6</v>
      </c>
      <c r="DA2306" s="10">
        <v>4</v>
      </c>
      <c r="DB2306" s="10">
        <v>5</v>
      </c>
      <c r="DC2306" s="10">
        <v>5</v>
      </c>
      <c r="DD2306" s="10">
        <v>5</v>
      </c>
      <c r="DE2306" s="10">
        <v>7</v>
      </c>
      <c r="DF2306" s="10">
        <v>7</v>
      </c>
      <c r="DG2306" s="10">
        <v>5</v>
      </c>
      <c r="DH2306" s="10">
        <v>5</v>
      </c>
      <c r="DI2306" s="10">
        <v>6</v>
      </c>
      <c r="DJ2306" s="10">
        <v>5</v>
      </c>
      <c r="DK2306" s="10">
        <v>5</v>
      </c>
      <c r="DL2306" s="10">
        <v>4</v>
      </c>
      <c r="DM2306" s="9" t="s">
        <v>296</v>
      </c>
      <c r="DN2306" s="10">
        <v>1997</v>
      </c>
      <c r="DO2306" s="9">
        <f t="shared" si="8"/>
        <v>24</v>
      </c>
      <c r="DP2306" s="9" t="s">
        <v>155</v>
      </c>
      <c r="DQ2306" s="9" t="s">
        <v>156</v>
      </c>
      <c r="DR2306" s="9" t="s">
        <v>157</v>
      </c>
      <c r="DS2306" s="9" t="s">
        <v>137</v>
      </c>
      <c r="DT2306" s="9" t="s">
        <v>657</v>
      </c>
      <c r="DU2306" s="9" t="s">
        <v>168</v>
      </c>
      <c r="DV2306" s="9" t="str">
        <f>VLOOKUP(DU2306,Metadata!$B$2:$C$7,2,FALSE)</f>
        <v>0 - 3 years</v>
      </c>
    </row>
    <row r="2307" spans="1:126">
      <c r="A2307" s="13">
        <v>2306</v>
      </c>
      <c r="B2307" s="9" t="s">
        <v>135</v>
      </c>
      <c r="C2307" s="9" t="str">
        <f>VLOOKUP(B2307,Metadata!$M$2:$N$6,2,FALSE)</f>
        <v>Permanent Employee</v>
      </c>
      <c r="D2307" s="9" t="s">
        <v>159</v>
      </c>
      <c r="E2307" s="9" t="s">
        <v>137</v>
      </c>
      <c r="F2307" s="9" t="s">
        <v>138</v>
      </c>
      <c r="G2307" s="9" t="s">
        <v>160</v>
      </c>
      <c r="H2307" s="9" t="str">
        <f>IF(G2307="","",VLOOKUP(G2307,Metadata!$J$2:$K$22,2,FALSE))</f>
        <v>Centre</v>
      </c>
      <c r="I2307" s="9" t="s">
        <v>138</v>
      </c>
      <c r="J2307" s="9" t="str">
        <f>IF(I2307="","",VLOOKUP(I2307,Metadata!$P$2:$Q$43,2,FALSE))</f>
        <v>Europe</v>
      </c>
      <c r="K2307" s="9" t="str">
        <f t="shared" si="0"/>
        <v>Portugal</v>
      </c>
      <c r="L2307" s="9" t="s">
        <v>160</v>
      </c>
      <c r="M2307" s="9" t="str">
        <f>IF(L2307="","",VLOOKUP(L2307,Metadata!$J$2:$K$22,2,FALSE))</f>
        <v>Centre</v>
      </c>
      <c r="N2307" s="9" t="s">
        <v>141</v>
      </c>
      <c r="O2307" s="9" t="s">
        <v>137</v>
      </c>
      <c r="P2307" s="9" t="s">
        <v>142</v>
      </c>
      <c r="Q2307" s="10" t="str">
        <f t="shared" si="1"/>
        <v>Full Office Job</v>
      </c>
      <c r="R2307" s="10">
        <v>7</v>
      </c>
      <c r="S2307" s="9" t="s">
        <v>192</v>
      </c>
      <c r="T2307" s="9" t="s">
        <v>137</v>
      </c>
      <c r="U2307" s="9" t="str">
        <f>IF(S2307&lt;&gt;"",S2307,IF(T2307&lt;&gt;"",VLOOKUP(T2307,Metadata!$S$2:$T$228,2,FALSE),""))</f>
        <v>Back-End Developer</v>
      </c>
      <c r="V2307" s="9" t="s">
        <v>162</v>
      </c>
      <c r="W2307" s="9" t="s">
        <v>137</v>
      </c>
      <c r="X2307" s="9" t="s">
        <v>163</v>
      </c>
      <c r="Y2307" s="9" t="s">
        <v>137</v>
      </c>
      <c r="Z2307" s="9" t="s">
        <v>184</v>
      </c>
      <c r="AA2307" s="9" t="s">
        <v>137</v>
      </c>
      <c r="AB2307" s="9" t="s">
        <v>137</v>
      </c>
      <c r="AC2307" s="9" t="s">
        <v>147</v>
      </c>
      <c r="AD2307" s="9" t="s">
        <v>148</v>
      </c>
      <c r="AE2307" s="9"/>
      <c r="AF2307" s="9" t="s">
        <v>243</v>
      </c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 t="s">
        <v>150</v>
      </c>
      <c r="BZ2307" s="9" t="s">
        <v>137</v>
      </c>
      <c r="CA2307" s="10"/>
      <c r="CB2307" s="10" t="str">
        <f t="shared" si="5"/>
        <v/>
      </c>
      <c r="CC2307" s="10"/>
      <c r="CD2307" s="9" t="str">
        <f t="shared" si="2"/>
        <v/>
      </c>
      <c r="CE2307" s="9" t="s">
        <v>168</v>
      </c>
      <c r="CF2307" s="9" t="s">
        <v>220</v>
      </c>
      <c r="CG2307" s="9">
        <f>IF(CF2307="","",VLOOKUP(CF2307,Metadata!$D$2:$H$20,2,FALSE))</f>
        <v>27500</v>
      </c>
      <c r="CH2307" s="9">
        <f>IF(CF2307="","",VLOOKUP(CF2307,Metadata!$D$2:$H$20,4,FALSE))</f>
        <v>25000</v>
      </c>
      <c r="CI2307" s="9">
        <f>IF(CF2307="","",VLOOKUP(CF2307,Metadata!$D$2:$H$20,5,FALSE))</f>
        <v>30000</v>
      </c>
      <c r="CJ2307" s="9">
        <f t="shared" si="3"/>
        <v>27500</v>
      </c>
      <c r="CK2307" s="9" t="s">
        <v>201</v>
      </c>
      <c r="CL2307" s="10">
        <v>5</v>
      </c>
      <c r="CM2307" s="10">
        <v>2</v>
      </c>
      <c r="CN2307" s="10">
        <v>7</v>
      </c>
      <c r="CO2307" s="10">
        <v>7</v>
      </c>
      <c r="CP2307" s="10">
        <v>6</v>
      </c>
      <c r="CQ2307" s="10">
        <v>7</v>
      </c>
      <c r="CR2307" s="10">
        <v>7</v>
      </c>
      <c r="CS2307" s="10">
        <v>6</v>
      </c>
      <c r="CT2307" s="10">
        <v>6</v>
      </c>
      <c r="CU2307" s="10">
        <v>6</v>
      </c>
      <c r="CV2307" s="10">
        <v>6</v>
      </c>
      <c r="CW2307" s="10">
        <v>6</v>
      </c>
      <c r="CX2307" s="10">
        <v>6</v>
      </c>
      <c r="CY2307" s="10">
        <v>6</v>
      </c>
      <c r="CZ2307" s="10">
        <v>7</v>
      </c>
      <c r="DA2307" s="10">
        <v>5</v>
      </c>
      <c r="DB2307" s="10">
        <v>4</v>
      </c>
      <c r="DC2307" s="10">
        <v>5</v>
      </c>
      <c r="DD2307" s="10">
        <v>5</v>
      </c>
      <c r="DE2307" s="10">
        <v>7</v>
      </c>
      <c r="DF2307" s="10">
        <v>5</v>
      </c>
      <c r="DG2307" s="10">
        <v>6</v>
      </c>
      <c r="DH2307" s="10">
        <v>6</v>
      </c>
      <c r="DI2307" s="10">
        <v>7</v>
      </c>
      <c r="DJ2307" s="10">
        <v>6</v>
      </c>
      <c r="DK2307" s="10">
        <v>5</v>
      </c>
      <c r="DL2307" s="10">
        <v>6</v>
      </c>
      <c r="DM2307" s="9" t="s">
        <v>154</v>
      </c>
      <c r="DN2307" s="10">
        <v>1993</v>
      </c>
      <c r="DO2307" s="9">
        <f t="shared" si="8"/>
        <v>28</v>
      </c>
      <c r="DP2307" s="9" t="s">
        <v>155</v>
      </c>
      <c r="DQ2307" s="9" t="s">
        <v>156</v>
      </c>
      <c r="DR2307" s="9" t="s">
        <v>157</v>
      </c>
      <c r="DS2307" s="9" t="s">
        <v>137</v>
      </c>
      <c r="DT2307" s="9" t="s">
        <v>657</v>
      </c>
      <c r="DU2307" s="9" t="s">
        <v>168</v>
      </c>
      <c r="DV2307" s="9" t="str">
        <f>VLOOKUP(DU2307,Metadata!$B$2:$C$7,2,FALSE)</f>
        <v>0 - 3 years</v>
      </c>
    </row>
    <row r="2308" spans="1:126">
      <c r="A2308" s="13">
        <v>2307</v>
      </c>
      <c r="B2308" s="9" t="s">
        <v>135</v>
      </c>
      <c r="C2308" s="9" t="str">
        <f>VLOOKUP(B2308,Metadata!$M$2:$N$6,2,FALSE)</f>
        <v>Permanent Employee</v>
      </c>
      <c r="D2308" s="9" t="s">
        <v>159</v>
      </c>
      <c r="E2308" s="9" t="s">
        <v>137</v>
      </c>
      <c r="F2308" s="9" t="s">
        <v>138</v>
      </c>
      <c r="G2308" s="9" t="s">
        <v>265</v>
      </c>
      <c r="H2308" s="9" t="str">
        <f>IF(G2308="","",VLOOKUP(G2308,Metadata!$J$2:$K$22,2,FALSE))</f>
        <v>Azores and Madeira</v>
      </c>
      <c r="I2308" s="9" t="s">
        <v>138</v>
      </c>
      <c r="J2308" s="9" t="str">
        <f>IF(I2308="","",VLOOKUP(I2308,Metadata!$P$2:$Q$43,2,FALSE))</f>
        <v>Europe</v>
      </c>
      <c r="K2308" s="9" t="str">
        <f t="shared" si="0"/>
        <v>Portugal</v>
      </c>
      <c r="L2308" s="9" t="s">
        <v>265</v>
      </c>
      <c r="M2308" s="9" t="str">
        <f>IF(L2308="","",VLOOKUP(L2308,Metadata!$J$2:$K$22,2,FALSE))</f>
        <v>Azores and Madeira</v>
      </c>
      <c r="N2308" s="9" t="s">
        <v>214</v>
      </c>
      <c r="O2308" s="9" t="s">
        <v>239</v>
      </c>
      <c r="P2308" s="9" t="s">
        <v>142</v>
      </c>
      <c r="Q2308" s="10" t="str">
        <f t="shared" si="1"/>
        <v>Full Office Job</v>
      </c>
      <c r="R2308" s="10">
        <v>4</v>
      </c>
      <c r="S2308" s="9" t="s">
        <v>216</v>
      </c>
      <c r="T2308" s="9" t="s">
        <v>137</v>
      </c>
      <c r="U2308" s="9" t="str">
        <f>IF(S2308&lt;&gt;"",S2308,IF(T2308&lt;&gt;"",VLOOKUP(T2308,Metadata!$S$2:$T$228,2,FALSE),""))</f>
        <v>Front-End Developer</v>
      </c>
      <c r="V2308" s="9" t="s">
        <v>457</v>
      </c>
      <c r="W2308" s="9" t="s">
        <v>137</v>
      </c>
      <c r="X2308" s="9" t="s">
        <v>175</v>
      </c>
      <c r="Y2308" s="9" t="s">
        <v>137</v>
      </c>
      <c r="Z2308" s="9" t="s">
        <v>164</v>
      </c>
      <c r="AA2308" s="9" t="s">
        <v>165</v>
      </c>
      <c r="AB2308" s="9" t="s">
        <v>137</v>
      </c>
      <c r="AC2308" s="9" t="s">
        <v>147</v>
      </c>
      <c r="AD2308" s="9"/>
      <c r="AE2308" s="9"/>
      <c r="AF2308" s="9" t="s">
        <v>243</v>
      </c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 t="s">
        <v>178</v>
      </c>
      <c r="BB2308" s="9"/>
      <c r="BC2308" s="9"/>
      <c r="BD2308" s="9"/>
      <c r="BE2308" s="9"/>
      <c r="BF2308" s="9"/>
      <c r="BG2308" s="9"/>
      <c r="BH2308" s="9"/>
      <c r="BI2308" s="9"/>
      <c r="BJ2308" s="9" t="s">
        <v>167</v>
      </c>
      <c r="BK2308" s="9"/>
      <c r="BL2308" s="9" t="s">
        <v>199</v>
      </c>
      <c r="BM2308" s="9"/>
      <c r="BN2308" s="9"/>
      <c r="BO2308" s="9"/>
      <c r="BP2308" s="9"/>
      <c r="BQ2308" s="9"/>
      <c r="BR2308" s="9" t="s">
        <v>247</v>
      </c>
      <c r="BS2308" s="9" t="s">
        <v>200</v>
      </c>
      <c r="BT2308" s="9"/>
      <c r="BU2308" s="9"/>
      <c r="BV2308" s="9"/>
      <c r="BW2308" s="9"/>
      <c r="BX2308" s="9"/>
      <c r="BY2308" s="9"/>
      <c r="BZ2308" s="9"/>
      <c r="CA2308" s="10"/>
      <c r="CB2308" s="10" t="str">
        <f t="shared" si="5"/>
        <v/>
      </c>
      <c r="CC2308" s="10"/>
      <c r="CD2308" s="9" t="str">
        <f t="shared" si="2"/>
        <v/>
      </c>
      <c r="CE2308" s="9" t="s">
        <v>168</v>
      </c>
      <c r="CF2308" s="9" t="s">
        <v>169</v>
      </c>
      <c r="CG2308" s="9">
        <f>IF(CF2308="","",VLOOKUP(CF2308,Metadata!$D$2:$H$20,2,FALSE))</f>
        <v>12500</v>
      </c>
      <c r="CH2308" s="9">
        <f>IF(CF2308="","",VLOOKUP(CF2308,Metadata!$D$2:$H$20,4,FALSE))</f>
        <v>0</v>
      </c>
      <c r="CI2308" s="9">
        <f>IF(CF2308="","",VLOOKUP(CF2308,Metadata!$D$2:$H$20,5,FALSE))</f>
        <v>15000</v>
      </c>
      <c r="CJ2308" s="9">
        <f t="shared" si="3"/>
        <v>12500</v>
      </c>
      <c r="CK2308" s="9" t="s">
        <v>153</v>
      </c>
      <c r="CL2308" s="10">
        <v>4</v>
      </c>
      <c r="CM2308" s="10">
        <v>1</v>
      </c>
      <c r="CN2308" s="10">
        <v>6</v>
      </c>
      <c r="CO2308" s="10">
        <v>6</v>
      </c>
      <c r="CP2308" s="10">
        <v>6</v>
      </c>
      <c r="CQ2308" s="10">
        <v>6</v>
      </c>
      <c r="CR2308" s="10">
        <v>5</v>
      </c>
      <c r="CS2308" s="10">
        <v>7</v>
      </c>
      <c r="CT2308" s="10">
        <v>5</v>
      </c>
      <c r="CU2308" s="10">
        <v>7</v>
      </c>
      <c r="CV2308" s="10">
        <v>5</v>
      </c>
      <c r="CW2308" s="10">
        <v>5</v>
      </c>
      <c r="CX2308" s="10">
        <v>6</v>
      </c>
      <c r="CY2308" s="10">
        <v>5</v>
      </c>
      <c r="CZ2308" s="10">
        <v>4</v>
      </c>
      <c r="DA2308" s="10">
        <v>6</v>
      </c>
      <c r="DB2308" s="10">
        <v>4</v>
      </c>
      <c r="DC2308" s="10">
        <v>5</v>
      </c>
      <c r="DD2308" s="10">
        <v>2</v>
      </c>
      <c r="DE2308" s="10">
        <v>7</v>
      </c>
      <c r="DF2308" s="10">
        <v>4</v>
      </c>
      <c r="DG2308" s="10">
        <v>4</v>
      </c>
      <c r="DH2308" s="10">
        <v>5</v>
      </c>
      <c r="DI2308" s="10">
        <v>6</v>
      </c>
      <c r="DJ2308" s="10">
        <v>5</v>
      </c>
      <c r="DK2308" s="10">
        <v>4</v>
      </c>
      <c r="DL2308" s="10">
        <v>4</v>
      </c>
      <c r="DM2308" s="9" t="s">
        <v>154</v>
      </c>
      <c r="DN2308" s="10">
        <v>1993</v>
      </c>
      <c r="DO2308" s="9">
        <f t="shared" si="8"/>
        <v>28</v>
      </c>
      <c r="DP2308" s="9" t="s">
        <v>155</v>
      </c>
      <c r="DQ2308" s="9" t="s">
        <v>202</v>
      </c>
      <c r="DR2308" s="9" t="s">
        <v>157</v>
      </c>
      <c r="DS2308" s="9" t="s">
        <v>137</v>
      </c>
      <c r="DT2308" s="9" t="s">
        <v>657</v>
      </c>
      <c r="DU2308" s="9" t="s">
        <v>168</v>
      </c>
      <c r="DV2308" s="9" t="str">
        <f>VLOOKUP(DU2308,Metadata!$B$2:$C$7,2,FALSE)</f>
        <v>0 - 3 years</v>
      </c>
    </row>
    <row r="2309" spans="1:126">
      <c r="A2309" s="13">
        <v>2308</v>
      </c>
      <c r="B2309" s="9" t="s">
        <v>135</v>
      </c>
      <c r="C2309" s="9" t="str">
        <f>VLOOKUP(B2309,Metadata!$M$2:$N$6,2,FALSE)</f>
        <v>Permanent Employee</v>
      </c>
      <c r="D2309" s="9" t="s">
        <v>136</v>
      </c>
      <c r="E2309" s="9" t="s">
        <v>137</v>
      </c>
      <c r="F2309" s="9" t="s">
        <v>138</v>
      </c>
      <c r="G2309" s="9" t="s">
        <v>140</v>
      </c>
      <c r="H2309" s="9" t="str">
        <f>IF(G2309="","",VLOOKUP(G2309,Metadata!$J$2:$K$22,2,FALSE))</f>
        <v>Lisbon Metropolitan Area</v>
      </c>
      <c r="I2309" s="9" t="s">
        <v>138</v>
      </c>
      <c r="J2309" s="9" t="str">
        <f>IF(I2309="","",VLOOKUP(I2309,Metadata!$P$2:$Q$43,2,FALSE))</f>
        <v>Europe</v>
      </c>
      <c r="K2309" s="9" t="str">
        <f t="shared" si="0"/>
        <v>Portugal</v>
      </c>
      <c r="L2309" s="9" t="s">
        <v>140</v>
      </c>
      <c r="M2309" s="9" t="str">
        <f>IF(L2309="","",VLOOKUP(L2309,Metadata!$J$2:$K$22,2,FALSE))</f>
        <v>Lisbon Metropolitan Area</v>
      </c>
      <c r="N2309" s="9" t="s">
        <v>141</v>
      </c>
      <c r="O2309" s="9" t="s">
        <v>137</v>
      </c>
      <c r="P2309" s="9" t="s">
        <v>142</v>
      </c>
      <c r="Q2309" s="10" t="str">
        <f t="shared" si="1"/>
        <v>Full Office Job</v>
      </c>
      <c r="R2309" s="10">
        <v>7</v>
      </c>
      <c r="S2309" s="9" t="s">
        <v>266</v>
      </c>
      <c r="T2309" s="9" t="s">
        <v>137</v>
      </c>
      <c r="U2309" s="9" t="str">
        <f>IF(S2309&lt;&gt;"",S2309,IF(T2309&lt;&gt;"",VLOOKUP(T2309,Metadata!$S$2:$T$228,2,FALSE),""))</f>
        <v>Data Scientist/Data Engineer</v>
      </c>
      <c r="V2309" s="9" t="s">
        <v>137</v>
      </c>
      <c r="W2309" s="9" t="s">
        <v>137</v>
      </c>
      <c r="X2309" s="9" t="s">
        <v>137</v>
      </c>
      <c r="Y2309" s="9" t="s">
        <v>776</v>
      </c>
      <c r="Z2309" s="9" t="s">
        <v>218</v>
      </c>
      <c r="AA2309" s="9" t="s">
        <v>137</v>
      </c>
      <c r="AB2309" s="9" t="s">
        <v>137</v>
      </c>
      <c r="AC2309" s="9" t="s">
        <v>147</v>
      </c>
      <c r="AD2309" s="9"/>
      <c r="AE2309" s="9"/>
      <c r="AF2309" s="9" t="s">
        <v>243</v>
      </c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 t="s">
        <v>150</v>
      </c>
      <c r="BZ2309" s="9" t="s">
        <v>137</v>
      </c>
      <c r="CA2309" s="10"/>
      <c r="CB2309" s="10" t="str">
        <f t="shared" si="5"/>
        <v/>
      </c>
      <c r="CC2309" s="10"/>
      <c r="CD2309" s="9" t="str">
        <f t="shared" si="2"/>
        <v/>
      </c>
      <c r="CE2309" s="9" t="s">
        <v>232</v>
      </c>
      <c r="CF2309" s="9" t="s">
        <v>152</v>
      </c>
      <c r="CG2309" s="9">
        <f>IF(CF2309="","",VLOOKUP(CF2309,Metadata!$D$2:$H$20,2,FALSE))</f>
        <v>32500</v>
      </c>
      <c r="CH2309" s="9">
        <f>IF(CF2309="","",VLOOKUP(CF2309,Metadata!$D$2:$H$20,4,FALSE))</f>
        <v>30000</v>
      </c>
      <c r="CI2309" s="9">
        <f>IF(CF2309="","",VLOOKUP(CF2309,Metadata!$D$2:$H$20,5,FALSE))</f>
        <v>35000</v>
      </c>
      <c r="CJ2309" s="9">
        <f t="shared" si="3"/>
        <v>32500</v>
      </c>
      <c r="CK2309" s="9" t="s">
        <v>201</v>
      </c>
      <c r="CL2309" s="10">
        <v>5</v>
      </c>
      <c r="CM2309" s="10">
        <v>4</v>
      </c>
      <c r="CN2309" s="10">
        <v>6</v>
      </c>
      <c r="CO2309" s="10">
        <v>6</v>
      </c>
      <c r="CP2309" s="10">
        <v>6</v>
      </c>
      <c r="CQ2309" s="10">
        <v>6</v>
      </c>
      <c r="CR2309" s="10">
        <v>7</v>
      </c>
      <c r="CS2309" s="10">
        <v>5</v>
      </c>
      <c r="CT2309" s="10">
        <v>5</v>
      </c>
      <c r="CU2309" s="10">
        <v>6</v>
      </c>
      <c r="CV2309" s="10">
        <v>5</v>
      </c>
      <c r="CW2309" s="10">
        <v>4</v>
      </c>
      <c r="CX2309" s="10">
        <v>5</v>
      </c>
      <c r="CY2309" s="10">
        <v>5</v>
      </c>
      <c r="CZ2309" s="10">
        <v>7</v>
      </c>
      <c r="DA2309" s="10">
        <v>4</v>
      </c>
      <c r="DB2309" s="10">
        <v>4</v>
      </c>
      <c r="DC2309" s="10">
        <v>7</v>
      </c>
      <c r="DD2309" s="10">
        <v>5</v>
      </c>
      <c r="DE2309" s="10">
        <v>4</v>
      </c>
      <c r="DF2309" s="10">
        <v>5</v>
      </c>
      <c r="DG2309" s="10">
        <v>4</v>
      </c>
      <c r="DH2309" s="10">
        <v>6</v>
      </c>
      <c r="DI2309" s="10">
        <v>7</v>
      </c>
      <c r="DJ2309" s="10">
        <v>4</v>
      </c>
      <c r="DK2309" s="10">
        <v>4</v>
      </c>
      <c r="DL2309" s="10">
        <v>5</v>
      </c>
      <c r="DM2309" s="9" t="s">
        <v>154</v>
      </c>
      <c r="DN2309" s="10">
        <v>1989</v>
      </c>
      <c r="DO2309" s="9">
        <f t="shared" si="8"/>
        <v>32</v>
      </c>
      <c r="DP2309" s="9" t="s">
        <v>222</v>
      </c>
      <c r="DQ2309" s="9" t="s">
        <v>210</v>
      </c>
      <c r="DR2309" s="9" t="s">
        <v>170</v>
      </c>
      <c r="DS2309" s="9" t="s">
        <v>137</v>
      </c>
      <c r="DT2309" s="9" t="s">
        <v>657</v>
      </c>
      <c r="DU2309" s="9" t="s">
        <v>223</v>
      </c>
      <c r="DV2309" s="9" t="str">
        <f>VLOOKUP(DU2309,Metadata!$B$2:$C$7,2,FALSE)</f>
        <v>3 - 6 years</v>
      </c>
    </row>
    <row r="2310" spans="1:126">
      <c r="A2310" s="13">
        <v>2309</v>
      </c>
      <c r="B2310" s="9" t="s">
        <v>135</v>
      </c>
      <c r="C2310" s="9" t="str">
        <f>VLOOKUP(B2310,Metadata!$M$2:$N$6,2,FALSE)</f>
        <v>Permanent Employee</v>
      </c>
      <c r="D2310" s="9" t="s">
        <v>159</v>
      </c>
      <c r="E2310" s="9" t="s">
        <v>137</v>
      </c>
      <c r="F2310" s="9" t="s">
        <v>138</v>
      </c>
      <c r="G2310" s="9" t="s">
        <v>182</v>
      </c>
      <c r="H2310" s="9" t="str">
        <f>IF(G2310="","",VLOOKUP(G2310,Metadata!$J$2:$K$22,2,FALSE))</f>
        <v>Azores and Madeira</v>
      </c>
      <c r="I2310" s="9" t="s">
        <v>138</v>
      </c>
      <c r="J2310" s="9" t="str">
        <f>IF(I2310="","",VLOOKUP(I2310,Metadata!$P$2:$Q$43,2,FALSE))</f>
        <v>Europe</v>
      </c>
      <c r="K2310" s="9" t="str">
        <f t="shared" si="0"/>
        <v>Portugal</v>
      </c>
      <c r="L2310" s="9" t="s">
        <v>182</v>
      </c>
      <c r="M2310" s="9" t="str">
        <f>IF(L2310="","",VLOOKUP(L2310,Metadata!$J$2:$K$22,2,FALSE))</f>
        <v>Azores and Madeira</v>
      </c>
      <c r="N2310" s="9" t="s">
        <v>214</v>
      </c>
      <c r="O2310" s="9" t="s">
        <v>239</v>
      </c>
      <c r="P2310" s="9" t="s">
        <v>142</v>
      </c>
      <c r="Q2310" s="10" t="str">
        <f t="shared" si="1"/>
        <v>Full Office Job</v>
      </c>
      <c r="R2310" s="10">
        <v>4</v>
      </c>
      <c r="S2310" s="9" t="s">
        <v>229</v>
      </c>
      <c r="T2310" s="9" t="s">
        <v>137</v>
      </c>
      <c r="U2310" s="9" t="str">
        <f>IF(S2310&lt;&gt;"",S2310,IF(T2310&lt;&gt;"",VLOOKUP(T2310,Metadata!$S$2:$T$228,2,FALSE),""))</f>
        <v>Project Manager</v>
      </c>
      <c r="V2310" s="9" t="s">
        <v>251</v>
      </c>
      <c r="W2310" s="9" t="s">
        <v>137</v>
      </c>
      <c r="X2310" s="9" t="s">
        <v>145</v>
      </c>
      <c r="Y2310" s="9" t="s">
        <v>137</v>
      </c>
      <c r="Z2310" s="9" t="s">
        <v>224</v>
      </c>
      <c r="AA2310" s="9" t="s">
        <v>137</v>
      </c>
      <c r="AB2310" s="9" t="s">
        <v>137</v>
      </c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 t="s">
        <v>150</v>
      </c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 t="s">
        <v>150</v>
      </c>
      <c r="BZ2310" s="9" t="s">
        <v>137</v>
      </c>
      <c r="CA2310" s="10"/>
      <c r="CB2310" s="10" t="str">
        <f t="shared" si="5"/>
        <v/>
      </c>
      <c r="CC2310" s="10"/>
      <c r="CD2310" s="9" t="str">
        <f t="shared" si="2"/>
        <v/>
      </c>
      <c r="CE2310" s="9" t="s">
        <v>168</v>
      </c>
      <c r="CF2310" s="9" t="s">
        <v>225</v>
      </c>
      <c r="CG2310" s="9">
        <f>IF(CF2310="","",VLOOKUP(CF2310,Metadata!$D$2:$H$20,2,FALSE))</f>
        <v>22500</v>
      </c>
      <c r="CH2310" s="9">
        <f>IF(CF2310="","",VLOOKUP(CF2310,Metadata!$D$2:$H$20,4,FALSE))</f>
        <v>20000</v>
      </c>
      <c r="CI2310" s="9">
        <f>IF(CF2310="","",VLOOKUP(CF2310,Metadata!$D$2:$H$20,5,FALSE))</f>
        <v>25000</v>
      </c>
      <c r="CJ2310" s="9">
        <f t="shared" si="3"/>
        <v>22500</v>
      </c>
      <c r="CK2310" s="9" t="s">
        <v>189</v>
      </c>
      <c r="CL2310" s="10">
        <v>6</v>
      </c>
      <c r="CM2310" s="10">
        <v>1</v>
      </c>
      <c r="CN2310" s="10">
        <v>7</v>
      </c>
      <c r="CO2310" s="10">
        <v>5</v>
      </c>
      <c r="CP2310" s="10">
        <v>5</v>
      </c>
      <c r="CQ2310" s="10">
        <v>6</v>
      </c>
      <c r="CR2310" s="10">
        <v>5</v>
      </c>
      <c r="CS2310" s="10">
        <v>5</v>
      </c>
      <c r="CT2310" s="10">
        <v>6</v>
      </c>
      <c r="CU2310" s="10">
        <v>5</v>
      </c>
      <c r="CV2310" s="10">
        <v>5</v>
      </c>
      <c r="CW2310" s="10">
        <v>3</v>
      </c>
      <c r="CX2310" s="10">
        <v>5</v>
      </c>
      <c r="CY2310" s="10">
        <v>6</v>
      </c>
      <c r="CZ2310" s="10">
        <v>6</v>
      </c>
      <c r="DA2310" s="10">
        <v>6</v>
      </c>
      <c r="DB2310" s="10">
        <v>3</v>
      </c>
      <c r="DC2310" s="10">
        <v>6</v>
      </c>
      <c r="DD2310" s="10">
        <v>5</v>
      </c>
      <c r="DE2310" s="10">
        <v>6</v>
      </c>
      <c r="DF2310" s="10">
        <v>7</v>
      </c>
      <c r="DG2310" s="10">
        <v>6</v>
      </c>
      <c r="DH2310" s="10">
        <v>5</v>
      </c>
      <c r="DI2310" s="10">
        <v>7</v>
      </c>
      <c r="DJ2310" s="10">
        <v>2</v>
      </c>
      <c r="DK2310" s="10">
        <v>6</v>
      </c>
      <c r="DL2310" s="10">
        <v>7</v>
      </c>
      <c r="DM2310" s="9" t="s">
        <v>154</v>
      </c>
      <c r="DN2310" s="10">
        <v>1987</v>
      </c>
      <c r="DO2310" s="9">
        <f t="shared" si="8"/>
        <v>34</v>
      </c>
      <c r="DP2310" s="9" t="s">
        <v>155</v>
      </c>
      <c r="DQ2310" s="9" t="s">
        <v>156</v>
      </c>
      <c r="DR2310" s="9" t="s">
        <v>157</v>
      </c>
      <c r="DS2310" s="9" t="s">
        <v>137</v>
      </c>
      <c r="DT2310" s="9" t="s">
        <v>657</v>
      </c>
      <c r="DU2310" s="9" t="s">
        <v>158</v>
      </c>
      <c r="DV2310" s="9" t="str">
        <f>VLOOKUP(DU2310,Metadata!$B$2:$C$7,2,FALSE)</f>
        <v>6+ years</v>
      </c>
    </row>
    <row r="2311" spans="1:126">
      <c r="A2311" s="13">
        <v>2310</v>
      </c>
      <c r="B2311" s="9" t="s">
        <v>135</v>
      </c>
      <c r="C2311" s="9" t="str">
        <f>VLOOKUP(B2311,Metadata!$M$2:$N$6,2,FALSE)</f>
        <v>Permanent Employee</v>
      </c>
      <c r="D2311" s="9" t="s">
        <v>159</v>
      </c>
      <c r="E2311" s="9" t="s">
        <v>137</v>
      </c>
      <c r="F2311" s="9" t="s">
        <v>138</v>
      </c>
      <c r="G2311" s="9" t="s">
        <v>160</v>
      </c>
      <c r="H2311" s="9" t="str">
        <f>IF(G2311="","",VLOOKUP(G2311,Metadata!$J$2:$K$22,2,FALSE))</f>
        <v>Centre</v>
      </c>
      <c r="I2311" s="9" t="s">
        <v>138</v>
      </c>
      <c r="J2311" s="9" t="str">
        <f>IF(I2311="","",VLOOKUP(I2311,Metadata!$P$2:$Q$43,2,FALSE))</f>
        <v>Europe</v>
      </c>
      <c r="K2311" s="9" t="str">
        <f t="shared" si="0"/>
        <v>Portugal</v>
      </c>
      <c r="L2311" s="9" t="s">
        <v>213</v>
      </c>
      <c r="M2311" s="9" t="str">
        <f>IF(L2311="","",VLOOKUP(L2311,Metadata!$J$2:$K$22,2,FALSE))</f>
        <v>Centre</v>
      </c>
      <c r="N2311" s="9" t="s">
        <v>141</v>
      </c>
      <c r="O2311" s="9" t="s">
        <v>137</v>
      </c>
      <c r="P2311" s="9" t="s">
        <v>142</v>
      </c>
      <c r="Q2311" s="10" t="str">
        <f t="shared" si="1"/>
        <v>Full Office Job</v>
      </c>
      <c r="R2311" s="10">
        <v>3</v>
      </c>
      <c r="S2311" s="9" t="s">
        <v>216</v>
      </c>
      <c r="T2311" s="9" t="s">
        <v>137</v>
      </c>
      <c r="U2311" s="9" t="str">
        <f>IF(S2311&lt;&gt;"",S2311,IF(T2311&lt;&gt;"",VLOOKUP(T2311,Metadata!$S$2:$T$228,2,FALSE),""))</f>
        <v>Front-End Developer</v>
      </c>
      <c r="V2311" s="9" t="s">
        <v>207</v>
      </c>
      <c r="W2311" s="9" t="s">
        <v>137</v>
      </c>
      <c r="X2311" s="9" t="s">
        <v>163</v>
      </c>
      <c r="Y2311" s="9" t="s">
        <v>137</v>
      </c>
      <c r="Z2311" s="9" t="s">
        <v>262</v>
      </c>
      <c r="AA2311" s="9" t="s">
        <v>165</v>
      </c>
      <c r="AB2311" s="9" t="s">
        <v>137</v>
      </c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 t="s">
        <v>167</v>
      </c>
      <c r="BK2311" s="9"/>
      <c r="BL2311" s="9"/>
      <c r="BM2311" s="9"/>
      <c r="BN2311" s="9" t="s">
        <v>186</v>
      </c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10"/>
      <c r="CB2311" s="10" t="str">
        <f t="shared" si="5"/>
        <v/>
      </c>
      <c r="CC2311" s="10"/>
      <c r="CD2311" s="9" t="str">
        <f t="shared" si="2"/>
        <v/>
      </c>
      <c r="CE2311" s="9" t="s">
        <v>168</v>
      </c>
      <c r="CF2311" s="9" t="s">
        <v>188</v>
      </c>
      <c r="CG2311" s="9">
        <f>IF(CF2311="","",VLOOKUP(CF2311,Metadata!$D$2:$H$20,2,FALSE))</f>
        <v>17500</v>
      </c>
      <c r="CH2311" s="9">
        <f>IF(CF2311="","",VLOOKUP(CF2311,Metadata!$D$2:$H$20,4,FALSE))</f>
        <v>15000</v>
      </c>
      <c r="CI2311" s="9">
        <f>IF(CF2311="","",VLOOKUP(CF2311,Metadata!$D$2:$H$20,5,FALSE))</f>
        <v>20000</v>
      </c>
      <c r="CJ2311" s="9">
        <f t="shared" si="3"/>
        <v>17500</v>
      </c>
      <c r="CK2311" s="9" t="s">
        <v>189</v>
      </c>
      <c r="CL2311" s="10">
        <v>3</v>
      </c>
      <c r="CM2311" s="10">
        <v>4</v>
      </c>
      <c r="CN2311" s="10">
        <v>6</v>
      </c>
      <c r="CO2311" s="10">
        <v>6</v>
      </c>
      <c r="CP2311" s="10">
        <v>6</v>
      </c>
      <c r="CQ2311" s="10">
        <v>7</v>
      </c>
      <c r="CR2311" s="10">
        <v>4</v>
      </c>
      <c r="CS2311" s="10">
        <v>7</v>
      </c>
      <c r="CT2311" s="10">
        <v>7</v>
      </c>
      <c r="CU2311" s="10">
        <v>7</v>
      </c>
      <c r="CV2311" s="10">
        <v>5</v>
      </c>
      <c r="CW2311" s="10">
        <v>2</v>
      </c>
      <c r="CX2311" s="10">
        <v>4</v>
      </c>
      <c r="CY2311" s="10">
        <v>4</v>
      </c>
      <c r="CZ2311" s="10">
        <v>3</v>
      </c>
      <c r="DA2311" s="10">
        <v>5</v>
      </c>
      <c r="DB2311" s="10">
        <v>5</v>
      </c>
      <c r="DC2311" s="10">
        <v>6</v>
      </c>
      <c r="DD2311" s="10">
        <v>1</v>
      </c>
      <c r="DE2311" s="10">
        <v>6</v>
      </c>
      <c r="DF2311" s="10">
        <v>1</v>
      </c>
      <c r="DG2311" s="10">
        <v>5</v>
      </c>
      <c r="DH2311" s="10">
        <v>3</v>
      </c>
      <c r="DI2311" s="10">
        <v>3</v>
      </c>
      <c r="DJ2311" s="10">
        <v>1</v>
      </c>
      <c r="DK2311" s="10">
        <v>1</v>
      </c>
      <c r="DL2311" s="10">
        <v>1</v>
      </c>
      <c r="DM2311" s="9" t="s">
        <v>154</v>
      </c>
      <c r="DN2311" s="10">
        <v>1995</v>
      </c>
      <c r="DO2311" s="9">
        <f t="shared" si="8"/>
        <v>26</v>
      </c>
      <c r="DP2311" s="9" t="s">
        <v>155</v>
      </c>
      <c r="DQ2311" s="9" t="s">
        <v>227</v>
      </c>
      <c r="DR2311" s="9" t="s">
        <v>157</v>
      </c>
      <c r="DS2311" s="9" t="s">
        <v>137</v>
      </c>
      <c r="DT2311" s="9" t="s">
        <v>657</v>
      </c>
      <c r="DU2311" s="9" t="s">
        <v>168</v>
      </c>
      <c r="DV2311" s="9" t="str">
        <f>VLOOKUP(DU2311,Metadata!$B$2:$C$7,2,FALSE)</f>
        <v>0 - 3 years</v>
      </c>
    </row>
    <row r="2312" spans="1:126">
      <c r="A2312" s="13">
        <v>2311</v>
      </c>
      <c r="B2312" s="9" t="s">
        <v>135</v>
      </c>
      <c r="C2312" s="9" t="str">
        <f>VLOOKUP(B2312,Metadata!$M$2:$N$6,2,FALSE)</f>
        <v>Permanent Employee</v>
      </c>
      <c r="D2312" s="9" t="s">
        <v>136</v>
      </c>
      <c r="E2312" s="9" t="s">
        <v>137</v>
      </c>
      <c r="F2312" s="9" t="s">
        <v>138</v>
      </c>
      <c r="G2312" s="9" t="s">
        <v>140</v>
      </c>
      <c r="H2312" s="9" t="str">
        <f>IF(G2312="","",VLOOKUP(G2312,Metadata!$J$2:$K$22,2,FALSE))</f>
        <v>Lisbon Metropolitan Area</v>
      </c>
      <c r="I2312" s="9" t="s">
        <v>138</v>
      </c>
      <c r="J2312" s="9" t="str">
        <f>IF(I2312="","",VLOOKUP(I2312,Metadata!$P$2:$Q$43,2,FALSE))</f>
        <v>Europe</v>
      </c>
      <c r="K2312" s="9" t="str">
        <f t="shared" si="0"/>
        <v>Portugal</v>
      </c>
      <c r="L2312" s="9" t="s">
        <v>140</v>
      </c>
      <c r="M2312" s="9" t="str">
        <f>IF(L2312="","",VLOOKUP(L2312,Metadata!$J$2:$K$22,2,FALSE))</f>
        <v>Lisbon Metropolitan Area</v>
      </c>
      <c r="N2312" s="9" t="s">
        <v>141</v>
      </c>
      <c r="O2312" s="9" t="s">
        <v>137</v>
      </c>
      <c r="P2312" s="9" t="s">
        <v>142</v>
      </c>
      <c r="Q2312" s="10" t="str">
        <f t="shared" si="1"/>
        <v>Full Office Job</v>
      </c>
      <c r="R2312" s="10">
        <v>6</v>
      </c>
      <c r="S2312" s="9" t="s">
        <v>266</v>
      </c>
      <c r="T2312" s="9" t="s">
        <v>137</v>
      </c>
      <c r="U2312" s="9" t="str">
        <f>IF(S2312&lt;&gt;"",S2312,IF(T2312&lt;&gt;"",VLOOKUP(T2312,Metadata!$S$2:$T$228,2,FALSE),""))</f>
        <v>Data Scientist/Data Engineer</v>
      </c>
      <c r="V2312" s="9" t="s">
        <v>162</v>
      </c>
      <c r="W2312" s="9" t="s">
        <v>137</v>
      </c>
      <c r="X2312" s="9" t="s">
        <v>163</v>
      </c>
      <c r="Y2312" s="9" t="s">
        <v>137</v>
      </c>
      <c r="Z2312" s="9" t="s">
        <v>262</v>
      </c>
      <c r="AA2312" s="9" t="s">
        <v>137</v>
      </c>
      <c r="AB2312" s="9" t="s">
        <v>137</v>
      </c>
      <c r="AC2312" s="9" t="s">
        <v>147</v>
      </c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 t="s">
        <v>150</v>
      </c>
      <c r="BZ2312" s="9" t="s">
        <v>137</v>
      </c>
      <c r="CA2312" s="10"/>
      <c r="CB2312" s="10" t="str">
        <f t="shared" si="5"/>
        <v/>
      </c>
      <c r="CC2312" s="10"/>
      <c r="CD2312" s="9" t="str">
        <f t="shared" si="2"/>
        <v/>
      </c>
      <c r="CE2312" s="9" t="s">
        <v>151</v>
      </c>
      <c r="CF2312" s="9" t="s">
        <v>220</v>
      </c>
      <c r="CG2312" s="9">
        <f>IF(CF2312="","",VLOOKUP(CF2312,Metadata!$D$2:$H$20,2,FALSE))</f>
        <v>27500</v>
      </c>
      <c r="CH2312" s="9">
        <f>IF(CF2312="","",VLOOKUP(CF2312,Metadata!$D$2:$H$20,4,FALSE))</f>
        <v>25000</v>
      </c>
      <c r="CI2312" s="9">
        <f>IF(CF2312="","",VLOOKUP(CF2312,Metadata!$D$2:$H$20,5,FALSE))</f>
        <v>30000</v>
      </c>
      <c r="CJ2312" s="9">
        <f t="shared" si="3"/>
        <v>27500</v>
      </c>
      <c r="CK2312" s="9" t="s">
        <v>153</v>
      </c>
      <c r="CL2312" s="10">
        <v>5</v>
      </c>
      <c r="CM2312" s="10">
        <v>3</v>
      </c>
      <c r="CN2312" s="10">
        <v>7</v>
      </c>
      <c r="CO2312" s="10">
        <v>7</v>
      </c>
      <c r="CP2312" s="10">
        <v>5</v>
      </c>
      <c r="CQ2312" s="10">
        <v>5</v>
      </c>
      <c r="CR2312" s="10">
        <v>6</v>
      </c>
      <c r="CS2312" s="10">
        <v>6</v>
      </c>
      <c r="CT2312" s="10">
        <v>6</v>
      </c>
      <c r="CU2312" s="10">
        <v>6</v>
      </c>
      <c r="CV2312" s="10">
        <v>5</v>
      </c>
      <c r="CW2312" s="10">
        <v>5</v>
      </c>
      <c r="CX2312" s="10">
        <v>6</v>
      </c>
      <c r="CY2312" s="10">
        <v>6</v>
      </c>
      <c r="CZ2312" s="10">
        <v>6</v>
      </c>
      <c r="DA2312" s="10">
        <v>6</v>
      </c>
      <c r="DB2312" s="10">
        <v>6</v>
      </c>
      <c r="DC2312" s="10">
        <v>6</v>
      </c>
      <c r="DD2312" s="10">
        <v>6</v>
      </c>
      <c r="DE2312" s="10">
        <v>6</v>
      </c>
      <c r="DF2312" s="10">
        <v>5</v>
      </c>
      <c r="DG2312" s="10">
        <v>7</v>
      </c>
      <c r="DH2312" s="10">
        <v>6</v>
      </c>
      <c r="DI2312" s="10">
        <v>6</v>
      </c>
      <c r="DJ2312" s="10">
        <v>6</v>
      </c>
      <c r="DK2312" s="10">
        <v>6</v>
      </c>
      <c r="DL2312" s="10">
        <v>4</v>
      </c>
      <c r="DM2312" s="9" t="s">
        <v>154</v>
      </c>
      <c r="DN2312" s="10">
        <v>1980</v>
      </c>
      <c r="DO2312" s="9">
        <f t="shared" si="8"/>
        <v>41</v>
      </c>
      <c r="DP2312" s="9" t="s">
        <v>155</v>
      </c>
      <c r="DQ2312" s="9" t="s">
        <v>202</v>
      </c>
      <c r="DR2312" s="9" t="s">
        <v>157</v>
      </c>
      <c r="DS2312" s="9" t="s">
        <v>137</v>
      </c>
      <c r="DT2312" s="9" t="s">
        <v>657</v>
      </c>
      <c r="DU2312" s="9" t="s">
        <v>158</v>
      </c>
      <c r="DV2312" s="9" t="str">
        <f>VLOOKUP(DU2312,Metadata!$B$2:$C$7,2,FALSE)</f>
        <v>6+ years</v>
      </c>
    </row>
    <row r="2313" spans="1:126">
      <c r="A2313" s="13">
        <v>2312</v>
      </c>
      <c r="B2313" s="9" t="s">
        <v>135</v>
      </c>
      <c r="C2313" s="9" t="str">
        <f>VLOOKUP(B2313,Metadata!$M$2:$N$6,2,FALSE)</f>
        <v>Permanent Employee</v>
      </c>
      <c r="D2313" s="9" t="s">
        <v>159</v>
      </c>
      <c r="E2313" s="9" t="s">
        <v>137</v>
      </c>
      <c r="F2313" s="9" t="s">
        <v>138</v>
      </c>
      <c r="G2313" s="9" t="s">
        <v>140</v>
      </c>
      <c r="H2313" s="9" t="str">
        <f>IF(G2313="","",VLOOKUP(G2313,Metadata!$J$2:$K$22,2,FALSE))</f>
        <v>Lisbon Metropolitan Area</v>
      </c>
      <c r="I2313" s="9" t="s">
        <v>138</v>
      </c>
      <c r="J2313" s="9" t="str">
        <f>IF(I2313="","",VLOOKUP(I2313,Metadata!$P$2:$Q$43,2,FALSE))</f>
        <v>Europe</v>
      </c>
      <c r="K2313" s="9" t="str">
        <f t="shared" si="0"/>
        <v>Portugal</v>
      </c>
      <c r="L2313" s="9" t="s">
        <v>140</v>
      </c>
      <c r="M2313" s="9" t="str">
        <f>IF(L2313="","",VLOOKUP(L2313,Metadata!$J$2:$K$22,2,FALSE))</f>
        <v>Lisbon Metropolitan Area</v>
      </c>
      <c r="N2313" s="9" t="s">
        <v>214</v>
      </c>
      <c r="O2313" s="9" t="s">
        <v>239</v>
      </c>
      <c r="P2313" s="9" t="s">
        <v>142</v>
      </c>
      <c r="Q2313" s="10" t="str">
        <f t="shared" si="1"/>
        <v>Full Office Job</v>
      </c>
      <c r="R2313" s="10">
        <v>5</v>
      </c>
      <c r="S2313" s="9" t="s">
        <v>249</v>
      </c>
      <c r="T2313" s="9" t="s">
        <v>137</v>
      </c>
      <c r="U2313" s="9" t="str">
        <f>IF(S2313&lt;&gt;"",S2313,IF(T2313&lt;&gt;"",VLOOKUP(T2313,Metadata!$S$2:$T$228,2,FALSE),""))</f>
        <v>Business Applications (BI/CRM/ERP)</v>
      </c>
      <c r="V2313" s="9" t="s">
        <v>207</v>
      </c>
      <c r="W2313" s="9" t="s">
        <v>137</v>
      </c>
      <c r="X2313" s="9" t="s">
        <v>208</v>
      </c>
      <c r="Y2313" s="9" t="s">
        <v>137</v>
      </c>
      <c r="Z2313" s="9" t="s">
        <v>218</v>
      </c>
      <c r="AA2313" s="9" t="s">
        <v>137</v>
      </c>
      <c r="AB2313" s="9" t="s">
        <v>137</v>
      </c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 t="s">
        <v>771</v>
      </c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 t="s">
        <v>771</v>
      </c>
      <c r="CA2313" s="10"/>
      <c r="CB2313" s="10" t="str">
        <f t="shared" si="5"/>
        <v/>
      </c>
      <c r="CC2313" s="10"/>
      <c r="CD2313" s="9" t="str">
        <f t="shared" si="2"/>
        <v/>
      </c>
      <c r="CE2313" s="9" t="s">
        <v>168</v>
      </c>
      <c r="CF2313" s="9" t="s">
        <v>220</v>
      </c>
      <c r="CG2313" s="9">
        <f>IF(CF2313="","",VLOOKUP(CF2313,Metadata!$D$2:$H$20,2,FALSE))</f>
        <v>27500</v>
      </c>
      <c r="CH2313" s="9">
        <f>IF(CF2313="","",VLOOKUP(CF2313,Metadata!$D$2:$H$20,4,FALSE))</f>
        <v>25000</v>
      </c>
      <c r="CI2313" s="9">
        <f>IF(CF2313="","",VLOOKUP(CF2313,Metadata!$D$2:$H$20,5,FALSE))</f>
        <v>30000</v>
      </c>
      <c r="CJ2313" s="9">
        <f t="shared" si="3"/>
        <v>27500</v>
      </c>
      <c r="CK2313" s="9" t="s">
        <v>221</v>
      </c>
      <c r="CL2313" s="10">
        <v>4</v>
      </c>
      <c r="CM2313" s="10">
        <v>3</v>
      </c>
      <c r="CN2313" s="10">
        <v>7</v>
      </c>
      <c r="CO2313" s="10">
        <v>5</v>
      </c>
      <c r="CP2313" s="10">
        <v>3</v>
      </c>
      <c r="CQ2313" s="10">
        <v>6</v>
      </c>
      <c r="CR2313" s="10">
        <v>5</v>
      </c>
      <c r="CS2313" s="10">
        <v>5</v>
      </c>
      <c r="CT2313" s="10">
        <v>5</v>
      </c>
      <c r="CU2313" s="10">
        <v>5</v>
      </c>
      <c r="CV2313" s="10">
        <v>5</v>
      </c>
      <c r="CW2313" s="10">
        <v>5</v>
      </c>
      <c r="CX2313" s="10">
        <v>5</v>
      </c>
      <c r="CY2313" s="10">
        <v>5</v>
      </c>
      <c r="CZ2313" s="10">
        <v>5</v>
      </c>
      <c r="DA2313" s="10">
        <v>4</v>
      </c>
      <c r="DB2313" s="10">
        <v>4</v>
      </c>
      <c r="DC2313" s="10">
        <v>6</v>
      </c>
      <c r="DD2313" s="10">
        <v>4</v>
      </c>
      <c r="DE2313" s="10">
        <v>6</v>
      </c>
      <c r="DF2313" s="10">
        <v>4</v>
      </c>
      <c r="DG2313" s="10">
        <v>4</v>
      </c>
      <c r="DH2313" s="10">
        <v>4</v>
      </c>
      <c r="DI2313" s="10">
        <v>4</v>
      </c>
      <c r="DJ2313" s="10">
        <v>4</v>
      </c>
      <c r="DK2313" s="10">
        <v>4</v>
      </c>
      <c r="DL2313" s="10">
        <v>4</v>
      </c>
      <c r="DM2313" s="9" t="s">
        <v>154</v>
      </c>
      <c r="DN2313" s="10">
        <v>1990</v>
      </c>
      <c r="DO2313" s="9">
        <f t="shared" si="8"/>
        <v>31</v>
      </c>
      <c r="DP2313" s="9" t="s">
        <v>155</v>
      </c>
      <c r="DQ2313" s="9" t="s">
        <v>202</v>
      </c>
      <c r="DR2313" s="9" t="s">
        <v>157</v>
      </c>
      <c r="DS2313" s="9" t="s">
        <v>137</v>
      </c>
      <c r="DT2313" s="9" t="s">
        <v>657</v>
      </c>
      <c r="DU2313" s="9" t="s">
        <v>168</v>
      </c>
      <c r="DV2313" s="9" t="str">
        <f>VLOOKUP(DU2313,Metadata!$B$2:$C$7,2,FALSE)</f>
        <v>0 - 3 years</v>
      </c>
    </row>
    <row r="2314" spans="1:126">
      <c r="A2314" s="13">
        <v>2313</v>
      </c>
      <c r="B2314" s="9" t="s">
        <v>135</v>
      </c>
      <c r="C2314" s="9" t="str">
        <f>VLOOKUP(B2314,Metadata!$M$2:$N$6,2,FALSE)</f>
        <v>Permanent Employee</v>
      </c>
      <c r="D2314" s="9" t="s">
        <v>159</v>
      </c>
      <c r="E2314" s="9" t="s">
        <v>137</v>
      </c>
      <c r="F2314" s="9" t="s">
        <v>138</v>
      </c>
      <c r="G2314" s="9" t="s">
        <v>172</v>
      </c>
      <c r="H2314" s="9" t="str">
        <f>IF(G2314="","",VLOOKUP(G2314,Metadata!$J$2:$K$22,2,FALSE))</f>
        <v>Porto Metropolitan Area</v>
      </c>
      <c r="I2314" s="9" t="s">
        <v>138</v>
      </c>
      <c r="J2314" s="9" t="str">
        <f>IF(I2314="","",VLOOKUP(I2314,Metadata!$P$2:$Q$43,2,FALSE))</f>
        <v>Europe</v>
      </c>
      <c r="K2314" s="9" t="str">
        <f t="shared" si="0"/>
        <v>Portugal</v>
      </c>
      <c r="L2314" s="9" t="s">
        <v>172</v>
      </c>
      <c r="M2314" s="9" t="str">
        <f>IF(L2314="","",VLOOKUP(L2314,Metadata!$J$2:$K$22,2,FALSE))</f>
        <v>Porto Metropolitan Area</v>
      </c>
      <c r="N2314" s="9" t="s">
        <v>214</v>
      </c>
      <c r="O2314" s="9" t="s">
        <v>239</v>
      </c>
      <c r="P2314" s="9" t="s">
        <v>142</v>
      </c>
      <c r="Q2314" s="10" t="str">
        <f t="shared" si="1"/>
        <v>Full Office Job</v>
      </c>
      <c r="R2314" s="10">
        <v>4</v>
      </c>
      <c r="S2314" s="9" t="s">
        <v>143</v>
      </c>
      <c r="T2314" s="9" t="s">
        <v>137</v>
      </c>
      <c r="U2314" s="9" t="str">
        <f>IF(S2314&lt;&gt;"",S2314,IF(T2314&lt;&gt;"",VLOOKUP(T2314,Metadata!$S$2:$T$228,2,FALSE),""))</f>
        <v>Technical Team Leader</v>
      </c>
      <c r="V2314" s="9" t="s">
        <v>162</v>
      </c>
      <c r="W2314" s="9" t="s">
        <v>137</v>
      </c>
      <c r="X2314" s="9" t="s">
        <v>163</v>
      </c>
      <c r="Y2314" s="9" t="s">
        <v>137</v>
      </c>
      <c r="Z2314" s="9" t="s">
        <v>184</v>
      </c>
      <c r="AA2314" s="9" t="s">
        <v>165</v>
      </c>
      <c r="AB2314" s="9" t="s">
        <v>253</v>
      </c>
      <c r="AC2314" s="9"/>
      <c r="AD2314" s="9"/>
      <c r="AE2314" s="9"/>
      <c r="AF2314" s="9" t="s">
        <v>243</v>
      </c>
      <c r="AG2314" s="9"/>
      <c r="AH2314" s="9" t="s">
        <v>176</v>
      </c>
      <c r="AI2314" s="9" t="s">
        <v>230</v>
      </c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 t="s">
        <v>150</v>
      </c>
      <c r="BZ2314" s="9" t="s">
        <v>137</v>
      </c>
      <c r="CA2314" s="10"/>
      <c r="CB2314" s="10" t="str">
        <f t="shared" si="5"/>
        <v/>
      </c>
      <c r="CC2314" s="10"/>
      <c r="CD2314" s="9" t="str">
        <f t="shared" si="2"/>
        <v/>
      </c>
      <c r="CE2314" s="9" t="s">
        <v>151</v>
      </c>
      <c r="CF2314" s="9" t="s">
        <v>236</v>
      </c>
      <c r="CG2314" s="9">
        <f>IF(CF2314="","",VLOOKUP(CF2314,Metadata!$D$2:$H$20,2,FALSE))</f>
        <v>47500</v>
      </c>
      <c r="CH2314" s="9">
        <f>IF(CF2314="","",VLOOKUP(CF2314,Metadata!$D$2:$H$20,4,FALSE))</f>
        <v>45000</v>
      </c>
      <c r="CI2314" s="9">
        <f>IF(CF2314="","",VLOOKUP(CF2314,Metadata!$D$2:$H$20,5,FALSE))</f>
        <v>50000</v>
      </c>
      <c r="CJ2314" s="9">
        <f t="shared" si="3"/>
        <v>47500</v>
      </c>
      <c r="CK2314" s="9" t="s">
        <v>221</v>
      </c>
      <c r="CL2314" s="10">
        <v>5</v>
      </c>
      <c r="CM2314" s="10">
        <v>3</v>
      </c>
      <c r="CN2314" s="10">
        <v>6</v>
      </c>
      <c r="CO2314" s="10">
        <v>6</v>
      </c>
      <c r="CP2314" s="10">
        <v>5</v>
      </c>
      <c r="CQ2314" s="10">
        <v>6</v>
      </c>
      <c r="CR2314" s="10">
        <v>4</v>
      </c>
      <c r="CS2314" s="10">
        <v>6</v>
      </c>
      <c r="CT2314" s="10">
        <v>6</v>
      </c>
      <c r="CU2314" s="10">
        <v>5</v>
      </c>
      <c r="CV2314" s="10">
        <v>6</v>
      </c>
      <c r="CW2314" s="10">
        <v>5</v>
      </c>
      <c r="CX2314" s="10">
        <v>6</v>
      </c>
      <c r="CY2314" s="10">
        <v>6</v>
      </c>
      <c r="CZ2314" s="10">
        <v>7</v>
      </c>
      <c r="DA2314" s="10">
        <v>7</v>
      </c>
      <c r="DB2314" s="10">
        <v>7</v>
      </c>
      <c r="DC2314" s="10">
        <v>7</v>
      </c>
      <c r="DD2314" s="10">
        <v>4</v>
      </c>
      <c r="DE2314" s="10">
        <v>4</v>
      </c>
      <c r="DF2314" s="10">
        <v>5</v>
      </c>
      <c r="DG2314" s="10">
        <v>7</v>
      </c>
      <c r="DH2314" s="10">
        <v>7</v>
      </c>
      <c r="DI2314" s="10">
        <v>7</v>
      </c>
      <c r="DJ2314" s="10">
        <v>5</v>
      </c>
      <c r="DK2314" s="10">
        <v>5</v>
      </c>
      <c r="DL2314" s="10">
        <v>7</v>
      </c>
      <c r="DM2314" s="9" t="s">
        <v>154</v>
      </c>
      <c r="DN2314" s="10">
        <v>1988</v>
      </c>
      <c r="DO2314" s="9">
        <f t="shared" si="8"/>
        <v>33</v>
      </c>
      <c r="DP2314" s="9" t="s">
        <v>155</v>
      </c>
      <c r="DQ2314" s="9" t="s">
        <v>202</v>
      </c>
      <c r="DR2314" s="9" t="s">
        <v>157</v>
      </c>
      <c r="DS2314" s="9" t="s">
        <v>137</v>
      </c>
      <c r="DT2314" s="9" t="s">
        <v>657</v>
      </c>
      <c r="DU2314" s="9" t="s">
        <v>203</v>
      </c>
      <c r="DV2314" s="9" t="str">
        <f>VLOOKUP(DU2314,Metadata!$B$2:$C$7,2,FALSE)</f>
        <v>6+ years</v>
      </c>
    </row>
    <row r="2315" spans="1:126">
      <c r="A2315" s="13">
        <v>2314</v>
      </c>
      <c r="B2315" s="9" t="s">
        <v>135</v>
      </c>
      <c r="C2315" s="9" t="str">
        <f>VLOOKUP(B2315,Metadata!$M$2:$N$6,2,FALSE)</f>
        <v>Permanent Employee</v>
      </c>
      <c r="D2315" s="9" t="s">
        <v>136</v>
      </c>
      <c r="E2315" s="9" t="s">
        <v>137</v>
      </c>
      <c r="F2315" s="9" t="s">
        <v>138</v>
      </c>
      <c r="G2315" s="9" t="s">
        <v>172</v>
      </c>
      <c r="H2315" s="9" t="str">
        <f>IF(G2315="","",VLOOKUP(G2315,Metadata!$J$2:$K$22,2,FALSE))</f>
        <v>Porto Metropolitan Area</v>
      </c>
      <c r="I2315" s="9" t="s">
        <v>138</v>
      </c>
      <c r="J2315" s="9" t="str">
        <f>IF(I2315="","",VLOOKUP(I2315,Metadata!$P$2:$Q$43,2,FALSE))</f>
        <v>Europe</v>
      </c>
      <c r="K2315" s="9" t="str">
        <f t="shared" si="0"/>
        <v>Portugal</v>
      </c>
      <c r="L2315" s="9" t="s">
        <v>172</v>
      </c>
      <c r="M2315" s="9" t="str">
        <f>IF(L2315="","",VLOOKUP(L2315,Metadata!$J$2:$K$22,2,FALSE))</f>
        <v>Porto Metropolitan Area</v>
      </c>
      <c r="N2315" s="9" t="s">
        <v>141</v>
      </c>
      <c r="O2315" s="9" t="s">
        <v>137</v>
      </c>
      <c r="P2315" s="9" t="s">
        <v>142</v>
      </c>
      <c r="Q2315" s="10" t="str">
        <f t="shared" si="1"/>
        <v>Full Office Job</v>
      </c>
      <c r="R2315" s="10">
        <v>6</v>
      </c>
      <c r="S2315" s="9" t="s">
        <v>216</v>
      </c>
      <c r="T2315" s="9" t="s">
        <v>137</v>
      </c>
      <c r="U2315" s="9" t="str">
        <f>IF(S2315&lt;&gt;"",S2315,IF(T2315&lt;&gt;"",VLOOKUP(T2315,Metadata!$S$2:$T$228,2,FALSE),""))</f>
        <v>Front-End Developer</v>
      </c>
      <c r="V2315" s="9" t="s">
        <v>174</v>
      </c>
      <c r="W2315" s="9" t="s">
        <v>137</v>
      </c>
      <c r="X2315" s="9" t="s">
        <v>145</v>
      </c>
      <c r="Y2315" s="9" t="s">
        <v>137</v>
      </c>
      <c r="Z2315" s="9" t="s">
        <v>218</v>
      </c>
      <c r="AA2315" s="9" t="s">
        <v>165</v>
      </c>
      <c r="AB2315" s="9" t="s">
        <v>137</v>
      </c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 t="s">
        <v>247</v>
      </c>
      <c r="BS2315" s="9"/>
      <c r="BT2315" s="9"/>
      <c r="BU2315" s="9"/>
      <c r="BV2315" s="9"/>
      <c r="BW2315" s="9"/>
      <c r="BX2315" s="9"/>
      <c r="BY2315" s="9"/>
      <c r="BZ2315" s="9"/>
      <c r="CA2315" s="10"/>
      <c r="CB2315" s="10" t="str">
        <f t="shared" si="5"/>
        <v/>
      </c>
      <c r="CC2315" s="10"/>
      <c r="CD2315" s="9" t="str">
        <f t="shared" si="2"/>
        <v/>
      </c>
      <c r="CE2315" s="9" t="s">
        <v>151</v>
      </c>
      <c r="CF2315" s="9" t="s">
        <v>254</v>
      </c>
      <c r="CG2315" s="9">
        <f>IF(CF2315="","",VLOOKUP(CF2315,Metadata!$D$2:$H$20,2,FALSE))</f>
        <v>37500</v>
      </c>
      <c r="CH2315" s="9">
        <f>IF(CF2315="","",VLOOKUP(CF2315,Metadata!$D$2:$H$20,4,FALSE))</f>
        <v>35000</v>
      </c>
      <c r="CI2315" s="9">
        <f>IF(CF2315="","",VLOOKUP(CF2315,Metadata!$D$2:$H$20,5,FALSE))</f>
        <v>40000</v>
      </c>
      <c r="CJ2315" s="9">
        <f t="shared" si="3"/>
        <v>37500</v>
      </c>
      <c r="CK2315" s="9" t="s">
        <v>153</v>
      </c>
      <c r="CL2315" s="10">
        <v>4</v>
      </c>
      <c r="CM2315" s="10">
        <v>4</v>
      </c>
      <c r="CN2315" s="10">
        <v>7</v>
      </c>
      <c r="CO2315" s="10">
        <v>6</v>
      </c>
      <c r="CP2315" s="10">
        <v>4</v>
      </c>
      <c r="CQ2315" s="10">
        <v>6</v>
      </c>
      <c r="CR2315" s="10">
        <v>6</v>
      </c>
      <c r="CS2315" s="10">
        <v>6</v>
      </c>
      <c r="CT2315" s="10">
        <v>6</v>
      </c>
      <c r="CU2315" s="10">
        <v>7</v>
      </c>
      <c r="CV2315" s="10">
        <v>5</v>
      </c>
      <c r="CW2315" s="10">
        <v>5</v>
      </c>
      <c r="CX2315" s="10">
        <v>6</v>
      </c>
      <c r="CY2315" s="10">
        <v>6</v>
      </c>
      <c r="CZ2315" s="10">
        <v>6</v>
      </c>
      <c r="DA2315" s="10">
        <v>5</v>
      </c>
      <c r="DB2315" s="10">
        <v>5</v>
      </c>
      <c r="DC2315" s="10">
        <v>6</v>
      </c>
      <c r="DD2315" s="10">
        <v>4</v>
      </c>
      <c r="DE2315" s="10">
        <v>6</v>
      </c>
      <c r="DF2315" s="10">
        <v>6</v>
      </c>
      <c r="DG2315" s="10">
        <v>6</v>
      </c>
      <c r="DH2315" s="10">
        <v>5</v>
      </c>
      <c r="DI2315" s="10">
        <v>6</v>
      </c>
      <c r="DJ2315" s="10">
        <v>5</v>
      </c>
      <c r="DK2315" s="10">
        <v>6</v>
      </c>
      <c r="DL2315" s="10">
        <v>6</v>
      </c>
      <c r="DM2315" s="9" t="s">
        <v>154</v>
      </c>
      <c r="DN2315" s="10">
        <v>1990</v>
      </c>
      <c r="DO2315" s="9">
        <f t="shared" si="8"/>
        <v>31</v>
      </c>
      <c r="DP2315" s="9" t="s">
        <v>155</v>
      </c>
      <c r="DQ2315" s="9" t="s">
        <v>202</v>
      </c>
      <c r="DR2315" s="9" t="s">
        <v>157</v>
      </c>
      <c r="DS2315" s="9" t="s">
        <v>137</v>
      </c>
      <c r="DT2315" s="9" t="s">
        <v>657</v>
      </c>
      <c r="DU2315" s="9" t="s">
        <v>203</v>
      </c>
      <c r="DV2315" s="9" t="str">
        <f>VLOOKUP(DU2315,Metadata!$B$2:$C$7,2,FALSE)</f>
        <v>6+ years</v>
      </c>
    </row>
    <row r="2316" spans="1:126">
      <c r="A2316" s="13">
        <v>2315</v>
      </c>
      <c r="B2316" s="9" t="s">
        <v>326</v>
      </c>
      <c r="C2316" s="9" t="str">
        <f>VLOOKUP(B2316,Metadata!$M$2:$N$6,2,FALSE)</f>
        <v>Permanent Employee</v>
      </c>
      <c r="D2316" s="9" t="s">
        <v>159</v>
      </c>
      <c r="E2316" s="9" t="s">
        <v>137</v>
      </c>
      <c r="F2316" s="9" t="s">
        <v>138</v>
      </c>
      <c r="G2316" s="9" t="s">
        <v>140</v>
      </c>
      <c r="H2316" s="9" t="str">
        <f>IF(G2316="","",VLOOKUP(G2316,Metadata!$J$2:$K$22,2,FALSE))</f>
        <v>Lisbon Metropolitan Area</v>
      </c>
      <c r="I2316" s="9" t="s">
        <v>138</v>
      </c>
      <c r="J2316" s="9" t="str">
        <f>IF(I2316="","",VLOOKUP(I2316,Metadata!$P$2:$Q$43,2,FALSE))</f>
        <v>Europe</v>
      </c>
      <c r="K2316" s="9" t="str">
        <f t="shared" si="0"/>
        <v>Portugal</v>
      </c>
      <c r="L2316" s="9" t="s">
        <v>140</v>
      </c>
      <c r="M2316" s="9" t="str">
        <f>IF(L2316="","",VLOOKUP(L2316,Metadata!$J$2:$K$22,2,FALSE))</f>
        <v>Lisbon Metropolitan Area</v>
      </c>
      <c r="N2316" s="9" t="s">
        <v>214</v>
      </c>
      <c r="O2316" s="9" t="s">
        <v>136</v>
      </c>
      <c r="P2316" s="9" t="s">
        <v>191</v>
      </c>
      <c r="Q2316" s="10" t="str">
        <f t="shared" si="1"/>
        <v>Remote Job (full or flexible)</v>
      </c>
      <c r="R2316" s="10">
        <v>3</v>
      </c>
      <c r="S2316" s="9" t="s">
        <v>192</v>
      </c>
      <c r="T2316" s="9" t="s">
        <v>137</v>
      </c>
      <c r="U2316" s="9" t="str">
        <f>IF(S2316&lt;&gt;"",S2316,IF(T2316&lt;&gt;"",VLOOKUP(T2316,Metadata!$S$2:$T$228,2,FALSE),""))</f>
        <v>Back-End Developer</v>
      </c>
      <c r="V2316" s="9" t="s">
        <v>261</v>
      </c>
      <c r="W2316" s="9" t="s">
        <v>137</v>
      </c>
      <c r="X2316" s="9" t="s">
        <v>175</v>
      </c>
      <c r="Y2316" s="9" t="s">
        <v>137</v>
      </c>
      <c r="Z2316" s="9" t="s">
        <v>164</v>
      </c>
      <c r="AA2316" s="9" t="s">
        <v>165</v>
      </c>
      <c r="AB2316" s="9" t="s">
        <v>137</v>
      </c>
      <c r="AC2316" s="9" t="s">
        <v>147</v>
      </c>
      <c r="AD2316" s="9"/>
      <c r="AE2316" s="9"/>
      <c r="AF2316" s="9"/>
      <c r="AG2316" s="9"/>
      <c r="AH2316" s="9"/>
      <c r="AI2316" s="9"/>
      <c r="AJ2316" s="9" t="s">
        <v>185</v>
      </c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 t="s">
        <v>284</v>
      </c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 t="s">
        <v>186</v>
      </c>
      <c r="BO2316" s="9"/>
      <c r="BP2316" s="9"/>
      <c r="BQ2316" s="9"/>
      <c r="BR2316" s="9"/>
      <c r="BS2316" s="9" t="s">
        <v>200</v>
      </c>
      <c r="BT2316" s="9"/>
      <c r="BU2316" s="9"/>
      <c r="BV2316" s="9"/>
      <c r="BW2316" s="9"/>
      <c r="BX2316" s="9"/>
      <c r="BY2316" s="9"/>
      <c r="BZ2316" s="9"/>
      <c r="CA2316" s="10"/>
      <c r="CB2316" s="10" t="str">
        <f t="shared" si="5"/>
        <v/>
      </c>
      <c r="CC2316" s="10"/>
      <c r="CD2316" s="9" t="str">
        <f t="shared" si="2"/>
        <v/>
      </c>
      <c r="CE2316" s="9" t="s">
        <v>168</v>
      </c>
      <c r="CF2316" s="9" t="s">
        <v>169</v>
      </c>
      <c r="CG2316" s="9">
        <f>IF(CF2316="","",VLOOKUP(CF2316,Metadata!$D$2:$H$20,2,FALSE))</f>
        <v>12500</v>
      </c>
      <c r="CH2316" s="9">
        <f>IF(CF2316="","",VLOOKUP(CF2316,Metadata!$D$2:$H$20,4,FALSE))</f>
        <v>0</v>
      </c>
      <c r="CI2316" s="9">
        <f>IF(CF2316="","",VLOOKUP(CF2316,Metadata!$D$2:$H$20,5,FALSE))</f>
        <v>15000</v>
      </c>
      <c r="CJ2316" s="9">
        <f t="shared" si="3"/>
        <v>12500</v>
      </c>
      <c r="CK2316" s="9" t="s">
        <v>189</v>
      </c>
      <c r="CL2316" s="10">
        <v>5</v>
      </c>
      <c r="CM2316" s="10">
        <v>2</v>
      </c>
      <c r="CN2316" s="10">
        <v>6</v>
      </c>
      <c r="CO2316" s="10">
        <v>5</v>
      </c>
      <c r="CP2316" s="10">
        <v>5</v>
      </c>
      <c r="CQ2316" s="10">
        <v>5</v>
      </c>
      <c r="CR2316" s="10">
        <v>3</v>
      </c>
      <c r="CS2316" s="10">
        <v>4</v>
      </c>
      <c r="CT2316" s="10">
        <v>2</v>
      </c>
      <c r="CU2316" s="10">
        <v>5</v>
      </c>
      <c r="CV2316" s="10">
        <v>4</v>
      </c>
      <c r="CW2316" s="10">
        <v>2</v>
      </c>
      <c r="CX2316" s="10">
        <v>4</v>
      </c>
      <c r="CY2316" s="10">
        <v>5</v>
      </c>
      <c r="CZ2316" s="10">
        <v>1</v>
      </c>
      <c r="DA2316" s="10">
        <v>3</v>
      </c>
      <c r="DB2316" s="10">
        <v>2</v>
      </c>
      <c r="DC2316" s="10">
        <v>5</v>
      </c>
      <c r="DD2316" s="10">
        <v>2</v>
      </c>
      <c r="DE2316" s="10">
        <v>4</v>
      </c>
      <c r="DF2316" s="10">
        <v>3</v>
      </c>
      <c r="DG2316" s="10">
        <v>3</v>
      </c>
      <c r="DH2316" s="10">
        <v>1</v>
      </c>
      <c r="DI2316" s="10">
        <v>6</v>
      </c>
      <c r="DJ2316" s="10">
        <v>4</v>
      </c>
      <c r="DK2316" s="10">
        <v>4</v>
      </c>
      <c r="DL2316" s="10">
        <v>3</v>
      </c>
      <c r="DM2316" s="9" t="s">
        <v>154</v>
      </c>
      <c r="DN2316" s="10">
        <v>1995</v>
      </c>
      <c r="DO2316" s="9">
        <f t="shared" si="8"/>
        <v>26</v>
      </c>
      <c r="DP2316" s="9" t="s">
        <v>155</v>
      </c>
      <c r="DQ2316" s="9" t="s">
        <v>156</v>
      </c>
      <c r="DR2316" s="9" t="s">
        <v>157</v>
      </c>
      <c r="DS2316" s="9" t="s">
        <v>137</v>
      </c>
      <c r="DT2316" s="9" t="s">
        <v>657</v>
      </c>
      <c r="DU2316" s="9" t="s">
        <v>168</v>
      </c>
      <c r="DV2316" s="9" t="str">
        <f>VLOOKUP(DU2316,Metadata!$B$2:$C$7,2,FALSE)</f>
        <v>0 - 3 years</v>
      </c>
    </row>
    <row r="2317" spans="1:126">
      <c r="A2317" s="13">
        <v>2316</v>
      </c>
      <c r="B2317" s="9" t="s">
        <v>135</v>
      </c>
      <c r="C2317" s="9" t="str">
        <f>VLOOKUP(B2317,Metadata!$M$2:$N$6,2,FALSE)</f>
        <v>Permanent Employee</v>
      </c>
      <c r="D2317" s="9" t="s">
        <v>159</v>
      </c>
      <c r="E2317" s="9" t="s">
        <v>137</v>
      </c>
      <c r="F2317" s="9" t="s">
        <v>138</v>
      </c>
      <c r="G2317" s="9" t="s">
        <v>172</v>
      </c>
      <c r="H2317" s="9" t="str">
        <f>IF(G2317="","",VLOOKUP(G2317,Metadata!$J$2:$K$22,2,FALSE))</f>
        <v>Porto Metropolitan Area</v>
      </c>
      <c r="I2317" s="9" t="s">
        <v>311</v>
      </c>
      <c r="J2317" s="9" t="str">
        <f>IF(I2317="","",VLOOKUP(I2317,Metadata!$P$2:$Q$43,2,FALSE))</f>
        <v>Europe</v>
      </c>
      <c r="K2317" s="9" t="str">
        <f t="shared" si="0"/>
        <v>International</v>
      </c>
      <c r="L2317" s="9" t="s">
        <v>137</v>
      </c>
      <c r="M2317" s="9" t="str">
        <f>IF(L2317="","",VLOOKUP(L2317,Metadata!$J$2:$K$22,2,FALSE))</f>
        <v/>
      </c>
      <c r="N2317" s="9" t="s">
        <v>214</v>
      </c>
      <c r="O2317" s="9" t="s">
        <v>215</v>
      </c>
      <c r="P2317" s="9" t="s">
        <v>142</v>
      </c>
      <c r="Q2317" s="10" t="str">
        <f t="shared" si="1"/>
        <v>Full Office Job</v>
      </c>
      <c r="R2317" s="10">
        <v>4</v>
      </c>
      <c r="S2317" s="9" t="s">
        <v>161</v>
      </c>
      <c r="T2317" s="9" t="s">
        <v>137</v>
      </c>
      <c r="U2317" s="9" t="str">
        <f>IF(S2317&lt;&gt;"",S2317,IF(T2317&lt;&gt;"",VLOOKUP(T2317,Metadata!$S$2:$T$228,2,FALSE),""))</f>
        <v>Full-Stack Developer</v>
      </c>
      <c r="V2317" s="9" t="s">
        <v>137</v>
      </c>
      <c r="W2317" s="9" t="s">
        <v>137</v>
      </c>
      <c r="X2317" s="9" t="s">
        <v>145</v>
      </c>
      <c r="Y2317" s="9" t="s">
        <v>137</v>
      </c>
      <c r="Z2317" s="9" t="s">
        <v>146</v>
      </c>
      <c r="AA2317" s="9" t="s">
        <v>137</v>
      </c>
      <c r="AB2317" s="9" t="s">
        <v>137</v>
      </c>
      <c r="AC2317" s="9"/>
      <c r="AD2317" s="9"/>
      <c r="AE2317" s="9"/>
      <c r="AF2317" s="9" t="s">
        <v>243</v>
      </c>
      <c r="AG2317" s="9"/>
      <c r="AH2317" s="9"/>
      <c r="AI2317" s="9"/>
      <c r="AJ2317" s="9" t="s">
        <v>185</v>
      </c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 t="s">
        <v>186</v>
      </c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10"/>
      <c r="CB2317" s="10" t="str">
        <f t="shared" si="5"/>
        <v/>
      </c>
      <c r="CC2317" s="10"/>
      <c r="CD2317" s="9" t="str">
        <f t="shared" si="2"/>
        <v/>
      </c>
      <c r="CE2317" s="9" t="s">
        <v>151</v>
      </c>
      <c r="CF2317" s="9" t="s">
        <v>152</v>
      </c>
      <c r="CG2317" s="9">
        <f>IF(CF2317="","",VLOOKUP(CF2317,Metadata!$D$2:$H$20,2,FALSE))</f>
        <v>32500</v>
      </c>
      <c r="CH2317" s="9">
        <f>IF(CF2317="","",VLOOKUP(CF2317,Metadata!$D$2:$H$20,4,FALSE))</f>
        <v>30000</v>
      </c>
      <c r="CI2317" s="9">
        <f>IF(CF2317="","",VLOOKUP(CF2317,Metadata!$D$2:$H$20,5,FALSE))</f>
        <v>35000</v>
      </c>
      <c r="CJ2317" s="9">
        <f t="shared" si="3"/>
        <v>32500</v>
      </c>
      <c r="CK2317" s="9" t="s">
        <v>189</v>
      </c>
      <c r="CL2317" s="10">
        <v>2</v>
      </c>
      <c r="CM2317" s="10">
        <v>3</v>
      </c>
      <c r="CN2317" s="10">
        <v>7</v>
      </c>
      <c r="CO2317" s="10">
        <v>7</v>
      </c>
      <c r="CP2317" s="10">
        <v>7</v>
      </c>
      <c r="CQ2317" s="10">
        <v>7</v>
      </c>
      <c r="CR2317" s="10">
        <v>4</v>
      </c>
      <c r="CS2317" s="10">
        <v>6</v>
      </c>
      <c r="CT2317" s="10">
        <v>7</v>
      </c>
      <c r="CU2317" s="10">
        <v>4</v>
      </c>
      <c r="CV2317" s="10">
        <v>7</v>
      </c>
      <c r="CW2317" s="10">
        <v>5</v>
      </c>
      <c r="CX2317" s="10">
        <v>6</v>
      </c>
      <c r="CY2317" s="10">
        <v>6</v>
      </c>
      <c r="CZ2317" s="10">
        <v>6</v>
      </c>
      <c r="DA2317" s="10">
        <v>6</v>
      </c>
      <c r="DB2317" s="10">
        <v>5</v>
      </c>
      <c r="DC2317" s="10">
        <v>5</v>
      </c>
      <c r="DD2317" s="10">
        <v>5</v>
      </c>
      <c r="DE2317" s="10">
        <v>7</v>
      </c>
      <c r="DF2317" s="10">
        <v>7</v>
      </c>
      <c r="DG2317" s="10">
        <v>6</v>
      </c>
      <c r="DH2317" s="10">
        <v>7</v>
      </c>
      <c r="DI2317" s="10">
        <v>7</v>
      </c>
      <c r="DJ2317" s="10">
        <v>5</v>
      </c>
      <c r="DK2317" s="10">
        <v>7</v>
      </c>
      <c r="DL2317" s="10">
        <v>4</v>
      </c>
      <c r="DM2317" s="9" t="s">
        <v>154</v>
      </c>
      <c r="DN2317" s="10">
        <v>1983</v>
      </c>
      <c r="DO2317" s="9">
        <f t="shared" si="8"/>
        <v>38</v>
      </c>
      <c r="DP2317" s="9" t="s">
        <v>222</v>
      </c>
      <c r="DQ2317" s="9" t="s">
        <v>156</v>
      </c>
      <c r="DR2317" s="9" t="s">
        <v>157</v>
      </c>
      <c r="DS2317" s="9" t="s">
        <v>137</v>
      </c>
      <c r="DT2317" s="9" t="s">
        <v>657</v>
      </c>
      <c r="DU2317" s="9" t="s">
        <v>223</v>
      </c>
      <c r="DV2317" s="9" t="str">
        <f>VLOOKUP(DU2317,Metadata!$B$2:$C$7,2,FALSE)</f>
        <v>3 - 6 years</v>
      </c>
    </row>
    <row r="2318" spans="1:126">
      <c r="A2318" s="13">
        <v>2317</v>
      </c>
      <c r="B2318" s="9" t="s">
        <v>135</v>
      </c>
      <c r="C2318" s="9" t="str">
        <f>VLOOKUP(B2318,Metadata!$M$2:$N$6,2,FALSE)</f>
        <v>Permanent Employee</v>
      </c>
      <c r="D2318" s="9" t="s">
        <v>136</v>
      </c>
      <c r="E2318" s="9" t="s">
        <v>137</v>
      </c>
      <c r="F2318" s="9" t="s">
        <v>138</v>
      </c>
      <c r="G2318" s="9" t="s">
        <v>190</v>
      </c>
      <c r="H2318" s="9" t="str">
        <f>IF(G2318="","",VLOOKUP(G2318,Metadata!$J$2:$K$22,2,FALSE))</f>
        <v>North</v>
      </c>
      <c r="I2318" s="9" t="s">
        <v>138</v>
      </c>
      <c r="J2318" s="9" t="str">
        <f>IF(I2318="","",VLOOKUP(I2318,Metadata!$P$2:$Q$43,2,FALSE))</f>
        <v>Europe</v>
      </c>
      <c r="K2318" s="9" t="str">
        <f t="shared" si="0"/>
        <v>Portugal</v>
      </c>
      <c r="L2318" s="9" t="s">
        <v>140</v>
      </c>
      <c r="M2318" s="9" t="str">
        <f>IF(L2318="","",VLOOKUP(L2318,Metadata!$J$2:$K$22,2,FALSE))</f>
        <v>Lisbon Metropolitan Area</v>
      </c>
      <c r="N2318" s="9" t="s">
        <v>141</v>
      </c>
      <c r="O2318" s="9" t="s">
        <v>137</v>
      </c>
      <c r="P2318" s="9" t="s">
        <v>191</v>
      </c>
      <c r="Q2318" s="10" t="str">
        <f t="shared" si="1"/>
        <v>Remote Job (full or flexible)</v>
      </c>
      <c r="R2318" s="10">
        <v>7</v>
      </c>
      <c r="S2318" s="9" t="s">
        <v>229</v>
      </c>
      <c r="T2318" s="9" t="s">
        <v>137</v>
      </c>
      <c r="U2318" s="9" t="str">
        <f>IF(S2318&lt;&gt;"",S2318,IF(T2318&lt;&gt;"",VLOOKUP(T2318,Metadata!$S$2:$T$228,2,FALSE),""))</f>
        <v>Project Manager</v>
      </c>
      <c r="V2318" s="9" t="s">
        <v>457</v>
      </c>
      <c r="W2318" s="9" t="s">
        <v>137</v>
      </c>
      <c r="X2318" s="9" t="s">
        <v>163</v>
      </c>
      <c r="Y2318" s="9" t="s">
        <v>137</v>
      </c>
      <c r="Z2318" s="9" t="s">
        <v>193</v>
      </c>
      <c r="AA2318" s="9" t="s">
        <v>165</v>
      </c>
      <c r="AB2318" s="9" t="s">
        <v>137</v>
      </c>
      <c r="AC2318" s="9"/>
      <c r="AD2318" s="9"/>
      <c r="AE2318" s="9" t="s">
        <v>194</v>
      </c>
      <c r="AF2318" s="9"/>
      <c r="AG2318" s="9" t="s">
        <v>166</v>
      </c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 t="s">
        <v>178</v>
      </c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 t="s">
        <v>150</v>
      </c>
      <c r="BZ2318" s="9" t="s">
        <v>137</v>
      </c>
      <c r="CA2318" s="10"/>
      <c r="CB2318" s="10" t="str">
        <f t="shared" si="5"/>
        <v/>
      </c>
      <c r="CC2318" s="10"/>
      <c r="CD2318" s="9" t="str">
        <f t="shared" si="2"/>
        <v/>
      </c>
      <c r="CE2318" s="9" t="s">
        <v>168</v>
      </c>
      <c r="CF2318" s="9" t="s">
        <v>188</v>
      </c>
      <c r="CG2318" s="9">
        <f>IF(CF2318="","",VLOOKUP(CF2318,Metadata!$D$2:$H$20,2,FALSE))</f>
        <v>17500</v>
      </c>
      <c r="CH2318" s="9">
        <f>IF(CF2318="","",VLOOKUP(CF2318,Metadata!$D$2:$H$20,4,FALSE))</f>
        <v>15000</v>
      </c>
      <c r="CI2318" s="9">
        <f>IF(CF2318="","",VLOOKUP(CF2318,Metadata!$D$2:$H$20,5,FALSE))</f>
        <v>20000</v>
      </c>
      <c r="CJ2318" s="9">
        <f t="shared" si="3"/>
        <v>17500</v>
      </c>
      <c r="CK2318" s="9" t="s">
        <v>153</v>
      </c>
      <c r="CL2318" s="10">
        <v>1</v>
      </c>
      <c r="CM2318" s="10">
        <v>4</v>
      </c>
      <c r="CN2318" s="10">
        <v>7</v>
      </c>
      <c r="CO2318" s="10">
        <v>7</v>
      </c>
      <c r="CP2318" s="10">
        <v>7</v>
      </c>
      <c r="CQ2318" s="10">
        <v>5</v>
      </c>
      <c r="CR2318" s="10">
        <v>7</v>
      </c>
      <c r="CS2318" s="10">
        <v>7</v>
      </c>
      <c r="CT2318" s="10">
        <v>7</v>
      </c>
      <c r="CU2318" s="10">
        <v>5</v>
      </c>
      <c r="CV2318" s="10">
        <v>5</v>
      </c>
      <c r="CW2318" s="10">
        <v>4</v>
      </c>
      <c r="CX2318" s="10">
        <v>5</v>
      </c>
      <c r="CY2318" s="10">
        <v>7</v>
      </c>
      <c r="CZ2318" s="10">
        <v>5</v>
      </c>
      <c r="DA2318" s="10">
        <v>3</v>
      </c>
      <c r="DB2318" s="10">
        <v>4</v>
      </c>
      <c r="DC2318" s="10">
        <v>7</v>
      </c>
      <c r="DD2318" s="10">
        <v>4</v>
      </c>
      <c r="DE2318" s="10">
        <v>7</v>
      </c>
      <c r="DF2318" s="10">
        <v>7</v>
      </c>
      <c r="DG2318" s="10">
        <v>5</v>
      </c>
      <c r="DH2318" s="10">
        <v>5</v>
      </c>
      <c r="DI2318" s="10">
        <v>5</v>
      </c>
      <c r="DJ2318" s="10">
        <v>4</v>
      </c>
      <c r="DK2318" s="10">
        <v>7</v>
      </c>
      <c r="DL2318" s="10">
        <v>5</v>
      </c>
      <c r="DM2318" s="9" t="s">
        <v>154</v>
      </c>
      <c r="DN2318" s="10">
        <v>1977</v>
      </c>
      <c r="DO2318" s="9">
        <f t="shared" si="8"/>
        <v>44</v>
      </c>
      <c r="DP2318" s="9" t="s">
        <v>155</v>
      </c>
      <c r="DQ2318" s="9" t="s">
        <v>202</v>
      </c>
      <c r="DR2318" s="9" t="s">
        <v>157</v>
      </c>
      <c r="DS2318" s="9" t="s">
        <v>137</v>
      </c>
      <c r="DT2318" s="9" t="s">
        <v>657</v>
      </c>
      <c r="DU2318" s="9" t="s">
        <v>158</v>
      </c>
      <c r="DV2318" s="9" t="str">
        <f>VLOOKUP(DU2318,Metadata!$B$2:$C$7,2,FALSE)</f>
        <v>6+ years</v>
      </c>
    </row>
    <row r="2319" spans="1:126">
      <c r="A2319" s="13">
        <v>2318</v>
      </c>
      <c r="B2319" s="9" t="s">
        <v>135</v>
      </c>
      <c r="C2319" s="9" t="str">
        <f>VLOOKUP(B2319,Metadata!$M$2:$N$6,2,FALSE)</f>
        <v>Permanent Employee</v>
      </c>
      <c r="D2319" s="9" t="s">
        <v>159</v>
      </c>
      <c r="E2319" s="9" t="s">
        <v>137</v>
      </c>
      <c r="F2319" s="9" t="s">
        <v>138</v>
      </c>
      <c r="G2319" s="9" t="s">
        <v>140</v>
      </c>
      <c r="H2319" s="9" t="str">
        <f>IF(G2319="","",VLOOKUP(G2319,Metadata!$J$2:$K$22,2,FALSE))</f>
        <v>Lisbon Metropolitan Area</v>
      </c>
      <c r="I2319" s="9" t="s">
        <v>292</v>
      </c>
      <c r="J2319" s="9" t="str">
        <f>IF(I2319="","",VLOOKUP(I2319,Metadata!$P$2:$Q$43,2,FALSE))</f>
        <v>North America</v>
      </c>
      <c r="K2319" s="9" t="str">
        <f t="shared" si="0"/>
        <v>International</v>
      </c>
      <c r="L2319" s="9" t="s">
        <v>137</v>
      </c>
      <c r="M2319" s="9" t="str">
        <f>IF(L2319="","",VLOOKUP(L2319,Metadata!$J$2:$K$22,2,FALSE))</f>
        <v/>
      </c>
      <c r="N2319" s="9" t="s">
        <v>141</v>
      </c>
      <c r="O2319" s="9" t="s">
        <v>137</v>
      </c>
      <c r="P2319" s="9" t="s">
        <v>191</v>
      </c>
      <c r="Q2319" s="10" t="str">
        <f t="shared" si="1"/>
        <v>Remote Job (full or flexible)</v>
      </c>
      <c r="R2319" s="10">
        <v>7</v>
      </c>
      <c r="S2319" s="9" t="s">
        <v>336</v>
      </c>
      <c r="T2319" s="9" t="s">
        <v>137</v>
      </c>
      <c r="U2319" s="9" t="str">
        <f>IF(S2319&lt;&gt;"",S2319,IF(T2319&lt;&gt;"",VLOOKUP(T2319,Metadata!$S$2:$T$228,2,FALSE),""))</f>
        <v>Scrum Master</v>
      </c>
      <c r="V2319" s="9" t="s">
        <v>304</v>
      </c>
      <c r="W2319" s="9" t="s">
        <v>137</v>
      </c>
      <c r="X2319" s="9" t="s">
        <v>145</v>
      </c>
      <c r="Y2319" s="9" t="s">
        <v>137</v>
      </c>
      <c r="Z2319" s="9" t="s">
        <v>218</v>
      </c>
      <c r="AA2319" s="9" t="s">
        <v>165</v>
      </c>
      <c r="AB2319" s="9" t="s">
        <v>137</v>
      </c>
      <c r="AC2319" s="9"/>
      <c r="AD2319" s="9" t="s">
        <v>148</v>
      </c>
      <c r="AE2319" s="9"/>
      <c r="AF2319" s="9"/>
      <c r="AG2319" s="9"/>
      <c r="AH2319" s="9"/>
      <c r="AI2319" s="9"/>
      <c r="AJ2319" s="9" t="s">
        <v>185</v>
      </c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 t="s">
        <v>178</v>
      </c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 t="s">
        <v>186</v>
      </c>
      <c r="BO2319" s="9"/>
      <c r="BP2319" s="9"/>
      <c r="BQ2319" s="9" t="s">
        <v>219</v>
      </c>
      <c r="BR2319" s="9"/>
      <c r="BS2319" s="9"/>
      <c r="BT2319" s="9"/>
      <c r="BU2319" s="9"/>
      <c r="BV2319" s="9"/>
      <c r="BW2319" s="9"/>
      <c r="BX2319" s="9"/>
      <c r="BY2319" s="9"/>
      <c r="BZ2319" s="9"/>
      <c r="CA2319" s="10"/>
      <c r="CB2319" s="10" t="str">
        <f t="shared" si="5"/>
        <v/>
      </c>
      <c r="CC2319" s="10"/>
      <c r="CD2319" s="9" t="str">
        <f t="shared" si="2"/>
        <v/>
      </c>
      <c r="CE2319" s="9" t="s">
        <v>151</v>
      </c>
      <c r="CF2319" s="9" t="s">
        <v>254</v>
      </c>
      <c r="CG2319" s="9">
        <f>IF(CF2319="","",VLOOKUP(CF2319,Metadata!$D$2:$H$20,2,FALSE))</f>
        <v>37500</v>
      </c>
      <c r="CH2319" s="9">
        <f>IF(CF2319="","",VLOOKUP(CF2319,Metadata!$D$2:$H$20,4,FALSE))</f>
        <v>35000</v>
      </c>
      <c r="CI2319" s="9">
        <f>IF(CF2319="","",VLOOKUP(CF2319,Metadata!$D$2:$H$20,5,FALSE))</f>
        <v>40000</v>
      </c>
      <c r="CJ2319" s="9">
        <f t="shared" si="3"/>
        <v>37500</v>
      </c>
      <c r="CK2319" s="9" t="s">
        <v>221</v>
      </c>
      <c r="CL2319" s="10">
        <v>5</v>
      </c>
      <c r="CM2319" s="10">
        <v>3</v>
      </c>
      <c r="CN2319" s="10">
        <v>7</v>
      </c>
      <c r="CO2319" s="10">
        <v>7</v>
      </c>
      <c r="CP2319" s="10">
        <v>7</v>
      </c>
      <c r="CQ2319" s="10">
        <v>7</v>
      </c>
      <c r="CR2319" s="10">
        <v>5</v>
      </c>
      <c r="CS2319" s="10">
        <v>7</v>
      </c>
      <c r="CT2319" s="10">
        <v>7</v>
      </c>
      <c r="CU2319" s="10">
        <v>7</v>
      </c>
      <c r="CV2319" s="10">
        <v>6</v>
      </c>
      <c r="CW2319" s="10">
        <v>4</v>
      </c>
      <c r="CX2319" s="10">
        <v>7</v>
      </c>
      <c r="CY2319" s="10">
        <v>7</v>
      </c>
      <c r="CZ2319" s="10">
        <v>7</v>
      </c>
      <c r="DA2319" s="10">
        <v>1</v>
      </c>
      <c r="DB2319" s="10">
        <v>1</v>
      </c>
      <c r="DC2319" s="10">
        <v>7</v>
      </c>
      <c r="DD2319" s="10">
        <v>1</v>
      </c>
      <c r="DE2319" s="10">
        <v>6</v>
      </c>
      <c r="DF2319" s="10">
        <v>6</v>
      </c>
      <c r="DG2319" s="10">
        <v>4</v>
      </c>
      <c r="DH2319" s="10">
        <v>4</v>
      </c>
      <c r="DI2319" s="10">
        <v>7</v>
      </c>
      <c r="DJ2319" s="10">
        <v>3</v>
      </c>
      <c r="DK2319" s="10">
        <v>5</v>
      </c>
      <c r="DL2319" s="10">
        <v>4</v>
      </c>
      <c r="DM2319" s="9" t="s">
        <v>154</v>
      </c>
      <c r="DN2319" s="10">
        <v>1981</v>
      </c>
      <c r="DO2319" s="9">
        <f t="shared" si="8"/>
        <v>40</v>
      </c>
      <c r="DP2319" s="9" t="s">
        <v>155</v>
      </c>
      <c r="DQ2319" s="9" t="s">
        <v>156</v>
      </c>
      <c r="DR2319" s="9" t="s">
        <v>157</v>
      </c>
      <c r="DS2319" s="9" t="s">
        <v>137</v>
      </c>
      <c r="DT2319" s="9" t="s">
        <v>657</v>
      </c>
      <c r="DU2319" s="9" t="s">
        <v>158</v>
      </c>
      <c r="DV2319" s="9" t="str">
        <f>VLOOKUP(DU2319,Metadata!$B$2:$C$7,2,FALSE)</f>
        <v>6+ years</v>
      </c>
    </row>
    <row r="2320" spans="1:126">
      <c r="A2320" s="13">
        <v>2319</v>
      </c>
      <c r="B2320" s="9" t="s">
        <v>135</v>
      </c>
      <c r="C2320" s="9" t="str">
        <f>VLOOKUP(B2320,Metadata!$M$2:$N$6,2,FALSE)</f>
        <v>Permanent Employee</v>
      </c>
      <c r="D2320" s="9" t="s">
        <v>159</v>
      </c>
      <c r="E2320" s="9" t="s">
        <v>137</v>
      </c>
      <c r="F2320" s="9" t="s">
        <v>138</v>
      </c>
      <c r="G2320" s="9" t="s">
        <v>140</v>
      </c>
      <c r="H2320" s="9" t="str">
        <f>IF(G2320="","",VLOOKUP(G2320,Metadata!$J$2:$K$22,2,FALSE))</f>
        <v>Lisbon Metropolitan Area</v>
      </c>
      <c r="I2320" s="9" t="s">
        <v>138</v>
      </c>
      <c r="J2320" s="9" t="str">
        <f>IF(I2320="","",VLOOKUP(I2320,Metadata!$P$2:$Q$43,2,FALSE))</f>
        <v>Europe</v>
      </c>
      <c r="K2320" s="9" t="str">
        <f t="shared" si="0"/>
        <v>Portugal</v>
      </c>
      <c r="L2320" s="9" t="s">
        <v>140</v>
      </c>
      <c r="M2320" s="9" t="str">
        <f>IF(L2320="","",VLOOKUP(L2320,Metadata!$J$2:$K$22,2,FALSE))</f>
        <v>Lisbon Metropolitan Area</v>
      </c>
      <c r="N2320" s="9" t="s">
        <v>141</v>
      </c>
      <c r="O2320" s="9" t="s">
        <v>137</v>
      </c>
      <c r="P2320" s="9" t="s">
        <v>191</v>
      </c>
      <c r="Q2320" s="10" t="str">
        <f t="shared" si="1"/>
        <v>Remote Job (full or flexible)</v>
      </c>
      <c r="R2320" s="10">
        <v>5</v>
      </c>
      <c r="S2320" s="9" t="s">
        <v>338</v>
      </c>
      <c r="T2320" s="9" t="s">
        <v>137</v>
      </c>
      <c r="U2320" s="9" t="str">
        <f>IF(S2320&lt;&gt;"",S2320,IF(T2320&lt;&gt;"",VLOOKUP(T2320,Metadata!$S$2:$T$228,2,FALSE),""))</f>
        <v>Solutions Architect</v>
      </c>
      <c r="V2320" s="9" t="s">
        <v>261</v>
      </c>
      <c r="W2320" s="9" t="s">
        <v>137</v>
      </c>
      <c r="X2320" s="9" t="s">
        <v>208</v>
      </c>
      <c r="Y2320" s="9" t="s">
        <v>137</v>
      </c>
      <c r="Z2320" s="9" t="s">
        <v>218</v>
      </c>
      <c r="AA2320" s="9" t="s">
        <v>165</v>
      </c>
      <c r="AB2320" s="9" t="s">
        <v>253</v>
      </c>
      <c r="AC2320" s="9" t="s">
        <v>147</v>
      </c>
      <c r="AD2320" s="9"/>
      <c r="AE2320" s="9"/>
      <c r="AF2320" s="9" t="s">
        <v>243</v>
      </c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 t="s">
        <v>167</v>
      </c>
      <c r="BK2320" s="9"/>
      <c r="BL2320" s="9"/>
      <c r="BM2320" s="9"/>
      <c r="BN2320" s="9"/>
      <c r="BO2320" s="9" t="s">
        <v>257</v>
      </c>
      <c r="BP2320" s="9"/>
      <c r="BQ2320" s="9"/>
      <c r="BR2320" s="9" t="s">
        <v>247</v>
      </c>
      <c r="BS2320" s="9"/>
      <c r="BT2320" s="9"/>
      <c r="BU2320" s="9" t="s">
        <v>258</v>
      </c>
      <c r="BV2320" s="9"/>
      <c r="BW2320" s="9"/>
      <c r="BX2320" s="9"/>
      <c r="BY2320" s="9"/>
      <c r="BZ2320" s="9"/>
      <c r="CA2320" s="10"/>
      <c r="CB2320" s="10" t="str">
        <f t="shared" si="5"/>
        <v/>
      </c>
      <c r="CC2320" s="10"/>
      <c r="CD2320" s="9" t="str">
        <f t="shared" si="2"/>
        <v/>
      </c>
      <c r="CE2320" s="9" t="s">
        <v>232</v>
      </c>
      <c r="CF2320" s="9" t="s">
        <v>337</v>
      </c>
      <c r="CG2320" s="9">
        <f>IF(CF2320="","",VLOOKUP(CF2320,Metadata!$D$2:$H$20,2,FALSE))</f>
        <v>67500</v>
      </c>
      <c r="CH2320" s="9">
        <f>IF(CF2320="","",VLOOKUP(CF2320,Metadata!$D$2:$H$20,4,FALSE))</f>
        <v>65000</v>
      </c>
      <c r="CI2320" s="9">
        <f>IF(CF2320="","",VLOOKUP(CF2320,Metadata!$D$2:$H$20,5,FALSE))</f>
        <v>70000</v>
      </c>
      <c r="CJ2320" s="9">
        <f t="shared" si="3"/>
        <v>67500</v>
      </c>
      <c r="CK2320" s="9" t="s">
        <v>189</v>
      </c>
      <c r="CL2320" s="10">
        <v>6</v>
      </c>
      <c r="CM2320" s="10">
        <v>1</v>
      </c>
      <c r="CN2320" s="10">
        <v>6</v>
      </c>
      <c r="CO2320" s="10">
        <v>4</v>
      </c>
      <c r="CP2320" s="10">
        <v>6</v>
      </c>
      <c r="CQ2320" s="10">
        <v>5</v>
      </c>
      <c r="CR2320" s="10">
        <v>5</v>
      </c>
      <c r="CS2320" s="10">
        <v>6</v>
      </c>
      <c r="CT2320" s="10">
        <v>7</v>
      </c>
      <c r="CU2320" s="10">
        <v>5</v>
      </c>
      <c r="CV2320" s="10">
        <v>4</v>
      </c>
      <c r="CW2320" s="10">
        <v>4</v>
      </c>
      <c r="CX2320" s="10">
        <v>7</v>
      </c>
      <c r="CY2320" s="10">
        <v>4</v>
      </c>
      <c r="CZ2320" s="10">
        <v>5</v>
      </c>
      <c r="DA2320" s="10">
        <v>5</v>
      </c>
      <c r="DB2320" s="10">
        <v>6</v>
      </c>
      <c r="DC2320" s="10">
        <v>6</v>
      </c>
      <c r="DD2320" s="10">
        <v>4</v>
      </c>
      <c r="DE2320" s="10">
        <v>7</v>
      </c>
      <c r="DF2320" s="10">
        <v>5</v>
      </c>
      <c r="DG2320" s="10">
        <v>4</v>
      </c>
      <c r="DH2320" s="10">
        <v>4</v>
      </c>
      <c r="DI2320" s="10">
        <v>7</v>
      </c>
      <c r="DJ2320" s="10">
        <v>4</v>
      </c>
      <c r="DK2320" s="10">
        <v>3</v>
      </c>
      <c r="DL2320" s="10">
        <v>4</v>
      </c>
      <c r="DM2320" s="9" t="s">
        <v>154</v>
      </c>
      <c r="DN2320" s="10">
        <v>1975</v>
      </c>
      <c r="DO2320" s="9">
        <f t="shared" si="8"/>
        <v>46</v>
      </c>
      <c r="DP2320" s="9" t="s">
        <v>155</v>
      </c>
      <c r="DQ2320" s="9" t="s">
        <v>202</v>
      </c>
      <c r="DR2320" s="9" t="s">
        <v>157</v>
      </c>
      <c r="DS2320" s="9" t="s">
        <v>137</v>
      </c>
      <c r="DT2320" s="9" t="s">
        <v>657</v>
      </c>
      <c r="DU2320" s="9" t="s">
        <v>158</v>
      </c>
      <c r="DV2320" s="9" t="str">
        <f>VLOOKUP(DU2320,Metadata!$B$2:$C$7,2,FALSE)</f>
        <v>6+ years</v>
      </c>
    </row>
    <row r="2321" spans="1:126">
      <c r="A2321" s="13">
        <v>2320</v>
      </c>
      <c r="B2321" s="9" t="s">
        <v>135</v>
      </c>
      <c r="C2321" s="9" t="str">
        <f>VLOOKUP(B2321,Metadata!$M$2:$N$6,2,FALSE)</f>
        <v>Permanent Employee</v>
      </c>
      <c r="D2321" s="9" t="s">
        <v>136</v>
      </c>
      <c r="E2321" s="9" t="s">
        <v>137</v>
      </c>
      <c r="F2321" s="9" t="s">
        <v>138</v>
      </c>
      <c r="G2321" s="9" t="s">
        <v>140</v>
      </c>
      <c r="H2321" s="9" t="str">
        <f>IF(G2321="","",VLOOKUP(G2321,Metadata!$J$2:$K$22,2,FALSE))</f>
        <v>Lisbon Metropolitan Area</v>
      </c>
      <c r="I2321" s="9" t="s">
        <v>138</v>
      </c>
      <c r="J2321" s="9" t="str">
        <f>IF(I2321="","",VLOOKUP(I2321,Metadata!$P$2:$Q$43,2,FALSE))</f>
        <v>Europe</v>
      </c>
      <c r="K2321" s="9" t="str">
        <f t="shared" si="0"/>
        <v>Portugal</v>
      </c>
      <c r="L2321" s="9" t="s">
        <v>140</v>
      </c>
      <c r="M2321" s="9" t="str">
        <f>IF(L2321="","",VLOOKUP(L2321,Metadata!$J$2:$K$22,2,FALSE))</f>
        <v>Lisbon Metropolitan Area</v>
      </c>
      <c r="N2321" s="9" t="s">
        <v>141</v>
      </c>
      <c r="O2321" s="9" t="s">
        <v>137</v>
      </c>
      <c r="P2321" s="9" t="s">
        <v>142</v>
      </c>
      <c r="Q2321" s="10" t="str">
        <f t="shared" si="1"/>
        <v>Full Office Job</v>
      </c>
      <c r="R2321" s="10">
        <v>6</v>
      </c>
      <c r="S2321" s="9" t="s">
        <v>336</v>
      </c>
      <c r="T2321" s="9" t="s">
        <v>137</v>
      </c>
      <c r="U2321" s="9" t="str">
        <f>IF(S2321&lt;&gt;"",S2321,IF(T2321&lt;&gt;"",VLOOKUP(T2321,Metadata!$S$2:$T$228,2,FALSE),""))</f>
        <v>Scrum Master</v>
      </c>
      <c r="V2321" s="9" t="s">
        <v>261</v>
      </c>
      <c r="W2321" s="9" t="s">
        <v>137</v>
      </c>
      <c r="X2321" s="9" t="s">
        <v>163</v>
      </c>
      <c r="Y2321" s="9" t="s">
        <v>137</v>
      </c>
      <c r="Z2321" s="9" t="s">
        <v>184</v>
      </c>
      <c r="AA2321" s="9" t="s">
        <v>137</v>
      </c>
      <c r="AB2321" s="9" t="s">
        <v>137</v>
      </c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 t="s">
        <v>273</v>
      </c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12" t="s">
        <v>273</v>
      </c>
      <c r="BY2321" s="9"/>
      <c r="BZ2321" s="9" t="s">
        <v>273</v>
      </c>
      <c r="CA2321" s="10"/>
      <c r="CB2321" s="10" t="str">
        <f t="shared" si="5"/>
        <v/>
      </c>
      <c r="CC2321" s="10"/>
      <c r="CD2321" s="9" t="str">
        <f t="shared" si="2"/>
        <v/>
      </c>
      <c r="CE2321" s="9" t="s">
        <v>168</v>
      </c>
      <c r="CF2321" s="9" t="s">
        <v>220</v>
      </c>
      <c r="CG2321" s="9">
        <f>IF(CF2321="","",VLOOKUP(CF2321,Metadata!$D$2:$H$20,2,FALSE))</f>
        <v>27500</v>
      </c>
      <c r="CH2321" s="9">
        <f>IF(CF2321="","",VLOOKUP(CF2321,Metadata!$D$2:$H$20,4,FALSE))</f>
        <v>25000</v>
      </c>
      <c r="CI2321" s="9">
        <f>IF(CF2321="","",VLOOKUP(CF2321,Metadata!$D$2:$H$20,5,FALSE))</f>
        <v>30000</v>
      </c>
      <c r="CJ2321" s="9">
        <f t="shared" si="3"/>
        <v>27500</v>
      </c>
      <c r="CK2321" s="9" t="s">
        <v>153</v>
      </c>
      <c r="CL2321" s="10">
        <v>6</v>
      </c>
      <c r="CM2321" s="10">
        <v>4</v>
      </c>
      <c r="CN2321" s="10">
        <v>6</v>
      </c>
      <c r="CO2321" s="10">
        <v>5</v>
      </c>
      <c r="CP2321" s="10">
        <v>5</v>
      </c>
      <c r="CQ2321" s="10">
        <v>5</v>
      </c>
      <c r="CR2321" s="10">
        <v>6</v>
      </c>
      <c r="CS2321" s="10">
        <v>5</v>
      </c>
      <c r="CT2321" s="10">
        <v>7</v>
      </c>
      <c r="CU2321" s="10">
        <v>5</v>
      </c>
      <c r="CV2321" s="10">
        <v>5</v>
      </c>
      <c r="CW2321" s="10">
        <v>6</v>
      </c>
      <c r="CX2321" s="10">
        <v>6</v>
      </c>
      <c r="CY2321" s="10">
        <v>6</v>
      </c>
      <c r="CZ2321" s="10">
        <v>7</v>
      </c>
      <c r="DA2321" s="10">
        <v>6</v>
      </c>
      <c r="DB2321" s="10">
        <v>5</v>
      </c>
      <c r="DC2321" s="10">
        <v>7</v>
      </c>
      <c r="DD2321" s="10">
        <v>7</v>
      </c>
      <c r="DE2321" s="10">
        <v>5</v>
      </c>
      <c r="DF2321" s="10">
        <v>6</v>
      </c>
      <c r="DG2321" s="10">
        <v>6</v>
      </c>
      <c r="DH2321" s="10">
        <v>7</v>
      </c>
      <c r="DI2321" s="10">
        <v>7</v>
      </c>
      <c r="DJ2321" s="10">
        <v>4</v>
      </c>
      <c r="DK2321" s="10">
        <v>4</v>
      </c>
      <c r="DL2321" s="10">
        <v>7</v>
      </c>
      <c r="DM2321" s="9" t="s">
        <v>154</v>
      </c>
      <c r="DN2321" s="10">
        <v>1972</v>
      </c>
      <c r="DO2321" s="9">
        <f t="shared" si="8"/>
        <v>49</v>
      </c>
      <c r="DP2321" s="9" t="s">
        <v>222</v>
      </c>
      <c r="DQ2321" s="9" t="s">
        <v>156</v>
      </c>
      <c r="DR2321" s="9" t="s">
        <v>157</v>
      </c>
      <c r="DS2321" s="9" t="s">
        <v>137</v>
      </c>
      <c r="DT2321" s="9" t="s">
        <v>657</v>
      </c>
      <c r="DU2321" s="9" t="s">
        <v>158</v>
      </c>
      <c r="DV2321" s="9" t="str">
        <f>VLOOKUP(DU2321,Metadata!$B$2:$C$7,2,FALSE)</f>
        <v>6+ years</v>
      </c>
    </row>
    <row r="2322" spans="1:126">
      <c r="A2322" s="13">
        <v>2321</v>
      </c>
      <c r="B2322" s="9" t="s">
        <v>135</v>
      </c>
      <c r="C2322" s="9" t="str">
        <f>VLOOKUP(B2322,Metadata!$M$2:$N$6,2,FALSE)</f>
        <v>Permanent Employee</v>
      </c>
      <c r="D2322" s="9" t="s">
        <v>159</v>
      </c>
      <c r="E2322" s="9" t="s">
        <v>137</v>
      </c>
      <c r="F2322" s="9" t="s">
        <v>138</v>
      </c>
      <c r="G2322" s="9" t="s">
        <v>172</v>
      </c>
      <c r="H2322" s="9" t="str">
        <f>IF(G2322="","",VLOOKUP(G2322,Metadata!$J$2:$K$22,2,FALSE))</f>
        <v>Porto Metropolitan Area</v>
      </c>
      <c r="I2322" s="9" t="s">
        <v>138</v>
      </c>
      <c r="J2322" s="9" t="str">
        <f>IF(I2322="","",VLOOKUP(I2322,Metadata!$P$2:$Q$43,2,FALSE))</f>
        <v>Europe</v>
      </c>
      <c r="K2322" s="9" t="str">
        <f t="shared" si="0"/>
        <v>Portugal</v>
      </c>
      <c r="L2322" s="9" t="s">
        <v>172</v>
      </c>
      <c r="M2322" s="9" t="str">
        <f>IF(L2322="","",VLOOKUP(L2322,Metadata!$J$2:$K$22,2,FALSE))</f>
        <v>Porto Metropolitan Area</v>
      </c>
      <c r="N2322" s="9" t="s">
        <v>214</v>
      </c>
      <c r="O2322" s="9" t="s">
        <v>259</v>
      </c>
      <c r="P2322" s="9" t="s">
        <v>142</v>
      </c>
      <c r="Q2322" s="10" t="str">
        <f t="shared" si="1"/>
        <v>Full Office Job</v>
      </c>
      <c r="R2322" s="10">
        <v>7</v>
      </c>
      <c r="S2322" s="9" t="s">
        <v>338</v>
      </c>
      <c r="T2322" s="9" t="s">
        <v>137</v>
      </c>
      <c r="U2322" s="9" t="str">
        <f>IF(S2322&lt;&gt;"",S2322,IF(T2322&lt;&gt;"",VLOOKUP(T2322,Metadata!$S$2:$T$228,2,FALSE),""))</f>
        <v>Solutions Architect</v>
      </c>
      <c r="V2322" s="9" t="s">
        <v>207</v>
      </c>
      <c r="W2322" s="9" t="s">
        <v>137</v>
      </c>
      <c r="X2322" s="9" t="s">
        <v>208</v>
      </c>
      <c r="Y2322" s="9" t="s">
        <v>137</v>
      </c>
      <c r="Z2322" s="9" t="s">
        <v>184</v>
      </c>
      <c r="AA2322" s="9" t="s">
        <v>137</v>
      </c>
      <c r="AB2322" s="9" t="s">
        <v>253</v>
      </c>
      <c r="AC2322" s="9" t="s">
        <v>147</v>
      </c>
      <c r="AD2322" s="9"/>
      <c r="AE2322" s="9"/>
      <c r="AF2322" s="9"/>
      <c r="AG2322" s="9"/>
      <c r="AH2322" s="9"/>
      <c r="AI2322" s="9" t="s">
        <v>230</v>
      </c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 t="s">
        <v>150</v>
      </c>
      <c r="BZ2322" s="9" t="s">
        <v>137</v>
      </c>
      <c r="CA2322" s="10"/>
      <c r="CB2322" s="10" t="str">
        <f t="shared" si="5"/>
        <v/>
      </c>
      <c r="CC2322" s="10"/>
      <c r="CD2322" s="9" t="str">
        <f t="shared" si="2"/>
        <v/>
      </c>
      <c r="CE2322" s="9" t="s">
        <v>151</v>
      </c>
      <c r="CF2322" s="9" t="s">
        <v>220</v>
      </c>
      <c r="CG2322" s="9">
        <f>IF(CF2322="","",VLOOKUP(CF2322,Metadata!$D$2:$H$20,2,FALSE))</f>
        <v>27500</v>
      </c>
      <c r="CH2322" s="9">
        <f>IF(CF2322="","",VLOOKUP(CF2322,Metadata!$D$2:$H$20,4,FALSE))</f>
        <v>25000</v>
      </c>
      <c r="CI2322" s="9">
        <f>IF(CF2322="","",VLOOKUP(CF2322,Metadata!$D$2:$H$20,5,FALSE))</f>
        <v>30000</v>
      </c>
      <c r="CJ2322" s="9">
        <f t="shared" si="3"/>
        <v>27500</v>
      </c>
      <c r="CK2322" s="9" t="s">
        <v>189</v>
      </c>
      <c r="CL2322" s="10">
        <v>5</v>
      </c>
      <c r="CM2322" s="10">
        <v>3</v>
      </c>
      <c r="CN2322" s="10">
        <v>6</v>
      </c>
      <c r="CO2322" s="10">
        <v>6</v>
      </c>
      <c r="CP2322" s="10">
        <v>7</v>
      </c>
      <c r="CQ2322" s="10">
        <v>7</v>
      </c>
      <c r="CR2322" s="10">
        <v>4</v>
      </c>
      <c r="CS2322" s="10">
        <v>5</v>
      </c>
      <c r="CT2322" s="10">
        <v>5</v>
      </c>
      <c r="CU2322" s="10">
        <v>5</v>
      </c>
      <c r="CV2322" s="10">
        <v>5</v>
      </c>
      <c r="CW2322" s="10">
        <v>5</v>
      </c>
      <c r="CX2322" s="10">
        <v>4</v>
      </c>
      <c r="CY2322" s="10">
        <v>6</v>
      </c>
      <c r="CZ2322" s="10">
        <v>4</v>
      </c>
      <c r="DA2322" s="10">
        <v>5</v>
      </c>
      <c r="DB2322" s="10">
        <v>7</v>
      </c>
      <c r="DC2322" s="10">
        <v>7</v>
      </c>
      <c r="DD2322" s="10">
        <v>4</v>
      </c>
      <c r="DE2322" s="10">
        <v>7</v>
      </c>
      <c r="DF2322" s="10">
        <v>6</v>
      </c>
      <c r="DG2322" s="10">
        <v>7</v>
      </c>
      <c r="DH2322" s="10">
        <v>4</v>
      </c>
      <c r="DI2322" s="10">
        <v>7</v>
      </c>
      <c r="DJ2322" s="10">
        <v>5</v>
      </c>
      <c r="DK2322" s="10">
        <v>7</v>
      </c>
      <c r="DL2322" s="10">
        <v>7</v>
      </c>
      <c r="DM2322" s="9" t="s">
        <v>154</v>
      </c>
      <c r="DN2322" s="10">
        <v>1987</v>
      </c>
      <c r="DO2322" s="9">
        <f t="shared" si="8"/>
        <v>34</v>
      </c>
      <c r="DP2322" s="9" t="s">
        <v>155</v>
      </c>
      <c r="DQ2322" s="9" t="s">
        <v>202</v>
      </c>
      <c r="DR2322" s="9" t="s">
        <v>157</v>
      </c>
      <c r="DS2322" s="9" t="s">
        <v>137</v>
      </c>
      <c r="DT2322" s="9" t="s">
        <v>657</v>
      </c>
      <c r="DU2322" s="9" t="s">
        <v>158</v>
      </c>
      <c r="DV2322" s="9" t="str">
        <f>VLOOKUP(DU2322,Metadata!$B$2:$C$7,2,FALSE)</f>
        <v>6+ years</v>
      </c>
    </row>
    <row r="2323" spans="1:126">
      <c r="A2323" s="13">
        <v>2322</v>
      </c>
      <c r="B2323" s="9" t="s">
        <v>135</v>
      </c>
      <c r="C2323" s="9" t="str">
        <f>VLOOKUP(B2323,Metadata!$M$2:$N$6,2,FALSE)</f>
        <v>Permanent Employee</v>
      </c>
      <c r="D2323" s="9" t="s">
        <v>159</v>
      </c>
      <c r="E2323" s="9" t="s">
        <v>137</v>
      </c>
      <c r="F2323" s="9" t="s">
        <v>138</v>
      </c>
      <c r="G2323" s="9" t="s">
        <v>204</v>
      </c>
      <c r="H2323" s="9" t="str">
        <f>IF(G2323="","",VLOOKUP(G2323,Metadata!$J$2:$K$22,2,FALSE))</f>
        <v>Centre</v>
      </c>
      <c r="I2323" s="9" t="s">
        <v>138</v>
      </c>
      <c r="J2323" s="9" t="str">
        <f>IF(I2323="","",VLOOKUP(I2323,Metadata!$P$2:$Q$43,2,FALSE))</f>
        <v>Europe</v>
      </c>
      <c r="K2323" s="9" t="str">
        <f t="shared" si="0"/>
        <v>Portugal</v>
      </c>
      <c r="L2323" s="9" t="s">
        <v>204</v>
      </c>
      <c r="M2323" s="9" t="str">
        <f>IF(L2323="","",VLOOKUP(L2323,Metadata!$J$2:$K$22,2,FALSE))</f>
        <v>Centre</v>
      </c>
      <c r="N2323" s="9" t="s">
        <v>205</v>
      </c>
      <c r="O2323" s="9" t="s">
        <v>137</v>
      </c>
      <c r="P2323" s="9" t="s">
        <v>137</v>
      </c>
      <c r="Q2323" s="10" t="str">
        <f t="shared" si="1"/>
        <v>Full Office Job</v>
      </c>
      <c r="R2323" s="10">
        <v>4</v>
      </c>
      <c r="S2323" s="9" t="s">
        <v>183</v>
      </c>
      <c r="T2323" s="9" t="s">
        <v>137</v>
      </c>
      <c r="U2323" s="9" t="str">
        <f>IF(S2323&lt;&gt;"",S2323,IF(T2323&lt;&gt;"",VLOOKUP(T2323,Metadata!$S$2:$T$228,2,FALSE),""))</f>
        <v>Product Owner/Product Manager</v>
      </c>
      <c r="V2323" s="9" t="s">
        <v>207</v>
      </c>
      <c r="W2323" s="9" t="s">
        <v>137</v>
      </c>
      <c r="X2323" s="9" t="s">
        <v>145</v>
      </c>
      <c r="Y2323" s="9" t="s">
        <v>137</v>
      </c>
      <c r="Z2323" s="9" t="s">
        <v>218</v>
      </c>
      <c r="AA2323" s="9" t="s">
        <v>137</v>
      </c>
      <c r="AB2323" s="9" t="s">
        <v>137</v>
      </c>
      <c r="AC2323" s="9" t="s">
        <v>147</v>
      </c>
      <c r="AD2323" s="9"/>
      <c r="AE2323" s="9"/>
      <c r="AF2323" s="9" t="s">
        <v>243</v>
      </c>
      <c r="AG2323" s="9"/>
      <c r="AH2323" s="9"/>
      <c r="AI2323" s="9"/>
      <c r="AJ2323" s="9"/>
      <c r="AK2323" s="9"/>
      <c r="AL2323" s="9"/>
      <c r="AM2323" s="9"/>
      <c r="AN2323" s="9" t="s">
        <v>195</v>
      </c>
      <c r="AO2323" s="9"/>
      <c r="AP2323" s="9"/>
      <c r="AQ2323" s="9"/>
      <c r="AR2323" s="9" t="s">
        <v>149</v>
      </c>
      <c r="AS2323" s="9"/>
      <c r="AT2323" s="9"/>
      <c r="AU2323" s="9"/>
      <c r="AV2323" s="9"/>
      <c r="AW2323" s="9"/>
      <c r="AX2323" s="9"/>
      <c r="AY2323" s="9"/>
      <c r="AZ2323" s="9"/>
      <c r="BA2323" s="9" t="s">
        <v>178</v>
      </c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198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10"/>
      <c r="CB2323" s="10" t="str">
        <f t="shared" si="5"/>
        <v/>
      </c>
      <c r="CC2323" s="10"/>
      <c r="CD2323" s="9" t="str">
        <f t="shared" si="2"/>
        <v/>
      </c>
      <c r="CE2323" s="9" t="s">
        <v>151</v>
      </c>
      <c r="CF2323" s="9" t="s">
        <v>220</v>
      </c>
      <c r="CG2323" s="9">
        <f>IF(CF2323="","",VLOOKUP(CF2323,Metadata!$D$2:$H$20,2,FALSE))</f>
        <v>27500</v>
      </c>
      <c r="CH2323" s="9">
        <f>IF(CF2323="","",VLOOKUP(CF2323,Metadata!$D$2:$H$20,4,FALSE))</f>
        <v>25000</v>
      </c>
      <c r="CI2323" s="9">
        <f>IF(CF2323="","",VLOOKUP(CF2323,Metadata!$D$2:$H$20,5,FALSE))</f>
        <v>30000</v>
      </c>
      <c r="CJ2323" s="9">
        <f t="shared" si="3"/>
        <v>27500</v>
      </c>
      <c r="CK2323" s="9" t="s">
        <v>366</v>
      </c>
      <c r="CL2323" s="10">
        <v>4</v>
      </c>
      <c r="CM2323" s="10">
        <v>4</v>
      </c>
      <c r="CN2323" s="10">
        <v>4</v>
      </c>
      <c r="CO2323" s="10">
        <v>5</v>
      </c>
      <c r="CP2323" s="10">
        <v>6</v>
      </c>
      <c r="CQ2323" s="10">
        <v>6</v>
      </c>
      <c r="CR2323" s="10">
        <v>4</v>
      </c>
      <c r="CS2323" s="10">
        <v>5</v>
      </c>
      <c r="CT2323" s="10">
        <v>5</v>
      </c>
      <c r="CU2323" s="10">
        <v>6</v>
      </c>
      <c r="CV2323" s="10">
        <v>5</v>
      </c>
      <c r="CW2323" s="10">
        <v>4</v>
      </c>
      <c r="CX2323" s="10">
        <v>5</v>
      </c>
      <c r="CY2323" s="10">
        <v>6</v>
      </c>
      <c r="CZ2323" s="10">
        <v>3</v>
      </c>
      <c r="DA2323" s="10">
        <v>7</v>
      </c>
      <c r="DB2323" s="10">
        <v>5</v>
      </c>
      <c r="DC2323" s="10">
        <v>6</v>
      </c>
      <c r="DD2323" s="10">
        <v>3</v>
      </c>
      <c r="DE2323" s="10">
        <v>6</v>
      </c>
      <c r="DF2323" s="10">
        <v>5</v>
      </c>
      <c r="DG2323" s="10">
        <v>6</v>
      </c>
      <c r="DH2323" s="10">
        <v>4</v>
      </c>
      <c r="DI2323" s="10">
        <v>5</v>
      </c>
      <c r="DJ2323" s="10">
        <v>2</v>
      </c>
      <c r="DK2323" s="10">
        <v>4</v>
      </c>
      <c r="DL2323" s="10">
        <v>5</v>
      </c>
      <c r="DM2323" s="9" t="s">
        <v>154</v>
      </c>
      <c r="DN2323" s="10">
        <v>1978</v>
      </c>
      <c r="DO2323" s="9">
        <f t="shared" si="8"/>
        <v>43</v>
      </c>
      <c r="DP2323" s="9" t="s">
        <v>155</v>
      </c>
      <c r="DQ2323" s="9" t="s">
        <v>202</v>
      </c>
      <c r="DR2323" s="9" t="s">
        <v>157</v>
      </c>
      <c r="DS2323" s="9" t="s">
        <v>137</v>
      </c>
      <c r="DT2323" s="9" t="s">
        <v>657</v>
      </c>
      <c r="DU2323" s="9" t="s">
        <v>158</v>
      </c>
      <c r="DV2323" s="9" t="str">
        <f>VLOOKUP(DU2323,Metadata!$B$2:$C$7,2,FALSE)</f>
        <v>6+ years</v>
      </c>
    </row>
    <row r="2324" spans="1:126">
      <c r="A2324" s="13">
        <v>2323</v>
      </c>
      <c r="B2324" s="9" t="s">
        <v>135</v>
      </c>
      <c r="C2324" s="9" t="str">
        <f>VLOOKUP(B2324,Metadata!$M$2:$N$6,2,FALSE)</f>
        <v>Permanent Employee</v>
      </c>
      <c r="D2324" s="9" t="s">
        <v>136</v>
      </c>
      <c r="E2324" s="9" t="s">
        <v>137</v>
      </c>
      <c r="F2324" s="9" t="s">
        <v>138</v>
      </c>
      <c r="G2324" s="9" t="s">
        <v>172</v>
      </c>
      <c r="H2324" s="9" t="str">
        <f>IF(G2324="","",VLOOKUP(G2324,Metadata!$J$2:$K$22,2,FALSE))</f>
        <v>Porto Metropolitan Area</v>
      </c>
      <c r="I2324" s="9" t="s">
        <v>138</v>
      </c>
      <c r="J2324" s="9" t="str">
        <f>IF(I2324="","",VLOOKUP(I2324,Metadata!$P$2:$Q$43,2,FALSE))</f>
        <v>Europe</v>
      </c>
      <c r="K2324" s="9" t="str">
        <f t="shared" si="0"/>
        <v>Portugal</v>
      </c>
      <c r="L2324" s="9" t="s">
        <v>172</v>
      </c>
      <c r="M2324" s="9" t="str">
        <f>IF(L2324="","",VLOOKUP(L2324,Metadata!$J$2:$K$22,2,FALSE))</f>
        <v>Porto Metropolitan Area</v>
      </c>
      <c r="N2324" s="9" t="s">
        <v>214</v>
      </c>
      <c r="O2324" s="9" t="s">
        <v>136</v>
      </c>
      <c r="P2324" s="9" t="s">
        <v>142</v>
      </c>
      <c r="Q2324" s="10" t="str">
        <f t="shared" si="1"/>
        <v>Full Office Job</v>
      </c>
      <c r="R2324" s="10">
        <v>5</v>
      </c>
      <c r="S2324" s="9" t="s">
        <v>161</v>
      </c>
      <c r="T2324" s="9" t="s">
        <v>137</v>
      </c>
      <c r="U2324" s="9" t="str">
        <f>IF(S2324&lt;&gt;"",S2324,IF(T2324&lt;&gt;"",VLOOKUP(T2324,Metadata!$S$2:$T$228,2,FALSE),""))</f>
        <v>Full-Stack Developer</v>
      </c>
      <c r="V2324" s="9" t="s">
        <v>341</v>
      </c>
      <c r="W2324" s="9" t="s">
        <v>137</v>
      </c>
      <c r="X2324" s="9" t="s">
        <v>163</v>
      </c>
      <c r="Y2324" s="9" t="s">
        <v>137</v>
      </c>
      <c r="Z2324" s="9" t="s">
        <v>184</v>
      </c>
      <c r="AA2324" s="9" t="s">
        <v>165</v>
      </c>
      <c r="AB2324" s="9" t="s">
        <v>253</v>
      </c>
      <c r="AC2324" s="9" t="s">
        <v>147</v>
      </c>
      <c r="AD2324" s="9"/>
      <c r="AE2324" s="9"/>
      <c r="AF2324" s="9" t="s">
        <v>243</v>
      </c>
      <c r="AG2324" s="9" t="s">
        <v>166</v>
      </c>
      <c r="AH2324" s="9"/>
      <c r="AI2324" s="9"/>
      <c r="AJ2324" s="9" t="s">
        <v>185</v>
      </c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 t="s">
        <v>178</v>
      </c>
      <c r="BB2324" s="9"/>
      <c r="BC2324" s="9"/>
      <c r="BD2324" s="9"/>
      <c r="BE2324" s="9"/>
      <c r="BF2324" s="9"/>
      <c r="BG2324" s="9"/>
      <c r="BH2324" s="9"/>
      <c r="BI2324" s="9"/>
      <c r="BJ2324" s="9" t="s">
        <v>167</v>
      </c>
      <c r="BK2324" s="9"/>
      <c r="BL2324" s="9" t="s">
        <v>199</v>
      </c>
      <c r="BM2324" s="9"/>
      <c r="BN2324" s="9"/>
      <c r="BO2324" s="9"/>
      <c r="BP2324" s="9"/>
      <c r="BQ2324" s="9"/>
      <c r="BR2324" s="9"/>
      <c r="BS2324" s="9" t="s">
        <v>200</v>
      </c>
      <c r="BT2324" s="9"/>
      <c r="BU2324" s="9"/>
      <c r="BV2324" s="9"/>
      <c r="BW2324" s="9"/>
      <c r="BX2324" s="9"/>
      <c r="BY2324" s="9"/>
      <c r="BZ2324" s="9"/>
      <c r="CA2324" s="10"/>
      <c r="CB2324" s="10" t="str">
        <f t="shared" si="5"/>
        <v/>
      </c>
      <c r="CC2324" s="10"/>
      <c r="CD2324" s="9" t="str">
        <f t="shared" si="2"/>
        <v/>
      </c>
      <c r="CE2324" s="9" t="s">
        <v>232</v>
      </c>
      <c r="CF2324" s="9" t="s">
        <v>152</v>
      </c>
      <c r="CG2324" s="9">
        <f>IF(CF2324="","",VLOOKUP(CF2324,Metadata!$D$2:$H$20,2,FALSE))</f>
        <v>32500</v>
      </c>
      <c r="CH2324" s="9">
        <f>IF(CF2324="","",VLOOKUP(CF2324,Metadata!$D$2:$H$20,4,FALSE))</f>
        <v>30000</v>
      </c>
      <c r="CI2324" s="9">
        <f>IF(CF2324="","",VLOOKUP(CF2324,Metadata!$D$2:$H$20,5,FALSE))</f>
        <v>35000</v>
      </c>
      <c r="CJ2324" s="9">
        <f t="shared" si="3"/>
        <v>32500</v>
      </c>
      <c r="CK2324" s="9" t="s">
        <v>189</v>
      </c>
      <c r="CL2324" s="10">
        <v>5</v>
      </c>
      <c r="CM2324" s="10">
        <v>3</v>
      </c>
      <c r="CN2324" s="10">
        <v>6</v>
      </c>
      <c r="CO2324" s="10">
        <v>5</v>
      </c>
      <c r="CP2324" s="10">
        <v>5</v>
      </c>
      <c r="CQ2324" s="10">
        <v>5</v>
      </c>
      <c r="CR2324" s="10">
        <v>5</v>
      </c>
      <c r="CS2324" s="10">
        <v>5</v>
      </c>
      <c r="CT2324" s="10">
        <v>4</v>
      </c>
      <c r="CU2324" s="10">
        <v>4</v>
      </c>
      <c r="CV2324" s="10">
        <v>4</v>
      </c>
      <c r="CW2324" s="10">
        <v>5</v>
      </c>
      <c r="CX2324" s="10">
        <v>6</v>
      </c>
      <c r="CY2324" s="10">
        <v>4</v>
      </c>
      <c r="CZ2324" s="10">
        <v>5</v>
      </c>
      <c r="DA2324" s="10">
        <v>5</v>
      </c>
      <c r="DB2324" s="10">
        <v>5</v>
      </c>
      <c r="DC2324" s="10">
        <v>5</v>
      </c>
      <c r="DD2324" s="10">
        <v>5</v>
      </c>
      <c r="DE2324" s="10">
        <v>5</v>
      </c>
      <c r="DF2324" s="10">
        <v>5</v>
      </c>
      <c r="DG2324" s="10">
        <v>5</v>
      </c>
      <c r="DH2324" s="10">
        <v>5</v>
      </c>
      <c r="DI2324" s="10">
        <v>5</v>
      </c>
      <c r="DJ2324" s="10">
        <v>3</v>
      </c>
      <c r="DK2324" s="10">
        <v>4</v>
      </c>
      <c r="DL2324" s="10">
        <v>4</v>
      </c>
      <c r="DM2324" s="9" t="s">
        <v>154</v>
      </c>
      <c r="DN2324" s="10">
        <v>1981</v>
      </c>
      <c r="DO2324" s="9">
        <f t="shared" si="8"/>
        <v>40</v>
      </c>
      <c r="DP2324" s="9" t="s">
        <v>155</v>
      </c>
      <c r="DQ2324" s="9" t="s">
        <v>202</v>
      </c>
      <c r="DR2324" s="9" t="s">
        <v>157</v>
      </c>
      <c r="DS2324" s="9" t="s">
        <v>137</v>
      </c>
      <c r="DT2324" s="9" t="s">
        <v>657</v>
      </c>
      <c r="DU2324" s="9" t="s">
        <v>158</v>
      </c>
      <c r="DV2324" s="9" t="str">
        <f>VLOOKUP(DU2324,Metadata!$B$2:$C$7,2,FALSE)</f>
        <v>6+ years</v>
      </c>
    </row>
    <row r="2325" spans="1:126">
      <c r="A2325" s="13">
        <v>2324</v>
      </c>
      <c r="B2325" s="9" t="s">
        <v>135</v>
      </c>
      <c r="C2325" s="9" t="str">
        <f>VLOOKUP(B2325,Metadata!$M$2:$N$6,2,FALSE)</f>
        <v>Permanent Employee</v>
      </c>
      <c r="D2325" s="9" t="s">
        <v>159</v>
      </c>
      <c r="E2325" s="9" t="s">
        <v>137</v>
      </c>
      <c r="F2325" s="9" t="s">
        <v>138</v>
      </c>
      <c r="G2325" s="9" t="s">
        <v>283</v>
      </c>
      <c r="H2325" s="9" t="str">
        <f>IF(G2325="","",VLOOKUP(G2325,Metadata!$J$2:$K$22,2,FALSE))</f>
        <v>Lisbon Metropolitan Area</v>
      </c>
      <c r="I2325" s="9" t="s">
        <v>320</v>
      </c>
      <c r="J2325" s="9" t="str">
        <f>IF(I2325="","",VLOOKUP(I2325,Metadata!$P$2:$Q$43,2,FALSE))</f>
        <v>Europe</v>
      </c>
      <c r="K2325" s="9" t="str">
        <f t="shared" si="0"/>
        <v>International</v>
      </c>
      <c r="L2325" s="9" t="s">
        <v>137</v>
      </c>
      <c r="M2325" s="9" t="str">
        <f>IF(L2325="","",VLOOKUP(L2325,Metadata!$J$2:$K$22,2,FALSE))</f>
        <v/>
      </c>
      <c r="N2325" s="9" t="s">
        <v>141</v>
      </c>
      <c r="O2325" s="9" t="s">
        <v>137</v>
      </c>
      <c r="P2325" s="9" t="s">
        <v>191</v>
      </c>
      <c r="Q2325" s="10" t="str">
        <f t="shared" si="1"/>
        <v>Remote Job (full or flexible)</v>
      </c>
      <c r="R2325" s="10">
        <v>6</v>
      </c>
      <c r="S2325" s="9" t="s">
        <v>290</v>
      </c>
      <c r="T2325" s="9" t="s">
        <v>137</v>
      </c>
      <c r="U2325" s="9" t="str">
        <f>IF(S2325&lt;&gt;"",S2325,IF(T2325&lt;&gt;"",VLOOKUP(T2325,Metadata!$S$2:$T$228,2,FALSE),""))</f>
        <v>Quality Assurance/Testing</v>
      </c>
      <c r="V2325" s="9" t="s">
        <v>144</v>
      </c>
      <c r="W2325" s="9" t="s">
        <v>137</v>
      </c>
      <c r="X2325" s="9" t="s">
        <v>252</v>
      </c>
      <c r="Y2325" s="9" t="s">
        <v>137</v>
      </c>
      <c r="Z2325" s="9" t="s">
        <v>146</v>
      </c>
      <c r="AA2325" s="9" t="s">
        <v>137</v>
      </c>
      <c r="AB2325" s="9" t="s">
        <v>137</v>
      </c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 t="s">
        <v>150</v>
      </c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 t="s">
        <v>150</v>
      </c>
      <c r="BZ2325" s="9" t="s">
        <v>137</v>
      </c>
      <c r="CA2325" s="10"/>
      <c r="CB2325" s="10" t="str">
        <f t="shared" si="5"/>
        <v/>
      </c>
      <c r="CC2325" s="10"/>
      <c r="CD2325" s="9" t="str">
        <f t="shared" si="2"/>
        <v/>
      </c>
      <c r="CE2325" s="9" t="s">
        <v>168</v>
      </c>
      <c r="CF2325" s="9" t="s">
        <v>220</v>
      </c>
      <c r="CG2325" s="9">
        <f>IF(CF2325="","",VLOOKUP(CF2325,Metadata!$D$2:$H$20,2,FALSE))</f>
        <v>27500</v>
      </c>
      <c r="CH2325" s="9">
        <f>IF(CF2325="","",VLOOKUP(CF2325,Metadata!$D$2:$H$20,4,FALSE))</f>
        <v>25000</v>
      </c>
      <c r="CI2325" s="9">
        <f>IF(CF2325="","",VLOOKUP(CF2325,Metadata!$D$2:$H$20,5,FALSE))</f>
        <v>30000</v>
      </c>
      <c r="CJ2325" s="9">
        <f t="shared" si="3"/>
        <v>27500</v>
      </c>
      <c r="CK2325" s="9" t="s">
        <v>221</v>
      </c>
      <c r="CL2325" s="10">
        <v>4</v>
      </c>
      <c r="CM2325" s="10">
        <v>3</v>
      </c>
      <c r="CN2325" s="10">
        <v>6</v>
      </c>
      <c r="CO2325" s="10">
        <v>6</v>
      </c>
      <c r="CP2325" s="10">
        <v>6</v>
      </c>
      <c r="CQ2325" s="10">
        <v>6</v>
      </c>
      <c r="CR2325" s="10">
        <v>6</v>
      </c>
      <c r="CS2325" s="10">
        <v>6</v>
      </c>
      <c r="CT2325" s="10">
        <v>6</v>
      </c>
      <c r="CU2325" s="10">
        <v>5</v>
      </c>
      <c r="CV2325" s="10">
        <v>5</v>
      </c>
      <c r="CW2325" s="10">
        <v>5</v>
      </c>
      <c r="CX2325" s="10">
        <v>6</v>
      </c>
      <c r="CY2325" s="10">
        <v>5</v>
      </c>
      <c r="CZ2325" s="10">
        <v>6</v>
      </c>
      <c r="DA2325" s="10">
        <v>5</v>
      </c>
      <c r="DB2325" s="10">
        <v>5</v>
      </c>
      <c r="DC2325" s="10">
        <v>6</v>
      </c>
      <c r="DD2325" s="10">
        <v>6</v>
      </c>
      <c r="DE2325" s="10">
        <v>6</v>
      </c>
      <c r="DF2325" s="10">
        <v>6</v>
      </c>
      <c r="DG2325" s="10">
        <v>6</v>
      </c>
      <c r="DH2325" s="10">
        <v>5</v>
      </c>
      <c r="DI2325" s="10">
        <v>5</v>
      </c>
      <c r="DJ2325" s="10">
        <v>4</v>
      </c>
      <c r="DK2325" s="10">
        <v>5</v>
      </c>
      <c r="DL2325" s="10">
        <v>4</v>
      </c>
      <c r="DM2325" s="9" t="s">
        <v>154</v>
      </c>
      <c r="DN2325" s="10">
        <v>1975</v>
      </c>
      <c r="DO2325" s="9">
        <f t="shared" si="8"/>
        <v>46</v>
      </c>
      <c r="DP2325" s="9" t="s">
        <v>222</v>
      </c>
      <c r="DQ2325" s="9" t="s">
        <v>156</v>
      </c>
      <c r="DR2325" s="9" t="s">
        <v>137</v>
      </c>
      <c r="DS2325" s="9" t="s">
        <v>778</v>
      </c>
      <c r="DT2325" s="9" t="s">
        <v>657</v>
      </c>
      <c r="DU2325" s="9" t="s">
        <v>158</v>
      </c>
      <c r="DV2325" s="9" t="str">
        <f>VLOOKUP(DU2325,Metadata!$B$2:$C$7,2,FALSE)</f>
        <v>6+ years</v>
      </c>
    </row>
    <row r="2326" spans="1:126">
      <c r="A2326" s="13">
        <v>2325</v>
      </c>
      <c r="B2326" s="9" t="s">
        <v>135</v>
      </c>
      <c r="C2326" s="9" t="str">
        <f>VLOOKUP(B2326,Metadata!$M$2:$N$6,2,FALSE)</f>
        <v>Permanent Employee</v>
      </c>
      <c r="D2326" s="9" t="s">
        <v>159</v>
      </c>
      <c r="E2326" s="9" t="s">
        <v>137</v>
      </c>
      <c r="F2326" s="9" t="s">
        <v>138</v>
      </c>
      <c r="G2326" s="9" t="s">
        <v>160</v>
      </c>
      <c r="H2326" s="9" t="str">
        <f>IF(G2326="","",VLOOKUP(G2326,Metadata!$J$2:$K$22,2,FALSE))</f>
        <v>Centre</v>
      </c>
      <c r="I2326" s="9" t="s">
        <v>292</v>
      </c>
      <c r="J2326" s="9" t="str">
        <f>IF(I2326="","",VLOOKUP(I2326,Metadata!$P$2:$Q$43,2,FALSE))</f>
        <v>North America</v>
      </c>
      <c r="K2326" s="9" t="str">
        <f t="shared" si="0"/>
        <v>International</v>
      </c>
      <c r="L2326" s="9" t="s">
        <v>137</v>
      </c>
      <c r="M2326" s="9" t="str">
        <f>IF(L2326="","",VLOOKUP(L2326,Metadata!$J$2:$K$22,2,FALSE))</f>
        <v/>
      </c>
      <c r="N2326" s="9" t="s">
        <v>141</v>
      </c>
      <c r="O2326" s="9" t="s">
        <v>137</v>
      </c>
      <c r="P2326" s="9" t="s">
        <v>142</v>
      </c>
      <c r="Q2326" s="10" t="str">
        <f t="shared" si="1"/>
        <v>Full Office Job</v>
      </c>
      <c r="R2326" s="10">
        <v>6</v>
      </c>
      <c r="S2326" s="9" t="s">
        <v>266</v>
      </c>
      <c r="T2326" s="9" t="s">
        <v>137</v>
      </c>
      <c r="U2326" s="9" t="str">
        <f>IF(S2326&lt;&gt;"",S2326,IF(T2326&lt;&gt;"",VLOOKUP(T2326,Metadata!$S$2:$T$228,2,FALSE),""))</f>
        <v>Data Scientist/Data Engineer</v>
      </c>
      <c r="V2326" s="9" t="s">
        <v>261</v>
      </c>
      <c r="W2326" s="9" t="s">
        <v>137</v>
      </c>
      <c r="X2326" s="9" t="s">
        <v>242</v>
      </c>
      <c r="Y2326" s="9" t="s">
        <v>137</v>
      </c>
      <c r="Z2326" s="9" t="s">
        <v>146</v>
      </c>
      <c r="AA2326" s="9" t="s">
        <v>137</v>
      </c>
      <c r="AB2326" s="9" t="s">
        <v>137</v>
      </c>
      <c r="AC2326" s="9"/>
      <c r="AD2326" s="9" t="s">
        <v>148</v>
      </c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 t="s">
        <v>150</v>
      </c>
      <c r="BZ2326" s="9" t="s">
        <v>137</v>
      </c>
      <c r="CA2326" s="10"/>
      <c r="CB2326" s="10" t="str">
        <f t="shared" si="5"/>
        <v/>
      </c>
      <c r="CC2326" s="10"/>
      <c r="CD2326" s="9" t="str">
        <f t="shared" si="2"/>
        <v/>
      </c>
      <c r="CE2326" s="9" t="s">
        <v>168</v>
      </c>
      <c r="CF2326" s="9" t="s">
        <v>188</v>
      </c>
      <c r="CG2326" s="9">
        <f>IF(CF2326="","",VLOOKUP(CF2326,Metadata!$D$2:$H$20,2,FALSE))</f>
        <v>17500</v>
      </c>
      <c r="CH2326" s="9">
        <f>IF(CF2326="","",VLOOKUP(CF2326,Metadata!$D$2:$H$20,4,FALSE))</f>
        <v>15000</v>
      </c>
      <c r="CI2326" s="9">
        <f>IF(CF2326="","",VLOOKUP(CF2326,Metadata!$D$2:$H$20,5,FALSE))</f>
        <v>20000</v>
      </c>
      <c r="CJ2326" s="9">
        <f t="shared" si="3"/>
        <v>17500</v>
      </c>
      <c r="CK2326" s="9" t="s">
        <v>221</v>
      </c>
      <c r="CL2326" s="10">
        <v>3</v>
      </c>
      <c r="CM2326" s="10">
        <v>4</v>
      </c>
      <c r="CN2326" s="10">
        <v>5</v>
      </c>
      <c r="CO2326" s="10">
        <v>5</v>
      </c>
      <c r="CP2326" s="10">
        <v>6</v>
      </c>
      <c r="CQ2326" s="10">
        <v>7</v>
      </c>
      <c r="CR2326" s="10">
        <v>6</v>
      </c>
      <c r="CS2326" s="10">
        <v>7</v>
      </c>
      <c r="CT2326" s="10">
        <v>7</v>
      </c>
      <c r="CU2326" s="10">
        <v>6</v>
      </c>
      <c r="CV2326" s="10">
        <v>6</v>
      </c>
      <c r="CW2326" s="10">
        <v>5</v>
      </c>
      <c r="CX2326" s="10">
        <v>5</v>
      </c>
      <c r="CY2326" s="10">
        <v>5</v>
      </c>
      <c r="CZ2326" s="10">
        <v>6</v>
      </c>
      <c r="DA2326" s="10">
        <v>3</v>
      </c>
      <c r="DB2326" s="10">
        <v>4</v>
      </c>
      <c r="DC2326" s="10">
        <v>5</v>
      </c>
      <c r="DD2326" s="10">
        <v>3</v>
      </c>
      <c r="DE2326" s="10">
        <v>5</v>
      </c>
      <c r="DF2326" s="10">
        <v>4</v>
      </c>
      <c r="DG2326" s="10">
        <v>6</v>
      </c>
      <c r="DH2326" s="10">
        <v>5</v>
      </c>
      <c r="DI2326" s="10">
        <v>6</v>
      </c>
      <c r="DJ2326" s="10">
        <v>5</v>
      </c>
      <c r="DK2326" s="10">
        <v>5</v>
      </c>
      <c r="DL2326" s="10">
        <v>5</v>
      </c>
      <c r="DM2326" s="9" t="s">
        <v>154</v>
      </c>
      <c r="DN2326" s="10">
        <v>1997</v>
      </c>
      <c r="DO2326" s="9">
        <f t="shared" si="8"/>
        <v>24</v>
      </c>
      <c r="DP2326" s="9" t="s">
        <v>222</v>
      </c>
      <c r="DQ2326" s="9" t="s">
        <v>210</v>
      </c>
      <c r="DR2326" s="9" t="s">
        <v>157</v>
      </c>
      <c r="DS2326" s="9" t="s">
        <v>137</v>
      </c>
      <c r="DT2326" s="9" t="s">
        <v>657</v>
      </c>
      <c r="DU2326" s="9" t="s">
        <v>168</v>
      </c>
      <c r="DV2326" s="9" t="str">
        <f>VLOOKUP(DU2326,Metadata!$B$2:$C$7,2,FALSE)</f>
        <v>0 - 3 years</v>
      </c>
    </row>
    <row r="2327" spans="1:126">
      <c r="A2327" s="13">
        <v>2326</v>
      </c>
      <c r="B2327" s="9" t="s">
        <v>135</v>
      </c>
      <c r="C2327" s="9" t="str">
        <f>VLOOKUP(B2327,Metadata!$M$2:$N$6,2,FALSE)</f>
        <v>Permanent Employee</v>
      </c>
      <c r="D2327" s="9" t="s">
        <v>159</v>
      </c>
      <c r="E2327" s="9" t="s">
        <v>137</v>
      </c>
      <c r="F2327" s="9" t="s">
        <v>138</v>
      </c>
      <c r="G2327" s="9" t="s">
        <v>172</v>
      </c>
      <c r="H2327" s="9" t="str">
        <f>IF(G2327="","",VLOOKUP(G2327,Metadata!$J$2:$K$22,2,FALSE))</f>
        <v>Porto Metropolitan Area</v>
      </c>
      <c r="I2327" s="9" t="s">
        <v>138</v>
      </c>
      <c r="J2327" s="9" t="str">
        <f>IF(I2327="","",VLOOKUP(I2327,Metadata!$P$2:$Q$43,2,FALSE))</f>
        <v>Europe</v>
      </c>
      <c r="K2327" s="9" t="str">
        <f t="shared" si="0"/>
        <v>Portugal</v>
      </c>
      <c r="L2327" s="9" t="s">
        <v>172</v>
      </c>
      <c r="M2327" s="9" t="str">
        <f>IF(L2327="","",VLOOKUP(L2327,Metadata!$J$2:$K$22,2,FALSE))</f>
        <v>Porto Metropolitan Area</v>
      </c>
      <c r="N2327" s="9" t="s">
        <v>214</v>
      </c>
      <c r="O2327" s="9" t="s">
        <v>215</v>
      </c>
      <c r="P2327" s="9" t="s">
        <v>191</v>
      </c>
      <c r="Q2327" s="10" t="str">
        <f t="shared" si="1"/>
        <v>Remote Job (full or flexible)</v>
      </c>
      <c r="R2327" s="10">
        <v>6</v>
      </c>
      <c r="S2327" s="9" t="s">
        <v>161</v>
      </c>
      <c r="T2327" s="9" t="s">
        <v>137</v>
      </c>
      <c r="U2327" s="9" t="str">
        <f>IF(S2327&lt;&gt;"",S2327,IF(T2327&lt;&gt;"",VLOOKUP(T2327,Metadata!$S$2:$T$228,2,FALSE),""))</f>
        <v>Full-Stack Developer</v>
      </c>
      <c r="V2327" s="9" t="s">
        <v>261</v>
      </c>
      <c r="W2327" s="9" t="s">
        <v>137</v>
      </c>
      <c r="X2327" s="9" t="s">
        <v>145</v>
      </c>
      <c r="Y2327" s="9" t="s">
        <v>137</v>
      </c>
      <c r="Z2327" s="9" t="s">
        <v>224</v>
      </c>
      <c r="AA2327" s="9" t="s">
        <v>165</v>
      </c>
      <c r="AB2327" s="9" t="s">
        <v>253</v>
      </c>
      <c r="AC2327" s="9"/>
      <c r="AD2327" s="9" t="s">
        <v>148</v>
      </c>
      <c r="AE2327" s="9"/>
      <c r="AF2327" s="9" t="s">
        <v>243</v>
      </c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 t="s">
        <v>178</v>
      </c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 t="s">
        <v>186</v>
      </c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10"/>
      <c r="CB2327" s="10" t="str">
        <f t="shared" si="5"/>
        <v/>
      </c>
      <c r="CC2327" s="10"/>
      <c r="CD2327" s="9" t="str">
        <f t="shared" si="2"/>
        <v/>
      </c>
      <c r="CE2327" s="9" t="s">
        <v>168</v>
      </c>
      <c r="CF2327" s="9" t="s">
        <v>254</v>
      </c>
      <c r="CG2327" s="9">
        <f>IF(CF2327="","",VLOOKUP(CF2327,Metadata!$D$2:$H$20,2,FALSE))</f>
        <v>37500</v>
      </c>
      <c r="CH2327" s="9">
        <f>IF(CF2327="","",VLOOKUP(CF2327,Metadata!$D$2:$H$20,4,FALSE))</f>
        <v>35000</v>
      </c>
      <c r="CI2327" s="9">
        <f>IF(CF2327="","",VLOOKUP(CF2327,Metadata!$D$2:$H$20,5,FALSE))</f>
        <v>40000</v>
      </c>
      <c r="CJ2327" s="9">
        <f t="shared" si="3"/>
        <v>37500</v>
      </c>
      <c r="CK2327" s="9" t="s">
        <v>221</v>
      </c>
      <c r="CL2327" s="10">
        <v>4</v>
      </c>
      <c r="CM2327" s="10">
        <v>3</v>
      </c>
      <c r="CN2327" s="10">
        <v>6</v>
      </c>
      <c r="CO2327" s="10">
        <v>6</v>
      </c>
      <c r="CP2327" s="10">
        <v>4</v>
      </c>
      <c r="CQ2327" s="10">
        <v>6</v>
      </c>
      <c r="CR2327" s="10">
        <v>5</v>
      </c>
      <c r="CS2327" s="10">
        <v>6</v>
      </c>
      <c r="CT2327" s="10">
        <v>5</v>
      </c>
      <c r="CU2327" s="10">
        <v>5</v>
      </c>
      <c r="CV2327" s="10">
        <v>5</v>
      </c>
      <c r="CW2327" s="10">
        <v>4</v>
      </c>
      <c r="CX2327" s="10">
        <v>6</v>
      </c>
      <c r="CY2327" s="10">
        <v>5</v>
      </c>
      <c r="CZ2327" s="10">
        <v>6</v>
      </c>
      <c r="DA2327" s="10">
        <v>5</v>
      </c>
      <c r="DB2327" s="10">
        <v>4</v>
      </c>
      <c r="DC2327" s="10">
        <v>6</v>
      </c>
      <c r="DD2327" s="10">
        <v>4</v>
      </c>
      <c r="DE2327" s="10">
        <v>5</v>
      </c>
      <c r="DF2327" s="10">
        <v>4</v>
      </c>
      <c r="DG2327" s="10">
        <v>5</v>
      </c>
      <c r="DH2327" s="10">
        <v>5</v>
      </c>
      <c r="DI2327" s="10">
        <v>1</v>
      </c>
      <c r="DJ2327" s="10">
        <v>1</v>
      </c>
      <c r="DK2327" s="10">
        <v>1</v>
      </c>
      <c r="DL2327" s="10">
        <v>1</v>
      </c>
      <c r="DM2327" s="9" t="s">
        <v>154</v>
      </c>
      <c r="DN2327" s="10">
        <v>1991</v>
      </c>
      <c r="DO2327" s="9">
        <f t="shared" si="8"/>
        <v>30</v>
      </c>
      <c r="DP2327" s="9" t="s">
        <v>155</v>
      </c>
      <c r="DQ2327" s="9" t="s">
        <v>156</v>
      </c>
      <c r="DR2327" s="9" t="s">
        <v>157</v>
      </c>
      <c r="DS2327" s="9" t="s">
        <v>137</v>
      </c>
      <c r="DT2327" s="9" t="s">
        <v>657</v>
      </c>
      <c r="DU2327" s="9" t="s">
        <v>223</v>
      </c>
      <c r="DV2327" s="9" t="str">
        <f>VLOOKUP(DU2327,Metadata!$B$2:$C$7,2,FALSE)</f>
        <v>3 - 6 years</v>
      </c>
    </row>
    <row r="2328" spans="1:126">
      <c r="A2328" s="13">
        <v>2327</v>
      </c>
      <c r="B2328" s="9" t="s">
        <v>135</v>
      </c>
      <c r="C2328" s="9" t="str">
        <f>VLOOKUP(B2328,Metadata!$M$2:$N$6,2,FALSE)</f>
        <v>Permanent Employee</v>
      </c>
      <c r="D2328" s="9" t="s">
        <v>159</v>
      </c>
      <c r="E2328" s="9" t="s">
        <v>137</v>
      </c>
      <c r="F2328" s="9" t="s">
        <v>138</v>
      </c>
      <c r="G2328" s="9" t="s">
        <v>160</v>
      </c>
      <c r="H2328" s="9" t="str">
        <f>IF(G2328="","",VLOOKUP(G2328,Metadata!$J$2:$K$22,2,FALSE))</f>
        <v>Centre</v>
      </c>
      <c r="I2328" s="9" t="s">
        <v>138</v>
      </c>
      <c r="J2328" s="9" t="str">
        <f>IF(I2328="","",VLOOKUP(I2328,Metadata!$P$2:$Q$43,2,FALSE))</f>
        <v>Europe</v>
      </c>
      <c r="K2328" s="9" t="str">
        <f t="shared" si="0"/>
        <v>Portugal</v>
      </c>
      <c r="L2328" s="9" t="s">
        <v>160</v>
      </c>
      <c r="M2328" s="9" t="str">
        <f>IF(L2328="","",VLOOKUP(L2328,Metadata!$J$2:$K$22,2,FALSE))</f>
        <v>Centre</v>
      </c>
      <c r="N2328" s="9" t="s">
        <v>214</v>
      </c>
      <c r="O2328" s="9" t="s">
        <v>136</v>
      </c>
      <c r="P2328" s="9" t="s">
        <v>142</v>
      </c>
      <c r="Q2328" s="10" t="str">
        <f t="shared" si="1"/>
        <v>Full Office Job</v>
      </c>
      <c r="R2328" s="10">
        <v>6</v>
      </c>
      <c r="S2328" s="9" t="s">
        <v>192</v>
      </c>
      <c r="T2328" s="9" t="s">
        <v>137</v>
      </c>
      <c r="U2328" s="9" t="str">
        <f>IF(S2328&lt;&gt;"",S2328,IF(T2328&lt;&gt;"",VLOOKUP(T2328,Metadata!$S$2:$T$228,2,FALSE),""))</f>
        <v>Back-End Developer</v>
      </c>
      <c r="V2328" s="9" t="s">
        <v>256</v>
      </c>
      <c r="W2328" s="9" t="s">
        <v>137</v>
      </c>
      <c r="X2328" s="9" t="s">
        <v>145</v>
      </c>
      <c r="Y2328" s="9" t="s">
        <v>137</v>
      </c>
      <c r="Z2328" s="9" t="s">
        <v>184</v>
      </c>
      <c r="AA2328" s="9" t="s">
        <v>137</v>
      </c>
      <c r="AB2328" s="9" t="s">
        <v>137</v>
      </c>
      <c r="AC2328" s="9"/>
      <c r="AD2328" s="9" t="s">
        <v>148</v>
      </c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 t="s">
        <v>219</v>
      </c>
      <c r="BR2328" s="9"/>
      <c r="BS2328" s="9"/>
      <c r="BT2328" s="9"/>
      <c r="BU2328" s="9"/>
      <c r="BV2328" s="9"/>
      <c r="BW2328" s="9"/>
      <c r="BX2328" s="9"/>
      <c r="BY2328" s="9"/>
      <c r="BZ2328" s="9"/>
      <c r="CA2328" s="10"/>
      <c r="CB2328" s="10" t="str">
        <f t="shared" si="5"/>
        <v/>
      </c>
      <c r="CC2328" s="10"/>
      <c r="CD2328" s="9" t="str">
        <f t="shared" si="2"/>
        <v/>
      </c>
      <c r="CE2328" s="9" t="s">
        <v>168</v>
      </c>
      <c r="CF2328" s="9" t="s">
        <v>220</v>
      </c>
      <c r="CG2328" s="9">
        <f>IF(CF2328="","",VLOOKUP(CF2328,Metadata!$D$2:$H$20,2,FALSE))</f>
        <v>27500</v>
      </c>
      <c r="CH2328" s="9">
        <f>IF(CF2328="","",VLOOKUP(CF2328,Metadata!$D$2:$H$20,4,FALSE))</f>
        <v>25000</v>
      </c>
      <c r="CI2328" s="9">
        <f>IF(CF2328="","",VLOOKUP(CF2328,Metadata!$D$2:$H$20,5,FALSE))</f>
        <v>30000</v>
      </c>
      <c r="CJ2328" s="9">
        <f t="shared" si="3"/>
        <v>27500</v>
      </c>
      <c r="CK2328" s="9" t="s">
        <v>153</v>
      </c>
      <c r="CL2328" s="10">
        <v>6</v>
      </c>
      <c r="CM2328" s="10">
        <v>1</v>
      </c>
      <c r="CN2328" s="10">
        <v>7</v>
      </c>
      <c r="CO2328" s="10">
        <v>6</v>
      </c>
      <c r="CP2328" s="10">
        <v>6</v>
      </c>
      <c r="CQ2328" s="10">
        <v>6</v>
      </c>
      <c r="CR2328" s="10">
        <v>6</v>
      </c>
      <c r="CS2328" s="10">
        <v>5</v>
      </c>
      <c r="CT2328" s="10">
        <v>4</v>
      </c>
      <c r="CU2328" s="10">
        <v>6</v>
      </c>
      <c r="CV2328" s="10">
        <v>4</v>
      </c>
      <c r="CW2328" s="10">
        <v>3</v>
      </c>
      <c r="CX2328" s="10">
        <v>6</v>
      </c>
      <c r="CY2328" s="10">
        <v>3</v>
      </c>
      <c r="CZ2328" s="10">
        <v>4</v>
      </c>
      <c r="DA2328" s="10">
        <v>5</v>
      </c>
      <c r="DB2328" s="10">
        <v>4</v>
      </c>
      <c r="DC2328" s="10">
        <v>5</v>
      </c>
      <c r="DD2328" s="10">
        <v>2</v>
      </c>
      <c r="DE2328" s="10">
        <v>7</v>
      </c>
      <c r="DF2328" s="10">
        <v>6</v>
      </c>
      <c r="DG2328" s="10">
        <v>7</v>
      </c>
      <c r="DH2328" s="10">
        <v>7</v>
      </c>
      <c r="DI2328" s="10">
        <v>7</v>
      </c>
      <c r="DJ2328" s="10">
        <v>4</v>
      </c>
      <c r="DK2328" s="10">
        <v>5</v>
      </c>
      <c r="DL2328" s="10">
        <v>1</v>
      </c>
      <c r="DM2328" s="9" t="s">
        <v>154</v>
      </c>
      <c r="DN2328" s="10">
        <v>1991</v>
      </c>
      <c r="DO2328" s="9">
        <f t="shared" si="8"/>
        <v>30</v>
      </c>
      <c r="DP2328" s="9" t="s">
        <v>222</v>
      </c>
      <c r="DQ2328" s="9" t="s">
        <v>202</v>
      </c>
      <c r="DR2328" s="9" t="s">
        <v>157</v>
      </c>
      <c r="DS2328" s="9" t="s">
        <v>137</v>
      </c>
      <c r="DT2328" s="9" t="s">
        <v>657</v>
      </c>
      <c r="DU2328" s="9" t="s">
        <v>168</v>
      </c>
      <c r="DV2328" s="9" t="str">
        <f>VLOOKUP(DU2328,Metadata!$B$2:$C$7,2,FALSE)</f>
        <v>0 - 3 years</v>
      </c>
    </row>
    <row r="2329" spans="1:126">
      <c r="A2329" s="13">
        <v>2328</v>
      </c>
      <c r="B2329" s="9" t="s">
        <v>171</v>
      </c>
      <c r="C2329" s="9" t="str">
        <f>VLOOKUP(B2329,Metadata!$M$2:$N$6,2,FALSE)</f>
        <v>Contractor</v>
      </c>
      <c r="D2329" s="9" t="s">
        <v>137</v>
      </c>
      <c r="E2329" s="9" t="s">
        <v>136</v>
      </c>
      <c r="F2329" s="9" t="s">
        <v>138</v>
      </c>
      <c r="G2329" s="9" t="s">
        <v>190</v>
      </c>
      <c r="H2329" s="9" t="str">
        <f>IF(G2329="","",VLOOKUP(G2329,Metadata!$J$2:$K$22,2,FALSE))</f>
        <v>North</v>
      </c>
      <c r="I2329" s="9" t="s">
        <v>292</v>
      </c>
      <c r="J2329" s="9" t="str">
        <f>IF(I2329="","",VLOOKUP(I2329,Metadata!$P$2:$Q$43,2,FALSE))</f>
        <v>North America</v>
      </c>
      <c r="K2329" s="9" t="str">
        <f t="shared" si="0"/>
        <v>International</v>
      </c>
      <c r="L2329" s="9" t="s">
        <v>137</v>
      </c>
      <c r="M2329" s="9" t="str">
        <f>IF(L2329="","",VLOOKUP(L2329,Metadata!$J$2:$K$22,2,FALSE))</f>
        <v/>
      </c>
      <c r="N2329" s="9" t="s">
        <v>141</v>
      </c>
      <c r="O2329" s="9" t="s">
        <v>137</v>
      </c>
      <c r="P2329" s="9" t="s">
        <v>191</v>
      </c>
      <c r="Q2329" s="10" t="str">
        <f t="shared" si="1"/>
        <v>Remote Job (full or flexible)</v>
      </c>
      <c r="R2329" s="10">
        <v>7</v>
      </c>
      <c r="S2329" s="9" t="s">
        <v>216</v>
      </c>
      <c r="T2329" s="9" t="s">
        <v>137</v>
      </c>
      <c r="U2329" s="9" t="str">
        <f>IF(S2329&lt;&gt;"",S2329,IF(T2329&lt;&gt;"",VLOOKUP(T2329,Metadata!$S$2:$T$228,2,FALSE),""))</f>
        <v>Front-End Developer</v>
      </c>
      <c r="V2329" s="9" t="s">
        <v>261</v>
      </c>
      <c r="W2329" s="9" t="s">
        <v>137</v>
      </c>
      <c r="X2329" s="9" t="s">
        <v>163</v>
      </c>
      <c r="Y2329" s="9" t="s">
        <v>137</v>
      </c>
      <c r="Z2329" s="9" t="s">
        <v>184</v>
      </c>
      <c r="AA2329" s="9" t="s">
        <v>165</v>
      </c>
      <c r="AB2329" s="9" t="s">
        <v>137</v>
      </c>
      <c r="AC2329" s="9"/>
      <c r="AD2329" s="9"/>
      <c r="AE2329" s="9"/>
      <c r="AF2329" s="9"/>
      <c r="AG2329" s="9" t="s">
        <v>166</v>
      </c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 t="s">
        <v>179</v>
      </c>
      <c r="BQ2329" s="9"/>
      <c r="BR2329" s="9" t="s">
        <v>247</v>
      </c>
      <c r="BS2329" s="9"/>
      <c r="BT2329" s="9"/>
      <c r="BU2329" s="9"/>
      <c r="BV2329" s="9"/>
      <c r="BW2329" s="9"/>
      <c r="BX2329" s="9"/>
      <c r="BY2329" s="9"/>
      <c r="BZ2329" s="9"/>
      <c r="CA2329" s="10">
        <v>12</v>
      </c>
      <c r="CB2329" s="10" t="str">
        <f t="shared" si="5"/>
        <v>7 to 12 months</v>
      </c>
      <c r="CC2329" s="10">
        <v>40</v>
      </c>
      <c r="CD2329" s="9">
        <f t="shared" si="2"/>
        <v>64000</v>
      </c>
      <c r="CE2329" s="9" t="s">
        <v>137</v>
      </c>
      <c r="CF2329" s="9" t="s">
        <v>137</v>
      </c>
      <c r="CG2329" s="9" t="str">
        <f>IF(CF2329="","",VLOOKUP(CF2329,Metadata!$D$2:$H$20,2,FALSE))</f>
        <v/>
      </c>
      <c r="CH2329" s="9" t="str">
        <f>IF(CF2329="","",VLOOKUP(CF2329,Metadata!$D$2:$H$20,4,FALSE))</f>
        <v/>
      </c>
      <c r="CI2329" s="9" t="str">
        <f>IF(CF2329="","",VLOOKUP(CF2329,Metadata!$D$2:$H$20,5,FALSE))</f>
        <v/>
      </c>
      <c r="CJ2329" s="9">
        <f t="shared" si="3"/>
        <v>64000</v>
      </c>
      <c r="CK2329" s="9" t="s">
        <v>153</v>
      </c>
      <c r="CL2329" s="10">
        <v>5</v>
      </c>
      <c r="CM2329" s="10">
        <v>1</v>
      </c>
      <c r="CN2329" s="10">
        <v>7</v>
      </c>
      <c r="CO2329" s="10">
        <v>6</v>
      </c>
      <c r="CP2329" s="10">
        <v>4</v>
      </c>
      <c r="CQ2329" s="10">
        <v>5</v>
      </c>
      <c r="CR2329" s="10">
        <v>7</v>
      </c>
      <c r="CS2329" s="10">
        <v>7</v>
      </c>
      <c r="CT2329" s="10">
        <v>3</v>
      </c>
      <c r="CU2329" s="10">
        <v>6</v>
      </c>
      <c r="CV2329" s="10">
        <v>2</v>
      </c>
      <c r="CW2329" s="10">
        <v>2</v>
      </c>
      <c r="CX2329" s="10">
        <v>5</v>
      </c>
      <c r="CY2329" s="10">
        <v>5</v>
      </c>
      <c r="CZ2329" s="10">
        <v>3</v>
      </c>
      <c r="DA2329" s="10">
        <v>1</v>
      </c>
      <c r="DB2329" s="10">
        <v>1</v>
      </c>
      <c r="DC2329" s="10">
        <v>5</v>
      </c>
      <c r="DD2329" s="10">
        <v>1</v>
      </c>
      <c r="DE2329" s="10">
        <v>4</v>
      </c>
      <c r="DF2329" s="10">
        <v>6</v>
      </c>
      <c r="DG2329" s="10">
        <v>7</v>
      </c>
      <c r="DH2329" s="10">
        <v>5</v>
      </c>
      <c r="DI2329" s="10">
        <v>6</v>
      </c>
      <c r="DJ2329" s="10">
        <v>2</v>
      </c>
      <c r="DK2329" s="10">
        <v>5</v>
      </c>
      <c r="DL2329" s="10">
        <v>3</v>
      </c>
      <c r="DM2329" s="9" t="s">
        <v>154</v>
      </c>
      <c r="DN2329" s="10">
        <v>1984</v>
      </c>
      <c r="DO2329" s="9">
        <f t="shared" si="8"/>
        <v>37</v>
      </c>
      <c r="DP2329" s="9" t="s">
        <v>155</v>
      </c>
      <c r="DQ2329" s="9" t="s">
        <v>156</v>
      </c>
      <c r="DR2329" s="9" t="s">
        <v>157</v>
      </c>
      <c r="DS2329" s="9" t="s">
        <v>137</v>
      </c>
      <c r="DT2329" s="9" t="s">
        <v>657</v>
      </c>
      <c r="DU2329" s="9" t="s">
        <v>158</v>
      </c>
      <c r="DV2329" s="9" t="str">
        <f>VLOOKUP(DU2329,Metadata!$B$2:$C$7,2,FALSE)</f>
        <v>6+ years</v>
      </c>
    </row>
    <row r="2330" spans="1:126">
      <c r="A2330" s="13">
        <v>2329</v>
      </c>
      <c r="B2330" s="9" t="s">
        <v>171</v>
      </c>
      <c r="C2330" s="9" t="str">
        <f>VLOOKUP(B2330,Metadata!$M$2:$N$6,2,FALSE)</f>
        <v>Contractor</v>
      </c>
      <c r="D2330" s="9" t="s">
        <v>137</v>
      </c>
      <c r="E2330" s="9" t="s">
        <v>136</v>
      </c>
      <c r="F2330" s="9" t="s">
        <v>138</v>
      </c>
      <c r="G2330" s="9" t="s">
        <v>140</v>
      </c>
      <c r="H2330" s="9" t="str">
        <f>IF(G2330="","",VLOOKUP(G2330,Metadata!$J$2:$K$22,2,FALSE))</f>
        <v>Lisbon Metropolitan Area</v>
      </c>
      <c r="I2330" s="9" t="s">
        <v>138</v>
      </c>
      <c r="J2330" s="9" t="str">
        <f>IF(I2330="","",VLOOKUP(I2330,Metadata!$P$2:$Q$43,2,FALSE))</f>
        <v>Europe</v>
      </c>
      <c r="K2330" s="9" t="str">
        <f t="shared" si="0"/>
        <v>Portugal</v>
      </c>
      <c r="L2330" s="9" t="s">
        <v>140</v>
      </c>
      <c r="M2330" s="9" t="str">
        <f>IF(L2330="","",VLOOKUP(L2330,Metadata!$J$2:$K$22,2,FALSE))</f>
        <v>Lisbon Metropolitan Area</v>
      </c>
      <c r="N2330" s="9" t="s">
        <v>141</v>
      </c>
      <c r="O2330" s="9" t="s">
        <v>137</v>
      </c>
      <c r="P2330" s="9" t="s">
        <v>191</v>
      </c>
      <c r="Q2330" s="10" t="str">
        <f t="shared" si="1"/>
        <v>Remote Job (full or flexible)</v>
      </c>
      <c r="R2330" s="10">
        <v>7</v>
      </c>
      <c r="S2330" s="9" t="s">
        <v>216</v>
      </c>
      <c r="T2330" s="9" t="s">
        <v>137</v>
      </c>
      <c r="U2330" s="9" t="str">
        <f>IF(S2330&lt;&gt;"",S2330,IF(T2330&lt;&gt;"",VLOOKUP(T2330,Metadata!$S$2:$T$228,2,FALSE),""))</f>
        <v>Front-End Developer</v>
      </c>
      <c r="V2330" s="9" t="s">
        <v>174</v>
      </c>
      <c r="W2330" s="9" t="s">
        <v>137</v>
      </c>
      <c r="X2330" s="9" t="s">
        <v>137</v>
      </c>
      <c r="Y2330" s="9" t="s">
        <v>779</v>
      </c>
      <c r="Z2330" s="9" t="s">
        <v>164</v>
      </c>
      <c r="AA2330" s="9" t="s">
        <v>165</v>
      </c>
      <c r="AB2330" s="9" t="s">
        <v>137</v>
      </c>
      <c r="AC2330" s="9" t="s">
        <v>147</v>
      </c>
      <c r="AD2330" s="9"/>
      <c r="AE2330" s="9" t="s">
        <v>194</v>
      </c>
      <c r="AF2330" s="9"/>
      <c r="AG2330" s="9" t="s">
        <v>166</v>
      </c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 t="s">
        <v>178</v>
      </c>
      <c r="BB2330" s="9"/>
      <c r="BC2330" s="9"/>
      <c r="BD2330" s="9"/>
      <c r="BE2330" s="9"/>
      <c r="BF2330" s="9"/>
      <c r="BG2330" s="9"/>
      <c r="BH2330" s="9"/>
      <c r="BI2330" s="9"/>
      <c r="BJ2330" s="9" t="s">
        <v>167</v>
      </c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10">
        <v>2</v>
      </c>
      <c r="CB2330" s="10" t="str">
        <f t="shared" si="5"/>
        <v>Less than 3 months</v>
      </c>
      <c r="CC2330" s="10">
        <v>10</v>
      </c>
      <c r="CD2330" s="9">
        <f t="shared" si="2"/>
        <v>16000</v>
      </c>
      <c r="CE2330" s="9" t="s">
        <v>137</v>
      </c>
      <c r="CF2330" s="9" t="s">
        <v>137</v>
      </c>
      <c r="CG2330" s="9" t="str">
        <f>IF(CF2330="","",VLOOKUP(CF2330,Metadata!$D$2:$H$20,2,FALSE))</f>
        <v/>
      </c>
      <c r="CH2330" s="9" t="str">
        <f>IF(CF2330="","",VLOOKUP(CF2330,Metadata!$D$2:$H$20,4,FALSE))</f>
        <v/>
      </c>
      <c r="CI2330" s="9" t="str">
        <f>IF(CF2330="","",VLOOKUP(CF2330,Metadata!$D$2:$H$20,5,FALSE))</f>
        <v/>
      </c>
      <c r="CJ2330" s="9">
        <f t="shared" si="3"/>
        <v>16000</v>
      </c>
      <c r="CK2330" s="9" t="s">
        <v>180</v>
      </c>
      <c r="CL2330" s="10">
        <v>3</v>
      </c>
      <c r="CM2330" s="10">
        <v>5</v>
      </c>
      <c r="CN2330" s="10">
        <v>5</v>
      </c>
      <c r="CO2330" s="10">
        <v>7</v>
      </c>
      <c r="CP2330" s="10">
        <v>7</v>
      </c>
      <c r="CQ2330" s="10">
        <v>7</v>
      </c>
      <c r="CR2330" s="10">
        <v>7</v>
      </c>
      <c r="CS2330" s="10">
        <v>7</v>
      </c>
      <c r="CT2330" s="10">
        <v>6</v>
      </c>
      <c r="CU2330" s="10">
        <v>6</v>
      </c>
      <c r="CV2330" s="10">
        <v>6</v>
      </c>
      <c r="CW2330" s="10">
        <v>1</v>
      </c>
      <c r="CX2330" s="10">
        <v>5</v>
      </c>
      <c r="CY2330" s="10">
        <v>4</v>
      </c>
      <c r="CZ2330" s="10">
        <v>6</v>
      </c>
      <c r="DA2330" s="10">
        <v>5</v>
      </c>
      <c r="DB2330" s="10">
        <v>5</v>
      </c>
      <c r="DC2330" s="10">
        <v>7</v>
      </c>
      <c r="DD2330" s="10">
        <v>5</v>
      </c>
      <c r="DE2330" s="10">
        <v>5</v>
      </c>
      <c r="DF2330" s="10">
        <v>7</v>
      </c>
      <c r="DG2330" s="10">
        <v>5</v>
      </c>
      <c r="DH2330" s="10">
        <v>5</v>
      </c>
      <c r="DI2330" s="10">
        <v>4</v>
      </c>
      <c r="DJ2330" s="10">
        <v>4</v>
      </c>
      <c r="DK2330" s="10">
        <v>6</v>
      </c>
      <c r="DL2330" s="10">
        <v>6</v>
      </c>
      <c r="DM2330" s="9" t="s">
        <v>154</v>
      </c>
      <c r="DN2330" s="10">
        <v>1978</v>
      </c>
      <c r="DO2330" s="9">
        <f t="shared" si="8"/>
        <v>43</v>
      </c>
      <c r="DP2330" s="9" t="s">
        <v>155</v>
      </c>
      <c r="DQ2330" s="9" t="s">
        <v>156</v>
      </c>
      <c r="DR2330" s="9" t="s">
        <v>157</v>
      </c>
      <c r="DS2330" s="9" t="s">
        <v>137</v>
      </c>
      <c r="DT2330" s="9" t="s">
        <v>657</v>
      </c>
      <c r="DU2330" s="9" t="s">
        <v>158</v>
      </c>
      <c r="DV2330" s="9" t="str">
        <f>VLOOKUP(DU2330,Metadata!$B$2:$C$7,2,FALSE)</f>
        <v>6+ years</v>
      </c>
    </row>
    <row r="2331" spans="1:126">
      <c r="A2331" s="13">
        <v>2330</v>
      </c>
      <c r="B2331" s="9" t="s">
        <v>135</v>
      </c>
      <c r="C2331" s="9" t="str">
        <f>VLOOKUP(B2331,Metadata!$M$2:$N$6,2,FALSE)</f>
        <v>Permanent Employee</v>
      </c>
      <c r="D2331" s="9" t="s">
        <v>159</v>
      </c>
      <c r="E2331" s="9" t="s">
        <v>137</v>
      </c>
      <c r="F2331" s="9" t="s">
        <v>138</v>
      </c>
      <c r="G2331" s="9" t="s">
        <v>291</v>
      </c>
      <c r="H2331" s="9" t="str">
        <f>IF(G2331="","",VLOOKUP(G2331,Metadata!$J$2:$K$22,2,FALSE))</f>
        <v>Centre</v>
      </c>
      <c r="I2331" s="9" t="s">
        <v>138</v>
      </c>
      <c r="J2331" s="9" t="str">
        <f>IF(I2331="","",VLOOKUP(I2331,Metadata!$P$2:$Q$43,2,FALSE))</f>
        <v>Europe</v>
      </c>
      <c r="K2331" s="9" t="str">
        <f t="shared" si="0"/>
        <v>Portugal</v>
      </c>
      <c r="L2331" s="9" t="s">
        <v>140</v>
      </c>
      <c r="M2331" s="9" t="str">
        <f>IF(L2331="","",VLOOKUP(L2331,Metadata!$J$2:$K$22,2,FALSE))</f>
        <v>Lisbon Metropolitan Area</v>
      </c>
      <c r="N2331" s="9" t="s">
        <v>141</v>
      </c>
      <c r="O2331" s="9" t="s">
        <v>137</v>
      </c>
      <c r="P2331" s="9" t="s">
        <v>142</v>
      </c>
      <c r="Q2331" s="10" t="str">
        <f t="shared" si="1"/>
        <v>Full Office Job</v>
      </c>
      <c r="R2331" s="10">
        <v>6</v>
      </c>
      <c r="S2331" s="9" t="s">
        <v>249</v>
      </c>
      <c r="T2331" s="9" t="s">
        <v>137</v>
      </c>
      <c r="U2331" s="9" t="str">
        <f>IF(S2331&lt;&gt;"",S2331,IF(T2331&lt;&gt;"",VLOOKUP(T2331,Metadata!$S$2:$T$228,2,FALSE),""))</f>
        <v>Business Applications (BI/CRM/ERP)</v>
      </c>
      <c r="V2331" s="9" t="s">
        <v>207</v>
      </c>
      <c r="W2331" s="9" t="s">
        <v>137</v>
      </c>
      <c r="X2331" s="9" t="s">
        <v>163</v>
      </c>
      <c r="Y2331" s="9" t="s">
        <v>137</v>
      </c>
      <c r="Z2331" s="9" t="s">
        <v>262</v>
      </c>
      <c r="AA2331" s="9" t="s">
        <v>165</v>
      </c>
      <c r="AB2331" s="9" t="s">
        <v>137</v>
      </c>
      <c r="AC2331" s="9"/>
      <c r="AD2331" s="9" t="s">
        <v>148</v>
      </c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 t="s">
        <v>178</v>
      </c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 t="s">
        <v>150</v>
      </c>
      <c r="BZ2331" s="9" t="s">
        <v>137</v>
      </c>
      <c r="CA2331" s="10"/>
      <c r="CB2331" s="10" t="str">
        <f t="shared" si="5"/>
        <v/>
      </c>
      <c r="CC2331" s="10"/>
      <c r="CD2331" s="9" t="str">
        <f t="shared" si="2"/>
        <v/>
      </c>
      <c r="CE2331" s="9" t="s">
        <v>232</v>
      </c>
      <c r="CF2331" s="9" t="s">
        <v>254</v>
      </c>
      <c r="CG2331" s="9">
        <f>IF(CF2331="","",VLOOKUP(CF2331,Metadata!$D$2:$H$20,2,FALSE))</f>
        <v>37500</v>
      </c>
      <c r="CH2331" s="9">
        <f>IF(CF2331="","",VLOOKUP(CF2331,Metadata!$D$2:$H$20,4,FALSE))</f>
        <v>35000</v>
      </c>
      <c r="CI2331" s="9">
        <f>IF(CF2331="","",VLOOKUP(CF2331,Metadata!$D$2:$H$20,5,FALSE))</f>
        <v>40000</v>
      </c>
      <c r="CJ2331" s="9">
        <f t="shared" si="3"/>
        <v>37500</v>
      </c>
      <c r="CK2331" s="9" t="s">
        <v>153</v>
      </c>
      <c r="CL2331" s="10">
        <v>6</v>
      </c>
      <c r="CM2331" s="10">
        <v>2</v>
      </c>
      <c r="CN2331" s="10">
        <v>7</v>
      </c>
      <c r="CO2331" s="10">
        <v>7</v>
      </c>
      <c r="CP2331" s="10">
        <v>5</v>
      </c>
      <c r="CQ2331" s="10">
        <v>5</v>
      </c>
      <c r="CR2331" s="10">
        <v>6</v>
      </c>
      <c r="CS2331" s="10">
        <v>6</v>
      </c>
      <c r="CT2331" s="10">
        <v>4</v>
      </c>
      <c r="CU2331" s="10">
        <v>4</v>
      </c>
      <c r="CV2331" s="10">
        <v>5</v>
      </c>
      <c r="CW2331" s="10">
        <v>7</v>
      </c>
      <c r="CX2331" s="10">
        <v>6</v>
      </c>
      <c r="CY2331" s="10">
        <v>4</v>
      </c>
      <c r="CZ2331" s="10">
        <v>4</v>
      </c>
      <c r="DA2331" s="10">
        <v>3</v>
      </c>
      <c r="DB2331" s="10">
        <v>5</v>
      </c>
      <c r="DC2331" s="10">
        <v>4</v>
      </c>
      <c r="DD2331" s="10">
        <v>4</v>
      </c>
      <c r="DE2331" s="10">
        <v>7</v>
      </c>
      <c r="DF2331" s="10">
        <v>7</v>
      </c>
      <c r="DG2331" s="10">
        <v>7</v>
      </c>
      <c r="DH2331" s="10">
        <v>7</v>
      </c>
      <c r="DI2331" s="10">
        <v>7</v>
      </c>
      <c r="DJ2331" s="10">
        <v>4</v>
      </c>
      <c r="DK2331" s="10">
        <v>5</v>
      </c>
      <c r="DL2331" s="10">
        <v>6</v>
      </c>
      <c r="DM2331" s="9" t="s">
        <v>154</v>
      </c>
      <c r="DN2331" s="10">
        <v>1987</v>
      </c>
      <c r="DO2331" s="9">
        <f t="shared" si="8"/>
        <v>34</v>
      </c>
      <c r="DP2331" s="9" t="s">
        <v>155</v>
      </c>
      <c r="DQ2331" s="9" t="s">
        <v>202</v>
      </c>
      <c r="DR2331" s="9" t="s">
        <v>157</v>
      </c>
      <c r="DS2331" s="9" t="s">
        <v>137</v>
      </c>
      <c r="DT2331" s="9" t="s">
        <v>657</v>
      </c>
      <c r="DU2331" s="9" t="s">
        <v>158</v>
      </c>
      <c r="DV2331" s="9" t="str">
        <f>VLOOKUP(DU2331,Metadata!$B$2:$C$7,2,FALSE)</f>
        <v>6+ years</v>
      </c>
    </row>
    <row r="2332" spans="1:126">
      <c r="A2332" s="13">
        <v>2331</v>
      </c>
      <c r="B2332" s="9" t="s">
        <v>135</v>
      </c>
      <c r="C2332" s="9" t="str">
        <f>VLOOKUP(B2332,Metadata!$M$2:$N$6,2,FALSE)</f>
        <v>Permanent Employee</v>
      </c>
      <c r="D2332" s="9" t="s">
        <v>159</v>
      </c>
      <c r="E2332" s="9" t="s">
        <v>137</v>
      </c>
      <c r="F2332" s="9" t="s">
        <v>138</v>
      </c>
      <c r="G2332" s="9" t="s">
        <v>140</v>
      </c>
      <c r="H2332" s="9" t="str">
        <f>IF(G2332="","",VLOOKUP(G2332,Metadata!$J$2:$K$22,2,FALSE))</f>
        <v>Lisbon Metropolitan Area</v>
      </c>
      <c r="I2332" s="9" t="s">
        <v>138</v>
      </c>
      <c r="J2332" s="9" t="str">
        <f>IF(I2332="","",VLOOKUP(I2332,Metadata!$P$2:$Q$43,2,FALSE))</f>
        <v>Europe</v>
      </c>
      <c r="K2332" s="9" t="str">
        <f t="shared" si="0"/>
        <v>Portugal</v>
      </c>
      <c r="L2332" s="9" t="s">
        <v>140</v>
      </c>
      <c r="M2332" s="9" t="str">
        <f>IF(L2332="","",VLOOKUP(L2332,Metadata!$J$2:$K$22,2,FALSE))</f>
        <v>Lisbon Metropolitan Area</v>
      </c>
      <c r="N2332" s="9" t="s">
        <v>214</v>
      </c>
      <c r="O2332" s="9" t="s">
        <v>136</v>
      </c>
      <c r="P2332" s="9" t="s">
        <v>142</v>
      </c>
      <c r="Q2332" s="10" t="str">
        <f t="shared" si="1"/>
        <v>Full Office Job</v>
      </c>
      <c r="R2332" s="10">
        <v>6</v>
      </c>
      <c r="S2332" s="9" t="s">
        <v>229</v>
      </c>
      <c r="T2332" s="9" t="s">
        <v>137</v>
      </c>
      <c r="U2332" s="9" t="str">
        <f>IF(S2332&lt;&gt;"",S2332,IF(T2332&lt;&gt;"",VLOOKUP(T2332,Metadata!$S$2:$T$228,2,FALSE),""))</f>
        <v>Project Manager</v>
      </c>
      <c r="V2332" s="9" t="s">
        <v>251</v>
      </c>
      <c r="W2332" s="9" t="s">
        <v>137</v>
      </c>
      <c r="X2332" s="9" t="s">
        <v>145</v>
      </c>
      <c r="Y2332" s="9" t="s">
        <v>137</v>
      </c>
      <c r="Z2332" s="9" t="s">
        <v>218</v>
      </c>
      <c r="AA2332" s="9" t="s">
        <v>137</v>
      </c>
      <c r="AB2332" s="9" t="s">
        <v>137</v>
      </c>
      <c r="AC2332" s="9"/>
      <c r="AD2332" s="9"/>
      <c r="AE2332" s="9"/>
      <c r="AF2332" s="9" t="s">
        <v>243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 t="s">
        <v>150</v>
      </c>
      <c r="BZ2332" s="9" t="s">
        <v>137</v>
      </c>
      <c r="CA2332" s="10"/>
      <c r="CB2332" s="10" t="str">
        <f t="shared" si="5"/>
        <v/>
      </c>
      <c r="CC2332" s="10"/>
      <c r="CD2332" s="9" t="str">
        <f t="shared" si="2"/>
        <v/>
      </c>
      <c r="CE2332" s="9" t="s">
        <v>232</v>
      </c>
      <c r="CF2332" s="9" t="s">
        <v>225</v>
      </c>
      <c r="CG2332" s="9">
        <f>IF(CF2332="","",VLOOKUP(CF2332,Metadata!$D$2:$H$20,2,FALSE))</f>
        <v>22500</v>
      </c>
      <c r="CH2332" s="9">
        <f>IF(CF2332="","",VLOOKUP(CF2332,Metadata!$D$2:$H$20,4,FALSE))</f>
        <v>20000</v>
      </c>
      <c r="CI2332" s="9">
        <f>IF(CF2332="","",VLOOKUP(CF2332,Metadata!$D$2:$H$20,5,FALSE))</f>
        <v>25000</v>
      </c>
      <c r="CJ2332" s="9">
        <f t="shared" si="3"/>
        <v>22500</v>
      </c>
      <c r="CK2332" s="9" t="s">
        <v>153</v>
      </c>
      <c r="CL2332" s="10">
        <v>5</v>
      </c>
      <c r="CM2332" s="10">
        <v>1</v>
      </c>
      <c r="CN2332" s="10">
        <v>7</v>
      </c>
      <c r="CO2332" s="10">
        <v>4</v>
      </c>
      <c r="CP2332" s="10">
        <v>6</v>
      </c>
      <c r="CQ2332" s="10">
        <v>7</v>
      </c>
      <c r="CR2332" s="10">
        <v>6</v>
      </c>
      <c r="CS2332" s="10">
        <v>7</v>
      </c>
      <c r="CT2332" s="10">
        <v>6</v>
      </c>
      <c r="CU2332" s="10">
        <v>7</v>
      </c>
      <c r="CV2332" s="10">
        <v>7</v>
      </c>
      <c r="CW2332" s="10">
        <v>6</v>
      </c>
      <c r="CX2332" s="10">
        <v>4</v>
      </c>
      <c r="CY2332" s="10">
        <v>7</v>
      </c>
      <c r="CZ2332" s="10">
        <v>7</v>
      </c>
      <c r="DA2332" s="10">
        <v>2</v>
      </c>
      <c r="DB2332" s="10">
        <v>2</v>
      </c>
      <c r="DC2332" s="10">
        <v>7</v>
      </c>
      <c r="DD2332" s="10">
        <v>1</v>
      </c>
      <c r="DE2332" s="10">
        <v>7</v>
      </c>
      <c r="DF2332" s="10">
        <v>7</v>
      </c>
      <c r="DG2332" s="10">
        <v>1</v>
      </c>
      <c r="DH2332" s="10">
        <v>4</v>
      </c>
      <c r="DI2332" s="10">
        <v>4</v>
      </c>
      <c r="DJ2332" s="10">
        <v>6</v>
      </c>
      <c r="DK2332" s="10">
        <v>7</v>
      </c>
      <c r="DL2332" s="10">
        <v>3</v>
      </c>
      <c r="DM2332" s="9" t="s">
        <v>154</v>
      </c>
      <c r="DN2332" s="10">
        <v>1995</v>
      </c>
      <c r="DO2332" s="9">
        <f t="shared" si="8"/>
        <v>26</v>
      </c>
      <c r="DP2332" s="9" t="s">
        <v>155</v>
      </c>
      <c r="DQ2332" s="9" t="s">
        <v>202</v>
      </c>
      <c r="DR2332" s="9" t="s">
        <v>157</v>
      </c>
      <c r="DS2332" s="9" t="s">
        <v>137</v>
      </c>
      <c r="DT2332" s="9" t="s">
        <v>657</v>
      </c>
      <c r="DU2332" s="9" t="s">
        <v>168</v>
      </c>
      <c r="DV2332" s="9" t="str">
        <f>VLOOKUP(DU2332,Metadata!$B$2:$C$7,2,FALSE)</f>
        <v>0 - 3 years</v>
      </c>
    </row>
    <row r="2333" spans="1:126">
      <c r="A2333" s="13">
        <v>2332</v>
      </c>
      <c r="B2333" s="9" t="s">
        <v>135</v>
      </c>
      <c r="C2333" s="9" t="str">
        <f>VLOOKUP(B2333,Metadata!$M$2:$N$6,2,FALSE)</f>
        <v>Permanent Employee</v>
      </c>
      <c r="D2333" s="9" t="s">
        <v>136</v>
      </c>
      <c r="E2333" s="9" t="s">
        <v>137</v>
      </c>
      <c r="F2333" s="9" t="s">
        <v>138</v>
      </c>
      <c r="G2333" s="9" t="s">
        <v>140</v>
      </c>
      <c r="H2333" s="9" t="str">
        <f>IF(G2333="","",VLOOKUP(G2333,Metadata!$J$2:$K$22,2,FALSE))</f>
        <v>Lisbon Metropolitan Area</v>
      </c>
      <c r="I2333" s="9" t="s">
        <v>138</v>
      </c>
      <c r="J2333" s="9" t="str">
        <f>IF(I2333="","",VLOOKUP(I2333,Metadata!$P$2:$Q$43,2,FALSE))</f>
        <v>Europe</v>
      </c>
      <c r="K2333" s="9" t="str">
        <f t="shared" si="0"/>
        <v>Portugal</v>
      </c>
      <c r="L2333" s="9" t="s">
        <v>140</v>
      </c>
      <c r="M2333" s="9" t="str">
        <f>IF(L2333="","",VLOOKUP(L2333,Metadata!$J$2:$K$22,2,FALSE))</f>
        <v>Lisbon Metropolitan Area</v>
      </c>
      <c r="N2333" s="9" t="s">
        <v>141</v>
      </c>
      <c r="O2333" s="9" t="s">
        <v>137</v>
      </c>
      <c r="P2333" s="9" t="s">
        <v>142</v>
      </c>
      <c r="Q2333" s="10" t="str">
        <f t="shared" si="1"/>
        <v>Full Office Job</v>
      </c>
      <c r="R2333" s="10">
        <v>6</v>
      </c>
      <c r="S2333" s="9" t="s">
        <v>332</v>
      </c>
      <c r="T2333" s="9" t="s">
        <v>137</v>
      </c>
      <c r="U2333" s="9" t="str">
        <f>IF(S2333&lt;&gt;"",S2333,IF(T2333&lt;&gt;"",VLOOKUP(T2333,Metadata!$S$2:$T$228,2,FALSE),""))</f>
        <v>UX/UI Designer</v>
      </c>
      <c r="V2333" s="9" t="s">
        <v>279</v>
      </c>
      <c r="W2333" s="9" t="s">
        <v>137</v>
      </c>
      <c r="X2333" s="9" t="s">
        <v>145</v>
      </c>
      <c r="Y2333" s="9" t="s">
        <v>137</v>
      </c>
      <c r="Z2333" s="9" t="s">
        <v>218</v>
      </c>
      <c r="AA2333" s="9" t="s">
        <v>137</v>
      </c>
      <c r="AB2333" s="9" t="s">
        <v>137</v>
      </c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 t="s">
        <v>150</v>
      </c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 t="s">
        <v>150</v>
      </c>
      <c r="BZ2333" s="9" t="s">
        <v>137</v>
      </c>
      <c r="CA2333" s="10"/>
      <c r="CB2333" s="10" t="str">
        <f t="shared" si="5"/>
        <v/>
      </c>
      <c r="CC2333" s="10"/>
      <c r="CD2333" s="9" t="str">
        <f t="shared" si="2"/>
        <v/>
      </c>
      <c r="CE2333" s="9" t="s">
        <v>151</v>
      </c>
      <c r="CF2333" s="9" t="s">
        <v>152</v>
      </c>
      <c r="CG2333" s="9">
        <f>IF(CF2333="","",VLOOKUP(CF2333,Metadata!$D$2:$H$20,2,FALSE))</f>
        <v>32500</v>
      </c>
      <c r="CH2333" s="9">
        <f>IF(CF2333="","",VLOOKUP(CF2333,Metadata!$D$2:$H$20,4,FALSE))</f>
        <v>30000</v>
      </c>
      <c r="CI2333" s="9">
        <f>IF(CF2333="","",VLOOKUP(CF2333,Metadata!$D$2:$H$20,5,FALSE))</f>
        <v>35000</v>
      </c>
      <c r="CJ2333" s="9">
        <f t="shared" si="3"/>
        <v>32500</v>
      </c>
      <c r="CK2333" s="9" t="s">
        <v>153</v>
      </c>
      <c r="CL2333" s="10">
        <v>6</v>
      </c>
      <c r="CM2333" s="10">
        <v>3</v>
      </c>
      <c r="CN2333" s="10">
        <v>7</v>
      </c>
      <c r="CO2333" s="10">
        <v>7</v>
      </c>
      <c r="CP2333" s="10">
        <v>7</v>
      </c>
      <c r="CQ2333" s="10">
        <v>7</v>
      </c>
      <c r="CR2333" s="10">
        <v>7</v>
      </c>
      <c r="CS2333" s="10">
        <v>7</v>
      </c>
      <c r="CT2333" s="10">
        <v>7</v>
      </c>
      <c r="CU2333" s="10">
        <v>5</v>
      </c>
      <c r="CV2333" s="10">
        <v>5</v>
      </c>
      <c r="CW2333" s="10">
        <v>5</v>
      </c>
      <c r="CX2333" s="10">
        <v>7</v>
      </c>
      <c r="CY2333" s="10">
        <v>7</v>
      </c>
      <c r="CZ2333" s="10">
        <v>6</v>
      </c>
      <c r="DA2333" s="10">
        <v>5</v>
      </c>
      <c r="DB2333" s="10">
        <v>6</v>
      </c>
      <c r="DC2333" s="10">
        <v>7</v>
      </c>
      <c r="DD2333" s="10">
        <v>5</v>
      </c>
      <c r="DE2333" s="10">
        <v>7</v>
      </c>
      <c r="DF2333" s="10">
        <v>7</v>
      </c>
      <c r="DG2333" s="10">
        <v>6</v>
      </c>
      <c r="DH2333" s="10">
        <v>7</v>
      </c>
      <c r="DI2333" s="10">
        <v>7</v>
      </c>
      <c r="DJ2333" s="10">
        <v>7</v>
      </c>
      <c r="DK2333" s="10">
        <v>7</v>
      </c>
      <c r="DL2333" s="10">
        <v>6</v>
      </c>
      <c r="DM2333" s="9" t="s">
        <v>154</v>
      </c>
      <c r="DN2333" s="10">
        <v>1986</v>
      </c>
      <c r="DO2333" s="9">
        <f t="shared" si="8"/>
        <v>35</v>
      </c>
      <c r="DP2333" s="9" t="s">
        <v>222</v>
      </c>
      <c r="DQ2333" s="9" t="s">
        <v>202</v>
      </c>
      <c r="DR2333" s="9" t="s">
        <v>157</v>
      </c>
      <c r="DS2333" s="9" t="s">
        <v>137</v>
      </c>
      <c r="DT2333" s="9" t="s">
        <v>657</v>
      </c>
      <c r="DU2333" s="9" t="s">
        <v>158</v>
      </c>
      <c r="DV2333" s="9" t="str">
        <f>VLOOKUP(DU2333,Metadata!$B$2:$C$7,2,FALSE)</f>
        <v>6+ years</v>
      </c>
    </row>
    <row r="2334" spans="1:126">
      <c r="A2334" s="13">
        <v>2333</v>
      </c>
      <c r="B2334" s="9" t="s">
        <v>135</v>
      </c>
      <c r="C2334" s="9" t="str">
        <f>VLOOKUP(B2334,Metadata!$M$2:$N$6,2,FALSE)</f>
        <v>Permanent Employee</v>
      </c>
      <c r="D2334" s="9" t="s">
        <v>136</v>
      </c>
      <c r="E2334" s="9" t="s">
        <v>137</v>
      </c>
      <c r="F2334" s="9" t="s">
        <v>138</v>
      </c>
      <c r="G2334" s="9" t="s">
        <v>140</v>
      </c>
      <c r="H2334" s="9" t="str">
        <f>IF(G2334="","",VLOOKUP(G2334,Metadata!$J$2:$K$22,2,FALSE))</f>
        <v>Lisbon Metropolitan Area</v>
      </c>
      <c r="I2334" s="9" t="s">
        <v>138</v>
      </c>
      <c r="J2334" s="9" t="str">
        <f>IF(I2334="","",VLOOKUP(I2334,Metadata!$P$2:$Q$43,2,FALSE))</f>
        <v>Europe</v>
      </c>
      <c r="K2334" s="9" t="str">
        <f t="shared" si="0"/>
        <v>Portugal</v>
      </c>
      <c r="L2334" s="9" t="s">
        <v>140</v>
      </c>
      <c r="M2334" s="9" t="str">
        <f>IF(L2334="","",VLOOKUP(L2334,Metadata!$J$2:$K$22,2,FALSE))</f>
        <v>Lisbon Metropolitan Area</v>
      </c>
      <c r="N2334" s="9" t="s">
        <v>214</v>
      </c>
      <c r="O2334" s="9" t="s">
        <v>259</v>
      </c>
      <c r="P2334" s="9" t="s">
        <v>142</v>
      </c>
      <c r="Q2334" s="10" t="str">
        <f t="shared" si="1"/>
        <v>Full Office Job</v>
      </c>
      <c r="R2334" s="10">
        <v>7</v>
      </c>
      <c r="S2334" s="9" t="s">
        <v>161</v>
      </c>
      <c r="T2334" s="9" t="s">
        <v>137</v>
      </c>
      <c r="U2334" s="9" t="str">
        <f>IF(S2334&lt;&gt;"",S2334,IF(T2334&lt;&gt;"",VLOOKUP(T2334,Metadata!$S$2:$T$228,2,FALSE),""))</f>
        <v>Full-Stack Developer</v>
      </c>
      <c r="V2334" s="9" t="s">
        <v>174</v>
      </c>
      <c r="W2334" s="9" t="s">
        <v>137</v>
      </c>
      <c r="X2334" s="9" t="s">
        <v>208</v>
      </c>
      <c r="Y2334" s="9" t="s">
        <v>137</v>
      </c>
      <c r="Z2334" s="9" t="s">
        <v>218</v>
      </c>
      <c r="AA2334" s="9" t="s">
        <v>137</v>
      </c>
      <c r="AB2334" s="9" t="s">
        <v>137</v>
      </c>
      <c r="AC2334" s="9"/>
      <c r="AD2334" s="9" t="s">
        <v>148</v>
      </c>
      <c r="AE2334" s="9"/>
      <c r="AF2334" s="9"/>
      <c r="AG2334" s="9"/>
      <c r="AH2334" s="9"/>
      <c r="AI2334" s="9"/>
      <c r="AJ2334" s="9" t="s">
        <v>185</v>
      </c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 t="s">
        <v>178</v>
      </c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 t="s">
        <v>199</v>
      </c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10"/>
      <c r="CB2334" s="10" t="str">
        <f t="shared" si="5"/>
        <v/>
      </c>
      <c r="CC2334" s="10"/>
      <c r="CD2334" s="9" t="str">
        <f t="shared" si="2"/>
        <v/>
      </c>
      <c r="CE2334" s="9" t="s">
        <v>168</v>
      </c>
      <c r="CF2334" s="9" t="s">
        <v>225</v>
      </c>
      <c r="CG2334" s="9">
        <f>IF(CF2334="","",VLOOKUP(CF2334,Metadata!$D$2:$H$20,2,FALSE))</f>
        <v>22500</v>
      </c>
      <c r="CH2334" s="9">
        <f>IF(CF2334="","",VLOOKUP(CF2334,Metadata!$D$2:$H$20,4,FALSE))</f>
        <v>20000</v>
      </c>
      <c r="CI2334" s="9">
        <f>IF(CF2334="","",VLOOKUP(CF2334,Metadata!$D$2:$H$20,5,FALSE))</f>
        <v>25000</v>
      </c>
      <c r="CJ2334" s="9">
        <f t="shared" si="3"/>
        <v>22500</v>
      </c>
      <c r="CK2334" s="9" t="s">
        <v>201</v>
      </c>
      <c r="CL2334" s="10">
        <v>4</v>
      </c>
      <c r="CM2334" s="10">
        <v>4</v>
      </c>
      <c r="CN2334" s="10">
        <v>5</v>
      </c>
      <c r="CO2334" s="10">
        <v>5</v>
      </c>
      <c r="CP2334" s="10">
        <v>5</v>
      </c>
      <c r="CQ2334" s="10">
        <v>5</v>
      </c>
      <c r="CR2334" s="10">
        <v>6</v>
      </c>
      <c r="CS2334" s="10">
        <v>4</v>
      </c>
      <c r="CT2334" s="10">
        <v>4</v>
      </c>
      <c r="CU2334" s="10">
        <v>5</v>
      </c>
      <c r="CV2334" s="10">
        <v>5</v>
      </c>
      <c r="CW2334" s="10">
        <v>6</v>
      </c>
      <c r="CX2334" s="10">
        <v>3</v>
      </c>
      <c r="CY2334" s="10">
        <v>4</v>
      </c>
      <c r="CZ2334" s="10">
        <v>4</v>
      </c>
      <c r="DA2334" s="10">
        <v>1</v>
      </c>
      <c r="DB2334" s="10">
        <v>4</v>
      </c>
      <c r="DC2334" s="10">
        <v>5</v>
      </c>
      <c r="DD2334" s="10">
        <v>4</v>
      </c>
      <c r="DE2334" s="10">
        <v>7</v>
      </c>
      <c r="DF2334" s="10">
        <v>5</v>
      </c>
      <c r="DG2334" s="10">
        <v>7</v>
      </c>
      <c r="DH2334" s="10">
        <v>5</v>
      </c>
      <c r="DI2334" s="10">
        <v>7</v>
      </c>
      <c r="DJ2334" s="10">
        <v>5</v>
      </c>
      <c r="DK2334" s="10">
        <v>4</v>
      </c>
      <c r="DL2334" s="10">
        <v>4</v>
      </c>
      <c r="DM2334" s="9" t="s">
        <v>154</v>
      </c>
      <c r="DN2334" s="10">
        <v>1992</v>
      </c>
      <c r="DO2334" s="9">
        <f t="shared" si="8"/>
        <v>29</v>
      </c>
      <c r="DP2334" s="9" t="s">
        <v>155</v>
      </c>
      <c r="DQ2334" s="9" t="s">
        <v>156</v>
      </c>
      <c r="DR2334" s="9" t="s">
        <v>157</v>
      </c>
      <c r="DS2334" s="9" t="s">
        <v>137</v>
      </c>
      <c r="DT2334" s="9" t="s">
        <v>657</v>
      </c>
      <c r="DU2334" s="9" t="s">
        <v>223</v>
      </c>
      <c r="DV2334" s="9" t="str">
        <f>VLOOKUP(DU2334,Metadata!$B$2:$C$7,2,FALSE)</f>
        <v>3 - 6 years</v>
      </c>
    </row>
    <row r="2335" spans="1:126">
      <c r="A2335" s="13">
        <v>2334</v>
      </c>
      <c r="B2335" s="9" t="s">
        <v>135</v>
      </c>
      <c r="C2335" s="9" t="str">
        <f>VLOOKUP(B2335,Metadata!$M$2:$N$6,2,FALSE)</f>
        <v>Permanent Employee</v>
      </c>
      <c r="D2335" s="9" t="s">
        <v>159</v>
      </c>
      <c r="E2335" s="9" t="s">
        <v>137</v>
      </c>
      <c r="F2335" s="9" t="s">
        <v>138</v>
      </c>
      <c r="G2335" s="9" t="s">
        <v>283</v>
      </c>
      <c r="H2335" s="9" t="str">
        <f>IF(G2335="","",VLOOKUP(G2335,Metadata!$J$2:$K$22,2,FALSE))</f>
        <v>Lisbon Metropolitan Area</v>
      </c>
      <c r="I2335" s="9" t="s">
        <v>138</v>
      </c>
      <c r="J2335" s="9" t="str">
        <f>IF(I2335="","",VLOOKUP(I2335,Metadata!$P$2:$Q$43,2,FALSE))</f>
        <v>Europe</v>
      </c>
      <c r="K2335" s="9" t="str">
        <f t="shared" si="0"/>
        <v>Portugal</v>
      </c>
      <c r="L2335" s="9" t="s">
        <v>283</v>
      </c>
      <c r="M2335" s="9" t="str">
        <f>IF(L2335="","",VLOOKUP(L2335,Metadata!$J$2:$K$22,2,FALSE))</f>
        <v>Lisbon Metropolitan Area</v>
      </c>
      <c r="N2335" s="9" t="s">
        <v>214</v>
      </c>
      <c r="O2335" s="9" t="s">
        <v>259</v>
      </c>
      <c r="P2335" s="9" t="s">
        <v>191</v>
      </c>
      <c r="Q2335" s="10" t="str">
        <f t="shared" si="1"/>
        <v>Remote Job (full or flexible)</v>
      </c>
      <c r="R2335" s="10">
        <v>4</v>
      </c>
      <c r="S2335" s="9" t="s">
        <v>183</v>
      </c>
      <c r="T2335" s="9" t="s">
        <v>137</v>
      </c>
      <c r="U2335" s="9" t="str">
        <f>IF(S2335&lt;&gt;"",S2335,IF(T2335&lt;&gt;"",VLOOKUP(T2335,Metadata!$S$2:$T$228,2,FALSE),""))</f>
        <v>Product Owner/Product Manager</v>
      </c>
      <c r="V2335" s="9" t="s">
        <v>457</v>
      </c>
      <c r="W2335" s="9" t="s">
        <v>137</v>
      </c>
      <c r="X2335" s="9" t="s">
        <v>137</v>
      </c>
      <c r="Y2335" s="9" t="s">
        <v>780</v>
      </c>
      <c r="Z2335" s="9" t="s">
        <v>262</v>
      </c>
      <c r="AA2335" s="9" t="s">
        <v>137</v>
      </c>
      <c r="AB2335" s="9" t="s">
        <v>137</v>
      </c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 t="s">
        <v>150</v>
      </c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 t="s">
        <v>150</v>
      </c>
      <c r="BZ2335" s="9" t="s">
        <v>137</v>
      </c>
      <c r="CA2335" s="10"/>
      <c r="CB2335" s="10" t="str">
        <f t="shared" si="5"/>
        <v/>
      </c>
      <c r="CC2335" s="10"/>
      <c r="CD2335" s="9" t="str">
        <f t="shared" si="2"/>
        <v/>
      </c>
      <c r="CE2335" s="9" t="s">
        <v>151</v>
      </c>
      <c r="CF2335" s="9" t="s">
        <v>169</v>
      </c>
      <c r="CG2335" s="9">
        <f>IF(CF2335="","",VLOOKUP(CF2335,Metadata!$D$2:$H$20,2,FALSE))</f>
        <v>12500</v>
      </c>
      <c r="CH2335" s="9">
        <f>IF(CF2335="","",VLOOKUP(CF2335,Metadata!$D$2:$H$20,4,FALSE))</f>
        <v>0</v>
      </c>
      <c r="CI2335" s="9">
        <f>IF(CF2335="","",VLOOKUP(CF2335,Metadata!$D$2:$H$20,5,FALSE))</f>
        <v>15000</v>
      </c>
      <c r="CJ2335" s="9">
        <f t="shared" si="3"/>
        <v>12500</v>
      </c>
      <c r="CK2335" s="9" t="s">
        <v>366</v>
      </c>
      <c r="CL2335" s="10">
        <v>3</v>
      </c>
      <c r="CM2335" s="10">
        <v>4</v>
      </c>
      <c r="CN2335" s="10">
        <v>6</v>
      </c>
      <c r="CO2335" s="10">
        <v>6</v>
      </c>
      <c r="CP2335" s="10">
        <v>5</v>
      </c>
      <c r="CQ2335" s="10">
        <v>5</v>
      </c>
      <c r="CR2335" s="10">
        <v>4</v>
      </c>
      <c r="CS2335" s="10">
        <v>4</v>
      </c>
      <c r="CT2335" s="10">
        <v>4</v>
      </c>
      <c r="CU2335" s="10">
        <v>5</v>
      </c>
      <c r="CV2335" s="10">
        <v>5</v>
      </c>
      <c r="CW2335" s="10">
        <v>4</v>
      </c>
      <c r="CX2335" s="10">
        <v>5</v>
      </c>
      <c r="CY2335" s="10">
        <v>5</v>
      </c>
      <c r="CZ2335" s="10">
        <v>5</v>
      </c>
      <c r="DA2335" s="10">
        <v>5</v>
      </c>
      <c r="DB2335" s="10">
        <v>5</v>
      </c>
      <c r="DC2335" s="10">
        <v>6</v>
      </c>
      <c r="DD2335" s="10">
        <v>4</v>
      </c>
      <c r="DE2335" s="10">
        <v>6</v>
      </c>
      <c r="DF2335" s="10">
        <v>5</v>
      </c>
      <c r="DG2335" s="10">
        <v>5</v>
      </c>
      <c r="DH2335" s="10">
        <v>6</v>
      </c>
      <c r="DI2335" s="10">
        <v>6</v>
      </c>
      <c r="DJ2335" s="10">
        <v>4</v>
      </c>
      <c r="DK2335" s="10">
        <v>6</v>
      </c>
      <c r="DL2335" s="10">
        <v>6</v>
      </c>
      <c r="DM2335" s="9" t="s">
        <v>154</v>
      </c>
      <c r="DN2335" s="10">
        <v>1992</v>
      </c>
      <c r="DO2335" s="9">
        <f t="shared" si="8"/>
        <v>29</v>
      </c>
      <c r="DP2335" s="9" t="s">
        <v>222</v>
      </c>
      <c r="DQ2335" s="9" t="s">
        <v>210</v>
      </c>
      <c r="DR2335" s="9" t="s">
        <v>170</v>
      </c>
      <c r="DS2335" s="9" t="s">
        <v>137</v>
      </c>
      <c r="DT2335" s="9" t="s">
        <v>657</v>
      </c>
      <c r="DU2335" s="9" t="s">
        <v>223</v>
      </c>
      <c r="DV2335" s="9" t="str">
        <f>VLOOKUP(DU2335,Metadata!$B$2:$C$7,2,FALSE)</f>
        <v>3 - 6 years</v>
      </c>
    </row>
    <row r="2336" spans="1:126">
      <c r="A2336" s="13">
        <v>2335</v>
      </c>
      <c r="B2336" s="9" t="s">
        <v>135</v>
      </c>
      <c r="C2336" s="9" t="str">
        <f>VLOOKUP(B2336,Metadata!$M$2:$N$6,2,FALSE)</f>
        <v>Permanent Employee</v>
      </c>
      <c r="D2336" s="9" t="s">
        <v>159</v>
      </c>
      <c r="E2336" s="9" t="s">
        <v>137</v>
      </c>
      <c r="F2336" s="9" t="s">
        <v>138</v>
      </c>
      <c r="G2336" s="9" t="s">
        <v>140</v>
      </c>
      <c r="H2336" s="9" t="str">
        <f>IF(G2336="","",VLOOKUP(G2336,Metadata!$J$2:$K$22,2,FALSE))</f>
        <v>Lisbon Metropolitan Area</v>
      </c>
      <c r="I2336" s="9" t="s">
        <v>292</v>
      </c>
      <c r="J2336" s="9" t="str">
        <f>IF(I2336="","",VLOOKUP(I2336,Metadata!$P$2:$Q$43,2,FALSE))</f>
        <v>North America</v>
      </c>
      <c r="K2336" s="9" t="str">
        <f t="shared" si="0"/>
        <v>International</v>
      </c>
      <c r="L2336" s="9" t="s">
        <v>137</v>
      </c>
      <c r="M2336" s="9" t="str">
        <f>IF(L2336="","",VLOOKUP(L2336,Metadata!$J$2:$K$22,2,FALSE))</f>
        <v/>
      </c>
      <c r="N2336" s="9" t="s">
        <v>141</v>
      </c>
      <c r="O2336" s="9" t="s">
        <v>137</v>
      </c>
      <c r="P2336" s="9" t="s">
        <v>142</v>
      </c>
      <c r="Q2336" s="10" t="str">
        <f t="shared" si="1"/>
        <v>Full Office Job</v>
      </c>
      <c r="R2336" s="10">
        <v>7</v>
      </c>
      <c r="S2336" s="9" t="s">
        <v>332</v>
      </c>
      <c r="T2336" s="9" t="s">
        <v>137</v>
      </c>
      <c r="U2336" s="9" t="str">
        <f>IF(S2336&lt;&gt;"",S2336,IF(T2336&lt;&gt;"",VLOOKUP(T2336,Metadata!$S$2:$T$228,2,FALSE),""))</f>
        <v>UX/UI Designer</v>
      </c>
      <c r="V2336" s="9" t="s">
        <v>261</v>
      </c>
      <c r="W2336" s="9" t="s">
        <v>137</v>
      </c>
      <c r="X2336" s="9" t="s">
        <v>242</v>
      </c>
      <c r="Y2336" s="9" t="s">
        <v>137</v>
      </c>
      <c r="Z2336" s="9" t="s">
        <v>224</v>
      </c>
      <c r="AA2336" s="9" t="s">
        <v>137</v>
      </c>
      <c r="AB2336" s="9" t="s">
        <v>137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 t="s">
        <v>150</v>
      </c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 t="s">
        <v>150</v>
      </c>
      <c r="BZ2336" s="9" t="s">
        <v>137</v>
      </c>
      <c r="CA2336" s="10"/>
      <c r="CB2336" s="10" t="str">
        <f t="shared" si="5"/>
        <v/>
      </c>
      <c r="CC2336" s="10"/>
      <c r="CD2336" s="9" t="str">
        <f t="shared" si="2"/>
        <v/>
      </c>
      <c r="CE2336" s="9" t="s">
        <v>232</v>
      </c>
      <c r="CF2336" s="9" t="s">
        <v>245</v>
      </c>
      <c r="CG2336" s="9">
        <f>IF(CF2336="","",VLOOKUP(CF2336,Metadata!$D$2:$H$20,2,FALSE))</f>
        <v>42500</v>
      </c>
      <c r="CH2336" s="9">
        <f>IF(CF2336="","",VLOOKUP(CF2336,Metadata!$D$2:$H$20,4,FALSE))</f>
        <v>40000</v>
      </c>
      <c r="CI2336" s="9">
        <f>IF(CF2336="","",VLOOKUP(CF2336,Metadata!$D$2:$H$20,5,FALSE))</f>
        <v>45000</v>
      </c>
      <c r="CJ2336" s="9">
        <f t="shared" si="3"/>
        <v>42500</v>
      </c>
      <c r="CK2336" s="9" t="s">
        <v>189</v>
      </c>
      <c r="CL2336" s="10">
        <v>4</v>
      </c>
      <c r="CM2336" s="10">
        <v>4</v>
      </c>
      <c r="CN2336" s="10">
        <v>7</v>
      </c>
      <c r="CO2336" s="10">
        <v>7</v>
      </c>
      <c r="CP2336" s="10">
        <v>7</v>
      </c>
      <c r="CQ2336" s="10">
        <v>7</v>
      </c>
      <c r="CR2336" s="10">
        <v>7</v>
      </c>
      <c r="CS2336" s="10">
        <v>7</v>
      </c>
      <c r="CT2336" s="10">
        <v>7</v>
      </c>
      <c r="CU2336" s="10">
        <v>7</v>
      </c>
      <c r="CV2336" s="10">
        <v>5</v>
      </c>
      <c r="CW2336" s="10">
        <v>7</v>
      </c>
      <c r="CX2336" s="10">
        <v>5</v>
      </c>
      <c r="CY2336" s="10">
        <v>6</v>
      </c>
      <c r="CZ2336" s="10">
        <v>6</v>
      </c>
      <c r="DA2336" s="10">
        <v>5</v>
      </c>
      <c r="DB2336" s="10">
        <v>5</v>
      </c>
      <c r="DC2336" s="10">
        <v>7</v>
      </c>
      <c r="DD2336" s="10">
        <v>3</v>
      </c>
      <c r="DE2336" s="10">
        <v>7</v>
      </c>
      <c r="DF2336" s="10">
        <v>7</v>
      </c>
      <c r="DG2336" s="10">
        <v>7</v>
      </c>
      <c r="DH2336" s="10">
        <v>7</v>
      </c>
      <c r="DI2336" s="10">
        <v>7</v>
      </c>
      <c r="DJ2336" s="10">
        <v>5</v>
      </c>
      <c r="DK2336" s="10">
        <v>6</v>
      </c>
      <c r="DL2336" s="10">
        <v>6</v>
      </c>
      <c r="DM2336" s="9" t="s">
        <v>154</v>
      </c>
      <c r="DN2336" s="10">
        <v>1980</v>
      </c>
      <c r="DO2336" s="9">
        <f t="shared" si="8"/>
        <v>41</v>
      </c>
      <c r="DP2336" s="9" t="s">
        <v>155</v>
      </c>
      <c r="DQ2336" s="9" t="s">
        <v>156</v>
      </c>
      <c r="DR2336" s="9" t="s">
        <v>157</v>
      </c>
      <c r="DS2336" s="9" t="s">
        <v>137</v>
      </c>
      <c r="DT2336" s="9" t="s">
        <v>657</v>
      </c>
      <c r="DU2336" s="9" t="s">
        <v>158</v>
      </c>
      <c r="DV2336" s="9" t="str">
        <f>VLOOKUP(DU2336,Metadata!$B$2:$C$7,2,FALSE)</f>
        <v>6+ years</v>
      </c>
    </row>
    <row r="2337" spans="1:126">
      <c r="A2337" s="13">
        <v>2336</v>
      </c>
      <c r="B2337" s="9" t="s">
        <v>135</v>
      </c>
      <c r="C2337" s="9" t="str">
        <f>VLOOKUP(B2337,Metadata!$M$2:$N$6,2,FALSE)</f>
        <v>Permanent Employee</v>
      </c>
      <c r="D2337" s="9" t="s">
        <v>159</v>
      </c>
      <c r="E2337" s="9" t="s">
        <v>137</v>
      </c>
      <c r="F2337" s="9" t="s">
        <v>138</v>
      </c>
      <c r="G2337" s="9" t="s">
        <v>140</v>
      </c>
      <c r="H2337" s="9" t="str">
        <f>IF(G2337="","",VLOOKUP(G2337,Metadata!$J$2:$K$22,2,FALSE))</f>
        <v>Lisbon Metropolitan Area</v>
      </c>
      <c r="I2337" s="9" t="s">
        <v>138</v>
      </c>
      <c r="J2337" s="9" t="str">
        <f>IF(I2337="","",VLOOKUP(I2337,Metadata!$P$2:$Q$43,2,FALSE))</f>
        <v>Europe</v>
      </c>
      <c r="K2337" s="9" t="str">
        <f t="shared" si="0"/>
        <v>Portugal</v>
      </c>
      <c r="L2337" s="9" t="s">
        <v>140</v>
      </c>
      <c r="M2337" s="9" t="str">
        <f>IF(L2337="","",VLOOKUP(L2337,Metadata!$J$2:$K$22,2,FALSE))</f>
        <v>Lisbon Metropolitan Area</v>
      </c>
      <c r="N2337" s="9" t="s">
        <v>214</v>
      </c>
      <c r="O2337" s="9" t="s">
        <v>136</v>
      </c>
      <c r="P2337" s="9" t="s">
        <v>191</v>
      </c>
      <c r="Q2337" s="10" t="str">
        <f t="shared" si="1"/>
        <v>Remote Job (full or flexible)</v>
      </c>
      <c r="R2337" s="10">
        <v>6</v>
      </c>
      <c r="S2337" s="9" t="s">
        <v>319</v>
      </c>
      <c r="T2337" s="9" t="s">
        <v>137</v>
      </c>
      <c r="U2337" s="9" t="str">
        <f>IF(S2337&lt;&gt;"",S2337,IF(T2337&lt;&gt;"",VLOOKUP(T2337,Metadata!$S$2:$T$228,2,FALSE),""))</f>
        <v>CTO</v>
      </c>
      <c r="V2337" s="9" t="s">
        <v>261</v>
      </c>
      <c r="W2337" s="9" t="s">
        <v>137</v>
      </c>
      <c r="X2337" s="9" t="s">
        <v>163</v>
      </c>
      <c r="Y2337" s="9" t="s">
        <v>137</v>
      </c>
      <c r="Z2337" s="9" t="s">
        <v>164</v>
      </c>
      <c r="AA2337" s="9" t="s">
        <v>137</v>
      </c>
      <c r="AB2337" s="9" t="s">
        <v>137</v>
      </c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 t="s">
        <v>150</v>
      </c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 t="s">
        <v>150</v>
      </c>
      <c r="BZ2337" s="9" t="s">
        <v>137</v>
      </c>
      <c r="CA2337" s="10"/>
      <c r="CB2337" s="10" t="str">
        <f t="shared" si="5"/>
        <v/>
      </c>
      <c r="CC2337" s="10"/>
      <c r="CD2337" s="9" t="str">
        <f t="shared" si="2"/>
        <v/>
      </c>
      <c r="CE2337" s="9" t="s">
        <v>151</v>
      </c>
      <c r="CF2337" s="9" t="s">
        <v>220</v>
      </c>
      <c r="CG2337" s="9">
        <f>IF(CF2337="","",VLOOKUP(CF2337,Metadata!$D$2:$H$20,2,FALSE))</f>
        <v>27500</v>
      </c>
      <c r="CH2337" s="9">
        <f>IF(CF2337="","",VLOOKUP(CF2337,Metadata!$D$2:$H$20,4,FALSE))</f>
        <v>25000</v>
      </c>
      <c r="CI2337" s="9">
        <f>IF(CF2337="","",VLOOKUP(CF2337,Metadata!$D$2:$H$20,5,FALSE))</f>
        <v>30000</v>
      </c>
      <c r="CJ2337" s="9">
        <f t="shared" si="3"/>
        <v>27500</v>
      </c>
      <c r="CK2337" s="9" t="s">
        <v>189</v>
      </c>
      <c r="CL2337" s="10">
        <v>1</v>
      </c>
      <c r="CM2337" s="10">
        <v>5</v>
      </c>
      <c r="CN2337" s="10">
        <v>7</v>
      </c>
      <c r="CO2337" s="10">
        <v>5</v>
      </c>
      <c r="CP2337" s="10">
        <v>5</v>
      </c>
      <c r="CQ2337" s="10">
        <v>5</v>
      </c>
      <c r="CR2337" s="10">
        <v>5</v>
      </c>
      <c r="CS2337" s="10">
        <v>7</v>
      </c>
      <c r="CT2337" s="10">
        <v>5</v>
      </c>
      <c r="CU2337" s="10">
        <v>7</v>
      </c>
      <c r="CV2337" s="10">
        <v>7</v>
      </c>
      <c r="CW2337" s="10">
        <v>7</v>
      </c>
      <c r="CX2337" s="10">
        <v>7</v>
      </c>
      <c r="CY2337" s="10">
        <v>5</v>
      </c>
      <c r="CZ2337" s="10">
        <v>7</v>
      </c>
      <c r="DA2337" s="10">
        <v>4</v>
      </c>
      <c r="DB2337" s="10">
        <v>4</v>
      </c>
      <c r="DC2337" s="10">
        <v>5</v>
      </c>
      <c r="DD2337" s="10">
        <v>5</v>
      </c>
      <c r="DE2337" s="10">
        <v>7</v>
      </c>
      <c r="DF2337" s="10">
        <v>7</v>
      </c>
      <c r="DG2337" s="10">
        <v>5</v>
      </c>
      <c r="DH2337" s="10">
        <v>5</v>
      </c>
      <c r="DI2337" s="10">
        <v>5</v>
      </c>
      <c r="DJ2337" s="10">
        <v>5</v>
      </c>
      <c r="DK2337" s="10">
        <v>5</v>
      </c>
      <c r="DL2337" s="10">
        <v>5</v>
      </c>
      <c r="DM2337" s="9" t="s">
        <v>154</v>
      </c>
      <c r="DN2337" s="10">
        <v>1980</v>
      </c>
      <c r="DO2337" s="9">
        <f t="shared" si="8"/>
        <v>41</v>
      </c>
      <c r="DP2337" s="9" t="s">
        <v>155</v>
      </c>
      <c r="DQ2337" s="9" t="s">
        <v>156</v>
      </c>
      <c r="DR2337" s="9" t="s">
        <v>157</v>
      </c>
      <c r="DS2337" s="9" t="s">
        <v>137</v>
      </c>
      <c r="DT2337" s="9" t="s">
        <v>657</v>
      </c>
      <c r="DU2337" s="9" t="s">
        <v>158</v>
      </c>
      <c r="DV2337" s="9" t="str">
        <f>VLOOKUP(DU2337,Metadata!$B$2:$C$7,2,FALSE)</f>
        <v>6+ years</v>
      </c>
    </row>
    <row r="2338" spans="1:126">
      <c r="A2338" s="13">
        <v>2337</v>
      </c>
      <c r="B2338" s="9" t="s">
        <v>135</v>
      </c>
      <c r="C2338" s="9" t="str">
        <f>VLOOKUP(B2338,Metadata!$M$2:$N$6,2,FALSE)</f>
        <v>Permanent Employee</v>
      </c>
      <c r="D2338" s="9" t="s">
        <v>159</v>
      </c>
      <c r="E2338" s="9" t="s">
        <v>137</v>
      </c>
      <c r="F2338" s="9" t="s">
        <v>138</v>
      </c>
      <c r="G2338" s="9" t="s">
        <v>140</v>
      </c>
      <c r="H2338" s="9" t="str">
        <f>IF(G2338="","",VLOOKUP(G2338,Metadata!$J$2:$K$22,2,FALSE))</f>
        <v>Lisbon Metropolitan Area</v>
      </c>
      <c r="I2338" s="9" t="s">
        <v>138</v>
      </c>
      <c r="J2338" s="9" t="str">
        <f>IF(I2338="","",VLOOKUP(I2338,Metadata!$P$2:$Q$43,2,FALSE))</f>
        <v>Europe</v>
      </c>
      <c r="K2338" s="9" t="str">
        <f t="shared" si="0"/>
        <v>Portugal</v>
      </c>
      <c r="L2338" s="9" t="s">
        <v>140</v>
      </c>
      <c r="M2338" s="9" t="str">
        <f>IF(L2338="","",VLOOKUP(L2338,Metadata!$J$2:$K$22,2,FALSE))</f>
        <v>Lisbon Metropolitan Area</v>
      </c>
      <c r="N2338" s="9" t="s">
        <v>141</v>
      </c>
      <c r="O2338" s="9" t="s">
        <v>137</v>
      </c>
      <c r="P2338" s="9" t="s">
        <v>142</v>
      </c>
      <c r="Q2338" s="10" t="str">
        <f t="shared" si="1"/>
        <v>Full Office Job</v>
      </c>
      <c r="R2338" s="10">
        <v>6</v>
      </c>
      <c r="S2338" s="9" t="s">
        <v>143</v>
      </c>
      <c r="T2338" s="9" t="s">
        <v>137</v>
      </c>
      <c r="U2338" s="9" t="str">
        <f>IF(S2338&lt;&gt;"",S2338,IF(T2338&lt;&gt;"",VLOOKUP(T2338,Metadata!$S$2:$T$228,2,FALSE),""))</f>
        <v>Technical Team Leader</v>
      </c>
      <c r="V2338" s="9" t="s">
        <v>217</v>
      </c>
      <c r="W2338" s="9" t="s">
        <v>137</v>
      </c>
      <c r="X2338" s="9" t="s">
        <v>242</v>
      </c>
      <c r="Y2338" s="9" t="s">
        <v>137</v>
      </c>
      <c r="Z2338" s="9" t="s">
        <v>146</v>
      </c>
      <c r="AA2338" s="9" t="s">
        <v>165</v>
      </c>
      <c r="AB2338" s="9" t="s">
        <v>253</v>
      </c>
      <c r="AC2338" s="9" t="s">
        <v>147</v>
      </c>
      <c r="AD2338" s="9"/>
      <c r="AE2338" s="9" t="s">
        <v>194</v>
      </c>
      <c r="AF2338" s="9"/>
      <c r="AG2338" s="9" t="s">
        <v>166</v>
      </c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 t="s">
        <v>178</v>
      </c>
      <c r="BB2338" s="9"/>
      <c r="BC2338" s="9"/>
      <c r="BD2338" s="9"/>
      <c r="BE2338" s="9"/>
      <c r="BF2338" s="9"/>
      <c r="BG2338" s="9"/>
      <c r="BH2338" s="9"/>
      <c r="BI2338" s="9"/>
      <c r="BJ2338" s="9" t="s">
        <v>167</v>
      </c>
      <c r="BK2338" s="9" t="s">
        <v>198</v>
      </c>
      <c r="BL2338" s="9"/>
      <c r="BM2338" s="9"/>
      <c r="BN2338" s="9" t="s">
        <v>186</v>
      </c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10"/>
      <c r="CB2338" s="10" t="str">
        <f t="shared" si="5"/>
        <v/>
      </c>
      <c r="CC2338" s="10"/>
      <c r="CD2338" s="9" t="str">
        <f t="shared" si="2"/>
        <v/>
      </c>
      <c r="CE2338" s="9" t="s">
        <v>168</v>
      </c>
      <c r="CF2338" s="9" t="s">
        <v>245</v>
      </c>
      <c r="CG2338" s="9">
        <f>IF(CF2338="","",VLOOKUP(CF2338,Metadata!$D$2:$H$20,2,FALSE))</f>
        <v>42500</v>
      </c>
      <c r="CH2338" s="9">
        <f>IF(CF2338="","",VLOOKUP(CF2338,Metadata!$D$2:$H$20,4,FALSE))</f>
        <v>40000</v>
      </c>
      <c r="CI2338" s="9">
        <f>IF(CF2338="","",VLOOKUP(CF2338,Metadata!$D$2:$H$20,5,FALSE))</f>
        <v>45000</v>
      </c>
      <c r="CJ2338" s="9">
        <f t="shared" si="3"/>
        <v>42500</v>
      </c>
      <c r="CK2338" s="9" t="s">
        <v>221</v>
      </c>
      <c r="CL2338" s="10">
        <v>5</v>
      </c>
      <c r="CM2338" s="10">
        <v>1</v>
      </c>
      <c r="CN2338" s="10">
        <v>7</v>
      </c>
      <c r="CO2338" s="10">
        <v>6</v>
      </c>
      <c r="CP2338" s="10">
        <v>5</v>
      </c>
      <c r="CQ2338" s="10">
        <v>5</v>
      </c>
      <c r="CR2338" s="10">
        <v>6</v>
      </c>
      <c r="CS2338" s="10">
        <v>6</v>
      </c>
      <c r="CT2338" s="10">
        <v>7</v>
      </c>
      <c r="CU2338" s="10">
        <v>5</v>
      </c>
      <c r="CV2338" s="10">
        <v>5</v>
      </c>
      <c r="CW2338" s="10">
        <v>4</v>
      </c>
      <c r="CX2338" s="10">
        <v>6</v>
      </c>
      <c r="CY2338" s="10">
        <v>4</v>
      </c>
      <c r="CZ2338" s="10">
        <v>4</v>
      </c>
      <c r="DA2338" s="10">
        <v>5</v>
      </c>
      <c r="DB2338" s="10">
        <v>2</v>
      </c>
      <c r="DC2338" s="10">
        <v>6</v>
      </c>
      <c r="DD2338" s="10">
        <v>1</v>
      </c>
      <c r="DE2338" s="10">
        <v>5</v>
      </c>
      <c r="DF2338" s="10">
        <v>3</v>
      </c>
      <c r="DG2338" s="10">
        <v>6</v>
      </c>
      <c r="DH2338" s="10">
        <v>5</v>
      </c>
      <c r="DI2338" s="10">
        <v>1</v>
      </c>
      <c r="DJ2338" s="10">
        <v>7</v>
      </c>
      <c r="DK2338" s="10">
        <v>3</v>
      </c>
      <c r="DL2338" s="10">
        <v>1</v>
      </c>
      <c r="DM2338" s="9" t="s">
        <v>154</v>
      </c>
      <c r="DN2338" s="10">
        <v>1974</v>
      </c>
      <c r="DO2338" s="9">
        <f t="shared" si="8"/>
        <v>47</v>
      </c>
      <c r="DP2338" s="9" t="s">
        <v>155</v>
      </c>
      <c r="DQ2338" s="9" t="s">
        <v>156</v>
      </c>
      <c r="DR2338" s="9" t="s">
        <v>157</v>
      </c>
      <c r="DS2338" s="9" t="s">
        <v>137</v>
      </c>
      <c r="DT2338" s="9" t="s">
        <v>657</v>
      </c>
      <c r="DU2338" s="9" t="s">
        <v>158</v>
      </c>
      <c r="DV2338" s="9" t="str">
        <f>VLOOKUP(DU2338,Metadata!$B$2:$C$7,2,FALSE)</f>
        <v>6+ years</v>
      </c>
    </row>
    <row r="2339" spans="1:126">
      <c r="A2339" s="13">
        <v>2338</v>
      </c>
      <c r="B2339" s="9" t="s">
        <v>135</v>
      </c>
      <c r="C2339" s="9" t="str">
        <f>VLOOKUP(B2339,Metadata!$M$2:$N$6,2,FALSE)</f>
        <v>Permanent Employee</v>
      </c>
      <c r="D2339" s="9" t="s">
        <v>136</v>
      </c>
      <c r="E2339" s="9" t="s">
        <v>137</v>
      </c>
      <c r="F2339" s="9" t="s">
        <v>138</v>
      </c>
      <c r="G2339" s="9" t="s">
        <v>213</v>
      </c>
      <c r="H2339" s="9" t="str">
        <f>IF(G2339="","",VLOOKUP(G2339,Metadata!$J$2:$K$22,2,FALSE))</f>
        <v>Centre</v>
      </c>
      <c r="I2339" s="9" t="s">
        <v>138</v>
      </c>
      <c r="J2339" s="9" t="str">
        <f>IF(I2339="","",VLOOKUP(I2339,Metadata!$P$2:$Q$43,2,FALSE))</f>
        <v>Europe</v>
      </c>
      <c r="K2339" s="9" t="str">
        <f t="shared" si="0"/>
        <v>Portugal</v>
      </c>
      <c r="L2339" s="9" t="s">
        <v>160</v>
      </c>
      <c r="M2339" s="9" t="str">
        <f>IF(L2339="","",VLOOKUP(L2339,Metadata!$J$2:$K$22,2,FALSE))</f>
        <v>Centre</v>
      </c>
      <c r="N2339" s="9" t="s">
        <v>214</v>
      </c>
      <c r="O2339" s="9" t="s">
        <v>136</v>
      </c>
      <c r="P2339" s="9" t="s">
        <v>142</v>
      </c>
      <c r="Q2339" s="10" t="str">
        <f t="shared" si="1"/>
        <v>Full Office Job</v>
      </c>
      <c r="R2339" s="10">
        <v>7</v>
      </c>
      <c r="S2339" s="9" t="s">
        <v>290</v>
      </c>
      <c r="T2339" s="9" t="s">
        <v>137</v>
      </c>
      <c r="U2339" s="9" t="str">
        <f>IF(S2339&lt;&gt;"",S2339,IF(T2339&lt;&gt;"",VLOOKUP(T2339,Metadata!$S$2:$T$228,2,FALSE),""))</f>
        <v>Quality Assurance/Testing</v>
      </c>
      <c r="V2339" s="9" t="s">
        <v>256</v>
      </c>
      <c r="W2339" s="9" t="s">
        <v>137</v>
      </c>
      <c r="X2339" s="9" t="s">
        <v>163</v>
      </c>
      <c r="Y2339" s="9" t="s">
        <v>137</v>
      </c>
      <c r="Z2339" s="9" t="s">
        <v>224</v>
      </c>
      <c r="AA2339" s="9" t="s">
        <v>137</v>
      </c>
      <c r="AB2339" s="9" t="s">
        <v>137</v>
      </c>
      <c r="AC2339" s="9"/>
      <c r="AD2339" s="9" t="s">
        <v>148</v>
      </c>
      <c r="AE2339" s="9" t="s">
        <v>194</v>
      </c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 t="s">
        <v>178</v>
      </c>
      <c r="BB2339" s="9"/>
      <c r="BC2339" s="9"/>
      <c r="BD2339" s="9"/>
      <c r="BE2339" s="9"/>
      <c r="BF2339" s="9"/>
      <c r="BG2339" s="9"/>
      <c r="BH2339" s="9"/>
      <c r="BI2339" s="9"/>
      <c r="BJ2339" s="9"/>
      <c r="BK2339" s="9" t="s">
        <v>198</v>
      </c>
      <c r="BL2339" s="9"/>
      <c r="BM2339" s="9"/>
      <c r="BN2339" s="9"/>
      <c r="BO2339" s="9"/>
      <c r="BP2339" s="9"/>
      <c r="BQ2339" s="9" t="s">
        <v>219</v>
      </c>
      <c r="BR2339" s="9"/>
      <c r="BS2339" s="9"/>
      <c r="BT2339" s="9"/>
      <c r="BU2339" s="9"/>
      <c r="BV2339" s="9"/>
      <c r="BW2339" s="9"/>
      <c r="BX2339" s="9"/>
      <c r="BY2339" s="9"/>
      <c r="BZ2339" s="9"/>
      <c r="CA2339" s="10"/>
      <c r="CB2339" s="10" t="str">
        <f t="shared" si="5"/>
        <v/>
      </c>
      <c r="CC2339" s="10"/>
      <c r="CD2339" s="9" t="str">
        <f t="shared" si="2"/>
        <v/>
      </c>
      <c r="CE2339" s="9" t="s">
        <v>232</v>
      </c>
      <c r="CF2339" s="9" t="s">
        <v>236</v>
      </c>
      <c r="CG2339" s="9">
        <f>IF(CF2339="","",VLOOKUP(CF2339,Metadata!$D$2:$H$20,2,FALSE))</f>
        <v>47500</v>
      </c>
      <c r="CH2339" s="9">
        <f>IF(CF2339="","",VLOOKUP(CF2339,Metadata!$D$2:$H$20,4,FALSE))</f>
        <v>45000</v>
      </c>
      <c r="CI2339" s="9">
        <f>IF(CF2339="","",VLOOKUP(CF2339,Metadata!$D$2:$H$20,5,FALSE))</f>
        <v>50000</v>
      </c>
      <c r="CJ2339" s="9">
        <f t="shared" si="3"/>
        <v>47500</v>
      </c>
      <c r="CK2339" s="9" t="s">
        <v>180</v>
      </c>
      <c r="CL2339" s="10">
        <v>5</v>
      </c>
      <c r="CM2339" s="10">
        <v>4</v>
      </c>
      <c r="CN2339" s="10">
        <v>7</v>
      </c>
      <c r="CO2339" s="10">
        <v>7</v>
      </c>
      <c r="CP2339" s="10">
        <v>2</v>
      </c>
      <c r="CQ2339" s="10">
        <v>4</v>
      </c>
      <c r="CR2339" s="10">
        <v>6</v>
      </c>
      <c r="CS2339" s="10">
        <v>7</v>
      </c>
      <c r="CT2339" s="10">
        <v>5</v>
      </c>
      <c r="CU2339" s="10">
        <v>3</v>
      </c>
      <c r="CV2339" s="10">
        <v>1</v>
      </c>
      <c r="CW2339" s="10">
        <v>1</v>
      </c>
      <c r="CX2339" s="10">
        <v>7</v>
      </c>
      <c r="CY2339" s="10">
        <v>3</v>
      </c>
      <c r="CZ2339" s="10">
        <v>1</v>
      </c>
      <c r="DA2339" s="10">
        <v>4</v>
      </c>
      <c r="DB2339" s="10">
        <v>3</v>
      </c>
      <c r="DC2339" s="10">
        <v>6</v>
      </c>
      <c r="DD2339" s="10">
        <v>3</v>
      </c>
      <c r="DE2339" s="10">
        <v>5</v>
      </c>
      <c r="DF2339" s="10">
        <v>5</v>
      </c>
      <c r="DG2339" s="10">
        <v>7</v>
      </c>
      <c r="DH2339" s="10">
        <v>7</v>
      </c>
      <c r="DI2339" s="10">
        <v>7</v>
      </c>
      <c r="DJ2339" s="10">
        <v>2</v>
      </c>
      <c r="DK2339" s="10">
        <v>1</v>
      </c>
      <c r="DL2339" s="10">
        <v>4</v>
      </c>
      <c r="DM2339" s="9" t="s">
        <v>154</v>
      </c>
      <c r="DN2339" s="10">
        <v>1984</v>
      </c>
      <c r="DO2339" s="9">
        <f t="shared" si="8"/>
        <v>37</v>
      </c>
      <c r="DP2339" s="9" t="s">
        <v>222</v>
      </c>
      <c r="DQ2339" s="9" t="s">
        <v>156</v>
      </c>
      <c r="DR2339" s="9" t="s">
        <v>157</v>
      </c>
      <c r="DS2339" s="9" t="s">
        <v>137</v>
      </c>
      <c r="DT2339" s="9" t="s">
        <v>657</v>
      </c>
      <c r="DU2339" s="9" t="s">
        <v>203</v>
      </c>
      <c r="DV2339" s="9" t="str">
        <f>VLOOKUP(DU2339,Metadata!$B$2:$C$7,2,FALSE)</f>
        <v>6+ years</v>
      </c>
    </row>
    <row r="2340" spans="1:126">
      <c r="A2340" s="13">
        <v>2339</v>
      </c>
      <c r="B2340" s="9" t="s">
        <v>135</v>
      </c>
      <c r="C2340" s="9" t="str">
        <f>VLOOKUP(B2340,Metadata!$M$2:$N$6,2,FALSE)</f>
        <v>Permanent Employee</v>
      </c>
      <c r="D2340" s="9" t="s">
        <v>159</v>
      </c>
      <c r="E2340" s="9" t="s">
        <v>137</v>
      </c>
      <c r="F2340" s="9" t="s">
        <v>138</v>
      </c>
      <c r="G2340" s="9" t="s">
        <v>172</v>
      </c>
      <c r="H2340" s="9" t="str">
        <f>IF(G2340="","",VLOOKUP(G2340,Metadata!$J$2:$K$22,2,FALSE))</f>
        <v>Porto Metropolitan Area</v>
      </c>
      <c r="I2340" s="9" t="s">
        <v>138</v>
      </c>
      <c r="J2340" s="9" t="str">
        <f>IF(I2340="","",VLOOKUP(I2340,Metadata!$P$2:$Q$43,2,FALSE))</f>
        <v>Europe</v>
      </c>
      <c r="K2340" s="9" t="str">
        <f t="shared" si="0"/>
        <v>Portugal</v>
      </c>
      <c r="L2340" s="9" t="s">
        <v>172</v>
      </c>
      <c r="M2340" s="9" t="str">
        <f>IF(L2340="","",VLOOKUP(L2340,Metadata!$J$2:$K$22,2,FALSE))</f>
        <v>Porto Metropolitan Area</v>
      </c>
      <c r="N2340" s="9" t="s">
        <v>141</v>
      </c>
      <c r="O2340" s="9" t="s">
        <v>137</v>
      </c>
      <c r="P2340" s="9" t="s">
        <v>142</v>
      </c>
      <c r="Q2340" s="10" t="str">
        <f t="shared" si="1"/>
        <v>Full Office Job</v>
      </c>
      <c r="R2340" s="10">
        <v>5</v>
      </c>
      <c r="S2340" s="9" t="s">
        <v>192</v>
      </c>
      <c r="T2340" s="9" t="s">
        <v>137</v>
      </c>
      <c r="U2340" s="9" t="str">
        <f>IF(S2340&lt;&gt;"",S2340,IF(T2340&lt;&gt;"",VLOOKUP(T2340,Metadata!$S$2:$T$228,2,FALSE),""))</f>
        <v>Back-End Developer</v>
      </c>
      <c r="V2340" s="9" t="s">
        <v>279</v>
      </c>
      <c r="W2340" s="9" t="s">
        <v>137</v>
      </c>
      <c r="X2340" s="9" t="s">
        <v>145</v>
      </c>
      <c r="Y2340" s="9" t="s">
        <v>137</v>
      </c>
      <c r="Z2340" s="9" t="s">
        <v>146</v>
      </c>
      <c r="AA2340" s="9" t="s">
        <v>137</v>
      </c>
      <c r="AB2340" s="9" t="s">
        <v>137</v>
      </c>
      <c r="AC2340" s="9"/>
      <c r="AD2340" s="9" t="s">
        <v>148</v>
      </c>
      <c r="AE2340" s="9"/>
      <c r="AF2340" s="9" t="s">
        <v>243</v>
      </c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 t="s">
        <v>150</v>
      </c>
      <c r="BZ2340" s="9" t="s">
        <v>137</v>
      </c>
      <c r="CA2340" s="10"/>
      <c r="CB2340" s="10" t="str">
        <f t="shared" si="5"/>
        <v/>
      </c>
      <c r="CC2340" s="10"/>
      <c r="CD2340" s="9" t="str">
        <f t="shared" si="2"/>
        <v/>
      </c>
      <c r="CE2340" s="9" t="s">
        <v>151</v>
      </c>
      <c r="CF2340" s="9" t="s">
        <v>220</v>
      </c>
      <c r="CG2340" s="9">
        <f>IF(CF2340="","",VLOOKUP(CF2340,Metadata!$D$2:$H$20,2,FALSE))</f>
        <v>27500</v>
      </c>
      <c r="CH2340" s="9">
        <f>IF(CF2340="","",VLOOKUP(CF2340,Metadata!$D$2:$H$20,4,FALSE))</f>
        <v>25000</v>
      </c>
      <c r="CI2340" s="9">
        <f>IF(CF2340="","",VLOOKUP(CF2340,Metadata!$D$2:$H$20,5,FALSE))</f>
        <v>30000</v>
      </c>
      <c r="CJ2340" s="9">
        <f t="shared" si="3"/>
        <v>27500</v>
      </c>
      <c r="CK2340" s="9" t="s">
        <v>189</v>
      </c>
      <c r="CL2340" s="10">
        <v>2</v>
      </c>
      <c r="CM2340" s="10">
        <v>3</v>
      </c>
      <c r="CN2340" s="10">
        <v>5</v>
      </c>
      <c r="CO2340" s="10">
        <v>6</v>
      </c>
      <c r="CP2340" s="10">
        <v>7</v>
      </c>
      <c r="CQ2340" s="10">
        <v>4</v>
      </c>
      <c r="CR2340" s="10">
        <v>2</v>
      </c>
      <c r="CS2340" s="10">
        <v>5</v>
      </c>
      <c r="CT2340" s="10">
        <v>4</v>
      </c>
      <c r="CU2340" s="10">
        <v>1</v>
      </c>
      <c r="CV2340" s="10">
        <v>3</v>
      </c>
      <c r="CW2340" s="10">
        <v>2</v>
      </c>
      <c r="CX2340" s="10">
        <v>4</v>
      </c>
      <c r="CY2340" s="10">
        <v>5</v>
      </c>
      <c r="CZ2340" s="10">
        <v>2</v>
      </c>
      <c r="DA2340" s="10">
        <v>3</v>
      </c>
      <c r="DB2340" s="10">
        <v>2</v>
      </c>
      <c r="DC2340" s="10">
        <v>6</v>
      </c>
      <c r="DD2340" s="10">
        <v>1</v>
      </c>
      <c r="DE2340" s="10">
        <v>5</v>
      </c>
      <c r="DF2340" s="10">
        <v>6</v>
      </c>
      <c r="DG2340" s="10">
        <v>3</v>
      </c>
      <c r="DH2340" s="10">
        <v>1</v>
      </c>
      <c r="DI2340" s="10">
        <v>5</v>
      </c>
      <c r="DJ2340" s="10">
        <v>2</v>
      </c>
      <c r="DK2340" s="10">
        <v>3</v>
      </c>
      <c r="DL2340" s="10">
        <v>3</v>
      </c>
      <c r="DM2340" s="9" t="s">
        <v>154</v>
      </c>
      <c r="DN2340" s="10">
        <v>1983</v>
      </c>
      <c r="DO2340" s="9">
        <f t="shared" si="8"/>
        <v>38</v>
      </c>
      <c r="DP2340" s="9" t="s">
        <v>155</v>
      </c>
      <c r="DQ2340" s="9" t="s">
        <v>156</v>
      </c>
      <c r="DR2340" s="9" t="s">
        <v>157</v>
      </c>
      <c r="DS2340" s="9" t="s">
        <v>137</v>
      </c>
      <c r="DT2340" s="9" t="s">
        <v>657</v>
      </c>
      <c r="DU2340" s="9" t="s">
        <v>158</v>
      </c>
      <c r="DV2340" s="9" t="str">
        <f>VLOOKUP(DU2340,Metadata!$B$2:$C$7,2,FALSE)</f>
        <v>6+ years</v>
      </c>
    </row>
    <row r="2341" spans="1:126">
      <c r="A2341" s="13">
        <v>2340</v>
      </c>
      <c r="B2341" s="9" t="s">
        <v>135</v>
      </c>
      <c r="C2341" s="9" t="str">
        <f>VLOOKUP(B2341,Metadata!$M$2:$N$6,2,FALSE)</f>
        <v>Permanent Employee</v>
      </c>
      <c r="D2341" s="9" t="s">
        <v>136</v>
      </c>
      <c r="E2341" s="9" t="s">
        <v>137</v>
      </c>
      <c r="F2341" s="9" t="s">
        <v>138</v>
      </c>
      <c r="G2341" s="9" t="s">
        <v>172</v>
      </c>
      <c r="H2341" s="9" t="str">
        <f>IF(G2341="","",VLOOKUP(G2341,Metadata!$J$2:$K$22,2,FALSE))</f>
        <v>Porto Metropolitan Area</v>
      </c>
      <c r="I2341" s="9" t="s">
        <v>138</v>
      </c>
      <c r="J2341" s="9" t="str">
        <f>IF(I2341="","",VLOOKUP(I2341,Metadata!$P$2:$Q$43,2,FALSE))</f>
        <v>Europe</v>
      </c>
      <c r="K2341" s="9" t="str">
        <f t="shared" si="0"/>
        <v>Portugal</v>
      </c>
      <c r="L2341" s="9" t="s">
        <v>172</v>
      </c>
      <c r="M2341" s="9" t="str">
        <f>IF(L2341="","",VLOOKUP(L2341,Metadata!$J$2:$K$22,2,FALSE))</f>
        <v>Porto Metropolitan Area</v>
      </c>
      <c r="N2341" s="9" t="s">
        <v>214</v>
      </c>
      <c r="O2341" s="9" t="s">
        <v>136</v>
      </c>
      <c r="P2341" s="9" t="s">
        <v>191</v>
      </c>
      <c r="Q2341" s="10" t="str">
        <f t="shared" si="1"/>
        <v>Remote Job (full or flexible)</v>
      </c>
      <c r="R2341" s="10">
        <v>6</v>
      </c>
      <c r="S2341" s="9" t="s">
        <v>192</v>
      </c>
      <c r="T2341" s="9" t="s">
        <v>137</v>
      </c>
      <c r="U2341" s="9" t="str">
        <f>IF(S2341&lt;&gt;"",S2341,IF(T2341&lt;&gt;"",VLOOKUP(T2341,Metadata!$S$2:$T$228,2,FALSE),""))</f>
        <v>Back-End Developer</v>
      </c>
      <c r="V2341" s="9" t="s">
        <v>162</v>
      </c>
      <c r="W2341" s="9" t="s">
        <v>137</v>
      </c>
      <c r="X2341" s="9" t="s">
        <v>145</v>
      </c>
      <c r="Y2341" s="9" t="s">
        <v>137</v>
      </c>
      <c r="Z2341" s="9" t="s">
        <v>146</v>
      </c>
      <c r="AA2341" s="9" t="s">
        <v>137</v>
      </c>
      <c r="AB2341" s="9" t="s">
        <v>137</v>
      </c>
      <c r="AC2341" s="9" t="s">
        <v>147</v>
      </c>
      <c r="AD2341" s="9"/>
      <c r="AE2341" s="9" t="s">
        <v>194</v>
      </c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198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10"/>
      <c r="CB2341" s="10" t="str">
        <f t="shared" si="5"/>
        <v/>
      </c>
      <c r="CC2341" s="10"/>
      <c r="CD2341" s="9" t="str">
        <f t="shared" si="2"/>
        <v/>
      </c>
      <c r="CE2341" s="9" t="s">
        <v>168</v>
      </c>
      <c r="CF2341" s="9" t="s">
        <v>220</v>
      </c>
      <c r="CG2341" s="9">
        <f>IF(CF2341="","",VLOOKUP(CF2341,Metadata!$D$2:$H$20,2,FALSE))</f>
        <v>27500</v>
      </c>
      <c r="CH2341" s="9">
        <f>IF(CF2341="","",VLOOKUP(CF2341,Metadata!$D$2:$H$20,4,FALSE))</f>
        <v>25000</v>
      </c>
      <c r="CI2341" s="9">
        <f>IF(CF2341="","",VLOOKUP(CF2341,Metadata!$D$2:$H$20,5,FALSE))</f>
        <v>30000</v>
      </c>
      <c r="CJ2341" s="9">
        <f t="shared" si="3"/>
        <v>27500</v>
      </c>
      <c r="CK2341" s="9" t="s">
        <v>221</v>
      </c>
      <c r="CL2341" s="10">
        <v>5</v>
      </c>
      <c r="CM2341" s="10">
        <v>3</v>
      </c>
      <c r="CN2341" s="10">
        <v>7</v>
      </c>
      <c r="CO2341" s="10">
        <v>7</v>
      </c>
      <c r="CP2341" s="10">
        <v>6</v>
      </c>
      <c r="CQ2341" s="10">
        <v>6</v>
      </c>
      <c r="CR2341" s="10">
        <v>6</v>
      </c>
      <c r="CS2341" s="10">
        <v>6</v>
      </c>
      <c r="CT2341" s="10">
        <v>6</v>
      </c>
      <c r="CU2341" s="10">
        <v>6</v>
      </c>
      <c r="CV2341" s="10">
        <v>6</v>
      </c>
      <c r="CW2341" s="10">
        <v>6</v>
      </c>
      <c r="CX2341" s="10">
        <v>6</v>
      </c>
      <c r="CY2341" s="10">
        <v>6</v>
      </c>
      <c r="CZ2341" s="10">
        <v>5</v>
      </c>
      <c r="DA2341" s="10">
        <v>6</v>
      </c>
      <c r="DB2341" s="10">
        <v>5</v>
      </c>
      <c r="DC2341" s="10">
        <v>5</v>
      </c>
      <c r="DD2341" s="10">
        <v>4</v>
      </c>
      <c r="DE2341" s="10">
        <v>6</v>
      </c>
      <c r="DF2341" s="10">
        <v>6</v>
      </c>
      <c r="DG2341" s="10">
        <v>6</v>
      </c>
      <c r="DH2341" s="10">
        <v>4</v>
      </c>
      <c r="DI2341" s="10">
        <v>3</v>
      </c>
      <c r="DJ2341" s="10">
        <v>3</v>
      </c>
      <c r="DK2341" s="10">
        <v>3</v>
      </c>
      <c r="DL2341" s="10">
        <v>3</v>
      </c>
      <c r="DM2341" s="9" t="s">
        <v>154</v>
      </c>
      <c r="DN2341" s="10">
        <v>1995</v>
      </c>
      <c r="DO2341" s="9">
        <f t="shared" si="8"/>
        <v>26</v>
      </c>
      <c r="DP2341" s="9" t="s">
        <v>155</v>
      </c>
      <c r="DQ2341" s="9" t="s">
        <v>156</v>
      </c>
      <c r="DR2341" s="9" t="s">
        <v>157</v>
      </c>
      <c r="DS2341" s="9" t="s">
        <v>137</v>
      </c>
      <c r="DT2341" s="9" t="s">
        <v>657</v>
      </c>
      <c r="DU2341" s="9" t="s">
        <v>168</v>
      </c>
      <c r="DV2341" s="9" t="str">
        <f>VLOOKUP(DU2341,Metadata!$B$2:$C$7,2,FALSE)</f>
        <v>0 - 3 years</v>
      </c>
    </row>
    <row r="2342" spans="1:126">
      <c r="A2342" s="13">
        <v>2341</v>
      </c>
      <c r="B2342" s="9" t="s">
        <v>135</v>
      </c>
      <c r="C2342" s="9" t="str">
        <f>VLOOKUP(B2342,Metadata!$M$2:$N$6,2,FALSE)</f>
        <v>Permanent Employee</v>
      </c>
      <c r="D2342" s="9" t="s">
        <v>159</v>
      </c>
      <c r="E2342" s="9" t="s">
        <v>137</v>
      </c>
      <c r="F2342" s="9" t="s">
        <v>138</v>
      </c>
      <c r="G2342" s="9" t="s">
        <v>172</v>
      </c>
      <c r="H2342" s="9" t="str">
        <f>IF(G2342="","",VLOOKUP(G2342,Metadata!$J$2:$K$22,2,FALSE))</f>
        <v>Porto Metropolitan Area</v>
      </c>
      <c r="I2342" s="9" t="s">
        <v>320</v>
      </c>
      <c r="J2342" s="9" t="str">
        <f>IF(I2342="","",VLOOKUP(I2342,Metadata!$P$2:$Q$43,2,FALSE))</f>
        <v>Europe</v>
      </c>
      <c r="K2342" s="9" t="str">
        <f t="shared" si="0"/>
        <v>International</v>
      </c>
      <c r="L2342" s="9" t="s">
        <v>137</v>
      </c>
      <c r="M2342" s="9" t="str">
        <f>IF(L2342="","",VLOOKUP(L2342,Metadata!$J$2:$K$22,2,FALSE))</f>
        <v/>
      </c>
      <c r="N2342" s="9" t="s">
        <v>214</v>
      </c>
      <c r="O2342" s="9" t="s">
        <v>215</v>
      </c>
      <c r="P2342" s="9" t="s">
        <v>142</v>
      </c>
      <c r="Q2342" s="10" t="str">
        <f t="shared" si="1"/>
        <v>Full Office Job</v>
      </c>
      <c r="R2342" s="10">
        <v>5</v>
      </c>
      <c r="S2342" s="9" t="s">
        <v>216</v>
      </c>
      <c r="T2342" s="9" t="s">
        <v>137</v>
      </c>
      <c r="U2342" s="9" t="str">
        <f>IF(S2342&lt;&gt;"",S2342,IF(T2342&lt;&gt;"",VLOOKUP(T2342,Metadata!$S$2:$T$228,2,FALSE),""))</f>
        <v>Front-End Developer</v>
      </c>
      <c r="V2342" s="9" t="s">
        <v>400</v>
      </c>
      <c r="W2342" s="9" t="s">
        <v>137</v>
      </c>
      <c r="X2342" s="9" t="s">
        <v>145</v>
      </c>
      <c r="Y2342" s="9" t="s">
        <v>137</v>
      </c>
      <c r="Z2342" s="9" t="s">
        <v>184</v>
      </c>
      <c r="AA2342" s="9" t="s">
        <v>165</v>
      </c>
      <c r="AB2342" s="9" t="s">
        <v>137</v>
      </c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 t="s">
        <v>247</v>
      </c>
      <c r="BS2342" s="9"/>
      <c r="BT2342" s="9"/>
      <c r="BU2342" s="9"/>
      <c r="BV2342" s="9"/>
      <c r="BW2342" s="9"/>
      <c r="BX2342" s="9"/>
      <c r="BY2342" s="9"/>
      <c r="BZ2342" s="9"/>
      <c r="CA2342" s="10"/>
      <c r="CB2342" s="10" t="str">
        <f t="shared" si="5"/>
        <v/>
      </c>
      <c r="CC2342" s="10"/>
      <c r="CD2342" s="9" t="str">
        <f t="shared" si="2"/>
        <v/>
      </c>
      <c r="CE2342" s="9" t="s">
        <v>168</v>
      </c>
      <c r="CF2342" s="9" t="s">
        <v>152</v>
      </c>
      <c r="CG2342" s="9">
        <f>IF(CF2342="","",VLOOKUP(CF2342,Metadata!$D$2:$H$20,2,FALSE))</f>
        <v>32500</v>
      </c>
      <c r="CH2342" s="9">
        <f>IF(CF2342="","",VLOOKUP(CF2342,Metadata!$D$2:$H$20,4,FALSE))</f>
        <v>30000</v>
      </c>
      <c r="CI2342" s="9">
        <f>IF(CF2342="","",VLOOKUP(CF2342,Metadata!$D$2:$H$20,5,FALSE))</f>
        <v>35000</v>
      </c>
      <c r="CJ2342" s="9">
        <f t="shared" si="3"/>
        <v>32500</v>
      </c>
      <c r="CK2342" s="9" t="s">
        <v>201</v>
      </c>
      <c r="CL2342" s="10">
        <v>1</v>
      </c>
      <c r="CM2342" s="10">
        <v>5</v>
      </c>
      <c r="CN2342" s="10">
        <v>7</v>
      </c>
      <c r="CO2342" s="10">
        <v>7</v>
      </c>
      <c r="CP2342" s="10">
        <v>2</v>
      </c>
      <c r="CQ2342" s="10">
        <v>6</v>
      </c>
      <c r="CR2342" s="10">
        <v>6</v>
      </c>
      <c r="CS2342" s="10">
        <v>6</v>
      </c>
      <c r="CT2342" s="10">
        <v>6</v>
      </c>
      <c r="CU2342" s="10">
        <v>7</v>
      </c>
      <c r="CV2342" s="10">
        <v>3</v>
      </c>
      <c r="CW2342" s="10">
        <v>4</v>
      </c>
      <c r="CX2342" s="10">
        <v>5</v>
      </c>
      <c r="CY2342" s="10">
        <v>3</v>
      </c>
      <c r="CZ2342" s="10">
        <v>7</v>
      </c>
      <c r="DA2342" s="10">
        <v>3</v>
      </c>
      <c r="DB2342" s="10">
        <v>5</v>
      </c>
      <c r="DC2342" s="10">
        <v>7</v>
      </c>
      <c r="DD2342" s="10">
        <v>1</v>
      </c>
      <c r="DE2342" s="10">
        <v>4</v>
      </c>
      <c r="DF2342" s="10">
        <v>4</v>
      </c>
      <c r="DG2342" s="10">
        <v>6</v>
      </c>
      <c r="DH2342" s="10">
        <v>5</v>
      </c>
      <c r="DI2342" s="10">
        <v>5</v>
      </c>
      <c r="DJ2342" s="10">
        <v>4</v>
      </c>
      <c r="DK2342" s="10">
        <v>4</v>
      </c>
      <c r="DL2342" s="10">
        <v>4</v>
      </c>
      <c r="DM2342" s="9" t="s">
        <v>154</v>
      </c>
      <c r="DN2342" s="10">
        <v>1989</v>
      </c>
      <c r="DO2342" s="9">
        <f t="shared" si="8"/>
        <v>32</v>
      </c>
      <c r="DP2342" s="9" t="s">
        <v>155</v>
      </c>
      <c r="DQ2342" s="9" t="s">
        <v>156</v>
      </c>
      <c r="DR2342" s="9" t="s">
        <v>157</v>
      </c>
      <c r="DS2342" s="9" t="s">
        <v>137</v>
      </c>
      <c r="DT2342" s="9" t="s">
        <v>657</v>
      </c>
      <c r="DU2342" s="9" t="s">
        <v>203</v>
      </c>
      <c r="DV2342" s="9" t="str">
        <f>VLOOKUP(DU2342,Metadata!$B$2:$C$7,2,FALSE)</f>
        <v>6+ years</v>
      </c>
    </row>
    <row r="2343" spans="1:126">
      <c r="A2343" s="13">
        <v>2342</v>
      </c>
      <c r="B2343" s="9" t="s">
        <v>135</v>
      </c>
      <c r="C2343" s="9" t="str">
        <f>VLOOKUP(B2343,Metadata!$M$2:$N$6,2,FALSE)</f>
        <v>Permanent Employee</v>
      </c>
      <c r="D2343" s="9" t="s">
        <v>159</v>
      </c>
      <c r="E2343" s="9" t="s">
        <v>137</v>
      </c>
      <c r="F2343" s="9" t="s">
        <v>138</v>
      </c>
      <c r="G2343" s="9" t="s">
        <v>160</v>
      </c>
      <c r="H2343" s="9" t="str">
        <f>IF(G2343="","",VLOOKUP(G2343,Metadata!$J$2:$K$22,2,FALSE))</f>
        <v>Centre</v>
      </c>
      <c r="I2343" s="9" t="s">
        <v>138</v>
      </c>
      <c r="J2343" s="9" t="str">
        <f>IF(I2343="","",VLOOKUP(I2343,Metadata!$P$2:$Q$43,2,FALSE))</f>
        <v>Europe</v>
      </c>
      <c r="K2343" s="9" t="str">
        <f t="shared" si="0"/>
        <v>Portugal</v>
      </c>
      <c r="L2343" s="9" t="s">
        <v>160</v>
      </c>
      <c r="M2343" s="9" t="str">
        <f>IF(L2343="","",VLOOKUP(L2343,Metadata!$J$2:$K$22,2,FALSE))</f>
        <v>Centre</v>
      </c>
      <c r="N2343" s="9" t="s">
        <v>141</v>
      </c>
      <c r="O2343" s="9" t="s">
        <v>137</v>
      </c>
      <c r="P2343" s="9" t="s">
        <v>142</v>
      </c>
      <c r="Q2343" s="10" t="str">
        <f t="shared" si="1"/>
        <v>Full Office Job</v>
      </c>
      <c r="R2343" s="10">
        <v>6</v>
      </c>
      <c r="S2343" s="9" t="s">
        <v>143</v>
      </c>
      <c r="T2343" s="9" t="s">
        <v>137</v>
      </c>
      <c r="U2343" s="9" t="str">
        <f>IF(S2343&lt;&gt;"",S2343,IF(T2343&lt;&gt;"",VLOOKUP(T2343,Metadata!$S$2:$T$228,2,FALSE),""))</f>
        <v>Technical Team Leader</v>
      </c>
      <c r="V2343" s="9" t="s">
        <v>251</v>
      </c>
      <c r="W2343" s="9" t="s">
        <v>137</v>
      </c>
      <c r="X2343" s="9" t="s">
        <v>145</v>
      </c>
      <c r="Y2343" s="9" t="s">
        <v>137</v>
      </c>
      <c r="Z2343" s="9" t="s">
        <v>146</v>
      </c>
      <c r="AA2343" s="9" t="s">
        <v>137</v>
      </c>
      <c r="AB2343" s="9" t="s">
        <v>253</v>
      </c>
      <c r="AC2343" s="9" t="s">
        <v>147</v>
      </c>
      <c r="AD2343" s="9" t="s">
        <v>148</v>
      </c>
      <c r="AE2343" s="9"/>
      <c r="AF2343" s="9" t="s">
        <v>243</v>
      </c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 t="s">
        <v>178</v>
      </c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 t="s">
        <v>219</v>
      </c>
      <c r="BR2343" s="9"/>
      <c r="BS2343" s="9"/>
      <c r="BT2343" s="9"/>
      <c r="BU2343" s="9" t="s">
        <v>258</v>
      </c>
      <c r="BV2343" s="9"/>
      <c r="BW2343" s="9"/>
      <c r="BX2343" s="9"/>
      <c r="BY2343" s="9"/>
      <c r="BZ2343" s="9"/>
      <c r="CA2343" s="10"/>
      <c r="CB2343" s="10" t="str">
        <f t="shared" si="5"/>
        <v/>
      </c>
      <c r="CC2343" s="10"/>
      <c r="CD2343" s="9" t="str">
        <f t="shared" si="2"/>
        <v/>
      </c>
      <c r="CE2343" s="9" t="s">
        <v>168</v>
      </c>
      <c r="CF2343" s="9" t="s">
        <v>152</v>
      </c>
      <c r="CG2343" s="9">
        <f>IF(CF2343="","",VLOOKUP(CF2343,Metadata!$D$2:$H$20,2,FALSE))</f>
        <v>32500</v>
      </c>
      <c r="CH2343" s="9">
        <f>IF(CF2343="","",VLOOKUP(CF2343,Metadata!$D$2:$H$20,4,FALSE))</f>
        <v>30000</v>
      </c>
      <c r="CI2343" s="9">
        <f>IF(CF2343="","",VLOOKUP(CF2343,Metadata!$D$2:$H$20,5,FALSE))</f>
        <v>35000</v>
      </c>
      <c r="CJ2343" s="9">
        <f t="shared" si="3"/>
        <v>32500</v>
      </c>
      <c r="CK2343" s="9" t="s">
        <v>201</v>
      </c>
      <c r="CL2343" s="10">
        <v>4</v>
      </c>
      <c r="CM2343" s="10">
        <v>1</v>
      </c>
      <c r="CN2343" s="10">
        <v>6</v>
      </c>
      <c r="CO2343" s="10">
        <v>7</v>
      </c>
      <c r="CP2343" s="10">
        <v>6</v>
      </c>
      <c r="CQ2343" s="10">
        <v>7</v>
      </c>
      <c r="CR2343" s="10">
        <v>6</v>
      </c>
      <c r="CS2343" s="10">
        <v>7</v>
      </c>
      <c r="CT2343" s="10">
        <v>7</v>
      </c>
      <c r="CU2343" s="10">
        <v>7</v>
      </c>
      <c r="CV2343" s="10">
        <v>7</v>
      </c>
      <c r="CW2343" s="10">
        <v>5</v>
      </c>
      <c r="CX2343" s="10">
        <v>7</v>
      </c>
      <c r="CY2343" s="10">
        <v>6</v>
      </c>
      <c r="CZ2343" s="10">
        <v>7</v>
      </c>
      <c r="DA2343" s="10">
        <v>7</v>
      </c>
      <c r="DB2343" s="10">
        <v>7</v>
      </c>
      <c r="DC2343" s="10">
        <v>7</v>
      </c>
      <c r="DD2343" s="10">
        <v>5</v>
      </c>
      <c r="DE2343" s="10">
        <v>7</v>
      </c>
      <c r="DF2343" s="10">
        <v>7</v>
      </c>
      <c r="DG2343" s="10">
        <v>7</v>
      </c>
      <c r="DH2343" s="10">
        <v>7</v>
      </c>
      <c r="DI2343" s="10">
        <v>7</v>
      </c>
      <c r="DJ2343" s="10">
        <v>6</v>
      </c>
      <c r="DK2343" s="10">
        <v>7</v>
      </c>
      <c r="DL2343" s="10">
        <v>6</v>
      </c>
      <c r="DM2343" s="9" t="s">
        <v>154</v>
      </c>
      <c r="DN2343" s="10">
        <v>1988</v>
      </c>
      <c r="DO2343" s="9">
        <f t="shared" si="8"/>
        <v>33</v>
      </c>
      <c r="DP2343" s="9" t="s">
        <v>155</v>
      </c>
      <c r="DQ2343" s="9" t="s">
        <v>156</v>
      </c>
      <c r="DR2343" s="9" t="s">
        <v>342</v>
      </c>
      <c r="DS2343" s="9" t="s">
        <v>137</v>
      </c>
      <c r="DT2343" s="9" t="s">
        <v>657</v>
      </c>
      <c r="DU2343" s="9" t="s">
        <v>223</v>
      </c>
      <c r="DV2343" s="9" t="str">
        <f>VLOOKUP(DU2343,Metadata!$B$2:$C$7,2,FALSE)</f>
        <v>3 - 6 years</v>
      </c>
    </row>
    <row r="2344" spans="1:126">
      <c r="A2344" s="13">
        <v>2343</v>
      </c>
      <c r="B2344" s="9" t="s">
        <v>135</v>
      </c>
      <c r="C2344" s="9" t="str">
        <f>VLOOKUP(B2344,Metadata!$M$2:$N$6,2,FALSE)</f>
        <v>Permanent Employee</v>
      </c>
      <c r="D2344" s="9" t="s">
        <v>136</v>
      </c>
      <c r="E2344" s="9" t="s">
        <v>137</v>
      </c>
      <c r="F2344" s="9" t="s">
        <v>138</v>
      </c>
      <c r="G2344" s="9" t="s">
        <v>140</v>
      </c>
      <c r="H2344" s="9" t="str">
        <f>IF(G2344="","",VLOOKUP(G2344,Metadata!$J$2:$K$22,2,FALSE))</f>
        <v>Lisbon Metropolitan Area</v>
      </c>
      <c r="I2344" s="9" t="s">
        <v>138</v>
      </c>
      <c r="J2344" s="9" t="str">
        <f>IF(I2344="","",VLOOKUP(I2344,Metadata!$P$2:$Q$43,2,FALSE))</f>
        <v>Europe</v>
      </c>
      <c r="K2344" s="9" t="str">
        <f t="shared" si="0"/>
        <v>Portugal</v>
      </c>
      <c r="L2344" s="9" t="s">
        <v>140</v>
      </c>
      <c r="M2344" s="9" t="str">
        <f>IF(L2344="","",VLOOKUP(L2344,Metadata!$J$2:$K$22,2,FALSE))</f>
        <v>Lisbon Metropolitan Area</v>
      </c>
      <c r="N2344" s="9" t="s">
        <v>141</v>
      </c>
      <c r="O2344" s="9" t="s">
        <v>137</v>
      </c>
      <c r="P2344" s="9" t="s">
        <v>142</v>
      </c>
      <c r="Q2344" s="10" t="str">
        <f t="shared" si="1"/>
        <v>Full Office Job</v>
      </c>
      <c r="R2344" s="10">
        <v>7</v>
      </c>
      <c r="S2344" s="9" t="s">
        <v>398</v>
      </c>
      <c r="T2344" s="9" t="s">
        <v>137</v>
      </c>
      <c r="U2344" s="9" t="str">
        <f>IF(S2344&lt;&gt;"",S2344,IF(T2344&lt;&gt;"",VLOOKUP(T2344,Metadata!$S$2:$T$228,2,FALSE),""))</f>
        <v>SysAdmin Engineer</v>
      </c>
      <c r="V2344" s="9" t="s">
        <v>144</v>
      </c>
      <c r="W2344" s="9" t="s">
        <v>137</v>
      </c>
      <c r="X2344" s="9" t="s">
        <v>145</v>
      </c>
      <c r="Y2344" s="9" t="s">
        <v>137</v>
      </c>
      <c r="Z2344" s="9" t="s">
        <v>224</v>
      </c>
      <c r="AA2344" s="9" t="s">
        <v>137</v>
      </c>
      <c r="AB2344" s="9" t="s">
        <v>253</v>
      </c>
      <c r="AC2344" s="9" t="s">
        <v>147</v>
      </c>
      <c r="AD2344" s="9"/>
      <c r="AE2344" s="9" t="s">
        <v>194</v>
      </c>
      <c r="AF2344" s="9"/>
      <c r="AG2344" s="9"/>
      <c r="AH2344" s="9"/>
      <c r="AI2344" s="9"/>
      <c r="AJ2344" s="9" t="s">
        <v>185</v>
      </c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 t="s">
        <v>178</v>
      </c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198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10"/>
      <c r="CB2344" s="10" t="str">
        <f t="shared" si="5"/>
        <v/>
      </c>
      <c r="CC2344" s="10"/>
      <c r="CD2344" s="9" t="str">
        <f t="shared" si="2"/>
        <v/>
      </c>
      <c r="CE2344" s="9" t="s">
        <v>168</v>
      </c>
      <c r="CF2344" s="9" t="s">
        <v>188</v>
      </c>
      <c r="CG2344" s="9">
        <f>IF(CF2344="","",VLOOKUP(CF2344,Metadata!$D$2:$H$20,2,FALSE))</f>
        <v>17500</v>
      </c>
      <c r="CH2344" s="9">
        <f>IF(CF2344="","",VLOOKUP(CF2344,Metadata!$D$2:$H$20,4,FALSE))</f>
        <v>15000</v>
      </c>
      <c r="CI2344" s="9">
        <f>IF(CF2344="","",VLOOKUP(CF2344,Metadata!$D$2:$H$20,5,FALSE))</f>
        <v>20000</v>
      </c>
      <c r="CJ2344" s="9">
        <f t="shared" si="3"/>
        <v>17500</v>
      </c>
      <c r="CK2344" s="9" t="s">
        <v>153</v>
      </c>
      <c r="CL2344" s="10">
        <v>1</v>
      </c>
      <c r="CM2344" s="10">
        <v>5</v>
      </c>
      <c r="CN2344" s="10">
        <v>7</v>
      </c>
      <c r="CO2344" s="10">
        <v>7</v>
      </c>
      <c r="CP2344" s="10">
        <v>5</v>
      </c>
      <c r="CQ2344" s="10">
        <v>7</v>
      </c>
      <c r="CR2344" s="10">
        <v>7</v>
      </c>
      <c r="CS2344" s="10">
        <v>7</v>
      </c>
      <c r="CT2344" s="10">
        <v>5</v>
      </c>
      <c r="CU2344" s="10">
        <v>6</v>
      </c>
      <c r="CV2344" s="10">
        <v>6</v>
      </c>
      <c r="CW2344" s="10">
        <v>7</v>
      </c>
      <c r="CX2344" s="10">
        <v>7</v>
      </c>
      <c r="CY2344" s="10">
        <v>7</v>
      </c>
      <c r="CZ2344" s="10">
        <v>7</v>
      </c>
      <c r="DA2344" s="10">
        <v>6</v>
      </c>
      <c r="DB2344" s="10">
        <v>6</v>
      </c>
      <c r="DC2344" s="10">
        <v>6</v>
      </c>
      <c r="DD2344" s="10">
        <v>5</v>
      </c>
      <c r="DE2344" s="10">
        <v>7</v>
      </c>
      <c r="DF2344" s="10">
        <v>7</v>
      </c>
      <c r="DG2344" s="10">
        <v>7</v>
      </c>
      <c r="DH2344" s="10">
        <v>6</v>
      </c>
      <c r="DI2344" s="10">
        <v>7</v>
      </c>
      <c r="DJ2344" s="10">
        <v>6</v>
      </c>
      <c r="DK2344" s="10">
        <v>6</v>
      </c>
      <c r="DL2344" s="10">
        <v>6</v>
      </c>
      <c r="DM2344" s="9" t="s">
        <v>154</v>
      </c>
      <c r="DN2344" s="10">
        <v>1985</v>
      </c>
      <c r="DO2344" s="9">
        <f t="shared" si="8"/>
        <v>36</v>
      </c>
      <c r="DP2344" s="9" t="s">
        <v>155</v>
      </c>
      <c r="DQ2344" s="9" t="s">
        <v>210</v>
      </c>
      <c r="DR2344" s="9" t="s">
        <v>170</v>
      </c>
      <c r="DS2344" s="9" t="s">
        <v>137</v>
      </c>
      <c r="DT2344" s="9" t="s">
        <v>657</v>
      </c>
      <c r="DU2344" s="9" t="s">
        <v>223</v>
      </c>
      <c r="DV2344" s="9" t="str">
        <f>VLOOKUP(DU2344,Metadata!$B$2:$C$7,2,FALSE)</f>
        <v>3 - 6 years</v>
      </c>
    </row>
    <row r="2345" spans="1:126">
      <c r="A2345" s="13">
        <v>2344</v>
      </c>
      <c r="B2345" s="9" t="s">
        <v>135</v>
      </c>
      <c r="C2345" s="9" t="str">
        <f>VLOOKUP(B2345,Metadata!$M$2:$N$6,2,FALSE)</f>
        <v>Permanent Employee</v>
      </c>
      <c r="D2345" s="9" t="s">
        <v>159</v>
      </c>
      <c r="E2345" s="9" t="s">
        <v>137</v>
      </c>
      <c r="F2345" s="9" t="s">
        <v>138</v>
      </c>
      <c r="G2345" s="9" t="s">
        <v>172</v>
      </c>
      <c r="H2345" s="9" t="str">
        <f>IF(G2345="","",VLOOKUP(G2345,Metadata!$J$2:$K$22,2,FALSE))</f>
        <v>Porto Metropolitan Area</v>
      </c>
      <c r="I2345" s="9" t="s">
        <v>138</v>
      </c>
      <c r="J2345" s="9" t="str">
        <f>IF(I2345="","",VLOOKUP(I2345,Metadata!$P$2:$Q$43,2,FALSE))</f>
        <v>Europe</v>
      </c>
      <c r="K2345" s="9" t="str">
        <f t="shared" si="0"/>
        <v>Portugal</v>
      </c>
      <c r="L2345" s="9" t="s">
        <v>172</v>
      </c>
      <c r="M2345" s="9" t="str">
        <f>IF(L2345="","",VLOOKUP(L2345,Metadata!$J$2:$K$22,2,FALSE))</f>
        <v>Porto Metropolitan Area</v>
      </c>
      <c r="N2345" s="9" t="s">
        <v>214</v>
      </c>
      <c r="O2345" s="9" t="s">
        <v>278</v>
      </c>
      <c r="P2345" s="9" t="s">
        <v>142</v>
      </c>
      <c r="Q2345" s="10" t="str">
        <f t="shared" si="1"/>
        <v>Full Office Job</v>
      </c>
      <c r="R2345" s="10">
        <v>4</v>
      </c>
      <c r="S2345" s="9" t="s">
        <v>319</v>
      </c>
      <c r="T2345" s="9" t="s">
        <v>137</v>
      </c>
      <c r="U2345" s="9" t="str">
        <f>IF(S2345&lt;&gt;"",S2345,IF(T2345&lt;&gt;"",VLOOKUP(T2345,Metadata!$S$2:$T$228,2,FALSE),""))</f>
        <v>CTO</v>
      </c>
      <c r="V2345" s="9" t="s">
        <v>217</v>
      </c>
      <c r="W2345" s="9" t="s">
        <v>137</v>
      </c>
      <c r="X2345" s="9" t="s">
        <v>145</v>
      </c>
      <c r="Y2345" s="9" t="s">
        <v>137</v>
      </c>
      <c r="Z2345" s="9" t="s">
        <v>146</v>
      </c>
      <c r="AA2345" s="9" t="s">
        <v>165</v>
      </c>
      <c r="AB2345" s="9" t="s">
        <v>253</v>
      </c>
      <c r="AC2345" s="9" t="s">
        <v>147</v>
      </c>
      <c r="AD2345" s="9"/>
      <c r="AE2345" s="9" t="s">
        <v>194</v>
      </c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 t="s">
        <v>178</v>
      </c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198</v>
      </c>
      <c r="BL2345" s="9"/>
      <c r="BM2345" s="9"/>
      <c r="BN2345" s="9" t="s">
        <v>186</v>
      </c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10"/>
      <c r="CB2345" s="10" t="str">
        <f t="shared" si="5"/>
        <v/>
      </c>
      <c r="CC2345" s="10"/>
      <c r="CD2345" s="9" t="str">
        <f t="shared" si="2"/>
        <v/>
      </c>
      <c r="CE2345" s="9" t="s">
        <v>151</v>
      </c>
      <c r="CF2345" s="9" t="s">
        <v>477</v>
      </c>
      <c r="CG2345" s="9">
        <f>IF(CF2345="","",VLOOKUP(CF2345,Metadata!$D$2:$H$20,2,FALSE))</f>
        <v>102500</v>
      </c>
      <c r="CH2345" s="9">
        <f>IF(CF2345="","",VLOOKUP(CF2345,Metadata!$D$2:$H$20,4,FALSE))</f>
        <v>100000</v>
      </c>
      <c r="CI2345" s="9">
        <f>IF(CF2345="","",VLOOKUP(CF2345,Metadata!$D$2:$H$20,5,FALSE))</f>
        <v>105000</v>
      </c>
      <c r="CJ2345" s="9">
        <f t="shared" si="3"/>
        <v>102500</v>
      </c>
      <c r="CK2345" s="9" t="s">
        <v>189</v>
      </c>
      <c r="CL2345" s="10">
        <v>7</v>
      </c>
      <c r="CM2345" s="10">
        <v>1</v>
      </c>
      <c r="CN2345" s="10">
        <v>3</v>
      </c>
      <c r="CO2345" s="10">
        <v>6</v>
      </c>
      <c r="CP2345" s="10">
        <v>6</v>
      </c>
      <c r="CQ2345" s="10">
        <v>7</v>
      </c>
      <c r="CR2345" s="10">
        <v>4</v>
      </c>
      <c r="CS2345" s="10">
        <v>7</v>
      </c>
      <c r="CT2345" s="10">
        <v>7</v>
      </c>
      <c r="CU2345" s="10">
        <v>7</v>
      </c>
      <c r="CV2345" s="10">
        <v>6</v>
      </c>
      <c r="CW2345" s="10">
        <v>7</v>
      </c>
      <c r="CX2345" s="10">
        <v>7</v>
      </c>
      <c r="CY2345" s="10">
        <v>7</v>
      </c>
      <c r="CZ2345" s="10">
        <v>4</v>
      </c>
      <c r="DA2345" s="10">
        <v>4</v>
      </c>
      <c r="DB2345" s="10">
        <v>3</v>
      </c>
      <c r="DC2345" s="10">
        <v>5</v>
      </c>
      <c r="DD2345" s="10">
        <v>2</v>
      </c>
      <c r="DE2345" s="10">
        <v>6</v>
      </c>
      <c r="DF2345" s="10">
        <v>6</v>
      </c>
      <c r="DG2345" s="10">
        <v>7</v>
      </c>
      <c r="DH2345" s="10">
        <v>4</v>
      </c>
      <c r="DI2345" s="10">
        <v>4</v>
      </c>
      <c r="DJ2345" s="10">
        <v>7</v>
      </c>
      <c r="DK2345" s="10">
        <v>6</v>
      </c>
      <c r="DL2345" s="10">
        <v>3</v>
      </c>
      <c r="DM2345" s="9" t="s">
        <v>154</v>
      </c>
      <c r="DN2345" s="10">
        <v>1979</v>
      </c>
      <c r="DO2345" s="9">
        <f t="shared" si="8"/>
        <v>42</v>
      </c>
      <c r="DP2345" s="9" t="s">
        <v>155</v>
      </c>
      <c r="DQ2345" s="9" t="s">
        <v>210</v>
      </c>
      <c r="DR2345" s="9" t="s">
        <v>157</v>
      </c>
      <c r="DS2345" s="9" t="s">
        <v>137</v>
      </c>
      <c r="DT2345" s="9" t="s">
        <v>657</v>
      </c>
      <c r="DU2345" s="9" t="s">
        <v>158</v>
      </c>
      <c r="DV2345" s="9" t="str">
        <f>VLOOKUP(DU2345,Metadata!$B$2:$C$7,2,FALSE)</f>
        <v>6+ years</v>
      </c>
    </row>
    <row r="2346" spans="1:126">
      <c r="A2346" s="13">
        <v>2345</v>
      </c>
      <c r="B2346" s="9" t="s">
        <v>135</v>
      </c>
      <c r="C2346" s="9" t="str">
        <f>VLOOKUP(B2346,Metadata!$M$2:$N$6,2,FALSE)</f>
        <v>Permanent Employee</v>
      </c>
      <c r="D2346" s="9" t="s">
        <v>159</v>
      </c>
      <c r="E2346" s="9" t="s">
        <v>137</v>
      </c>
      <c r="F2346" s="9" t="s">
        <v>138</v>
      </c>
      <c r="G2346" s="9" t="s">
        <v>283</v>
      </c>
      <c r="H2346" s="9" t="str">
        <f>IF(G2346="","",VLOOKUP(G2346,Metadata!$J$2:$K$22,2,FALSE))</f>
        <v>Lisbon Metropolitan Area</v>
      </c>
      <c r="I2346" s="9" t="s">
        <v>138</v>
      </c>
      <c r="J2346" s="9" t="str">
        <f>IF(I2346="","",VLOOKUP(I2346,Metadata!$P$2:$Q$43,2,FALSE))</f>
        <v>Europe</v>
      </c>
      <c r="K2346" s="9" t="str">
        <f t="shared" si="0"/>
        <v>Portugal</v>
      </c>
      <c r="L2346" s="9" t="s">
        <v>140</v>
      </c>
      <c r="M2346" s="9" t="str">
        <f>IF(L2346="","",VLOOKUP(L2346,Metadata!$J$2:$K$22,2,FALSE))</f>
        <v>Lisbon Metropolitan Area</v>
      </c>
      <c r="N2346" s="9" t="s">
        <v>141</v>
      </c>
      <c r="O2346" s="9" t="s">
        <v>137</v>
      </c>
      <c r="P2346" s="9" t="s">
        <v>142</v>
      </c>
      <c r="Q2346" s="10" t="str">
        <f t="shared" si="1"/>
        <v>Full Office Job</v>
      </c>
      <c r="R2346" s="10">
        <v>5</v>
      </c>
      <c r="S2346" s="9" t="s">
        <v>266</v>
      </c>
      <c r="T2346" s="9" t="s">
        <v>137</v>
      </c>
      <c r="U2346" s="9" t="str">
        <f>IF(S2346&lt;&gt;"",S2346,IF(T2346&lt;&gt;"",VLOOKUP(T2346,Metadata!$S$2:$T$228,2,FALSE),""))</f>
        <v>Data Scientist/Data Engineer</v>
      </c>
      <c r="V2346" s="9" t="s">
        <v>207</v>
      </c>
      <c r="W2346" s="9" t="s">
        <v>137</v>
      </c>
      <c r="X2346" s="9" t="s">
        <v>208</v>
      </c>
      <c r="Y2346" s="9" t="s">
        <v>137</v>
      </c>
      <c r="Z2346" s="9" t="s">
        <v>146</v>
      </c>
      <c r="AA2346" s="9" t="s">
        <v>137</v>
      </c>
      <c r="AB2346" s="9" t="s">
        <v>137</v>
      </c>
      <c r="AC2346" s="9" t="s">
        <v>147</v>
      </c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 t="s">
        <v>150</v>
      </c>
      <c r="BZ2346" s="9" t="s">
        <v>137</v>
      </c>
      <c r="CA2346" s="10"/>
      <c r="CB2346" s="10" t="str">
        <f t="shared" si="5"/>
        <v/>
      </c>
      <c r="CC2346" s="10"/>
      <c r="CD2346" s="9" t="str">
        <f t="shared" si="2"/>
        <v/>
      </c>
      <c r="CE2346" s="9" t="s">
        <v>232</v>
      </c>
      <c r="CF2346" s="9" t="s">
        <v>152</v>
      </c>
      <c r="CG2346" s="9">
        <f>IF(CF2346="","",VLOOKUP(CF2346,Metadata!$D$2:$H$20,2,FALSE))</f>
        <v>32500</v>
      </c>
      <c r="CH2346" s="9">
        <f>IF(CF2346="","",VLOOKUP(CF2346,Metadata!$D$2:$H$20,4,FALSE))</f>
        <v>30000</v>
      </c>
      <c r="CI2346" s="9">
        <f>IF(CF2346="","",VLOOKUP(CF2346,Metadata!$D$2:$H$20,5,FALSE))</f>
        <v>35000</v>
      </c>
      <c r="CJ2346" s="9">
        <f t="shared" si="3"/>
        <v>32500</v>
      </c>
      <c r="CK2346" s="9" t="s">
        <v>153</v>
      </c>
      <c r="CL2346" s="10">
        <v>6</v>
      </c>
      <c r="CM2346" s="10">
        <v>1</v>
      </c>
      <c r="CN2346" s="10">
        <v>7</v>
      </c>
      <c r="CO2346" s="10">
        <v>7</v>
      </c>
      <c r="CP2346" s="10">
        <v>7</v>
      </c>
      <c r="CQ2346" s="10">
        <v>7</v>
      </c>
      <c r="CR2346" s="10">
        <v>7</v>
      </c>
      <c r="CS2346" s="10">
        <v>7</v>
      </c>
      <c r="CT2346" s="10">
        <v>7</v>
      </c>
      <c r="CU2346" s="10">
        <v>6</v>
      </c>
      <c r="CV2346" s="10">
        <v>7</v>
      </c>
      <c r="CW2346" s="10">
        <v>6</v>
      </c>
      <c r="CX2346" s="10">
        <v>6</v>
      </c>
      <c r="CY2346" s="10">
        <v>6</v>
      </c>
      <c r="CZ2346" s="10">
        <v>7</v>
      </c>
      <c r="DA2346" s="10">
        <v>7</v>
      </c>
      <c r="DB2346" s="10">
        <v>7</v>
      </c>
      <c r="DC2346" s="10">
        <v>7</v>
      </c>
      <c r="DD2346" s="10">
        <v>4</v>
      </c>
      <c r="DE2346" s="10">
        <v>7</v>
      </c>
      <c r="DF2346" s="10">
        <v>7</v>
      </c>
      <c r="DG2346" s="10">
        <v>6</v>
      </c>
      <c r="DH2346" s="10">
        <v>4</v>
      </c>
      <c r="DI2346" s="10">
        <v>7</v>
      </c>
      <c r="DJ2346" s="10">
        <v>2</v>
      </c>
      <c r="DK2346" s="10">
        <v>7</v>
      </c>
      <c r="DL2346" s="10">
        <v>7</v>
      </c>
      <c r="DM2346" s="9" t="s">
        <v>154</v>
      </c>
      <c r="DN2346" s="10">
        <v>1989</v>
      </c>
      <c r="DO2346" s="9">
        <f t="shared" si="8"/>
        <v>32</v>
      </c>
      <c r="DP2346" s="9" t="s">
        <v>222</v>
      </c>
      <c r="DQ2346" s="9" t="s">
        <v>202</v>
      </c>
      <c r="DR2346" s="9" t="s">
        <v>157</v>
      </c>
      <c r="DS2346" s="9" t="s">
        <v>137</v>
      </c>
      <c r="DT2346" s="9" t="s">
        <v>657</v>
      </c>
      <c r="DU2346" s="9" t="s">
        <v>203</v>
      </c>
      <c r="DV2346" s="9" t="str">
        <f>VLOOKUP(DU2346,Metadata!$B$2:$C$7,2,FALSE)</f>
        <v>6+ years</v>
      </c>
    </row>
    <row r="2347" spans="1:126">
      <c r="A2347" s="13">
        <v>2346</v>
      </c>
      <c r="B2347" s="9" t="s">
        <v>135</v>
      </c>
      <c r="C2347" s="9" t="str">
        <f>VLOOKUP(B2347,Metadata!$M$2:$N$6,2,FALSE)</f>
        <v>Permanent Employee</v>
      </c>
      <c r="D2347" s="9" t="s">
        <v>159</v>
      </c>
      <c r="E2347" s="9" t="s">
        <v>137</v>
      </c>
      <c r="F2347" s="9" t="s">
        <v>138</v>
      </c>
      <c r="G2347" s="9" t="s">
        <v>172</v>
      </c>
      <c r="H2347" s="9" t="str">
        <f>IF(G2347="","",VLOOKUP(G2347,Metadata!$J$2:$K$22,2,FALSE))</f>
        <v>Porto Metropolitan Area</v>
      </c>
      <c r="I2347" s="9" t="s">
        <v>399</v>
      </c>
      <c r="J2347" s="9" t="str">
        <f>IF(I2347="","",VLOOKUP(I2347,Metadata!$P$2:$Q$43,2,FALSE))</f>
        <v>Middle East</v>
      </c>
      <c r="K2347" s="9" t="str">
        <f t="shared" si="0"/>
        <v>International</v>
      </c>
      <c r="L2347" s="9" t="s">
        <v>137</v>
      </c>
      <c r="M2347" s="9" t="str">
        <f>IF(L2347="","",VLOOKUP(L2347,Metadata!$J$2:$K$22,2,FALSE))</f>
        <v/>
      </c>
      <c r="N2347" s="9" t="s">
        <v>141</v>
      </c>
      <c r="O2347" s="9" t="s">
        <v>137</v>
      </c>
      <c r="P2347" s="9" t="s">
        <v>191</v>
      </c>
      <c r="Q2347" s="10" t="str">
        <f t="shared" si="1"/>
        <v>Remote Job (full or flexible)</v>
      </c>
      <c r="R2347" s="10">
        <v>6</v>
      </c>
      <c r="S2347" s="9" t="s">
        <v>282</v>
      </c>
      <c r="T2347" s="9" t="s">
        <v>137</v>
      </c>
      <c r="U2347" s="9" t="str">
        <f>IF(S2347&lt;&gt;"",S2347,IF(T2347&lt;&gt;"",VLOOKUP(T2347,Metadata!$S$2:$T$228,2,FALSE),""))</f>
        <v>Computer &amp; Network Security</v>
      </c>
      <c r="V2347" s="9" t="s">
        <v>391</v>
      </c>
      <c r="W2347" s="9" t="s">
        <v>137</v>
      </c>
      <c r="X2347" s="9" t="s">
        <v>145</v>
      </c>
      <c r="Y2347" s="9" t="s">
        <v>137</v>
      </c>
      <c r="Z2347" s="9" t="s">
        <v>224</v>
      </c>
      <c r="AA2347" s="9" t="s">
        <v>165</v>
      </c>
      <c r="AB2347" s="9" t="s">
        <v>137</v>
      </c>
      <c r="AC2347" s="9"/>
      <c r="AD2347" s="9" t="s">
        <v>148</v>
      </c>
      <c r="AE2347" s="9" t="s">
        <v>194</v>
      </c>
      <c r="AF2347" s="9" t="s">
        <v>243</v>
      </c>
      <c r="AG2347" s="9" t="s">
        <v>166</v>
      </c>
      <c r="AH2347" s="9"/>
      <c r="AI2347" s="9"/>
      <c r="AJ2347" s="9"/>
      <c r="AK2347" s="9"/>
      <c r="AL2347" s="9"/>
      <c r="AM2347" s="9" t="s">
        <v>314</v>
      </c>
      <c r="AN2347" s="9"/>
      <c r="AO2347" s="9"/>
      <c r="AP2347" s="9"/>
      <c r="AQ2347" s="9"/>
      <c r="AR2347" s="9"/>
      <c r="AS2347" s="9"/>
      <c r="AT2347" s="9" t="s">
        <v>324</v>
      </c>
      <c r="AU2347" s="9" t="s">
        <v>267</v>
      </c>
      <c r="AV2347" s="9"/>
      <c r="AW2347" s="9"/>
      <c r="AX2347" s="9"/>
      <c r="AY2347" s="9"/>
      <c r="AZ2347" s="9"/>
      <c r="BA2347" s="9"/>
      <c r="BB2347" s="9" t="s">
        <v>284</v>
      </c>
      <c r="BC2347" s="9"/>
      <c r="BD2347" s="9"/>
      <c r="BE2347" s="9"/>
      <c r="BF2347" s="9"/>
      <c r="BG2347" s="9"/>
      <c r="BH2347" s="9"/>
      <c r="BI2347" s="9"/>
      <c r="BJ2347" s="9"/>
      <c r="BK2347" s="9" t="s">
        <v>198</v>
      </c>
      <c r="BL2347" s="9" t="s">
        <v>199</v>
      </c>
      <c r="BM2347" s="9"/>
      <c r="BN2347" s="9" t="s">
        <v>186</v>
      </c>
      <c r="BO2347" s="9" t="s">
        <v>257</v>
      </c>
      <c r="BP2347" s="9"/>
      <c r="BQ2347" s="9" t="s">
        <v>219</v>
      </c>
      <c r="BR2347" s="9" t="s">
        <v>247</v>
      </c>
      <c r="BS2347" s="9"/>
      <c r="BT2347" s="9"/>
      <c r="BU2347" s="9" t="s">
        <v>258</v>
      </c>
      <c r="BV2347" s="9"/>
      <c r="BW2347" s="9"/>
      <c r="BX2347" s="9"/>
      <c r="BY2347" s="9"/>
      <c r="BZ2347" s="9"/>
      <c r="CA2347" s="10"/>
      <c r="CB2347" s="10" t="str">
        <f t="shared" si="5"/>
        <v/>
      </c>
      <c r="CC2347" s="10"/>
      <c r="CD2347" s="9" t="str">
        <f t="shared" si="2"/>
        <v/>
      </c>
      <c r="CE2347" s="9" t="s">
        <v>168</v>
      </c>
      <c r="CF2347" s="9" t="s">
        <v>254</v>
      </c>
      <c r="CG2347" s="9">
        <f>IF(CF2347="","",VLOOKUP(CF2347,Metadata!$D$2:$H$20,2,FALSE))</f>
        <v>37500</v>
      </c>
      <c r="CH2347" s="9">
        <f>IF(CF2347="","",VLOOKUP(CF2347,Metadata!$D$2:$H$20,4,FALSE))</f>
        <v>35000</v>
      </c>
      <c r="CI2347" s="9">
        <f>IF(CF2347="","",VLOOKUP(CF2347,Metadata!$D$2:$H$20,5,FALSE))</f>
        <v>40000</v>
      </c>
      <c r="CJ2347" s="9">
        <f t="shared" si="3"/>
        <v>37500</v>
      </c>
      <c r="CK2347" s="9" t="s">
        <v>221</v>
      </c>
      <c r="CL2347" s="10">
        <v>6</v>
      </c>
      <c r="CM2347" s="10">
        <v>1</v>
      </c>
      <c r="CN2347" s="10">
        <v>7</v>
      </c>
      <c r="CO2347" s="10">
        <v>5</v>
      </c>
      <c r="CP2347" s="10">
        <v>5</v>
      </c>
      <c r="CQ2347" s="10">
        <v>6</v>
      </c>
      <c r="CR2347" s="10">
        <v>7</v>
      </c>
      <c r="CS2347" s="10">
        <v>7</v>
      </c>
      <c r="CT2347" s="10">
        <v>7</v>
      </c>
      <c r="CU2347" s="10">
        <v>5</v>
      </c>
      <c r="CV2347" s="10">
        <v>6</v>
      </c>
      <c r="CW2347" s="10">
        <v>4</v>
      </c>
      <c r="CX2347" s="10">
        <v>5</v>
      </c>
      <c r="CY2347" s="10">
        <v>6</v>
      </c>
      <c r="CZ2347" s="10">
        <v>5</v>
      </c>
      <c r="DA2347" s="10">
        <v>4</v>
      </c>
      <c r="DB2347" s="10">
        <v>4</v>
      </c>
      <c r="DC2347" s="10">
        <v>6</v>
      </c>
      <c r="DD2347" s="10">
        <v>1</v>
      </c>
      <c r="DE2347" s="10">
        <v>2</v>
      </c>
      <c r="DF2347" s="10">
        <v>6</v>
      </c>
      <c r="DG2347" s="10">
        <v>3</v>
      </c>
      <c r="DH2347" s="10">
        <v>5</v>
      </c>
      <c r="DI2347" s="10">
        <v>7</v>
      </c>
      <c r="DJ2347" s="10">
        <v>5</v>
      </c>
      <c r="DK2347" s="10">
        <v>5</v>
      </c>
      <c r="DL2347" s="10">
        <v>6</v>
      </c>
      <c r="DM2347" s="9" t="s">
        <v>154</v>
      </c>
      <c r="DN2347" s="10">
        <v>1988</v>
      </c>
      <c r="DO2347" s="9">
        <f t="shared" si="8"/>
        <v>33</v>
      </c>
      <c r="DP2347" s="9" t="s">
        <v>155</v>
      </c>
      <c r="DQ2347" s="9" t="s">
        <v>210</v>
      </c>
      <c r="DR2347" s="9" t="s">
        <v>157</v>
      </c>
      <c r="DS2347" s="9" t="s">
        <v>137</v>
      </c>
      <c r="DT2347" s="9" t="s">
        <v>657</v>
      </c>
      <c r="DU2347" s="9" t="s">
        <v>223</v>
      </c>
      <c r="DV2347" s="9" t="str">
        <f>VLOOKUP(DU2347,Metadata!$B$2:$C$7,2,FALSE)</f>
        <v>3 - 6 years</v>
      </c>
    </row>
    <row r="2348" spans="1:126">
      <c r="A2348" s="13">
        <v>2347</v>
      </c>
      <c r="B2348" s="9" t="s">
        <v>135</v>
      </c>
      <c r="C2348" s="9" t="str">
        <f>VLOOKUP(B2348,Metadata!$M$2:$N$6,2,FALSE)</f>
        <v>Permanent Employee</v>
      </c>
      <c r="D2348" s="9" t="s">
        <v>159</v>
      </c>
      <c r="E2348" s="9" t="s">
        <v>137</v>
      </c>
      <c r="F2348" s="9" t="s">
        <v>138</v>
      </c>
      <c r="G2348" s="9" t="s">
        <v>213</v>
      </c>
      <c r="H2348" s="9" t="str">
        <f>IF(G2348="","",VLOOKUP(G2348,Metadata!$J$2:$K$22,2,FALSE))</f>
        <v>Centre</v>
      </c>
      <c r="I2348" s="9" t="s">
        <v>228</v>
      </c>
      <c r="J2348" s="9" t="str">
        <f>IF(I2348="","",VLOOKUP(I2348,Metadata!$P$2:$Q$43,2,FALSE))</f>
        <v>Europe</v>
      </c>
      <c r="K2348" s="9" t="str">
        <f t="shared" si="0"/>
        <v>International</v>
      </c>
      <c r="L2348" s="9" t="s">
        <v>137</v>
      </c>
      <c r="M2348" s="9" t="str">
        <f>IF(L2348="","",VLOOKUP(L2348,Metadata!$J$2:$K$22,2,FALSE))</f>
        <v/>
      </c>
      <c r="N2348" s="9" t="s">
        <v>141</v>
      </c>
      <c r="O2348" s="9" t="s">
        <v>137</v>
      </c>
      <c r="P2348" s="9" t="s">
        <v>142</v>
      </c>
      <c r="Q2348" s="10" t="str">
        <f t="shared" si="1"/>
        <v>Full Office Job</v>
      </c>
      <c r="R2348" s="10">
        <v>7</v>
      </c>
      <c r="S2348" s="9" t="s">
        <v>143</v>
      </c>
      <c r="T2348" s="9" t="s">
        <v>137</v>
      </c>
      <c r="U2348" s="9" t="str">
        <f>IF(S2348&lt;&gt;"",S2348,IF(T2348&lt;&gt;"",VLOOKUP(T2348,Metadata!$S$2:$T$228,2,FALSE),""))</f>
        <v>Technical Team Leader</v>
      </c>
      <c r="V2348" s="9" t="s">
        <v>162</v>
      </c>
      <c r="W2348" s="9" t="s">
        <v>137</v>
      </c>
      <c r="X2348" s="9" t="s">
        <v>145</v>
      </c>
      <c r="Y2348" s="9" t="s">
        <v>137</v>
      </c>
      <c r="Z2348" s="9" t="s">
        <v>146</v>
      </c>
      <c r="AA2348" s="9" t="s">
        <v>165</v>
      </c>
      <c r="AB2348" s="9" t="s">
        <v>137</v>
      </c>
      <c r="AC2348" s="9"/>
      <c r="AD2348" s="9"/>
      <c r="AE2348" s="9"/>
      <c r="AF2348" s="9"/>
      <c r="AG2348" s="9"/>
      <c r="AH2348" s="9"/>
      <c r="AI2348" s="9"/>
      <c r="AJ2348" s="9" t="s">
        <v>185</v>
      </c>
      <c r="AK2348" s="9"/>
      <c r="AL2348" s="9" t="s">
        <v>177</v>
      </c>
      <c r="AM2348" s="9" t="s">
        <v>314</v>
      </c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 t="s">
        <v>178</v>
      </c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 t="s">
        <v>186</v>
      </c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10"/>
      <c r="CB2348" s="10" t="str">
        <f t="shared" si="5"/>
        <v/>
      </c>
      <c r="CC2348" s="10"/>
      <c r="CD2348" s="9" t="str">
        <f t="shared" si="2"/>
        <v/>
      </c>
      <c r="CE2348" s="9" t="s">
        <v>151</v>
      </c>
      <c r="CF2348" s="9" t="s">
        <v>245</v>
      </c>
      <c r="CG2348" s="9">
        <f>IF(CF2348="","",VLOOKUP(CF2348,Metadata!$D$2:$H$20,2,FALSE))</f>
        <v>42500</v>
      </c>
      <c r="CH2348" s="9">
        <f>IF(CF2348="","",VLOOKUP(CF2348,Metadata!$D$2:$H$20,4,FALSE))</f>
        <v>40000</v>
      </c>
      <c r="CI2348" s="9">
        <f>IF(CF2348="","",VLOOKUP(CF2348,Metadata!$D$2:$H$20,5,FALSE))</f>
        <v>45000</v>
      </c>
      <c r="CJ2348" s="9">
        <f t="shared" si="3"/>
        <v>42500</v>
      </c>
      <c r="CK2348" s="9" t="s">
        <v>189</v>
      </c>
      <c r="CL2348" s="10">
        <v>5</v>
      </c>
      <c r="CM2348" s="10">
        <v>3</v>
      </c>
      <c r="CN2348" s="10">
        <v>5</v>
      </c>
      <c r="CO2348" s="10">
        <v>5</v>
      </c>
      <c r="CP2348" s="10">
        <v>5</v>
      </c>
      <c r="CQ2348" s="10">
        <v>5</v>
      </c>
      <c r="CR2348" s="10">
        <v>7</v>
      </c>
      <c r="CS2348" s="10">
        <v>7</v>
      </c>
      <c r="CT2348" s="10">
        <v>6</v>
      </c>
      <c r="CU2348" s="10">
        <v>6</v>
      </c>
      <c r="CV2348" s="10">
        <v>6</v>
      </c>
      <c r="CW2348" s="10">
        <v>6</v>
      </c>
      <c r="CX2348" s="10">
        <v>7</v>
      </c>
      <c r="CY2348" s="10">
        <v>6</v>
      </c>
      <c r="CZ2348" s="10">
        <v>7</v>
      </c>
      <c r="DA2348" s="10">
        <v>7</v>
      </c>
      <c r="DB2348" s="10">
        <v>7</v>
      </c>
      <c r="DC2348" s="10">
        <v>7</v>
      </c>
      <c r="DD2348" s="10">
        <v>4</v>
      </c>
      <c r="DE2348" s="10">
        <v>7</v>
      </c>
      <c r="DF2348" s="10">
        <v>7</v>
      </c>
      <c r="DG2348" s="10">
        <v>7</v>
      </c>
      <c r="DH2348" s="10">
        <v>7</v>
      </c>
      <c r="DI2348" s="10">
        <v>7</v>
      </c>
      <c r="DJ2348" s="10">
        <v>6</v>
      </c>
      <c r="DK2348" s="10">
        <v>6</v>
      </c>
      <c r="DL2348" s="10">
        <v>2</v>
      </c>
      <c r="DM2348" s="9" t="s">
        <v>154</v>
      </c>
      <c r="DN2348" s="10">
        <v>1986</v>
      </c>
      <c r="DO2348" s="9">
        <f t="shared" si="8"/>
        <v>35</v>
      </c>
      <c r="DP2348" s="9" t="s">
        <v>222</v>
      </c>
      <c r="DQ2348" s="9" t="s">
        <v>210</v>
      </c>
      <c r="DR2348" s="9" t="s">
        <v>157</v>
      </c>
      <c r="DS2348" s="9" t="s">
        <v>137</v>
      </c>
      <c r="DT2348" s="9" t="s">
        <v>657</v>
      </c>
      <c r="DU2348" s="9" t="s">
        <v>203</v>
      </c>
      <c r="DV2348" s="9" t="str">
        <f>VLOOKUP(DU2348,Metadata!$B$2:$C$7,2,FALSE)</f>
        <v>6+ years</v>
      </c>
    </row>
    <row r="2349" spans="1:126">
      <c r="A2349" s="13">
        <v>2348</v>
      </c>
      <c r="B2349" s="9" t="s">
        <v>135</v>
      </c>
      <c r="C2349" s="9" t="str">
        <f>VLOOKUP(B2349,Metadata!$M$2:$N$6,2,FALSE)</f>
        <v>Permanent Employee</v>
      </c>
      <c r="D2349" s="9" t="s">
        <v>136</v>
      </c>
      <c r="E2349" s="9" t="s">
        <v>137</v>
      </c>
      <c r="F2349" s="9" t="s">
        <v>138</v>
      </c>
      <c r="G2349" s="9" t="s">
        <v>140</v>
      </c>
      <c r="H2349" s="9" t="str">
        <f>IF(G2349="","",VLOOKUP(G2349,Metadata!$J$2:$K$22,2,FALSE))</f>
        <v>Lisbon Metropolitan Area</v>
      </c>
      <c r="I2349" s="9" t="s">
        <v>138</v>
      </c>
      <c r="J2349" s="9" t="str">
        <f>IF(I2349="","",VLOOKUP(I2349,Metadata!$P$2:$Q$43,2,FALSE))</f>
        <v>Europe</v>
      </c>
      <c r="K2349" s="9" t="str">
        <f t="shared" si="0"/>
        <v>Portugal</v>
      </c>
      <c r="L2349" s="9" t="s">
        <v>140</v>
      </c>
      <c r="M2349" s="9" t="str">
        <f>IF(L2349="","",VLOOKUP(L2349,Metadata!$J$2:$K$22,2,FALSE))</f>
        <v>Lisbon Metropolitan Area</v>
      </c>
      <c r="N2349" s="9" t="s">
        <v>214</v>
      </c>
      <c r="O2349" s="9" t="s">
        <v>278</v>
      </c>
      <c r="P2349" s="9" t="s">
        <v>191</v>
      </c>
      <c r="Q2349" s="10" t="str">
        <f t="shared" si="1"/>
        <v>Remote Job (full or flexible)</v>
      </c>
      <c r="R2349" s="10">
        <v>6</v>
      </c>
      <c r="S2349" s="9" t="s">
        <v>183</v>
      </c>
      <c r="T2349" s="9" t="s">
        <v>137</v>
      </c>
      <c r="U2349" s="9" t="str">
        <f>IF(S2349&lt;&gt;"",S2349,IF(T2349&lt;&gt;"",VLOOKUP(T2349,Metadata!$S$2:$T$228,2,FALSE),""))</f>
        <v>Product Owner/Product Manager</v>
      </c>
      <c r="V2349" s="9" t="s">
        <v>276</v>
      </c>
      <c r="W2349" s="9" t="s">
        <v>137</v>
      </c>
      <c r="X2349" s="9" t="s">
        <v>252</v>
      </c>
      <c r="Y2349" s="9" t="s">
        <v>137</v>
      </c>
      <c r="Z2349" s="9" t="s">
        <v>218</v>
      </c>
      <c r="AA2349" s="9" t="s">
        <v>137</v>
      </c>
      <c r="AB2349" s="9" t="s">
        <v>137</v>
      </c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 t="s">
        <v>150</v>
      </c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 t="s">
        <v>150</v>
      </c>
      <c r="BZ2349" s="9" t="s">
        <v>137</v>
      </c>
      <c r="CA2349" s="10"/>
      <c r="CB2349" s="10" t="str">
        <f t="shared" si="5"/>
        <v/>
      </c>
      <c r="CC2349" s="10"/>
      <c r="CD2349" s="9" t="str">
        <f t="shared" si="2"/>
        <v/>
      </c>
      <c r="CE2349" s="9" t="s">
        <v>151</v>
      </c>
      <c r="CF2349" s="9" t="s">
        <v>248</v>
      </c>
      <c r="CG2349" s="9">
        <f>IF(CF2349="","",VLOOKUP(CF2349,Metadata!$D$2:$H$20,2,FALSE))</f>
        <v>57500</v>
      </c>
      <c r="CH2349" s="9">
        <f>IF(CF2349="","",VLOOKUP(CF2349,Metadata!$D$2:$H$20,4,FALSE))</f>
        <v>55000</v>
      </c>
      <c r="CI2349" s="9">
        <f>IF(CF2349="","",VLOOKUP(CF2349,Metadata!$D$2:$H$20,5,FALSE))</f>
        <v>60000</v>
      </c>
      <c r="CJ2349" s="9">
        <f t="shared" si="3"/>
        <v>57500</v>
      </c>
      <c r="CK2349" s="9" t="s">
        <v>153</v>
      </c>
      <c r="CL2349" s="10">
        <v>3</v>
      </c>
      <c r="CM2349" s="10">
        <v>5</v>
      </c>
      <c r="CN2349" s="10">
        <v>5</v>
      </c>
      <c r="CO2349" s="10">
        <v>7</v>
      </c>
      <c r="CP2349" s="10">
        <v>4</v>
      </c>
      <c r="CQ2349" s="10">
        <v>5</v>
      </c>
      <c r="CR2349" s="10">
        <v>6</v>
      </c>
      <c r="CS2349" s="10">
        <v>6</v>
      </c>
      <c r="CT2349" s="10">
        <v>3</v>
      </c>
      <c r="CU2349" s="10">
        <v>3</v>
      </c>
      <c r="CV2349" s="10">
        <v>6</v>
      </c>
      <c r="CW2349" s="10">
        <v>6</v>
      </c>
      <c r="CX2349" s="10">
        <v>6</v>
      </c>
      <c r="CY2349" s="10">
        <v>6</v>
      </c>
      <c r="CZ2349" s="10">
        <v>3</v>
      </c>
      <c r="DA2349" s="10">
        <v>1</v>
      </c>
      <c r="DB2349" s="10">
        <v>2</v>
      </c>
      <c r="DC2349" s="10">
        <v>7</v>
      </c>
      <c r="DD2349" s="10">
        <v>2</v>
      </c>
      <c r="DE2349" s="10">
        <v>6</v>
      </c>
      <c r="DF2349" s="10">
        <v>6</v>
      </c>
      <c r="DG2349" s="10">
        <v>7</v>
      </c>
      <c r="DH2349" s="10">
        <v>5</v>
      </c>
      <c r="DI2349" s="10">
        <v>6</v>
      </c>
      <c r="DJ2349" s="10">
        <v>6</v>
      </c>
      <c r="DK2349" s="10">
        <v>6</v>
      </c>
      <c r="DL2349" s="10">
        <v>6</v>
      </c>
      <c r="DM2349" s="9" t="s">
        <v>154</v>
      </c>
      <c r="DN2349" s="10">
        <v>1988</v>
      </c>
      <c r="DO2349" s="9">
        <f t="shared" si="8"/>
        <v>33</v>
      </c>
      <c r="DP2349" s="9" t="s">
        <v>155</v>
      </c>
      <c r="DQ2349" s="9" t="s">
        <v>210</v>
      </c>
      <c r="DR2349" s="9" t="s">
        <v>157</v>
      </c>
      <c r="DS2349" s="9" t="s">
        <v>137</v>
      </c>
      <c r="DT2349" s="9" t="s">
        <v>657</v>
      </c>
      <c r="DU2349" s="9" t="s">
        <v>158</v>
      </c>
      <c r="DV2349" s="9" t="str">
        <f>VLOOKUP(DU2349,Metadata!$B$2:$C$7,2,FALSE)</f>
        <v>6+ years</v>
      </c>
    </row>
    <row r="2350" spans="1:126">
      <c r="A2350" s="13">
        <v>2349</v>
      </c>
      <c r="B2350" s="9" t="s">
        <v>135</v>
      </c>
      <c r="C2350" s="9" t="str">
        <f>VLOOKUP(B2350,Metadata!$M$2:$N$6,2,FALSE)</f>
        <v>Permanent Employee</v>
      </c>
      <c r="D2350" s="9" t="s">
        <v>159</v>
      </c>
      <c r="E2350" s="9" t="s">
        <v>137</v>
      </c>
      <c r="F2350" s="9" t="s">
        <v>138</v>
      </c>
      <c r="G2350" s="9" t="s">
        <v>283</v>
      </c>
      <c r="H2350" s="9" t="str">
        <f>IF(G2350="","",VLOOKUP(G2350,Metadata!$J$2:$K$22,2,FALSE))</f>
        <v>Lisbon Metropolitan Area</v>
      </c>
      <c r="I2350" s="9" t="s">
        <v>138</v>
      </c>
      <c r="J2350" s="9" t="str">
        <f>IF(I2350="","",VLOOKUP(I2350,Metadata!$P$2:$Q$43,2,FALSE))</f>
        <v>Europe</v>
      </c>
      <c r="K2350" s="9" t="str">
        <f t="shared" si="0"/>
        <v>Portugal</v>
      </c>
      <c r="L2350" s="9" t="s">
        <v>140</v>
      </c>
      <c r="M2350" s="9" t="str">
        <f>IF(L2350="","",VLOOKUP(L2350,Metadata!$J$2:$K$22,2,FALSE))</f>
        <v>Lisbon Metropolitan Area</v>
      </c>
      <c r="N2350" s="9" t="s">
        <v>141</v>
      </c>
      <c r="O2350" s="9" t="s">
        <v>137</v>
      </c>
      <c r="P2350" s="9" t="s">
        <v>142</v>
      </c>
      <c r="Q2350" s="10" t="str">
        <f t="shared" si="1"/>
        <v>Full Office Job</v>
      </c>
      <c r="R2350" s="10">
        <v>5</v>
      </c>
      <c r="S2350" s="9" t="s">
        <v>192</v>
      </c>
      <c r="T2350" s="9" t="s">
        <v>137</v>
      </c>
      <c r="U2350" s="9" t="str">
        <f>IF(S2350&lt;&gt;"",S2350,IF(T2350&lt;&gt;"",VLOOKUP(T2350,Metadata!$S$2:$T$228,2,FALSE),""))</f>
        <v>Back-End Developer</v>
      </c>
      <c r="V2350" s="9" t="s">
        <v>162</v>
      </c>
      <c r="W2350" s="9" t="s">
        <v>137</v>
      </c>
      <c r="X2350" s="9" t="s">
        <v>163</v>
      </c>
      <c r="Y2350" s="9" t="s">
        <v>137</v>
      </c>
      <c r="Z2350" s="9" t="s">
        <v>262</v>
      </c>
      <c r="AA2350" s="9" t="s">
        <v>137</v>
      </c>
      <c r="AB2350" s="9" t="s">
        <v>137</v>
      </c>
      <c r="AC2350" s="9"/>
      <c r="AD2350" s="9" t="s">
        <v>148</v>
      </c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 t="s">
        <v>150</v>
      </c>
      <c r="BZ2350" s="9" t="s">
        <v>137</v>
      </c>
      <c r="CA2350" s="10"/>
      <c r="CB2350" s="10" t="str">
        <f t="shared" si="5"/>
        <v/>
      </c>
      <c r="CC2350" s="10"/>
      <c r="CD2350" s="9" t="str">
        <f t="shared" si="2"/>
        <v/>
      </c>
      <c r="CE2350" s="9" t="s">
        <v>151</v>
      </c>
      <c r="CF2350" s="9" t="s">
        <v>225</v>
      </c>
      <c r="CG2350" s="9">
        <f>IF(CF2350="","",VLOOKUP(CF2350,Metadata!$D$2:$H$20,2,FALSE))</f>
        <v>22500</v>
      </c>
      <c r="CH2350" s="9">
        <f>IF(CF2350="","",VLOOKUP(CF2350,Metadata!$D$2:$H$20,4,FALSE))</f>
        <v>20000</v>
      </c>
      <c r="CI2350" s="9">
        <f>IF(CF2350="","",VLOOKUP(CF2350,Metadata!$D$2:$H$20,5,FALSE))</f>
        <v>25000</v>
      </c>
      <c r="CJ2350" s="9">
        <f t="shared" si="3"/>
        <v>22500</v>
      </c>
      <c r="CK2350" s="9" t="s">
        <v>189</v>
      </c>
      <c r="CL2350" s="10">
        <v>1</v>
      </c>
      <c r="CM2350" s="10">
        <v>3</v>
      </c>
      <c r="CN2350" s="10">
        <v>7</v>
      </c>
      <c r="CO2350" s="10">
        <v>7</v>
      </c>
      <c r="CP2350" s="10">
        <v>7</v>
      </c>
      <c r="CQ2350" s="10">
        <v>6</v>
      </c>
      <c r="CR2350" s="10">
        <v>6</v>
      </c>
      <c r="CS2350" s="10">
        <v>6</v>
      </c>
      <c r="CT2350" s="10">
        <v>6</v>
      </c>
      <c r="CU2350" s="10">
        <v>5</v>
      </c>
      <c r="CV2350" s="10">
        <v>6</v>
      </c>
      <c r="CW2350" s="10">
        <v>5</v>
      </c>
      <c r="CX2350" s="10">
        <v>6</v>
      </c>
      <c r="CY2350" s="10">
        <v>7</v>
      </c>
      <c r="CZ2350" s="10">
        <v>7</v>
      </c>
      <c r="DA2350" s="10">
        <v>6</v>
      </c>
      <c r="DB2350" s="10">
        <v>5</v>
      </c>
      <c r="DC2350" s="10">
        <v>6</v>
      </c>
      <c r="DD2350" s="10">
        <v>1</v>
      </c>
      <c r="DE2350" s="10">
        <v>7</v>
      </c>
      <c r="DF2350" s="10">
        <v>6</v>
      </c>
      <c r="DG2350" s="10">
        <v>7</v>
      </c>
      <c r="DH2350" s="10">
        <v>5</v>
      </c>
      <c r="DI2350" s="10">
        <v>7</v>
      </c>
      <c r="DJ2350" s="10">
        <v>5</v>
      </c>
      <c r="DK2350" s="10">
        <v>6</v>
      </c>
      <c r="DL2350" s="10">
        <v>5</v>
      </c>
      <c r="DM2350" s="9" t="s">
        <v>154</v>
      </c>
      <c r="DN2350" s="10">
        <v>1992</v>
      </c>
      <c r="DO2350" s="9">
        <f t="shared" si="8"/>
        <v>29</v>
      </c>
      <c r="DP2350" s="9" t="s">
        <v>222</v>
      </c>
      <c r="DQ2350" s="9" t="s">
        <v>156</v>
      </c>
      <c r="DR2350" s="9" t="s">
        <v>157</v>
      </c>
      <c r="DS2350" s="9" t="s">
        <v>137</v>
      </c>
      <c r="DT2350" s="9" t="s">
        <v>657</v>
      </c>
      <c r="DU2350" s="9" t="s">
        <v>223</v>
      </c>
      <c r="DV2350" s="9" t="str">
        <f>VLOOKUP(DU2350,Metadata!$B$2:$C$7,2,FALSE)</f>
        <v>3 - 6 years</v>
      </c>
    </row>
    <row r="2351" spans="1:126">
      <c r="A2351" s="13">
        <v>2350</v>
      </c>
      <c r="B2351" s="9" t="s">
        <v>135</v>
      </c>
      <c r="C2351" s="9" t="str">
        <f>VLOOKUP(B2351,Metadata!$M$2:$N$6,2,FALSE)</f>
        <v>Permanent Employee</v>
      </c>
      <c r="D2351" s="9" t="s">
        <v>159</v>
      </c>
      <c r="E2351" s="9" t="s">
        <v>137</v>
      </c>
      <c r="F2351" s="9" t="s">
        <v>138</v>
      </c>
      <c r="G2351" s="9" t="s">
        <v>160</v>
      </c>
      <c r="H2351" s="9" t="str">
        <f>IF(G2351="","",VLOOKUP(G2351,Metadata!$J$2:$K$22,2,FALSE))</f>
        <v>Centre</v>
      </c>
      <c r="I2351" s="9" t="s">
        <v>781</v>
      </c>
      <c r="J2351" s="9" t="str">
        <f>IF(I2351="","",VLOOKUP(I2351,Metadata!$P$2:$Q$43,2,FALSE))</f>
        <v>Africa</v>
      </c>
      <c r="K2351" s="9" t="str">
        <f t="shared" si="0"/>
        <v>International</v>
      </c>
      <c r="L2351" s="9" t="s">
        <v>137</v>
      </c>
      <c r="M2351" s="9" t="str">
        <f>IF(L2351="","",VLOOKUP(L2351,Metadata!$J$2:$K$22,2,FALSE))</f>
        <v/>
      </c>
      <c r="N2351" s="9" t="s">
        <v>141</v>
      </c>
      <c r="O2351" s="9" t="s">
        <v>137</v>
      </c>
      <c r="P2351" s="9" t="s">
        <v>191</v>
      </c>
      <c r="Q2351" s="10" t="str">
        <f t="shared" si="1"/>
        <v>Remote Job (full or flexible)</v>
      </c>
      <c r="R2351" s="10">
        <v>5</v>
      </c>
      <c r="S2351" s="9" t="s">
        <v>313</v>
      </c>
      <c r="T2351" s="9" t="s">
        <v>137</v>
      </c>
      <c r="U2351" s="9" t="str">
        <f>IF(S2351&lt;&gt;"",S2351,IF(T2351&lt;&gt;"",VLOOKUP(T2351,Metadata!$S$2:$T$228,2,FALSE),""))</f>
        <v>Maintenance &amp; Support</v>
      </c>
      <c r="V2351" s="9" t="s">
        <v>268</v>
      </c>
      <c r="W2351" s="9" t="s">
        <v>137</v>
      </c>
      <c r="X2351" s="9" t="s">
        <v>145</v>
      </c>
      <c r="Y2351" s="9" t="s">
        <v>137</v>
      </c>
      <c r="Z2351" s="9" t="s">
        <v>184</v>
      </c>
      <c r="AA2351" s="9" t="s">
        <v>137</v>
      </c>
      <c r="AB2351" s="9" t="s">
        <v>137</v>
      </c>
      <c r="AC2351" s="9" t="s">
        <v>147</v>
      </c>
      <c r="AD2351" s="9"/>
      <c r="AE2351" s="9" t="s">
        <v>194</v>
      </c>
      <c r="AF2351" s="9"/>
      <c r="AG2351" s="9"/>
      <c r="AH2351" s="9"/>
      <c r="AI2351" s="9"/>
      <c r="AJ2351" s="9"/>
      <c r="AK2351" s="9"/>
      <c r="AL2351" s="9"/>
      <c r="AM2351" s="9"/>
      <c r="AN2351" s="9" t="s">
        <v>195</v>
      </c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 t="s">
        <v>178</v>
      </c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198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10"/>
      <c r="CB2351" s="10" t="str">
        <f t="shared" si="5"/>
        <v/>
      </c>
      <c r="CC2351" s="10"/>
      <c r="CD2351" s="9" t="str">
        <f t="shared" si="2"/>
        <v/>
      </c>
      <c r="CE2351" s="9" t="s">
        <v>151</v>
      </c>
      <c r="CF2351" s="9" t="s">
        <v>293</v>
      </c>
      <c r="CG2351" s="9">
        <f>IF(CF2351="","",VLOOKUP(CF2351,Metadata!$D$2:$H$20,2,FALSE))</f>
        <v>52500</v>
      </c>
      <c r="CH2351" s="9">
        <f>IF(CF2351="","",VLOOKUP(CF2351,Metadata!$D$2:$H$20,4,FALSE))</f>
        <v>50000</v>
      </c>
      <c r="CI2351" s="9">
        <f>IF(CF2351="","",VLOOKUP(CF2351,Metadata!$D$2:$H$20,5,FALSE))</f>
        <v>55000</v>
      </c>
      <c r="CJ2351" s="9">
        <f t="shared" si="3"/>
        <v>52500</v>
      </c>
      <c r="CK2351" s="9" t="s">
        <v>153</v>
      </c>
      <c r="CL2351" s="10">
        <v>5</v>
      </c>
      <c r="CM2351" s="10">
        <v>3</v>
      </c>
      <c r="CN2351" s="10">
        <v>7</v>
      </c>
      <c r="CO2351" s="10">
        <v>5</v>
      </c>
      <c r="CP2351" s="10">
        <v>7</v>
      </c>
      <c r="CQ2351" s="10">
        <v>6</v>
      </c>
      <c r="CR2351" s="10">
        <v>5</v>
      </c>
      <c r="CS2351" s="10">
        <v>2</v>
      </c>
      <c r="CT2351" s="10">
        <v>5</v>
      </c>
      <c r="CU2351" s="10">
        <v>2</v>
      </c>
      <c r="CV2351" s="10">
        <v>4</v>
      </c>
      <c r="CW2351" s="10">
        <v>2</v>
      </c>
      <c r="CX2351" s="10">
        <v>4</v>
      </c>
      <c r="CY2351" s="10">
        <v>2</v>
      </c>
      <c r="CZ2351" s="10">
        <v>4</v>
      </c>
      <c r="DA2351" s="10">
        <v>4</v>
      </c>
      <c r="DB2351" s="10">
        <v>5</v>
      </c>
      <c r="DC2351" s="10">
        <v>5</v>
      </c>
      <c r="DD2351" s="10">
        <v>1</v>
      </c>
      <c r="DE2351" s="10">
        <v>4</v>
      </c>
      <c r="DF2351" s="10">
        <v>6</v>
      </c>
      <c r="DG2351" s="10">
        <v>5</v>
      </c>
      <c r="DH2351" s="10">
        <v>3</v>
      </c>
      <c r="DI2351" s="10">
        <v>2</v>
      </c>
      <c r="DJ2351" s="10">
        <v>4</v>
      </c>
      <c r="DK2351" s="10">
        <v>6</v>
      </c>
      <c r="DL2351" s="10">
        <v>2</v>
      </c>
      <c r="DM2351" s="9" t="s">
        <v>154</v>
      </c>
      <c r="DN2351" s="10">
        <v>1978</v>
      </c>
      <c r="DO2351" s="9">
        <f t="shared" si="8"/>
        <v>43</v>
      </c>
      <c r="DP2351" s="9" t="s">
        <v>155</v>
      </c>
      <c r="DQ2351" s="9" t="s">
        <v>156</v>
      </c>
      <c r="DR2351" s="9" t="s">
        <v>157</v>
      </c>
      <c r="DS2351" s="9" t="s">
        <v>137</v>
      </c>
      <c r="DT2351" s="9" t="s">
        <v>657</v>
      </c>
      <c r="DU2351" s="9" t="s">
        <v>158</v>
      </c>
      <c r="DV2351" s="9" t="str">
        <f>VLOOKUP(DU2351,Metadata!$B$2:$C$7,2,FALSE)</f>
        <v>6+ years</v>
      </c>
    </row>
    <row r="2352" spans="1:126">
      <c r="A2352" s="13">
        <v>2351</v>
      </c>
      <c r="B2352" s="9" t="s">
        <v>135</v>
      </c>
      <c r="C2352" s="9" t="str">
        <f>VLOOKUP(B2352,Metadata!$M$2:$N$6,2,FALSE)</f>
        <v>Permanent Employee</v>
      </c>
      <c r="D2352" s="9" t="s">
        <v>159</v>
      </c>
      <c r="E2352" s="9" t="s">
        <v>137</v>
      </c>
      <c r="F2352" s="9" t="s">
        <v>138</v>
      </c>
      <c r="G2352" s="9" t="s">
        <v>140</v>
      </c>
      <c r="H2352" s="9" t="str">
        <f>IF(G2352="","",VLOOKUP(G2352,Metadata!$J$2:$K$22,2,FALSE))</f>
        <v>Lisbon Metropolitan Area</v>
      </c>
      <c r="I2352" s="9" t="s">
        <v>138</v>
      </c>
      <c r="J2352" s="9" t="str">
        <f>IF(I2352="","",VLOOKUP(I2352,Metadata!$P$2:$Q$43,2,FALSE))</f>
        <v>Europe</v>
      </c>
      <c r="K2352" s="9" t="str">
        <f t="shared" si="0"/>
        <v>Portugal</v>
      </c>
      <c r="L2352" s="9" t="s">
        <v>140</v>
      </c>
      <c r="M2352" s="9" t="str">
        <f>IF(L2352="","",VLOOKUP(L2352,Metadata!$J$2:$K$22,2,FALSE))</f>
        <v>Lisbon Metropolitan Area</v>
      </c>
      <c r="N2352" s="9" t="s">
        <v>141</v>
      </c>
      <c r="O2352" s="9" t="s">
        <v>137</v>
      </c>
      <c r="P2352" s="9" t="s">
        <v>142</v>
      </c>
      <c r="Q2352" s="10" t="str">
        <f t="shared" si="1"/>
        <v>Full Office Job</v>
      </c>
      <c r="R2352" s="10">
        <v>5</v>
      </c>
      <c r="S2352" s="9" t="s">
        <v>229</v>
      </c>
      <c r="T2352" s="9" t="s">
        <v>137</v>
      </c>
      <c r="U2352" s="9" t="str">
        <f>IF(S2352&lt;&gt;"",S2352,IF(T2352&lt;&gt;"",VLOOKUP(T2352,Metadata!$S$2:$T$228,2,FALSE),""))</f>
        <v>Project Manager</v>
      </c>
      <c r="V2352" s="9" t="s">
        <v>137</v>
      </c>
      <c r="W2352" s="9" t="s">
        <v>575</v>
      </c>
      <c r="X2352" s="9" t="s">
        <v>145</v>
      </c>
      <c r="Y2352" s="9" t="s">
        <v>137</v>
      </c>
      <c r="Z2352" s="9" t="s">
        <v>146</v>
      </c>
      <c r="AA2352" s="9" t="s">
        <v>137</v>
      </c>
      <c r="AB2352" s="9" t="s">
        <v>253</v>
      </c>
      <c r="AC2352" s="9"/>
      <c r="AD2352" s="9"/>
      <c r="AE2352" s="9"/>
      <c r="AF2352" s="9" t="s">
        <v>243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 t="s">
        <v>244</v>
      </c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 t="s">
        <v>150</v>
      </c>
      <c r="BZ2352" s="9" t="s">
        <v>137</v>
      </c>
      <c r="CA2352" s="10"/>
      <c r="CB2352" s="10" t="str">
        <f t="shared" si="5"/>
        <v/>
      </c>
      <c r="CC2352" s="10"/>
      <c r="CD2352" s="9" t="str">
        <f t="shared" si="2"/>
        <v/>
      </c>
      <c r="CE2352" s="9" t="s">
        <v>151</v>
      </c>
      <c r="CF2352" s="9" t="s">
        <v>293</v>
      </c>
      <c r="CG2352" s="9">
        <f>IF(CF2352="","",VLOOKUP(CF2352,Metadata!$D$2:$H$20,2,FALSE))</f>
        <v>52500</v>
      </c>
      <c r="CH2352" s="9">
        <f>IF(CF2352="","",VLOOKUP(CF2352,Metadata!$D$2:$H$20,4,FALSE))</f>
        <v>50000</v>
      </c>
      <c r="CI2352" s="9">
        <f>IF(CF2352="","",VLOOKUP(CF2352,Metadata!$D$2:$H$20,5,FALSE))</f>
        <v>55000</v>
      </c>
      <c r="CJ2352" s="9">
        <f t="shared" si="3"/>
        <v>52500</v>
      </c>
      <c r="CK2352" s="9" t="s">
        <v>153</v>
      </c>
      <c r="CL2352" s="10">
        <v>5</v>
      </c>
      <c r="CM2352" s="10">
        <v>1</v>
      </c>
      <c r="CN2352" s="10">
        <v>6</v>
      </c>
      <c r="CO2352" s="10">
        <v>6</v>
      </c>
      <c r="CP2352" s="10">
        <v>5</v>
      </c>
      <c r="CQ2352" s="10">
        <v>5</v>
      </c>
      <c r="CR2352" s="10">
        <v>4</v>
      </c>
      <c r="CS2352" s="10">
        <v>6</v>
      </c>
      <c r="CT2352" s="10">
        <v>5</v>
      </c>
      <c r="CU2352" s="10">
        <v>4</v>
      </c>
      <c r="CV2352" s="10">
        <v>5</v>
      </c>
      <c r="CW2352" s="10">
        <v>4</v>
      </c>
      <c r="CX2352" s="10">
        <v>5</v>
      </c>
      <c r="CY2352" s="10">
        <v>4</v>
      </c>
      <c r="CZ2352" s="10">
        <v>5</v>
      </c>
      <c r="DA2352" s="10">
        <v>6</v>
      </c>
      <c r="DB2352" s="10">
        <v>2</v>
      </c>
      <c r="DC2352" s="10">
        <v>4</v>
      </c>
      <c r="DD2352" s="10">
        <v>1</v>
      </c>
      <c r="DE2352" s="10">
        <v>5</v>
      </c>
      <c r="DF2352" s="10">
        <v>2</v>
      </c>
      <c r="DG2352" s="10">
        <v>5</v>
      </c>
      <c r="DH2352" s="10">
        <v>4</v>
      </c>
      <c r="DI2352" s="10">
        <v>6</v>
      </c>
      <c r="DJ2352" s="10">
        <v>5</v>
      </c>
      <c r="DK2352" s="10">
        <v>4</v>
      </c>
      <c r="DL2352" s="10">
        <v>5</v>
      </c>
      <c r="DM2352" s="9" t="s">
        <v>154</v>
      </c>
      <c r="DN2352" s="10">
        <v>1982</v>
      </c>
      <c r="DO2352" s="9">
        <f t="shared" si="8"/>
        <v>39</v>
      </c>
      <c r="DP2352" s="9" t="s">
        <v>155</v>
      </c>
      <c r="DQ2352" s="9" t="s">
        <v>156</v>
      </c>
      <c r="DR2352" s="9" t="s">
        <v>157</v>
      </c>
      <c r="DS2352" s="9" t="s">
        <v>137</v>
      </c>
      <c r="DT2352" s="9" t="s">
        <v>657</v>
      </c>
      <c r="DU2352" s="9" t="s">
        <v>158</v>
      </c>
      <c r="DV2352" s="9" t="str">
        <f>VLOOKUP(DU2352,Metadata!$B$2:$C$7,2,FALSE)</f>
        <v>6+ years</v>
      </c>
    </row>
    <row r="2353" spans="1:126">
      <c r="A2353" s="13">
        <v>2352</v>
      </c>
      <c r="B2353" s="9" t="s">
        <v>135</v>
      </c>
      <c r="C2353" s="9" t="str">
        <f>VLOOKUP(B2353,Metadata!$M$2:$N$6,2,FALSE)</f>
        <v>Permanent Employee</v>
      </c>
      <c r="D2353" s="9" t="s">
        <v>159</v>
      </c>
      <c r="E2353" s="9" t="s">
        <v>137</v>
      </c>
      <c r="F2353" s="9" t="s">
        <v>138</v>
      </c>
      <c r="G2353" s="9" t="s">
        <v>140</v>
      </c>
      <c r="H2353" s="9" t="str">
        <f>IF(G2353="","",VLOOKUP(G2353,Metadata!$J$2:$K$22,2,FALSE))</f>
        <v>Lisbon Metropolitan Area</v>
      </c>
      <c r="I2353" s="9" t="s">
        <v>295</v>
      </c>
      <c r="J2353" s="9" t="str">
        <f>IF(I2353="","",VLOOKUP(I2353,Metadata!$P$2:$Q$43,2,FALSE))</f>
        <v>Europe</v>
      </c>
      <c r="K2353" s="9" t="str">
        <f t="shared" si="0"/>
        <v>International</v>
      </c>
      <c r="L2353" s="9" t="s">
        <v>137</v>
      </c>
      <c r="M2353" s="9" t="str">
        <f>IF(L2353="","",VLOOKUP(L2353,Metadata!$J$2:$K$22,2,FALSE))</f>
        <v/>
      </c>
      <c r="N2353" s="9" t="s">
        <v>141</v>
      </c>
      <c r="O2353" s="9" t="s">
        <v>137</v>
      </c>
      <c r="P2353" s="9" t="s">
        <v>142</v>
      </c>
      <c r="Q2353" s="10" t="str">
        <f t="shared" si="1"/>
        <v>Full Office Job</v>
      </c>
      <c r="R2353" s="10">
        <v>5</v>
      </c>
      <c r="S2353" s="9" t="s">
        <v>229</v>
      </c>
      <c r="T2353" s="9" t="s">
        <v>137</v>
      </c>
      <c r="U2353" s="9" t="str">
        <f>IF(S2353&lt;&gt;"",S2353,IF(T2353&lt;&gt;"",VLOOKUP(T2353,Metadata!$S$2:$T$228,2,FALSE),""))</f>
        <v>Project Manager</v>
      </c>
      <c r="V2353" s="9" t="s">
        <v>217</v>
      </c>
      <c r="W2353" s="9" t="s">
        <v>137</v>
      </c>
      <c r="X2353" s="9" t="s">
        <v>145</v>
      </c>
      <c r="Y2353" s="9" t="s">
        <v>137</v>
      </c>
      <c r="Z2353" s="9" t="s">
        <v>146</v>
      </c>
      <c r="AA2353" s="9" t="s">
        <v>137</v>
      </c>
      <c r="AB2353" s="9" t="s">
        <v>137</v>
      </c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 t="s">
        <v>150</v>
      </c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 t="s">
        <v>150</v>
      </c>
      <c r="BZ2353" s="9" t="s">
        <v>137</v>
      </c>
      <c r="CA2353" s="10"/>
      <c r="CB2353" s="10" t="str">
        <f t="shared" si="5"/>
        <v/>
      </c>
      <c r="CC2353" s="10"/>
      <c r="CD2353" s="9" t="str">
        <f t="shared" si="2"/>
        <v/>
      </c>
      <c r="CE2353" s="9" t="s">
        <v>168</v>
      </c>
      <c r="CF2353" s="9" t="s">
        <v>293</v>
      </c>
      <c r="CG2353" s="9">
        <f>IF(CF2353="","",VLOOKUP(CF2353,Metadata!$D$2:$H$20,2,FALSE))</f>
        <v>52500</v>
      </c>
      <c r="CH2353" s="9">
        <f>IF(CF2353="","",VLOOKUP(CF2353,Metadata!$D$2:$H$20,4,FALSE))</f>
        <v>50000</v>
      </c>
      <c r="CI2353" s="9">
        <f>IF(CF2353="","",VLOOKUP(CF2353,Metadata!$D$2:$H$20,5,FALSE))</f>
        <v>55000</v>
      </c>
      <c r="CJ2353" s="9">
        <f t="shared" si="3"/>
        <v>52500</v>
      </c>
      <c r="CK2353" s="9" t="s">
        <v>153</v>
      </c>
      <c r="CL2353" s="10">
        <v>5</v>
      </c>
      <c r="CM2353" s="10">
        <v>3</v>
      </c>
      <c r="CN2353" s="10">
        <v>6</v>
      </c>
      <c r="CO2353" s="10">
        <v>6</v>
      </c>
      <c r="CP2353" s="10">
        <v>6</v>
      </c>
      <c r="CQ2353" s="10">
        <v>6</v>
      </c>
      <c r="CR2353" s="10">
        <v>4</v>
      </c>
      <c r="CS2353" s="10">
        <v>6</v>
      </c>
      <c r="CT2353" s="10">
        <v>6</v>
      </c>
      <c r="CU2353" s="10">
        <v>5</v>
      </c>
      <c r="CV2353" s="10">
        <v>5</v>
      </c>
      <c r="CW2353" s="10">
        <v>4</v>
      </c>
      <c r="CX2353" s="10">
        <v>6</v>
      </c>
      <c r="CY2353" s="10">
        <v>5</v>
      </c>
      <c r="CZ2353" s="10">
        <v>6</v>
      </c>
      <c r="DA2353" s="10">
        <v>6</v>
      </c>
      <c r="DB2353" s="10">
        <v>6</v>
      </c>
      <c r="DC2353" s="10">
        <v>6</v>
      </c>
      <c r="DD2353" s="10">
        <v>3</v>
      </c>
      <c r="DE2353" s="10">
        <v>6</v>
      </c>
      <c r="DF2353" s="10">
        <v>6</v>
      </c>
      <c r="DG2353" s="10">
        <v>6</v>
      </c>
      <c r="DH2353" s="10">
        <v>4</v>
      </c>
      <c r="DI2353" s="10">
        <v>6</v>
      </c>
      <c r="DJ2353" s="10">
        <v>5</v>
      </c>
      <c r="DK2353" s="10">
        <v>7</v>
      </c>
      <c r="DL2353" s="10">
        <v>6</v>
      </c>
      <c r="DM2353" s="9" t="s">
        <v>154</v>
      </c>
      <c r="DN2353" s="10">
        <v>1982</v>
      </c>
      <c r="DO2353" s="9">
        <f t="shared" si="8"/>
        <v>39</v>
      </c>
      <c r="DP2353" s="9" t="s">
        <v>155</v>
      </c>
      <c r="DQ2353" s="9" t="s">
        <v>210</v>
      </c>
      <c r="DR2353" s="9" t="s">
        <v>157</v>
      </c>
      <c r="DS2353" s="9" t="s">
        <v>137</v>
      </c>
      <c r="DT2353" s="9" t="s">
        <v>657</v>
      </c>
      <c r="DU2353" s="9" t="s">
        <v>158</v>
      </c>
      <c r="DV2353" s="9" t="str">
        <f>VLOOKUP(DU2353,Metadata!$B$2:$C$7,2,FALSE)</f>
        <v>6+ years</v>
      </c>
    </row>
    <row r="2354" spans="1:126">
      <c r="A2354" s="13">
        <v>2353</v>
      </c>
      <c r="B2354" s="9" t="s">
        <v>135</v>
      </c>
      <c r="C2354" s="9" t="str">
        <f>VLOOKUP(B2354,Metadata!$M$2:$N$6,2,FALSE)</f>
        <v>Permanent Employee</v>
      </c>
      <c r="D2354" s="9" t="s">
        <v>136</v>
      </c>
      <c r="E2354" s="9" t="s">
        <v>137</v>
      </c>
      <c r="F2354" s="9" t="s">
        <v>138</v>
      </c>
      <c r="G2354" s="9" t="s">
        <v>172</v>
      </c>
      <c r="H2354" s="9" t="str">
        <f>IF(G2354="","",VLOOKUP(G2354,Metadata!$J$2:$K$22,2,FALSE))</f>
        <v>Porto Metropolitan Area</v>
      </c>
      <c r="I2354" s="9" t="s">
        <v>138</v>
      </c>
      <c r="J2354" s="9" t="str">
        <f>IF(I2354="","",VLOOKUP(I2354,Metadata!$P$2:$Q$43,2,FALSE))</f>
        <v>Europe</v>
      </c>
      <c r="K2354" s="9" t="str">
        <f t="shared" si="0"/>
        <v>Portugal</v>
      </c>
      <c r="L2354" s="9" t="s">
        <v>172</v>
      </c>
      <c r="M2354" s="9" t="str">
        <f>IF(L2354="","",VLOOKUP(L2354,Metadata!$J$2:$K$22,2,FALSE))</f>
        <v>Porto Metropolitan Area</v>
      </c>
      <c r="N2354" s="9" t="s">
        <v>141</v>
      </c>
      <c r="O2354" s="9" t="s">
        <v>137</v>
      </c>
      <c r="P2354" s="9" t="s">
        <v>142</v>
      </c>
      <c r="Q2354" s="10" t="str">
        <f t="shared" si="1"/>
        <v>Full Office Job</v>
      </c>
      <c r="R2354" s="10">
        <v>3</v>
      </c>
      <c r="S2354" s="9" t="s">
        <v>192</v>
      </c>
      <c r="T2354" s="9" t="s">
        <v>137</v>
      </c>
      <c r="U2354" s="9" t="str">
        <f>IF(S2354&lt;&gt;"",S2354,IF(T2354&lt;&gt;"",VLOOKUP(T2354,Metadata!$S$2:$T$228,2,FALSE),""))</f>
        <v>Back-End Developer</v>
      </c>
      <c r="V2354" s="9" t="s">
        <v>268</v>
      </c>
      <c r="W2354" s="9" t="s">
        <v>137</v>
      </c>
      <c r="X2354" s="9" t="s">
        <v>208</v>
      </c>
      <c r="Y2354" s="9" t="s">
        <v>137</v>
      </c>
      <c r="Z2354" s="9" t="s">
        <v>184</v>
      </c>
      <c r="AA2354" s="9" t="s">
        <v>137</v>
      </c>
      <c r="AB2354" s="9" t="s">
        <v>137</v>
      </c>
      <c r="AC2354" s="9" t="s">
        <v>147</v>
      </c>
      <c r="AD2354" s="9"/>
      <c r="AE2354" s="9" t="s">
        <v>194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198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10"/>
      <c r="CB2354" s="10" t="str">
        <f t="shared" si="5"/>
        <v/>
      </c>
      <c r="CC2354" s="10"/>
      <c r="CD2354" s="9" t="str">
        <f t="shared" si="2"/>
        <v/>
      </c>
      <c r="CE2354" s="9" t="s">
        <v>151</v>
      </c>
      <c r="CF2354" s="9" t="s">
        <v>220</v>
      </c>
      <c r="CG2354" s="9">
        <f>IF(CF2354="","",VLOOKUP(CF2354,Metadata!$D$2:$H$20,2,FALSE))</f>
        <v>27500</v>
      </c>
      <c r="CH2354" s="9">
        <f>IF(CF2354="","",VLOOKUP(CF2354,Metadata!$D$2:$H$20,4,FALSE))</f>
        <v>25000</v>
      </c>
      <c r="CI2354" s="9">
        <f>IF(CF2354="","",VLOOKUP(CF2354,Metadata!$D$2:$H$20,5,FALSE))</f>
        <v>30000</v>
      </c>
      <c r="CJ2354" s="9">
        <f t="shared" si="3"/>
        <v>27500</v>
      </c>
      <c r="CK2354" s="9" t="s">
        <v>153</v>
      </c>
      <c r="CL2354" s="10">
        <v>3</v>
      </c>
      <c r="CM2354" s="10">
        <v>5</v>
      </c>
      <c r="CN2354" s="10">
        <v>7</v>
      </c>
      <c r="CO2354" s="10">
        <v>5</v>
      </c>
      <c r="CP2354" s="10">
        <v>5</v>
      </c>
      <c r="CQ2354" s="10">
        <v>6</v>
      </c>
      <c r="CR2354" s="10">
        <v>3</v>
      </c>
      <c r="CS2354" s="10">
        <v>7</v>
      </c>
      <c r="CT2354" s="10">
        <v>5</v>
      </c>
      <c r="CU2354" s="10">
        <v>7</v>
      </c>
      <c r="CV2354" s="10">
        <v>6</v>
      </c>
      <c r="CW2354" s="10">
        <v>5</v>
      </c>
      <c r="CX2354" s="10">
        <v>5</v>
      </c>
      <c r="CY2354" s="10">
        <v>2</v>
      </c>
      <c r="CZ2354" s="10">
        <v>7</v>
      </c>
      <c r="DA2354" s="10">
        <v>2</v>
      </c>
      <c r="DB2354" s="10">
        <v>2</v>
      </c>
      <c r="DC2354" s="10">
        <v>7</v>
      </c>
      <c r="DD2354" s="10">
        <v>1</v>
      </c>
      <c r="DE2354" s="10">
        <v>7</v>
      </c>
      <c r="DF2354" s="10">
        <v>6</v>
      </c>
      <c r="DG2354" s="10">
        <v>7</v>
      </c>
      <c r="DH2354" s="10">
        <v>5</v>
      </c>
      <c r="DI2354" s="10">
        <v>7</v>
      </c>
      <c r="DJ2354" s="10">
        <v>5</v>
      </c>
      <c r="DK2354" s="10">
        <v>4</v>
      </c>
      <c r="DL2354" s="10">
        <v>5</v>
      </c>
      <c r="DM2354" s="9" t="s">
        <v>154</v>
      </c>
      <c r="DN2354" s="10">
        <v>1991</v>
      </c>
      <c r="DO2354" s="9">
        <f t="shared" si="8"/>
        <v>30</v>
      </c>
      <c r="DP2354" s="9" t="s">
        <v>222</v>
      </c>
      <c r="DQ2354" s="9" t="s">
        <v>227</v>
      </c>
      <c r="DR2354" s="9" t="s">
        <v>157</v>
      </c>
      <c r="DS2354" s="9" t="s">
        <v>137</v>
      </c>
      <c r="DT2354" s="9" t="s">
        <v>657</v>
      </c>
      <c r="DU2354" s="9" t="s">
        <v>203</v>
      </c>
      <c r="DV2354" s="9" t="str">
        <f>VLOOKUP(DU2354,Metadata!$B$2:$C$7,2,FALSE)</f>
        <v>6+ years</v>
      </c>
    </row>
    <row r="2355" spans="1:126">
      <c r="A2355" s="13">
        <v>2354</v>
      </c>
      <c r="B2355" s="9" t="s">
        <v>135</v>
      </c>
      <c r="C2355" s="9" t="str">
        <f>VLOOKUP(B2355,Metadata!$M$2:$N$6,2,FALSE)</f>
        <v>Permanent Employee</v>
      </c>
      <c r="D2355" s="9" t="s">
        <v>159</v>
      </c>
      <c r="E2355" s="9" t="s">
        <v>137</v>
      </c>
      <c r="F2355" s="9" t="s">
        <v>138</v>
      </c>
      <c r="G2355" s="9" t="s">
        <v>140</v>
      </c>
      <c r="H2355" s="9" t="str">
        <f>IF(G2355="","",VLOOKUP(G2355,Metadata!$J$2:$K$22,2,FALSE))</f>
        <v>Lisbon Metropolitan Area</v>
      </c>
      <c r="I2355" s="9" t="s">
        <v>138</v>
      </c>
      <c r="J2355" s="9" t="str">
        <f>IF(I2355="","",VLOOKUP(I2355,Metadata!$P$2:$Q$43,2,FALSE))</f>
        <v>Europe</v>
      </c>
      <c r="K2355" s="9" t="str">
        <f t="shared" si="0"/>
        <v>Portugal</v>
      </c>
      <c r="L2355" s="9" t="s">
        <v>140</v>
      </c>
      <c r="M2355" s="9" t="str">
        <f>IF(L2355="","",VLOOKUP(L2355,Metadata!$J$2:$K$22,2,FALSE))</f>
        <v>Lisbon Metropolitan Area</v>
      </c>
      <c r="N2355" s="9" t="s">
        <v>141</v>
      </c>
      <c r="O2355" s="9" t="s">
        <v>137</v>
      </c>
      <c r="P2355" s="9" t="s">
        <v>142</v>
      </c>
      <c r="Q2355" s="10" t="str">
        <f t="shared" si="1"/>
        <v>Full Office Job</v>
      </c>
      <c r="R2355" s="10">
        <v>7</v>
      </c>
      <c r="S2355" s="9" t="s">
        <v>290</v>
      </c>
      <c r="T2355" s="9" t="s">
        <v>137</v>
      </c>
      <c r="U2355" s="9" t="str">
        <f>IF(S2355&lt;&gt;"",S2355,IF(T2355&lt;&gt;"",VLOOKUP(T2355,Metadata!$S$2:$T$228,2,FALSE),""))</f>
        <v>Quality Assurance/Testing</v>
      </c>
      <c r="V2355" s="9" t="s">
        <v>144</v>
      </c>
      <c r="W2355" s="9" t="s">
        <v>137</v>
      </c>
      <c r="X2355" s="9" t="s">
        <v>145</v>
      </c>
      <c r="Y2355" s="9" t="s">
        <v>137</v>
      </c>
      <c r="Z2355" s="9" t="s">
        <v>146</v>
      </c>
      <c r="AA2355" s="9" t="s">
        <v>137</v>
      </c>
      <c r="AB2355" s="9" t="s">
        <v>137</v>
      </c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 t="s">
        <v>150</v>
      </c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 t="s">
        <v>150</v>
      </c>
      <c r="BZ2355" s="9" t="s">
        <v>137</v>
      </c>
      <c r="CA2355" s="10"/>
      <c r="CB2355" s="10" t="str">
        <f t="shared" si="5"/>
        <v/>
      </c>
      <c r="CC2355" s="10"/>
      <c r="CD2355" s="9" t="str">
        <f t="shared" si="2"/>
        <v/>
      </c>
      <c r="CE2355" s="9" t="s">
        <v>232</v>
      </c>
      <c r="CF2355" s="9" t="s">
        <v>225</v>
      </c>
      <c r="CG2355" s="9">
        <f>IF(CF2355="","",VLOOKUP(CF2355,Metadata!$D$2:$H$20,2,FALSE))</f>
        <v>22500</v>
      </c>
      <c r="CH2355" s="9">
        <f>IF(CF2355="","",VLOOKUP(CF2355,Metadata!$D$2:$H$20,4,FALSE))</f>
        <v>20000</v>
      </c>
      <c r="CI2355" s="9">
        <f>IF(CF2355="","",VLOOKUP(CF2355,Metadata!$D$2:$H$20,5,FALSE))</f>
        <v>25000</v>
      </c>
      <c r="CJ2355" s="9">
        <f t="shared" si="3"/>
        <v>22500</v>
      </c>
      <c r="CK2355" s="9" t="s">
        <v>201</v>
      </c>
      <c r="CL2355" s="10">
        <v>7</v>
      </c>
      <c r="CM2355" s="10">
        <v>3</v>
      </c>
      <c r="CN2355" s="10">
        <v>7</v>
      </c>
      <c r="CO2355" s="10">
        <v>7</v>
      </c>
      <c r="CP2355" s="10">
        <v>4</v>
      </c>
      <c r="CQ2355" s="10">
        <v>7</v>
      </c>
      <c r="CR2355" s="10">
        <v>7</v>
      </c>
      <c r="CS2355" s="10">
        <v>7</v>
      </c>
      <c r="CT2355" s="10">
        <v>5</v>
      </c>
      <c r="CU2355" s="10">
        <v>5</v>
      </c>
      <c r="CV2355" s="10">
        <v>4</v>
      </c>
      <c r="CW2355" s="10">
        <v>7</v>
      </c>
      <c r="CX2355" s="10">
        <v>7</v>
      </c>
      <c r="CY2355" s="10">
        <v>7</v>
      </c>
      <c r="CZ2355" s="10">
        <v>7</v>
      </c>
      <c r="DA2355" s="10">
        <v>5</v>
      </c>
      <c r="DB2355" s="10">
        <v>4</v>
      </c>
      <c r="DC2355" s="10">
        <v>7</v>
      </c>
      <c r="DD2355" s="10">
        <v>2</v>
      </c>
      <c r="DE2355" s="10">
        <v>1</v>
      </c>
      <c r="DF2355" s="10">
        <v>5</v>
      </c>
      <c r="DG2355" s="10">
        <v>5</v>
      </c>
      <c r="DH2355" s="10">
        <v>7</v>
      </c>
      <c r="DI2355" s="10">
        <v>1</v>
      </c>
      <c r="DJ2355" s="10">
        <v>4</v>
      </c>
      <c r="DK2355" s="10">
        <v>7</v>
      </c>
      <c r="DL2355" s="10">
        <v>1</v>
      </c>
      <c r="DM2355" s="9" t="s">
        <v>154</v>
      </c>
      <c r="DN2355" s="10">
        <v>1989</v>
      </c>
      <c r="DO2355" s="9">
        <f t="shared" si="8"/>
        <v>32</v>
      </c>
      <c r="DP2355" s="9" t="s">
        <v>155</v>
      </c>
      <c r="DQ2355" s="9" t="s">
        <v>156</v>
      </c>
      <c r="DR2355" s="9" t="s">
        <v>342</v>
      </c>
      <c r="DS2355" s="9" t="s">
        <v>137</v>
      </c>
      <c r="DT2355" s="9" t="s">
        <v>657</v>
      </c>
      <c r="DU2355" s="9" t="s">
        <v>223</v>
      </c>
      <c r="DV2355" s="9" t="str">
        <f>VLOOKUP(DU2355,Metadata!$B$2:$C$7,2,FALSE)</f>
        <v>3 - 6 years</v>
      </c>
    </row>
    <row r="2356" spans="1:126">
      <c r="A2356" s="13">
        <v>2355</v>
      </c>
      <c r="B2356" s="9" t="s">
        <v>135</v>
      </c>
      <c r="C2356" s="9" t="str">
        <f>VLOOKUP(B2356,Metadata!$M$2:$N$6,2,FALSE)</f>
        <v>Permanent Employee</v>
      </c>
      <c r="D2356" s="9" t="s">
        <v>136</v>
      </c>
      <c r="E2356" s="9" t="s">
        <v>137</v>
      </c>
      <c r="F2356" s="9" t="s">
        <v>138</v>
      </c>
      <c r="G2356" s="9" t="s">
        <v>160</v>
      </c>
      <c r="H2356" s="9" t="str">
        <f>IF(G2356="","",VLOOKUP(G2356,Metadata!$J$2:$K$22,2,FALSE))</f>
        <v>Centre</v>
      </c>
      <c r="I2356" s="9" t="s">
        <v>138</v>
      </c>
      <c r="J2356" s="9" t="str">
        <f>IF(I2356="","",VLOOKUP(I2356,Metadata!$P$2:$Q$43,2,FALSE))</f>
        <v>Europe</v>
      </c>
      <c r="K2356" s="9" t="str">
        <f t="shared" si="0"/>
        <v>Portugal</v>
      </c>
      <c r="L2356" s="9" t="s">
        <v>160</v>
      </c>
      <c r="M2356" s="9" t="str">
        <f>IF(L2356="","",VLOOKUP(L2356,Metadata!$J$2:$K$22,2,FALSE))</f>
        <v>Centre</v>
      </c>
      <c r="N2356" s="9" t="s">
        <v>141</v>
      </c>
      <c r="O2356" s="9" t="s">
        <v>137</v>
      </c>
      <c r="P2356" s="9" t="s">
        <v>142</v>
      </c>
      <c r="Q2356" s="10" t="str">
        <f t="shared" si="1"/>
        <v>Full Office Job</v>
      </c>
      <c r="R2356" s="10">
        <v>6</v>
      </c>
      <c r="S2356" s="9" t="s">
        <v>183</v>
      </c>
      <c r="T2356" s="9" t="s">
        <v>137</v>
      </c>
      <c r="U2356" s="9" t="str">
        <f>IF(S2356&lt;&gt;"",S2356,IF(T2356&lt;&gt;"",VLOOKUP(T2356,Metadata!$S$2:$T$228,2,FALSE),""))</f>
        <v>Product Owner/Product Manager</v>
      </c>
      <c r="V2356" s="9" t="s">
        <v>261</v>
      </c>
      <c r="W2356" s="9" t="s">
        <v>137</v>
      </c>
      <c r="X2356" s="9" t="s">
        <v>242</v>
      </c>
      <c r="Y2356" s="9" t="s">
        <v>137</v>
      </c>
      <c r="Z2356" s="9" t="s">
        <v>262</v>
      </c>
      <c r="AA2356" s="9" t="s">
        <v>165</v>
      </c>
      <c r="AB2356" s="9" t="s">
        <v>253</v>
      </c>
      <c r="AC2356" s="9" t="s">
        <v>147</v>
      </c>
      <c r="AD2356" s="9"/>
      <c r="AE2356" s="9" t="s">
        <v>194</v>
      </c>
      <c r="AF2356" s="9" t="s">
        <v>243</v>
      </c>
      <c r="AG2356" s="9" t="s">
        <v>166</v>
      </c>
      <c r="AH2356" s="9"/>
      <c r="AI2356" s="9"/>
      <c r="AJ2356" s="9"/>
      <c r="AK2356" s="9"/>
      <c r="AL2356" s="9"/>
      <c r="AM2356" s="9" t="s">
        <v>314</v>
      </c>
      <c r="AN2356" s="9" t="s">
        <v>195</v>
      </c>
      <c r="AO2356" s="9"/>
      <c r="AP2356" s="9" t="s">
        <v>244</v>
      </c>
      <c r="AQ2356" s="9" t="s">
        <v>380</v>
      </c>
      <c r="AR2356" s="9"/>
      <c r="AS2356" s="9"/>
      <c r="AT2356" s="9"/>
      <c r="AU2356" s="9"/>
      <c r="AV2356" s="9"/>
      <c r="AW2356" s="9"/>
      <c r="AX2356" s="9"/>
      <c r="AY2356" s="9"/>
      <c r="AZ2356" s="9"/>
      <c r="BA2356" s="9" t="s">
        <v>178</v>
      </c>
      <c r="BB2356" s="9"/>
      <c r="BC2356" s="9"/>
      <c r="BD2356" s="9"/>
      <c r="BE2356" s="9"/>
      <c r="BF2356" s="9"/>
      <c r="BG2356" s="9"/>
      <c r="BH2356" s="9"/>
      <c r="BI2356" s="9"/>
      <c r="BJ2356" s="9" t="s">
        <v>167</v>
      </c>
      <c r="BK2356" s="9" t="s">
        <v>198</v>
      </c>
      <c r="BL2356" s="9" t="s">
        <v>199</v>
      </c>
      <c r="BM2356" s="9"/>
      <c r="BN2356" s="9" t="s">
        <v>186</v>
      </c>
      <c r="BO2356" s="9"/>
      <c r="BP2356" s="9"/>
      <c r="BQ2356" s="9"/>
      <c r="BR2356" s="9" t="s">
        <v>247</v>
      </c>
      <c r="BS2356" s="9"/>
      <c r="BT2356" s="9"/>
      <c r="BU2356" s="9"/>
      <c r="BV2356" s="9"/>
      <c r="BW2356" s="9"/>
      <c r="BX2356" s="9"/>
      <c r="BY2356" s="9"/>
      <c r="BZ2356" s="9"/>
      <c r="CA2356" s="10"/>
      <c r="CB2356" s="10" t="str">
        <f t="shared" si="5"/>
        <v/>
      </c>
      <c r="CC2356" s="10"/>
      <c r="CD2356" s="9" t="str">
        <f t="shared" si="2"/>
        <v/>
      </c>
      <c r="CE2356" s="9" t="s">
        <v>151</v>
      </c>
      <c r="CF2356" s="9" t="s">
        <v>477</v>
      </c>
      <c r="CG2356" s="9">
        <f>IF(CF2356="","",VLOOKUP(CF2356,Metadata!$D$2:$H$20,2,FALSE))</f>
        <v>102500</v>
      </c>
      <c r="CH2356" s="9">
        <f>IF(CF2356="","",VLOOKUP(CF2356,Metadata!$D$2:$H$20,4,FALSE))</f>
        <v>100000</v>
      </c>
      <c r="CI2356" s="9">
        <f>IF(CF2356="","",VLOOKUP(CF2356,Metadata!$D$2:$H$20,5,FALSE))</f>
        <v>105000</v>
      </c>
      <c r="CJ2356" s="9">
        <f t="shared" si="3"/>
        <v>102500</v>
      </c>
      <c r="CK2356" s="9" t="s">
        <v>189</v>
      </c>
      <c r="CL2356" s="10">
        <v>7</v>
      </c>
      <c r="CM2356" s="10">
        <v>2</v>
      </c>
      <c r="CN2356" s="10">
        <v>7</v>
      </c>
      <c r="CO2356" s="10">
        <v>7</v>
      </c>
      <c r="CP2356" s="10">
        <v>7</v>
      </c>
      <c r="CQ2356" s="10">
        <v>7</v>
      </c>
      <c r="CR2356" s="10">
        <v>5</v>
      </c>
      <c r="CS2356" s="10">
        <v>7</v>
      </c>
      <c r="CT2356" s="10">
        <v>7</v>
      </c>
      <c r="CU2356" s="10">
        <v>5</v>
      </c>
      <c r="CV2356" s="10">
        <v>6</v>
      </c>
      <c r="CW2356" s="10">
        <v>6</v>
      </c>
      <c r="CX2356" s="10">
        <v>6</v>
      </c>
      <c r="CY2356" s="10">
        <v>7</v>
      </c>
      <c r="CZ2356" s="10">
        <v>7</v>
      </c>
      <c r="DA2356" s="10">
        <v>5</v>
      </c>
      <c r="DB2356" s="10">
        <v>5</v>
      </c>
      <c r="DC2356" s="10">
        <v>7</v>
      </c>
      <c r="DD2356" s="10">
        <v>7</v>
      </c>
      <c r="DE2356" s="10">
        <v>7</v>
      </c>
      <c r="DF2356" s="10">
        <v>7</v>
      </c>
      <c r="DG2356" s="10">
        <v>7</v>
      </c>
      <c r="DH2356" s="10">
        <v>5</v>
      </c>
      <c r="DI2356" s="10">
        <v>1</v>
      </c>
      <c r="DJ2356" s="10">
        <v>5</v>
      </c>
      <c r="DK2356" s="10">
        <v>7</v>
      </c>
      <c r="DL2356" s="10">
        <v>4</v>
      </c>
      <c r="DM2356" s="9" t="s">
        <v>154</v>
      </c>
      <c r="DN2356" s="10">
        <v>1974</v>
      </c>
      <c r="DO2356" s="9">
        <f t="shared" si="8"/>
        <v>47</v>
      </c>
      <c r="DP2356" s="9" t="s">
        <v>155</v>
      </c>
      <c r="DQ2356" s="9" t="s">
        <v>156</v>
      </c>
      <c r="DR2356" s="9" t="s">
        <v>157</v>
      </c>
      <c r="DS2356" s="9" t="s">
        <v>137</v>
      </c>
      <c r="DT2356" s="9" t="s">
        <v>657</v>
      </c>
      <c r="DU2356" s="9" t="s">
        <v>158</v>
      </c>
      <c r="DV2356" s="9" t="str">
        <f>VLOOKUP(DU2356,Metadata!$B$2:$C$7,2,FALSE)</f>
        <v>6+ years</v>
      </c>
    </row>
    <row r="2357" spans="1:126">
      <c r="A2357" s="13">
        <v>2356</v>
      </c>
      <c r="B2357" s="9" t="s">
        <v>135</v>
      </c>
      <c r="C2357" s="9" t="str">
        <f>VLOOKUP(B2357,Metadata!$M$2:$N$6,2,FALSE)</f>
        <v>Permanent Employee</v>
      </c>
      <c r="D2357" s="9" t="s">
        <v>136</v>
      </c>
      <c r="E2357" s="9" t="s">
        <v>137</v>
      </c>
      <c r="F2357" s="9" t="s">
        <v>138</v>
      </c>
      <c r="G2357" s="9" t="s">
        <v>275</v>
      </c>
      <c r="H2357" s="9" t="str">
        <f>IF(G2357="","",VLOOKUP(G2357,Metadata!$J$2:$K$22,2,FALSE))</f>
        <v>Centre</v>
      </c>
      <c r="I2357" s="9" t="s">
        <v>138</v>
      </c>
      <c r="J2357" s="9" t="str">
        <f>IF(I2357="","",VLOOKUP(I2357,Metadata!$P$2:$Q$43,2,FALSE))</f>
        <v>Europe</v>
      </c>
      <c r="K2357" s="9" t="str">
        <f t="shared" si="0"/>
        <v>Portugal</v>
      </c>
      <c r="L2357" s="9" t="s">
        <v>140</v>
      </c>
      <c r="M2357" s="9" t="str">
        <f>IF(L2357="","",VLOOKUP(L2357,Metadata!$J$2:$K$22,2,FALSE))</f>
        <v>Lisbon Metropolitan Area</v>
      </c>
      <c r="N2357" s="9" t="s">
        <v>141</v>
      </c>
      <c r="O2357" s="9" t="s">
        <v>137</v>
      </c>
      <c r="P2357" s="9" t="s">
        <v>142</v>
      </c>
      <c r="Q2357" s="10" t="str">
        <f t="shared" si="1"/>
        <v>Full Office Job</v>
      </c>
      <c r="R2357" s="10">
        <v>6</v>
      </c>
      <c r="S2357" s="9" t="s">
        <v>161</v>
      </c>
      <c r="T2357" s="9" t="s">
        <v>137</v>
      </c>
      <c r="U2357" s="9" t="str">
        <f>IF(S2357&lt;&gt;"",S2357,IF(T2357&lt;&gt;"",VLOOKUP(T2357,Metadata!$S$2:$T$228,2,FALSE),""))</f>
        <v>Full-Stack Developer</v>
      </c>
      <c r="V2357" s="9" t="s">
        <v>207</v>
      </c>
      <c r="W2357" s="9" t="s">
        <v>137</v>
      </c>
      <c r="X2357" s="9" t="s">
        <v>163</v>
      </c>
      <c r="Y2357" s="9" t="s">
        <v>137</v>
      </c>
      <c r="Z2357" s="9" t="s">
        <v>164</v>
      </c>
      <c r="AA2357" s="9" t="s">
        <v>165</v>
      </c>
      <c r="AB2357" s="9" t="s">
        <v>137</v>
      </c>
      <c r="AC2357" s="9" t="s">
        <v>147</v>
      </c>
      <c r="AD2357" s="9"/>
      <c r="AE2357" s="9" t="s">
        <v>194</v>
      </c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 t="s">
        <v>178</v>
      </c>
      <c r="BB2357" s="9"/>
      <c r="BC2357" s="9"/>
      <c r="BD2357" s="9"/>
      <c r="BE2357" s="9"/>
      <c r="BF2357" s="9"/>
      <c r="BG2357" s="9"/>
      <c r="BH2357" s="9"/>
      <c r="BI2357" s="9"/>
      <c r="BJ2357" s="9" t="s">
        <v>167</v>
      </c>
      <c r="BK2357" s="9" t="s">
        <v>198</v>
      </c>
      <c r="BL2357" s="9"/>
      <c r="BM2357" s="9"/>
      <c r="BN2357" s="9"/>
      <c r="BO2357" s="9"/>
      <c r="BP2357" s="9"/>
      <c r="BQ2357" s="9"/>
      <c r="BR2357" s="9" t="s">
        <v>247</v>
      </c>
      <c r="BS2357" s="9"/>
      <c r="BT2357" s="9"/>
      <c r="BU2357" s="9"/>
      <c r="BV2357" s="9"/>
      <c r="BW2357" s="9"/>
      <c r="BX2357" s="9"/>
      <c r="BY2357" s="9"/>
      <c r="BZ2357" s="9"/>
      <c r="CA2357" s="10"/>
      <c r="CB2357" s="10" t="str">
        <f t="shared" si="5"/>
        <v/>
      </c>
      <c r="CC2357" s="10"/>
      <c r="CD2357" s="9" t="str">
        <f t="shared" si="2"/>
        <v/>
      </c>
      <c r="CE2357" s="9" t="s">
        <v>168</v>
      </c>
      <c r="CF2357" s="9" t="s">
        <v>169</v>
      </c>
      <c r="CG2357" s="9">
        <f>IF(CF2357="","",VLOOKUP(CF2357,Metadata!$D$2:$H$20,2,FALSE))</f>
        <v>12500</v>
      </c>
      <c r="CH2357" s="9">
        <f>IF(CF2357="","",VLOOKUP(CF2357,Metadata!$D$2:$H$20,4,FALSE))</f>
        <v>0</v>
      </c>
      <c r="CI2357" s="9">
        <f>IF(CF2357="","",VLOOKUP(CF2357,Metadata!$D$2:$H$20,5,FALSE))</f>
        <v>15000</v>
      </c>
      <c r="CJ2357" s="9">
        <f t="shared" si="3"/>
        <v>12500</v>
      </c>
      <c r="CK2357" s="9" t="s">
        <v>153</v>
      </c>
      <c r="CL2357" s="10">
        <v>3</v>
      </c>
      <c r="CM2357" s="10">
        <v>3</v>
      </c>
      <c r="CN2357" s="10">
        <v>7</v>
      </c>
      <c r="CO2357" s="10">
        <v>7</v>
      </c>
      <c r="CP2357" s="10">
        <v>7</v>
      </c>
      <c r="CQ2357" s="10">
        <v>7</v>
      </c>
      <c r="CR2357" s="10">
        <v>5</v>
      </c>
      <c r="CS2357" s="10">
        <v>5</v>
      </c>
      <c r="CT2357" s="10">
        <v>5</v>
      </c>
      <c r="CU2357" s="10">
        <v>6</v>
      </c>
      <c r="CV2357" s="10">
        <v>5</v>
      </c>
      <c r="CW2357" s="10">
        <v>4</v>
      </c>
      <c r="CX2357" s="10">
        <v>5</v>
      </c>
      <c r="CY2357" s="10">
        <v>7</v>
      </c>
      <c r="CZ2357" s="10">
        <v>7</v>
      </c>
      <c r="DA2357" s="10">
        <v>3</v>
      </c>
      <c r="DB2357" s="10">
        <v>3</v>
      </c>
      <c r="DC2357" s="10">
        <v>6</v>
      </c>
      <c r="DD2357" s="10">
        <v>5</v>
      </c>
      <c r="DE2357" s="10">
        <v>5</v>
      </c>
      <c r="DF2357" s="10">
        <v>6</v>
      </c>
      <c r="DG2357" s="10">
        <v>7</v>
      </c>
      <c r="DH2357" s="10">
        <v>4</v>
      </c>
      <c r="DI2357" s="10">
        <v>3</v>
      </c>
      <c r="DJ2357" s="10">
        <v>3</v>
      </c>
      <c r="DK2357" s="10">
        <v>3</v>
      </c>
      <c r="DL2357" s="10">
        <v>3</v>
      </c>
      <c r="DM2357" s="9" t="s">
        <v>154</v>
      </c>
      <c r="DN2357" s="10">
        <v>1993</v>
      </c>
      <c r="DO2357" s="9">
        <f t="shared" si="8"/>
        <v>28</v>
      </c>
      <c r="DP2357" s="9" t="s">
        <v>155</v>
      </c>
      <c r="DQ2357" s="9" t="s">
        <v>202</v>
      </c>
      <c r="DR2357" s="9" t="s">
        <v>157</v>
      </c>
      <c r="DS2357" s="9" t="s">
        <v>137</v>
      </c>
      <c r="DT2357" s="9" t="s">
        <v>657</v>
      </c>
      <c r="DU2357" s="9" t="s">
        <v>168</v>
      </c>
      <c r="DV2357" s="9" t="str">
        <f>VLOOKUP(DU2357,Metadata!$B$2:$C$7,2,FALSE)</f>
        <v>0 - 3 years</v>
      </c>
    </row>
    <row r="2358" spans="1:126">
      <c r="A2358" s="13">
        <v>2357</v>
      </c>
      <c r="B2358" s="9" t="s">
        <v>135</v>
      </c>
      <c r="C2358" s="9" t="str">
        <f>VLOOKUP(B2358,Metadata!$M$2:$N$6,2,FALSE)</f>
        <v>Permanent Employee</v>
      </c>
      <c r="D2358" s="9" t="s">
        <v>159</v>
      </c>
      <c r="E2358" s="9" t="s">
        <v>137</v>
      </c>
      <c r="F2358" s="9" t="s">
        <v>138</v>
      </c>
      <c r="G2358" s="9" t="s">
        <v>140</v>
      </c>
      <c r="H2358" s="9" t="str">
        <f>IF(G2358="","",VLOOKUP(G2358,Metadata!$J$2:$K$22,2,FALSE))</f>
        <v>Lisbon Metropolitan Area</v>
      </c>
      <c r="I2358" s="9" t="s">
        <v>138</v>
      </c>
      <c r="J2358" s="9" t="str">
        <f>IF(I2358="","",VLOOKUP(I2358,Metadata!$P$2:$Q$43,2,FALSE))</f>
        <v>Europe</v>
      </c>
      <c r="K2358" s="9" t="str">
        <f t="shared" si="0"/>
        <v>Portugal</v>
      </c>
      <c r="L2358" s="9" t="s">
        <v>140</v>
      </c>
      <c r="M2358" s="9" t="str">
        <f>IF(L2358="","",VLOOKUP(L2358,Metadata!$J$2:$K$22,2,FALSE))</f>
        <v>Lisbon Metropolitan Area</v>
      </c>
      <c r="N2358" s="9" t="s">
        <v>214</v>
      </c>
      <c r="O2358" s="9" t="s">
        <v>136</v>
      </c>
      <c r="P2358" s="9" t="s">
        <v>191</v>
      </c>
      <c r="Q2358" s="10" t="str">
        <f t="shared" si="1"/>
        <v>Remote Job (full or flexible)</v>
      </c>
      <c r="R2358" s="10">
        <v>5</v>
      </c>
      <c r="S2358" s="9" t="s">
        <v>336</v>
      </c>
      <c r="T2358" s="9" t="s">
        <v>137</v>
      </c>
      <c r="U2358" s="9" t="str">
        <f>IF(S2358&lt;&gt;"",S2358,IF(T2358&lt;&gt;"",VLOOKUP(T2358,Metadata!$S$2:$T$228,2,FALSE),""))</f>
        <v>Scrum Master</v>
      </c>
      <c r="V2358" s="9" t="s">
        <v>144</v>
      </c>
      <c r="W2358" s="9" t="s">
        <v>137</v>
      </c>
      <c r="X2358" s="9" t="s">
        <v>145</v>
      </c>
      <c r="Y2358" s="9" t="s">
        <v>137</v>
      </c>
      <c r="Z2358" s="9" t="s">
        <v>224</v>
      </c>
      <c r="AA2358" s="9" t="s">
        <v>137</v>
      </c>
      <c r="AB2358" s="9" t="s">
        <v>137</v>
      </c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 t="s">
        <v>442</v>
      </c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 t="s">
        <v>150</v>
      </c>
      <c r="BZ2358" s="9" t="s">
        <v>137</v>
      </c>
      <c r="CA2358" s="10"/>
      <c r="CB2358" s="10" t="str">
        <f t="shared" si="5"/>
        <v/>
      </c>
      <c r="CC2358" s="10"/>
      <c r="CD2358" s="9" t="str">
        <f t="shared" si="2"/>
        <v/>
      </c>
      <c r="CE2358" s="9" t="s">
        <v>168</v>
      </c>
      <c r="CF2358" s="9" t="s">
        <v>293</v>
      </c>
      <c r="CG2358" s="9">
        <f>IF(CF2358="","",VLOOKUP(CF2358,Metadata!$D$2:$H$20,2,FALSE))</f>
        <v>52500</v>
      </c>
      <c r="CH2358" s="9">
        <f>IF(CF2358="","",VLOOKUP(CF2358,Metadata!$D$2:$H$20,4,FALSE))</f>
        <v>50000</v>
      </c>
      <c r="CI2358" s="9">
        <f>IF(CF2358="","",VLOOKUP(CF2358,Metadata!$D$2:$H$20,5,FALSE))</f>
        <v>55000</v>
      </c>
      <c r="CJ2358" s="9">
        <f t="shared" si="3"/>
        <v>52500</v>
      </c>
      <c r="CK2358" s="9" t="s">
        <v>201</v>
      </c>
      <c r="CL2358" s="10">
        <v>5</v>
      </c>
      <c r="CM2358" s="10">
        <v>3</v>
      </c>
      <c r="CN2358" s="10">
        <v>6</v>
      </c>
      <c r="CO2358" s="10">
        <v>6</v>
      </c>
      <c r="CP2358" s="10">
        <v>5</v>
      </c>
      <c r="CQ2358" s="10">
        <v>7</v>
      </c>
      <c r="CR2358" s="10">
        <v>7</v>
      </c>
      <c r="CS2358" s="10">
        <v>7</v>
      </c>
      <c r="CT2358" s="10">
        <v>6</v>
      </c>
      <c r="CU2358" s="10">
        <v>5</v>
      </c>
      <c r="CV2358" s="10">
        <v>6</v>
      </c>
      <c r="CW2358" s="10">
        <v>6</v>
      </c>
      <c r="CX2358" s="10">
        <v>6</v>
      </c>
      <c r="CY2358" s="10">
        <v>5</v>
      </c>
      <c r="CZ2358" s="10">
        <v>6</v>
      </c>
      <c r="DA2358" s="10">
        <v>4</v>
      </c>
      <c r="DB2358" s="10">
        <v>4</v>
      </c>
      <c r="DC2358" s="10">
        <v>6</v>
      </c>
      <c r="DD2358" s="10">
        <v>4</v>
      </c>
      <c r="DE2358" s="10">
        <v>6</v>
      </c>
      <c r="DF2358" s="10">
        <v>6</v>
      </c>
      <c r="DG2358" s="10">
        <v>7</v>
      </c>
      <c r="DH2358" s="10">
        <v>6</v>
      </c>
      <c r="DI2358" s="10">
        <v>6</v>
      </c>
      <c r="DJ2358" s="10">
        <v>4</v>
      </c>
      <c r="DK2358" s="10">
        <v>5</v>
      </c>
      <c r="DL2358" s="10">
        <v>4</v>
      </c>
      <c r="DM2358" s="9" t="s">
        <v>154</v>
      </c>
      <c r="DN2358" s="10">
        <v>1975</v>
      </c>
      <c r="DO2358" s="9">
        <f t="shared" si="8"/>
        <v>46</v>
      </c>
      <c r="DP2358" s="9" t="s">
        <v>222</v>
      </c>
      <c r="DQ2358" s="9" t="s">
        <v>156</v>
      </c>
      <c r="DR2358" s="9" t="s">
        <v>157</v>
      </c>
      <c r="DS2358" s="9" t="s">
        <v>137</v>
      </c>
      <c r="DT2358" s="9" t="s">
        <v>657</v>
      </c>
      <c r="DU2358" s="9" t="s">
        <v>158</v>
      </c>
      <c r="DV2358" s="9" t="str">
        <f>VLOOKUP(DU2358,Metadata!$B$2:$C$7,2,FALSE)</f>
        <v>6+ years</v>
      </c>
    </row>
    <row r="2359" spans="1:126">
      <c r="A2359" s="13">
        <v>2358</v>
      </c>
      <c r="B2359" s="9" t="s">
        <v>135</v>
      </c>
      <c r="C2359" s="9" t="str">
        <f>VLOOKUP(B2359,Metadata!$M$2:$N$6,2,FALSE)</f>
        <v>Permanent Employee</v>
      </c>
      <c r="D2359" s="9" t="s">
        <v>159</v>
      </c>
      <c r="E2359" s="9" t="s">
        <v>137</v>
      </c>
      <c r="F2359" s="9" t="s">
        <v>138</v>
      </c>
      <c r="G2359" s="9" t="s">
        <v>140</v>
      </c>
      <c r="H2359" s="9" t="str">
        <f>IF(G2359="","",VLOOKUP(G2359,Metadata!$J$2:$K$22,2,FALSE))</f>
        <v>Lisbon Metropolitan Area</v>
      </c>
      <c r="I2359" s="9" t="s">
        <v>138</v>
      </c>
      <c r="J2359" s="9" t="str">
        <f>IF(I2359="","",VLOOKUP(I2359,Metadata!$P$2:$Q$43,2,FALSE))</f>
        <v>Europe</v>
      </c>
      <c r="K2359" s="9" t="str">
        <f t="shared" si="0"/>
        <v>Portugal</v>
      </c>
      <c r="L2359" s="9" t="s">
        <v>140</v>
      </c>
      <c r="M2359" s="9" t="str">
        <f>IF(L2359="","",VLOOKUP(L2359,Metadata!$J$2:$K$22,2,FALSE))</f>
        <v>Lisbon Metropolitan Area</v>
      </c>
      <c r="N2359" s="9" t="s">
        <v>141</v>
      </c>
      <c r="O2359" s="9" t="s">
        <v>137</v>
      </c>
      <c r="P2359" s="9" t="s">
        <v>142</v>
      </c>
      <c r="Q2359" s="10" t="str">
        <f t="shared" si="1"/>
        <v>Full Office Job</v>
      </c>
      <c r="R2359" s="10">
        <v>7</v>
      </c>
      <c r="S2359" s="9" t="s">
        <v>143</v>
      </c>
      <c r="T2359" s="9" t="s">
        <v>137</v>
      </c>
      <c r="U2359" s="9" t="str">
        <f>IF(S2359&lt;&gt;"",S2359,IF(T2359&lt;&gt;"",VLOOKUP(T2359,Metadata!$S$2:$T$228,2,FALSE),""))</f>
        <v>Technical Team Leader</v>
      </c>
      <c r="V2359" s="9" t="s">
        <v>162</v>
      </c>
      <c r="W2359" s="9" t="s">
        <v>137</v>
      </c>
      <c r="X2359" s="9" t="s">
        <v>145</v>
      </c>
      <c r="Y2359" s="9" t="s">
        <v>137</v>
      </c>
      <c r="Z2359" s="9" t="s">
        <v>224</v>
      </c>
      <c r="AA2359" s="9" t="s">
        <v>165</v>
      </c>
      <c r="AB2359" s="9" t="s">
        <v>137</v>
      </c>
      <c r="AC2359" s="9" t="s">
        <v>147</v>
      </c>
      <c r="AD2359" s="9" t="s">
        <v>148</v>
      </c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 t="s">
        <v>186</v>
      </c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10"/>
      <c r="CB2359" s="10" t="str">
        <f t="shared" si="5"/>
        <v/>
      </c>
      <c r="CC2359" s="10"/>
      <c r="CD2359" s="9" t="str">
        <f t="shared" si="2"/>
        <v/>
      </c>
      <c r="CE2359" s="9" t="s">
        <v>168</v>
      </c>
      <c r="CF2359" s="9" t="s">
        <v>245</v>
      </c>
      <c r="CG2359" s="9">
        <f>IF(CF2359="","",VLOOKUP(CF2359,Metadata!$D$2:$H$20,2,FALSE))</f>
        <v>42500</v>
      </c>
      <c r="CH2359" s="9">
        <f>IF(CF2359="","",VLOOKUP(CF2359,Metadata!$D$2:$H$20,4,FALSE))</f>
        <v>40000</v>
      </c>
      <c r="CI2359" s="9">
        <f>IF(CF2359="","",VLOOKUP(CF2359,Metadata!$D$2:$H$20,5,FALSE))</f>
        <v>45000</v>
      </c>
      <c r="CJ2359" s="9">
        <f t="shared" si="3"/>
        <v>42500</v>
      </c>
      <c r="CK2359" s="9" t="s">
        <v>153</v>
      </c>
      <c r="CL2359" s="10">
        <v>2</v>
      </c>
      <c r="CM2359" s="10">
        <v>5</v>
      </c>
      <c r="CN2359" s="10">
        <v>7</v>
      </c>
      <c r="CO2359" s="10">
        <v>7</v>
      </c>
      <c r="CP2359" s="10">
        <v>7</v>
      </c>
      <c r="CQ2359" s="10">
        <v>7</v>
      </c>
      <c r="CR2359" s="10">
        <v>7</v>
      </c>
      <c r="CS2359" s="10">
        <v>6</v>
      </c>
      <c r="CT2359" s="10">
        <v>5</v>
      </c>
      <c r="CU2359" s="10">
        <v>6</v>
      </c>
      <c r="CV2359" s="10">
        <v>6</v>
      </c>
      <c r="CW2359" s="10">
        <v>5</v>
      </c>
      <c r="CX2359" s="10">
        <v>6</v>
      </c>
      <c r="CY2359" s="10">
        <v>5</v>
      </c>
      <c r="CZ2359" s="10">
        <v>6</v>
      </c>
      <c r="DA2359" s="10">
        <v>5</v>
      </c>
      <c r="DB2359" s="10">
        <v>7</v>
      </c>
      <c r="DC2359" s="10">
        <v>7</v>
      </c>
      <c r="DD2359" s="10">
        <v>7</v>
      </c>
      <c r="DE2359" s="10">
        <v>7</v>
      </c>
      <c r="DF2359" s="10">
        <v>7</v>
      </c>
      <c r="DG2359" s="10">
        <v>7</v>
      </c>
      <c r="DH2359" s="10">
        <v>7</v>
      </c>
      <c r="DI2359" s="10">
        <v>7</v>
      </c>
      <c r="DJ2359" s="10">
        <v>7</v>
      </c>
      <c r="DK2359" s="10">
        <v>7</v>
      </c>
      <c r="DL2359" s="10">
        <v>7</v>
      </c>
      <c r="DM2359" s="9" t="s">
        <v>296</v>
      </c>
      <c r="DN2359" s="10">
        <v>1975</v>
      </c>
      <c r="DO2359" s="9">
        <f t="shared" si="8"/>
        <v>46</v>
      </c>
      <c r="DP2359" s="9" t="s">
        <v>155</v>
      </c>
      <c r="DQ2359" s="9" t="s">
        <v>202</v>
      </c>
      <c r="DR2359" s="9" t="s">
        <v>170</v>
      </c>
      <c r="DS2359" s="9" t="s">
        <v>137</v>
      </c>
      <c r="DT2359" s="9" t="s">
        <v>657</v>
      </c>
      <c r="DU2359" s="9" t="s">
        <v>158</v>
      </c>
      <c r="DV2359" s="9" t="str">
        <f>VLOOKUP(DU2359,Metadata!$B$2:$C$7,2,FALSE)</f>
        <v>6+ years</v>
      </c>
    </row>
    <row r="2360" spans="1:126">
      <c r="A2360" s="13">
        <v>2359</v>
      </c>
      <c r="B2360" s="9" t="s">
        <v>135</v>
      </c>
      <c r="C2360" s="9" t="str">
        <f>VLOOKUP(B2360,Metadata!$M$2:$N$6,2,FALSE)</f>
        <v>Permanent Employee</v>
      </c>
      <c r="D2360" s="9" t="s">
        <v>136</v>
      </c>
      <c r="E2360" s="9" t="s">
        <v>137</v>
      </c>
      <c r="F2360" s="9" t="s">
        <v>138</v>
      </c>
      <c r="G2360" s="9" t="s">
        <v>160</v>
      </c>
      <c r="H2360" s="9" t="str">
        <f>IF(G2360="","",VLOOKUP(G2360,Metadata!$J$2:$K$22,2,FALSE))</f>
        <v>Centre</v>
      </c>
      <c r="I2360" s="9" t="s">
        <v>292</v>
      </c>
      <c r="J2360" s="9" t="str">
        <f>IF(I2360="","",VLOOKUP(I2360,Metadata!$P$2:$Q$43,2,FALSE))</f>
        <v>North America</v>
      </c>
      <c r="K2360" s="9" t="str">
        <f t="shared" si="0"/>
        <v>International</v>
      </c>
      <c r="L2360" s="9" t="s">
        <v>137</v>
      </c>
      <c r="M2360" s="9" t="str">
        <f>IF(L2360="","",VLOOKUP(L2360,Metadata!$J$2:$K$22,2,FALSE))</f>
        <v/>
      </c>
      <c r="N2360" s="9" t="s">
        <v>141</v>
      </c>
      <c r="O2360" s="9" t="s">
        <v>137</v>
      </c>
      <c r="P2360" s="9" t="s">
        <v>142</v>
      </c>
      <c r="Q2360" s="10" t="str">
        <f t="shared" si="1"/>
        <v>Full Office Job</v>
      </c>
      <c r="R2360" s="10">
        <v>7</v>
      </c>
      <c r="S2360" s="9" t="s">
        <v>143</v>
      </c>
      <c r="T2360" s="9" t="s">
        <v>137</v>
      </c>
      <c r="U2360" s="9" t="str">
        <f>IF(S2360&lt;&gt;"",S2360,IF(T2360&lt;&gt;"",VLOOKUP(T2360,Metadata!$S$2:$T$228,2,FALSE),""))</f>
        <v>Technical Team Leader</v>
      </c>
      <c r="V2360" s="9" t="s">
        <v>261</v>
      </c>
      <c r="W2360" s="9" t="s">
        <v>137</v>
      </c>
      <c r="X2360" s="9" t="s">
        <v>242</v>
      </c>
      <c r="Y2360" s="9" t="s">
        <v>137</v>
      </c>
      <c r="Z2360" s="9" t="s">
        <v>146</v>
      </c>
      <c r="AA2360" s="9" t="s">
        <v>137</v>
      </c>
      <c r="AB2360" s="9" t="s">
        <v>137</v>
      </c>
      <c r="AC2360" s="9" t="s">
        <v>147</v>
      </c>
      <c r="AD2360" s="9" t="s">
        <v>148</v>
      </c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 t="s">
        <v>219</v>
      </c>
      <c r="BR2360" s="9"/>
      <c r="BS2360" s="9"/>
      <c r="BT2360" s="9"/>
      <c r="BU2360" s="9"/>
      <c r="BV2360" s="9"/>
      <c r="BW2360" s="9"/>
      <c r="BX2360" s="9"/>
      <c r="BY2360" s="9"/>
      <c r="BZ2360" s="9"/>
      <c r="CA2360" s="10"/>
      <c r="CB2360" s="10" t="str">
        <f t="shared" si="5"/>
        <v/>
      </c>
      <c r="CC2360" s="10"/>
      <c r="CD2360" s="9" t="str">
        <f t="shared" si="2"/>
        <v/>
      </c>
      <c r="CE2360" s="9" t="s">
        <v>168</v>
      </c>
      <c r="CF2360" s="9" t="s">
        <v>293</v>
      </c>
      <c r="CG2360" s="9">
        <f>IF(CF2360="","",VLOOKUP(CF2360,Metadata!$D$2:$H$20,2,FALSE))</f>
        <v>52500</v>
      </c>
      <c r="CH2360" s="9">
        <f>IF(CF2360="","",VLOOKUP(CF2360,Metadata!$D$2:$H$20,4,FALSE))</f>
        <v>50000</v>
      </c>
      <c r="CI2360" s="9">
        <f>IF(CF2360="","",VLOOKUP(CF2360,Metadata!$D$2:$H$20,5,FALSE))</f>
        <v>55000</v>
      </c>
      <c r="CJ2360" s="9">
        <f t="shared" si="3"/>
        <v>52500</v>
      </c>
      <c r="CK2360" s="9" t="s">
        <v>221</v>
      </c>
      <c r="CL2360" s="10">
        <v>5</v>
      </c>
      <c r="CM2360" s="10">
        <v>3</v>
      </c>
      <c r="CN2360" s="10">
        <v>6</v>
      </c>
      <c r="CO2360" s="10">
        <v>5</v>
      </c>
      <c r="CP2360" s="10">
        <v>6</v>
      </c>
      <c r="CQ2360" s="10">
        <v>5</v>
      </c>
      <c r="CR2360" s="10">
        <v>5</v>
      </c>
      <c r="CS2360" s="10">
        <v>4</v>
      </c>
      <c r="CT2360" s="10">
        <v>5</v>
      </c>
      <c r="CU2360" s="10">
        <v>6</v>
      </c>
      <c r="CV2360" s="10">
        <v>5</v>
      </c>
      <c r="CW2360" s="10">
        <v>4</v>
      </c>
      <c r="CX2360" s="10">
        <v>6</v>
      </c>
      <c r="CY2360" s="10">
        <v>5</v>
      </c>
      <c r="CZ2360" s="10">
        <v>5</v>
      </c>
      <c r="DA2360" s="10">
        <v>4</v>
      </c>
      <c r="DB2360" s="10">
        <v>4</v>
      </c>
      <c r="DC2360" s="10">
        <v>4</v>
      </c>
      <c r="DD2360" s="10">
        <v>4</v>
      </c>
      <c r="DE2360" s="10">
        <v>4</v>
      </c>
      <c r="DF2360" s="10">
        <v>4</v>
      </c>
      <c r="DG2360" s="10">
        <v>4</v>
      </c>
      <c r="DH2360" s="10">
        <v>4</v>
      </c>
      <c r="DI2360" s="10">
        <v>4</v>
      </c>
      <c r="DJ2360" s="10">
        <v>4</v>
      </c>
      <c r="DK2360" s="10">
        <v>4</v>
      </c>
      <c r="DL2360" s="10">
        <v>2</v>
      </c>
      <c r="DM2360" s="9" t="s">
        <v>154</v>
      </c>
      <c r="DN2360" s="10">
        <v>1987</v>
      </c>
      <c r="DO2360" s="9">
        <f t="shared" si="8"/>
        <v>34</v>
      </c>
      <c r="DP2360" s="9" t="s">
        <v>155</v>
      </c>
      <c r="DQ2360" s="9" t="s">
        <v>156</v>
      </c>
      <c r="DR2360" s="9" t="s">
        <v>157</v>
      </c>
      <c r="DS2360" s="9" t="s">
        <v>137</v>
      </c>
      <c r="DT2360" s="9" t="s">
        <v>657</v>
      </c>
      <c r="DU2360" s="9" t="s">
        <v>203</v>
      </c>
      <c r="DV2360" s="9" t="str">
        <f>VLOOKUP(DU2360,Metadata!$B$2:$C$7,2,FALSE)</f>
        <v>6+ years</v>
      </c>
    </row>
    <row r="2361" spans="1:126">
      <c r="A2361" s="13">
        <v>2360</v>
      </c>
      <c r="B2361" s="9" t="s">
        <v>326</v>
      </c>
      <c r="C2361" s="9" t="str">
        <f>VLOOKUP(B2361,Metadata!$M$2:$N$6,2,FALSE)</f>
        <v>Permanent Employee</v>
      </c>
      <c r="D2361" s="9" t="s">
        <v>159</v>
      </c>
      <c r="E2361" s="9" t="s">
        <v>137</v>
      </c>
      <c r="F2361" s="9" t="s">
        <v>138</v>
      </c>
      <c r="G2361" s="9" t="s">
        <v>160</v>
      </c>
      <c r="H2361" s="9" t="str">
        <f>IF(G2361="","",VLOOKUP(G2361,Metadata!$J$2:$K$22,2,FALSE))</f>
        <v>Centre</v>
      </c>
      <c r="I2361" s="9" t="s">
        <v>138</v>
      </c>
      <c r="J2361" s="9" t="str">
        <f>IF(I2361="","",VLOOKUP(I2361,Metadata!$P$2:$Q$43,2,FALSE))</f>
        <v>Europe</v>
      </c>
      <c r="K2361" s="9" t="str">
        <f t="shared" si="0"/>
        <v>Portugal</v>
      </c>
      <c r="L2361" s="9" t="s">
        <v>172</v>
      </c>
      <c r="M2361" s="9" t="str">
        <f>IF(L2361="","",VLOOKUP(L2361,Metadata!$J$2:$K$22,2,FALSE))</f>
        <v>Porto Metropolitan Area</v>
      </c>
      <c r="N2361" s="9" t="s">
        <v>214</v>
      </c>
      <c r="O2361" s="9" t="s">
        <v>259</v>
      </c>
      <c r="P2361" s="9" t="s">
        <v>191</v>
      </c>
      <c r="Q2361" s="10" t="str">
        <f t="shared" si="1"/>
        <v>Remote Job (full or flexible)</v>
      </c>
      <c r="R2361" s="10">
        <v>4</v>
      </c>
      <c r="S2361" s="9" t="s">
        <v>319</v>
      </c>
      <c r="T2361" s="9" t="s">
        <v>137</v>
      </c>
      <c r="U2361" s="9" t="str">
        <f>IF(S2361&lt;&gt;"",S2361,IF(T2361&lt;&gt;"",VLOOKUP(T2361,Metadata!$S$2:$T$228,2,FALSE),""))</f>
        <v>CTO</v>
      </c>
      <c r="V2361" s="9" t="s">
        <v>251</v>
      </c>
      <c r="W2361" s="9" t="s">
        <v>137</v>
      </c>
      <c r="X2361" s="9" t="s">
        <v>163</v>
      </c>
      <c r="Y2361" s="9" t="s">
        <v>137</v>
      </c>
      <c r="Z2361" s="9" t="s">
        <v>193</v>
      </c>
      <c r="AA2361" s="9" t="s">
        <v>165</v>
      </c>
      <c r="AB2361" s="9" t="s">
        <v>137</v>
      </c>
      <c r="AC2361" s="9"/>
      <c r="AD2361" s="9"/>
      <c r="AE2361" s="9" t="s">
        <v>194</v>
      </c>
      <c r="AF2361" s="9" t="s">
        <v>243</v>
      </c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 t="s">
        <v>178</v>
      </c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198</v>
      </c>
      <c r="BL2361" s="9"/>
      <c r="BM2361" s="9"/>
      <c r="BN2361" s="9" t="s">
        <v>186</v>
      </c>
      <c r="BO2361" s="9"/>
      <c r="BP2361" s="9"/>
      <c r="BQ2361" s="9"/>
      <c r="BR2361" s="9"/>
      <c r="BS2361" s="9" t="s">
        <v>200</v>
      </c>
      <c r="BT2361" s="9"/>
      <c r="BU2361" s="9"/>
      <c r="BV2361" s="9"/>
      <c r="BW2361" s="9"/>
      <c r="BX2361" s="9"/>
      <c r="BY2361" s="9"/>
      <c r="BZ2361" s="9"/>
      <c r="CA2361" s="10"/>
      <c r="CB2361" s="10" t="str">
        <f t="shared" si="5"/>
        <v/>
      </c>
      <c r="CC2361" s="10"/>
      <c r="CD2361" s="9" t="str">
        <f t="shared" si="2"/>
        <v/>
      </c>
      <c r="CE2361" s="9" t="s">
        <v>232</v>
      </c>
      <c r="CF2361" s="9" t="s">
        <v>245</v>
      </c>
      <c r="CG2361" s="9">
        <f>IF(CF2361="","",VLOOKUP(CF2361,Metadata!$D$2:$H$20,2,FALSE))</f>
        <v>42500</v>
      </c>
      <c r="CH2361" s="9">
        <f>IF(CF2361="","",VLOOKUP(CF2361,Metadata!$D$2:$H$20,4,FALSE))</f>
        <v>40000</v>
      </c>
      <c r="CI2361" s="9">
        <f>IF(CF2361="","",VLOOKUP(CF2361,Metadata!$D$2:$H$20,5,FALSE))</f>
        <v>45000</v>
      </c>
      <c r="CJ2361" s="9">
        <f t="shared" si="3"/>
        <v>42500</v>
      </c>
      <c r="CK2361" s="9" t="s">
        <v>180</v>
      </c>
      <c r="CL2361" s="10">
        <v>5</v>
      </c>
      <c r="CM2361" s="10">
        <v>1</v>
      </c>
      <c r="CN2361" s="10">
        <v>7</v>
      </c>
      <c r="CO2361" s="10">
        <v>5</v>
      </c>
      <c r="CP2361" s="10">
        <v>7</v>
      </c>
      <c r="CQ2361" s="10">
        <v>7</v>
      </c>
      <c r="CR2361" s="10">
        <v>7</v>
      </c>
      <c r="CS2361" s="10">
        <v>7</v>
      </c>
      <c r="CT2361" s="10">
        <v>7</v>
      </c>
      <c r="CU2361" s="10">
        <v>5</v>
      </c>
      <c r="CV2361" s="10">
        <v>5</v>
      </c>
      <c r="CW2361" s="10">
        <v>4</v>
      </c>
      <c r="CX2361" s="10">
        <v>6</v>
      </c>
      <c r="CY2361" s="10">
        <v>5</v>
      </c>
      <c r="CZ2361" s="10">
        <v>7</v>
      </c>
      <c r="DA2361" s="10">
        <v>4</v>
      </c>
      <c r="DB2361" s="10">
        <v>4</v>
      </c>
      <c r="DC2361" s="10">
        <v>6</v>
      </c>
      <c r="DD2361" s="10">
        <v>2</v>
      </c>
      <c r="DE2361" s="10">
        <v>4</v>
      </c>
      <c r="DF2361" s="10">
        <v>7</v>
      </c>
      <c r="DG2361" s="10">
        <v>6</v>
      </c>
      <c r="DH2361" s="10">
        <v>4</v>
      </c>
      <c r="DI2361" s="10">
        <v>7</v>
      </c>
      <c r="DJ2361" s="10">
        <v>5</v>
      </c>
      <c r="DK2361" s="10">
        <v>5</v>
      </c>
      <c r="DL2361" s="10">
        <v>5</v>
      </c>
      <c r="DM2361" s="9" t="s">
        <v>154</v>
      </c>
      <c r="DN2361" s="10">
        <v>1978</v>
      </c>
      <c r="DO2361" s="9">
        <f t="shared" si="8"/>
        <v>43</v>
      </c>
      <c r="DP2361" s="9" t="s">
        <v>155</v>
      </c>
      <c r="DQ2361" s="9" t="s">
        <v>156</v>
      </c>
      <c r="DR2361" s="9" t="s">
        <v>157</v>
      </c>
      <c r="DS2361" s="9" t="s">
        <v>137</v>
      </c>
      <c r="DT2361" s="9" t="s">
        <v>657</v>
      </c>
      <c r="DU2361" s="9" t="s">
        <v>158</v>
      </c>
      <c r="DV2361" s="9" t="str">
        <f>VLOOKUP(DU2361,Metadata!$B$2:$C$7,2,FALSE)</f>
        <v>6+ years</v>
      </c>
    </row>
    <row r="2362" spans="1:126">
      <c r="A2362" s="13">
        <v>2361</v>
      </c>
      <c r="B2362" s="9" t="s">
        <v>135</v>
      </c>
      <c r="C2362" s="9" t="str">
        <f>VLOOKUP(B2362,Metadata!$M$2:$N$6,2,FALSE)</f>
        <v>Permanent Employee</v>
      </c>
      <c r="D2362" s="9" t="s">
        <v>159</v>
      </c>
      <c r="E2362" s="9" t="s">
        <v>137</v>
      </c>
      <c r="F2362" s="9" t="s">
        <v>138</v>
      </c>
      <c r="G2362" s="9" t="s">
        <v>172</v>
      </c>
      <c r="H2362" s="9" t="str">
        <f>IF(G2362="","",VLOOKUP(G2362,Metadata!$J$2:$K$22,2,FALSE))</f>
        <v>Porto Metropolitan Area</v>
      </c>
      <c r="I2362" s="9" t="s">
        <v>138</v>
      </c>
      <c r="J2362" s="9" t="str">
        <f>IF(I2362="","",VLOOKUP(I2362,Metadata!$P$2:$Q$43,2,FALSE))</f>
        <v>Europe</v>
      </c>
      <c r="K2362" s="9" t="str">
        <f t="shared" si="0"/>
        <v>Portugal</v>
      </c>
      <c r="L2362" s="9" t="s">
        <v>172</v>
      </c>
      <c r="M2362" s="9" t="str">
        <f>IF(L2362="","",VLOOKUP(L2362,Metadata!$J$2:$K$22,2,FALSE))</f>
        <v>Porto Metropolitan Area</v>
      </c>
      <c r="N2362" s="9" t="s">
        <v>214</v>
      </c>
      <c r="O2362" s="9" t="s">
        <v>215</v>
      </c>
      <c r="P2362" s="9" t="s">
        <v>142</v>
      </c>
      <c r="Q2362" s="10" t="str">
        <f t="shared" si="1"/>
        <v>Full Office Job</v>
      </c>
      <c r="R2362" s="10">
        <v>4</v>
      </c>
      <c r="S2362" s="9" t="s">
        <v>332</v>
      </c>
      <c r="T2362" s="9" t="s">
        <v>137</v>
      </c>
      <c r="U2362" s="9" t="str">
        <f>IF(S2362&lt;&gt;"",S2362,IF(T2362&lt;&gt;"",VLOOKUP(T2362,Metadata!$S$2:$T$228,2,FALSE),""))</f>
        <v>UX/UI Designer</v>
      </c>
      <c r="V2362" s="9" t="s">
        <v>207</v>
      </c>
      <c r="W2362" s="9" t="s">
        <v>137</v>
      </c>
      <c r="X2362" s="9" t="s">
        <v>208</v>
      </c>
      <c r="Y2362" s="9" t="s">
        <v>137</v>
      </c>
      <c r="Z2362" s="9" t="s">
        <v>224</v>
      </c>
      <c r="AA2362" s="9" t="s">
        <v>137</v>
      </c>
      <c r="AB2362" s="9" t="s">
        <v>137</v>
      </c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 t="s">
        <v>150</v>
      </c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 t="s">
        <v>150</v>
      </c>
      <c r="BZ2362" s="9" t="s">
        <v>137</v>
      </c>
      <c r="CA2362" s="10"/>
      <c r="CB2362" s="10" t="str">
        <f t="shared" si="5"/>
        <v/>
      </c>
      <c r="CC2362" s="10"/>
      <c r="CD2362" s="9" t="str">
        <f t="shared" si="2"/>
        <v/>
      </c>
      <c r="CE2362" s="9" t="s">
        <v>168</v>
      </c>
      <c r="CF2362" s="9" t="s">
        <v>152</v>
      </c>
      <c r="CG2362" s="9">
        <f>IF(CF2362="","",VLOOKUP(CF2362,Metadata!$D$2:$H$20,2,FALSE))</f>
        <v>32500</v>
      </c>
      <c r="CH2362" s="9">
        <f>IF(CF2362="","",VLOOKUP(CF2362,Metadata!$D$2:$H$20,4,FALSE))</f>
        <v>30000</v>
      </c>
      <c r="CI2362" s="9">
        <f>IF(CF2362="","",VLOOKUP(CF2362,Metadata!$D$2:$H$20,5,FALSE))</f>
        <v>35000</v>
      </c>
      <c r="CJ2362" s="9">
        <f t="shared" si="3"/>
        <v>32500</v>
      </c>
      <c r="CK2362" s="9" t="s">
        <v>221</v>
      </c>
      <c r="CL2362" s="10">
        <v>4</v>
      </c>
      <c r="CM2362" s="10">
        <v>2</v>
      </c>
      <c r="CN2362" s="10">
        <v>7</v>
      </c>
      <c r="CO2362" s="10">
        <v>7</v>
      </c>
      <c r="CP2362" s="10">
        <v>6</v>
      </c>
      <c r="CQ2362" s="10">
        <v>5</v>
      </c>
      <c r="CR2362" s="10">
        <v>6</v>
      </c>
      <c r="CS2362" s="10">
        <v>7</v>
      </c>
      <c r="CT2362" s="10">
        <v>5</v>
      </c>
      <c r="CU2362" s="10">
        <v>6</v>
      </c>
      <c r="CV2362" s="10">
        <v>5</v>
      </c>
      <c r="CW2362" s="10">
        <v>5</v>
      </c>
      <c r="CX2362" s="10">
        <v>5</v>
      </c>
      <c r="CY2362" s="10">
        <v>4</v>
      </c>
      <c r="CZ2362" s="10">
        <v>4</v>
      </c>
      <c r="DA2362" s="10">
        <v>4</v>
      </c>
      <c r="DB2362" s="10">
        <v>5</v>
      </c>
      <c r="DC2362" s="10">
        <v>6</v>
      </c>
      <c r="DD2362" s="10">
        <v>4</v>
      </c>
      <c r="DE2362" s="10">
        <v>5</v>
      </c>
      <c r="DF2362" s="10">
        <v>7</v>
      </c>
      <c r="DG2362" s="10">
        <v>5</v>
      </c>
      <c r="DH2362" s="10">
        <v>5</v>
      </c>
      <c r="DI2362" s="10">
        <v>7</v>
      </c>
      <c r="DJ2362" s="10">
        <v>4</v>
      </c>
      <c r="DK2362" s="10">
        <v>5</v>
      </c>
      <c r="DL2362" s="10">
        <v>3</v>
      </c>
      <c r="DM2362" s="9" t="s">
        <v>154</v>
      </c>
      <c r="DN2362" s="10">
        <v>1991</v>
      </c>
      <c r="DO2362" s="9">
        <f t="shared" si="8"/>
        <v>30</v>
      </c>
      <c r="DP2362" s="9" t="s">
        <v>155</v>
      </c>
      <c r="DQ2362" s="9" t="s">
        <v>202</v>
      </c>
      <c r="DR2362" s="9" t="s">
        <v>157</v>
      </c>
      <c r="DS2362" s="9" t="s">
        <v>137</v>
      </c>
      <c r="DT2362" s="9" t="s">
        <v>657</v>
      </c>
      <c r="DU2362" s="9" t="s">
        <v>223</v>
      </c>
      <c r="DV2362" s="9" t="str">
        <f>VLOOKUP(DU2362,Metadata!$B$2:$C$7,2,FALSE)</f>
        <v>3 - 6 years</v>
      </c>
    </row>
    <row r="2363" spans="1:126">
      <c r="A2363" s="13">
        <v>2362</v>
      </c>
      <c r="B2363" s="9" t="s">
        <v>135</v>
      </c>
      <c r="C2363" s="9" t="str">
        <f>VLOOKUP(B2363,Metadata!$M$2:$N$6,2,FALSE)</f>
        <v>Permanent Employee</v>
      </c>
      <c r="D2363" s="9" t="s">
        <v>136</v>
      </c>
      <c r="E2363" s="9" t="s">
        <v>137</v>
      </c>
      <c r="F2363" s="9" t="s">
        <v>138</v>
      </c>
      <c r="G2363" s="9" t="s">
        <v>172</v>
      </c>
      <c r="H2363" s="9" t="str">
        <f>IF(G2363="","",VLOOKUP(G2363,Metadata!$J$2:$K$22,2,FALSE))</f>
        <v>Porto Metropolitan Area</v>
      </c>
      <c r="I2363" s="9" t="s">
        <v>138</v>
      </c>
      <c r="J2363" s="9" t="str">
        <f>IF(I2363="","",VLOOKUP(I2363,Metadata!$P$2:$Q$43,2,FALSE))</f>
        <v>Europe</v>
      </c>
      <c r="K2363" s="9" t="str">
        <f t="shared" si="0"/>
        <v>Portugal</v>
      </c>
      <c r="L2363" s="9" t="s">
        <v>172</v>
      </c>
      <c r="M2363" s="9" t="str">
        <f>IF(L2363="","",VLOOKUP(L2363,Metadata!$J$2:$K$22,2,FALSE))</f>
        <v>Porto Metropolitan Area</v>
      </c>
      <c r="N2363" s="9" t="s">
        <v>214</v>
      </c>
      <c r="O2363" s="9" t="s">
        <v>136</v>
      </c>
      <c r="P2363" s="9" t="s">
        <v>142</v>
      </c>
      <c r="Q2363" s="10" t="str">
        <f t="shared" si="1"/>
        <v>Full Office Job</v>
      </c>
      <c r="R2363" s="10">
        <v>2</v>
      </c>
      <c r="S2363" s="9" t="s">
        <v>143</v>
      </c>
      <c r="T2363" s="9" t="s">
        <v>137</v>
      </c>
      <c r="U2363" s="9" t="str">
        <f>IF(S2363&lt;&gt;"",S2363,IF(T2363&lt;&gt;"",VLOOKUP(T2363,Metadata!$S$2:$T$228,2,FALSE),""))</f>
        <v>Technical Team Leader</v>
      </c>
      <c r="V2363" s="9" t="s">
        <v>256</v>
      </c>
      <c r="W2363" s="9" t="s">
        <v>137</v>
      </c>
      <c r="X2363" s="9" t="s">
        <v>163</v>
      </c>
      <c r="Y2363" s="9" t="s">
        <v>137</v>
      </c>
      <c r="Z2363" s="9" t="s">
        <v>262</v>
      </c>
      <c r="AA2363" s="9" t="s">
        <v>165</v>
      </c>
      <c r="AB2363" s="9" t="s">
        <v>253</v>
      </c>
      <c r="AC2363" s="9"/>
      <c r="AD2363" s="9"/>
      <c r="AE2363" s="9"/>
      <c r="AF2363" s="9" t="s">
        <v>243</v>
      </c>
      <c r="AG2363" s="9"/>
      <c r="AH2363" s="9"/>
      <c r="AI2363" s="9"/>
      <c r="AJ2363" s="9" t="s">
        <v>185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 t="s">
        <v>178</v>
      </c>
      <c r="BB2363" s="9"/>
      <c r="BC2363" s="9" t="s">
        <v>339</v>
      </c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 t="s">
        <v>186</v>
      </c>
      <c r="BO2363" s="9"/>
      <c r="BP2363" s="9"/>
      <c r="BQ2363" s="9"/>
      <c r="BR2363" s="9" t="s">
        <v>247</v>
      </c>
      <c r="BS2363" s="9" t="s">
        <v>200</v>
      </c>
      <c r="BT2363" s="9"/>
      <c r="BU2363" s="9"/>
      <c r="BV2363" s="9"/>
      <c r="BW2363" s="9"/>
      <c r="BX2363" s="9"/>
      <c r="BY2363" s="9"/>
      <c r="BZ2363" s="9"/>
      <c r="CA2363" s="10"/>
      <c r="CB2363" s="10" t="str">
        <f t="shared" si="5"/>
        <v/>
      </c>
      <c r="CC2363" s="10"/>
      <c r="CD2363" s="9" t="str">
        <f t="shared" si="2"/>
        <v/>
      </c>
      <c r="CE2363" s="9" t="s">
        <v>168</v>
      </c>
      <c r="CF2363" s="9" t="s">
        <v>245</v>
      </c>
      <c r="CG2363" s="9">
        <f>IF(CF2363="","",VLOOKUP(CF2363,Metadata!$D$2:$H$20,2,FALSE))</f>
        <v>42500</v>
      </c>
      <c r="CH2363" s="9">
        <f>IF(CF2363="","",VLOOKUP(CF2363,Metadata!$D$2:$H$20,4,FALSE))</f>
        <v>40000</v>
      </c>
      <c r="CI2363" s="9">
        <f>IF(CF2363="","",VLOOKUP(CF2363,Metadata!$D$2:$H$20,5,FALSE))</f>
        <v>45000</v>
      </c>
      <c r="CJ2363" s="9">
        <f t="shared" si="3"/>
        <v>42500</v>
      </c>
      <c r="CK2363" s="9" t="s">
        <v>153</v>
      </c>
      <c r="CL2363" s="10">
        <v>3</v>
      </c>
      <c r="CM2363" s="10">
        <v>3</v>
      </c>
      <c r="CN2363" s="10">
        <v>5</v>
      </c>
      <c r="CO2363" s="10">
        <v>7</v>
      </c>
      <c r="CP2363" s="10">
        <v>1</v>
      </c>
      <c r="CQ2363" s="10">
        <v>5</v>
      </c>
      <c r="CR2363" s="10">
        <v>1</v>
      </c>
      <c r="CS2363" s="10">
        <v>3</v>
      </c>
      <c r="CT2363" s="10">
        <v>6</v>
      </c>
      <c r="CU2363" s="10">
        <v>5</v>
      </c>
      <c r="CV2363" s="10">
        <v>2</v>
      </c>
      <c r="CW2363" s="10">
        <v>2</v>
      </c>
      <c r="CX2363" s="10">
        <v>6</v>
      </c>
      <c r="CY2363" s="10">
        <v>7</v>
      </c>
      <c r="CZ2363" s="10">
        <v>5</v>
      </c>
      <c r="DA2363" s="10">
        <v>3</v>
      </c>
      <c r="DB2363" s="10">
        <v>1</v>
      </c>
      <c r="DC2363" s="10">
        <v>2</v>
      </c>
      <c r="DD2363" s="10">
        <v>1</v>
      </c>
      <c r="DE2363" s="10">
        <v>1</v>
      </c>
      <c r="DF2363" s="10">
        <v>1</v>
      </c>
      <c r="DG2363" s="10">
        <v>7</v>
      </c>
      <c r="DH2363" s="10">
        <v>3</v>
      </c>
      <c r="DI2363" s="10">
        <v>7</v>
      </c>
      <c r="DJ2363" s="10">
        <v>7</v>
      </c>
      <c r="DK2363" s="10">
        <v>1</v>
      </c>
      <c r="DL2363" s="10">
        <v>2</v>
      </c>
      <c r="DM2363" s="9" t="s">
        <v>154</v>
      </c>
      <c r="DN2363" s="10">
        <v>1993</v>
      </c>
      <c r="DO2363" s="9">
        <f t="shared" si="8"/>
        <v>28</v>
      </c>
      <c r="DP2363" s="9" t="s">
        <v>155</v>
      </c>
      <c r="DQ2363" s="9" t="s">
        <v>156</v>
      </c>
      <c r="DR2363" s="9" t="s">
        <v>157</v>
      </c>
      <c r="DS2363" s="9" t="s">
        <v>137</v>
      </c>
      <c r="DT2363" s="9" t="s">
        <v>657</v>
      </c>
      <c r="DU2363" s="9" t="s">
        <v>223</v>
      </c>
      <c r="DV2363" s="9" t="str">
        <f>VLOOKUP(DU2363,Metadata!$B$2:$C$7,2,FALSE)</f>
        <v>3 - 6 years</v>
      </c>
    </row>
    <row r="2364" spans="1:126">
      <c r="A2364" s="13">
        <v>2363</v>
      </c>
      <c r="B2364" s="9" t="s">
        <v>135</v>
      </c>
      <c r="C2364" s="9" t="str">
        <f>VLOOKUP(B2364,Metadata!$M$2:$N$6,2,FALSE)</f>
        <v>Permanent Employee</v>
      </c>
      <c r="D2364" s="9" t="s">
        <v>159</v>
      </c>
      <c r="E2364" s="9" t="s">
        <v>137</v>
      </c>
      <c r="F2364" s="9" t="s">
        <v>138</v>
      </c>
      <c r="G2364" s="9" t="s">
        <v>265</v>
      </c>
      <c r="H2364" s="9" t="str">
        <f>IF(G2364="","",VLOOKUP(G2364,Metadata!$J$2:$K$22,2,FALSE))</f>
        <v>Azores and Madeira</v>
      </c>
      <c r="I2364" s="9" t="s">
        <v>138</v>
      </c>
      <c r="J2364" s="9" t="str">
        <f>IF(I2364="","",VLOOKUP(I2364,Metadata!$P$2:$Q$43,2,FALSE))</f>
        <v>Europe</v>
      </c>
      <c r="K2364" s="9" t="str">
        <f t="shared" si="0"/>
        <v>Portugal</v>
      </c>
      <c r="L2364" s="9" t="s">
        <v>265</v>
      </c>
      <c r="M2364" s="9" t="str">
        <f>IF(L2364="","",VLOOKUP(L2364,Metadata!$J$2:$K$22,2,FALSE))</f>
        <v>Azores and Madeira</v>
      </c>
      <c r="N2364" s="9" t="s">
        <v>214</v>
      </c>
      <c r="O2364" s="9" t="s">
        <v>136</v>
      </c>
      <c r="P2364" s="9" t="s">
        <v>142</v>
      </c>
      <c r="Q2364" s="10" t="str">
        <f t="shared" si="1"/>
        <v>Full Office Job</v>
      </c>
      <c r="R2364" s="10">
        <v>6</v>
      </c>
      <c r="S2364" s="9" t="s">
        <v>206</v>
      </c>
      <c r="T2364" s="9" t="s">
        <v>137</v>
      </c>
      <c r="U2364" s="9" t="str">
        <f>IF(S2364&lt;&gt;"",S2364,IF(T2364&lt;&gt;"",VLOOKUP(T2364,Metadata!$S$2:$T$228,2,FALSE),""))</f>
        <v>Mobile Apps Developer</v>
      </c>
      <c r="V2364" s="9" t="s">
        <v>162</v>
      </c>
      <c r="W2364" s="9" t="s">
        <v>137</v>
      </c>
      <c r="X2364" s="9" t="s">
        <v>163</v>
      </c>
      <c r="Y2364" s="9" t="s">
        <v>137</v>
      </c>
      <c r="Z2364" s="9" t="s">
        <v>184</v>
      </c>
      <c r="AA2364" s="9" t="s">
        <v>165</v>
      </c>
      <c r="AB2364" s="9" t="s">
        <v>137</v>
      </c>
      <c r="AC2364" s="9"/>
      <c r="AD2364" s="9"/>
      <c r="AE2364" s="9"/>
      <c r="AF2364" s="9"/>
      <c r="AG2364" s="9"/>
      <c r="AH2364" s="9"/>
      <c r="AI2364" s="9"/>
      <c r="AJ2364" s="9" t="s">
        <v>185</v>
      </c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 t="s">
        <v>186</v>
      </c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10"/>
      <c r="CB2364" s="10" t="str">
        <f t="shared" si="5"/>
        <v/>
      </c>
      <c r="CC2364" s="10"/>
      <c r="CD2364" s="9" t="str">
        <f t="shared" si="2"/>
        <v/>
      </c>
      <c r="CE2364" s="9" t="s">
        <v>232</v>
      </c>
      <c r="CF2364" s="9" t="s">
        <v>169</v>
      </c>
      <c r="CG2364" s="9">
        <f>IF(CF2364="","",VLOOKUP(CF2364,Metadata!$D$2:$H$20,2,FALSE))</f>
        <v>12500</v>
      </c>
      <c r="CH2364" s="9">
        <f>IF(CF2364="","",VLOOKUP(CF2364,Metadata!$D$2:$H$20,4,FALSE))</f>
        <v>0</v>
      </c>
      <c r="CI2364" s="9">
        <f>IF(CF2364="","",VLOOKUP(CF2364,Metadata!$D$2:$H$20,5,FALSE))</f>
        <v>15000</v>
      </c>
      <c r="CJ2364" s="9">
        <f t="shared" si="3"/>
        <v>12500</v>
      </c>
      <c r="CK2364" s="9" t="s">
        <v>153</v>
      </c>
      <c r="CL2364" s="10">
        <v>1</v>
      </c>
      <c r="CM2364" s="10">
        <v>4</v>
      </c>
      <c r="CN2364" s="10">
        <v>7</v>
      </c>
      <c r="CO2364" s="10">
        <v>7</v>
      </c>
      <c r="CP2364" s="10">
        <v>7</v>
      </c>
      <c r="CQ2364" s="10">
        <v>7</v>
      </c>
      <c r="CR2364" s="10">
        <v>4</v>
      </c>
      <c r="CS2364" s="10">
        <v>4</v>
      </c>
      <c r="CT2364" s="10">
        <v>6</v>
      </c>
      <c r="CU2364" s="10">
        <v>6</v>
      </c>
      <c r="CV2364" s="10">
        <v>6</v>
      </c>
      <c r="CW2364" s="10">
        <v>4</v>
      </c>
      <c r="CX2364" s="10">
        <v>6</v>
      </c>
      <c r="CY2364" s="10">
        <v>6</v>
      </c>
      <c r="CZ2364" s="10">
        <v>6</v>
      </c>
      <c r="DA2364" s="10">
        <v>7</v>
      </c>
      <c r="DB2364" s="10">
        <v>7</v>
      </c>
      <c r="DC2364" s="10">
        <v>7</v>
      </c>
      <c r="DD2364" s="10">
        <v>4</v>
      </c>
      <c r="DE2364" s="10">
        <v>6</v>
      </c>
      <c r="DF2364" s="10">
        <v>6</v>
      </c>
      <c r="DG2364" s="10">
        <v>6</v>
      </c>
      <c r="DH2364" s="10">
        <v>4</v>
      </c>
      <c r="DI2364" s="10">
        <v>6</v>
      </c>
      <c r="DJ2364" s="10">
        <v>6</v>
      </c>
      <c r="DK2364" s="10">
        <v>6</v>
      </c>
      <c r="DL2364" s="10">
        <v>7</v>
      </c>
      <c r="DM2364" s="9" t="s">
        <v>154</v>
      </c>
      <c r="DN2364" s="10">
        <v>1997</v>
      </c>
      <c r="DO2364" s="9">
        <f t="shared" si="8"/>
        <v>24</v>
      </c>
      <c r="DP2364" s="9" t="s">
        <v>155</v>
      </c>
      <c r="DQ2364" s="9" t="s">
        <v>156</v>
      </c>
      <c r="DR2364" s="9" t="s">
        <v>157</v>
      </c>
      <c r="DS2364" s="9" t="s">
        <v>137</v>
      </c>
      <c r="DT2364" s="9" t="s">
        <v>657</v>
      </c>
      <c r="DU2364" s="9" t="s">
        <v>233</v>
      </c>
      <c r="DV2364" s="9" t="str">
        <f>VLOOKUP(DU2364,Metadata!$B$2:$C$7,2,FALSE)</f>
        <v>0 - 3 years</v>
      </c>
    </row>
    <row r="2365" spans="1:126">
      <c r="A2365" s="13">
        <v>2364</v>
      </c>
      <c r="B2365" s="9" t="s">
        <v>171</v>
      </c>
      <c r="C2365" s="9" t="str">
        <f>VLOOKUP(B2365,Metadata!$M$2:$N$6,2,FALSE)</f>
        <v>Contractor</v>
      </c>
      <c r="D2365" s="9" t="s">
        <v>137</v>
      </c>
      <c r="E2365" s="9" t="s">
        <v>159</v>
      </c>
      <c r="F2365" s="9" t="s">
        <v>138</v>
      </c>
      <c r="G2365" s="9" t="s">
        <v>140</v>
      </c>
      <c r="H2365" s="9" t="str">
        <f>IF(G2365="","",VLOOKUP(G2365,Metadata!$J$2:$K$22,2,FALSE))</f>
        <v>Lisbon Metropolitan Area</v>
      </c>
      <c r="I2365" s="9" t="s">
        <v>138</v>
      </c>
      <c r="J2365" s="9" t="str">
        <f>IF(I2365="","",VLOOKUP(I2365,Metadata!$P$2:$Q$43,2,FALSE))</f>
        <v>Europe</v>
      </c>
      <c r="K2365" s="9" t="str">
        <f t="shared" si="0"/>
        <v>Portugal</v>
      </c>
      <c r="L2365" s="9" t="s">
        <v>140</v>
      </c>
      <c r="M2365" s="9" t="str">
        <f>IF(L2365="","",VLOOKUP(L2365,Metadata!$J$2:$K$22,2,FALSE))</f>
        <v>Lisbon Metropolitan Area</v>
      </c>
      <c r="N2365" s="9" t="s">
        <v>141</v>
      </c>
      <c r="O2365" s="9" t="s">
        <v>137</v>
      </c>
      <c r="P2365" s="9" t="s">
        <v>142</v>
      </c>
      <c r="Q2365" s="10" t="str">
        <f t="shared" si="1"/>
        <v>Full Office Job</v>
      </c>
      <c r="R2365" s="10">
        <v>7</v>
      </c>
      <c r="S2365" s="9" t="s">
        <v>229</v>
      </c>
      <c r="T2365" s="9" t="s">
        <v>137</v>
      </c>
      <c r="U2365" s="9" t="str">
        <f>IF(S2365&lt;&gt;"",S2365,IF(T2365&lt;&gt;"",VLOOKUP(T2365,Metadata!$S$2:$T$228,2,FALSE),""))</f>
        <v>Project Manager</v>
      </c>
      <c r="V2365" s="9" t="s">
        <v>268</v>
      </c>
      <c r="W2365" s="9" t="s">
        <v>137</v>
      </c>
      <c r="X2365" s="9" t="s">
        <v>208</v>
      </c>
      <c r="Y2365" s="9" t="s">
        <v>137</v>
      </c>
      <c r="Z2365" s="9" t="s">
        <v>146</v>
      </c>
      <c r="AA2365" s="9" t="s">
        <v>137</v>
      </c>
      <c r="AB2365" s="9" t="s">
        <v>137</v>
      </c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 t="s">
        <v>150</v>
      </c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 t="s">
        <v>150</v>
      </c>
      <c r="BZ2365" s="9" t="s">
        <v>137</v>
      </c>
      <c r="CA2365" s="10">
        <v>24</v>
      </c>
      <c r="CB2365" s="10" t="str">
        <f t="shared" si="5"/>
        <v>13 to 24 monthts</v>
      </c>
      <c r="CC2365" s="10">
        <v>39</v>
      </c>
      <c r="CD2365" s="9">
        <f t="shared" si="2"/>
        <v>62400</v>
      </c>
      <c r="CE2365" s="9" t="s">
        <v>137</v>
      </c>
      <c r="CF2365" s="9" t="s">
        <v>137</v>
      </c>
      <c r="CG2365" s="9" t="str">
        <f>IF(CF2365="","",VLOOKUP(CF2365,Metadata!$D$2:$H$20,2,FALSE))</f>
        <v/>
      </c>
      <c r="CH2365" s="9" t="str">
        <f>IF(CF2365="","",VLOOKUP(CF2365,Metadata!$D$2:$H$20,4,FALSE))</f>
        <v/>
      </c>
      <c r="CI2365" s="9" t="str">
        <f>IF(CF2365="","",VLOOKUP(CF2365,Metadata!$D$2:$H$20,5,FALSE))</f>
        <v/>
      </c>
      <c r="CJ2365" s="9">
        <f t="shared" si="3"/>
        <v>62400</v>
      </c>
      <c r="CK2365" s="9" t="s">
        <v>153</v>
      </c>
      <c r="CL2365" s="10">
        <v>4</v>
      </c>
      <c r="CM2365" s="10">
        <v>3</v>
      </c>
      <c r="CN2365" s="10">
        <v>7</v>
      </c>
      <c r="CO2365" s="10">
        <v>7</v>
      </c>
      <c r="CP2365" s="10">
        <v>6</v>
      </c>
      <c r="CQ2365" s="10">
        <v>6</v>
      </c>
      <c r="CR2365" s="10">
        <v>7</v>
      </c>
      <c r="CS2365" s="10">
        <v>7</v>
      </c>
      <c r="CT2365" s="10">
        <v>3</v>
      </c>
      <c r="CU2365" s="10">
        <v>5</v>
      </c>
      <c r="CV2365" s="10">
        <v>5</v>
      </c>
      <c r="CW2365" s="10">
        <v>4</v>
      </c>
      <c r="CX2365" s="10">
        <v>6</v>
      </c>
      <c r="CY2365" s="10">
        <v>4</v>
      </c>
      <c r="CZ2365" s="10">
        <v>6</v>
      </c>
      <c r="DA2365" s="10">
        <v>3</v>
      </c>
      <c r="DB2365" s="10">
        <v>1</v>
      </c>
      <c r="DC2365" s="10">
        <v>4</v>
      </c>
      <c r="DD2365" s="10">
        <v>4</v>
      </c>
      <c r="DE2365" s="10">
        <v>7</v>
      </c>
      <c r="DF2365" s="10">
        <v>6</v>
      </c>
      <c r="DG2365" s="10">
        <v>7</v>
      </c>
      <c r="DH2365" s="10">
        <v>4</v>
      </c>
      <c r="DI2365" s="10">
        <v>4</v>
      </c>
      <c r="DJ2365" s="10">
        <v>4</v>
      </c>
      <c r="DK2365" s="10">
        <v>7</v>
      </c>
      <c r="DL2365" s="10">
        <v>7</v>
      </c>
      <c r="DM2365" s="9" t="s">
        <v>154</v>
      </c>
      <c r="DN2365" s="10">
        <v>1977</v>
      </c>
      <c r="DO2365" s="9">
        <f t="shared" si="8"/>
        <v>44</v>
      </c>
      <c r="DP2365" s="9" t="s">
        <v>155</v>
      </c>
      <c r="DQ2365" s="9" t="s">
        <v>210</v>
      </c>
      <c r="DR2365" s="9" t="s">
        <v>157</v>
      </c>
      <c r="DS2365" s="9" t="s">
        <v>137</v>
      </c>
      <c r="DT2365" s="9" t="s">
        <v>657</v>
      </c>
      <c r="DU2365" s="9" t="s">
        <v>158</v>
      </c>
      <c r="DV2365" s="9" t="str">
        <f>VLOOKUP(DU2365,Metadata!$B$2:$C$7,2,FALSE)</f>
        <v>6+ years</v>
      </c>
    </row>
    <row r="2366" spans="1:126">
      <c r="A2366" s="13">
        <v>2365</v>
      </c>
      <c r="B2366" s="9" t="s">
        <v>135</v>
      </c>
      <c r="C2366" s="9" t="str">
        <f>VLOOKUP(B2366,Metadata!$M$2:$N$6,2,FALSE)</f>
        <v>Permanent Employee</v>
      </c>
      <c r="D2366" s="9" t="s">
        <v>159</v>
      </c>
      <c r="E2366" s="9" t="s">
        <v>137</v>
      </c>
      <c r="F2366" s="9" t="s">
        <v>138</v>
      </c>
      <c r="G2366" s="9" t="s">
        <v>190</v>
      </c>
      <c r="H2366" s="9" t="str">
        <f>IF(G2366="","",VLOOKUP(G2366,Metadata!$J$2:$K$22,2,FALSE))</f>
        <v>North</v>
      </c>
      <c r="I2366" s="9" t="s">
        <v>399</v>
      </c>
      <c r="J2366" s="9" t="str">
        <f>IF(I2366="","",VLOOKUP(I2366,Metadata!$P$2:$Q$43,2,FALSE))</f>
        <v>Middle East</v>
      </c>
      <c r="K2366" s="9" t="str">
        <f t="shared" si="0"/>
        <v>International</v>
      </c>
      <c r="L2366" s="9" t="s">
        <v>137</v>
      </c>
      <c r="M2366" s="9" t="str">
        <f>IF(L2366="","",VLOOKUP(L2366,Metadata!$J$2:$K$22,2,FALSE))</f>
        <v/>
      </c>
      <c r="N2366" s="9" t="s">
        <v>141</v>
      </c>
      <c r="O2366" s="9" t="s">
        <v>137</v>
      </c>
      <c r="P2366" s="9" t="s">
        <v>142</v>
      </c>
      <c r="Q2366" s="10" t="str">
        <f t="shared" si="1"/>
        <v>Full Office Job</v>
      </c>
      <c r="R2366" s="10">
        <v>3</v>
      </c>
      <c r="S2366" s="9" t="s">
        <v>137</v>
      </c>
      <c r="T2366" s="9" t="s">
        <v>237</v>
      </c>
      <c r="U2366" s="9" t="str">
        <f>IF(S2366&lt;&gt;"",S2366,IF(T2366&lt;&gt;"",VLOOKUP(T2366,Metadata!$S$2:$T$228,2,FALSE),""))</f>
        <v>Full-Stack Developer</v>
      </c>
      <c r="V2366" s="9" t="s">
        <v>391</v>
      </c>
      <c r="W2366" s="9" t="s">
        <v>137</v>
      </c>
      <c r="X2366" s="9" t="s">
        <v>242</v>
      </c>
      <c r="Y2366" s="9" t="s">
        <v>137</v>
      </c>
      <c r="Z2366" s="9" t="s">
        <v>224</v>
      </c>
      <c r="AA2366" s="9" t="s">
        <v>137</v>
      </c>
      <c r="AB2366" s="9" t="s">
        <v>137</v>
      </c>
      <c r="AC2366" s="9"/>
      <c r="AD2366" s="9"/>
      <c r="AE2366" s="9" t="s">
        <v>194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198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10"/>
      <c r="CB2366" s="10" t="str">
        <f t="shared" si="5"/>
        <v/>
      </c>
      <c r="CC2366" s="10"/>
      <c r="CD2366" s="9" t="str">
        <f t="shared" si="2"/>
        <v/>
      </c>
      <c r="CE2366" s="9" t="s">
        <v>151</v>
      </c>
      <c r="CF2366" s="9" t="s">
        <v>152</v>
      </c>
      <c r="CG2366" s="9">
        <f>IF(CF2366="","",VLOOKUP(CF2366,Metadata!$D$2:$H$20,2,FALSE))</f>
        <v>32500</v>
      </c>
      <c r="CH2366" s="9">
        <f>IF(CF2366="","",VLOOKUP(CF2366,Metadata!$D$2:$H$20,4,FALSE))</f>
        <v>30000</v>
      </c>
      <c r="CI2366" s="9">
        <f>IF(CF2366="","",VLOOKUP(CF2366,Metadata!$D$2:$H$20,5,FALSE))</f>
        <v>35000</v>
      </c>
      <c r="CJ2366" s="9">
        <f t="shared" si="3"/>
        <v>32500</v>
      </c>
      <c r="CK2366" s="9" t="s">
        <v>201</v>
      </c>
      <c r="CL2366" s="10">
        <v>7</v>
      </c>
      <c r="CM2366" s="10">
        <v>1</v>
      </c>
      <c r="CN2366" s="10">
        <v>5</v>
      </c>
      <c r="CO2366" s="10">
        <v>6</v>
      </c>
      <c r="CP2366" s="10">
        <v>5</v>
      </c>
      <c r="CQ2366" s="10">
        <v>5</v>
      </c>
      <c r="CR2366" s="10">
        <v>3</v>
      </c>
      <c r="CS2366" s="10">
        <v>4</v>
      </c>
      <c r="CT2366" s="10">
        <v>5</v>
      </c>
      <c r="CU2366" s="10">
        <v>6</v>
      </c>
      <c r="CV2366" s="10">
        <v>6</v>
      </c>
      <c r="CW2366" s="10">
        <v>4</v>
      </c>
      <c r="CX2366" s="10">
        <v>6</v>
      </c>
      <c r="CY2366" s="10">
        <v>4</v>
      </c>
      <c r="CZ2366" s="10">
        <v>3</v>
      </c>
      <c r="DA2366" s="10">
        <v>6</v>
      </c>
      <c r="DB2366" s="10">
        <v>6</v>
      </c>
      <c r="DC2366" s="10">
        <v>4</v>
      </c>
      <c r="DD2366" s="10">
        <v>1</v>
      </c>
      <c r="DE2366" s="10">
        <v>4</v>
      </c>
      <c r="DF2366" s="10">
        <v>4</v>
      </c>
      <c r="DG2366" s="10">
        <v>5</v>
      </c>
      <c r="DH2366" s="10">
        <v>4</v>
      </c>
      <c r="DI2366" s="10">
        <v>6</v>
      </c>
      <c r="DJ2366" s="10">
        <v>5</v>
      </c>
      <c r="DK2366" s="10">
        <v>4</v>
      </c>
      <c r="DL2366" s="10">
        <v>4</v>
      </c>
      <c r="DM2366" s="9" t="s">
        <v>154</v>
      </c>
      <c r="DN2366" s="10">
        <v>1993</v>
      </c>
      <c r="DO2366" s="9">
        <f t="shared" si="8"/>
        <v>28</v>
      </c>
      <c r="DP2366" s="9" t="s">
        <v>155</v>
      </c>
      <c r="DQ2366" s="9" t="s">
        <v>202</v>
      </c>
      <c r="DR2366" s="9" t="s">
        <v>157</v>
      </c>
      <c r="DS2366" s="9" t="s">
        <v>137</v>
      </c>
      <c r="DT2366" s="9" t="s">
        <v>657</v>
      </c>
      <c r="DU2366" s="9" t="s">
        <v>223</v>
      </c>
      <c r="DV2366" s="9" t="str">
        <f>VLOOKUP(DU2366,Metadata!$B$2:$C$7,2,FALSE)</f>
        <v>3 - 6 years</v>
      </c>
    </row>
    <row r="2367" spans="1:126">
      <c r="A2367" s="13">
        <v>2366</v>
      </c>
      <c r="B2367" s="9" t="s">
        <v>135</v>
      </c>
      <c r="C2367" s="9" t="str">
        <f>VLOOKUP(B2367,Metadata!$M$2:$N$6,2,FALSE)</f>
        <v>Permanent Employee</v>
      </c>
      <c r="D2367" s="9" t="s">
        <v>159</v>
      </c>
      <c r="E2367" s="9" t="s">
        <v>137</v>
      </c>
      <c r="F2367" s="9" t="s">
        <v>138</v>
      </c>
      <c r="G2367" s="9" t="s">
        <v>190</v>
      </c>
      <c r="H2367" s="9" t="str">
        <f>IF(G2367="","",VLOOKUP(G2367,Metadata!$J$2:$K$22,2,FALSE))</f>
        <v>North</v>
      </c>
      <c r="I2367" s="9" t="s">
        <v>138</v>
      </c>
      <c r="J2367" s="9" t="str">
        <f>IF(I2367="","",VLOOKUP(I2367,Metadata!$P$2:$Q$43,2,FALSE))</f>
        <v>Europe</v>
      </c>
      <c r="K2367" s="9" t="str">
        <f t="shared" si="0"/>
        <v>Portugal</v>
      </c>
      <c r="L2367" s="9" t="s">
        <v>140</v>
      </c>
      <c r="M2367" s="9" t="str">
        <f>IF(L2367="","",VLOOKUP(L2367,Metadata!$J$2:$K$22,2,FALSE))</f>
        <v>Lisbon Metropolitan Area</v>
      </c>
      <c r="N2367" s="9" t="s">
        <v>141</v>
      </c>
      <c r="O2367" s="9" t="s">
        <v>137</v>
      </c>
      <c r="P2367" s="9" t="s">
        <v>191</v>
      </c>
      <c r="Q2367" s="10" t="str">
        <f t="shared" si="1"/>
        <v>Remote Job (full or flexible)</v>
      </c>
      <c r="R2367" s="10">
        <v>6</v>
      </c>
      <c r="S2367" s="9" t="s">
        <v>143</v>
      </c>
      <c r="T2367" s="9" t="s">
        <v>137</v>
      </c>
      <c r="U2367" s="9" t="str">
        <f>IF(S2367&lt;&gt;"",S2367,IF(T2367&lt;&gt;"",VLOOKUP(T2367,Metadata!$S$2:$T$228,2,FALSE),""))</f>
        <v>Technical Team Leader</v>
      </c>
      <c r="V2367" s="9" t="s">
        <v>137</v>
      </c>
      <c r="W2367" s="9" t="s">
        <v>656</v>
      </c>
      <c r="X2367" s="9" t="s">
        <v>145</v>
      </c>
      <c r="Y2367" s="9" t="s">
        <v>137</v>
      </c>
      <c r="Z2367" s="9" t="s">
        <v>218</v>
      </c>
      <c r="AA2367" s="9" t="s">
        <v>137</v>
      </c>
      <c r="AB2367" s="9" t="s">
        <v>137</v>
      </c>
      <c r="AC2367" s="9" t="s">
        <v>147</v>
      </c>
      <c r="AD2367" s="9"/>
      <c r="AE2367" s="9" t="s">
        <v>194</v>
      </c>
      <c r="AF2367" s="9"/>
      <c r="AG2367" s="9"/>
      <c r="AH2367" s="9"/>
      <c r="AI2367" s="9"/>
      <c r="AJ2367" s="9" t="s">
        <v>185</v>
      </c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198</v>
      </c>
      <c r="BL2367" s="9" t="s">
        <v>199</v>
      </c>
      <c r="BM2367" s="9"/>
      <c r="BN2367" s="9"/>
      <c r="BO2367" s="9"/>
      <c r="BP2367" s="9"/>
      <c r="BQ2367" s="9"/>
      <c r="BR2367" s="9" t="s">
        <v>247</v>
      </c>
      <c r="BS2367" s="9"/>
      <c r="BT2367" s="9"/>
      <c r="BU2367" s="9"/>
      <c r="BV2367" s="9"/>
      <c r="BW2367" s="9"/>
      <c r="BX2367" s="9"/>
      <c r="BY2367" s="9"/>
      <c r="BZ2367" s="9"/>
      <c r="CA2367" s="10"/>
      <c r="CB2367" s="10" t="str">
        <f t="shared" si="5"/>
        <v/>
      </c>
      <c r="CC2367" s="10"/>
      <c r="CD2367" s="9" t="str">
        <f t="shared" si="2"/>
        <v/>
      </c>
      <c r="CE2367" s="9" t="s">
        <v>151</v>
      </c>
      <c r="CF2367" s="9" t="s">
        <v>236</v>
      </c>
      <c r="CG2367" s="9">
        <f>IF(CF2367="","",VLOOKUP(CF2367,Metadata!$D$2:$H$20,2,FALSE))</f>
        <v>47500</v>
      </c>
      <c r="CH2367" s="9">
        <f>IF(CF2367="","",VLOOKUP(CF2367,Metadata!$D$2:$H$20,4,FALSE))</f>
        <v>45000</v>
      </c>
      <c r="CI2367" s="9">
        <f>IF(CF2367="","",VLOOKUP(CF2367,Metadata!$D$2:$H$20,5,FALSE))</f>
        <v>50000</v>
      </c>
      <c r="CJ2367" s="9">
        <f t="shared" si="3"/>
        <v>47500</v>
      </c>
      <c r="CK2367" s="9" t="s">
        <v>189</v>
      </c>
      <c r="CL2367" s="10">
        <v>5</v>
      </c>
      <c r="CM2367" s="10">
        <v>2</v>
      </c>
      <c r="CN2367" s="10">
        <v>7</v>
      </c>
      <c r="CO2367" s="10">
        <v>7</v>
      </c>
      <c r="CP2367" s="10">
        <v>7</v>
      </c>
      <c r="CQ2367" s="10">
        <v>7</v>
      </c>
      <c r="CR2367" s="10">
        <v>5</v>
      </c>
      <c r="CS2367" s="10">
        <v>5</v>
      </c>
      <c r="CT2367" s="10">
        <v>5</v>
      </c>
      <c r="CU2367" s="10">
        <v>5</v>
      </c>
      <c r="CV2367" s="10">
        <v>5</v>
      </c>
      <c r="CW2367" s="10">
        <v>4</v>
      </c>
      <c r="CX2367" s="10">
        <v>6</v>
      </c>
      <c r="CY2367" s="10">
        <v>6</v>
      </c>
      <c r="CZ2367" s="10">
        <v>7</v>
      </c>
      <c r="DA2367" s="10">
        <v>3</v>
      </c>
      <c r="DB2367" s="10">
        <v>3</v>
      </c>
      <c r="DC2367" s="10">
        <v>7</v>
      </c>
      <c r="DD2367" s="10">
        <v>4</v>
      </c>
      <c r="DE2367" s="10">
        <v>7</v>
      </c>
      <c r="DF2367" s="10">
        <v>6</v>
      </c>
      <c r="DG2367" s="10">
        <v>6</v>
      </c>
      <c r="DH2367" s="10">
        <v>6</v>
      </c>
      <c r="DI2367" s="10">
        <v>7</v>
      </c>
      <c r="DJ2367" s="10">
        <v>3</v>
      </c>
      <c r="DK2367" s="10">
        <v>6</v>
      </c>
      <c r="DL2367" s="10">
        <v>4</v>
      </c>
      <c r="DM2367" s="9" t="s">
        <v>154</v>
      </c>
      <c r="DN2367" s="10">
        <v>1982</v>
      </c>
      <c r="DO2367" s="9">
        <f t="shared" si="8"/>
        <v>39</v>
      </c>
      <c r="DP2367" s="9" t="s">
        <v>222</v>
      </c>
      <c r="DQ2367" s="9" t="s">
        <v>202</v>
      </c>
      <c r="DR2367" s="9" t="s">
        <v>157</v>
      </c>
      <c r="DS2367" s="9" t="s">
        <v>137</v>
      </c>
      <c r="DT2367" s="9" t="s">
        <v>657</v>
      </c>
      <c r="DU2367" s="9" t="s">
        <v>158</v>
      </c>
      <c r="DV2367" s="9" t="str">
        <f>VLOOKUP(DU2367,Metadata!$B$2:$C$7,2,FALSE)</f>
        <v>6+ years</v>
      </c>
    </row>
    <row r="2368" spans="1:126">
      <c r="A2368" s="13">
        <v>2367</v>
      </c>
      <c r="B2368" s="9" t="s">
        <v>135</v>
      </c>
      <c r="C2368" s="9" t="str">
        <f>VLOOKUP(B2368,Metadata!$M$2:$N$6,2,FALSE)</f>
        <v>Permanent Employee</v>
      </c>
      <c r="D2368" s="9" t="s">
        <v>136</v>
      </c>
      <c r="E2368" s="9" t="s">
        <v>137</v>
      </c>
      <c r="F2368" s="9" t="s">
        <v>138</v>
      </c>
      <c r="G2368" s="9" t="s">
        <v>213</v>
      </c>
      <c r="H2368" s="9" t="str">
        <f>IF(G2368="","",VLOOKUP(G2368,Metadata!$J$2:$K$22,2,FALSE))</f>
        <v>Centre</v>
      </c>
      <c r="I2368" s="9" t="s">
        <v>138</v>
      </c>
      <c r="J2368" s="9" t="str">
        <f>IF(I2368="","",VLOOKUP(I2368,Metadata!$P$2:$Q$43,2,FALSE))</f>
        <v>Europe</v>
      </c>
      <c r="K2368" s="9" t="str">
        <f t="shared" si="0"/>
        <v>Portugal</v>
      </c>
      <c r="L2368" s="9" t="s">
        <v>213</v>
      </c>
      <c r="M2368" s="9" t="str">
        <f>IF(L2368="","",VLOOKUP(L2368,Metadata!$J$2:$K$22,2,FALSE))</f>
        <v>Centre</v>
      </c>
      <c r="N2368" s="9" t="s">
        <v>141</v>
      </c>
      <c r="O2368" s="9" t="s">
        <v>137</v>
      </c>
      <c r="P2368" s="9" t="s">
        <v>142</v>
      </c>
      <c r="Q2368" s="10" t="str">
        <f t="shared" si="1"/>
        <v>Full Office Job</v>
      </c>
      <c r="R2368" s="10">
        <v>5</v>
      </c>
      <c r="S2368" s="9" t="s">
        <v>216</v>
      </c>
      <c r="T2368" s="9" t="s">
        <v>137</v>
      </c>
      <c r="U2368" s="9" t="str">
        <f>IF(S2368&lt;&gt;"",S2368,IF(T2368&lt;&gt;"",VLOOKUP(T2368,Metadata!$S$2:$T$228,2,FALSE),""))</f>
        <v>Front-End Developer</v>
      </c>
      <c r="V2368" s="9" t="s">
        <v>174</v>
      </c>
      <c r="W2368" s="9" t="s">
        <v>137</v>
      </c>
      <c r="X2368" s="9" t="s">
        <v>269</v>
      </c>
      <c r="Y2368" s="9" t="s">
        <v>137</v>
      </c>
      <c r="Z2368" s="9" t="s">
        <v>224</v>
      </c>
      <c r="AA2368" s="9" t="s">
        <v>165</v>
      </c>
      <c r="AB2368" s="9" t="s">
        <v>137</v>
      </c>
      <c r="AC2368" s="9"/>
      <c r="AD2368" s="9"/>
      <c r="AE2368" s="9"/>
      <c r="AF2368" s="9"/>
      <c r="AG2368" s="9"/>
      <c r="AH2368" s="9"/>
      <c r="AI2368" s="9"/>
      <c r="AJ2368" s="9" t="s">
        <v>185</v>
      </c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 t="s">
        <v>186</v>
      </c>
      <c r="BO2368" s="9"/>
      <c r="BP2368" s="9"/>
      <c r="BQ2368" s="9"/>
      <c r="BR2368" s="9"/>
      <c r="BS2368" s="9" t="s">
        <v>200</v>
      </c>
      <c r="BT2368" s="9"/>
      <c r="BU2368" s="9"/>
      <c r="BV2368" s="9"/>
      <c r="BW2368" s="9"/>
      <c r="BX2368" s="9"/>
      <c r="BY2368" s="9"/>
      <c r="BZ2368" s="9"/>
      <c r="CA2368" s="10"/>
      <c r="CB2368" s="10" t="str">
        <f t="shared" si="5"/>
        <v/>
      </c>
      <c r="CC2368" s="10"/>
      <c r="CD2368" s="9" t="str">
        <f t="shared" si="2"/>
        <v/>
      </c>
      <c r="CE2368" s="9" t="s">
        <v>168</v>
      </c>
      <c r="CF2368" s="9" t="s">
        <v>188</v>
      </c>
      <c r="CG2368" s="9">
        <f>IF(CF2368="","",VLOOKUP(CF2368,Metadata!$D$2:$H$20,2,FALSE))</f>
        <v>17500</v>
      </c>
      <c r="CH2368" s="9">
        <f>IF(CF2368="","",VLOOKUP(CF2368,Metadata!$D$2:$H$20,4,FALSE))</f>
        <v>15000</v>
      </c>
      <c r="CI2368" s="9">
        <f>IF(CF2368="","",VLOOKUP(CF2368,Metadata!$D$2:$H$20,5,FALSE))</f>
        <v>20000</v>
      </c>
      <c r="CJ2368" s="9">
        <f t="shared" si="3"/>
        <v>17500</v>
      </c>
      <c r="CK2368" s="9" t="s">
        <v>221</v>
      </c>
      <c r="CL2368" s="10">
        <v>5</v>
      </c>
      <c r="CM2368" s="10">
        <v>1</v>
      </c>
      <c r="CN2368" s="10">
        <v>7</v>
      </c>
      <c r="CO2368" s="10">
        <v>7</v>
      </c>
      <c r="CP2368" s="10">
        <v>6</v>
      </c>
      <c r="CQ2368" s="10">
        <v>4</v>
      </c>
      <c r="CR2368" s="10">
        <v>4</v>
      </c>
      <c r="CS2368" s="10">
        <v>4</v>
      </c>
      <c r="CT2368" s="10">
        <v>4</v>
      </c>
      <c r="CU2368" s="10">
        <v>6</v>
      </c>
      <c r="CV2368" s="10">
        <v>5</v>
      </c>
      <c r="CW2368" s="10">
        <v>4</v>
      </c>
      <c r="CX2368" s="10">
        <v>6</v>
      </c>
      <c r="CY2368" s="10">
        <v>4</v>
      </c>
      <c r="CZ2368" s="10">
        <v>5</v>
      </c>
      <c r="DA2368" s="10">
        <v>4</v>
      </c>
      <c r="DB2368" s="10">
        <v>3</v>
      </c>
      <c r="DC2368" s="10">
        <v>7</v>
      </c>
      <c r="DD2368" s="10">
        <v>5</v>
      </c>
      <c r="DE2368" s="10">
        <v>7</v>
      </c>
      <c r="DF2368" s="10">
        <v>7</v>
      </c>
      <c r="DG2368" s="10">
        <v>7</v>
      </c>
      <c r="DH2368" s="10">
        <v>4</v>
      </c>
      <c r="DI2368" s="10">
        <v>7</v>
      </c>
      <c r="DJ2368" s="10">
        <v>4</v>
      </c>
      <c r="DK2368" s="10">
        <v>4</v>
      </c>
      <c r="DL2368" s="10">
        <v>4</v>
      </c>
      <c r="DM2368" s="9" t="s">
        <v>154</v>
      </c>
      <c r="DN2368" s="10">
        <v>1995</v>
      </c>
      <c r="DO2368" s="9">
        <f t="shared" si="8"/>
        <v>26</v>
      </c>
      <c r="DP2368" s="9" t="s">
        <v>222</v>
      </c>
      <c r="DQ2368" s="9" t="s">
        <v>202</v>
      </c>
      <c r="DR2368" s="9" t="s">
        <v>157</v>
      </c>
      <c r="DS2368" s="9" t="s">
        <v>137</v>
      </c>
      <c r="DT2368" s="9" t="s">
        <v>657</v>
      </c>
      <c r="DU2368" s="9" t="s">
        <v>223</v>
      </c>
      <c r="DV2368" s="9" t="str">
        <f>VLOOKUP(DU2368,Metadata!$B$2:$C$7,2,FALSE)</f>
        <v>3 - 6 years</v>
      </c>
    </row>
    <row r="2369" spans="1:126">
      <c r="A2369" s="13">
        <v>2368</v>
      </c>
      <c r="B2369" s="9" t="s">
        <v>326</v>
      </c>
      <c r="C2369" s="9" t="str">
        <f>VLOOKUP(B2369,Metadata!$M$2:$N$6,2,FALSE)</f>
        <v>Permanent Employee</v>
      </c>
      <c r="D2369" s="9" t="s">
        <v>136</v>
      </c>
      <c r="E2369" s="9" t="s">
        <v>137</v>
      </c>
      <c r="F2369" s="9" t="s">
        <v>138</v>
      </c>
      <c r="G2369" s="9" t="s">
        <v>140</v>
      </c>
      <c r="H2369" s="9" t="str">
        <f>IF(G2369="","",VLOOKUP(G2369,Metadata!$J$2:$K$22,2,FALSE))</f>
        <v>Lisbon Metropolitan Area</v>
      </c>
      <c r="I2369" s="9" t="s">
        <v>138</v>
      </c>
      <c r="J2369" s="9" t="str">
        <f>IF(I2369="","",VLOOKUP(I2369,Metadata!$P$2:$Q$43,2,FALSE))</f>
        <v>Europe</v>
      </c>
      <c r="K2369" s="9" t="str">
        <f t="shared" si="0"/>
        <v>Portugal</v>
      </c>
      <c r="L2369" s="9" t="s">
        <v>140</v>
      </c>
      <c r="M2369" s="9" t="str">
        <f>IF(L2369="","",VLOOKUP(L2369,Metadata!$J$2:$K$22,2,FALSE))</f>
        <v>Lisbon Metropolitan Area</v>
      </c>
      <c r="N2369" s="9" t="s">
        <v>214</v>
      </c>
      <c r="O2369" s="9" t="s">
        <v>259</v>
      </c>
      <c r="P2369" s="9" t="s">
        <v>142</v>
      </c>
      <c r="Q2369" s="10" t="str">
        <f t="shared" si="1"/>
        <v>Full Office Job</v>
      </c>
      <c r="R2369" s="10">
        <v>6</v>
      </c>
      <c r="S2369" s="9" t="s">
        <v>266</v>
      </c>
      <c r="T2369" s="9" t="s">
        <v>137</v>
      </c>
      <c r="U2369" s="9" t="str">
        <f>IF(S2369&lt;&gt;"",S2369,IF(T2369&lt;&gt;"",VLOOKUP(T2369,Metadata!$S$2:$T$228,2,FALSE),""))</f>
        <v>Data Scientist/Data Engineer</v>
      </c>
      <c r="V2369" s="9" t="s">
        <v>309</v>
      </c>
      <c r="W2369" s="9" t="s">
        <v>137</v>
      </c>
      <c r="X2369" s="9" t="s">
        <v>163</v>
      </c>
      <c r="Y2369" s="9" t="s">
        <v>137</v>
      </c>
      <c r="Z2369" s="9" t="s">
        <v>262</v>
      </c>
      <c r="AA2369" s="9" t="s">
        <v>137</v>
      </c>
      <c r="AB2369" s="9" t="s">
        <v>137</v>
      </c>
      <c r="AC2369" s="9" t="s">
        <v>147</v>
      </c>
      <c r="AD2369" s="9"/>
      <c r="AE2369" s="9"/>
      <c r="AF2369" s="9" t="s">
        <v>243</v>
      </c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 t="s">
        <v>150</v>
      </c>
      <c r="BZ2369" s="9" t="s">
        <v>137</v>
      </c>
      <c r="CA2369" s="10"/>
      <c r="CB2369" s="10" t="str">
        <f t="shared" si="5"/>
        <v/>
      </c>
      <c r="CC2369" s="10"/>
      <c r="CD2369" s="9" t="str">
        <f t="shared" si="2"/>
        <v/>
      </c>
      <c r="CE2369" s="9" t="s">
        <v>232</v>
      </c>
      <c r="CF2369" s="9" t="s">
        <v>169</v>
      </c>
      <c r="CG2369" s="9">
        <f>IF(CF2369="","",VLOOKUP(CF2369,Metadata!$D$2:$H$20,2,FALSE))</f>
        <v>12500</v>
      </c>
      <c r="CH2369" s="9">
        <f>IF(CF2369="","",VLOOKUP(CF2369,Metadata!$D$2:$H$20,4,FALSE))</f>
        <v>0</v>
      </c>
      <c r="CI2369" s="9">
        <f>IF(CF2369="","",VLOOKUP(CF2369,Metadata!$D$2:$H$20,5,FALSE))</f>
        <v>15000</v>
      </c>
      <c r="CJ2369" s="9">
        <f t="shared" si="3"/>
        <v>12500</v>
      </c>
      <c r="CK2369" s="9" t="s">
        <v>153</v>
      </c>
      <c r="CL2369" s="10">
        <v>5</v>
      </c>
      <c r="CM2369" s="10">
        <v>5</v>
      </c>
      <c r="CN2369" s="10">
        <v>6</v>
      </c>
      <c r="CO2369" s="10">
        <v>6</v>
      </c>
      <c r="CP2369" s="10">
        <v>6</v>
      </c>
      <c r="CQ2369" s="10">
        <v>6</v>
      </c>
      <c r="CR2369" s="10">
        <v>6</v>
      </c>
      <c r="CS2369" s="10">
        <v>7</v>
      </c>
      <c r="CT2369" s="10">
        <v>4</v>
      </c>
      <c r="CU2369" s="10">
        <v>5</v>
      </c>
      <c r="CV2369" s="10">
        <v>4</v>
      </c>
      <c r="CW2369" s="10">
        <v>4</v>
      </c>
      <c r="CX2369" s="10">
        <v>6</v>
      </c>
      <c r="CY2369" s="10">
        <v>5</v>
      </c>
      <c r="CZ2369" s="10">
        <v>5</v>
      </c>
      <c r="DA2369" s="10">
        <v>5</v>
      </c>
      <c r="DB2369" s="10">
        <v>5</v>
      </c>
      <c r="DC2369" s="10">
        <v>7</v>
      </c>
      <c r="DD2369" s="10">
        <v>7</v>
      </c>
      <c r="DE2369" s="10">
        <v>7</v>
      </c>
      <c r="DF2369" s="10">
        <v>6</v>
      </c>
      <c r="DG2369" s="10">
        <v>7</v>
      </c>
      <c r="DH2369" s="10">
        <v>7</v>
      </c>
      <c r="DI2369" s="10">
        <v>7</v>
      </c>
      <c r="DJ2369" s="10">
        <v>5</v>
      </c>
      <c r="DK2369" s="10">
        <v>6</v>
      </c>
      <c r="DL2369" s="10">
        <v>6</v>
      </c>
      <c r="DM2369" s="9" t="s">
        <v>154</v>
      </c>
      <c r="DN2369" s="10">
        <v>1993</v>
      </c>
      <c r="DO2369" s="9">
        <f t="shared" si="8"/>
        <v>28</v>
      </c>
      <c r="DP2369" s="9" t="s">
        <v>222</v>
      </c>
      <c r="DQ2369" s="9" t="s">
        <v>156</v>
      </c>
      <c r="DR2369" s="9" t="s">
        <v>342</v>
      </c>
      <c r="DS2369" s="9" t="s">
        <v>137</v>
      </c>
      <c r="DT2369" s="9" t="s">
        <v>657</v>
      </c>
      <c r="DU2369" s="9" t="s">
        <v>223</v>
      </c>
      <c r="DV2369" s="9" t="str">
        <f>VLOOKUP(DU2369,Metadata!$B$2:$C$7,2,FALSE)</f>
        <v>3 - 6 years</v>
      </c>
    </row>
    <row r="2370" spans="1:126">
      <c r="A2370" s="13">
        <v>2369</v>
      </c>
      <c r="B2370" s="9" t="s">
        <v>135</v>
      </c>
      <c r="C2370" s="9" t="str">
        <f>VLOOKUP(B2370,Metadata!$M$2:$N$6,2,FALSE)</f>
        <v>Permanent Employee</v>
      </c>
      <c r="D2370" s="9" t="s">
        <v>136</v>
      </c>
      <c r="E2370" s="9" t="s">
        <v>137</v>
      </c>
      <c r="F2370" s="9" t="s">
        <v>138</v>
      </c>
      <c r="G2370" s="9" t="s">
        <v>172</v>
      </c>
      <c r="H2370" s="9" t="str">
        <f>IF(G2370="","",VLOOKUP(G2370,Metadata!$J$2:$K$22,2,FALSE))</f>
        <v>Porto Metropolitan Area</v>
      </c>
      <c r="I2370" s="9" t="s">
        <v>138</v>
      </c>
      <c r="J2370" s="9" t="str">
        <f>IF(I2370="","",VLOOKUP(I2370,Metadata!$P$2:$Q$43,2,FALSE))</f>
        <v>Europe</v>
      </c>
      <c r="K2370" s="9" t="str">
        <f t="shared" si="0"/>
        <v>Portugal</v>
      </c>
      <c r="L2370" s="9" t="s">
        <v>172</v>
      </c>
      <c r="M2370" s="9" t="str">
        <f>IF(L2370="","",VLOOKUP(L2370,Metadata!$J$2:$K$22,2,FALSE))</f>
        <v>Porto Metropolitan Area</v>
      </c>
      <c r="N2370" s="9" t="s">
        <v>141</v>
      </c>
      <c r="O2370" s="9" t="s">
        <v>137</v>
      </c>
      <c r="P2370" s="9" t="s">
        <v>142</v>
      </c>
      <c r="Q2370" s="10" t="str">
        <f t="shared" si="1"/>
        <v>Full Office Job</v>
      </c>
      <c r="R2370" s="10">
        <v>3</v>
      </c>
      <c r="S2370" s="9" t="s">
        <v>192</v>
      </c>
      <c r="T2370" s="9" t="s">
        <v>137</v>
      </c>
      <c r="U2370" s="9" t="str">
        <f>IF(S2370&lt;&gt;"",S2370,IF(T2370&lt;&gt;"",VLOOKUP(T2370,Metadata!$S$2:$T$228,2,FALSE),""))</f>
        <v>Back-End Developer</v>
      </c>
      <c r="V2370" s="9" t="s">
        <v>207</v>
      </c>
      <c r="W2370" s="9" t="s">
        <v>137</v>
      </c>
      <c r="X2370" s="9" t="s">
        <v>208</v>
      </c>
      <c r="Y2370" s="9" t="s">
        <v>137</v>
      </c>
      <c r="Z2370" s="9" t="s">
        <v>146</v>
      </c>
      <c r="AA2370" s="9" t="s">
        <v>137</v>
      </c>
      <c r="AB2370" s="9" t="s">
        <v>137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 t="s">
        <v>273</v>
      </c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12" t="s">
        <v>273</v>
      </c>
      <c r="BY2370" s="9" t="s">
        <v>150</v>
      </c>
      <c r="BZ2370" s="9" t="s">
        <v>137</v>
      </c>
      <c r="CA2370" s="10"/>
      <c r="CB2370" s="10" t="str">
        <f t="shared" si="5"/>
        <v/>
      </c>
      <c r="CC2370" s="10"/>
      <c r="CD2370" s="9" t="str">
        <f t="shared" si="2"/>
        <v/>
      </c>
      <c r="CE2370" s="9" t="s">
        <v>168</v>
      </c>
      <c r="CF2370" s="9" t="s">
        <v>225</v>
      </c>
      <c r="CG2370" s="9">
        <f>IF(CF2370="","",VLOOKUP(CF2370,Metadata!$D$2:$H$20,2,FALSE))</f>
        <v>22500</v>
      </c>
      <c r="CH2370" s="9">
        <f>IF(CF2370="","",VLOOKUP(CF2370,Metadata!$D$2:$H$20,4,FALSE))</f>
        <v>20000</v>
      </c>
      <c r="CI2370" s="9">
        <f>IF(CF2370="","",VLOOKUP(CF2370,Metadata!$D$2:$H$20,5,FALSE))</f>
        <v>25000</v>
      </c>
      <c r="CJ2370" s="9">
        <f t="shared" si="3"/>
        <v>22500</v>
      </c>
      <c r="CK2370" s="9" t="s">
        <v>201</v>
      </c>
      <c r="CL2370" s="10">
        <v>4</v>
      </c>
      <c r="CM2370" s="10">
        <v>4</v>
      </c>
      <c r="CN2370" s="10">
        <v>5</v>
      </c>
      <c r="CO2370" s="10">
        <v>5</v>
      </c>
      <c r="CP2370" s="10">
        <v>4</v>
      </c>
      <c r="CQ2370" s="10">
        <v>5</v>
      </c>
      <c r="CR2370" s="10">
        <v>4</v>
      </c>
      <c r="CS2370" s="10">
        <v>5</v>
      </c>
      <c r="CT2370" s="10">
        <v>6</v>
      </c>
      <c r="CU2370" s="10">
        <v>5</v>
      </c>
      <c r="CV2370" s="10">
        <v>5</v>
      </c>
      <c r="CW2370" s="10">
        <v>5</v>
      </c>
      <c r="CX2370" s="10">
        <v>5</v>
      </c>
      <c r="CY2370" s="10">
        <v>6</v>
      </c>
      <c r="CZ2370" s="10">
        <v>4</v>
      </c>
      <c r="DA2370" s="10">
        <v>4</v>
      </c>
      <c r="DB2370" s="10">
        <v>2</v>
      </c>
      <c r="DC2370" s="10">
        <v>2</v>
      </c>
      <c r="DD2370" s="10">
        <v>2</v>
      </c>
      <c r="DE2370" s="10">
        <v>4</v>
      </c>
      <c r="DF2370" s="10">
        <v>5</v>
      </c>
      <c r="DG2370" s="10">
        <v>6</v>
      </c>
      <c r="DH2370" s="10">
        <v>5</v>
      </c>
      <c r="DI2370" s="10">
        <v>6</v>
      </c>
      <c r="DJ2370" s="10">
        <v>6</v>
      </c>
      <c r="DK2370" s="10">
        <v>6</v>
      </c>
      <c r="DL2370" s="10">
        <v>6</v>
      </c>
      <c r="DM2370" s="9" t="s">
        <v>154</v>
      </c>
      <c r="DN2370" s="10">
        <v>1996</v>
      </c>
      <c r="DO2370" s="9">
        <f t="shared" si="8"/>
        <v>25</v>
      </c>
      <c r="DP2370" s="9" t="s">
        <v>222</v>
      </c>
      <c r="DQ2370" s="9" t="s">
        <v>156</v>
      </c>
      <c r="DR2370" s="9" t="s">
        <v>157</v>
      </c>
      <c r="DS2370" s="9" t="s">
        <v>137</v>
      </c>
      <c r="DT2370" s="9" t="s">
        <v>657</v>
      </c>
      <c r="DU2370" s="9" t="s">
        <v>168</v>
      </c>
      <c r="DV2370" s="9" t="str">
        <f>VLOOKUP(DU2370,Metadata!$B$2:$C$7,2,FALSE)</f>
        <v>0 - 3 years</v>
      </c>
    </row>
    <row r="2371" spans="1:126">
      <c r="A2371" s="13">
        <v>2370</v>
      </c>
      <c r="B2371" s="9" t="s">
        <v>135</v>
      </c>
      <c r="C2371" s="9" t="str">
        <f>VLOOKUP(B2371,Metadata!$M$2:$N$6,2,FALSE)</f>
        <v>Permanent Employee</v>
      </c>
      <c r="D2371" s="9" t="s">
        <v>159</v>
      </c>
      <c r="E2371" s="9" t="s">
        <v>137</v>
      </c>
      <c r="F2371" s="9" t="s">
        <v>138</v>
      </c>
      <c r="G2371" s="9" t="s">
        <v>190</v>
      </c>
      <c r="H2371" s="9" t="str">
        <f>IF(G2371="","",VLOOKUP(G2371,Metadata!$J$2:$K$22,2,FALSE))</f>
        <v>North</v>
      </c>
      <c r="I2371" s="9" t="s">
        <v>138</v>
      </c>
      <c r="J2371" s="9" t="str">
        <f>IF(I2371="","",VLOOKUP(I2371,Metadata!$P$2:$Q$43,2,FALSE))</f>
        <v>Europe</v>
      </c>
      <c r="K2371" s="9" t="str">
        <f t="shared" si="0"/>
        <v>Portugal</v>
      </c>
      <c r="L2371" s="9" t="s">
        <v>172</v>
      </c>
      <c r="M2371" s="9" t="str">
        <f>IF(L2371="","",VLOOKUP(L2371,Metadata!$J$2:$K$22,2,FALSE))</f>
        <v>Porto Metropolitan Area</v>
      </c>
      <c r="N2371" s="9" t="s">
        <v>214</v>
      </c>
      <c r="O2371" s="9" t="s">
        <v>278</v>
      </c>
      <c r="P2371" s="9" t="s">
        <v>191</v>
      </c>
      <c r="Q2371" s="10" t="str">
        <f t="shared" si="1"/>
        <v>Remote Job (full or flexible)</v>
      </c>
      <c r="R2371" s="10">
        <v>4</v>
      </c>
      <c r="S2371" s="9" t="s">
        <v>216</v>
      </c>
      <c r="T2371" s="9" t="s">
        <v>137</v>
      </c>
      <c r="U2371" s="9" t="str">
        <f>IF(S2371&lt;&gt;"",S2371,IF(T2371&lt;&gt;"",VLOOKUP(T2371,Metadata!$S$2:$T$228,2,FALSE),""))</f>
        <v>Front-End Developer</v>
      </c>
      <c r="V2371" s="9" t="s">
        <v>137</v>
      </c>
      <c r="W2371" s="9" t="s">
        <v>782</v>
      </c>
      <c r="X2371" s="9" t="s">
        <v>145</v>
      </c>
      <c r="Y2371" s="9" t="s">
        <v>137</v>
      </c>
      <c r="Z2371" s="9" t="s">
        <v>146</v>
      </c>
      <c r="AA2371" s="9" t="s">
        <v>165</v>
      </c>
      <c r="AB2371" s="9" t="s">
        <v>137</v>
      </c>
      <c r="AC2371" s="9"/>
      <c r="AD2371" s="9"/>
      <c r="AE2371" s="9"/>
      <c r="AF2371" s="9"/>
      <c r="AG2371" s="9"/>
      <c r="AH2371" s="9"/>
      <c r="AI2371" s="9"/>
      <c r="AJ2371" s="9" t="s">
        <v>185</v>
      </c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 t="s">
        <v>178</v>
      </c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 t="s">
        <v>186</v>
      </c>
      <c r="BO2371" s="9"/>
      <c r="BP2371" s="9"/>
      <c r="BQ2371" s="9"/>
      <c r="BR2371" s="9"/>
      <c r="BS2371" s="9" t="s">
        <v>200</v>
      </c>
      <c r="BT2371" s="9"/>
      <c r="BU2371" s="9"/>
      <c r="BV2371" s="9"/>
      <c r="BW2371" s="9"/>
      <c r="BX2371" s="9"/>
      <c r="BY2371" s="9"/>
      <c r="BZ2371" s="9"/>
      <c r="CA2371" s="10"/>
      <c r="CB2371" s="10" t="str">
        <f t="shared" si="5"/>
        <v/>
      </c>
      <c r="CC2371" s="10"/>
      <c r="CD2371" s="9" t="str">
        <f t="shared" si="2"/>
        <v/>
      </c>
      <c r="CE2371" s="9" t="s">
        <v>151</v>
      </c>
      <c r="CF2371" s="9" t="s">
        <v>220</v>
      </c>
      <c r="CG2371" s="9">
        <f>IF(CF2371="","",VLOOKUP(CF2371,Metadata!$D$2:$H$20,2,FALSE))</f>
        <v>27500</v>
      </c>
      <c r="CH2371" s="9">
        <f>IF(CF2371="","",VLOOKUP(CF2371,Metadata!$D$2:$H$20,4,FALSE))</f>
        <v>25000</v>
      </c>
      <c r="CI2371" s="9">
        <f>IF(CF2371="","",VLOOKUP(CF2371,Metadata!$D$2:$H$20,5,FALSE))</f>
        <v>30000</v>
      </c>
      <c r="CJ2371" s="9">
        <f t="shared" si="3"/>
        <v>27500</v>
      </c>
      <c r="CK2371" s="9" t="s">
        <v>221</v>
      </c>
      <c r="CL2371" s="10">
        <v>6</v>
      </c>
      <c r="CM2371" s="10">
        <v>1</v>
      </c>
      <c r="CN2371" s="10">
        <v>6</v>
      </c>
      <c r="CO2371" s="10">
        <v>7</v>
      </c>
      <c r="CP2371" s="10">
        <v>6</v>
      </c>
      <c r="CQ2371" s="10">
        <v>6</v>
      </c>
      <c r="CR2371" s="10">
        <v>4</v>
      </c>
      <c r="CS2371" s="10">
        <v>6</v>
      </c>
      <c r="CT2371" s="10">
        <v>6</v>
      </c>
      <c r="CU2371" s="10">
        <v>5</v>
      </c>
      <c r="CV2371" s="10">
        <v>4</v>
      </c>
      <c r="CW2371" s="10">
        <v>4</v>
      </c>
      <c r="CX2371" s="10">
        <v>6</v>
      </c>
      <c r="CY2371" s="10">
        <v>5</v>
      </c>
      <c r="CZ2371" s="10">
        <v>4</v>
      </c>
      <c r="DA2371" s="10">
        <v>6</v>
      </c>
      <c r="DB2371" s="10">
        <v>4</v>
      </c>
      <c r="DC2371" s="10">
        <v>7</v>
      </c>
      <c r="DD2371" s="10">
        <v>4</v>
      </c>
      <c r="DE2371" s="10">
        <v>6</v>
      </c>
      <c r="DF2371" s="10">
        <v>4</v>
      </c>
      <c r="DG2371" s="10">
        <v>6</v>
      </c>
      <c r="DH2371" s="10">
        <v>5</v>
      </c>
      <c r="DI2371" s="10">
        <v>7</v>
      </c>
      <c r="DJ2371" s="10">
        <v>5</v>
      </c>
      <c r="DK2371" s="10">
        <v>5</v>
      </c>
      <c r="DL2371" s="10">
        <v>5</v>
      </c>
      <c r="DM2371" s="9" t="s">
        <v>154</v>
      </c>
      <c r="DN2371" s="10">
        <v>1993</v>
      </c>
      <c r="DO2371" s="9">
        <f t="shared" si="8"/>
        <v>28</v>
      </c>
      <c r="DP2371" s="9" t="s">
        <v>155</v>
      </c>
      <c r="DQ2371" s="9" t="s">
        <v>156</v>
      </c>
      <c r="DR2371" s="9" t="s">
        <v>157</v>
      </c>
      <c r="DS2371" s="9" t="s">
        <v>137</v>
      </c>
      <c r="DT2371" s="9" t="s">
        <v>657</v>
      </c>
      <c r="DU2371" s="9" t="s">
        <v>223</v>
      </c>
      <c r="DV2371" s="9" t="str">
        <f>VLOOKUP(DU2371,Metadata!$B$2:$C$7,2,FALSE)</f>
        <v>3 - 6 years</v>
      </c>
    </row>
    <row r="2372" spans="1:126">
      <c r="A2372" s="13">
        <v>2371</v>
      </c>
      <c r="B2372" s="9" t="s">
        <v>135</v>
      </c>
      <c r="C2372" s="9" t="str">
        <f>VLOOKUP(B2372,Metadata!$M$2:$N$6,2,FALSE)</f>
        <v>Permanent Employee</v>
      </c>
      <c r="D2372" s="9" t="s">
        <v>159</v>
      </c>
      <c r="E2372" s="9" t="s">
        <v>137</v>
      </c>
      <c r="F2372" s="9" t="s">
        <v>138</v>
      </c>
      <c r="G2372" s="9" t="s">
        <v>140</v>
      </c>
      <c r="H2372" s="9" t="str">
        <f>IF(G2372="","",VLOOKUP(G2372,Metadata!$J$2:$K$22,2,FALSE))</f>
        <v>Lisbon Metropolitan Area</v>
      </c>
      <c r="I2372" s="9" t="s">
        <v>138</v>
      </c>
      <c r="J2372" s="9" t="str">
        <f>IF(I2372="","",VLOOKUP(I2372,Metadata!$P$2:$Q$43,2,FALSE))</f>
        <v>Europe</v>
      </c>
      <c r="K2372" s="9" t="str">
        <f t="shared" si="0"/>
        <v>Portugal</v>
      </c>
      <c r="L2372" s="9" t="s">
        <v>140</v>
      </c>
      <c r="M2372" s="9" t="str">
        <f>IF(L2372="","",VLOOKUP(L2372,Metadata!$J$2:$K$22,2,FALSE))</f>
        <v>Lisbon Metropolitan Area</v>
      </c>
      <c r="N2372" s="9" t="s">
        <v>214</v>
      </c>
      <c r="O2372" s="9" t="s">
        <v>259</v>
      </c>
      <c r="P2372" s="9" t="s">
        <v>142</v>
      </c>
      <c r="Q2372" s="10" t="str">
        <f t="shared" si="1"/>
        <v>Full Office Job</v>
      </c>
      <c r="R2372" s="10">
        <v>5</v>
      </c>
      <c r="S2372" s="9" t="s">
        <v>143</v>
      </c>
      <c r="T2372" s="9" t="s">
        <v>137</v>
      </c>
      <c r="U2372" s="9" t="str">
        <f>IF(S2372&lt;&gt;"",S2372,IF(T2372&lt;&gt;"",VLOOKUP(T2372,Metadata!$S$2:$T$228,2,FALSE),""))</f>
        <v>Technical Team Leader</v>
      </c>
      <c r="V2372" s="9" t="s">
        <v>207</v>
      </c>
      <c r="W2372" s="9" t="s">
        <v>137</v>
      </c>
      <c r="X2372" s="9" t="s">
        <v>145</v>
      </c>
      <c r="Y2372" s="9" t="s">
        <v>137</v>
      </c>
      <c r="Z2372" s="9" t="s">
        <v>184</v>
      </c>
      <c r="AA2372" s="9" t="s">
        <v>137</v>
      </c>
      <c r="AB2372" s="9" t="s">
        <v>137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 t="s">
        <v>783</v>
      </c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 t="s">
        <v>150</v>
      </c>
      <c r="BZ2372" s="9" t="s">
        <v>137</v>
      </c>
      <c r="CA2372" s="10"/>
      <c r="CB2372" s="10" t="str">
        <f t="shared" si="5"/>
        <v/>
      </c>
      <c r="CC2372" s="10"/>
      <c r="CD2372" s="9" t="str">
        <f t="shared" si="2"/>
        <v/>
      </c>
      <c r="CE2372" s="9" t="s">
        <v>168</v>
      </c>
      <c r="CF2372" s="9" t="s">
        <v>220</v>
      </c>
      <c r="CG2372" s="9">
        <f>IF(CF2372="","",VLOOKUP(CF2372,Metadata!$D$2:$H$20,2,FALSE))</f>
        <v>27500</v>
      </c>
      <c r="CH2372" s="9">
        <f>IF(CF2372="","",VLOOKUP(CF2372,Metadata!$D$2:$H$20,4,FALSE))</f>
        <v>25000</v>
      </c>
      <c r="CI2372" s="9">
        <f>IF(CF2372="","",VLOOKUP(CF2372,Metadata!$D$2:$H$20,5,FALSE))</f>
        <v>30000</v>
      </c>
      <c r="CJ2372" s="9">
        <f t="shared" si="3"/>
        <v>27500</v>
      </c>
      <c r="CK2372" s="9" t="s">
        <v>221</v>
      </c>
      <c r="CL2372" s="10">
        <v>5</v>
      </c>
      <c r="CM2372" s="10">
        <v>4</v>
      </c>
      <c r="CN2372" s="10">
        <v>7</v>
      </c>
      <c r="CO2372" s="10">
        <v>7</v>
      </c>
      <c r="CP2372" s="10">
        <v>5</v>
      </c>
      <c r="CQ2372" s="10">
        <v>7</v>
      </c>
      <c r="CR2372" s="10">
        <v>7</v>
      </c>
      <c r="CS2372" s="10">
        <v>7</v>
      </c>
      <c r="CT2372" s="10">
        <v>7</v>
      </c>
      <c r="CU2372" s="10">
        <v>7</v>
      </c>
      <c r="CV2372" s="10">
        <v>7</v>
      </c>
      <c r="CW2372" s="10">
        <v>7</v>
      </c>
      <c r="CX2372" s="10">
        <v>7</v>
      </c>
      <c r="CY2372" s="10">
        <v>5</v>
      </c>
      <c r="CZ2372" s="10">
        <v>7</v>
      </c>
      <c r="DA2372" s="10">
        <v>4</v>
      </c>
      <c r="DB2372" s="10">
        <v>5</v>
      </c>
      <c r="DC2372" s="10">
        <v>7</v>
      </c>
      <c r="DD2372" s="10">
        <v>7</v>
      </c>
      <c r="DE2372" s="10">
        <v>7</v>
      </c>
      <c r="DF2372" s="10">
        <v>3</v>
      </c>
      <c r="DG2372" s="10">
        <v>7</v>
      </c>
      <c r="DH2372" s="10">
        <v>7</v>
      </c>
      <c r="DI2372" s="10">
        <v>7</v>
      </c>
      <c r="DJ2372" s="10">
        <v>3</v>
      </c>
      <c r="DK2372" s="10">
        <v>3</v>
      </c>
      <c r="DL2372" s="10">
        <v>1</v>
      </c>
      <c r="DM2372" s="9" t="s">
        <v>154</v>
      </c>
      <c r="DN2372" s="10">
        <v>1993</v>
      </c>
      <c r="DO2372" s="9">
        <f t="shared" si="8"/>
        <v>28</v>
      </c>
      <c r="DP2372" s="9" t="s">
        <v>155</v>
      </c>
      <c r="DQ2372" s="9" t="s">
        <v>156</v>
      </c>
      <c r="DR2372" s="9" t="s">
        <v>157</v>
      </c>
      <c r="DS2372" s="9" t="s">
        <v>137</v>
      </c>
      <c r="DT2372" s="9" t="s">
        <v>657</v>
      </c>
      <c r="DU2372" s="9" t="s">
        <v>223</v>
      </c>
      <c r="DV2372" s="9" t="str">
        <f>VLOOKUP(DU2372,Metadata!$B$2:$C$7,2,FALSE)</f>
        <v>3 - 6 years</v>
      </c>
    </row>
    <row r="2373" spans="1:126">
      <c r="A2373" s="13">
        <v>2372</v>
      </c>
      <c r="B2373" s="9" t="s">
        <v>135</v>
      </c>
      <c r="C2373" s="9" t="str">
        <f>VLOOKUP(B2373,Metadata!$M$2:$N$6,2,FALSE)</f>
        <v>Permanent Employee</v>
      </c>
      <c r="D2373" s="9" t="s">
        <v>136</v>
      </c>
      <c r="E2373" s="9" t="s">
        <v>137</v>
      </c>
      <c r="F2373" s="9" t="s">
        <v>138</v>
      </c>
      <c r="G2373" s="9" t="s">
        <v>140</v>
      </c>
      <c r="H2373" s="9" t="str">
        <f>IF(G2373="","",VLOOKUP(G2373,Metadata!$J$2:$K$22,2,FALSE))</f>
        <v>Lisbon Metropolitan Area</v>
      </c>
      <c r="I2373" s="9" t="s">
        <v>138</v>
      </c>
      <c r="J2373" s="9" t="str">
        <f>IF(I2373="","",VLOOKUP(I2373,Metadata!$P$2:$Q$43,2,FALSE))</f>
        <v>Europe</v>
      </c>
      <c r="K2373" s="9" t="str">
        <f t="shared" si="0"/>
        <v>Portugal</v>
      </c>
      <c r="L2373" s="9" t="s">
        <v>140</v>
      </c>
      <c r="M2373" s="9" t="str">
        <f>IF(L2373="","",VLOOKUP(L2373,Metadata!$J$2:$K$22,2,FALSE))</f>
        <v>Lisbon Metropolitan Area</v>
      </c>
      <c r="N2373" s="9" t="s">
        <v>141</v>
      </c>
      <c r="O2373" s="9" t="s">
        <v>137</v>
      </c>
      <c r="P2373" s="9" t="s">
        <v>142</v>
      </c>
      <c r="Q2373" s="10" t="str">
        <f t="shared" si="1"/>
        <v>Full Office Job</v>
      </c>
      <c r="R2373" s="10">
        <v>6</v>
      </c>
      <c r="S2373" s="9" t="s">
        <v>282</v>
      </c>
      <c r="T2373" s="9" t="s">
        <v>137</v>
      </c>
      <c r="U2373" s="9" t="str">
        <f>IF(S2373&lt;&gt;"",S2373,IF(T2373&lt;&gt;"",VLOOKUP(T2373,Metadata!$S$2:$T$228,2,FALSE),""))</f>
        <v>Computer &amp; Network Security</v>
      </c>
      <c r="V2373" s="9" t="s">
        <v>391</v>
      </c>
      <c r="W2373" s="9" t="s">
        <v>137</v>
      </c>
      <c r="X2373" s="9" t="s">
        <v>145</v>
      </c>
      <c r="Y2373" s="9" t="s">
        <v>137</v>
      </c>
      <c r="Z2373" s="9" t="s">
        <v>146</v>
      </c>
      <c r="AA2373" s="9" t="s">
        <v>137</v>
      </c>
      <c r="AB2373" s="9" t="s">
        <v>253</v>
      </c>
      <c r="AC2373" s="9"/>
      <c r="AD2373" s="9" t="s">
        <v>148</v>
      </c>
      <c r="AE2373" s="9"/>
      <c r="AF2373" s="9"/>
      <c r="AG2373" s="9"/>
      <c r="AH2373" s="9" t="s">
        <v>176</v>
      </c>
      <c r="AI2373" s="9" t="s">
        <v>230</v>
      </c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 t="s">
        <v>267</v>
      </c>
      <c r="AV2373" s="9" t="s">
        <v>270</v>
      </c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 t="s">
        <v>219</v>
      </c>
      <c r="BR2373" s="9"/>
      <c r="BS2373" s="9"/>
      <c r="BT2373" s="9"/>
      <c r="BU2373" s="9"/>
      <c r="BV2373" s="9"/>
      <c r="BW2373" s="9" t="s">
        <v>286</v>
      </c>
      <c r="BX2373" s="9"/>
      <c r="BY2373" s="9"/>
      <c r="BZ2373" s="9"/>
      <c r="CA2373" s="10"/>
      <c r="CB2373" s="10" t="str">
        <f t="shared" si="5"/>
        <v/>
      </c>
      <c r="CC2373" s="10"/>
      <c r="CD2373" s="9" t="str">
        <f t="shared" si="2"/>
        <v/>
      </c>
      <c r="CE2373" s="9" t="s">
        <v>168</v>
      </c>
      <c r="CF2373" s="9" t="s">
        <v>225</v>
      </c>
      <c r="CG2373" s="9">
        <f>IF(CF2373="","",VLOOKUP(CF2373,Metadata!$D$2:$H$20,2,FALSE))</f>
        <v>22500</v>
      </c>
      <c r="CH2373" s="9">
        <f>IF(CF2373="","",VLOOKUP(CF2373,Metadata!$D$2:$H$20,4,FALSE))</f>
        <v>20000</v>
      </c>
      <c r="CI2373" s="9">
        <f>IF(CF2373="","",VLOOKUP(CF2373,Metadata!$D$2:$H$20,5,FALSE))</f>
        <v>25000</v>
      </c>
      <c r="CJ2373" s="9">
        <f t="shared" si="3"/>
        <v>22500</v>
      </c>
      <c r="CK2373" s="9" t="s">
        <v>189</v>
      </c>
      <c r="CL2373" s="10">
        <v>4</v>
      </c>
      <c r="CM2373" s="10">
        <v>3</v>
      </c>
      <c r="CN2373" s="10">
        <v>6</v>
      </c>
      <c r="CO2373" s="10">
        <v>5</v>
      </c>
      <c r="CP2373" s="10">
        <v>6</v>
      </c>
      <c r="CQ2373" s="10">
        <v>5</v>
      </c>
      <c r="CR2373" s="10">
        <v>3</v>
      </c>
      <c r="CS2373" s="10">
        <v>3</v>
      </c>
      <c r="CT2373" s="10">
        <v>3</v>
      </c>
      <c r="CU2373" s="10">
        <v>4</v>
      </c>
      <c r="CV2373" s="10">
        <v>4</v>
      </c>
      <c r="CW2373" s="10">
        <v>4</v>
      </c>
      <c r="CX2373" s="10">
        <v>5</v>
      </c>
      <c r="CY2373" s="10">
        <v>5</v>
      </c>
      <c r="CZ2373" s="10">
        <v>2</v>
      </c>
      <c r="DA2373" s="10">
        <v>2</v>
      </c>
      <c r="DB2373" s="10">
        <v>2</v>
      </c>
      <c r="DC2373" s="10">
        <v>4</v>
      </c>
      <c r="DD2373" s="10">
        <v>1</v>
      </c>
      <c r="DE2373" s="10">
        <v>4</v>
      </c>
      <c r="DF2373" s="10">
        <v>6</v>
      </c>
      <c r="DG2373" s="10">
        <v>5</v>
      </c>
      <c r="DH2373" s="10">
        <v>4</v>
      </c>
      <c r="DI2373" s="10">
        <v>4</v>
      </c>
      <c r="DJ2373" s="10">
        <v>5</v>
      </c>
      <c r="DK2373" s="10">
        <v>4</v>
      </c>
      <c r="DL2373" s="10">
        <v>2</v>
      </c>
      <c r="DM2373" s="9" t="s">
        <v>154</v>
      </c>
      <c r="DN2373" s="10">
        <v>1993</v>
      </c>
      <c r="DO2373" s="9">
        <f t="shared" si="8"/>
        <v>28</v>
      </c>
      <c r="DP2373" s="9" t="s">
        <v>155</v>
      </c>
      <c r="DQ2373" s="9" t="s">
        <v>210</v>
      </c>
      <c r="DR2373" s="9" t="s">
        <v>157</v>
      </c>
      <c r="DS2373" s="9" t="s">
        <v>137</v>
      </c>
      <c r="DT2373" s="9" t="s">
        <v>657</v>
      </c>
      <c r="DU2373" s="9" t="s">
        <v>168</v>
      </c>
      <c r="DV2373" s="9" t="str">
        <f>VLOOKUP(DU2373,Metadata!$B$2:$C$7,2,FALSE)</f>
        <v>0 - 3 years</v>
      </c>
    </row>
    <row r="2374" spans="1:126">
      <c r="A2374" s="13">
        <v>2373</v>
      </c>
      <c r="B2374" s="9" t="s">
        <v>135</v>
      </c>
      <c r="C2374" s="9" t="str">
        <f>VLOOKUP(B2374,Metadata!$M$2:$N$6,2,FALSE)</f>
        <v>Permanent Employee</v>
      </c>
      <c r="D2374" s="9" t="s">
        <v>159</v>
      </c>
      <c r="E2374" s="9" t="s">
        <v>137</v>
      </c>
      <c r="F2374" s="9" t="s">
        <v>138</v>
      </c>
      <c r="G2374" s="9" t="s">
        <v>140</v>
      </c>
      <c r="H2374" s="9" t="str">
        <f>IF(G2374="","",VLOOKUP(G2374,Metadata!$J$2:$K$22,2,FALSE))</f>
        <v>Lisbon Metropolitan Area</v>
      </c>
      <c r="I2374" s="9" t="s">
        <v>138</v>
      </c>
      <c r="J2374" s="9" t="str">
        <f>IF(I2374="","",VLOOKUP(I2374,Metadata!$P$2:$Q$43,2,FALSE))</f>
        <v>Europe</v>
      </c>
      <c r="K2374" s="9" t="str">
        <f t="shared" si="0"/>
        <v>Portugal</v>
      </c>
      <c r="L2374" s="9" t="s">
        <v>140</v>
      </c>
      <c r="M2374" s="9" t="str">
        <f>IF(L2374="","",VLOOKUP(L2374,Metadata!$J$2:$K$22,2,FALSE))</f>
        <v>Lisbon Metropolitan Area</v>
      </c>
      <c r="N2374" s="9" t="s">
        <v>141</v>
      </c>
      <c r="O2374" s="9" t="s">
        <v>137</v>
      </c>
      <c r="P2374" s="9" t="s">
        <v>191</v>
      </c>
      <c r="Q2374" s="10" t="str">
        <f t="shared" si="1"/>
        <v>Remote Job (full or flexible)</v>
      </c>
      <c r="R2374" s="10">
        <v>5</v>
      </c>
      <c r="S2374" s="9" t="s">
        <v>161</v>
      </c>
      <c r="T2374" s="9" t="s">
        <v>137</v>
      </c>
      <c r="U2374" s="9" t="str">
        <f>IF(S2374&lt;&gt;"",S2374,IF(T2374&lt;&gt;"",VLOOKUP(T2374,Metadata!$S$2:$T$228,2,FALSE),""))</f>
        <v>Full-Stack Developer</v>
      </c>
      <c r="V2374" s="9" t="s">
        <v>162</v>
      </c>
      <c r="W2374" s="9" t="s">
        <v>137</v>
      </c>
      <c r="X2374" s="9" t="s">
        <v>163</v>
      </c>
      <c r="Y2374" s="9" t="s">
        <v>137</v>
      </c>
      <c r="Z2374" s="9" t="s">
        <v>184</v>
      </c>
      <c r="AA2374" s="9" t="s">
        <v>165</v>
      </c>
      <c r="AB2374" s="9" t="s">
        <v>137</v>
      </c>
      <c r="AC2374" s="9" t="s">
        <v>147</v>
      </c>
      <c r="AD2374" s="9" t="s">
        <v>148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 t="s">
        <v>167</v>
      </c>
      <c r="BK2374" s="9"/>
      <c r="BL2374" s="9"/>
      <c r="BM2374" s="9"/>
      <c r="BN2374" s="9" t="s">
        <v>186</v>
      </c>
      <c r="BO2374" s="9"/>
      <c r="BP2374" s="9"/>
      <c r="BQ2374" s="9" t="s">
        <v>219</v>
      </c>
      <c r="BR2374" s="9"/>
      <c r="BS2374" s="9"/>
      <c r="BT2374" s="9"/>
      <c r="BU2374" s="9"/>
      <c r="BV2374" s="9"/>
      <c r="BW2374" s="9"/>
      <c r="BX2374" s="9"/>
      <c r="BY2374" s="9"/>
      <c r="BZ2374" s="9"/>
      <c r="CA2374" s="10"/>
      <c r="CB2374" s="10" t="str">
        <f t="shared" si="5"/>
        <v/>
      </c>
      <c r="CC2374" s="10"/>
      <c r="CD2374" s="9" t="str">
        <f t="shared" si="2"/>
        <v/>
      </c>
      <c r="CE2374" s="9" t="s">
        <v>168</v>
      </c>
      <c r="CF2374" s="9" t="s">
        <v>152</v>
      </c>
      <c r="CG2374" s="9">
        <f>IF(CF2374="","",VLOOKUP(CF2374,Metadata!$D$2:$H$20,2,FALSE))</f>
        <v>32500</v>
      </c>
      <c r="CH2374" s="9">
        <f>IF(CF2374="","",VLOOKUP(CF2374,Metadata!$D$2:$H$20,4,FALSE))</f>
        <v>30000</v>
      </c>
      <c r="CI2374" s="9">
        <f>IF(CF2374="","",VLOOKUP(CF2374,Metadata!$D$2:$H$20,5,FALSE))</f>
        <v>35000</v>
      </c>
      <c r="CJ2374" s="9">
        <f t="shared" si="3"/>
        <v>32500</v>
      </c>
      <c r="CK2374" s="9" t="s">
        <v>201</v>
      </c>
      <c r="CL2374" s="10">
        <v>5</v>
      </c>
      <c r="CM2374" s="10">
        <v>3</v>
      </c>
      <c r="CN2374" s="10">
        <v>7</v>
      </c>
      <c r="CO2374" s="10">
        <v>7</v>
      </c>
      <c r="CP2374" s="10">
        <v>5</v>
      </c>
      <c r="CQ2374" s="10">
        <v>6</v>
      </c>
      <c r="CR2374" s="10">
        <v>4</v>
      </c>
      <c r="CS2374" s="10">
        <v>5</v>
      </c>
      <c r="CT2374" s="10">
        <v>5</v>
      </c>
      <c r="CU2374" s="10">
        <v>6</v>
      </c>
      <c r="CV2374" s="10">
        <v>3</v>
      </c>
      <c r="CW2374" s="10">
        <v>1</v>
      </c>
      <c r="CX2374" s="10">
        <v>1</v>
      </c>
      <c r="CY2374" s="10">
        <v>3</v>
      </c>
      <c r="CZ2374" s="10">
        <v>2</v>
      </c>
      <c r="DA2374" s="10">
        <v>4</v>
      </c>
      <c r="DB2374" s="10">
        <v>2</v>
      </c>
      <c r="DC2374" s="10">
        <v>7</v>
      </c>
      <c r="DD2374" s="10">
        <v>1</v>
      </c>
      <c r="DE2374" s="10">
        <v>3</v>
      </c>
      <c r="DF2374" s="10">
        <v>3</v>
      </c>
      <c r="DG2374" s="10">
        <v>4</v>
      </c>
      <c r="DH2374" s="10">
        <v>2</v>
      </c>
      <c r="DI2374" s="10">
        <v>6</v>
      </c>
      <c r="DJ2374" s="10">
        <v>1</v>
      </c>
      <c r="DK2374" s="10">
        <v>2</v>
      </c>
      <c r="DL2374" s="10">
        <v>5</v>
      </c>
      <c r="DM2374" s="9" t="s">
        <v>154</v>
      </c>
      <c r="DN2374" s="10">
        <v>1994</v>
      </c>
      <c r="DO2374" s="9">
        <f t="shared" si="8"/>
        <v>27</v>
      </c>
      <c r="DP2374" s="9" t="s">
        <v>155</v>
      </c>
      <c r="DQ2374" s="9" t="s">
        <v>202</v>
      </c>
      <c r="DR2374" s="9" t="s">
        <v>157</v>
      </c>
      <c r="DS2374" s="9" t="s">
        <v>137</v>
      </c>
      <c r="DT2374" s="9" t="s">
        <v>657</v>
      </c>
      <c r="DU2374" s="9" t="s">
        <v>168</v>
      </c>
      <c r="DV2374" s="9" t="str">
        <f>VLOOKUP(DU2374,Metadata!$B$2:$C$7,2,FALSE)</f>
        <v>0 - 3 years</v>
      </c>
    </row>
    <row r="2375" spans="1:126">
      <c r="A2375" s="13">
        <v>2374</v>
      </c>
      <c r="B2375" s="9" t="s">
        <v>135</v>
      </c>
      <c r="C2375" s="9" t="str">
        <f>VLOOKUP(B2375,Metadata!$M$2:$N$6,2,FALSE)</f>
        <v>Permanent Employee</v>
      </c>
      <c r="D2375" s="9" t="s">
        <v>136</v>
      </c>
      <c r="E2375" s="9" t="s">
        <v>137</v>
      </c>
      <c r="F2375" s="9" t="s">
        <v>138</v>
      </c>
      <c r="G2375" s="9" t="s">
        <v>312</v>
      </c>
      <c r="H2375" s="9" t="str">
        <f>IF(G2375="","",VLOOKUP(G2375,Metadata!$J$2:$K$22,2,FALSE))</f>
        <v>South</v>
      </c>
      <c r="I2375" s="9" t="s">
        <v>138</v>
      </c>
      <c r="J2375" s="9" t="str">
        <f>IF(I2375="","",VLOOKUP(I2375,Metadata!$P$2:$Q$43,2,FALSE))</f>
        <v>Europe</v>
      </c>
      <c r="K2375" s="9" t="str">
        <f t="shared" si="0"/>
        <v>Portugal</v>
      </c>
      <c r="L2375" s="9" t="s">
        <v>312</v>
      </c>
      <c r="M2375" s="9" t="str">
        <f>IF(L2375="","",VLOOKUP(L2375,Metadata!$J$2:$K$22,2,FALSE))</f>
        <v>South</v>
      </c>
      <c r="N2375" s="9" t="s">
        <v>141</v>
      </c>
      <c r="O2375" s="9" t="s">
        <v>137</v>
      </c>
      <c r="P2375" s="9" t="s">
        <v>142</v>
      </c>
      <c r="Q2375" s="10" t="str">
        <f t="shared" si="1"/>
        <v>Full Office Job</v>
      </c>
      <c r="R2375" s="10">
        <v>6</v>
      </c>
      <c r="S2375" s="9" t="s">
        <v>161</v>
      </c>
      <c r="T2375" s="9" t="s">
        <v>137</v>
      </c>
      <c r="U2375" s="9" t="str">
        <f>IF(S2375&lt;&gt;"",S2375,IF(T2375&lt;&gt;"",VLOOKUP(T2375,Metadata!$S$2:$T$228,2,FALSE),""))</f>
        <v>Full-Stack Developer</v>
      </c>
      <c r="V2375" s="9" t="s">
        <v>162</v>
      </c>
      <c r="W2375" s="9" t="s">
        <v>137</v>
      </c>
      <c r="X2375" s="9" t="s">
        <v>163</v>
      </c>
      <c r="Y2375" s="9" t="s">
        <v>137</v>
      </c>
      <c r="Z2375" s="9" t="s">
        <v>164</v>
      </c>
      <c r="AA2375" s="9" t="s">
        <v>165</v>
      </c>
      <c r="AB2375" s="9" t="s">
        <v>137</v>
      </c>
      <c r="AC2375" s="9" t="s">
        <v>147</v>
      </c>
      <c r="AD2375" s="9"/>
      <c r="AE2375" s="9"/>
      <c r="AF2375" s="9"/>
      <c r="AG2375" s="9" t="s">
        <v>166</v>
      </c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 t="s">
        <v>178</v>
      </c>
      <c r="BB2375" s="9"/>
      <c r="BC2375" s="9"/>
      <c r="BD2375" s="9"/>
      <c r="BE2375" s="9"/>
      <c r="BF2375" s="9"/>
      <c r="BG2375" s="9"/>
      <c r="BH2375" s="9"/>
      <c r="BI2375" s="9" t="s">
        <v>784</v>
      </c>
      <c r="BJ2375" s="9" t="s">
        <v>167</v>
      </c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10"/>
      <c r="CB2375" s="10" t="str">
        <f t="shared" si="5"/>
        <v/>
      </c>
      <c r="CC2375" s="10"/>
      <c r="CD2375" s="9" t="str">
        <f t="shared" si="2"/>
        <v/>
      </c>
      <c r="CE2375" s="9" t="s">
        <v>168</v>
      </c>
      <c r="CF2375" s="9" t="s">
        <v>169</v>
      </c>
      <c r="CG2375" s="9">
        <f>IF(CF2375="","",VLOOKUP(CF2375,Metadata!$D$2:$H$20,2,FALSE))</f>
        <v>12500</v>
      </c>
      <c r="CH2375" s="9">
        <f>IF(CF2375="","",VLOOKUP(CF2375,Metadata!$D$2:$H$20,4,FALSE))</f>
        <v>0</v>
      </c>
      <c r="CI2375" s="9">
        <f>IF(CF2375="","",VLOOKUP(CF2375,Metadata!$D$2:$H$20,5,FALSE))</f>
        <v>15000</v>
      </c>
      <c r="CJ2375" s="9">
        <f t="shared" si="3"/>
        <v>12500</v>
      </c>
      <c r="CK2375" s="9" t="s">
        <v>153</v>
      </c>
      <c r="CL2375" s="10">
        <v>6</v>
      </c>
      <c r="CM2375" s="10">
        <v>2</v>
      </c>
      <c r="CN2375" s="10">
        <v>6</v>
      </c>
      <c r="CO2375" s="10">
        <v>4</v>
      </c>
      <c r="CP2375" s="10">
        <v>4</v>
      </c>
      <c r="CQ2375" s="10">
        <v>5</v>
      </c>
      <c r="CR2375" s="10">
        <v>4</v>
      </c>
      <c r="CS2375" s="10">
        <v>4</v>
      </c>
      <c r="CT2375" s="10">
        <v>4</v>
      </c>
      <c r="CU2375" s="10">
        <v>4</v>
      </c>
      <c r="CV2375" s="10">
        <v>4</v>
      </c>
      <c r="CW2375" s="10">
        <v>4</v>
      </c>
      <c r="CX2375" s="10">
        <v>4</v>
      </c>
      <c r="CY2375" s="10">
        <v>4</v>
      </c>
      <c r="CZ2375" s="10">
        <v>4</v>
      </c>
      <c r="DA2375" s="10">
        <v>4</v>
      </c>
      <c r="DB2375" s="10">
        <v>4</v>
      </c>
      <c r="DC2375" s="10">
        <v>4</v>
      </c>
      <c r="DD2375" s="10">
        <v>4</v>
      </c>
      <c r="DE2375" s="10">
        <v>4</v>
      </c>
      <c r="DF2375" s="10">
        <v>4</v>
      </c>
      <c r="DG2375" s="10">
        <v>4</v>
      </c>
      <c r="DH2375" s="10">
        <v>4</v>
      </c>
      <c r="DI2375" s="10">
        <v>4</v>
      </c>
      <c r="DJ2375" s="10">
        <v>4</v>
      </c>
      <c r="DK2375" s="10">
        <v>4</v>
      </c>
      <c r="DL2375" s="10">
        <v>4</v>
      </c>
      <c r="DM2375" s="9" t="s">
        <v>154</v>
      </c>
      <c r="DN2375" s="10">
        <v>1980</v>
      </c>
      <c r="DO2375" s="9">
        <f t="shared" si="8"/>
        <v>41</v>
      </c>
      <c r="DP2375" s="9" t="s">
        <v>155</v>
      </c>
      <c r="DQ2375" s="9" t="s">
        <v>202</v>
      </c>
      <c r="DR2375" s="9" t="s">
        <v>157</v>
      </c>
      <c r="DS2375" s="9" t="s">
        <v>137</v>
      </c>
      <c r="DT2375" s="9" t="s">
        <v>657</v>
      </c>
      <c r="DU2375" s="9" t="s">
        <v>223</v>
      </c>
      <c r="DV2375" s="9" t="str">
        <f>VLOOKUP(DU2375,Metadata!$B$2:$C$7,2,FALSE)</f>
        <v>3 - 6 years</v>
      </c>
    </row>
    <row r="2376" spans="1:126">
      <c r="A2376" s="13">
        <v>2375</v>
      </c>
      <c r="B2376" s="9" t="s">
        <v>135</v>
      </c>
      <c r="C2376" s="9" t="str">
        <f>VLOOKUP(B2376,Metadata!$M$2:$N$6,2,FALSE)</f>
        <v>Permanent Employee</v>
      </c>
      <c r="D2376" s="9" t="s">
        <v>159</v>
      </c>
      <c r="E2376" s="9" t="s">
        <v>137</v>
      </c>
      <c r="F2376" s="9" t="s">
        <v>138</v>
      </c>
      <c r="G2376" s="9" t="s">
        <v>213</v>
      </c>
      <c r="H2376" s="9" t="str">
        <f>IF(G2376="","",VLOOKUP(G2376,Metadata!$J$2:$K$22,2,FALSE))</f>
        <v>Centre</v>
      </c>
      <c r="I2376" s="9" t="s">
        <v>138</v>
      </c>
      <c r="J2376" s="9" t="str">
        <f>IF(I2376="","",VLOOKUP(I2376,Metadata!$P$2:$Q$43,2,FALSE))</f>
        <v>Europe</v>
      </c>
      <c r="K2376" s="9" t="str">
        <f t="shared" si="0"/>
        <v>Portugal</v>
      </c>
      <c r="L2376" s="9" t="s">
        <v>213</v>
      </c>
      <c r="M2376" s="9" t="str">
        <f>IF(L2376="","",VLOOKUP(L2376,Metadata!$J$2:$K$22,2,FALSE))</f>
        <v>Centre</v>
      </c>
      <c r="N2376" s="9" t="s">
        <v>214</v>
      </c>
      <c r="O2376" s="9" t="s">
        <v>278</v>
      </c>
      <c r="P2376" s="9" t="s">
        <v>142</v>
      </c>
      <c r="Q2376" s="10" t="str">
        <f t="shared" si="1"/>
        <v>Full Office Job</v>
      </c>
      <c r="R2376" s="10">
        <v>6</v>
      </c>
      <c r="S2376" s="9" t="s">
        <v>229</v>
      </c>
      <c r="T2376" s="9" t="s">
        <v>137</v>
      </c>
      <c r="U2376" s="9" t="str">
        <f>IF(S2376&lt;&gt;"",S2376,IF(T2376&lt;&gt;"",VLOOKUP(T2376,Metadata!$S$2:$T$228,2,FALSE),""))</f>
        <v>Project Manager</v>
      </c>
      <c r="V2376" s="9" t="s">
        <v>251</v>
      </c>
      <c r="W2376" s="9" t="s">
        <v>137</v>
      </c>
      <c r="X2376" s="9" t="s">
        <v>145</v>
      </c>
      <c r="Y2376" s="9" t="s">
        <v>137</v>
      </c>
      <c r="Z2376" s="9" t="s">
        <v>224</v>
      </c>
      <c r="AA2376" s="9" t="s">
        <v>137</v>
      </c>
      <c r="AB2376" s="9" t="s">
        <v>137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 t="s">
        <v>150</v>
      </c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 t="s">
        <v>150</v>
      </c>
      <c r="BZ2376" s="9" t="s">
        <v>137</v>
      </c>
      <c r="CA2376" s="10"/>
      <c r="CB2376" s="10" t="str">
        <f t="shared" si="5"/>
        <v/>
      </c>
      <c r="CC2376" s="10"/>
      <c r="CD2376" s="9" t="str">
        <f t="shared" si="2"/>
        <v/>
      </c>
      <c r="CE2376" s="9" t="s">
        <v>168</v>
      </c>
      <c r="CF2376" s="9" t="s">
        <v>169</v>
      </c>
      <c r="CG2376" s="9">
        <f>IF(CF2376="","",VLOOKUP(CF2376,Metadata!$D$2:$H$20,2,FALSE))</f>
        <v>12500</v>
      </c>
      <c r="CH2376" s="9">
        <f>IF(CF2376="","",VLOOKUP(CF2376,Metadata!$D$2:$H$20,4,FALSE))</f>
        <v>0</v>
      </c>
      <c r="CI2376" s="9">
        <f>IF(CF2376="","",VLOOKUP(CF2376,Metadata!$D$2:$H$20,5,FALSE))</f>
        <v>15000</v>
      </c>
      <c r="CJ2376" s="9">
        <f t="shared" si="3"/>
        <v>12500</v>
      </c>
      <c r="CK2376" s="9" t="s">
        <v>153</v>
      </c>
      <c r="CL2376" s="10">
        <v>2</v>
      </c>
      <c r="CM2376" s="10">
        <v>3</v>
      </c>
      <c r="CN2376" s="10">
        <v>7</v>
      </c>
      <c r="CO2376" s="10">
        <v>7</v>
      </c>
      <c r="CP2376" s="10">
        <v>7</v>
      </c>
      <c r="CQ2376" s="10">
        <v>7</v>
      </c>
      <c r="CR2376" s="10">
        <v>6</v>
      </c>
      <c r="CS2376" s="10">
        <v>6</v>
      </c>
      <c r="CT2376" s="10">
        <v>6</v>
      </c>
      <c r="CU2376" s="10">
        <v>6</v>
      </c>
      <c r="CV2376" s="10">
        <v>5</v>
      </c>
      <c r="CW2376" s="10">
        <v>6</v>
      </c>
      <c r="CX2376" s="10">
        <v>6</v>
      </c>
      <c r="CY2376" s="10">
        <v>6</v>
      </c>
      <c r="CZ2376" s="10">
        <v>6</v>
      </c>
      <c r="DA2376" s="10">
        <v>5</v>
      </c>
      <c r="DB2376" s="10">
        <v>4</v>
      </c>
      <c r="DC2376" s="10">
        <v>7</v>
      </c>
      <c r="DD2376" s="10">
        <v>7</v>
      </c>
      <c r="DE2376" s="10">
        <v>7</v>
      </c>
      <c r="DF2376" s="10">
        <v>7</v>
      </c>
      <c r="DG2376" s="10">
        <v>7</v>
      </c>
      <c r="DH2376" s="10">
        <v>7</v>
      </c>
      <c r="DI2376" s="10">
        <v>7</v>
      </c>
      <c r="DJ2376" s="10">
        <v>7</v>
      </c>
      <c r="DK2376" s="10">
        <v>7</v>
      </c>
      <c r="DL2376" s="10">
        <v>1</v>
      </c>
      <c r="DM2376" s="9" t="s">
        <v>154</v>
      </c>
      <c r="DN2376" s="10">
        <v>1987</v>
      </c>
      <c r="DO2376" s="9">
        <f t="shared" si="8"/>
        <v>34</v>
      </c>
      <c r="DP2376" s="9" t="s">
        <v>222</v>
      </c>
      <c r="DQ2376" s="9" t="s">
        <v>202</v>
      </c>
      <c r="DR2376" s="9" t="s">
        <v>170</v>
      </c>
      <c r="DS2376" s="9" t="s">
        <v>137</v>
      </c>
      <c r="DT2376" s="9" t="s">
        <v>657</v>
      </c>
      <c r="DU2376" s="9" t="s">
        <v>203</v>
      </c>
      <c r="DV2376" s="9" t="str">
        <f>VLOOKUP(DU2376,Metadata!$B$2:$C$7,2,FALSE)</f>
        <v>6+ years</v>
      </c>
    </row>
    <row r="2377" spans="1:126">
      <c r="A2377" s="13">
        <v>2376</v>
      </c>
      <c r="B2377" s="9" t="s">
        <v>135</v>
      </c>
      <c r="C2377" s="9" t="str">
        <f>VLOOKUP(B2377,Metadata!$M$2:$N$6,2,FALSE)</f>
        <v>Permanent Employee</v>
      </c>
      <c r="D2377" s="9" t="s">
        <v>159</v>
      </c>
      <c r="E2377" s="9" t="s">
        <v>137</v>
      </c>
      <c r="F2377" s="9" t="s">
        <v>138</v>
      </c>
      <c r="G2377" s="9" t="s">
        <v>140</v>
      </c>
      <c r="H2377" s="9" t="str">
        <f>IF(G2377="","",VLOOKUP(G2377,Metadata!$J$2:$K$22,2,FALSE))</f>
        <v>Lisbon Metropolitan Area</v>
      </c>
      <c r="I2377" s="9" t="s">
        <v>292</v>
      </c>
      <c r="J2377" s="9" t="str">
        <f>IF(I2377="","",VLOOKUP(I2377,Metadata!$P$2:$Q$43,2,FALSE))</f>
        <v>North America</v>
      </c>
      <c r="K2377" s="9" t="str">
        <f t="shared" si="0"/>
        <v>International</v>
      </c>
      <c r="L2377" s="9" t="s">
        <v>137</v>
      </c>
      <c r="M2377" s="9" t="str">
        <f>IF(L2377="","",VLOOKUP(L2377,Metadata!$J$2:$K$22,2,FALSE))</f>
        <v/>
      </c>
      <c r="N2377" s="9" t="s">
        <v>214</v>
      </c>
      <c r="O2377" s="9" t="s">
        <v>259</v>
      </c>
      <c r="P2377" s="9" t="s">
        <v>191</v>
      </c>
      <c r="Q2377" s="10" t="str">
        <f t="shared" si="1"/>
        <v>Remote Job (full or flexible)</v>
      </c>
      <c r="R2377" s="10">
        <v>6</v>
      </c>
      <c r="S2377" s="9" t="s">
        <v>161</v>
      </c>
      <c r="T2377" s="9" t="s">
        <v>137</v>
      </c>
      <c r="U2377" s="9" t="str">
        <f>IF(S2377&lt;&gt;"",S2377,IF(T2377&lt;&gt;"",VLOOKUP(T2377,Metadata!$S$2:$T$228,2,FALSE),""))</f>
        <v>Full-Stack Developer</v>
      </c>
      <c r="V2377" s="9" t="s">
        <v>207</v>
      </c>
      <c r="W2377" s="9" t="s">
        <v>137</v>
      </c>
      <c r="X2377" s="9" t="s">
        <v>145</v>
      </c>
      <c r="Y2377" s="9" t="s">
        <v>137</v>
      </c>
      <c r="Z2377" s="9" t="s">
        <v>218</v>
      </c>
      <c r="AA2377" s="9" t="s">
        <v>165</v>
      </c>
      <c r="AB2377" s="9" t="s">
        <v>137</v>
      </c>
      <c r="AC2377" s="9"/>
      <c r="AD2377" s="9" t="s">
        <v>148</v>
      </c>
      <c r="AE2377" s="9"/>
      <c r="AF2377" s="9" t="s">
        <v>243</v>
      </c>
      <c r="AG2377" s="9"/>
      <c r="AH2377" s="9"/>
      <c r="AI2377" s="9"/>
      <c r="AJ2377" s="9" t="s">
        <v>185</v>
      </c>
      <c r="AK2377" s="9" t="s">
        <v>302</v>
      </c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 t="s">
        <v>178</v>
      </c>
      <c r="BB2377" s="9" t="s">
        <v>284</v>
      </c>
      <c r="BC2377" s="9"/>
      <c r="BD2377" s="9"/>
      <c r="BE2377" s="9"/>
      <c r="BF2377" s="9"/>
      <c r="BG2377" s="9"/>
      <c r="BH2377" s="9"/>
      <c r="BI2377" s="9"/>
      <c r="BJ2377" s="9" t="s">
        <v>167</v>
      </c>
      <c r="BK2377" s="9"/>
      <c r="BL2377" s="9"/>
      <c r="BM2377" s="9" t="s">
        <v>303</v>
      </c>
      <c r="BN2377" s="9" t="s">
        <v>186</v>
      </c>
      <c r="BO2377" s="9"/>
      <c r="BP2377" s="9"/>
      <c r="BQ2377" s="9" t="s">
        <v>219</v>
      </c>
      <c r="BR2377" s="9"/>
      <c r="BS2377" s="9"/>
      <c r="BT2377" s="9"/>
      <c r="BU2377" s="9" t="s">
        <v>258</v>
      </c>
      <c r="BV2377" s="9"/>
      <c r="BW2377" s="9"/>
      <c r="BX2377" s="9"/>
      <c r="BY2377" s="9"/>
      <c r="BZ2377" s="9"/>
      <c r="CA2377" s="10"/>
      <c r="CB2377" s="10" t="str">
        <f t="shared" si="5"/>
        <v/>
      </c>
      <c r="CC2377" s="10"/>
      <c r="CD2377" s="9" t="str">
        <f t="shared" si="2"/>
        <v/>
      </c>
      <c r="CE2377" s="9" t="s">
        <v>232</v>
      </c>
      <c r="CF2377" s="9" t="s">
        <v>188</v>
      </c>
      <c r="CG2377" s="9">
        <f>IF(CF2377="","",VLOOKUP(CF2377,Metadata!$D$2:$H$20,2,FALSE))</f>
        <v>17500</v>
      </c>
      <c r="CH2377" s="9">
        <f>IF(CF2377="","",VLOOKUP(CF2377,Metadata!$D$2:$H$20,4,FALSE))</f>
        <v>15000</v>
      </c>
      <c r="CI2377" s="9">
        <f>IF(CF2377="","",VLOOKUP(CF2377,Metadata!$D$2:$H$20,5,FALSE))</f>
        <v>20000</v>
      </c>
      <c r="CJ2377" s="9">
        <f t="shared" si="3"/>
        <v>17500</v>
      </c>
      <c r="CK2377" s="9" t="s">
        <v>153</v>
      </c>
      <c r="CL2377" s="10">
        <v>2</v>
      </c>
      <c r="CM2377" s="10">
        <v>5</v>
      </c>
      <c r="CN2377" s="10">
        <v>7</v>
      </c>
      <c r="CO2377" s="10">
        <v>6</v>
      </c>
      <c r="CP2377" s="10">
        <v>6</v>
      </c>
      <c r="CQ2377" s="10">
        <v>6</v>
      </c>
      <c r="CR2377" s="10">
        <v>6</v>
      </c>
      <c r="CS2377" s="10">
        <v>6</v>
      </c>
      <c r="CT2377" s="10">
        <v>6</v>
      </c>
      <c r="CU2377" s="10">
        <v>5</v>
      </c>
      <c r="CV2377" s="10">
        <v>6</v>
      </c>
      <c r="CW2377" s="10">
        <v>5</v>
      </c>
      <c r="CX2377" s="10">
        <v>5</v>
      </c>
      <c r="CY2377" s="10">
        <v>5</v>
      </c>
      <c r="CZ2377" s="10">
        <v>6</v>
      </c>
      <c r="DA2377" s="10">
        <v>4</v>
      </c>
      <c r="DB2377" s="10">
        <v>5</v>
      </c>
      <c r="DC2377" s="10">
        <v>5</v>
      </c>
      <c r="DD2377" s="10">
        <v>5</v>
      </c>
      <c r="DE2377" s="10">
        <v>5</v>
      </c>
      <c r="DF2377" s="10">
        <v>5</v>
      </c>
      <c r="DG2377" s="10">
        <v>5</v>
      </c>
      <c r="DH2377" s="10">
        <v>4</v>
      </c>
      <c r="DI2377" s="10">
        <v>5</v>
      </c>
      <c r="DJ2377" s="10">
        <v>4</v>
      </c>
      <c r="DK2377" s="10">
        <v>6</v>
      </c>
      <c r="DL2377" s="10">
        <v>5</v>
      </c>
      <c r="DM2377" s="9" t="s">
        <v>154</v>
      </c>
      <c r="DN2377" s="10">
        <v>1998</v>
      </c>
      <c r="DO2377" s="9">
        <f t="shared" si="8"/>
        <v>23</v>
      </c>
      <c r="DP2377" s="9" t="s">
        <v>155</v>
      </c>
      <c r="DQ2377" s="9" t="s">
        <v>156</v>
      </c>
      <c r="DR2377" s="9" t="s">
        <v>157</v>
      </c>
      <c r="DS2377" s="9" t="s">
        <v>137</v>
      </c>
      <c r="DT2377" s="9" t="s">
        <v>657</v>
      </c>
      <c r="DU2377" s="9" t="s">
        <v>233</v>
      </c>
      <c r="DV2377" s="9" t="str">
        <f>VLOOKUP(DU2377,Metadata!$B$2:$C$7,2,FALSE)</f>
        <v>0 - 3 years</v>
      </c>
    </row>
    <row r="2378" spans="1:126">
      <c r="A2378" s="13">
        <v>2377</v>
      </c>
      <c r="B2378" s="9" t="s">
        <v>135</v>
      </c>
      <c r="C2378" s="9" t="str">
        <f>VLOOKUP(B2378,Metadata!$M$2:$N$6,2,FALSE)</f>
        <v>Permanent Employee</v>
      </c>
      <c r="D2378" s="9" t="s">
        <v>136</v>
      </c>
      <c r="E2378" s="9" t="s">
        <v>137</v>
      </c>
      <c r="F2378" s="9" t="s">
        <v>138</v>
      </c>
      <c r="G2378" s="9" t="s">
        <v>140</v>
      </c>
      <c r="H2378" s="9" t="str">
        <f>IF(G2378="","",VLOOKUP(G2378,Metadata!$J$2:$K$22,2,FALSE))</f>
        <v>Lisbon Metropolitan Area</v>
      </c>
      <c r="I2378" s="9" t="s">
        <v>138</v>
      </c>
      <c r="J2378" s="9" t="str">
        <f>IF(I2378="","",VLOOKUP(I2378,Metadata!$P$2:$Q$43,2,FALSE))</f>
        <v>Europe</v>
      </c>
      <c r="K2378" s="9" t="str">
        <f t="shared" si="0"/>
        <v>Portugal</v>
      </c>
      <c r="L2378" s="9" t="s">
        <v>140</v>
      </c>
      <c r="M2378" s="9" t="str">
        <f>IF(L2378="","",VLOOKUP(L2378,Metadata!$J$2:$K$22,2,FALSE))</f>
        <v>Lisbon Metropolitan Area</v>
      </c>
      <c r="N2378" s="9" t="s">
        <v>214</v>
      </c>
      <c r="O2378" s="9" t="s">
        <v>278</v>
      </c>
      <c r="P2378" s="9" t="s">
        <v>142</v>
      </c>
      <c r="Q2378" s="10" t="str">
        <f t="shared" si="1"/>
        <v>Full Office Job</v>
      </c>
      <c r="R2378" s="10">
        <v>6</v>
      </c>
      <c r="S2378" s="9" t="s">
        <v>229</v>
      </c>
      <c r="T2378" s="9" t="s">
        <v>137</v>
      </c>
      <c r="U2378" s="9" t="str">
        <f>IF(S2378&lt;&gt;"",S2378,IF(T2378&lt;&gt;"",VLOOKUP(T2378,Metadata!$S$2:$T$228,2,FALSE),""))</f>
        <v>Project Manager</v>
      </c>
      <c r="V2378" s="9" t="s">
        <v>207</v>
      </c>
      <c r="W2378" s="9" t="s">
        <v>137</v>
      </c>
      <c r="X2378" s="9" t="s">
        <v>208</v>
      </c>
      <c r="Y2378" s="9" t="s">
        <v>137</v>
      </c>
      <c r="Z2378" s="9" t="s">
        <v>218</v>
      </c>
      <c r="AA2378" s="9" t="s">
        <v>137</v>
      </c>
      <c r="AB2378" s="9" t="s">
        <v>137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 t="s">
        <v>150</v>
      </c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 t="s">
        <v>150</v>
      </c>
      <c r="BZ2378" s="9" t="s">
        <v>137</v>
      </c>
      <c r="CA2378" s="10"/>
      <c r="CB2378" s="10" t="str">
        <f t="shared" si="5"/>
        <v/>
      </c>
      <c r="CC2378" s="10"/>
      <c r="CD2378" s="9" t="str">
        <f t="shared" si="2"/>
        <v/>
      </c>
      <c r="CE2378" s="9" t="s">
        <v>232</v>
      </c>
      <c r="CF2378" s="9" t="s">
        <v>293</v>
      </c>
      <c r="CG2378" s="9">
        <f>IF(CF2378="","",VLOOKUP(CF2378,Metadata!$D$2:$H$20,2,FALSE))</f>
        <v>52500</v>
      </c>
      <c r="CH2378" s="9">
        <f>IF(CF2378="","",VLOOKUP(CF2378,Metadata!$D$2:$H$20,4,FALSE))</f>
        <v>50000</v>
      </c>
      <c r="CI2378" s="9">
        <f>IF(CF2378="","",VLOOKUP(CF2378,Metadata!$D$2:$H$20,5,FALSE))</f>
        <v>55000</v>
      </c>
      <c r="CJ2378" s="9">
        <f t="shared" si="3"/>
        <v>52500</v>
      </c>
      <c r="CK2378" s="9" t="s">
        <v>366</v>
      </c>
      <c r="CL2378" s="10">
        <v>2</v>
      </c>
      <c r="CM2378" s="10">
        <v>5</v>
      </c>
      <c r="CN2378" s="10">
        <v>7</v>
      </c>
      <c r="CO2378" s="10">
        <v>5</v>
      </c>
      <c r="CP2378" s="10">
        <v>4</v>
      </c>
      <c r="CQ2378" s="10">
        <v>5</v>
      </c>
      <c r="CR2378" s="10">
        <v>6</v>
      </c>
      <c r="CS2378" s="10">
        <v>3</v>
      </c>
      <c r="CT2378" s="10">
        <v>7</v>
      </c>
      <c r="CU2378" s="10">
        <v>2</v>
      </c>
      <c r="CV2378" s="10">
        <v>3</v>
      </c>
      <c r="CW2378" s="10">
        <v>3</v>
      </c>
      <c r="CX2378" s="10">
        <v>3</v>
      </c>
      <c r="CY2378" s="10">
        <v>4</v>
      </c>
      <c r="CZ2378" s="10">
        <v>6</v>
      </c>
      <c r="DA2378" s="10">
        <v>2</v>
      </c>
      <c r="DB2378" s="10">
        <v>3</v>
      </c>
      <c r="DC2378" s="10">
        <v>7</v>
      </c>
      <c r="DD2378" s="10">
        <v>3</v>
      </c>
      <c r="DE2378" s="10">
        <v>6</v>
      </c>
      <c r="DF2378" s="10">
        <v>6</v>
      </c>
      <c r="DG2378" s="10">
        <v>2</v>
      </c>
      <c r="DH2378" s="10">
        <v>2</v>
      </c>
      <c r="DI2378" s="10">
        <v>7</v>
      </c>
      <c r="DJ2378" s="10">
        <v>4</v>
      </c>
      <c r="DK2378" s="10">
        <v>6</v>
      </c>
      <c r="DL2378" s="10">
        <v>6</v>
      </c>
      <c r="DM2378" s="9" t="s">
        <v>154</v>
      </c>
      <c r="DN2378" s="10">
        <v>1988</v>
      </c>
      <c r="DO2378" s="9">
        <f t="shared" si="8"/>
        <v>33</v>
      </c>
      <c r="DP2378" s="9" t="s">
        <v>155</v>
      </c>
      <c r="DQ2378" s="9" t="s">
        <v>156</v>
      </c>
      <c r="DR2378" s="9" t="s">
        <v>157</v>
      </c>
      <c r="DS2378" s="9" t="s">
        <v>137</v>
      </c>
      <c r="DT2378" s="9" t="s">
        <v>657</v>
      </c>
      <c r="DU2378" s="9" t="s">
        <v>203</v>
      </c>
      <c r="DV2378" s="9" t="str">
        <f>VLOOKUP(DU2378,Metadata!$B$2:$C$7,2,FALSE)</f>
        <v>6+ years</v>
      </c>
    </row>
    <row r="2379" spans="1:126">
      <c r="A2379" s="13">
        <v>2378</v>
      </c>
      <c r="B2379" s="9" t="s">
        <v>135</v>
      </c>
      <c r="C2379" s="9" t="str">
        <f>VLOOKUP(B2379,Metadata!$M$2:$N$6,2,FALSE)</f>
        <v>Permanent Employee</v>
      </c>
      <c r="D2379" s="9" t="s">
        <v>159</v>
      </c>
      <c r="E2379" s="9" t="s">
        <v>137</v>
      </c>
      <c r="F2379" s="9" t="s">
        <v>138</v>
      </c>
      <c r="G2379" s="9" t="s">
        <v>265</v>
      </c>
      <c r="H2379" s="9" t="str">
        <f>IF(G2379="","",VLOOKUP(G2379,Metadata!$J$2:$K$22,2,FALSE))</f>
        <v>Azores and Madeira</v>
      </c>
      <c r="I2379" s="9" t="s">
        <v>138</v>
      </c>
      <c r="J2379" s="9" t="str">
        <f>IF(I2379="","",VLOOKUP(I2379,Metadata!$P$2:$Q$43,2,FALSE))</f>
        <v>Europe</v>
      </c>
      <c r="K2379" s="9" t="str">
        <f t="shared" si="0"/>
        <v>Portugal</v>
      </c>
      <c r="L2379" s="9" t="s">
        <v>140</v>
      </c>
      <c r="M2379" s="9" t="str">
        <f>IF(L2379="","",VLOOKUP(L2379,Metadata!$J$2:$K$22,2,FALSE))</f>
        <v>Lisbon Metropolitan Area</v>
      </c>
      <c r="N2379" s="9" t="s">
        <v>214</v>
      </c>
      <c r="O2379" s="9" t="s">
        <v>259</v>
      </c>
      <c r="P2379" s="9" t="s">
        <v>142</v>
      </c>
      <c r="Q2379" s="10" t="str">
        <f t="shared" si="1"/>
        <v>Full Office Job</v>
      </c>
      <c r="R2379" s="10">
        <v>6</v>
      </c>
      <c r="S2379" s="9" t="s">
        <v>192</v>
      </c>
      <c r="T2379" s="9" t="s">
        <v>137</v>
      </c>
      <c r="U2379" s="9" t="str">
        <f>IF(S2379&lt;&gt;"",S2379,IF(T2379&lt;&gt;"",VLOOKUP(T2379,Metadata!$S$2:$T$228,2,FALSE),""))</f>
        <v>Back-End Developer</v>
      </c>
      <c r="V2379" s="9" t="s">
        <v>144</v>
      </c>
      <c r="W2379" s="9" t="s">
        <v>137</v>
      </c>
      <c r="X2379" s="9" t="s">
        <v>163</v>
      </c>
      <c r="Y2379" s="9" t="s">
        <v>137</v>
      </c>
      <c r="Z2379" s="9" t="s">
        <v>184</v>
      </c>
      <c r="AA2379" s="9" t="s">
        <v>165</v>
      </c>
      <c r="AB2379" s="9" t="s">
        <v>137</v>
      </c>
      <c r="AC2379" s="9" t="s">
        <v>147</v>
      </c>
      <c r="AD2379" s="9" t="s">
        <v>148</v>
      </c>
      <c r="AE2379" s="9"/>
      <c r="AF2379" s="9"/>
      <c r="AG2379" s="9"/>
      <c r="AH2379" s="9"/>
      <c r="AI2379" s="9"/>
      <c r="AJ2379" s="9" t="s">
        <v>185</v>
      </c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 t="s">
        <v>178</v>
      </c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 t="s">
        <v>478</v>
      </c>
      <c r="CA2379" s="10"/>
      <c r="CB2379" s="10" t="str">
        <f t="shared" si="5"/>
        <v/>
      </c>
      <c r="CC2379" s="10"/>
      <c r="CD2379" s="9" t="str">
        <f t="shared" si="2"/>
        <v/>
      </c>
      <c r="CE2379" s="9" t="s">
        <v>168</v>
      </c>
      <c r="CF2379" s="9" t="s">
        <v>169</v>
      </c>
      <c r="CG2379" s="9">
        <f>IF(CF2379="","",VLOOKUP(CF2379,Metadata!$D$2:$H$20,2,FALSE))</f>
        <v>12500</v>
      </c>
      <c r="CH2379" s="9">
        <f>IF(CF2379="","",VLOOKUP(CF2379,Metadata!$D$2:$H$20,4,FALSE))</f>
        <v>0</v>
      </c>
      <c r="CI2379" s="9">
        <f>IF(CF2379="","",VLOOKUP(CF2379,Metadata!$D$2:$H$20,5,FALSE))</f>
        <v>15000</v>
      </c>
      <c r="CJ2379" s="9">
        <f t="shared" si="3"/>
        <v>12500</v>
      </c>
      <c r="CK2379" s="9" t="s">
        <v>189</v>
      </c>
      <c r="CL2379" s="10">
        <v>2</v>
      </c>
      <c r="CM2379" s="10">
        <v>2</v>
      </c>
      <c r="CN2379" s="10">
        <v>5</v>
      </c>
      <c r="CO2379" s="10">
        <v>6</v>
      </c>
      <c r="CP2379" s="10">
        <v>6</v>
      </c>
      <c r="CQ2379" s="10">
        <v>7</v>
      </c>
      <c r="CR2379" s="10">
        <v>6</v>
      </c>
      <c r="CS2379" s="10">
        <v>5</v>
      </c>
      <c r="CT2379" s="10">
        <v>6</v>
      </c>
      <c r="CU2379" s="10">
        <v>4</v>
      </c>
      <c r="CV2379" s="10">
        <v>5</v>
      </c>
      <c r="CW2379" s="10">
        <v>3</v>
      </c>
      <c r="CX2379" s="10">
        <v>7</v>
      </c>
      <c r="CY2379" s="10">
        <v>6</v>
      </c>
      <c r="CZ2379" s="10">
        <v>5</v>
      </c>
      <c r="DA2379" s="10">
        <v>6</v>
      </c>
      <c r="DB2379" s="10">
        <v>5</v>
      </c>
      <c r="DC2379" s="10">
        <v>6</v>
      </c>
      <c r="DD2379" s="10">
        <v>3</v>
      </c>
      <c r="DE2379" s="10">
        <v>6</v>
      </c>
      <c r="DF2379" s="10">
        <v>6</v>
      </c>
      <c r="DG2379" s="10">
        <v>7</v>
      </c>
      <c r="DH2379" s="10">
        <v>4</v>
      </c>
      <c r="DI2379" s="10">
        <v>5</v>
      </c>
      <c r="DJ2379" s="10">
        <v>2</v>
      </c>
      <c r="DK2379" s="10">
        <v>6</v>
      </c>
      <c r="DL2379" s="10">
        <v>6</v>
      </c>
      <c r="DM2379" s="9" t="s">
        <v>154</v>
      </c>
      <c r="DN2379" s="10">
        <v>1985</v>
      </c>
      <c r="DO2379" s="9">
        <f t="shared" si="8"/>
        <v>36</v>
      </c>
      <c r="DP2379" s="9" t="s">
        <v>155</v>
      </c>
      <c r="DQ2379" s="9" t="s">
        <v>210</v>
      </c>
      <c r="DR2379" s="9" t="s">
        <v>157</v>
      </c>
      <c r="DS2379" s="9" t="s">
        <v>137</v>
      </c>
      <c r="DT2379" s="9" t="s">
        <v>657</v>
      </c>
      <c r="DU2379" s="9" t="s">
        <v>158</v>
      </c>
      <c r="DV2379" s="9" t="str">
        <f>VLOOKUP(DU2379,Metadata!$B$2:$C$7,2,FALSE)</f>
        <v>6+ years</v>
      </c>
    </row>
    <row r="2380" spans="1:126">
      <c r="A2380" s="13">
        <v>2379</v>
      </c>
      <c r="B2380" s="9" t="s">
        <v>135</v>
      </c>
      <c r="C2380" s="9" t="str">
        <f>VLOOKUP(B2380,Metadata!$M$2:$N$6,2,FALSE)</f>
        <v>Permanent Employee</v>
      </c>
      <c r="D2380" s="9" t="s">
        <v>136</v>
      </c>
      <c r="E2380" s="9" t="s">
        <v>137</v>
      </c>
      <c r="F2380" s="9" t="s">
        <v>138</v>
      </c>
      <c r="G2380" s="9" t="s">
        <v>190</v>
      </c>
      <c r="H2380" s="9" t="str">
        <f>IF(G2380="","",VLOOKUP(G2380,Metadata!$J$2:$K$22,2,FALSE))</f>
        <v>North</v>
      </c>
      <c r="I2380" s="9" t="s">
        <v>138</v>
      </c>
      <c r="J2380" s="9" t="str">
        <f>IF(I2380="","",VLOOKUP(I2380,Metadata!$P$2:$Q$43,2,FALSE))</f>
        <v>Europe</v>
      </c>
      <c r="K2380" s="9" t="str">
        <f t="shared" si="0"/>
        <v>Portugal</v>
      </c>
      <c r="L2380" s="9" t="s">
        <v>160</v>
      </c>
      <c r="M2380" s="9" t="str">
        <f>IF(L2380="","",VLOOKUP(L2380,Metadata!$J$2:$K$22,2,FALSE))</f>
        <v>Centre</v>
      </c>
      <c r="N2380" s="9" t="s">
        <v>141</v>
      </c>
      <c r="O2380" s="9" t="s">
        <v>137</v>
      </c>
      <c r="P2380" s="9" t="s">
        <v>142</v>
      </c>
      <c r="Q2380" s="10" t="str">
        <f t="shared" si="1"/>
        <v>Full Office Job</v>
      </c>
      <c r="R2380" s="10">
        <v>6</v>
      </c>
      <c r="S2380" s="9" t="s">
        <v>266</v>
      </c>
      <c r="T2380" s="9" t="s">
        <v>137</v>
      </c>
      <c r="U2380" s="9" t="str">
        <f>IF(S2380&lt;&gt;"",S2380,IF(T2380&lt;&gt;"",VLOOKUP(T2380,Metadata!$S$2:$T$228,2,FALSE),""))</f>
        <v>Data Scientist/Data Engineer</v>
      </c>
      <c r="V2380" s="9" t="s">
        <v>256</v>
      </c>
      <c r="W2380" s="9" t="s">
        <v>137</v>
      </c>
      <c r="X2380" s="9" t="s">
        <v>242</v>
      </c>
      <c r="Y2380" s="9" t="s">
        <v>137</v>
      </c>
      <c r="Z2380" s="9" t="s">
        <v>146</v>
      </c>
      <c r="AA2380" s="9" t="s">
        <v>137</v>
      </c>
      <c r="AB2380" s="9" t="s">
        <v>253</v>
      </c>
      <c r="AC2380" s="9" t="s">
        <v>147</v>
      </c>
      <c r="AD2380" s="9"/>
      <c r="AE2380" s="9"/>
      <c r="AF2380" s="9" t="s">
        <v>243</v>
      </c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 t="s">
        <v>258</v>
      </c>
      <c r="BV2380" s="9"/>
      <c r="BW2380" s="9"/>
      <c r="BX2380" s="9"/>
      <c r="BY2380" s="9"/>
      <c r="BZ2380" s="9"/>
      <c r="CA2380" s="10"/>
      <c r="CB2380" s="10" t="str">
        <f t="shared" si="5"/>
        <v/>
      </c>
      <c r="CC2380" s="10"/>
      <c r="CD2380" s="9" t="str">
        <f t="shared" si="2"/>
        <v/>
      </c>
      <c r="CE2380" s="9" t="s">
        <v>168</v>
      </c>
      <c r="CF2380" s="9" t="s">
        <v>152</v>
      </c>
      <c r="CG2380" s="9">
        <f>IF(CF2380="","",VLOOKUP(CF2380,Metadata!$D$2:$H$20,2,FALSE))</f>
        <v>32500</v>
      </c>
      <c r="CH2380" s="9">
        <f>IF(CF2380="","",VLOOKUP(CF2380,Metadata!$D$2:$H$20,4,FALSE))</f>
        <v>30000</v>
      </c>
      <c r="CI2380" s="9">
        <f>IF(CF2380="","",VLOOKUP(CF2380,Metadata!$D$2:$H$20,5,FALSE))</f>
        <v>35000</v>
      </c>
      <c r="CJ2380" s="9">
        <f t="shared" si="3"/>
        <v>32500</v>
      </c>
      <c r="CK2380" s="9" t="s">
        <v>153</v>
      </c>
      <c r="CL2380" s="10">
        <v>1</v>
      </c>
      <c r="CM2380" s="10">
        <v>5</v>
      </c>
      <c r="CN2380" s="10">
        <v>4</v>
      </c>
      <c r="CO2380" s="10">
        <v>7</v>
      </c>
      <c r="CP2380" s="10">
        <v>4</v>
      </c>
      <c r="CQ2380" s="10">
        <v>7</v>
      </c>
      <c r="CR2380" s="10">
        <v>7</v>
      </c>
      <c r="CS2380" s="10">
        <v>7</v>
      </c>
      <c r="CT2380" s="10">
        <v>5</v>
      </c>
      <c r="CU2380" s="10">
        <v>5</v>
      </c>
      <c r="CV2380" s="10">
        <v>5</v>
      </c>
      <c r="CW2380" s="10">
        <v>4</v>
      </c>
      <c r="CX2380" s="10">
        <v>6</v>
      </c>
      <c r="CY2380" s="10">
        <v>6</v>
      </c>
      <c r="CZ2380" s="10">
        <v>1</v>
      </c>
      <c r="DA2380" s="10">
        <v>4</v>
      </c>
      <c r="DB2380" s="10">
        <v>4</v>
      </c>
      <c r="DC2380" s="10">
        <v>4</v>
      </c>
      <c r="DD2380" s="10">
        <v>2</v>
      </c>
      <c r="DE2380" s="10">
        <v>2</v>
      </c>
      <c r="DF2380" s="10">
        <v>7</v>
      </c>
      <c r="DG2380" s="10">
        <v>4</v>
      </c>
      <c r="DH2380" s="10">
        <v>3</v>
      </c>
      <c r="DI2380" s="10">
        <v>3</v>
      </c>
      <c r="DJ2380" s="10">
        <v>3</v>
      </c>
      <c r="DK2380" s="10">
        <v>7</v>
      </c>
      <c r="DL2380" s="10">
        <v>3</v>
      </c>
      <c r="DM2380" s="9" t="s">
        <v>154</v>
      </c>
      <c r="DN2380" s="10">
        <v>1990</v>
      </c>
      <c r="DO2380" s="9">
        <f t="shared" si="8"/>
        <v>31</v>
      </c>
      <c r="DP2380" s="9" t="s">
        <v>155</v>
      </c>
      <c r="DQ2380" s="9" t="s">
        <v>210</v>
      </c>
      <c r="DR2380" s="9" t="s">
        <v>157</v>
      </c>
      <c r="DS2380" s="9" t="s">
        <v>137</v>
      </c>
      <c r="DT2380" s="9" t="s">
        <v>657</v>
      </c>
      <c r="DU2380" s="9" t="s">
        <v>203</v>
      </c>
      <c r="DV2380" s="9" t="str">
        <f>VLOOKUP(DU2380,Metadata!$B$2:$C$7,2,FALSE)</f>
        <v>6+ years</v>
      </c>
    </row>
    <row r="2381" spans="1:126">
      <c r="A2381" s="13">
        <v>2380</v>
      </c>
      <c r="B2381" s="9" t="s">
        <v>135</v>
      </c>
      <c r="C2381" s="9" t="str">
        <f>VLOOKUP(B2381,Metadata!$M$2:$N$6,2,FALSE)</f>
        <v>Permanent Employee</v>
      </c>
      <c r="D2381" s="9" t="s">
        <v>159</v>
      </c>
      <c r="E2381" s="9" t="s">
        <v>137</v>
      </c>
      <c r="F2381" s="9" t="s">
        <v>138</v>
      </c>
      <c r="G2381" s="9" t="s">
        <v>190</v>
      </c>
      <c r="H2381" s="9" t="str">
        <f>IF(G2381="","",VLOOKUP(G2381,Metadata!$J$2:$K$22,2,FALSE))</f>
        <v>North</v>
      </c>
      <c r="I2381" s="9" t="s">
        <v>138</v>
      </c>
      <c r="J2381" s="9" t="str">
        <f>IF(I2381="","",VLOOKUP(I2381,Metadata!$P$2:$Q$43,2,FALSE))</f>
        <v>Europe</v>
      </c>
      <c r="K2381" s="9" t="str">
        <f t="shared" si="0"/>
        <v>Portugal</v>
      </c>
      <c r="L2381" s="9" t="s">
        <v>172</v>
      </c>
      <c r="M2381" s="9" t="str">
        <f>IF(L2381="","",VLOOKUP(L2381,Metadata!$J$2:$K$22,2,FALSE))</f>
        <v>Porto Metropolitan Area</v>
      </c>
      <c r="N2381" s="9" t="s">
        <v>214</v>
      </c>
      <c r="O2381" s="9" t="s">
        <v>278</v>
      </c>
      <c r="P2381" s="9" t="s">
        <v>142</v>
      </c>
      <c r="Q2381" s="10" t="str">
        <f t="shared" si="1"/>
        <v>Full Office Job</v>
      </c>
      <c r="R2381" s="10">
        <v>6</v>
      </c>
      <c r="S2381" s="9" t="s">
        <v>336</v>
      </c>
      <c r="T2381" s="9" t="s">
        <v>137</v>
      </c>
      <c r="U2381" s="9" t="str">
        <f>IF(S2381&lt;&gt;"",S2381,IF(T2381&lt;&gt;"",VLOOKUP(T2381,Metadata!$S$2:$T$228,2,FALSE),""))</f>
        <v>Scrum Master</v>
      </c>
      <c r="V2381" s="9" t="s">
        <v>162</v>
      </c>
      <c r="W2381" s="9" t="s">
        <v>137</v>
      </c>
      <c r="X2381" s="9" t="s">
        <v>145</v>
      </c>
      <c r="Y2381" s="9" t="s">
        <v>137</v>
      </c>
      <c r="Z2381" s="9" t="s">
        <v>146</v>
      </c>
      <c r="AA2381" s="9" t="s">
        <v>137</v>
      </c>
      <c r="AB2381" s="9" t="s">
        <v>137</v>
      </c>
      <c r="AC2381" s="9" t="s">
        <v>147</v>
      </c>
      <c r="AD2381" s="9" t="s">
        <v>148</v>
      </c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 t="s">
        <v>199</v>
      </c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10"/>
      <c r="CB2381" s="10" t="str">
        <f t="shared" si="5"/>
        <v/>
      </c>
      <c r="CC2381" s="10"/>
      <c r="CD2381" s="9" t="str">
        <f t="shared" si="2"/>
        <v/>
      </c>
      <c r="CE2381" s="9" t="s">
        <v>168</v>
      </c>
      <c r="CF2381" s="9" t="s">
        <v>254</v>
      </c>
      <c r="CG2381" s="9">
        <f>IF(CF2381="","",VLOOKUP(CF2381,Metadata!$D$2:$H$20,2,FALSE))</f>
        <v>37500</v>
      </c>
      <c r="CH2381" s="9">
        <f>IF(CF2381="","",VLOOKUP(CF2381,Metadata!$D$2:$H$20,4,FALSE))</f>
        <v>35000</v>
      </c>
      <c r="CI2381" s="9">
        <f>IF(CF2381="","",VLOOKUP(CF2381,Metadata!$D$2:$H$20,5,FALSE))</f>
        <v>40000</v>
      </c>
      <c r="CJ2381" s="9">
        <f t="shared" si="3"/>
        <v>37500</v>
      </c>
      <c r="CK2381" s="9" t="s">
        <v>221</v>
      </c>
      <c r="CL2381" s="10">
        <v>3</v>
      </c>
      <c r="CM2381" s="10">
        <v>3</v>
      </c>
      <c r="CN2381" s="10">
        <v>7</v>
      </c>
      <c r="CO2381" s="10">
        <v>7</v>
      </c>
      <c r="CP2381" s="10">
        <v>7</v>
      </c>
      <c r="CQ2381" s="10">
        <v>6</v>
      </c>
      <c r="CR2381" s="10">
        <v>5</v>
      </c>
      <c r="CS2381" s="10">
        <v>6</v>
      </c>
      <c r="CT2381" s="10">
        <v>4</v>
      </c>
      <c r="CU2381" s="10">
        <v>4</v>
      </c>
      <c r="CV2381" s="10">
        <v>3</v>
      </c>
      <c r="CW2381" s="10">
        <v>4</v>
      </c>
      <c r="CX2381" s="10">
        <v>6</v>
      </c>
      <c r="CY2381" s="10">
        <v>4</v>
      </c>
      <c r="CZ2381" s="10">
        <v>6</v>
      </c>
      <c r="DA2381" s="10">
        <v>4</v>
      </c>
      <c r="DB2381" s="10">
        <v>4</v>
      </c>
      <c r="DC2381" s="10">
        <v>6</v>
      </c>
      <c r="DD2381" s="10">
        <v>5</v>
      </c>
      <c r="DE2381" s="10">
        <v>6</v>
      </c>
      <c r="DF2381" s="10">
        <v>7</v>
      </c>
      <c r="DG2381" s="10">
        <v>6</v>
      </c>
      <c r="DH2381" s="10">
        <v>5</v>
      </c>
      <c r="DI2381" s="10">
        <v>7</v>
      </c>
      <c r="DJ2381" s="10">
        <v>4</v>
      </c>
      <c r="DK2381" s="10">
        <v>4</v>
      </c>
      <c r="DL2381" s="10">
        <v>4</v>
      </c>
      <c r="DM2381" s="9" t="s">
        <v>154</v>
      </c>
      <c r="DN2381" s="10">
        <v>1991</v>
      </c>
      <c r="DO2381" s="9">
        <f t="shared" si="8"/>
        <v>30</v>
      </c>
      <c r="DP2381" s="9" t="s">
        <v>222</v>
      </c>
      <c r="DQ2381" s="9" t="s">
        <v>156</v>
      </c>
      <c r="DR2381" s="9" t="s">
        <v>157</v>
      </c>
      <c r="DS2381" s="9" t="s">
        <v>137</v>
      </c>
      <c r="DT2381" s="9" t="s">
        <v>657</v>
      </c>
      <c r="DU2381" s="9" t="s">
        <v>223</v>
      </c>
      <c r="DV2381" s="9" t="str">
        <f>VLOOKUP(DU2381,Metadata!$B$2:$C$7,2,FALSE)</f>
        <v>3 - 6 years</v>
      </c>
    </row>
    <row r="2382" spans="1:126">
      <c r="A2382" s="13">
        <v>2381</v>
      </c>
      <c r="B2382" s="9" t="s">
        <v>135</v>
      </c>
      <c r="C2382" s="9" t="str">
        <f>VLOOKUP(B2382,Metadata!$M$2:$N$6,2,FALSE)</f>
        <v>Permanent Employee</v>
      </c>
      <c r="D2382" s="9" t="s">
        <v>159</v>
      </c>
      <c r="E2382" s="9" t="s">
        <v>137</v>
      </c>
      <c r="F2382" s="9" t="s">
        <v>138</v>
      </c>
      <c r="G2382" s="9" t="s">
        <v>140</v>
      </c>
      <c r="H2382" s="9" t="str">
        <f>IF(G2382="","",VLOOKUP(G2382,Metadata!$J$2:$K$22,2,FALSE))</f>
        <v>Lisbon Metropolitan Area</v>
      </c>
      <c r="I2382" s="9" t="s">
        <v>295</v>
      </c>
      <c r="J2382" s="9" t="str">
        <f>IF(I2382="","",VLOOKUP(I2382,Metadata!$P$2:$Q$43,2,FALSE))</f>
        <v>Europe</v>
      </c>
      <c r="K2382" s="9" t="str">
        <f t="shared" si="0"/>
        <v>International</v>
      </c>
      <c r="L2382" s="9" t="s">
        <v>137</v>
      </c>
      <c r="M2382" s="9" t="str">
        <f>IF(L2382="","",VLOOKUP(L2382,Metadata!$J$2:$K$22,2,FALSE))</f>
        <v/>
      </c>
      <c r="N2382" s="9" t="s">
        <v>214</v>
      </c>
      <c r="O2382" s="9" t="s">
        <v>215</v>
      </c>
      <c r="P2382" s="9" t="s">
        <v>142</v>
      </c>
      <c r="Q2382" s="10" t="str">
        <f t="shared" si="1"/>
        <v>Full Office Job</v>
      </c>
      <c r="R2382" s="10">
        <v>7</v>
      </c>
      <c r="S2382" s="9" t="s">
        <v>161</v>
      </c>
      <c r="T2382" s="9" t="s">
        <v>137</v>
      </c>
      <c r="U2382" s="9" t="str">
        <f>IF(S2382&lt;&gt;"",S2382,IF(T2382&lt;&gt;"",VLOOKUP(T2382,Metadata!$S$2:$T$228,2,FALSE),""))</f>
        <v>Full-Stack Developer</v>
      </c>
      <c r="V2382" s="9" t="s">
        <v>323</v>
      </c>
      <c r="W2382" s="9" t="s">
        <v>137</v>
      </c>
      <c r="X2382" s="9" t="s">
        <v>163</v>
      </c>
      <c r="Y2382" s="9" t="s">
        <v>137</v>
      </c>
      <c r="Z2382" s="9" t="s">
        <v>184</v>
      </c>
      <c r="AA2382" s="9" t="s">
        <v>165</v>
      </c>
      <c r="AB2382" s="9" t="s">
        <v>253</v>
      </c>
      <c r="AC2382" s="9" t="s">
        <v>147</v>
      </c>
      <c r="AD2382" s="9"/>
      <c r="AE2382" s="9"/>
      <c r="AF2382" s="9"/>
      <c r="AG2382" s="9" t="s">
        <v>166</v>
      </c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 t="s">
        <v>247</v>
      </c>
      <c r="BS2382" s="9"/>
      <c r="BT2382" s="9"/>
      <c r="BU2382" s="9"/>
      <c r="BV2382" s="9"/>
      <c r="BW2382" s="9"/>
      <c r="BX2382" s="9"/>
      <c r="BY2382" s="9"/>
      <c r="BZ2382" s="9" t="s">
        <v>696</v>
      </c>
      <c r="CA2382" s="10"/>
      <c r="CB2382" s="10" t="str">
        <f t="shared" si="5"/>
        <v/>
      </c>
      <c r="CC2382" s="10"/>
      <c r="CD2382" s="9" t="str">
        <f t="shared" si="2"/>
        <v/>
      </c>
      <c r="CE2382" s="9" t="s">
        <v>151</v>
      </c>
      <c r="CF2382" s="9" t="s">
        <v>220</v>
      </c>
      <c r="CG2382" s="9">
        <f>IF(CF2382="","",VLOOKUP(CF2382,Metadata!$D$2:$H$20,2,FALSE))</f>
        <v>27500</v>
      </c>
      <c r="CH2382" s="9">
        <f>IF(CF2382="","",VLOOKUP(CF2382,Metadata!$D$2:$H$20,4,FALSE))</f>
        <v>25000</v>
      </c>
      <c r="CI2382" s="9">
        <f>IF(CF2382="","",VLOOKUP(CF2382,Metadata!$D$2:$H$20,5,FALSE))</f>
        <v>30000</v>
      </c>
      <c r="CJ2382" s="9">
        <f t="shared" si="3"/>
        <v>27500</v>
      </c>
      <c r="CK2382" s="9" t="s">
        <v>153</v>
      </c>
      <c r="CL2382" s="10">
        <v>2</v>
      </c>
      <c r="CM2382" s="10">
        <v>5</v>
      </c>
      <c r="CN2382" s="10">
        <v>5</v>
      </c>
      <c r="CO2382" s="10">
        <v>7</v>
      </c>
      <c r="CP2382" s="10">
        <v>3</v>
      </c>
      <c r="CQ2382" s="10">
        <v>4</v>
      </c>
      <c r="CR2382" s="10">
        <v>3</v>
      </c>
      <c r="CS2382" s="10">
        <v>3</v>
      </c>
      <c r="CT2382" s="10">
        <v>1</v>
      </c>
      <c r="CU2382" s="10">
        <v>7</v>
      </c>
      <c r="CV2382" s="10">
        <v>4</v>
      </c>
      <c r="CW2382" s="10">
        <v>1</v>
      </c>
      <c r="CX2382" s="10">
        <v>6</v>
      </c>
      <c r="CY2382" s="10">
        <v>4</v>
      </c>
      <c r="CZ2382" s="10">
        <v>1</v>
      </c>
      <c r="DA2382" s="10">
        <v>4</v>
      </c>
      <c r="DB2382" s="10">
        <v>1</v>
      </c>
      <c r="DC2382" s="10">
        <v>6</v>
      </c>
      <c r="DD2382" s="10">
        <v>1</v>
      </c>
      <c r="DE2382" s="10">
        <v>7</v>
      </c>
      <c r="DF2382" s="10">
        <v>4</v>
      </c>
      <c r="DG2382" s="10">
        <v>4</v>
      </c>
      <c r="DH2382" s="10">
        <v>4</v>
      </c>
      <c r="DI2382" s="10">
        <v>4</v>
      </c>
      <c r="DJ2382" s="10">
        <v>4</v>
      </c>
      <c r="DK2382" s="10">
        <v>4</v>
      </c>
      <c r="DL2382" s="10">
        <v>4</v>
      </c>
      <c r="DM2382" s="9" t="s">
        <v>154</v>
      </c>
      <c r="DN2382" s="10">
        <v>1993</v>
      </c>
      <c r="DO2382" s="9">
        <f t="shared" si="8"/>
        <v>28</v>
      </c>
      <c r="DP2382" s="9" t="s">
        <v>155</v>
      </c>
      <c r="DQ2382" s="9" t="s">
        <v>156</v>
      </c>
      <c r="DR2382" s="9" t="s">
        <v>157</v>
      </c>
      <c r="DS2382" s="9" t="s">
        <v>137</v>
      </c>
      <c r="DT2382" s="9" t="s">
        <v>657</v>
      </c>
      <c r="DU2382" s="9" t="s">
        <v>223</v>
      </c>
      <c r="DV2382" s="9" t="str">
        <f>VLOOKUP(DU2382,Metadata!$B$2:$C$7,2,FALSE)</f>
        <v>3 - 6 years</v>
      </c>
    </row>
    <row r="2383" spans="1:126">
      <c r="A2383" s="13">
        <v>2382</v>
      </c>
      <c r="B2383" s="9" t="s">
        <v>135</v>
      </c>
      <c r="C2383" s="9" t="str">
        <f>VLOOKUP(B2383,Metadata!$M$2:$N$6,2,FALSE)</f>
        <v>Permanent Employee</v>
      </c>
      <c r="D2383" s="9" t="s">
        <v>136</v>
      </c>
      <c r="E2383" s="9" t="s">
        <v>137</v>
      </c>
      <c r="F2383" s="9" t="s">
        <v>138</v>
      </c>
      <c r="G2383" s="9" t="s">
        <v>140</v>
      </c>
      <c r="H2383" s="9" t="str">
        <f>IF(G2383="","",VLOOKUP(G2383,Metadata!$J$2:$K$22,2,FALSE))</f>
        <v>Lisbon Metropolitan Area</v>
      </c>
      <c r="I2383" s="9" t="s">
        <v>295</v>
      </c>
      <c r="J2383" s="9" t="str">
        <f>IF(I2383="","",VLOOKUP(I2383,Metadata!$P$2:$Q$43,2,FALSE))</f>
        <v>Europe</v>
      </c>
      <c r="K2383" s="9" t="str">
        <f t="shared" si="0"/>
        <v>International</v>
      </c>
      <c r="L2383" s="9" t="s">
        <v>137</v>
      </c>
      <c r="M2383" s="9" t="str">
        <f>IF(L2383="","",VLOOKUP(L2383,Metadata!$J$2:$K$22,2,FALSE))</f>
        <v/>
      </c>
      <c r="N2383" s="9" t="s">
        <v>141</v>
      </c>
      <c r="O2383" s="9" t="s">
        <v>137</v>
      </c>
      <c r="P2383" s="9" t="s">
        <v>142</v>
      </c>
      <c r="Q2383" s="10" t="str">
        <f t="shared" si="1"/>
        <v>Full Office Job</v>
      </c>
      <c r="R2383" s="10">
        <v>5</v>
      </c>
      <c r="S2383" s="9" t="s">
        <v>266</v>
      </c>
      <c r="T2383" s="9" t="s">
        <v>137</v>
      </c>
      <c r="U2383" s="9" t="str">
        <f>IF(S2383&lt;&gt;"",S2383,IF(T2383&lt;&gt;"",VLOOKUP(T2383,Metadata!$S$2:$T$228,2,FALSE),""))</f>
        <v>Data Scientist/Data Engineer</v>
      </c>
      <c r="V2383" s="9" t="s">
        <v>217</v>
      </c>
      <c r="W2383" s="9" t="s">
        <v>137</v>
      </c>
      <c r="X2383" s="9" t="s">
        <v>145</v>
      </c>
      <c r="Y2383" s="9" t="s">
        <v>137</v>
      </c>
      <c r="Z2383" s="9" t="s">
        <v>218</v>
      </c>
      <c r="AA2383" s="9" t="s">
        <v>137</v>
      </c>
      <c r="AB2383" s="9" t="s">
        <v>137</v>
      </c>
      <c r="AC2383" s="9" t="s">
        <v>147</v>
      </c>
      <c r="AD2383" s="9"/>
      <c r="AE2383" s="9"/>
      <c r="AF2383" s="9" t="s">
        <v>243</v>
      </c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 t="s">
        <v>178</v>
      </c>
      <c r="BB2383" s="9"/>
      <c r="BC2383" s="9"/>
      <c r="BD2383" s="9"/>
      <c r="BE2383" s="9"/>
      <c r="BF2383" s="9"/>
      <c r="BG2383" s="9"/>
      <c r="BH2383" s="9"/>
      <c r="BI2383" s="9"/>
      <c r="BJ2383" s="9" t="s">
        <v>167</v>
      </c>
      <c r="BK2383" s="9"/>
      <c r="BL2383" s="9"/>
      <c r="BM2383" s="9"/>
      <c r="BN2383" s="9" t="s">
        <v>186</v>
      </c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10"/>
      <c r="CB2383" s="10" t="str">
        <f t="shared" si="5"/>
        <v/>
      </c>
      <c r="CC2383" s="10"/>
      <c r="CD2383" s="9" t="str">
        <f t="shared" si="2"/>
        <v/>
      </c>
      <c r="CE2383" s="9" t="s">
        <v>151</v>
      </c>
      <c r="CF2383" s="9" t="s">
        <v>188</v>
      </c>
      <c r="CG2383" s="9">
        <f>IF(CF2383="","",VLOOKUP(CF2383,Metadata!$D$2:$H$20,2,FALSE))</f>
        <v>17500</v>
      </c>
      <c r="CH2383" s="9">
        <f>IF(CF2383="","",VLOOKUP(CF2383,Metadata!$D$2:$H$20,4,FALSE))</f>
        <v>15000</v>
      </c>
      <c r="CI2383" s="9">
        <f>IF(CF2383="","",VLOOKUP(CF2383,Metadata!$D$2:$H$20,5,FALSE))</f>
        <v>20000</v>
      </c>
      <c r="CJ2383" s="9">
        <f t="shared" si="3"/>
        <v>17500</v>
      </c>
      <c r="CK2383" s="9" t="s">
        <v>189</v>
      </c>
      <c r="CL2383" s="10">
        <v>3</v>
      </c>
      <c r="CM2383" s="10">
        <v>2</v>
      </c>
      <c r="CN2383" s="10">
        <v>6</v>
      </c>
      <c r="CO2383" s="10">
        <v>5</v>
      </c>
      <c r="CP2383" s="10">
        <v>5</v>
      </c>
      <c r="CQ2383" s="10">
        <v>6</v>
      </c>
      <c r="CR2383" s="10">
        <v>5</v>
      </c>
      <c r="CS2383" s="10">
        <v>6</v>
      </c>
      <c r="CT2383" s="10">
        <v>4</v>
      </c>
      <c r="CU2383" s="10">
        <v>5</v>
      </c>
      <c r="CV2383" s="10">
        <v>5</v>
      </c>
      <c r="CW2383" s="10">
        <v>6</v>
      </c>
      <c r="CX2383" s="10">
        <v>6</v>
      </c>
      <c r="CY2383" s="10">
        <v>4</v>
      </c>
      <c r="CZ2383" s="10">
        <v>6</v>
      </c>
      <c r="DA2383" s="10">
        <v>4</v>
      </c>
      <c r="DB2383" s="10">
        <v>4</v>
      </c>
      <c r="DC2383" s="10">
        <v>7</v>
      </c>
      <c r="DD2383" s="10">
        <v>5</v>
      </c>
      <c r="DE2383" s="10">
        <v>7</v>
      </c>
      <c r="DF2383" s="10">
        <v>6</v>
      </c>
      <c r="DG2383" s="10">
        <v>5</v>
      </c>
      <c r="DH2383" s="10">
        <v>5</v>
      </c>
      <c r="DI2383" s="10">
        <v>7</v>
      </c>
      <c r="DJ2383" s="10">
        <v>5</v>
      </c>
      <c r="DK2383" s="10">
        <v>6</v>
      </c>
      <c r="DL2383" s="10">
        <v>7</v>
      </c>
      <c r="DM2383" s="9" t="s">
        <v>154</v>
      </c>
      <c r="DN2383" s="10">
        <v>1982</v>
      </c>
      <c r="DO2383" s="9">
        <f t="shared" si="8"/>
        <v>39</v>
      </c>
      <c r="DP2383" s="9" t="s">
        <v>155</v>
      </c>
      <c r="DQ2383" s="9" t="s">
        <v>202</v>
      </c>
      <c r="DR2383" s="9" t="s">
        <v>342</v>
      </c>
      <c r="DS2383" s="9" t="s">
        <v>137</v>
      </c>
      <c r="DT2383" s="9" t="s">
        <v>657</v>
      </c>
      <c r="DU2383" s="9" t="s">
        <v>158</v>
      </c>
      <c r="DV2383" s="9" t="str">
        <f>VLOOKUP(DU2383,Metadata!$B$2:$C$7,2,FALSE)</f>
        <v>6+ years</v>
      </c>
    </row>
    <row r="2384" spans="1:126">
      <c r="A2384" s="13">
        <v>2383</v>
      </c>
      <c r="B2384" s="9" t="s">
        <v>135</v>
      </c>
      <c r="C2384" s="9" t="str">
        <f>VLOOKUP(B2384,Metadata!$M$2:$N$6,2,FALSE)</f>
        <v>Permanent Employee</v>
      </c>
      <c r="D2384" s="9" t="s">
        <v>159</v>
      </c>
      <c r="E2384" s="9" t="s">
        <v>137</v>
      </c>
      <c r="F2384" s="9" t="s">
        <v>138</v>
      </c>
      <c r="G2384" s="9" t="s">
        <v>190</v>
      </c>
      <c r="H2384" s="9" t="str">
        <f>IF(G2384="","",VLOOKUP(G2384,Metadata!$J$2:$K$22,2,FALSE))</f>
        <v>North</v>
      </c>
      <c r="I2384" s="9" t="s">
        <v>138</v>
      </c>
      <c r="J2384" s="9" t="str">
        <f>IF(I2384="","",VLOOKUP(I2384,Metadata!$P$2:$Q$43,2,FALSE))</f>
        <v>Europe</v>
      </c>
      <c r="K2384" s="9" t="str">
        <f t="shared" si="0"/>
        <v>Portugal</v>
      </c>
      <c r="L2384" s="9" t="s">
        <v>190</v>
      </c>
      <c r="M2384" s="9" t="str">
        <f>IF(L2384="","",VLOOKUP(L2384,Metadata!$J$2:$K$22,2,FALSE))</f>
        <v>North</v>
      </c>
      <c r="N2384" s="9" t="s">
        <v>214</v>
      </c>
      <c r="O2384" s="9" t="s">
        <v>239</v>
      </c>
      <c r="P2384" s="9" t="s">
        <v>142</v>
      </c>
      <c r="Q2384" s="10" t="str">
        <f t="shared" si="1"/>
        <v>Full Office Job</v>
      </c>
      <c r="R2384" s="10">
        <v>4</v>
      </c>
      <c r="S2384" s="9" t="s">
        <v>183</v>
      </c>
      <c r="T2384" s="9" t="s">
        <v>137</v>
      </c>
      <c r="U2384" s="9" t="str">
        <f>IF(S2384&lt;&gt;"",S2384,IF(T2384&lt;&gt;"",VLOOKUP(T2384,Metadata!$S$2:$T$228,2,FALSE),""))</f>
        <v>Product Owner/Product Manager</v>
      </c>
      <c r="V2384" s="9" t="s">
        <v>174</v>
      </c>
      <c r="W2384" s="9" t="s">
        <v>137</v>
      </c>
      <c r="X2384" s="9" t="s">
        <v>163</v>
      </c>
      <c r="Y2384" s="9" t="s">
        <v>137</v>
      </c>
      <c r="Z2384" s="9" t="s">
        <v>193</v>
      </c>
      <c r="AA2384" s="9" t="s">
        <v>165</v>
      </c>
      <c r="AB2384" s="9" t="s">
        <v>137</v>
      </c>
      <c r="AC2384" s="9"/>
      <c r="AD2384" s="9"/>
      <c r="AE2384" s="9"/>
      <c r="AF2384" s="9"/>
      <c r="AG2384" s="9" t="s">
        <v>166</v>
      </c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 t="s">
        <v>178</v>
      </c>
      <c r="BB2384" s="9"/>
      <c r="BC2384" s="9"/>
      <c r="BD2384" s="9"/>
      <c r="BE2384" s="9"/>
      <c r="BF2384" s="9"/>
      <c r="BG2384" s="9"/>
      <c r="BH2384" s="9"/>
      <c r="BI2384" s="9"/>
      <c r="BJ2384" s="9" t="s">
        <v>167</v>
      </c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10"/>
      <c r="CB2384" s="10" t="str">
        <f t="shared" si="5"/>
        <v/>
      </c>
      <c r="CC2384" s="10"/>
      <c r="CD2384" s="9" t="str">
        <f t="shared" si="2"/>
        <v/>
      </c>
      <c r="CE2384" s="9" t="s">
        <v>151</v>
      </c>
      <c r="CF2384" s="9" t="s">
        <v>169</v>
      </c>
      <c r="CG2384" s="9">
        <f>IF(CF2384="","",VLOOKUP(CF2384,Metadata!$D$2:$H$20,2,FALSE))</f>
        <v>12500</v>
      </c>
      <c r="CH2384" s="9">
        <f>IF(CF2384="","",VLOOKUP(CF2384,Metadata!$D$2:$H$20,4,FALSE))</f>
        <v>0</v>
      </c>
      <c r="CI2384" s="9">
        <f>IF(CF2384="","",VLOOKUP(CF2384,Metadata!$D$2:$H$20,5,FALSE))</f>
        <v>15000</v>
      </c>
      <c r="CJ2384" s="9">
        <f t="shared" si="3"/>
        <v>12500</v>
      </c>
      <c r="CK2384" s="9" t="s">
        <v>153</v>
      </c>
      <c r="CL2384" s="10">
        <v>3</v>
      </c>
      <c r="CM2384" s="10">
        <v>3</v>
      </c>
      <c r="CN2384" s="10">
        <v>7</v>
      </c>
      <c r="CO2384" s="10">
        <v>7</v>
      </c>
      <c r="CP2384" s="10">
        <v>7</v>
      </c>
      <c r="CQ2384" s="10">
        <v>7</v>
      </c>
      <c r="CR2384" s="10">
        <v>5</v>
      </c>
      <c r="CS2384" s="10">
        <v>7</v>
      </c>
      <c r="CT2384" s="10">
        <v>7</v>
      </c>
      <c r="CU2384" s="10">
        <v>6</v>
      </c>
      <c r="CV2384" s="10">
        <v>6</v>
      </c>
      <c r="CW2384" s="10">
        <v>6</v>
      </c>
      <c r="CX2384" s="10">
        <v>6</v>
      </c>
      <c r="CY2384" s="10">
        <v>6</v>
      </c>
      <c r="CZ2384" s="10">
        <v>7</v>
      </c>
      <c r="DA2384" s="10">
        <v>6</v>
      </c>
      <c r="DB2384" s="10">
        <v>6</v>
      </c>
      <c r="DC2384" s="10">
        <v>7</v>
      </c>
      <c r="DD2384" s="10">
        <v>7</v>
      </c>
      <c r="DE2384" s="10">
        <v>7</v>
      </c>
      <c r="DF2384" s="10">
        <v>7</v>
      </c>
      <c r="DG2384" s="10">
        <v>7</v>
      </c>
      <c r="DH2384" s="10">
        <v>7</v>
      </c>
      <c r="DI2384" s="10">
        <v>7</v>
      </c>
      <c r="DJ2384" s="10">
        <v>7</v>
      </c>
      <c r="DK2384" s="10">
        <v>7</v>
      </c>
      <c r="DL2384" s="10">
        <v>7</v>
      </c>
      <c r="DM2384" s="9" t="s">
        <v>154</v>
      </c>
      <c r="DN2384" s="10">
        <v>1988</v>
      </c>
      <c r="DO2384" s="9">
        <f t="shared" si="8"/>
        <v>33</v>
      </c>
      <c r="DP2384" s="9" t="s">
        <v>155</v>
      </c>
      <c r="DQ2384" s="9" t="s">
        <v>202</v>
      </c>
      <c r="DR2384" s="9" t="s">
        <v>157</v>
      </c>
      <c r="DS2384" s="9" t="s">
        <v>137</v>
      </c>
      <c r="DT2384" s="9" t="s">
        <v>657</v>
      </c>
      <c r="DU2384" s="9" t="s">
        <v>223</v>
      </c>
      <c r="DV2384" s="9" t="str">
        <f>VLOOKUP(DU2384,Metadata!$B$2:$C$7,2,FALSE)</f>
        <v>3 - 6 years</v>
      </c>
    </row>
    <row r="2385" spans="1:126">
      <c r="A2385" s="13">
        <v>2384</v>
      </c>
      <c r="B2385" s="9" t="s">
        <v>171</v>
      </c>
      <c r="C2385" s="9" t="str">
        <f>VLOOKUP(B2385,Metadata!$M$2:$N$6,2,FALSE)</f>
        <v>Contractor</v>
      </c>
      <c r="D2385" s="9" t="s">
        <v>137</v>
      </c>
      <c r="E2385" s="9" t="s">
        <v>136</v>
      </c>
      <c r="F2385" s="9" t="s">
        <v>138</v>
      </c>
      <c r="G2385" s="9" t="s">
        <v>140</v>
      </c>
      <c r="H2385" s="9" t="str">
        <f>IF(G2385="","",VLOOKUP(G2385,Metadata!$J$2:$K$22,2,FALSE))</f>
        <v>Lisbon Metropolitan Area</v>
      </c>
      <c r="I2385" s="9" t="s">
        <v>292</v>
      </c>
      <c r="J2385" s="9" t="str">
        <f>IF(I2385="","",VLOOKUP(I2385,Metadata!$P$2:$Q$43,2,FALSE))</f>
        <v>North America</v>
      </c>
      <c r="K2385" s="9" t="str">
        <f t="shared" si="0"/>
        <v>International</v>
      </c>
      <c r="L2385" s="9" t="s">
        <v>137</v>
      </c>
      <c r="M2385" s="9" t="str">
        <f>IF(L2385="","",VLOOKUP(L2385,Metadata!$J$2:$K$22,2,FALSE))</f>
        <v/>
      </c>
      <c r="N2385" s="9" t="s">
        <v>141</v>
      </c>
      <c r="O2385" s="9" t="s">
        <v>137</v>
      </c>
      <c r="P2385" s="9" t="s">
        <v>191</v>
      </c>
      <c r="Q2385" s="10" t="str">
        <f t="shared" si="1"/>
        <v>Remote Job (full or flexible)</v>
      </c>
      <c r="R2385" s="10">
        <v>7</v>
      </c>
      <c r="S2385" s="9" t="s">
        <v>161</v>
      </c>
      <c r="T2385" s="9" t="s">
        <v>137</v>
      </c>
      <c r="U2385" s="9" t="str">
        <f>IF(S2385&lt;&gt;"",S2385,IF(T2385&lt;&gt;"",VLOOKUP(T2385,Metadata!$S$2:$T$228,2,FALSE),""))</f>
        <v>Full-Stack Developer</v>
      </c>
      <c r="V2385" s="9" t="s">
        <v>256</v>
      </c>
      <c r="W2385" s="9" t="s">
        <v>137</v>
      </c>
      <c r="X2385" s="9" t="s">
        <v>175</v>
      </c>
      <c r="Y2385" s="9" t="s">
        <v>137</v>
      </c>
      <c r="Z2385" s="9" t="s">
        <v>262</v>
      </c>
      <c r="AA2385" s="9" t="s">
        <v>165</v>
      </c>
      <c r="AB2385" s="9" t="s">
        <v>137</v>
      </c>
      <c r="AC2385" s="9" t="s">
        <v>147</v>
      </c>
      <c r="AD2385" s="9" t="s">
        <v>148</v>
      </c>
      <c r="AE2385" s="9" t="s">
        <v>194</v>
      </c>
      <c r="AF2385" s="9"/>
      <c r="AG2385" s="9"/>
      <c r="AH2385" s="9"/>
      <c r="AI2385" s="9"/>
      <c r="AJ2385" s="9" t="s">
        <v>185</v>
      </c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 t="s">
        <v>284</v>
      </c>
      <c r="BC2385" s="9"/>
      <c r="BD2385" s="9"/>
      <c r="BE2385" s="9"/>
      <c r="BF2385" s="9"/>
      <c r="BG2385" s="9"/>
      <c r="BH2385" s="9"/>
      <c r="BI2385" s="9"/>
      <c r="BJ2385" s="9"/>
      <c r="BK2385" s="9" t="s">
        <v>198</v>
      </c>
      <c r="BL2385" s="9" t="s">
        <v>199</v>
      </c>
      <c r="BM2385" s="9"/>
      <c r="BN2385" s="9" t="s">
        <v>186</v>
      </c>
      <c r="BO2385" s="9"/>
      <c r="BP2385" s="9"/>
      <c r="BQ2385" s="9" t="s">
        <v>219</v>
      </c>
      <c r="BR2385" s="9"/>
      <c r="BS2385" s="9" t="s">
        <v>200</v>
      </c>
      <c r="BT2385" s="9"/>
      <c r="BU2385" s="9"/>
      <c r="BV2385" s="9"/>
      <c r="BW2385" s="9"/>
      <c r="BX2385" s="9"/>
      <c r="BY2385" s="9"/>
      <c r="BZ2385" s="9"/>
      <c r="CA2385" s="10">
        <v>6</v>
      </c>
      <c r="CB2385" s="10" t="str">
        <f t="shared" si="5"/>
        <v>4 to 6 months</v>
      </c>
      <c r="CC2385" s="10">
        <v>48</v>
      </c>
      <c r="CD2385" s="9">
        <f t="shared" si="2"/>
        <v>76800</v>
      </c>
      <c r="CE2385" s="9" t="s">
        <v>137</v>
      </c>
      <c r="CF2385" s="9" t="s">
        <v>137</v>
      </c>
      <c r="CG2385" s="9" t="str">
        <f>IF(CF2385="","",VLOOKUP(CF2385,Metadata!$D$2:$H$20,2,FALSE))</f>
        <v/>
      </c>
      <c r="CH2385" s="9" t="str">
        <f>IF(CF2385="","",VLOOKUP(CF2385,Metadata!$D$2:$H$20,4,FALSE))</f>
        <v/>
      </c>
      <c r="CI2385" s="9" t="str">
        <f>IF(CF2385="","",VLOOKUP(CF2385,Metadata!$D$2:$H$20,5,FALSE))</f>
        <v/>
      </c>
      <c r="CJ2385" s="9">
        <f t="shared" si="3"/>
        <v>76800</v>
      </c>
      <c r="CK2385" s="9" t="s">
        <v>221</v>
      </c>
      <c r="CL2385" s="10">
        <v>6</v>
      </c>
      <c r="CM2385" s="10">
        <v>4</v>
      </c>
      <c r="CN2385" s="10">
        <v>7</v>
      </c>
      <c r="CO2385" s="10">
        <v>7</v>
      </c>
      <c r="CP2385" s="10">
        <v>3</v>
      </c>
      <c r="CQ2385" s="10">
        <v>6</v>
      </c>
      <c r="CR2385" s="10">
        <v>7</v>
      </c>
      <c r="CS2385" s="10">
        <v>7</v>
      </c>
      <c r="CT2385" s="10">
        <v>4</v>
      </c>
      <c r="CU2385" s="10">
        <v>4</v>
      </c>
      <c r="CV2385" s="10">
        <v>5</v>
      </c>
      <c r="CW2385" s="10">
        <v>7</v>
      </c>
      <c r="CX2385" s="10">
        <v>6</v>
      </c>
      <c r="CY2385" s="10">
        <v>3</v>
      </c>
      <c r="CZ2385" s="10">
        <v>2</v>
      </c>
      <c r="DA2385" s="10">
        <v>2</v>
      </c>
      <c r="DB2385" s="10">
        <v>2</v>
      </c>
      <c r="DC2385" s="10">
        <v>5</v>
      </c>
      <c r="DD2385" s="10">
        <v>2</v>
      </c>
      <c r="DE2385" s="10">
        <v>4</v>
      </c>
      <c r="DF2385" s="10">
        <v>3</v>
      </c>
      <c r="DG2385" s="10">
        <v>6</v>
      </c>
      <c r="DH2385" s="10">
        <v>6</v>
      </c>
      <c r="DI2385" s="10">
        <v>7</v>
      </c>
      <c r="DJ2385" s="10">
        <v>3</v>
      </c>
      <c r="DK2385" s="10">
        <v>2</v>
      </c>
      <c r="DL2385" s="10">
        <v>5</v>
      </c>
      <c r="DM2385" s="9" t="s">
        <v>154</v>
      </c>
      <c r="DN2385" s="10">
        <v>1984</v>
      </c>
      <c r="DO2385" s="9">
        <f t="shared" si="8"/>
        <v>37</v>
      </c>
      <c r="DP2385" s="9" t="s">
        <v>155</v>
      </c>
      <c r="DQ2385" s="9" t="s">
        <v>156</v>
      </c>
      <c r="DR2385" s="9" t="s">
        <v>157</v>
      </c>
      <c r="DS2385" s="9" t="s">
        <v>137</v>
      </c>
      <c r="DT2385" s="9" t="s">
        <v>657</v>
      </c>
      <c r="DU2385" s="9" t="s">
        <v>158</v>
      </c>
      <c r="DV2385" s="9" t="str">
        <f>VLOOKUP(DU2385,Metadata!$B$2:$C$7,2,FALSE)</f>
        <v>6+ years</v>
      </c>
    </row>
    <row r="2386" spans="1:126">
      <c r="A2386" s="13">
        <v>2385</v>
      </c>
      <c r="B2386" s="9" t="s">
        <v>135</v>
      </c>
      <c r="C2386" s="9" t="str">
        <f>VLOOKUP(B2386,Metadata!$M$2:$N$6,2,FALSE)</f>
        <v>Permanent Employee</v>
      </c>
      <c r="D2386" s="9" t="s">
        <v>159</v>
      </c>
      <c r="E2386" s="9" t="s">
        <v>137</v>
      </c>
      <c r="F2386" s="9" t="s">
        <v>138</v>
      </c>
      <c r="G2386" s="9" t="s">
        <v>160</v>
      </c>
      <c r="H2386" s="9" t="str">
        <f>IF(G2386="","",VLOOKUP(G2386,Metadata!$J$2:$K$22,2,FALSE))</f>
        <v>Centre</v>
      </c>
      <c r="I2386" s="9" t="s">
        <v>138</v>
      </c>
      <c r="J2386" s="9" t="str">
        <f>IF(I2386="","",VLOOKUP(I2386,Metadata!$P$2:$Q$43,2,FALSE))</f>
        <v>Europe</v>
      </c>
      <c r="K2386" s="9" t="str">
        <f t="shared" si="0"/>
        <v>Portugal</v>
      </c>
      <c r="L2386" s="9" t="s">
        <v>213</v>
      </c>
      <c r="M2386" s="9" t="str">
        <f>IF(L2386="","",VLOOKUP(L2386,Metadata!$J$2:$K$22,2,FALSE))</f>
        <v>Centre</v>
      </c>
      <c r="N2386" s="9" t="s">
        <v>214</v>
      </c>
      <c r="O2386" s="9" t="s">
        <v>136</v>
      </c>
      <c r="P2386" s="9" t="s">
        <v>142</v>
      </c>
      <c r="Q2386" s="10" t="str">
        <f t="shared" si="1"/>
        <v>Full Office Job</v>
      </c>
      <c r="R2386" s="10">
        <v>7</v>
      </c>
      <c r="S2386" s="9" t="s">
        <v>137</v>
      </c>
      <c r="T2386" s="9" t="s">
        <v>785</v>
      </c>
      <c r="U2386" s="9" t="str">
        <f>IF(S2386&lt;&gt;"",S2386,IF(T2386&lt;&gt;"",VLOOKUP(T2386,Metadata!$S$2:$T$228,2,FALSE),""))</f>
        <v>Business Applications (BI/CRM/ERP)</v>
      </c>
      <c r="V2386" s="9" t="s">
        <v>495</v>
      </c>
      <c r="W2386" s="9" t="s">
        <v>137</v>
      </c>
      <c r="X2386" s="9" t="s">
        <v>145</v>
      </c>
      <c r="Y2386" s="9" t="s">
        <v>137</v>
      </c>
      <c r="Z2386" s="9" t="s">
        <v>218</v>
      </c>
      <c r="AA2386" s="9" t="s">
        <v>137</v>
      </c>
      <c r="AB2386" s="9" t="s">
        <v>253</v>
      </c>
      <c r="AC2386" s="9" t="s">
        <v>147</v>
      </c>
      <c r="AD2386" s="9"/>
      <c r="AE2386" s="9"/>
      <c r="AF2386" s="9" t="s">
        <v>243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 t="s">
        <v>244</v>
      </c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 t="s">
        <v>178</v>
      </c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 t="s">
        <v>257</v>
      </c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10"/>
      <c r="CB2386" s="10" t="str">
        <f t="shared" si="5"/>
        <v/>
      </c>
      <c r="CC2386" s="10"/>
      <c r="CD2386" s="9" t="str">
        <f t="shared" si="2"/>
        <v/>
      </c>
      <c r="CE2386" s="9" t="s">
        <v>151</v>
      </c>
      <c r="CF2386" s="9" t="s">
        <v>169</v>
      </c>
      <c r="CG2386" s="9">
        <f>IF(CF2386="","",VLOOKUP(CF2386,Metadata!$D$2:$H$20,2,FALSE))</f>
        <v>12500</v>
      </c>
      <c r="CH2386" s="9">
        <f>IF(CF2386="","",VLOOKUP(CF2386,Metadata!$D$2:$H$20,4,FALSE))</f>
        <v>0</v>
      </c>
      <c r="CI2386" s="9">
        <f>IF(CF2386="","",VLOOKUP(CF2386,Metadata!$D$2:$H$20,5,FALSE))</f>
        <v>15000</v>
      </c>
      <c r="CJ2386" s="9">
        <f t="shared" si="3"/>
        <v>12500</v>
      </c>
      <c r="CK2386" s="9" t="s">
        <v>153</v>
      </c>
      <c r="CL2386" s="10">
        <v>3</v>
      </c>
      <c r="CM2386" s="10">
        <v>3</v>
      </c>
      <c r="CN2386" s="10">
        <v>7</v>
      </c>
      <c r="CO2386" s="10">
        <v>7</v>
      </c>
      <c r="CP2386" s="10">
        <v>7</v>
      </c>
      <c r="CQ2386" s="10">
        <v>7</v>
      </c>
      <c r="CR2386" s="10">
        <v>7</v>
      </c>
      <c r="CS2386" s="10">
        <v>4</v>
      </c>
      <c r="CT2386" s="10">
        <v>7</v>
      </c>
      <c r="CU2386" s="10">
        <v>7</v>
      </c>
      <c r="CV2386" s="10">
        <v>5</v>
      </c>
      <c r="CW2386" s="10">
        <v>5</v>
      </c>
      <c r="CX2386" s="10">
        <v>5</v>
      </c>
      <c r="CY2386" s="10">
        <v>6</v>
      </c>
      <c r="CZ2386" s="10">
        <v>6</v>
      </c>
      <c r="DA2386" s="10">
        <v>4</v>
      </c>
      <c r="DB2386" s="10">
        <v>6</v>
      </c>
      <c r="DC2386" s="10">
        <v>6</v>
      </c>
      <c r="DD2386" s="10">
        <v>6</v>
      </c>
      <c r="DE2386" s="10">
        <v>6</v>
      </c>
      <c r="DF2386" s="10">
        <v>6</v>
      </c>
      <c r="DG2386" s="10">
        <v>7</v>
      </c>
      <c r="DH2386" s="10">
        <v>5</v>
      </c>
      <c r="DI2386" s="10">
        <v>5</v>
      </c>
      <c r="DJ2386" s="10">
        <v>2</v>
      </c>
      <c r="DK2386" s="10">
        <v>4</v>
      </c>
      <c r="DL2386" s="10">
        <v>5</v>
      </c>
      <c r="DM2386" s="9" t="s">
        <v>154</v>
      </c>
      <c r="DN2386" s="10">
        <v>1987</v>
      </c>
      <c r="DO2386" s="9">
        <f t="shared" si="8"/>
        <v>34</v>
      </c>
      <c r="DP2386" s="9" t="s">
        <v>155</v>
      </c>
      <c r="DQ2386" s="9" t="s">
        <v>202</v>
      </c>
      <c r="DR2386" s="9" t="s">
        <v>170</v>
      </c>
      <c r="DS2386" s="9" t="s">
        <v>137</v>
      </c>
      <c r="DT2386" s="9" t="s">
        <v>657</v>
      </c>
      <c r="DU2386" s="9" t="s">
        <v>203</v>
      </c>
      <c r="DV2386" s="9" t="str">
        <f>VLOOKUP(DU2386,Metadata!$B$2:$C$7,2,FALSE)</f>
        <v>6+ years</v>
      </c>
    </row>
    <row r="2387" spans="1:126">
      <c r="A2387" s="13">
        <v>2386</v>
      </c>
      <c r="B2387" s="9" t="s">
        <v>135</v>
      </c>
      <c r="C2387" s="9" t="str">
        <f>VLOOKUP(B2387,Metadata!$M$2:$N$6,2,FALSE)</f>
        <v>Permanent Employee</v>
      </c>
      <c r="D2387" s="9" t="s">
        <v>159</v>
      </c>
      <c r="E2387" s="9" t="s">
        <v>137</v>
      </c>
      <c r="F2387" s="9" t="s">
        <v>138</v>
      </c>
      <c r="G2387" s="9" t="s">
        <v>160</v>
      </c>
      <c r="H2387" s="9" t="str">
        <f>IF(G2387="","",VLOOKUP(G2387,Metadata!$J$2:$K$22,2,FALSE))</f>
        <v>Centre</v>
      </c>
      <c r="I2387" s="9" t="s">
        <v>138</v>
      </c>
      <c r="J2387" s="9" t="str">
        <f>IF(I2387="","",VLOOKUP(I2387,Metadata!$P$2:$Q$43,2,FALSE))</f>
        <v>Europe</v>
      </c>
      <c r="K2387" s="9" t="str">
        <f t="shared" si="0"/>
        <v>Portugal</v>
      </c>
      <c r="L2387" s="9" t="s">
        <v>160</v>
      </c>
      <c r="M2387" s="9" t="str">
        <f>IF(L2387="","",VLOOKUP(L2387,Metadata!$J$2:$K$22,2,FALSE))</f>
        <v>Centre</v>
      </c>
      <c r="N2387" s="9" t="s">
        <v>141</v>
      </c>
      <c r="O2387" s="9" t="s">
        <v>137</v>
      </c>
      <c r="P2387" s="9" t="s">
        <v>142</v>
      </c>
      <c r="Q2387" s="10" t="str">
        <f t="shared" si="1"/>
        <v>Full Office Job</v>
      </c>
      <c r="R2387" s="10">
        <v>7</v>
      </c>
      <c r="S2387" s="9" t="s">
        <v>192</v>
      </c>
      <c r="T2387" s="9" t="s">
        <v>137</v>
      </c>
      <c r="U2387" s="9" t="str">
        <f>IF(S2387&lt;&gt;"",S2387,IF(T2387&lt;&gt;"",VLOOKUP(T2387,Metadata!$S$2:$T$228,2,FALSE),""))</f>
        <v>Back-End Developer</v>
      </c>
      <c r="V2387" s="9" t="s">
        <v>261</v>
      </c>
      <c r="W2387" s="9" t="s">
        <v>137</v>
      </c>
      <c r="X2387" s="9" t="s">
        <v>208</v>
      </c>
      <c r="Y2387" s="9" t="s">
        <v>137</v>
      </c>
      <c r="Z2387" s="9" t="s">
        <v>262</v>
      </c>
      <c r="AA2387" s="9" t="s">
        <v>137</v>
      </c>
      <c r="AB2387" s="9" t="s">
        <v>137</v>
      </c>
      <c r="AC2387" s="9"/>
      <c r="AD2387" s="9"/>
      <c r="AE2387" s="9" t="s">
        <v>194</v>
      </c>
      <c r="AF2387" s="9"/>
      <c r="AG2387" s="9"/>
      <c r="AH2387" s="9"/>
      <c r="AI2387" s="9"/>
      <c r="AJ2387" s="9" t="s">
        <v>185</v>
      </c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198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10"/>
      <c r="CB2387" s="10" t="str">
        <f t="shared" si="5"/>
        <v/>
      </c>
      <c r="CC2387" s="10"/>
      <c r="CD2387" s="9" t="str">
        <f t="shared" si="2"/>
        <v/>
      </c>
      <c r="CE2387" s="9" t="s">
        <v>168</v>
      </c>
      <c r="CF2387" s="9" t="s">
        <v>245</v>
      </c>
      <c r="CG2387" s="9">
        <f>IF(CF2387="","",VLOOKUP(CF2387,Metadata!$D$2:$H$20,2,FALSE))</f>
        <v>42500</v>
      </c>
      <c r="CH2387" s="9">
        <f>IF(CF2387="","",VLOOKUP(CF2387,Metadata!$D$2:$H$20,4,FALSE))</f>
        <v>40000</v>
      </c>
      <c r="CI2387" s="9">
        <f>IF(CF2387="","",VLOOKUP(CF2387,Metadata!$D$2:$H$20,5,FALSE))</f>
        <v>45000</v>
      </c>
      <c r="CJ2387" s="9">
        <f t="shared" si="3"/>
        <v>42500</v>
      </c>
      <c r="CK2387" s="9" t="s">
        <v>201</v>
      </c>
      <c r="CL2387" s="10">
        <v>7</v>
      </c>
      <c r="CM2387" s="10">
        <v>2</v>
      </c>
      <c r="CN2387" s="10">
        <v>7</v>
      </c>
      <c r="CO2387" s="10">
        <v>7</v>
      </c>
      <c r="CP2387" s="10">
        <v>1</v>
      </c>
      <c r="CQ2387" s="10">
        <v>3</v>
      </c>
      <c r="CR2387" s="10">
        <v>7</v>
      </c>
      <c r="CS2387" s="10">
        <v>4</v>
      </c>
      <c r="CT2387" s="10">
        <v>4</v>
      </c>
      <c r="CU2387" s="10">
        <v>7</v>
      </c>
      <c r="CV2387" s="10">
        <v>4</v>
      </c>
      <c r="CW2387" s="10">
        <v>4</v>
      </c>
      <c r="CX2387" s="10">
        <v>4</v>
      </c>
      <c r="CY2387" s="10">
        <v>6</v>
      </c>
      <c r="CZ2387" s="10">
        <v>1</v>
      </c>
      <c r="DA2387" s="10">
        <v>1</v>
      </c>
      <c r="DB2387" s="10">
        <v>1</v>
      </c>
      <c r="DC2387" s="10">
        <v>1</v>
      </c>
      <c r="DD2387" s="10">
        <v>4</v>
      </c>
      <c r="DE2387" s="10">
        <v>7</v>
      </c>
      <c r="DF2387" s="10">
        <v>3</v>
      </c>
      <c r="DG2387" s="10">
        <v>4</v>
      </c>
      <c r="DH2387" s="10">
        <v>1</v>
      </c>
      <c r="DI2387" s="10">
        <v>7</v>
      </c>
      <c r="DJ2387" s="10">
        <v>1</v>
      </c>
      <c r="DK2387" s="10">
        <v>1</v>
      </c>
      <c r="DL2387" s="10">
        <v>7</v>
      </c>
      <c r="DM2387" s="9" t="s">
        <v>154</v>
      </c>
      <c r="DN2387" s="10">
        <v>1988</v>
      </c>
      <c r="DO2387" s="9">
        <f t="shared" si="8"/>
        <v>33</v>
      </c>
      <c r="DP2387" s="9" t="s">
        <v>155</v>
      </c>
      <c r="DQ2387" s="9" t="s">
        <v>210</v>
      </c>
      <c r="DR2387" s="9" t="s">
        <v>157</v>
      </c>
      <c r="DS2387" s="9" t="s">
        <v>137</v>
      </c>
      <c r="DT2387" s="9" t="s">
        <v>657</v>
      </c>
      <c r="DU2387" s="9" t="s">
        <v>203</v>
      </c>
      <c r="DV2387" s="9" t="str">
        <f>VLOOKUP(DU2387,Metadata!$B$2:$C$7,2,FALSE)</f>
        <v>6+ years</v>
      </c>
    </row>
    <row r="2388" spans="1:126">
      <c r="A2388" s="13">
        <v>2387</v>
      </c>
      <c r="B2388" s="9" t="s">
        <v>135</v>
      </c>
      <c r="C2388" s="9" t="str">
        <f>VLOOKUP(B2388,Metadata!$M$2:$N$6,2,FALSE)</f>
        <v>Permanent Employee</v>
      </c>
      <c r="D2388" s="9" t="s">
        <v>159</v>
      </c>
      <c r="E2388" s="9" t="s">
        <v>137</v>
      </c>
      <c r="F2388" s="9" t="s">
        <v>138</v>
      </c>
      <c r="G2388" s="9" t="s">
        <v>140</v>
      </c>
      <c r="H2388" s="9" t="str">
        <f>IF(G2388="","",VLOOKUP(G2388,Metadata!$J$2:$K$22,2,FALSE))</f>
        <v>Lisbon Metropolitan Area</v>
      </c>
      <c r="I2388" s="9" t="s">
        <v>138</v>
      </c>
      <c r="J2388" s="9" t="str">
        <f>IF(I2388="","",VLOOKUP(I2388,Metadata!$P$2:$Q$43,2,FALSE))</f>
        <v>Europe</v>
      </c>
      <c r="K2388" s="9" t="str">
        <f t="shared" si="0"/>
        <v>Portugal</v>
      </c>
      <c r="L2388" s="9" t="s">
        <v>140</v>
      </c>
      <c r="M2388" s="9" t="str">
        <f>IF(L2388="","",VLOOKUP(L2388,Metadata!$J$2:$K$22,2,FALSE))</f>
        <v>Lisbon Metropolitan Area</v>
      </c>
      <c r="N2388" s="9" t="s">
        <v>214</v>
      </c>
      <c r="O2388" s="9" t="s">
        <v>278</v>
      </c>
      <c r="P2388" s="9" t="s">
        <v>142</v>
      </c>
      <c r="Q2388" s="10" t="str">
        <f t="shared" si="1"/>
        <v>Full Office Job</v>
      </c>
      <c r="R2388" s="10">
        <v>5</v>
      </c>
      <c r="S2388" s="9" t="s">
        <v>192</v>
      </c>
      <c r="T2388" s="9" t="s">
        <v>137</v>
      </c>
      <c r="U2388" s="9" t="str">
        <f>IF(S2388&lt;&gt;"",S2388,IF(T2388&lt;&gt;"",VLOOKUP(T2388,Metadata!$S$2:$T$228,2,FALSE),""))</f>
        <v>Back-End Developer</v>
      </c>
      <c r="V2388" s="9" t="s">
        <v>207</v>
      </c>
      <c r="W2388" s="9" t="s">
        <v>137</v>
      </c>
      <c r="X2388" s="9" t="s">
        <v>145</v>
      </c>
      <c r="Y2388" s="9" t="s">
        <v>137</v>
      </c>
      <c r="Z2388" s="9" t="s">
        <v>146</v>
      </c>
      <c r="AA2388" s="9" t="s">
        <v>137</v>
      </c>
      <c r="AB2388" s="9" t="s">
        <v>137</v>
      </c>
      <c r="AC2388" s="9"/>
      <c r="AD2388" s="9" t="s">
        <v>148</v>
      </c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 t="s">
        <v>219</v>
      </c>
      <c r="BR2388" s="9"/>
      <c r="BS2388" s="9"/>
      <c r="BT2388" s="9"/>
      <c r="BU2388" s="9"/>
      <c r="BV2388" s="9"/>
      <c r="BW2388" s="9"/>
      <c r="BX2388" s="9"/>
      <c r="BY2388" s="9"/>
      <c r="BZ2388" s="9"/>
      <c r="CA2388" s="10"/>
      <c r="CB2388" s="10" t="str">
        <f t="shared" si="5"/>
        <v/>
      </c>
      <c r="CC2388" s="10"/>
      <c r="CD2388" s="9" t="str">
        <f t="shared" si="2"/>
        <v/>
      </c>
      <c r="CE2388" s="9" t="s">
        <v>168</v>
      </c>
      <c r="CF2388" s="9" t="s">
        <v>188</v>
      </c>
      <c r="CG2388" s="9">
        <f>IF(CF2388="","",VLOOKUP(CF2388,Metadata!$D$2:$H$20,2,FALSE))</f>
        <v>17500</v>
      </c>
      <c r="CH2388" s="9">
        <f>IF(CF2388="","",VLOOKUP(CF2388,Metadata!$D$2:$H$20,4,FALSE))</f>
        <v>15000</v>
      </c>
      <c r="CI2388" s="9">
        <f>IF(CF2388="","",VLOOKUP(CF2388,Metadata!$D$2:$H$20,5,FALSE))</f>
        <v>20000</v>
      </c>
      <c r="CJ2388" s="9">
        <f t="shared" si="3"/>
        <v>17500</v>
      </c>
      <c r="CK2388" s="9" t="s">
        <v>153</v>
      </c>
      <c r="CL2388" s="10">
        <v>2</v>
      </c>
      <c r="CM2388" s="10">
        <v>5</v>
      </c>
      <c r="CN2388" s="10">
        <v>6</v>
      </c>
      <c r="CO2388" s="10">
        <v>6</v>
      </c>
      <c r="CP2388" s="10">
        <v>5</v>
      </c>
      <c r="CQ2388" s="10">
        <v>5</v>
      </c>
      <c r="CR2388" s="10">
        <v>4</v>
      </c>
      <c r="CS2388" s="10">
        <v>4</v>
      </c>
      <c r="CT2388" s="10">
        <v>4</v>
      </c>
      <c r="CU2388" s="10">
        <v>5</v>
      </c>
      <c r="CV2388" s="10">
        <v>4</v>
      </c>
      <c r="CW2388" s="10">
        <v>3</v>
      </c>
      <c r="CX2388" s="10">
        <v>5</v>
      </c>
      <c r="CY2388" s="10">
        <v>5</v>
      </c>
      <c r="CZ2388" s="10">
        <v>5</v>
      </c>
      <c r="DA2388" s="10">
        <v>5</v>
      </c>
      <c r="DB2388" s="10">
        <v>5</v>
      </c>
      <c r="DC2388" s="10">
        <v>6</v>
      </c>
      <c r="DD2388" s="10">
        <v>5</v>
      </c>
      <c r="DE2388" s="10">
        <v>4</v>
      </c>
      <c r="DF2388" s="10">
        <v>4</v>
      </c>
      <c r="DG2388" s="10">
        <v>6</v>
      </c>
      <c r="DH2388" s="10">
        <v>4</v>
      </c>
      <c r="DI2388" s="10">
        <v>6</v>
      </c>
      <c r="DJ2388" s="10">
        <v>2</v>
      </c>
      <c r="DK2388" s="10">
        <v>3</v>
      </c>
      <c r="DL2388" s="10">
        <v>4</v>
      </c>
      <c r="DM2388" s="9" t="s">
        <v>154</v>
      </c>
      <c r="DN2388" s="10">
        <v>1996</v>
      </c>
      <c r="DO2388" s="9">
        <f t="shared" si="8"/>
        <v>25</v>
      </c>
      <c r="DP2388" s="9" t="s">
        <v>155</v>
      </c>
      <c r="DQ2388" s="9" t="s">
        <v>202</v>
      </c>
      <c r="DR2388" s="9" t="s">
        <v>157</v>
      </c>
      <c r="DS2388" s="9" t="s">
        <v>137</v>
      </c>
      <c r="DT2388" s="9" t="s">
        <v>657</v>
      </c>
      <c r="DU2388" s="9" t="s">
        <v>168</v>
      </c>
      <c r="DV2388" s="9" t="str">
        <f>VLOOKUP(DU2388,Metadata!$B$2:$C$7,2,FALSE)</f>
        <v>0 - 3 years</v>
      </c>
    </row>
    <row r="2389" spans="1:126">
      <c r="A2389" s="13">
        <v>2388</v>
      </c>
      <c r="B2389" s="9" t="s">
        <v>135</v>
      </c>
      <c r="C2389" s="9" t="str">
        <f>VLOOKUP(B2389,Metadata!$M$2:$N$6,2,FALSE)</f>
        <v>Permanent Employee</v>
      </c>
      <c r="D2389" s="9" t="s">
        <v>159</v>
      </c>
      <c r="E2389" s="9" t="s">
        <v>137</v>
      </c>
      <c r="F2389" s="9" t="s">
        <v>138</v>
      </c>
      <c r="G2389" s="9" t="s">
        <v>140</v>
      </c>
      <c r="H2389" s="9" t="str">
        <f>IF(G2389="","",VLOOKUP(G2389,Metadata!$J$2:$K$22,2,FALSE))</f>
        <v>Lisbon Metropolitan Area</v>
      </c>
      <c r="I2389" s="9" t="s">
        <v>138</v>
      </c>
      <c r="J2389" s="9" t="str">
        <f>IF(I2389="","",VLOOKUP(I2389,Metadata!$P$2:$Q$43,2,FALSE))</f>
        <v>Europe</v>
      </c>
      <c r="K2389" s="9" t="str">
        <f t="shared" si="0"/>
        <v>Portugal</v>
      </c>
      <c r="L2389" s="9" t="s">
        <v>140</v>
      </c>
      <c r="M2389" s="9" t="str">
        <f>IF(L2389="","",VLOOKUP(L2389,Metadata!$J$2:$K$22,2,FALSE))</f>
        <v>Lisbon Metropolitan Area</v>
      </c>
      <c r="N2389" s="9" t="s">
        <v>141</v>
      </c>
      <c r="O2389" s="9" t="s">
        <v>137</v>
      </c>
      <c r="P2389" s="9" t="s">
        <v>142</v>
      </c>
      <c r="Q2389" s="10" t="str">
        <f t="shared" si="1"/>
        <v>Full Office Job</v>
      </c>
      <c r="R2389" s="10">
        <v>4</v>
      </c>
      <c r="S2389" s="9" t="s">
        <v>137</v>
      </c>
      <c r="T2389" s="9" t="s">
        <v>786</v>
      </c>
      <c r="U2389" s="9" t="str">
        <f>IF(S2389&lt;&gt;"",S2389,IF(T2389&lt;&gt;"",VLOOKUP(T2389,Metadata!$S$2:$T$228,2,FALSE),""))</f>
        <v>UX/UI Designer</v>
      </c>
      <c r="V2389" s="9" t="s">
        <v>217</v>
      </c>
      <c r="W2389" s="9" t="s">
        <v>137</v>
      </c>
      <c r="X2389" s="9" t="s">
        <v>145</v>
      </c>
      <c r="Y2389" s="9" t="s">
        <v>137</v>
      </c>
      <c r="Z2389" s="9" t="s">
        <v>146</v>
      </c>
      <c r="AA2389" s="9" t="s">
        <v>137</v>
      </c>
      <c r="AB2389" s="9" t="s">
        <v>137</v>
      </c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 t="s">
        <v>150</v>
      </c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 t="s">
        <v>150</v>
      </c>
      <c r="BZ2389" s="9" t="s">
        <v>137</v>
      </c>
      <c r="CA2389" s="10"/>
      <c r="CB2389" s="10" t="str">
        <f t="shared" si="5"/>
        <v/>
      </c>
      <c r="CC2389" s="10"/>
      <c r="CD2389" s="9" t="str">
        <f t="shared" si="2"/>
        <v/>
      </c>
      <c r="CE2389" s="9" t="s">
        <v>168</v>
      </c>
      <c r="CF2389" s="9" t="s">
        <v>248</v>
      </c>
      <c r="CG2389" s="9">
        <f>IF(CF2389="","",VLOOKUP(CF2389,Metadata!$D$2:$H$20,2,FALSE))</f>
        <v>57500</v>
      </c>
      <c r="CH2389" s="9">
        <f>IF(CF2389="","",VLOOKUP(CF2389,Metadata!$D$2:$H$20,4,FALSE))</f>
        <v>55000</v>
      </c>
      <c r="CI2389" s="9">
        <f>IF(CF2389="","",VLOOKUP(CF2389,Metadata!$D$2:$H$20,5,FALSE))</f>
        <v>60000</v>
      </c>
      <c r="CJ2389" s="9">
        <f t="shared" si="3"/>
        <v>57500</v>
      </c>
      <c r="CK2389" s="9" t="s">
        <v>201</v>
      </c>
      <c r="CL2389" s="10">
        <v>5</v>
      </c>
      <c r="CM2389" s="10">
        <v>1</v>
      </c>
      <c r="CN2389" s="10">
        <v>7</v>
      </c>
      <c r="CO2389" s="10">
        <v>7</v>
      </c>
      <c r="CP2389" s="10">
        <v>5</v>
      </c>
      <c r="CQ2389" s="10">
        <v>7</v>
      </c>
      <c r="CR2389" s="10">
        <v>5</v>
      </c>
      <c r="CS2389" s="10">
        <v>6</v>
      </c>
      <c r="CT2389" s="10">
        <v>6</v>
      </c>
      <c r="CU2389" s="10">
        <v>2</v>
      </c>
      <c r="CV2389" s="10">
        <v>3</v>
      </c>
      <c r="CW2389" s="10">
        <v>3</v>
      </c>
      <c r="CX2389" s="10">
        <v>6</v>
      </c>
      <c r="CY2389" s="10">
        <v>6</v>
      </c>
      <c r="CZ2389" s="10">
        <v>5</v>
      </c>
      <c r="DA2389" s="10">
        <v>5</v>
      </c>
      <c r="DB2389" s="10">
        <v>2</v>
      </c>
      <c r="DC2389" s="10">
        <v>6</v>
      </c>
      <c r="DD2389" s="10">
        <v>3</v>
      </c>
      <c r="DE2389" s="10">
        <v>5</v>
      </c>
      <c r="DF2389" s="10">
        <v>5</v>
      </c>
      <c r="DG2389" s="10">
        <v>5</v>
      </c>
      <c r="DH2389" s="10">
        <v>3</v>
      </c>
      <c r="DI2389" s="10">
        <v>7</v>
      </c>
      <c r="DJ2389" s="10">
        <v>4</v>
      </c>
      <c r="DK2389" s="10">
        <v>4</v>
      </c>
      <c r="DL2389" s="10">
        <v>5</v>
      </c>
      <c r="DM2389" s="9" t="s">
        <v>154</v>
      </c>
      <c r="DN2389" s="10">
        <v>1989</v>
      </c>
      <c r="DO2389" s="9">
        <f t="shared" si="8"/>
        <v>32</v>
      </c>
      <c r="DP2389" s="9" t="s">
        <v>222</v>
      </c>
      <c r="DQ2389" s="9" t="s">
        <v>156</v>
      </c>
      <c r="DR2389" s="9" t="s">
        <v>170</v>
      </c>
      <c r="DS2389" s="9" t="s">
        <v>137</v>
      </c>
      <c r="DT2389" s="9" t="s">
        <v>657</v>
      </c>
      <c r="DU2389" s="9" t="s">
        <v>203</v>
      </c>
      <c r="DV2389" s="9" t="str">
        <f>VLOOKUP(DU2389,Metadata!$B$2:$C$7,2,FALSE)</f>
        <v>6+ years</v>
      </c>
    </row>
    <row r="2390" spans="1:126">
      <c r="A2390" s="13">
        <v>2389</v>
      </c>
      <c r="B2390" s="9" t="s">
        <v>135</v>
      </c>
      <c r="C2390" s="9" t="str">
        <f>VLOOKUP(B2390,Metadata!$M$2:$N$6,2,FALSE)</f>
        <v>Permanent Employee</v>
      </c>
      <c r="D2390" s="9" t="s">
        <v>159</v>
      </c>
      <c r="E2390" s="9" t="s">
        <v>137</v>
      </c>
      <c r="F2390" s="9" t="s">
        <v>138</v>
      </c>
      <c r="G2390" s="9" t="s">
        <v>190</v>
      </c>
      <c r="H2390" s="9" t="str">
        <f>IF(G2390="","",VLOOKUP(G2390,Metadata!$J$2:$K$22,2,FALSE))</f>
        <v>North</v>
      </c>
      <c r="I2390" s="9" t="s">
        <v>138</v>
      </c>
      <c r="J2390" s="9" t="str">
        <f>IF(I2390="","",VLOOKUP(I2390,Metadata!$P$2:$Q$43,2,FALSE))</f>
        <v>Europe</v>
      </c>
      <c r="K2390" s="9" t="str">
        <f t="shared" si="0"/>
        <v>Portugal</v>
      </c>
      <c r="L2390" s="9" t="s">
        <v>190</v>
      </c>
      <c r="M2390" s="9" t="str">
        <f>IF(L2390="","",VLOOKUP(L2390,Metadata!$J$2:$K$22,2,FALSE))</f>
        <v>North</v>
      </c>
      <c r="N2390" s="9" t="s">
        <v>214</v>
      </c>
      <c r="O2390" s="9" t="s">
        <v>278</v>
      </c>
      <c r="P2390" s="9" t="s">
        <v>142</v>
      </c>
      <c r="Q2390" s="10" t="str">
        <f t="shared" si="1"/>
        <v>Full Office Job</v>
      </c>
      <c r="R2390" s="10">
        <v>2</v>
      </c>
      <c r="S2390" s="9" t="s">
        <v>137</v>
      </c>
      <c r="T2390" s="9" t="s">
        <v>787</v>
      </c>
      <c r="U2390" s="9" t="str">
        <f>IF(S2390&lt;&gt;"",S2390,IF(T2390&lt;&gt;"",VLOOKUP(T2390,Metadata!$S$2:$T$228,2,FALSE),""))</f>
        <v>Technical Team Leader</v>
      </c>
      <c r="V2390" s="9" t="s">
        <v>276</v>
      </c>
      <c r="W2390" s="9" t="s">
        <v>137</v>
      </c>
      <c r="X2390" s="9" t="s">
        <v>163</v>
      </c>
      <c r="Y2390" s="9" t="s">
        <v>137</v>
      </c>
      <c r="Z2390" s="9" t="s">
        <v>184</v>
      </c>
      <c r="AA2390" s="9" t="s">
        <v>137</v>
      </c>
      <c r="AB2390" s="9" t="s">
        <v>137</v>
      </c>
      <c r="AC2390" s="9"/>
      <c r="AD2390" s="9"/>
      <c r="AE2390" s="9"/>
      <c r="AF2390" s="9"/>
      <c r="AG2390" s="9"/>
      <c r="AH2390" s="9"/>
      <c r="AI2390" s="9"/>
      <c r="AJ2390" s="9"/>
      <c r="AK2390" s="9" t="s">
        <v>302</v>
      </c>
      <c r="AL2390" s="9"/>
      <c r="AM2390" s="9"/>
      <c r="AN2390" s="9" t="s">
        <v>195</v>
      </c>
      <c r="AO2390" s="9"/>
      <c r="AP2390" s="9"/>
      <c r="AQ2390" s="9"/>
      <c r="AR2390" s="9" t="s">
        <v>149</v>
      </c>
      <c r="AS2390" s="9"/>
      <c r="AT2390" s="9"/>
      <c r="AU2390" s="9"/>
      <c r="AV2390" s="9"/>
      <c r="AW2390" s="9"/>
      <c r="AX2390" s="9" t="s">
        <v>196</v>
      </c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198</v>
      </c>
      <c r="BL2390" s="9"/>
      <c r="BM2390" s="9" t="s">
        <v>303</v>
      </c>
      <c r="BN2390" s="9"/>
      <c r="BO2390" s="9"/>
      <c r="BP2390" s="9"/>
      <c r="BQ2390" s="9" t="s">
        <v>219</v>
      </c>
      <c r="BR2390" s="9"/>
      <c r="BS2390" s="9"/>
      <c r="BT2390" s="9"/>
      <c r="BU2390" s="9"/>
      <c r="BV2390" s="9"/>
      <c r="BW2390" s="9"/>
      <c r="BX2390" s="9"/>
      <c r="BY2390" s="9"/>
      <c r="BZ2390" s="9"/>
      <c r="CA2390" s="10"/>
      <c r="CB2390" s="10" t="str">
        <f t="shared" si="5"/>
        <v/>
      </c>
      <c r="CC2390" s="10"/>
      <c r="CD2390" s="9" t="str">
        <f t="shared" si="2"/>
        <v/>
      </c>
      <c r="CE2390" s="9" t="s">
        <v>151</v>
      </c>
      <c r="CF2390" s="9" t="s">
        <v>225</v>
      </c>
      <c r="CG2390" s="9">
        <f>IF(CF2390="","",VLOOKUP(CF2390,Metadata!$D$2:$H$20,2,FALSE))</f>
        <v>22500</v>
      </c>
      <c r="CH2390" s="9">
        <f>IF(CF2390="","",VLOOKUP(CF2390,Metadata!$D$2:$H$20,4,FALSE))</f>
        <v>20000</v>
      </c>
      <c r="CI2390" s="9">
        <f>IF(CF2390="","",VLOOKUP(CF2390,Metadata!$D$2:$H$20,5,FALSE))</f>
        <v>25000</v>
      </c>
      <c r="CJ2390" s="9">
        <f t="shared" si="3"/>
        <v>22500</v>
      </c>
      <c r="CK2390" s="9" t="s">
        <v>153</v>
      </c>
      <c r="CL2390" s="10">
        <v>1</v>
      </c>
      <c r="CM2390" s="10">
        <v>3</v>
      </c>
      <c r="CN2390" s="10">
        <v>7</v>
      </c>
      <c r="CO2390" s="10">
        <v>7</v>
      </c>
      <c r="CP2390" s="10">
        <v>7</v>
      </c>
      <c r="CQ2390" s="10">
        <v>7</v>
      </c>
      <c r="CR2390" s="10">
        <v>1</v>
      </c>
      <c r="CS2390" s="10">
        <v>4</v>
      </c>
      <c r="CT2390" s="10">
        <v>7</v>
      </c>
      <c r="CU2390" s="10">
        <v>6</v>
      </c>
      <c r="CV2390" s="10">
        <v>5</v>
      </c>
      <c r="CW2390" s="10">
        <v>4</v>
      </c>
      <c r="CX2390" s="10">
        <v>5</v>
      </c>
      <c r="CY2390" s="10">
        <v>7</v>
      </c>
      <c r="CZ2390" s="10">
        <v>6</v>
      </c>
      <c r="DA2390" s="10">
        <v>5</v>
      </c>
      <c r="DB2390" s="10">
        <v>5</v>
      </c>
      <c r="DC2390" s="10">
        <v>6</v>
      </c>
      <c r="DD2390" s="10">
        <v>4</v>
      </c>
      <c r="DE2390" s="10">
        <v>7</v>
      </c>
      <c r="DF2390" s="10">
        <v>5</v>
      </c>
      <c r="DG2390" s="10">
        <v>7</v>
      </c>
      <c r="DH2390" s="10">
        <v>5</v>
      </c>
      <c r="DI2390" s="10">
        <v>5</v>
      </c>
      <c r="DJ2390" s="10">
        <v>4</v>
      </c>
      <c r="DK2390" s="10">
        <v>4</v>
      </c>
      <c r="DL2390" s="10">
        <v>4</v>
      </c>
      <c r="DM2390" s="9" t="s">
        <v>154</v>
      </c>
      <c r="DN2390" s="10">
        <v>1978</v>
      </c>
      <c r="DO2390" s="9">
        <f t="shared" si="8"/>
        <v>43</v>
      </c>
      <c r="DP2390" s="9" t="s">
        <v>155</v>
      </c>
      <c r="DQ2390" s="9" t="s">
        <v>210</v>
      </c>
      <c r="DR2390" s="9" t="s">
        <v>137</v>
      </c>
      <c r="DS2390" s="9" t="s">
        <v>788</v>
      </c>
      <c r="DT2390" s="9" t="s">
        <v>657</v>
      </c>
      <c r="DU2390" s="9" t="s">
        <v>158</v>
      </c>
      <c r="DV2390" s="9" t="str">
        <f>VLOOKUP(DU2390,Metadata!$B$2:$C$7,2,FALSE)</f>
        <v>6+ years</v>
      </c>
    </row>
    <row r="2391" spans="1:126">
      <c r="A2391" s="13">
        <v>2390</v>
      </c>
      <c r="B2391" s="9" t="s">
        <v>135</v>
      </c>
      <c r="C2391" s="9" t="str">
        <f>VLOOKUP(B2391,Metadata!$M$2:$N$6,2,FALSE)</f>
        <v>Permanent Employee</v>
      </c>
      <c r="D2391" s="9" t="s">
        <v>159</v>
      </c>
      <c r="E2391" s="9" t="s">
        <v>137</v>
      </c>
      <c r="F2391" s="9" t="s">
        <v>138</v>
      </c>
      <c r="G2391" s="9" t="s">
        <v>140</v>
      </c>
      <c r="H2391" s="9" t="str">
        <f>IF(G2391="","",VLOOKUP(G2391,Metadata!$J$2:$K$22,2,FALSE))</f>
        <v>Lisbon Metropolitan Area</v>
      </c>
      <c r="I2391" s="9" t="s">
        <v>138</v>
      </c>
      <c r="J2391" s="9" t="str">
        <f>IF(I2391="","",VLOOKUP(I2391,Metadata!$P$2:$Q$43,2,FALSE))</f>
        <v>Europe</v>
      </c>
      <c r="K2391" s="9" t="str">
        <f t="shared" si="0"/>
        <v>Portugal</v>
      </c>
      <c r="L2391" s="9" t="s">
        <v>140</v>
      </c>
      <c r="M2391" s="9" t="str">
        <f>IF(L2391="","",VLOOKUP(L2391,Metadata!$J$2:$K$22,2,FALSE))</f>
        <v>Lisbon Metropolitan Area</v>
      </c>
      <c r="N2391" s="9" t="s">
        <v>141</v>
      </c>
      <c r="O2391" s="9" t="s">
        <v>137</v>
      </c>
      <c r="P2391" s="9" t="s">
        <v>191</v>
      </c>
      <c r="Q2391" s="10" t="str">
        <f t="shared" si="1"/>
        <v>Remote Job (full or flexible)</v>
      </c>
      <c r="R2391" s="10">
        <v>5</v>
      </c>
      <c r="S2391" s="9" t="s">
        <v>143</v>
      </c>
      <c r="T2391" s="9" t="s">
        <v>137</v>
      </c>
      <c r="U2391" s="9" t="str">
        <f>IF(S2391&lt;&gt;"",S2391,IF(T2391&lt;&gt;"",VLOOKUP(T2391,Metadata!$S$2:$T$228,2,FALSE),""))</f>
        <v>Technical Team Leader</v>
      </c>
      <c r="V2391" s="9" t="s">
        <v>261</v>
      </c>
      <c r="W2391" s="9" t="s">
        <v>137</v>
      </c>
      <c r="X2391" s="9" t="s">
        <v>242</v>
      </c>
      <c r="Y2391" s="9" t="s">
        <v>137</v>
      </c>
      <c r="Z2391" s="9" t="s">
        <v>146</v>
      </c>
      <c r="AA2391" s="9" t="s">
        <v>165</v>
      </c>
      <c r="AB2391" s="9" t="s">
        <v>137</v>
      </c>
      <c r="AC2391" s="9"/>
      <c r="AD2391" s="9"/>
      <c r="AE2391" s="9"/>
      <c r="AF2391" s="9"/>
      <c r="AG2391" s="9"/>
      <c r="AH2391" s="9"/>
      <c r="AI2391" s="9"/>
      <c r="AJ2391" s="9" t="s">
        <v>185</v>
      </c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 t="s">
        <v>284</v>
      </c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 t="s">
        <v>186</v>
      </c>
      <c r="BO2391" s="9"/>
      <c r="BP2391" s="9"/>
      <c r="BQ2391" s="9" t="s">
        <v>219</v>
      </c>
      <c r="BR2391" s="9"/>
      <c r="BS2391" s="9"/>
      <c r="BT2391" s="9"/>
      <c r="BU2391" s="9"/>
      <c r="BV2391" s="9"/>
      <c r="BW2391" s="9"/>
      <c r="BX2391" s="9"/>
      <c r="BY2391" s="9"/>
      <c r="BZ2391" s="9"/>
      <c r="CA2391" s="10"/>
      <c r="CB2391" s="10" t="str">
        <f t="shared" si="5"/>
        <v/>
      </c>
      <c r="CC2391" s="10"/>
      <c r="CD2391" s="9" t="str">
        <f t="shared" si="2"/>
        <v/>
      </c>
      <c r="CE2391" s="9" t="s">
        <v>151</v>
      </c>
      <c r="CF2391" s="9" t="s">
        <v>248</v>
      </c>
      <c r="CG2391" s="9">
        <f>IF(CF2391="","",VLOOKUP(CF2391,Metadata!$D$2:$H$20,2,FALSE))</f>
        <v>57500</v>
      </c>
      <c r="CH2391" s="9">
        <f>IF(CF2391="","",VLOOKUP(CF2391,Metadata!$D$2:$H$20,4,FALSE))</f>
        <v>55000</v>
      </c>
      <c r="CI2391" s="9">
        <f>IF(CF2391="","",VLOOKUP(CF2391,Metadata!$D$2:$H$20,5,FALSE))</f>
        <v>60000</v>
      </c>
      <c r="CJ2391" s="9">
        <f t="shared" si="3"/>
        <v>57500</v>
      </c>
      <c r="CK2391" s="9" t="s">
        <v>221</v>
      </c>
      <c r="CL2391" s="10">
        <v>6</v>
      </c>
      <c r="CM2391" s="10">
        <v>2</v>
      </c>
      <c r="CN2391" s="10">
        <v>6</v>
      </c>
      <c r="CO2391" s="10">
        <v>6</v>
      </c>
      <c r="CP2391" s="10">
        <v>5</v>
      </c>
      <c r="CQ2391" s="10">
        <v>6</v>
      </c>
      <c r="CR2391" s="10">
        <v>5</v>
      </c>
      <c r="CS2391" s="10">
        <v>6</v>
      </c>
      <c r="CT2391" s="10">
        <v>7</v>
      </c>
      <c r="CU2391" s="10">
        <v>6</v>
      </c>
      <c r="CV2391" s="10">
        <v>5</v>
      </c>
      <c r="CW2391" s="10">
        <v>5</v>
      </c>
      <c r="CX2391" s="10">
        <v>6</v>
      </c>
      <c r="CY2391" s="10">
        <v>7</v>
      </c>
      <c r="CZ2391" s="10">
        <v>6</v>
      </c>
      <c r="DA2391" s="10">
        <v>6</v>
      </c>
      <c r="DB2391" s="10">
        <v>5</v>
      </c>
      <c r="DC2391" s="10">
        <v>7</v>
      </c>
      <c r="DD2391" s="10">
        <v>3</v>
      </c>
      <c r="DE2391" s="10">
        <v>7</v>
      </c>
      <c r="DF2391" s="10">
        <v>5</v>
      </c>
      <c r="DG2391" s="10">
        <v>5</v>
      </c>
      <c r="DH2391" s="10">
        <v>6</v>
      </c>
      <c r="DI2391" s="10">
        <v>4</v>
      </c>
      <c r="DJ2391" s="10">
        <v>4</v>
      </c>
      <c r="DK2391" s="10">
        <v>4</v>
      </c>
      <c r="DL2391" s="10">
        <v>4</v>
      </c>
      <c r="DM2391" s="9" t="s">
        <v>154</v>
      </c>
      <c r="DN2391" s="10"/>
      <c r="DO2391" s="9"/>
      <c r="DP2391" s="9" t="s">
        <v>287</v>
      </c>
      <c r="DQ2391" s="9" t="s">
        <v>202</v>
      </c>
      <c r="DR2391" s="9" t="s">
        <v>157</v>
      </c>
      <c r="DS2391" s="9" t="s">
        <v>137</v>
      </c>
      <c r="DT2391" s="9" t="s">
        <v>657</v>
      </c>
      <c r="DU2391" s="9" t="s">
        <v>158</v>
      </c>
      <c r="DV2391" s="9" t="str">
        <f>VLOOKUP(DU2391,Metadata!$B$2:$C$7,2,FALSE)</f>
        <v>6+ years</v>
      </c>
    </row>
    <row r="2392" spans="1:126">
      <c r="A2392" s="13">
        <v>2391</v>
      </c>
      <c r="B2392" s="9" t="s">
        <v>135</v>
      </c>
      <c r="C2392" s="9" t="str">
        <f>VLOOKUP(B2392,Metadata!$M$2:$N$6,2,FALSE)</f>
        <v>Permanent Employee</v>
      </c>
      <c r="D2392" s="9" t="s">
        <v>136</v>
      </c>
      <c r="E2392" s="9" t="s">
        <v>137</v>
      </c>
      <c r="F2392" s="9" t="s">
        <v>138</v>
      </c>
      <c r="G2392" s="9" t="s">
        <v>283</v>
      </c>
      <c r="H2392" s="9" t="str">
        <f>IF(G2392="","",VLOOKUP(G2392,Metadata!$J$2:$K$22,2,FALSE))</f>
        <v>Lisbon Metropolitan Area</v>
      </c>
      <c r="I2392" s="9" t="s">
        <v>138</v>
      </c>
      <c r="J2392" s="9" t="str">
        <f>IF(I2392="","",VLOOKUP(I2392,Metadata!$P$2:$Q$43,2,FALSE))</f>
        <v>Europe</v>
      </c>
      <c r="K2392" s="9" t="str">
        <f t="shared" si="0"/>
        <v>Portugal</v>
      </c>
      <c r="L2392" s="9" t="s">
        <v>140</v>
      </c>
      <c r="M2392" s="9" t="str">
        <f>IF(L2392="","",VLOOKUP(L2392,Metadata!$J$2:$K$22,2,FALSE))</f>
        <v>Lisbon Metropolitan Area</v>
      </c>
      <c r="N2392" s="9" t="s">
        <v>141</v>
      </c>
      <c r="O2392" s="9" t="s">
        <v>137</v>
      </c>
      <c r="P2392" s="9" t="s">
        <v>191</v>
      </c>
      <c r="Q2392" s="10" t="str">
        <f t="shared" si="1"/>
        <v>Remote Job (full or flexible)</v>
      </c>
      <c r="R2392" s="10">
        <v>7</v>
      </c>
      <c r="S2392" s="9" t="s">
        <v>266</v>
      </c>
      <c r="T2392" s="9" t="s">
        <v>137</v>
      </c>
      <c r="U2392" s="9" t="str">
        <f>IF(S2392&lt;&gt;"",S2392,IF(T2392&lt;&gt;"",VLOOKUP(T2392,Metadata!$S$2:$T$228,2,FALSE),""))</f>
        <v>Data Scientist/Data Engineer</v>
      </c>
      <c r="V2392" s="9" t="s">
        <v>264</v>
      </c>
      <c r="W2392" s="9" t="s">
        <v>137</v>
      </c>
      <c r="X2392" s="9" t="s">
        <v>145</v>
      </c>
      <c r="Y2392" s="9" t="s">
        <v>137</v>
      </c>
      <c r="Z2392" s="9" t="s">
        <v>218</v>
      </c>
      <c r="AA2392" s="9" t="s">
        <v>137</v>
      </c>
      <c r="AB2392" s="9" t="s">
        <v>253</v>
      </c>
      <c r="AC2392" s="9" t="s">
        <v>147</v>
      </c>
      <c r="AD2392" s="9"/>
      <c r="AE2392" s="9"/>
      <c r="AF2392" s="9" t="s">
        <v>243</v>
      </c>
      <c r="AG2392" s="9"/>
      <c r="AH2392" s="9"/>
      <c r="AI2392" s="9"/>
      <c r="AJ2392" s="9"/>
      <c r="AK2392" s="9"/>
      <c r="AL2392" s="9"/>
      <c r="AM2392" s="9"/>
      <c r="AN2392" s="9"/>
      <c r="AO2392" s="9"/>
      <c r="AP2392" s="9" t="s">
        <v>244</v>
      </c>
      <c r="AQ2392" s="9"/>
      <c r="AR2392" s="9"/>
      <c r="AS2392" s="9"/>
      <c r="AT2392" s="9"/>
      <c r="AU2392" s="9" t="s">
        <v>267</v>
      </c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 t="s">
        <v>493</v>
      </c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 t="s">
        <v>258</v>
      </c>
      <c r="BV2392" s="9"/>
      <c r="BW2392" s="9"/>
      <c r="BX2392" s="9"/>
      <c r="BY2392" s="9"/>
      <c r="BZ2392" s="9"/>
      <c r="CA2392" s="10"/>
      <c r="CB2392" s="10" t="str">
        <f t="shared" si="5"/>
        <v/>
      </c>
      <c r="CC2392" s="10"/>
      <c r="CD2392" s="9" t="str">
        <f t="shared" si="2"/>
        <v/>
      </c>
      <c r="CE2392" s="9" t="s">
        <v>151</v>
      </c>
      <c r="CF2392" s="9" t="s">
        <v>248</v>
      </c>
      <c r="CG2392" s="9">
        <f>IF(CF2392="","",VLOOKUP(CF2392,Metadata!$D$2:$H$20,2,FALSE))</f>
        <v>57500</v>
      </c>
      <c r="CH2392" s="9">
        <f>IF(CF2392="","",VLOOKUP(CF2392,Metadata!$D$2:$H$20,4,FALSE))</f>
        <v>55000</v>
      </c>
      <c r="CI2392" s="9">
        <f>IF(CF2392="","",VLOOKUP(CF2392,Metadata!$D$2:$H$20,5,FALSE))</f>
        <v>60000</v>
      </c>
      <c r="CJ2392" s="9">
        <f t="shared" si="3"/>
        <v>57500</v>
      </c>
      <c r="CK2392" s="9" t="s">
        <v>201</v>
      </c>
      <c r="CL2392" s="10">
        <v>4</v>
      </c>
      <c r="CM2392" s="10">
        <v>3</v>
      </c>
      <c r="CN2392" s="10">
        <v>7</v>
      </c>
      <c r="CO2392" s="10">
        <v>7</v>
      </c>
      <c r="CP2392" s="10">
        <v>7</v>
      </c>
      <c r="CQ2392" s="10">
        <v>7</v>
      </c>
      <c r="CR2392" s="10">
        <v>7</v>
      </c>
      <c r="CS2392" s="10">
        <v>7</v>
      </c>
      <c r="CT2392" s="10">
        <v>7</v>
      </c>
      <c r="CU2392" s="10">
        <v>7</v>
      </c>
      <c r="CV2392" s="10">
        <v>7</v>
      </c>
      <c r="CW2392" s="10">
        <v>7</v>
      </c>
      <c r="CX2392" s="10">
        <v>7</v>
      </c>
      <c r="CY2392" s="10">
        <v>7</v>
      </c>
      <c r="CZ2392" s="10">
        <v>7</v>
      </c>
      <c r="DA2392" s="10">
        <v>7</v>
      </c>
      <c r="DB2392" s="10">
        <v>7</v>
      </c>
      <c r="DC2392" s="10">
        <v>7</v>
      </c>
      <c r="DD2392" s="10">
        <v>4</v>
      </c>
      <c r="DE2392" s="10">
        <v>7</v>
      </c>
      <c r="DF2392" s="10">
        <v>7</v>
      </c>
      <c r="DG2392" s="10">
        <v>7</v>
      </c>
      <c r="DH2392" s="10">
        <v>7</v>
      </c>
      <c r="DI2392" s="10">
        <v>7</v>
      </c>
      <c r="DJ2392" s="10">
        <v>7</v>
      </c>
      <c r="DK2392" s="10">
        <v>7</v>
      </c>
      <c r="DL2392" s="10">
        <v>7</v>
      </c>
      <c r="DM2392" s="9" t="s">
        <v>154</v>
      </c>
      <c r="DN2392" s="10">
        <v>1988</v>
      </c>
      <c r="DO2392" s="9">
        <f t="shared" ref="DO2392:DO3152" si="9">2021-DN2392</f>
        <v>33</v>
      </c>
      <c r="DP2392" s="9" t="s">
        <v>155</v>
      </c>
      <c r="DQ2392" s="9" t="s">
        <v>227</v>
      </c>
      <c r="DR2392" s="9" t="s">
        <v>157</v>
      </c>
      <c r="DS2392" s="9" t="s">
        <v>137</v>
      </c>
      <c r="DT2392" s="9" t="s">
        <v>657</v>
      </c>
      <c r="DU2392" s="9" t="s">
        <v>223</v>
      </c>
      <c r="DV2392" s="9" t="str">
        <f>VLOOKUP(DU2392,Metadata!$B$2:$C$7,2,FALSE)</f>
        <v>3 - 6 years</v>
      </c>
    </row>
    <row r="2393" spans="1:126">
      <c r="A2393" s="13">
        <v>2392</v>
      </c>
      <c r="B2393" s="9" t="s">
        <v>135</v>
      </c>
      <c r="C2393" s="9" t="str">
        <f>VLOOKUP(B2393,Metadata!$M$2:$N$6,2,FALSE)</f>
        <v>Permanent Employee</v>
      </c>
      <c r="D2393" s="9" t="s">
        <v>159</v>
      </c>
      <c r="E2393" s="9" t="s">
        <v>137</v>
      </c>
      <c r="F2393" s="9" t="s">
        <v>138</v>
      </c>
      <c r="G2393" s="9" t="s">
        <v>140</v>
      </c>
      <c r="H2393" s="9" t="str">
        <f>IF(G2393="","",VLOOKUP(G2393,Metadata!$J$2:$K$22,2,FALSE))</f>
        <v>Lisbon Metropolitan Area</v>
      </c>
      <c r="I2393" s="9" t="s">
        <v>399</v>
      </c>
      <c r="J2393" s="9" t="str">
        <f>IF(I2393="","",VLOOKUP(I2393,Metadata!$P$2:$Q$43,2,FALSE))</f>
        <v>Middle East</v>
      </c>
      <c r="K2393" s="9" t="str">
        <f t="shared" si="0"/>
        <v>International</v>
      </c>
      <c r="L2393" s="9" t="s">
        <v>137</v>
      </c>
      <c r="M2393" s="9" t="str">
        <f>IF(L2393="","",VLOOKUP(L2393,Metadata!$J$2:$K$22,2,FALSE))</f>
        <v/>
      </c>
      <c r="N2393" s="9" t="s">
        <v>141</v>
      </c>
      <c r="O2393" s="9" t="s">
        <v>137</v>
      </c>
      <c r="P2393" s="9" t="s">
        <v>142</v>
      </c>
      <c r="Q2393" s="10" t="str">
        <f t="shared" si="1"/>
        <v>Full Office Job</v>
      </c>
      <c r="R2393" s="10">
        <v>7</v>
      </c>
      <c r="S2393" s="9" t="s">
        <v>143</v>
      </c>
      <c r="T2393" s="9" t="s">
        <v>137</v>
      </c>
      <c r="U2393" s="9" t="str">
        <f>IF(S2393&lt;&gt;"",S2393,IF(T2393&lt;&gt;"",VLOOKUP(T2393,Metadata!$S$2:$T$228,2,FALSE),""))</f>
        <v>Technical Team Leader</v>
      </c>
      <c r="V2393" s="9" t="s">
        <v>264</v>
      </c>
      <c r="W2393" s="9" t="s">
        <v>137</v>
      </c>
      <c r="X2393" s="9" t="s">
        <v>145</v>
      </c>
      <c r="Y2393" s="9" t="s">
        <v>137</v>
      </c>
      <c r="Z2393" s="9" t="s">
        <v>218</v>
      </c>
      <c r="AA2393" s="9" t="s">
        <v>137</v>
      </c>
      <c r="AB2393" s="9" t="s">
        <v>137</v>
      </c>
      <c r="AC2393" s="9" t="s">
        <v>147</v>
      </c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 t="s">
        <v>150</v>
      </c>
      <c r="BZ2393" s="9" t="s">
        <v>137</v>
      </c>
      <c r="CA2393" s="10"/>
      <c r="CB2393" s="10" t="str">
        <f t="shared" si="5"/>
        <v/>
      </c>
      <c r="CC2393" s="10"/>
      <c r="CD2393" s="9" t="str">
        <f t="shared" si="2"/>
        <v/>
      </c>
      <c r="CE2393" s="9" t="s">
        <v>168</v>
      </c>
      <c r="CF2393" s="9" t="s">
        <v>365</v>
      </c>
      <c r="CG2393" s="9">
        <f>IF(CF2393="","",VLOOKUP(CF2393,Metadata!$D$2:$H$20,2,FALSE))</f>
        <v>77500</v>
      </c>
      <c r="CH2393" s="9">
        <f>IF(CF2393="","",VLOOKUP(CF2393,Metadata!$D$2:$H$20,4,FALSE))</f>
        <v>75000</v>
      </c>
      <c r="CI2393" s="9">
        <f>IF(CF2393="","",VLOOKUP(CF2393,Metadata!$D$2:$H$20,5,FALSE))</f>
        <v>80000</v>
      </c>
      <c r="CJ2393" s="9">
        <f t="shared" si="3"/>
        <v>77500</v>
      </c>
      <c r="CK2393" s="9" t="s">
        <v>201</v>
      </c>
      <c r="CL2393" s="10">
        <v>7</v>
      </c>
      <c r="CM2393" s="10">
        <v>2</v>
      </c>
      <c r="CN2393" s="10">
        <v>6</v>
      </c>
      <c r="CO2393" s="10">
        <v>6</v>
      </c>
      <c r="CP2393" s="10">
        <v>7</v>
      </c>
      <c r="CQ2393" s="10">
        <v>6</v>
      </c>
      <c r="CR2393" s="10">
        <v>6</v>
      </c>
      <c r="CS2393" s="10">
        <v>6</v>
      </c>
      <c r="CT2393" s="10">
        <v>6</v>
      </c>
      <c r="CU2393" s="10">
        <v>4</v>
      </c>
      <c r="CV2393" s="10">
        <v>6</v>
      </c>
      <c r="CW2393" s="10">
        <v>2</v>
      </c>
      <c r="CX2393" s="10">
        <v>7</v>
      </c>
      <c r="CY2393" s="10">
        <v>7</v>
      </c>
      <c r="CZ2393" s="10">
        <v>2</v>
      </c>
      <c r="DA2393" s="10">
        <v>6</v>
      </c>
      <c r="DB2393" s="10">
        <v>6</v>
      </c>
      <c r="DC2393" s="10">
        <v>6</v>
      </c>
      <c r="DD2393" s="10">
        <v>4</v>
      </c>
      <c r="DE2393" s="10">
        <v>5</v>
      </c>
      <c r="DF2393" s="10">
        <v>5</v>
      </c>
      <c r="DG2393" s="10">
        <v>7</v>
      </c>
      <c r="DH2393" s="10">
        <v>2</v>
      </c>
      <c r="DI2393" s="10">
        <v>7</v>
      </c>
      <c r="DJ2393" s="10">
        <v>4</v>
      </c>
      <c r="DK2393" s="10">
        <v>6</v>
      </c>
      <c r="DL2393" s="10">
        <v>5</v>
      </c>
      <c r="DM2393" s="9" t="s">
        <v>154</v>
      </c>
      <c r="DN2393" s="10">
        <v>1985</v>
      </c>
      <c r="DO2393" s="9">
        <f t="shared" si="9"/>
        <v>36</v>
      </c>
      <c r="DP2393" s="9" t="s">
        <v>155</v>
      </c>
      <c r="DQ2393" s="9" t="s">
        <v>156</v>
      </c>
      <c r="DR2393" s="9" t="s">
        <v>157</v>
      </c>
      <c r="DS2393" s="9" t="s">
        <v>137</v>
      </c>
      <c r="DT2393" s="9" t="s">
        <v>657</v>
      </c>
      <c r="DU2393" s="9" t="s">
        <v>203</v>
      </c>
      <c r="DV2393" s="9" t="str">
        <f>VLOOKUP(DU2393,Metadata!$B$2:$C$7,2,FALSE)</f>
        <v>6+ years</v>
      </c>
    </row>
    <row r="2394" spans="1:126">
      <c r="A2394" s="13">
        <v>2393</v>
      </c>
      <c r="B2394" s="9" t="s">
        <v>135</v>
      </c>
      <c r="C2394" s="9" t="str">
        <f>VLOOKUP(B2394,Metadata!$M$2:$N$6,2,FALSE)</f>
        <v>Permanent Employee</v>
      </c>
      <c r="D2394" s="9" t="s">
        <v>159</v>
      </c>
      <c r="E2394" s="9" t="s">
        <v>137</v>
      </c>
      <c r="F2394" s="9" t="s">
        <v>138</v>
      </c>
      <c r="G2394" s="9" t="s">
        <v>172</v>
      </c>
      <c r="H2394" s="9" t="str">
        <f>IF(G2394="","",VLOOKUP(G2394,Metadata!$J$2:$K$22,2,FALSE))</f>
        <v>Porto Metropolitan Area</v>
      </c>
      <c r="I2394" s="9" t="s">
        <v>138</v>
      </c>
      <c r="J2394" s="9" t="str">
        <f>IF(I2394="","",VLOOKUP(I2394,Metadata!$P$2:$Q$43,2,FALSE))</f>
        <v>Europe</v>
      </c>
      <c r="K2394" s="9" t="str">
        <f t="shared" si="0"/>
        <v>Portugal</v>
      </c>
      <c r="L2394" s="9" t="s">
        <v>172</v>
      </c>
      <c r="M2394" s="9" t="str">
        <f>IF(L2394="","",VLOOKUP(L2394,Metadata!$J$2:$K$22,2,FALSE))</f>
        <v>Porto Metropolitan Area</v>
      </c>
      <c r="N2394" s="9" t="s">
        <v>205</v>
      </c>
      <c r="O2394" s="9" t="s">
        <v>137</v>
      </c>
      <c r="P2394" s="9" t="s">
        <v>137</v>
      </c>
      <c r="Q2394" s="10" t="str">
        <f t="shared" si="1"/>
        <v>Full Office Job</v>
      </c>
      <c r="R2394" s="10">
        <v>5</v>
      </c>
      <c r="S2394" s="9" t="s">
        <v>260</v>
      </c>
      <c r="T2394" s="9" t="s">
        <v>137</v>
      </c>
      <c r="U2394" s="9" t="str">
        <f>IF(S2394&lt;&gt;"",S2394,IF(T2394&lt;&gt;"",VLOOKUP(T2394,Metadata!$S$2:$T$228,2,FALSE),""))</f>
        <v>DevOps Engineer</v>
      </c>
      <c r="V2394" s="9" t="s">
        <v>207</v>
      </c>
      <c r="W2394" s="9" t="s">
        <v>137</v>
      </c>
      <c r="X2394" s="9" t="s">
        <v>145</v>
      </c>
      <c r="Y2394" s="9" t="s">
        <v>137</v>
      </c>
      <c r="Z2394" s="9" t="s">
        <v>224</v>
      </c>
      <c r="AA2394" s="9" t="s">
        <v>137</v>
      </c>
      <c r="AB2394" s="9" t="s">
        <v>253</v>
      </c>
      <c r="AC2394" s="9" t="s">
        <v>147</v>
      </c>
      <c r="AD2394" s="9"/>
      <c r="AE2394" s="9" t="s">
        <v>194</v>
      </c>
      <c r="AF2394" s="9" t="s">
        <v>243</v>
      </c>
      <c r="AG2394" s="9" t="s">
        <v>166</v>
      </c>
      <c r="AH2394" s="9" t="s">
        <v>176</v>
      </c>
      <c r="AI2394" s="9"/>
      <c r="AJ2394" s="9"/>
      <c r="AK2394" s="9"/>
      <c r="AL2394" s="9"/>
      <c r="AM2394" s="9"/>
      <c r="AN2394" s="9"/>
      <c r="AO2394" s="9"/>
      <c r="AP2394" s="9"/>
      <c r="AQ2394" s="9" t="s">
        <v>380</v>
      </c>
      <c r="AR2394" s="9"/>
      <c r="AS2394" s="9"/>
      <c r="AT2394" s="9"/>
      <c r="AU2394" s="9"/>
      <c r="AV2394" s="9"/>
      <c r="AW2394" s="9"/>
      <c r="AX2394" s="9"/>
      <c r="AY2394" s="9"/>
      <c r="AZ2394" s="9"/>
      <c r="BA2394" s="9" t="s">
        <v>178</v>
      </c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198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10"/>
      <c r="CB2394" s="10" t="str">
        <f t="shared" si="5"/>
        <v/>
      </c>
      <c r="CC2394" s="10"/>
      <c r="CD2394" s="9" t="str">
        <f t="shared" si="2"/>
        <v/>
      </c>
      <c r="CE2394" s="9" t="s">
        <v>168</v>
      </c>
      <c r="CF2394" s="9" t="s">
        <v>225</v>
      </c>
      <c r="CG2394" s="9">
        <f>IF(CF2394="","",VLOOKUP(CF2394,Metadata!$D$2:$H$20,2,FALSE))</f>
        <v>22500</v>
      </c>
      <c r="CH2394" s="9">
        <f>IF(CF2394="","",VLOOKUP(CF2394,Metadata!$D$2:$H$20,4,FALSE))</f>
        <v>20000</v>
      </c>
      <c r="CI2394" s="9">
        <f>IF(CF2394="","",VLOOKUP(CF2394,Metadata!$D$2:$H$20,5,FALSE))</f>
        <v>25000</v>
      </c>
      <c r="CJ2394" s="9">
        <f t="shared" si="3"/>
        <v>22500</v>
      </c>
      <c r="CK2394" s="9" t="s">
        <v>153</v>
      </c>
      <c r="CL2394" s="10">
        <v>2</v>
      </c>
      <c r="CM2394" s="10">
        <v>5</v>
      </c>
      <c r="CN2394" s="10">
        <v>7</v>
      </c>
      <c r="CO2394" s="10">
        <v>5</v>
      </c>
      <c r="CP2394" s="10">
        <v>6</v>
      </c>
      <c r="CQ2394" s="10">
        <v>7</v>
      </c>
      <c r="CR2394" s="10">
        <v>5</v>
      </c>
      <c r="CS2394" s="10">
        <v>6</v>
      </c>
      <c r="CT2394" s="10">
        <v>7</v>
      </c>
      <c r="CU2394" s="10">
        <v>7</v>
      </c>
      <c r="CV2394" s="10">
        <v>7</v>
      </c>
      <c r="CW2394" s="10">
        <v>7</v>
      </c>
      <c r="CX2394" s="10">
        <v>5</v>
      </c>
      <c r="CY2394" s="10">
        <v>5</v>
      </c>
      <c r="CZ2394" s="10">
        <v>7</v>
      </c>
      <c r="DA2394" s="10">
        <v>4</v>
      </c>
      <c r="DB2394" s="10">
        <v>5</v>
      </c>
      <c r="DC2394" s="10">
        <v>6</v>
      </c>
      <c r="DD2394" s="10">
        <v>4</v>
      </c>
      <c r="DE2394" s="10">
        <v>5</v>
      </c>
      <c r="DF2394" s="10">
        <v>7</v>
      </c>
      <c r="DG2394" s="10">
        <v>6</v>
      </c>
      <c r="DH2394" s="10">
        <v>6</v>
      </c>
      <c r="DI2394" s="10">
        <v>7</v>
      </c>
      <c r="DJ2394" s="10">
        <v>4</v>
      </c>
      <c r="DK2394" s="10">
        <v>7</v>
      </c>
      <c r="DL2394" s="10">
        <v>6</v>
      </c>
      <c r="DM2394" s="9" t="s">
        <v>154</v>
      </c>
      <c r="DN2394" s="10">
        <v>1977</v>
      </c>
      <c r="DO2394" s="9">
        <f t="shared" si="9"/>
        <v>44</v>
      </c>
      <c r="DP2394" s="9" t="s">
        <v>155</v>
      </c>
      <c r="DQ2394" s="9" t="s">
        <v>156</v>
      </c>
      <c r="DR2394" s="9" t="s">
        <v>157</v>
      </c>
      <c r="DS2394" s="9" t="s">
        <v>137</v>
      </c>
      <c r="DT2394" s="9" t="s">
        <v>657</v>
      </c>
      <c r="DU2394" s="9" t="s">
        <v>158</v>
      </c>
      <c r="DV2394" s="9" t="str">
        <f>VLOOKUP(DU2394,Metadata!$B$2:$C$7,2,FALSE)</f>
        <v>6+ years</v>
      </c>
    </row>
    <row r="2395" spans="1:126">
      <c r="A2395" s="13">
        <v>2394</v>
      </c>
      <c r="B2395" s="9" t="s">
        <v>135</v>
      </c>
      <c r="C2395" s="9" t="str">
        <f>VLOOKUP(B2395,Metadata!$M$2:$N$6,2,FALSE)</f>
        <v>Permanent Employee</v>
      </c>
      <c r="D2395" s="9" t="s">
        <v>136</v>
      </c>
      <c r="E2395" s="9" t="s">
        <v>137</v>
      </c>
      <c r="F2395" s="9" t="s">
        <v>138</v>
      </c>
      <c r="G2395" s="9" t="s">
        <v>190</v>
      </c>
      <c r="H2395" s="9" t="str">
        <f>IF(G2395="","",VLOOKUP(G2395,Metadata!$J$2:$K$22,2,FALSE))</f>
        <v>North</v>
      </c>
      <c r="I2395" s="9" t="s">
        <v>138</v>
      </c>
      <c r="J2395" s="9" t="str">
        <f>IF(I2395="","",VLOOKUP(I2395,Metadata!$P$2:$Q$43,2,FALSE))</f>
        <v>Europe</v>
      </c>
      <c r="K2395" s="9" t="str">
        <f t="shared" si="0"/>
        <v>Portugal</v>
      </c>
      <c r="L2395" s="9" t="s">
        <v>190</v>
      </c>
      <c r="M2395" s="9" t="str">
        <f>IF(L2395="","",VLOOKUP(L2395,Metadata!$J$2:$K$22,2,FALSE))</f>
        <v>North</v>
      </c>
      <c r="N2395" s="9" t="s">
        <v>141</v>
      </c>
      <c r="O2395" s="9" t="s">
        <v>137</v>
      </c>
      <c r="P2395" s="9" t="s">
        <v>142</v>
      </c>
      <c r="Q2395" s="10" t="str">
        <f t="shared" si="1"/>
        <v>Full Office Job</v>
      </c>
      <c r="R2395" s="10">
        <v>5</v>
      </c>
      <c r="S2395" s="9" t="s">
        <v>161</v>
      </c>
      <c r="T2395" s="9" t="s">
        <v>137</v>
      </c>
      <c r="U2395" s="9" t="str">
        <f>IF(S2395&lt;&gt;"",S2395,IF(T2395&lt;&gt;"",VLOOKUP(T2395,Metadata!$S$2:$T$228,2,FALSE),""))</f>
        <v>Full-Stack Developer</v>
      </c>
      <c r="V2395" s="9" t="s">
        <v>276</v>
      </c>
      <c r="W2395" s="9" t="s">
        <v>137</v>
      </c>
      <c r="X2395" s="9" t="s">
        <v>163</v>
      </c>
      <c r="Y2395" s="9" t="s">
        <v>137</v>
      </c>
      <c r="Z2395" s="9" t="s">
        <v>262</v>
      </c>
      <c r="AA2395" s="9" t="s">
        <v>165</v>
      </c>
      <c r="AB2395" s="9" t="s">
        <v>137</v>
      </c>
      <c r="AC2395" s="9" t="s">
        <v>147</v>
      </c>
      <c r="AD2395" s="9"/>
      <c r="AE2395" s="9" t="s">
        <v>194</v>
      </c>
      <c r="AF2395" s="9" t="s">
        <v>243</v>
      </c>
      <c r="AG2395" s="9"/>
      <c r="AH2395" s="9" t="s">
        <v>176</v>
      </c>
      <c r="AI2395" s="9"/>
      <c r="AJ2395" s="9"/>
      <c r="AK2395" s="9"/>
      <c r="AL2395" s="9"/>
      <c r="AM2395" s="9"/>
      <c r="AN2395" s="9" t="s">
        <v>195</v>
      </c>
      <c r="AO2395" s="9"/>
      <c r="AP2395" s="9"/>
      <c r="AQ2395" s="9"/>
      <c r="AR2395" s="9"/>
      <c r="AS2395" s="9"/>
      <c r="AT2395" s="9"/>
      <c r="AU2395" s="9"/>
      <c r="AV2395" s="9"/>
      <c r="AW2395" s="9"/>
      <c r="AX2395" s="9" t="s">
        <v>196</v>
      </c>
      <c r="AY2395" s="9"/>
      <c r="AZ2395" s="9"/>
      <c r="BA2395" s="9" t="s">
        <v>178</v>
      </c>
      <c r="BB2395" s="9"/>
      <c r="BC2395" s="9"/>
      <c r="BD2395" s="9"/>
      <c r="BE2395" s="9"/>
      <c r="BF2395" s="9"/>
      <c r="BG2395" s="9"/>
      <c r="BH2395" s="9"/>
      <c r="BI2395" s="9"/>
      <c r="BJ2395" s="9" t="s">
        <v>167</v>
      </c>
      <c r="BK2395" s="9" t="s">
        <v>198</v>
      </c>
      <c r="BL2395" s="9" t="s">
        <v>199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10"/>
      <c r="CB2395" s="10" t="str">
        <f t="shared" si="5"/>
        <v/>
      </c>
      <c r="CC2395" s="10"/>
      <c r="CD2395" s="9" t="str">
        <f t="shared" si="2"/>
        <v/>
      </c>
      <c r="CE2395" s="9" t="s">
        <v>151</v>
      </c>
      <c r="CF2395" s="9" t="s">
        <v>188</v>
      </c>
      <c r="CG2395" s="9">
        <f>IF(CF2395="","",VLOOKUP(CF2395,Metadata!$D$2:$H$20,2,FALSE))</f>
        <v>17500</v>
      </c>
      <c r="CH2395" s="9">
        <f>IF(CF2395="","",VLOOKUP(CF2395,Metadata!$D$2:$H$20,4,FALSE))</f>
        <v>15000</v>
      </c>
      <c r="CI2395" s="9">
        <f>IF(CF2395="","",VLOOKUP(CF2395,Metadata!$D$2:$H$20,5,FALSE))</f>
        <v>20000</v>
      </c>
      <c r="CJ2395" s="9">
        <f t="shared" si="3"/>
        <v>17500</v>
      </c>
      <c r="CK2395" s="9" t="s">
        <v>153</v>
      </c>
      <c r="CL2395" s="10">
        <v>1</v>
      </c>
      <c r="CM2395" s="10">
        <v>5</v>
      </c>
      <c r="CN2395" s="10">
        <v>4</v>
      </c>
      <c r="CO2395" s="10">
        <v>5</v>
      </c>
      <c r="CP2395" s="10">
        <v>5</v>
      </c>
      <c r="CQ2395" s="10">
        <v>5</v>
      </c>
      <c r="CR2395" s="10">
        <v>5</v>
      </c>
      <c r="CS2395" s="10">
        <v>5</v>
      </c>
      <c r="CT2395" s="10">
        <v>5</v>
      </c>
      <c r="CU2395" s="10">
        <v>5</v>
      </c>
      <c r="CV2395" s="10">
        <v>5</v>
      </c>
      <c r="CW2395" s="10">
        <v>3</v>
      </c>
      <c r="CX2395" s="10">
        <v>3</v>
      </c>
      <c r="CY2395" s="10">
        <v>5</v>
      </c>
      <c r="CZ2395" s="10">
        <v>5</v>
      </c>
      <c r="DA2395" s="10">
        <v>3</v>
      </c>
      <c r="DB2395" s="10">
        <v>3</v>
      </c>
      <c r="DC2395" s="10">
        <v>4</v>
      </c>
      <c r="DD2395" s="10">
        <v>3</v>
      </c>
      <c r="DE2395" s="10">
        <v>3</v>
      </c>
      <c r="DF2395" s="10">
        <v>5</v>
      </c>
      <c r="DG2395" s="10">
        <v>5</v>
      </c>
      <c r="DH2395" s="10">
        <v>5</v>
      </c>
      <c r="DI2395" s="10">
        <v>5</v>
      </c>
      <c r="DJ2395" s="10">
        <v>5</v>
      </c>
      <c r="DK2395" s="10">
        <v>3</v>
      </c>
      <c r="DL2395" s="10">
        <v>3</v>
      </c>
      <c r="DM2395" s="9" t="s">
        <v>154</v>
      </c>
      <c r="DN2395" s="10">
        <v>1973</v>
      </c>
      <c r="DO2395" s="9">
        <f t="shared" si="9"/>
        <v>48</v>
      </c>
      <c r="DP2395" s="9" t="s">
        <v>155</v>
      </c>
      <c r="DQ2395" s="9" t="s">
        <v>156</v>
      </c>
      <c r="DR2395" s="9" t="s">
        <v>157</v>
      </c>
      <c r="DS2395" s="9" t="s">
        <v>137</v>
      </c>
      <c r="DT2395" s="9" t="s">
        <v>657</v>
      </c>
      <c r="DU2395" s="9" t="s">
        <v>158</v>
      </c>
      <c r="DV2395" s="9" t="str">
        <f>VLOOKUP(DU2395,Metadata!$B$2:$C$7,2,FALSE)</f>
        <v>6+ years</v>
      </c>
    </row>
    <row r="2396" spans="1:126">
      <c r="A2396" s="13">
        <v>2395</v>
      </c>
      <c r="B2396" s="9" t="s">
        <v>135</v>
      </c>
      <c r="C2396" s="9" t="str">
        <f>VLOOKUP(B2396,Metadata!$M$2:$N$6,2,FALSE)</f>
        <v>Permanent Employee</v>
      </c>
      <c r="D2396" s="9" t="s">
        <v>136</v>
      </c>
      <c r="E2396" s="9" t="s">
        <v>137</v>
      </c>
      <c r="F2396" s="9" t="s">
        <v>138</v>
      </c>
      <c r="G2396" s="9" t="s">
        <v>140</v>
      </c>
      <c r="H2396" s="9" t="str">
        <f>IF(G2396="","",VLOOKUP(G2396,Metadata!$J$2:$K$22,2,FALSE))</f>
        <v>Lisbon Metropolitan Area</v>
      </c>
      <c r="I2396" s="9" t="s">
        <v>138</v>
      </c>
      <c r="J2396" s="9" t="str">
        <f>IF(I2396="","",VLOOKUP(I2396,Metadata!$P$2:$Q$43,2,FALSE))</f>
        <v>Europe</v>
      </c>
      <c r="K2396" s="9" t="str">
        <f t="shared" si="0"/>
        <v>Portugal</v>
      </c>
      <c r="L2396" s="9" t="s">
        <v>140</v>
      </c>
      <c r="M2396" s="9" t="str">
        <f>IF(L2396="","",VLOOKUP(L2396,Metadata!$J$2:$K$22,2,FALSE))</f>
        <v>Lisbon Metropolitan Area</v>
      </c>
      <c r="N2396" s="9" t="s">
        <v>214</v>
      </c>
      <c r="O2396" s="9" t="s">
        <v>278</v>
      </c>
      <c r="P2396" s="9" t="s">
        <v>191</v>
      </c>
      <c r="Q2396" s="10" t="str">
        <f t="shared" si="1"/>
        <v>Remote Job (full or flexible)</v>
      </c>
      <c r="R2396" s="10">
        <v>5</v>
      </c>
      <c r="S2396" s="9" t="s">
        <v>249</v>
      </c>
      <c r="T2396" s="9" t="s">
        <v>137</v>
      </c>
      <c r="U2396" s="9" t="str">
        <f>IF(S2396&lt;&gt;"",S2396,IF(T2396&lt;&gt;"",VLOOKUP(T2396,Metadata!$S$2:$T$228,2,FALSE),""))</f>
        <v>Business Applications (BI/CRM/ERP)</v>
      </c>
      <c r="V2396" s="9" t="s">
        <v>207</v>
      </c>
      <c r="W2396" s="9" t="s">
        <v>137</v>
      </c>
      <c r="X2396" s="9" t="s">
        <v>208</v>
      </c>
      <c r="Y2396" s="9" t="s">
        <v>137</v>
      </c>
      <c r="Z2396" s="9" t="s">
        <v>184</v>
      </c>
      <c r="AA2396" s="9" t="s">
        <v>137</v>
      </c>
      <c r="AB2396" s="9" t="s">
        <v>137</v>
      </c>
      <c r="AC2396" s="9" t="s">
        <v>147</v>
      </c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 t="s">
        <v>150</v>
      </c>
      <c r="BZ2396" s="9" t="s">
        <v>137</v>
      </c>
      <c r="CA2396" s="10"/>
      <c r="CB2396" s="10" t="str">
        <f t="shared" si="5"/>
        <v/>
      </c>
      <c r="CC2396" s="10"/>
      <c r="CD2396" s="9" t="str">
        <f t="shared" si="2"/>
        <v/>
      </c>
      <c r="CE2396" s="9" t="s">
        <v>168</v>
      </c>
      <c r="CF2396" s="9" t="s">
        <v>188</v>
      </c>
      <c r="CG2396" s="9">
        <f>IF(CF2396="","",VLOOKUP(CF2396,Metadata!$D$2:$H$20,2,FALSE))</f>
        <v>17500</v>
      </c>
      <c r="CH2396" s="9">
        <f>IF(CF2396="","",VLOOKUP(CF2396,Metadata!$D$2:$H$20,4,FALSE))</f>
        <v>15000</v>
      </c>
      <c r="CI2396" s="9">
        <f>IF(CF2396="","",VLOOKUP(CF2396,Metadata!$D$2:$H$20,5,FALSE))</f>
        <v>20000</v>
      </c>
      <c r="CJ2396" s="9">
        <f t="shared" si="3"/>
        <v>17500</v>
      </c>
      <c r="CK2396" s="9" t="s">
        <v>221</v>
      </c>
      <c r="CL2396" s="10">
        <v>7</v>
      </c>
      <c r="CM2396" s="10">
        <v>2</v>
      </c>
      <c r="CN2396" s="10">
        <v>6</v>
      </c>
      <c r="CO2396" s="10">
        <v>6</v>
      </c>
      <c r="CP2396" s="10">
        <v>6</v>
      </c>
      <c r="CQ2396" s="10">
        <v>7</v>
      </c>
      <c r="CR2396" s="10">
        <v>5</v>
      </c>
      <c r="CS2396" s="10">
        <v>6</v>
      </c>
      <c r="CT2396" s="10">
        <v>7</v>
      </c>
      <c r="CU2396" s="10">
        <v>6</v>
      </c>
      <c r="CV2396" s="10">
        <v>4</v>
      </c>
      <c r="CW2396" s="10">
        <v>4</v>
      </c>
      <c r="CX2396" s="10">
        <v>6</v>
      </c>
      <c r="CY2396" s="10">
        <v>6</v>
      </c>
      <c r="CZ2396" s="10">
        <v>7</v>
      </c>
      <c r="DA2396" s="10">
        <v>5</v>
      </c>
      <c r="DB2396" s="10">
        <v>4</v>
      </c>
      <c r="DC2396" s="10">
        <v>7</v>
      </c>
      <c r="DD2396" s="10">
        <v>4</v>
      </c>
      <c r="DE2396" s="10">
        <v>7</v>
      </c>
      <c r="DF2396" s="10">
        <v>6</v>
      </c>
      <c r="DG2396" s="10">
        <v>5</v>
      </c>
      <c r="DH2396" s="10">
        <v>4</v>
      </c>
      <c r="DI2396" s="10">
        <v>6</v>
      </c>
      <c r="DJ2396" s="10">
        <v>5</v>
      </c>
      <c r="DK2396" s="10">
        <v>6</v>
      </c>
      <c r="DL2396" s="10">
        <v>7</v>
      </c>
      <c r="DM2396" s="9" t="s">
        <v>154</v>
      </c>
      <c r="DN2396" s="10">
        <v>1997</v>
      </c>
      <c r="DO2396" s="9">
        <f t="shared" si="9"/>
        <v>24</v>
      </c>
      <c r="DP2396" s="9" t="s">
        <v>155</v>
      </c>
      <c r="DQ2396" s="9" t="s">
        <v>156</v>
      </c>
      <c r="DR2396" s="9" t="s">
        <v>157</v>
      </c>
      <c r="DS2396" s="9" t="s">
        <v>137</v>
      </c>
      <c r="DT2396" s="9" t="s">
        <v>657</v>
      </c>
      <c r="DU2396" s="9" t="s">
        <v>168</v>
      </c>
      <c r="DV2396" s="9" t="str">
        <f>VLOOKUP(DU2396,Metadata!$B$2:$C$7,2,FALSE)</f>
        <v>0 - 3 years</v>
      </c>
    </row>
    <row r="2397" spans="1:126">
      <c r="A2397" s="13">
        <v>2396</v>
      </c>
      <c r="B2397" s="9" t="s">
        <v>135</v>
      </c>
      <c r="C2397" s="9" t="str">
        <f>VLOOKUP(B2397,Metadata!$M$2:$N$6,2,FALSE)</f>
        <v>Permanent Employee</v>
      </c>
      <c r="D2397" s="9" t="s">
        <v>159</v>
      </c>
      <c r="E2397" s="9" t="s">
        <v>137</v>
      </c>
      <c r="F2397" s="9" t="s">
        <v>138</v>
      </c>
      <c r="G2397" s="9" t="s">
        <v>204</v>
      </c>
      <c r="H2397" s="9" t="str">
        <f>IF(G2397="","",VLOOKUP(G2397,Metadata!$J$2:$K$22,2,FALSE))</f>
        <v>Centre</v>
      </c>
      <c r="I2397" s="9" t="s">
        <v>138</v>
      </c>
      <c r="J2397" s="9" t="str">
        <f>IF(I2397="","",VLOOKUP(I2397,Metadata!$P$2:$Q$43,2,FALSE))</f>
        <v>Europe</v>
      </c>
      <c r="K2397" s="9" t="str">
        <f t="shared" si="0"/>
        <v>Portugal</v>
      </c>
      <c r="L2397" s="9" t="s">
        <v>172</v>
      </c>
      <c r="M2397" s="9" t="str">
        <f>IF(L2397="","",VLOOKUP(L2397,Metadata!$J$2:$K$22,2,FALSE))</f>
        <v>Porto Metropolitan Area</v>
      </c>
      <c r="N2397" s="9" t="s">
        <v>141</v>
      </c>
      <c r="O2397" s="9" t="s">
        <v>137</v>
      </c>
      <c r="P2397" s="9" t="s">
        <v>191</v>
      </c>
      <c r="Q2397" s="10" t="str">
        <f t="shared" si="1"/>
        <v>Remote Job (full or flexible)</v>
      </c>
      <c r="R2397" s="10">
        <v>5</v>
      </c>
      <c r="S2397" s="9" t="s">
        <v>206</v>
      </c>
      <c r="T2397" s="9" t="s">
        <v>137</v>
      </c>
      <c r="U2397" s="9" t="str">
        <f>IF(S2397&lt;&gt;"",S2397,IF(T2397&lt;&gt;"",VLOOKUP(T2397,Metadata!$S$2:$T$228,2,FALSE),""))</f>
        <v>Mobile Apps Developer</v>
      </c>
      <c r="V2397" s="9" t="s">
        <v>276</v>
      </c>
      <c r="W2397" s="9" t="s">
        <v>137</v>
      </c>
      <c r="X2397" s="9" t="s">
        <v>242</v>
      </c>
      <c r="Y2397" s="9" t="s">
        <v>137</v>
      </c>
      <c r="Z2397" s="9" t="s">
        <v>224</v>
      </c>
      <c r="AA2397" s="9" t="s">
        <v>137</v>
      </c>
      <c r="AB2397" s="9" t="s">
        <v>137</v>
      </c>
      <c r="AC2397" s="9"/>
      <c r="AD2397" s="9"/>
      <c r="AE2397" s="9"/>
      <c r="AF2397" s="9"/>
      <c r="AG2397" s="9"/>
      <c r="AH2397" s="9"/>
      <c r="AI2397" s="9"/>
      <c r="AJ2397" s="9"/>
      <c r="AK2397" s="9"/>
      <c r="AL2397" s="9" t="s">
        <v>177</v>
      </c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 t="s">
        <v>150</v>
      </c>
      <c r="BZ2397" s="9" t="s">
        <v>137</v>
      </c>
      <c r="CA2397" s="10"/>
      <c r="CB2397" s="10" t="str">
        <f t="shared" si="5"/>
        <v/>
      </c>
      <c r="CC2397" s="10"/>
      <c r="CD2397" s="9" t="str">
        <f t="shared" si="2"/>
        <v/>
      </c>
      <c r="CE2397" s="9" t="s">
        <v>232</v>
      </c>
      <c r="CF2397" s="9" t="s">
        <v>220</v>
      </c>
      <c r="CG2397" s="9">
        <f>IF(CF2397="","",VLOOKUP(CF2397,Metadata!$D$2:$H$20,2,FALSE))</f>
        <v>27500</v>
      </c>
      <c r="CH2397" s="9">
        <f>IF(CF2397="","",VLOOKUP(CF2397,Metadata!$D$2:$H$20,4,FALSE))</f>
        <v>25000</v>
      </c>
      <c r="CI2397" s="9">
        <f>IF(CF2397="","",VLOOKUP(CF2397,Metadata!$D$2:$H$20,5,FALSE))</f>
        <v>30000</v>
      </c>
      <c r="CJ2397" s="9">
        <f t="shared" si="3"/>
        <v>27500</v>
      </c>
      <c r="CK2397" s="9" t="s">
        <v>153</v>
      </c>
      <c r="CL2397" s="10">
        <v>6</v>
      </c>
      <c r="CM2397" s="10">
        <v>1</v>
      </c>
      <c r="CN2397" s="10">
        <v>6</v>
      </c>
      <c r="CO2397" s="10">
        <v>7</v>
      </c>
      <c r="CP2397" s="10">
        <v>7</v>
      </c>
      <c r="CQ2397" s="10">
        <v>6</v>
      </c>
      <c r="CR2397" s="10">
        <v>6</v>
      </c>
      <c r="CS2397" s="10">
        <v>6</v>
      </c>
      <c r="CT2397" s="10">
        <v>6</v>
      </c>
      <c r="CU2397" s="10">
        <v>7</v>
      </c>
      <c r="CV2397" s="10">
        <v>5</v>
      </c>
      <c r="CW2397" s="10">
        <v>4</v>
      </c>
      <c r="CX2397" s="10">
        <v>7</v>
      </c>
      <c r="CY2397" s="10">
        <v>5</v>
      </c>
      <c r="CZ2397" s="10">
        <v>6</v>
      </c>
      <c r="DA2397" s="10">
        <v>5</v>
      </c>
      <c r="DB2397" s="10">
        <v>6</v>
      </c>
      <c r="DC2397" s="10">
        <v>5</v>
      </c>
      <c r="DD2397" s="10">
        <v>2</v>
      </c>
      <c r="DE2397" s="10">
        <v>6</v>
      </c>
      <c r="DF2397" s="10">
        <v>7</v>
      </c>
      <c r="DG2397" s="10">
        <v>5</v>
      </c>
      <c r="DH2397" s="10">
        <v>6</v>
      </c>
      <c r="DI2397" s="10">
        <v>7</v>
      </c>
      <c r="DJ2397" s="10">
        <v>5</v>
      </c>
      <c r="DK2397" s="10">
        <v>6</v>
      </c>
      <c r="DL2397" s="10">
        <v>6</v>
      </c>
      <c r="DM2397" s="9" t="s">
        <v>154</v>
      </c>
      <c r="DN2397" s="10">
        <v>1992</v>
      </c>
      <c r="DO2397" s="9">
        <f t="shared" si="9"/>
        <v>29</v>
      </c>
      <c r="DP2397" s="9" t="s">
        <v>155</v>
      </c>
      <c r="DQ2397" s="9" t="s">
        <v>202</v>
      </c>
      <c r="DR2397" s="9" t="s">
        <v>157</v>
      </c>
      <c r="DS2397" s="9" t="s">
        <v>137</v>
      </c>
      <c r="DT2397" s="9" t="s">
        <v>657</v>
      </c>
      <c r="DU2397" s="9" t="s">
        <v>203</v>
      </c>
      <c r="DV2397" s="9" t="str">
        <f>VLOOKUP(DU2397,Metadata!$B$2:$C$7,2,FALSE)</f>
        <v>6+ years</v>
      </c>
    </row>
    <row r="2398" spans="1:126">
      <c r="A2398" s="13">
        <v>2397</v>
      </c>
      <c r="B2398" s="9" t="s">
        <v>135</v>
      </c>
      <c r="C2398" s="9" t="str">
        <f>VLOOKUP(B2398,Metadata!$M$2:$N$6,2,FALSE)</f>
        <v>Permanent Employee</v>
      </c>
      <c r="D2398" s="9" t="s">
        <v>136</v>
      </c>
      <c r="E2398" s="9" t="s">
        <v>137</v>
      </c>
      <c r="F2398" s="9" t="s">
        <v>138</v>
      </c>
      <c r="G2398" s="9" t="s">
        <v>140</v>
      </c>
      <c r="H2398" s="9" t="str">
        <f>IF(G2398="","",VLOOKUP(G2398,Metadata!$J$2:$K$22,2,FALSE))</f>
        <v>Lisbon Metropolitan Area</v>
      </c>
      <c r="I2398" s="9" t="s">
        <v>138</v>
      </c>
      <c r="J2398" s="9" t="str">
        <f>IF(I2398="","",VLOOKUP(I2398,Metadata!$P$2:$Q$43,2,FALSE))</f>
        <v>Europe</v>
      </c>
      <c r="K2398" s="9" t="str">
        <f t="shared" si="0"/>
        <v>Portugal</v>
      </c>
      <c r="L2398" s="9" t="s">
        <v>140</v>
      </c>
      <c r="M2398" s="9" t="str">
        <f>IF(L2398="","",VLOOKUP(L2398,Metadata!$J$2:$K$22,2,FALSE))</f>
        <v>Lisbon Metropolitan Area</v>
      </c>
      <c r="N2398" s="9" t="s">
        <v>214</v>
      </c>
      <c r="O2398" s="9" t="s">
        <v>259</v>
      </c>
      <c r="P2398" s="9" t="s">
        <v>142</v>
      </c>
      <c r="Q2398" s="10" t="str">
        <f t="shared" si="1"/>
        <v>Full Office Job</v>
      </c>
      <c r="R2398" s="10">
        <v>6</v>
      </c>
      <c r="S2398" s="9" t="s">
        <v>266</v>
      </c>
      <c r="T2398" s="9" t="s">
        <v>137</v>
      </c>
      <c r="U2398" s="9" t="str">
        <f>IF(S2398&lt;&gt;"",S2398,IF(T2398&lt;&gt;"",VLOOKUP(T2398,Metadata!$S$2:$T$228,2,FALSE),""))</f>
        <v>Data Scientist/Data Engineer</v>
      </c>
      <c r="V2398" s="9" t="s">
        <v>251</v>
      </c>
      <c r="W2398" s="9" t="s">
        <v>137</v>
      </c>
      <c r="X2398" s="9" t="s">
        <v>145</v>
      </c>
      <c r="Y2398" s="9" t="s">
        <v>137</v>
      </c>
      <c r="Z2398" s="9" t="s">
        <v>218</v>
      </c>
      <c r="AA2398" s="9" t="s">
        <v>137</v>
      </c>
      <c r="AB2398" s="9" t="s">
        <v>253</v>
      </c>
      <c r="AC2398" s="9" t="s">
        <v>147</v>
      </c>
      <c r="AD2398" s="9"/>
      <c r="AE2398" s="9"/>
      <c r="AF2398" s="9" t="s">
        <v>243</v>
      </c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 t="s">
        <v>150</v>
      </c>
      <c r="BZ2398" s="9" t="s">
        <v>137</v>
      </c>
      <c r="CA2398" s="10"/>
      <c r="CB2398" s="10" t="str">
        <f t="shared" si="5"/>
        <v/>
      </c>
      <c r="CC2398" s="10"/>
      <c r="CD2398" s="9" t="str">
        <f t="shared" si="2"/>
        <v/>
      </c>
      <c r="CE2398" s="9" t="s">
        <v>168</v>
      </c>
      <c r="CF2398" s="9" t="s">
        <v>254</v>
      </c>
      <c r="CG2398" s="9">
        <f>IF(CF2398="","",VLOOKUP(CF2398,Metadata!$D$2:$H$20,2,FALSE))</f>
        <v>37500</v>
      </c>
      <c r="CH2398" s="9">
        <f>IF(CF2398="","",VLOOKUP(CF2398,Metadata!$D$2:$H$20,4,FALSE))</f>
        <v>35000</v>
      </c>
      <c r="CI2398" s="9">
        <f>IF(CF2398="","",VLOOKUP(CF2398,Metadata!$D$2:$H$20,5,FALSE))</f>
        <v>40000</v>
      </c>
      <c r="CJ2398" s="9">
        <f t="shared" si="3"/>
        <v>37500</v>
      </c>
      <c r="CK2398" s="9" t="s">
        <v>153</v>
      </c>
      <c r="CL2398" s="10">
        <v>4</v>
      </c>
      <c r="CM2398" s="10">
        <v>4</v>
      </c>
      <c r="CN2398" s="10">
        <v>7</v>
      </c>
      <c r="CO2398" s="10">
        <v>5</v>
      </c>
      <c r="CP2398" s="10">
        <v>5</v>
      </c>
      <c r="CQ2398" s="10">
        <v>5</v>
      </c>
      <c r="CR2398" s="10">
        <v>6</v>
      </c>
      <c r="CS2398" s="10">
        <v>4</v>
      </c>
      <c r="CT2398" s="10">
        <v>4</v>
      </c>
      <c r="CU2398" s="10">
        <v>3</v>
      </c>
      <c r="CV2398" s="10">
        <v>4</v>
      </c>
      <c r="CW2398" s="10">
        <v>2</v>
      </c>
      <c r="CX2398" s="10">
        <v>5</v>
      </c>
      <c r="CY2398" s="10">
        <v>7</v>
      </c>
      <c r="CZ2398" s="10">
        <v>5</v>
      </c>
      <c r="DA2398" s="10">
        <v>4</v>
      </c>
      <c r="DB2398" s="10">
        <v>4</v>
      </c>
      <c r="DC2398" s="10">
        <v>6</v>
      </c>
      <c r="DD2398" s="10">
        <v>2</v>
      </c>
      <c r="DE2398" s="10">
        <v>4</v>
      </c>
      <c r="DF2398" s="10">
        <v>5</v>
      </c>
      <c r="DG2398" s="10">
        <v>3</v>
      </c>
      <c r="DH2398" s="10">
        <v>4</v>
      </c>
      <c r="DI2398" s="10">
        <v>3</v>
      </c>
      <c r="DJ2398" s="10">
        <v>3</v>
      </c>
      <c r="DK2398" s="10">
        <v>4</v>
      </c>
      <c r="DL2398" s="10">
        <v>1</v>
      </c>
      <c r="DM2398" s="9" t="s">
        <v>154</v>
      </c>
      <c r="DN2398" s="10">
        <v>1991</v>
      </c>
      <c r="DO2398" s="9">
        <f t="shared" si="9"/>
        <v>30</v>
      </c>
      <c r="DP2398" s="9" t="s">
        <v>155</v>
      </c>
      <c r="DQ2398" s="9" t="s">
        <v>156</v>
      </c>
      <c r="DR2398" s="9" t="s">
        <v>157</v>
      </c>
      <c r="DS2398" s="9" t="s">
        <v>137</v>
      </c>
      <c r="DT2398" s="9" t="s">
        <v>657</v>
      </c>
      <c r="DU2398" s="9" t="s">
        <v>223</v>
      </c>
      <c r="DV2398" s="9" t="str">
        <f>VLOOKUP(DU2398,Metadata!$B$2:$C$7,2,FALSE)</f>
        <v>3 - 6 years</v>
      </c>
    </row>
    <row r="2399" spans="1:126">
      <c r="A2399" s="13">
        <v>2398</v>
      </c>
      <c r="B2399" s="9" t="s">
        <v>135</v>
      </c>
      <c r="C2399" s="9" t="str">
        <f>VLOOKUP(B2399,Metadata!$M$2:$N$6,2,FALSE)</f>
        <v>Permanent Employee</v>
      </c>
      <c r="D2399" s="9" t="s">
        <v>159</v>
      </c>
      <c r="E2399" s="9" t="s">
        <v>137</v>
      </c>
      <c r="F2399" s="9" t="s">
        <v>138</v>
      </c>
      <c r="G2399" s="9" t="s">
        <v>172</v>
      </c>
      <c r="H2399" s="9" t="str">
        <f>IF(G2399="","",VLOOKUP(G2399,Metadata!$J$2:$K$22,2,FALSE))</f>
        <v>Porto Metropolitan Area</v>
      </c>
      <c r="I2399" s="9" t="s">
        <v>138</v>
      </c>
      <c r="J2399" s="9" t="str">
        <f>IF(I2399="","",VLOOKUP(I2399,Metadata!$P$2:$Q$43,2,FALSE))</f>
        <v>Europe</v>
      </c>
      <c r="K2399" s="9" t="str">
        <f t="shared" si="0"/>
        <v>Portugal</v>
      </c>
      <c r="L2399" s="9" t="s">
        <v>172</v>
      </c>
      <c r="M2399" s="9" t="str">
        <f>IF(L2399="","",VLOOKUP(L2399,Metadata!$J$2:$K$22,2,FALSE))</f>
        <v>Porto Metropolitan Area</v>
      </c>
      <c r="N2399" s="9" t="s">
        <v>141</v>
      </c>
      <c r="O2399" s="9" t="s">
        <v>137</v>
      </c>
      <c r="P2399" s="9" t="s">
        <v>142</v>
      </c>
      <c r="Q2399" s="10" t="str">
        <f t="shared" si="1"/>
        <v>Full Office Job</v>
      </c>
      <c r="R2399" s="10">
        <v>5</v>
      </c>
      <c r="S2399" s="9" t="s">
        <v>229</v>
      </c>
      <c r="T2399" s="9" t="s">
        <v>137</v>
      </c>
      <c r="U2399" s="9" t="str">
        <f>IF(S2399&lt;&gt;"",S2399,IF(T2399&lt;&gt;"",VLOOKUP(T2399,Metadata!$S$2:$T$228,2,FALSE),""))</f>
        <v>Project Manager</v>
      </c>
      <c r="V2399" s="9" t="s">
        <v>144</v>
      </c>
      <c r="W2399" s="9" t="s">
        <v>137</v>
      </c>
      <c r="X2399" s="9" t="s">
        <v>145</v>
      </c>
      <c r="Y2399" s="9" t="s">
        <v>137</v>
      </c>
      <c r="Z2399" s="9" t="s">
        <v>224</v>
      </c>
      <c r="AA2399" s="9" t="s">
        <v>137</v>
      </c>
      <c r="AB2399" s="9" t="s">
        <v>137</v>
      </c>
      <c r="AC2399" s="9"/>
      <c r="AD2399" s="9"/>
      <c r="AE2399" s="9" t="s">
        <v>194</v>
      </c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 t="s">
        <v>178</v>
      </c>
      <c r="BB2399" s="9"/>
      <c r="BC2399" s="9"/>
      <c r="BD2399" s="9"/>
      <c r="BE2399" s="9"/>
      <c r="BF2399" s="9"/>
      <c r="BG2399" s="9"/>
      <c r="BH2399" s="9"/>
      <c r="BI2399" s="9"/>
      <c r="BJ2399" s="9" t="s">
        <v>167</v>
      </c>
      <c r="BK2399" s="9" t="s">
        <v>198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10"/>
      <c r="CB2399" s="10" t="str">
        <f t="shared" si="5"/>
        <v/>
      </c>
      <c r="CC2399" s="10"/>
      <c r="CD2399" s="9" t="str">
        <f t="shared" si="2"/>
        <v/>
      </c>
      <c r="CE2399" s="9" t="s">
        <v>151</v>
      </c>
      <c r="CF2399" s="9" t="s">
        <v>220</v>
      </c>
      <c r="CG2399" s="9">
        <f>IF(CF2399="","",VLOOKUP(CF2399,Metadata!$D$2:$H$20,2,FALSE))</f>
        <v>27500</v>
      </c>
      <c r="CH2399" s="9">
        <f>IF(CF2399="","",VLOOKUP(CF2399,Metadata!$D$2:$H$20,4,FALSE))</f>
        <v>25000</v>
      </c>
      <c r="CI2399" s="9">
        <f>IF(CF2399="","",VLOOKUP(CF2399,Metadata!$D$2:$H$20,5,FALSE))</f>
        <v>30000</v>
      </c>
      <c r="CJ2399" s="9">
        <f t="shared" si="3"/>
        <v>27500</v>
      </c>
      <c r="CK2399" s="9" t="s">
        <v>189</v>
      </c>
      <c r="CL2399" s="10">
        <v>4</v>
      </c>
      <c r="CM2399" s="10">
        <v>3</v>
      </c>
      <c r="CN2399" s="10">
        <v>7</v>
      </c>
      <c r="CO2399" s="10">
        <v>6</v>
      </c>
      <c r="CP2399" s="10">
        <v>5</v>
      </c>
      <c r="CQ2399" s="10">
        <v>6</v>
      </c>
      <c r="CR2399" s="10">
        <v>5</v>
      </c>
      <c r="CS2399" s="10">
        <v>6</v>
      </c>
      <c r="CT2399" s="10">
        <v>7</v>
      </c>
      <c r="CU2399" s="10">
        <v>6</v>
      </c>
      <c r="CV2399" s="10">
        <v>6</v>
      </c>
      <c r="CW2399" s="10">
        <v>6</v>
      </c>
      <c r="CX2399" s="10">
        <v>7</v>
      </c>
      <c r="CY2399" s="10">
        <v>6</v>
      </c>
      <c r="CZ2399" s="10">
        <v>7</v>
      </c>
      <c r="DA2399" s="10">
        <v>7</v>
      </c>
      <c r="DB2399" s="10">
        <v>6</v>
      </c>
      <c r="DC2399" s="10">
        <v>7</v>
      </c>
      <c r="DD2399" s="10">
        <v>5</v>
      </c>
      <c r="DE2399" s="10">
        <v>7</v>
      </c>
      <c r="DF2399" s="10">
        <v>6</v>
      </c>
      <c r="DG2399" s="10">
        <v>6</v>
      </c>
      <c r="DH2399" s="10">
        <v>4</v>
      </c>
      <c r="DI2399" s="10">
        <v>4</v>
      </c>
      <c r="DJ2399" s="10">
        <v>3</v>
      </c>
      <c r="DK2399" s="10">
        <v>5</v>
      </c>
      <c r="DL2399" s="10">
        <v>5</v>
      </c>
      <c r="DM2399" s="9" t="s">
        <v>154</v>
      </c>
      <c r="DN2399" s="10">
        <v>1991</v>
      </c>
      <c r="DO2399" s="9">
        <f t="shared" si="9"/>
        <v>30</v>
      </c>
      <c r="DP2399" s="9" t="s">
        <v>222</v>
      </c>
      <c r="DQ2399" s="9" t="s">
        <v>202</v>
      </c>
      <c r="DR2399" s="9" t="s">
        <v>157</v>
      </c>
      <c r="DS2399" s="9" t="s">
        <v>137</v>
      </c>
      <c r="DT2399" s="9" t="s">
        <v>657</v>
      </c>
      <c r="DU2399" s="9" t="s">
        <v>203</v>
      </c>
      <c r="DV2399" s="9" t="str">
        <f>VLOOKUP(DU2399,Metadata!$B$2:$C$7,2,FALSE)</f>
        <v>6+ years</v>
      </c>
    </row>
    <row r="2400" spans="1:126">
      <c r="A2400" s="13">
        <v>2399</v>
      </c>
      <c r="B2400" s="9" t="s">
        <v>135</v>
      </c>
      <c r="C2400" s="9" t="str">
        <f>VLOOKUP(B2400,Metadata!$M$2:$N$6,2,FALSE)</f>
        <v>Permanent Employee</v>
      </c>
      <c r="D2400" s="9" t="s">
        <v>159</v>
      </c>
      <c r="E2400" s="9" t="s">
        <v>137</v>
      </c>
      <c r="F2400" s="9" t="s">
        <v>138</v>
      </c>
      <c r="G2400" s="9" t="s">
        <v>140</v>
      </c>
      <c r="H2400" s="9" t="str">
        <f>IF(G2400="","",VLOOKUP(G2400,Metadata!$J$2:$K$22,2,FALSE))</f>
        <v>Lisbon Metropolitan Area</v>
      </c>
      <c r="I2400" s="9" t="s">
        <v>138</v>
      </c>
      <c r="J2400" s="9" t="str">
        <f>IF(I2400="","",VLOOKUP(I2400,Metadata!$P$2:$Q$43,2,FALSE))</f>
        <v>Europe</v>
      </c>
      <c r="K2400" s="9" t="str">
        <f t="shared" si="0"/>
        <v>Portugal</v>
      </c>
      <c r="L2400" s="9" t="s">
        <v>140</v>
      </c>
      <c r="M2400" s="9" t="str">
        <f>IF(L2400="","",VLOOKUP(L2400,Metadata!$J$2:$K$22,2,FALSE))</f>
        <v>Lisbon Metropolitan Area</v>
      </c>
      <c r="N2400" s="9" t="s">
        <v>141</v>
      </c>
      <c r="O2400" s="9" t="s">
        <v>137</v>
      </c>
      <c r="P2400" s="9" t="s">
        <v>142</v>
      </c>
      <c r="Q2400" s="10" t="str">
        <f t="shared" si="1"/>
        <v>Full Office Job</v>
      </c>
      <c r="R2400" s="10">
        <v>7</v>
      </c>
      <c r="S2400" s="9" t="s">
        <v>183</v>
      </c>
      <c r="T2400" s="9" t="s">
        <v>137</v>
      </c>
      <c r="U2400" s="9" t="str">
        <f>IF(S2400&lt;&gt;"",S2400,IF(T2400&lt;&gt;"",VLOOKUP(T2400,Metadata!$S$2:$T$228,2,FALSE),""))</f>
        <v>Product Owner/Product Manager</v>
      </c>
      <c r="V2400" s="9" t="s">
        <v>217</v>
      </c>
      <c r="W2400" s="9" t="s">
        <v>137</v>
      </c>
      <c r="X2400" s="9" t="s">
        <v>145</v>
      </c>
      <c r="Y2400" s="9" t="s">
        <v>137</v>
      </c>
      <c r="Z2400" s="9" t="s">
        <v>224</v>
      </c>
      <c r="AA2400" s="9" t="s">
        <v>137</v>
      </c>
      <c r="AB2400" s="9" t="s">
        <v>137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 t="s">
        <v>150</v>
      </c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 t="s">
        <v>150</v>
      </c>
      <c r="BZ2400" s="9" t="s">
        <v>137</v>
      </c>
      <c r="CA2400" s="10"/>
      <c r="CB2400" s="10" t="str">
        <f t="shared" si="5"/>
        <v/>
      </c>
      <c r="CC2400" s="10"/>
      <c r="CD2400" s="9" t="str">
        <f t="shared" si="2"/>
        <v/>
      </c>
      <c r="CE2400" s="9" t="s">
        <v>168</v>
      </c>
      <c r="CF2400" s="9" t="s">
        <v>236</v>
      </c>
      <c r="CG2400" s="9">
        <f>IF(CF2400="","",VLOOKUP(CF2400,Metadata!$D$2:$H$20,2,FALSE))</f>
        <v>47500</v>
      </c>
      <c r="CH2400" s="9">
        <f>IF(CF2400="","",VLOOKUP(CF2400,Metadata!$D$2:$H$20,4,FALSE))</f>
        <v>45000</v>
      </c>
      <c r="CI2400" s="9">
        <f>IF(CF2400="","",VLOOKUP(CF2400,Metadata!$D$2:$H$20,5,FALSE))</f>
        <v>50000</v>
      </c>
      <c r="CJ2400" s="9">
        <f t="shared" si="3"/>
        <v>47500</v>
      </c>
      <c r="CK2400" s="9" t="s">
        <v>221</v>
      </c>
      <c r="CL2400" s="10">
        <v>5</v>
      </c>
      <c r="CM2400" s="10">
        <v>1</v>
      </c>
      <c r="CN2400" s="10">
        <v>7</v>
      </c>
      <c r="CO2400" s="10">
        <v>7</v>
      </c>
      <c r="CP2400" s="10">
        <v>4</v>
      </c>
      <c r="CQ2400" s="10">
        <v>6</v>
      </c>
      <c r="CR2400" s="10">
        <v>7</v>
      </c>
      <c r="CS2400" s="10">
        <v>7</v>
      </c>
      <c r="CT2400" s="10">
        <v>7</v>
      </c>
      <c r="CU2400" s="10">
        <v>4</v>
      </c>
      <c r="CV2400" s="10">
        <v>4</v>
      </c>
      <c r="CW2400" s="10">
        <v>4</v>
      </c>
      <c r="CX2400" s="10">
        <v>7</v>
      </c>
      <c r="CY2400" s="10">
        <v>7</v>
      </c>
      <c r="CZ2400" s="10">
        <v>5</v>
      </c>
      <c r="DA2400" s="10">
        <v>6</v>
      </c>
      <c r="DB2400" s="10">
        <v>7</v>
      </c>
      <c r="DC2400" s="10">
        <v>7</v>
      </c>
      <c r="DD2400" s="10">
        <v>5</v>
      </c>
      <c r="DE2400" s="10">
        <v>7</v>
      </c>
      <c r="DF2400" s="10">
        <v>4</v>
      </c>
      <c r="DG2400" s="10">
        <v>7</v>
      </c>
      <c r="DH2400" s="10">
        <v>7</v>
      </c>
      <c r="DI2400" s="10">
        <v>7</v>
      </c>
      <c r="DJ2400" s="10">
        <v>7</v>
      </c>
      <c r="DK2400" s="10">
        <v>4</v>
      </c>
      <c r="DL2400" s="10">
        <v>7</v>
      </c>
      <c r="DM2400" s="9" t="s">
        <v>296</v>
      </c>
      <c r="DN2400" s="10">
        <v>1993</v>
      </c>
      <c r="DO2400" s="9">
        <f t="shared" si="9"/>
        <v>28</v>
      </c>
      <c r="DP2400" s="9" t="s">
        <v>155</v>
      </c>
      <c r="DQ2400" s="9" t="s">
        <v>156</v>
      </c>
      <c r="DR2400" s="9" t="s">
        <v>157</v>
      </c>
      <c r="DS2400" s="9" t="s">
        <v>137</v>
      </c>
      <c r="DT2400" s="9" t="s">
        <v>657</v>
      </c>
      <c r="DU2400" s="9" t="s">
        <v>203</v>
      </c>
      <c r="DV2400" s="9" t="str">
        <f>VLOOKUP(DU2400,Metadata!$B$2:$C$7,2,FALSE)</f>
        <v>6+ years</v>
      </c>
    </row>
    <row r="2401" spans="1:126">
      <c r="A2401" s="13">
        <v>2400</v>
      </c>
      <c r="B2401" s="9" t="s">
        <v>135</v>
      </c>
      <c r="C2401" s="9" t="str">
        <f>VLOOKUP(B2401,Metadata!$M$2:$N$6,2,FALSE)</f>
        <v>Permanent Employee</v>
      </c>
      <c r="D2401" s="9" t="s">
        <v>159</v>
      </c>
      <c r="E2401" s="9" t="s">
        <v>137</v>
      </c>
      <c r="F2401" s="9" t="s">
        <v>138</v>
      </c>
      <c r="G2401" s="9" t="s">
        <v>213</v>
      </c>
      <c r="H2401" s="9" t="str">
        <f>IF(G2401="","",VLOOKUP(G2401,Metadata!$J$2:$K$22,2,FALSE))</f>
        <v>Centre</v>
      </c>
      <c r="I2401" s="9" t="s">
        <v>228</v>
      </c>
      <c r="J2401" s="9" t="str">
        <f>IF(I2401="","",VLOOKUP(I2401,Metadata!$P$2:$Q$43,2,FALSE))</f>
        <v>Europe</v>
      </c>
      <c r="K2401" s="9" t="str">
        <f t="shared" si="0"/>
        <v>International</v>
      </c>
      <c r="L2401" s="9" t="s">
        <v>137</v>
      </c>
      <c r="M2401" s="9" t="str">
        <f>IF(L2401="","",VLOOKUP(L2401,Metadata!$J$2:$K$22,2,FALSE))</f>
        <v/>
      </c>
      <c r="N2401" s="9" t="s">
        <v>141</v>
      </c>
      <c r="O2401" s="9" t="s">
        <v>137</v>
      </c>
      <c r="P2401" s="9" t="s">
        <v>191</v>
      </c>
      <c r="Q2401" s="10" t="str">
        <f t="shared" si="1"/>
        <v>Remote Job (full or flexible)</v>
      </c>
      <c r="R2401" s="10">
        <v>6</v>
      </c>
      <c r="S2401" s="9" t="s">
        <v>216</v>
      </c>
      <c r="T2401" s="9" t="s">
        <v>137</v>
      </c>
      <c r="U2401" s="9" t="str">
        <f>IF(S2401&lt;&gt;"",S2401,IF(T2401&lt;&gt;"",VLOOKUP(T2401,Metadata!$S$2:$T$228,2,FALSE),""))</f>
        <v>Front-End Developer</v>
      </c>
      <c r="V2401" s="9" t="s">
        <v>279</v>
      </c>
      <c r="W2401" s="9" t="s">
        <v>137</v>
      </c>
      <c r="X2401" s="9" t="s">
        <v>163</v>
      </c>
      <c r="Y2401" s="9" t="s">
        <v>137</v>
      </c>
      <c r="Z2401" s="9" t="s">
        <v>262</v>
      </c>
      <c r="AA2401" s="9" t="s">
        <v>165</v>
      </c>
      <c r="AB2401" s="9" t="s">
        <v>137</v>
      </c>
      <c r="AC2401" s="9"/>
      <c r="AD2401" s="9"/>
      <c r="AE2401" s="9"/>
      <c r="AF2401" s="9"/>
      <c r="AG2401" s="9"/>
      <c r="AH2401" s="9"/>
      <c r="AI2401" s="9"/>
      <c r="AJ2401" s="9" t="s">
        <v>185</v>
      </c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 t="s">
        <v>167</v>
      </c>
      <c r="BK2401" s="9"/>
      <c r="BL2401" s="9" t="s">
        <v>199</v>
      </c>
      <c r="BM2401" s="9"/>
      <c r="BN2401" s="9" t="s">
        <v>186</v>
      </c>
      <c r="BO2401" s="9"/>
      <c r="BP2401" s="9"/>
      <c r="BQ2401" s="9"/>
      <c r="BR2401" s="9"/>
      <c r="BS2401" s="9" t="s">
        <v>200</v>
      </c>
      <c r="BT2401" s="9"/>
      <c r="BU2401" s="9"/>
      <c r="BV2401" s="9"/>
      <c r="BW2401" s="9"/>
      <c r="BX2401" s="9"/>
      <c r="BY2401" s="9"/>
      <c r="BZ2401" s="9"/>
      <c r="CA2401" s="10"/>
      <c r="CB2401" s="10" t="str">
        <f t="shared" si="5"/>
        <v/>
      </c>
      <c r="CC2401" s="10"/>
      <c r="CD2401" s="9" t="str">
        <f t="shared" si="2"/>
        <v/>
      </c>
      <c r="CE2401" s="9" t="s">
        <v>168</v>
      </c>
      <c r="CF2401" s="9" t="s">
        <v>220</v>
      </c>
      <c r="CG2401" s="9">
        <f>IF(CF2401="","",VLOOKUP(CF2401,Metadata!$D$2:$H$20,2,FALSE))</f>
        <v>27500</v>
      </c>
      <c r="CH2401" s="9">
        <f>IF(CF2401="","",VLOOKUP(CF2401,Metadata!$D$2:$H$20,4,FALSE))</f>
        <v>25000</v>
      </c>
      <c r="CI2401" s="9">
        <f>IF(CF2401="","",VLOOKUP(CF2401,Metadata!$D$2:$H$20,5,FALSE))</f>
        <v>30000</v>
      </c>
      <c r="CJ2401" s="9">
        <f t="shared" si="3"/>
        <v>27500</v>
      </c>
      <c r="CK2401" s="9" t="s">
        <v>153</v>
      </c>
      <c r="CL2401" s="10">
        <v>2</v>
      </c>
      <c r="CM2401" s="10">
        <v>4</v>
      </c>
      <c r="CN2401" s="10">
        <v>7</v>
      </c>
      <c r="CO2401" s="10">
        <v>5</v>
      </c>
      <c r="CP2401" s="10">
        <v>4</v>
      </c>
      <c r="CQ2401" s="10">
        <v>6</v>
      </c>
      <c r="CR2401" s="10">
        <v>6</v>
      </c>
      <c r="CS2401" s="10">
        <v>4</v>
      </c>
      <c r="CT2401" s="10">
        <v>5</v>
      </c>
      <c r="CU2401" s="10">
        <v>6</v>
      </c>
      <c r="CV2401" s="10">
        <v>4</v>
      </c>
      <c r="CW2401" s="10">
        <v>4</v>
      </c>
      <c r="CX2401" s="10">
        <v>6</v>
      </c>
      <c r="CY2401" s="10">
        <v>4</v>
      </c>
      <c r="CZ2401" s="10">
        <v>6</v>
      </c>
      <c r="DA2401" s="10">
        <v>5</v>
      </c>
      <c r="DB2401" s="10">
        <v>6</v>
      </c>
      <c r="DC2401" s="10">
        <v>5</v>
      </c>
      <c r="DD2401" s="10">
        <v>5</v>
      </c>
      <c r="DE2401" s="10">
        <v>5</v>
      </c>
      <c r="DF2401" s="10">
        <v>5</v>
      </c>
      <c r="DG2401" s="10">
        <v>6</v>
      </c>
      <c r="DH2401" s="10">
        <v>4</v>
      </c>
      <c r="DI2401" s="10">
        <v>4</v>
      </c>
      <c r="DJ2401" s="10">
        <v>6</v>
      </c>
      <c r="DK2401" s="10">
        <v>4</v>
      </c>
      <c r="DL2401" s="10">
        <v>4</v>
      </c>
      <c r="DM2401" s="9" t="s">
        <v>154</v>
      </c>
      <c r="DN2401" s="10">
        <v>1993</v>
      </c>
      <c r="DO2401" s="9">
        <f t="shared" si="9"/>
        <v>28</v>
      </c>
      <c r="DP2401" s="9" t="s">
        <v>155</v>
      </c>
      <c r="DQ2401" s="9" t="s">
        <v>202</v>
      </c>
      <c r="DR2401" s="9" t="s">
        <v>157</v>
      </c>
      <c r="DS2401" s="9" t="s">
        <v>137</v>
      </c>
      <c r="DT2401" s="9" t="s">
        <v>657</v>
      </c>
      <c r="DU2401" s="9" t="s">
        <v>168</v>
      </c>
      <c r="DV2401" s="9" t="str">
        <f>VLOOKUP(DU2401,Metadata!$B$2:$C$7,2,FALSE)</f>
        <v>0 - 3 years</v>
      </c>
    </row>
    <row r="2402" spans="1:126">
      <c r="A2402" s="13">
        <v>2401</v>
      </c>
      <c r="B2402" s="9" t="s">
        <v>135</v>
      </c>
      <c r="C2402" s="9" t="str">
        <f>VLOOKUP(B2402,Metadata!$M$2:$N$6,2,FALSE)</f>
        <v>Permanent Employee</v>
      </c>
      <c r="D2402" s="9" t="s">
        <v>136</v>
      </c>
      <c r="E2402" s="9" t="s">
        <v>137</v>
      </c>
      <c r="F2402" s="9" t="s">
        <v>138</v>
      </c>
      <c r="G2402" s="9" t="s">
        <v>172</v>
      </c>
      <c r="H2402" s="9" t="str">
        <f>IF(G2402="","",VLOOKUP(G2402,Metadata!$J$2:$K$22,2,FALSE))</f>
        <v>Porto Metropolitan Area</v>
      </c>
      <c r="I2402" s="9" t="s">
        <v>311</v>
      </c>
      <c r="J2402" s="9" t="str">
        <f>IF(I2402="","",VLOOKUP(I2402,Metadata!$P$2:$Q$43,2,FALSE))</f>
        <v>Europe</v>
      </c>
      <c r="K2402" s="9" t="str">
        <f t="shared" si="0"/>
        <v>International</v>
      </c>
      <c r="L2402" s="9" t="s">
        <v>137</v>
      </c>
      <c r="M2402" s="9" t="str">
        <f>IF(L2402="","",VLOOKUP(L2402,Metadata!$J$2:$K$22,2,FALSE))</f>
        <v/>
      </c>
      <c r="N2402" s="9" t="s">
        <v>141</v>
      </c>
      <c r="O2402" s="9" t="s">
        <v>137</v>
      </c>
      <c r="P2402" s="9" t="s">
        <v>191</v>
      </c>
      <c r="Q2402" s="10" t="str">
        <f t="shared" si="1"/>
        <v>Remote Job (full or flexible)</v>
      </c>
      <c r="R2402" s="10">
        <v>5</v>
      </c>
      <c r="S2402" s="9" t="s">
        <v>206</v>
      </c>
      <c r="T2402" s="9" t="s">
        <v>137</v>
      </c>
      <c r="U2402" s="9" t="str">
        <f>IF(S2402&lt;&gt;"",S2402,IF(T2402&lt;&gt;"",VLOOKUP(T2402,Metadata!$S$2:$T$228,2,FALSE),""))</f>
        <v>Mobile Apps Developer</v>
      </c>
      <c r="V2402" s="9" t="s">
        <v>162</v>
      </c>
      <c r="W2402" s="9" t="s">
        <v>137</v>
      </c>
      <c r="X2402" s="9" t="s">
        <v>163</v>
      </c>
      <c r="Y2402" s="9" t="s">
        <v>137</v>
      </c>
      <c r="Z2402" s="9" t="s">
        <v>262</v>
      </c>
      <c r="AA2402" s="9" t="s">
        <v>137</v>
      </c>
      <c r="AB2402" s="9" t="s">
        <v>137</v>
      </c>
      <c r="AC2402" s="9"/>
      <c r="AD2402" s="9" t="s">
        <v>148</v>
      </c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 t="s">
        <v>284</v>
      </c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 t="s">
        <v>150</v>
      </c>
      <c r="BZ2402" s="9" t="s">
        <v>137</v>
      </c>
      <c r="CA2402" s="10"/>
      <c r="CB2402" s="10" t="str">
        <f t="shared" si="5"/>
        <v/>
      </c>
      <c r="CC2402" s="10"/>
      <c r="CD2402" s="9" t="str">
        <f t="shared" si="2"/>
        <v/>
      </c>
      <c r="CE2402" s="9" t="s">
        <v>168</v>
      </c>
      <c r="CF2402" s="9" t="s">
        <v>248</v>
      </c>
      <c r="CG2402" s="9">
        <f>IF(CF2402="","",VLOOKUP(CF2402,Metadata!$D$2:$H$20,2,FALSE))</f>
        <v>57500</v>
      </c>
      <c r="CH2402" s="9">
        <f>IF(CF2402="","",VLOOKUP(CF2402,Metadata!$D$2:$H$20,4,FALSE))</f>
        <v>55000</v>
      </c>
      <c r="CI2402" s="9">
        <f>IF(CF2402="","",VLOOKUP(CF2402,Metadata!$D$2:$H$20,5,FALSE))</f>
        <v>60000</v>
      </c>
      <c r="CJ2402" s="9">
        <f t="shared" si="3"/>
        <v>57500</v>
      </c>
      <c r="CK2402" s="9" t="s">
        <v>189</v>
      </c>
      <c r="CL2402" s="10">
        <v>5</v>
      </c>
      <c r="CM2402" s="10">
        <v>4</v>
      </c>
      <c r="CN2402" s="10">
        <v>6</v>
      </c>
      <c r="CO2402" s="10">
        <v>7</v>
      </c>
      <c r="CP2402" s="10">
        <v>6</v>
      </c>
      <c r="CQ2402" s="10">
        <v>6</v>
      </c>
      <c r="CR2402" s="10">
        <v>7</v>
      </c>
      <c r="CS2402" s="10">
        <v>7</v>
      </c>
      <c r="CT2402" s="10">
        <v>7</v>
      </c>
      <c r="CU2402" s="10">
        <v>5</v>
      </c>
      <c r="CV2402" s="10">
        <v>4</v>
      </c>
      <c r="CW2402" s="10">
        <v>4</v>
      </c>
      <c r="CX2402" s="10">
        <v>4</v>
      </c>
      <c r="CY2402" s="10">
        <v>3</v>
      </c>
      <c r="CZ2402" s="10">
        <v>4</v>
      </c>
      <c r="DA2402" s="10">
        <v>2</v>
      </c>
      <c r="DB2402" s="10">
        <v>1</v>
      </c>
      <c r="DC2402" s="10">
        <v>4</v>
      </c>
      <c r="DD2402" s="10">
        <v>4</v>
      </c>
      <c r="DE2402" s="10">
        <v>7</v>
      </c>
      <c r="DF2402" s="10">
        <v>5</v>
      </c>
      <c r="DG2402" s="10">
        <v>7</v>
      </c>
      <c r="DH2402" s="10">
        <v>5</v>
      </c>
      <c r="DI2402" s="10">
        <v>5</v>
      </c>
      <c r="DJ2402" s="10">
        <v>5</v>
      </c>
      <c r="DK2402" s="10">
        <v>4</v>
      </c>
      <c r="DL2402" s="10">
        <v>4</v>
      </c>
      <c r="DM2402" s="9" t="s">
        <v>154</v>
      </c>
      <c r="DN2402" s="10">
        <v>1987</v>
      </c>
      <c r="DO2402" s="9">
        <f t="shared" si="9"/>
        <v>34</v>
      </c>
      <c r="DP2402" s="9" t="s">
        <v>155</v>
      </c>
      <c r="DQ2402" s="9" t="s">
        <v>202</v>
      </c>
      <c r="DR2402" s="9" t="s">
        <v>157</v>
      </c>
      <c r="DS2402" s="9" t="s">
        <v>137</v>
      </c>
      <c r="DT2402" s="9" t="s">
        <v>657</v>
      </c>
      <c r="DU2402" s="9" t="s">
        <v>158</v>
      </c>
      <c r="DV2402" s="9" t="str">
        <f>VLOOKUP(DU2402,Metadata!$B$2:$C$7,2,FALSE)</f>
        <v>6+ years</v>
      </c>
    </row>
    <row r="2403" spans="1:126">
      <c r="A2403" s="13">
        <v>2402</v>
      </c>
      <c r="B2403" s="9" t="s">
        <v>135</v>
      </c>
      <c r="C2403" s="9" t="str">
        <f>VLOOKUP(B2403,Metadata!$M$2:$N$6,2,FALSE)</f>
        <v>Permanent Employee</v>
      </c>
      <c r="D2403" s="9" t="s">
        <v>159</v>
      </c>
      <c r="E2403" s="9" t="s">
        <v>137</v>
      </c>
      <c r="F2403" s="9" t="s">
        <v>138</v>
      </c>
      <c r="G2403" s="9" t="s">
        <v>172</v>
      </c>
      <c r="H2403" s="9" t="str">
        <f>IF(G2403="","",VLOOKUP(G2403,Metadata!$J$2:$K$22,2,FALSE))</f>
        <v>Porto Metropolitan Area</v>
      </c>
      <c r="I2403" s="9" t="s">
        <v>138</v>
      </c>
      <c r="J2403" s="9" t="str">
        <f>IF(I2403="","",VLOOKUP(I2403,Metadata!$P$2:$Q$43,2,FALSE))</f>
        <v>Europe</v>
      </c>
      <c r="K2403" s="9" t="str">
        <f t="shared" si="0"/>
        <v>Portugal</v>
      </c>
      <c r="L2403" s="9" t="s">
        <v>172</v>
      </c>
      <c r="M2403" s="9" t="str">
        <f>IF(L2403="","",VLOOKUP(L2403,Metadata!$J$2:$K$22,2,FALSE))</f>
        <v>Porto Metropolitan Area</v>
      </c>
      <c r="N2403" s="9" t="s">
        <v>141</v>
      </c>
      <c r="O2403" s="9" t="s">
        <v>137</v>
      </c>
      <c r="P2403" s="9" t="s">
        <v>142</v>
      </c>
      <c r="Q2403" s="10" t="str">
        <f t="shared" si="1"/>
        <v>Full Office Job</v>
      </c>
      <c r="R2403" s="10">
        <v>4</v>
      </c>
      <c r="S2403" s="9" t="s">
        <v>137</v>
      </c>
      <c r="T2403" s="9" t="s">
        <v>683</v>
      </c>
      <c r="U2403" s="9" t="str">
        <f>IF(S2403&lt;&gt;"",S2403,IF(T2403&lt;&gt;"",VLOOKUP(T2403,Metadata!$S$2:$T$228,2,FALSE),""))</f>
        <v>CTO</v>
      </c>
      <c r="V2403" s="9" t="s">
        <v>137</v>
      </c>
      <c r="W2403" s="9" t="s">
        <v>789</v>
      </c>
      <c r="X2403" s="9" t="s">
        <v>242</v>
      </c>
      <c r="Y2403" s="9" t="s">
        <v>137</v>
      </c>
      <c r="Z2403" s="9" t="s">
        <v>146</v>
      </c>
      <c r="AA2403" s="9" t="s">
        <v>165</v>
      </c>
      <c r="AB2403" s="9" t="s">
        <v>137</v>
      </c>
      <c r="AC2403" s="9"/>
      <c r="AD2403" s="9"/>
      <c r="AE2403" s="9"/>
      <c r="AF2403" s="9"/>
      <c r="AG2403" s="9"/>
      <c r="AH2403" s="9"/>
      <c r="AI2403" s="9"/>
      <c r="AJ2403" s="9" t="s">
        <v>185</v>
      </c>
      <c r="AK2403" s="9"/>
      <c r="AL2403" s="9"/>
      <c r="AM2403" s="9"/>
      <c r="AN2403" s="9"/>
      <c r="AO2403" s="9"/>
      <c r="AP2403" s="9"/>
      <c r="AQ2403" s="9"/>
      <c r="AR2403" s="9"/>
      <c r="AS2403" s="9"/>
      <c r="AT2403" s="9" t="s">
        <v>324</v>
      </c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 t="s">
        <v>186</v>
      </c>
      <c r="BO2403" s="9"/>
      <c r="BP2403" s="9"/>
      <c r="BQ2403" s="9"/>
      <c r="BR2403" s="9"/>
      <c r="BS2403" s="9" t="s">
        <v>200</v>
      </c>
      <c r="BT2403" s="9"/>
      <c r="BU2403" s="9"/>
      <c r="BV2403" s="9"/>
      <c r="BW2403" s="9"/>
      <c r="BX2403" s="9"/>
      <c r="BY2403" s="9"/>
      <c r="BZ2403" s="9"/>
      <c r="CA2403" s="10"/>
      <c r="CB2403" s="10" t="str">
        <f t="shared" si="5"/>
        <v/>
      </c>
      <c r="CC2403" s="10"/>
      <c r="CD2403" s="9" t="str">
        <f t="shared" si="2"/>
        <v/>
      </c>
      <c r="CE2403" s="9" t="s">
        <v>151</v>
      </c>
      <c r="CF2403" s="9" t="s">
        <v>328</v>
      </c>
      <c r="CG2403" s="9">
        <f>IF(CF2403="","",VLOOKUP(CF2403,Metadata!$D$2:$H$20,2,FALSE))</f>
        <v>72500</v>
      </c>
      <c r="CH2403" s="9">
        <f>IF(CF2403="","",VLOOKUP(CF2403,Metadata!$D$2:$H$20,4,FALSE))</f>
        <v>70000</v>
      </c>
      <c r="CI2403" s="9">
        <f>IF(CF2403="","",VLOOKUP(CF2403,Metadata!$D$2:$H$20,5,FALSE))</f>
        <v>75000</v>
      </c>
      <c r="CJ2403" s="9">
        <f t="shared" si="3"/>
        <v>72500</v>
      </c>
      <c r="CK2403" s="9" t="s">
        <v>201</v>
      </c>
      <c r="CL2403" s="10">
        <v>7</v>
      </c>
      <c r="CM2403" s="10">
        <v>1</v>
      </c>
      <c r="CN2403" s="10">
        <v>5</v>
      </c>
      <c r="CO2403" s="10">
        <v>7</v>
      </c>
      <c r="CP2403" s="10">
        <v>3</v>
      </c>
      <c r="CQ2403" s="10">
        <v>7</v>
      </c>
      <c r="CR2403" s="10">
        <v>5</v>
      </c>
      <c r="CS2403" s="10">
        <v>7</v>
      </c>
      <c r="CT2403" s="10">
        <v>7</v>
      </c>
      <c r="CU2403" s="10">
        <v>5</v>
      </c>
      <c r="CV2403" s="10">
        <v>4</v>
      </c>
      <c r="CW2403" s="10">
        <v>7</v>
      </c>
      <c r="CX2403" s="10">
        <v>7</v>
      </c>
      <c r="CY2403" s="10">
        <v>7</v>
      </c>
      <c r="CZ2403" s="10">
        <v>1</v>
      </c>
      <c r="DA2403" s="10">
        <v>6</v>
      </c>
      <c r="DB2403" s="10">
        <v>4</v>
      </c>
      <c r="DC2403" s="10">
        <v>7</v>
      </c>
      <c r="DD2403" s="10">
        <v>2</v>
      </c>
      <c r="DE2403" s="10">
        <v>6</v>
      </c>
      <c r="DF2403" s="10">
        <v>3</v>
      </c>
      <c r="DG2403" s="10">
        <v>7</v>
      </c>
      <c r="DH2403" s="10">
        <v>7</v>
      </c>
      <c r="DI2403" s="10">
        <v>7</v>
      </c>
      <c r="DJ2403" s="10">
        <v>6</v>
      </c>
      <c r="DK2403" s="10">
        <v>2</v>
      </c>
      <c r="DL2403" s="10">
        <v>7</v>
      </c>
      <c r="DM2403" s="9" t="s">
        <v>154</v>
      </c>
      <c r="DN2403" s="10">
        <v>1986</v>
      </c>
      <c r="DO2403" s="9">
        <f t="shared" si="9"/>
        <v>35</v>
      </c>
      <c r="DP2403" s="9" t="s">
        <v>155</v>
      </c>
      <c r="DQ2403" s="9" t="s">
        <v>156</v>
      </c>
      <c r="DR2403" s="9" t="s">
        <v>157</v>
      </c>
      <c r="DS2403" s="9" t="s">
        <v>137</v>
      </c>
      <c r="DT2403" s="9" t="s">
        <v>657</v>
      </c>
      <c r="DU2403" s="9" t="s">
        <v>158</v>
      </c>
      <c r="DV2403" s="9" t="str">
        <f>VLOOKUP(DU2403,Metadata!$B$2:$C$7,2,FALSE)</f>
        <v>6+ years</v>
      </c>
    </row>
    <row r="2404" spans="1:126">
      <c r="A2404" s="13">
        <v>2403</v>
      </c>
      <c r="B2404" s="9" t="s">
        <v>135</v>
      </c>
      <c r="C2404" s="9" t="str">
        <f>VLOOKUP(B2404,Metadata!$M$2:$N$6,2,FALSE)</f>
        <v>Permanent Employee</v>
      </c>
      <c r="D2404" s="9" t="s">
        <v>159</v>
      </c>
      <c r="E2404" s="9" t="s">
        <v>137</v>
      </c>
      <c r="F2404" s="9" t="s">
        <v>138</v>
      </c>
      <c r="G2404" s="9" t="s">
        <v>283</v>
      </c>
      <c r="H2404" s="9" t="str">
        <f>IF(G2404="","",VLOOKUP(G2404,Metadata!$J$2:$K$22,2,FALSE))</f>
        <v>Lisbon Metropolitan Area</v>
      </c>
      <c r="I2404" s="9" t="s">
        <v>138</v>
      </c>
      <c r="J2404" s="9" t="str">
        <f>IF(I2404="","",VLOOKUP(I2404,Metadata!$P$2:$Q$43,2,FALSE))</f>
        <v>Europe</v>
      </c>
      <c r="K2404" s="9" t="str">
        <f t="shared" si="0"/>
        <v>Portugal</v>
      </c>
      <c r="L2404" s="9" t="s">
        <v>140</v>
      </c>
      <c r="M2404" s="9" t="str">
        <f>IF(L2404="","",VLOOKUP(L2404,Metadata!$J$2:$K$22,2,FALSE))</f>
        <v>Lisbon Metropolitan Area</v>
      </c>
      <c r="N2404" s="9" t="s">
        <v>141</v>
      </c>
      <c r="O2404" s="9" t="s">
        <v>137</v>
      </c>
      <c r="P2404" s="9" t="s">
        <v>142</v>
      </c>
      <c r="Q2404" s="10" t="str">
        <f t="shared" si="1"/>
        <v>Full Office Job</v>
      </c>
      <c r="R2404" s="10">
        <v>3</v>
      </c>
      <c r="S2404" s="9" t="s">
        <v>161</v>
      </c>
      <c r="T2404" s="9" t="s">
        <v>137</v>
      </c>
      <c r="U2404" s="9" t="str">
        <f>IF(S2404&lt;&gt;"",S2404,IF(T2404&lt;&gt;"",VLOOKUP(T2404,Metadata!$S$2:$T$228,2,FALSE),""))</f>
        <v>Full-Stack Developer</v>
      </c>
      <c r="V2404" s="9" t="s">
        <v>207</v>
      </c>
      <c r="W2404" s="9" t="s">
        <v>137</v>
      </c>
      <c r="X2404" s="9" t="s">
        <v>163</v>
      </c>
      <c r="Y2404" s="9" t="s">
        <v>137</v>
      </c>
      <c r="Z2404" s="9" t="s">
        <v>262</v>
      </c>
      <c r="AA2404" s="9" t="s">
        <v>165</v>
      </c>
      <c r="AB2404" s="9" t="s">
        <v>253</v>
      </c>
      <c r="AC2404" s="9" t="s">
        <v>147</v>
      </c>
      <c r="AD2404" s="9" t="s">
        <v>148</v>
      </c>
      <c r="AE2404" s="9"/>
      <c r="AF2404" s="9"/>
      <c r="AG2404" s="9"/>
      <c r="AH2404" s="9"/>
      <c r="AI2404" s="9"/>
      <c r="AJ2404" s="9" t="s">
        <v>185</v>
      </c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 t="s">
        <v>178</v>
      </c>
      <c r="BB2404" s="9" t="s">
        <v>284</v>
      </c>
      <c r="BC2404" s="9"/>
      <c r="BD2404" s="9"/>
      <c r="BE2404" s="9"/>
      <c r="BF2404" s="9"/>
      <c r="BG2404" s="9"/>
      <c r="BH2404" s="9"/>
      <c r="BI2404" s="9"/>
      <c r="BJ2404" s="9" t="s">
        <v>167</v>
      </c>
      <c r="BK2404" s="9"/>
      <c r="BL2404" s="9" t="s">
        <v>199</v>
      </c>
      <c r="BM2404" s="9"/>
      <c r="BN2404" s="9" t="s">
        <v>186</v>
      </c>
      <c r="BO2404" s="9"/>
      <c r="BP2404" s="9"/>
      <c r="BQ2404" s="9" t="s">
        <v>219</v>
      </c>
      <c r="BR2404" s="9"/>
      <c r="BS2404" s="9"/>
      <c r="BT2404" s="9"/>
      <c r="BU2404" s="9"/>
      <c r="BV2404" s="9"/>
      <c r="BW2404" s="9"/>
      <c r="BX2404" s="9"/>
      <c r="BY2404" s="9"/>
      <c r="BZ2404" s="9"/>
      <c r="CA2404" s="10"/>
      <c r="CB2404" s="10" t="str">
        <f t="shared" si="5"/>
        <v/>
      </c>
      <c r="CC2404" s="10"/>
      <c r="CD2404" s="9" t="str">
        <f t="shared" si="2"/>
        <v/>
      </c>
      <c r="CE2404" s="9" t="s">
        <v>232</v>
      </c>
      <c r="CF2404" s="9" t="s">
        <v>188</v>
      </c>
      <c r="CG2404" s="9">
        <f>IF(CF2404="","",VLOOKUP(CF2404,Metadata!$D$2:$H$20,2,FALSE))</f>
        <v>17500</v>
      </c>
      <c r="CH2404" s="9">
        <f>IF(CF2404="","",VLOOKUP(CF2404,Metadata!$D$2:$H$20,4,FALSE))</f>
        <v>15000</v>
      </c>
      <c r="CI2404" s="9">
        <f>IF(CF2404="","",VLOOKUP(CF2404,Metadata!$D$2:$H$20,5,FALSE))</f>
        <v>20000</v>
      </c>
      <c r="CJ2404" s="9">
        <f t="shared" si="3"/>
        <v>17500</v>
      </c>
      <c r="CK2404" s="9" t="s">
        <v>153</v>
      </c>
      <c r="CL2404" s="10">
        <v>3</v>
      </c>
      <c r="CM2404" s="10">
        <v>2</v>
      </c>
      <c r="CN2404" s="10">
        <v>7</v>
      </c>
      <c r="CO2404" s="10">
        <v>5</v>
      </c>
      <c r="CP2404" s="10">
        <v>6</v>
      </c>
      <c r="CQ2404" s="10">
        <v>6</v>
      </c>
      <c r="CR2404" s="10">
        <v>5</v>
      </c>
      <c r="CS2404" s="10">
        <v>6</v>
      </c>
      <c r="CT2404" s="10">
        <v>5</v>
      </c>
      <c r="CU2404" s="10">
        <v>6</v>
      </c>
      <c r="CV2404" s="10">
        <v>5</v>
      </c>
      <c r="CW2404" s="10">
        <v>4</v>
      </c>
      <c r="CX2404" s="10">
        <v>6</v>
      </c>
      <c r="CY2404" s="10">
        <v>4</v>
      </c>
      <c r="CZ2404" s="10">
        <v>4</v>
      </c>
      <c r="DA2404" s="10">
        <v>5</v>
      </c>
      <c r="DB2404" s="10">
        <v>5</v>
      </c>
      <c r="DC2404" s="10">
        <v>6</v>
      </c>
      <c r="DD2404" s="10">
        <v>5</v>
      </c>
      <c r="DE2404" s="10">
        <v>6</v>
      </c>
      <c r="DF2404" s="10">
        <v>4</v>
      </c>
      <c r="DG2404" s="10">
        <v>5</v>
      </c>
      <c r="DH2404" s="10">
        <v>5</v>
      </c>
      <c r="DI2404" s="10">
        <v>5</v>
      </c>
      <c r="DJ2404" s="10">
        <v>4</v>
      </c>
      <c r="DK2404" s="10">
        <v>4</v>
      </c>
      <c r="DL2404" s="10">
        <v>5</v>
      </c>
      <c r="DM2404" s="9" t="s">
        <v>154</v>
      </c>
      <c r="DN2404" s="10">
        <v>1996</v>
      </c>
      <c r="DO2404" s="9">
        <f t="shared" si="9"/>
        <v>25</v>
      </c>
      <c r="DP2404" s="9" t="s">
        <v>155</v>
      </c>
      <c r="DQ2404" s="9" t="s">
        <v>210</v>
      </c>
      <c r="DR2404" s="9" t="s">
        <v>157</v>
      </c>
      <c r="DS2404" s="9" t="s">
        <v>137</v>
      </c>
      <c r="DT2404" s="9" t="s">
        <v>657</v>
      </c>
      <c r="DU2404" s="9" t="s">
        <v>233</v>
      </c>
      <c r="DV2404" s="9" t="str">
        <f>VLOOKUP(DU2404,Metadata!$B$2:$C$7,2,FALSE)</f>
        <v>0 - 3 years</v>
      </c>
    </row>
    <row r="2405" spans="1:126">
      <c r="A2405" s="13">
        <v>2404</v>
      </c>
      <c r="B2405" s="9" t="s">
        <v>135</v>
      </c>
      <c r="C2405" s="9" t="str">
        <f>VLOOKUP(B2405,Metadata!$M$2:$N$6,2,FALSE)</f>
        <v>Permanent Employee</v>
      </c>
      <c r="D2405" s="9" t="s">
        <v>159</v>
      </c>
      <c r="E2405" s="9" t="s">
        <v>137</v>
      </c>
      <c r="F2405" s="9" t="s">
        <v>138</v>
      </c>
      <c r="G2405" s="9" t="s">
        <v>172</v>
      </c>
      <c r="H2405" s="9" t="str">
        <f>IF(G2405="","",VLOOKUP(G2405,Metadata!$J$2:$K$22,2,FALSE))</f>
        <v>Porto Metropolitan Area</v>
      </c>
      <c r="I2405" s="9" t="s">
        <v>138</v>
      </c>
      <c r="J2405" s="9" t="str">
        <f>IF(I2405="","",VLOOKUP(I2405,Metadata!$P$2:$Q$43,2,FALSE))</f>
        <v>Europe</v>
      </c>
      <c r="K2405" s="9" t="str">
        <f t="shared" si="0"/>
        <v>Portugal</v>
      </c>
      <c r="L2405" s="9" t="s">
        <v>172</v>
      </c>
      <c r="M2405" s="9" t="str">
        <f>IF(L2405="","",VLOOKUP(L2405,Metadata!$J$2:$K$22,2,FALSE))</f>
        <v>Porto Metropolitan Area</v>
      </c>
      <c r="N2405" s="9" t="s">
        <v>141</v>
      </c>
      <c r="O2405" s="9" t="s">
        <v>137</v>
      </c>
      <c r="P2405" s="9" t="s">
        <v>142</v>
      </c>
      <c r="Q2405" s="10" t="str">
        <f t="shared" si="1"/>
        <v>Full Office Job</v>
      </c>
      <c r="R2405" s="10">
        <v>2</v>
      </c>
      <c r="S2405" s="9" t="s">
        <v>192</v>
      </c>
      <c r="T2405" s="9" t="s">
        <v>137</v>
      </c>
      <c r="U2405" s="9" t="str">
        <f>IF(S2405&lt;&gt;"",S2405,IF(T2405&lt;&gt;"",VLOOKUP(T2405,Metadata!$S$2:$T$228,2,FALSE),""))</f>
        <v>Back-End Developer</v>
      </c>
      <c r="V2405" s="9" t="s">
        <v>264</v>
      </c>
      <c r="W2405" s="9" t="s">
        <v>137</v>
      </c>
      <c r="X2405" s="9" t="s">
        <v>163</v>
      </c>
      <c r="Y2405" s="9" t="s">
        <v>137</v>
      </c>
      <c r="Z2405" s="9" t="s">
        <v>262</v>
      </c>
      <c r="AA2405" s="9" t="s">
        <v>137</v>
      </c>
      <c r="AB2405" s="9" t="s">
        <v>137</v>
      </c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 t="s">
        <v>284</v>
      </c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 t="s">
        <v>219</v>
      </c>
      <c r="BR2405" s="9"/>
      <c r="BS2405" s="9"/>
      <c r="BT2405" s="9"/>
      <c r="BU2405" s="9"/>
      <c r="BV2405" s="9"/>
      <c r="BW2405" s="9"/>
      <c r="BX2405" s="9"/>
      <c r="BY2405" s="9"/>
      <c r="BZ2405" s="9"/>
      <c r="CA2405" s="10"/>
      <c r="CB2405" s="10" t="str">
        <f t="shared" si="5"/>
        <v/>
      </c>
      <c r="CC2405" s="10"/>
      <c r="CD2405" s="9" t="str">
        <f t="shared" si="2"/>
        <v/>
      </c>
      <c r="CE2405" s="9" t="s">
        <v>168</v>
      </c>
      <c r="CF2405" s="9" t="s">
        <v>337</v>
      </c>
      <c r="CG2405" s="9">
        <f>IF(CF2405="","",VLOOKUP(CF2405,Metadata!$D$2:$H$20,2,FALSE))</f>
        <v>67500</v>
      </c>
      <c r="CH2405" s="9">
        <f>IF(CF2405="","",VLOOKUP(CF2405,Metadata!$D$2:$H$20,4,FALSE))</f>
        <v>65000</v>
      </c>
      <c r="CI2405" s="9">
        <f>IF(CF2405="","",VLOOKUP(CF2405,Metadata!$D$2:$H$20,5,FALSE))</f>
        <v>70000</v>
      </c>
      <c r="CJ2405" s="9">
        <f t="shared" si="3"/>
        <v>67500</v>
      </c>
      <c r="CK2405" s="9" t="s">
        <v>189</v>
      </c>
      <c r="CL2405" s="10">
        <v>5</v>
      </c>
      <c r="CM2405" s="10">
        <v>1</v>
      </c>
      <c r="CN2405" s="10">
        <v>5</v>
      </c>
      <c r="CO2405" s="10">
        <v>7</v>
      </c>
      <c r="CP2405" s="10">
        <v>4</v>
      </c>
      <c r="CQ2405" s="10">
        <v>5</v>
      </c>
      <c r="CR2405" s="10">
        <v>3</v>
      </c>
      <c r="CS2405" s="10">
        <v>4</v>
      </c>
      <c r="CT2405" s="10">
        <v>6</v>
      </c>
      <c r="CU2405" s="10">
        <v>7</v>
      </c>
      <c r="CV2405" s="10">
        <v>5</v>
      </c>
      <c r="CW2405" s="10">
        <v>3</v>
      </c>
      <c r="CX2405" s="10">
        <v>5</v>
      </c>
      <c r="CY2405" s="10">
        <v>6</v>
      </c>
      <c r="CZ2405" s="10">
        <v>5</v>
      </c>
      <c r="DA2405" s="10">
        <v>4</v>
      </c>
      <c r="DB2405" s="10">
        <v>4</v>
      </c>
      <c r="DC2405" s="10">
        <v>5</v>
      </c>
      <c r="DD2405" s="10">
        <v>4</v>
      </c>
      <c r="DE2405" s="10">
        <v>5</v>
      </c>
      <c r="DF2405" s="10">
        <v>5</v>
      </c>
      <c r="DG2405" s="10">
        <v>4</v>
      </c>
      <c r="DH2405" s="10">
        <v>4</v>
      </c>
      <c r="DI2405" s="10">
        <v>5</v>
      </c>
      <c r="DJ2405" s="10">
        <v>4</v>
      </c>
      <c r="DK2405" s="10">
        <v>4</v>
      </c>
      <c r="DL2405" s="10">
        <v>4</v>
      </c>
      <c r="DM2405" s="9" t="s">
        <v>154</v>
      </c>
      <c r="DN2405" s="10">
        <v>1984</v>
      </c>
      <c r="DO2405" s="9">
        <f t="shared" si="9"/>
        <v>37</v>
      </c>
      <c r="DP2405" s="9" t="s">
        <v>155</v>
      </c>
      <c r="DQ2405" s="9" t="s">
        <v>202</v>
      </c>
      <c r="DR2405" s="9" t="s">
        <v>157</v>
      </c>
      <c r="DS2405" s="9" t="s">
        <v>137</v>
      </c>
      <c r="DT2405" s="9" t="s">
        <v>657</v>
      </c>
      <c r="DU2405" s="9" t="s">
        <v>158</v>
      </c>
      <c r="DV2405" s="9" t="str">
        <f>VLOOKUP(DU2405,Metadata!$B$2:$C$7,2,FALSE)</f>
        <v>6+ years</v>
      </c>
    </row>
    <row r="2406" spans="1:126">
      <c r="A2406" s="13">
        <v>2405</v>
      </c>
      <c r="B2406" s="9" t="s">
        <v>135</v>
      </c>
      <c r="C2406" s="9" t="str">
        <f>VLOOKUP(B2406,Metadata!$M$2:$N$6,2,FALSE)</f>
        <v>Permanent Employee</v>
      </c>
      <c r="D2406" s="9" t="s">
        <v>159</v>
      </c>
      <c r="E2406" s="9" t="s">
        <v>137</v>
      </c>
      <c r="F2406" s="9" t="s">
        <v>138</v>
      </c>
      <c r="G2406" s="9" t="s">
        <v>140</v>
      </c>
      <c r="H2406" s="9" t="str">
        <f>IF(G2406="","",VLOOKUP(G2406,Metadata!$J$2:$K$22,2,FALSE))</f>
        <v>Lisbon Metropolitan Area</v>
      </c>
      <c r="I2406" s="9" t="s">
        <v>138</v>
      </c>
      <c r="J2406" s="9" t="str">
        <f>IF(I2406="","",VLOOKUP(I2406,Metadata!$P$2:$Q$43,2,FALSE))</f>
        <v>Europe</v>
      </c>
      <c r="K2406" s="9" t="str">
        <f t="shared" si="0"/>
        <v>Portugal</v>
      </c>
      <c r="L2406" s="9" t="s">
        <v>140</v>
      </c>
      <c r="M2406" s="9" t="str">
        <f>IF(L2406="","",VLOOKUP(L2406,Metadata!$J$2:$K$22,2,FALSE))</f>
        <v>Lisbon Metropolitan Area</v>
      </c>
      <c r="N2406" s="9" t="s">
        <v>214</v>
      </c>
      <c r="O2406" s="9" t="s">
        <v>239</v>
      </c>
      <c r="P2406" s="9" t="s">
        <v>142</v>
      </c>
      <c r="Q2406" s="10" t="str">
        <f t="shared" si="1"/>
        <v>Full Office Job</v>
      </c>
      <c r="R2406" s="10">
        <v>6</v>
      </c>
      <c r="S2406" s="9" t="s">
        <v>192</v>
      </c>
      <c r="T2406" s="9" t="s">
        <v>137</v>
      </c>
      <c r="U2406" s="9" t="str">
        <f>IF(S2406&lt;&gt;"",S2406,IF(T2406&lt;&gt;"",VLOOKUP(T2406,Metadata!$S$2:$T$228,2,FALSE),""))</f>
        <v>Back-End Developer</v>
      </c>
      <c r="V2406" s="9" t="s">
        <v>268</v>
      </c>
      <c r="W2406" s="9" t="s">
        <v>137</v>
      </c>
      <c r="X2406" s="9" t="s">
        <v>145</v>
      </c>
      <c r="Y2406" s="9" t="s">
        <v>137</v>
      </c>
      <c r="Z2406" s="9" t="s">
        <v>218</v>
      </c>
      <c r="AA2406" s="9" t="s">
        <v>137</v>
      </c>
      <c r="AB2406" s="9" t="s">
        <v>253</v>
      </c>
      <c r="AC2406" s="9"/>
      <c r="AD2406" s="9" t="s">
        <v>148</v>
      </c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 t="s">
        <v>267</v>
      </c>
      <c r="AV2406" s="9"/>
      <c r="AW2406" s="9"/>
      <c r="AX2406" s="9"/>
      <c r="AY2406" s="9"/>
      <c r="AZ2406" s="9"/>
      <c r="BA2406" s="9"/>
      <c r="BB2406" s="9" t="s">
        <v>284</v>
      </c>
      <c r="BC2406" s="9"/>
      <c r="BD2406" s="9"/>
      <c r="BE2406" s="9"/>
      <c r="BF2406" s="9"/>
      <c r="BG2406" s="9"/>
      <c r="BH2406" s="9"/>
      <c r="BI2406" s="9" t="s">
        <v>270</v>
      </c>
      <c r="BJ2406" s="9"/>
      <c r="BK2406" s="9"/>
      <c r="BL2406" s="9"/>
      <c r="BM2406" s="9"/>
      <c r="BN2406" s="9"/>
      <c r="BO2406" s="9"/>
      <c r="BP2406" s="9"/>
      <c r="BQ2406" s="9" t="s">
        <v>219</v>
      </c>
      <c r="BR2406" s="9"/>
      <c r="BS2406" s="9"/>
      <c r="BT2406" s="9"/>
      <c r="BU2406" s="9"/>
      <c r="BV2406" s="9"/>
      <c r="BW2406" s="9"/>
      <c r="BX2406" s="9"/>
      <c r="BY2406" s="9"/>
      <c r="BZ2406" s="9" t="s">
        <v>790</v>
      </c>
      <c r="CA2406" s="10"/>
      <c r="CB2406" s="10" t="str">
        <f t="shared" si="5"/>
        <v/>
      </c>
      <c r="CC2406" s="10"/>
      <c r="CD2406" s="9" t="str">
        <f t="shared" si="2"/>
        <v/>
      </c>
      <c r="CE2406" s="9" t="s">
        <v>151</v>
      </c>
      <c r="CF2406" s="9" t="s">
        <v>419</v>
      </c>
      <c r="CG2406" s="9">
        <f>IF(CF2406="","",VLOOKUP(CF2406,Metadata!$D$2:$H$20,2,FALSE))</f>
        <v>62500</v>
      </c>
      <c r="CH2406" s="9">
        <f>IF(CF2406="","",VLOOKUP(CF2406,Metadata!$D$2:$H$20,4,FALSE))</f>
        <v>60000</v>
      </c>
      <c r="CI2406" s="9">
        <f>IF(CF2406="","",VLOOKUP(CF2406,Metadata!$D$2:$H$20,5,FALSE))</f>
        <v>65000</v>
      </c>
      <c r="CJ2406" s="9">
        <f t="shared" si="3"/>
        <v>62500</v>
      </c>
      <c r="CK2406" s="9" t="s">
        <v>221</v>
      </c>
      <c r="CL2406" s="10">
        <v>6</v>
      </c>
      <c r="CM2406" s="10">
        <v>5</v>
      </c>
      <c r="CN2406" s="10">
        <v>7</v>
      </c>
      <c r="CO2406" s="10">
        <v>5</v>
      </c>
      <c r="CP2406" s="10">
        <v>5</v>
      </c>
      <c r="CQ2406" s="10">
        <v>5</v>
      </c>
      <c r="CR2406" s="10">
        <v>6</v>
      </c>
      <c r="CS2406" s="10">
        <v>4</v>
      </c>
      <c r="CT2406" s="10">
        <v>4</v>
      </c>
      <c r="CU2406" s="10">
        <v>7</v>
      </c>
      <c r="CV2406" s="10">
        <v>4</v>
      </c>
      <c r="CW2406" s="10">
        <v>3</v>
      </c>
      <c r="CX2406" s="10">
        <v>5</v>
      </c>
      <c r="CY2406" s="10">
        <v>3</v>
      </c>
      <c r="CZ2406" s="10">
        <v>3</v>
      </c>
      <c r="DA2406" s="10">
        <v>1</v>
      </c>
      <c r="DB2406" s="10">
        <v>1</v>
      </c>
      <c r="DC2406" s="10">
        <v>6</v>
      </c>
      <c r="DD2406" s="10">
        <v>1</v>
      </c>
      <c r="DE2406" s="10">
        <v>4</v>
      </c>
      <c r="DF2406" s="10">
        <v>4</v>
      </c>
      <c r="DG2406" s="10">
        <v>1</v>
      </c>
      <c r="DH2406" s="10">
        <v>3</v>
      </c>
      <c r="DI2406" s="10">
        <v>3</v>
      </c>
      <c r="DJ2406" s="10">
        <v>3</v>
      </c>
      <c r="DK2406" s="10">
        <v>1</v>
      </c>
      <c r="DL2406" s="10">
        <v>1</v>
      </c>
      <c r="DM2406" s="9" t="s">
        <v>154</v>
      </c>
      <c r="DN2406" s="10">
        <v>1987</v>
      </c>
      <c r="DO2406" s="9">
        <f t="shared" si="9"/>
        <v>34</v>
      </c>
      <c r="DP2406" s="9" t="s">
        <v>155</v>
      </c>
      <c r="DQ2406" s="9" t="s">
        <v>156</v>
      </c>
      <c r="DR2406" s="9" t="s">
        <v>157</v>
      </c>
      <c r="DS2406" s="9" t="s">
        <v>137</v>
      </c>
      <c r="DT2406" s="9" t="s">
        <v>657</v>
      </c>
      <c r="DU2406" s="9" t="s">
        <v>158</v>
      </c>
      <c r="DV2406" s="9" t="str">
        <f>VLOOKUP(DU2406,Metadata!$B$2:$C$7,2,FALSE)</f>
        <v>6+ years</v>
      </c>
    </row>
    <row r="2407" spans="1:126">
      <c r="A2407" s="13">
        <v>2406</v>
      </c>
      <c r="B2407" s="9" t="s">
        <v>171</v>
      </c>
      <c r="C2407" s="9" t="str">
        <f>VLOOKUP(B2407,Metadata!$M$2:$N$6,2,FALSE)</f>
        <v>Contractor</v>
      </c>
      <c r="D2407" s="9" t="s">
        <v>137</v>
      </c>
      <c r="E2407" s="9" t="s">
        <v>136</v>
      </c>
      <c r="F2407" s="9" t="s">
        <v>138</v>
      </c>
      <c r="G2407" s="9" t="s">
        <v>140</v>
      </c>
      <c r="H2407" s="9" t="str">
        <f>IF(G2407="","",VLOOKUP(G2407,Metadata!$J$2:$K$22,2,FALSE))</f>
        <v>Lisbon Metropolitan Area</v>
      </c>
      <c r="I2407" s="9" t="s">
        <v>138</v>
      </c>
      <c r="J2407" s="9" t="str">
        <f>IF(I2407="","",VLOOKUP(I2407,Metadata!$P$2:$Q$43,2,FALSE))</f>
        <v>Europe</v>
      </c>
      <c r="K2407" s="9" t="str">
        <f t="shared" si="0"/>
        <v>Portugal</v>
      </c>
      <c r="L2407" s="9" t="s">
        <v>140</v>
      </c>
      <c r="M2407" s="9" t="str">
        <f>IF(L2407="","",VLOOKUP(L2407,Metadata!$J$2:$K$22,2,FALSE))</f>
        <v>Lisbon Metropolitan Area</v>
      </c>
      <c r="N2407" s="9" t="s">
        <v>141</v>
      </c>
      <c r="O2407" s="9" t="s">
        <v>137</v>
      </c>
      <c r="P2407" s="9" t="s">
        <v>191</v>
      </c>
      <c r="Q2407" s="10" t="str">
        <f t="shared" si="1"/>
        <v>Remote Job (full or flexible)</v>
      </c>
      <c r="R2407" s="10">
        <v>3</v>
      </c>
      <c r="S2407" s="9" t="s">
        <v>183</v>
      </c>
      <c r="T2407" s="9" t="s">
        <v>137</v>
      </c>
      <c r="U2407" s="9" t="str">
        <f>IF(S2407&lt;&gt;"",S2407,IF(T2407&lt;&gt;"",VLOOKUP(T2407,Metadata!$S$2:$T$228,2,FALSE),""))</f>
        <v>Product Owner/Product Manager</v>
      </c>
      <c r="V2407" s="9" t="s">
        <v>268</v>
      </c>
      <c r="W2407" s="9" t="s">
        <v>137</v>
      </c>
      <c r="X2407" s="9" t="s">
        <v>163</v>
      </c>
      <c r="Y2407" s="9" t="s">
        <v>137</v>
      </c>
      <c r="Z2407" s="9" t="s">
        <v>262</v>
      </c>
      <c r="AA2407" s="9" t="s">
        <v>137</v>
      </c>
      <c r="AB2407" s="9" t="s">
        <v>137</v>
      </c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 t="s">
        <v>150</v>
      </c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 t="s">
        <v>150</v>
      </c>
      <c r="BZ2407" s="9" t="s">
        <v>137</v>
      </c>
      <c r="CA2407" s="10">
        <v>6</v>
      </c>
      <c r="CB2407" s="10" t="str">
        <f t="shared" si="5"/>
        <v>4 to 6 months</v>
      </c>
      <c r="CC2407" s="10">
        <v>24</v>
      </c>
      <c r="CD2407" s="9">
        <f t="shared" si="2"/>
        <v>38400</v>
      </c>
      <c r="CE2407" s="9" t="s">
        <v>137</v>
      </c>
      <c r="CF2407" s="9" t="s">
        <v>137</v>
      </c>
      <c r="CG2407" s="9" t="str">
        <f>IF(CF2407="","",VLOOKUP(CF2407,Metadata!$D$2:$H$20,2,FALSE))</f>
        <v/>
      </c>
      <c r="CH2407" s="9" t="str">
        <f>IF(CF2407="","",VLOOKUP(CF2407,Metadata!$D$2:$H$20,4,FALSE))</f>
        <v/>
      </c>
      <c r="CI2407" s="9" t="str">
        <f>IF(CF2407="","",VLOOKUP(CF2407,Metadata!$D$2:$H$20,5,FALSE))</f>
        <v/>
      </c>
      <c r="CJ2407" s="9">
        <f t="shared" si="3"/>
        <v>38400</v>
      </c>
      <c r="CK2407" s="9" t="s">
        <v>153</v>
      </c>
      <c r="CL2407" s="10">
        <v>6</v>
      </c>
      <c r="CM2407" s="10">
        <v>5</v>
      </c>
      <c r="CN2407" s="10">
        <v>7</v>
      </c>
      <c r="CO2407" s="10">
        <v>7</v>
      </c>
      <c r="CP2407" s="10">
        <v>7</v>
      </c>
      <c r="CQ2407" s="10">
        <v>7</v>
      </c>
      <c r="CR2407" s="10">
        <v>1</v>
      </c>
      <c r="CS2407" s="10">
        <v>1</v>
      </c>
      <c r="CT2407" s="10">
        <v>4</v>
      </c>
      <c r="CU2407" s="10">
        <v>4</v>
      </c>
      <c r="CV2407" s="10">
        <v>5</v>
      </c>
      <c r="CW2407" s="10">
        <v>3</v>
      </c>
      <c r="CX2407" s="10">
        <v>6</v>
      </c>
      <c r="CY2407" s="10">
        <v>4</v>
      </c>
      <c r="CZ2407" s="10">
        <v>6</v>
      </c>
      <c r="DA2407" s="10">
        <v>5</v>
      </c>
      <c r="DB2407" s="10">
        <v>3</v>
      </c>
      <c r="DC2407" s="10">
        <v>3</v>
      </c>
      <c r="DD2407" s="10">
        <v>1</v>
      </c>
      <c r="DE2407" s="10">
        <v>7</v>
      </c>
      <c r="DF2407" s="10">
        <v>7</v>
      </c>
      <c r="DG2407" s="10">
        <v>3</v>
      </c>
      <c r="DH2407" s="10">
        <v>4</v>
      </c>
      <c r="DI2407" s="10">
        <v>5</v>
      </c>
      <c r="DJ2407" s="10">
        <v>4</v>
      </c>
      <c r="DK2407" s="10">
        <v>4</v>
      </c>
      <c r="DL2407" s="10">
        <v>5</v>
      </c>
      <c r="DM2407" s="9" t="s">
        <v>154</v>
      </c>
      <c r="DN2407" s="10">
        <v>1981</v>
      </c>
      <c r="DO2407" s="9">
        <f t="shared" si="9"/>
        <v>40</v>
      </c>
      <c r="DP2407" s="9" t="s">
        <v>222</v>
      </c>
      <c r="DQ2407" s="9" t="s">
        <v>210</v>
      </c>
      <c r="DR2407" s="9" t="s">
        <v>170</v>
      </c>
      <c r="DS2407" s="9" t="s">
        <v>137</v>
      </c>
      <c r="DT2407" s="9" t="s">
        <v>657</v>
      </c>
      <c r="DU2407" s="9" t="s">
        <v>158</v>
      </c>
      <c r="DV2407" s="9" t="str">
        <f>VLOOKUP(DU2407,Metadata!$B$2:$C$7,2,FALSE)</f>
        <v>6+ years</v>
      </c>
    </row>
    <row r="2408" spans="1:126">
      <c r="A2408" s="13">
        <v>2407</v>
      </c>
      <c r="B2408" s="9" t="s">
        <v>135</v>
      </c>
      <c r="C2408" s="9" t="str">
        <f>VLOOKUP(B2408,Metadata!$M$2:$N$6,2,FALSE)</f>
        <v>Permanent Employee</v>
      </c>
      <c r="D2408" s="9" t="s">
        <v>159</v>
      </c>
      <c r="E2408" s="9" t="s">
        <v>137</v>
      </c>
      <c r="F2408" s="9" t="s">
        <v>138</v>
      </c>
      <c r="G2408" s="9" t="s">
        <v>140</v>
      </c>
      <c r="H2408" s="9" t="str">
        <f>IF(G2408="","",VLOOKUP(G2408,Metadata!$J$2:$K$22,2,FALSE))</f>
        <v>Lisbon Metropolitan Area</v>
      </c>
      <c r="I2408" s="9" t="s">
        <v>138</v>
      </c>
      <c r="J2408" s="9" t="str">
        <f>IF(I2408="","",VLOOKUP(I2408,Metadata!$P$2:$Q$43,2,FALSE))</f>
        <v>Europe</v>
      </c>
      <c r="K2408" s="9" t="str">
        <f t="shared" si="0"/>
        <v>Portugal</v>
      </c>
      <c r="L2408" s="9" t="s">
        <v>140</v>
      </c>
      <c r="M2408" s="9" t="str">
        <f>IF(L2408="","",VLOOKUP(L2408,Metadata!$J$2:$K$22,2,FALSE))</f>
        <v>Lisbon Metropolitan Area</v>
      </c>
      <c r="N2408" s="9" t="s">
        <v>141</v>
      </c>
      <c r="O2408" s="9" t="s">
        <v>137</v>
      </c>
      <c r="P2408" s="9" t="s">
        <v>142</v>
      </c>
      <c r="Q2408" s="10" t="str">
        <f t="shared" si="1"/>
        <v>Full Office Job</v>
      </c>
      <c r="R2408" s="10">
        <v>7</v>
      </c>
      <c r="S2408" s="9" t="s">
        <v>161</v>
      </c>
      <c r="T2408" s="9" t="s">
        <v>137</v>
      </c>
      <c r="U2408" s="9" t="str">
        <f>IF(S2408&lt;&gt;"",S2408,IF(T2408&lt;&gt;"",VLOOKUP(T2408,Metadata!$S$2:$T$228,2,FALSE),""))</f>
        <v>Full-Stack Developer</v>
      </c>
      <c r="V2408" s="9" t="s">
        <v>217</v>
      </c>
      <c r="W2408" s="9" t="s">
        <v>137</v>
      </c>
      <c r="X2408" s="9" t="s">
        <v>163</v>
      </c>
      <c r="Y2408" s="9" t="s">
        <v>137</v>
      </c>
      <c r="Z2408" s="9" t="s">
        <v>262</v>
      </c>
      <c r="AA2408" s="9" t="s">
        <v>165</v>
      </c>
      <c r="AB2408" s="9" t="s">
        <v>137</v>
      </c>
      <c r="AC2408" s="9"/>
      <c r="AD2408" s="9"/>
      <c r="AE2408" s="9"/>
      <c r="AF2408" s="9"/>
      <c r="AG2408" s="9"/>
      <c r="AH2408" s="9"/>
      <c r="AI2408" s="9"/>
      <c r="AJ2408" s="9" t="s">
        <v>185</v>
      </c>
      <c r="AK2408" s="9"/>
      <c r="AL2408" s="9"/>
      <c r="AM2408" s="9"/>
      <c r="AN2408" s="9"/>
      <c r="AO2408" s="9"/>
      <c r="AP2408" s="9"/>
      <c r="AQ2408" s="9"/>
      <c r="AR2408" s="9"/>
      <c r="AS2408" s="9"/>
      <c r="AT2408" s="9" t="s">
        <v>324</v>
      </c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 t="s">
        <v>247</v>
      </c>
      <c r="BS2408" s="9"/>
      <c r="BT2408" s="9"/>
      <c r="BU2408" s="9"/>
      <c r="BV2408" s="9"/>
      <c r="BW2408" s="9"/>
      <c r="BX2408" s="9"/>
      <c r="BY2408" s="9"/>
      <c r="BZ2408" s="9"/>
      <c r="CA2408" s="10"/>
      <c r="CB2408" s="10" t="str">
        <f t="shared" si="5"/>
        <v/>
      </c>
      <c r="CC2408" s="10"/>
      <c r="CD2408" s="9" t="str">
        <f t="shared" si="2"/>
        <v/>
      </c>
      <c r="CE2408" s="9" t="s">
        <v>168</v>
      </c>
      <c r="CF2408" s="9" t="s">
        <v>254</v>
      </c>
      <c r="CG2408" s="9">
        <f>IF(CF2408="","",VLOOKUP(CF2408,Metadata!$D$2:$H$20,2,FALSE))</f>
        <v>37500</v>
      </c>
      <c r="CH2408" s="9">
        <f>IF(CF2408="","",VLOOKUP(CF2408,Metadata!$D$2:$H$20,4,FALSE))</f>
        <v>35000</v>
      </c>
      <c r="CI2408" s="9">
        <f>IF(CF2408="","",VLOOKUP(CF2408,Metadata!$D$2:$H$20,5,FALSE))</f>
        <v>40000</v>
      </c>
      <c r="CJ2408" s="9">
        <f t="shared" si="3"/>
        <v>37500</v>
      </c>
      <c r="CK2408" s="9" t="s">
        <v>189</v>
      </c>
      <c r="CL2408" s="10">
        <v>5</v>
      </c>
      <c r="CM2408" s="10">
        <v>1</v>
      </c>
      <c r="CN2408" s="10">
        <v>7</v>
      </c>
      <c r="CO2408" s="10">
        <v>7</v>
      </c>
      <c r="CP2408" s="10">
        <v>5</v>
      </c>
      <c r="CQ2408" s="10">
        <v>6</v>
      </c>
      <c r="CR2408" s="10">
        <v>7</v>
      </c>
      <c r="CS2408" s="10">
        <v>7</v>
      </c>
      <c r="CT2408" s="10">
        <v>6</v>
      </c>
      <c r="CU2408" s="10">
        <v>6</v>
      </c>
      <c r="CV2408" s="10">
        <v>6</v>
      </c>
      <c r="CW2408" s="10">
        <v>6</v>
      </c>
      <c r="CX2408" s="10">
        <v>7</v>
      </c>
      <c r="CY2408" s="10">
        <v>6</v>
      </c>
      <c r="CZ2408" s="10">
        <v>5</v>
      </c>
      <c r="DA2408" s="10">
        <v>7</v>
      </c>
      <c r="DB2408" s="10">
        <v>5</v>
      </c>
      <c r="DC2408" s="10">
        <v>6</v>
      </c>
      <c r="DD2408" s="10">
        <v>5</v>
      </c>
      <c r="DE2408" s="10">
        <v>7</v>
      </c>
      <c r="DF2408" s="10">
        <v>4</v>
      </c>
      <c r="DG2408" s="10">
        <v>7</v>
      </c>
      <c r="DH2408" s="10">
        <v>6</v>
      </c>
      <c r="DI2408" s="10">
        <v>6</v>
      </c>
      <c r="DJ2408" s="10">
        <v>5</v>
      </c>
      <c r="DK2408" s="10">
        <v>7</v>
      </c>
      <c r="DL2408" s="10">
        <v>5</v>
      </c>
      <c r="DM2408" s="9" t="s">
        <v>154</v>
      </c>
      <c r="DN2408" s="10">
        <v>1992</v>
      </c>
      <c r="DO2408" s="9">
        <f t="shared" si="9"/>
        <v>29</v>
      </c>
      <c r="DP2408" s="9" t="s">
        <v>155</v>
      </c>
      <c r="DQ2408" s="9" t="s">
        <v>202</v>
      </c>
      <c r="DR2408" s="9" t="s">
        <v>157</v>
      </c>
      <c r="DS2408" s="9" t="s">
        <v>137</v>
      </c>
      <c r="DT2408" s="9" t="s">
        <v>657</v>
      </c>
      <c r="DU2408" s="9" t="s">
        <v>203</v>
      </c>
      <c r="DV2408" s="9" t="str">
        <f>VLOOKUP(DU2408,Metadata!$B$2:$C$7,2,FALSE)</f>
        <v>6+ years</v>
      </c>
    </row>
    <row r="2409" spans="1:126">
      <c r="A2409" s="13">
        <v>2408</v>
      </c>
      <c r="B2409" s="9" t="s">
        <v>135</v>
      </c>
      <c r="C2409" s="9" t="str">
        <f>VLOOKUP(B2409,Metadata!$M$2:$N$6,2,FALSE)</f>
        <v>Permanent Employee</v>
      </c>
      <c r="D2409" s="9" t="s">
        <v>136</v>
      </c>
      <c r="E2409" s="9" t="s">
        <v>137</v>
      </c>
      <c r="F2409" s="9" t="s">
        <v>138</v>
      </c>
      <c r="G2409" s="9" t="s">
        <v>140</v>
      </c>
      <c r="H2409" s="9" t="str">
        <f>IF(G2409="","",VLOOKUP(G2409,Metadata!$J$2:$K$22,2,FALSE))</f>
        <v>Lisbon Metropolitan Area</v>
      </c>
      <c r="I2409" s="9" t="s">
        <v>138</v>
      </c>
      <c r="J2409" s="9" t="str">
        <f>IF(I2409="","",VLOOKUP(I2409,Metadata!$P$2:$Q$43,2,FALSE))</f>
        <v>Europe</v>
      </c>
      <c r="K2409" s="9" t="str">
        <f t="shared" si="0"/>
        <v>Portugal</v>
      </c>
      <c r="L2409" s="9" t="s">
        <v>140</v>
      </c>
      <c r="M2409" s="9" t="str">
        <f>IF(L2409="","",VLOOKUP(L2409,Metadata!$J$2:$K$22,2,FALSE))</f>
        <v>Lisbon Metropolitan Area</v>
      </c>
      <c r="N2409" s="9" t="s">
        <v>141</v>
      </c>
      <c r="O2409" s="9" t="s">
        <v>137</v>
      </c>
      <c r="P2409" s="9" t="s">
        <v>142</v>
      </c>
      <c r="Q2409" s="10" t="str">
        <f t="shared" si="1"/>
        <v>Full Office Job</v>
      </c>
      <c r="R2409" s="10">
        <v>4</v>
      </c>
      <c r="S2409" s="9" t="s">
        <v>332</v>
      </c>
      <c r="T2409" s="9" t="s">
        <v>137</v>
      </c>
      <c r="U2409" s="9" t="str">
        <f>IF(S2409&lt;&gt;"",S2409,IF(T2409&lt;&gt;"",VLOOKUP(T2409,Metadata!$S$2:$T$228,2,FALSE),""))</f>
        <v>UX/UI Designer</v>
      </c>
      <c r="V2409" s="9" t="s">
        <v>274</v>
      </c>
      <c r="W2409" s="9" t="s">
        <v>137</v>
      </c>
      <c r="X2409" s="9" t="s">
        <v>269</v>
      </c>
      <c r="Y2409" s="9" t="s">
        <v>137</v>
      </c>
      <c r="Z2409" s="9" t="s">
        <v>184</v>
      </c>
      <c r="AA2409" s="9" t="s">
        <v>137</v>
      </c>
      <c r="AB2409" s="9" t="s">
        <v>137</v>
      </c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 t="s">
        <v>150</v>
      </c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 t="s">
        <v>150</v>
      </c>
      <c r="BZ2409" s="9" t="s">
        <v>137</v>
      </c>
      <c r="CA2409" s="10"/>
      <c r="CB2409" s="10" t="str">
        <f t="shared" si="5"/>
        <v/>
      </c>
      <c r="CC2409" s="10"/>
      <c r="CD2409" s="9" t="str">
        <f t="shared" si="2"/>
        <v/>
      </c>
      <c r="CE2409" s="9" t="s">
        <v>232</v>
      </c>
      <c r="CF2409" s="9" t="s">
        <v>169</v>
      </c>
      <c r="CG2409" s="9">
        <f>IF(CF2409="","",VLOOKUP(CF2409,Metadata!$D$2:$H$20,2,FALSE))</f>
        <v>12500</v>
      </c>
      <c r="CH2409" s="9">
        <f>IF(CF2409="","",VLOOKUP(CF2409,Metadata!$D$2:$H$20,4,FALSE))</f>
        <v>0</v>
      </c>
      <c r="CI2409" s="9">
        <f>IF(CF2409="","",VLOOKUP(CF2409,Metadata!$D$2:$H$20,5,FALSE))</f>
        <v>15000</v>
      </c>
      <c r="CJ2409" s="9">
        <f t="shared" si="3"/>
        <v>12500</v>
      </c>
      <c r="CK2409" s="9" t="s">
        <v>153</v>
      </c>
      <c r="CL2409" s="10">
        <v>3</v>
      </c>
      <c r="CM2409" s="10">
        <v>3</v>
      </c>
      <c r="CN2409" s="10">
        <v>6</v>
      </c>
      <c r="CO2409" s="10">
        <v>6</v>
      </c>
      <c r="CP2409" s="10">
        <v>7</v>
      </c>
      <c r="CQ2409" s="10">
        <v>6</v>
      </c>
      <c r="CR2409" s="10">
        <v>4</v>
      </c>
      <c r="CS2409" s="10">
        <v>6</v>
      </c>
      <c r="CT2409" s="10">
        <v>5</v>
      </c>
      <c r="CU2409" s="10">
        <v>6</v>
      </c>
      <c r="CV2409" s="10">
        <v>7</v>
      </c>
      <c r="CW2409" s="10">
        <v>4</v>
      </c>
      <c r="CX2409" s="10">
        <v>6</v>
      </c>
      <c r="CY2409" s="10">
        <v>6</v>
      </c>
      <c r="CZ2409" s="10">
        <v>7</v>
      </c>
      <c r="DA2409" s="10">
        <v>6</v>
      </c>
      <c r="DB2409" s="10">
        <v>6</v>
      </c>
      <c r="DC2409" s="10">
        <v>7</v>
      </c>
      <c r="DD2409" s="10">
        <v>7</v>
      </c>
      <c r="DE2409" s="10">
        <v>7</v>
      </c>
      <c r="DF2409" s="10">
        <v>6</v>
      </c>
      <c r="DG2409" s="10">
        <v>6</v>
      </c>
      <c r="DH2409" s="10">
        <v>4</v>
      </c>
      <c r="DI2409" s="10">
        <v>5</v>
      </c>
      <c r="DJ2409" s="10">
        <v>1</v>
      </c>
      <c r="DK2409" s="10">
        <v>6</v>
      </c>
      <c r="DL2409" s="10">
        <v>5</v>
      </c>
      <c r="DM2409" s="9" t="s">
        <v>154</v>
      </c>
      <c r="DN2409" s="10">
        <v>1987</v>
      </c>
      <c r="DO2409" s="9">
        <f t="shared" si="9"/>
        <v>34</v>
      </c>
      <c r="DP2409" s="9" t="s">
        <v>155</v>
      </c>
      <c r="DQ2409" s="9" t="s">
        <v>210</v>
      </c>
      <c r="DR2409" s="9" t="s">
        <v>170</v>
      </c>
      <c r="DS2409" s="9" t="s">
        <v>137</v>
      </c>
      <c r="DT2409" s="9" t="s">
        <v>657</v>
      </c>
      <c r="DU2409" s="9" t="s">
        <v>158</v>
      </c>
      <c r="DV2409" s="9" t="str">
        <f>VLOOKUP(DU2409,Metadata!$B$2:$C$7,2,FALSE)</f>
        <v>6+ years</v>
      </c>
    </row>
    <row r="2410" spans="1:126">
      <c r="A2410" s="13">
        <v>2409</v>
      </c>
      <c r="B2410" s="9" t="s">
        <v>135</v>
      </c>
      <c r="C2410" s="9" t="str">
        <f>VLOOKUP(B2410,Metadata!$M$2:$N$6,2,FALSE)</f>
        <v>Permanent Employee</v>
      </c>
      <c r="D2410" s="9" t="s">
        <v>159</v>
      </c>
      <c r="E2410" s="9" t="s">
        <v>137</v>
      </c>
      <c r="F2410" s="9" t="s">
        <v>138</v>
      </c>
      <c r="G2410" s="9" t="s">
        <v>312</v>
      </c>
      <c r="H2410" s="9" t="str">
        <f>IF(G2410="","",VLOOKUP(G2410,Metadata!$J$2:$K$22,2,FALSE))</f>
        <v>South</v>
      </c>
      <c r="I2410" s="9" t="s">
        <v>138</v>
      </c>
      <c r="J2410" s="9" t="str">
        <f>IF(I2410="","",VLOOKUP(I2410,Metadata!$P$2:$Q$43,2,FALSE))</f>
        <v>Europe</v>
      </c>
      <c r="K2410" s="9" t="str">
        <f t="shared" si="0"/>
        <v>Portugal</v>
      </c>
      <c r="L2410" s="9" t="s">
        <v>312</v>
      </c>
      <c r="M2410" s="9" t="str">
        <f>IF(L2410="","",VLOOKUP(L2410,Metadata!$J$2:$K$22,2,FALSE))</f>
        <v>South</v>
      </c>
      <c r="N2410" s="9" t="s">
        <v>205</v>
      </c>
      <c r="O2410" s="9" t="s">
        <v>137</v>
      </c>
      <c r="P2410" s="9" t="s">
        <v>137</v>
      </c>
      <c r="Q2410" s="10" t="str">
        <f t="shared" si="1"/>
        <v>Full Office Job</v>
      </c>
      <c r="R2410" s="10">
        <v>7</v>
      </c>
      <c r="S2410" s="9" t="s">
        <v>192</v>
      </c>
      <c r="T2410" s="9" t="s">
        <v>137</v>
      </c>
      <c r="U2410" s="9" t="str">
        <f>IF(S2410&lt;&gt;"",S2410,IF(T2410&lt;&gt;"",VLOOKUP(T2410,Metadata!$S$2:$T$228,2,FALSE),""))</f>
        <v>Back-End Developer</v>
      </c>
      <c r="V2410" s="9" t="s">
        <v>317</v>
      </c>
      <c r="W2410" s="9" t="s">
        <v>137</v>
      </c>
      <c r="X2410" s="9" t="s">
        <v>163</v>
      </c>
      <c r="Y2410" s="9" t="s">
        <v>137</v>
      </c>
      <c r="Z2410" s="9" t="s">
        <v>262</v>
      </c>
      <c r="AA2410" s="9" t="s">
        <v>137</v>
      </c>
      <c r="AB2410" s="9" t="s">
        <v>253</v>
      </c>
      <c r="AC2410" s="9"/>
      <c r="AD2410" s="9"/>
      <c r="AE2410" s="9"/>
      <c r="AF2410" s="9" t="s">
        <v>243</v>
      </c>
      <c r="AG2410" s="9"/>
      <c r="AH2410" s="9" t="s">
        <v>176</v>
      </c>
      <c r="AI2410" s="9" t="s">
        <v>230</v>
      </c>
      <c r="AJ2410" s="9"/>
      <c r="AK2410" s="9"/>
      <c r="AL2410" s="9"/>
      <c r="AM2410" s="9"/>
      <c r="AN2410" s="9"/>
      <c r="AO2410" s="9" t="s">
        <v>443</v>
      </c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 t="s">
        <v>150</v>
      </c>
      <c r="BZ2410" s="9" t="s">
        <v>137</v>
      </c>
      <c r="CA2410" s="10"/>
      <c r="CB2410" s="10" t="str">
        <f t="shared" si="5"/>
        <v/>
      </c>
      <c r="CC2410" s="10"/>
      <c r="CD2410" s="9" t="str">
        <f t="shared" si="2"/>
        <v/>
      </c>
      <c r="CE2410" s="9" t="s">
        <v>151</v>
      </c>
      <c r="CF2410" s="9" t="s">
        <v>188</v>
      </c>
      <c r="CG2410" s="9">
        <f>IF(CF2410="","",VLOOKUP(CF2410,Metadata!$D$2:$H$20,2,FALSE))</f>
        <v>17500</v>
      </c>
      <c r="CH2410" s="9">
        <f>IF(CF2410="","",VLOOKUP(CF2410,Metadata!$D$2:$H$20,4,FALSE))</f>
        <v>15000</v>
      </c>
      <c r="CI2410" s="9">
        <f>IF(CF2410="","",VLOOKUP(CF2410,Metadata!$D$2:$H$20,5,FALSE))</f>
        <v>20000</v>
      </c>
      <c r="CJ2410" s="9">
        <f t="shared" si="3"/>
        <v>17500</v>
      </c>
      <c r="CK2410" s="9" t="s">
        <v>189</v>
      </c>
      <c r="CL2410" s="10">
        <v>2</v>
      </c>
      <c r="CM2410" s="10">
        <v>5</v>
      </c>
      <c r="CN2410" s="10">
        <v>7</v>
      </c>
      <c r="CO2410" s="10">
        <v>7</v>
      </c>
      <c r="CP2410" s="10">
        <v>7</v>
      </c>
      <c r="CQ2410" s="10">
        <v>5</v>
      </c>
      <c r="CR2410" s="10">
        <v>5</v>
      </c>
      <c r="CS2410" s="10">
        <v>7</v>
      </c>
      <c r="CT2410" s="10">
        <v>7</v>
      </c>
      <c r="CU2410" s="10">
        <v>7</v>
      </c>
      <c r="CV2410" s="10">
        <v>7</v>
      </c>
      <c r="CW2410" s="10">
        <v>4</v>
      </c>
      <c r="CX2410" s="10">
        <v>7</v>
      </c>
      <c r="CY2410" s="10">
        <v>7</v>
      </c>
      <c r="CZ2410" s="10">
        <v>7</v>
      </c>
      <c r="DA2410" s="10">
        <v>1</v>
      </c>
      <c r="DB2410" s="10">
        <v>3</v>
      </c>
      <c r="DC2410" s="10">
        <v>3</v>
      </c>
      <c r="DD2410" s="10">
        <v>4</v>
      </c>
      <c r="DE2410" s="10">
        <v>5</v>
      </c>
      <c r="DF2410" s="10">
        <v>7</v>
      </c>
      <c r="DG2410" s="10">
        <v>7</v>
      </c>
      <c r="DH2410" s="10">
        <v>7</v>
      </c>
      <c r="DI2410" s="10">
        <v>7</v>
      </c>
      <c r="DJ2410" s="10">
        <v>4</v>
      </c>
      <c r="DK2410" s="10">
        <v>4</v>
      </c>
      <c r="DL2410" s="10">
        <v>4</v>
      </c>
      <c r="DM2410" s="9" t="s">
        <v>154</v>
      </c>
      <c r="DN2410" s="10">
        <v>1982</v>
      </c>
      <c r="DO2410" s="9">
        <f t="shared" si="9"/>
        <v>39</v>
      </c>
      <c r="DP2410" s="9" t="s">
        <v>155</v>
      </c>
      <c r="DQ2410" s="9" t="s">
        <v>156</v>
      </c>
      <c r="DR2410" s="9" t="s">
        <v>157</v>
      </c>
      <c r="DS2410" s="9" t="s">
        <v>137</v>
      </c>
      <c r="DT2410" s="9" t="s">
        <v>657</v>
      </c>
      <c r="DU2410" s="9" t="s">
        <v>203</v>
      </c>
      <c r="DV2410" s="9" t="str">
        <f>VLOOKUP(DU2410,Metadata!$B$2:$C$7,2,FALSE)</f>
        <v>6+ years</v>
      </c>
    </row>
    <row r="2411" spans="1:126">
      <c r="A2411" s="13">
        <v>2410</v>
      </c>
      <c r="B2411" s="9" t="s">
        <v>135</v>
      </c>
      <c r="C2411" s="9" t="str">
        <f>VLOOKUP(B2411,Metadata!$M$2:$N$6,2,FALSE)</f>
        <v>Permanent Employee</v>
      </c>
      <c r="D2411" s="9" t="s">
        <v>159</v>
      </c>
      <c r="E2411" s="9" t="s">
        <v>137</v>
      </c>
      <c r="F2411" s="9" t="s">
        <v>138</v>
      </c>
      <c r="G2411" s="9" t="s">
        <v>140</v>
      </c>
      <c r="H2411" s="9" t="str">
        <f>IF(G2411="","",VLOOKUP(G2411,Metadata!$J$2:$K$22,2,FALSE))</f>
        <v>Lisbon Metropolitan Area</v>
      </c>
      <c r="I2411" s="9" t="s">
        <v>138</v>
      </c>
      <c r="J2411" s="9" t="str">
        <f>IF(I2411="","",VLOOKUP(I2411,Metadata!$P$2:$Q$43,2,FALSE))</f>
        <v>Europe</v>
      </c>
      <c r="K2411" s="9" t="str">
        <f t="shared" si="0"/>
        <v>Portugal</v>
      </c>
      <c r="L2411" s="9" t="s">
        <v>140</v>
      </c>
      <c r="M2411" s="9" t="str">
        <f>IF(L2411="","",VLOOKUP(L2411,Metadata!$J$2:$K$22,2,FALSE))</f>
        <v>Lisbon Metropolitan Area</v>
      </c>
      <c r="N2411" s="9" t="s">
        <v>141</v>
      </c>
      <c r="O2411" s="9" t="s">
        <v>137</v>
      </c>
      <c r="P2411" s="9" t="s">
        <v>142</v>
      </c>
      <c r="Q2411" s="10" t="str">
        <f t="shared" si="1"/>
        <v>Full Office Job</v>
      </c>
      <c r="R2411" s="10">
        <v>6</v>
      </c>
      <c r="S2411" s="9" t="s">
        <v>143</v>
      </c>
      <c r="T2411" s="9" t="s">
        <v>137</v>
      </c>
      <c r="U2411" s="9" t="str">
        <f>IF(S2411&lt;&gt;"",S2411,IF(T2411&lt;&gt;"",VLOOKUP(T2411,Metadata!$S$2:$T$228,2,FALSE),""))</f>
        <v>Technical Team Leader</v>
      </c>
      <c r="V2411" s="9" t="s">
        <v>207</v>
      </c>
      <c r="W2411" s="9" t="s">
        <v>137</v>
      </c>
      <c r="X2411" s="9" t="s">
        <v>208</v>
      </c>
      <c r="Y2411" s="9" t="s">
        <v>137</v>
      </c>
      <c r="Z2411" s="9" t="s">
        <v>146</v>
      </c>
      <c r="AA2411" s="9" t="s">
        <v>137</v>
      </c>
      <c r="AB2411" s="9" t="s">
        <v>137</v>
      </c>
      <c r="AC2411" s="9" t="s">
        <v>147</v>
      </c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 t="s">
        <v>150</v>
      </c>
      <c r="BZ2411" s="9" t="s">
        <v>137</v>
      </c>
      <c r="CA2411" s="10"/>
      <c r="CB2411" s="10" t="str">
        <f t="shared" si="5"/>
        <v/>
      </c>
      <c r="CC2411" s="10"/>
      <c r="CD2411" s="9" t="str">
        <f t="shared" si="2"/>
        <v/>
      </c>
      <c r="CE2411" s="9" t="s">
        <v>168</v>
      </c>
      <c r="CF2411" s="9" t="s">
        <v>607</v>
      </c>
      <c r="CG2411" s="9">
        <f>IF(CF2411="","",VLOOKUP(CF2411,Metadata!$D$2:$H$20,2,FALSE))</f>
        <v>82500</v>
      </c>
      <c r="CH2411" s="9">
        <f>IF(CF2411="","",VLOOKUP(CF2411,Metadata!$D$2:$H$20,4,FALSE))</f>
        <v>80000</v>
      </c>
      <c r="CI2411" s="9">
        <f>IF(CF2411="","",VLOOKUP(CF2411,Metadata!$D$2:$H$20,5,FALSE))</f>
        <v>85000</v>
      </c>
      <c r="CJ2411" s="9">
        <f t="shared" si="3"/>
        <v>82500</v>
      </c>
      <c r="CK2411" s="9" t="s">
        <v>189</v>
      </c>
      <c r="CL2411" s="10">
        <v>6</v>
      </c>
      <c r="CM2411" s="10">
        <v>1</v>
      </c>
      <c r="CN2411" s="10">
        <v>6</v>
      </c>
      <c r="CO2411" s="10">
        <v>6</v>
      </c>
      <c r="CP2411" s="10">
        <v>5</v>
      </c>
      <c r="CQ2411" s="10">
        <v>5</v>
      </c>
      <c r="CR2411" s="10">
        <v>6</v>
      </c>
      <c r="CS2411" s="10">
        <v>5</v>
      </c>
      <c r="CT2411" s="10">
        <v>5</v>
      </c>
      <c r="CU2411" s="10">
        <v>5</v>
      </c>
      <c r="CV2411" s="10">
        <v>5</v>
      </c>
      <c r="CW2411" s="10">
        <v>5</v>
      </c>
      <c r="CX2411" s="10">
        <v>6</v>
      </c>
      <c r="CY2411" s="10">
        <v>6</v>
      </c>
      <c r="CZ2411" s="10">
        <v>6</v>
      </c>
      <c r="DA2411" s="10">
        <v>4</v>
      </c>
      <c r="DB2411" s="10">
        <v>4</v>
      </c>
      <c r="DC2411" s="10">
        <v>6</v>
      </c>
      <c r="DD2411" s="10">
        <v>5</v>
      </c>
      <c r="DE2411" s="10">
        <v>4</v>
      </c>
      <c r="DF2411" s="10">
        <v>5</v>
      </c>
      <c r="DG2411" s="10">
        <v>6</v>
      </c>
      <c r="DH2411" s="10">
        <v>4</v>
      </c>
      <c r="DI2411" s="10">
        <v>5</v>
      </c>
      <c r="DJ2411" s="10">
        <v>5</v>
      </c>
      <c r="DK2411" s="10">
        <v>5</v>
      </c>
      <c r="DL2411" s="10">
        <v>5</v>
      </c>
      <c r="DM2411" s="9" t="s">
        <v>154</v>
      </c>
      <c r="DN2411" s="10">
        <v>1977</v>
      </c>
      <c r="DO2411" s="9">
        <f t="shared" si="9"/>
        <v>44</v>
      </c>
      <c r="DP2411" s="9" t="s">
        <v>155</v>
      </c>
      <c r="DQ2411" s="9" t="s">
        <v>156</v>
      </c>
      <c r="DR2411" s="9" t="s">
        <v>157</v>
      </c>
      <c r="DS2411" s="9" t="s">
        <v>137</v>
      </c>
      <c r="DT2411" s="9" t="s">
        <v>657</v>
      </c>
      <c r="DU2411" s="9" t="s">
        <v>158</v>
      </c>
      <c r="DV2411" s="9" t="str">
        <f>VLOOKUP(DU2411,Metadata!$B$2:$C$7,2,FALSE)</f>
        <v>6+ years</v>
      </c>
    </row>
    <row r="2412" spans="1:126">
      <c r="A2412" s="13">
        <v>2411</v>
      </c>
      <c r="B2412" s="9" t="s">
        <v>135</v>
      </c>
      <c r="C2412" s="9" t="str">
        <f>VLOOKUP(B2412,Metadata!$M$2:$N$6,2,FALSE)</f>
        <v>Permanent Employee</v>
      </c>
      <c r="D2412" s="9" t="s">
        <v>159</v>
      </c>
      <c r="E2412" s="9" t="s">
        <v>137</v>
      </c>
      <c r="F2412" s="9" t="s">
        <v>138</v>
      </c>
      <c r="G2412" s="9" t="s">
        <v>291</v>
      </c>
      <c r="H2412" s="9" t="str">
        <f>IF(G2412="","",VLOOKUP(G2412,Metadata!$J$2:$K$22,2,FALSE))</f>
        <v>Centre</v>
      </c>
      <c r="I2412" s="9" t="s">
        <v>138</v>
      </c>
      <c r="J2412" s="9" t="str">
        <f>IF(I2412="","",VLOOKUP(I2412,Metadata!$P$2:$Q$43,2,FALSE))</f>
        <v>Europe</v>
      </c>
      <c r="K2412" s="9" t="str">
        <f t="shared" si="0"/>
        <v>Portugal</v>
      </c>
      <c r="L2412" s="9" t="s">
        <v>140</v>
      </c>
      <c r="M2412" s="9" t="str">
        <f>IF(L2412="","",VLOOKUP(L2412,Metadata!$J$2:$K$22,2,FALSE))</f>
        <v>Lisbon Metropolitan Area</v>
      </c>
      <c r="N2412" s="9" t="s">
        <v>141</v>
      </c>
      <c r="O2412" s="9" t="s">
        <v>137</v>
      </c>
      <c r="P2412" s="9" t="s">
        <v>142</v>
      </c>
      <c r="Q2412" s="10" t="str">
        <f t="shared" si="1"/>
        <v>Full Office Job</v>
      </c>
      <c r="R2412" s="10">
        <v>5</v>
      </c>
      <c r="S2412" s="9" t="s">
        <v>161</v>
      </c>
      <c r="T2412" s="9" t="s">
        <v>137</v>
      </c>
      <c r="U2412" s="9" t="str">
        <f>IF(S2412&lt;&gt;"",S2412,IF(T2412&lt;&gt;"",VLOOKUP(T2412,Metadata!$S$2:$T$228,2,FALSE),""))</f>
        <v>Full-Stack Developer</v>
      </c>
      <c r="V2412" s="9" t="s">
        <v>234</v>
      </c>
      <c r="W2412" s="9" t="s">
        <v>137</v>
      </c>
      <c r="X2412" s="9" t="s">
        <v>145</v>
      </c>
      <c r="Y2412" s="9" t="s">
        <v>137</v>
      </c>
      <c r="Z2412" s="9" t="s">
        <v>184</v>
      </c>
      <c r="AA2412" s="9" t="s">
        <v>165</v>
      </c>
      <c r="AB2412" s="9" t="s">
        <v>253</v>
      </c>
      <c r="AC2412" s="9" t="s">
        <v>147</v>
      </c>
      <c r="AD2412" s="9" t="s">
        <v>148</v>
      </c>
      <c r="AE2412" s="9" t="s">
        <v>194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 t="s">
        <v>178</v>
      </c>
      <c r="BB2412" s="9"/>
      <c r="BC2412" s="9"/>
      <c r="BD2412" s="9"/>
      <c r="BE2412" s="9"/>
      <c r="BF2412" s="9"/>
      <c r="BG2412" s="9"/>
      <c r="BH2412" s="9"/>
      <c r="BI2412" s="9"/>
      <c r="BJ2412" s="9" t="s">
        <v>167</v>
      </c>
      <c r="BK2412" s="9" t="s">
        <v>198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10"/>
      <c r="CB2412" s="10" t="str">
        <f t="shared" si="5"/>
        <v/>
      </c>
      <c r="CC2412" s="10"/>
      <c r="CD2412" s="9" t="str">
        <f t="shared" si="2"/>
        <v/>
      </c>
      <c r="CE2412" s="9" t="s">
        <v>151</v>
      </c>
      <c r="CF2412" s="9" t="s">
        <v>220</v>
      </c>
      <c r="CG2412" s="9">
        <f>IF(CF2412="","",VLOOKUP(CF2412,Metadata!$D$2:$H$20,2,FALSE))</f>
        <v>27500</v>
      </c>
      <c r="CH2412" s="9">
        <f>IF(CF2412="","",VLOOKUP(CF2412,Metadata!$D$2:$H$20,4,FALSE))</f>
        <v>25000</v>
      </c>
      <c r="CI2412" s="9">
        <f>IF(CF2412="","",VLOOKUP(CF2412,Metadata!$D$2:$H$20,5,FALSE))</f>
        <v>30000</v>
      </c>
      <c r="CJ2412" s="9">
        <f t="shared" si="3"/>
        <v>27500</v>
      </c>
      <c r="CK2412" s="9" t="s">
        <v>189</v>
      </c>
      <c r="CL2412" s="10">
        <v>3</v>
      </c>
      <c r="CM2412" s="10">
        <v>3</v>
      </c>
      <c r="CN2412" s="10">
        <v>6</v>
      </c>
      <c r="CO2412" s="10">
        <v>6</v>
      </c>
      <c r="CP2412" s="10">
        <v>6</v>
      </c>
      <c r="CQ2412" s="10">
        <v>6</v>
      </c>
      <c r="CR2412" s="10">
        <v>5</v>
      </c>
      <c r="CS2412" s="10">
        <v>6</v>
      </c>
      <c r="CT2412" s="10">
        <v>6</v>
      </c>
      <c r="CU2412" s="10">
        <v>6</v>
      </c>
      <c r="CV2412" s="10">
        <v>6</v>
      </c>
      <c r="CW2412" s="10">
        <v>6</v>
      </c>
      <c r="CX2412" s="10">
        <v>7</v>
      </c>
      <c r="CY2412" s="10">
        <v>6</v>
      </c>
      <c r="CZ2412" s="10">
        <v>6</v>
      </c>
      <c r="DA2412" s="10">
        <v>4</v>
      </c>
      <c r="DB2412" s="10">
        <v>4</v>
      </c>
      <c r="DC2412" s="10">
        <v>6</v>
      </c>
      <c r="DD2412" s="10">
        <v>4</v>
      </c>
      <c r="DE2412" s="10">
        <v>6</v>
      </c>
      <c r="DF2412" s="10">
        <v>6</v>
      </c>
      <c r="DG2412" s="10">
        <v>6</v>
      </c>
      <c r="DH2412" s="10">
        <v>5</v>
      </c>
      <c r="DI2412" s="10">
        <v>6</v>
      </c>
      <c r="DJ2412" s="10">
        <v>3</v>
      </c>
      <c r="DK2412" s="10">
        <v>5</v>
      </c>
      <c r="DL2412" s="10">
        <v>6</v>
      </c>
      <c r="DM2412" s="9" t="s">
        <v>154</v>
      </c>
      <c r="DN2412" s="10">
        <v>1976</v>
      </c>
      <c r="DO2412" s="9">
        <f t="shared" si="9"/>
        <v>45</v>
      </c>
      <c r="DP2412" s="9" t="s">
        <v>155</v>
      </c>
      <c r="DQ2412" s="9" t="s">
        <v>202</v>
      </c>
      <c r="DR2412" s="9" t="s">
        <v>170</v>
      </c>
      <c r="DS2412" s="9" t="s">
        <v>137</v>
      </c>
      <c r="DT2412" s="9" t="s">
        <v>657</v>
      </c>
      <c r="DU2412" s="9" t="s">
        <v>158</v>
      </c>
      <c r="DV2412" s="9" t="str">
        <f>VLOOKUP(DU2412,Metadata!$B$2:$C$7,2,FALSE)</f>
        <v>6+ years</v>
      </c>
    </row>
    <row r="2413" spans="1:126">
      <c r="A2413" s="13">
        <v>2412</v>
      </c>
      <c r="B2413" s="9" t="s">
        <v>135</v>
      </c>
      <c r="C2413" s="9" t="str">
        <f>VLOOKUP(B2413,Metadata!$M$2:$N$6,2,FALSE)</f>
        <v>Permanent Employee</v>
      </c>
      <c r="D2413" s="9" t="s">
        <v>159</v>
      </c>
      <c r="E2413" s="9" t="s">
        <v>137</v>
      </c>
      <c r="F2413" s="9" t="s">
        <v>138</v>
      </c>
      <c r="G2413" s="9" t="s">
        <v>283</v>
      </c>
      <c r="H2413" s="9" t="str">
        <f>IF(G2413="","",VLOOKUP(G2413,Metadata!$J$2:$K$22,2,FALSE))</f>
        <v>Lisbon Metropolitan Area</v>
      </c>
      <c r="I2413" s="9" t="s">
        <v>316</v>
      </c>
      <c r="J2413" s="9" t="str">
        <f>IF(I2413="","",VLOOKUP(I2413,Metadata!$P$2:$Q$43,2,FALSE))</f>
        <v>Europe</v>
      </c>
      <c r="K2413" s="9" t="str">
        <f t="shared" si="0"/>
        <v>International</v>
      </c>
      <c r="L2413" s="9" t="s">
        <v>137</v>
      </c>
      <c r="M2413" s="9" t="str">
        <f>IF(L2413="","",VLOOKUP(L2413,Metadata!$J$2:$K$22,2,FALSE))</f>
        <v/>
      </c>
      <c r="N2413" s="9" t="s">
        <v>214</v>
      </c>
      <c r="O2413" s="9" t="s">
        <v>136</v>
      </c>
      <c r="P2413" s="9" t="s">
        <v>142</v>
      </c>
      <c r="Q2413" s="10" t="str">
        <f t="shared" si="1"/>
        <v>Full Office Job</v>
      </c>
      <c r="R2413" s="10">
        <v>7</v>
      </c>
      <c r="S2413" s="9" t="s">
        <v>192</v>
      </c>
      <c r="T2413" s="9" t="s">
        <v>137</v>
      </c>
      <c r="U2413" s="9" t="str">
        <f>IF(S2413&lt;&gt;"",S2413,IF(T2413&lt;&gt;"",VLOOKUP(T2413,Metadata!$S$2:$T$228,2,FALSE),""))</f>
        <v>Back-End Developer</v>
      </c>
      <c r="V2413" s="9" t="s">
        <v>279</v>
      </c>
      <c r="W2413" s="9" t="s">
        <v>137</v>
      </c>
      <c r="X2413" s="9" t="s">
        <v>175</v>
      </c>
      <c r="Y2413" s="9" t="s">
        <v>137</v>
      </c>
      <c r="Z2413" s="9" t="s">
        <v>262</v>
      </c>
      <c r="AA2413" s="9" t="s">
        <v>137</v>
      </c>
      <c r="AB2413" s="9" t="s">
        <v>137</v>
      </c>
      <c r="AC2413" s="9"/>
      <c r="AD2413" s="9" t="s">
        <v>148</v>
      </c>
      <c r="AE2413" s="9"/>
      <c r="AF2413" s="9" t="s">
        <v>243</v>
      </c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 t="s">
        <v>219</v>
      </c>
      <c r="BR2413" s="9"/>
      <c r="BS2413" s="9"/>
      <c r="BT2413" s="9"/>
      <c r="BU2413" s="9"/>
      <c r="BV2413" s="9"/>
      <c r="BW2413" s="9"/>
      <c r="BX2413" s="9"/>
      <c r="BY2413" s="9"/>
      <c r="BZ2413" s="9"/>
      <c r="CA2413" s="10"/>
      <c r="CB2413" s="10" t="str">
        <f t="shared" si="5"/>
        <v/>
      </c>
      <c r="CC2413" s="10"/>
      <c r="CD2413" s="9" t="str">
        <f t="shared" si="2"/>
        <v/>
      </c>
      <c r="CE2413" s="9" t="s">
        <v>232</v>
      </c>
      <c r="CF2413" s="9" t="s">
        <v>254</v>
      </c>
      <c r="CG2413" s="9">
        <f>IF(CF2413="","",VLOOKUP(CF2413,Metadata!$D$2:$H$20,2,FALSE))</f>
        <v>37500</v>
      </c>
      <c r="CH2413" s="9">
        <f>IF(CF2413="","",VLOOKUP(CF2413,Metadata!$D$2:$H$20,4,FALSE))</f>
        <v>35000</v>
      </c>
      <c r="CI2413" s="9">
        <f>IF(CF2413="","",VLOOKUP(CF2413,Metadata!$D$2:$H$20,5,FALSE))</f>
        <v>40000</v>
      </c>
      <c r="CJ2413" s="9">
        <f t="shared" si="3"/>
        <v>37500</v>
      </c>
      <c r="CK2413" s="9" t="s">
        <v>189</v>
      </c>
      <c r="CL2413" s="10">
        <v>5</v>
      </c>
      <c r="CM2413" s="10">
        <v>3</v>
      </c>
      <c r="CN2413" s="10">
        <v>6</v>
      </c>
      <c r="CO2413" s="10">
        <v>6</v>
      </c>
      <c r="CP2413" s="10">
        <v>4</v>
      </c>
      <c r="CQ2413" s="10">
        <v>4</v>
      </c>
      <c r="CR2413" s="10">
        <v>7</v>
      </c>
      <c r="CS2413" s="10">
        <v>4</v>
      </c>
      <c r="CT2413" s="10">
        <v>4</v>
      </c>
      <c r="CU2413" s="10">
        <v>1</v>
      </c>
      <c r="CV2413" s="10">
        <v>5</v>
      </c>
      <c r="CW2413" s="10">
        <v>4</v>
      </c>
      <c r="CX2413" s="10">
        <v>4</v>
      </c>
      <c r="CY2413" s="10">
        <v>6</v>
      </c>
      <c r="CZ2413" s="10">
        <v>1</v>
      </c>
      <c r="DA2413" s="10">
        <v>1</v>
      </c>
      <c r="DB2413" s="10">
        <v>4</v>
      </c>
      <c r="DC2413" s="10">
        <v>4</v>
      </c>
      <c r="DD2413" s="10">
        <v>1</v>
      </c>
      <c r="DE2413" s="10">
        <v>6</v>
      </c>
      <c r="DF2413" s="10">
        <v>6</v>
      </c>
      <c r="DG2413" s="10">
        <v>4</v>
      </c>
      <c r="DH2413" s="10">
        <v>5</v>
      </c>
      <c r="DI2413" s="10">
        <v>1</v>
      </c>
      <c r="DJ2413" s="10">
        <v>1</v>
      </c>
      <c r="DK2413" s="10">
        <v>4</v>
      </c>
      <c r="DL2413" s="10">
        <v>1</v>
      </c>
      <c r="DM2413" s="9" t="s">
        <v>154</v>
      </c>
      <c r="DN2413" s="10">
        <v>1981</v>
      </c>
      <c r="DO2413" s="9">
        <f t="shared" si="9"/>
        <v>40</v>
      </c>
      <c r="DP2413" s="9" t="s">
        <v>155</v>
      </c>
      <c r="DQ2413" s="9" t="s">
        <v>156</v>
      </c>
      <c r="DR2413" s="9" t="s">
        <v>157</v>
      </c>
      <c r="DS2413" s="9" t="s">
        <v>137</v>
      </c>
      <c r="DT2413" s="9" t="s">
        <v>657</v>
      </c>
      <c r="DU2413" s="9" t="s">
        <v>158</v>
      </c>
      <c r="DV2413" s="9" t="str">
        <f>VLOOKUP(DU2413,Metadata!$B$2:$C$7,2,FALSE)</f>
        <v>6+ years</v>
      </c>
    </row>
    <row r="2414" spans="1:126">
      <c r="A2414" s="13">
        <v>2413</v>
      </c>
      <c r="B2414" s="9" t="s">
        <v>135</v>
      </c>
      <c r="C2414" s="9" t="str">
        <f>VLOOKUP(B2414,Metadata!$M$2:$N$6,2,FALSE)</f>
        <v>Permanent Employee</v>
      </c>
      <c r="D2414" s="9" t="s">
        <v>136</v>
      </c>
      <c r="E2414" s="9" t="s">
        <v>137</v>
      </c>
      <c r="F2414" s="9" t="s">
        <v>138</v>
      </c>
      <c r="G2414" s="9" t="s">
        <v>190</v>
      </c>
      <c r="H2414" s="9" t="str">
        <f>IF(G2414="","",VLOOKUP(G2414,Metadata!$J$2:$K$22,2,FALSE))</f>
        <v>North</v>
      </c>
      <c r="I2414" s="9" t="s">
        <v>138</v>
      </c>
      <c r="J2414" s="9" t="str">
        <f>IF(I2414="","",VLOOKUP(I2414,Metadata!$P$2:$Q$43,2,FALSE))</f>
        <v>Europe</v>
      </c>
      <c r="K2414" s="9" t="str">
        <f t="shared" si="0"/>
        <v>Portugal</v>
      </c>
      <c r="L2414" s="9" t="s">
        <v>190</v>
      </c>
      <c r="M2414" s="9" t="str">
        <f>IF(L2414="","",VLOOKUP(L2414,Metadata!$J$2:$K$22,2,FALSE))</f>
        <v>North</v>
      </c>
      <c r="N2414" s="9" t="s">
        <v>141</v>
      </c>
      <c r="O2414" s="9" t="s">
        <v>137</v>
      </c>
      <c r="P2414" s="9" t="s">
        <v>142</v>
      </c>
      <c r="Q2414" s="10" t="str">
        <f t="shared" si="1"/>
        <v>Full Office Job</v>
      </c>
      <c r="R2414" s="10">
        <v>5</v>
      </c>
      <c r="S2414" s="9" t="s">
        <v>161</v>
      </c>
      <c r="T2414" s="9" t="s">
        <v>137</v>
      </c>
      <c r="U2414" s="9" t="str">
        <f>IF(S2414&lt;&gt;"",S2414,IF(T2414&lt;&gt;"",VLOOKUP(T2414,Metadata!$S$2:$T$228,2,FALSE),""))</f>
        <v>Full-Stack Developer</v>
      </c>
      <c r="V2414" s="9" t="s">
        <v>276</v>
      </c>
      <c r="W2414" s="9" t="s">
        <v>137</v>
      </c>
      <c r="X2414" s="9" t="s">
        <v>163</v>
      </c>
      <c r="Y2414" s="9" t="s">
        <v>137</v>
      </c>
      <c r="Z2414" s="9" t="s">
        <v>164</v>
      </c>
      <c r="AA2414" s="9" t="s">
        <v>165</v>
      </c>
      <c r="AB2414" s="9" t="s">
        <v>137</v>
      </c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 t="s">
        <v>178</v>
      </c>
      <c r="BB2414" s="9"/>
      <c r="BC2414" s="9"/>
      <c r="BD2414" s="9"/>
      <c r="BE2414" s="9"/>
      <c r="BF2414" s="9"/>
      <c r="BG2414" s="9"/>
      <c r="BH2414" s="9"/>
      <c r="BI2414" s="9"/>
      <c r="BJ2414" s="9" t="s">
        <v>167</v>
      </c>
      <c r="BK2414" s="9"/>
      <c r="BL2414" s="9" t="s">
        <v>199</v>
      </c>
      <c r="BM2414" s="9"/>
      <c r="BN2414" s="9"/>
      <c r="BO2414" s="9"/>
      <c r="BP2414" s="9"/>
      <c r="BQ2414" s="9"/>
      <c r="BR2414" s="9" t="s">
        <v>247</v>
      </c>
      <c r="BS2414" s="9" t="s">
        <v>200</v>
      </c>
      <c r="BT2414" s="9"/>
      <c r="BU2414" s="9"/>
      <c r="BV2414" s="9"/>
      <c r="BW2414" s="9"/>
      <c r="BX2414" s="9"/>
      <c r="BY2414" s="9"/>
      <c r="BZ2414" s="9"/>
      <c r="CA2414" s="10"/>
      <c r="CB2414" s="10" t="str">
        <f t="shared" si="5"/>
        <v/>
      </c>
      <c r="CC2414" s="10"/>
      <c r="CD2414" s="9" t="str">
        <f t="shared" si="2"/>
        <v/>
      </c>
      <c r="CE2414" s="9" t="s">
        <v>168</v>
      </c>
      <c r="CF2414" s="9" t="s">
        <v>188</v>
      </c>
      <c r="CG2414" s="9">
        <f>IF(CF2414="","",VLOOKUP(CF2414,Metadata!$D$2:$H$20,2,FALSE))</f>
        <v>17500</v>
      </c>
      <c r="CH2414" s="9">
        <f>IF(CF2414="","",VLOOKUP(CF2414,Metadata!$D$2:$H$20,4,FALSE))</f>
        <v>15000</v>
      </c>
      <c r="CI2414" s="9">
        <f>IF(CF2414="","",VLOOKUP(CF2414,Metadata!$D$2:$H$20,5,FALSE))</f>
        <v>20000</v>
      </c>
      <c r="CJ2414" s="9">
        <f t="shared" si="3"/>
        <v>17500</v>
      </c>
      <c r="CK2414" s="9" t="s">
        <v>189</v>
      </c>
      <c r="CL2414" s="10">
        <v>2</v>
      </c>
      <c r="CM2414" s="10">
        <v>4</v>
      </c>
      <c r="CN2414" s="10">
        <v>6</v>
      </c>
      <c r="CO2414" s="10">
        <v>7</v>
      </c>
      <c r="CP2414" s="10">
        <v>6</v>
      </c>
      <c r="CQ2414" s="10">
        <v>6</v>
      </c>
      <c r="CR2414" s="10">
        <v>4</v>
      </c>
      <c r="CS2414" s="10">
        <v>5</v>
      </c>
      <c r="CT2414" s="10">
        <v>5</v>
      </c>
      <c r="CU2414" s="10">
        <v>7</v>
      </c>
      <c r="CV2414" s="10">
        <v>5</v>
      </c>
      <c r="CW2414" s="10">
        <v>4</v>
      </c>
      <c r="CX2414" s="10">
        <v>5</v>
      </c>
      <c r="CY2414" s="10">
        <v>5</v>
      </c>
      <c r="CZ2414" s="10">
        <v>5</v>
      </c>
      <c r="DA2414" s="10">
        <v>7</v>
      </c>
      <c r="DB2414" s="10">
        <v>5</v>
      </c>
      <c r="DC2414" s="10">
        <v>5</v>
      </c>
      <c r="DD2414" s="10">
        <v>4</v>
      </c>
      <c r="DE2414" s="10">
        <v>7</v>
      </c>
      <c r="DF2414" s="10">
        <v>5</v>
      </c>
      <c r="DG2414" s="10">
        <v>7</v>
      </c>
      <c r="DH2414" s="10">
        <v>5</v>
      </c>
      <c r="DI2414" s="10">
        <v>5</v>
      </c>
      <c r="DJ2414" s="10">
        <v>5</v>
      </c>
      <c r="DK2414" s="10">
        <v>6</v>
      </c>
      <c r="DL2414" s="10">
        <v>5</v>
      </c>
      <c r="DM2414" s="9" t="s">
        <v>154</v>
      </c>
      <c r="DN2414" s="10">
        <v>1997</v>
      </c>
      <c r="DO2414" s="9">
        <f t="shared" si="9"/>
        <v>24</v>
      </c>
      <c r="DP2414" s="9" t="s">
        <v>155</v>
      </c>
      <c r="DQ2414" s="9" t="s">
        <v>202</v>
      </c>
      <c r="DR2414" s="9" t="s">
        <v>157</v>
      </c>
      <c r="DS2414" s="9" t="s">
        <v>137</v>
      </c>
      <c r="DT2414" s="9" t="s">
        <v>657</v>
      </c>
      <c r="DU2414" s="9" t="s">
        <v>168</v>
      </c>
      <c r="DV2414" s="9" t="str">
        <f>VLOOKUP(DU2414,Metadata!$B$2:$C$7,2,FALSE)</f>
        <v>0 - 3 years</v>
      </c>
    </row>
    <row r="2415" spans="1:126">
      <c r="A2415" s="13">
        <v>2414</v>
      </c>
      <c r="B2415" s="9" t="s">
        <v>135</v>
      </c>
      <c r="C2415" s="9" t="str">
        <f>VLOOKUP(B2415,Metadata!$M$2:$N$6,2,FALSE)</f>
        <v>Permanent Employee</v>
      </c>
      <c r="D2415" s="9" t="s">
        <v>136</v>
      </c>
      <c r="E2415" s="9" t="s">
        <v>137</v>
      </c>
      <c r="F2415" s="9" t="s">
        <v>138</v>
      </c>
      <c r="G2415" s="9" t="s">
        <v>160</v>
      </c>
      <c r="H2415" s="9" t="str">
        <f>IF(G2415="","",VLOOKUP(G2415,Metadata!$J$2:$K$22,2,FALSE))</f>
        <v>Centre</v>
      </c>
      <c r="I2415" s="9" t="s">
        <v>138</v>
      </c>
      <c r="J2415" s="9" t="str">
        <f>IF(I2415="","",VLOOKUP(I2415,Metadata!$P$2:$Q$43,2,FALSE))</f>
        <v>Europe</v>
      </c>
      <c r="K2415" s="9" t="str">
        <f t="shared" si="0"/>
        <v>Portugal</v>
      </c>
      <c r="L2415" s="9" t="s">
        <v>160</v>
      </c>
      <c r="M2415" s="9" t="str">
        <f>IF(L2415="","",VLOOKUP(L2415,Metadata!$J$2:$K$22,2,FALSE))</f>
        <v>Centre</v>
      </c>
      <c r="N2415" s="9" t="s">
        <v>214</v>
      </c>
      <c r="O2415" s="9" t="s">
        <v>136</v>
      </c>
      <c r="P2415" s="9" t="s">
        <v>191</v>
      </c>
      <c r="Q2415" s="10" t="str">
        <f t="shared" si="1"/>
        <v>Remote Job (full or flexible)</v>
      </c>
      <c r="R2415" s="10">
        <v>7</v>
      </c>
      <c r="S2415" s="9" t="s">
        <v>216</v>
      </c>
      <c r="T2415" s="9" t="s">
        <v>137</v>
      </c>
      <c r="U2415" s="9" t="str">
        <f>IF(S2415&lt;&gt;"",S2415,IF(T2415&lt;&gt;"",VLOOKUP(T2415,Metadata!$S$2:$T$228,2,FALSE),""))</f>
        <v>Front-End Developer</v>
      </c>
      <c r="V2415" s="9" t="s">
        <v>217</v>
      </c>
      <c r="W2415" s="9" t="s">
        <v>137</v>
      </c>
      <c r="X2415" s="9" t="s">
        <v>145</v>
      </c>
      <c r="Y2415" s="9" t="s">
        <v>137</v>
      </c>
      <c r="Z2415" s="9" t="s">
        <v>224</v>
      </c>
      <c r="AA2415" s="9" t="s">
        <v>165</v>
      </c>
      <c r="AB2415" s="9" t="s">
        <v>137</v>
      </c>
      <c r="AC2415" s="9"/>
      <c r="AD2415" s="9"/>
      <c r="AE2415" s="9"/>
      <c r="AF2415" s="9"/>
      <c r="AG2415" s="9"/>
      <c r="AH2415" s="9"/>
      <c r="AI2415" s="9"/>
      <c r="AJ2415" s="9" t="s">
        <v>185</v>
      </c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 t="s">
        <v>186</v>
      </c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10"/>
      <c r="CB2415" s="10" t="str">
        <f t="shared" si="5"/>
        <v/>
      </c>
      <c r="CC2415" s="10"/>
      <c r="CD2415" s="9" t="str">
        <f t="shared" si="2"/>
        <v/>
      </c>
      <c r="CE2415" s="9" t="s">
        <v>168</v>
      </c>
      <c r="CF2415" s="9" t="s">
        <v>152</v>
      </c>
      <c r="CG2415" s="9">
        <f>IF(CF2415="","",VLOOKUP(CF2415,Metadata!$D$2:$H$20,2,FALSE))</f>
        <v>32500</v>
      </c>
      <c r="CH2415" s="9">
        <f>IF(CF2415="","",VLOOKUP(CF2415,Metadata!$D$2:$H$20,4,FALSE))</f>
        <v>30000</v>
      </c>
      <c r="CI2415" s="9">
        <f>IF(CF2415="","",VLOOKUP(CF2415,Metadata!$D$2:$H$20,5,FALSE))</f>
        <v>35000</v>
      </c>
      <c r="CJ2415" s="9">
        <f t="shared" si="3"/>
        <v>32500</v>
      </c>
      <c r="CK2415" s="9" t="s">
        <v>221</v>
      </c>
      <c r="CL2415" s="10">
        <v>5</v>
      </c>
      <c r="CM2415" s="10">
        <v>2</v>
      </c>
      <c r="CN2415" s="10">
        <v>6</v>
      </c>
      <c r="CO2415" s="10">
        <v>7</v>
      </c>
      <c r="CP2415" s="10">
        <v>2</v>
      </c>
      <c r="CQ2415" s="10">
        <v>5</v>
      </c>
      <c r="CR2415" s="10">
        <v>6</v>
      </c>
      <c r="CS2415" s="10">
        <v>6</v>
      </c>
      <c r="CT2415" s="10">
        <v>5</v>
      </c>
      <c r="CU2415" s="10">
        <v>5</v>
      </c>
      <c r="CV2415" s="10">
        <v>2</v>
      </c>
      <c r="CW2415" s="10">
        <v>2</v>
      </c>
      <c r="CX2415" s="10">
        <v>3</v>
      </c>
      <c r="CY2415" s="10">
        <v>4</v>
      </c>
      <c r="CZ2415" s="10">
        <v>4</v>
      </c>
      <c r="DA2415" s="10">
        <v>5</v>
      </c>
      <c r="DB2415" s="10">
        <v>5</v>
      </c>
      <c r="DC2415" s="10">
        <v>6</v>
      </c>
      <c r="DD2415" s="10">
        <v>3</v>
      </c>
      <c r="DE2415" s="10">
        <v>7</v>
      </c>
      <c r="DF2415" s="10">
        <v>4</v>
      </c>
      <c r="DG2415" s="10">
        <v>6</v>
      </c>
      <c r="DH2415" s="10">
        <v>6</v>
      </c>
      <c r="DI2415" s="10">
        <v>7</v>
      </c>
      <c r="DJ2415" s="10">
        <v>4</v>
      </c>
      <c r="DK2415" s="10">
        <v>3</v>
      </c>
      <c r="DL2415" s="10">
        <v>2</v>
      </c>
      <c r="DM2415" s="9" t="s">
        <v>154</v>
      </c>
      <c r="DN2415" s="10">
        <v>1994</v>
      </c>
      <c r="DO2415" s="9">
        <f t="shared" si="9"/>
        <v>27</v>
      </c>
      <c r="DP2415" s="9" t="s">
        <v>155</v>
      </c>
      <c r="DQ2415" s="9" t="s">
        <v>227</v>
      </c>
      <c r="DR2415" s="9" t="s">
        <v>157</v>
      </c>
      <c r="DS2415" s="9" t="s">
        <v>137</v>
      </c>
      <c r="DT2415" s="9" t="s">
        <v>657</v>
      </c>
      <c r="DU2415" s="9" t="s">
        <v>223</v>
      </c>
      <c r="DV2415" s="9" t="str">
        <f>VLOOKUP(DU2415,Metadata!$B$2:$C$7,2,FALSE)</f>
        <v>3 - 6 years</v>
      </c>
    </row>
    <row r="2416" spans="1:126">
      <c r="A2416" s="13">
        <v>2415</v>
      </c>
      <c r="B2416" s="9" t="s">
        <v>135</v>
      </c>
      <c r="C2416" s="9" t="str">
        <f>VLOOKUP(B2416,Metadata!$M$2:$N$6,2,FALSE)</f>
        <v>Permanent Employee</v>
      </c>
      <c r="D2416" s="9" t="s">
        <v>136</v>
      </c>
      <c r="E2416" s="9" t="s">
        <v>137</v>
      </c>
      <c r="F2416" s="9" t="s">
        <v>138</v>
      </c>
      <c r="G2416" s="9" t="s">
        <v>172</v>
      </c>
      <c r="H2416" s="9" t="str">
        <f>IF(G2416="","",VLOOKUP(G2416,Metadata!$J$2:$K$22,2,FALSE))</f>
        <v>Porto Metropolitan Area</v>
      </c>
      <c r="I2416" s="9" t="s">
        <v>138</v>
      </c>
      <c r="J2416" s="9" t="str">
        <f>IF(I2416="","",VLOOKUP(I2416,Metadata!$P$2:$Q$43,2,FALSE))</f>
        <v>Europe</v>
      </c>
      <c r="K2416" s="9" t="str">
        <f t="shared" si="0"/>
        <v>Portugal</v>
      </c>
      <c r="L2416" s="9" t="s">
        <v>172</v>
      </c>
      <c r="M2416" s="9" t="str">
        <f>IF(L2416="","",VLOOKUP(L2416,Metadata!$J$2:$K$22,2,FALSE))</f>
        <v>Porto Metropolitan Area</v>
      </c>
      <c r="N2416" s="9" t="s">
        <v>141</v>
      </c>
      <c r="O2416" s="9" t="s">
        <v>137</v>
      </c>
      <c r="P2416" s="9" t="s">
        <v>142</v>
      </c>
      <c r="Q2416" s="10" t="str">
        <f t="shared" si="1"/>
        <v>Full Office Job</v>
      </c>
      <c r="R2416" s="10">
        <v>5</v>
      </c>
      <c r="S2416" s="9" t="s">
        <v>206</v>
      </c>
      <c r="T2416" s="9" t="s">
        <v>137</v>
      </c>
      <c r="U2416" s="9" t="str">
        <f>IF(S2416&lt;&gt;"",S2416,IF(T2416&lt;&gt;"",VLOOKUP(T2416,Metadata!$S$2:$T$228,2,FALSE),""))</f>
        <v>Mobile Apps Developer</v>
      </c>
      <c r="V2416" s="9" t="s">
        <v>162</v>
      </c>
      <c r="W2416" s="9" t="s">
        <v>137</v>
      </c>
      <c r="X2416" s="9" t="s">
        <v>145</v>
      </c>
      <c r="Y2416" s="9" t="s">
        <v>137</v>
      </c>
      <c r="Z2416" s="9" t="s">
        <v>184</v>
      </c>
      <c r="AA2416" s="9" t="s">
        <v>137</v>
      </c>
      <c r="AB2416" s="9" t="s">
        <v>137</v>
      </c>
      <c r="AC2416" s="9"/>
      <c r="AD2416" s="9"/>
      <c r="AE2416" s="9"/>
      <c r="AF2416" s="9"/>
      <c r="AG2416" s="9"/>
      <c r="AH2416" s="9"/>
      <c r="AI2416" s="9"/>
      <c r="AJ2416" s="9"/>
      <c r="AK2416" s="9"/>
      <c r="AL2416" s="9" t="s">
        <v>177</v>
      </c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 t="s">
        <v>791</v>
      </c>
      <c r="CA2416" s="10"/>
      <c r="CB2416" s="10" t="str">
        <f t="shared" si="5"/>
        <v/>
      </c>
      <c r="CC2416" s="10"/>
      <c r="CD2416" s="9" t="str">
        <f t="shared" si="2"/>
        <v/>
      </c>
      <c r="CE2416" s="9" t="s">
        <v>151</v>
      </c>
      <c r="CF2416" s="9" t="s">
        <v>152</v>
      </c>
      <c r="CG2416" s="9">
        <f>IF(CF2416="","",VLOOKUP(CF2416,Metadata!$D$2:$H$20,2,FALSE))</f>
        <v>32500</v>
      </c>
      <c r="CH2416" s="9">
        <f>IF(CF2416="","",VLOOKUP(CF2416,Metadata!$D$2:$H$20,4,FALSE))</f>
        <v>30000</v>
      </c>
      <c r="CI2416" s="9">
        <f>IF(CF2416="","",VLOOKUP(CF2416,Metadata!$D$2:$H$20,5,FALSE))</f>
        <v>35000</v>
      </c>
      <c r="CJ2416" s="9">
        <f t="shared" si="3"/>
        <v>32500</v>
      </c>
      <c r="CK2416" s="9" t="s">
        <v>153</v>
      </c>
      <c r="CL2416" s="10">
        <v>1</v>
      </c>
      <c r="CM2416" s="10">
        <v>3</v>
      </c>
      <c r="CN2416" s="10">
        <v>7</v>
      </c>
      <c r="CO2416" s="10">
        <v>7</v>
      </c>
      <c r="CP2416" s="10">
        <v>7</v>
      </c>
      <c r="CQ2416" s="10">
        <v>7</v>
      </c>
      <c r="CR2416" s="10">
        <v>7</v>
      </c>
      <c r="CS2416" s="10">
        <v>7</v>
      </c>
      <c r="CT2416" s="10">
        <v>7</v>
      </c>
      <c r="CU2416" s="10">
        <v>7</v>
      </c>
      <c r="CV2416" s="10">
        <v>7</v>
      </c>
      <c r="CW2416" s="10">
        <v>6</v>
      </c>
      <c r="CX2416" s="10">
        <v>5</v>
      </c>
      <c r="CY2416" s="10">
        <v>5</v>
      </c>
      <c r="CZ2416" s="10">
        <v>6</v>
      </c>
      <c r="DA2416" s="10">
        <v>5</v>
      </c>
      <c r="DB2416" s="10">
        <v>5</v>
      </c>
      <c r="DC2416" s="10">
        <v>7</v>
      </c>
      <c r="DD2416" s="10">
        <v>7</v>
      </c>
      <c r="DE2416" s="10">
        <v>7</v>
      </c>
      <c r="DF2416" s="10">
        <v>7</v>
      </c>
      <c r="DG2416" s="10">
        <v>7</v>
      </c>
      <c r="DH2416" s="10">
        <v>7</v>
      </c>
      <c r="DI2416" s="10">
        <v>7</v>
      </c>
      <c r="DJ2416" s="10">
        <v>1</v>
      </c>
      <c r="DK2416" s="10">
        <v>7</v>
      </c>
      <c r="DL2416" s="10">
        <v>7</v>
      </c>
      <c r="DM2416" s="9" t="s">
        <v>154</v>
      </c>
      <c r="DN2416" s="10">
        <v>1984</v>
      </c>
      <c r="DO2416" s="9">
        <f t="shared" si="9"/>
        <v>37</v>
      </c>
      <c r="DP2416" s="9" t="s">
        <v>155</v>
      </c>
      <c r="DQ2416" s="9" t="s">
        <v>210</v>
      </c>
      <c r="DR2416" s="9" t="s">
        <v>157</v>
      </c>
      <c r="DS2416" s="9" t="s">
        <v>137</v>
      </c>
      <c r="DT2416" s="9" t="s">
        <v>657</v>
      </c>
      <c r="DU2416" s="9" t="s">
        <v>203</v>
      </c>
      <c r="DV2416" s="9" t="str">
        <f>VLOOKUP(DU2416,Metadata!$B$2:$C$7,2,FALSE)</f>
        <v>6+ years</v>
      </c>
    </row>
    <row r="2417" spans="1:126">
      <c r="A2417" s="13">
        <v>2416</v>
      </c>
      <c r="B2417" s="9" t="s">
        <v>135</v>
      </c>
      <c r="C2417" s="9" t="str">
        <f>VLOOKUP(B2417,Metadata!$M$2:$N$6,2,FALSE)</f>
        <v>Permanent Employee</v>
      </c>
      <c r="D2417" s="9" t="s">
        <v>159</v>
      </c>
      <c r="E2417" s="9" t="s">
        <v>137</v>
      </c>
      <c r="F2417" s="9" t="s">
        <v>138</v>
      </c>
      <c r="G2417" s="9" t="s">
        <v>172</v>
      </c>
      <c r="H2417" s="9" t="str">
        <f>IF(G2417="","",VLOOKUP(G2417,Metadata!$J$2:$K$22,2,FALSE))</f>
        <v>Porto Metropolitan Area</v>
      </c>
      <c r="I2417" s="9" t="s">
        <v>138</v>
      </c>
      <c r="J2417" s="9" t="str">
        <f>IF(I2417="","",VLOOKUP(I2417,Metadata!$P$2:$Q$43,2,FALSE))</f>
        <v>Europe</v>
      </c>
      <c r="K2417" s="9" t="str">
        <f t="shared" si="0"/>
        <v>Portugal</v>
      </c>
      <c r="L2417" s="9" t="s">
        <v>310</v>
      </c>
      <c r="M2417" s="9" t="str">
        <f>IF(L2417="","",VLOOKUP(L2417,Metadata!$J$2:$K$22,2,FALSE))</f>
        <v>Other</v>
      </c>
      <c r="N2417" s="9" t="s">
        <v>205</v>
      </c>
      <c r="O2417" s="9" t="s">
        <v>137</v>
      </c>
      <c r="P2417" s="9" t="s">
        <v>137</v>
      </c>
      <c r="Q2417" s="10" t="str">
        <f t="shared" si="1"/>
        <v>Full Office Job</v>
      </c>
      <c r="R2417" s="10">
        <v>5</v>
      </c>
      <c r="S2417" s="9" t="s">
        <v>161</v>
      </c>
      <c r="T2417" s="9" t="s">
        <v>137</v>
      </c>
      <c r="U2417" s="9" t="str">
        <f>IF(S2417&lt;&gt;"",S2417,IF(T2417&lt;&gt;"",VLOOKUP(T2417,Metadata!$S$2:$T$228,2,FALSE),""))</f>
        <v>Full-Stack Developer</v>
      </c>
      <c r="V2417" s="9" t="s">
        <v>217</v>
      </c>
      <c r="W2417" s="9" t="s">
        <v>137</v>
      </c>
      <c r="X2417" s="9" t="s">
        <v>145</v>
      </c>
      <c r="Y2417" s="9" t="s">
        <v>137</v>
      </c>
      <c r="Z2417" s="9" t="s">
        <v>146</v>
      </c>
      <c r="AA2417" s="9" t="s">
        <v>165</v>
      </c>
      <c r="AB2417" s="9" t="s">
        <v>137</v>
      </c>
      <c r="AC2417" s="9"/>
      <c r="AD2417" s="9"/>
      <c r="AE2417" s="9"/>
      <c r="AF2417" s="9"/>
      <c r="AG2417" s="9" t="s">
        <v>166</v>
      </c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 t="s">
        <v>178</v>
      </c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 t="s">
        <v>792</v>
      </c>
      <c r="CA2417" s="10"/>
      <c r="CB2417" s="10" t="str">
        <f t="shared" si="5"/>
        <v/>
      </c>
      <c r="CC2417" s="10"/>
      <c r="CD2417" s="9" t="str">
        <f t="shared" si="2"/>
        <v/>
      </c>
      <c r="CE2417" s="9" t="s">
        <v>168</v>
      </c>
      <c r="CF2417" s="9" t="s">
        <v>220</v>
      </c>
      <c r="CG2417" s="9">
        <f>IF(CF2417="","",VLOOKUP(CF2417,Metadata!$D$2:$H$20,2,FALSE))</f>
        <v>27500</v>
      </c>
      <c r="CH2417" s="9">
        <f>IF(CF2417="","",VLOOKUP(CF2417,Metadata!$D$2:$H$20,4,FALSE))</f>
        <v>25000</v>
      </c>
      <c r="CI2417" s="9">
        <f>IF(CF2417="","",VLOOKUP(CF2417,Metadata!$D$2:$H$20,5,FALSE))</f>
        <v>30000</v>
      </c>
      <c r="CJ2417" s="9">
        <f t="shared" si="3"/>
        <v>27500</v>
      </c>
      <c r="CK2417" s="9" t="s">
        <v>201</v>
      </c>
      <c r="CL2417" s="10">
        <v>7</v>
      </c>
      <c r="CM2417" s="10">
        <v>1</v>
      </c>
      <c r="CN2417" s="10">
        <v>5</v>
      </c>
      <c r="CO2417" s="10">
        <v>6</v>
      </c>
      <c r="CP2417" s="10">
        <v>5</v>
      </c>
      <c r="CQ2417" s="10">
        <v>6</v>
      </c>
      <c r="CR2417" s="10">
        <v>5</v>
      </c>
      <c r="CS2417" s="10">
        <v>6</v>
      </c>
      <c r="CT2417" s="10">
        <v>6</v>
      </c>
      <c r="CU2417" s="10">
        <v>6</v>
      </c>
      <c r="CV2417" s="10">
        <v>6</v>
      </c>
      <c r="CW2417" s="10">
        <v>3</v>
      </c>
      <c r="CX2417" s="10">
        <v>6</v>
      </c>
      <c r="CY2417" s="10">
        <v>3</v>
      </c>
      <c r="CZ2417" s="10">
        <v>6</v>
      </c>
      <c r="DA2417" s="10">
        <v>1</v>
      </c>
      <c r="DB2417" s="10">
        <v>1</v>
      </c>
      <c r="DC2417" s="10">
        <v>5</v>
      </c>
      <c r="DD2417" s="10">
        <v>1</v>
      </c>
      <c r="DE2417" s="10">
        <v>1</v>
      </c>
      <c r="DF2417" s="10">
        <v>1</v>
      </c>
      <c r="DG2417" s="10">
        <v>1</v>
      </c>
      <c r="DH2417" s="10">
        <v>1</v>
      </c>
      <c r="DI2417" s="10">
        <v>6</v>
      </c>
      <c r="DJ2417" s="10">
        <v>1</v>
      </c>
      <c r="DK2417" s="10">
        <v>1</v>
      </c>
      <c r="DL2417" s="10">
        <v>1</v>
      </c>
      <c r="DM2417" s="9" t="s">
        <v>154</v>
      </c>
      <c r="DN2417" s="10">
        <v>1975</v>
      </c>
      <c r="DO2417" s="9">
        <f t="shared" si="9"/>
        <v>46</v>
      </c>
      <c r="DP2417" s="9" t="s">
        <v>155</v>
      </c>
      <c r="DQ2417" s="9" t="s">
        <v>156</v>
      </c>
      <c r="DR2417" s="9" t="s">
        <v>170</v>
      </c>
      <c r="DS2417" s="9" t="s">
        <v>137</v>
      </c>
      <c r="DT2417" s="9" t="s">
        <v>657</v>
      </c>
      <c r="DU2417" s="9" t="s">
        <v>158</v>
      </c>
      <c r="DV2417" s="9" t="str">
        <f>VLOOKUP(DU2417,Metadata!$B$2:$C$7,2,FALSE)</f>
        <v>6+ years</v>
      </c>
    </row>
    <row r="2418" spans="1:126">
      <c r="A2418" s="13">
        <v>2417</v>
      </c>
      <c r="B2418" s="9" t="s">
        <v>135</v>
      </c>
      <c r="C2418" s="9" t="str">
        <f>VLOOKUP(B2418,Metadata!$M$2:$N$6,2,FALSE)</f>
        <v>Permanent Employee</v>
      </c>
      <c r="D2418" s="9" t="s">
        <v>159</v>
      </c>
      <c r="E2418" s="9" t="s">
        <v>137</v>
      </c>
      <c r="F2418" s="9" t="s">
        <v>138</v>
      </c>
      <c r="G2418" s="9" t="s">
        <v>283</v>
      </c>
      <c r="H2418" s="9" t="str">
        <f>IF(G2418="","",VLOOKUP(G2418,Metadata!$J$2:$K$22,2,FALSE))</f>
        <v>Lisbon Metropolitan Area</v>
      </c>
      <c r="I2418" s="9" t="s">
        <v>138</v>
      </c>
      <c r="J2418" s="9" t="str">
        <f>IF(I2418="","",VLOOKUP(I2418,Metadata!$P$2:$Q$43,2,FALSE))</f>
        <v>Europe</v>
      </c>
      <c r="K2418" s="9" t="str">
        <f t="shared" si="0"/>
        <v>Portugal</v>
      </c>
      <c r="L2418" s="9" t="s">
        <v>140</v>
      </c>
      <c r="M2418" s="9" t="str">
        <f>IF(L2418="","",VLOOKUP(L2418,Metadata!$J$2:$K$22,2,FALSE))</f>
        <v>Lisbon Metropolitan Area</v>
      </c>
      <c r="N2418" s="9" t="s">
        <v>141</v>
      </c>
      <c r="O2418" s="9" t="s">
        <v>137</v>
      </c>
      <c r="P2418" s="9" t="s">
        <v>142</v>
      </c>
      <c r="Q2418" s="10" t="str">
        <f t="shared" si="1"/>
        <v>Full Office Job</v>
      </c>
      <c r="R2418" s="10">
        <v>5</v>
      </c>
      <c r="S2418" s="9" t="s">
        <v>332</v>
      </c>
      <c r="T2418" s="9" t="s">
        <v>137</v>
      </c>
      <c r="U2418" s="9" t="str">
        <f>IF(S2418&lt;&gt;"",S2418,IF(T2418&lt;&gt;"",VLOOKUP(T2418,Metadata!$S$2:$T$228,2,FALSE),""))</f>
        <v>UX/UI Designer</v>
      </c>
      <c r="V2418" s="9" t="s">
        <v>137</v>
      </c>
      <c r="W2418" s="9" t="s">
        <v>137</v>
      </c>
      <c r="X2418" s="9" t="s">
        <v>145</v>
      </c>
      <c r="Y2418" s="9" t="s">
        <v>137</v>
      </c>
      <c r="Z2418" s="9" t="s">
        <v>218</v>
      </c>
      <c r="AA2418" s="9" t="s">
        <v>137</v>
      </c>
      <c r="AB2418" s="9" t="s">
        <v>137</v>
      </c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 t="s">
        <v>150</v>
      </c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 t="s">
        <v>150</v>
      </c>
      <c r="BZ2418" s="9" t="s">
        <v>137</v>
      </c>
      <c r="CA2418" s="10"/>
      <c r="CB2418" s="10" t="str">
        <f t="shared" si="5"/>
        <v/>
      </c>
      <c r="CC2418" s="10"/>
      <c r="CD2418" s="9" t="str">
        <f t="shared" si="2"/>
        <v/>
      </c>
      <c r="CE2418" s="9" t="s">
        <v>168</v>
      </c>
      <c r="CF2418" s="9" t="s">
        <v>225</v>
      </c>
      <c r="CG2418" s="9">
        <f>IF(CF2418="","",VLOOKUP(CF2418,Metadata!$D$2:$H$20,2,FALSE))</f>
        <v>22500</v>
      </c>
      <c r="CH2418" s="9">
        <f>IF(CF2418="","",VLOOKUP(CF2418,Metadata!$D$2:$H$20,4,FALSE))</f>
        <v>20000</v>
      </c>
      <c r="CI2418" s="9">
        <f>IF(CF2418="","",VLOOKUP(CF2418,Metadata!$D$2:$H$20,5,FALSE))</f>
        <v>25000</v>
      </c>
      <c r="CJ2418" s="9">
        <f t="shared" si="3"/>
        <v>22500</v>
      </c>
      <c r="CK2418" s="9" t="s">
        <v>277</v>
      </c>
      <c r="CL2418" s="10">
        <v>3</v>
      </c>
      <c r="CM2418" s="10">
        <v>5</v>
      </c>
      <c r="CN2418" s="10">
        <v>5</v>
      </c>
      <c r="CO2418" s="10">
        <v>7</v>
      </c>
      <c r="CP2418" s="10">
        <v>4</v>
      </c>
      <c r="CQ2418" s="10">
        <v>7</v>
      </c>
      <c r="CR2418" s="10">
        <v>4</v>
      </c>
      <c r="CS2418" s="10">
        <v>4</v>
      </c>
      <c r="CT2418" s="10">
        <v>4</v>
      </c>
      <c r="CU2418" s="10">
        <v>5</v>
      </c>
      <c r="CV2418" s="10">
        <v>5</v>
      </c>
      <c r="CW2418" s="10">
        <v>5</v>
      </c>
      <c r="CX2418" s="10">
        <v>5</v>
      </c>
      <c r="CY2418" s="10">
        <v>5</v>
      </c>
      <c r="CZ2418" s="10">
        <v>4</v>
      </c>
      <c r="DA2418" s="10">
        <v>5</v>
      </c>
      <c r="DB2418" s="10">
        <v>7</v>
      </c>
      <c r="DC2418" s="10">
        <v>7</v>
      </c>
      <c r="DD2418" s="10">
        <v>3</v>
      </c>
      <c r="DE2418" s="10">
        <v>6</v>
      </c>
      <c r="DF2418" s="10">
        <v>4</v>
      </c>
      <c r="DG2418" s="10">
        <v>7</v>
      </c>
      <c r="DH2418" s="10">
        <v>4</v>
      </c>
      <c r="DI2418" s="10">
        <v>4</v>
      </c>
      <c r="DJ2418" s="10">
        <v>5</v>
      </c>
      <c r="DK2418" s="10">
        <v>5</v>
      </c>
      <c r="DL2418" s="10">
        <v>3</v>
      </c>
      <c r="DM2418" s="9" t="s">
        <v>154</v>
      </c>
      <c r="DN2418" s="10">
        <v>1991</v>
      </c>
      <c r="DO2418" s="9">
        <f t="shared" si="9"/>
        <v>30</v>
      </c>
      <c r="DP2418" s="9" t="s">
        <v>155</v>
      </c>
      <c r="DQ2418" s="9" t="s">
        <v>227</v>
      </c>
      <c r="DR2418" s="9" t="s">
        <v>157</v>
      </c>
      <c r="DS2418" s="9" t="s">
        <v>137</v>
      </c>
      <c r="DT2418" s="9" t="s">
        <v>657</v>
      </c>
      <c r="DU2418" s="9" t="s">
        <v>223</v>
      </c>
      <c r="DV2418" s="9" t="str">
        <f>VLOOKUP(DU2418,Metadata!$B$2:$C$7,2,FALSE)</f>
        <v>3 - 6 years</v>
      </c>
    </row>
    <row r="2419" spans="1:126">
      <c r="A2419" s="13">
        <v>2418</v>
      </c>
      <c r="B2419" s="9" t="s">
        <v>171</v>
      </c>
      <c r="C2419" s="9" t="str">
        <f>VLOOKUP(B2419,Metadata!$M$2:$N$6,2,FALSE)</f>
        <v>Contractor</v>
      </c>
      <c r="D2419" s="9" t="s">
        <v>137</v>
      </c>
      <c r="E2419" s="9" t="s">
        <v>136</v>
      </c>
      <c r="F2419" s="9" t="s">
        <v>138</v>
      </c>
      <c r="G2419" s="9" t="s">
        <v>140</v>
      </c>
      <c r="H2419" s="9" t="str">
        <f>IF(G2419="","",VLOOKUP(G2419,Metadata!$J$2:$K$22,2,FALSE))</f>
        <v>Lisbon Metropolitan Area</v>
      </c>
      <c r="I2419" s="9" t="s">
        <v>316</v>
      </c>
      <c r="J2419" s="9" t="str">
        <f>IF(I2419="","",VLOOKUP(I2419,Metadata!$P$2:$Q$43,2,FALSE))</f>
        <v>Europe</v>
      </c>
      <c r="K2419" s="9" t="str">
        <f t="shared" si="0"/>
        <v>International</v>
      </c>
      <c r="L2419" s="9" t="s">
        <v>137</v>
      </c>
      <c r="M2419" s="9" t="str">
        <f>IF(L2419="","",VLOOKUP(L2419,Metadata!$J$2:$K$22,2,FALSE))</f>
        <v/>
      </c>
      <c r="N2419" s="9" t="s">
        <v>141</v>
      </c>
      <c r="O2419" s="9" t="s">
        <v>137</v>
      </c>
      <c r="P2419" s="9" t="s">
        <v>191</v>
      </c>
      <c r="Q2419" s="10" t="str">
        <f t="shared" si="1"/>
        <v>Remote Job (full or flexible)</v>
      </c>
      <c r="R2419" s="10">
        <v>5</v>
      </c>
      <c r="S2419" s="9" t="s">
        <v>229</v>
      </c>
      <c r="T2419" s="9" t="s">
        <v>137</v>
      </c>
      <c r="U2419" s="9" t="str">
        <f>IF(S2419&lt;&gt;"",S2419,IF(T2419&lt;&gt;"",VLOOKUP(T2419,Metadata!$S$2:$T$228,2,FALSE),""))</f>
        <v>Project Manager</v>
      </c>
      <c r="V2419" s="9" t="s">
        <v>256</v>
      </c>
      <c r="W2419" s="9" t="s">
        <v>137</v>
      </c>
      <c r="X2419" s="9" t="s">
        <v>175</v>
      </c>
      <c r="Y2419" s="9" t="s">
        <v>137</v>
      </c>
      <c r="Z2419" s="9" t="s">
        <v>193</v>
      </c>
      <c r="AA2419" s="9" t="s">
        <v>137</v>
      </c>
      <c r="AB2419" s="9" t="s">
        <v>137</v>
      </c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 t="s">
        <v>150</v>
      </c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 t="s">
        <v>150</v>
      </c>
      <c r="BZ2419" s="9" t="s">
        <v>137</v>
      </c>
      <c r="CA2419" s="10">
        <v>9</v>
      </c>
      <c r="CB2419" s="10" t="str">
        <f t="shared" si="5"/>
        <v>7 to 12 months</v>
      </c>
      <c r="CC2419" s="10">
        <v>35</v>
      </c>
      <c r="CD2419" s="9">
        <f t="shared" si="2"/>
        <v>56000</v>
      </c>
      <c r="CE2419" s="9" t="s">
        <v>137</v>
      </c>
      <c r="CF2419" s="9" t="s">
        <v>137</v>
      </c>
      <c r="CG2419" s="9" t="str">
        <f>IF(CF2419="","",VLOOKUP(CF2419,Metadata!$D$2:$H$20,2,FALSE))</f>
        <v/>
      </c>
      <c r="CH2419" s="9" t="str">
        <f>IF(CF2419="","",VLOOKUP(CF2419,Metadata!$D$2:$H$20,4,FALSE))</f>
        <v/>
      </c>
      <c r="CI2419" s="9" t="str">
        <f>IF(CF2419="","",VLOOKUP(CF2419,Metadata!$D$2:$H$20,5,FALSE))</f>
        <v/>
      </c>
      <c r="CJ2419" s="9">
        <f t="shared" si="3"/>
        <v>56000</v>
      </c>
      <c r="CK2419" s="9" t="s">
        <v>201</v>
      </c>
      <c r="CL2419" s="10">
        <v>6</v>
      </c>
      <c r="CM2419" s="10">
        <v>1</v>
      </c>
      <c r="CN2419" s="10">
        <v>6</v>
      </c>
      <c r="CO2419" s="10">
        <v>5</v>
      </c>
      <c r="CP2419" s="10">
        <v>4</v>
      </c>
      <c r="CQ2419" s="10">
        <v>6</v>
      </c>
      <c r="CR2419" s="10">
        <v>6</v>
      </c>
      <c r="CS2419" s="10">
        <v>5</v>
      </c>
      <c r="CT2419" s="10">
        <v>4</v>
      </c>
      <c r="CU2419" s="10">
        <v>1</v>
      </c>
      <c r="CV2419" s="10">
        <v>4</v>
      </c>
      <c r="CW2419" s="10">
        <v>3</v>
      </c>
      <c r="CX2419" s="10">
        <v>6</v>
      </c>
      <c r="CY2419" s="10">
        <v>5</v>
      </c>
      <c r="CZ2419" s="10">
        <v>5</v>
      </c>
      <c r="DA2419" s="10">
        <v>3</v>
      </c>
      <c r="DB2419" s="10">
        <v>3</v>
      </c>
      <c r="DC2419" s="10">
        <v>5</v>
      </c>
      <c r="DD2419" s="10">
        <v>3</v>
      </c>
      <c r="DE2419" s="10">
        <v>4</v>
      </c>
      <c r="DF2419" s="10">
        <v>4</v>
      </c>
      <c r="DG2419" s="10">
        <v>6</v>
      </c>
      <c r="DH2419" s="10">
        <v>2</v>
      </c>
      <c r="DI2419" s="10">
        <v>6</v>
      </c>
      <c r="DJ2419" s="10">
        <v>6</v>
      </c>
      <c r="DK2419" s="10">
        <v>4</v>
      </c>
      <c r="DL2419" s="10">
        <v>3</v>
      </c>
      <c r="DM2419" s="9" t="s">
        <v>154</v>
      </c>
      <c r="DN2419" s="10">
        <v>1980</v>
      </c>
      <c r="DO2419" s="9">
        <f t="shared" si="9"/>
        <v>41</v>
      </c>
      <c r="DP2419" s="9" t="s">
        <v>155</v>
      </c>
      <c r="DQ2419" s="9" t="s">
        <v>202</v>
      </c>
      <c r="DR2419" s="9" t="s">
        <v>170</v>
      </c>
      <c r="DS2419" s="9" t="s">
        <v>137</v>
      </c>
      <c r="DT2419" s="9" t="s">
        <v>657</v>
      </c>
      <c r="DU2419" s="9" t="s">
        <v>158</v>
      </c>
      <c r="DV2419" s="9" t="str">
        <f>VLOOKUP(DU2419,Metadata!$B$2:$C$7,2,FALSE)</f>
        <v>6+ years</v>
      </c>
    </row>
    <row r="2420" spans="1:126">
      <c r="A2420" s="13">
        <v>2419</v>
      </c>
      <c r="B2420" s="9" t="s">
        <v>135</v>
      </c>
      <c r="C2420" s="9" t="str">
        <f>VLOOKUP(B2420,Metadata!$M$2:$N$6,2,FALSE)</f>
        <v>Permanent Employee</v>
      </c>
      <c r="D2420" s="9" t="s">
        <v>159</v>
      </c>
      <c r="E2420" s="9" t="s">
        <v>137</v>
      </c>
      <c r="F2420" s="9" t="s">
        <v>138</v>
      </c>
      <c r="G2420" s="9" t="s">
        <v>140</v>
      </c>
      <c r="H2420" s="9" t="str">
        <f>IF(G2420="","",VLOOKUP(G2420,Metadata!$J$2:$K$22,2,FALSE))</f>
        <v>Lisbon Metropolitan Area</v>
      </c>
      <c r="I2420" s="9" t="s">
        <v>138</v>
      </c>
      <c r="J2420" s="9" t="str">
        <f>IF(I2420="","",VLOOKUP(I2420,Metadata!$P$2:$Q$43,2,FALSE))</f>
        <v>Europe</v>
      </c>
      <c r="K2420" s="9" t="str">
        <f t="shared" si="0"/>
        <v>Portugal</v>
      </c>
      <c r="L2420" s="9" t="s">
        <v>140</v>
      </c>
      <c r="M2420" s="9" t="str">
        <f>IF(L2420="","",VLOOKUP(L2420,Metadata!$J$2:$K$22,2,FALSE))</f>
        <v>Lisbon Metropolitan Area</v>
      </c>
      <c r="N2420" s="9" t="s">
        <v>214</v>
      </c>
      <c r="O2420" s="9" t="s">
        <v>259</v>
      </c>
      <c r="P2420" s="9" t="s">
        <v>191</v>
      </c>
      <c r="Q2420" s="10" t="str">
        <f t="shared" si="1"/>
        <v>Remote Job (full or flexible)</v>
      </c>
      <c r="R2420" s="10">
        <v>6</v>
      </c>
      <c r="S2420" s="9" t="s">
        <v>161</v>
      </c>
      <c r="T2420" s="9" t="s">
        <v>137</v>
      </c>
      <c r="U2420" s="9" t="str">
        <f>IF(S2420&lt;&gt;"",S2420,IF(T2420&lt;&gt;"",VLOOKUP(T2420,Metadata!$S$2:$T$228,2,FALSE),""))</f>
        <v>Full-Stack Developer</v>
      </c>
      <c r="V2420" s="9" t="s">
        <v>276</v>
      </c>
      <c r="W2420" s="9" t="s">
        <v>137</v>
      </c>
      <c r="X2420" s="9" t="s">
        <v>163</v>
      </c>
      <c r="Y2420" s="9" t="s">
        <v>137</v>
      </c>
      <c r="Z2420" s="9" t="s">
        <v>262</v>
      </c>
      <c r="AA2420" s="9" t="s">
        <v>137</v>
      </c>
      <c r="AB2420" s="9" t="s">
        <v>137</v>
      </c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 t="s">
        <v>384</v>
      </c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 t="s">
        <v>321</v>
      </c>
      <c r="CA2420" s="10"/>
      <c r="CB2420" s="10" t="str">
        <f t="shared" si="5"/>
        <v/>
      </c>
      <c r="CC2420" s="10"/>
      <c r="CD2420" s="9" t="str">
        <f t="shared" si="2"/>
        <v/>
      </c>
      <c r="CE2420" s="9" t="s">
        <v>232</v>
      </c>
      <c r="CF2420" s="9" t="s">
        <v>220</v>
      </c>
      <c r="CG2420" s="9">
        <f>IF(CF2420="","",VLOOKUP(CF2420,Metadata!$D$2:$H$20,2,FALSE))</f>
        <v>27500</v>
      </c>
      <c r="CH2420" s="9">
        <f>IF(CF2420="","",VLOOKUP(CF2420,Metadata!$D$2:$H$20,4,FALSE))</f>
        <v>25000</v>
      </c>
      <c r="CI2420" s="9">
        <f>IF(CF2420="","",VLOOKUP(CF2420,Metadata!$D$2:$H$20,5,FALSE))</f>
        <v>30000</v>
      </c>
      <c r="CJ2420" s="9">
        <f t="shared" si="3"/>
        <v>27500</v>
      </c>
      <c r="CK2420" s="9" t="s">
        <v>201</v>
      </c>
      <c r="CL2420" s="10">
        <v>5</v>
      </c>
      <c r="CM2420" s="10">
        <v>3</v>
      </c>
      <c r="CN2420" s="10">
        <v>6</v>
      </c>
      <c r="CO2420" s="10">
        <v>5</v>
      </c>
      <c r="CP2420" s="10">
        <v>2</v>
      </c>
      <c r="CQ2420" s="10">
        <v>7</v>
      </c>
      <c r="CR2420" s="10">
        <v>7</v>
      </c>
      <c r="CS2420" s="10">
        <v>7</v>
      </c>
      <c r="CT2420" s="10">
        <v>4</v>
      </c>
      <c r="CU2420" s="10">
        <v>6</v>
      </c>
      <c r="CV2420" s="10">
        <v>4</v>
      </c>
      <c r="CW2420" s="10">
        <v>6</v>
      </c>
      <c r="CX2420" s="10">
        <v>7</v>
      </c>
      <c r="CY2420" s="10">
        <v>3</v>
      </c>
      <c r="CZ2420" s="10">
        <v>7</v>
      </c>
      <c r="DA2420" s="10">
        <v>6</v>
      </c>
      <c r="DB2420" s="10">
        <v>7</v>
      </c>
      <c r="DC2420" s="10">
        <v>7</v>
      </c>
      <c r="DD2420" s="10">
        <v>3</v>
      </c>
      <c r="DE2420" s="10">
        <v>7</v>
      </c>
      <c r="DF2420" s="10">
        <v>5</v>
      </c>
      <c r="DG2420" s="10">
        <v>5</v>
      </c>
      <c r="DH2420" s="10">
        <v>7</v>
      </c>
      <c r="DI2420" s="10">
        <v>6</v>
      </c>
      <c r="DJ2420" s="10">
        <v>5</v>
      </c>
      <c r="DK2420" s="10">
        <v>6</v>
      </c>
      <c r="DL2420" s="10">
        <v>7</v>
      </c>
      <c r="DM2420" s="9" t="s">
        <v>154</v>
      </c>
      <c r="DN2420" s="10">
        <v>1990</v>
      </c>
      <c r="DO2420" s="9">
        <f t="shared" si="9"/>
        <v>31</v>
      </c>
      <c r="DP2420" s="9" t="s">
        <v>222</v>
      </c>
      <c r="DQ2420" s="9" t="s">
        <v>202</v>
      </c>
      <c r="DR2420" s="9" t="s">
        <v>170</v>
      </c>
      <c r="DS2420" s="9" t="s">
        <v>137</v>
      </c>
      <c r="DT2420" s="9" t="s">
        <v>657</v>
      </c>
      <c r="DU2420" s="9" t="s">
        <v>168</v>
      </c>
      <c r="DV2420" s="9" t="str">
        <f>VLOOKUP(DU2420,Metadata!$B$2:$C$7,2,FALSE)</f>
        <v>0 - 3 years</v>
      </c>
    </row>
    <row r="2421" spans="1:126">
      <c r="A2421" s="13">
        <v>2420</v>
      </c>
      <c r="B2421" s="9" t="s">
        <v>135</v>
      </c>
      <c r="C2421" s="9" t="str">
        <f>VLOOKUP(B2421,Metadata!$M$2:$N$6,2,FALSE)</f>
        <v>Permanent Employee</v>
      </c>
      <c r="D2421" s="9" t="s">
        <v>159</v>
      </c>
      <c r="E2421" s="9" t="s">
        <v>137</v>
      </c>
      <c r="F2421" s="9" t="s">
        <v>138</v>
      </c>
      <c r="G2421" s="9" t="s">
        <v>172</v>
      </c>
      <c r="H2421" s="9" t="str">
        <f>IF(G2421="","",VLOOKUP(G2421,Metadata!$J$2:$K$22,2,FALSE))</f>
        <v>Porto Metropolitan Area</v>
      </c>
      <c r="I2421" s="9" t="s">
        <v>138</v>
      </c>
      <c r="J2421" s="9" t="str">
        <f>IF(I2421="","",VLOOKUP(I2421,Metadata!$P$2:$Q$43,2,FALSE))</f>
        <v>Europe</v>
      </c>
      <c r="K2421" s="9" t="str">
        <f t="shared" si="0"/>
        <v>Portugal</v>
      </c>
      <c r="L2421" s="9" t="s">
        <v>172</v>
      </c>
      <c r="M2421" s="9" t="str">
        <f>IF(L2421="","",VLOOKUP(L2421,Metadata!$J$2:$K$22,2,FALSE))</f>
        <v>Porto Metropolitan Area</v>
      </c>
      <c r="N2421" s="9" t="s">
        <v>214</v>
      </c>
      <c r="O2421" s="9" t="s">
        <v>215</v>
      </c>
      <c r="P2421" s="9" t="s">
        <v>142</v>
      </c>
      <c r="Q2421" s="10" t="str">
        <f t="shared" si="1"/>
        <v>Full Office Job</v>
      </c>
      <c r="R2421" s="10">
        <v>7</v>
      </c>
      <c r="S2421" s="9" t="s">
        <v>192</v>
      </c>
      <c r="T2421" s="9" t="s">
        <v>137</v>
      </c>
      <c r="U2421" s="9" t="str">
        <f>IF(S2421&lt;&gt;"",S2421,IF(T2421&lt;&gt;"",VLOOKUP(T2421,Metadata!$S$2:$T$228,2,FALSE),""))</f>
        <v>Back-End Developer</v>
      </c>
      <c r="V2421" s="9" t="s">
        <v>264</v>
      </c>
      <c r="W2421" s="9" t="s">
        <v>137</v>
      </c>
      <c r="X2421" s="9" t="s">
        <v>163</v>
      </c>
      <c r="Y2421" s="9" t="s">
        <v>137</v>
      </c>
      <c r="Z2421" s="9" t="s">
        <v>262</v>
      </c>
      <c r="AA2421" s="9" t="s">
        <v>165</v>
      </c>
      <c r="AB2421" s="9" t="s">
        <v>137</v>
      </c>
      <c r="AC2421" s="9" t="s">
        <v>147</v>
      </c>
      <c r="AD2421" s="9"/>
      <c r="AE2421" s="9"/>
      <c r="AF2421" s="9"/>
      <c r="AG2421" s="9" t="s">
        <v>166</v>
      </c>
      <c r="AH2421" s="9"/>
      <c r="AI2421" s="9"/>
      <c r="AJ2421" s="9" t="s">
        <v>185</v>
      </c>
      <c r="AK2421" s="9"/>
      <c r="AL2421" s="9"/>
      <c r="AM2421" s="9"/>
      <c r="AN2421" s="9"/>
      <c r="AO2421" s="9"/>
      <c r="AP2421" s="9"/>
      <c r="AQ2421" s="9"/>
      <c r="AR2421" s="9"/>
      <c r="AS2421" s="9"/>
      <c r="AT2421" s="9" t="s">
        <v>324</v>
      </c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 t="s">
        <v>696</v>
      </c>
      <c r="CA2421" s="10"/>
      <c r="CB2421" s="10" t="str">
        <f t="shared" si="5"/>
        <v/>
      </c>
      <c r="CC2421" s="10"/>
      <c r="CD2421" s="9" t="str">
        <f t="shared" si="2"/>
        <v/>
      </c>
      <c r="CE2421" s="9" t="s">
        <v>168</v>
      </c>
      <c r="CF2421" s="9" t="s">
        <v>254</v>
      </c>
      <c r="CG2421" s="9">
        <f>IF(CF2421="","",VLOOKUP(CF2421,Metadata!$D$2:$H$20,2,FALSE))</f>
        <v>37500</v>
      </c>
      <c r="CH2421" s="9">
        <f>IF(CF2421="","",VLOOKUP(CF2421,Metadata!$D$2:$H$20,4,FALSE))</f>
        <v>35000</v>
      </c>
      <c r="CI2421" s="9">
        <f>IF(CF2421="","",VLOOKUP(CF2421,Metadata!$D$2:$H$20,5,FALSE))</f>
        <v>40000</v>
      </c>
      <c r="CJ2421" s="9">
        <f t="shared" si="3"/>
        <v>37500</v>
      </c>
      <c r="CK2421" s="9" t="s">
        <v>153</v>
      </c>
      <c r="CL2421" s="10">
        <v>3</v>
      </c>
      <c r="CM2421" s="10">
        <v>3</v>
      </c>
      <c r="CN2421" s="10">
        <v>6</v>
      </c>
      <c r="CO2421" s="10">
        <v>6</v>
      </c>
      <c r="CP2421" s="10">
        <v>6</v>
      </c>
      <c r="CQ2421" s="10">
        <v>6</v>
      </c>
      <c r="CR2421" s="10">
        <v>7</v>
      </c>
      <c r="CS2421" s="10">
        <v>6</v>
      </c>
      <c r="CT2421" s="10">
        <v>6</v>
      </c>
      <c r="CU2421" s="10">
        <v>6</v>
      </c>
      <c r="CV2421" s="10">
        <v>5</v>
      </c>
      <c r="CW2421" s="10">
        <v>5</v>
      </c>
      <c r="CX2421" s="10">
        <v>6</v>
      </c>
      <c r="CY2421" s="10">
        <v>5</v>
      </c>
      <c r="CZ2421" s="10">
        <v>5</v>
      </c>
      <c r="DA2421" s="10">
        <v>4</v>
      </c>
      <c r="DB2421" s="10">
        <v>5</v>
      </c>
      <c r="DC2421" s="10">
        <v>7</v>
      </c>
      <c r="DD2421" s="10">
        <v>3</v>
      </c>
      <c r="DE2421" s="10">
        <v>7</v>
      </c>
      <c r="DF2421" s="10">
        <v>6</v>
      </c>
      <c r="DG2421" s="10">
        <v>7</v>
      </c>
      <c r="DH2421" s="10">
        <v>7</v>
      </c>
      <c r="DI2421" s="10">
        <v>6</v>
      </c>
      <c r="DJ2421" s="10">
        <v>5</v>
      </c>
      <c r="DK2421" s="10">
        <v>5</v>
      </c>
      <c r="DL2421" s="10">
        <v>4</v>
      </c>
      <c r="DM2421" s="9" t="s">
        <v>154</v>
      </c>
      <c r="DN2421" s="10">
        <v>1974</v>
      </c>
      <c r="DO2421" s="9">
        <f t="shared" si="9"/>
        <v>47</v>
      </c>
      <c r="DP2421" s="9" t="s">
        <v>155</v>
      </c>
      <c r="DQ2421" s="9" t="s">
        <v>202</v>
      </c>
      <c r="DR2421" s="9" t="s">
        <v>157</v>
      </c>
      <c r="DS2421" s="9" t="s">
        <v>137</v>
      </c>
      <c r="DT2421" s="9" t="s">
        <v>657</v>
      </c>
      <c r="DU2421" s="9" t="s">
        <v>158</v>
      </c>
      <c r="DV2421" s="9" t="str">
        <f>VLOOKUP(DU2421,Metadata!$B$2:$C$7,2,FALSE)</f>
        <v>6+ years</v>
      </c>
    </row>
    <row r="2422" spans="1:126">
      <c r="A2422" s="13">
        <v>2421</v>
      </c>
      <c r="B2422" s="9" t="s">
        <v>135</v>
      </c>
      <c r="C2422" s="9" t="str">
        <f>VLOOKUP(B2422,Metadata!$M$2:$N$6,2,FALSE)</f>
        <v>Permanent Employee</v>
      </c>
      <c r="D2422" s="9" t="s">
        <v>159</v>
      </c>
      <c r="E2422" s="9" t="s">
        <v>137</v>
      </c>
      <c r="F2422" s="9" t="s">
        <v>138</v>
      </c>
      <c r="G2422" s="9" t="s">
        <v>140</v>
      </c>
      <c r="H2422" s="9" t="str">
        <f>IF(G2422="","",VLOOKUP(G2422,Metadata!$J$2:$K$22,2,FALSE))</f>
        <v>Lisbon Metropolitan Area</v>
      </c>
      <c r="I2422" s="9" t="s">
        <v>138</v>
      </c>
      <c r="J2422" s="9" t="str">
        <f>IF(I2422="","",VLOOKUP(I2422,Metadata!$P$2:$Q$43,2,FALSE))</f>
        <v>Europe</v>
      </c>
      <c r="K2422" s="9" t="str">
        <f t="shared" si="0"/>
        <v>Portugal</v>
      </c>
      <c r="L2422" s="9" t="s">
        <v>140</v>
      </c>
      <c r="M2422" s="9" t="str">
        <f>IF(L2422="","",VLOOKUP(L2422,Metadata!$J$2:$K$22,2,FALSE))</f>
        <v>Lisbon Metropolitan Area</v>
      </c>
      <c r="N2422" s="9" t="s">
        <v>141</v>
      </c>
      <c r="O2422" s="9" t="s">
        <v>137</v>
      </c>
      <c r="P2422" s="9" t="s">
        <v>142</v>
      </c>
      <c r="Q2422" s="10" t="str">
        <f t="shared" si="1"/>
        <v>Full Office Job</v>
      </c>
      <c r="R2422" s="10">
        <v>4</v>
      </c>
      <c r="S2422" s="9" t="s">
        <v>216</v>
      </c>
      <c r="T2422" s="9" t="s">
        <v>137</v>
      </c>
      <c r="U2422" s="9" t="str">
        <f>IF(S2422&lt;&gt;"",S2422,IF(T2422&lt;&gt;"",VLOOKUP(T2422,Metadata!$S$2:$T$228,2,FALSE),""))</f>
        <v>Front-End Developer</v>
      </c>
      <c r="V2422" s="9" t="s">
        <v>207</v>
      </c>
      <c r="W2422" s="9" t="s">
        <v>137</v>
      </c>
      <c r="X2422" s="9" t="s">
        <v>208</v>
      </c>
      <c r="Y2422" s="9" t="s">
        <v>137</v>
      </c>
      <c r="Z2422" s="9" t="s">
        <v>146</v>
      </c>
      <c r="AA2422" s="9" t="s">
        <v>165</v>
      </c>
      <c r="AB2422" s="9" t="s">
        <v>137</v>
      </c>
      <c r="AC2422" s="9" t="s">
        <v>147</v>
      </c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 t="s">
        <v>178</v>
      </c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 t="s">
        <v>719</v>
      </c>
      <c r="CA2422" s="10"/>
      <c r="CB2422" s="10" t="str">
        <f t="shared" si="5"/>
        <v/>
      </c>
      <c r="CC2422" s="10"/>
      <c r="CD2422" s="9" t="str">
        <f t="shared" si="2"/>
        <v/>
      </c>
      <c r="CE2422" s="9" t="s">
        <v>168</v>
      </c>
      <c r="CF2422" s="9" t="s">
        <v>225</v>
      </c>
      <c r="CG2422" s="9">
        <f>IF(CF2422="","",VLOOKUP(CF2422,Metadata!$D$2:$H$20,2,FALSE))</f>
        <v>22500</v>
      </c>
      <c r="CH2422" s="9">
        <f>IF(CF2422="","",VLOOKUP(CF2422,Metadata!$D$2:$H$20,4,FALSE))</f>
        <v>20000</v>
      </c>
      <c r="CI2422" s="9">
        <f>IF(CF2422="","",VLOOKUP(CF2422,Metadata!$D$2:$H$20,5,FALSE))</f>
        <v>25000</v>
      </c>
      <c r="CJ2422" s="9">
        <f t="shared" si="3"/>
        <v>22500</v>
      </c>
      <c r="CK2422" s="9" t="s">
        <v>221</v>
      </c>
      <c r="CL2422" s="10">
        <v>5</v>
      </c>
      <c r="CM2422" s="10">
        <v>3</v>
      </c>
      <c r="CN2422" s="10">
        <v>7</v>
      </c>
      <c r="CO2422" s="10">
        <v>7</v>
      </c>
      <c r="CP2422" s="10">
        <v>5</v>
      </c>
      <c r="CQ2422" s="10">
        <v>6</v>
      </c>
      <c r="CR2422" s="10">
        <v>4</v>
      </c>
      <c r="CS2422" s="10">
        <v>4</v>
      </c>
      <c r="CT2422" s="10">
        <v>3</v>
      </c>
      <c r="CU2422" s="10">
        <v>4</v>
      </c>
      <c r="CV2422" s="10">
        <v>4</v>
      </c>
      <c r="CW2422" s="10">
        <v>3</v>
      </c>
      <c r="CX2422" s="10">
        <v>5</v>
      </c>
      <c r="CY2422" s="10">
        <v>6</v>
      </c>
      <c r="CZ2422" s="10">
        <v>3</v>
      </c>
      <c r="DA2422" s="10">
        <v>5</v>
      </c>
      <c r="DB2422" s="10">
        <v>6</v>
      </c>
      <c r="DC2422" s="10">
        <v>7</v>
      </c>
      <c r="DD2422" s="10">
        <v>5</v>
      </c>
      <c r="DE2422" s="10">
        <v>5</v>
      </c>
      <c r="DF2422" s="10">
        <v>5</v>
      </c>
      <c r="DG2422" s="10">
        <v>7</v>
      </c>
      <c r="DH2422" s="10">
        <v>6</v>
      </c>
      <c r="DI2422" s="10">
        <v>7</v>
      </c>
      <c r="DJ2422" s="10">
        <v>5</v>
      </c>
      <c r="DK2422" s="10">
        <v>5</v>
      </c>
      <c r="DL2422" s="10">
        <v>5</v>
      </c>
      <c r="DM2422" s="9" t="s">
        <v>154</v>
      </c>
      <c r="DN2422" s="10">
        <v>1995</v>
      </c>
      <c r="DO2422" s="9">
        <f t="shared" si="9"/>
        <v>26</v>
      </c>
      <c r="DP2422" s="9" t="s">
        <v>155</v>
      </c>
      <c r="DQ2422" s="9" t="s">
        <v>156</v>
      </c>
      <c r="DR2422" s="9" t="s">
        <v>157</v>
      </c>
      <c r="DS2422" s="9" t="s">
        <v>137</v>
      </c>
      <c r="DT2422" s="9" t="s">
        <v>657</v>
      </c>
      <c r="DU2422" s="9" t="s">
        <v>168</v>
      </c>
      <c r="DV2422" s="9" t="str">
        <f>VLOOKUP(DU2422,Metadata!$B$2:$C$7,2,FALSE)</f>
        <v>0 - 3 years</v>
      </c>
    </row>
    <row r="2423" spans="1:126">
      <c r="A2423" s="13">
        <v>2422</v>
      </c>
      <c r="B2423" s="9" t="s">
        <v>135</v>
      </c>
      <c r="C2423" s="9" t="str">
        <f>VLOOKUP(B2423,Metadata!$M$2:$N$6,2,FALSE)</f>
        <v>Permanent Employee</v>
      </c>
      <c r="D2423" s="9" t="s">
        <v>159</v>
      </c>
      <c r="E2423" s="9" t="s">
        <v>137</v>
      </c>
      <c r="F2423" s="9" t="s">
        <v>138</v>
      </c>
      <c r="G2423" s="9" t="s">
        <v>140</v>
      </c>
      <c r="H2423" s="9" t="str">
        <f>IF(G2423="","",VLOOKUP(G2423,Metadata!$J$2:$K$22,2,FALSE))</f>
        <v>Lisbon Metropolitan Area</v>
      </c>
      <c r="I2423" s="9" t="s">
        <v>173</v>
      </c>
      <c r="J2423" s="9" t="str">
        <f>IF(I2423="","",VLOOKUP(I2423,Metadata!$P$2:$Q$43,2,FALSE))</f>
        <v>N/A</v>
      </c>
      <c r="K2423" s="9" t="str">
        <f t="shared" si="0"/>
        <v>International</v>
      </c>
      <c r="L2423" s="9" t="s">
        <v>137</v>
      </c>
      <c r="M2423" s="9" t="str">
        <f>IF(L2423="","",VLOOKUP(L2423,Metadata!$J$2:$K$22,2,FALSE))</f>
        <v/>
      </c>
      <c r="N2423" s="9" t="s">
        <v>141</v>
      </c>
      <c r="O2423" s="9" t="s">
        <v>137</v>
      </c>
      <c r="P2423" s="9" t="s">
        <v>142</v>
      </c>
      <c r="Q2423" s="10" t="str">
        <f t="shared" si="1"/>
        <v>Full Office Job</v>
      </c>
      <c r="R2423" s="10">
        <v>6</v>
      </c>
      <c r="S2423" s="9" t="s">
        <v>266</v>
      </c>
      <c r="T2423" s="9" t="s">
        <v>137</v>
      </c>
      <c r="U2423" s="9" t="str">
        <f>IF(S2423&lt;&gt;"",S2423,IF(T2423&lt;&gt;"",VLOOKUP(T2423,Metadata!$S$2:$T$228,2,FALSE),""))</f>
        <v>Data Scientist/Data Engineer</v>
      </c>
      <c r="V2423" s="9" t="s">
        <v>207</v>
      </c>
      <c r="W2423" s="9" t="s">
        <v>137</v>
      </c>
      <c r="X2423" s="9" t="s">
        <v>145</v>
      </c>
      <c r="Y2423" s="9" t="s">
        <v>137</v>
      </c>
      <c r="Z2423" s="9" t="s">
        <v>218</v>
      </c>
      <c r="AA2423" s="9" t="s">
        <v>137</v>
      </c>
      <c r="AB2423" s="9" t="s">
        <v>137</v>
      </c>
      <c r="AC2423" s="9" t="s">
        <v>147</v>
      </c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 t="s">
        <v>150</v>
      </c>
      <c r="BZ2423" s="9" t="s">
        <v>137</v>
      </c>
      <c r="CA2423" s="10"/>
      <c r="CB2423" s="10" t="str">
        <f t="shared" si="5"/>
        <v/>
      </c>
      <c r="CC2423" s="10"/>
      <c r="CD2423" s="9" t="str">
        <f t="shared" si="2"/>
        <v/>
      </c>
      <c r="CE2423" s="9" t="s">
        <v>232</v>
      </c>
      <c r="CF2423" s="9" t="s">
        <v>225</v>
      </c>
      <c r="CG2423" s="9">
        <f>IF(CF2423="","",VLOOKUP(CF2423,Metadata!$D$2:$H$20,2,FALSE))</f>
        <v>22500</v>
      </c>
      <c r="CH2423" s="9">
        <f>IF(CF2423="","",VLOOKUP(CF2423,Metadata!$D$2:$H$20,4,FALSE))</f>
        <v>20000</v>
      </c>
      <c r="CI2423" s="9">
        <f>IF(CF2423="","",VLOOKUP(CF2423,Metadata!$D$2:$H$20,5,FALSE))</f>
        <v>25000</v>
      </c>
      <c r="CJ2423" s="9">
        <f t="shared" si="3"/>
        <v>22500</v>
      </c>
      <c r="CK2423" s="9" t="s">
        <v>153</v>
      </c>
      <c r="CL2423" s="10">
        <v>4</v>
      </c>
      <c r="CM2423" s="10">
        <v>3</v>
      </c>
      <c r="CN2423" s="10">
        <v>6</v>
      </c>
      <c r="CO2423" s="10">
        <v>7</v>
      </c>
      <c r="CP2423" s="10">
        <v>5</v>
      </c>
      <c r="CQ2423" s="10">
        <v>5</v>
      </c>
      <c r="CR2423" s="10">
        <v>7</v>
      </c>
      <c r="CS2423" s="10">
        <v>1</v>
      </c>
      <c r="CT2423" s="10">
        <v>3</v>
      </c>
      <c r="CU2423" s="10">
        <v>5</v>
      </c>
      <c r="CV2423" s="10">
        <v>4</v>
      </c>
      <c r="CW2423" s="10">
        <v>4</v>
      </c>
      <c r="CX2423" s="10">
        <v>4</v>
      </c>
      <c r="CY2423" s="10">
        <v>5</v>
      </c>
      <c r="CZ2423" s="10">
        <v>6</v>
      </c>
      <c r="DA2423" s="10">
        <v>7</v>
      </c>
      <c r="DB2423" s="10">
        <v>5</v>
      </c>
      <c r="DC2423" s="10">
        <v>5</v>
      </c>
      <c r="DD2423" s="10">
        <v>5</v>
      </c>
      <c r="DE2423" s="10">
        <v>7</v>
      </c>
      <c r="DF2423" s="10">
        <v>5</v>
      </c>
      <c r="DG2423" s="10">
        <v>7</v>
      </c>
      <c r="DH2423" s="10">
        <v>5</v>
      </c>
      <c r="DI2423" s="10">
        <v>5</v>
      </c>
      <c r="DJ2423" s="10">
        <v>4</v>
      </c>
      <c r="DK2423" s="10">
        <v>4</v>
      </c>
      <c r="DL2423" s="10">
        <v>5</v>
      </c>
      <c r="DM2423" s="9" t="s">
        <v>154</v>
      </c>
      <c r="DN2423" s="10">
        <v>1997</v>
      </c>
      <c r="DO2423" s="9">
        <f t="shared" si="9"/>
        <v>24</v>
      </c>
      <c r="DP2423" s="9" t="s">
        <v>155</v>
      </c>
      <c r="DQ2423" s="9" t="s">
        <v>210</v>
      </c>
      <c r="DR2423" s="9" t="s">
        <v>157</v>
      </c>
      <c r="DS2423" s="9" t="s">
        <v>137</v>
      </c>
      <c r="DT2423" s="9" t="s">
        <v>657</v>
      </c>
      <c r="DU2423" s="9" t="s">
        <v>233</v>
      </c>
      <c r="DV2423" s="9" t="str">
        <f>VLOOKUP(DU2423,Metadata!$B$2:$C$7,2,FALSE)</f>
        <v>0 - 3 years</v>
      </c>
    </row>
    <row r="2424" spans="1:126">
      <c r="A2424" s="13">
        <v>2423</v>
      </c>
      <c r="B2424" s="9" t="s">
        <v>135</v>
      </c>
      <c r="C2424" s="9" t="str">
        <f>VLOOKUP(B2424,Metadata!$M$2:$N$6,2,FALSE)</f>
        <v>Permanent Employee</v>
      </c>
      <c r="D2424" s="9" t="s">
        <v>136</v>
      </c>
      <c r="E2424" s="9" t="s">
        <v>137</v>
      </c>
      <c r="F2424" s="9" t="s">
        <v>138</v>
      </c>
      <c r="G2424" s="9" t="s">
        <v>172</v>
      </c>
      <c r="H2424" s="9" t="str">
        <f>IF(G2424="","",VLOOKUP(G2424,Metadata!$J$2:$K$22,2,FALSE))</f>
        <v>Porto Metropolitan Area</v>
      </c>
      <c r="I2424" s="9" t="s">
        <v>138</v>
      </c>
      <c r="J2424" s="9" t="str">
        <f>IF(I2424="","",VLOOKUP(I2424,Metadata!$P$2:$Q$43,2,FALSE))</f>
        <v>Europe</v>
      </c>
      <c r="K2424" s="9" t="str">
        <f t="shared" si="0"/>
        <v>Portugal</v>
      </c>
      <c r="L2424" s="9" t="s">
        <v>172</v>
      </c>
      <c r="M2424" s="9" t="str">
        <f>IF(L2424="","",VLOOKUP(L2424,Metadata!$J$2:$K$22,2,FALSE))</f>
        <v>Porto Metropolitan Area</v>
      </c>
      <c r="N2424" s="9" t="s">
        <v>214</v>
      </c>
      <c r="O2424" s="9" t="s">
        <v>239</v>
      </c>
      <c r="P2424" s="9" t="s">
        <v>142</v>
      </c>
      <c r="Q2424" s="10" t="str">
        <f t="shared" si="1"/>
        <v>Full Office Job</v>
      </c>
      <c r="R2424" s="10">
        <v>4</v>
      </c>
      <c r="S2424" s="9" t="s">
        <v>161</v>
      </c>
      <c r="T2424" s="9" t="s">
        <v>137</v>
      </c>
      <c r="U2424" s="9" t="str">
        <f>IF(S2424&lt;&gt;"",S2424,IF(T2424&lt;&gt;"",VLOOKUP(T2424,Metadata!$S$2:$T$228,2,FALSE),""))</f>
        <v>Full-Stack Developer</v>
      </c>
      <c r="V2424" s="9" t="s">
        <v>162</v>
      </c>
      <c r="W2424" s="9" t="s">
        <v>137</v>
      </c>
      <c r="X2424" s="9" t="s">
        <v>175</v>
      </c>
      <c r="Y2424" s="9" t="s">
        <v>137</v>
      </c>
      <c r="Z2424" s="9" t="s">
        <v>193</v>
      </c>
      <c r="AA2424" s="9" t="s">
        <v>137</v>
      </c>
      <c r="AB2424" s="9" t="s">
        <v>253</v>
      </c>
      <c r="AC2424" s="9" t="s">
        <v>147</v>
      </c>
      <c r="AD2424" s="9" t="s">
        <v>148</v>
      </c>
      <c r="AE2424" s="9"/>
      <c r="AF2424" s="9"/>
      <c r="AG2424" s="9"/>
      <c r="AH2424" s="9"/>
      <c r="AI2424" s="9"/>
      <c r="AJ2424" s="9" t="s">
        <v>185</v>
      </c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 t="s">
        <v>199</v>
      </c>
      <c r="BM2424" s="9"/>
      <c r="BN2424" s="9"/>
      <c r="BO2424" s="9"/>
      <c r="BP2424" s="9"/>
      <c r="BQ2424" s="9" t="s">
        <v>219</v>
      </c>
      <c r="BR2424" s="9"/>
      <c r="BS2424" s="9"/>
      <c r="BT2424" s="9"/>
      <c r="BU2424" s="9"/>
      <c r="BV2424" s="9"/>
      <c r="BW2424" s="9"/>
      <c r="BX2424" s="9"/>
      <c r="BY2424" s="9"/>
      <c r="BZ2424" s="9"/>
      <c r="CA2424" s="10"/>
      <c r="CB2424" s="10" t="str">
        <f t="shared" si="5"/>
        <v/>
      </c>
      <c r="CC2424" s="10"/>
      <c r="CD2424" s="9" t="str">
        <f t="shared" si="2"/>
        <v/>
      </c>
      <c r="CE2424" s="9" t="s">
        <v>168</v>
      </c>
      <c r="CF2424" s="9" t="s">
        <v>169</v>
      </c>
      <c r="CG2424" s="9">
        <f>IF(CF2424="","",VLOOKUP(CF2424,Metadata!$D$2:$H$20,2,FALSE))</f>
        <v>12500</v>
      </c>
      <c r="CH2424" s="9">
        <f>IF(CF2424="","",VLOOKUP(CF2424,Metadata!$D$2:$H$20,4,FALSE))</f>
        <v>0</v>
      </c>
      <c r="CI2424" s="9">
        <f>IF(CF2424="","",VLOOKUP(CF2424,Metadata!$D$2:$H$20,5,FALSE))</f>
        <v>15000</v>
      </c>
      <c r="CJ2424" s="9">
        <f t="shared" si="3"/>
        <v>12500</v>
      </c>
      <c r="CK2424" s="9" t="s">
        <v>201</v>
      </c>
      <c r="CL2424" s="10">
        <v>4</v>
      </c>
      <c r="CM2424" s="10">
        <v>2</v>
      </c>
      <c r="CN2424" s="10">
        <v>7</v>
      </c>
      <c r="CO2424" s="10">
        <v>7</v>
      </c>
      <c r="CP2424" s="10">
        <v>7</v>
      </c>
      <c r="CQ2424" s="10">
        <v>7</v>
      </c>
      <c r="CR2424" s="10">
        <v>4</v>
      </c>
      <c r="CS2424" s="10">
        <v>4</v>
      </c>
      <c r="CT2424" s="10">
        <v>4</v>
      </c>
      <c r="CU2424" s="10">
        <v>4</v>
      </c>
      <c r="CV2424" s="10">
        <v>7</v>
      </c>
      <c r="CW2424" s="10">
        <v>5</v>
      </c>
      <c r="CX2424" s="10">
        <v>5</v>
      </c>
      <c r="CY2424" s="10">
        <v>4</v>
      </c>
      <c r="CZ2424" s="10">
        <v>7</v>
      </c>
      <c r="DA2424" s="10">
        <v>6</v>
      </c>
      <c r="DB2424" s="10">
        <v>7</v>
      </c>
      <c r="DC2424" s="10">
        <v>7</v>
      </c>
      <c r="DD2424" s="10">
        <v>6</v>
      </c>
      <c r="DE2424" s="10">
        <v>7</v>
      </c>
      <c r="DF2424" s="10">
        <v>7</v>
      </c>
      <c r="DG2424" s="10">
        <v>7</v>
      </c>
      <c r="DH2424" s="10">
        <v>6</v>
      </c>
      <c r="DI2424" s="10">
        <v>7</v>
      </c>
      <c r="DJ2424" s="10">
        <v>5</v>
      </c>
      <c r="DK2424" s="10">
        <v>7</v>
      </c>
      <c r="DL2424" s="10">
        <v>7</v>
      </c>
      <c r="DM2424" s="9" t="s">
        <v>296</v>
      </c>
      <c r="DN2424" s="10">
        <v>1987</v>
      </c>
      <c r="DO2424" s="9">
        <f t="shared" si="9"/>
        <v>34</v>
      </c>
      <c r="DP2424" s="9" t="s">
        <v>155</v>
      </c>
      <c r="DQ2424" s="9" t="s">
        <v>202</v>
      </c>
      <c r="DR2424" s="9" t="s">
        <v>170</v>
      </c>
      <c r="DS2424" s="9" t="s">
        <v>137</v>
      </c>
      <c r="DT2424" s="9" t="s">
        <v>657</v>
      </c>
      <c r="DU2424" s="9" t="s">
        <v>168</v>
      </c>
      <c r="DV2424" s="9" t="str">
        <f>VLOOKUP(DU2424,Metadata!$B$2:$C$7,2,FALSE)</f>
        <v>0 - 3 years</v>
      </c>
    </row>
    <row r="2425" spans="1:126">
      <c r="A2425" s="13">
        <v>2424</v>
      </c>
      <c r="B2425" s="9" t="s">
        <v>135</v>
      </c>
      <c r="C2425" s="9" t="str">
        <f>VLOOKUP(B2425,Metadata!$M$2:$N$6,2,FALSE)</f>
        <v>Permanent Employee</v>
      </c>
      <c r="D2425" s="9" t="s">
        <v>159</v>
      </c>
      <c r="E2425" s="9" t="s">
        <v>137</v>
      </c>
      <c r="F2425" s="9" t="s">
        <v>138</v>
      </c>
      <c r="G2425" s="9" t="s">
        <v>172</v>
      </c>
      <c r="H2425" s="9" t="str">
        <f>IF(G2425="","",VLOOKUP(G2425,Metadata!$J$2:$K$22,2,FALSE))</f>
        <v>Porto Metropolitan Area</v>
      </c>
      <c r="I2425" s="9" t="s">
        <v>138</v>
      </c>
      <c r="J2425" s="9" t="str">
        <f>IF(I2425="","",VLOOKUP(I2425,Metadata!$P$2:$Q$43,2,FALSE))</f>
        <v>Europe</v>
      </c>
      <c r="K2425" s="9" t="str">
        <f t="shared" si="0"/>
        <v>Portugal</v>
      </c>
      <c r="L2425" s="9" t="s">
        <v>172</v>
      </c>
      <c r="M2425" s="9" t="str">
        <f>IF(L2425="","",VLOOKUP(L2425,Metadata!$J$2:$K$22,2,FALSE))</f>
        <v>Porto Metropolitan Area</v>
      </c>
      <c r="N2425" s="9" t="s">
        <v>141</v>
      </c>
      <c r="O2425" s="9" t="s">
        <v>137</v>
      </c>
      <c r="P2425" s="9" t="s">
        <v>142</v>
      </c>
      <c r="Q2425" s="10" t="str">
        <f t="shared" si="1"/>
        <v>Full Office Job</v>
      </c>
      <c r="R2425" s="10">
        <v>7</v>
      </c>
      <c r="S2425" s="9" t="s">
        <v>161</v>
      </c>
      <c r="T2425" s="9" t="s">
        <v>137</v>
      </c>
      <c r="U2425" s="9" t="str">
        <f>IF(S2425&lt;&gt;"",S2425,IF(T2425&lt;&gt;"",VLOOKUP(T2425,Metadata!$S$2:$T$228,2,FALSE),""))</f>
        <v>Full-Stack Developer</v>
      </c>
      <c r="V2425" s="9" t="s">
        <v>174</v>
      </c>
      <c r="W2425" s="9" t="s">
        <v>137</v>
      </c>
      <c r="X2425" s="9" t="s">
        <v>145</v>
      </c>
      <c r="Y2425" s="9" t="s">
        <v>137</v>
      </c>
      <c r="Z2425" s="9" t="s">
        <v>224</v>
      </c>
      <c r="AA2425" s="9" t="s">
        <v>165</v>
      </c>
      <c r="AB2425" s="9" t="s">
        <v>137</v>
      </c>
      <c r="AC2425" s="9" t="s">
        <v>147</v>
      </c>
      <c r="AD2425" s="9"/>
      <c r="AE2425" s="9" t="s">
        <v>194</v>
      </c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 t="s">
        <v>178</v>
      </c>
      <c r="BB2425" s="9"/>
      <c r="BC2425" s="9"/>
      <c r="BD2425" s="9"/>
      <c r="BE2425" s="9"/>
      <c r="BF2425" s="9"/>
      <c r="BG2425" s="9"/>
      <c r="BH2425" s="9"/>
      <c r="BI2425" s="9"/>
      <c r="BJ2425" s="9" t="s">
        <v>167</v>
      </c>
      <c r="BK2425" s="9" t="s">
        <v>198</v>
      </c>
      <c r="BL2425" s="9"/>
      <c r="BM2425" s="9"/>
      <c r="BN2425" s="9" t="s">
        <v>186</v>
      </c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10"/>
      <c r="CB2425" s="10" t="str">
        <f t="shared" si="5"/>
        <v/>
      </c>
      <c r="CC2425" s="10"/>
      <c r="CD2425" s="9" t="str">
        <f t="shared" si="2"/>
        <v/>
      </c>
      <c r="CE2425" s="9" t="s">
        <v>168</v>
      </c>
      <c r="CF2425" s="9" t="s">
        <v>188</v>
      </c>
      <c r="CG2425" s="9">
        <f>IF(CF2425="","",VLOOKUP(CF2425,Metadata!$D$2:$H$20,2,FALSE))</f>
        <v>17500</v>
      </c>
      <c r="CH2425" s="9">
        <f>IF(CF2425="","",VLOOKUP(CF2425,Metadata!$D$2:$H$20,4,FALSE))</f>
        <v>15000</v>
      </c>
      <c r="CI2425" s="9">
        <f>IF(CF2425="","",VLOOKUP(CF2425,Metadata!$D$2:$H$20,5,FALSE))</f>
        <v>20000</v>
      </c>
      <c r="CJ2425" s="9">
        <f t="shared" si="3"/>
        <v>17500</v>
      </c>
      <c r="CK2425" s="9" t="s">
        <v>153</v>
      </c>
      <c r="CL2425" s="10">
        <v>4</v>
      </c>
      <c r="CM2425" s="10">
        <v>4</v>
      </c>
      <c r="CN2425" s="10">
        <v>6</v>
      </c>
      <c r="CO2425" s="10">
        <v>5</v>
      </c>
      <c r="CP2425" s="10">
        <v>7</v>
      </c>
      <c r="CQ2425" s="10">
        <v>7</v>
      </c>
      <c r="CR2425" s="10">
        <v>6</v>
      </c>
      <c r="CS2425" s="10">
        <v>4</v>
      </c>
      <c r="CT2425" s="10">
        <v>3</v>
      </c>
      <c r="CU2425" s="10">
        <v>7</v>
      </c>
      <c r="CV2425" s="10">
        <v>5</v>
      </c>
      <c r="CW2425" s="10">
        <v>3</v>
      </c>
      <c r="CX2425" s="10">
        <v>5</v>
      </c>
      <c r="CY2425" s="10">
        <v>5</v>
      </c>
      <c r="CZ2425" s="10">
        <v>6</v>
      </c>
      <c r="DA2425" s="10">
        <v>4</v>
      </c>
      <c r="DB2425" s="10">
        <v>6</v>
      </c>
      <c r="DC2425" s="10">
        <v>5</v>
      </c>
      <c r="DD2425" s="10">
        <v>3</v>
      </c>
      <c r="DE2425" s="10">
        <v>7</v>
      </c>
      <c r="DF2425" s="10">
        <v>7</v>
      </c>
      <c r="DG2425" s="10">
        <v>5</v>
      </c>
      <c r="DH2425" s="10">
        <v>4</v>
      </c>
      <c r="DI2425" s="10">
        <v>3</v>
      </c>
      <c r="DJ2425" s="10">
        <v>3</v>
      </c>
      <c r="DK2425" s="10">
        <v>4</v>
      </c>
      <c r="DL2425" s="10">
        <v>3</v>
      </c>
      <c r="DM2425" s="9" t="s">
        <v>154</v>
      </c>
      <c r="DN2425" s="10">
        <v>1992</v>
      </c>
      <c r="DO2425" s="9">
        <f t="shared" si="9"/>
        <v>29</v>
      </c>
      <c r="DP2425" s="9" t="s">
        <v>222</v>
      </c>
      <c r="DQ2425" s="9" t="s">
        <v>202</v>
      </c>
      <c r="DR2425" s="9" t="s">
        <v>157</v>
      </c>
      <c r="DS2425" s="9" t="s">
        <v>137</v>
      </c>
      <c r="DT2425" s="9" t="s">
        <v>657</v>
      </c>
      <c r="DU2425" s="9" t="s">
        <v>168</v>
      </c>
      <c r="DV2425" s="9" t="str">
        <f>VLOOKUP(DU2425,Metadata!$B$2:$C$7,2,FALSE)</f>
        <v>0 - 3 years</v>
      </c>
    </row>
    <row r="2426" spans="1:126">
      <c r="A2426" s="13">
        <v>2425</v>
      </c>
      <c r="B2426" s="9" t="s">
        <v>135</v>
      </c>
      <c r="C2426" s="9" t="str">
        <f>VLOOKUP(B2426,Metadata!$M$2:$N$6,2,FALSE)</f>
        <v>Permanent Employee</v>
      </c>
      <c r="D2426" s="9" t="s">
        <v>136</v>
      </c>
      <c r="E2426" s="9" t="s">
        <v>137</v>
      </c>
      <c r="F2426" s="9" t="s">
        <v>138</v>
      </c>
      <c r="G2426" s="9" t="s">
        <v>140</v>
      </c>
      <c r="H2426" s="9" t="str">
        <f>IF(G2426="","",VLOOKUP(G2426,Metadata!$J$2:$K$22,2,FALSE))</f>
        <v>Lisbon Metropolitan Area</v>
      </c>
      <c r="I2426" s="9" t="s">
        <v>228</v>
      </c>
      <c r="J2426" s="9" t="str">
        <f>IF(I2426="","",VLOOKUP(I2426,Metadata!$P$2:$Q$43,2,FALSE))</f>
        <v>Europe</v>
      </c>
      <c r="K2426" s="9" t="str">
        <f t="shared" si="0"/>
        <v>International</v>
      </c>
      <c r="L2426" s="9" t="s">
        <v>137</v>
      </c>
      <c r="M2426" s="9" t="str">
        <f>IF(L2426="","",VLOOKUP(L2426,Metadata!$J$2:$K$22,2,FALSE))</f>
        <v/>
      </c>
      <c r="N2426" s="9" t="s">
        <v>141</v>
      </c>
      <c r="O2426" s="9" t="s">
        <v>137</v>
      </c>
      <c r="P2426" s="9" t="s">
        <v>191</v>
      </c>
      <c r="Q2426" s="10" t="str">
        <f t="shared" si="1"/>
        <v>Remote Job (full or flexible)</v>
      </c>
      <c r="R2426" s="10">
        <v>7</v>
      </c>
      <c r="S2426" s="9" t="s">
        <v>161</v>
      </c>
      <c r="T2426" s="9" t="s">
        <v>137</v>
      </c>
      <c r="U2426" s="9" t="str">
        <f>IF(S2426&lt;&gt;"",S2426,IF(T2426&lt;&gt;"",VLOOKUP(T2426,Metadata!$S$2:$T$228,2,FALSE),""))</f>
        <v>Full-Stack Developer</v>
      </c>
      <c r="V2426" s="9" t="s">
        <v>217</v>
      </c>
      <c r="W2426" s="9" t="s">
        <v>137</v>
      </c>
      <c r="X2426" s="9" t="s">
        <v>163</v>
      </c>
      <c r="Y2426" s="9" t="s">
        <v>137</v>
      </c>
      <c r="Z2426" s="9" t="s">
        <v>262</v>
      </c>
      <c r="AA2426" s="9" t="s">
        <v>165</v>
      </c>
      <c r="AB2426" s="9" t="s">
        <v>137</v>
      </c>
      <c r="AC2426" s="9" t="s">
        <v>147</v>
      </c>
      <c r="AD2426" s="9"/>
      <c r="AE2426" s="9"/>
      <c r="AF2426" s="9"/>
      <c r="AG2426" s="9"/>
      <c r="AH2426" s="9"/>
      <c r="AI2426" s="9"/>
      <c r="AJ2426" s="9"/>
      <c r="AK2426" s="9" t="s">
        <v>302</v>
      </c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 t="s">
        <v>178</v>
      </c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 t="s">
        <v>303</v>
      </c>
      <c r="BN2426" s="9" t="s">
        <v>186</v>
      </c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10"/>
      <c r="CB2426" s="10" t="str">
        <f t="shared" si="5"/>
        <v/>
      </c>
      <c r="CC2426" s="10"/>
      <c r="CD2426" s="9" t="str">
        <f t="shared" si="2"/>
        <v/>
      </c>
      <c r="CE2426" s="9" t="s">
        <v>232</v>
      </c>
      <c r="CF2426" s="9" t="s">
        <v>607</v>
      </c>
      <c r="CG2426" s="9">
        <f>IF(CF2426="","",VLOOKUP(CF2426,Metadata!$D$2:$H$20,2,FALSE))</f>
        <v>82500</v>
      </c>
      <c r="CH2426" s="9">
        <f>IF(CF2426="","",VLOOKUP(CF2426,Metadata!$D$2:$H$20,4,FALSE))</f>
        <v>80000</v>
      </c>
      <c r="CI2426" s="9">
        <f>IF(CF2426="","",VLOOKUP(CF2426,Metadata!$D$2:$H$20,5,FALSE))</f>
        <v>85000</v>
      </c>
      <c r="CJ2426" s="9">
        <f t="shared" si="3"/>
        <v>82500</v>
      </c>
      <c r="CK2426" s="9" t="s">
        <v>153</v>
      </c>
      <c r="CL2426" s="10">
        <v>7</v>
      </c>
      <c r="CM2426" s="10">
        <v>1</v>
      </c>
      <c r="CN2426" s="10">
        <v>7</v>
      </c>
      <c r="CO2426" s="10">
        <v>7</v>
      </c>
      <c r="CP2426" s="10">
        <v>4</v>
      </c>
      <c r="CQ2426" s="10">
        <v>5</v>
      </c>
      <c r="CR2426" s="10">
        <v>7</v>
      </c>
      <c r="CS2426" s="10">
        <v>5</v>
      </c>
      <c r="CT2426" s="10">
        <v>7</v>
      </c>
      <c r="CU2426" s="10">
        <v>6</v>
      </c>
      <c r="CV2426" s="10">
        <v>5</v>
      </c>
      <c r="CW2426" s="10">
        <v>5</v>
      </c>
      <c r="CX2426" s="10">
        <v>7</v>
      </c>
      <c r="CY2426" s="10">
        <v>6</v>
      </c>
      <c r="CZ2426" s="10">
        <v>5</v>
      </c>
      <c r="DA2426" s="10">
        <v>1</v>
      </c>
      <c r="DB2426" s="10">
        <v>1</v>
      </c>
      <c r="DC2426" s="10">
        <v>1</v>
      </c>
      <c r="DD2426" s="10">
        <v>1</v>
      </c>
      <c r="DE2426" s="10">
        <v>5</v>
      </c>
      <c r="DF2426" s="10">
        <v>6</v>
      </c>
      <c r="DG2426" s="10">
        <v>4</v>
      </c>
      <c r="DH2426" s="10">
        <v>5</v>
      </c>
      <c r="DI2426" s="10">
        <v>5</v>
      </c>
      <c r="DJ2426" s="10">
        <v>4</v>
      </c>
      <c r="DK2426" s="10">
        <v>5</v>
      </c>
      <c r="DL2426" s="10">
        <v>4</v>
      </c>
      <c r="DM2426" s="9" t="s">
        <v>154</v>
      </c>
      <c r="DN2426" s="10">
        <v>1990</v>
      </c>
      <c r="DO2426" s="9">
        <f t="shared" si="9"/>
        <v>31</v>
      </c>
      <c r="DP2426" s="9" t="s">
        <v>155</v>
      </c>
      <c r="DQ2426" s="9" t="s">
        <v>156</v>
      </c>
      <c r="DR2426" s="9" t="s">
        <v>157</v>
      </c>
      <c r="DS2426" s="9" t="s">
        <v>137</v>
      </c>
      <c r="DT2426" s="9" t="s">
        <v>657</v>
      </c>
      <c r="DU2426" s="9" t="s">
        <v>203</v>
      </c>
      <c r="DV2426" s="9" t="str">
        <f>VLOOKUP(DU2426,Metadata!$B$2:$C$7,2,FALSE)</f>
        <v>6+ years</v>
      </c>
    </row>
    <row r="2427" spans="1:126">
      <c r="A2427" s="13">
        <v>2426</v>
      </c>
      <c r="B2427" s="9" t="s">
        <v>135</v>
      </c>
      <c r="C2427" s="9" t="str">
        <f>VLOOKUP(B2427,Metadata!$M$2:$N$6,2,FALSE)</f>
        <v>Permanent Employee</v>
      </c>
      <c r="D2427" s="9" t="s">
        <v>159</v>
      </c>
      <c r="E2427" s="9" t="s">
        <v>137</v>
      </c>
      <c r="F2427" s="9" t="s">
        <v>138</v>
      </c>
      <c r="G2427" s="9" t="s">
        <v>265</v>
      </c>
      <c r="H2427" s="9" t="str">
        <f>IF(G2427="","",VLOOKUP(G2427,Metadata!$J$2:$K$22,2,FALSE))</f>
        <v>Azores and Madeira</v>
      </c>
      <c r="I2427" s="9" t="s">
        <v>138</v>
      </c>
      <c r="J2427" s="9" t="str">
        <f>IF(I2427="","",VLOOKUP(I2427,Metadata!$P$2:$Q$43,2,FALSE))</f>
        <v>Europe</v>
      </c>
      <c r="K2427" s="9" t="str">
        <f t="shared" si="0"/>
        <v>Portugal</v>
      </c>
      <c r="L2427" s="9" t="s">
        <v>140</v>
      </c>
      <c r="M2427" s="9" t="str">
        <f>IF(L2427="","",VLOOKUP(L2427,Metadata!$J$2:$K$22,2,FALSE))</f>
        <v>Lisbon Metropolitan Area</v>
      </c>
      <c r="N2427" s="9" t="s">
        <v>141</v>
      </c>
      <c r="O2427" s="9" t="s">
        <v>137</v>
      </c>
      <c r="P2427" s="9" t="s">
        <v>191</v>
      </c>
      <c r="Q2427" s="10" t="str">
        <f t="shared" si="1"/>
        <v>Remote Job (full or flexible)</v>
      </c>
      <c r="R2427" s="10">
        <v>7</v>
      </c>
      <c r="S2427" s="9" t="s">
        <v>143</v>
      </c>
      <c r="T2427" s="9" t="s">
        <v>137</v>
      </c>
      <c r="U2427" s="9" t="str">
        <f>IF(S2427&lt;&gt;"",S2427,IF(T2427&lt;&gt;"",VLOOKUP(T2427,Metadata!$S$2:$T$228,2,FALSE),""))</f>
        <v>Technical Team Leader</v>
      </c>
      <c r="V2427" s="9" t="s">
        <v>207</v>
      </c>
      <c r="W2427" s="9" t="s">
        <v>137</v>
      </c>
      <c r="X2427" s="9" t="s">
        <v>208</v>
      </c>
      <c r="Y2427" s="9" t="s">
        <v>137</v>
      </c>
      <c r="Z2427" s="9" t="s">
        <v>184</v>
      </c>
      <c r="AA2427" s="9" t="s">
        <v>137</v>
      </c>
      <c r="AB2427" s="9" t="s">
        <v>137</v>
      </c>
      <c r="AC2427" s="9" t="s">
        <v>147</v>
      </c>
      <c r="AD2427" s="9"/>
      <c r="AE2427" s="9" t="s">
        <v>194</v>
      </c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 t="s">
        <v>167</v>
      </c>
      <c r="BK2427" s="9" t="s">
        <v>198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10"/>
      <c r="CB2427" s="10" t="str">
        <f t="shared" si="5"/>
        <v/>
      </c>
      <c r="CC2427" s="10"/>
      <c r="CD2427" s="9" t="str">
        <f t="shared" si="2"/>
        <v/>
      </c>
      <c r="CE2427" s="9" t="s">
        <v>168</v>
      </c>
      <c r="CF2427" s="9" t="s">
        <v>220</v>
      </c>
      <c r="CG2427" s="9">
        <f>IF(CF2427="","",VLOOKUP(CF2427,Metadata!$D$2:$H$20,2,FALSE))</f>
        <v>27500</v>
      </c>
      <c r="CH2427" s="9">
        <f>IF(CF2427="","",VLOOKUP(CF2427,Metadata!$D$2:$H$20,4,FALSE))</f>
        <v>25000</v>
      </c>
      <c r="CI2427" s="9">
        <f>IF(CF2427="","",VLOOKUP(CF2427,Metadata!$D$2:$H$20,5,FALSE))</f>
        <v>30000</v>
      </c>
      <c r="CJ2427" s="9">
        <f t="shared" si="3"/>
        <v>27500</v>
      </c>
      <c r="CK2427" s="9" t="s">
        <v>189</v>
      </c>
      <c r="CL2427" s="10">
        <v>3</v>
      </c>
      <c r="CM2427" s="10">
        <v>3</v>
      </c>
      <c r="CN2427" s="10">
        <v>5</v>
      </c>
      <c r="CO2427" s="10">
        <v>5</v>
      </c>
      <c r="CP2427" s="10">
        <v>5</v>
      </c>
      <c r="CQ2427" s="10">
        <v>5</v>
      </c>
      <c r="CR2427" s="10">
        <v>4</v>
      </c>
      <c r="CS2427" s="10">
        <v>4</v>
      </c>
      <c r="CT2427" s="10">
        <v>5</v>
      </c>
      <c r="CU2427" s="10">
        <v>4</v>
      </c>
      <c r="CV2427" s="10">
        <v>4</v>
      </c>
      <c r="CW2427" s="10">
        <v>4</v>
      </c>
      <c r="CX2427" s="10">
        <v>4</v>
      </c>
      <c r="CY2427" s="10">
        <v>4</v>
      </c>
      <c r="CZ2427" s="10">
        <v>5</v>
      </c>
      <c r="DA2427" s="10">
        <v>5</v>
      </c>
      <c r="DB2427" s="10">
        <v>5</v>
      </c>
      <c r="DC2427" s="10">
        <v>5</v>
      </c>
      <c r="DD2427" s="10">
        <v>5</v>
      </c>
      <c r="DE2427" s="10">
        <v>5</v>
      </c>
      <c r="DF2427" s="10">
        <v>5</v>
      </c>
      <c r="DG2427" s="10">
        <v>5</v>
      </c>
      <c r="DH2427" s="10">
        <v>5</v>
      </c>
      <c r="DI2427" s="10">
        <v>5</v>
      </c>
      <c r="DJ2427" s="10">
        <v>4</v>
      </c>
      <c r="DK2427" s="10">
        <v>5</v>
      </c>
      <c r="DL2427" s="10">
        <v>5</v>
      </c>
      <c r="DM2427" s="9" t="s">
        <v>154</v>
      </c>
      <c r="DN2427" s="10">
        <v>1984</v>
      </c>
      <c r="DO2427" s="9">
        <f t="shared" si="9"/>
        <v>37</v>
      </c>
      <c r="DP2427" s="9" t="s">
        <v>155</v>
      </c>
      <c r="DQ2427" s="9" t="s">
        <v>156</v>
      </c>
      <c r="DR2427" s="9" t="s">
        <v>157</v>
      </c>
      <c r="DS2427" s="9" t="s">
        <v>137</v>
      </c>
      <c r="DT2427" s="9" t="s">
        <v>657</v>
      </c>
      <c r="DU2427" s="9" t="s">
        <v>158</v>
      </c>
      <c r="DV2427" s="9" t="str">
        <f>VLOOKUP(DU2427,Metadata!$B$2:$C$7,2,FALSE)</f>
        <v>6+ years</v>
      </c>
    </row>
    <row r="2428" spans="1:126">
      <c r="A2428" s="13">
        <v>2427</v>
      </c>
      <c r="B2428" s="9" t="s">
        <v>135</v>
      </c>
      <c r="C2428" s="9" t="str">
        <f>VLOOKUP(B2428,Metadata!$M$2:$N$6,2,FALSE)</f>
        <v>Permanent Employee</v>
      </c>
      <c r="D2428" s="9" t="s">
        <v>136</v>
      </c>
      <c r="E2428" s="9" t="s">
        <v>137</v>
      </c>
      <c r="F2428" s="9" t="s">
        <v>138</v>
      </c>
      <c r="G2428" s="9" t="s">
        <v>204</v>
      </c>
      <c r="H2428" s="9" t="str">
        <f>IF(G2428="","",VLOOKUP(G2428,Metadata!$J$2:$K$22,2,FALSE))</f>
        <v>Centre</v>
      </c>
      <c r="I2428" s="9" t="s">
        <v>138</v>
      </c>
      <c r="J2428" s="9" t="str">
        <f>IF(I2428="","",VLOOKUP(I2428,Metadata!$P$2:$Q$43,2,FALSE))</f>
        <v>Europe</v>
      </c>
      <c r="K2428" s="9" t="str">
        <f t="shared" si="0"/>
        <v>Portugal</v>
      </c>
      <c r="L2428" s="9" t="s">
        <v>204</v>
      </c>
      <c r="M2428" s="9" t="str">
        <f>IF(L2428="","",VLOOKUP(L2428,Metadata!$J$2:$K$22,2,FALSE))</f>
        <v>Centre</v>
      </c>
      <c r="N2428" s="9" t="s">
        <v>214</v>
      </c>
      <c r="O2428" s="9" t="s">
        <v>278</v>
      </c>
      <c r="P2428" s="9" t="s">
        <v>191</v>
      </c>
      <c r="Q2428" s="10" t="str">
        <f t="shared" si="1"/>
        <v>Remote Job (full or flexible)</v>
      </c>
      <c r="R2428" s="10">
        <v>5</v>
      </c>
      <c r="S2428" s="9" t="s">
        <v>183</v>
      </c>
      <c r="T2428" s="9" t="s">
        <v>137</v>
      </c>
      <c r="U2428" s="9" t="str">
        <f>IF(S2428&lt;&gt;"",S2428,IF(T2428&lt;&gt;"",VLOOKUP(T2428,Metadata!$S$2:$T$228,2,FALSE),""))</f>
        <v>Product Owner/Product Manager</v>
      </c>
      <c r="V2428" s="9" t="s">
        <v>162</v>
      </c>
      <c r="W2428" s="9" t="s">
        <v>137</v>
      </c>
      <c r="X2428" s="9" t="s">
        <v>145</v>
      </c>
      <c r="Y2428" s="9" t="s">
        <v>137</v>
      </c>
      <c r="Z2428" s="9" t="s">
        <v>262</v>
      </c>
      <c r="AA2428" s="9" t="s">
        <v>137</v>
      </c>
      <c r="AB2428" s="9" t="s">
        <v>137</v>
      </c>
      <c r="AC2428" s="9"/>
      <c r="AD2428" s="9"/>
      <c r="AE2428" s="9" t="s">
        <v>194</v>
      </c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 t="s">
        <v>167</v>
      </c>
      <c r="BK2428" s="9" t="s">
        <v>198</v>
      </c>
      <c r="BL2428" s="9"/>
      <c r="BM2428" s="9"/>
      <c r="BN2428" s="9" t="s">
        <v>186</v>
      </c>
      <c r="BO2428" s="9"/>
      <c r="BP2428" s="9" t="s">
        <v>179</v>
      </c>
      <c r="BQ2428" s="9"/>
      <c r="BR2428" s="9" t="s">
        <v>247</v>
      </c>
      <c r="BS2428" s="9"/>
      <c r="BT2428" s="9"/>
      <c r="BU2428" s="9"/>
      <c r="BV2428" s="9"/>
      <c r="BW2428" s="9"/>
      <c r="BX2428" s="9"/>
      <c r="BY2428" s="9"/>
      <c r="BZ2428" s="9"/>
      <c r="CA2428" s="10"/>
      <c r="CB2428" s="10" t="str">
        <f t="shared" si="5"/>
        <v/>
      </c>
      <c r="CC2428" s="10"/>
      <c r="CD2428" s="9" t="str">
        <f t="shared" si="2"/>
        <v/>
      </c>
      <c r="CE2428" s="9" t="s">
        <v>151</v>
      </c>
      <c r="CF2428" s="9" t="s">
        <v>152</v>
      </c>
      <c r="CG2428" s="9">
        <f>IF(CF2428="","",VLOOKUP(CF2428,Metadata!$D$2:$H$20,2,FALSE))</f>
        <v>32500</v>
      </c>
      <c r="CH2428" s="9">
        <f>IF(CF2428="","",VLOOKUP(CF2428,Metadata!$D$2:$H$20,4,FALSE))</f>
        <v>30000</v>
      </c>
      <c r="CI2428" s="9">
        <f>IF(CF2428="","",VLOOKUP(CF2428,Metadata!$D$2:$H$20,5,FALSE))</f>
        <v>35000</v>
      </c>
      <c r="CJ2428" s="9">
        <f t="shared" si="3"/>
        <v>32500</v>
      </c>
      <c r="CK2428" s="9" t="s">
        <v>153</v>
      </c>
      <c r="CL2428" s="10">
        <v>3</v>
      </c>
      <c r="CM2428" s="10">
        <v>4</v>
      </c>
      <c r="CN2428" s="10">
        <v>6</v>
      </c>
      <c r="CO2428" s="10">
        <v>5</v>
      </c>
      <c r="CP2428" s="10">
        <v>6</v>
      </c>
      <c r="CQ2428" s="10">
        <v>7</v>
      </c>
      <c r="CR2428" s="10">
        <v>7</v>
      </c>
      <c r="CS2428" s="10">
        <v>7</v>
      </c>
      <c r="CT2428" s="10">
        <v>6</v>
      </c>
      <c r="CU2428" s="10">
        <v>3</v>
      </c>
      <c r="CV2428" s="10">
        <v>5</v>
      </c>
      <c r="CW2428" s="10">
        <v>5</v>
      </c>
      <c r="CX2428" s="10">
        <v>6</v>
      </c>
      <c r="CY2428" s="10">
        <v>7</v>
      </c>
      <c r="CZ2428" s="10">
        <v>6</v>
      </c>
      <c r="DA2428" s="10">
        <v>4</v>
      </c>
      <c r="DB2428" s="10">
        <v>4</v>
      </c>
      <c r="DC2428" s="10">
        <v>6</v>
      </c>
      <c r="DD2428" s="10">
        <v>3</v>
      </c>
      <c r="DE2428" s="10">
        <v>5</v>
      </c>
      <c r="DF2428" s="10">
        <v>5</v>
      </c>
      <c r="DG2428" s="10">
        <v>4</v>
      </c>
      <c r="DH2428" s="10">
        <v>6</v>
      </c>
      <c r="DI2428" s="10">
        <v>6</v>
      </c>
      <c r="DJ2428" s="10">
        <v>2</v>
      </c>
      <c r="DK2428" s="10">
        <v>3</v>
      </c>
      <c r="DL2428" s="10">
        <v>6</v>
      </c>
      <c r="DM2428" s="9" t="s">
        <v>154</v>
      </c>
      <c r="DN2428" s="10">
        <v>1980</v>
      </c>
      <c r="DO2428" s="9">
        <f t="shared" si="9"/>
        <v>41</v>
      </c>
      <c r="DP2428" s="9" t="s">
        <v>155</v>
      </c>
      <c r="DQ2428" s="9" t="s">
        <v>156</v>
      </c>
      <c r="DR2428" s="9" t="s">
        <v>157</v>
      </c>
      <c r="DS2428" s="9" t="s">
        <v>137</v>
      </c>
      <c r="DT2428" s="9" t="s">
        <v>657</v>
      </c>
      <c r="DU2428" s="9" t="s">
        <v>158</v>
      </c>
      <c r="DV2428" s="9" t="str">
        <f>VLOOKUP(DU2428,Metadata!$B$2:$C$7,2,FALSE)</f>
        <v>6+ years</v>
      </c>
    </row>
    <row r="2429" spans="1:126">
      <c r="A2429" s="13">
        <v>2428</v>
      </c>
      <c r="B2429" s="9" t="s">
        <v>135</v>
      </c>
      <c r="C2429" s="9" t="str">
        <f>VLOOKUP(B2429,Metadata!$M$2:$N$6,2,FALSE)</f>
        <v>Permanent Employee</v>
      </c>
      <c r="D2429" s="9" t="s">
        <v>136</v>
      </c>
      <c r="E2429" s="9" t="s">
        <v>137</v>
      </c>
      <c r="F2429" s="9" t="s">
        <v>138</v>
      </c>
      <c r="G2429" s="9" t="s">
        <v>275</v>
      </c>
      <c r="H2429" s="9" t="str">
        <f>IF(G2429="","",VLOOKUP(G2429,Metadata!$J$2:$K$22,2,FALSE))</f>
        <v>Centre</v>
      </c>
      <c r="I2429" s="9" t="s">
        <v>292</v>
      </c>
      <c r="J2429" s="9" t="str">
        <f>IF(I2429="","",VLOOKUP(I2429,Metadata!$P$2:$Q$43,2,FALSE))</f>
        <v>North America</v>
      </c>
      <c r="K2429" s="9" t="str">
        <f t="shared" si="0"/>
        <v>International</v>
      </c>
      <c r="L2429" s="9" t="s">
        <v>137</v>
      </c>
      <c r="M2429" s="9" t="str">
        <f>IF(L2429="","",VLOOKUP(L2429,Metadata!$J$2:$K$22,2,FALSE))</f>
        <v/>
      </c>
      <c r="N2429" s="9" t="s">
        <v>141</v>
      </c>
      <c r="O2429" s="9" t="s">
        <v>137</v>
      </c>
      <c r="P2429" s="9" t="s">
        <v>191</v>
      </c>
      <c r="Q2429" s="10" t="str">
        <f t="shared" si="1"/>
        <v>Remote Job (full or flexible)</v>
      </c>
      <c r="R2429" s="10">
        <v>7</v>
      </c>
      <c r="S2429" s="9" t="s">
        <v>161</v>
      </c>
      <c r="T2429" s="9" t="s">
        <v>137</v>
      </c>
      <c r="U2429" s="9" t="str">
        <f>IF(S2429&lt;&gt;"",S2429,IF(T2429&lt;&gt;"",VLOOKUP(T2429,Metadata!$S$2:$T$228,2,FALSE),""))</f>
        <v>Full-Stack Developer</v>
      </c>
      <c r="V2429" s="9" t="s">
        <v>256</v>
      </c>
      <c r="W2429" s="9" t="s">
        <v>137</v>
      </c>
      <c r="X2429" s="9" t="s">
        <v>242</v>
      </c>
      <c r="Y2429" s="9" t="s">
        <v>137</v>
      </c>
      <c r="Z2429" s="9" t="s">
        <v>146</v>
      </c>
      <c r="AA2429" s="9" t="s">
        <v>165</v>
      </c>
      <c r="AB2429" s="9" t="s">
        <v>137</v>
      </c>
      <c r="AC2429" s="9"/>
      <c r="AD2429" s="9" t="s">
        <v>148</v>
      </c>
      <c r="AE2429" s="9"/>
      <c r="AF2429" s="9" t="s">
        <v>243</v>
      </c>
      <c r="AG2429" s="9"/>
      <c r="AH2429" s="9"/>
      <c r="AI2429" s="9"/>
      <c r="AJ2429" s="9" t="s">
        <v>185</v>
      </c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 t="s">
        <v>186</v>
      </c>
      <c r="BO2429" s="9" t="s">
        <v>257</v>
      </c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10"/>
      <c r="CB2429" s="10" t="str">
        <f t="shared" si="5"/>
        <v/>
      </c>
      <c r="CC2429" s="10"/>
      <c r="CD2429" s="9" t="str">
        <f t="shared" si="2"/>
        <v/>
      </c>
      <c r="CE2429" s="9" t="s">
        <v>232</v>
      </c>
      <c r="CF2429" s="9" t="s">
        <v>152</v>
      </c>
      <c r="CG2429" s="9">
        <f>IF(CF2429="","",VLOOKUP(CF2429,Metadata!$D$2:$H$20,2,FALSE))</f>
        <v>32500</v>
      </c>
      <c r="CH2429" s="9">
        <f>IF(CF2429="","",VLOOKUP(CF2429,Metadata!$D$2:$H$20,4,FALSE))</f>
        <v>30000</v>
      </c>
      <c r="CI2429" s="9">
        <f>IF(CF2429="","",VLOOKUP(CF2429,Metadata!$D$2:$H$20,5,FALSE))</f>
        <v>35000</v>
      </c>
      <c r="CJ2429" s="9">
        <f t="shared" si="3"/>
        <v>32500</v>
      </c>
      <c r="CK2429" s="9" t="s">
        <v>221</v>
      </c>
      <c r="CL2429" s="10">
        <v>4</v>
      </c>
      <c r="CM2429" s="10">
        <v>3</v>
      </c>
      <c r="CN2429" s="10">
        <v>6</v>
      </c>
      <c r="CO2429" s="10">
        <v>6</v>
      </c>
      <c r="CP2429" s="10">
        <v>7</v>
      </c>
      <c r="CQ2429" s="10">
        <v>5</v>
      </c>
      <c r="CR2429" s="10">
        <v>6</v>
      </c>
      <c r="CS2429" s="10">
        <v>6</v>
      </c>
      <c r="CT2429" s="10">
        <v>5</v>
      </c>
      <c r="CU2429" s="10">
        <v>6</v>
      </c>
      <c r="CV2429" s="10">
        <v>5</v>
      </c>
      <c r="CW2429" s="10">
        <v>4</v>
      </c>
      <c r="CX2429" s="10">
        <v>5</v>
      </c>
      <c r="CY2429" s="10">
        <v>5</v>
      </c>
      <c r="CZ2429" s="10">
        <v>6</v>
      </c>
      <c r="DA2429" s="10">
        <v>6</v>
      </c>
      <c r="DB2429" s="10">
        <v>6</v>
      </c>
      <c r="DC2429" s="10">
        <v>7</v>
      </c>
      <c r="DD2429" s="10">
        <v>7</v>
      </c>
      <c r="DE2429" s="10">
        <v>7</v>
      </c>
      <c r="DF2429" s="10">
        <v>6</v>
      </c>
      <c r="DG2429" s="10">
        <v>7</v>
      </c>
      <c r="DH2429" s="10">
        <v>4</v>
      </c>
      <c r="DI2429" s="10">
        <v>6</v>
      </c>
      <c r="DJ2429" s="10">
        <v>4</v>
      </c>
      <c r="DK2429" s="10">
        <v>5</v>
      </c>
      <c r="DL2429" s="10">
        <v>5</v>
      </c>
      <c r="DM2429" s="9" t="s">
        <v>154</v>
      </c>
      <c r="DN2429" s="10">
        <v>1980</v>
      </c>
      <c r="DO2429" s="9">
        <f t="shared" si="9"/>
        <v>41</v>
      </c>
      <c r="DP2429" s="9" t="s">
        <v>155</v>
      </c>
      <c r="DQ2429" s="9" t="s">
        <v>202</v>
      </c>
      <c r="DR2429" s="9" t="s">
        <v>157</v>
      </c>
      <c r="DS2429" s="9" t="s">
        <v>137</v>
      </c>
      <c r="DT2429" s="9" t="s">
        <v>657</v>
      </c>
      <c r="DU2429" s="9" t="s">
        <v>158</v>
      </c>
      <c r="DV2429" s="9" t="str">
        <f>VLOOKUP(DU2429,Metadata!$B$2:$C$7,2,FALSE)</f>
        <v>6+ years</v>
      </c>
    </row>
    <row r="2430" spans="1:126">
      <c r="A2430" s="13">
        <v>2429</v>
      </c>
      <c r="B2430" s="9" t="s">
        <v>135</v>
      </c>
      <c r="C2430" s="9" t="str">
        <f>VLOOKUP(B2430,Metadata!$M$2:$N$6,2,FALSE)</f>
        <v>Permanent Employee</v>
      </c>
      <c r="D2430" s="9" t="s">
        <v>159</v>
      </c>
      <c r="E2430" s="9" t="s">
        <v>137</v>
      </c>
      <c r="F2430" s="9" t="s">
        <v>138</v>
      </c>
      <c r="G2430" s="9" t="s">
        <v>172</v>
      </c>
      <c r="H2430" s="9" t="str">
        <f>IF(G2430="","",VLOOKUP(G2430,Metadata!$J$2:$K$22,2,FALSE))</f>
        <v>Porto Metropolitan Area</v>
      </c>
      <c r="I2430" s="9" t="s">
        <v>311</v>
      </c>
      <c r="J2430" s="9" t="str">
        <f>IF(I2430="","",VLOOKUP(I2430,Metadata!$P$2:$Q$43,2,FALSE))</f>
        <v>Europe</v>
      </c>
      <c r="K2430" s="9" t="str">
        <f t="shared" si="0"/>
        <v>International</v>
      </c>
      <c r="L2430" s="9" t="s">
        <v>137</v>
      </c>
      <c r="M2430" s="9" t="str">
        <f>IF(L2430="","",VLOOKUP(L2430,Metadata!$J$2:$K$22,2,FALSE))</f>
        <v/>
      </c>
      <c r="N2430" s="9" t="s">
        <v>214</v>
      </c>
      <c r="O2430" s="9" t="s">
        <v>259</v>
      </c>
      <c r="P2430" s="9" t="s">
        <v>142</v>
      </c>
      <c r="Q2430" s="10" t="str">
        <f t="shared" si="1"/>
        <v>Full Office Job</v>
      </c>
      <c r="R2430" s="10">
        <v>6</v>
      </c>
      <c r="S2430" s="9" t="s">
        <v>192</v>
      </c>
      <c r="T2430" s="9" t="s">
        <v>137</v>
      </c>
      <c r="U2430" s="9" t="str">
        <f>IF(S2430&lt;&gt;"",S2430,IF(T2430&lt;&gt;"",VLOOKUP(T2430,Metadata!$S$2:$T$228,2,FALSE),""))</f>
        <v>Back-End Developer</v>
      </c>
      <c r="V2430" s="9" t="s">
        <v>264</v>
      </c>
      <c r="W2430" s="9" t="s">
        <v>137</v>
      </c>
      <c r="X2430" s="9" t="s">
        <v>145</v>
      </c>
      <c r="Y2430" s="9" t="s">
        <v>137</v>
      </c>
      <c r="Z2430" s="9" t="s">
        <v>146</v>
      </c>
      <c r="AA2430" s="9" t="s">
        <v>137</v>
      </c>
      <c r="AB2430" s="9" t="s">
        <v>253</v>
      </c>
      <c r="AC2430" s="9" t="s">
        <v>147</v>
      </c>
      <c r="AD2430" s="9"/>
      <c r="AE2430" s="9"/>
      <c r="AF2430" s="9"/>
      <c r="AG2430" s="9"/>
      <c r="AH2430" s="9"/>
      <c r="AI2430" s="9"/>
      <c r="AJ2430" s="9"/>
      <c r="AK2430" s="9" t="s">
        <v>302</v>
      </c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330</v>
      </c>
      <c r="BE2430" s="9"/>
      <c r="BF2430" s="9"/>
      <c r="BG2430" s="9"/>
      <c r="BH2430" s="9"/>
      <c r="BI2430" s="9" t="s">
        <v>793</v>
      </c>
      <c r="BJ2430" s="9"/>
      <c r="BK2430" s="9"/>
      <c r="BL2430" s="9"/>
      <c r="BM2430" s="9" t="s">
        <v>303</v>
      </c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 t="s">
        <v>551</v>
      </c>
      <c r="CA2430" s="10"/>
      <c r="CB2430" s="10" t="str">
        <f t="shared" si="5"/>
        <v/>
      </c>
      <c r="CC2430" s="10"/>
      <c r="CD2430" s="9" t="str">
        <f t="shared" si="2"/>
        <v/>
      </c>
      <c r="CE2430" s="9" t="s">
        <v>168</v>
      </c>
      <c r="CF2430" s="9" t="s">
        <v>245</v>
      </c>
      <c r="CG2430" s="9">
        <f>IF(CF2430="","",VLOOKUP(CF2430,Metadata!$D$2:$H$20,2,FALSE))</f>
        <v>42500</v>
      </c>
      <c r="CH2430" s="9">
        <f>IF(CF2430="","",VLOOKUP(CF2430,Metadata!$D$2:$H$20,4,FALSE))</f>
        <v>40000</v>
      </c>
      <c r="CI2430" s="9">
        <f>IF(CF2430="","",VLOOKUP(CF2430,Metadata!$D$2:$H$20,5,FALSE))</f>
        <v>45000</v>
      </c>
      <c r="CJ2430" s="9">
        <f t="shared" si="3"/>
        <v>42500</v>
      </c>
      <c r="CK2430" s="9" t="s">
        <v>201</v>
      </c>
      <c r="CL2430" s="10">
        <v>5</v>
      </c>
      <c r="CM2430" s="10">
        <v>2</v>
      </c>
      <c r="CN2430" s="10">
        <v>7</v>
      </c>
      <c r="CO2430" s="10">
        <v>7</v>
      </c>
      <c r="CP2430" s="10">
        <v>5</v>
      </c>
      <c r="CQ2430" s="10">
        <v>7</v>
      </c>
      <c r="CR2430" s="10">
        <v>7</v>
      </c>
      <c r="CS2430" s="10">
        <v>7</v>
      </c>
      <c r="CT2430" s="10">
        <v>6</v>
      </c>
      <c r="CU2430" s="10">
        <v>7</v>
      </c>
      <c r="CV2430" s="10">
        <v>4</v>
      </c>
      <c r="CW2430" s="10">
        <v>5</v>
      </c>
      <c r="CX2430" s="10">
        <v>7</v>
      </c>
      <c r="CY2430" s="10">
        <v>5</v>
      </c>
      <c r="CZ2430" s="10">
        <v>5</v>
      </c>
      <c r="DA2430" s="10">
        <v>4</v>
      </c>
      <c r="DB2430" s="10">
        <v>5</v>
      </c>
      <c r="DC2430" s="10">
        <v>6</v>
      </c>
      <c r="DD2430" s="10">
        <v>4</v>
      </c>
      <c r="DE2430" s="10">
        <v>7</v>
      </c>
      <c r="DF2430" s="10">
        <v>4</v>
      </c>
      <c r="DG2430" s="10">
        <v>7</v>
      </c>
      <c r="DH2430" s="10">
        <v>5</v>
      </c>
      <c r="DI2430" s="10">
        <v>7</v>
      </c>
      <c r="DJ2430" s="10">
        <v>5</v>
      </c>
      <c r="DK2430" s="10">
        <v>5</v>
      </c>
      <c r="DL2430" s="10">
        <v>6</v>
      </c>
      <c r="DM2430" s="9" t="s">
        <v>154</v>
      </c>
      <c r="DN2430" s="10">
        <v>1991</v>
      </c>
      <c r="DO2430" s="9">
        <f t="shared" si="9"/>
        <v>30</v>
      </c>
      <c r="DP2430" s="9" t="s">
        <v>155</v>
      </c>
      <c r="DQ2430" s="9" t="s">
        <v>156</v>
      </c>
      <c r="DR2430" s="9" t="s">
        <v>157</v>
      </c>
      <c r="DS2430" s="9" t="s">
        <v>137</v>
      </c>
      <c r="DT2430" s="9" t="s">
        <v>657</v>
      </c>
      <c r="DU2430" s="9" t="s">
        <v>223</v>
      </c>
      <c r="DV2430" s="9" t="str">
        <f>VLOOKUP(DU2430,Metadata!$B$2:$C$7,2,FALSE)</f>
        <v>3 - 6 years</v>
      </c>
    </row>
    <row r="2431" spans="1:126">
      <c r="A2431" s="13">
        <v>2430</v>
      </c>
      <c r="B2431" s="9" t="s">
        <v>135</v>
      </c>
      <c r="C2431" s="9" t="str">
        <f>VLOOKUP(B2431,Metadata!$M$2:$N$6,2,FALSE)</f>
        <v>Permanent Employee</v>
      </c>
      <c r="D2431" s="9" t="s">
        <v>159</v>
      </c>
      <c r="E2431" s="9" t="s">
        <v>137</v>
      </c>
      <c r="F2431" s="9" t="s">
        <v>138</v>
      </c>
      <c r="G2431" s="9" t="s">
        <v>172</v>
      </c>
      <c r="H2431" s="9" t="str">
        <f>IF(G2431="","",VLOOKUP(G2431,Metadata!$J$2:$K$22,2,FALSE))</f>
        <v>Porto Metropolitan Area</v>
      </c>
      <c r="I2431" s="9" t="s">
        <v>138</v>
      </c>
      <c r="J2431" s="9" t="str">
        <f>IF(I2431="","",VLOOKUP(I2431,Metadata!$P$2:$Q$43,2,FALSE))</f>
        <v>Europe</v>
      </c>
      <c r="K2431" s="9" t="str">
        <f t="shared" si="0"/>
        <v>Portugal</v>
      </c>
      <c r="L2431" s="9" t="s">
        <v>172</v>
      </c>
      <c r="M2431" s="9" t="str">
        <f>IF(L2431="","",VLOOKUP(L2431,Metadata!$J$2:$K$22,2,FALSE))</f>
        <v>Porto Metropolitan Area</v>
      </c>
      <c r="N2431" s="9" t="s">
        <v>205</v>
      </c>
      <c r="O2431" s="9" t="s">
        <v>137</v>
      </c>
      <c r="P2431" s="9" t="s">
        <v>137</v>
      </c>
      <c r="Q2431" s="10" t="str">
        <f t="shared" si="1"/>
        <v>Full Office Job</v>
      </c>
      <c r="R2431" s="10">
        <v>3</v>
      </c>
      <c r="S2431" s="9" t="s">
        <v>266</v>
      </c>
      <c r="T2431" s="9" t="s">
        <v>137</v>
      </c>
      <c r="U2431" s="9" t="str">
        <f>IF(S2431&lt;&gt;"",S2431,IF(T2431&lt;&gt;"",VLOOKUP(T2431,Metadata!$S$2:$T$228,2,FALSE),""))</f>
        <v>Data Scientist/Data Engineer</v>
      </c>
      <c r="V2431" s="9" t="s">
        <v>137</v>
      </c>
      <c r="W2431" s="9" t="s">
        <v>794</v>
      </c>
      <c r="X2431" s="9" t="s">
        <v>145</v>
      </c>
      <c r="Y2431" s="9" t="s">
        <v>137</v>
      </c>
      <c r="Z2431" s="9" t="s">
        <v>218</v>
      </c>
      <c r="AA2431" s="9" t="s">
        <v>137</v>
      </c>
      <c r="AB2431" s="9" t="s">
        <v>137</v>
      </c>
      <c r="AC2431" s="9" t="s">
        <v>147</v>
      </c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 t="s">
        <v>149</v>
      </c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 t="s">
        <v>150</v>
      </c>
      <c r="BZ2431" s="9" t="s">
        <v>137</v>
      </c>
      <c r="CA2431" s="10"/>
      <c r="CB2431" s="10" t="str">
        <f t="shared" si="5"/>
        <v/>
      </c>
      <c r="CC2431" s="10"/>
      <c r="CD2431" s="9" t="str">
        <f t="shared" si="2"/>
        <v/>
      </c>
      <c r="CE2431" s="9" t="s">
        <v>168</v>
      </c>
      <c r="CF2431" s="9" t="s">
        <v>225</v>
      </c>
      <c r="CG2431" s="9">
        <f>IF(CF2431="","",VLOOKUP(CF2431,Metadata!$D$2:$H$20,2,FALSE))</f>
        <v>22500</v>
      </c>
      <c r="CH2431" s="9">
        <f>IF(CF2431="","",VLOOKUP(CF2431,Metadata!$D$2:$H$20,4,FALSE))</f>
        <v>20000</v>
      </c>
      <c r="CI2431" s="9">
        <f>IF(CF2431="","",VLOOKUP(CF2431,Metadata!$D$2:$H$20,5,FALSE))</f>
        <v>25000</v>
      </c>
      <c r="CJ2431" s="9">
        <f t="shared" si="3"/>
        <v>22500</v>
      </c>
      <c r="CK2431" s="9" t="s">
        <v>221</v>
      </c>
      <c r="CL2431" s="10">
        <v>2</v>
      </c>
      <c r="CM2431" s="10">
        <v>4</v>
      </c>
      <c r="CN2431" s="10">
        <v>6</v>
      </c>
      <c r="CO2431" s="10">
        <v>4</v>
      </c>
      <c r="CP2431" s="10">
        <v>5</v>
      </c>
      <c r="CQ2431" s="10">
        <v>6</v>
      </c>
      <c r="CR2431" s="10">
        <v>4</v>
      </c>
      <c r="CS2431" s="10">
        <v>4</v>
      </c>
      <c r="CT2431" s="10">
        <v>6</v>
      </c>
      <c r="CU2431" s="10">
        <v>5</v>
      </c>
      <c r="CV2431" s="10">
        <v>5</v>
      </c>
      <c r="CW2431" s="10">
        <v>4</v>
      </c>
      <c r="CX2431" s="10">
        <v>5</v>
      </c>
      <c r="CY2431" s="10">
        <v>3</v>
      </c>
      <c r="CZ2431" s="10">
        <v>5</v>
      </c>
      <c r="DA2431" s="10">
        <v>3</v>
      </c>
      <c r="DB2431" s="10">
        <v>3</v>
      </c>
      <c r="DC2431" s="10">
        <v>6</v>
      </c>
      <c r="DD2431" s="10">
        <v>3</v>
      </c>
      <c r="DE2431" s="10">
        <v>5</v>
      </c>
      <c r="DF2431" s="10">
        <v>6</v>
      </c>
      <c r="DG2431" s="10">
        <v>4</v>
      </c>
      <c r="DH2431" s="10">
        <v>5</v>
      </c>
      <c r="DI2431" s="10">
        <v>6</v>
      </c>
      <c r="DJ2431" s="10">
        <v>2</v>
      </c>
      <c r="DK2431" s="10">
        <v>6</v>
      </c>
      <c r="DL2431" s="10">
        <v>4</v>
      </c>
      <c r="DM2431" s="9" t="s">
        <v>753</v>
      </c>
      <c r="DN2431" s="10">
        <v>1994</v>
      </c>
      <c r="DO2431" s="9">
        <f t="shared" si="9"/>
        <v>27</v>
      </c>
      <c r="DP2431" s="9" t="s">
        <v>222</v>
      </c>
      <c r="DQ2431" s="9" t="s">
        <v>156</v>
      </c>
      <c r="DR2431" s="9" t="s">
        <v>157</v>
      </c>
      <c r="DS2431" s="9" t="s">
        <v>137</v>
      </c>
      <c r="DT2431" s="9" t="s">
        <v>657</v>
      </c>
      <c r="DU2431" s="9" t="s">
        <v>168</v>
      </c>
      <c r="DV2431" s="9" t="str">
        <f>VLOOKUP(DU2431,Metadata!$B$2:$C$7,2,FALSE)</f>
        <v>0 - 3 years</v>
      </c>
    </row>
    <row r="2432" spans="1:126">
      <c r="A2432" s="13">
        <v>2431</v>
      </c>
      <c r="B2432" s="9" t="s">
        <v>135</v>
      </c>
      <c r="C2432" s="9" t="str">
        <f>VLOOKUP(B2432,Metadata!$M$2:$N$6,2,FALSE)</f>
        <v>Permanent Employee</v>
      </c>
      <c r="D2432" s="9" t="s">
        <v>136</v>
      </c>
      <c r="E2432" s="9" t="s">
        <v>137</v>
      </c>
      <c r="F2432" s="9" t="s">
        <v>138</v>
      </c>
      <c r="G2432" s="9" t="s">
        <v>140</v>
      </c>
      <c r="H2432" s="9" t="str">
        <f>IF(G2432="","",VLOOKUP(G2432,Metadata!$J$2:$K$22,2,FALSE))</f>
        <v>Lisbon Metropolitan Area</v>
      </c>
      <c r="I2432" s="9" t="s">
        <v>138</v>
      </c>
      <c r="J2432" s="9" t="str">
        <f>IF(I2432="","",VLOOKUP(I2432,Metadata!$P$2:$Q$43,2,FALSE))</f>
        <v>Europe</v>
      </c>
      <c r="K2432" s="9" t="str">
        <f t="shared" si="0"/>
        <v>Portugal</v>
      </c>
      <c r="L2432" s="9" t="s">
        <v>140</v>
      </c>
      <c r="M2432" s="9" t="str">
        <f>IF(L2432="","",VLOOKUP(L2432,Metadata!$J$2:$K$22,2,FALSE))</f>
        <v>Lisbon Metropolitan Area</v>
      </c>
      <c r="N2432" s="9" t="s">
        <v>214</v>
      </c>
      <c r="O2432" s="9" t="s">
        <v>215</v>
      </c>
      <c r="P2432" s="9" t="s">
        <v>191</v>
      </c>
      <c r="Q2432" s="10" t="str">
        <f t="shared" si="1"/>
        <v>Remote Job (full or flexible)</v>
      </c>
      <c r="R2432" s="10">
        <v>4</v>
      </c>
      <c r="S2432" s="9" t="s">
        <v>266</v>
      </c>
      <c r="T2432" s="9" t="s">
        <v>137</v>
      </c>
      <c r="U2432" s="9" t="str">
        <f>IF(S2432&lt;&gt;"",S2432,IF(T2432&lt;&gt;"",VLOOKUP(T2432,Metadata!$S$2:$T$228,2,FALSE),""))</f>
        <v>Data Scientist/Data Engineer</v>
      </c>
      <c r="V2432" s="9" t="s">
        <v>304</v>
      </c>
      <c r="W2432" s="9" t="s">
        <v>137</v>
      </c>
      <c r="X2432" s="9" t="s">
        <v>163</v>
      </c>
      <c r="Y2432" s="9" t="s">
        <v>137</v>
      </c>
      <c r="Z2432" s="9" t="s">
        <v>164</v>
      </c>
      <c r="AA2432" s="9" t="s">
        <v>137</v>
      </c>
      <c r="AB2432" s="9" t="s">
        <v>137</v>
      </c>
      <c r="AC2432" s="9"/>
      <c r="AD2432" s="9"/>
      <c r="AE2432" s="9"/>
      <c r="AF2432" s="9" t="s">
        <v>243</v>
      </c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 t="s">
        <v>178</v>
      </c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 t="s">
        <v>150</v>
      </c>
      <c r="BZ2432" s="9" t="s">
        <v>137</v>
      </c>
      <c r="CA2432" s="10"/>
      <c r="CB2432" s="10" t="str">
        <f t="shared" si="5"/>
        <v/>
      </c>
      <c r="CC2432" s="10"/>
      <c r="CD2432" s="9" t="str">
        <f t="shared" si="2"/>
        <v/>
      </c>
      <c r="CE2432" s="9" t="s">
        <v>232</v>
      </c>
      <c r="CF2432" s="9" t="s">
        <v>169</v>
      </c>
      <c r="CG2432" s="9">
        <f>IF(CF2432="","",VLOOKUP(CF2432,Metadata!$D$2:$H$20,2,FALSE))</f>
        <v>12500</v>
      </c>
      <c r="CH2432" s="9">
        <f>IF(CF2432="","",VLOOKUP(CF2432,Metadata!$D$2:$H$20,4,FALSE))</f>
        <v>0</v>
      </c>
      <c r="CI2432" s="9">
        <f>IF(CF2432="","",VLOOKUP(CF2432,Metadata!$D$2:$H$20,5,FALSE))</f>
        <v>15000</v>
      </c>
      <c r="CJ2432" s="9">
        <f t="shared" si="3"/>
        <v>12500</v>
      </c>
      <c r="CK2432" s="9" t="s">
        <v>153</v>
      </c>
      <c r="CL2432" s="10">
        <v>4</v>
      </c>
      <c r="CM2432" s="10">
        <v>3</v>
      </c>
      <c r="CN2432" s="10">
        <v>6</v>
      </c>
      <c r="CO2432" s="10">
        <v>6</v>
      </c>
      <c r="CP2432" s="10">
        <v>5</v>
      </c>
      <c r="CQ2432" s="10">
        <v>6</v>
      </c>
      <c r="CR2432" s="10">
        <v>6</v>
      </c>
      <c r="CS2432" s="10">
        <v>6</v>
      </c>
      <c r="CT2432" s="10">
        <v>7</v>
      </c>
      <c r="CU2432" s="10">
        <v>7</v>
      </c>
      <c r="CV2432" s="10">
        <v>5</v>
      </c>
      <c r="CW2432" s="10">
        <v>7</v>
      </c>
      <c r="CX2432" s="10">
        <v>6</v>
      </c>
      <c r="CY2432" s="10">
        <v>6</v>
      </c>
      <c r="CZ2432" s="10">
        <v>5</v>
      </c>
      <c r="DA2432" s="10">
        <v>5</v>
      </c>
      <c r="DB2432" s="10">
        <v>5</v>
      </c>
      <c r="DC2432" s="10">
        <v>6</v>
      </c>
      <c r="DD2432" s="10">
        <v>5</v>
      </c>
      <c r="DE2432" s="10">
        <v>7</v>
      </c>
      <c r="DF2432" s="10">
        <v>6</v>
      </c>
      <c r="DG2432" s="10">
        <v>7</v>
      </c>
      <c r="DH2432" s="10">
        <v>5</v>
      </c>
      <c r="DI2432" s="10">
        <v>1</v>
      </c>
      <c r="DJ2432" s="10">
        <v>4</v>
      </c>
      <c r="DK2432" s="10">
        <v>5</v>
      </c>
      <c r="DL2432" s="10">
        <v>1</v>
      </c>
      <c r="DM2432" s="9" t="s">
        <v>760</v>
      </c>
      <c r="DN2432" s="10">
        <v>1984</v>
      </c>
      <c r="DO2432" s="9">
        <f t="shared" si="9"/>
        <v>37</v>
      </c>
      <c r="DP2432" s="9" t="s">
        <v>222</v>
      </c>
      <c r="DQ2432" s="9" t="s">
        <v>202</v>
      </c>
      <c r="DR2432" s="9" t="s">
        <v>342</v>
      </c>
      <c r="DS2432" s="9" t="s">
        <v>137</v>
      </c>
      <c r="DT2432" s="9" t="s">
        <v>657</v>
      </c>
      <c r="DU2432" s="9" t="s">
        <v>158</v>
      </c>
      <c r="DV2432" s="9" t="str">
        <f>VLOOKUP(DU2432,Metadata!$B$2:$C$7,2,FALSE)</f>
        <v>6+ years</v>
      </c>
    </row>
    <row r="2433" spans="1:126">
      <c r="A2433" s="13">
        <v>2432</v>
      </c>
      <c r="B2433" s="9" t="s">
        <v>135</v>
      </c>
      <c r="C2433" s="9" t="str">
        <f>VLOOKUP(B2433,Metadata!$M$2:$N$6,2,FALSE)</f>
        <v>Permanent Employee</v>
      </c>
      <c r="D2433" s="9" t="s">
        <v>159</v>
      </c>
      <c r="E2433" s="9" t="s">
        <v>137</v>
      </c>
      <c r="F2433" s="9" t="s">
        <v>138</v>
      </c>
      <c r="G2433" s="9" t="s">
        <v>140</v>
      </c>
      <c r="H2433" s="9" t="str">
        <f>IF(G2433="","",VLOOKUP(G2433,Metadata!$J$2:$K$22,2,FALSE))</f>
        <v>Lisbon Metropolitan Area</v>
      </c>
      <c r="I2433" s="9" t="s">
        <v>228</v>
      </c>
      <c r="J2433" s="9" t="str">
        <f>IF(I2433="","",VLOOKUP(I2433,Metadata!$P$2:$Q$43,2,FALSE))</f>
        <v>Europe</v>
      </c>
      <c r="K2433" s="9" t="str">
        <f t="shared" si="0"/>
        <v>International</v>
      </c>
      <c r="L2433" s="9" t="s">
        <v>137</v>
      </c>
      <c r="M2433" s="9" t="str">
        <f>IF(L2433="","",VLOOKUP(L2433,Metadata!$J$2:$K$22,2,FALSE))</f>
        <v/>
      </c>
      <c r="N2433" s="9" t="s">
        <v>141</v>
      </c>
      <c r="O2433" s="9" t="s">
        <v>137</v>
      </c>
      <c r="P2433" s="9" t="s">
        <v>191</v>
      </c>
      <c r="Q2433" s="10" t="str">
        <f t="shared" si="1"/>
        <v>Remote Job (full or flexible)</v>
      </c>
      <c r="R2433" s="10">
        <v>7</v>
      </c>
      <c r="S2433" s="9" t="s">
        <v>260</v>
      </c>
      <c r="T2433" s="9" t="s">
        <v>137</v>
      </c>
      <c r="U2433" s="9" t="str">
        <f>IF(S2433&lt;&gt;"",S2433,IF(T2433&lt;&gt;"",VLOOKUP(T2433,Metadata!$S$2:$T$228,2,FALSE),""))</f>
        <v>DevOps Engineer</v>
      </c>
      <c r="V2433" s="9" t="s">
        <v>207</v>
      </c>
      <c r="W2433" s="9" t="s">
        <v>137</v>
      </c>
      <c r="X2433" s="9" t="s">
        <v>175</v>
      </c>
      <c r="Y2433" s="9" t="s">
        <v>137</v>
      </c>
      <c r="Z2433" s="9" t="s">
        <v>193</v>
      </c>
      <c r="AA2433" s="9" t="s">
        <v>165</v>
      </c>
      <c r="AB2433" s="9" t="s">
        <v>137</v>
      </c>
      <c r="AC2433" s="9"/>
      <c r="AD2433" s="9"/>
      <c r="AE2433" s="9"/>
      <c r="AF2433" s="9"/>
      <c r="AG2433" s="9"/>
      <c r="AH2433" s="9"/>
      <c r="AI2433" s="9"/>
      <c r="AJ2433" s="9"/>
      <c r="AK2433" s="9" t="s">
        <v>302</v>
      </c>
      <c r="AL2433" s="9"/>
      <c r="AM2433" s="9"/>
      <c r="AN2433" s="9"/>
      <c r="AO2433" s="9"/>
      <c r="AP2433" s="9"/>
      <c r="AQ2433" s="9"/>
      <c r="AR2433" s="9"/>
      <c r="AS2433" s="9"/>
      <c r="AT2433" s="9" t="s">
        <v>324</v>
      </c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 t="s">
        <v>303</v>
      </c>
      <c r="BN2433" s="9" t="s">
        <v>186</v>
      </c>
      <c r="BO2433" s="9"/>
      <c r="BP2433" s="9"/>
      <c r="BQ2433" s="9"/>
      <c r="BR2433" s="9"/>
      <c r="BS2433" s="9" t="s">
        <v>200</v>
      </c>
      <c r="BT2433" s="9"/>
      <c r="BU2433" s="9"/>
      <c r="BV2433" s="9"/>
      <c r="BW2433" s="9"/>
      <c r="BX2433" s="9"/>
      <c r="BY2433" s="9"/>
      <c r="BZ2433" s="9"/>
      <c r="CA2433" s="10"/>
      <c r="CB2433" s="10" t="str">
        <f t="shared" si="5"/>
        <v/>
      </c>
      <c r="CC2433" s="10"/>
      <c r="CD2433" s="9" t="str">
        <f t="shared" si="2"/>
        <v/>
      </c>
      <c r="CE2433" s="9" t="s">
        <v>232</v>
      </c>
      <c r="CF2433" s="9" t="s">
        <v>607</v>
      </c>
      <c r="CG2433" s="9">
        <f>IF(CF2433="","",VLOOKUP(CF2433,Metadata!$D$2:$H$20,2,FALSE))</f>
        <v>82500</v>
      </c>
      <c r="CH2433" s="9">
        <f>IF(CF2433="","",VLOOKUP(CF2433,Metadata!$D$2:$H$20,4,FALSE))</f>
        <v>80000</v>
      </c>
      <c r="CI2433" s="9">
        <f>IF(CF2433="","",VLOOKUP(CF2433,Metadata!$D$2:$H$20,5,FALSE))</f>
        <v>85000</v>
      </c>
      <c r="CJ2433" s="9">
        <f t="shared" si="3"/>
        <v>82500</v>
      </c>
      <c r="CK2433" s="9" t="s">
        <v>153</v>
      </c>
      <c r="CL2433" s="10">
        <v>5</v>
      </c>
      <c r="CM2433" s="10">
        <v>3</v>
      </c>
      <c r="CN2433" s="10">
        <v>7</v>
      </c>
      <c r="CO2433" s="10">
        <v>5</v>
      </c>
      <c r="CP2433" s="10">
        <v>7</v>
      </c>
      <c r="CQ2433" s="10">
        <v>7</v>
      </c>
      <c r="CR2433" s="10">
        <v>7</v>
      </c>
      <c r="CS2433" s="10">
        <v>7</v>
      </c>
      <c r="CT2433" s="10">
        <v>7</v>
      </c>
      <c r="CU2433" s="10">
        <v>4</v>
      </c>
      <c r="CV2433" s="10">
        <v>5</v>
      </c>
      <c r="CW2433" s="10">
        <v>4</v>
      </c>
      <c r="CX2433" s="10">
        <v>7</v>
      </c>
      <c r="CY2433" s="10">
        <v>7</v>
      </c>
      <c r="CZ2433" s="10">
        <v>7</v>
      </c>
      <c r="DA2433" s="10">
        <v>1</v>
      </c>
      <c r="DB2433" s="10">
        <v>1</v>
      </c>
      <c r="DC2433" s="10">
        <v>7</v>
      </c>
      <c r="DD2433" s="10">
        <v>3</v>
      </c>
      <c r="DE2433" s="10">
        <v>6</v>
      </c>
      <c r="DF2433" s="10">
        <v>7</v>
      </c>
      <c r="DG2433" s="10">
        <v>7</v>
      </c>
      <c r="DH2433" s="10">
        <v>2</v>
      </c>
      <c r="DI2433" s="10">
        <v>4</v>
      </c>
      <c r="DJ2433" s="10">
        <v>3</v>
      </c>
      <c r="DK2433" s="10">
        <v>7</v>
      </c>
      <c r="DL2433" s="10">
        <v>7</v>
      </c>
      <c r="DM2433" s="9" t="s">
        <v>154</v>
      </c>
      <c r="DN2433" s="10">
        <v>1982</v>
      </c>
      <c r="DO2433" s="9">
        <f t="shared" si="9"/>
        <v>39</v>
      </c>
      <c r="DP2433" s="9" t="s">
        <v>155</v>
      </c>
      <c r="DQ2433" s="9" t="s">
        <v>156</v>
      </c>
      <c r="DR2433" s="9" t="s">
        <v>157</v>
      </c>
      <c r="DS2433" s="9" t="s">
        <v>137</v>
      </c>
      <c r="DT2433" s="9" t="s">
        <v>657</v>
      </c>
      <c r="DU2433" s="9" t="s">
        <v>158</v>
      </c>
      <c r="DV2433" s="9" t="str">
        <f>VLOOKUP(DU2433,Metadata!$B$2:$C$7,2,FALSE)</f>
        <v>6+ years</v>
      </c>
    </row>
    <row r="2434" spans="1:126">
      <c r="A2434" s="13">
        <v>2433</v>
      </c>
      <c r="B2434" s="9" t="s">
        <v>135</v>
      </c>
      <c r="C2434" s="9" t="str">
        <f>VLOOKUP(B2434,Metadata!$M$2:$N$6,2,FALSE)</f>
        <v>Permanent Employee</v>
      </c>
      <c r="D2434" s="9" t="s">
        <v>159</v>
      </c>
      <c r="E2434" s="9" t="s">
        <v>137</v>
      </c>
      <c r="F2434" s="9" t="s">
        <v>138</v>
      </c>
      <c r="G2434" s="9" t="s">
        <v>190</v>
      </c>
      <c r="H2434" s="9" t="str">
        <f>IF(G2434="","",VLOOKUP(G2434,Metadata!$J$2:$K$22,2,FALSE))</f>
        <v>North</v>
      </c>
      <c r="I2434" s="9" t="s">
        <v>138</v>
      </c>
      <c r="J2434" s="9" t="str">
        <f>IF(I2434="","",VLOOKUP(I2434,Metadata!$P$2:$Q$43,2,FALSE))</f>
        <v>Europe</v>
      </c>
      <c r="K2434" s="9" t="str">
        <f t="shared" si="0"/>
        <v>Portugal</v>
      </c>
      <c r="L2434" s="9" t="s">
        <v>190</v>
      </c>
      <c r="M2434" s="9" t="str">
        <f>IF(L2434="","",VLOOKUP(L2434,Metadata!$J$2:$K$22,2,FALSE))</f>
        <v>North</v>
      </c>
      <c r="N2434" s="9" t="s">
        <v>205</v>
      </c>
      <c r="O2434" s="9" t="s">
        <v>137</v>
      </c>
      <c r="P2434" s="9" t="s">
        <v>137</v>
      </c>
      <c r="Q2434" s="10" t="str">
        <f t="shared" si="1"/>
        <v>Full Office Job</v>
      </c>
      <c r="R2434" s="10">
        <v>5</v>
      </c>
      <c r="S2434" s="9" t="s">
        <v>229</v>
      </c>
      <c r="T2434" s="9" t="s">
        <v>137</v>
      </c>
      <c r="U2434" s="9" t="str">
        <f>IF(S2434&lt;&gt;"",S2434,IF(T2434&lt;&gt;"",VLOOKUP(T2434,Metadata!$S$2:$T$228,2,FALSE),""))</f>
        <v>Project Manager</v>
      </c>
      <c r="V2434" s="9" t="s">
        <v>317</v>
      </c>
      <c r="W2434" s="9" t="s">
        <v>137</v>
      </c>
      <c r="X2434" s="9" t="s">
        <v>163</v>
      </c>
      <c r="Y2434" s="9" t="s">
        <v>137</v>
      </c>
      <c r="Z2434" s="9" t="s">
        <v>262</v>
      </c>
      <c r="AA2434" s="9" t="s">
        <v>137</v>
      </c>
      <c r="AB2434" s="9" t="s">
        <v>137</v>
      </c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 t="s">
        <v>150</v>
      </c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 t="s">
        <v>150</v>
      </c>
      <c r="BZ2434" s="9" t="s">
        <v>137</v>
      </c>
      <c r="CA2434" s="10"/>
      <c r="CB2434" s="10" t="str">
        <f t="shared" si="5"/>
        <v/>
      </c>
      <c r="CC2434" s="10"/>
      <c r="CD2434" s="9" t="str">
        <f t="shared" si="2"/>
        <v/>
      </c>
      <c r="CE2434" s="9" t="s">
        <v>151</v>
      </c>
      <c r="CF2434" s="9" t="s">
        <v>225</v>
      </c>
      <c r="CG2434" s="9">
        <f>IF(CF2434="","",VLOOKUP(CF2434,Metadata!$D$2:$H$20,2,FALSE))</f>
        <v>22500</v>
      </c>
      <c r="CH2434" s="9">
        <f>IF(CF2434="","",VLOOKUP(CF2434,Metadata!$D$2:$H$20,4,FALSE))</f>
        <v>20000</v>
      </c>
      <c r="CI2434" s="9">
        <f>IF(CF2434="","",VLOOKUP(CF2434,Metadata!$D$2:$H$20,5,FALSE))</f>
        <v>25000</v>
      </c>
      <c r="CJ2434" s="9">
        <f t="shared" si="3"/>
        <v>22500</v>
      </c>
      <c r="CK2434" s="9" t="s">
        <v>221</v>
      </c>
      <c r="CL2434" s="10">
        <v>5</v>
      </c>
      <c r="CM2434" s="10">
        <v>1</v>
      </c>
      <c r="CN2434" s="10">
        <v>7</v>
      </c>
      <c r="CO2434" s="10">
        <v>7</v>
      </c>
      <c r="CP2434" s="10">
        <v>7</v>
      </c>
      <c r="CQ2434" s="10">
        <v>7</v>
      </c>
      <c r="CR2434" s="10">
        <v>3</v>
      </c>
      <c r="CS2434" s="10">
        <v>7</v>
      </c>
      <c r="CT2434" s="10">
        <v>7</v>
      </c>
      <c r="CU2434" s="10">
        <v>5</v>
      </c>
      <c r="CV2434" s="10">
        <v>5</v>
      </c>
      <c r="CW2434" s="10">
        <v>7</v>
      </c>
      <c r="CX2434" s="10">
        <v>7</v>
      </c>
      <c r="CY2434" s="10">
        <v>4</v>
      </c>
      <c r="CZ2434" s="10">
        <v>7</v>
      </c>
      <c r="DA2434" s="10">
        <v>3</v>
      </c>
      <c r="DB2434" s="10">
        <v>4</v>
      </c>
      <c r="DC2434" s="10">
        <v>7</v>
      </c>
      <c r="DD2434" s="10">
        <v>4</v>
      </c>
      <c r="DE2434" s="10">
        <v>7</v>
      </c>
      <c r="DF2434" s="10">
        <v>7</v>
      </c>
      <c r="DG2434" s="10">
        <v>7</v>
      </c>
      <c r="DH2434" s="10">
        <v>7</v>
      </c>
      <c r="DI2434" s="10">
        <v>7</v>
      </c>
      <c r="DJ2434" s="10">
        <v>3</v>
      </c>
      <c r="DK2434" s="10">
        <v>5</v>
      </c>
      <c r="DL2434" s="10">
        <v>7</v>
      </c>
      <c r="DM2434" s="9" t="s">
        <v>154</v>
      </c>
      <c r="DN2434" s="10">
        <v>1988</v>
      </c>
      <c r="DO2434" s="9">
        <f t="shared" si="9"/>
        <v>33</v>
      </c>
      <c r="DP2434" s="9" t="s">
        <v>155</v>
      </c>
      <c r="DQ2434" s="9" t="s">
        <v>202</v>
      </c>
      <c r="DR2434" s="9" t="s">
        <v>157</v>
      </c>
      <c r="DS2434" s="9" t="s">
        <v>137</v>
      </c>
      <c r="DT2434" s="9" t="s">
        <v>657</v>
      </c>
      <c r="DU2434" s="9" t="s">
        <v>158</v>
      </c>
      <c r="DV2434" s="9" t="str">
        <f>VLOOKUP(DU2434,Metadata!$B$2:$C$7,2,FALSE)</f>
        <v>6+ years</v>
      </c>
    </row>
    <row r="2435" spans="1:126">
      <c r="A2435" s="13">
        <v>2434</v>
      </c>
      <c r="B2435" s="9" t="s">
        <v>135</v>
      </c>
      <c r="C2435" s="9" t="str">
        <f>VLOOKUP(B2435,Metadata!$M$2:$N$6,2,FALSE)</f>
        <v>Permanent Employee</v>
      </c>
      <c r="D2435" s="9" t="s">
        <v>159</v>
      </c>
      <c r="E2435" s="9" t="s">
        <v>137</v>
      </c>
      <c r="F2435" s="9" t="s">
        <v>138</v>
      </c>
      <c r="G2435" s="9" t="s">
        <v>172</v>
      </c>
      <c r="H2435" s="9" t="str">
        <f>IF(G2435="","",VLOOKUP(G2435,Metadata!$J$2:$K$22,2,FALSE))</f>
        <v>Porto Metropolitan Area</v>
      </c>
      <c r="I2435" s="9" t="s">
        <v>300</v>
      </c>
      <c r="J2435" s="9" t="str">
        <f>IF(I2435="","",VLOOKUP(I2435,Metadata!$P$2:$Q$43,2,FALSE))</f>
        <v>Europe</v>
      </c>
      <c r="K2435" s="9" t="str">
        <f t="shared" si="0"/>
        <v>International</v>
      </c>
      <c r="L2435" s="9" t="s">
        <v>137</v>
      </c>
      <c r="M2435" s="9" t="str">
        <f>IF(L2435="","",VLOOKUP(L2435,Metadata!$J$2:$K$22,2,FALSE))</f>
        <v/>
      </c>
      <c r="N2435" s="9" t="s">
        <v>141</v>
      </c>
      <c r="O2435" s="9" t="s">
        <v>137</v>
      </c>
      <c r="P2435" s="9" t="s">
        <v>142</v>
      </c>
      <c r="Q2435" s="10" t="str">
        <f t="shared" si="1"/>
        <v>Full Office Job</v>
      </c>
      <c r="R2435" s="10">
        <v>6</v>
      </c>
      <c r="S2435" s="9" t="s">
        <v>229</v>
      </c>
      <c r="T2435" s="9" t="s">
        <v>137</v>
      </c>
      <c r="U2435" s="9" t="str">
        <f>IF(S2435&lt;&gt;"",S2435,IF(T2435&lt;&gt;"",VLOOKUP(T2435,Metadata!$S$2:$T$228,2,FALSE),""))</f>
        <v>Project Manager</v>
      </c>
      <c r="V2435" s="9" t="s">
        <v>279</v>
      </c>
      <c r="W2435" s="9" t="s">
        <v>137</v>
      </c>
      <c r="X2435" s="9" t="s">
        <v>242</v>
      </c>
      <c r="Y2435" s="9" t="s">
        <v>137</v>
      </c>
      <c r="Z2435" s="9" t="s">
        <v>146</v>
      </c>
      <c r="AA2435" s="9" t="s">
        <v>137</v>
      </c>
      <c r="AB2435" s="9" t="s">
        <v>137</v>
      </c>
      <c r="AC2435" s="9" t="s">
        <v>147</v>
      </c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 t="s">
        <v>150</v>
      </c>
      <c r="BZ2435" s="9" t="s">
        <v>137</v>
      </c>
      <c r="CA2435" s="10"/>
      <c r="CB2435" s="10" t="str">
        <f t="shared" si="5"/>
        <v/>
      </c>
      <c r="CC2435" s="10"/>
      <c r="CD2435" s="9" t="str">
        <f t="shared" si="2"/>
        <v/>
      </c>
      <c r="CE2435" s="9" t="s">
        <v>232</v>
      </c>
      <c r="CF2435" s="9" t="s">
        <v>152</v>
      </c>
      <c r="CG2435" s="9">
        <f>IF(CF2435="","",VLOOKUP(CF2435,Metadata!$D$2:$H$20,2,FALSE))</f>
        <v>32500</v>
      </c>
      <c r="CH2435" s="9">
        <f>IF(CF2435="","",VLOOKUP(CF2435,Metadata!$D$2:$H$20,4,FALSE))</f>
        <v>30000</v>
      </c>
      <c r="CI2435" s="9">
        <f>IF(CF2435="","",VLOOKUP(CF2435,Metadata!$D$2:$H$20,5,FALSE))</f>
        <v>35000</v>
      </c>
      <c r="CJ2435" s="9">
        <f t="shared" si="3"/>
        <v>32500</v>
      </c>
      <c r="CK2435" s="9" t="s">
        <v>277</v>
      </c>
      <c r="CL2435" s="10">
        <v>2</v>
      </c>
      <c r="CM2435" s="10">
        <v>5</v>
      </c>
      <c r="CN2435" s="10">
        <v>6</v>
      </c>
      <c r="CO2435" s="10">
        <v>6</v>
      </c>
      <c r="CP2435" s="10">
        <v>3</v>
      </c>
      <c r="CQ2435" s="10">
        <v>5</v>
      </c>
      <c r="CR2435" s="10">
        <v>4</v>
      </c>
      <c r="CS2435" s="10">
        <v>3</v>
      </c>
      <c r="CT2435" s="10">
        <v>3</v>
      </c>
      <c r="CU2435" s="10">
        <v>2</v>
      </c>
      <c r="CV2435" s="10">
        <v>2</v>
      </c>
      <c r="CW2435" s="10">
        <v>1</v>
      </c>
      <c r="CX2435" s="10">
        <v>5</v>
      </c>
      <c r="CY2435" s="10">
        <v>5</v>
      </c>
      <c r="CZ2435" s="10">
        <v>1</v>
      </c>
      <c r="DA2435" s="10">
        <v>3</v>
      </c>
      <c r="DB2435" s="10">
        <v>5</v>
      </c>
      <c r="DC2435" s="10">
        <v>6</v>
      </c>
      <c r="DD2435" s="10">
        <v>3</v>
      </c>
      <c r="DE2435" s="10">
        <v>7</v>
      </c>
      <c r="DF2435" s="10">
        <v>7</v>
      </c>
      <c r="DG2435" s="10">
        <v>2</v>
      </c>
      <c r="DH2435" s="10">
        <v>2</v>
      </c>
      <c r="DI2435" s="10">
        <v>5</v>
      </c>
      <c r="DJ2435" s="10">
        <v>7</v>
      </c>
      <c r="DK2435" s="10">
        <v>7</v>
      </c>
      <c r="DL2435" s="10">
        <v>1</v>
      </c>
      <c r="DM2435" s="9" t="s">
        <v>154</v>
      </c>
      <c r="DN2435" s="10">
        <v>1992</v>
      </c>
      <c r="DO2435" s="9">
        <f t="shared" si="9"/>
        <v>29</v>
      </c>
      <c r="DP2435" s="9" t="s">
        <v>155</v>
      </c>
      <c r="DQ2435" s="9" t="s">
        <v>156</v>
      </c>
      <c r="DR2435" s="9" t="s">
        <v>170</v>
      </c>
      <c r="DS2435" s="9" t="s">
        <v>137</v>
      </c>
      <c r="DT2435" s="9" t="s">
        <v>657</v>
      </c>
      <c r="DU2435" s="9" t="s">
        <v>223</v>
      </c>
      <c r="DV2435" s="9" t="str">
        <f>VLOOKUP(DU2435,Metadata!$B$2:$C$7,2,FALSE)</f>
        <v>3 - 6 years</v>
      </c>
    </row>
    <row r="2436" spans="1:126">
      <c r="A2436" s="13">
        <v>2435</v>
      </c>
      <c r="B2436" s="9" t="s">
        <v>326</v>
      </c>
      <c r="C2436" s="9" t="str">
        <f>VLOOKUP(B2436,Metadata!$M$2:$N$6,2,FALSE)</f>
        <v>Permanent Employee</v>
      </c>
      <c r="D2436" s="9" t="s">
        <v>136</v>
      </c>
      <c r="E2436" s="9" t="s">
        <v>137</v>
      </c>
      <c r="F2436" s="9" t="s">
        <v>138</v>
      </c>
      <c r="G2436" s="9" t="s">
        <v>172</v>
      </c>
      <c r="H2436" s="9" t="str">
        <f>IF(G2436="","",VLOOKUP(G2436,Metadata!$J$2:$K$22,2,FALSE))</f>
        <v>Porto Metropolitan Area</v>
      </c>
      <c r="I2436" s="9" t="s">
        <v>292</v>
      </c>
      <c r="J2436" s="9" t="str">
        <f>IF(I2436="","",VLOOKUP(I2436,Metadata!$P$2:$Q$43,2,FALSE))</f>
        <v>North America</v>
      </c>
      <c r="K2436" s="9" t="str">
        <f t="shared" si="0"/>
        <v>International</v>
      </c>
      <c r="L2436" s="9" t="s">
        <v>137</v>
      </c>
      <c r="M2436" s="9" t="str">
        <f>IF(L2436="","",VLOOKUP(L2436,Metadata!$J$2:$K$22,2,FALSE))</f>
        <v/>
      </c>
      <c r="N2436" s="9" t="s">
        <v>141</v>
      </c>
      <c r="O2436" s="9" t="s">
        <v>137</v>
      </c>
      <c r="P2436" s="9" t="s">
        <v>142</v>
      </c>
      <c r="Q2436" s="10" t="str">
        <f t="shared" si="1"/>
        <v>Full Office Job</v>
      </c>
      <c r="R2436" s="10">
        <v>5</v>
      </c>
      <c r="S2436" s="9" t="s">
        <v>137</v>
      </c>
      <c r="T2436" s="9" t="s">
        <v>795</v>
      </c>
      <c r="U2436" s="9" t="str">
        <f>IF(S2436&lt;&gt;"",S2436,IF(T2436&lt;&gt;"",VLOOKUP(T2436,Metadata!$S$2:$T$228,2,FALSE),""))</f>
        <v>Back-End Developer</v>
      </c>
      <c r="V2436" s="9" t="s">
        <v>207</v>
      </c>
      <c r="W2436" s="9" t="s">
        <v>137</v>
      </c>
      <c r="X2436" s="9" t="s">
        <v>163</v>
      </c>
      <c r="Y2436" s="9" t="s">
        <v>137</v>
      </c>
      <c r="Z2436" s="9" t="s">
        <v>184</v>
      </c>
      <c r="AA2436" s="9" t="s">
        <v>137</v>
      </c>
      <c r="AB2436" s="9" t="s">
        <v>137</v>
      </c>
      <c r="AC2436" s="9"/>
      <c r="AD2436" s="9"/>
      <c r="AE2436" s="9"/>
      <c r="AF2436" s="9"/>
      <c r="AG2436" s="9"/>
      <c r="AH2436" s="9"/>
      <c r="AI2436" s="9" t="s">
        <v>230</v>
      </c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 t="s">
        <v>150</v>
      </c>
      <c r="BZ2436" s="9" t="s">
        <v>137</v>
      </c>
      <c r="CA2436" s="10"/>
      <c r="CB2436" s="10" t="str">
        <f t="shared" si="5"/>
        <v/>
      </c>
      <c r="CC2436" s="10"/>
      <c r="CD2436" s="9" t="str">
        <f t="shared" si="2"/>
        <v/>
      </c>
      <c r="CE2436" s="9" t="s">
        <v>168</v>
      </c>
      <c r="CF2436" s="9" t="s">
        <v>188</v>
      </c>
      <c r="CG2436" s="9">
        <f>IF(CF2436="","",VLOOKUP(CF2436,Metadata!$D$2:$H$20,2,FALSE))</f>
        <v>17500</v>
      </c>
      <c r="CH2436" s="9">
        <f>IF(CF2436="","",VLOOKUP(CF2436,Metadata!$D$2:$H$20,4,FALSE))</f>
        <v>15000</v>
      </c>
      <c r="CI2436" s="9">
        <f>IF(CF2436="","",VLOOKUP(CF2436,Metadata!$D$2:$H$20,5,FALSE))</f>
        <v>20000</v>
      </c>
      <c r="CJ2436" s="9">
        <f t="shared" si="3"/>
        <v>17500</v>
      </c>
      <c r="CK2436" s="9" t="s">
        <v>153</v>
      </c>
      <c r="CL2436" s="10">
        <v>3</v>
      </c>
      <c r="CM2436" s="10">
        <v>2</v>
      </c>
      <c r="CN2436" s="10">
        <v>7</v>
      </c>
      <c r="CO2436" s="10">
        <v>4</v>
      </c>
      <c r="CP2436" s="10">
        <v>4</v>
      </c>
      <c r="CQ2436" s="10">
        <v>4</v>
      </c>
      <c r="CR2436" s="10">
        <v>5</v>
      </c>
      <c r="CS2436" s="10">
        <v>7</v>
      </c>
      <c r="CT2436" s="10">
        <v>5</v>
      </c>
      <c r="CU2436" s="10">
        <v>5</v>
      </c>
      <c r="CV2436" s="10">
        <v>5</v>
      </c>
      <c r="CW2436" s="10">
        <v>3</v>
      </c>
      <c r="CX2436" s="10">
        <v>3</v>
      </c>
      <c r="CY2436" s="10">
        <v>4</v>
      </c>
      <c r="CZ2436" s="10">
        <v>4</v>
      </c>
      <c r="DA2436" s="10">
        <v>7</v>
      </c>
      <c r="DB2436" s="10">
        <v>6</v>
      </c>
      <c r="DC2436" s="10">
        <v>5</v>
      </c>
      <c r="DD2436" s="10">
        <v>5</v>
      </c>
      <c r="DE2436" s="10">
        <v>3</v>
      </c>
      <c r="DF2436" s="10">
        <v>4</v>
      </c>
      <c r="DG2436" s="10">
        <v>6</v>
      </c>
      <c r="DH2436" s="10">
        <v>7</v>
      </c>
      <c r="DI2436" s="10">
        <v>7</v>
      </c>
      <c r="DJ2436" s="10">
        <v>5</v>
      </c>
      <c r="DK2436" s="10">
        <v>5</v>
      </c>
      <c r="DL2436" s="10">
        <v>4</v>
      </c>
      <c r="DM2436" s="9" t="s">
        <v>154</v>
      </c>
      <c r="DN2436" s="10">
        <v>1989</v>
      </c>
      <c r="DO2436" s="9">
        <f t="shared" si="9"/>
        <v>32</v>
      </c>
      <c r="DP2436" s="9" t="s">
        <v>155</v>
      </c>
      <c r="DQ2436" s="9" t="s">
        <v>156</v>
      </c>
      <c r="DR2436" s="9" t="s">
        <v>157</v>
      </c>
      <c r="DS2436" s="9" t="s">
        <v>137</v>
      </c>
      <c r="DT2436" s="9" t="s">
        <v>657</v>
      </c>
      <c r="DU2436" s="9" t="s">
        <v>223</v>
      </c>
      <c r="DV2436" s="9" t="str">
        <f>VLOOKUP(DU2436,Metadata!$B$2:$C$7,2,FALSE)</f>
        <v>3 - 6 years</v>
      </c>
    </row>
    <row r="2437" spans="1:126">
      <c r="A2437" s="13">
        <v>2436</v>
      </c>
      <c r="B2437" s="9" t="s">
        <v>135</v>
      </c>
      <c r="C2437" s="9" t="str">
        <f>VLOOKUP(B2437,Metadata!$M$2:$N$6,2,FALSE)</f>
        <v>Permanent Employee</v>
      </c>
      <c r="D2437" s="9" t="s">
        <v>159</v>
      </c>
      <c r="E2437" s="9" t="s">
        <v>137</v>
      </c>
      <c r="F2437" s="9" t="s">
        <v>138</v>
      </c>
      <c r="G2437" s="9" t="s">
        <v>140</v>
      </c>
      <c r="H2437" s="9" t="str">
        <f>IF(G2437="","",VLOOKUP(G2437,Metadata!$J$2:$K$22,2,FALSE))</f>
        <v>Lisbon Metropolitan Area</v>
      </c>
      <c r="I2437" s="9" t="s">
        <v>138</v>
      </c>
      <c r="J2437" s="9" t="str">
        <f>IF(I2437="","",VLOOKUP(I2437,Metadata!$P$2:$Q$43,2,FALSE))</f>
        <v>Europe</v>
      </c>
      <c r="K2437" s="9" t="str">
        <f t="shared" si="0"/>
        <v>Portugal</v>
      </c>
      <c r="L2437" s="9" t="s">
        <v>140</v>
      </c>
      <c r="M2437" s="9" t="str">
        <f>IF(L2437="","",VLOOKUP(L2437,Metadata!$J$2:$K$22,2,FALSE))</f>
        <v>Lisbon Metropolitan Area</v>
      </c>
      <c r="N2437" s="9" t="s">
        <v>141</v>
      </c>
      <c r="O2437" s="9" t="s">
        <v>137</v>
      </c>
      <c r="P2437" s="9" t="s">
        <v>142</v>
      </c>
      <c r="Q2437" s="10" t="str">
        <f t="shared" si="1"/>
        <v>Full Office Job</v>
      </c>
      <c r="R2437" s="10">
        <v>3</v>
      </c>
      <c r="S2437" s="9" t="s">
        <v>319</v>
      </c>
      <c r="T2437" s="9" t="s">
        <v>137</v>
      </c>
      <c r="U2437" s="9" t="str">
        <f>IF(S2437&lt;&gt;"",S2437,IF(T2437&lt;&gt;"",VLOOKUP(T2437,Metadata!$S$2:$T$228,2,FALSE),""))</f>
        <v>CTO</v>
      </c>
      <c r="V2437" s="9" t="s">
        <v>276</v>
      </c>
      <c r="W2437" s="9" t="s">
        <v>137</v>
      </c>
      <c r="X2437" s="9" t="s">
        <v>175</v>
      </c>
      <c r="Y2437" s="9" t="s">
        <v>137</v>
      </c>
      <c r="Z2437" s="9" t="s">
        <v>262</v>
      </c>
      <c r="AA2437" s="9" t="s">
        <v>165</v>
      </c>
      <c r="AB2437" s="9" t="s">
        <v>253</v>
      </c>
      <c r="AC2437" s="9" t="s">
        <v>147</v>
      </c>
      <c r="AD2437" s="9" t="s">
        <v>148</v>
      </c>
      <c r="AE2437" s="9"/>
      <c r="AF2437" s="9" t="s">
        <v>243</v>
      </c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 t="s">
        <v>167</v>
      </c>
      <c r="BK2437" s="9"/>
      <c r="BL2437" s="9"/>
      <c r="BM2437" s="9"/>
      <c r="BN2437" s="9"/>
      <c r="BO2437" s="9"/>
      <c r="BP2437" s="9"/>
      <c r="BQ2437" s="9"/>
      <c r="BR2437" s="9" t="s">
        <v>247</v>
      </c>
      <c r="BS2437" s="9"/>
      <c r="BT2437" s="9"/>
      <c r="BU2437" s="9"/>
      <c r="BV2437" s="9"/>
      <c r="BW2437" s="9"/>
      <c r="BX2437" s="9"/>
      <c r="BY2437" s="9"/>
      <c r="BZ2437" s="9"/>
      <c r="CA2437" s="10"/>
      <c r="CB2437" s="10" t="str">
        <f t="shared" si="5"/>
        <v/>
      </c>
      <c r="CC2437" s="10"/>
      <c r="CD2437" s="9" t="str">
        <f t="shared" si="2"/>
        <v/>
      </c>
      <c r="CE2437" s="9" t="s">
        <v>151</v>
      </c>
      <c r="CF2437" s="9" t="s">
        <v>293</v>
      </c>
      <c r="CG2437" s="9">
        <f>IF(CF2437="","",VLOOKUP(CF2437,Metadata!$D$2:$H$20,2,FALSE))</f>
        <v>52500</v>
      </c>
      <c r="CH2437" s="9">
        <f>IF(CF2437="","",VLOOKUP(CF2437,Metadata!$D$2:$H$20,4,FALSE))</f>
        <v>50000</v>
      </c>
      <c r="CI2437" s="9">
        <f>IF(CF2437="","",VLOOKUP(CF2437,Metadata!$D$2:$H$20,5,FALSE))</f>
        <v>55000</v>
      </c>
      <c r="CJ2437" s="9">
        <f t="shared" si="3"/>
        <v>52500</v>
      </c>
      <c r="CK2437" s="9" t="s">
        <v>189</v>
      </c>
      <c r="CL2437" s="10">
        <v>4</v>
      </c>
      <c r="CM2437" s="10">
        <v>1</v>
      </c>
      <c r="CN2437" s="10">
        <v>7</v>
      </c>
      <c r="CO2437" s="10">
        <v>5</v>
      </c>
      <c r="CP2437" s="10">
        <v>5</v>
      </c>
      <c r="CQ2437" s="10">
        <v>5</v>
      </c>
      <c r="CR2437" s="10">
        <v>3</v>
      </c>
      <c r="CS2437" s="10">
        <v>6</v>
      </c>
      <c r="CT2437" s="10">
        <v>7</v>
      </c>
      <c r="CU2437" s="10">
        <v>6</v>
      </c>
      <c r="CV2437" s="10">
        <v>6</v>
      </c>
      <c r="CW2437" s="10">
        <v>4</v>
      </c>
      <c r="CX2437" s="10">
        <v>7</v>
      </c>
      <c r="CY2437" s="10">
        <v>7</v>
      </c>
      <c r="CZ2437" s="10">
        <v>7</v>
      </c>
      <c r="DA2437" s="10">
        <v>5</v>
      </c>
      <c r="DB2437" s="10">
        <v>1</v>
      </c>
      <c r="DC2437" s="10">
        <v>4</v>
      </c>
      <c r="DD2437" s="10">
        <v>1</v>
      </c>
      <c r="DE2437" s="10">
        <v>7</v>
      </c>
      <c r="DF2437" s="10">
        <v>4</v>
      </c>
      <c r="DG2437" s="10">
        <v>4</v>
      </c>
      <c r="DH2437" s="10">
        <v>2</v>
      </c>
      <c r="DI2437" s="10">
        <v>7</v>
      </c>
      <c r="DJ2437" s="10">
        <v>6</v>
      </c>
      <c r="DK2437" s="10">
        <v>5</v>
      </c>
      <c r="DL2437" s="10">
        <v>5</v>
      </c>
      <c r="DM2437" s="9" t="s">
        <v>154</v>
      </c>
      <c r="DN2437" s="10">
        <v>1980</v>
      </c>
      <c r="DO2437" s="9">
        <f t="shared" si="9"/>
        <v>41</v>
      </c>
      <c r="DP2437" s="9" t="s">
        <v>155</v>
      </c>
      <c r="DQ2437" s="9" t="s">
        <v>156</v>
      </c>
      <c r="DR2437" s="9" t="s">
        <v>157</v>
      </c>
      <c r="DS2437" s="9" t="s">
        <v>137</v>
      </c>
      <c r="DT2437" s="9" t="s">
        <v>657</v>
      </c>
      <c r="DU2437" s="9" t="s">
        <v>158</v>
      </c>
      <c r="DV2437" s="9" t="str">
        <f>VLOOKUP(DU2437,Metadata!$B$2:$C$7,2,FALSE)</f>
        <v>6+ years</v>
      </c>
    </row>
    <row r="2438" spans="1:126">
      <c r="A2438" s="13">
        <v>2437</v>
      </c>
      <c r="B2438" s="9" t="s">
        <v>135</v>
      </c>
      <c r="C2438" s="9" t="str">
        <f>VLOOKUP(B2438,Metadata!$M$2:$N$6,2,FALSE)</f>
        <v>Permanent Employee</v>
      </c>
      <c r="D2438" s="9" t="s">
        <v>159</v>
      </c>
      <c r="E2438" s="9" t="s">
        <v>137</v>
      </c>
      <c r="F2438" s="9" t="s">
        <v>138</v>
      </c>
      <c r="G2438" s="9" t="s">
        <v>140</v>
      </c>
      <c r="H2438" s="9" t="str">
        <f>IF(G2438="","",VLOOKUP(G2438,Metadata!$J$2:$K$22,2,FALSE))</f>
        <v>Lisbon Metropolitan Area</v>
      </c>
      <c r="I2438" s="9" t="s">
        <v>138</v>
      </c>
      <c r="J2438" s="9" t="str">
        <f>IF(I2438="","",VLOOKUP(I2438,Metadata!$P$2:$Q$43,2,FALSE))</f>
        <v>Europe</v>
      </c>
      <c r="K2438" s="9" t="str">
        <f t="shared" si="0"/>
        <v>Portugal</v>
      </c>
      <c r="L2438" s="9" t="s">
        <v>140</v>
      </c>
      <c r="M2438" s="9" t="str">
        <f>IF(L2438="","",VLOOKUP(L2438,Metadata!$J$2:$K$22,2,FALSE))</f>
        <v>Lisbon Metropolitan Area</v>
      </c>
      <c r="N2438" s="9" t="s">
        <v>214</v>
      </c>
      <c r="O2438" s="9" t="s">
        <v>259</v>
      </c>
      <c r="P2438" s="9" t="s">
        <v>191</v>
      </c>
      <c r="Q2438" s="10" t="str">
        <f t="shared" si="1"/>
        <v>Remote Job (full or flexible)</v>
      </c>
      <c r="R2438" s="10">
        <v>7</v>
      </c>
      <c r="S2438" s="9" t="s">
        <v>143</v>
      </c>
      <c r="T2438" s="9" t="s">
        <v>137</v>
      </c>
      <c r="U2438" s="9" t="str">
        <f>IF(S2438&lt;&gt;"",S2438,IF(T2438&lt;&gt;"",VLOOKUP(T2438,Metadata!$S$2:$T$228,2,FALSE),""))</f>
        <v>Technical Team Leader</v>
      </c>
      <c r="V2438" s="9" t="s">
        <v>276</v>
      </c>
      <c r="W2438" s="9" t="s">
        <v>137</v>
      </c>
      <c r="X2438" s="9" t="s">
        <v>208</v>
      </c>
      <c r="Y2438" s="9" t="s">
        <v>137</v>
      </c>
      <c r="Z2438" s="9" t="s">
        <v>224</v>
      </c>
      <c r="AA2438" s="9" t="s">
        <v>137</v>
      </c>
      <c r="AB2438" s="9" t="s">
        <v>137</v>
      </c>
      <c r="AC2438" s="9"/>
      <c r="AD2438" s="9" t="s">
        <v>148</v>
      </c>
      <c r="AE2438" s="9"/>
      <c r="AF2438" s="9"/>
      <c r="AG2438" s="9"/>
      <c r="AH2438" s="9" t="s">
        <v>176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 t="s">
        <v>150</v>
      </c>
      <c r="BZ2438" s="9" t="s">
        <v>137</v>
      </c>
      <c r="CA2438" s="10"/>
      <c r="CB2438" s="10" t="str">
        <f t="shared" si="5"/>
        <v/>
      </c>
      <c r="CC2438" s="10"/>
      <c r="CD2438" s="9" t="str">
        <f t="shared" si="2"/>
        <v/>
      </c>
      <c r="CE2438" s="9" t="s">
        <v>151</v>
      </c>
      <c r="CF2438" s="9" t="s">
        <v>254</v>
      </c>
      <c r="CG2438" s="9">
        <f>IF(CF2438="","",VLOOKUP(CF2438,Metadata!$D$2:$H$20,2,FALSE))</f>
        <v>37500</v>
      </c>
      <c r="CH2438" s="9">
        <f>IF(CF2438="","",VLOOKUP(CF2438,Metadata!$D$2:$H$20,4,FALSE))</f>
        <v>35000</v>
      </c>
      <c r="CI2438" s="9">
        <f>IF(CF2438="","",VLOOKUP(CF2438,Metadata!$D$2:$H$20,5,FALSE))</f>
        <v>40000</v>
      </c>
      <c r="CJ2438" s="9">
        <f t="shared" si="3"/>
        <v>37500</v>
      </c>
      <c r="CK2438" s="9" t="s">
        <v>189</v>
      </c>
      <c r="CL2438" s="10">
        <v>5</v>
      </c>
      <c r="CM2438" s="10">
        <v>2</v>
      </c>
      <c r="CN2438" s="10">
        <v>6</v>
      </c>
      <c r="CO2438" s="10">
        <v>5</v>
      </c>
      <c r="CP2438" s="10">
        <v>3</v>
      </c>
      <c r="CQ2438" s="10">
        <v>5</v>
      </c>
      <c r="CR2438" s="10">
        <v>6</v>
      </c>
      <c r="CS2438" s="10">
        <v>6</v>
      </c>
      <c r="CT2438" s="10">
        <v>4</v>
      </c>
      <c r="CU2438" s="10">
        <v>4</v>
      </c>
      <c r="CV2438" s="10">
        <v>3</v>
      </c>
      <c r="CW2438" s="10">
        <v>4</v>
      </c>
      <c r="CX2438" s="10">
        <v>5</v>
      </c>
      <c r="CY2438" s="10">
        <v>4</v>
      </c>
      <c r="CZ2438" s="10">
        <v>4</v>
      </c>
      <c r="DA2438" s="10">
        <v>4</v>
      </c>
      <c r="DB2438" s="10">
        <v>4</v>
      </c>
      <c r="DC2438" s="10">
        <v>7</v>
      </c>
      <c r="DD2438" s="10">
        <v>4</v>
      </c>
      <c r="DE2438" s="10">
        <v>7</v>
      </c>
      <c r="DF2438" s="10">
        <v>5</v>
      </c>
      <c r="DG2438" s="10">
        <v>5</v>
      </c>
      <c r="DH2438" s="10">
        <v>5</v>
      </c>
      <c r="DI2438" s="10">
        <v>6</v>
      </c>
      <c r="DJ2438" s="10">
        <v>5</v>
      </c>
      <c r="DK2438" s="10">
        <v>4</v>
      </c>
      <c r="DL2438" s="10">
        <v>5</v>
      </c>
      <c r="DM2438" s="9" t="s">
        <v>154</v>
      </c>
      <c r="DN2438" s="10">
        <v>1982</v>
      </c>
      <c r="DO2438" s="9">
        <f t="shared" si="9"/>
        <v>39</v>
      </c>
      <c r="DP2438" s="9" t="s">
        <v>155</v>
      </c>
      <c r="DQ2438" s="9" t="s">
        <v>227</v>
      </c>
      <c r="DR2438" s="9" t="s">
        <v>157</v>
      </c>
      <c r="DS2438" s="9" t="s">
        <v>137</v>
      </c>
      <c r="DT2438" s="9" t="s">
        <v>657</v>
      </c>
      <c r="DU2438" s="9" t="s">
        <v>158</v>
      </c>
      <c r="DV2438" s="9" t="str">
        <f>VLOOKUP(DU2438,Metadata!$B$2:$C$7,2,FALSE)</f>
        <v>6+ years</v>
      </c>
    </row>
    <row r="2439" spans="1:126">
      <c r="A2439" s="13">
        <v>2438</v>
      </c>
      <c r="B2439" s="9" t="s">
        <v>135</v>
      </c>
      <c r="C2439" s="9" t="str">
        <f>VLOOKUP(B2439,Metadata!$M$2:$N$6,2,FALSE)</f>
        <v>Permanent Employee</v>
      </c>
      <c r="D2439" s="9" t="s">
        <v>159</v>
      </c>
      <c r="E2439" s="9" t="s">
        <v>137</v>
      </c>
      <c r="F2439" s="9" t="s">
        <v>138</v>
      </c>
      <c r="G2439" s="9" t="s">
        <v>140</v>
      </c>
      <c r="H2439" s="9" t="str">
        <f>IF(G2439="","",VLOOKUP(G2439,Metadata!$J$2:$K$22,2,FALSE))</f>
        <v>Lisbon Metropolitan Area</v>
      </c>
      <c r="I2439" s="9" t="s">
        <v>289</v>
      </c>
      <c r="J2439" s="9" t="str">
        <f>IF(I2439="","",VLOOKUP(I2439,Metadata!$P$2:$Q$43,2,FALSE))</f>
        <v>Europe</v>
      </c>
      <c r="K2439" s="9" t="str">
        <f t="shared" si="0"/>
        <v>International</v>
      </c>
      <c r="L2439" s="9" t="s">
        <v>137</v>
      </c>
      <c r="M2439" s="9" t="str">
        <f>IF(L2439="","",VLOOKUP(L2439,Metadata!$J$2:$K$22,2,FALSE))</f>
        <v/>
      </c>
      <c r="N2439" s="9" t="s">
        <v>141</v>
      </c>
      <c r="O2439" s="9" t="s">
        <v>137</v>
      </c>
      <c r="P2439" s="9" t="s">
        <v>191</v>
      </c>
      <c r="Q2439" s="10" t="str">
        <f t="shared" si="1"/>
        <v>Remote Job (full or flexible)</v>
      </c>
      <c r="R2439" s="10">
        <v>6</v>
      </c>
      <c r="S2439" s="9" t="s">
        <v>161</v>
      </c>
      <c r="T2439" s="9" t="s">
        <v>137</v>
      </c>
      <c r="U2439" s="9" t="str">
        <f>IF(S2439&lt;&gt;"",S2439,IF(T2439&lt;&gt;"",VLOOKUP(T2439,Metadata!$S$2:$T$228,2,FALSE),""))</f>
        <v>Full-Stack Developer</v>
      </c>
      <c r="V2439" s="9" t="s">
        <v>144</v>
      </c>
      <c r="W2439" s="9" t="s">
        <v>137</v>
      </c>
      <c r="X2439" s="9" t="s">
        <v>242</v>
      </c>
      <c r="Y2439" s="9" t="s">
        <v>137</v>
      </c>
      <c r="Z2439" s="9" t="s">
        <v>184</v>
      </c>
      <c r="AA2439" s="9" t="s">
        <v>165</v>
      </c>
      <c r="AB2439" s="9" t="s">
        <v>253</v>
      </c>
      <c r="AC2439" s="9"/>
      <c r="AD2439" s="9"/>
      <c r="AE2439" s="9"/>
      <c r="AF2439" s="9"/>
      <c r="AG2439" s="9"/>
      <c r="AH2439" s="9"/>
      <c r="AI2439" s="9"/>
      <c r="AJ2439" s="9"/>
      <c r="AK2439" s="9" t="s">
        <v>302</v>
      </c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 t="s">
        <v>371</v>
      </c>
      <c r="AX2439" s="9"/>
      <c r="AY2439" s="9"/>
      <c r="AZ2439" s="9"/>
      <c r="BA2439" s="9" t="s">
        <v>178</v>
      </c>
      <c r="BB2439" s="9"/>
      <c r="BC2439" s="9"/>
      <c r="BD2439" s="9"/>
      <c r="BE2439" s="9"/>
      <c r="BF2439" s="9"/>
      <c r="BG2439" s="9"/>
      <c r="BH2439" s="9"/>
      <c r="BI2439" s="9"/>
      <c r="BJ2439" s="9" t="s">
        <v>167</v>
      </c>
      <c r="BK2439" s="9"/>
      <c r="BL2439" s="9"/>
      <c r="BM2439" s="9" t="s">
        <v>303</v>
      </c>
      <c r="BN2439" s="9" t="s">
        <v>186</v>
      </c>
      <c r="BO2439" s="9"/>
      <c r="BP2439" s="9"/>
      <c r="BQ2439" s="9"/>
      <c r="BR2439" s="9" t="s">
        <v>247</v>
      </c>
      <c r="BS2439" s="9"/>
      <c r="BT2439" s="9"/>
      <c r="BU2439" s="9"/>
      <c r="BV2439" s="9"/>
      <c r="BW2439" s="9"/>
      <c r="BX2439" s="9"/>
      <c r="BY2439" s="9"/>
      <c r="BZ2439" s="9"/>
      <c r="CA2439" s="10"/>
      <c r="CB2439" s="10" t="str">
        <f t="shared" si="5"/>
        <v/>
      </c>
      <c r="CC2439" s="10"/>
      <c r="CD2439" s="9" t="str">
        <f t="shared" si="2"/>
        <v/>
      </c>
      <c r="CE2439" s="9" t="s">
        <v>232</v>
      </c>
      <c r="CF2439" s="9" t="s">
        <v>365</v>
      </c>
      <c r="CG2439" s="9">
        <f>IF(CF2439="","",VLOOKUP(CF2439,Metadata!$D$2:$H$20,2,FALSE))</f>
        <v>77500</v>
      </c>
      <c r="CH2439" s="9">
        <f>IF(CF2439="","",VLOOKUP(CF2439,Metadata!$D$2:$H$20,4,FALSE))</f>
        <v>75000</v>
      </c>
      <c r="CI2439" s="9">
        <f>IF(CF2439="","",VLOOKUP(CF2439,Metadata!$D$2:$H$20,5,FALSE))</f>
        <v>80000</v>
      </c>
      <c r="CJ2439" s="9">
        <f t="shared" si="3"/>
        <v>77500</v>
      </c>
      <c r="CK2439" s="9" t="s">
        <v>201</v>
      </c>
      <c r="CL2439" s="10">
        <v>6</v>
      </c>
      <c r="CM2439" s="10">
        <v>1</v>
      </c>
      <c r="CN2439" s="10">
        <v>7</v>
      </c>
      <c r="CO2439" s="10">
        <v>5</v>
      </c>
      <c r="CP2439" s="10">
        <v>5</v>
      </c>
      <c r="CQ2439" s="10">
        <v>6</v>
      </c>
      <c r="CR2439" s="10">
        <v>7</v>
      </c>
      <c r="CS2439" s="10">
        <v>7</v>
      </c>
      <c r="CT2439" s="10">
        <v>4</v>
      </c>
      <c r="CU2439" s="10">
        <v>3</v>
      </c>
      <c r="CV2439" s="10">
        <v>3</v>
      </c>
      <c r="CW2439" s="10">
        <v>3</v>
      </c>
      <c r="CX2439" s="10">
        <v>6</v>
      </c>
      <c r="CY2439" s="10">
        <v>5</v>
      </c>
      <c r="CZ2439" s="10">
        <v>6</v>
      </c>
      <c r="DA2439" s="10">
        <v>1</v>
      </c>
      <c r="DB2439" s="10">
        <v>1</v>
      </c>
      <c r="DC2439" s="10">
        <v>6</v>
      </c>
      <c r="DD2439" s="10">
        <v>1</v>
      </c>
      <c r="DE2439" s="10">
        <v>6</v>
      </c>
      <c r="DF2439" s="10">
        <v>5</v>
      </c>
      <c r="DG2439" s="10">
        <v>4</v>
      </c>
      <c r="DH2439" s="10">
        <v>4</v>
      </c>
      <c r="DI2439" s="10">
        <v>6</v>
      </c>
      <c r="DJ2439" s="10">
        <v>5</v>
      </c>
      <c r="DK2439" s="10">
        <v>5</v>
      </c>
      <c r="DL2439" s="10">
        <v>3</v>
      </c>
      <c r="DM2439" s="9" t="s">
        <v>154</v>
      </c>
      <c r="DN2439" s="10">
        <v>1991</v>
      </c>
      <c r="DO2439" s="9">
        <f t="shared" si="9"/>
        <v>30</v>
      </c>
      <c r="DP2439" s="9" t="s">
        <v>155</v>
      </c>
      <c r="DQ2439" s="9" t="s">
        <v>210</v>
      </c>
      <c r="DR2439" s="9" t="s">
        <v>342</v>
      </c>
      <c r="DS2439" s="9" t="s">
        <v>137</v>
      </c>
      <c r="DT2439" s="9" t="s">
        <v>657</v>
      </c>
      <c r="DU2439" s="9" t="s">
        <v>223</v>
      </c>
      <c r="DV2439" s="9" t="str">
        <f>VLOOKUP(DU2439,Metadata!$B$2:$C$7,2,FALSE)</f>
        <v>3 - 6 years</v>
      </c>
    </row>
    <row r="2440" spans="1:126">
      <c r="A2440" s="13">
        <v>2439</v>
      </c>
      <c r="B2440" s="9" t="s">
        <v>135</v>
      </c>
      <c r="C2440" s="9" t="str">
        <f>VLOOKUP(B2440,Metadata!$M$2:$N$6,2,FALSE)</f>
        <v>Permanent Employee</v>
      </c>
      <c r="D2440" s="9" t="s">
        <v>159</v>
      </c>
      <c r="E2440" s="9" t="s">
        <v>137</v>
      </c>
      <c r="F2440" s="9" t="s">
        <v>138</v>
      </c>
      <c r="G2440" s="9" t="s">
        <v>318</v>
      </c>
      <c r="H2440" s="9" t="str">
        <f>IF(G2440="","",VLOOKUP(G2440,Metadata!$J$2:$K$22,2,FALSE))</f>
        <v>North</v>
      </c>
      <c r="I2440" s="9" t="s">
        <v>138</v>
      </c>
      <c r="J2440" s="9" t="str">
        <f>IF(I2440="","",VLOOKUP(I2440,Metadata!$P$2:$Q$43,2,FALSE))</f>
        <v>Europe</v>
      </c>
      <c r="K2440" s="9" t="str">
        <f t="shared" si="0"/>
        <v>Portugal</v>
      </c>
      <c r="L2440" s="9" t="s">
        <v>318</v>
      </c>
      <c r="M2440" s="9" t="str">
        <f>IF(L2440="","",VLOOKUP(L2440,Metadata!$J$2:$K$22,2,FALSE))</f>
        <v>North</v>
      </c>
      <c r="N2440" s="9" t="s">
        <v>141</v>
      </c>
      <c r="O2440" s="9" t="s">
        <v>137</v>
      </c>
      <c r="P2440" s="9" t="s">
        <v>191</v>
      </c>
      <c r="Q2440" s="10" t="str">
        <f t="shared" si="1"/>
        <v>Remote Job (full or flexible)</v>
      </c>
      <c r="R2440" s="10">
        <v>5</v>
      </c>
      <c r="S2440" s="9" t="s">
        <v>266</v>
      </c>
      <c r="T2440" s="9" t="s">
        <v>137</v>
      </c>
      <c r="U2440" s="9" t="str">
        <f>IF(S2440&lt;&gt;"",S2440,IF(T2440&lt;&gt;"",VLOOKUP(T2440,Metadata!$S$2:$T$228,2,FALSE),""))</f>
        <v>Data Scientist/Data Engineer</v>
      </c>
      <c r="V2440" s="9" t="s">
        <v>207</v>
      </c>
      <c r="W2440" s="9" t="s">
        <v>137</v>
      </c>
      <c r="X2440" s="9" t="s">
        <v>208</v>
      </c>
      <c r="Y2440" s="9" t="s">
        <v>137</v>
      </c>
      <c r="Z2440" s="9" t="s">
        <v>184</v>
      </c>
      <c r="AA2440" s="9" t="s">
        <v>137</v>
      </c>
      <c r="AB2440" s="9" t="s">
        <v>137</v>
      </c>
      <c r="AC2440" s="9" t="s">
        <v>147</v>
      </c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 t="s">
        <v>167</v>
      </c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10"/>
      <c r="CB2440" s="10" t="str">
        <f t="shared" si="5"/>
        <v/>
      </c>
      <c r="CC2440" s="10"/>
      <c r="CD2440" s="9" t="str">
        <f t="shared" si="2"/>
        <v/>
      </c>
      <c r="CE2440" s="9" t="s">
        <v>168</v>
      </c>
      <c r="CF2440" s="9" t="s">
        <v>169</v>
      </c>
      <c r="CG2440" s="9">
        <f>IF(CF2440="","",VLOOKUP(CF2440,Metadata!$D$2:$H$20,2,FALSE))</f>
        <v>12500</v>
      </c>
      <c r="CH2440" s="9">
        <f>IF(CF2440="","",VLOOKUP(CF2440,Metadata!$D$2:$H$20,4,FALSE))</f>
        <v>0</v>
      </c>
      <c r="CI2440" s="9">
        <f>IF(CF2440="","",VLOOKUP(CF2440,Metadata!$D$2:$H$20,5,FALSE))</f>
        <v>15000</v>
      </c>
      <c r="CJ2440" s="9">
        <f t="shared" si="3"/>
        <v>12500</v>
      </c>
      <c r="CK2440" s="9" t="s">
        <v>366</v>
      </c>
      <c r="CL2440" s="10">
        <v>4</v>
      </c>
      <c r="CM2440" s="10">
        <v>3</v>
      </c>
      <c r="CN2440" s="10">
        <v>7</v>
      </c>
      <c r="CO2440" s="10">
        <v>6</v>
      </c>
      <c r="CP2440" s="10">
        <v>6</v>
      </c>
      <c r="CQ2440" s="10">
        <v>6</v>
      </c>
      <c r="CR2440" s="10">
        <v>5</v>
      </c>
      <c r="CS2440" s="10">
        <v>6</v>
      </c>
      <c r="CT2440" s="10">
        <v>6</v>
      </c>
      <c r="CU2440" s="10">
        <v>6</v>
      </c>
      <c r="CV2440" s="10">
        <v>7</v>
      </c>
      <c r="CW2440" s="10">
        <v>6</v>
      </c>
      <c r="CX2440" s="10">
        <v>7</v>
      </c>
      <c r="CY2440" s="10">
        <v>6</v>
      </c>
      <c r="CZ2440" s="10">
        <v>6</v>
      </c>
      <c r="DA2440" s="10">
        <v>5</v>
      </c>
      <c r="DB2440" s="10">
        <v>5</v>
      </c>
      <c r="DC2440" s="10">
        <v>7</v>
      </c>
      <c r="DD2440" s="10">
        <v>5</v>
      </c>
      <c r="DE2440" s="10">
        <v>7</v>
      </c>
      <c r="DF2440" s="10">
        <v>6</v>
      </c>
      <c r="DG2440" s="10">
        <v>6</v>
      </c>
      <c r="DH2440" s="10">
        <v>6</v>
      </c>
      <c r="DI2440" s="10">
        <v>7</v>
      </c>
      <c r="DJ2440" s="10">
        <v>6</v>
      </c>
      <c r="DK2440" s="10">
        <v>6</v>
      </c>
      <c r="DL2440" s="10">
        <v>7</v>
      </c>
      <c r="DM2440" s="9" t="s">
        <v>154</v>
      </c>
      <c r="DN2440" s="10">
        <v>1994</v>
      </c>
      <c r="DO2440" s="9">
        <f t="shared" si="9"/>
        <v>27</v>
      </c>
      <c r="DP2440" s="9" t="s">
        <v>222</v>
      </c>
      <c r="DQ2440" s="9" t="s">
        <v>202</v>
      </c>
      <c r="DR2440" s="9" t="s">
        <v>157</v>
      </c>
      <c r="DS2440" s="9" t="s">
        <v>137</v>
      </c>
      <c r="DT2440" s="9" t="s">
        <v>657</v>
      </c>
      <c r="DU2440" s="9" t="s">
        <v>223</v>
      </c>
      <c r="DV2440" s="9" t="str">
        <f>VLOOKUP(DU2440,Metadata!$B$2:$C$7,2,FALSE)</f>
        <v>3 - 6 years</v>
      </c>
    </row>
    <row r="2441" spans="1:126">
      <c r="A2441" s="13">
        <v>2440</v>
      </c>
      <c r="B2441" s="9" t="s">
        <v>135</v>
      </c>
      <c r="C2441" s="9" t="str">
        <f>VLOOKUP(B2441,Metadata!$M$2:$N$6,2,FALSE)</f>
        <v>Permanent Employee</v>
      </c>
      <c r="D2441" s="9" t="s">
        <v>159</v>
      </c>
      <c r="E2441" s="9" t="s">
        <v>137</v>
      </c>
      <c r="F2441" s="9" t="s">
        <v>138</v>
      </c>
      <c r="G2441" s="9" t="s">
        <v>275</v>
      </c>
      <c r="H2441" s="9" t="str">
        <f>IF(G2441="","",VLOOKUP(G2441,Metadata!$J$2:$K$22,2,FALSE))</f>
        <v>Centre</v>
      </c>
      <c r="I2441" s="9" t="s">
        <v>138</v>
      </c>
      <c r="J2441" s="9" t="str">
        <f>IF(I2441="","",VLOOKUP(I2441,Metadata!$P$2:$Q$43,2,FALSE))</f>
        <v>Europe</v>
      </c>
      <c r="K2441" s="9" t="str">
        <f t="shared" si="0"/>
        <v>Portugal</v>
      </c>
      <c r="L2441" s="9" t="s">
        <v>275</v>
      </c>
      <c r="M2441" s="9" t="str">
        <f>IF(L2441="","",VLOOKUP(L2441,Metadata!$J$2:$K$22,2,FALSE))</f>
        <v>Centre</v>
      </c>
      <c r="N2441" s="9" t="s">
        <v>141</v>
      </c>
      <c r="O2441" s="9" t="s">
        <v>137</v>
      </c>
      <c r="P2441" s="9" t="s">
        <v>142</v>
      </c>
      <c r="Q2441" s="10" t="str">
        <f t="shared" si="1"/>
        <v>Full Office Job</v>
      </c>
      <c r="R2441" s="10">
        <v>5</v>
      </c>
      <c r="S2441" s="9" t="s">
        <v>206</v>
      </c>
      <c r="T2441" s="9" t="s">
        <v>137</v>
      </c>
      <c r="U2441" s="9" t="str">
        <f>IF(S2441&lt;&gt;"",S2441,IF(T2441&lt;&gt;"",VLOOKUP(T2441,Metadata!$S$2:$T$228,2,FALSE),""))</f>
        <v>Mobile Apps Developer</v>
      </c>
      <c r="V2441" s="9" t="s">
        <v>162</v>
      </c>
      <c r="W2441" s="9" t="s">
        <v>137</v>
      </c>
      <c r="X2441" s="9" t="s">
        <v>175</v>
      </c>
      <c r="Y2441" s="9" t="s">
        <v>137</v>
      </c>
      <c r="Z2441" s="9" t="s">
        <v>262</v>
      </c>
      <c r="AA2441" s="9" t="s">
        <v>137</v>
      </c>
      <c r="AB2441" s="9" t="s">
        <v>137</v>
      </c>
      <c r="AC2441" s="9"/>
      <c r="AD2441" s="9"/>
      <c r="AE2441" s="9"/>
      <c r="AF2441" s="9"/>
      <c r="AG2441" s="9"/>
      <c r="AH2441" s="9"/>
      <c r="AI2441" s="9"/>
      <c r="AJ2441" s="9"/>
      <c r="AK2441" s="9"/>
      <c r="AL2441" s="9" t="s">
        <v>177</v>
      </c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 t="s">
        <v>150</v>
      </c>
      <c r="BZ2441" s="9" t="s">
        <v>137</v>
      </c>
      <c r="CA2441" s="10"/>
      <c r="CB2441" s="10" t="str">
        <f t="shared" si="5"/>
        <v/>
      </c>
      <c r="CC2441" s="10"/>
      <c r="CD2441" s="9" t="str">
        <f t="shared" si="2"/>
        <v/>
      </c>
      <c r="CE2441" s="9" t="s">
        <v>232</v>
      </c>
      <c r="CF2441" s="9" t="s">
        <v>188</v>
      </c>
      <c r="CG2441" s="9">
        <f>IF(CF2441="","",VLOOKUP(CF2441,Metadata!$D$2:$H$20,2,FALSE))</f>
        <v>17500</v>
      </c>
      <c r="CH2441" s="9">
        <f>IF(CF2441="","",VLOOKUP(CF2441,Metadata!$D$2:$H$20,4,FALSE))</f>
        <v>15000</v>
      </c>
      <c r="CI2441" s="9">
        <f>IF(CF2441="","",VLOOKUP(CF2441,Metadata!$D$2:$H$20,5,FALSE))</f>
        <v>20000</v>
      </c>
      <c r="CJ2441" s="9">
        <f t="shared" si="3"/>
        <v>17500</v>
      </c>
      <c r="CK2441" s="9" t="s">
        <v>153</v>
      </c>
      <c r="CL2441" s="10">
        <v>4</v>
      </c>
      <c r="CM2441" s="10">
        <v>2</v>
      </c>
      <c r="CN2441" s="10">
        <v>7</v>
      </c>
      <c r="CO2441" s="10">
        <v>7</v>
      </c>
      <c r="CP2441" s="10">
        <v>7</v>
      </c>
      <c r="CQ2441" s="10">
        <v>7</v>
      </c>
      <c r="CR2441" s="10">
        <v>4</v>
      </c>
      <c r="CS2441" s="10">
        <v>7</v>
      </c>
      <c r="CT2441" s="10">
        <v>6</v>
      </c>
      <c r="CU2441" s="10">
        <v>5</v>
      </c>
      <c r="CV2441" s="10">
        <v>6</v>
      </c>
      <c r="CW2441" s="10">
        <v>2</v>
      </c>
      <c r="CX2441" s="10">
        <v>7</v>
      </c>
      <c r="CY2441" s="10">
        <v>4</v>
      </c>
      <c r="CZ2441" s="10">
        <v>7</v>
      </c>
      <c r="DA2441" s="10">
        <v>6</v>
      </c>
      <c r="DB2441" s="10">
        <v>3</v>
      </c>
      <c r="DC2441" s="10">
        <v>5</v>
      </c>
      <c r="DD2441" s="10">
        <v>4</v>
      </c>
      <c r="DE2441" s="10">
        <v>7</v>
      </c>
      <c r="DF2441" s="10">
        <v>7</v>
      </c>
      <c r="DG2441" s="10">
        <v>7</v>
      </c>
      <c r="DH2441" s="10">
        <v>5</v>
      </c>
      <c r="DI2441" s="10">
        <v>6</v>
      </c>
      <c r="DJ2441" s="10">
        <v>4</v>
      </c>
      <c r="DK2441" s="10">
        <v>6</v>
      </c>
      <c r="DL2441" s="10">
        <v>6</v>
      </c>
      <c r="DM2441" s="9" t="s">
        <v>154</v>
      </c>
      <c r="DN2441" s="10">
        <v>1995</v>
      </c>
      <c r="DO2441" s="9">
        <f t="shared" si="9"/>
        <v>26</v>
      </c>
      <c r="DP2441" s="9" t="s">
        <v>222</v>
      </c>
      <c r="DQ2441" s="9" t="s">
        <v>202</v>
      </c>
      <c r="DR2441" s="9" t="s">
        <v>157</v>
      </c>
      <c r="DS2441" s="9" t="s">
        <v>137</v>
      </c>
      <c r="DT2441" s="9" t="s">
        <v>657</v>
      </c>
      <c r="DU2441" s="9" t="s">
        <v>168</v>
      </c>
      <c r="DV2441" s="9" t="str">
        <f>VLOOKUP(DU2441,Metadata!$B$2:$C$7,2,FALSE)</f>
        <v>0 - 3 years</v>
      </c>
    </row>
    <row r="2442" spans="1:126">
      <c r="A2442" s="13">
        <v>2441</v>
      </c>
      <c r="B2442" s="9" t="s">
        <v>135</v>
      </c>
      <c r="C2442" s="9" t="str">
        <f>VLOOKUP(B2442,Metadata!$M$2:$N$6,2,FALSE)</f>
        <v>Permanent Employee</v>
      </c>
      <c r="D2442" s="9" t="s">
        <v>136</v>
      </c>
      <c r="E2442" s="9" t="s">
        <v>137</v>
      </c>
      <c r="F2442" s="9" t="s">
        <v>138</v>
      </c>
      <c r="G2442" s="9" t="s">
        <v>283</v>
      </c>
      <c r="H2442" s="9" t="str">
        <f>IF(G2442="","",VLOOKUP(G2442,Metadata!$J$2:$K$22,2,FALSE))</f>
        <v>Lisbon Metropolitan Area</v>
      </c>
      <c r="I2442" s="9" t="s">
        <v>138</v>
      </c>
      <c r="J2442" s="9" t="str">
        <f>IF(I2442="","",VLOOKUP(I2442,Metadata!$P$2:$Q$43,2,FALSE))</f>
        <v>Europe</v>
      </c>
      <c r="K2442" s="9" t="str">
        <f t="shared" si="0"/>
        <v>Portugal</v>
      </c>
      <c r="L2442" s="9" t="s">
        <v>140</v>
      </c>
      <c r="M2442" s="9" t="str">
        <f>IF(L2442="","",VLOOKUP(L2442,Metadata!$J$2:$K$22,2,FALSE))</f>
        <v>Lisbon Metropolitan Area</v>
      </c>
      <c r="N2442" s="9" t="s">
        <v>141</v>
      </c>
      <c r="O2442" s="9" t="s">
        <v>137</v>
      </c>
      <c r="P2442" s="9" t="s">
        <v>142</v>
      </c>
      <c r="Q2442" s="10" t="str">
        <f t="shared" si="1"/>
        <v>Full Office Job</v>
      </c>
      <c r="R2442" s="10">
        <v>6</v>
      </c>
      <c r="S2442" s="9" t="s">
        <v>183</v>
      </c>
      <c r="T2442" s="9" t="s">
        <v>137</v>
      </c>
      <c r="U2442" s="9" t="str">
        <f>IF(S2442&lt;&gt;"",S2442,IF(T2442&lt;&gt;"",VLOOKUP(T2442,Metadata!$S$2:$T$228,2,FALSE),""))</f>
        <v>Product Owner/Product Manager</v>
      </c>
      <c r="V2442" s="9" t="s">
        <v>234</v>
      </c>
      <c r="W2442" s="9" t="s">
        <v>137</v>
      </c>
      <c r="X2442" s="9" t="s">
        <v>145</v>
      </c>
      <c r="Y2442" s="9" t="s">
        <v>137</v>
      </c>
      <c r="Z2442" s="9" t="s">
        <v>184</v>
      </c>
      <c r="AA2442" s="9" t="s">
        <v>137</v>
      </c>
      <c r="AB2442" s="9" t="s">
        <v>137</v>
      </c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 t="s">
        <v>367</v>
      </c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 t="s">
        <v>150</v>
      </c>
      <c r="BZ2442" s="9" t="s">
        <v>137</v>
      </c>
      <c r="CA2442" s="10"/>
      <c r="CB2442" s="10" t="str">
        <f t="shared" si="5"/>
        <v/>
      </c>
      <c r="CC2442" s="10"/>
      <c r="CD2442" s="9" t="str">
        <f t="shared" si="2"/>
        <v/>
      </c>
      <c r="CE2442" s="9" t="s">
        <v>151</v>
      </c>
      <c r="CF2442" s="9" t="s">
        <v>188</v>
      </c>
      <c r="CG2442" s="9">
        <f>IF(CF2442="","",VLOOKUP(CF2442,Metadata!$D$2:$H$20,2,FALSE))</f>
        <v>17500</v>
      </c>
      <c r="CH2442" s="9">
        <f>IF(CF2442="","",VLOOKUP(CF2442,Metadata!$D$2:$H$20,4,FALSE))</f>
        <v>15000</v>
      </c>
      <c r="CI2442" s="9">
        <f>IF(CF2442="","",VLOOKUP(CF2442,Metadata!$D$2:$H$20,5,FALSE))</f>
        <v>20000</v>
      </c>
      <c r="CJ2442" s="9">
        <f t="shared" si="3"/>
        <v>17500</v>
      </c>
      <c r="CK2442" s="9" t="s">
        <v>153</v>
      </c>
      <c r="CL2442" s="10">
        <v>1</v>
      </c>
      <c r="CM2442" s="10">
        <v>5</v>
      </c>
      <c r="CN2442" s="10">
        <v>6</v>
      </c>
      <c r="CO2442" s="10">
        <v>4</v>
      </c>
      <c r="CP2442" s="10">
        <v>7</v>
      </c>
      <c r="CQ2442" s="10">
        <v>5</v>
      </c>
      <c r="CR2442" s="10">
        <v>6</v>
      </c>
      <c r="CS2442" s="10">
        <v>6</v>
      </c>
      <c r="CT2442" s="10">
        <v>3</v>
      </c>
      <c r="CU2442" s="10">
        <v>6</v>
      </c>
      <c r="CV2442" s="10">
        <v>6</v>
      </c>
      <c r="CW2442" s="10">
        <v>1</v>
      </c>
      <c r="CX2442" s="10">
        <v>5</v>
      </c>
      <c r="CY2442" s="10">
        <v>3</v>
      </c>
      <c r="CZ2442" s="10">
        <v>3</v>
      </c>
      <c r="DA2442" s="10">
        <v>1</v>
      </c>
      <c r="DB2442" s="10">
        <v>1</v>
      </c>
      <c r="DC2442" s="10">
        <v>2</v>
      </c>
      <c r="DD2442" s="10">
        <v>2</v>
      </c>
      <c r="DE2442" s="10">
        <v>6</v>
      </c>
      <c r="DF2442" s="10">
        <v>4</v>
      </c>
      <c r="DG2442" s="10">
        <v>1</v>
      </c>
      <c r="DH2442" s="10">
        <v>4</v>
      </c>
      <c r="DI2442" s="10">
        <v>5</v>
      </c>
      <c r="DJ2442" s="10">
        <v>1</v>
      </c>
      <c r="DK2442" s="10">
        <v>5</v>
      </c>
      <c r="DL2442" s="10">
        <v>1</v>
      </c>
      <c r="DM2442" s="9" t="s">
        <v>154</v>
      </c>
      <c r="DN2442" s="10">
        <v>1989</v>
      </c>
      <c r="DO2442" s="9">
        <f t="shared" si="9"/>
        <v>32</v>
      </c>
      <c r="DP2442" s="9" t="s">
        <v>155</v>
      </c>
      <c r="DQ2442" s="9" t="s">
        <v>202</v>
      </c>
      <c r="DR2442" s="9" t="s">
        <v>170</v>
      </c>
      <c r="DS2442" s="9" t="s">
        <v>137</v>
      </c>
      <c r="DT2442" s="9" t="s">
        <v>657</v>
      </c>
      <c r="DU2442" s="9" t="s">
        <v>203</v>
      </c>
      <c r="DV2442" s="9" t="str">
        <f>VLOOKUP(DU2442,Metadata!$B$2:$C$7,2,FALSE)</f>
        <v>6+ years</v>
      </c>
    </row>
    <row r="2443" spans="1:126">
      <c r="A2443" s="13">
        <v>2442</v>
      </c>
      <c r="B2443" s="9" t="s">
        <v>135</v>
      </c>
      <c r="C2443" s="9" t="str">
        <f>VLOOKUP(B2443,Metadata!$M$2:$N$6,2,FALSE)</f>
        <v>Permanent Employee</v>
      </c>
      <c r="D2443" s="9" t="s">
        <v>159</v>
      </c>
      <c r="E2443" s="9" t="s">
        <v>137</v>
      </c>
      <c r="F2443" s="9" t="s">
        <v>138</v>
      </c>
      <c r="G2443" s="9" t="s">
        <v>190</v>
      </c>
      <c r="H2443" s="9" t="str">
        <f>IF(G2443="","",VLOOKUP(G2443,Metadata!$J$2:$K$22,2,FALSE))</f>
        <v>North</v>
      </c>
      <c r="I2443" s="9" t="s">
        <v>559</v>
      </c>
      <c r="J2443" s="9" t="str">
        <f>IF(I2443="","",VLOOKUP(I2443,Metadata!$P$2:$Q$43,2,FALSE))</f>
        <v>Asia</v>
      </c>
      <c r="K2443" s="9" t="str">
        <f t="shared" si="0"/>
        <v>International</v>
      </c>
      <c r="L2443" s="9" t="s">
        <v>137</v>
      </c>
      <c r="M2443" s="9" t="str">
        <f>IF(L2443="","",VLOOKUP(L2443,Metadata!$J$2:$K$22,2,FALSE))</f>
        <v/>
      </c>
      <c r="N2443" s="9" t="s">
        <v>141</v>
      </c>
      <c r="O2443" s="9" t="s">
        <v>137</v>
      </c>
      <c r="P2443" s="9" t="s">
        <v>142</v>
      </c>
      <c r="Q2443" s="10" t="str">
        <f t="shared" si="1"/>
        <v>Full Office Job</v>
      </c>
      <c r="R2443" s="10">
        <v>4</v>
      </c>
      <c r="S2443" s="9" t="s">
        <v>216</v>
      </c>
      <c r="T2443" s="9" t="s">
        <v>137</v>
      </c>
      <c r="U2443" s="9" t="str">
        <f>IF(S2443&lt;&gt;"",S2443,IF(T2443&lt;&gt;"",VLOOKUP(T2443,Metadata!$S$2:$T$228,2,FALSE),""))</f>
        <v>Front-End Developer</v>
      </c>
      <c r="V2443" s="9" t="s">
        <v>268</v>
      </c>
      <c r="W2443" s="9" t="s">
        <v>137</v>
      </c>
      <c r="X2443" s="9" t="s">
        <v>208</v>
      </c>
      <c r="Y2443" s="9" t="s">
        <v>137</v>
      </c>
      <c r="Z2443" s="9" t="s">
        <v>146</v>
      </c>
      <c r="AA2443" s="9" t="s">
        <v>165</v>
      </c>
      <c r="AB2443" s="9" t="s">
        <v>253</v>
      </c>
      <c r="AC2443" s="9" t="s">
        <v>147</v>
      </c>
      <c r="AD2443" s="9"/>
      <c r="AE2443" s="9"/>
      <c r="AF2443" s="9"/>
      <c r="AG2443" s="9"/>
      <c r="AH2443" s="9"/>
      <c r="AI2443" s="9"/>
      <c r="AJ2443" s="9" t="s">
        <v>185</v>
      </c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 t="s">
        <v>178</v>
      </c>
      <c r="BB2443" s="9"/>
      <c r="BC2443" s="9"/>
      <c r="BD2443" s="9"/>
      <c r="BE2443" s="9"/>
      <c r="BF2443" s="9"/>
      <c r="BG2443" s="9"/>
      <c r="BH2443" s="9"/>
      <c r="BI2443" s="9"/>
      <c r="BJ2443" s="9" t="s">
        <v>167</v>
      </c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10"/>
      <c r="CB2443" s="10" t="str">
        <f t="shared" si="5"/>
        <v/>
      </c>
      <c r="CC2443" s="10"/>
      <c r="CD2443" s="9" t="str">
        <f t="shared" si="2"/>
        <v/>
      </c>
      <c r="CE2443" s="9" t="s">
        <v>168</v>
      </c>
      <c r="CF2443" s="9" t="s">
        <v>220</v>
      </c>
      <c r="CG2443" s="9">
        <f>IF(CF2443="","",VLOOKUP(CF2443,Metadata!$D$2:$H$20,2,FALSE))</f>
        <v>27500</v>
      </c>
      <c r="CH2443" s="9">
        <f>IF(CF2443="","",VLOOKUP(CF2443,Metadata!$D$2:$H$20,4,FALSE))</f>
        <v>25000</v>
      </c>
      <c r="CI2443" s="9">
        <f>IF(CF2443="","",VLOOKUP(CF2443,Metadata!$D$2:$H$20,5,FALSE))</f>
        <v>30000</v>
      </c>
      <c r="CJ2443" s="9">
        <f t="shared" si="3"/>
        <v>27500</v>
      </c>
      <c r="CK2443" s="9" t="s">
        <v>153</v>
      </c>
      <c r="CL2443" s="10">
        <v>2</v>
      </c>
      <c r="CM2443" s="10">
        <v>5</v>
      </c>
      <c r="CN2443" s="10">
        <v>7</v>
      </c>
      <c r="CO2443" s="10">
        <v>7</v>
      </c>
      <c r="CP2443" s="10">
        <v>7</v>
      </c>
      <c r="CQ2443" s="10">
        <v>7</v>
      </c>
      <c r="CR2443" s="10">
        <v>5</v>
      </c>
      <c r="CS2443" s="10">
        <v>5</v>
      </c>
      <c r="CT2443" s="10">
        <v>6</v>
      </c>
      <c r="CU2443" s="10">
        <v>7</v>
      </c>
      <c r="CV2443" s="10">
        <v>7</v>
      </c>
      <c r="CW2443" s="10">
        <v>4</v>
      </c>
      <c r="CX2443" s="10">
        <v>5</v>
      </c>
      <c r="CY2443" s="10">
        <v>5</v>
      </c>
      <c r="CZ2443" s="10">
        <v>7</v>
      </c>
      <c r="DA2443" s="10">
        <v>4</v>
      </c>
      <c r="DB2443" s="10">
        <v>7</v>
      </c>
      <c r="DC2443" s="10">
        <v>7</v>
      </c>
      <c r="DD2443" s="10">
        <v>5</v>
      </c>
      <c r="DE2443" s="10">
        <v>5</v>
      </c>
      <c r="DF2443" s="10">
        <v>6</v>
      </c>
      <c r="DG2443" s="10">
        <v>7</v>
      </c>
      <c r="DH2443" s="10">
        <v>5</v>
      </c>
      <c r="DI2443" s="10">
        <v>7</v>
      </c>
      <c r="DJ2443" s="10">
        <v>3</v>
      </c>
      <c r="DK2443" s="10">
        <v>7</v>
      </c>
      <c r="DL2443" s="10">
        <v>4</v>
      </c>
      <c r="DM2443" s="9" t="s">
        <v>154</v>
      </c>
      <c r="DN2443" s="10">
        <v>1992</v>
      </c>
      <c r="DO2443" s="9">
        <f t="shared" si="9"/>
        <v>29</v>
      </c>
      <c r="DP2443" s="9" t="s">
        <v>155</v>
      </c>
      <c r="DQ2443" s="9" t="s">
        <v>202</v>
      </c>
      <c r="DR2443" s="9" t="s">
        <v>157</v>
      </c>
      <c r="DS2443" s="9" t="s">
        <v>137</v>
      </c>
      <c r="DT2443" s="9" t="s">
        <v>657</v>
      </c>
      <c r="DU2443" s="9" t="s">
        <v>168</v>
      </c>
      <c r="DV2443" s="9" t="str">
        <f>VLOOKUP(DU2443,Metadata!$B$2:$C$7,2,FALSE)</f>
        <v>0 - 3 years</v>
      </c>
    </row>
    <row r="2444" spans="1:126">
      <c r="A2444" s="13">
        <v>2443</v>
      </c>
      <c r="B2444" s="9" t="s">
        <v>135</v>
      </c>
      <c r="C2444" s="9" t="str">
        <f>VLOOKUP(B2444,Metadata!$M$2:$N$6,2,FALSE)</f>
        <v>Permanent Employee</v>
      </c>
      <c r="D2444" s="9" t="s">
        <v>159</v>
      </c>
      <c r="E2444" s="9" t="s">
        <v>137</v>
      </c>
      <c r="F2444" s="9" t="s">
        <v>138</v>
      </c>
      <c r="G2444" s="9" t="s">
        <v>312</v>
      </c>
      <c r="H2444" s="9" t="str">
        <f>IF(G2444="","",VLOOKUP(G2444,Metadata!$J$2:$K$22,2,FALSE))</f>
        <v>South</v>
      </c>
      <c r="I2444" s="9" t="s">
        <v>138</v>
      </c>
      <c r="J2444" s="9" t="str">
        <f>IF(I2444="","",VLOOKUP(I2444,Metadata!$P$2:$Q$43,2,FALSE))</f>
        <v>Europe</v>
      </c>
      <c r="K2444" s="9" t="str">
        <f t="shared" si="0"/>
        <v>Portugal</v>
      </c>
      <c r="L2444" s="9" t="s">
        <v>312</v>
      </c>
      <c r="M2444" s="9" t="str">
        <f>IF(L2444="","",VLOOKUP(L2444,Metadata!$J$2:$K$22,2,FALSE))</f>
        <v>South</v>
      </c>
      <c r="N2444" s="9" t="s">
        <v>214</v>
      </c>
      <c r="O2444" s="9" t="s">
        <v>136</v>
      </c>
      <c r="P2444" s="9" t="s">
        <v>142</v>
      </c>
      <c r="Q2444" s="10" t="str">
        <f t="shared" si="1"/>
        <v>Full Office Job</v>
      </c>
      <c r="R2444" s="10">
        <v>4</v>
      </c>
      <c r="S2444" s="9" t="s">
        <v>183</v>
      </c>
      <c r="T2444" s="9" t="s">
        <v>137</v>
      </c>
      <c r="U2444" s="9" t="str">
        <f>IF(S2444&lt;&gt;"",S2444,IF(T2444&lt;&gt;"",VLOOKUP(T2444,Metadata!$S$2:$T$228,2,FALSE),""))</f>
        <v>Product Owner/Product Manager</v>
      </c>
      <c r="V2444" s="9" t="s">
        <v>217</v>
      </c>
      <c r="W2444" s="9" t="s">
        <v>137</v>
      </c>
      <c r="X2444" s="9" t="s">
        <v>163</v>
      </c>
      <c r="Y2444" s="9" t="s">
        <v>137</v>
      </c>
      <c r="Z2444" s="9" t="s">
        <v>184</v>
      </c>
      <c r="AA2444" s="9" t="s">
        <v>165</v>
      </c>
      <c r="AB2444" s="9" t="s">
        <v>137</v>
      </c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 t="s">
        <v>149</v>
      </c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 t="s">
        <v>150</v>
      </c>
      <c r="BZ2444" s="9" t="s">
        <v>137</v>
      </c>
      <c r="CA2444" s="10"/>
      <c r="CB2444" s="10" t="str">
        <f t="shared" si="5"/>
        <v/>
      </c>
      <c r="CC2444" s="10"/>
      <c r="CD2444" s="9" t="str">
        <f t="shared" si="2"/>
        <v/>
      </c>
      <c r="CE2444" s="9" t="s">
        <v>168</v>
      </c>
      <c r="CF2444" s="9" t="s">
        <v>248</v>
      </c>
      <c r="CG2444" s="9">
        <f>IF(CF2444="","",VLOOKUP(CF2444,Metadata!$D$2:$H$20,2,FALSE))</f>
        <v>57500</v>
      </c>
      <c r="CH2444" s="9">
        <f>IF(CF2444="","",VLOOKUP(CF2444,Metadata!$D$2:$H$20,4,FALSE))</f>
        <v>55000</v>
      </c>
      <c r="CI2444" s="9">
        <f>IF(CF2444="","",VLOOKUP(CF2444,Metadata!$D$2:$H$20,5,FALSE))</f>
        <v>60000</v>
      </c>
      <c r="CJ2444" s="9">
        <f t="shared" si="3"/>
        <v>57500</v>
      </c>
      <c r="CK2444" s="9" t="s">
        <v>153</v>
      </c>
      <c r="CL2444" s="10">
        <v>6</v>
      </c>
      <c r="CM2444" s="10">
        <v>3</v>
      </c>
      <c r="CN2444" s="10">
        <v>6</v>
      </c>
      <c r="CO2444" s="10">
        <v>6</v>
      </c>
      <c r="CP2444" s="10">
        <v>6</v>
      </c>
      <c r="CQ2444" s="10">
        <v>6</v>
      </c>
      <c r="CR2444" s="10">
        <v>4</v>
      </c>
      <c r="CS2444" s="10">
        <v>4</v>
      </c>
      <c r="CT2444" s="10">
        <v>6</v>
      </c>
      <c r="CU2444" s="10">
        <v>7</v>
      </c>
      <c r="CV2444" s="10">
        <v>6</v>
      </c>
      <c r="CW2444" s="10">
        <v>4</v>
      </c>
      <c r="CX2444" s="10">
        <v>6</v>
      </c>
      <c r="CY2444" s="10">
        <v>6</v>
      </c>
      <c r="CZ2444" s="10">
        <v>4</v>
      </c>
      <c r="DA2444" s="10">
        <v>4</v>
      </c>
      <c r="DB2444" s="10">
        <v>4</v>
      </c>
      <c r="DC2444" s="10">
        <v>6</v>
      </c>
      <c r="DD2444" s="10">
        <v>4</v>
      </c>
      <c r="DE2444" s="10">
        <v>6</v>
      </c>
      <c r="DF2444" s="10">
        <v>6</v>
      </c>
      <c r="DG2444" s="10">
        <v>5</v>
      </c>
      <c r="DH2444" s="10">
        <v>4</v>
      </c>
      <c r="DI2444" s="10">
        <v>4</v>
      </c>
      <c r="DJ2444" s="10">
        <v>4</v>
      </c>
      <c r="DK2444" s="10">
        <v>4</v>
      </c>
      <c r="DL2444" s="10">
        <v>6</v>
      </c>
      <c r="DM2444" s="9" t="s">
        <v>154</v>
      </c>
      <c r="DN2444" s="10">
        <v>1973</v>
      </c>
      <c r="DO2444" s="9">
        <f t="shared" si="9"/>
        <v>48</v>
      </c>
      <c r="DP2444" s="9" t="s">
        <v>155</v>
      </c>
      <c r="DQ2444" s="9" t="s">
        <v>156</v>
      </c>
      <c r="DR2444" s="9" t="s">
        <v>157</v>
      </c>
      <c r="DS2444" s="9" t="s">
        <v>137</v>
      </c>
      <c r="DT2444" s="9" t="s">
        <v>657</v>
      </c>
      <c r="DU2444" s="9" t="s">
        <v>158</v>
      </c>
      <c r="DV2444" s="9" t="str">
        <f>VLOOKUP(DU2444,Metadata!$B$2:$C$7,2,FALSE)</f>
        <v>6+ years</v>
      </c>
    </row>
    <row r="2445" spans="1:126">
      <c r="A2445" s="13">
        <v>2444</v>
      </c>
      <c r="B2445" s="9" t="s">
        <v>171</v>
      </c>
      <c r="C2445" s="9" t="str">
        <f>VLOOKUP(B2445,Metadata!$M$2:$N$6,2,FALSE)</f>
        <v>Contractor</v>
      </c>
      <c r="D2445" s="9" t="s">
        <v>137</v>
      </c>
      <c r="E2445" s="9" t="s">
        <v>136</v>
      </c>
      <c r="F2445" s="9" t="s">
        <v>138</v>
      </c>
      <c r="G2445" s="9" t="s">
        <v>275</v>
      </c>
      <c r="H2445" s="9" t="str">
        <f>IF(G2445="","",VLOOKUP(G2445,Metadata!$J$2:$K$22,2,FALSE))</f>
        <v>Centre</v>
      </c>
      <c r="I2445" s="9" t="s">
        <v>138</v>
      </c>
      <c r="J2445" s="9" t="str">
        <f>IF(I2445="","",VLOOKUP(I2445,Metadata!$P$2:$Q$43,2,FALSE))</f>
        <v>Europe</v>
      </c>
      <c r="K2445" s="9" t="str">
        <f t="shared" si="0"/>
        <v>Portugal</v>
      </c>
      <c r="L2445" s="9" t="s">
        <v>275</v>
      </c>
      <c r="M2445" s="9" t="str">
        <f>IF(L2445="","",VLOOKUP(L2445,Metadata!$J$2:$K$22,2,FALSE))</f>
        <v>Centre</v>
      </c>
      <c r="N2445" s="9" t="s">
        <v>141</v>
      </c>
      <c r="O2445" s="9" t="s">
        <v>137</v>
      </c>
      <c r="P2445" s="9" t="s">
        <v>191</v>
      </c>
      <c r="Q2445" s="10" t="str">
        <f t="shared" si="1"/>
        <v>Remote Job (full or flexible)</v>
      </c>
      <c r="R2445" s="10">
        <v>7</v>
      </c>
      <c r="S2445" s="9" t="s">
        <v>161</v>
      </c>
      <c r="T2445" s="9" t="s">
        <v>137</v>
      </c>
      <c r="U2445" s="9" t="str">
        <f>IF(S2445&lt;&gt;"",S2445,IF(T2445&lt;&gt;"",VLOOKUP(T2445,Metadata!$S$2:$T$228,2,FALSE),""))</f>
        <v>Full-Stack Developer</v>
      </c>
      <c r="V2445" s="9" t="s">
        <v>174</v>
      </c>
      <c r="W2445" s="9" t="s">
        <v>137</v>
      </c>
      <c r="X2445" s="9" t="s">
        <v>269</v>
      </c>
      <c r="Y2445" s="9" t="s">
        <v>137</v>
      </c>
      <c r="Z2445" s="9" t="s">
        <v>164</v>
      </c>
      <c r="AA2445" s="9" t="s">
        <v>165</v>
      </c>
      <c r="AB2445" s="9" t="s">
        <v>137</v>
      </c>
      <c r="AC2445" s="9" t="s">
        <v>147</v>
      </c>
      <c r="AD2445" s="9"/>
      <c r="AE2445" s="9" t="s">
        <v>194</v>
      </c>
      <c r="AF2445" s="9" t="s">
        <v>243</v>
      </c>
      <c r="AG2445" s="9" t="s">
        <v>166</v>
      </c>
      <c r="AH2445" s="9"/>
      <c r="AI2445" s="9"/>
      <c r="AJ2445" s="9" t="s">
        <v>185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 t="s">
        <v>178</v>
      </c>
      <c r="BB2445" s="9"/>
      <c r="BC2445" s="9"/>
      <c r="BD2445" s="9"/>
      <c r="BE2445" s="9"/>
      <c r="BF2445" s="9"/>
      <c r="BG2445" s="9"/>
      <c r="BH2445" s="9"/>
      <c r="BI2445" s="9"/>
      <c r="BJ2445" s="9" t="s">
        <v>167</v>
      </c>
      <c r="BK2445" s="9" t="s">
        <v>198</v>
      </c>
      <c r="BL2445" s="9" t="s">
        <v>199</v>
      </c>
      <c r="BM2445" s="9"/>
      <c r="BN2445" s="9"/>
      <c r="BO2445" s="9"/>
      <c r="BP2445" s="9"/>
      <c r="BQ2445" s="9"/>
      <c r="BR2445" s="9" t="s">
        <v>247</v>
      </c>
      <c r="BS2445" s="9" t="s">
        <v>200</v>
      </c>
      <c r="BT2445" s="9"/>
      <c r="BU2445" s="9"/>
      <c r="BV2445" s="9"/>
      <c r="BW2445" s="9"/>
      <c r="BX2445" s="9"/>
      <c r="BY2445" s="9"/>
      <c r="BZ2445" s="9"/>
      <c r="CA2445" s="10">
        <v>3</v>
      </c>
      <c r="CB2445" s="10" t="str">
        <f t="shared" si="5"/>
        <v>Less than 3 months</v>
      </c>
      <c r="CC2445" s="10">
        <v>25</v>
      </c>
      <c r="CD2445" s="9">
        <f t="shared" si="2"/>
        <v>40000</v>
      </c>
      <c r="CE2445" s="9" t="s">
        <v>137</v>
      </c>
      <c r="CF2445" s="9" t="s">
        <v>137</v>
      </c>
      <c r="CG2445" s="9" t="str">
        <f>IF(CF2445="","",VLOOKUP(CF2445,Metadata!$D$2:$H$20,2,FALSE))</f>
        <v/>
      </c>
      <c r="CH2445" s="9" t="str">
        <f>IF(CF2445="","",VLOOKUP(CF2445,Metadata!$D$2:$H$20,4,FALSE))</f>
        <v/>
      </c>
      <c r="CI2445" s="9" t="str">
        <f>IF(CF2445="","",VLOOKUP(CF2445,Metadata!$D$2:$H$20,5,FALSE))</f>
        <v/>
      </c>
      <c r="CJ2445" s="9">
        <f t="shared" si="3"/>
        <v>40000</v>
      </c>
      <c r="CK2445" s="9" t="s">
        <v>221</v>
      </c>
      <c r="CL2445" s="10">
        <v>5</v>
      </c>
      <c r="CM2445" s="10">
        <v>4</v>
      </c>
      <c r="CN2445" s="10">
        <v>7</v>
      </c>
      <c r="CO2445" s="10">
        <v>6</v>
      </c>
      <c r="CP2445" s="10">
        <v>6</v>
      </c>
      <c r="CQ2445" s="10">
        <v>5</v>
      </c>
      <c r="CR2445" s="10">
        <v>6</v>
      </c>
      <c r="CS2445" s="10">
        <v>6</v>
      </c>
      <c r="CT2445" s="10">
        <v>6</v>
      </c>
      <c r="CU2445" s="10">
        <v>6</v>
      </c>
      <c r="CV2445" s="10">
        <v>5</v>
      </c>
      <c r="CW2445" s="10">
        <v>5</v>
      </c>
      <c r="CX2445" s="10">
        <v>5</v>
      </c>
      <c r="CY2445" s="10">
        <v>4</v>
      </c>
      <c r="CZ2445" s="10">
        <v>5</v>
      </c>
      <c r="DA2445" s="10">
        <v>3</v>
      </c>
      <c r="DB2445" s="10">
        <v>3</v>
      </c>
      <c r="DC2445" s="10">
        <v>3</v>
      </c>
      <c r="DD2445" s="10">
        <v>3</v>
      </c>
      <c r="DE2445" s="10">
        <v>4</v>
      </c>
      <c r="DF2445" s="10">
        <v>4</v>
      </c>
      <c r="DG2445" s="10">
        <v>5</v>
      </c>
      <c r="DH2445" s="10">
        <v>4</v>
      </c>
      <c r="DI2445" s="10">
        <v>5</v>
      </c>
      <c r="DJ2445" s="10">
        <v>5</v>
      </c>
      <c r="DK2445" s="10">
        <v>5</v>
      </c>
      <c r="DL2445" s="10">
        <v>5</v>
      </c>
      <c r="DM2445" s="9" t="s">
        <v>154</v>
      </c>
      <c r="DN2445" s="10">
        <v>1982</v>
      </c>
      <c r="DO2445" s="9">
        <f t="shared" si="9"/>
        <v>39</v>
      </c>
      <c r="DP2445" s="9" t="s">
        <v>155</v>
      </c>
      <c r="DQ2445" s="9" t="s">
        <v>156</v>
      </c>
      <c r="DR2445" s="9" t="s">
        <v>157</v>
      </c>
      <c r="DS2445" s="9" t="s">
        <v>137</v>
      </c>
      <c r="DT2445" s="9" t="s">
        <v>657</v>
      </c>
      <c r="DU2445" s="9" t="s">
        <v>158</v>
      </c>
      <c r="DV2445" s="9" t="str">
        <f>VLOOKUP(DU2445,Metadata!$B$2:$C$7,2,FALSE)</f>
        <v>6+ years</v>
      </c>
    </row>
    <row r="2446" spans="1:126">
      <c r="A2446" s="13">
        <v>2445</v>
      </c>
      <c r="B2446" s="9" t="s">
        <v>135</v>
      </c>
      <c r="C2446" s="9" t="str">
        <f>VLOOKUP(B2446,Metadata!$M$2:$N$6,2,FALSE)</f>
        <v>Permanent Employee</v>
      </c>
      <c r="D2446" s="9" t="s">
        <v>159</v>
      </c>
      <c r="E2446" s="9" t="s">
        <v>137</v>
      </c>
      <c r="F2446" s="9" t="s">
        <v>138</v>
      </c>
      <c r="G2446" s="9" t="s">
        <v>140</v>
      </c>
      <c r="H2446" s="9" t="str">
        <f>IF(G2446="","",VLOOKUP(G2446,Metadata!$J$2:$K$22,2,FALSE))</f>
        <v>Lisbon Metropolitan Area</v>
      </c>
      <c r="I2446" s="9" t="s">
        <v>138</v>
      </c>
      <c r="J2446" s="9" t="str">
        <f>IF(I2446="","",VLOOKUP(I2446,Metadata!$P$2:$Q$43,2,FALSE))</f>
        <v>Europe</v>
      </c>
      <c r="K2446" s="9" t="str">
        <f t="shared" si="0"/>
        <v>Portugal</v>
      </c>
      <c r="L2446" s="9" t="s">
        <v>140</v>
      </c>
      <c r="M2446" s="9" t="str">
        <f>IF(L2446="","",VLOOKUP(L2446,Metadata!$J$2:$K$22,2,FALSE))</f>
        <v>Lisbon Metropolitan Area</v>
      </c>
      <c r="N2446" s="9" t="s">
        <v>141</v>
      </c>
      <c r="O2446" s="9" t="s">
        <v>137</v>
      </c>
      <c r="P2446" s="9" t="s">
        <v>142</v>
      </c>
      <c r="Q2446" s="10" t="str">
        <f t="shared" si="1"/>
        <v>Full Office Job</v>
      </c>
      <c r="R2446" s="10">
        <v>7</v>
      </c>
      <c r="S2446" s="9" t="s">
        <v>229</v>
      </c>
      <c r="T2446" s="9" t="s">
        <v>137</v>
      </c>
      <c r="U2446" s="9" t="str">
        <f>IF(S2446&lt;&gt;"",S2446,IF(T2446&lt;&gt;"",VLOOKUP(T2446,Metadata!$S$2:$T$228,2,FALSE),""))</f>
        <v>Project Manager</v>
      </c>
      <c r="V2446" s="9" t="s">
        <v>207</v>
      </c>
      <c r="W2446" s="9" t="s">
        <v>137</v>
      </c>
      <c r="X2446" s="9" t="s">
        <v>145</v>
      </c>
      <c r="Y2446" s="9" t="s">
        <v>137</v>
      </c>
      <c r="Z2446" s="9" t="s">
        <v>184</v>
      </c>
      <c r="AA2446" s="9" t="s">
        <v>165</v>
      </c>
      <c r="AB2446" s="9" t="s">
        <v>137</v>
      </c>
      <c r="AC2446" s="9" t="s">
        <v>147</v>
      </c>
      <c r="AD2446" s="9"/>
      <c r="AE2446" s="9"/>
      <c r="AF2446" s="9" t="s">
        <v>243</v>
      </c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 t="s">
        <v>198</v>
      </c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10"/>
      <c r="CB2446" s="10" t="str">
        <f t="shared" si="5"/>
        <v/>
      </c>
      <c r="CC2446" s="10"/>
      <c r="CD2446" s="9" t="str">
        <f t="shared" si="2"/>
        <v/>
      </c>
      <c r="CE2446" s="9" t="s">
        <v>151</v>
      </c>
      <c r="CF2446" s="9" t="s">
        <v>220</v>
      </c>
      <c r="CG2446" s="9">
        <f>IF(CF2446="","",VLOOKUP(CF2446,Metadata!$D$2:$H$20,2,FALSE))</f>
        <v>27500</v>
      </c>
      <c r="CH2446" s="9">
        <f>IF(CF2446="","",VLOOKUP(CF2446,Metadata!$D$2:$H$20,4,FALSE))</f>
        <v>25000</v>
      </c>
      <c r="CI2446" s="9">
        <f>IF(CF2446="","",VLOOKUP(CF2446,Metadata!$D$2:$H$20,5,FALSE))</f>
        <v>30000</v>
      </c>
      <c r="CJ2446" s="9">
        <f t="shared" si="3"/>
        <v>27500</v>
      </c>
      <c r="CK2446" s="9" t="s">
        <v>153</v>
      </c>
      <c r="CL2446" s="10">
        <v>6</v>
      </c>
      <c r="CM2446" s="10">
        <v>1</v>
      </c>
      <c r="CN2446" s="10">
        <v>6</v>
      </c>
      <c r="CO2446" s="10">
        <v>6</v>
      </c>
      <c r="CP2446" s="10">
        <v>6</v>
      </c>
      <c r="CQ2446" s="10">
        <v>6</v>
      </c>
      <c r="CR2446" s="10">
        <v>7</v>
      </c>
      <c r="CS2446" s="10">
        <v>7</v>
      </c>
      <c r="CT2446" s="10">
        <v>6</v>
      </c>
      <c r="CU2446" s="10">
        <v>6</v>
      </c>
      <c r="CV2446" s="10">
        <v>5</v>
      </c>
      <c r="CW2446" s="10">
        <v>5</v>
      </c>
      <c r="CX2446" s="10">
        <v>6</v>
      </c>
      <c r="CY2446" s="10">
        <v>5</v>
      </c>
      <c r="CZ2446" s="10">
        <v>6</v>
      </c>
      <c r="DA2446" s="10">
        <v>5</v>
      </c>
      <c r="DB2446" s="10">
        <v>6</v>
      </c>
      <c r="DC2446" s="10">
        <v>7</v>
      </c>
      <c r="DD2446" s="10">
        <v>6</v>
      </c>
      <c r="DE2446" s="10">
        <v>7</v>
      </c>
      <c r="DF2446" s="10">
        <v>6</v>
      </c>
      <c r="DG2446" s="10">
        <v>7</v>
      </c>
      <c r="DH2446" s="10">
        <v>6</v>
      </c>
      <c r="DI2446" s="10">
        <v>5</v>
      </c>
      <c r="DJ2446" s="10">
        <v>6</v>
      </c>
      <c r="DK2446" s="10">
        <v>6</v>
      </c>
      <c r="DL2446" s="10">
        <v>5</v>
      </c>
      <c r="DM2446" s="9" t="s">
        <v>154</v>
      </c>
      <c r="DN2446" s="10">
        <v>1965</v>
      </c>
      <c r="DO2446" s="9">
        <f t="shared" si="9"/>
        <v>56</v>
      </c>
      <c r="DP2446" s="9" t="s">
        <v>155</v>
      </c>
      <c r="DQ2446" s="9" t="s">
        <v>156</v>
      </c>
      <c r="DR2446" s="9" t="s">
        <v>157</v>
      </c>
      <c r="DS2446" s="9" t="s">
        <v>137</v>
      </c>
      <c r="DT2446" s="9" t="s">
        <v>657</v>
      </c>
      <c r="DU2446" s="9" t="s">
        <v>158</v>
      </c>
      <c r="DV2446" s="9" t="str">
        <f>VLOOKUP(DU2446,Metadata!$B$2:$C$7,2,FALSE)</f>
        <v>6+ years</v>
      </c>
    </row>
    <row r="2447" spans="1:126">
      <c r="A2447" s="13">
        <v>2446</v>
      </c>
      <c r="B2447" s="9" t="s">
        <v>135</v>
      </c>
      <c r="C2447" s="9" t="str">
        <f>VLOOKUP(B2447,Metadata!$M$2:$N$6,2,FALSE)</f>
        <v>Permanent Employee</v>
      </c>
      <c r="D2447" s="9" t="s">
        <v>159</v>
      </c>
      <c r="E2447" s="9" t="s">
        <v>137</v>
      </c>
      <c r="F2447" s="9" t="s">
        <v>138</v>
      </c>
      <c r="G2447" s="9" t="s">
        <v>140</v>
      </c>
      <c r="H2447" s="9" t="str">
        <f>IF(G2447="","",VLOOKUP(G2447,Metadata!$J$2:$K$22,2,FALSE))</f>
        <v>Lisbon Metropolitan Area</v>
      </c>
      <c r="I2447" s="9" t="s">
        <v>138</v>
      </c>
      <c r="J2447" s="9" t="str">
        <f>IF(I2447="","",VLOOKUP(I2447,Metadata!$P$2:$Q$43,2,FALSE))</f>
        <v>Europe</v>
      </c>
      <c r="K2447" s="9" t="str">
        <f t="shared" si="0"/>
        <v>Portugal</v>
      </c>
      <c r="L2447" s="9" t="s">
        <v>140</v>
      </c>
      <c r="M2447" s="9" t="str">
        <f>IF(L2447="","",VLOOKUP(L2447,Metadata!$J$2:$K$22,2,FALSE))</f>
        <v>Lisbon Metropolitan Area</v>
      </c>
      <c r="N2447" s="9" t="s">
        <v>214</v>
      </c>
      <c r="O2447" s="9" t="s">
        <v>259</v>
      </c>
      <c r="P2447" s="9" t="s">
        <v>191</v>
      </c>
      <c r="Q2447" s="10" t="str">
        <f t="shared" si="1"/>
        <v>Remote Job (full or flexible)</v>
      </c>
      <c r="R2447" s="10">
        <v>4</v>
      </c>
      <c r="S2447" s="9" t="s">
        <v>260</v>
      </c>
      <c r="T2447" s="9" t="s">
        <v>137</v>
      </c>
      <c r="U2447" s="9" t="str">
        <f>IF(S2447&lt;&gt;"",S2447,IF(T2447&lt;&gt;"",VLOOKUP(T2447,Metadata!$S$2:$T$228,2,FALSE),""))</f>
        <v>DevOps Engineer</v>
      </c>
      <c r="V2447" s="9" t="s">
        <v>261</v>
      </c>
      <c r="W2447" s="9" t="s">
        <v>137</v>
      </c>
      <c r="X2447" s="9" t="s">
        <v>163</v>
      </c>
      <c r="Y2447" s="9" t="s">
        <v>137</v>
      </c>
      <c r="Z2447" s="9" t="s">
        <v>184</v>
      </c>
      <c r="AA2447" s="9" t="s">
        <v>137</v>
      </c>
      <c r="AB2447" s="9" t="s">
        <v>253</v>
      </c>
      <c r="AC2447" s="9"/>
      <c r="AD2447" s="9" t="s">
        <v>148</v>
      </c>
      <c r="AE2447" s="9" t="s">
        <v>194</v>
      </c>
      <c r="AF2447" s="9"/>
      <c r="AG2447" s="9"/>
      <c r="AH2447" s="9"/>
      <c r="AI2447" s="9"/>
      <c r="AJ2447" s="9" t="s">
        <v>185</v>
      </c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 t="s">
        <v>198</v>
      </c>
      <c r="BL2447" s="9" t="s">
        <v>199</v>
      </c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10"/>
      <c r="CB2447" s="10" t="str">
        <f t="shared" si="5"/>
        <v/>
      </c>
      <c r="CC2447" s="10"/>
      <c r="CD2447" s="9" t="str">
        <f t="shared" si="2"/>
        <v/>
      </c>
      <c r="CE2447" s="9" t="s">
        <v>168</v>
      </c>
      <c r="CF2447" s="9" t="s">
        <v>245</v>
      </c>
      <c r="CG2447" s="9">
        <f>IF(CF2447="","",VLOOKUP(CF2447,Metadata!$D$2:$H$20,2,FALSE))</f>
        <v>42500</v>
      </c>
      <c r="CH2447" s="9">
        <f>IF(CF2447="","",VLOOKUP(CF2447,Metadata!$D$2:$H$20,4,FALSE))</f>
        <v>40000</v>
      </c>
      <c r="CI2447" s="9">
        <f>IF(CF2447="","",VLOOKUP(CF2447,Metadata!$D$2:$H$20,5,FALSE))</f>
        <v>45000</v>
      </c>
      <c r="CJ2447" s="9">
        <f t="shared" si="3"/>
        <v>42500</v>
      </c>
      <c r="CK2447" s="9" t="s">
        <v>201</v>
      </c>
      <c r="CL2447" s="10">
        <v>7</v>
      </c>
      <c r="CM2447" s="10">
        <v>1</v>
      </c>
      <c r="CN2447" s="10">
        <v>7</v>
      </c>
      <c r="CO2447" s="10">
        <v>3</v>
      </c>
      <c r="CP2447" s="10">
        <v>7</v>
      </c>
      <c r="CQ2447" s="10">
        <v>3</v>
      </c>
      <c r="CR2447" s="10">
        <v>7</v>
      </c>
      <c r="CS2447" s="10">
        <v>7</v>
      </c>
      <c r="CT2447" s="10">
        <v>5</v>
      </c>
      <c r="CU2447" s="10">
        <v>7</v>
      </c>
      <c r="CV2447" s="10">
        <v>5</v>
      </c>
      <c r="CW2447" s="10">
        <v>4</v>
      </c>
      <c r="CX2447" s="10">
        <v>7</v>
      </c>
      <c r="CY2447" s="10">
        <v>5</v>
      </c>
      <c r="CZ2447" s="10">
        <v>7</v>
      </c>
      <c r="DA2447" s="10">
        <v>7</v>
      </c>
      <c r="DB2447" s="10">
        <v>4</v>
      </c>
      <c r="DC2447" s="10">
        <v>7</v>
      </c>
      <c r="DD2447" s="10">
        <v>1</v>
      </c>
      <c r="DE2447" s="10">
        <v>7</v>
      </c>
      <c r="DF2447" s="10">
        <v>7</v>
      </c>
      <c r="DG2447" s="10">
        <v>1</v>
      </c>
      <c r="DH2447" s="10">
        <v>4</v>
      </c>
      <c r="DI2447" s="10">
        <v>7</v>
      </c>
      <c r="DJ2447" s="10">
        <v>1</v>
      </c>
      <c r="DK2447" s="10">
        <v>7</v>
      </c>
      <c r="DL2447" s="10">
        <v>7</v>
      </c>
      <c r="DM2447" s="9" t="s">
        <v>154</v>
      </c>
      <c r="DN2447" s="10">
        <v>1990</v>
      </c>
      <c r="DO2447" s="9">
        <f t="shared" si="9"/>
        <v>31</v>
      </c>
      <c r="DP2447" s="9" t="s">
        <v>155</v>
      </c>
      <c r="DQ2447" s="9" t="s">
        <v>202</v>
      </c>
      <c r="DR2447" s="9" t="s">
        <v>157</v>
      </c>
      <c r="DS2447" s="9" t="s">
        <v>137</v>
      </c>
      <c r="DT2447" s="9" t="s">
        <v>657</v>
      </c>
      <c r="DU2447" s="9" t="s">
        <v>203</v>
      </c>
      <c r="DV2447" s="9" t="str">
        <f>VLOOKUP(DU2447,Metadata!$B$2:$C$7,2,FALSE)</f>
        <v>6+ years</v>
      </c>
    </row>
    <row r="2448" spans="1:126">
      <c r="A2448" s="13">
        <v>2447</v>
      </c>
      <c r="B2448" s="9" t="s">
        <v>135</v>
      </c>
      <c r="C2448" s="9" t="str">
        <f>VLOOKUP(B2448,Metadata!$M$2:$N$6,2,FALSE)</f>
        <v>Permanent Employee</v>
      </c>
      <c r="D2448" s="9" t="s">
        <v>159</v>
      </c>
      <c r="E2448" s="9" t="s">
        <v>137</v>
      </c>
      <c r="F2448" s="9" t="s">
        <v>138</v>
      </c>
      <c r="G2448" s="9" t="s">
        <v>172</v>
      </c>
      <c r="H2448" s="9" t="str">
        <f>IF(G2448="","",VLOOKUP(G2448,Metadata!$J$2:$K$22,2,FALSE))</f>
        <v>Porto Metropolitan Area</v>
      </c>
      <c r="I2448" s="9" t="s">
        <v>311</v>
      </c>
      <c r="J2448" s="9" t="str">
        <f>IF(I2448="","",VLOOKUP(I2448,Metadata!$P$2:$Q$43,2,FALSE))</f>
        <v>Europe</v>
      </c>
      <c r="K2448" s="9" t="str">
        <f t="shared" si="0"/>
        <v>International</v>
      </c>
      <c r="L2448" s="9" t="s">
        <v>137</v>
      </c>
      <c r="M2448" s="9" t="str">
        <f>IF(L2448="","",VLOOKUP(L2448,Metadata!$J$2:$K$22,2,FALSE))</f>
        <v/>
      </c>
      <c r="N2448" s="9" t="s">
        <v>141</v>
      </c>
      <c r="O2448" s="9" t="s">
        <v>137</v>
      </c>
      <c r="P2448" s="9" t="s">
        <v>191</v>
      </c>
      <c r="Q2448" s="10" t="str">
        <f t="shared" si="1"/>
        <v>Remote Job (full or flexible)</v>
      </c>
      <c r="R2448" s="10">
        <v>7</v>
      </c>
      <c r="S2448" s="9" t="s">
        <v>161</v>
      </c>
      <c r="T2448" s="9" t="s">
        <v>137</v>
      </c>
      <c r="U2448" s="9" t="str">
        <f>IF(S2448&lt;&gt;"",S2448,IF(T2448&lt;&gt;"",VLOOKUP(T2448,Metadata!$S$2:$T$228,2,FALSE),""))</f>
        <v>Full-Stack Developer</v>
      </c>
      <c r="V2448" s="9" t="s">
        <v>217</v>
      </c>
      <c r="W2448" s="9" t="s">
        <v>137</v>
      </c>
      <c r="X2448" s="9" t="s">
        <v>145</v>
      </c>
      <c r="Y2448" s="9" t="s">
        <v>137</v>
      </c>
      <c r="Z2448" s="9" t="s">
        <v>218</v>
      </c>
      <c r="AA2448" s="9" t="s">
        <v>165</v>
      </c>
      <c r="AB2448" s="9" t="s">
        <v>137</v>
      </c>
      <c r="AC2448" s="9"/>
      <c r="AD2448" s="9"/>
      <c r="AE2448" s="9"/>
      <c r="AF2448" s="9"/>
      <c r="AG2448" s="9"/>
      <c r="AH2448" s="9"/>
      <c r="AI2448" s="9"/>
      <c r="AJ2448" s="9" t="s">
        <v>185</v>
      </c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 t="s">
        <v>178</v>
      </c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 t="s">
        <v>186</v>
      </c>
      <c r="BO2448" s="9"/>
      <c r="BP2448" s="9"/>
      <c r="BQ2448" s="9"/>
      <c r="BR2448" s="9"/>
      <c r="BS2448" s="9" t="s">
        <v>200</v>
      </c>
      <c r="BT2448" s="9"/>
      <c r="BU2448" s="9"/>
      <c r="BV2448" s="9"/>
      <c r="BW2448" s="9"/>
      <c r="BX2448" s="9"/>
      <c r="BY2448" s="9"/>
      <c r="BZ2448" s="9"/>
      <c r="CA2448" s="10"/>
      <c r="CB2448" s="10" t="str">
        <f t="shared" si="5"/>
        <v/>
      </c>
      <c r="CC2448" s="10"/>
      <c r="CD2448" s="9" t="str">
        <f t="shared" si="2"/>
        <v/>
      </c>
      <c r="CE2448" s="9" t="s">
        <v>168</v>
      </c>
      <c r="CF2448" s="9" t="s">
        <v>248</v>
      </c>
      <c r="CG2448" s="9">
        <f>IF(CF2448="","",VLOOKUP(CF2448,Metadata!$D$2:$H$20,2,FALSE))</f>
        <v>57500</v>
      </c>
      <c r="CH2448" s="9">
        <f>IF(CF2448="","",VLOOKUP(CF2448,Metadata!$D$2:$H$20,4,FALSE))</f>
        <v>55000</v>
      </c>
      <c r="CI2448" s="9">
        <f>IF(CF2448="","",VLOOKUP(CF2448,Metadata!$D$2:$H$20,5,FALSE))</f>
        <v>60000</v>
      </c>
      <c r="CJ2448" s="9">
        <f t="shared" si="3"/>
        <v>57500</v>
      </c>
      <c r="CK2448" s="9" t="s">
        <v>277</v>
      </c>
      <c r="CL2448" s="10">
        <v>6</v>
      </c>
      <c r="CM2448" s="10">
        <v>5</v>
      </c>
      <c r="CN2448" s="10">
        <v>7</v>
      </c>
      <c r="CO2448" s="10">
        <v>7</v>
      </c>
      <c r="CP2448" s="10">
        <v>5</v>
      </c>
      <c r="CQ2448" s="10">
        <v>5</v>
      </c>
      <c r="CR2448" s="10">
        <v>7</v>
      </c>
      <c r="CS2448" s="10">
        <v>7</v>
      </c>
      <c r="CT2448" s="10">
        <v>6</v>
      </c>
      <c r="CU2448" s="10">
        <v>3</v>
      </c>
      <c r="CV2448" s="10">
        <v>3</v>
      </c>
      <c r="CW2448" s="10">
        <v>3</v>
      </c>
      <c r="CX2448" s="10">
        <v>5</v>
      </c>
      <c r="CY2448" s="10">
        <v>4</v>
      </c>
      <c r="CZ2448" s="10">
        <v>5</v>
      </c>
      <c r="DA2448" s="10">
        <v>4</v>
      </c>
      <c r="DB2448" s="10">
        <v>1</v>
      </c>
      <c r="DC2448" s="10">
        <v>6</v>
      </c>
      <c r="DD2448" s="10">
        <v>4</v>
      </c>
      <c r="DE2448" s="10">
        <v>6</v>
      </c>
      <c r="DF2448" s="10">
        <v>5</v>
      </c>
      <c r="DG2448" s="10">
        <v>6</v>
      </c>
      <c r="DH2448" s="10">
        <v>7</v>
      </c>
      <c r="DI2448" s="10">
        <v>7</v>
      </c>
      <c r="DJ2448" s="10">
        <v>4</v>
      </c>
      <c r="DK2448" s="10">
        <v>3</v>
      </c>
      <c r="DL2448" s="10">
        <v>6</v>
      </c>
      <c r="DM2448" s="9" t="s">
        <v>154</v>
      </c>
      <c r="DN2448" s="10">
        <v>1987</v>
      </c>
      <c r="DO2448" s="9">
        <f t="shared" si="9"/>
        <v>34</v>
      </c>
      <c r="DP2448" s="9" t="s">
        <v>155</v>
      </c>
      <c r="DQ2448" s="9" t="s">
        <v>210</v>
      </c>
      <c r="DR2448" s="9" t="s">
        <v>157</v>
      </c>
      <c r="DS2448" s="9" t="s">
        <v>137</v>
      </c>
      <c r="DT2448" s="9" t="s">
        <v>657</v>
      </c>
      <c r="DU2448" s="9" t="s">
        <v>203</v>
      </c>
      <c r="DV2448" s="9" t="str">
        <f>VLOOKUP(DU2448,Metadata!$B$2:$C$7,2,FALSE)</f>
        <v>6+ years</v>
      </c>
    </row>
    <row r="2449" spans="1:126">
      <c r="A2449" s="13">
        <v>2448</v>
      </c>
      <c r="B2449" s="9" t="s">
        <v>135</v>
      </c>
      <c r="C2449" s="9" t="str">
        <f>VLOOKUP(B2449,Metadata!$M$2:$N$6,2,FALSE)</f>
        <v>Permanent Employee</v>
      </c>
      <c r="D2449" s="9" t="s">
        <v>136</v>
      </c>
      <c r="E2449" s="9" t="s">
        <v>137</v>
      </c>
      <c r="F2449" s="9" t="s">
        <v>138</v>
      </c>
      <c r="G2449" s="9" t="s">
        <v>172</v>
      </c>
      <c r="H2449" s="9" t="str">
        <f>IF(G2449="","",VLOOKUP(G2449,Metadata!$J$2:$K$22,2,FALSE))</f>
        <v>Porto Metropolitan Area</v>
      </c>
      <c r="I2449" s="9" t="s">
        <v>138</v>
      </c>
      <c r="J2449" s="9" t="str">
        <f>IF(I2449="","",VLOOKUP(I2449,Metadata!$P$2:$Q$43,2,FALSE))</f>
        <v>Europe</v>
      </c>
      <c r="K2449" s="9" t="str">
        <f t="shared" si="0"/>
        <v>Portugal</v>
      </c>
      <c r="L2449" s="9" t="s">
        <v>172</v>
      </c>
      <c r="M2449" s="9" t="str">
        <f>IF(L2449="","",VLOOKUP(L2449,Metadata!$J$2:$K$22,2,FALSE))</f>
        <v>Porto Metropolitan Area</v>
      </c>
      <c r="N2449" s="9" t="s">
        <v>214</v>
      </c>
      <c r="O2449" s="9" t="s">
        <v>259</v>
      </c>
      <c r="P2449" s="9" t="s">
        <v>142</v>
      </c>
      <c r="Q2449" s="10" t="str">
        <f t="shared" si="1"/>
        <v>Full Office Job</v>
      </c>
      <c r="R2449" s="10">
        <v>5</v>
      </c>
      <c r="S2449" s="9" t="s">
        <v>161</v>
      </c>
      <c r="T2449" s="9" t="s">
        <v>137</v>
      </c>
      <c r="U2449" s="9" t="str">
        <f>IF(S2449&lt;&gt;"",S2449,IF(T2449&lt;&gt;"",VLOOKUP(T2449,Metadata!$S$2:$T$228,2,FALSE),""))</f>
        <v>Full-Stack Developer</v>
      </c>
      <c r="V2449" s="9" t="s">
        <v>144</v>
      </c>
      <c r="W2449" s="9" t="s">
        <v>137</v>
      </c>
      <c r="X2449" s="9" t="s">
        <v>269</v>
      </c>
      <c r="Y2449" s="9" t="s">
        <v>137</v>
      </c>
      <c r="Z2449" s="9" t="s">
        <v>184</v>
      </c>
      <c r="AA2449" s="9" t="s">
        <v>165</v>
      </c>
      <c r="AB2449" s="9" t="s">
        <v>137</v>
      </c>
      <c r="AC2449" s="9" t="s">
        <v>147</v>
      </c>
      <c r="AD2449" s="9"/>
      <c r="AE2449" s="9"/>
      <c r="AF2449" s="9"/>
      <c r="AG2449" s="9" t="s">
        <v>166</v>
      </c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 t="s">
        <v>178</v>
      </c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 t="s">
        <v>150</v>
      </c>
      <c r="BZ2449" s="9" t="s">
        <v>137</v>
      </c>
      <c r="CA2449" s="10"/>
      <c r="CB2449" s="10" t="str">
        <f t="shared" si="5"/>
        <v/>
      </c>
      <c r="CC2449" s="10"/>
      <c r="CD2449" s="9" t="str">
        <f t="shared" si="2"/>
        <v/>
      </c>
      <c r="CE2449" s="9" t="s">
        <v>232</v>
      </c>
      <c r="CF2449" s="9" t="s">
        <v>169</v>
      </c>
      <c r="CG2449" s="9">
        <f>IF(CF2449="","",VLOOKUP(CF2449,Metadata!$D$2:$H$20,2,FALSE))</f>
        <v>12500</v>
      </c>
      <c r="CH2449" s="9">
        <f>IF(CF2449="","",VLOOKUP(CF2449,Metadata!$D$2:$H$20,4,FALSE))</f>
        <v>0</v>
      </c>
      <c r="CI2449" s="9">
        <f>IF(CF2449="","",VLOOKUP(CF2449,Metadata!$D$2:$H$20,5,FALSE))</f>
        <v>15000</v>
      </c>
      <c r="CJ2449" s="9">
        <f t="shared" si="3"/>
        <v>12500</v>
      </c>
      <c r="CK2449" s="9" t="s">
        <v>153</v>
      </c>
      <c r="CL2449" s="10">
        <v>1</v>
      </c>
      <c r="CM2449" s="10">
        <v>4</v>
      </c>
      <c r="CN2449" s="10">
        <v>6</v>
      </c>
      <c r="CO2449" s="10">
        <v>7</v>
      </c>
      <c r="CP2449" s="10">
        <v>6</v>
      </c>
      <c r="CQ2449" s="10">
        <v>7</v>
      </c>
      <c r="CR2449" s="10">
        <v>7</v>
      </c>
      <c r="CS2449" s="10">
        <v>7</v>
      </c>
      <c r="CT2449" s="10">
        <v>7</v>
      </c>
      <c r="CU2449" s="10">
        <v>7</v>
      </c>
      <c r="CV2449" s="10">
        <v>7</v>
      </c>
      <c r="CW2449" s="10">
        <v>4</v>
      </c>
      <c r="CX2449" s="10">
        <v>7</v>
      </c>
      <c r="CY2449" s="10">
        <v>6</v>
      </c>
      <c r="CZ2449" s="10">
        <v>7</v>
      </c>
      <c r="DA2449" s="10">
        <v>7</v>
      </c>
      <c r="DB2449" s="10">
        <v>4</v>
      </c>
      <c r="DC2449" s="10">
        <v>7</v>
      </c>
      <c r="DD2449" s="10">
        <v>5</v>
      </c>
      <c r="DE2449" s="10">
        <v>7</v>
      </c>
      <c r="DF2449" s="10">
        <v>7</v>
      </c>
      <c r="DG2449" s="10">
        <v>7</v>
      </c>
      <c r="DH2449" s="10">
        <v>5</v>
      </c>
      <c r="DI2449" s="10">
        <v>7</v>
      </c>
      <c r="DJ2449" s="10">
        <v>3</v>
      </c>
      <c r="DK2449" s="10">
        <v>7</v>
      </c>
      <c r="DL2449" s="10">
        <v>7</v>
      </c>
      <c r="DM2449" s="9" t="s">
        <v>154</v>
      </c>
      <c r="DN2449" s="10">
        <v>1992</v>
      </c>
      <c r="DO2449" s="9">
        <f t="shared" si="9"/>
        <v>29</v>
      </c>
      <c r="DP2449" s="9" t="s">
        <v>222</v>
      </c>
      <c r="DQ2449" s="9" t="s">
        <v>202</v>
      </c>
      <c r="DR2449" s="9" t="s">
        <v>170</v>
      </c>
      <c r="DS2449" s="9" t="s">
        <v>137</v>
      </c>
      <c r="DT2449" s="9" t="s">
        <v>657</v>
      </c>
      <c r="DU2449" s="9" t="s">
        <v>233</v>
      </c>
      <c r="DV2449" s="9" t="str">
        <f>VLOOKUP(DU2449,Metadata!$B$2:$C$7,2,FALSE)</f>
        <v>0 - 3 years</v>
      </c>
    </row>
    <row r="2450" spans="1:126">
      <c r="A2450" s="13">
        <v>2449</v>
      </c>
      <c r="B2450" s="9" t="s">
        <v>135</v>
      </c>
      <c r="C2450" s="9" t="str">
        <f>VLOOKUP(B2450,Metadata!$M$2:$N$6,2,FALSE)</f>
        <v>Permanent Employee</v>
      </c>
      <c r="D2450" s="9" t="s">
        <v>136</v>
      </c>
      <c r="E2450" s="9" t="s">
        <v>137</v>
      </c>
      <c r="F2450" s="9" t="s">
        <v>138</v>
      </c>
      <c r="G2450" s="9" t="s">
        <v>190</v>
      </c>
      <c r="H2450" s="9" t="str">
        <f>IF(G2450="","",VLOOKUP(G2450,Metadata!$J$2:$K$22,2,FALSE))</f>
        <v>North</v>
      </c>
      <c r="I2450" s="9" t="s">
        <v>292</v>
      </c>
      <c r="J2450" s="9" t="str">
        <f>IF(I2450="","",VLOOKUP(I2450,Metadata!$P$2:$Q$43,2,FALSE))</f>
        <v>North America</v>
      </c>
      <c r="K2450" s="9" t="str">
        <f t="shared" si="0"/>
        <v>International</v>
      </c>
      <c r="L2450" s="9" t="s">
        <v>137</v>
      </c>
      <c r="M2450" s="9" t="str">
        <f>IF(L2450="","",VLOOKUP(L2450,Metadata!$J$2:$K$22,2,FALSE))</f>
        <v/>
      </c>
      <c r="N2450" s="9" t="s">
        <v>141</v>
      </c>
      <c r="O2450" s="9" t="s">
        <v>137</v>
      </c>
      <c r="P2450" s="9" t="s">
        <v>142</v>
      </c>
      <c r="Q2450" s="10" t="str">
        <f t="shared" si="1"/>
        <v>Full Office Job</v>
      </c>
      <c r="R2450" s="10">
        <v>7</v>
      </c>
      <c r="S2450" s="9" t="s">
        <v>290</v>
      </c>
      <c r="T2450" s="9" t="s">
        <v>137</v>
      </c>
      <c r="U2450" s="9" t="str">
        <f>IF(S2450&lt;&gt;"",S2450,IF(T2450&lt;&gt;"",VLOOKUP(T2450,Metadata!$S$2:$T$228,2,FALSE),""))</f>
        <v>Quality Assurance/Testing</v>
      </c>
      <c r="V2450" s="9" t="s">
        <v>144</v>
      </c>
      <c r="W2450" s="9" t="s">
        <v>137</v>
      </c>
      <c r="X2450" s="9" t="s">
        <v>163</v>
      </c>
      <c r="Y2450" s="9" t="s">
        <v>137</v>
      </c>
      <c r="Z2450" s="9" t="s">
        <v>184</v>
      </c>
      <c r="AA2450" s="9" t="s">
        <v>165</v>
      </c>
      <c r="AB2450" s="9" t="s">
        <v>253</v>
      </c>
      <c r="AC2450" s="9"/>
      <c r="AD2450" s="9"/>
      <c r="AE2450" s="9"/>
      <c r="AF2450" s="9"/>
      <c r="AG2450" s="9"/>
      <c r="AH2450" s="9" t="s">
        <v>176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 t="s">
        <v>186</v>
      </c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10"/>
      <c r="CB2450" s="10" t="str">
        <f t="shared" si="5"/>
        <v/>
      </c>
      <c r="CC2450" s="10"/>
      <c r="CD2450" s="9" t="str">
        <f t="shared" si="2"/>
        <v/>
      </c>
      <c r="CE2450" s="9" t="s">
        <v>168</v>
      </c>
      <c r="CF2450" s="9" t="s">
        <v>152</v>
      </c>
      <c r="CG2450" s="9">
        <f>IF(CF2450="","",VLOOKUP(CF2450,Metadata!$D$2:$H$20,2,FALSE))</f>
        <v>32500</v>
      </c>
      <c r="CH2450" s="9">
        <f>IF(CF2450="","",VLOOKUP(CF2450,Metadata!$D$2:$H$20,4,FALSE))</f>
        <v>30000</v>
      </c>
      <c r="CI2450" s="9">
        <f>IF(CF2450="","",VLOOKUP(CF2450,Metadata!$D$2:$H$20,5,FALSE))</f>
        <v>35000</v>
      </c>
      <c r="CJ2450" s="9">
        <f t="shared" si="3"/>
        <v>32500</v>
      </c>
      <c r="CK2450" s="9" t="s">
        <v>189</v>
      </c>
      <c r="CL2450" s="10">
        <v>5</v>
      </c>
      <c r="CM2450" s="10">
        <v>2</v>
      </c>
      <c r="CN2450" s="10">
        <v>7</v>
      </c>
      <c r="CO2450" s="10">
        <v>6</v>
      </c>
      <c r="CP2450" s="10">
        <v>6</v>
      </c>
      <c r="CQ2450" s="10">
        <v>6</v>
      </c>
      <c r="CR2450" s="10">
        <v>7</v>
      </c>
      <c r="CS2450" s="10">
        <v>7</v>
      </c>
      <c r="CT2450" s="10">
        <v>6</v>
      </c>
      <c r="CU2450" s="10">
        <v>5</v>
      </c>
      <c r="CV2450" s="10">
        <v>2</v>
      </c>
      <c r="CW2450" s="10">
        <v>2</v>
      </c>
      <c r="CX2450" s="10">
        <v>6</v>
      </c>
      <c r="CY2450" s="10">
        <v>5</v>
      </c>
      <c r="CZ2450" s="10">
        <v>6</v>
      </c>
      <c r="DA2450" s="10">
        <v>7</v>
      </c>
      <c r="DB2450" s="10">
        <v>4</v>
      </c>
      <c r="DC2450" s="10">
        <v>6</v>
      </c>
      <c r="DD2450" s="10">
        <v>2</v>
      </c>
      <c r="DE2450" s="10">
        <v>5</v>
      </c>
      <c r="DF2450" s="10">
        <v>4</v>
      </c>
      <c r="DG2450" s="10">
        <v>7</v>
      </c>
      <c r="DH2450" s="10">
        <v>4</v>
      </c>
      <c r="DI2450" s="10">
        <v>7</v>
      </c>
      <c r="DJ2450" s="10">
        <v>7</v>
      </c>
      <c r="DK2450" s="10">
        <v>5</v>
      </c>
      <c r="DL2450" s="10">
        <v>6</v>
      </c>
      <c r="DM2450" s="9" t="s">
        <v>154</v>
      </c>
      <c r="DN2450" s="10">
        <v>1991</v>
      </c>
      <c r="DO2450" s="9">
        <f t="shared" si="9"/>
        <v>30</v>
      </c>
      <c r="DP2450" s="9" t="s">
        <v>155</v>
      </c>
      <c r="DQ2450" s="9" t="s">
        <v>202</v>
      </c>
      <c r="DR2450" s="9" t="s">
        <v>157</v>
      </c>
      <c r="DS2450" s="9" t="s">
        <v>137</v>
      </c>
      <c r="DT2450" s="9" t="s">
        <v>657</v>
      </c>
      <c r="DU2450" s="9" t="s">
        <v>203</v>
      </c>
      <c r="DV2450" s="9" t="str">
        <f>VLOOKUP(DU2450,Metadata!$B$2:$C$7,2,FALSE)</f>
        <v>6+ years</v>
      </c>
    </row>
    <row r="2451" spans="1:126">
      <c r="A2451" s="13">
        <v>2450</v>
      </c>
      <c r="B2451" s="9" t="s">
        <v>135</v>
      </c>
      <c r="C2451" s="9" t="str">
        <f>VLOOKUP(B2451,Metadata!$M$2:$N$6,2,FALSE)</f>
        <v>Permanent Employee</v>
      </c>
      <c r="D2451" s="9" t="s">
        <v>159</v>
      </c>
      <c r="E2451" s="9" t="s">
        <v>137</v>
      </c>
      <c r="F2451" s="9" t="s">
        <v>138</v>
      </c>
      <c r="G2451" s="9" t="s">
        <v>283</v>
      </c>
      <c r="H2451" s="9" t="str">
        <f>IF(G2451="","",VLOOKUP(G2451,Metadata!$J$2:$K$22,2,FALSE))</f>
        <v>Lisbon Metropolitan Area</v>
      </c>
      <c r="I2451" s="9" t="s">
        <v>567</v>
      </c>
      <c r="J2451" s="9" t="str">
        <f>IF(I2451="","",VLOOKUP(I2451,Metadata!$P$2:$Q$43,2,FALSE))</f>
        <v>Europe</v>
      </c>
      <c r="K2451" s="9" t="str">
        <f t="shared" si="0"/>
        <v>International</v>
      </c>
      <c r="L2451" s="9" t="s">
        <v>137</v>
      </c>
      <c r="M2451" s="9" t="str">
        <f>IF(L2451="","",VLOOKUP(L2451,Metadata!$J$2:$K$22,2,FALSE))</f>
        <v/>
      </c>
      <c r="N2451" s="9" t="s">
        <v>141</v>
      </c>
      <c r="O2451" s="9" t="s">
        <v>137</v>
      </c>
      <c r="P2451" s="9" t="s">
        <v>191</v>
      </c>
      <c r="Q2451" s="10" t="str">
        <f t="shared" si="1"/>
        <v>Remote Job (full or flexible)</v>
      </c>
      <c r="R2451" s="10">
        <v>6</v>
      </c>
      <c r="S2451" s="9" t="s">
        <v>161</v>
      </c>
      <c r="T2451" s="9" t="s">
        <v>137</v>
      </c>
      <c r="U2451" s="9" t="str">
        <f>IF(S2451&lt;&gt;"",S2451,IF(T2451&lt;&gt;"",VLOOKUP(T2451,Metadata!$S$2:$T$228,2,FALSE),""))</f>
        <v>Full-Stack Developer</v>
      </c>
      <c r="V2451" s="9" t="s">
        <v>261</v>
      </c>
      <c r="W2451" s="9" t="s">
        <v>137</v>
      </c>
      <c r="X2451" s="9" t="s">
        <v>145</v>
      </c>
      <c r="Y2451" s="9" t="s">
        <v>137</v>
      </c>
      <c r="Z2451" s="9" t="s">
        <v>218</v>
      </c>
      <c r="AA2451" s="9" t="s">
        <v>165</v>
      </c>
      <c r="AB2451" s="9" t="s">
        <v>137</v>
      </c>
      <c r="AC2451" s="9" t="s">
        <v>147</v>
      </c>
      <c r="AD2451" s="9" t="s">
        <v>148</v>
      </c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 t="s">
        <v>431</v>
      </c>
      <c r="BW2451" s="9"/>
      <c r="BX2451" s="9"/>
      <c r="BY2451" s="9"/>
      <c r="BZ2451" s="9" t="s">
        <v>340</v>
      </c>
      <c r="CA2451" s="10"/>
      <c r="CB2451" s="10" t="str">
        <f t="shared" si="5"/>
        <v/>
      </c>
      <c r="CC2451" s="10"/>
      <c r="CD2451" s="9" t="str">
        <f t="shared" si="2"/>
        <v/>
      </c>
      <c r="CE2451" s="9" t="s">
        <v>168</v>
      </c>
      <c r="CF2451" s="9" t="s">
        <v>419</v>
      </c>
      <c r="CG2451" s="9">
        <f>IF(CF2451="","",VLOOKUP(CF2451,Metadata!$D$2:$H$20,2,FALSE))</f>
        <v>62500</v>
      </c>
      <c r="CH2451" s="9">
        <f>IF(CF2451="","",VLOOKUP(CF2451,Metadata!$D$2:$H$20,4,FALSE))</f>
        <v>60000</v>
      </c>
      <c r="CI2451" s="9">
        <f>IF(CF2451="","",VLOOKUP(CF2451,Metadata!$D$2:$H$20,5,FALSE))</f>
        <v>65000</v>
      </c>
      <c r="CJ2451" s="9">
        <f t="shared" si="3"/>
        <v>62500</v>
      </c>
      <c r="CK2451" s="9" t="s">
        <v>153</v>
      </c>
      <c r="CL2451" s="10">
        <v>7</v>
      </c>
      <c r="CM2451" s="10">
        <v>1</v>
      </c>
      <c r="CN2451" s="10">
        <v>7</v>
      </c>
      <c r="CO2451" s="10">
        <v>6</v>
      </c>
      <c r="CP2451" s="10">
        <v>6</v>
      </c>
      <c r="CQ2451" s="10">
        <v>5</v>
      </c>
      <c r="CR2451" s="10">
        <v>7</v>
      </c>
      <c r="CS2451" s="10">
        <v>7</v>
      </c>
      <c r="CT2451" s="10">
        <v>6</v>
      </c>
      <c r="CU2451" s="10">
        <v>5</v>
      </c>
      <c r="CV2451" s="10">
        <v>4</v>
      </c>
      <c r="CW2451" s="10">
        <v>5</v>
      </c>
      <c r="CX2451" s="10">
        <v>6</v>
      </c>
      <c r="CY2451" s="10">
        <v>6</v>
      </c>
      <c r="CZ2451" s="10">
        <v>4</v>
      </c>
      <c r="DA2451" s="10">
        <v>5</v>
      </c>
      <c r="DB2451" s="10">
        <v>3</v>
      </c>
      <c r="DC2451" s="10">
        <v>5</v>
      </c>
      <c r="DD2451" s="10">
        <v>1</v>
      </c>
      <c r="DE2451" s="10">
        <v>4</v>
      </c>
      <c r="DF2451" s="10">
        <v>5</v>
      </c>
      <c r="DG2451" s="10">
        <v>2</v>
      </c>
      <c r="DH2451" s="10">
        <v>6</v>
      </c>
      <c r="DI2451" s="10">
        <v>6</v>
      </c>
      <c r="DJ2451" s="10">
        <v>1</v>
      </c>
      <c r="DK2451" s="10">
        <v>5</v>
      </c>
      <c r="DL2451" s="10">
        <v>6</v>
      </c>
      <c r="DM2451" s="9" t="s">
        <v>154</v>
      </c>
      <c r="DN2451" s="10">
        <v>1984</v>
      </c>
      <c r="DO2451" s="9">
        <f t="shared" si="9"/>
        <v>37</v>
      </c>
      <c r="DP2451" s="9" t="s">
        <v>155</v>
      </c>
      <c r="DQ2451" s="9" t="s">
        <v>156</v>
      </c>
      <c r="DR2451" s="9" t="s">
        <v>157</v>
      </c>
      <c r="DS2451" s="9" t="s">
        <v>137</v>
      </c>
      <c r="DT2451" s="9" t="s">
        <v>657</v>
      </c>
      <c r="DU2451" s="9" t="s">
        <v>158</v>
      </c>
      <c r="DV2451" s="9" t="str">
        <f>VLOOKUP(DU2451,Metadata!$B$2:$C$7,2,FALSE)</f>
        <v>6+ years</v>
      </c>
    </row>
    <row r="2452" spans="1:126">
      <c r="A2452" s="13">
        <v>2451</v>
      </c>
      <c r="B2452" s="9" t="s">
        <v>135</v>
      </c>
      <c r="C2452" s="9" t="str">
        <f>VLOOKUP(B2452,Metadata!$M$2:$N$6,2,FALSE)</f>
        <v>Permanent Employee</v>
      </c>
      <c r="D2452" s="9" t="s">
        <v>159</v>
      </c>
      <c r="E2452" s="9" t="s">
        <v>137</v>
      </c>
      <c r="F2452" s="9" t="s">
        <v>138</v>
      </c>
      <c r="G2452" s="9" t="s">
        <v>172</v>
      </c>
      <c r="H2452" s="9" t="str">
        <f>IF(G2452="","",VLOOKUP(G2452,Metadata!$J$2:$K$22,2,FALSE))</f>
        <v>Porto Metropolitan Area</v>
      </c>
      <c r="I2452" s="9" t="s">
        <v>138</v>
      </c>
      <c r="J2452" s="9" t="str">
        <f>IF(I2452="","",VLOOKUP(I2452,Metadata!$P$2:$Q$43,2,FALSE))</f>
        <v>Europe</v>
      </c>
      <c r="K2452" s="9" t="str">
        <f t="shared" si="0"/>
        <v>Portugal</v>
      </c>
      <c r="L2452" s="9" t="s">
        <v>172</v>
      </c>
      <c r="M2452" s="9" t="str">
        <f>IF(L2452="","",VLOOKUP(L2452,Metadata!$J$2:$K$22,2,FALSE))</f>
        <v>Porto Metropolitan Area</v>
      </c>
      <c r="N2452" s="9" t="s">
        <v>214</v>
      </c>
      <c r="O2452" s="9" t="s">
        <v>259</v>
      </c>
      <c r="P2452" s="9" t="s">
        <v>142</v>
      </c>
      <c r="Q2452" s="10" t="str">
        <f t="shared" si="1"/>
        <v>Full Office Job</v>
      </c>
      <c r="R2452" s="10">
        <v>4</v>
      </c>
      <c r="S2452" s="9" t="s">
        <v>260</v>
      </c>
      <c r="T2452" s="9" t="s">
        <v>137</v>
      </c>
      <c r="U2452" s="9" t="str">
        <f>IF(S2452&lt;&gt;"",S2452,IF(T2452&lt;&gt;"",VLOOKUP(T2452,Metadata!$S$2:$T$228,2,FALSE),""))</f>
        <v>DevOps Engineer</v>
      </c>
      <c r="V2452" s="9" t="s">
        <v>264</v>
      </c>
      <c r="W2452" s="9" t="s">
        <v>137</v>
      </c>
      <c r="X2452" s="9" t="s">
        <v>242</v>
      </c>
      <c r="Y2452" s="9" t="s">
        <v>137</v>
      </c>
      <c r="Z2452" s="9" t="s">
        <v>218</v>
      </c>
      <c r="AA2452" s="9" t="s">
        <v>137</v>
      </c>
      <c r="AB2452" s="9" t="s">
        <v>137</v>
      </c>
      <c r="AC2452" s="9"/>
      <c r="AD2452" s="9"/>
      <c r="AE2452" s="9"/>
      <c r="AF2452" s="9" t="s">
        <v>243</v>
      </c>
      <c r="AG2452" s="9"/>
      <c r="AH2452" s="9"/>
      <c r="AI2452" s="9"/>
      <c r="AJ2452" s="9" t="s">
        <v>185</v>
      </c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198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 t="s">
        <v>258</v>
      </c>
      <c r="BV2452" s="9"/>
      <c r="BW2452" s="9"/>
      <c r="BX2452" s="9"/>
      <c r="BY2452" s="9"/>
      <c r="BZ2452" s="9"/>
      <c r="CA2452" s="10"/>
      <c r="CB2452" s="10" t="str">
        <f t="shared" si="5"/>
        <v/>
      </c>
      <c r="CC2452" s="10"/>
      <c r="CD2452" s="9" t="str">
        <f t="shared" si="2"/>
        <v/>
      </c>
      <c r="CE2452" s="9" t="s">
        <v>232</v>
      </c>
      <c r="CF2452" s="9" t="s">
        <v>152</v>
      </c>
      <c r="CG2452" s="9">
        <f>IF(CF2452="","",VLOOKUP(CF2452,Metadata!$D$2:$H$20,2,FALSE))</f>
        <v>32500</v>
      </c>
      <c r="CH2452" s="9">
        <f>IF(CF2452="","",VLOOKUP(CF2452,Metadata!$D$2:$H$20,4,FALSE))</f>
        <v>30000</v>
      </c>
      <c r="CI2452" s="9">
        <f>IF(CF2452="","",VLOOKUP(CF2452,Metadata!$D$2:$H$20,5,FALSE))</f>
        <v>35000</v>
      </c>
      <c r="CJ2452" s="9">
        <f t="shared" si="3"/>
        <v>32500</v>
      </c>
      <c r="CK2452" s="9" t="s">
        <v>153</v>
      </c>
      <c r="CL2452" s="10">
        <v>4</v>
      </c>
      <c r="CM2452" s="10">
        <v>1</v>
      </c>
      <c r="CN2452" s="10">
        <v>6</v>
      </c>
      <c r="CO2452" s="10">
        <v>5</v>
      </c>
      <c r="CP2452" s="10">
        <v>7</v>
      </c>
      <c r="CQ2452" s="10">
        <v>7</v>
      </c>
      <c r="CR2452" s="10">
        <v>4</v>
      </c>
      <c r="CS2452" s="10">
        <v>4</v>
      </c>
      <c r="CT2452" s="10">
        <v>6</v>
      </c>
      <c r="CU2452" s="10">
        <v>5</v>
      </c>
      <c r="CV2452" s="10">
        <v>4</v>
      </c>
      <c r="CW2452" s="10">
        <v>4</v>
      </c>
      <c r="CX2452" s="10">
        <v>5</v>
      </c>
      <c r="CY2452" s="10">
        <v>4</v>
      </c>
      <c r="CZ2452" s="10">
        <v>5</v>
      </c>
      <c r="DA2452" s="10">
        <v>5</v>
      </c>
      <c r="DB2452" s="10">
        <v>4</v>
      </c>
      <c r="DC2452" s="10">
        <v>6</v>
      </c>
      <c r="DD2452" s="10">
        <v>5</v>
      </c>
      <c r="DE2452" s="10">
        <v>6</v>
      </c>
      <c r="DF2452" s="10">
        <v>6</v>
      </c>
      <c r="DG2452" s="10">
        <v>5</v>
      </c>
      <c r="DH2452" s="10">
        <v>4</v>
      </c>
      <c r="DI2452" s="10">
        <v>5</v>
      </c>
      <c r="DJ2452" s="10">
        <v>3</v>
      </c>
      <c r="DK2452" s="10">
        <v>4</v>
      </c>
      <c r="DL2452" s="10">
        <v>4</v>
      </c>
      <c r="DM2452" s="9" t="s">
        <v>154</v>
      </c>
      <c r="DN2452" s="10">
        <v>1990</v>
      </c>
      <c r="DO2452" s="9">
        <f t="shared" si="9"/>
        <v>31</v>
      </c>
      <c r="DP2452" s="9" t="s">
        <v>222</v>
      </c>
      <c r="DQ2452" s="9" t="s">
        <v>202</v>
      </c>
      <c r="DR2452" s="9" t="s">
        <v>157</v>
      </c>
      <c r="DS2452" s="9" t="s">
        <v>137</v>
      </c>
      <c r="DT2452" s="9" t="s">
        <v>657</v>
      </c>
      <c r="DU2452" s="9" t="s">
        <v>158</v>
      </c>
      <c r="DV2452" s="9" t="str">
        <f>VLOOKUP(DU2452,Metadata!$B$2:$C$7,2,FALSE)</f>
        <v>6+ years</v>
      </c>
    </row>
    <row r="2453" spans="1:126">
      <c r="A2453" s="13">
        <v>2452</v>
      </c>
      <c r="B2453" s="9" t="s">
        <v>135</v>
      </c>
      <c r="C2453" s="9" t="str">
        <f>VLOOKUP(B2453,Metadata!$M$2:$N$6,2,FALSE)</f>
        <v>Permanent Employee</v>
      </c>
      <c r="D2453" s="9" t="s">
        <v>159</v>
      </c>
      <c r="E2453" s="9" t="s">
        <v>137</v>
      </c>
      <c r="F2453" s="9" t="s">
        <v>138</v>
      </c>
      <c r="G2453" s="9" t="s">
        <v>172</v>
      </c>
      <c r="H2453" s="9" t="str">
        <f>IF(G2453="","",VLOOKUP(G2453,Metadata!$J$2:$K$22,2,FALSE))</f>
        <v>Porto Metropolitan Area</v>
      </c>
      <c r="I2453" s="9" t="s">
        <v>138</v>
      </c>
      <c r="J2453" s="9" t="str">
        <f>IF(I2453="","",VLOOKUP(I2453,Metadata!$P$2:$Q$43,2,FALSE))</f>
        <v>Europe</v>
      </c>
      <c r="K2453" s="9" t="str">
        <f t="shared" si="0"/>
        <v>Portugal</v>
      </c>
      <c r="L2453" s="9" t="s">
        <v>160</v>
      </c>
      <c r="M2453" s="9" t="str">
        <f>IF(L2453="","",VLOOKUP(L2453,Metadata!$J$2:$K$22,2,FALSE))</f>
        <v>Centre</v>
      </c>
      <c r="N2453" s="9" t="s">
        <v>141</v>
      </c>
      <c r="O2453" s="9" t="s">
        <v>137</v>
      </c>
      <c r="P2453" s="9" t="s">
        <v>142</v>
      </c>
      <c r="Q2453" s="10" t="str">
        <f t="shared" si="1"/>
        <v>Full Office Job</v>
      </c>
      <c r="R2453" s="10">
        <v>6</v>
      </c>
      <c r="S2453" s="9" t="s">
        <v>206</v>
      </c>
      <c r="T2453" s="9" t="s">
        <v>137</v>
      </c>
      <c r="U2453" s="9" t="str">
        <f>IF(S2453&lt;&gt;"",S2453,IF(T2453&lt;&gt;"",VLOOKUP(T2453,Metadata!$S$2:$T$228,2,FALSE),""))</f>
        <v>Mobile Apps Developer</v>
      </c>
      <c r="V2453" s="9" t="s">
        <v>268</v>
      </c>
      <c r="W2453" s="9" t="s">
        <v>137</v>
      </c>
      <c r="X2453" s="9" t="s">
        <v>145</v>
      </c>
      <c r="Y2453" s="9" t="s">
        <v>137</v>
      </c>
      <c r="Z2453" s="9" t="s">
        <v>184</v>
      </c>
      <c r="AA2453" s="9" t="s">
        <v>137</v>
      </c>
      <c r="AB2453" s="9" t="s">
        <v>137</v>
      </c>
      <c r="AC2453" s="9"/>
      <c r="AD2453" s="9" t="s">
        <v>148</v>
      </c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 t="s">
        <v>284</v>
      </c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 t="s">
        <v>150</v>
      </c>
      <c r="BZ2453" s="9" t="s">
        <v>137</v>
      </c>
      <c r="CA2453" s="10"/>
      <c r="CB2453" s="10" t="str">
        <f t="shared" si="5"/>
        <v/>
      </c>
      <c r="CC2453" s="10"/>
      <c r="CD2453" s="9" t="str">
        <f t="shared" si="2"/>
        <v/>
      </c>
      <c r="CE2453" s="9" t="s">
        <v>151</v>
      </c>
      <c r="CF2453" s="9" t="s">
        <v>293</v>
      </c>
      <c r="CG2453" s="9">
        <f>IF(CF2453="","",VLOOKUP(CF2453,Metadata!$D$2:$H$20,2,FALSE))</f>
        <v>52500</v>
      </c>
      <c r="CH2453" s="9">
        <f>IF(CF2453="","",VLOOKUP(CF2453,Metadata!$D$2:$H$20,4,FALSE))</f>
        <v>50000</v>
      </c>
      <c r="CI2453" s="9">
        <f>IF(CF2453="","",VLOOKUP(CF2453,Metadata!$D$2:$H$20,5,FALSE))</f>
        <v>55000</v>
      </c>
      <c r="CJ2453" s="9">
        <f t="shared" si="3"/>
        <v>52500</v>
      </c>
      <c r="CK2453" s="9" t="s">
        <v>221</v>
      </c>
      <c r="CL2453" s="10">
        <v>6</v>
      </c>
      <c r="CM2453" s="10">
        <v>1</v>
      </c>
      <c r="CN2453" s="10">
        <v>7</v>
      </c>
      <c r="CO2453" s="10">
        <v>6</v>
      </c>
      <c r="CP2453" s="10">
        <v>6</v>
      </c>
      <c r="CQ2453" s="10">
        <v>6</v>
      </c>
      <c r="CR2453" s="10">
        <v>6</v>
      </c>
      <c r="CS2453" s="10">
        <v>6</v>
      </c>
      <c r="CT2453" s="10">
        <v>5</v>
      </c>
      <c r="CU2453" s="10">
        <v>5</v>
      </c>
      <c r="CV2453" s="10">
        <v>5</v>
      </c>
      <c r="CW2453" s="10">
        <v>3</v>
      </c>
      <c r="CX2453" s="10">
        <v>4</v>
      </c>
      <c r="CY2453" s="10">
        <v>4</v>
      </c>
      <c r="CZ2453" s="10">
        <v>5</v>
      </c>
      <c r="DA2453" s="10">
        <v>4</v>
      </c>
      <c r="DB2453" s="10">
        <v>4</v>
      </c>
      <c r="DC2453" s="10">
        <v>5</v>
      </c>
      <c r="DD2453" s="10">
        <v>3</v>
      </c>
      <c r="DE2453" s="10">
        <v>5</v>
      </c>
      <c r="DF2453" s="10">
        <v>6</v>
      </c>
      <c r="DG2453" s="10">
        <v>6</v>
      </c>
      <c r="DH2453" s="10">
        <v>6</v>
      </c>
      <c r="DI2453" s="10">
        <v>6</v>
      </c>
      <c r="DJ2453" s="10">
        <v>3</v>
      </c>
      <c r="DK2453" s="10">
        <v>5</v>
      </c>
      <c r="DL2453" s="10">
        <v>5</v>
      </c>
      <c r="DM2453" s="9" t="s">
        <v>154</v>
      </c>
      <c r="DN2453" s="10">
        <v>1989</v>
      </c>
      <c r="DO2453" s="9">
        <f t="shared" si="9"/>
        <v>32</v>
      </c>
      <c r="DP2453" s="9" t="s">
        <v>155</v>
      </c>
      <c r="DQ2453" s="9" t="s">
        <v>202</v>
      </c>
      <c r="DR2453" s="9" t="s">
        <v>157</v>
      </c>
      <c r="DS2453" s="9" t="s">
        <v>137</v>
      </c>
      <c r="DT2453" s="9" t="s">
        <v>657</v>
      </c>
      <c r="DU2453" s="9" t="s">
        <v>203</v>
      </c>
      <c r="DV2453" s="9" t="str">
        <f>VLOOKUP(DU2453,Metadata!$B$2:$C$7,2,FALSE)</f>
        <v>6+ years</v>
      </c>
    </row>
    <row r="2454" spans="1:126">
      <c r="A2454" s="13">
        <v>2453</v>
      </c>
      <c r="B2454" s="9" t="s">
        <v>135</v>
      </c>
      <c r="C2454" s="9" t="str">
        <f>VLOOKUP(B2454,Metadata!$M$2:$N$6,2,FALSE)</f>
        <v>Permanent Employee</v>
      </c>
      <c r="D2454" s="9" t="s">
        <v>159</v>
      </c>
      <c r="E2454" s="9" t="s">
        <v>137</v>
      </c>
      <c r="F2454" s="9" t="s">
        <v>138</v>
      </c>
      <c r="G2454" s="9" t="s">
        <v>172</v>
      </c>
      <c r="H2454" s="9" t="str">
        <f>IF(G2454="","",VLOOKUP(G2454,Metadata!$J$2:$K$22,2,FALSE))</f>
        <v>Porto Metropolitan Area</v>
      </c>
      <c r="I2454" s="9" t="s">
        <v>138</v>
      </c>
      <c r="J2454" s="9" t="str">
        <f>IF(I2454="","",VLOOKUP(I2454,Metadata!$P$2:$Q$43,2,FALSE))</f>
        <v>Europe</v>
      </c>
      <c r="K2454" s="9" t="str">
        <f t="shared" si="0"/>
        <v>Portugal</v>
      </c>
      <c r="L2454" s="9" t="s">
        <v>172</v>
      </c>
      <c r="M2454" s="9" t="str">
        <f>IF(L2454="","",VLOOKUP(L2454,Metadata!$J$2:$K$22,2,FALSE))</f>
        <v>Porto Metropolitan Area</v>
      </c>
      <c r="N2454" s="9" t="s">
        <v>141</v>
      </c>
      <c r="O2454" s="9" t="s">
        <v>137</v>
      </c>
      <c r="P2454" s="9" t="s">
        <v>142</v>
      </c>
      <c r="Q2454" s="10" t="str">
        <f t="shared" si="1"/>
        <v>Full Office Job</v>
      </c>
      <c r="R2454" s="10">
        <v>5</v>
      </c>
      <c r="S2454" s="9" t="s">
        <v>313</v>
      </c>
      <c r="T2454" s="9" t="s">
        <v>137</v>
      </c>
      <c r="U2454" s="9" t="str">
        <f>IF(S2454&lt;&gt;"",S2454,IF(T2454&lt;&gt;"",VLOOKUP(T2454,Metadata!$S$2:$T$228,2,FALSE),""))</f>
        <v>Maintenance &amp; Support</v>
      </c>
      <c r="V2454" s="9" t="s">
        <v>317</v>
      </c>
      <c r="W2454" s="9" t="s">
        <v>137</v>
      </c>
      <c r="X2454" s="9" t="s">
        <v>145</v>
      </c>
      <c r="Y2454" s="9" t="s">
        <v>137</v>
      </c>
      <c r="Z2454" s="9" t="s">
        <v>184</v>
      </c>
      <c r="AA2454" s="9" t="s">
        <v>137</v>
      </c>
      <c r="AB2454" s="9" t="s">
        <v>253</v>
      </c>
      <c r="AC2454" s="9"/>
      <c r="AD2454" s="9"/>
      <c r="AE2454" s="9" t="s">
        <v>194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198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10"/>
      <c r="CB2454" s="10" t="str">
        <f t="shared" si="5"/>
        <v/>
      </c>
      <c r="CC2454" s="10"/>
      <c r="CD2454" s="9" t="str">
        <f t="shared" si="2"/>
        <v/>
      </c>
      <c r="CE2454" s="9" t="s">
        <v>151</v>
      </c>
      <c r="CF2454" s="9" t="s">
        <v>254</v>
      </c>
      <c r="CG2454" s="9">
        <f>IF(CF2454="","",VLOOKUP(CF2454,Metadata!$D$2:$H$20,2,FALSE))</f>
        <v>37500</v>
      </c>
      <c r="CH2454" s="9">
        <f>IF(CF2454="","",VLOOKUP(CF2454,Metadata!$D$2:$H$20,4,FALSE))</f>
        <v>35000</v>
      </c>
      <c r="CI2454" s="9">
        <f>IF(CF2454="","",VLOOKUP(CF2454,Metadata!$D$2:$H$20,5,FALSE))</f>
        <v>40000</v>
      </c>
      <c r="CJ2454" s="9">
        <f t="shared" si="3"/>
        <v>37500</v>
      </c>
      <c r="CK2454" s="9" t="s">
        <v>153</v>
      </c>
      <c r="CL2454" s="10">
        <v>4</v>
      </c>
      <c r="CM2454" s="10">
        <v>3</v>
      </c>
      <c r="CN2454" s="10">
        <v>7</v>
      </c>
      <c r="CO2454" s="10">
        <v>6</v>
      </c>
      <c r="CP2454" s="10">
        <v>6</v>
      </c>
      <c r="CQ2454" s="10">
        <v>6</v>
      </c>
      <c r="CR2454" s="10">
        <v>4</v>
      </c>
      <c r="CS2454" s="10">
        <v>6</v>
      </c>
      <c r="CT2454" s="10">
        <v>7</v>
      </c>
      <c r="CU2454" s="10">
        <v>4</v>
      </c>
      <c r="CV2454" s="10">
        <v>4</v>
      </c>
      <c r="CW2454" s="10">
        <v>4</v>
      </c>
      <c r="CX2454" s="10">
        <v>5</v>
      </c>
      <c r="CY2454" s="10">
        <v>5</v>
      </c>
      <c r="CZ2454" s="10">
        <v>7</v>
      </c>
      <c r="DA2454" s="10">
        <v>4</v>
      </c>
      <c r="DB2454" s="10">
        <v>4</v>
      </c>
      <c r="DC2454" s="10">
        <v>6</v>
      </c>
      <c r="DD2454" s="10">
        <v>4</v>
      </c>
      <c r="DE2454" s="10">
        <v>6</v>
      </c>
      <c r="DF2454" s="10">
        <v>6</v>
      </c>
      <c r="DG2454" s="10">
        <v>7</v>
      </c>
      <c r="DH2454" s="10">
        <v>5</v>
      </c>
      <c r="DI2454" s="10">
        <v>4</v>
      </c>
      <c r="DJ2454" s="10">
        <v>5</v>
      </c>
      <c r="DK2454" s="10">
        <v>6</v>
      </c>
      <c r="DL2454" s="10">
        <v>4</v>
      </c>
      <c r="DM2454" s="9" t="s">
        <v>154</v>
      </c>
      <c r="DN2454" s="10">
        <v>1975</v>
      </c>
      <c r="DO2454" s="9">
        <f t="shared" si="9"/>
        <v>46</v>
      </c>
      <c r="DP2454" s="9" t="s">
        <v>222</v>
      </c>
      <c r="DQ2454" s="9" t="s">
        <v>202</v>
      </c>
      <c r="DR2454" s="9" t="s">
        <v>157</v>
      </c>
      <c r="DS2454" s="9" t="s">
        <v>137</v>
      </c>
      <c r="DT2454" s="9" t="s">
        <v>657</v>
      </c>
      <c r="DU2454" s="9" t="s">
        <v>158</v>
      </c>
      <c r="DV2454" s="9" t="str">
        <f>VLOOKUP(DU2454,Metadata!$B$2:$C$7,2,FALSE)</f>
        <v>6+ years</v>
      </c>
    </row>
    <row r="2455" spans="1:126">
      <c r="A2455" s="13">
        <v>2454</v>
      </c>
      <c r="B2455" s="9" t="s">
        <v>135</v>
      </c>
      <c r="C2455" s="9" t="str">
        <f>VLOOKUP(B2455,Metadata!$M$2:$N$6,2,FALSE)</f>
        <v>Permanent Employee</v>
      </c>
      <c r="D2455" s="9" t="s">
        <v>136</v>
      </c>
      <c r="E2455" s="9" t="s">
        <v>137</v>
      </c>
      <c r="F2455" s="9" t="s">
        <v>138</v>
      </c>
      <c r="G2455" s="9" t="s">
        <v>283</v>
      </c>
      <c r="H2455" s="9" t="str">
        <f>IF(G2455="","",VLOOKUP(G2455,Metadata!$J$2:$K$22,2,FALSE))</f>
        <v>Lisbon Metropolitan Area</v>
      </c>
      <c r="I2455" s="9" t="s">
        <v>311</v>
      </c>
      <c r="J2455" s="9" t="str">
        <f>IF(I2455="","",VLOOKUP(I2455,Metadata!$P$2:$Q$43,2,FALSE))</f>
        <v>Europe</v>
      </c>
      <c r="K2455" s="9" t="str">
        <f t="shared" si="0"/>
        <v>International</v>
      </c>
      <c r="L2455" s="9" t="s">
        <v>137</v>
      </c>
      <c r="M2455" s="9" t="str">
        <f>IF(L2455="","",VLOOKUP(L2455,Metadata!$J$2:$K$22,2,FALSE))</f>
        <v/>
      </c>
      <c r="N2455" s="9" t="s">
        <v>141</v>
      </c>
      <c r="O2455" s="9" t="s">
        <v>137</v>
      </c>
      <c r="P2455" s="9" t="s">
        <v>142</v>
      </c>
      <c r="Q2455" s="10" t="str">
        <f t="shared" si="1"/>
        <v>Full Office Job</v>
      </c>
      <c r="R2455" s="10">
        <v>7</v>
      </c>
      <c r="S2455" s="9" t="s">
        <v>206</v>
      </c>
      <c r="T2455" s="9" t="s">
        <v>137</v>
      </c>
      <c r="U2455" s="9" t="str">
        <f>IF(S2455&lt;&gt;"",S2455,IF(T2455&lt;&gt;"",VLOOKUP(T2455,Metadata!$S$2:$T$228,2,FALSE),""))</f>
        <v>Mobile Apps Developer</v>
      </c>
      <c r="V2455" s="9" t="s">
        <v>207</v>
      </c>
      <c r="W2455" s="9" t="s">
        <v>137</v>
      </c>
      <c r="X2455" s="9" t="s">
        <v>252</v>
      </c>
      <c r="Y2455" s="9" t="s">
        <v>137</v>
      </c>
      <c r="Z2455" s="9" t="s">
        <v>262</v>
      </c>
      <c r="AA2455" s="9" t="s">
        <v>137</v>
      </c>
      <c r="AB2455" s="9" t="s">
        <v>137</v>
      </c>
      <c r="AC2455" s="9"/>
      <c r="AD2455" s="9" t="s">
        <v>148</v>
      </c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 t="s">
        <v>284</v>
      </c>
      <c r="BC2455" s="9"/>
      <c r="BD2455" s="9"/>
      <c r="BE2455" s="9"/>
      <c r="BF2455" s="9"/>
      <c r="BG2455" s="9" t="s">
        <v>197</v>
      </c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 t="s">
        <v>445</v>
      </c>
      <c r="CA2455" s="10"/>
      <c r="CB2455" s="10" t="str">
        <f t="shared" si="5"/>
        <v/>
      </c>
      <c r="CC2455" s="10"/>
      <c r="CD2455" s="9" t="str">
        <f t="shared" si="2"/>
        <v/>
      </c>
      <c r="CE2455" s="9" t="s">
        <v>168</v>
      </c>
      <c r="CF2455" s="9" t="s">
        <v>254</v>
      </c>
      <c r="CG2455" s="9">
        <f>IF(CF2455="","",VLOOKUP(CF2455,Metadata!$D$2:$H$20,2,FALSE))</f>
        <v>37500</v>
      </c>
      <c r="CH2455" s="9">
        <f>IF(CF2455="","",VLOOKUP(CF2455,Metadata!$D$2:$H$20,4,FALSE))</f>
        <v>35000</v>
      </c>
      <c r="CI2455" s="9">
        <f>IF(CF2455="","",VLOOKUP(CF2455,Metadata!$D$2:$H$20,5,FALSE))</f>
        <v>40000</v>
      </c>
      <c r="CJ2455" s="9">
        <f t="shared" si="3"/>
        <v>37500</v>
      </c>
      <c r="CK2455" s="9" t="s">
        <v>153</v>
      </c>
      <c r="CL2455" s="10">
        <v>5</v>
      </c>
      <c r="CM2455" s="10">
        <v>3</v>
      </c>
      <c r="CN2455" s="10">
        <v>6</v>
      </c>
      <c r="CO2455" s="10">
        <v>7</v>
      </c>
      <c r="CP2455" s="10">
        <v>3</v>
      </c>
      <c r="CQ2455" s="10">
        <v>4</v>
      </c>
      <c r="CR2455" s="10">
        <v>6</v>
      </c>
      <c r="CS2455" s="10">
        <v>3</v>
      </c>
      <c r="CT2455" s="10">
        <v>4</v>
      </c>
      <c r="CU2455" s="10">
        <v>5</v>
      </c>
      <c r="CV2455" s="10">
        <v>4</v>
      </c>
      <c r="CW2455" s="10">
        <v>4</v>
      </c>
      <c r="CX2455" s="10">
        <v>5</v>
      </c>
      <c r="CY2455" s="10">
        <v>5</v>
      </c>
      <c r="CZ2455" s="10">
        <v>5</v>
      </c>
      <c r="DA2455" s="10">
        <v>4</v>
      </c>
      <c r="DB2455" s="10">
        <v>4</v>
      </c>
      <c r="DC2455" s="10">
        <v>6</v>
      </c>
      <c r="DD2455" s="10">
        <v>2</v>
      </c>
      <c r="DE2455" s="10">
        <v>4</v>
      </c>
      <c r="DF2455" s="10">
        <v>4</v>
      </c>
      <c r="DG2455" s="10">
        <v>5</v>
      </c>
      <c r="DH2455" s="10">
        <v>3</v>
      </c>
      <c r="DI2455" s="10">
        <v>5</v>
      </c>
      <c r="DJ2455" s="10">
        <v>4</v>
      </c>
      <c r="DK2455" s="10">
        <v>2</v>
      </c>
      <c r="DL2455" s="10">
        <v>5</v>
      </c>
      <c r="DM2455" s="9" t="s">
        <v>154</v>
      </c>
      <c r="DN2455" s="10">
        <v>1991</v>
      </c>
      <c r="DO2455" s="9">
        <f t="shared" si="9"/>
        <v>30</v>
      </c>
      <c r="DP2455" s="9" t="s">
        <v>155</v>
      </c>
      <c r="DQ2455" s="9" t="s">
        <v>156</v>
      </c>
      <c r="DR2455" s="9" t="s">
        <v>157</v>
      </c>
      <c r="DS2455" s="9" t="s">
        <v>137</v>
      </c>
      <c r="DT2455" s="9" t="s">
        <v>657</v>
      </c>
      <c r="DU2455" s="9" t="s">
        <v>203</v>
      </c>
      <c r="DV2455" s="9" t="str">
        <f>VLOOKUP(DU2455,Metadata!$B$2:$C$7,2,FALSE)</f>
        <v>6+ years</v>
      </c>
    </row>
    <row r="2456" spans="1:126">
      <c r="A2456" s="13">
        <v>2455</v>
      </c>
      <c r="B2456" s="9" t="s">
        <v>135</v>
      </c>
      <c r="C2456" s="9" t="str">
        <f>VLOOKUP(B2456,Metadata!$M$2:$N$6,2,FALSE)</f>
        <v>Permanent Employee</v>
      </c>
      <c r="D2456" s="9" t="s">
        <v>159</v>
      </c>
      <c r="E2456" s="9" t="s">
        <v>137</v>
      </c>
      <c r="F2456" s="9" t="s">
        <v>138</v>
      </c>
      <c r="G2456" s="9" t="s">
        <v>172</v>
      </c>
      <c r="H2456" s="9" t="str">
        <f>IF(G2456="","",VLOOKUP(G2456,Metadata!$J$2:$K$22,2,FALSE))</f>
        <v>Porto Metropolitan Area</v>
      </c>
      <c r="I2456" s="9" t="s">
        <v>138</v>
      </c>
      <c r="J2456" s="9" t="str">
        <f>IF(I2456="","",VLOOKUP(I2456,Metadata!$P$2:$Q$43,2,FALSE))</f>
        <v>Europe</v>
      </c>
      <c r="K2456" s="9" t="str">
        <f t="shared" si="0"/>
        <v>Portugal</v>
      </c>
      <c r="L2456" s="9" t="s">
        <v>172</v>
      </c>
      <c r="M2456" s="9" t="str">
        <f>IF(L2456="","",VLOOKUP(L2456,Metadata!$J$2:$K$22,2,FALSE))</f>
        <v>Porto Metropolitan Area</v>
      </c>
      <c r="N2456" s="9" t="s">
        <v>141</v>
      </c>
      <c r="O2456" s="9" t="s">
        <v>137</v>
      </c>
      <c r="P2456" s="9" t="s">
        <v>142</v>
      </c>
      <c r="Q2456" s="10" t="str">
        <f t="shared" si="1"/>
        <v>Full Office Job</v>
      </c>
      <c r="R2456" s="10">
        <v>6</v>
      </c>
      <c r="S2456" s="9" t="s">
        <v>336</v>
      </c>
      <c r="T2456" s="9" t="s">
        <v>137</v>
      </c>
      <c r="U2456" s="9" t="str">
        <f>IF(S2456&lt;&gt;"",S2456,IF(T2456&lt;&gt;"",VLOOKUP(T2456,Metadata!$S$2:$T$228,2,FALSE),""))</f>
        <v>Scrum Master</v>
      </c>
      <c r="V2456" s="9" t="s">
        <v>162</v>
      </c>
      <c r="W2456" s="9" t="s">
        <v>137</v>
      </c>
      <c r="X2456" s="9" t="s">
        <v>145</v>
      </c>
      <c r="Y2456" s="9" t="s">
        <v>137</v>
      </c>
      <c r="Z2456" s="9" t="s">
        <v>146</v>
      </c>
      <c r="AA2456" s="9" t="s">
        <v>137</v>
      </c>
      <c r="AB2456" s="9" t="s">
        <v>137</v>
      </c>
      <c r="AC2456" s="9" t="s">
        <v>147</v>
      </c>
      <c r="AD2456" s="9"/>
      <c r="AE2456" s="9"/>
      <c r="AF2456" s="9"/>
      <c r="AG2456" s="9" t="s">
        <v>166</v>
      </c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 t="s">
        <v>186</v>
      </c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10"/>
      <c r="CB2456" s="10" t="str">
        <f t="shared" si="5"/>
        <v/>
      </c>
      <c r="CC2456" s="10"/>
      <c r="CD2456" s="9" t="str">
        <f t="shared" si="2"/>
        <v/>
      </c>
      <c r="CE2456" s="9" t="s">
        <v>232</v>
      </c>
      <c r="CF2456" s="9" t="s">
        <v>152</v>
      </c>
      <c r="CG2456" s="9">
        <f>IF(CF2456="","",VLOOKUP(CF2456,Metadata!$D$2:$H$20,2,FALSE))</f>
        <v>32500</v>
      </c>
      <c r="CH2456" s="9">
        <f>IF(CF2456="","",VLOOKUP(CF2456,Metadata!$D$2:$H$20,4,FALSE))</f>
        <v>30000</v>
      </c>
      <c r="CI2456" s="9">
        <f>IF(CF2456="","",VLOOKUP(CF2456,Metadata!$D$2:$H$20,5,FALSE))</f>
        <v>35000</v>
      </c>
      <c r="CJ2456" s="9">
        <f t="shared" si="3"/>
        <v>32500</v>
      </c>
      <c r="CK2456" s="9" t="s">
        <v>189</v>
      </c>
      <c r="CL2456" s="10">
        <v>6</v>
      </c>
      <c r="CM2456" s="10">
        <v>1</v>
      </c>
      <c r="CN2456" s="10">
        <v>7</v>
      </c>
      <c r="CO2456" s="10">
        <v>6</v>
      </c>
      <c r="CP2456" s="10">
        <v>5</v>
      </c>
      <c r="CQ2456" s="10">
        <v>5</v>
      </c>
      <c r="CR2456" s="10">
        <v>6</v>
      </c>
      <c r="CS2456" s="10">
        <v>7</v>
      </c>
      <c r="CT2456" s="10">
        <v>5</v>
      </c>
      <c r="CU2456" s="10">
        <v>4</v>
      </c>
      <c r="CV2456" s="10">
        <v>6</v>
      </c>
      <c r="CW2456" s="10">
        <v>5</v>
      </c>
      <c r="CX2456" s="10">
        <v>6</v>
      </c>
      <c r="CY2456" s="10">
        <v>5</v>
      </c>
      <c r="CZ2456" s="10">
        <v>6</v>
      </c>
      <c r="DA2456" s="10">
        <v>6</v>
      </c>
      <c r="DB2456" s="10">
        <v>3</v>
      </c>
      <c r="DC2456" s="10">
        <v>7</v>
      </c>
      <c r="DD2456" s="10">
        <v>3</v>
      </c>
      <c r="DE2456" s="10">
        <v>5</v>
      </c>
      <c r="DF2456" s="10">
        <v>5</v>
      </c>
      <c r="DG2456" s="10">
        <v>5</v>
      </c>
      <c r="DH2456" s="10">
        <v>4</v>
      </c>
      <c r="DI2456" s="10">
        <v>6</v>
      </c>
      <c r="DJ2456" s="10">
        <v>4</v>
      </c>
      <c r="DK2456" s="10">
        <v>4</v>
      </c>
      <c r="DL2456" s="10">
        <v>5</v>
      </c>
      <c r="DM2456" s="9" t="s">
        <v>154</v>
      </c>
      <c r="DN2456" s="10">
        <v>1983</v>
      </c>
      <c r="DO2456" s="9">
        <f t="shared" si="9"/>
        <v>38</v>
      </c>
      <c r="DP2456" s="9" t="s">
        <v>222</v>
      </c>
      <c r="DQ2456" s="9" t="s">
        <v>156</v>
      </c>
      <c r="DR2456" s="9" t="s">
        <v>157</v>
      </c>
      <c r="DS2456" s="9" t="s">
        <v>137</v>
      </c>
      <c r="DT2456" s="9" t="s">
        <v>657</v>
      </c>
      <c r="DU2456" s="9" t="s">
        <v>203</v>
      </c>
      <c r="DV2456" s="9" t="str">
        <f>VLOOKUP(DU2456,Metadata!$B$2:$C$7,2,FALSE)</f>
        <v>6+ years</v>
      </c>
    </row>
    <row r="2457" spans="1:126">
      <c r="A2457" s="13">
        <v>2456</v>
      </c>
      <c r="B2457" s="9" t="s">
        <v>135</v>
      </c>
      <c r="C2457" s="9" t="str">
        <f>VLOOKUP(B2457,Metadata!$M$2:$N$6,2,FALSE)</f>
        <v>Permanent Employee</v>
      </c>
      <c r="D2457" s="9" t="s">
        <v>136</v>
      </c>
      <c r="E2457" s="9" t="s">
        <v>137</v>
      </c>
      <c r="F2457" s="9" t="s">
        <v>138</v>
      </c>
      <c r="G2457" s="9" t="s">
        <v>190</v>
      </c>
      <c r="H2457" s="9" t="str">
        <f>IF(G2457="","",VLOOKUP(G2457,Metadata!$J$2:$K$22,2,FALSE))</f>
        <v>North</v>
      </c>
      <c r="I2457" s="9" t="s">
        <v>138</v>
      </c>
      <c r="J2457" s="9" t="str">
        <f>IF(I2457="","",VLOOKUP(I2457,Metadata!$P$2:$Q$43,2,FALSE))</f>
        <v>Europe</v>
      </c>
      <c r="K2457" s="9" t="str">
        <f t="shared" si="0"/>
        <v>Portugal</v>
      </c>
      <c r="L2457" s="9" t="s">
        <v>190</v>
      </c>
      <c r="M2457" s="9" t="str">
        <f>IF(L2457="","",VLOOKUP(L2457,Metadata!$J$2:$K$22,2,FALSE))</f>
        <v>North</v>
      </c>
      <c r="N2457" s="9" t="s">
        <v>141</v>
      </c>
      <c r="O2457" s="9" t="s">
        <v>137</v>
      </c>
      <c r="P2457" s="9" t="s">
        <v>142</v>
      </c>
      <c r="Q2457" s="10" t="str">
        <f t="shared" si="1"/>
        <v>Full Office Job</v>
      </c>
      <c r="R2457" s="10">
        <v>6</v>
      </c>
      <c r="S2457" s="9" t="s">
        <v>161</v>
      </c>
      <c r="T2457" s="9" t="s">
        <v>137</v>
      </c>
      <c r="U2457" s="9" t="str">
        <f>IF(S2457&lt;&gt;"",S2457,IF(T2457&lt;&gt;"",VLOOKUP(T2457,Metadata!$S$2:$T$228,2,FALSE),""))</f>
        <v>Full-Stack Developer</v>
      </c>
      <c r="V2457" s="9" t="s">
        <v>276</v>
      </c>
      <c r="W2457" s="9" t="s">
        <v>137</v>
      </c>
      <c r="X2457" s="9" t="s">
        <v>163</v>
      </c>
      <c r="Y2457" s="9" t="s">
        <v>137</v>
      </c>
      <c r="Z2457" s="9" t="s">
        <v>262</v>
      </c>
      <c r="AA2457" s="9" t="s">
        <v>165</v>
      </c>
      <c r="AB2457" s="9" t="s">
        <v>137</v>
      </c>
      <c r="AC2457" s="9" t="s">
        <v>147</v>
      </c>
      <c r="AD2457" s="9"/>
      <c r="AE2457" s="9" t="s">
        <v>194</v>
      </c>
      <c r="AF2457" s="9"/>
      <c r="AG2457" s="9"/>
      <c r="AH2457" s="9"/>
      <c r="AI2457" s="9"/>
      <c r="AJ2457" s="9"/>
      <c r="AK2457" s="9"/>
      <c r="AL2457" s="9"/>
      <c r="AM2457" s="9"/>
      <c r="AN2457" s="9" t="s">
        <v>195</v>
      </c>
      <c r="AO2457" s="9"/>
      <c r="AP2457" s="9"/>
      <c r="AQ2457" s="9"/>
      <c r="AR2457" s="9" t="s">
        <v>149</v>
      </c>
      <c r="AS2457" s="9"/>
      <c r="AT2457" s="9"/>
      <c r="AU2457" s="9"/>
      <c r="AV2457" s="9"/>
      <c r="AW2457" s="9"/>
      <c r="AX2457" s="9" t="s">
        <v>196</v>
      </c>
      <c r="AY2457" s="9"/>
      <c r="AZ2457" s="9"/>
      <c r="BA2457" s="9" t="s">
        <v>178</v>
      </c>
      <c r="BB2457" s="9"/>
      <c r="BC2457" s="9"/>
      <c r="BD2457" s="9"/>
      <c r="BE2457" s="9"/>
      <c r="BF2457" s="9"/>
      <c r="BG2457" s="9"/>
      <c r="BH2457" s="9"/>
      <c r="BI2457" s="9"/>
      <c r="BJ2457" s="9" t="s">
        <v>167</v>
      </c>
      <c r="BK2457" s="9" t="s">
        <v>198</v>
      </c>
      <c r="BL2457" s="9" t="s">
        <v>199</v>
      </c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10"/>
      <c r="CB2457" s="10" t="str">
        <f t="shared" si="5"/>
        <v/>
      </c>
      <c r="CC2457" s="10"/>
      <c r="CD2457" s="9" t="str">
        <f t="shared" si="2"/>
        <v/>
      </c>
      <c r="CE2457" s="9" t="s">
        <v>151</v>
      </c>
      <c r="CF2457" s="9" t="s">
        <v>188</v>
      </c>
      <c r="CG2457" s="9">
        <f>IF(CF2457="","",VLOOKUP(CF2457,Metadata!$D$2:$H$20,2,FALSE))</f>
        <v>17500</v>
      </c>
      <c r="CH2457" s="9">
        <f>IF(CF2457="","",VLOOKUP(CF2457,Metadata!$D$2:$H$20,4,FALSE))</f>
        <v>15000</v>
      </c>
      <c r="CI2457" s="9">
        <f>IF(CF2457="","",VLOOKUP(CF2457,Metadata!$D$2:$H$20,5,FALSE))</f>
        <v>20000</v>
      </c>
      <c r="CJ2457" s="9">
        <f t="shared" si="3"/>
        <v>17500</v>
      </c>
      <c r="CK2457" s="9" t="s">
        <v>153</v>
      </c>
      <c r="CL2457" s="10">
        <v>1</v>
      </c>
      <c r="CM2457" s="10">
        <v>5</v>
      </c>
      <c r="CN2457" s="10">
        <v>4</v>
      </c>
      <c r="CO2457" s="10">
        <v>5</v>
      </c>
      <c r="CP2457" s="10">
        <v>5</v>
      </c>
      <c r="CQ2457" s="10">
        <v>5</v>
      </c>
      <c r="CR2457" s="10">
        <v>5</v>
      </c>
      <c r="CS2457" s="10">
        <v>5</v>
      </c>
      <c r="CT2457" s="10">
        <v>5</v>
      </c>
      <c r="CU2457" s="10">
        <v>5</v>
      </c>
      <c r="CV2457" s="10">
        <v>5</v>
      </c>
      <c r="CW2457" s="10">
        <v>2</v>
      </c>
      <c r="CX2457" s="10">
        <v>2</v>
      </c>
      <c r="CY2457" s="10">
        <v>2</v>
      </c>
      <c r="CZ2457" s="10">
        <v>5</v>
      </c>
      <c r="DA2457" s="10">
        <v>2</v>
      </c>
      <c r="DB2457" s="10">
        <v>2</v>
      </c>
      <c r="DC2457" s="10">
        <v>4</v>
      </c>
      <c r="DD2457" s="10">
        <v>2</v>
      </c>
      <c r="DE2457" s="10">
        <v>5</v>
      </c>
      <c r="DF2457" s="10">
        <v>5</v>
      </c>
      <c r="DG2457" s="10">
        <v>5</v>
      </c>
      <c r="DH2457" s="10">
        <v>5</v>
      </c>
      <c r="DI2457" s="10">
        <v>2</v>
      </c>
      <c r="DJ2457" s="10">
        <v>5</v>
      </c>
      <c r="DK2457" s="10">
        <v>2</v>
      </c>
      <c r="DL2457" s="10">
        <v>2</v>
      </c>
      <c r="DM2457" s="9" t="s">
        <v>154</v>
      </c>
      <c r="DN2457" s="10">
        <v>1973</v>
      </c>
      <c r="DO2457" s="9">
        <f t="shared" si="9"/>
        <v>48</v>
      </c>
      <c r="DP2457" s="9" t="s">
        <v>155</v>
      </c>
      <c r="DQ2457" s="9" t="s">
        <v>156</v>
      </c>
      <c r="DR2457" s="9" t="s">
        <v>157</v>
      </c>
      <c r="DS2457" s="9" t="s">
        <v>137</v>
      </c>
      <c r="DT2457" s="9" t="s">
        <v>657</v>
      </c>
      <c r="DU2457" s="9" t="s">
        <v>158</v>
      </c>
      <c r="DV2457" s="9" t="str">
        <f>VLOOKUP(DU2457,Metadata!$B$2:$C$7,2,FALSE)</f>
        <v>6+ years</v>
      </c>
    </row>
    <row r="2458" spans="1:126">
      <c r="A2458" s="13">
        <v>2457</v>
      </c>
      <c r="B2458" s="9" t="s">
        <v>135</v>
      </c>
      <c r="C2458" s="9" t="str">
        <f>VLOOKUP(B2458,Metadata!$M$2:$N$6,2,FALSE)</f>
        <v>Permanent Employee</v>
      </c>
      <c r="D2458" s="9" t="s">
        <v>136</v>
      </c>
      <c r="E2458" s="9" t="s">
        <v>137</v>
      </c>
      <c r="F2458" s="9" t="s">
        <v>138</v>
      </c>
      <c r="G2458" s="9" t="s">
        <v>172</v>
      </c>
      <c r="H2458" s="9" t="str">
        <f>IF(G2458="","",VLOOKUP(G2458,Metadata!$J$2:$K$22,2,FALSE))</f>
        <v>Porto Metropolitan Area</v>
      </c>
      <c r="I2458" s="9" t="s">
        <v>138</v>
      </c>
      <c r="J2458" s="9" t="str">
        <f>IF(I2458="","",VLOOKUP(I2458,Metadata!$P$2:$Q$43,2,FALSE))</f>
        <v>Europe</v>
      </c>
      <c r="K2458" s="9" t="str">
        <f t="shared" si="0"/>
        <v>Portugal</v>
      </c>
      <c r="L2458" s="9" t="s">
        <v>172</v>
      </c>
      <c r="M2458" s="9" t="str">
        <f>IF(L2458="","",VLOOKUP(L2458,Metadata!$J$2:$K$22,2,FALSE))</f>
        <v>Porto Metropolitan Area</v>
      </c>
      <c r="N2458" s="9" t="s">
        <v>214</v>
      </c>
      <c r="O2458" s="9" t="s">
        <v>259</v>
      </c>
      <c r="P2458" s="9" t="s">
        <v>191</v>
      </c>
      <c r="Q2458" s="10" t="str">
        <f t="shared" si="1"/>
        <v>Remote Job (full or flexible)</v>
      </c>
      <c r="R2458" s="10">
        <v>6</v>
      </c>
      <c r="S2458" s="9" t="s">
        <v>161</v>
      </c>
      <c r="T2458" s="9" t="s">
        <v>137</v>
      </c>
      <c r="U2458" s="9" t="str">
        <f>IF(S2458&lt;&gt;"",S2458,IF(T2458&lt;&gt;"",VLOOKUP(T2458,Metadata!$S$2:$T$228,2,FALSE),""))</f>
        <v>Full-Stack Developer</v>
      </c>
      <c r="V2458" s="9" t="s">
        <v>264</v>
      </c>
      <c r="W2458" s="9" t="s">
        <v>137</v>
      </c>
      <c r="X2458" s="9" t="s">
        <v>163</v>
      </c>
      <c r="Y2458" s="9" t="s">
        <v>137</v>
      </c>
      <c r="Z2458" s="9" t="s">
        <v>262</v>
      </c>
      <c r="AA2458" s="9" t="s">
        <v>165</v>
      </c>
      <c r="AB2458" s="9" t="s">
        <v>137</v>
      </c>
      <c r="AC2458" s="9" t="s">
        <v>147</v>
      </c>
      <c r="AD2458" s="9"/>
      <c r="AE2458" s="9"/>
      <c r="AF2458" s="9" t="s">
        <v>243</v>
      </c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 t="s">
        <v>167</v>
      </c>
      <c r="BK2458" s="9"/>
      <c r="BL2458" s="9"/>
      <c r="BM2458" s="9"/>
      <c r="BN2458" s="9" t="s">
        <v>186</v>
      </c>
      <c r="BO2458" s="9" t="s">
        <v>257</v>
      </c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10"/>
      <c r="CB2458" s="10" t="str">
        <f t="shared" si="5"/>
        <v/>
      </c>
      <c r="CC2458" s="10"/>
      <c r="CD2458" s="9" t="str">
        <f t="shared" si="2"/>
        <v/>
      </c>
      <c r="CE2458" s="9" t="s">
        <v>168</v>
      </c>
      <c r="CF2458" s="9" t="s">
        <v>245</v>
      </c>
      <c r="CG2458" s="9">
        <f>IF(CF2458="","",VLOOKUP(CF2458,Metadata!$D$2:$H$20,2,FALSE))</f>
        <v>42500</v>
      </c>
      <c r="CH2458" s="9">
        <f>IF(CF2458="","",VLOOKUP(CF2458,Metadata!$D$2:$H$20,4,FALSE))</f>
        <v>40000</v>
      </c>
      <c r="CI2458" s="9">
        <f>IF(CF2458="","",VLOOKUP(CF2458,Metadata!$D$2:$H$20,5,FALSE))</f>
        <v>45000</v>
      </c>
      <c r="CJ2458" s="9">
        <f t="shared" si="3"/>
        <v>42500</v>
      </c>
      <c r="CK2458" s="9" t="s">
        <v>201</v>
      </c>
      <c r="CL2458" s="10">
        <v>4</v>
      </c>
      <c r="CM2458" s="10">
        <v>4</v>
      </c>
      <c r="CN2458" s="10">
        <v>7</v>
      </c>
      <c r="CO2458" s="10">
        <v>7</v>
      </c>
      <c r="CP2458" s="10">
        <v>4</v>
      </c>
      <c r="CQ2458" s="10">
        <v>5</v>
      </c>
      <c r="CR2458" s="10">
        <v>6</v>
      </c>
      <c r="CS2458" s="10">
        <v>6</v>
      </c>
      <c r="CT2458" s="10">
        <v>6</v>
      </c>
      <c r="CU2458" s="10">
        <v>7</v>
      </c>
      <c r="CV2458" s="10">
        <v>5</v>
      </c>
      <c r="CW2458" s="10">
        <v>4</v>
      </c>
      <c r="CX2458" s="10">
        <v>6</v>
      </c>
      <c r="CY2458" s="10">
        <v>3</v>
      </c>
      <c r="CZ2458" s="10">
        <v>3</v>
      </c>
      <c r="DA2458" s="10">
        <v>6</v>
      </c>
      <c r="DB2458" s="10">
        <v>6</v>
      </c>
      <c r="DC2458" s="10">
        <v>7</v>
      </c>
      <c r="DD2458" s="10">
        <v>4</v>
      </c>
      <c r="DE2458" s="10">
        <v>7</v>
      </c>
      <c r="DF2458" s="10">
        <v>3</v>
      </c>
      <c r="DG2458" s="10">
        <v>6</v>
      </c>
      <c r="DH2458" s="10">
        <v>2</v>
      </c>
      <c r="DI2458" s="10">
        <v>2</v>
      </c>
      <c r="DJ2458" s="10">
        <v>4</v>
      </c>
      <c r="DK2458" s="10">
        <v>4</v>
      </c>
      <c r="DL2458" s="10">
        <v>2</v>
      </c>
      <c r="DM2458" s="9" t="s">
        <v>154</v>
      </c>
      <c r="DN2458" s="10">
        <v>1983</v>
      </c>
      <c r="DO2458" s="9">
        <f t="shared" si="9"/>
        <v>38</v>
      </c>
      <c r="DP2458" s="9" t="s">
        <v>155</v>
      </c>
      <c r="DQ2458" s="9" t="s">
        <v>156</v>
      </c>
      <c r="DR2458" s="9" t="s">
        <v>157</v>
      </c>
      <c r="DS2458" s="9" t="s">
        <v>137</v>
      </c>
      <c r="DT2458" s="9" t="s">
        <v>657</v>
      </c>
      <c r="DU2458" s="9" t="s">
        <v>203</v>
      </c>
      <c r="DV2458" s="9" t="str">
        <f>VLOOKUP(DU2458,Metadata!$B$2:$C$7,2,FALSE)</f>
        <v>6+ years</v>
      </c>
    </row>
    <row r="2459" spans="1:126">
      <c r="A2459" s="13">
        <v>2458</v>
      </c>
      <c r="B2459" s="9" t="s">
        <v>135</v>
      </c>
      <c r="C2459" s="9" t="str">
        <f>VLOOKUP(B2459,Metadata!$M$2:$N$6,2,FALSE)</f>
        <v>Permanent Employee</v>
      </c>
      <c r="D2459" s="9" t="s">
        <v>136</v>
      </c>
      <c r="E2459" s="9" t="s">
        <v>137</v>
      </c>
      <c r="F2459" s="9" t="s">
        <v>138</v>
      </c>
      <c r="G2459" s="9" t="s">
        <v>140</v>
      </c>
      <c r="H2459" s="9" t="str">
        <f>IF(G2459="","",VLOOKUP(G2459,Metadata!$J$2:$K$22,2,FALSE))</f>
        <v>Lisbon Metropolitan Area</v>
      </c>
      <c r="I2459" s="9" t="s">
        <v>138</v>
      </c>
      <c r="J2459" s="9" t="str">
        <f>IF(I2459="","",VLOOKUP(I2459,Metadata!$P$2:$Q$43,2,FALSE))</f>
        <v>Europe</v>
      </c>
      <c r="K2459" s="9" t="str">
        <f t="shared" si="0"/>
        <v>Portugal</v>
      </c>
      <c r="L2459" s="9" t="s">
        <v>140</v>
      </c>
      <c r="M2459" s="9" t="str">
        <f>IF(L2459="","",VLOOKUP(L2459,Metadata!$J$2:$K$22,2,FALSE))</f>
        <v>Lisbon Metropolitan Area</v>
      </c>
      <c r="N2459" s="9" t="s">
        <v>205</v>
      </c>
      <c r="O2459" s="9" t="s">
        <v>137</v>
      </c>
      <c r="P2459" s="9" t="s">
        <v>137</v>
      </c>
      <c r="Q2459" s="10" t="str">
        <f t="shared" si="1"/>
        <v>Full Office Job</v>
      </c>
      <c r="R2459" s="10">
        <v>5</v>
      </c>
      <c r="S2459" s="9" t="s">
        <v>338</v>
      </c>
      <c r="T2459" s="9" t="s">
        <v>137</v>
      </c>
      <c r="U2459" s="9" t="str">
        <f>IF(S2459&lt;&gt;"",S2459,IF(T2459&lt;&gt;"",VLOOKUP(T2459,Metadata!$S$2:$T$228,2,FALSE),""))</f>
        <v>Solutions Architect</v>
      </c>
      <c r="V2459" s="9" t="s">
        <v>207</v>
      </c>
      <c r="W2459" s="9" t="s">
        <v>137</v>
      </c>
      <c r="X2459" s="9" t="s">
        <v>208</v>
      </c>
      <c r="Y2459" s="9" t="s">
        <v>137</v>
      </c>
      <c r="Z2459" s="9" t="s">
        <v>146</v>
      </c>
      <c r="AA2459" s="9" t="s">
        <v>137</v>
      </c>
      <c r="AB2459" s="9" t="s">
        <v>137</v>
      </c>
      <c r="AC2459" s="9" t="s">
        <v>147</v>
      </c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 t="s">
        <v>797</v>
      </c>
      <c r="CA2459" s="10"/>
      <c r="CB2459" s="10" t="str">
        <f t="shared" si="5"/>
        <v/>
      </c>
      <c r="CC2459" s="10"/>
      <c r="CD2459" s="9" t="str">
        <f t="shared" si="2"/>
        <v/>
      </c>
      <c r="CE2459" s="9" t="s">
        <v>151</v>
      </c>
      <c r="CF2459" s="9" t="s">
        <v>152</v>
      </c>
      <c r="CG2459" s="9">
        <f>IF(CF2459="","",VLOOKUP(CF2459,Metadata!$D$2:$H$20,2,FALSE))</f>
        <v>32500</v>
      </c>
      <c r="CH2459" s="9">
        <f>IF(CF2459="","",VLOOKUP(CF2459,Metadata!$D$2:$H$20,4,FALSE))</f>
        <v>30000</v>
      </c>
      <c r="CI2459" s="9">
        <f>IF(CF2459="","",VLOOKUP(CF2459,Metadata!$D$2:$H$20,5,FALSE))</f>
        <v>35000</v>
      </c>
      <c r="CJ2459" s="9">
        <f t="shared" si="3"/>
        <v>32500</v>
      </c>
      <c r="CK2459" s="9" t="s">
        <v>153</v>
      </c>
      <c r="CL2459" s="10">
        <v>3</v>
      </c>
      <c r="CM2459" s="10">
        <v>3</v>
      </c>
      <c r="CN2459" s="10">
        <v>6</v>
      </c>
      <c r="CO2459" s="10">
        <v>6</v>
      </c>
      <c r="CP2459" s="10">
        <v>5</v>
      </c>
      <c r="CQ2459" s="10">
        <v>6</v>
      </c>
      <c r="CR2459" s="10">
        <v>6</v>
      </c>
      <c r="CS2459" s="10">
        <v>6</v>
      </c>
      <c r="CT2459" s="10">
        <v>4</v>
      </c>
      <c r="CU2459" s="10">
        <v>6</v>
      </c>
      <c r="CV2459" s="10">
        <v>6</v>
      </c>
      <c r="CW2459" s="10">
        <v>6</v>
      </c>
      <c r="CX2459" s="10">
        <v>6</v>
      </c>
      <c r="CY2459" s="10">
        <v>6</v>
      </c>
      <c r="CZ2459" s="10">
        <v>6</v>
      </c>
      <c r="DA2459" s="10">
        <v>5</v>
      </c>
      <c r="DB2459" s="10">
        <v>4</v>
      </c>
      <c r="DC2459" s="10">
        <v>6</v>
      </c>
      <c r="DD2459" s="10">
        <v>2</v>
      </c>
      <c r="DE2459" s="10">
        <v>6</v>
      </c>
      <c r="DF2459" s="10">
        <v>6</v>
      </c>
      <c r="DG2459" s="10">
        <v>6</v>
      </c>
      <c r="DH2459" s="10">
        <v>6</v>
      </c>
      <c r="DI2459" s="10">
        <v>6</v>
      </c>
      <c r="DJ2459" s="10">
        <v>1</v>
      </c>
      <c r="DK2459" s="10">
        <v>5</v>
      </c>
      <c r="DL2459" s="10">
        <v>6</v>
      </c>
      <c r="DM2459" s="9" t="s">
        <v>154</v>
      </c>
      <c r="DN2459" s="10">
        <v>1979</v>
      </c>
      <c r="DO2459" s="9">
        <f t="shared" si="9"/>
        <v>42</v>
      </c>
      <c r="DP2459" s="9" t="s">
        <v>155</v>
      </c>
      <c r="DQ2459" s="9" t="s">
        <v>156</v>
      </c>
      <c r="DR2459" s="9" t="s">
        <v>157</v>
      </c>
      <c r="DS2459" s="9" t="s">
        <v>137</v>
      </c>
      <c r="DT2459" s="9" t="s">
        <v>657</v>
      </c>
      <c r="DU2459" s="9" t="s">
        <v>158</v>
      </c>
      <c r="DV2459" s="9" t="str">
        <f>VLOOKUP(DU2459,Metadata!$B$2:$C$7,2,FALSE)</f>
        <v>6+ years</v>
      </c>
    </row>
    <row r="2460" spans="1:126">
      <c r="A2460" s="13">
        <v>2459</v>
      </c>
      <c r="B2460" s="9" t="s">
        <v>135</v>
      </c>
      <c r="C2460" s="9" t="str">
        <f>VLOOKUP(B2460,Metadata!$M$2:$N$6,2,FALSE)</f>
        <v>Permanent Employee</v>
      </c>
      <c r="D2460" s="9" t="s">
        <v>136</v>
      </c>
      <c r="E2460" s="9" t="s">
        <v>137</v>
      </c>
      <c r="F2460" s="9" t="s">
        <v>138</v>
      </c>
      <c r="G2460" s="9" t="s">
        <v>318</v>
      </c>
      <c r="H2460" s="9" t="str">
        <f>IF(G2460="","",VLOOKUP(G2460,Metadata!$J$2:$K$22,2,FALSE))</f>
        <v>North</v>
      </c>
      <c r="I2460" s="9" t="s">
        <v>138</v>
      </c>
      <c r="J2460" s="9" t="str">
        <f>IF(I2460="","",VLOOKUP(I2460,Metadata!$P$2:$Q$43,2,FALSE))</f>
        <v>Europe</v>
      </c>
      <c r="K2460" s="9" t="str">
        <f t="shared" si="0"/>
        <v>Portugal</v>
      </c>
      <c r="L2460" s="9" t="s">
        <v>318</v>
      </c>
      <c r="M2460" s="9" t="str">
        <f>IF(L2460="","",VLOOKUP(L2460,Metadata!$J$2:$K$22,2,FALSE))</f>
        <v>North</v>
      </c>
      <c r="N2460" s="9" t="s">
        <v>141</v>
      </c>
      <c r="O2460" s="9" t="s">
        <v>137</v>
      </c>
      <c r="P2460" s="9" t="s">
        <v>191</v>
      </c>
      <c r="Q2460" s="10" t="str">
        <f t="shared" si="1"/>
        <v>Remote Job (full or flexible)</v>
      </c>
      <c r="R2460" s="10">
        <v>6</v>
      </c>
      <c r="S2460" s="9" t="s">
        <v>161</v>
      </c>
      <c r="T2460" s="9" t="s">
        <v>137</v>
      </c>
      <c r="U2460" s="9" t="str">
        <f>IF(S2460&lt;&gt;"",S2460,IF(T2460&lt;&gt;"",VLOOKUP(T2460,Metadata!$S$2:$T$228,2,FALSE),""))</f>
        <v>Full-Stack Developer</v>
      </c>
      <c r="V2460" s="9" t="s">
        <v>207</v>
      </c>
      <c r="W2460" s="9" t="s">
        <v>137</v>
      </c>
      <c r="X2460" s="9" t="s">
        <v>175</v>
      </c>
      <c r="Y2460" s="9" t="s">
        <v>137</v>
      </c>
      <c r="Z2460" s="9" t="s">
        <v>164</v>
      </c>
      <c r="AA2460" s="9" t="s">
        <v>165</v>
      </c>
      <c r="AB2460" s="9" t="s">
        <v>137</v>
      </c>
      <c r="AC2460" s="9"/>
      <c r="AD2460" s="9"/>
      <c r="AE2460" s="9"/>
      <c r="AF2460" s="9"/>
      <c r="AG2460" s="9" t="s">
        <v>166</v>
      </c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 t="s">
        <v>178</v>
      </c>
      <c r="BB2460" s="9"/>
      <c r="BC2460" s="9"/>
      <c r="BD2460" s="9"/>
      <c r="BE2460" s="9"/>
      <c r="BF2460" s="9"/>
      <c r="BG2460" s="9"/>
      <c r="BH2460" s="9"/>
      <c r="BI2460" s="9"/>
      <c r="BJ2460" s="9" t="s">
        <v>167</v>
      </c>
      <c r="BK2460" s="9"/>
      <c r="BL2460" s="9"/>
      <c r="BM2460" s="9"/>
      <c r="BN2460" s="9"/>
      <c r="BO2460" s="9"/>
      <c r="BP2460" s="9"/>
      <c r="BQ2460" s="9"/>
      <c r="BR2460" s="9" t="s">
        <v>247</v>
      </c>
      <c r="BS2460" s="9"/>
      <c r="BT2460" s="9"/>
      <c r="BU2460" s="9"/>
      <c r="BV2460" s="9"/>
      <c r="BW2460" s="9"/>
      <c r="BX2460" s="9"/>
      <c r="BY2460" s="9"/>
      <c r="BZ2460" s="9"/>
      <c r="CA2460" s="10"/>
      <c r="CB2460" s="10" t="str">
        <f t="shared" si="5"/>
        <v/>
      </c>
      <c r="CC2460" s="10"/>
      <c r="CD2460" s="9" t="str">
        <f t="shared" si="2"/>
        <v/>
      </c>
      <c r="CE2460" s="9" t="s">
        <v>168</v>
      </c>
      <c r="CF2460" s="9" t="s">
        <v>169</v>
      </c>
      <c r="CG2460" s="9">
        <f>IF(CF2460="","",VLOOKUP(CF2460,Metadata!$D$2:$H$20,2,FALSE))</f>
        <v>12500</v>
      </c>
      <c r="CH2460" s="9">
        <f>IF(CF2460="","",VLOOKUP(CF2460,Metadata!$D$2:$H$20,4,FALSE))</f>
        <v>0</v>
      </c>
      <c r="CI2460" s="9">
        <f>IF(CF2460="","",VLOOKUP(CF2460,Metadata!$D$2:$H$20,5,FALSE))</f>
        <v>15000</v>
      </c>
      <c r="CJ2460" s="9">
        <f t="shared" si="3"/>
        <v>12500</v>
      </c>
      <c r="CK2460" s="9" t="s">
        <v>153</v>
      </c>
      <c r="CL2460" s="10">
        <v>1</v>
      </c>
      <c r="CM2460" s="10">
        <v>4</v>
      </c>
      <c r="CN2460" s="10">
        <v>7</v>
      </c>
      <c r="CO2460" s="10">
        <v>7</v>
      </c>
      <c r="CP2460" s="10">
        <v>7</v>
      </c>
      <c r="CQ2460" s="10">
        <v>7</v>
      </c>
      <c r="CR2460" s="10">
        <v>5</v>
      </c>
      <c r="CS2460" s="10">
        <v>6</v>
      </c>
      <c r="CT2460" s="10">
        <v>5</v>
      </c>
      <c r="CU2460" s="10">
        <v>5</v>
      </c>
      <c r="CV2460" s="10">
        <v>5</v>
      </c>
      <c r="CW2460" s="10">
        <v>4</v>
      </c>
      <c r="CX2460" s="10">
        <v>4</v>
      </c>
      <c r="CY2460" s="10">
        <v>5</v>
      </c>
      <c r="CZ2460" s="10">
        <v>5</v>
      </c>
      <c r="DA2460" s="10">
        <v>4</v>
      </c>
      <c r="DB2460" s="10">
        <v>5</v>
      </c>
      <c r="DC2460" s="10">
        <v>5</v>
      </c>
      <c r="DD2460" s="10">
        <v>5</v>
      </c>
      <c r="DE2460" s="10">
        <v>7</v>
      </c>
      <c r="DF2460" s="10">
        <v>6</v>
      </c>
      <c r="DG2460" s="10">
        <v>7</v>
      </c>
      <c r="DH2460" s="10">
        <v>7</v>
      </c>
      <c r="DI2460" s="10">
        <v>7</v>
      </c>
      <c r="DJ2460" s="10">
        <v>6</v>
      </c>
      <c r="DK2460" s="10">
        <v>5</v>
      </c>
      <c r="DL2460" s="10">
        <v>5</v>
      </c>
      <c r="DM2460" s="9" t="s">
        <v>154</v>
      </c>
      <c r="DN2460" s="10">
        <v>1994</v>
      </c>
      <c r="DO2460" s="9">
        <f t="shared" si="9"/>
        <v>27</v>
      </c>
      <c r="DP2460" s="9" t="s">
        <v>155</v>
      </c>
      <c r="DQ2460" s="9" t="s">
        <v>298</v>
      </c>
      <c r="DR2460" s="9" t="s">
        <v>157</v>
      </c>
      <c r="DS2460" s="9" t="s">
        <v>137</v>
      </c>
      <c r="DT2460" s="9" t="s">
        <v>657</v>
      </c>
      <c r="DU2460" s="9" t="s">
        <v>168</v>
      </c>
      <c r="DV2460" s="9" t="str">
        <f>VLOOKUP(DU2460,Metadata!$B$2:$C$7,2,FALSE)</f>
        <v>0 - 3 years</v>
      </c>
    </row>
    <row r="2461" spans="1:126">
      <c r="A2461" s="13">
        <v>2460</v>
      </c>
      <c r="B2461" s="9" t="s">
        <v>135</v>
      </c>
      <c r="C2461" s="9" t="str">
        <f>VLOOKUP(B2461,Metadata!$M$2:$N$6,2,FALSE)</f>
        <v>Permanent Employee</v>
      </c>
      <c r="D2461" s="9" t="s">
        <v>159</v>
      </c>
      <c r="E2461" s="9" t="s">
        <v>137</v>
      </c>
      <c r="F2461" s="9" t="s">
        <v>138</v>
      </c>
      <c r="G2461" s="9" t="s">
        <v>140</v>
      </c>
      <c r="H2461" s="9" t="str">
        <f>IF(G2461="","",VLOOKUP(G2461,Metadata!$J$2:$K$22,2,FALSE))</f>
        <v>Lisbon Metropolitan Area</v>
      </c>
      <c r="I2461" s="9" t="s">
        <v>138</v>
      </c>
      <c r="J2461" s="9" t="str">
        <f>IF(I2461="","",VLOOKUP(I2461,Metadata!$P$2:$Q$43,2,FALSE))</f>
        <v>Europe</v>
      </c>
      <c r="K2461" s="9" t="str">
        <f t="shared" si="0"/>
        <v>Portugal</v>
      </c>
      <c r="L2461" s="9" t="s">
        <v>140</v>
      </c>
      <c r="M2461" s="9" t="str">
        <f>IF(L2461="","",VLOOKUP(L2461,Metadata!$J$2:$K$22,2,FALSE))</f>
        <v>Lisbon Metropolitan Area</v>
      </c>
      <c r="N2461" s="9" t="s">
        <v>141</v>
      </c>
      <c r="O2461" s="9" t="s">
        <v>137</v>
      </c>
      <c r="P2461" s="9" t="s">
        <v>142</v>
      </c>
      <c r="Q2461" s="10" t="str">
        <f t="shared" si="1"/>
        <v>Full Office Job</v>
      </c>
      <c r="R2461" s="10">
        <v>4</v>
      </c>
      <c r="S2461" s="9" t="s">
        <v>229</v>
      </c>
      <c r="T2461" s="9" t="s">
        <v>137</v>
      </c>
      <c r="U2461" s="9" t="str">
        <f>IF(S2461&lt;&gt;"",S2461,IF(T2461&lt;&gt;"",VLOOKUP(T2461,Metadata!$S$2:$T$228,2,FALSE),""))</f>
        <v>Project Manager</v>
      </c>
      <c r="V2461" s="9" t="s">
        <v>207</v>
      </c>
      <c r="W2461" s="9" t="s">
        <v>137</v>
      </c>
      <c r="X2461" s="9" t="s">
        <v>163</v>
      </c>
      <c r="Y2461" s="9" t="s">
        <v>137</v>
      </c>
      <c r="Z2461" s="9" t="s">
        <v>184</v>
      </c>
      <c r="AA2461" s="9" t="s">
        <v>165</v>
      </c>
      <c r="AB2461" s="9" t="s">
        <v>137</v>
      </c>
      <c r="AC2461" s="9"/>
      <c r="AD2461" s="9" t="s">
        <v>148</v>
      </c>
      <c r="AE2461" s="9"/>
      <c r="AF2461" s="9"/>
      <c r="AG2461" s="9"/>
      <c r="AH2461" s="9"/>
      <c r="AI2461" s="9"/>
      <c r="AJ2461" s="9"/>
      <c r="AK2461" s="9"/>
      <c r="AL2461" s="9" t="s">
        <v>177</v>
      </c>
      <c r="AM2461" s="9" t="s">
        <v>314</v>
      </c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 t="s">
        <v>178</v>
      </c>
      <c r="BB2461" s="9" t="s">
        <v>284</v>
      </c>
      <c r="BC2461" s="9"/>
      <c r="BD2461" s="9"/>
      <c r="BE2461" s="9"/>
      <c r="BF2461" s="9"/>
      <c r="BG2461" s="9"/>
      <c r="BH2461" s="9"/>
      <c r="BI2461" s="9"/>
      <c r="BJ2461" s="9"/>
      <c r="BK2461" s="9"/>
      <c r="BL2461" s="9" t="s">
        <v>199</v>
      </c>
      <c r="BM2461" s="9"/>
      <c r="BN2461" s="9"/>
      <c r="BO2461" s="9"/>
      <c r="BP2461" s="9"/>
      <c r="BQ2461" s="9" t="s">
        <v>219</v>
      </c>
      <c r="BR2461" s="9"/>
      <c r="BS2461" s="9"/>
      <c r="BT2461" s="9"/>
      <c r="BU2461" s="9"/>
      <c r="BV2461" s="9"/>
      <c r="BW2461" s="9"/>
      <c r="BX2461" s="9"/>
      <c r="BY2461" s="9"/>
      <c r="BZ2461" s="9"/>
      <c r="CA2461" s="10"/>
      <c r="CB2461" s="10" t="str">
        <f t="shared" si="5"/>
        <v/>
      </c>
      <c r="CC2461" s="10"/>
      <c r="CD2461" s="9" t="str">
        <f t="shared" si="2"/>
        <v/>
      </c>
      <c r="CE2461" s="9" t="s">
        <v>151</v>
      </c>
      <c r="CF2461" s="9" t="s">
        <v>477</v>
      </c>
      <c r="CG2461" s="9">
        <f>IF(CF2461="","",VLOOKUP(CF2461,Metadata!$D$2:$H$20,2,FALSE))</f>
        <v>102500</v>
      </c>
      <c r="CH2461" s="9">
        <f>IF(CF2461="","",VLOOKUP(CF2461,Metadata!$D$2:$H$20,4,FALSE))</f>
        <v>100000</v>
      </c>
      <c r="CI2461" s="9">
        <f>IF(CF2461="","",VLOOKUP(CF2461,Metadata!$D$2:$H$20,5,FALSE))</f>
        <v>105000</v>
      </c>
      <c r="CJ2461" s="9">
        <f t="shared" si="3"/>
        <v>102500</v>
      </c>
      <c r="CK2461" s="9" t="s">
        <v>201</v>
      </c>
      <c r="CL2461" s="10">
        <v>7</v>
      </c>
      <c r="CM2461" s="10">
        <v>1</v>
      </c>
      <c r="CN2461" s="10">
        <v>3</v>
      </c>
      <c r="CO2461" s="10">
        <v>6</v>
      </c>
      <c r="CP2461" s="10">
        <v>2</v>
      </c>
      <c r="CQ2461" s="10">
        <v>6</v>
      </c>
      <c r="CR2461" s="10">
        <v>2</v>
      </c>
      <c r="CS2461" s="10">
        <v>3</v>
      </c>
      <c r="CT2461" s="10">
        <v>6</v>
      </c>
      <c r="CU2461" s="10">
        <v>4</v>
      </c>
      <c r="CV2461" s="10">
        <v>4</v>
      </c>
      <c r="CW2461" s="10">
        <v>4</v>
      </c>
      <c r="CX2461" s="10">
        <v>6</v>
      </c>
      <c r="CY2461" s="10">
        <v>7</v>
      </c>
      <c r="CZ2461" s="10">
        <v>5</v>
      </c>
      <c r="DA2461" s="10">
        <v>3</v>
      </c>
      <c r="DB2461" s="10">
        <v>3</v>
      </c>
      <c r="DC2461" s="10">
        <v>6</v>
      </c>
      <c r="DD2461" s="10">
        <v>2</v>
      </c>
      <c r="DE2461" s="10">
        <v>4</v>
      </c>
      <c r="DF2461" s="10">
        <v>4</v>
      </c>
      <c r="DG2461" s="10">
        <v>6</v>
      </c>
      <c r="DH2461" s="10">
        <v>4</v>
      </c>
      <c r="DI2461" s="10">
        <v>3</v>
      </c>
      <c r="DJ2461" s="10">
        <v>3</v>
      </c>
      <c r="DK2461" s="10">
        <v>3</v>
      </c>
      <c r="DL2461" s="10">
        <v>3</v>
      </c>
      <c r="DM2461" s="9" t="s">
        <v>154</v>
      </c>
      <c r="DN2461" s="10">
        <v>1982</v>
      </c>
      <c r="DO2461" s="9">
        <f t="shared" si="9"/>
        <v>39</v>
      </c>
      <c r="DP2461" s="9" t="s">
        <v>155</v>
      </c>
      <c r="DQ2461" s="9" t="s">
        <v>210</v>
      </c>
      <c r="DR2461" s="9" t="s">
        <v>157</v>
      </c>
      <c r="DS2461" s="9" t="s">
        <v>137</v>
      </c>
      <c r="DT2461" s="9" t="s">
        <v>657</v>
      </c>
      <c r="DU2461" s="9" t="s">
        <v>158</v>
      </c>
      <c r="DV2461" s="9" t="str">
        <f>VLOOKUP(DU2461,Metadata!$B$2:$C$7,2,FALSE)</f>
        <v>6+ years</v>
      </c>
    </row>
    <row r="2462" spans="1:126">
      <c r="A2462" s="13">
        <v>2461</v>
      </c>
      <c r="B2462" s="9" t="s">
        <v>135</v>
      </c>
      <c r="C2462" s="9" t="str">
        <f>VLOOKUP(B2462,Metadata!$M$2:$N$6,2,FALSE)</f>
        <v>Permanent Employee</v>
      </c>
      <c r="D2462" s="9" t="s">
        <v>159</v>
      </c>
      <c r="E2462" s="9" t="s">
        <v>137</v>
      </c>
      <c r="F2462" s="9" t="s">
        <v>138</v>
      </c>
      <c r="G2462" s="9" t="s">
        <v>172</v>
      </c>
      <c r="H2462" s="9" t="str">
        <f>IF(G2462="","",VLOOKUP(G2462,Metadata!$J$2:$K$22,2,FALSE))</f>
        <v>Porto Metropolitan Area</v>
      </c>
      <c r="I2462" s="9" t="s">
        <v>228</v>
      </c>
      <c r="J2462" s="9" t="str">
        <f>IF(I2462="","",VLOOKUP(I2462,Metadata!$P$2:$Q$43,2,FALSE))</f>
        <v>Europe</v>
      </c>
      <c r="K2462" s="9" t="str">
        <f t="shared" si="0"/>
        <v>International</v>
      </c>
      <c r="L2462" s="9" t="s">
        <v>137</v>
      </c>
      <c r="M2462" s="9" t="str">
        <f>IF(L2462="","",VLOOKUP(L2462,Metadata!$J$2:$K$22,2,FALSE))</f>
        <v/>
      </c>
      <c r="N2462" s="9" t="s">
        <v>141</v>
      </c>
      <c r="O2462" s="9" t="s">
        <v>137</v>
      </c>
      <c r="P2462" s="9" t="s">
        <v>142</v>
      </c>
      <c r="Q2462" s="10" t="str">
        <f t="shared" si="1"/>
        <v>Full Office Job</v>
      </c>
      <c r="R2462" s="10">
        <v>4</v>
      </c>
      <c r="S2462" s="9" t="s">
        <v>183</v>
      </c>
      <c r="T2462" s="9" t="s">
        <v>137</v>
      </c>
      <c r="U2462" s="9" t="str">
        <f>IF(S2462&lt;&gt;"",S2462,IF(T2462&lt;&gt;"",VLOOKUP(T2462,Metadata!$S$2:$T$228,2,FALSE),""))</f>
        <v>Product Owner/Product Manager</v>
      </c>
      <c r="V2462" s="9" t="s">
        <v>217</v>
      </c>
      <c r="W2462" s="9" t="s">
        <v>137</v>
      </c>
      <c r="X2462" s="9" t="s">
        <v>242</v>
      </c>
      <c r="Y2462" s="9" t="s">
        <v>137</v>
      </c>
      <c r="Z2462" s="9" t="s">
        <v>218</v>
      </c>
      <c r="AA2462" s="9" t="s">
        <v>137</v>
      </c>
      <c r="AB2462" s="9" t="s">
        <v>137</v>
      </c>
      <c r="AC2462" s="9" t="s">
        <v>147</v>
      </c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 t="s">
        <v>178</v>
      </c>
      <c r="BB2462" s="9"/>
      <c r="BC2462" s="9"/>
      <c r="BD2462" s="9"/>
      <c r="BE2462" s="9"/>
      <c r="BF2462" s="9"/>
      <c r="BG2462" s="9"/>
      <c r="BH2462" s="9" t="s">
        <v>150</v>
      </c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 t="s">
        <v>150</v>
      </c>
      <c r="BZ2462" s="9" t="s">
        <v>137</v>
      </c>
      <c r="CA2462" s="10"/>
      <c r="CB2462" s="10" t="str">
        <f t="shared" si="5"/>
        <v/>
      </c>
      <c r="CC2462" s="10"/>
      <c r="CD2462" s="9" t="str">
        <f t="shared" si="2"/>
        <v/>
      </c>
      <c r="CE2462" s="9" t="s">
        <v>151</v>
      </c>
      <c r="CF2462" s="9" t="s">
        <v>152</v>
      </c>
      <c r="CG2462" s="9">
        <f>IF(CF2462="","",VLOOKUP(CF2462,Metadata!$D$2:$H$20,2,FALSE))</f>
        <v>32500</v>
      </c>
      <c r="CH2462" s="9">
        <f>IF(CF2462="","",VLOOKUP(CF2462,Metadata!$D$2:$H$20,4,FALSE))</f>
        <v>30000</v>
      </c>
      <c r="CI2462" s="9">
        <f>IF(CF2462="","",VLOOKUP(CF2462,Metadata!$D$2:$H$20,5,FALSE))</f>
        <v>35000</v>
      </c>
      <c r="CJ2462" s="9">
        <f t="shared" si="3"/>
        <v>32500</v>
      </c>
      <c r="CK2462" s="9" t="s">
        <v>153</v>
      </c>
      <c r="CL2462" s="10">
        <v>1</v>
      </c>
      <c r="CM2462" s="10">
        <v>3</v>
      </c>
      <c r="CN2462" s="10">
        <v>7</v>
      </c>
      <c r="CO2462" s="10">
        <v>5</v>
      </c>
      <c r="CP2462" s="10">
        <v>5</v>
      </c>
      <c r="CQ2462" s="10">
        <v>6</v>
      </c>
      <c r="CR2462" s="10">
        <v>5</v>
      </c>
      <c r="CS2462" s="10">
        <v>6</v>
      </c>
      <c r="CT2462" s="10">
        <v>6</v>
      </c>
      <c r="CU2462" s="10">
        <v>5</v>
      </c>
      <c r="CV2462" s="10">
        <v>6</v>
      </c>
      <c r="CW2462" s="10">
        <v>6</v>
      </c>
      <c r="CX2462" s="10">
        <v>6</v>
      </c>
      <c r="CY2462" s="10">
        <v>6</v>
      </c>
      <c r="CZ2462" s="10">
        <v>5</v>
      </c>
      <c r="DA2462" s="10">
        <v>7</v>
      </c>
      <c r="DB2462" s="10">
        <v>6</v>
      </c>
      <c r="DC2462" s="10">
        <v>7</v>
      </c>
      <c r="DD2462" s="10">
        <v>5</v>
      </c>
      <c r="DE2462" s="10">
        <v>6</v>
      </c>
      <c r="DF2462" s="10">
        <v>6</v>
      </c>
      <c r="DG2462" s="10">
        <v>7</v>
      </c>
      <c r="DH2462" s="10">
        <v>6</v>
      </c>
      <c r="DI2462" s="10">
        <v>7</v>
      </c>
      <c r="DJ2462" s="10">
        <v>5</v>
      </c>
      <c r="DK2462" s="10">
        <v>5</v>
      </c>
      <c r="DL2462" s="10">
        <v>5</v>
      </c>
      <c r="DM2462" s="9" t="s">
        <v>154</v>
      </c>
      <c r="DN2462" s="10">
        <v>1977</v>
      </c>
      <c r="DO2462" s="9">
        <f t="shared" si="9"/>
        <v>44</v>
      </c>
      <c r="DP2462" s="9" t="s">
        <v>222</v>
      </c>
      <c r="DQ2462" s="9" t="s">
        <v>202</v>
      </c>
      <c r="DR2462" s="9" t="s">
        <v>157</v>
      </c>
      <c r="DS2462" s="9" t="s">
        <v>137</v>
      </c>
      <c r="DT2462" s="9" t="s">
        <v>657</v>
      </c>
      <c r="DU2462" s="9" t="s">
        <v>158</v>
      </c>
      <c r="DV2462" s="9" t="str">
        <f>VLOOKUP(DU2462,Metadata!$B$2:$C$7,2,FALSE)</f>
        <v>6+ years</v>
      </c>
    </row>
    <row r="2463" spans="1:126">
      <c r="A2463" s="13">
        <v>2462</v>
      </c>
      <c r="B2463" s="9" t="s">
        <v>135</v>
      </c>
      <c r="C2463" s="9" t="str">
        <f>VLOOKUP(B2463,Metadata!$M$2:$N$6,2,FALSE)</f>
        <v>Permanent Employee</v>
      </c>
      <c r="D2463" s="9" t="s">
        <v>159</v>
      </c>
      <c r="E2463" s="9" t="s">
        <v>137</v>
      </c>
      <c r="F2463" s="9" t="s">
        <v>138</v>
      </c>
      <c r="G2463" s="9" t="s">
        <v>140</v>
      </c>
      <c r="H2463" s="9" t="str">
        <f>IF(G2463="","",VLOOKUP(G2463,Metadata!$J$2:$K$22,2,FALSE))</f>
        <v>Lisbon Metropolitan Area</v>
      </c>
      <c r="I2463" s="9" t="s">
        <v>138</v>
      </c>
      <c r="J2463" s="9" t="str">
        <f>IF(I2463="","",VLOOKUP(I2463,Metadata!$P$2:$Q$43,2,FALSE))</f>
        <v>Europe</v>
      </c>
      <c r="K2463" s="9" t="str">
        <f t="shared" si="0"/>
        <v>Portugal</v>
      </c>
      <c r="L2463" s="9" t="s">
        <v>140</v>
      </c>
      <c r="M2463" s="9" t="str">
        <f>IF(L2463="","",VLOOKUP(L2463,Metadata!$J$2:$K$22,2,FALSE))</f>
        <v>Lisbon Metropolitan Area</v>
      </c>
      <c r="N2463" s="9" t="s">
        <v>141</v>
      </c>
      <c r="O2463" s="9" t="s">
        <v>137</v>
      </c>
      <c r="P2463" s="9" t="s">
        <v>142</v>
      </c>
      <c r="Q2463" s="10" t="str">
        <f t="shared" si="1"/>
        <v>Full Office Job</v>
      </c>
      <c r="R2463" s="10">
        <v>5</v>
      </c>
      <c r="S2463" s="9" t="s">
        <v>319</v>
      </c>
      <c r="T2463" s="9" t="s">
        <v>137</v>
      </c>
      <c r="U2463" s="9" t="str">
        <f>IF(S2463&lt;&gt;"",S2463,IF(T2463&lt;&gt;"",VLOOKUP(T2463,Metadata!$S$2:$T$228,2,FALSE),""))</f>
        <v>CTO</v>
      </c>
      <c r="V2463" s="9" t="s">
        <v>261</v>
      </c>
      <c r="W2463" s="9" t="s">
        <v>137</v>
      </c>
      <c r="X2463" s="9" t="s">
        <v>175</v>
      </c>
      <c r="Y2463" s="9" t="s">
        <v>137</v>
      </c>
      <c r="Z2463" s="9" t="s">
        <v>164</v>
      </c>
      <c r="AA2463" s="9" t="s">
        <v>137</v>
      </c>
      <c r="AB2463" s="9" t="s">
        <v>137</v>
      </c>
      <c r="AC2463" s="9"/>
      <c r="AD2463" s="9"/>
      <c r="AE2463" s="9"/>
      <c r="AF2463" s="9" t="s">
        <v>243</v>
      </c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 t="s">
        <v>257</v>
      </c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10"/>
      <c r="CB2463" s="10" t="str">
        <f t="shared" si="5"/>
        <v/>
      </c>
      <c r="CC2463" s="10"/>
      <c r="CD2463" s="9" t="str">
        <f t="shared" si="2"/>
        <v/>
      </c>
      <c r="CE2463" s="9" t="s">
        <v>232</v>
      </c>
      <c r="CF2463" s="9" t="s">
        <v>419</v>
      </c>
      <c r="CG2463" s="9">
        <f>IF(CF2463="","",VLOOKUP(CF2463,Metadata!$D$2:$H$20,2,FALSE))</f>
        <v>62500</v>
      </c>
      <c r="CH2463" s="9">
        <f>IF(CF2463="","",VLOOKUP(CF2463,Metadata!$D$2:$H$20,4,FALSE))</f>
        <v>60000</v>
      </c>
      <c r="CI2463" s="9">
        <f>IF(CF2463="","",VLOOKUP(CF2463,Metadata!$D$2:$H$20,5,FALSE))</f>
        <v>65000</v>
      </c>
      <c r="CJ2463" s="9">
        <f t="shared" si="3"/>
        <v>62500</v>
      </c>
      <c r="CK2463" s="9" t="s">
        <v>153</v>
      </c>
      <c r="CL2463" s="10">
        <v>5</v>
      </c>
      <c r="CM2463" s="10">
        <v>1</v>
      </c>
      <c r="CN2463" s="10">
        <v>7</v>
      </c>
      <c r="CO2463" s="10">
        <v>5</v>
      </c>
      <c r="CP2463" s="10">
        <v>5</v>
      </c>
      <c r="CQ2463" s="10">
        <v>7</v>
      </c>
      <c r="CR2463" s="10">
        <v>6</v>
      </c>
      <c r="CS2463" s="10">
        <v>7</v>
      </c>
      <c r="CT2463" s="10">
        <v>4</v>
      </c>
      <c r="CU2463" s="10">
        <v>4</v>
      </c>
      <c r="CV2463" s="10">
        <v>3</v>
      </c>
      <c r="CW2463" s="10">
        <v>3</v>
      </c>
      <c r="CX2463" s="10">
        <v>6</v>
      </c>
      <c r="CY2463" s="10">
        <v>4</v>
      </c>
      <c r="CZ2463" s="10">
        <v>2</v>
      </c>
      <c r="DA2463" s="10">
        <v>6</v>
      </c>
      <c r="DB2463" s="10">
        <v>5</v>
      </c>
      <c r="DC2463" s="10">
        <v>7</v>
      </c>
      <c r="DD2463" s="10">
        <v>2</v>
      </c>
      <c r="DE2463" s="10">
        <v>7</v>
      </c>
      <c r="DF2463" s="10">
        <v>5</v>
      </c>
      <c r="DG2463" s="10">
        <v>6</v>
      </c>
      <c r="DH2463" s="10">
        <v>6</v>
      </c>
      <c r="DI2463" s="10">
        <v>7</v>
      </c>
      <c r="DJ2463" s="10">
        <v>1</v>
      </c>
      <c r="DK2463" s="10">
        <v>3</v>
      </c>
      <c r="DL2463" s="10">
        <v>3</v>
      </c>
      <c r="DM2463" s="9" t="s">
        <v>154</v>
      </c>
      <c r="DN2463" s="10">
        <v>1985</v>
      </c>
      <c r="DO2463" s="9">
        <f t="shared" si="9"/>
        <v>36</v>
      </c>
      <c r="DP2463" s="9" t="s">
        <v>222</v>
      </c>
      <c r="DQ2463" s="9" t="s">
        <v>156</v>
      </c>
      <c r="DR2463" s="9" t="s">
        <v>157</v>
      </c>
      <c r="DS2463" s="9" t="s">
        <v>137</v>
      </c>
      <c r="DT2463" s="9" t="s">
        <v>657</v>
      </c>
      <c r="DU2463" s="9" t="s">
        <v>158</v>
      </c>
      <c r="DV2463" s="9" t="str">
        <f>VLOOKUP(DU2463,Metadata!$B$2:$C$7,2,FALSE)</f>
        <v>6+ years</v>
      </c>
    </row>
    <row r="2464" spans="1:126">
      <c r="A2464" s="13">
        <v>2463</v>
      </c>
      <c r="B2464" s="9" t="s">
        <v>135</v>
      </c>
      <c r="C2464" s="9" t="str">
        <f>VLOOKUP(B2464,Metadata!$M$2:$N$6,2,FALSE)</f>
        <v>Permanent Employee</v>
      </c>
      <c r="D2464" s="9" t="s">
        <v>159</v>
      </c>
      <c r="E2464" s="9" t="s">
        <v>137</v>
      </c>
      <c r="F2464" s="9" t="s">
        <v>138</v>
      </c>
      <c r="G2464" s="9" t="s">
        <v>140</v>
      </c>
      <c r="H2464" s="9" t="str">
        <f>IF(G2464="","",VLOOKUP(G2464,Metadata!$J$2:$K$22,2,FALSE))</f>
        <v>Lisbon Metropolitan Area</v>
      </c>
      <c r="I2464" s="9" t="s">
        <v>138</v>
      </c>
      <c r="J2464" s="9" t="str">
        <f>IF(I2464="","",VLOOKUP(I2464,Metadata!$P$2:$Q$43,2,FALSE))</f>
        <v>Europe</v>
      </c>
      <c r="K2464" s="9" t="str">
        <f t="shared" si="0"/>
        <v>Portugal</v>
      </c>
      <c r="L2464" s="9" t="s">
        <v>140</v>
      </c>
      <c r="M2464" s="9" t="str">
        <f>IF(L2464="","",VLOOKUP(L2464,Metadata!$J$2:$K$22,2,FALSE))</f>
        <v>Lisbon Metropolitan Area</v>
      </c>
      <c r="N2464" s="9" t="s">
        <v>141</v>
      </c>
      <c r="O2464" s="9" t="s">
        <v>137</v>
      </c>
      <c r="P2464" s="9" t="s">
        <v>142</v>
      </c>
      <c r="Q2464" s="10" t="str">
        <f t="shared" si="1"/>
        <v>Full Office Job</v>
      </c>
      <c r="R2464" s="10">
        <v>3</v>
      </c>
      <c r="S2464" s="9" t="s">
        <v>338</v>
      </c>
      <c r="T2464" s="9" t="s">
        <v>137</v>
      </c>
      <c r="U2464" s="9" t="str">
        <f>IF(S2464&lt;&gt;"",S2464,IF(T2464&lt;&gt;"",VLOOKUP(T2464,Metadata!$S$2:$T$228,2,FALSE),""))</f>
        <v>Solutions Architect</v>
      </c>
      <c r="V2464" s="9" t="s">
        <v>207</v>
      </c>
      <c r="W2464" s="9" t="s">
        <v>137</v>
      </c>
      <c r="X2464" s="9" t="s">
        <v>145</v>
      </c>
      <c r="Y2464" s="9" t="s">
        <v>137</v>
      </c>
      <c r="Z2464" s="9" t="s">
        <v>146</v>
      </c>
      <c r="AA2464" s="9" t="s">
        <v>165</v>
      </c>
      <c r="AB2464" s="9" t="s">
        <v>253</v>
      </c>
      <c r="AC2464" s="9" t="s">
        <v>147</v>
      </c>
      <c r="AD2464" s="9" t="s">
        <v>148</v>
      </c>
      <c r="AE2464" s="9" t="s">
        <v>194</v>
      </c>
      <c r="AF2464" s="9"/>
      <c r="AG2464" s="9"/>
      <c r="AH2464" s="9"/>
      <c r="AI2464" s="9"/>
      <c r="AJ2464" s="9" t="s">
        <v>185</v>
      </c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 t="s">
        <v>178</v>
      </c>
      <c r="BB2464" s="9"/>
      <c r="BC2464" s="9"/>
      <c r="BD2464" s="9"/>
      <c r="BE2464" s="9"/>
      <c r="BF2464" s="9"/>
      <c r="BG2464" s="9"/>
      <c r="BH2464" s="9"/>
      <c r="BI2464" s="9"/>
      <c r="BJ2464" s="9" t="s">
        <v>167</v>
      </c>
      <c r="BK2464" s="9" t="s">
        <v>198</v>
      </c>
      <c r="BL2464" s="9"/>
      <c r="BM2464" s="9"/>
      <c r="BN2464" s="9"/>
      <c r="BO2464" s="9"/>
      <c r="BP2464" s="9"/>
      <c r="BQ2464" s="9"/>
      <c r="BR2464" s="9" t="s">
        <v>247</v>
      </c>
      <c r="BS2464" s="9" t="s">
        <v>200</v>
      </c>
      <c r="BT2464" s="9"/>
      <c r="BU2464" s="9"/>
      <c r="BV2464" s="9"/>
      <c r="BW2464" s="9"/>
      <c r="BX2464" s="9"/>
      <c r="BY2464" s="9"/>
      <c r="BZ2464" s="9"/>
      <c r="CA2464" s="10"/>
      <c r="CB2464" s="10" t="str">
        <f t="shared" si="5"/>
        <v/>
      </c>
      <c r="CC2464" s="10"/>
      <c r="CD2464" s="9" t="str">
        <f t="shared" si="2"/>
        <v/>
      </c>
      <c r="CE2464" s="9" t="s">
        <v>151</v>
      </c>
      <c r="CF2464" s="9" t="s">
        <v>245</v>
      </c>
      <c r="CG2464" s="9">
        <f>IF(CF2464="","",VLOOKUP(CF2464,Metadata!$D$2:$H$20,2,FALSE))</f>
        <v>42500</v>
      </c>
      <c r="CH2464" s="9">
        <f>IF(CF2464="","",VLOOKUP(CF2464,Metadata!$D$2:$H$20,4,FALSE))</f>
        <v>40000</v>
      </c>
      <c r="CI2464" s="9">
        <f>IF(CF2464="","",VLOOKUP(CF2464,Metadata!$D$2:$H$20,5,FALSE))</f>
        <v>45000</v>
      </c>
      <c r="CJ2464" s="9">
        <f t="shared" si="3"/>
        <v>42500</v>
      </c>
      <c r="CK2464" s="9" t="s">
        <v>221</v>
      </c>
      <c r="CL2464" s="10">
        <v>4</v>
      </c>
      <c r="CM2464" s="10">
        <v>4</v>
      </c>
      <c r="CN2464" s="10">
        <v>5</v>
      </c>
      <c r="CO2464" s="10">
        <v>6</v>
      </c>
      <c r="CP2464" s="10">
        <v>5</v>
      </c>
      <c r="CQ2464" s="10">
        <v>7</v>
      </c>
      <c r="CR2464" s="10">
        <v>3</v>
      </c>
      <c r="CS2464" s="10">
        <v>6</v>
      </c>
      <c r="CT2464" s="10">
        <v>7</v>
      </c>
      <c r="CU2464" s="10">
        <v>6</v>
      </c>
      <c r="CV2464" s="10">
        <v>6</v>
      </c>
      <c r="CW2464" s="10">
        <v>5</v>
      </c>
      <c r="CX2464" s="10">
        <v>7</v>
      </c>
      <c r="CY2464" s="10">
        <v>5</v>
      </c>
      <c r="CZ2464" s="10">
        <v>7</v>
      </c>
      <c r="DA2464" s="10">
        <v>5</v>
      </c>
      <c r="DB2464" s="10">
        <v>5</v>
      </c>
      <c r="DC2464" s="10">
        <v>7</v>
      </c>
      <c r="DD2464" s="10">
        <v>5</v>
      </c>
      <c r="DE2464" s="10">
        <v>7</v>
      </c>
      <c r="DF2464" s="10">
        <v>7</v>
      </c>
      <c r="DG2464" s="10">
        <v>6</v>
      </c>
      <c r="DH2464" s="10">
        <v>7</v>
      </c>
      <c r="DI2464" s="10">
        <v>7</v>
      </c>
      <c r="DJ2464" s="10">
        <v>5</v>
      </c>
      <c r="DK2464" s="10">
        <v>7</v>
      </c>
      <c r="DL2464" s="10">
        <v>7</v>
      </c>
      <c r="DM2464" s="9" t="s">
        <v>154</v>
      </c>
      <c r="DN2464" s="10">
        <v>1985</v>
      </c>
      <c r="DO2464" s="9">
        <f t="shared" si="9"/>
        <v>36</v>
      </c>
      <c r="DP2464" s="9" t="s">
        <v>155</v>
      </c>
      <c r="DQ2464" s="9" t="s">
        <v>227</v>
      </c>
      <c r="DR2464" s="9" t="s">
        <v>157</v>
      </c>
      <c r="DS2464" s="9" t="s">
        <v>137</v>
      </c>
      <c r="DT2464" s="9" t="s">
        <v>657</v>
      </c>
      <c r="DU2464" s="9" t="s">
        <v>158</v>
      </c>
      <c r="DV2464" s="9" t="str">
        <f>VLOOKUP(DU2464,Metadata!$B$2:$C$7,2,FALSE)</f>
        <v>6+ years</v>
      </c>
    </row>
    <row r="2465" spans="1:126">
      <c r="A2465" s="13">
        <v>2464</v>
      </c>
      <c r="B2465" s="9" t="s">
        <v>135</v>
      </c>
      <c r="C2465" s="9" t="str">
        <f>VLOOKUP(B2465,Metadata!$M$2:$N$6,2,FALSE)</f>
        <v>Permanent Employee</v>
      </c>
      <c r="D2465" s="9" t="s">
        <v>159</v>
      </c>
      <c r="E2465" s="9" t="s">
        <v>137</v>
      </c>
      <c r="F2465" s="9" t="s">
        <v>138</v>
      </c>
      <c r="G2465" s="9" t="s">
        <v>312</v>
      </c>
      <c r="H2465" s="9" t="str">
        <f>IF(G2465="","",VLOOKUP(G2465,Metadata!$J$2:$K$22,2,FALSE))</f>
        <v>South</v>
      </c>
      <c r="I2465" s="9" t="s">
        <v>138</v>
      </c>
      <c r="J2465" s="9" t="str">
        <f>IF(I2465="","",VLOOKUP(I2465,Metadata!$P$2:$Q$43,2,FALSE))</f>
        <v>Europe</v>
      </c>
      <c r="K2465" s="9" t="str">
        <f t="shared" si="0"/>
        <v>Portugal</v>
      </c>
      <c r="L2465" s="9" t="s">
        <v>312</v>
      </c>
      <c r="M2465" s="9" t="str">
        <f>IF(L2465="","",VLOOKUP(L2465,Metadata!$J$2:$K$22,2,FALSE))</f>
        <v>South</v>
      </c>
      <c r="N2465" s="9" t="s">
        <v>214</v>
      </c>
      <c r="O2465" s="9" t="s">
        <v>215</v>
      </c>
      <c r="P2465" s="9" t="s">
        <v>191</v>
      </c>
      <c r="Q2465" s="10" t="str">
        <f t="shared" si="1"/>
        <v>Remote Job (full or flexible)</v>
      </c>
      <c r="R2465" s="10">
        <v>7</v>
      </c>
      <c r="S2465" s="9" t="s">
        <v>161</v>
      </c>
      <c r="T2465" s="9" t="s">
        <v>137</v>
      </c>
      <c r="U2465" s="9" t="str">
        <f>IF(S2465&lt;&gt;"",S2465,IF(T2465&lt;&gt;"",VLOOKUP(T2465,Metadata!$S$2:$T$228,2,FALSE),""))</f>
        <v>Full-Stack Developer</v>
      </c>
      <c r="V2465" s="9" t="s">
        <v>276</v>
      </c>
      <c r="W2465" s="9" t="s">
        <v>137</v>
      </c>
      <c r="X2465" s="9" t="s">
        <v>163</v>
      </c>
      <c r="Y2465" s="9" t="s">
        <v>137</v>
      </c>
      <c r="Z2465" s="9" t="s">
        <v>262</v>
      </c>
      <c r="AA2465" s="9" t="s">
        <v>165</v>
      </c>
      <c r="AB2465" s="9" t="s">
        <v>253</v>
      </c>
      <c r="AC2465" s="9" t="s">
        <v>147</v>
      </c>
      <c r="AD2465" s="9"/>
      <c r="AE2465" s="9" t="s">
        <v>194</v>
      </c>
      <c r="AF2465" s="9"/>
      <c r="AG2465" s="9"/>
      <c r="AH2465" s="9"/>
      <c r="AI2465" s="9"/>
      <c r="AJ2465" s="9" t="s">
        <v>185</v>
      </c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 t="s">
        <v>178</v>
      </c>
      <c r="BB2465" s="9"/>
      <c r="BC2465" s="9"/>
      <c r="BD2465" s="9"/>
      <c r="BE2465" s="9"/>
      <c r="BF2465" s="9"/>
      <c r="BG2465" s="9"/>
      <c r="BH2465" s="9"/>
      <c r="BI2465" s="9"/>
      <c r="BJ2465" s="9" t="s">
        <v>167</v>
      </c>
      <c r="BK2465" s="9" t="s">
        <v>198</v>
      </c>
      <c r="BL2465" s="9" t="s">
        <v>199</v>
      </c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10"/>
      <c r="CB2465" s="10" t="str">
        <f t="shared" si="5"/>
        <v/>
      </c>
      <c r="CC2465" s="10"/>
      <c r="CD2465" s="9" t="str">
        <f t="shared" si="2"/>
        <v/>
      </c>
      <c r="CE2465" s="9" t="s">
        <v>151</v>
      </c>
      <c r="CF2465" s="9" t="s">
        <v>152</v>
      </c>
      <c r="CG2465" s="9">
        <f>IF(CF2465="","",VLOOKUP(CF2465,Metadata!$D$2:$H$20,2,FALSE))</f>
        <v>32500</v>
      </c>
      <c r="CH2465" s="9">
        <f>IF(CF2465="","",VLOOKUP(CF2465,Metadata!$D$2:$H$20,4,FALSE))</f>
        <v>30000</v>
      </c>
      <c r="CI2465" s="9">
        <f>IF(CF2465="","",VLOOKUP(CF2465,Metadata!$D$2:$H$20,5,FALSE))</f>
        <v>35000</v>
      </c>
      <c r="CJ2465" s="9">
        <f t="shared" si="3"/>
        <v>32500</v>
      </c>
      <c r="CK2465" s="9" t="s">
        <v>189</v>
      </c>
      <c r="CL2465" s="10">
        <v>1</v>
      </c>
      <c r="CM2465" s="10">
        <v>4</v>
      </c>
      <c r="CN2465" s="10">
        <v>7</v>
      </c>
      <c r="CO2465" s="10">
        <v>7</v>
      </c>
      <c r="CP2465" s="10">
        <v>6</v>
      </c>
      <c r="CQ2465" s="10">
        <v>6</v>
      </c>
      <c r="CR2465" s="10">
        <v>7</v>
      </c>
      <c r="CS2465" s="10">
        <v>7</v>
      </c>
      <c r="CT2465" s="10">
        <v>7</v>
      </c>
      <c r="CU2465" s="10">
        <v>6</v>
      </c>
      <c r="CV2465" s="10">
        <v>5</v>
      </c>
      <c r="CW2465" s="10">
        <v>5</v>
      </c>
      <c r="CX2465" s="10">
        <v>6</v>
      </c>
      <c r="CY2465" s="10">
        <v>5</v>
      </c>
      <c r="CZ2465" s="10">
        <v>6</v>
      </c>
      <c r="DA2465" s="10">
        <v>5</v>
      </c>
      <c r="DB2465" s="10">
        <v>5</v>
      </c>
      <c r="DC2465" s="10">
        <v>7</v>
      </c>
      <c r="DD2465" s="10">
        <v>5</v>
      </c>
      <c r="DE2465" s="10">
        <v>7</v>
      </c>
      <c r="DF2465" s="10">
        <v>5</v>
      </c>
      <c r="DG2465" s="10">
        <v>7</v>
      </c>
      <c r="DH2465" s="10">
        <v>6</v>
      </c>
      <c r="DI2465" s="10">
        <v>6</v>
      </c>
      <c r="DJ2465" s="10">
        <v>5</v>
      </c>
      <c r="DK2465" s="10">
        <v>5</v>
      </c>
      <c r="DL2465" s="10">
        <v>6</v>
      </c>
      <c r="DM2465" s="9" t="s">
        <v>154</v>
      </c>
      <c r="DN2465" s="10">
        <v>1989</v>
      </c>
      <c r="DO2465" s="9">
        <f t="shared" si="9"/>
        <v>32</v>
      </c>
      <c r="DP2465" s="9" t="s">
        <v>155</v>
      </c>
      <c r="DQ2465" s="9" t="s">
        <v>227</v>
      </c>
      <c r="DR2465" s="9" t="s">
        <v>157</v>
      </c>
      <c r="DS2465" s="9" t="s">
        <v>137</v>
      </c>
      <c r="DT2465" s="9" t="s">
        <v>657</v>
      </c>
      <c r="DU2465" s="9" t="s">
        <v>223</v>
      </c>
      <c r="DV2465" s="9" t="str">
        <f>VLOOKUP(DU2465,Metadata!$B$2:$C$7,2,FALSE)</f>
        <v>3 - 6 years</v>
      </c>
    </row>
    <row r="2466" spans="1:126">
      <c r="A2466" s="13">
        <v>2465</v>
      </c>
      <c r="B2466" s="9" t="s">
        <v>135</v>
      </c>
      <c r="C2466" s="9" t="str">
        <f>VLOOKUP(B2466,Metadata!$M$2:$N$6,2,FALSE)</f>
        <v>Permanent Employee</v>
      </c>
      <c r="D2466" s="9" t="s">
        <v>159</v>
      </c>
      <c r="E2466" s="9" t="s">
        <v>137</v>
      </c>
      <c r="F2466" s="9" t="s">
        <v>138</v>
      </c>
      <c r="G2466" s="9" t="s">
        <v>140</v>
      </c>
      <c r="H2466" s="9" t="str">
        <f>IF(G2466="","",VLOOKUP(G2466,Metadata!$J$2:$K$22,2,FALSE))</f>
        <v>Lisbon Metropolitan Area</v>
      </c>
      <c r="I2466" s="9" t="s">
        <v>138</v>
      </c>
      <c r="J2466" s="9" t="str">
        <f>IF(I2466="","",VLOOKUP(I2466,Metadata!$P$2:$Q$43,2,FALSE))</f>
        <v>Europe</v>
      </c>
      <c r="K2466" s="9" t="str">
        <f t="shared" si="0"/>
        <v>Portugal</v>
      </c>
      <c r="L2466" s="9" t="s">
        <v>140</v>
      </c>
      <c r="M2466" s="9" t="str">
        <f>IF(L2466="","",VLOOKUP(L2466,Metadata!$J$2:$K$22,2,FALSE))</f>
        <v>Lisbon Metropolitan Area</v>
      </c>
      <c r="N2466" s="9" t="s">
        <v>141</v>
      </c>
      <c r="O2466" s="9" t="s">
        <v>137</v>
      </c>
      <c r="P2466" s="9" t="s">
        <v>191</v>
      </c>
      <c r="Q2466" s="10" t="str">
        <f t="shared" si="1"/>
        <v>Remote Job (full or flexible)</v>
      </c>
      <c r="R2466" s="10">
        <v>4</v>
      </c>
      <c r="S2466" s="9" t="s">
        <v>319</v>
      </c>
      <c r="T2466" s="9" t="s">
        <v>137</v>
      </c>
      <c r="U2466" s="9" t="str">
        <f>IF(S2466&lt;&gt;"",S2466,IF(T2466&lt;&gt;"",VLOOKUP(T2466,Metadata!$S$2:$T$228,2,FALSE),""))</f>
        <v>CTO</v>
      </c>
      <c r="V2466" s="9" t="s">
        <v>162</v>
      </c>
      <c r="W2466" s="9" t="s">
        <v>137</v>
      </c>
      <c r="X2466" s="9" t="s">
        <v>163</v>
      </c>
      <c r="Y2466" s="9" t="s">
        <v>137</v>
      </c>
      <c r="Z2466" s="9" t="s">
        <v>262</v>
      </c>
      <c r="AA2466" s="9" t="s">
        <v>137</v>
      </c>
      <c r="AB2466" s="9" t="s">
        <v>137</v>
      </c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 t="s">
        <v>150</v>
      </c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 t="s">
        <v>150</v>
      </c>
      <c r="BZ2466" s="9" t="s">
        <v>137</v>
      </c>
      <c r="CA2466" s="10"/>
      <c r="CB2466" s="10" t="str">
        <f t="shared" si="5"/>
        <v/>
      </c>
      <c r="CC2466" s="10"/>
      <c r="CD2466" s="9" t="str">
        <f t="shared" si="2"/>
        <v/>
      </c>
      <c r="CE2466" s="9" t="s">
        <v>168</v>
      </c>
      <c r="CF2466" s="9" t="s">
        <v>337</v>
      </c>
      <c r="CG2466" s="9">
        <f>IF(CF2466="","",VLOOKUP(CF2466,Metadata!$D$2:$H$20,2,FALSE))</f>
        <v>67500</v>
      </c>
      <c r="CH2466" s="9">
        <f>IF(CF2466="","",VLOOKUP(CF2466,Metadata!$D$2:$H$20,4,FALSE))</f>
        <v>65000</v>
      </c>
      <c r="CI2466" s="9">
        <f>IF(CF2466="","",VLOOKUP(CF2466,Metadata!$D$2:$H$20,5,FALSE))</f>
        <v>70000</v>
      </c>
      <c r="CJ2466" s="9">
        <f t="shared" si="3"/>
        <v>67500</v>
      </c>
      <c r="CK2466" s="9" t="s">
        <v>153</v>
      </c>
      <c r="CL2466" s="10">
        <v>5</v>
      </c>
      <c r="CM2466" s="10">
        <v>1</v>
      </c>
      <c r="CN2466" s="10">
        <v>7</v>
      </c>
      <c r="CO2466" s="10">
        <v>6</v>
      </c>
      <c r="CP2466" s="10">
        <v>5</v>
      </c>
      <c r="CQ2466" s="10">
        <v>6</v>
      </c>
      <c r="CR2466" s="10">
        <v>7</v>
      </c>
      <c r="CS2466" s="10">
        <v>7</v>
      </c>
      <c r="CT2466" s="10">
        <v>7</v>
      </c>
      <c r="CU2466" s="10">
        <v>6</v>
      </c>
      <c r="CV2466" s="10">
        <v>4</v>
      </c>
      <c r="CW2466" s="10">
        <v>4</v>
      </c>
      <c r="CX2466" s="10">
        <v>7</v>
      </c>
      <c r="CY2466" s="10">
        <v>6</v>
      </c>
      <c r="CZ2466" s="10">
        <v>7</v>
      </c>
      <c r="DA2466" s="10">
        <v>4</v>
      </c>
      <c r="DB2466" s="10">
        <v>4</v>
      </c>
      <c r="DC2466" s="10">
        <v>6</v>
      </c>
      <c r="DD2466" s="10">
        <v>4</v>
      </c>
      <c r="DE2466" s="10">
        <v>7</v>
      </c>
      <c r="DF2466" s="10">
        <v>6</v>
      </c>
      <c r="DG2466" s="10">
        <v>7</v>
      </c>
      <c r="DH2466" s="10">
        <v>4</v>
      </c>
      <c r="DI2466" s="10">
        <v>7</v>
      </c>
      <c r="DJ2466" s="10">
        <v>6</v>
      </c>
      <c r="DK2466" s="10">
        <v>5</v>
      </c>
      <c r="DL2466" s="10">
        <v>7</v>
      </c>
      <c r="DM2466" s="9" t="s">
        <v>154</v>
      </c>
      <c r="DN2466" s="10">
        <v>1984</v>
      </c>
      <c r="DO2466" s="9">
        <f t="shared" si="9"/>
        <v>37</v>
      </c>
      <c r="DP2466" s="9" t="s">
        <v>155</v>
      </c>
      <c r="DQ2466" s="9" t="s">
        <v>156</v>
      </c>
      <c r="DR2466" s="9" t="s">
        <v>157</v>
      </c>
      <c r="DS2466" s="9" t="s">
        <v>137</v>
      </c>
      <c r="DT2466" s="9" t="s">
        <v>657</v>
      </c>
      <c r="DU2466" s="9" t="s">
        <v>158</v>
      </c>
      <c r="DV2466" s="9" t="str">
        <f>VLOOKUP(DU2466,Metadata!$B$2:$C$7,2,FALSE)</f>
        <v>6+ years</v>
      </c>
    </row>
    <row r="2467" spans="1:126">
      <c r="A2467" s="13">
        <v>2466</v>
      </c>
      <c r="B2467" s="9" t="s">
        <v>135</v>
      </c>
      <c r="C2467" s="9" t="str">
        <f>VLOOKUP(B2467,Metadata!$M$2:$N$6,2,FALSE)</f>
        <v>Permanent Employee</v>
      </c>
      <c r="D2467" s="9" t="s">
        <v>136</v>
      </c>
      <c r="E2467" s="9" t="s">
        <v>137</v>
      </c>
      <c r="F2467" s="9" t="s">
        <v>138</v>
      </c>
      <c r="G2467" s="9" t="s">
        <v>172</v>
      </c>
      <c r="H2467" s="9" t="str">
        <f>IF(G2467="","",VLOOKUP(G2467,Metadata!$J$2:$K$22,2,FALSE))</f>
        <v>Porto Metropolitan Area</v>
      </c>
      <c r="I2467" s="9" t="s">
        <v>138</v>
      </c>
      <c r="J2467" s="9" t="str">
        <f>IF(I2467="","",VLOOKUP(I2467,Metadata!$P$2:$Q$43,2,FALSE))</f>
        <v>Europe</v>
      </c>
      <c r="K2467" s="9" t="str">
        <f t="shared" si="0"/>
        <v>Portugal</v>
      </c>
      <c r="L2467" s="9" t="s">
        <v>140</v>
      </c>
      <c r="M2467" s="9" t="str">
        <f>IF(L2467="","",VLOOKUP(L2467,Metadata!$J$2:$K$22,2,FALSE))</f>
        <v>Lisbon Metropolitan Area</v>
      </c>
      <c r="N2467" s="9" t="s">
        <v>141</v>
      </c>
      <c r="O2467" s="9" t="s">
        <v>137</v>
      </c>
      <c r="P2467" s="9" t="s">
        <v>191</v>
      </c>
      <c r="Q2467" s="10" t="str">
        <f t="shared" si="1"/>
        <v>Remote Job (full or flexible)</v>
      </c>
      <c r="R2467" s="10">
        <v>7</v>
      </c>
      <c r="S2467" s="9" t="s">
        <v>161</v>
      </c>
      <c r="T2467" s="9" t="s">
        <v>137</v>
      </c>
      <c r="U2467" s="9" t="str">
        <f>IF(S2467&lt;&gt;"",S2467,IF(T2467&lt;&gt;"",VLOOKUP(T2467,Metadata!$S$2:$T$228,2,FALSE),""))</f>
        <v>Full-Stack Developer</v>
      </c>
      <c r="V2467" s="9" t="s">
        <v>207</v>
      </c>
      <c r="W2467" s="9" t="s">
        <v>137</v>
      </c>
      <c r="X2467" s="9" t="s">
        <v>252</v>
      </c>
      <c r="Y2467" s="9" t="s">
        <v>137</v>
      </c>
      <c r="Z2467" s="9" t="s">
        <v>184</v>
      </c>
      <c r="AA2467" s="9" t="s">
        <v>165</v>
      </c>
      <c r="AB2467" s="9" t="s">
        <v>137</v>
      </c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 t="s">
        <v>186</v>
      </c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10"/>
      <c r="CB2467" s="10" t="str">
        <f t="shared" si="5"/>
        <v/>
      </c>
      <c r="CC2467" s="10"/>
      <c r="CD2467" s="9" t="str">
        <f t="shared" si="2"/>
        <v/>
      </c>
      <c r="CE2467" s="9" t="s">
        <v>232</v>
      </c>
      <c r="CF2467" s="9" t="s">
        <v>254</v>
      </c>
      <c r="CG2467" s="9">
        <f>IF(CF2467="","",VLOOKUP(CF2467,Metadata!$D$2:$H$20,2,FALSE))</f>
        <v>37500</v>
      </c>
      <c r="CH2467" s="9">
        <f>IF(CF2467="","",VLOOKUP(CF2467,Metadata!$D$2:$H$20,4,FALSE))</f>
        <v>35000</v>
      </c>
      <c r="CI2467" s="9">
        <f>IF(CF2467="","",VLOOKUP(CF2467,Metadata!$D$2:$H$20,5,FALSE))</f>
        <v>40000</v>
      </c>
      <c r="CJ2467" s="9">
        <f t="shared" si="3"/>
        <v>37500</v>
      </c>
      <c r="CK2467" s="9" t="s">
        <v>221</v>
      </c>
      <c r="CL2467" s="10">
        <v>5</v>
      </c>
      <c r="CM2467" s="10">
        <v>3</v>
      </c>
      <c r="CN2467" s="10">
        <v>6</v>
      </c>
      <c r="CO2467" s="10">
        <v>6</v>
      </c>
      <c r="CP2467" s="10">
        <v>5</v>
      </c>
      <c r="CQ2467" s="10">
        <v>7</v>
      </c>
      <c r="CR2467" s="10">
        <v>7</v>
      </c>
      <c r="CS2467" s="10">
        <v>7</v>
      </c>
      <c r="CT2467" s="10">
        <v>5</v>
      </c>
      <c r="CU2467" s="10">
        <v>7</v>
      </c>
      <c r="CV2467" s="10">
        <v>1</v>
      </c>
      <c r="CW2467" s="10">
        <v>4</v>
      </c>
      <c r="CX2467" s="10">
        <v>5</v>
      </c>
      <c r="CY2467" s="10">
        <v>5</v>
      </c>
      <c r="CZ2467" s="10">
        <v>4</v>
      </c>
      <c r="DA2467" s="10">
        <v>1</v>
      </c>
      <c r="DB2467" s="10">
        <v>4</v>
      </c>
      <c r="DC2467" s="10">
        <v>7</v>
      </c>
      <c r="DD2467" s="10">
        <v>1</v>
      </c>
      <c r="DE2467" s="10">
        <v>7</v>
      </c>
      <c r="DF2467" s="10">
        <v>5</v>
      </c>
      <c r="DG2467" s="10">
        <v>5</v>
      </c>
      <c r="DH2467" s="10">
        <v>4</v>
      </c>
      <c r="DI2467" s="10">
        <v>4</v>
      </c>
      <c r="DJ2467" s="10">
        <v>4</v>
      </c>
      <c r="DK2467" s="10">
        <v>4</v>
      </c>
      <c r="DL2467" s="10">
        <v>4</v>
      </c>
      <c r="DM2467" s="9" t="s">
        <v>154</v>
      </c>
      <c r="DN2467" s="10">
        <v>1992</v>
      </c>
      <c r="DO2467" s="9">
        <f t="shared" si="9"/>
        <v>29</v>
      </c>
      <c r="DP2467" s="9" t="s">
        <v>155</v>
      </c>
      <c r="DQ2467" s="9" t="s">
        <v>156</v>
      </c>
      <c r="DR2467" s="9" t="s">
        <v>157</v>
      </c>
      <c r="DS2467" s="9" t="s">
        <v>137</v>
      </c>
      <c r="DT2467" s="9" t="s">
        <v>657</v>
      </c>
      <c r="DU2467" s="9" t="s">
        <v>223</v>
      </c>
      <c r="DV2467" s="9" t="str">
        <f>VLOOKUP(DU2467,Metadata!$B$2:$C$7,2,FALSE)</f>
        <v>3 - 6 years</v>
      </c>
    </row>
    <row r="2468" spans="1:126">
      <c r="A2468" s="13">
        <v>2467</v>
      </c>
      <c r="B2468" s="9" t="s">
        <v>135</v>
      </c>
      <c r="C2468" s="9" t="str">
        <f>VLOOKUP(B2468,Metadata!$M$2:$N$6,2,FALSE)</f>
        <v>Permanent Employee</v>
      </c>
      <c r="D2468" s="9" t="s">
        <v>159</v>
      </c>
      <c r="E2468" s="9" t="s">
        <v>137</v>
      </c>
      <c r="F2468" s="9" t="s">
        <v>138</v>
      </c>
      <c r="G2468" s="9" t="s">
        <v>140</v>
      </c>
      <c r="H2468" s="9" t="str">
        <f>IF(G2468="","",VLOOKUP(G2468,Metadata!$J$2:$K$22,2,FALSE))</f>
        <v>Lisbon Metropolitan Area</v>
      </c>
      <c r="I2468" s="9" t="s">
        <v>138</v>
      </c>
      <c r="J2468" s="9" t="str">
        <f>IF(I2468="","",VLOOKUP(I2468,Metadata!$P$2:$Q$43,2,FALSE))</f>
        <v>Europe</v>
      </c>
      <c r="K2468" s="9" t="str">
        <f t="shared" si="0"/>
        <v>Portugal</v>
      </c>
      <c r="L2468" s="9" t="s">
        <v>140</v>
      </c>
      <c r="M2468" s="9" t="str">
        <f>IF(L2468="","",VLOOKUP(L2468,Metadata!$J$2:$K$22,2,FALSE))</f>
        <v>Lisbon Metropolitan Area</v>
      </c>
      <c r="N2468" s="9" t="s">
        <v>214</v>
      </c>
      <c r="O2468" s="9" t="s">
        <v>278</v>
      </c>
      <c r="P2468" s="9" t="s">
        <v>191</v>
      </c>
      <c r="Q2468" s="10" t="str">
        <f t="shared" si="1"/>
        <v>Remote Job (full or flexible)</v>
      </c>
      <c r="R2468" s="10">
        <v>6</v>
      </c>
      <c r="S2468" s="9" t="s">
        <v>338</v>
      </c>
      <c r="T2468" s="9" t="s">
        <v>137</v>
      </c>
      <c r="U2468" s="9" t="str">
        <f>IF(S2468&lt;&gt;"",S2468,IF(T2468&lt;&gt;"",VLOOKUP(T2468,Metadata!$S$2:$T$228,2,FALSE),""))</f>
        <v>Solutions Architect</v>
      </c>
      <c r="V2468" s="9" t="s">
        <v>144</v>
      </c>
      <c r="W2468" s="9" t="s">
        <v>137</v>
      </c>
      <c r="X2468" s="9" t="s">
        <v>163</v>
      </c>
      <c r="Y2468" s="9" t="s">
        <v>137</v>
      </c>
      <c r="Z2468" s="9" t="s">
        <v>262</v>
      </c>
      <c r="AA2468" s="9" t="s">
        <v>165</v>
      </c>
      <c r="AB2468" s="9" t="s">
        <v>137</v>
      </c>
      <c r="AC2468" s="9" t="s">
        <v>147</v>
      </c>
      <c r="AD2468" s="9" t="s">
        <v>148</v>
      </c>
      <c r="AE2468" s="9"/>
      <c r="AF2468" s="9"/>
      <c r="AG2468" s="9"/>
      <c r="AH2468" s="9"/>
      <c r="AI2468" s="9"/>
      <c r="AJ2468" s="9" t="s">
        <v>185</v>
      </c>
      <c r="AK2468" s="9"/>
      <c r="AL2468" s="9" t="s">
        <v>177</v>
      </c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 t="s">
        <v>178</v>
      </c>
      <c r="BB2468" s="9"/>
      <c r="BC2468" s="9"/>
      <c r="BD2468" s="9"/>
      <c r="BE2468" s="9"/>
      <c r="BF2468" s="9"/>
      <c r="BG2468" s="9"/>
      <c r="BH2468" s="9"/>
      <c r="BI2468" s="9"/>
      <c r="BJ2468" s="9" t="s">
        <v>167</v>
      </c>
      <c r="BK2468" s="9"/>
      <c r="BL2468" s="9" t="s">
        <v>199</v>
      </c>
      <c r="BM2468" s="9"/>
      <c r="BN2468" s="9"/>
      <c r="BO2468" s="9"/>
      <c r="BP2468" s="9"/>
      <c r="BQ2468" s="9" t="s">
        <v>219</v>
      </c>
      <c r="BR2468" s="9"/>
      <c r="BS2468" s="9"/>
      <c r="BT2468" s="9"/>
      <c r="BU2468" s="9"/>
      <c r="BV2468" s="9"/>
      <c r="BW2468" s="9"/>
      <c r="BX2468" s="9"/>
      <c r="BY2468" s="9"/>
      <c r="BZ2468" s="9"/>
      <c r="CA2468" s="10"/>
      <c r="CB2468" s="10" t="str">
        <f t="shared" si="5"/>
        <v/>
      </c>
      <c r="CC2468" s="10"/>
      <c r="CD2468" s="9" t="str">
        <f t="shared" si="2"/>
        <v/>
      </c>
      <c r="CE2468" s="9" t="s">
        <v>151</v>
      </c>
      <c r="CF2468" s="9" t="s">
        <v>236</v>
      </c>
      <c r="CG2468" s="9">
        <f>IF(CF2468="","",VLOOKUP(CF2468,Metadata!$D$2:$H$20,2,FALSE))</f>
        <v>47500</v>
      </c>
      <c r="CH2468" s="9">
        <f>IF(CF2468="","",VLOOKUP(CF2468,Metadata!$D$2:$H$20,4,FALSE))</f>
        <v>45000</v>
      </c>
      <c r="CI2468" s="9">
        <f>IF(CF2468="","",VLOOKUP(CF2468,Metadata!$D$2:$H$20,5,FALSE))</f>
        <v>50000</v>
      </c>
      <c r="CJ2468" s="9">
        <f t="shared" si="3"/>
        <v>47500</v>
      </c>
      <c r="CK2468" s="9" t="s">
        <v>153</v>
      </c>
      <c r="CL2468" s="10">
        <v>5</v>
      </c>
      <c r="CM2468" s="10">
        <v>3</v>
      </c>
      <c r="CN2468" s="10">
        <v>6</v>
      </c>
      <c r="CO2468" s="10">
        <v>7</v>
      </c>
      <c r="CP2468" s="10">
        <v>5</v>
      </c>
      <c r="CQ2468" s="10">
        <v>5</v>
      </c>
      <c r="CR2468" s="10">
        <v>7</v>
      </c>
      <c r="CS2468" s="10">
        <v>6</v>
      </c>
      <c r="CT2468" s="10">
        <v>5</v>
      </c>
      <c r="CU2468" s="10">
        <v>5</v>
      </c>
      <c r="CV2468" s="10">
        <v>5</v>
      </c>
      <c r="CW2468" s="10">
        <v>5</v>
      </c>
      <c r="CX2468" s="10">
        <v>6</v>
      </c>
      <c r="CY2468" s="10">
        <v>5</v>
      </c>
      <c r="CZ2468" s="10">
        <v>6</v>
      </c>
      <c r="DA2468" s="10">
        <v>6</v>
      </c>
      <c r="DB2468" s="10">
        <v>6</v>
      </c>
      <c r="DC2468" s="10">
        <v>7</v>
      </c>
      <c r="DD2468" s="10">
        <v>5</v>
      </c>
      <c r="DE2468" s="10">
        <v>7</v>
      </c>
      <c r="DF2468" s="10">
        <v>6</v>
      </c>
      <c r="DG2468" s="10">
        <v>7</v>
      </c>
      <c r="DH2468" s="10">
        <v>6</v>
      </c>
      <c r="DI2468" s="10">
        <v>6</v>
      </c>
      <c r="DJ2468" s="10">
        <v>6</v>
      </c>
      <c r="DK2468" s="10">
        <v>6</v>
      </c>
      <c r="DL2468" s="10">
        <v>6</v>
      </c>
      <c r="DM2468" s="9" t="s">
        <v>154</v>
      </c>
      <c r="DN2468" s="10">
        <v>1978</v>
      </c>
      <c r="DO2468" s="9">
        <f t="shared" si="9"/>
        <v>43</v>
      </c>
      <c r="DP2468" s="9" t="s">
        <v>155</v>
      </c>
      <c r="DQ2468" s="9" t="s">
        <v>156</v>
      </c>
      <c r="DR2468" s="9" t="s">
        <v>170</v>
      </c>
      <c r="DS2468" s="9" t="s">
        <v>137</v>
      </c>
      <c r="DT2468" s="9" t="s">
        <v>657</v>
      </c>
      <c r="DU2468" s="9" t="s">
        <v>158</v>
      </c>
      <c r="DV2468" s="9" t="str">
        <f>VLOOKUP(DU2468,Metadata!$B$2:$C$7,2,FALSE)</f>
        <v>6+ years</v>
      </c>
    </row>
    <row r="2469" spans="1:126">
      <c r="A2469" s="13">
        <v>2468</v>
      </c>
      <c r="B2469" s="9" t="s">
        <v>135</v>
      </c>
      <c r="C2469" s="9" t="str">
        <f>VLOOKUP(B2469,Metadata!$M$2:$N$6,2,FALSE)</f>
        <v>Permanent Employee</v>
      </c>
      <c r="D2469" s="9" t="s">
        <v>159</v>
      </c>
      <c r="E2469" s="9" t="s">
        <v>137</v>
      </c>
      <c r="F2469" s="9" t="s">
        <v>138</v>
      </c>
      <c r="G2469" s="9" t="s">
        <v>140</v>
      </c>
      <c r="H2469" s="9" t="str">
        <f>IF(G2469="","",VLOOKUP(G2469,Metadata!$J$2:$K$22,2,FALSE))</f>
        <v>Lisbon Metropolitan Area</v>
      </c>
      <c r="I2469" s="9" t="s">
        <v>138</v>
      </c>
      <c r="J2469" s="9" t="str">
        <f>IF(I2469="","",VLOOKUP(I2469,Metadata!$P$2:$Q$43,2,FALSE))</f>
        <v>Europe</v>
      </c>
      <c r="K2469" s="9" t="str">
        <f t="shared" si="0"/>
        <v>Portugal</v>
      </c>
      <c r="L2469" s="9" t="s">
        <v>140</v>
      </c>
      <c r="M2469" s="9" t="str">
        <f>IF(L2469="","",VLOOKUP(L2469,Metadata!$J$2:$K$22,2,FALSE))</f>
        <v>Lisbon Metropolitan Area</v>
      </c>
      <c r="N2469" s="9" t="s">
        <v>141</v>
      </c>
      <c r="O2469" s="9" t="s">
        <v>137</v>
      </c>
      <c r="P2469" s="9" t="s">
        <v>142</v>
      </c>
      <c r="Q2469" s="10" t="str">
        <f t="shared" si="1"/>
        <v>Full Office Job</v>
      </c>
      <c r="R2469" s="10">
        <v>6</v>
      </c>
      <c r="S2469" s="9" t="s">
        <v>161</v>
      </c>
      <c r="T2469" s="9" t="s">
        <v>137</v>
      </c>
      <c r="U2469" s="9" t="str">
        <f>IF(S2469&lt;&gt;"",S2469,IF(T2469&lt;&gt;"",VLOOKUP(T2469,Metadata!$S$2:$T$228,2,FALSE),""))</f>
        <v>Full-Stack Developer</v>
      </c>
      <c r="V2469" s="9" t="s">
        <v>309</v>
      </c>
      <c r="W2469" s="9" t="s">
        <v>137</v>
      </c>
      <c r="X2469" s="9" t="s">
        <v>163</v>
      </c>
      <c r="Y2469" s="9" t="s">
        <v>137</v>
      </c>
      <c r="Z2469" s="9" t="s">
        <v>262</v>
      </c>
      <c r="AA2469" s="9" t="s">
        <v>165</v>
      </c>
      <c r="AB2469" s="9" t="s">
        <v>137</v>
      </c>
      <c r="AC2469" s="9" t="s">
        <v>147</v>
      </c>
      <c r="AD2469" s="9"/>
      <c r="AE2469" s="9" t="s">
        <v>194</v>
      </c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 t="s">
        <v>178</v>
      </c>
      <c r="BB2469" s="9"/>
      <c r="BC2469" s="9"/>
      <c r="BD2469" s="9"/>
      <c r="BE2469" s="9"/>
      <c r="BF2469" s="9"/>
      <c r="BG2469" s="9"/>
      <c r="BH2469" s="9"/>
      <c r="BI2469" s="9"/>
      <c r="BJ2469" s="9" t="s">
        <v>167</v>
      </c>
      <c r="BK2469" s="9" t="s">
        <v>198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10"/>
      <c r="CB2469" s="10" t="str">
        <f t="shared" si="5"/>
        <v/>
      </c>
      <c r="CC2469" s="10"/>
      <c r="CD2469" s="9" t="str">
        <f t="shared" si="2"/>
        <v/>
      </c>
      <c r="CE2469" s="9" t="s">
        <v>168</v>
      </c>
      <c r="CF2469" s="9" t="s">
        <v>188</v>
      </c>
      <c r="CG2469" s="9">
        <f>IF(CF2469="","",VLOOKUP(CF2469,Metadata!$D$2:$H$20,2,FALSE))</f>
        <v>17500</v>
      </c>
      <c r="CH2469" s="9">
        <f>IF(CF2469="","",VLOOKUP(CF2469,Metadata!$D$2:$H$20,4,FALSE))</f>
        <v>15000</v>
      </c>
      <c r="CI2469" s="9">
        <f>IF(CF2469="","",VLOOKUP(CF2469,Metadata!$D$2:$H$20,5,FALSE))</f>
        <v>20000</v>
      </c>
      <c r="CJ2469" s="9">
        <f t="shared" si="3"/>
        <v>17500</v>
      </c>
      <c r="CK2469" s="9" t="s">
        <v>189</v>
      </c>
      <c r="CL2469" s="10">
        <v>1</v>
      </c>
      <c r="CM2469" s="10">
        <v>5</v>
      </c>
      <c r="CN2469" s="10">
        <v>7</v>
      </c>
      <c r="CO2469" s="10">
        <v>7</v>
      </c>
      <c r="CP2469" s="10">
        <v>5</v>
      </c>
      <c r="CQ2469" s="10">
        <v>6</v>
      </c>
      <c r="CR2469" s="10">
        <v>7</v>
      </c>
      <c r="CS2469" s="10">
        <v>7</v>
      </c>
      <c r="CT2469" s="10">
        <v>7</v>
      </c>
      <c r="CU2469" s="10">
        <v>5</v>
      </c>
      <c r="CV2469" s="10">
        <v>3</v>
      </c>
      <c r="CW2469" s="10">
        <v>4</v>
      </c>
      <c r="CX2469" s="10">
        <v>5</v>
      </c>
      <c r="CY2469" s="10">
        <v>1</v>
      </c>
      <c r="CZ2469" s="10">
        <v>6</v>
      </c>
      <c r="DA2469" s="10">
        <v>7</v>
      </c>
      <c r="DB2469" s="10">
        <v>1</v>
      </c>
      <c r="DC2469" s="10">
        <v>6</v>
      </c>
      <c r="DD2469" s="10">
        <v>4</v>
      </c>
      <c r="DE2469" s="10">
        <v>5</v>
      </c>
      <c r="DF2469" s="10">
        <v>6</v>
      </c>
      <c r="DG2469" s="10">
        <v>4</v>
      </c>
      <c r="DH2469" s="10">
        <v>5</v>
      </c>
      <c r="DI2469" s="10">
        <v>1</v>
      </c>
      <c r="DJ2469" s="10">
        <v>1</v>
      </c>
      <c r="DK2469" s="10">
        <v>4</v>
      </c>
      <c r="DL2469" s="10">
        <v>1</v>
      </c>
      <c r="DM2469" s="9" t="s">
        <v>154</v>
      </c>
      <c r="DN2469" s="10">
        <v>1990</v>
      </c>
      <c r="DO2469" s="9">
        <f t="shared" si="9"/>
        <v>31</v>
      </c>
      <c r="DP2469" s="9" t="s">
        <v>222</v>
      </c>
      <c r="DQ2469" s="9" t="s">
        <v>156</v>
      </c>
      <c r="DR2469" s="9" t="s">
        <v>157</v>
      </c>
      <c r="DS2469" s="9" t="s">
        <v>137</v>
      </c>
      <c r="DT2469" s="9" t="s">
        <v>657</v>
      </c>
      <c r="DU2469" s="9" t="s">
        <v>223</v>
      </c>
      <c r="DV2469" s="9" t="str">
        <f>VLOOKUP(DU2469,Metadata!$B$2:$C$7,2,FALSE)</f>
        <v>3 - 6 years</v>
      </c>
    </row>
    <row r="2470" spans="1:126">
      <c r="A2470" s="13">
        <v>2469</v>
      </c>
      <c r="B2470" s="9" t="s">
        <v>135</v>
      </c>
      <c r="C2470" s="9" t="str">
        <f>VLOOKUP(B2470,Metadata!$M$2:$N$6,2,FALSE)</f>
        <v>Permanent Employee</v>
      </c>
      <c r="D2470" s="9" t="s">
        <v>159</v>
      </c>
      <c r="E2470" s="9" t="s">
        <v>137</v>
      </c>
      <c r="F2470" s="9" t="s">
        <v>138</v>
      </c>
      <c r="G2470" s="9" t="s">
        <v>140</v>
      </c>
      <c r="H2470" s="9" t="str">
        <f>IF(G2470="","",VLOOKUP(G2470,Metadata!$J$2:$K$22,2,FALSE))</f>
        <v>Lisbon Metropolitan Area</v>
      </c>
      <c r="I2470" s="9" t="s">
        <v>228</v>
      </c>
      <c r="J2470" s="9" t="str">
        <f>IF(I2470="","",VLOOKUP(I2470,Metadata!$P$2:$Q$43,2,FALSE))</f>
        <v>Europe</v>
      </c>
      <c r="K2470" s="9" t="str">
        <f t="shared" si="0"/>
        <v>International</v>
      </c>
      <c r="L2470" s="9" t="s">
        <v>137</v>
      </c>
      <c r="M2470" s="9" t="str">
        <f>IF(L2470="","",VLOOKUP(L2470,Metadata!$J$2:$K$22,2,FALSE))</f>
        <v/>
      </c>
      <c r="N2470" s="9" t="s">
        <v>141</v>
      </c>
      <c r="O2470" s="9" t="s">
        <v>137</v>
      </c>
      <c r="P2470" s="9" t="s">
        <v>142</v>
      </c>
      <c r="Q2470" s="10" t="str">
        <f t="shared" si="1"/>
        <v>Full Office Job</v>
      </c>
      <c r="R2470" s="10">
        <v>2</v>
      </c>
      <c r="S2470" s="9" t="s">
        <v>137</v>
      </c>
      <c r="T2470" s="9" t="s">
        <v>798</v>
      </c>
      <c r="U2470" s="9" t="str">
        <f>IF(S2470&lt;&gt;"",S2470,IF(T2470&lt;&gt;"",VLOOKUP(T2470,Metadata!$S$2:$T$228,2,FALSE),""))</f>
        <v>Full-Stack Developer</v>
      </c>
      <c r="V2470" s="9" t="s">
        <v>137</v>
      </c>
      <c r="W2470" s="9" t="s">
        <v>137</v>
      </c>
      <c r="X2470" s="9" t="s">
        <v>145</v>
      </c>
      <c r="Y2470" s="9" t="s">
        <v>137</v>
      </c>
      <c r="Z2470" s="9" t="s">
        <v>224</v>
      </c>
      <c r="AA2470" s="9" t="s">
        <v>137</v>
      </c>
      <c r="AB2470" s="9" t="s">
        <v>137</v>
      </c>
      <c r="AC2470" s="9"/>
      <c r="AD2470" s="9"/>
      <c r="AE2470" s="9"/>
      <c r="AF2470" s="9"/>
      <c r="AG2470" s="9"/>
      <c r="AH2470" s="9" t="s">
        <v>176</v>
      </c>
      <c r="AI2470" s="9"/>
      <c r="AJ2470" s="9"/>
      <c r="AK2470" s="9"/>
      <c r="AL2470" s="9"/>
      <c r="AM2470" s="9" t="s">
        <v>314</v>
      </c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 t="s">
        <v>339</v>
      </c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 t="s">
        <v>150</v>
      </c>
      <c r="BZ2470" s="9" t="s">
        <v>137</v>
      </c>
      <c r="CA2470" s="10"/>
      <c r="CB2470" s="10" t="str">
        <f t="shared" si="5"/>
        <v/>
      </c>
      <c r="CC2470" s="10"/>
      <c r="CD2470" s="9" t="str">
        <f t="shared" si="2"/>
        <v/>
      </c>
      <c r="CE2470" s="9" t="s">
        <v>168</v>
      </c>
      <c r="CF2470" s="9" t="s">
        <v>220</v>
      </c>
      <c r="CG2470" s="9">
        <f>IF(CF2470="","",VLOOKUP(CF2470,Metadata!$D$2:$H$20,2,FALSE))</f>
        <v>27500</v>
      </c>
      <c r="CH2470" s="9">
        <f>IF(CF2470="","",VLOOKUP(CF2470,Metadata!$D$2:$H$20,4,FALSE))</f>
        <v>25000</v>
      </c>
      <c r="CI2470" s="9">
        <f>IF(CF2470="","",VLOOKUP(CF2470,Metadata!$D$2:$H$20,5,FALSE))</f>
        <v>30000</v>
      </c>
      <c r="CJ2470" s="9">
        <f t="shared" si="3"/>
        <v>27500</v>
      </c>
      <c r="CK2470" s="9" t="s">
        <v>189</v>
      </c>
      <c r="CL2470" s="10">
        <v>4</v>
      </c>
      <c r="CM2470" s="10">
        <v>4</v>
      </c>
      <c r="CN2470" s="10">
        <v>6</v>
      </c>
      <c r="CO2470" s="10">
        <v>6</v>
      </c>
      <c r="CP2470" s="10">
        <v>7</v>
      </c>
      <c r="CQ2470" s="10">
        <v>7</v>
      </c>
      <c r="CR2470" s="10">
        <v>3</v>
      </c>
      <c r="CS2470" s="10">
        <v>3</v>
      </c>
      <c r="CT2470" s="10">
        <v>5</v>
      </c>
      <c r="CU2470" s="10">
        <v>7</v>
      </c>
      <c r="CV2470" s="10">
        <v>4</v>
      </c>
      <c r="CW2470" s="10">
        <v>2</v>
      </c>
      <c r="CX2470" s="10">
        <v>6</v>
      </c>
      <c r="CY2470" s="10">
        <v>5</v>
      </c>
      <c r="CZ2470" s="10">
        <v>6</v>
      </c>
      <c r="DA2470" s="10">
        <v>7</v>
      </c>
      <c r="DB2470" s="10">
        <v>3</v>
      </c>
      <c r="DC2470" s="10">
        <v>7</v>
      </c>
      <c r="DD2470" s="10">
        <v>7</v>
      </c>
      <c r="DE2470" s="10">
        <v>5</v>
      </c>
      <c r="DF2470" s="10">
        <v>7</v>
      </c>
      <c r="DG2470" s="10">
        <v>5</v>
      </c>
      <c r="DH2470" s="10">
        <v>4</v>
      </c>
      <c r="DI2470" s="10">
        <v>6</v>
      </c>
      <c r="DJ2470" s="10">
        <v>3</v>
      </c>
      <c r="DK2470" s="10">
        <v>6</v>
      </c>
      <c r="DL2470" s="10">
        <v>5</v>
      </c>
      <c r="DM2470" s="9" t="s">
        <v>154</v>
      </c>
      <c r="DN2470" s="10">
        <v>1996</v>
      </c>
      <c r="DO2470" s="9">
        <f t="shared" si="9"/>
        <v>25</v>
      </c>
      <c r="DP2470" s="9" t="s">
        <v>155</v>
      </c>
      <c r="DQ2470" s="9" t="s">
        <v>156</v>
      </c>
      <c r="DR2470" s="9" t="s">
        <v>157</v>
      </c>
      <c r="DS2470" s="9" t="s">
        <v>137</v>
      </c>
      <c r="DT2470" s="9" t="s">
        <v>657</v>
      </c>
      <c r="DU2470" s="9" t="s">
        <v>168</v>
      </c>
      <c r="DV2470" s="9" t="str">
        <f>VLOOKUP(DU2470,Metadata!$B$2:$C$7,2,FALSE)</f>
        <v>0 - 3 years</v>
      </c>
    </row>
    <row r="2471" spans="1:126">
      <c r="A2471" s="13">
        <v>2470</v>
      </c>
      <c r="B2471" s="9" t="s">
        <v>135</v>
      </c>
      <c r="C2471" s="9" t="str">
        <f>VLOOKUP(B2471,Metadata!$M$2:$N$6,2,FALSE)</f>
        <v>Permanent Employee</v>
      </c>
      <c r="D2471" s="9" t="s">
        <v>159</v>
      </c>
      <c r="E2471" s="9" t="s">
        <v>137</v>
      </c>
      <c r="F2471" s="9" t="s">
        <v>138</v>
      </c>
      <c r="G2471" s="9" t="s">
        <v>140</v>
      </c>
      <c r="H2471" s="9" t="str">
        <f>IF(G2471="","",VLOOKUP(G2471,Metadata!$J$2:$K$22,2,FALSE))</f>
        <v>Lisbon Metropolitan Area</v>
      </c>
      <c r="I2471" s="9" t="s">
        <v>138</v>
      </c>
      <c r="J2471" s="9" t="str">
        <f>IF(I2471="","",VLOOKUP(I2471,Metadata!$P$2:$Q$43,2,FALSE))</f>
        <v>Europe</v>
      </c>
      <c r="K2471" s="9" t="str">
        <f t="shared" si="0"/>
        <v>Portugal</v>
      </c>
      <c r="L2471" s="9" t="s">
        <v>140</v>
      </c>
      <c r="M2471" s="9" t="str">
        <f>IF(L2471="","",VLOOKUP(L2471,Metadata!$J$2:$K$22,2,FALSE))</f>
        <v>Lisbon Metropolitan Area</v>
      </c>
      <c r="N2471" s="9" t="s">
        <v>141</v>
      </c>
      <c r="O2471" s="9" t="s">
        <v>137</v>
      </c>
      <c r="P2471" s="9" t="s">
        <v>191</v>
      </c>
      <c r="Q2471" s="10" t="str">
        <f t="shared" si="1"/>
        <v>Remote Job (full or flexible)</v>
      </c>
      <c r="R2471" s="10">
        <v>7</v>
      </c>
      <c r="S2471" s="9" t="s">
        <v>229</v>
      </c>
      <c r="T2471" s="9" t="s">
        <v>137</v>
      </c>
      <c r="U2471" s="9" t="str">
        <f>IF(S2471&lt;&gt;"",S2471,IF(T2471&lt;&gt;"",VLOOKUP(T2471,Metadata!$S$2:$T$228,2,FALSE),""))</f>
        <v>Project Manager</v>
      </c>
      <c r="V2471" s="9" t="s">
        <v>162</v>
      </c>
      <c r="W2471" s="9" t="s">
        <v>137</v>
      </c>
      <c r="X2471" s="9" t="s">
        <v>163</v>
      </c>
      <c r="Y2471" s="9" t="s">
        <v>137</v>
      </c>
      <c r="Z2471" s="9" t="s">
        <v>164</v>
      </c>
      <c r="AA2471" s="9" t="s">
        <v>165</v>
      </c>
      <c r="AB2471" s="9" t="s">
        <v>137</v>
      </c>
      <c r="AC2471" s="9" t="s">
        <v>147</v>
      </c>
      <c r="AD2471" s="9"/>
      <c r="AE2471" s="9" t="s">
        <v>194</v>
      </c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 t="s">
        <v>167</v>
      </c>
      <c r="BK2471" s="9" t="s">
        <v>198</v>
      </c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10"/>
      <c r="CB2471" s="10" t="str">
        <f t="shared" si="5"/>
        <v/>
      </c>
      <c r="CC2471" s="10"/>
      <c r="CD2471" s="9" t="str">
        <f t="shared" si="2"/>
        <v/>
      </c>
      <c r="CE2471" s="9" t="s">
        <v>151</v>
      </c>
      <c r="CF2471" s="9" t="s">
        <v>293</v>
      </c>
      <c r="CG2471" s="9">
        <f>IF(CF2471="","",VLOOKUP(CF2471,Metadata!$D$2:$H$20,2,FALSE))</f>
        <v>52500</v>
      </c>
      <c r="CH2471" s="9">
        <f>IF(CF2471="","",VLOOKUP(CF2471,Metadata!$D$2:$H$20,4,FALSE))</f>
        <v>50000</v>
      </c>
      <c r="CI2471" s="9">
        <f>IF(CF2471="","",VLOOKUP(CF2471,Metadata!$D$2:$H$20,5,FALSE))</f>
        <v>55000</v>
      </c>
      <c r="CJ2471" s="9">
        <f t="shared" si="3"/>
        <v>52500</v>
      </c>
      <c r="CK2471" s="9" t="s">
        <v>153</v>
      </c>
      <c r="CL2471" s="10">
        <v>3</v>
      </c>
      <c r="CM2471" s="10">
        <v>3</v>
      </c>
      <c r="CN2471" s="10">
        <v>6</v>
      </c>
      <c r="CO2471" s="10">
        <v>5</v>
      </c>
      <c r="CP2471" s="10">
        <v>3</v>
      </c>
      <c r="CQ2471" s="10">
        <v>5</v>
      </c>
      <c r="CR2471" s="10">
        <v>4</v>
      </c>
      <c r="CS2471" s="10">
        <v>6</v>
      </c>
      <c r="CT2471" s="10">
        <v>6</v>
      </c>
      <c r="CU2471" s="10">
        <v>3</v>
      </c>
      <c r="CV2471" s="10">
        <v>3</v>
      </c>
      <c r="CW2471" s="10">
        <v>2</v>
      </c>
      <c r="CX2471" s="10">
        <v>6</v>
      </c>
      <c r="CY2471" s="10">
        <v>4</v>
      </c>
      <c r="CZ2471" s="10">
        <v>3</v>
      </c>
      <c r="DA2471" s="10">
        <v>2</v>
      </c>
      <c r="DB2471" s="10">
        <v>2</v>
      </c>
      <c r="DC2471" s="10">
        <v>5</v>
      </c>
      <c r="DD2471" s="10">
        <v>4</v>
      </c>
      <c r="DE2471" s="10">
        <v>5</v>
      </c>
      <c r="DF2471" s="10">
        <v>5</v>
      </c>
      <c r="DG2471" s="10">
        <v>3</v>
      </c>
      <c r="DH2471" s="10">
        <v>4</v>
      </c>
      <c r="DI2471" s="10">
        <v>1</v>
      </c>
      <c r="DJ2471" s="10">
        <v>1</v>
      </c>
      <c r="DK2471" s="10">
        <v>3</v>
      </c>
      <c r="DL2471" s="10">
        <v>1</v>
      </c>
      <c r="DM2471" s="9" t="s">
        <v>154</v>
      </c>
      <c r="DN2471" s="10">
        <v>1974</v>
      </c>
      <c r="DO2471" s="9">
        <f t="shared" si="9"/>
        <v>47</v>
      </c>
      <c r="DP2471" s="9" t="s">
        <v>155</v>
      </c>
      <c r="DQ2471" s="9" t="s">
        <v>156</v>
      </c>
      <c r="DR2471" s="9" t="s">
        <v>157</v>
      </c>
      <c r="DS2471" s="9" t="s">
        <v>137</v>
      </c>
      <c r="DT2471" s="9" t="s">
        <v>657</v>
      </c>
      <c r="DU2471" s="9" t="s">
        <v>158</v>
      </c>
      <c r="DV2471" s="9" t="str">
        <f>VLOOKUP(DU2471,Metadata!$B$2:$C$7,2,FALSE)</f>
        <v>6+ years</v>
      </c>
    </row>
    <row r="2472" spans="1:126">
      <c r="A2472" s="13">
        <v>2471</v>
      </c>
      <c r="B2472" s="9" t="s">
        <v>135</v>
      </c>
      <c r="C2472" s="9" t="str">
        <f>VLOOKUP(B2472,Metadata!$M$2:$N$6,2,FALSE)</f>
        <v>Permanent Employee</v>
      </c>
      <c r="D2472" s="9" t="s">
        <v>136</v>
      </c>
      <c r="E2472" s="9" t="s">
        <v>137</v>
      </c>
      <c r="F2472" s="9" t="s">
        <v>138</v>
      </c>
      <c r="G2472" s="9" t="s">
        <v>190</v>
      </c>
      <c r="H2472" s="9" t="str">
        <f>IF(G2472="","",VLOOKUP(G2472,Metadata!$J$2:$K$22,2,FALSE))</f>
        <v>North</v>
      </c>
      <c r="I2472" s="9" t="s">
        <v>138</v>
      </c>
      <c r="J2472" s="9" t="str">
        <f>IF(I2472="","",VLOOKUP(I2472,Metadata!$P$2:$Q$43,2,FALSE))</f>
        <v>Europe</v>
      </c>
      <c r="K2472" s="9" t="str">
        <f t="shared" si="0"/>
        <v>Portugal</v>
      </c>
      <c r="L2472" s="9" t="s">
        <v>190</v>
      </c>
      <c r="M2472" s="9" t="str">
        <f>IF(L2472="","",VLOOKUP(L2472,Metadata!$J$2:$K$22,2,FALSE))</f>
        <v>North</v>
      </c>
      <c r="N2472" s="9" t="s">
        <v>141</v>
      </c>
      <c r="O2472" s="9" t="s">
        <v>137</v>
      </c>
      <c r="P2472" s="9" t="s">
        <v>142</v>
      </c>
      <c r="Q2472" s="10" t="str">
        <f t="shared" si="1"/>
        <v>Full Office Job</v>
      </c>
      <c r="R2472" s="10">
        <v>3</v>
      </c>
      <c r="S2472" s="9" t="s">
        <v>137</v>
      </c>
      <c r="T2472" s="9" t="s">
        <v>429</v>
      </c>
      <c r="U2472" s="9" t="str">
        <f>IF(S2472&lt;&gt;"",S2472,IF(T2472&lt;&gt;"",VLOOKUP(T2472,Metadata!$S$2:$T$228,2,FALSE),""))</f>
        <v>Technical Team Leader</v>
      </c>
      <c r="V2472" s="9" t="s">
        <v>256</v>
      </c>
      <c r="W2472" s="9" t="s">
        <v>137</v>
      </c>
      <c r="X2472" s="9" t="s">
        <v>163</v>
      </c>
      <c r="Y2472" s="9" t="s">
        <v>137</v>
      </c>
      <c r="Z2472" s="9" t="s">
        <v>193</v>
      </c>
      <c r="AA2472" s="9" t="s">
        <v>137</v>
      </c>
      <c r="AB2472" s="9" t="s">
        <v>137</v>
      </c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 t="s">
        <v>330</v>
      </c>
      <c r="BE2472" s="9"/>
      <c r="BF2472" s="9"/>
      <c r="BG2472" s="9"/>
      <c r="BH2472" s="9"/>
      <c r="BI2472" s="9"/>
      <c r="BJ2472" s="9"/>
      <c r="BK2472" s="9"/>
      <c r="BL2472" s="9"/>
      <c r="BM2472" s="9" t="s">
        <v>303</v>
      </c>
      <c r="BN2472" s="9" t="s">
        <v>186</v>
      </c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10"/>
      <c r="CB2472" s="10" t="str">
        <f t="shared" si="5"/>
        <v/>
      </c>
      <c r="CC2472" s="10"/>
      <c r="CD2472" s="9" t="str">
        <f t="shared" si="2"/>
        <v/>
      </c>
      <c r="CE2472" s="9" t="s">
        <v>232</v>
      </c>
      <c r="CF2472" s="9" t="s">
        <v>169</v>
      </c>
      <c r="CG2472" s="9">
        <f>IF(CF2472="","",VLOOKUP(CF2472,Metadata!$D$2:$H$20,2,FALSE))</f>
        <v>12500</v>
      </c>
      <c r="CH2472" s="9">
        <f>IF(CF2472="","",VLOOKUP(CF2472,Metadata!$D$2:$H$20,4,FALSE))</f>
        <v>0</v>
      </c>
      <c r="CI2472" s="9">
        <f>IF(CF2472="","",VLOOKUP(CF2472,Metadata!$D$2:$H$20,5,FALSE))</f>
        <v>15000</v>
      </c>
      <c r="CJ2472" s="9">
        <f t="shared" si="3"/>
        <v>12500</v>
      </c>
      <c r="CK2472" s="9" t="s">
        <v>153</v>
      </c>
      <c r="CL2472" s="10">
        <v>4</v>
      </c>
      <c r="CM2472" s="10">
        <v>3</v>
      </c>
      <c r="CN2472" s="10">
        <v>7</v>
      </c>
      <c r="CO2472" s="10">
        <v>5</v>
      </c>
      <c r="CP2472" s="10">
        <v>5</v>
      </c>
      <c r="CQ2472" s="10">
        <v>5</v>
      </c>
      <c r="CR2472" s="10">
        <v>3</v>
      </c>
      <c r="CS2472" s="10">
        <v>7</v>
      </c>
      <c r="CT2472" s="10">
        <v>6</v>
      </c>
      <c r="CU2472" s="10">
        <v>4</v>
      </c>
      <c r="CV2472" s="10">
        <v>5</v>
      </c>
      <c r="CW2472" s="10">
        <v>4</v>
      </c>
      <c r="CX2472" s="10">
        <v>5</v>
      </c>
      <c r="CY2472" s="10">
        <v>4</v>
      </c>
      <c r="CZ2472" s="10">
        <v>5</v>
      </c>
      <c r="DA2472" s="10">
        <v>3</v>
      </c>
      <c r="DB2472" s="10">
        <v>3</v>
      </c>
      <c r="DC2472" s="10">
        <v>5</v>
      </c>
      <c r="DD2472" s="10">
        <v>4</v>
      </c>
      <c r="DE2472" s="10">
        <v>7</v>
      </c>
      <c r="DF2472" s="10">
        <v>7</v>
      </c>
      <c r="DG2472" s="10">
        <v>7</v>
      </c>
      <c r="DH2472" s="10">
        <v>7</v>
      </c>
      <c r="DI2472" s="10">
        <v>7</v>
      </c>
      <c r="DJ2472" s="10">
        <v>3</v>
      </c>
      <c r="DK2472" s="10">
        <v>7</v>
      </c>
      <c r="DL2472" s="10">
        <v>7</v>
      </c>
      <c r="DM2472" s="9" t="s">
        <v>154</v>
      </c>
      <c r="DN2472" s="10">
        <v>1982</v>
      </c>
      <c r="DO2472" s="9">
        <f t="shared" si="9"/>
        <v>39</v>
      </c>
      <c r="DP2472" s="9" t="s">
        <v>155</v>
      </c>
      <c r="DQ2472" s="9" t="s">
        <v>156</v>
      </c>
      <c r="DR2472" s="9" t="s">
        <v>157</v>
      </c>
      <c r="DS2472" s="9" t="s">
        <v>137</v>
      </c>
      <c r="DT2472" s="9" t="s">
        <v>657</v>
      </c>
      <c r="DU2472" s="9" t="s">
        <v>158</v>
      </c>
      <c r="DV2472" s="9" t="str">
        <f>VLOOKUP(DU2472,Metadata!$B$2:$C$7,2,FALSE)</f>
        <v>6+ years</v>
      </c>
    </row>
    <row r="2473" spans="1:126">
      <c r="A2473" s="13">
        <v>2472</v>
      </c>
      <c r="B2473" s="9" t="s">
        <v>135</v>
      </c>
      <c r="C2473" s="9" t="str">
        <f>VLOOKUP(B2473,Metadata!$M$2:$N$6,2,FALSE)</f>
        <v>Permanent Employee</v>
      </c>
      <c r="D2473" s="9" t="s">
        <v>159</v>
      </c>
      <c r="E2473" s="9" t="s">
        <v>137</v>
      </c>
      <c r="F2473" s="9" t="s">
        <v>138</v>
      </c>
      <c r="G2473" s="9" t="s">
        <v>140</v>
      </c>
      <c r="H2473" s="9" t="str">
        <f>IF(G2473="","",VLOOKUP(G2473,Metadata!$J$2:$K$22,2,FALSE))</f>
        <v>Lisbon Metropolitan Area</v>
      </c>
      <c r="I2473" s="9" t="s">
        <v>557</v>
      </c>
      <c r="J2473" s="9" t="str">
        <f>IF(I2473="","",VLOOKUP(I2473,Metadata!$P$2:$Q$43,2,FALSE))</f>
        <v>Europe</v>
      </c>
      <c r="K2473" s="9" t="str">
        <f t="shared" si="0"/>
        <v>International</v>
      </c>
      <c r="L2473" s="9" t="s">
        <v>137</v>
      </c>
      <c r="M2473" s="9" t="str">
        <f>IF(L2473="","",VLOOKUP(L2473,Metadata!$J$2:$K$22,2,FALSE))</f>
        <v/>
      </c>
      <c r="N2473" s="9" t="s">
        <v>141</v>
      </c>
      <c r="O2473" s="9" t="s">
        <v>137</v>
      </c>
      <c r="P2473" s="9" t="s">
        <v>191</v>
      </c>
      <c r="Q2473" s="10" t="str">
        <f t="shared" si="1"/>
        <v>Remote Job (full or flexible)</v>
      </c>
      <c r="R2473" s="10">
        <v>4</v>
      </c>
      <c r="S2473" s="9" t="s">
        <v>192</v>
      </c>
      <c r="T2473" s="9" t="s">
        <v>137</v>
      </c>
      <c r="U2473" s="9" t="str">
        <f>IF(S2473&lt;&gt;"",S2473,IF(T2473&lt;&gt;"",VLOOKUP(T2473,Metadata!$S$2:$T$228,2,FALSE),""))</f>
        <v>Back-End Developer</v>
      </c>
      <c r="V2473" s="9" t="s">
        <v>217</v>
      </c>
      <c r="W2473" s="9" t="s">
        <v>137</v>
      </c>
      <c r="X2473" s="9" t="s">
        <v>145</v>
      </c>
      <c r="Y2473" s="9" t="s">
        <v>137</v>
      </c>
      <c r="Z2473" s="9" t="s">
        <v>224</v>
      </c>
      <c r="AA2473" s="9" t="s">
        <v>137</v>
      </c>
      <c r="AB2473" s="9" t="s">
        <v>137</v>
      </c>
      <c r="AC2473" s="9" t="s">
        <v>147</v>
      </c>
      <c r="AD2473" s="9" t="s">
        <v>148</v>
      </c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 t="s">
        <v>178</v>
      </c>
      <c r="BB2473" s="9"/>
      <c r="BC2473" s="9"/>
      <c r="BD2473" s="9"/>
      <c r="BE2473" s="9"/>
      <c r="BF2473" s="9"/>
      <c r="BG2473" s="9"/>
      <c r="BH2473" s="9"/>
      <c r="BI2473" s="9"/>
      <c r="BJ2473" s="9" t="s">
        <v>167</v>
      </c>
      <c r="BK2473" s="9"/>
      <c r="BL2473" s="9"/>
      <c r="BM2473" s="9"/>
      <c r="BN2473" s="9" t="s">
        <v>186</v>
      </c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10"/>
      <c r="CB2473" s="10" t="str">
        <f t="shared" si="5"/>
        <v/>
      </c>
      <c r="CC2473" s="10"/>
      <c r="CD2473" s="9" t="str">
        <f t="shared" si="2"/>
        <v/>
      </c>
      <c r="CE2473" s="9" t="s">
        <v>232</v>
      </c>
      <c r="CF2473" s="9" t="s">
        <v>293</v>
      </c>
      <c r="CG2473" s="9">
        <f>IF(CF2473="","",VLOOKUP(CF2473,Metadata!$D$2:$H$20,2,FALSE))</f>
        <v>52500</v>
      </c>
      <c r="CH2473" s="9">
        <f>IF(CF2473="","",VLOOKUP(CF2473,Metadata!$D$2:$H$20,4,FALSE))</f>
        <v>50000</v>
      </c>
      <c r="CI2473" s="9">
        <f>IF(CF2473="","",VLOOKUP(CF2473,Metadata!$D$2:$H$20,5,FALSE))</f>
        <v>55000</v>
      </c>
      <c r="CJ2473" s="9">
        <f t="shared" si="3"/>
        <v>52500</v>
      </c>
      <c r="CK2473" s="9" t="s">
        <v>201</v>
      </c>
      <c r="CL2473" s="10">
        <v>6</v>
      </c>
      <c r="CM2473" s="10">
        <v>1</v>
      </c>
      <c r="CN2473" s="10">
        <v>7</v>
      </c>
      <c r="CO2473" s="10">
        <v>7</v>
      </c>
      <c r="CP2473" s="10">
        <v>5</v>
      </c>
      <c r="CQ2473" s="10">
        <v>7</v>
      </c>
      <c r="CR2473" s="10">
        <v>6</v>
      </c>
      <c r="CS2473" s="10">
        <v>7</v>
      </c>
      <c r="CT2473" s="10">
        <v>4</v>
      </c>
      <c r="CU2473" s="10">
        <v>5</v>
      </c>
      <c r="CV2473" s="10">
        <v>5</v>
      </c>
      <c r="CW2473" s="10">
        <v>3</v>
      </c>
      <c r="CX2473" s="10">
        <v>5</v>
      </c>
      <c r="CY2473" s="10">
        <v>5</v>
      </c>
      <c r="CZ2473" s="10">
        <v>4</v>
      </c>
      <c r="DA2473" s="10">
        <v>2</v>
      </c>
      <c r="DB2473" s="10">
        <v>2</v>
      </c>
      <c r="DC2473" s="10">
        <v>2</v>
      </c>
      <c r="DD2473" s="10">
        <v>2</v>
      </c>
      <c r="DE2473" s="10">
        <v>6</v>
      </c>
      <c r="DF2473" s="10">
        <v>4</v>
      </c>
      <c r="DG2473" s="10">
        <v>7</v>
      </c>
      <c r="DH2473" s="10">
        <v>5</v>
      </c>
      <c r="DI2473" s="10">
        <v>5</v>
      </c>
      <c r="DJ2473" s="10">
        <v>2</v>
      </c>
      <c r="DK2473" s="10">
        <v>2</v>
      </c>
      <c r="DL2473" s="10">
        <v>2</v>
      </c>
      <c r="DM2473" s="9" t="s">
        <v>154</v>
      </c>
      <c r="DN2473" s="10">
        <v>1986</v>
      </c>
      <c r="DO2473" s="9">
        <f t="shared" si="9"/>
        <v>35</v>
      </c>
      <c r="DP2473" s="9" t="s">
        <v>155</v>
      </c>
      <c r="DQ2473" s="9" t="s">
        <v>202</v>
      </c>
      <c r="DR2473" s="9" t="s">
        <v>157</v>
      </c>
      <c r="DS2473" s="9" t="s">
        <v>137</v>
      </c>
      <c r="DT2473" s="9" t="s">
        <v>657</v>
      </c>
      <c r="DU2473" s="9" t="s">
        <v>158</v>
      </c>
      <c r="DV2473" s="9" t="str">
        <f>VLOOKUP(DU2473,Metadata!$B$2:$C$7,2,FALSE)</f>
        <v>6+ years</v>
      </c>
    </row>
    <row r="2474" spans="1:126">
      <c r="A2474" s="13">
        <v>2473</v>
      </c>
      <c r="B2474" s="9" t="s">
        <v>135</v>
      </c>
      <c r="C2474" s="9" t="str">
        <f>VLOOKUP(B2474,Metadata!$M$2:$N$6,2,FALSE)</f>
        <v>Permanent Employee</v>
      </c>
      <c r="D2474" s="9" t="s">
        <v>159</v>
      </c>
      <c r="E2474" s="9" t="s">
        <v>137</v>
      </c>
      <c r="F2474" s="9" t="s">
        <v>138</v>
      </c>
      <c r="G2474" s="9" t="s">
        <v>172</v>
      </c>
      <c r="H2474" s="9" t="str">
        <f>IF(G2474="","",VLOOKUP(G2474,Metadata!$J$2:$K$22,2,FALSE))</f>
        <v>Porto Metropolitan Area</v>
      </c>
      <c r="I2474" s="9" t="s">
        <v>138</v>
      </c>
      <c r="J2474" s="9" t="str">
        <f>IF(I2474="","",VLOOKUP(I2474,Metadata!$P$2:$Q$43,2,FALSE))</f>
        <v>Europe</v>
      </c>
      <c r="K2474" s="9" t="str">
        <f t="shared" si="0"/>
        <v>Portugal</v>
      </c>
      <c r="L2474" s="9" t="s">
        <v>172</v>
      </c>
      <c r="M2474" s="9" t="str">
        <f>IF(L2474="","",VLOOKUP(L2474,Metadata!$J$2:$K$22,2,FALSE))</f>
        <v>Porto Metropolitan Area</v>
      </c>
      <c r="N2474" s="9" t="s">
        <v>214</v>
      </c>
      <c r="O2474" s="9" t="s">
        <v>215</v>
      </c>
      <c r="P2474" s="9" t="s">
        <v>191</v>
      </c>
      <c r="Q2474" s="10" t="str">
        <f t="shared" si="1"/>
        <v>Remote Job (full or flexible)</v>
      </c>
      <c r="R2474" s="10">
        <v>4</v>
      </c>
      <c r="S2474" s="9" t="s">
        <v>249</v>
      </c>
      <c r="T2474" s="9" t="s">
        <v>137</v>
      </c>
      <c r="U2474" s="9" t="str">
        <f>IF(S2474&lt;&gt;"",S2474,IF(T2474&lt;&gt;"",VLOOKUP(T2474,Metadata!$S$2:$T$228,2,FALSE),""))</f>
        <v>Business Applications (BI/CRM/ERP)</v>
      </c>
      <c r="V2474" s="9" t="s">
        <v>137</v>
      </c>
      <c r="W2474" s="9" t="s">
        <v>137</v>
      </c>
      <c r="X2474" s="9" t="s">
        <v>145</v>
      </c>
      <c r="Y2474" s="9" t="s">
        <v>137</v>
      </c>
      <c r="Z2474" s="9" t="s">
        <v>146</v>
      </c>
      <c r="AA2474" s="9" t="s">
        <v>137</v>
      </c>
      <c r="AB2474" s="9" t="s">
        <v>137</v>
      </c>
      <c r="AC2474" s="9" t="s">
        <v>147</v>
      </c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 t="s">
        <v>150</v>
      </c>
      <c r="BZ2474" s="9" t="s">
        <v>137</v>
      </c>
      <c r="CA2474" s="10"/>
      <c r="CB2474" s="10" t="str">
        <f t="shared" si="5"/>
        <v/>
      </c>
      <c r="CC2474" s="10"/>
      <c r="CD2474" s="9" t="str">
        <f t="shared" si="2"/>
        <v/>
      </c>
      <c r="CE2474" s="9" t="s">
        <v>168</v>
      </c>
      <c r="CF2474" s="9" t="s">
        <v>188</v>
      </c>
      <c r="CG2474" s="9">
        <f>IF(CF2474="","",VLOOKUP(CF2474,Metadata!$D$2:$H$20,2,FALSE))</f>
        <v>17500</v>
      </c>
      <c r="CH2474" s="9">
        <f>IF(CF2474="","",VLOOKUP(CF2474,Metadata!$D$2:$H$20,4,FALSE))</f>
        <v>15000</v>
      </c>
      <c r="CI2474" s="9">
        <f>IF(CF2474="","",VLOOKUP(CF2474,Metadata!$D$2:$H$20,5,FALSE))</f>
        <v>20000</v>
      </c>
      <c r="CJ2474" s="9">
        <f t="shared" si="3"/>
        <v>17500</v>
      </c>
      <c r="CK2474" s="9" t="s">
        <v>201</v>
      </c>
      <c r="CL2474" s="10">
        <v>5</v>
      </c>
      <c r="CM2474" s="10">
        <v>3</v>
      </c>
      <c r="CN2474" s="10">
        <v>7</v>
      </c>
      <c r="CO2474" s="10">
        <v>6</v>
      </c>
      <c r="CP2474" s="10">
        <v>5</v>
      </c>
      <c r="CQ2474" s="10">
        <v>6</v>
      </c>
      <c r="CR2474" s="10">
        <v>5</v>
      </c>
      <c r="CS2474" s="10">
        <v>5</v>
      </c>
      <c r="CT2474" s="10">
        <v>6</v>
      </c>
      <c r="CU2474" s="10">
        <v>5</v>
      </c>
      <c r="CV2474" s="10">
        <v>5</v>
      </c>
      <c r="CW2474" s="10">
        <v>5</v>
      </c>
      <c r="CX2474" s="10">
        <v>5</v>
      </c>
      <c r="CY2474" s="10">
        <v>6</v>
      </c>
      <c r="CZ2474" s="10">
        <v>6</v>
      </c>
      <c r="DA2474" s="10">
        <v>6</v>
      </c>
      <c r="DB2474" s="10">
        <v>6</v>
      </c>
      <c r="DC2474" s="10">
        <v>6</v>
      </c>
      <c r="DD2474" s="10">
        <v>6</v>
      </c>
      <c r="DE2474" s="10">
        <v>6</v>
      </c>
      <c r="DF2474" s="10">
        <v>6</v>
      </c>
      <c r="DG2474" s="10">
        <v>5</v>
      </c>
      <c r="DH2474" s="10">
        <v>6</v>
      </c>
      <c r="DI2474" s="10">
        <v>7</v>
      </c>
      <c r="DJ2474" s="10">
        <v>5</v>
      </c>
      <c r="DK2474" s="10">
        <v>5</v>
      </c>
      <c r="DL2474" s="10">
        <v>4</v>
      </c>
      <c r="DM2474" s="9" t="s">
        <v>154</v>
      </c>
      <c r="DN2474" s="10">
        <v>1994</v>
      </c>
      <c r="DO2474" s="9">
        <f t="shared" si="9"/>
        <v>27</v>
      </c>
      <c r="DP2474" s="9" t="s">
        <v>222</v>
      </c>
      <c r="DQ2474" s="9" t="s">
        <v>156</v>
      </c>
      <c r="DR2474" s="9" t="s">
        <v>170</v>
      </c>
      <c r="DS2474" s="9" t="s">
        <v>137</v>
      </c>
      <c r="DT2474" s="9" t="s">
        <v>657</v>
      </c>
      <c r="DU2474" s="9" t="s">
        <v>168</v>
      </c>
      <c r="DV2474" s="9" t="str">
        <f>VLOOKUP(DU2474,Metadata!$B$2:$C$7,2,FALSE)</f>
        <v>0 - 3 years</v>
      </c>
    </row>
    <row r="2475" spans="1:126">
      <c r="A2475" s="13">
        <v>2474</v>
      </c>
      <c r="B2475" s="9" t="s">
        <v>135</v>
      </c>
      <c r="C2475" s="9" t="str">
        <f>VLOOKUP(B2475,Metadata!$M$2:$N$6,2,FALSE)</f>
        <v>Permanent Employee</v>
      </c>
      <c r="D2475" s="9" t="s">
        <v>159</v>
      </c>
      <c r="E2475" s="9" t="s">
        <v>137</v>
      </c>
      <c r="F2475" s="9" t="s">
        <v>138</v>
      </c>
      <c r="G2475" s="9" t="s">
        <v>213</v>
      </c>
      <c r="H2475" s="9" t="str">
        <f>IF(G2475="","",VLOOKUP(G2475,Metadata!$J$2:$K$22,2,FALSE))</f>
        <v>Centre</v>
      </c>
      <c r="I2475" s="9" t="s">
        <v>292</v>
      </c>
      <c r="J2475" s="9" t="str">
        <f>IF(I2475="","",VLOOKUP(I2475,Metadata!$P$2:$Q$43,2,FALSE))</f>
        <v>North America</v>
      </c>
      <c r="K2475" s="9" t="str">
        <f t="shared" si="0"/>
        <v>International</v>
      </c>
      <c r="L2475" s="9" t="s">
        <v>137</v>
      </c>
      <c r="M2475" s="9" t="str">
        <f>IF(L2475="","",VLOOKUP(L2475,Metadata!$J$2:$K$22,2,FALSE))</f>
        <v/>
      </c>
      <c r="N2475" s="9" t="s">
        <v>141</v>
      </c>
      <c r="O2475" s="9" t="s">
        <v>137</v>
      </c>
      <c r="P2475" s="9" t="s">
        <v>191</v>
      </c>
      <c r="Q2475" s="10" t="str">
        <f t="shared" si="1"/>
        <v>Remote Job (full or flexible)</v>
      </c>
      <c r="R2475" s="10">
        <v>6</v>
      </c>
      <c r="S2475" s="9" t="s">
        <v>332</v>
      </c>
      <c r="T2475" s="9" t="s">
        <v>137</v>
      </c>
      <c r="U2475" s="9" t="str">
        <f>IF(S2475&lt;&gt;"",S2475,IF(T2475&lt;&gt;"",VLOOKUP(T2475,Metadata!$S$2:$T$228,2,FALSE),""))</f>
        <v>UX/UI Designer</v>
      </c>
      <c r="V2475" s="9" t="s">
        <v>276</v>
      </c>
      <c r="W2475" s="9" t="s">
        <v>137</v>
      </c>
      <c r="X2475" s="9" t="s">
        <v>145</v>
      </c>
      <c r="Y2475" s="9" t="s">
        <v>137</v>
      </c>
      <c r="Z2475" s="9" t="s">
        <v>146</v>
      </c>
      <c r="AA2475" s="9" t="s">
        <v>137</v>
      </c>
      <c r="AB2475" s="9" t="s">
        <v>137</v>
      </c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 t="s">
        <v>150</v>
      </c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 t="s">
        <v>150</v>
      </c>
      <c r="BZ2475" s="9" t="s">
        <v>137</v>
      </c>
      <c r="CA2475" s="10"/>
      <c r="CB2475" s="10" t="str">
        <f t="shared" si="5"/>
        <v/>
      </c>
      <c r="CC2475" s="10"/>
      <c r="CD2475" s="9" t="str">
        <f t="shared" si="2"/>
        <v/>
      </c>
      <c r="CE2475" s="9" t="s">
        <v>168</v>
      </c>
      <c r="CF2475" s="9" t="s">
        <v>220</v>
      </c>
      <c r="CG2475" s="9">
        <f>IF(CF2475="","",VLOOKUP(CF2475,Metadata!$D$2:$H$20,2,FALSE))</f>
        <v>27500</v>
      </c>
      <c r="CH2475" s="9">
        <f>IF(CF2475="","",VLOOKUP(CF2475,Metadata!$D$2:$H$20,4,FALSE))</f>
        <v>25000</v>
      </c>
      <c r="CI2475" s="9">
        <f>IF(CF2475="","",VLOOKUP(CF2475,Metadata!$D$2:$H$20,5,FALSE))</f>
        <v>30000</v>
      </c>
      <c r="CJ2475" s="9">
        <f t="shared" si="3"/>
        <v>27500</v>
      </c>
      <c r="CK2475" s="9" t="s">
        <v>221</v>
      </c>
      <c r="CL2475" s="10">
        <v>7</v>
      </c>
      <c r="CM2475" s="10">
        <v>4</v>
      </c>
      <c r="CN2475" s="10">
        <v>7</v>
      </c>
      <c r="CO2475" s="10">
        <v>5</v>
      </c>
      <c r="CP2475" s="10">
        <v>5</v>
      </c>
      <c r="CQ2475" s="10">
        <v>7</v>
      </c>
      <c r="CR2475" s="10">
        <v>6</v>
      </c>
      <c r="CS2475" s="10">
        <v>5</v>
      </c>
      <c r="CT2475" s="10">
        <v>7</v>
      </c>
      <c r="CU2475" s="10">
        <v>7</v>
      </c>
      <c r="CV2475" s="10">
        <v>4</v>
      </c>
      <c r="CW2475" s="10">
        <v>2</v>
      </c>
      <c r="CX2475" s="10">
        <v>7</v>
      </c>
      <c r="CY2475" s="10">
        <v>5</v>
      </c>
      <c r="CZ2475" s="10">
        <v>6</v>
      </c>
      <c r="DA2475" s="10">
        <v>3</v>
      </c>
      <c r="DB2475" s="10">
        <v>3</v>
      </c>
      <c r="DC2475" s="10">
        <v>6</v>
      </c>
      <c r="DD2475" s="10">
        <v>3</v>
      </c>
      <c r="DE2475" s="10">
        <v>7</v>
      </c>
      <c r="DF2475" s="10">
        <v>5</v>
      </c>
      <c r="DG2475" s="10">
        <v>5</v>
      </c>
      <c r="DH2475" s="10">
        <v>7</v>
      </c>
      <c r="DI2475" s="10">
        <v>7</v>
      </c>
      <c r="DJ2475" s="10">
        <v>5</v>
      </c>
      <c r="DK2475" s="10">
        <v>5</v>
      </c>
      <c r="DL2475" s="10">
        <v>5</v>
      </c>
      <c r="DM2475" s="9" t="s">
        <v>154</v>
      </c>
      <c r="DN2475" s="10">
        <v>1992</v>
      </c>
      <c r="DO2475" s="9">
        <f t="shared" si="9"/>
        <v>29</v>
      </c>
      <c r="DP2475" s="9" t="s">
        <v>155</v>
      </c>
      <c r="DQ2475" s="9" t="s">
        <v>202</v>
      </c>
      <c r="DR2475" s="9" t="s">
        <v>157</v>
      </c>
      <c r="DS2475" s="9" t="s">
        <v>137</v>
      </c>
      <c r="DT2475" s="9" t="s">
        <v>657</v>
      </c>
      <c r="DU2475" s="9" t="s">
        <v>223</v>
      </c>
      <c r="DV2475" s="9" t="str">
        <f>VLOOKUP(DU2475,Metadata!$B$2:$C$7,2,FALSE)</f>
        <v>3 - 6 years</v>
      </c>
    </row>
    <row r="2476" spans="1:126">
      <c r="A2476" s="13">
        <v>2475</v>
      </c>
      <c r="B2476" s="9" t="s">
        <v>135</v>
      </c>
      <c r="C2476" s="9" t="str">
        <f>VLOOKUP(B2476,Metadata!$M$2:$N$6,2,FALSE)</f>
        <v>Permanent Employee</v>
      </c>
      <c r="D2476" s="9" t="s">
        <v>159</v>
      </c>
      <c r="E2476" s="9" t="s">
        <v>137</v>
      </c>
      <c r="F2476" s="9" t="s">
        <v>138</v>
      </c>
      <c r="G2476" s="9" t="s">
        <v>172</v>
      </c>
      <c r="H2476" s="9" t="str">
        <f>IF(G2476="","",VLOOKUP(G2476,Metadata!$J$2:$K$22,2,FALSE))</f>
        <v>Porto Metropolitan Area</v>
      </c>
      <c r="I2476" s="9" t="s">
        <v>138</v>
      </c>
      <c r="J2476" s="9" t="str">
        <f>IF(I2476="","",VLOOKUP(I2476,Metadata!$P$2:$Q$43,2,FALSE))</f>
        <v>Europe</v>
      </c>
      <c r="K2476" s="9" t="str">
        <f t="shared" si="0"/>
        <v>Portugal</v>
      </c>
      <c r="L2476" s="9" t="s">
        <v>160</v>
      </c>
      <c r="M2476" s="9" t="str">
        <f>IF(L2476="","",VLOOKUP(L2476,Metadata!$J$2:$K$22,2,FALSE))</f>
        <v>Centre</v>
      </c>
      <c r="N2476" s="9" t="s">
        <v>141</v>
      </c>
      <c r="O2476" s="9" t="s">
        <v>137</v>
      </c>
      <c r="P2476" s="9" t="s">
        <v>142</v>
      </c>
      <c r="Q2476" s="10" t="str">
        <f t="shared" si="1"/>
        <v>Full Office Job</v>
      </c>
      <c r="R2476" s="10">
        <v>2</v>
      </c>
      <c r="S2476" s="9" t="s">
        <v>192</v>
      </c>
      <c r="T2476" s="9" t="s">
        <v>137</v>
      </c>
      <c r="U2476" s="9" t="str">
        <f>IF(S2476&lt;&gt;"",S2476,IF(T2476&lt;&gt;"",VLOOKUP(T2476,Metadata!$S$2:$T$228,2,FALSE),""))</f>
        <v>Back-End Developer</v>
      </c>
      <c r="V2476" s="9" t="s">
        <v>268</v>
      </c>
      <c r="W2476" s="9" t="s">
        <v>137</v>
      </c>
      <c r="X2476" s="9" t="s">
        <v>208</v>
      </c>
      <c r="Y2476" s="9" t="s">
        <v>137</v>
      </c>
      <c r="Z2476" s="9" t="s">
        <v>184</v>
      </c>
      <c r="AA2476" s="9" t="s">
        <v>165</v>
      </c>
      <c r="AB2476" s="9" t="s">
        <v>137</v>
      </c>
      <c r="AC2476" s="9"/>
      <c r="AD2476" s="9" t="s">
        <v>148</v>
      </c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 t="s">
        <v>178</v>
      </c>
      <c r="BB2476" s="9"/>
      <c r="BC2476" s="9"/>
      <c r="BD2476" s="9"/>
      <c r="BE2476" s="9"/>
      <c r="BF2476" s="9"/>
      <c r="BG2476" s="9"/>
      <c r="BH2476" s="9"/>
      <c r="BI2476" s="9"/>
      <c r="BJ2476" s="9" t="s">
        <v>167</v>
      </c>
      <c r="BK2476" s="9"/>
      <c r="BL2476" s="9"/>
      <c r="BM2476" s="9"/>
      <c r="BN2476" s="9"/>
      <c r="BO2476" s="9"/>
      <c r="BP2476" s="9"/>
      <c r="BQ2476" s="9" t="s">
        <v>219</v>
      </c>
      <c r="BR2476" s="9"/>
      <c r="BS2476" s="9"/>
      <c r="BT2476" s="9"/>
      <c r="BU2476" s="9"/>
      <c r="BV2476" s="9"/>
      <c r="BW2476" s="9"/>
      <c r="BX2476" s="9"/>
      <c r="BY2476" s="9"/>
      <c r="BZ2476" s="9" t="s">
        <v>799</v>
      </c>
      <c r="CA2476" s="10"/>
      <c r="CB2476" s="10" t="str">
        <f t="shared" si="5"/>
        <v/>
      </c>
      <c r="CC2476" s="10"/>
      <c r="CD2476" s="9" t="str">
        <f t="shared" si="2"/>
        <v/>
      </c>
      <c r="CE2476" s="9" t="s">
        <v>151</v>
      </c>
      <c r="CF2476" s="9" t="s">
        <v>225</v>
      </c>
      <c r="CG2476" s="9">
        <f>IF(CF2476="","",VLOOKUP(CF2476,Metadata!$D$2:$H$20,2,FALSE))</f>
        <v>22500</v>
      </c>
      <c r="CH2476" s="9">
        <f>IF(CF2476="","",VLOOKUP(CF2476,Metadata!$D$2:$H$20,4,FALSE))</f>
        <v>20000</v>
      </c>
      <c r="CI2476" s="9">
        <f>IF(CF2476="","",VLOOKUP(CF2476,Metadata!$D$2:$H$20,5,FALSE))</f>
        <v>25000</v>
      </c>
      <c r="CJ2476" s="9">
        <f t="shared" si="3"/>
        <v>22500</v>
      </c>
      <c r="CK2476" s="9" t="s">
        <v>221</v>
      </c>
      <c r="CL2476" s="10">
        <v>4</v>
      </c>
      <c r="CM2476" s="10">
        <v>4</v>
      </c>
      <c r="CN2476" s="10">
        <v>7</v>
      </c>
      <c r="CO2476" s="10">
        <v>6</v>
      </c>
      <c r="CP2476" s="10">
        <v>5</v>
      </c>
      <c r="CQ2476" s="10">
        <v>5</v>
      </c>
      <c r="CR2476" s="10">
        <v>2</v>
      </c>
      <c r="CS2476" s="10">
        <v>4</v>
      </c>
      <c r="CT2476" s="10">
        <v>4</v>
      </c>
      <c r="CU2476" s="10">
        <v>6</v>
      </c>
      <c r="CV2476" s="10">
        <v>4</v>
      </c>
      <c r="CW2476" s="10">
        <v>4</v>
      </c>
      <c r="CX2476" s="10">
        <v>3</v>
      </c>
      <c r="CY2476" s="10">
        <v>6</v>
      </c>
      <c r="CZ2476" s="10">
        <v>3</v>
      </c>
      <c r="DA2476" s="10">
        <v>4</v>
      </c>
      <c r="DB2476" s="10">
        <v>2</v>
      </c>
      <c r="DC2476" s="10">
        <v>6</v>
      </c>
      <c r="DD2476" s="10">
        <v>4</v>
      </c>
      <c r="DE2476" s="10">
        <v>5</v>
      </c>
      <c r="DF2476" s="10">
        <v>4</v>
      </c>
      <c r="DG2476" s="10">
        <v>5</v>
      </c>
      <c r="DH2476" s="10">
        <v>6</v>
      </c>
      <c r="DI2476" s="10">
        <v>6</v>
      </c>
      <c r="DJ2476" s="10">
        <v>2</v>
      </c>
      <c r="DK2476" s="10">
        <v>3</v>
      </c>
      <c r="DL2476" s="10">
        <v>1</v>
      </c>
      <c r="DM2476" s="9" t="s">
        <v>154</v>
      </c>
      <c r="DN2476" s="10">
        <v>1994</v>
      </c>
      <c r="DO2476" s="9">
        <f t="shared" si="9"/>
        <v>27</v>
      </c>
      <c r="DP2476" s="9" t="s">
        <v>155</v>
      </c>
      <c r="DQ2476" s="9" t="s">
        <v>156</v>
      </c>
      <c r="DR2476" s="9" t="s">
        <v>157</v>
      </c>
      <c r="DS2476" s="9" t="s">
        <v>137</v>
      </c>
      <c r="DT2476" s="9" t="s">
        <v>657</v>
      </c>
      <c r="DU2476" s="9" t="s">
        <v>223</v>
      </c>
      <c r="DV2476" s="9" t="str">
        <f>VLOOKUP(DU2476,Metadata!$B$2:$C$7,2,FALSE)</f>
        <v>3 - 6 years</v>
      </c>
    </row>
    <row r="2477" spans="1:126">
      <c r="A2477" s="13">
        <v>2476</v>
      </c>
      <c r="B2477" s="9" t="s">
        <v>135</v>
      </c>
      <c r="C2477" s="9" t="str">
        <f>VLOOKUP(B2477,Metadata!$M$2:$N$6,2,FALSE)</f>
        <v>Permanent Employee</v>
      </c>
      <c r="D2477" s="9" t="s">
        <v>159</v>
      </c>
      <c r="E2477" s="9" t="s">
        <v>137</v>
      </c>
      <c r="F2477" s="9" t="s">
        <v>138</v>
      </c>
      <c r="G2477" s="9" t="s">
        <v>190</v>
      </c>
      <c r="H2477" s="9" t="str">
        <f>IF(G2477="","",VLOOKUP(G2477,Metadata!$J$2:$K$22,2,FALSE))</f>
        <v>North</v>
      </c>
      <c r="I2477" s="9" t="s">
        <v>138</v>
      </c>
      <c r="J2477" s="9" t="str">
        <f>IF(I2477="","",VLOOKUP(I2477,Metadata!$P$2:$Q$43,2,FALSE))</f>
        <v>Europe</v>
      </c>
      <c r="K2477" s="9" t="str">
        <f t="shared" si="0"/>
        <v>Portugal</v>
      </c>
      <c r="L2477" s="9" t="s">
        <v>172</v>
      </c>
      <c r="M2477" s="9" t="str">
        <f>IF(L2477="","",VLOOKUP(L2477,Metadata!$J$2:$K$22,2,FALSE))</f>
        <v>Porto Metropolitan Area</v>
      </c>
      <c r="N2477" s="9" t="s">
        <v>141</v>
      </c>
      <c r="O2477" s="9" t="s">
        <v>137</v>
      </c>
      <c r="P2477" s="9" t="s">
        <v>142</v>
      </c>
      <c r="Q2477" s="10" t="str">
        <f t="shared" si="1"/>
        <v>Full Office Job</v>
      </c>
      <c r="R2477" s="10">
        <v>7</v>
      </c>
      <c r="S2477" s="9" t="s">
        <v>161</v>
      </c>
      <c r="T2477" s="9" t="s">
        <v>137</v>
      </c>
      <c r="U2477" s="9" t="str">
        <f>IF(S2477&lt;&gt;"",S2477,IF(T2477&lt;&gt;"",VLOOKUP(T2477,Metadata!$S$2:$T$228,2,FALSE),""))</f>
        <v>Full-Stack Developer</v>
      </c>
      <c r="V2477" s="9" t="s">
        <v>279</v>
      </c>
      <c r="W2477" s="9" t="s">
        <v>137</v>
      </c>
      <c r="X2477" s="9" t="s">
        <v>145</v>
      </c>
      <c r="Y2477" s="9" t="s">
        <v>137</v>
      </c>
      <c r="Z2477" s="9" t="s">
        <v>146</v>
      </c>
      <c r="AA2477" s="9" t="s">
        <v>165</v>
      </c>
      <c r="AB2477" s="9" t="s">
        <v>137</v>
      </c>
      <c r="AC2477" s="9"/>
      <c r="AD2477" s="9"/>
      <c r="AE2477" s="9"/>
      <c r="AF2477" s="9"/>
      <c r="AG2477" s="9"/>
      <c r="AH2477" s="9"/>
      <c r="AI2477" s="9"/>
      <c r="AJ2477" s="9" t="s">
        <v>185</v>
      </c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 t="s">
        <v>186</v>
      </c>
      <c r="BO2477" s="9"/>
      <c r="BP2477" s="9"/>
      <c r="BQ2477" s="9"/>
      <c r="BR2477" s="9"/>
      <c r="BS2477" s="9" t="s">
        <v>200</v>
      </c>
      <c r="BT2477" s="9"/>
      <c r="BU2477" s="9"/>
      <c r="BV2477" s="9"/>
      <c r="BW2477" s="9"/>
      <c r="BX2477" s="9"/>
      <c r="BY2477" s="9"/>
      <c r="BZ2477" s="9"/>
      <c r="CA2477" s="10"/>
      <c r="CB2477" s="10" t="str">
        <f t="shared" si="5"/>
        <v/>
      </c>
      <c r="CC2477" s="10"/>
      <c r="CD2477" s="9" t="str">
        <f t="shared" si="2"/>
        <v/>
      </c>
      <c r="CE2477" s="9" t="s">
        <v>232</v>
      </c>
      <c r="CF2477" s="9" t="s">
        <v>220</v>
      </c>
      <c r="CG2477" s="9">
        <f>IF(CF2477="","",VLOOKUP(CF2477,Metadata!$D$2:$H$20,2,FALSE))</f>
        <v>27500</v>
      </c>
      <c r="CH2477" s="9">
        <f>IF(CF2477="","",VLOOKUP(CF2477,Metadata!$D$2:$H$20,4,FALSE))</f>
        <v>25000</v>
      </c>
      <c r="CI2477" s="9">
        <f>IF(CF2477="","",VLOOKUP(CF2477,Metadata!$D$2:$H$20,5,FALSE))</f>
        <v>30000</v>
      </c>
      <c r="CJ2477" s="9">
        <f t="shared" si="3"/>
        <v>27500</v>
      </c>
      <c r="CK2477" s="9" t="s">
        <v>221</v>
      </c>
      <c r="CL2477" s="10">
        <v>7</v>
      </c>
      <c r="CM2477" s="10">
        <v>1</v>
      </c>
      <c r="CN2477" s="10">
        <v>7</v>
      </c>
      <c r="CO2477" s="10">
        <v>6</v>
      </c>
      <c r="CP2477" s="10">
        <v>6</v>
      </c>
      <c r="CQ2477" s="10">
        <v>5</v>
      </c>
      <c r="CR2477" s="10">
        <v>6</v>
      </c>
      <c r="CS2477" s="10">
        <v>7</v>
      </c>
      <c r="CT2477" s="10">
        <v>7</v>
      </c>
      <c r="CU2477" s="10">
        <v>7</v>
      </c>
      <c r="CV2477" s="10">
        <v>3</v>
      </c>
      <c r="CW2477" s="10">
        <v>1</v>
      </c>
      <c r="CX2477" s="10">
        <v>5</v>
      </c>
      <c r="CY2477" s="10">
        <v>7</v>
      </c>
      <c r="CZ2477" s="10">
        <v>7</v>
      </c>
      <c r="DA2477" s="10">
        <v>6</v>
      </c>
      <c r="DB2477" s="10">
        <v>3</v>
      </c>
      <c r="DC2477" s="10">
        <v>6</v>
      </c>
      <c r="DD2477" s="10">
        <v>4</v>
      </c>
      <c r="DE2477" s="10">
        <v>7</v>
      </c>
      <c r="DF2477" s="10">
        <v>6</v>
      </c>
      <c r="DG2477" s="10">
        <v>7</v>
      </c>
      <c r="DH2477" s="10">
        <v>3</v>
      </c>
      <c r="DI2477" s="10">
        <v>6</v>
      </c>
      <c r="DJ2477" s="10">
        <v>5</v>
      </c>
      <c r="DK2477" s="10">
        <v>5</v>
      </c>
      <c r="DL2477" s="10">
        <v>6</v>
      </c>
      <c r="DM2477" s="9" t="s">
        <v>154</v>
      </c>
      <c r="DN2477" s="10">
        <v>1996</v>
      </c>
      <c r="DO2477" s="9">
        <f t="shared" si="9"/>
        <v>25</v>
      </c>
      <c r="DP2477" s="9" t="s">
        <v>155</v>
      </c>
      <c r="DQ2477" s="9" t="s">
        <v>156</v>
      </c>
      <c r="DR2477" s="9" t="s">
        <v>157</v>
      </c>
      <c r="DS2477" s="9" t="s">
        <v>137</v>
      </c>
      <c r="DT2477" s="9" t="s">
        <v>657</v>
      </c>
      <c r="DU2477" s="9" t="s">
        <v>223</v>
      </c>
      <c r="DV2477" s="9" t="str">
        <f>VLOOKUP(DU2477,Metadata!$B$2:$C$7,2,FALSE)</f>
        <v>3 - 6 years</v>
      </c>
    </row>
    <row r="2478" spans="1:126">
      <c r="A2478" s="13">
        <v>2477</v>
      </c>
      <c r="B2478" s="9" t="s">
        <v>135</v>
      </c>
      <c r="C2478" s="9" t="str">
        <f>VLOOKUP(B2478,Metadata!$M$2:$N$6,2,FALSE)</f>
        <v>Permanent Employee</v>
      </c>
      <c r="D2478" s="9" t="s">
        <v>136</v>
      </c>
      <c r="E2478" s="9" t="s">
        <v>137</v>
      </c>
      <c r="F2478" s="9" t="s">
        <v>138</v>
      </c>
      <c r="G2478" s="9" t="s">
        <v>140</v>
      </c>
      <c r="H2478" s="9" t="str">
        <f>IF(G2478="","",VLOOKUP(G2478,Metadata!$J$2:$K$22,2,FALSE))</f>
        <v>Lisbon Metropolitan Area</v>
      </c>
      <c r="I2478" s="9" t="s">
        <v>138</v>
      </c>
      <c r="J2478" s="9" t="str">
        <f>IF(I2478="","",VLOOKUP(I2478,Metadata!$P$2:$Q$43,2,FALSE))</f>
        <v>Europe</v>
      </c>
      <c r="K2478" s="9" t="str">
        <f t="shared" si="0"/>
        <v>Portugal</v>
      </c>
      <c r="L2478" s="9" t="s">
        <v>140</v>
      </c>
      <c r="M2478" s="9" t="str">
        <f>IF(L2478="","",VLOOKUP(L2478,Metadata!$J$2:$K$22,2,FALSE))</f>
        <v>Lisbon Metropolitan Area</v>
      </c>
      <c r="N2478" s="9" t="s">
        <v>214</v>
      </c>
      <c r="O2478" s="9" t="s">
        <v>239</v>
      </c>
      <c r="P2478" s="9" t="s">
        <v>142</v>
      </c>
      <c r="Q2478" s="10" t="str">
        <f t="shared" si="1"/>
        <v>Full Office Job</v>
      </c>
      <c r="R2478" s="10">
        <v>7</v>
      </c>
      <c r="S2478" s="9" t="s">
        <v>183</v>
      </c>
      <c r="T2478" s="9" t="s">
        <v>137</v>
      </c>
      <c r="U2478" s="9" t="str">
        <f>IF(S2478&lt;&gt;"",S2478,IF(T2478&lt;&gt;"",VLOOKUP(T2478,Metadata!$S$2:$T$228,2,FALSE),""))</f>
        <v>Product Owner/Product Manager</v>
      </c>
      <c r="V2478" s="9" t="s">
        <v>207</v>
      </c>
      <c r="W2478" s="9" t="s">
        <v>137</v>
      </c>
      <c r="X2478" s="9" t="s">
        <v>208</v>
      </c>
      <c r="Y2478" s="9" t="s">
        <v>137</v>
      </c>
      <c r="Z2478" s="9" t="s">
        <v>164</v>
      </c>
      <c r="AA2478" s="9" t="s">
        <v>137</v>
      </c>
      <c r="AB2478" s="9" t="s">
        <v>137</v>
      </c>
      <c r="AC2478" s="9" t="s">
        <v>147</v>
      </c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 t="s">
        <v>167</v>
      </c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10"/>
      <c r="CB2478" s="10" t="str">
        <f t="shared" si="5"/>
        <v/>
      </c>
      <c r="CC2478" s="10"/>
      <c r="CD2478" s="9" t="str">
        <f t="shared" si="2"/>
        <v/>
      </c>
      <c r="CE2478" s="9" t="s">
        <v>151</v>
      </c>
      <c r="CF2478" s="9" t="s">
        <v>254</v>
      </c>
      <c r="CG2478" s="9">
        <f>IF(CF2478="","",VLOOKUP(CF2478,Metadata!$D$2:$H$20,2,FALSE))</f>
        <v>37500</v>
      </c>
      <c r="CH2478" s="9">
        <f>IF(CF2478="","",VLOOKUP(CF2478,Metadata!$D$2:$H$20,4,FALSE))</f>
        <v>35000</v>
      </c>
      <c r="CI2478" s="9">
        <f>IF(CF2478="","",VLOOKUP(CF2478,Metadata!$D$2:$H$20,5,FALSE))</f>
        <v>40000</v>
      </c>
      <c r="CJ2478" s="9">
        <f t="shared" si="3"/>
        <v>37500</v>
      </c>
      <c r="CK2478" s="9" t="s">
        <v>180</v>
      </c>
      <c r="CL2478" s="10">
        <v>7</v>
      </c>
      <c r="CM2478" s="10">
        <v>5</v>
      </c>
      <c r="CN2478" s="10">
        <v>7</v>
      </c>
      <c r="CO2478" s="10">
        <v>2</v>
      </c>
      <c r="CP2478" s="10">
        <v>1</v>
      </c>
      <c r="CQ2478" s="10">
        <v>6</v>
      </c>
      <c r="CR2478" s="10">
        <v>7</v>
      </c>
      <c r="CS2478" s="10">
        <v>7</v>
      </c>
      <c r="CT2478" s="10">
        <v>7</v>
      </c>
      <c r="CU2478" s="10">
        <v>6</v>
      </c>
      <c r="CV2478" s="10">
        <v>6</v>
      </c>
      <c r="CW2478" s="10">
        <v>5</v>
      </c>
      <c r="CX2478" s="10">
        <v>5</v>
      </c>
      <c r="CY2478" s="10">
        <v>5</v>
      </c>
      <c r="CZ2478" s="10">
        <v>5</v>
      </c>
      <c r="DA2478" s="10">
        <v>5</v>
      </c>
      <c r="DB2478" s="10">
        <v>5</v>
      </c>
      <c r="DC2478" s="10">
        <v>5</v>
      </c>
      <c r="DD2478" s="10">
        <v>5</v>
      </c>
      <c r="DE2478" s="10">
        <v>5</v>
      </c>
      <c r="DF2478" s="10">
        <v>5</v>
      </c>
      <c r="DG2478" s="10">
        <v>6</v>
      </c>
      <c r="DH2478" s="10">
        <v>6</v>
      </c>
      <c r="DI2478" s="10">
        <v>6</v>
      </c>
      <c r="DJ2478" s="10">
        <v>6</v>
      </c>
      <c r="DK2478" s="10">
        <v>6</v>
      </c>
      <c r="DL2478" s="10">
        <v>6</v>
      </c>
      <c r="DM2478" s="9" t="s">
        <v>154</v>
      </c>
      <c r="DN2478" s="10">
        <v>1969</v>
      </c>
      <c r="DO2478" s="9">
        <f t="shared" si="9"/>
        <v>52</v>
      </c>
      <c r="DP2478" s="9" t="s">
        <v>155</v>
      </c>
      <c r="DQ2478" s="9" t="s">
        <v>298</v>
      </c>
      <c r="DR2478" s="9" t="s">
        <v>157</v>
      </c>
      <c r="DS2478" s="9" t="s">
        <v>137</v>
      </c>
      <c r="DT2478" s="9" t="s">
        <v>657</v>
      </c>
      <c r="DU2478" s="9" t="s">
        <v>158</v>
      </c>
      <c r="DV2478" s="9" t="str">
        <f>VLOOKUP(DU2478,Metadata!$B$2:$C$7,2,FALSE)</f>
        <v>6+ years</v>
      </c>
    </row>
    <row r="2479" spans="1:126">
      <c r="A2479" s="13">
        <v>2478</v>
      </c>
      <c r="B2479" s="9" t="s">
        <v>135</v>
      </c>
      <c r="C2479" s="9" t="str">
        <f>VLOOKUP(B2479,Metadata!$M$2:$N$6,2,FALSE)</f>
        <v>Permanent Employee</v>
      </c>
      <c r="D2479" s="9" t="s">
        <v>159</v>
      </c>
      <c r="E2479" s="9" t="s">
        <v>137</v>
      </c>
      <c r="F2479" s="9" t="s">
        <v>138</v>
      </c>
      <c r="G2479" s="9" t="s">
        <v>190</v>
      </c>
      <c r="H2479" s="9" t="str">
        <f>IF(G2479="","",VLOOKUP(G2479,Metadata!$J$2:$K$22,2,FALSE))</f>
        <v>North</v>
      </c>
      <c r="I2479" s="9" t="s">
        <v>138</v>
      </c>
      <c r="J2479" s="9" t="str">
        <f>IF(I2479="","",VLOOKUP(I2479,Metadata!$P$2:$Q$43,2,FALSE))</f>
        <v>Europe</v>
      </c>
      <c r="K2479" s="9" t="str">
        <f t="shared" si="0"/>
        <v>Portugal</v>
      </c>
      <c r="L2479" s="9" t="s">
        <v>172</v>
      </c>
      <c r="M2479" s="9" t="str">
        <f>IF(L2479="","",VLOOKUP(L2479,Metadata!$J$2:$K$22,2,FALSE))</f>
        <v>Porto Metropolitan Area</v>
      </c>
      <c r="N2479" s="9" t="s">
        <v>141</v>
      </c>
      <c r="O2479" s="9" t="s">
        <v>137</v>
      </c>
      <c r="P2479" s="9" t="s">
        <v>142</v>
      </c>
      <c r="Q2479" s="10" t="str">
        <f t="shared" si="1"/>
        <v>Full Office Job</v>
      </c>
      <c r="R2479" s="10">
        <v>5</v>
      </c>
      <c r="S2479" s="9" t="s">
        <v>266</v>
      </c>
      <c r="T2479" s="9" t="s">
        <v>137</v>
      </c>
      <c r="U2479" s="9" t="str">
        <f>IF(S2479&lt;&gt;"",S2479,IF(T2479&lt;&gt;"",VLOOKUP(T2479,Metadata!$S$2:$T$228,2,FALSE),""))</f>
        <v>Data Scientist/Data Engineer</v>
      </c>
      <c r="V2479" s="9" t="s">
        <v>207</v>
      </c>
      <c r="W2479" s="9" t="s">
        <v>137</v>
      </c>
      <c r="X2479" s="9" t="s">
        <v>208</v>
      </c>
      <c r="Y2479" s="9" t="s">
        <v>137</v>
      </c>
      <c r="Z2479" s="9" t="s">
        <v>146</v>
      </c>
      <c r="AA2479" s="9" t="s">
        <v>137</v>
      </c>
      <c r="AB2479" s="9" t="s">
        <v>137</v>
      </c>
      <c r="AC2479" s="9" t="s">
        <v>147</v>
      </c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 t="s">
        <v>150</v>
      </c>
      <c r="BZ2479" s="9" t="s">
        <v>137</v>
      </c>
      <c r="CA2479" s="10"/>
      <c r="CB2479" s="10" t="str">
        <f t="shared" si="5"/>
        <v/>
      </c>
      <c r="CC2479" s="10"/>
      <c r="CD2479" s="9" t="str">
        <f t="shared" si="2"/>
        <v/>
      </c>
      <c r="CE2479" s="9" t="s">
        <v>168</v>
      </c>
      <c r="CF2479" s="9" t="s">
        <v>220</v>
      </c>
      <c r="CG2479" s="9">
        <f>IF(CF2479="","",VLOOKUP(CF2479,Metadata!$D$2:$H$20,2,FALSE))</f>
        <v>27500</v>
      </c>
      <c r="CH2479" s="9">
        <f>IF(CF2479="","",VLOOKUP(CF2479,Metadata!$D$2:$H$20,4,FALSE))</f>
        <v>25000</v>
      </c>
      <c r="CI2479" s="9">
        <f>IF(CF2479="","",VLOOKUP(CF2479,Metadata!$D$2:$H$20,5,FALSE))</f>
        <v>30000</v>
      </c>
      <c r="CJ2479" s="9">
        <f t="shared" si="3"/>
        <v>27500</v>
      </c>
      <c r="CK2479" s="9" t="s">
        <v>221</v>
      </c>
      <c r="CL2479" s="10">
        <v>4</v>
      </c>
      <c r="CM2479" s="10">
        <v>2</v>
      </c>
      <c r="CN2479" s="10">
        <v>6</v>
      </c>
      <c r="CO2479" s="10">
        <v>6</v>
      </c>
      <c r="CP2479" s="10">
        <v>5</v>
      </c>
      <c r="CQ2479" s="10">
        <v>6</v>
      </c>
      <c r="CR2479" s="10">
        <v>4</v>
      </c>
      <c r="CS2479" s="10">
        <v>5</v>
      </c>
      <c r="CT2479" s="10">
        <v>5</v>
      </c>
      <c r="CU2479" s="10">
        <v>6</v>
      </c>
      <c r="CV2479" s="10">
        <v>4</v>
      </c>
      <c r="CW2479" s="10">
        <v>3</v>
      </c>
      <c r="CX2479" s="10">
        <v>5</v>
      </c>
      <c r="CY2479" s="10">
        <v>5</v>
      </c>
      <c r="CZ2479" s="10">
        <v>6</v>
      </c>
      <c r="DA2479" s="10">
        <v>2</v>
      </c>
      <c r="DB2479" s="10">
        <v>2</v>
      </c>
      <c r="DC2479" s="10">
        <v>3</v>
      </c>
      <c r="DD2479" s="10">
        <v>2</v>
      </c>
      <c r="DE2479" s="10">
        <v>5</v>
      </c>
      <c r="DF2479" s="10">
        <v>5</v>
      </c>
      <c r="DG2479" s="10">
        <v>6</v>
      </c>
      <c r="DH2479" s="10">
        <v>5</v>
      </c>
      <c r="DI2479" s="10">
        <v>5</v>
      </c>
      <c r="DJ2479" s="10">
        <v>4</v>
      </c>
      <c r="DK2479" s="10">
        <v>4</v>
      </c>
      <c r="DL2479" s="10">
        <v>3</v>
      </c>
      <c r="DM2479" s="9" t="s">
        <v>154</v>
      </c>
      <c r="DN2479" s="10">
        <v>1990</v>
      </c>
      <c r="DO2479" s="9">
        <f t="shared" si="9"/>
        <v>31</v>
      </c>
      <c r="DP2479" s="9" t="s">
        <v>222</v>
      </c>
      <c r="DQ2479" s="9" t="s">
        <v>227</v>
      </c>
      <c r="DR2479" s="9" t="s">
        <v>157</v>
      </c>
      <c r="DS2479" s="9" t="s">
        <v>137</v>
      </c>
      <c r="DT2479" s="9" t="s">
        <v>657</v>
      </c>
      <c r="DU2479" s="9" t="s">
        <v>223</v>
      </c>
      <c r="DV2479" s="9" t="str">
        <f>VLOOKUP(DU2479,Metadata!$B$2:$C$7,2,FALSE)</f>
        <v>3 - 6 years</v>
      </c>
    </row>
    <row r="2480" spans="1:126">
      <c r="A2480" s="13">
        <v>2479</v>
      </c>
      <c r="B2480" s="9" t="s">
        <v>135</v>
      </c>
      <c r="C2480" s="9" t="str">
        <f>VLOOKUP(B2480,Metadata!$M$2:$N$6,2,FALSE)</f>
        <v>Permanent Employee</v>
      </c>
      <c r="D2480" s="9" t="s">
        <v>159</v>
      </c>
      <c r="E2480" s="9" t="s">
        <v>137</v>
      </c>
      <c r="F2480" s="9" t="s">
        <v>138</v>
      </c>
      <c r="G2480" s="9" t="s">
        <v>172</v>
      </c>
      <c r="H2480" s="9" t="str">
        <f>IF(G2480="","",VLOOKUP(G2480,Metadata!$J$2:$K$22,2,FALSE))</f>
        <v>Porto Metropolitan Area</v>
      </c>
      <c r="I2480" s="9" t="s">
        <v>138</v>
      </c>
      <c r="J2480" s="9" t="str">
        <f>IF(I2480="","",VLOOKUP(I2480,Metadata!$P$2:$Q$43,2,FALSE))</f>
        <v>Europe</v>
      </c>
      <c r="K2480" s="9" t="str">
        <f t="shared" si="0"/>
        <v>Portugal</v>
      </c>
      <c r="L2480" s="9" t="s">
        <v>172</v>
      </c>
      <c r="M2480" s="9" t="str">
        <f>IF(L2480="","",VLOOKUP(L2480,Metadata!$J$2:$K$22,2,FALSE))</f>
        <v>Porto Metropolitan Area</v>
      </c>
      <c r="N2480" s="9" t="s">
        <v>214</v>
      </c>
      <c r="O2480" s="9" t="s">
        <v>215</v>
      </c>
      <c r="P2480" s="9" t="s">
        <v>191</v>
      </c>
      <c r="Q2480" s="10" t="str">
        <f t="shared" si="1"/>
        <v>Remote Job (full or flexible)</v>
      </c>
      <c r="R2480" s="10">
        <v>3</v>
      </c>
      <c r="S2480" s="9" t="s">
        <v>216</v>
      </c>
      <c r="T2480" s="9" t="s">
        <v>137</v>
      </c>
      <c r="U2480" s="9" t="str">
        <f>IF(S2480&lt;&gt;"",S2480,IF(T2480&lt;&gt;"",VLOOKUP(T2480,Metadata!$S$2:$T$228,2,FALSE),""))</f>
        <v>Front-End Developer</v>
      </c>
      <c r="V2480" s="9" t="s">
        <v>304</v>
      </c>
      <c r="W2480" s="9" t="s">
        <v>137</v>
      </c>
      <c r="X2480" s="9" t="s">
        <v>175</v>
      </c>
      <c r="Y2480" s="9" t="s">
        <v>137</v>
      </c>
      <c r="Z2480" s="9" t="s">
        <v>164</v>
      </c>
      <c r="AA2480" s="9" t="s">
        <v>165</v>
      </c>
      <c r="AB2480" s="9" t="s">
        <v>137</v>
      </c>
      <c r="AC2480" s="9"/>
      <c r="AD2480" s="9"/>
      <c r="AE2480" s="9"/>
      <c r="AF2480" s="9" t="s">
        <v>243</v>
      </c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 t="s">
        <v>178</v>
      </c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 t="s">
        <v>247</v>
      </c>
      <c r="BS2480" s="9"/>
      <c r="BT2480" s="9"/>
      <c r="BU2480" s="9"/>
      <c r="BV2480" s="9"/>
      <c r="BW2480" s="9"/>
      <c r="BX2480" s="9"/>
      <c r="BY2480" s="9"/>
      <c r="BZ2480" s="9"/>
      <c r="CA2480" s="10"/>
      <c r="CB2480" s="10" t="str">
        <f t="shared" si="5"/>
        <v/>
      </c>
      <c r="CC2480" s="10"/>
      <c r="CD2480" s="9" t="str">
        <f t="shared" si="2"/>
        <v/>
      </c>
      <c r="CE2480" s="9" t="s">
        <v>232</v>
      </c>
      <c r="CF2480" s="9" t="s">
        <v>169</v>
      </c>
      <c r="CG2480" s="9">
        <f>IF(CF2480="","",VLOOKUP(CF2480,Metadata!$D$2:$H$20,2,FALSE))</f>
        <v>12500</v>
      </c>
      <c r="CH2480" s="9">
        <f>IF(CF2480="","",VLOOKUP(CF2480,Metadata!$D$2:$H$20,4,FALSE))</f>
        <v>0</v>
      </c>
      <c r="CI2480" s="9">
        <f>IF(CF2480="","",VLOOKUP(CF2480,Metadata!$D$2:$H$20,5,FALSE))</f>
        <v>15000</v>
      </c>
      <c r="CJ2480" s="9">
        <f t="shared" si="3"/>
        <v>12500</v>
      </c>
      <c r="CK2480" s="9" t="s">
        <v>153</v>
      </c>
      <c r="CL2480" s="10">
        <v>4</v>
      </c>
      <c r="CM2480" s="10">
        <v>1</v>
      </c>
      <c r="CN2480" s="10">
        <v>6</v>
      </c>
      <c r="CO2480" s="10">
        <v>5</v>
      </c>
      <c r="CP2480" s="10">
        <v>7</v>
      </c>
      <c r="CQ2480" s="10">
        <v>5</v>
      </c>
      <c r="CR2480" s="10">
        <v>3</v>
      </c>
      <c r="CS2480" s="10">
        <v>6</v>
      </c>
      <c r="CT2480" s="10">
        <v>7</v>
      </c>
      <c r="CU2480" s="10">
        <v>6</v>
      </c>
      <c r="CV2480" s="10">
        <v>6</v>
      </c>
      <c r="CW2480" s="10">
        <v>2</v>
      </c>
      <c r="CX2480" s="10">
        <v>2</v>
      </c>
      <c r="CY2480" s="10">
        <v>3</v>
      </c>
      <c r="CZ2480" s="10">
        <v>5</v>
      </c>
      <c r="DA2480" s="10">
        <v>4</v>
      </c>
      <c r="DB2480" s="10">
        <v>6</v>
      </c>
      <c r="DC2480" s="10">
        <v>7</v>
      </c>
      <c r="DD2480" s="10">
        <v>6</v>
      </c>
      <c r="DE2480" s="10">
        <v>6</v>
      </c>
      <c r="DF2480" s="10">
        <v>4</v>
      </c>
      <c r="DG2480" s="10">
        <v>5</v>
      </c>
      <c r="DH2480" s="10">
        <v>3</v>
      </c>
      <c r="DI2480" s="10">
        <v>4</v>
      </c>
      <c r="DJ2480" s="10">
        <v>3</v>
      </c>
      <c r="DK2480" s="10">
        <v>3</v>
      </c>
      <c r="DL2480" s="10">
        <v>3</v>
      </c>
      <c r="DM2480" s="9" t="s">
        <v>154</v>
      </c>
      <c r="DN2480" s="10">
        <v>1997</v>
      </c>
      <c r="DO2480" s="9">
        <f t="shared" si="9"/>
        <v>24</v>
      </c>
      <c r="DP2480" s="9" t="s">
        <v>155</v>
      </c>
      <c r="DQ2480" s="9" t="s">
        <v>156</v>
      </c>
      <c r="DR2480" s="9" t="s">
        <v>157</v>
      </c>
      <c r="DS2480" s="9" t="s">
        <v>137</v>
      </c>
      <c r="DT2480" s="9" t="s">
        <v>657</v>
      </c>
      <c r="DU2480" s="9" t="s">
        <v>233</v>
      </c>
      <c r="DV2480" s="9" t="str">
        <f>VLOOKUP(DU2480,Metadata!$B$2:$C$7,2,FALSE)</f>
        <v>0 - 3 years</v>
      </c>
    </row>
    <row r="2481" spans="1:126">
      <c r="A2481" s="13">
        <v>2480</v>
      </c>
      <c r="B2481" s="9" t="s">
        <v>135</v>
      </c>
      <c r="C2481" s="9" t="str">
        <f>VLOOKUP(B2481,Metadata!$M$2:$N$6,2,FALSE)</f>
        <v>Permanent Employee</v>
      </c>
      <c r="D2481" s="9" t="s">
        <v>136</v>
      </c>
      <c r="E2481" s="9" t="s">
        <v>137</v>
      </c>
      <c r="F2481" s="9" t="s">
        <v>138</v>
      </c>
      <c r="G2481" s="9" t="s">
        <v>354</v>
      </c>
      <c r="H2481" s="9" t="str">
        <f>IF(G2481="","",VLOOKUP(G2481,Metadata!$J$2:$K$22,2,FALSE))</f>
        <v>South</v>
      </c>
      <c r="I2481" s="9" t="s">
        <v>138</v>
      </c>
      <c r="J2481" s="9" t="str">
        <f>IF(I2481="","",VLOOKUP(I2481,Metadata!$P$2:$Q$43,2,FALSE))</f>
        <v>Europe</v>
      </c>
      <c r="K2481" s="9" t="str">
        <f t="shared" si="0"/>
        <v>Portugal</v>
      </c>
      <c r="L2481" s="9" t="s">
        <v>140</v>
      </c>
      <c r="M2481" s="9" t="str">
        <f>IF(L2481="","",VLOOKUP(L2481,Metadata!$J$2:$K$22,2,FALSE))</f>
        <v>Lisbon Metropolitan Area</v>
      </c>
      <c r="N2481" s="9" t="s">
        <v>141</v>
      </c>
      <c r="O2481" s="9" t="s">
        <v>137</v>
      </c>
      <c r="P2481" s="9" t="s">
        <v>191</v>
      </c>
      <c r="Q2481" s="10" t="str">
        <f t="shared" si="1"/>
        <v>Remote Job (full or flexible)</v>
      </c>
      <c r="R2481" s="10">
        <v>5</v>
      </c>
      <c r="S2481" s="9" t="s">
        <v>143</v>
      </c>
      <c r="T2481" s="9" t="s">
        <v>137</v>
      </c>
      <c r="U2481" s="9" t="str">
        <f>IF(S2481&lt;&gt;"",S2481,IF(T2481&lt;&gt;"",VLOOKUP(T2481,Metadata!$S$2:$T$228,2,FALSE),""))</f>
        <v>Technical Team Leader</v>
      </c>
      <c r="V2481" s="9" t="s">
        <v>268</v>
      </c>
      <c r="W2481" s="9" t="s">
        <v>137</v>
      </c>
      <c r="X2481" s="9" t="s">
        <v>208</v>
      </c>
      <c r="Y2481" s="9" t="s">
        <v>137</v>
      </c>
      <c r="Z2481" s="9" t="s">
        <v>146</v>
      </c>
      <c r="AA2481" s="9" t="s">
        <v>165</v>
      </c>
      <c r="AB2481" s="9" t="s">
        <v>253</v>
      </c>
      <c r="AC2481" s="9" t="s">
        <v>147</v>
      </c>
      <c r="AD2481" s="9" t="s">
        <v>148</v>
      </c>
      <c r="AE2481" s="9"/>
      <c r="AF2481" s="9" t="s">
        <v>243</v>
      </c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 t="s">
        <v>178</v>
      </c>
      <c r="BB2481" s="9"/>
      <c r="BC2481" s="9"/>
      <c r="BD2481" s="9"/>
      <c r="BE2481" s="9"/>
      <c r="BF2481" s="9"/>
      <c r="BG2481" s="9"/>
      <c r="BH2481" s="9"/>
      <c r="BI2481" s="9"/>
      <c r="BJ2481" s="9" t="s">
        <v>167</v>
      </c>
      <c r="BK2481" s="9"/>
      <c r="BL2481" s="9"/>
      <c r="BM2481" s="9"/>
      <c r="BN2481" s="9" t="s">
        <v>186</v>
      </c>
      <c r="BO2481" s="9"/>
      <c r="BP2481" s="9"/>
      <c r="BQ2481" s="9" t="s">
        <v>219</v>
      </c>
      <c r="BR2481" s="9"/>
      <c r="BS2481" s="9"/>
      <c r="BT2481" s="9"/>
      <c r="BU2481" s="9"/>
      <c r="BV2481" s="9"/>
      <c r="BW2481" s="9"/>
      <c r="BX2481" s="9"/>
      <c r="BY2481" s="9"/>
      <c r="BZ2481" s="9" t="s">
        <v>800</v>
      </c>
      <c r="CA2481" s="10"/>
      <c r="CB2481" s="10" t="str">
        <f t="shared" si="5"/>
        <v/>
      </c>
      <c r="CC2481" s="10"/>
      <c r="CD2481" s="9" t="str">
        <f t="shared" si="2"/>
        <v/>
      </c>
      <c r="CE2481" s="9" t="s">
        <v>151</v>
      </c>
      <c r="CF2481" s="9" t="s">
        <v>236</v>
      </c>
      <c r="CG2481" s="9">
        <f>IF(CF2481="","",VLOOKUP(CF2481,Metadata!$D$2:$H$20,2,FALSE))</f>
        <v>47500</v>
      </c>
      <c r="CH2481" s="9">
        <f>IF(CF2481="","",VLOOKUP(CF2481,Metadata!$D$2:$H$20,4,FALSE))</f>
        <v>45000</v>
      </c>
      <c r="CI2481" s="9">
        <f>IF(CF2481="","",VLOOKUP(CF2481,Metadata!$D$2:$H$20,5,FALSE))</f>
        <v>50000</v>
      </c>
      <c r="CJ2481" s="9">
        <f t="shared" si="3"/>
        <v>47500</v>
      </c>
      <c r="CK2481" s="9" t="s">
        <v>201</v>
      </c>
      <c r="CL2481" s="10">
        <v>3</v>
      </c>
      <c r="CM2481" s="10">
        <v>3</v>
      </c>
      <c r="CN2481" s="10">
        <v>5</v>
      </c>
      <c r="CO2481" s="10">
        <v>3</v>
      </c>
      <c r="CP2481" s="10">
        <v>7</v>
      </c>
      <c r="CQ2481" s="10">
        <v>7</v>
      </c>
      <c r="CR2481" s="10">
        <v>5</v>
      </c>
      <c r="CS2481" s="10">
        <v>7</v>
      </c>
      <c r="CT2481" s="10">
        <v>7</v>
      </c>
      <c r="CU2481" s="10">
        <v>4</v>
      </c>
      <c r="CV2481" s="10">
        <v>6</v>
      </c>
      <c r="CW2481" s="10">
        <v>6</v>
      </c>
      <c r="CX2481" s="10">
        <v>6</v>
      </c>
      <c r="CY2481" s="10">
        <v>4</v>
      </c>
      <c r="CZ2481" s="10">
        <v>1</v>
      </c>
      <c r="DA2481" s="10">
        <v>5</v>
      </c>
      <c r="DB2481" s="10">
        <v>5</v>
      </c>
      <c r="DC2481" s="10">
        <v>7</v>
      </c>
      <c r="DD2481" s="10">
        <v>2</v>
      </c>
      <c r="DE2481" s="10">
        <v>5</v>
      </c>
      <c r="DF2481" s="10">
        <v>6</v>
      </c>
      <c r="DG2481" s="10">
        <v>2</v>
      </c>
      <c r="DH2481" s="10">
        <v>6</v>
      </c>
      <c r="DI2481" s="10">
        <v>7</v>
      </c>
      <c r="DJ2481" s="10">
        <v>1</v>
      </c>
      <c r="DK2481" s="10">
        <v>1</v>
      </c>
      <c r="DL2481" s="10">
        <v>1</v>
      </c>
      <c r="DM2481" s="9" t="s">
        <v>154</v>
      </c>
      <c r="DN2481" s="10">
        <v>1988</v>
      </c>
      <c r="DO2481" s="9">
        <f t="shared" si="9"/>
        <v>33</v>
      </c>
      <c r="DP2481" s="9" t="s">
        <v>155</v>
      </c>
      <c r="DQ2481" s="9" t="s">
        <v>156</v>
      </c>
      <c r="DR2481" s="9" t="s">
        <v>157</v>
      </c>
      <c r="DS2481" s="9" t="s">
        <v>137</v>
      </c>
      <c r="DT2481" s="9" t="s">
        <v>657</v>
      </c>
      <c r="DU2481" s="9" t="s">
        <v>158</v>
      </c>
      <c r="DV2481" s="9" t="str">
        <f>VLOOKUP(DU2481,Metadata!$B$2:$C$7,2,FALSE)</f>
        <v>6+ years</v>
      </c>
    </row>
    <row r="2482" spans="1:126">
      <c r="A2482" s="13">
        <v>2481</v>
      </c>
      <c r="B2482" s="9" t="s">
        <v>135</v>
      </c>
      <c r="C2482" s="9" t="str">
        <f>VLOOKUP(B2482,Metadata!$M$2:$N$6,2,FALSE)</f>
        <v>Permanent Employee</v>
      </c>
      <c r="D2482" s="9" t="s">
        <v>159</v>
      </c>
      <c r="E2482" s="9" t="s">
        <v>137</v>
      </c>
      <c r="F2482" s="9" t="s">
        <v>138</v>
      </c>
      <c r="G2482" s="9" t="s">
        <v>140</v>
      </c>
      <c r="H2482" s="9" t="str">
        <f>IF(G2482="","",VLOOKUP(G2482,Metadata!$J$2:$K$22,2,FALSE))</f>
        <v>Lisbon Metropolitan Area</v>
      </c>
      <c r="I2482" s="9" t="s">
        <v>138</v>
      </c>
      <c r="J2482" s="9" t="str">
        <f>IF(I2482="","",VLOOKUP(I2482,Metadata!$P$2:$Q$43,2,FALSE))</f>
        <v>Europe</v>
      </c>
      <c r="K2482" s="9" t="str">
        <f t="shared" si="0"/>
        <v>Portugal</v>
      </c>
      <c r="L2482" s="9" t="s">
        <v>140</v>
      </c>
      <c r="M2482" s="9" t="str">
        <f>IF(L2482="","",VLOOKUP(L2482,Metadata!$J$2:$K$22,2,FALSE))</f>
        <v>Lisbon Metropolitan Area</v>
      </c>
      <c r="N2482" s="9" t="s">
        <v>214</v>
      </c>
      <c r="O2482" s="9" t="s">
        <v>278</v>
      </c>
      <c r="P2482" s="9" t="s">
        <v>191</v>
      </c>
      <c r="Q2482" s="10" t="str">
        <f t="shared" si="1"/>
        <v>Remote Job (full or flexible)</v>
      </c>
      <c r="R2482" s="10">
        <v>4</v>
      </c>
      <c r="S2482" s="9" t="s">
        <v>319</v>
      </c>
      <c r="T2482" s="9" t="s">
        <v>137</v>
      </c>
      <c r="U2482" s="9" t="str">
        <f>IF(S2482&lt;&gt;"",S2482,IF(T2482&lt;&gt;"",VLOOKUP(T2482,Metadata!$S$2:$T$228,2,FALSE),""))</f>
        <v>CTO</v>
      </c>
      <c r="V2482" s="9" t="s">
        <v>276</v>
      </c>
      <c r="W2482" s="9" t="s">
        <v>137</v>
      </c>
      <c r="X2482" s="9" t="s">
        <v>163</v>
      </c>
      <c r="Y2482" s="9" t="s">
        <v>137</v>
      </c>
      <c r="Z2482" s="9" t="s">
        <v>184</v>
      </c>
      <c r="AA2482" s="9" t="s">
        <v>137</v>
      </c>
      <c r="AB2482" s="9" t="s">
        <v>137</v>
      </c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 t="s">
        <v>150</v>
      </c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 t="s">
        <v>150</v>
      </c>
      <c r="BZ2482" s="9" t="s">
        <v>137</v>
      </c>
      <c r="CA2482" s="10"/>
      <c r="CB2482" s="10" t="str">
        <f t="shared" si="5"/>
        <v/>
      </c>
      <c r="CC2482" s="10"/>
      <c r="CD2482" s="9" t="str">
        <f t="shared" si="2"/>
        <v/>
      </c>
      <c r="CE2482" s="9" t="s">
        <v>151</v>
      </c>
      <c r="CF2482" s="9" t="s">
        <v>588</v>
      </c>
      <c r="CG2482" s="9">
        <f>IF(CF2482="","",VLOOKUP(CF2482,Metadata!$D$2:$H$20,2,FALSE))</f>
        <v>87500</v>
      </c>
      <c r="CH2482" s="9">
        <f>IF(CF2482="","",VLOOKUP(CF2482,Metadata!$D$2:$H$20,4,FALSE))</f>
        <v>85000</v>
      </c>
      <c r="CI2482" s="9">
        <f>IF(CF2482="","",VLOOKUP(CF2482,Metadata!$D$2:$H$20,5,FALSE))</f>
        <v>90000</v>
      </c>
      <c r="CJ2482" s="9">
        <f t="shared" si="3"/>
        <v>87500</v>
      </c>
      <c r="CK2482" s="9" t="s">
        <v>153</v>
      </c>
      <c r="CL2482" s="10">
        <v>4</v>
      </c>
      <c r="CM2482" s="10">
        <v>2</v>
      </c>
      <c r="CN2482" s="10">
        <v>5</v>
      </c>
      <c r="CO2482" s="10">
        <v>5</v>
      </c>
      <c r="CP2482" s="10">
        <v>5</v>
      </c>
      <c r="CQ2482" s="10">
        <v>5</v>
      </c>
      <c r="CR2482" s="10">
        <v>5</v>
      </c>
      <c r="CS2482" s="10">
        <v>5</v>
      </c>
      <c r="CT2482" s="10">
        <v>5</v>
      </c>
      <c r="CU2482" s="10">
        <v>5</v>
      </c>
      <c r="CV2482" s="10">
        <v>5</v>
      </c>
      <c r="CW2482" s="10">
        <v>4</v>
      </c>
      <c r="CX2482" s="10">
        <v>5</v>
      </c>
      <c r="CY2482" s="10">
        <v>4</v>
      </c>
      <c r="CZ2482" s="10">
        <v>4</v>
      </c>
      <c r="DA2482" s="10">
        <v>4</v>
      </c>
      <c r="DB2482" s="10">
        <v>4</v>
      </c>
      <c r="DC2482" s="10">
        <v>4</v>
      </c>
      <c r="DD2482" s="10">
        <v>4</v>
      </c>
      <c r="DE2482" s="10">
        <v>4</v>
      </c>
      <c r="DF2482" s="10">
        <v>4</v>
      </c>
      <c r="DG2482" s="10">
        <v>4</v>
      </c>
      <c r="DH2482" s="10">
        <v>4</v>
      </c>
      <c r="DI2482" s="10">
        <v>4</v>
      </c>
      <c r="DJ2482" s="10">
        <v>4</v>
      </c>
      <c r="DK2482" s="10">
        <v>4</v>
      </c>
      <c r="DL2482" s="10">
        <v>4</v>
      </c>
      <c r="DM2482" s="9" t="s">
        <v>154</v>
      </c>
      <c r="DN2482" s="10">
        <v>1975</v>
      </c>
      <c r="DO2482" s="9">
        <f t="shared" si="9"/>
        <v>46</v>
      </c>
      <c r="DP2482" s="9" t="s">
        <v>155</v>
      </c>
      <c r="DQ2482" s="9" t="s">
        <v>210</v>
      </c>
      <c r="DR2482" s="9" t="s">
        <v>137</v>
      </c>
      <c r="DS2482" s="9" t="s">
        <v>347</v>
      </c>
      <c r="DT2482" s="9" t="s">
        <v>657</v>
      </c>
      <c r="DU2482" s="9" t="s">
        <v>158</v>
      </c>
      <c r="DV2482" s="9" t="str">
        <f>VLOOKUP(DU2482,Metadata!$B$2:$C$7,2,FALSE)</f>
        <v>6+ years</v>
      </c>
    </row>
    <row r="2483" spans="1:126">
      <c r="A2483" s="13">
        <v>2482</v>
      </c>
      <c r="B2483" s="9" t="s">
        <v>135</v>
      </c>
      <c r="C2483" s="9" t="str">
        <f>VLOOKUP(B2483,Metadata!$M$2:$N$6,2,FALSE)</f>
        <v>Permanent Employee</v>
      </c>
      <c r="D2483" s="9" t="s">
        <v>159</v>
      </c>
      <c r="E2483" s="9" t="s">
        <v>137</v>
      </c>
      <c r="F2483" s="9" t="s">
        <v>138</v>
      </c>
      <c r="G2483" s="9" t="s">
        <v>140</v>
      </c>
      <c r="H2483" s="9" t="str">
        <f>IF(G2483="","",VLOOKUP(G2483,Metadata!$J$2:$K$22,2,FALSE))</f>
        <v>Lisbon Metropolitan Area</v>
      </c>
      <c r="I2483" s="9" t="s">
        <v>138</v>
      </c>
      <c r="J2483" s="9" t="str">
        <f>IF(I2483="","",VLOOKUP(I2483,Metadata!$P$2:$Q$43,2,FALSE))</f>
        <v>Europe</v>
      </c>
      <c r="K2483" s="9" t="str">
        <f t="shared" si="0"/>
        <v>Portugal</v>
      </c>
      <c r="L2483" s="9" t="s">
        <v>140</v>
      </c>
      <c r="M2483" s="9" t="str">
        <f>IF(L2483="","",VLOOKUP(L2483,Metadata!$J$2:$K$22,2,FALSE))</f>
        <v>Lisbon Metropolitan Area</v>
      </c>
      <c r="N2483" s="9" t="s">
        <v>141</v>
      </c>
      <c r="O2483" s="9" t="s">
        <v>137</v>
      </c>
      <c r="P2483" s="9" t="s">
        <v>142</v>
      </c>
      <c r="Q2483" s="10" t="str">
        <f t="shared" si="1"/>
        <v>Full Office Job</v>
      </c>
      <c r="R2483" s="10">
        <v>3</v>
      </c>
      <c r="S2483" s="9" t="s">
        <v>183</v>
      </c>
      <c r="T2483" s="9" t="s">
        <v>137</v>
      </c>
      <c r="U2483" s="9" t="str">
        <f>IF(S2483&lt;&gt;"",S2483,IF(T2483&lt;&gt;"",VLOOKUP(T2483,Metadata!$S$2:$T$228,2,FALSE),""))</f>
        <v>Product Owner/Product Manager</v>
      </c>
      <c r="V2483" s="9" t="s">
        <v>162</v>
      </c>
      <c r="W2483" s="9" t="s">
        <v>137</v>
      </c>
      <c r="X2483" s="9" t="s">
        <v>163</v>
      </c>
      <c r="Y2483" s="9" t="s">
        <v>137</v>
      </c>
      <c r="Z2483" s="9" t="s">
        <v>184</v>
      </c>
      <c r="AA2483" s="9" t="s">
        <v>137</v>
      </c>
      <c r="AB2483" s="9" t="s">
        <v>137</v>
      </c>
      <c r="AC2483" s="9"/>
      <c r="AD2483" s="9"/>
      <c r="AE2483" s="9"/>
      <c r="AF2483" s="9"/>
      <c r="AG2483" s="9"/>
      <c r="AH2483" s="9"/>
      <c r="AI2483" s="9"/>
      <c r="AJ2483" s="9" t="s">
        <v>185</v>
      </c>
      <c r="AK2483" s="9"/>
      <c r="AL2483" s="9"/>
      <c r="AM2483" s="9"/>
      <c r="AN2483" s="9"/>
      <c r="AO2483" s="9"/>
      <c r="AP2483" s="9"/>
      <c r="AQ2483" s="9"/>
      <c r="AR2483" s="9"/>
      <c r="AS2483" s="9"/>
      <c r="AT2483" s="9" t="s">
        <v>324</v>
      </c>
      <c r="AU2483" s="9"/>
      <c r="AV2483" s="9"/>
      <c r="AW2483" s="9"/>
      <c r="AX2483" s="9"/>
      <c r="AY2483" s="9"/>
      <c r="AZ2483" s="9"/>
      <c r="BA2483" s="9"/>
      <c r="BB2483" s="9" t="s">
        <v>284</v>
      </c>
      <c r="BC2483" s="9"/>
      <c r="BD2483" s="9" t="s">
        <v>330</v>
      </c>
      <c r="BE2483" s="9" t="s">
        <v>325</v>
      </c>
      <c r="BF2483" s="9"/>
      <c r="BG2483" s="9"/>
      <c r="BH2483" s="9"/>
      <c r="BI2483" s="9"/>
      <c r="BJ2483" s="9"/>
      <c r="BK2483" s="9"/>
      <c r="BL2483" s="9"/>
      <c r="BM2483" s="9"/>
      <c r="BN2483" s="9" t="s">
        <v>186</v>
      </c>
      <c r="BO2483" s="9"/>
      <c r="BP2483" s="9"/>
      <c r="BQ2483" s="9"/>
      <c r="BR2483" s="9"/>
      <c r="BS2483" s="9"/>
      <c r="BT2483" s="9"/>
      <c r="BU2483" s="9"/>
      <c r="BV2483" s="9" t="s">
        <v>431</v>
      </c>
      <c r="BW2483" s="9"/>
      <c r="BX2483" s="9"/>
      <c r="BY2483" s="9"/>
      <c r="BZ2483" s="9"/>
      <c r="CA2483" s="10"/>
      <c r="CB2483" s="10" t="str">
        <f t="shared" si="5"/>
        <v/>
      </c>
      <c r="CC2483" s="10"/>
      <c r="CD2483" s="9" t="str">
        <f t="shared" si="2"/>
        <v/>
      </c>
      <c r="CE2483" s="9" t="s">
        <v>232</v>
      </c>
      <c r="CF2483" s="9" t="s">
        <v>245</v>
      </c>
      <c r="CG2483" s="9">
        <f>IF(CF2483="","",VLOOKUP(CF2483,Metadata!$D$2:$H$20,2,FALSE))</f>
        <v>42500</v>
      </c>
      <c r="CH2483" s="9">
        <f>IF(CF2483="","",VLOOKUP(CF2483,Metadata!$D$2:$H$20,4,FALSE))</f>
        <v>40000</v>
      </c>
      <c r="CI2483" s="9">
        <f>IF(CF2483="","",VLOOKUP(CF2483,Metadata!$D$2:$H$20,5,FALSE))</f>
        <v>45000</v>
      </c>
      <c r="CJ2483" s="9">
        <f t="shared" si="3"/>
        <v>42500</v>
      </c>
      <c r="CK2483" s="9" t="s">
        <v>153</v>
      </c>
      <c r="CL2483" s="10">
        <v>5</v>
      </c>
      <c r="CM2483" s="10">
        <v>1</v>
      </c>
      <c r="CN2483" s="10">
        <v>7</v>
      </c>
      <c r="CO2483" s="10">
        <v>7</v>
      </c>
      <c r="CP2483" s="10">
        <v>4</v>
      </c>
      <c r="CQ2483" s="10">
        <v>6</v>
      </c>
      <c r="CR2483" s="10">
        <v>3</v>
      </c>
      <c r="CS2483" s="10">
        <v>7</v>
      </c>
      <c r="CT2483" s="10">
        <v>7</v>
      </c>
      <c r="CU2483" s="10">
        <v>3</v>
      </c>
      <c r="CV2483" s="10">
        <v>2</v>
      </c>
      <c r="CW2483" s="10">
        <v>1</v>
      </c>
      <c r="CX2483" s="10">
        <v>7</v>
      </c>
      <c r="CY2483" s="10">
        <v>6</v>
      </c>
      <c r="CZ2483" s="10">
        <v>4</v>
      </c>
      <c r="DA2483" s="10">
        <v>6</v>
      </c>
      <c r="DB2483" s="10">
        <v>7</v>
      </c>
      <c r="DC2483" s="10">
        <v>7</v>
      </c>
      <c r="DD2483" s="10">
        <v>5</v>
      </c>
      <c r="DE2483" s="10">
        <v>7</v>
      </c>
      <c r="DF2483" s="10">
        <v>6</v>
      </c>
      <c r="DG2483" s="10">
        <v>7</v>
      </c>
      <c r="DH2483" s="10">
        <v>4</v>
      </c>
      <c r="DI2483" s="10">
        <v>7</v>
      </c>
      <c r="DJ2483" s="10">
        <v>5</v>
      </c>
      <c r="DK2483" s="10">
        <v>6</v>
      </c>
      <c r="DL2483" s="10">
        <v>3</v>
      </c>
      <c r="DM2483" s="9" t="s">
        <v>154</v>
      </c>
      <c r="DN2483" s="10">
        <v>1989</v>
      </c>
      <c r="DO2483" s="9">
        <f t="shared" si="9"/>
        <v>32</v>
      </c>
      <c r="DP2483" s="9" t="s">
        <v>155</v>
      </c>
      <c r="DQ2483" s="9" t="s">
        <v>156</v>
      </c>
      <c r="DR2483" s="9" t="s">
        <v>170</v>
      </c>
      <c r="DS2483" s="9" t="s">
        <v>137</v>
      </c>
      <c r="DT2483" s="9" t="s">
        <v>657</v>
      </c>
      <c r="DU2483" s="9" t="s">
        <v>203</v>
      </c>
      <c r="DV2483" s="9" t="str">
        <f>VLOOKUP(DU2483,Metadata!$B$2:$C$7,2,FALSE)</f>
        <v>6+ years</v>
      </c>
    </row>
    <row r="2484" spans="1:126">
      <c r="A2484" s="13">
        <v>2483</v>
      </c>
      <c r="B2484" s="9" t="s">
        <v>135</v>
      </c>
      <c r="C2484" s="9" t="str">
        <f>VLOOKUP(B2484,Metadata!$M$2:$N$6,2,FALSE)</f>
        <v>Permanent Employee</v>
      </c>
      <c r="D2484" s="9" t="s">
        <v>136</v>
      </c>
      <c r="E2484" s="9" t="s">
        <v>137</v>
      </c>
      <c r="F2484" s="9" t="s">
        <v>138</v>
      </c>
      <c r="G2484" s="9" t="s">
        <v>312</v>
      </c>
      <c r="H2484" s="9" t="str">
        <f>IF(G2484="","",VLOOKUP(G2484,Metadata!$J$2:$K$22,2,FALSE))</f>
        <v>South</v>
      </c>
      <c r="I2484" s="9" t="s">
        <v>138</v>
      </c>
      <c r="J2484" s="9" t="str">
        <f>IF(I2484="","",VLOOKUP(I2484,Metadata!$P$2:$Q$43,2,FALSE))</f>
        <v>Europe</v>
      </c>
      <c r="K2484" s="9" t="str">
        <f t="shared" si="0"/>
        <v>Portugal</v>
      </c>
      <c r="L2484" s="9" t="s">
        <v>312</v>
      </c>
      <c r="M2484" s="9" t="str">
        <f>IF(L2484="","",VLOOKUP(L2484,Metadata!$J$2:$K$22,2,FALSE))</f>
        <v>South</v>
      </c>
      <c r="N2484" s="9" t="s">
        <v>205</v>
      </c>
      <c r="O2484" s="9" t="s">
        <v>137</v>
      </c>
      <c r="P2484" s="9" t="s">
        <v>137</v>
      </c>
      <c r="Q2484" s="10" t="str">
        <f t="shared" si="1"/>
        <v>Full Office Job</v>
      </c>
      <c r="R2484" s="10">
        <v>5</v>
      </c>
      <c r="S2484" s="9" t="s">
        <v>183</v>
      </c>
      <c r="T2484" s="9" t="s">
        <v>137</v>
      </c>
      <c r="U2484" s="9" t="str">
        <f>IF(S2484&lt;&gt;"",S2484,IF(T2484&lt;&gt;"",VLOOKUP(T2484,Metadata!$S$2:$T$228,2,FALSE),""))</f>
        <v>Product Owner/Product Manager</v>
      </c>
      <c r="V2484" s="9" t="s">
        <v>137</v>
      </c>
      <c r="W2484" s="9" t="s">
        <v>801</v>
      </c>
      <c r="X2484" s="9" t="s">
        <v>163</v>
      </c>
      <c r="Y2484" s="9" t="s">
        <v>137</v>
      </c>
      <c r="Z2484" s="9" t="s">
        <v>262</v>
      </c>
      <c r="AA2484" s="9" t="s">
        <v>137</v>
      </c>
      <c r="AB2484" s="9" t="s">
        <v>137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 t="s">
        <v>150</v>
      </c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 t="s">
        <v>150</v>
      </c>
      <c r="BZ2484" s="9" t="s">
        <v>137</v>
      </c>
      <c r="CA2484" s="10"/>
      <c r="CB2484" s="10" t="str">
        <f t="shared" si="5"/>
        <v/>
      </c>
      <c r="CC2484" s="10"/>
      <c r="CD2484" s="9" t="str">
        <f t="shared" si="2"/>
        <v/>
      </c>
      <c r="CE2484" s="9" t="s">
        <v>232</v>
      </c>
      <c r="CF2484" s="9" t="s">
        <v>169</v>
      </c>
      <c r="CG2484" s="9">
        <f>IF(CF2484="","",VLOOKUP(CF2484,Metadata!$D$2:$H$20,2,FALSE))</f>
        <v>12500</v>
      </c>
      <c r="CH2484" s="9">
        <f>IF(CF2484="","",VLOOKUP(CF2484,Metadata!$D$2:$H$20,4,FALSE))</f>
        <v>0</v>
      </c>
      <c r="CI2484" s="9">
        <f>IF(CF2484="","",VLOOKUP(CF2484,Metadata!$D$2:$H$20,5,FALSE))</f>
        <v>15000</v>
      </c>
      <c r="CJ2484" s="9">
        <f t="shared" si="3"/>
        <v>12500</v>
      </c>
      <c r="CK2484" s="9" t="s">
        <v>153</v>
      </c>
      <c r="CL2484" s="10">
        <v>2</v>
      </c>
      <c r="CM2484" s="10">
        <v>4</v>
      </c>
      <c r="CN2484" s="10">
        <v>7</v>
      </c>
      <c r="CO2484" s="10">
        <v>6</v>
      </c>
      <c r="CP2484" s="10">
        <v>6</v>
      </c>
      <c r="CQ2484" s="10">
        <v>6</v>
      </c>
      <c r="CR2484" s="10">
        <v>6</v>
      </c>
      <c r="CS2484" s="10">
        <v>6</v>
      </c>
      <c r="CT2484" s="10">
        <v>6</v>
      </c>
      <c r="CU2484" s="10">
        <v>5</v>
      </c>
      <c r="CV2484" s="10">
        <v>5</v>
      </c>
      <c r="CW2484" s="10">
        <v>4</v>
      </c>
      <c r="CX2484" s="10">
        <v>6</v>
      </c>
      <c r="CY2484" s="10">
        <v>5</v>
      </c>
      <c r="CZ2484" s="10">
        <v>6</v>
      </c>
      <c r="DA2484" s="10">
        <v>2</v>
      </c>
      <c r="DB2484" s="10">
        <v>4</v>
      </c>
      <c r="DC2484" s="10">
        <v>6</v>
      </c>
      <c r="DD2484" s="10">
        <v>5</v>
      </c>
      <c r="DE2484" s="10">
        <v>7</v>
      </c>
      <c r="DF2484" s="10">
        <v>6</v>
      </c>
      <c r="DG2484" s="10">
        <v>7</v>
      </c>
      <c r="DH2484" s="10">
        <v>7</v>
      </c>
      <c r="DI2484" s="10">
        <v>7</v>
      </c>
      <c r="DJ2484" s="10">
        <v>4</v>
      </c>
      <c r="DK2484" s="10">
        <v>6</v>
      </c>
      <c r="DL2484" s="10">
        <v>7</v>
      </c>
      <c r="DM2484" s="9" t="s">
        <v>154</v>
      </c>
      <c r="DN2484" s="10">
        <v>1990</v>
      </c>
      <c r="DO2484" s="9">
        <f t="shared" si="9"/>
        <v>31</v>
      </c>
      <c r="DP2484" s="9" t="s">
        <v>155</v>
      </c>
      <c r="DQ2484" s="9" t="s">
        <v>202</v>
      </c>
      <c r="DR2484" s="9" t="s">
        <v>170</v>
      </c>
      <c r="DS2484" s="9" t="s">
        <v>137</v>
      </c>
      <c r="DT2484" s="9" t="s">
        <v>657</v>
      </c>
      <c r="DU2484" s="9" t="s">
        <v>203</v>
      </c>
      <c r="DV2484" s="9" t="str">
        <f>VLOOKUP(DU2484,Metadata!$B$2:$C$7,2,FALSE)</f>
        <v>6+ years</v>
      </c>
    </row>
    <row r="2485" spans="1:126">
      <c r="A2485" s="13">
        <v>2484</v>
      </c>
      <c r="B2485" s="9" t="s">
        <v>135</v>
      </c>
      <c r="C2485" s="9" t="str">
        <f>VLOOKUP(B2485,Metadata!$M$2:$N$6,2,FALSE)</f>
        <v>Permanent Employee</v>
      </c>
      <c r="D2485" s="9" t="s">
        <v>159</v>
      </c>
      <c r="E2485" s="9" t="s">
        <v>137</v>
      </c>
      <c r="F2485" s="9" t="s">
        <v>138</v>
      </c>
      <c r="G2485" s="9" t="s">
        <v>140</v>
      </c>
      <c r="H2485" s="9" t="str">
        <f>IF(G2485="","",VLOOKUP(G2485,Metadata!$J$2:$K$22,2,FALSE))</f>
        <v>Lisbon Metropolitan Area</v>
      </c>
      <c r="I2485" s="9" t="s">
        <v>350</v>
      </c>
      <c r="J2485" s="9" t="str">
        <f>IF(I2485="","",VLOOKUP(I2485,Metadata!$P$2:$Q$43,2,FALSE))</f>
        <v>South America</v>
      </c>
      <c r="K2485" s="9" t="str">
        <f t="shared" si="0"/>
        <v>International</v>
      </c>
      <c r="L2485" s="9" t="s">
        <v>137</v>
      </c>
      <c r="M2485" s="9" t="str">
        <f>IF(L2485="","",VLOOKUP(L2485,Metadata!$J$2:$K$22,2,FALSE))</f>
        <v/>
      </c>
      <c r="N2485" s="9" t="s">
        <v>141</v>
      </c>
      <c r="O2485" s="9" t="s">
        <v>137</v>
      </c>
      <c r="P2485" s="9" t="s">
        <v>191</v>
      </c>
      <c r="Q2485" s="10" t="str">
        <f t="shared" si="1"/>
        <v>Remote Job (full or flexible)</v>
      </c>
      <c r="R2485" s="10">
        <v>6</v>
      </c>
      <c r="S2485" s="9" t="s">
        <v>137</v>
      </c>
      <c r="T2485" s="9" t="s">
        <v>802</v>
      </c>
      <c r="U2485" s="9" t="str">
        <f>IF(S2485&lt;&gt;"",S2485,IF(T2485&lt;&gt;"",VLOOKUP(T2485,Metadata!$S$2:$T$228,2,FALSE),""))</f>
        <v>Product Owner/Product Manager</v>
      </c>
      <c r="V2485" s="9" t="s">
        <v>274</v>
      </c>
      <c r="W2485" s="9" t="s">
        <v>137</v>
      </c>
      <c r="X2485" s="9" t="s">
        <v>163</v>
      </c>
      <c r="Y2485" s="9" t="s">
        <v>137</v>
      </c>
      <c r="Z2485" s="9" t="s">
        <v>262</v>
      </c>
      <c r="AA2485" s="9" t="s">
        <v>165</v>
      </c>
      <c r="AB2485" s="9" t="s">
        <v>137</v>
      </c>
      <c r="AC2485" s="9" t="s">
        <v>147</v>
      </c>
      <c r="AD2485" s="9"/>
      <c r="AE2485" s="9"/>
      <c r="AF2485" s="9"/>
      <c r="AG2485" s="9"/>
      <c r="AH2485" s="9"/>
      <c r="AI2485" s="9"/>
      <c r="AJ2485" s="9" t="s">
        <v>185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 t="s">
        <v>178</v>
      </c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199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10"/>
      <c r="CB2485" s="10" t="str">
        <f t="shared" si="5"/>
        <v/>
      </c>
      <c r="CC2485" s="10"/>
      <c r="CD2485" s="9" t="str">
        <f t="shared" si="2"/>
        <v/>
      </c>
      <c r="CE2485" s="9" t="s">
        <v>168</v>
      </c>
      <c r="CF2485" s="9" t="s">
        <v>293</v>
      </c>
      <c r="CG2485" s="9">
        <f>IF(CF2485="","",VLOOKUP(CF2485,Metadata!$D$2:$H$20,2,FALSE))</f>
        <v>52500</v>
      </c>
      <c r="CH2485" s="9">
        <f>IF(CF2485="","",VLOOKUP(CF2485,Metadata!$D$2:$H$20,4,FALSE))</f>
        <v>50000</v>
      </c>
      <c r="CI2485" s="9">
        <f>IF(CF2485="","",VLOOKUP(CF2485,Metadata!$D$2:$H$20,5,FALSE))</f>
        <v>55000</v>
      </c>
      <c r="CJ2485" s="9">
        <f t="shared" si="3"/>
        <v>52500</v>
      </c>
      <c r="CK2485" s="9" t="s">
        <v>153</v>
      </c>
      <c r="CL2485" s="10">
        <v>5</v>
      </c>
      <c r="CM2485" s="10">
        <v>1</v>
      </c>
      <c r="CN2485" s="10">
        <v>7</v>
      </c>
      <c r="CO2485" s="10">
        <v>7</v>
      </c>
      <c r="CP2485" s="10">
        <v>3</v>
      </c>
      <c r="CQ2485" s="10">
        <v>5</v>
      </c>
      <c r="CR2485" s="10">
        <v>5</v>
      </c>
      <c r="CS2485" s="10">
        <v>7</v>
      </c>
      <c r="CT2485" s="10">
        <v>5</v>
      </c>
      <c r="CU2485" s="10">
        <v>1</v>
      </c>
      <c r="CV2485" s="10">
        <v>5</v>
      </c>
      <c r="CW2485" s="10">
        <v>1</v>
      </c>
      <c r="CX2485" s="10">
        <v>5</v>
      </c>
      <c r="CY2485" s="10">
        <v>5</v>
      </c>
      <c r="CZ2485" s="10">
        <v>5</v>
      </c>
      <c r="DA2485" s="10">
        <v>3</v>
      </c>
      <c r="DB2485" s="10">
        <v>1</v>
      </c>
      <c r="DC2485" s="10">
        <v>4</v>
      </c>
      <c r="DD2485" s="10">
        <v>1</v>
      </c>
      <c r="DE2485" s="10">
        <v>4</v>
      </c>
      <c r="DF2485" s="10">
        <v>4</v>
      </c>
      <c r="DG2485" s="10">
        <v>5</v>
      </c>
      <c r="DH2485" s="10">
        <v>5</v>
      </c>
      <c r="DI2485" s="10">
        <v>5</v>
      </c>
      <c r="DJ2485" s="10">
        <v>5</v>
      </c>
      <c r="DK2485" s="10">
        <v>3</v>
      </c>
      <c r="DL2485" s="10">
        <v>4</v>
      </c>
      <c r="DM2485" s="9" t="s">
        <v>296</v>
      </c>
      <c r="DN2485" s="10">
        <v>1983</v>
      </c>
      <c r="DO2485" s="9">
        <f t="shared" si="9"/>
        <v>38</v>
      </c>
      <c r="DP2485" s="9" t="s">
        <v>155</v>
      </c>
      <c r="DQ2485" s="9" t="s">
        <v>156</v>
      </c>
      <c r="DR2485" s="9" t="s">
        <v>170</v>
      </c>
      <c r="DS2485" s="9" t="s">
        <v>137</v>
      </c>
      <c r="DT2485" s="9" t="s">
        <v>657</v>
      </c>
      <c r="DU2485" s="9" t="s">
        <v>158</v>
      </c>
      <c r="DV2485" s="9" t="str">
        <f>VLOOKUP(DU2485,Metadata!$B$2:$C$7,2,FALSE)</f>
        <v>6+ years</v>
      </c>
    </row>
    <row r="2486" spans="1:126">
      <c r="A2486" s="13">
        <v>2485</v>
      </c>
      <c r="B2486" s="9" t="s">
        <v>135</v>
      </c>
      <c r="C2486" s="9" t="str">
        <f>VLOOKUP(B2486,Metadata!$M$2:$N$6,2,FALSE)</f>
        <v>Permanent Employee</v>
      </c>
      <c r="D2486" s="9" t="s">
        <v>159</v>
      </c>
      <c r="E2486" s="9" t="s">
        <v>137</v>
      </c>
      <c r="F2486" s="9" t="s">
        <v>138</v>
      </c>
      <c r="G2486" s="9" t="s">
        <v>172</v>
      </c>
      <c r="H2486" s="9" t="str">
        <f>IF(G2486="","",VLOOKUP(G2486,Metadata!$J$2:$K$22,2,FALSE))</f>
        <v>Porto Metropolitan Area</v>
      </c>
      <c r="I2486" s="9" t="s">
        <v>138</v>
      </c>
      <c r="J2486" s="9" t="str">
        <f>IF(I2486="","",VLOOKUP(I2486,Metadata!$P$2:$Q$43,2,FALSE))</f>
        <v>Europe</v>
      </c>
      <c r="K2486" s="9" t="str">
        <f t="shared" si="0"/>
        <v>Portugal</v>
      </c>
      <c r="L2486" s="9" t="s">
        <v>172</v>
      </c>
      <c r="M2486" s="9" t="str">
        <f>IF(L2486="","",VLOOKUP(L2486,Metadata!$J$2:$K$22,2,FALSE))</f>
        <v>Porto Metropolitan Area</v>
      </c>
      <c r="N2486" s="9" t="s">
        <v>205</v>
      </c>
      <c r="O2486" s="9" t="s">
        <v>137</v>
      </c>
      <c r="P2486" s="9" t="s">
        <v>137</v>
      </c>
      <c r="Q2486" s="10" t="str">
        <f t="shared" si="1"/>
        <v>Full Office Job</v>
      </c>
      <c r="R2486" s="10">
        <v>4</v>
      </c>
      <c r="S2486" s="9" t="s">
        <v>161</v>
      </c>
      <c r="T2486" s="9" t="s">
        <v>137</v>
      </c>
      <c r="U2486" s="9" t="str">
        <f>IF(S2486&lt;&gt;"",S2486,IF(T2486&lt;&gt;"",VLOOKUP(T2486,Metadata!$S$2:$T$228,2,FALSE),""))</f>
        <v>Full-Stack Developer</v>
      </c>
      <c r="V2486" s="9" t="s">
        <v>323</v>
      </c>
      <c r="W2486" s="9" t="s">
        <v>137</v>
      </c>
      <c r="X2486" s="9" t="s">
        <v>163</v>
      </c>
      <c r="Y2486" s="9" t="s">
        <v>137</v>
      </c>
      <c r="Z2486" s="9" t="s">
        <v>184</v>
      </c>
      <c r="AA2486" s="9" t="s">
        <v>165</v>
      </c>
      <c r="AB2486" s="9" t="s">
        <v>253</v>
      </c>
      <c r="AC2486" s="9"/>
      <c r="AD2486" s="9"/>
      <c r="AE2486" s="9"/>
      <c r="AF2486" s="9" t="s">
        <v>243</v>
      </c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 t="s">
        <v>178</v>
      </c>
      <c r="BB2486" s="9"/>
      <c r="BC2486" s="9"/>
      <c r="BD2486" s="9"/>
      <c r="BE2486" s="9"/>
      <c r="BF2486" s="9"/>
      <c r="BG2486" s="9"/>
      <c r="BH2486" s="9"/>
      <c r="BI2486" s="9"/>
      <c r="BJ2486" s="9" t="s">
        <v>167</v>
      </c>
      <c r="BK2486" s="9"/>
      <c r="BL2486" s="9"/>
      <c r="BM2486" s="9"/>
      <c r="BN2486" s="9" t="s">
        <v>186</v>
      </c>
      <c r="BO2486" s="9" t="s">
        <v>257</v>
      </c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10"/>
      <c r="CB2486" s="10" t="str">
        <f t="shared" si="5"/>
        <v/>
      </c>
      <c r="CC2486" s="10"/>
      <c r="CD2486" s="9" t="str">
        <f t="shared" si="2"/>
        <v/>
      </c>
      <c r="CE2486" s="9" t="s">
        <v>151</v>
      </c>
      <c r="CF2486" s="9" t="s">
        <v>152</v>
      </c>
      <c r="CG2486" s="9">
        <f>IF(CF2486="","",VLOOKUP(CF2486,Metadata!$D$2:$H$20,2,FALSE))</f>
        <v>32500</v>
      </c>
      <c r="CH2486" s="9">
        <f>IF(CF2486="","",VLOOKUP(CF2486,Metadata!$D$2:$H$20,4,FALSE))</f>
        <v>30000</v>
      </c>
      <c r="CI2486" s="9">
        <f>IF(CF2486="","",VLOOKUP(CF2486,Metadata!$D$2:$H$20,5,FALSE))</f>
        <v>35000</v>
      </c>
      <c r="CJ2486" s="9">
        <f t="shared" si="3"/>
        <v>32500</v>
      </c>
      <c r="CK2486" s="9" t="s">
        <v>189</v>
      </c>
      <c r="CL2486" s="10">
        <v>5</v>
      </c>
      <c r="CM2486" s="10">
        <v>2</v>
      </c>
      <c r="CN2486" s="10">
        <v>6</v>
      </c>
      <c r="CO2486" s="10">
        <v>7</v>
      </c>
      <c r="CP2486" s="10">
        <v>6</v>
      </c>
      <c r="CQ2486" s="10">
        <v>7</v>
      </c>
      <c r="CR2486" s="10">
        <v>4</v>
      </c>
      <c r="CS2486" s="10">
        <v>6</v>
      </c>
      <c r="CT2486" s="10">
        <v>6</v>
      </c>
      <c r="CU2486" s="10">
        <v>6</v>
      </c>
      <c r="CV2486" s="10">
        <v>5</v>
      </c>
      <c r="CW2486" s="10">
        <v>3</v>
      </c>
      <c r="CX2486" s="10">
        <v>5</v>
      </c>
      <c r="CY2486" s="10">
        <v>5</v>
      </c>
      <c r="CZ2486" s="10">
        <v>5</v>
      </c>
      <c r="DA2486" s="10">
        <v>5</v>
      </c>
      <c r="DB2486" s="10">
        <v>3</v>
      </c>
      <c r="DC2486" s="10">
        <v>7</v>
      </c>
      <c r="DD2486" s="10">
        <v>5</v>
      </c>
      <c r="DE2486" s="10">
        <v>7</v>
      </c>
      <c r="DF2486" s="10">
        <v>5</v>
      </c>
      <c r="DG2486" s="10">
        <v>2</v>
      </c>
      <c r="DH2486" s="10">
        <v>5</v>
      </c>
      <c r="DI2486" s="10">
        <v>6</v>
      </c>
      <c r="DJ2486" s="10">
        <v>5</v>
      </c>
      <c r="DK2486" s="10">
        <v>5</v>
      </c>
      <c r="DL2486" s="10">
        <v>4</v>
      </c>
      <c r="DM2486" s="9" t="s">
        <v>154</v>
      </c>
      <c r="DN2486" s="10">
        <v>1993</v>
      </c>
      <c r="DO2486" s="9">
        <f t="shared" si="9"/>
        <v>28</v>
      </c>
      <c r="DP2486" s="9" t="s">
        <v>155</v>
      </c>
      <c r="DQ2486" s="9" t="s">
        <v>227</v>
      </c>
      <c r="DR2486" s="9" t="s">
        <v>157</v>
      </c>
      <c r="DS2486" s="9" t="s">
        <v>137</v>
      </c>
      <c r="DT2486" s="9" t="s">
        <v>657</v>
      </c>
      <c r="DU2486" s="9" t="s">
        <v>223</v>
      </c>
      <c r="DV2486" s="9" t="str">
        <f>VLOOKUP(DU2486,Metadata!$B$2:$C$7,2,FALSE)</f>
        <v>3 - 6 years</v>
      </c>
    </row>
    <row r="2487" spans="1:126">
      <c r="A2487" s="13">
        <v>2486</v>
      </c>
      <c r="B2487" s="9" t="s">
        <v>135</v>
      </c>
      <c r="C2487" s="9" t="str">
        <f>VLOOKUP(B2487,Metadata!$M$2:$N$6,2,FALSE)</f>
        <v>Permanent Employee</v>
      </c>
      <c r="D2487" s="9" t="s">
        <v>159</v>
      </c>
      <c r="E2487" s="9" t="s">
        <v>137</v>
      </c>
      <c r="F2487" s="9" t="s">
        <v>138</v>
      </c>
      <c r="G2487" s="9" t="s">
        <v>140</v>
      </c>
      <c r="H2487" s="9" t="str">
        <f>IF(G2487="","",VLOOKUP(G2487,Metadata!$J$2:$K$22,2,FALSE))</f>
        <v>Lisbon Metropolitan Area</v>
      </c>
      <c r="I2487" s="9" t="s">
        <v>228</v>
      </c>
      <c r="J2487" s="9" t="str">
        <f>IF(I2487="","",VLOOKUP(I2487,Metadata!$P$2:$Q$43,2,FALSE))</f>
        <v>Europe</v>
      </c>
      <c r="K2487" s="9" t="str">
        <f t="shared" si="0"/>
        <v>International</v>
      </c>
      <c r="L2487" s="9" t="s">
        <v>137</v>
      </c>
      <c r="M2487" s="9" t="str">
        <f>IF(L2487="","",VLOOKUP(L2487,Metadata!$J$2:$K$22,2,FALSE))</f>
        <v/>
      </c>
      <c r="N2487" s="9" t="s">
        <v>141</v>
      </c>
      <c r="O2487" s="9" t="s">
        <v>137</v>
      </c>
      <c r="P2487" s="9" t="s">
        <v>142</v>
      </c>
      <c r="Q2487" s="10" t="str">
        <f t="shared" si="1"/>
        <v>Full Office Job</v>
      </c>
      <c r="R2487" s="10">
        <v>5</v>
      </c>
      <c r="S2487" s="9" t="s">
        <v>143</v>
      </c>
      <c r="T2487" s="9" t="s">
        <v>137</v>
      </c>
      <c r="U2487" s="9" t="str">
        <f>IF(S2487&lt;&gt;"",S2487,IF(T2487&lt;&gt;"",VLOOKUP(T2487,Metadata!$S$2:$T$228,2,FALSE),""))</f>
        <v>Technical Team Leader</v>
      </c>
      <c r="V2487" s="9" t="s">
        <v>217</v>
      </c>
      <c r="W2487" s="9" t="s">
        <v>137</v>
      </c>
      <c r="X2487" s="9" t="s">
        <v>242</v>
      </c>
      <c r="Y2487" s="9" t="s">
        <v>137</v>
      </c>
      <c r="Z2487" s="9" t="s">
        <v>184</v>
      </c>
      <c r="AA2487" s="9" t="s">
        <v>165</v>
      </c>
      <c r="AB2487" s="9" t="s">
        <v>137</v>
      </c>
      <c r="AC2487" s="9"/>
      <c r="AD2487" s="9"/>
      <c r="AE2487" s="9"/>
      <c r="AF2487" s="9"/>
      <c r="AG2487" s="9"/>
      <c r="AH2487" s="9"/>
      <c r="AI2487" s="9"/>
      <c r="AJ2487" s="9"/>
      <c r="AK2487" s="9" t="s">
        <v>302</v>
      </c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 t="s">
        <v>284</v>
      </c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 t="s">
        <v>303</v>
      </c>
      <c r="BN2487" s="9" t="s">
        <v>186</v>
      </c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10"/>
      <c r="CB2487" s="10" t="str">
        <f t="shared" si="5"/>
        <v/>
      </c>
      <c r="CC2487" s="10"/>
      <c r="CD2487" s="9" t="str">
        <f t="shared" si="2"/>
        <v/>
      </c>
      <c r="CE2487" s="9" t="s">
        <v>168</v>
      </c>
      <c r="CF2487" s="9" t="s">
        <v>328</v>
      </c>
      <c r="CG2487" s="9">
        <f>IF(CF2487="","",VLOOKUP(CF2487,Metadata!$D$2:$H$20,2,FALSE))</f>
        <v>72500</v>
      </c>
      <c r="CH2487" s="9">
        <f>IF(CF2487="","",VLOOKUP(CF2487,Metadata!$D$2:$H$20,4,FALSE))</f>
        <v>70000</v>
      </c>
      <c r="CI2487" s="9">
        <f>IF(CF2487="","",VLOOKUP(CF2487,Metadata!$D$2:$H$20,5,FALSE))</f>
        <v>75000</v>
      </c>
      <c r="CJ2487" s="9">
        <f t="shared" si="3"/>
        <v>72500</v>
      </c>
      <c r="CK2487" s="9" t="s">
        <v>153</v>
      </c>
      <c r="CL2487" s="10">
        <v>6</v>
      </c>
      <c r="CM2487" s="10">
        <v>3</v>
      </c>
      <c r="CN2487" s="10">
        <v>7</v>
      </c>
      <c r="CO2487" s="10">
        <v>6</v>
      </c>
      <c r="CP2487" s="10">
        <v>5</v>
      </c>
      <c r="CQ2487" s="10">
        <v>6</v>
      </c>
      <c r="CR2487" s="10">
        <v>5</v>
      </c>
      <c r="CS2487" s="10">
        <v>5</v>
      </c>
      <c r="CT2487" s="10">
        <v>5</v>
      </c>
      <c r="CU2487" s="10">
        <v>5</v>
      </c>
      <c r="CV2487" s="10">
        <v>5</v>
      </c>
      <c r="CW2487" s="10">
        <v>4</v>
      </c>
      <c r="CX2487" s="10">
        <v>5</v>
      </c>
      <c r="CY2487" s="10">
        <v>5</v>
      </c>
      <c r="CZ2487" s="10">
        <v>5</v>
      </c>
      <c r="DA2487" s="10">
        <v>5</v>
      </c>
      <c r="DB2487" s="10">
        <v>5</v>
      </c>
      <c r="DC2487" s="10">
        <v>6</v>
      </c>
      <c r="DD2487" s="10">
        <v>5</v>
      </c>
      <c r="DE2487" s="10">
        <v>6</v>
      </c>
      <c r="DF2487" s="10">
        <v>5</v>
      </c>
      <c r="DG2487" s="10">
        <v>5</v>
      </c>
      <c r="DH2487" s="10">
        <v>4</v>
      </c>
      <c r="DI2487" s="10">
        <v>4</v>
      </c>
      <c r="DJ2487" s="10">
        <v>4</v>
      </c>
      <c r="DK2487" s="10">
        <v>4</v>
      </c>
      <c r="DL2487" s="10">
        <v>5</v>
      </c>
      <c r="DM2487" s="9" t="s">
        <v>154</v>
      </c>
      <c r="DN2487" s="10">
        <v>1986</v>
      </c>
      <c r="DO2487" s="9">
        <f t="shared" si="9"/>
        <v>35</v>
      </c>
      <c r="DP2487" s="9" t="s">
        <v>155</v>
      </c>
      <c r="DQ2487" s="9" t="s">
        <v>156</v>
      </c>
      <c r="DR2487" s="9" t="s">
        <v>157</v>
      </c>
      <c r="DS2487" s="9" t="s">
        <v>137</v>
      </c>
      <c r="DT2487" s="9" t="s">
        <v>657</v>
      </c>
      <c r="DU2487" s="9" t="s">
        <v>158</v>
      </c>
      <c r="DV2487" s="9" t="str">
        <f>VLOOKUP(DU2487,Metadata!$B$2:$C$7,2,FALSE)</f>
        <v>6+ years</v>
      </c>
    </row>
    <row r="2488" spans="1:126">
      <c r="A2488" s="13">
        <v>2487</v>
      </c>
      <c r="B2488" s="9" t="s">
        <v>171</v>
      </c>
      <c r="C2488" s="9" t="str">
        <f>VLOOKUP(B2488,Metadata!$M$2:$N$6,2,FALSE)</f>
        <v>Contractor</v>
      </c>
      <c r="D2488" s="9" t="s">
        <v>137</v>
      </c>
      <c r="E2488" s="9" t="s">
        <v>159</v>
      </c>
      <c r="F2488" s="9" t="s">
        <v>138</v>
      </c>
      <c r="G2488" s="9" t="s">
        <v>312</v>
      </c>
      <c r="H2488" s="9" t="str">
        <f>IF(G2488="","",VLOOKUP(G2488,Metadata!$J$2:$K$22,2,FALSE))</f>
        <v>South</v>
      </c>
      <c r="I2488" s="9" t="s">
        <v>316</v>
      </c>
      <c r="J2488" s="9" t="str">
        <f>IF(I2488="","",VLOOKUP(I2488,Metadata!$P$2:$Q$43,2,FALSE))</f>
        <v>Europe</v>
      </c>
      <c r="K2488" s="9" t="str">
        <f t="shared" si="0"/>
        <v>International</v>
      </c>
      <c r="L2488" s="9" t="s">
        <v>137</v>
      </c>
      <c r="M2488" s="9" t="str">
        <f>IF(L2488="","",VLOOKUP(L2488,Metadata!$J$2:$K$22,2,FALSE))</f>
        <v/>
      </c>
      <c r="N2488" s="9" t="s">
        <v>141</v>
      </c>
      <c r="O2488" s="9" t="s">
        <v>137</v>
      </c>
      <c r="P2488" s="9" t="s">
        <v>191</v>
      </c>
      <c r="Q2488" s="10" t="str">
        <f t="shared" si="1"/>
        <v>Remote Job (full or flexible)</v>
      </c>
      <c r="R2488" s="10">
        <v>7</v>
      </c>
      <c r="S2488" s="9" t="s">
        <v>332</v>
      </c>
      <c r="T2488" s="9" t="s">
        <v>137</v>
      </c>
      <c r="U2488" s="9" t="str">
        <f>IF(S2488&lt;&gt;"",S2488,IF(T2488&lt;&gt;"",VLOOKUP(T2488,Metadata!$S$2:$T$228,2,FALSE),""))</f>
        <v>UX/UI Designer</v>
      </c>
      <c r="V2488" s="9" t="s">
        <v>274</v>
      </c>
      <c r="W2488" s="9" t="s">
        <v>137</v>
      </c>
      <c r="X2488" s="9" t="s">
        <v>137</v>
      </c>
      <c r="Y2488" s="9" t="s">
        <v>803</v>
      </c>
      <c r="Z2488" s="9" t="s">
        <v>218</v>
      </c>
      <c r="AA2488" s="9" t="s">
        <v>137</v>
      </c>
      <c r="AB2488" s="9" t="s">
        <v>137</v>
      </c>
      <c r="AC2488" s="9"/>
      <c r="AD2488" s="9"/>
      <c r="AE2488" s="9"/>
      <c r="AF2488" s="9" t="s">
        <v>243</v>
      </c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 t="s">
        <v>288</v>
      </c>
      <c r="CA2488" s="10">
        <v>9</v>
      </c>
      <c r="CB2488" s="10" t="str">
        <f t="shared" si="5"/>
        <v>7 to 12 months</v>
      </c>
      <c r="CC2488" s="10">
        <v>32</v>
      </c>
      <c r="CD2488" s="9">
        <f t="shared" si="2"/>
        <v>51200</v>
      </c>
      <c r="CE2488" s="9" t="s">
        <v>137</v>
      </c>
      <c r="CF2488" s="9" t="s">
        <v>137</v>
      </c>
      <c r="CG2488" s="9" t="str">
        <f>IF(CF2488="","",VLOOKUP(CF2488,Metadata!$D$2:$H$20,2,FALSE))</f>
        <v/>
      </c>
      <c r="CH2488" s="9" t="str">
        <f>IF(CF2488="","",VLOOKUP(CF2488,Metadata!$D$2:$H$20,4,FALSE))</f>
        <v/>
      </c>
      <c r="CI2488" s="9" t="str">
        <f>IF(CF2488="","",VLOOKUP(CF2488,Metadata!$D$2:$H$20,5,FALSE))</f>
        <v/>
      </c>
      <c r="CJ2488" s="9">
        <f t="shared" si="3"/>
        <v>51200</v>
      </c>
      <c r="CK2488" s="9" t="s">
        <v>153</v>
      </c>
      <c r="CL2488" s="10">
        <v>5</v>
      </c>
      <c r="CM2488" s="10">
        <v>1</v>
      </c>
      <c r="CN2488" s="10">
        <v>7</v>
      </c>
      <c r="CO2488" s="10">
        <v>7</v>
      </c>
      <c r="CP2488" s="10">
        <v>5</v>
      </c>
      <c r="CQ2488" s="10">
        <v>5</v>
      </c>
      <c r="CR2488" s="10">
        <v>7</v>
      </c>
      <c r="CS2488" s="10">
        <v>5</v>
      </c>
      <c r="CT2488" s="10">
        <v>7</v>
      </c>
      <c r="CU2488" s="10">
        <v>5</v>
      </c>
      <c r="CV2488" s="10">
        <v>4</v>
      </c>
      <c r="CW2488" s="10">
        <v>1</v>
      </c>
      <c r="CX2488" s="10">
        <v>7</v>
      </c>
      <c r="CY2488" s="10">
        <v>7</v>
      </c>
      <c r="CZ2488" s="10">
        <v>7</v>
      </c>
      <c r="DA2488" s="10">
        <v>1</v>
      </c>
      <c r="DB2488" s="10">
        <v>7</v>
      </c>
      <c r="DC2488" s="10">
        <v>7</v>
      </c>
      <c r="DD2488" s="10">
        <v>4</v>
      </c>
      <c r="DE2488" s="10">
        <v>7</v>
      </c>
      <c r="DF2488" s="10">
        <v>4</v>
      </c>
      <c r="DG2488" s="10">
        <v>1</v>
      </c>
      <c r="DH2488" s="10">
        <v>7</v>
      </c>
      <c r="DI2488" s="10">
        <v>5</v>
      </c>
      <c r="DJ2488" s="10">
        <v>1</v>
      </c>
      <c r="DK2488" s="10">
        <v>4</v>
      </c>
      <c r="DL2488" s="10">
        <v>5</v>
      </c>
      <c r="DM2488" s="9" t="s">
        <v>154</v>
      </c>
      <c r="DN2488" s="10">
        <v>1992</v>
      </c>
      <c r="DO2488" s="9">
        <f t="shared" si="9"/>
        <v>29</v>
      </c>
      <c r="DP2488" s="9" t="s">
        <v>222</v>
      </c>
      <c r="DQ2488" s="9" t="s">
        <v>156</v>
      </c>
      <c r="DR2488" s="9" t="s">
        <v>157</v>
      </c>
      <c r="DS2488" s="9" t="s">
        <v>137</v>
      </c>
      <c r="DT2488" s="9" t="s">
        <v>657</v>
      </c>
      <c r="DU2488" s="9" t="s">
        <v>223</v>
      </c>
      <c r="DV2488" s="9" t="str">
        <f>VLOOKUP(DU2488,Metadata!$B$2:$C$7,2,FALSE)</f>
        <v>3 - 6 years</v>
      </c>
    </row>
    <row r="2489" spans="1:126">
      <c r="A2489" s="13">
        <v>2488</v>
      </c>
      <c r="B2489" s="9" t="s">
        <v>135</v>
      </c>
      <c r="C2489" s="9" t="str">
        <f>VLOOKUP(B2489,Metadata!$M$2:$N$6,2,FALSE)</f>
        <v>Permanent Employee</v>
      </c>
      <c r="D2489" s="9" t="s">
        <v>159</v>
      </c>
      <c r="E2489" s="9" t="s">
        <v>137</v>
      </c>
      <c r="F2489" s="9" t="s">
        <v>138</v>
      </c>
      <c r="G2489" s="9" t="s">
        <v>283</v>
      </c>
      <c r="H2489" s="9" t="str">
        <f>IF(G2489="","",VLOOKUP(G2489,Metadata!$J$2:$K$22,2,FALSE))</f>
        <v>Lisbon Metropolitan Area</v>
      </c>
      <c r="I2489" s="9" t="s">
        <v>138</v>
      </c>
      <c r="J2489" s="9" t="str">
        <f>IF(I2489="","",VLOOKUP(I2489,Metadata!$P$2:$Q$43,2,FALSE))</f>
        <v>Europe</v>
      </c>
      <c r="K2489" s="9" t="str">
        <f t="shared" si="0"/>
        <v>Portugal</v>
      </c>
      <c r="L2489" s="9" t="s">
        <v>140</v>
      </c>
      <c r="M2489" s="9" t="str">
        <f>IF(L2489="","",VLOOKUP(L2489,Metadata!$J$2:$K$22,2,FALSE))</f>
        <v>Lisbon Metropolitan Area</v>
      </c>
      <c r="N2489" s="9" t="s">
        <v>141</v>
      </c>
      <c r="O2489" s="9" t="s">
        <v>137</v>
      </c>
      <c r="P2489" s="9" t="s">
        <v>142</v>
      </c>
      <c r="Q2489" s="10" t="str">
        <f t="shared" si="1"/>
        <v>Full Office Job</v>
      </c>
      <c r="R2489" s="10">
        <v>6</v>
      </c>
      <c r="S2489" s="9" t="s">
        <v>216</v>
      </c>
      <c r="T2489" s="9" t="s">
        <v>137</v>
      </c>
      <c r="U2489" s="9" t="str">
        <f>IF(S2489&lt;&gt;"",S2489,IF(T2489&lt;&gt;"",VLOOKUP(T2489,Metadata!$S$2:$T$228,2,FALSE),""))</f>
        <v>Front-End Developer</v>
      </c>
      <c r="V2489" s="9" t="s">
        <v>162</v>
      </c>
      <c r="W2489" s="9" t="s">
        <v>137</v>
      </c>
      <c r="X2489" s="9" t="s">
        <v>145</v>
      </c>
      <c r="Y2489" s="9" t="s">
        <v>137</v>
      </c>
      <c r="Z2489" s="9" t="s">
        <v>146</v>
      </c>
      <c r="AA2489" s="9" t="s">
        <v>165</v>
      </c>
      <c r="AB2489" s="9" t="s">
        <v>137</v>
      </c>
      <c r="AC2489" s="9"/>
      <c r="AD2489" s="9" t="s">
        <v>148</v>
      </c>
      <c r="AE2489" s="9"/>
      <c r="AF2489" s="9"/>
      <c r="AG2489" s="9"/>
      <c r="AH2489" s="9"/>
      <c r="AI2489" s="9"/>
      <c r="AJ2489" s="9" t="s">
        <v>185</v>
      </c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 t="s">
        <v>178</v>
      </c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 t="s">
        <v>199</v>
      </c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10"/>
      <c r="CB2489" s="10" t="str">
        <f t="shared" si="5"/>
        <v/>
      </c>
      <c r="CC2489" s="10"/>
      <c r="CD2489" s="9" t="str">
        <f t="shared" si="2"/>
        <v/>
      </c>
      <c r="CE2489" s="9" t="s">
        <v>168</v>
      </c>
      <c r="CF2489" s="9" t="s">
        <v>245</v>
      </c>
      <c r="CG2489" s="9">
        <f>IF(CF2489="","",VLOOKUP(CF2489,Metadata!$D$2:$H$20,2,FALSE))</f>
        <v>42500</v>
      </c>
      <c r="CH2489" s="9">
        <f>IF(CF2489="","",VLOOKUP(CF2489,Metadata!$D$2:$H$20,4,FALSE))</f>
        <v>40000</v>
      </c>
      <c r="CI2489" s="9">
        <f>IF(CF2489="","",VLOOKUP(CF2489,Metadata!$D$2:$H$20,5,FALSE))</f>
        <v>45000</v>
      </c>
      <c r="CJ2489" s="9">
        <f t="shared" si="3"/>
        <v>42500</v>
      </c>
      <c r="CK2489" s="9" t="s">
        <v>189</v>
      </c>
      <c r="CL2489" s="10">
        <v>3</v>
      </c>
      <c r="CM2489" s="10">
        <v>2</v>
      </c>
      <c r="CN2489" s="10">
        <v>7</v>
      </c>
      <c r="CO2489" s="10">
        <v>7</v>
      </c>
      <c r="CP2489" s="10">
        <v>5</v>
      </c>
      <c r="CQ2489" s="10">
        <v>6</v>
      </c>
      <c r="CR2489" s="10">
        <v>6</v>
      </c>
      <c r="CS2489" s="10">
        <v>6</v>
      </c>
      <c r="CT2489" s="10">
        <v>6</v>
      </c>
      <c r="CU2489" s="10">
        <v>6</v>
      </c>
      <c r="CV2489" s="10">
        <v>6</v>
      </c>
      <c r="CW2489" s="10">
        <v>5</v>
      </c>
      <c r="CX2489" s="10">
        <v>5</v>
      </c>
      <c r="CY2489" s="10">
        <v>7</v>
      </c>
      <c r="CZ2489" s="10">
        <v>7</v>
      </c>
      <c r="DA2489" s="10">
        <v>1</v>
      </c>
      <c r="DB2489" s="10">
        <v>5</v>
      </c>
      <c r="DC2489" s="10">
        <v>7</v>
      </c>
      <c r="DD2489" s="10">
        <v>1</v>
      </c>
      <c r="DE2489" s="10">
        <v>7</v>
      </c>
      <c r="DF2489" s="10">
        <v>6</v>
      </c>
      <c r="DG2489" s="10">
        <v>7</v>
      </c>
      <c r="DH2489" s="10">
        <v>7</v>
      </c>
      <c r="DI2489" s="10">
        <v>7</v>
      </c>
      <c r="DJ2489" s="10">
        <v>4</v>
      </c>
      <c r="DK2489" s="10">
        <v>5</v>
      </c>
      <c r="DL2489" s="10">
        <v>5</v>
      </c>
      <c r="DM2489" s="9" t="s">
        <v>154</v>
      </c>
      <c r="DN2489" s="10">
        <v>1986</v>
      </c>
      <c r="DO2489" s="9">
        <f t="shared" si="9"/>
        <v>35</v>
      </c>
      <c r="DP2489" s="9" t="s">
        <v>155</v>
      </c>
      <c r="DQ2489" s="9" t="s">
        <v>156</v>
      </c>
      <c r="DR2489" s="9" t="s">
        <v>157</v>
      </c>
      <c r="DS2489" s="9" t="s">
        <v>137</v>
      </c>
      <c r="DT2489" s="9" t="s">
        <v>657</v>
      </c>
      <c r="DU2489" s="9" t="s">
        <v>158</v>
      </c>
      <c r="DV2489" s="9" t="str">
        <f>VLOOKUP(DU2489,Metadata!$B$2:$C$7,2,FALSE)</f>
        <v>6+ years</v>
      </c>
    </row>
    <row r="2490" spans="1:126">
      <c r="A2490" s="13">
        <v>2489</v>
      </c>
      <c r="B2490" s="9" t="s">
        <v>135</v>
      </c>
      <c r="C2490" s="9" t="str">
        <f>VLOOKUP(B2490,Metadata!$M$2:$N$6,2,FALSE)</f>
        <v>Permanent Employee</v>
      </c>
      <c r="D2490" s="9" t="s">
        <v>136</v>
      </c>
      <c r="E2490" s="9" t="s">
        <v>137</v>
      </c>
      <c r="F2490" s="9" t="s">
        <v>138</v>
      </c>
      <c r="G2490" s="9" t="s">
        <v>172</v>
      </c>
      <c r="H2490" s="9" t="str">
        <f>IF(G2490="","",VLOOKUP(G2490,Metadata!$J$2:$K$22,2,FALSE))</f>
        <v>Porto Metropolitan Area</v>
      </c>
      <c r="I2490" s="9" t="s">
        <v>138</v>
      </c>
      <c r="J2490" s="9" t="str">
        <f>IF(I2490="","",VLOOKUP(I2490,Metadata!$P$2:$Q$43,2,FALSE))</f>
        <v>Europe</v>
      </c>
      <c r="K2490" s="9" t="str">
        <f t="shared" si="0"/>
        <v>Portugal</v>
      </c>
      <c r="L2490" s="9" t="s">
        <v>172</v>
      </c>
      <c r="M2490" s="9" t="str">
        <f>IF(L2490="","",VLOOKUP(L2490,Metadata!$J$2:$K$22,2,FALSE))</f>
        <v>Porto Metropolitan Area</v>
      </c>
      <c r="N2490" s="9" t="s">
        <v>214</v>
      </c>
      <c r="O2490" s="9" t="s">
        <v>215</v>
      </c>
      <c r="P2490" s="9" t="s">
        <v>142</v>
      </c>
      <c r="Q2490" s="10" t="str">
        <f t="shared" si="1"/>
        <v>Full Office Job</v>
      </c>
      <c r="R2490" s="10">
        <v>7</v>
      </c>
      <c r="S2490" s="9" t="s">
        <v>143</v>
      </c>
      <c r="T2490" s="9" t="s">
        <v>137</v>
      </c>
      <c r="U2490" s="9" t="str">
        <f>IF(S2490&lt;&gt;"",S2490,IF(T2490&lt;&gt;"",VLOOKUP(T2490,Metadata!$S$2:$T$228,2,FALSE),""))</f>
        <v>Technical Team Leader</v>
      </c>
      <c r="V2490" s="9" t="s">
        <v>341</v>
      </c>
      <c r="W2490" s="9" t="s">
        <v>137</v>
      </c>
      <c r="X2490" s="9" t="s">
        <v>163</v>
      </c>
      <c r="Y2490" s="9" t="s">
        <v>137</v>
      </c>
      <c r="Z2490" s="9" t="s">
        <v>262</v>
      </c>
      <c r="AA2490" s="9" t="s">
        <v>165</v>
      </c>
      <c r="AB2490" s="9" t="s">
        <v>137</v>
      </c>
      <c r="AC2490" s="9"/>
      <c r="AD2490" s="9"/>
      <c r="AE2490" s="9"/>
      <c r="AF2490" s="9"/>
      <c r="AG2490" s="9" t="s">
        <v>166</v>
      </c>
      <c r="AH2490" s="9"/>
      <c r="AI2490" s="9"/>
      <c r="AJ2490" s="9" t="s">
        <v>185</v>
      </c>
      <c r="AK2490" s="9"/>
      <c r="AL2490" s="9"/>
      <c r="AM2490" s="9"/>
      <c r="AN2490" s="9"/>
      <c r="AO2490" s="9"/>
      <c r="AP2490" s="9"/>
      <c r="AQ2490" s="9"/>
      <c r="AR2490" s="9"/>
      <c r="AS2490" s="9"/>
      <c r="AT2490" s="9" t="s">
        <v>324</v>
      </c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 t="s">
        <v>186</v>
      </c>
      <c r="BO2490" s="9"/>
      <c r="BP2490" s="9"/>
      <c r="BQ2490" s="9"/>
      <c r="BR2490" s="9"/>
      <c r="BS2490" s="9" t="s">
        <v>200</v>
      </c>
      <c r="BT2490" s="9"/>
      <c r="BU2490" s="9"/>
      <c r="BV2490" s="9"/>
      <c r="BW2490" s="9"/>
      <c r="BX2490" s="9"/>
      <c r="BY2490" s="9"/>
      <c r="BZ2490" s="9" t="s">
        <v>346</v>
      </c>
      <c r="CA2490" s="10"/>
      <c r="CB2490" s="10" t="str">
        <f t="shared" si="5"/>
        <v/>
      </c>
      <c r="CC2490" s="10"/>
      <c r="CD2490" s="9" t="str">
        <f t="shared" si="2"/>
        <v/>
      </c>
      <c r="CE2490" s="9" t="s">
        <v>168</v>
      </c>
      <c r="CF2490" s="9" t="s">
        <v>254</v>
      </c>
      <c r="CG2490" s="9">
        <f>IF(CF2490="","",VLOOKUP(CF2490,Metadata!$D$2:$H$20,2,FALSE))</f>
        <v>37500</v>
      </c>
      <c r="CH2490" s="9">
        <f>IF(CF2490="","",VLOOKUP(CF2490,Metadata!$D$2:$H$20,4,FALSE))</f>
        <v>35000</v>
      </c>
      <c r="CI2490" s="9">
        <f>IF(CF2490="","",VLOOKUP(CF2490,Metadata!$D$2:$H$20,5,FALSE))</f>
        <v>40000</v>
      </c>
      <c r="CJ2490" s="9">
        <f t="shared" si="3"/>
        <v>37500</v>
      </c>
      <c r="CK2490" s="9" t="s">
        <v>153</v>
      </c>
      <c r="CL2490" s="10">
        <v>2</v>
      </c>
      <c r="CM2490" s="10">
        <v>1</v>
      </c>
      <c r="CN2490" s="10">
        <v>7</v>
      </c>
      <c r="CO2490" s="10">
        <v>7</v>
      </c>
      <c r="CP2490" s="10">
        <v>5</v>
      </c>
      <c r="CQ2490" s="10">
        <v>6</v>
      </c>
      <c r="CR2490" s="10">
        <v>5</v>
      </c>
      <c r="CS2490" s="10">
        <v>7</v>
      </c>
      <c r="CT2490" s="10">
        <v>4</v>
      </c>
      <c r="CU2490" s="10">
        <v>6</v>
      </c>
      <c r="CV2490" s="10">
        <v>6</v>
      </c>
      <c r="CW2490" s="10">
        <v>1</v>
      </c>
      <c r="CX2490" s="10">
        <v>5</v>
      </c>
      <c r="CY2490" s="10">
        <v>5</v>
      </c>
      <c r="CZ2490" s="10">
        <v>6</v>
      </c>
      <c r="DA2490" s="10">
        <v>5</v>
      </c>
      <c r="DB2490" s="10">
        <v>1</v>
      </c>
      <c r="DC2490" s="10">
        <v>5</v>
      </c>
      <c r="DD2490" s="10">
        <v>1</v>
      </c>
      <c r="DE2490" s="10">
        <v>1</v>
      </c>
      <c r="DF2490" s="10">
        <v>5</v>
      </c>
      <c r="DG2490" s="10">
        <v>6</v>
      </c>
      <c r="DH2490" s="10">
        <v>7</v>
      </c>
      <c r="DI2490" s="10">
        <v>5</v>
      </c>
      <c r="DJ2490" s="10">
        <v>7</v>
      </c>
      <c r="DK2490" s="10">
        <v>5</v>
      </c>
      <c r="DL2490" s="10">
        <v>6</v>
      </c>
      <c r="DM2490" s="9" t="s">
        <v>154</v>
      </c>
      <c r="DN2490" s="10">
        <v>1986</v>
      </c>
      <c r="DO2490" s="9">
        <f t="shared" si="9"/>
        <v>35</v>
      </c>
      <c r="DP2490" s="9" t="s">
        <v>155</v>
      </c>
      <c r="DQ2490" s="9" t="s">
        <v>156</v>
      </c>
      <c r="DR2490" s="9" t="s">
        <v>157</v>
      </c>
      <c r="DS2490" s="9" t="s">
        <v>137</v>
      </c>
      <c r="DT2490" s="9" t="s">
        <v>657</v>
      </c>
      <c r="DU2490" s="9" t="s">
        <v>158</v>
      </c>
      <c r="DV2490" s="9" t="str">
        <f>VLOOKUP(DU2490,Metadata!$B$2:$C$7,2,FALSE)</f>
        <v>6+ years</v>
      </c>
    </row>
    <row r="2491" spans="1:126">
      <c r="A2491" s="13">
        <v>2490</v>
      </c>
      <c r="B2491" s="9" t="s">
        <v>135</v>
      </c>
      <c r="C2491" s="9" t="str">
        <f>VLOOKUP(B2491,Metadata!$M$2:$N$6,2,FALSE)</f>
        <v>Permanent Employee</v>
      </c>
      <c r="D2491" s="9" t="s">
        <v>159</v>
      </c>
      <c r="E2491" s="9" t="s">
        <v>137</v>
      </c>
      <c r="F2491" s="9" t="s">
        <v>138</v>
      </c>
      <c r="G2491" s="9" t="s">
        <v>265</v>
      </c>
      <c r="H2491" s="9" t="str">
        <f>IF(G2491="","",VLOOKUP(G2491,Metadata!$J$2:$K$22,2,FALSE))</f>
        <v>Azores and Madeira</v>
      </c>
      <c r="I2491" s="9" t="s">
        <v>138</v>
      </c>
      <c r="J2491" s="9" t="str">
        <f>IF(I2491="","",VLOOKUP(I2491,Metadata!$P$2:$Q$43,2,FALSE))</f>
        <v>Europe</v>
      </c>
      <c r="K2491" s="9" t="str">
        <f t="shared" si="0"/>
        <v>Portugal</v>
      </c>
      <c r="L2491" s="9" t="s">
        <v>265</v>
      </c>
      <c r="M2491" s="9" t="str">
        <f>IF(L2491="","",VLOOKUP(L2491,Metadata!$J$2:$K$22,2,FALSE))</f>
        <v>Azores and Madeira</v>
      </c>
      <c r="N2491" s="9" t="s">
        <v>214</v>
      </c>
      <c r="O2491" s="9" t="s">
        <v>259</v>
      </c>
      <c r="P2491" s="9" t="s">
        <v>142</v>
      </c>
      <c r="Q2491" s="10" t="str">
        <f t="shared" si="1"/>
        <v>Full Office Job</v>
      </c>
      <c r="R2491" s="10">
        <v>7</v>
      </c>
      <c r="S2491" s="9" t="s">
        <v>192</v>
      </c>
      <c r="T2491" s="9" t="s">
        <v>137</v>
      </c>
      <c r="U2491" s="9" t="str">
        <f>IF(S2491&lt;&gt;"",S2491,IF(T2491&lt;&gt;"",VLOOKUP(T2491,Metadata!$S$2:$T$228,2,FALSE),""))</f>
        <v>Back-End Developer</v>
      </c>
      <c r="V2491" s="9" t="s">
        <v>144</v>
      </c>
      <c r="W2491" s="9" t="s">
        <v>137</v>
      </c>
      <c r="X2491" s="9" t="s">
        <v>145</v>
      </c>
      <c r="Y2491" s="9" t="s">
        <v>137</v>
      </c>
      <c r="Z2491" s="9" t="s">
        <v>184</v>
      </c>
      <c r="AA2491" s="9" t="s">
        <v>137</v>
      </c>
      <c r="AB2491" s="9" t="s">
        <v>253</v>
      </c>
      <c r="AC2491" s="9" t="s">
        <v>147</v>
      </c>
      <c r="AD2491" s="9" t="s">
        <v>148</v>
      </c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 t="s">
        <v>270</v>
      </c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 t="s">
        <v>804</v>
      </c>
      <c r="CA2491" s="10"/>
      <c r="CB2491" s="10" t="str">
        <f t="shared" si="5"/>
        <v/>
      </c>
      <c r="CC2491" s="10"/>
      <c r="CD2491" s="9" t="str">
        <f t="shared" si="2"/>
        <v/>
      </c>
      <c r="CE2491" s="9" t="s">
        <v>151</v>
      </c>
      <c r="CF2491" s="9" t="s">
        <v>225</v>
      </c>
      <c r="CG2491" s="9">
        <f>IF(CF2491="","",VLOOKUP(CF2491,Metadata!$D$2:$H$20,2,FALSE))</f>
        <v>22500</v>
      </c>
      <c r="CH2491" s="9">
        <f>IF(CF2491="","",VLOOKUP(CF2491,Metadata!$D$2:$H$20,4,FALSE))</f>
        <v>20000</v>
      </c>
      <c r="CI2491" s="9">
        <f>IF(CF2491="","",VLOOKUP(CF2491,Metadata!$D$2:$H$20,5,FALSE))</f>
        <v>25000</v>
      </c>
      <c r="CJ2491" s="9">
        <f t="shared" si="3"/>
        <v>22500</v>
      </c>
      <c r="CK2491" s="9" t="s">
        <v>153</v>
      </c>
      <c r="CL2491" s="10">
        <v>4</v>
      </c>
      <c r="CM2491" s="10">
        <v>5</v>
      </c>
      <c r="CN2491" s="10">
        <v>7</v>
      </c>
      <c r="CO2491" s="10">
        <v>7</v>
      </c>
      <c r="CP2491" s="10">
        <v>5</v>
      </c>
      <c r="CQ2491" s="10">
        <v>6</v>
      </c>
      <c r="CR2491" s="10">
        <v>6</v>
      </c>
      <c r="CS2491" s="10">
        <v>7</v>
      </c>
      <c r="CT2491" s="10">
        <v>7</v>
      </c>
      <c r="CU2491" s="10">
        <v>6</v>
      </c>
      <c r="CV2491" s="10">
        <v>5</v>
      </c>
      <c r="CW2491" s="10">
        <v>5</v>
      </c>
      <c r="CX2491" s="10">
        <v>7</v>
      </c>
      <c r="CY2491" s="10">
        <v>7</v>
      </c>
      <c r="CZ2491" s="10">
        <v>7</v>
      </c>
      <c r="DA2491" s="10">
        <v>4</v>
      </c>
      <c r="DB2491" s="10">
        <v>5</v>
      </c>
      <c r="DC2491" s="10">
        <v>6</v>
      </c>
      <c r="DD2491" s="10">
        <v>4</v>
      </c>
      <c r="DE2491" s="10">
        <v>7</v>
      </c>
      <c r="DF2491" s="10">
        <v>7</v>
      </c>
      <c r="DG2491" s="10">
        <v>7</v>
      </c>
      <c r="DH2491" s="10">
        <v>5</v>
      </c>
      <c r="DI2491" s="10">
        <v>7</v>
      </c>
      <c r="DJ2491" s="10">
        <v>5</v>
      </c>
      <c r="DK2491" s="10">
        <v>7</v>
      </c>
      <c r="DL2491" s="10">
        <v>4</v>
      </c>
      <c r="DM2491" s="9" t="s">
        <v>154</v>
      </c>
      <c r="DN2491" s="10">
        <v>1984</v>
      </c>
      <c r="DO2491" s="9">
        <f t="shared" si="9"/>
        <v>37</v>
      </c>
      <c r="DP2491" s="9" t="s">
        <v>155</v>
      </c>
      <c r="DQ2491" s="9" t="s">
        <v>202</v>
      </c>
      <c r="DR2491" s="9" t="s">
        <v>157</v>
      </c>
      <c r="DS2491" s="9" t="s">
        <v>137</v>
      </c>
      <c r="DT2491" s="9" t="s">
        <v>657</v>
      </c>
      <c r="DU2491" s="9" t="s">
        <v>158</v>
      </c>
      <c r="DV2491" s="9" t="str">
        <f>VLOOKUP(DU2491,Metadata!$B$2:$C$7,2,FALSE)</f>
        <v>6+ years</v>
      </c>
    </row>
    <row r="2492" spans="1:126">
      <c r="A2492" s="13">
        <v>2491</v>
      </c>
      <c r="B2492" s="9" t="s">
        <v>135</v>
      </c>
      <c r="C2492" s="9" t="str">
        <f>VLOOKUP(B2492,Metadata!$M$2:$N$6,2,FALSE)</f>
        <v>Permanent Employee</v>
      </c>
      <c r="D2492" s="9" t="s">
        <v>136</v>
      </c>
      <c r="E2492" s="9" t="s">
        <v>137</v>
      </c>
      <c r="F2492" s="9" t="s">
        <v>138</v>
      </c>
      <c r="G2492" s="9" t="s">
        <v>172</v>
      </c>
      <c r="H2492" s="9" t="str">
        <f>IF(G2492="","",VLOOKUP(G2492,Metadata!$J$2:$K$22,2,FALSE))</f>
        <v>Porto Metropolitan Area</v>
      </c>
      <c r="I2492" s="9" t="s">
        <v>138</v>
      </c>
      <c r="J2492" s="9" t="str">
        <f>IF(I2492="","",VLOOKUP(I2492,Metadata!$P$2:$Q$43,2,FALSE))</f>
        <v>Europe</v>
      </c>
      <c r="K2492" s="9" t="str">
        <f t="shared" si="0"/>
        <v>Portugal</v>
      </c>
      <c r="L2492" s="9" t="s">
        <v>172</v>
      </c>
      <c r="M2492" s="9" t="str">
        <f>IF(L2492="","",VLOOKUP(L2492,Metadata!$J$2:$K$22,2,FALSE))</f>
        <v>Porto Metropolitan Area</v>
      </c>
      <c r="N2492" s="9" t="s">
        <v>205</v>
      </c>
      <c r="O2492" s="9" t="s">
        <v>137</v>
      </c>
      <c r="P2492" s="9" t="s">
        <v>137</v>
      </c>
      <c r="Q2492" s="10" t="str">
        <f t="shared" si="1"/>
        <v>Full Office Job</v>
      </c>
      <c r="R2492" s="10">
        <v>5</v>
      </c>
      <c r="S2492" s="9" t="s">
        <v>229</v>
      </c>
      <c r="T2492" s="9" t="s">
        <v>137</v>
      </c>
      <c r="U2492" s="9" t="str">
        <f>IF(S2492&lt;&gt;"",S2492,IF(T2492&lt;&gt;"",VLOOKUP(T2492,Metadata!$S$2:$T$228,2,FALSE),""))</f>
        <v>Project Manager</v>
      </c>
      <c r="V2492" s="9" t="s">
        <v>256</v>
      </c>
      <c r="W2492" s="9" t="s">
        <v>137</v>
      </c>
      <c r="X2492" s="9" t="s">
        <v>163</v>
      </c>
      <c r="Y2492" s="9" t="s">
        <v>137</v>
      </c>
      <c r="Z2492" s="9" t="s">
        <v>262</v>
      </c>
      <c r="AA2492" s="9" t="s">
        <v>137</v>
      </c>
      <c r="AB2492" s="9" t="s">
        <v>137</v>
      </c>
      <c r="AC2492" s="9"/>
      <c r="AD2492" s="9"/>
      <c r="AE2492" s="9"/>
      <c r="AF2492" s="9" t="s">
        <v>243</v>
      </c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 t="s">
        <v>257</v>
      </c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10"/>
      <c r="CB2492" s="10" t="str">
        <f t="shared" si="5"/>
        <v/>
      </c>
      <c r="CC2492" s="10"/>
      <c r="CD2492" s="9" t="str">
        <f t="shared" si="2"/>
        <v/>
      </c>
      <c r="CE2492" s="9" t="s">
        <v>168</v>
      </c>
      <c r="CF2492" s="9" t="s">
        <v>220</v>
      </c>
      <c r="CG2492" s="9">
        <f>IF(CF2492="","",VLOOKUP(CF2492,Metadata!$D$2:$H$20,2,FALSE))</f>
        <v>27500</v>
      </c>
      <c r="CH2492" s="9">
        <f>IF(CF2492="","",VLOOKUP(CF2492,Metadata!$D$2:$H$20,4,FALSE))</f>
        <v>25000</v>
      </c>
      <c r="CI2492" s="9">
        <f>IF(CF2492="","",VLOOKUP(CF2492,Metadata!$D$2:$H$20,5,FALSE))</f>
        <v>30000</v>
      </c>
      <c r="CJ2492" s="9">
        <f t="shared" si="3"/>
        <v>27500</v>
      </c>
      <c r="CK2492" s="9" t="s">
        <v>189</v>
      </c>
      <c r="CL2492" s="10">
        <v>3</v>
      </c>
      <c r="CM2492" s="10">
        <v>5</v>
      </c>
      <c r="CN2492" s="10">
        <v>6</v>
      </c>
      <c r="CO2492" s="10">
        <v>6</v>
      </c>
      <c r="CP2492" s="10">
        <v>5</v>
      </c>
      <c r="CQ2492" s="10">
        <v>6</v>
      </c>
      <c r="CR2492" s="10">
        <v>4</v>
      </c>
      <c r="CS2492" s="10">
        <v>6</v>
      </c>
      <c r="CT2492" s="10">
        <v>7</v>
      </c>
      <c r="CU2492" s="10">
        <v>5</v>
      </c>
      <c r="CV2492" s="10">
        <v>6</v>
      </c>
      <c r="CW2492" s="10">
        <v>5</v>
      </c>
      <c r="CX2492" s="10">
        <v>7</v>
      </c>
      <c r="CY2492" s="10">
        <v>5</v>
      </c>
      <c r="CZ2492" s="10">
        <v>6</v>
      </c>
      <c r="DA2492" s="10">
        <v>7</v>
      </c>
      <c r="DB2492" s="10">
        <v>5</v>
      </c>
      <c r="DC2492" s="10">
        <v>6</v>
      </c>
      <c r="DD2492" s="10">
        <v>5</v>
      </c>
      <c r="DE2492" s="10">
        <v>7</v>
      </c>
      <c r="DF2492" s="10">
        <v>7</v>
      </c>
      <c r="DG2492" s="10">
        <v>7</v>
      </c>
      <c r="DH2492" s="10">
        <v>5</v>
      </c>
      <c r="DI2492" s="10">
        <v>5</v>
      </c>
      <c r="DJ2492" s="10">
        <v>5</v>
      </c>
      <c r="DK2492" s="10">
        <v>5</v>
      </c>
      <c r="DL2492" s="10">
        <v>5</v>
      </c>
      <c r="DM2492" s="9" t="s">
        <v>154</v>
      </c>
      <c r="DN2492" s="10">
        <v>1995</v>
      </c>
      <c r="DO2492" s="9">
        <f t="shared" si="9"/>
        <v>26</v>
      </c>
      <c r="DP2492" s="9" t="s">
        <v>155</v>
      </c>
      <c r="DQ2492" s="9" t="s">
        <v>156</v>
      </c>
      <c r="DR2492" s="9" t="s">
        <v>157</v>
      </c>
      <c r="DS2492" s="9" t="s">
        <v>137</v>
      </c>
      <c r="DT2492" s="9" t="s">
        <v>657</v>
      </c>
      <c r="DU2492" s="9" t="s">
        <v>223</v>
      </c>
      <c r="DV2492" s="9" t="str">
        <f>VLOOKUP(DU2492,Metadata!$B$2:$C$7,2,FALSE)</f>
        <v>3 - 6 years</v>
      </c>
    </row>
    <row r="2493" spans="1:126">
      <c r="A2493" s="13">
        <v>2492</v>
      </c>
      <c r="B2493" s="9" t="s">
        <v>135</v>
      </c>
      <c r="C2493" s="9" t="str">
        <f>VLOOKUP(B2493,Metadata!$M$2:$N$6,2,FALSE)</f>
        <v>Permanent Employee</v>
      </c>
      <c r="D2493" s="9" t="s">
        <v>159</v>
      </c>
      <c r="E2493" s="9" t="s">
        <v>137</v>
      </c>
      <c r="F2493" s="9" t="s">
        <v>138</v>
      </c>
      <c r="G2493" s="9" t="s">
        <v>213</v>
      </c>
      <c r="H2493" s="9" t="str">
        <f>IF(G2493="","",VLOOKUP(G2493,Metadata!$J$2:$K$22,2,FALSE))</f>
        <v>Centre</v>
      </c>
      <c r="I2493" s="9" t="s">
        <v>138</v>
      </c>
      <c r="J2493" s="9" t="str">
        <f>IF(I2493="","",VLOOKUP(I2493,Metadata!$P$2:$Q$43,2,FALSE))</f>
        <v>Europe</v>
      </c>
      <c r="K2493" s="9" t="str">
        <f t="shared" si="0"/>
        <v>Portugal</v>
      </c>
      <c r="L2493" s="9" t="s">
        <v>172</v>
      </c>
      <c r="M2493" s="9" t="str">
        <f>IF(L2493="","",VLOOKUP(L2493,Metadata!$J$2:$K$22,2,FALSE))</f>
        <v>Porto Metropolitan Area</v>
      </c>
      <c r="N2493" s="9" t="s">
        <v>141</v>
      </c>
      <c r="O2493" s="9" t="s">
        <v>137</v>
      </c>
      <c r="P2493" s="9" t="s">
        <v>142</v>
      </c>
      <c r="Q2493" s="10" t="str">
        <f t="shared" si="1"/>
        <v>Full Office Job</v>
      </c>
      <c r="R2493" s="10">
        <v>6</v>
      </c>
      <c r="S2493" s="9" t="s">
        <v>143</v>
      </c>
      <c r="T2493" s="9" t="s">
        <v>137</v>
      </c>
      <c r="U2493" s="9" t="str">
        <f>IF(S2493&lt;&gt;"",S2493,IF(T2493&lt;&gt;"",VLOOKUP(T2493,Metadata!$S$2:$T$228,2,FALSE),""))</f>
        <v>Technical Team Leader</v>
      </c>
      <c r="V2493" s="9" t="s">
        <v>317</v>
      </c>
      <c r="W2493" s="9" t="s">
        <v>137</v>
      </c>
      <c r="X2493" s="9" t="s">
        <v>175</v>
      </c>
      <c r="Y2493" s="9" t="s">
        <v>137</v>
      </c>
      <c r="Z2493" s="9" t="s">
        <v>262</v>
      </c>
      <c r="AA2493" s="9" t="s">
        <v>165</v>
      </c>
      <c r="AB2493" s="9" t="s">
        <v>137</v>
      </c>
      <c r="AC2493" s="9"/>
      <c r="AD2493" s="9"/>
      <c r="AE2493" s="9"/>
      <c r="AF2493" s="9"/>
      <c r="AG2493" s="9"/>
      <c r="AH2493" s="9"/>
      <c r="AI2493" s="9"/>
      <c r="AJ2493" s="9" t="s">
        <v>185</v>
      </c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 t="s">
        <v>178</v>
      </c>
      <c r="BB2493" s="9"/>
      <c r="BC2493" s="9"/>
      <c r="BD2493" s="9"/>
      <c r="BE2493" s="9"/>
      <c r="BF2493" s="9"/>
      <c r="BG2493" s="9"/>
      <c r="BH2493" s="9"/>
      <c r="BI2493" s="9" t="s">
        <v>388</v>
      </c>
      <c r="BJ2493" s="9"/>
      <c r="BK2493" s="9"/>
      <c r="BL2493" s="9" t="s">
        <v>199</v>
      </c>
      <c r="BM2493" s="9"/>
      <c r="BN2493" s="9"/>
      <c r="BO2493" s="9"/>
      <c r="BP2493" s="9"/>
      <c r="BQ2493" s="9"/>
      <c r="BR2493" s="9"/>
      <c r="BS2493" s="9" t="s">
        <v>200</v>
      </c>
      <c r="BT2493" s="9"/>
      <c r="BU2493" s="9"/>
      <c r="BV2493" s="9"/>
      <c r="BW2493" s="9"/>
      <c r="BX2493" s="9"/>
      <c r="BY2493" s="9"/>
      <c r="BZ2493" s="9"/>
      <c r="CA2493" s="10"/>
      <c r="CB2493" s="10" t="str">
        <f t="shared" si="5"/>
        <v/>
      </c>
      <c r="CC2493" s="10"/>
      <c r="CD2493" s="9" t="str">
        <f t="shared" si="2"/>
        <v/>
      </c>
      <c r="CE2493" s="9" t="s">
        <v>168</v>
      </c>
      <c r="CF2493" s="9" t="s">
        <v>245</v>
      </c>
      <c r="CG2493" s="9">
        <f>IF(CF2493="","",VLOOKUP(CF2493,Metadata!$D$2:$H$20,2,FALSE))</f>
        <v>42500</v>
      </c>
      <c r="CH2493" s="9">
        <f>IF(CF2493="","",VLOOKUP(CF2493,Metadata!$D$2:$H$20,4,FALSE))</f>
        <v>40000</v>
      </c>
      <c r="CI2493" s="9">
        <f>IF(CF2493="","",VLOOKUP(CF2493,Metadata!$D$2:$H$20,5,FALSE))</f>
        <v>45000</v>
      </c>
      <c r="CJ2493" s="9">
        <f t="shared" si="3"/>
        <v>42500</v>
      </c>
      <c r="CK2493" s="9" t="s">
        <v>153</v>
      </c>
      <c r="CL2493" s="10">
        <v>4</v>
      </c>
      <c r="CM2493" s="10">
        <v>2</v>
      </c>
      <c r="CN2493" s="10">
        <v>6</v>
      </c>
      <c r="CO2493" s="10">
        <v>6</v>
      </c>
      <c r="CP2493" s="10">
        <v>4</v>
      </c>
      <c r="CQ2493" s="10">
        <v>6</v>
      </c>
      <c r="CR2493" s="10">
        <v>6</v>
      </c>
      <c r="CS2493" s="10">
        <v>6</v>
      </c>
      <c r="CT2493" s="10">
        <v>6</v>
      </c>
      <c r="CU2493" s="10">
        <v>6</v>
      </c>
      <c r="CV2493" s="10">
        <v>3</v>
      </c>
      <c r="CW2493" s="10">
        <v>3</v>
      </c>
      <c r="CX2493" s="10">
        <v>6</v>
      </c>
      <c r="CY2493" s="10">
        <v>6</v>
      </c>
      <c r="CZ2493" s="10">
        <v>4</v>
      </c>
      <c r="DA2493" s="10">
        <v>6</v>
      </c>
      <c r="DB2493" s="10">
        <v>6</v>
      </c>
      <c r="DC2493" s="10">
        <v>6</v>
      </c>
      <c r="DD2493" s="10">
        <v>1</v>
      </c>
      <c r="DE2493" s="10">
        <v>6</v>
      </c>
      <c r="DF2493" s="10">
        <v>4</v>
      </c>
      <c r="DG2493" s="10">
        <v>6</v>
      </c>
      <c r="DH2493" s="10">
        <v>6</v>
      </c>
      <c r="DI2493" s="10">
        <v>6</v>
      </c>
      <c r="DJ2493" s="10">
        <v>6</v>
      </c>
      <c r="DK2493" s="10">
        <v>3</v>
      </c>
      <c r="DL2493" s="10">
        <v>4</v>
      </c>
      <c r="DM2493" s="9" t="s">
        <v>154</v>
      </c>
      <c r="DN2493" s="10">
        <v>1986</v>
      </c>
      <c r="DO2493" s="9">
        <f t="shared" si="9"/>
        <v>35</v>
      </c>
      <c r="DP2493" s="9" t="s">
        <v>155</v>
      </c>
      <c r="DQ2493" s="9" t="s">
        <v>202</v>
      </c>
      <c r="DR2493" s="9" t="s">
        <v>157</v>
      </c>
      <c r="DS2493" s="9" t="s">
        <v>137</v>
      </c>
      <c r="DT2493" s="9" t="s">
        <v>657</v>
      </c>
      <c r="DU2493" s="9" t="s">
        <v>158</v>
      </c>
      <c r="DV2493" s="9" t="str">
        <f>VLOOKUP(DU2493,Metadata!$B$2:$C$7,2,FALSE)</f>
        <v>6+ years</v>
      </c>
    </row>
    <row r="2494" spans="1:126">
      <c r="A2494" s="13">
        <v>2493</v>
      </c>
      <c r="B2494" s="9" t="s">
        <v>135</v>
      </c>
      <c r="C2494" s="9" t="str">
        <f>VLOOKUP(B2494,Metadata!$M$2:$N$6,2,FALSE)</f>
        <v>Permanent Employee</v>
      </c>
      <c r="D2494" s="9" t="s">
        <v>159</v>
      </c>
      <c r="E2494" s="9" t="s">
        <v>137</v>
      </c>
      <c r="F2494" s="9" t="s">
        <v>138</v>
      </c>
      <c r="G2494" s="9" t="s">
        <v>140</v>
      </c>
      <c r="H2494" s="9" t="str">
        <f>IF(G2494="","",VLOOKUP(G2494,Metadata!$J$2:$K$22,2,FALSE))</f>
        <v>Lisbon Metropolitan Area</v>
      </c>
      <c r="I2494" s="9" t="s">
        <v>557</v>
      </c>
      <c r="J2494" s="9" t="str">
        <f>IF(I2494="","",VLOOKUP(I2494,Metadata!$P$2:$Q$43,2,FALSE))</f>
        <v>Europe</v>
      </c>
      <c r="K2494" s="9" t="str">
        <f t="shared" si="0"/>
        <v>International</v>
      </c>
      <c r="L2494" s="9" t="s">
        <v>137</v>
      </c>
      <c r="M2494" s="9" t="str">
        <f>IF(L2494="","",VLOOKUP(L2494,Metadata!$J$2:$K$22,2,FALSE))</f>
        <v/>
      </c>
      <c r="N2494" s="9" t="s">
        <v>141</v>
      </c>
      <c r="O2494" s="9" t="s">
        <v>137</v>
      </c>
      <c r="P2494" s="9" t="s">
        <v>191</v>
      </c>
      <c r="Q2494" s="10" t="str">
        <f t="shared" si="1"/>
        <v>Remote Job (full or flexible)</v>
      </c>
      <c r="R2494" s="10">
        <v>5</v>
      </c>
      <c r="S2494" s="9" t="s">
        <v>143</v>
      </c>
      <c r="T2494" s="9" t="s">
        <v>137</v>
      </c>
      <c r="U2494" s="9" t="str">
        <f>IF(S2494&lt;&gt;"",S2494,IF(T2494&lt;&gt;"",VLOOKUP(T2494,Metadata!$S$2:$T$228,2,FALSE),""))</f>
        <v>Technical Team Leader</v>
      </c>
      <c r="V2494" s="9" t="s">
        <v>174</v>
      </c>
      <c r="W2494" s="9" t="s">
        <v>137</v>
      </c>
      <c r="X2494" s="9" t="s">
        <v>175</v>
      </c>
      <c r="Y2494" s="9" t="s">
        <v>137</v>
      </c>
      <c r="Z2494" s="9" t="s">
        <v>262</v>
      </c>
      <c r="AA2494" s="9" t="s">
        <v>165</v>
      </c>
      <c r="AB2494" s="9" t="s">
        <v>137</v>
      </c>
      <c r="AC2494" s="9" t="s">
        <v>147</v>
      </c>
      <c r="AD2494" s="9" t="s">
        <v>148</v>
      </c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 t="s">
        <v>270</v>
      </c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 t="s">
        <v>247</v>
      </c>
      <c r="BS2494" s="9"/>
      <c r="BT2494" s="9"/>
      <c r="BU2494" s="9"/>
      <c r="BV2494" s="9"/>
      <c r="BW2494" s="9"/>
      <c r="BX2494" s="9"/>
      <c r="BY2494" s="9"/>
      <c r="BZ2494" s="9" t="s">
        <v>805</v>
      </c>
      <c r="CA2494" s="10"/>
      <c r="CB2494" s="10" t="str">
        <f t="shared" si="5"/>
        <v/>
      </c>
      <c r="CC2494" s="10"/>
      <c r="CD2494" s="9" t="str">
        <f t="shared" si="2"/>
        <v/>
      </c>
      <c r="CE2494" s="9" t="s">
        <v>168</v>
      </c>
      <c r="CF2494" s="9" t="s">
        <v>245</v>
      </c>
      <c r="CG2494" s="9">
        <f>IF(CF2494="","",VLOOKUP(CF2494,Metadata!$D$2:$H$20,2,FALSE))</f>
        <v>42500</v>
      </c>
      <c r="CH2494" s="9">
        <f>IF(CF2494="","",VLOOKUP(CF2494,Metadata!$D$2:$H$20,4,FALSE))</f>
        <v>40000</v>
      </c>
      <c r="CI2494" s="9">
        <f>IF(CF2494="","",VLOOKUP(CF2494,Metadata!$D$2:$H$20,5,FALSE))</f>
        <v>45000</v>
      </c>
      <c r="CJ2494" s="9">
        <f t="shared" si="3"/>
        <v>42500</v>
      </c>
      <c r="CK2494" s="9" t="s">
        <v>153</v>
      </c>
      <c r="CL2494" s="10">
        <v>3</v>
      </c>
      <c r="CM2494" s="10">
        <v>2</v>
      </c>
      <c r="CN2494" s="10">
        <v>5</v>
      </c>
      <c r="CO2494" s="10">
        <v>6</v>
      </c>
      <c r="CP2494" s="10">
        <v>3</v>
      </c>
      <c r="CQ2494" s="10">
        <v>5</v>
      </c>
      <c r="CR2494" s="10">
        <v>5</v>
      </c>
      <c r="CS2494" s="10">
        <v>6</v>
      </c>
      <c r="CT2494" s="10">
        <v>5</v>
      </c>
      <c r="CU2494" s="10">
        <v>4</v>
      </c>
      <c r="CV2494" s="10">
        <v>2</v>
      </c>
      <c r="CW2494" s="10">
        <v>2</v>
      </c>
      <c r="CX2494" s="10">
        <v>5</v>
      </c>
      <c r="CY2494" s="10">
        <v>4</v>
      </c>
      <c r="CZ2494" s="10">
        <v>4</v>
      </c>
      <c r="DA2494" s="10">
        <v>4</v>
      </c>
      <c r="DB2494" s="10">
        <v>3</v>
      </c>
      <c r="DC2494" s="10">
        <v>3</v>
      </c>
      <c r="DD2494" s="10">
        <v>1</v>
      </c>
      <c r="DE2494" s="10">
        <v>3</v>
      </c>
      <c r="DF2494" s="10">
        <v>4</v>
      </c>
      <c r="DG2494" s="10">
        <v>3</v>
      </c>
      <c r="DH2494" s="10">
        <v>4</v>
      </c>
      <c r="DI2494" s="10">
        <v>3</v>
      </c>
      <c r="DJ2494" s="10">
        <v>3</v>
      </c>
      <c r="DK2494" s="10">
        <v>3</v>
      </c>
      <c r="DL2494" s="10">
        <v>3</v>
      </c>
      <c r="DM2494" s="9" t="s">
        <v>154</v>
      </c>
      <c r="DN2494" s="10">
        <v>1991</v>
      </c>
      <c r="DO2494" s="9">
        <f t="shared" si="9"/>
        <v>30</v>
      </c>
      <c r="DP2494" s="9" t="s">
        <v>155</v>
      </c>
      <c r="DQ2494" s="9" t="s">
        <v>156</v>
      </c>
      <c r="DR2494" s="9" t="s">
        <v>157</v>
      </c>
      <c r="DS2494" s="9" t="s">
        <v>137</v>
      </c>
      <c r="DT2494" s="9" t="s">
        <v>657</v>
      </c>
      <c r="DU2494" s="9" t="s">
        <v>223</v>
      </c>
      <c r="DV2494" s="9" t="str">
        <f>VLOOKUP(DU2494,Metadata!$B$2:$C$7,2,FALSE)</f>
        <v>3 - 6 years</v>
      </c>
    </row>
    <row r="2495" spans="1:126">
      <c r="A2495" s="13">
        <v>2494</v>
      </c>
      <c r="B2495" s="9" t="s">
        <v>135</v>
      </c>
      <c r="C2495" s="9" t="str">
        <f>VLOOKUP(B2495,Metadata!$M$2:$N$6,2,FALSE)</f>
        <v>Permanent Employee</v>
      </c>
      <c r="D2495" s="9" t="s">
        <v>159</v>
      </c>
      <c r="E2495" s="9" t="s">
        <v>137</v>
      </c>
      <c r="F2495" s="9" t="s">
        <v>138</v>
      </c>
      <c r="G2495" s="9" t="s">
        <v>265</v>
      </c>
      <c r="H2495" s="9" t="str">
        <f>IF(G2495="","",VLOOKUP(G2495,Metadata!$J$2:$K$22,2,FALSE))</f>
        <v>Azores and Madeira</v>
      </c>
      <c r="I2495" s="9" t="s">
        <v>292</v>
      </c>
      <c r="J2495" s="9" t="str">
        <f>IF(I2495="","",VLOOKUP(I2495,Metadata!$P$2:$Q$43,2,FALSE))</f>
        <v>North America</v>
      </c>
      <c r="K2495" s="9" t="str">
        <f t="shared" si="0"/>
        <v>International</v>
      </c>
      <c r="L2495" s="9" t="s">
        <v>137</v>
      </c>
      <c r="M2495" s="9" t="str">
        <f>IF(L2495="","",VLOOKUP(L2495,Metadata!$J$2:$K$22,2,FALSE))</f>
        <v/>
      </c>
      <c r="N2495" s="9" t="s">
        <v>141</v>
      </c>
      <c r="O2495" s="9" t="s">
        <v>137</v>
      </c>
      <c r="P2495" s="9" t="s">
        <v>191</v>
      </c>
      <c r="Q2495" s="10" t="str">
        <f t="shared" si="1"/>
        <v>Remote Job (full or flexible)</v>
      </c>
      <c r="R2495" s="10">
        <v>4</v>
      </c>
      <c r="S2495" s="9" t="s">
        <v>143</v>
      </c>
      <c r="T2495" s="9" t="s">
        <v>137</v>
      </c>
      <c r="U2495" s="9" t="str">
        <f>IF(S2495&lt;&gt;"",S2495,IF(T2495&lt;&gt;"",VLOOKUP(T2495,Metadata!$S$2:$T$228,2,FALSE),""))</f>
        <v>Technical Team Leader</v>
      </c>
      <c r="V2495" s="9" t="s">
        <v>323</v>
      </c>
      <c r="W2495" s="9" t="s">
        <v>137</v>
      </c>
      <c r="X2495" s="9" t="s">
        <v>163</v>
      </c>
      <c r="Y2495" s="9" t="s">
        <v>137</v>
      </c>
      <c r="Z2495" s="9" t="s">
        <v>262</v>
      </c>
      <c r="AA2495" s="9" t="s">
        <v>137</v>
      </c>
      <c r="AB2495" s="9" t="s">
        <v>137</v>
      </c>
      <c r="AC2495" s="9"/>
      <c r="AD2495" s="9" t="s">
        <v>148</v>
      </c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 t="s">
        <v>472</v>
      </c>
      <c r="CA2495" s="10"/>
      <c r="CB2495" s="10" t="str">
        <f t="shared" si="5"/>
        <v/>
      </c>
      <c r="CC2495" s="10"/>
      <c r="CD2495" s="9" t="str">
        <f t="shared" si="2"/>
        <v/>
      </c>
      <c r="CE2495" s="9" t="s">
        <v>151</v>
      </c>
      <c r="CF2495" s="9" t="s">
        <v>419</v>
      </c>
      <c r="CG2495" s="9">
        <f>IF(CF2495="","",VLOOKUP(CF2495,Metadata!$D$2:$H$20,2,FALSE))</f>
        <v>62500</v>
      </c>
      <c r="CH2495" s="9">
        <f>IF(CF2495="","",VLOOKUP(CF2495,Metadata!$D$2:$H$20,4,FALSE))</f>
        <v>60000</v>
      </c>
      <c r="CI2495" s="9">
        <f>IF(CF2495="","",VLOOKUP(CF2495,Metadata!$D$2:$H$20,5,FALSE))</f>
        <v>65000</v>
      </c>
      <c r="CJ2495" s="9">
        <f t="shared" si="3"/>
        <v>62500</v>
      </c>
      <c r="CK2495" s="9" t="s">
        <v>221</v>
      </c>
      <c r="CL2495" s="10">
        <v>7</v>
      </c>
      <c r="CM2495" s="10">
        <v>1</v>
      </c>
      <c r="CN2495" s="10">
        <v>5</v>
      </c>
      <c r="CO2495" s="10">
        <v>6</v>
      </c>
      <c r="CP2495" s="10">
        <v>6</v>
      </c>
      <c r="CQ2495" s="10">
        <v>6</v>
      </c>
      <c r="CR2495" s="10">
        <v>4</v>
      </c>
      <c r="CS2495" s="10">
        <v>5</v>
      </c>
      <c r="CT2495" s="10">
        <v>6</v>
      </c>
      <c r="CU2495" s="10">
        <v>6</v>
      </c>
      <c r="CV2495" s="10">
        <v>3</v>
      </c>
      <c r="CW2495" s="10">
        <v>3</v>
      </c>
      <c r="CX2495" s="10">
        <v>5</v>
      </c>
      <c r="CY2495" s="10">
        <v>5</v>
      </c>
      <c r="CZ2495" s="10">
        <v>6</v>
      </c>
      <c r="DA2495" s="10">
        <v>4</v>
      </c>
      <c r="DB2495" s="10">
        <v>4</v>
      </c>
      <c r="DC2495" s="10">
        <v>6</v>
      </c>
      <c r="DD2495" s="10">
        <v>4</v>
      </c>
      <c r="DE2495" s="10">
        <v>6</v>
      </c>
      <c r="DF2495" s="10">
        <v>5</v>
      </c>
      <c r="DG2495" s="10">
        <v>6</v>
      </c>
      <c r="DH2495" s="10">
        <v>6</v>
      </c>
      <c r="DI2495" s="10">
        <v>6</v>
      </c>
      <c r="DJ2495" s="10">
        <v>5</v>
      </c>
      <c r="DK2495" s="10">
        <v>6</v>
      </c>
      <c r="DL2495" s="10">
        <v>5</v>
      </c>
      <c r="DM2495" s="9" t="s">
        <v>154</v>
      </c>
      <c r="DN2495" s="10">
        <v>1989</v>
      </c>
      <c r="DO2495" s="9">
        <f t="shared" si="9"/>
        <v>32</v>
      </c>
      <c r="DP2495" s="9" t="s">
        <v>155</v>
      </c>
      <c r="DQ2495" s="9" t="s">
        <v>202</v>
      </c>
      <c r="DR2495" s="9" t="s">
        <v>157</v>
      </c>
      <c r="DS2495" s="9" t="s">
        <v>137</v>
      </c>
      <c r="DT2495" s="9" t="s">
        <v>657</v>
      </c>
      <c r="DU2495" s="9" t="s">
        <v>203</v>
      </c>
      <c r="DV2495" s="9" t="str">
        <f>VLOOKUP(DU2495,Metadata!$B$2:$C$7,2,FALSE)</f>
        <v>6+ years</v>
      </c>
    </row>
    <row r="2496" spans="1:126">
      <c r="A2496" s="13">
        <v>2495</v>
      </c>
      <c r="B2496" s="9" t="s">
        <v>135</v>
      </c>
      <c r="C2496" s="9" t="str">
        <f>VLOOKUP(B2496,Metadata!$M$2:$N$6,2,FALSE)</f>
        <v>Permanent Employee</v>
      </c>
      <c r="D2496" s="9" t="s">
        <v>159</v>
      </c>
      <c r="E2496" s="9" t="s">
        <v>137</v>
      </c>
      <c r="F2496" s="9" t="s">
        <v>138</v>
      </c>
      <c r="G2496" s="9" t="s">
        <v>334</v>
      </c>
      <c r="H2496" s="9" t="str">
        <f>IF(G2496="","",VLOOKUP(G2496,Metadata!$J$2:$K$22,2,FALSE))</f>
        <v>North</v>
      </c>
      <c r="I2496" s="9" t="s">
        <v>138</v>
      </c>
      <c r="J2496" s="9" t="str">
        <f>IF(I2496="","",VLOOKUP(I2496,Metadata!$P$2:$Q$43,2,FALSE))</f>
        <v>Europe</v>
      </c>
      <c r="K2496" s="9" t="str">
        <f t="shared" si="0"/>
        <v>Portugal</v>
      </c>
      <c r="L2496" s="9" t="s">
        <v>140</v>
      </c>
      <c r="M2496" s="9" t="str">
        <f>IF(L2496="","",VLOOKUP(L2496,Metadata!$J$2:$K$22,2,FALSE))</f>
        <v>Lisbon Metropolitan Area</v>
      </c>
      <c r="N2496" s="9" t="s">
        <v>141</v>
      </c>
      <c r="O2496" s="9" t="s">
        <v>137</v>
      </c>
      <c r="P2496" s="9" t="s">
        <v>142</v>
      </c>
      <c r="Q2496" s="10" t="str">
        <f t="shared" si="1"/>
        <v>Full Office Job</v>
      </c>
      <c r="R2496" s="10">
        <v>5</v>
      </c>
      <c r="S2496" s="9" t="s">
        <v>336</v>
      </c>
      <c r="T2496" s="9" t="s">
        <v>137</v>
      </c>
      <c r="U2496" s="9" t="str">
        <f>IF(S2496&lt;&gt;"",S2496,IF(T2496&lt;&gt;"",VLOOKUP(T2496,Metadata!$S$2:$T$228,2,FALSE),""))</f>
        <v>Scrum Master</v>
      </c>
      <c r="V2496" s="9" t="s">
        <v>304</v>
      </c>
      <c r="W2496" s="9" t="s">
        <v>137</v>
      </c>
      <c r="X2496" s="9" t="s">
        <v>145</v>
      </c>
      <c r="Y2496" s="9" t="s">
        <v>137</v>
      </c>
      <c r="Z2496" s="9" t="s">
        <v>184</v>
      </c>
      <c r="AA2496" s="9" t="s">
        <v>165</v>
      </c>
      <c r="AB2496" s="9" t="s">
        <v>137</v>
      </c>
      <c r="AC2496" s="9" t="s">
        <v>147</v>
      </c>
      <c r="AD2496" s="9"/>
      <c r="AE2496" s="9" t="s">
        <v>194</v>
      </c>
      <c r="AF2496" s="9" t="s">
        <v>243</v>
      </c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 t="s">
        <v>247</v>
      </c>
      <c r="BS2496" s="9" t="s">
        <v>200</v>
      </c>
      <c r="BT2496" s="9"/>
      <c r="BU2496" s="9"/>
      <c r="BV2496" s="9"/>
      <c r="BW2496" s="9"/>
      <c r="BX2496" s="9"/>
      <c r="BY2496" s="9"/>
      <c r="BZ2496" s="9"/>
      <c r="CA2496" s="10"/>
      <c r="CB2496" s="10" t="str">
        <f t="shared" si="5"/>
        <v/>
      </c>
      <c r="CC2496" s="10"/>
      <c r="CD2496" s="9" t="str">
        <f t="shared" si="2"/>
        <v/>
      </c>
      <c r="CE2496" s="9" t="s">
        <v>168</v>
      </c>
      <c r="CF2496" s="9" t="s">
        <v>188</v>
      </c>
      <c r="CG2496" s="9">
        <f>IF(CF2496="","",VLOOKUP(CF2496,Metadata!$D$2:$H$20,2,FALSE))</f>
        <v>17500</v>
      </c>
      <c r="CH2496" s="9">
        <f>IF(CF2496="","",VLOOKUP(CF2496,Metadata!$D$2:$H$20,4,FALSE))</f>
        <v>15000</v>
      </c>
      <c r="CI2496" s="9">
        <f>IF(CF2496="","",VLOOKUP(CF2496,Metadata!$D$2:$H$20,5,FALSE))</f>
        <v>20000</v>
      </c>
      <c r="CJ2496" s="9">
        <f t="shared" si="3"/>
        <v>17500</v>
      </c>
      <c r="CK2496" s="9" t="s">
        <v>221</v>
      </c>
      <c r="CL2496" s="10">
        <v>5</v>
      </c>
      <c r="CM2496" s="10">
        <v>1</v>
      </c>
      <c r="CN2496" s="10">
        <v>6</v>
      </c>
      <c r="CO2496" s="10">
        <v>6</v>
      </c>
      <c r="CP2496" s="10">
        <v>7</v>
      </c>
      <c r="CQ2496" s="10">
        <v>7</v>
      </c>
      <c r="CR2496" s="10">
        <v>5</v>
      </c>
      <c r="CS2496" s="10">
        <v>7</v>
      </c>
      <c r="CT2496" s="10">
        <v>7</v>
      </c>
      <c r="CU2496" s="10">
        <v>7</v>
      </c>
      <c r="CV2496" s="10">
        <v>7</v>
      </c>
      <c r="CW2496" s="10">
        <v>4</v>
      </c>
      <c r="CX2496" s="10">
        <v>7</v>
      </c>
      <c r="CY2496" s="10">
        <v>6</v>
      </c>
      <c r="CZ2496" s="10">
        <v>7</v>
      </c>
      <c r="DA2496" s="10">
        <v>4</v>
      </c>
      <c r="DB2496" s="10">
        <v>7</v>
      </c>
      <c r="DC2496" s="10">
        <v>7</v>
      </c>
      <c r="DD2496" s="10">
        <v>7</v>
      </c>
      <c r="DE2496" s="10">
        <v>6</v>
      </c>
      <c r="DF2496" s="10">
        <v>7</v>
      </c>
      <c r="DG2496" s="10">
        <v>7</v>
      </c>
      <c r="DH2496" s="10">
        <v>7</v>
      </c>
      <c r="DI2496" s="10">
        <v>6</v>
      </c>
      <c r="DJ2496" s="10">
        <v>4</v>
      </c>
      <c r="DK2496" s="10">
        <v>7</v>
      </c>
      <c r="DL2496" s="10">
        <v>5</v>
      </c>
      <c r="DM2496" s="9" t="s">
        <v>154</v>
      </c>
      <c r="DN2496" s="10">
        <v>1990</v>
      </c>
      <c r="DO2496" s="9">
        <f t="shared" si="9"/>
        <v>31</v>
      </c>
      <c r="DP2496" s="9" t="s">
        <v>155</v>
      </c>
      <c r="DQ2496" s="9" t="s">
        <v>202</v>
      </c>
      <c r="DR2496" s="9" t="s">
        <v>157</v>
      </c>
      <c r="DS2496" s="9" t="s">
        <v>137</v>
      </c>
      <c r="DT2496" s="9" t="s">
        <v>657</v>
      </c>
      <c r="DU2496" s="9" t="s">
        <v>203</v>
      </c>
      <c r="DV2496" s="9" t="str">
        <f>VLOOKUP(DU2496,Metadata!$B$2:$C$7,2,FALSE)</f>
        <v>6+ years</v>
      </c>
    </row>
    <row r="2497" spans="1:126">
      <c r="A2497" s="13">
        <v>2496</v>
      </c>
      <c r="B2497" s="9" t="s">
        <v>135</v>
      </c>
      <c r="C2497" s="9" t="str">
        <f>VLOOKUP(B2497,Metadata!$M$2:$N$6,2,FALSE)</f>
        <v>Permanent Employee</v>
      </c>
      <c r="D2497" s="9" t="s">
        <v>159</v>
      </c>
      <c r="E2497" s="9" t="s">
        <v>137</v>
      </c>
      <c r="F2497" s="9" t="s">
        <v>138</v>
      </c>
      <c r="G2497" s="9" t="s">
        <v>140</v>
      </c>
      <c r="H2497" s="9" t="str">
        <f>IF(G2497="","",VLOOKUP(G2497,Metadata!$J$2:$K$22,2,FALSE))</f>
        <v>Lisbon Metropolitan Area</v>
      </c>
      <c r="I2497" s="9" t="s">
        <v>138</v>
      </c>
      <c r="J2497" s="9" t="str">
        <f>IF(I2497="","",VLOOKUP(I2497,Metadata!$P$2:$Q$43,2,FALSE))</f>
        <v>Europe</v>
      </c>
      <c r="K2497" s="9" t="str">
        <f t="shared" si="0"/>
        <v>Portugal</v>
      </c>
      <c r="L2497" s="9" t="s">
        <v>140</v>
      </c>
      <c r="M2497" s="9" t="str">
        <f>IF(L2497="","",VLOOKUP(L2497,Metadata!$J$2:$K$22,2,FALSE))</f>
        <v>Lisbon Metropolitan Area</v>
      </c>
      <c r="N2497" s="9" t="s">
        <v>141</v>
      </c>
      <c r="O2497" s="9" t="s">
        <v>137</v>
      </c>
      <c r="P2497" s="9" t="s">
        <v>142</v>
      </c>
      <c r="Q2497" s="10" t="str">
        <f t="shared" si="1"/>
        <v>Full Office Job</v>
      </c>
      <c r="R2497" s="10">
        <v>4</v>
      </c>
      <c r="S2497" s="9" t="s">
        <v>137</v>
      </c>
      <c r="T2497" s="9" t="s">
        <v>429</v>
      </c>
      <c r="U2497" s="9" t="str">
        <f>IF(S2497&lt;&gt;"",S2497,IF(T2497&lt;&gt;"",VLOOKUP(T2497,Metadata!$S$2:$T$228,2,FALSE),""))</f>
        <v>Technical Team Leader</v>
      </c>
      <c r="V2497" s="9" t="s">
        <v>274</v>
      </c>
      <c r="W2497" s="9" t="s">
        <v>137</v>
      </c>
      <c r="X2497" s="9" t="s">
        <v>145</v>
      </c>
      <c r="Y2497" s="9" t="s">
        <v>137</v>
      </c>
      <c r="Z2497" s="9" t="s">
        <v>218</v>
      </c>
      <c r="AA2497" s="9" t="s">
        <v>137</v>
      </c>
      <c r="AB2497" s="9" t="s">
        <v>137</v>
      </c>
      <c r="AC2497" s="9" t="s">
        <v>147</v>
      </c>
      <c r="AD2497" s="9"/>
      <c r="AE2497" s="9"/>
      <c r="AF2497" s="9" t="s">
        <v>243</v>
      </c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 t="s">
        <v>150</v>
      </c>
      <c r="BZ2497" s="9" t="s">
        <v>137</v>
      </c>
      <c r="CA2497" s="10"/>
      <c r="CB2497" s="10" t="str">
        <f t="shared" si="5"/>
        <v/>
      </c>
      <c r="CC2497" s="10"/>
      <c r="CD2497" s="9" t="str">
        <f t="shared" si="2"/>
        <v/>
      </c>
      <c r="CE2497" s="9" t="s">
        <v>151</v>
      </c>
      <c r="CF2497" s="9" t="s">
        <v>254</v>
      </c>
      <c r="CG2497" s="9">
        <f>IF(CF2497="","",VLOOKUP(CF2497,Metadata!$D$2:$H$20,2,FALSE))</f>
        <v>37500</v>
      </c>
      <c r="CH2497" s="9">
        <f>IF(CF2497="","",VLOOKUP(CF2497,Metadata!$D$2:$H$20,4,FALSE))</f>
        <v>35000</v>
      </c>
      <c r="CI2497" s="9">
        <f>IF(CF2497="","",VLOOKUP(CF2497,Metadata!$D$2:$H$20,5,FALSE))</f>
        <v>40000</v>
      </c>
      <c r="CJ2497" s="9">
        <f t="shared" si="3"/>
        <v>37500</v>
      </c>
      <c r="CK2497" s="9" t="s">
        <v>153</v>
      </c>
      <c r="CL2497" s="10">
        <v>2</v>
      </c>
      <c r="CM2497" s="10">
        <v>3</v>
      </c>
      <c r="CN2497" s="10">
        <v>5</v>
      </c>
      <c r="CO2497" s="10">
        <v>6</v>
      </c>
      <c r="CP2497" s="10">
        <v>6</v>
      </c>
      <c r="CQ2497" s="10">
        <v>7</v>
      </c>
      <c r="CR2497" s="10">
        <v>5</v>
      </c>
      <c r="CS2497" s="10">
        <v>7</v>
      </c>
      <c r="CT2497" s="10">
        <v>5</v>
      </c>
      <c r="CU2497" s="10">
        <v>2</v>
      </c>
      <c r="CV2497" s="10">
        <v>7</v>
      </c>
      <c r="CW2497" s="10">
        <v>4</v>
      </c>
      <c r="CX2497" s="10">
        <v>6</v>
      </c>
      <c r="CY2497" s="10">
        <v>7</v>
      </c>
      <c r="CZ2497" s="10">
        <v>5</v>
      </c>
      <c r="DA2497" s="10">
        <v>2</v>
      </c>
      <c r="DB2497" s="10">
        <v>3</v>
      </c>
      <c r="DC2497" s="10">
        <v>7</v>
      </c>
      <c r="DD2497" s="10">
        <v>5</v>
      </c>
      <c r="DE2497" s="10">
        <v>5</v>
      </c>
      <c r="DF2497" s="10">
        <v>6</v>
      </c>
      <c r="DG2497" s="10">
        <v>5</v>
      </c>
      <c r="DH2497" s="10">
        <v>3</v>
      </c>
      <c r="DI2497" s="10">
        <v>7</v>
      </c>
      <c r="DJ2497" s="10">
        <v>5</v>
      </c>
      <c r="DK2497" s="10">
        <v>4</v>
      </c>
      <c r="DL2497" s="10">
        <v>5</v>
      </c>
      <c r="DM2497" s="9" t="s">
        <v>154</v>
      </c>
      <c r="DN2497" s="10">
        <v>1991</v>
      </c>
      <c r="DO2497" s="9">
        <f t="shared" si="9"/>
        <v>30</v>
      </c>
      <c r="DP2497" s="9" t="s">
        <v>222</v>
      </c>
      <c r="DQ2497" s="9" t="s">
        <v>156</v>
      </c>
      <c r="DR2497" s="9" t="s">
        <v>157</v>
      </c>
      <c r="DS2497" s="9" t="s">
        <v>137</v>
      </c>
      <c r="DT2497" s="9" t="s">
        <v>657</v>
      </c>
      <c r="DU2497" s="9" t="s">
        <v>223</v>
      </c>
      <c r="DV2497" s="9" t="str">
        <f>VLOOKUP(DU2497,Metadata!$B$2:$C$7,2,FALSE)</f>
        <v>3 - 6 years</v>
      </c>
    </row>
    <row r="2498" spans="1:126">
      <c r="A2498" s="13">
        <v>2497</v>
      </c>
      <c r="B2498" s="9" t="s">
        <v>135</v>
      </c>
      <c r="C2498" s="9" t="str">
        <f>VLOOKUP(B2498,Metadata!$M$2:$N$6,2,FALSE)</f>
        <v>Permanent Employee</v>
      </c>
      <c r="D2498" s="9" t="s">
        <v>159</v>
      </c>
      <c r="E2498" s="9" t="s">
        <v>137</v>
      </c>
      <c r="F2498" s="9" t="s">
        <v>138</v>
      </c>
      <c r="G2498" s="9" t="s">
        <v>172</v>
      </c>
      <c r="H2498" s="9" t="str">
        <f>IF(G2498="","",VLOOKUP(G2498,Metadata!$J$2:$K$22,2,FALSE))</f>
        <v>Porto Metropolitan Area</v>
      </c>
      <c r="I2498" s="9" t="s">
        <v>228</v>
      </c>
      <c r="J2498" s="9" t="str">
        <f>IF(I2498="","",VLOOKUP(I2498,Metadata!$P$2:$Q$43,2,FALSE))</f>
        <v>Europe</v>
      </c>
      <c r="K2498" s="9" t="str">
        <f t="shared" si="0"/>
        <v>International</v>
      </c>
      <c r="L2498" s="9" t="s">
        <v>137</v>
      </c>
      <c r="M2498" s="9" t="str">
        <f>IF(L2498="","",VLOOKUP(L2498,Metadata!$J$2:$K$22,2,FALSE))</f>
        <v/>
      </c>
      <c r="N2498" s="9" t="s">
        <v>141</v>
      </c>
      <c r="O2498" s="9" t="s">
        <v>137</v>
      </c>
      <c r="P2498" s="9" t="s">
        <v>142</v>
      </c>
      <c r="Q2498" s="10" t="str">
        <f t="shared" si="1"/>
        <v>Full Office Job</v>
      </c>
      <c r="R2498" s="10">
        <v>6</v>
      </c>
      <c r="S2498" s="9" t="s">
        <v>336</v>
      </c>
      <c r="T2498" s="9" t="s">
        <v>137</v>
      </c>
      <c r="U2498" s="9" t="str">
        <f>IF(S2498&lt;&gt;"",S2498,IF(T2498&lt;&gt;"",VLOOKUP(T2498,Metadata!$S$2:$T$228,2,FALSE),""))</f>
        <v>Scrum Master</v>
      </c>
      <c r="V2498" s="9" t="s">
        <v>162</v>
      </c>
      <c r="W2498" s="9" t="s">
        <v>137</v>
      </c>
      <c r="X2498" s="9" t="s">
        <v>145</v>
      </c>
      <c r="Y2498" s="9" t="s">
        <v>137</v>
      </c>
      <c r="Z2498" s="9" t="s">
        <v>146</v>
      </c>
      <c r="AA2498" s="9" t="s">
        <v>165</v>
      </c>
      <c r="AB2498" s="9" t="s">
        <v>137</v>
      </c>
      <c r="AC2498" s="9"/>
      <c r="AD2498" s="9"/>
      <c r="AE2498" s="9"/>
      <c r="AF2498" s="9"/>
      <c r="AG2498" s="9"/>
      <c r="AH2498" s="9"/>
      <c r="AI2498" s="9"/>
      <c r="AJ2498" s="9" t="s">
        <v>185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 t="s">
        <v>178</v>
      </c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199</v>
      </c>
      <c r="BM2498" s="9"/>
      <c r="BN2498" s="9" t="s">
        <v>186</v>
      </c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10"/>
      <c r="CB2498" s="10" t="str">
        <f t="shared" si="5"/>
        <v/>
      </c>
      <c r="CC2498" s="10"/>
      <c r="CD2498" s="9" t="str">
        <f t="shared" si="2"/>
        <v/>
      </c>
      <c r="CE2498" s="9" t="s">
        <v>151</v>
      </c>
      <c r="CF2498" s="9" t="s">
        <v>245</v>
      </c>
      <c r="CG2498" s="9">
        <f>IF(CF2498="","",VLOOKUP(CF2498,Metadata!$D$2:$H$20,2,FALSE))</f>
        <v>42500</v>
      </c>
      <c r="CH2498" s="9">
        <f>IF(CF2498="","",VLOOKUP(CF2498,Metadata!$D$2:$H$20,4,FALSE))</f>
        <v>40000</v>
      </c>
      <c r="CI2498" s="9">
        <f>IF(CF2498="","",VLOOKUP(CF2498,Metadata!$D$2:$H$20,5,FALSE))</f>
        <v>45000</v>
      </c>
      <c r="CJ2498" s="9">
        <f t="shared" si="3"/>
        <v>42500</v>
      </c>
      <c r="CK2498" s="9" t="s">
        <v>189</v>
      </c>
      <c r="CL2498" s="10">
        <v>6</v>
      </c>
      <c r="CM2498" s="10">
        <v>3</v>
      </c>
      <c r="CN2498" s="10">
        <v>7</v>
      </c>
      <c r="CO2498" s="10">
        <v>7</v>
      </c>
      <c r="CP2498" s="10">
        <v>6</v>
      </c>
      <c r="CQ2498" s="10">
        <v>6</v>
      </c>
      <c r="CR2498" s="10">
        <v>5</v>
      </c>
      <c r="CS2498" s="10">
        <v>7</v>
      </c>
      <c r="CT2498" s="10">
        <v>5</v>
      </c>
      <c r="CU2498" s="10">
        <v>5</v>
      </c>
      <c r="CV2498" s="10">
        <v>5</v>
      </c>
      <c r="CW2498" s="10">
        <v>4</v>
      </c>
      <c r="CX2498" s="10">
        <v>7</v>
      </c>
      <c r="CY2498" s="10">
        <v>7</v>
      </c>
      <c r="CZ2498" s="10">
        <v>6</v>
      </c>
      <c r="DA2498" s="10">
        <v>5</v>
      </c>
      <c r="DB2498" s="10">
        <v>6</v>
      </c>
      <c r="DC2498" s="10">
        <v>7</v>
      </c>
      <c r="DD2498" s="10">
        <v>4</v>
      </c>
      <c r="DE2498" s="10">
        <v>6</v>
      </c>
      <c r="DF2498" s="10">
        <v>4</v>
      </c>
      <c r="DG2498" s="10">
        <v>4</v>
      </c>
      <c r="DH2498" s="10">
        <v>4</v>
      </c>
      <c r="DI2498" s="10">
        <v>6</v>
      </c>
      <c r="DJ2498" s="10">
        <v>6</v>
      </c>
      <c r="DK2498" s="10">
        <v>5</v>
      </c>
      <c r="DL2498" s="10">
        <v>4</v>
      </c>
      <c r="DM2498" s="9" t="s">
        <v>154</v>
      </c>
      <c r="DN2498" s="10">
        <v>1991</v>
      </c>
      <c r="DO2498" s="9">
        <f t="shared" si="9"/>
        <v>30</v>
      </c>
      <c r="DP2498" s="9" t="s">
        <v>222</v>
      </c>
      <c r="DQ2498" s="9" t="s">
        <v>202</v>
      </c>
      <c r="DR2498" s="9" t="s">
        <v>157</v>
      </c>
      <c r="DS2498" s="9" t="s">
        <v>137</v>
      </c>
      <c r="DT2498" s="9" t="s">
        <v>657</v>
      </c>
      <c r="DU2498" s="9" t="s">
        <v>203</v>
      </c>
      <c r="DV2498" s="9" t="str">
        <f>VLOOKUP(DU2498,Metadata!$B$2:$C$7,2,FALSE)</f>
        <v>6+ years</v>
      </c>
    </row>
    <row r="2499" spans="1:126">
      <c r="A2499" s="13">
        <v>2498</v>
      </c>
      <c r="B2499" s="9" t="s">
        <v>135</v>
      </c>
      <c r="C2499" s="9" t="str">
        <f>VLOOKUP(B2499,Metadata!$M$2:$N$6,2,FALSE)</f>
        <v>Permanent Employee</v>
      </c>
      <c r="D2499" s="9" t="s">
        <v>159</v>
      </c>
      <c r="E2499" s="9" t="s">
        <v>137</v>
      </c>
      <c r="F2499" s="9" t="s">
        <v>138</v>
      </c>
      <c r="G2499" s="9" t="s">
        <v>172</v>
      </c>
      <c r="H2499" s="9" t="str">
        <f>IF(G2499="","",VLOOKUP(G2499,Metadata!$J$2:$K$22,2,FALSE))</f>
        <v>Porto Metropolitan Area</v>
      </c>
      <c r="I2499" s="9" t="s">
        <v>138</v>
      </c>
      <c r="J2499" s="9" t="str">
        <f>IF(I2499="","",VLOOKUP(I2499,Metadata!$P$2:$Q$43,2,FALSE))</f>
        <v>Europe</v>
      </c>
      <c r="K2499" s="9" t="str">
        <f t="shared" si="0"/>
        <v>Portugal</v>
      </c>
      <c r="L2499" s="9" t="s">
        <v>172</v>
      </c>
      <c r="M2499" s="9" t="str">
        <f>IF(L2499="","",VLOOKUP(L2499,Metadata!$J$2:$K$22,2,FALSE))</f>
        <v>Porto Metropolitan Area</v>
      </c>
      <c r="N2499" s="9" t="s">
        <v>141</v>
      </c>
      <c r="O2499" s="9" t="s">
        <v>137</v>
      </c>
      <c r="P2499" s="9" t="s">
        <v>142</v>
      </c>
      <c r="Q2499" s="10" t="str">
        <f t="shared" si="1"/>
        <v>Full Office Job</v>
      </c>
      <c r="R2499" s="10">
        <v>4</v>
      </c>
      <c r="S2499" s="9" t="s">
        <v>229</v>
      </c>
      <c r="T2499" s="9" t="s">
        <v>137</v>
      </c>
      <c r="U2499" s="9" t="str">
        <f>IF(S2499&lt;&gt;"",S2499,IF(T2499&lt;&gt;"",VLOOKUP(T2499,Metadata!$S$2:$T$228,2,FALSE),""))</f>
        <v>Project Manager</v>
      </c>
      <c r="V2499" s="9" t="s">
        <v>486</v>
      </c>
      <c r="W2499" s="9" t="s">
        <v>137</v>
      </c>
      <c r="X2499" s="9" t="s">
        <v>145</v>
      </c>
      <c r="Y2499" s="9" t="s">
        <v>137</v>
      </c>
      <c r="Z2499" s="9" t="s">
        <v>184</v>
      </c>
      <c r="AA2499" s="9" t="s">
        <v>137</v>
      </c>
      <c r="AB2499" s="9" t="s">
        <v>137</v>
      </c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 t="s">
        <v>150</v>
      </c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 t="s">
        <v>150</v>
      </c>
      <c r="BZ2499" s="9" t="s">
        <v>137</v>
      </c>
      <c r="CA2499" s="10"/>
      <c r="CB2499" s="10" t="str">
        <f t="shared" si="5"/>
        <v/>
      </c>
      <c r="CC2499" s="10"/>
      <c r="CD2499" s="9" t="str">
        <f t="shared" si="2"/>
        <v/>
      </c>
      <c r="CE2499" s="9" t="s">
        <v>168</v>
      </c>
      <c r="CF2499" s="9" t="s">
        <v>188</v>
      </c>
      <c r="CG2499" s="9">
        <f>IF(CF2499="","",VLOOKUP(CF2499,Metadata!$D$2:$H$20,2,FALSE))</f>
        <v>17500</v>
      </c>
      <c r="CH2499" s="9">
        <f>IF(CF2499="","",VLOOKUP(CF2499,Metadata!$D$2:$H$20,4,FALSE))</f>
        <v>15000</v>
      </c>
      <c r="CI2499" s="9">
        <f>IF(CF2499="","",VLOOKUP(CF2499,Metadata!$D$2:$H$20,5,FALSE))</f>
        <v>20000</v>
      </c>
      <c r="CJ2499" s="9">
        <f t="shared" si="3"/>
        <v>17500</v>
      </c>
      <c r="CK2499" s="9" t="s">
        <v>153</v>
      </c>
      <c r="CL2499" s="10">
        <v>6</v>
      </c>
      <c r="CM2499" s="10">
        <v>3</v>
      </c>
      <c r="CN2499" s="10">
        <v>7</v>
      </c>
      <c r="CO2499" s="10">
        <v>7</v>
      </c>
      <c r="CP2499" s="10">
        <v>7</v>
      </c>
      <c r="CQ2499" s="10">
        <v>7</v>
      </c>
      <c r="CR2499" s="10">
        <v>5</v>
      </c>
      <c r="CS2499" s="10">
        <v>7</v>
      </c>
      <c r="CT2499" s="10">
        <v>7</v>
      </c>
      <c r="CU2499" s="10">
        <v>4</v>
      </c>
      <c r="CV2499" s="10">
        <v>5</v>
      </c>
      <c r="CW2499" s="10">
        <v>5</v>
      </c>
      <c r="CX2499" s="10">
        <v>4</v>
      </c>
      <c r="CY2499" s="10">
        <v>4</v>
      </c>
      <c r="CZ2499" s="10">
        <v>6</v>
      </c>
      <c r="DA2499" s="10">
        <v>5</v>
      </c>
      <c r="DB2499" s="10">
        <v>7</v>
      </c>
      <c r="DC2499" s="10">
        <v>7</v>
      </c>
      <c r="DD2499" s="10">
        <v>4</v>
      </c>
      <c r="DE2499" s="10">
        <v>7</v>
      </c>
      <c r="DF2499" s="10">
        <v>7</v>
      </c>
      <c r="DG2499" s="10">
        <v>6</v>
      </c>
      <c r="DH2499" s="10">
        <v>4</v>
      </c>
      <c r="DI2499" s="10">
        <v>6</v>
      </c>
      <c r="DJ2499" s="10">
        <v>5</v>
      </c>
      <c r="DK2499" s="10">
        <v>6</v>
      </c>
      <c r="DL2499" s="10">
        <v>5</v>
      </c>
      <c r="DM2499" s="9" t="s">
        <v>154</v>
      </c>
      <c r="DN2499" s="10">
        <v>1990</v>
      </c>
      <c r="DO2499" s="9">
        <f t="shared" si="9"/>
        <v>31</v>
      </c>
      <c r="DP2499" s="9" t="s">
        <v>155</v>
      </c>
      <c r="DQ2499" s="9" t="s">
        <v>202</v>
      </c>
      <c r="DR2499" s="9" t="s">
        <v>157</v>
      </c>
      <c r="DS2499" s="9" t="s">
        <v>137</v>
      </c>
      <c r="DT2499" s="9" t="s">
        <v>657</v>
      </c>
      <c r="DU2499" s="9" t="s">
        <v>203</v>
      </c>
      <c r="DV2499" s="9" t="str">
        <f>VLOOKUP(DU2499,Metadata!$B$2:$C$7,2,FALSE)</f>
        <v>6+ years</v>
      </c>
    </row>
    <row r="2500" spans="1:126">
      <c r="A2500" s="13">
        <v>2499</v>
      </c>
      <c r="B2500" s="9" t="s">
        <v>135</v>
      </c>
      <c r="C2500" s="9" t="str">
        <f>VLOOKUP(B2500,Metadata!$M$2:$N$6,2,FALSE)</f>
        <v>Permanent Employee</v>
      </c>
      <c r="D2500" s="9" t="s">
        <v>159</v>
      </c>
      <c r="E2500" s="9" t="s">
        <v>137</v>
      </c>
      <c r="F2500" s="9" t="s">
        <v>138</v>
      </c>
      <c r="G2500" s="9" t="s">
        <v>140</v>
      </c>
      <c r="H2500" s="9" t="str">
        <f>IF(G2500="","",VLOOKUP(G2500,Metadata!$J$2:$K$22,2,FALSE))</f>
        <v>Lisbon Metropolitan Area</v>
      </c>
      <c r="I2500" s="9" t="s">
        <v>138</v>
      </c>
      <c r="J2500" s="9" t="str">
        <f>IF(I2500="","",VLOOKUP(I2500,Metadata!$P$2:$Q$43,2,FALSE))</f>
        <v>Europe</v>
      </c>
      <c r="K2500" s="9" t="str">
        <f t="shared" si="0"/>
        <v>Portugal</v>
      </c>
      <c r="L2500" s="9" t="s">
        <v>140</v>
      </c>
      <c r="M2500" s="9" t="str">
        <f>IF(L2500="","",VLOOKUP(L2500,Metadata!$J$2:$K$22,2,FALSE))</f>
        <v>Lisbon Metropolitan Area</v>
      </c>
      <c r="N2500" s="9" t="s">
        <v>141</v>
      </c>
      <c r="O2500" s="9" t="s">
        <v>137</v>
      </c>
      <c r="P2500" s="9" t="s">
        <v>191</v>
      </c>
      <c r="Q2500" s="10" t="str">
        <f t="shared" si="1"/>
        <v>Remote Job (full or flexible)</v>
      </c>
      <c r="R2500" s="10">
        <v>6</v>
      </c>
      <c r="S2500" s="9" t="s">
        <v>266</v>
      </c>
      <c r="T2500" s="9" t="s">
        <v>137</v>
      </c>
      <c r="U2500" s="9" t="str">
        <f>IF(S2500&lt;&gt;"",S2500,IF(T2500&lt;&gt;"",VLOOKUP(T2500,Metadata!$S$2:$T$228,2,FALSE),""))</f>
        <v>Data Scientist/Data Engineer</v>
      </c>
      <c r="V2500" s="9" t="s">
        <v>261</v>
      </c>
      <c r="W2500" s="9" t="s">
        <v>137</v>
      </c>
      <c r="X2500" s="9" t="s">
        <v>145</v>
      </c>
      <c r="Y2500" s="9" t="s">
        <v>137</v>
      </c>
      <c r="Z2500" s="9" t="s">
        <v>218</v>
      </c>
      <c r="AA2500" s="9" t="s">
        <v>137</v>
      </c>
      <c r="AB2500" s="9" t="s">
        <v>137</v>
      </c>
      <c r="AC2500" s="9"/>
      <c r="AD2500" s="9"/>
      <c r="AE2500" s="9" t="s">
        <v>194</v>
      </c>
      <c r="AF2500" s="9" t="s">
        <v>243</v>
      </c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 t="s">
        <v>267</v>
      </c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198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 t="s">
        <v>493</v>
      </c>
      <c r="CA2500" s="10"/>
      <c r="CB2500" s="10" t="str">
        <f t="shared" si="5"/>
        <v/>
      </c>
      <c r="CC2500" s="10"/>
      <c r="CD2500" s="9" t="str">
        <f t="shared" si="2"/>
        <v/>
      </c>
      <c r="CE2500" s="9" t="s">
        <v>232</v>
      </c>
      <c r="CF2500" s="9" t="s">
        <v>152</v>
      </c>
      <c r="CG2500" s="9">
        <f>IF(CF2500="","",VLOOKUP(CF2500,Metadata!$D$2:$H$20,2,FALSE))</f>
        <v>32500</v>
      </c>
      <c r="CH2500" s="9">
        <f>IF(CF2500="","",VLOOKUP(CF2500,Metadata!$D$2:$H$20,4,FALSE))</f>
        <v>30000</v>
      </c>
      <c r="CI2500" s="9">
        <f>IF(CF2500="","",VLOOKUP(CF2500,Metadata!$D$2:$H$20,5,FALSE))</f>
        <v>35000</v>
      </c>
      <c r="CJ2500" s="9">
        <f t="shared" si="3"/>
        <v>32500</v>
      </c>
      <c r="CK2500" s="9" t="s">
        <v>189</v>
      </c>
      <c r="CL2500" s="10">
        <v>4</v>
      </c>
      <c r="CM2500" s="10">
        <v>4</v>
      </c>
      <c r="CN2500" s="10">
        <v>7</v>
      </c>
      <c r="CO2500" s="10">
        <v>5</v>
      </c>
      <c r="CP2500" s="10">
        <v>6</v>
      </c>
      <c r="CQ2500" s="10">
        <v>5</v>
      </c>
      <c r="CR2500" s="10">
        <v>7</v>
      </c>
      <c r="CS2500" s="10">
        <v>5</v>
      </c>
      <c r="CT2500" s="10">
        <v>3</v>
      </c>
      <c r="CU2500" s="10">
        <v>6</v>
      </c>
      <c r="CV2500" s="10">
        <v>5</v>
      </c>
      <c r="CW2500" s="10">
        <v>3</v>
      </c>
      <c r="CX2500" s="10">
        <v>4</v>
      </c>
      <c r="CY2500" s="10">
        <v>2</v>
      </c>
      <c r="CZ2500" s="10">
        <v>2</v>
      </c>
      <c r="DA2500" s="10">
        <v>5</v>
      </c>
      <c r="DB2500" s="10">
        <v>5</v>
      </c>
      <c r="DC2500" s="10">
        <v>6</v>
      </c>
      <c r="DD2500" s="10">
        <v>6</v>
      </c>
      <c r="DE2500" s="10">
        <v>6</v>
      </c>
      <c r="DF2500" s="10">
        <v>6</v>
      </c>
      <c r="DG2500" s="10">
        <v>6</v>
      </c>
      <c r="DH2500" s="10">
        <v>6</v>
      </c>
      <c r="DI2500" s="10">
        <v>6</v>
      </c>
      <c r="DJ2500" s="10">
        <v>6</v>
      </c>
      <c r="DK2500" s="10">
        <v>6</v>
      </c>
      <c r="DL2500" s="10">
        <v>6</v>
      </c>
      <c r="DM2500" s="9" t="s">
        <v>154</v>
      </c>
      <c r="DN2500" s="10">
        <v>1995</v>
      </c>
      <c r="DO2500" s="9">
        <f t="shared" si="9"/>
        <v>26</v>
      </c>
      <c r="DP2500" s="9" t="s">
        <v>155</v>
      </c>
      <c r="DQ2500" s="9" t="s">
        <v>156</v>
      </c>
      <c r="DR2500" s="9" t="s">
        <v>157</v>
      </c>
      <c r="DS2500" s="9" t="s">
        <v>137</v>
      </c>
      <c r="DT2500" s="9" t="s">
        <v>657</v>
      </c>
      <c r="DU2500" s="9" t="s">
        <v>233</v>
      </c>
      <c r="DV2500" s="9" t="str">
        <f>VLOOKUP(DU2500,Metadata!$B$2:$C$7,2,FALSE)</f>
        <v>0 - 3 years</v>
      </c>
    </row>
    <row r="2501" spans="1:126">
      <c r="A2501" s="13">
        <v>2500</v>
      </c>
      <c r="B2501" s="9" t="s">
        <v>135</v>
      </c>
      <c r="C2501" s="9" t="str">
        <f>VLOOKUP(B2501,Metadata!$M$2:$N$6,2,FALSE)</f>
        <v>Permanent Employee</v>
      </c>
      <c r="D2501" s="9" t="s">
        <v>159</v>
      </c>
      <c r="E2501" s="9" t="s">
        <v>137</v>
      </c>
      <c r="F2501" s="9" t="s">
        <v>138</v>
      </c>
      <c r="G2501" s="9" t="s">
        <v>172</v>
      </c>
      <c r="H2501" s="9" t="str">
        <f>IF(G2501="","",VLOOKUP(G2501,Metadata!$J$2:$K$22,2,FALSE))</f>
        <v>Porto Metropolitan Area</v>
      </c>
      <c r="I2501" s="9" t="s">
        <v>320</v>
      </c>
      <c r="J2501" s="9" t="str">
        <f>IF(I2501="","",VLOOKUP(I2501,Metadata!$P$2:$Q$43,2,FALSE))</f>
        <v>Europe</v>
      </c>
      <c r="K2501" s="9" t="str">
        <f t="shared" si="0"/>
        <v>International</v>
      </c>
      <c r="L2501" s="9" t="s">
        <v>137</v>
      </c>
      <c r="M2501" s="9" t="str">
        <f>IF(L2501="","",VLOOKUP(L2501,Metadata!$J$2:$K$22,2,FALSE))</f>
        <v/>
      </c>
      <c r="N2501" s="9" t="s">
        <v>214</v>
      </c>
      <c r="O2501" s="9" t="s">
        <v>259</v>
      </c>
      <c r="P2501" s="9" t="s">
        <v>191</v>
      </c>
      <c r="Q2501" s="10" t="str">
        <f t="shared" si="1"/>
        <v>Remote Job (full or flexible)</v>
      </c>
      <c r="R2501" s="10">
        <v>5</v>
      </c>
      <c r="S2501" s="9" t="s">
        <v>192</v>
      </c>
      <c r="T2501" s="9" t="s">
        <v>137</v>
      </c>
      <c r="U2501" s="9" t="str">
        <f>IF(S2501&lt;&gt;"",S2501,IF(T2501&lt;&gt;"",VLOOKUP(T2501,Metadata!$S$2:$T$228,2,FALSE),""))</f>
        <v>Back-End Developer</v>
      </c>
      <c r="V2501" s="9" t="s">
        <v>323</v>
      </c>
      <c r="W2501" s="9" t="s">
        <v>137</v>
      </c>
      <c r="X2501" s="9" t="s">
        <v>145</v>
      </c>
      <c r="Y2501" s="9" t="s">
        <v>137</v>
      </c>
      <c r="Z2501" s="9" t="s">
        <v>218</v>
      </c>
      <c r="AA2501" s="9" t="s">
        <v>137</v>
      </c>
      <c r="AB2501" s="9" t="s">
        <v>137</v>
      </c>
      <c r="AC2501" s="9"/>
      <c r="AD2501" s="9" t="s">
        <v>148</v>
      </c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 t="s">
        <v>267</v>
      </c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 t="s">
        <v>219</v>
      </c>
      <c r="BR2501" s="9"/>
      <c r="BS2501" s="9"/>
      <c r="BT2501" s="9"/>
      <c r="BU2501" s="9"/>
      <c r="BV2501" s="9"/>
      <c r="BW2501" s="9"/>
      <c r="BX2501" s="9"/>
      <c r="BY2501" s="9"/>
      <c r="BZ2501" s="9"/>
      <c r="CA2501" s="10"/>
      <c r="CB2501" s="10" t="str">
        <f t="shared" si="5"/>
        <v/>
      </c>
      <c r="CC2501" s="10"/>
      <c r="CD2501" s="9" t="str">
        <f t="shared" si="2"/>
        <v/>
      </c>
      <c r="CE2501" s="9" t="s">
        <v>168</v>
      </c>
      <c r="CF2501" s="9" t="s">
        <v>152</v>
      </c>
      <c r="CG2501" s="9">
        <f>IF(CF2501="","",VLOOKUP(CF2501,Metadata!$D$2:$H$20,2,FALSE))</f>
        <v>32500</v>
      </c>
      <c r="CH2501" s="9">
        <f>IF(CF2501="","",VLOOKUP(CF2501,Metadata!$D$2:$H$20,4,FALSE))</f>
        <v>30000</v>
      </c>
      <c r="CI2501" s="9">
        <f>IF(CF2501="","",VLOOKUP(CF2501,Metadata!$D$2:$H$20,5,FALSE))</f>
        <v>35000</v>
      </c>
      <c r="CJ2501" s="9">
        <f t="shared" si="3"/>
        <v>32500</v>
      </c>
      <c r="CK2501" s="9" t="s">
        <v>201</v>
      </c>
      <c r="CL2501" s="10">
        <v>4</v>
      </c>
      <c r="CM2501" s="10">
        <v>3</v>
      </c>
      <c r="CN2501" s="10">
        <v>5</v>
      </c>
      <c r="CO2501" s="10">
        <v>6</v>
      </c>
      <c r="CP2501" s="10">
        <v>6</v>
      </c>
      <c r="CQ2501" s="10">
        <v>6</v>
      </c>
      <c r="CR2501" s="10">
        <v>5</v>
      </c>
      <c r="CS2501" s="10">
        <v>5</v>
      </c>
      <c r="CT2501" s="10">
        <v>5</v>
      </c>
      <c r="CU2501" s="10">
        <v>6</v>
      </c>
      <c r="CV2501" s="10">
        <v>5</v>
      </c>
      <c r="CW2501" s="10">
        <v>4</v>
      </c>
      <c r="CX2501" s="10">
        <v>5</v>
      </c>
      <c r="CY2501" s="10">
        <v>6</v>
      </c>
      <c r="CZ2501" s="10">
        <v>5</v>
      </c>
      <c r="DA2501" s="10">
        <v>5</v>
      </c>
      <c r="DB2501" s="10">
        <v>5</v>
      </c>
      <c r="DC2501" s="10">
        <v>5</v>
      </c>
      <c r="DD2501" s="10">
        <v>4</v>
      </c>
      <c r="DE2501" s="10">
        <v>5</v>
      </c>
      <c r="DF2501" s="10">
        <v>5</v>
      </c>
      <c r="DG2501" s="10">
        <v>5</v>
      </c>
      <c r="DH2501" s="10">
        <v>4</v>
      </c>
      <c r="DI2501" s="10">
        <v>5</v>
      </c>
      <c r="DJ2501" s="10">
        <v>5</v>
      </c>
      <c r="DK2501" s="10">
        <v>5</v>
      </c>
      <c r="DL2501" s="10">
        <v>5</v>
      </c>
      <c r="DM2501" s="9" t="s">
        <v>154</v>
      </c>
      <c r="DN2501" s="10">
        <v>1995</v>
      </c>
      <c r="DO2501" s="9">
        <f t="shared" si="9"/>
        <v>26</v>
      </c>
      <c r="DP2501" s="9" t="s">
        <v>155</v>
      </c>
      <c r="DQ2501" s="9" t="s">
        <v>202</v>
      </c>
      <c r="DR2501" s="9" t="s">
        <v>157</v>
      </c>
      <c r="DS2501" s="9" t="s">
        <v>137</v>
      </c>
      <c r="DT2501" s="9" t="s">
        <v>657</v>
      </c>
      <c r="DU2501" s="9" t="s">
        <v>168</v>
      </c>
      <c r="DV2501" s="9" t="str">
        <f>VLOOKUP(DU2501,Metadata!$B$2:$C$7,2,FALSE)</f>
        <v>0 - 3 years</v>
      </c>
    </row>
    <row r="2502" spans="1:126">
      <c r="A2502" s="13">
        <v>2501</v>
      </c>
      <c r="B2502" s="9" t="s">
        <v>135</v>
      </c>
      <c r="C2502" s="9" t="str">
        <f>VLOOKUP(B2502,Metadata!$M$2:$N$6,2,FALSE)</f>
        <v>Permanent Employee</v>
      </c>
      <c r="D2502" s="9" t="s">
        <v>159</v>
      </c>
      <c r="E2502" s="9" t="s">
        <v>137</v>
      </c>
      <c r="F2502" s="9" t="s">
        <v>138</v>
      </c>
      <c r="G2502" s="9" t="s">
        <v>140</v>
      </c>
      <c r="H2502" s="9" t="str">
        <f>IF(G2502="","",VLOOKUP(G2502,Metadata!$J$2:$K$22,2,FALSE))</f>
        <v>Lisbon Metropolitan Area</v>
      </c>
      <c r="I2502" s="9" t="s">
        <v>138</v>
      </c>
      <c r="J2502" s="9" t="str">
        <f>IF(I2502="","",VLOOKUP(I2502,Metadata!$P$2:$Q$43,2,FALSE))</f>
        <v>Europe</v>
      </c>
      <c r="K2502" s="9" t="str">
        <f t="shared" si="0"/>
        <v>Portugal</v>
      </c>
      <c r="L2502" s="9" t="s">
        <v>140</v>
      </c>
      <c r="M2502" s="9" t="str">
        <f>IF(L2502="","",VLOOKUP(L2502,Metadata!$J$2:$K$22,2,FALSE))</f>
        <v>Lisbon Metropolitan Area</v>
      </c>
      <c r="N2502" s="9" t="s">
        <v>141</v>
      </c>
      <c r="O2502" s="9" t="s">
        <v>137</v>
      </c>
      <c r="P2502" s="9" t="s">
        <v>142</v>
      </c>
      <c r="Q2502" s="10" t="str">
        <f t="shared" si="1"/>
        <v>Full Office Job</v>
      </c>
      <c r="R2502" s="10">
        <v>4</v>
      </c>
      <c r="S2502" s="9" t="s">
        <v>183</v>
      </c>
      <c r="T2502" s="9" t="s">
        <v>137</v>
      </c>
      <c r="U2502" s="9" t="str">
        <f>IF(S2502&lt;&gt;"",S2502,IF(T2502&lt;&gt;"",VLOOKUP(T2502,Metadata!$S$2:$T$228,2,FALSE),""))</f>
        <v>Product Owner/Product Manager</v>
      </c>
      <c r="V2502" s="9" t="s">
        <v>261</v>
      </c>
      <c r="W2502" s="9" t="s">
        <v>137</v>
      </c>
      <c r="X2502" s="9" t="s">
        <v>242</v>
      </c>
      <c r="Y2502" s="9" t="s">
        <v>137</v>
      </c>
      <c r="Z2502" s="9" t="s">
        <v>146</v>
      </c>
      <c r="AA2502" s="9" t="s">
        <v>137</v>
      </c>
      <c r="AB2502" s="9" t="s">
        <v>137</v>
      </c>
      <c r="AC2502" s="9" t="s">
        <v>147</v>
      </c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 t="s">
        <v>244</v>
      </c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 t="s">
        <v>150</v>
      </c>
      <c r="BZ2502" s="9" t="s">
        <v>137</v>
      </c>
      <c r="CA2502" s="10"/>
      <c r="CB2502" s="10" t="str">
        <f t="shared" si="5"/>
        <v/>
      </c>
      <c r="CC2502" s="10"/>
      <c r="CD2502" s="9" t="str">
        <f t="shared" si="2"/>
        <v/>
      </c>
      <c r="CE2502" s="9" t="s">
        <v>151</v>
      </c>
      <c r="CF2502" s="9" t="s">
        <v>152</v>
      </c>
      <c r="CG2502" s="9">
        <f>IF(CF2502="","",VLOOKUP(CF2502,Metadata!$D$2:$H$20,2,FALSE))</f>
        <v>32500</v>
      </c>
      <c r="CH2502" s="9">
        <f>IF(CF2502="","",VLOOKUP(CF2502,Metadata!$D$2:$H$20,4,FALSE))</f>
        <v>30000</v>
      </c>
      <c r="CI2502" s="9">
        <f>IF(CF2502="","",VLOOKUP(CF2502,Metadata!$D$2:$H$20,5,FALSE))</f>
        <v>35000</v>
      </c>
      <c r="CJ2502" s="9">
        <f t="shared" si="3"/>
        <v>32500</v>
      </c>
      <c r="CK2502" s="9" t="s">
        <v>221</v>
      </c>
      <c r="CL2502" s="10">
        <v>2</v>
      </c>
      <c r="CM2502" s="10">
        <v>5</v>
      </c>
      <c r="CN2502" s="10">
        <v>7</v>
      </c>
      <c r="CO2502" s="10">
        <v>7</v>
      </c>
      <c r="CP2502" s="10">
        <v>3</v>
      </c>
      <c r="CQ2502" s="10">
        <v>4</v>
      </c>
      <c r="CR2502" s="10">
        <v>3</v>
      </c>
      <c r="CS2502" s="10">
        <v>6</v>
      </c>
      <c r="CT2502" s="10">
        <v>6</v>
      </c>
      <c r="CU2502" s="10">
        <v>4</v>
      </c>
      <c r="CV2502" s="10">
        <v>4</v>
      </c>
      <c r="CW2502" s="10">
        <v>4</v>
      </c>
      <c r="CX2502" s="10">
        <v>7</v>
      </c>
      <c r="CY2502" s="10">
        <v>6</v>
      </c>
      <c r="CZ2502" s="10">
        <v>6</v>
      </c>
      <c r="DA2502" s="10">
        <v>2</v>
      </c>
      <c r="DB2502" s="10">
        <v>4</v>
      </c>
      <c r="DC2502" s="10">
        <v>7</v>
      </c>
      <c r="DD2502" s="10">
        <v>2</v>
      </c>
      <c r="DE2502" s="10">
        <v>6</v>
      </c>
      <c r="DF2502" s="10">
        <v>3</v>
      </c>
      <c r="DG2502" s="10">
        <v>5</v>
      </c>
      <c r="DH2502" s="10">
        <v>5</v>
      </c>
      <c r="DI2502" s="10">
        <v>5</v>
      </c>
      <c r="DJ2502" s="10">
        <v>4</v>
      </c>
      <c r="DK2502" s="10">
        <v>4</v>
      </c>
      <c r="DL2502" s="10">
        <v>3</v>
      </c>
      <c r="DM2502" s="9" t="s">
        <v>154</v>
      </c>
      <c r="DN2502" s="10">
        <v>1990</v>
      </c>
      <c r="DO2502" s="9">
        <f t="shared" si="9"/>
        <v>31</v>
      </c>
      <c r="DP2502" s="9" t="s">
        <v>222</v>
      </c>
      <c r="DQ2502" s="9" t="s">
        <v>156</v>
      </c>
      <c r="DR2502" s="9" t="s">
        <v>157</v>
      </c>
      <c r="DS2502" s="9" t="s">
        <v>137</v>
      </c>
      <c r="DT2502" s="9" t="s">
        <v>657</v>
      </c>
      <c r="DU2502" s="9" t="s">
        <v>223</v>
      </c>
      <c r="DV2502" s="9" t="str">
        <f>VLOOKUP(DU2502,Metadata!$B$2:$C$7,2,FALSE)</f>
        <v>3 - 6 years</v>
      </c>
    </row>
    <row r="2503" spans="1:126">
      <c r="A2503" s="13">
        <v>2502</v>
      </c>
      <c r="B2503" s="9" t="s">
        <v>326</v>
      </c>
      <c r="C2503" s="9" t="str">
        <f>VLOOKUP(B2503,Metadata!$M$2:$N$6,2,FALSE)</f>
        <v>Permanent Employee</v>
      </c>
      <c r="D2503" s="9" t="s">
        <v>159</v>
      </c>
      <c r="E2503" s="9" t="s">
        <v>137</v>
      </c>
      <c r="F2503" s="9" t="s">
        <v>138</v>
      </c>
      <c r="G2503" s="9" t="s">
        <v>283</v>
      </c>
      <c r="H2503" s="9" t="str">
        <f>IF(G2503="","",VLOOKUP(G2503,Metadata!$J$2:$K$22,2,FALSE))</f>
        <v>Lisbon Metropolitan Area</v>
      </c>
      <c r="I2503" s="9" t="s">
        <v>138</v>
      </c>
      <c r="J2503" s="9" t="str">
        <f>IF(I2503="","",VLOOKUP(I2503,Metadata!$P$2:$Q$43,2,FALSE))</f>
        <v>Europe</v>
      </c>
      <c r="K2503" s="9" t="str">
        <f t="shared" si="0"/>
        <v>Portugal</v>
      </c>
      <c r="L2503" s="9" t="s">
        <v>140</v>
      </c>
      <c r="M2503" s="9" t="str">
        <f>IF(L2503="","",VLOOKUP(L2503,Metadata!$J$2:$K$22,2,FALSE))</f>
        <v>Lisbon Metropolitan Area</v>
      </c>
      <c r="N2503" s="9" t="s">
        <v>141</v>
      </c>
      <c r="O2503" s="9" t="s">
        <v>137</v>
      </c>
      <c r="P2503" s="9" t="s">
        <v>142</v>
      </c>
      <c r="Q2503" s="10" t="str">
        <f t="shared" si="1"/>
        <v>Full Office Job</v>
      </c>
      <c r="R2503" s="10">
        <v>7</v>
      </c>
      <c r="S2503" s="9" t="s">
        <v>229</v>
      </c>
      <c r="T2503" s="9" t="s">
        <v>137</v>
      </c>
      <c r="U2503" s="9" t="str">
        <f>IF(S2503&lt;&gt;"",S2503,IF(T2503&lt;&gt;"",VLOOKUP(T2503,Metadata!$S$2:$T$228,2,FALSE),""))</f>
        <v>Project Manager</v>
      </c>
      <c r="V2503" s="9" t="s">
        <v>323</v>
      </c>
      <c r="W2503" s="9" t="s">
        <v>137</v>
      </c>
      <c r="X2503" s="9" t="s">
        <v>163</v>
      </c>
      <c r="Y2503" s="9" t="s">
        <v>137</v>
      </c>
      <c r="Z2503" s="9" t="s">
        <v>164</v>
      </c>
      <c r="AA2503" s="9" t="s">
        <v>137</v>
      </c>
      <c r="AB2503" s="9" t="s">
        <v>137</v>
      </c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 t="s">
        <v>178</v>
      </c>
      <c r="BB2503" s="9"/>
      <c r="BC2503" s="9"/>
      <c r="BD2503" s="9"/>
      <c r="BE2503" s="9"/>
      <c r="BF2503" s="9"/>
      <c r="BG2503" s="9"/>
      <c r="BH2503" s="9"/>
      <c r="BI2503" s="9"/>
      <c r="BJ2503" s="9" t="s">
        <v>167</v>
      </c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 t="s">
        <v>431</v>
      </c>
      <c r="BW2503" s="9"/>
      <c r="BX2503" s="9"/>
      <c r="BY2503" s="9"/>
      <c r="BZ2503" s="9"/>
      <c r="CA2503" s="10"/>
      <c r="CB2503" s="10" t="str">
        <f t="shared" si="5"/>
        <v/>
      </c>
      <c r="CC2503" s="10"/>
      <c r="CD2503" s="9" t="str">
        <f t="shared" si="2"/>
        <v/>
      </c>
      <c r="CE2503" s="9" t="s">
        <v>232</v>
      </c>
      <c r="CF2503" s="9" t="s">
        <v>188</v>
      </c>
      <c r="CG2503" s="9">
        <f>IF(CF2503="","",VLOOKUP(CF2503,Metadata!$D$2:$H$20,2,FALSE))</f>
        <v>17500</v>
      </c>
      <c r="CH2503" s="9">
        <f>IF(CF2503="","",VLOOKUP(CF2503,Metadata!$D$2:$H$20,4,FALSE))</f>
        <v>15000</v>
      </c>
      <c r="CI2503" s="9">
        <f>IF(CF2503="","",VLOOKUP(CF2503,Metadata!$D$2:$H$20,5,FALSE))</f>
        <v>20000</v>
      </c>
      <c r="CJ2503" s="9">
        <f t="shared" si="3"/>
        <v>17500</v>
      </c>
      <c r="CK2503" s="9" t="s">
        <v>366</v>
      </c>
      <c r="CL2503" s="10">
        <v>2</v>
      </c>
      <c r="CM2503" s="10">
        <v>3</v>
      </c>
      <c r="CN2503" s="10">
        <v>7</v>
      </c>
      <c r="CO2503" s="10">
        <v>7</v>
      </c>
      <c r="CP2503" s="10">
        <v>7</v>
      </c>
      <c r="CQ2503" s="10">
        <v>7</v>
      </c>
      <c r="CR2503" s="10">
        <v>7</v>
      </c>
      <c r="CS2503" s="10">
        <v>7</v>
      </c>
      <c r="CT2503" s="10">
        <v>5</v>
      </c>
      <c r="CU2503" s="10">
        <v>7</v>
      </c>
      <c r="CV2503" s="10">
        <v>7</v>
      </c>
      <c r="CW2503" s="10">
        <v>7</v>
      </c>
      <c r="CX2503" s="10">
        <v>7</v>
      </c>
      <c r="CY2503" s="10">
        <v>7</v>
      </c>
      <c r="CZ2503" s="10">
        <v>7</v>
      </c>
      <c r="DA2503" s="10">
        <v>3</v>
      </c>
      <c r="DB2503" s="10">
        <v>7</v>
      </c>
      <c r="DC2503" s="10">
        <v>7</v>
      </c>
      <c r="DD2503" s="10">
        <v>7</v>
      </c>
      <c r="DE2503" s="10">
        <v>7</v>
      </c>
      <c r="DF2503" s="10">
        <v>7</v>
      </c>
      <c r="DG2503" s="10">
        <v>7</v>
      </c>
      <c r="DH2503" s="10">
        <v>7</v>
      </c>
      <c r="DI2503" s="10">
        <v>7</v>
      </c>
      <c r="DJ2503" s="10">
        <v>7</v>
      </c>
      <c r="DK2503" s="10">
        <v>7</v>
      </c>
      <c r="DL2503" s="10">
        <v>7</v>
      </c>
      <c r="DM2503" s="9" t="s">
        <v>154</v>
      </c>
      <c r="DN2503" s="10">
        <v>1972</v>
      </c>
      <c r="DO2503" s="9">
        <f t="shared" si="9"/>
        <v>49</v>
      </c>
      <c r="DP2503" s="9" t="s">
        <v>222</v>
      </c>
      <c r="DQ2503" s="9" t="s">
        <v>202</v>
      </c>
      <c r="DR2503" s="9" t="s">
        <v>170</v>
      </c>
      <c r="DS2503" s="9" t="s">
        <v>137</v>
      </c>
      <c r="DT2503" s="9" t="s">
        <v>657</v>
      </c>
      <c r="DU2503" s="9" t="s">
        <v>158</v>
      </c>
      <c r="DV2503" s="9" t="str">
        <f>VLOOKUP(DU2503,Metadata!$B$2:$C$7,2,FALSE)</f>
        <v>6+ years</v>
      </c>
    </row>
    <row r="2504" spans="1:126">
      <c r="A2504" s="13">
        <v>2503</v>
      </c>
      <c r="B2504" s="9" t="s">
        <v>135</v>
      </c>
      <c r="C2504" s="9" t="str">
        <f>VLOOKUP(B2504,Metadata!$M$2:$N$6,2,FALSE)</f>
        <v>Permanent Employee</v>
      </c>
      <c r="D2504" s="9" t="s">
        <v>159</v>
      </c>
      <c r="E2504" s="9" t="s">
        <v>137</v>
      </c>
      <c r="F2504" s="9" t="s">
        <v>138</v>
      </c>
      <c r="G2504" s="9" t="s">
        <v>140</v>
      </c>
      <c r="H2504" s="9" t="str">
        <f>IF(G2504="","",VLOOKUP(G2504,Metadata!$J$2:$K$22,2,FALSE))</f>
        <v>Lisbon Metropolitan Area</v>
      </c>
      <c r="I2504" s="9" t="s">
        <v>138</v>
      </c>
      <c r="J2504" s="9" t="str">
        <f>IF(I2504="","",VLOOKUP(I2504,Metadata!$P$2:$Q$43,2,FALSE))</f>
        <v>Europe</v>
      </c>
      <c r="K2504" s="9" t="str">
        <f t="shared" si="0"/>
        <v>Portugal</v>
      </c>
      <c r="L2504" s="9" t="s">
        <v>140</v>
      </c>
      <c r="M2504" s="9" t="str">
        <f>IF(L2504="","",VLOOKUP(L2504,Metadata!$J$2:$K$22,2,FALSE))</f>
        <v>Lisbon Metropolitan Area</v>
      </c>
      <c r="N2504" s="9" t="s">
        <v>214</v>
      </c>
      <c r="O2504" s="9" t="s">
        <v>259</v>
      </c>
      <c r="P2504" s="9" t="s">
        <v>142</v>
      </c>
      <c r="Q2504" s="10" t="str">
        <f t="shared" si="1"/>
        <v>Full Office Job</v>
      </c>
      <c r="R2504" s="10">
        <v>6</v>
      </c>
      <c r="S2504" s="9" t="s">
        <v>229</v>
      </c>
      <c r="T2504" s="9" t="s">
        <v>137</v>
      </c>
      <c r="U2504" s="9" t="str">
        <f>IF(S2504&lt;&gt;"",S2504,IF(T2504&lt;&gt;"",VLOOKUP(T2504,Metadata!$S$2:$T$228,2,FALSE),""))</f>
        <v>Project Manager</v>
      </c>
      <c r="V2504" s="9" t="s">
        <v>137</v>
      </c>
      <c r="W2504" s="9" t="s">
        <v>806</v>
      </c>
      <c r="X2504" s="9" t="s">
        <v>145</v>
      </c>
      <c r="Y2504" s="9" t="s">
        <v>137</v>
      </c>
      <c r="Z2504" s="9" t="s">
        <v>224</v>
      </c>
      <c r="AA2504" s="9" t="s">
        <v>165</v>
      </c>
      <c r="AB2504" s="9" t="s">
        <v>137</v>
      </c>
      <c r="AC2504" s="9" t="s">
        <v>147</v>
      </c>
      <c r="AD2504" s="9" t="s">
        <v>148</v>
      </c>
      <c r="AE2504" s="9"/>
      <c r="AF2504" s="9" t="s">
        <v>243</v>
      </c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 t="s">
        <v>178</v>
      </c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198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10"/>
      <c r="CB2504" s="10" t="str">
        <f t="shared" si="5"/>
        <v/>
      </c>
      <c r="CC2504" s="10"/>
      <c r="CD2504" s="9" t="str">
        <f t="shared" si="2"/>
        <v/>
      </c>
      <c r="CE2504" s="9" t="s">
        <v>151</v>
      </c>
      <c r="CF2504" s="9" t="s">
        <v>188</v>
      </c>
      <c r="CG2504" s="9">
        <f>IF(CF2504="","",VLOOKUP(CF2504,Metadata!$D$2:$H$20,2,FALSE))</f>
        <v>17500</v>
      </c>
      <c r="CH2504" s="9">
        <f>IF(CF2504="","",VLOOKUP(CF2504,Metadata!$D$2:$H$20,4,FALSE))</f>
        <v>15000</v>
      </c>
      <c r="CI2504" s="9">
        <f>IF(CF2504="","",VLOOKUP(CF2504,Metadata!$D$2:$H$20,5,FALSE))</f>
        <v>20000</v>
      </c>
      <c r="CJ2504" s="9">
        <f t="shared" si="3"/>
        <v>17500</v>
      </c>
      <c r="CK2504" s="9" t="s">
        <v>153</v>
      </c>
      <c r="CL2504" s="10">
        <v>1</v>
      </c>
      <c r="CM2504" s="10">
        <v>2</v>
      </c>
      <c r="CN2504" s="10">
        <v>6</v>
      </c>
      <c r="CO2504" s="10">
        <v>7</v>
      </c>
      <c r="CP2504" s="10">
        <v>6</v>
      </c>
      <c r="CQ2504" s="10">
        <v>7</v>
      </c>
      <c r="CR2504" s="10">
        <v>5</v>
      </c>
      <c r="CS2504" s="10">
        <v>5</v>
      </c>
      <c r="CT2504" s="10">
        <v>6</v>
      </c>
      <c r="CU2504" s="10">
        <v>6</v>
      </c>
      <c r="CV2504" s="10">
        <v>5</v>
      </c>
      <c r="CW2504" s="10">
        <v>5</v>
      </c>
      <c r="CX2504" s="10">
        <v>6</v>
      </c>
      <c r="CY2504" s="10">
        <v>6</v>
      </c>
      <c r="CZ2504" s="10">
        <v>5</v>
      </c>
      <c r="DA2504" s="10">
        <v>7</v>
      </c>
      <c r="DB2504" s="10">
        <v>7</v>
      </c>
      <c r="DC2504" s="10">
        <v>7</v>
      </c>
      <c r="DD2504" s="10">
        <v>5</v>
      </c>
      <c r="DE2504" s="10">
        <v>7</v>
      </c>
      <c r="DF2504" s="10">
        <v>7</v>
      </c>
      <c r="DG2504" s="10">
        <v>7</v>
      </c>
      <c r="DH2504" s="10">
        <v>5</v>
      </c>
      <c r="DI2504" s="10">
        <v>4</v>
      </c>
      <c r="DJ2504" s="10">
        <v>5</v>
      </c>
      <c r="DK2504" s="10">
        <v>7</v>
      </c>
      <c r="DL2504" s="10">
        <v>4</v>
      </c>
      <c r="DM2504" s="9" t="s">
        <v>154</v>
      </c>
      <c r="DN2504" s="10">
        <v>1973</v>
      </c>
      <c r="DO2504" s="9">
        <f t="shared" si="9"/>
        <v>48</v>
      </c>
      <c r="DP2504" s="9" t="s">
        <v>155</v>
      </c>
      <c r="DQ2504" s="9" t="s">
        <v>156</v>
      </c>
      <c r="DR2504" s="9" t="s">
        <v>170</v>
      </c>
      <c r="DS2504" s="9" t="s">
        <v>137</v>
      </c>
      <c r="DT2504" s="9" t="s">
        <v>657</v>
      </c>
      <c r="DU2504" s="9" t="s">
        <v>158</v>
      </c>
      <c r="DV2504" s="9" t="str">
        <f>VLOOKUP(DU2504,Metadata!$B$2:$C$7,2,FALSE)</f>
        <v>6+ years</v>
      </c>
    </row>
    <row r="2505" spans="1:126">
      <c r="A2505" s="13">
        <v>2504</v>
      </c>
      <c r="B2505" s="9" t="s">
        <v>135</v>
      </c>
      <c r="C2505" s="9" t="str">
        <f>VLOOKUP(B2505,Metadata!$M$2:$N$6,2,FALSE)</f>
        <v>Permanent Employee</v>
      </c>
      <c r="D2505" s="9" t="s">
        <v>159</v>
      </c>
      <c r="E2505" s="9" t="s">
        <v>137</v>
      </c>
      <c r="F2505" s="9" t="s">
        <v>138</v>
      </c>
      <c r="G2505" s="9" t="s">
        <v>283</v>
      </c>
      <c r="H2505" s="9" t="str">
        <f>IF(G2505="","",VLOOKUP(G2505,Metadata!$J$2:$K$22,2,FALSE))</f>
        <v>Lisbon Metropolitan Area</v>
      </c>
      <c r="I2505" s="9" t="s">
        <v>138</v>
      </c>
      <c r="J2505" s="9" t="str">
        <f>IF(I2505="","",VLOOKUP(I2505,Metadata!$P$2:$Q$43,2,FALSE))</f>
        <v>Europe</v>
      </c>
      <c r="K2505" s="9" t="str">
        <f t="shared" si="0"/>
        <v>Portugal</v>
      </c>
      <c r="L2505" s="9" t="s">
        <v>140</v>
      </c>
      <c r="M2505" s="9" t="str">
        <f>IF(L2505="","",VLOOKUP(L2505,Metadata!$J$2:$K$22,2,FALSE))</f>
        <v>Lisbon Metropolitan Area</v>
      </c>
      <c r="N2505" s="9" t="s">
        <v>141</v>
      </c>
      <c r="O2505" s="9" t="s">
        <v>137</v>
      </c>
      <c r="P2505" s="9" t="s">
        <v>142</v>
      </c>
      <c r="Q2505" s="10" t="str">
        <f t="shared" si="1"/>
        <v>Full Office Job</v>
      </c>
      <c r="R2505" s="10">
        <v>4</v>
      </c>
      <c r="S2505" s="9" t="s">
        <v>137</v>
      </c>
      <c r="T2505" s="9" t="s">
        <v>390</v>
      </c>
      <c r="U2505" s="9" t="str">
        <f>IF(S2505&lt;&gt;"",S2505,IF(T2505&lt;&gt;"",VLOOKUP(T2505,Metadata!$S$2:$T$228,2,FALSE),""))</f>
        <v>Technical Team Leader</v>
      </c>
      <c r="V2505" s="9" t="s">
        <v>261</v>
      </c>
      <c r="W2505" s="9" t="s">
        <v>137</v>
      </c>
      <c r="X2505" s="9" t="s">
        <v>242</v>
      </c>
      <c r="Y2505" s="9" t="s">
        <v>137</v>
      </c>
      <c r="Z2505" s="9" t="s">
        <v>146</v>
      </c>
      <c r="AA2505" s="9" t="s">
        <v>137</v>
      </c>
      <c r="AB2505" s="9" t="s">
        <v>137</v>
      </c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 t="s">
        <v>150</v>
      </c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 t="s">
        <v>150</v>
      </c>
      <c r="BZ2505" s="9" t="s">
        <v>137</v>
      </c>
      <c r="CA2505" s="10"/>
      <c r="CB2505" s="10" t="str">
        <f t="shared" si="5"/>
        <v/>
      </c>
      <c r="CC2505" s="10"/>
      <c r="CD2505" s="9" t="str">
        <f t="shared" si="2"/>
        <v/>
      </c>
      <c r="CE2505" s="9" t="s">
        <v>151</v>
      </c>
      <c r="CF2505" s="9" t="s">
        <v>236</v>
      </c>
      <c r="CG2505" s="9">
        <f>IF(CF2505="","",VLOOKUP(CF2505,Metadata!$D$2:$H$20,2,FALSE))</f>
        <v>47500</v>
      </c>
      <c r="CH2505" s="9">
        <f>IF(CF2505="","",VLOOKUP(CF2505,Metadata!$D$2:$H$20,4,FALSE))</f>
        <v>45000</v>
      </c>
      <c r="CI2505" s="9">
        <f>IF(CF2505="","",VLOOKUP(CF2505,Metadata!$D$2:$H$20,5,FALSE))</f>
        <v>50000</v>
      </c>
      <c r="CJ2505" s="9">
        <f t="shared" si="3"/>
        <v>47500</v>
      </c>
      <c r="CK2505" s="9" t="s">
        <v>201</v>
      </c>
      <c r="CL2505" s="10">
        <v>5</v>
      </c>
      <c r="CM2505" s="10">
        <v>3</v>
      </c>
      <c r="CN2505" s="10">
        <v>7</v>
      </c>
      <c r="CO2505" s="10">
        <v>6</v>
      </c>
      <c r="CP2505" s="10">
        <v>6</v>
      </c>
      <c r="CQ2505" s="10">
        <v>6</v>
      </c>
      <c r="CR2505" s="10">
        <v>4</v>
      </c>
      <c r="CS2505" s="10">
        <v>4</v>
      </c>
      <c r="CT2505" s="10">
        <v>7</v>
      </c>
      <c r="CU2505" s="10">
        <v>5</v>
      </c>
      <c r="CV2505" s="10">
        <v>3</v>
      </c>
      <c r="CW2505" s="10">
        <v>5</v>
      </c>
      <c r="CX2505" s="10">
        <v>7</v>
      </c>
      <c r="CY2505" s="10">
        <v>4</v>
      </c>
      <c r="CZ2505" s="10">
        <v>5</v>
      </c>
      <c r="DA2505" s="10">
        <v>5</v>
      </c>
      <c r="DB2505" s="10">
        <v>5</v>
      </c>
      <c r="DC2505" s="10">
        <v>7</v>
      </c>
      <c r="DD2505" s="10">
        <v>6</v>
      </c>
      <c r="DE2505" s="10">
        <v>7</v>
      </c>
      <c r="DF2505" s="10">
        <v>6</v>
      </c>
      <c r="DG2505" s="10">
        <v>6</v>
      </c>
      <c r="DH2505" s="10">
        <v>6</v>
      </c>
      <c r="DI2505" s="10">
        <v>6</v>
      </c>
      <c r="DJ2505" s="10">
        <v>7</v>
      </c>
      <c r="DK2505" s="10">
        <v>6</v>
      </c>
      <c r="DL2505" s="10">
        <v>5</v>
      </c>
      <c r="DM2505" s="9" t="s">
        <v>154</v>
      </c>
      <c r="DN2505" s="10">
        <v>1990</v>
      </c>
      <c r="DO2505" s="9">
        <f t="shared" si="9"/>
        <v>31</v>
      </c>
      <c r="DP2505" s="9" t="s">
        <v>155</v>
      </c>
      <c r="DQ2505" s="9" t="s">
        <v>210</v>
      </c>
      <c r="DR2505" s="9" t="s">
        <v>157</v>
      </c>
      <c r="DS2505" s="9" t="s">
        <v>137</v>
      </c>
      <c r="DT2505" s="9" t="s">
        <v>657</v>
      </c>
      <c r="DU2505" s="9" t="s">
        <v>203</v>
      </c>
      <c r="DV2505" s="9" t="str">
        <f>VLOOKUP(DU2505,Metadata!$B$2:$C$7,2,FALSE)</f>
        <v>6+ years</v>
      </c>
    </row>
    <row r="2506" spans="1:126">
      <c r="A2506" s="13">
        <v>2505</v>
      </c>
      <c r="B2506" s="9" t="s">
        <v>135</v>
      </c>
      <c r="C2506" s="9" t="str">
        <f>VLOOKUP(B2506,Metadata!$M$2:$N$6,2,FALSE)</f>
        <v>Permanent Employee</v>
      </c>
      <c r="D2506" s="9" t="s">
        <v>159</v>
      </c>
      <c r="E2506" s="9" t="s">
        <v>137</v>
      </c>
      <c r="F2506" s="9" t="s">
        <v>138</v>
      </c>
      <c r="G2506" s="9" t="s">
        <v>140</v>
      </c>
      <c r="H2506" s="9" t="str">
        <f>IF(G2506="","",VLOOKUP(G2506,Metadata!$J$2:$K$22,2,FALSE))</f>
        <v>Lisbon Metropolitan Area</v>
      </c>
      <c r="I2506" s="9" t="s">
        <v>406</v>
      </c>
      <c r="J2506" s="9" t="str">
        <f>IF(I2506="","",VLOOKUP(I2506,Metadata!$P$2:$Q$43,2,FALSE))</f>
        <v>Europe</v>
      </c>
      <c r="K2506" s="9" t="str">
        <f t="shared" si="0"/>
        <v>International</v>
      </c>
      <c r="L2506" s="9" t="s">
        <v>137</v>
      </c>
      <c r="M2506" s="9" t="str">
        <f>IF(L2506="","",VLOOKUP(L2506,Metadata!$J$2:$K$22,2,FALSE))</f>
        <v/>
      </c>
      <c r="N2506" s="9" t="s">
        <v>214</v>
      </c>
      <c r="O2506" s="9" t="s">
        <v>278</v>
      </c>
      <c r="P2506" s="9" t="s">
        <v>142</v>
      </c>
      <c r="Q2506" s="10" t="str">
        <f t="shared" si="1"/>
        <v>Full Office Job</v>
      </c>
      <c r="R2506" s="10">
        <v>6</v>
      </c>
      <c r="S2506" s="9" t="s">
        <v>249</v>
      </c>
      <c r="T2506" s="9" t="s">
        <v>137</v>
      </c>
      <c r="U2506" s="9" t="str">
        <f>IF(S2506&lt;&gt;"",S2506,IF(T2506&lt;&gt;"",VLOOKUP(T2506,Metadata!$S$2:$T$228,2,FALSE),""))</f>
        <v>Business Applications (BI/CRM/ERP)</v>
      </c>
      <c r="V2506" s="9" t="s">
        <v>276</v>
      </c>
      <c r="W2506" s="9" t="s">
        <v>137</v>
      </c>
      <c r="X2506" s="9" t="s">
        <v>163</v>
      </c>
      <c r="Y2506" s="9" t="s">
        <v>137</v>
      </c>
      <c r="Z2506" s="9" t="s">
        <v>262</v>
      </c>
      <c r="AA2506" s="9" t="s">
        <v>137</v>
      </c>
      <c r="AB2506" s="9" t="s">
        <v>137</v>
      </c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 t="s">
        <v>807</v>
      </c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 t="s">
        <v>150</v>
      </c>
      <c r="BZ2506" s="9" t="s">
        <v>137</v>
      </c>
      <c r="CA2506" s="10"/>
      <c r="CB2506" s="10" t="str">
        <f t="shared" si="5"/>
        <v/>
      </c>
      <c r="CC2506" s="10"/>
      <c r="CD2506" s="9" t="str">
        <f t="shared" si="2"/>
        <v/>
      </c>
      <c r="CE2506" s="9" t="s">
        <v>232</v>
      </c>
      <c r="CF2506" s="9" t="s">
        <v>220</v>
      </c>
      <c r="CG2506" s="9">
        <f>IF(CF2506="","",VLOOKUP(CF2506,Metadata!$D$2:$H$20,2,FALSE))</f>
        <v>27500</v>
      </c>
      <c r="CH2506" s="9">
        <f>IF(CF2506="","",VLOOKUP(CF2506,Metadata!$D$2:$H$20,4,FALSE))</f>
        <v>25000</v>
      </c>
      <c r="CI2506" s="9">
        <f>IF(CF2506="","",VLOOKUP(CF2506,Metadata!$D$2:$H$20,5,FALSE))</f>
        <v>30000</v>
      </c>
      <c r="CJ2506" s="9">
        <f t="shared" si="3"/>
        <v>27500</v>
      </c>
      <c r="CK2506" s="9" t="s">
        <v>201</v>
      </c>
      <c r="CL2506" s="10">
        <v>5</v>
      </c>
      <c r="CM2506" s="10">
        <v>4</v>
      </c>
      <c r="CN2506" s="10">
        <v>4</v>
      </c>
      <c r="CO2506" s="10">
        <v>7</v>
      </c>
      <c r="CP2506" s="10">
        <v>7</v>
      </c>
      <c r="CQ2506" s="10">
        <v>6</v>
      </c>
      <c r="CR2506" s="10">
        <v>7</v>
      </c>
      <c r="CS2506" s="10">
        <v>5</v>
      </c>
      <c r="CT2506" s="10">
        <v>4</v>
      </c>
      <c r="CU2506" s="10">
        <v>7</v>
      </c>
      <c r="CV2506" s="10">
        <v>5</v>
      </c>
      <c r="CW2506" s="10">
        <v>5</v>
      </c>
      <c r="CX2506" s="10">
        <v>7</v>
      </c>
      <c r="CY2506" s="10">
        <v>6</v>
      </c>
      <c r="CZ2506" s="10">
        <v>6</v>
      </c>
      <c r="DA2506" s="10">
        <v>7</v>
      </c>
      <c r="DB2506" s="10">
        <v>7</v>
      </c>
      <c r="DC2506" s="10">
        <v>7</v>
      </c>
      <c r="DD2506" s="10">
        <v>5</v>
      </c>
      <c r="DE2506" s="10">
        <v>7</v>
      </c>
      <c r="DF2506" s="10">
        <v>6</v>
      </c>
      <c r="DG2506" s="10">
        <v>6</v>
      </c>
      <c r="DH2506" s="10">
        <v>7</v>
      </c>
      <c r="DI2506" s="10">
        <v>7</v>
      </c>
      <c r="DJ2506" s="10">
        <v>6</v>
      </c>
      <c r="DK2506" s="10">
        <v>6</v>
      </c>
      <c r="DL2506" s="10">
        <v>4</v>
      </c>
      <c r="DM2506" s="9" t="s">
        <v>154</v>
      </c>
      <c r="DN2506" s="10">
        <v>1975</v>
      </c>
      <c r="DO2506" s="9">
        <f t="shared" si="9"/>
        <v>46</v>
      </c>
      <c r="DP2506" s="9" t="s">
        <v>155</v>
      </c>
      <c r="DQ2506" s="9" t="s">
        <v>202</v>
      </c>
      <c r="DR2506" s="9" t="s">
        <v>157</v>
      </c>
      <c r="DS2506" s="9" t="s">
        <v>137</v>
      </c>
      <c r="DT2506" s="9" t="s">
        <v>657</v>
      </c>
      <c r="DU2506" s="9" t="s">
        <v>158</v>
      </c>
      <c r="DV2506" s="9" t="str">
        <f>VLOOKUP(DU2506,Metadata!$B$2:$C$7,2,FALSE)</f>
        <v>6+ years</v>
      </c>
    </row>
    <row r="2507" spans="1:126">
      <c r="A2507" s="13">
        <v>2506</v>
      </c>
      <c r="B2507" s="9" t="s">
        <v>135</v>
      </c>
      <c r="C2507" s="9" t="str">
        <f>VLOOKUP(B2507,Metadata!$M$2:$N$6,2,FALSE)</f>
        <v>Permanent Employee</v>
      </c>
      <c r="D2507" s="9" t="s">
        <v>136</v>
      </c>
      <c r="E2507" s="9" t="s">
        <v>137</v>
      </c>
      <c r="F2507" s="9" t="s">
        <v>138</v>
      </c>
      <c r="G2507" s="9" t="s">
        <v>312</v>
      </c>
      <c r="H2507" s="9" t="str">
        <f>IF(G2507="","",VLOOKUP(G2507,Metadata!$J$2:$K$22,2,FALSE))</f>
        <v>South</v>
      </c>
      <c r="I2507" s="9" t="s">
        <v>311</v>
      </c>
      <c r="J2507" s="9" t="str">
        <f>IF(I2507="","",VLOOKUP(I2507,Metadata!$P$2:$Q$43,2,FALSE))</f>
        <v>Europe</v>
      </c>
      <c r="K2507" s="9" t="str">
        <f t="shared" si="0"/>
        <v>International</v>
      </c>
      <c r="L2507" s="9" t="s">
        <v>137</v>
      </c>
      <c r="M2507" s="9" t="str">
        <f>IF(L2507="","",VLOOKUP(L2507,Metadata!$J$2:$K$22,2,FALSE))</f>
        <v/>
      </c>
      <c r="N2507" s="9" t="s">
        <v>214</v>
      </c>
      <c r="O2507" s="9" t="s">
        <v>259</v>
      </c>
      <c r="P2507" s="9" t="s">
        <v>142</v>
      </c>
      <c r="Q2507" s="10" t="str">
        <f t="shared" si="1"/>
        <v>Full Office Job</v>
      </c>
      <c r="R2507" s="10">
        <v>6</v>
      </c>
      <c r="S2507" s="9" t="s">
        <v>336</v>
      </c>
      <c r="T2507" s="9" t="s">
        <v>137</v>
      </c>
      <c r="U2507" s="9" t="str">
        <f>IF(S2507&lt;&gt;"",S2507,IF(T2507&lt;&gt;"",VLOOKUP(T2507,Metadata!$S$2:$T$228,2,FALSE),""))</f>
        <v>Scrum Master</v>
      </c>
      <c r="V2507" s="9" t="s">
        <v>174</v>
      </c>
      <c r="W2507" s="9" t="s">
        <v>137</v>
      </c>
      <c r="X2507" s="9" t="s">
        <v>163</v>
      </c>
      <c r="Y2507" s="9" t="s">
        <v>137</v>
      </c>
      <c r="Z2507" s="9" t="s">
        <v>262</v>
      </c>
      <c r="AA2507" s="9" t="s">
        <v>165</v>
      </c>
      <c r="AB2507" s="9" t="s">
        <v>137</v>
      </c>
      <c r="AC2507" s="9"/>
      <c r="AD2507" s="9"/>
      <c r="AE2507" s="9"/>
      <c r="AF2507" s="9" t="s">
        <v>243</v>
      </c>
      <c r="AG2507" s="9" t="s">
        <v>166</v>
      </c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 t="s">
        <v>257</v>
      </c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10"/>
      <c r="CB2507" s="10" t="str">
        <f t="shared" si="5"/>
        <v/>
      </c>
      <c r="CC2507" s="10"/>
      <c r="CD2507" s="9" t="str">
        <f t="shared" si="2"/>
        <v/>
      </c>
      <c r="CE2507" s="9" t="s">
        <v>168</v>
      </c>
      <c r="CF2507" s="9" t="s">
        <v>254</v>
      </c>
      <c r="CG2507" s="9">
        <f>IF(CF2507="","",VLOOKUP(CF2507,Metadata!$D$2:$H$20,2,FALSE))</f>
        <v>37500</v>
      </c>
      <c r="CH2507" s="9">
        <f>IF(CF2507="","",VLOOKUP(CF2507,Metadata!$D$2:$H$20,4,FALSE))</f>
        <v>35000</v>
      </c>
      <c r="CI2507" s="9">
        <f>IF(CF2507="","",VLOOKUP(CF2507,Metadata!$D$2:$H$20,5,FALSE))</f>
        <v>40000</v>
      </c>
      <c r="CJ2507" s="9">
        <f t="shared" si="3"/>
        <v>37500</v>
      </c>
      <c r="CK2507" s="9" t="s">
        <v>153</v>
      </c>
      <c r="CL2507" s="10">
        <v>5</v>
      </c>
      <c r="CM2507" s="10">
        <v>3</v>
      </c>
      <c r="CN2507" s="10">
        <v>7</v>
      </c>
      <c r="CO2507" s="10">
        <v>7</v>
      </c>
      <c r="CP2507" s="10">
        <v>5</v>
      </c>
      <c r="CQ2507" s="10">
        <v>7</v>
      </c>
      <c r="CR2507" s="10">
        <v>6</v>
      </c>
      <c r="CS2507" s="10">
        <v>7</v>
      </c>
      <c r="CT2507" s="10">
        <v>6</v>
      </c>
      <c r="CU2507" s="10">
        <v>6</v>
      </c>
      <c r="CV2507" s="10">
        <v>5</v>
      </c>
      <c r="CW2507" s="10">
        <v>4</v>
      </c>
      <c r="CX2507" s="10">
        <v>7</v>
      </c>
      <c r="CY2507" s="10">
        <v>5</v>
      </c>
      <c r="CZ2507" s="10">
        <v>6</v>
      </c>
      <c r="DA2507" s="10">
        <v>5</v>
      </c>
      <c r="DB2507" s="10">
        <v>4</v>
      </c>
      <c r="DC2507" s="10">
        <v>6</v>
      </c>
      <c r="DD2507" s="10">
        <v>4</v>
      </c>
      <c r="DE2507" s="10">
        <v>7</v>
      </c>
      <c r="DF2507" s="10">
        <v>7</v>
      </c>
      <c r="DG2507" s="10">
        <v>7</v>
      </c>
      <c r="DH2507" s="10">
        <v>7</v>
      </c>
      <c r="DI2507" s="10">
        <v>7</v>
      </c>
      <c r="DJ2507" s="10">
        <v>7</v>
      </c>
      <c r="DK2507" s="10">
        <v>6</v>
      </c>
      <c r="DL2507" s="10">
        <v>6</v>
      </c>
      <c r="DM2507" s="9" t="s">
        <v>154</v>
      </c>
      <c r="DN2507" s="10">
        <v>1989</v>
      </c>
      <c r="DO2507" s="9">
        <f t="shared" si="9"/>
        <v>32</v>
      </c>
      <c r="DP2507" s="9" t="s">
        <v>155</v>
      </c>
      <c r="DQ2507" s="9" t="s">
        <v>156</v>
      </c>
      <c r="DR2507" s="9" t="s">
        <v>157</v>
      </c>
      <c r="DS2507" s="9" t="s">
        <v>137</v>
      </c>
      <c r="DT2507" s="9" t="s">
        <v>657</v>
      </c>
      <c r="DU2507" s="9" t="s">
        <v>203</v>
      </c>
      <c r="DV2507" s="9" t="str">
        <f>VLOOKUP(DU2507,Metadata!$B$2:$C$7,2,FALSE)</f>
        <v>6+ years</v>
      </c>
    </row>
    <row r="2508" spans="1:126">
      <c r="A2508" s="13">
        <v>2507</v>
      </c>
      <c r="B2508" s="9" t="s">
        <v>135</v>
      </c>
      <c r="C2508" s="9" t="str">
        <f>VLOOKUP(B2508,Metadata!$M$2:$N$6,2,FALSE)</f>
        <v>Permanent Employee</v>
      </c>
      <c r="D2508" s="9" t="s">
        <v>159</v>
      </c>
      <c r="E2508" s="9" t="s">
        <v>137</v>
      </c>
      <c r="F2508" s="9" t="s">
        <v>138</v>
      </c>
      <c r="G2508" s="9" t="s">
        <v>160</v>
      </c>
      <c r="H2508" s="9" t="str">
        <f>IF(G2508="","",VLOOKUP(G2508,Metadata!$J$2:$K$22,2,FALSE))</f>
        <v>Centre</v>
      </c>
      <c r="I2508" s="9" t="s">
        <v>255</v>
      </c>
      <c r="J2508" s="9" t="str">
        <f>IF(I2508="","",VLOOKUP(I2508,Metadata!$P$2:$Q$43,2,FALSE))</f>
        <v>Europe</v>
      </c>
      <c r="K2508" s="9" t="str">
        <f t="shared" si="0"/>
        <v>International</v>
      </c>
      <c r="L2508" s="9" t="s">
        <v>137</v>
      </c>
      <c r="M2508" s="9" t="str">
        <f>IF(L2508="","",VLOOKUP(L2508,Metadata!$J$2:$K$22,2,FALSE))</f>
        <v/>
      </c>
      <c r="N2508" s="9" t="s">
        <v>141</v>
      </c>
      <c r="O2508" s="9" t="s">
        <v>137</v>
      </c>
      <c r="P2508" s="9" t="s">
        <v>142</v>
      </c>
      <c r="Q2508" s="10" t="str">
        <f t="shared" si="1"/>
        <v>Full Office Job</v>
      </c>
      <c r="R2508" s="10">
        <v>6</v>
      </c>
      <c r="S2508" s="9" t="s">
        <v>161</v>
      </c>
      <c r="T2508" s="9" t="s">
        <v>137</v>
      </c>
      <c r="U2508" s="9" t="str">
        <f>IF(S2508&lt;&gt;"",S2508,IF(T2508&lt;&gt;"",VLOOKUP(T2508,Metadata!$S$2:$T$228,2,FALSE),""))</f>
        <v>Full-Stack Developer</v>
      </c>
      <c r="V2508" s="9" t="s">
        <v>261</v>
      </c>
      <c r="W2508" s="9" t="s">
        <v>137</v>
      </c>
      <c r="X2508" s="9" t="s">
        <v>163</v>
      </c>
      <c r="Y2508" s="9" t="s">
        <v>137</v>
      </c>
      <c r="Z2508" s="9" t="s">
        <v>184</v>
      </c>
      <c r="AA2508" s="9" t="s">
        <v>165</v>
      </c>
      <c r="AB2508" s="9" t="s">
        <v>137</v>
      </c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 t="s">
        <v>178</v>
      </c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 t="s">
        <v>247</v>
      </c>
      <c r="BS2508" s="9" t="s">
        <v>200</v>
      </c>
      <c r="BT2508" s="9"/>
      <c r="BU2508" s="9"/>
      <c r="BV2508" s="9"/>
      <c r="BW2508" s="9"/>
      <c r="BX2508" s="9"/>
      <c r="BY2508" s="9"/>
      <c r="BZ2508" s="9"/>
      <c r="CA2508" s="10"/>
      <c r="CB2508" s="10" t="str">
        <f t="shared" si="5"/>
        <v/>
      </c>
      <c r="CC2508" s="10"/>
      <c r="CD2508" s="9" t="str">
        <f t="shared" si="2"/>
        <v/>
      </c>
      <c r="CE2508" s="9" t="s">
        <v>151</v>
      </c>
      <c r="CF2508" s="9" t="s">
        <v>254</v>
      </c>
      <c r="CG2508" s="9">
        <f>IF(CF2508="","",VLOOKUP(CF2508,Metadata!$D$2:$H$20,2,FALSE))</f>
        <v>37500</v>
      </c>
      <c r="CH2508" s="9">
        <f>IF(CF2508="","",VLOOKUP(CF2508,Metadata!$D$2:$H$20,4,FALSE))</f>
        <v>35000</v>
      </c>
      <c r="CI2508" s="9">
        <f>IF(CF2508="","",VLOOKUP(CF2508,Metadata!$D$2:$H$20,5,FALSE))</f>
        <v>40000</v>
      </c>
      <c r="CJ2508" s="9">
        <f t="shared" si="3"/>
        <v>37500</v>
      </c>
      <c r="CK2508" s="9" t="s">
        <v>189</v>
      </c>
      <c r="CL2508" s="10">
        <v>5</v>
      </c>
      <c r="CM2508" s="10">
        <v>5</v>
      </c>
      <c r="CN2508" s="10">
        <v>7</v>
      </c>
      <c r="CO2508" s="10">
        <v>5</v>
      </c>
      <c r="CP2508" s="10">
        <v>4</v>
      </c>
      <c r="CQ2508" s="10">
        <v>5</v>
      </c>
      <c r="CR2508" s="10">
        <v>7</v>
      </c>
      <c r="CS2508" s="10">
        <v>7</v>
      </c>
      <c r="CT2508" s="10">
        <v>5</v>
      </c>
      <c r="CU2508" s="10">
        <v>6</v>
      </c>
      <c r="CV2508" s="10">
        <v>6</v>
      </c>
      <c r="CW2508" s="10">
        <v>6</v>
      </c>
      <c r="CX2508" s="10">
        <v>6</v>
      </c>
      <c r="CY2508" s="10">
        <v>5</v>
      </c>
      <c r="CZ2508" s="10">
        <v>7</v>
      </c>
      <c r="DA2508" s="10">
        <v>3</v>
      </c>
      <c r="DB2508" s="10">
        <v>2</v>
      </c>
      <c r="DC2508" s="10">
        <v>6</v>
      </c>
      <c r="DD2508" s="10">
        <v>1</v>
      </c>
      <c r="DE2508" s="10">
        <v>6</v>
      </c>
      <c r="DF2508" s="10">
        <v>5</v>
      </c>
      <c r="DG2508" s="10">
        <v>5</v>
      </c>
      <c r="DH2508" s="10">
        <v>4</v>
      </c>
      <c r="DI2508" s="10">
        <v>7</v>
      </c>
      <c r="DJ2508" s="10">
        <v>2</v>
      </c>
      <c r="DK2508" s="10">
        <v>5</v>
      </c>
      <c r="DL2508" s="10">
        <v>7</v>
      </c>
      <c r="DM2508" s="9" t="s">
        <v>154</v>
      </c>
      <c r="DN2508" s="10">
        <v>1983</v>
      </c>
      <c r="DO2508" s="9">
        <f t="shared" si="9"/>
        <v>38</v>
      </c>
      <c r="DP2508" s="9" t="s">
        <v>155</v>
      </c>
      <c r="DQ2508" s="9" t="s">
        <v>156</v>
      </c>
      <c r="DR2508" s="9" t="s">
        <v>157</v>
      </c>
      <c r="DS2508" s="9" t="s">
        <v>137</v>
      </c>
      <c r="DT2508" s="9" t="s">
        <v>657</v>
      </c>
      <c r="DU2508" s="9" t="s">
        <v>158</v>
      </c>
      <c r="DV2508" s="9" t="str">
        <f>VLOOKUP(DU2508,Metadata!$B$2:$C$7,2,FALSE)</f>
        <v>6+ years</v>
      </c>
    </row>
    <row r="2509" spans="1:126">
      <c r="A2509" s="13">
        <v>2508</v>
      </c>
      <c r="B2509" s="9" t="s">
        <v>135</v>
      </c>
      <c r="C2509" s="9" t="str">
        <f>VLOOKUP(B2509,Metadata!$M$2:$N$6,2,FALSE)</f>
        <v>Permanent Employee</v>
      </c>
      <c r="D2509" s="9" t="s">
        <v>159</v>
      </c>
      <c r="E2509" s="9" t="s">
        <v>137</v>
      </c>
      <c r="F2509" s="9" t="s">
        <v>138</v>
      </c>
      <c r="G2509" s="9" t="s">
        <v>172</v>
      </c>
      <c r="H2509" s="9" t="str">
        <f>IF(G2509="","",VLOOKUP(G2509,Metadata!$J$2:$K$22,2,FALSE))</f>
        <v>Porto Metropolitan Area</v>
      </c>
      <c r="I2509" s="9" t="s">
        <v>138</v>
      </c>
      <c r="J2509" s="9" t="str">
        <f>IF(I2509="","",VLOOKUP(I2509,Metadata!$P$2:$Q$43,2,FALSE))</f>
        <v>Europe</v>
      </c>
      <c r="K2509" s="9" t="str">
        <f t="shared" si="0"/>
        <v>Portugal</v>
      </c>
      <c r="L2509" s="9" t="s">
        <v>172</v>
      </c>
      <c r="M2509" s="9" t="str">
        <f>IF(L2509="","",VLOOKUP(L2509,Metadata!$J$2:$K$22,2,FALSE))</f>
        <v>Porto Metropolitan Area</v>
      </c>
      <c r="N2509" s="9" t="s">
        <v>214</v>
      </c>
      <c r="O2509" s="9" t="s">
        <v>259</v>
      </c>
      <c r="P2509" s="9" t="s">
        <v>191</v>
      </c>
      <c r="Q2509" s="10" t="str">
        <f t="shared" si="1"/>
        <v>Remote Job (full or flexible)</v>
      </c>
      <c r="R2509" s="10">
        <v>6</v>
      </c>
      <c r="S2509" s="9" t="s">
        <v>183</v>
      </c>
      <c r="T2509" s="9" t="s">
        <v>137</v>
      </c>
      <c r="U2509" s="9" t="str">
        <f>IF(S2509&lt;&gt;"",S2509,IF(T2509&lt;&gt;"",VLOOKUP(T2509,Metadata!$S$2:$T$228,2,FALSE),""))</f>
        <v>Product Owner/Product Manager</v>
      </c>
      <c r="V2509" s="9" t="s">
        <v>162</v>
      </c>
      <c r="W2509" s="9" t="s">
        <v>137</v>
      </c>
      <c r="X2509" s="9" t="s">
        <v>145</v>
      </c>
      <c r="Y2509" s="9" t="s">
        <v>137</v>
      </c>
      <c r="Z2509" s="9" t="s">
        <v>146</v>
      </c>
      <c r="AA2509" s="9" t="s">
        <v>165</v>
      </c>
      <c r="AB2509" s="9" t="s">
        <v>137</v>
      </c>
      <c r="AC2509" s="9" t="s">
        <v>147</v>
      </c>
      <c r="AD2509" s="9" t="s">
        <v>148</v>
      </c>
      <c r="AE2509" s="9"/>
      <c r="AF2509" s="9" t="s">
        <v>243</v>
      </c>
      <c r="AG2509" s="9"/>
      <c r="AH2509" s="9" t="s">
        <v>176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 t="s">
        <v>149</v>
      </c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 t="s">
        <v>167</v>
      </c>
      <c r="BK2509" s="9" t="s">
        <v>198</v>
      </c>
      <c r="BL2509" s="9" t="s">
        <v>199</v>
      </c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10"/>
      <c r="CB2509" s="10" t="str">
        <f t="shared" si="5"/>
        <v/>
      </c>
      <c r="CC2509" s="10"/>
      <c r="CD2509" s="9" t="str">
        <f t="shared" si="2"/>
        <v/>
      </c>
      <c r="CE2509" s="9" t="s">
        <v>232</v>
      </c>
      <c r="CF2509" s="9" t="s">
        <v>254</v>
      </c>
      <c r="CG2509" s="9">
        <f>IF(CF2509="","",VLOOKUP(CF2509,Metadata!$D$2:$H$20,2,FALSE))</f>
        <v>37500</v>
      </c>
      <c r="CH2509" s="9">
        <f>IF(CF2509="","",VLOOKUP(CF2509,Metadata!$D$2:$H$20,4,FALSE))</f>
        <v>35000</v>
      </c>
      <c r="CI2509" s="9">
        <f>IF(CF2509="","",VLOOKUP(CF2509,Metadata!$D$2:$H$20,5,FALSE))</f>
        <v>40000</v>
      </c>
      <c r="CJ2509" s="9">
        <f t="shared" si="3"/>
        <v>37500</v>
      </c>
      <c r="CK2509" s="9" t="s">
        <v>221</v>
      </c>
      <c r="CL2509" s="10">
        <v>5</v>
      </c>
      <c r="CM2509" s="10">
        <v>2</v>
      </c>
      <c r="CN2509" s="10">
        <v>7</v>
      </c>
      <c r="CO2509" s="10">
        <v>7</v>
      </c>
      <c r="CP2509" s="10">
        <v>5</v>
      </c>
      <c r="CQ2509" s="10">
        <v>7</v>
      </c>
      <c r="CR2509" s="10">
        <v>6</v>
      </c>
      <c r="CS2509" s="10">
        <v>7</v>
      </c>
      <c r="CT2509" s="10">
        <v>7</v>
      </c>
      <c r="CU2509" s="10">
        <v>3</v>
      </c>
      <c r="CV2509" s="10">
        <v>4</v>
      </c>
      <c r="CW2509" s="10">
        <v>6</v>
      </c>
      <c r="CX2509" s="10">
        <v>7</v>
      </c>
      <c r="CY2509" s="10">
        <v>6</v>
      </c>
      <c r="CZ2509" s="10">
        <v>5</v>
      </c>
      <c r="DA2509" s="10">
        <v>7</v>
      </c>
      <c r="DB2509" s="10">
        <v>4</v>
      </c>
      <c r="DC2509" s="10">
        <v>7</v>
      </c>
      <c r="DD2509" s="10">
        <v>4</v>
      </c>
      <c r="DE2509" s="10">
        <v>5</v>
      </c>
      <c r="DF2509" s="10">
        <v>5</v>
      </c>
      <c r="DG2509" s="10">
        <v>5</v>
      </c>
      <c r="DH2509" s="10">
        <v>6</v>
      </c>
      <c r="DI2509" s="10">
        <v>7</v>
      </c>
      <c r="DJ2509" s="10">
        <v>5</v>
      </c>
      <c r="DK2509" s="10">
        <v>6</v>
      </c>
      <c r="DL2509" s="10">
        <v>7</v>
      </c>
      <c r="DM2509" s="9" t="s">
        <v>154</v>
      </c>
      <c r="DN2509" s="10">
        <v>1986</v>
      </c>
      <c r="DO2509" s="9">
        <f t="shared" si="9"/>
        <v>35</v>
      </c>
      <c r="DP2509" s="9" t="s">
        <v>155</v>
      </c>
      <c r="DQ2509" s="9" t="s">
        <v>156</v>
      </c>
      <c r="DR2509" s="9" t="s">
        <v>170</v>
      </c>
      <c r="DS2509" s="9" t="s">
        <v>137</v>
      </c>
      <c r="DT2509" s="9" t="s">
        <v>657</v>
      </c>
      <c r="DU2509" s="9" t="s">
        <v>158</v>
      </c>
      <c r="DV2509" s="9" t="str">
        <f>VLOOKUP(DU2509,Metadata!$B$2:$C$7,2,FALSE)</f>
        <v>6+ years</v>
      </c>
    </row>
    <row r="2510" spans="1:126">
      <c r="A2510" s="13">
        <v>2509</v>
      </c>
      <c r="B2510" s="9" t="s">
        <v>135</v>
      </c>
      <c r="C2510" s="9" t="str">
        <f>VLOOKUP(B2510,Metadata!$M$2:$N$6,2,FALSE)</f>
        <v>Permanent Employee</v>
      </c>
      <c r="D2510" s="9" t="s">
        <v>159</v>
      </c>
      <c r="E2510" s="9" t="s">
        <v>137</v>
      </c>
      <c r="F2510" s="9" t="s">
        <v>138</v>
      </c>
      <c r="G2510" s="9" t="s">
        <v>172</v>
      </c>
      <c r="H2510" s="9" t="str">
        <f>IF(G2510="","",VLOOKUP(G2510,Metadata!$J$2:$K$22,2,FALSE))</f>
        <v>Porto Metropolitan Area</v>
      </c>
      <c r="I2510" s="9" t="s">
        <v>292</v>
      </c>
      <c r="J2510" s="9" t="str">
        <f>IF(I2510="","",VLOOKUP(I2510,Metadata!$P$2:$Q$43,2,FALSE))</f>
        <v>North America</v>
      </c>
      <c r="K2510" s="9" t="str">
        <f t="shared" si="0"/>
        <v>International</v>
      </c>
      <c r="L2510" s="9" t="s">
        <v>137</v>
      </c>
      <c r="M2510" s="9" t="str">
        <f>IF(L2510="","",VLOOKUP(L2510,Metadata!$J$2:$K$22,2,FALSE))</f>
        <v/>
      </c>
      <c r="N2510" s="9" t="s">
        <v>141</v>
      </c>
      <c r="O2510" s="9" t="s">
        <v>137</v>
      </c>
      <c r="P2510" s="9" t="s">
        <v>142</v>
      </c>
      <c r="Q2510" s="10" t="str">
        <f t="shared" si="1"/>
        <v>Full Office Job</v>
      </c>
      <c r="R2510" s="10">
        <v>5</v>
      </c>
      <c r="S2510" s="9" t="s">
        <v>161</v>
      </c>
      <c r="T2510" s="9" t="s">
        <v>137</v>
      </c>
      <c r="U2510" s="9" t="str">
        <f>IF(S2510&lt;&gt;"",S2510,IF(T2510&lt;&gt;"",VLOOKUP(T2510,Metadata!$S$2:$T$228,2,FALSE),""))</f>
        <v>Full-Stack Developer</v>
      </c>
      <c r="V2510" s="9" t="s">
        <v>217</v>
      </c>
      <c r="W2510" s="9" t="s">
        <v>137</v>
      </c>
      <c r="X2510" s="9" t="s">
        <v>145</v>
      </c>
      <c r="Y2510" s="9" t="s">
        <v>137</v>
      </c>
      <c r="Z2510" s="9" t="s">
        <v>184</v>
      </c>
      <c r="AA2510" s="9" t="s">
        <v>165</v>
      </c>
      <c r="AB2510" s="9" t="s">
        <v>253</v>
      </c>
      <c r="AC2510" s="9"/>
      <c r="AD2510" s="9"/>
      <c r="AE2510" s="9"/>
      <c r="AF2510" s="9"/>
      <c r="AG2510" s="9"/>
      <c r="AH2510" s="9"/>
      <c r="AI2510" s="9"/>
      <c r="AJ2510" s="9" t="s">
        <v>185</v>
      </c>
      <c r="AK2510" s="9"/>
      <c r="AL2510" s="9"/>
      <c r="AM2510" s="9"/>
      <c r="AN2510" s="9"/>
      <c r="AO2510" s="9"/>
      <c r="AP2510" s="9"/>
      <c r="AQ2510" s="9"/>
      <c r="AR2510" s="9"/>
      <c r="AS2510" s="9"/>
      <c r="AT2510" s="9" t="s">
        <v>324</v>
      </c>
      <c r="AU2510" s="9"/>
      <c r="AV2510" s="9"/>
      <c r="AW2510" s="9"/>
      <c r="AX2510" s="9"/>
      <c r="AY2510" s="9"/>
      <c r="AZ2510" s="9"/>
      <c r="BA2510" s="9" t="s">
        <v>178</v>
      </c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 t="s">
        <v>186</v>
      </c>
      <c r="BO2510" s="9"/>
      <c r="BP2510" s="9"/>
      <c r="BQ2510" s="9"/>
      <c r="BR2510" s="9"/>
      <c r="BS2510" s="9" t="s">
        <v>200</v>
      </c>
      <c r="BT2510" s="9"/>
      <c r="BU2510" s="9"/>
      <c r="BV2510" s="9"/>
      <c r="BW2510" s="9"/>
      <c r="BX2510" s="9"/>
      <c r="BY2510" s="9"/>
      <c r="BZ2510" s="9"/>
      <c r="CA2510" s="10"/>
      <c r="CB2510" s="10" t="str">
        <f t="shared" si="5"/>
        <v/>
      </c>
      <c r="CC2510" s="10"/>
      <c r="CD2510" s="9" t="str">
        <f t="shared" si="2"/>
        <v/>
      </c>
      <c r="CE2510" s="9" t="s">
        <v>168</v>
      </c>
      <c r="CF2510" s="9" t="s">
        <v>254</v>
      </c>
      <c r="CG2510" s="9">
        <f>IF(CF2510="","",VLOOKUP(CF2510,Metadata!$D$2:$H$20,2,FALSE))</f>
        <v>37500</v>
      </c>
      <c r="CH2510" s="9">
        <f>IF(CF2510="","",VLOOKUP(CF2510,Metadata!$D$2:$H$20,4,FALSE))</f>
        <v>35000</v>
      </c>
      <c r="CI2510" s="9">
        <f>IF(CF2510="","",VLOOKUP(CF2510,Metadata!$D$2:$H$20,5,FALSE))</f>
        <v>40000</v>
      </c>
      <c r="CJ2510" s="9">
        <f t="shared" si="3"/>
        <v>37500</v>
      </c>
      <c r="CK2510" s="9" t="s">
        <v>201</v>
      </c>
      <c r="CL2510" s="10">
        <v>6</v>
      </c>
      <c r="CM2510" s="10">
        <v>3</v>
      </c>
      <c r="CN2510" s="10">
        <v>6</v>
      </c>
      <c r="CO2510" s="10">
        <v>5</v>
      </c>
      <c r="CP2510" s="10">
        <v>4</v>
      </c>
      <c r="CQ2510" s="10">
        <v>6</v>
      </c>
      <c r="CR2510" s="10">
        <v>3</v>
      </c>
      <c r="CS2510" s="10">
        <v>6</v>
      </c>
      <c r="CT2510" s="10">
        <v>7</v>
      </c>
      <c r="CU2510" s="10">
        <v>6</v>
      </c>
      <c r="CV2510" s="10">
        <v>5</v>
      </c>
      <c r="CW2510" s="10">
        <v>6</v>
      </c>
      <c r="CX2510" s="10">
        <v>5</v>
      </c>
      <c r="CY2510" s="10">
        <v>5</v>
      </c>
      <c r="CZ2510" s="10">
        <v>6</v>
      </c>
      <c r="DA2510" s="10">
        <v>5</v>
      </c>
      <c r="DB2510" s="10">
        <v>3</v>
      </c>
      <c r="DC2510" s="10">
        <v>7</v>
      </c>
      <c r="DD2510" s="10">
        <v>5</v>
      </c>
      <c r="DE2510" s="10">
        <v>4</v>
      </c>
      <c r="DF2510" s="10">
        <v>4</v>
      </c>
      <c r="DG2510" s="10">
        <v>5</v>
      </c>
      <c r="DH2510" s="10">
        <v>4</v>
      </c>
      <c r="DI2510" s="10">
        <v>4</v>
      </c>
      <c r="DJ2510" s="10">
        <v>3</v>
      </c>
      <c r="DK2510" s="10">
        <v>4</v>
      </c>
      <c r="DL2510" s="10">
        <v>4</v>
      </c>
      <c r="DM2510" s="9" t="s">
        <v>154</v>
      </c>
      <c r="DN2510" s="10">
        <v>1996</v>
      </c>
      <c r="DO2510" s="9">
        <f t="shared" si="9"/>
        <v>25</v>
      </c>
      <c r="DP2510" s="9" t="s">
        <v>155</v>
      </c>
      <c r="DQ2510" s="9" t="s">
        <v>156</v>
      </c>
      <c r="DR2510" s="9" t="s">
        <v>157</v>
      </c>
      <c r="DS2510" s="9" t="s">
        <v>137</v>
      </c>
      <c r="DT2510" s="9" t="s">
        <v>657</v>
      </c>
      <c r="DU2510" s="9" t="s">
        <v>168</v>
      </c>
      <c r="DV2510" s="9" t="str">
        <f>VLOOKUP(DU2510,Metadata!$B$2:$C$7,2,FALSE)</f>
        <v>0 - 3 years</v>
      </c>
    </row>
    <row r="2511" spans="1:126">
      <c r="A2511" s="13">
        <v>2510</v>
      </c>
      <c r="B2511" s="9" t="s">
        <v>135</v>
      </c>
      <c r="C2511" s="9" t="str">
        <f>VLOOKUP(B2511,Metadata!$M$2:$N$6,2,FALSE)</f>
        <v>Permanent Employee</v>
      </c>
      <c r="D2511" s="9" t="s">
        <v>136</v>
      </c>
      <c r="E2511" s="9" t="s">
        <v>137</v>
      </c>
      <c r="F2511" s="9" t="s">
        <v>138</v>
      </c>
      <c r="G2511" s="9" t="s">
        <v>172</v>
      </c>
      <c r="H2511" s="9" t="str">
        <f>IF(G2511="","",VLOOKUP(G2511,Metadata!$J$2:$K$22,2,FALSE))</f>
        <v>Porto Metropolitan Area</v>
      </c>
      <c r="I2511" s="9" t="s">
        <v>138</v>
      </c>
      <c r="J2511" s="9" t="str">
        <f>IF(I2511="","",VLOOKUP(I2511,Metadata!$P$2:$Q$43,2,FALSE))</f>
        <v>Europe</v>
      </c>
      <c r="K2511" s="9" t="str">
        <f t="shared" si="0"/>
        <v>Portugal</v>
      </c>
      <c r="L2511" s="9" t="s">
        <v>172</v>
      </c>
      <c r="M2511" s="9" t="str">
        <f>IF(L2511="","",VLOOKUP(L2511,Metadata!$J$2:$K$22,2,FALSE))</f>
        <v>Porto Metropolitan Area</v>
      </c>
      <c r="N2511" s="9" t="s">
        <v>214</v>
      </c>
      <c r="O2511" s="9" t="s">
        <v>239</v>
      </c>
      <c r="P2511" s="9" t="s">
        <v>142</v>
      </c>
      <c r="Q2511" s="10" t="str">
        <f t="shared" si="1"/>
        <v>Full Office Job</v>
      </c>
      <c r="R2511" s="10">
        <v>6</v>
      </c>
      <c r="S2511" s="9" t="s">
        <v>332</v>
      </c>
      <c r="T2511" s="9" t="s">
        <v>137</v>
      </c>
      <c r="U2511" s="9" t="str">
        <f>IF(S2511&lt;&gt;"",S2511,IF(T2511&lt;&gt;"",VLOOKUP(T2511,Metadata!$S$2:$T$228,2,FALSE),""))</f>
        <v>UX/UI Designer</v>
      </c>
      <c r="V2511" s="9" t="s">
        <v>217</v>
      </c>
      <c r="W2511" s="9" t="s">
        <v>137</v>
      </c>
      <c r="X2511" s="9" t="s">
        <v>163</v>
      </c>
      <c r="Y2511" s="9" t="s">
        <v>137</v>
      </c>
      <c r="Z2511" s="9" t="s">
        <v>184</v>
      </c>
      <c r="AA2511" s="9" t="s">
        <v>137</v>
      </c>
      <c r="AB2511" s="9" t="s">
        <v>137</v>
      </c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 t="s">
        <v>150</v>
      </c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 t="s">
        <v>150</v>
      </c>
      <c r="BZ2511" s="9" t="s">
        <v>137</v>
      </c>
      <c r="CA2511" s="10"/>
      <c r="CB2511" s="10" t="str">
        <f t="shared" si="5"/>
        <v/>
      </c>
      <c r="CC2511" s="10"/>
      <c r="CD2511" s="9" t="str">
        <f t="shared" si="2"/>
        <v/>
      </c>
      <c r="CE2511" s="9" t="s">
        <v>168</v>
      </c>
      <c r="CF2511" s="9" t="s">
        <v>225</v>
      </c>
      <c r="CG2511" s="9">
        <f>IF(CF2511="","",VLOOKUP(CF2511,Metadata!$D$2:$H$20,2,FALSE))</f>
        <v>22500</v>
      </c>
      <c r="CH2511" s="9">
        <f>IF(CF2511="","",VLOOKUP(CF2511,Metadata!$D$2:$H$20,4,FALSE))</f>
        <v>20000</v>
      </c>
      <c r="CI2511" s="9">
        <f>IF(CF2511="","",VLOOKUP(CF2511,Metadata!$D$2:$H$20,5,FALSE))</f>
        <v>25000</v>
      </c>
      <c r="CJ2511" s="9">
        <f t="shared" si="3"/>
        <v>22500</v>
      </c>
      <c r="CK2511" s="9" t="s">
        <v>153</v>
      </c>
      <c r="CL2511" s="10">
        <v>5</v>
      </c>
      <c r="CM2511" s="10">
        <v>1</v>
      </c>
      <c r="CN2511" s="10">
        <v>7</v>
      </c>
      <c r="CO2511" s="10">
        <v>7</v>
      </c>
      <c r="CP2511" s="10">
        <v>7</v>
      </c>
      <c r="CQ2511" s="10">
        <v>7</v>
      </c>
      <c r="CR2511" s="10">
        <v>7</v>
      </c>
      <c r="CS2511" s="10">
        <v>7</v>
      </c>
      <c r="CT2511" s="10">
        <v>7</v>
      </c>
      <c r="CU2511" s="10">
        <v>7</v>
      </c>
      <c r="CV2511" s="10">
        <v>7</v>
      </c>
      <c r="CW2511" s="10">
        <v>7</v>
      </c>
      <c r="CX2511" s="10">
        <v>7</v>
      </c>
      <c r="CY2511" s="10">
        <v>7</v>
      </c>
      <c r="CZ2511" s="10">
        <v>7</v>
      </c>
      <c r="DA2511" s="10">
        <v>7</v>
      </c>
      <c r="DB2511" s="10">
        <v>4</v>
      </c>
      <c r="DC2511" s="10">
        <v>7</v>
      </c>
      <c r="DD2511" s="10">
        <v>4</v>
      </c>
      <c r="DE2511" s="10">
        <v>7</v>
      </c>
      <c r="DF2511" s="10">
        <v>7</v>
      </c>
      <c r="DG2511" s="10">
        <v>7</v>
      </c>
      <c r="DH2511" s="10">
        <v>7</v>
      </c>
      <c r="DI2511" s="10">
        <v>7</v>
      </c>
      <c r="DJ2511" s="10">
        <v>4</v>
      </c>
      <c r="DK2511" s="10">
        <v>7</v>
      </c>
      <c r="DL2511" s="10">
        <v>7</v>
      </c>
      <c r="DM2511" s="9" t="s">
        <v>154</v>
      </c>
      <c r="DN2511" s="10">
        <v>1990</v>
      </c>
      <c r="DO2511" s="9">
        <f t="shared" si="9"/>
        <v>31</v>
      </c>
      <c r="DP2511" s="9" t="s">
        <v>222</v>
      </c>
      <c r="DQ2511" s="9" t="s">
        <v>202</v>
      </c>
      <c r="DR2511" s="9" t="s">
        <v>170</v>
      </c>
      <c r="DS2511" s="9" t="s">
        <v>137</v>
      </c>
      <c r="DT2511" s="9" t="s">
        <v>657</v>
      </c>
      <c r="DU2511" s="9" t="s">
        <v>223</v>
      </c>
      <c r="DV2511" s="9" t="str">
        <f>VLOOKUP(DU2511,Metadata!$B$2:$C$7,2,FALSE)</f>
        <v>3 - 6 years</v>
      </c>
    </row>
    <row r="2512" spans="1:126">
      <c r="A2512" s="13">
        <v>2511</v>
      </c>
      <c r="B2512" s="9" t="s">
        <v>135</v>
      </c>
      <c r="C2512" s="9" t="str">
        <f>VLOOKUP(B2512,Metadata!$M$2:$N$6,2,FALSE)</f>
        <v>Permanent Employee</v>
      </c>
      <c r="D2512" s="9" t="s">
        <v>159</v>
      </c>
      <c r="E2512" s="9" t="s">
        <v>137</v>
      </c>
      <c r="F2512" s="9" t="s">
        <v>138</v>
      </c>
      <c r="G2512" s="9" t="s">
        <v>140</v>
      </c>
      <c r="H2512" s="9" t="str">
        <f>IF(G2512="","",VLOOKUP(G2512,Metadata!$J$2:$K$22,2,FALSE))</f>
        <v>Lisbon Metropolitan Area</v>
      </c>
      <c r="I2512" s="9" t="s">
        <v>138</v>
      </c>
      <c r="J2512" s="9" t="str">
        <f>IF(I2512="","",VLOOKUP(I2512,Metadata!$P$2:$Q$43,2,FALSE))</f>
        <v>Europe</v>
      </c>
      <c r="K2512" s="9" t="str">
        <f t="shared" si="0"/>
        <v>Portugal</v>
      </c>
      <c r="L2512" s="9" t="s">
        <v>140</v>
      </c>
      <c r="M2512" s="9" t="str">
        <f>IF(L2512="","",VLOOKUP(L2512,Metadata!$J$2:$K$22,2,FALSE))</f>
        <v>Lisbon Metropolitan Area</v>
      </c>
      <c r="N2512" s="9" t="s">
        <v>205</v>
      </c>
      <c r="O2512" s="9" t="s">
        <v>137</v>
      </c>
      <c r="P2512" s="9" t="s">
        <v>137</v>
      </c>
      <c r="Q2512" s="10" t="str">
        <f t="shared" si="1"/>
        <v>Full Office Job</v>
      </c>
      <c r="R2512" s="10">
        <v>4</v>
      </c>
      <c r="S2512" s="9" t="s">
        <v>229</v>
      </c>
      <c r="T2512" s="9" t="s">
        <v>137</v>
      </c>
      <c r="U2512" s="9" t="str">
        <f>IF(S2512&lt;&gt;"",S2512,IF(T2512&lt;&gt;"",VLOOKUP(T2512,Metadata!$S$2:$T$228,2,FALSE),""))</f>
        <v>Project Manager</v>
      </c>
      <c r="V2512" s="9" t="s">
        <v>304</v>
      </c>
      <c r="W2512" s="9" t="s">
        <v>137</v>
      </c>
      <c r="X2512" s="9" t="s">
        <v>145</v>
      </c>
      <c r="Y2512" s="9" t="s">
        <v>137</v>
      </c>
      <c r="Z2512" s="9" t="s">
        <v>146</v>
      </c>
      <c r="AA2512" s="9" t="s">
        <v>137</v>
      </c>
      <c r="AB2512" s="9" t="s">
        <v>137</v>
      </c>
      <c r="AC2512" s="9" t="s">
        <v>147</v>
      </c>
      <c r="AD2512" s="9"/>
      <c r="AE2512" s="9" t="s">
        <v>194</v>
      </c>
      <c r="AF2512" s="9" t="s">
        <v>243</v>
      </c>
      <c r="AG2512" s="9"/>
      <c r="AH2512" s="9" t="s">
        <v>176</v>
      </c>
      <c r="AI2512" s="9"/>
      <c r="AJ2512" s="9"/>
      <c r="AK2512" s="9"/>
      <c r="AL2512" s="9"/>
      <c r="AM2512" s="9"/>
      <c r="AN2512" s="9" t="s">
        <v>195</v>
      </c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198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10"/>
      <c r="CB2512" s="10" t="str">
        <f t="shared" si="5"/>
        <v/>
      </c>
      <c r="CC2512" s="10"/>
      <c r="CD2512" s="9" t="str">
        <f t="shared" si="2"/>
        <v/>
      </c>
      <c r="CE2512" s="9" t="s">
        <v>151</v>
      </c>
      <c r="CF2512" s="9" t="s">
        <v>293</v>
      </c>
      <c r="CG2512" s="9">
        <f>IF(CF2512="","",VLOOKUP(CF2512,Metadata!$D$2:$H$20,2,FALSE))</f>
        <v>52500</v>
      </c>
      <c r="CH2512" s="9">
        <f>IF(CF2512="","",VLOOKUP(CF2512,Metadata!$D$2:$H$20,4,FALSE))</f>
        <v>50000</v>
      </c>
      <c r="CI2512" s="9">
        <f>IF(CF2512="","",VLOOKUP(CF2512,Metadata!$D$2:$H$20,5,FALSE))</f>
        <v>55000</v>
      </c>
      <c r="CJ2512" s="9">
        <f t="shared" si="3"/>
        <v>52500</v>
      </c>
      <c r="CK2512" s="9" t="s">
        <v>189</v>
      </c>
      <c r="CL2512" s="10">
        <v>3</v>
      </c>
      <c r="CM2512" s="10">
        <v>3</v>
      </c>
      <c r="CN2512" s="10">
        <v>7</v>
      </c>
      <c r="CO2512" s="10">
        <v>5</v>
      </c>
      <c r="CP2512" s="10">
        <v>4</v>
      </c>
      <c r="CQ2512" s="10">
        <v>5</v>
      </c>
      <c r="CR2512" s="10">
        <v>4</v>
      </c>
      <c r="CS2512" s="10">
        <v>4</v>
      </c>
      <c r="CT2512" s="10">
        <v>4</v>
      </c>
      <c r="CU2512" s="10">
        <v>4</v>
      </c>
      <c r="CV2512" s="10">
        <v>4</v>
      </c>
      <c r="CW2512" s="10">
        <v>4</v>
      </c>
      <c r="CX2512" s="10">
        <v>6</v>
      </c>
      <c r="CY2512" s="10">
        <v>5</v>
      </c>
      <c r="CZ2512" s="10">
        <v>6</v>
      </c>
      <c r="DA2512" s="10">
        <v>4</v>
      </c>
      <c r="DB2512" s="10">
        <v>4</v>
      </c>
      <c r="DC2512" s="10">
        <v>7</v>
      </c>
      <c r="DD2512" s="10">
        <v>4</v>
      </c>
      <c r="DE2512" s="10">
        <v>6</v>
      </c>
      <c r="DF2512" s="10">
        <v>5</v>
      </c>
      <c r="DG2512" s="10">
        <v>6</v>
      </c>
      <c r="DH2512" s="10">
        <v>4</v>
      </c>
      <c r="DI2512" s="10">
        <v>7</v>
      </c>
      <c r="DJ2512" s="10">
        <v>2</v>
      </c>
      <c r="DK2512" s="10">
        <v>5</v>
      </c>
      <c r="DL2512" s="10">
        <v>6</v>
      </c>
      <c r="DM2512" s="9" t="s">
        <v>154</v>
      </c>
      <c r="DN2512" s="10">
        <v>1981</v>
      </c>
      <c r="DO2512" s="9">
        <f t="shared" si="9"/>
        <v>40</v>
      </c>
      <c r="DP2512" s="9" t="s">
        <v>155</v>
      </c>
      <c r="DQ2512" s="9" t="s">
        <v>210</v>
      </c>
      <c r="DR2512" s="9" t="s">
        <v>157</v>
      </c>
      <c r="DS2512" s="9" t="s">
        <v>137</v>
      </c>
      <c r="DT2512" s="9" t="s">
        <v>657</v>
      </c>
      <c r="DU2512" s="9" t="s">
        <v>158</v>
      </c>
      <c r="DV2512" s="9" t="str">
        <f>VLOOKUP(DU2512,Metadata!$B$2:$C$7,2,FALSE)</f>
        <v>6+ years</v>
      </c>
    </row>
    <row r="2513" spans="1:126">
      <c r="A2513" s="13">
        <v>2512</v>
      </c>
      <c r="B2513" s="9" t="s">
        <v>135</v>
      </c>
      <c r="C2513" s="9" t="str">
        <f>VLOOKUP(B2513,Metadata!$M$2:$N$6,2,FALSE)</f>
        <v>Permanent Employee</v>
      </c>
      <c r="D2513" s="9" t="s">
        <v>136</v>
      </c>
      <c r="E2513" s="9" t="s">
        <v>137</v>
      </c>
      <c r="F2513" s="9" t="s">
        <v>138</v>
      </c>
      <c r="G2513" s="9" t="s">
        <v>160</v>
      </c>
      <c r="H2513" s="9" t="str">
        <f>IF(G2513="","",VLOOKUP(G2513,Metadata!$J$2:$K$22,2,FALSE))</f>
        <v>Centre</v>
      </c>
      <c r="I2513" s="9" t="s">
        <v>295</v>
      </c>
      <c r="J2513" s="9" t="str">
        <f>IF(I2513="","",VLOOKUP(I2513,Metadata!$P$2:$Q$43,2,FALSE))</f>
        <v>Europe</v>
      </c>
      <c r="K2513" s="9" t="str">
        <f t="shared" si="0"/>
        <v>International</v>
      </c>
      <c r="L2513" s="9" t="s">
        <v>137</v>
      </c>
      <c r="M2513" s="9" t="str">
        <f>IF(L2513="","",VLOOKUP(L2513,Metadata!$J$2:$K$22,2,FALSE))</f>
        <v/>
      </c>
      <c r="N2513" s="9" t="s">
        <v>141</v>
      </c>
      <c r="O2513" s="9" t="s">
        <v>137</v>
      </c>
      <c r="P2513" s="9" t="s">
        <v>191</v>
      </c>
      <c r="Q2513" s="10" t="str">
        <f t="shared" si="1"/>
        <v>Remote Job (full or flexible)</v>
      </c>
      <c r="R2513" s="10">
        <v>5</v>
      </c>
      <c r="S2513" s="9" t="s">
        <v>143</v>
      </c>
      <c r="T2513" s="9" t="s">
        <v>137</v>
      </c>
      <c r="U2513" s="9" t="str">
        <f>IF(S2513&lt;&gt;"",S2513,IF(T2513&lt;&gt;"",VLOOKUP(T2513,Metadata!$S$2:$T$228,2,FALSE),""))</f>
        <v>Technical Team Leader</v>
      </c>
      <c r="V2513" s="9" t="s">
        <v>162</v>
      </c>
      <c r="W2513" s="9" t="s">
        <v>137</v>
      </c>
      <c r="X2513" s="9" t="s">
        <v>269</v>
      </c>
      <c r="Y2513" s="9" t="s">
        <v>137</v>
      </c>
      <c r="Z2513" s="9" t="s">
        <v>164</v>
      </c>
      <c r="AA2513" s="9" t="s">
        <v>165</v>
      </c>
      <c r="AB2513" s="9" t="s">
        <v>137</v>
      </c>
      <c r="AC2513" s="9"/>
      <c r="AD2513" s="9"/>
      <c r="AE2513" s="9"/>
      <c r="AF2513" s="9"/>
      <c r="AG2513" s="9"/>
      <c r="AH2513" s="9"/>
      <c r="AI2513" s="9"/>
      <c r="AJ2513" s="9"/>
      <c r="AK2513" s="9"/>
      <c r="AL2513" s="9" t="s">
        <v>177</v>
      </c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 t="s">
        <v>284</v>
      </c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 t="s">
        <v>186</v>
      </c>
      <c r="BO2513" s="9"/>
      <c r="BP2513" s="9"/>
      <c r="BQ2513" s="9"/>
      <c r="BR2513" s="9"/>
      <c r="BS2513" s="9" t="s">
        <v>200</v>
      </c>
      <c r="BT2513" s="9"/>
      <c r="BU2513" s="9"/>
      <c r="BV2513" s="9"/>
      <c r="BW2513" s="9"/>
      <c r="BX2513" s="9"/>
      <c r="BY2513" s="9"/>
      <c r="BZ2513" s="9"/>
      <c r="CA2513" s="10"/>
      <c r="CB2513" s="10" t="str">
        <f t="shared" si="5"/>
        <v/>
      </c>
      <c r="CC2513" s="10"/>
      <c r="CD2513" s="9" t="str">
        <f t="shared" si="2"/>
        <v/>
      </c>
      <c r="CE2513" s="9" t="s">
        <v>168</v>
      </c>
      <c r="CF2513" s="9" t="s">
        <v>220</v>
      </c>
      <c r="CG2513" s="9">
        <f>IF(CF2513="","",VLOOKUP(CF2513,Metadata!$D$2:$H$20,2,FALSE))</f>
        <v>27500</v>
      </c>
      <c r="CH2513" s="9">
        <f>IF(CF2513="","",VLOOKUP(CF2513,Metadata!$D$2:$H$20,4,FALSE))</f>
        <v>25000</v>
      </c>
      <c r="CI2513" s="9">
        <f>IF(CF2513="","",VLOOKUP(CF2513,Metadata!$D$2:$H$20,5,FALSE))</f>
        <v>30000</v>
      </c>
      <c r="CJ2513" s="9">
        <f t="shared" si="3"/>
        <v>27500</v>
      </c>
      <c r="CK2513" s="9" t="s">
        <v>221</v>
      </c>
      <c r="CL2513" s="10">
        <v>4</v>
      </c>
      <c r="CM2513" s="10">
        <v>4</v>
      </c>
      <c r="CN2513" s="10">
        <v>7</v>
      </c>
      <c r="CO2513" s="10">
        <v>7</v>
      </c>
      <c r="CP2513" s="10">
        <v>5</v>
      </c>
      <c r="CQ2513" s="10">
        <v>4</v>
      </c>
      <c r="CR2513" s="10">
        <v>7</v>
      </c>
      <c r="CS2513" s="10">
        <v>1</v>
      </c>
      <c r="CT2513" s="10">
        <v>5</v>
      </c>
      <c r="CU2513" s="10">
        <v>5</v>
      </c>
      <c r="CV2513" s="10">
        <v>4</v>
      </c>
      <c r="CW2513" s="10">
        <v>4</v>
      </c>
      <c r="CX2513" s="10">
        <v>7</v>
      </c>
      <c r="CY2513" s="10">
        <v>5</v>
      </c>
      <c r="CZ2513" s="10">
        <v>7</v>
      </c>
      <c r="DA2513" s="10">
        <v>3</v>
      </c>
      <c r="DB2513" s="10">
        <v>3</v>
      </c>
      <c r="DC2513" s="10">
        <v>5</v>
      </c>
      <c r="DD2513" s="10">
        <v>1</v>
      </c>
      <c r="DE2513" s="10">
        <v>7</v>
      </c>
      <c r="DF2513" s="10">
        <v>4</v>
      </c>
      <c r="DG2513" s="10">
        <v>4</v>
      </c>
      <c r="DH2513" s="10">
        <v>4</v>
      </c>
      <c r="DI2513" s="10">
        <v>5</v>
      </c>
      <c r="DJ2513" s="10">
        <v>4</v>
      </c>
      <c r="DK2513" s="10">
        <v>4</v>
      </c>
      <c r="DL2513" s="10">
        <v>4</v>
      </c>
      <c r="DM2513" s="9" t="s">
        <v>154</v>
      </c>
      <c r="DN2513" s="10">
        <v>1994</v>
      </c>
      <c r="DO2513" s="9">
        <f t="shared" si="9"/>
        <v>27</v>
      </c>
      <c r="DP2513" s="9" t="s">
        <v>155</v>
      </c>
      <c r="DQ2513" s="9" t="s">
        <v>202</v>
      </c>
      <c r="DR2513" s="9" t="s">
        <v>170</v>
      </c>
      <c r="DS2513" s="9" t="s">
        <v>137</v>
      </c>
      <c r="DT2513" s="9" t="s">
        <v>657</v>
      </c>
      <c r="DU2513" s="9" t="s">
        <v>223</v>
      </c>
      <c r="DV2513" s="9" t="str">
        <f>VLOOKUP(DU2513,Metadata!$B$2:$C$7,2,FALSE)</f>
        <v>3 - 6 years</v>
      </c>
    </row>
    <row r="2514" spans="1:126">
      <c r="A2514" s="13">
        <v>2513</v>
      </c>
      <c r="B2514" s="9" t="s">
        <v>135</v>
      </c>
      <c r="C2514" s="9" t="str">
        <f>VLOOKUP(B2514,Metadata!$M$2:$N$6,2,FALSE)</f>
        <v>Permanent Employee</v>
      </c>
      <c r="D2514" s="9" t="s">
        <v>136</v>
      </c>
      <c r="E2514" s="9" t="s">
        <v>137</v>
      </c>
      <c r="F2514" s="9" t="s">
        <v>138</v>
      </c>
      <c r="G2514" s="9" t="s">
        <v>140</v>
      </c>
      <c r="H2514" s="9" t="str">
        <f>IF(G2514="","",VLOOKUP(G2514,Metadata!$J$2:$K$22,2,FALSE))</f>
        <v>Lisbon Metropolitan Area</v>
      </c>
      <c r="I2514" s="9" t="s">
        <v>138</v>
      </c>
      <c r="J2514" s="9" t="str">
        <f>IF(I2514="","",VLOOKUP(I2514,Metadata!$P$2:$Q$43,2,FALSE))</f>
        <v>Europe</v>
      </c>
      <c r="K2514" s="9" t="str">
        <f t="shared" si="0"/>
        <v>Portugal</v>
      </c>
      <c r="L2514" s="9" t="s">
        <v>140</v>
      </c>
      <c r="M2514" s="9" t="str">
        <f>IF(L2514="","",VLOOKUP(L2514,Metadata!$J$2:$K$22,2,FALSE))</f>
        <v>Lisbon Metropolitan Area</v>
      </c>
      <c r="N2514" s="9" t="s">
        <v>141</v>
      </c>
      <c r="O2514" s="9" t="s">
        <v>137</v>
      </c>
      <c r="P2514" s="9" t="s">
        <v>142</v>
      </c>
      <c r="Q2514" s="10" t="str">
        <f t="shared" si="1"/>
        <v>Full Office Job</v>
      </c>
      <c r="R2514" s="10">
        <v>5</v>
      </c>
      <c r="S2514" s="9" t="s">
        <v>266</v>
      </c>
      <c r="T2514" s="9" t="s">
        <v>137</v>
      </c>
      <c r="U2514" s="9" t="str">
        <f>IF(S2514&lt;&gt;"",S2514,IF(T2514&lt;&gt;"",VLOOKUP(T2514,Metadata!$S$2:$T$228,2,FALSE),""))</f>
        <v>Data Scientist/Data Engineer</v>
      </c>
      <c r="V2514" s="9" t="s">
        <v>268</v>
      </c>
      <c r="W2514" s="9" t="s">
        <v>137</v>
      </c>
      <c r="X2514" s="9" t="s">
        <v>145</v>
      </c>
      <c r="Y2514" s="9" t="s">
        <v>137</v>
      </c>
      <c r="Z2514" s="9" t="s">
        <v>146</v>
      </c>
      <c r="AA2514" s="9" t="s">
        <v>137</v>
      </c>
      <c r="AB2514" s="9" t="s">
        <v>137</v>
      </c>
      <c r="AC2514" s="9" t="s">
        <v>147</v>
      </c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 t="s">
        <v>149</v>
      </c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 t="s">
        <v>150</v>
      </c>
      <c r="BZ2514" s="9" t="s">
        <v>137</v>
      </c>
      <c r="CA2514" s="10"/>
      <c r="CB2514" s="10" t="str">
        <f t="shared" si="5"/>
        <v/>
      </c>
      <c r="CC2514" s="10"/>
      <c r="CD2514" s="9" t="str">
        <f t="shared" si="2"/>
        <v/>
      </c>
      <c r="CE2514" s="9" t="s">
        <v>168</v>
      </c>
      <c r="CF2514" s="9" t="s">
        <v>152</v>
      </c>
      <c r="CG2514" s="9">
        <f>IF(CF2514="","",VLOOKUP(CF2514,Metadata!$D$2:$H$20,2,FALSE))</f>
        <v>32500</v>
      </c>
      <c r="CH2514" s="9">
        <f>IF(CF2514="","",VLOOKUP(CF2514,Metadata!$D$2:$H$20,4,FALSE))</f>
        <v>30000</v>
      </c>
      <c r="CI2514" s="9">
        <f>IF(CF2514="","",VLOOKUP(CF2514,Metadata!$D$2:$H$20,5,FALSE))</f>
        <v>35000</v>
      </c>
      <c r="CJ2514" s="9">
        <f t="shared" si="3"/>
        <v>32500</v>
      </c>
      <c r="CK2514" s="9" t="s">
        <v>221</v>
      </c>
      <c r="CL2514" s="10">
        <v>5</v>
      </c>
      <c r="CM2514" s="10">
        <v>4</v>
      </c>
      <c r="CN2514" s="10">
        <v>6</v>
      </c>
      <c r="CO2514" s="10">
        <v>3</v>
      </c>
      <c r="CP2514" s="10">
        <v>6</v>
      </c>
      <c r="CQ2514" s="10">
        <v>5</v>
      </c>
      <c r="CR2514" s="10">
        <v>5</v>
      </c>
      <c r="CS2514" s="10">
        <v>5</v>
      </c>
      <c r="CT2514" s="10">
        <v>4</v>
      </c>
      <c r="CU2514" s="10">
        <v>6</v>
      </c>
      <c r="CV2514" s="10">
        <v>3</v>
      </c>
      <c r="CW2514" s="10">
        <v>4</v>
      </c>
      <c r="CX2514" s="10">
        <v>4</v>
      </c>
      <c r="CY2514" s="10">
        <v>3</v>
      </c>
      <c r="CZ2514" s="10">
        <v>5</v>
      </c>
      <c r="DA2514" s="10">
        <v>3</v>
      </c>
      <c r="DB2514" s="10">
        <v>4</v>
      </c>
      <c r="DC2514" s="10">
        <v>3</v>
      </c>
      <c r="DD2514" s="10">
        <v>4</v>
      </c>
      <c r="DE2514" s="10">
        <v>5</v>
      </c>
      <c r="DF2514" s="10">
        <v>6</v>
      </c>
      <c r="DG2514" s="10">
        <v>3</v>
      </c>
      <c r="DH2514" s="10">
        <v>4</v>
      </c>
      <c r="DI2514" s="10">
        <v>3</v>
      </c>
      <c r="DJ2514" s="10">
        <v>3</v>
      </c>
      <c r="DK2514" s="10">
        <v>3</v>
      </c>
      <c r="DL2514" s="10">
        <v>3</v>
      </c>
      <c r="DM2514" s="9" t="s">
        <v>154</v>
      </c>
      <c r="DN2514" s="10">
        <v>1992</v>
      </c>
      <c r="DO2514" s="9">
        <f t="shared" si="9"/>
        <v>29</v>
      </c>
      <c r="DP2514" s="9" t="s">
        <v>155</v>
      </c>
      <c r="DQ2514" s="9" t="s">
        <v>202</v>
      </c>
      <c r="DR2514" s="9" t="s">
        <v>170</v>
      </c>
      <c r="DS2514" s="9" t="s">
        <v>137</v>
      </c>
      <c r="DT2514" s="9" t="s">
        <v>657</v>
      </c>
      <c r="DU2514" s="9" t="s">
        <v>223</v>
      </c>
      <c r="DV2514" s="9" t="str">
        <f>VLOOKUP(DU2514,Metadata!$B$2:$C$7,2,FALSE)</f>
        <v>3 - 6 years</v>
      </c>
    </row>
    <row r="2515" spans="1:126">
      <c r="A2515" s="13">
        <v>2514</v>
      </c>
      <c r="B2515" s="9" t="s">
        <v>135</v>
      </c>
      <c r="C2515" s="9" t="str">
        <f>VLOOKUP(B2515,Metadata!$M$2:$N$6,2,FALSE)</f>
        <v>Permanent Employee</v>
      </c>
      <c r="D2515" s="9" t="s">
        <v>159</v>
      </c>
      <c r="E2515" s="9" t="s">
        <v>137</v>
      </c>
      <c r="F2515" s="9" t="s">
        <v>138</v>
      </c>
      <c r="G2515" s="9" t="s">
        <v>283</v>
      </c>
      <c r="H2515" s="9" t="str">
        <f>IF(G2515="","",VLOOKUP(G2515,Metadata!$J$2:$K$22,2,FALSE))</f>
        <v>Lisbon Metropolitan Area</v>
      </c>
      <c r="I2515" s="9" t="s">
        <v>138</v>
      </c>
      <c r="J2515" s="9" t="str">
        <f>IF(I2515="","",VLOOKUP(I2515,Metadata!$P$2:$Q$43,2,FALSE))</f>
        <v>Europe</v>
      </c>
      <c r="K2515" s="9" t="str">
        <f t="shared" si="0"/>
        <v>Portugal</v>
      </c>
      <c r="L2515" s="9" t="s">
        <v>140</v>
      </c>
      <c r="M2515" s="9" t="str">
        <f>IF(L2515="","",VLOOKUP(L2515,Metadata!$J$2:$K$22,2,FALSE))</f>
        <v>Lisbon Metropolitan Area</v>
      </c>
      <c r="N2515" s="9" t="s">
        <v>214</v>
      </c>
      <c r="O2515" s="9" t="s">
        <v>259</v>
      </c>
      <c r="P2515" s="9" t="s">
        <v>191</v>
      </c>
      <c r="Q2515" s="10" t="str">
        <f t="shared" si="1"/>
        <v>Remote Job (full or flexible)</v>
      </c>
      <c r="R2515" s="10">
        <v>5</v>
      </c>
      <c r="S2515" s="9" t="s">
        <v>229</v>
      </c>
      <c r="T2515" s="9" t="s">
        <v>137</v>
      </c>
      <c r="U2515" s="9" t="str">
        <f>IF(S2515&lt;&gt;"",S2515,IF(T2515&lt;&gt;"",VLOOKUP(T2515,Metadata!$S$2:$T$228,2,FALSE),""))</f>
        <v>Project Manager</v>
      </c>
      <c r="V2515" s="9" t="s">
        <v>256</v>
      </c>
      <c r="W2515" s="9" t="s">
        <v>137</v>
      </c>
      <c r="X2515" s="9" t="s">
        <v>242</v>
      </c>
      <c r="Y2515" s="9" t="s">
        <v>137</v>
      </c>
      <c r="Z2515" s="9" t="s">
        <v>184</v>
      </c>
      <c r="AA2515" s="9" t="s">
        <v>137</v>
      </c>
      <c r="AB2515" s="9" t="s">
        <v>137</v>
      </c>
      <c r="AC2515" s="9" t="s">
        <v>147</v>
      </c>
      <c r="AD2515" s="9"/>
      <c r="AE2515" s="9"/>
      <c r="AF2515" s="9" t="s">
        <v>243</v>
      </c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 t="s">
        <v>150</v>
      </c>
      <c r="BZ2515" s="9" t="s">
        <v>137</v>
      </c>
      <c r="CA2515" s="10"/>
      <c r="CB2515" s="10" t="str">
        <f t="shared" si="5"/>
        <v/>
      </c>
      <c r="CC2515" s="10"/>
      <c r="CD2515" s="9" t="str">
        <f t="shared" si="2"/>
        <v/>
      </c>
      <c r="CE2515" s="9" t="s">
        <v>168</v>
      </c>
      <c r="CF2515" s="9" t="s">
        <v>248</v>
      </c>
      <c r="CG2515" s="9">
        <f>IF(CF2515="","",VLOOKUP(CF2515,Metadata!$D$2:$H$20,2,FALSE))</f>
        <v>57500</v>
      </c>
      <c r="CH2515" s="9">
        <f>IF(CF2515="","",VLOOKUP(CF2515,Metadata!$D$2:$H$20,4,FALSE))</f>
        <v>55000</v>
      </c>
      <c r="CI2515" s="9">
        <f>IF(CF2515="","",VLOOKUP(CF2515,Metadata!$D$2:$H$20,5,FALSE))</f>
        <v>60000</v>
      </c>
      <c r="CJ2515" s="9">
        <f t="shared" si="3"/>
        <v>57500</v>
      </c>
      <c r="CK2515" s="9" t="s">
        <v>153</v>
      </c>
      <c r="CL2515" s="10">
        <v>3</v>
      </c>
      <c r="CM2515" s="10">
        <v>4</v>
      </c>
      <c r="CN2515" s="10">
        <v>6</v>
      </c>
      <c r="CO2515" s="10">
        <v>6</v>
      </c>
      <c r="CP2515" s="10">
        <v>6</v>
      </c>
      <c r="CQ2515" s="10">
        <v>5</v>
      </c>
      <c r="CR2515" s="10">
        <v>5</v>
      </c>
      <c r="CS2515" s="10">
        <v>6</v>
      </c>
      <c r="CT2515" s="10">
        <v>6</v>
      </c>
      <c r="CU2515" s="10">
        <v>3</v>
      </c>
      <c r="CV2515" s="10">
        <v>3</v>
      </c>
      <c r="CW2515" s="10">
        <v>4</v>
      </c>
      <c r="CX2515" s="10">
        <v>6</v>
      </c>
      <c r="CY2515" s="10">
        <v>4</v>
      </c>
      <c r="CZ2515" s="10">
        <v>5</v>
      </c>
      <c r="DA2515" s="10">
        <v>5</v>
      </c>
      <c r="DB2515" s="10">
        <v>6</v>
      </c>
      <c r="DC2515" s="10">
        <v>7</v>
      </c>
      <c r="DD2515" s="10">
        <v>4</v>
      </c>
      <c r="DE2515" s="10">
        <v>7</v>
      </c>
      <c r="DF2515" s="10">
        <v>6</v>
      </c>
      <c r="DG2515" s="10">
        <v>5</v>
      </c>
      <c r="DH2515" s="10">
        <v>6</v>
      </c>
      <c r="DI2515" s="10">
        <v>7</v>
      </c>
      <c r="DJ2515" s="10">
        <v>6</v>
      </c>
      <c r="DK2515" s="10">
        <v>6</v>
      </c>
      <c r="DL2515" s="10">
        <v>6</v>
      </c>
      <c r="DM2515" s="9" t="s">
        <v>154</v>
      </c>
      <c r="DN2515" s="10">
        <v>1982</v>
      </c>
      <c r="DO2515" s="9">
        <f t="shared" si="9"/>
        <v>39</v>
      </c>
      <c r="DP2515" s="9" t="s">
        <v>155</v>
      </c>
      <c r="DQ2515" s="9" t="s">
        <v>156</v>
      </c>
      <c r="DR2515" s="9" t="s">
        <v>157</v>
      </c>
      <c r="DS2515" s="9" t="s">
        <v>137</v>
      </c>
      <c r="DT2515" s="9" t="s">
        <v>657</v>
      </c>
      <c r="DU2515" s="9" t="s">
        <v>158</v>
      </c>
      <c r="DV2515" s="9" t="str">
        <f>VLOOKUP(DU2515,Metadata!$B$2:$C$7,2,FALSE)</f>
        <v>6+ years</v>
      </c>
    </row>
    <row r="2516" spans="1:126">
      <c r="A2516" s="13">
        <v>2515</v>
      </c>
      <c r="B2516" s="9" t="s">
        <v>135</v>
      </c>
      <c r="C2516" s="9" t="str">
        <f>VLOOKUP(B2516,Metadata!$M$2:$N$6,2,FALSE)</f>
        <v>Permanent Employee</v>
      </c>
      <c r="D2516" s="9" t="s">
        <v>159</v>
      </c>
      <c r="E2516" s="9" t="s">
        <v>137</v>
      </c>
      <c r="F2516" s="9" t="s">
        <v>138</v>
      </c>
      <c r="G2516" s="9" t="s">
        <v>172</v>
      </c>
      <c r="H2516" s="9" t="str">
        <f>IF(G2516="","",VLOOKUP(G2516,Metadata!$J$2:$K$22,2,FALSE))</f>
        <v>Porto Metropolitan Area</v>
      </c>
      <c r="I2516" s="9" t="s">
        <v>138</v>
      </c>
      <c r="J2516" s="9" t="str">
        <f>IF(I2516="","",VLOOKUP(I2516,Metadata!$P$2:$Q$43,2,FALSE))</f>
        <v>Europe</v>
      </c>
      <c r="K2516" s="9" t="str">
        <f t="shared" si="0"/>
        <v>Portugal</v>
      </c>
      <c r="L2516" s="9" t="s">
        <v>172</v>
      </c>
      <c r="M2516" s="9" t="str">
        <f>IF(L2516="","",VLOOKUP(L2516,Metadata!$J$2:$K$22,2,FALSE))</f>
        <v>Porto Metropolitan Area</v>
      </c>
      <c r="N2516" s="9" t="s">
        <v>141</v>
      </c>
      <c r="O2516" s="9" t="s">
        <v>137</v>
      </c>
      <c r="P2516" s="9" t="s">
        <v>191</v>
      </c>
      <c r="Q2516" s="10" t="str">
        <f t="shared" si="1"/>
        <v>Remote Job (full or flexible)</v>
      </c>
      <c r="R2516" s="10">
        <v>5</v>
      </c>
      <c r="S2516" s="9" t="s">
        <v>216</v>
      </c>
      <c r="T2516" s="9" t="s">
        <v>137</v>
      </c>
      <c r="U2516" s="9" t="str">
        <f>IF(S2516&lt;&gt;"",S2516,IF(T2516&lt;&gt;"",VLOOKUP(T2516,Metadata!$S$2:$T$228,2,FALSE),""))</f>
        <v>Front-End Developer</v>
      </c>
      <c r="V2516" s="9" t="s">
        <v>279</v>
      </c>
      <c r="W2516" s="9" t="s">
        <v>137</v>
      </c>
      <c r="X2516" s="9" t="s">
        <v>145</v>
      </c>
      <c r="Y2516" s="9" t="s">
        <v>137</v>
      </c>
      <c r="Z2516" s="9" t="s">
        <v>146</v>
      </c>
      <c r="AA2516" s="9" t="s">
        <v>165</v>
      </c>
      <c r="AB2516" s="9" t="s">
        <v>253</v>
      </c>
      <c r="AC2516" s="9"/>
      <c r="AD2516" s="9"/>
      <c r="AE2516" s="9"/>
      <c r="AF2516" s="9"/>
      <c r="AG2516" s="9"/>
      <c r="AH2516" s="9"/>
      <c r="AI2516" s="9"/>
      <c r="AJ2516" s="9" t="s">
        <v>185</v>
      </c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 t="s">
        <v>455</v>
      </c>
      <c r="CA2516" s="10"/>
      <c r="CB2516" s="10" t="str">
        <f t="shared" si="5"/>
        <v/>
      </c>
      <c r="CC2516" s="10"/>
      <c r="CD2516" s="9" t="str">
        <f t="shared" si="2"/>
        <v/>
      </c>
      <c r="CE2516" s="9" t="s">
        <v>168</v>
      </c>
      <c r="CF2516" s="9" t="s">
        <v>188</v>
      </c>
      <c r="CG2516" s="9">
        <f>IF(CF2516="","",VLOOKUP(CF2516,Metadata!$D$2:$H$20,2,FALSE))</f>
        <v>17500</v>
      </c>
      <c r="CH2516" s="9">
        <f>IF(CF2516="","",VLOOKUP(CF2516,Metadata!$D$2:$H$20,4,FALSE))</f>
        <v>15000</v>
      </c>
      <c r="CI2516" s="9">
        <f>IF(CF2516="","",VLOOKUP(CF2516,Metadata!$D$2:$H$20,5,FALSE))</f>
        <v>20000</v>
      </c>
      <c r="CJ2516" s="9">
        <f t="shared" si="3"/>
        <v>17500</v>
      </c>
      <c r="CK2516" s="9" t="s">
        <v>221</v>
      </c>
      <c r="CL2516" s="10">
        <v>3</v>
      </c>
      <c r="CM2516" s="10">
        <v>3</v>
      </c>
      <c r="CN2516" s="10">
        <v>6</v>
      </c>
      <c r="CO2516" s="10">
        <v>6</v>
      </c>
      <c r="CP2516" s="10">
        <v>6</v>
      </c>
      <c r="CQ2516" s="10">
        <v>6</v>
      </c>
      <c r="CR2516" s="10">
        <v>5</v>
      </c>
      <c r="CS2516" s="10">
        <v>6</v>
      </c>
      <c r="CT2516" s="10">
        <v>6</v>
      </c>
      <c r="CU2516" s="10">
        <v>6</v>
      </c>
      <c r="CV2516" s="10">
        <v>6</v>
      </c>
      <c r="CW2516" s="10">
        <v>4</v>
      </c>
      <c r="CX2516" s="10">
        <v>6</v>
      </c>
      <c r="CY2516" s="10">
        <v>6</v>
      </c>
      <c r="CZ2516" s="10">
        <v>6</v>
      </c>
      <c r="DA2516" s="10">
        <v>7</v>
      </c>
      <c r="DB2516" s="10">
        <v>6</v>
      </c>
      <c r="DC2516" s="10">
        <v>7</v>
      </c>
      <c r="DD2516" s="10">
        <v>4</v>
      </c>
      <c r="DE2516" s="10">
        <v>6</v>
      </c>
      <c r="DF2516" s="10">
        <v>6</v>
      </c>
      <c r="DG2516" s="10">
        <v>5</v>
      </c>
      <c r="DH2516" s="10">
        <v>5</v>
      </c>
      <c r="DI2516" s="10">
        <v>5</v>
      </c>
      <c r="DJ2516" s="10">
        <v>5</v>
      </c>
      <c r="DK2516" s="10">
        <v>5</v>
      </c>
      <c r="DL2516" s="10">
        <v>5</v>
      </c>
      <c r="DM2516" s="9" t="s">
        <v>154</v>
      </c>
      <c r="DN2516" s="10">
        <v>1984</v>
      </c>
      <c r="DO2516" s="9">
        <f t="shared" si="9"/>
        <v>37</v>
      </c>
      <c r="DP2516" s="9" t="s">
        <v>222</v>
      </c>
      <c r="DQ2516" s="9" t="s">
        <v>202</v>
      </c>
      <c r="DR2516" s="9" t="s">
        <v>137</v>
      </c>
      <c r="DS2516" s="9" t="s">
        <v>808</v>
      </c>
      <c r="DT2516" s="9" t="s">
        <v>657</v>
      </c>
      <c r="DU2516" s="9" t="s">
        <v>168</v>
      </c>
      <c r="DV2516" s="9" t="str">
        <f>VLOOKUP(DU2516,Metadata!$B$2:$C$7,2,FALSE)</f>
        <v>0 - 3 years</v>
      </c>
    </row>
    <row r="2517" spans="1:126">
      <c r="A2517" s="13">
        <v>2516</v>
      </c>
      <c r="B2517" s="9" t="s">
        <v>171</v>
      </c>
      <c r="C2517" s="9" t="str">
        <f>VLOOKUP(B2517,Metadata!$M$2:$N$6,2,FALSE)</f>
        <v>Contractor</v>
      </c>
      <c r="D2517" s="9" t="s">
        <v>137</v>
      </c>
      <c r="E2517" s="9" t="s">
        <v>136</v>
      </c>
      <c r="F2517" s="9" t="s">
        <v>138</v>
      </c>
      <c r="G2517" s="9" t="s">
        <v>190</v>
      </c>
      <c r="H2517" s="9" t="str">
        <f>IF(G2517="","",VLOOKUP(G2517,Metadata!$J$2:$K$22,2,FALSE))</f>
        <v>North</v>
      </c>
      <c r="I2517" s="9" t="s">
        <v>138</v>
      </c>
      <c r="J2517" s="9" t="str">
        <f>IF(I2517="","",VLOOKUP(I2517,Metadata!$P$2:$Q$43,2,FALSE))</f>
        <v>Europe</v>
      </c>
      <c r="K2517" s="9" t="str">
        <f t="shared" si="0"/>
        <v>Portugal</v>
      </c>
      <c r="L2517" s="9" t="s">
        <v>190</v>
      </c>
      <c r="M2517" s="9" t="str">
        <f>IF(L2517="","",VLOOKUP(L2517,Metadata!$J$2:$K$22,2,FALSE))</f>
        <v>North</v>
      </c>
      <c r="N2517" s="9" t="s">
        <v>141</v>
      </c>
      <c r="O2517" s="9" t="s">
        <v>137</v>
      </c>
      <c r="P2517" s="9" t="s">
        <v>191</v>
      </c>
      <c r="Q2517" s="10" t="str">
        <f t="shared" si="1"/>
        <v>Remote Job (full or flexible)</v>
      </c>
      <c r="R2517" s="10">
        <v>7</v>
      </c>
      <c r="S2517" s="9" t="s">
        <v>206</v>
      </c>
      <c r="T2517" s="9" t="s">
        <v>137</v>
      </c>
      <c r="U2517" s="9" t="str">
        <f>IF(S2517&lt;&gt;"",S2517,IF(T2517&lt;&gt;"",VLOOKUP(T2517,Metadata!$S$2:$T$228,2,FALSE),""))</f>
        <v>Mobile Apps Developer</v>
      </c>
      <c r="V2517" s="9" t="s">
        <v>162</v>
      </c>
      <c r="W2517" s="9" t="s">
        <v>137</v>
      </c>
      <c r="X2517" s="9" t="s">
        <v>269</v>
      </c>
      <c r="Y2517" s="9" t="s">
        <v>137</v>
      </c>
      <c r="Z2517" s="9" t="s">
        <v>164</v>
      </c>
      <c r="AA2517" s="9" t="s">
        <v>137</v>
      </c>
      <c r="AB2517" s="9" t="s">
        <v>137</v>
      </c>
      <c r="AC2517" s="9" t="s">
        <v>147</v>
      </c>
      <c r="AD2517" s="9" t="s">
        <v>148</v>
      </c>
      <c r="AE2517" s="9" t="s">
        <v>194</v>
      </c>
      <c r="AF2517" s="9"/>
      <c r="AG2517" s="9"/>
      <c r="AH2517" s="9" t="s">
        <v>176</v>
      </c>
      <c r="AI2517" s="9" t="s">
        <v>230</v>
      </c>
      <c r="AJ2517" s="9"/>
      <c r="AK2517" s="9"/>
      <c r="AL2517" s="9" t="s">
        <v>177</v>
      </c>
      <c r="AM2517" s="9" t="s">
        <v>314</v>
      </c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 t="s">
        <v>284</v>
      </c>
      <c r="BC2517" s="9"/>
      <c r="BD2517" s="9"/>
      <c r="BE2517" s="9"/>
      <c r="BF2517" s="9"/>
      <c r="BG2517" s="9"/>
      <c r="BH2517" s="9"/>
      <c r="BI2517" s="9"/>
      <c r="BJ2517" s="9"/>
      <c r="BK2517" s="9" t="s">
        <v>198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10">
        <v>3</v>
      </c>
      <c r="CB2517" s="10" t="str">
        <f t="shared" si="5"/>
        <v>Less than 3 months</v>
      </c>
      <c r="CC2517" s="10">
        <v>25</v>
      </c>
      <c r="CD2517" s="9">
        <f t="shared" si="2"/>
        <v>40000</v>
      </c>
      <c r="CE2517" s="9" t="s">
        <v>137</v>
      </c>
      <c r="CF2517" s="9" t="s">
        <v>137</v>
      </c>
      <c r="CG2517" s="9" t="str">
        <f>IF(CF2517="","",VLOOKUP(CF2517,Metadata!$D$2:$H$20,2,FALSE))</f>
        <v/>
      </c>
      <c r="CH2517" s="9" t="str">
        <f>IF(CF2517="","",VLOOKUP(CF2517,Metadata!$D$2:$H$20,4,FALSE))</f>
        <v/>
      </c>
      <c r="CI2517" s="9" t="str">
        <f>IF(CF2517="","",VLOOKUP(CF2517,Metadata!$D$2:$H$20,5,FALSE))</f>
        <v/>
      </c>
      <c r="CJ2517" s="9">
        <f t="shared" si="3"/>
        <v>40000</v>
      </c>
      <c r="CK2517" s="9" t="s">
        <v>153</v>
      </c>
      <c r="CL2517" s="10">
        <v>4</v>
      </c>
      <c r="CM2517" s="10">
        <v>3</v>
      </c>
      <c r="CN2517" s="10">
        <v>4</v>
      </c>
      <c r="CO2517" s="10">
        <v>7</v>
      </c>
      <c r="CP2517" s="10">
        <v>4</v>
      </c>
      <c r="CQ2517" s="10">
        <v>4</v>
      </c>
      <c r="CR2517" s="10">
        <v>6</v>
      </c>
      <c r="CS2517" s="10">
        <v>3</v>
      </c>
      <c r="CT2517" s="10">
        <v>1</v>
      </c>
      <c r="CU2517" s="10">
        <v>7</v>
      </c>
      <c r="CV2517" s="10">
        <v>1</v>
      </c>
      <c r="CW2517" s="10">
        <v>1</v>
      </c>
      <c r="CX2517" s="10">
        <v>7</v>
      </c>
      <c r="CY2517" s="10">
        <v>5</v>
      </c>
      <c r="CZ2517" s="10">
        <v>7</v>
      </c>
      <c r="DA2517" s="10">
        <v>1</v>
      </c>
      <c r="DB2517" s="10">
        <v>1</v>
      </c>
      <c r="DC2517" s="10">
        <v>1</v>
      </c>
      <c r="DD2517" s="10">
        <v>1</v>
      </c>
      <c r="DE2517" s="10">
        <v>1</v>
      </c>
      <c r="DF2517" s="10">
        <v>7</v>
      </c>
      <c r="DG2517" s="10">
        <v>1</v>
      </c>
      <c r="DH2517" s="10">
        <v>1</v>
      </c>
      <c r="DI2517" s="10">
        <v>7</v>
      </c>
      <c r="DJ2517" s="10">
        <v>1</v>
      </c>
      <c r="DK2517" s="10">
        <v>7</v>
      </c>
      <c r="DL2517" s="10">
        <v>7</v>
      </c>
      <c r="DM2517" s="9" t="s">
        <v>154</v>
      </c>
      <c r="DN2517" s="10">
        <v>1978</v>
      </c>
      <c r="DO2517" s="9">
        <f t="shared" si="9"/>
        <v>43</v>
      </c>
      <c r="DP2517" s="9" t="s">
        <v>155</v>
      </c>
      <c r="DQ2517" s="9" t="s">
        <v>202</v>
      </c>
      <c r="DR2517" s="9" t="s">
        <v>157</v>
      </c>
      <c r="DS2517" s="9" t="s">
        <v>137</v>
      </c>
      <c r="DT2517" s="9" t="s">
        <v>657</v>
      </c>
      <c r="DU2517" s="9" t="s">
        <v>158</v>
      </c>
      <c r="DV2517" s="9" t="str">
        <f>VLOOKUP(DU2517,Metadata!$B$2:$C$7,2,FALSE)</f>
        <v>6+ years</v>
      </c>
    </row>
    <row r="2518" spans="1:126">
      <c r="A2518" s="13">
        <v>2517</v>
      </c>
      <c r="B2518" s="9" t="s">
        <v>135</v>
      </c>
      <c r="C2518" s="9" t="str">
        <f>VLOOKUP(B2518,Metadata!$M$2:$N$6,2,FALSE)</f>
        <v>Permanent Employee</v>
      </c>
      <c r="D2518" s="9" t="s">
        <v>159</v>
      </c>
      <c r="E2518" s="9" t="s">
        <v>137</v>
      </c>
      <c r="F2518" s="9" t="s">
        <v>138</v>
      </c>
      <c r="G2518" s="9" t="s">
        <v>190</v>
      </c>
      <c r="H2518" s="9" t="str">
        <f>IF(G2518="","",VLOOKUP(G2518,Metadata!$J$2:$K$22,2,FALSE))</f>
        <v>North</v>
      </c>
      <c r="I2518" s="9" t="s">
        <v>138</v>
      </c>
      <c r="J2518" s="9" t="str">
        <f>IF(I2518="","",VLOOKUP(I2518,Metadata!$P$2:$Q$43,2,FALSE))</f>
        <v>Europe</v>
      </c>
      <c r="K2518" s="9" t="str">
        <f t="shared" si="0"/>
        <v>Portugal</v>
      </c>
      <c r="L2518" s="9" t="s">
        <v>190</v>
      </c>
      <c r="M2518" s="9" t="str">
        <f>IF(L2518="","",VLOOKUP(L2518,Metadata!$J$2:$K$22,2,FALSE))</f>
        <v>North</v>
      </c>
      <c r="N2518" s="9" t="s">
        <v>141</v>
      </c>
      <c r="O2518" s="9" t="s">
        <v>137</v>
      </c>
      <c r="P2518" s="9" t="s">
        <v>191</v>
      </c>
      <c r="Q2518" s="10" t="str">
        <f t="shared" si="1"/>
        <v>Remote Job (full or flexible)</v>
      </c>
      <c r="R2518" s="10">
        <v>5</v>
      </c>
      <c r="S2518" s="9" t="s">
        <v>161</v>
      </c>
      <c r="T2518" s="9" t="s">
        <v>137</v>
      </c>
      <c r="U2518" s="9" t="str">
        <f>IF(S2518&lt;&gt;"",S2518,IF(T2518&lt;&gt;"",VLOOKUP(T2518,Metadata!$S$2:$T$228,2,FALSE),""))</f>
        <v>Full-Stack Developer</v>
      </c>
      <c r="V2518" s="9" t="s">
        <v>207</v>
      </c>
      <c r="W2518" s="9" t="s">
        <v>137</v>
      </c>
      <c r="X2518" s="9" t="s">
        <v>175</v>
      </c>
      <c r="Y2518" s="9" t="s">
        <v>137</v>
      </c>
      <c r="Z2518" s="9" t="s">
        <v>164</v>
      </c>
      <c r="AA2518" s="9" t="s">
        <v>165</v>
      </c>
      <c r="AB2518" s="9" t="s">
        <v>137</v>
      </c>
      <c r="AC2518" s="9"/>
      <c r="AD2518" s="9"/>
      <c r="AE2518" s="9"/>
      <c r="AF2518" s="9"/>
      <c r="AG2518" s="9"/>
      <c r="AH2518" s="9"/>
      <c r="AI2518" s="9"/>
      <c r="AJ2518" s="9" t="s">
        <v>185</v>
      </c>
      <c r="AK2518" s="9" t="s">
        <v>302</v>
      </c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 t="s">
        <v>330</v>
      </c>
      <c r="BE2518" s="9"/>
      <c r="BF2518" s="9"/>
      <c r="BG2518" s="9"/>
      <c r="BH2518" s="9"/>
      <c r="BI2518" s="9"/>
      <c r="BJ2518" s="9"/>
      <c r="BK2518" s="9"/>
      <c r="BL2518" s="9"/>
      <c r="BM2518" s="9" t="s">
        <v>303</v>
      </c>
      <c r="BN2518" s="9" t="s">
        <v>186</v>
      </c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 t="s">
        <v>551</v>
      </c>
      <c r="CA2518" s="10"/>
      <c r="CB2518" s="10" t="str">
        <f t="shared" si="5"/>
        <v/>
      </c>
      <c r="CC2518" s="10"/>
      <c r="CD2518" s="9" t="str">
        <f t="shared" si="2"/>
        <v/>
      </c>
      <c r="CE2518" s="9" t="s">
        <v>232</v>
      </c>
      <c r="CF2518" s="9" t="s">
        <v>169</v>
      </c>
      <c r="CG2518" s="9">
        <f>IF(CF2518="","",VLOOKUP(CF2518,Metadata!$D$2:$H$20,2,FALSE))</f>
        <v>12500</v>
      </c>
      <c r="CH2518" s="9">
        <f>IF(CF2518="","",VLOOKUP(CF2518,Metadata!$D$2:$H$20,4,FALSE))</f>
        <v>0</v>
      </c>
      <c r="CI2518" s="9">
        <f>IF(CF2518="","",VLOOKUP(CF2518,Metadata!$D$2:$H$20,5,FALSE))</f>
        <v>15000</v>
      </c>
      <c r="CJ2518" s="9">
        <f t="shared" si="3"/>
        <v>12500</v>
      </c>
      <c r="CK2518" s="9" t="s">
        <v>221</v>
      </c>
      <c r="CL2518" s="10">
        <v>4</v>
      </c>
      <c r="CM2518" s="10">
        <v>1</v>
      </c>
      <c r="CN2518" s="10">
        <v>7</v>
      </c>
      <c r="CO2518" s="10">
        <v>5</v>
      </c>
      <c r="CP2518" s="10">
        <v>5</v>
      </c>
      <c r="CQ2518" s="10">
        <v>7</v>
      </c>
      <c r="CR2518" s="10">
        <v>5</v>
      </c>
      <c r="CS2518" s="10">
        <v>7</v>
      </c>
      <c r="CT2518" s="10">
        <v>7</v>
      </c>
      <c r="CU2518" s="10">
        <v>7</v>
      </c>
      <c r="CV2518" s="10">
        <v>5</v>
      </c>
      <c r="CW2518" s="10">
        <v>4</v>
      </c>
      <c r="CX2518" s="10">
        <v>6</v>
      </c>
      <c r="CY2518" s="10">
        <v>4</v>
      </c>
      <c r="CZ2518" s="10">
        <v>4</v>
      </c>
      <c r="DA2518" s="10">
        <v>5</v>
      </c>
      <c r="DB2518" s="10">
        <v>5</v>
      </c>
      <c r="DC2518" s="10">
        <v>5</v>
      </c>
      <c r="DD2518" s="10">
        <v>4</v>
      </c>
      <c r="DE2518" s="10">
        <v>6</v>
      </c>
      <c r="DF2518" s="10">
        <v>5</v>
      </c>
      <c r="DG2518" s="10">
        <v>4</v>
      </c>
      <c r="DH2518" s="10">
        <v>4</v>
      </c>
      <c r="DI2518" s="10">
        <v>4</v>
      </c>
      <c r="DJ2518" s="10">
        <v>3</v>
      </c>
      <c r="DK2518" s="10">
        <v>4</v>
      </c>
      <c r="DL2518" s="10">
        <v>4</v>
      </c>
      <c r="DM2518" s="9" t="s">
        <v>154</v>
      </c>
      <c r="DN2518" s="10">
        <v>1997</v>
      </c>
      <c r="DO2518" s="9">
        <f t="shared" si="9"/>
        <v>24</v>
      </c>
      <c r="DP2518" s="9" t="s">
        <v>155</v>
      </c>
      <c r="DQ2518" s="9" t="s">
        <v>156</v>
      </c>
      <c r="DR2518" s="9" t="s">
        <v>157</v>
      </c>
      <c r="DS2518" s="9" t="s">
        <v>137</v>
      </c>
      <c r="DT2518" s="9" t="s">
        <v>657</v>
      </c>
      <c r="DU2518" s="9" t="s">
        <v>233</v>
      </c>
      <c r="DV2518" s="9" t="str">
        <f>VLOOKUP(DU2518,Metadata!$B$2:$C$7,2,FALSE)</f>
        <v>0 - 3 years</v>
      </c>
    </row>
    <row r="2519" spans="1:126">
      <c r="A2519" s="13">
        <v>2518</v>
      </c>
      <c r="B2519" s="9" t="s">
        <v>135</v>
      </c>
      <c r="C2519" s="9" t="str">
        <f>VLOOKUP(B2519,Metadata!$M$2:$N$6,2,FALSE)</f>
        <v>Permanent Employee</v>
      </c>
      <c r="D2519" s="9" t="s">
        <v>159</v>
      </c>
      <c r="E2519" s="9" t="s">
        <v>137</v>
      </c>
      <c r="F2519" s="9" t="s">
        <v>138</v>
      </c>
      <c r="G2519" s="9" t="s">
        <v>140</v>
      </c>
      <c r="H2519" s="9" t="str">
        <f>IF(G2519="","",VLOOKUP(G2519,Metadata!$J$2:$K$22,2,FALSE))</f>
        <v>Lisbon Metropolitan Area</v>
      </c>
      <c r="I2519" s="9" t="s">
        <v>557</v>
      </c>
      <c r="J2519" s="9" t="str">
        <f>IF(I2519="","",VLOOKUP(I2519,Metadata!$P$2:$Q$43,2,FALSE))</f>
        <v>Europe</v>
      </c>
      <c r="K2519" s="9" t="str">
        <f t="shared" si="0"/>
        <v>International</v>
      </c>
      <c r="L2519" s="9" t="s">
        <v>137</v>
      </c>
      <c r="M2519" s="9" t="str">
        <f>IF(L2519="","",VLOOKUP(L2519,Metadata!$J$2:$K$22,2,FALSE))</f>
        <v/>
      </c>
      <c r="N2519" s="9" t="s">
        <v>141</v>
      </c>
      <c r="O2519" s="9" t="s">
        <v>137</v>
      </c>
      <c r="P2519" s="9" t="s">
        <v>191</v>
      </c>
      <c r="Q2519" s="10" t="str">
        <f t="shared" si="1"/>
        <v>Remote Job (full or flexible)</v>
      </c>
      <c r="R2519" s="10">
        <v>5</v>
      </c>
      <c r="S2519" s="9" t="s">
        <v>192</v>
      </c>
      <c r="T2519" s="9" t="s">
        <v>137</v>
      </c>
      <c r="U2519" s="9" t="str">
        <f>IF(S2519&lt;&gt;"",S2519,IF(T2519&lt;&gt;"",VLOOKUP(T2519,Metadata!$S$2:$T$228,2,FALSE),""))</f>
        <v>Back-End Developer</v>
      </c>
      <c r="V2519" s="9" t="s">
        <v>217</v>
      </c>
      <c r="W2519" s="9" t="s">
        <v>137</v>
      </c>
      <c r="X2519" s="9" t="s">
        <v>145</v>
      </c>
      <c r="Y2519" s="9" t="s">
        <v>137</v>
      </c>
      <c r="Z2519" s="9" t="s">
        <v>224</v>
      </c>
      <c r="AA2519" s="9" t="s">
        <v>165</v>
      </c>
      <c r="AB2519" s="9" t="s">
        <v>137</v>
      </c>
      <c r="AC2519" s="9" t="s">
        <v>147</v>
      </c>
      <c r="AD2519" s="9" t="s">
        <v>148</v>
      </c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 t="s">
        <v>219</v>
      </c>
      <c r="BR2519" s="9"/>
      <c r="BS2519" s="9"/>
      <c r="BT2519" s="9"/>
      <c r="BU2519" s="9"/>
      <c r="BV2519" s="9"/>
      <c r="BW2519" s="9"/>
      <c r="BX2519" s="9"/>
      <c r="BY2519" s="9"/>
      <c r="BZ2519" s="9"/>
      <c r="CA2519" s="10"/>
      <c r="CB2519" s="10" t="str">
        <f t="shared" si="5"/>
        <v/>
      </c>
      <c r="CC2519" s="10"/>
      <c r="CD2519" s="9" t="str">
        <f t="shared" si="2"/>
        <v/>
      </c>
      <c r="CE2519" s="9" t="s">
        <v>232</v>
      </c>
      <c r="CF2519" s="9" t="s">
        <v>293</v>
      </c>
      <c r="CG2519" s="9">
        <f>IF(CF2519="","",VLOOKUP(CF2519,Metadata!$D$2:$H$20,2,FALSE))</f>
        <v>52500</v>
      </c>
      <c r="CH2519" s="9">
        <f>IF(CF2519="","",VLOOKUP(CF2519,Metadata!$D$2:$H$20,4,FALSE))</f>
        <v>50000</v>
      </c>
      <c r="CI2519" s="9">
        <f>IF(CF2519="","",VLOOKUP(CF2519,Metadata!$D$2:$H$20,5,FALSE))</f>
        <v>55000</v>
      </c>
      <c r="CJ2519" s="9">
        <f t="shared" si="3"/>
        <v>52500</v>
      </c>
      <c r="CK2519" s="9" t="s">
        <v>153</v>
      </c>
      <c r="CL2519" s="10">
        <v>6</v>
      </c>
      <c r="CM2519" s="10">
        <v>1</v>
      </c>
      <c r="CN2519" s="10">
        <v>7</v>
      </c>
      <c r="CO2519" s="10">
        <v>7</v>
      </c>
      <c r="CP2519" s="10">
        <v>5</v>
      </c>
      <c r="CQ2519" s="10">
        <v>6</v>
      </c>
      <c r="CR2519" s="10">
        <v>4</v>
      </c>
      <c r="CS2519" s="10">
        <v>5</v>
      </c>
      <c r="CT2519" s="10">
        <v>7</v>
      </c>
      <c r="CU2519" s="10">
        <v>5</v>
      </c>
      <c r="CV2519" s="10">
        <v>4</v>
      </c>
      <c r="CW2519" s="10">
        <v>3</v>
      </c>
      <c r="CX2519" s="10">
        <v>5</v>
      </c>
      <c r="CY2519" s="10">
        <v>7</v>
      </c>
      <c r="CZ2519" s="10">
        <v>7</v>
      </c>
      <c r="DA2519" s="10">
        <v>2</v>
      </c>
      <c r="DB2519" s="10">
        <v>3</v>
      </c>
      <c r="DC2519" s="10">
        <v>2</v>
      </c>
      <c r="DD2519" s="10">
        <v>2</v>
      </c>
      <c r="DE2519" s="10">
        <v>6</v>
      </c>
      <c r="DF2519" s="10">
        <v>4</v>
      </c>
      <c r="DG2519" s="10">
        <v>7</v>
      </c>
      <c r="DH2519" s="10">
        <v>4</v>
      </c>
      <c r="DI2519" s="10">
        <v>4</v>
      </c>
      <c r="DJ2519" s="10">
        <v>2</v>
      </c>
      <c r="DK2519" s="10">
        <v>2</v>
      </c>
      <c r="DL2519" s="10">
        <v>2</v>
      </c>
      <c r="DM2519" s="9" t="s">
        <v>154</v>
      </c>
      <c r="DN2519" s="10">
        <v>1986</v>
      </c>
      <c r="DO2519" s="9">
        <f t="shared" si="9"/>
        <v>35</v>
      </c>
      <c r="DP2519" s="9" t="s">
        <v>155</v>
      </c>
      <c r="DQ2519" s="9" t="s">
        <v>202</v>
      </c>
      <c r="DR2519" s="9" t="s">
        <v>157</v>
      </c>
      <c r="DS2519" s="9" t="s">
        <v>137</v>
      </c>
      <c r="DT2519" s="9" t="s">
        <v>657</v>
      </c>
      <c r="DU2519" s="9" t="s">
        <v>158</v>
      </c>
      <c r="DV2519" s="9" t="str">
        <f>VLOOKUP(DU2519,Metadata!$B$2:$C$7,2,FALSE)</f>
        <v>6+ years</v>
      </c>
    </row>
    <row r="2520" spans="1:126">
      <c r="A2520" s="13">
        <v>2519</v>
      </c>
      <c r="B2520" s="9" t="s">
        <v>135</v>
      </c>
      <c r="C2520" s="9" t="str">
        <f>VLOOKUP(B2520,Metadata!$M$2:$N$6,2,FALSE)</f>
        <v>Permanent Employee</v>
      </c>
      <c r="D2520" s="9" t="s">
        <v>136</v>
      </c>
      <c r="E2520" s="9" t="s">
        <v>137</v>
      </c>
      <c r="F2520" s="9" t="s">
        <v>138</v>
      </c>
      <c r="G2520" s="9" t="s">
        <v>172</v>
      </c>
      <c r="H2520" s="9" t="str">
        <f>IF(G2520="","",VLOOKUP(G2520,Metadata!$J$2:$K$22,2,FALSE))</f>
        <v>Porto Metropolitan Area</v>
      </c>
      <c r="I2520" s="9" t="s">
        <v>138</v>
      </c>
      <c r="J2520" s="9" t="str">
        <f>IF(I2520="","",VLOOKUP(I2520,Metadata!$P$2:$Q$43,2,FALSE))</f>
        <v>Europe</v>
      </c>
      <c r="K2520" s="9" t="str">
        <f t="shared" si="0"/>
        <v>Portugal</v>
      </c>
      <c r="L2520" s="9" t="s">
        <v>140</v>
      </c>
      <c r="M2520" s="9" t="str">
        <f>IF(L2520="","",VLOOKUP(L2520,Metadata!$J$2:$K$22,2,FALSE))</f>
        <v>Lisbon Metropolitan Area</v>
      </c>
      <c r="N2520" s="9" t="s">
        <v>141</v>
      </c>
      <c r="O2520" s="9" t="s">
        <v>137</v>
      </c>
      <c r="P2520" s="9" t="s">
        <v>142</v>
      </c>
      <c r="Q2520" s="10" t="str">
        <f t="shared" si="1"/>
        <v>Full Office Job</v>
      </c>
      <c r="R2520" s="10">
        <v>6</v>
      </c>
      <c r="S2520" s="9" t="s">
        <v>161</v>
      </c>
      <c r="T2520" s="9" t="s">
        <v>137</v>
      </c>
      <c r="U2520" s="9" t="str">
        <f>IF(S2520&lt;&gt;"",S2520,IF(T2520&lt;&gt;"",VLOOKUP(T2520,Metadata!$S$2:$T$228,2,FALSE),""))</f>
        <v>Full-Stack Developer</v>
      </c>
      <c r="V2520" s="9" t="s">
        <v>276</v>
      </c>
      <c r="W2520" s="9" t="s">
        <v>137</v>
      </c>
      <c r="X2520" s="9" t="s">
        <v>208</v>
      </c>
      <c r="Y2520" s="9" t="s">
        <v>137</v>
      </c>
      <c r="Z2520" s="9" t="s">
        <v>184</v>
      </c>
      <c r="AA2520" s="9" t="s">
        <v>137</v>
      </c>
      <c r="AB2520" s="9" t="s">
        <v>137</v>
      </c>
      <c r="AC2520" s="9" t="s">
        <v>147</v>
      </c>
      <c r="AD2520" s="9"/>
      <c r="AE2520" s="9" t="s">
        <v>194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198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10"/>
      <c r="CB2520" s="10" t="str">
        <f t="shared" si="5"/>
        <v/>
      </c>
      <c r="CC2520" s="10"/>
      <c r="CD2520" s="9" t="str">
        <f t="shared" si="2"/>
        <v/>
      </c>
      <c r="CE2520" s="9" t="s">
        <v>232</v>
      </c>
      <c r="CF2520" s="9" t="s">
        <v>220</v>
      </c>
      <c r="CG2520" s="9">
        <f>IF(CF2520="","",VLOOKUP(CF2520,Metadata!$D$2:$H$20,2,FALSE))</f>
        <v>27500</v>
      </c>
      <c r="CH2520" s="9">
        <f>IF(CF2520="","",VLOOKUP(CF2520,Metadata!$D$2:$H$20,4,FALSE))</f>
        <v>25000</v>
      </c>
      <c r="CI2520" s="9">
        <f>IF(CF2520="","",VLOOKUP(CF2520,Metadata!$D$2:$H$20,5,FALSE))</f>
        <v>30000</v>
      </c>
      <c r="CJ2520" s="9">
        <f t="shared" si="3"/>
        <v>27500</v>
      </c>
      <c r="CK2520" s="9" t="s">
        <v>221</v>
      </c>
      <c r="CL2520" s="10">
        <v>4</v>
      </c>
      <c r="CM2520" s="10">
        <v>5</v>
      </c>
      <c r="CN2520" s="10">
        <v>7</v>
      </c>
      <c r="CO2520" s="10">
        <v>4</v>
      </c>
      <c r="CP2520" s="10">
        <v>6</v>
      </c>
      <c r="CQ2520" s="10">
        <v>6</v>
      </c>
      <c r="CR2520" s="10">
        <v>7</v>
      </c>
      <c r="CS2520" s="10">
        <v>6</v>
      </c>
      <c r="CT2520" s="10">
        <v>5</v>
      </c>
      <c r="CU2520" s="10">
        <v>7</v>
      </c>
      <c r="CV2520" s="10">
        <v>5</v>
      </c>
      <c r="CW2520" s="10">
        <v>3</v>
      </c>
      <c r="CX2520" s="10">
        <v>6</v>
      </c>
      <c r="CY2520" s="10">
        <v>3</v>
      </c>
      <c r="CZ2520" s="10">
        <v>5</v>
      </c>
      <c r="DA2520" s="10">
        <v>2</v>
      </c>
      <c r="DB2520" s="10">
        <v>3</v>
      </c>
      <c r="DC2520" s="10">
        <v>6</v>
      </c>
      <c r="DD2520" s="10">
        <v>2</v>
      </c>
      <c r="DE2520" s="10">
        <v>6</v>
      </c>
      <c r="DF2520" s="10">
        <v>6</v>
      </c>
      <c r="DG2520" s="10">
        <v>4</v>
      </c>
      <c r="DH2520" s="10">
        <v>6</v>
      </c>
      <c r="DI2520" s="10">
        <v>6</v>
      </c>
      <c r="DJ2520" s="10">
        <v>2</v>
      </c>
      <c r="DK2520" s="10">
        <v>6</v>
      </c>
      <c r="DL2520" s="10">
        <v>4</v>
      </c>
      <c r="DM2520" s="9" t="s">
        <v>809</v>
      </c>
      <c r="DN2520" s="10">
        <v>1993</v>
      </c>
      <c r="DO2520" s="9">
        <f t="shared" si="9"/>
        <v>28</v>
      </c>
      <c r="DP2520" s="9" t="s">
        <v>155</v>
      </c>
      <c r="DQ2520" s="9" t="s">
        <v>210</v>
      </c>
      <c r="DR2520" s="9" t="s">
        <v>170</v>
      </c>
      <c r="DS2520" s="9" t="s">
        <v>137</v>
      </c>
      <c r="DT2520" s="9" t="s">
        <v>657</v>
      </c>
      <c r="DU2520" s="9" t="s">
        <v>223</v>
      </c>
      <c r="DV2520" s="9" t="str">
        <f>VLOOKUP(DU2520,Metadata!$B$2:$C$7,2,FALSE)</f>
        <v>3 - 6 years</v>
      </c>
    </row>
    <row r="2521" spans="1:126">
      <c r="A2521" s="13">
        <v>2520</v>
      </c>
      <c r="B2521" s="9" t="s">
        <v>135</v>
      </c>
      <c r="C2521" s="9" t="str">
        <f>VLOOKUP(B2521,Metadata!$M$2:$N$6,2,FALSE)</f>
        <v>Permanent Employee</v>
      </c>
      <c r="D2521" s="9" t="s">
        <v>159</v>
      </c>
      <c r="E2521" s="9" t="s">
        <v>137</v>
      </c>
      <c r="F2521" s="9" t="s">
        <v>138</v>
      </c>
      <c r="G2521" s="9" t="s">
        <v>291</v>
      </c>
      <c r="H2521" s="9" t="str">
        <f>IF(G2521="","",VLOOKUP(G2521,Metadata!$J$2:$K$22,2,FALSE))</f>
        <v>Centre</v>
      </c>
      <c r="I2521" s="9" t="s">
        <v>255</v>
      </c>
      <c r="J2521" s="9" t="str">
        <f>IF(I2521="","",VLOOKUP(I2521,Metadata!$P$2:$Q$43,2,FALSE))</f>
        <v>Europe</v>
      </c>
      <c r="K2521" s="9" t="str">
        <f t="shared" si="0"/>
        <v>International</v>
      </c>
      <c r="L2521" s="9" t="s">
        <v>137</v>
      </c>
      <c r="M2521" s="9" t="str">
        <f>IF(L2521="","",VLOOKUP(L2521,Metadata!$J$2:$K$22,2,FALSE))</f>
        <v/>
      </c>
      <c r="N2521" s="9" t="s">
        <v>214</v>
      </c>
      <c r="O2521" s="9" t="s">
        <v>215</v>
      </c>
      <c r="P2521" s="9" t="s">
        <v>191</v>
      </c>
      <c r="Q2521" s="10" t="str">
        <f t="shared" si="1"/>
        <v>Remote Job (full or flexible)</v>
      </c>
      <c r="R2521" s="10">
        <v>6</v>
      </c>
      <c r="S2521" s="9" t="s">
        <v>249</v>
      </c>
      <c r="T2521" s="9" t="s">
        <v>137</v>
      </c>
      <c r="U2521" s="9" t="str">
        <f>IF(S2521&lt;&gt;"",S2521,IF(T2521&lt;&gt;"",VLOOKUP(T2521,Metadata!$S$2:$T$228,2,FALSE),""))</f>
        <v>Business Applications (BI/CRM/ERP)</v>
      </c>
      <c r="V2521" s="9" t="s">
        <v>261</v>
      </c>
      <c r="W2521" s="9" t="s">
        <v>137</v>
      </c>
      <c r="X2521" s="9" t="s">
        <v>208</v>
      </c>
      <c r="Y2521" s="9" t="s">
        <v>137</v>
      </c>
      <c r="Z2521" s="9" t="s">
        <v>262</v>
      </c>
      <c r="AA2521" s="9" t="s">
        <v>165</v>
      </c>
      <c r="AB2521" s="9" t="s">
        <v>137</v>
      </c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 t="s">
        <v>167</v>
      </c>
      <c r="BK2521" s="9"/>
      <c r="BL2521" s="9" t="s">
        <v>199</v>
      </c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10"/>
      <c r="CB2521" s="10" t="str">
        <f t="shared" si="5"/>
        <v/>
      </c>
      <c r="CC2521" s="10"/>
      <c r="CD2521" s="9" t="str">
        <f t="shared" si="2"/>
        <v/>
      </c>
      <c r="CE2521" s="9" t="s">
        <v>151</v>
      </c>
      <c r="CF2521" s="9" t="s">
        <v>220</v>
      </c>
      <c r="CG2521" s="9">
        <f>IF(CF2521="","",VLOOKUP(CF2521,Metadata!$D$2:$H$20,2,FALSE))</f>
        <v>27500</v>
      </c>
      <c r="CH2521" s="9">
        <f>IF(CF2521="","",VLOOKUP(CF2521,Metadata!$D$2:$H$20,4,FALSE))</f>
        <v>25000</v>
      </c>
      <c r="CI2521" s="9">
        <f>IF(CF2521="","",VLOOKUP(CF2521,Metadata!$D$2:$H$20,5,FALSE))</f>
        <v>30000</v>
      </c>
      <c r="CJ2521" s="9">
        <f t="shared" si="3"/>
        <v>27500</v>
      </c>
      <c r="CK2521" s="9" t="s">
        <v>189</v>
      </c>
      <c r="CL2521" s="10">
        <v>4</v>
      </c>
      <c r="CM2521" s="10">
        <v>1</v>
      </c>
      <c r="CN2521" s="10">
        <v>5</v>
      </c>
      <c r="CO2521" s="10">
        <v>7</v>
      </c>
      <c r="CP2521" s="10">
        <v>7</v>
      </c>
      <c r="CQ2521" s="10">
        <v>7</v>
      </c>
      <c r="CR2521" s="10">
        <v>7</v>
      </c>
      <c r="CS2521" s="10">
        <v>7</v>
      </c>
      <c r="CT2521" s="10">
        <v>7</v>
      </c>
      <c r="CU2521" s="10">
        <v>7</v>
      </c>
      <c r="CV2521" s="10">
        <v>7</v>
      </c>
      <c r="CW2521" s="10">
        <v>7</v>
      </c>
      <c r="CX2521" s="10">
        <v>7</v>
      </c>
      <c r="CY2521" s="10">
        <v>7</v>
      </c>
      <c r="CZ2521" s="10">
        <v>7</v>
      </c>
      <c r="DA2521" s="10">
        <v>7</v>
      </c>
      <c r="DB2521" s="10">
        <v>7</v>
      </c>
      <c r="DC2521" s="10">
        <v>7</v>
      </c>
      <c r="DD2521" s="10">
        <v>7</v>
      </c>
      <c r="DE2521" s="10">
        <v>7</v>
      </c>
      <c r="DF2521" s="10">
        <v>7</v>
      </c>
      <c r="DG2521" s="10">
        <v>7</v>
      </c>
      <c r="DH2521" s="10">
        <v>7</v>
      </c>
      <c r="DI2521" s="10">
        <v>7</v>
      </c>
      <c r="DJ2521" s="10">
        <v>7</v>
      </c>
      <c r="DK2521" s="10">
        <v>7</v>
      </c>
      <c r="DL2521" s="10">
        <v>7</v>
      </c>
      <c r="DM2521" s="9" t="s">
        <v>154</v>
      </c>
      <c r="DN2521" s="10">
        <v>1989</v>
      </c>
      <c r="DO2521" s="9">
        <f t="shared" si="9"/>
        <v>32</v>
      </c>
      <c r="DP2521" s="9" t="s">
        <v>155</v>
      </c>
      <c r="DQ2521" s="9" t="s">
        <v>202</v>
      </c>
      <c r="DR2521" s="9" t="s">
        <v>157</v>
      </c>
      <c r="DS2521" s="9" t="s">
        <v>137</v>
      </c>
      <c r="DT2521" s="9" t="s">
        <v>657</v>
      </c>
      <c r="DU2521" s="9" t="s">
        <v>223</v>
      </c>
      <c r="DV2521" s="9" t="str">
        <f>VLOOKUP(DU2521,Metadata!$B$2:$C$7,2,FALSE)</f>
        <v>3 - 6 years</v>
      </c>
    </row>
    <row r="2522" spans="1:126">
      <c r="A2522" s="13">
        <v>2521</v>
      </c>
      <c r="B2522" s="9" t="s">
        <v>135</v>
      </c>
      <c r="C2522" s="9" t="str">
        <f>VLOOKUP(B2522,Metadata!$M$2:$N$6,2,FALSE)</f>
        <v>Permanent Employee</v>
      </c>
      <c r="D2522" s="9" t="s">
        <v>159</v>
      </c>
      <c r="E2522" s="9" t="s">
        <v>137</v>
      </c>
      <c r="F2522" s="9" t="s">
        <v>138</v>
      </c>
      <c r="G2522" s="9" t="s">
        <v>204</v>
      </c>
      <c r="H2522" s="9" t="str">
        <f>IF(G2522="","",VLOOKUP(G2522,Metadata!$J$2:$K$22,2,FALSE))</f>
        <v>Centre</v>
      </c>
      <c r="I2522" s="9" t="s">
        <v>138</v>
      </c>
      <c r="J2522" s="9" t="str">
        <f>IF(I2522="","",VLOOKUP(I2522,Metadata!$P$2:$Q$43,2,FALSE))</f>
        <v>Europe</v>
      </c>
      <c r="K2522" s="9" t="str">
        <f t="shared" si="0"/>
        <v>Portugal</v>
      </c>
      <c r="L2522" s="9" t="s">
        <v>172</v>
      </c>
      <c r="M2522" s="9" t="str">
        <f>IF(L2522="","",VLOOKUP(L2522,Metadata!$J$2:$K$22,2,FALSE))</f>
        <v>Porto Metropolitan Area</v>
      </c>
      <c r="N2522" s="9" t="s">
        <v>205</v>
      </c>
      <c r="O2522" s="9" t="s">
        <v>137</v>
      </c>
      <c r="P2522" s="9" t="s">
        <v>137</v>
      </c>
      <c r="Q2522" s="10" t="str">
        <f t="shared" si="1"/>
        <v>Full Office Job</v>
      </c>
      <c r="R2522" s="10">
        <v>4</v>
      </c>
      <c r="S2522" s="9" t="s">
        <v>161</v>
      </c>
      <c r="T2522" s="9" t="s">
        <v>137</v>
      </c>
      <c r="U2522" s="9" t="str">
        <f>IF(S2522&lt;&gt;"",S2522,IF(T2522&lt;&gt;"",VLOOKUP(T2522,Metadata!$S$2:$T$228,2,FALSE),""))</f>
        <v>Full-Stack Developer</v>
      </c>
      <c r="V2522" s="9" t="s">
        <v>317</v>
      </c>
      <c r="W2522" s="9" t="s">
        <v>137</v>
      </c>
      <c r="X2522" s="9" t="s">
        <v>145</v>
      </c>
      <c r="Y2522" s="9" t="s">
        <v>137</v>
      </c>
      <c r="Z2522" s="9" t="s">
        <v>146</v>
      </c>
      <c r="AA2522" s="9" t="s">
        <v>165</v>
      </c>
      <c r="AB2522" s="9" t="s">
        <v>137</v>
      </c>
      <c r="AC2522" s="9" t="s">
        <v>147</v>
      </c>
      <c r="AD2522" s="9"/>
      <c r="AE2522" s="9" t="s">
        <v>194</v>
      </c>
      <c r="AF2522" s="9" t="s">
        <v>243</v>
      </c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 t="s">
        <v>178</v>
      </c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198</v>
      </c>
      <c r="BL2522" s="9"/>
      <c r="BM2522" s="9"/>
      <c r="BN2522" s="9" t="s">
        <v>186</v>
      </c>
      <c r="BO2522" s="9"/>
      <c r="BP2522" s="9" t="s">
        <v>179</v>
      </c>
      <c r="BQ2522" s="9"/>
      <c r="BR2522" s="9"/>
      <c r="BS2522" s="9"/>
      <c r="BT2522" s="9"/>
      <c r="BU2522" s="9" t="s">
        <v>258</v>
      </c>
      <c r="BV2522" s="9"/>
      <c r="BW2522" s="9"/>
      <c r="BX2522" s="9"/>
      <c r="BY2522" s="9"/>
      <c r="BZ2522" s="9"/>
      <c r="CA2522" s="10"/>
      <c r="CB2522" s="10" t="str">
        <f t="shared" si="5"/>
        <v/>
      </c>
      <c r="CC2522" s="10"/>
      <c r="CD2522" s="9" t="str">
        <f t="shared" si="2"/>
        <v/>
      </c>
      <c r="CE2522" s="9" t="s">
        <v>168</v>
      </c>
      <c r="CF2522" s="9" t="s">
        <v>225</v>
      </c>
      <c r="CG2522" s="9">
        <f>IF(CF2522="","",VLOOKUP(CF2522,Metadata!$D$2:$H$20,2,FALSE))</f>
        <v>22500</v>
      </c>
      <c r="CH2522" s="9">
        <f>IF(CF2522="","",VLOOKUP(CF2522,Metadata!$D$2:$H$20,4,FALSE))</f>
        <v>20000</v>
      </c>
      <c r="CI2522" s="9">
        <f>IF(CF2522="","",VLOOKUP(CF2522,Metadata!$D$2:$H$20,5,FALSE))</f>
        <v>25000</v>
      </c>
      <c r="CJ2522" s="9">
        <f t="shared" si="3"/>
        <v>22500</v>
      </c>
      <c r="CK2522" s="9" t="s">
        <v>153</v>
      </c>
      <c r="CL2522" s="10">
        <v>2</v>
      </c>
      <c r="CM2522" s="10">
        <v>4</v>
      </c>
      <c r="CN2522" s="10">
        <v>6</v>
      </c>
      <c r="CO2522" s="10">
        <v>5</v>
      </c>
      <c r="CP2522" s="10">
        <v>6</v>
      </c>
      <c r="CQ2522" s="10">
        <v>7</v>
      </c>
      <c r="CR2522" s="10">
        <v>2</v>
      </c>
      <c r="CS2522" s="10">
        <v>3</v>
      </c>
      <c r="CT2522" s="10">
        <v>4</v>
      </c>
      <c r="CU2522" s="10">
        <v>6</v>
      </c>
      <c r="CV2522" s="10">
        <v>5</v>
      </c>
      <c r="CW2522" s="10">
        <v>4</v>
      </c>
      <c r="CX2522" s="10">
        <v>4</v>
      </c>
      <c r="CY2522" s="10">
        <v>5</v>
      </c>
      <c r="CZ2522" s="10">
        <v>4</v>
      </c>
      <c r="DA2522" s="10">
        <v>5</v>
      </c>
      <c r="DB2522" s="10">
        <v>4</v>
      </c>
      <c r="DC2522" s="10">
        <v>5</v>
      </c>
      <c r="DD2522" s="10">
        <v>3</v>
      </c>
      <c r="DE2522" s="10">
        <v>6</v>
      </c>
      <c r="DF2522" s="10">
        <v>5</v>
      </c>
      <c r="DG2522" s="10">
        <v>4</v>
      </c>
      <c r="DH2522" s="10">
        <v>4</v>
      </c>
      <c r="DI2522" s="10">
        <v>4</v>
      </c>
      <c r="DJ2522" s="10">
        <v>4</v>
      </c>
      <c r="DK2522" s="10">
        <v>4</v>
      </c>
      <c r="DL2522" s="10">
        <v>4</v>
      </c>
      <c r="DM2522" s="9" t="s">
        <v>154</v>
      </c>
      <c r="DN2522" s="10">
        <v>1986</v>
      </c>
      <c r="DO2522" s="9">
        <f t="shared" si="9"/>
        <v>35</v>
      </c>
      <c r="DP2522" s="9" t="s">
        <v>155</v>
      </c>
      <c r="DQ2522" s="9" t="s">
        <v>202</v>
      </c>
      <c r="DR2522" s="9" t="s">
        <v>157</v>
      </c>
      <c r="DS2522" s="9" t="s">
        <v>137</v>
      </c>
      <c r="DT2522" s="9" t="s">
        <v>657</v>
      </c>
      <c r="DU2522" s="9" t="s">
        <v>158</v>
      </c>
      <c r="DV2522" s="9" t="str">
        <f>VLOOKUP(DU2522,Metadata!$B$2:$C$7,2,FALSE)</f>
        <v>6+ years</v>
      </c>
    </row>
    <row r="2523" spans="1:126">
      <c r="A2523" s="13">
        <v>2522</v>
      </c>
      <c r="B2523" s="9" t="s">
        <v>135</v>
      </c>
      <c r="C2523" s="9" t="str">
        <f>VLOOKUP(B2523,Metadata!$M$2:$N$6,2,FALSE)</f>
        <v>Permanent Employee</v>
      </c>
      <c r="D2523" s="9" t="s">
        <v>159</v>
      </c>
      <c r="E2523" s="9" t="s">
        <v>137</v>
      </c>
      <c r="F2523" s="9" t="s">
        <v>138</v>
      </c>
      <c r="G2523" s="9" t="s">
        <v>172</v>
      </c>
      <c r="H2523" s="9" t="str">
        <f>IF(G2523="","",VLOOKUP(G2523,Metadata!$J$2:$K$22,2,FALSE))</f>
        <v>Porto Metropolitan Area</v>
      </c>
      <c r="I2523" s="9" t="s">
        <v>295</v>
      </c>
      <c r="J2523" s="9" t="str">
        <f>IF(I2523="","",VLOOKUP(I2523,Metadata!$P$2:$Q$43,2,FALSE))</f>
        <v>Europe</v>
      </c>
      <c r="K2523" s="9" t="str">
        <f t="shared" si="0"/>
        <v>International</v>
      </c>
      <c r="L2523" s="9" t="s">
        <v>137</v>
      </c>
      <c r="M2523" s="9" t="str">
        <f>IF(L2523="","",VLOOKUP(L2523,Metadata!$J$2:$K$22,2,FALSE))</f>
        <v/>
      </c>
      <c r="N2523" s="9" t="s">
        <v>141</v>
      </c>
      <c r="O2523" s="9" t="s">
        <v>137</v>
      </c>
      <c r="P2523" s="9" t="s">
        <v>191</v>
      </c>
      <c r="Q2523" s="10" t="str">
        <f t="shared" si="1"/>
        <v>Remote Job (full or flexible)</v>
      </c>
      <c r="R2523" s="10">
        <v>6</v>
      </c>
      <c r="S2523" s="9" t="s">
        <v>143</v>
      </c>
      <c r="T2523" s="9" t="s">
        <v>137</v>
      </c>
      <c r="U2523" s="9" t="str">
        <f>IF(S2523&lt;&gt;"",S2523,IF(T2523&lt;&gt;"",VLOOKUP(T2523,Metadata!$S$2:$T$228,2,FALSE),""))</f>
        <v>Technical Team Leader</v>
      </c>
      <c r="V2523" s="9" t="s">
        <v>144</v>
      </c>
      <c r="W2523" s="9" t="s">
        <v>137</v>
      </c>
      <c r="X2523" s="9" t="s">
        <v>145</v>
      </c>
      <c r="Y2523" s="9" t="s">
        <v>137</v>
      </c>
      <c r="Z2523" s="9" t="s">
        <v>218</v>
      </c>
      <c r="AA2523" s="9" t="s">
        <v>137</v>
      </c>
      <c r="AB2523" s="9" t="s">
        <v>253</v>
      </c>
      <c r="AC2523" s="9" t="s">
        <v>147</v>
      </c>
      <c r="AD2523" s="9"/>
      <c r="AE2523" s="9" t="s">
        <v>194</v>
      </c>
      <c r="AF2523" s="9" t="s">
        <v>243</v>
      </c>
      <c r="AG2523" s="9"/>
      <c r="AH2523" s="9" t="s">
        <v>176</v>
      </c>
      <c r="AI2523" s="9"/>
      <c r="AJ2523" s="9"/>
      <c r="AK2523" s="9"/>
      <c r="AL2523" s="9"/>
      <c r="AM2523" s="9"/>
      <c r="AN2523" s="9" t="s">
        <v>195</v>
      </c>
      <c r="AO2523" s="9"/>
      <c r="AP2523" s="9"/>
      <c r="AQ2523" s="9"/>
      <c r="AR2523" s="9" t="s">
        <v>149</v>
      </c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 t="s">
        <v>198</v>
      </c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10"/>
      <c r="CB2523" s="10" t="str">
        <f t="shared" si="5"/>
        <v/>
      </c>
      <c r="CC2523" s="10"/>
      <c r="CD2523" s="9" t="str">
        <f t="shared" si="2"/>
        <v/>
      </c>
      <c r="CE2523" s="9" t="s">
        <v>168</v>
      </c>
      <c r="CF2523" s="9" t="s">
        <v>245</v>
      </c>
      <c r="CG2523" s="9">
        <f>IF(CF2523="","",VLOOKUP(CF2523,Metadata!$D$2:$H$20,2,FALSE))</f>
        <v>42500</v>
      </c>
      <c r="CH2523" s="9">
        <f>IF(CF2523="","",VLOOKUP(CF2523,Metadata!$D$2:$H$20,4,FALSE))</f>
        <v>40000</v>
      </c>
      <c r="CI2523" s="9">
        <f>IF(CF2523="","",VLOOKUP(CF2523,Metadata!$D$2:$H$20,5,FALSE))</f>
        <v>45000</v>
      </c>
      <c r="CJ2523" s="9">
        <f t="shared" si="3"/>
        <v>42500</v>
      </c>
      <c r="CK2523" s="9" t="s">
        <v>153</v>
      </c>
      <c r="CL2523" s="10">
        <v>3</v>
      </c>
      <c r="CM2523" s="10">
        <v>2</v>
      </c>
      <c r="CN2523" s="10">
        <v>6</v>
      </c>
      <c r="CO2523" s="10">
        <v>6</v>
      </c>
      <c r="CP2523" s="10">
        <v>6</v>
      </c>
      <c r="CQ2523" s="10">
        <v>6</v>
      </c>
      <c r="CR2523" s="10">
        <v>6</v>
      </c>
      <c r="CS2523" s="10">
        <v>6</v>
      </c>
      <c r="CT2523" s="10">
        <v>6</v>
      </c>
      <c r="CU2523" s="10">
        <v>6</v>
      </c>
      <c r="CV2523" s="10">
        <v>5</v>
      </c>
      <c r="CW2523" s="10">
        <v>4</v>
      </c>
      <c r="CX2523" s="10">
        <v>5</v>
      </c>
      <c r="CY2523" s="10">
        <v>6</v>
      </c>
      <c r="CZ2523" s="10">
        <v>6</v>
      </c>
      <c r="DA2523" s="10">
        <v>7</v>
      </c>
      <c r="DB2523" s="10">
        <v>7</v>
      </c>
      <c r="DC2523" s="10">
        <v>7</v>
      </c>
      <c r="DD2523" s="10">
        <v>6</v>
      </c>
      <c r="DE2523" s="10">
        <v>7</v>
      </c>
      <c r="DF2523" s="10">
        <v>6</v>
      </c>
      <c r="DG2523" s="10">
        <v>7</v>
      </c>
      <c r="DH2523" s="10">
        <v>6</v>
      </c>
      <c r="DI2523" s="10">
        <v>7</v>
      </c>
      <c r="DJ2523" s="10">
        <v>6</v>
      </c>
      <c r="DK2523" s="10">
        <v>6</v>
      </c>
      <c r="DL2523" s="10">
        <v>7</v>
      </c>
      <c r="DM2523" s="9" t="s">
        <v>154</v>
      </c>
      <c r="DN2523" s="10">
        <v>1980</v>
      </c>
      <c r="DO2523" s="9">
        <f t="shared" si="9"/>
        <v>41</v>
      </c>
      <c r="DP2523" s="9" t="s">
        <v>155</v>
      </c>
      <c r="DQ2523" s="9" t="s">
        <v>202</v>
      </c>
      <c r="DR2523" s="9" t="s">
        <v>157</v>
      </c>
      <c r="DS2523" s="9" t="s">
        <v>137</v>
      </c>
      <c r="DT2523" s="9" t="s">
        <v>657</v>
      </c>
      <c r="DU2523" s="9" t="s">
        <v>158</v>
      </c>
      <c r="DV2523" s="9" t="str">
        <f>VLOOKUP(DU2523,Metadata!$B$2:$C$7,2,FALSE)</f>
        <v>6+ years</v>
      </c>
    </row>
    <row r="2524" spans="1:126">
      <c r="A2524" s="13">
        <v>2523</v>
      </c>
      <c r="B2524" s="9" t="s">
        <v>135</v>
      </c>
      <c r="C2524" s="9" t="str">
        <f>VLOOKUP(B2524,Metadata!$M$2:$N$6,2,FALSE)</f>
        <v>Permanent Employee</v>
      </c>
      <c r="D2524" s="9" t="s">
        <v>159</v>
      </c>
      <c r="E2524" s="9" t="s">
        <v>137</v>
      </c>
      <c r="F2524" s="9" t="s">
        <v>138</v>
      </c>
      <c r="G2524" s="9" t="s">
        <v>140</v>
      </c>
      <c r="H2524" s="9" t="str">
        <f>IF(G2524="","",VLOOKUP(G2524,Metadata!$J$2:$K$22,2,FALSE))</f>
        <v>Lisbon Metropolitan Area</v>
      </c>
      <c r="I2524" s="9" t="s">
        <v>138</v>
      </c>
      <c r="J2524" s="9" t="str">
        <f>IF(I2524="","",VLOOKUP(I2524,Metadata!$P$2:$Q$43,2,FALSE))</f>
        <v>Europe</v>
      </c>
      <c r="K2524" s="9" t="str">
        <f t="shared" si="0"/>
        <v>Portugal</v>
      </c>
      <c r="L2524" s="9" t="s">
        <v>140</v>
      </c>
      <c r="M2524" s="9" t="str">
        <f>IF(L2524="","",VLOOKUP(L2524,Metadata!$J$2:$K$22,2,FALSE))</f>
        <v>Lisbon Metropolitan Area</v>
      </c>
      <c r="N2524" s="9" t="s">
        <v>141</v>
      </c>
      <c r="O2524" s="9" t="s">
        <v>137</v>
      </c>
      <c r="P2524" s="9" t="s">
        <v>142</v>
      </c>
      <c r="Q2524" s="10" t="str">
        <f t="shared" si="1"/>
        <v>Full Office Job</v>
      </c>
      <c r="R2524" s="10">
        <v>6</v>
      </c>
      <c r="S2524" s="9" t="s">
        <v>319</v>
      </c>
      <c r="T2524" s="9" t="s">
        <v>137</v>
      </c>
      <c r="U2524" s="9" t="str">
        <f>IF(S2524&lt;&gt;"",S2524,IF(T2524&lt;&gt;"",VLOOKUP(T2524,Metadata!$S$2:$T$228,2,FALSE),""))</f>
        <v>CTO</v>
      </c>
      <c r="V2524" s="9" t="s">
        <v>162</v>
      </c>
      <c r="W2524" s="9" t="s">
        <v>137</v>
      </c>
      <c r="X2524" s="9" t="s">
        <v>175</v>
      </c>
      <c r="Y2524" s="9" t="s">
        <v>137</v>
      </c>
      <c r="Z2524" s="9" t="s">
        <v>164</v>
      </c>
      <c r="AA2524" s="9" t="s">
        <v>165</v>
      </c>
      <c r="AB2524" s="9" t="s">
        <v>137</v>
      </c>
      <c r="AC2524" s="9" t="s">
        <v>147</v>
      </c>
      <c r="AD2524" s="9"/>
      <c r="AE2524" s="9" t="s">
        <v>194</v>
      </c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 t="s">
        <v>167</v>
      </c>
      <c r="BK2524" s="9" t="s">
        <v>198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10"/>
      <c r="CB2524" s="10" t="str">
        <f t="shared" si="5"/>
        <v/>
      </c>
      <c r="CC2524" s="10"/>
      <c r="CD2524" s="9" t="str">
        <f t="shared" si="2"/>
        <v/>
      </c>
      <c r="CE2524" s="9" t="s">
        <v>168</v>
      </c>
      <c r="CF2524" s="9" t="s">
        <v>245</v>
      </c>
      <c r="CG2524" s="9">
        <f>IF(CF2524="","",VLOOKUP(CF2524,Metadata!$D$2:$H$20,2,FALSE))</f>
        <v>42500</v>
      </c>
      <c r="CH2524" s="9">
        <f>IF(CF2524="","",VLOOKUP(CF2524,Metadata!$D$2:$H$20,4,FALSE))</f>
        <v>40000</v>
      </c>
      <c r="CI2524" s="9">
        <f>IF(CF2524="","",VLOOKUP(CF2524,Metadata!$D$2:$H$20,5,FALSE))</f>
        <v>45000</v>
      </c>
      <c r="CJ2524" s="9">
        <f t="shared" si="3"/>
        <v>42500</v>
      </c>
      <c r="CK2524" s="9" t="s">
        <v>153</v>
      </c>
      <c r="CL2524" s="10">
        <v>4</v>
      </c>
      <c r="CM2524" s="10">
        <v>1</v>
      </c>
      <c r="CN2524" s="10">
        <v>7</v>
      </c>
      <c r="CO2524" s="10">
        <v>7</v>
      </c>
      <c r="CP2524" s="10">
        <v>5</v>
      </c>
      <c r="CQ2524" s="10">
        <v>6</v>
      </c>
      <c r="CR2524" s="10">
        <v>4</v>
      </c>
      <c r="CS2524" s="10">
        <v>5</v>
      </c>
      <c r="CT2524" s="10">
        <v>7</v>
      </c>
      <c r="CU2524" s="10">
        <v>3</v>
      </c>
      <c r="CV2524" s="10">
        <v>6</v>
      </c>
      <c r="CW2524" s="10">
        <v>3</v>
      </c>
      <c r="CX2524" s="10">
        <v>4</v>
      </c>
      <c r="CY2524" s="10">
        <v>5</v>
      </c>
      <c r="CZ2524" s="10">
        <v>7</v>
      </c>
      <c r="DA2524" s="10">
        <v>6</v>
      </c>
      <c r="DB2524" s="10">
        <v>4</v>
      </c>
      <c r="DC2524" s="10">
        <v>7</v>
      </c>
      <c r="DD2524" s="10">
        <v>5</v>
      </c>
      <c r="DE2524" s="10">
        <v>6</v>
      </c>
      <c r="DF2524" s="10">
        <v>6</v>
      </c>
      <c r="DG2524" s="10">
        <v>7</v>
      </c>
      <c r="DH2524" s="10">
        <v>5</v>
      </c>
      <c r="DI2524" s="10">
        <v>5</v>
      </c>
      <c r="DJ2524" s="10">
        <v>7</v>
      </c>
      <c r="DK2524" s="10">
        <v>5</v>
      </c>
      <c r="DL2524" s="10">
        <v>4</v>
      </c>
      <c r="DM2524" s="9" t="s">
        <v>154</v>
      </c>
      <c r="DN2524" s="10">
        <v>1984</v>
      </c>
      <c r="DO2524" s="9">
        <f t="shared" si="9"/>
        <v>37</v>
      </c>
      <c r="DP2524" s="9" t="s">
        <v>155</v>
      </c>
      <c r="DQ2524" s="9" t="s">
        <v>202</v>
      </c>
      <c r="DR2524" s="9" t="s">
        <v>170</v>
      </c>
      <c r="DS2524" s="9" t="s">
        <v>137</v>
      </c>
      <c r="DT2524" s="9" t="s">
        <v>657</v>
      </c>
      <c r="DU2524" s="9" t="s">
        <v>158</v>
      </c>
      <c r="DV2524" s="9" t="str">
        <f>VLOOKUP(DU2524,Metadata!$B$2:$C$7,2,FALSE)</f>
        <v>6+ years</v>
      </c>
    </row>
    <row r="2525" spans="1:126">
      <c r="A2525" s="13">
        <v>2524</v>
      </c>
      <c r="B2525" s="9" t="s">
        <v>135</v>
      </c>
      <c r="C2525" s="9" t="str">
        <f>VLOOKUP(B2525,Metadata!$M$2:$N$6,2,FALSE)</f>
        <v>Permanent Employee</v>
      </c>
      <c r="D2525" s="9" t="s">
        <v>136</v>
      </c>
      <c r="E2525" s="9" t="s">
        <v>137</v>
      </c>
      <c r="F2525" s="9" t="s">
        <v>138</v>
      </c>
      <c r="G2525" s="9" t="s">
        <v>140</v>
      </c>
      <c r="H2525" s="9" t="str">
        <f>IF(G2525="","",VLOOKUP(G2525,Metadata!$J$2:$K$22,2,FALSE))</f>
        <v>Lisbon Metropolitan Area</v>
      </c>
      <c r="I2525" s="9" t="s">
        <v>138</v>
      </c>
      <c r="J2525" s="9" t="str">
        <f>IF(I2525="","",VLOOKUP(I2525,Metadata!$P$2:$Q$43,2,FALSE))</f>
        <v>Europe</v>
      </c>
      <c r="K2525" s="9" t="str">
        <f t="shared" si="0"/>
        <v>Portugal</v>
      </c>
      <c r="L2525" s="9" t="s">
        <v>140</v>
      </c>
      <c r="M2525" s="9" t="str">
        <f>IF(L2525="","",VLOOKUP(L2525,Metadata!$J$2:$K$22,2,FALSE))</f>
        <v>Lisbon Metropolitan Area</v>
      </c>
      <c r="N2525" s="9" t="s">
        <v>214</v>
      </c>
      <c r="O2525" s="9" t="s">
        <v>259</v>
      </c>
      <c r="P2525" s="9" t="s">
        <v>142</v>
      </c>
      <c r="Q2525" s="10" t="str">
        <f t="shared" si="1"/>
        <v>Full Office Job</v>
      </c>
      <c r="R2525" s="10">
        <v>5</v>
      </c>
      <c r="S2525" s="9" t="s">
        <v>229</v>
      </c>
      <c r="T2525" s="9" t="s">
        <v>137</v>
      </c>
      <c r="U2525" s="9" t="str">
        <f>IF(S2525&lt;&gt;"",S2525,IF(T2525&lt;&gt;"",VLOOKUP(T2525,Metadata!$S$2:$T$228,2,FALSE),""))</f>
        <v>Project Manager</v>
      </c>
      <c r="V2525" s="9" t="s">
        <v>234</v>
      </c>
      <c r="W2525" s="9" t="s">
        <v>137</v>
      </c>
      <c r="X2525" s="9" t="s">
        <v>163</v>
      </c>
      <c r="Y2525" s="9" t="s">
        <v>137</v>
      </c>
      <c r="Z2525" s="9" t="s">
        <v>262</v>
      </c>
      <c r="AA2525" s="9" t="s">
        <v>137</v>
      </c>
      <c r="AB2525" s="9" t="s">
        <v>253</v>
      </c>
      <c r="AC2525" s="9" t="s">
        <v>147</v>
      </c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 t="s">
        <v>178</v>
      </c>
      <c r="BB2525" s="9"/>
      <c r="BC2525" s="9"/>
      <c r="BD2525" s="9"/>
      <c r="BE2525" s="9"/>
      <c r="BF2525" s="9"/>
      <c r="BG2525" s="9"/>
      <c r="BH2525" s="9"/>
      <c r="BI2525" s="9"/>
      <c r="BJ2525" s="9" t="s">
        <v>167</v>
      </c>
      <c r="BK2525" s="9" t="s">
        <v>198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10"/>
      <c r="CB2525" s="10" t="str">
        <f t="shared" si="5"/>
        <v/>
      </c>
      <c r="CC2525" s="10"/>
      <c r="CD2525" s="9" t="str">
        <f t="shared" si="2"/>
        <v/>
      </c>
      <c r="CE2525" s="9" t="s">
        <v>151</v>
      </c>
      <c r="CF2525" s="9" t="s">
        <v>365</v>
      </c>
      <c r="CG2525" s="9">
        <f>IF(CF2525="","",VLOOKUP(CF2525,Metadata!$D$2:$H$20,2,FALSE))</f>
        <v>77500</v>
      </c>
      <c r="CH2525" s="9">
        <f>IF(CF2525="","",VLOOKUP(CF2525,Metadata!$D$2:$H$20,4,FALSE))</f>
        <v>75000</v>
      </c>
      <c r="CI2525" s="9">
        <f>IF(CF2525="","",VLOOKUP(CF2525,Metadata!$D$2:$H$20,5,FALSE))</f>
        <v>80000</v>
      </c>
      <c r="CJ2525" s="9">
        <f t="shared" si="3"/>
        <v>77500</v>
      </c>
      <c r="CK2525" s="9" t="s">
        <v>189</v>
      </c>
      <c r="CL2525" s="10">
        <v>3</v>
      </c>
      <c r="CM2525" s="10">
        <v>4</v>
      </c>
      <c r="CN2525" s="10">
        <v>6</v>
      </c>
      <c r="CO2525" s="10">
        <v>5</v>
      </c>
      <c r="CP2525" s="10">
        <v>5</v>
      </c>
      <c r="CQ2525" s="10">
        <v>5</v>
      </c>
      <c r="CR2525" s="10">
        <v>4</v>
      </c>
      <c r="CS2525" s="10">
        <v>4</v>
      </c>
      <c r="CT2525" s="10">
        <v>6</v>
      </c>
      <c r="CU2525" s="10">
        <v>4</v>
      </c>
      <c r="CV2525" s="10">
        <v>5</v>
      </c>
      <c r="CW2525" s="10">
        <v>4</v>
      </c>
      <c r="CX2525" s="10">
        <v>6</v>
      </c>
      <c r="CY2525" s="10">
        <v>4</v>
      </c>
      <c r="CZ2525" s="10">
        <v>6</v>
      </c>
      <c r="DA2525" s="10">
        <v>4</v>
      </c>
      <c r="DB2525" s="10">
        <v>4</v>
      </c>
      <c r="DC2525" s="10">
        <v>4</v>
      </c>
      <c r="DD2525" s="10">
        <v>4</v>
      </c>
      <c r="DE2525" s="10">
        <v>4</v>
      </c>
      <c r="DF2525" s="10">
        <v>4</v>
      </c>
      <c r="DG2525" s="10">
        <v>5</v>
      </c>
      <c r="DH2525" s="10">
        <v>5</v>
      </c>
      <c r="DI2525" s="10">
        <v>5</v>
      </c>
      <c r="DJ2525" s="10">
        <v>5</v>
      </c>
      <c r="DK2525" s="10">
        <v>5</v>
      </c>
      <c r="DL2525" s="10">
        <v>4</v>
      </c>
      <c r="DM2525" s="9" t="s">
        <v>154</v>
      </c>
      <c r="DN2525" s="10">
        <v>1975</v>
      </c>
      <c r="DO2525" s="9">
        <f t="shared" si="9"/>
        <v>46</v>
      </c>
      <c r="DP2525" s="9" t="s">
        <v>155</v>
      </c>
      <c r="DQ2525" s="9" t="s">
        <v>156</v>
      </c>
      <c r="DR2525" s="9" t="s">
        <v>157</v>
      </c>
      <c r="DS2525" s="9" t="s">
        <v>137</v>
      </c>
      <c r="DT2525" s="9" t="s">
        <v>657</v>
      </c>
      <c r="DU2525" s="9" t="s">
        <v>158</v>
      </c>
      <c r="DV2525" s="9" t="str">
        <f>VLOOKUP(DU2525,Metadata!$B$2:$C$7,2,FALSE)</f>
        <v>6+ years</v>
      </c>
    </row>
    <row r="2526" spans="1:126">
      <c r="A2526" s="13">
        <v>2525</v>
      </c>
      <c r="B2526" s="9" t="s">
        <v>135</v>
      </c>
      <c r="C2526" s="9" t="str">
        <f>VLOOKUP(B2526,Metadata!$M$2:$N$6,2,FALSE)</f>
        <v>Permanent Employee</v>
      </c>
      <c r="D2526" s="9" t="s">
        <v>159</v>
      </c>
      <c r="E2526" s="9" t="s">
        <v>137</v>
      </c>
      <c r="F2526" s="9" t="s">
        <v>138</v>
      </c>
      <c r="G2526" s="9" t="s">
        <v>172</v>
      </c>
      <c r="H2526" s="9" t="str">
        <f>IF(G2526="","",VLOOKUP(G2526,Metadata!$J$2:$K$22,2,FALSE))</f>
        <v>Porto Metropolitan Area</v>
      </c>
      <c r="I2526" s="9" t="s">
        <v>138</v>
      </c>
      <c r="J2526" s="9" t="str">
        <f>IF(I2526="","",VLOOKUP(I2526,Metadata!$P$2:$Q$43,2,FALSE))</f>
        <v>Europe</v>
      </c>
      <c r="K2526" s="9" t="str">
        <f t="shared" si="0"/>
        <v>Portugal</v>
      </c>
      <c r="L2526" s="9" t="s">
        <v>172</v>
      </c>
      <c r="M2526" s="9" t="str">
        <f>IF(L2526="","",VLOOKUP(L2526,Metadata!$J$2:$K$22,2,FALSE))</f>
        <v>Porto Metropolitan Area</v>
      </c>
      <c r="N2526" s="9" t="s">
        <v>205</v>
      </c>
      <c r="O2526" s="9" t="s">
        <v>137</v>
      </c>
      <c r="P2526" s="9" t="s">
        <v>137</v>
      </c>
      <c r="Q2526" s="10" t="str">
        <f t="shared" si="1"/>
        <v>Full Office Job</v>
      </c>
      <c r="R2526" s="10">
        <v>7</v>
      </c>
      <c r="S2526" s="9" t="s">
        <v>161</v>
      </c>
      <c r="T2526" s="9" t="s">
        <v>137</v>
      </c>
      <c r="U2526" s="9" t="str">
        <f>IF(S2526&lt;&gt;"",S2526,IF(T2526&lt;&gt;"",VLOOKUP(T2526,Metadata!$S$2:$T$228,2,FALSE),""))</f>
        <v>Full-Stack Developer</v>
      </c>
      <c r="V2526" s="9" t="s">
        <v>323</v>
      </c>
      <c r="W2526" s="9" t="s">
        <v>137</v>
      </c>
      <c r="X2526" s="9" t="s">
        <v>145</v>
      </c>
      <c r="Y2526" s="9" t="s">
        <v>137</v>
      </c>
      <c r="Z2526" s="9" t="s">
        <v>146</v>
      </c>
      <c r="AA2526" s="9" t="s">
        <v>165</v>
      </c>
      <c r="AB2526" s="9" t="s">
        <v>137</v>
      </c>
      <c r="AC2526" s="9" t="s">
        <v>147</v>
      </c>
      <c r="AD2526" s="9" t="s">
        <v>148</v>
      </c>
      <c r="AE2526" s="9"/>
      <c r="AF2526" s="9"/>
      <c r="AG2526" s="9" t="s">
        <v>166</v>
      </c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 t="s">
        <v>178</v>
      </c>
      <c r="BB2526" s="9"/>
      <c r="BC2526" s="9"/>
      <c r="BD2526" s="9"/>
      <c r="BE2526" s="9"/>
      <c r="BF2526" s="9"/>
      <c r="BG2526" s="9"/>
      <c r="BH2526" s="9"/>
      <c r="BI2526" s="9"/>
      <c r="BJ2526" s="9" t="s">
        <v>167</v>
      </c>
      <c r="BK2526" s="9"/>
      <c r="BL2526" s="9"/>
      <c r="BM2526" s="9"/>
      <c r="BN2526" s="9"/>
      <c r="BO2526" s="9"/>
      <c r="BP2526" s="9" t="s">
        <v>179</v>
      </c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10"/>
      <c r="CB2526" s="10" t="str">
        <f t="shared" si="5"/>
        <v/>
      </c>
      <c r="CC2526" s="10"/>
      <c r="CD2526" s="9" t="str">
        <f t="shared" si="2"/>
        <v/>
      </c>
      <c r="CE2526" s="9" t="s">
        <v>151</v>
      </c>
      <c r="CF2526" s="9" t="s">
        <v>254</v>
      </c>
      <c r="CG2526" s="9">
        <f>IF(CF2526="","",VLOOKUP(CF2526,Metadata!$D$2:$H$20,2,FALSE))</f>
        <v>37500</v>
      </c>
      <c r="CH2526" s="9">
        <f>IF(CF2526="","",VLOOKUP(CF2526,Metadata!$D$2:$H$20,4,FALSE))</f>
        <v>35000</v>
      </c>
      <c r="CI2526" s="9">
        <f>IF(CF2526="","",VLOOKUP(CF2526,Metadata!$D$2:$H$20,5,FALSE))</f>
        <v>40000</v>
      </c>
      <c r="CJ2526" s="9">
        <f t="shared" si="3"/>
        <v>37500</v>
      </c>
      <c r="CK2526" s="9" t="s">
        <v>189</v>
      </c>
      <c r="CL2526" s="10">
        <v>3</v>
      </c>
      <c r="CM2526" s="10">
        <v>5</v>
      </c>
      <c r="CN2526" s="10">
        <v>7</v>
      </c>
      <c r="CO2526" s="10">
        <v>7</v>
      </c>
      <c r="CP2526" s="10">
        <v>7</v>
      </c>
      <c r="CQ2526" s="10">
        <v>7</v>
      </c>
      <c r="CR2526" s="10">
        <v>5</v>
      </c>
      <c r="CS2526" s="10">
        <v>5</v>
      </c>
      <c r="CT2526" s="10">
        <v>7</v>
      </c>
      <c r="CU2526" s="10">
        <v>7</v>
      </c>
      <c r="CV2526" s="10">
        <v>7</v>
      </c>
      <c r="CW2526" s="10">
        <v>4</v>
      </c>
      <c r="CX2526" s="10">
        <v>4</v>
      </c>
      <c r="CY2526" s="10">
        <v>5</v>
      </c>
      <c r="CZ2526" s="10">
        <v>7</v>
      </c>
      <c r="DA2526" s="10">
        <v>1</v>
      </c>
      <c r="DB2526" s="10">
        <v>5</v>
      </c>
      <c r="DC2526" s="10">
        <v>7</v>
      </c>
      <c r="DD2526" s="10">
        <v>4</v>
      </c>
      <c r="DE2526" s="10">
        <v>7</v>
      </c>
      <c r="DF2526" s="10">
        <v>7</v>
      </c>
      <c r="DG2526" s="10">
        <v>7</v>
      </c>
      <c r="DH2526" s="10">
        <v>7</v>
      </c>
      <c r="DI2526" s="10">
        <v>7</v>
      </c>
      <c r="DJ2526" s="10">
        <v>7</v>
      </c>
      <c r="DK2526" s="10">
        <v>7</v>
      </c>
      <c r="DL2526" s="10">
        <v>7</v>
      </c>
      <c r="DM2526" s="9" t="s">
        <v>154</v>
      </c>
      <c r="DN2526" s="10">
        <v>1986</v>
      </c>
      <c r="DO2526" s="9">
        <f t="shared" si="9"/>
        <v>35</v>
      </c>
      <c r="DP2526" s="9" t="s">
        <v>155</v>
      </c>
      <c r="DQ2526" s="9" t="s">
        <v>156</v>
      </c>
      <c r="DR2526" s="9" t="s">
        <v>157</v>
      </c>
      <c r="DS2526" s="9" t="s">
        <v>137</v>
      </c>
      <c r="DT2526" s="9" t="s">
        <v>657</v>
      </c>
      <c r="DU2526" s="9" t="s">
        <v>203</v>
      </c>
      <c r="DV2526" s="9" t="str">
        <f>VLOOKUP(DU2526,Metadata!$B$2:$C$7,2,FALSE)</f>
        <v>6+ years</v>
      </c>
    </row>
    <row r="2527" spans="1:126">
      <c r="A2527" s="13">
        <v>2526</v>
      </c>
      <c r="B2527" s="9" t="s">
        <v>135</v>
      </c>
      <c r="C2527" s="9" t="str">
        <f>VLOOKUP(B2527,Metadata!$M$2:$N$6,2,FALSE)</f>
        <v>Permanent Employee</v>
      </c>
      <c r="D2527" s="9" t="s">
        <v>159</v>
      </c>
      <c r="E2527" s="9" t="s">
        <v>137</v>
      </c>
      <c r="F2527" s="9" t="s">
        <v>138</v>
      </c>
      <c r="G2527" s="9" t="s">
        <v>140</v>
      </c>
      <c r="H2527" s="9" t="str">
        <f>IF(G2527="","",VLOOKUP(G2527,Metadata!$J$2:$K$22,2,FALSE))</f>
        <v>Lisbon Metropolitan Area</v>
      </c>
      <c r="I2527" s="9" t="s">
        <v>173</v>
      </c>
      <c r="J2527" s="9" t="str">
        <f>IF(I2527="","",VLOOKUP(I2527,Metadata!$P$2:$Q$43,2,FALSE))</f>
        <v>N/A</v>
      </c>
      <c r="K2527" s="9" t="str">
        <f t="shared" si="0"/>
        <v>International</v>
      </c>
      <c r="L2527" s="9" t="s">
        <v>137</v>
      </c>
      <c r="M2527" s="9" t="str">
        <f>IF(L2527="","",VLOOKUP(L2527,Metadata!$J$2:$K$22,2,FALSE))</f>
        <v/>
      </c>
      <c r="N2527" s="9" t="s">
        <v>141</v>
      </c>
      <c r="O2527" s="9" t="s">
        <v>137</v>
      </c>
      <c r="P2527" s="9" t="s">
        <v>142</v>
      </c>
      <c r="Q2527" s="10" t="str">
        <f t="shared" si="1"/>
        <v>Full Office Job</v>
      </c>
      <c r="R2527" s="10">
        <v>6</v>
      </c>
      <c r="S2527" s="9" t="s">
        <v>143</v>
      </c>
      <c r="T2527" s="9" t="s">
        <v>137</v>
      </c>
      <c r="U2527" s="9" t="str">
        <f>IF(S2527&lt;&gt;"",S2527,IF(T2527&lt;&gt;"",VLOOKUP(T2527,Metadata!$S$2:$T$228,2,FALSE),""))</f>
        <v>Technical Team Leader</v>
      </c>
      <c r="V2527" s="9" t="s">
        <v>341</v>
      </c>
      <c r="W2527" s="9" t="s">
        <v>137</v>
      </c>
      <c r="X2527" s="9" t="s">
        <v>163</v>
      </c>
      <c r="Y2527" s="9" t="s">
        <v>137</v>
      </c>
      <c r="Z2527" s="9" t="s">
        <v>262</v>
      </c>
      <c r="AA2527" s="9" t="s">
        <v>137</v>
      </c>
      <c r="AB2527" s="9" t="s">
        <v>137</v>
      </c>
      <c r="AC2527" s="9"/>
      <c r="AD2527" s="9"/>
      <c r="AE2527" s="9"/>
      <c r="AF2527" s="9"/>
      <c r="AG2527" s="9" t="s">
        <v>166</v>
      </c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 t="s">
        <v>150</v>
      </c>
      <c r="BZ2527" s="9" t="s">
        <v>137</v>
      </c>
      <c r="CA2527" s="10"/>
      <c r="CB2527" s="10" t="str">
        <f t="shared" si="5"/>
        <v/>
      </c>
      <c r="CC2527" s="10"/>
      <c r="CD2527" s="9" t="str">
        <f t="shared" si="2"/>
        <v/>
      </c>
      <c r="CE2527" s="9" t="s">
        <v>168</v>
      </c>
      <c r="CF2527" s="9" t="s">
        <v>152</v>
      </c>
      <c r="CG2527" s="9">
        <f>IF(CF2527="","",VLOOKUP(CF2527,Metadata!$D$2:$H$20,2,FALSE))</f>
        <v>32500</v>
      </c>
      <c r="CH2527" s="9">
        <f>IF(CF2527="","",VLOOKUP(CF2527,Metadata!$D$2:$H$20,4,FALSE))</f>
        <v>30000</v>
      </c>
      <c r="CI2527" s="9">
        <f>IF(CF2527="","",VLOOKUP(CF2527,Metadata!$D$2:$H$20,5,FALSE))</f>
        <v>35000</v>
      </c>
      <c r="CJ2527" s="9">
        <f t="shared" si="3"/>
        <v>32500</v>
      </c>
      <c r="CK2527" s="9" t="s">
        <v>221</v>
      </c>
      <c r="CL2527" s="10">
        <v>4</v>
      </c>
      <c r="CM2527" s="10">
        <v>3</v>
      </c>
      <c r="CN2527" s="10">
        <v>6</v>
      </c>
      <c r="CO2527" s="10">
        <v>6</v>
      </c>
      <c r="CP2527" s="10">
        <v>5</v>
      </c>
      <c r="CQ2527" s="10">
        <v>7</v>
      </c>
      <c r="CR2527" s="10">
        <v>6</v>
      </c>
      <c r="CS2527" s="10">
        <v>6</v>
      </c>
      <c r="CT2527" s="10">
        <v>7</v>
      </c>
      <c r="CU2527" s="10">
        <v>5</v>
      </c>
      <c r="CV2527" s="10">
        <v>1</v>
      </c>
      <c r="CW2527" s="10">
        <v>3</v>
      </c>
      <c r="CX2527" s="10">
        <v>7</v>
      </c>
      <c r="CY2527" s="10">
        <v>7</v>
      </c>
      <c r="CZ2527" s="10">
        <v>2</v>
      </c>
      <c r="DA2527" s="10">
        <v>6</v>
      </c>
      <c r="DB2527" s="10">
        <v>1</v>
      </c>
      <c r="DC2527" s="10">
        <v>4</v>
      </c>
      <c r="DD2527" s="10">
        <v>4</v>
      </c>
      <c r="DE2527" s="10">
        <v>7</v>
      </c>
      <c r="DF2527" s="10">
        <v>6</v>
      </c>
      <c r="DG2527" s="10">
        <v>4</v>
      </c>
      <c r="DH2527" s="10">
        <v>4</v>
      </c>
      <c r="DI2527" s="10">
        <v>5</v>
      </c>
      <c r="DJ2527" s="10">
        <v>2</v>
      </c>
      <c r="DK2527" s="10">
        <v>6</v>
      </c>
      <c r="DL2527" s="10">
        <v>4</v>
      </c>
      <c r="DM2527" s="9" t="s">
        <v>154</v>
      </c>
      <c r="DN2527" s="10">
        <v>1987</v>
      </c>
      <c r="DO2527" s="9">
        <f t="shared" si="9"/>
        <v>34</v>
      </c>
      <c r="DP2527" s="9" t="s">
        <v>155</v>
      </c>
      <c r="DQ2527" s="9" t="s">
        <v>210</v>
      </c>
      <c r="DR2527" s="9" t="s">
        <v>157</v>
      </c>
      <c r="DS2527" s="9" t="s">
        <v>137</v>
      </c>
      <c r="DT2527" s="9" t="s">
        <v>657</v>
      </c>
      <c r="DU2527" s="9" t="s">
        <v>203</v>
      </c>
      <c r="DV2527" s="9" t="str">
        <f>VLOOKUP(DU2527,Metadata!$B$2:$C$7,2,FALSE)</f>
        <v>6+ years</v>
      </c>
    </row>
    <row r="2528" spans="1:126">
      <c r="A2528" s="13">
        <v>2527</v>
      </c>
      <c r="B2528" s="9" t="s">
        <v>135</v>
      </c>
      <c r="C2528" s="9" t="str">
        <f>VLOOKUP(B2528,Metadata!$M$2:$N$6,2,FALSE)</f>
        <v>Permanent Employee</v>
      </c>
      <c r="D2528" s="9" t="s">
        <v>159</v>
      </c>
      <c r="E2528" s="9" t="s">
        <v>137</v>
      </c>
      <c r="F2528" s="9" t="s">
        <v>138</v>
      </c>
      <c r="G2528" s="9" t="s">
        <v>190</v>
      </c>
      <c r="H2528" s="9" t="str">
        <f>IF(G2528="","",VLOOKUP(G2528,Metadata!$J$2:$K$22,2,FALSE))</f>
        <v>North</v>
      </c>
      <c r="I2528" s="9" t="s">
        <v>138</v>
      </c>
      <c r="J2528" s="9" t="str">
        <f>IF(I2528="","",VLOOKUP(I2528,Metadata!$P$2:$Q$43,2,FALSE))</f>
        <v>Europe</v>
      </c>
      <c r="K2528" s="9" t="str">
        <f t="shared" si="0"/>
        <v>Portugal</v>
      </c>
      <c r="L2528" s="9" t="s">
        <v>190</v>
      </c>
      <c r="M2528" s="9" t="str">
        <f>IF(L2528="","",VLOOKUP(L2528,Metadata!$J$2:$K$22,2,FALSE))</f>
        <v>North</v>
      </c>
      <c r="N2528" s="9" t="s">
        <v>214</v>
      </c>
      <c r="O2528" s="9" t="s">
        <v>259</v>
      </c>
      <c r="P2528" s="9" t="s">
        <v>191</v>
      </c>
      <c r="Q2528" s="10" t="str">
        <f t="shared" si="1"/>
        <v>Remote Job (full or flexible)</v>
      </c>
      <c r="R2528" s="10">
        <v>5</v>
      </c>
      <c r="S2528" s="9" t="s">
        <v>161</v>
      </c>
      <c r="T2528" s="9" t="s">
        <v>137</v>
      </c>
      <c r="U2528" s="9" t="str">
        <f>IF(S2528&lt;&gt;"",S2528,IF(T2528&lt;&gt;"",VLOOKUP(T2528,Metadata!$S$2:$T$228,2,FALSE),""))</f>
        <v>Full-Stack Developer</v>
      </c>
      <c r="V2528" s="9" t="s">
        <v>304</v>
      </c>
      <c r="W2528" s="9" t="s">
        <v>137</v>
      </c>
      <c r="X2528" s="9" t="s">
        <v>175</v>
      </c>
      <c r="Y2528" s="9" t="s">
        <v>137</v>
      </c>
      <c r="Z2528" s="9" t="s">
        <v>193</v>
      </c>
      <c r="AA2528" s="9" t="s">
        <v>165</v>
      </c>
      <c r="AB2528" s="9" t="s">
        <v>137</v>
      </c>
      <c r="AC2528" s="9"/>
      <c r="AD2528" s="9" t="s">
        <v>148</v>
      </c>
      <c r="AE2528" s="9"/>
      <c r="AF2528" s="9"/>
      <c r="AG2528" s="9"/>
      <c r="AH2528" s="9" t="s">
        <v>176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 t="s">
        <v>178</v>
      </c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 t="s">
        <v>219</v>
      </c>
      <c r="BR2528" s="9" t="s">
        <v>247</v>
      </c>
      <c r="BS2528" s="9"/>
      <c r="BT2528" s="9"/>
      <c r="BU2528" s="9"/>
      <c r="BV2528" s="9"/>
      <c r="BW2528" s="9"/>
      <c r="BX2528" s="9"/>
      <c r="BY2528" s="9"/>
      <c r="BZ2528" s="9"/>
      <c r="CA2528" s="10"/>
      <c r="CB2528" s="10" t="str">
        <f t="shared" si="5"/>
        <v/>
      </c>
      <c r="CC2528" s="10"/>
      <c r="CD2528" s="9" t="str">
        <f t="shared" si="2"/>
        <v/>
      </c>
      <c r="CE2528" s="9" t="s">
        <v>168</v>
      </c>
      <c r="CF2528" s="9" t="s">
        <v>169</v>
      </c>
      <c r="CG2528" s="9">
        <f>IF(CF2528="","",VLOOKUP(CF2528,Metadata!$D$2:$H$20,2,FALSE))</f>
        <v>12500</v>
      </c>
      <c r="CH2528" s="9">
        <f>IF(CF2528="","",VLOOKUP(CF2528,Metadata!$D$2:$H$20,4,FALSE))</f>
        <v>0</v>
      </c>
      <c r="CI2528" s="9">
        <f>IF(CF2528="","",VLOOKUP(CF2528,Metadata!$D$2:$H$20,5,FALSE))</f>
        <v>15000</v>
      </c>
      <c r="CJ2528" s="9">
        <f t="shared" si="3"/>
        <v>12500</v>
      </c>
      <c r="CK2528" s="9" t="s">
        <v>221</v>
      </c>
      <c r="CL2528" s="10">
        <v>3</v>
      </c>
      <c r="CM2528" s="10">
        <v>2</v>
      </c>
      <c r="CN2528" s="10">
        <v>4</v>
      </c>
      <c r="CO2528" s="10">
        <v>6</v>
      </c>
      <c r="CP2528" s="10">
        <v>5</v>
      </c>
      <c r="CQ2528" s="10">
        <v>5</v>
      </c>
      <c r="CR2528" s="10">
        <v>5</v>
      </c>
      <c r="CS2528" s="10">
        <v>6</v>
      </c>
      <c r="CT2528" s="10">
        <v>6</v>
      </c>
      <c r="CU2528" s="10">
        <v>5</v>
      </c>
      <c r="CV2528" s="10">
        <v>5</v>
      </c>
      <c r="CW2528" s="10">
        <v>6</v>
      </c>
      <c r="CX2528" s="10">
        <v>5</v>
      </c>
      <c r="CY2528" s="10">
        <v>5</v>
      </c>
      <c r="CZ2528" s="10">
        <v>5</v>
      </c>
      <c r="DA2528" s="10">
        <v>4</v>
      </c>
      <c r="DB2528" s="10">
        <v>2</v>
      </c>
      <c r="DC2528" s="10">
        <v>5</v>
      </c>
      <c r="DD2528" s="10">
        <v>3</v>
      </c>
      <c r="DE2528" s="10">
        <v>6</v>
      </c>
      <c r="DF2528" s="10">
        <v>5</v>
      </c>
      <c r="DG2528" s="10">
        <v>6</v>
      </c>
      <c r="DH2528" s="10">
        <v>6</v>
      </c>
      <c r="DI2528" s="10">
        <v>2</v>
      </c>
      <c r="DJ2528" s="10">
        <v>4</v>
      </c>
      <c r="DK2528" s="10">
        <v>4</v>
      </c>
      <c r="DL2528" s="10">
        <v>4</v>
      </c>
      <c r="DM2528" s="9" t="s">
        <v>154</v>
      </c>
      <c r="DN2528" s="10">
        <v>1994</v>
      </c>
      <c r="DO2528" s="9">
        <f t="shared" si="9"/>
        <v>27</v>
      </c>
      <c r="DP2528" s="9" t="s">
        <v>155</v>
      </c>
      <c r="DQ2528" s="9" t="s">
        <v>202</v>
      </c>
      <c r="DR2528" s="9" t="s">
        <v>157</v>
      </c>
      <c r="DS2528" s="9" t="s">
        <v>137</v>
      </c>
      <c r="DT2528" s="9" t="s">
        <v>657</v>
      </c>
      <c r="DU2528" s="9" t="s">
        <v>168</v>
      </c>
      <c r="DV2528" s="9" t="str">
        <f>VLOOKUP(DU2528,Metadata!$B$2:$C$7,2,FALSE)</f>
        <v>0 - 3 years</v>
      </c>
    </row>
    <row r="2529" spans="1:126">
      <c r="A2529" s="13">
        <v>2528</v>
      </c>
      <c r="B2529" s="9" t="s">
        <v>135</v>
      </c>
      <c r="C2529" s="9" t="str">
        <f>VLOOKUP(B2529,Metadata!$M$2:$N$6,2,FALSE)</f>
        <v>Permanent Employee</v>
      </c>
      <c r="D2529" s="9" t="s">
        <v>159</v>
      </c>
      <c r="E2529" s="9" t="s">
        <v>137</v>
      </c>
      <c r="F2529" s="9" t="s">
        <v>138</v>
      </c>
      <c r="G2529" s="9" t="s">
        <v>140</v>
      </c>
      <c r="H2529" s="9" t="str">
        <f>IF(G2529="","",VLOOKUP(G2529,Metadata!$J$2:$K$22,2,FALSE))</f>
        <v>Lisbon Metropolitan Area</v>
      </c>
      <c r="I2529" s="9" t="s">
        <v>138</v>
      </c>
      <c r="J2529" s="9" t="str">
        <f>IF(I2529="","",VLOOKUP(I2529,Metadata!$P$2:$Q$43,2,FALSE))</f>
        <v>Europe</v>
      </c>
      <c r="K2529" s="9" t="str">
        <f t="shared" si="0"/>
        <v>Portugal</v>
      </c>
      <c r="L2529" s="9" t="s">
        <v>140</v>
      </c>
      <c r="M2529" s="9" t="str">
        <f>IF(L2529="","",VLOOKUP(L2529,Metadata!$J$2:$K$22,2,FALSE))</f>
        <v>Lisbon Metropolitan Area</v>
      </c>
      <c r="N2529" s="9" t="s">
        <v>214</v>
      </c>
      <c r="O2529" s="9" t="s">
        <v>239</v>
      </c>
      <c r="P2529" s="9" t="s">
        <v>142</v>
      </c>
      <c r="Q2529" s="10" t="str">
        <f t="shared" si="1"/>
        <v>Full Office Job</v>
      </c>
      <c r="R2529" s="10">
        <v>5</v>
      </c>
      <c r="S2529" s="9" t="s">
        <v>161</v>
      </c>
      <c r="T2529" s="9" t="s">
        <v>137</v>
      </c>
      <c r="U2529" s="9" t="str">
        <f>IF(S2529&lt;&gt;"",S2529,IF(T2529&lt;&gt;"",VLOOKUP(T2529,Metadata!$S$2:$T$228,2,FALSE),""))</f>
        <v>Full-Stack Developer</v>
      </c>
      <c r="V2529" s="9" t="s">
        <v>268</v>
      </c>
      <c r="W2529" s="9" t="s">
        <v>137</v>
      </c>
      <c r="X2529" s="9" t="s">
        <v>145</v>
      </c>
      <c r="Y2529" s="9" t="s">
        <v>137</v>
      </c>
      <c r="Z2529" s="9" t="s">
        <v>146</v>
      </c>
      <c r="AA2529" s="9" t="s">
        <v>165</v>
      </c>
      <c r="AB2529" s="9" t="s">
        <v>137</v>
      </c>
      <c r="AC2529" s="9" t="s">
        <v>147</v>
      </c>
      <c r="AD2529" s="9"/>
      <c r="AE2529" s="9" t="s">
        <v>194</v>
      </c>
      <c r="AF2529" s="9"/>
      <c r="AG2529" s="9"/>
      <c r="AH2529" s="9"/>
      <c r="AI2529" s="9"/>
      <c r="AJ2529" s="9"/>
      <c r="AK2529" s="9"/>
      <c r="AL2529" s="9"/>
      <c r="AM2529" s="9"/>
      <c r="AN2529" s="9" t="s">
        <v>195</v>
      </c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 t="s">
        <v>167</v>
      </c>
      <c r="BK2529" s="9" t="s">
        <v>198</v>
      </c>
      <c r="BL2529" s="9" t="s">
        <v>199</v>
      </c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10"/>
      <c r="CB2529" s="10" t="str">
        <f t="shared" si="5"/>
        <v/>
      </c>
      <c r="CC2529" s="10"/>
      <c r="CD2529" s="9" t="str">
        <f t="shared" si="2"/>
        <v/>
      </c>
      <c r="CE2529" s="9" t="s">
        <v>151</v>
      </c>
      <c r="CF2529" s="9" t="s">
        <v>152</v>
      </c>
      <c r="CG2529" s="9">
        <f>IF(CF2529="","",VLOOKUP(CF2529,Metadata!$D$2:$H$20,2,FALSE))</f>
        <v>32500</v>
      </c>
      <c r="CH2529" s="9">
        <f>IF(CF2529="","",VLOOKUP(CF2529,Metadata!$D$2:$H$20,4,FALSE))</f>
        <v>30000</v>
      </c>
      <c r="CI2529" s="9">
        <f>IF(CF2529="","",VLOOKUP(CF2529,Metadata!$D$2:$H$20,5,FALSE))</f>
        <v>35000</v>
      </c>
      <c r="CJ2529" s="9">
        <f t="shared" si="3"/>
        <v>32500</v>
      </c>
      <c r="CK2529" s="9" t="s">
        <v>153</v>
      </c>
      <c r="CL2529" s="10">
        <v>4</v>
      </c>
      <c r="CM2529" s="10">
        <v>1</v>
      </c>
      <c r="CN2529" s="10">
        <v>6</v>
      </c>
      <c r="CO2529" s="10">
        <v>5</v>
      </c>
      <c r="CP2529" s="10">
        <v>5</v>
      </c>
      <c r="CQ2529" s="10">
        <v>5</v>
      </c>
      <c r="CR2529" s="10">
        <v>4</v>
      </c>
      <c r="CS2529" s="10">
        <v>3</v>
      </c>
      <c r="CT2529" s="10">
        <v>4</v>
      </c>
      <c r="CU2529" s="10">
        <v>4</v>
      </c>
      <c r="CV2529" s="10">
        <v>4</v>
      </c>
      <c r="CW2529" s="10">
        <v>4</v>
      </c>
      <c r="CX2529" s="10">
        <v>4</v>
      </c>
      <c r="CY2529" s="10">
        <v>4</v>
      </c>
      <c r="CZ2529" s="10">
        <v>4</v>
      </c>
      <c r="DA2529" s="10">
        <v>1</v>
      </c>
      <c r="DB2529" s="10">
        <v>3</v>
      </c>
      <c r="DC2529" s="10">
        <v>5</v>
      </c>
      <c r="DD2529" s="10">
        <v>1</v>
      </c>
      <c r="DE2529" s="10">
        <v>5</v>
      </c>
      <c r="DF2529" s="10">
        <v>4</v>
      </c>
      <c r="DG2529" s="10">
        <v>4</v>
      </c>
      <c r="DH2529" s="10">
        <v>5</v>
      </c>
      <c r="DI2529" s="10">
        <v>5</v>
      </c>
      <c r="DJ2529" s="10">
        <v>3</v>
      </c>
      <c r="DK2529" s="10">
        <v>4</v>
      </c>
      <c r="DL2529" s="10">
        <v>4</v>
      </c>
      <c r="DM2529" s="9" t="s">
        <v>154</v>
      </c>
      <c r="DN2529" s="10">
        <v>1974</v>
      </c>
      <c r="DO2529" s="9">
        <f t="shared" si="9"/>
        <v>47</v>
      </c>
      <c r="DP2529" s="9" t="s">
        <v>155</v>
      </c>
      <c r="DQ2529" s="9" t="s">
        <v>156</v>
      </c>
      <c r="DR2529" s="9" t="s">
        <v>157</v>
      </c>
      <c r="DS2529" s="9" t="s">
        <v>137</v>
      </c>
      <c r="DT2529" s="9" t="s">
        <v>657</v>
      </c>
      <c r="DU2529" s="9" t="s">
        <v>158</v>
      </c>
      <c r="DV2529" s="9" t="str">
        <f>VLOOKUP(DU2529,Metadata!$B$2:$C$7,2,FALSE)</f>
        <v>6+ years</v>
      </c>
    </row>
    <row r="2530" spans="1:126">
      <c r="A2530" s="13">
        <v>2529</v>
      </c>
      <c r="B2530" s="9" t="s">
        <v>135</v>
      </c>
      <c r="C2530" s="9" t="str">
        <f>VLOOKUP(B2530,Metadata!$M$2:$N$6,2,FALSE)</f>
        <v>Permanent Employee</v>
      </c>
      <c r="D2530" s="9" t="s">
        <v>136</v>
      </c>
      <c r="E2530" s="9" t="s">
        <v>137</v>
      </c>
      <c r="F2530" s="9" t="s">
        <v>138</v>
      </c>
      <c r="G2530" s="9" t="s">
        <v>140</v>
      </c>
      <c r="H2530" s="9" t="str">
        <f>IF(G2530="","",VLOOKUP(G2530,Metadata!$J$2:$K$22,2,FALSE))</f>
        <v>Lisbon Metropolitan Area</v>
      </c>
      <c r="I2530" s="9" t="s">
        <v>138</v>
      </c>
      <c r="J2530" s="9" t="str">
        <f>IF(I2530="","",VLOOKUP(I2530,Metadata!$P$2:$Q$43,2,FALSE))</f>
        <v>Europe</v>
      </c>
      <c r="K2530" s="9" t="str">
        <f t="shared" si="0"/>
        <v>Portugal</v>
      </c>
      <c r="L2530" s="9" t="s">
        <v>140</v>
      </c>
      <c r="M2530" s="9" t="str">
        <f>IF(L2530="","",VLOOKUP(L2530,Metadata!$J$2:$K$22,2,FALSE))</f>
        <v>Lisbon Metropolitan Area</v>
      </c>
      <c r="N2530" s="9" t="s">
        <v>214</v>
      </c>
      <c r="O2530" s="9" t="s">
        <v>136</v>
      </c>
      <c r="P2530" s="9" t="s">
        <v>142</v>
      </c>
      <c r="Q2530" s="10" t="str">
        <f t="shared" si="1"/>
        <v>Full Office Job</v>
      </c>
      <c r="R2530" s="10">
        <v>5</v>
      </c>
      <c r="S2530" s="9" t="s">
        <v>161</v>
      </c>
      <c r="T2530" s="9" t="s">
        <v>137</v>
      </c>
      <c r="U2530" s="9" t="str">
        <f>IF(S2530&lt;&gt;"",S2530,IF(T2530&lt;&gt;"",VLOOKUP(T2530,Metadata!$S$2:$T$228,2,FALSE),""))</f>
        <v>Full-Stack Developer</v>
      </c>
      <c r="V2530" s="9" t="s">
        <v>261</v>
      </c>
      <c r="W2530" s="9" t="s">
        <v>137</v>
      </c>
      <c r="X2530" s="9" t="s">
        <v>163</v>
      </c>
      <c r="Y2530" s="9" t="s">
        <v>137</v>
      </c>
      <c r="Z2530" s="9" t="s">
        <v>193</v>
      </c>
      <c r="AA2530" s="9" t="s">
        <v>165</v>
      </c>
      <c r="AB2530" s="9" t="s">
        <v>137</v>
      </c>
      <c r="AC2530" s="9"/>
      <c r="AD2530" s="9" t="s">
        <v>148</v>
      </c>
      <c r="AE2530" s="9"/>
      <c r="AF2530" s="9"/>
      <c r="AG2530" s="9"/>
      <c r="AH2530" s="9"/>
      <c r="AI2530" s="9"/>
      <c r="AJ2530" s="9" t="s">
        <v>185</v>
      </c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 t="s">
        <v>199</v>
      </c>
      <c r="BM2530" s="9"/>
      <c r="BN2530" s="9"/>
      <c r="BO2530" s="9"/>
      <c r="BP2530" s="9"/>
      <c r="BQ2530" s="9" t="s">
        <v>219</v>
      </c>
      <c r="BR2530" s="9"/>
      <c r="BS2530" s="9"/>
      <c r="BT2530" s="9"/>
      <c r="BU2530" s="9"/>
      <c r="BV2530" s="9"/>
      <c r="BW2530" s="9"/>
      <c r="BX2530" s="9"/>
      <c r="BY2530" s="9"/>
      <c r="BZ2530" s="9"/>
      <c r="CA2530" s="10"/>
      <c r="CB2530" s="10" t="str">
        <f t="shared" si="5"/>
        <v/>
      </c>
      <c r="CC2530" s="10"/>
      <c r="CD2530" s="9" t="str">
        <f t="shared" si="2"/>
        <v/>
      </c>
      <c r="CE2530" s="9" t="s">
        <v>151</v>
      </c>
      <c r="CF2530" s="9" t="s">
        <v>152</v>
      </c>
      <c r="CG2530" s="9">
        <f>IF(CF2530="","",VLOOKUP(CF2530,Metadata!$D$2:$H$20,2,FALSE))</f>
        <v>32500</v>
      </c>
      <c r="CH2530" s="9">
        <f>IF(CF2530="","",VLOOKUP(CF2530,Metadata!$D$2:$H$20,4,FALSE))</f>
        <v>30000</v>
      </c>
      <c r="CI2530" s="9">
        <f>IF(CF2530="","",VLOOKUP(CF2530,Metadata!$D$2:$H$20,5,FALSE))</f>
        <v>35000</v>
      </c>
      <c r="CJ2530" s="9">
        <f t="shared" si="3"/>
        <v>32500</v>
      </c>
      <c r="CK2530" s="9" t="s">
        <v>153</v>
      </c>
      <c r="CL2530" s="10">
        <v>4</v>
      </c>
      <c r="CM2530" s="10">
        <v>4</v>
      </c>
      <c r="CN2530" s="10">
        <v>5</v>
      </c>
      <c r="CO2530" s="10">
        <v>6</v>
      </c>
      <c r="CP2530" s="10">
        <v>4</v>
      </c>
      <c r="CQ2530" s="10">
        <v>7</v>
      </c>
      <c r="CR2530" s="10">
        <v>5</v>
      </c>
      <c r="CS2530" s="10">
        <v>7</v>
      </c>
      <c r="CT2530" s="10">
        <v>7</v>
      </c>
      <c r="CU2530" s="10">
        <v>7</v>
      </c>
      <c r="CV2530" s="10">
        <v>7</v>
      </c>
      <c r="CW2530" s="10">
        <v>7</v>
      </c>
      <c r="CX2530" s="10">
        <v>7</v>
      </c>
      <c r="CY2530" s="10">
        <v>4</v>
      </c>
      <c r="CZ2530" s="10">
        <v>4</v>
      </c>
      <c r="DA2530" s="10">
        <v>7</v>
      </c>
      <c r="DB2530" s="10">
        <v>5</v>
      </c>
      <c r="DC2530" s="10">
        <v>7</v>
      </c>
      <c r="DD2530" s="10">
        <v>5</v>
      </c>
      <c r="DE2530" s="10">
        <v>7</v>
      </c>
      <c r="DF2530" s="10">
        <v>7</v>
      </c>
      <c r="DG2530" s="10">
        <v>5</v>
      </c>
      <c r="DH2530" s="10">
        <v>7</v>
      </c>
      <c r="DI2530" s="10">
        <v>7</v>
      </c>
      <c r="DJ2530" s="10">
        <v>1</v>
      </c>
      <c r="DK2530" s="10">
        <v>4</v>
      </c>
      <c r="DL2530" s="10">
        <v>5</v>
      </c>
      <c r="DM2530" s="9" t="s">
        <v>154</v>
      </c>
      <c r="DN2530" s="10">
        <v>1993</v>
      </c>
      <c r="DO2530" s="9">
        <f t="shared" si="9"/>
        <v>28</v>
      </c>
      <c r="DP2530" s="9" t="s">
        <v>155</v>
      </c>
      <c r="DQ2530" s="9" t="s">
        <v>156</v>
      </c>
      <c r="DR2530" s="9" t="s">
        <v>157</v>
      </c>
      <c r="DS2530" s="9" t="s">
        <v>137</v>
      </c>
      <c r="DT2530" s="9" t="s">
        <v>657</v>
      </c>
      <c r="DU2530" s="9" t="s">
        <v>223</v>
      </c>
      <c r="DV2530" s="9" t="str">
        <f>VLOOKUP(DU2530,Metadata!$B$2:$C$7,2,FALSE)</f>
        <v>3 - 6 years</v>
      </c>
    </row>
    <row r="2531" spans="1:126">
      <c r="A2531" s="13">
        <v>2530</v>
      </c>
      <c r="B2531" s="9" t="s">
        <v>135</v>
      </c>
      <c r="C2531" s="9" t="str">
        <f>VLOOKUP(B2531,Metadata!$M$2:$N$6,2,FALSE)</f>
        <v>Permanent Employee</v>
      </c>
      <c r="D2531" s="9" t="s">
        <v>159</v>
      </c>
      <c r="E2531" s="9" t="s">
        <v>137</v>
      </c>
      <c r="F2531" s="9" t="s">
        <v>138</v>
      </c>
      <c r="G2531" s="9" t="s">
        <v>140</v>
      </c>
      <c r="H2531" s="9" t="str">
        <f>IF(G2531="","",VLOOKUP(G2531,Metadata!$J$2:$K$22,2,FALSE))</f>
        <v>Lisbon Metropolitan Area</v>
      </c>
      <c r="I2531" s="9" t="s">
        <v>138</v>
      </c>
      <c r="J2531" s="9" t="str">
        <f>IF(I2531="","",VLOOKUP(I2531,Metadata!$P$2:$Q$43,2,FALSE))</f>
        <v>Europe</v>
      </c>
      <c r="K2531" s="9" t="str">
        <f t="shared" si="0"/>
        <v>Portugal</v>
      </c>
      <c r="L2531" s="9" t="s">
        <v>140</v>
      </c>
      <c r="M2531" s="9" t="str">
        <f>IF(L2531="","",VLOOKUP(L2531,Metadata!$J$2:$K$22,2,FALSE))</f>
        <v>Lisbon Metropolitan Area</v>
      </c>
      <c r="N2531" s="9" t="s">
        <v>214</v>
      </c>
      <c r="O2531" s="9" t="s">
        <v>136</v>
      </c>
      <c r="P2531" s="9" t="s">
        <v>142</v>
      </c>
      <c r="Q2531" s="10" t="str">
        <f t="shared" si="1"/>
        <v>Full Office Job</v>
      </c>
      <c r="R2531" s="10">
        <v>2</v>
      </c>
      <c r="S2531" s="9" t="s">
        <v>319</v>
      </c>
      <c r="T2531" s="9" t="s">
        <v>137</v>
      </c>
      <c r="U2531" s="9" t="str">
        <f>IF(S2531&lt;&gt;"",S2531,IF(T2531&lt;&gt;"",VLOOKUP(T2531,Metadata!$S$2:$T$228,2,FALSE),""))</f>
        <v>CTO</v>
      </c>
      <c r="V2531" s="9" t="s">
        <v>276</v>
      </c>
      <c r="W2531" s="9" t="s">
        <v>137</v>
      </c>
      <c r="X2531" s="9" t="s">
        <v>145</v>
      </c>
      <c r="Y2531" s="9" t="s">
        <v>137</v>
      </c>
      <c r="Z2531" s="9" t="s">
        <v>224</v>
      </c>
      <c r="AA2531" s="9" t="s">
        <v>137</v>
      </c>
      <c r="AB2531" s="9" t="s">
        <v>137</v>
      </c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 t="s">
        <v>150</v>
      </c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 t="s">
        <v>150</v>
      </c>
      <c r="BZ2531" s="9" t="s">
        <v>137</v>
      </c>
      <c r="CA2531" s="10"/>
      <c r="CB2531" s="10" t="str">
        <f t="shared" si="5"/>
        <v/>
      </c>
      <c r="CC2531" s="10"/>
      <c r="CD2531" s="9" t="str">
        <f t="shared" si="2"/>
        <v/>
      </c>
      <c r="CE2531" s="9" t="s">
        <v>151</v>
      </c>
      <c r="CF2531" s="9" t="s">
        <v>293</v>
      </c>
      <c r="CG2531" s="9">
        <f>IF(CF2531="","",VLOOKUP(CF2531,Metadata!$D$2:$H$20,2,FALSE))</f>
        <v>52500</v>
      </c>
      <c r="CH2531" s="9">
        <f>IF(CF2531="","",VLOOKUP(CF2531,Metadata!$D$2:$H$20,4,FALSE))</f>
        <v>50000</v>
      </c>
      <c r="CI2531" s="9">
        <f>IF(CF2531="","",VLOOKUP(CF2531,Metadata!$D$2:$H$20,5,FALSE))</f>
        <v>55000</v>
      </c>
      <c r="CJ2531" s="9">
        <f t="shared" si="3"/>
        <v>52500</v>
      </c>
      <c r="CK2531" s="9" t="s">
        <v>189</v>
      </c>
      <c r="CL2531" s="10">
        <v>6</v>
      </c>
      <c r="CM2531" s="10">
        <v>1</v>
      </c>
      <c r="CN2531" s="10">
        <v>6</v>
      </c>
      <c r="CO2531" s="10">
        <v>6</v>
      </c>
      <c r="CP2531" s="10">
        <v>6</v>
      </c>
      <c r="CQ2531" s="10">
        <v>6</v>
      </c>
      <c r="CR2531" s="10">
        <v>3</v>
      </c>
      <c r="CS2531" s="10">
        <v>6</v>
      </c>
      <c r="CT2531" s="10">
        <v>6</v>
      </c>
      <c r="CU2531" s="10">
        <v>3</v>
      </c>
      <c r="CV2531" s="10">
        <v>6</v>
      </c>
      <c r="CW2531" s="10">
        <v>2</v>
      </c>
      <c r="CX2531" s="10">
        <v>6</v>
      </c>
      <c r="CY2531" s="10">
        <v>6</v>
      </c>
      <c r="CZ2531" s="10">
        <v>6</v>
      </c>
      <c r="DA2531" s="10">
        <v>4</v>
      </c>
      <c r="DB2531" s="10">
        <v>4</v>
      </c>
      <c r="DC2531" s="10">
        <v>4</v>
      </c>
      <c r="DD2531" s="10">
        <v>4</v>
      </c>
      <c r="DE2531" s="10">
        <v>4</v>
      </c>
      <c r="DF2531" s="10">
        <v>5</v>
      </c>
      <c r="DG2531" s="10">
        <v>5</v>
      </c>
      <c r="DH2531" s="10">
        <v>2</v>
      </c>
      <c r="DI2531" s="10">
        <v>5</v>
      </c>
      <c r="DJ2531" s="10">
        <v>2</v>
      </c>
      <c r="DK2531" s="10">
        <v>4</v>
      </c>
      <c r="DL2531" s="10">
        <v>4</v>
      </c>
      <c r="DM2531" s="9" t="s">
        <v>154</v>
      </c>
      <c r="DN2531" s="10">
        <v>1982</v>
      </c>
      <c r="DO2531" s="9">
        <f t="shared" si="9"/>
        <v>39</v>
      </c>
      <c r="DP2531" s="9" t="s">
        <v>155</v>
      </c>
      <c r="DQ2531" s="9" t="s">
        <v>156</v>
      </c>
      <c r="DR2531" s="9" t="s">
        <v>157</v>
      </c>
      <c r="DS2531" s="9" t="s">
        <v>137</v>
      </c>
      <c r="DT2531" s="9" t="s">
        <v>657</v>
      </c>
      <c r="DU2531" s="9" t="s">
        <v>158</v>
      </c>
      <c r="DV2531" s="9" t="str">
        <f>VLOOKUP(DU2531,Metadata!$B$2:$C$7,2,FALSE)</f>
        <v>6+ years</v>
      </c>
    </row>
    <row r="2532" spans="1:126">
      <c r="A2532" s="13">
        <v>2531</v>
      </c>
      <c r="B2532" s="9" t="s">
        <v>135</v>
      </c>
      <c r="C2532" s="9" t="str">
        <f>VLOOKUP(B2532,Metadata!$M$2:$N$6,2,FALSE)</f>
        <v>Permanent Employee</v>
      </c>
      <c r="D2532" s="9" t="s">
        <v>159</v>
      </c>
      <c r="E2532" s="9" t="s">
        <v>137</v>
      </c>
      <c r="F2532" s="9" t="s">
        <v>138</v>
      </c>
      <c r="G2532" s="9" t="s">
        <v>172</v>
      </c>
      <c r="H2532" s="9" t="str">
        <f>IF(G2532="","",VLOOKUP(G2532,Metadata!$J$2:$K$22,2,FALSE))</f>
        <v>Porto Metropolitan Area</v>
      </c>
      <c r="I2532" s="9" t="s">
        <v>138</v>
      </c>
      <c r="J2532" s="9" t="str">
        <f>IF(I2532="","",VLOOKUP(I2532,Metadata!$P$2:$Q$43,2,FALSE))</f>
        <v>Europe</v>
      </c>
      <c r="K2532" s="9" t="str">
        <f t="shared" si="0"/>
        <v>Portugal</v>
      </c>
      <c r="L2532" s="9" t="s">
        <v>172</v>
      </c>
      <c r="M2532" s="9" t="str">
        <f>IF(L2532="","",VLOOKUP(L2532,Metadata!$J$2:$K$22,2,FALSE))</f>
        <v>Porto Metropolitan Area</v>
      </c>
      <c r="N2532" s="9" t="s">
        <v>141</v>
      </c>
      <c r="O2532" s="9" t="s">
        <v>137</v>
      </c>
      <c r="P2532" s="9" t="s">
        <v>142</v>
      </c>
      <c r="Q2532" s="10" t="str">
        <f t="shared" si="1"/>
        <v>Full Office Job</v>
      </c>
      <c r="R2532" s="10">
        <v>5</v>
      </c>
      <c r="S2532" s="9" t="s">
        <v>161</v>
      </c>
      <c r="T2532" s="9" t="s">
        <v>137</v>
      </c>
      <c r="U2532" s="9" t="str">
        <f>IF(S2532&lt;&gt;"",S2532,IF(T2532&lt;&gt;"",VLOOKUP(T2532,Metadata!$S$2:$T$228,2,FALSE),""))</f>
        <v>Full-Stack Developer</v>
      </c>
      <c r="V2532" s="9" t="s">
        <v>217</v>
      </c>
      <c r="W2532" s="9" t="s">
        <v>137</v>
      </c>
      <c r="X2532" s="9" t="s">
        <v>145</v>
      </c>
      <c r="Y2532" s="9" t="s">
        <v>137</v>
      </c>
      <c r="Z2532" s="9" t="s">
        <v>146</v>
      </c>
      <c r="AA2532" s="9" t="s">
        <v>165</v>
      </c>
      <c r="AB2532" s="9" t="s">
        <v>137</v>
      </c>
      <c r="AC2532" s="9" t="s">
        <v>147</v>
      </c>
      <c r="AD2532" s="9" t="s">
        <v>148</v>
      </c>
      <c r="AE2532" s="9"/>
      <c r="AF2532" s="9" t="s">
        <v>243</v>
      </c>
      <c r="AG2532" s="9"/>
      <c r="AH2532" s="9"/>
      <c r="AI2532" s="9"/>
      <c r="AJ2532" s="9" t="s">
        <v>185</v>
      </c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 t="s">
        <v>267</v>
      </c>
      <c r="AV2532" s="9"/>
      <c r="AW2532" s="9"/>
      <c r="AX2532" s="9"/>
      <c r="AY2532" s="9"/>
      <c r="AZ2532" s="9"/>
      <c r="BA2532" s="9" t="s">
        <v>178</v>
      </c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 t="s">
        <v>199</v>
      </c>
      <c r="BM2532" s="9"/>
      <c r="BN2532" s="9"/>
      <c r="BO2532" s="9"/>
      <c r="BP2532" s="9"/>
      <c r="BQ2532" s="9" t="s">
        <v>219</v>
      </c>
      <c r="BR2532" s="9"/>
      <c r="BS2532" s="9"/>
      <c r="BT2532" s="9"/>
      <c r="BU2532" s="9"/>
      <c r="BV2532" s="9"/>
      <c r="BW2532" s="9"/>
      <c r="BX2532" s="9"/>
      <c r="BY2532" s="9"/>
      <c r="BZ2532" s="9" t="s">
        <v>340</v>
      </c>
      <c r="CA2532" s="10"/>
      <c r="CB2532" s="10" t="str">
        <f t="shared" si="5"/>
        <v/>
      </c>
      <c r="CC2532" s="10"/>
      <c r="CD2532" s="9" t="str">
        <f t="shared" si="2"/>
        <v/>
      </c>
      <c r="CE2532" s="9" t="s">
        <v>151</v>
      </c>
      <c r="CF2532" s="9" t="s">
        <v>220</v>
      </c>
      <c r="CG2532" s="9">
        <f>IF(CF2532="","",VLOOKUP(CF2532,Metadata!$D$2:$H$20,2,FALSE))</f>
        <v>27500</v>
      </c>
      <c r="CH2532" s="9">
        <f>IF(CF2532="","",VLOOKUP(CF2532,Metadata!$D$2:$H$20,4,FALSE))</f>
        <v>25000</v>
      </c>
      <c r="CI2532" s="9">
        <f>IF(CF2532="","",VLOOKUP(CF2532,Metadata!$D$2:$H$20,5,FALSE))</f>
        <v>30000</v>
      </c>
      <c r="CJ2532" s="9">
        <f t="shared" si="3"/>
        <v>27500</v>
      </c>
      <c r="CK2532" s="9" t="s">
        <v>153</v>
      </c>
      <c r="CL2532" s="10">
        <v>4</v>
      </c>
      <c r="CM2532" s="10">
        <v>3</v>
      </c>
      <c r="CN2532" s="10">
        <v>6</v>
      </c>
      <c r="CO2532" s="10">
        <v>5</v>
      </c>
      <c r="CP2532" s="10">
        <v>5</v>
      </c>
      <c r="CQ2532" s="10">
        <v>6</v>
      </c>
      <c r="CR2532" s="10">
        <v>5</v>
      </c>
      <c r="CS2532" s="10">
        <v>4</v>
      </c>
      <c r="CT2532" s="10">
        <v>5</v>
      </c>
      <c r="CU2532" s="10">
        <v>5</v>
      </c>
      <c r="CV2532" s="10">
        <v>5</v>
      </c>
      <c r="CW2532" s="10">
        <v>3</v>
      </c>
      <c r="CX2532" s="10">
        <v>5</v>
      </c>
      <c r="CY2532" s="10">
        <v>4</v>
      </c>
      <c r="CZ2532" s="10">
        <v>5</v>
      </c>
      <c r="DA2532" s="10">
        <v>3</v>
      </c>
      <c r="DB2532" s="10">
        <v>3</v>
      </c>
      <c r="DC2532" s="10">
        <v>6</v>
      </c>
      <c r="DD2532" s="10">
        <v>3</v>
      </c>
      <c r="DE2532" s="10">
        <v>6</v>
      </c>
      <c r="DF2532" s="10">
        <v>5</v>
      </c>
      <c r="DG2532" s="10">
        <v>5</v>
      </c>
      <c r="DH2532" s="10">
        <v>4</v>
      </c>
      <c r="DI2532" s="10">
        <v>7</v>
      </c>
      <c r="DJ2532" s="10">
        <v>4</v>
      </c>
      <c r="DK2532" s="10">
        <v>4</v>
      </c>
      <c r="DL2532" s="10">
        <v>5</v>
      </c>
      <c r="DM2532" s="9" t="s">
        <v>154</v>
      </c>
      <c r="DN2532" s="10">
        <v>1982</v>
      </c>
      <c r="DO2532" s="9">
        <f t="shared" si="9"/>
        <v>39</v>
      </c>
      <c r="DP2532" s="9" t="s">
        <v>222</v>
      </c>
      <c r="DQ2532" s="9" t="s">
        <v>202</v>
      </c>
      <c r="DR2532" s="9" t="s">
        <v>157</v>
      </c>
      <c r="DS2532" s="9" t="s">
        <v>137</v>
      </c>
      <c r="DT2532" s="9" t="s">
        <v>657</v>
      </c>
      <c r="DU2532" s="9" t="s">
        <v>223</v>
      </c>
      <c r="DV2532" s="9" t="str">
        <f>VLOOKUP(DU2532,Metadata!$B$2:$C$7,2,FALSE)</f>
        <v>3 - 6 years</v>
      </c>
    </row>
    <row r="2533" spans="1:126">
      <c r="A2533" s="13">
        <v>2532</v>
      </c>
      <c r="B2533" s="9" t="s">
        <v>135</v>
      </c>
      <c r="C2533" s="9" t="str">
        <f>VLOOKUP(B2533,Metadata!$M$2:$N$6,2,FALSE)</f>
        <v>Permanent Employee</v>
      </c>
      <c r="D2533" s="9" t="s">
        <v>159</v>
      </c>
      <c r="E2533" s="9" t="s">
        <v>137</v>
      </c>
      <c r="F2533" s="9" t="s">
        <v>138</v>
      </c>
      <c r="G2533" s="9" t="s">
        <v>140</v>
      </c>
      <c r="H2533" s="9" t="str">
        <f>IF(G2533="","",VLOOKUP(G2533,Metadata!$J$2:$K$22,2,FALSE))</f>
        <v>Lisbon Metropolitan Area</v>
      </c>
      <c r="I2533" s="9" t="s">
        <v>138</v>
      </c>
      <c r="J2533" s="9" t="str">
        <f>IF(I2533="","",VLOOKUP(I2533,Metadata!$P$2:$Q$43,2,FALSE))</f>
        <v>Europe</v>
      </c>
      <c r="K2533" s="9" t="str">
        <f t="shared" si="0"/>
        <v>Portugal</v>
      </c>
      <c r="L2533" s="9" t="s">
        <v>140</v>
      </c>
      <c r="M2533" s="9" t="str">
        <f>IF(L2533="","",VLOOKUP(L2533,Metadata!$J$2:$K$22,2,FALSE))</f>
        <v>Lisbon Metropolitan Area</v>
      </c>
      <c r="N2533" s="9" t="s">
        <v>141</v>
      </c>
      <c r="O2533" s="9" t="s">
        <v>137</v>
      </c>
      <c r="P2533" s="9" t="s">
        <v>142</v>
      </c>
      <c r="Q2533" s="10" t="str">
        <f t="shared" si="1"/>
        <v>Full Office Job</v>
      </c>
      <c r="R2533" s="10">
        <v>6</v>
      </c>
      <c r="S2533" s="9" t="s">
        <v>338</v>
      </c>
      <c r="T2533" s="9" t="s">
        <v>137</v>
      </c>
      <c r="U2533" s="9" t="str">
        <f>IF(S2533&lt;&gt;"",S2533,IF(T2533&lt;&gt;"",VLOOKUP(T2533,Metadata!$S$2:$T$228,2,FALSE),""))</f>
        <v>Solutions Architect</v>
      </c>
      <c r="V2533" s="9" t="s">
        <v>304</v>
      </c>
      <c r="W2533" s="9" t="s">
        <v>137</v>
      </c>
      <c r="X2533" s="9" t="s">
        <v>208</v>
      </c>
      <c r="Y2533" s="9" t="s">
        <v>137</v>
      </c>
      <c r="Z2533" s="9" t="s">
        <v>184</v>
      </c>
      <c r="AA2533" s="9" t="s">
        <v>137</v>
      </c>
      <c r="AB2533" s="9" t="s">
        <v>137</v>
      </c>
      <c r="AC2533" s="9" t="s">
        <v>147</v>
      </c>
      <c r="AD2533" s="9"/>
      <c r="AE2533" s="9"/>
      <c r="AF2533" s="9" t="s">
        <v>243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 t="s">
        <v>628</v>
      </c>
      <c r="CA2533" s="10"/>
      <c r="CB2533" s="10" t="str">
        <f t="shared" si="5"/>
        <v/>
      </c>
      <c r="CC2533" s="10"/>
      <c r="CD2533" s="9" t="str">
        <f t="shared" si="2"/>
        <v/>
      </c>
      <c r="CE2533" s="9" t="s">
        <v>151</v>
      </c>
      <c r="CF2533" s="9" t="s">
        <v>513</v>
      </c>
      <c r="CG2533" s="9">
        <f>IF(CF2533="","",VLOOKUP(CF2533,Metadata!$D$2:$H$20,2,FALSE))</f>
        <v>92500</v>
      </c>
      <c r="CH2533" s="9">
        <f>IF(CF2533="","",VLOOKUP(CF2533,Metadata!$D$2:$H$20,4,FALSE))</f>
        <v>90000</v>
      </c>
      <c r="CI2533" s="9">
        <f>IF(CF2533="","",VLOOKUP(CF2533,Metadata!$D$2:$H$20,5,FALSE))</f>
        <v>95000</v>
      </c>
      <c r="CJ2533" s="9">
        <f t="shared" si="3"/>
        <v>92500</v>
      </c>
      <c r="CK2533" s="9" t="s">
        <v>153</v>
      </c>
      <c r="CL2533" s="10">
        <v>6</v>
      </c>
      <c r="CM2533" s="10">
        <v>4</v>
      </c>
      <c r="CN2533" s="10">
        <v>6</v>
      </c>
      <c r="CO2533" s="10">
        <v>5</v>
      </c>
      <c r="CP2533" s="10">
        <v>7</v>
      </c>
      <c r="CQ2533" s="10">
        <v>6</v>
      </c>
      <c r="CR2533" s="10">
        <v>5</v>
      </c>
      <c r="CS2533" s="10">
        <v>5</v>
      </c>
      <c r="CT2533" s="10">
        <v>6</v>
      </c>
      <c r="CU2533" s="10">
        <v>3</v>
      </c>
      <c r="CV2533" s="10">
        <v>5</v>
      </c>
      <c r="CW2533" s="10">
        <v>5</v>
      </c>
      <c r="CX2533" s="10">
        <v>6</v>
      </c>
      <c r="CY2533" s="10">
        <v>5</v>
      </c>
      <c r="CZ2533" s="10">
        <v>4</v>
      </c>
      <c r="DA2533" s="10">
        <v>3</v>
      </c>
      <c r="DB2533" s="10">
        <v>3</v>
      </c>
      <c r="DC2533" s="10">
        <v>6</v>
      </c>
      <c r="DD2533" s="10">
        <v>3</v>
      </c>
      <c r="DE2533" s="10">
        <v>5</v>
      </c>
      <c r="DF2533" s="10">
        <v>6</v>
      </c>
      <c r="DG2533" s="10">
        <v>4</v>
      </c>
      <c r="DH2533" s="10">
        <v>4</v>
      </c>
      <c r="DI2533" s="10">
        <v>6</v>
      </c>
      <c r="DJ2533" s="10">
        <v>2</v>
      </c>
      <c r="DK2533" s="10">
        <v>4</v>
      </c>
      <c r="DL2533" s="10">
        <v>4</v>
      </c>
      <c r="DM2533" s="9" t="s">
        <v>154</v>
      </c>
      <c r="DN2533" s="10">
        <v>1984</v>
      </c>
      <c r="DO2533" s="9">
        <f t="shared" si="9"/>
        <v>37</v>
      </c>
      <c r="DP2533" s="9" t="s">
        <v>155</v>
      </c>
      <c r="DQ2533" s="9" t="s">
        <v>156</v>
      </c>
      <c r="DR2533" s="9" t="s">
        <v>157</v>
      </c>
      <c r="DS2533" s="9" t="s">
        <v>137</v>
      </c>
      <c r="DT2533" s="9" t="s">
        <v>657</v>
      </c>
      <c r="DU2533" s="9" t="s">
        <v>158</v>
      </c>
      <c r="DV2533" s="9" t="str">
        <f>VLOOKUP(DU2533,Metadata!$B$2:$C$7,2,FALSE)</f>
        <v>6+ years</v>
      </c>
    </row>
    <row r="2534" spans="1:126">
      <c r="A2534" s="13">
        <v>2533</v>
      </c>
      <c r="B2534" s="9" t="s">
        <v>135</v>
      </c>
      <c r="C2534" s="9" t="str">
        <f>VLOOKUP(B2534,Metadata!$M$2:$N$6,2,FALSE)</f>
        <v>Permanent Employee</v>
      </c>
      <c r="D2534" s="9" t="s">
        <v>159</v>
      </c>
      <c r="E2534" s="9" t="s">
        <v>137</v>
      </c>
      <c r="F2534" s="9" t="s">
        <v>138</v>
      </c>
      <c r="G2534" s="9" t="s">
        <v>275</v>
      </c>
      <c r="H2534" s="9" t="str">
        <f>IF(G2534="","",VLOOKUP(G2534,Metadata!$J$2:$K$22,2,FALSE))</f>
        <v>Centre</v>
      </c>
      <c r="I2534" s="9" t="s">
        <v>138</v>
      </c>
      <c r="J2534" s="9" t="str">
        <f>IF(I2534="","",VLOOKUP(I2534,Metadata!$P$2:$Q$43,2,FALSE))</f>
        <v>Europe</v>
      </c>
      <c r="K2534" s="9" t="str">
        <f t="shared" si="0"/>
        <v>Portugal</v>
      </c>
      <c r="L2534" s="9" t="s">
        <v>140</v>
      </c>
      <c r="M2534" s="9" t="str">
        <f>IF(L2534="","",VLOOKUP(L2534,Metadata!$J$2:$K$22,2,FALSE))</f>
        <v>Lisbon Metropolitan Area</v>
      </c>
      <c r="N2534" s="9" t="s">
        <v>214</v>
      </c>
      <c r="O2534" s="9" t="s">
        <v>136</v>
      </c>
      <c r="P2534" s="9" t="s">
        <v>142</v>
      </c>
      <c r="Q2534" s="10" t="str">
        <f t="shared" si="1"/>
        <v>Full Office Job</v>
      </c>
      <c r="R2534" s="10">
        <v>5</v>
      </c>
      <c r="S2534" s="9" t="s">
        <v>229</v>
      </c>
      <c r="T2534" s="9" t="s">
        <v>137</v>
      </c>
      <c r="U2534" s="9" t="str">
        <f>IF(S2534&lt;&gt;"",S2534,IF(T2534&lt;&gt;"",VLOOKUP(T2534,Metadata!$S$2:$T$228,2,FALSE),""))</f>
        <v>Project Manager</v>
      </c>
      <c r="V2534" s="9" t="s">
        <v>256</v>
      </c>
      <c r="W2534" s="9" t="s">
        <v>137</v>
      </c>
      <c r="X2534" s="9" t="s">
        <v>252</v>
      </c>
      <c r="Y2534" s="9" t="s">
        <v>137</v>
      </c>
      <c r="Z2534" s="9" t="s">
        <v>184</v>
      </c>
      <c r="AA2534" s="9" t="s">
        <v>137</v>
      </c>
      <c r="AB2534" s="9" t="s">
        <v>137</v>
      </c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 t="s">
        <v>297</v>
      </c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12" t="s">
        <v>273</v>
      </c>
      <c r="BY2534" s="9"/>
      <c r="BZ2534" s="9" t="s">
        <v>297</v>
      </c>
      <c r="CA2534" s="10"/>
      <c r="CB2534" s="10" t="str">
        <f t="shared" si="5"/>
        <v/>
      </c>
      <c r="CC2534" s="10"/>
      <c r="CD2534" s="9" t="str">
        <f t="shared" si="2"/>
        <v/>
      </c>
      <c r="CE2534" s="9" t="s">
        <v>168</v>
      </c>
      <c r="CF2534" s="9" t="s">
        <v>152</v>
      </c>
      <c r="CG2534" s="9">
        <f>IF(CF2534="","",VLOOKUP(CF2534,Metadata!$D$2:$H$20,2,FALSE))</f>
        <v>32500</v>
      </c>
      <c r="CH2534" s="9">
        <f>IF(CF2534="","",VLOOKUP(CF2534,Metadata!$D$2:$H$20,4,FALSE))</f>
        <v>30000</v>
      </c>
      <c r="CI2534" s="9">
        <f>IF(CF2534="","",VLOOKUP(CF2534,Metadata!$D$2:$H$20,5,FALSE))</f>
        <v>35000</v>
      </c>
      <c r="CJ2534" s="9">
        <f t="shared" si="3"/>
        <v>32500</v>
      </c>
      <c r="CK2534" s="9" t="s">
        <v>153</v>
      </c>
      <c r="CL2534" s="10">
        <v>5</v>
      </c>
      <c r="CM2534" s="10">
        <v>3</v>
      </c>
      <c r="CN2534" s="10">
        <v>7</v>
      </c>
      <c r="CO2534" s="10">
        <v>7</v>
      </c>
      <c r="CP2534" s="10">
        <v>5</v>
      </c>
      <c r="CQ2534" s="10">
        <v>5</v>
      </c>
      <c r="CR2534" s="10">
        <v>7</v>
      </c>
      <c r="CS2534" s="10">
        <v>7</v>
      </c>
      <c r="CT2534" s="10">
        <v>7</v>
      </c>
      <c r="CU2534" s="10">
        <v>5</v>
      </c>
      <c r="CV2534" s="10">
        <v>5</v>
      </c>
      <c r="CW2534" s="10">
        <v>4</v>
      </c>
      <c r="CX2534" s="10">
        <v>7</v>
      </c>
      <c r="CY2534" s="10">
        <v>7</v>
      </c>
      <c r="CZ2534" s="10">
        <v>7</v>
      </c>
      <c r="DA2534" s="10">
        <v>7</v>
      </c>
      <c r="DB2534" s="10">
        <v>7</v>
      </c>
      <c r="DC2534" s="10">
        <v>7</v>
      </c>
      <c r="DD2534" s="10">
        <v>7</v>
      </c>
      <c r="DE2534" s="10">
        <v>7</v>
      </c>
      <c r="DF2534" s="10">
        <v>5</v>
      </c>
      <c r="DG2534" s="10">
        <v>7</v>
      </c>
      <c r="DH2534" s="10">
        <v>5</v>
      </c>
      <c r="DI2534" s="10">
        <v>4</v>
      </c>
      <c r="DJ2534" s="10">
        <v>7</v>
      </c>
      <c r="DK2534" s="10">
        <v>5</v>
      </c>
      <c r="DL2534" s="10">
        <v>7</v>
      </c>
      <c r="DM2534" s="9" t="s">
        <v>532</v>
      </c>
      <c r="DN2534" s="10">
        <v>1980</v>
      </c>
      <c r="DO2534" s="9">
        <f t="shared" si="9"/>
        <v>41</v>
      </c>
      <c r="DP2534" s="9" t="s">
        <v>155</v>
      </c>
      <c r="DQ2534" s="9" t="s">
        <v>210</v>
      </c>
      <c r="DR2534" s="9" t="s">
        <v>157</v>
      </c>
      <c r="DS2534" s="9" t="s">
        <v>137</v>
      </c>
      <c r="DT2534" s="9" t="s">
        <v>657</v>
      </c>
      <c r="DU2534" s="9" t="s">
        <v>158</v>
      </c>
      <c r="DV2534" s="9" t="str">
        <f>VLOOKUP(DU2534,Metadata!$B$2:$C$7,2,FALSE)</f>
        <v>6+ years</v>
      </c>
    </row>
    <row r="2535" spans="1:126">
      <c r="A2535" s="13">
        <v>2534</v>
      </c>
      <c r="B2535" s="9" t="s">
        <v>135</v>
      </c>
      <c r="C2535" s="9" t="str">
        <f>VLOOKUP(B2535,Metadata!$M$2:$N$6,2,FALSE)</f>
        <v>Permanent Employee</v>
      </c>
      <c r="D2535" s="9" t="s">
        <v>136</v>
      </c>
      <c r="E2535" s="9" t="s">
        <v>137</v>
      </c>
      <c r="F2535" s="9" t="s">
        <v>138</v>
      </c>
      <c r="G2535" s="9" t="s">
        <v>140</v>
      </c>
      <c r="H2535" s="9" t="str">
        <f>IF(G2535="","",VLOOKUP(G2535,Metadata!$J$2:$K$22,2,FALSE))</f>
        <v>Lisbon Metropolitan Area</v>
      </c>
      <c r="I2535" s="9" t="s">
        <v>138</v>
      </c>
      <c r="J2535" s="9" t="str">
        <f>IF(I2535="","",VLOOKUP(I2535,Metadata!$P$2:$Q$43,2,FALSE))</f>
        <v>Europe</v>
      </c>
      <c r="K2535" s="9" t="str">
        <f t="shared" si="0"/>
        <v>Portugal</v>
      </c>
      <c r="L2535" s="9" t="s">
        <v>140</v>
      </c>
      <c r="M2535" s="9" t="str">
        <f>IF(L2535="","",VLOOKUP(L2535,Metadata!$J$2:$K$22,2,FALSE))</f>
        <v>Lisbon Metropolitan Area</v>
      </c>
      <c r="N2535" s="9" t="s">
        <v>141</v>
      </c>
      <c r="O2535" s="9" t="s">
        <v>137</v>
      </c>
      <c r="P2535" s="9" t="s">
        <v>142</v>
      </c>
      <c r="Q2535" s="10" t="str">
        <f t="shared" si="1"/>
        <v>Full Office Job</v>
      </c>
      <c r="R2535" s="10">
        <v>3</v>
      </c>
      <c r="S2535" s="9" t="s">
        <v>266</v>
      </c>
      <c r="T2535" s="9" t="s">
        <v>137</v>
      </c>
      <c r="U2535" s="9" t="str">
        <f>IF(S2535&lt;&gt;"",S2535,IF(T2535&lt;&gt;"",VLOOKUP(T2535,Metadata!$S$2:$T$228,2,FALSE),""))</f>
        <v>Data Scientist/Data Engineer</v>
      </c>
      <c r="V2535" s="9" t="s">
        <v>304</v>
      </c>
      <c r="W2535" s="9" t="s">
        <v>137</v>
      </c>
      <c r="X2535" s="9" t="s">
        <v>145</v>
      </c>
      <c r="Y2535" s="9" t="s">
        <v>137</v>
      </c>
      <c r="Z2535" s="9" t="s">
        <v>146</v>
      </c>
      <c r="AA2535" s="9" t="s">
        <v>137</v>
      </c>
      <c r="AB2535" s="9" t="s">
        <v>137</v>
      </c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 t="s">
        <v>267</v>
      </c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 t="s">
        <v>150</v>
      </c>
      <c r="BZ2535" s="9" t="s">
        <v>137</v>
      </c>
      <c r="CA2535" s="10"/>
      <c r="CB2535" s="10" t="str">
        <f t="shared" si="5"/>
        <v/>
      </c>
      <c r="CC2535" s="10"/>
      <c r="CD2535" s="9" t="str">
        <f t="shared" si="2"/>
        <v/>
      </c>
      <c r="CE2535" s="9" t="s">
        <v>168</v>
      </c>
      <c r="CF2535" s="9" t="s">
        <v>220</v>
      </c>
      <c r="CG2535" s="9">
        <f>IF(CF2535="","",VLOOKUP(CF2535,Metadata!$D$2:$H$20,2,FALSE))</f>
        <v>27500</v>
      </c>
      <c r="CH2535" s="9">
        <f>IF(CF2535="","",VLOOKUP(CF2535,Metadata!$D$2:$H$20,4,FALSE))</f>
        <v>25000</v>
      </c>
      <c r="CI2535" s="9">
        <f>IF(CF2535="","",VLOOKUP(CF2535,Metadata!$D$2:$H$20,5,FALSE))</f>
        <v>30000</v>
      </c>
      <c r="CJ2535" s="9">
        <f t="shared" si="3"/>
        <v>27500</v>
      </c>
      <c r="CK2535" s="9" t="s">
        <v>153</v>
      </c>
      <c r="CL2535" s="10">
        <v>1</v>
      </c>
      <c r="CM2535" s="10">
        <v>3</v>
      </c>
      <c r="CN2535" s="10">
        <v>4</v>
      </c>
      <c r="CO2535" s="10">
        <v>7</v>
      </c>
      <c r="CP2535" s="10">
        <v>7</v>
      </c>
      <c r="CQ2535" s="10">
        <v>7</v>
      </c>
      <c r="CR2535" s="10">
        <v>6</v>
      </c>
      <c r="CS2535" s="10">
        <v>5</v>
      </c>
      <c r="CT2535" s="10">
        <v>5</v>
      </c>
      <c r="CU2535" s="10">
        <v>5</v>
      </c>
      <c r="CV2535" s="10">
        <v>5</v>
      </c>
      <c r="CW2535" s="10">
        <v>5</v>
      </c>
      <c r="CX2535" s="10">
        <v>5</v>
      </c>
      <c r="CY2535" s="10">
        <v>5</v>
      </c>
      <c r="CZ2535" s="10">
        <v>5</v>
      </c>
      <c r="DA2535" s="10">
        <v>5</v>
      </c>
      <c r="DB2535" s="10">
        <v>5</v>
      </c>
      <c r="DC2535" s="10">
        <v>7</v>
      </c>
      <c r="DD2535" s="10">
        <v>7</v>
      </c>
      <c r="DE2535" s="10">
        <v>7</v>
      </c>
      <c r="DF2535" s="10">
        <v>7</v>
      </c>
      <c r="DG2535" s="10">
        <v>7</v>
      </c>
      <c r="DH2535" s="10">
        <v>7</v>
      </c>
      <c r="DI2535" s="10">
        <v>7</v>
      </c>
      <c r="DJ2535" s="10">
        <v>7</v>
      </c>
      <c r="DK2535" s="10">
        <v>7</v>
      </c>
      <c r="DL2535" s="10">
        <v>7</v>
      </c>
      <c r="DM2535" s="9" t="s">
        <v>154</v>
      </c>
      <c r="DN2535" s="10">
        <v>1990</v>
      </c>
      <c r="DO2535" s="9">
        <f t="shared" si="9"/>
        <v>31</v>
      </c>
      <c r="DP2535" s="9" t="s">
        <v>155</v>
      </c>
      <c r="DQ2535" s="9" t="s">
        <v>156</v>
      </c>
      <c r="DR2535" s="9" t="s">
        <v>157</v>
      </c>
      <c r="DS2535" s="9" t="s">
        <v>137</v>
      </c>
      <c r="DT2535" s="9" t="s">
        <v>657</v>
      </c>
      <c r="DU2535" s="9" t="s">
        <v>223</v>
      </c>
      <c r="DV2535" s="9" t="str">
        <f>VLOOKUP(DU2535,Metadata!$B$2:$C$7,2,FALSE)</f>
        <v>3 - 6 years</v>
      </c>
    </row>
    <row r="2536" spans="1:126">
      <c r="A2536" s="13">
        <v>2535</v>
      </c>
      <c r="B2536" s="9" t="s">
        <v>135</v>
      </c>
      <c r="C2536" s="9" t="str">
        <f>VLOOKUP(B2536,Metadata!$M$2:$N$6,2,FALSE)</f>
        <v>Permanent Employee</v>
      </c>
      <c r="D2536" s="9" t="s">
        <v>159</v>
      </c>
      <c r="E2536" s="9" t="s">
        <v>137</v>
      </c>
      <c r="F2536" s="9" t="s">
        <v>138</v>
      </c>
      <c r="G2536" s="9" t="s">
        <v>172</v>
      </c>
      <c r="H2536" s="9" t="str">
        <f>IF(G2536="","",VLOOKUP(G2536,Metadata!$J$2:$K$22,2,FALSE))</f>
        <v>Porto Metropolitan Area</v>
      </c>
      <c r="I2536" s="9" t="s">
        <v>311</v>
      </c>
      <c r="J2536" s="9" t="str">
        <f>IF(I2536="","",VLOOKUP(I2536,Metadata!$P$2:$Q$43,2,FALSE))</f>
        <v>Europe</v>
      </c>
      <c r="K2536" s="9" t="str">
        <f t="shared" si="0"/>
        <v>International</v>
      </c>
      <c r="L2536" s="9" t="s">
        <v>137</v>
      </c>
      <c r="M2536" s="9" t="str">
        <f>IF(L2536="","",VLOOKUP(L2536,Metadata!$J$2:$K$22,2,FALSE))</f>
        <v/>
      </c>
      <c r="N2536" s="9" t="s">
        <v>214</v>
      </c>
      <c r="O2536" s="9" t="s">
        <v>259</v>
      </c>
      <c r="P2536" s="9" t="s">
        <v>142</v>
      </c>
      <c r="Q2536" s="10" t="str">
        <f t="shared" si="1"/>
        <v>Full Office Job</v>
      </c>
      <c r="R2536" s="10">
        <v>4</v>
      </c>
      <c r="S2536" s="9" t="s">
        <v>143</v>
      </c>
      <c r="T2536" s="9" t="s">
        <v>137</v>
      </c>
      <c r="U2536" s="9" t="str">
        <f>IF(S2536&lt;&gt;"",S2536,IF(T2536&lt;&gt;"",VLOOKUP(T2536,Metadata!$S$2:$T$228,2,FALSE),""))</f>
        <v>Technical Team Leader</v>
      </c>
      <c r="V2536" s="9" t="s">
        <v>162</v>
      </c>
      <c r="W2536" s="9" t="s">
        <v>137</v>
      </c>
      <c r="X2536" s="9" t="s">
        <v>145</v>
      </c>
      <c r="Y2536" s="9" t="s">
        <v>137</v>
      </c>
      <c r="Z2536" s="9" t="s">
        <v>146</v>
      </c>
      <c r="AA2536" s="9" t="s">
        <v>165</v>
      </c>
      <c r="AB2536" s="9" t="s">
        <v>137</v>
      </c>
      <c r="AC2536" s="9"/>
      <c r="AD2536" s="9"/>
      <c r="AE2536" s="9"/>
      <c r="AF2536" s="9"/>
      <c r="AG2536" s="9"/>
      <c r="AH2536" s="9"/>
      <c r="AI2536" s="9"/>
      <c r="AJ2536" s="9" t="s">
        <v>185</v>
      </c>
      <c r="AK2536" s="9" t="s">
        <v>302</v>
      </c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 t="s">
        <v>284</v>
      </c>
      <c r="BC2536" s="9"/>
      <c r="BD2536" s="9" t="s">
        <v>330</v>
      </c>
      <c r="BE2536" s="9"/>
      <c r="BF2536" s="9"/>
      <c r="BG2536" s="9"/>
      <c r="BH2536" s="9"/>
      <c r="BI2536" s="9"/>
      <c r="BJ2536" s="9"/>
      <c r="BK2536" s="9"/>
      <c r="BL2536" s="9"/>
      <c r="BM2536" s="9" t="s">
        <v>303</v>
      </c>
      <c r="BN2536" s="9" t="s">
        <v>186</v>
      </c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10"/>
      <c r="CB2536" s="10" t="str">
        <f t="shared" si="5"/>
        <v/>
      </c>
      <c r="CC2536" s="10"/>
      <c r="CD2536" s="9" t="str">
        <f t="shared" si="2"/>
        <v/>
      </c>
      <c r="CE2536" s="9" t="s">
        <v>232</v>
      </c>
      <c r="CF2536" s="9" t="s">
        <v>236</v>
      </c>
      <c r="CG2536" s="9">
        <f>IF(CF2536="","",VLOOKUP(CF2536,Metadata!$D$2:$H$20,2,FALSE))</f>
        <v>47500</v>
      </c>
      <c r="CH2536" s="9">
        <f>IF(CF2536="","",VLOOKUP(CF2536,Metadata!$D$2:$H$20,4,FALSE))</f>
        <v>45000</v>
      </c>
      <c r="CI2536" s="9">
        <f>IF(CF2536="","",VLOOKUP(CF2536,Metadata!$D$2:$H$20,5,FALSE))</f>
        <v>50000</v>
      </c>
      <c r="CJ2536" s="9">
        <f t="shared" si="3"/>
        <v>47500</v>
      </c>
      <c r="CK2536" s="9" t="s">
        <v>221</v>
      </c>
      <c r="CL2536" s="10">
        <v>6</v>
      </c>
      <c r="CM2536" s="10">
        <v>2</v>
      </c>
      <c r="CN2536" s="10">
        <v>7</v>
      </c>
      <c r="CO2536" s="10">
        <v>7</v>
      </c>
      <c r="CP2536" s="10">
        <v>6</v>
      </c>
      <c r="CQ2536" s="10">
        <v>6</v>
      </c>
      <c r="CR2536" s="10">
        <v>4</v>
      </c>
      <c r="CS2536" s="10">
        <v>5</v>
      </c>
      <c r="CT2536" s="10">
        <v>5</v>
      </c>
      <c r="CU2536" s="10">
        <v>6</v>
      </c>
      <c r="CV2536" s="10">
        <v>3</v>
      </c>
      <c r="CW2536" s="10">
        <v>2</v>
      </c>
      <c r="CX2536" s="10">
        <v>7</v>
      </c>
      <c r="CY2536" s="10">
        <v>5</v>
      </c>
      <c r="CZ2536" s="10">
        <v>2</v>
      </c>
      <c r="DA2536" s="10">
        <v>4</v>
      </c>
      <c r="DB2536" s="10">
        <v>4</v>
      </c>
      <c r="DC2536" s="10">
        <v>7</v>
      </c>
      <c r="DD2536" s="10">
        <v>5</v>
      </c>
      <c r="DE2536" s="10">
        <v>7</v>
      </c>
      <c r="DF2536" s="10">
        <v>6</v>
      </c>
      <c r="DG2536" s="10">
        <v>7</v>
      </c>
      <c r="DH2536" s="10">
        <v>2</v>
      </c>
      <c r="DI2536" s="10">
        <v>7</v>
      </c>
      <c r="DJ2536" s="10">
        <v>2</v>
      </c>
      <c r="DK2536" s="10">
        <v>5</v>
      </c>
      <c r="DL2536" s="10">
        <v>5</v>
      </c>
      <c r="DM2536" s="9" t="s">
        <v>154</v>
      </c>
      <c r="DN2536" s="10">
        <v>1989</v>
      </c>
      <c r="DO2536" s="9">
        <f t="shared" si="9"/>
        <v>32</v>
      </c>
      <c r="DP2536" s="9" t="s">
        <v>155</v>
      </c>
      <c r="DQ2536" s="9" t="s">
        <v>156</v>
      </c>
      <c r="DR2536" s="9" t="s">
        <v>157</v>
      </c>
      <c r="DS2536" s="9" t="s">
        <v>137</v>
      </c>
      <c r="DT2536" s="9" t="s">
        <v>657</v>
      </c>
      <c r="DU2536" s="9" t="s">
        <v>203</v>
      </c>
      <c r="DV2536" s="9" t="str">
        <f>VLOOKUP(DU2536,Metadata!$B$2:$C$7,2,FALSE)</f>
        <v>6+ years</v>
      </c>
    </row>
    <row r="2537" spans="1:126">
      <c r="A2537" s="13">
        <v>2536</v>
      </c>
      <c r="B2537" s="9" t="s">
        <v>135</v>
      </c>
      <c r="C2537" s="9" t="str">
        <f>VLOOKUP(B2537,Metadata!$M$2:$N$6,2,FALSE)</f>
        <v>Permanent Employee</v>
      </c>
      <c r="D2537" s="9" t="s">
        <v>159</v>
      </c>
      <c r="E2537" s="9" t="s">
        <v>137</v>
      </c>
      <c r="F2537" s="9" t="s">
        <v>138</v>
      </c>
      <c r="G2537" s="9" t="s">
        <v>172</v>
      </c>
      <c r="H2537" s="9" t="str">
        <f>IF(G2537="","",VLOOKUP(G2537,Metadata!$J$2:$K$22,2,FALSE))</f>
        <v>Porto Metropolitan Area</v>
      </c>
      <c r="I2537" s="9" t="s">
        <v>138</v>
      </c>
      <c r="J2537" s="9" t="str">
        <f>IF(I2537="","",VLOOKUP(I2537,Metadata!$P$2:$Q$43,2,FALSE))</f>
        <v>Europe</v>
      </c>
      <c r="K2537" s="9" t="str">
        <f t="shared" si="0"/>
        <v>Portugal</v>
      </c>
      <c r="L2537" s="9" t="s">
        <v>190</v>
      </c>
      <c r="M2537" s="9" t="str">
        <f>IF(L2537="","",VLOOKUP(L2537,Metadata!$J$2:$K$22,2,FALSE))</f>
        <v>North</v>
      </c>
      <c r="N2537" s="9" t="s">
        <v>141</v>
      </c>
      <c r="O2537" s="9" t="s">
        <v>137</v>
      </c>
      <c r="P2537" s="9" t="s">
        <v>191</v>
      </c>
      <c r="Q2537" s="10" t="str">
        <f t="shared" si="1"/>
        <v>Remote Job (full or flexible)</v>
      </c>
      <c r="R2537" s="10">
        <v>5</v>
      </c>
      <c r="S2537" s="9" t="s">
        <v>192</v>
      </c>
      <c r="T2537" s="9" t="s">
        <v>137</v>
      </c>
      <c r="U2537" s="9" t="str">
        <f>IF(S2537&lt;&gt;"",S2537,IF(T2537&lt;&gt;"",VLOOKUP(T2537,Metadata!$S$2:$T$228,2,FALSE),""))</f>
        <v>Back-End Developer</v>
      </c>
      <c r="V2537" s="9" t="s">
        <v>162</v>
      </c>
      <c r="W2537" s="9" t="s">
        <v>137</v>
      </c>
      <c r="X2537" s="9" t="s">
        <v>145</v>
      </c>
      <c r="Y2537" s="9" t="s">
        <v>137</v>
      </c>
      <c r="Z2537" s="9" t="s">
        <v>218</v>
      </c>
      <c r="AA2537" s="9" t="s">
        <v>137</v>
      </c>
      <c r="AB2537" s="9" t="s">
        <v>253</v>
      </c>
      <c r="AC2537" s="9"/>
      <c r="AD2537" s="9"/>
      <c r="AE2537" s="9"/>
      <c r="AF2537" s="9" t="s">
        <v>243</v>
      </c>
      <c r="AG2537" s="9"/>
      <c r="AH2537" s="9" t="s">
        <v>176</v>
      </c>
      <c r="AI2537" s="9" t="s">
        <v>230</v>
      </c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 t="s">
        <v>150</v>
      </c>
      <c r="BZ2537" s="9" t="s">
        <v>137</v>
      </c>
      <c r="CA2537" s="10"/>
      <c r="CB2537" s="10" t="str">
        <f t="shared" si="5"/>
        <v/>
      </c>
      <c r="CC2537" s="10"/>
      <c r="CD2537" s="9" t="str">
        <f t="shared" si="2"/>
        <v/>
      </c>
      <c r="CE2537" s="9" t="s">
        <v>232</v>
      </c>
      <c r="CF2537" s="9" t="s">
        <v>188</v>
      </c>
      <c r="CG2537" s="9">
        <f>IF(CF2537="","",VLOOKUP(CF2537,Metadata!$D$2:$H$20,2,FALSE))</f>
        <v>17500</v>
      </c>
      <c r="CH2537" s="9">
        <f>IF(CF2537="","",VLOOKUP(CF2537,Metadata!$D$2:$H$20,4,FALSE))</f>
        <v>15000</v>
      </c>
      <c r="CI2537" s="9">
        <f>IF(CF2537="","",VLOOKUP(CF2537,Metadata!$D$2:$H$20,5,FALSE))</f>
        <v>20000</v>
      </c>
      <c r="CJ2537" s="9">
        <f t="shared" si="3"/>
        <v>17500</v>
      </c>
      <c r="CK2537" s="9" t="s">
        <v>153</v>
      </c>
      <c r="CL2537" s="10">
        <v>3</v>
      </c>
      <c r="CM2537" s="10">
        <v>5</v>
      </c>
      <c r="CN2537" s="10">
        <v>3</v>
      </c>
      <c r="CO2537" s="10">
        <v>5</v>
      </c>
      <c r="CP2537" s="10">
        <v>4</v>
      </c>
      <c r="CQ2537" s="10">
        <v>5</v>
      </c>
      <c r="CR2537" s="10">
        <v>5</v>
      </c>
      <c r="CS2537" s="10">
        <v>5</v>
      </c>
      <c r="CT2537" s="10">
        <v>5</v>
      </c>
      <c r="CU2537" s="10">
        <v>5</v>
      </c>
      <c r="CV2537" s="10">
        <v>5</v>
      </c>
      <c r="CW2537" s="10">
        <v>5</v>
      </c>
      <c r="CX2537" s="10">
        <v>4</v>
      </c>
      <c r="CY2537" s="10">
        <v>6</v>
      </c>
      <c r="CZ2537" s="10">
        <v>6</v>
      </c>
      <c r="DA2537" s="10">
        <v>6</v>
      </c>
      <c r="DB2537" s="10">
        <v>6</v>
      </c>
      <c r="DC2537" s="10">
        <v>5</v>
      </c>
      <c r="DD2537" s="10">
        <v>6</v>
      </c>
      <c r="DE2537" s="10">
        <v>6</v>
      </c>
      <c r="DF2537" s="10">
        <v>4</v>
      </c>
      <c r="DG2537" s="10">
        <v>4</v>
      </c>
      <c r="DH2537" s="10">
        <v>4</v>
      </c>
      <c r="DI2537" s="10">
        <v>6</v>
      </c>
      <c r="DJ2537" s="10">
        <v>6</v>
      </c>
      <c r="DK2537" s="10">
        <v>5</v>
      </c>
      <c r="DL2537" s="10">
        <v>6</v>
      </c>
      <c r="DM2537" s="9" t="s">
        <v>154</v>
      </c>
      <c r="DN2537" s="10">
        <v>1997</v>
      </c>
      <c r="DO2537" s="9">
        <f t="shared" si="9"/>
        <v>24</v>
      </c>
      <c r="DP2537" s="9" t="s">
        <v>155</v>
      </c>
      <c r="DQ2537" s="9" t="s">
        <v>202</v>
      </c>
      <c r="DR2537" s="9" t="s">
        <v>157</v>
      </c>
      <c r="DS2537" s="9" t="s">
        <v>137</v>
      </c>
      <c r="DT2537" s="9" t="s">
        <v>657</v>
      </c>
      <c r="DU2537" s="9" t="s">
        <v>233</v>
      </c>
      <c r="DV2537" s="9" t="str">
        <f>VLOOKUP(DU2537,Metadata!$B$2:$C$7,2,FALSE)</f>
        <v>0 - 3 years</v>
      </c>
    </row>
    <row r="2538" spans="1:126">
      <c r="A2538" s="13">
        <v>2537</v>
      </c>
      <c r="B2538" s="9" t="s">
        <v>135</v>
      </c>
      <c r="C2538" s="9" t="str">
        <f>VLOOKUP(B2538,Metadata!$M$2:$N$6,2,FALSE)</f>
        <v>Permanent Employee</v>
      </c>
      <c r="D2538" s="9" t="s">
        <v>136</v>
      </c>
      <c r="E2538" s="9" t="s">
        <v>137</v>
      </c>
      <c r="F2538" s="9" t="s">
        <v>138</v>
      </c>
      <c r="G2538" s="9" t="s">
        <v>140</v>
      </c>
      <c r="H2538" s="9" t="str">
        <f>IF(G2538="","",VLOOKUP(G2538,Metadata!$J$2:$K$22,2,FALSE))</f>
        <v>Lisbon Metropolitan Area</v>
      </c>
      <c r="I2538" s="9" t="s">
        <v>138</v>
      </c>
      <c r="J2538" s="9" t="str">
        <f>IF(I2538="","",VLOOKUP(I2538,Metadata!$P$2:$Q$43,2,FALSE))</f>
        <v>Europe</v>
      </c>
      <c r="K2538" s="9" t="str">
        <f t="shared" si="0"/>
        <v>Portugal</v>
      </c>
      <c r="L2538" s="9" t="s">
        <v>140</v>
      </c>
      <c r="M2538" s="9" t="str">
        <f>IF(L2538="","",VLOOKUP(L2538,Metadata!$J$2:$K$22,2,FALSE))</f>
        <v>Lisbon Metropolitan Area</v>
      </c>
      <c r="N2538" s="9" t="s">
        <v>141</v>
      </c>
      <c r="O2538" s="9" t="s">
        <v>137</v>
      </c>
      <c r="P2538" s="9" t="s">
        <v>142</v>
      </c>
      <c r="Q2538" s="10" t="str">
        <f t="shared" si="1"/>
        <v>Full Office Job</v>
      </c>
      <c r="R2538" s="10">
        <v>6</v>
      </c>
      <c r="S2538" s="9" t="s">
        <v>338</v>
      </c>
      <c r="T2538" s="9" t="s">
        <v>137</v>
      </c>
      <c r="U2538" s="9" t="str">
        <f>IF(S2538&lt;&gt;"",S2538,IF(T2538&lt;&gt;"",VLOOKUP(T2538,Metadata!$S$2:$T$228,2,FALSE),""))</f>
        <v>Solutions Architect</v>
      </c>
      <c r="V2538" s="9" t="s">
        <v>276</v>
      </c>
      <c r="W2538" s="9" t="s">
        <v>137</v>
      </c>
      <c r="X2538" s="9" t="s">
        <v>163</v>
      </c>
      <c r="Y2538" s="9" t="s">
        <v>137</v>
      </c>
      <c r="Z2538" s="9" t="s">
        <v>184</v>
      </c>
      <c r="AA2538" s="9" t="s">
        <v>137</v>
      </c>
      <c r="AB2538" s="9" t="s">
        <v>137</v>
      </c>
      <c r="AC2538" s="9"/>
      <c r="AD2538" s="9"/>
      <c r="AE2538" s="9" t="s">
        <v>194</v>
      </c>
      <c r="AF2538" s="9" t="s">
        <v>243</v>
      </c>
      <c r="AG2538" s="9"/>
      <c r="AH2538" s="9"/>
      <c r="AI2538" s="9" t="s">
        <v>230</v>
      </c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198</v>
      </c>
      <c r="BL2538" s="9"/>
      <c r="BM2538" s="9"/>
      <c r="BN2538" s="9" t="s">
        <v>186</v>
      </c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10"/>
      <c r="CB2538" s="10" t="str">
        <f t="shared" si="5"/>
        <v/>
      </c>
      <c r="CC2538" s="10"/>
      <c r="CD2538" s="9" t="str">
        <f t="shared" si="2"/>
        <v/>
      </c>
      <c r="CE2538" s="9" t="s">
        <v>151</v>
      </c>
      <c r="CF2538" s="9" t="s">
        <v>513</v>
      </c>
      <c r="CG2538" s="9">
        <f>IF(CF2538="","",VLOOKUP(CF2538,Metadata!$D$2:$H$20,2,FALSE))</f>
        <v>92500</v>
      </c>
      <c r="CH2538" s="9">
        <f>IF(CF2538="","",VLOOKUP(CF2538,Metadata!$D$2:$H$20,4,FALSE))</f>
        <v>90000</v>
      </c>
      <c r="CI2538" s="9">
        <f>IF(CF2538="","",VLOOKUP(CF2538,Metadata!$D$2:$H$20,5,FALSE))</f>
        <v>95000</v>
      </c>
      <c r="CJ2538" s="9">
        <f t="shared" si="3"/>
        <v>92500</v>
      </c>
      <c r="CK2538" s="9" t="s">
        <v>153</v>
      </c>
      <c r="CL2538" s="10">
        <v>6</v>
      </c>
      <c r="CM2538" s="10">
        <v>4</v>
      </c>
      <c r="CN2538" s="10">
        <v>6</v>
      </c>
      <c r="CO2538" s="10">
        <v>5</v>
      </c>
      <c r="CP2538" s="10">
        <v>4</v>
      </c>
      <c r="CQ2538" s="10">
        <v>4</v>
      </c>
      <c r="CR2538" s="10">
        <v>7</v>
      </c>
      <c r="CS2538" s="10">
        <v>7</v>
      </c>
      <c r="CT2538" s="10">
        <v>7</v>
      </c>
      <c r="CU2538" s="10">
        <v>5</v>
      </c>
      <c r="CV2538" s="10">
        <v>6</v>
      </c>
      <c r="CW2538" s="10">
        <v>5</v>
      </c>
      <c r="CX2538" s="10">
        <v>5</v>
      </c>
      <c r="CY2538" s="10">
        <v>6</v>
      </c>
      <c r="CZ2538" s="10">
        <v>7</v>
      </c>
      <c r="DA2538" s="10">
        <v>6</v>
      </c>
      <c r="DB2538" s="10">
        <v>2</v>
      </c>
      <c r="DC2538" s="10">
        <v>7</v>
      </c>
      <c r="DD2538" s="10">
        <v>5</v>
      </c>
      <c r="DE2538" s="10">
        <v>6</v>
      </c>
      <c r="DF2538" s="10">
        <v>5</v>
      </c>
      <c r="DG2538" s="10">
        <v>6</v>
      </c>
      <c r="DH2538" s="10">
        <v>4</v>
      </c>
      <c r="DI2538" s="10">
        <v>6</v>
      </c>
      <c r="DJ2538" s="10">
        <v>6</v>
      </c>
      <c r="DK2538" s="10">
        <v>5</v>
      </c>
      <c r="DL2538" s="10">
        <v>5</v>
      </c>
      <c r="DM2538" s="9" t="s">
        <v>154</v>
      </c>
      <c r="DN2538" s="10">
        <v>1976</v>
      </c>
      <c r="DO2538" s="9">
        <f t="shared" si="9"/>
        <v>45</v>
      </c>
      <c r="DP2538" s="9" t="s">
        <v>155</v>
      </c>
      <c r="DQ2538" s="9" t="s">
        <v>210</v>
      </c>
      <c r="DR2538" s="9" t="s">
        <v>157</v>
      </c>
      <c r="DS2538" s="9" t="s">
        <v>137</v>
      </c>
      <c r="DT2538" s="9" t="s">
        <v>657</v>
      </c>
      <c r="DU2538" s="9" t="s">
        <v>158</v>
      </c>
      <c r="DV2538" s="9" t="str">
        <f>VLOOKUP(DU2538,Metadata!$B$2:$C$7,2,FALSE)</f>
        <v>6+ years</v>
      </c>
    </row>
    <row r="2539" spans="1:126">
      <c r="A2539" s="13">
        <v>2538</v>
      </c>
      <c r="B2539" s="9" t="s">
        <v>135</v>
      </c>
      <c r="C2539" s="9" t="str">
        <f>VLOOKUP(B2539,Metadata!$M$2:$N$6,2,FALSE)</f>
        <v>Permanent Employee</v>
      </c>
      <c r="D2539" s="9" t="s">
        <v>159</v>
      </c>
      <c r="E2539" s="9" t="s">
        <v>137</v>
      </c>
      <c r="F2539" s="9" t="s">
        <v>138</v>
      </c>
      <c r="G2539" s="9" t="s">
        <v>190</v>
      </c>
      <c r="H2539" s="9" t="str">
        <f>IF(G2539="","",VLOOKUP(G2539,Metadata!$J$2:$K$22,2,FALSE))</f>
        <v>North</v>
      </c>
      <c r="I2539" s="9" t="s">
        <v>138</v>
      </c>
      <c r="J2539" s="9" t="str">
        <f>IF(I2539="","",VLOOKUP(I2539,Metadata!$P$2:$Q$43,2,FALSE))</f>
        <v>Europe</v>
      </c>
      <c r="K2539" s="9" t="str">
        <f t="shared" si="0"/>
        <v>Portugal</v>
      </c>
      <c r="L2539" s="9" t="s">
        <v>172</v>
      </c>
      <c r="M2539" s="9" t="str">
        <f>IF(L2539="","",VLOOKUP(L2539,Metadata!$J$2:$K$22,2,FALSE))</f>
        <v>Porto Metropolitan Area</v>
      </c>
      <c r="N2539" s="9" t="s">
        <v>141</v>
      </c>
      <c r="O2539" s="9" t="s">
        <v>137</v>
      </c>
      <c r="P2539" s="9" t="s">
        <v>142</v>
      </c>
      <c r="Q2539" s="10" t="str">
        <f t="shared" si="1"/>
        <v>Full Office Job</v>
      </c>
      <c r="R2539" s="10">
        <v>6</v>
      </c>
      <c r="S2539" s="9" t="s">
        <v>266</v>
      </c>
      <c r="T2539" s="9" t="s">
        <v>137</v>
      </c>
      <c r="U2539" s="9" t="str">
        <f>IF(S2539&lt;&gt;"",S2539,IF(T2539&lt;&gt;"",VLOOKUP(T2539,Metadata!$S$2:$T$228,2,FALSE),""))</f>
        <v>Data Scientist/Data Engineer</v>
      </c>
      <c r="V2539" s="9" t="s">
        <v>217</v>
      </c>
      <c r="W2539" s="9" t="s">
        <v>137</v>
      </c>
      <c r="X2539" s="9" t="s">
        <v>145</v>
      </c>
      <c r="Y2539" s="9" t="s">
        <v>137</v>
      </c>
      <c r="Z2539" s="9" t="s">
        <v>218</v>
      </c>
      <c r="AA2539" s="9" t="s">
        <v>137</v>
      </c>
      <c r="AB2539" s="9" t="s">
        <v>137</v>
      </c>
      <c r="AC2539" s="9" t="s">
        <v>147</v>
      </c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 t="s">
        <v>150</v>
      </c>
      <c r="BZ2539" s="9" t="s">
        <v>137</v>
      </c>
      <c r="CA2539" s="10"/>
      <c r="CB2539" s="10" t="str">
        <f t="shared" si="5"/>
        <v/>
      </c>
      <c r="CC2539" s="10"/>
      <c r="CD2539" s="9" t="str">
        <f t="shared" si="2"/>
        <v/>
      </c>
      <c r="CE2539" s="9" t="s">
        <v>168</v>
      </c>
      <c r="CF2539" s="9" t="s">
        <v>152</v>
      </c>
      <c r="CG2539" s="9">
        <f>IF(CF2539="","",VLOOKUP(CF2539,Metadata!$D$2:$H$20,2,FALSE))</f>
        <v>32500</v>
      </c>
      <c r="CH2539" s="9">
        <f>IF(CF2539="","",VLOOKUP(CF2539,Metadata!$D$2:$H$20,4,FALSE))</f>
        <v>30000</v>
      </c>
      <c r="CI2539" s="9">
        <f>IF(CF2539="","",VLOOKUP(CF2539,Metadata!$D$2:$H$20,5,FALSE))</f>
        <v>35000</v>
      </c>
      <c r="CJ2539" s="9">
        <f t="shared" si="3"/>
        <v>32500</v>
      </c>
      <c r="CK2539" s="9" t="s">
        <v>221</v>
      </c>
      <c r="CL2539" s="10">
        <v>5</v>
      </c>
      <c r="CM2539" s="10">
        <v>3</v>
      </c>
      <c r="CN2539" s="10">
        <v>7</v>
      </c>
      <c r="CO2539" s="10">
        <v>6</v>
      </c>
      <c r="CP2539" s="10">
        <v>6</v>
      </c>
      <c r="CQ2539" s="10">
        <v>6</v>
      </c>
      <c r="CR2539" s="10">
        <v>5</v>
      </c>
      <c r="CS2539" s="10">
        <v>5</v>
      </c>
      <c r="CT2539" s="10">
        <v>5</v>
      </c>
      <c r="CU2539" s="10">
        <v>5</v>
      </c>
      <c r="CV2539" s="10">
        <v>5</v>
      </c>
      <c r="CW2539" s="10">
        <v>4</v>
      </c>
      <c r="CX2539" s="10">
        <v>5</v>
      </c>
      <c r="CY2539" s="10">
        <v>4</v>
      </c>
      <c r="CZ2539" s="10">
        <v>6</v>
      </c>
      <c r="DA2539" s="10">
        <v>5</v>
      </c>
      <c r="DB2539" s="10">
        <v>4</v>
      </c>
      <c r="DC2539" s="10">
        <v>6</v>
      </c>
      <c r="DD2539" s="10">
        <v>5</v>
      </c>
      <c r="DE2539" s="10">
        <v>6</v>
      </c>
      <c r="DF2539" s="10">
        <v>5</v>
      </c>
      <c r="DG2539" s="10">
        <v>6</v>
      </c>
      <c r="DH2539" s="10">
        <v>6</v>
      </c>
      <c r="DI2539" s="10">
        <v>6</v>
      </c>
      <c r="DJ2539" s="10">
        <v>5</v>
      </c>
      <c r="DK2539" s="10">
        <v>5</v>
      </c>
      <c r="DL2539" s="10">
        <v>5</v>
      </c>
      <c r="DM2539" s="9" t="s">
        <v>154</v>
      </c>
      <c r="DN2539" s="10">
        <v>1993</v>
      </c>
      <c r="DO2539" s="9">
        <f t="shared" si="9"/>
        <v>28</v>
      </c>
      <c r="DP2539" s="9" t="s">
        <v>222</v>
      </c>
      <c r="DQ2539" s="9" t="s">
        <v>202</v>
      </c>
      <c r="DR2539" s="9" t="s">
        <v>157</v>
      </c>
      <c r="DS2539" s="9" t="s">
        <v>137</v>
      </c>
      <c r="DT2539" s="9" t="s">
        <v>657</v>
      </c>
      <c r="DU2539" s="9" t="s">
        <v>223</v>
      </c>
      <c r="DV2539" s="9" t="str">
        <f>VLOOKUP(DU2539,Metadata!$B$2:$C$7,2,FALSE)</f>
        <v>3 - 6 years</v>
      </c>
    </row>
    <row r="2540" spans="1:126">
      <c r="A2540" s="13">
        <v>2539</v>
      </c>
      <c r="B2540" s="9" t="s">
        <v>135</v>
      </c>
      <c r="C2540" s="9" t="str">
        <f>VLOOKUP(B2540,Metadata!$M$2:$N$6,2,FALSE)</f>
        <v>Permanent Employee</v>
      </c>
      <c r="D2540" s="9" t="s">
        <v>159</v>
      </c>
      <c r="E2540" s="9" t="s">
        <v>137</v>
      </c>
      <c r="F2540" s="9" t="s">
        <v>138</v>
      </c>
      <c r="G2540" s="9" t="s">
        <v>172</v>
      </c>
      <c r="H2540" s="9" t="str">
        <f>IF(G2540="","",VLOOKUP(G2540,Metadata!$J$2:$K$22,2,FALSE))</f>
        <v>Porto Metropolitan Area</v>
      </c>
      <c r="I2540" s="9" t="s">
        <v>138</v>
      </c>
      <c r="J2540" s="9" t="str">
        <f>IF(I2540="","",VLOOKUP(I2540,Metadata!$P$2:$Q$43,2,FALSE))</f>
        <v>Europe</v>
      </c>
      <c r="K2540" s="9" t="str">
        <f t="shared" si="0"/>
        <v>Portugal</v>
      </c>
      <c r="L2540" s="9" t="s">
        <v>172</v>
      </c>
      <c r="M2540" s="9" t="str">
        <f>IF(L2540="","",VLOOKUP(L2540,Metadata!$J$2:$K$22,2,FALSE))</f>
        <v>Porto Metropolitan Area</v>
      </c>
      <c r="N2540" s="9" t="s">
        <v>141</v>
      </c>
      <c r="O2540" s="9" t="s">
        <v>137</v>
      </c>
      <c r="P2540" s="9" t="s">
        <v>142</v>
      </c>
      <c r="Q2540" s="10" t="str">
        <f t="shared" si="1"/>
        <v>Full Office Job</v>
      </c>
      <c r="R2540" s="10">
        <v>5</v>
      </c>
      <c r="S2540" s="9" t="s">
        <v>161</v>
      </c>
      <c r="T2540" s="9" t="s">
        <v>137</v>
      </c>
      <c r="U2540" s="9" t="str">
        <f>IF(S2540&lt;&gt;"",S2540,IF(T2540&lt;&gt;"",VLOOKUP(T2540,Metadata!$S$2:$T$228,2,FALSE),""))</f>
        <v>Full-Stack Developer</v>
      </c>
      <c r="V2540" s="9" t="s">
        <v>341</v>
      </c>
      <c r="W2540" s="9" t="s">
        <v>137</v>
      </c>
      <c r="X2540" s="9" t="s">
        <v>242</v>
      </c>
      <c r="Y2540" s="9" t="s">
        <v>137</v>
      </c>
      <c r="Z2540" s="9" t="s">
        <v>193</v>
      </c>
      <c r="AA2540" s="9" t="s">
        <v>165</v>
      </c>
      <c r="AB2540" s="9" t="s">
        <v>137</v>
      </c>
      <c r="AC2540" s="9"/>
      <c r="AD2540" s="9"/>
      <c r="AE2540" s="9"/>
      <c r="AF2540" s="9"/>
      <c r="AG2540" s="9"/>
      <c r="AH2540" s="9"/>
      <c r="AI2540" s="9"/>
      <c r="AJ2540" s="9"/>
      <c r="AK2540" s="9" t="s">
        <v>302</v>
      </c>
      <c r="AL2540" s="9"/>
      <c r="AM2540" s="9"/>
      <c r="AN2540" s="9"/>
      <c r="AO2540" s="9"/>
      <c r="AP2540" s="9"/>
      <c r="AQ2540" s="9"/>
      <c r="AR2540" s="9"/>
      <c r="AS2540" s="9"/>
      <c r="AT2540" s="9"/>
      <c r="AU2540" s="9" t="s">
        <v>267</v>
      </c>
      <c r="AV2540" s="9"/>
      <c r="AW2540" s="9"/>
      <c r="AX2540" s="9"/>
      <c r="AY2540" s="9"/>
      <c r="AZ2540" s="9"/>
      <c r="BA2540" s="9" t="s">
        <v>178</v>
      </c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 t="s">
        <v>186</v>
      </c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10"/>
      <c r="CB2540" s="10" t="str">
        <f t="shared" si="5"/>
        <v/>
      </c>
      <c r="CC2540" s="10"/>
      <c r="CD2540" s="9" t="str">
        <f t="shared" si="2"/>
        <v/>
      </c>
      <c r="CE2540" s="9" t="s">
        <v>151</v>
      </c>
      <c r="CF2540" s="9" t="s">
        <v>152</v>
      </c>
      <c r="CG2540" s="9">
        <f>IF(CF2540="","",VLOOKUP(CF2540,Metadata!$D$2:$H$20,2,FALSE))</f>
        <v>32500</v>
      </c>
      <c r="CH2540" s="9">
        <f>IF(CF2540="","",VLOOKUP(CF2540,Metadata!$D$2:$H$20,4,FALSE))</f>
        <v>30000</v>
      </c>
      <c r="CI2540" s="9">
        <f>IF(CF2540="","",VLOOKUP(CF2540,Metadata!$D$2:$H$20,5,FALSE))</f>
        <v>35000</v>
      </c>
      <c r="CJ2540" s="9">
        <f t="shared" si="3"/>
        <v>32500</v>
      </c>
      <c r="CK2540" s="9" t="s">
        <v>221</v>
      </c>
      <c r="CL2540" s="10">
        <v>5</v>
      </c>
      <c r="CM2540" s="10">
        <v>2</v>
      </c>
      <c r="CN2540" s="10">
        <v>7</v>
      </c>
      <c r="CO2540" s="10">
        <v>6</v>
      </c>
      <c r="CP2540" s="10">
        <v>5</v>
      </c>
      <c r="CQ2540" s="10">
        <v>6</v>
      </c>
      <c r="CR2540" s="10">
        <v>6</v>
      </c>
      <c r="CS2540" s="10">
        <v>7</v>
      </c>
      <c r="CT2540" s="10">
        <v>6</v>
      </c>
      <c r="CU2540" s="10">
        <v>6</v>
      </c>
      <c r="CV2540" s="10">
        <v>4</v>
      </c>
      <c r="CW2540" s="10">
        <v>5</v>
      </c>
      <c r="CX2540" s="10">
        <v>5</v>
      </c>
      <c r="CY2540" s="10">
        <v>4</v>
      </c>
      <c r="CZ2540" s="10">
        <v>3</v>
      </c>
      <c r="DA2540" s="10">
        <v>5</v>
      </c>
      <c r="DB2540" s="10">
        <v>4</v>
      </c>
      <c r="DC2540" s="10">
        <v>5</v>
      </c>
      <c r="DD2540" s="10">
        <v>3</v>
      </c>
      <c r="DE2540" s="10">
        <v>6</v>
      </c>
      <c r="DF2540" s="10">
        <v>5</v>
      </c>
      <c r="DG2540" s="10">
        <v>5</v>
      </c>
      <c r="DH2540" s="10">
        <v>5</v>
      </c>
      <c r="DI2540" s="10">
        <v>7</v>
      </c>
      <c r="DJ2540" s="10">
        <v>5</v>
      </c>
      <c r="DK2540" s="10">
        <v>4</v>
      </c>
      <c r="DL2540" s="10">
        <v>4</v>
      </c>
      <c r="DM2540" s="9" t="s">
        <v>154</v>
      </c>
      <c r="DN2540" s="10">
        <v>1991</v>
      </c>
      <c r="DO2540" s="9">
        <f t="shared" si="9"/>
        <v>30</v>
      </c>
      <c r="DP2540" s="9" t="s">
        <v>222</v>
      </c>
      <c r="DQ2540" s="9" t="s">
        <v>202</v>
      </c>
      <c r="DR2540" s="9" t="s">
        <v>170</v>
      </c>
      <c r="DS2540" s="9" t="s">
        <v>137</v>
      </c>
      <c r="DT2540" s="9" t="s">
        <v>657</v>
      </c>
      <c r="DU2540" s="9" t="s">
        <v>203</v>
      </c>
      <c r="DV2540" s="9" t="str">
        <f>VLOOKUP(DU2540,Metadata!$B$2:$C$7,2,FALSE)</f>
        <v>6+ years</v>
      </c>
    </row>
    <row r="2541" spans="1:126">
      <c r="A2541" s="13">
        <v>2540</v>
      </c>
      <c r="B2541" s="9" t="s">
        <v>135</v>
      </c>
      <c r="C2541" s="9" t="str">
        <f>VLOOKUP(B2541,Metadata!$M$2:$N$6,2,FALSE)</f>
        <v>Permanent Employee</v>
      </c>
      <c r="D2541" s="9" t="s">
        <v>159</v>
      </c>
      <c r="E2541" s="9" t="s">
        <v>137</v>
      </c>
      <c r="F2541" s="9" t="s">
        <v>138</v>
      </c>
      <c r="G2541" s="9" t="s">
        <v>140</v>
      </c>
      <c r="H2541" s="9" t="str">
        <f>IF(G2541="","",VLOOKUP(G2541,Metadata!$J$2:$K$22,2,FALSE))</f>
        <v>Lisbon Metropolitan Area</v>
      </c>
      <c r="I2541" s="9" t="s">
        <v>138</v>
      </c>
      <c r="J2541" s="9" t="str">
        <f>IF(I2541="","",VLOOKUP(I2541,Metadata!$P$2:$Q$43,2,FALSE))</f>
        <v>Europe</v>
      </c>
      <c r="K2541" s="9" t="str">
        <f t="shared" si="0"/>
        <v>Portugal</v>
      </c>
      <c r="L2541" s="9" t="s">
        <v>140</v>
      </c>
      <c r="M2541" s="9" t="str">
        <f>IF(L2541="","",VLOOKUP(L2541,Metadata!$J$2:$K$22,2,FALSE))</f>
        <v>Lisbon Metropolitan Area</v>
      </c>
      <c r="N2541" s="9" t="s">
        <v>141</v>
      </c>
      <c r="O2541" s="9" t="s">
        <v>137</v>
      </c>
      <c r="P2541" s="9" t="s">
        <v>142</v>
      </c>
      <c r="Q2541" s="10" t="str">
        <f t="shared" si="1"/>
        <v>Full Office Job</v>
      </c>
      <c r="R2541" s="10">
        <v>7</v>
      </c>
      <c r="S2541" s="9" t="s">
        <v>229</v>
      </c>
      <c r="T2541" s="9" t="s">
        <v>137</v>
      </c>
      <c r="U2541" s="9" t="str">
        <f>IF(S2541&lt;&gt;"",S2541,IF(T2541&lt;&gt;"",VLOOKUP(T2541,Metadata!$S$2:$T$228,2,FALSE),""))</f>
        <v>Project Manager</v>
      </c>
      <c r="V2541" s="9" t="s">
        <v>304</v>
      </c>
      <c r="W2541" s="9" t="s">
        <v>137</v>
      </c>
      <c r="X2541" s="9" t="s">
        <v>163</v>
      </c>
      <c r="Y2541" s="9" t="s">
        <v>137</v>
      </c>
      <c r="Z2541" s="9" t="s">
        <v>262</v>
      </c>
      <c r="AA2541" s="9" t="s">
        <v>165</v>
      </c>
      <c r="AB2541" s="9" t="s">
        <v>137</v>
      </c>
      <c r="AC2541" s="9" t="s">
        <v>147</v>
      </c>
      <c r="AD2541" s="9"/>
      <c r="AE2541" s="9"/>
      <c r="AF2541" s="9" t="s">
        <v>243</v>
      </c>
      <c r="AG2541" s="9"/>
      <c r="AH2541" s="9"/>
      <c r="AI2541" s="9"/>
      <c r="AJ2541" s="9"/>
      <c r="AK2541" s="9"/>
      <c r="AL2541" s="9"/>
      <c r="AM2541" s="9" t="s">
        <v>314</v>
      </c>
      <c r="AN2541" s="9"/>
      <c r="AO2541" s="9"/>
      <c r="AP2541" s="9" t="s">
        <v>244</v>
      </c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 t="s">
        <v>167</v>
      </c>
      <c r="BK2541" s="9" t="s">
        <v>198</v>
      </c>
      <c r="BL2541" s="9"/>
      <c r="BM2541" s="9" t="s">
        <v>303</v>
      </c>
      <c r="BN2541" s="9"/>
      <c r="BO2541" s="9"/>
      <c r="BP2541" s="9"/>
      <c r="BQ2541" s="9"/>
      <c r="BR2541" s="9"/>
      <c r="BS2541" s="9" t="s">
        <v>200</v>
      </c>
      <c r="BT2541" s="9"/>
      <c r="BU2541" s="9"/>
      <c r="BV2541" s="9"/>
      <c r="BW2541" s="9"/>
      <c r="BX2541" s="9"/>
      <c r="BY2541" s="9"/>
      <c r="BZ2541" s="9"/>
      <c r="CA2541" s="10"/>
      <c r="CB2541" s="10" t="str">
        <f t="shared" si="5"/>
        <v/>
      </c>
      <c r="CC2541" s="10"/>
      <c r="CD2541" s="9" t="str">
        <f t="shared" si="2"/>
        <v/>
      </c>
      <c r="CE2541" s="9" t="s">
        <v>151</v>
      </c>
      <c r="CF2541" s="9" t="s">
        <v>365</v>
      </c>
      <c r="CG2541" s="9">
        <f>IF(CF2541="","",VLOOKUP(CF2541,Metadata!$D$2:$H$20,2,FALSE))</f>
        <v>77500</v>
      </c>
      <c r="CH2541" s="9">
        <f>IF(CF2541="","",VLOOKUP(CF2541,Metadata!$D$2:$H$20,4,FALSE))</f>
        <v>75000</v>
      </c>
      <c r="CI2541" s="9">
        <f>IF(CF2541="","",VLOOKUP(CF2541,Metadata!$D$2:$H$20,5,FALSE))</f>
        <v>80000</v>
      </c>
      <c r="CJ2541" s="9">
        <f t="shared" si="3"/>
        <v>77500</v>
      </c>
      <c r="CK2541" s="9" t="s">
        <v>180</v>
      </c>
      <c r="CL2541" s="10">
        <v>1</v>
      </c>
      <c r="CM2541" s="10">
        <v>3</v>
      </c>
      <c r="CN2541" s="10">
        <v>7</v>
      </c>
      <c r="CO2541" s="10">
        <v>7</v>
      </c>
      <c r="CP2541" s="10">
        <v>7</v>
      </c>
      <c r="CQ2541" s="10">
        <v>7</v>
      </c>
      <c r="CR2541" s="10">
        <v>7</v>
      </c>
      <c r="CS2541" s="10">
        <v>7</v>
      </c>
      <c r="CT2541" s="10">
        <v>7</v>
      </c>
      <c r="CU2541" s="10">
        <v>1</v>
      </c>
      <c r="CV2541" s="10">
        <v>7</v>
      </c>
      <c r="CW2541" s="10">
        <v>7</v>
      </c>
      <c r="CX2541" s="10">
        <v>7</v>
      </c>
      <c r="CY2541" s="10">
        <v>7</v>
      </c>
      <c r="CZ2541" s="10">
        <v>4</v>
      </c>
      <c r="DA2541" s="10">
        <v>4</v>
      </c>
      <c r="DB2541" s="10">
        <v>4</v>
      </c>
      <c r="DC2541" s="10">
        <v>7</v>
      </c>
      <c r="DD2541" s="10">
        <v>7</v>
      </c>
      <c r="DE2541" s="10">
        <v>7</v>
      </c>
      <c r="DF2541" s="10">
        <v>7</v>
      </c>
      <c r="DG2541" s="10">
        <v>7</v>
      </c>
      <c r="DH2541" s="10">
        <v>7</v>
      </c>
      <c r="DI2541" s="10">
        <v>7</v>
      </c>
      <c r="DJ2541" s="10">
        <v>4</v>
      </c>
      <c r="DK2541" s="10">
        <v>7</v>
      </c>
      <c r="DL2541" s="10">
        <v>7</v>
      </c>
      <c r="DM2541" s="9" t="s">
        <v>154</v>
      </c>
      <c r="DN2541" s="10">
        <v>1976</v>
      </c>
      <c r="DO2541" s="9">
        <f t="shared" si="9"/>
        <v>45</v>
      </c>
      <c r="DP2541" s="9" t="s">
        <v>155</v>
      </c>
      <c r="DQ2541" s="9" t="s">
        <v>156</v>
      </c>
      <c r="DR2541" s="9" t="s">
        <v>157</v>
      </c>
      <c r="DS2541" s="9" t="s">
        <v>137</v>
      </c>
      <c r="DT2541" s="9" t="s">
        <v>657</v>
      </c>
      <c r="DU2541" s="9" t="s">
        <v>158</v>
      </c>
      <c r="DV2541" s="9" t="str">
        <f>VLOOKUP(DU2541,Metadata!$B$2:$C$7,2,FALSE)</f>
        <v>6+ years</v>
      </c>
    </row>
    <row r="2542" spans="1:126">
      <c r="A2542" s="13">
        <v>2541</v>
      </c>
      <c r="B2542" s="9" t="s">
        <v>135</v>
      </c>
      <c r="C2542" s="9" t="str">
        <f>VLOOKUP(B2542,Metadata!$M$2:$N$6,2,FALSE)</f>
        <v>Permanent Employee</v>
      </c>
      <c r="D2542" s="9" t="s">
        <v>136</v>
      </c>
      <c r="E2542" s="9" t="s">
        <v>137</v>
      </c>
      <c r="F2542" s="9" t="s">
        <v>138</v>
      </c>
      <c r="G2542" s="9" t="s">
        <v>140</v>
      </c>
      <c r="H2542" s="9" t="str">
        <f>IF(G2542="","",VLOOKUP(G2542,Metadata!$J$2:$K$22,2,FALSE))</f>
        <v>Lisbon Metropolitan Area</v>
      </c>
      <c r="I2542" s="9" t="s">
        <v>292</v>
      </c>
      <c r="J2542" s="9" t="str">
        <f>IF(I2542="","",VLOOKUP(I2542,Metadata!$P$2:$Q$43,2,FALSE))</f>
        <v>North America</v>
      </c>
      <c r="K2542" s="9" t="str">
        <f t="shared" si="0"/>
        <v>International</v>
      </c>
      <c r="L2542" s="9" t="s">
        <v>137</v>
      </c>
      <c r="M2542" s="9" t="str">
        <f>IF(L2542="","",VLOOKUP(L2542,Metadata!$J$2:$K$22,2,FALSE))</f>
        <v/>
      </c>
      <c r="N2542" s="9" t="s">
        <v>141</v>
      </c>
      <c r="O2542" s="9" t="s">
        <v>137</v>
      </c>
      <c r="P2542" s="9" t="s">
        <v>142</v>
      </c>
      <c r="Q2542" s="10" t="str">
        <f t="shared" si="1"/>
        <v>Full Office Job</v>
      </c>
      <c r="R2542" s="10">
        <v>6</v>
      </c>
      <c r="S2542" s="9" t="s">
        <v>206</v>
      </c>
      <c r="T2542" s="9" t="s">
        <v>137</v>
      </c>
      <c r="U2542" s="9" t="str">
        <f>IF(S2542&lt;&gt;"",S2542,IF(T2542&lt;&gt;"",VLOOKUP(T2542,Metadata!$S$2:$T$228,2,FALSE),""))</f>
        <v>Mobile Apps Developer</v>
      </c>
      <c r="V2542" s="9" t="s">
        <v>391</v>
      </c>
      <c r="W2542" s="9" t="s">
        <v>137</v>
      </c>
      <c r="X2542" s="9" t="s">
        <v>163</v>
      </c>
      <c r="Y2542" s="9" t="s">
        <v>137</v>
      </c>
      <c r="Z2542" s="9" t="s">
        <v>262</v>
      </c>
      <c r="AA2542" s="9" t="s">
        <v>137</v>
      </c>
      <c r="AB2542" s="9" t="s">
        <v>137</v>
      </c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 t="s">
        <v>314</v>
      </c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 t="s">
        <v>150</v>
      </c>
      <c r="BZ2542" s="9" t="s">
        <v>137</v>
      </c>
      <c r="CA2542" s="10"/>
      <c r="CB2542" s="10" t="str">
        <f t="shared" si="5"/>
        <v/>
      </c>
      <c r="CC2542" s="10"/>
      <c r="CD2542" s="9" t="str">
        <f t="shared" si="2"/>
        <v/>
      </c>
      <c r="CE2542" s="9" t="s">
        <v>168</v>
      </c>
      <c r="CF2542" s="9" t="s">
        <v>245</v>
      </c>
      <c r="CG2542" s="9">
        <f>IF(CF2542="","",VLOOKUP(CF2542,Metadata!$D$2:$H$20,2,FALSE))</f>
        <v>42500</v>
      </c>
      <c r="CH2542" s="9">
        <f>IF(CF2542="","",VLOOKUP(CF2542,Metadata!$D$2:$H$20,4,FALSE))</f>
        <v>40000</v>
      </c>
      <c r="CI2542" s="9">
        <f>IF(CF2542="","",VLOOKUP(CF2542,Metadata!$D$2:$H$20,5,FALSE))</f>
        <v>45000</v>
      </c>
      <c r="CJ2542" s="9">
        <f t="shared" si="3"/>
        <v>42500</v>
      </c>
      <c r="CK2542" s="9" t="s">
        <v>221</v>
      </c>
      <c r="CL2542" s="10">
        <v>6</v>
      </c>
      <c r="CM2542" s="10">
        <v>4</v>
      </c>
      <c r="CN2542" s="10">
        <v>7</v>
      </c>
      <c r="CO2542" s="10">
        <v>6</v>
      </c>
      <c r="CP2542" s="10">
        <v>4</v>
      </c>
      <c r="CQ2542" s="10">
        <v>4</v>
      </c>
      <c r="CR2542" s="10">
        <v>6</v>
      </c>
      <c r="CS2542" s="10">
        <v>4</v>
      </c>
      <c r="CT2542" s="10">
        <v>6</v>
      </c>
      <c r="CU2542" s="10">
        <v>4</v>
      </c>
      <c r="CV2542" s="10">
        <v>3</v>
      </c>
      <c r="CW2542" s="10">
        <v>4</v>
      </c>
      <c r="CX2542" s="10">
        <v>6</v>
      </c>
      <c r="CY2542" s="10">
        <v>4</v>
      </c>
      <c r="CZ2542" s="10">
        <v>2</v>
      </c>
      <c r="DA2542" s="10">
        <v>3</v>
      </c>
      <c r="DB2542" s="10">
        <v>3</v>
      </c>
      <c r="DC2542" s="10">
        <v>4</v>
      </c>
      <c r="DD2542" s="10">
        <v>3</v>
      </c>
      <c r="DE2542" s="10">
        <v>3</v>
      </c>
      <c r="DF2542" s="10">
        <v>4</v>
      </c>
      <c r="DG2542" s="10">
        <v>7</v>
      </c>
      <c r="DH2542" s="10">
        <v>7</v>
      </c>
      <c r="DI2542" s="10">
        <v>3</v>
      </c>
      <c r="DJ2542" s="10">
        <v>1</v>
      </c>
      <c r="DK2542" s="10">
        <v>3</v>
      </c>
      <c r="DL2542" s="10">
        <v>3</v>
      </c>
      <c r="DM2542" s="9" t="s">
        <v>154</v>
      </c>
      <c r="DN2542" s="10">
        <v>1980</v>
      </c>
      <c r="DO2542" s="9">
        <f t="shared" si="9"/>
        <v>41</v>
      </c>
      <c r="DP2542" s="9" t="s">
        <v>155</v>
      </c>
      <c r="DQ2542" s="9" t="s">
        <v>156</v>
      </c>
      <c r="DR2542" s="9" t="s">
        <v>170</v>
      </c>
      <c r="DS2542" s="9" t="s">
        <v>137</v>
      </c>
      <c r="DT2542" s="9" t="s">
        <v>657</v>
      </c>
      <c r="DU2542" s="9" t="s">
        <v>158</v>
      </c>
      <c r="DV2542" s="9" t="str">
        <f>VLOOKUP(DU2542,Metadata!$B$2:$C$7,2,FALSE)</f>
        <v>6+ years</v>
      </c>
    </row>
    <row r="2543" spans="1:126">
      <c r="A2543" s="13">
        <v>2542</v>
      </c>
      <c r="B2543" s="9" t="s">
        <v>135</v>
      </c>
      <c r="C2543" s="9" t="str">
        <f>VLOOKUP(B2543,Metadata!$M$2:$N$6,2,FALSE)</f>
        <v>Permanent Employee</v>
      </c>
      <c r="D2543" s="9" t="s">
        <v>136</v>
      </c>
      <c r="E2543" s="9" t="s">
        <v>137</v>
      </c>
      <c r="F2543" s="9" t="s">
        <v>138</v>
      </c>
      <c r="G2543" s="9" t="s">
        <v>140</v>
      </c>
      <c r="H2543" s="9" t="str">
        <f>IF(G2543="","",VLOOKUP(G2543,Metadata!$J$2:$K$22,2,FALSE))</f>
        <v>Lisbon Metropolitan Area</v>
      </c>
      <c r="I2543" s="9" t="s">
        <v>138</v>
      </c>
      <c r="J2543" s="9" t="str">
        <f>IF(I2543="","",VLOOKUP(I2543,Metadata!$P$2:$Q$43,2,FALSE))</f>
        <v>Europe</v>
      </c>
      <c r="K2543" s="9" t="str">
        <f t="shared" si="0"/>
        <v>Portugal</v>
      </c>
      <c r="L2543" s="9" t="s">
        <v>140</v>
      </c>
      <c r="M2543" s="9" t="str">
        <f>IF(L2543="","",VLOOKUP(L2543,Metadata!$J$2:$K$22,2,FALSE))</f>
        <v>Lisbon Metropolitan Area</v>
      </c>
      <c r="N2543" s="9" t="s">
        <v>141</v>
      </c>
      <c r="O2543" s="9" t="s">
        <v>137</v>
      </c>
      <c r="P2543" s="9" t="s">
        <v>142</v>
      </c>
      <c r="Q2543" s="10" t="str">
        <f t="shared" si="1"/>
        <v>Full Office Job</v>
      </c>
      <c r="R2543" s="10">
        <v>5</v>
      </c>
      <c r="S2543" s="9" t="s">
        <v>249</v>
      </c>
      <c r="T2543" s="9" t="s">
        <v>137</v>
      </c>
      <c r="U2543" s="9" t="str">
        <f>IF(S2543&lt;&gt;"",S2543,IF(T2543&lt;&gt;"",VLOOKUP(T2543,Metadata!$S$2:$T$228,2,FALSE),""))</f>
        <v>Business Applications (BI/CRM/ERP)</v>
      </c>
      <c r="V2543" s="9" t="s">
        <v>162</v>
      </c>
      <c r="W2543" s="9" t="s">
        <v>137</v>
      </c>
      <c r="X2543" s="9" t="s">
        <v>163</v>
      </c>
      <c r="Y2543" s="9" t="s">
        <v>137</v>
      </c>
      <c r="Z2543" s="9" t="s">
        <v>193</v>
      </c>
      <c r="AA2543" s="9" t="s">
        <v>137</v>
      </c>
      <c r="AB2543" s="9" t="s">
        <v>137</v>
      </c>
      <c r="AC2543" s="9" t="s">
        <v>147</v>
      </c>
      <c r="AD2543" s="9"/>
      <c r="AE2543" s="9"/>
      <c r="AF2543" s="9" t="s">
        <v>243</v>
      </c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 t="s">
        <v>150</v>
      </c>
      <c r="BZ2543" s="9" t="s">
        <v>137</v>
      </c>
      <c r="CA2543" s="10"/>
      <c r="CB2543" s="10" t="str">
        <f t="shared" si="5"/>
        <v/>
      </c>
      <c r="CC2543" s="10"/>
      <c r="CD2543" s="9" t="str">
        <f t="shared" si="2"/>
        <v/>
      </c>
      <c r="CE2543" s="9" t="s">
        <v>168</v>
      </c>
      <c r="CF2543" s="9" t="s">
        <v>225</v>
      </c>
      <c r="CG2543" s="9">
        <f>IF(CF2543="","",VLOOKUP(CF2543,Metadata!$D$2:$H$20,2,FALSE))</f>
        <v>22500</v>
      </c>
      <c r="CH2543" s="9">
        <f>IF(CF2543="","",VLOOKUP(CF2543,Metadata!$D$2:$H$20,4,FALSE))</f>
        <v>20000</v>
      </c>
      <c r="CI2543" s="9">
        <f>IF(CF2543="","",VLOOKUP(CF2543,Metadata!$D$2:$H$20,5,FALSE))</f>
        <v>25000</v>
      </c>
      <c r="CJ2543" s="9">
        <f t="shared" si="3"/>
        <v>22500</v>
      </c>
      <c r="CK2543" s="9" t="s">
        <v>201</v>
      </c>
      <c r="CL2543" s="10">
        <v>4</v>
      </c>
      <c r="CM2543" s="10">
        <v>3</v>
      </c>
      <c r="CN2543" s="10">
        <v>6</v>
      </c>
      <c r="CO2543" s="10">
        <v>5</v>
      </c>
      <c r="CP2543" s="10">
        <v>5</v>
      </c>
      <c r="CQ2543" s="10">
        <v>5</v>
      </c>
      <c r="CR2543" s="10">
        <v>4</v>
      </c>
      <c r="CS2543" s="10">
        <v>4</v>
      </c>
      <c r="CT2543" s="10">
        <v>5</v>
      </c>
      <c r="CU2543" s="10">
        <v>5</v>
      </c>
      <c r="CV2543" s="10">
        <v>5</v>
      </c>
      <c r="CW2543" s="10">
        <v>6</v>
      </c>
      <c r="CX2543" s="10">
        <v>6</v>
      </c>
      <c r="CY2543" s="10">
        <v>5</v>
      </c>
      <c r="CZ2543" s="10">
        <v>5</v>
      </c>
      <c r="DA2543" s="10">
        <v>5</v>
      </c>
      <c r="DB2543" s="10">
        <v>6</v>
      </c>
      <c r="DC2543" s="10">
        <v>6</v>
      </c>
      <c r="DD2543" s="10">
        <v>4</v>
      </c>
      <c r="DE2543" s="10">
        <v>7</v>
      </c>
      <c r="DF2543" s="10">
        <v>6</v>
      </c>
      <c r="DG2543" s="10">
        <v>7</v>
      </c>
      <c r="DH2543" s="10">
        <v>5</v>
      </c>
      <c r="DI2543" s="10">
        <v>6</v>
      </c>
      <c r="DJ2543" s="10">
        <v>5</v>
      </c>
      <c r="DK2543" s="10">
        <v>5</v>
      </c>
      <c r="DL2543" s="10">
        <v>6</v>
      </c>
      <c r="DM2543" s="9" t="s">
        <v>154</v>
      </c>
      <c r="DN2543" s="10">
        <v>1977</v>
      </c>
      <c r="DO2543" s="9">
        <f t="shared" si="9"/>
        <v>44</v>
      </c>
      <c r="DP2543" s="9" t="s">
        <v>155</v>
      </c>
      <c r="DQ2543" s="9" t="s">
        <v>202</v>
      </c>
      <c r="DR2543" s="9" t="s">
        <v>170</v>
      </c>
      <c r="DS2543" s="9" t="s">
        <v>137</v>
      </c>
      <c r="DT2543" s="9" t="s">
        <v>657</v>
      </c>
      <c r="DU2543" s="9" t="s">
        <v>158</v>
      </c>
      <c r="DV2543" s="9" t="str">
        <f>VLOOKUP(DU2543,Metadata!$B$2:$C$7,2,FALSE)</f>
        <v>6+ years</v>
      </c>
    </row>
    <row r="2544" spans="1:126">
      <c r="A2544" s="13">
        <v>2543</v>
      </c>
      <c r="B2544" s="9" t="s">
        <v>171</v>
      </c>
      <c r="C2544" s="9" t="str">
        <f>VLOOKUP(B2544,Metadata!$M$2:$N$6,2,FALSE)</f>
        <v>Contractor</v>
      </c>
      <c r="D2544" s="9" t="s">
        <v>137</v>
      </c>
      <c r="E2544" s="9" t="s">
        <v>136</v>
      </c>
      <c r="F2544" s="9" t="s">
        <v>138</v>
      </c>
      <c r="G2544" s="9" t="s">
        <v>140</v>
      </c>
      <c r="H2544" s="9" t="str">
        <f>IF(G2544="","",VLOOKUP(G2544,Metadata!$J$2:$K$22,2,FALSE))</f>
        <v>Lisbon Metropolitan Area</v>
      </c>
      <c r="I2544" s="9" t="s">
        <v>138</v>
      </c>
      <c r="J2544" s="9" t="str">
        <f>IF(I2544="","",VLOOKUP(I2544,Metadata!$P$2:$Q$43,2,FALSE))</f>
        <v>Europe</v>
      </c>
      <c r="K2544" s="9" t="str">
        <f t="shared" si="0"/>
        <v>Portugal</v>
      </c>
      <c r="L2544" s="9" t="s">
        <v>140</v>
      </c>
      <c r="M2544" s="9" t="str">
        <f>IF(L2544="","",VLOOKUP(L2544,Metadata!$J$2:$K$22,2,FALSE))</f>
        <v>Lisbon Metropolitan Area</v>
      </c>
      <c r="N2544" s="9" t="s">
        <v>141</v>
      </c>
      <c r="O2544" s="9" t="s">
        <v>137</v>
      </c>
      <c r="P2544" s="9" t="s">
        <v>142</v>
      </c>
      <c r="Q2544" s="10" t="str">
        <f t="shared" si="1"/>
        <v>Full Office Job</v>
      </c>
      <c r="R2544" s="10">
        <v>6</v>
      </c>
      <c r="S2544" s="9" t="s">
        <v>229</v>
      </c>
      <c r="T2544" s="9" t="s">
        <v>137</v>
      </c>
      <c r="U2544" s="9" t="str">
        <f>IF(S2544&lt;&gt;"",S2544,IF(T2544&lt;&gt;"",VLOOKUP(T2544,Metadata!$S$2:$T$228,2,FALSE),""))</f>
        <v>Project Manager</v>
      </c>
      <c r="V2544" s="9" t="s">
        <v>207</v>
      </c>
      <c r="W2544" s="9" t="s">
        <v>137</v>
      </c>
      <c r="X2544" s="9" t="s">
        <v>269</v>
      </c>
      <c r="Y2544" s="9" t="s">
        <v>137</v>
      </c>
      <c r="Z2544" s="9" t="s">
        <v>164</v>
      </c>
      <c r="AA2544" s="9" t="s">
        <v>165</v>
      </c>
      <c r="AB2544" s="9" t="s">
        <v>137</v>
      </c>
      <c r="AC2544" s="9"/>
      <c r="AD2544" s="9"/>
      <c r="AE2544" s="9"/>
      <c r="AF2544" s="9"/>
      <c r="AG2544" s="9" t="s">
        <v>166</v>
      </c>
      <c r="AH2544" s="9"/>
      <c r="AI2544" s="9"/>
      <c r="AJ2544" s="9"/>
      <c r="AK2544" s="9"/>
      <c r="AL2544" s="9"/>
      <c r="AM2544" s="9"/>
      <c r="AN2544" s="9" t="s">
        <v>195</v>
      </c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 t="s">
        <v>178</v>
      </c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 t="s">
        <v>150</v>
      </c>
      <c r="BZ2544" s="9" t="s">
        <v>137</v>
      </c>
      <c r="CA2544" s="10">
        <v>6</v>
      </c>
      <c r="CB2544" s="10" t="str">
        <f t="shared" si="5"/>
        <v>4 to 6 months</v>
      </c>
      <c r="CC2544" s="10">
        <v>27</v>
      </c>
      <c r="CD2544" s="9">
        <f t="shared" si="2"/>
        <v>43200</v>
      </c>
      <c r="CE2544" s="9" t="s">
        <v>137</v>
      </c>
      <c r="CF2544" s="9" t="s">
        <v>137</v>
      </c>
      <c r="CG2544" s="9" t="str">
        <f>IF(CF2544="","",VLOOKUP(CF2544,Metadata!$D$2:$H$20,2,FALSE))</f>
        <v/>
      </c>
      <c r="CH2544" s="9" t="str">
        <f>IF(CF2544="","",VLOOKUP(CF2544,Metadata!$D$2:$H$20,4,FALSE))</f>
        <v/>
      </c>
      <c r="CI2544" s="9" t="str">
        <f>IF(CF2544="","",VLOOKUP(CF2544,Metadata!$D$2:$H$20,5,FALSE))</f>
        <v/>
      </c>
      <c r="CJ2544" s="9">
        <f t="shared" si="3"/>
        <v>43200</v>
      </c>
      <c r="CK2544" s="9" t="s">
        <v>153</v>
      </c>
      <c r="CL2544" s="10">
        <v>4</v>
      </c>
      <c r="CM2544" s="10">
        <v>3</v>
      </c>
      <c r="CN2544" s="10">
        <v>7</v>
      </c>
      <c r="CO2544" s="10">
        <v>4</v>
      </c>
      <c r="CP2544" s="10">
        <v>4</v>
      </c>
      <c r="CQ2544" s="10">
        <v>6</v>
      </c>
      <c r="CR2544" s="10">
        <v>7</v>
      </c>
      <c r="CS2544" s="10">
        <v>7</v>
      </c>
      <c r="CT2544" s="10">
        <v>5</v>
      </c>
      <c r="CU2544" s="10">
        <v>5</v>
      </c>
      <c r="CV2544" s="10">
        <v>6</v>
      </c>
      <c r="CW2544" s="10">
        <v>6</v>
      </c>
      <c r="CX2544" s="10">
        <v>7</v>
      </c>
      <c r="CY2544" s="10">
        <v>5</v>
      </c>
      <c r="CZ2544" s="10">
        <v>6</v>
      </c>
      <c r="DA2544" s="10">
        <v>2</v>
      </c>
      <c r="DB2544" s="10">
        <v>2</v>
      </c>
      <c r="DC2544" s="10">
        <v>6</v>
      </c>
      <c r="DD2544" s="10">
        <v>2</v>
      </c>
      <c r="DE2544" s="10">
        <v>5</v>
      </c>
      <c r="DF2544" s="10">
        <v>5</v>
      </c>
      <c r="DG2544" s="10">
        <v>5</v>
      </c>
      <c r="DH2544" s="10">
        <v>5</v>
      </c>
      <c r="DI2544" s="10">
        <v>6</v>
      </c>
      <c r="DJ2544" s="10">
        <v>4</v>
      </c>
      <c r="DK2544" s="10">
        <v>5</v>
      </c>
      <c r="DL2544" s="10">
        <v>5</v>
      </c>
      <c r="DM2544" s="9" t="s">
        <v>154</v>
      </c>
      <c r="DN2544" s="10">
        <v>1985</v>
      </c>
      <c r="DO2544" s="9">
        <f t="shared" si="9"/>
        <v>36</v>
      </c>
      <c r="DP2544" s="9" t="s">
        <v>155</v>
      </c>
      <c r="DQ2544" s="9" t="s">
        <v>156</v>
      </c>
      <c r="DR2544" s="9" t="s">
        <v>157</v>
      </c>
      <c r="DS2544" s="9" t="s">
        <v>137</v>
      </c>
      <c r="DT2544" s="9" t="s">
        <v>657</v>
      </c>
      <c r="DU2544" s="9" t="s">
        <v>203</v>
      </c>
      <c r="DV2544" s="9" t="str">
        <f>VLOOKUP(DU2544,Metadata!$B$2:$C$7,2,FALSE)</f>
        <v>6+ years</v>
      </c>
    </row>
    <row r="2545" spans="1:126">
      <c r="A2545" s="13">
        <v>2544</v>
      </c>
      <c r="B2545" s="9" t="s">
        <v>135</v>
      </c>
      <c r="C2545" s="9" t="str">
        <f>VLOOKUP(B2545,Metadata!$M$2:$N$6,2,FALSE)</f>
        <v>Permanent Employee</v>
      </c>
      <c r="D2545" s="9" t="s">
        <v>159</v>
      </c>
      <c r="E2545" s="9" t="s">
        <v>137</v>
      </c>
      <c r="F2545" s="9" t="s">
        <v>138</v>
      </c>
      <c r="G2545" s="9" t="s">
        <v>172</v>
      </c>
      <c r="H2545" s="9" t="str">
        <f>IF(G2545="","",VLOOKUP(G2545,Metadata!$J$2:$K$22,2,FALSE))</f>
        <v>Porto Metropolitan Area</v>
      </c>
      <c r="I2545" s="9" t="s">
        <v>228</v>
      </c>
      <c r="J2545" s="9" t="str">
        <f>IF(I2545="","",VLOOKUP(I2545,Metadata!$P$2:$Q$43,2,FALSE))</f>
        <v>Europe</v>
      </c>
      <c r="K2545" s="9" t="str">
        <f t="shared" si="0"/>
        <v>International</v>
      </c>
      <c r="L2545" s="9" t="s">
        <v>137</v>
      </c>
      <c r="M2545" s="9" t="str">
        <f>IF(L2545="","",VLOOKUP(L2545,Metadata!$J$2:$K$22,2,FALSE))</f>
        <v/>
      </c>
      <c r="N2545" s="9" t="s">
        <v>205</v>
      </c>
      <c r="O2545" s="9" t="s">
        <v>137</v>
      </c>
      <c r="P2545" s="9" t="s">
        <v>137</v>
      </c>
      <c r="Q2545" s="10" t="str">
        <f t="shared" si="1"/>
        <v>Full Office Job</v>
      </c>
      <c r="R2545" s="10">
        <v>4</v>
      </c>
      <c r="S2545" s="9" t="s">
        <v>192</v>
      </c>
      <c r="T2545" s="9" t="s">
        <v>137</v>
      </c>
      <c r="U2545" s="9" t="str">
        <f>IF(S2545&lt;&gt;"",S2545,IF(T2545&lt;&gt;"",VLOOKUP(T2545,Metadata!$S$2:$T$228,2,FALSE),""))</f>
        <v>Back-End Developer</v>
      </c>
      <c r="V2545" s="9" t="s">
        <v>137</v>
      </c>
      <c r="W2545" s="9" t="s">
        <v>437</v>
      </c>
      <c r="X2545" s="9" t="s">
        <v>145</v>
      </c>
      <c r="Y2545" s="9" t="s">
        <v>137</v>
      </c>
      <c r="Z2545" s="9" t="s">
        <v>218</v>
      </c>
      <c r="AA2545" s="9" t="s">
        <v>137</v>
      </c>
      <c r="AB2545" s="9" t="s">
        <v>137</v>
      </c>
      <c r="AC2545" s="9"/>
      <c r="AD2545" s="9" t="s">
        <v>148</v>
      </c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 t="s">
        <v>219</v>
      </c>
      <c r="BR2545" s="9"/>
      <c r="BS2545" s="9"/>
      <c r="BT2545" s="9"/>
      <c r="BU2545" s="9"/>
      <c r="BV2545" s="9"/>
      <c r="BW2545" s="9"/>
      <c r="BX2545" s="9"/>
      <c r="BY2545" s="9"/>
      <c r="BZ2545" s="9"/>
      <c r="CA2545" s="10"/>
      <c r="CB2545" s="10" t="str">
        <f t="shared" si="5"/>
        <v/>
      </c>
      <c r="CC2545" s="10"/>
      <c r="CD2545" s="9" t="str">
        <f t="shared" si="2"/>
        <v/>
      </c>
      <c r="CE2545" s="9" t="s">
        <v>168</v>
      </c>
      <c r="CF2545" s="9" t="s">
        <v>152</v>
      </c>
      <c r="CG2545" s="9">
        <f>IF(CF2545="","",VLOOKUP(CF2545,Metadata!$D$2:$H$20,2,FALSE))</f>
        <v>32500</v>
      </c>
      <c r="CH2545" s="9">
        <f>IF(CF2545="","",VLOOKUP(CF2545,Metadata!$D$2:$H$20,4,FALSE))</f>
        <v>30000</v>
      </c>
      <c r="CI2545" s="9">
        <f>IF(CF2545="","",VLOOKUP(CF2545,Metadata!$D$2:$H$20,5,FALSE))</f>
        <v>35000</v>
      </c>
      <c r="CJ2545" s="9">
        <f t="shared" si="3"/>
        <v>32500</v>
      </c>
      <c r="CK2545" s="9" t="s">
        <v>189</v>
      </c>
      <c r="CL2545" s="10">
        <v>3</v>
      </c>
      <c r="CM2545" s="10">
        <v>1</v>
      </c>
      <c r="CN2545" s="10">
        <v>6</v>
      </c>
      <c r="CO2545" s="10">
        <v>6</v>
      </c>
      <c r="CP2545" s="10">
        <v>5</v>
      </c>
      <c r="CQ2545" s="10">
        <v>6</v>
      </c>
      <c r="CR2545" s="10">
        <v>4</v>
      </c>
      <c r="CS2545" s="10">
        <v>7</v>
      </c>
      <c r="CT2545" s="10">
        <v>7</v>
      </c>
      <c r="CU2545" s="10">
        <v>6</v>
      </c>
      <c r="CV2545" s="10">
        <v>5</v>
      </c>
      <c r="CW2545" s="10">
        <v>4</v>
      </c>
      <c r="CX2545" s="10">
        <v>7</v>
      </c>
      <c r="CY2545" s="10">
        <v>7</v>
      </c>
      <c r="CZ2545" s="10">
        <v>7</v>
      </c>
      <c r="DA2545" s="10">
        <v>5</v>
      </c>
      <c r="DB2545" s="10">
        <v>4</v>
      </c>
      <c r="DC2545" s="10">
        <v>6</v>
      </c>
      <c r="DD2545" s="10">
        <v>5</v>
      </c>
      <c r="DE2545" s="10">
        <v>7</v>
      </c>
      <c r="DF2545" s="10">
        <v>6</v>
      </c>
      <c r="DG2545" s="10">
        <v>6</v>
      </c>
      <c r="DH2545" s="10">
        <v>4</v>
      </c>
      <c r="DI2545" s="10">
        <v>5</v>
      </c>
      <c r="DJ2545" s="10">
        <v>6</v>
      </c>
      <c r="DK2545" s="10">
        <v>6</v>
      </c>
      <c r="DL2545" s="10">
        <v>4</v>
      </c>
      <c r="DM2545" s="9" t="s">
        <v>154</v>
      </c>
      <c r="DN2545" s="10">
        <v>1992</v>
      </c>
      <c r="DO2545" s="9">
        <f t="shared" si="9"/>
        <v>29</v>
      </c>
      <c r="DP2545" s="9" t="s">
        <v>155</v>
      </c>
      <c r="DQ2545" s="9" t="s">
        <v>156</v>
      </c>
      <c r="DR2545" s="9" t="s">
        <v>157</v>
      </c>
      <c r="DS2545" s="9" t="s">
        <v>137</v>
      </c>
      <c r="DT2545" s="9" t="s">
        <v>657</v>
      </c>
      <c r="DU2545" s="9" t="s">
        <v>223</v>
      </c>
      <c r="DV2545" s="9" t="str">
        <f>VLOOKUP(DU2545,Metadata!$B$2:$C$7,2,FALSE)</f>
        <v>3 - 6 years</v>
      </c>
    </row>
    <row r="2546" spans="1:126">
      <c r="A2546" s="13">
        <v>2545</v>
      </c>
      <c r="B2546" s="9" t="s">
        <v>135</v>
      </c>
      <c r="C2546" s="9" t="str">
        <f>VLOOKUP(B2546,Metadata!$M$2:$N$6,2,FALSE)</f>
        <v>Permanent Employee</v>
      </c>
      <c r="D2546" s="9" t="s">
        <v>159</v>
      </c>
      <c r="E2546" s="9" t="s">
        <v>137</v>
      </c>
      <c r="F2546" s="9" t="s">
        <v>138</v>
      </c>
      <c r="G2546" s="9" t="s">
        <v>190</v>
      </c>
      <c r="H2546" s="9" t="str">
        <f>IF(G2546="","",VLOOKUP(G2546,Metadata!$J$2:$K$22,2,FALSE))</f>
        <v>North</v>
      </c>
      <c r="I2546" s="9" t="s">
        <v>399</v>
      </c>
      <c r="J2546" s="9" t="str">
        <f>IF(I2546="","",VLOOKUP(I2546,Metadata!$P$2:$Q$43,2,FALSE))</f>
        <v>Middle East</v>
      </c>
      <c r="K2546" s="9" t="str">
        <f t="shared" si="0"/>
        <v>International</v>
      </c>
      <c r="L2546" s="9" t="s">
        <v>137</v>
      </c>
      <c r="M2546" s="9" t="str">
        <f>IF(L2546="","",VLOOKUP(L2546,Metadata!$J$2:$K$22,2,FALSE))</f>
        <v/>
      </c>
      <c r="N2546" s="9" t="s">
        <v>205</v>
      </c>
      <c r="O2546" s="9" t="s">
        <v>137</v>
      </c>
      <c r="P2546" s="9" t="s">
        <v>137</v>
      </c>
      <c r="Q2546" s="10" t="str">
        <f t="shared" si="1"/>
        <v>Full Office Job</v>
      </c>
      <c r="R2546" s="10">
        <v>4</v>
      </c>
      <c r="S2546" s="9" t="s">
        <v>192</v>
      </c>
      <c r="T2546" s="9" t="s">
        <v>137</v>
      </c>
      <c r="U2546" s="9" t="str">
        <f>IF(S2546&lt;&gt;"",S2546,IF(T2546&lt;&gt;"",VLOOKUP(T2546,Metadata!$S$2:$T$228,2,FALSE),""))</f>
        <v>Back-End Developer</v>
      </c>
      <c r="V2546" s="9" t="s">
        <v>391</v>
      </c>
      <c r="W2546" s="9" t="s">
        <v>137</v>
      </c>
      <c r="X2546" s="9" t="s">
        <v>242</v>
      </c>
      <c r="Y2546" s="9" t="s">
        <v>137</v>
      </c>
      <c r="Z2546" s="9" t="s">
        <v>224</v>
      </c>
      <c r="AA2546" s="9" t="s">
        <v>137</v>
      </c>
      <c r="AB2546" s="9" t="s">
        <v>137</v>
      </c>
      <c r="AC2546" s="9"/>
      <c r="AD2546" s="9"/>
      <c r="AE2546" s="9" t="s">
        <v>194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198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10"/>
      <c r="CB2546" s="10" t="str">
        <f t="shared" si="5"/>
        <v/>
      </c>
      <c r="CC2546" s="10"/>
      <c r="CD2546" s="9" t="str">
        <f t="shared" si="2"/>
        <v/>
      </c>
      <c r="CE2546" s="9" t="s">
        <v>151</v>
      </c>
      <c r="CF2546" s="9" t="s">
        <v>254</v>
      </c>
      <c r="CG2546" s="9">
        <f>IF(CF2546="","",VLOOKUP(CF2546,Metadata!$D$2:$H$20,2,FALSE))</f>
        <v>37500</v>
      </c>
      <c r="CH2546" s="9">
        <f>IF(CF2546="","",VLOOKUP(CF2546,Metadata!$D$2:$H$20,4,FALSE))</f>
        <v>35000</v>
      </c>
      <c r="CI2546" s="9">
        <f>IF(CF2546="","",VLOOKUP(CF2546,Metadata!$D$2:$H$20,5,FALSE))</f>
        <v>40000</v>
      </c>
      <c r="CJ2546" s="9">
        <f t="shared" si="3"/>
        <v>37500</v>
      </c>
      <c r="CK2546" s="9" t="s">
        <v>189</v>
      </c>
      <c r="CL2546" s="10">
        <v>5</v>
      </c>
      <c r="CM2546" s="10">
        <v>2</v>
      </c>
      <c r="CN2546" s="10">
        <v>6</v>
      </c>
      <c r="CO2546" s="10">
        <v>6</v>
      </c>
      <c r="CP2546" s="10">
        <v>5</v>
      </c>
      <c r="CQ2546" s="10">
        <v>6</v>
      </c>
      <c r="CR2546" s="10">
        <v>5</v>
      </c>
      <c r="CS2546" s="10">
        <v>6</v>
      </c>
      <c r="CT2546" s="10">
        <v>5</v>
      </c>
      <c r="CU2546" s="10">
        <v>7</v>
      </c>
      <c r="CV2546" s="10">
        <v>7</v>
      </c>
      <c r="CW2546" s="10">
        <v>6</v>
      </c>
      <c r="CX2546" s="10">
        <v>6</v>
      </c>
      <c r="CY2546" s="10">
        <v>7</v>
      </c>
      <c r="CZ2546" s="10">
        <v>6</v>
      </c>
      <c r="DA2546" s="10">
        <v>5</v>
      </c>
      <c r="DB2546" s="10">
        <v>7</v>
      </c>
      <c r="DC2546" s="10">
        <v>7</v>
      </c>
      <c r="DD2546" s="10">
        <v>5</v>
      </c>
      <c r="DE2546" s="10">
        <v>7</v>
      </c>
      <c r="DF2546" s="10">
        <v>6</v>
      </c>
      <c r="DG2546" s="10">
        <v>7</v>
      </c>
      <c r="DH2546" s="10">
        <v>7</v>
      </c>
      <c r="DI2546" s="10">
        <v>7</v>
      </c>
      <c r="DJ2546" s="10">
        <v>7</v>
      </c>
      <c r="DK2546" s="10">
        <v>5</v>
      </c>
      <c r="DL2546" s="10">
        <v>6</v>
      </c>
      <c r="DM2546" s="9" t="s">
        <v>154</v>
      </c>
      <c r="DN2546" s="10">
        <v>1988</v>
      </c>
      <c r="DO2546" s="9">
        <f t="shared" si="9"/>
        <v>33</v>
      </c>
      <c r="DP2546" s="9" t="s">
        <v>155</v>
      </c>
      <c r="DQ2546" s="9" t="s">
        <v>156</v>
      </c>
      <c r="DR2546" s="9" t="s">
        <v>157</v>
      </c>
      <c r="DS2546" s="9" t="s">
        <v>137</v>
      </c>
      <c r="DT2546" s="9" t="s">
        <v>657</v>
      </c>
      <c r="DU2546" s="9" t="s">
        <v>203</v>
      </c>
      <c r="DV2546" s="9" t="str">
        <f>VLOOKUP(DU2546,Metadata!$B$2:$C$7,2,FALSE)</f>
        <v>6+ years</v>
      </c>
    </row>
    <row r="2547" spans="1:126">
      <c r="A2547" s="13">
        <v>2546</v>
      </c>
      <c r="B2547" s="9" t="s">
        <v>135</v>
      </c>
      <c r="C2547" s="9" t="str">
        <f>VLOOKUP(B2547,Metadata!$M$2:$N$6,2,FALSE)</f>
        <v>Permanent Employee</v>
      </c>
      <c r="D2547" s="9" t="s">
        <v>159</v>
      </c>
      <c r="E2547" s="9" t="s">
        <v>137</v>
      </c>
      <c r="F2547" s="9" t="s">
        <v>138</v>
      </c>
      <c r="G2547" s="9" t="s">
        <v>354</v>
      </c>
      <c r="H2547" s="9" t="str">
        <f>IF(G2547="","",VLOOKUP(G2547,Metadata!$J$2:$K$22,2,FALSE))</f>
        <v>South</v>
      </c>
      <c r="I2547" s="9" t="s">
        <v>228</v>
      </c>
      <c r="J2547" s="9" t="str">
        <f>IF(I2547="","",VLOOKUP(I2547,Metadata!$P$2:$Q$43,2,FALSE))</f>
        <v>Europe</v>
      </c>
      <c r="K2547" s="9" t="str">
        <f t="shared" si="0"/>
        <v>International</v>
      </c>
      <c r="L2547" s="9" t="s">
        <v>137</v>
      </c>
      <c r="M2547" s="9" t="str">
        <f>IF(L2547="","",VLOOKUP(L2547,Metadata!$J$2:$K$22,2,FALSE))</f>
        <v/>
      </c>
      <c r="N2547" s="9" t="s">
        <v>214</v>
      </c>
      <c r="O2547" s="9" t="s">
        <v>136</v>
      </c>
      <c r="P2547" s="9" t="s">
        <v>142</v>
      </c>
      <c r="Q2547" s="10" t="str">
        <f t="shared" si="1"/>
        <v>Full Office Job</v>
      </c>
      <c r="R2547" s="10">
        <v>6</v>
      </c>
      <c r="S2547" s="9" t="s">
        <v>161</v>
      </c>
      <c r="T2547" s="9" t="s">
        <v>137</v>
      </c>
      <c r="U2547" s="9" t="str">
        <f>IF(S2547&lt;&gt;"",S2547,IF(T2547&lt;&gt;"",VLOOKUP(T2547,Metadata!$S$2:$T$228,2,FALSE),""))</f>
        <v>Full-Stack Developer</v>
      </c>
      <c r="V2547" s="9" t="s">
        <v>144</v>
      </c>
      <c r="W2547" s="9" t="s">
        <v>137</v>
      </c>
      <c r="X2547" s="9" t="s">
        <v>145</v>
      </c>
      <c r="Y2547" s="9" t="s">
        <v>137</v>
      </c>
      <c r="Z2547" s="9" t="s">
        <v>184</v>
      </c>
      <c r="AA2547" s="9" t="s">
        <v>165</v>
      </c>
      <c r="AB2547" s="9" t="s">
        <v>253</v>
      </c>
      <c r="AC2547" s="9" t="s">
        <v>147</v>
      </c>
      <c r="AD2547" s="9"/>
      <c r="AE2547" s="9"/>
      <c r="AF2547" s="9" t="s">
        <v>243</v>
      </c>
      <c r="AG2547" s="9"/>
      <c r="AH2547" s="9"/>
      <c r="AI2547" s="9"/>
      <c r="AJ2547" s="9"/>
      <c r="AK2547" s="9" t="s">
        <v>302</v>
      </c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 t="s">
        <v>178</v>
      </c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 t="s">
        <v>303</v>
      </c>
      <c r="BN2547" s="9"/>
      <c r="BO2547" s="9" t="s">
        <v>257</v>
      </c>
      <c r="BP2547" s="9"/>
      <c r="BQ2547" s="9"/>
      <c r="BR2547" s="9"/>
      <c r="BS2547" s="9"/>
      <c r="BT2547" s="9"/>
      <c r="BU2547" s="9" t="s">
        <v>258</v>
      </c>
      <c r="BV2547" s="9"/>
      <c r="BW2547" s="9"/>
      <c r="BX2547" s="9"/>
      <c r="BY2547" s="9"/>
      <c r="BZ2547" s="9"/>
      <c r="CA2547" s="10"/>
      <c r="CB2547" s="10" t="str">
        <f t="shared" si="5"/>
        <v/>
      </c>
      <c r="CC2547" s="10"/>
      <c r="CD2547" s="9" t="str">
        <f t="shared" si="2"/>
        <v/>
      </c>
      <c r="CE2547" s="9" t="s">
        <v>168</v>
      </c>
      <c r="CF2547" s="9" t="s">
        <v>236</v>
      </c>
      <c r="CG2547" s="9">
        <f>IF(CF2547="","",VLOOKUP(CF2547,Metadata!$D$2:$H$20,2,FALSE))</f>
        <v>47500</v>
      </c>
      <c r="CH2547" s="9">
        <f>IF(CF2547="","",VLOOKUP(CF2547,Metadata!$D$2:$H$20,4,FALSE))</f>
        <v>45000</v>
      </c>
      <c r="CI2547" s="9">
        <f>IF(CF2547="","",VLOOKUP(CF2547,Metadata!$D$2:$H$20,5,FALSE))</f>
        <v>50000</v>
      </c>
      <c r="CJ2547" s="9">
        <f t="shared" si="3"/>
        <v>47500</v>
      </c>
      <c r="CK2547" s="9" t="s">
        <v>153</v>
      </c>
      <c r="CL2547" s="10">
        <v>2</v>
      </c>
      <c r="CM2547" s="10">
        <v>3</v>
      </c>
      <c r="CN2547" s="10">
        <v>7</v>
      </c>
      <c r="CO2547" s="10">
        <v>7</v>
      </c>
      <c r="CP2547" s="10">
        <v>7</v>
      </c>
      <c r="CQ2547" s="10">
        <v>7</v>
      </c>
      <c r="CR2547" s="10">
        <v>7</v>
      </c>
      <c r="CS2547" s="10">
        <v>7</v>
      </c>
      <c r="CT2547" s="10">
        <v>4</v>
      </c>
      <c r="CU2547" s="10">
        <v>7</v>
      </c>
      <c r="CV2547" s="10">
        <v>7</v>
      </c>
      <c r="CW2547" s="10">
        <v>4</v>
      </c>
      <c r="CX2547" s="10">
        <v>7</v>
      </c>
      <c r="CY2547" s="10">
        <v>7</v>
      </c>
      <c r="CZ2547" s="10">
        <v>7</v>
      </c>
      <c r="DA2547" s="10">
        <v>3</v>
      </c>
      <c r="DB2547" s="10">
        <v>2</v>
      </c>
      <c r="DC2547" s="10">
        <v>5</v>
      </c>
      <c r="DD2547" s="10">
        <v>2</v>
      </c>
      <c r="DE2547" s="10">
        <v>7</v>
      </c>
      <c r="DF2547" s="10">
        <v>4</v>
      </c>
      <c r="DG2547" s="10">
        <v>4</v>
      </c>
      <c r="DH2547" s="10">
        <v>4</v>
      </c>
      <c r="DI2547" s="10">
        <v>5</v>
      </c>
      <c r="DJ2547" s="10">
        <v>2</v>
      </c>
      <c r="DK2547" s="10">
        <v>5</v>
      </c>
      <c r="DL2547" s="10">
        <v>5</v>
      </c>
      <c r="DM2547" s="9" t="s">
        <v>154</v>
      </c>
      <c r="DN2547" s="10">
        <v>1983</v>
      </c>
      <c r="DO2547" s="9">
        <f t="shared" si="9"/>
        <v>38</v>
      </c>
      <c r="DP2547" s="9" t="s">
        <v>155</v>
      </c>
      <c r="DQ2547" s="9" t="s">
        <v>202</v>
      </c>
      <c r="DR2547" s="9" t="s">
        <v>157</v>
      </c>
      <c r="DS2547" s="9" t="s">
        <v>137</v>
      </c>
      <c r="DT2547" s="9" t="s">
        <v>657</v>
      </c>
      <c r="DU2547" s="9" t="s">
        <v>158</v>
      </c>
      <c r="DV2547" s="9" t="str">
        <f>VLOOKUP(DU2547,Metadata!$B$2:$C$7,2,FALSE)</f>
        <v>6+ years</v>
      </c>
    </row>
    <row r="2548" spans="1:126">
      <c r="A2548" s="13">
        <v>2547</v>
      </c>
      <c r="B2548" s="9" t="s">
        <v>135</v>
      </c>
      <c r="C2548" s="9" t="str">
        <f>VLOOKUP(B2548,Metadata!$M$2:$N$6,2,FALSE)</f>
        <v>Permanent Employee</v>
      </c>
      <c r="D2548" s="9" t="s">
        <v>159</v>
      </c>
      <c r="E2548" s="9" t="s">
        <v>137</v>
      </c>
      <c r="F2548" s="9" t="s">
        <v>138</v>
      </c>
      <c r="G2548" s="9" t="s">
        <v>140</v>
      </c>
      <c r="H2548" s="9" t="str">
        <f>IF(G2548="","",VLOOKUP(G2548,Metadata!$J$2:$K$22,2,FALSE))</f>
        <v>Lisbon Metropolitan Area</v>
      </c>
      <c r="I2548" s="9" t="s">
        <v>138</v>
      </c>
      <c r="J2548" s="9" t="str">
        <f>IF(I2548="","",VLOOKUP(I2548,Metadata!$P$2:$Q$43,2,FALSE))</f>
        <v>Europe</v>
      </c>
      <c r="K2548" s="9" t="str">
        <f t="shared" si="0"/>
        <v>Portugal</v>
      </c>
      <c r="L2548" s="9" t="s">
        <v>140</v>
      </c>
      <c r="M2548" s="9" t="str">
        <f>IF(L2548="","",VLOOKUP(L2548,Metadata!$J$2:$K$22,2,FALSE))</f>
        <v>Lisbon Metropolitan Area</v>
      </c>
      <c r="N2548" s="9" t="s">
        <v>214</v>
      </c>
      <c r="O2548" s="9" t="s">
        <v>259</v>
      </c>
      <c r="P2548" s="9" t="s">
        <v>191</v>
      </c>
      <c r="Q2548" s="10" t="str">
        <f t="shared" si="1"/>
        <v>Remote Job (full or flexible)</v>
      </c>
      <c r="R2548" s="10">
        <v>6</v>
      </c>
      <c r="S2548" s="9" t="s">
        <v>229</v>
      </c>
      <c r="T2548" s="9" t="s">
        <v>137</v>
      </c>
      <c r="U2548" s="9" t="str">
        <f>IF(S2548&lt;&gt;"",S2548,IF(T2548&lt;&gt;"",VLOOKUP(T2548,Metadata!$S$2:$T$228,2,FALSE),""))</f>
        <v>Project Manager</v>
      </c>
      <c r="V2548" s="9" t="s">
        <v>276</v>
      </c>
      <c r="W2548" s="9" t="s">
        <v>137</v>
      </c>
      <c r="X2548" s="9" t="s">
        <v>145</v>
      </c>
      <c r="Y2548" s="9" t="s">
        <v>137</v>
      </c>
      <c r="Z2548" s="9" t="s">
        <v>218</v>
      </c>
      <c r="AA2548" s="9" t="s">
        <v>137</v>
      </c>
      <c r="AB2548" s="9" t="s">
        <v>137</v>
      </c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 t="s">
        <v>777</v>
      </c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 t="s">
        <v>150</v>
      </c>
      <c r="BZ2548" s="9" t="s">
        <v>137</v>
      </c>
      <c r="CA2548" s="10"/>
      <c r="CB2548" s="10" t="str">
        <f t="shared" si="5"/>
        <v/>
      </c>
      <c r="CC2548" s="10"/>
      <c r="CD2548" s="9" t="str">
        <f t="shared" si="2"/>
        <v/>
      </c>
      <c r="CE2548" s="9" t="s">
        <v>168</v>
      </c>
      <c r="CF2548" s="9" t="s">
        <v>419</v>
      </c>
      <c r="CG2548" s="9">
        <f>IF(CF2548="","",VLOOKUP(CF2548,Metadata!$D$2:$H$20,2,FALSE))</f>
        <v>62500</v>
      </c>
      <c r="CH2548" s="9">
        <f>IF(CF2548="","",VLOOKUP(CF2548,Metadata!$D$2:$H$20,4,FALSE))</f>
        <v>60000</v>
      </c>
      <c r="CI2548" s="9">
        <f>IF(CF2548="","",VLOOKUP(CF2548,Metadata!$D$2:$H$20,5,FALSE))</f>
        <v>65000</v>
      </c>
      <c r="CJ2548" s="9">
        <f t="shared" si="3"/>
        <v>62500</v>
      </c>
      <c r="CK2548" s="9" t="s">
        <v>221</v>
      </c>
      <c r="CL2548" s="10">
        <v>4</v>
      </c>
      <c r="CM2548" s="10">
        <v>3</v>
      </c>
      <c r="CN2548" s="10">
        <v>7</v>
      </c>
      <c r="CO2548" s="10">
        <v>7</v>
      </c>
      <c r="CP2548" s="10">
        <v>5</v>
      </c>
      <c r="CQ2548" s="10">
        <v>5</v>
      </c>
      <c r="CR2548" s="10">
        <v>6</v>
      </c>
      <c r="CS2548" s="10">
        <v>7</v>
      </c>
      <c r="CT2548" s="10">
        <v>7</v>
      </c>
      <c r="CU2548" s="10">
        <v>4</v>
      </c>
      <c r="CV2548" s="10">
        <v>6</v>
      </c>
      <c r="CW2548" s="10">
        <v>6</v>
      </c>
      <c r="CX2548" s="10">
        <v>6</v>
      </c>
      <c r="CY2548" s="10">
        <v>4</v>
      </c>
      <c r="CZ2548" s="10">
        <v>7</v>
      </c>
      <c r="DA2548" s="10">
        <v>4</v>
      </c>
      <c r="DB2548" s="10">
        <v>7</v>
      </c>
      <c r="DC2548" s="10">
        <v>7</v>
      </c>
      <c r="DD2548" s="10">
        <v>5</v>
      </c>
      <c r="DE2548" s="10">
        <v>7</v>
      </c>
      <c r="DF2548" s="10">
        <v>5</v>
      </c>
      <c r="DG2548" s="10">
        <v>7</v>
      </c>
      <c r="DH2548" s="10">
        <v>7</v>
      </c>
      <c r="DI2548" s="10">
        <v>7</v>
      </c>
      <c r="DJ2548" s="10">
        <v>4</v>
      </c>
      <c r="DK2548" s="10">
        <v>4</v>
      </c>
      <c r="DL2548" s="10">
        <v>4</v>
      </c>
      <c r="DM2548" s="9" t="s">
        <v>154</v>
      </c>
      <c r="DN2548" s="10">
        <v>1983</v>
      </c>
      <c r="DO2548" s="9">
        <f t="shared" si="9"/>
        <v>38</v>
      </c>
      <c r="DP2548" s="9" t="s">
        <v>155</v>
      </c>
      <c r="DQ2548" s="9" t="s">
        <v>156</v>
      </c>
      <c r="DR2548" s="9" t="s">
        <v>157</v>
      </c>
      <c r="DS2548" s="9" t="s">
        <v>137</v>
      </c>
      <c r="DT2548" s="9" t="s">
        <v>657</v>
      </c>
      <c r="DU2548" s="9" t="s">
        <v>203</v>
      </c>
      <c r="DV2548" s="9" t="str">
        <f>VLOOKUP(DU2548,Metadata!$B$2:$C$7,2,FALSE)</f>
        <v>6+ years</v>
      </c>
    </row>
    <row r="2549" spans="1:126">
      <c r="A2549" s="13">
        <v>2548</v>
      </c>
      <c r="B2549" s="9" t="s">
        <v>135</v>
      </c>
      <c r="C2549" s="9" t="str">
        <f>VLOOKUP(B2549,Metadata!$M$2:$N$6,2,FALSE)</f>
        <v>Permanent Employee</v>
      </c>
      <c r="D2549" s="9" t="s">
        <v>136</v>
      </c>
      <c r="E2549" s="9" t="s">
        <v>137</v>
      </c>
      <c r="F2549" s="9" t="s">
        <v>138</v>
      </c>
      <c r="G2549" s="9" t="s">
        <v>172</v>
      </c>
      <c r="H2549" s="9" t="str">
        <f>IF(G2549="","",VLOOKUP(G2549,Metadata!$J$2:$K$22,2,FALSE))</f>
        <v>Porto Metropolitan Area</v>
      </c>
      <c r="I2549" s="9" t="s">
        <v>138</v>
      </c>
      <c r="J2549" s="9" t="str">
        <f>IF(I2549="","",VLOOKUP(I2549,Metadata!$P$2:$Q$43,2,FALSE))</f>
        <v>Europe</v>
      </c>
      <c r="K2549" s="9" t="str">
        <f t="shared" si="0"/>
        <v>Portugal</v>
      </c>
      <c r="L2549" s="9" t="s">
        <v>172</v>
      </c>
      <c r="M2549" s="9" t="str">
        <f>IF(L2549="","",VLOOKUP(L2549,Metadata!$J$2:$K$22,2,FALSE))</f>
        <v>Porto Metropolitan Area</v>
      </c>
      <c r="N2549" s="9" t="s">
        <v>214</v>
      </c>
      <c r="O2549" s="9" t="s">
        <v>215</v>
      </c>
      <c r="P2549" s="9" t="s">
        <v>142</v>
      </c>
      <c r="Q2549" s="10" t="str">
        <f t="shared" si="1"/>
        <v>Full Office Job</v>
      </c>
      <c r="R2549" s="10">
        <v>4</v>
      </c>
      <c r="S2549" s="9" t="s">
        <v>216</v>
      </c>
      <c r="T2549" s="9" t="s">
        <v>137</v>
      </c>
      <c r="U2549" s="9" t="str">
        <f>IF(S2549&lt;&gt;"",S2549,IF(T2549&lt;&gt;"",VLOOKUP(T2549,Metadata!$S$2:$T$228,2,FALSE),""))</f>
        <v>Front-End Developer</v>
      </c>
      <c r="V2549" s="9" t="s">
        <v>217</v>
      </c>
      <c r="W2549" s="9" t="s">
        <v>137</v>
      </c>
      <c r="X2549" s="9" t="s">
        <v>145</v>
      </c>
      <c r="Y2549" s="9" t="s">
        <v>137</v>
      </c>
      <c r="Z2549" s="9" t="s">
        <v>184</v>
      </c>
      <c r="AA2549" s="9" t="s">
        <v>165</v>
      </c>
      <c r="AB2549" s="9" t="s">
        <v>137</v>
      </c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 t="s">
        <v>186</v>
      </c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10"/>
      <c r="CB2549" s="10" t="str">
        <f t="shared" si="5"/>
        <v/>
      </c>
      <c r="CC2549" s="10"/>
      <c r="CD2549" s="9" t="str">
        <f t="shared" si="2"/>
        <v/>
      </c>
      <c r="CE2549" s="9" t="s">
        <v>168</v>
      </c>
      <c r="CF2549" s="9" t="s">
        <v>225</v>
      </c>
      <c r="CG2549" s="9">
        <f>IF(CF2549="","",VLOOKUP(CF2549,Metadata!$D$2:$H$20,2,FALSE))</f>
        <v>22500</v>
      </c>
      <c r="CH2549" s="9">
        <f>IF(CF2549="","",VLOOKUP(CF2549,Metadata!$D$2:$H$20,4,FALSE))</f>
        <v>20000</v>
      </c>
      <c r="CI2549" s="9">
        <f>IF(CF2549="","",VLOOKUP(CF2549,Metadata!$D$2:$H$20,5,FALSE))</f>
        <v>25000</v>
      </c>
      <c r="CJ2549" s="9">
        <f t="shared" si="3"/>
        <v>22500</v>
      </c>
      <c r="CK2549" s="9" t="s">
        <v>153</v>
      </c>
      <c r="CL2549" s="10">
        <v>5</v>
      </c>
      <c r="CM2549" s="10">
        <v>1</v>
      </c>
      <c r="CN2549" s="10">
        <v>5</v>
      </c>
      <c r="CO2549" s="10">
        <v>5</v>
      </c>
      <c r="CP2549" s="10">
        <v>7</v>
      </c>
      <c r="CQ2549" s="10">
        <v>6</v>
      </c>
      <c r="CR2549" s="10">
        <v>5</v>
      </c>
      <c r="CS2549" s="10">
        <v>3</v>
      </c>
      <c r="CT2549" s="10">
        <v>7</v>
      </c>
      <c r="CU2549" s="10">
        <v>7</v>
      </c>
      <c r="CV2549" s="10">
        <v>5</v>
      </c>
      <c r="CW2549" s="10">
        <v>3</v>
      </c>
      <c r="CX2549" s="10">
        <v>5</v>
      </c>
      <c r="CY2549" s="10">
        <v>5</v>
      </c>
      <c r="CZ2549" s="10">
        <v>6</v>
      </c>
      <c r="DA2549" s="10">
        <v>6</v>
      </c>
      <c r="DB2549" s="10">
        <v>2</v>
      </c>
      <c r="DC2549" s="10">
        <v>3</v>
      </c>
      <c r="DD2549" s="10">
        <v>3</v>
      </c>
      <c r="DE2549" s="10">
        <v>6</v>
      </c>
      <c r="DF2549" s="10">
        <v>5</v>
      </c>
      <c r="DG2549" s="10">
        <v>7</v>
      </c>
      <c r="DH2549" s="10">
        <v>6</v>
      </c>
      <c r="DI2549" s="10">
        <v>3</v>
      </c>
      <c r="DJ2549" s="10">
        <v>3</v>
      </c>
      <c r="DK2549" s="10">
        <v>5</v>
      </c>
      <c r="DL2549" s="10">
        <v>2</v>
      </c>
      <c r="DM2549" s="9" t="s">
        <v>154</v>
      </c>
      <c r="DN2549" s="10">
        <v>1991</v>
      </c>
      <c r="DO2549" s="9">
        <f t="shared" si="9"/>
        <v>30</v>
      </c>
      <c r="DP2549" s="9" t="s">
        <v>155</v>
      </c>
      <c r="DQ2549" s="9" t="s">
        <v>202</v>
      </c>
      <c r="DR2549" s="9" t="s">
        <v>157</v>
      </c>
      <c r="DS2549" s="9" t="s">
        <v>137</v>
      </c>
      <c r="DT2549" s="9" t="s">
        <v>657</v>
      </c>
      <c r="DU2549" s="9" t="s">
        <v>223</v>
      </c>
      <c r="DV2549" s="9" t="str">
        <f>VLOOKUP(DU2549,Metadata!$B$2:$C$7,2,FALSE)</f>
        <v>3 - 6 years</v>
      </c>
    </row>
    <row r="2550" spans="1:126">
      <c r="A2550" s="13">
        <v>2549</v>
      </c>
      <c r="B2550" s="9" t="s">
        <v>135</v>
      </c>
      <c r="C2550" s="9" t="str">
        <f>VLOOKUP(B2550,Metadata!$M$2:$N$6,2,FALSE)</f>
        <v>Permanent Employee</v>
      </c>
      <c r="D2550" s="9" t="s">
        <v>159</v>
      </c>
      <c r="E2550" s="9" t="s">
        <v>137</v>
      </c>
      <c r="F2550" s="9" t="s">
        <v>138</v>
      </c>
      <c r="G2550" s="9" t="s">
        <v>140</v>
      </c>
      <c r="H2550" s="9" t="str">
        <f>IF(G2550="","",VLOOKUP(G2550,Metadata!$J$2:$K$22,2,FALSE))</f>
        <v>Lisbon Metropolitan Area</v>
      </c>
      <c r="I2550" s="9" t="s">
        <v>138</v>
      </c>
      <c r="J2550" s="9" t="str">
        <f>IF(I2550="","",VLOOKUP(I2550,Metadata!$P$2:$Q$43,2,FALSE))</f>
        <v>Europe</v>
      </c>
      <c r="K2550" s="9" t="str">
        <f t="shared" si="0"/>
        <v>Portugal</v>
      </c>
      <c r="L2550" s="9" t="s">
        <v>140</v>
      </c>
      <c r="M2550" s="9" t="str">
        <f>IF(L2550="","",VLOOKUP(L2550,Metadata!$J$2:$K$22,2,FALSE))</f>
        <v>Lisbon Metropolitan Area</v>
      </c>
      <c r="N2550" s="9" t="s">
        <v>214</v>
      </c>
      <c r="O2550" s="9" t="s">
        <v>136</v>
      </c>
      <c r="P2550" s="9" t="s">
        <v>142</v>
      </c>
      <c r="Q2550" s="10" t="str">
        <f t="shared" si="1"/>
        <v>Full Office Job</v>
      </c>
      <c r="R2550" s="10">
        <v>4</v>
      </c>
      <c r="S2550" s="9" t="s">
        <v>229</v>
      </c>
      <c r="T2550" s="9" t="s">
        <v>137</v>
      </c>
      <c r="U2550" s="9" t="str">
        <f>IF(S2550&lt;&gt;"",S2550,IF(T2550&lt;&gt;"",VLOOKUP(T2550,Metadata!$S$2:$T$228,2,FALSE),""))</f>
        <v>Project Manager</v>
      </c>
      <c r="V2550" s="9" t="s">
        <v>162</v>
      </c>
      <c r="W2550" s="9" t="s">
        <v>137</v>
      </c>
      <c r="X2550" s="9" t="s">
        <v>163</v>
      </c>
      <c r="Y2550" s="9" t="s">
        <v>137</v>
      </c>
      <c r="Z2550" s="9" t="s">
        <v>164</v>
      </c>
      <c r="AA2550" s="9" t="s">
        <v>137</v>
      </c>
      <c r="AB2550" s="9" t="s">
        <v>137</v>
      </c>
      <c r="AC2550" s="9"/>
      <c r="AD2550" s="9" t="s">
        <v>148</v>
      </c>
      <c r="AE2550" s="9"/>
      <c r="AF2550" s="9"/>
      <c r="AG2550" s="9" t="s">
        <v>166</v>
      </c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 t="s">
        <v>179</v>
      </c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10"/>
      <c r="CB2550" s="10" t="str">
        <f t="shared" si="5"/>
        <v/>
      </c>
      <c r="CC2550" s="10"/>
      <c r="CD2550" s="9" t="str">
        <f t="shared" si="2"/>
        <v/>
      </c>
      <c r="CE2550" s="9" t="s">
        <v>168</v>
      </c>
      <c r="CF2550" s="9" t="s">
        <v>220</v>
      </c>
      <c r="CG2550" s="9">
        <f>IF(CF2550="","",VLOOKUP(CF2550,Metadata!$D$2:$H$20,2,FALSE))</f>
        <v>27500</v>
      </c>
      <c r="CH2550" s="9">
        <f>IF(CF2550="","",VLOOKUP(CF2550,Metadata!$D$2:$H$20,4,FALSE))</f>
        <v>25000</v>
      </c>
      <c r="CI2550" s="9">
        <f>IF(CF2550="","",VLOOKUP(CF2550,Metadata!$D$2:$H$20,5,FALSE))</f>
        <v>30000</v>
      </c>
      <c r="CJ2550" s="9">
        <f t="shared" si="3"/>
        <v>27500</v>
      </c>
      <c r="CK2550" s="9" t="s">
        <v>180</v>
      </c>
      <c r="CL2550" s="10">
        <v>5</v>
      </c>
      <c r="CM2550" s="10">
        <v>1</v>
      </c>
      <c r="CN2550" s="10">
        <v>7</v>
      </c>
      <c r="CO2550" s="10">
        <v>5</v>
      </c>
      <c r="CP2550" s="10">
        <v>6</v>
      </c>
      <c r="CQ2550" s="10">
        <v>6</v>
      </c>
      <c r="CR2550" s="10">
        <v>2</v>
      </c>
      <c r="CS2550" s="10">
        <v>5</v>
      </c>
      <c r="CT2550" s="10">
        <v>5</v>
      </c>
      <c r="CU2550" s="10">
        <v>1</v>
      </c>
      <c r="CV2550" s="10">
        <v>5</v>
      </c>
      <c r="CW2550" s="10">
        <v>3</v>
      </c>
      <c r="CX2550" s="10">
        <v>7</v>
      </c>
      <c r="CY2550" s="10">
        <v>6</v>
      </c>
      <c r="CZ2550" s="10">
        <v>6</v>
      </c>
      <c r="DA2550" s="10">
        <v>2</v>
      </c>
      <c r="DB2550" s="10">
        <v>4</v>
      </c>
      <c r="DC2550" s="10">
        <v>6</v>
      </c>
      <c r="DD2550" s="10">
        <v>1</v>
      </c>
      <c r="DE2550" s="10">
        <v>7</v>
      </c>
      <c r="DF2550" s="10">
        <v>5</v>
      </c>
      <c r="DG2550" s="10">
        <v>4</v>
      </c>
      <c r="DH2550" s="10">
        <v>4</v>
      </c>
      <c r="DI2550" s="10">
        <v>7</v>
      </c>
      <c r="DJ2550" s="10">
        <v>1</v>
      </c>
      <c r="DK2550" s="10">
        <v>6</v>
      </c>
      <c r="DL2550" s="10">
        <v>7</v>
      </c>
      <c r="DM2550" s="9" t="s">
        <v>154</v>
      </c>
      <c r="DN2550" s="10">
        <v>1981</v>
      </c>
      <c r="DO2550" s="9">
        <f t="shared" si="9"/>
        <v>40</v>
      </c>
      <c r="DP2550" s="9" t="s">
        <v>155</v>
      </c>
      <c r="DQ2550" s="9" t="s">
        <v>202</v>
      </c>
      <c r="DR2550" s="9" t="s">
        <v>170</v>
      </c>
      <c r="DS2550" s="9" t="s">
        <v>137</v>
      </c>
      <c r="DT2550" s="9" t="s">
        <v>657</v>
      </c>
      <c r="DU2550" s="9" t="s">
        <v>158</v>
      </c>
      <c r="DV2550" s="9" t="str">
        <f>VLOOKUP(DU2550,Metadata!$B$2:$C$7,2,FALSE)</f>
        <v>6+ years</v>
      </c>
    </row>
    <row r="2551" spans="1:126">
      <c r="A2551" s="13">
        <v>2550</v>
      </c>
      <c r="B2551" s="9" t="s">
        <v>135</v>
      </c>
      <c r="C2551" s="9" t="str">
        <f>VLOOKUP(B2551,Metadata!$M$2:$N$6,2,FALSE)</f>
        <v>Permanent Employee</v>
      </c>
      <c r="D2551" s="9" t="s">
        <v>159</v>
      </c>
      <c r="E2551" s="9" t="s">
        <v>137</v>
      </c>
      <c r="F2551" s="9" t="s">
        <v>138</v>
      </c>
      <c r="G2551" s="9" t="s">
        <v>160</v>
      </c>
      <c r="H2551" s="9" t="str">
        <f>IF(G2551="","",VLOOKUP(G2551,Metadata!$J$2:$K$22,2,FALSE))</f>
        <v>Centre</v>
      </c>
      <c r="I2551" s="9" t="s">
        <v>138</v>
      </c>
      <c r="J2551" s="9" t="str">
        <f>IF(I2551="","",VLOOKUP(I2551,Metadata!$P$2:$Q$43,2,FALSE))</f>
        <v>Europe</v>
      </c>
      <c r="K2551" s="9" t="str">
        <f t="shared" si="0"/>
        <v>Portugal</v>
      </c>
      <c r="L2551" s="9" t="s">
        <v>140</v>
      </c>
      <c r="M2551" s="9" t="str">
        <f>IF(L2551="","",VLOOKUP(L2551,Metadata!$J$2:$K$22,2,FALSE))</f>
        <v>Lisbon Metropolitan Area</v>
      </c>
      <c r="N2551" s="9" t="s">
        <v>141</v>
      </c>
      <c r="O2551" s="9" t="s">
        <v>137</v>
      </c>
      <c r="P2551" s="9" t="s">
        <v>191</v>
      </c>
      <c r="Q2551" s="10" t="str">
        <f t="shared" si="1"/>
        <v>Remote Job (full or flexible)</v>
      </c>
      <c r="R2551" s="10">
        <v>5</v>
      </c>
      <c r="S2551" s="9" t="s">
        <v>161</v>
      </c>
      <c r="T2551" s="9" t="s">
        <v>137</v>
      </c>
      <c r="U2551" s="9" t="str">
        <f>IF(S2551&lt;&gt;"",S2551,IF(T2551&lt;&gt;"",VLOOKUP(T2551,Metadata!$S$2:$T$228,2,FALSE),""))</f>
        <v>Full-Stack Developer</v>
      </c>
      <c r="V2551" s="9" t="s">
        <v>207</v>
      </c>
      <c r="W2551" s="9" t="s">
        <v>137</v>
      </c>
      <c r="X2551" s="9" t="s">
        <v>269</v>
      </c>
      <c r="Y2551" s="9" t="s">
        <v>137</v>
      </c>
      <c r="Z2551" s="9" t="s">
        <v>193</v>
      </c>
      <c r="AA2551" s="9" t="s">
        <v>165</v>
      </c>
      <c r="AB2551" s="9" t="s">
        <v>137</v>
      </c>
      <c r="AC2551" s="9" t="s">
        <v>147</v>
      </c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 t="s">
        <v>178</v>
      </c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 t="s">
        <v>150</v>
      </c>
      <c r="BZ2551" s="9" t="s">
        <v>137</v>
      </c>
      <c r="CA2551" s="10"/>
      <c r="CB2551" s="10" t="str">
        <f t="shared" si="5"/>
        <v/>
      </c>
      <c r="CC2551" s="10"/>
      <c r="CD2551" s="9" t="str">
        <f t="shared" si="2"/>
        <v/>
      </c>
      <c r="CE2551" s="9" t="s">
        <v>151</v>
      </c>
      <c r="CF2551" s="9" t="s">
        <v>188</v>
      </c>
      <c r="CG2551" s="9">
        <f>IF(CF2551="","",VLOOKUP(CF2551,Metadata!$D$2:$H$20,2,FALSE))</f>
        <v>17500</v>
      </c>
      <c r="CH2551" s="9">
        <f>IF(CF2551="","",VLOOKUP(CF2551,Metadata!$D$2:$H$20,4,FALSE))</f>
        <v>15000</v>
      </c>
      <c r="CI2551" s="9">
        <f>IF(CF2551="","",VLOOKUP(CF2551,Metadata!$D$2:$H$20,5,FALSE))</f>
        <v>20000</v>
      </c>
      <c r="CJ2551" s="9">
        <f t="shared" si="3"/>
        <v>17500</v>
      </c>
      <c r="CK2551" s="9" t="s">
        <v>189</v>
      </c>
      <c r="CL2551" s="10">
        <v>5</v>
      </c>
      <c r="CM2551" s="10">
        <v>3</v>
      </c>
      <c r="CN2551" s="10">
        <v>7</v>
      </c>
      <c r="CO2551" s="10">
        <v>5</v>
      </c>
      <c r="CP2551" s="10">
        <v>7</v>
      </c>
      <c r="CQ2551" s="10">
        <v>7</v>
      </c>
      <c r="CR2551" s="10">
        <v>5</v>
      </c>
      <c r="CS2551" s="10">
        <v>7</v>
      </c>
      <c r="CT2551" s="10">
        <v>4</v>
      </c>
      <c r="CU2551" s="10">
        <v>5</v>
      </c>
      <c r="CV2551" s="10">
        <v>4</v>
      </c>
      <c r="CW2551" s="10">
        <v>4</v>
      </c>
      <c r="CX2551" s="10">
        <v>5</v>
      </c>
      <c r="CY2551" s="10">
        <v>5</v>
      </c>
      <c r="CZ2551" s="10">
        <v>6</v>
      </c>
      <c r="DA2551" s="10">
        <v>3</v>
      </c>
      <c r="DB2551" s="10">
        <v>4</v>
      </c>
      <c r="DC2551" s="10">
        <v>6</v>
      </c>
      <c r="DD2551" s="10">
        <v>4</v>
      </c>
      <c r="DE2551" s="10">
        <v>6</v>
      </c>
      <c r="DF2551" s="10">
        <v>4</v>
      </c>
      <c r="DG2551" s="10">
        <v>6</v>
      </c>
      <c r="DH2551" s="10">
        <v>3</v>
      </c>
      <c r="DI2551" s="10">
        <v>5</v>
      </c>
      <c r="DJ2551" s="10">
        <v>4</v>
      </c>
      <c r="DK2551" s="10">
        <v>6</v>
      </c>
      <c r="DL2551" s="10">
        <v>6</v>
      </c>
      <c r="DM2551" s="9" t="s">
        <v>154</v>
      </c>
      <c r="DN2551" s="10">
        <v>1979</v>
      </c>
      <c r="DO2551" s="9">
        <f t="shared" si="9"/>
        <v>42</v>
      </c>
      <c r="DP2551" s="9" t="s">
        <v>155</v>
      </c>
      <c r="DQ2551" s="9" t="s">
        <v>202</v>
      </c>
      <c r="DR2551" s="9" t="s">
        <v>170</v>
      </c>
      <c r="DS2551" s="9" t="s">
        <v>137</v>
      </c>
      <c r="DT2551" s="9" t="s">
        <v>657</v>
      </c>
      <c r="DU2551" s="9" t="s">
        <v>223</v>
      </c>
      <c r="DV2551" s="9" t="str">
        <f>VLOOKUP(DU2551,Metadata!$B$2:$C$7,2,FALSE)</f>
        <v>3 - 6 years</v>
      </c>
    </row>
    <row r="2552" spans="1:126">
      <c r="A2552" s="13">
        <v>2551</v>
      </c>
      <c r="B2552" s="9" t="s">
        <v>171</v>
      </c>
      <c r="C2552" s="9" t="str">
        <f>VLOOKUP(B2552,Metadata!$M$2:$N$6,2,FALSE)</f>
        <v>Contractor</v>
      </c>
      <c r="D2552" s="9" t="s">
        <v>137</v>
      </c>
      <c r="E2552" s="9" t="s">
        <v>136</v>
      </c>
      <c r="F2552" s="9" t="s">
        <v>138</v>
      </c>
      <c r="G2552" s="9" t="s">
        <v>140</v>
      </c>
      <c r="H2552" s="9" t="str">
        <f>IF(G2552="","",VLOOKUP(G2552,Metadata!$J$2:$K$22,2,FALSE))</f>
        <v>Lisbon Metropolitan Area</v>
      </c>
      <c r="I2552" s="9" t="s">
        <v>138</v>
      </c>
      <c r="J2552" s="9" t="str">
        <f>IF(I2552="","",VLOOKUP(I2552,Metadata!$P$2:$Q$43,2,FALSE))</f>
        <v>Europe</v>
      </c>
      <c r="K2552" s="9" t="str">
        <f t="shared" si="0"/>
        <v>Portugal</v>
      </c>
      <c r="L2552" s="9" t="s">
        <v>140</v>
      </c>
      <c r="M2552" s="9" t="str">
        <f>IF(L2552="","",VLOOKUP(L2552,Metadata!$J$2:$K$22,2,FALSE))</f>
        <v>Lisbon Metropolitan Area</v>
      </c>
      <c r="N2552" s="9" t="s">
        <v>141</v>
      </c>
      <c r="O2552" s="9" t="s">
        <v>137</v>
      </c>
      <c r="P2552" s="9" t="s">
        <v>142</v>
      </c>
      <c r="Q2552" s="10" t="str">
        <f t="shared" si="1"/>
        <v>Full Office Job</v>
      </c>
      <c r="R2552" s="10">
        <v>4</v>
      </c>
      <c r="S2552" s="9" t="s">
        <v>143</v>
      </c>
      <c r="T2552" s="9" t="s">
        <v>137</v>
      </c>
      <c r="U2552" s="9" t="str">
        <f>IF(S2552&lt;&gt;"",S2552,IF(T2552&lt;&gt;"",VLOOKUP(T2552,Metadata!$S$2:$T$228,2,FALSE),""))</f>
        <v>Technical Team Leader</v>
      </c>
      <c r="V2552" s="9" t="s">
        <v>207</v>
      </c>
      <c r="W2552" s="9" t="s">
        <v>137</v>
      </c>
      <c r="X2552" s="9" t="s">
        <v>269</v>
      </c>
      <c r="Y2552" s="9" t="s">
        <v>137</v>
      </c>
      <c r="Z2552" s="9" t="s">
        <v>184</v>
      </c>
      <c r="AA2552" s="9" t="s">
        <v>137</v>
      </c>
      <c r="AB2552" s="9" t="s">
        <v>137</v>
      </c>
      <c r="AC2552" s="9" t="s">
        <v>147</v>
      </c>
      <c r="AD2552" s="9"/>
      <c r="AE2552" s="9" t="s">
        <v>194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 t="s">
        <v>178</v>
      </c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198</v>
      </c>
      <c r="BL2552" s="9"/>
      <c r="BM2552" s="9"/>
      <c r="BN2552" s="9" t="s">
        <v>186</v>
      </c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10">
        <v>12</v>
      </c>
      <c r="CB2552" s="10" t="str">
        <f t="shared" si="5"/>
        <v>7 to 12 months</v>
      </c>
      <c r="CC2552" s="10">
        <v>20</v>
      </c>
      <c r="CD2552" s="9">
        <f t="shared" si="2"/>
        <v>32000</v>
      </c>
      <c r="CE2552" s="9" t="s">
        <v>137</v>
      </c>
      <c r="CF2552" s="9" t="s">
        <v>137</v>
      </c>
      <c r="CG2552" s="9" t="str">
        <f>IF(CF2552="","",VLOOKUP(CF2552,Metadata!$D$2:$H$20,2,FALSE))</f>
        <v/>
      </c>
      <c r="CH2552" s="9" t="str">
        <f>IF(CF2552="","",VLOOKUP(CF2552,Metadata!$D$2:$H$20,4,FALSE))</f>
        <v/>
      </c>
      <c r="CI2552" s="9" t="str">
        <f>IF(CF2552="","",VLOOKUP(CF2552,Metadata!$D$2:$H$20,5,FALSE))</f>
        <v/>
      </c>
      <c r="CJ2552" s="9">
        <f t="shared" si="3"/>
        <v>32000</v>
      </c>
      <c r="CK2552" s="9" t="s">
        <v>153</v>
      </c>
      <c r="CL2552" s="10">
        <v>4</v>
      </c>
      <c r="CM2552" s="10">
        <v>3</v>
      </c>
      <c r="CN2552" s="10">
        <v>7</v>
      </c>
      <c r="CO2552" s="10">
        <v>7</v>
      </c>
      <c r="CP2552" s="10">
        <v>5</v>
      </c>
      <c r="CQ2552" s="10">
        <v>5</v>
      </c>
      <c r="CR2552" s="10">
        <v>5</v>
      </c>
      <c r="CS2552" s="10">
        <v>3</v>
      </c>
      <c r="CT2552" s="10">
        <v>3</v>
      </c>
      <c r="CU2552" s="10">
        <v>7</v>
      </c>
      <c r="CV2552" s="10">
        <v>4</v>
      </c>
      <c r="CW2552" s="10">
        <v>3</v>
      </c>
      <c r="CX2552" s="10">
        <v>4</v>
      </c>
      <c r="CY2552" s="10">
        <v>7</v>
      </c>
      <c r="CZ2552" s="10">
        <v>3</v>
      </c>
      <c r="DA2552" s="10">
        <v>2</v>
      </c>
      <c r="DB2552" s="10">
        <v>2</v>
      </c>
      <c r="DC2552" s="10">
        <v>2</v>
      </c>
      <c r="DD2552" s="10">
        <v>2</v>
      </c>
      <c r="DE2552" s="10">
        <v>4</v>
      </c>
      <c r="DF2552" s="10">
        <v>4</v>
      </c>
      <c r="DG2552" s="10">
        <v>4</v>
      </c>
      <c r="DH2552" s="10">
        <v>4</v>
      </c>
      <c r="DI2552" s="10">
        <v>4</v>
      </c>
      <c r="DJ2552" s="10">
        <v>4</v>
      </c>
      <c r="DK2552" s="10">
        <v>4</v>
      </c>
      <c r="DL2552" s="10">
        <v>4</v>
      </c>
      <c r="DM2552" s="9" t="s">
        <v>154</v>
      </c>
      <c r="DN2552" s="10">
        <v>1989</v>
      </c>
      <c r="DO2552" s="9">
        <f t="shared" si="9"/>
        <v>32</v>
      </c>
      <c r="DP2552" s="9" t="s">
        <v>155</v>
      </c>
      <c r="DQ2552" s="9" t="s">
        <v>156</v>
      </c>
      <c r="DR2552" s="9" t="s">
        <v>157</v>
      </c>
      <c r="DS2552" s="9" t="s">
        <v>137</v>
      </c>
      <c r="DT2552" s="9" t="s">
        <v>657</v>
      </c>
      <c r="DU2552" s="9" t="s">
        <v>203</v>
      </c>
      <c r="DV2552" s="9" t="str">
        <f>VLOOKUP(DU2552,Metadata!$B$2:$C$7,2,FALSE)</f>
        <v>6+ years</v>
      </c>
    </row>
    <row r="2553" spans="1:126">
      <c r="A2553" s="13">
        <v>2552</v>
      </c>
      <c r="B2553" s="9" t="s">
        <v>171</v>
      </c>
      <c r="C2553" s="9" t="str">
        <f>VLOOKUP(B2553,Metadata!$M$2:$N$6,2,FALSE)</f>
        <v>Contractor</v>
      </c>
      <c r="D2553" s="9" t="s">
        <v>137</v>
      </c>
      <c r="E2553" s="9" t="s">
        <v>159</v>
      </c>
      <c r="F2553" s="9" t="s">
        <v>138</v>
      </c>
      <c r="G2553" s="9" t="s">
        <v>213</v>
      </c>
      <c r="H2553" s="9" t="str">
        <f>IF(G2553="","",VLOOKUP(G2553,Metadata!$J$2:$K$22,2,FALSE))</f>
        <v>Centre</v>
      </c>
      <c r="I2553" s="9" t="s">
        <v>292</v>
      </c>
      <c r="J2553" s="9" t="str">
        <f>IF(I2553="","",VLOOKUP(I2553,Metadata!$P$2:$Q$43,2,FALSE))</f>
        <v>North America</v>
      </c>
      <c r="K2553" s="9" t="str">
        <f t="shared" si="0"/>
        <v>International</v>
      </c>
      <c r="L2553" s="9" t="s">
        <v>137</v>
      </c>
      <c r="M2553" s="9" t="str">
        <f>IF(L2553="","",VLOOKUP(L2553,Metadata!$J$2:$K$22,2,FALSE))</f>
        <v/>
      </c>
      <c r="N2553" s="9" t="s">
        <v>141</v>
      </c>
      <c r="O2553" s="9" t="s">
        <v>137</v>
      </c>
      <c r="P2553" s="9" t="s">
        <v>191</v>
      </c>
      <c r="Q2553" s="10" t="str">
        <f t="shared" si="1"/>
        <v>Remote Job (full or flexible)</v>
      </c>
      <c r="R2553" s="10">
        <v>7</v>
      </c>
      <c r="S2553" s="9" t="s">
        <v>137</v>
      </c>
      <c r="T2553" s="9" t="s">
        <v>810</v>
      </c>
      <c r="U2553" s="9" t="str">
        <f>IF(S2553&lt;&gt;"",S2553,IF(T2553&lt;&gt;"",VLOOKUP(T2553,Metadata!$S$2:$T$228,2,FALSE),""))</f>
        <v>UX/UI Designer</v>
      </c>
      <c r="V2553" s="9" t="s">
        <v>309</v>
      </c>
      <c r="W2553" s="9" t="s">
        <v>137</v>
      </c>
      <c r="X2553" s="9" t="s">
        <v>175</v>
      </c>
      <c r="Y2553" s="9" t="s">
        <v>137</v>
      </c>
      <c r="Z2553" s="9" t="s">
        <v>164</v>
      </c>
      <c r="AA2553" s="9" t="s">
        <v>137</v>
      </c>
      <c r="AB2553" s="9" t="s">
        <v>137</v>
      </c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 t="s">
        <v>811</v>
      </c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 t="s">
        <v>150</v>
      </c>
      <c r="BZ2553" s="9" t="s">
        <v>137</v>
      </c>
      <c r="CA2553" s="10">
        <v>4</v>
      </c>
      <c r="CB2553" s="10" t="str">
        <f t="shared" si="5"/>
        <v>4 to 6 months</v>
      </c>
      <c r="CC2553" s="10">
        <v>35</v>
      </c>
      <c r="CD2553" s="9">
        <f t="shared" si="2"/>
        <v>56000</v>
      </c>
      <c r="CE2553" s="9" t="s">
        <v>137</v>
      </c>
      <c r="CF2553" s="9" t="s">
        <v>137</v>
      </c>
      <c r="CG2553" s="9" t="str">
        <f>IF(CF2553="","",VLOOKUP(CF2553,Metadata!$D$2:$H$20,2,FALSE))</f>
        <v/>
      </c>
      <c r="CH2553" s="9" t="str">
        <f>IF(CF2553="","",VLOOKUP(CF2553,Metadata!$D$2:$H$20,4,FALSE))</f>
        <v/>
      </c>
      <c r="CI2553" s="9" t="str">
        <f>IF(CF2553="","",VLOOKUP(CF2553,Metadata!$D$2:$H$20,5,FALSE))</f>
        <v/>
      </c>
      <c r="CJ2553" s="9">
        <f t="shared" si="3"/>
        <v>56000</v>
      </c>
      <c r="CK2553" s="9" t="s">
        <v>180</v>
      </c>
      <c r="CL2553" s="10">
        <v>5</v>
      </c>
      <c r="CM2553" s="10">
        <v>1</v>
      </c>
      <c r="CN2553" s="10">
        <v>6</v>
      </c>
      <c r="CO2553" s="10">
        <v>5</v>
      </c>
      <c r="CP2553" s="10">
        <v>6</v>
      </c>
      <c r="CQ2553" s="10">
        <v>6</v>
      </c>
      <c r="CR2553" s="10">
        <v>6</v>
      </c>
      <c r="CS2553" s="10">
        <v>6</v>
      </c>
      <c r="CT2553" s="10">
        <v>6</v>
      </c>
      <c r="CU2553" s="10">
        <v>6</v>
      </c>
      <c r="CV2553" s="10">
        <v>5</v>
      </c>
      <c r="CW2553" s="10">
        <v>4</v>
      </c>
      <c r="CX2553" s="10">
        <v>6</v>
      </c>
      <c r="CY2553" s="10">
        <v>6</v>
      </c>
      <c r="CZ2553" s="10">
        <v>6</v>
      </c>
      <c r="DA2553" s="10">
        <v>1</v>
      </c>
      <c r="DB2553" s="10">
        <v>3</v>
      </c>
      <c r="DC2553" s="10">
        <v>4</v>
      </c>
      <c r="DD2553" s="10">
        <v>6</v>
      </c>
      <c r="DE2553" s="10">
        <v>5</v>
      </c>
      <c r="DF2553" s="10">
        <v>5</v>
      </c>
      <c r="DG2553" s="10">
        <v>4</v>
      </c>
      <c r="DH2553" s="10">
        <v>4</v>
      </c>
      <c r="DI2553" s="10">
        <v>4</v>
      </c>
      <c r="DJ2553" s="10">
        <v>4</v>
      </c>
      <c r="DK2553" s="10">
        <v>4</v>
      </c>
      <c r="DL2553" s="10">
        <v>3</v>
      </c>
      <c r="DM2553" s="9" t="s">
        <v>154</v>
      </c>
      <c r="DN2553" s="10">
        <v>1977</v>
      </c>
      <c r="DO2553" s="9">
        <f t="shared" si="9"/>
        <v>44</v>
      </c>
      <c r="DP2553" s="9" t="s">
        <v>155</v>
      </c>
      <c r="DQ2553" s="9" t="s">
        <v>156</v>
      </c>
      <c r="DR2553" s="9" t="s">
        <v>170</v>
      </c>
      <c r="DS2553" s="9" t="s">
        <v>137</v>
      </c>
      <c r="DT2553" s="9" t="s">
        <v>657</v>
      </c>
      <c r="DU2553" s="9" t="s">
        <v>158</v>
      </c>
      <c r="DV2553" s="9" t="str">
        <f>VLOOKUP(DU2553,Metadata!$B$2:$C$7,2,FALSE)</f>
        <v>6+ years</v>
      </c>
    </row>
    <row r="2554" spans="1:126">
      <c r="A2554" s="13">
        <v>2553</v>
      </c>
      <c r="B2554" s="9" t="s">
        <v>135</v>
      </c>
      <c r="C2554" s="9" t="str">
        <f>VLOOKUP(B2554,Metadata!$M$2:$N$6,2,FALSE)</f>
        <v>Permanent Employee</v>
      </c>
      <c r="D2554" s="9" t="s">
        <v>136</v>
      </c>
      <c r="E2554" s="9" t="s">
        <v>137</v>
      </c>
      <c r="F2554" s="9" t="s">
        <v>138</v>
      </c>
      <c r="G2554" s="9" t="s">
        <v>172</v>
      </c>
      <c r="H2554" s="9" t="str">
        <f>IF(G2554="","",VLOOKUP(G2554,Metadata!$J$2:$K$22,2,FALSE))</f>
        <v>Porto Metropolitan Area</v>
      </c>
      <c r="I2554" s="9" t="s">
        <v>138</v>
      </c>
      <c r="J2554" s="9" t="str">
        <f>IF(I2554="","",VLOOKUP(I2554,Metadata!$P$2:$Q$43,2,FALSE))</f>
        <v>Europe</v>
      </c>
      <c r="K2554" s="9" t="str">
        <f t="shared" si="0"/>
        <v>Portugal</v>
      </c>
      <c r="L2554" s="9" t="s">
        <v>172</v>
      </c>
      <c r="M2554" s="9" t="str">
        <f>IF(L2554="","",VLOOKUP(L2554,Metadata!$J$2:$K$22,2,FALSE))</f>
        <v>Porto Metropolitan Area</v>
      </c>
      <c r="N2554" s="9" t="s">
        <v>141</v>
      </c>
      <c r="O2554" s="9" t="s">
        <v>137</v>
      </c>
      <c r="P2554" s="9" t="s">
        <v>142</v>
      </c>
      <c r="Q2554" s="10" t="str">
        <f t="shared" si="1"/>
        <v>Full Office Job</v>
      </c>
      <c r="R2554" s="10">
        <v>5</v>
      </c>
      <c r="S2554" s="9" t="s">
        <v>161</v>
      </c>
      <c r="T2554" s="9" t="s">
        <v>137</v>
      </c>
      <c r="U2554" s="9" t="str">
        <f>IF(S2554&lt;&gt;"",S2554,IF(T2554&lt;&gt;"",VLOOKUP(T2554,Metadata!$S$2:$T$228,2,FALSE),""))</f>
        <v>Full-Stack Developer</v>
      </c>
      <c r="V2554" s="9" t="s">
        <v>261</v>
      </c>
      <c r="W2554" s="9" t="s">
        <v>137</v>
      </c>
      <c r="X2554" s="9" t="s">
        <v>242</v>
      </c>
      <c r="Y2554" s="9" t="s">
        <v>137</v>
      </c>
      <c r="Z2554" s="9" t="s">
        <v>146</v>
      </c>
      <c r="AA2554" s="9" t="s">
        <v>165</v>
      </c>
      <c r="AB2554" s="9" t="s">
        <v>137</v>
      </c>
      <c r="AC2554" s="9"/>
      <c r="AD2554" s="9"/>
      <c r="AE2554" s="9"/>
      <c r="AF2554" s="9"/>
      <c r="AG2554" s="9"/>
      <c r="AH2554" s="9"/>
      <c r="AI2554" s="9"/>
      <c r="AJ2554" s="9"/>
      <c r="AK2554" s="9" t="s">
        <v>302</v>
      </c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 t="s">
        <v>284</v>
      </c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 t="s">
        <v>186</v>
      </c>
      <c r="BO2554" s="9"/>
      <c r="BP2554" s="9"/>
      <c r="BQ2554" s="9" t="s">
        <v>219</v>
      </c>
      <c r="BR2554" s="9"/>
      <c r="BS2554" s="9" t="s">
        <v>200</v>
      </c>
      <c r="BT2554" s="9"/>
      <c r="BU2554" s="9"/>
      <c r="BV2554" s="9"/>
      <c r="BW2554" s="9"/>
      <c r="BX2554" s="9"/>
      <c r="BY2554" s="9"/>
      <c r="BZ2554" s="9"/>
      <c r="CA2554" s="10"/>
      <c r="CB2554" s="10" t="str">
        <f t="shared" si="5"/>
        <v/>
      </c>
      <c r="CC2554" s="10"/>
      <c r="CD2554" s="9" t="str">
        <f t="shared" si="2"/>
        <v/>
      </c>
      <c r="CE2554" s="9" t="s">
        <v>168</v>
      </c>
      <c r="CF2554" s="9" t="s">
        <v>152</v>
      </c>
      <c r="CG2554" s="9">
        <f>IF(CF2554="","",VLOOKUP(CF2554,Metadata!$D$2:$H$20,2,FALSE))</f>
        <v>32500</v>
      </c>
      <c r="CH2554" s="9">
        <f>IF(CF2554="","",VLOOKUP(CF2554,Metadata!$D$2:$H$20,4,FALSE))</f>
        <v>30000</v>
      </c>
      <c r="CI2554" s="9">
        <f>IF(CF2554="","",VLOOKUP(CF2554,Metadata!$D$2:$H$20,5,FALSE))</f>
        <v>35000</v>
      </c>
      <c r="CJ2554" s="9">
        <f t="shared" si="3"/>
        <v>32500</v>
      </c>
      <c r="CK2554" s="9" t="s">
        <v>221</v>
      </c>
      <c r="CL2554" s="10">
        <v>3</v>
      </c>
      <c r="CM2554" s="10">
        <v>2</v>
      </c>
      <c r="CN2554" s="10">
        <v>6</v>
      </c>
      <c r="CO2554" s="10">
        <v>6</v>
      </c>
      <c r="CP2554" s="10">
        <v>6</v>
      </c>
      <c r="CQ2554" s="10">
        <v>7</v>
      </c>
      <c r="CR2554" s="10">
        <v>7</v>
      </c>
      <c r="CS2554" s="10">
        <v>7</v>
      </c>
      <c r="CT2554" s="10">
        <v>7</v>
      </c>
      <c r="CU2554" s="10">
        <v>7</v>
      </c>
      <c r="CV2554" s="10">
        <v>7</v>
      </c>
      <c r="CW2554" s="10">
        <v>6</v>
      </c>
      <c r="CX2554" s="10">
        <v>6</v>
      </c>
      <c r="CY2554" s="10">
        <v>6</v>
      </c>
      <c r="CZ2554" s="10">
        <v>7</v>
      </c>
      <c r="DA2554" s="10">
        <v>6</v>
      </c>
      <c r="DB2554" s="10">
        <v>5</v>
      </c>
      <c r="DC2554" s="10">
        <v>6</v>
      </c>
      <c r="DD2554" s="10">
        <v>7</v>
      </c>
      <c r="DE2554" s="10">
        <v>7</v>
      </c>
      <c r="DF2554" s="10">
        <v>7</v>
      </c>
      <c r="DG2554" s="10">
        <v>7</v>
      </c>
      <c r="DH2554" s="10">
        <v>6</v>
      </c>
      <c r="DI2554" s="10">
        <v>6</v>
      </c>
      <c r="DJ2554" s="10">
        <v>7</v>
      </c>
      <c r="DK2554" s="10">
        <v>7</v>
      </c>
      <c r="DL2554" s="10">
        <v>6</v>
      </c>
      <c r="DM2554" s="9" t="s">
        <v>154</v>
      </c>
      <c r="DN2554" s="10">
        <v>1996</v>
      </c>
      <c r="DO2554" s="9">
        <f t="shared" si="9"/>
        <v>25</v>
      </c>
      <c r="DP2554" s="9" t="s">
        <v>155</v>
      </c>
      <c r="DQ2554" s="9" t="s">
        <v>227</v>
      </c>
      <c r="DR2554" s="9" t="s">
        <v>157</v>
      </c>
      <c r="DS2554" s="9" t="s">
        <v>137</v>
      </c>
      <c r="DT2554" s="9" t="s">
        <v>657</v>
      </c>
      <c r="DU2554" s="9" t="s">
        <v>168</v>
      </c>
      <c r="DV2554" s="9" t="str">
        <f>VLOOKUP(DU2554,Metadata!$B$2:$C$7,2,FALSE)</f>
        <v>0 - 3 years</v>
      </c>
    </row>
    <row r="2555" spans="1:126">
      <c r="A2555" s="13">
        <v>2554</v>
      </c>
      <c r="B2555" s="9" t="s">
        <v>135</v>
      </c>
      <c r="C2555" s="9" t="str">
        <f>VLOOKUP(B2555,Metadata!$M$2:$N$6,2,FALSE)</f>
        <v>Permanent Employee</v>
      </c>
      <c r="D2555" s="9" t="s">
        <v>159</v>
      </c>
      <c r="E2555" s="9" t="s">
        <v>137</v>
      </c>
      <c r="F2555" s="9" t="s">
        <v>138</v>
      </c>
      <c r="G2555" s="9" t="s">
        <v>140</v>
      </c>
      <c r="H2555" s="9" t="str">
        <f>IF(G2555="","",VLOOKUP(G2555,Metadata!$J$2:$K$22,2,FALSE))</f>
        <v>Lisbon Metropolitan Area</v>
      </c>
      <c r="I2555" s="9" t="s">
        <v>173</v>
      </c>
      <c r="J2555" s="9" t="str">
        <f>IF(I2555="","",VLOOKUP(I2555,Metadata!$P$2:$Q$43,2,FALSE))</f>
        <v>N/A</v>
      </c>
      <c r="K2555" s="9" t="str">
        <f t="shared" si="0"/>
        <v>International</v>
      </c>
      <c r="L2555" s="9" t="s">
        <v>137</v>
      </c>
      <c r="M2555" s="9" t="str">
        <f>IF(L2555="","",VLOOKUP(L2555,Metadata!$J$2:$K$22,2,FALSE))</f>
        <v/>
      </c>
      <c r="N2555" s="9" t="s">
        <v>141</v>
      </c>
      <c r="O2555" s="9" t="s">
        <v>137</v>
      </c>
      <c r="P2555" s="9" t="s">
        <v>191</v>
      </c>
      <c r="Q2555" s="10" t="str">
        <f t="shared" si="1"/>
        <v>Remote Job (full or flexible)</v>
      </c>
      <c r="R2555" s="10">
        <v>6</v>
      </c>
      <c r="S2555" s="9" t="s">
        <v>143</v>
      </c>
      <c r="T2555" s="9" t="s">
        <v>137</v>
      </c>
      <c r="U2555" s="9" t="str">
        <f>IF(S2555&lt;&gt;"",S2555,IF(T2555&lt;&gt;"",VLOOKUP(T2555,Metadata!$S$2:$T$228,2,FALSE),""))</f>
        <v>Technical Team Leader</v>
      </c>
      <c r="V2555" s="9" t="s">
        <v>162</v>
      </c>
      <c r="W2555" s="9" t="s">
        <v>137</v>
      </c>
      <c r="X2555" s="9" t="s">
        <v>242</v>
      </c>
      <c r="Y2555" s="9" t="s">
        <v>137</v>
      </c>
      <c r="Z2555" s="9" t="s">
        <v>146</v>
      </c>
      <c r="AA2555" s="9" t="s">
        <v>165</v>
      </c>
      <c r="AB2555" s="9" t="s">
        <v>137</v>
      </c>
      <c r="AC2555" s="9"/>
      <c r="AD2555" s="9"/>
      <c r="AE2555" s="9" t="s">
        <v>194</v>
      </c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 t="s">
        <v>178</v>
      </c>
      <c r="BB2555" s="9"/>
      <c r="BC2555" s="9"/>
      <c r="BD2555" s="9"/>
      <c r="BE2555" s="9"/>
      <c r="BF2555" s="9"/>
      <c r="BG2555" s="9"/>
      <c r="BH2555" s="9"/>
      <c r="BI2555" s="9"/>
      <c r="BJ2555" s="9" t="s">
        <v>167</v>
      </c>
      <c r="BK2555" s="9" t="s">
        <v>198</v>
      </c>
      <c r="BL2555" s="9"/>
      <c r="BM2555" s="9"/>
      <c r="BN2555" s="9" t="s">
        <v>186</v>
      </c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10"/>
      <c r="CB2555" s="10" t="str">
        <f t="shared" si="5"/>
        <v/>
      </c>
      <c r="CC2555" s="10"/>
      <c r="CD2555" s="9" t="str">
        <f t="shared" si="2"/>
        <v/>
      </c>
      <c r="CE2555" s="9" t="s">
        <v>151</v>
      </c>
      <c r="CF2555" s="9" t="s">
        <v>236</v>
      </c>
      <c r="CG2555" s="9">
        <f>IF(CF2555="","",VLOOKUP(CF2555,Metadata!$D$2:$H$20,2,FALSE))</f>
        <v>47500</v>
      </c>
      <c r="CH2555" s="9">
        <f>IF(CF2555="","",VLOOKUP(CF2555,Metadata!$D$2:$H$20,4,FALSE))</f>
        <v>45000</v>
      </c>
      <c r="CI2555" s="9">
        <f>IF(CF2555="","",VLOOKUP(CF2555,Metadata!$D$2:$H$20,5,FALSE))</f>
        <v>50000</v>
      </c>
      <c r="CJ2555" s="9">
        <f t="shared" si="3"/>
        <v>47500</v>
      </c>
      <c r="CK2555" s="9" t="s">
        <v>221</v>
      </c>
      <c r="CL2555" s="10">
        <v>4</v>
      </c>
      <c r="CM2555" s="10">
        <v>1</v>
      </c>
      <c r="CN2555" s="10">
        <v>7</v>
      </c>
      <c r="CO2555" s="10">
        <v>6</v>
      </c>
      <c r="CP2555" s="10">
        <v>4</v>
      </c>
      <c r="CQ2555" s="10">
        <v>5</v>
      </c>
      <c r="CR2555" s="10">
        <v>6</v>
      </c>
      <c r="CS2555" s="10">
        <v>3</v>
      </c>
      <c r="CT2555" s="10">
        <v>6</v>
      </c>
      <c r="CU2555" s="10">
        <v>4</v>
      </c>
      <c r="CV2555" s="10">
        <v>4</v>
      </c>
      <c r="CW2555" s="10">
        <v>4</v>
      </c>
      <c r="CX2555" s="10">
        <v>7</v>
      </c>
      <c r="CY2555" s="10">
        <v>6</v>
      </c>
      <c r="CZ2555" s="10">
        <v>7</v>
      </c>
      <c r="DA2555" s="10">
        <v>6</v>
      </c>
      <c r="DB2555" s="10">
        <v>4</v>
      </c>
      <c r="DC2555" s="10">
        <v>7</v>
      </c>
      <c r="DD2555" s="10">
        <v>3</v>
      </c>
      <c r="DE2555" s="10">
        <v>7</v>
      </c>
      <c r="DF2555" s="10">
        <v>4</v>
      </c>
      <c r="DG2555" s="10">
        <v>7</v>
      </c>
      <c r="DH2555" s="10">
        <v>5</v>
      </c>
      <c r="DI2555" s="10">
        <v>7</v>
      </c>
      <c r="DJ2555" s="10">
        <v>5</v>
      </c>
      <c r="DK2555" s="10">
        <v>4</v>
      </c>
      <c r="DL2555" s="10">
        <v>6</v>
      </c>
      <c r="DM2555" s="9" t="s">
        <v>154</v>
      </c>
      <c r="DN2555" s="10">
        <v>1988</v>
      </c>
      <c r="DO2555" s="9">
        <f t="shared" si="9"/>
        <v>33</v>
      </c>
      <c r="DP2555" s="9" t="s">
        <v>155</v>
      </c>
      <c r="DQ2555" s="9" t="s">
        <v>202</v>
      </c>
      <c r="DR2555" s="9" t="s">
        <v>157</v>
      </c>
      <c r="DS2555" s="9" t="s">
        <v>137</v>
      </c>
      <c r="DT2555" s="9" t="s">
        <v>657</v>
      </c>
      <c r="DU2555" s="9" t="s">
        <v>203</v>
      </c>
      <c r="DV2555" s="9" t="str">
        <f>VLOOKUP(DU2555,Metadata!$B$2:$C$7,2,FALSE)</f>
        <v>6+ years</v>
      </c>
    </row>
    <row r="2556" spans="1:126">
      <c r="A2556" s="13">
        <v>2555</v>
      </c>
      <c r="B2556" s="9" t="s">
        <v>135</v>
      </c>
      <c r="C2556" s="9" t="str">
        <f>VLOOKUP(B2556,Metadata!$M$2:$N$6,2,FALSE)</f>
        <v>Permanent Employee</v>
      </c>
      <c r="D2556" s="9" t="s">
        <v>159</v>
      </c>
      <c r="E2556" s="9" t="s">
        <v>137</v>
      </c>
      <c r="F2556" s="9" t="s">
        <v>138</v>
      </c>
      <c r="G2556" s="9" t="s">
        <v>140</v>
      </c>
      <c r="H2556" s="9" t="str">
        <f>IF(G2556="","",VLOOKUP(G2556,Metadata!$J$2:$K$22,2,FALSE))</f>
        <v>Lisbon Metropolitan Area</v>
      </c>
      <c r="I2556" s="9" t="s">
        <v>300</v>
      </c>
      <c r="J2556" s="9" t="str">
        <f>IF(I2556="","",VLOOKUP(I2556,Metadata!$P$2:$Q$43,2,FALSE))</f>
        <v>Europe</v>
      </c>
      <c r="K2556" s="9" t="str">
        <f t="shared" si="0"/>
        <v>International</v>
      </c>
      <c r="L2556" s="9" t="s">
        <v>137</v>
      </c>
      <c r="M2556" s="9" t="str">
        <f>IF(L2556="","",VLOOKUP(L2556,Metadata!$J$2:$K$22,2,FALSE))</f>
        <v/>
      </c>
      <c r="N2556" s="9" t="s">
        <v>141</v>
      </c>
      <c r="O2556" s="9" t="s">
        <v>137</v>
      </c>
      <c r="P2556" s="9" t="s">
        <v>142</v>
      </c>
      <c r="Q2556" s="10" t="str">
        <f t="shared" si="1"/>
        <v>Full Office Job</v>
      </c>
      <c r="R2556" s="10">
        <v>4</v>
      </c>
      <c r="S2556" s="9" t="s">
        <v>229</v>
      </c>
      <c r="T2556" s="9" t="s">
        <v>137</v>
      </c>
      <c r="U2556" s="9" t="str">
        <f>IF(S2556&lt;&gt;"",S2556,IF(T2556&lt;&gt;"",VLOOKUP(T2556,Metadata!$S$2:$T$228,2,FALSE),""))</f>
        <v>Project Manager</v>
      </c>
      <c r="V2556" s="9" t="s">
        <v>207</v>
      </c>
      <c r="W2556" s="9" t="s">
        <v>137</v>
      </c>
      <c r="X2556" s="9" t="s">
        <v>208</v>
      </c>
      <c r="Y2556" s="9" t="s">
        <v>137</v>
      </c>
      <c r="Z2556" s="9" t="s">
        <v>146</v>
      </c>
      <c r="AA2556" s="9" t="s">
        <v>137</v>
      </c>
      <c r="AB2556" s="9" t="s">
        <v>137</v>
      </c>
      <c r="AC2556" s="9"/>
      <c r="AD2556" s="9"/>
      <c r="AE2556" s="9"/>
      <c r="AF2556" s="9"/>
      <c r="AG2556" s="9"/>
      <c r="AH2556" s="9"/>
      <c r="AI2556" s="9" t="s">
        <v>230</v>
      </c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198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10"/>
      <c r="CB2556" s="10" t="str">
        <f t="shared" si="5"/>
        <v/>
      </c>
      <c r="CC2556" s="10"/>
      <c r="CD2556" s="9" t="str">
        <f t="shared" si="2"/>
        <v/>
      </c>
      <c r="CE2556" s="9" t="s">
        <v>168</v>
      </c>
      <c r="CF2556" s="9" t="s">
        <v>254</v>
      </c>
      <c r="CG2556" s="9">
        <f>IF(CF2556="","",VLOOKUP(CF2556,Metadata!$D$2:$H$20,2,FALSE))</f>
        <v>37500</v>
      </c>
      <c r="CH2556" s="9">
        <f>IF(CF2556="","",VLOOKUP(CF2556,Metadata!$D$2:$H$20,4,FALSE))</f>
        <v>35000</v>
      </c>
      <c r="CI2556" s="9">
        <f>IF(CF2556="","",VLOOKUP(CF2556,Metadata!$D$2:$H$20,5,FALSE))</f>
        <v>40000</v>
      </c>
      <c r="CJ2556" s="9">
        <f t="shared" si="3"/>
        <v>37500</v>
      </c>
      <c r="CK2556" s="9" t="s">
        <v>153</v>
      </c>
      <c r="CL2556" s="10">
        <v>3</v>
      </c>
      <c r="CM2556" s="10">
        <v>5</v>
      </c>
      <c r="CN2556" s="10">
        <v>7</v>
      </c>
      <c r="CO2556" s="10">
        <v>6</v>
      </c>
      <c r="CP2556" s="10">
        <v>6</v>
      </c>
      <c r="CQ2556" s="10">
        <v>7</v>
      </c>
      <c r="CR2556" s="10">
        <v>5</v>
      </c>
      <c r="CS2556" s="10">
        <v>7</v>
      </c>
      <c r="CT2556" s="10">
        <v>6</v>
      </c>
      <c r="CU2556" s="10">
        <v>4</v>
      </c>
      <c r="CV2556" s="10">
        <v>6</v>
      </c>
      <c r="CW2556" s="10">
        <v>6</v>
      </c>
      <c r="CX2556" s="10">
        <v>6</v>
      </c>
      <c r="CY2556" s="10">
        <v>5</v>
      </c>
      <c r="CZ2556" s="10">
        <v>3</v>
      </c>
      <c r="DA2556" s="10">
        <v>4</v>
      </c>
      <c r="DB2556" s="10">
        <v>5</v>
      </c>
      <c r="DC2556" s="10">
        <v>7</v>
      </c>
      <c r="DD2556" s="10">
        <v>4</v>
      </c>
      <c r="DE2556" s="10">
        <v>4</v>
      </c>
      <c r="DF2556" s="10">
        <v>5</v>
      </c>
      <c r="DG2556" s="10">
        <v>5</v>
      </c>
      <c r="DH2556" s="10">
        <v>6</v>
      </c>
      <c r="DI2556" s="10">
        <v>6</v>
      </c>
      <c r="DJ2556" s="10">
        <v>6</v>
      </c>
      <c r="DK2556" s="10">
        <v>6</v>
      </c>
      <c r="DL2556" s="10">
        <v>6</v>
      </c>
      <c r="DM2556" s="9" t="s">
        <v>154</v>
      </c>
      <c r="DN2556" s="10">
        <v>1989</v>
      </c>
      <c r="DO2556" s="9">
        <f t="shared" si="9"/>
        <v>32</v>
      </c>
      <c r="DP2556" s="9" t="s">
        <v>155</v>
      </c>
      <c r="DQ2556" s="9" t="s">
        <v>156</v>
      </c>
      <c r="DR2556" s="9" t="s">
        <v>170</v>
      </c>
      <c r="DS2556" s="9" t="s">
        <v>137</v>
      </c>
      <c r="DT2556" s="9" t="s">
        <v>657</v>
      </c>
      <c r="DU2556" s="9" t="s">
        <v>158</v>
      </c>
      <c r="DV2556" s="9" t="str">
        <f>VLOOKUP(DU2556,Metadata!$B$2:$C$7,2,FALSE)</f>
        <v>6+ years</v>
      </c>
    </row>
    <row r="2557" spans="1:126">
      <c r="A2557" s="13">
        <v>2556</v>
      </c>
      <c r="B2557" s="9" t="s">
        <v>135</v>
      </c>
      <c r="C2557" s="9" t="str">
        <f>VLOOKUP(B2557,Metadata!$M$2:$N$6,2,FALSE)</f>
        <v>Permanent Employee</v>
      </c>
      <c r="D2557" s="9" t="s">
        <v>159</v>
      </c>
      <c r="E2557" s="9" t="s">
        <v>137</v>
      </c>
      <c r="F2557" s="9" t="s">
        <v>138</v>
      </c>
      <c r="G2557" s="9" t="s">
        <v>204</v>
      </c>
      <c r="H2557" s="9" t="str">
        <f>IF(G2557="","",VLOOKUP(G2557,Metadata!$J$2:$K$22,2,FALSE))</f>
        <v>Centre</v>
      </c>
      <c r="I2557" s="9" t="s">
        <v>138</v>
      </c>
      <c r="J2557" s="9" t="str">
        <f>IF(I2557="","",VLOOKUP(I2557,Metadata!$P$2:$Q$43,2,FALSE))</f>
        <v>Europe</v>
      </c>
      <c r="K2557" s="9" t="str">
        <f t="shared" si="0"/>
        <v>Portugal</v>
      </c>
      <c r="L2557" s="9" t="s">
        <v>204</v>
      </c>
      <c r="M2557" s="9" t="str">
        <f>IF(L2557="","",VLOOKUP(L2557,Metadata!$J$2:$K$22,2,FALSE))</f>
        <v>Centre</v>
      </c>
      <c r="N2557" s="9" t="s">
        <v>141</v>
      </c>
      <c r="O2557" s="9" t="s">
        <v>137</v>
      </c>
      <c r="P2557" s="9" t="s">
        <v>142</v>
      </c>
      <c r="Q2557" s="10" t="str">
        <f t="shared" si="1"/>
        <v>Full Office Job</v>
      </c>
      <c r="R2557" s="10">
        <v>6</v>
      </c>
      <c r="S2557" s="9" t="s">
        <v>192</v>
      </c>
      <c r="T2557" s="9" t="s">
        <v>137</v>
      </c>
      <c r="U2557" s="9" t="str">
        <f>IF(S2557&lt;&gt;"",S2557,IF(T2557&lt;&gt;"",VLOOKUP(T2557,Metadata!$S$2:$T$228,2,FALSE),""))</f>
        <v>Back-End Developer</v>
      </c>
      <c r="V2557" s="9" t="s">
        <v>276</v>
      </c>
      <c r="W2557" s="9" t="s">
        <v>137</v>
      </c>
      <c r="X2557" s="9" t="s">
        <v>252</v>
      </c>
      <c r="Y2557" s="9" t="s">
        <v>137</v>
      </c>
      <c r="Z2557" s="9" t="s">
        <v>184</v>
      </c>
      <c r="AA2557" s="9" t="s">
        <v>165</v>
      </c>
      <c r="AB2557" s="9" t="s">
        <v>137</v>
      </c>
      <c r="AC2557" s="9" t="s">
        <v>147</v>
      </c>
      <c r="AD2557" s="9" t="s">
        <v>148</v>
      </c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 t="s">
        <v>219</v>
      </c>
      <c r="BR2557" s="9"/>
      <c r="BS2557" s="9"/>
      <c r="BT2557" s="9"/>
      <c r="BU2557" s="9"/>
      <c r="BV2557" s="9"/>
      <c r="BW2557" s="9"/>
      <c r="BX2557" s="9"/>
      <c r="BY2557" s="9"/>
      <c r="BZ2557" s="9"/>
      <c r="CA2557" s="10"/>
      <c r="CB2557" s="10" t="str">
        <f t="shared" si="5"/>
        <v/>
      </c>
      <c r="CC2557" s="10"/>
      <c r="CD2557" s="9" t="str">
        <f t="shared" si="2"/>
        <v/>
      </c>
      <c r="CE2557" s="9" t="s">
        <v>232</v>
      </c>
      <c r="CF2557" s="9" t="s">
        <v>169</v>
      </c>
      <c r="CG2557" s="9">
        <f>IF(CF2557="","",VLOOKUP(CF2557,Metadata!$D$2:$H$20,2,FALSE))</f>
        <v>12500</v>
      </c>
      <c r="CH2557" s="9">
        <f>IF(CF2557="","",VLOOKUP(CF2557,Metadata!$D$2:$H$20,4,FALSE))</f>
        <v>0</v>
      </c>
      <c r="CI2557" s="9">
        <f>IF(CF2557="","",VLOOKUP(CF2557,Metadata!$D$2:$H$20,5,FALSE))</f>
        <v>15000</v>
      </c>
      <c r="CJ2557" s="9">
        <f t="shared" si="3"/>
        <v>12500</v>
      </c>
      <c r="CK2557" s="9" t="s">
        <v>153</v>
      </c>
      <c r="CL2557" s="10">
        <v>5</v>
      </c>
      <c r="CM2557" s="10">
        <v>2</v>
      </c>
      <c r="CN2557" s="10">
        <v>6</v>
      </c>
      <c r="CO2557" s="10">
        <v>6</v>
      </c>
      <c r="CP2557" s="10">
        <v>6</v>
      </c>
      <c r="CQ2557" s="10">
        <v>6</v>
      </c>
      <c r="CR2557" s="10">
        <v>6</v>
      </c>
      <c r="CS2557" s="10">
        <v>5</v>
      </c>
      <c r="CT2557" s="10">
        <v>6</v>
      </c>
      <c r="CU2557" s="10">
        <v>5</v>
      </c>
      <c r="CV2557" s="10">
        <v>5</v>
      </c>
      <c r="CW2557" s="10">
        <v>5</v>
      </c>
      <c r="CX2557" s="10">
        <v>5</v>
      </c>
      <c r="CY2557" s="10">
        <v>4</v>
      </c>
      <c r="CZ2557" s="10">
        <v>5</v>
      </c>
      <c r="DA2557" s="10">
        <v>5</v>
      </c>
      <c r="DB2557" s="10">
        <v>5</v>
      </c>
      <c r="DC2557" s="10">
        <v>6</v>
      </c>
      <c r="DD2557" s="10">
        <v>3</v>
      </c>
      <c r="DE2557" s="10">
        <v>6</v>
      </c>
      <c r="DF2557" s="10">
        <v>6</v>
      </c>
      <c r="DG2557" s="10">
        <v>6</v>
      </c>
      <c r="DH2557" s="10">
        <v>3</v>
      </c>
      <c r="DI2557" s="10">
        <v>6</v>
      </c>
      <c r="DJ2557" s="10">
        <v>5</v>
      </c>
      <c r="DK2557" s="10">
        <v>6</v>
      </c>
      <c r="DL2557" s="10">
        <v>6</v>
      </c>
      <c r="DM2557" s="9" t="s">
        <v>154</v>
      </c>
      <c r="DN2557" s="10">
        <v>1979</v>
      </c>
      <c r="DO2557" s="9">
        <f t="shared" si="9"/>
        <v>42</v>
      </c>
      <c r="DP2557" s="9" t="s">
        <v>155</v>
      </c>
      <c r="DQ2557" s="9" t="s">
        <v>202</v>
      </c>
      <c r="DR2557" s="9" t="s">
        <v>157</v>
      </c>
      <c r="DS2557" s="9" t="s">
        <v>137</v>
      </c>
      <c r="DT2557" s="9" t="s">
        <v>657</v>
      </c>
      <c r="DU2557" s="9" t="s">
        <v>158</v>
      </c>
      <c r="DV2557" s="9" t="str">
        <f>VLOOKUP(DU2557,Metadata!$B$2:$C$7,2,FALSE)</f>
        <v>6+ years</v>
      </c>
    </row>
    <row r="2558" spans="1:126">
      <c r="A2558" s="13">
        <v>2557</v>
      </c>
      <c r="B2558" s="9" t="s">
        <v>135</v>
      </c>
      <c r="C2558" s="9" t="str">
        <f>VLOOKUP(B2558,Metadata!$M$2:$N$6,2,FALSE)</f>
        <v>Permanent Employee</v>
      </c>
      <c r="D2558" s="9" t="s">
        <v>159</v>
      </c>
      <c r="E2558" s="9" t="s">
        <v>137</v>
      </c>
      <c r="F2558" s="9" t="s">
        <v>138</v>
      </c>
      <c r="G2558" s="9" t="s">
        <v>190</v>
      </c>
      <c r="H2558" s="9" t="str">
        <f>IF(G2558="","",VLOOKUP(G2558,Metadata!$J$2:$K$22,2,FALSE))</f>
        <v>North</v>
      </c>
      <c r="I2558" s="9" t="s">
        <v>138</v>
      </c>
      <c r="J2558" s="9" t="str">
        <f>IF(I2558="","",VLOOKUP(I2558,Metadata!$P$2:$Q$43,2,FALSE))</f>
        <v>Europe</v>
      </c>
      <c r="K2558" s="9" t="str">
        <f t="shared" si="0"/>
        <v>Portugal</v>
      </c>
      <c r="L2558" s="9" t="s">
        <v>172</v>
      </c>
      <c r="M2558" s="9" t="str">
        <f>IF(L2558="","",VLOOKUP(L2558,Metadata!$J$2:$K$22,2,FALSE))</f>
        <v>Porto Metropolitan Area</v>
      </c>
      <c r="N2558" s="9" t="s">
        <v>141</v>
      </c>
      <c r="O2558" s="9" t="s">
        <v>137</v>
      </c>
      <c r="P2558" s="9" t="s">
        <v>142</v>
      </c>
      <c r="Q2558" s="10" t="str">
        <f t="shared" si="1"/>
        <v>Full Office Job</v>
      </c>
      <c r="R2558" s="10">
        <v>4</v>
      </c>
      <c r="S2558" s="9" t="s">
        <v>216</v>
      </c>
      <c r="T2558" s="9" t="s">
        <v>137</v>
      </c>
      <c r="U2558" s="9" t="str">
        <f>IF(S2558&lt;&gt;"",S2558,IF(T2558&lt;&gt;"",VLOOKUP(T2558,Metadata!$S$2:$T$228,2,FALSE),""))</f>
        <v>Front-End Developer</v>
      </c>
      <c r="V2558" s="9" t="s">
        <v>304</v>
      </c>
      <c r="W2558" s="9" t="s">
        <v>137</v>
      </c>
      <c r="X2558" s="9" t="s">
        <v>175</v>
      </c>
      <c r="Y2558" s="9" t="s">
        <v>137</v>
      </c>
      <c r="Z2558" s="9" t="s">
        <v>193</v>
      </c>
      <c r="AA2558" s="9" t="s">
        <v>165</v>
      </c>
      <c r="AB2558" s="9" t="s">
        <v>137</v>
      </c>
      <c r="AC2558" s="9" t="s">
        <v>147</v>
      </c>
      <c r="AD2558" s="9"/>
      <c r="AE2558" s="9"/>
      <c r="AF2558" s="9" t="s">
        <v>243</v>
      </c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 t="s">
        <v>178</v>
      </c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 t="s">
        <v>186</v>
      </c>
      <c r="BO2558" s="9" t="s">
        <v>257</v>
      </c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10"/>
      <c r="CB2558" s="10" t="str">
        <f t="shared" si="5"/>
        <v/>
      </c>
      <c r="CC2558" s="10"/>
      <c r="CD2558" s="9" t="str">
        <f t="shared" si="2"/>
        <v/>
      </c>
      <c r="CE2558" s="9" t="s">
        <v>232</v>
      </c>
      <c r="CF2558" s="9" t="s">
        <v>169</v>
      </c>
      <c r="CG2558" s="9">
        <f>IF(CF2558="","",VLOOKUP(CF2558,Metadata!$D$2:$H$20,2,FALSE))</f>
        <v>12500</v>
      </c>
      <c r="CH2558" s="9">
        <f>IF(CF2558="","",VLOOKUP(CF2558,Metadata!$D$2:$H$20,4,FALSE))</f>
        <v>0</v>
      </c>
      <c r="CI2558" s="9">
        <f>IF(CF2558="","",VLOOKUP(CF2558,Metadata!$D$2:$H$20,5,FALSE))</f>
        <v>15000</v>
      </c>
      <c r="CJ2558" s="9">
        <f t="shared" si="3"/>
        <v>12500</v>
      </c>
      <c r="CK2558" s="9" t="s">
        <v>153</v>
      </c>
      <c r="CL2558" s="10">
        <v>2</v>
      </c>
      <c r="CM2558" s="10">
        <v>1</v>
      </c>
      <c r="CN2558" s="10">
        <v>7</v>
      </c>
      <c r="CO2558" s="10">
        <v>7</v>
      </c>
      <c r="CP2558" s="10">
        <v>7</v>
      </c>
      <c r="CQ2558" s="10">
        <v>7</v>
      </c>
      <c r="CR2558" s="10">
        <v>5</v>
      </c>
      <c r="CS2558" s="10">
        <v>7</v>
      </c>
      <c r="CT2558" s="10">
        <v>7</v>
      </c>
      <c r="CU2558" s="10">
        <v>7</v>
      </c>
      <c r="CV2558" s="10">
        <v>5</v>
      </c>
      <c r="CW2558" s="10">
        <v>4</v>
      </c>
      <c r="CX2558" s="10">
        <v>5</v>
      </c>
      <c r="CY2558" s="10">
        <v>4</v>
      </c>
      <c r="CZ2558" s="10">
        <v>7</v>
      </c>
      <c r="DA2558" s="10">
        <v>7</v>
      </c>
      <c r="DB2558" s="10">
        <v>7</v>
      </c>
      <c r="DC2558" s="10">
        <v>7</v>
      </c>
      <c r="DD2558" s="10">
        <v>7</v>
      </c>
      <c r="DE2558" s="10">
        <v>7</v>
      </c>
      <c r="DF2558" s="10">
        <v>6</v>
      </c>
      <c r="DG2558" s="10">
        <v>6</v>
      </c>
      <c r="DH2558" s="10">
        <v>5</v>
      </c>
      <c r="DI2558" s="10">
        <v>5</v>
      </c>
      <c r="DJ2558" s="10">
        <v>5</v>
      </c>
      <c r="DK2558" s="10">
        <v>7</v>
      </c>
      <c r="DL2558" s="10">
        <v>7</v>
      </c>
      <c r="DM2558" s="9" t="s">
        <v>154</v>
      </c>
      <c r="DN2558" s="10">
        <v>1997</v>
      </c>
      <c r="DO2558" s="9">
        <f t="shared" si="9"/>
        <v>24</v>
      </c>
      <c r="DP2558" s="9" t="s">
        <v>155</v>
      </c>
      <c r="DQ2558" s="9" t="s">
        <v>202</v>
      </c>
      <c r="DR2558" s="9" t="s">
        <v>157</v>
      </c>
      <c r="DS2558" s="9" t="s">
        <v>137</v>
      </c>
      <c r="DT2558" s="9" t="s">
        <v>657</v>
      </c>
      <c r="DU2558" s="9" t="s">
        <v>168</v>
      </c>
      <c r="DV2558" s="9" t="str">
        <f>VLOOKUP(DU2558,Metadata!$B$2:$C$7,2,FALSE)</f>
        <v>0 - 3 years</v>
      </c>
    </row>
    <row r="2559" spans="1:126">
      <c r="A2559" s="13">
        <v>2558</v>
      </c>
      <c r="B2559" s="9" t="s">
        <v>135</v>
      </c>
      <c r="C2559" s="9" t="str">
        <f>VLOOKUP(B2559,Metadata!$M$2:$N$6,2,FALSE)</f>
        <v>Permanent Employee</v>
      </c>
      <c r="D2559" s="9" t="s">
        <v>159</v>
      </c>
      <c r="E2559" s="9" t="s">
        <v>137</v>
      </c>
      <c r="F2559" s="9" t="s">
        <v>138</v>
      </c>
      <c r="G2559" s="9" t="s">
        <v>265</v>
      </c>
      <c r="H2559" s="9" t="str">
        <f>IF(G2559="","",VLOOKUP(G2559,Metadata!$J$2:$K$22,2,FALSE))</f>
        <v>Azores and Madeira</v>
      </c>
      <c r="I2559" s="9" t="s">
        <v>138</v>
      </c>
      <c r="J2559" s="9" t="str">
        <f>IF(I2559="","",VLOOKUP(I2559,Metadata!$P$2:$Q$43,2,FALSE))</f>
        <v>Europe</v>
      </c>
      <c r="K2559" s="9" t="str">
        <f t="shared" si="0"/>
        <v>Portugal</v>
      </c>
      <c r="L2559" s="9" t="s">
        <v>140</v>
      </c>
      <c r="M2559" s="9" t="str">
        <f>IF(L2559="","",VLOOKUP(L2559,Metadata!$J$2:$K$22,2,FALSE))</f>
        <v>Lisbon Metropolitan Area</v>
      </c>
      <c r="N2559" s="9" t="s">
        <v>205</v>
      </c>
      <c r="O2559" s="9" t="s">
        <v>137</v>
      </c>
      <c r="P2559" s="9" t="s">
        <v>137</v>
      </c>
      <c r="Q2559" s="10" t="str">
        <f t="shared" si="1"/>
        <v>Full Office Job</v>
      </c>
      <c r="R2559" s="10">
        <v>5</v>
      </c>
      <c r="S2559" s="9" t="s">
        <v>336</v>
      </c>
      <c r="T2559" s="9" t="s">
        <v>137</v>
      </c>
      <c r="U2559" s="9" t="str">
        <f>IF(S2559&lt;&gt;"",S2559,IF(T2559&lt;&gt;"",VLOOKUP(T2559,Metadata!$S$2:$T$228,2,FALSE),""))</f>
        <v>Scrum Master</v>
      </c>
      <c r="V2559" s="9" t="s">
        <v>323</v>
      </c>
      <c r="W2559" s="9" t="s">
        <v>137</v>
      </c>
      <c r="X2559" s="9" t="s">
        <v>145</v>
      </c>
      <c r="Y2559" s="9" t="s">
        <v>137</v>
      </c>
      <c r="Z2559" s="9" t="s">
        <v>218</v>
      </c>
      <c r="AA2559" s="9" t="s">
        <v>165</v>
      </c>
      <c r="AB2559" s="9" t="s">
        <v>137</v>
      </c>
      <c r="AC2559" s="9"/>
      <c r="AD2559" s="9"/>
      <c r="AE2559" s="9"/>
      <c r="AF2559" s="9"/>
      <c r="AG2559" s="9"/>
      <c r="AH2559" s="9"/>
      <c r="AI2559" s="9"/>
      <c r="AJ2559" s="9"/>
      <c r="AK2559" s="9"/>
      <c r="AL2559" s="9" t="s">
        <v>177</v>
      </c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 t="s">
        <v>284</v>
      </c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 t="s">
        <v>186</v>
      </c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10"/>
      <c r="CB2559" s="10" t="str">
        <f t="shared" si="5"/>
        <v/>
      </c>
      <c r="CC2559" s="10"/>
      <c r="CD2559" s="9" t="str">
        <f t="shared" si="2"/>
        <v/>
      </c>
      <c r="CE2559" s="9" t="s">
        <v>151</v>
      </c>
      <c r="CF2559" s="9" t="s">
        <v>248</v>
      </c>
      <c r="CG2559" s="9">
        <f>IF(CF2559="","",VLOOKUP(CF2559,Metadata!$D$2:$H$20,2,FALSE))</f>
        <v>57500</v>
      </c>
      <c r="CH2559" s="9">
        <f>IF(CF2559="","",VLOOKUP(CF2559,Metadata!$D$2:$H$20,4,FALSE))</f>
        <v>55000</v>
      </c>
      <c r="CI2559" s="9">
        <f>IF(CF2559="","",VLOOKUP(CF2559,Metadata!$D$2:$H$20,5,FALSE))</f>
        <v>60000</v>
      </c>
      <c r="CJ2559" s="9">
        <f t="shared" si="3"/>
        <v>57500</v>
      </c>
      <c r="CK2559" s="9" t="s">
        <v>189</v>
      </c>
      <c r="CL2559" s="10">
        <v>5</v>
      </c>
      <c r="CM2559" s="10">
        <v>1</v>
      </c>
      <c r="CN2559" s="10">
        <v>5</v>
      </c>
      <c r="CO2559" s="10">
        <v>6</v>
      </c>
      <c r="CP2559" s="10">
        <v>4</v>
      </c>
      <c r="CQ2559" s="10">
        <v>5</v>
      </c>
      <c r="CR2559" s="10">
        <v>6</v>
      </c>
      <c r="CS2559" s="10">
        <v>7</v>
      </c>
      <c r="CT2559" s="10">
        <v>7</v>
      </c>
      <c r="CU2559" s="10">
        <v>5</v>
      </c>
      <c r="CV2559" s="10">
        <v>3</v>
      </c>
      <c r="CW2559" s="10">
        <v>3</v>
      </c>
      <c r="CX2559" s="10">
        <v>7</v>
      </c>
      <c r="CY2559" s="10">
        <v>6</v>
      </c>
      <c r="CZ2559" s="10">
        <v>5</v>
      </c>
      <c r="DA2559" s="10">
        <v>4</v>
      </c>
      <c r="DB2559" s="10">
        <v>4</v>
      </c>
      <c r="DC2559" s="10">
        <v>6</v>
      </c>
      <c r="DD2559" s="10">
        <v>4</v>
      </c>
      <c r="DE2559" s="10">
        <v>7</v>
      </c>
      <c r="DF2559" s="10">
        <v>6</v>
      </c>
      <c r="DG2559" s="10">
        <v>6</v>
      </c>
      <c r="DH2559" s="10">
        <v>4</v>
      </c>
      <c r="DI2559" s="10">
        <v>7</v>
      </c>
      <c r="DJ2559" s="10">
        <v>5</v>
      </c>
      <c r="DK2559" s="10">
        <v>5</v>
      </c>
      <c r="DL2559" s="10">
        <v>4</v>
      </c>
      <c r="DM2559" s="9" t="s">
        <v>154</v>
      </c>
      <c r="DN2559" s="10">
        <v>1980</v>
      </c>
      <c r="DO2559" s="9">
        <f t="shared" si="9"/>
        <v>41</v>
      </c>
      <c r="DP2559" s="9" t="s">
        <v>155</v>
      </c>
      <c r="DQ2559" s="9" t="s">
        <v>156</v>
      </c>
      <c r="DR2559" s="9" t="s">
        <v>157</v>
      </c>
      <c r="DS2559" s="9" t="s">
        <v>137</v>
      </c>
      <c r="DT2559" s="9" t="s">
        <v>657</v>
      </c>
      <c r="DU2559" s="9" t="s">
        <v>158</v>
      </c>
      <c r="DV2559" s="9" t="str">
        <f>VLOOKUP(DU2559,Metadata!$B$2:$C$7,2,FALSE)</f>
        <v>6+ years</v>
      </c>
    </row>
    <row r="2560" spans="1:126">
      <c r="A2560" s="13">
        <v>2559</v>
      </c>
      <c r="B2560" s="9" t="s">
        <v>135</v>
      </c>
      <c r="C2560" s="9" t="str">
        <f>VLOOKUP(B2560,Metadata!$M$2:$N$6,2,FALSE)</f>
        <v>Permanent Employee</v>
      </c>
      <c r="D2560" s="9" t="s">
        <v>136</v>
      </c>
      <c r="E2560" s="9" t="s">
        <v>137</v>
      </c>
      <c r="F2560" s="9" t="s">
        <v>138</v>
      </c>
      <c r="G2560" s="9" t="s">
        <v>172</v>
      </c>
      <c r="H2560" s="9" t="str">
        <f>IF(G2560="","",VLOOKUP(G2560,Metadata!$J$2:$K$22,2,FALSE))</f>
        <v>Porto Metropolitan Area</v>
      </c>
      <c r="I2560" s="9" t="s">
        <v>295</v>
      </c>
      <c r="J2560" s="9" t="str">
        <f>IF(I2560="","",VLOOKUP(I2560,Metadata!$P$2:$Q$43,2,FALSE))</f>
        <v>Europe</v>
      </c>
      <c r="K2560" s="9" t="str">
        <f t="shared" si="0"/>
        <v>International</v>
      </c>
      <c r="L2560" s="9" t="s">
        <v>137</v>
      </c>
      <c r="M2560" s="9" t="str">
        <f>IF(L2560="","",VLOOKUP(L2560,Metadata!$J$2:$K$22,2,FALSE))</f>
        <v/>
      </c>
      <c r="N2560" s="9" t="s">
        <v>214</v>
      </c>
      <c r="O2560" s="9" t="s">
        <v>215</v>
      </c>
      <c r="P2560" s="9" t="s">
        <v>191</v>
      </c>
      <c r="Q2560" s="10" t="str">
        <f t="shared" si="1"/>
        <v>Remote Job (full or flexible)</v>
      </c>
      <c r="R2560" s="10">
        <v>5</v>
      </c>
      <c r="S2560" s="9" t="s">
        <v>216</v>
      </c>
      <c r="T2560" s="9" t="s">
        <v>137</v>
      </c>
      <c r="U2560" s="9" t="str">
        <f>IF(S2560&lt;&gt;"",S2560,IF(T2560&lt;&gt;"",VLOOKUP(T2560,Metadata!$S$2:$T$228,2,FALSE),""))</f>
        <v>Front-End Developer</v>
      </c>
      <c r="V2560" s="9" t="s">
        <v>144</v>
      </c>
      <c r="W2560" s="9" t="s">
        <v>137</v>
      </c>
      <c r="X2560" s="9" t="s">
        <v>145</v>
      </c>
      <c r="Y2560" s="9" t="s">
        <v>137</v>
      </c>
      <c r="Z2560" s="9" t="s">
        <v>218</v>
      </c>
      <c r="AA2560" s="9" t="s">
        <v>165</v>
      </c>
      <c r="AB2560" s="9" t="s">
        <v>137</v>
      </c>
      <c r="AC2560" s="9" t="s">
        <v>147</v>
      </c>
      <c r="AD2560" s="9" t="s">
        <v>148</v>
      </c>
      <c r="AE2560" s="9"/>
      <c r="AF2560" s="9"/>
      <c r="AG2560" s="9"/>
      <c r="AH2560" s="9"/>
      <c r="AI2560" s="9"/>
      <c r="AJ2560" s="9" t="s">
        <v>185</v>
      </c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 t="s">
        <v>178</v>
      </c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 t="s">
        <v>199</v>
      </c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10"/>
      <c r="CB2560" s="10" t="str">
        <f t="shared" si="5"/>
        <v/>
      </c>
      <c r="CC2560" s="10"/>
      <c r="CD2560" s="9" t="str">
        <f t="shared" si="2"/>
        <v/>
      </c>
      <c r="CE2560" s="9" t="s">
        <v>151</v>
      </c>
      <c r="CF2560" s="9" t="s">
        <v>236</v>
      </c>
      <c r="CG2560" s="9">
        <f>IF(CF2560="","",VLOOKUP(CF2560,Metadata!$D$2:$H$20,2,FALSE))</f>
        <v>47500</v>
      </c>
      <c r="CH2560" s="9">
        <f>IF(CF2560="","",VLOOKUP(CF2560,Metadata!$D$2:$H$20,4,FALSE))</f>
        <v>45000</v>
      </c>
      <c r="CI2560" s="9">
        <f>IF(CF2560="","",VLOOKUP(CF2560,Metadata!$D$2:$H$20,5,FALSE))</f>
        <v>50000</v>
      </c>
      <c r="CJ2560" s="9">
        <f t="shared" si="3"/>
        <v>47500</v>
      </c>
      <c r="CK2560" s="9" t="s">
        <v>201</v>
      </c>
      <c r="CL2560" s="10">
        <v>6</v>
      </c>
      <c r="CM2560" s="10">
        <v>2</v>
      </c>
      <c r="CN2560" s="10">
        <v>6</v>
      </c>
      <c r="CO2560" s="10">
        <v>6</v>
      </c>
      <c r="CP2560" s="10">
        <v>3</v>
      </c>
      <c r="CQ2560" s="10">
        <v>7</v>
      </c>
      <c r="CR2560" s="10">
        <v>6</v>
      </c>
      <c r="CS2560" s="10">
        <v>4</v>
      </c>
      <c r="CT2560" s="10">
        <v>5</v>
      </c>
      <c r="CU2560" s="10">
        <v>5</v>
      </c>
      <c r="CV2560" s="10">
        <v>6</v>
      </c>
      <c r="CW2560" s="10">
        <v>5</v>
      </c>
      <c r="CX2560" s="10">
        <v>6</v>
      </c>
      <c r="CY2560" s="10">
        <v>5</v>
      </c>
      <c r="CZ2560" s="10">
        <v>3</v>
      </c>
      <c r="DA2560" s="10">
        <v>5</v>
      </c>
      <c r="DB2560" s="10">
        <v>7</v>
      </c>
      <c r="DC2560" s="10">
        <v>5</v>
      </c>
      <c r="DD2560" s="10">
        <v>5</v>
      </c>
      <c r="DE2560" s="10">
        <v>6</v>
      </c>
      <c r="DF2560" s="10">
        <v>6</v>
      </c>
      <c r="DG2560" s="10">
        <v>6</v>
      </c>
      <c r="DH2560" s="10">
        <v>4</v>
      </c>
      <c r="DI2560" s="10">
        <v>4</v>
      </c>
      <c r="DJ2560" s="10">
        <v>3</v>
      </c>
      <c r="DK2560" s="10">
        <v>4</v>
      </c>
      <c r="DL2560" s="10">
        <v>3</v>
      </c>
      <c r="DM2560" s="9" t="s">
        <v>154</v>
      </c>
      <c r="DN2560" s="10">
        <v>1989</v>
      </c>
      <c r="DO2560" s="9">
        <f t="shared" si="9"/>
        <v>32</v>
      </c>
      <c r="DP2560" s="9" t="s">
        <v>155</v>
      </c>
      <c r="DQ2560" s="9" t="s">
        <v>156</v>
      </c>
      <c r="DR2560" s="9" t="s">
        <v>137</v>
      </c>
      <c r="DS2560" s="9" t="s">
        <v>812</v>
      </c>
      <c r="DT2560" s="9" t="s">
        <v>657</v>
      </c>
      <c r="DU2560" s="9" t="s">
        <v>223</v>
      </c>
      <c r="DV2560" s="9" t="str">
        <f>VLOOKUP(DU2560,Metadata!$B$2:$C$7,2,FALSE)</f>
        <v>3 - 6 years</v>
      </c>
    </row>
    <row r="2561" spans="1:126">
      <c r="A2561" s="13">
        <v>2560</v>
      </c>
      <c r="B2561" s="9" t="s">
        <v>135</v>
      </c>
      <c r="C2561" s="9" t="str">
        <f>VLOOKUP(B2561,Metadata!$M$2:$N$6,2,FALSE)</f>
        <v>Permanent Employee</v>
      </c>
      <c r="D2561" s="9" t="s">
        <v>159</v>
      </c>
      <c r="E2561" s="9" t="s">
        <v>137</v>
      </c>
      <c r="F2561" s="9" t="s">
        <v>138</v>
      </c>
      <c r="G2561" s="9" t="s">
        <v>190</v>
      </c>
      <c r="H2561" s="9" t="str">
        <f>IF(G2561="","",VLOOKUP(G2561,Metadata!$J$2:$K$22,2,FALSE))</f>
        <v>North</v>
      </c>
      <c r="I2561" s="9" t="s">
        <v>138</v>
      </c>
      <c r="J2561" s="9" t="str">
        <f>IF(I2561="","",VLOOKUP(I2561,Metadata!$P$2:$Q$43,2,FALSE))</f>
        <v>Europe</v>
      </c>
      <c r="K2561" s="9" t="str">
        <f t="shared" si="0"/>
        <v>Portugal</v>
      </c>
      <c r="L2561" s="9" t="s">
        <v>190</v>
      </c>
      <c r="M2561" s="9" t="str">
        <f>IF(L2561="","",VLOOKUP(L2561,Metadata!$J$2:$K$22,2,FALSE))</f>
        <v>North</v>
      </c>
      <c r="N2561" s="9" t="s">
        <v>205</v>
      </c>
      <c r="O2561" s="9" t="s">
        <v>137</v>
      </c>
      <c r="P2561" s="9" t="s">
        <v>137</v>
      </c>
      <c r="Q2561" s="10" t="str">
        <f t="shared" si="1"/>
        <v>Full Office Job</v>
      </c>
      <c r="R2561" s="10">
        <v>4</v>
      </c>
      <c r="S2561" s="9" t="s">
        <v>192</v>
      </c>
      <c r="T2561" s="9" t="s">
        <v>137</v>
      </c>
      <c r="U2561" s="9" t="str">
        <f>IF(S2561&lt;&gt;"",S2561,IF(T2561&lt;&gt;"",VLOOKUP(T2561,Metadata!$S$2:$T$228,2,FALSE),""))</f>
        <v>Back-End Developer</v>
      </c>
      <c r="V2561" s="9" t="s">
        <v>256</v>
      </c>
      <c r="W2561" s="9" t="s">
        <v>137</v>
      </c>
      <c r="X2561" s="9" t="s">
        <v>163</v>
      </c>
      <c r="Y2561" s="9" t="s">
        <v>137</v>
      </c>
      <c r="Z2561" s="9" t="s">
        <v>262</v>
      </c>
      <c r="AA2561" s="9" t="s">
        <v>165</v>
      </c>
      <c r="AB2561" s="9" t="s">
        <v>137</v>
      </c>
      <c r="AC2561" s="9"/>
      <c r="AD2561" s="9"/>
      <c r="AE2561" s="9"/>
      <c r="AF2561" s="9" t="s">
        <v>243</v>
      </c>
      <c r="AG2561" s="9" t="s">
        <v>166</v>
      </c>
      <c r="AH2561" s="9" t="s">
        <v>176</v>
      </c>
      <c r="AI2561" s="9" t="s">
        <v>230</v>
      </c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 t="s">
        <v>178</v>
      </c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 t="s">
        <v>200</v>
      </c>
      <c r="BT2561" s="9"/>
      <c r="BU2561" s="9"/>
      <c r="BV2561" s="9"/>
      <c r="BW2561" s="9"/>
      <c r="BX2561" s="9"/>
      <c r="BY2561" s="9"/>
      <c r="BZ2561" s="9"/>
      <c r="CA2561" s="10"/>
      <c r="CB2561" s="10" t="str">
        <f t="shared" si="5"/>
        <v/>
      </c>
      <c r="CC2561" s="10"/>
      <c r="CD2561" s="9" t="str">
        <f t="shared" si="2"/>
        <v/>
      </c>
      <c r="CE2561" s="9" t="s">
        <v>168</v>
      </c>
      <c r="CF2561" s="9" t="s">
        <v>220</v>
      </c>
      <c r="CG2561" s="9">
        <f>IF(CF2561="","",VLOOKUP(CF2561,Metadata!$D$2:$H$20,2,FALSE))</f>
        <v>27500</v>
      </c>
      <c r="CH2561" s="9">
        <f>IF(CF2561="","",VLOOKUP(CF2561,Metadata!$D$2:$H$20,4,FALSE))</f>
        <v>25000</v>
      </c>
      <c r="CI2561" s="9">
        <f>IF(CF2561="","",VLOOKUP(CF2561,Metadata!$D$2:$H$20,5,FALSE))</f>
        <v>30000</v>
      </c>
      <c r="CJ2561" s="9">
        <f t="shared" si="3"/>
        <v>27500</v>
      </c>
      <c r="CK2561" s="9" t="s">
        <v>153</v>
      </c>
      <c r="CL2561" s="10">
        <v>6</v>
      </c>
      <c r="CM2561" s="10">
        <v>2</v>
      </c>
      <c r="CN2561" s="10">
        <v>7</v>
      </c>
      <c r="CO2561" s="10">
        <v>5</v>
      </c>
      <c r="CP2561" s="10">
        <v>5</v>
      </c>
      <c r="CQ2561" s="10">
        <v>7</v>
      </c>
      <c r="CR2561" s="10">
        <v>6</v>
      </c>
      <c r="CS2561" s="10">
        <v>7</v>
      </c>
      <c r="CT2561" s="10">
        <v>5</v>
      </c>
      <c r="CU2561" s="10">
        <v>5</v>
      </c>
      <c r="CV2561" s="10">
        <v>5</v>
      </c>
      <c r="CW2561" s="10">
        <v>4</v>
      </c>
      <c r="CX2561" s="10">
        <v>4</v>
      </c>
      <c r="CY2561" s="10">
        <v>5</v>
      </c>
      <c r="CZ2561" s="10">
        <v>6</v>
      </c>
      <c r="DA2561" s="10">
        <v>1</v>
      </c>
      <c r="DB2561" s="10">
        <v>4</v>
      </c>
      <c r="DC2561" s="10">
        <v>6</v>
      </c>
      <c r="DD2561" s="10">
        <v>2</v>
      </c>
      <c r="DE2561" s="10">
        <v>6</v>
      </c>
      <c r="DF2561" s="10">
        <v>6</v>
      </c>
      <c r="DG2561" s="10">
        <v>1</v>
      </c>
      <c r="DH2561" s="10">
        <v>2</v>
      </c>
      <c r="DI2561" s="10">
        <v>7</v>
      </c>
      <c r="DJ2561" s="10">
        <v>3</v>
      </c>
      <c r="DK2561" s="10">
        <v>6</v>
      </c>
      <c r="DL2561" s="10">
        <v>5</v>
      </c>
      <c r="DM2561" s="9" t="s">
        <v>154</v>
      </c>
      <c r="DN2561" s="10">
        <v>1991</v>
      </c>
      <c r="DO2561" s="9">
        <f t="shared" si="9"/>
        <v>30</v>
      </c>
      <c r="DP2561" s="9" t="s">
        <v>155</v>
      </c>
      <c r="DQ2561" s="9" t="s">
        <v>156</v>
      </c>
      <c r="DR2561" s="9" t="s">
        <v>157</v>
      </c>
      <c r="DS2561" s="9" t="s">
        <v>137</v>
      </c>
      <c r="DT2561" s="9" t="s">
        <v>657</v>
      </c>
      <c r="DU2561" s="9" t="s">
        <v>223</v>
      </c>
      <c r="DV2561" s="9" t="str">
        <f>VLOOKUP(DU2561,Metadata!$B$2:$C$7,2,FALSE)</f>
        <v>3 - 6 years</v>
      </c>
    </row>
    <row r="2562" spans="1:126">
      <c r="A2562" s="13">
        <v>2561</v>
      </c>
      <c r="B2562" s="9" t="s">
        <v>135</v>
      </c>
      <c r="C2562" s="9" t="str">
        <f>VLOOKUP(B2562,Metadata!$M$2:$N$6,2,FALSE)</f>
        <v>Permanent Employee</v>
      </c>
      <c r="D2562" s="9" t="s">
        <v>159</v>
      </c>
      <c r="E2562" s="9" t="s">
        <v>137</v>
      </c>
      <c r="F2562" s="9" t="s">
        <v>138</v>
      </c>
      <c r="G2562" s="9" t="s">
        <v>140</v>
      </c>
      <c r="H2562" s="9" t="str">
        <f>IF(G2562="","",VLOOKUP(G2562,Metadata!$J$2:$K$22,2,FALSE))</f>
        <v>Lisbon Metropolitan Area</v>
      </c>
      <c r="I2562" s="9" t="s">
        <v>138</v>
      </c>
      <c r="J2562" s="9" t="str">
        <f>IF(I2562="","",VLOOKUP(I2562,Metadata!$P$2:$Q$43,2,FALSE))</f>
        <v>Europe</v>
      </c>
      <c r="K2562" s="9" t="str">
        <f t="shared" si="0"/>
        <v>Portugal</v>
      </c>
      <c r="L2562" s="9" t="s">
        <v>140</v>
      </c>
      <c r="M2562" s="9" t="str">
        <f>IF(L2562="","",VLOOKUP(L2562,Metadata!$J$2:$K$22,2,FALSE))</f>
        <v>Lisbon Metropolitan Area</v>
      </c>
      <c r="N2562" s="9" t="s">
        <v>141</v>
      </c>
      <c r="O2562" s="9" t="s">
        <v>137</v>
      </c>
      <c r="P2562" s="9" t="s">
        <v>142</v>
      </c>
      <c r="Q2562" s="10" t="str">
        <f t="shared" si="1"/>
        <v>Full Office Job</v>
      </c>
      <c r="R2562" s="10">
        <v>6</v>
      </c>
      <c r="S2562" s="9" t="s">
        <v>332</v>
      </c>
      <c r="T2562" s="9" t="s">
        <v>137</v>
      </c>
      <c r="U2562" s="9" t="str">
        <f>IF(S2562&lt;&gt;"",S2562,IF(T2562&lt;&gt;"",VLOOKUP(T2562,Metadata!$S$2:$T$228,2,FALSE),""))</f>
        <v>UX/UI Designer</v>
      </c>
      <c r="V2562" s="9" t="s">
        <v>261</v>
      </c>
      <c r="W2562" s="9" t="s">
        <v>137</v>
      </c>
      <c r="X2562" s="9" t="s">
        <v>145</v>
      </c>
      <c r="Y2562" s="9" t="s">
        <v>137</v>
      </c>
      <c r="Z2562" s="9" t="s">
        <v>146</v>
      </c>
      <c r="AA2562" s="9" t="s">
        <v>137</v>
      </c>
      <c r="AB2562" s="9" t="s">
        <v>137</v>
      </c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 t="s">
        <v>178</v>
      </c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 t="s">
        <v>465</v>
      </c>
      <c r="CA2562" s="10"/>
      <c r="CB2562" s="10" t="str">
        <f t="shared" si="5"/>
        <v/>
      </c>
      <c r="CC2562" s="10"/>
      <c r="CD2562" s="9" t="str">
        <f t="shared" si="2"/>
        <v/>
      </c>
      <c r="CE2562" s="9" t="s">
        <v>232</v>
      </c>
      <c r="CF2562" s="9" t="s">
        <v>254</v>
      </c>
      <c r="CG2562" s="9">
        <f>IF(CF2562="","",VLOOKUP(CF2562,Metadata!$D$2:$H$20,2,FALSE))</f>
        <v>37500</v>
      </c>
      <c r="CH2562" s="9">
        <f>IF(CF2562="","",VLOOKUP(CF2562,Metadata!$D$2:$H$20,4,FALSE))</f>
        <v>35000</v>
      </c>
      <c r="CI2562" s="9">
        <f>IF(CF2562="","",VLOOKUP(CF2562,Metadata!$D$2:$H$20,5,FALSE))</f>
        <v>40000</v>
      </c>
      <c r="CJ2562" s="9">
        <f t="shared" si="3"/>
        <v>37500</v>
      </c>
      <c r="CK2562" s="9" t="s">
        <v>201</v>
      </c>
      <c r="CL2562" s="10">
        <v>6</v>
      </c>
      <c r="CM2562" s="10">
        <v>1</v>
      </c>
      <c r="CN2562" s="10">
        <v>7</v>
      </c>
      <c r="CO2562" s="10">
        <v>6</v>
      </c>
      <c r="CP2562" s="10">
        <v>4</v>
      </c>
      <c r="CQ2562" s="10">
        <v>5</v>
      </c>
      <c r="CR2562" s="10">
        <v>5</v>
      </c>
      <c r="CS2562" s="10">
        <v>4</v>
      </c>
      <c r="CT2562" s="10">
        <v>4</v>
      </c>
      <c r="CU2562" s="10">
        <v>4</v>
      </c>
      <c r="CV2562" s="10">
        <v>4</v>
      </c>
      <c r="CW2562" s="10">
        <v>4</v>
      </c>
      <c r="CX2562" s="10">
        <v>6</v>
      </c>
      <c r="CY2562" s="10">
        <v>6</v>
      </c>
      <c r="CZ2562" s="10">
        <v>6</v>
      </c>
      <c r="DA2562" s="10">
        <v>6</v>
      </c>
      <c r="DB2562" s="10">
        <v>5</v>
      </c>
      <c r="DC2562" s="10">
        <v>7</v>
      </c>
      <c r="DD2562" s="10">
        <v>5</v>
      </c>
      <c r="DE2562" s="10">
        <v>6</v>
      </c>
      <c r="DF2562" s="10">
        <v>4</v>
      </c>
      <c r="DG2562" s="10">
        <v>6</v>
      </c>
      <c r="DH2562" s="10">
        <v>5</v>
      </c>
      <c r="DI2562" s="10">
        <v>7</v>
      </c>
      <c r="DJ2562" s="10">
        <v>4</v>
      </c>
      <c r="DK2562" s="10">
        <v>4</v>
      </c>
      <c r="DL2562" s="10">
        <v>4</v>
      </c>
      <c r="DM2562" s="9" t="s">
        <v>154</v>
      </c>
      <c r="DN2562" s="10">
        <v>1989</v>
      </c>
      <c r="DO2562" s="9">
        <f t="shared" si="9"/>
        <v>32</v>
      </c>
      <c r="DP2562" s="9" t="s">
        <v>222</v>
      </c>
      <c r="DQ2562" s="9" t="s">
        <v>156</v>
      </c>
      <c r="DR2562" s="9" t="s">
        <v>342</v>
      </c>
      <c r="DS2562" s="9" t="s">
        <v>137</v>
      </c>
      <c r="DT2562" s="9" t="s">
        <v>657</v>
      </c>
      <c r="DU2562" s="9" t="s">
        <v>223</v>
      </c>
      <c r="DV2562" s="9" t="str">
        <f>VLOOKUP(DU2562,Metadata!$B$2:$C$7,2,FALSE)</f>
        <v>3 - 6 years</v>
      </c>
    </row>
    <row r="2563" spans="1:126">
      <c r="A2563" s="13">
        <v>2562</v>
      </c>
      <c r="B2563" s="9" t="s">
        <v>135</v>
      </c>
      <c r="C2563" s="9" t="str">
        <f>VLOOKUP(B2563,Metadata!$M$2:$N$6,2,FALSE)</f>
        <v>Permanent Employee</v>
      </c>
      <c r="D2563" s="9" t="s">
        <v>159</v>
      </c>
      <c r="E2563" s="9" t="s">
        <v>137</v>
      </c>
      <c r="F2563" s="9" t="s">
        <v>138</v>
      </c>
      <c r="G2563" s="9" t="s">
        <v>140</v>
      </c>
      <c r="H2563" s="9" t="str">
        <f>IF(G2563="","",VLOOKUP(G2563,Metadata!$J$2:$K$22,2,FALSE))</f>
        <v>Lisbon Metropolitan Area</v>
      </c>
      <c r="I2563" s="9" t="s">
        <v>289</v>
      </c>
      <c r="J2563" s="9" t="str">
        <f>IF(I2563="","",VLOOKUP(I2563,Metadata!$P$2:$Q$43,2,FALSE))</f>
        <v>Europe</v>
      </c>
      <c r="K2563" s="9" t="str">
        <f t="shared" si="0"/>
        <v>International</v>
      </c>
      <c r="L2563" s="9" t="s">
        <v>137</v>
      </c>
      <c r="M2563" s="9" t="str">
        <f>IF(L2563="","",VLOOKUP(L2563,Metadata!$J$2:$K$22,2,FALSE))</f>
        <v/>
      </c>
      <c r="N2563" s="9" t="s">
        <v>214</v>
      </c>
      <c r="O2563" s="9" t="s">
        <v>239</v>
      </c>
      <c r="P2563" s="9" t="s">
        <v>142</v>
      </c>
      <c r="Q2563" s="10" t="str">
        <f t="shared" si="1"/>
        <v>Full Office Job</v>
      </c>
      <c r="R2563" s="10">
        <v>7</v>
      </c>
      <c r="S2563" s="9" t="s">
        <v>183</v>
      </c>
      <c r="T2563" s="9" t="s">
        <v>137</v>
      </c>
      <c r="U2563" s="9" t="str">
        <f>IF(S2563&lt;&gt;"",S2563,IF(T2563&lt;&gt;"",VLOOKUP(T2563,Metadata!$S$2:$T$228,2,FALSE),""))</f>
        <v>Product Owner/Product Manager</v>
      </c>
      <c r="V2563" s="9" t="s">
        <v>276</v>
      </c>
      <c r="W2563" s="9" t="s">
        <v>137</v>
      </c>
      <c r="X2563" s="9" t="s">
        <v>163</v>
      </c>
      <c r="Y2563" s="9" t="s">
        <v>137</v>
      </c>
      <c r="Z2563" s="9" t="s">
        <v>184</v>
      </c>
      <c r="AA2563" s="9" t="s">
        <v>165</v>
      </c>
      <c r="AB2563" s="9" t="s">
        <v>137</v>
      </c>
      <c r="AC2563" s="9"/>
      <c r="AD2563" s="9"/>
      <c r="AE2563" s="9" t="s">
        <v>194</v>
      </c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198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10"/>
      <c r="CB2563" s="10" t="str">
        <f t="shared" si="5"/>
        <v/>
      </c>
      <c r="CC2563" s="10"/>
      <c r="CD2563" s="9" t="str">
        <f t="shared" si="2"/>
        <v/>
      </c>
      <c r="CE2563" s="9" t="s">
        <v>151</v>
      </c>
      <c r="CF2563" s="9" t="s">
        <v>152</v>
      </c>
      <c r="CG2563" s="9">
        <f>IF(CF2563="","",VLOOKUP(CF2563,Metadata!$D$2:$H$20,2,FALSE))</f>
        <v>32500</v>
      </c>
      <c r="CH2563" s="9">
        <f>IF(CF2563="","",VLOOKUP(CF2563,Metadata!$D$2:$H$20,4,FALSE))</f>
        <v>30000</v>
      </c>
      <c r="CI2563" s="9">
        <f>IF(CF2563="","",VLOOKUP(CF2563,Metadata!$D$2:$H$20,5,FALSE))</f>
        <v>35000</v>
      </c>
      <c r="CJ2563" s="9">
        <f t="shared" si="3"/>
        <v>32500</v>
      </c>
      <c r="CK2563" s="9" t="s">
        <v>189</v>
      </c>
      <c r="CL2563" s="10">
        <v>3</v>
      </c>
      <c r="CM2563" s="10">
        <v>5</v>
      </c>
      <c r="CN2563" s="10">
        <v>6</v>
      </c>
      <c r="CO2563" s="10">
        <v>6</v>
      </c>
      <c r="CP2563" s="10">
        <v>6</v>
      </c>
      <c r="CQ2563" s="10">
        <v>7</v>
      </c>
      <c r="CR2563" s="10">
        <v>6</v>
      </c>
      <c r="CS2563" s="10">
        <v>6</v>
      </c>
      <c r="CT2563" s="10">
        <v>6</v>
      </c>
      <c r="CU2563" s="10">
        <v>4</v>
      </c>
      <c r="CV2563" s="10">
        <v>4</v>
      </c>
      <c r="CW2563" s="10">
        <v>4</v>
      </c>
      <c r="CX2563" s="10">
        <v>5</v>
      </c>
      <c r="CY2563" s="10">
        <v>5</v>
      </c>
      <c r="CZ2563" s="10">
        <v>6</v>
      </c>
      <c r="DA2563" s="10">
        <v>6</v>
      </c>
      <c r="DB2563" s="10">
        <v>6</v>
      </c>
      <c r="DC2563" s="10">
        <v>6</v>
      </c>
      <c r="DD2563" s="10">
        <v>2</v>
      </c>
      <c r="DE2563" s="10">
        <v>7</v>
      </c>
      <c r="DF2563" s="10">
        <v>6</v>
      </c>
      <c r="DG2563" s="10">
        <v>6</v>
      </c>
      <c r="DH2563" s="10">
        <v>2</v>
      </c>
      <c r="DI2563" s="10">
        <v>7</v>
      </c>
      <c r="DJ2563" s="10">
        <v>4</v>
      </c>
      <c r="DK2563" s="10">
        <v>4</v>
      </c>
      <c r="DL2563" s="10">
        <v>3</v>
      </c>
      <c r="DM2563" s="9" t="s">
        <v>154</v>
      </c>
      <c r="DN2563" s="10">
        <v>1989</v>
      </c>
      <c r="DO2563" s="9">
        <f t="shared" si="9"/>
        <v>32</v>
      </c>
      <c r="DP2563" s="9" t="s">
        <v>155</v>
      </c>
      <c r="DQ2563" s="9" t="s">
        <v>202</v>
      </c>
      <c r="DR2563" s="9" t="s">
        <v>157</v>
      </c>
      <c r="DS2563" s="9" t="s">
        <v>137</v>
      </c>
      <c r="DT2563" s="9" t="s">
        <v>657</v>
      </c>
      <c r="DU2563" s="9" t="s">
        <v>223</v>
      </c>
      <c r="DV2563" s="9" t="str">
        <f>VLOOKUP(DU2563,Metadata!$B$2:$C$7,2,FALSE)</f>
        <v>3 - 6 years</v>
      </c>
    </row>
    <row r="2564" spans="1:126">
      <c r="A2564" s="13">
        <v>2563</v>
      </c>
      <c r="B2564" s="9" t="s">
        <v>135</v>
      </c>
      <c r="C2564" s="9" t="str">
        <f>VLOOKUP(B2564,Metadata!$M$2:$N$6,2,FALSE)</f>
        <v>Permanent Employee</v>
      </c>
      <c r="D2564" s="9" t="s">
        <v>159</v>
      </c>
      <c r="E2564" s="9" t="s">
        <v>137</v>
      </c>
      <c r="F2564" s="9" t="s">
        <v>138</v>
      </c>
      <c r="G2564" s="9" t="s">
        <v>140</v>
      </c>
      <c r="H2564" s="9" t="str">
        <f>IF(G2564="","",VLOOKUP(G2564,Metadata!$J$2:$K$22,2,FALSE))</f>
        <v>Lisbon Metropolitan Area</v>
      </c>
      <c r="I2564" s="9" t="s">
        <v>138</v>
      </c>
      <c r="J2564" s="9" t="str">
        <f>IF(I2564="","",VLOOKUP(I2564,Metadata!$P$2:$Q$43,2,FALSE))</f>
        <v>Europe</v>
      </c>
      <c r="K2564" s="9" t="str">
        <f t="shared" si="0"/>
        <v>Portugal</v>
      </c>
      <c r="L2564" s="9" t="s">
        <v>140</v>
      </c>
      <c r="M2564" s="9" t="str">
        <f>IF(L2564="","",VLOOKUP(L2564,Metadata!$J$2:$K$22,2,FALSE))</f>
        <v>Lisbon Metropolitan Area</v>
      </c>
      <c r="N2564" s="9" t="s">
        <v>141</v>
      </c>
      <c r="O2564" s="9" t="s">
        <v>137</v>
      </c>
      <c r="P2564" s="9" t="s">
        <v>142</v>
      </c>
      <c r="Q2564" s="10" t="str">
        <f t="shared" si="1"/>
        <v>Full Office Job</v>
      </c>
      <c r="R2564" s="10">
        <v>6</v>
      </c>
      <c r="S2564" s="9" t="s">
        <v>338</v>
      </c>
      <c r="T2564" s="9" t="s">
        <v>137</v>
      </c>
      <c r="U2564" s="9" t="str">
        <f>IF(S2564&lt;&gt;"",S2564,IF(T2564&lt;&gt;"",VLOOKUP(T2564,Metadata!$S$2:$T$228,2,FALSE),""))</f>
        <v>Solutions Architect</v>
      </c>
      <c r="V2564" s="9" t="s">
        <v>261</v>
      </c>
      <c r="W2564" s="9" t="s">
        <v>137</v>
      </c>
      <c r="X2564" s="9" t="s">
        <v>242</v>
      </c>
      <c r="Y2564" s="9" t="s">
        <v>137</v>
      </c>
      <c r="Z2564" s="9" t="s">
        <v>146</v>
      </c>
      <c r="AA2564" s="9" t="s">
        <v>137</v>
      </c>
      <c r="AB2564" s="9" t="s">
        <v>137</v>
      </c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 t="s">
        <v>150</v>
      </c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 t="s">
        <v>150</v>
      </c>
      <c r="BZ2564" s="9" t="s">
        <v>137</v>
      </c>
      <c r="CA2564" s="10"/>
      <c r="CB2564" s="10" t="str">
        <f t="shared" si="5"/>
        <v/>
      </c>
      <c r="CC2564" s="10"/>
      <c r="CD2564" s="9" t="str">
        <f t="shared" si="2"/>
        <v/>
      </c>
      <c r="CE2564" s="9" t="s">
        <v>168</v>
      </c>
      <c r="CF2564" s="9" t="s">
        <v>245</v>
      </c>
      <c r="CG2564" s="9">
        <f>IF(CF2564="","",VLOOKUP(CF2564,Metadata!$D$2:$H$20,2,FALSE))</f>
        <v>42500</v>
      </c>
      <c r="CH2564" s="9">
        <f>IF(CF2564="","",VLOOKUP(CF2564,Metadata!$D$2:$H$20,4,FALSE))</f>
        <v>40000</v>
      </c>
      <c r="CI2564" s="9">
        <f>IF(CF2564="","",VLOOKUP(CF2564,Metadata!$D$2:$H$20,5,FALSE))</f>
        <v>45000</v>
      </c>
      <c r="CJ2564" s="9">
        <f t="shared" si="3"/>
        <v>42500</v>
      </c>
      <c r="CK2564" s="9" t="s">
        <v>221</v>
      </c>
      <c r="CL2564" s="10">
        <v>3</v>
      </c>
      <c r="CM2564" s="10">
        <v>1</v>
      </c>
      <c r="CN2564" s="10">
        <v>6</v>
      </c>
      <c r="CO2564" s="10">
        <v>7</v>
      </c>
      <c r="CP2564" s="10">
        <v>5</v>
      </c>
      <c r="CQ2564" s="10">
        <v>6</v>
      </c>
      <c r="CR2564" s="10">
        <v>3</v>
      </c>
      <c r="CS2564" s="10">
        <v>3</v>
      </c>
      <c r="CT2564" s="10">
        <v>6</v>
      </c>
      <c r="CU2564" s="10">
        <v>2</v>
      </c>
      <c r="CV2564" s="10">
        <v>5</v>
      </c>
      <c r="CW2564" s="10">
        <v>4</v>
      </c>
      <c r="CX2564" s="10">
        <v>6</v>
      </c>
      <c r="CY2564" s="10">
        <v>5</v>
      </c>
      <c r="CZ2564" s="10">
        <v>4</v>
      </c>
      <c r="DA2564" s="10">
        <v>7</v>
      </c>
      <c r="DB2564" s="10">
        <v>5</v>
      </c>
      <c r="DC2564" s="10">
        <v>5</v>
      </c>
      <c r="DD2564" s="10">
        <v>4</v>
      </c>
      <c r="DE2564" s="10">
        <v>6</v>
      </c>
      <c r="DF2564" s="10">
        <v>5</v>
      </c>
      <c r="DG2564" s="10">
        <v>5</v>
      </c>
      <c r="DH2564" s="10">
        <v>4</v>
      </c>
      <c r="DI2564" s="10">
        <v>7</v>
      </c>
      <c r="DJ2564" s="10">
        <v>6</v>
      </c>
      <c r="DK2564" s="10">
        <v>5</v>
      </c>
      <c r="DL2564" s="10">
        <v>6</v>
      </c>
      <c r="DM2564" s="9" t="s">
        <v>154</v>
      </c>
      <c r="DN2564" s="10">
        <v>1987</v>
      </c>
      <c r="DO2564" s="9">
        <f t="shared" si="9"/>
        <v>34</v>
      </c>
      <c r="DP2564" s="9" t="s">
        <v>155</v>
      </c>
      <c r="DQ2564" s="9" t="s">
        <v>156</v>
      </c>
      <c r="DR2564" s="9" t="s">
        <v>157</v>
      </c>
      <c r="DS2564" s="9" t="s">
        <v>137</v>
      </c>
      <c r="DT2564" s="9" t="s">
        <v>657</v>
      </c>
      <c r="DU2564" s="9" t="s">
        <v>203</v>
      </c>
      <c r="DV2564" s="9" t="str">
        <f>VLOOKUP(DU2564,Metadata!$B$2:$C$7,2,FALSE)</f>
        <v>6+ years</v>
      </c>
    </row>
    <row r="2565" spans="1:126">
      <c r="A2565" s="13">
        <v>2564</v>
      </c>
      <c r="B2565" s="9" t="s">
        <v>135</v>
      </c>
      <c r="C2565" s="9" t="str">
        <f>VLOOKUP(B2565,Metadata!$M$2:$N$6,2,FALSE)</f>
        <v>Permanent Employee</v>
      </c>
      <c r="D2565" s="9" t="s">
        <v>136</v>
      </c>
      <c r="E2565" s="9" t="s">
        <v>137</v>
      </c>
      <c r="F2565" s="9" t="s">
        <v>138</v>
      </c>
      <c r="G2565" s="9" t="s">
        <v>283</v>
      </c>
      <c r="H2565" s="9" t="str">
        <f>IF(G2565="","",VLOOKUP(G2565,Metadata!$J$2:$K$22,2,FALSE))</f>
        <v>Lisbon Metropolitan Area</v>
      </c>
      <c r="I2565" s="9" t="s">
        <v>138</v>
      </c>
      <c r="J2565" s="9" t="str">
        <f>IF(I2565="","",VLOOKUP(I2565,Metadata!$P$2:$Q$43,2,FALSE))</f>
        <v>Europe</v>
      </c>
      <c r="K2565" s="9" t="str">
        <f t="shared" si="0"/>
        <v>Portugal</v>
      </c>
      <c r="L2565" s="9" t="s">
        <v>283</v>
      </c>
      <c r="M2565" s="9" t="str">
        <f>IF(L2565="","",VLOOKUP(L2565,Metadata!$J$2:$K$22,2,FALSE))</f>
        <v>Lisbon Metropolitan Area</v>
      </c>
      <c r="N2565" s="9" t="s">
        <v>141</v>
      </c>
      <c r="O2565" s="9" t="s">
        <v>137</v>
      </c>
      <c r="P2565" s="9" t="s">
        <v>142</v>
      </c>
      <c r="Q2565" s="10" t="str">
        <f t="shared" si="1"/>
        <v>Full Office Job</v>
      </c>
      <c r="R2565" s="10">
        <v>5</v>
      </c>
      <c r="S2565" s="9" t="s">
        <v>137</v>
      </c>
      <c r="T2565" s="9" t="s">
        <v>813</v>
      </c>
      <c r="U2565" s="9" t="str">
        <f>IF(S2565&lt;&gt;"",S2565,IF(T2565&lt;&gt;"",VLOOKUP(T2565,Metadata!$S$2:$T$228,2,FALSE),""))</f>
        <v>UX/UI Designer</v>
      </c>
      <c r="V2565" s="9" t="s">
        <v>309</v>
      </c>
      <c r="W2565" s="9" t="s">
        <v>137</v>
      </c>
      <c r="X2565" s="9" t="s">
        <v>208</v>
      </c>
      <c r="Y2565" s="9" t="s">
        <v>137</v>
      </c>
      <c r="Z2565" s="9" t="s">
        <v>262</v>
      </c>
      <c r="AA2565" s="9" t="s">
        <v>137</v>
      </c>
      <c r="AB2565" s="9" t="s">
        <v>137</v>
      </c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 t="s">
        <v>178</v>
      </c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 t="s">
        <v>150</v>
      </c>
      <c r="BZ2565" s="9" t="s">
        <v>137</v>
      </c>
      <c r="CA2565" s="10"/>
      <c r="CB2565" s="10" t="str">
        <f t="shared" si="5"/>
        <v/>
      </c>
      <c r="CC2565" s="10"/>
      <c r="CD2565" s="9" t="str">
        <f t="shared" si="2"/>
        <v/>
      </c>
      <c r="CE2565" s="9" t="s">
        <v>151</v>
      </c>
      <c r="CF2565" s="9" t="s">
        <v>169</v>
      </c>
      <c r="CG2565" s="9">
        <f>IF(CF2565="","",VLOOKUP(CF2565,Metadata!$D$2:$H$20,2,FALSE))</f>
        <v>12500</v>
      </c>
      <c r="CH2565" s="9">
        <f>IF(CF2565="","",VLOOKUP(CF2565,Metadata!$D$2:$H$20,4,FALSE))</f>
        <v>0</v>
      </c>
      <c r="CI2565" s="9">
        <f>IF(CF2565="","",VLOOKUP(CF2565,Metadata!$D$2:$H$20,5,FALSE))</f>
        <v>15000</v>
      </c>
      <c r="CJ2565" s="9">
        <f t="shared" si="3"/>
        <v>12500</v>
      </c>
      <c r="CK2565" s="9" t="s">
        <v>189</v>
      </c>
      <c r="CL2565" s="10">
        <v>1</v>
      </c>
      <c r="CM2565" s="10">
        <v>5</v>
      </c>
      <c r="CN2565" s="10">
        <v>7</v>
      </c>
      <c r="CO2565" s="10">
        <v>7</v>
      </c>
      <c r="CP2565" s="10">
        <v>7</v>
      </c>
      <c r="CQ2565" s="10">
        <v>7</v>
      </c>
      <c r="CR2565" s="10">
        <v>7</v>
      </c>
      <c r="CS2565" s="10">
        <v>7</v>
      </c>
      <c r="CT2565" s="10">
        <v>7</v>
      </c>
      <c r="CU2565" s="10">
        <v>7</v>
      </c>
      <c r="CV2565" s="10">
        <v>7</v>
      </c>
      <c r="CW2565" s="10">
        <v>5</v>
      </c>
      <c r="CX2565" s="10">
        <v>7</v>
      </c>
      <c r="CY2565" s="10">
        <v>5</v>
      </c>
      <c r="CZ2565" s="10">
        <v>7</v>
      </c>
      <c r="DA2565" s="10">
        <v>5</v>
      </c>
      <c r="DB2565" s="10">
        <v>6</v>
      </c>
      <c r="DC2565" s="10">
        <v>7</v>
      </c>
      <c r="DD2565" s="10">
        <v>5</v>
      </c>
      <c r="DE2565" s="10">
        <v>7</v>
      </c>
      <c r="DF2565" s="10">
        <v>7</v>
      </c>
      <c r="DG2565" s="10">
        <v>7</v>
      </c>
      <c r="DH2565" s="10">
        <v>6</v>
      </c>
      <c r="DI2565" s="10">
        <v>7</v>
      </c>
      <c r="DJ2565" s="10">
        <v>5</v>
      </c>
      <c r="DK2565" s="10">
        <v>5</v>
      </c>
      <c r="DL2565" s="10">
        <v>6</v>
      </c>
      <c r="DM2565" s="9" t="s">
        <v>154</v>
      </c>
      <c r="DN2565" s="10">
        <v>1992</v>
      </c>
      <c r="DO2565" s="9">
        <f t="shared" si="9"/>
        <v>29</v>
      </c>
      <c r="DP2565" s="9" t="s">
        <v>222</v>
      </c>
      <c r="DQ2565" s="9" t="s">
        <v>202</v>
      </c>
      <c r="DR2565" s="9" t="s">
        <v>170</v>
      </c>
      <c r="DS2565" s="9" t="s">
        <v>137</v>
      </c>
      <c r="DT2565" s="9" t="s">
        <v>657</v>
      </c>
      <c r="DU2565" s="9" t="s">
        <v>223</v>
      </c>
      <c r="DV2565" s="9" t="str">
        <f>VLOOKUP(DU2565,Metadata!$B$2:$C$7,2,FALSE)</f>
        <v>3 - 6 years</v>
      </c>
    </row>
    <row r="2566" spans="1:126">
      <c r="A2566" s="13">
        <v>2565</v>
      </c>
      <c r="B2566" s="9" t="s">
        <v>135</v>
      </c>
      <c r="C2566" s="9" t="str">
        <f>VLOOKUP(B2566,Metadata!$M$2:$N$6,2,FALSE)</f>
        <v>Permanent Employee</v>
      </c>
      <c r="D2566" s="9" t="s">
        <v>136</v>
      </c>
      <c r="E2566" s="9" t="s">
        <v>137</v>
      </c>
      <c r="F2566" s="9" t="s">
        <v>138</v>
      </c>
      <c r="G2566" s="9" t="s">
        <v>213</v>
      </c>
      <c r="H2566" s="9" t="str">
        <f>IF(G2566="","",VLOOKUP(G2566,Metadata!$J$2:$K$22,2,FALSE))</f>
        <v>Centre</v>
      </c>
      <c r="I2566" s="9" t="s">
        <v>138</v>
      </c>
      <c r="J2566" s="9" t="str">
        <f>IF(I2566="","",VLOOKUP(I2566,Metadata!$P$2:$Q$43,2,FALSE))</f>
        <v>Europe</v>
      </c>
      <c r="K2566" s="9" t="str">
        <f t="shared" si="0"/>
        <v>Portugal</v>
      </c>
      <c r="L2566" s="9" t="s">
        <v>213</v>
      </c>
      <c r="M2566" s="9" t="str">
        <f>IF(L2566="","",VLOOKUP(L2566,Metadata!$J$2:$K$22,2,FALSE))</f>
        <v>Centre</v>
      </c>
      <c r="N2566" s="9" t="s">
        <v>214</v>
      </c>
      <c r="O2566" s="9" t="s">
        <v>259</v>
      </c>
      <c r="P2566" s="9" t="s">
        <v>191</v>
      </c>
      <c r="Q2566" s="10" t="str">
        <f t="shared" si="1"/>
        <v>Remote Job (full or flexible)</v>
      </c>
      <c r="R2566" s="10">
        <v>4</v>
      </c>
      <c r="S2566" s="9" t="s">
        <v>192</v>
      </c>
      <c r="T2566" s="9" t="s">
        <v>137</v>
      </c>
      <c r="U2566" s="9" t="str">
        <f>IF(S2566&lt;&gt;"",S2566,IF(T2566&lt;&gt;"",VLOOKUP(T2566,Metadata!$S$2:$T$228,2,FALSE),""))</f>
        <v>Back-End Developer</v>
      </c>
      <c r="V2566" s="9" t="s">
        <v>261</v>
      </c>
      <c r="W2566" s="9" t="s">
        <v>137</v>
      </c>
      <c r="X2566" s="9" t="s">
        <v>145</v>
      </c>
      <c r="Y2566" s="9" t="s">
        <v>137</v>
      </c>
      <c r="Z2566" s="9" t="s">
        <v>224</v>
      </c>
      <c r="AA2566" s="9" t="s">
        <v>137</v>
      </c>
      <c r="AB2566" s="9" t="s">
        <v>137</v>
      </c>
      <c r="AC2566" s="9"/>
      <c r="AD2566" s="9"/>
      <c r="AE2566" s="9"/>
      <c r="AF2566" s="9"/>
      <c r="AG2566" s="9"/>
      <c r="AH2566" s="9" t="s">
        <v>176</v>
      </c>
      <c r="AI2566" s="9" t="s">
        <v>230</v>
      </c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 t="s">
        <v>814</v>
      </c>
      <c r="CA2566" s="10"/>
      <c r="CB2566" s="10" t="str">
        <f t="shared" si="5"/>
        <v/>
      </c>
      <c r="CC2566" s="10"/>
      <c r="CD2566" s="9" t="str">
        <f t="shared" si="2"/>
        <v/>
      </c>
      <c r="CE2566" s="9" t="s">
        <v>168</v>
      </c>
      <c r="CF2566" s="9" t="s">
        <v>254</v>
      </c>
      <c r="CG2566" s="9">
        <f>IF(CF2566="","",VLOOKUP(CF2566,Metadata!$D$2:$H$20,2,FALSE))</f>
        <v>37500</v>
      </c>
      <c r="CH2566" s="9">
        <f>IF(CF2566="","",VLOOKUP(CF2566,Metadata!$D$2:$H$20,4,FALSE))</f>
        <v>35000</v>
      </c>
      <c r="CI2566" s="9">
        <f>IF(CF2566="","",VLOOKUP(CF2566,Metadata!$D$2:$H$20,5,FALSE))</f>
        <v>40000</v>
      </c>
      <c r="CJ2566" s="9">
        <f t="shared" si="3"/>
        <v>37500</v>
      </c>
      <c r="CK2566" s="9" t="s">
        <v>201</v>
      </c>
      <c r="CL2566" s="10">
        <v>5</v>
      </c>
      <c r="CM2566" s="10">
        <v>4</v>
      </c>
      <c r="CN2566" s="10">
        <v>5</v>
      </c>
      <c r="CO2566" s="10">
        <v>7</v>
      </c>
      <c r="CP2566" s="10">
        <v>6</v>
      </c>
      <c r="CQ2566" s="10">
        <v>6</v>
      </c>
      <c r="CR2566" s="10">
        <v>6</v>
      </c>
      <c r="CS2566" s="10">
        <v>5</v>
      </c>
      <c r="CT2566" s="10">
        <v>6</v>
      </c>
      <c r="CU2566" s="10">
        <v>5</v>
      </c>
      <c r="CV2566" s="10">
        <v>4</v>
      </c>
      <c r="CW2566" s="10">
        <v>4</v>
      </c>
      <c r="CX2566" s="10">
        <v>5</v>
      </c>
      <c r="CY2566" s="10">
        <v>5</v>
      </c>
      <c r="CZ2566" s="10">
        <v>5</v>
      </c>
      <c r="DA2566" s="10">
        <v>5</v>
      </c>
      <c r="DB2566" s="10">
        <v>4</v>
      </c>
      <c r="DC2566" s="10">
        <v>6</v>
      </c>
      <c r="DD2566" s="10">
        <v>5</v>
      </c>
      <c r="DE2566" s="10">
        <v>5</v>
      </c>
      <c r="DF2566" s="10">
        <v>5</v>
      </c>
      <c r="DG2566" s="10">
        <v>6</v>
      </c>
      <c r="DH2566" s="10">
        <v>5</v>
      </c>
      <c r="DI2566" s="10">
        <v>5</v>
      </c>
      <c r="DJ2566" s="10">
        <v>6</v>
      </c>
      <c r="DK2566" s="10">
        <v>4</v>
      </c>
      <c r="DL2566" s="10">
        <v>4</v>
      </c>
      <c r="DM2566" s="9" t="s">
        <v>154</v>
      </c>
      <c r="DN2566" s="10">
        <v>1988</v>
      </c>
      <c r="DO2566" s="9">
        <f t="shared" si="9"/>
        <v>33</v>
      </c>
      <c r="DP2566" s="9" t="s">
        <v>155</v>
      </c>
      <c r="DQ2566" s="9" t="s">
        <v>156</v>
      </c>
      <c r="DR2566" s="9" t="s">
        <v>157</v>
      </c>
      <c r="DS2566" s="9" t="s">
        <v>137</v>
      </c>
      <c r="DT2566" s="9" t="s">
        <v>657</v>
      </c>
      <c r="DU2566" s="9" t="s">
        <v>203</v>
      </c>
      <c r="DV2566" s="9" t="str">
        <f>VLOOKUP(DU2566,Metadata!$B$2:$C$7,2,FALSE)</f>
        <v>6+ years</v>
      </c>
    </row>
    <row r="2567" spans="1:126">
      <c r="A2567" s="13">
        <v>2566</v>
      </c>
      <c r="B2567" s="9" t="s">
        <v>135</v>
      </c>
      <c r="C2567" s="9" t="str">
        <f>VLOOKUP(B2567,Metadata!$M$2:$N$6,2,FALSE)</f>
        <v>Permanent Employee</v>
      </c>
      <c r="D2567" s="9" t="s">
        <v>136</v>
      </c>
      <c r="E2567" s="9" t="s">
        <v>137</v>
      </c>
      <c r="F2567" s="9" t="s">
        <v>138</v>
      </c>
      <c r="G2567" s="9" t="s">
        <v>172</v>
      </c>
      <c r="H2567" s="9" t="str">
        <f>IF(G2567="","",VLOOKUP(G2567,Metadata!$J$2:$K$22,2,FALSE))</f>
        <v>Porto Metropolitan Area</v>
      </c>
      <c r="I2567" s="9" t="s">
        <v>138</v>
      </c>
      <c r="J2567" s="9" t="str">
        <f>IF(I2567="","",VLOOKUP(I2567,Metadata!$P$2:$Q$43,2,FALSE))</f>
        <v>Europe</v>
      </c>
      <c r="K2567" s="9" t="str">
        <f t="shared" si="0"/>
        <v>Portugal</v>
      </c>
      <c r="L2567" s="9" t="s">
        <v>172</v>
      </c>
      <c r="M2567" s="9" t="str">
        <f>IF(L2567="","",VLOOKUP(L2567,Metadata!$J$2:$K$22,2,FALSE))</f>
        <v>Porto Metropolitan Area</v>
      </c>
      <c r="N2567" s="9" t="s">
        <v>205</v>
      </c>
      <c r="O2567" s="9" t="s">
        <v>137</v>
      </c>
      <c r="P2567" s="9" t="s">
        <v>137</v>
      </c>
      <c r="Q2567" s="10" t="str">
        <f t="shared" si="1"/>
        <v>Full Office Job</v>
      </c>
      <c r="R2567" s="10">
        <v>3</v>
      </c>
      <c r="S2567" s="9" t="s">
        <v>266</v>
      </c>
      <c r="T2567" s="9" t="s">
        <v>137</v>
      </c>
      <c r="U2567" s="9" t="str">
        <f>IF(S2567&lt;&gt;"",S2567,IF(T2567&lt;&gt;"",VLOOKUP(T2567,Metadata!$S$2:$T$228,2,FALSE),""))</f>
        <v>Data Scientist/Data Engineer</v>
      </c>
      <c r="V2567" s="9" t="s">
        <v>274</v>
      </c>
      <c r="W2567" s="9" t="s">
        <v>137</v>
      </c>
      <c r="X2567" s="9" t="s">
        <v>145</v>
      </c>
      <c r="Y2567" s="9" t="s">
        <v>137</v>
      </c>
      <c r="Z2567" s="9" t="s">
        <v>218</v>
      </c>
      <c r="AA2567" s="9" t="s">
        <v>137</v>
      </c>
      <c r="AB2567" s="9" t="s">
        <v>137</v>
      </c>
      <c r="AC2567" s="9"/>
      <c r="AD2567" s="9"/>
      <c r="AE2567" s="9"/>
      <c r="AF2567" s="9" t="s">
        <v>243</v>
      </c>
      <c r="AG2567" s="9"/>
      <c r="AH2567" s="9"/>
      <c r="AI2567" s="9"/>
      <c r="AJ2567" s="9"/>
      <c r="AK2567" s="9"/>
      <c r="AL2567" s="9"/>
      <c r="AM2567" s="9"/>
      <c r="AN2567" s="9"/>
      <c r="AO2567" s="9"/>
      <c r="AP2567" s="9" t="s">
        <v>244</v>
      </c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 t="s">
        <v>815</v>
      </c>
      <c r="CA2567" s="10"/>
      <c r="CB2567" s="10" t="str">
        <f t="shared" si="5"/>
        <v/>
      </c>
      <c r="CC2567" s="10"/>
      <c r="CD2567" s="9" t="str">
        <f t="shared" si="2"/>
        <v/>
      </c>
      <c r="CE2567" s="9" t="s">
        <v>232</v>
      </c>
      <c r="CF2567" s="9" t="s">
        <v>169</v>
      </c>
      <c r="CG2567" s="9">
        <f>IF(CF2567="","",VLOOKUP(CF2567,Metadata!$D$2:$H$20,2,FALSE))</f>
        <v>12500</v>
      </c>
      <c r="CH2567" s="9">
        <f>IF(CF2567="","",VLOOKUP(CF2567,Metadata!$D$2:$H$20,4,FALSE))</f>
        <v>0</v>
      </c>
      <c r="CI2567" s="9">
        <f>IF(CF2567="","",VLOOKUP(CF2567,Metadata!$D$2:$H$20,5,FALSE))</f>
        <v>15000</v>
      </c>
      <c r="CJ2567" s="9">
        <f t="shared" si="3"/>
        <v>12500</v>
      </c>
      <c r="CK2567" s="9" t="s">
        <v>153</v>
      </c>
      <c r="CL2567" s="10">
        <v>2</v>
      </c>
      <c r="CM2567" s="10">
        <v>5</v>
      </c>
      <c r="CN2567" s="10">
        <v>7</v>
      </c>
      <c r="CO2567" s="10">
        <v>6</v>
      </c>
      <c r="CP2567" s="10">
        <v>5</v>
      </c>
      <c r="CQ2567" s="10">
        <v>6</v>
      </c>
      <c r="CR2567" s="10">
        <v>3</v>
      </c>
      <c r="CS2567" s="10">
        <v>4</v>
      </c>
      <c r="CT2567" s="10">
        <v>6</v>
      </c>
      <c r="CU2567" s="10">
        <v>7</v>
      </c>
      <c r="CV2567" s="10">
        <v>7</v>
      </c>
      <c r="CW2567" s="10">
        <v>6</v>
      </c>
      <c r="CX2567" s="10">
        <v>5</v>
      </c>
      <c r="CY2567" s="10">
        <v>6</v>
      </c>
      <c r="CZ2567" s="10">
        <v>4</v>
      </c>
      <c r="DA2567" s="10">
        <v>4</v>
      </c>
      <c r="DB2567" s="10">
        <v>2</v>
      </c>
      <c r="DC2567" s="10">
        <v>3</v>
      </c>
      <c r="DD2567" s="10">
        <v>4</v>
      </c>
      <c r="DE2567" s="10">
        <v>5</v>
      </c>
      <c r="DF2567" s="10">
        <v>4</v>
      </c>
      <c r="DG2567" s="10">
        <v>5</v>
      </c>
      <c r="DH2567" s="10">
        <v>4</v>
      </c>
      <c r="DI2567" s="10">
        <v>5</v>
      </c>
      <c r="DJ2567" s="10">
        <v>5</v>
      </c>
      <c r="DK2567" s="10">
        <v>4</v>
      </c>
      <c r="DL2567" s="10">
        <v>3</v>
      </c>
      <c r="DM2567" s="9" t="s">
        <v>154</v>
      </c>
      <c r="DN2567" s="10">
        <v>1997</v>
      </c>
      <c r="DO2567" s="9">
        <f t="shared" si="9"/>
        <v>24</v>
      </c>
      <c r="DP2567" s="9" t="s">
        <v>155</v>
      </c>
      <c r="DQ2567" s="9" t="s">
        <v>210</v>
      </c>
      <c r="DR2567" s="9" t="s">
        <v>157</v>
      </c>
      <c r="DS2567" s="9" t="s">
        <v>137</v>
      </c>
      <c r="DT2567" s="9" t="s">
        <v>657</v>
      </c>
      <c r="DU2567" s="9" t="s">
        <v>233</v>
      </c>
      <c r="DV2567" s="9" t="str">
        <f>VLOOKUP(DU2567,Metadata!$B$2:$C$7,2,FALSE)</f>
        <v>0 - 3 years</v>
      </c>
    </row>
    <row r="2568" spans="1:126">
      <c r="A2568" s="13">
        <v>2567</v>
      </c>
      <c r="B2568" s="9" t="s">
        <v>135</v>
      </c>
      <c r="C2568" s="9" t="str">
        <f>VLOOKUP(B2568,Metadata!$M$2:$N$6,2,FALSE)</f>
        <v>Permanent Employee</v>
      </c>
      <c r="D2568" s="9" t="s">
        <v>159</v>
      </c>
      <c r="E2568" s="9" t="s">
        <v>137</v>
      </c>
      <c r="F2568" s="9" t="s">
        <v>138</v>
      </c>
      <c r="G2568" s="9" t="s">
        <v>213</v>
      </c>
      <c r="H2568" s="9" t="str">
        <f>IF(G2568="","",VLOOKUP(G2568,Metadata!$J$2:$K$22,2,FALSE))</f>
        <v>Centre</v>
      </c>
      <c r="I2568" s="9" t="s">
        <v>138</v>
      </c>
      <c r="J2568" s="9" t="str">
        <f>IF(I2568="","",VLOOKUP(I2568,Metadata!$P$2:$Q$43,2,FALSE))</f>
        <v>Europe</v>
      </c>
      <c r="K2568" s="9" t="str">
        <f t="shared" si="0"/>
        <v>Portugal</v>
      </c>
      <c r="L2568" s="9" t="s">
        <v>172</v>
      </c>
      <c r="M2568" s="9" t="str">
        <f>IF(L2568="","",VLOOKUP(L2568,Metadata!$J$2:$K$22,2,FALSE))</f>
        <v>Porto Metropolitan Area</v>
      </c>
      <c r="N2568" s="9" t="s">
        <v>141</v>
      </c>
      <c r="O2568" s="9" t="s">
        <v>137</v>
      </c>
      <c r="P2568" s="9" t="s">
        <v>142</v>
      </c>
      <c r="Q2568" s="10" t="str">
        <f t="shared" si="1"/>
        <v>Full Office Job</v>
      </c>
      <c r="R2568" s="10">
        <v>6</v>
      </c>
      <c r="S2568" s="9" t="s">
        <v>216</v>
      </c>
      <c r="T2568" s="9" t="s">
        <v>137</v>
      </c>
      <c r="U2568" s="9" t="str">
        <f>IF(S2568&lt;&gt;"",S2568,IF(T2568&lt;&gt;"",VLOOKUP(T2568,Metadata!$S$2:$T$228,2,FALSE),""))</f>
        <v>Front-End Developer</v>
      </c>
      <c r="V2568" s="9" t="s">
        <v>162</v>
      </c>
      <c r="W2568" s="9" t="s">
        <v>137</v>
      </c>
      <c r="X2568" s="9" t="s">
        <v>269</v>
      </c>
      <c r="Y2568" s="9" t="s">
        <v>137</v>
      </c>
      <c r="Z2568" s="9" t="s">
        <v>224</v>
      </c>
      <c r="AA2568" s="9" t="s">
        <v>165</v>
      </c>
      <c r="AB2568" s="9" t="s">
        <v>137</v>
      </c>
      <c r="AC2568" s="9" t="s">
        <v>147</v>
      </c>
      <c r="AD2568" s="9" t="s">
        <v>148</v>
      </c>
      <c r="AE2568" s="9"/>
      <c r="AF2568" s="9"/>
      <c r="AG2568" s="9"/>
      <c r="AH2568" s="9"/>
      <c r="AI2568" s="9"/>
      <c r="AJ2568" s="9" t="s">
        <v>185</v>
      </c>
      <c r="AK2568" s="9" t="s">
        <v>302</v>
      </c>
      <c r="AL2568" s="9" t="s">
        <v>177</v>
      </c>
      <c r="AM2568" s="9"/>
      <c r="AN2568" s="9"/>
      <c r="AO2568" s="9"/>
      <c r="AP2568" s="9"/>
      <c r="AQ2568" s="9"/>
      <c r="AR2568" s="9"/>
      <c r="AS2568" s="9"/>
      <c r="AT2568" s="9" t="s">
        <v>324</v>
      </c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 t="s">
        <v>199</v>
      </c>
      <c r="BM2568" s="9"/>
      <c r="BN2568" s="9" t="s">
        <v>186</v>
      </c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10"/>
      <c r="CB2568" s="10" t="str">
        <f t="shared" si="5"/>
        <v/>
      </c>
      <c r="CC2568" s="10"/>
      <c r="CD2568" s="9" t="str">
        <f t="shared" si="2"/>
        <v/>
      </c>
      <c r="CE2568" s="9" t="s">
        <v>168</v>
      </c>
      <c r="CF2568" s="9" t="s">
        <v>169</v>
      </c>
      <c r="CG2568" s="9">
        <f>IF(CF2568="","",VLOOKUP(CF2568,Metadata!$D$2:$H$20,2,FALSE))</f>
        <v>12500</v>
      </c>
      <c r="CH2568" s="9">
        <f>IF(CF2568="","",VLOOKUP(CF2568,Metadata!$D$2:$H$20,4,FALSE))</f>
        <v>0</v>
      </c>
      <c r="CI2568" s="9">
        <f>IF(CF2568="","",VLOOKUP(CF2568,Metadata!$D$2:$H$20,5,FALSE))</f>
        <v>15000</v>
      </c>
      <c r="CJ2568" s="9">
        <f t="shared" si="3"/>
        <v>12500</v>
      </c>
      <c r="CK2568" s="9" t="s">
        <v>153</v>
      </c>
      <c r="CL2568" s="10">
        <v>1</v>
      </c>
      <c r="CM2568" s="10">
        <v>3</v>
      </c>
      <c r="CN2568" s="10">
        <v>5</v>
      </c>
      <c r="CO2568" s="10">
        <v>6</v>
      </c>
      <c r="CP2568" s="10">
        <v>6</v>
      </c>
      <c r="CQ2568" s="10">
        <v>6</v>
      </c>
      <c r="CR2568" s="10">
        <v>6</v>
      </c>
      <c r="CS2568" s="10">
        <v>6</v>
      </c>
      <c r="CT2568" s="10">
        <v>6</v>
      </c>
      <c r="CU2568" s="10">
        <v>6</v>
      </c>
      <c r="CV2568" s="10">
        <v>6</v>
      </c>
      <c r="CW2568" s="10">
        <v>4</v>
      </c>
      <c r="CX2568" s="10">
        <v>6</v>
      </c>
      <c r="CY2568" s="10">
        <v>4</v>
      </c>
      <c r="CZ2568" s="10">
        <v>6</v>
      </c>
      <c r="DA2568" s="10">
        <v>6</v>
      </c>
      <c r="DB2568" s="10">
        <v>5</v>
      </c>
      <c r="DC2568" s="10">
        <v>7</v>
      </c>
      <c r="DD2568" s="10">
        <v>5</v>
      </c>
      <c r="DE2568" s="10">
        <v>7</v>
      </c>
      <c r="DF2568" s="10">
        <v>5</v>
      </c>
      <c r="DG2568" s="10">
        <v>7</v>
      </c>
      <c r="DH2568" s="10">
        <v>7</v>
      </c>
      <c r="DI2568" s="10">
        <v>7</v>
      </c>
      <c r="DJ2568" s="10">
        <v>5</v>
      </c>
      <c r="DK2568" s="10">
        <v>5</v>
      </c>
      <c r="DL2568" s="10">
        <v>5</v>
      </c>
      <c r="DM2568" s="9" t="s">
        <v>154</v>
      </c>
      <c r="DN2568" s="10">
        <v>1992</v>
      </c>
      <c r="DO2568" s="9">
        <f t="shared" si="9"/>
        <v>29</v>
      </c>
      <c r="DP2568" s="9" t="s">
        <v>155</v>
      </c>
      <c r="DQ2568" s="9" t="s">
        <v>202</v>
      </c>
      <c r="DR2568" s="9" t="s">
        <v>157</v>
      </c>
      <c r="DS2568" s="9" t="s">
        <v>137</v>
      </c>
      <c r="DT2568" s="9" t="s">
        <v>657</v>
      </c>
      <c r="DU2568" s="9" t="s">
        <v>203</v>
      </c>
      <c r="DV2568" s="9" t="str">
        <f>VLOOKUP(DU2568,Metadata!$B$2:$C$7,2,FALSE)</f>
        <v>6+ years</v>
      </c>
    </row>
    <row r="2569" spans="1:126">
      <c r="A2569" s="13">
        <v>2568</v>
      </c>
      <c r="B2569" s="9" t="s">
        <v>135</v>
      </c>
      <c r="C2569" s="9" t="str">
        <f>VLOOKUP(B2569,Metadata!$M$2:$N$6,2,FALSE)</f>
        <v>Permanent Employee</v>
      </c>
      <c r="D2569" s="9" t="s">
        <v>136</v>
      </c>
      <c r="E2569" s="9" t="s">
        <v>137</v>
      </c>
      <c r="F2569" s="9" t="s">
        <v>138</v>
      </c>
      <c r="G2569" s="9" t="s">
        <v>172</v>
      </c>
      <c r="H2569" s="9" t="str">
        <f>IF(G2569="","",VLOOKUP(G2569,Metadata!$J$2:$K$22,2,FALSE))</f>
        <v>Porto Metropolitan Area</v>
      </c>
      <c r="I2569" s="9" t="s">
        <v>138</v>
      </c>
      <c r="J2569" s="9" t="str">
        <f>IF(I2569="","",VLOOKUP(I2569,Metadata!$P$2:$Q$43,2,FALSE))</f>
        <v>Europe</v>
      </c>
      <c r="K2569" s="9" t="str">
        <f t="shared" si="0"/>
        <v>Portugal</v>
      </c>
      <c r="L2569" s="9" t="s">
        <v>172</v>
      </c>
      <c r="M2569" s="9" t="str">
        <f>IF(L2569="","",VLOOKUP(L2569,Metadata!$J$2:$K$22,2,FALSE))</f>
        <v>Porto Metropolitan Area</v>
      </c>
      <c r="N2569" s="9" t="s">
        <v>141</v>
      </c>
      <c r="O2569" s="9" t="s">
        <v>137</v>
      </c>
      <c r="P2569" s="9" t="s">
        <v>142</v>
      </c>
      <c r="Q2569" s="10" t="str">
        <f t="shared" si="1"/>
        <v>Full Office Job</v>
      </c>
      <c r="R2569" s="10">
        <v>6</v>
      </c>
      <c r="S2569" s="9" t="s">
        <v>229</v>
      </c>
      <c r="T2569" s="9" t="s">
        <v>137</v>
      </c>
      <c r="U2569" s="9" t="str">
        <f>IF(S2569&lt;&gt;"",S2569,IF(T2569&lt;&gt;"",VLOOKUP(T2569,Metadata!$S$2:$T$228,2,FALSE),""))</f>
        <v>Project Manager</v>
      </c>
      <c r="V2569" s="9" t="s">
        <v>207</v>
      </c>
      <c r="W2569" s="9" t="s">
        <v>137</v>
      </c>
      <c r="X2569" s="9" t="s">
        <v>208</v>
      </c>
      <c r="Y2569" s="9" t="s">
        <v>137</v>
      </c>
      <c r="Z2569" s="9" t="s">
        <v>262</v>
      </c>
      <c r="AA2569" s="9" t="s">
        <v>165</v>
      </c>
      <c r="AB2569" s="9" t="s">
        <v>137</v>
      </c>
      <c r="AC2569" s="9" t="s">
        <v>147</v>
      </c>
      <c r="AD2569" s="9"/>
      <c r="AE2569" s="9"/>
      <c r="AF2569" s="9"/>
      <c r="AG2569" s="9"/>
      <c r="AH2569" s="9" t="s">
        <v>176</v>
      </c>
      <c r="AI2569" s="9"/>
      <c r="AJ2569" s="9"/>
      <c r="AK2569" s="9" t="s">
        <v>302</v>
      </c>
      <c r="AL2569" s="9"/>
      <c r="AM2569" s="9"/>
      <c r="AN2569" s="9" t="s">
        <v>195</v>
      </c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 t="s">
        <v>178</v>
      </c>
      <c r="BB2569" s="9"/>
      <c r="BC2569" s="9"/>
      <c r="BD2569" s="9"/>
      <c r="BE2569" s="9"/>
      <c r="BF2569" s="9"/>
      <c r="BG2569" s="9"/>
      <c r="BH2569" s="9"/>
      <c r="BI2569" s="9"/>
      <c r="BJ2569" s="9"/>
      <c r="BK2569" s="9" t="s">
        <v>198</v>
      </c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10"/>
      <c r="CB2569" s="10" t="str">
        <f t="shared" si="5"/>
        <v/>
      </c>
      <c r="CC2569" s="10"/>
      <c r="CD2569" s="9" t="str">
        <f t="shared" si="2"/>
        <v/>
      </c>
      <c r="CE2569" s="9" t="s">
        <v>168</v>
      </c>
      <c r="CF2569" s="9" t="s">
        <v>188</v>
      </c>
      <c r="CG2569" s="9">
        <f>IF(CF2569="","",VLOOKUP(CF2569,Metadata!$D$2:$H$20,2,FALSE))</f>
        <v>17500</v>
      </c>
      <c r="CH2569" s="9">
        <f>IF(CF2569="","",VLOOKUP(CF2569,Metadata!$D$2:$H$20,4,FALSE))</f>
        <v>15000</v>
      </c>
      <c r="CI2569" s="9">
        <f>IF(CF2569="","",VLOOKUP(CF2569,Metadata!$D$2:$H$20,5,FALSE))</f>
        <v>20000</v>
      </c>
      <c r="CJ2569" s="9">
        <f t="shared" si="3"/>
        <v>17500</v>
      </c>
      <c r="CK2569" s="9" t="s">
        <v>180</v>
      </c>
      <c r="CL2569" s="10">
        <v>4</v>
      </c>
      <c r="CM2569" s="10">
        <v>5</v>
      </c>
      <c r="CN2569" s="10">
        <v>7</v>
      </c>
      <c r="CO2569" s="10">
        <v>7</v>
      </c>
      <c r="CP2569" s="10">
        <v>7</v>
      </c>
      <c r="CQ2569" s="10">
        <v>7</v>
      </c>
      <c r="CR2569" s="10">
        <v>6</v>
      </c>
      <c r="CS2569" s="10">
        <v>5</v>
      </c>
      <c r="CT2569" s="10">
        <v>6</v>
      </c>
      <c r="CU2569" s="10">
        <v>6</v>
      </c>
      <c r="CV2569" s="10">
        <v>4</v>
      </c>
      <c r="CW2569" s="10">
        <v>5</v>
      </c>
      <c r="CX2569" s="10">
        <v>5</v>
      </c>
      <c r="CY2569" s="10">
        <v>6</v>
      </c>
      <c r="CZ2569" s="10">
        <v>6</v>
      </c>
      <c r="DA2569" s="10">
        <v>7</v>
      </c>
      <c r="DB2569" s="10">
        <v>6</v>
      </c>
      <c r="DC2569" s="10">
        <v>7</v>
      </c>
      <c r="DD2569" s="10">
        <v>5</v>
      </c>
      <c r="DE2569" s="10">
        <v>7</v>
      </c>
      <c r="DF2569" s="10">
        <v>7</v>
      </c>
      <c r="DG2569" s="10">
        <v>7</v>
      </c>
      <c r="DH2569" s="10">
        <v>6</v>
      </c>
      <c r="DI2569" s="10">
        <v>5</v>
      </c>
      <c r="DJ2569" s="10">
        <v>6</v>
      </c>
      <c r="DK2569" s="10">
        <v>7</v>
      </c>
      <c r="DL2569" s="10">
        <v>5</v>
      </c>
      <c r="DM2569" s="9" t="s">
        <v>296</v>
      </c>
      <c r="DN2569" s="10">
        <v>1982</v>
      </c>
      <c r="DO2569" s="9">
        <f t="shared" si="9"/>
        <v>39</v>
      </c>
      <c r="DP2569" s="9" t="s">
        <v>155</v>
      </c>
      <c r="DQ2569" s="9" t="s">
        <v>227</v>
      </c>
      <c r="DR2569" s="9" t="s">
        <v>170</v>
      </c>
      <c r="DS2569" s="9" t="s">
        <v>137</v>
      </c>
      <c r="DT2569" s="9" t="s">
        <v>657</v>
      </c>
      <c r="DU2569" s="9" t="s">
        <v>158</v>
      </c>
      <c r="DV2569" s="9" t="str">
        <f>VLOOKUP(DU2569,Metadata!$B$2:$C$7,2,FALSE)</f>
        <v>6+ years</v>
      </c>
    </row>
    <row r="2570" spans="1:126">
      <c r="A2570" s="13">
        <v>2569</v>
      </c>
      <c r="B2570" s="9" t="s">
        <v>135</v>
      </c>
      <c r="C2570" s="9" t="str">
        <f>VLOOKUP(B2570,Metadata!$M$2:$N$6,2,FALSE)</f>
        <v>Permanent Employee</v>
      </c>
      <c r="D2570" s="9" t="s">
        <v>159</v>
      </c>
      <c r="E2570" s="9" t="s">
        <v>137</v>
      </c>
      <c r="F2570" s="9" t="s">
        <v>138</v>
      </c>
      <c r="G2570" s="9" t="s">
        <v>140</v>
      </c>
      <c r="H2570" s="9" t="str">
        <f>IF(G2570="","",VLOOKUP(G2570,Metadata!$J$2:$K$22,2,FALSE))</f>
        <v>Lisbon Metropolitan Area</v>
      </c>
      <c r="I2570" s="9" t="s">
        <v>138</v>
      </c>
      <c r="J2570" s="9" t="str">
        <f>IF(I2570="","",VLOOKUP(I2570,Metadata!$P$2:$Q$43,2,FALSE))</f>
        <v>Europe</v>
      </c>
      <c r="K2570" s="9" t="str">
        <f t="shared" si="0"/>
        <v>Portugal</v>
      </c>
      <c r="L2570" s="9" t="s">
        <v>140</v>
      </c>
      <c r="M2570" s="9" t="str">
        <f>IF(L2570="","",VLOOKUP(L2570,Metadata!$J$2:$K$22,2,FALSE))</f>
        <v>Lisbon Metropolitan Area</v>
      </c>
      <c r="N2570" s="9" t="s">
        <v>141</v>
      </c>
      <c r="O2570" s="9" t="s">
        <v>137</v>
      </c>
      <c r="P2570" s="9" t="s">
        <v>142</v>
      </c>
      <c r="Q2570" s="10" t="str">
        <f t="shared" si="1"/>
        <v>Full Office Job</v>
      </c>
      <c r="R2570" s="10">
        <v>7</v>
      </c>
      <c r="S2570" s="9" t="s">
        <v>229</v>
      </c>
      <c r="T2570" s="9" t="s">
        <v>137</v>
      </c>
      <c r="U2570" s="9" t="str">
        <f>IF(S2570&lt;&gt;"",S2570,IF(T2570&lt;&gt;"",VLOOKUP(T2570,Metadata!$S$2:$T$228,2,FALSE),""))</f>
        <v>Project Manager</v>
      </c>
      <c r="V2570" s="9" t="s">
        <v>274</v>
      </c>
      <c r="W2570" s="9" t="s">
        <v>137</v>
      </c>
      <c r="X2570" s="9" t="s">
        <v>145</v>
      </c>
      <c r="Y2570" s="9" t="s">
        <v>137</v>
      </c>
      <c r="Z2570" s="9" t="s">
        <v>224</v>
      </c>
      <c r="AA2570" s="9" t="s">
        <v>137</v>
      </c>
      <c r="AB2570" s="9" t="s">
        <v>137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 t="s">
        <v>150</v>
      </c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 t="s">
        <v>150</v>
      </c>
      <c r="BZ2570" s="9" t="s">
        <v>137</v>
      </c>
      <c r="CA2570" s="10"/>
      <c r="CB2570" s="10" t="str">
        <f t="shared" si="5"/>
        <v/>
      </c>
      <c r="CC2570" s="10"/>
      <c r="CD2570" s="9" t="str">
        <f t="shared" si="2"/>
        <v/>
      </c>
      <c r="CE2570" s="9" t="s">
        <v>151</v>
      </c>
      <c r="CF2570" s="9" t="s">
        <v>419</v>
      </c>
      <c r="CG2570" s="9">
        <f>IF(CF2570="","",VLOOKUP(CF2570,Metadata!$D$2:$H$20,2,FALSE))</f>
        <v>62500</v>
      </c>
      <c r="CH2570" s="9">
        <f>IF(CF2570="","",VLOOKUP(CF2570,Metadata!$D$2:$H$20,4,FALSE))</f>
        <v>60000</v>
      </c>
      <c r="CI2570" s="9">
        <f>IF(CF2570="","",VLOOKUP(CF2570,Metadata!$D$2:$H$20,5,FALSE))</f>
        <v>65000</v>
      </c>
      <c r="CJ2570" s="9">
        <f t="shared" si="3"/>
        <v>62500</v>
      </c>
      <c r="CK2570" s="9" t="s">
        <v>153</v>
      </c>
      <c r="CL2570" s="10">
        <v>2</v>
      </c>
      <c r="CM2570" s="10">
        <v>5</v>
      </c>
      <c r="CN2570" s="10">
        <v>7</v>
      </c>
      <c r="CO2570" s="10">
        <v>5</v>
      </c>
      <c r="CP2570" s="10">
        <v>5</v>
      </c>
      <c r="CQ2570" s="10">
        <v>7</v>
      </c>
      <c r="CR2570" s="10">
        <v>7</v>
      </c>
      <c r="CS2570" s="10">
        <v>7</v>
      </c>
      <c r="CT2570" s="10">
        <v>7</v>
      </c>
      <c r="CU2570" s="10">
        <v>5</v>
      </c>
      <c r="CV2570" s="10">
        <v>6</v>
      </c>
      <c r="CW2570" s="10">
        <v>5</v>
      </c>
      <c r="CX2570" s="10">
        <v>7</v>
      </c>
      <c r="CY2570" s="10">
        <v>6</v>
      </c>
      <c r="CZ2570" s="10">
        <v>4</v>
      </c>
      <c r="DA2570" s="10">
        <v>5</v>
      </c>
      <c r="DB2570" s="10">
        <v>6</v>
      </c>
      <c r="DC2570" s="10">
        <v>6</v>
      </c>
      <c r="DD2570" s="10">
        <v>3</v>
      </c>
      <c r="DE2570" s="10">
        <v>7</v>
      </c>
      <c r="DF2570" s="10">
        <v>6</v>
      </c>
      <c r="DG2570" s="10">
        <v>7</v>
      </c>
      <c r="DH2570" s="10">
        <v>6</v>
      </c>
      <c r="DI2570" s="10">
        <v>7</v>
      </c>
      <c r="DJ2570" s="10">
        <v>7</v>
      </c>
      <c r="DK2570" s="10">
        <v>7</v>
      </c>
      <c r="DL2570" s="10">
        <v>6</v>
      </c>
      <c r="DM2570" s="9" t="s">
        <v>154</v>
      </c>
      <c r="DN2570" s="10">
        <v>1978</v>
      </c>
      <c r="DO2570" s="9">
        <f t="shared" si="9"/>
        <v>43</v>
      </c>
      <c r="DP2570" s="9" t="s">
        <v>155</v>
      </c>
      <c r="DQ2570" s="9" t="s">
        <v>156</v>
      </c>
      <c r="DR2570" s="9" t="s">
        <v>170</v>
      </c>
      <c r="DS2570" s="9" t="s">
        <v>137</v>
      </c>
      <c r="DT2570" s="9" t="s">
        <v>657</v>
      </c>
      <c r="DU2570" s="9" t="s">
        <v>158</v>
      </c>
      <c r="DV2570" s="9" t="str">
        <f>VLOOKUP(DU2570,Metadata!$B$2:$C$7,2,FALSE)</f>
        <v>6+ years</v>
      </c>
    </row>
    <row r="2571" spans="1:126">
      <c r="A2571" s="13">
        <v>2570</v>
      </c>
      <c r="B2571" s="9" t="s">
        <v>135</v>
      </c>
      <c r="C2571" s="9" t="str">
        <f>VLOOKUP(B2571,Metadata!$M$2:$N$6,2,FALSE)</f>
        <v>Permanent Employee</v>
      </c>
      <c r="D2571" s="9" t="s">
        <v>159</v>
      </c>
      <c r="E2571" s="9" t="s">
        <v>137</v>
      </c>
      <c r="F2571" s="9" t="s">
        <v>138</v>
      </c>
      <c r="G2571" s="9" t="s">
        <v>160</v>
      </c>
      <c r="H2571" s="9" t="str">
        <f>IF(G2571="","",VLOOKUP(G2571,Metadata!$J$2:$K$22,2,FALSE))</f>
        <v>Centre</v>
      </c>
      <c r="I2571" s="9" t="s">
        <v>292</v>
      </c>
      <c r="J2571" s="9" t="str">
        <f>IF(I2571="","",VLOOKUP(I2571,Metadata!$P$2:$Q$43,2,FALSE))</f>
        <v>North America</v>
      </c>
      <c r="K2571" s="9" t="str">
        <f t="shared" si="0"/>
        <v>International</v>
      </c>
      <c r="L2571" s="9" t="s">
        <v>137</v>
      </c>
      <c r="M2571" s="9" t="str">
        <f>IF(L2571="","",VLOOKUP(L2571,Metadata!$J$2:$K$22,2,FALSE))</f>
        <v/>
      </c>
      <c r="N2571" s="9" t="s">
        <v>214</v>
      </c>
      <c r="O2571" s="9" t="s">
        <v>239</v>
      </c>
      <c r="P2571" s="9" t="s">
        <v>142</v>
      </c>
      <c r="Q2571" s="10" t="str">
        <f t="shared" si="1"/>
        <v>Full Office Job</v>
      </c>
      <c r="R2571" s="10">
        <v>5</v>
      </c>
      <c r="S2571" s="9" t="s">
        <v>143</v>
      </c>
      <c r="T2571" s="9" t="s">
        <v>137</v>
      </c>
      <c r="U2571" s="9" t="str">
        <f>IF(S2571&lt;&gt;"",S2571,IF(T2571&lt;&gt;"",VLOOKUP(T2571,Metadata!$S$2:$T$228,2,FALSE),""))</f>
        <v>Technical Team Leader</v>
      </c>
      <c r="V2571" s="9" t="s">
        <v>261</v>
      </c>
      <c r="W2571" s="9" t="s">
        <v>137</v>
      </c>
      <c r="X2571" s="9" t="s">
        <v>242</v>
      </c>
      <c r="Y2571" s="9" t="s">
        <v>137</v>
      </c>
      <c r="Z2571" s="9" t="s">
        <v>146</v>
      </c>
      <c r="AA2571" s="9" t="s">
        <v>165</v>
      </c>
      <c r="AB2571" s="9" t="s">
        <v>137</v>
      </c>
      <c r="AC2571" s="9" t="s">
        <v>147</v>
      </c>
      <c r="AD2571" s="9" t="s">
        <v>148</v>
      </c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 t="s">
        <v>284</v>
      </c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 t="s">
        <v>219</v>
      </c>
      <c r="BR2571" s="9"/>
      <c r="BS2571" s="9"/>
      <c r="BT2571" s="9"/>
      <c r="BU2571" s="9"/>
      <c r="BV2571" s="9"/>
      <c r="BW2571" s="9"/>
      <c r="BX2571" s="9"/>
      <c r="BY2571" s="9"/>
      <c r="BZ2571" s="9"/>
      <c r="CA2571" s="10"/>
      <c r="CB2571" s="10" t="str">
        <f t="shared" si="5"/>
        <v/>
      </c>
      <c r="CC2571" s="10"/>
      <c r="CD2571" s="9" t="str">
        <f t="shared" si="2"/>
        <v/>
      </c>
      <c r="CE2571" s="9" t="s">
        <v>232</v>
      </c>
      <c r="CF2571" s="9" t="s">
        <v>293</v>
      </c>
      <c r="CG2571" s="9">
        <f>IF(CF2571="","",VLOOKUP(CF2571,Metadata!$D$2:$H$20,2,FALSE))</f>
        <v>52500</v>
      </c>
      <c r="CH2571" s="9">
        <f>IF(CF2571="","",VLOOKUP(CF2571,Metadata!$D$2:$H$20,4,FALSE))</f>
        <v>50000</v>
      </c>
      <c r="CI2571" s="9">
        <f>IF(CF2571="","",VLOOKUP(CF2571,Metadata!$D$2:$H$20,5,FALSE))</f>
        <v>55000</v>
      </c>
      <c r="CJ2571" s="9">
        <f t="shared" si="3"/>
        <v>52500</v>
      </c>
      <c r="CK2571" s="9" t="s">
        <v>201</v>
      </c>
      <c r="CL2571" s="10">
        <v>6</v>
      </c>
      <c r="CM2571" s="10">
        <v>2</v>
      </c>
      <c r="CN2571" s="10">
        <v>7</v>
      </c>
      <c r="CO2571" s="10">
        <v>6</v>
      </c>
      <c r="CP2571" s="10">
        <v>6</v>
      </c>
      <c r="CQ2571" s="10">
        <v>6</v>
      </c>
      <c r="CR2571" s="10">
        <v>5</v>
      </c>
      <c r="CS2571" s="10">
        <v>5</v>
      </c>
      <c r="CT2571" s="10">
        <v>6</v>
      </c>
      <c r="CU2571" s="10">
        <v>6</v>
      </c>
      <c r="CV2571" s="10">
        <v>5</v>
      </c>
      <c r="CW2571" s="10">
        <v>5</v>
      </c>
      <c r="CX2571" s="10">
        <v>6</v>
      </c>
      <c r="CY2571" s="10">
        <v>5</v>
      </c>
      <c r="CZ2571" s="10">
        <v>6</v>
      </c>
      <c r="DA2571" s="10">
        <v>6</v>
      </c>
      <c r="DB2571" s="10">
        <v>5</v>
      </c>
      <c r="DC2571" s="10">
        <v>6</v>
      </c>
      <c r="DD2571" s="10">
        <v>5</v>
      </c>
      <c r="DE2571" s="10">
        <v>6</v>
      </c>
      <c r="DF2571" s="10">
        <v>7</v>
      </c>
      <c r="DG2571" s="10">
        <v>6</v>
      </c>
      <c r="DH2571" s="10">
        <v>6</v>
      </c>
      <c r="DI2571" s="10">
        <v>6</v>
      </c>
      <c r="DJ2571" s="10">
        <v>5</v>
      </c>
      <c r="DK2571" s="10">
        <v>5</v>
      </c>
      <c r="DL2571" s="10">
        <v>5</v>
      </c>
      <c r="DM2571" s="9" t="s">
        <v>154</v>
      </c>
      <c r="DN2571" s="10">
        <v>1981</v>
      </c>
      <c r="DO2571" s="9">
        <f t="shared" si="9"/>
        <v>40</v>
      </c>
      <c r="DP2571" s="9" t="s">
        <v>155</v>
      </c>
      <c r="DQ2571" s="9" t="s">
        <v>202</v>
      </c>
      <c r="DR2571" s="9" t="s">
        <v>157</v>
      </c>
      <c r="DS2571" s="9" t="s">
        <v>137</v>
      </c>
      <c r="DT2571" s="9" t="s">
        <v>657</v>
      </c>
      <c r="DU2571" s="9" t="s">
        <v>158</v>
      </c>
      <c r="DV2571" s="9" t="str">
        <f>VLOOKUP(DU2571,Metadata!$B$2:$C$7,2,FALSE)</f>
        <v>6+ years</v>
      </c>
    </row>
    <row r="2572" spans="1:126">
      <c r="A2572" s="13">
        <v>2571</v>
      </c>
      <c r="B2572" s="9" t="s">
        <v>135</v>
      </c>
      <c r="C2572" s="9" t="str">
        <f>VLOOKUP(B2572,Metadata!$M$2:$N$6,2,FALSE)</f>
        <v>Permanent Employee</v>
      </c>
      <c r="D2572" s="9" t="s">
        <v>159</v>
      </c>
      <c r="E2572" s="9" t="s">
        <v>137</v>
      </c>
      <c r="F2572" s="9" t="s">
        <v>138</v>
      </c>
      <c r="G2572" s="9" t="s">
        <v>312</v>
      </c>
      <c r="H2572" s="9" t="str">
        <f>IF(G2572="","",VLOOKUP(G2572,Metadata!$J$2:$K$22,2,FALSE))</f>
        <v>South</v>
      </c>
      <c r="I2572" s="9" t="s">
        <v>138</v>
      </c>
      <c r="J2572" s="9" t="str">
        <f>IF(I2572="","",VLOOKUP(I2572,Metadata!$P$2:$Q$43,2,FALSE))</f>
        <v>Europe</v>
      </c>
      <c r="K2572" s="9" t="str">
        <f t="shared" si="0"/>
        <v>Portugal</v>
      </c>
      <c r="L2572" s="9" t="s">
        <v>140</v>
      </c>
      <c r="M2572" s="9" t="str">
        <f>IF(L2572="","",VLOOKUP(L2572,Metadata!$J$2:$K$22,2,FALSE))</f>
        <v>Lisbon Metropolitan Area</v>
      </c>
      <c r="N2572" s="9" t="s">
        <v>141</v>
      </c>
      <c r="O2572" s="9" t="s">
        <v>137</v>
      </c>
      <c r="P2572" s="9" t="s">
        <v>191</v>
      </c>
      <c r="Q2572" s="10" t="str">
        <f t="shared" si="1"/>
        <v>Remote Job (full or flexible)</v>
      </c>
      <c r="R2572" s="10">
        <v>6</v>
      </c>
      <c r="S2572" s="9" t="s">
        <v>192</v>
      </c>
      <c r="T2572" s="9" t="s">
        <v>137</v>
      </c>
      <c r="U2572" s="9" t="str">
        <f>IF(S2572&lt;&gt;"",S2572,IF(T2572&lt;&gt;"",VLOOKUP(T2572,Metadata!$S$2:$T$228,2,FALSE),""))</f>
        <v>Back-End Developer</v>
      </c>
      <c r="V2572" s="9" t="s">
        <v>276</v>
      </c>
      <c r="W2572" s="9" t="s">
        <v>137</v>
      </c>
      <c r="X2572" s="9" t="s">
        <v>242</v>
      </c>
      <c r="Y2572" s="9" t="s">
        <v>137</v>
      </c>
      <c r="Z2572" s="9" t="s">
        <v>146</v>
      </c>
      <c r="AA2572" s="9" t="s">
        <v>137</v>
      </c>
      <c r="AB2572" s="9" t="s">
        <v>137</v>
      </c>
      <c r="AC2572" s="9"/>
      <c r="AD2572" s="9"/>
      <c r="AE2572" s="9"/>
      <c r="AF2572" s="9" t="s">
        <v>243</v>
      </c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 t="s">
        <v>258</v>
      </c>
      <c r="BV2572" s="9"/>
      <c r="BW2572" s="9"/>
      <c r="BX2572" s="9"/>
      <c r="BY2572" s="9"/>
      <c r="BZ2572" s="9"/>
      <c r="CA2572" s="10"/>
      <c r="CB2572" s="10" t="str">
        <f t="shared" si="5"/>
        <v/>
      </c>
      <c r="CC2572" s="10"/>
      <c r="CD2572" s="9" t="str">
        <f t="shared" si="2"/>
        <v/>
      </c>
      <c r="CE2572" s="9" t="s">
        <v>232</v>
      </c>
      <c r="CF2572" s="9" t="s">
        <v>152</v>
      </c>
      <c r="CG2572" s="9">
        <f>IF(CF2572="","",VLOOKUP(CF2572,Metadata!$D$2:$H$20,2,FALSE))</f>
        <v>32500</v>
      </c>
      <c r="CH2572" s="9">
        <f>IF(CF2572="","",VLOOKUP(CF2572,Metadata!$D$2:$H$20,4,FALSE))</f>
        <v>30000</v>
      </c>
      <c r="CI2572" s="9">
        <f>IF(CF2572="","",VLOOKUP(CF2572,Metadata!$D$2:$H$20,5,FALSE))</f>
        <v>35000</v>
      </c>
      <c r="CJ2572" s="9">
        <f t="shared" si="3"/>
        <v>32500</v>
      </c>
      <c r="CK2572" s="9" t="s">
        <v>189</v>
      </c>
      <c r="CL2572" s="10">
        <v>5</v>
      </c>
      <c r="CM2572" s="10">
        <v>1</v>
      </c>
      <c r="CN2572" s="10">
        <v>6</v>
      </c>
      <c r="CO2572" s="10">
        <v>5</v>
      </c>
      <c r="CP2572" s="10">
        <v>6</v>
      </c>
      <c r="CQ2572" s="10">
        <v>6</v>
      </c>
      <c r="CR2572" s="10">
        <v>6</v>
      </c>
      <c r="CS2572" s="10">
        <v>4</v>
      </c>
      <c r="CT2572" s="10">
        <v>6</v>
      </c>
      <c r="CU2572" s="10">
        <v>6</v>
      </c>
      <c r="CV2572" s="10">
        <v>4</v>
      </c>
      <c r="CW2572" s="10">
        <v>3</v>
      </c>
      <c r="CX2572" s="10">
        <v>5</v>
      </c>
      <c r="CY2572" s="10">
        <v>7</v>
      </c>
      <c r="CZ2572" s="10">
        <v>7</v>
      </c>
      <c r="DA2572" s="10">
        <v>1</v>
      </c>
      <c r="DB2572" s="10">
        <v>1</v>
      </c>
      <c r="DC2572" s="10">
        <v>6</v>
      </c>
      <c r="DD2572" s="10">
        <v>4</v>
      </c>
      <c r="DE2572" s="10">
        <v>6</v>
      </c>
      <c r="DF2572" s="10">
        <v>7</v>
      </c>
      <c r="DG2572" s="10">
        <v>6</v>
      </c>
      <c r="DH2572" s="10">
        <v>5</v>
      </c>
      <c r="DI2572" s="10">
        <v>5</v>
      </c>
      <c r="DJ2572" s="10">
        <v>6</v>
      </c>
      <c r="DK2572" s="10">
        <v>7</v>
      </c>
      <c r="DL2572" s="10">
        <v>4</v>
      </c>
      <c r="DM2572" s="9" t="s">
        <v>154</v>
      </c>
      <c r="DN2572" s="10">
        <v>1994</v>
      </c>
      <c r="DO2572" s="9">
        <f t="shared" si="9"/>
        <v>27</v>
      </c>
      <c r="DP2572" s="9" t="s">
        <v>155</v>
      </c>
      <c r="DQ2572" s="9" t="s">
        <v>156</v>
      </c>
      <c r="DR2572" s="9" t="s">
        <v>157</v>
      </c>
      <c r="DS2572" s="9" t="s">
        <v>137</v>
      </c>
      <c r="DT2572" s="9" t="s">
        <v>657</v>
      </c>
      <c r="DU2572" s="9" t="s">
        <v>223</v>
      </c>
      <c r="DV2572" s="9" t="str">
        <f>VLOOKUP(DU2572,Metadata!$B$2:$C$7,2,FALSE)</f>
        <v>3 - 6 years</v>
      </c>
    </row>
    <row r="2573" spans="1:126">
      <c r="A2573" s="13">
        <v>2572</v>
      </c>
      <c r="B2573" s="9" t="s">
        <v>135</v>
      </c>
      <c r="C2573" s="9" t="str">
        <f>VLOOKUP(B2573,Metadata!$M$2:$N$6,2,FALSE)</f>
        <v>Permanent Employee</v>
      </c>
      <c r="D2573" s="9" t="s">
        <v>159</v>
      </c>
      <c r="E2573" s="9" t="s">
        <v>137</v>
      </c>
      <c r="F2573" s="9" t="s">
        <v>138</v>
      </c>
      <c r="G2573" s="9" t="s">
        <v>140</v>
      </c>
      <c r="H2573" s="9" t="str">
        <f>IF(G2573="","",VLOOKUP(G2573,Metadata!$J$2:$K$22,2,FALSE))</f>
        <v>Lisbon Metropolitan Area</v>
      </c>
      <c r="I2573" s="9" t="s">
        <v>138</v>
      </c>
      <c r="J2573" s="9" t="str">
        <f>IF(I2573="","",VLOOKUP(I2573,Metadata!$P$2:$Q$43,2,FALSE))</f>
        <v>Europe</v>
      </c>
      <c r="K2573" s="9" t="str">
        <f t="shared" si="0"/>
        <v>Portugal</v>
      </c>
      <c r="L2573" s="9" t="s">
        <v>140</v>
      </c>
      <c r="M2573" s="9" t="str">
        <f>IF(L2573="","",VLOOKUP(L2573,Metadata!$J$2:$K$22,2,FALSE))</f>
        <v>Lisbon Metropolitan Area</v>
      </c>
      <c r="N2573" s="9" t="s">
        <v>141</v>
      </c>
      <c r="O2573" s="9" t="s">
        <v>137</v>
      </c>
      <c r="P2573" s="9" t="s">
        <v>142</v>
      </c>
      <c r="Q2573" s="10" t="str">
        <f t="shared" si="1"/>
        <v>Full Office Job</v>
      </c>
      <c r="R2573" s="10">
        <v>6</v>
      </c>
      <c r="S2573" s="9" t="s">
        <v>183</v>
      </c>
      <c r="T2573" s="9" t="s">
        <v>137</v>
      </c>
      <c r="U2573" s="9" t="str">
        <f>IF(S2573&lt;&gt;"",S2573,IF(T2573&lt;&gt;"",VLOOKUP(T2573,Metadata!$S$2:$T$228,2,FALSE),""))</f>
        <v>Product Owner/Product Manager</v>
      </c>
      <c r="V2573" s="9" t="s">
        <v>256</v>
      </c>
      <c r="W2573" s="9" t="s">
        <v>137</v>
      </c>
      <c r="X2573" s="9" t="s">
        <v>145</v>
      </c>
      <c r="Y2573" s="9" t="s">
        <v>137</v>
      </c>
      <c r="Z2573" s="9" t="s">
        <v>218</v>
      </c>
      <c r="AA2573" s="9" t="s">
        <v>137</v>
      </c>
      <c r="AB2573" s="9" t="s">
        <v>137</v>
      </c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 t="s">
        <v>150</v>
      </c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 t="s">
        <v>150</v>
      </c>
      <c r="BZ2573" s="9" t="s">
        <v>137</v>
      </c>
      <c r="CA2573" s="10"/>
      <c r="CB2573" s="10" t="str">
        <f t="shared" si="5"/>
        <v/>
      </c>
      <c r="CC2573" s="10"/>
      <c r="CD2573" s="9" t="str">
        <f t="shared" si="2"/>
        <v/>
      </c>
      <c r="CE2573" s="9" t="s">
        <v>168</v>
      </c>
      <c r="CF2573" s="9" t="s">
        <v>236</v>
      </c>
      <c r="CG2573" s="9">
        <f>IF(CF2573="","",VLOOKUP(CF2573,Metadata!$D$2:$H$20,2,FALSE))</f>
        <v>47500</v>
      </c>
      <c r="CH2573" s="9">
        <f>IF(CF2573="","",VLOOKUP(CF2573,Metadata!$D$2:$H$20,4,FALSE))</f>
        <v>45000</v>
      </c>
      <c r="CI2573" s="9">
        <f>IF(CF2573="","",VLOOKUP(CF2573,Metadata!$D$2:$H$20,5,FALSE))</f>
        <v>50000</v>
      </c>
      <c r="CJ2573" s="9">
        <f t="shared" si="3"/>
        <v>47500</v>
      </c>
      <c r="CK2573" s="9" t="s">
        <v>366</v>
      </c>
      <c r="CL2573" s="10">
        <v>5</v>
      </c>
      <c r="CM2573" s="10">
        <v>3</v>
      </c>
      <c r="CN2573" s="10">
        <v>6</v>
      </c>
      <c r="CO2573" s="10">
        <v>6</v>
      </c>
      <c r="CP2573" s="10">
        <v>6</v>
      </c>
      <c r="CQ2573" s="10">
        <v>6</v>
      </c>
      <c r="CR2573" s="10">
        <v>5</v>
      </c>
      <c r="CS2573" s="10">
        <v>6</v>
      </c>
      <c r="CT2573" s="10">
        <v>6</v>
      </c>
      <c r="CU2573" s="10">
        <v>5</v>
      </c>
      <c r="CV2573" s="10">
        <v>5</v>
      </c>
      <c r="CW2573" s="10">
        <v>5</v>
      </c>
      <c r="CX2573" s="10">
        <v>6</v>
      </c>
      <c r="CY2573" s="10">
        <v>6</v>
      </c>
      <c r="CZ2573" s="10">
        <v>6</v>
      </c>
      <c r="DA2573" s="10">
        <v>4</v>
      </c>
      <c r="DB2573" s="10">
        <v>6</v>
      </c>
      <c r="DC2573" s="10">
        <v>6</v>
      </c>
      <c r="DD2573" s="10">
        <v>6</v>
      </c>
      <c r="DE2573" s="10">
        <v>6</v>
      </c>
      <c r="DF2573" s="10">
        <v>6</v>
      </c>
      <c r="DG2573" s="10">
        <v>7</v>
      </c>
      <c r="DH2573" s="10">
        <v>6</v>
      </c>
      <c r="DI2573" s="10">
        <v>7</v>
      </c>
      <c r="DJ2573" s="10">
        <v>4</v>
      </c>
      <c r="DK2573" s="10">
        <v>6</v>
      </c>
      <c r="DL2573" s="10">
        <v>7</v>
      </c>
      <c r="DM2573" s="9" t="s">
        <v>154</v>
      </c>
      <c r="DN2573" s="10">
        <v>1982</v>
      </c>
      <c r="DO2573" s="9">
        <f t="shared" si="9"/>
        <v>39</v>
      </c>
      <c r="DP2573" s="9" t="s">
        <v>222</v>
      </c>
      <c r="DQ2573" s="9" t="s">
        <v>202</v>
      </c>
      <c r="DR2573" s="9" t="s">
        <v>157</v>
      </c>
      <c r="DS2573" s="9" t="s">
        <v>137</v>
      </c>
      <c r="DT2573" s="9" t="s">
        <v>657</v>
      </c>
      <c r="DU2573" s="9" t="s">
        <v>158</v>
      </c>
      <c r="DV2573" s="9" t="str">
        <f>VLOOKUP(DU2573,Metadata!$B$2:$C$7,2,FALSE)</f>
        <v>6+ years</v>
      </c>
    </row>
    <row r="2574" spans="1:126">
      <c r="A2574" s="13">
        <v>2573</v>
      </c>
      <c r="B2574" s="9" t="s">
        <v>135</v>
      </c>
      <c r="C2574" s="9" t="str">
        <f>VLOOKUP(B2574,Metadata!$M$2:$N$6,2,FALSE)</f>
        <v>Permanent Employee</v>
      </c>
      <c r="D2574" s="9" t="s">
        <v>159</v>
      </c>
      <c r="E2574" s="9" t="s">
        <v>137</v>
      </c>
      <c r="F2574" s="9" t="s">
        <v>138</v>
      </c>
      <c r="G2574" s="9" t="s">
        <v>172</v>
      </c>
      <c r="H2574" s="9" t="str">
        <f>IF(G2574="","",VLOOKUP(G2574,Metadata!$J$2:$K$22,2,FALSE))</f>
        <v>Porto Metropolitan Area</v>
      </c>
      <c r="I2574" s="9" t="s">
        <v>138</v>
      </c>
      <c r="J2574" s="9" t="str">
        <f>IF(I2574="","",VLOOKUP(I2574,Metadata!$P$2:$Q$43,2,FALSE))</f>
        <v>Europe</v>
      </c>
      <c r="K2574" s="9" t="str">
        <f t="shared" si="0"/>
        <v>Portugal</v>
      </c>
      <c r="L2574" s="9" t="s">
        <v>172</v>
      </c>
      <c r="M2574" s="9" t="str">
        <f>IF(L2574="","",VLOOKUP(L2574,Metadata!$J$2:$K$22,2,FALSE))</f>
        <v>Porto Metropolitan Area</v>
      </c>
      <c r="N2574" s="9" t="s">
        <v>214</v>
      </c>
      <c r="O2574" s="9" t="s">
        <v>259</v>
      </c>
      <c r="P2574" s="9" t="s">
        <v>142</v>
      </c>
      <c r="Q2574" s="10" t="str">
        <f t="shared" si="1"/>
        <v>Full Office Job</v>
      </c>
      <c r="R2574" s="10">
        <v>4</v>
      </c>
      <c r="S2574" s="9" t="s">
        <v>192</v>
      </c>
      <c r="T2574" s="9" t="s">
        <v>137</v>
      </c>
      <c r="U2574" s="9" t="str">
        <f>IF(S2574&lt;&gt;"",S2574,IF(T2574&lt;&gt;"",VLOOKUP(T2574,Metadata!$S$2:$T$228,2,FALSE),""))</f>
        <v>Back-End Developer</v>
      </c>
      <c r="V2574" s="9" t="s">
        <v>261</v>
      </c>
      <c r="W2574" s="9" t="s">
        <v>137</v>
      </c>
      <c r="X2574" s="9" t="s">
        <v>175</v>
      </c>
      <c r="Y2574" s="9" t="s">
        <v>137</v>
      </c>
      <c r="Z2574" s="9" t="s">
        <v>193</v>
      </c>
      <c r="AA2574" s="9" t="s">
        <v>165</v>
      </c>
      <c r="AB2574" s="9" t="s">
        <v>253</v>
      </c>
      <c r="AC2574" s="9" t="s">
        <v>147</v>
      </c>
      <c r="AD2574" s="9" t="s">
        <v>148</v>
      </c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 t="s">
        <v>178</v>
      </c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 t="s">
        <v>186</v>
      </c>
      <c r="BO2574" s="9"/>
      <c r="BP2574" s="9"/>
      <c r="BQ2574" s="9" t="s">
        <v>219</v>
      </c>
      <c r="BR2574" s="9"/>
      <c r="BS2574" s="9"/>
      <c r="BT2574" s="9"/>
      <c r="BU2574" s="9"/>
      <c r="BV2574" s="9"/>
      <c r="BW2574" s="9"/>
      <c r="BX2574" s="9"/>
      <c r="BY2574" s="9"/>
      <c r="BZ2574" s="9"/>
      <c r="CA2574" s="10"/>
      <c r="CB2574" s="10" t="str">
        <f t="shared" si="5"/>
        <v/>
      </c>
      <c r="CC2574" s="10"/>
      <c r="CD2574" s="9" t="str">
        <f t="shared" si="2"/>
        <v/>
      </c>
      <c r="CE2574" s="9" t="s">
        <v>168</v>
      </c>
      <c r="CF2574" s="9" t="s">
        <v>220</v>
      </c>
      <c r="CG2574" s="9">
        <f>IF(CF2574="","",VLOOKUP(CF2574,Metadata!$D$2:$H$20,2,FALSE))</f>
        <v>27500</v>
      </c>
      <c r="CH2574" s="9">
        <f>IF(CF2574="","",VLOOKUP(CF2574,Metadata!$D$2:$H$20,4,FALSE))</f>
        <v>25000</v>
      </c>
      <c r="CI2574" s="9">
        <f>IF(CF2574="","",VLOOKUP(CF2574,Metadata!$D$2:$H$20,5,FALSE))</f>
        <v>30000</v>
      </c>
      <c r="CJ2574" s="9">
        <f t="shared" si="3"/>
        <v>27500</v>
      </c>
      <c r="CK2574" s="9" t="s">
        <v>189</v>
      </c>
      <c r="CL2574" s="10">
        <v>3</v>
      </c>
      <c r="CM2574" s="10">
        <v>5</v>
      </c>
      <c r="CN2574" s="10">
        <v>7</v>
      </c>
      <c r="CO2574" s="10">
        <v>7</v>
      </c>
      <c r="CP2574" s="10">
        <v>7</v>
      </c>
      <c r="CQ2574" s="10">
        <v>7</v>
      </c>
      <c r="CR2574" s="10">
        <v>4</v>
      </c>
      <c r="CS2574" s="10">
        <v>4</v>
      </c>
      <c r="CT2574" s="10">
        <v>7</v>
      </c>
      <c r="CU2574" s="10">
        <v>7</v>
      </c>
      <c r="CV2574" s="10">
        <v>6</v>
      </c>
      <c r="CW2574" s="10">
        <v>4</v>
      </c>
      <c r="CX2574" s="10">
        <v>7</v>
      </c>
      <c r="CY2574" s="10">
        <v>7</v>
      </c>
      <c r="CZ2574" s="10">
        <v>4</v>
      </c>
      <c r="DA2574" s="10">
        <v>4</v>
      </c>
      <c r="DB2574" s="10">
        <v>6</v>
      </c>
      <c r="DC2574" s="10">
        <v>7</v>
      </c>
      <c r="DD2574" s="10">
        <v>5</v>
      </c>
      <c r="DE2574" s="10">
        <v>7</v>
      </c>
      <c r="DF2574" s="10">
        <v>7</v>
      </c>
      <c r="DG2574" s="10">
        <v>7</v>
      </c>
      <c r="DH2574" s="10">
        <v>4</v>
      </c>
      <c r="DI2574" s="10">
        <v>4</v>
      </c>
      <c r="DJ2574" s="10">
        <v>5</v>
      </c>
      <c r="DK2574" s="10">
        <v>7</v>
      </c>
      <c r="DL2574" s="10">
        <v>4</v>
      </c>
      <c r="DM2574" s="9" t="s">
        <v>154</v>
      </c>
      <c r="DN2574" s="10">
        <v>1995</v>
      </c>
      <c r="DO2574" s="9">
        <f t="shared" si="9"/>
        <v>26</v>
      </c>
      <c r="DP2574" s="9" t="s">
        <v>155</v>
      </c>
      <c r="DQ2574" s="9" t="s">
        <v>156</v>
      </c>
      <c r="DR2574" s="9" t="s">
        <v>157</v>
      </c>
      <c r="DS2574" s="9" t="s">
        <v>137</v>
      </c>
      <c r="DT2574" s="9" t="s">
        <v>657</v>
      </c>
      <c r="DU2574" s="9" t="s">
        <v>168</v>
      </c>
      <c r="DV2574" s="9" t="str">
        <f>VLOOKUP(DU2574,Metadata!$B$2:$C$7,2,FALSE)</f>
        <v>0 - 3 years</v>
      </c>
    </row>
    <row r="2575" spans="1:126">
      <c r="A2575" s="13">
        <v>2574</v>
      </c>
      <c r="B2575" s="9" t="s">
        <v>135</v>
      </c>
      <c r="C2575" s="9" t="str">
        <f>VLOOKUP(B2575,Metadata!$M$2:$N$6,2,FALSE)</f>
        <v>Permanent Employee</v>
      </c>
      <c r="D2575" s="9" t="s">
        <v>136</v>
      </c>
      <c r="E2575" s="9" t="s">
        <v>137</v>
      </c>
      <c r="F2575" s="9" t="s">
        <v>138</v>
      </c>
      <c r="G2575" s="9" t="s">
        <v>312</v>
      </c>
      <c r="H2575" s="9" t="str">
        <f>IF(G2575="","",VLOOKUP(G2575,Metadata!$J$2:$K$22,2,FALSE))</f>
        <v>South</v>
      </c>
      <c r="I2575" s="9" t="s">
        <v>138</v>
      </c>
      <c r="J2575" s="9" t="str">
        <f>IF(I2575="","",VLOOKUP(I2575,Metadata!$P$2:$Q$43,2,FALSE))</f>
        <v>Europe</v>
      </c>
      <c r="K2575" s="9" t="str">
        <f t="shared" si="0"/>
        <v>Portugal</v>
      </c>
      <c r="L2575" s="9" t="s">
        <v>312</v>
      </c>
      <c r="M2575" s="9" t="str">
        <f>IF(L2575="","",VLOOKUP(L2575,Metadata!$J$2:$K$22,2,FALSE))</f>
        <v>South</v>
      </c>
      <c r="N2575" s="9" t="s">
        <v>214</v>
      </c>
      <c r="O2575" s="9" t="s">
        <v>239</v>
      </c>
      <c r="P2575" s="9" t="s">
        <v>142</v>
      </c>
      <c r="Q2575" s="10" t="str">
        <f t="shared" si="1"/>
        <v>Full Office Job</v>
      </c>
      <c r="R2575" s="10">
        <v>7</v>
      </c>
      <c r="S2575" s="9" t="s">
        <v>143</v>
      </c>
      <c r="T2575" s="9" t="s">
        <v>137</v>
      </c>
      <c r="U2575" s="9" t="str">
        <f>IF(S2575&lt;&gt;"",S2575,IF(T2575&lt;&gt;"",VLOOKUP(T2575,Metadata!$S$2:$T$228,2,FALSE),""))</f>
        <v>Technical Team Leader</v>
      </c>
      <c r="V2575" s="9" t="s">
        <v>137</v>
      </c>
      <c r="W2575" s="9" t="s">
        <v>816</v>
      </c>
      <c r="X2575" s="9" t="s">
        <v>145</v>
      </c>
      <c r="Y2575" s="9" t="s">
        <v>137</v>
      </c>
      <c r="Z2575" s="9" t="s">
        <v>184</v>
      </c>
      <c r="AA2575" s="9" t="s">
        <v>137</v>
      </c>
      <c r="AB2575" s="9" t="s">
        <v>137</v>
      </c>
      <c r="AC2575" s="9"/>
      <c r="AD2575" s="9"/>
      <c r="AE2575" s="9" t="s">
        <v>194</v>
      </c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198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10"/>
      <c r="CB2575" s="10" t="str">
        <f t="shared" si="5"/>
        <v/>
      </c>
      <c r="CC2575" s="10"/>
      <c r="CD2575" s="9" t="str">
        <f t="shared" si="2"/>
        <v/>
      </c>
      <c r="CE2575" s="9" t="s">
        <v>151</v>
      </c>
      <c r="CF2575" s="9" t="s">
        <v>225</v>
      </c>
      <c r="CG2575" s="9">
        <f>IF(CF2575="","",VLOOKUP(CF2575,Metadata!$D$2:$H$20,2,FALSE))</f>
        <v>22500</v>
      </c>
      <c r="CH2575" s="9">
        <f>IF(CF2575="","",VLOOKUP(CF2575,Metadata!$D$2:$H$20,4,FALSE))</f>
        <v>20000</v>
      </c>
      <c r="CI2575" s="9">
        <f>IF(CF2575="","",VLOOKUP(CF2575,Metadata!$D$2:$H$20,5,FALSE))</f>
        <v>25000</v>
      </c>
      <c r="CJ2575" s="9">
        <f t="shared" si="3"/>
        <v>22500</v>
      </c>
      <c r="CK2575" s="9" t="s">
        <v>180</v>
      </c>
      <c r="CL2575" s="10">
        <v>7</v>
      </c>
      <c r="CM2575" s="10">
        <v>5</v>
      </c>
      <c r="CN2575" s="10">
        <v>7</v>
      </c>
      <c r="CO2575" s="10">
        <v>7</v>
      </c>
      <c r="CP2575" s="10">
        <v>7</v>
      </c>
      <c r="CQ2575" s="10">
        <v>7</v>
      </c>
      <c r="CR2575" s="10">
        <v>4</v>
      </c>
      <c r="CS2575" s="10">
        <v>4</v>
      </c>
      <c r="CT2575" s="10">
        <v>5</v>
      </c>
      <c r="CU2575" s="10">
        <v>7</v>
      </c>
      <c r="CV2575" s="10">
        <v>5</v>
      </c>
      <c r="CW2575" s="10">
        <v>3</v>
      </c>
      <c r="CX2575" s="10">
        <v>7</v>
      </c>
      <c r="CY2575" s="10">
        <v>7</v>
      </c>
      <c r="CZ2575" s="10">
        <v>7</v>
      </c>
      <c r="DA2575" s="10">
        <v>7</v>
      </c>
      <c r="DB2575" s="10">
        <v>7</v>
      </c>
      <c r="DC2575" s="10">
        <v>7</v>
      </c>
      <c r="DD2575" s="10">
        <v>5</v>
      </c>
      <c r="DE2575" s="10">
        <v>7</v>
      </c>
      <c r="DF2575" s="10">
        <v>7</v>
      </c>
      <c r="DG2575" s="10">
        <v>7</v>
      </c>
      <c r="DH2575" s="10">
        <v>7</v>
      </c>
      <c r="DI2575" s="10">
        <v>7</v>
      </c>
      <c r="DJ2575" s="10">
        <v>3</v>
      </c>
      <c r="DK2575" s="10">
        <v>7</v>
      </c>
      <c r="DL2575" s="10">
        <v>7</v>
      </c>
      <c r="DM2575" s="9" t="s">
        <v>154</v>
      </c>
      <c r="DN2575" s="10">
        <v>1984</v>
      </c>
      <c r="DO2575" s="9">
        <f t="shared" si="9"/>
        <v>37</v>
      </c>
      <c r="DP2575" s="9" t="s">
        <v>155</v>
      </c>
      <c r="DQ2575" s="9" t="s">
        <v>156</v>
      </c>
      <c r="DR2575" s="9" t="s">
        <v>170</v>
      </c>
      <c r="DS2575" s="9" t="s">
        <v>137</v>
      </c>
      <c r="DT2575" s="9" t="s">
        <v>657</v>
      </c>
      <c r="DU2575" s="9" t="s">
        <v>158</v>
      </c>
      <c r="DV2575" s="9" t="str">
        <f>VLOOKUP(DU2575,Metadata!$B$2:$C$7,2,FALSE)</f>
        <v>6+ years</v>
      </c>
    </row>
    <row r="2576" spans="1:126">
      <c r="A2576" s="13">
        <v>2575</v>
      </c>
      <c r="B2576" s="9" t="s">
        <v>171</v>
      </c>
      <c r="C2576" s="9" t="str">
        <f>VLOOKUP(B2576,Metadata!$M$2:$N$6,2,FALSE)</f>
        <v>Contractor</v>
      </c>
      <c r="D2576" s="9" t="s">
        <v>137</v>
      </c>
      <c r="E2576" s="9" t="s">
        <v>159</v>
      </c>
      <c r="F2576" s="9" t="s">
        <v>138</v>
      </c>
      <c r="G2576" s="9" t="s">
        <v>275</v>
      </c>
      <c r="H2576" s="9" t="str">
        <f>IF(G2576="","",VLOOKUP(G2576,Metadata!$J$2:$K$22,2,FALSE))</f>
        <v>Centre</v>
      </c>
      <c r="I2576" s="9" t="s">
        <v>228</v>
      </c>
      <c r="J2576" s="9" t="str">
        <f>IF(I2576="","",VLOOKUP(I2576,Metadata!$P$2:$Q$43,2,FALSE))</f>
        <v>Europe</v>
      </c>
      <c r="K2576" s="9" t="str">
        <f t="shared" si="0"/>
        <v>International</v>
      </c>
      <c r="L2576" s="9" t="s">
        <v>137</v>
      </c>
      <c r="M2576" s="9" t="str">
        <f>IF(L2576="","",VLOOKUP(L2576,Metadata!$J$2:$K$22,2,FALSE))</f>
        <v/>
      </c>
      <c r="N2576" s="9" t="s">
        <v>141</v>
      </c>
      <c r="O2576" s="9" t="s">
        <v>137</v>
      </c>
      <c r="P2576" s="9" t="s">
        <v>191</v>
      </c>
      <c r="Q2576" s="10" t="str">
        <f t="shared" si="1"/>
        <v>Remote Job (full or flexible)</v>
      </c>
      <c r="R2576" s="10">
        <v>7</v>
      </c>
      <c r="S2576" s="9" t="s">
        <v>319</v>
      </c>
      <c r="T2576" s="9" t="s">
        <v>137</v>
      </c>
      <c r="U2576" s="9" t="str">
        <f>IF(S2576&lt;&gt;"",S2576,IF(T2576&lt;&gt;"",VLOOKUP(T2576,Metadata!$S$2:$T$228,2,FALSE),""))</f>
        <v>CTO</v>
      </c>
      <c r="V2576" s="9" t="s">
        <v>144</v>
      </c>
      <c r="W2576" s="9" t="s">
        <v>137</v>
      </c>
      <c r="X2576" s="9" t="s">
        <v>175</v>
      </c>
      <c r="Y2576" s="9" t="s">
        <v>137</v>
      </c>
      <c r="Z2576" s="9" t="s">
        <v>193</v>
      </c>
      <c r="AA2576" s="9" t="s">
        <v>165</v>
      </c>
      <c r="AB2576" s="9" t="s">
        <v>137</v>
      </c>
      <c r="AC2576" s="9"/>
      <c r="AD2576" s="9"/>
      <c r="AE2576" s="9"/>
      <c r="AF2576" s="9" t="s">
        <v>243</v>
      </c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 t="s">
        <v>186</v>
      </c>
      <c r="BO2576" s="9"/>
      <c r="BP2576" s="9"/>
      <c r="BQ2576" s="9"/>
      <c r="BR2576" s="9"/>
      <c r="BS2576" s="9" t="s">
        <v>200</v>
      </c>
      <c r="BT2576" s="9"/>
      <c r="BU2576" s="9"/>
      <c r="BV2576" s="9"/>
      <c r="BW2576" s="9"/>
      <c r="BX2576" s="9"/>
      <c r="BY2576" s="9"/>
      <c r="BZ2576" s="9"/>
      <c r="CA2576" s="10">
        <v>12</v>
      </c>
      <c r="CB2576" s="10" t="str">
        <f t="shared" si="5"/>
        <v>7 to 12 months</v>
      </c>
      <c r="CC2576" s="10">
        <v>40</v>
      </c>
      <c r="CD2576" s="9">
        <f t="shared" si="2"/>
        <v>64000</v>
      </c>
      <c r="CE2576" s="9" t="s">
        <v>137</v>
      </c>
      <c r="CF2576" s="9" t="s">
        <v>137</v>
      </c>
      <c r="CG2576" s="9" t="str">
        <f>IF(CF2576="","",VLOOKUP(CF2576,Metadata!$D$2:$H$20,2,FALSE))</f>
        <v/>
      </c>
      <c r="CH2576" s="9" t="str">
        <f>IF(CF2576="","",VLOOKUP(CF2576,Metadata!$D$2:$H$20,4,FALSE))</f>
        <v/>
      </c>
      <c r="CI2576" s="9" t="str">
        <f>IF(CF2576="","",VLOOKUP(CF2576,Metadata!$D$2:$H$20,5,FALSE))</f>
        <v/>
      </c>
      <c r="CJ2576" s="9">
        <f t="shared" si="3"/>
        <v>64000</v>
      </c>
      <c r="CK2576" s="9" t="s">
        <v>153</v>
      </c>
      <c r="CL2576" s="10">
        <v>2</v>
      </c>
      <c r="CM2576" s="10">
        <v>3</v>
      </c>
      <c r="CN2576" s="10">
        <v>7</v>
      </c>
      <c r="CO2576" s="10">
        <v>5</v>
      </c>
      <c r="CP2576" s="10">
        <v>7</v>
      </c>
      <c r="CQ2576" s="10">
        <v>7</v>
      </c>
      <c r="CR2576" s="10">
        <v>6</v>
      </c>
      <c r="CS2576" s="10">
        <v>6</v>
      </c>
      <c r="CT2576" s="10">
        <v>7</v>
      </c>
      <c r="CU2576" s="10">
        <v>5</v>
      </c>
      <c r="CV2576" s="10">
        <v>5</v>
      </c>
      <c r="CW2576" s="10">
        <v>6</v>
      </c>
      <c r="CX2576" s="10">
        <v>7</v>
      </c>
      <c r="CY2576" s="10">
        <v>5</v>
      </c>
      <c r="CZ2576" s="10">
        <v>5</v>
      </c>
      <c r="DA2576" s="10">
        <v>4</v>
      </c>
      <c r="DB2576" s="10">
        <v>1</v>
      </c>
      <c r="DC2576" s="10">
        <v>6</v>
      </c>
      <c r="DD2576" s="10">
        <v>6</v>
      </c>
      <c r="DE2576" s="10">
        <v>5</v>
      </c>
      <c r="DF2576" s="10">
        <v>7</v>
      </c>
      <c r="DG2576" s="10">
        <v>5</v>
      </c>
      <c r="DH2576" s="10">
        <v>6</v>
      </c>
      <c r="DI2576" s="10">
        <v>6</v>
      </c>
      <c r="DJ2576" s="10">
        <v>7</v>
      </c>
      <c r="DK2576" s="10">
        <v>7</v>
      </c>
      <c r="DL2576" s="10">
        <v>5</v>
      </c>
      <c r="DM2576" s="9" t="s">
        <v>154</v>
      </c>
      <c r="DN2576" s="10">
        <v>1980</v>
      </c>
      <c r="DO2576" s="9">
        <f t="shared" si="9"/>
        <v>41</v>
      </c>
      <c r="DP2576" s="9" t="s">
        <v>155</v>
      </c>
      <c r="DQ2576" s="9" t="s">
        <v>156</v>
      </c>
      <c r="DR2576" s="9" t="s">
        <v>170</v>
      </c>
      <c r="DS2576" s="9" t="s">
        <v>137</v>
      </c>
      <c r="DT2576" s="9" t="s">
        <v>657</v>
      </c>
      <c r="DU2576" s="9" t="s">
        <v>158</v>
      </c>
      <c r="DV2576" s="9" t="str">
        <f>VLOOKUP(DU2576,Metadata!$B$2:$C$7,2,FALSE)</f>
        <v>6+ years</v>
      </c>
    </row>
    <row r="2577" spans="1:126">
      <c r="A2577" s="13">
        <v>2576</v>
      </c>
      <c r="B2577" s="9" t="s">
        <v>135</v>
      </c>
      <c r="C2577" s="9" t="str">
        <f>VLOOKUP(B2577,Metadata!$M$2:$N$6,2,FALSE)</f>
        <v>Permanent Employee</v>
      </c>
      <c r="D2577" s="9" t="s">
        <v>136</v>
      </c>
      <c r="E2577" s="9" t="s">
        <v>137</v>
      </c>
      <c r="F2577" s="9" t="s">
        <v>138</v>
      </c>
      <c r="G2577" s="9" t="s">
        <v>172</v>
      </c>
      <c r="H2577" s="9" t="str">
        <f>IF(G2577="","",VLOOKUP(G2577,Metadata!$J$2:$K$22,2,FALSE))</f>
        <v>Porto Metropolitan Area</v>
      </c>
      <c r="I2577" s="9" t="s">
        <v>138</v>
      </c>
      <c r="J2577" s="9" t="str">
        <f>IF(I2577="","",VLOOKUP(I2577,Metadata!$P$2:$Q$43,2,FALSE))</f>
        <v>Europe</v>
      </c>
      <c r="K2577" s="9" t="str">
        <f t="shared" si="0"/>
        <v>Portugal</v>
      </c>
      <c r="L2577" s="9" t="s">
        <v>172</v>
      </c>
      <c r="M2577" s="9" t="str">
        <f>IF(L2577="","",VLOOKUP(L2577,Metadata!$J$2:$K$22,2,FALSE))</f>
        <v>Porto Metropolitan Area</v>
      </c>
      <c r="N2577" s="9" t="s">
        <v>205</v>
      </c>
      <c r="O2577" s="9" t="s">
        <v>137</v>
      </c>
      <c r="P2577" s="9" t="s">
        <v>137</v>
      </c>
      <c r="Q2577" s="10" t="str">
        <f t="shared" si="1"/>
        <v>Full Office Job</v>
      </c>
      <c r="R2577" s="10">
        <v>7</v>
      </c>
      <c r="S2577" s="9" t="s">
        <v>161</v>
      </c>
      <c r="T2577" s="9" t="s">
        <v>137</v>
      </c>
      <c r="U2577" s="9" t="str">
        <f>IF(S2577&lt;&gt;"",S2577,IF(T2577&lt;&gt;"",VLOOKUP(T2577,Metadata!$S$2:$T$228,2,FALSE),""))</f>
        <v>Full-Stack Developer</v>
      </c>
      <c r="V2577" s="9" t="s">
        <v>162</v>
      </c>
      <c r="W2577" s="9" t="s">
        <v>137</v>
      </c>
      <c r="X2577" s="9" t="s">
        <v>163</v>
      </c>
      <c r="Y2577" s="9" t="s">
        <v>137</v>
      </c>
      <c r="Z2577" s="9" t="s">
        <v>193</v>
      </c>
      <c r="AA2577" s="9" t="s">
        <v>165</v>
      </c>
      <c r="AB2577" s="9" t="s">
        <v>137</v>
      </c>
      <c r="AC2577" s="9" t="s">
        <v>147</v>
      </c>
      <c r="AD2577" s="9"/>
      <c r="AE2577" s="9"/>
      <c r="AF2577" s="9" t="s">
        <v>243</v>
      </c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 t="s">
        <v>167</v>
      </c>
      <c r="BK2577" s="9"/>
      <c r="BL2577" s="9"/>
      <c r="BM2577" s="9"/>
      <c r="BN2577" s="9"/>
      <c r="BO2577" s="9" t="s">
        <v>257</v>
      </c>
      <c r="BP2577" s="9"/>
      <c r="BQ2577" s="9"/>
      <c r="BR2577" s="9"/>
      <c r="BS2577" s="9"/>
      <c r="BT2577" s="9"/>
      <c r="BU2577" s="9" t="s">
        <v>258</v>
      </c>
      <c r="BV2577" s="9"/>
      <c r="BW2577" s="9"/>
      <c r="BX2577" s="9"/>
      <c r="BY2577" s="9"/>
      <c r="BZ2577" s="9"/>
      <c r="CA2577" s="10"/>
      <c r="CB2577" s="10" t="str">
        <f t="shared" si="5"/>
        <v/>
      </c>
      <c r="CC2577" s="10"/>
      <c r="CD2577" s="9" t="str">
        <f t="shared" si="2"/>
        <v/>
      </c>
      <c r="CE2577" s="9" t="s">
        <v>168</v>
      </c>
      <c r="CF2577" s="9" t="s">
        <v>293</v>
      </c>
      <c r="CG2577" s="9">
        <f>IF(CF2577="","",VLOOKUP(CF2577,Metadata!$D$2:$H$20,2,FALSE))</f>
        <v>52500</v>
      </c>
      <c r="CH2577" s="9">
        <f>IF(CF2577="","",VLOOKUP(CF2577,Metadata!$D$2:$H$20,4,FALSE))</f>
        <v>50000</v>
      </c>
      <c r="CI2577" s="9">
        <f>IF(CF2577="","",VLOOKUP(CF2577,Metadata!$D$2:$H$20,5,FALSE))</f>
        <v>55000</v>
      </c>
      <c r="CJ2577" s="9">
        <f t="shared" si="3"/>
        <v>52500</v>
      </c>
      <c r="CK2577" s="9" t="s">
        <v>153</v>
      </c>
      <c r="CL2577" s="10">
        <v>6</v>
      </c>
      <c r="CM2577" s="10">
        <v>5</v>
      </c>
      <c r="CN2577" s="10">
        <v>7</v>
      </c>
      <c r="CO2577" s="10">
        <v>5</v>
      </c>
      <c r="CP2577" s="10">
        <v>3</v>
      </c>
      <c r="CQ2577" s="10">
        <v>5</v>
      </c>
      <c r="CR2577" s="10">
        <v>7</v>
      </c>
      <c r="CS2577" s="10">
        <v>6</v>
      </c>
      <c r="CT2577" s="10">
        <v>4</v>
      </c>
      <c r="CU2577" s="10">
        <v>5</v>
      </c>
      <c r="CV2577" s="10">
        <v>5</v>
      </c>
      <c r="CW2577" s="10">
        <v>4</v>
      </c>
      <c r="CX2577" s="10">
        <v>6</v>
      </c>
      <c r="CY2577" s="10">
        <v>5</v>
      </c>
      <c r="CZ2577" s="10">
        <v>3</v>
      </c>
      <c r="DA2577" s="10">
        <v>1</v>
      </c>
      <c r="DB2577" s="10">
        <v>1</v>
      </c>
      <c r="DC2577" s="10">
        <v>5</v>
      </c>
      <c r="DD2577" s="10">
        <v>1</v>
      </c>
      <c r="DE2577" s="10">
        <v>6</v>
      </c>
      <c r="DF2577" s="10">
        <v>4</v>
      </c>
      <c r="DG2577" s="10">
        <v>4</v>
      </c>
      <c r="DH2577" s="10">
        <v>3</v>
      </c>
      <c r="DI2577" s="10">
        <v>5</v>
      </c>
      <c r="DJ2577" s="10">
        <v>3</v>
      </c>
      <c r="DK2577" s="10">
        <v>4</v>
      </c>
      <c r="DL2577" s="10">
        <v>2</v>
      </c>
      <c r="DM2577" s="9" t="s">
        <v>154</v>
      </c>
      <c r="DN2577" s="10">
        <v>1986</v>
      </c>
      <c r="DO2577" s="9">
        <f t="shared" si="9"/>
        <v>35</v>
      </c>
      <c r="DP2577" s="9" t="s">
        <v>155</v>
      </c>
      <c r="DQ2577" s="9" t="s">
        <v>156</v>
      </c>
      <c r="DR2577" s="9" t="s">
        <v>157</v>
      </c>
      <c r="DS2577" s="9" t="s">
        <v>137</v>
      </c>
      <c r="DT2577" s="9" t="s">
        <v>657</v>
      </c>
      <c r="DU2577" s="9" t="s">
        <v>158</v>
      </c>
      <c r="DV2577" s="9" t="str">
        <f>VLOOKUP(DU2577,Metadata!$B$2:$C$7,2,FALSE)</f>
        <v>6+ years</v>
      </c>
    </row>
    <row r="2578" spans="1:126">
      <c r="A2578" s="13">
        <v>2577</v>
      </c>
      <c r="B2578" s="9" t="s">
        <v>171</v>
      </c>
      <c r="C2578" s="9" t="str">
        <f>VLOOKUP(B2578,Metadata!$M$2:$N$6,2,FALSE)</f>
        <v>Contractor</v>
      </c>
      <c r="D2578" s="9" t="s">
        <v>137</v>
      </c>
      <c r="E2578" s="9" t="s">
        <v>136</v>
      </c>
      <c r="F2578" s="9" t="s">
        <v>138</v>
      </c>
      <c r="G2578" s="9" t="s">
        <v>140</v>
      </c>
      <c r="H2578" s="9" t="str">
        <f>IF(G2578="","",VLOOKUP(G2578,Metadata!$J$2:$K$22,2,FALSE))</f>
        <v>Lisbon Metropolitan Area</v>
      </c>
      <c r="I2578" s="9" t="s">
        <v>228</v>
      </c>
      <c r="J2578" s="9" t="str">
        <f>IF(I2578="","",VLOOKUP(I2578,Metadata!$P$2:$Q$43,2,FALSE))</f>
        <v>Europe</v>
      </c>
      <c r="K2578" s="9" t="str">
        <f t="shared" si="0"/>
        <v>International</v>
      </c>
      <c r="L2578" s="9" t="s">
        <v>137</v>
      </c>
      <c r="M2578" s="9" t="str">
        <f>IF(L2578="","",VLOOKUP(L2578,Metadata!$J$2:$K$22,2,FALSE))</f>
        <v/>
      </c>
      <c r="N2578" s="9" t="s">
        <v>141</v>
      </c>
      <c r="O2578" s="9" t="s">
        <v>137</v>
      </c>
      <c r="P2578" s="9" t="s">
        <v>191</v>
      </c>
      <c r="Q2578" s="10" t="str">
        <f t="shared" si="1"/>
        <v>Remote Job (full or flexible)</v>
      </c>
      <c r="R2578" s="10">
        <v>6</v>
      </c>
      <c r="S2578" s="9" t="s">
        <v>319</v>
      </c>
      <c r="T2578" s="9" t="s">
        <v>137</v>
      </c>
      <c r="U2578" s="9" t="str">
        <f>IF(S2578&lt;&gt;"",S2578,IF(T2578&lt;&gt;"",VLOOKUP(T2578,Metadata!$S$2:$T$228,2,FALSE),""))</f>
        <v>CTO</v>
      </c>
      <c r="V2578" s="9" t="s">
        <v>144</v>
      </c>
      <c r="W2578" s="9" t="s">
        <v>137</v>
      </c>
      <c r="X2578" s="9" t="s">
        <v>175</v>
      </c>
      <c r="Y2578" s="9" t="s">
        <v>137</v>
      </c>
      <c r="Z2578" s="9" t="s">
        <v>164</v>
      </c>
      <c r="AA2578" s="9" t="s">
        <v>137</v>
      </c>
      <c r="AB2578" s="9" t="s">
        <v>137</v>
      </c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 t="s">
        <v>150</v>
      </c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 t="s">
        <v>150</v>
      </c>
      <c r="BZ2578" s="9" t="s">
        <v>137</v>
      </c>
      <c r="CA2578" s="10">
        <v>8</v>
      </c>
      <c r="CB2578" s="10" t="str">
        <f t="shared" si="5"/>
        <v>7 to 12 months</v>
      </c>
      <c r="CC2578" s="10">
        <v>40</v>
      </c>
      <c r="CD2578" s="9">
        <f t="shared" si="2"/>
        <v>64000</v>
      </c>
      <c r="CE2578" s="9" t="s">
        <v>137</v>
      </c>
      <c r="CF2578" s="9" t="s">
        <v>137</v>
      </c>
      <c r="CG2578" s="9" t="str">
        <f>IF(CF2578="","",VLOOKUP(CF2578,Metadata!$D$2:$H$20,2,FALSE))</f>
        <v/>
      </c>
      <c r="CH2578" s="9" t="str">
        <f>IF(CF2578="","",VLOOKUP(CF2578,Metadata!$D$2:$H$20,4,FALSE))</f>
        <v/>
      </c>
      <c r="CI2578" s="9" t="str">
        <f>IF(CF2578="","",VLOOKUP(CF2578,Metadata!$D$2:$H$20,5,FALSE))</f>
        <v/>
      </c>
      <c r="CJ2578" s="9">
        <f t="shared" si="3"/>
        <v>64000</v>
      </c>
      <c r="CK2578" s="9" t="s">
        <v>180</v>
      </c>
      <c r="CL2578" s="10">
        <v>4</v>
      </c>
      <c r="CM2578" s="10">
        <v>4</v>
      </c>
      <c r="CN2578" s="10">
        <v>2</v>
      </c>
      <c r="CO2578" s="10">
        <v>5</v>
      </c>
      <c r="CP2578" s="10">
        <v>3</v>
      </c>
      <c r="CQ2578" s="10">
        <v>6</v>
      </c>
      <c r="CR2578" s="10">
        <v>6</v>
      </c>
      <c r="CS2578" s="10">
        <v>7</v>
      </c>
      <c r="CT2578" s="10">
        <v>7</v>
      </c>
      <c r="CU2578" s="10">
        <v>1</v>
      </c>
      <c r="CV2578" s="10">
        <v>5</v>
      </c>
      <c r="CW2578" s="10">
        <v>6</v>
      </c>
      <c r="CX2578" s="10">
        <v>7</v>
      </c>
      <c r="CY2578" s="10">
        <v>5</v>
      </c>
      <c r="CZ2578" s="10">
        <v>5</v>
      </c>
      <c r="DA2578" s="10">
        <v>1</v>
      </c>
      <c r="DB2578" s="10">
        <v>1</v>
      </c>
      <c r="DC2578" s="10">
        <v>4</v>
      </c>
      <c r="DD2578" s="10">
        <v>1</v>
      </c>
      <c r="DE2578" s="10">
        <v>1</v>
      </c>
      <c r="DF2578" s="10">
        <v>1</v>
      </c>
      <c r="DG2578" s="10">
        <v>4</v>
      </c>
      <c r="DH2578" s="10">
        <v>1</v>
      </c>
      <c r="DI2578" s="10">
        <v>1</v>
      </c>
      <c r="DJ2578" s="10">
        <v>7</v>
      </c>
      <c r="DK2578" s="10">
        <v>6</v>
      </c>
      <c r="DL2578" s="10">
        <v>1</v>
      </c>
      <c r="DM2578" s="9" t="s">
        <v>154</v>
      </c>
      <c r="DN2578" s="10">
        <v>1987</v>
      </c>
      <c r="DO2578" s="9">
        <f t="shared" si="9"/>
        <v>34</v>
      </c>
      <c r="DP2578" s="9" t="s">
        <v>155</v>
      </c>
      <c r="DQ2578" s="9" t="s">
        <v>210</v>
      </c>
      <c r="DR2578" s="9" t="s">
        <v>157</v>
      </c>
      <c r="DS2578" s="9" t="s">
        <v>137</v>
      </c>
      <c r="DT2578" s="9" t="s">
        <v>657</v>
      </c>
      <c r="DU2578" s="9" t="s">
        <v>158</v>
      </c>
      <c r="DV2578" s="9" t="str">
        <f>VLOOKUP(DU2578,Metadata!$B$2:$C$7,2,FALSE)</f>
        <v>6+ years</v>
      </c>
    </row>
    <row r="2579" spans="1:126">
      <c r="A2579" s="13">
        <v>2578</v>
      </c>
      <c r="B2579" s="9" t="s">
        <v>135</v>
      </c>
      <c r="C2579" s="9" t="str">
        <f>VLOOKUP(B2579,Metadata!$M$2:$N$6,2,FALSE)</f>
        <v>Permanent Employee</v>
      </c>
      <c r="D2579" s="9" t="s">
        <v>159</v>
      </c>
      <c r="E2579" s="9" t="s">
        <v>137</v>
      </c>
      <c r="F2579" s="9" t="s">
        <v>138</v>
      </c>
      <c r="G2579" s="9" t="s">
        <v>140</v>
      </c>
      <c r="H2579" s="9" t="str">
        <f>IF(G2579="","",VLOOKUP(G2579,Metadata!$J$2:$K$22,2,FALSE))</f>
        <v>Lisbon Metropolitan Area</v>
      </c>
      <c r="I2579" s="9" t="s">
        <v>138</v>
      </c>
      <c r="J2579" s="9" t="str">
        <f>IF(I2579="","",VLOOKUP(I2579,Metadata!$P$2:$Q$43,2,FALSE))</f>
        <v>Europe</v>
      </c>
      <c r="K2579" s="9" t="str">
        <f t="shared" si="0"/>
        <v>Portugal</v>
      </c>
      <c r="L2579" s="9" t="s">
        <v>140</v>
      </c>
      <c r="M2579" s="9" t="str">
        <f>IF(L2579="","",VLOOKUP(L2579,Metadata!$J$2:$K$22,2,FALSE))</f>
        <v>Lisbon Metropolitan Area</v>
      </c>
      <c r="N2579" s="9" t="s">
        <v>214</v>
      </c>
      <c r="O2579" s="9" t="s">
        <v>259</v>
      </c>
      <c r="P2579" s="9" t="s">
        <v>191</v>
      </c>
      <c r="Q2579" s="10" t="str">
        <f t="shared" si="1"/>
        <v>Remote Job (full or flexible)</v>
      </c>
      <c r="R2579" s="10">
        <v>6</v>
      </c>
      <c r="S2579" s="9" t="s">
        <v>206</v>
      </c>
      <c r="T2579" s="9" t="s">
        <v>137</v>
      </c>
      <c r="U2579" s="9" t="str">
        <f>IF(S2579&lt;&gt;"",S2579,IF(T2579&lt;&gt;"",VLOOKUP(T2579,Metadata!$S$2:$T$228,2,FALSE),""))</f>
        <v>Mobile Apps Developer</v>
      </c>
      <c r="V2579" s="9" t="s">
        <v>207</v>
      </c>
      <c r="W2579" s="9" t="s">
        <v>137</v>
      </c>
      <c r="X2579" s="9" t="s">
        <v>163</v>
      </c>
      <c r="Y2579" s="9" t="s">
        <v>137</v>
      </c>
      <c r="Z2579" s="9" t="s">
        <v>184</v>
      </c>
      <c r="AA2579" s="9" t="s">
        <v>137</v>
      </c>
      <c r="AB2579" s="9" t="s">
        <v>137</v>
      </c>
      <c r="AC2579" s="9"/>
      <c r="AD2579" s="9"/>
      <c r="AE2579" s="9" t="s">
        <v>194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198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10"/>
      <c r="CB2579" s="10" t="str">
        <f t="shared" si="5"/>
        <v/>
      </c>
      <c r="CC2579" s="10"/>
      <c r="CD2579" s="9" t="str">
        <f t="shared" si="2"/>
        <v/>
      </c>
      <c r="CE2579" s="9" t="s">
        <v>151</v>
      </c>
      <c r="CF2579" s="9" t="s">
        <v>220</v>
      </c>
      <c r="CG2579" s="9">
        <f>IF(CF2579="","",VLOOKUP(CF2579,Metadata!$D$2:$H$20,2,FALSE))</f>
        <v>27500</v>
      </c>
      <c r="CH2579" s="9">
        <f>IF(CF2579="","",VLOOKUP(CF2579,Metadata!$D$2:$H$20,4,FALSE))</f>
        <v>25000</v>
      </c>
      <c r="CI2579" s="9">
        <f>IF(CF2579="","",VLOOKUP(CF2579,Metadata!$D$2:$H$20,5,FALSE))</f>
        <v>30000</v>
      </c>
      <c r="CJ2579" s="9">
        <f t="shared" si="3"/>
        <v>27500</v>
      </c>
      <c r="CK2579" s="9" t="s">
        <v>189</v>
      </c>
      <c r="CL2579" s="10">
        <v>3</v>
      </c>
      <c r="CM2579" s="10">
        <v>3</v>
      </c>
      <c r="CN2579" s="10">
        <v>7</v>
      </c>
      <c r="CO2579" s="10">
        <v>6</v>
      </c>
      <c r="CP2579" s="10">
        <v>7</v>
      </c>
      <c r="CQ2579" s="10">
        <v>6</v>
      </c>
      <c r="CR2579" s="10">
        <v>5</v>
      </c>
      <c r="CS2579" s="10">
        <v>7</v>
      </c>
      <c r="CT2579" s="10">
        <v>5</v>
      </c>
      <c r="CU2579" s="10">
        <v>7</v>
      </c>
      <c r="CV2579" s="10">
        <v>4</v>
      </c>
      <c r="CW2579" s="10">
        <v>6</v>
      </c>
      <c r="CX2579" s="10">
        <v>5</v>
      </c>
      <c r="CY2579" s="10">
        <v>6</v>
      </c>
      <c r="CZ2579" s="10">
        <v>6</v>
      </c>
      <c r="DA2579" s="10">
        <v>5</v>
      </c>
      <c r="DB2579" s="10">
        <v>6</v>
      </c>
      <c r="DC2579" s="10">
        <v>7</v>
      </c>
      <c r="DD2579" s="10">
        <v>6</v>
      </c>
      <c r="DE2579" s="10">
        <v>6</v>
      </c>
      <c r="DF2579" s="10">
        <v>5</v>
      </c>
      <c r="DG2579" s="10">
        <v>7</v>
      </c>
      <c r="DH2579" s="10">
        <v>4</v>
      </c>
      <c r="DI2579" s="10">
        <v>6</v>
      </c>
      <c r="DJ2579" s="10">
        <v>3</v>
      </c>
      <c r="DK2579" s="10">
        <v>5</v>
      </c>
      <c r="DL2579" s="10">
        <v>5</v>
      </c>
      <c r="DM2579" s="9" t="s">
        <v>154</v>
      </c>
      <c r="DN2579" s="10">
        <v>1992</v>
      </c>
      <c r="DO2579" s="9">
        <f t="shared" si="9"/>
        <v>29</v>
      </c>
      <c r="DP2579" s="9" t="s">
        <v>155</v>
      </c>
      <c r="DQ2579" s="9" t="s">
        <v>227</v>
      </c>
      <c r="DR2579" s="9" t="s">
        <v>157</v>
      </c>
      <c r="DS2579" s="9" t="s">
        <v>137</v>
      </c>
      <c r="DT2579" s="9" t="s">
        <v>657</v>
      </c>
      <c r="DU2579" s="9" t="s">
        <v>223</v>
      </c>
      <c r="DV2579" s="9" t="str">
        <f>VLOOKUP(DU2579,Metadata!$B$2:$C$7,2,FALSE)</f>
        <v>3 - 6 years</v>
      </c>
    </row>
    <row r="2580" spans="1:126">
      <c r="A2580" s="13">
        <v>2579</v>
      </c>
      <c r="B2580" s="9" t="s">
        <v>135</v>
      </c>
      <c r="C2580" s="9" t="str">
        <f>VLOOKUP(B2580,Metadata!$M$2:$N$6,2,FALSE)</f>
        <v>Permanent Employee</v>
      </c>
      <c r="D2580" s="9" t="s">
        <v>136</v>
      </c>
      <c r="E2580" s="9" t="s">
        <v>137</v>
      </c>
      <c r="F2580" s="9" t="s">
        <v>138</v>
      </c>
      <c r="G2580" s="9" t="s">
        <v>140</v>
      </c>
      <c r="H2580" s="9" t="str">
        <f>IF(G2580="","",VLOOKUP(G2580,Metadata!$J$2:$K$22,2,FALSE))</f>
        <v>Lisbon Metropolitan Area</v>
      </c>
      <c r="I2580" s="9" t="s">
        <v>138</v>
      </c>
      <c r="J2580" s="9" t="str">
        <f>IF(I2580="","",VLOOKUP(I2580,Metadata!$P$2:$Q$43,2,FALSE))</f>
        <v>Europe</v>
      </c>
      <c r="K2580" s="9" t="str">
        <f t="shared" si="0"/>
        <v>Portugal</v>
      </c>
      <c r="L2580" s="9" t="s">
        <v>140</v>
      </c>
      <c r="M2580" s="9" t="str">
        <f>IF(L2580="","",VLOOKUP(L2580,Metadata!$J$2:$K$22,2,FALSE))</f>
        <v>Lisbon Metropolitan Area</v>
      </c>
      <c r="N2580" s="9" t="s">
        <v>141</v>
      </c>
      <c r="O2580" s="9" t="s">
        <v>137</v>
      </c>
      <c r="P2580" s="9" t="s">
        <v>142</v>
      </c>
      <c r="Q2580" s="10" t="str">
        <f t="shared" si="1"/>
        <v>Full Office Job</v>
      </c>
      <c r="R2580" s="10">
        <v>6</v>
      </c>
      <c r="S2580" s="9" t="s">
        <v>216</v>
      </c>
      <c r="T2580" s="9" t="s">
        <v>137</v>
      </c>
      <c r="U2580" s="9" t="str">
        <f>IF(S2580&lt;&gt;"",S2580,IF(T2580&lt;&gt;"",VLOOKUP(T2580,Metadata!$S$2:$T$228,2,FALSE),""))</f>
        <v>Front-End Developer</v>
      </c>
      <c r="V2580" s="9" t="s">
        <v>268</v>
      </c>
      <c r="W2580" s="9" t="s">
        <v>137</v>
      </c>
      <c r="X2580" s="9" t="s">
        <v>252</v>
      </c>
      <c r="Y2580" s="9" t="s">
        <v>137</v>
      </c>
      <c r="Z2580" s="9" t="s">
        <v>184</v>
      </c>
      <c r="AA2580" s="9" t="s">
        <v>165</v>
      </c>
      <c r="AB2580" s="9" t="s">
        <v>137</v>
      </c>
      <c r="AC2580" s="9"/>
      <c r="AD2580" s="9"/>
      <c r="AE2580" s="9"/>
      <c r="AF2580" s="9"/>
      <c r="AG2580" s="9"/>
      <c r="AH2580" s="9"/>
      <c r="AI2580" s="9"/>
      <c r="AJ2580" s="9" t="s">
        <v>185</v>
      </c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 t="s">
        <v>178</v>
      </c>
      <c r="BB2580" s="9"/>
      <c r="BC2580" s="9"/>
      <c r="BD2580" s="9"/>
      <c r="BE2580" s="9"/>
      <c r="BF2580" s="9"/>
      <c r="BG2580" s="9"/>
      <c r="BH2580" s="9"/>
      <c r="BI2580" s="9"/>
      <c r="BJ2580" s="9" t="s">
        <v>167</v>
      </c>
      <c r="BK2580" s="9"/>
      <c r="BL2580" s="9" t="s">
        <v>199</v>
      </c>
      <c r="BM2580" s="9"/>
      <c r="BN2580" s="9" t="s">
        <v>186</v>
      </c>
      <c r="BO2580" s="9"/>
      <c r="BP2580" s="9"/>
      <c r="BQ2580" s="9"/>
      <c r="BR2580" s="9" t="s">
        <v>247</v>
      </c>
      <c r="BS2580" s="9" t="s">
        <v>200</v>
      </c>
      <c r="BT2580" s="9" t="s">
        <v>370</v>
      </c>
      <c r="BU2580" s="9"/>
      <c r="BV2580" s="9"/>
      <c r="BW2580" s="9" t="s">
        <v>286</v>
      </c>
      <c r="BX2580" s="9"/>
      <c r="BY2580" s="9"/>
      <c r="BZ2580" s="9"/>
      <c r="CA2580" s="10"/>
      <c r="CB2580" s="10" t="str">
        <f t="shared" si="5"/>
        <v/>
      </c>
      <c r="CC2580" s="10"/>
      <c r="CD2580" s="9" t="str">
        <f t="shared" si="2"/>
        <v/>
      </c>
      <c r="CE2580" s="9" t="s">
        <v>151</v>
      </c>
      <c r="CF2580" s="9" t="s">
        <v>293</v>
      </c>
      <c r="CG2580" s="9">
        <f>IF(CF2580="","",VLOOKUP(CF2580,Metadata!$D$2:$H$20,2,FALSE))</f>
        <v>52500</v>
      </c>
      <c r="CH2580" s="9">
        <f>IF(CF2580="","",VLOOKUP(CF2580,Metadata!$D$2:$H$20,4,FALSE))</f>
        <v>50000</v>
      </c>
      <c r="CI2580" s="9">
        <f>IF(CF2580="","",VLOOKUP(CF2580,Metadata!$D$2:$H$20,5,FALSE))</f>
        <v>55000</v>
      </c>
      <c r="CJ2580" s="9">
        <f t="shared" si="3"/>
        <v>52500</v>
      </c>
      <c r="CK2580" s="9" t="s">
        <v>189</v>
      </c>
      <c r="CL2580" s="10">
        <v>5</v>
      </c>
      <c r="CM2580" s="10">
        <v>4</v>
      </c>
      <c r="CN2580" s="10">
        <v>7</v>
      </c>
      <c r="CO2580" s="10">
        <v>7</v>
      </c>
      <c r="CP2580" s="10">
        <v>6</v>
      </c>
      <c r="CQ2580" s="10">
        <v>6</v>
      </c>
      <c r="CR2580" s="10">
        <v>7</v>
      </c>
      <c r="CS2580" s="10">
        <v>4</v>
      </c>
      <c r="CT2580" s="10">
        <v>4</v>
      </c>
      <c r="CU2580" s="10">
        <v>4</v>
      </c>
      <c r="CV2580" s="10">
        <v>5</v>
      </c>
      <c r="CW2580" s="10">
        <v>4</v>
      </c>
      <c r="CX2580" s="10">
        <v>7</v>
      </c>
      <c r="CY2580" s="10">
        <v>7</v>
      </c>
      <c r="CZ2580" s="10">
        <v>6</v>
      </c>
      <c r="DA2580" s="10">
        <v>1</v>
      </c>
      <c r="DB2580" s="10">
        <v>1</v>
      </c>
      <c r="DC2580" s="10">
        <v>5</v>
      </c>
      <c r="DD2580" s="10">
        <v>3</v>
      </c>
      <c r="DE2580" s="10">
        <v>5</v>
      </c>
      <c r="DF2580" s="10">
        <v>6</v>
      </c>
      <c r="DG2580" s="10">
        <v>7</v>
      </c>
      <c r="DH2580" s="10">
        <v>7</v>
      </c>
      <c r="DI2580" s="10">
        <v>2</v>
      </c>
      <c r="DJ2580" s="10">
        <v>1</v>
      </c>
      <c r="DK2580" s="10">
        <v>4</v>
      </c>
      <c r="DL2580" s="10">
        <v>1</v>
      </c>
      <c r="DM2580" s="9" t="s">
        <v>154</v>
      </c>
      <c r="DN2580" s="10">
        <v>1985</v>
      </c>
      <c r="DO2580" s="9">
        <f t="shared" si="9"/>
        <v>36</v>
      </c>
      <c r="DP2580" s="9" t="s">
        <v>155</v>
      </c>
      <c r="DQ2580" s="9" t="s">
        <v>210</v>
      </c>
      <c r="DR2580" s="9" t="s">
        <v>157</v>
      </c>
      <c r="DS2580" s="9" t="s">
        <v>137</v>
      </c>
      <c r="DT2580" s="9" t="s">
        <v>657</v>
      </c>
      <c r="DU2580" s="9" t="s">
        <v>158</v>
      </c>
      <c r="DV2580" s="9" t="str">
        <f>VLOOKUP(DU2580,Metadata!$B$2:$C$7,2,FALSE)</f>
        <v>6+ years</v>
      </c>
    </row>
    <row r="2581" spans="1:126">
      <c r="A2581" s="13">
        <v>2580</v>
      </c>
      <c r="B2581" s="9" t="s">
        <v>135</v>
      </c>
      <c r="C2581" s="9" t="str">
        <f>VLOOKUP(B2581,Metadata!$M$2:$N$6,2,FALSE)</f>
        <v>Permanent Employee</v>
      </c>
      <c r="D2581" s="9" t="s">
        <v>159</v>
      </c>
      <c r="E2581" s="9" t="s">
        <v>137</v>
      </c>
      <c r="F2581" s="9" t="s">
        <v>138</v>
      </c>
      <c r="G2581" s="9" t="s">
        <v>140</v>
      </c>
      <c r="H2581" s="9" t="str">
        <f>IF(G2581="","",VLOOKUP(G2581,Metadata!$J$2:$K$22,2,FALSE))</f>
        <v>Lisbon Metropolitan Area</v>
      </c>
      <c r="I2581" s="9" t="s">
        <v>138</v>
      </c>
      <c r="J2581" s="9" t="str">
        <f>IF(I2581="","",VLOOKUP(I2581,Metadata!$P$2:$Q$43,2,FALSE))</f>
        <v>Europe</v>
      </c>
      <c r="K2581" s="9" t="str">
        <f t="shared" si="0"/>
        <v>Portugal</v>
      </c>
      <c r="L2581" s="9" t="s">
        <v>140</v>
      </c>
      <c r="M2581" s="9" t="str">
        <f>IF(L2581="","",VLOOKUP(L2581,Metadata!$J$2:$K$22,2,FALSE))</f>
        <v>Lisbon Metropolitan Area</v>
      </c>
      <c r="N2581" s="9" t="s">
        <v>214</v>
      </c>
      <c r="O2581" s="9" t="s">
        <v>215</v>
      </c>
      <c r="P2581" s="9" t="s">
        <v>142</v>
      </c>
      <c r="Q2581" s="10" t="str">
        <f t="shared" si="1"/>
        <v>Full Office Job</v>
      </c>
      <c r="R2581" s="10">
        <v>3</v>
      </c>
      <c r="S2581" s="9" t="s">
        <v>229</v>
      </c>
      <c r="T2581" s="9" t="s">
        <v>137</v>
      </c>
      <c r="U2581" s="9" t="str">
        <f>IF(S2581&lt;&gt;"",S2581,IF(T2581&lt;&gt;"",VLOOKUP(T2581,Metadata!$S$2:$T$228,2,FALSE),""))</f>
        <v>Project Manager</v>
      </c>
      <c r="V2581" s="9" t="s">
        <v>207</v>
      </c>
      <c r="W2581" s="9" t="s">
        <v>137</v>
      </c>
      <c r="X2581" s="9" t="s">
        <v>208</v>
      </c>
      <c r="Y2581" s="9" t="s">
        <v>137</v>
      </c>
      <c r="Z2581" s="9" t="s">
        <v>146</v>
      </c>
      <c r="AA2581" s="9" t="s">
        <v>165</v>
      </c>
      <c r="AB2581" s="9" t="s">
        <v>137</v>
      </c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 t="s">
        <v>167</v>
      </c>
      <c r="BK2581" s="9" t="s">
        <v>198</v>
      </c>
      <c r="BL2581" s="9" t="s">
        <v>199</v>
      </c>
      <c r="BM2581" s="9"/>
      <c r="BN2581" s="9" t="s">
        <v>186</v>
      </c>
      <c r="BO2581" s="9" t="s">
        <v>257</v>
      </c>
      <c r="BP2581" s="9"/>
      <c r="BQ2581" s="9"/>
      <c r="BR2581" s="9"/>
      <c r="BS2581" s="9"/>
      <c r="BT2581" s="9"/>
      <c r="BU2581" s="9" t="s">
        <v>258</v>
      </c>
      <c r="BV2581" s="9"/>
      <c r="BW2581" s="9"/>
      <c r="BX2581" s="9"/>
      <c r="BY2581" s="9"/>
      <c r="BZ2581" s="9"/>
      <c r="CA2581" s="10"/>
      <c r="CB2581" s="10" t="str">
        <f t="shared" si="5"/>
        <v/>
      </c>
      <c r="CC2581" s="10"/>
      <c r="CD2581" s="9" t="str">
        <f t="shared" si="2"/>
        <v/>
      </c>
      <c r="CE2581" s="9" t="s">
        <v>232</v>
      </c>
      <c r="CF2581" s="9" t="s">
        <v>188</v>
      </c>
      <c r="CG2581" s="9">
        <f>IF(CF2581="","",VLOOKUP(CF2581,Metadata!$D$2:$H$20,2,FALSE))</f>
        <v>17500</v>
      </c>
      <c r="CH2581" s="9">
        <f>IF(CF2581="","",VLOOKUP(CF2581,Metadata!$D$2:$H$20,4,FALSE))</f>
        <v>15000</v>
      </c>
      <c r="CI2581" s="9">
        <f>IF(CF2581="","",VLOOKUP(CF2581,Metadata!$D$2:$H$20,5,FALSE))</f>
        <v>20000</v>
      </c>
      <c r="CJ2581" s="9">
        <f t="shared" si="3"/>
        <v>17500</v>
      </c>
      <c r="CK2581" s="9" t="s">
        <v>153</v>
      </c>
      <c r="CL2581" s="10">
        <v>4</v>
      </c>
      <c r="CM2581" s="10">
        <v>3</v>
      </c>
      <c r="CN2581" s="10">
        <v>5</v>
      </c>
      <c r="CO2581" s="10">
        <v>5</v>
      </c>
      <c r="CP2581" s="10">
        <v>4</v>
      </c>
      <c r="CQ2581" s="10">
        <v>7</v>
      </c>
      <c r="CR2581" s="10">
        <v>3</v>
      </c>
      <c r="CS2581" s="10">
        <v>2</v>
      </c>
      <c r="CT2581" s="10">
        <v>6</v>
      </c>
      <c r="CU2581" s="10">
        <v>4</v>
      </c>
      <c r="CV2581" s="10">
        <v>6</v>
      </c>
      <c r="CW2581" s="10">
        <v>5</v>
      </c>
      <c r="CX2581" s="10">
        <v>3</v>
      </c>
      <c r="CY2581" s="10">
        <v>5</v>
      </c>
      <c r="CZ2581" s="10">
        <v>4</v>
      </c>
      <c r="DA2581" s="10">
        <v>2</v>
      </c>
      <c r="DB2581" s="10">
        <v>2</v>
      </c>
      <c r="DC2581" s="10">
        <v>2</v>
      </c>
      <c r="DD2581" s="10">
        <v>2</v>
      </c>
      <c r="DE2581" s="10">
        <v>4</v>
      </c>
      <c r="DF2581" s="10">
        <v>2</v>
      </c>
      <c r="DG2581" s="10">
        <v>3</v>
      </c>
      <c r="DH2581" s="10">
        <v>4</v>
      </c>
      <c r="DI2581" s="10">
        <v>2</v>
      </c>
      <c r="DJ2581" s="10">
        <v>2</v>
      </c>
      <c r="DK2581" s="10">
        <v>5</v>
      </c>
      <c r="DL2581" s="10">
        <v>2</v>
      </c>
      <c r="DM2581" s="9" t="s">
        <v>154</v>
      </c>
      <c r="DN2581" s="10">
        <v>1999</v>
      </c>
      <c r="DO2581" s="9">
        <f t="shared" si="9"/>
        <v>22</v>
      </c>
      <c r="DP2581" s="9" t="s">
        <v>155</v>
      </c>
      <c r="DQ2581" s="9" t="s">
        <v>227</v>
      </c>
      <c r="DR2581" s="9" t="s">
        <v>157</v>
      </c>
      <c r="DS2581" s="9" t="s">
        <v>137</v>
      </c>
      <c r="DT2581" s="9" t="s">
        <v>657</v>
      </c>
      <c r="DU2581" s="9" t="s">
        <v>233</v>
      </c>
      <c r="DV2581" s="9" t="str">
        <f>VLOOKUP(DU2581,Metadata!$B$2:$C$7,2,FALSE)</f>
        <v>0 - 3 years</v>
      </c>
    </row>
    <row r="2582" spans="1:126">
      <c r="A2582" s="13">
        <v>2581</v>
      </c>
      <c r="B2582" s="9" t="s">
        <v>135</v>
      </c>
      <c r="C2582" s="9" t="str">
        <f>VLOOKUP(B2582,Metadata!$M$2:$N$6,2,FALSE)</f>
        <v>Permanent Employee</v>
      </c>
      <c r="D2582" s="9" t="s">
        <v>159</v>
      </c>
      <c r="E2582" s="9" t="s">
        <v>137</v>
      </c>
      <c r="F2582" s="9" t="s">
        <v>138</v>
      </c>
      <c r="G2582" s="9" t="s">
        <v>140</v>
      </c>
      <c r="H2582" s="9" t="str">
        <f>IF(G2582="","",VLOOKUP(G2582,Metadata!$J$2:$K$22,2,FALSE))</f>
        <v>Lisbon Metropolitan Area</v>
      </c>
      <c r="I2582" s="9" t="s">
        <v>138</v>
      </c>
      <c r="J2582" s="9" t="str">
        <f>IF(I2582="","",VLOOKUP(I2582,Metadata!$P$2:$Q$43,2,FALSE))</f>
        <v>Europe</v>
      </c>
      <c r="K2582" s="9" t="str">
        <f t="shared" si="0"/>
        <v>Portugal</v>
      </c>
      <c r="L2582" s="9" t="s">
        <v>140</v>
      </c>
      <c r="M2582" s="9" t="str">
        <f>IF(L2582="","",VLOOKUP(L2582,Metadata!$J$2:$K$22,2,FALSE))</f>
        <v>Lisbon Metropolitan Area</v>
      </c>
      <c r="N2582" s="9" t="s">
        <v>141</v>
      </c>
      <c r="O2582" s="9" t="s">
        <v>137</v>
      </c>
      <c r="P2582" s="9" t="s">
        <v>142</v>
      </c>
      <c r="Q2582" s="10" t="str">
        <f t="shared" si="1"/>
        <v>Full Office Job</v>
      </c>
      <c r="R2582" s="10">
        <v>7</v>
      </c>
      <c r="S2582" s="9" t="s">
        <v>229</v>
      </c>
      <c r="T2582" s="9" t="s">
        <v>137</v>
      </c>
      <c r="U2582" s="9" t="str">
        <f>IF(S2582&lt;&gt;"",S2582,IF(T2582&lt;&gt;"",VLOOKUP(T2582,Metadata!$S$2:$T$228,2,FALSE),""))</f>
        <v>Project Manager</v>
      </c>
      <c r="V2582" s="9" t="s">
        <v>317</v>
      </c>
      <c r="W2582" s="9" t="s">
        <v>137</v>
      </c>
      <c r="X2582" s="9" t="s">
        <v>145</v>
      </c>
      <c r="Y2582" s="9" t="s">
        <v>137</v>
      </c>
      <c r="Z2582" s="9" t="s">
        <v>184</v>
      </c>
      <c r="AA2582" s="9" t="s">
        <v>137</v>
      </c>
      <c r="AB2582" s="9" t="s">
        <v>137</v>
      </c>
      <c r="AC2582" s="9"/>
      <c r="AD2582" s="9"/>
      <c r="AE2582" s="9"/>
      <c r="AF2582" s="9" t="s">
        <v>243</v>
      </c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 t="s">
        <v>257</v>
      </c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10"/>
      <c r="CB2582" s="10" t="str">
        <f t="shared" si="5"/>
        <v/>
      </c>
      <c r="CC2582" s="10"/>
      <c r="CD2582" s="9" t="str">
        <f t="shared" si="2"/>
        <v/>
      </c>
      <c r="CE2582" s="9" t="s">
        <v>168</v>
      </c>
      <c r="CF2582" s="9" t="s">
        <v>293</v>
      </c>
      <c r="CG2582" s="9">
        <f>IF(CF2582="","",VLOOKUP(CF2582,Metadata!$D$2:$H$20,2,FALSE))</f>
        <v>52500</v>
      </c>
      <c r="CH2582" s="9">
        <f>IF(CF2582="","",VLOOKUP(CF2582,Metadata!$D$2:$H$20,4,FALSE))</f>
        <v>50000</v>
      </c>
      <c r="CI2582" s="9">
        <f>IF(CF2582="","",VLOOKUP(CF2582,Metadata!$D$2:$H$20,5,FALSE))</f>
        <v>55000</v>
      </c>
      <c r="CJ2582" s="9">
        <f t="shared" si="3"/>
        <v>52500</v>
      </c>
      <c r="CK2582" s="9" t="s">
        <v>153</v>
      </c>
      <c r="CL2582" s="10">
        <v>5</v>
      </c>
      <c r="CM2582" s="10">
        <v>4</v>
      </c>
      <c r="CN2582" s="10">
        <v>5</v>
      </c>
      <c r="CO2582" s="10">
        <v>5</v>
      </c>
      <c r="CP2582" s="10">
        <v>5</v>
      </c>
      <c r="CQ2582" s="10">
        <v>5</v>
      </c>
      <c r="CR2582" s="10">
        <v>7</v>
      </c>
      <c r="CS2582" s="10">
        <v>6</v>
      </c>
      <c r="CT2582" s="10">
        <v>6</v>
      </c>
      <c r="CU2582" s="10">
        <v>5</v>
      </c>
      <c r="CV2582" s="10">
        <v>5</v>
      </c>
      <c r="CW2582" s="10">
        <v>5</v>
      </c>
      <c r="CX2582" s="10">
        <v>6</v>
      </c>
      <c r="CY2582" s="10">
        <v>5</v>
      </c>
      <c r="CZ2582" s="10">
        <v>7</v>
      </c>
      <c r="DA2582" s="10">
        <v>7</v>
      </c>
      <c r="DB2582" s="10">
        <v>7</v>
      </c>
      <c r="DC2582" s="10">
        <v>7</v>
      </c>
      <c r="DD2582" s="10">
        <v>6</v>
      </c>
      <c r="DE2582" s="10">
        <v>7</v>
      </c>
      <c r="DF2582" s="10">
        <v>7</v>
      </c>
      <c r="DG2582" s="10">
        <v>7</v>
      </c>
      <c r="DH2582" s="10">
        <v>6</v>
      </c>
      <c r="DI2582" s="10">
        <v>6</v>
      </c>
      <c r="DJ2582" s="10">
        <v>7</v>
      </c>
      <c r="DK2582" s="10">
        <v>7</v>
      </c>
      <c r="DL2582" s="10">
        <v>7</v>
      </c>
      <c r="DM2582" s="9" t="s">
        <v>154</v>
      </c>
      <c r="DN2582" s="10">
        <v>1964</v>
      </c>
      <c r="DO2582" s="9">
        <f t="shared" si="9"/>
        <v>57</v>
      </c>
      <c r="DP2582" s="9" t="s">
        <v>155</v>
      </c>
      <c r="DQ2582" s="9" t="s">
        <v>210</v>
      </c>
      <c r="DR2582" s="9" t="s">
        <v>157</v>
      </c>
      <c r="DS2582" s="9" t="s">
        <v>137</v>
      </c>
      <c r="DT2582" s="9" t="s">
        <v>657</v>
      </c>
      <c r="DU2582" s="9" t="s">
        <v>158</v>
      </c>
      <c r="DV2582" s="9" t="str">
        <f>VLOOKUP(DU2582,Metadata!$B$2:$C$7,2,FALSE)</f>
        <v>6+ years</v>
      </c>
    </row>
    <row r="2583" spans="1:126">
      <c r="A2583" s="13">
        <v>2582</v>
      </c>
      <c r="B2583" s="9" t="s">
        <v>135</v>
      </c>
      <c r="C2583" s="9" t="str">
        <f>VLOOKUP(B2583,Metadata!$M$2:$N$6,2,FALSE)</f>
        <v>Permanent Employee</v>
      </c>
      <c r="D2583" s="9" t="s">
        <v>159</v>
      </c>
      <c r="E2583" s="9" t="s">
        <v>137</v>
      </c>
      <c r="F2583" s="9" t="s">
        <v>138</v>
      </c>
      <c r="G2583" s="9" t="s">
        <v>140</v>
      </c>
      <c r="H2583" s="9" t="str">
        <f>IF(G2583="","",VLOOKUP(G2583,Metadata!$J$2:$K$22,2,FALSE))</f>
        <v>Lisbon Metropolitan Area</v>
      </c>
      <c r="I2583" s="9" t="s">
        <v>138</v>
      </c>
      <c r="J2583" s="9" t="str">
        <f>IF(I2583="","",VLOOKUP(I2583,Metadata!$P$2:$Q$43,2,FALSE))</f>
        <v>Europe</v>
      </c>
      <c r="K2583" s="9" t="str">
        <f t="shared" si="0"/>
        <v>Portugal</v>
      </c>
      <c r="L2583" s="9" t="s">
        <v>140</v>
      </c>
      <c r="M2583" s="9" t="str">
        <f>IF(L2583="","",VLOOKUP(L2583,Metadata!$J$2:$K$22,2,FALSE))</f>
        <v>Lisbon Metropolitan Area</v>
      </c>
      <c r="N2583" s="9" t="s">
        <v>141</v>
      </c>
      <c r="O2583" s="9" t="s">
        <v>137</v>
      </c>
      <c r="P2583" s="9" t="s">
        <v>142</v>
      </c>
      <c r="Q2583" s="10" t="str">
        <f t="shared" si="1"/>
        <v>Full Office Job</v>
      </c>
      <c r="R2583" s="10">
        <v>4</v>
      </c>
      <c r="S2583" s="9" t="s">
        <v>229</v>
      </c>
      <c r="T2583" s="9" t="s">
        <v>137</v>
      </c>
      <c r="U2583" s="9" t="str">
        <f>IF(S2583&lt;&gt;"",S2583,IF(T2583&lt;&gt;"",VLOOKUP(T2583,Metadata!$S$2:$T$228,2,FALSE),""))</f>
        <v>Project Manager</v>
      </c>
      <c r="V2583" s="9" t="s">
        <v>234</v>
      </c>
      <c r="W2583" s="9" t="s">
        <v>137</v>
      </c>
      <c r="X2583" s="9" t="s">
        <v>145</v>
      </c>
      <c r="Y2583" s="9" t="s">
        <v>137</v>
      </c>
      <c r="Z2583" s="9" t="s">
        <v>184</v>
      </c>
      <c r="AA2583" s="9" t="s">
        <v>165</v>
      </c>
      <c r="AB2583" s="9" t="s">
        <v>137</v>
      </c>
      <c r="AC2583" s="9" t="s">
        <v>147</v>
      </c>
      <c r="AD2583" s="9"/>
      <c r="AE2583" s="9"/>
      <c r="AF2583" s="9" t="s">
        <v>243</v>
      </c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 t="s">
        <v>178</v>
      </c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 t="s">
        <v>199</v>
      </c>
      <c r="BM2583" s="9"/>
      <c r="BN2583" s="9"/>
      <c r="BO2583" s="9" t="s">
        <v>257</v>
      </c>
      <c r="BP2583" s="9"/>
      <c r="BQ2583" s="9"/>
      <c r="BR2583" s="9"/>
      <c r="BS2583" s="9"/>
      <c r="BT2583" s="9"/>
      <c r="BU2583" s="9" t="s">
        <v>258</v>
      </c>
      <c r="BV2583" s="9"/>
      <c r="BW2583" s="9"/>
      <c r="BX2583" s="9"/>
      <c r="BY2583" s="9"/>
      <c r="BZ2583" s="9"/>
      <c r="CA2583" s="10"/>
      <c r="CB2583" s="10" t="str">
        <f t="shared" si="5"/>
        <v/>
      </c>
      <c r="CC2583" s="10"/>
      <c r="CD2583" s="9" t="str">
        <f t="shared" si="2"/>
        <v/>
      </c>
      <c r="CE2583" s="9" t="s">
        <v>168</v>
      </c>
      <c r="CF2583" s="9" t="s">
        <v>337</v>
      </c>
      <c r="CG2583" s="9">
        <f>IF(CF2583="","",VLOOKUP(CF2583,Metadata!$D$2:$H$20,2,FALSE))</f>
        <v>67500</v>
      </c>
      <c r="CH2583" s="9">
        <f>IF(CF2583="","",VLOOKUP(CF2583,Metadata!$D$2:$H$20,4,FALSE))</f>
        <v>65000</v>
      </c>
      <c r="CI2583" s="9">
        <f>IF(CF2583="","",VLOOKUP(CF2583,Metadata!$D$2:$H$20,5,FALSE))</f>
        <v>70000</v>
      </c>
      <c r="CJ2583" s="9">
        <f t="shared" si="3"/>
        <v>67500</v>
      </c>
      <c r="CK2583" s="9" t="s">
        <v>153</v>
      </c>
      <c r="CL2583" s="10">
        <v>6</v>
      </c>
      <c r="CM2583" s="10">
        <v>3</v>
      </c>
      <c r="CN2583" s="10">
        <v>7</v>
      </c>
      <c r="CO2583" s="10">
        <v>5</v>
      </c>
      <c r="CP2583" s="10">
        <v>5</v>
      </c>
      <c r="CQ2583" s="10">
        <v>6</v>
      </c>
      <c r="CR2583" s="10">
        <v>6</v>
      </c>
      <c r="CS2583" s="10">
        <v>7</v>
      </c>
      <c r="CT2583" s="10">
        <v>7</v>
      </c>
      <c r="CU2583" s="10">
        <v>5</v>
      </c>
      <c r="CV2583" s="10">
        <v>6</v>
      </c>
      <c r="CW2583" s="10">
        <v>5</v>
      </c>
      <c r="CX2583" s="10">
        <v>7</v>
      </c>
      <c r="CY2583" s="10">
        <v>5</v>
      </c>
      <c r="CZ2583" s="10">
        <v>4</v>
      </c>
      <c r="DA2583" s="10">
        <v>4</v>
      </c>
      <c r="DB2583" s="10">
        <v>7</v>
      </c>
      <c r="DC2583" s="10">
        <v>6</v>
      </c>
      <c r="DD2583" s="10">
        <v>4</v>
      </c>
      <c r="DE2583" s="10">
        <v>7</v>
      </c>
      <c r="DF2583" s="10">
        <v>6</v>
      </c>
      <c r="DG2583" s="10">
        <v>5</v>
      </c>
      <c r="DH2583" s="10">
        <v>7</v>
      </c>
      <c r="DI2583" s="10">
        <v>6</v>
      </c>
      <c r="DJ2583" s="10">
        <v>5</v>
      </c>
      <c r="DK2583" s="10">
        <v>4</v>
      </c>
      <c r="DL2583" s="10">
        <v>7</v>
      </c>
      <c r="DM2583" s="9" t="s">
        <v>154</v>
      </c>
      <c r="DN2583" s="10">
        <v>1975</v>
      </c>
      <c r="DO2583" s="9">
        <f t="shared" si="9"/>
        <v>46</v>
      </c>
      <c r="DP2583" s="9" t="s">
        <v>155</v>
      </c>
      <c r="DQ2583" s="9" t="s">
        <v>156</v>
      </c>
      <c r="DR2583" s="9" t="s">
        <v>157</v>
      </c>
      <c r="DS2583" s="9" t="s">
        <v>137</v>
      </c>
      <c r="DT2583" s="9" t="s">
        <v>657</v>
      </c>
      <c r="DU2583" s="9" t="s">
        <v>158</v>
      </c>
      <c r="DV2583" s="9" t="str">
        <f>VLOOKUP(DU2583,Metadata!$B$2:$C$7,2,FALSE)</f>
        <v>6+ years</v>
      </c>
    </row>
    <row r="2584" spans="1:126">
      <c r="A2584" s="13">
        <v>2583</v>
      </c>
      <c r="B2584" s="9" t="s">
        <v>135</v>
      </c>
      <c r="C2584" s="9" t="str">
        <f>VLOOKUP(B2584,Metadata!$M$2:$N$6,2,FALSE)</f>
        <v>Permanent Employee</v>
      </c>
      <c r="D2584" s="9" t="s">
        <v>159</v>
      </c>
      <c r="E2584" s="9" t="s">
        <v>137</v>
      </c>
      <c r="F2584" s="9" t="s">
        <v>138</v>
      </c>
      <c r="G2584" s="9" t="s">
        <v>140</v>
      </c>
      <c r="H2584" s="9" t="str">
        <f>IF(G2584="","",VLOOKUP(G2584,Metadata!$J$2:$K$22,2,FALSE))</f>
        <v>Lisbon Metropolitan Area</v>
      </c>
      <c r="I2584" s="9" t="s">
        <v>138</v>
      </c>
      <c r="J2584" s="9" t="str">
        <f>IF(I2584="","",VLOOKUP(I2584,Metadata!$P$2:$Q$43,2,FALSE))</f>
        <v>Europe</v>
      </c>
      <c r="K2584" s="9" t="str">
        <f t="shared" si="0"/>
        <v>Portugal</v>
      </c>
      <c r="L2584" s="9" t="s">
        <v>140</v>
      </c>
      <c r="M2584" s="9" t="str">
        <f>IF(L2584="","",VLOOKUP(L2584,Metadata!$J$2:$K$22,2,FALSE))</f>
        <v>Lisbon Metropolitan Area</v>
      </c>
      <c r="N2584" s="9" t="s">
        <v>205</v>
      </c>
      <c r="O2584" s="9" t="s">
        <v>137</v>
      </c>
      <c r="P2584" s="9" t="s">
        <v>137</v>
      </c>
      <c r="Q2584" s="10" t="str">
        <f t="shared" si="1"/>
        <v>Full Office Job</v>
      </c>
      <c r="R2584" s="10">
        <v>4</v>
      </c>
      <c r="S2584" s="9" t="s">
        <v>161</v>
      </c>
      <c r="T2584" s="9" t="s">
        <v>137</v>
      </c>
      <c r="U2584" s="9" t="str">
        <f>IF(S2584&lt;&gt;"",S2584,IF(T2584&lt;&gt;"",VLOOKUP(T2584,Metadata!$S$2:$T$228,2,FALSE),""))</f>
        <v>Full-Stack Developer</v>
      </c>
      <c r="V2584" s="9" t="s">
        <v>279</v>
      </c>
      <c r="W2584" s="9" t="s">
        <v>137</v>
      </c>
      <c r="X2584" s="9" t="s">
        <v>163</v>
      </c>
      <c r="Y2584" s="9" t="s">
        <v>137</v>
      </c>
      <c r="Z2584" s="9" t="s">
        <v>184</v>
      </c>
      <c r="AA2584" s="9" t="s">
        <v>165</v>
      </c>
      <c r="AB2584" s="9" t="s">
        <v>137</v>
      </c>
      <c r="AC2584" s="9"/>
      <c r="AD2584" s="9"/>
      <c r="AE2584" s="9"/>
      <c r="AF2584" s="9"/>
      <c r="AG2584" s="9"/>
      <c r="AH2584" s="9"/>
      <c r="AI2584" s="9"/>
      <c r="AJ2584" s="9" t="s">
        <v>185</v>
      </c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 t="s">
        <v>178</v>
      </c>
      <c r="BB2584" s="9"/>
      <c r="BC2584" s="9"/>
      <c r="BD2584" s="9"/>
      <c r="BE2584" s="9"/>
      <c r="BF2584" s="9"/>
      <c r="BG2584" s="9"/>
      <c r="BH2584" s="9"/>
      <c r="BI2584" s="9" t="s">
        <v>543</v>
      </c>
      <c r="BJ2584" s="9"/>
      <c r="BK2584" s="9"/>
      <c r="BL2584" s="9" t="s">
        <v>199</v>
      </c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10"/>
      <c r="CB2584" s="10" t="str">
        <f t="shared" si="5"/>
        <v/>
      </c>
      <c r="CC2584" s="10"/>
      <c r="CD2584" s="9" t="str">
        <f t="shared" si="2"/>
        <v/>
      </c>
      <c r="CE2584" s="9" t="s">
        <v>151</v>
      </c>
      <c r="CF2584" s="9" t="s">
        <v>225</v>
      </c>
      <c r="CG2584" s="9">
        <f>IF(CF2584="","",VLOOKUP(CF2584,Metadata!$D$2:$H$20,2,FALSE))</f>
        <v>22500</v>
      </c>
      <c r="CH2584" s="9">
        <f>IF(CF2584="","",VLOOKUP(CF2584,Metadata!$D$2:$H$20,4,FALSE))</f>
        <v>20000</v>
      </c>
      <c r="CI2584" s="9">
        <f>IF(CF2584="","",VLOOKUP(CF2584,Metadata!$D$2:$H$20,5,FALSE))</f>
        <v>25000</v>
      </c>
      <c r="CJ2584" s="9">
        <f t="shared" si="3"/>
        <v>22500</v>
      </c>
      <c r="CK2584" s="9" t="s">
        <v>189</v>
      </c>
      <c r="CL2584" s="10">
        <v>2</v>
      </c>
      <c r="CM2584" s="10">
        <v>5</v>
      </c>
      <c r="CN2584" s="10">
        <v>7</v>
      </c>
      <c r="CO2584" s="10">
        <v>6</v>
      </c>
      <c r="CP2584" s="10">
        <v>5</v>
      </c>
      <c r="CQ2584" s="10">
        <v>5</v>
      </c>
      <c r="CR2584" s="10">
        <v>5</v>
      </c>
      <c r="CS2584" s="10">
        <v>6</v>
      </c>
      <c r="CT2584" s="10">
        <v>7</v>
      </c>
      <c r="CU2584" s="10">
        <v>7</v>
      </c>
      <c r="CV2584" s="10">
        <v>5</v>
      </c>
      <c r="CW2584" s="10">
        <v>4</v>
      </c>
      <c r="CX2584" s="10">
        <v>7</v>
      </c>
      <c r="CY2584" s="10">
        <v>7</v>
      </c>
      <c r="CZ2584" s="10">
        <v>7</v>
      </c>
      <c r="DA2584" s="10">
        <v>5</v>
      </c>
      <c r="DB2584" s="10">
        <v>5</v>
      </c>
      <c r="DC2584" s="10">
        <v>7</v>
      </c>
      <c r="DD2584" s="10">
        <v>5</v>
      </c>
      <c r="DE2584" s="10">
        <v>7</v>
      </c>
      <c r="DF2584" s="10">
        <v>6</v>
      </c>
      <c r="DG2584" s="10">
        <v>6</v>
      </c>
      <c r="DH2584" s="10">
        <v>5</v>
      </c>
      <c r="DI2584" s="10">
        <v>7</v>
      </c>
      <c r="DJ2584" s="10">
        <v>5</v>
      </c>
      <c r="DK2584" s="10">
        <v>6</v>
      </c>
      <c r="DL2584" s="10">
        <v>7</v>
      </c>
      <c r="DM2584" s="9" t="s">
        <v>154</v>
      </c>
      <c r="DN2584" s="10">
        <v>1992</v>
      </c>
      <c r="DO2584" s="9">
        <f t="shared" si="9"/>
        <v>29</v>
      </c>
      <c r="DP2584" s="9" t="s">
        <v>222</v>
      </c>
      <c r="DQ2584" s="9" t="s">
        <v>202</v>
      </c>
      <c r="DR2584" s="9" t="s">
        <v>157</v>
      </c>
      <c r="DS2584" s="9" t="s">
        <v>137</v>
      </c>
      <c r="DT2584" s="9" t="s">
        <v>657</v>
      </c>
      <c r="DU2584" s="9" t="s">
        <v>223</v>
      </c>
      <c r="DV2584" s="9" t="str">
        <f>VLOOKUP(DU2584,Metadata!$B$2:$C$7,2,FALSE)</f>
        <v>3 - 6 years</v>
      </c>
    </row>
    <row r="2585" spans="1:126">
      <c r="A2585" s="13">
        <v>2584</v>
      </c>
      <c r="B2585" s="9" t="s">
        <v>135</v>
      </c>
      <c r="C2585" s="9" t="str">
        <f>VLOOKUP(B2585,Metadata!$M$2:$N$6,2,FALSE)</f>
        <v>Permanent Employee</v>
      </c>
      <c r="D2585" s="9" t="s">
        <v>159</v>
      </c>
      <c r="E2585" s="9" t="s">
        <v>137</v>
      </c>
      <c r="F2585" s="9" t="s">
        <v>138</v>
      </c>
      <c r="G2585" s="9" t="s">
        <v>190</v>
      </c>
      <c r="H2585" s="9" t="str">
        <f>IF(G2585="","",VLOOKUP(G2585,Metadata!$J$2:$K$22,2,FALSE))</f>
        <v>North</v>
      </c>
      <c r="I2585" s="9" t="s">
        <v>138</v>
      </c>
      <c r="J2585" s="9" t="str">
        <f>IF(I2585="","",VLOOKUP(I2585,Metadata!$P$2:$Q$43,2,FALSE))</f>
        <v>Europe</v>
      </c>
      <c r="K2585" s="9" t="str">
        <f t="shared" si="0"/>
        <v>Portugal</v>
      </c>
      <c r="L2585" s="9" t="s">
        <v>190</v>
      </c>
      <c r="M2585" s="9" t="str">
        <f>IF(L2585="","",VLOOKUP(L2585,Metadata!$J$2:$K$22,2,FALSE))</f>
        <v>North</v>
      </c>
      <c r="N2585" s="9" t="s">
        <v>205</v>
      </c>
      <c r="O2585" s="9" t="s">
        <v>137</v>
      </c>
      <c r="P2585" s="9" t="s">
        <v>137</v>
      </c>
      <c r="Q2585" s="10" t="str">
        <f t="shared" si="1"/>
        <v>Full Office Job</v>
      </c>
      <c r="R2585" s="10">
        <v>6</v>
      </c>
      <c r="S2585" s="9" t="s">
        <v>143</v>
      </c>
      <c r="T2585" s="9" t="s">
        <v>137</v>
      </c>
      <c r="U2585" s="9" t="str">
        <f>IF(S2585&lt;&gt;"",S2585,IF(T2585&lt;&gt;"",VLOOKUP(T2585,Metadata!$S$2:$T$228,2,FALSE),""))</f>
        <v>Technical Team Leader</v>
      </c>
      <c r="V2585" s="9" t="s">
        <v>162</v>
      </c>
      <c r="W2585" s="9" t="s">
        <v>137</v>
      </c>
      <c r="X2585" s="9" t="s">
        <v>242</v>
      </c>
      <c r="Y2585" s="9" t="s">
        <v>137</v>
      </c>
      <c r="Z2585" s="9" t="s">
        <v>146</v>
      </c>
      <c r="AA2585" s="9" t="s">
        <v>137</v>
      </c>
      <c r="AB2585" s="9" t="s">
        <v>253</v>
      </c>
      <c r="AC2585" s="9"/>
      <c r="AD2585" s="9"/>
      <c r="AE2585" s="9" t="s">
        <v>194</v>
      </c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198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10"/>
      <c r="CB2585" s="10" t="str">
        <f t="shared" si="5"/>
        <v/>
      </c>
      <c r="CC2585" s="10"/>
      <c r="CD2585" s="9" t="str">
        <f t="shared" si="2"/>
        <v/>
      </c>
      <c r="CE2585" s="9" t="s">
        <v>151</v>
      </c>
      <c r="CF2585" s="9" t="s">
        <v>236</v>
      </c>
      <c r="CG2585" s="9">
        <f>IF(CF2585="","",VLOOKUP(CF2585,Metadata!$D$2:$H$20,2,FALSE))</f>
        <v>47500</v>
      </c>
      <c r="CH2585" s="9">
        <f>IF(CF2585="","",VLOOKUP(CF2585,Metadata!$D$2:$H$20,4,FALSE))</f>
        <v>45000</v>
      </c>
      <c r="CI2585" s="9">
        <f>IF(CF2585="","",VLOOKUP(CF2585,Metadata!$D$2:$H$20,5,FALSE))</f>
        <v>50000</v>
      </c>
      <c r="CJ2585" s="9">
        <f t="shared" si="3"/>
        <v>47500</v>
      </c>
      <c r="CK2585" s="9" t="s">
        <v>221</v>
      </c>
      <c r="CL2585" s="10">
        <v>5</v>
      </c>
      <c r="CM2585" s="10">
        <v>2</v>
      </c>
      <c r="CN2585" s="10">
        <v>6</v>
      </c>
      <c r="CO2585" s="10">
        <v>6</v>
      </c>
      <c r="CP2585" s="10">
        <v>6</v>
      </c>
      <c r="CQ2585" s="10">
        <v>7</v>
      </c>
      <c r="CR2585" s="10">
        <v>5</v>
      </c>
      <c r="CS2585" s="10">
        <v>5</v>
      </c>
      <c r="CT2585" s="10">
        <v>6</v>
      </c>
      <c r="CU2585" s="10">
        <v>6</v>
      </c>
      <c r="CV2585" s="10">
        <v>6</v>
      </c>
      <c r="CW2585" s="10">
        <v>5</v>
      </c>
      <c r="CX2585" s="10">
        <v>6</v>
      </c>
      <c r="CY2585" s="10">
        <v>5</v>
      </c>
      <c r="CZ2585" s="10">
        <v>5</v>
      </c>
      <c r="DA2585" s="10">
        <v>6</v>
      </c>
      <c r="DB2585" s="10">
        <v>6</v>
      </c>
      <c r="DC2585" s="10">
        <v>7</v>
      </c>
      <c r="DD2585" s="10">
        <v>5</v>
      </c>
      <c r="DE2585" s="10">
        <v>5</v>
      </c>
      <c r="DF2585" s="10">
        <v>6</v>
      </c>
      <c r="DG2585" s="10">
        <v>6</v>
      </c>
      <c r="DH2585" s="10">
        <v>5</v>
      </c>
      <c r="DI2585" s="10">
        <v>6</v>
      </c>
      <c r="DJ2585" s="10">
        <v>6</v>
      </c>
      <c r="DK2585" s="10">
        <v>5</v>
      </c>
      <c r="DL2585" s="10">
        <v>4</v>
      </c>
      <c r="DM2585" s="9" t="s">
        <v>154</v>
      </c>
      <c r="DN2585" s="10">
        <v>1988</v>
      </c>
      <c r="DO2585" s="9">
        <f t="shared" si="9"/>
        <v>33</v>
      </c>
      <c r="DP2585" s="9" t="s">
        <v>155</v>
      </c>
      <c r="DQ2585" s="9" t="s">
        <v>156</v>
      </c>
      <c r="DR2585" s="9" t="s">
        <v>157</v>
      </c>
      <c r="DS2585" s="9" t="s">
        <v>137</v>
      </c>
      <c r="DT2585" s="9" t="s">
        <v>657</v>
      </c>
      <c r="DU2585" s="9" t="s">
        <v>223</v>
      </c>
      <c r="DV2585" s="9" t="str">
        <f>VLOOKUP(DU2585,Metadata!$B$2:$C$7,2,FALSE)</f>
        <v>3 - 6 years</v>
      </c>
    </row>
    <row r="2586" spans="1:126">
      <c r="A2586" s="13">
        <v>2585</v>
      </c>
      <c r="B2586" s="9" t="s">
        <v>135</v>
      </c>
      <c r="C2586" s="9" t="str">
        <f>VLOOKUP(B2586,Metadata!$M$2:$N$6,2,FALSE)</f>
        <v>Permanent Employee</v>
      </c>
      <c r="D2586" s="9" t="s">
        <v>136</v>
      </c>
      <c r="E2586" s="9" t="s">
        <v>137</v>
      </c>
      <c r="F2586" s="9" t="s">
        <v>138</v>
      </c>
      <c r="G2586" s="9" t="s">
        <v>140</v>
      </c>
      <c r="H2586" s="9" t="str">
        <f>IF(G2586="","",VLOOKUP(G2586,Metadata!$J$2:$K$22,2,FALSE))</f>
        <v>Lisbon Metropolitan Area</v>
      </c>
      <c r="I2586" s="9" t="s">
        <v>138</v>
      </c>
      <c r="J2586" s="9" t="str">
        <f>IF(I2586="","",VLOOKUP(I2586,Metadata!$P$2:$Q$43,2,FALSE))</f>
        <v>Europe</v>
      </c>
      <c r="K2586" s="9" t="str">
        <f t="shared" si="0"/>
        <v>Portugal</v>
      </c>
      <c r="L2586" s="9" t="s">
        <v>140</v>
      </c>
      <c r="M2586" s="9" t="str">
        <f>IF(L2586="","",VLOOKUP(L2586,Metadata!$J$2:$K$22,2,FALSE))</f>
        <v>Lisbon Metropolitan Area</v>
      </c>
      <c r="N2586" s="9" t="s">
        <v>141</v>
      </c>
      <c r="O2586" s="9" t="s">
        <v>137</v>
      </c>
      <c r="P2586" s="9" t="s">
        <v>142</v>
      </c>
      <c r="Q2586" s="10" t="str">
        <f t="shared" si="1"/>
        <v>Full Office Job</v>
      </c>
      <c r="R2586" s="10">
        <v>5</v>
      </c>
      <c r="S2586" s="9" t="s">
        <v>137</v>
      </c>
      <c r="T2586" s="9" t="s">
        <v>817</v>
      </c>
      <c r="U2586" s="9" t="str">
        <f>IF(S2586&lt;&gt;"",S2586,IF(T2586&lt;&gt;"",VLOOKUP(T2586,Metadata!$S$2:$T$228,2,FALSE),""))</f>
        <v>Technical Team Leader</v>
      </c>
      <c r="V2586" s="9" t="s">
        <v>279</v>
      </c>
      <c r="W2586" s="9" t="s">
        <v>137</v>
      </c>
      <c r="X2586" s="9" t="s">
        <v>145</v>
      </c>
      <c r="Y2586" s="9" t="s">
        <v>137</v>
      </c>
      <c r="Z2586" s="9" t="s">
        <v>218</v>
      </c>
      <c r="AA2586" s="9" t="s">
        <v>137</v>
      </c>
      <c r="AB2586" s="9" t="s">
        <v>137</v>
      </c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 t="s">
        <v>818</v>
      </c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 t="s">
        <v>508</v>
      </c>
      <c r="CA2586" s="10"/>
      <c r="CB2586" s="10" t="str">
        <f t="shared" si="5"/>
        <v/>
      </c>
      <c r="CC2586" s="10"/>
      <c r="CD2586" s="9" t="str">
        <f t="shared" si="2"/>
        <v/>
      </c>
      <c r="CE2586" s="9" t="s">
        <v>151</v>
      </c>
      <c r="CF2586" s="9" t="s">
        <v>236</v>
      </c>
      <c r="CG2586" s="9">
        <f>IF(CF2586="","",VLOOKUP(CF2586,Metadata!$D$2:$H$20,2,FALSE))</f>
        <v>47500</v>
      </c>
      <c r="CH2586" s="9">
        <f>IF(CF2586="","",VLOOKUP(CF2586,Metadata!$D$2:$H$20,4,FALSE))</f>
        <v>45000</v>
      </c>
      <c r="CI2586" s="9">
        <f>IF(CF2586="","",VLOOKUP(CF2586,Metadata!$D$2:$H$20,5,FALSE))</f>
        <v>50000</v>
      </c>
      <c r="CJ2586" s="9">
        <f t="shared" si="3"/>
        <v>47500</v>
      </c>
      <c r="CK2586" s="9" t="s">
        <v>277</v>
      </c>
      <c r="CL2586" s="10">
        <v>4</v>
      </c>
      <c r="CM2586" s="10">
        <v>4</v>
      </c>
      <c r="CN2586" s="10">
        <v>6</v>
      </c>
      <c r="CO2586" s="10">
        <v>7</v>
      </c>
      <c r="CP2586" s="10">
        <v>6</v>
      </c>
      <c r="CQ2586" s="10">
        <v>6</v>
      </c>
      <c r="CR2586" s="10">
        <v>6</v>
      </c>
      <c r="CS2586" s="10">
        <v>6</v>
      </c>
      <c r="CT2586" s="10">
        <v>6</v>
      </c>
      <c r="CU2586" s="10">
        <v>4</v>
      </c>
      <c r="CV2586" s="10">
        <v>6</v>
      </c>
      <c r="CW2586" s="10">
        <v>5</v>
      </c>
      <c r="CX2586" s="10">
        <v>6</v>
      </c>
      <c r="CY2586" s="10">
        <v>6</v>
      </c>
      <c r="CZ2586" s="10">
        <v>6</v>
      </c>
      <c r="DA2586" s="10">
        <v>5</v>
      </c>
      <c r="DB2586" s="10">
        <v>4</v>
      </c>
      <c r="DC2586" s="10">
        <v>6</v>
      </c>
      <c r="DD2586" s="10">
        <v>4</v>
      </c>
      <c r="DE2586" s="10">
        <v>6</v>
      </c>
      <c r="DF2586" s="10">
        <v>5</v>
      </c>
      <c r="DG2586" s="10">
        <v>7</v>
      </c>
      <c r="DH2586" s="10">
        <v>4</v>
      </c>
      <c r="DI2586" s="10">
        <v>5</v>
      </c>
      <c r="DJ2586" s="10">
        <v>4</v>
      </c>
      <c r="DK2586" s="10">
        <v>5</v>
      </c>
      <c r="DL2586" s="10">
        <v>5</v>
      </c>
      <c r="DM2586" s="9" t="s">
        <v>154</v>
      </c>
      <c r="DN2586" s="10">
        <v>1975</v>
      </c>
      <c r="DO2586" s="9">
        <f t="shared" si="9"/>
        <v>46</v>
      </c>
      <c r="DP2586" s="9" t="s">
        <v>222</v>
      </c>
      <c r="DQ2586" s="9" t="s">
        <v>202</v>
      </c>
      <c r="DR2586" s="9" t="s">
        <v>157</v>
      </c>
      <c r="DS2586" s="9" t="s">
        <v>137</v>
      </c>
      <c r="DT2586" s="9" t="s">
        <v>657</v>
      </c>
      <c r="DU2586" s="9" t="s">
        <v>158</v>
      </c>
      <c r="DV2586" s="9" t="str">
        <f>VLOOKUP(DU2586,Metadata!$B$2:$C$7,2,FALSE)</f>
        <v>6+ years</v>
      </c>
    </row>
    <row r="2587" spans="1:126">
      <c r="A2587" s="13">
        <v>2586</v>
      </c>
      <c r="B2587" s="9" t="s">
        <v>171</v>
      </c>
      <c r="C2587" s="9" t="str">
        <f>VLOOKUP(B2587,Metadata!$M$2:$N$6,2,FALSE)</f>
        <v>Contractor</v>
      </c>
      <c r="D2587" s="9" t="s">
        <v>137</v>
      </c>
      <c r="E2587" s="9" t="s">
        <v>136</v>
      </c>
      <c r="F2587" s="9" t="s">
        <v>138</v>
      </c>
      <c r="G2587" s="9" t="s">
        <v>140</v>
      </c>
      <c r="H2587" s="9" t="str">
        <f>IF(G2587="","",VLOOKUP(G2587,Metadata!$J$2:$K$22,2,FALSE))</f>
        <v>Lisbon Metropolitan Area</v>
      </c>
      <c r="I2587" s="9" t="s">
        <v>138</v>
      </c>
      <c r="J2587" s="9" t="str">
        <f>IF(I2587="","",VLOOKUP(I2587,Metadata!$P$2:$Q$43,2,FALSE))</f>
        <v>Europe</v>
      </c>
      <c r="K2587" s="9" t="str">
        <f t="shared" si="0"/>
        <v>Portugal</v>
      </c>
      <c r="L2587" s="9" t="s">
        <v>140</v>
      </c>
      <c r="M2587" s="9" t="str">
        <f>IF(L2587="","",VLOOKUP(L2587,Metadata!$J$2:$K$22,2,FALSE))</f>
        <v>Lisbon Metropolitan Area</v>
      </c>
      <c r="N2587" s="9" t="s">
        <v>214</v>
      </c>
      <c r="O2587" s="9" t="s">
        <v>278</v>
      </c>
      <c r="P2587" s="9" t="s">
        <v>191</v>
      </c>
      <c r="Q2587" s="10" t="str">
        <f t="shared" si="1"/>
        <v>Remote Job (full or flexible)</v>
      </c>
      <c r="R2587" s="10">
        <v>5</v>
      </c>
      <c r="S2587" s="9" t="s">
        <v>332</v>
      </c>
      <c r="T2587" s="9" t="s">
        <v>137</v>
      </c>
      <c r="U2587" s="9" t="str">
        <f>IF(S2587&lt;&gt;"",S2587,IF(T2587&lt;&gt;"",VLOOKUP(T2587,Metadata!$S$2:$T$228,2,FALSE),""))</f>
        <v>UX/UI Designer</v>
      </c>
      <c r="V2587" s="9" t="s">
        <v>174</v>
      </c>
      <c r="W2587" s="9" t="s">
        <v>137</v>
      </c>
      <c r="X2587" s="9" t="s">
        <v>137</v>
      </c>
      <c r="Y2587" s="9" t="s">
        <v>819</v>
      </c>
      <c r="Z2587" s="9" t="s">
        <v>164</v>
      </c>
      <c r="AA2587" s="9" t="s">
        <v>137</v>
      </c>
      <c r="AB2587" s="9" t="s">
        <v>137</v>
      </c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 t="s">
        <v>178</v>
      </c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 t="s">
        <v>820</v>
      </c>
      <c r="CA2587" s="10">
        <v>2</v>
      </c>
      <c r="CB2587" s="10" t="str">
        <f t="shared" si="5"/>
        <v>Less than 3 months</v>
      </c>
      <c r="CC2587" s="10">
        <v>30</v>
      </c>
      <c r="CD2587" s="9">
        <f t="shared" si="2"/>
        <v>48000</v>
      </c>
      <c r="CE2587" s="9" t="s">
        <v>137</v>
      </c>
      <c r="CF2587" s="9" t="s">
        <v>137</v>
      </c>
      <c r="CG2587" s="9" t="str">
        <f>IF(CF2587="","",VLOOKUP(CF2587,Metadata!$D$2:$H$20,2,FALSE))</f>
        <v/>
      </c>
      <c r="CH2587" s="9" t="str">
        <f>IF(CF2587="","",VLOOKUP(CF2587,Metadata!$D$2:$H$20,4,FALSE))</f>
        <v/>
      </c>
      <c r="CI2587" s="9" t="str">
        <f>IF(CF2587="","",VLOOKUP(CF2587,Metadata!$D$2:$H$20,5,FALSE))</f>
        <v/>
      </c>
      <c r="CJ2587" s="9">
        <f t="shared" si="3"/>
        <v>48000</v>
      </c>
      <c r="CK2587" s="9" t="s">
        <v>180</v>
      </c>
      <c r="CL2587" s="10">
        <v>3</v>
      </c>
      <c r="CM2587" s="10">
        <v>3</v>
      </c>
      <c r="CN2587" s="10">
        <v>6</v>
      </c>
      <c r="CO2587" s="10">
        <v>6</v>
      </c>
      <c r="CP2587" s="10">
        <v>7</v>
      </c>
      <c r="CQ2587" s="10">
        <v>7</v>
      </c>
      <c r="CR2587" s="10">
        <v>5</v>
      </c>
      <c r="CS2587" s="10">
        <v>6</v>
      </c>
      <c r="CT2587" s="10">
        <v>6</v>
      </c>
      <c r="CU2587" s="10">
        <v>7</v>
      </c>
      <c r="CV2587" s="10">
        <v>6</v>
      </c>
      <c r="CW2587" s="10">
        <v>6</v>
      </c>
      <c r="CX2587" s="10">
        <v>6</v>
      </c>
      <c r="CY2587" s="10">
        <v>6</v>
      </c>
      <c r="CZ2587" s="10">
        <v>6</v>
      </c>
      <c r="DA2587" s="10">
        <v>6</v>
      </c>
      <c r="DB2587" s="10">
        <v>7</v>
      </c>
      <c r="DC2587" s="10">
        <v>6</v>
      </c>
      <c r="DD2587" s="10">
        <v>5</v>
      </c>
      <c r="DE2587" s="10">
        <v>7</v>
      </c>
      <c r="DF2587" s="10">
        <v>7</v>
      </c>
      <c r="DG2587" s="10">
        <v>7</v>
      </c>
      <c r="DH2587" s="10">
        <v>6</v>
      </c>
      <c r="DI2587" s="10">
        <v>6</v>
      </c>
      <c r="DJ2587" s="10">
        <v>6</v>
      </c>
      <c r="DK2587" s="10">
        <v>7</v>
      </c>
      <c r="DL2587" s="10">
        <v>6</v>
      </c>
      <c r="DM2587" s="9" t="s">
        <v>154</v>
      </c>
      <c r="DN2587" s="10">
        <v>1974</v>
      </c>
      <c r="DO2587" s="9">
        <f t="shared" si="9"/>
        <v>47</v>
      </c>
      <c r="DP2587" s="9" t="s">
        <v>222</v>
      </c>
      <c r="DQ2587" s="9" t="s">
        <v>202</v>
      </c>
      <c r="DR2587" s="9" t="s">
        <v>170</v>
      </c>
      <c r="DS2587" s="9" t="s">
        <v>137</v>
      </c>
      <c r="DT2587" s="9" t="s">
        <v>657</v>
      </c>
      <c r="DU2587" s="9" t="s">
        <v>158</v>
      </c>
      <c r="DV2587" s="9" t="str">
        <f>VLOOKUP(DU2587,Metadata!$B$2:$C$7,2,FALSE)</f>
        <v>6+ years</v>
      </c>
    </row>
    <row r="2588" spans="1:126">
      <c r="A2588" s="13">
        <v>2587</v>
      </c>
      <c r="B2588" s="9" t="s">
        <v>135</v>
      </c>
      <c r="C2588" s="9" t="str">
        <f>VLOOKUP(B2588,Metadata!$M$2:$N$6,2,FALSE)</f>
        <v>Permanent Employee</v>
      </c>
      <c r="D2588" s="9" t="s">
        <v>159</v>
      </c>
      <c r="E2588" s="9" t="s">
        <v>137</v>
      </c>
      <c r="F2588" s="9" t="s">
        <v>138</v>
      </c>
      <c r="G2588" s="9" t="s">
        <v>172</v>
      </c>
      <c r="H2588" s="9" t="str">
        <f>IF(G2588="","",VLOOKUP(G2588,Metadata!$J$2:$K$22,2,FALSE))</f>
        <v>Porto Metropolitan Area</v>
      </c>
      <c r="I2588" s="9" t="s">
        <v>138</v>
      </c>
      <c r="J2588" s="9" t="str">
        <f>IF(I2588="","",VLOOKUP(I2588,Metadata!$P$2:$Q$43,2,FALSE))</f>
        <v>Europe</v>
      </c>
      <c r="K2588" s="9" t="str">
        <f t="shared" si="0"/>
        <v>Portugal</v>
      </c>
      <c r="L2588" s="9" t="s">
        <v>137</v>
      </c>
      <c r="M2588" s="9" t="str">
        <f>IF(L2588="","",VLOOKUP(L2588,Metadata!$J$2:$K$22,2,FALSE))</f>
        <v/>
      </c>
      <c r="N2588" s="9" t="s">
        <v>214</v>
      </c>
      <c r="O2588" s="9" t="s">
        <v>136</v>
      </c>
      <c r="P2588" s="9" t="s">
        <v>142</v>
      </c>
      <c r="Q2588" s="10" t="str">
        <f t="shared" si="1"/>
        <v>Full Office Job</v>
      </c>
      <c r="R2588" s="10">
        <v>7</v>
      </c>
      <c r="S2588" s="9" t="s">
        <v>229</v>
      </c>
      <c r="T2588" s="9" t="s">
        <v>137</v>
      </c>
      <c r="U2588" s="9" t="str">
        <f>IF(S2588&lt;&gt;"",S2588,IF(T2588&lt;&gt;"",VLOOKUP(T2588,Metadata!$S$2:$T$228,2,FALSE),""))</f>
        <v>Project Manager</v>
      </c>
      <c r="V2588" s="9" t="s">
        <v>276</v>
      </c>
      <c r="W2588" s="9" t="s">
        <v>137</v>
      </c>
      <c r="X2588" s="9" t="s">
        <v>163</v>
      </c>
      <c r="Y2588" s="9" t="s">
        <v>137</v>
      </c>
      <c r="Z2588" s="9" t="s">
        <v>184</v>
      </c>
      <c r="AA2588" s="9" t="s">
        <v>137</v>
      </c>
      <c r="AB2588" s="9" t="s">
        <v>137</v>
      </c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 t="s">
        <v>150</v>
      </c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 t="s">
        <v>150</v>
      </c>
      <c r="BZ2588" s="9" t="s">
        <v>137</v>
      </c>
      <c r="CA2588" s="10"/>
      <c r="CB2588" s="10" t="str">
        <f t="shared" si="5"/>
        <v/>
      </c>
      <c r="CC2588" s="10"/>
      <c r="CD2588" s="9" t="str">
        <f t="shared" si="2"/>
        <v/>
      </c>
      <c r="CE2588" s="9" t="s">
        <v>232</v>
      </c>
      <c r="CF2588" s="9" t="s">
        <v>225</v>
      </c>
      <c r="CG2588" s="9">
        <f>IF(CF2588="","",VLOOKUP(CF2588,Metadata!$D$2:$H$20,2,FALSE))</f>
        <v>22500</v>
      </c>
      <c r="CH2588" s="9">
        <f>IF(CF2588="","",VLOOKUP(CF2588,Metadata!$D$2:$H$20,4,FALSE))</f>
        <v>20000</v>
      </c>
      <c r="CI2588" s="9">
        <f>IF(CF2588="","",VLOOKUP(CF2588,Metadata!$D$2:$H$20,5,FALSE))</f>
        <v>25000</v>
      </c>
      <c r="CJ2588" s="9">
        <f t="shared" si="3"/>
        <v>22500</v>
      </c>
      <c r="CK2588" s="9" t="s">
        <v>153</v>
      </c>
      <c r="CL2588" s="10">
        <v>2</v>
      </c>
      <c r="CM2588" s="10">
        <v>5</v>
      </c>
      <c r="CN2588" s="10">
        <v>5</v>
      </c>
      <c r="CO2588" s="10">
        <v>7</v>
      </c>
      <c r="CP2588" s="10">
        <v>6</v>
      </c>
      <c r="CQ2588" s="10">
        <v>7</v>
      </c>
      <c r="CR2588" s="10">
        <v>4</v>
      </c>
      <c r="CS2588" s="10">
        <v>3</v>
      </c>
      <c r="CT2588" s="10">
        <v>6</v>
      </c>
      <c r="CU2588" s="10">
        <v>6</v>
      </c>
      <c r="CV2588" s="10">
        <v>4</v>
      </c>
      <c r="CW2588" s="10">
        <v>6</v>
      </c>
      <c r="CX2588" s="10">
        <v>5</v>
      </c>
      <c r="CY2588" s="10">
        <v>6</v>
      </c>
      <c r="CZ2588" s="10">
        <v>5</v>
      </c>
      <c r="DA2588" s="10">
        <v>5</v>
      </c>
      <c r="DB2588" s="10">
        <v>6</v>
      </c>
      <c r="DC2588" s="10">
        <v>7</v>
      </c>
      <c r="DD2588" s="10">
        <v>3</v>
      </c>
      <c r="DE2588" s="10">
        <v>7</v>
      </c>
      <c r="DF2588" s="10">
        <v>4</v>
      </c>
      <c r="DG2588" s="10">
        <v>5</v>
      </c>
      <c r="DH2588" s="10">
        <v>3</v>
      </c>
      <c r="DI2588" s="10">
        <v>4</v>
      </c>
      <c r="DJ2588" s="10">
        <v>5</v>
      </c>
      <c r="DK2588" s="10">
        <v>5</v>
      </c>
      <c r="DL2588" s="10">
        <v>2</v>
      </c>
      <c r="DM2588" s="9" t="s">
        <v>154</v>
      </c>
      <c r="DN2588" s="10">
        <v>1995</v>
      </c>
      <c r="DO2588" s="9">
        <f t="shared" si="9"/>
        <v>26</v>
      </c>
      <c r="DP2588" s="9" t="s">
        <v>155</v>
      </c>
      <c r="DQ2588" s="9" t="s">
        <v>202</v>
      </c>
      <c r="DR2588" s="9" t="s">
        <v>157</v>
      </c>
      <c r="DS2588" s="9" t="s">
        <v>137</v>
      </c>
      <c r="DT2588" s="9" t="s">
        <v>657</v>
      </c>
      <c r="DU2588" s="9" t="s">
        <v>223</v>
      </c>
      <c r="DV2588" s="9" t="str">
        <f>VLOOKUP(DU2588,Metadata!$B$2:$C$7,2,FALSE)</f>
        <v>3 - 6 years</v>
      </c>
    </row>
    <row r="2589" spans="1:126">
      <c r="A2589" s="13">
        <v>2588</v>
      </c>
      <c r="B2589" s="9" t="s">
        <v>135</v>
      </c>
      <c r="C2589" s="9" t="str">
        <f>VLOOKUP(B2589,Metadata!$M$2:$N$6,2,FALSE)</f>
        <v>Permanent Employee</v>
      </c>
      <c r="D2589" s="9" t="s">
        <v>159</v>
      </c>
      <c r="E2589" s="9" t="s">
        <v>137</v>
      </c>
      <c r="F2589" s="9" t="s">
        <v>138</v>
      </c>
      <c r="G2589" s="9" t="s">
        <v>312</v>
      </c>
      <c r="H2589" s="9" t="str">
        <f>IF(G2589="","",VLOOKUP(G2589,Metadata!$J$2:$K$22,2,FALSE))</f>
        <v>South</v>
      </c>
      <c r="I2589" s="9" t="s">
        <v>138</v>
      </c>
      <c r="J2589" s="9" t="str">
        <f>IF(I2589="","",VLOOKUP(I2589,Metadata!$P$2:$Q$43,2,FALSE))</f>
        <v>Europe</v>
      </c>
      <c r="K2589" s="9" t="str">
        <f t="shared" si="0"/>
        <v>Portugal</v>
      </c>
      <c r="L2589" s="9" t="s">
        <v>140</v>
      </c>
      <c r="M2589" s="9" t="str">
        <f>IF(L2589="","",VLOOKUP(L2589,Metadata!$J$2:$K$22,2,FALSE))</f>
        <v>Lisbon Metropolitan Area</v>
      </c>
      <c r="N2589" s="9" t="s">
        <v>214</v>
      </c>
      <c r="O2589" s="9" t="s">
        <v>259</v>
      </c>
      <c r="P2589" s="9" t="s">
        <v>142</v>
      </c>
      <c r="Q2589" s="10" t="str">
        <f t="shared" si="1"/>
        <v>Full Office Job</v>
      </c>
      <c r="R2589" s="10">
        <v>5</v>
      </c>
      <c r="S2589" s="9" t="s">
        <v>161</v>
      </c>
      <c r="T2589" s="9" t="s">
        <v>137</v>
      </c>
      <c r="U2589" s="9" t="str">
        <f>IF(S2589&lt;&gt;"",S2589,IF(T2589&lt;&gt;"",VLOOKUP(T2589,Metadata!$S$2:$T$228,2,FALSE),""))</f>
        <v>Full-Stack Developer</v>
      </c>
      <c r="V2589" s="9" t="s">
        <v>162</v>
      </c>
      <c r="W2589" s="9" t="s">
        <v>137</v>
      </c>
      <c r="X2589" s="9" t="s">
        <v>145</v>
      </c>
      <c r="Y2589" s="9" t="s">
        <v>137</v>
      </c>
      <c r="Z2589" s="9" t="s">
        <v>224</v>
      </c>
      <c r="AA2589" s="9" t="s">
        <v>165</v>
      </c>
      <c r="AB2589" s="9" t="s">
        <v>137</v>
      </c>
      <c r="AC2589" s="9" t="s">
        <v>147</v>
      </c>
      <c r="AD2589" s="9"/>
      <c r="AE2589" s="9"/>
      <c r="AF2589" s="9"/>
      <c r="AG2589" s="9"/>
      <c r="AH2589" s="9"/>
      <c r="AI2589" s="9"/>
      <c r="AJ2589" s="9" t="s">
        <v>185</v>
      </c>
      <c r="AK2589" s="9" t="s">
        <v>302</v>
      </c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 t="s">
        <v>178</v>
      </c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 t="s">
        <v>199</v>
      </c>
      <c r="BM2589" s="9" t="s">
        <v>303</v>
      </c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10"/>
      <c r="CB2589" s="10" t="str">
        <f t="shared" si="5"/>
        <v/>
      </c>
      <c r="CC2589" s="10"/>
      <c r="CD2589" s="9" t="str">
        <f t="shared" si="2"/>
        <v/>
      </c>
      <c r="CE2589" s="9" t="s">
        <v>168</v>
      </c>
      <c r="CF2589" s="9" t="s">
        <v>188</v>
      </c>
      <c r="CG2589" s="9">
        <f>IF(CF2589="","",VLOOKUP(CF2589,Metadata!$D$2:$H$20,2,FALSE))</f>
        <v>17500</v>
      </c>
      <c r="CH2589" s="9">
        <f>IF(CF2589="","",VLOOKUP(CF2589,Metadata!$D$2:$H$20,4,FALSE))</f>
        <v>15000</v>
      </c>
      <c r="CI2589" s="9">
        <f>IF(CF2589="","",VLOOKUP(CF2589,Metadata!$D$2:$H$20,5,FALSE))</f>
        <v>20000</v>
      </c>
      <c r="CJ2589" s="9">
        <f t="shared" si="3"/>
        <v>17500</v>
      </c>
      <c r="CK2589" s="9" t="s">
        <v>153</v>
      </c>
      <c r="CL2589" s="10">
        <v>3</v>
      </c>
      <c r="CM2589" s="10">
        <v>2</v>
      </c>
      <c r="CN2589" s="10">
        <v>7</v>
      </c>
      <c r="CO2589" s="10">
        <v>7</v>
      </c>
      <c r="CP2589" s="10">
        <v>7</v>
      </c>
      <c r="CQ2589" s="10">
        <v>7</v>
      </c>
      <c r="CR2589" s="10">
        <v>5</v>
      </c>
      <c r="CS2589" s="10">
        <v>6</v>
      </c>
      <c r="CT2589" s="10">
        <v>4</v>
      </c>
      <c r="CU2589" s="10">
        <v>5</v>
      </c>
      <c r="CV2589" s="10">
        <v>6</v>
      </c>
      <c r="CW2589" s="10">
        <v>5</v>
      </c>
      <c r="CX2589" s="10">
        <v>5</v>
      </c>
      <c r="CY2589" s="10">
        <v>5</v>
      </c>
      <c r="CZ2589" s="10">
        <v>6</v>
      </c>
      <c r="DA2589" s="10">
        <v>5</v>
      </c>
      <c r="DB2589" s="10">
        <v>7</v>
      </c>
      <c r="DC2589" s="10">
        <v>7</v>
      </c>
      <c r="DD2589" s="10">
        <v>6</v>
      </c>
      <c r="DE2589" s="10">
        <v>7</v>
      </c>
      <c r="DF2589" s="10">
        <v>6</v>
      </c>
      <c r="DG2589" s="10">
        <v>6</v>
      </c>
      <c r="DH2589" s="10">
        <v>5</v>
      </c>
      <c r="DI2589" s="10">
        <v>5</v>
      </c>
      <c r="DJ2589" s="10">
        <v>4</v>
      </c>
      <c r="DK2589" s="10">
        <v>6</v>
      </c>
      <c r="DL2589" s="10">
        <v>7</v>
      </c>
      <c r="DM2589" s="9" t="s">
        <v>154</v>
      </c>
      <c r="DN2589" s="10">
        <v>1992</v>
      </c>
      <c r="DO2589" s="9">
        <f t="shared" si="9"/>
        <v>29</v>
      </c>
      <c r="DP2589" s="9" t="s">
        <v>155</v>
      </c>
      <c r="DQ2589" s="9" t="s">
        <v>202</v>
      </c>
      <c r="DR2589" s="9" t="s">
        <v>342</v>
      </c>
      <c r="DS2589" s="9" t="s">
        <v>137</v>
      </c>
      <c r="DT2589" s="9" t="s">
        <v>657</v>
      </c>
      <c r="DU2589" s="9" t="s">
        <v>168</v>
      </c>
      <c r="DV2589" s="9" t="str">
        <f>VLOOKUP(DU2589,Metadata!$B$2:$C$7,2,FALSE)</f>
        <v>0 - 3 years</v>
      </c>
    </row>
    <row r="2590" spans="1:126">
      <c r="A2590" s="13">
        <v>2589</v>
      </c>
      <c r="B2590" s="9" t="s">
        <v>135</v>
      </c>
      <c r="C2590" s="9" t="str">
        <f>VLOOKUP(B2590,Metadata!$M$2:$N$6,2,FALSE)</f>
        <v>Permanent Employee</v>
      </c>
      <c r="D2590" s="9" t="s">
        <v>136</v>
      </c>
      <c r="E2590" s="9" t="s">
        <v>137</v>
      </c>
      <c r="F2590" s="9" t="s">
        <v>138</v>
      </c>
      <c r="G2590" s="9" t="s">
        <v>291</v>
      </c>
      <c r="H2590" s="9" t="str">
        <f>IF(G2590="","",VLOOKUP(G2590,Metadata!$J$2:$K$22,2,FALSE))</f>
        <v>Centre</v>
      </c>
      <c r="I2590" s="9" t="s">
        <v>138</v>
      </c>
      <c r="J2590" s="9" t="str">
        <f>IF(I2590="","",VLOOKUP(I2590,Metadata!$P$2:$Q$43,2,FALSE))</f>
        <v>Europe</v>
      </c>
      <c r="K2590" s="9" t="str">
        <f t="shared" si="0"/>
        <v>Portugal</v>
      </c>
      <c r="L2590" s="9" t="s">
        <v>172</v>
      </c>
      <c r="M2590" s="9" t="str">
        <f>IF(L2590="","",VLOOKUP(L2590,Metadata!$J$2:$K$22,2,FALSE))</f>
        <v>Porto Metropolitan Area</v>
      </c>
      <c r="N2590" s="9" t="s">
        <v>141</v>
      </c>
      <c r="O2590" s="9" t="s">
        <v>137</v>
      </c>
      <c r="P2590" s="9" t="s">
        <v>191</v>
      </c>
      <c r="Q2590" s="10" t="str">
        <f t="shared" si="1"/>
        <v>Remote Job (full or flexible)</v>
      </c>
      <c r="R2590" s="10">
        <v>5</v>
      </c>
      <c r="S2590" s="9" t="s">
        <v>161</v>
      </c>
      <c r="T2590" s="9" t="s">
        <v>137</v>
      </c>
      <c r="U2590" s="9" t="str">
        <f>IF(S2590&lt;&gt;"",S2590,IF(T2590&lt;&gt;"",VLOOKUP(T2590,Metadata!$S$2:$T$228,2,FALSE),""))</f>
        <v>Full-Stack Developer</v>
      </c>
      <c r="V2590" s="9" t="s">
        <v>261</v>
      </c>
      <c r="W2590" s="9" t="s">
        <v>137</v>
      </c>
      <c r="X2590" s="9" t="s">
        <v>163</v>
      </c>
      <c r="Y2590" s="9" t="s">
        <v>137</v>
      </c>
      <c r="Z2590" s="9" t="s">
        <v>184</v>
      </c>
      <c r="AA2590" s="9" t="s">
        <v>165</v>
      </c>
      <c r="AB2590" s="9" t="s">
        <v>137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 t="s">
        <v>186</v>
      </c>
      <c r="BO2590" s="9"/>
      <c r="BP2590" s="9"/>
      <c r="BQ2590" s="9"/>
      <c r="BR2590" s="9"/>
      <c r="BS2590" s="9" t="s">
        <v>200</v>
      </c>
      <c r="BT2590" s="9"/>
      <c r="BU2590" s="9"/>
      <c r="BV2590" s="9"/>
      <c r="BW2590" s="9"/>
      <c r="BX2590" s="9"/>
      <c r="BY2590" s="9"/>
      <c r="BZ2590" s="9" t="s">
        <v>821</v>
      </c>
      <c r="CA2590" s="10"/>
      <c r="CB2590" s="10" t="str">
        <f t="shared" si="5"/>
        <v/>
      </c>
      <c r="CC2590" s="10"/>
      <c r="CD2590" s="9" t="str">
        <f t="shared" si="2"/>
        <v/>
      </c>
      <c r="CE2590" s="9" t="s">
        <v>232</v>
      </c>
      <c r="CF2590" s="9" t="s">
        <v>225</v>
      </c>
      <c r="CG2590" s="9">
        <f>IF(CF2590="","",VLOOKUP(CF2590,Metadata!$D$2:$H$20,2,FALSE))</f>
        <v>22500</v>
      </c>
      <c r="CH2590" s="9">
        <f>IF(CF2590="","",VLOOKUP(CF2590,Metadata!$D$2:$H$20,4,FALSE))</f>
        <v>20000</v>
      </c>
      <c r="CI2590" s="9">
        <f>IF(CF2590="","",VLOOKUP(CF2590,Metadata!$D$2:$H$20,5,FALSE))</f>
        <v>25000</v>
      </c>
      <c r="CJ2590" s="9">
        <f t="shared" si="3"/>
        <v>22500</v>
      </c>
      <c r="CK2590" s="9" t="s">
        <v>201</v>
      </c>
      <c r="CL2590" s="10">
        <v>5</v>
      </c>
      <c r="CM2590" s="10">
        <v>3</v>
      </c>
      <c r="CN2590" s="10">
        <v>7</v>
      </c>
      <c r="CO2590" s="10">
        <v>7</v>
      </c>
      <c r="CP2590" s="10">
        <v>4</v>
      </c>
      <c r="CQ2590" s="10">
        <v>6</v>
      </c>
      <c r="CR2590" s="10">
        <v>5</v>
      </c>
      <c r="CS2590" s="10">
        <v>7</v>
      </c>
      <c r="CT2590" s="10">
        <v>1</v>
      </c>
      <c r="CU2590" s="10">
        <v>6</v>
      </c>
      <c r="CV2590" s="10">
        <v>5</v>
      </c>
      <c r="CW2590" s="10">
        <v>6</v>
      </c>
      <c r="CX2590" s="10">
        <v>7</v>
      </c>
      <c r="CY2590" s="10">
        <v>4</v>
      </c>
      <c r="CZ2590" s="10">
        <v>3</v>
      </c>
      <c r="DA2590" s="10">
        <v>6</v>
      </c>
      <c r="DB2590" s="10">
        <v>5</v>
      </c>
      <c r="DC2590" s="10">
        <v>7</v>
      </c>
      <c r="DD2590" s="10">
        <v>3</v>
      </c>
      <c r="DE2590" s="10">
        <v>7</v>
      </c>
      <c r="DF2590" s="10">
        <v>4</v>
      </c>
      <c r="DG2590" s="10">
        <v>7</v>
      </c>
      <c r="DH2590" s="10">
        <v>7</v>
      </c>
      <c r="DI2590" s="10">
        <v>7</v>
      </c>
      <c r="DJ2590" s="10">
        <v>1</v>
      </c>
      <c r="DK2590" s="10">
        <v>3</v>
      </c>
      <c r="DL2590" s="10">
        <v>4</v>
      </c>
      <c r="DM2590" s="9" t="s">
        <v>154</v>
      </c>
      <c r="DN2590" s="10">
        <v>1995</v>
      </c>
      <c r="DO2590" s="9">
        <f t="shared" si="9"/>
        <v>26</v>
      </c>
      <c r="DP2590" s="9" t="s">
        <v>155</v>
      </c>
      <c r="DQ2590" s="9" t="s">
        <v>156</v>
      </c>
      <c r="DR2590" s="9" t="s">
        <v>157</v>
      </c>
      <c r="DS2590" s="9" t="s">
        <v>137</v>
      </c>
      <c r="DT2590" s="9" t="s">
        <v>657</v>
      </c>
      <c r="DU2590" s="9" t="s">
        <v>223</v>
      </c>
      <c r="DV2590" s="9" t="str">
        <f>VLOOKUP(DU2590,Metadata!$B$2:$C$7,2,FALSE)</f>
        <v>3 - 6 years</v>
      </c>
    </row>
    <row r="2591" spans="1:126">
      <c r="A2591" s="13">
        <v>2590</v>
      </c>
      <c r="B2591" s="9" t="s">
        <v>135</v>
      </c>
      <c r="C2591" s="9" t="str">
        <f>VLOOKUP(B2591,Metadata!$M$2:$N$6,2,FALSE)</f>
        <v>Permanent Employee</v>
      </c>
      <c r="D2591" s="9" t="s">
        <v>159</v>
      </c>
      <c r="E2591" s="9" t="s">
        <v>137</v>
      </c>
      <c r="F2591" s="9" t="s">
        <v>138</v>
      </c>
      <c r="G2591" s="9" t="s">
        <v>172</v>
      </c>
      <c r="H2591" s="9" t="str">
        <f>IF(G2591="","",VLOOKUP(G2591,Metadata!$J$2:$K$22,2,FALSE))</f>
        <v>Porto Metropolitan Area</v>
      </c>
      <c r="I2591" s="9" t="s">
        <v>345</v>
      </c>
      <c r="J2591" s="9" t="str">
        <f>IF(I2591="","",VLOOKUP(I2591,Metadata!$P$2:$Q$43,2,FALSE))</f>
        <v>Europe</v>
      </c>
      <c r="K2591" s="9" t="str">
        <f t="shared" si="0"/>
        <v>International</v>
      </c>
      <c r="L2591" s="9" t="s">
        <v>137</v>
      </c>
      <c r="M2591" s="9" t="str">
        <f>IF(L2591="","",VLOOKUP(L2591,Metadata!$J$2:$K$22,2,FALSE))</f>
        <v/>
      </c>
      <c r="N2591" s="9" t="s">
        <v>214</v>
      </c>
      <c r="O2591" s="9" t="s">
        <v>136</v>
      </c>
      <c r="P2591" s="9" t="s">
        <v>142</v>
      </c>
      <c r="Q2591" s="10" t="str">
        <f t="shared" si="1"/>
        <v>Full Office Job</v>
      </c>
      <c r="R2591" s="10">
        <v>5</v>
      </c>
      <c r="S2591" s="9" t="s">
        <v>216</v>
      </c>
      <c r="T2591" s="9" t="s">
        <v>137</v>
      </c>
      <c r="U2591" s="9" t="str">
        <f>IF(S2591&lt;&gt;"",S2591,IF(T2591&lt;&gt;"",VLOOKUP(T2591,Metadata!$S$2:$T$228,2,FALSE),""))</f>
        <v>Front-End Developer</v>
      </c>
      <c r="V2591" s="9" t="s">
        <v>174</v>
      </c>
      <c r="W2591" s="9" t="s">
        <v>137</v>
      </c>
      <c r="X2591" s="9" t="s">
        <v>145</v>
      </c>
      <c r="Y2591" s="9" t="s">
        <v>137</v>
      </c>
      <c r="Z2591" s="9" t="s">
        <v>184</v>
      </c>
      <c r="AA2591" s="9" t="s">
        <v>165</v>
      </c>
      <c r="AB2591" s="9" t="s">
        <v>137</v>
      </c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 t="s">
        <v>199</v>
      </c>
      <c r="BM2591" s="9"/>
      <c r="BN2591" s="9" t="s">
        <v>186</v>
      </c>
      <c r="BO2591" s="9"/>
      <c r="BP2591" s="9"/>
      <c r="BQ2591" s="9"/>
      <c r="BR2591" s="9"/>
      <c r="BS2591" s="9" t="s">
        <v>200</v>
      </c>
      <c r="BT2591" s="9"/>
      <c r="BU2591" s="9"/>
      <c r="BV2591" s="9"/>
      <c r="BW2591" s="9"/>
      <c r="BX2591" s="9"/>
      <c r="BY2591" s="9"/>
      <c r="BZ2591" s="9"/>
      <c r="CA2591" s="10"/>
      <c r="CB2591" s="10" t="str">
        <f t="shared" si="5"/>
        <v/>
      </c>
      <c r="CC2591" s="10"/>
      <c r="CD2591" s="9" t="str">
        <f t="shared" si="2"/>
        <v/>
      </c>
      <c r="CE2591" s="9" t="s">
        <v>168</v>
      </c>
      <c r="CF2591" s="9" t="s">
        <v>152</v>
      </c>
      <c r="CG2591" s="9">
        <f>IF(CF2591="","",VLOOKUP(CF2591,Metadata!$D$2:$H$20,2,FALSE))</f>
        <v>32500</v>
      </c>
      <c r="CH2591" s="9">
        <f>IF(CF2591="","",VLOOKUP(CF2591,Metadata!$D$2:$H$20,4,FALSE))</f>
        <v>30000</v>
      </c>
      <c r="CI2591" s="9">
        <f>IF(CF2591="","",VLOOKUP(CF2591,Metadata!$D$2:$H$20,5,FALSE))</f>
        <v>35000</v>
      </c>
      <c r="CJ2591" s="9">
        <f t="shared" si="3"/>
        <v>32500</v>
      </c>
      <c r="CK2591" s="9" t="s">
        <v>189</v>
      </c>
      <c r="CL2591" s="10">
        <v>3</v>
      </c>
      <c r="CM2591" s="10">
        <v>3</v>
      </c>
      <c r="CN2591" s="10">
        <v>5</v>
      </c>
      <c r="CO2591" s="10">
        <v>5</v>
      </c>
      <c r="CP2591" s="10">
        <v>4</v>
      </c>
      <c r="CQ2591" s="10">
        <v>5</v>
      </c>
      <c r="CR2591" s="10">
        <v>4</v>
      </c>
      <c r="CS2591" s="10">
        <v>5</v>
      </c>
      <c r="CT2591" s="10">
        <v>7</v>
      </c>
      <c r="CU2591" s="10">
        <v>6</v>
      </c>
      <c r="CV2591" s="10">
        <v>4</v>
      </c>
      <c r="CW2591" s="10">
        <v>5</v>
      </c>
      <c r="CX2591" s="10">
        <v>5</v>
      </c>
      <c r="CY2591" s="10">
        <v>4</v>
      </c>
      <c r="CZ2591" s="10">
        <v>5</v>
      </c>
      <c r="DA2591" s="10">
        <v>5</v>
      </c>
      <c r="DB2591" s="10">
        <v>3</v>
      </c>
      <c r="DC2591" s="10">
        <v>7</v>
      </c>
      <c r="DD2591" s="10">
        <v>3</v>
      </c>
      <c r="DE2591" s="10">
        <v>7</v>
      </c>
      <c r="DF2591" s="10">
        <v>4</v>
      </c>
      <c r="DG2591" s="10">
        <v>6</v>
      </c>
      <c r="DH2591" s="10">
        <v>5</v>
      </c>
      <c r="DI2591" s="10">
        <v>7</v>
      </c>
      <c r="DJ2591" s="10">
        <v>1</v>
      </c>
      <c r="DK2591" s="10">
        <v>4</v>
      </c>
      <c r="DL2591" s="10">
        <v>6</v>
      </c>
      <c r="DM2591" s="9" t="s">
        <v>154</v>
      </c>
      <c r="DN2591" s="10">
        <v>1990</v>
      </c>
      <c r="DO2591" s="9">
        <f t="shared" si="9"/>
        <v>31</v>
      </c>
      <c r="DP2591" s="9" t="s">
        <v>155</v>
      </c>
      <c r="DQ2591" s="9" t="s">
        <v>156</v>
      </c>
      <c r="DR2591" s="9" t="s">
        <v>157</v>
      </c>
      <c r="DS2591" s="9" t="s">
        <v>137</v>
      </c>
      <c r="DT2591" s="9" t="s">
        <v>657</v>
      </c>
      <c r="DU2591" s="9" t="s">
        <v>203</v>
      </c>
      <c r="DV2591" s="9" t="str">
        <f>VLOOKUP(DU2591,Metadata!$B$2:$C$7,2,FALSE)</f>
        <v>6+ years</v>
      </c>
    </row>
    <row r="2592" spans="1:126">
      <c r="A2592" s="13">
        <v>2591</v>
      </c>
      <c r="B2592" s="9" t="s">
        <v>135</v>
      </c>
      <c r="C2592" s="9" t="str">
        <f>VLOOKUP(B2592,Metadata!$M$2:$N$6,2,FALSE)</f>
        <v>Permanent Employee</v>
      </c>
      <c r="D2592" s="9" t="s">
        <v>159</v>
      </c>
      <c r="E2592" s="9" t="s">
        <v>137</v>
      </c>
      <c r="F2592" s="9" t="s">
        <v>138</v>
      </c>
      <c r="G2592" s="9" t="s">
        <v>140</v>
      </c>
      <c r="H2592" s="9" t="str">
        <f>IF(G2592="","",VLOOKUP(G2592,Metadata!$J$2:$K$22,2,FALSE))</f>
        <v>Lisbon Metropolitan Area</v>
      </c>
      <c r="I2592" s="9" t="s">
        <v>138</v>
      </c>
      <c r="J2592" s="9" t="str">
        <f>IF(I2592="","",VLOOKUP(I2592,Metadata!$P$2:$Q$43,2,FALSE))</f>
        <v>Europe</v>
      </c>
      <c r="K2592" s="9" t="str">
        <f t="shared" si="0"/>
        <v>Portugal</v>
      </c>
      <c r="L2592" s="9" t="s">
        <v>140</v>
      </c>
      <c r="M2592" s="9" t="str">
        <f>IF(L2592="","",VLOOKUP(L2592,Metadata!$J$2:$K$22,2,FALSE))</f>
        <v>Lisbon Metropolitan Area</v>
      </c>
      <c r="N2592" s="9" t="s">
        <v>214</v>
      </c>
      <c r="O2592" s="9" t="s">
        <v>278</v>
      </c>
      <c r="P2592" s="9" t="s">
        <v>142</v>
      </c>
      <c r="Q2592" s="10" t="str">
        <f t="shared" si="1"/>
        <v>Full Office Job</v>
      </c>
      <c r="R2592" s="10">
        <v>5</v>
      </c>
      <c r="S2592" s="9" t="s">
        <v>143</v>
      </c>
      <c r="T2592" s="9" t="s">
        <v>137</v>
      </c>
      <c r="U2592" s="9" t="str">
        <f>IF(S2592&lt;&gt;"",S2592,IF(T2592&lt;&gt;"",VLOOKUP(T2592,Metadata!$S$2:$T$228,2,FALSE),""))</f>
        <v>Technical Team Leader</v>
      </c>
      <c r="V2592" s="9" t="s">
        <v>274</v>
      </c>
      <c r="W2592" s="9" t="s">
        <v>137</v>
      </c>
      <c r="X2592" s="9" t="s">
        <v>145</v>
      </c>
      <c r="Y2592" s="9" t="s">
        <v>137</v>
      </c>
      <c r="Z2592" s="9" t="s">
        <v>224</v>
      </c>
      <c r="AA2592" s="9" t="s">
        <v>137</v>
      </c>
      <c r="AB2592" s="9" t="s">
        <v>137</v>
      </c>
      <c r="AC2592" s="9" t="s">
        <v>147</v>
      </c>
      <c r="AD2592" s="9" t="s">
        <v>148</v>
      </c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 t="s">
        <v>244</v>
      </c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 t="s">
        <v>178</v>
      </c>
      <c r="BB2592" s="9"/>
      <c r="BC2592" s="9"/>
      <c r="BD2592" s="9"/>
      <c r="BE2592" s="9"/>
      <c r="BF2592" s="9"/>
      <c r="BG2592" s="9"/>
      <c r="BH2592" s="9"/>
      <c r="BI2592" s="9"/>
      <c r="BJ2592" s="9" t="s">
        <v>167</v>
      </c>
      <c r="BK2592" s="9" t="s">
        <v>198</v>
      </c>
      <c r="BL2592" s="9" t="s">
        <v>199</v>
      </c>
      <c r="BM2592" s="9"/>
      <c r="BN2592" s="9"/>
      <c r="BO2592" s="9" t="s">
        <v>257</v>
      </c>
      <c r="BP2592" s="9"/>
      <c r="BQ2592" s="9"/>
      <c r="BR2592" s="9"/>
      <c r="BS2592" s="9"/>
      <c r="BT2592" s="9"/>
      <c r="BU2592" s="9"/>
      <c r="BV2592" s="9"/>
      <c r="BW2592" s="9" t="s">
        <v>286</v>
      </c>
      <c r="BX2592" s="9"/>
      <c r="BY2592" s="9"/>
      <c r="BZ2592" s="9"/>
      <c r="CA2592" s="10"/>
      <c r="CB2592" s="10" t="str">
        <f t="shared" si="5"/>
        <v/>
      </c>
      <c r="CC2592" s="10"/>
      <c r="CD2592" s="9" t="str">
        <f t="shared" si="2"/>
        <v/>
      </c>
      <c r="CE2592" s="9" t="s">
        <v>168</v>
      </c>
      <c r="CF2592" s="9" t="s">
        <v>254</v>
      </c>
      <c r="CG2592" s="9">
        <f>IF(CF2592="","",VLOOKUP(CF2592,Metadata!$D$2:$H$20,2,FALSE))</f>
        <v>37500</v>
      </c>
      <c r="CH2592" s="9">
        <f>IF(CF2592="","",VLOOKUP(CF2592,Metadata!$D$2:$H$20,4,FALSE))</f>
        <v>35000</v>
      </c>
      <c r="CI2592" s="9">
        <f>IF(CF2592="","",VLOOKUP(CF2592,Metadata!$D$2:$H$20,5,FALSE))</f>
        <v>40000</v>
      </c>
      <c r="CJ2592" s="9">
        <f t="shared" si="3"/>
        <v>37500</v>
      </c>
      <c r="CK2592" s="9" t="s">
        <v>189</v>
      </c>
      <c r="CL2592" s="10">
        <v>1</v>
      </c>
      <c r="CM2592" s="10">
        <v>3</v>
      </c>
      <c r="CN2592" s="10">
        <v>6</v>
      </c>
      <c r="CO2592" s="10">
        <v>5</v>
      </c>
      <c r="CP2592" s="10">
        <v>5</v>
      </c>
      <c r="CQ2592" s="10">
        <v>5</v>
      </c>
      <c r="CR2592" s="10">
        <v>4</v>
      </c>
      <c r="CS2592" s="10">
        <v>4</v>
      </c>
      <c r="CT2592" s="10">
        <v>3</v>
      </c>
      <c r="CU2592" s="10">
        <v>3</v>
      </c>
      <c r="CV2592" s="10">
        <v>4</v>
      </c>
      <c r="CW2592" s="10">
        <v>3</v>
      </c>
      <c r="CX2592" s="10">
        <v>5</v>
      </c>
      <c r="CY2592" s="10">
        <v>5</v>
      </c>
      <c r="CZ2592" s="10">
        <v>5</v>
      </c>
      <c r="DA2592" s="10">
        <v>4</v>
      </c>
      <c r="DB2592" s="10">
        <v>5</v>
      </c>
      <c r="DC2592" s="10">
        <v>6</v>
      </c>
      <c r="DD2592" s="10">
        <v>6</v>
      </c>
      <c r="DE2592" s="10">
        <v>7</v>
      </c>
      <c r="DF2592" s="10">
        <v>6</v>
      </c>
      <c r="DG2592" s="10">
        <v>7</v>
      </c>
      <c r="DH2592" s="10">
        <v>7</v>
      </c>
      <c r="DI2592" s="10">
        <v>6</v>
      </c>
      <c r="DJ2592" s="10">
        <v>4</v>
      </c>
      <c r="DK2592" s="10">
        <v>6</v>
      </c>
      <c r="DL2592" s="10">
        <v>6</v>
      </c>
      <c r="DM2592" s="9" t="s">
        <v>154</v>
      </c>
      <c r="DN2592" s="10">
        <v>1979</v>
      </c>
      <c r="DO2592" s="9">
        <f t="shared" si="9"/>
        <v>42</v>
      </c>
      <c r="DP2592" s="9" t="s">
        <v>287</v>
      </c>
      <c r="DQ2592" s="9" t="s">
        <v>202</v>
      </c>
      <c r="DR2592" s="9" t="s">
        <v>157</v>
      </c>
      <c r="DS2592" s="9" t="s">
        <v>137</v>
      </c>
      <c r="DT2592" s="9" t="s">
        <v>657</v>
      </c>
      <c r="DU2592" s="9" t="s">
        <v>158</v>
      </c>
      <c r="DV2592" s="9" t="str">
        <f>VLOOKUP(DU2592,Metadata!$B$2:$C$7,2,FALSE)</f>
        <v>6+ years</v>
      </c>
    </row>
    <row r="2593" spans="1:126">
      <c r="A2593" s="13">
        <v>2592</v>
      </c>
      <c r="B2593" s="9" t="s">
        <v>135</v>
      </c>
      <c r="C2593" s="9" t="str">
        <f>VLOOKUP(B2593,Metadata!$M$2:$N$6,2,FALSE)</f>
        <v>Permanent Employee</v>
      </c>
      <c r="D2593" s="9" t="s">
        <v>159</v>
      </c>
      <c r="E2593" s="9" t="s">
        <v>137</v>
      </c>
      <c r="F2593" s="9" t="s">
        <v>138</v>
      </c>
      <c r="G2593" s="9" t="s">
        <v>140</v>
      </c>
      <c r="H2593" s="9" t="str">
        <f>IF(G2593="","",VLOOKUP(G2593,Metadata!$J$2:$K$22,2,FALSE))</f>
        <v>Lisbon Metropolitan Area</v>
      </c>
      <c r="I2593" s="9" t="s">
        <v>138</v>
      </c>
      <c r="J2593" s="9" t="str">
        <f>IF(I2593="","",VLOOKUP(I2593,Metadata!$P$2:$Q$43,2,FALSE))</f>
        <v>Europe</v>
      </c>
      <c r="K2593" s="9" t="str">
        <f t="shared" si="0"/>
        <v>Portugal</v>
      </c>
      <c r="L2593" s="9" t="s">
        <v>140</v>
      </c>
      <c r="M2593" s="9" t="str">
        <f>IF(L2593="","",VLOOKUP(L2593,Metadata!$J$2:$K$22,2,FALSE))</f>
        <v>Lisbon Metropolitan Area</v>
      </c>
      <c r="N2593" s="9" t="s">
        <v>141</v>
      </c>
      <c r="O2593" s="9" t="s">
        <v>137</v>
      </c>
      <c r="P2593" s="9" t="s">
        <v>191</v>
      </c>
      <c r="Q2593" s="10" t="str">
        <f t="shared" si="1"/>
        <v>Remote Job (full or flexible)</v>
      </c>
      <c r="R2593" s="10">
        <v>6</v>
      </c>
      <c r="S2593" s="9" t="s">
        <v>192</v>
      </c>
      <c r="T2593" s="9" t="s">
        <v>137</v>
      </c>
      <c r="U2593" s="9" t="str">
        <f>IF(S2593&lt;&gt;"",S2593,IF(T2593&lt;&gt;"",VLOOKUP(T2593,Metadata!$S$2:$T$228,2,FALSE),""))</f>
        <v>Back-End Developer</v>
      </c>
      <c r="V2593" s="9" t="s">
        <v>279</v>
      </c>
      <c r="W2593" s="9" t="s">
        <v>137</v>
      </c>
      <c r="X2593" s="9" t="s">
        <v>175</v>
      </c>
      <c r="Y2593" s="9" t="s">
        <v>137</v>
      </c>
      <c r="Z2593" s="9" t="s">
        <v>262</v>
      </c>
      <c r="AA2593" s="9" t="s">
        <v>137</v>
      </c>
      <c r="AB2593" s="9" t="s">
        <v>137</v>
      </c>
      <c r="AC2593" s="9" t="s">
        <v>147</v>
      </c>
      <c r="AD2593" s="9" t="s">
        <v>148</v>
      </c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 t="s">
        <v>284</v>
      </c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 t="s">
        <v>219</v>
      </c>
      <c r="BR2593" s="9"/>
      <c r="BS2593" s="9"/>
      <c r="BT2593" s="9"/>
      <c r="BU2593" s="9"/>
      <c r="BV2593" s="9"/>
      <c r="BW2593" s="9"/>
      <c r="BX2593" s="9"/>
      <c r="BY2593" s="9"/>
      <c r="BZ2593" s="9"/>
      <c r="CA2593" s="10"/>
      <c r="CB2593" s="10" t="str">
        <f t="shared" si="5"/>
        <v/>
      </c>
      <c r="CC2593" s="10"/>
      <c r="CD2593" s="9" t="str">
        <f t="shared" si="2"/>
        <v/>
      </c>
      <c r="CE2593" s="9" t="s">
        <v>232</v>
      </c>
      <c r="CF2593" s="9" t="s">
        <v>293</v>
      </c>
      <c r="CG2593" s="9">
        <f>IF(CF2593="","",VLOOKUP(CF2593,Metadata!$D$2:$H$20,2,FALSE))</f>
        <v>52500</v>
      </c>
      <c r="CH2593" s="9">
        <f>IF(CF2593="","",VLOOKUP(CF2593,Metadata!$D$2:$H$20,4,FALSE))</f>
        <v>50000</v>
      </c>
      <c r="CI2593" s="9">
        <f>IF(CF2593="","",VLOOKUP(CF2593,Metadata!$D$2:$H$20,5,FALSE))</f>
        <v>55000</v>
      </c>
      <c r="CJ2593" s="9">
        <f t="shared" si="3"/>
        <v>52500</v>
      </c>
      <c r="CK2593" s="9" t="s">
        <v>153</v>
      </c>
      <c r="CL2593" s="10">
        <v>5</v>
      </c>
      <c r="CM2593" s="10">
        <v>1</v>
      </c>
      <c r="CN2593" s="10">
        <v>6</v>
      </c>
      <c r="CO2593" s="10">
        <v>7</v>
      </c>
      <c r="CP2593" s="10">
        <v>6</v>
      </c>
      <c r="CQ2593" s="10">
        <v>7</v>
      </c>
      <c r="CR2593" s="10">
        <v>5</v>
      </c>
      <c r="CS2593" s="10">
        <v>6</v>
      </c>
      <c r="CT2593" s="10">
        <v>7</v>
      </c>
      <c r="CU2593" s="10">
        <v>6</v>
      </c>
      <c r="CV2593" s="10">
        <v>5</v>
      </c>
      <c r="CW2593" s="10">
        <v>4</v>
      </c>
      <c r="CX2593" s="10">
        <v>5</v>
      </c>
      <c r="CY2593" s="10">
        <v>4</v>
      </c>
      <c r="CZ2593" s="10">
        <v>7</v>
      </c>
      <c r="DA2593" s="10">
        <v>6</v>
      </c>
      <c r="DB2593" s="10">
        <v>6</v>
      </c>
      <c r="DC2593" s="10">
        <v>7</v>
      </c>
      <c r="DD2593" s="10">
        <v>5</v>
      </c>
      <c r="DE2593" s="10">
        <v>7</v>
      </c>
      <c r="DF2593" s="10">
        <v>6</v>
      </c>
      <c r="DG2593" s="10">
        <v>5</v>
      </c>
      <c r="DH2593" s="10">
        <v>5</v>
      </c>
      <c r="DI2593" s="10">
        <v>7</v>
      </c>
      <c r="DJ2593" s="10">
        <v>5</v>
      </c>
      <c r="DK2593" s="10">
        <v>5</v>
      </c>
      <c r="DL2593" s="10">
        <v>5</v>
      </c>
      <c r="DM2593" s="9" t="s">
        <v>154</v>
      </c>
      <c r="DN2593" s="10">
        <v>1983</v>
      </c>
      <c r="DO2593" s="9">
        <f t="shared" si="9"/>
        <v>38</v>
      </c>
      <c r="DP2593" s="9" t="s">
        <v>155</v>
      </c>
      <c r="DQ2593" s="9" t="s">
        <v>156</v>
      </c>
      <c r="DR2593" s="9" t="s">
        <v>157</v>
      </c>
      <c r="DS2593" s="9" t="s">
        <v>137</v>
      </c>
      <c r="DT2593" s="9" t="s">
        <v>657</v>
      </c>
      <c r="DU2593" s="9" t="s">
        <v>158</v>
      </c>
      <c r="DV2593" s="9" t="str">
        <f>VLOOKUP(DU2593,Metadata!$B$2:$C$7,2,FALSE)</f>
        <v>6+ years</v>
      </c>
    </row>
    <row r="2594" spans="1:126">
      <c r="A2594" s="13">
        <v>2593</v>
      </c>
      <c r="B2594" s="9" t="s">
        <v>135</v>
      </c>
      <c r="C2594" s="9" t="str">
        <f>VLOOKUP(B2594,Metadata!$M$2:$N$6,2,FALSE)</f>
        <v>Permanent Employee</v>
      </c>
      <c r="D2594" s="9" t="s">
        <v>159</v>
      </c>
      <c r="E2594" s="9" t="s">
        <v>137</v>
      </c>
      <c r="F2594" s="9" t="s">
        <v>138</v>
      </c>
      <c r="G2594" s="9" t="s">
        <v>312</v>
      </c>
      <c r="H2594" s="9" t="str">
        <f>IF(G2594="","",VLOOKUP(G2594,Metadata!$J$2:$K$22,2,FALSE))</f>
        <v>South</v>
      </c>
      <c r="I2594" s="9" t="s">
        <v>173</v>
      </c>
      <c r="J2594" s="9" t="str">
        <f>IF(I2594="","",VLOOKUP(I2594,Metadata!$P$2:$Q$43,2,FALSE))</f>
        <v>N/A</v>
      </c>
      <c r="K2594" s="9" t="str">
        <f t="shared" si="0"/>
        <v>International</v>
      </c>
      <c r="L2594" s="9" t="s">
        <v>137</v>
      </c>
      <c r="M2594" s="9" t="str">
        <f>IF(L2594="","",VLOOKUP(L2594,Metadata!$J$2:$K$22,2,FALSE))</f>
        <v/>
      </c>
      <c r="N2594" s="9" t="s">
        <v>141</v>
      </c>
      <c r="O2594" s="9" t="s">
        <v>137</v>
      </c>
      <c r="P2594" s="9" t="s">
        <v>142</v>
      </c>
      <c r="Q2594" s="10" t="str">
        <f t="shared" si="1"/>
        <v>Full Office Job</v>
      </c>
      <c r="R2594" s="10">
        <v>7</v>
      </c>
      <c r="S2594" s="9" t="s">
        <v>338</v>
      </c>
      <c r="T2594" s="9" t="s">
        <v>137</v>
      </c>
      <c r="U2594" s="9" t="str">
        <f>IF(S2594&lt;&gt;"",S2594,IF(T2594&lt;&gt;"",VLOOKUP(T2594,Metadata!$S$2:$T$228,2,FALSE),""))</f>
        <v>Solutions Architect</v>
      </c>
      <c r="V2594" s="9" t="s">
        <v>261</v>
      </c>
      <c r="W2594" s="9" t="s">
        <v>137</v>
      </c>
      <c r="X2594" s="9" t="s">
        <v>145</v>
      </c>
      <c r="Y2594" s="9" t="s">
        <v>137</v>
      </c>
      <c r="Z2594" s="9" t="s">
        <v>218</v>
      </c>
      <c r="AA2594" s="9" t="s">
        <v>137</v>
      </c>
      <c r="AB2594" s="9" t="s">
        <v>253</v>
      </c>
      <c r="AC2594" s="9" t="s">
        <v>147</v>
      </c>
      <c r="AD2594" s="9"/>
      <c r="AE2594" s="9"/>
      <c r="AF2594" s="9" t="s">
        <v>243</v>
      </c>
      <c r="AG2594" s="9"/>
      <c r="AH2594" s="9"/>
      <c r="AI2594" s="9"/>
      <c r="AJ2594" s="9"/>
      <c r="AK2594" s="9"/>
      <c r="AL2594" s="9"/>
      <c r="AM2594" s="9"/>
      <c r="AN2594" s="9"/>
      <c r="AO2594" s="9"/>
      <c r="AP2594" s="9" t="s">
        <v>244</v>
      </c>
      <c r="AQ2594" s="9" t="s">
        <v>380</v>
      </c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 t="s">
        <v>150</v>
      </c>
      <c r="BZ2594" s="9" t="s">
        <v>137</v>
      </c>
      <c r="CA2594" s="10"/>
      <c r="CB2594" s="10" t="str">
        <f t="shared" si="5"/>
        <v/>
      </c>
      <c r="CC2594" s="10"/>
      <c r="CD2594" s="9" t="str">
        <f t="shared" si="2"/>
        <v/>
      </c>
      <c r="CE2594" s="9" t="s">
        <v>151</v>
      </c>
      <c r="CF2594" s="9" t="s">
        <v>220</v>
      </c>
      <c r="CG2594" s="9">
        <f>IF(CF2594="","",VLOOKUP(CF2594,Metadata!$D$2:$H$20,2,FALSE))</f>
        <v>27500</v>
      </c>
      <c r="CH2594" s="9">
        <f>IF(CF2594="","",VLOOKUP(CF2594,Metadata!$D$2:$H$20,4,FALSE))</f>
        <v>25000</v>
      </c>
      <c r="CI2594" s="9">
        <f>IF(CF2594="","",VLOOKUP(CF2594,Metadata!$D$2:$H$20,5,FALSE))</f>
        <v>30000</v>
      </c>
      <c r="CJ2594" s="9">
        <f t="shared" si="3"/>
        <v>27500</v>
      </c>
      <c r="CK2594" s="9" t="s">
        <v>189</v>
      </c>
      <c r="CL2594" s="10">
        <v>2</v>
      </c>
      <c r="CM2594" s="10">
        <v>3</v>
      </c>
      <c r="CN2594" s="10">
        <v>6</v>
      </c>
      <c r="CO2594" s="10">
        <v>6</v>
      </c>
      <c r="CP2594" s="10">
        <v>6</v>
      </c>
      <c r="CQ2594" s="10">
        <v>7</v>
      </c>
      <c r="CR2594" s="10">
        <v>6</v>
      </c>
      <c r="CS2594" s="10">
        <v>6</v>
      </c>
      <c r="CT2594" s="10">
        <v>6</v>
      </c>
      <c r="CU2594" s="10">
        <v>2</v>
      </c>
      <c r="CV2594" s="10">
        <v>6</v>
      </c>
      <c r="CW2594" s="10">
        <v>6</v>
      </c>
      <c r="CX2594" s="10">
        <v>7</v>
      </c>
      <c r="CY2594" s="10">
        <v>4</v>
      </c>
      <c r="CZ2594" s="10">
        <v>2</v>
      </c>
      <c r="DA2594" s="10">
        <v>5</v>
      </c>
      <c r="DB2594" s="10">
        <v>5</v>
      </c>
      <c r="DC2594" s="10">
        <v>6</v>
      </c>
      <c r="DD2594" s="10">
        <v>3</v>
      </c>
      <c r="DE2594" s="10">
        <v>6</v>
      </c>
      <c r="DF2594" s="10">
        <v>6</v>
      </c>
      <c r="DG2594" s="10">
        <v>6</v>
      </c>
      <c r="DH2594" s="10">
        <v>6</v>
      </c>
      <c r="DI2594" s="10">
        <v>2</v>
      </c>
      <c r="DJ2594" s="10">
        <v>5</v>
      </c>
      <c r="DK2594" s="10">
        <v>6</v>
      </c>
      <c r="DL2594" s="10">
        <v>2</v>
      </c>
      <c r="DM2594" s="9" t="s">
        <v>154</v>
      </c>
      <c r="DN2594" s="10">
        <v>1988</v>
      </c>
      <c r="DO2594" s="9">
        <f t="shared" si="9"/>
        <v>33</v>
      </c>
      <c r="DP2594" s="9" t="s">
        <v>287</v>
      </c>
      <c r="DQ2594" s="9" t="s">
        <v>156</v>
      </c>
      <c r="DR2594" s="9" t="s">
        <v>157</v>
      </c>
      <c r="DS2594" s="9" t="s">
        <v>137</v>
      </c>
      <c r="DT2594" s="9" t="s">
        <v>657</v>
      </c>
      <c r="DU2594" s="9" t="s">
        <v>203</v>
      </c>
      <c r="DV2594" s="9" t="str">
        <f>VLOOKUP(DU2594,Metadata!$B$2:$C$7,2,FALSE)</f>
        <v>6+ years</v>
      </c>
    </row>
    <row r="2595" spans="1:126">
      <c r="A2595" s="13">
        <v>2594</v>
      </c>
      <c r="B2595" s="9" t="s">
        <v>135</v>
      </c>
      <c r="C2595" s="9" t="str">
        <f>VLOOKUP(B2595,Metadata!$M$2:$N$6,2,FALSE)</f>
        <v>Permanent Employee</v>
      </c>
      <c r="D2595" s="9" t="s">
        <v>159</v>
      </c>
      <c r="E2595" s="9" t="s">
        <v>137</v>
      </c>
      <c r="F2595" s="9" t="s">
        <v>138</v>
      </c>
      <c r="G2595" s="9" t="s">
        <v>172</v>
      </c>
      <c r="H2595" s="9" t="str">
        <f>IF(G2595="","",VLOOKUP(G2595,Metadata!$J$2:$K$22,2,FALSE))</f>
        <v>Porto Metropolitan Area</v>
      </c>
      <c r="I2595" s="9" t="s">
        <v>295</v>
      </c>
      <c r="J2595" s="9" t="str">
        <f>IF(I2595="","",VLOOKUP(I2595,Metadata!$P$2:$Q$43,2,FALSE))</f>
        <v>Europe</v>
      </c>
      <c r="K2595" s="9" t="str">
        <f t="shared" si="0"/>
        <v>International</v>
      </c>
      <c r="L2595" s="9" t="s">
        <v>137</v>
      </c>
      <c r="M2595" s="9" t="str">
        <f>IF(L2595="","",VLOOKUP(L2595,Metadata!$J$2:$K$22,2,FALSE))</f>
        <v/>
      </c>
      <c r="N2595" s="9" t="s">
        <v>141</v>
      </c>
      <c r="O2595" s="9" t="s">
        <v>137</v>
      </c>
      <c r="P2595" s="9" t="s">
        <v>142</v>
      </c>
      <c r="Q2595" s="10" t="str">
        <f t="shared" si="1"/>
        <v>Full Office Job</v>
      </c>
      <c r="R2595" s="10">
        <v>4</v>
      </c>
      <c r="S2595" s="9" t="s">
        <v>161</v>
      </c>
      <c r="T2595" s="9" t="s">
        <v>137</v>
      </c>
      <c r="U2595" s="9" t="str">
        <f>IF(S2595&lt;&gt;"",S2595,IF(T2595&lt;&gt;"",VLOOKUP(T2595,Metadata!$S$2:$T$228,2,FALSE),""))</f>
        <v>Full-Stack Developer</v>
      </c>
      <c r="V2595" s="9" t="s">
        <v>144</v>
      </c>
      <c r="W2595" s="9" t="s">
        <v>137</v>
      </c>
      <c r="X2595" s="9" t="s">
        <v>252</v>
      </c>
      <c r="Y2595" s="9" t="s">
        <v>137</v>
      </c>
      <c r="Z2595" s="9" t="s">
        <v>218</v>
      </c>
      <c r="AA2595" s="9" t="s">
        <v>137</v>
      </c>
      <c r="AB2595" s="9" t="s">
        <v>137</v>
      </c>
      <c r="AC2595" s="9"/>
      <c r="AD2595" s="9" t="s">
        <v>148</v>
      </c>
      <c r="AE2595" s="9"/>
      <c r="AF2595" s="9"/>
      <c r="AG2595" s="9"/>
      <c r="AH2595" s="9"/>
      <c r="AI2595" s="9"/>
      <c r="AJ2595" s="9" t="s">
        <v>185</v>
      </c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 t="s">
        <v>199</v>
      </c>
      <c r="BM2595" s="9"/>
      <c r="BN2595" s="9"/>
      <c r="BO2595" s="9"/>
      <c r="BP2595" s="9"/>
      <c r="BQ2595" s="9" t="s">
        <v>219</v>
      </c>
      <c r="BR2595" s="9"/>
      <c r="BS2595" s="9"/>
      <c r="BT2595" s="9"/>
      <c r="BU2595" s="9"/>
      <c r="BV2595" s="9"/>
      <c r="BW2595" s="9"/>
      <c r="BX2595" s="9"/>
      <c r="BY2595" s="9"/>
      <c r="BZ2595" s="9"/>
      <c r="CA2595" s="10"/>
      <c r="CB2595" s="10" t="str">
        <f t="shared" si="5"/>
        <v/>
      </c>
      <c r="CC2595" s="10"/>
      <c r="CD2595" s="9" t="str">
        <f t="shared" si="2"/>
        <v/>
      </c>
      <c r="CE2595" s="9" t="s">
        <v>151</v>
      </c>
      <c r="CF2595" s="9" t="s">
        <v>225</v>
      </c>
      <c r="CG2595" s="9">
        <f>IF(CF2595="","",VLOOKUP(CF2595,Metadata!$D$2:$H$20,2,FALSE))</f>
        <v>22500</v>
      </c>
      <c r="CH2595" s="9">
        <f>IF(CF2595="","",VLOOKUP(CF2595,Metadata!$D$2:$H$20,4,FALSE))</f>
        <v>20000</v>
      </c>
      <c r="CI2595" s="9">
        <f>IF(CF2595="","",VLOOKUP(CF2595,Metadata!$D$2:$H$20,5,FALSE))</f>
        <v>25000</v>
      </c>
      <c r="CJ2595" s="9">
        <f t="shared" si="3"/>
        <v>22500</v>
      </c>
      <c r="CK2595" s="9" t="s">
        <v>201</v>
      </c>
      <c r="CL2595" s="10">
        <v>5</v>
      </c>
      <c r="CM2595" s="10">
        <v>1</v>
      </c>
      <c r="CN2595" s="10">
        <v>7</v>
      </c>
      <c r="CO2595" s="10">
        <v>5</v>
      </c>
      <c r="CP2595" s="10">
        <v>5</v>
      </c>
      <c r="CQ2595" s="10">
        <v>6</v>
      </c>
      <c r="CR2595" s="10">
        <v>5</v>
      </c>
      <c r="CS2595" s="10">
        <v>5</v>
      </c>
      <c r="CT2595" s="10">
        <v>4</v>
      </c>
      <c r="CU2595" s="10">
        <v>4</v>
      </c>
      <c r="CV2595" s="10">
        <v>3</v>
      </c>
      <c r="CW2595" s="10">
        <v>1</v>
      </c>
      <c r="CX2595" s="10">
        <v>4</v>
      </c>
      <c r="CY2595" s="10">
        <v>7</v>
      </c>
      <c r="CZ2595" s="10">
        <v>4</v>
      </c>
      <c r="DA2595" s="10">
        <v>4</v>
      </c>
      <c r="DB2595" s="10">
        <v>4</v>
      </c>
      <c r="DC2595" s="10">
        <v>7</v>
      </c>
      <c r="DD2595" s="10">
        <v>4</v>
      </c>
      <c r="DE2595" s="10">
        <v>5</v>
      </c>
      <c r="DF2595" s="10">
        <v>5</v>
      </c>
      <c r="DG2595" s="10">
        <v>5</v>
      </c>
      <c r="DH2595" s="10">
        <v>3</v>
      </c>
      <c r="DI2595" s="10">
        <v>1</v>
      </c>
      <c r="DJ2595" s="10">
        <v>1</v>
      </c>
      <c r="DK2595" s="10">
        <v>5</v>
      </c>
      <c r="DL2595" s="10">
        <v>5</v>
      </c>
      <c r="DM2595" s="9" t="s">
        <v>272</v>
      </c>
      <c r="DN2595" s="10">
        <v>1975</v>
      </c>
      <c r="DO2595" s="9">
        <f t="shared" si="9"/>
        <v>46</v>
      </c>
      <c r="DP2595" s="9" t="s">
        <v>155</v>
      </c>
      <c r="DQ2595" s="9" t="s">
        <v>156</v>
      </c>
      <c r="DR2595" s="9" t="s">
        <v>157</v>
      </c>
      <c r="DS2595" s="9" t="s">
        <v>137</v>
      </c>
      <c r="DT2595" s="9" t="s">
        <v>657</v>
      </c>
      <c r="DU2595" s="9" t="s">
        <v>223</v>
      </c>
      <c r="DV2595" s="9" t="str">
        <f>VLOOKUP(DU2595,Metadata!$B$2:$C$7,2,FALSE)</f>
        <v>3 - 6 years</v>
      </c>
    </row>
    <row r="2596" spans="1:126">
      <c r="A2596" s="13">
        <v>2595</v>
      </c>
      <c r="B2596" s="9" t="s">
        <v>135</v>
      </c>
      <c r="C2596" s="9" t="str">
        <f>VLOOKUP(B2596,Metadata!$M$2:$N$6,2,FALSE)</f>
        <v>Permanent Employee</v>
      </c>
      <c r="D2596" s="9" t="s">
        <v>159</v>
      </c>
      <c r="E2596" s="9" t="s">
        <v>137</v>
      </c>
      <c r="F2596" s="9" t="s">
        <v>138</v>
      </c>
      <c r="G2596" s="9" t="s">
        <v>140</v>
      </c>
      <c r="H2596" s="9" t="str">
        <f>IF(G2596="","",VLOOKUP(G2596,Metadata!$J$2:$K$22,2,FALSE))</f>
        <v>Lisbon Metropolitan Area</v>
      </c>
      <c r="I2596" s="9" t="s">
        <v>295</v>
      </c>
      <c r="J2596" s="9" t="str">
        <f>IF(I2596="","",VLOOKUP(I2596,Metadata!$P$2:$Q$43,2,FALSE))</f>
        <v>Europe</v>
      </c>
      <c r="K2596" s="9" t="str">
        <f t="shared" si="0"/>
        <v>International</v>
      </c>
      <c r="L2596" s="9" t="s">
        <v>137</v>
      </c>
      <c r="M2596" s="9" t="str">
        <f>IF(L2596="","",VLOOKUP(L2596,Metadata!$J$2:$K$22,2,FALSE))</f>
        <v/>
      </c>
      <c r="N2596" s="9" t="s">
        <v>141</v>
      </c>
      <c r="O2596" s="9" t="s">
        <v>137</v>
      </c>
      <c r="P2596" s="9" t="s">
        <v>142</v>
      </c>
      <c r="Q2596" s="10" t="str">
        <f t="shared" si="1"/>
        <v>Full Office Job</v>
      </c>
      <c r="R2596" s="10">
        <v>5</v>
      </c>
      <c r="S2596" s="9" t="s">
        <v>398</v>
      </c>
      <c r="T2596" s="9" t="s">
        <v>137</v>
      </c>
      <c r="U2596" s="9" t="str">
        <f>IF(S2596&lt;&gt;"",S2596,IF(T2596&lt;&gt;"",VLOOKUP(T2596,Metadata!$S$2:$T$228,2,FALSE),""))</f>
        <v>SysAdmin Engineer</v>
      </c>
      <c r="V2596" s="9" t="s">
        <v>207</v>
      </c>
      <c r="W2596" s="9" t="s">
        <v>137</v>
      </c>
      <c r="X2596" s="9" t="s">
        <v>145</v>
      </c>
      <c r="Y2596" s="9" t="s">
        <v>137</v>
      </c>
      <c r="Z2596" s="9" t="s">
        <v>218</v>
      </c>
      <c r="AA2596" s="9" t="s">
        <v>137</v>
      </c>
      <c r="AB2596" s="9" t="s">
        <v>137</v>
      </c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 t="s">
        <v>149</v>
      </c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 t="s">
        <v>150</v>
      </c>
      <c r="BZ2596" s="9" t="s">
        <v>137</v>
      </c>
      <c r="CA2596" s="10"/>
      <c r="CB2596" s="10" t="str">
        <f t="shared" si="5"/>
        <v/>
      </c>
      <c r="CC2596" s="10"/>
      <c r="CD2596" s="9" t="str">
        <f t="shared" si="2"/>
        <v/>
      </c>
      <c r="CE2596" s="9" t="s">
        <v>232</v>
      </c>
      <c r="CF2596" s="9" t="s">
        <v>169</v>
      </c>
      <c r="CG2596" s="9">
        <f>IF(CF2596="","",VLOOKUP(CF2596,Metadata!$D$2:$H$20,2,FALSE))</f>
        <v>12500</v>
      </c>
      <c r="CH2596" s="9">
        <f>IF(CF2596="","",VLOOKUP(CF2596,Metadata!$D$2:$H$20,4,FALSE))</f>
        <v>0</v>
      </c>
      <c r="CI2596" s="9">
        <f>IF(CF2596="","",VLOOKUP(CF2596,Metadata!$D$2:$H$20,5,FALSE))</f>
        <v>15000</v>
      </c>
      <c r="CJ2596" s="9">
        <f t="shared" si="3"/>
        <v>12500</v>
      </c>
      <c r="CK2596" s="9" t="s">
        <v>153</v>
      </c>
      <c r="CL2596" s="10">
        <v>3</v>
      </c>
      <c r="CM2596" s="10">
        <v>3</v>
      </c>
      <c r="CN2596" s="10">
        <v>2</v>
      </c>
      <c r="CO2596" s="10">
        <v>3</v>
      </c>
      <c r="CP2596" s="10">
        <v>2</v>
      </c>
      <c r="CQ2596" s="10">
        <v>3</v>
      </c>
      <c r="CR2596" s="10">
        <v>6</v>
      </c>
      <c r="CS2596" s="10">
        <v>7</v>
      </c>
      <c r="CT2596" s="10">
        <v>4</v>
      </c>
      <c r="CU2596" s="10">
        <v>1</v>
      </c>
      <c r="CV2596" s="10">
        <v>6</v>
      </c>
      <c r="CW2596" s="10">
        <v>2</v>
      </c>
      <c r="CX2596" s="10">
        <v>7</v>
      </c>
      <c r="CY2596" s="10">
        <v>7</v>
      </c>
      <c r="CZ2596" s="10">
        <v>5</v>
      </c>
      <c r="DA2596" s="10">
        <v>6</v>
      </c>
      <c r="DB2596" s="10">
        <v>6</v>
      </c>
      <c r="DC2596" s="10">
        <v>6</v>
      </c>
      <c r="DD2596" s="10">
        <v>3</v>
      </c>
      <c r="DE2596" s="10">
        <v>6</v>
      </c>
      <c r="DF2596" s="10">
        <v>6</v>
      </c>
      <c r="DG2596" s="10">
        <v>6</v>
      </c>
      <c r="DH2596" s="10">
        <v>6</v>
      </c>
      <c r="DI2596" s="10">
        <v>2</v>
      </c>
      <c r="DJ2596" s="10">
        <v>4</v>
      </c>
      <c r="DK2596" s="10">
        <v>6</v>
      </c>
      <c r="DL2596" s="10">
        <v>4</v>
      </c>
      <c r="DM2596" s="9" t="s">
        <v>154</v>
      </c>
      <c r="DN2596" s="10">
        <v>1988</v>
      </c>
      <c r="DO2596" s="9">
        <f t="shared" si="9"/>
        <v>33</v>
      </c>
      <c r="DP2596" s="9" t="s">
        <v>155</v>
      </c>
      <c r="DQ2596" s="9" t="s">
        <v>156</v>
      </c>
      <c r="DR2596" s="9" t="s">
        <v>342</v>
      </c>
      <c r="DS2596" s="9" t="s">
        <v>137</v>
      </c>
      <c r="DT2596" s="9" t="s">
        <v>657</v>
      </c>
      <c r="DU2596" s="9" t="s">
        <v>203</v>
      </c>
      <c r="DV2596" s="9" t="str">
        <f>VLOOKUP(DU2596,Metadata!$B$2:$C$7,2,FALSE)</f>
        <v>6+ years</v>
      </c>
    </row>
    <row r="2597" spans="1:126">
      <c r="A2597" s="13">
        <v>2596</v>
      </c>
      <c r="B2597" s="9" t="s">
        <v>135</v>
      </c>
      <c r="C2597" s="9" t="str">
        <f>VLOOKUP(B2597,Metadata!$M$2:$N$6,2,FALSE)</f>
        <v>Permanent Employee</v>
      </c>
      <c r="D2597" s="9" t="s">
        <v>159</v>
      </c>
      <c r="E2597" s="9" t="s">
        <v>137</v>
      </c>
      <c r="F2597" s="9" t="s">
        <v>138</v>
      </c>
      <c r="G2597" s="9" t="s">
        <v>190</v>
      </c>
      <c r="H2597" s="9" t="str">
        <f>IF(G2597="","",VLOOKUP(G2597,Metadata!$J$2:$K$22,2,FALSE))</f>
        <v>North</v>
      </c>
      <c r="I2597" s="9" t="s">
        <v>138</v>
      </c>
      <c r="J2597" s="9" t="str">
        <f>IF(I2597="","",VLOOKUP(I2597,Metadata!$P$2:$Q$43,2,FALSE))</f>
        <v>Europe</v>
      </c>
      <c r="K2597" s="9" t="str">
        <f t="shared" si="0"/>
        <v>Portugal</v>
      </c>
      <c r="L2597" s="9" t="s">
        <v>140</v>
      </c>
      <c r="M2597" s="9" t="str">
        <f>IF(L2597="","",VLOOKUP(L2597,Metadata!$J$2:$K$22,2,FALSE))</f>
        <v>Lisbon Metropolitan Area</v>
      </c>
      <c r="N2597" s="9" t="s">
        <v>141</v>
      </c>
      <c r="O2597" s="9" t="s">
        <v>137</v>
      </c>
      <c r="P2597" s="9" t="s">
        <v>191</v>
      </c>
      <c r="Q2597" s="10" t="str">
        <f t="shared" si="1"/>
        <v>Remote Job (full or flexible)</v>
      </c>
      <c r="R2597" s="10">
        <v>7</v>
      </c>
      <c r="S2597" s="9" t="s">
        <v>161</v>
      </c>
      <c r="T2597" s="9" t="s">
        <v>137</v>
      </c>
      <c r="U2597" s="9" t="str">
        <f>IF(S2597&lt;&gt;"",S2597,IF(T2597&lt;&gt;"",VLOOKUP(T2597,Metadata!$S$2:$T$228,2,FALSE),""))</f>
        <v>Full-Stack Developer</v>
      </c>
      <c r="V2597" s="9" t="s">
        <v>207</v>
      </c>
      <c r="W2597" s="9" t="s">
        <v>137</v>
      </c>
      <c r="X2597" s="9" t="s">
        <v>208</v>
      </c>
      <c r="Y2597" s="9" t="s">
        <v>137</v>
      </c>
      <c r="Z2597" s="9" t="s">
        <v>184</v>
      </c>
      <c r="AA2597" s="9" t="s">
        <v>165</v>
      </c>
      <c r="AB2597" s="9" t="s">
        <v>137</v>
      </c>
      <c r="AC2597" s="9" t="s">
        <v>147</v>
      </c>
      <c r="AD2597" s="9" t="s">
        <v>148</v>
      </c>
      <c r="AE2597" s="9" t="s">
        <v>194</v>
      </c>
      <c r="AF2597" s="9"/>
      <c r="AG2597" s="9"/>
      <c r="AH2597" s="9"/>
      <c r="AI2597" s="9"/>
      <c r="AJ2597" s="9"/>
      <c r="AK2597" s="9"/>
      <c r="AL2597" s="9"/>
      <c r="AM2597" s="9"/>
      <c r="AN2597" s="9" t="s">
        <v>195</v>
      </c>
      <c r="AO2597" s="9"/>
      <c r="AP2597" s="9"/>
      <c r="AQ2597" s="9"/>
      <c r="AR2597" s="9"/>
      <c r="AS2597" s="9"/>
      <c r="AT2597" s="9"/>
      <c r="AU2597" s="9"/>
      <c r="AV2597" s="9"/>
      <c r="AW2597" s="9"/>
      <c r="AX2597" s="9" t="s">
        <v>196</v>
      </c>
      <c r="AY2597" s="9"/>
      <c r="AZ2597" s="9"/>
      <c r="BA2597" s="9" t="s">
        <v>178</v>
      </c>
      <c r="BB2597" s="9"/>
      <c r="BC2597" s="9"/>
      <c r="BD2597" s="9"/>
      <c r="BE2597" s="9"/>
      <c r="BF2597" s="9"/>
      <c r="BG2597" s="9"/>
      <c r="BH2597" s="9"/>
      <c r="BI2597" s="9" t="s">
        <v>822</v>
      </c>
      <c r="BJ2597" s="9" t="s">
        <v>167</v>
      </c>
      <c r="BK2597" s="9" t="s">
        <v>198</v>
      </c>
      <c r="BL2597" s="9"/>
      <c r="BM2597" s="9"/>
      <c r="BN2597" s="9" t="s">
        <v>186</v>
      </c>
      <c r="BO2597" s="9"/>
      <c r="BP2597" s="9"/>
      <c r="BQ2597" s="9" t="s">
        <v>219</v>
      </c>
      <c r="BR2597" s="9"/>
      <c r="BS2597" s="9"/>
      <c r="BT2597" s="9"/>
      <c r="BU2597" s="9"/>
      <c r="BV2597" s="9"/>
      <c r="BW2597" s="9"/>
      <c r="BX2597" s="9"/>
      <c r="BY2597" s="9"/>
      <c r="BZ2597" s="9"/>
      <c r="CA2597" s="10"/>
      <c r="CB2597" s="10" t="str">
        <f t="shared" si="5"/>
        <v/>
      </c>
      <c r="CC2597" s="10"/>
      <c r="CD2597" s="9" t="str">
        <f t="shared" si="2"/>
        <v/>
      </c>
      <c r="CE2597" s="9" t="s">
        <v>232</v>
      </c>
      <c r="CF2597" s="9" t="s">
        <v>188</v>
      </c>
      <c r="CG2597" s="9">
        <f>IF(CF2597="","",VLOOKUP(CF2597,Metadata!$D$2:$H$20,2,FALSE))</f>
        <v>17500</v>
      </c>
      <c r="CH2597" s="9">
        <f>IF(CF2597="","",VLOOKUP(CF2597,Metadata!$D$2:$H$20,4,FALSE))</f>
        <v>15000</v>
      </c>
      <c r="CI2597" s="9">
        <f>IF(CF2597="","",VLOOKUP(CF2597,Metadata!$D$2:$H$20,5,FALSE))</f>
        <v>20000</v>
      </c>
      <c r="CJ2597" s="9">
        <f t="shared" si="3"/>
        <v>17500</v>
      </c>
      <c r="CK2597" s="9" t="s">
        <v>201</v>
      </c>
      <c r="CL2597" s="10">
        <v>5</v>
      </c>
      <c r="CM2597" s="10">
        <v>5</v>
      </c>
      <c r="CN2597" s="10">
        <v>7</v>
      </c>
      <c r="CO2597" s="10">
        <v>7</v>
      </c>
      <c r="CP2597" s="10">
        <v>7</v>
      </c>
      <c r="CQ2597" s="10">
        <v>7</v>
      </c>
      <c r="CR2597" s="10">
        <v>7</v>
      </c>
      <c r="CS2597" s="10">
        <v>7</v>
      </c>
      <c r="CT2597" s="10">
        <v>7</v>
      </c>
      <c r="CU2597" s="10">
        <v>7</v>
      </c>
      <c r="CV2597" s="10">
        <v>7</v>
      </c>
      <c r="CW2597" s="10">
        <v>7</v>
      </c>
      <c r="CX2597" s="10">
        <v>7</v>
      </c>
      <c r="CY2597" s="10">
        <v>5</v>
      </c>
      <c r="CZ2597" s="10">
        <v>5</v>
      </c>
      <c r="DA2597" s="10">
        <v>7</v>
      </c>
      <c r="DB2597" s="10">
        <v>7</v>
      </c>
      <c r="DC2597" s="10">
        <v>7</v>
      </c>
      <c r="DD2597" s="10">
        <v>7</v>
      </c>
      <c r="DE2597" s="10">
        <v>7</v>
      </c>
      <c r="DF2597" s="10">
        <v>7</v>
      </c>
      <c r="DG2597" s="10">
        <v>7</v>
      </c>
      <c r="DH2597" s="10">
        <v>7</v>
      </c>
      <c r="DI2597" s="10">
        <v>7</v>
      </c>
      <c r="DJ2597" s="10">
        <v>7</v>
      </c>
      <c r="DK2597" s="10">
        <v>7</v>
      </c>
      <c r="DL2597" s="10">
        <v>7</v>
      </c>
      <c r="DM2597" s="9" t="s">
        <v>154</v>
      </c>
      <c r="DN2597" s="10">
        <v>1973</v>
      </c>
      <c r="DO2597" s="9">
        <f t="shared" si="9"/>
        <v>48</v>
      </c>
      <c r="DP2597" s="9" t="s">
        <v>155</v>
      </c>
      <c r="DQ2597" s="9" t="s">
        <v>227</v>
      </c>
      <c r="DR2597" s="9" t="s">
        <v>157</v>
      </c>
      <c r="DS2597" s="9" t="s">
        <v>137</v>
      </c>
      <c r="DT2597" s="9" t="s">
        <v>657</v>
      </c>
      <c r="DU2597" s="9" t="s">
        <v>158</v>
      </c>
      <c r="DV2597" s="9" t="str">
        <f>VLOOKUP(DU2597,Metadata!$B$2:$C$7,2,FALSE)</f>
        <v>6+ years</v>
      </c>
    </row>
    <row r="2598" spans="1:126">
      <c r="A2598" s="13">
        <v>2597</v>
      </c>
      <c r="B2598" s="9" t="s">
        <v>135</v>
      </c>
      <c r="C2598" s="9" t="str">
        <f>VLOOKUP(B2598,Metadata!$M$2:$N$6,2,FALSE)</f>
        <v>Permanent Employee</v>
      </c>
      <c r="D2598" s="9" t="s">
        <v>159</v>
      </c>
      <c r="E2598" s="9" t="s">
        <v>137</v>
      </c>
      <c r="F2598" s="9" t="s">
        <v>138</v>
      </c>
      <c r="G2598" s="9" t="s">
        <v>172</v>
      </c>
      <c r="H2598" s="9" t="str">
        <f>IF(G2598="","",VLOOKUP(G2598,Metadata!$J$2:$K$22,2,FALSE))</f>
        <v>Porto Metropolitan Area</v>
      </c>
      <c r="I2598" s="9" t="s">
        <v>138</v>
      </c>
      <c r="J2598" s="9" t="str">
        <f>IF(I2598="","",VLOOKUP(I2598,Metadata!$P$2:$Q$43,2,FALSE))</f>
        <v>Europe</v>
      </c>
      <c r="K2598" s="9" t="str">
        <f t="shared" si="0"/>
        <v>Portugal</v>
      </c>
      <c r="L2598" s="9" t="s">
        <v>172</v>
      </c>
      <c r="M2598" s="9" t="str">
        <f>IF(L2598="","",VLOOKUP(L2598,Metadata!$J$2:$K$22,2,FALSE))</f>
        <v>Porto Metropolitan Area</v>
      </c>
      <c r="N2598" s="9" t="s">
        <v>214</v>
      </c>
      <c r="O2598" s="9" t="s">
        <v>259</v>
      </c>
      <c r="P2598" s="9" t="s">
        <v>191</v>
      </c>
      <c r="Q2598" s="10" t="str">
        <f t="shared" si="1"/>
        <v>Remote Job (full or flexible)</v>
      </c>
      <c r="R2598" s="10">
        <v>4</v>
      </c>
      <c r="S2598" s="9" t="s">
        <v>192</v>
      </c>
      <c r="T2598" s="9" t="s">
        <v>137</v>
      </c>
      <c r="U2598" s="9" t="str">
        <f>IF(S2598&lt;&gt;"",S2598,IF(T2598&lt;&gt;"",VLOOKUP(T2598,Metadata!$S$2:$T$228,2,FALSE),""))</f>
        <v>Back-End Developer</v>
      </c>
      <c r="V2598" s="9" t="s">
        <v>217</v>
      </c>
      <c r="W2598" s="9" t="s">
        <v>137</v>
      </c>
      <c r="X2598" s="9" t="s">
        <v>175</v>
      </c>
      <c r="Y2598" s="9" t="s">
        <v>137</v>
      </c>
      <c r="Z2598" s="9" t="s">
        <v>262</v>
      </c>
      <c r="AA2598" s="9" t="s">
        <v>137</v>
      </c>
      <c r="AB2598" s="9" t="s">
        <v>137</v>
      </c>
      <c r="AC2598" s="9"/>
      <c r="AD2598" s="9"/>
      <c r="AE2598" s="9" t="s">
        <v>194</v>
      </c>
      <c r="AF2598" s="9"/>
      <c r="AG2598" s="9"/>
      <c r="AH2598" s="9"/>
      <c r="AI2598" s="9"/>
      <c r="AJ2598" s="9" t="s">
        <v>185</v>
      </c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 t="s">
        <v>198</v>
      </c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10"/>
      <c r="CB2598" s="10" t="str">
        <f t="shared" si="5"/>
        <v/>
      </c>
      <c r="CC2598" s="10"/>
      <c r="CD2598" s="9" t="str">
        <f t="shared" si="2"/>
        <v/>
      </c>
      <c r="CE2598" s="9" t="s">
        <v>232</v>
      </c>
      <c r="CF2598" s="9" t="s">
        <v>188</v>
      </c>
      <c r="CG2598" s="9">
        <f>IF(CF2598="","",VLOOKUP(CF2598,Metadata!$D$2:$H$20,2,FALSE))</f>
        <v>17500</v>
      </c>
      <c r="CH2598" s="9">
        <f>IF(CF2598="","",VLOOKUP(CF2598,Metadata!$D$2:$H$20,4,FALSE))</f>
        <v>15000</v>
      </c>
      <c r="CI2598" s="9">
        <f>IF(CF2598="","",VLOOKUP(CF2598,Metadata!$D$2:$H$20,5,FALSE))</f>
        <v>20000</v>
      </c>
      <c r="CJ2598" s="9">
        <f t="shared" si="3"/>
        <v>17500</v>
      </c>
      <c r="CK2598" s="9" t="s">
        <v>153</v>
      </c>
      <c r="CL2598" s="10">
        <v>4</v>
      </c>
      <c r="CM2598" s="10">
        <v>4</v>
      </c>
      <c r="CN2598" s="10">
        <v>6</v>
      </c>
      <c r="CO2598" s="10">
        <v>7</v>
      </c>
      <c r="CP2598" s="10">
        <v>5</v>
      </c>
      <c r="CQ2598" s="10">
        <v>7</v>
      </c>
      <c r="CR2598" s="10">
        <v>6</v>
      </c>
      <c r="CS2598" s="10">
        <v>5</v>
      </c>
      <c r="CT2598" s="10">
        <v>7</v>
      </c>
      <c r="CU2598" s="10">
        <v>5</v>
      </c>
      <c r="CV2598" s="10">
        <v>7</v>
      </c>
      <c r="CW2598" s="10">
        <v>6</v>
      </c>
      <c r="CX2598" s="10">
        <v>6</v>
      </c>
      <c r="CY2598" s="10">
        <v>5</v>
      </c>
      <c r="CZ2598" s="10">
        <v>6</v>
      </c>
      <c r="DA2598" s="10">
        <v>6</v>
      </c>
      <c r="DB2598" s="10">
        <v>3</v>
      </c>
      <c r="DC2598" s="10">
        <v>3</v>
      </c>
      <c r="DD2598" s="10">
        <v>3</v>
      </c>
      <c r="DE2598" s="10">
        <v>7</v>
      </c>
      <c r="DF2598" s="10">
        <v>6</v>
      </c>
      <c r="DG2598" s="10">
        <v>4</v>
      </c>
      <c r="DH2598" s="10">
        <v>7</v>
      </c>
      <c r="DI2598" s="10">
        <v>6</v>
      </c>
      <c r="DJ2598" s="10">
        <v>6</v>
      </c>
      <c r="DK2598" s="10">
        <v>7</v>
      </c>
      <c r="DL2598" s="10">
        <v>7</v>
      </c>
      <c r="DM2598" s="9" t="s">
        <v>154</v>
      </c>
      <c r="DN2598" s="10">
        <v>1991</v>
      </c>
      <c r="DO2598" s="9">
        <f t="shared" si="9"/>
        <v>30</v>
      </c>
      <c r="DP2598" s="9" t="s">
        <v>155</v>
      </c>
      <c r="DQ2598" s="9" t="s">
        <v>202</v>
      </c>
      <c r="DR2598" s="9" t="s">
        <v>342</v>
      </c>
      <c r="DS2598" s="9" t="s">
        <v>137</v>
      </c>
      <c r="DT2598" s="9" t="s">
        <v>657</v>
      </c>
      <c r="DU2598" s="9" t="s">
        <v>203</v>
      </c>
      <c r="DV2598" s="9" t="str">
        <f>VLOOKUP(DU2598,Metadata!$B$2:$C$7,2,FALSE)</f>
        <v>6+ years</v>
      </c>
    </row>
    <row r="2599" spans="1:126">
      <c r="A2599" s="13">
        <v>2598</v>
      </c>
      <c r="B2599" s="9" t="s">
        <v>135</v>
      </c>
      <c r="C2599" s="9" t="str">
        <f>VLOOKUP(B2599,Metadata!$M$2:$N$6,2,FALSE)</f>
        <v>Permanent Employee</v>
      </c>
      <c r="D2599" s="9" t="s">
        <v>159</v>
      </c>
      <c r="E2599" s="9" t="s">
        <v>137</v>
      </c>
      <c r="F2599" s="9" t="s">
        <v>138</v>
      </c>
      <c r="G2599" s="9" t="s">
        <v>190</v>
      </c>
      <c r="H2599" s="9" t="str">
        <f>IF(G2599="","",VLOOKUP(G2599,Metadata!$J$2:$K$22,2,FALSE))</f>
        <v>North</v>
      </c>
      <c r="I2599" s="9" t="s">
        <v>138</v>
      </c>
      <c r="J2599" s="9" t="str">
        <f>IF(I2599="","",VLOOKUP(I2599,Metadata!$P$2:$Q$43,2,FALSE))</f>
        <v>Europe</v>
      </c>
      <c r="K2599" s="9" t="str">
        <f t="shared" si="0"/>
        <v>Portugal</v>
      </c>
      <c r="L2599" s="9" t="s">
        <v>140</v>
      </c>
      <c r="M2599" s="9" t="str">
        <f>IF(L2599="","",VLOOKUP(L2599,Metadata!$J$2:$K$22,2,FALSE))</f>
        <v>Lisbon Metropolitan Area</v>
      </c>
      <c r="N2599" s="9" t="s">
        <v>214</v>
      </c>
      <c r="O2599" s="9" t="s">
        <v>215</v>
      </c>
      <c r="P2599" s="9" t="s">
        <v>142</v>
      </c>
      <c r="Q2599" s="10" t="str">
        <f t="shared" si="1"/>
        <v>Full Office Job</v>
      </c>
      <c r="R2599" s="10">
        <v>4</v>
      </c>
      <c r="S2599" s="9" t="s">
        <v>161</v>
      </c>
      <c r="T2599" s="9" t="s">
        <v>137</v>
      </c>
      <c r="U2599" s="9" t="str">
        <f>IF(S2599&lt;&gt;"",S2599,IF(T2599&lt;&gt;"",VLOOKUP(T2599,Metadata!$S$2:$T$228,2,FALSE),""))</f>
        <v>Full-Stack Developer</v>
      </c>
      <c r="V2599" s="9" t="s">
        <v>261</v>
      </c>
      <c r="W2599" s="9" t="s">
        <v>137</v>
      </c>
      <c r="X2599" s="9" t="s">
        <v>242</v>
      </c>
      <c r="Y2599" s="9" t="s">
        <v>137</v>
      </c>
      <c r="Z2599" s="9" t="s">
        <v>146</v>
      </c>
      <c r="AA2599" s="9" t="s">
        <v>137</v>
      </c>
      <c r="AB2599" s="9" t="s">
        <v>137</v>
      </c>
      <c r="AC2599" s="9"/>
      <c r="AD2599" s="9"/>
      <c r="AE2599" s="9" t="s">
        <v>194</v>
      </c>
      <c r="AF2599" s="9"/>
      <c r="AG2599" s="9"/>
      <c r="AH2599" s="9"/>
      <c r="AI2599" s="9"/>
      <c r="AJ2599" s="9" t="s">
        <v>185</v>
      </c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198</v>
      </c>
      <c r="BL2599" s="9"/>
      <c r="BM2599" s="9"/>
      <c r="BN2599" s="9" t="s">
        <v>186</v>
      </c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10"/>
      <c r="CB2599" s="10" t="str">
        <f t="shared" si="5"/>
        <v/>
      </c>
      <c r="CC2599" s="10"/>
      <c r="CD2599" s="9" t="str">
        <f t="shared" si="2"/>
        <v/>
      </c>
      <c r="CE2599" s="9" t="s">
        <v>168</v>
      </c>
      <c r="CF2599" s="9" t="s">
        <v>152</v>
      </c>
      <c r="CG2599" s="9">
        <f>IF(CF2599="","",VLOOKUP(CF2599,Metadata!$D$2:$H$20,2,FALSE))</f>
        <v>32500</v>
      </c>
      <c r="CH2599" s="9">
        <f>IF(CF2599="","",VLOOKUP(CF2599,Metadata!$D$2:$H$20,4,FALSE))</f>
        <v>30000</v>
      </c>
      <c r="CI2599" s="9">
        <f>IF(CF2599="","",VLOOKUP(CF2599,Metadata!$D$2:$H$20,5,FALSE))</f>
        <v>35000</v>
      </c>
      <c r="CJ2599" s="9">
        <f t="shared" si="3"/>
        <v>32500</v>
      </c>
      <c r="CK2599" s="9" t="s">
        <v>201</v>
      </c>
      <c r="CL2599" s="10">
        <v>5</v>
      </c>
      <c r="CM2599" s="10">
        <v>2</v>
      </c>
      <c r="CN2599" s="10">
        <v>7</v>
      </c>
      <c r="CO2599" s="10">
        <v>7</v>
      </c>
      <c r="CP2599" s="10">
        <v>5</v>
      </c>
      <c r="CQ2599" s="10">
        <v>6</v>
      </c>
      <c r="CR2599" s="10">
        <v>4</v>
      </c>
      <c r="CS2599" s="10">
        <v>6</v>
      </c>
      <c r="CT2599" s="10">
        <v>6</v>
      </c>
      <c r="CU2599" s="10">
        <v>6</v>
      </c>
      <c r="CV2599" s="10">
        <v>5</v>
      </c>
      <c r="CW2599" s="10">
        <v>5</v>
      </c>
      <c r="CX2599" s="10">
        <v>5</v>
      </c>
      <c r="CY2599" s="10">
        <v>7</v>
      </c>
      <c r="CZ2599" s="10">
        <v>6</v>
      </c>
      <c r="DA2599" s="10">
        <v>6</v>
      </c>
      <c r="DB2599" s="10">
        <v>3</v>
      </c>
      <c r="DC2599" s="10">
        <v>5</v>
      </c>
      <c r="DD2599" s="10">
        <v>4</v>
      </c>
      <c r="DE2599" s="10">
        <v>5</v>
      </c>
      <c r="DF2599" s="10">
        <v>4</v>
      </c>
      <c r="DG2599" s="10">
        <v>6</v>
      </c>
      <c r="DH2599" s="10">
        <v>6</v>
      </c>
      <c r="DI2599" s="10">
        <v>7</v>
      </c>
      <c r="DJ2599" s="10">
        <v>7</v>
      </c>
      <c r="DK2599" s="10">
        <v>4</v>
      </c>
      <c r="DL2599" s="10">
        <v>4</v>
      </c>
      <c r="DM2599" s="9" t="s">
        <v>154</v>
      </c>
      <c r="DN2599" s="10">
        <v>1992</v>
      </c>
      <c r="DO2599" s="9">
        <f t="shared" si="9"/>
        <v>29</v>
      </c>
      <c r="DP2599" s="9" t="s">
        <v>155</v>
      </c>
      <c r="DQ2599" s="9" t="s">
        <v>156</v>
      </c>
      <c r="DR2599" s="9" t="s">
        <v>157</v>
      </c>
      <c r="DS2599" s="9" t="s">
        <v>137</v>
      </c>
      <c r="DT2599" s="9" t="s">
        <v>657</v>
      </c>
      <c r="DU2599" s="9" t="s">
        <v>223</v>
      </c>
      <c r="DV2599" s="9" t="str">
        <f>VLOOKUP(DU2599,Metadata!$B$2:$C$7,2,FALSE)</f>
        <v>3 - 6 years</v>
      </c>
    </row>
    <row r="2600" spans="1:126">
      <c r="A2600" s="13">
        <v>2599</v>
      </c>
      <c r="B2600" s="9" t="s">
        <v>135</v>
      </c>
      <c r="C2600" s="9" t="str">
        <f>VLOOKUP(B2600,Metadata!$M$2:$N$6,2,FALSE)</f>
        <v>Permanent Employee</v>
      </c>
      <c r="D2600" s="9" t="s">
        <v>159</v>
      </c>
      <c r="E2600" s="9" t="s">
        <v>137</v>
      </c>
      <c r="F2600" s="9" t="s">
        <v>138</v>
      </c>
      <c r="G2600" s="9" t="s">
        <v>172</v>
      </c>
      <c r="H2600" s="9" t="str">
        <f>IF(G2600="","",VLOOKUP(G2600,Metadata!$J$2:$K$22,2,FALSE))</f>
        <v>Porto Metropolitan Area</v>
      </c>
      <c r="I2600" s="9" t="s">
        <v>138</v>
      </c>
      <c r="J2600" s="9" t="str">
        <f>IF(I2600="","",VLOOKUP(I2600,Metadata!$P$2:$Q$43,2,FALSE))</f>
        <v>Europe</v>
      </c>
      <c r="K2600" s="9" t="str">
        <f t="shared" si="0"/>
        <v>Portugal</v>
      </c>
      <c r="L2600" s="9" t="s">
        <v>172</v>
      </c>
      <c r="M2600" s="9" t="str">
        <f>IF(L2600="","",VLOOKUP(L2600,Metadata!$J$2:$K$22,2,FALSE))</f>
        <v>Porto Metropolitan Area</v>
      </c>
      <c r="N2600" s="9" t="s">
        <v>141</v>
      </c>
      <c r="O2600" s="9" t="s">
        <v>137</v>
      </c>
      <c r="P2600" s="9" t="s">
        <v>142</v>
      </c>
      <c r="Q2600" s="10" t="str">
        <f t="shared" si="1"/>
        <v>Full Office Job</v>
      </c>
      <c r="R2600" s="10">
        <v>5</v>
      </c>
      <c r="S2600" s="9" t="s">
        <v>161</v>
      </c>
      <c r="T2600" s="9" t="s">
        <v>137</v>
      </c>
      <c r="U2600" s="9" t="str">
        <f>IF(S2600&lt;&gt;"",S2600,IF(T2600&lt;&gt;"",VLOOKUP(T2600,Metadata!$S$2:$T$228,2,FALSE),""))</f>
        <v>Full-Stack Developer</v>
      </c>
      <c r="V2600" s="9" t="s">
        <v>162</v>
      </c>
      <c r="W2600" s="9" t="s">
        <v>137</v>
      </c>
      <c r="X2600" s="9" t="s">
        <v>163</v>
      </c>
      <c r="Y2600" s="9" t="s">
        <v>137</v>
      </c>
      <c r="Z2600" s="9" t="s">
        <v>193</v>
      </c>
      <c r="AA2600" s="9" t="s">
        <v>165</v>
      </c>
      <c r="AB2600" s="9" t="s">
        <v>137</v>
      </c>
      <c r="AC2600" s="9" t="s">
        <v>147</v>
      </c>
      <c r="AD2600" s="9"/>
      <c r="AE2600" s="9"/>
      <c r="AF2600" s="9"/>
      <c r="AG2600" s="9"/>
      <c r="AH2600" s="9"/>
      <c r="AI2600" s="9"/>
      <c r="AJ2600" s="9" t="s">
        <v>185</v>
      </c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 t="s">
        <v>186</v>
      </c>
      <c r="BO2600" s="9"/>
      <c r="BP2600" s="9"/>
      <c r="BQ2600" s="9"/>
      <c r="BR2600" s="9" t="s">
        <v>247</v>
      </c>
      <c r="BS2600" s="9" t="s">
        <v>200</v>
      </c>
      <c r="BT2600" s="9"/>
      <c r="BU2600" s="9"/>
      <c r="BV2600" s="9"/>
      <c r="BW2600" s="9"/>
      <c r="BX2600" s="9"/>
      <c r="BY2600" s="9"/>
      <c r="BZ2600" s="9"/>
      <c r="CA2600" s="10"/>
      <c r="CB2600" s="10" t="str">
        <f t="shared" si="5"/>
        <v/>
      </c>
      <c r="CC2600" s="10"/>
      <c r="CD2600" s="9" t="str">
        <f t="shared" si="2"/>
        <v/>
      </c>
      <c r="CE2600" s="9" t="s">
        <v>168</v>
      </c>
      <c r="CF2600" s="9" t="s">
        <v>188</v>
      </c>
      <c r="CG2600" s="9">
        <f>IF(CF2600="","",VLOOKUP(CF2600,Metadata!$D$2:$H$20,2,FALSE))</f>
        <v>17500</v>
      </c>
      <c r="CH2600" s="9">
        <f>IF(CF2600="","",VLOOKUP(CF2600,Metadata!$D$2:$H$20,4,FALSE))</f>
        <v>15000</v>
      </c>
      <c r="CI2600" s="9">
        <f>IF(CF2600="","",VLOOKUP(CF2600,Metadata!$D$2:$H$20,5,FALSE))</f>
        <v>20000</v>
      </c>
      <c r="CJ2600" s="9">
        <f t="shared" si="3"/>
        <v>17500</v>
      </c>
      <c r="CK2600" s="9" t="s">
        <v>221</v>
      </c>
      <c r="CL2600" s="10">
        <v>3</v>
      </c>
      <c r="CM2600" s="10">
        <v>3</v>
      </c>
      <c r="CN2600" s="10">
        <v>6</v>
      </c>
      <c r="CO2600" s="10">
        <v>6</v>
      </c>
      <c r="CP2600" s="10">
        <v>6</v>
      </c>
      <c r="CQ2600" s="10">
        <v>6</v>
      </c>
      <c r="CR2600" s="10">
        <v>5</v>
      </c>
      <c r="CS2600" s="10">
        <v>5</v>
      </c>
      <c r="CT2600" s="10">
        <v>6</v>
      </c>
      <c r="CU2600" s="10">
        <v>7</v>
      </c>
      <c r="CV2600" s="10">
        <v>6</v>
      </c>
      <c r="CW2600" s="10">
        <v>5</v>
      </c>
      <c r="CX2600" s="10">
        <v>5</v>
      </c>
      <c r="CY2600" s="10">
        <v>5</v>
      </c>
      <c r="CZ2600" s="10">
        <v>5</v>
      </c>
      <c r="DA2600" s="10">
        <v>6</v>
      </c>
      <c r="DB2600" s="10">
        <v>5</v>
      </c>
      <c r="DC2600" s="10">
        <v>6</v>
      </c>
      <c r="DD2600" s="10">
        <v>5</v>
      </c>
      <c r="DE2600" s="10">
        <v>6</v>
      </c>
      <c r="DF2600" s="10">
        <v>6</v>
      </c>
      <c r="DG2600" s="10">
        <v>6</v>
      </c>
      <c r="DH2600" s="10">
        <v>5</v>
      </c>
      <c r="DI2600" s="10">
        <v>5</v>
      </c>
      <c r="DJ2600" s="10">
        <v>5</v>
      </c>
      <c r="DK2600" s="10">
        <v>5</v>
      </c>
      <c r="DL2600" s="10">
        <v>4</v>
      </c>
      <c r="DM2600" s="9" t="s">
        <v>154</v>
      </c>
      <c r="DN2600" s="10">
        <v>1994</v>
      </c>
      <c r="DO2600" s="9">
        <f t="shared" si="9"/>
        <v>27</v>
      </c>
      <c r="DP2600" s="9" t="s">
        <v>155</v>
      </c>
      <c r="DQ2600" s="9" t="s">
        <v>210</v>
      </c>
      <c r="DR2600" s="9" t="s">
        <v>157</v>
      </c>
      <c r="DS2600" s="9" t="s">
        <v>137</v>
      </c>
      <c r="DT2600" s="9" t="s">
        <v>657</v>
      </c>
      <c r="DU2600" s="9" t="s">
        <v>168</v>
      </c>
      <c r="DV2600" s="9" t="str">
        <f>VLOOKUP(DU2600,Metadata!$B$2:$C$7,2,FALSE)</f>
        <v>0 - 3 years</v>
      </c>
    </row>
    <row r="2601" spans="1:126">
      <c r="A2601" s="13">
        <v>2600</v>
      </c>
      <c r="B2601" s="9" t="s">
        <v>135</v>
      </c>
      <c r="C2601" s="9" t="str">
        <f>VLOOKUP(B2601,Metadata!$M$2:$N$6,2,FALSE)</f>
        <v>Permanent Employee</v>
      </c>
      <c r="D2601" s="9" t="s">
        <v>159</v>
      </c>
      <c r="E2601" s="9" t="s">
        <v>137</v>
      </c>
      <c r="F2601" s="9" t="s">
        <v>138</v>
      </c>
      <c r="G2601" s="9" t="s">
        <v>140</v>
      </c>
      <c r="H2601" s="9" t="str">
        <f>IF(G2601="","",VLOOKUP(G2601,Metadata!$J$2:$K$22,2,FALSE))</f>
        <v>Lisbon Metropolitan Area</v>
      </c>
      <c r="I2601" s="9" t="s">
        <v>138</v>
      </c>
      <c r="J2601" s="9" t="str">
        <f>IF(I2601="","",VLOOKUP(I2601,Metadata!$P$2:$Q$43,2,FALSE))</f>
        <v>Europe</v>
      </c>
      <c r="K2601" s="9" t="str">
        <f t="shared" si="0"/>
        <v>Portugal</v>
      </c>
      <c r="L2601" s="9" t="s">
        <v>140</v>
      </c>
      <c r="M2601" s="9" t="str">
        <f>IF(L2601="","",VLOOKUP(L2601,Metadata!$J$2:$K$22,2,FALSE))</f>
        <v>Lisbon Metropolitan Area</v>
      </c>
      <c r="N2601" s="9" t="s">
        <v>205</v>
      </c>
      <c r="O2601" s="9" t="s">
        <v>137</v>
      </c>
      <c r="P2601" s="9" t="s">
        <v>137</v>
      </c>
      <c r="Q2601" s="10" t="str">
        <f t="shared" si="1"/>
        <v>Full Office Job</v>
      </c>
      <c r="R2601" s="10">
        <v>6</v>
      </c>
      <c r="S2601" s="9" t="s">
        <v>260</v>
      </c>
      <c r="T2601" s="9" t="s">
        <v>137</v>
      </c>
      <c r="U2601" s="9" t="str">
        <f>IF(S2601&lt;&gt;"",S2601,IF(T2601&lt;&gt;"",VLOOKUP(T2601,Metadata!$S$2:$T$228,2,FALSE),""))</f>
        <v>DevOps Engineer</v>
      </c>
      <c r="V2601" s="9" t="s">
        <v>234</v>
      </c>
      <c r="W2601" s="9" t="s">
        <v>137</v>
      </c>
      <c r="X2601" s="9" t="s">
        <v>145</v>
      </c>
      <c r="Y2601" s="9" t="s">
        <v>137</v>
      </c>
      <c r="Z2601" s="9" t="s">
        <v>146</v>
      </c>
      <c r="AA2601" s="9" t="s">
        <v>137</v>
      </c>
      <c r="AB2601" s="9" t="s">
        <v>253</v>
      </c>
      <c r="AC2601" s="9"/>
      <c r="AD2601" s="9"/>
      <c r="AE2601" s="9"/>
      <c r="AF2601" s="9" t="s">
        <v>243</v>
      </c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 t="s">
        <v>257</v>
      </c>
      <c r="BP2601" s="9"/>
      <c r="BQ2601" s="9"/>
      <c r="BR2601" s="9"/>
      <c r="BS2601" s="9"/>
      <c r="BT2601" s="9"/>
      <c r="BU2601" s="9" t="s">
        <v>258</v>
      </c>
      <c r="BV2601" s="9"/>
      <c r="BW2601" s="9"/>
      <c r="BX2601" s="9"/>
      <c r="BY2601" s="9"/>
      <c r="BZ2601" s="9" t="s">
        <v>823</v>
      </c>
      <c r="CA2601" s="10"/>
      <c r="CB2601" s="10" t="str">
        <f t="shared" si="5"/>
        <v/>
      </c>
      <c r="CC2601" s="10"/>
      <c r="CD2601" s="9" t="str">
        <f t="shared" si="2"/>
        <v/>
      </c>
      <c r="CE2601" s="9" t="s">
        <v>151</v>
      </c>
      <c r="CF2601" s="9" t="s">
        <v>254</v>
      </c>
      <c r="CG2601" s="9">
        <f>IF(CF2601="","",VLOOKUP(CF2601,Metadata!$D$2:$H$20,2,FALSE))</f>
        <v>37500</v>
      </c>
      <c r="CH2601" s="9">
        <f>IF(CF2601="","",VLOOKUP(CF2601,Metadata!$D$2:$H$20,4,FALSE))</f>
        <v>35000</v>
      </c>
      <c r="CI2601" s="9">
        <f>IF(CF2601="","",VLOOKUP(CF2601,Metadata!$D$2:$H$20,5,FALSE))</f>
        <v>40000</v>
      </c>
      <c r="CJ2601" s="9">
        <f t="shared" si="3"/>
        <v>37500</v>
      </c>
      <c r="CK2601" s="9" t="s">
        <v>221</v>
      </c>
      <c r="CL2601" s="10">
        <v>2</v>
      </c>
      <c r="CM2601" s="10">
        <v>2</v>
      </c>
      <c r="CN2601" s="10">
        <v>6</v>
      </c>
      <c r="CO2601" s="10">
        <v>7</v>
      </c>
      <c r="CP2601" s="10">
        <v>5</v>
      </c>
      <c r="CQ2601" s="10">
        <v>7</v>
      </c>
      <c r="CR2601" s="10">
        <v>6</v>
      </c>
      <c r="CS2601" s="10">
        <v>5</v>
      </c>
      <c r="CT2601" s="10">
        <v>4</v>
      </c>
      <c r="CU2601" s="10">
        <v>6</v>
      </c>
      <c r="CV2601" s="10">
        <v>4</v>
      </c>
      <c r="CW2601" s="10">
        <v>4</v>
      </c>
      <c r="CX2601" s="10">
        <v>6</v>
      </c>
      <c r="CY2601" s="10">
        <v>6</v>
      </c>
      <c r="CZ2601" s="10">
        <v>6</v>
      </c>
      <c r="DA2601" s="10">
        <v>4</v>
      </c>
      <c r="DB2601" s="10">
        <v>4</v>
      </c>
      <c r="DC2601" s="10">
        <v>7</v>
      </c>
      <c r="DD2601" s="10">
        <v>3</v>
      </c>
      <c r="DE2601" s="10">
        <v>2</v>
      </c>
      <c r="DF2601" s="10">
        <v>2</v>
      </c>
      <c r="DG2601" s="10">
        <v>2</v>
      </c>
      <c r="DH2601" s="10">
        <v>2</v>
      </c>
      <c r="DI2601" s="10">
        <v>6</v>
      </c>
      <c r="DJ2601" s="10">
        <v>4</v>
      </c>
      <c r="DK2601" s="10">
        <v>5</v>
      </c>
      <c r="DL2601" s="10">
        <v>6</v>
      </c>
      <c r="DM2601" s="9" t="s">
        <v>154</v>
      </c>
      <c r="DN2601" s="10">
        <v>1990</v>
      </c>
      <c r="DO2601" s="9">
        <f t="shared" si="9"/>
        <v>31</v>
      </c>
      <c r="DP2601" s="9" t="s">
        <v>155</v>
      </c>
      <c r="DQ2601" s="9" t="s">
        <v>156</v>
      </c>
      <c r="DR2601" s="9" t="s">
        <v>157</v>
      </c>
      <c r="DS2601" s="9" t="s">
        <v>137</v>
      </c>
      <c r="DT2601" s="9" t="s">
        <v>657</v>
      </c>
      <c r="DU2601" s="9" t="s">
        <v>203</v>
      </c>
      <c r="DV2601" s="9" t="str">
        <f>VLOOKUP(DU2601,Metadata!$B$2:$C$7,2,FALSE)</f>
        <v>6+ years</v>
      </c>
    </row>
    <row r="2602" spans="1:126">
      <c r="A2602" s="13">
        <v>2601</v>
      </c>
      <c r="B2602" s="9" t="s">
        <v>135</v>
      </c>
      <c r="C2602" s="9" t="str">
        <f>VLOOKUP(B2602,Metadata!$M$2:$N$6,2,FALSE)</f>
        <v>Permanent Employee</v>
      </c>
      <c r="D2602" s="9" t="s">
        <v>136</v>
      </c>
      <c r="E2602" s="9" t="s">
        <v>137</v>
      </c>
      <c r="F2602" s="9" t="s">
        <v>138</v>
      </c>
      <c r="G2602" s="9" t="s">
        <v>140</v>
      </c>
      <c r="H2602" s="9" t="str">
        <f>IF(G2602="","",VLOOKUP(G2602,Metadata!$J$2:$K$22,2,FALSE))</f>
        <v>Lisbon Metropolitan Area</v>
      </c>
      <c r="I2602" s="9" t="s">
        <v>138</v>
      </c>
      <c r="J2602" s="9" t="str">
        <f>IF(I2602="","",VLOOKUP(I2602,Metadata!$P$2:$Q$43,2,FALSE))</f>
        <v>Europe</v>
      </c>
      <c r="K2602" s="9" t="str">
        <f t="shared" si="0"/>
        <v>Portugal</v>
      </c>
      <c r="L2602" s="9" t="s">
        <v>140</v>
      </c>
      <c r="M2602" s="9" t="str">
        <f>IF(L2602="","",VLOOKUP(L2602,Metadata!$J$2:$K$22,2,FALSE))</f>
        <v>Lisbon Metropolitan Area</v>
      </c>
      <c r="N2602" s="9" t="s">
        <v>141</v>
      </c>
      <c r="O2602" s="9" t="s">
        <v>137</v>
      </c>
      <c r="P2602" s="9" t="s">
        <v>142</v>
      </c>
      <c r="Q2602" s="10" t="str">
        <f t="shared" si="1"/>
        <v>Full Office Job</v>
      </c>
      <c r="R2602" s="10">
        <v>6</v>
      </c>
      <c r="S2602" s="9" t="s">
        <v>192</v>
      </c>
      <c r="T2602" s="9" t="s">
        <v>137</v>
      </c>
      <c r="U2602" s="9" t="str">
        <f>IF(S2602&lt;&gt;"",S2602,IF(T2602&lt;&gt;"",VLOOKUP(T2602,Metadata!$S$2:$T$228,2,FALSE),""))</f>
        <v>Back-End Developer</v>
      </c>
      <c r="V2602" s="9" t="s">
        <v>207</v>
      </c>
      <c r="W2602" s="9" t="s">
        <v>137</v>
      </c>
      <c r="X2602" s="9" t="s">
        <v>208</v>
      </c>
      <c r="Y2602" s="9" t="s">
        <v>137</v>
      </c>
      <c r="Z2602" s="9" t="s">
        <v>184</v>
      </c>
      <c r="AA2602" s="9" t="s">
        <v>137</v>
      </c>
      <c r="AB2602" s="9" t="s">
        <v>137</v>
      </c>
      <c r="AC2602" s="9"/>
      <c r="AD2602" s="9"/>
      <c r="AE2602" s="9" t="s">
        <v>194</v>
      </c>
      <c r="AF2602" s="9" t="s">
        <v>243</v>
      </c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198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10"/>
      <c r="CB2602" s="10" t="str">
        <f t="shared" si="5"/>
        <v/>
      </c>
      <c r="CC2602" s="10"/>
      <c r="CD2602" s="9" t="str">
        <f t="shared" si="2"/>
        <v/>
      </c>
      <c r="CE2602" s="9" t="s">
        <v>168</v>
      </c>
      <c r="CF2602" s="9" t="s">
        <v>188</v>
      </c>
      <c r="CG2602" s="9">
        <f>IF(CF2602="","",VLOOKUP(CF2602,Metadata!$D$2:$H$20,2,FALSE))</f>
        <v>17500</v>
      </c>
      <c r="CH2602" s="9">
        <f>IF(CF2602="","",VLOOKUP(CF2602,Metadata!$D$2:$H$20,4,FALSE))</f>
        <v>15000</v>
      </c>
      <c r="CI2602" s="9">
        <f>IF(CF2602="","",VLOOKUP(CF2602,Metadata!$D$2:$H$20,5,FALSE))</f>
        <v>20000</v>
      </c>
      <c r="CJ2602" s="9">
        <f t="shared" si="3"/>
        <v>17500</v>
      </c>
      <c r="CK2602" s="9" t="s">
        <v>189</v>
      </c>
      <c r="CL2602" s="10">
        <v>5</v>
      </c>
      <c r="CM2602" s="10">
        <v>4</v>
      </c>
      <c r="CN2602" s="10">
        <v>7</v>
      </c>
      <c r="CO2602" s="10">
        <v>6</v>
      </c>
      <c r="CP2602" s="10">
        <v>5</v>
      </c>
      <c r="CQ2602" s="10">
        <v>6</v>
      </c>
      <c r="CR2602" s="10">
        <v>7</v>
      </c>
      <c r="CS2602" s="10">
        <v>7</v>
      </c>
      <c r="CT2602" s="10">
        <v>5</v>
      </c>
      <c r="CU2602" s="10">
        <v>6</v>
      </c>
      <c r="CV2602" s="10">
        <v>5</v>
      </c>
      <c r="CW2602" s="10">
        <v>3</v>
      </c>
      <c r="CX2602" s="10">
        <v>5</v>
      </c>
      <c r="CY2602" s="10">
        <v>2</v>
      </c>
      <c r="CZ2602" s="10">
        <v>3</v>
      </c>
      <c r="DA2602" s="10">
        <v>2</v>
      </c>
      <c r="DB2602" s="10">
        <v>4</v>
      </c>
      <c r="DC2602" s="10">
        <v>7</v>
      </c>
      <c r="DD2602" s="10">
        <v>6</v>
      </c>
      <c r="DE2602" s="10">
        <v>7</v>
      </c>
      <c r="DF2602" s="10">
        <v>4</v>
      </c>
      <c r="DG2602" s="10">
        <v>4</v>
      </c>
      <c r="DH2602" s="10">
        <v>5</v>
      </c>
      <c r="DI2602" s="10">
        <v>5</v>
      </c>
      <c r="DJ2602" s="10">
        <v>4</v>
      </c>
      <c r="DK2602" s="10">
        <v>3</v>
      </c>
      <c r="DL2602" s="10">
        <v>4</v>
      </c>
      <c r="DM2602" s="9" t="s">
        <v>154</v>
      </c>
      <c r="DN2602" s="10">
        <v>1995</v>
      </c>
      <c r="DO2602" s="9">
        <f t="shared" si="9"/>
        <v>26</v>
      </c>
      <c r="DP2602" s="9" t="s">
        <v>155</v>
      </c>
      <c r="DQ2602" s="9" t="s">
        <v>156</v>
      </c>
      <c r="DR2602" s="9" t="s">
        <v>157</v>
      </c>
      <c r="DS2602" s="9" t="s">
        <v>137</v>
      </c>
      <c r="DT2602" s="9" t="s">
        <v>657</v>
      </c>
      <c r="DU2602" s="9" t="s">
        <v>233</v>
      </c>
      <c r="DV2602" s="9" t="str">
        <f>VLOOKUP(DU2602,Metadata!$B$2:$C$7,2,FALSE)</f>
        <v>0 - 3 years</v>
      </c>
    </row>
    <row r="2603" spans="1:126">
      <c r="A2603" s="13">
        <v>2602</v>
      </c>
      <c r="B2603" s="9" t="s">
        <v>135</v>
      </c>
      <c r="C2603" s="9" t="str">
        <f>VLOOKUP(B2603,Metadata!$M$2:$N$6,2,FALSE)</f>
        <v>Permanent Employee</v>
      </c>
      <c r="D2603" s="9" t="s">
        <v>159</v>
      </c>
      <c r="E2603" s="9" t="s">
        <v>137</v>
      </c>
      <c r="F2603" s="9" t="s">
        <v>138</v>
      </c>
      <c r="G2603" s="9" t="s">
        <v>213</v>
      </c>
      <c r="H2603" s="9" t="str">
        <f>IF(G2603="","",VLOOKUP(G2603,Metadata!$J$2:$K$22,2,FALSE))</f>
        <v>Centre</v>
      </c>
      <c r="I2603" s="9" t="s">
        <v>138</v>
      </c>
      <c r="J2603" s="9" t="str">
        <f>IF(I2603="","",VLOOKUP(I2603,Metadata!$P$2:$Q$43,2,FALSE))</f>
        <v>Europe</v>
      </c>
      <c r="K2603" s="9" t="str">
        <f t="shared" si="0"/>
        <v>Portugal</v>
      </c>
      <c r="L2603" s="9" t="s">
        <v>213</v>
      </c>
      <c r="M2603" s="9" t="str">
        <f>IF(L2603="","",VLOOKUP(L2603,Metadata!$J$2:$K$22,2,FALSE))</f>
        <v>Centre</v>
      </c>
      <c r="N2603" s="9" t="s">
        <v>214</v>
      </c>
      <c r="O2603" s="9" t="s">
        <v>136</v>
      </c>
      <c r="P2603" s="9" t="s">
        <v>142</v>
      </c>
      <c r="Q2603" s="10" t="str">
        <f t="shared" si="1"/>
        <v>Full Office Job</v>
      </c>
      <c r="R2603" s="10">
        <v>7</v>
      </c>
      <c r="S2603" s="9" t="s">
        <v>216</v>
      </c>
      <c r="T2603" s="9" t="s">
        <v>137</v>
      </c>
      <c r="U2603" s="9" t="str">
        <f>IF(S2603&lt;&gt;"",S2603,IF(T2603&lt;&gt;"",VLOOKUP(T2603,Metadata!$S$2:$T$228,2,FALSE),""))</f>
        <v>Front-End Developer</v>
      </c>
      <c r="V2603" s="9" t="s">
        <v>162</v>
      </c>
      <c r="W2603" s="9" t="s">
        <v>137</v>
      </c>
      <c r="X2603" s="9" t="s">
        <v>163</v>
      </c>
      <c r="Y2603" s="9" t="s">
        <v>137</v>
      </c>
      <c r="Z2603" s="9" t="s">
        <v>184</v>
      </c>
      <c r="AA2603" s="9" t="s">
        <v>165</v>
      </c>
      <c r="AB2603" s="9" t="s">
        <v>137</v>
      </c>
      <c r="AC2603" s="9"/>
      <c r="AD2603" s="9"/>
      <c r="AE2603" s="9" t="s">
        <v>194</v>
      </c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 t="s">
        <v>178</v>
      </c>
      <c r="BB2603" s="9"/>
      <c r="BC2603" s="9"/>
      <c r="BD2603" s="9"/>
      <c r="BE2603" s="9"/>
      <c r="BF2603" s="9"/>
      <c r="BG2603" s="9"/>
      <c r="BH2603" s="9"/>
      <c r="BI2603" s="9"/>
      <c r="BJ2603" s="9" t="s">
        <v>167</v>
      </c>
      <c r="BK2603" s="9" t="s">
        <v>198</v>
      </c>
      <c r="BL2603" s="9"/>
      <c r="BM2603" s="9"/>
      <c r="BN2603" s="9"/>
      <c r="BO2603" s="9"/>
      <c r="BP2603" s="9"/>
      <c r="BQ2603" s="9"/>
      <c r="BR2603" s="9" t="s">
        <v>247</v>
      </c>
      <c r="BS2603" s="9"/>
      <c r="BT2603" s="9"/>
      <c r="BU2603" s="9"/>
      <c r="BV2603" s="9"/>
      <c r="BW2603" s="9"/>
      <c r="BX2603" s="9"/>
      <c r="BY2603" s="9"/>
      <c r="BZ2603" s="9"/>
      <c r="CA2603" s="10"/>
      <c r="CB2603" s="10" t="str">
        <f t="shared" si="5"/>
        <v/>
      </c>
      <c r="CC2603" s="10"/>
      <c r="CD2603" s="9" t="str">
        <f t="shared" si="2"/>
        <v/>
      </c>
      <c r="CE2603" s="9" t="s">
        <v>151</v>
      </c>
      <c r="CF2603" s="9" t="s">
        <v>188</v>
      </c>
      <c r="CG2603" s="9">
        <f>IF(CF2603="","",VLOOKUP(CF2603,Metadata!$D$2:$H$20,2,FALSE))</f>
        <v>17500</v>
      </c>
      <c r="CH2603" s="9">
        <f>IF(CF2603="","",VLOOKUP(CF2603,Metadata!$D$2:$H$20,4,FALSE))</f>
        <v>15000</v>
      </c>
      <c r="CI2603" s="9">
        <f>IF(CF2603="","",VLOOKUP(CF2603,Metadata!$D$2:$H$20,5,FALSE))</f>
        <v>20000</v>
      </c>
      <c r="CJ2603" s="9">
        <f t="shared" si="3"/>
        <v>17500</v>
      </c>
      <c r="CK2603" s="9" t="s">
        <v>189</v>
      </c>
      <c r="CL2603" s="10">
        <v>3</v>
      </c>
      <c r="CM2603" s="10">
        <v>3</v>
      </c>
      <c r="CN2603" s="10">
        <v>7</v>
      </c>
      <c r="CO2603" s="10">
        <v>7</v>
      </c>
      <c r="CP2603" s="10">
        <v>7</v>
      </c>
      <c r="CQ2603" s="10">
        <v>7</v>
      </c>
      <c r="CR2603" s="10">
        <v>7</v>
      </c>
      <c r="CS2603" s="10">
        <v>7</v>
      </c>
      <c r="CT2603" s="10">
        <v>4</v>
      </c>
      <c r="CU2603" s="10">
        <v>6</v>
      </c>
      <c r="CV2603" s="10">
        <v>4</v>
      </c>
      <c r="CW2603" s="10">
        <v>3</v>
      </c>
      <c r="CX2603" s="10">
        <v>7</v>
      </c>
      <c r="CY2603" s="10">
        <v>3</v>
      </c>
      <c r="CZ2603" s="10">
        <v>7</v>
      </c>
      <c r="DA2603" s="10">
        <v>7</v>
      </c>
      <c r="DB2603" s="10">
        <v>7</v>
      </c>
      <c r="DC2603" s="10">
        <v>7</v>
      </c>
      <c r="DD2603" s="10">
        <v>7</v>
      </c>
      <c r="DE2603" s="10">
        <v>7</v>
      </c>
      <c r="DF2603" s="10">
        <v>7</v>
      </c>
      <c r="DG2603" s="10">
        <v>7</v>
      </c>
      <c r="DH2603" s="10">
        <v>7</v>
      </c>
      <c r="DI2603" s="10">
        <v>7</v>
      </c>
      <c r="DJ2603" s="10">
        <v>2</v>
      </c>
      <c r="DK2603" s="10">
        <v>7</v>
      </c>
      <c r="DL2603" s="10">
        <v>7</v>
      </c>
      <c r="DM2603" s="9" t="s">
        <v>154</v>
      </c>
      <c r="DN2603" s="10">
        <v>1991</v>
      </c>
      <c r="DO2603" s="9">
        <f t="shared" si="9"/>
        <v>30</v>
      </c>
      <c r="DP2603" s="9" t="s">
        <v>222</v>
      </c>
      <c r="DQ2603" s="9" t="s">
        <v>202</v>
      </c>
      <c r="DR2603" s="9" t="s">
        <v>157</v>
      </c>
      <c r="DS2603" s="9" t="s">
        <v>137</v>
      </c>
      <c r="DT2603" s="9" t="s">
        <v>657</v>
      </c>
      <c r="DU2603" s="9" t="s">
        <v>223</v>
      </c>
      <c r="DV2603" s="9" t="str">
        <f>VLOOKUP(DU2603,Metadata!$B$2:$C$7,2,FALSE)</f>
        <v>3 - 6 years</v>
      </c>
    </row>
    <row r="2604" spans="1:126">
      <c r="A2604" s="13">
        <v>2603</v>
      </c>
      <c r="B2604" s="9" t="s">
        <v>135</v>
      </c>
      <c r="C2604" s="9" t="str">
        <f>VLOOKUP(B2604,Metadata!$M$2:$N$6,2,FALSE)</f>
        <v>Permanent Employee</v>
      </c>
      <c r="D2604" s="9" t="s">
        <v>159</v>
      </c>
      <c r="E2604" s="9" t="s">
        <v>137</v>
      </c>
      <c r="F2604" s="9" t="s">
        <v>138</v>
      </c>
      <c r="G2604" s="9" t="s">
        <v>172</v>
      </c>
      <c r="H2604" s="9" t="str">
        <f>IF(G2604="","",VLOOKUP(G2604,Metadata!$J$2:$K$22,2,FALSE))</f>
        <v>Porto Metropolitan Area</v>
      </c>
      <c r="I2604" s="9" t="s">
        <v>292</v>
      </c>
      <c r="J2604" s="9" t="str">
        <f>IF(I2604="","",VLOOKUP(I2604,Metadata!$P$2:$Q$43,2,FALSE))</f>
        <v>North America</v>
      </c>
      <c r="K2604" s="9" t="str">
        <f t="shared" si="0"/>
        <v>International</v>
      </c>
      <c r="L2604" s="9" t="s">
        <v>137</v>
      </c>
      <c r="M2604" s="9" t="str">
        <f>IF(L2604="","",VLOOKUP(L2604,Metadata!$J$2:$K$22,2,FALSE))</f>
        <v/>
      </c>
      <c r="N2604" s="9" t="s">
        <v>214</v>
      </c>
      <c r="O2604" s="9" t="s">
        <v>215</v>
      </c>
      <c r="P2604" s="9" t="s">
        <v>142</v>
      </c>
      <c r="Q2604" s="10" t="str">
        <f t="shared" si="1"/>
        <v>Full Office Job</v>
      </c>
      <c r="R2604" s="10">
        <v>3</v>
      </c>
      <c r="S2604" s="9" t="s">
        <v>143</v>
      </c>
      <c r="T2604" s="9" t="s">
        <v>137</v>
      </c>
      <c r="U2604" s="9" t="str">
        <f>IF(S2604&lt;&gt;"",S2604,IF(T2604&lt;&gt;"",VLOOKUP(T2604,Metadata!$S$2:$T$228,2,FALSE),""))</f>
        <v>Technical Team Leader</v>
      </c>
      <c r="V2604" s="9" t="s">
        <v>144</v>
      </c>
      <c r="W2604" s="9" t="s">
        <v>137</v>
      </c>
      <c r="X2604" s="9" t="s">
        <v>163</v>
      </c>
      <c r="Y2604" s="9" t="s">
        <v>137</v>
      </c>
      <c r="Z2604" s="9" t="s">
        <v>184</v>
      </c>
      <c r="AA2604" s="9" t="s">
        <v>137</v>
      </c>
      <c r="AB2604" s="9" t="s">
        <v>253</v>
      </c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 t="s">
        <v>150</v>
      </c>
      <c r="BZ2604" s="9" t="s">
        <v>137</v>
      </c>
      <c r="CA2604" s="10"/>
      <c r="CB2604" s="10" t="str">
        <f t="shared" si="5"/>
        <v/>
      </c>
      <c r="CC2604" s="10"/>
      <c r="CD2604" s="9" t="str">
        <f t="shared" si="2"/>
        <v/>
      </c>
      <c r="CE2604" s="9" t="s">
        <v>151</v>
      </c>
      <c r="CF2604" s="9" t="s">
        <v>588</v>
      </c>
      <c r="CG2604" s="9">
        <f>IF(CF2604="","",VLOOKUP(CF2604,Metadata!$D$2:$H$20,2,FALSE))</f>
        <v>87500</v>
      </c>
      <c r="CH2604" s="9">
        <f>IF(CF2604="","",VLOOKUP(CF2604,Metadata!$D$2:$H$20,4,FALSE))</f>
        <v>85000</v>
      </c>
      <c r="CI2604" s="9">
        <f>IF(CF2604="","",VLOOKUP(CF2604,Metadata!$D$2:$H$20,5,FALSE))</f>
        <v>90000</v>
      </c>
      <c r="CJ2604" s="9">
        <f t="shared" si="3"/>
        <v>87500</v>
      </c>
      <c r="CK2604" s="9" t="s">
        <v>189</v>
      </c>
      <c r="CL2604" s="10">
        <v>5</v>
      </c>
      <c r="CM2604" s="10">
        <v>2</v>
      </c>
      <c r="CN2604" s="10">
        <v>5</v>
      </c>
      <c r="CO2604" s="10">
        <v>6</v>
      </c>
      <c r="CP2604" s="10">
        <v>3</v>
      </c>
      <c r="CQ2604" s="10">
        <v>5</v>
      </c>
      <c r="CR2604" s="10">
        <v>5</v>
      </c>
      <c r="CS2604" s="10">
        <v>7</v>
      </c>
      <c r="CT2604" s="10">
        <v>6</v>
      </c>
      <c r="CU2604" s="10">
        <v>7</v>
      </c>
      <c r="CV2604" s="10">
        <v>6</v>
      </c>
      <c r="CW2604" s="10">
        <v>6</v>
      </c>
      <c r="CX2604" s="10">
        <v>7</v>
      </c>
      <c r="CY2604" s="10">
        <v>5</v>
      </c>
      <c r="CZ2604" s="10">
        <v>4</v>
      </c>
      <c r="DA2604" s="10">
        <v>6</v>
      </c>
      <c r="DB2604" s="10">
        <v>7</v>
      </c>
      <c r="DC2604" s="10">
        <v>7</v>
      </c>
      <c r="DD2604" s="10">
        <v>5</v>
      </c>
      <c r="DE2604" s="10">
        <v>6</v>
      </c>
      <c r="DF2604" s="10">
        <v>4</v>
      </c>
      <c r="DG2604" s="10">
        <v>7</v>
      </c>
      <c r="DH2604" s="10">
        <v>5</v>
      </c>
      <c r="DI2604" s="10">
        <v>3</v>
      </c>
      <c r="DJ2604" s="10">
        <v>6</v>
      </c>
      <c r="DK2604" s="10">
        <v>3</v>
      </c>
      <c r="DL2604" s="10">
        <v>4</v>
      </c>
      <c r="DM2604" s="9" t="s">
        <v>154</v>
      </c>
      <c r="DN2604" s="10">
        <v>1977</v>
      </c>
      <c r="DO2604" s="9">
        <f t="shared" si="9"/>
        <v>44</v>
      </c>
      <c r="DP2604" s="9" t="s">
        <v>155</v>
      </c>
      <c r="DQ2604" s="9" t="s">
        <v>156</v>
      </c>
      <c r="DR2604" s="9" t="s">
        <v>157</v>
      </c>
      <c r="DS2604" s="9" t="s">
        <v>137</v>
      </c>
      <c r="DT2604" s="9" t="s">
        <v>657</v>
      </c>
      <c r="DU2604" s="9" t="s">
        <v>158</v>
      </c>
      <c r="DV2604" s="9" t="str">
        <f>VLOOKUP(DU2604,Metadata!$B$2:$C$7,2,FALSE)</f>
        <v>6+ years</v>
      </c>
    </row>
    <row r="2605" spans="1:126">
      <c r="A2605" s="13">
        <v>2604</v>
      </c>
      <c r="B2605" s="9" t="s">
        <v>135</v>
      </c>
      <c r="C2605" s="9" t="str">
        <f>VLOOKUP(B2605,Metadata!$M$2:$N$6,2,FALSE)</f>
        <v>Permanent Employee</v>
      </c>
      <c r="D2605" s="9" t="s">
        <v>159</v>
      </c>
      <c r="E2605" s="9" t="s">
        <v>137</v>
      </c>
      <c r="F2605" s="9" t="s">
        <v>138</v>
      </c>
      <c r="G2605" s="9" t="s">
        <v>361</v>
      </c>
      <c r="H2605" s="9" t="str">
        <f>IF(G2605="","",VLOOKUP(G2605,Metadata!$J$2:$K$22,2,FALSE))</f>
        <v>South</v>
      </c>
      <c r="I2605" s="9" t="s">
        <v>138</v>
      </c>
      <c r="J2605" s="9" t="str">
        <f>IF(I2605="","",VLOOKUP(I2605,Metadata!$P$2:$Q$43,2,FALSE))</f>
        <v>Europe</v>
      </c>
      <c r="K2605" s="9" t="str">
        <f t="shared" si="0"/>
        <v>Portugal</v>
      </c>
      <c r="L2605" s="9" t="s">
        <v>361</v>
      </c>
      <c r="M2605" s="9" t="str">
        <f>IF(L2605="","",VLOOKUP(L2605,Metadata!$J$2:$K$22,2,FALSE))</f>
        <v>South</v>
      </c>
      <c r="N2605" s="9" t="s">
        <v>141</v>
      </c>
      <c r="O2605" s="9" t="s">
        <v>137</v>
      </c>
      <c r="P2605" s="9" t="s">
        <v>191</v>
      </c>
      <c r="Q2605" s="10" t="str">
        <f t="shared" si="1"/>
        <v>Remote Job (full or flexible)</v>
      </c>
      <c r="R2605" s="10">
        <v>6</v>
      </c>
      <c r="S2605" s="9" t="s">
        <v>260</v>
      </c>
      <c r="T2605" s="9" t="s">
        <v>137</v>
      </c>
      <c r="U2605" s="9" t="str">
        <f>IF(S2605&lt;&gt;"",S2605,IF(T2605&lt;&gt;"",VLOOKUP(T2605,Metadata!$S$2:$T$228,2,FALSE),""))</f>
        <v>DevOps Engineer</v>
      </c>
      <c r="V2605" s="9" t="s">
        <v>162</v>
      </c>
      <c r="W2605" s="9" t="s">
        <v>137</v>
      </c>
      <c r="X2605" s="9" t="s">
        <v>163</v>
      </c>
      <c r="Y2605" s="9" t="s">
        <v>137</v>
      </c>
      <c r="Z2605" s="9" t="s">
        <v>164</v>
      </c>
      <c r="AA2605" s="9" t="s">
        <v>165</v>
      </c>
      <c r="AB2605" s="9" t="s">
        <v>137</v>
      </c>
      <c r="AC2605" s="9" t="s">
        <v>147</v>
      </c>
      <c r="AD2605" s="9" t="s">
        <v>148</v>
      </c>
      <c r="AE2605" s="9"/>
      <c r="AF2605" s="9"/>
      <c r="AG2605" s="9" t="s">
        <v>166</v>
      </c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 t="s">
        <v>178</v>
      </c>
      <c r="BB2605" s="9"/>
      <c r="BC2605" s="9"/>
      <c r="BD2605" s="9"/>
      <c r="BE2605" s="9"/>
      <c r="BF2605" s="9"/>
      <c r="BG2605" s="9"/>
      <c r="BH2605" s="9"/>
      <c r="BI2605" s="9"/>
      <c r="BJ2605" s="9" t="s">
        <v>167</v>
      </c>
      <c r="BK2605" s="9"/>
      <c r="BL2605" s="9"/>
      <c r="BM2605" s="9"/>
      <c r="BN2605" s="9"/>
      <c r="BO2605" s="9"/>
      <c r="BP2605" s="9"/>
      <c r="BQ2605" s="9" t="s">
        <v>219</v>
      </c>
      <c r="BR2605" s="9"/>
      <c r="BS2605" s="9"/>
      <c r="BT2605" s="9"/>
      <c r="BU2605" s="9"/>
      <c r="BV2605" s="9"/>
      <c r="BW2605" s="9"/>
      <c r="BX2605" s="9"/>
      <c r="BY2605" s="9"/>
      <c r="BZ2605" s="9"/>
      <c r="CA2605" s="10"/>
      <c r="CB2605" s="10" t="str">
        <f t="shared" si="5"/>
        <v/>
      </c>
      <c r="CC2605" s="10"/>
      <c r="CD2605" s="9" t="str">
        <f t="shared" si="2"/>
        <v/>
      </c>
      <c r="CE2605" s="9" t="s">
        <v>151</v>
      </c>
      <c r="CF2605" s="9" t="s">
        <v>169</v>
      </c>
      <c r="CG2605" s="9">
        <f>IF(CF2605="","",VLOOKUP(CF2605,Metadata!$D$2:$H$20,2,FALSE))</f>
        <v>12500</v>
      </c>
      <c r="CH2605" s="9">
        <f>IF(CF2605="","",VLOOKUP(CF2605,Metadata!$D$2:$H$20,4,FALSE))</f>
        <v>0</v>
      </c>
      <c r="CI2605" s="9">
        <f>IF(CF2605="","",VLOOKUP(CF2605,Metadata!$D$2:$H$20,5,FALSE))</f>
        <v>15000</v>
      </c>
      <c r="CJ2605" s="9">
        <f t="shared" si="3"/>
        <v>12500</v>
      </c>
      <c r="CK2605" s="9" t="s">
        <v>153</v>
      </c>
      <c r="CL2605" s="10">
        <v>2</v>
      </c>
      <c r="CM2605" s="10">
        <v>5</v>
      </c>
      <c r="CN2605" s="10">
        <v>7</v>
      </c>
      <c r="CO2605" s="10">
        <v>7</v>
      </c>
      <c r="CP2605" s="10">
        <v>7</v>
      </c>
      <c r="CQ2605" s="10">
        <v>7</v>
      </c>
      <c r="CR2605" s="10">
        <v>7</v>
      </c>
      <c r="CS2605" s="10">
        <v>7</v>
      </c>
      <c r="CT2605" s="10">
        <v>7</v>
      </c>
      <c r="CU2605" s="10">
        <v>7</v>
      </c>
      <c r="CV2605" s="10">
        <v>7</v>
      </c>
      <c r="CW2605" s="10">
        <v>6</v>
      </c>
      <c r="CX2605" s="10">
        <v>7</v>
      </c>
      <c r="CY2605" s="10">
        <v>6</v>
      </c>
      <c r="CZ2605" s="10">
        <v>7</v>
      </c>
      <c r="DA2605" s="10">
        <v>5</v>
      </c>
      <c r="DB2605" s="10">
        <v>5</v>
      </c>
      <c r="DC2605" s="10">
        <v>6</v>
      </c>
      <c r="DD2605" s="10">
        <v>6</v>
      </c>
      <c r="DE2605" s="10">
        <v>7</v>
      </c>
      <c r="DF2605" s="10">
        <v>6</v>
      </c>
      <c r="DG2605" s="10">
        <v>6</v>
      </c>
      <c r="DH2605" s="10">
        <v>6</v>
      </c>
      <c r="DI2605" s="10">
        <v>5</v>
      </c>
      <c r="DJ2605" s="10">
        <v>6</v>
      </c>
      <c r="DK2605" s="10">
        <v>6</v>
      </c>
      <c r="DL2605" s="10">
        <v>6</v>
      </c>
      <c r="DM2605" s="9" t="s">
        <v>154</v>
      </c>
      <c r="DN2605" s="10">
        <v>1985</v>
      </c>
      <c r="DO2605" s="9">
        <f t="shared" si="9"/>
        <v>36</v>
      </c>
      <c r="DP2605" s="9" t="s">
        <v>155</v>
      </c>
      <c r="DQ2605" s="9" t="s">
        <v>156</v>
      </c>
      <c r="DR2605" s="9" t="s">
        <v>157</v>
      </c>
      <c r="DS2605" s="9" t="s">
        <v>137</v>
      </c>
      <c r="DT2605" s="9" t="s">
        <v>657</v>
      </c>
      <c r="DU2605" s="9" t="s">
        <v>203</v>
      </c>
      <c r="DV2605" s="9" t="str">
        <f>VLOOKUP(DU2605,Metadata!$B$2:$C$7,2,FALSE)</f>
        <v>6+ years</v>
      </c>
    </row>
    <row r="2606" spans="1:126">
      <c r="A2606" s="13">
        <v>2605</v>
      </c>
      <c r="B2606" s="9" t="s">
        <v>135</v>
      </c>
      <c r="C2606" s="9" t="str">
        <f>VLOOKUP(B2606,Metadata!$M$2:$N$6,2,FALSE)</f>
        <v>Permanent Employee</v>
      </c>
      <c r="D2606" s="9" t="s">
        <v>159</v>
      </c>
      <c r="E2606" s="9" t="s">
        <v>137</v>
      </c>
      <c r="F2606" s="9" t="s">
        <v>138</v>
      </c>
      <c r="G2606" s="9" t="s">
        <v>172</v>
      </c>
      <c r="H2606" s="9" t="str">
        <f>IF(G2606="","",VLOOKUP(G2606,Metadata!$J$2:$K$22,2,FALSE))</f>
        <v>Porto Metropolitan Area</v>
      </c>
      <c r="I2606" s="9" t="s">
        <v>138</v>
      </c>
      <c r="J2606" s="9" t="str">
        <f>IF(I2606="","",VLOOKUP(I2606,Metadata!$P$2:$Q$43,2,FALSE))</f>
        <v>Europe</v>
      </c>
      <c r="K2606" s="9" t="str">
        <f t="shared" si="0"/>
        <v>Portugal</v>
      </c>
      <c r="L2606" s="9" t="s">
        <v>140</v>
      </c>
      <c r="M2606" s="9" t="str">
        <f>IF(L2606="","",VLOOKUP(L2606,Metadata!$J$2:$K$22,2,FALSE))</f>
        <v>Lisbon Metropolitan Area</v>
      </c>
      <c r="N2606" s="9" t="s">
        <v>214</v>
      </c>
      <c r="O2606" s="9" t="s">
        <v>215</v>
      </c>
      <c r="P2606" s="9" t="s">
        <v>142</v>
      </c>
      <c r="Q2606" s="10" t="str">
        <f t="shared" si="1"/>
        <v>Full Office Job</v>
      </c>
      <c r="R2606" s="10">
        <v>4</v>
      </c>
      <c r="S2606" s="9" t="s">
        <v>143</v>
      </c>
      <c r="T2606" s="9" t="s">
        <v>137</v>
      </c>
      <c r="U2606" s="9" t="str">
        <f>IF(S2606&lt;&gt;"",S2606,IF(T2606&lt;&gt;"",VLOOKUP(T2606,Metadata!$S$2:$T$228,2,FALSE),""))</f>
        <v>Technical Team Leader</v>
      </c>
      <c r="V2606" s="9" t="s">
        <v>279</v>
      </c>
      <c r="W2606" s="9" t="s">
        <v>137</v>
      </c>
      <c r="X2606" s="9" t="s">
        <v>208</v>
      </c>
      <c r="Y2606" s="9" t="s">
        <v>137</v>
      </c>
      <c r="Z2606" s="9" t="s">
        <v>218</v>
      </c>
      <c r="AA2606" s="9" t="s">
        <v>137</v>
      </c>
      <c r="AB2606" s="9" t="s">
        <v>137</v>
      </c>
      <c r="AC2606" s="9" t="s">
        <v>147</v>
      </c>
      <c r="AD2606" s="9" t="s">
        <v>148</v>
      </c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 t="s">
        <v>150</v>
      </c>
      <c r="BZ2606" s="9" t="s">
        <v>137</v>
      </c>
      <c r="CA2606" s="10"/>
      <c r="CB2606" s="10" t="str">
        <f t="shared" si="5"/>
        <v/>
      </c>
      <c r="CC2606" s="10"/>
      <c r="CD2606" s="9" t="str">
        <f t="shared" si="2"/>
        <v/>
      </c>
      <c r="CE2606" s="9" t="s">
        <v>168</v>
      </c>
      <c r="CF2606" s="9" t="s">
        <v>293</v>
      </c>
      <c r="CG2606" s="9">
        <f>IF(CF2606="","",VLOOKUP(CF2606,Metadata!$D$2:$H$20,2,FALSE))</f>
        <v>52500</v>
      </c>
      <c r="CH2606" s="9">
        <f>IF(CF2606="","",VLOOKUP(CF2606,Metadata!$D$2:$H$20,4,FALSE))</f>
        <v>50000</v>
      </c>
      <c r="CI2606" s="9">
        <f>IF(CF2606="","",VLOOKUP(CF2606,Metadata!$D$2:$H$20,5,FALSE))</f>
        <v>55000</v>
      </c>
      <c r="CJ2606" s="9">
        <f t="shared" si="3"/>
        <v>52500</v>
      </c>
      <c r="CK2606" s="9" t="s">
        <v>153</v>
      </c>
      <c r="CL2606" s="10">
        <v>6</v>
      </c>
      <c r="CM2606" s="10">
        <v>2</v>
      </c>
      <c r="CN2606" s="10">
        <v>6</v>
      </c>
      <c r="CO2606" s="10">
        <v>4</v>
      </c>
      <c r="CP2606" s="10">
        <v>4</v>
      </c>
      <c r="CQ2606" s="10">
        <v>5</v>
      </c>
      <c r="CR2606" s="10">
        <v>3</v>
      </c>
      <c r="CS2606" s="10">
        <v>4</v>
      </c>
      <c r="CT2606" s="10">
        <v>4</v>
      </c>
      <c r="CU2606" s="10">
        <v>6</v>
      </c>
      <c r="CV2606" s="10">
        <v>5</v>
      </c>
      <c r="CW2606" s="10">
        <v>4</v>
      </c>
      <c r="CX2606" s="10">
        <v>4</v>
      </c>
      <c r="CY2606" s="10">
        <v>6</v>
      </c>
      <c r="CZ2606" s="10">
        <v>6</v>
      </c>
      <c r="DA2606" s="10">
        <v>4</v>
      </c>
      <c r="DB2606" s="10">
        <v>5</v>
      </c>
      <c r="DC2606" s="10">
        <v>6</v>
      </c>
      <c r="DD2606" s="10">
        <v>4</v>
      </c>
      <c r="DE2606" s="10">
        <v>7</v>
      </c>
      <c r="DF2606" s="10">
        <v>6</v>
      </c>
      <c r="DG2606" s="10">
        <v>7</v>
      </c>
      <c r="DH2606" s="10">
        <v>7</v>
      </c>
      <c r="DI2606" s="10">
        <v>6</v>
      </c>
      <c r="DJ2606" s="10">
        <v>4</v>
      </c>
      <c r="DK2606" s="10">
        <v>4</v>
      </c>
      <c r="DL2606" s="10">
        <v>6</v>
      </c>
      <c r="DM2606" s="9" t="s">
        <v>154</v>
      </c>
      <c r="DN2606" s="10">
        <v>1982</v>
      </c>
      <c r="DO2606" s="9">
        <f t="shared" si="9"/>
        <v>39</v>
      </c>
      <c r="DP2606" s="9" t="s">
        <v>155</v>
      </c>
      <c r="DQ2606" s="9" t="s">
        <v>227</v>
      </c>
      <c r="DR2606" s="9" t="s">
        <v>170</v>
      </c>
      <c r="DS2606" s="9" t="s">
        <v>137</v>
      </c>
      <c r="DT2606" s="9" t="s">
        <v>657</v>
      </c>
      <c r="DU2606" s="9" t="s">
        <v>158</v>
      </c>
      <c r="DV2606" s="9" t="str">
        <f>VLOOKUP(DU2606,Metadata!$B$2:$C$7,2,FALSE)</f>
        <v>6+ years</v>
      </c>
    </row>
    <row r="2607" spans="1:126">
      <c r="A2607" s="13">
        <v>2606</v>
      </c>
      <c r="B2607" s="9" t="s">
        <v>135</v>
      </c>
      <c r="C2607" s="9" t="str">
        <f>VLOOKUP(B2607,Metadata!$M$2:$N$6,2,FALSE)</f>
        <v>Permanent Employee</v>
      </c>
      <c r="D2607" s="9" t="s">
        <v>159</v>
      </c>
      <c r="E2607" s="9" t="s">
        <v>137</v>
      </c>
      <c r="F2607" s="9" t="s">
        <v>138</v>
      </c>
      <c r="G2607" s="9" t="s">
        <v>172</v>
      </c>
      <c r="H2607" s="9" t="str">
        <f>IF(G2607="","",VLOOKUP(G2607,Metadata!$J$2:$K$22,2,FALSE))</f>
        <v>Porto Metropolitan Area</v>
      </c>
      <c r="I2607" s="9" t="s">
        <v>138</v>
      </c>
      <c r="J2607" s="9" t="str">
        <f>IF(I2607="","",VLOOKUP(I2607,Metadata!$P$2:$Q$43,2,FALSE))</f>
        <v>Europe</v>
      </c>
      <c r="K2607" s="9" t="str">
        <f t="shared" si="0"/>
        <v>Portugal</v>
      </c>
      <c r="L2607" s="9" t="s">
        <v>172</v>
      </c>
      <c r="M2607" s="9" t="str">
        <f>IF(L2607="","",VLOOKUP(L2607,Metadata!$J$2:$K$22,2,FALSE))</f>
        <v>Porto Metropolitan Area</v>
      </c>
      <c r="N2607" s="9" t="s">
        <v>214</v>
      </c>
      <c r="O2607" s="9" t="s">
        <v>259</v>
      </c>
      <c r="P2607" s="9" t="s">
        <v>142</v>
      </c>
      <c r="Q2607" s="10" t="str">
        <f t="shared" si="1"/>
        <v>Full Office Job</v>
      </c>
      <c r="R2607" s="10">
        <v>5</v>
      </c>
      <c r="S2607" s="9" t="s">
        <v>161</v>
      </c>
      <c r="T2607" s="9" t="s">
        <v>137</v>
      </c>
      <c r="U2607" s="9" t="str">
        <f>IF(S2607&lt;&gt;"",S2607,IF(T2607&lt;&gt;"",VLOOKUP(T2607,Metadata!$S$2:$T$228,2,FALSE),""))</f>
        <v>Full-Stack Developer</v>
      </c>
      <c r="V2607" s="9" t="s">
        <v>207</v>
      </c>
      <c r="W2607" s="9" t="s">
        <v>137</v>
      </c>
      <c r="X2607" s="9" t="s">
        <v>208</v>
      </c>
      <c r="Y2607" s="9" t="s">
        <v>137</v>
      </c>
      <c r="Z2607" s="9" t="s">
        <v>184</v>
      </c>
      <c r="AA2607" s="9" t="s">
        <v>165</v>
      </c>
      <c r="AB2607" s="9" t="s">
        <v>137</v>
      </c>
      <c r="AC2607" s="9" t="s">
        <v>147</v>
      </c>
      <c r="AD2607" s="9" t="s">
        <v>148</v>
      </c>
      <c r="AE2607" s="9"/>
      <c r="AF2607" s="9"/>
      <c r="AG2607" s="9"/>
      <c r="AH2607" s="9" t="s">
        <v>176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 t="s">
        <v>411</v>
      </c>
      <c r="AT2607" s="9"/>
      <c r="AU2607" s="9"/>
      <c r="AV2607" s="9"/>
      <c r="AW2607" s="9"/>
      <c r="AX2607" s="9" t="s">
        <v>196</v>
      </c>
      <c r="AY2607" s="9"/>
      <c r="AZ2607" s="9"/>
      <c r="BA2607" s="9" t="s">
        <v>178</v>
      </c>
      <c r="BB2607" s="9"/>
      <c r="BC2607" s="9"/>
      <c r="BD2607" s="9"/>
      <c r="BE2607" s="9"/>
      <c r="BF2607" s="9"/>
      <c r="BG2607" s="9"/>
      <c r="BH2607" s="9"/>
      <c r="BI2607" s="9"/>
      <c r="BJ2607" s="9" t="s">
        <v>167</v>
      </c>
      <c r="BK2607" s="9" t="s">
        <v>198</v>
      </c>
      <c r="BL2607" s="9" t="s">
        <v>199</v>
      </c>
      <c r="BM2607" s="9"/>
      <c r="BN2607" s="9"/>
      <c r="BO2607" s="9"/>
      <c r="BP2607" s="9"/>
      <c r="BQ2607" s="9" t="s">
        <v>219</v>
      </c>
      <c r="BR2607" s="9"/>
      <c r="BS2607" s="9" t="s">
        <v>200</v>
      </c>
      <c r="BT2607" s="9"/>
      <c r="BU2607" s="9"/>
      <c r="BV2607" s="9"/>
      <c r="BW2607" s="9"/>
      <c r="BX2607" s="9"/>
      <c r="BY2607" s="9"/>
      <c r="BZ2607" s="9"/>
      <c r="CA2607" s="10"/>
      <c r="CB2607" s="10" t="str">
        <f t="shared" si="5"/>
        <v/>
      </c>
      <c r="CC2607" s="10"/>
      <c r="CD2607" s="9" t="str">
        <f t="shared" si="2"/>
        <v/>
      </c>
      <c r="CE2607" s="9" t="s">
        <v>168</v>
      </c>
      <c r="CF2607" s="9" t="s">
        <v>188</v>
      </c>
      <c r="CG2607" s="9">
        <f>IF(CF2607="","",VLOOKUP(CF2607,Metadata!$D$2:$H$20,2,FALSE))</f>
        <v>17500</v>
      </c>
      <c r="CH2607" s="9">
        <f>IF(CF2607="","",VLOOKUP(CF2607,Metadata!$D$2:$H$20,4,FALSE))</f>
        <v>15000</v>
      </c>
      <c r="CI2607" s="9">
        <f>IF(CF2607="","",VLOOKUP(CF2607,Metadata!$D$2:$H$20,5,FALSE))</f>
        <v>20000</v>
      </c>
      <c r="CJ2607" s="9">
        <f t="shared" si="3"/>
        <v>17500</v>
      </c>
      <c r="CK2607" s="9" t="s">
        <v>153</v>
      </c>
      <c r="CL2607" s="10">
        <v>3</v>
      </c>
      <c r="CM2607" s="10">
        <v>4</v>
      </c>
      <c r="CN2607" s="10">
        <v>5</v>
      </c>
      <c r="CO2607" s="10">
        <v>5</v>
      </c>
      <c r="CP2607" s="10">
        <v>5</v>
      </c>
      <c r="CQ2607" s="10">
        <v>7</v>
      </c>
      <c r="CR2607" s="10">
        <v>6</v>
      </c>
      <c r="CS2607" s="10">
        <v>6</v>
      </c>
      <c r="CT2607" s="10">
        <v>5</v>
      </c>
      <c r="CU2607" s="10">
        <v>4</v>
      </c>
      <c r="CV2607" s="10">
        <v>3</v>
      </c>
      <c r="CW2607" s="10">
        <v>3</v>
      </c>
      <c r="CX2607" s="10">
        <v>5</v>
      </c>
      <c r="CY2607" s="10">
        <v>4</v>
      </c>
      <c r="CZ2607" s="10">
        <v>4</v>
      </c>
      <c r="DA2607" s="10">
        <v>4</v>
      </c>
      <c r="DB2607" s="10">
        <v>1</v>
      </c>
      <c r="DC2607" s="10">
        <v>5</v>
      </c>
      <c r="DD2607" s="10">
        <v>5</v>
      </c>
      <c r="DE2607" s="10">
        <v>6</v>
      </c>
      <c r="DF2607" s="10">
        <v>3</v>
      </c>
      <c r="DG2607" s="10">
        <v>5</v>
      </c>
      <c r="DH2607" s="10">
        <v>4</v>
      </c>
      <c r="DI2607" s="10">
        <v>4</v>
      </c>
      <c r="DJ2607" s="10">
        <v>5</v>
      </c>
      <c r="DK2607" s="10">
        <v>5</v>
      </c>
      <c r="DL2607" s="10">
        <v>1</v>
      </c>
      <c r="DM2607" s="9" t="s">
        <v>154</v>
      </c>
      <c r="DN2607" s="10">
        <v>1995</v>
      </c>
      <c r="DO2607" s="9">
        <f t="shared" si="9"/>
        <v>26</v>
      </c>
      <c r="DP2607" s="9" t="s">
        <v>155</v>
      </c>
      <c r="DQ2607" s="9" t="s">
        <v>202</v>
      </c>
      <c r="DR2607" s="9" t="s">
        <v>157</v>
      </c>
      <c r="DS2607" s="9" t="s">
        <v>137</v>
      </c>
      <c r="DT2607" s="9" t="s">
        <v>657</v>
      </c>
      <c r="DU2607" s="9" t="s">
        <v>168</v>
      </c>
      <c r="DV2607" s="9" t="str">
        <f>VLOOKUP(DU2607,Metadata!$B$2:$C$7,2,FALSE)</f>
        <v>0 - 3 years</v>
      </c>
    </row>
    <row r="2608" spans="1:126">
      <c r="A2608" s="13">
        <v>2607</v>
      </c>
      <c r="B2608" s="9" t="s">
        <v>135</v>
      </c>
      <c r="C2608" s="9" t="str">
        <f>VLOOKUP(B2608,Metadata!$M$2:$N$6,2,FALSE)</f>
        <v>Permanent Employee</v>
      </c>
      <c r="D2608" s="9" t="s">
        <v>159</v>
      </c>
      <c r="E2608" s="9" t="s">
        <v>137</v>
      </c>
      <c r="F2608" s="9" t="s">
        <v>138</v>
      </c>
      <c r="G2608" s="9" t="s">
        <v>172</v>
      </c>
      <c r="H2608" s="9" t="str">
        <f>IF(G2608="","",VLOOKUP(G2608,Metadata!$J$2:$K$22,2,FALSE))</f>
        <v>Porto Metropolitan Area</v>
      </c>
      <c r="I2608" s="9" t="s">
        <v>138</v>
      </c>
      <c r="J2608" s="9" t="str">
        <f>IF(I2608="","",VLOOKUP(I2608,Metadata!$P$2:$Q$43,2,FALSE))</f>
        <v>Europe</v>
      </c>
      <c r="K2608" s="9" t="str">
        <f t="shared" si="0"/>
        <v>Portugal</v>
      </c>
      <c r="L2608" s="9" t="s">
        <v>172</v>
      </c>
      <c r="M2608" s="9" t="str">
        <f>IF(L2608="","",VLOOKUP(L2608,Metadata!$J$2:$K$22,2,FALSE))</f>
        <v>Porto Metropolitan Area</v>
      </c>
      <c r="N2608" s="9" t="s">
        <v>141</v>
      </c>
      <c r="O2608" s="9" t="s">
        <v>137</v>
      </c>
      <c r="P2608" s="9" t="s">
        <v>142</v>
      </c>
      <c r="Q2608" s="10" t="str">
        <f t="shared" si="1"/>
        <v>Full Office Job</v>
      </c>
      <c r="R2608" s="10">
        <v>5</v>
      </c>
      <c r="S2608" s="9" t="s">
        <v>192</v>
      </c>
      <c r="T2608" s="9" t="s">
        <v>137</v>
      </c>
      <c r="U2608" s="9" t="str">
        <f>IF(S2608&lt;&gt;"",S2608,IF(T2608&lt;&gt;"",VLOOKUP(T2608,Metadata!$S$2:$T$228,2,FALSE),""))</f>
        <v>Back-End Developer</v>
      </c>
      <c r="V2608" s="9" t="s">
        <v>144</v>
      </c>
      <c r="W2608" s="9" t="s">
        <v>137</v>
      </c>
      <c r="X2608" s="9" t="s">
        <v>163</v>
      </c>
      <c r="Y2608" s="9" t="s">
        <v>137</v>
      </c>
      <c r="Z2608" s="9" t="s">
        <v>262</v>
      </c>
      <c r="AA2608" s="9" t="s">
        <v>137</v>
      </c>
      <c r="AB2608" s="9" t="s">
        <v>137</v>
      </c>
      <c r="AC2608" s="9" t="s">
        <v>147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 t="s">
        <v>150</v>
      </c>
      <c r="BZ2608" s="9" t="s">
        <v>137</v>
      </c>
      <c r="CA2608" s="10"/>
      <c r="CB2608" s="10" t="str">
        <f t="shared" si="5"/>
        <v/>
      </c>
      <c r="CC2608" s="10"/>
      <c r="CD2608" s="9" t="str">
        <f t="shared" si="2"/>
        <v/>
      </c>
      <c r="CE2608" s="9" t="s">
        <v>151</v>
      </c>
      <c r="CF2608" s="9" t="s">
        <v>225</v>
      </c>
      <c r="CG2608" s="9">
        <f>IF(CF2608="","",VLOOKUP(CF2608,Metadata!$D$2:$H$20,2,FALSE))</f>
        <v>22500</v>
      </c>
      <c r="CH2608" s="9">
        <f>IF(CF2608="","",VLOOKUP(CF2608,Metadata!$D$2:$H$20,4,FALSE))</f>
        <v>20000</v>
      </c>
      <c r="CI2608" s="9">
        <f>IF(CF2608="","",VLOOKUP(CF2608,Metadata!$D$2:$H$20,5,FALSE))</f>
        <v>25000</v>
      </c>
      <c r="CJ2608" s="9">
        <f t="shared" si="3"/>
        <v>22500</v>
      </c>
      <c r="CK2608" s="9" t="s">
        <v>153</v>
      </c>
      <c r="CL2608" s="10">
        <v>5</v>
      </c>
      <c r="CM2608" s="10">
        <v>1</v>
      </c>
      <c r="CN2608" s="10">
        <v>5</v>
      </c>
      <c r="CO2608" s="10">
        <v>4</v>
      </c>
      <c r="CP2608" s="10">
        <v>5</v>
      </c>
      <c r="CQ2608" s="10">
        <v>3</v>
      </c>
      <c r="CR2608" s="10">
        <v>5</v>
      </c>
      <c r="CS2608" s="10">
        <v>6</v>
      </c>
      <c r="CT2608" s="10">
        <v>3</v>
      </c>
      <c r="CU2608" s="10">
        <v>3</v>
      </c>
      <c r="CV2608" s="10">
        <v>3</v>
      </c>
      <c r="CW2608" s="10">
        <v>5</v>
      </c>
      <c r="CX2608" s="10">
        <v>5</v>
      </c>
      <c r="CY2608" s="10">
        <v>6</v>
      </c>
      <c r="CZ2608" s="10">
        <v>6</v>
      </c>
      <c r="DA2608" s="10">
        <v>2</v>
      </c>
      <c r="DB2608" s="10">
        <v>2</v>
      </c>
      <c r="DC2608" s="10">
        <v>6</v>
      </c>
      <c r="DD2608" s="10">
        <v>5</v>
      </c>
      <c r="DE2608" s="10">
        <v>5</v>
      </c>
      <c r="DF2608" s="10">
        <v>5</v>
      </c>
      <c r="DG2608" s="10">
        <v>6</v>
      </c>
      <c r="DH2608" s="10">
        <v>6</v>
      </c>
      <c r="DI2608" s="10">
        <v>4</v>
      </c>
      <c r="DJ2608" s="10">
        <v>2</v>
      </c>
      <c r="DK2608" s="10">
        <v>2</v>
      </c>
      <c r="DL2608" s="10">
        <v>2</v>
      </c>
      <c r="DM2608" s="9" t="s">
        <v>154</v>
      </c>
      <c r="DN2608" s="10">
        <v>1970</v>
      </c>
      <c r="DO2608" s="9">
        <f t="shared" si="9"/>
        <v>51</v>
      </c>
      <c r="DP2608" s="9" t="s">
        <v>155</v>
      </c>
      <c r="DQ2608" s="9" t="s">
        <v>227</v>
      </c>
      <c r="DR2608" s="9" t="s">
        <v>157</v>
      </c>
      <c r="DS2608" s="9" t="s">
        <v>137</v>
      </c>
      <c r="DT2608" s="9" t="s">
        <v>657</v>
      </c>
      <c r="DU2608" s="9" t="s">
        <v>158</v>
      </c>
      <c r="DV2608" s="9" t="str">
        <f>VLOOKUP(DU2608,Metadata!$B$2:$C$7,2,FALSE)</f>
        <v>6+ years</v>
      </c>
    </row>
    <row r="2609" spans="1:126">
      <c r="A2609" s="13">
        <v>2608</v>
      </c>
      <c r="B2609" s="9" t="s">
        <v>135</v>
      </c>
      <c r="C2609" s="9" t="str">
        <f>VLOOKUP(B2609,Metadata!$M$2:$N$6,2,FALSE)</f>
        <v>Permanent Employee</v>
      </c>
      <c r="D2609" s="9" t="s">
        <v>159</v>
      </c>
      <c r="E2609" s="9" t="s">
        <v>137</v>
      </c>
      <c r="F2609" s="9" t="s">
        <v>138</v>
      </c>
      <c r="G2609" s="9" t="s">
        <v>172</v>
      </c>
      <c r="H2609" s="9" t="str">
        <f>IF(G2609="","",VLOOKUP(G2609,Metadata!$J$2:$K$22,2,FALSE))</f>
        <v>Porto Metropolitan Area</v>
      </c>
      <c r="I2609" s="9" t="s">
        <v>138</v>
      </c>
      <c r="J2609" s="9" t="str">
        <f>IF(I2609="","",VLOOKUP(I2609,Metadata!$P$2:$Q$43,2,FALSE))</f>
        <v>Europe</v>
      </c>
      <c r="K2609" s="9" t="str">
        <f t="shared" si="0"/>
        <v>Portugal</v>
      </c>
      <c r="L2609" s="9" t="s">
        <v>172</v>
      </c>
      <c r="M2609" s="9" t="str">
        <f>IF(L2609="","",VLOOKUP(L2609,Metadata!$J$2:$K$22,2,FALSE))</f>
        <v>Porto Metropolitan Area</v>
      </c>
      <c r="N2609" s="9" t="s">
        <v>141</v>
      </c>
      <c r="O2609" s="9" t="s">
        <v>137</v>
      </c>
      <c r="P2609" s="9" t="s">
        <v>142</v>
      </c>
      <c r="Q2609" s="10" t="str">
        <f t="shared" si="1"/>
        <v>Full Office Job</v>
      </c>
      <c r="R2609" s="10">
        <v>6</v>
      </c>
      <c r="S2609" s="9" t="s">
        <v>192</v>
      </c>
      <c r="T2609" s="9" t="s">
        <v>137</v>
      </c>
      <c r="U2609" s="9" t="str">
        <f>IF(S2609&lt;&gt;"",S2609,IF(T2609&lt;&gt;"",VLOOKUP(T2609,Metadata!$S$2:$T$228,2,FALSE),""))</f>
        <v>Back-End Developer</v>
      </c>
      <c r="V2609" s="9" t="s">
        <v>274</v>
      </c>
      <c r="W2609" s="9" t="s">
        <v>137</v>
      </c>
      <c r="X2609" s="9" t="s">
        <v>208</v>
      </c>
      <c r="Y2609" s="9" t="s">
        <v>137</v>
      </c>
      <c r="Z2609" s="9" t="s">
        <v>224</v>
      </c>
      <c r="AA2609" s="9" t="s">
        <v>137</v>
      </c>
      <c r="AB2609" s="9" t="s">
        <v>137</v>
      </c>
      <c r="AC2609" s="9" t="s">
        <v>147</v>
      </c>
      <c r="AD2609" s="9"/>
      <c r="AE2609" s="9" t="s">
        <v>194</v>
      </c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 t="s">
        <v>150</v>
      </c>
      <c r="BZ2609" s="9" t="s">
        <v>137</v>
      </c>
      <c r="CA2609" s="10"/>
      <c r="CB2609" s="10" t="str">
        <f t="shared" si="5"/>
        <v/>
      </c>
      <c r="CC2609" s="10"/>
      <c r="CD2609" s="9" t="str">
        <f t="shared" si="2"/>
        <v/>
      </c>
      <c r="CE2609" s="9" t="s">
        <v>168</v>
      </c>
      <c r="CF2609" s="9" t="s">
        <v>188</v>
      </c>
      <c r="CG2609" s="9">
        <f>IF(CF2609="","",VLOOKUP(CF2609,Metadata!$D$2:$H$20,2,FALSE))</f>
        <v>17500</v>
      </c>
      <c r="CH2609" s="9">
        <f>IF(CF2609="","",VLOOKUP(CF2609,Metadata!$D$2:$H$20,4,FALSE))</f>
        <v>15000</v>
      </c>
      <c r="CI2609" s="9">
        <f>IF(CF2609="","",VLOOKUP(CF2609,Metadata!$D$2:$H$20,5,FALSE))</f>
        <v>20000</v>
      </c>
      <c r="CJ2609" s="9">
        <f t="shared" si="3"/>
        <v>17500</v>
      </c>
      <c r="CK2609" s="9" t="s">
        <v>153</v>
      </c>
      <c r="CL2609" s="10">
        <v>3</v>
      </c>
      <c r="CM2609" s="10">
        <v>5</v>
      </c>
      <c r="CN2609" s="10">
        <v>7</v>
      </c>
      <c r="CO2609" s="10">
        <v>6</v>
      </c>
      <c r="CP2609" s="10">
        <v>6</v>
      </c>
      <c r="CQ2609" s="10">
        <v>7</v>
      </c>
      <c r="CR2609" s="10">
        <v>6</v>
      </c>
      <c r="CS2609" s="10">
        <v>5</v>
      </c>
      <c r="CT2609" s="10">
        <v>6</v>
      </c>
      <c r="CU2609" s="10">
        <v>7</v>
      </c>
      <c r="CV2609" s="10">
        <v>6</v>
      </c>
      <c r="CW2609" s="10">
        <v>5</v>
      </c>
      <c r="CX2609" s="10">
        <v>6</v>
      </c>
      <c r="CY2609" s="10">
        <v>6</v>
      </c>
      <c r="CZ2609" s="10">
        <v>7</v>
      </c>
      <c r="DA2609" s="10">
        <v>6</v>
      </c>
      <c r="DB2609" s="10">
        <v>6</v>
      </c>
      <c r="DC2609" s="10">
        <v>7</v>
      </c>
      <c r="DD2609" s="10">
        <v>7</v>
      </c>
      <c r="DE2609" s="10">
        <v>7</v>
      </c>
      <c r="DF2609" s="10">
        <v>6</v>
      </c>
      <c r="DG2609" s="10">
        <v>7</v>
      </c>
      <c r="DH2609" s="10">
        <v>7</v>
      </c>
      <c r="DI2609" s="10">
        <v>7</v>
      </c>
      <c r="DJ2609" s="10">
        <v>6</v>
      </c>
      <c r="DK2609" s="10">
        <v>6</v>
      </c>
      <c r="DL2609" s="10">
        <v>6</v>
      </c>
      <c r="DM2609" s="9" t="s">
        <v>154</v>
      </c>
      <c r="DN2609" s="10">
        <v>1992</v>
      </c>
      <c r="DO2609" s="9">
        <f t="shared" si="9"/>
        <v>29</v>
      </c>
      <c r="DP2609" s="9" t="s">
        <v>222</v>
      </c>
      <c r="DQ2609" s="9" t="s">
        <v>227</v>
      </c>
      <c r="DR2609" s="9" t="s">
        <v>157</v>
      </c>
      <c r="DS2609" s="9" t="s">
        <v>137</v>
      </c>
      <c r="DT2609" s="9" t="s">
        <v>657</v>
      </c>
      <c r="DU2609" s="9" t="s">
        <v>223</v>
      </c>
      <c r="DV2609" s="9" t="str">
        <f>VLOOKUP(DU2609,Metadata!$B$2:$C$7,2,FALSE)</f>
        <v>3 - 6 years</v>
      </c>
    </row>
    <row r="2610" spans="1:126">
      <c r="A2610" s="13">
        <v>2609</v>
      </c>
      <c r="B2610" s="9" t="s">
        <v>135</v>
      </c>
      <c r="C2610" s="9" t="str">
        <f>VLOOKUP(B2610,Metadata!$M$2:$N$6,2,FALSE)</f>
        <v>Permanent Employee</v>
      </c>
      <c r="D2610" s="9" t="s">
        <v>159</v>
      </c>
      <c r="E2610" s="9" t="s">
        <v>137</v>
      </c>
      <c r="F2610" s="9" t="s">
        <v>138</v>
      </c>
      <c r="G2610" s="9" t="s">
        <v>140</v>
      </c>
      <c r="H2610" s="9" t="str">
        <f>IF(G2610="","",VLOOKUP(G2610,Metadata!$J$2:$K$22,2,FALSE))</f>
        <v>Lisbon Metropolitan Area</v>
      </c>
      <c r="I2610" s="9" t="s">
        <v>138</v>
      </c>
      <c r="J2610" s="9" t="str">
        <f>IF(I2610="","",VLOOKUP(I2610,Metadata!$P$2:$Q$43,2,FALSE))</f>
        <v>Europe</v>
      </c>
      <c r="K2610" s="9" t="str">
        <f t="shared" si="0"/>
        <v>Portugal</v>
      </c>
      <c r="L2610" s="9" t="s">
        <v>140</v>
      </c>
      <c r="M2610" s="9" t="str">
        <f>IF(L2610="","",VLOOKUP(L2610,Metadata!$J$2:$K$22,2,FALSE))</f>
        <v>Lisbon Metropolitan Area</v>
      </c>
      <c r="N2610" s="9" t="s">
        <v>141</v>
      </c>
      <c r="O2610" s="9" t="s">
        <v>137</v>
      </c>
      <c r="P2610" s="9" t="s">
        <v>142</v>
      </c>
      <c r="Q2610" s="10" t="str">
        <f t="shared" si="1"/>
        <v>Full Office Job</v>
      </c>
      <c r="R2610" s="10">
        <v>4</v>
      </c>
      <c r="S2610" s="9" t="s">
        <v>192</v>
      </c>
      <c r="T2610" s="9" t="s">
        <v>137</v>
      </c>
      <c r="U2610" s="9" t="str">
        <f>IF(S2610&lt;&gt;"",S2610,IF(T2610&lt;&gt;"",VLOOKUP(T2610,Metadata!$S$2:$T$228,2,FALSE),""))</f>
        <v>Back-End Developer</v>
      </c>
      <c r="V2610" s="9" t="s">
        <v>162</v>
      </c>
      <c r="W2610" s="9" t="s">
        <v>137</v>
      </c>
      <c r="X2610" s="9" t="s">
        <v>145</v>
      </c>
      <c r="Y2610" s="9" t="s">
        <v>137</v>
      </c>
      <c r="Z2610" s="9" t="s">
        <v>146</v>
      </c>
      <c r="AA2610" s="9" t="s">
        <v>137</v>
      </c>
      <c r="AB2610" s="9" t="s">
        <v>137</v>
      </c>
      <c r="AC2610" s="9"/>
      <c r="AD2610" s="9"/>
      <c r="AE2610" s="9"/>
      <c r="AF2610" s="9"/>
      <c r="AG2610" s="9" t="s">
        <v>166</v>
      </c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 t="s">
        <v>179</v>
      </c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10"/>
      <c r="CB2610" s="10" t="str">
        <f t="shared" si="5"/>
        <v/>
      </c>
      <c r="CC2610" s="10"/>
      <c r="CD2610" s="9" t="str">
        <f t="shared" si="2"/>
        <v/>
      </c>
      <c r="CE2610" s="9" t="s">
        <v>232</v>
      </c>
      <c r="CF2610" s="9" t="s">
        <v>169</v>
      </c>
      <c r="CG2610" s="9">
        <f>IF(CF2610="","",VLOOKUP(CF2610,Metadata!$D$2:$H$20,2,FALSE))</f>
        <v>12500</v>
      </c>
      <c r="CH2610" s="9">
        <f>IF(CF2610="","",VLOOKUP(CF2610,Metadata!$D$2:$H$20,4,FALSE))</f>
        <v>0</v>
      </c>
      <c r="CI2610" s="9">
        <f>IF(CF2610="","",VLOOKUP(CF2610,Metadata!$D$2:$H$20,5,FALSE))</f>
        <v>15000</v>
      </c>
      <c r="CJ2610" s="9">
        <f t="shared" si="3"/>
        <v>12500</v>
      </c>
      <c r="CK2610" s="9" t="s">
        <v>153</v>
      </c>
      <c r="CL2610" s="10">
        <v>7</v>
      </c>
      <c r="CM2610" s="10">
        <v>1</v>
      </c>
      <c r="CN2610" s="10">
        <v>7</v>
      </c>
      <c r="CO2610" s="10">
        <v>5</v>
      </c>
      <c r="CP2610" s="10">
        <v>7</v>
      </c>
      <c r="CQ2610" s="10">
        <v>7</v>
      </c>
      <c r="CR2610" s="10">
        <v>3</v>
      </c>
      <c r="CS2610" s="10">
        <v>1</v>
      </c>
      <c r="CT2610" s="10">
        <v>4</v>
      </c>
      <c r="CU2610" s="10">
        <v>7</v>
      </c>
      <c r="CV2610" s="10">
        <v>4</v>
      </c>
      <c r="CW2610" s="10">
        <v>5</v>
      </c>
      <c r="CX2610" s="10">
        <v>3</v>
      </c>
      <c r="CY2610" s="10">
        <v>3</v>
      </c>
      <c r="CZ2610" s="10">
        <v>7</v>
      </c>
      <c r="DA2610" s="10">
        <v>4</v>
      </c>
      <c r="DB2610" s="10">
        <v>6</v>
      </c>
      <c r="DC2610" s="10">
        <v>5</v>
      </c>
      <c r="DD2610" s="10">
        <v>5</v>
      </c>
      <c r="DE2610" s="10">
        <v>7</v>
      </c>
      <c r="DF2610" s="10">
        <v>4</v>
      </c>
      <c r="DG2610" s="10">
        <v>5</v>
      </c>
      <c r="DH2610" s="10">
        <v>6</v>
      </c>
      <c r="DI2610" s="10">
        <v>3</v>
      </c>
      <c r="DJ2610" s="10">
        <v>4</v>
      </c>
      <c r="DK2610" s="10">
        <v>6</v>
      </c>
      <c r="DL2610" s="10">
        <v>6</v>
      </c>
      <c r="DM2610" s="9" t="s">
        <v>296</v>
      </c>
      <c r="DN2610" s="10">
        <v>1995</v>
      </c>
      <c r="DO2610" s="9">
        <f t="shared" si="9"/>
        <v>26</v>
      </c>
      <c r="DP2610" s="9" t="s">
        <v>287</v>
      </c>
      <c r="DQ2610" s="9" t="s">
        <v>202</v>
      </c>
      <c r="DR2610" s="9" t="s">
        <v>157</v>
      </c>
      <c r="DS2610" s="9" t="s">
        <v>137</v>
      </c>
      <c r="DT2610" s="9" t="s">
        <v>657</v>
      </c>
      <c r="DU2610" s="9" t="s">
        <v>168</v>
      </c>
      <c r="DV2610" s="9" t="str">
        <f>VLOOKUP(DU2610,Metadata!$B$2:$C$7,2,FALSE)</f>
        <v>0 - 3 years</v>
      </c>
    </row>
    <row r="2611" spans="1:126">
      <c r="A2611" s="13">
        <v>2610</v>
      </c>
      <c r="B2611" s="9" t="s">
        <v>135</v>
      </c>
      <c r="C2611" s="9" t="str">
        <f>VLOOKUP(B2611,Metadata!$M$2:$N$6,2,FALSE)</f>
        <v>Permanent Employee</v>
      </c>
      <c r="D2611" s="9" t="s">
        <v>159</v>
      </c>
      <c r="E2611" s="9" t="s">
        <v>137</v>
      </c>
      <c r="F2611" s="9" t="s">
        <v>138</v>
      </c>
      <c r="G2611" s="9" t="s">
        <v>160</v>
      </c>
      <c r="H2611" s="9" t="str">
        <f>IF(G2611="","",VLOOKUP(G2611,Metadata!$J$2:$K$22,2,FALSE))</f>
        <v>Centre</v>
      </c>
      <c r="I2611" s="9" t="s">
        <v>138</v>
      </c>
      <c r="J2611" s="9" t="str">
        <f>IF(I2611="","",VLOOKUP(I2611,Metadata!$P$2:$Q$43,2,FALSE))</f>
        <v>Europe</v>
      </c>
      <c r="K2611" s="9" t="str">
        <f t="shared" si="0"/>
        <v>Portugal</v>
      </c>
      <c r="L2611" s="9" t="s">
        <v>213</v>
      </c>
      <c r="M2611" s="9" t="str">
        <f>IF(L2611="","",VLOOKUP(L2611,Metadata!$J$2:$K$22,2,FALSE))</f>
        <v>Centre</v>
      </c>
      <c r="N2611" s="9" t="s">
        <v>141</v>
      </c>
      <c r="O2611" s="9" t="s">
        <v>137</v>
      </c>
      <c r="P2611" s="9" t="s">
        <v>142</v>
      </c>
      <c r="Q2611" s="10" t="str">
        <f t="shared" si="1"/>
        <v>Full Office Job</v>
      </c>
      <c r="R2611" s="10">
        <v>4</v>
      </c>
      <c r="S2611" s="9" t="s">
        <v>290</v>
      </c>
      <c r="T2611" s="9" t="s">
        <v>137</v>
      </c>
      <c r="U2611" s="9" t="str">
        <f>IF(S2611&lt;&gt;"",S2611,IF(T2611&lt;&gt;"",VLOOKUP(T2611,Metadata!$S$2:$T$228,2,FALSE),""))</f>
        <v>Quality Assurance/Testing</v>
      </c>
      <c r="V2611" s="9" t="s">
        <v>256</v>
      </c>
      <c r="W2611" s="9" t="s">
        <v>137</v>
      </c>
      <c r="X2611" s="9" t="s">
        <v>145</v>
      </c>
      <c r="Y2611" s="9" t="s">
        <v>137</v>
      </c>
      <c r="Z2611" s="9" t="s">
        <v>224</v>
      </c>
      <c r="AA2611" s="9" t="s">
        <v>165</v>
      </c>
      <c r="AB2611" s="9" t="s">
        <v>137</v>
      </c>
      <c r="AC2611" s="9"/>
      <c r="AD2611" s="9" t="s">
        <v>148</v>
      </c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 t="s">
        <v>199</v>
      </c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10"/>
      <c r="CB2611" s="10" t="str">
        <f t="shared" si="5"/>
        <v/>
      </c>
      <c r="CC2611" s="10"/>
      <c r="CD2611" s="9" t="str">
        <f t="shared" si="2"/>
        <v/>
      </c>
      <c r="CE2611" s="9" t="s">
        <v>151</v>
      </c>
      <c r="CF2611" s="9" t="s">
        <v>236</v>
      </c>
      <c r="CG2611" s="9">
        <f>IF(CF2611="","",VLOOKUP(CF2611,Metadata!$D$2:$H$20,2,FALSE))</f>
        <v>47500</v>
      </c>
      <c r="CH2611" s="9">
        <f>IF(CF2611="","",VLOOKUP(CF2611,Metadata!$D$2:$H$20,4,FALSE))</f>
        <v>45000</v>
      </c>
      <c r="CI2611" s="9">
        <f>IF(CF2611="","",VLOOKUP(CF2611,Metadata!$D$2:$H$20,5,FALSE))</f>
        <v>50000</v>
      </c>
      <c r="CJ2611" s="9">
        <f t="shared" si="3"/>
        <v>47500</v>
      </c>
      <c r="CK2611" s="9" t="s">
        <v>221</v>
      </c>
      <c r="CL2611" s="10">
        <v>2</v>
      </c>
      <c r="CM2611" s="10">
        <v>1</v>
      </c>
      <c r="CN2611" s="10">
        <v>7</v>
      </c>
      <c r="CO2611" s="10">
        <v>6</v>
      </c>
      <c r="CP2611" s="10">
        <v>6</v>
      </c>
      <c r="CQ2611" s="10">
        <v>7</v>
      </c>
      <c r="CR2611" s="10">
        <v>6</v>
      </c>
      <c r="CS2611" s="10">
        <v>7</v>
      </c>
      <c r="CT2611" s="10">
        <v>7</v>
      </c>
      <c r="CU2611" s="10">
        <v>6</v>
      </c>
      <c r="CV2611" s="10">
        <v>6</v>
      </c>
      <c r="CW2611" s="10">
        <v>5</v>
      </c>
      <c r="CX2611" s="10">
        <v>7</v>
      </c>
      <c r="CY2611" s="10">
        <v>6</v>
      </c>
      <c r="CZ2611" s="10">
        <v>5</v>
      </c>
      <c r="DA2611" s="10">
        <v>6</v>
      </c>
      <c r="DB2611" s="10">
        <v>6</v>
      </c>
      <c r="DC2611" s="10">
        <v>7</v>
      </c>
      <c r="DD2611" s="10">
        <v>4</v>
      </c>
      <c r="DE2611" s="10">
        <v>3</v>
      </c>
      <c r="DF2611" s="10">
        <v>6</v>
      </c>
      <c r="DG2611" s="10">
        <v>5</v>
      </c>
      <c r="DH2611" s="10">
        <v>6</v>
      </c>
      <c r="DI2611" s="10">
        <v>7</v>
      </c>
      <c r="DJ2611" s="10">
        <v>2</v>
      </c>
      <c r="DK2611" s="10">
        <v>6</v>
      </c>
      <c r="DL2611" s="10">
        <v>7</v>
      </c>
      <c r="DM2611" s="9" t="s">
        <v>154</v>
      </c>
      <c r="DN2611" s="10">
        <v>1983</v>
      </c>
      <c r="DO2611" s="9">
        <f t="shared" si="9"/>
        <v>38</v>
      </c>
      <c r="DP2611" s="9" t="s">
        <v>222</v>
      </c>
      <c r="DQ2611" s="9" t="s">
        <v>156</v>
      </c>
      <c r="DR2611" s="9" t="s">
        <v>157</v>
      </c>
      <c r="DS2611" s="9" t="s">
        <v>137</v>
      </c>
      <c r="DT2611" s="9" t="s">
        <v>657</v>
      </c>
      <c r="DU2611" s="9" t="s">
        <v>158</v>
      </c>
      <c r="DV2611" s="9" t="str">
        <f>VLOOKUP(DU2611,Metadata!$B$2:$C$7,2,FALSE)</f>
        <v>6+ years</v>
      </c>
    </row>
    <row r="2612" spans="1:126">
      <c r="A2612" s="13">
        <v>2611</v>
      </c>
      <c r="B2612" s="9" t="s">
        <v>135</v>
      </c>
      <c r="C2612" s="9" t="str">
        <f>VLOOKUP(B2612,Metadata!$M$2:$N$6,2,FALSE)</f>
        <v>Permanent Employee</v>
      </c>
      <c r="D2612" s="9" t="s">
        <v>159</v>
      </c>
      <c r="E2612" s="9" t="s">
        <v>137</v>
      </c>
      <c r="F2612" s="9" t="s">
        <v>138</v>
      </c>
      <c r="G2612" s="9" t="s">
        <v>283</v>
      </c>
      <c r="H2612" s="9" t="str">
        <f>IF(G2612="","",VLOOKUP(G2612,Metadata!$J$2:$K$22,2,FALSE))</f>
        <v>Lisbon Metropolitan Area</v>
      </c>
      <c r="I2612" s="9" t="s">
        <v>350</v>
      </c>
      <c r="J2612" s="9" t="str">
        <f>IF(I2612="","",VLOOKUP(I2612,Metadata!$P$2:$Q$43,2,FALSE))</f>
        <v>South America</v>
      </c>
      <c r="K2612" s="9" t="str">
        <f t="shared" si="0"/>
        <v>International</v>
      </c>
      <c r="L2612" s="9" t="s">
        <v>137</v>
      </c>
      <c r="M2612" s="9" t="str">
        <f>IF(L2612="","",VLOOKUP(L2612,Metadata!$J$2:$K$22,2,FALSE))</f>
        <v/>
      </c>
      <c r="N2612" s="9" t="s">
        <v>214</v>
      </c>
      <c r="O2612" s="9" t="s">
        <v>215</v>
      </c>
      <c r="P2612" s="9" t="s">
        <v>191</v>
      </c>
      <c r="Q2612" s="10" t="str">
        <f t="shared" si="1"/>
        <v>Remote Job (full or flexible)</v>
      </c>
      <c r="R2612" s="10">
        <v>6</v>
      </c>
      <c r="S2612" s="9" t="s">
        <v>216</v>
      </c>
      <c r="T2612" s="9" t="s">
        <v>137</v>
      </c>
      <c r="U2612" s="9" t="str">
        <f>IF(S2612&lt;&gt;"",S2612,IF(T2612&lt;&gt;"",VLOOKUP(T2612,Metadata!$S$2:$T$228,2,FALSE),""))</f>
        <v>Front-End Developer</v>
      </c>
      <c r="V2612" s="9" t="s">
        <v>276</v>
      </c>
      <c r="W2612" s="9" t="s">
        <v>137</v>
      </c>
      <c r="X2612" s="9" t="s">
        <v>175</v>
      </c>
      <c r="Y2612" s="9" t="s">
        <v>137</v>
      </c>
      <c r="Z2612" s="9" t="s">
        <v>164</v>
      </c>
      <c r="AA2612" s="9" t="s">
        <v>165</v>
      </c>
      <c r="AB2612" s="9" t="s">
        <v>137</v>
      </c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 t="s">
        <v>178</v>
      </c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 t="s">
        <v>186</v>
      </c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10"/>
      <c r="CB2612" s="10" t="str">
        <f t="shared" si="5"/>
        <v/>
      </c>
      <c r="CC2612" s="10"/>
      <c r="CD2612" s="9" t="str">
        <f t="shared" si="2"/>
        <v/>
      </c>
      <c r="CE2612" s="9" t="s">
        <v>168</v>
      </c>
      <c r="CF2612" s="9" t="s">
        <v>152</v>
      </c>
      <c r="CG2612" s="9">
        <f>IF(CF2612="","",VLOOKUP(CF2612,Metadata!$D$2:$H$20,2,FALSE))</f>
        <v>32500</v>
      </c>
      <c r="CH2612" s="9">
        <f>IF(CF2612="","",VLOOKUP(CF2612,Metadata!$D$2:$H$20,4,FALSE))</f>
        <v>30000</v>
      </c>
      <c r="CI2612" s="9">
        <f>IF(CF2612="","",VLOOKUP(CF2612,Metadata!$D$2:$H$20,5,FALSE))</f>
        <v>35000</v>
      </c>
      <c r="CJ2612" s="9">
        <f t="shared" si="3"/>
        <v>32500</v>
      </c>
      <c r="CK2612" s="9" t="s">
        <v>153</v>
      </c>
      <c r="CL2612" s="10">
        <v>3</v>
      </c>
      <c r="CM2612" s="10">
        <v>3</v>
      </c>
      <c r="CN2612" s="10">
        <v>7</v>
      </c>
      <c r="CO2612" s="10">
        <v>7</v>
      </c>
      <c r="CP2612" s="10">
        <v>5</v>
      </c>
      <c r="CQ2612" s="10">
        <v>6</v>
      </c>
      <c r="CR2612" s="10">
        <v>7</v>
      </c>
      <c r="CS2612" s="10">
        <v>7</v>
      </c>
      <c r="CT2612" s="10">
        <v>6</v>
      </c>
      <c r="CU2612" s="10">
        <v>7</v>
      </c>
      <c r="CV2612" s="10">
        <v>6</v>
      </c>
      <c r="CW2612" s="10">
        <v>5</v>
      </c>
      <c r="CX2612" s="10">
        <v>6</v>
      </c>
      <c r="CY2612" s="10">
        <v>5</v>
      </c>
      <c r="CZ2612" s="10">
        <v>6</v>
      </c>
      <c r="DA2612" s="10">
        <v>7</v>
      </c>
      <c r="DB2612" s="10">
        <v>7</v>
      </c>
      <c r="DC2612" s="10">
        <v>7</v>
      </c>
      <c r="DD2612" s="10">
        <v>6</v>
      </c>
      <c r="DE2612" s="10">
        <v>7</v>
      </c>
      <c r="DF2612" s="10">
        <v>5</v>
      </c>
      <c r="DG2612" s="10">
        <v>7</v>
      </c>
      <c r="DH2612" s="10">
        <v>5</v>
      </c>
      <c r="DI2612" s="10">
        <v>7</v>
      </c>
      <c r="DJ2612" s="10">
        <v>7</v>
      </c>
      <c r="DK2612" s="10">
        <v>5</v>
      </c>
      <c r="DL2612" s="10">
        <v>7</v>
      </c>
      <c r="DM2612" s="9" t="s">
        <v>154</v>
      </c>
      <c r="DN2612" s="10">
        <v>1988</v>
      </c>
      <c r="DO2612" s="9">
        <f t="shared" si="9"/>
        <v>33</v>
      </c>
      <c r="DP2612" s="9" t="s">
        <v>155</v>
      </c>
      <c r="DQ2612" s="9" t="s">
        <v>156</v>
      </c>
      <c r="DR2612" s="9" t="s">
        <v>157</v>
      </c>
      <c r="DS2612" s="9" t="s">
        <v>137</v>
      </c>
      <c r="DT2612" s="9" t="s">
        <v>657</v>
      </c>
      <c r="DU2612" s="9" t="s">
        <v>223</v>
      </c>
      <c r="DV2612" s="9" t="str">
        <f>VLOOKUP(DU2612,Metadata!$B$2:$C$7,2,FALSE)</f>
        <v>3 - 6 years</v>
      </c>
    </row>
    <row r="2613" spans="1:126">
      <c r="A2613" s="13">
        <v>2612</v>
      </c>
      <c r="B2613" s="9" t="s">
        <v>135</v>
      </c>
      <c r="C2613" s="9" t="str">
        <f>VLOOKUP(B2613,Metadata!$M$2:$N$6,2,FALSE)</f>
        <v>Permanent Employee</v>
      </c>
      <c r="D2613" s="9" t="s">
        <v>159</v>
      </c>
      <c r="E2613" s="9" t="s">
        <v>137</v>
      </c>
      <c r="F2613" s="9" t="s">
        <v>138</v>
      </c>
      <c r="G2613" s="9" t="s">
        <v>213</v>
      </c>
      <c r="H2613" s="9" t="str">
        <f>IF(G2613="","",VLOOKUP(G2613,Metadata!$J$2:$K$22,2,FALSE))</f>
        <v>Centre</v>
      </c>
      <c r="I2613" s="9" t="s">
        <v>138</v>
      </c>
      <c r="J2613" s="9" t="str">
        <f>IF(I2613="","",VLOOKUP(I2613,Metadata!$P$2:$Q$43,2,FALSE))</f>
        <v>Europe</v>
      </c>
      <c r="K2613" s="9" t="str">
        <f t="shared" si="0"/>
        <v>Portugal</v>
      </c>
      <c r="L2613" s="9" t="s">
        <v>140</v>
      </c>
      <c r="M2613" s="9" t="str">
        <f>IF(L2613="","",VLOOKUP(L2613,Metadata!$J$2:$K$22,2,FALSE))</f>
        <v>Lisbon Metropolitan Area</v>
      </c>
      <c r="N2613" s="9" t="s">
        <v>141</v>
      </c>
      <c r="O2613" s="9" t="s">
        <v>137</v>
      </c>
      <c r="P2613" s="9" t="s">
        <v>191</v>
      </c>
      <c r="Q2613" s="10" t="str">
        <f t="shared" si="1"/>
        <v>Remote Job (full or flexible)</v>
      </c>
      <c r="R2613" s="10">
        <v>6</v>
      </c>
      <c r="S2613" s="9" t="s">
        <v>338</v>
      </c>
      <c r="T2613" s="9" t="s">
        <v>137</v>
      </c>
      <c r="U2613" s="9" t="str">
        <f>IF(S2613&lt;&gt;"",S2613,IF(T2613&lt;&gt;"",VLOOKUP(T2613,Metadata!$S$2:$T$228,2,FALSE),""))</f>
        <v>Solutions Architect</v>
      </c>
      <c r="V2613" s="9" t="s">
        <v>317</v>
      </c>
      <c r="W2613" s="9" t="s">
        <v>137</v>
      </c>
      <c r="X2613" s="9" t="s">
        <v>175</v>
      </c>
      <c r="Y2613" s="9" t="s">
        <v>137</v>
      </c>
      <c r="Z2613" s="9" t="s">
        <v>193</v>
      </c>
      <c r="AA2613" s="9" t="s">
        <v>137</v>
      </c>
      <c r="AB2613" s="9" t="s">
        <v>137</v>
      </c>
      <c r="AC2613" s="9"/>
      <c r="AD2613" s="9"/>
      <c r="AE2613" s="9" t="s">
        <v>194</v>
      </c>
      <c r="AF2613" s="9" t="s">
        <v>243</v>
      </c>
      <c r="AG2613" s="9"/>
      <c r="AH2613" s="9"/>
      <c r="AI2613" s="9"/>
      <c r="AJ2613" s="9" t="s">
        <v>185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 t="s">
        <v>198</v>
      </c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10"/>
      <c r="CB2613" s="10" t="str">
        <f t="shared" si="5"/>
        <v/>
      </c>
      <c r="CC2613" s="10"/>
      <c r="CD2613" s="9" t="str">
        <f t="shared" si="2"/>
        <v/>
      </c>
      <c r="CE2613" s="9" t="s">
        <v>232</v>
      </c>
      <c r="CF2613" s="9" t="s">
        <v>152</v>
      </c>
      <c r="CG2613" s="9">
        <f>IF(CF2613="","",VLOOKUP(CF2613,Metadata!$D$2:$H$20,2,FALSE))</f>
        <v>32500</v>
      </c>
      <c r="CH2613" s="9">
        <f>IF(CF2613="","",VLOOKUP(CF2613,Metadata!$D$2:$H$20,4,FALSE))</f>
        <v>30000</v>
      </c>
      <c r="CI2613" s="9">
        <f>IF(CF2613="","",VLOOKUP(CF2613,Metadata!$D$2:$H$20,5,FALSE))</f>
        <v>35000</v>
      </c>
      <c r="CJ2613" s="9">
        <f t="shared" si="3"/>
        <v>32500</v>
      </c>
      <c r="CK2613" s="9" t="s">
        <v>221</v>
      </c>
      <c r="CL2613" s="10">
        <v>3</v>
      </c>
      <c r="CM2613" s="10">
        <v>3</v>
      </c>
      <c r="CN2613" s="10">
        <v>6</v>
      </c>
      <c r="CO2613" s="10">
        <v>6</v>
      </c>
      <c r="CP2613" s="10">
        <v>6</v>
      </c>
      <c r="CQ2613" s="10">
        <v>6</v>
      </c>
      <c r="CR2613" s="10">
        <v>6</v>
      </c>
      <c r="CS2613" s="10">
        <v>7</v>
      </c>
      <c r="CT2613" s="10">
        <v>6</v>
      </c>
      <c r="CU2613" s="10">
        <v>4</v>
      </c>
      <c r="CV2613" s="10">
        <v>2</v>
      </c>
      <c r="CW2613" s="10">
        <v>2</v>
      </c>
      <c r="CX2613" s="10">
        <v>6</v>
      </c>
      <c r="CY2613" s="10">
        <v>4</v>
      </c>
      <c r="CZ2613" s="10">
        <v>4</v>
      </c>
      <c r="DA2613" s="10">
        <v>7</v>
      </c>
      <c r="DB2613" s="10">
        <v>2</v>
      </c>
      <c r="DC2613" s="10">
        <v>6</v>
      </c>
      <c r="DD2613" s="10">
        <v>1</v>
      </c>
      <c r="DE2613" s="10">
        <v>6</v>
      </c>
      <c r="DF2613" s="10">
        <v>6</v>
      </c>
      <c r="DG2613" s="10">
        <v>5</v>
      </c>
      <c r="DH2613" s="10">
        <v>7</v>
      </c>
      <c r="DI2613" s="10">
        <v>7</v>
      </c>
      <c r="DJ2613" s="10">
        <v>5</v>
      </c>
      <c r="DK2613" s="10">
        <v>4</v>
      </c>
      <c r="DL2613" s="10">
        <v>4</v>
      </c>
      <c r="DM2613" s="9" t="s">
        <v>154</v>
      </c>
      <c r="DN2613" s="10">
        <v>1992</v>
      </c>
      <c r="DO2613" s="9">
        <f t="shared" si="9"/>
        <v>29</v>
      </c>
      <c r="DP2613" s="9" t="s">
        <v>155</v>
      </c>
      <c r="DQ2613" s="9" t="s">
        <v>202</v>
      </c>
      <c r="DR2613" s="9" t="s">
        <v>157</v>
      </c>
      <c r="DS2613" s="9" t="s">
        <v>137</v>
      </c>
      <c r="DT2613" s="9" t="s">
        <v>657</v>
      </c>
      <c r="DU2613" s="9" t="s">
        <v>223</v>
      </c>
      <c r="DV2613" s="9" t="str">
        <f>VLOOKUP(DU2613,Metadata!$B$2:$C$7,2,FALSE)</f>
        <v>3 - 6 years</v>
      </c>
    </row>
    <row r="2614" spans="1:126">
      <c r="A2614" s="13">
        <v>2613</v>
      </c>
      <c r="B2614" s="9" t="s">
        <v>135</v>
      </c>
      <c r="C2614" s="9" t="str">
        <f>VLOOKUP(B2614,Metadata!$M$2:$N$6,2,FALSE)</f>
        <v>Permanent Employee</v>
      </c>
      <c r="D2614" s="9" t="s">
        <v>136</v>
      </c>
      <c r="E2614" s="9" t="s">
        <v>137</v>
      </c>
      <c r="F2614" s="9" t="s">
        <v>138</v>
      </c>
      <c r="G2614" s="9" t="s">
        <v>172</v>
      </c>
      <c r="H2614" s="9" t="str">
        <f>IF(G2614="","",VLOOKUP(G2614,Metadata!$J$2:$K$22,2,FALSE))</f>
        <v>Porto Metropolitan Area</v>
      </c>
      <c r="I2614" s="9" t="s">
        <v>138</v>
      </c>
      <c r="J2614" s="9" t="str">
        <f>IF(I2614="","",VLOOKUP(I2614,Metadata!$P$2:$Q$43,2,FALSE))</f>
        <v>Europe</v>
      </c>
      <c r="K2614" s="9" t="str">
        <f t="shared" si="0"/>
        <v>Portugal</v>
      </c>
      <c r="L2614" s="9" t="s">
        <v>172</v>
      </c>
      <c r="M2614" s="9" t="str">
        <f>IF(L2614="","",VLOOKUP(L2614,Metadata!$J$2:$K$22,2,FALSE))</f>
        <v>Porto Metropolitan Area</v>
      </c>
      <c r="N2614" s="9" t="s">
        <v>214</v>
      </c>
      <c r="O2614" s="9" t="s">
        <v>259</v>
      </c>
      <c r="P2614" s="9" t="s">
        <v>142</v>
      </c>
      <c r="Q2614" s="10" t="str">
        <f t="shared" si="1"/>
        <v>Full Office Job</v>
      </c>
      <c r="R2614" s="10">
        <v>4</v>
      </c>
      <c r="S2614" s="9" t="s">
        <v>338</v>
      </c>
      <c r="T2614" s="9" t="s">
        <v>137</v>
      </c>
      <c r="U2614" s="9" t="str">
        <f>IF(S2614&lt;&gt;"",S2614,IF(T2614&lt;&gt;"",VLOOKUP(T2614,Metadata!$S$2:$T$228,2,FALSE),""))</f>
        <v>Solutions Architect</v>
      </c>
      <c r="V2614" s="9" t="s">
        <v>457</v>
      </c>
      <c r="W2614" s="9" t="s">
        <v>137</v>
      </c>
      <c r="X2614" s="9" t="s">
        <v>163</v>
      </c>
      <c r="Y2614" s="9" t="s">
        <v>137</v>
      </c>
      <c r="Z2614" s="9" t="s">
        <v>193</v>
      </c>
      <c r="AA2614" s="9" t="s">
        <v>137</v>
      </c>
      <c r="AB2614" s="9" t="s">
        <v>253</v>
      </c>
      <c r="AC2614" s="9"/>
      <c r="AD2614" s="9" t="s">
        <v>148</v>
      </c>
      <c r="AE2614" s="9"/>
      <c r="AF2614" s="9"/>
      <c r="AG2614" s="9"/>
      <c r="AH2614" s="9" t="s">
        <v>176</v>
      </c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 t="s">
        <v>270</v>
      </c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 t="s">
        <v>150</v>
      </c>
      <c r="BZ2614" s="9" t="s">
        <v>137</v>
      </c>
      <c r="CA2614" s="10"/>
      <c r="CB2614" s="10" t="str">
        <f t="shared" si="5"/>
        <v/>
      </c>
      <c r="CC2614" s="10"/>
      <c r="CD2614" s="9" t="str">
        <f t="shared" si="2"/>
        <v/>
      </c>
      <c r="CE2614" s="9" t="s">
        <v>151</v>
      </c>
      <c r="CF2614" s="9" t="s">
        <v>188</v>
      </c>
      <c r="CG2614" s="9">
        <f>IF(CF2614="","",VLOOKUP(CF2614,Metadata!$D$2:$H$20,2,FALSE))</f>
        <v>17500</v>
      </c>
      <c r="CH2614" s="9">
        <f>IF(CF2614="","",VLOOKUP(CF2614,Metadata!$D$2:$H$20,4,FALSE))</f>
        <v>15000</v>
      </c>
      <c r="CI2614" s="9">
        <f>IF(CF2614="","",VLOOKUP(CF2614,Metadata!$D$2:$H$20,5,FALSE))</f>
        <v>20000</v>
      </c>
      <c r="CJ2614" s="9">
        <f t="shared" si="3"/>
        <v>17500</v>
      </c>
      <c r="CK2614" s="9" t="s">
        <v>189</v>
      </c>
      <c r="CL2614" s="10">
        <v>5</v>
      </c>
      <c r="CM2614" s="10">
        <v>3</v>
      </c>
      <c r="CN2614" s="10">
        <v>6</v>
      </c>
      <c r="CO2614" s="10">
        <v>5</v>
      </c>
      <c r="CP2614" s="10">
        <v>6</v>
      </c>
      <c r="CQ2614" s="10">
        <v>5</v>
      </c>
      <c r="CR2614" s="10">
        <v>4</v>
      </c>
      <c r="CS2614" s="10">
        <v>6</v>
      </c>
      <c r="CT2614" s="10">
        <v>6</v>
      </c>
      <c r="CU2614" s="10">
        <v>4</v>
      </c>
      <c r="CV2614" s="10">
        <v>6</v>
      </c>
      <c r="CW2614" s="10">
        <v>4</v>
      </c>
      <c r="CX2614" s="10">
        <v>4</v>
      </c>
      <c r="CY2614" s="10">
        <v>7</v>
      </c>
      <c r="CZ2614" s="10">
        <v>5</v>
      </c>
      <c r="DA2614" s="10">
        <v>6</v>
      </c>
      <c r="DB2614" s="10">
        <v>5</v>
      </c>
      <c r="DC2614" s="10">
        <v>6</v>
      </c>
      <c r="DD2614" s="10">
        <v>6</v>
      </c>
      <c r="DE2614" s="10">
        <v>6</v>
      </c>
      <c r="DF2614" s="10">
        <v>4</v>
      </c>
      <c r="DG2614" s="10">
        <v>4</v>
      </c>
      <c r="DH2614" s="10">
        <v>2</v>
      </c>
      <c r="DI2614" s="10">
        <v>6</v>
      </c>
      <c r="DJ2614" s="10">
        <v>3</v>
      </c>
      <c r="DK2614" s="10">
        <v>5</v>
      </c>
      <c r="DL2614" s="10">
        <v>5</v>
      </c>
      <c r="DM2614" s="9" t="s">
        <v>154</v>
      </c>
      <c r="DN2614" s="10">
        <v>1994</v>
      </c>
      <c r="DO2614" s="9">
        <f t="shared" si="9"/>
        <v>27</v>
      </c>
      <c r="DP2614" s="9" t="s">
        <v>222</v>
      </c>
      <c r="DQ2614" s="9" t="s">
        <v>156</v>
      </c>
      <c r="DR2614" s="9" t="s">
        <v>157</v>
      </c>
      <c r="DS2614" s="9" t="s">
        <v>137</v>
      </c>
      <c r="DT2614" s="9" t="s">
        <v>657</v>
      </c>
      <c r="DU2614" s="9" t="s">
        <v>223</v>
      </c>
      <c r="DV2614" s="9" t="str">
        <f>VLOOKUP(DU2614,Metadata!$B$2:$C$7,2,FALSE)</f>
        <v>3 - 6 years</v>
      </c>
    </row>
    <row r="2615" spans="1:126">
      <c r="A2615" s="13">
        <v>2614</v>
      </c>
      <c r="B2615" s="9" t="s">
        <v>135</v>
      </c>
      <c r="C2615" s="9" t="str">
        <f>VLOOKUP(B2615,Metadata!$M$2:$N$6,2,FALSE)</f>
        <v>Permanent Employee</v>
      </c>
      <c r="D2615" s="9" t="s">
        <v>159</v>
      </c>
      <c r="E2615" s="9" t="s">
        <v>137</v>
      </c>
      <c r="F2615" s="9" t="s">
        <v>138</v>
      </c>
      <c r="G2615" s="9" t="s">
        <v>283</v>
      </c>
      <c r="H2615" s="9" t="str">
        <f>IF(G2615="","",VLOOKUP(G2615,Metadata!$J$2:$K$22,2,FALSE))</f>
        <v>Lisbon Metropolitan Area</v>
      </c>
      <c r="I2615" s="9" t="s">
        <v>138</v>
      </c>
      <c r="J2615" s="9" t="str">
        <f>IF(I2615="","",VLOOKUP(I2615,Metadata!$P$2:$Q$43,2,FALSE))</f>
        <v>Europe</v>
      </c>
      <c r="K2615" s="9" t="str">
        <f t="shared" si="0"/>
        <v>Portugal</v>
      </c>
      <c r="L2615" s="9" t="s">
        <v>140</v>
      </c>
      <c r="M2615" s="9" t="str">
        <f>IF(L2615="","",VLOOKUP(L2615,Metadata!$J$2:$K$22,2,FALSE))</f>
        <v>Lisbon Metropolitan Area</v>
      </c>
      <c r="N2615" s="9" t="s">
        <v>214</v>
      </c>
      <c r="O2615" s="9" t="s">
        <v>239</v>
      </c>
      <c r="P2615" s="9" t="s">
        <v>191</v>
      </c>
      <c r="Q2615" s="10" t="str">
        <f t="shared" si="1"/>
        <v>Remote Job (full or flexible)</v>
      </c>
      <c r="R2615" s="10">
        <v>6</v>
      </c>
      <c r="S2615" s="9" t="s">
        <v>192</v>
      </c>
      <c r="T2615" s="9" t="s">
        <v>137</v>
      </c>
      <c r="U2615" s="9" t="str">
        <f>IF(S2615&lt;&gt;"",S2615,IF(T2615&lt;&gt;"",VLOOKUP(T2615,Metadata!$S$2:$T$228,2,FALSE),""))</f>
        <v>Back-End Developer</v>
      </c>
      <c r="V2615" s="9" t="s">
        <v>264</v>
      </c>
      <c r="W2615" s="9" t="s">
        <v>137</v>
      </c>
      <c r="X2615" s="9" t="s">
        <v>145</v>
      </c>
      <c r="Y2615" s="9" t="s">
        <v>137</v>
      </c>
      <c r="Z2615" s="9" t="s">
        <v>146</v>
      </c>
      <c r="AA2615" s="9" t="s">
        <v>137</v>
      </c>
      <c r="AB2615" s="9" t="s">
        <v>137</v>
      </c>
      <c r="AC2615" s="9"/>
      <c r="AD2615" s="9"/>
      <c r="AE2615" s="9"/>
      <c r="AF2615" s="9"/>
      <c r="AG2615" s="9" t="s">
        <v>166</v>
      </c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 t="s">
        <v>324</v>
      </c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 t="s">
        <v>150</v>
      </c>
      <c r="BZ2615" s="9" t="s">
        <v>137</v>
      </c>
      <c r="CA2615" s="10"/>
      <c r="CB2615" s="10" t="str">
        <f t="shared" si="5"/>
        <v/>
      </c>
      <c r="CC2615" s="10"/>
      <c r="CD2615" s="9" t="str">
        <f t="shared" si="2"/>
        <v/>
      </c>
      <c r="CE2615" s="9" t="s">
        <v>232</v>
      </c>
      <c r="CF2615" s="9" t="s">
        <v>245</v>
      </c>
      <c r="CG2615" s="9">
        <f>IF(CF2615="","",VLOOKUP(CF2615,Metadata!$D$2:$H$20,2,FALSE))</f>
        <v>42500</v>
      </c>
      <c r="CH2615" s="9">
        <f>IF(CF2615="","",VLOOKUP(CF2615,Metadata!$D$2:$H$20,4,FALSE))</f>
        <v>40000</v>
      </c>
      <c r="CI2615" s="9">
        <f>IF(CF2615="","",VLOOKUP(CF2615,Metadata!$D$2:$H$20,5,FALSE))</f>
        <v>45000</v>
      </c>
      <c r="CJ2615" s="9">
        <f t="shared" si="3"/>
        <v>42500</v>
      </c>
      <c r="CK2615" s="9" t="s">
        <v>221</v>
      </c>
      <c r="CL2615" s="10">
        <v>4</v>
      </c>
      <c r="CM2615" s="10">
        <v>1</v>
      </c>
      <c r="CN2615" s="10">
        <v>7</v>
      </c>
      <c r="CO2615" s="10">
        <v>7</v>
      </c>
      <c r="CP2615" s="10">
        <v>7</v>
      </c>
      <c r="CQ2615" s="10">
        <v>7</v>
      </c>
      <c r="CR2615" s="10">
        <v>7</v>
      </c>
      <c r="CS2615" s="10">
        <v>7</v>
      </c>
      <c r="CT2615" s="10">
        <v>6</v>
      </c>
      <c r="CU2615" s="10">
        <v>7</v>
      </c>
      <c r="CV2615" s="10">
        <v>7</v>
      </c>
      <c r="CW2615" s="10">
        <v>4</v>
      </c>
      <c r="CX2615" s="10">
        <v>5</v>
      </c>
      <c r="CY2615" s="10">
        <v>4</v>
      </c>
      <c r="CZ2615" s="10">
        <v>7</v>
      </c>
      <c r="DA2615" s="10">
        <v>7</v>
      </c>
      <c r="DB2615" s="10">
        <v>7</v>
      </c>
      <c r="DC2615" s="10">
        <v>7</v>
      </c>
      <c r="DD2615" s="10">
        <v>1</v>
      </c>
      <c r="DE2615" s="10">
        <v>7</v>
      </c>
      <c r="DF2615" s="10">
        <v>7</v>
      </c>
      <c r="DG2615" s="10">
        <v>7</v>
      </c>
      <c r="DH2615" s="10">
        <v>7</v>
      </c>
      <c r="DI2615" s="10">
        <v>7</v>
      </c>
      <c r="DJ2615" s="10">
        <v>2</v>
      </c>
      <c r="DK2615" s="10">
        <v>3</v>
      </c>
      <c r="DL2615" s="10">
        <v>3</v>
      </c>
      <c r="DM2615" s="9" t="s">
        <v>154</v>
      </c>
      <c r="DN2615" s="10">
        <v>1991</v>
      </c>
      <c r="DO2615" s="9">
        <f t="shared" si="9"/>
        <v>30</v>
      </c>
      <c r="DP2615" s="9" t="s">
        <v>155</v>
      </c>
      <c r="DQ2615" s="9" t="s">
        <v>202</v>
      </c>
      <c r="DR2615" s="9" t="s">
        <v>157</v>
      </c>
      <c r="DS2615" s="9" t="s">
        <v>137</v>
      </c>
      <c r="DT2615" s="9" t="s">
        <v>657</v>
      </c>
      <c r="DU2615" s="9" t="s">
        <v>223</v>
      </c>
      <c r="DV2615" s="9" t="str">
        <f>VLOOKUP(DU2615,Metadata!$B$2:$C$7,2,FALSE)</f>
        <v>3 - 6 years</v>
      </c>
    </row>
    <row r="2616" spans="1:126">
      <c r="A2616" s="13">
        <v>2615</v>
      </c>
      <c r="B2616" s="9" t="s">
        <v>135</v>
      </c>
      <c r="C2616" s="9" t="str">
        <f>VLOOKUP(B2616,Metadata!$M$2:$N$6,2,FALSE)</f>
        <v>Permanent Employee</v>
      </c>
      <c r="D2616" s="9" t="s">
        <v>159</v>
      </c>
      <c r="E2616" s="9" t="s">
        <v>137</v>
      </c>
      <c r="F2616" s="9" t="s">
        <v>138</v>
      </c>
      <c r="G2616" s="9" t="s">
        <v>265</v>
      </c>
      <c r="H2616" s="9" t="str">
        <f>IF(G2616="","",VLOOKUP(G2616,Metadata!$J$2:$K$22,2,FALSE))</f>
        <v>Azores and Madeira</v>
      </c>
      <c r="I2616" s="9" t="s">
        <v>311</v>
      </c>
      <c r="J2616" s="9" t="str">
        <f>IF(I2616="","",VLOOKUP(I2616,Metadata!$P$2:$Q$43,2,FALSE))</f>
        <v>Europe</v>
      </c>
      <c r="K2616" s="9" t="str">
        <f t="shared" si="0"/>
        <v>International</v>
      </c>
      <c r="L2616" s="9" t="s">
        <v>137</v>
      </c>
      <c r="M2616" s="9" t="str">
        <f>IF(L2616="","",VLOOKUP(L2616,Metadata!$J$2:$K$22,2,FALSE))</f>
        <v/>
      </c>
      <c r="N2616" s="9" t="s">
        <v>141</v>
      </c>
      <c r="O2616" s="9" t="s">
        <v>137</v>
      </c>
      <c r="P2616" s="9" t="s">
        <v>191</v>
      </c>
      <c r="Q2616" s="10" t="str">
        <f t="shared" si="1"/>
        <v>Remote Job (full or flexible)</v>
      </c>
      <c r="R2616" s="10">
        <v>7</v>
      </c>
      <c r="S2616" s="9" t="s">
        <v>313</v>
      </c>
      <c r="T2616" s="9" t="s">
        <v>137</v>
      </c>
      <c r="U2616" s="9" t="str">
        <f>IF(S2616&lt;&gt;"",S2616,IF(T2616&lt;&gt;"",VLOOKUP(T2616,Metadata!$S$2:$T$228,2,FALSE),""))</f>
        <v>Maintenance &amp; Support</v>
      </c>
      <c r="V2616" s="9" t="s">
        <v>261</v>
      </c>
      <c r="W2616" s="9" t="s">
        <v>137</v>
      </c>
      <c r="X2616" s="9" t="s">
        <v>175</v>
      </c>
      <c r="Y2616" s="9" t="s">
        <v>137</v>
      </c>
      <c r="Z2616" s="9" t="s">
        <v>262</v>
      </c>
      <c r="AA2616" s="9" t="s">
        <v>165</v>
      </c>
      <c r="AB2616" s="9" t="s">
        <v>137</v>
      </c>
      <c r="AC2616" s="9"/>
      <c r="AD2616" s="9"/>
      <c r="AE2616" s="9"/>
      <c r="AF2616" s="9"/>
      <c r="AG2616" s="9" t="s">
        <v>166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 t="s">
        <v>186</v>
      </c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10"/>
      <c r="CB2616" s="10" t="str">
        <f t="shared" si="5"/>
        <v/>
      </c>
      <c r="CC2616" s="10"/>
      <c r="CD2616" s="9" t="str">
        <f t="shared" si="2"/>
        <v/>
      </c>
      <c r="CE2616" s="9" t="s">
        <v>232</v>
      </c>
      <c r="CF2616" s="9" t="s">
        <v>236</v>
      </c>
      <c r="CG2616" s="9">
        <f>IF(CF2616="","",VLOOKUP(CF2616,Metadata!$D$2:$H$20,2,FALSE))</f>
        <v>47500</v>
      </c>
      <c r="CH2616" s="9">
        <f>IF(CF2616="","",VLOOKUP(CF2616,Metadata!$D$2:$H$20,4,FALSE))</f>
        <v>45000</v>
      </c>
      <c r="CI2616" s="9">
        <f>IF(CF2616="","",VLOOKUP(CF2616,Metadata!$D$2:$H$20,5,FALSE))</f>
        <v>50000</v>
      </c>
      <c r="CJ2616" s="9">
        <f t="shared" si="3"/>
        <v>47500</v>
      </c>
      <c r="CK2616" s="9" t="s">
        <v>201</v>
      </c>
      <c r="CL2616" s="10">
        <v>6</v>
      </c>
      <c r="CM2616" s="10">
        <v>1</v>
      </c>
      <c r="CN2616" s="10">
        <v>7</v>
      </c>
      <c r="CO2616" s="10">
        <v>7</v>
      </c>
      <c r="CP2616" s="10">
        <v>4</v>
      </c>
      <c r="CQ2616" s="10">
        <v>7</v>
      </c>
      <c r="CR2616" s="10">
        <v>7</v>
      </c>
      <c r="CS2616" s="10">
        <v>7</v>
      </c>
      <c r="CT2616" s="10">
        <v>7</v>
      </c>
      <c r="CU2616" s="10">
        <v>5</v>
      </c>
      <c r="CV2616" s="10">
        <v>5</v>
      </c>
      <c r="CW2616" s="10">
        <v>4</v>
      </c>
      <c r="CX2616" s="10">
        <v>5</v>
      </c>
      <c r="CY2616" s="10">
        <v>6</v>
      </c>
      <c r="CZ2616" s="10">
        <v>5</v>
      </c>
      <c r="DA2616" s="10">
        <v>1</v>
      </c>
      <c r="DB2616" s="10">
        <v>1</v>
      </c>
      <c r="DC2616" s="10">
        <v>6</v>
      </c>
      <c r="DD2616" s="10">
        <v>4</v>
      </c>
      <c r="DE2616" s="10">
        <v>7</v>
      </c>
      <c r="DF2616" s="10">
        <v>5</v>
      </c>
      <c r="DG2616" s="10">
        <v>6</v>
      </c>
      <c r="DH2616" s="10">
        <v>6</v>
      </c>
      <c r="DI2616" s="10">
        <v>7</v>
      </c>
      <c r="DJ2616" s="10">
        <v>6</v>
      </c>
      <c r="DK2616" s="10">
        <v>5</v>
      </c>
      <c r="DL2616" s="10">
        <v>6</v>
      </c>
      <c r="DM2616" s="9" t="s">
        <v>154</v>
      </c>
      <c r="DN2616" s="10">
        <v>1983</v>
      </c>
      <c r="DO2616" s="9">
        <f t="shared" si="9"/>
        <v>38</v>
      </c>
      <c r="DP2616" s="9" t="s">
        <v>155</v>
      </c>
      <c r="DQ2616" s="9" t="s">
        <v>202</v>
      </c>
      <c r="DR2616" s="9" t="s">
        <v>157</v>
      </c>
      <c r="DS2616" s="9" t="s">
        <v>137</v>
      </c>
      <c r="DT2616" s="9" t="s">
        <v>657</v>
      </c>
      <c r="DU2616" s="9" t="s">
        <v>158</v>
      </c>
      <c r="DV2616" s="9" t="str">
        <f>VLOOKUP(DU2616,Metadata!$B$2:$C$7,2,FALSE)</f>
        <v>6+ years</v>
      </c>
    </row>
    <row r="2617" spans="1:126">
      <c r="A2617" s="13">
        <v>2616</v>
      </c>
      <c r="B2617" s="9" t="s">
        <v>135</v>
      </c>
      <c r="C2617" s="9" t="str">
        <f>VLOOKUP(B2617,Metadata!$M$2:$N$6,2,FALSE)</f>
        <v>Permanent Employee</v>
      </c>
      <c r="D2617" s="9" t="s">
        <v>136</v>
      </c>
      <c r="E2617" s="9" t="s">
        <v>137</v>
      </c>
      <c r="F2617" s="9" t="s">
        <v>138</v>
      </c>
      <c r="G2617" s="9" t="s">
        <v>140</v>
      </c>
      <c r="H2617" s="9" t="str">
        <f>IF(G2617="","",VLOOKUP(G2617,Metadata!$J$2:$K$22,2,FALSE))</f>
        <v>Lisbon Metropolitan Area</v>
      </c>
      <c r="I2617" s="9" t="s">
        <v>138</v>
      </c>
      <c r="J2617" s="9" t="str">
        <f>IF(I2617="","",VLOOKUP(I2617,Metadata!$P$2:$Q$43,2,FALSE))</f>
        <v>Europe</v>
      </c>
      <c r="K2617" s="9" t="str">
        <f t="shared" si="0"/>
        <v>Portugal</v>
      </c>
      <c r="L2617" s="9" t="s">
        <v>140</v>
      </c>
      <c r="M2617" s="9" t="str">
        <f>IF(L2617="","",VLOOKUP(L2617,Metadata!$J$2:$K$22,2,FALSE))</f>
        <v>Lisbon Metropolitan Area</v>
      </c>
      <c r="N2617" s="9" t="s">
        <v>214</v>
      </c>
      <c r="O2617" s="9" t="s">
        <v>136</v>
      </c>
      <c r="P2617" s="9" t="s">
        <v>142</v>
      </c>
      <c r="Q2617" s="10" t="str">
        <f t="shared" si="1"/>
        <v>Full Office Job</v>
      </c>
      <c r="R2617" s="10">
        <v>5</v>
      </c>
      <c r="S2617" s="9" t="s">
        <v>249</v>
      </c>
      <c r="T2617" s="9" t="s">
        <v>137</v>
      </c>
      <c r="U2617" s="9" t="str">
        <f>IF(S2617&lt;&gt;"",S2617,IF(T2617&lt;&gt;"",VLOOKUP(T2617,Metadata!$S$2:$T$228,2,FALSE),""))</f>
        <v>Business Applications (BI/CRM/ERP)</v>
      </c>
      <c r="V2617" s="9" t="s">
        <v>217</v>
      </c>
      <c r="W2617" s="9" t="s">
        <v>137</v>
      </c>
      <c r="X2617" s="9" t="s">
        <v>163</v>
      </c>
      <c r="Y2617" s="9" t="s">
        <v>137</v>
      </c>
      <c r="Z2617" s="9" t="s">
        <v>184</v>
      </c>
      <c r="AA2617" s="9" t="s">
        <v>165</v>
      </c>
      <c r="AB2617" s="9" t="s">
        <v>137</v>
      </c>
      <c r="AC2617" s="9" t="s">
        <v>147</v>
      </c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 t="s">
        <v>149</v>
      </c>
      <c r="AS2617" s="9"/>
      <c r="AT2617" s="9"/>
      <c r="AU2617" s="9"/>
      <c r="AV2617" s="9"/>
      <c r="AW2617" s="9"/>
      <c r="AX2617" s="9"/>
      <c r="AY2617" s="9"/>
      <c r="AZ2617" s="9"/>
      <c r="BA2617" s="9" t="s">
        <v>178</v>
      </c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 t="s">
        <v>150</v>
      </c>
      <c r="BZ2617" s="9" t="s">
        <v>137</v>
      </c>
      <c r="CA2617" s="10"/>
      <c r="CB2617" s="10" t="str">
        <f t="shared" si="5"/>
        <v/>
      </c>
      <c r="CC2617" s="10"/>
      <c r="CD2617" s="9" t="str">
        <f t="shared" si="2"/>
        <v/>
      </c>
      <c r="CE2617" s="9" t="s">
        <v>232</v>
      </c>
      <c r="CF2617" s="9" t="s">
        <v>152</v>
      </c>
      <c r="CG2617" s="9">
        <f>IF(CF2617="","",VLOOKUP(CF2617,Metadata!$D$2:$H$20,2,FALSE))</f>
        <v>32500</v>
      </c>
      <c r="CH2617" s="9">
        <f>IF(CF2617="","",VLOOKUP(CF2617,Metadata!$D$2:$H$20,4,FALSE))</f>
        <v>30000</v>
      </c>
      <c r="CI2617" s="9">
        <f>IF(CF2617="","",VLOOKUP(CF2617,Metadata!$D$2:$H$20,5,FALSE))</f>
        <v>35000</v>
      </c>
      <c r="CJ2617" s="9">
        <f t="shared" si="3"/>
        <v>32500</v>
      </c>
      <c r="CK2617" s="9" t="s">
        <v>221</v>
      </c>
      <c r="CL2617" s="10">
        <v>2</v>
      </c>
      <c r="CM2617" s="10">
        <v>3</v>
      </c>
      <c r="CN2617" s="10">
        <v>7</v>
      </c>
      <c r="CO2617" s="10">
        <v>7</v>
      </c>
      <c r="CP2617" s="10">
        <v>7</v>
      </c>
      <c r="CQ2617" s="10">
        <v>6</v>
      </c>
      <c r="CR2617" s="10">
        <v>6</v>
      </c>
      <c r="CS2617" s="10">
        <v>6</v>
      </c>
      <c r="CT2617" s="10">
        <v>6</v>
      </c>
      <c r="CU2617" s="10">
        <v>7</v>
      </c>
      <c r="CV2617" s="10">
        <v>7</v>
      </c>
      <c r="CW2617" s="10">
        <v>4</v>
      </c>
      <c r="CX2617" s="10">
        <v>7</v>
      </c>
      <c r="CY2617" s="10">
        <v>5</v>
      </c>
      <c r="CZ2617" s="10">
        <v>6</v>
      </c>
      <c r="DA2617" s="10">
        <v>2</v>
      </c>
      <c r="DB2617" s="10">
        <v>2</v>
      </c>
      <c r="DC2617" s="10">
        <v>7</v>
      </c>
      <c r="DD2617" s="10">
        <v>4</v>
      </c>
      <c r="DE2617" s="10">
        <v>7</v>
      </c>
      <c r="DF2617" s="10">
        <v>6</v>
      </c>
      <c r="DG2617" s="10">
        <v>4</v>
      </c>
      <c r="DH2617" s="10">
        <v>2</v>
      </c>
      <c r="DI2617" s="10">
        <v>7</v>
      </c>
      <c r="DJ2617" s="10">
        <v>3</v>
      </c>
      <c r="DK2617" s="10">
        <v>3</v>
      </c>
      <c r="DL2617" s="10">
        <v>3</v>
      </c>
      <c r="DM2617" s="9" t="s">
        <v>154</v>
      </c>
      <c r="DN2617" s="10">
        <v>1981</v>
      </c>
      <c r="DO2617" s="9">
        <f t="shared" si="9"/>
        <v>40</v>
      </c>
      <c r="DP2617" s="9" t="s">
        <v>222</v>
      </c>
      <c r="DQ2617" s="9" t="s">
        <v>156</v>
      </c>
      <c r="DR2617" s="9" t="s">
        <v>170</v>
      </c>
      <c r="DS2617" s="9" t="s">
        <v>137</v>
      </c>
      <c r="DT2617" s="9" t="s">
        <v>657</v>
      </c>
      <c r="DU2617" s="9" t="s">
        <v>158</v>
      </c>
      <c r="DV2617" s="9" t="str">
        <f>VLOOKUP(DU2617,Metadata!$B$2:$C$7,2,FALSE)</f>
        <v>6+ years</v>
      </c>
    </row>
    <row r="2618" spans="1:126">
      <c r="A2618" s="13">
        <v>2617</v>
      </c>
      <c r="B2618" s="9" t="s">
        <v>135</v>
      </c>
      <c r="C2618" s="9" t="str">
        <f>VLOOKUP(B2618,Metadata!$M$2:$N$6,2,FALSE)</f>
        <v>Permanent Employee</v>
      </c>
      <c r="D2618" s="9" t="s">
        <v>159</v>
      </c>
      <c r="E2618" s="9" t="s">
        <v>137</v>
      </c>
      <c r="F2618" s="9" t="s">
        <v>138</v>
      </c>
      <c r="G2618" s="9" t="s">
        <v>140</v>
      </c>
      <c r="H2618" s="9" t="str">
        <f>IF(G2618="","",VLOOKUP(G2618,Metadata!$J$2:$K$22,2,FALSE))</f>
        <v>Lisbon Metropolitan Area</v>
      </c>
      <c r="I2618" s="9" t="s">
        <v>138</v>
      </c>
      <c r="J2618" s="9" t="str">
        <f>IF(I2618="","",VLOOKUP(I2618,Metadata!$P$2:$Q$43,2,FALSE))</f>
        <v>Europe</v>
      </c>
      <c r="K2618" s="9" t="str">
        <f t="shared" si="0"/>
        <v>Portugal</v>
      </c>
      <c r="L2618" s="9" t="s">
        <v>140</v>
      </c>
      <c r="M2618" s="9" t="str">
        <f>IF(L2618="","",VLOOKUP(L2618,Metadata!$J$2:$K$22,2,FALSE))</f>
        <v>Lisbon Metropolitan Area</v>
      </c>
      <c r="N2618" s="9" t="s">
        <v>141</v>
      </c>
      <c r="O2618" s="9" t="s">
        <v>137</v>
      </c>
      <c r="P2618" s="9" t="s">
        <v>191</v>
      </c>
      <c r="Q2618" s="10" t="str">
        <f t="shared" si="1"/>
        <v>Remote Job (full or flexible)</v>
      </c>
      <c r="R2618" s="10">
        <v>6</v>
      </c>
      <c r="S2618" s="9" t="s">
        <v>216</v>
      </c>
      <c r="T2618" s="9" t="s">
        <v>137</v>
      </c>
      <c r="U2618" s="9" t="str">
        <f>IF(S2618&lt;&gt;"",S2618,IF(T2618&lt;&gt;"",VLOOKUP(T2618,Metadata!$S$2:$T$228,2,FALSE),""))</f>
        <v>Front-End Developer</v>
      </c>
      <c r="V2618" s="9" t="s">
        <v>256</v>
      </c>
      <c r="W2618" s="9" t="s">
        <v>137</v>
      </c>
      <c r="X2618" s="9" t="s">
        <v>252</v>
      </c>
      <c r="Y2618" s="9" t="s">
        <v>137</v>
      </c>
      <c r="Z2618" s="9" t="s">
        <v>224</v>
      </c>
      <c r="AA2618" s="9" t="s">
        <v>165</v>
      </c>
      <c r="AB2618" s="9" t="s">
        <v>137</v>
      </c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 t="s">
        <v>178</v>
      </c>
      <c r="BB2618" s="9"/>
      <c r="BC2618" s="9"/>
      <c r="BD2618" s="9"/>
      <c r="BE2618" s="9"/>
      <c r="BF2618" s="9"/>
      <c r="BG2618" s="9"/>
      <c r="BH2618" s="9"/>
      <c r="BI2618" s="9" t="s">
        <v>186</v>
      </c>
      <c r="BJ2618" s="9" t="s">
        <v>167</v>
      </c>
      <c r="BK2618" s="9"/>
      <c r="BL2618" s="9"/>
      <c r="BM2618" s="9"/>
      <c r="BN2618" s="9" t="s">
        <v>186</v>
      </c>
      <c r="BO2618" s="9"/>
      <c r="BP2618" s="9"/>
      <c r="BQ2618" s="9"/>
      <c r="BR2618" s="9" t="s">
        <v>247</v>
      </c>
      <c r="BS2618" s="9"/>
      <c r="BT2618" s="9"/>
      <c r="BU2618" s="9"/>
      <c r="BV2618" s="9"/>
      <c r="BW2618" s="9"/>
      <c r="BX2618" s="9"/>
      <c r="BY2618" s="9"/>
      <c r="BZ2618" s="9"/>
      <c r="CA2618" s="10"/>
      <c r="CB2618" s="10" t="str">
        <f t="shared" si="5"/>
        <v/>
      </c>
      <c r="CC2618" s="10"/>
      <c r="CD2618" s="9" t="str">
        <f t="shared" si="2"/>
        <v/>
      </c>
      <c r="CE2618" s="9" t="s">
        <v>232</v>
      </c>
      <c r="CF2618" s="9" t="s">
        <v>225</v>
      </c>
      <c r="CG2618" s="9">
        <f>IF(CF2618="","",VLOOKUP(CF2618,Metadata!$D$2:$H$20,2,FALSE))</f>
        <v>22500</v>
      </c>
      <c r="CH2618" s="9">
        <f>IF(CF2618="","",VLOOKUP(CF2618,Metadata!$D$2:$H$20,4,FALSE))</f>
        <v>20000</v>
      </c>
      <c r="CI2618" s="9">
        <f>IF(CF2618="","",VLOOKUP(CF2618,Metadata!$D$2:$H$20,5,FALSE))</f>
        <v>25000</v>
      </c>
      <c r="CJ2618" s="9">
        <f t="shared" si="3"/>
        <v>22500</v>
      </c>
      <c r="CK2618" s="9" t="s">
        <v>180</v>
      </c>
      <c r="CL2618" s="10">
        <v>3</v>
      </c>
      <c r="CM2618" s="10">
        <v>3</v>
      </c>
      <c r="CN2618" s="10">
        <v>6</v>
      </c>
      <c r="CO2618" s="10">
        <v>4</v>
      </c>
      <c r="CP2618" s="10">
        <v>4</v>
      </c>
      <c r="CQ2618" s="10">
        <v>6</v>
      </c>
      <c r="CR2618" s="10">
        <v>6</v>
      </c>
      <c r="CS2618" s="10">
        <v>5</v>
      </c>
      <c r="CT2618" s="10">
        <v>5</v>
      </c>
      <c r="CU2618" s="10">
        <v>5</v>
      </c>
      <c r="CV2618" s="10">
        <v>4</v>
      </c>
      <c r="CW2618" s="10">
        <v>5</v>
      </c>
      <c r="CX2618" s="10">
        <v>5</v>
      </c>
      <c r="CY2618" s="10">
        <v>5</v>
      </c>
      <c r="CZ2618" s="10">
        <v>7</v>
      </c>
      <c r="DA2618" s="10">
        <v>2</v>
      </c>
      <c r="DB2618" s="10">
        <v>3</v>
      </c>
      <c r="DC2618" s="10">
        <v>5</v>
      </c>
      <c r="DD2618" s="10">
        <v>5</v>
      </c>
      <c r="DE2618" s="10">
        <v>6</v>
      </c>
      <c r="DF2618" s="10">
        <v>6</v>
      </c>
      <c r="DG2618" s="10">
        <v>4</v>
      </c>
      <c r="DH2618" s="10">
        <v>4</v>
      </c>
      <c r="DI2618" s="10">
        <v>7</v>
      </c>
      <c r="DJ2618" s="10">
        <v>4</v>
      </c>
      <c r="DK2618" s="10">
        <v>5</v>
      </c>
      <c r="DL2618" s="10">
        <v>5</v>
      </c>
      <c r="DM2618" s="9" t="s">
        <v>154</v>
      </c>
      <c r="DN2618" s="10">
        <v>1979</v>
      </c>
      <c r="DO2618" s="9">
        <f t="shared" si="9"/>
        <v>42</v>
      </c>
      <c r="DP2618" s="9" t="s">
        <v>287</v>
      </c>
      <c r="DQ2618" s="9" t="s">
        <v>156</v>
      </c>
      <c r="DR2618" s="9" t="s">
        <v>170</v>
      </c>
      <c r="DS2618" s="9" t="s">
        <v>137</v>
      </c>
      <c r="DT2618" s="9" t="s">
        <v>657</v>
      </c>
      <c r="DU2618" s="9" t="s">
        <v>158</v>
      </c>
      <c r="DV2618" s="9" t="str">
        <f>VLOOKUP(DU2618,Metadata!$B$2:$C$7,2,FALSE)</f>
        <v>6+ years</v>
      </c>
    </row>
    <row r="2619" spans="1:126">
      <c r="A2619" s="13">
        <v>2618</v>
      </c>
      <c r="B2619" s="9" t="s">
        <v>135</v>
      </c>
      <c r="C2619" s="9" t="str">
        <f>VLOOKUP(B2619,Metadata!$M$2:$N$6,2,FALSE)</f>
        <v>Permanent Employee</v>
      </c>
      <c r="D2619" s="9" t="s">
        <v>159</v>
      </c>
      <c r="E2619" s="9" t="s">
        <v>137</v>
      </c>
      <c r="F2619" s="9" t="s">
        <v>138</v>
      </c>
      <c r="G2619" s="9" t="s">
        <v>172</v>
      </c>
      <c r="H2619" s="9" t="str">
        <f>IF(G2619="","",VLOOKUP(G2619,Metadata!$J$2:$K$22,2,FALSE))</f>
        <v>Porto Metropolitan Area</v>
      </c>
      <c r="I2619" s="9" t="s">
        <v>138</v>
      </c>
      <c r="J2619" s="9" t="str">
        <f>IF(I2619="","",VLOOKUP(I2619,Metadata!$P$2:$Q$43,2,FALSE))</f>
        <v>Europe</v>
      </c>
      <c r="K2619" s="9" t="str">
        <f t="shared" si="0"/>
        <v>Portugal</v>
      </c>
      <c r="L2619" s="9" t="s">
        <v>172</v>
      </c>
      <c r="M2619" s="9" t="str">
        <f>IF(L2619="","",VLOOKUP(L2619,Metadata!$J$2:$K$22,2,FALSE))</f>
        <v>Porto Metropolitan Area</v>
      </c>
      <c r="N2619" s="9" t="s">
        <v>205</v>
      </c>
      <c r="O2619" s="9" t="s">
        <v>137</v>
      </c>
      <c r="P2619" s="9" t="s">
        <v>137</v>
      </c>
      <c r="Q2619" s="10" t="str">
        <f t="shared" si="1"/>
        <v>Full Office Job</v>
      </c>
      <c r="R2619" s="10">
        <v>6</v>
      </c>
      <c r="S2619" s="9" t="s">
        <v>192</v>
      </c>
      <c r="T2619" s="9" t="s">
        <v>137</v>
      </c>
      <c r="U2619" s="9" t="str">
        <f>IF(S2619&lt;&gt;"",S2619,IF(T2619&lt;&gt;"",VLOOKUP(T2619,Metadata!$S$2:$T$228,2,FALSE),""))</f>
        <v>Back-End Developer</v>
      </c>
      <c r="V2619" s="9" t="s">
        <v>217</v>
      </c>
      <c r="W2619" s="9" t="s">
        <v>137</v>
      </c>
      <c r="X2619" s="9" t="s">
        <v>242</v>
      </c>
      <c r="Y2619" s="9" t="s">
        <v>137</v>
      </c>
      <c r="Z2619" s="9" t="s">
        <v>146</v>
      </c>
      <c r="AA2619" s="9" t="s">
        <v>137</v>
      </c>
      <c r="AB2619" s="9" t="s">
        <v>137</v>
      </c>
      <c r="AC2619" s="9"/>
      <c r="AD2619" s="9"/>
      <c r="AE2619" s="9" t="s">
        <v>194</v>
      </c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198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10"/>
      <c r="CB2619" s="10" t="str">
        <f t="shared" si="5"/>
        <v/>
      </c>
      <c r="CC2619" s="10"/>
      <c r="CD2619" s="9" t="str">
        <f t="shared" si="2"/>
        <v/>
      </c>
      <c r="CE2619" s="9" t="s">
        <v>168</v>
      </c>
      <c r="CF2619" s="9" t="s">
        <v>245</v>
      </c>
      <c r="CG2619" s="9">
        <f>IF(CF2619="","",VLOOKUP(CF2619,Metadata!$D$2:$H$20,2,FALSE))</f>
        <v>42500</v>
      </c>
      <c r="CH2619" s="9">
        <f>IF(CF2619="","",VLOOKUP(CF2619,Metadata!$D$2:$H$20,4,FALSE))</f>
        <v>40000</v>
      </c>
      <c r="CI2619" s="9">
        <f>IF(CF2619="","",VLOOKUP(CF2619,Metadata!$D$2:$H$20,5,FALSE))</f>
        <v>45000</v>
      </c>
      <c r="CJ2619" s="9">
        <f t="shared" si="3"/>
        <v>42500</v>
      </c>
      <c r="CK2619" s="9" t="s">
        <v>189</v>
      </c>
      <c r="CL2619" s="10">
        <v>3</v>
      </c>
      <c r="CM2619" s="10">
        <v>3</v>
      </c>
      <c r="CN2619" s="10">
        <v>7</v>
      </c>
      <c r="CO2619" s="10">
        <v>7</v>
      </c>
      <c r="CP2619" s="10">
        <v>3</v>
      </c>
      <c r="CQ2619" s="10">
        <v>7</v>
      </c>
      <c r="CR2619" s="10">
        <v>5</v>
      </c>
      <c r="CS2619" s="10">
        <v>3</v>
      </c>
      <c r="CT2619" s="10">
        <v>3</v>
      </c>
      <c r="CU2619" s="10">
        <v>7</v>
      </c>
      <c r="CV2619" s="10">
        <v>1</v>
      </c>
      <c r="CW2619" s="10">
        <v>4</v>
      </c>
      <c r="CX2619" s="10">
        <v>7</v>
      </c>
      <c r="CY2619" s="10">
        <v>4</v>
      </c>
      <c r="CZ2619" s="10">
        <v>5</v>
      </c>
      <c r="DA2619" s="10">
        <v>5</v>
      </c>
      <c r="DB2619" s="10">
        <v>4</v>
      </c>
      <c r="DC2619" s="10">
        <v>5</v>
      </c>
      <c r="DD2619" s="10">
        <v>1</v>
      </c>
      <c r="DE2619" s="10">
        <v>4</v>
      </c>
      <c r="DF2619" s="10">
        <v>4</v>
      </c>
      <c r="DG2619" s="10">
        <v>6</v>
      </c>
      <c r="DH2619" s="10">
        <v>4</v>
      </c>
      <c r="DI2619" s="10">
        <v>6</v>
      </c>
      <c r="DJ2619" s="10">
        <v>4</v>
      </c>
      <c r="DK2619" s="10">
        <v>4</v>
      </c>
      <c r="DL2619" s="10">
        <v>5</v>
      </c>
      <c r="DM2619" s="9" t="s">
        <v>154</v>
      </c>
      <c r="DN2619" s="10">
        <v>1980</v>
      </c>
      <c r="DO2619" s="9">
        <f t="shared" si="9"/>
        <v>41</v>
      </c>
      <c r="DP2619" s="9" t="s">
        <v>155</v>
      </c>
      <c r="DQ2619" s="9" t="s">
        <v>156</v>
      </c>
      <c r="DR2619" s="9" t="s">
        <v>157</v>
      </c>
      <c r="DS2619" s="9" t="s">
        <v>137</v>
      </c>
      <c r="DT2619" s="9" t="s">
        <v>657</v>
      </c>
      <c r="DU2619" s="9" t="s">
        <v>158</v>
      </c>
      <c r="DV2619" s="9" t="str">
        <f>VLOOKUP(DU2619,Metadata!$B$2:$C$7,2,FALSE)</f>
        <v>6+ years</v>
      </c>
    </row>
    <row r="2620" spans="1:126">
      <c r="A2620" s="13">
        <v>2619</v>
      </c>
      <c r="B2620" s="9" t="s">
        <v>135</v>
      </c>
      <c r="C2620" s="9" t="str">
        <f>VLOOKUP(B2620,Metadata!$M$2:$N$6,2,FALSE)</f>
        <v>Permanent Employee</v>
      </c>
      <c r="D2620" s="9" t="s">
        <v>136</v>
      </c>
      <c r="E2620" s="9" t="s">
        <v>137</v>
      </c>
      <c r="F2620" s="9" t="s">
        <v>138</v>
      </c>
      <c r="G2620" s="9" t="s">
        <v>140</v>
      </c>
      <c r="H2620" s="9" t="str">
        <f>IF(G2620="","",VLOOKUP(G2620,Metadata!$J$2:$K$22,2,FALSE))</f>
        <v>Lisbon Metropolitan Area</v>
      </c>
      <c r="I2620" s="9" t="s">
        <v>138</v>
      </c>
      <c r="J2620" s="9" t="str">
        <f>IF(I2620="","",VLOOKUP(I2620,Metadata!$P$2:$Q$43,2,FALSE))</f>
        <v>Europe</v>
      </c>
      <c r="K2620" s="9" t="str">
        <f t="shared" si="0"/>
        <v>Portugal</v>
      </c>
      <c r="L2620" s="9" t="s">
        <v>140</v>
      </c>
      <c r="M2620" s="9" t="str">
        <f>IF(L2620="","",VLOOKUP(L2620,Metadata!$J$2:$K$22,2,FALSE))</f>
        <v>Lisbon Metropolitan Area</v>
      </c>
      <c r="N2620" s="9" t="s">
        <v>214</v>
      </c>
      <c r="O2620" s="9" t="s">
        <v>278</v>
      </c>
      <c r="P2620" s="9" t="s">
        <v>142</v>
      </c>
      <c r="Q2620" s="10" t="str">
        <f t="shared" si="1"/>
        <v>Full Office Job</v>
      </c>
      <c r="R2620" s="10">
        <v>5</v>
      </c>
      <c r="S2620" s="9" t="s">
        <v>183</v>
      </c>
      <c r="T2620" s="9" t="s">
        <v>137</v>
      </c>
      <c r="U2620" s="9" t="str">
        <f>IF(S2620&lt;&gt;"",S2620,IF(T2620&lt;&gt;"",VLOOKUP(T2620,Metadata!$S$2:$T$228,2,FALSE),""))</f>
        <v>Product Owner/Product Manager</v>
      </c>
      <c r="V2620" s="9" t="s">
        <v>217</v>
      </c>
      <c r="W2620" s="9" t="s">
        <v>137</v>
      </c>
      <c r="X2620" s="9" t="s">
        <v>145</v>
      </c>
      <c r="Y2620" s="9" t="s">
        <v>137</v>
      </c>
      <c r="Z2620" s="9" t="s">
        <v>146</v>
      </c>
      <c r="AA2620" s="9" t="s">
        <v>137</v>
      </c>
      <c r="AB2620" s="9" t="s">
        <v>137</v>
      </c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 t="s">
        <v>150</v>
      </c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 t="s">
        <v>150</v>
      </c>
      <c r="BZ2620" s="9" t="s">
        <v>137</v>
      </c>
      <c r="CA2620" s="10"/>
      <c r="CB2620" s="10" t="str">
        <f t="shared" si="5"/>
        <v/>
      </c>
      <c r="CC2620" s="10"/>
      <c r="CD2620" s="9" t="str">
        <f t="shared" si="2"/>
        <v/>
      </c>
      <c r="CE2620" s="9" t="s">
        <v>151</v>
      </c>
      <c r="CF2620" s="9" t="s">
        <v>220</v>
      </c>
      <c r="CG2620" s="9">
        <f>IF(CF2620="","",VLOOKUP(CF2620,Metadata!$D$2:$H$20,2,FALSE))</f>
        <v>27500</v>
      </c>
      <c r="CH2620" s="9">
        <f>IF(CF2620="","",VLOOKUP(CF2620,Metadata!$D$2:$H$20,4,FALSE))</f>
        <v>25000</v>
      </c>
      <c r="CI2620" s="9">
        <f>IF(CF2620="","",VLOOKUP(CF2620,Metadata!$D$2:$H$20,5,FALSE))</f>
        <v>30000</v>
      </c>
      <c r="CJ2620" s="9">
        <f t="shared" si="3"/>
        <v>27500</v>
      </c>
      <c r="CK2620" s="9" t="s">
        <v>189</v>
      </c>
      <c r="CL2620" s="10">
        <v>3</v>
      </c>
      <c r="CM2620" s="10">
        <v>4</v>
      </c>
      <c r="CN2620" s="10">
        <v>5</v>
      </c>
      <c r="CO2620" s="10">
        <v>5</v>
      </c>
      <c r="CP2620" s="10">
        <v>6</v>
      </c>
      <c r="CQ2620" s="10">
        <v>7</v>
      </c>
      <c r="CR2620" s="10">
        <v>5</v>
      </c>
      <c r="CS2620" s="10">
        <v>5</v>
      </c>
      <c r="CT2620" s="10">
        <v>6</v>
      </c>
      <c r="CU2620" s="10">
        <v>4</v>
      </c>
      <c r="CV2620" s="10">
        <v>5</v>
      </c>
      <c r="CW2620" s="10">
        <v>5</v>
      </c>
      <c r="CX2620" s="10">
        <v>7</v>
      </c>
      <c r="CY2620" s="10">
        <v>5</v>
      </c>
      <c r="CZ2620" s="10">
        <v>7</v>
      </c>
      <c r="DA2620" s="10">
        <v>5</v>
      </c>
      <c r="DB2620" s="10">
        <v>6</v>
      </c>
      <c r="DC2620" s="10">
        <v>6</v>
      </c>
      <c r="DD2620" s="10">
        <v>4</v>
      </c>
      <c r="DE2620" s="10">
        <v>6</v>
      </c>
      <c r="DF2620" s="10">
        <v>5</v>
      </c>
      <c r="DG2620" s="10">
        <v>5</v>
      </c>
      <c r="DH2620" s="10">
        <v>5</v>
      </c>
      <c r="DI2620" s="10">
        <v>5</v>
      </c>
      <c r="DJ2620" s="10">
        <v>5</v>
      </c>
      <c r="DK2620" s="10">
        <v>6</v>
      </c>
      <c r="DL2620" s="10">
        <v>4</v>
      </c>
      <c r="DM2620" s="9" t="s">
        <v>154</v>
      </c>
      <c r="DN2620" s="10">
        <v>1993</v>
      </c>
      <c r="DO2620" s="9">
        <f t="shared" si="9"/>
        <v>28</v>
      </c>
      <c r="DP2620" s="9" t="s">
        <v>155</v>
      </c>
      <c r="DQ2620" s="9" t="s">
        <v>202</v>
      </c>
      <c r="DR2620" s="9" t="s">
        <v>157</v>
      </c>
      <c r="DS2620" s="9" t="s">
        <v>137</v>
      </c>
      <c r="DT2620" s="9" t="s">
        <v>657</v>
      </c>
      <c r="DU2620" s="9" t="s">
        <v>223</v>
      </c>
      <c r="DV2620" s="9" t="str">
        <f>VLOOKUP(DU2620,Metadata!$B$2:$C$7,2,FALSE)</f>
        <v>3 - 6 years</v>
      </c>
    </row>
    <row r="2621" spans="1:126">
      <c r="A2621" s="13">
        <v>2620</v>
      </c>
      <c r="B2621" s="9" t="s">
        <v>135</v>
      </c>
      <c r="C2621" s="9" t="str">
        <f>VLOOKUP(B2621,Metadata!$M$2:$N$6,2,FALSE)</f>
        <v>Permanent Employee</v>
      </c>
      <c r="D2621" s="9" t="s">
        <v>159</v>
      </c>
      <c r="E2621" s="9" t="s">
        <v>137</v>
      </c>
      <c r="F2621" s="9" t="s">
        <v>138</v>
      </c>
      <c r="G2621" s="9" t="s">
        <v>172</v>
      </c>
      <c r="H2621" s="9" t="str">
        <f>IF(G2621="","",VLOOKUP(G2621,Metadata!$J$2:$K$22,2,FALSE))</f>
        <v>Porto Metropolitan Area</v>
      </c>
      <c r="I2621" s="9" t="s">
        <v>138</v>
      </c>
      <c r="J2621" s="9" t="str">
        <f>IF(I2621="","",VLOOKUP(I2621,Metadata!$P$2:$Q$43,2,FALSE))</f>
        <v>Europe</v>
      </c>
      <c r="K2621" s="9" t="str">
        <f t="shared" si="0"/>
        <v>Portugal</v>
      </c>
      <c r="L2621" s="9" t="s">
        <v>172</v>
      </c>
      <c r="M2621" s="9" t="str">
        <f>IF(L2621="","",VLOOKUP(L2621,Metadata!$J$2:$K$22,2,FALSE))</f>
        <v>Porto Metropolitan Area</v>
      </c>
      <c r="N2621" s="9" t="s">
        <v>141</v>
      </c>
      <c r="O2621" s="9" t="s">
        <v>137</v>
      </c>
      <c r="P2621" s="9" t="s">
        <v>191</v>
      </c>
      <c r="Q2621" s="10" t="str">
        <f t="shared" si="1"/>
        <v>Remote Job (full or flexible)</v>
      </c>
      <c r="R2621" s="10">
        <v>6</v>
      </c>
      <c r="S2621" s="9" t="s">
        <v>137</v>
      </c>
      <c r="T2621" s="9" t="s">
        <v>683</v>
      </c>
      <c r="U2621" s="9" t="str">
        <f>IF(S2621&lt;&gt;"",S2621,IF(T2621&lt;&gt;"",VLOOKUP(T2621,Metadata!$S$2:$T$228,2,FALSE),""))</f>
        <v>CTO</v>
      </c>
      <c r="V2621" s="9" t="s">
        <v>256</v>
      </c>
      <c r="W2621" s="9" t="s">
        <v>137</v>
      </c>
      <c r="X2621" s="9" t="s">
        <v>242</v>
      </c>
      <c r="Y2621" s="9" t="s">
        <v>137</v>
      </c>
      <c r="Z2621" s="9" t="s">
        <v>262</v>
      </c>
      <c r="AA2621" s="9" t="s">
        <v>137</v>
      </c>
      <c r="AB2621" s="9" t="s">
        <v>137</v>
      </c>
      <c r="AC2621" s="9" t="s">
        <v>147</v>
      </c>
      <c r="AD2621" s="9"/>
      <c r="AE2621" s="9"/>
      <c r="AF2621" s="9"/>
      <c r="AG2621" s="9" t="s">
        <v>166</v>
      </c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 t="s">
        <v>179</v>
      </c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10"/>
      <c r="CB2621" s="10" t="str">
        <f t="shared" si="5"/>
        <v/>
      </c>
      <c r="CC2621" s="10"/>
      <c r="CD2621" s="9" t="str">
        <f t="shared" si="2"/>
        <v/>
      </c>
      <c r="CE2621" s="9" t="s">
        <v>151</v>
      </c>
      <c r="CF2621" s="9" t="s">
        <v>245</v>
      </c>
      <c r="CG2621" s="9">
        <f>IF(CF2621="","",VLOOKUP(CF2621,Metadata!$D$2:$H$20,2,FALSE))</f>
        <v>42500</v>
      </c>
      <c r="CH2621" s="9">
        <f>IF(CF2621="","",VLOOKUP(CF2621,Metadata!$D$2:$H$20,4,FALSE))</f>
        <v>40000</v>
      </c>
      <c r="CI2621" s="9">
        <f>IF(CF2621="","",VLOOKUP(CF2621,Metadata!$D$2:$H$20,5,FALSE))</f>
        <v>45000</v>
      </c>
      <c r="CJ2621" s="9">
        <f t="shared" si="3"/>
        <v>42500</v>
      </c>
      <c r="CK2621" s="9" t="s">
        <v>189</v>
      </c>
      <c r="CL2621" s="10">
        <v>3</v>
      </c>
      <c r="CM2621" s="10">
        <v>3</v>
      </c>
      <c r="CN2621" s="10">
        <v>7</v>
      </c>
      <c r="CO2621" s="10">
        <v>6</v>
      </c>
      <c r="CP2621" s="10">
        <v>6</v>
      </c>
      <c r="CQ2621" s="10">
        <v>6</v>
      </c>
      <c r="CR2621" s="10">
        <v>6</v>
      </c>
      <c r="CS2621" s="10">
        <v>6</v>
      </c>
      <c r="CT2621" s="10">
        <v>7</v>
      </c>
      <c r="CU2621" s="10">
        <v>6</v>
      </c>
      <c r="CV2621" s="10">
        <v>6</v>
      </c>
      <c r="CW2621" s="10">
        <v>5</v>
      </c>
      <c r="CX2621" s="10">
        <v>7</v>
      </c>
      <c r="CY2621" s="10">
        <v>5</v>
      </c>
      <c r="CZ2621" s="10">
        <v>5</v>
      </c>
      <c r="DA2621" s="10">
        <v>7</v>
      </c>
      <c r="DB2621" s="10">
        <v>1</v>
      </c>
      <c r="DC2621" s="10">
        <v>5</v>
      </c>
      <c r="DD2621" s="10">
        <v>1</v>
      </c>
      <c r="DE2621" s="10">
        <v>7</v>
      </c>
      <c r="DF2621" s="10">
        <v>6</v>
      </c>
      <c r="DG2621" s="10">
        <v>6</v>
      </c>
      <c r="DH2621" s="10">
        <v>4</v>
      </c>
      <c r="DI2621" s="10">
        <v>7</v>
      </c>
      <c r="DJ2621" s="10">
        <v>7</v>
      </c>
      <c r="DK2621" s="10">
        <v>6</v>
      </c>
      <c r="DL2621" s="10">
        <v>4</v>
      </c>
      <c r="DM2621" s="9" t="s">
        <v>154</v>
      </c>
      <c r="DN2621" s="10">
        <v>1986</v>
      </c>
      <c r="DO2621" s="9">
        <f t="shared" si="9"/>
        <v>35</v>
      </c>
      <c r="DP2621" s="9" t="s">
        <v>155</v>
      </c>
      <c r="DQ2621" s="9" t="s">
        <v>202</v>
      </c>
      <c r="DR2621" s="9" t="s">
        <v>157</v>
      </c>
      <c r="DS2621" s="9" t="s">
        <v>137</v>
      </c>
      <c r="DT2621" s="9" t="s">
        <v>657</v>
      </c>
      <c r="DU2621" s="9" t="s">
        <v>158</v>
      </c>
      <c r="DV2621" s="9" t="str">
        <f>VLOOKUP(DU2621,Metadata!$B$2:$C$7,2,FALSE)</f>
        <v>6+ years</v>
      </c>
    </row>
    <row r="2622" spans="1:126">
      <c r="A2622" s="13">
        <v>2621</v>
      </c>
      <c r="B2622" s="9" t="s">
        <v>135</v>
      </c>
      <c r="C2622" s="9" t="str">
        <f>VLOOKUP(B2622,Metadata!$M$2:$N$6,2,FALSE)</f>
        <v>Permanent Employee</v>
      </c>
      <c r="D2622" s="9" t="s">
        <v>159</v>
      </c>
      <c r="E2622" s="9" t="s">
        <v>137</v>
      </c>
      <c r="F2622" s="9" t="s">
        <v>138</v>
      </c>
      <c r="G2622" s="9" t="s">
        <v>172</v>
      </c>
      <c r="H2622" s="9" t="str">
        <f>IF(G2622="","",VLOOKUP(G2622,Metadata!$J$2:$K$22,2,FALSE))</f>
        <v>Porto Metropolitan Area</v>
      </c>
      <c r="I2622" s="9" t="s">
        <v>138</v>
      </c>
      <c r="J2622" s="9" t="str">
        <f>IF(I2622="","",VLOOKUP(I2622,Metadata!$P$2:$Q$43,2,FALSE))</f>
        <v>Europe</v>
      </c>
      <c r="K2622" s="9" t="str">
        <f t="shared" si="0"/>
        <v>Portugal</v>
      </c>
      <c r="L2622" s="9" t="s">
        <v>172</v>
      </c>
      <c r="M2622" s="9" t="str">
        <f>IF(L2622="","",VLOOKUP(L2622,Metadata!$J$2:$K$22,2,FALSE))</f>
        <v>Porto Metropolitan Area</v>
      </c>
      <c r="N2622" s="9" t="s">
        <v>214</v>
      </c>
      <c r="O2622" s="9" t="s">
        <v>239</v>
      </c>
      <c r="P2622" s="9" t="s">
        <v>142</v>
      </c>
      <c r="Q2622" s="10" t="str">
        <f t="shared" si="1"/>
        <v>Full Office Job</v>
      </c>
      <c r="R2622" s="10">
        <v>4</v>
      </c>
      <c r="S2622" s="9" t="s">
        <v>161</v>
      </c>
      <c r="T2622" s="9" t="s">
        <v>137</v>
      </c>
      <c r="U2622" s="9" t="str">
        <f>IF(S2622&lt;&gt;"",S2622,IF(T2622&lt;&gt;"",VLOOKUP(T2622,Metadata!$S$2:$T$228,2,FALSE),""))</f>
        <v>Full-Stack Developer</v>
      </c>
      <c r="V2622" s="9" t="s">
        <v>264</v>
      </c>
      <c r="W2622" s="9" t="s">
        <v>137</v>
      </c>
      <c r="X2622" s="9" t="s">
        <v>163</v>
      </c>
      <c r="Y2622" s="9" t="s">
        <v>137</v>
      </c>
      <c r="Z2622" s="9" t="s">
        <v>193</v>
      </c>
      <c r="AA2622" s="9" t="s">
        <v>165</v>
      </c>
      <c r="AB2622" s="9" t="s">
        <v>253</v>
      </c>
      <c r="AC2622" s="9" t="s">
        <v>147</v>
      </c>
      <c r="AD2622" s="9" t="s">
        <v>148</v>
      </c>
      <c r="AE2622" s="9"/>
      <c r="AF2622" s="9"/>
      <c r="AG2622" s="9"/>
      <c r="AH2622" s="9"/>
      <c r="AI2622" s="9"/>
      <c r="AJ2622" s="9"/>
      <c r="AK2622" s="9" t="s">
        <v>302</v>
      </c>
      <c r="AL2622" s="9"/>
      <c r="AM2622" s="9"/>
      <c r="AN2622" s="9"/>
      <c r="AO2622" s="9"/>
      <c r="AP2622" s="9" t="s">
        <v>244</v>
      </c>
      <c r="AQ2622" s="9"/>
      <c r="AR2622" s="9"/>
      <c r="AS2622" s="9"/>
      <c r="AT2622" s="9"/>
      <c r="AU2622" s="9" t="s">
        <v>267</v>
      </c>
      <c r="AV2622" s="9"/>
      <c r="AW2622" s="9"/>
      <c r="AX2622" s="9"/>
      <c r="AY2622" s="9"/>
      <c r="AZ2622" s="9"/>
      <c r="BA2622" s="9" t="s">
        <v>178</v>
      </c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 t="s">
        <v>150</v>
      </c>
      <c r="BZ2622" s="9" t="s">
        <v>137</v>
      </c>
      <c r="CA2622" s="10"/>
      <c r="CB2622" s="10" t="str">
        <f t="shared" si="5"/>
        <v/>
      </c>
      <c r="CC2622" s="10"/>
      <c r="CD2622" s="9" t="str">
        <f t="shared" si="2"/>
        <v/>
      </c>
      <c r="CE2622" s="9" t="s">
        <v>151</v>
      </c>
      <c r="CF2622" s="9" t="s">
        <v>152</v>
      </c>
      <c r="CG2622" s="9">
        <f>IF(CF2622="","",VLOOKUP(CF2622,Metadata!$D$2:$H$20,2,FALSE))</f>
        <v>32500</v>
      </c>
      <c r="CH2622" s="9">
        <f>IF(CF2622="","",VLOOKUP(CF2622,Metadata!$D$2:$H$20,4,FALSE))</f>
        <v>30000</v>
      </c>
      <c r="CI2622" s="9">
        <f>IF(CF2622="","",VLOOKUP(CF2622,Metadata!$D$2:$H$20,5,FALSE))</f>
        <v>35000</v>
      </c>
      <c r="CJ2622" s="9">
        <f t="shared" si="3"/>
        <v>32500</v>
      </c>
      <c r="CK2622" s="9" t="s">
        <v>153</v>
      </c>
      <c r="CL2622" s="10">
        <v>3</v>
      </c>
      <c r="CM2622" s="10">
        <v>3</v>
      </c>
      <c r="CN2622" s="10">
        <v>4</v>
      </c>
      <c r="CO2622" s="10">
        <v>4</v>
      </c>
      <c r="CP2622" s="10">
        <v>7</v>
      </c>
      <c r="CQ2622" s="10">
        <v>7</v>
      </c>
      <c r="CR2622" s="10">
        <v>6</v>
      </c>
      <c r="CS2622" s="10">
        <v>7</v>
      </c>
      <c r="CT2622" s="10">
        <v>7</v>
      </c>
      <c r="CU2622" s="10">
        <v>7</v>
      </c>
      <c r="CV2622" s="10">
        <v>7</v>
      </c>
      <c r="CW2622" s="10">
        <v>7</v>
      </c>
      <c r="CX2622" s="10">
        <v>7</v>
      </c>
      <c r="CY2622" s="10">
        <v>6</v>
      </c>
      <c r="CZ2622" s="10">
        <v>4</v>
      </c>
      <c r="DA2622" s="10">
        <v>1</v>
      </c>
      <c r="DB2622" s="10">
        <v>1</v>
      </c>
      <c r="DC2622" s="10">
        <v>1</v>
      </c>
      <c r="DD2622" s="10">
        <v>1</v>
      </c>
      <c r="DE2622" s="10">
        <v>6</v>
      </c>
      <c r="DF2622" s="10">
        <v>6</v>
      </c>
      <c r="DG2622" s="10">
        <v>4</v>
      </c>
      <c r="DH2622" s="10">
        <v>4</v>
      </c>
      <c r="DI2622" s="10">
        <v>4</v>
      </c>
      <c r="DJ2622" s="10">
        <v>4</v>
      </c>
      <c r="DK2622" s="10">
        <v>4</v>
      </c>
      <c r="DL2622" s="10">
        <v>4</v>
      </c>
      <c r="DM2622" s="9" t="s">
        <v>154</v>
      </c>
      <c r="DN2622" s="10">
        <v>1987</v>
      </c>
      <c r="DO2622" s="9">
        <f t="shared" si="9"/>
        <v>34</v>
      </c>
      <c r="DP2622" s="9" t="s">
        <v>155</v>
      </c>
      <c r="DQ2622" s="9" t="s">
        <v>156</v>
      </c>
      <c r="DR2622" s="9" t="s">
        <v>157</v>
      </c>
      <c r="DS2622" s="9" t="s">
        <v>137</v>
      </c>
      <c r="DT2622" s="9" t="s">
        <v>657</v>
      </c>
      <c r="DU2622" s="9" t="s">
        <v>158</v>
      </c>
      <c r="DV2622" s="9" t="str">
        <f>VLOOKUP(DU2622,Metadata!$B$2:$C$7,2,FALSE)</f>
        <v>6+ years</v>
      </c>
    </row>
    <row r="2623" spans="1:126">
      <c r="A2623" s="13">
        <v>2622</v>
      </c>
      <c r="B2623" s="9" t="s">
        <v>135</v>
      </c>
      <c r="C2623" s="9" t="str">
        <f>VLOOKUP(B2623,Metadata!$M$2:$N$6,2,FALSE)</f>
        <v>Permanent Employee</v>
      </c>
      <c r="D2623" s="9" t="s">
        <v>159</v>
      </c>
      <c r="E2623" s="9" t="s">
        <v>137</v>
      </c>
      <c r="F2623" s="9" t="s">
        <v>138</v>
      </c>
      <c r="G2623" s="9" t="s">
        <v>140</v>
      </c>
      <c r="H2623" s="9" t="str">
        <f>IF(G2623="","",VLOOKUP(G2623,Metadata!$J$2:$K$22,2,FALSE))</f>
        <v>Lisbon Metropolitan Area</v>
      </c>
      <c r="I2623" s="9" t="s">
        <v>289</v>
      </c>
      <c r="J2623" s="9" t="str">
        <f>IF(I2623="","",VLOOKUP(I2623,Metadata!$P$2:$Q$43,2,FALSE))</f>
        <v>Europe</v>
      </c>
      <c r="K2623" s="9" t="str">
        <f t="shared" si="0"/>
        <v>International</v>
      </c>
      <c r="L2623" s="9" t="s">
        <v>137</v>
      </c>
      <c r="M2623" s="9" t="str">
        <f>IF(L2623="","",VLOOKUP(L2623,Metadata!$J$2:$K$22,2,FALSE))</f>
        <v/>
      </c>
      <c r="N2623" s="9" t="s">
        <v>141</v>
      </c>
      <c r="O2623" s="9" t="s">
        <v>137</v>
      </c>
      <c r="P2623" s="9" t="s">
        <v>191</v>
      </c>
      <c r="Q2623" s="10" t="str">
        <f t="shared" si="1"/>
        <v>Remote Job (full or flexible)</v>
      </c>
      <c r="R2623" s="10">
        <v>6</v>
      </c>
      <c r="S2623" s="9" t="s">
        <v>216</v>
      </c>
      <c r="T2623" s="9" t="s">
        <v>137</v>
      </c>
      <c r="U2623" s="9" t="str">
        <f>IF(S2623&lt;&gt;"",S2623,IF(T2623&lt;&gt;"",VLOOKUP(T2623,Metadata!$S$2:$T$228,2,FALSE),""))</f>
        <v>Front-End Developer</v>
      </c>
      <c r="V2623" s="9" t="s">
        <v>261</v>
      </c>
      <c r="W2623" s="9" t="s">
        <v>137</v>
      </c>
      <c r="X2623" s="9" t="s">
        <v>208</v>
      </c>
      <c r="Y2623" s="9" t="s">
        <v>137</v>
      </c>
      <c r="Z2623" s="9" t="s">
        <v>184</v>
      </c>
      <c r="AA2623" s="9" t="s">
        <v>165</v>
      </c>
      <c r="AB2623" s="9" t="s">
        <v>137</v>
      </c>
      <c r="AC2623" s="9" t="s">
        <v>147</v>
      </c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 t="s">
        <v>178</v>
      </c>
      <c r="BB2623" s="9"/>
      <c r="BC2623" s="9"/>
      <c r="BD2623" s="9"/>
      <c r="BE2623" s="9"/>
      <c r="BF2623" s="9"/>
      <c r="BG2623" s="9"/>
      <c r="BH2623" s="9"/>
      <c r="BI2623" s="9"/>
      <c r="BJ2623" s="9" t="s">
        <v>167</v>
      </c>
      <c r="BK2623" s="9"/>
      <c r="BL2623" s="9"/>
      <c r="BM2623" s="9"/>
      <c r="BN2623" s="9"/>
      <c r="BO2623" s="9"/>
      <c r="BP2623" s="9"/>
      <c r="BQ2623" s="9"/>
      <c r="BR2623" s="9"/>
      <c r="BS2623" s="9" t="s">
        <v>200</v>
      </c>
      <c r="BT2623" s="9"/>
      <c r="BU2623" s="9"/>
      <c r="BV2623" s="9"/>
      <c r="BW2623" s="9"/>
      <c r="BX2623" s="9"/>
      <c r="BY2623" s="9"/>
      <c r="BZ2623" s="9"/>
      <c r="CA2623" s="10"/>
      <c r="CB2623" s="10" t="str">
        <f t="shared" si="5"/>
        <v/>
      </c>
      <c r="CC2623" s="10"/>
      <c r="CD2623" s="9" t="str">
        <f t="shared" si="2"/>
        <v/>
      </c>
      <c r="CE2623" s="9" t="s">
        <v>232</v>
      </c>
      <c r="CF2623" s="9" t="s">
        <v>225</v>
      </c>
      <c r="CG2623" s="9">
        <f>IF(CF2623="","",VLOOKUP(CF2623,Metadata!$D$2:$H$20,2,FALSE))</f>
        <v>22500</v>
      </c>
      <c r="CH2623" s="9">
        <f>IF(CF2623="","",VLOOKUP(CF2623,Metadata!$D$2:$H$20,4,FALSE))</f>
        <v>20000</v>
      </c>
      <c r="CI2623" s="9">
        <f>IF(CF2623="","",VLOOKUP(CF2623,Metadata!$D$2:$H$20,5,FALSE))</f>
        <v>25000</v>
      </c>
      <c r="CJ2623" s="9">
        <f t="shared" si="3"/>
        <v>22500</v>
      </c>
      <c r="CK2623" s="9" t="s">
        <v>221</v>
      </c>
      <c r="CL2623" s="10">
        <v>5</v>
      </c>
      <c r="CM2623" s="10">
        <v>2</v>
      </c>
      <c r="CN2623" s="10">
        <v>7</v>
      </c>
      <c r="CO2623" s="10">
        <v>7</v>
      </c>
      <c r="CP2623" s="10">
        <v>7</v>
      </c>
      <c r="CQ2623" s="10">
        <v>7</v>
      </c>
      <c r="CR2623" s="10">
        <v>5</v>
      </c>
      <c r="CS2623" s="10">
        <v>7</v>
      </c>
      <c r="CT2623" s="10">
        <v>6</v>
      </c>
      <c r="CU2623" s="10">
        <v>6</v>
      </c>
      <c r="CV2623" s="10">
        <v>4</v>
      </c>
      <c r="CW2623" s="10">
        <v>4</v>
      </c>
      <c r="CX2623" s="10">
        <v>7</v>
      </c>
      <c r="CY2623" s="10">
        <v>3</v>
      </c>
      <c r="CZ2623" s="10">
        <v>4</v>
      </c>
      <c r="DA2623" s="10">
        <v>5</v>
      </c>
      <c r="DB2623" s="10">
        <v>4</v>
      </c>
      <c r="DC2623" s="10">
        <v>7</v>
      </c>
      <c r="DD2623" s="10">
        <v>6</v>
      </c>
      <c r="DE2623" s="10">
        <v>7</v>
      </c>
      <c r="DF2623" s="10">
        <v>5</v>
      </c>
      <c r="DG2623" s="10">
        <v>6</v>
      </c>
      <c r="DH2623" s="10">
        <v>7</v>
      </c>
      <c r="DI2623" s="10">
        <v>7</v>
      </c>
      <c r="DJ2623" s="10">
        <v>5</v>
      </c>
      <c r="DK2623" s="10">
        <v>7</v>
      </c>
      <c r="DL2623" s="10">
        <v>6</v>
      </c>
      <c r="DM2623" s="9" t="s">
        <v>154</v>
      </c>
      <c r="DN2623" s="10">
        <v>1989</v>
      </c>
      <c r="DO2623" s="9">
        <f t="shared" si="9"/>
        <v>32</v>
      </c>
      <c r="DP2623" s="9" t="s">
        <v>222</v>
      </c>
      <c r="DQ2623" s="9" t="s">
        <v>210</v>
      </c>
      <c r="DR2623" s="9" t="s">
        <v>342</v>
      </c>
      <c r="DS2623" s="9" t="s">
        <v>137</v>
      </c>
      <c r="DT2623" s="9" t="s">
        <v>657</v>
      </c>
      <c r="DU2623" s="9" t="s">
        <v>168</v>
      </c>
      <c r="DV2623" s="9" t="str">
        <f>VLOOKUP(DU2623,Metadata!$B$2:$C$7,2,FALSE)</f>
        <v>0 - 3 years</v>
      </c>
    </row>
    <row r="2624" spans="1:126">
      <c r="A2624" s="13">
        <v>2623</v>
      </c>
      <c r="B2624" s="9" t="s">
        <v>171</v>
      </c>
      <c r="C2624" s="9" t="str">
        <f>VLOOKUP(B2624,Metadata!$M$2:$N$6,2,FALSE)</f>
        <v>Contractor</v>
      </c>
      <c r="D2624" s="9" t="s">
        <v>137</v>
      </c>
      <c r="E2624" s="9" t="s">
        <v>136</v>
      </c>
      <c r="F2624" s="9" t="s">
        <v>138</v>
      </c>
      <c r="G2624" s="9" t="s">
        <v>140</v>
      </c>
      <c r="H2624" s="9" t="str">
        <f>IF(G2624="","",VLOOKUP(G2624,Metadata!$J$2:$K$22,2,FALSE))</f>
        <v>Lisbon Metropolitan Area</v>
      </c>
      <c r="I2624" s="9" t="s">
        <v>255</v>
      </c>
      <c r="J2624" s="9" t="str">
        <f>IF(I2624="","",VLOOKUP(I2624,Metadata!$P$2:$Q$43,2,FALSE))</f>
        <v>Europe</v>
      </c>
      <c r="K2624" s="9" t="str">
        <f t="shared" si="0"/>
        <v>International</v>
      </c>
      <c r="L2624" s="9" t="s">
        <v>137</v>
      </c>
      <c r="M2624" s="9" t="str">
        <f>IF(L2624="","",VLOOKUP(L2624,Metadata!$J$2:$K$22,2,FALSE))</f>
        <v/>
      </c>
      <c r="N2624" s="9" t="s">
        <v>141</v>
      </c>
      <c r="O2624" s="9" t="s">
        <v>137</v>
      </c>
      <c r="P2624" s="9" t="s">
        <v>191</v>
      </c>
      <c r="Q2624" s="10" t="str">
        <f t="shared" si="1"/>
        <v>Remote Job (full or flexible)</v>
      </c>
      <c r="R2624" s="10">
        <v>5</v>
      </c>
      <c r="S2624" s="9" t="s">
        <v>216</v>
      </c>
      <c r="T2624" s="9" t="s">
        <v>137</v>
      </c>
      <c r="U2624" s="9" t="str">
        <f>IF(S2624&lt;&gt;"",S2624,IF(T2624&lt;&gt;"",VLOOKUP(T2624,Metadata!$S$2:$T$228,2,FALSE),""))</f>
        <v>Front-End Developer</v>
      </c>
      <c r="V2624" s="9" t="s">
        <v>144</v>
      </c>
      <c r="W2624" s="9" t="s">
        <v>137</v>
      </c>
      <c r="X2624" s="9" t="s">
        <v>175</v>
      </c>
      <c r="Y2624" s="9" t="s">
        <v>137</v>
      </c>
      <c r="Z2624" s="9" t="s">
        <v>164</v>
      </c>
      <c r="AA2624" s="9" t="s">
        <v>165</v>
      </c>
      <c r="AB2624" s="9" t="s">
        <v>253</v>
      </c>
      <c r="AC2624" s="9"/>
      <c r="AD2624" s="9"/>
      <c r="AE2624" s="9"/>
      <c r="AF2624" s="9" t="s">
        <v>243</v>
      </c>
      <c r="AG2624" s="9"/>
      <c r="AH2624" s="9"/>
      <c r="AI2624" s="9"/>
      <c r="AJ2624" s="9" t="s">
        <v>185</v>
      </c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 t="s">
        <v>186</v>
      </c>
      <c r="BO2624" s="9" t="s">
        <v>257</v>
      </c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10">
        <v>5</v>
      </c>
      <c r="CB2624" s="10" t="str">
        <f t="shared" si="5"/>
        <v>4 to 6 months</v>
      </c>
      <c r="CC2624" s="10">
        <v>33.75</v>
      </c>
      <c r="CD2624" s="9">
        <f t="shared" si="2"/>
        <v>54000</v>
      </c>
      <c r="CE2624" s="9"/>
      <c r="CF2624" s="9" t="s">
        <v>137</v>
      </c>
      <c r="CG2624" s="9" t="str">
        <f>IF(CF2624="","",VLOOKUP(CF2624,Metadata!$D$2:$H$20,2,FALSE))</f>
        <v/>
      </c>
      <c r="CH2624" s="9" t="str">
        <f>IF(CF2624="","",VLOOKUP(CF2624,Metadata!$D$2:$H$20,4,FALSE))</f>
        <v/>
      </c>
      <c r="CI2624" s="9" t="str">
        <f>IF(CF2624="","",VLOOKUP(CF2624,Metadata!$D$2:$H$20,5,FALSE))</f>
        <v/>
      </c>
      <c r="CJ2624" s="9">
        <f t="shared" si="3"/>
        <v>54000</v>
      </c>
      <c r="CK2624" s="9" t="s">
        <v>153</v>
      </c>
      <c r="CL2624" s="10">
        <v>5</v>
      </c>
      <c r="CM2624" s="10">
        <v>2</v>
      </c>
      <c r="CN2624" s="10">
        <v>7</v>
      </c>
      <c r="CO2624" s="10">
        <v>6</v>
      </c>
      <c r="CP2624" s="10">
        <v>5</v>
      </c>
      <c r="CQ2624" s="10">
        <v>6</v>
      </c>
      <c r="CR2624" s="10">
        <v>6</v>
      </c>
      <c r="CS2624" s="10">
        <v>7</v>
      </c>
      <c r="CT2624" s="10">
        <v>7</v>
      </c>
      <c r="CU2624" s="10">
        <v>6</v>
      </c>
      <c r="CV2624" s="10">
        <v>4</v>
      </c>
      <c r="CW2624" s="10">
        <v>6</v>
      </c>
      <c r="CX2624" s="10">
        <v>6</v>
      </c>
      <c r="CY2624" s="10">
        <v>6</v>
      </c>
      <c r="CZ2624" s="10">
        <v>6</v>
      </c>
      <c r="DA2624" s="10">
        <v>5</v>
      </c>
      <c r="DB2624" s="10">
        <v>5</v>
      </c>
      <c r="DC2624" s="10">
        <v>5</v>
      </c>
      <c r="DD2624" s="10">
        <v>5</v>
      </c>
      <c r="DE2624" s="10">
        <v>5</v>
      </c>
      <c r="DF2624" s="10">
        <v>5</v>
      </c>
      <c r="DG2624" s="10">
        <v>5</v>
      </c>
      <c r="DH2624" s="10">
        <v>5</v>
      </c>
      <c r="DI2624" s="10">
        <v>7</v>
      </c>
      <c r="DJ2624" s="10">
        <v>5</v>
      </c>
      <c r="DK2624" s="10">
        <v>5</v>
      </c>
      <c r="DL2624" s="10">
        <v>7</v>
      </c>
      <c r="DM2624" s="9" t="s">
        <v>154</v>
      </c>
      <c r="DN2624" s="10">
        <v>1983</v>
      </c>
      <c r="DO2624" s="9">
        <f t="shared" si="9"/>
        <v>38</v>
      </c>
      <c r="DP2624" s="9" t="s">
        <v>155</v>
      </c>
      <c r="DQ2624" s="9" t="s">
        <v>156</v>
      </c>
      <c r="DR2624" s="9" t="s">
        <v>157</v>
      </c>
      <c r="DS2624" s="9" t="s">
        <v>137</v>
      </c>
      <c r="DT2624" s="9" t="s">
        <v>657</v>
      </c>
      <c r="DU2624" s="9" t="s">
        <v>158</v>
      </c>
      <c r="DV2624" s="9" t="str">
        <f>VLOOKUP(DU2624,Metadata!$B$2:$C$7,2,FALSE)</f>
        <v>6+ years</v>
      </c>
    </row>
    <row r="2625" spans="1:126">
      <c r="A2625" s="13">
        <v>2624</v>
      </c>
      <c r="B2625" s="9" t="s">
        <v>135</v>
      </c>
      <c r="C2625" s="9" t="str">
        <f>VLOOKUP(B2625,Metadata!$M$2:$N$6,2,FALSE)</f>
        <v>Permanent Employee</v>
      </c>
      <c r="D2625" s="9" t="s">
        <v>159</v>
      </c>
      <c r="E2625" s="9" t="s">
        <v>137</v>
      </c>
      <c r="F2625" s="9" t="s">
        <v>138</v>
      </c>
      <c r="G2625" s="9" t="s">
        <v>140</v>
      </c>
      <c r="H2625" s="9" t="str">
        <f>IF(G2625="","",VLOOKUP(G2625,Metadata!$J$2:$K$22,2,FALSE))</f>
        <v>Lisbon Metropolitan Area</v>
      </c>
      <c r="I2625" s="9" t="s">
        <v>138</v>
      </c>
      <c r="J2625" s="9" t="str">
        <f>IF(I2625="","",VLOOKUP(I2625,Metadata!$P$2:$Q$43,2,FALSE))</f>
        <v>Europe</v>
      </c>
      <c r="K2625" s="9" t="str">
        <f t="shared" si="0"/>
        <v>Portugal</v>
      </c>
      <c r="L2625" s="9" t="s">
        <v>140</v>
      </c>
      <c r="M2625" s="9" t="str">
        <f>IF(L2625="","",VLOOKUP(L2625,Metadata!$J$2:$K$22,2,FALSE))</f>
        <v>Lisbon Metropolitan Area</v>
      </c>
      <c r="N2625" s="9" t="s">
        <v>205</v>
      </c>
      <c r="O2625" s="9" t="s">
        <v>137</v>
      </c>
      <c r="P2625" s="9" t="s">
        <v>137</v>
      </c>
      <c r="Q2625" s="10" t="str">
        <f t="shared" si="1"/>
        <v>Full Office Job</v>
      </c>
      <c r="R2625" s="10">
        <v>5</v>
      </c>
      <c r="S2625" s="9" t="s">
        <v>229</v>
      </c>
      <c r="T2625" s="9" t="s">
        <v>137</v>
      </c>
      <c r="U2625" s="9" t="str">
        <f>IF(S2625&lt;&gt;"",S2625,IF(T2625&lt;&gt;"",VLOOKUP(T2625,Metadata!$S$2:$T$228,2,FALSE),""))</f>
        <v>Project Manager</v>
      </c>
      <c r="V2625" s="9" t="s">
        <v>207</v>
      </c>
      <c r="W2625" s="9" t="s">
        <v>137</v>
      </c>
      <c r="X2625" s="9" t="s">
        <v>145</v>
      </c>
      <c r="Y2625" s="9" t="s">
        <v>137</v>
      </c>
      <c r="Z2625" s="9" t="s">
        <v>146</v>
      </c>
      <c r="AA2625" s="9" t="s">
        <v>165</v>
      </c>
      <c r="AB2625" s="9" t="s">
        <v>137</v>
      </c>
      <c r="AC2625" s="9"/>
      <c r="AD2625" s="9" t="s">
        <v>148</v>
      </c>
      <c r="AE2625" s="9"/>
      <c r="AF2625" s="9"/>
      <c r="AG2625" s="9"/>
      <c r="AH2625" s="9"/>
      <c r="AI2625" s="9"/>
      <c r="AJ2625" s="9" t="s">
        <v>185</v>
      </c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 t="s">
        <v>178</v>
      </c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 t="s">
        <v>150</v>
      </c>
      <c r="BZ2625" s="9" t="s">
        <v>137</v>
      </c>
      <c r="CA2625" s="10"/>
      <c r="CB2625" s="10" t="str">
        <f t="shared" si="5"/>
        <v/>
      </c>
      <c r="CC2625" s="10"/>
      <c r="CD2625" s="9" t="str">
        <f t="shared" si="2"/>
        <v/>
      </c>
      <c r="CE2625" s="9" t="s">
        <v>151</v>
      </c>
      <c r="CF2625" s="9" t="s">
        <v>225</v>
      </c>
      <c r="CG2625" s="9">
        <f>IF(CF2625="","",VLOOKUP(CF2625,Metadata!$D$2:$H$20,2,FALSE))</f>
        <v>22500</v>
      </c>
      <c r="CH2625" s="9">
        <f>IF(CF2625="","",VLOOKUP(CF2625,Metadata!$D$2:$H$20,4,FALSE))</f>
        <v>20000</v>
      </c>
      <c r="CI2625" s="9">
        <f>IF(CF2625="","",VLOOKUP(CF2625,Metadata!$D$2:$H$20,5,FALSE))</f>
        <v>25000</v>
      </c>
      <c r="CJ2625" s="9">
        <f t="shared" si="3"/>
        <v>22500</v>
      </c>
      <c r="CK2625" s="9" t="s">
        <v>221</v>
      </c>
      <c r="CL2625" s="10">
        <v>5</v>
      </c>
      <c r="CM2625" s="10">
        <v>3</v>
      </c>
      <c r="CN2625" s="10">
        <v>5</v>
      </c>
      <c r="CO2625" s="10">
        <v>5</v>
      </c>
      <c r="CP2625" s="10">
        <v>5</v>
      </c>
      <c r="CQ2625" s="10">
        <v>7</v>
      </c>
      <c r="CR2625" s="10">
        <v>5</v>
      </c>
      <c r="CS2625" s="10">
        <v>5</v>
      </c>
      <c r="CT2625" s="10">
        <v>5</v>
      </c>
      <c r="CU2625" s="10">
        <v>4</v>
      </c>
      <c r="CV2625" s="10">
        <v>4</v>
      </c>
      <c r="CW2625" s="10">
        <v>5</v>
      </c>
      <c r="CX2625" s="10">
        <v>5</v>
      </c>
      <c r="CY2625" s="10">
        <v>4</v>
      </c>
      <c r="CZ2625" s="10">
        <v>7</v>
      </c>
      <c r="DA2625" s="10">
        <v>7</v>
      </c>
      <c r="DB2625" s="10">
        <v>7</v>
      </c>
      <c r="DC2625" s="10">
        <v>7</v>
      </c>
      <c r="DD2625" s="10">
        <v>4</v>
      </c>
      <c r="DE2625" s="10">
        <v>7</v>
      </c>
      <c r="DF2625" s="10">
        <v>7</v>
      </c>
      <c r="DG2625" s="10">
        <v>7</v>
      </c>
      <c r="DH2625" s="10">
        <v>5</v>
      </c>
      <c r="DI2625" s="10">
        <v>7</v>
      </c>
      <c r="DJ2625" s="10">
        <v>6</v>
      </c>
      <c r="DK2625" s="10">
        <v>6</v>
      </c>
      <c r="DL2625" s="10">
        <v>3</v>
      </c>
      <c r="DM2625" s="9" t="s">
        <v>154</v>
      </c>
      <c r="DN2625" s="10">
        <v>1990</v>
      </c>
      <c r="DO2625" s="9">
        <f t="shared" si="9"/>
        <v>31</v>
      </c>
      <c r="DP2625" s="9" t="s">
        <v>155</v>
      </c>
      <c r="DQ2625" s="9" t="s">
        <v>156</v>
      </c>
      <c r="DR2625" s="9" t="s">
        <v>157</v>
      </c>
      <c r="DS2625" s="9" t="s">
        <v>137</v>
      </c>
      <c r="DT2625" s="9" t="s">
        <v>657</v>
      </c>
      <c r="DU2625" s="9" t="s">
        <v>203</v>
      </c>
      <c r="DV2625" s="9" t="str">
        <f>VLOOKUP(DU2625,Metadata!$B$2:$C$7,2,FALSE)</f>
        <v>6+ years</v>
      </c>
    </row>
    <row r="2626" spans="1:126">
      <c r="A2626" s="13">
        <v>2625</v>
      </c>
      <c r="B2626" s="9" t="s">
        <v>135</v>
      </c>
      <c r="C2626" s="9" t="str">
        <f>VLOOKUP(B2626,Metadata!$M$2:$N$6,2,FALSE)</f>
        <v>Permanent Employee</v>
      </c>
      <c r="D2626" s="9" t="s">
        <v>159</v>
      </c>
      <c r="E2626" s="9" t="s">
        <v>137</v>
      </c>
      <c r="F2626" s="9" t="s">
        <v>138</v>
      </c>
      <c r="G2626" s="9" t="s">
        <v>140</v>
      </c>
      <c r="H2626" s="9" t="str">
        <f>IF(G2626="","",VLOOKUP(G2626,Metadata!$J$2:$K$22,2,FALSE))</f>
        <v>Lisbon Metropolitan Area</v>
      </c>
      <c r="I2626" s="9" t="s">
        <v>138</v>
      </c>
      <c r="J2626" s="9" t="str">
        <f>IF(I2626="","",VLOOKUP(I2626,Metadata!$P$2:$Q$43,2,FALSE))</f>
        <v>Europe</v>
      </c>
      <c r="K2626" s="9" t="str">
        <f t="shared" si="0"/>
        <v>Portugal</v>
      </c>
      <c r="L2626" s="9" t="s">
        <v>140</v>
      </c>
      <c r="M2626" s="9" t="str">
        <f>IF(L2626="","",VLOOKUP(L2626,Metadata!$J$2:$K$22,2,FALSE))</f>
        <v>Lisbon Metropolitan Area</v>
      </c>
      <c r="N2626" s="9" t="s">
        <v>141</v>
      </c>
      <c r="O2626" s="9" t="s">
        <v>137</v>
      </c>
      <c r="P2626" s="9" t="s">
        <v>142</v>
      </c>
      <c r="Q2626" s="10" t="str">
        <f t="shared" si="1"/>
        <v>Full Office Job</v>
      </c>
      <c r="R2626" s="10">
        <v>5</v>
      </c>
      <c r="S2626" s="9" t="s">
        <v>338</v>
      </c>
      <c r="T2626" s="9" t="s">
        <v>137</v>
      </c>
      <c r="U2626" s="9" t="str">
        <f>IF(S2626&lt;&gt;"",S2626,IF(T2626&lt;&gt;"",VLOOKUP(T2626,Metadata!$S$2:$T$228,2,FALSE),""))</f>
        <v>Solutions Architect</v>
      </c>
      <c r="V2626" s="9" t="s">
        <v>217</v>
      </c>
      <c r="W2626" s="9" t="s">
        <v>137</v>
      </c>
      <c r="X2626" s="9" t="s">
        <v>145</v>
      </c>
      <c r="Y2626" s="9" t="s">
        <v>137</v>
      </c>
      <c r="Z2626" s="9" t="s">
        <v>218</v>
      </c>
      <c r="AA2626" s="9" t="s">
        <v>137</v>
      </c>
      <c r="AB2626" s="9" t="s">
        <v>137</v>
      </c>
      <c r="AC2626" s="9"/>
      <c r="AD2626" s="9" t="s">
        <v>148</v>
      </c>
      <c r="AE2626" s="9"/>
      <c r="AF2626" s="9" t="s">
        <v>243</v>
      </c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198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 t="s">
        <v>258</v>
      </c>
      <c r="BV2626" s="9"/>
      <c r="BW2626" s="9"/>
      <c r="BX2626" s="9"/>
      <c r="BY2626" s="9"/>
      <c r="BZ2626" s="9"/>
      <c r="CA2626" s="10"/>
      <c r="CB2626" s="10" t="str">
        <f t="shared" si="5"/>
        <v/>
      </c>
      <c r="CC2626" s="10"/>
      <c r="CD2626" s="9" t="str">
        <f t="shared" si="2"/>
        <v/>
      </c>
      <c r="CE2626" s="9" t="s">
        <v>168</v>
      </c>
      <c r="CF2626" s="9" t="s">
        <v>245</v>
      </c>
      <c r="CG2626" s="9">
        <f>IF(CF2626="","",VLOOKUP(CF2626,Metadata!$D$2:$H$20,2,FALSE))</f>
        <v>42500</v>
      </c>
      <c r="CH2626" s="9">
        <f>IF(CF2626="","",VLOOKUP(CF2626,Metadata!$D$2:$H$20,4,FALSE))</f>
        <v>40000</v>
      </c>
      <c r="CI2626" s="9">
        <f>IF(CF2626="","",VLOOKUP(CF2626,Metadata!$D$2:$H$20,5,FALSE))</f>
        <v>45000</v>
      </c>
      <c r="CJ2626" s="9">
        <f t="shared" si="3"/>
        <v>42500</v>
      </c>
      <c r="CK2626" s="9" t="s">
        <v>189</v>
      </c>
      <c r="CL2626" s="10">
        <v>5</v>
      </c>
      <c r="CM2626" s="10">
        <v>2</v>
      </c>
      <c r="CN2626" s="10">
        <v>7</v>
      </c>
      <c r="CO2626" s="10">
        <v>6</v>
      </c>
      <c r="CP2626" s="10">
        <v>6</v>
      </c>
      <c r="CQ2626" s="10">
        <v>6</v>
      </c>
      <c r="CR2626" s="10">
        <v>6</v>
      </c>
      <c r="CS2626" s="10">
        <v>5</v>
      </c>
      <c r="CT2626" s="10">
        <v>6</v>
      </c>
      <c r="CU2626" s="10">
        <v>6</v>
      </c>
      <c r="CV2626" s="10">
        <v>6</v>
      </c>
      <c r="CW2626" s="10">
        <v>4</v>
      </c>
      <c r="CX2626" s="10">
        <v>7</v>
      </c>
      <c r="CY2626" s="10">
        <v>6</v>
      </c>
      <c r="CZ2626" s="10">
        <v>6</v>
      </c>
      <c r="DA2626" s="10">
        <v>5</v>
      </c>
      <c r="DB2626" s="10">
        <v>4</v>
      </c>
      <c r="DC2626" s="10">
        <v>6</v>
      </c>
      <c r="DD2626" s="10">
        <v>5</v>
      </c>
      <c r="DE2626" s="10">
        <v>6</v>
      </c>
      <c r="DF2626" s="10">
        <v>6</v>
      </c>
      <c r="DG2626" s="10">
        <v>6</v>
      </c>
      <c r="DH2626" s="10">
        <v>6</v>
      </c>
      <c r="DI2626" s="10">
        <v>7</v>
      </c>
      <c r="DJ2626" s="10">
        <v>6</v>
      </c>
      <c r="DK2626" s="10">
        <v>6</v>
      </c>
      <c r="DL2626" s="10">
        <v>5</v>
      </c>
      <c r="DM2626" s="9" t="s">
        <v>154</v>
      </c>
      <c r="DN2626" s="10">
        <v>1982</v>
      </c>
      <c r="DO2626" s="9">
        <f t="shared" si="9"/>
        <v>39</v>
      </c>
      <c r="DP2626" s="9" t="s">
        <v>155</v>
      </c>
      <c r="DQ2626" s="9" t="s">
        <v>202</v>
      </c>
      <c r="DR2626" s="9" t="s">
        <v>157</v>
      </c>
      <c r="DS2626" s="9" t="s">
        <v>137</v>
      </c>
      <c r="DT2626" s="9" t="s">
        <v>657</v>
      </c>
      <c r="DU2626" s="9" t="s">
        <v>158</v>
      </c>
      <c r="DV2626" s="9" t="str">
        <f>VLOOKUP(DU2626,Metadata!$B$2:$C$7,2,FALSE)</f>
        <v>6+ years</v>
      </c>
    </row>
    <row r="2627" spans="1:126">
      <c r="A2627" s="13">
        <v>2626</v>
      </c>
      <c r="B2627" s="9" t="s">
        <v>135</v>
      </c>
      <c r="C2627" s="9" t="str">
        <f>VLOOKUP(B2627,Metadata!$M$2:$N$6,2,FALSE)</f>
        <v>Permanent Employee</v>
      </c>
      <c r="D2627" s="9" t="s">
        <v>136</v>
      </c>
      <c r="E2627" s="9" t="s">
        <v>137</v>
      </c>
      <c r="F2627" s="9" t="s">
        <v>138</v>
      </c>
      <c r="G2627" s="9" t="s">
        <v>190</v>
      </c>
      <c r="H2627" s="9" t="str">
        <f>IF(G2627="","",VLOOKUP(G2627,Metadata!$J$2:$K$22,2,FALSE))</f>
        <v>North</v>
      </c>
      <c r="I2627" s="9" t="s">
        <v>228</v>
      </c>
      <c r="J2627" s="9" t="str">
        <f>IF(I2627="","",VLOOKUP(I2627,Metadata!$P$2:$Q$43,2,FALSE))</f>
        <v>Europe</v>
      </c>
      <c r="K2627" s="9" t="str">
        <f t="shared" si="0"/>
        <v>International</v>
      </c>
      <c r="L2627" s="9" t="s">
        <v>137</v>
      </c>
      <c r="M2627" s="9" t="str">
        <f>IF(L2627="","",VLOOKUP(L2627,Metadata!$J$2:$K$22,2,FALSE))</f>
        <v/>
      </c>
      <c r="N2627" s="9" t="s">
        <v>141</v>
      </c>
      <c r="O2627" s="9" t="s">
        <v>137</v>
      </c>
      <c r="P2627" s="9" t="s">
        <v>191</v>
      </c>
      <c r="Q2627" s="10" t="str">
        <f t="shared" si="1"/>
        <v>Remote Job (full or flexible)</v>
      </c>
      <c r="R2627" s="10">
        <v>6</v>
      </c>
      <c r="S2627" s="9" t="s">
        <v>161</v>
      </c>
      <c r="T2627" s="9" t="s">
        <v>137</v>
      </c>
      <c r="U2627" s="9" t="str">
        <f>IF(S2627&lt;&gt;"",S2627,IF(T2627&lt;&gt;"",VLOOKUP(T2627,Metadata!$S$2:$T$228,2,FALSE),""))</f>
        <v>Full-Stack Developer</v>
      </c>
      <c r="V2627" s="9" t="s">
        <v>279</v>
      </c>
      <c r="W2627" s="9" t="s">
        <v>137</v>
      </c>
      <c r="X2627" s="9" t="s">
        <v>252</v>
      </c>
      <c r="Y2627" s="9" t="s">
        <v>137</v>
      </c>
      <c r="Z2627" s="9" t="s">
        <v>224</v>
      </c>
      <c r="AA2627" s="9" t="s">
        <v>165</v>
      </c>
      <c r="AB2627" s="9" t="s">
        <v>253</v>
      </c>
      <c r="AC2627" s="9"/>
      <c r="AD2627" s="9"/>
      <c r="AE2627" s="9"/>
      <c r="AF2627" s="9"/>
      <c r="AG2627" s="9"/>
      <c r="AH2627" s="9"/>
      <c r="AI2627" s="9"/>
      <c r="AJ2627" s="9" t="s">
        <v>185</v>
      </c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 t="s">
        <v>178</v>
      </c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 t="s">
        <v>186</v>
      </c>
      <c r="BO2627" s="9"/>
      <c r="BP2627" s="9"/>
      <c r="BQ2627" s="9"/>
      <c r="BR2627" s="9"/>
      <c r="BS2627" s="9" t="s">
        <v>200</v>
      </c>
      <c r="BT2627" s="9"/>
      <c r="BU2627" s="9"/>
      <c r="BV2627" s="9"/>
      <c r="BW2627" s="9"/>
      <c r="BX2627" s="9"/>
      <c r="BY2627" s="9"/>
      <c r="BZ2627" s="9"/>
      <c r="CA2627" s="10"/>
      <c r="CB2627" s="10" t="str">
        <f t="shared" si="5"/>
        <v/>
      </c>
      <c r="CC2627" s="10"/>
      <c r="CD2627" s="9" t="str">
        <f t="shared" si="2"/>
        <v/>
      </c>
      <c r="CE2627" s="9" t="s">
        <v>168</v>
      </c>
      <c r="CF2627" s="9" t="s">
        <v>152</v>
      </c>
      <c r="CG2627" s="9">
        <f>IF(CF2627="","",VLOOKUP(CF2627,Metadata!$D$2:$H$20,2,FALSE))</f>
        <v>32500</v>
      </c>
      <c r="CH2627" s="9">
        <f>IF(CF2627="","",VLOOKUP(CF2627,Metadata!$D$2:$H$20,4,FALSE))</f>
        <v>30000</v>
      </c>
      <c r="CI2627" s="9">
        <f>IF(CF2627="","",VLOOKUP(CF2627,Metadata!$D$2:$H$20,5,FALSE))</f>
        <v>35000</v>
      </c>
      <c r="CJ2627" s="9">
        <f t="shared" si="3"/>
        <v>32500</v>
      </c>
      <c r="CK2627" s="9" t="s">
        <v>153</v>
      </c>
      <c r="CL2627" s="10">
        <v>4</v>
      </c>
      <c r="CM2627" s="10">
        <v>2</v>
      </c>
      <c r="CN2627" s="10">
        <v>6</v>
      </c>
      <c r="CO2627" s="10">
        <v>5</v>
      </c>
      <c r="CP2627" s="10">
        <v>5</v>
      </c>
      <c r="CQ2627" s="10">
        <v>5</v>
      </c>
      <c r="CR2627" s="10">
        <v>6</v>
      </c>
      <c r="CS2627" s="10">
        <v>3</v>
      </c>
      <c r="CT2627" s="10">
        <v>5</v>
      </c>
      <c r="CU2627" s="10">
        <v>6</v>
      </c>
      <c r="CV2627" s="10">
        <v>5</v>
      </c>
      <c r="CW2627" s="10">
        <v>2</v>
      </c>
      <c r="CX2627" s="10">
        <v>6</v>
      </c>
      <c r="CY2627" s="10">
        <v>6</v>
      </c>
      <c r="CZ2627" s="10">
        <v>4</v>
      </c>
      <c r="DA2627" s="10">
        <v>2</v>
      </c>
      <c r="DB2627" s="10">
        <v>2</v>
      </c>
      <c r="DC2627" s="10">
        <v>5</v>
      </c>
      <c r="DD2627" s="10">
        <v>4</v>
      </c>
      <c r="DE2627" s="10">
        <v>5</v>
      </c>
      <c r="DF2627" s="10">
        <v>5</v>
      </c>
      <c r="DG2627" s="10">
        <v>5</v>
      </c>
      <c r="DH2627" s="10">
        <v>5</v>
      </c>
      <c r="DI2627" s="10">
        <v>7</v>
      </c>
      <c r="DJ2627" s="10">
        <v>4</v>
      </c>
      <c r="DK2627" s="10">
        <v>5</v>
      </c>
      <c r="DL2627" s="10">
        <v>2</v>
      </c>
      <c r="DM2627" s="9" t="s">
        <v>154</v>
      </c>
      <c r="DN2627" s="10">
        <v>1988</v>
      </c>
      <c r="DO2627" s="9">
        <f t="shared" si="9"/>
        <v>33</v>
      </c>
      <c r="DP2627" s="9" t="s">
        <v>155</v>
      </c>
      <c r="DQ2627" s="9" t="s">
        <v>156</v>
      </c>
      <c r="DR2627" s="9" t="s">
        <v>157</v>
      </c>
      <c r="DS2627" s="9" t="s">
        <v>137</v>
      </c>
      <c r="DT2627" s="9" t="s">
        <v>657</v>
      </c>
      <c r="DU2627" s="9" t="s">
        <v>203</v>
      </c>
      <c r="DV2627" s="9" t="str">
        <f>VLOOKUP(DU2627,Metadata!$B$2:$C$7,2,FALSE)</f>
        <v>6+ years</v>
      </c>
    </row>
    <row r="2628" spans="1:126">
      <c r="A2628" s="13">
        <v>2627</v>
      </c>
      <c r="B2628" s="9" t="s">
        <v>135</v>
      </c>
      <c r="C2628" s="9" t="str">
        <f>VLOOKUP(B2628,Metadata!$M$2:$N$6,2,FALSE)</f>
        <v>Permanent Employee</v>
      </c>
      <c r="D2628" s="9" t="s">
        <v>159</v>
      </c>
      <c r="E2628" s="9" t="s">
        <v>137</v>
      </c>
      <c r="F2628" s="9" t="s">
        <v>138</v>
      </c>
      <c r="G2628" s="9" t="s">
        <v>140</v>
      </c>
      <c r="H2628" s="9" t="str">
        <f>IF(G2628="","",VLOOKUP(G2628,Metadata!$J$2:$K$22,2,FALSE))</f>
        <v>Lisbon Metropolitan Area</v>
      </c>
      <c r="I2628" s="9" t="s">
        <v>138</v>
      </c>
      <c r="J2628" s="9" t="str">
        <f>IF(I2628="","",VLOOKUP(I2628,Metadata!$P$2:$Q$43,2,FALSE))</f>
        <v>Europe</v>
      </c>
      <c r="K2628" s="9" t="str">
        <f t="shared" si="0"/>
        <v>Portugal</v>
      </c>
      <c r="L2628" s="9" t="s">
        <v>140</v>
      </c>
      <c r="M2628" s="9" t="str">
        <f>IF(L2628="","",VLOOKUP(L2628,Metadata!$J$2:$K$22,2,FALSE))</f>
        <v>Lisbon Metropolitan Area</v>
      </c>
      <c r="N2628" s="9" t="s">
        <v>141</v>
      </c>
      <c r="O2628" s="9" t="s">
        <v>137</v>
      </c>
      <c r="P2628" s="9" t="s">
        <v>142</v>
      </c>
      <c r="Q2628" s="10" t="str">
        <f t="shared" si="1"/>
        <v>Full Office Job</v>
      </c>
      <c r="R2628" s="10">
        <v>5</v>
      </c>
      <c r="S2628" s="9" t="s">
        <v>161</v>
      </c>
      <c r="T2628" s="9" t="s">
        <v>137</v>
      </c>
      <c r="U2628" s="9" t="str">
        <f>IF(S2628&lt;&gt;"",S2628,IF(T2628&lt;&gt;"",VLOOKUP(T2628,Metadata!$S$2:$T$228,2,FALSE),""))</f>
        <v>Full-Stack Developer</v>
      </c>
      <c r="V2628" s="9" t="s">
        <v>279</v>
      </c>
      <c r="W2628" s="9" t="s">
        <v>137</v>
      </c>
      <c r="X2628" s="9" t="s">
        <v>269</v>
      </c>
      <c r="Y2628" s="9" t="s">
        <v>137</v>
      </c>
      <c r="Z2628" s="9" t="s">
        <v>218</v>
      </c>
      <c r="AA2628" s="9" t="s">
        <v>165</v>
      </c>
      <c r="AB2628" s="9" t="s">
        <v>137</v>
      </c>
      <c r="AC2628" s="9" t="s">
        <v>147</v>
      </c>
      <c r="AD2628" s="9"/>
      <c r="AE2628" s="9" t="s">
        <v>194</v>
      </c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 t="s">
        <v>178</v>
      </c>
      <c r="BB2628" s="9"/>
      <c r="BC2628" s="9"/>
      <c r="BD2628" s="9"/>
      <c r="BE2628" s="9"/>
      <c r="BF2628" s="9"/>
      <c r="BG2628" s="9"/>
      <c r="BH2628" s="9"/>
      <c r="BI2628" s="9"/>
      <c r="BJ2628" s="9" t="s">
        <v>167</v>
      </c>
      <c r="BK2628" s="9" t="s">
        <v>198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10"/>
      <c r="CB2628" s="10" t="str">
        <f t="shared" si="5"/>
        <v/>
      </c>
      <c r="CC2628" s="10"/>
      <c r="CD2628" s="9" t="str">
        <f t="shared" si="2"/>
        <v/>
      </c>
      <c r="CE2628" s="9" t="s">
        <v>151</v>
      </c>
      <c r="CF2628" s="9" t="s">
        <v>225</v>
      </c>
      <c r="CG2628" s="9">
        <f>IF(CF2628="","",VLOOKUP(CF2628,Metadata!$D$2:$H$20,2,FALSE))</f>
        <v>22500</v>
      </c>
      <c r="CH2628" s="9">
        <f>IF(CF2628="","",VLOOKUP(CF2628,Metadata!$D$2:$H$20,4,FALSE))</f>
        <v>20000</v>
      </c>
      <c r="CI2628" s="9">
        <f>IF(CF2628="","",VLOOKUP(CF2628,Metadata!$D$2:$H$20,5,FALSE))</f>
        <v>25000</v>
      </c>
      <c r="CJ2628" s="9">
        <f t="shared" si="3"/>
        <v>22500</v>
      </c>
      <c r="CK2628" s="9" t="s">
        <v>153</v>
      </c>
      <c r="CL2628" s="10">
        <v>3</v>
      </c>
      <c r="CM2628" s="10">
        <v>3</v>
      </c>
      <c r="CN2628" s="10">
        <v>5</v>
      </c>
      <c r="CO2628" s="10">
        <v>6</v>
      </c>
      <c r="CP2628" s="10">
        <v>6</v>
      </c>
      <c r="CQ2628" s="10">
        <v>6</v>
      </c>
      <c r="CR2628" s="10">
        <v>6</v>
      </c>
      <c r="CS2628" s="10">
        <v>6</v>
      </c>
      <c r="CT2628" s="10">
        <v>6</v>
      </c>
      <c r="CU2628" s="10">
        <v>4</v>
      </c>
      <c r="CV2628" s="10">
        <v>5</v>
      </c>
      <c r="CW2628" s="10">
        <v>3</v>
      </c>
      <c r="CX2628" s="10">
        <v>6</v>
      </c>
      <c r="CY2628" s="10">
        <v>6</v>
      </c>
      <c r="CZ2628" s="10">
        <v>6</v>
      </c>
      <c r="DA2628" s="10">
        <v>1</v>
      </c>
      <c r="DB2628" s="10">
        <v>1</v>
      </c>
      <c r="DC2628" s="10">
        <v>7</v>
      </c>
      <c r="DD2628" s="10">
        <v>1</v>
      </c>
      <c r="DE2628" s="10">
        <v>7</v>
      </c>
      <c r="DF2628" s="10">
        <v>7</v>
      </c>
      <c r="DG2628" s="10">
        <v>7</v>
      </c>
      <c r="DH2628" s="10">
        <v>4</v>
      </c>
      <c r="DI2628" s="10">
        <v>7</v>
      </c>
      <c r="DJ2628" s="10">
        <v>7</v>
      </c>
      <c r="DK2628" s="10">
        <v>7</v>
      </c>
      <c r="DL2628" s="10">
        <v>1</v>
      </c>
      <c r="DM2628" s="9" t="s">
        <v>154</v>
      </c>
      <c r="DN2628" s="10">
        <v>1977</v>
      </c>
      <c r="DO2628" s="9">
        <f t="shared" si="9"/>
        <v>44</v>
      </c>
      <c r="DP2628" s="9" t="s">
        <v>155</v>
      </c>
      <c r="DQ2628" s="9" t="s">
        <v>202</v>
      </c>
      <c r="DR2628" s="9" t="s">
        <v>157</v>
      </c>
      <c r="DS2628" s="9" t="s">
        <v>137</v>
      </c>
      <c r="DT2628" s="9" t="s">
        <v>657</v>
      </c>
      <c r="DU2628" s="9" t="s">
        <v>158</v>
      </c>
      <c r="DV2628" s="9" t="str">
        <f>VLOOKUP(DU2628,Metadata!$B$2:$C$7,2,FALSE)</f>
        <v>6+ years</v>
      </c>
    </row>
    <row r="2629" spans="1:126">
      <c r="A2629" s="13">
        <v>2628</v>
      </c>
      <c r="B2629" s="9" t="s">
        <v>171</v>
      </c>
      <c r="C2629" s="9" t="str">
        <f>VLOOKUP(B2629,Metadata!$M$2:$N$6,2,FALSE)</f>
        <v>Contractor</v>
      </c>
      <c r="D2629" s="9" t="s">
        <v>137</v>
      </c>
      <c r="E2629" s="9" t="s">
        <v>136</v>
      </c>
      <c r="F2629" s="9" t="s">
        <v>138</v>
      </c>
      <c r="G2629" s="9" t="s">
        <v>140</v>
      </c>
      <c r="H2629" s="9" t="str">
        <f>IF(G2629="","",VLOOKUP(G2629,Metadata!$J$2:$K$22,2,FALSE))</f>
        <v>Lisbon Metropolitan Area</v>
      </c>
      <c r="I2629" s="9" t="s">
        <v>138</v>
      </c>
      <c r="J2629" s="9" t="str">
        <f>IF(I2629="","",VLOOKUP(I2629,Metadata!$P$2:$Q$43,2,FALSE))</f>
        <v>Europe</v>
      </c>
      <c r="K2629" s="9" t="str">
        <f t="shared" si="0"/>
        <v>Portugal</v>
      </c>
      <c r="L2629" s="9" t="s">
        <v>140</v>
      </c>
      <c r="M2629" s="9" t="str">
        <f>IF(L2629="","",VLOOKUP(L2629,Metadata!$J$2:$K$22,2,FALSE))</f>
        <v>Lisbon Metropolitan Area</v>
      </c>
      <c r="N2629" s="9" t="s">
        <v>141</v>
      </c>
      <c r="O2629" s="9" t="s">
        <v>137</v>
      </c>
      <c r="P2629" s="9" t="s">
        <v>191</v>
      </c>
      <c r="Q2629" s="10" t="str">
        <f t="shared" si="1"/>
        <v>Remote Job (full or flexible)</v>
      </c>
      <c r="R2629" s="10">
        <v>5</v>
      </c>
      <c r="S2629" s="9" t="s">
        <v>161</v>
      </c>
      <c r="T2629" s="9" t="s">
        <v>137</v>
      </c>
      <c r="U2629" s="9" t="str">
        <f>IF(S2629&lt;&gt;"",S2629,IF(T2629&lt;&gt;"",VLOOKUP(T2629,Metadata!$S$2:$T$228,2,FALSE),""))</f>
        <v>Full-Stack Developer</v>
      </c>
      <c r="V2629" s="9" t="s">
        <v>162</v>
      </c>
      <c r="W2629" s="9" t="s">
        <v>137</v>
      </c>
      <c r="X2629" s="9" t="s">
        <v>163</v>
      </c>
      <c r="Y2629" s="9" t="s">
        <v>137</v>
      </c>
      <c r="Z2629" s="9" t="s">
        <v>262</v>
      </c>
      <c r="AA2629" s="9" t="s">
        <v>165</v>
      </c>
      <c r="AB2629" s="9" t="s">
        <v>137</v>
      </c>
      <c r="AC2629" s="9"/>
      <c r="AD2629" s="9"/>
      <c r="AE2629" s="9"/>
      <c r="AF2629" s="9"/>
      <c r="AG2629" s="9"/>
      <c r="AH2629" s="9"/>
      <c r="AI2629" s="9"/>
      <c r="AJ2629" s="9"/>
      <c r="AK2629" s="9" t="s">
        <v>302</v>
      </c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 t="s">
        <v>178</v>
      </c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 t="s">
        <v>303</v>
      </c>
      <c r="BN2629" s="9" t="s">
        <v>186</v>
      </c>
      <c r="BO2629" s="9"/>
      <c r="BP2629" s="9"/>
      <c r="BQ2629" s="9"/>
      <c r="BR2629" s="9" t="s">
        <v>247</v>
      </c>
      <c r="BS2629" s="9"/>
      <c r="BT2629" s="9"/>
      <c r="BU2629" s="9"/>
      <c r="BV2629" s="9"/>
      <c r="BW2629" s="9"/>
      <c r="BX2629" s="9"/>
      <c r="BY2629" s="9"/>
      <c r="BZ2629" s="9"/>
      <c r="CA2629" s="10">
        <v>4</v>
      </c>
      <c r="CB2629" s="10" t="str">
        <f t="shared" si="5"/>
        <v>4 to 6 months</v>
      </c>
      <c r="CC2629" s="10">
        <v>15</v>
      </c>
      <c r="CD2629" s="9">
        <f t="shared" si="2"/>
        <v>24000</v>
      </c>
      <c r="CE2629" s="9" t="s">
        <v>137</v>
      </c>
      <c r="CF2629" s="9" t="s">
        <v>137</v>
      </c>
      <c r="CG2629" s="9" t="str">
        <f>IF(CF2629="","",VLOOKUP(CF2629,Metadata!$D$2:$H$20,2,FALSE))</f>
        <v/>
      </c>
      <c r="CH2629" s="9" t="str">
        <f>IF(CF2629="","",VLOOKUP(CF2629,Metadata!$D$2:$H$20,4,FALSE))</f>
        <v/>
      </c>
      <c r="CI2629" s="9" t="str">
        <f>IF(CF2629="","",VLOOKUP(CF2629,Metadata!$D$2:$H$20,5,FALSE))</f>
        <v/>
      </c>
      <c r="CJ2629" s="9">
        <f t="shared" si="3"/>
        <v>24000</v>
      </c>
      <c r="CK2629" s="9" t="s">
        <v>180</v>
      </c>
      <c r="CL2629" s="10">
        <v>4</v>
      </c>
      <c r="CM2629" s="10">
        <v>1</v>
      </c>
      <c r="CN2629" s="10">
        <v>7</v>
      </c>
      <c r="CO2629" s="10">
        <v>5</v>
      </c>
      <c r="CP2629" s="10">
        <v>5</v>
      </c>
      <c r="CQ2629" s="10">
        <v>6</v>
      </c>
      <c r="CR2629" s="10">
        <v>5</v>
      </c>
      <c r="CS2629" s="10">
        <v>5</v>
      </c>
      <c r="CT2629" s="10">
        <v>4</v>
      </c>
      <c r="CU2629" s="10">
        <v>5</v>
      </c>
      <c r="CV2629" s="10">
        <v>5</v>
      </c>
      <c r="CW2629" s="10">
        <v>4</v>
      </c>
      <c r="CX2629" s="10">
        <v>5</v>
      </c>
      <c r="CY2629" s="10">
        <v>5</v>
      </c>
      <c r="CZ2629" s="10">
        <v>6</v>
      </c>
      <c r="DA2629" s="10">
        <v>5</v>
      </c>
      <c r="DB2629" s="10">
        <v>5</v>
      </c>
      <c r="DC2629" s="10">
        <v>6</v>
      </c>
      <c r="DD2629" s="10">
        <v>6</v>
      </c>
      <c r="DE2629" s="10">
        <v>6</v>
      </c>
      <c r="DF2629" s="10">
        <v>6</v>
      </c>
      <c r="DG2629" s="10">
        <v>5</v>
      </c>
      <c r="DH2629" s="10">
        <v>5</v>
      </c>
      <c r="DI2629" s="10">
        <v>6</v>
      </c>
      <c r="DJ2629" s="10">
        <v>5</v>
      </c>
      <c r="DK2629" s="10">
        <v>4</v>
      </c>
      <c r="DL2629" s="10">
        <v>5</v>
      </c>
      <c r="DM2629" s="9" t="s">
        <v>154</v>
      </c>
      <c r="DN2629" s="10">
        <v>1986</v>
      </c>
      <c r="DO2629" s="9">
        <f t="shared" si="9"/>
        <v>35</v>
      </c>
      <c r="DP2629" s="9" t="s">
        <v>155</v>
      </c>
      <c r="DQ2629" s="9" t="s">
        <v>202</v>
      </c>
      <c r="DR2629" s="9" t="s">
        <v>342</v>
      </c>
      <c r="DS2629" s="9" t="s">
        <v>137</v>
      </c>
      <c r="DT2629" s="9" t="s">
        <v>657</v>
      </c>
      <c r="DU2629" s="9" t="s">
        <v>158</v>
      </c>
      <c r="DV2629" s="9" t="str">
        <f>VLOOKUP(DU2629,Metadata!$B$2:$C$7,2,FALSE)</f>
        <v>6+ years</v>
      </c>
    </row>
    <row r="2630" spans="1:126">
      <c r="A2630" s="13">
        <v>2629</v>
      </c>
      <c r="B2630" s="9" t="s">
        <v>135</v>
      </c>
      <c r="C2630" s="9" t="str">
        <f>VLOOKUP(B2630,Metadata!$M$2:$N$6,2,FALSE)</f>
        <v>Permanent Employee</v>
      </c>
      <c r="D2630" s="9" t="s">
        <v>159</v>
      </c>
      <c r="E2630" s="9" t="s">
        <v>137</v>
      </c>
      <c r="F2630" s="9" t="s">
        <v>138</v>
      </c>
      <c r="G2630" s="9" t="s">
        <v>140</v>
      </c>
      <c r="H2630" s="9" t="str">
        <f>IF(G2630="","",VLOOKUP(G2630,Metadata!$J$2:$K$22,2,FALSE))</f>
        <v>Lisbon Metropolitan Area</v>
      </c>
      <c r="I2630" s="9" t="s">
        <v>311</v>
      </c>
      <c r="J2630" s="9" t="str">
        <f>IF(I2630="","",VLOOKUP(I2630,Metadata!$P$2:$Q$43,2,FALSE))</f>
        <v>Europe</v>
      </c>
      <c r="K2630" s="9" t="str">
        <f t="shared" si="0"/>
        <v>International</v>
      </c>
      <c r="L2630" s="9" t="s">
        <v>137</v>
      </c>
      <c r="M2630" s="9" t="str">
        <f>IF(L2630="","",VLOOKUP(L2630,Metadata!$J$2:$K$22,2,FALSE))</f>
        <v/>
      </c>
      <c r="N2630" s="9" t="s">
        <v>214</v>
      </c>
      <c r="O2630" s="9" t="s">
        <v>278</v>
      </c>
      <c r="P2630" s="9" t="s">
        <v>191</v>
      </c>
      <c r="Q2630" s="10" t="str">
        <f t="shared" si="1"/>
        <v>Remote Job (full or flexible)</v>
      </c>
      <c r="R2630" s="10">
        <v>6</v>
      </c>
      <c r="S2630" s="9" t="s">
        <v>161</v>
      </c>
      <c r="T2630" s="9" t="s">
        <v>137</v>
      </c>
      <c r="U2630" s="9" t="str">
        <f>IF(S2630&lt;&gt;"",S2630,IF(T2630&lt;&gt;"",VLOOKUP(T2630,Metadata!$S$2:$T$228,2,FALSE),""))</f>
        <v>Full-Stack Developer</v>
      </c>
      <c r="V2630" s="9" t="s">
        <v>323</v>
      </c>
      <c r="W2630" s="9" t="s">
        <v>137</v>
      </c>
      <c r="X2630" s="9" t="s">
        <v>145</v>
      </c>
      <c r="Y2630" s="9" t="s">
        <v>137</v>
      </c>
      <c r="Z2630" s="9" t="s">
        <v>146</v>
      </c>
      <c r="AA2630" s="9" t="s">
        <v>165</v>
      </c>
      <c r="AB2630" s="9" t="s">
        <v>137</v>
      </c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 t="s">
        <v>284</v>
      </c>
      <c r="BC2630" s="9"/>
      <c r="BD2630" s="9"/>
      <c r="BE2630" s="9"/>
      <c r="BF2630" s="9"/>
      <c r="BG2630" s="9"/>
      <c r="BH2630" s="9"/>
      <c r="BI2630" s="9"/>
      <c r="BJ2630" s="9" t="s">
        <v>167</v>
      </c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10"/>
      <c r="CB2630" s="10" t="str">
        <f t="shared" si="5"/>
        <v/>
      </c>
      <c r="CC2630" s="10"/>
      <c r="CD2630" s="9" t="str">
        <f t="shared" si="2"/>
        <v/>
      </c>
      <c r="CE2630" s="9" t="s">
        <v>232</v>
      </c>
      <c r="CF2630" s="9" t="s">
        <v>419</v>
      </c>
      <c r="CG2630" s="9">
        <f>IF(CF2630="","",VLOOKUP(CF2630,Metadata!$D$2:$H$20,2,FALSE))</f>
        <v>62500</v>
      </c>
      <c r="CH2630" s="9">
        <f>IF(CF2630="","",VLOOKUP(CF2630,Metadata!$D$2:$H$20,4,FALSE))</f>
        <v>60000</v>
      </c>
      <c r="CI2630" s="9">
        <f>IF(CF2630="","",VLOOKUP(CF2630,Metadata!$D$2:$H$20,5,FALSE))</f>
        <v>65000</v>
      </c>
      <c r="CJ2630" s="9">
        <f t="shared" si="3"/>
        <v>62500</v>
      </c>
      <c r="CK2630" s="9" t="s">
        <v>201</v>
      </c>
      <c r="CL2630" s="10">
        <v>7</v>
      </c>
      <c r="CM2630" s="10">
        <v>2</v>
      </c>
      <c r="CN2630" s="10">
        <v>7</v>
      </c>
      <c r="CO2630" s="10">
        <v>6</v>
      </c>
      <c r="CP2630" s="10">
        <v>4</v>
      </c>
      <c r="CQ2630" s="10">
        <v>4</v>
      </c>
      <c r="CR2630" s="10">
        <v>6</v>
      </c>
      <c r="CS2630" s="10">
        <v>5</v>
      </c>
      <c r="CT2630" s="10">
        <v>6</v>
      </c>
      <c r="CU2630" s="10">
        <v>5</v>
      </c>
      <c r="CV2630" s="10">
        <v>5</v>
      </c>
      <c r="CW2630" s="10">
        <v>3</v>
      </c>
      <c r="CX2630" s="10">
        <v>6</v>
      </c>
      <c r="CY2630" s="10">
        <v>5</v>
      </c>
      <c r="CZ2630" s="10">
        <v>6</v>
      </c>
      <c r="DA2630" s="10">
        <v>5</v>
      </c>
      <c r="DB2630" s="10">
        <v>5</v>
      </c>
      <c r="DC2630" s="10">
        <v>7</v>
      </c>
      <c r="DD2630" s="10">
        <v>4</v>
      </c>
      <c r="DE2630" s="10">
        <v>5</v>
      </c>
      <c r="DF2630" s="10">
        <v>5</v>
      </c>
      <c r="DG2630" s="10">
        <v>4</v>
      </c>
      <c r="DH2630" s="10">
        <v>3</v>
      </c>
      <c r="DI2630" s="10">
        <v>7</v>
      </c>
      <c r="DJ2630" s="10">
        <v>4</v>
      </c>
      <c r="DK2630" s="10">
        <v>5</v>
      </c>
      <c r="DL2630" s="10">
        <v>6</v>
      </c>
      <c r="DM2630" s="9" t="s">
        <v>154</v>
      </c>
      <c r="DN2630" s="10">
        <v>1984</v>
      </c>
      <c r="DO2630" s="9">
        <f t="shared" si="9"/>
        <v>37</v>
      </c>
      <c r="DP2630" s="9" t="s">
        <v>155</v>
      </c>
      <c r="DQ2630" s="9" t="s">
        <v>156</v>
      </c>
      <c r="DR2630" s="9" t="s">
        <v>157</v>
      </c>
      <c r="DS2630" s="9" t="s">
        <v>137</v>
      </c>
      <c r="DT2630" s="9" t="s">
        <v>657</v>
      </c>
      <c r="DU2630" s="9" t="s">
        <v>158</v>
      </c>
      <c r="DV2630" s="9" t="str">
        <f>VLOOKUP(DU2630,Metadata!$B$2:$C$7,2,FALSE)</f>
        <v>6+ years</v>
      </c>
    </row>
    <row r="2631" spans="1:126">
      <c r="A2631" s="13">
        <v>2630</v>
      </c>
      <c r="B2631" s="9" t="s">
        <v>135</v>
      </c>
      <c r="C2631" s="9" t="str">
        <f>VLOOKUP(B2631,Metadata!$M$2:$N$6,2,FALSE)</f>
        <v>Permanent Employee</v>
      </c>
      <c r="D2631" s="9" t="s">
        <v>159</v>
      </c>
      <c r="E2631" s="9" t="s">
        <v>137</v>
      </c>
      <c r="F2631" s="9" t="s">
        <v>138</v>
      </c>
      <c r="G2631" s="9" t="s">
        <v>140</v>
      </c>
      <c r="H2631" s="9" t="str">
        <f>IF(G2631="","",VLOOKUP(G2631,Metadata!$J$2:$K$22,2,FALSE))</f>
        <v>Lisbon Metropolitan Area</v>
      </c>
      <c r="I2631" s="9" t="s">
        <v>138</v>
      </c>
      <c r="J2631" s="9" t="str">
        <f>IF(I2631="","",VLOOKUP(I2631,Metadata!$P$2:$Q$43,2,FALSE))</f>
        <v>Europe</v>
      </c>
      <c r="K2631" s="9" t="str">
        <f t="shared" si="0"/>
        <v>Portugal</v>
      </c>
      <c r="L2631" s="9" t="s">
        <v>140</v>
      </c>
      <c r="M2631" s="9" t="str">
        <f>IF(L2631="","",VLOOKUP(L2631,Metadata!$J$2:$K$22,2,FALSE))</f>
        <v>Lisbon Metropolitan Area</v>
      </c>
      <c r="N2631" s="9" t="s">
        <v>141</v>
      </c>
      <c r="O2631" s="9" t="s">
        <v>137</v>
      </c>
      <c r="P2631" s="9" t="s">
        <v>142</v>
      </c>
      <c r="Q2631" s="10" t="str">
        <f t="shared" si="1"/>
        <v>Full Office Job</v>
      </c>
      <c r="R2631" s="10">
        <v>4</v>
      </c>
      <c r="S2631" s="9" t="s">
        <v>192</v>
      </c>
      <c r="T2631" s="9" t="s">
        <v>137</v>
      </c>
      <c r="U2631" s="9" t="str">
        <f>IF(S2631&lt;&gt;"",S2631,IF(T2631&lt;&gt;"",VLOOKUP(T2631,Metadata!$S$2:$T$228,2,FALSE),""))</f>
        <v>Back-End Developer</v>
      </c>
      <c r="V2631" s="9" t="s">
        <v>279</v>
      </c>
      <c r="W2631" s="9" t="s">
        <v>137</v>
      </c>
      <c r="X2631" s="9" t="s">
        <v>163</v>
      </c>
      <c r="Y2631" s="9" t="s">
        <v>137</v>
      </c>
      <c r="Z2631" s="9" t="s">
        <v>262</v>
      </c>
      <c r="AA2631" s="9" t="s">
        <v>137</v>
      </c>
      <c r="AB2631" s="9" t="s">
        <v>253</v>
      </c>
      <c r="AC2631" s="9"/>
      <c r="AD2631" s="9" t="s">
        <v>148</v>
      </c>
      <c r="AE2631" s="9"/>
      <c r="AF2631" s="9" t="s">
        <v>243</v>
      </c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 t="s">
        <v>267</v>
      </c>
      <c r="AV2631" s="9"/>
      <c r="AW2631" s="9"/>
      <c r="AX2631" s="9"/>
      <c r="AY2631" s="9"/>
      <c r="AZ2631" s="9"/>
      <c r="BA2631" s="9"/>
      <c r="BB2631" s="9" t="s">
        <v>284</v>
      </c>
      <c r="BC2631" s="9" t="s">
        <v>339</v>
      </c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 t="s">
        <v>219</v>
      </c>
      <c r="BR2631" s="9"/>
      <c r="BS2631" s="9"/>
      <c r="BT2631" s="9"/>
      <c r="BU2631" s="9"/>
      <c r="BV2631" s="9"/>
      <c r="BW2631" s="9"/>
      <c r="BX2631" s="9"/>
      <c r="BY2631" s="9"/>
      <c r="BZ2631" s="9"/>
      <c r="CA2631" s="10"/>
      <c r="CB2631" s="10" t="str">
        <f t="shared" si="5"/>
        <v/>
      </c>
      <c r="CC2631" s="10"/>
      <c r="CD2631" s="9" t="str">
        <f t="shared" si="2"/>
        <v/>
      </c>
      <c r="CE2631" s="9" t="s">
        <v>232</v>
      </c>
      <c r="CF2631" s="9" t="s">
        <v>236</v>
      </c>
      <c r="CG2631" s="9">
        <f>IF(CF2631="","",VLOOKUP(CF2631,Metadata!$D$2:$H$20,2,FALSE))</f>
        <v>47500</v>
      </c>
      <c r="CH2631" s="9">
        <f>IF(CF2631="","",VLOOKUP(CF2631,Metadata!$D$2:$H$20,4,FALSE))</f>
        <v>45000</v>
      </c>
      <c r="CI2631" s="9">
        <f>IF(CF2631="","",VLOOKUP(CF2631,Metadata!$D$2:$H$20,5,FALSE))</f>
        <v>50000</v>
      </c>
      <c r="CJ2631" s="9">
        <f t="shared" si="3"/>
        <v>47500</v>
      </c>
      <c r="CK2631" s="9" t="s">
        <v>221</v>
      </c>
      <c r="CL2631" s="10">
        <v>5</v>
      </c>
      <c r="CM2631" s="10">
        <v>1</v>
      </c>
      <c r="CN2631" s="10">
        <v>6</v>
      </c>
      <c r="CO2631" s="10">
        <v>6</v>
      </c>
      <c r="CP2631" s="10">
        <v>4</v>
      </c>
      <c r="CQ2631" s="10">
        <v>5</v>
      </c>
      <c r="CR2631" s="10">
        <v>6</v>
      </c>
      <c r="CS2631" s="10">
        <v>7</v>
      </c>
      <c r="CT2631" s="10">
        <v>7</v>
      </c>
      <c r="CU2631" s="10">
        <v>6</v>
      </c>
      <c r="CV2631" s="10">
        <v>3</v>
      </c>
      <c r="CW2631" s="10">
        <v>3</v>
      </c>
      <c r="CX2631" s="10">
        <v>6</v>
      </c>
      <c r="CY2631" s="10">
        <v>3</v>
      </c>
      <c r="CZ2631" s="10">
        <v>6</v>
      </c>
      <c r="DA2631" s="10">
        <v>5</v>
      </c>
      <c r="DB2631" s="10">
        <v>5</v>
      </c>
      <c r="DC2631" s="10">
        <v>7</v>
      </c>
      <c r="DD2631" s="10">
        <v>1</v>
      </c>
      <c r="DE2631" s="10">
        <v>3</v>
      </c>
      <c r="DF2631" s="10">
        <v>3</v>
      </c>
      <c r="DG2631" s="10">
        <v>4</v>
      </c>
      <c r="DH2631" s="10">
        <v>3</v>
      </c>
      <c r="DI2631" s="10">
        <v>6</v>
      </c>
      <c r="DJ2631" s="10">
        <v>1</v>
      </c>
      <c r="DK2631" s="10">
        <v>5</v>
      </c>
      <c r="DL2631" s="10">
        <v>5</v>
      </c>
      <c r="DM2631" s="9" t="s">
        <v>474</v>
      </c>
      <c r="DN2631" s="10">
        <v>1993</v>
      </c>
      <c r="DO2631" s="9">
        <f t="shared" si="9"/>
        <v>28</v>
      </c>
      <c r="DP2631" s="9" t="s">
        <v>155</v>
      </c>
      <c r="DQ2631" s="9" t="s">
        <v>210</v>
      </c>
      <c r="DR2631" s="9" t="s">
        <v>157</v>
      </c>
      <c r="DS2631" s="9" t="s">
        <v>137</v>
      </c>
      <c r="DT2631" s="9" t="s">
        <v>657</v>
      </c>
      <c r="DU2631" s="9" t="s">
        <v>203</v>
      </c>
      <c r="DV2631" s="9" t="str">
        <f>VLOOKUP(DU2631,Metadata!$B$2:$C$7,2,FALSE)</f>
        <v>6+ years</v>
      </c>
    </row>
    <row r="2632" spans="1:126">
      <c r="A2632" s="13">
        <v>2631</v>
      </c>
      <c r="B2632" s="9" t="s">
        <v>135</v>
      </c>
      <c r="C2632" s="9" t="str">
        <f>VLOOKUP(B2632,Metadata!$M$2:$N$6,2,FALSE)</f>
        <v>Permanent Employee</v>
      </c>
      <c r="D2632" s="9" t="s">
        <v>159</v>
      </c>
      <c r="E2632" s="9" t="s">
        <v>137</v>
      </c>
      <c r="F2632" s="9" t="s">
        <v>138</v>
      </c>
      <c r="G2632" s="9" t="s">
        <v>190</v>
      </c>
      <c r="H2632" s="9" t="str">
        <f>IF(G2632="","",VLOOKUP(G2632,Metadata!$J$2:$K$22,2,FALSE))</f>
        <v>North</v>
      </c>
      <c r="I2632" s="9" t="s">
        <v>138</v>
      </c>
      <c r="J2632" s="9" t="str">
        <f>IF(I2632="","",VLOOKUP(I2632,Metadata!$P$2:$Q$43,2,FALSE))</f>
        <v>Europe</v>
      </c>
      <c r="K2632" s="9" t="str">
        <f t="shared" si="0"/>
        <v>Portugal</v>
      </c>
      <c r="L2632" s="9" t="s">
        <v>172</v>
      </c>
      <c r="M2632" s="9" t="str">
        <f>IF(L2632="","",VLOOKUP(L2632,Metadata!$J$2:$K$22,2,FALSE))</f>
        <v>Porto Metropolitan Area</v>
      </c>
      <c r="N2632" s="9" t="s">
        <v>141</v>
      </c>
      <c r="O2632" s="9" t="s">
        <v>137</v>
      </c>
      <c r="P2632" s="9" t="s">
        <v>142</v>
      </c>
      <c r="Q2632" s="10" t="str">
        <f t="shared" si="1"/>
        <v>Full Office Job</v>
      </c>
      <c r="R2632" s="10">
        <v>6</v>
      </c>
      <c r="S2632" s="9" t="s">
        <v>216</v>
      </c>
      <c r="T2632" s="9" t="s">
        <v>137</v>
      </c>
      <c r="U2632" s="9" t="str">
        <f>IF(S2632&lt;&gt;"",S2632,IF(T2632&lt;&gt;"",VLOOKUP(T2632,Metadata!$S$2:$T$228,2,FALSE),""))</f>
        <v>Front-End Developer</v>
      </c>
      <c r="V2632" s="9" t="s">
        <v>217</v>
      </c>
      <c r="W2632" s="9" t="s">
        <v>137</v>
      </c>
      <c r="X2632" s="9" t="s">
        <v>242</v>
      </c>
      <c r="Y2632" s="9" t="s">
        <v>137</v>
      </c>
      <c r="Z2632" s="9" t="s">
        <v>146</v>
      </c>
      <c r="AA2632" s="9" t="s">
        <v>165</v>
      </c>
      <c r="AB2632" s="9" t="s">
        <v>137</v>
      </c>
      <c r="AC2632" s="9"/>
      <c r="AD2632" s="9"/>
      <c r="AE2632" s="9"/>
      <c r="AF2632" s="9"/>
      <c r="AG2632" s="9"/>
      <c r="AH2632" s="9"/>
      <c r="AI2632" s="9"/>
      <c r="AJ2632" s="9" t="s">
        <v>185</v>
      </c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 t="s">
        <v>178</v>
      </c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 t="s">
        <v>199</v>
      </c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10"/>
      <c r="CB2632" s="10" t="str">
        <f t="shared" si="5"/>
        <v/>
      </c>
      <c r="CC2632" s="10"/>
      <c r="CD2632" s="9" t="str">
        <f t="shared" si="2"/>
        <v/>
      </c>
      <c r="CE2632" s="9" t="s">
        <v>151</v>
      </c>
      <c r="CF2632" s="9" t="s">
        <v>152</v>
      </c>
      <c r="CG2632" s="9">
        <f>IF(CF2632="","",VLOOKUP(CF2632,Metadata!$D$2:$H$20,2,FALSE))</f>
        <v>32500</v>
      </c>
      <c r="CH2632" s="9">
        <f>IF(CF2632="","",VLOOKUP(CF2632,Metadata!$D$2:$H$20,4,FALSE))</f>
        <v>30000</v>
      </c>
      <c r="CI2632" s="9">
        <f>IF(CF2632="","",VLOOKUP(CF2632,Metadata!$D$2:$H$20,5,FALSE))</f>
        <v>35000</v>
      </c>
      <c r="CJ2632" s="9">
        <f t="shared" si="3"/>
        <v>32500</v>
      </c>
      <c r="CK2632" s="9" t="s">
        <v>221</v>
      </c>
      <c r="CL2632" s="10">
        <v>4</v>
      </c>
      <c r="CM2632" s="10">
        <v>3</v>
      </c>
      <c r="CN2632" s="10">
        <v>7</v>
      </c>
      <c r="CO2632" s="10">
        <v>7</v>
      </c>
      <c r="CP2632" s="10">
        <v>6</v>
      </c>
      <c r="CQ2632" s="10">
        <v>7</v>
      </c>
      <c r="CR2632" s="10">
        <v>4</v>
      </c>
      <c r="CS2632" s="10">
        <v>4</v>
      </c>
      <c r="CT2632" s="10">
        <v>5</v>
      </c>
      <c r="CU2632" s="10">
        <v>4</v>
      </c>
      <c r="CV2632" s="10">
        <v>6</v>
      </c>
      <c r="CW2632" s="10">
        <v>3</v>
      </c>
      <c r="CX2632" s="10">
        <v>6</v>
      </c>
      <c r="CY2632" s="10">
        <v>5</v>
      </c>
      <c r="CZ2632" s="10">
        <v>6</v>
      </c>
      <c r="DA2632" s="10">
        <v>7</v>
      </c>
      <c r="DB2632" s="10">
        <v>5</v>
      </c>
      <c r="DC2632" s="10">
        <v>7</v>
      </c>
      <c r="DD2632" s="10">
        <v>6</v>
      </c>
      <c r="DE2632" s="10">
        <v>5</v>
      </c>
      <c r="DF2632" s="10">
        <v>6</v>
      </c>
      <c r="DG2632" s="10">
        <v>7</v>
      </c>
      <c r="DH2632" s="10">
        <v>5</v>
      </c>
      <c r="DI2632" s="10">
        <v>6</v>
      </c>
      <c r="DJ2632" s="10">
        <v>7</v>
      </c>
      <c r="DK2632" s="10">
        <v>6</v>
      </c>
      <c r="DL2632" s="10">
        <v>6</v>
      </c>
      <c r="DM2632" s="9" t="s">
        <v>154</v>
      </c>
      <c r="DN2632" s="10">
        <v>1987</v>
      </c>
      <c r="DO2632" s="9">
        <f t="shared" si="9"/>
        <v>34</v>
      </c>
      <c r="DP2632" s="9" t="s">
        <v>155</v>
      </c>
      <c r="DQ2632" s="9" t="s">
        <v>156</v>
      </c>
      <c r="DR2632" s="9" t="s">
        <v>157</v>
      </c>
      <c r="DS2632" s="9" t="s">
        <v>137</v>
      </c>
      <c r="DT2632" s="9" t="s">
        <v>657</v>
      </c>
      <c r="DU2632" s="9" t="s">
        <v>203</v>
      </c>
      <c r="DV2632" s="9" t="str">
        <f>VLOOKUP(DU2632,Metadata!$B$2:$C$7,2,FALSE)</f>
        <v>6+ years</v>
      </c>
    </row>
    <row r="2633" spans="1:126">
      <c r="A2633" s="13">
        <v>2632</v>
      </c>
      <c r="B2633" s="9" t="s">
        <v>171</v>
      </c>
      <c r="C2633" s="9" t="str">
        <f>VLOOKUP(B2633,Metadata!$M$2:$N$6,2,FALSE)</f>
        <v>Contractor</v>
      </c>
      <c r="D2633" s="9" t="s">
        <v>137</v>
      </c>
      <c r="E2633" s="9" t="s">
        <v>136</v>
      </c>
      <c r="F2633" s="9" t="s">
        <v>138</v>
      </c>
      <c r="G2633" s="9" t="s">
        <v>140</v>
      </c>
      <c r="H2633" s="9" t="str">
        <f>IF(G2633="","",VLOOKUP(G2633,Metadata!$J$2:$K$22,2,FALSE))</f>
        <v>Lisbon Metropolitan Area</v>
      </c>
      <c r="I2633" s="9" t="s">
        <v>316</v>
      </c>
      <c r="J2633" s="9" t="str">
        <f>IF(I2633="","",VLOOKUP(I2633,Metadata!$P$2:$Q$43,2,FALSE))</f>
        <v>Europe</v>
      </c>
      <c r="K2633" s="9" t="str">
        <f t="shared" si="0"/>
        <v>International</v>
      </c>
      <c r="L2633" s="9" t="s">
        <v>137</v>
      </c>
      <c r="M2633" s="9" t="str">
        <f>IF(L2633="","",VLOOKUP(L2633,Metadata!$J$2:$K$22,2,FALSE))</f>
        <v/>
      </c>
      <c r="N2633" s="9" t="s">
        <v>141</v>
      </c>
      <c r="O2633" s="9" t="s">
        <v>137</v>
      </c>
      <c r="P2633" s="9" t="s">
        <v>191</v>
      </c>
      <c r="Q2633" s="10" t="str">
        <f t="shared" si="1"/>
        <v>Remote Job (full or flexible)</v>
      </c>
      <c r="R2633" s="10">
        <v>7</v>
      </c>
      <c r="S2633" s="9" t="s">
        <v>143</v>
      </c>
      <c r="T2633" s="9" t="s">
        <v>137</v>
      </c>
      <c r="U2633" s="9" t="str">
        <f>IF(S2633&lt;&gt;"",S2633,IF(T2633&lt;&gt;"",VLOOKUP(T2633,Metadata!$S$2:$T$228,2,FALSE),""))</f>
        <v>Technical Team Leader</v>
      </c>
      <c r="V2633" s="9" t="s">
        <v>256</v>
      </c>
      <c r="W2633" s="9" t="s">
        <v>137</v>
      </c>
      <c r="X2633" s="9" t="s">
        <v>175</v>
      </c>
      <c r="Y2633" s="9" t="s">
        <v>137</v>
      </c>
      <c r="Z2633" s="9" t="s">
        <v>193</v>
      </c>
      <c r="AA2633" s="9" t="s">
        <v>165</v>
      </c>
      <c r="AB2633" s="9" t="s">
        <v>137</v>
      </c>
      <c r="AC2633" s="9"/>
      <c r="AD2633" s="9"/>
      <c r="AE2633" s="9"/>
      <c r="AF2633" s="9"/>
      <c r="AG2633" s="9"/>
      <c r="AH2633" s="9"/>
      <c r="AI2633" s="9"/>
      <c r="AJ2633" s="9" t="s">
        <v>185</v>
      </c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 t="s">
        <v>186</v>
      </c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10">
        <v>24</v>
      </c>
      <c r="CB2633" s="10" t="str">
        <f t="shared" si="5"/>
        <v>13 to 24 monthts</v>
      </c>
      <c r="CC2633" s="10">
        <v>30</v>
      </c>
      <c r="CD2633" s="9">
        <f t="shared" si="2"/>
        <v>48000</v>
      </c>
      <c r="CE2633" s="9" t="s">
        <v>137</v>
      </c>
      <c r="CF2633" s="9" t="s">
        <v>137</v>
      </c>
      <c r="CG2633" s="9" t="str">
        <f>IF(CF2633="","",VLOOKUP(CF2633,Metadata!$D$2:$H$20,2,FALSE))</f>
        <v/>
      </c>
      <c r="CH2633" s="9" t="str">
        <f>IF(CF2633="","",VLOOKUP(CF2633,Metadata!$D$2:$H$20,4,FALSE))</f>
        <v/>
      </c>
      <c r="CI2633" s="9" t="str">
        <f>IF(CF2633="","",VLOOKUP(CF2633,Metadata!$D$2:$H$20,5,FALSE))</f>
        <v/>
      </c>
      <c r="CJ2633" s="9">
        <f t="shared" si="3"/>
        <v>48000</v>
      </c>
      <c r="CK2633" s="9" t="s">
        <v>366</v>
      </c>
      <c r="CL2633" s="10">
        <v>7</v>
      </c>
      <c r="CM2633" s="10">
        <v>1</v>
      </c>
      <c r="CN2633" s="10">
        <v>5</v>
      </c>
      <c r="CO2633" s="10">
        <v>5</v>
      </c>
      <c r="CP2633" s="10">
        <v>3</v>
      </c>
      <c r="CQ2633" s="10">
        <v>7</v>
      </c>
      <c r="CR2633" s="10">
        <v>7</v>
      </c>
      <c r="CS2633" s="10">
        <v>7</v>
      </c>
      <c r="CT2633" s="10">
        <v>7</v>
      </c>
      <c r="CU2633" s="10">
        <v>7</v>
      </c>
      <c r="CV2633" s="10">
        <v>6</v>
      </c>
      <c r="CW2633" s="10">
        <v>7</v>
      </c>
      <c r="CX2633" s="10">
        <v>7</v>
      </c>
      <c r="CY2633" s="10">
        <v>7</v>
      </c>
      <c r="CZ2633" s="10">
        <v>6</v>
      </c>
      <c r="DA2633" s="10">
        <v>3</v>
      </c>
      <c r="DB2633" s="10">
        <v>3</v>
      </c>
      <c r="DC2633" s="10">
        <v>4</v>
      </c>
      <c r="DD2633" s="10">
        <v>3</v>
      </c>
      <c r="DE2633" s="10">
        <v>7</v>
      </c>
      <c r="DF2633" s="10">
        <v>4</v>
      </c>
      <c r="DG2633" s="10">
        <v>4</v>
      </c>
      <c r="DH2633" s="10">
        <v>2</v>
      </c>
      <c r="DI2633" s="10">
        <v>2</v>
      </c>
      <c r="DJ2633" s="10">
        <v>7</v>
      </c>
      <c r="DK2633" s="10">
        <v>3</v>
      </c>
      <c r="DL2633" s="10">
        <v>1</v>
      </c>
      <c r="DM2633" s="9" t="s">
        <v>154</v>
      </c>
      <c r="DN2633" s="10">
        <v>1985</v>
      </c>
      <c r="DO2633" s="9">
        <f t="shared" si="9"/>
        <v>36</v>
      </c>
      <c r="DP2633" s="9" t="s">
        <v>155</v>
      </c>
      <c r="DQ2633" s="9" t="s">
        <v>210</v>
      </c>
      <c r="DR2633" s="9" t="s">
        <v>157</v>
      </c>
      <c r="DS2633" s="9" t="s">
        <v>137</v>
      </c>
      <c r="DT2633" s="9" t="s">
        <v>657</v>
      </c>
      <c r="DU2633" s="9" t="s">
        <v>158</v>
      </c>
      <c r="DV2633" s="9" t="str">
        <f>VLOOKUP(DU2633,Metadata!$B$2:$C$7,2,FALSE)</f>
        <v>6+ years</v>
      </c>
    </row>
    <row r="2634" spans="1:126">
      <c r="A2634" s="13">
        <v>2633</v>
      </c>
      <c r="B2634" s="9" t="s">
        <v>135</v>
      </c>
      <c r="C2634" s="9" t="str">
        <f>VLOOKUP(B2634,Metadata!$M$2:$N$6,2,FALSE)</f>
        <v>Permanent Employee</v>
      </c>
      <c r="D2634" s="9" t="s">
        <v>159</v>
      </c>
      <c r="E2634" s="9" t="s">
        <v>137</v>
      </c>
      <c r="F2634" s="9" t="s">
        <v>138</v>
      </c>
      <c r="G2634" s="9" t="s">
        <v>140</v>
      </c>
      <c r="H2634" s="9" t="str">
        <f>IF(G2634="","",VLOOKUP(G2634,Metadata!$J$2:$K$22,2,FALSE))</f>
        <v>Lisbon Metropolitan Area</v>
      </c>
      <c r="I2634" s="9" t="s">
        <v>138</v>
      </c>
      <c r="J2634" s="9" t="str">
        <f>IF(I2634="","",VLOOKUP(I2634,Metadata!$P$2:$Q$43,2,FALSE))</f>
        <v>Europe</v>
      </c>
      <c r="K2634" s="9" t="str">
        <f t="shared" si="0"/>
        <v>Portugal</v>
      </c>
      <c r="L2634" s="9" t="s">
        <v>140</v>
      </c>
      <c r="M2634" s="9" t="str">
        <f>IF(L2634="","",VLOOKUP(L2634,Metadata!$J$2:$K$22,2,FALSE))</f>
        <v>Lisbon Metropolitan Area</v>
      </c>
      <c r="N2634" s="9" t="s">
        <v>141</v>
      </c>
      <c r="O2634" s="9" t="s">
        <v>137</v>
      </c>
      <c r="P2634" s="9" t="s">
        <v>142</v>
      </c>
      <c r="Q2634" s="10" t="str">
        <f t="shared" si="1"/>
        <v>Full Office Job</v>
      </c>
      <c r="R2634" s="10">
        <v>3</v>
      </c>
      <c r="S2634" s="9" t="s">
        <v>161</v>
      </c>
      <c r="T2634" s="9" t="s">
        <v>137</v>
      </c>
      <c r="U2634" s="9" t="str">
        <f>IF(S2634&lt;&gt;"",S2634,IF(T2634&lt;&gt;"",VLOOKUP(T2634,Metadata!$S$2:$T$228,2,FALSE),""))</f>
        <v>Full-Stack Developer</v>
      </c>
      <c r="V2634" s="9" t="s">
        <v>162</v>
      </c>
      <c r="W2634" s="9" t="s">
        <v>137</v>
      </c>
      <c r="X2634" s="9" t="s">
        <v>175</v>
      </c>
      <c r="Y2634" s="9" t="s">
        <v>137</v>
      </c>
      <c r="Z2634" s="9" t="s">
        <v>262</v>
      </c>
      <c r="AA2634" s="9" t="s">
        <v>137</v>
      </c>
      <c r="AB2634" s="9" t="s">
        <v>137</v>
      </c>
      <c r="AC2634" s="9"/>
      <c r="AD2634" s="9"/>
      <c r="AE2634" s="9"/>
      <c r="AF2634" s="9" t="s">
        <v>243</v>
      </c>
      <c r="AG2634" s="9"/>
      <c r="AH2634" s="9"/>
      <c r="AI2634" s="9"/>
      <c r="AJ2634" s="9" t="s">
        <v>185</v>
      </c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 t="s">
        <v>199</v>
      </c>
      <c r="BM2634" s="9"/>
      <c r="BN2634" s="9"/>
      <c r="BO2634" s="9" t="s">
        <v>257</v>
      </c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10"/>
      <c r="CB2634" s="10" t="str">
        <f t="shared" si="5"/>
        <v/>
      </c>
      <c r="CC2634" s="10"/>
      <c r="CD2634" s="9" t="str">
        <f t="shared" si="2"/>
        <v/>
      </c>
      <c r="CE2634" s="9" t="s">
        <v>168</v>
      </c>
      <c r="CF2634" s="9" t="s">
        <v>152</v>
      </c>
      <c r="CG2634" s="9">
        <f>IF(CF2634="","",VLOOKUP(CF2634,Metadata!$D$2:$H$20,2,FALSE))</f>
        <v>32500</v>
      </c>
      <c r="CH2634" s="9">
        <f>IF(CF2634="","",VLOOKUP(CF2634,Metadata!$D$2:$H$20,4,FALSE))</f>
        <v>30000</v>
      </c>
      <c r="CI2634" s="9">
        <f>IF(CF2634="","",VLOOKUP(CF2634,Metadata!$D$2:$H$20,5,FALSE))</f>
        <v>35000</v>
      </c>
      <c r="CJ2634" s="9">
        <f t="shared" si="3"/>
        <v>32500</v>
      </c>
      <c r="CK2634" s="9" t="s">
        <v>201</v>
      </c>
      <c r="CL2634" s="10">
        <v>5</v>
      </c>
      <c r="CM2634" s="10">
        <v>1</v>
      </c>
      <c r="CN2634" s="10">
        <v>6</v>
      </c>
      <c r="CO2634" s="10">
        <v>5</v>
      </c>
      <c r="CP2634" s="10">
        <v>6</v>
      </c>
      <c r="CQ2634" s="10">
        <v>5</v>
      </c>
      <c r="CR2634" s="10">
        <v>3</v>
      </c>
      <c r="CS2634" s="10">
        <v>3</v>
      </c>
      <c r="CT2634" s="10">
        <v>6</v>
      </c>
      <c r="CU2634" s="10">
        <v>7</v>
      </c>
      <c r="CV2634" s="10">
        <v>5</v>
      </c>
      <c r="CW2634" s="10">
        <v>5</v>
      </c>
      <c r="CX2634" s="10">
        <v>4</v>
      </c>
      <c r="CY2634" s="10">
        <v>6</v>
      </c>
      <c r="CZ2634" s="10">
        <v>6</v>
      </c>
      <c r="DA2634" s="10">
        <v>4</v>
      </c>
      <c r="DB2634" s="10">
        <v>4</v>
      </c>
      <c r="DC2634" s="10">
        <v>6</v>
      </c>
      <c r="DD2634" s="10">
        <v>4</v>
      </c>
      <c r="DE2634" s="10">
        <v>6</v>
      </c>
      <c r="DF2634" s="10">
        <v>6</v>
      </c>
      <c r="DG2634" s="10">
        <v>4</v>
      </c>
      <c r="DH2634" s="10">
        <v>6</v>
      </c>
      <c r="DI2634" s="10">
        <v>7</v>
      </c>
      <c r="DJ2634" s="10">
        <v>5</v>
      </c>
      <c r="DK2634" s="10">
        <v>6</v>
      </c>
      <c r="DL2634" s="10">
        <v>4</v>
      </c>
      <c r="DM2634" s="9" t="s">
        <v>824</v>
      </c>
      <c r="DN2634" s="10">
        <v>1989</v>
      </c>
      <c r="DO2634" s="9">
        <f t="shared" si="9"/>
        <v>32</v>
      </c>
      <c r="DP2634" s="9" t="s">
        <v>222</v>
      </c>
      <c r="DQ2634" s="9" t="s">
        <v>210</v>
      </c>
      <c r="DR2634" s="9" t="s">
        <v>157</v>
      </c>
      <c r="DS2634" s="9" t="s">
        <v>137</v>
      </c>
      <c r="DT2634" s="9" t="s">
        <v>657</v>
      </c>
      <c r="DU2634" s="9" t="s">
        <v>223</v>
      </c>
      <c r="DV2634" s="9" t="str">
        <f>VLOOKUP(DU2634,Metadata!$B$2:$C$7,2,FALSE)</f>
        <v>3 - 6 years</v>
      </c>
    </row>
    <row r="2635" spans="1:126">
      <c r="A2635" s="13">
        <v>2634</v>
      </c>
      <c r="B2635" s="9" t="s">
        <v>135</v>
      </c>
      <c r="C2635" s="9" t="str">
        <f>VLOOKUP(B2635,Metadata!$M$2:$N$6,2,FALSE)</f>
        <v>Permanent Employee</v>
      </c>
      <c r="D2635" s="9" t="s">
        <v>136</v>
      </c>
      <c r="E2635" s="9" t="s">
        <v>137</v>
      </c>
      <c r="F2635" s="9" t="s">
        <v>138</v>
      </c>
      <c r="G2635" s="9" t="s">
        <v>172</v>
      </c>
      <c r="H2635" s="9" t="str">
        <f>IF(G2635="","",VLOOKUP(G2635,Metadata!$J$2:$K$22,2,FALSE))</f>
        <v>Porto Metropolitan Area</v>
      </c>
      <c r="I2635" s="9" t="s">
        <v>138</v>
      </c>
      <c r="J2635" s="9" t="str">
        <f>IF(I2635="","",VLOOKUP(I2635,Metadata!$P$2:$Q$43,2,FALSE))</f>
        <v>Europe</v>
      </c>
      <c r="K2635" s="9" t="str">
        <f t="shared" si="0"/>
        <v>Portugal</v>
      </c>
      <c r="L2635" s="9" t="s">
        <v>172</v>
      </c>
      <c r="M2635" s="9" t="str">
        <f>IF(L2635="","",VLOOKUP(L2635,Metadata!$J$2:$K$22,2,FALSE))</f>
        <v>Porto Metropolitan Area</v>
      </c>
      <c r="N2635" s="9" t="s">
        <v>205</v>
      </c>
      <c r="O2635" s="9" t="s">
        <v>137</v>
      </c>
      <c r="P2635" s="9" t="s">
        <v>137</v>
      </c>
      <c r="Q2635" s="10" t="str">
        <f t="shared" si="1"/>
        <v>Full Office Job</v>
      </c>
      <c r="R2635" s="10">
        <v>5</v>
      </c>
      <c r="S2635" s="9" t="s">
        <v>319</v>
      </c>
      <c r="T2635" s="9" t="s">
        <v>137</v>
      </c>
      <c r="U2635" s="9" t="str">
        <f>IF(S2635&lt;&gt;"",S2635,IF(T2635&lt;&gt;"",VLOOKUP(T2635,Metadata!$S$2:$T$228,2,FALSE),""))</f>
        <v>CTO</v>
      </c>
      <c r="V2635" s="9" t="s">
        <v>268</v>
      </c>
      <c r="W2635" s="9" t="s">
        <v>137</v>
      </c>
      <c r="X2635" s="9" t="s">
        <v>145</v>
      </c>
      <c r="Y2635" s="9" t="s">
        <v>137</v>
      </c>
      <c r="Z2635" s="9" t="s">
        <v>146</v>
      </c>
      <c r="AA2635" s="9" t="s">
        <v>165</v>
      </c>
      <c r="AB2635" s="9" t="s">
        <v>137</v>
      </c>
      <c r="AC2635" s="9" t="s">
        <v>147</v>
      </c>
      <c r="AD2635" s="9"/>
      <c r="AE2635" s="9" t="s">
        <v>194</v>
      </c>
      <c r="AF2635" s="9"/>
      <c r="AG2635" s="9" t="s">
        <v>166</v>
      </c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 t="s">
        <v>178</v>
      </c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198</v>
      </c>
      <c r="BL2635" s="9"/>
      <c r="BM2635" s="9"/>
      <c r="BN2635" s="9" t="s">
        <v>186</v>
      </c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10"/>
      <c r="CB2635" s="10" t="str">
        <f t="shared" si="5"/>
        <v/>
      </c>
      <c r="CC2635" s="10"/>
      <c r="CD2635" s="9" t="str">
        <f t="shared" si="2"/>
        <v/>
      </c>
      <c r="CE2635" s="9" t="s">
        <v>151</v>
      </c>
      <c r="CF2635" s="9" t="s">
        <v>293</v>
      </c>
      <c r="CG2635" s="9">
        <f>IF(CF2635="","",VLOOKUP(CF2635,Metadata!$D$2:$H$20,2,FALSE))</f>
        <v>52500</v>
      </c>
      <c r="CH2635" s="9">
        <f>IF(CF2635="","",VLOOKUP(CF2635,Metadata!$D$2:$H$20,4,FALSE))</f>
        <v>50000</v>
      </c>
      <c r="CI2635" s="9">
        <f>IF(CF2635="","",VLOOKUP(CF2635,Metadata!$D$2:$H$20,5,FALSE))</f>
        <v>55000</v>
      </c>
      <c r="CJ2635" s="9">
        <f t="shared" si="3"/>
        <v>52500</v>
      </c>
      <c r="CK2635" s="9" t="s">
        <v>189</v>
      </c>
      <c r="CL2635" s="10">
        <v>4</v>
      </c>
      <c r="CM2635" s="10">
        <v>5</v>
      </c>
      <c r="CN2635" s="10">
        <v>5</v>
      </c>
      <c r="CO2635" s="10">
        <v>6</v>
      </c>
      <c r="CP2635" s="10">
        <v>5</v>
      </c>
      <c r="CQ2635" s="10">
        <v>5</v>
      </c>
      <c r="CR2635" s="10">
        <v>3</v>
      </c>
      <c r="CS2635" s="10">
        <v>4</v>
      </c>
      <c r="CT2635" s="10">
        <v>5</v>
      </c>
      <c r="CU2635" s="10">
        <v>4</v>
      </c>
      <c r="CV2635" s="10">
        <v>4</v>
      </c>
      <c r="CW2635" s="10">
        <v>3</v>
      </c>
      <c r="CX2635" s="10">
        <v>4</v>
      </c>
      <c r="CY2635" s="10">
        <v>4</v>
      </c>
      <c r="CZ2635" s="10">
        <v>5</v>
      </c>
      <c r="DA2635" s="10">
        <v>4</v>
      </c>
      <c r="DB2635" s="10">
        <v>4</v>
      </c>
      <c r="DC2635" s="10">
        <v>5</v>
      </c>
      <c r="DD2635" s="10">
        <v>4</v>
      </c>
      <c r="DE2635" s="10">
        <v>6</v>
      </c>
      <c r="DF2635" s="10">
        <v>4</v>
      </c>
      <c r="DG2635" s="10">
        <v>5</v>
      </c>
      <c r="DH2635" s="10">
        <v>4</v>
      </c>
      <c r="DI2635" s="10">
        <v>4</v>
      </c>
      <c r="DJ2635" s="10">
        <v>2</v>
      </c>
      <c r="DK2635" s="10">
        <v>3</v>
      </c>
      <c r="DL2635" s="10">
        <v>2</v>
      </c>
      <c r="DM2635" s="9" t="s">
        <v>154</v>
      </c>
      <c r="DN2635" s="10">
        <v>1987</v>
      </c>
      <c r="DO2635" s="9">
        <f t="shared" si="9"/>
        <v>34</v>
      </c>
      <c r="DP2635" s="9" t="s">
        <v>155</v>
      </c>
      <c r="DQ2635" s="9" t="s">
        <v>202</v>
      </c>
      <c r="DR2635" s="9" t="s">
        <v>157</v>
      </c>
      <c r="DS2635" s="9" t="s">
        <v>137</v>
      </c>
      <c r="DT2635" s="9" t="s">
        <v>657</v>
      </c>
      <c r="DU2635" s="9" t="s">
        <v>158</v>
      </c>
      <c r="DV2635" s="9" t="str">
        <f>VLOOKUP(DU2635,Metadata!$B$2:$C$7,2,FALSE)</f>
        <v>6+ years</v>
      </c>
    </row>
    <row r="2636" spans="1:126">
      <c r="A2636" s="13">
        <v>2635</v>
      </c>
      <c r="B2636" s="9" t="s">
        <v>135</v>
      </c>
      <c r="C2636" s="9" t="str">
        <f>VLOOKUP(B2636,Metadata!$M$2:$N$6,2,FALSE)</f>
        <v>Permanent Employee</v>
      </c>
      <c r="D2636" s="9" t="s">
        <v>159</v>
      </c>
      <c r="E2636" s="9" t="s">
        <v>137</v>
      </c>
      <c r="F2636" s="9" t="s">
        <v>138</v>
      </c>
      <c r="G2636" s="9" t="s">
        <v>140</v>
      </c>
      <c r="H2636" s="9" t="str">
        <f>IF(G2636="","",VLOOKUP(G2636,Metadata!$J$2:$K$22,2,FALSE))</f>
        <v>Lisbon Metropolitan Area</v>
      </c>
      <c r="I2636" s="9" t="s">
        <v>138</v>
      </c>
      <c r="J2636" s="9" t="str">
        <f>IF(I2636="","",VLOOKUP(I2636,Metadata!$P$2:$Q$43,2,FALSE))</f>
        <v>Europe</v>
      </c>
      <c r="K2636" s="9" t="str">
        <f t="shared" si="0"/>
        <v>Portugal</v>
      </c>
      <c r="L2636" s="9" t="s">
        <v>140</v>
      </c>
      <c r="M2636" s="9" t="str">
        <f>IF(L2636="","",VLOOKUP(L2636,Metadata!$J$2:$K$22,2,FALSE))</f>
        <v>Lisbon Metropolitan Area</v>
      </c>
      <c r="N2636" s="9" t="s">
        <v>214</v>
      </c>
      <c r="O2636" s="9" t="s">
        <v>259</v>
      </c>
      <c r="P2636" s="9" t="s">
        <v>191</v>
      </c>
      <c r="Q2636" s="10" t="str">
        <f t="shared" si="1"/>
        <v>Remote Job (full or flexible)</v>
      </c>
      <c r="R2636" s="10">
        <v>5</v>
      </c>
      <c r="S2636" s="9" t="s">
        <v>161</v>
      </c>
      <c r="T2636" s="9" t="s">
        <v>137</v>
      </c>
      <c r="U2636" s="9" t="str">
        <f>IF(S2636&lt;&gt;"",S2636,IF(T2636&lt;&gt;"",VLOOKUP(T2636,Metadata!$S$2:$T$228,2,FALSE),""))</f>
        <v>Full-Stack Developer</v>
      </c>
      <c r="V2636" s="9" t="s">
        <v>137</v>
      </c>
      <c r="W2636" s="9" t="s">
        <v>137</v>
      </c>
      <c r="X2636" s="9" t="s">
        <v>163</v>
      </c>
      <c r="Y2636" s="9" t="s">
        <v>137</v>
      </c>
      <c r="Z2636" s="9" t="s">
        <v>262</v>
      </c>
      <c r="AA2636" s="9" t="s">
        <v>165</v>
      </c>
      <c r="AB2636" s="9" t="s">
        <v>137</v>
      </c>
      <c r="AC2636" s="9" t="s">
        <v>147</v>
      </c>
      <c r="AD2636" s="9" t="s">
        <v>148</v>
      </c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 t="s">
        <v>178</v>
      </c>
      <c r="BB2636" s="9"/>
      <c r="BC2636" s="9"/>
      <c r="BD2636" s="9"/>
      <c r="BE2636" s="9"/>
      <c r="BF2636" s="9"/>
      <c r="BG2636" s="9"/>
      <c r="BH2636" s="9"/>
      <c r="BI2636" s="9"/>
      <c r="BJ2636" s="9" t="s">
        <v>167</v>
      </c>
      <c r="BK2636" s="9"/>
      <c r="BL2636" s="9"/>
      <c r="BM2636" s="9"/>
      <c r="BN2636" s="9"/>
      <c r="BO2636" s="9"/>
      <c r="BP2636" s="9"/>
      <c r="BQ2636" s="9" t="s">
        <v>219</v>
      </c>
      <c r="BR2636" s="9"/>
      <c r="BS2636" s="9"/>
      <c r="BT2636" s="9"/>
      <c r="BU2636" s="9"/>
      <c r="BV2636" s="9"/>
      <c r="BW2636" s="9"/>
      <c r="BX2636" s="9"/>
      <c r="BY2636" s="9"/>
      <c r="BZ2636" s="9"/>
      <c r="CA2636" s="10"/>
      <c r="CB2636" s="10" t="str">
        <f t="shared" si="5"/>
        <v/>
      </c>
      <c r="CC2636" s="10"/>
      <c r="CD2636" s="9" t="str">
        <f t="shared" si="2"/>
        <v/>
      </c>
      <c r="CE2636" s="9" t="s">
        <v>168</v>
      </c>
      <c r="CF2636" s="9" t="s">
        <v>225</v>
      </c>
      <c r="CG2636" s="9">
        <f>IF(CF2636="","",VLOOKUP(CF2636,Metadata!$D$2:$H$20,2,FALSE))</f>
        <v>22500</v>
      </c>
      <c r="CH2636" s="9">
        <f>IF(CF2636="","",VLOOKUP(CF2636,Metadata!$D$2:$H$20,4,FALSE))</f>
        <v>20000</v>
      </c>
      <c r="CI2636" s="9">
        <f>IF(CF2636="","",VLOOKUP(CF2636,Metadata!$D$2:$H$20,5,FALSE))</f>
        <v>25000</v>
      </c>
      <c r="CJ2636" s="9">
        <f t="shared" si="3"/>
        <v>22500</v>
      </c>
      <c r="CK2636" s="9" t="s">
        <v>153</v>
      </c>
      <c r="CL2636" s="10">
        <v>5</v>
      </c>
      <c r="CM2636" s="10">
        <v>3</v>
      </c>
      <c r="CN2636" s="10">
        <v>7</v>
      </c>
      <c r="CO2636" s="10">
        <v>5</v>
      </c>
      <c r="CP2636" s="10">
        <v>6</v>
      </c>
      <c r="CQ2636" s="10">
        <v>5</v>
      </c>
      <c r="CR2636" s="10">
        <v>5</v>
      </c>
      <c r="CS2636" s="10">
        <v>6</v>
      </c>
      <c r="CT2636" s="10">
        <v>5</v>
      </c>
      <c r="CU2636" s="10">
        <v>7</v>
      </c>
      <c r="CV2636" s="10">
        <v>6</v>
      </c>
      <c r="CW2636" s="10">
        <v>6</v>
      </c>
      <c r="CX2636" s="10">
        <v>4</v>
      </c>
      <c r="CY2636" s="10">
        <v>5</v>
      </c>
      <c r="CZ2636" s="10">
        <v>7</v>
      </c>
      <c r="DA2636" s="10">
        <v>7</v>
      </c>
      <c r="DB2636" s="10">
        <v>4</v>
      </c>
      <c r="DC2636" s="10">
        <v>7</v>
      </c>
      <c r="DD2636" s="10">
        <v>1</v>
      </c>
      <c r="DE2636" s="10">
        <v>7</v>
      </c>
      <c r="DF2636" s="10">
        <v>5</v>
      </c>
      <c r="DG2636" s="10">
        <v>6</v>
      </c>
      <c r="DH2636" s="10">
        <v>6</v>
      </c>
      <c r="DI2636" s="10">
        <v>6</v>
      </c>
      <c r="DJ2636" s="10">
        <v>2</v>
      </c>
      <c r="DK2636" s="10">
        <v>4</v>
      </c>
      <c r="DL2636" s="10">
        <v>6</v>
      </c>
      <c r="DM2636" s="9" t="s">
        <v>154</v>
      </c>
      <c r="DN2636" s="10">
        <v>1994</v>
      </c>
      <c r="DO2636" s="9">
        <f t="shared" si="9"/>
        <v>27</v>
      </c>
      <c r="DP2636" s="9" t="s">
        <v>155</v>
      </c>
      <c r="DQ2636" s="9" t="s">
        <v>202</v>
      </c>
      <c r="DR2636" s="9" t="s">
        <v>157</v>
      </c>
      <c r="DS2636" s="9" t="s">
        <v>137</v>
      </c>
      <c r="DT2636" s="9" t="s">
        <v>657</v>
      </c>
      <c r="DU2636" s="9" t="s">
        <v>168</v>
      </c>
      <c r="DV2636" s="9" t="str">
        <f>VLOOKUP(DU2636,Metadata!$B$2:$C$7,2,FALSE)</f>
        <v>0 - 3 years</v>
      </c>
    </row>
    <row r="2637" spans="1:126">
      <c r="A2637" s="13">
        <v>2636</v>
      </c>
      <c r="B2637" s="9" t="s">
        <v>135</v>
      </c>
      <c r="C2637" s="9" t="str">
        <f>VLOOKUP(B2637,Metadata!$M$2:$N$6,2,FALSE)</f>
        <v>Permanent Employee</v>
      </c>
      <c r="D2637" s="9" t="s">
        <v>159</v>
      </c>
      <c r="E2637" s="9" t="s">
        <v>137</v>
      </c>
      <c r="F2637" s="9" t="s">
        <v>138</v>
      </c>
      <c r="G2637" s="9" t="s">
        <v>172</v>
      </c>
      <c r="H2637" s="9" t="str">
        <f>IF(G2637="","",VLOOKUP(G2637,Metadata!$J$2:$K$22,2,FALSE))</f>
        <v>Porto Metropolitan Area</v>
      </c>
      <c r="I2637" s="9" t="s">
        <v>138</v>
      </c>
      <c r="J2637" s="9" t="str">
        <f>IF(I2637="","",VLOOKUP(I2637,Metadata!$P$2:$Q$43,2,FALSE))</f>
        <v>Europe</v>
      </c>
      <c r="K2637" s="9" t="str">
        <f t="shared" si="0"/>
        <v>Portugal</v>
      </c>
      <c r="L2637" s="9" t="s">
        <v>213</v>
      </c>
      <c r="M2637" s="9" t="str">
        <f>IF(L2637="","",VLOOKUP(L2637,Metadata!$J$2:$K$22,2,FALSE))</f>
        <v>Centre</v>
      </c>
      <c r="N2637" s="9" t="s">
        <v>141</v>
      </c>
      <c r="O2637" s="9" t="s">
        <v>137</v>
      </c>
      <c r="P2637" s="9" t="s">
        <v>142</v>
      </c>
      <c r="Q2637" s="10" t="str">
        <f t="shared" si="1"/>
        <v>Full Office Job</v>
      </c>
      <c r="R2637" s="10">
        <v>6</v>
      </c>
      <c r="S2637" s="9" t="s">
        <v>266</v>
      </c>
      <c r="T2637" s="9" t="s">
        <v>137</v>
      </c>
      <c r="U2637" s="9" t="str">
        <f>IF(S2637&lt;&gt;"",S2637,IF(T2637&lt;&gt;"",VLOOKUP(T2637,Metadata!$S$2:$T$228,2,FALSE),""))</f>
        <v>Data Scientist/Data Engineer</v>
      </c>
      <c r="V2637" s="9" t="s">
        <v>317</v>
      </c>
      <c r="W2637" s="9" t="s">
        <v>137</v>
      </c>
      <c r="X2637" s="9" t="s">
        <v>145</v>
      </c>
      <c r="Y2637" s="9" t="s">
        <v>137</v>
      </c>
      <c r="Z2637" s="9" t="s">
        <v>146</v>
      </c>
      <c r="AA2637" s="9" t="s">
        <v>137</v>
      </c>
      <c r="AB2637" s="9" t="s">
        <v>137</v>
      </c>
      <c r="AC2637" s="9" t="s">
        <v>147</v>
      </c>
      <c r="AD2637" s="9"/>
      <c r="AE2637" s="9" t="s">
        <v>194</v>
      </c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 t="s">
        <v>167</v>
      </c>
      <c r="BK2637" s="9" t="s">
        <v>198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10"/>
      <c r="CB2637" s="10" t="str">
        <f t="shared" si="5"/>
        <v/>
      </c>
      <c r="CC2637" s="10"/>
      <c r="CD2637" s="9" t="str">
        <f t="shared" si="2"/>
        <v/>
      </c>
      <c r="CE2637" s="9" t="s">
        <v>168</v>
      </c>
      <c r="CF2637" s="9" t="s">
        <v>152</v>
      </c>
      <c r="CG2637" s="9">
        <f>IF(CF2637="","",VLOOKUP(CF2637,Metadata!$D$2:$H$20,2,FALSE))</f>
        <v>32500</v>
      </c>
      <c r="CH2637" s="9">
        <f>IF(CF2637="","",VLOOKUP(CF2637,Metadata!$D$2:$H$20,4,FALSE))</f>
        <v>30000</v>
      </c>
      <c r="CI2637" s="9">
        <f>IF(CF2637="","",VLOOKUP(CF2637,Metadata!$D$2:$H$20,5,FALSE))</f>
        <v>35000</v>
      </c>
      <c r="CJ2637" s="9">
        <f t="shared" si="3"/>
        <v>32500</v>
      </c>
      <c r="CK2637" s="9" t="s">
        <v>221</v>
      </c>
      <c r="CL2637" s="10">
        <v>4</v>
      </c>
      <c r="CM2637" s="10">
        <v>2</v>
      </c>
      <c r="CN2637" s="10">
        <v>7</v>
      </c>
      <c r="CO2637" s="10">
        <v>6</v>
      </c>
      <c r="CP2637" s="10">
        <v>7</v>
      </c>
      <c r="CQ2637" s="10">
        <v>7</v>
      </c>
      <c r="CR2637" s="10">
        <v>7</v>
      </c>
      <c r="CS2637" s="10">
        <v>7</v>
      </c>
      <c r="CT2637" s="10">
        <v>5</v>
      </c>
      <c r="CU2637" s="10">
        <v>5</v>
      </c>
      <c r="CV2637" s="10">
        <v>5</v>
      </c>
      <c r="CW2637" s="10">
        <v>7</v>
      </c>
      <c r="CX2637" s="10">
        <v>6</v>
      </c>
      <c r="CY2637" s="10">
        <v>6</v>
      </c>
      <c r="CZ2637" s="10">
        <v>6</v>
      </c>
      <c r="DA2637" s="10">
        <v>6</v>
      </c>
      <c r="DB2637" s="10">
        <v>5</v>
      </c>
      <c r="DC2637" s="10">
        <v>7</v>
      </c>
      <c r="DD2637" s="10">
        <v>5</v>
      </c>
      <c r="DE2637" s="10">
        <v>7</v>
      </c>
      <c r="DF2637" s="10">
        <v>6</v>
      </c>
      <c r="DG2637" s="10">
        <v>6</v>
      </c>
      <c r="DH2637" s="10">
        <v>7</v>
      </c>
      <c r="DI2637" s="10">
        <v>7</v>
      </c>
      <c r="DJ2637" s="10">
        <v>6</v>
      </c>
      <c r="DK2637" s="10">
        <v>7</v>
      </c>
      <c r="DL2637" s="10">
        <v>7</v>
      </c>
      <c r="DM2637" s="9" t="s">
        <v>154</v>
      </c>
      <c r="DN2637" s="10">
        <v>1996</v>
      </c>
      <c r="DO2637" s="9">
        <f t="shared" si="9"/>
        <v>25</v>
      </c>
      <c r="DP2637" s="9" t="s">
        <v>155</v>
      </c>
      <c r="DQ2637" s="9" t="s">
        <v>202</v>
      </c>
      <c r="DR2637" s="9" t="s">
        <v>157</v>
      </c>
      <c r="DS2637" s="9" t="s">
        <v>137</v>
      </c>
      <c r="DT2637" s="9" t="s">
        <v>657</v>
      </c>
      <c r="DU2637" s="9" t="s">
        <v>168</v>
      </c>
      <c r="DV2637" s="9" t="str">
        <f>VLOOKUP(DU2637,Metadata!$B$2:$C$7,2,FALSE)</f>
        <v>0 - 3 years</v>
      </c>
    </row>
    <row r="2638" spans="1:126">
      <c r="A2638" s="13">
        <v>2637</v>
      </c>
      <c r="B2638" s="9" t="s">
        <v>135</v>
      </c>
      <c r="C2638" s="9" t="str">
        <f>VLOOKUP(B2638,Metadata!$M$2:$N$6,2,FALSE)</f>
        <v>Permanent Employee</v>
      </c>
      <c r="D2638" s="9" t="s">
        <v>136</v>
      </c>
      <c r="E2638" s="9" t="s">
        <v>137</v>
      </c>
      <c r="F2638" s="9" t="s">
        <v>138</v>
      </c>
      <c r="G2638" s="9" t="s">
        <v>213</v>
      </c>
      <c r="H2638" s="9" t="str">
        <f>IF(G2638="","",VLOOKUP(G2638,Metadata!$J$2:$K$22,2,FALSE))</f>
        <v>Centre</v>
      </c>
      <c r="I2638" s="9" t="s">
        <v>138</v>
      </c>
      <c r="J2638" s="9" t="str">
        <f>IF(I2638="","",VLOOKUP(I2638,Metadata!$P$2:$Q$43,2,FALSE))</f>
        <v>Europe</v>
      </c>
      <c r="K2638" s="9" t="str">
        <f t="shared" si="0"/>
        <v>Portugal</v>
      </c>
      <c r="L2638" s="9" t="s">
        <v>213</v>
      </c>
      <c r="M2638" s="9" t="str">
        <f>IF(L2638="","",VLOOKUP(L2638,Metadata!$J$2:$K$22,2,FALSE))</f>
        <v>Centre</v>
      </c>
      <c r="N2638" s="9" t="s">
        <v>214</v>
      </c>
      <c r="O2638" s="9" t="s">
        <v>136</v>
      </c>
      <c r="P2638" s="9" t="s">
        <v>142</v>
      </c>
      <c r="Q2638" s="10" t="str">
        <f t="shared" si="1"/>
        <v>Full Office Job</v>
      </c>
      <c r="R2638" s="10">
        <v>7</v>
      </c>
      <c r="S2638" s="9" t="s">
        <v>161</v>
      </c>
      <c r="T2638" s="9" t="s">
        <v>137</v>
      </c>
      <c r="U2638" s="9" t="str">
        <f>IF(S2638&lt;&gt;"",S2638,IF(T2638&lt;&gt;"",VLOOKUP(T2638,Metadata!$S$2:$T$228,2,FALSE),""))</f>
        <v>Full-Stack Developer</v>
      </c>
      <c r="V2638" s="9" t="s">
        <v>317</v>
      </c>
      <c r="W2638" s="9" t="s">
        <v>137</v>
      </c>
      <c r="X2638" s="9" t="s">
        <v>145</v>
      </c>
      <c r="Y2638" s="9" t="s">
        <v>137</v>
      </c>
      <c r="Z2638" s="9" t="s">
        <v>224</v>
      </c>
      <c r="AA2638" s="9" t="s">
        <v>137</v>
      </c>
      <c r="AB2638" s="9" t="s">
        <v>137</v>
      </c>
      <c r="AC2638" s="9" t="s">
        <v>147</v>
      </c>
      <c r="AD2638" s="9"/>
      <c r="AE2638" s="9" t="s">
        <v>194</v>
      </c>
      <c r="AF2638" s="9"/>
      <c r="AG2638" s="9"/>
      <c r="AH2638" s="9"/>
      <c r="AI2638" s="9"/>
      <c r="AJ2638" s="9" t="s">
        <v>185</v>
      </c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 t="s">
        <v>178</v>
      </c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198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10"/>
      <c r="CB2638" s="10" t="str">
        <f t="shared" si="5"/>
        <v/>
      </c>
      <c r="CC2638" s="10"/>
      <c r="CD2638" s="9" t="str">
        <f t="shared" si="2"/>
        <v/>
      </c>
      <c r="CE2638" s="9" t="s">
        <v>168</v>
      </c>
      <c r="CF2638" s="9" t="s">
        <v>188</v>
      </c>
      <c r="CG2638" s="9">
        <f>IF(CF2638="","",VLOOKUP(CF2638,Metadata!$D$2:$H$20,2,FALSE))</f>
        <v>17500</v>
      </c>
      <c r="CH2638" s="9">
        <f>IF(CF2638="","",VLOOKUP(CF2638,Metadata!$D$2:$H$20,4,FALSE))</f>
        <v>15000</v>
      </c>
      <c r="CI2638" s="9">
        <f>IF(CF2638="","",VLOOKUP(CF2638,Metadata!$D$2:$H$20,5,FALSE))</f>
        <v>20000</v>
      </c>
      <c r="CJ2638" s="9">
        <f t="shared" si="3"/>
        <v>17500</v>
      </c>
      <c r="CK2638" s="9" t="s">
        <v>189</v>
      </c>
      <c r="CL2638" s="10">
        <v>5</v>
      </c>
      <c r="CM2638" s="10">
        <v>5</v>
      </c>
      <c r="CN2638" s="10">
        <v>4</v>
      </c>
      <c r="CO2638" s="10">
        <v>5</v>
      </c>
      <c r="CP2638" s="10">
        <v>4</v>
      </c>
      <c r="CQ2638" s="10">
        <v>4</v>
      </c>
      <c r="CR2638" s="10">
        <v>7</v>
      </c>
      <c r="CS2638" s="10">
        <v>7</v>
      </c>
      <c r="CT2638" s="10">
        <v>7</v>
      </c>
      <c r="CU2638" s="10">
        <v>7</v>
      </c>
      <c r="CV2638" s="10">
        <v>6</v>
      </c>
      <c r="CW2638" s="10">
        <v>5</v>
      </c>
      <c r="CX2638" s="10">
        <v>4</v>
      </c>
      <c r="CY2638" s="10">
        <v>7</v>
      </c>
      <c r="CZ2638" s="10">
        <v>7</v>
      </c>
      <c r="DA2638" s="10">
        <v>7</v>
      </c>
      <c r="DB2638" s="10">
        <v>7</v>
      </c>
      <c r="DC2638" s="10">
        <v>7</v>
      </c>
      <c r="DD2638" s="10">
        <v>3</v>
      </c>
      <c r="DE2638" s="10">
        <v>7</v>
      </c>
      <c r="DF2638" s="10">
        <v>6</v>
      </c>
      <c r="DG2638" s="10">
        <v>7</v>
      </c>
      <c r="DH2638" s="10">
        <v>3</v>
      </c>
      <c r="DI2638" s="10">
        <v>7</v>
      </c>
      <c r="DJ2638" s="10">
        <v>7</v>
      </c>
      <c r="DK2638" s="10">
        <v>5</v>
      </c>
      <c r="DL2638" s="10">
        <v>5</v>
      </c>
      <c r="DM2638" s="9" t="s">
        <v>154</v>
      </c>
      <c r="DN2638" s="10">
        <v>1995</v>
      </c>
      <c r="DO2638" s="9">
        <f t="shared" si="9"/>
        <v>26</v>
      </c>
      <c r="DP2638" s="9" t="s">
        <v>155</v>
      </c>
      <c r="DQ2638" s="9" t="s">
        <v>227</v>
      </c>
      <c r="DR2638" s="9" t="s">
        <v>157</v>
      </c>
      <c r="DS2638" s="9" t="s">
        <v>137</v>
      </c>
      <c r="DT2638" s="9" t="s">
        <v>657</v>
      </c>
      <c r="DU2638" s="9" t="s">
        <v>168</v>
      </c>
      <c r="DV2638" s="9" t="str">
        <f>VLOOKUP(DU2638,Metadata!$B$2:$C$7,2,FALSE)</f>
        <v>0 - 3 years</v>
      </c>
    </row>
    <row r="2639" spans="1:126">
      <c r="A2639" s="13">
        <v>2638</v>
      </c>
      <c r="B2639" s="9" t="s">
        <v>135</v>
      </c>
      <c r="C2639" s="9" t="str">
        <f>VLOOKUP(B2639,Metadata!$M$2:$N$6,2,FALSE)</f>
        <v>Permanent Employee</v>
      </c>
      <c r="D2639" s="9" t="s">
        <v>136</v>
      </c>
      <c r="E2639" s="9" t="s">
        <v>137</v>
      </c>
      <c r="F2639" s="9" t="s">
        <v>138</v>
      </c>
      <c r="G2639" s="9" t="s">
        <v>140</v>
      </c>
      <c r="H2639" s="9" t="str">
        <f>IF(G2639="","",VLOOKUP(G2639,Metadata!$J$2:$K$22,2,FALSE))</f>
        <v>Lisbon Metropolitan Area</v>
      </c>
      <c r="I2639" s="9" t="s">
        <v>173</v>
      </c>
      <c r="J2639" s="9" t="str">
        <f>IF(I2639="","",VLOOKUP(I2639,Metadata!$P$2:$Q$43,2,FALSE))</f>
        <v>N/A</v>
      </c>
      <c r="K2639" s="9" t="str">
        <f t="shared" si="0"/>
        <v>International</v>
      </c>
      <c r="L2639" s="9" t="s">
        <v>137</v>
      </c>
      <c r="M2639" s="9" t="str">
        <f>IF(L2639="","",VLOOKUP(L2639,Metadata!$J$2:$K$22,2,FALSE))</f>
        <v/>
      </c>
      <c r="N2639" s="9" t="s">
        <v>214</v>
      </c>
      <c r="O2639" s="9" t="s">
        <v>215</v>
      </c>
      <c r="P2639" s="9" t="s">
        <v>142</v>
      </c>
      <c r="Q2639" s="10" t="str">
        <f t="shared" si="1"/>
        <v>Full Office Job</v>
      </c>
      <c r="R2639" s="10">
        <v>5</v>
      </c>
      <c r="S2639" s="9" t="s">
        <v>332</v>
      </c>
      <c r="T2639" s="9" t="s">
        <v>137</v>
      </c>
      <c r="U2639" s="9" t="str">
        <f>IF(S2639&lt;&gt;"",S2639,IF(T2639&lt;&gt;"",VLOOKUP(T2639,Metadata!$S$2:$T$228,2,FALSE),""))</f>
        <v>UX/UI Designer</v>
      </c>
      <c r="V2639" s="9" t="s">
        <v>207</v>
      </c>
      <c r="W2639" s="9" t="s">
        <v>137</v>
      </c>
      <c r="X2639" s="9" t="s">
        <v>208</v>
      </c>
      <c r="Y2639" s="9" t="s">
        <v>137</v>
      </c>
      <c r="Z2639" s="9" t="s">
        <v>218</v>
      </c>
      <c r="AA2639" s="9" t="s">
        <v>137</v>
      </c>
      <c r="AB2639" s="9" t="s">
        <v>137</v>
      </c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 t="s">
        <v>150</v>
      </c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 t="s">
        <v>150</v>
      </c>
      <c r="BZ2639" s="9" t="s">
        <v>137</v>
      </c>
      <c r="CA2639" s="10"/>
      <c r="CB2639" s="10" t="str">
        <f t="shared" si="5"/>
        <v/>
      </c>
      <c r="CC2639" s="10"/>
      <c r="CD2639" s="9" t="str">
        <f t="shared" si="2"/>
        <v/>
      </c>
      <c r="CE2639" s="9" t="s">
        <v>151</v>
      </c>
      <c r="CF2639" s="9" t="s">
        <v>254</v>
      </c>
      <c r="CG2639" s="9">
        <f>IF(CF2639="","",VLOOKUP(CF2639,Metadata!$D$2:$H$20,2,FALSE))</f>
        <v>37500</v>
      </c>
      <c r="CH2639" s="9">
        <f>IF(CF2639="","",VLOOKUP(CF2639,Metadata!$D$2:$H$20,4,FALSE))</f>
        <v>35000</v>
      </c>
      <c r="CI2639" s="9">
        <f>IF(CF2639="","",VLOOKUP(CF2639,Metadata!$D$2:$H$20,5,FALSE))</f>
        <v>40000</v>
      </c>
      <c r="CJ2639" s="9">
        <f t="shared" si="3"/>
        <v>37500</v>
      </c>
      <c r="CK2639" s="9" t="s">
        <v>221</v>
      </c>
      <c r="CL2639" s="10">
        <v>5</v>
      </c>
      <c r="CM2639" s="10">
        <v>3</v>
      </c>
      <c r="CN2639" s="10">
        <v>6</v>
      </c>
      <c r="CO2639" s="10">
        <v>6</v>
      </c>
      <c r="CP2639" s="10">
        <v>7</v>
      </c>
      <c r="CQ2639" s="10">
        <v>7</v>
      </c>
      <c r="CR2639" s="10">
        <v>5</v>
      </c>
      <c r="CS2639" s="10">
        <v>4</v>
      </c>
      <c r="CT2639" s="10">
        <v>5</v>
      </c>
      <c r="CU2639" s="10">
        <v>6</v>
      </c>
      <c r="CV2639" s="10">
        <v>6</v>
      </c>
      <c r="CW2639" s="10">
        <v>6</v>
      </c>
      <c r="CX2639" s="10">
        <v>7</v>
      </c>
      <c r="CY2639" s="10">
        <v>7</v>
      </c>
      <c r="CZ2639" s="10">
        <v>6</v>
      </c>
      <c r="DA2639" s="10">
        <v>5</v>
      </c>
      <c r="DB2639" s="10">
        <v>6</v>
      </c>
      <c r="DC2639" s="10">
        <v>6</v>
      </c>
      <c r="DD2639" s="10">
        <v>6</v>
      </c>
      <c r="DE2639" s="10">
        <v>7</v>
      </c>
      <c r="DF2639" s="10">
        <v>7</v>
      </c>
      <c r="DG2639" s="10">
        <v>6</v>
      </c>
      <c r="DH2639" s="10">
        <v>6</v>
      </c>
      <c r="DI2639" s="10">
        <v>6</v>
      </c>
      <c r="DJ2639" s="10">
        <v>6</v>
      </c>
      <c r="DK2639" s="10">
        <v>7</v>
      </c>
      <c r="DL2639" s="10">
        <v>6</v>
      </c>
      <c r="DM2639" s="9" t="s">
        <v>154</v>
      </c>
      <c r="DN2639" s="10">
        <v>1981</v>
      </c>
      <c r="DO2639" s="9">
        <f t="shared" si="9"/>
        <v>40</v>
      </c>
      <c r="DP2639" s="9" t="s">
        <v>155</v>
      </c>
      <c r="DQ2639" s="9" t="s">
        <v>202</v>
      </c>
      <c r="DR2639" s="9" t="s">
        <v>157</v>
      </c>
      <c r="DS2639" s="9" t="s">
        <v>137</v>
      </c>
      <c r="DT2639" s="9" t="s">
        <v>657</v>
      </c>
      <c r="DU2639" s="9" t="s">
        <v>158</v>
      </c>
      <c r="DV2639" s="9" t="str">
        <f>VLOOKUP(DU2639,Metadata!$B$2:$C$7,2,FALSE)</f>
        <v>6+ years</v>
      </c>
    </row>
    <row r="2640" spans="1:126">
      <c r="A2640" s="13">
        <v>2639</v>
      </c>
      <c r="B2640" s="9" t="s">
        <v>171</v>
      </c>
      <c r="C2640" s="9" t="str">
        <f>VLOOKUP(B2640,Metadata!$M$2:$N$6,2,FALSE)</f>
        <v>Contractor</v>
      </c>
      <c r="D2640" s="9" t="s">
        <v>137</v>
      </c>
      <c r="E2640" s="9" t="s">
        <v>159</v>
      </c>
      <c r="F2640" s="9" t="s">
        <v>138</v>
      </c>
      <c r="G2640" s="9" t="s">
        <v>265</v>
      </c>
      <c r="H2640" s="9" t="str">
        <f>IF(G2640="","",VLOOKUP(G2640,Metadata!$J$2:$K$22,2,FALSE))</f>
        <v>Azores and Madeira</v>
      </c>
      <c r="I2640" s="9" t="s">
        <v>825</v>
      </c>
      <c r="J2640" s="9" t="str">
        <f>IF(I2640="","",VLOOKUP(I2640,Metadata!$P$2:$Q$43,2,FALSE))</f>
        <v>N/A</v>
      </c>
      <c r="K2640" s="9" t="str">
        <f t="shared" si="0"/>
        <v>International</v>
      </c>
      <c r="L2640" s="9" t="s">
        <v>137</v>
      </c>
      <c r="M2640" s="9" t="str">
        <f>IF(L2640="","",VLOOKUP(L2640,Metadata!$J$2:$K$22,2,FALSE))</f>
        <v/>
      </c>
      <c r="N2640" s="9" t="s">
        <v>141</v>
      </c>
      <c r="O2640" s="9" t="s">
        <v>137</v>
      </c>
      <c r="P2640" s="9" t="s">
        <v>191</v>
      </c>
      <c r="Q2640" s="10" t="str">
        <f t="shared" si="1"/>
        <v>Remote Job (full or flexible)</v>
      </c>
      <c r="R2640" s="10">
        <v>7</v>
      </c>
      <c r="S2640" s="9" t="s">
        <v>143</v>
      </c>
      <c r="T2640" s="9" t="s">
        <v>137</v>
      </c>
      <c r="U2640" s="9" t="str">
        <f>IF(S2640&lt;&gt;"",S2640,IF(T2640&lt;&gt;"",VLOOKUP(T2640,Metadata!$S$2:$T$228,2,FALSE),""))</f>
        <v>Technical Team Leader</v>
      </c>
      <c r="V2640" s="9" t="s">
        <v>304</v>
      </c>
      <c r="W2640" s="9" t="s">
        <v>137</v>
      </c>
      <c r="X2640" s="9" t="s">
        <v>163</v>
      </c>
      <c r="Y2640" s="9" t="s">
        <v>137</v>
      </c>
      <c r="Z2640" s="9" t="s">
        <v>262</v>
      </c>
      <c r="AA2640" s="9" t="s">
        <v>165</v>
      </c>
      <c r="AB2640" s="9" t="s">
        <v>137</v>
      </c>
      <c r="AC2640" s="9" t="s">
        <v>147</v>
      </c>
      <c r="AD2640" s="9"/>
      <c r="AE2640" s="9" t="s">
        <v>194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 t="s">
        <v>178</v>
      </c>
      <c r="BB2640" s="9"/>
      <c r="BC2640" s="9"/>
      <c r="BD2640" s="9"/>
      <c r="BE2640" s="9"/>
      <c r="BF2640" s="9" t="s">
        <v>367</v>
      </c>
      <c r="BG2640" s="9"/>
      <c r="BH2640" s="9"/>
      <c r="BI2640" s="9"/>
      <c r="BJ2640" s="9"/>
      <c r="BK2640" s="9" t="s">
        <v>198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10">
        <v>9</v>
      </c>
      <c r="CB2640" s="10" t="str">
        <f t="shared" si="5"/>
        <v>7 to 12 months</v>
      </c>
      <c r="CC2640" s="10">
        <v>30</v>
      </c>
      <c r="CD2640" s="9">
        <f t="shared" si="2"/>
        <v>48000</v>
      </c>
      <c r="CE2640" s="9" t="s">
        <v>137</v>
      </c>
      <c r="CF2640" s="9" t="s">
        <v>137</v>
      </c>
      <c r="CG2640" s="9" t="str">
        <f>IF(CF2640="","",VLOOKUP(CF2640,Metadata!$D$2:$H$20,2,FALSE))</f>
        <v/>
      </c>
      <c r="CH2640" s="9" t="str">
        <f>IF(CF2640="","",VLOOKUP(CF2640,Metadata!$D$2:$H$20,4,FALSE))</f>
        <v/>
      </c>
      <c r="CI2640" s="9" t="str">
        <f>IF(CF2640="","",VLOOKUP(CF2640,Metadata!$D$2:$H$20,5,FALSE))</f>
        <v/>
      </c>
      <c r="CJ2640" s="9">
        <f t="shared" si="3"/>
        <v>48000</v>
      </c>
      <c r="CK2640" s="9" t="s">
        <v>221</v>
      </c>
      <c r="CL2640" s="10">
        <v>4</v>
      </c>
      <c r="CM2640" s="10">
        <v>3</v>
      </c>
      <c r="CN2640" s="10">
        <v>7</v>
      </c>
      <c r="CO2640" s="10">
        <v>7</v>
      </c>
      <c r="CP2640" s="10">
        <v>4</v>
      </c>
      <c r="CQ2640" s="10">
        <v>7</v>
      </c>
      <c r="CR2640" s="10">
        <v>7</v>
      </c>
      <c r="CS2640" s="10">
        <v>7</v>
      </c>
      <c r="CT2640" s="10">
        <v>6</v>
      </c>
      <c r="CU2640" s="10">
        <v>7</v>
      </c>
      <c r="CV2640" s="10">
        <v>5</v>
      </c>
      <c r="CW2640" s="10">
        <v>5</v>
      </c>
      <c r="CX2640" s="10">
        <v>7</v>
      </c>
      <c r="CY2640" s="10">
        <v>7</v>
      </c>
      <c r="CZ2640" s="10">
        <v>6</v>
      </c>
      <c r="DA2640" s="10">
        <v>4</v>
      </c>
      <c r="DB2640" s="10">
        <v>5</v>
      </c>
      <c r="DC2640" s="10">
        <v>5</v>
      </c>
      <c r="DD2640" s="10">
        <v>1</v>
      </c>
      <c r="DE2640" s="10">
        <v>7</v>
      </c>
      <c r="DF2640" s="10">
        <v>6</v>
      </c>
      <c r="DG2640" s="10">
        <v>6</v>
      </c>
      <c r="DH2640" s="10">
        <v>6</v>
      </c>
      <c r="DI2640" s="10">
        <v>7</v>
      </c>
      <c r="DJ2640" s="10">
        <v>6</v>
      </c>
      <c r="DK2640" s="10">
        <v>7</v>
      </c>
      <c r="DL2640" s="10">
        <v>7</v>
      </c>
      <c r="DM2640" s="9" t="s">
        <v>154</v>
      </c>
      <c r="DN2640" s="10">
        <v>1980</v>
      </c>
      <c r="DO2640" s="9">
        <f t="shared" si="9"/>
        <v>41</v>
      </c>
      <c r="DP2640" s="9" t="s">
        <v>155</v>
      </c>
      <c r="DQ2640" s="9" t="s">
        <v>156</v>
      </c>
      <c r="DR2640" s="9" t="s">
        <v>157</v>
      </c>
      <c r="DS2640" s="9" t="s">
        <v>137</v>
      </c>
      <c r="DT2640" s="9" t="s">
        <v>657</v>
      </c>
      <c r="DU2640" s="9" t="s">
        <v>158</v>
      </c>
      <c r="DV2640" s="9" t="str">
        <f>VLOOKUP(DU2640,Metadata!$B$2:$C$7,2,FALSE)</f>
        <v>6+ years</v>
      </c>
    </row>
    <row r="2641" spans="1:126">
      <c r="A2641" s="13">
        <v>2640</v>
      </c>
      <c r="B2641" s="9" t="s">
        <v>171</v>
      </c>
      <c r="C2641" s="9" t="str">
        <f>VLOOKUP(B2641,Metadata!$M$2:$N$6,2,FALSE)</f>
        <v>Contractor</v>
      </c>
      <c r="D2641" s="9" t="s">
        <v>137</v>
      </c>
      <c r="E2641" s="9" t="s">
        <v>136</v>
      </c>
      <c r="F2641" s="9" t="s">
        <v>138</v>
      </c>
      <c r="G2641" s="9" t="s">
        <v>140</v>
      </c>
      <c r="H2641" s="9" t="str">
        <f>IF(G2641="","",VLOOKUP(G2641,Metadata!$J$2:$K$22,2,FALSE))</f>
        <v>Lisbon Metropolitan Area</v>
      </c>
      <c r="I2641" s="9" t="s">
        <v>228</v>
      </c>
      <c r="J2641" s="9" t="str">
        <f>IF(I2641="","",VLOOKUP(I2641,Metadata!$P$2:$Q$43,2,FALSE))</f>
        <v>Europe</v>
      </c>
      <c r="K2641" s="9" t="str">
        <f t="shared" si="0"/>
        <v>International</v>
      </c>
      <c r="L2641" s="9" t="s">
        <v>137</v>
      </c>
      <c r="M2641" s="9" t="str">
        <f>IF(L2641="","",VLOOKUP(L2641,Metadata!$J$2:$K$22,2,FALSE))</f>
        <v/>
      </c>
      <c r="N2641" s="9" t="s">
        <v>141</v>
      </c>
      <c r="O2641" s="9" t="s">
        <v>137</v>
      </c>
      <c r="P2641" s="9" t="s">
        <v>191</v>
      </c>
      <c r="Q2641" s="10" t="str">
        <f t="shared" si="1"/>
        <v>Remote Job (full or flexible)</v>
      </c>
      <c r="R2641" s="10">
        <v>6</v>
      </c>
      <c r="S2641" s="9" t="s">
        <v>338</v>
      </c>
      <c r="T2641" s="9" t="s">
        <v>137</v>
      </c>
      <c r="U2641" s="9" t="str">
        <f>IF(S2641&lt;&gt;"",S2641,IF(T2641&lt;&gt;"",VLOOKUP(T2641,Metadata!$S$2:$T$228,2,FALSE),""))</f>
        <v>Solutions Architect</v>
      </c>
      <c r="V2641" s="9" t="s">
        <v>261</v>
      </c>
      <c r="W2641" s="9" t="s">
        <v>137</v>
      </c>
      <c r="X2641" s="9" t="s">
        <v>163</v>
      </c>
      <c r="Y2641" s="9" t="s">
        <v>137</v>
      </c>
      <c r="Z2641" s="9" t="s">
        <v>262</v>
      </c>
      <c r="AA2641" s="9" t="s">
        <v>165</v>
      </c>
      <c r="AB2641" s="9" t="s">
        <v>137</v>
      </c>
      <c r="AC2641" s="9" t="s">
        <v>147</v>
      </c>
      <c r="AD2641" s="9"/>
      <c r="AE2641" s="9" t="s">
        <v>194</v>
      </c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 t="s">
        <v>178</v>
      </c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198</v>
      </c>
      <c r="BL2641" s="9" t="s">
        <v>199</v>
      </c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10">
        <v>12</v>
      </c>
      <c r="CB2641" s="10" t="str">
        <f t="shared" si="5"/>
        <v>7 to 12 months</v>
      </c>
      <c r="CC2641" s="10">
        <v>43.75</v>
      </c>
      <c r="CD2641" s="9">
        <f t="shared" si="2"/>
        <v>70000</v>
      </c>
      <c r="CE2641" s="9"/>
      <c r="CF2641" s="9" t="s">
        <v>137</v>
      </c>
      <c r="CG2641" s="9" t="str">
        <f>IF(CF2641="","",VLOOKUP(CF2641,Metadata!$D$2:$H$20,2,FALSE))</f>
        <v/>
      </c>
      <c r="CH2641" s="9" t="str">
        <f>IF(CF2641="","",VLOOKUP(CF2641,Metadata!$D$2:$H$20,4,FALSE))</f>
        <v/>
      </c>
      <c r="CI2641" s="9" t="str">
        <f>IF(CF2641="","",VLOOKUP(CF2641,Metadata!$D$2:$H$20,5,FALSE))</f>
        <v/>
      </c>
      <c r="CJ2641" s="9">
        <f t="shared" si="3"/>
        <v>70000</v>
      </c>
      <c r="CK2641" s="9" t="s">
        <v>201</v>
      </c>
      <c r="CL2641" s="10">
        <v>7</v>
      </c>
      <c r="CM2641" s="10">
        <v>3</v>
      </c>
      <c r="CN2641" s="10">
        <v>7</v>
      </c>
      <c r="CO2641" s="10">
        <v>7</v>
      </c>
      <c r="CP2641" s="10">
        <v>4</v>
      </c>
      <c r="CQ2641" s="10">
        <v>4</v>
      </c>
      <c r="CR2641" s="10">
        <v>7</v>
      </c>
      <c r="CS2641" s="10">
        <v>4</v>
      </c>
      <c r="CT2641" s="10">
        <v>4</v>
      </c>
      <c r="CU2641" s="10">
        <v>7</v>
      </c>
      <c r="CV2641" s="10">
        <v>6</v>
      </c>
      <c r="CW2641" s="10">
        <v>2</v>
      </c>
      <c r="CX2641" s="10">
        <v>5</v>
      </c>
      <c r="CY2641" s="10">
        <v>6</v>
      </c>
      <c r="CZ2641" s="10">
        <v>7</v>
      </c>
      <c r="DA2641" s="10">
        <v>1</v>
      </c>
      <c r="DB2641" s="10">
        <v>6</v>
      </c>
      <c r="DC2641" s="10">
        <v>4</v>
      </c>
      <c r="DD2641" s="10">
        <v>5</v>
      </c>
      <c r="DE2641" s="10">
        <v>6</v>
      </c>
      <c r="DF2641" s="10">
        <v>4</v>
      </c>
      <c r="DG2641" s="10">
        <v>5</v>
      </c>
      <c r="DH2641" s="10">
        <v>5</v>
      </c>
      <c r="DI2641" s="10">
        <v>5</v>
      </c>
      <c r="DJ2641" s="10">
        <v>5</v>
      </c>
      <c r="DK2641" s="10">
        <v>4</v>
      </c>
      <c r="DL2641" s="10">
        <v>2</v>
      </c>
      <c r="DM2641" s="9" t="s">
        <v>154</v>
      </c>
      <c r="DN2641" s="10">
        <v>1989</v>
      </c>
      <c r="DO2641" s="9">
        <f t="shared" si="9"/>
        <v>32</v>
      </c>
      <c r="DP2641" s="9" t="s">
        <v>155</v>
      </c>
      <c r="DQ2641" s="9" t="s">
        <v>156</v>
      </c>
      <c r="DR2641" s="9" t="s">
        <v>157</v>
      </c>
      <c r="DS2641" s="9" t="s">
        <v>137</v>
      </c>
      <c r="DT2641" s="9" t="s">
        <v>657</v>
      </c>
      <c r="DU2641" s="9" t="s">
        <v>158</v>
      </c>
      <c r="DV2641" s="9" t="str">
        <f>VLOOKUP(DU2641,Metadata!$B$2:$C$7,2,FALSE)</f>
        <v>6+ years</v>
      </c>
    </row>
    <row r="2642" spans="1:126">
      <c r="A2642" s="13">
        <v>2641</v>
      </c>
      <c r="B2642" s="9" t="s">
        <v>135</v>
      </c>
      <c r="C2642" s="9" t="str">
        <f>VLOOKUP(B2642,Metadata!$M$2:$N$6,2,FALSE)</f>
        <v>Permanent Employee</v>
      </c>
      <c r="D2642" s="9" t="s">
        <v>136</v>
      </c>
      <c r="E2642" s="9" t="s">
        <v>137</v>
      </c>
      <c r="F2642" s="9" t="s">
        <v>138</v>
      </c>
      <c r="G2642" s="9" t="s">
        <v>172</v>
      </c>
      <c r="H2642" s="9" t="str">
        <f>IF(G2642="","",VLOOKUP(G2642,Metadata!$J$2:$K$22,2,FALSE))</f>
        <v>Porto Metropolitan Area</v>
      </c>
      <c r="I2642" s="9" t="s">
        <v>138</v>
      </c>
      <c r="J2642" s="9" t="str">
        <f>IF(I2642="","",VLOOKUP(I2642,Metadata!$P$2:$Q$43,2,FALSE))</f>
        <v>Europe</v>
      </c>
      <c r="K2642" s="9" t="str">
        <f t="shared" si="0"/>
        <v>Portugal</v>
      </c>
      <c r="L2642" s="9" t="s">
        <v>172</v>
      </c>
      <c r="M2642" s="9" t="str">
        <f>IF(L2642="","",VLOOKUP(L2642,Metadata!$J$2:$K$22,2,FALSE))</f>
        <v>Porto Metropolitan Area</v>
      </c>
      <c r="N2642" s="9" t="s">
        <v>141</v>
      </c>
      <c r="O2642" s="9" t="s">
        <v>137</v>
      </c>
      <c r="P2642" s="9" t="s">
        <v>142</v>
      </c>
      <c r="Q2642" s="10" t="str">
        <f t="shared" si="1"/>
        <v>Full Office Job</v>
      </c>
      <c r="R2642" s="10">
        <v>6</v>
      </c>
      <c r="S2642" s="9" t="s">
        <v>161</v>
      </c>
      <c r="T2642" s="9" t="s">
        <v>137</v>
      </c>
      <c r="U2642" s="9" t="str">
        <f>IF(S2642&lt;&gt;"",S2642,IF(T2642&lt;&gt;"",VLOOKUP(T2642,Metadata!$S$2:$T$228,2,FALSE),""))</f>
        <v>Full-Stack Developer</v>
      </c>
      <c r="V2642" s="9" t="s">
        <v>217</v>
      </c>
      <c r="W2642" s="9" t="s">
        <v>137</v>
      </c>
      <c r="X2642" s="9" t="s">
        <v>163</v>
      </c>
      <c r="Y2642" s="9" t="s">
        <v>137</v>
      </c>
      <c r="Z2642" s="9" t="s">
        <v>262</v>
      </c>
      <c r="AA2642" s="9" t="s">
        <v>165</v>
      </c>
      <c r="AB2642" s="9" t="s">
        <v>137</v>
      </c>
      <c r="AC2642" s="9"/>
      <c r="AD2642" s="9"/>
      <c r="AE2642" s="9"/>
      <c r="AF2642" s="9"/>
      <c r="AG2642" s="9"/>
      <c r="AH2642" s="9"/>
      <c r="AI2642" s="9"/>
      <c r="AJ2642" s="9"/>
      <c r="AK2642" s="9" t="s">
        <v>302</v>
      </c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 t="s">
        <v>178</v>
      </c>
      <c r="BB2642" s="9"/>
      <c r="BC2642" s="9"/>
      <c r="BD2642" s="9"/>
      <c r="BE2642" s="9"/>
      <c r="BF2642" s="9"/>
      <c r="BG2642" s="9"/>
      <c r="BH2642" s="9"/>
      <c r="BI2642" s="9"/>
      <c r="BJ2642" s="9" t="s">
        <v>167</v>
      </c>
      <c r="BK2642" s="9"/>
      <c r="BL2642" s="9"/>
      <c r="BM2642" s="9" t="s">
        <v>303</v>
      </c>
      <c r="BN2642" s="9" t="s">
        <v>186</v>
      </c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10"/>
      <c r="CB2642" s="10" t="str">
        <f t="shared" si="5"/>
        <v/>
      </c>
      <c r="CC2642" s="10"/>
      <c r="CD2642" s="9" t="str">
        <f t="shared" si="2"/>
        <v/>
      </c>
      <c r="CE2642" s="9" t="s">
        <v>232</v>
      </c>
      <c r="CF2642" s="9" t="s">
        <v>188</v>
      </c>
      <c r="CG2642" s="9">
        <f>IF(CF2642="","",VLOOKUP(CF2642,Metadata!$D$2:$H$20,2,FALSE))</f>
        <v>17500</v>
      </c>
      <c r="CH2642" s="9">
        <f>IF(CF2642="","",VLOOKUP(CF2642,Metadata!$D$2:$H$20,4,FALSE))</f>
        <v>15000</v>
      </c>
      <c r="CI2642" s="9">
        <f>IF(CF2642="","",VLOOKUP(CF2642,Metadata!$D$2:$H$20,5,FALSE))</f>
        <v>20000</v>
      </c>
      <c r="CJ2642" s="9">
        <f t="shared" si="3"/>
        <v>17500</v>
      </c>
      <c r="CK2642" s="9" t="s">
        <v>153</v>
      </c>
      <c r="CL2642" s="10">
        <v>7</v>
      </c>
      <c r="CM2642" s="10">
        <v>2</v>
      </c>
      <c r="CN2642" s="10">
        <v>6</v>
      </c>
      <c r="CO2642" s="10">
        <v>6</v>
      </c>
      <c r="CP2642" s="10">
        <v>3</v>
      </c>
      <c r="CQ2642" s="10">
        <v>6</v>
      </c>
      <c r="CR2642" s="10">
        <v>6</v>
      </c>
      <c r="CS2642" s="10">
        <v>6</v>
      </c>
      <c r="CT2642" s="10">
        <v>6</v>
      </c>
      <c r="CU2642" s="10">
        <v>4</v>
      </c>
      <c r="CV2642" s="10">
        <v>4</v>
      </c>
      <c r="CW2642" s="10">
        <v>4</v>
      </c>
      <c r="CX2642" s="10">
        <v>5</v>
      </c>
      <c r="CY2642" s="10">
        <v>4</v>
      </c>
      <c r="CZ2642" s="10">
        <v>6</v>
      </c>
      <c r="DA2642" s="10">
        <v>4</v>
      </c>
      <c r="DB2642" s="10">
        <v>4</v>
      </c>
      <c r="DC2642" s="10">
        <v>6</v>
      </c>
      <c r="DD2642" s="10">
        <v>4</v>
      </c>
      <c r="DE2642" s="10">
        <v>4</v>
      </c>
      <c r="DF2642" s="10">
        <v>6</v>
      </c>
      <c r="DG2642" s="10">
        <v>6</v>
      </c>
      <c r="DH2642" s="10">
        <v>4</v>
      </c>
      <c r="DI2642" s="10">
        <v>6</v>
      </c>
      <c r="DJ2642" s="10">
        <v>4</v>
      </c>
      <c r="DK2642" s="10">
        <v>6</v>
      </c>
      <c r="DL2642" s="10">
        <v>6</v>
      </c>
      <c r="DM2642" s="9" t="s">
        <v>154</v>
      </c>
      <c r="DN2642" s="10">
        <v>1996</v>
      </c>
      <c r="DO2642" s="9">
        <f t="shared" si="9"/>
        <v>25</v>
      </c>
      <c r="DP2642" s="9" t="s">
        <v>155</v>
      </c>
      <c r="DQ2642" s="9" t="s">
        <v>156</v>
      </c>
      <c r="DR2642" s="9" t="s">
        <v>157</v>
      </c>
      <c r="DS2642" s="9" t="s">
        <v>137</v>
      </c>
      <c r="DT2642" s="9" t="s">
        <v>657</v>
      </c>
      <c r="DU2642" s="9" t="s">
        <v>233</v>
      </c>
      <c r="DV2642" s="9" t="str">
        <f>VLOOKUP(DU2642,Metadata!$B$2:$C$7,2,FALSE)</f>
        <v>0 - 3 years</v>
      </c>
    </row>
    <row r="2643" spans="1:126">
      <c r="A2643" s="13">
        <v>2642</v>
      </c>
      <c r="B2643" s="9" t="s">
        <v>135</v>
      </c>
      <c r="C2643" s="9" t="str">
        <f>VLOOKUP(B2643,Metadata!$M$2:$N$6,2,FALSE)</f>
        <v>Permanent Employee</v>
      </c>
      <c r="D2643" s="9" t="s">
        <v>159</v>
      </c>
      <c r="E2643" s="9" t="s">
        <v>137</v>
      </c>
      <c r="F2643" s="9" t="s">
        <v>138</v>
      </c>
      <c r="G2643" s="9" t="s">
        <v>140</v>
      </c>
      <c r="H2643" s="9" t="str">
        <f>IF(G2643="","",VLOOKUP(G2643,Metadata!$J$2:$K$22,2,FALSE))</f>
        <v>Lisbon Metropolitan Area</v>
      </c>
      <c r="I2643" s="9" t="s">
        <v>320</v>
      </c>
      <c r="J2643" s="9" t="str">
        <f>IF(I2643="","",VLOOKUP(I2643,Metadata!$P$2:$Q$43,2,FALSE))</f>
        <v>Europe</v>
      </c>
      <c r="K2643" s="9" t="str">
        <f t="shared" si="0"/>
        <v>International</v>
      </c>
      <c r="L2643" s="9" t="s">
        <v>137</v>
      </c>
      <c r="M2643" s="9" t="str">
        <f>IF(L2643="","",VLOOKUP(L2643,Metadata!$J$2:$K$22,2,FALSE))</f>
        <v/>
      </c>
      <c r="N2643" s="9" t="s">
        <v>214</v>
      </c>
      <c r="O2643" s="9" t="s">
        <v>215</v>
      </c>
      <c r="P2643" s="9" t="s">
        <v>142</v>
      </c>
      <c r="Q2643" s="10" t="str">
        <f t="shared" si="1"/>
        <v>Full Office Job</v>
      </c>
      <c r="R2643" s="10">
        <v>3</v>
      </c>
      <c r="S2643" s="9" t="s">
        <v>338</v>
      </c>
      <c r="T2643" s="9" t="s">
        <v>137</v>
      </c>
      <c r="U2643" s="9" t="str">
        <f>IF(S2643&lt;&gt;"",S2643,IF(T2643&lt;&gt;"",VLOOKUP(T2643,Metadata!$S$2:$T$228,2,FALSE),""))</f>
        <v>Solutions Architect</v>
      </c>
      <c r="V2643" s="9" t="s">
        <v>256</v>
      </c>
      <c r="W2643" s="9" t="s">
        <v>137</v>
      </c>
      <c r="X2643" s="9" t="s">
        <v>145</v>
      </c>
      <c r="Y2643" s="9" t="s">
        <v>137</v>
      </c>
      <c r="Z2643" s="9" t="s">
        <v>184</v>
      </c>
      <c r="AA2643" s="9" t="s">
        <v>165</v>
      </c>
      <c r="AB2643" s="9" t="s">
        <v>137</v>
      </c>
      <c r="AC2643" s="9" t="s">
        <v>147</v>
      </c>
      <c r="AD2643" s="9"/>
      <c r="AE2643" s="9" t="s">
        <v>194</v>
      </c>
      <c r="AF2643" s="9"/>
      <c r="AG2643" s="9"/>
      <c r="AH2643" s="9"/>
      <c r="AI2643" s="9"/>
      <c r="AJ2643" s="9" t="s">
        <v>185</v>
      </c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 t="s">
        <v>178</v>
      </c>
      <c r="BB2643" s="9"/>
      <c r="BC2643" s="9"/>
      <c r="BD2643" s="9"/>
      <c r="BE2643" s="9"/>
      <c r="BF2643" s="9"/>
      <c r="BG2643" s="9"/>
      <c r="BH2643" s="9"/>
      <c r="BI2643" s="9"/>
      <c r="BJ2643" s="9" t="s">
        <v>167</v>
      </c>
      <c r="BK2643" s="9" t="s">
        <v>198</v>
      </c>
      <c r="BL2643" s="9" t="s">
        <v>199</v>
      </c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10"/>
      <c r="CB2643" s="10" t="str">
        <f t="shared" si="5"/>
        <v/>
      </c>
      <c r="CC2643" s="10"/>
      <c r="CD2643" s="9" t="str">
        <f t="shared" si="2"/>
        <v/>
      </c>
      <c r="CE2643" s="9" t="s">
        <v>151</v>
      </c>
      <c r="CF2643" s="9" t="s">
        <v>248</v>
      </c>
      <c r="CG2643" s="9">
        <f>IF(CF2643="","",VLOOKUP(CF2643,Metadata!$D$2:$H$20,2,FALSE))</f>
        <v>57500</v>
      </c>
      <c r="CH2643" s="9">
        <f>IF(CF2643="","",VLOOKUP(CF2643,Metadata!$D$2:$H$20,4,FALSE))</f>
        <v>55000</v>
      </c>
      <c r="CI2643" s="9">
        <f>IF(CF2643="","",VLOOKUP(CF2643,Metadata!$D$2:$H$20,5,FALSE))</f>
        <v>60000</v>
      </c>
      <c r="CJ2643" s="9">
        <f t="shared" si="3"/>
        <v>57500</v>
      </c>
      <c r="CK2643" s="9" t="s">
        <v>189</v>
      </c>
      <c r="CL2643" s="10">
        <v>3</v>
      </c>
      <c r="CM2643" s="10">
        <v>3</v>
      </c>
      <c r="CN2643" s="10">
        <v>5</v>
      </c>
      <c r="CO2643" s="10">
        <v>3</v>
      </c>
      <c r="CP2643" s="10">
        <v>3</v>
      </c>
      <c r="CQ2643" s="10">
        <v>5</v>
      </c>
      <c r="CR2643" s="10">
        <v>3</v>
      </c>
      <c r="CS2643" s="10">
        <v>6</v>
      </c>
      <c r="CT2643" s="10">
        <v>6</v>
      </c>
      <c r="CU2643" s="10">
        <v>4</v>
      </c>
      <c r="CV2643" s="10">
        <v>3</v>
      </c>
      <c r="CW2643" s="10">
        <v>3</v>
      </c>
      <c r="CX2643" s="10">
        <v>6</v>
      </c>
      <c r="CY2643" s="10">
        <v>6</v>
      </c>
      <c r="CZ2643" s="10">
        <v>5</v>
      </c>
      <c r="DA2643" s="10">
        <v>5</v>
      </c>
      <c r="DB2643" s="10">
        <v>2</v>
      </c>
      <c r="DC2643" s="10">
        <v>6</v>
      </c>
      <c r="DD2643" s="10">
        <v>3</v>
      </c>
      <c r="DE2643" s="10">
        <v>6</v>
      </c>
      <c r="DF2643" s="10">
        <v>5</v>
      </c>
      <c r="DG2643" s="10">
        <v>6</v>
      </c>
      <c r="DH2643" s="10">
        <v>4</v>
      </c>
      <c r="DI2643" s="10">
        <v>6</v>
      </c>
      <c r="DJ2643" s="10">
        <v>6</v>
      </c>
      <c r="DK2643" s="10">
        <v>6</v>
      </c>
      <c r="DL2643" s="10">
        <v>6</v>
      </c>
      <c r="DM2643" s="9" t="s">
        <v>154</v>
      </c>
      <c r="DN2643" s="10">
        <v>1982</v>
      </c>
      <c r="DO2643" s="9">
        <f t="shared" si="9"/>
        <v>39</v>
      </c>
      <c r="DP2643" s="9" t="s">
        <v>155</v>
      </c>
      <c r="DQ2643" s="9" t="s">
        <v>202</v>
      </c>
      <c r="DR2643" s="9" t="s">
        <v>157</v>
      </c>
      <c r="DS2643" s="9" t="s">
        <v>137</v>
      </c>
      <c r="DT2643" s="9" t="s">
        <v>657</v>
      </c>
      <c r="DU2643" s="9" t="s">
        <v>158</v>
      </c>
      <c r="DV2643" s="9" t="str">
        <f>VLOOKUP(DU2643,Metadata!$B$2:$C$7,2,FALSE)</f>
        <v>6+ years</v>
      </c>
    </row>
    <row r="2644" spans="1:126">
      <c r="A2644" s="13">
        <v>2643</v>
      </c>
      <c r="B2644" s="9" t="s">
        <v>135</v>
      </c>
      <c r="C2644" s="9" t="str">
        <f>VLOOKUP(B2644,Metadata!$M$2:$N$6,2,FALSE)</f>
        <v>Permanent Employee</v>
      </c>
      <c r="D2644" s="9" t="s">
        <v>159</v>
      </c>
      <c r="E2644" s="9" t="s">
        <v>137</v>
      </c>
      <c r="F2644" s="9" t="s">
        <v>138</v>
      </c>
      <c r="G2644" s="9" t="s">
        <v>140</v>
      </c>
      <c r="H2644" s="9" t="str">
        <f>IF(G2644="","",VLOOKUP(G2644,Metadata!$J$2:$K$22,2,FALSE))</f>
        <v>Lisbon Metropolitan Area</v>
      </c>
      <c r="I2644" s="9" t="s">
        <v>138</v>
      </c>
      <c r="J2644" s="9" t="str">
        <f>IF(I2644="","",VLOOKUP(I2644,Metadata!$P$2:$Q$43,2,FALSE))</f>
        <v>Europe</v>
      </c>
      <c r="K2644" s="9" t="str">
        <f t="shared" si="0"/>
        <v>Portugal</v>
      </c>
      <c r="L2644" s="9" t="s">
        <v>140</v>
      </c>
      <c r="M2644" s="9" t="str">
        <f>IF(L2644="","",VLOOKUP(L2644,Metadata!$J$2:$K$22,2,FALSE))</f>
        <v>Lisbon Metropolitan Area</v>
      </c>
      <c r="N2644" s="9" t="s">
        <v>141</v>
      </c>
      <c r="O2644" s="9" t="s">
        <v>137</v>
      </c>
      <c r="P2644" s="9" t="s">
        <v>142</v>
      </c>
      <c r="Q2644" s="10" t="str">
        <f t="shared" si="1"/>
        <v>Full Office Job</v>
      </c>
      <c r="R2644" s="10">
        <v>5</v>
      </c>
      <c r="S2644" s="9" t="s">
        <v>137</v>
      </c>
      <c r="T2644" s="9" t="s">
        <v>826</v>
      </c>
      <c r="U2644" s="9" t="str">
        <f>IF(S2644&lt;&gt;"",S2644,IF(T2644&lt;&gt;"",VLOOKUP(T2644,Metadata!$S$2:$T$228,2,FALSE),""))</f>
        <v>Back-End Developer</v>
      </c>
      <c r="V2644" s="9" t="s">
        <v>268</v>
      </c>
      <c r="W2644" s="9" t="s">
        <v>137</v>
      </c>
      <c r="X2644" s="9" t="s">
        <v>145</v>
      </c>
      <c r="Y2644" s="9" t="s">
        <v>137</v>
      </c>
      <c r="Z2644" s="9" t="s">
        <v>146</v>
      </c>
      <c r="AA2644" s="9" t="s">
        <v>137</v>
      </c>
      <c r="AB2644" s="9" t="s">
        <v>253</v>
      </c>
      <c r="AC2644" s="9"/>
      <c r="AD2644" s="9" t="s">
        <v>148</v>
      </c>
      <c r="AE2644" s="9"/>
      <c r="AF2644" s="9" t="s">
        <v>243</v>
      </c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 t="s">
        <v>284</v>
      </c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 t="s">
        <v>150</v>
      </c>
      <c r="BZ2644" s="9" t="s">
        <v>137</v>
      </c>
      <c r="CA2644" s="10"/>
      <c r="CB2644" s="10" t="str">
        <f t="shared" si="5"/>
        <v/>
      </c>
      <c r="CC2644" s="10"/>
      <c r="CD2644" s="9" t="str">
        <f t="shared" si="2"/>
        <v/>
      </c>
      <c r="CE2644" s="9" t="s">
        <v>151</v>
      </c>
      <c r="CF2644" s="9" t="s">
        <v>220</v>
      </c>
      <c r="CG2644" s="9">
        <f>IF(CF2644="","",VLOOKUP(CF2644,Metadata!$D$2:$H$20,2,FALSE))</f>
        <v>27500</v>
      </c>
      <c r="CH2644" s="9">
        <f>IF(CF2644="","",VLOOKUP(CF2644,Metadata!$D$2:$H$20,4,FALSE))</f>
        <v>25000</v>
      </c>
      <c r="CI2644" s="9">
        <f>IF(CF2644="","",VLOOKUP(CF2644,Metadata!$D$2:$H$20,5,FALSE))</f>
        <v>30000</v>
      </c>
      <c r="CJ2644" s="9">
        <f t="shared" si="3"/>
        <v>27500</v>
      </c>
      <c r="CK2644" s="9" t="s">
        <v>221</v>
      </c>
      <c r="CL2644" s="10">
        <v>1</v>
      </c>
      <c r="CM2644" s="10">
        <v>3</v>
      </c>
      <c r="CN2644" s="10">
        <v>5</v>
      </c>
      <c r="CO2644" s="10">
        <v>6</v>
      </c>
      <c r="CP2644" s="10">
        <v>4</v>
      </c>
      <c r="CQ2644" s="10">
        <v>3</v>
      </c>
      <c r="CR2644" s="10">
        <v>6</v>
      </c>
      <c r="CS2644" s="10">
        <v>5</v>
      </c>
      <c r="CT2644" s="10">
        <v>5</v>
      </c>
      <c r="CU2644" s="10">
        <v>7</v>
      </c>
      <c r="CV2644" s="10">
        <v>6</v>
      </c>
      <c r="CW2644" s="10">
        <v>4</v>
      </c>
      <c r="CX2644" s="10">
        <v>6</v>
      </c>
      <c r="CY2644" s="10">
        <v>5</v>
      </c>
      <c r="CZ2644" s="10">
        <v>5</v>
      </c>
      <c r="DA2644" s="10">
        <v>2</v>
      </c>
      <c r="DB2644" s="10">
        <v>2</v>
      </c>
      <c r="DC2644" s="10">
        <v>6</v>
      </c>
      <c r="DD2644" s="10">
        <v>2</v>
      </c>
      <c r="DE2644" s="10">
        <v>7</v>
      </c>
      <c r="DF2644" s="10">
        <v>4</v>
      </c>
      <c r="DG2644" s="10">
        <v>6</v>
      </c>
      <c r="DH2644" s="10">
        <v>5</v>
      </c>
      <c r="DI2644" s="10">
        <v>4</v>
      </c>
      <c r="DJ2644" s="10">
        <v>3</v>
      </c>
      <c r="DK2644" s="10">
        <v>3</v>
      </c>
      <c r="DL2644" s="10">
        <v>4</v>
      </c>
      <c r="DM2644" s="9" t="s">
        <v>154</v>
      </c>
      <c r="DN2644" s="10">
        <v>1992</v>
      </c>
      <c r="DO2644" s="9">
        <f t="shared" si="9"/>
        <v>29</v>
      </c>
      <c r="DP2644" s="9" t="s">
        <v>155</v>
      </c>
      <c r="DQ2644" s="9" t="s">
        <v>156</v>
      </c>
      <c r="DR2644" s="9" t="s">
        <v>157</v>
      </c>
      <c r="DS2644" s="9" t="s">
        <v>137</v>
      </c>
      <c r="DT2644" s="9" t="s">
        <v>657</v>
      </c>
      <c r="DU2644" s="9" t="s">
        <v>223</v>
      </c>
      <c r="DV2644" s="9" t="str">
        <f>VLOOKUP(DU2644,Metadata!$B$2:$C$7,2,FALSE)</f>
        <v>3 - 6 years</v>
      </c>
    </row>
    <row r="2645" spans="1:126">
      <c r="A2645" s="13">
        <v>2644</v>
      </c>
      <c r="B2645" s="9" t="s">
        <v>135</v>
      </c>
      <c r="C2645" s="9" t="str">
        <f>VLOOKUP(B2645,Metadata!$M$2:$N$6,2,FALSE)</f>
        <v>Permanent Employee</v>
      </c>
      <c r="D2645" s="9" t="s">
        <v>159</v>
      </c>
      <c r="E2645" s="9" t="s">
        <v>137</v>
      </c>
      <c r="F2645" s="9" t="s">
        <v>138</v>
      </c>
      <c r="G2645" s="9" t="s">
        <v>140</v>
      </c>
      <c r="H2645" s="9" t="str">
        <f>IF(G2645="","",VLOOKUP(G2645,Metadata!$J$2:$K$22,2,FALSE))</f>
        <v>Lisbon Metropolitan Area</v>
      </c>
      <c r="I2645" s="9" t="s">
        <v>295</v>
      </c>
      <c r="J2645" s="9" t="str">
        <f>IF(I2645="","",VLOOKUP(I2645,Metadata!$P$2:$Q$43,2,FALSE))</f>
        <v>Europe</v>
      </c>
      <c r="K2645" s="9" t="str">
        <f t="shared" si="0"/>
        <v>International</v>
      </c>
      <c r="L2645" s="9" t="s">
        <v>137</v>
      </c>
      <c r="M2645" s="9" t="str">
        <f>IF(L2645="","",VLOOKUP(L2645,Metadata!$J$2:$K$22,2,FALSE))</f>
        <v/>
      </c>
      <c r="N2645" s="9" t="s">
        <v>141</v>
      </c>
      <c r="O2645" s="9" t="s">
        <v>137</v>
      </c>
      <c r="P2645" s="9" t="s">
        <v>142</v>
      </c>
      <c r="Q2645" s="10" t="str">
        <f t="shared" si="1"/>
        <v>Full Office Job</v>
      </c>
      <c r="R2645" s="10">
        <v>5</v>
      </c>
      <c r="S2645" s="9" t="s">
        <v>229</v>
      </c>
      <c r="T2645" s="9" t="s">
        <v>137</v>
      </c>
      <c r="U2645" s="9" t="str">
        <f>IF(S2645&lt;&gt;"",S2645,IF(T2645&lt;&gt;"",VLOOKUP(T2645,Metadata!$S$2:$T$228,2,FALSE),""))</f>
        <v>Project Manager</v>
      </c>
      <c r="V2645" s="9" t="s">
        <v>207</v>
      </c>
      <c r="W2645" s="9" t="s">
        <v>137</v>
      </c>
      <c r="X2645" s="9" t="s">
        <v>208</v>
      </c>
      <c r="Y2645" s="9" t="s">
        <v>137</v>
      </c>
      <c r="Z2645" s="9" t="s">
        <v>218</v>
      </c>
      <c r="AA2645" s="9" t="s">
        <v>137</v>
      </c>
      <c r="AB2645" s="9" t="s">
        <v>137</v>
      </c>
      <c r="AC2645" s="9" t="s">
        <v>147</v>
      </c>
      <c r="AD2645" s="9"/>
      <c r="AE2645" s="9"/>
      <c r="AF2645" s="9" t="s">
        <v>243</v>
      </c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 t="s">
        <v>150</v>
      </c>
      <c r="BZ2645" s="9" t="s">
        <v>137</v>
      </c>
      <c r="CA2645" s="10"/>
      <c r="CB2645" s="10" t="str">
        <f t="shared" si="5"/>
        <v/>
      </c>
      <c r="CC2645" s="10"/>
      <c r="CD2645" s="9" t="str">
        <f t="shared" si="2"/>
        <v/>
      </c>
      <c r="CE2645" s="9" t="s">
        <v>168</v>
      </c>
      <c r="CF2645" s="9" t="s">
        <v>236</v>
      </c>
      <c r="CG2645" s="9">
        <f>IF(CF2645="","",VLOOKUP(CF2645,Metadata!$D$2:$H$20,2,FALSE))</f>
        <v>47500</v>
      </c>
      <c r="CH2645" s="9">
        <f>IF(CF2645="","",VLOOKUP(CF2645,Metadata!$D$2:$H$20,4,FALSE))</f>
        <v>45000</v>
      </c>
      <c r="CI2645" s="9">
        <f>IF(CF2645="","",VLOOKUP(CF2645,Metadata!$D$2:$H$20,5,FALSE))</f>
        <v>50000</v>
      </c>
      <c r="CJ2645" s="9">
        <f t="shared" si="3"/>
        <v>47500</v>
      </c>
      <c r="CK2645" s="9" t="s">
        <v>153</v>
      </c>
      <c r="CL2645" s="10">
        <v>4</v>
      </c>
      <c r="CM2645" s="10">
        <v>2</v>
      </c>
      <c r="CN2645" s="10">
        <v>6</v>
      </c>
      <c r="CO2645" s="10">
        <v>6</v>
      </c>
      <c r="CP2645" s="10">
        <v>4</v>
      </c>
      <c r="CQ2645" s="10">
        <v>5</v>
      </c>
      <c r="CR2645" s="10">
        <v>4</v>
      </c>
      <c r="CS2645" s="10">
        <v>4</v>
      </c>
      <c r="CT2645" s="10">
        <v>5</v>
      </c>
      <c r="CU2645" s="10">
        <v>4</v>
      </c>
      <c r="CV2645" s="10">
        <v>4</v>
      </c>
      <c r="CW2645" s="10">
        <v>4</v>
      </c>
      <c r="CX2645" s="10">
        <v>5</v>
      </c>
      <c r="CY2645" s="10">
        <v>4</v>
      </c>
      <c r="CZ2645" s="10">
        <v>5</v>
      </c>
      <c r="DA2645" s="10">
        <v>2</v>
      </c>
      <c r="DB2645" s="10">
        <v>3</v>
      </c>
      <c r="DC2645" s="10">
        <v>5</v>
      </c>
      <c r="DD2645" s="10">
        <v>1</v>
      </c>
      <c r="DE2645" s="10">
        <v>3</v>
      </c>
      <c r="DF2645" s="10">
        <v>3</v>
      </c>
      <c r="DG2645" s="10">
        <v>4</v>
      </c>
      <c r="DH2645" s="10">
        <v>5</v>
      </c>
      <c r="DI2645" s="10">
        <v>4</v>
      </c>
      <c r="DJ2645" s="10">
        <v>3</v>
      </c>
      <c r="DK2645" s="10">
        <v>4</v>
      </c>
      <c r="DL2645" s="10">
        <v>5</v>
      </c>
      <c r="DM2645" s="9" t="s">
        <v>154</v>
      </c>
      <c r="DN2645" s="10">
        <v>1973</v>
      </c>
      <c r="DO2645" s="9">
        <f t="shared" si="9"/>
        <v>48</v>
      </c>
      <c r="DP2645" s="9" t="s">
        <v>155</v>
      </c>
      <c r="DQ2645" s="9" t="s">
        <v>202</v>
      </c>
      <c r="DR2645" s="9" t="s">
        <v>157</v>
      </c>
      <c r="DS2645" s="9" t="s">
        <v>137</v>
      </c>
      <c r="DT2645" s="9" t="s">
        <v>657</v>
      </c>
      <c r="DU2645" s="9" t="s">
        <v>158</v>
      </c>
      <c r="DV2645" s="9" t="str">
        <f>VLOOKUP(DU2645,Metadata!$B$2:$C$7,2,FALSE)</f>
        <v>6+ years</v>
      </c>
    </row>
    <row r="2646" spans="1:126">
      <c r="A2646" s="13">
        <v>2645</v>
      </c>
      <c r="B2646" s="9" t="s">
        <v>135</v>
      </c>
      <c r="C2646" s="9" t="str">
        <f>VLOOKUP(B2646,Metadata!$M$2:$N$6,2,FALSE)</f>
        <v>Permanent Employee</v>
      </c>
      <c r="D2646" s="9" t="s">
        <v>159</v>
      </c>
      <c r="E2646" s="9" t="s">
        <v>137</v>
      </c>
      <c r="F2646" s="9" t="s">
        <v>138</v>
      </c>
      <c r="G2646" s="9" t="s">
        <v>190</v>
      </c>
      <c r="H2646" s="9" t="str">
        <f>IF(G2646="","",VLOOKUP(G2646,Metadata!$J$2:$K$22,2,FALSE))</f>
        <v>North</v>
      </c>
      <c r="I2646" s="9" t="s">
        <v>292</v>
      </c>
      <c r="J2646" s="9" t="str">
        <f>IF(I2646="","",VLOOKUP(I2646,Metadata!$P$2:$Q$43,2,FALSE))</f>
        <v>North America</v>
      </c>
      <c r="K2646" s="9" t="str">
        <f t="shared" si="0"/>
        <v>International</v>
      </c>
      <c r="L2646" s="9" t="s">
        <v>137</v>
      </c>
      <c r="M2646" s="9" t="str">
        <f>IF(L2646="","",VLOOKUP(L2646,Metadata!$J$2:$K$22,2,FALSE))</f>
        <v/>
      </c>
      <c r="N2646" s="9" t="s">
        <v>141</v>
      </c>
      <c r="O2646" s="9" t="s">
        <v>137</v>
      </c>
      <c r="P2646" s="9" t="s">
        <v>142</v>
      </c>
      <c r="Q2646" s="10" t="str">
        <f t="shared" si="1"/>
        <v>Full Office Job</v>
      </c>
      <c r="R2646" s="10">
        <v>5</v>
      </c>
      <c r="S2646" s="9" t="s">
        <v>192</v>
      </c>
      <c r="T2646" s="9" t="s">
        <v>137</v>
      </c>
      <c r="U2646" s="9" t="str">
        <f>IF(S2646&lt;&gt;"",S2646,IF(T2646&lt;&gt;"",VLOOKUP(T2646,Metadata!$S$2:$T$228,2,FALSE),""))</f>
        <v>Back-End Developer</v>
      </c>
      <c r="V2646" s="9" t="s">
        <v>251</v>
      </c>
      <c r="W2646" s="9" t="s">
        <v>137</v>
      </c>
      <c r="X2646" s="9" t="s">
        <v>163</v>
      </c>
      <c r="Y2646" s="9" t="s">
        <v>137</v>
      </c>
      <c r="Z2646" s="9" t="s">
        <v>184</v>
      </c>
      <c r="AA2646" s="9" t="s">
        <v>137</v>
      </c>
      <c r="AB2646" s="9" t="s">
        <v>137</v>
      </c>
      <c r="AC2646" s="9" t="s">
        <v>147</v>
      </c>
      <c r="AD2646" s="9"/>
      <c r="AE2646" s="9" t="s">
        <v>194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198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10"/>
      <c r="CB2646" s="10" t="str">
        <f t="shared" si="5"/>
        <v/>
      </c>
      <c r="CC2646" s="10"/>
      <c r="CD2646" s="9" t="str">
        <f t="shared" si="2"/>
        <v/>
      </c>
      <c r="CE2646" s="9" t="s">
        <v>232</v>
      </c>
      <c r="CF2646" s="9" t="s">
        <v>169</v>
      </c>
      <c r="CG2646" s="9">
        <f>IF(CF2646="","",VLOOKUP(CF2646,Metadata!$D$2:$H$20,2,FALSE))</f>
        <v>12500</v>
      </c>
      <c r="CH2646" s="9">
        <f>IF(CF2646="","",VLOOKUP(CF2646,Metadata!$D$2:$H$20,4,FALSE))</f>
        <v>0</v>
      </c>
      <c r="CI2646" s="9">
        <f>IF(CF2646="","",VLOOKUP(CF2646,Metadata!$D$2:$H$20,5,FALSE))</f>
        <v>15000</v>
      </c>
      <c r="CJ2646" s="9">
        <f t="shared" si="3"/>
        <v>12500</v>
      </c>
      <c r="CK2646" s="9" t="s">
        <v>153</v>
      </c>
      <c r="CL2646" s="10">
        <v>3</v>
      </c>
      <c r="CM2646" s="10">
        <v>3</v>
      </c>
      <c r="CN2646" s="10">
        <v>5</v>
      </c>
      <c r="CO2646" s="10">
        <v>6</v>
      </c>
      <c r="CP2646" s="10">
        <v>6</v>
      </c>
      <c r="CQ2646" s="10">
        <v>6</v>
      </c>
      <c r="CR2646" s="10">
        <v>4</v>
      </c>
      <c r="CS2646" s="10">
        <v>5</v>
      </c>
      <c r="CT2646" s="10">
        <v>6</v>
      </c>
      <c r="CU2646" s="10">
        <v>6</v>
      </c>
      <c r="CV2646" s="10">
        <v>5</v>
      </c>
      <c r="CW2646" s="10">
        <v>4</v>
      </c>
      <c r="CX2646" s="10">
        <v>5</v>
      </c>
      <c r="CY2646" s="10">
        <v>5</v>
      </c>
      <c r="CZ2646" s="10">
        <v>5</v>
      </c>
      <c r="DA2646" s="10">
        <v>7</v>
      </c>
      <c r="DB2646" s="10">
        <v>6</v>
      </c>
      <c r="DC2646" s="10">
        <v>6</v>
      </c>
      <c r="DD2646" s="10">
        <v>3</v>
      </c>
      <c r="DE2646" s="10">
        <v>7</v>
      </c>
      <c r="DF2646" s="10">
        <v>4</v>
      </c>
      <c r="DG2646" s="10">
        <v>6</v>
      </c>
      <c r="DH2646" s="10">
        <v>4</v>
      </c>
      <c r="DI2646" s="10">
        <v>7</v>
      </c>
      <c r="DJ2646" s="10">
        <v>4</v>
      </c>
      <c r="DK2646" s="10">
        <v>5</v>
      </c>
      <c r="DL2646" s="10">
        <v>4</v>
      </c>
      <c r="DM2646" s="9" t="s">
        <v>154</v>
      </c>
      <c r="DN2646" s="10">
        <v>1996</v>
      </c>
      <c r="DO2646" s="9">
        <f t="shared" si="9"/>
        <v>25</v>
      </c>
      <c r="DP2646" s="9" t="s">
        <v>222</v>
      </c>
      <c r="DQ2646" s="9" t="s">
        <v>156</v>
      </c>
      <c r="DR2646" s="9" t="s">
        <v>157</v>
      </c>
      <c r="DS2646" s="9" t="s">
        <v>137</v>
      </c>
      <c r="DT2646" s="9" t="s">
        <v>657</v>
      </c>
      <c r="DU2646" s="9" t="s">
        <v>233</v>
      </c>
      <c r="DV2646" s="9" t="str">
        <f>VLOOKUP(DU2646,Metadata!$B$2:$C$7,2,FALSE)</f>
        <v>0 - 3 years</v>
      </c>
    </row>
    <row r="2647" spans="1:126">
      <c r="A2647" s="13">
        <v>2646</v>
      </c>
      <c r="B2647" s="9" t="s">
        <v>135</v>
      </c>
      <c r="C2647" s="9" t="str">
        <f>VLOOKUP(B2647,Metadata!$M$2:$N$6,2,FALSE)</f>
        <v>Permanent Employee</v>
      </c>
      <c r="D2647" s="9" t="s">
        <v>159</v>
      </c>
      <c r="E2647" s="9" t="s">
        <v>137</v>
      </c>
      <c r="F2647" s="9" t="s">
        <v>138</v>
      </c>
      <c r="G2647" s="9" t="s">
        <v>190</v>
      </c>
      <c r="H2647" s="9" t="str">
        <f>IF(G2647="","",VLOOKUP(G2647,Metadata!$J$2:$K$22,2,FALSE))</f>
        <v>North</v>
      </c>
      <c r="I2647" s="9" t="s">
        <v>138</v>
      </c>
      <c r="J2647" s="9" t="str">
        <f>IF(I2647="","",VLOOKUP(I2647,Metadata!$P$2:$Q$43,2,FALSE))</f>
        <v>Europe</v>
      </c>
      <c r="K2647" s="9" t="str">
        <f t="shared" si="0"/>
        <v>Portugal</v>
      </c>
      <c r="L2647" s="9" t="s">
        <v>190</v>
      </c>
      <c r="M2647" s="9" t="str">
        <f>IF(L2647="","",VLOOKUP(L2647,Metadata!$J$2:$K$22,2,FALSE))</f>
        <v>North</v>
      </c>
      <c r="N2647" s="9" t="s">
        <v>214</v>
      </c>
      <c r="O2647" s="9" t="s">
        <v>239</v>
      </c>
      <c r="P2647" s="9" t="s">
        <v>142</v>
      </c>
      <c r="Q2647" s="10" t="str">
        <f t="shared" si="1"/>
        <v>Full Office Job</v>
      </c>
      <c r="R2647" s="10">
        <v>6</v>
      </c>
      <c r="S2647" s="9" t="s">
        <v>338</v>
      </c>
      <c r="T2647" s="9" t="s">
        <v>137</v>
      </c>
      <c r="U2647" s="9" t="str">
        <f>IF(S2647&lt;&gt;"",S2647,IF(T2647&lt;&gt;"",VLOOKUP(T2647,Metadata!$S$2:$T$228,2,FALSE),""))</f>
        <v>Solutions Architect</v>
      </c>
      <c r="V2647" s="9" t="s">
        <v>256</v>
      </c>
      <c r="W2647" s="9" t="s">
        <v>137</v>
      </c>
      <c r="X2647" s="9" t="s">
        <v>252</v>
      </c>
      <c r="Y2647" s="9" t="s">
        <v>137</v>
      </c>
      <c r="Z2647" s="9" t="s">
        <v>262</v>
      </c>
      <c r="AA2647" s="9" t="s">
        <v>137</v>
      </c>
      <c r="AB2647" s="9" t="s">
        <v>137</v>
      </c>
      <c r="AC2647" s="9" t="s">
        <v>147</v>
      </c>
      <c r="AD2647" s="9"/>
      <c r="AE2647" s="9" t="s">
        <v>194</v>
      </c>
      <c r="AF2647" s="9"/>
      <c r="AG2647" s="9"/>
      <c r="AH2647" s="9"/>
      <c r="AI2647" s="9"/>
      <c r="AJ2647" s="9"/>
      <c r="AK2647" s="9"/>
      <c r="AL2647" s="9"/>
      <c r="AM2647" s="9"/>
      <c r="AN2647" s="9" t="s">
        <v>195</v>
      </c>
      <c r="AO2647" s="9"/>
      <c r="AP2647" s="9"/>
      <c r="AQ2647" s="9"/>
      <c r="AR2647" s="9" t="s">
        <v>149</v>
      </c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198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10"/>
      <c r="CB2647" s="10" t="str">
        <f t="shared" si="5"/>
        <v/>
      </c>
      <c r="CC2647" s="10"/>
      <c r="CD2647" s="9" t="str">
        <f t="shared" si="2"/>
        <v/>
      </c>
      <c r="CE2647" s="9" t="s">
        <v>168</v>
      </c>
      <c r="CF2647" s="9" t="s">
        <v>225</v>
      </c>
      <c r="CG2647" s="9">
        <f>IF(CF2647="","",VLOOKUP(CF2647,Metadata!$D$2:$H$20,2,FALSE))</f>
        <v>22500</v>
      </c>
      <c r="CH2647" s="9">
        <f>IF(CF2647="","",VLOOKUP(CF2647,Metadata!$D$2:$H$20,4,FALSE))</f>
        <v>20000</v>
      </c>
      <c r="CI2647" s="9">
        <f>IF(CF2647="","",VLOOKUP(CF2647,Metadata!$D$2:$H$20,5,FALSE))</f>
        <v>25000</v>
      </c>
      <c r="CJ2647" s="9">
        <f t="shared" si="3"/>
        <v>22500</v>
      </c>
      <c r="CK2647" s="9" t="s">
        <v>153</v>
      </c>
      <c r="CL2647" s="10">
        <v>4</v>
      </c>
      <c r="CM2647" s="10">
        <v>3</v>
      </c>
      <c r="CN2647" s="10">
        <v>5</v>
      </c>
      <c r="CO2647" s="10">
        <v>6</v>
      </c>
      <c r="CP2647" s="10">
        <v>5</v>
      </c>
      <c r="CQ2647" s="10">
        <v>5</v>
      </c>
      <c r="CR2647" s="10">
        <v>5</v>
      </c>
      <c r="CS2647" s="10">
        <v>4</v>
      </c>
      <c r="CT2647" s="10">
        <v>5</v>
      </c>
      <c r="CU2647" s="10">
        <v>5</v>
      </c>
      <c r="CV2647" s="10">
        <v>5</v>
      </c>
      <c r="CW2647" s="10">
        <v>4</v>
      </c>
      <c r="CX2647" s="10">
        <v>5</v>
      </c>
      <c r="CY2647" s="10">
        <v>5</v>
      </c>
      <c r="CZ2647" s="10">
        <v>6</v>
      </c>
      <c r="DA2647" s="10">
        <v>5</v>
      </c>
      <c r="DB2647" s="10">
        <v>6</v>
      </c>
      <c r="DC2647" s="10">
        <v>6</v>
      </c>
      <c r="DD2647" s="10">
        <v>3</v>
      </c>
      <c r="DE2647" s="10">
        <v>6</v>
      </c>
      <c r="DF2647" s="10">
        <v>5</v>
      </c>
      <c r="DG2647" s="10">
        <v>6</v>
      </c>
      <c r="DH2647" s="10">
        <v>5</v>
      </c>
      <c r="DI2647" s="10">
        <v>4</v>
      </c>
      <c r="DJ2647" s="10">
        <v>4</v>
      </c>
      <c r="DK2647" s="10">
        <v>5</v>
      </c>
      <c r="DL2647" s="10">
        <v>4</v>
      </c>
      <c r="DM2647" s="9" t="s">
        <v>154</v>
      </c>
      <c r="DN2647" s="10">
        <v>1979</v>
      </c>
      <c r="DO2647" s="9">
        <f t="shared" si="9"/>
        <v>42</v>
      </c>
      <c r="DP2647" s="9" t="s">
        <v>155</v>
      </c>
      <c r="DQ2647" s="9" t="s">
        <v>227</v>
      </c>
      <c r="DR2647" s="9" t="s">
        <v>157</v>
      </c>
      <c r="DS2647" s="9" t="s">
        <v>137</v>
      </c>
      <c r="DT2647" s="9" t="s">
        <v>657</v>
      </c>
      <c r="DU2647" s="9" t="s">
        <v>203</v>
      </c>
      <c r="DV2647" s="9" t="str">
        <f>VLOOKUP(DU2647,Metadata!$B$2:$C$7,2,FALSE)</f>
        <v>6+ years</v>
      </c>
    </row>
    <row r="2648" spans="1:126">
      <c r="A2648" s="13">
        <v>2647</v>
      </c>
      <c r="B2648" s="9" t="s">
        <v>135</v>
      </c>
      <c r="C2648" s="9" t="str">
        <f>VLOOKUP(B2648,Metadata!$M$2:$N$6,2,FALSE)</f>
        <v>Permanent Employee</v>
      </c>
      <c r="D2648" s="9" t="s">
        <v>136</v>
      </c>
      <c r="E2648" s="9" t="s">
        <v>137</v>
      </c>
      <c r="F2648" s="9" t="s">
        <v>138</v>
      </c>
      <c r="G2648" s="9" t="s">
        <v>172</v>
      </c>
      <c r="H2648" s="9" t="str">
        <f>IF(G2648="","",VLOOKUP(G2648,Metadata!$J$2:$K$22,2,FALSE))</f>
        <v>Porto Metropolitan Area</v>
      </c>
      <c r="I2648" s="9" t="s">
        <v>295</v>
      </c>
      <c r="J2648" s="9" t="str">
        <f>IF(I2648="","",VLOOKUP(I2648,Metadata!$P$2:$Q$43,2,FALSE))</f>
        <v>Europe</v>
      </c>
      <c r="K2648" s="9" t="str">
        <f t="shared" si="0"/>
        <v>International</v>
      </c>
      <c r="L2648" s="9" t="s">
        <v>137</v>
      </c>
      <c r="M2648" s="9" t="str">
        <f>IF(L2648="","",VLOOKUP(L2648,Metadata!$J$2:$K$22,2,FALSE))</f>
        <v/>
      </c>
      <c r="N2648" s="9" t="s">
        <v>141</v>
      </c>
      <c r="O2648" s="9" t="s">
        <v>137</v>
      </c>
      <c r="P2648" s="9" t="s">
        <v>142</v>
      </c>
      <c r="Q2648" s="10" t="str">
        <f t="shared" si="1"/>
        <v>Full Office Job</v>
      </c>
      <c r="R2648" s="10">
        <v>7</v>
      </c>
      <c r="S2648" s="9" t="s">
        <v>206</v>
      </c>
      <c r="T2648" s="9" t="s">
        <v>137</v>
      </c>
      <c r="U2648" s="9" t="str">
        <f>IF(S2648&lt;&gt;"",S2648,IF(T2648&lt;&gt;"",VLOOKUP(T2648,Metadata!$S$2:$T$228,2,FALSE),""))</f>
        <v>Mobile Apps Developer</v>
      </c>
      <c r="V2648" s="9" t="s">
        <v>144</v>
      </c>
      <c r="W2648" s="9" t="s">
        <v>137</v>
      </c>
      <c r="X2648" s="9" t="s">
        <v>242</v>
      </c>
      <c r="Y2648" s="9" t="s">
        <v>137</v>
      </c>
      <c r="Z2648" s="9" t="s">
        <v>262</v>
      </c>
      <c r="AA2648" s="9" t="s">
        <v>137</v>
      </c>
      <c r="AB2648" s="9" t="s">
        <v>137</v>
      </c>
      <c r="AC2648" s="9"/>
      <c r="AD2648" s="9"/>
      <c r="AE2648" s="9"/>
      <c r="AF2648" s="9"/>
      <c r="AG2648" s="9"/>
      <c r="AH2648" s="9"/>
      <c r="AI2648" s="9"/>
      <c r="AJ2648" s="9"/>
      <c r="AK2648" s="9"/>
      <c r="AL2648" s="9" t="s">
        <v>177</v>
      </c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 t="s">
        <v>150</v>
      </c>
      <c r="BZ2648" s="9" t="s">
        <v>137</v>
      </c>
      <c r="CA2648" s="10"/>
      <c r="CB2648" s="10" t="str">
        <f t="shared" si="5"/>
        <v/>
      </c>
      <c r="CC2648" s="10"/>
      <c r="CD2648" s="9" t="str">
        <f t="shared" si="2"/>
        <v/>
      </c>
      <c r="CE2648" s="9" t="s">
        <v>232</v>
      </c>
      <c r="CF2648" s="9" t="s">
        <v>152</v>
      </c>
      <c r="CG2648" s="9">
        <f>IF(CF2648="","",VLOOKUP(CF2648,Metadata!$D$2:$H$20,2,FALSE))</f>
        <v>32500</v>
      </c>
      <c r="CH2648" s="9">
        <f>IF(CF2648="","",VLOOKUP(CF2648,Metadata!$D$2:$H$20,4,FALSE))</f>
        <v>30000</v>
      </c>
      <c r="CI2648" s="9">
        <f>IF(CF2648="","",VLOOKUP(CF2648,Metadata!$D$2:$H$20,5,FALSE))</f>
        <v>35000</v>
      </c>
      <c r="CJ2648" s="9">
        <f t="shared" si="3"/>
        <v>32500</v>
      </c>
      <c r="CK2648" s="9" t="s">
        <v>189</v>
      </c>
      <c r="CL2648" s="10">
        <v>5</v>
      </c>
      <c r="CM2648" s="10">
        <v>2</v>
      </c>
      <c r="CN2648" s="10">
        <v>7</v>
      </c>
      <c r="CO2648" s="10">
        <v>6</v>
      </c>
      <c r="CP2648" s="10">
        <v>5</v>
      </c>
      <c r="CQ2648" s="10">
        <v>6</v>
      </c>
      <c r="CR2648" s="10">
        <v>7</v>
      </c>
      <c r="CS2648" s="10">
        <v>7</v>
      </c>
      <c r="CT2648" s="10">
        <v>5</v>
      </c>
      <c r="CU2648" s="10">
        <v>4</v>
      </c>
      <c r="CV2648" s="10">
        <v>4</v>
      </c>
      <c r="CW2648" s="10">
        <v>5</v>
      </c>
      <c r="CX2648" s="10">
        <v>6</v>
      </c>
      <c r="CY2648" s="10">
        <v>5</v>
      </c>
      <c r="CZ2648" s="10">
        <v>6</v>
      </c>
      <c r="DA2648" s="10">
        <v>4</v>
      </c>
      <c r="DB2648" s="10">
        <v>4</v>
      </c>
      <c r="DC2648" s="10">
        <v>6</v>
      </c>
      <c r="DD2648" s="10">
        <v>6</v>
      </c>
      <c r="DE2648" s="10">
        <v>7</v>
      </c>
      <c r="DF2648" s="10">
        <v>5</v>
      </c>
      <c r="DG2648" s="10">
        <v>5</v>
      </c>
      <c r="DH2648" s="10">
        <v>4</v>
      </c>
      <c r="DI2648" s="10">
        <v>4</v>
      </c>
      <c r="DJ2648" s="10">
        <v>5</v>
      </c>
      <c r="DK2648" s="10">
        <v>4</v>
      </c>
      <c r="DL2648" s="10">
        <v>2</v>
      </c>
      <c r="DM2648" s="9" t="s">
        <v>154</v>
      </c>
      <c r="DN2648" s="10">
        <v>1979</v>
      </c>
      <c r="DO2648" s="9">
        <f t="shared" si="9"/>
        <v>42</v>
      </c>
      <c r="DP2648" s="9" t="s">
        <v>155</v>
      </c>
      <c r="DQ2648" s="9" t="s">
        <v>210</v>
      </c>
      <c r="DR2648" s="9" t="s">
        <v>157</v>
      </c>
      <c r="DS2648" s="9" t="s">
        <v>137</v>
      </c>
      <c r="DT2648" s="9" t="s">
        <v>657</v>
      </c>
      <c r="DU2648" s="9" t="s">
        <v>158</v>
      </c>
      <c r="DV2648" s="9" t="str">
        <f>VLOOKUP(DU2648,Metadata!$B$2:$C$7,2,FALSE)</f>
        <v>6+ years</v>
      </c>
    </row>
    <row r="2649" spans="1:126">
      <c r="A2649" s="13">
        <v>2648</v>
      </c>
      <c r="B2649" s="9" t="s">
        <v>135</v>
      </c>
      <c r="C2649" s="9" t="str">
        <f>VLOOKUP(B2649,Metadata!$M$2:$N$6,2,FALSE)</f>
        <v>Permanent Employee</v>
      </c>
      <c r="D2649" s="9" t="s">
        <v>159</v>
      </c>
      <c r="E2649" s="9" t="s">
        <v>137</v>
      </c>
      <c r="F2649" s="9" t="s">
        <v>138</v>
      </c>
      <c r="G2649" s="9" t="s">
        <v>190</v>
      </c>
      <c r="H2649" s="9" t="str">
        <f>IF(G2649="","",VLOOKUP(G2649,Metadata!$J$2:$K$22,2,FALSE))</f>
        <v>North</v>
      </c>
      <c r="I2649" s="9" t="s">
        <v>138</v>
      </c>
      <c r="J2649" s="9" t="str">
        <f>IF(I2649="","",VLOOKUP(I2649,Metadata!$P$2:$Q$43,2,FALSE))</f>
        <v>Europe</v>
      </c>
      <c r="K2649" s="9" t="str">
        <f t="shared" si="0"/>
        <v>Portugal</v>
      </c>
      <c r="L2649" s="9" t="s">
        <v>140</v>
      </c>
      <c r="M2649" s="9" t="str">
        <f>IF(L2649="","",VLOOKUP(L2649,Metadata!$J$2:$K$22,2,FALSE))</f>
        <v>Lisbon Metropolitan Area</v>
      </c>
      <c r="N2649" s="9" t="s">
        <v>141</v>
      </c>
      <c r="O2649" s="9" t="s">
        <v>137</v>
      </c>
      <c r="P2649" s="9" t="s">
        <v>191</v>
      </c>
      <c r="Q2649" s="10" t="str">
        <f t="shared" si="1"/>
        <v>Remote Job (full or flexible)</v>
      </c>
      <c r="R2649" s="10">
        <v>5</v>
      </c>
      <c r="S2649" s="9" t="s">
        <v>192</v>
      </c>
      <c r="T2649" s="9" t="s">
        <v>137</v>
      </c>
      <c r="U2649" s="9" t="str">
        <f>IF(S2649&lt;&gt;"",S2649,IF(T2649&lt;&gt;"",VLOOKUP(T2649,Metadata!$S$2:$T$228,2,FALSE),""))</f>
        <v>Back-End Developer</v>
      </c>
      <c r="V2649" s="9" t="s">
        <v>261</v>
      </c>
      <c r="W2649" s="9" t="s">
        <v>137</v>
      </c>
      <c r="X2649" s="9" t="s">
        <v>242</v>
      </c>
      <c r="Y2649" s="9" t="s">
        <v>137</v>
      </c>
      <c r="Z2649" s="9" t="s">
        <v>146</v>
      </c>
      <c r="AA2649" s="9" t="s">
        <v>165</v>
      </c>
      <c r="AB2649" s="9" t="s">
        <v>137</v>
      </c>
      <c r="AC2649" s="9"/>
      <c r="AD2649" s="9"/>
      <c r="AE2649" s="9"/>
      <c r="AF2649" s="9"/>
      <c r="AG2649" s="9"/>
      <c r="AH2649" s="9"/>
      <c r="AI2649" s="9"/>
      <c r="AJ2649" s="9"/>
      <c r="AK2649" s="9" t="s">
        <v>302</v>
      </c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 t="s">
        <v>284</v>
      </c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 t="s">
        <v>303</v>
      </c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10"/>
      <c r="CB2649" s="10" t="str">
        <f t="shared" si="5"/>
        <v/>
      </c>
      <c r="CC2649" s="10"/>
      <c r="CD2649" s="9" t="str">
        <f t="shared" si="2"/>
        <v/>
      </c>
      <c r="CE2649" s="9" t="s">
        <v>232</v>
      </c>
      <c r="CF2649" s="9" t="s">
        <v>225</v>
      </c>
      <c r="CG2649" s="9">
        <f>IF(CF2649="","",VLOOKUP(CF2649,Metadata!$D$2:$H$20,2,FALSE))</f>
        <v>22500</v>
      </c>
      <c r="CH2649" s="9">
        <f>IF(CF2649="","",VLOOKUP(CF2649,Metadata!$D$2:$H$20,4,FALSE))</f>
        <v>20000</v>
      </c>
      <c r="CI2649" s="9">
        <f>IF(CF2649="","",VLOOKUP(CF2649,Metadata!$D$2:$H$20,5,FALSE))</f>
        <v>25000</v>
      </c>
      <c r="CJ2649" s="9">
        <f t="shared" si="3"/>
        <v>22500</v>
      </c>
      <c r="CK2649" s="9" t="s">
        <v>153</v>
      </c>
      <c r="CL2649" s="10">
        <v>6</v>
      </c>
      <c r="CM2649" s="10">
        <v>1</v>
      </c>
      <c r="CN2649" s="10">
        <v>7</v>
      </c>
      <c r="CO2649" s="10">
        <v>6</v>
      </c>
      <c r="CP2649" s="10">
        <v>5</v>
      </c>
      <c r="CQ2649" s="10">
        <v>6</v>
      </c>
      <c r="CR2649" s="10">
        <v>5</v>
      </c>
      <c r="CS2649" s="10">
        <v>4</v>
      </c>
      <c r="CT2649" s="10">
        <v>5</v>
      </c>
      <c r="CU2649" s="10">
        <v>5</v>
      </c>
      <c r="CV2649" s="10">
        <v>4</v>
      </c>
      <c r="CW2649" s="10">
        <v>4</v>
      </c>
      <c r="CX2649" s="10">
        <v>4</v>
      </c>
      <c r="CY2649" s="10">
        <v>3</v>
      </c>
      <c r="CZ2649" s="10">
        <v>3</v>
      </c>
      <c r="DA2649" s="10">
        <v>5</v>
      </c>
      <c r="DB2649" s="10">
        <v>4</v>
      </c>
      <c r="DC2649" s="10">
        <v>6</v>
      </c>
      <c r="DD2649" s="10">
        <v>4</v>
      </c>
      <c r="DE2649" s="10">
        <v>5</v>
      </c>
      <c r="DF2649" s="10">
        <v>4</v>
      </c>
      <c r="DG2649" s="10">
        <v>4</v>
      </c>
      <c r="DH2649" s="10">
        <v>4</v>
      </c>
      <c r="DI2649" s="10">
        <v>4</v>
      </c>
      <c r="DJ2649" s="10">
        <v>4</v>
      </c>
      <c r="DK2649" s="10">
        <v>5</v>
      </c>
      <c r="DL2649" s="10">
        <v>5</v>
      </c>
      <c r="DM2649" s="9" t="s">
        <v>154</v>
      </c>
      <c r="DN2649" s="10">
        <v>1997</v>
      </c>
      <c r="DO2649" s="9">
        <f t="shared" si="9"/>
        <v>24</v>
      </c>
      <c r="DP2649" s="9" t="s">
        <v>155</v>
      </c>
      <c r="DQ2649" s="9" t="s">
        <v>202</v>
      </c>
      <c r="DR2649" s="9" t="s">
        <v>157</v>
      </c>
      <c r="DS2649" s="9" t="s">
        <v>137</v>
      </c>
      <c r="DT2649" s="9" t="s">
        <v>657</v>
      </c>
      <c r="DU2649" s="9" t="s">
        <v>233</v>
      </c>
      <c r="DV2649" s="9" t="str">
        <f>VLOOKUP(DU2649,Metadata!$B$2:$C$7,2,FALSE)</f>
        <v>0 - 3 years</v>
      </c>
    </row>
    <row r="2650" spans="1:126">
      <c r="A2650" s="13">
        <v>2649</v>
      </c>
      <c r="B2650" s="9" t="s">
        <v>135</v>
      </c>
      <c r="C2650" s="9" t="str">
        <f>VLOOKUP(B2650,Metadata!$M$2:$N$6,2,FALSE)</f>
        <v>Permanent Employee</v>
      </c>
      <c r="D2650" s="9" t="s">
        <v>159</v>
      </c>
      <c r="E2650" s="9" t="s">
        <v>137</v>
      </c>
      <c r="F2650" s="9" t="s">
        <v>138</v>
      </c>
      <c r="G2650" s="9" t="s">
        <v>172</v>
      </c>
      <c r="H2650" s="9" t="str">
        <f>IF(G2650="","",VLOOKUP(G2650,Metadata!$J$2:$K$22,2,FALSE))</f>
        <v>Porto Metropolitan Area</v>
      </c>
      <c r="I2650" s="9" t="s">
        <v>138</v>
      </c>
      <c r="J2650" s="9" t="str">
        <f>IF(I2650="","",VLOOKUP(I2650,Metadata!$P$2:$Q$43,2,FALSE))</f>
        <v>Europe</v>
      </c>
      <c r="K2650" s="9" t="str">
        <f t="shared" si="0"/>
        <v>Portugal</v>
      </c>
      <c r="L2650" s="9" t="s">
        <v>172</v>
      </c>
      <c r="M2650" s="9" t="str">
        <f>IF(L2650="","",VLOOKUP(L2650,Metadata!$J$2:$K$22,2,FALSE))</f>
        <v>Porto Metropolitan Area</v>
      </c>
      <c r="N2650" s="9" t="s">
        <v>141</v>
      </c>
      <c r="O2650" s="9" t="s">
        <v>137</v>
      </c>
      <c r="P2650" s="9" t="s">
        <v>142</v>
      </c>
      <c r="Q2650" s="10" t="str">
        <f t="shared" si="1"/>
        <v>Full Office Job</v>
      </c>
      <c r="R2650" s="10">
        <v>4</v>
      </c>
      <c r="S2650" s="9" t="s">
        <v>229</v>
      </c>
      <c r="T2650" s="9" t="s">
        <v>137</v>
      </c>
      <c r="U2650" s="9" t="str">
        <f>IF(S2650&lt;&gt;"",S2650,IF(T2650&lt;&gt;"",VLOOKUP(T2650,Metadata!$S$2:$T$228,2,FALSE),""))</f>
        <v>Project Manager</v>
      </c>
      <c r="V2650" s="9" t="s">
        <v>217</v>
      </c>
      <c r="W2650" s="9" t="s">
        <v>137</v>
      </c>
      <c r="X2650" s="9" t="s">
        <v>145</v>
      </c>
      <c r="Y2650" s="9" t="s">
        <v>137</v>
      </c>
      <c r="Z2650" s="9" t="s">
        <v>218</v>
      </c>
      <c r="AA2650" s="9" t="s">
        <v>137</v>
      </c>
      <c r="AB2650" s="9" t="s">
        <v>137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 t="s">
        <v>150</v>
      </c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 t="s">
        <v>150</v>
      </c>
      <c r="BZ2650" s="9" t="s">
        <v>137</v>
      </c>
      <c r="CA2650" s="10"/>
      <c r="CB2650" s="10" t="str">
        <f t="shared" si="5"/>
        <v/>
      </c>
      <c r="CC2650" s="10"/>
      <c r="CD2650" s="9" t="str">
        <f t="shared" si="2"/>
        <v/>
      </c>
      <c r="CE2650" s="9" t="s">
        <v>151</v>
      </c>
      <c r="CF2650" s="9" t="s">
        <v>152</v>
      </c>
      <c r="CG2650" s="9">
        <f>IF(CF2650="","",VLOOKUP(CF2650,Metadata!$D$2:$H$20,2,FALSE))</f>
        <v>32500</v>
      </c>
      <c r="CH2650" s="9">
        <f>IF(CF2650="","",VLOOKUP(CF2650,Metadata!$D$2:$H$20,4,FALSE))</f>
        <v>30000</v>
      </c>
      <c r="CI2650" s="9">
        <f>IF(CF2650="","",VLOOKUP(CF2650,Metadata!$D$2:$H$20,5,FALSE))</f>
        <v>35000</v>
      </c>
      <c r="CJ2650" s="9">
        <f t="shared" si="3"/>
        <v>32500</v>
      </c>
      <c r="CK2650" s="9" t="s">
        <v>189</v>
      </c>
      <c r="CL2650" s="10">
        <v>5</v>
      </c>
      <c r="CM2650" s="10">
        <v>4</v>
      </c>
      <c r="CN2650" s="10">
        <v>7</v>
      </c>
      <c r="CO2650" s="10">
        <v>7</v>
      </c>
      <c r="CP2650" s="10">
        <v>6</v>
      </c>
      <c r="CQ2650" s="10">
        <v>7</v>
      </c>
      <c r="CR2650" s="10">
        <v>3</v>
      </c>
      <c r="CS2650" s="10">
        <v>5</v>
      </c>
      <c r="CT2650" s="10">
        <v>7</v>
      </c>
      <c r="CU2650" s="10">
        <v>6</v>
      </c>
      <c r="CV2650" s="10">
        <v>7</v>
      </c>
      <c r="CW2650" s="10">
        <v>6</v>
      </c>
      <c r="CX2650" s="10">
        <v>6</v>
      </c>
      <c r="CY2650" s="10">
        <v>6</v>
      </c>
      <c r="CZ2650" s="10">
        <v>6</v>
      </c>
      <c r="DA2650" s="10">
        <v>4</v>
      </c>
      <c r="DB2650" s="10">
        <v>3</v>
      </c>
      <c r="DC2650" s="10">
        <v>7</v>
      </c>
      <c r="DD2650" s="10">
        <v>3</v>
      </c>
      <c r="DE2650" s="10">
        <v>7</v>
      </c>
      <c r="DF2650" s="10">
        <v>7</v>
      </c>
      <c r="DG2650" s="10">
        <v>5</v>
      </c>
      <c r="DH2650" s="10">
        <v>6</v>
      </c>
      <c r="DI2650" s="10">
        <v>7</v>
      </c>
      <c r="DJ2650" s="10">
        <v>3</v>
      </c>
      <c r="DK2650" s="10">
        <v>5</v>
      </c>
      <c r="DL2650" s="10">
        <v>4</v>
      </c>
      <c r="DM2650" s="9" t="s">
        <v>154</v>
      </c>
      <c r="DN2650" s="10">
        <v>1991</v>
      </c>
      <c r="DO2650" s="9">
        <f t="shared" si="9"/>
        <v>30</v>
      </c>
      <c r="DP2650" s="9" t="s">
        <v>222</v>
      </c>
      <c r="DQ2650" s="9" t="s">
        <v>156</v>
      </c>
      <c r="DR2650" s="9" t="s">
        <v>157</v>
      </c>
      <c r="DS2650" s="9" t="s">
        <v>137</v>
      </c>
      <c r="DT2650" s="9" t="s">
        <v>657</v>
      </c>
      <c r="DU2650" s="9" t="s">
        <v>223</v>
      </c>
      <c r="DV2650" s="9" t="str">
        <f>VLOOKUP(DU2650,Metadata!$B$2:$C$7,2,FALSE)</f>
        <v>3 - 6 years</v>
      </c>
    </row>
    <row r="2651" spans="1:126">
      <c r="A2651" s="13">
        <v>2650</v>
      </c>
      <c r="B2651" s="9" t="s">
        <v>135</v>
      </c>
      <c r="C2651" s="9" t="str">
        <f>VLOOKUP(B2651,Metadata!$M$2:$N$6,2,FALSE)</f>
        <v>Permanent Employee</v>
      </c>
      <c r="D2651" s="9" t="s">
        <v>159</v>
      </c>
      <c r="E2651" s="9" t="s">
        <v>137</v>
      </c>
      <c r="F2651" s="9" t="s">
        <v>138</v>
      </c>
      <c r="G2651" s="9" t="s">
        <v>172</v>
      </c>
      <c r="H2651" s="9" t="str">
        <f>IF(G2651="","",VLOOKUP(G2651,Metadata!$J$2:$K$22,2,FALSE))</f>
        <v>Porto Metropolitan Area</v>
      </c>
      <c r="I2651" s="9" t="s">
        <v>138</v>
      </c>
      <c r="J2651" s="9" t="str">
        <f>IF(I2651="","",VLOOKUP(I2651,Metadata!$P$2:$Q$43,2,FALSE))</f>
        <v>Europe</v>
      </c>
      <c r="K2651" s="9" t="str">
        <f t="shared" si="0"/>
        <v>Portugal</v>
      </c>
      <c r="L2651" s="9" t="s">
        <v>172</v>
      </c>
      <c r="M2651" s="9" t="str">
        <f>IF(L2651="","",VLOOKUP(L2651,Metadata!$J$2:$K$22,2,FALSE))</f>
        <v>Porto Metropolitan Area</v>
      </c>
      <c r="N2651" s="9" t="s">
        <v>141</v>
      </c>
      <c r="O2651" s="9" t="s">
        <v>137</v>
      </c>
      <c r="P2651" s="9" t="s">
        <v>142</v>
      </c>
      <c r="Q2651" s="10" t="str">
        <f t="shared" si="1"/>
        <v>Full Office Job</v>
      </c>
      <c r="R2651" s="10">
        <v>5</v>
      </c>
      <c r="S2651" s="9" t="s">
        <v>161</v>
      </c>
      <c r="T2651" s="9" t="s">
        <v>137</v>
      </c>
      <c r="U2651" s="9" t="str">
        <f>IF(S2651&lt;&gt;"",S2651,IF(T2651&lt;&gt;"",VLOOKUP(T2651,Metadata!$S$2:$T$228,2,FALSE),""))</f>
        <v>Full-Stack Developer</v>
      </c>
      <c r="V2651" s="9" t="s">
        <v>261</v>
      </c>
      <c r="W2651" s="9" t="s">
        <v>137</v>
      </c>
      <c r="X2651" s="9" t="s">
        <v>163</v>
      </c>
      <c r="Y2651" s="9" t="s">
        <v>137</v>
      </c>
      <c r="Z2651" s="9" t="s">
        <v>164</v>
      </c>
      <c r="AA2651" s="9" t="s">
        <v>165</v>
      </c>
      <c r="AB2651" s="9" t="s">
        <v>137</v>
      </c>
      <c r="AC2651" s="9" t="s">
        <v>147</v>
      </c>
      <c r="AD2651" s="9"/>
      <c r="AE2651" s="9"/>
      <c r="AF2651" s="9" t="s">
        <v>243</v>
      </c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 t="s">
        <v>167</v>
      </c>
      <c r="BK2651" s="9"/>
      <c r="BL2651" s="9"/>
      <c r="BM2651" s="9"/>
      <c r="BN2651" s="9"/>
      <c r="BO2651" s="9" t="s">
        <v>257</v>
      </c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10"/>
      <c r="CB2651" s="10" t="str">
        <f t="shared" si="5"/>
        <v/>
      </c>
      <c r="CC2651" s="10"/>
      <c r="CD2651" s="9" t="str">
        <f t="shared" si="2"/>
        <v/>
      </c>
      <c r="CE2651" s="9" t="s">
        <v>168</v>
      </c>
      <c r="CF2651" s="9" t="s">
        <v>169</v>
      </c>
      <c r="CG2651" s="9">
        <f>IF(CF2651="","",VLOOKUP(CF2651,Metadata!$D$2:$H$20,2,FALSE))</f>
        <v>12500</v>
      </c>
      <c r="CH2651" s="9">
        <f>IF(CF2651="","",VLOOKUP(CF2651,Metadata!$D$2:$H$20,4,FALSE))</f>
        <v>0</v>
      </c>
      <c r="CI2651" s="9">
        <f>IF(CF2651="","",VLOOKUP(CF2651,Metadata!$D$2:$H$20,5,FALSE))</f>
        <v>15000</v>
      </c>
      <c r="CJ2651" s="9">
        <f t="shared" si="3"/>
        <v>12500</v>
      </c>
      <c r="CK2651" s="9" t="s">
        <v>153</v>
      </c>
      <c r="CL2651" s="10">
        <v>3</v>
      </c>
      <c r="CM2651" s="10">
        <v>3</v>
      </c>
      <c r="CN2651" s="10">
        <v>5</v>
      </c>
      <c r="CO2651" s="10">
        <v>5</v>
      </c>
      <c r="CP2651" s="10">
        <v>4</v>
      </c>
      <c r="CQ2651" s="10">
        <v>5</v>
      </c>
      <c r="CR2651" s="10">
        <v>5</v>
      </c>
      <c r="CS2651" s="10">
        <v>5</v>
      </c>
      <c r="CT2651" s="10">
        <v>5</v>
      </c>
      <c r="CU2651" s="10">
        <v>5</v>
      </c>
      <c r="CV2651" s="10">
        <v>4</v>
      </c>
      <c r="CW2651" s="10">
        <v>3</v>
      </c>
      <c r="CX2651" s="10">
        <v>3</v>
      </c>
      <c r="CY2651" s="10">
        <v>3</v>
      </c>
      <c r="CZ2651" s="10">
        <v>4</v>
      </c>
      <c r="DA2651" s="10">
        <v>5</v>
      </c>
      <c r="DB2651" s="10">
        <v>5</v>
      </c>
      <c r="DC2651" s="10">
        <v>5</v>
      </c>
      <c r="DD2651" s="10">
        <v>5</v>
      </c>
      <c r="DE2651" s="10">
        <v>5</v>
      </c>
      <c r="DF2651" s="10">
        <v>4</v>
      </c>
      <c r="DG2651" s="10">
        <v>5</v>
      </c>
      <c r="DH2651" s="10">
        <v>4</v>
      </c>
      <c r="DI2651" s="10">
        <v>5</v>
      </c>
      <c r="DJ2651" s="10">
        <v>4</v>
      </c>
      <c r="DK2651" s="10">
        <v>4</v>
      </c>
      <c r="DL2651" s="10">
        <v>5</v>
      </c>
      <c r="DM2651" s="9" t="s">
        <v>154</v>
      </c>
      <c r="DN2651" s="10">
        <v>1996</v>
      </c>
      <c r="DO2651" s="9">
        <f t="shared" si="9"/>
        <v>25</v>
      </c>
      <c r="DP2651" s="9" t="s">
        <v>155</v>
      </c>
      <c r="DQ2651" s="9" t="s">
        <v>202</v>
      </c>
      <c r="DR2651" s="9" t="s">
        <v>157</v>
      </c>
      <c r="DS2651" s="9" t="s">
        <v>137</v>
      </c>
      <c r="DT2651" s="9" t="s">
        <v>657</v>
      </c>
      <c r="DU2651" s="9" t="s">
        <v>168</v>
      </c>
      <c r="DV2651" s="9" t="str">
        <f>VLOOKUP(DU2651,Metadata!$B$2:$C$7,2,FALSE)</f>
        <v>0 - 3 years</v>
      </c>
    </row>
    <row r="2652" spans="1:126">
      <c r="A2652" s="13">
        <v>2651</v>
      </c>
      <c r="B2652" s="9" t="s">
        <v>135</v>
      </c>
      <c r="C2652" s="9" t="str">
        <f>VLOOKUP(B2652,Metadata!$M$2:$N$6,2,FALSE)</f>
        <v>Permanent Employee</v>
      </c>
      <c r="D2652" s="9" t="s">
        <v>136</v>
      </c>
      <c r="E2652" s="9" t="s">
        <v>137</v>
      </c>
      <c r="F2652" s="9" t="s">
        <v>138</v>
      </c>
      <c r="G2652" s="9" t="s">
        <v>182</v>
      </c>
      <c r="H2652" s="9" t="str">
        <f>IF(G2652="","",VLOOKUP(G2652,Metadata!$J$2:$K$22,2,FALSE))</f>
        <v>Azores and Madeira</v>
      </c>
      <c r="I2652" s="9" t="s">
        <v>138</v>
      </c>
      <c r="J2652" s="9" t="str">
        <f>IF(I2652="","",VLOOKUP(I2652,Metadata!$P$2:$Q$43,2,FALSE))</f>
        <v>Europe</v>
      </c>
      <c r="K2652" s="9" t="str">
        <f t="shared" si="0"/>
        <v>Portugal</v>
      </c>
      <c r="L2652" s="9" t="s">
        <v>182</v>
      </c>
      <c r="M2652" s="9" t="str">
        <f>IF(L2652="","",VLOOKUP(L2652,Metadata!$J$2:$K$22,2,FALSE))</f>
        <v>Azores and Madeira</v>
      </c>
      <c r="N2652" s="9" t="s">
        <v>214</v>
      </c>
      <c r="O2652" s="9" t="s">
        <v>136</v>
      </c>
      <c r="P2652" s="9" t="s">
        <v>142</v>
      </c>
      <c r="Q2652" s="10" t="str">
        <f t="shared" si="1"/>
        <v>Full Office Job</v>
      </c>
      <c r="R2652" s="10">
        <v>4</v>
      </c>
      <c r="S2652" s="9" t="s">
        <v>249</v>
      </c>
      <c r="T2652" s="9" t="s">
        <v>137</v>
      </c>
      <c r="U2652" s="9" t="str">
        <f>IF(S2652&lt;&gt;"",S2652,IF(T2652&lt;&gt;"",VLOOKUP(T2652,Metadata!$S$2:$T$228,2,FALSE),""))</f>
        <v>Business Applications (BI/CRM/ERP)</v>
      </c>
      <c r="V2652" s="9" t="s">
        <v>309</v>
      </c>
      <c r="W2652" s="9" t="s">
        <v>137</v>
      </c>
      <c r="X2652" s="9" t="s">
        <v>163</v>
      </c>
      <c r="Y2652" s="9" t="s">
        <v>137</v>
      </c>
      <c r="Z2652" s="9" t="s">
        <v>184</v>
      </c>
      <c r="AA2652" s="9" t="s">
        <v>137</v>
      </c>
      <c r="AB2652" s="9" t="s">
        <v>137</v>
      </c>
      <c r="AC2652" s="9" t="s">
        <v>147</v>
      </c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 t="s">
        <v>827</v>
      </c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 t="s">
        <v>827</v>
      </c>
      <c r="CA2652" s="10"/>
      <c r="CB2652" s="10" t="str">
        <f t="shared" si="5"/>
        <v/>
      </c>
      <c r="CC2652" s="10"/>
      <c r="CD2652" s="9" t="str">
        <f t="shared" si="2"/>
        <v/>
      </c>
      <c r="CE2652" s="9" t="s">
        <v>151</v>
      </c>
      <c r="CF2652" s="9" t="s">
        <v>225</v>
      </c>
      <c r="CG2652" s="9">
        <f>IF(CF2652="","",VLOOKUP(CF2652,Metadata!$D$2:$H$20,2,FALSE))</f>
        <v>22500</v>
      </c>
      <c r="CH2652" s="9">
        <f>IF(CF2652="","",VLOOKUP(CF2652,Metadata!$D$2:$H$20,4,FALSE))</f>
        <v>20000</v>
      </c>
      <c r="CI2652" s="9">
        <f>IF(CF2652="","",VLOOKUP(CF2652,Metadata!$D$2:$H$20,5,FALSE))</f>
        <v>25000</v>
      </c>
      <c r="CJ2652" s="9">
        <f t="shared" si="3"/>
        <v>22500</v>
      </c>
      <c r="CK2652" s="9" t="s">
        <v>153</v>
      </c>
      <c r="CL2652" s="10">
        <v>3</v>
      </c>
      <c r="CM2652" s="10">
        <v>3</v>
      </c>
      <c r="CN2652" s="10">
        <v>5</v>
      </c>
      <c r="CO2652" s="10">
        <v>6</v>
      </c>
      <c r="CP2652" s="10">
        <v>6</v>
      </c>
      <c r="CQ2652" s="10">
        <v>7</v>
      </c>
      <c r="CR2652" s="10">
        <v>5</v>
      </c>
      <c r="CS2652" s="10">
        <v>5</v>
      </c>
      <c r="CT2652" s="10">
        <v>6</v>
      </c>
      <c r="CU2652" s="10">
        <v>7</v>
      </c>
      <c r="CV2652" s="10">
        <v>5</v>
      </c>
      <c r="CW2652" s="10">
        <v>5</v>
      </c>
      <c r="CX2652" s="10">
        <v>5</v>
      </c>
      <c r="CY2652" s="10">
        <v>6</v>
      </c>
      <c r="CZ2652" s="10">
        <v>5</v>
      </c>
      <c r="DA2652" s="10">
        <v>2</v>
      </c>
      <c r="DB2652" s="10">
        <v>3</v>
      </c>
      <c r="DC2652" s="10">
        <v>5</v>
      </c>
      <c r="DD2652" s="10">
        <v>2</v>
      </c>
      <c r="DE2652" s="10">
        <v>3</v>
      </c>
      <c r="DF2652" s="10">
        <v>5</v>
      </c>
      <c r="DG2652" s="10">
        <v>6</v>
      </c>
      <c r="DH2652" s="10">
        <v>6</v>
      </c>
      <c r="DI2652" s="10">
        <v>2</v>
      </c>
      <c r="DJ2652" s="10">
        <v>5</v>
      </c>
      <c r="DK2652" s="10">
        <v>3</v>
      </c>
      <c r="DL2652" s="10">
        <v>2</v>
      </c>
      <c r="DM2652" s="9" t="s">
        <v>154</v>
      </c>
      <c r="DN2652" s="10">
        <v>1960</v>
      </c>
      <c r="DO2652" s="9">
        <f t="shared" si="9"/>
        <v>61</v>
      </c>
      <c r="DP2652" s="9" t="s">
        <v>155</v>
      </c>
      <c r="DQ2652" s="9" t="s">
        <v>227</v>
      </c>
      <c r="DR2652" s="9" t="s">
        <v>170</v>
      </c>
      <c r="DS2652" s="9" t="s">
        <v>137</v>
      </c>
      <c r="DT2652" s="9" t="s">
        <v>657</v>
      </c>
      <c r="DU2652" s="9" t="s">
        <v>158</v>
      </c>
      <c r="DV2652" s="9" t="str">
        <f>VLOOKUP(DU2652,Metadata!$B$2:$C$7,2,FALSE)</f>
        <v>6+ years</v>
      </c>
    </row>
    <row r="2653" spans="1:126">
      <c r="A2653" s="13">
        <v>2652</v>
      </c>
      <c r="B2653" s="9" t="s">
        <v>135</v>
      </c>
      <c r="C2653" s="9" t="str">
        <f>VLOOKUP(B2653,Metadata!$M$2:$N$6,2,FALSE)</f>
        <v>Permanent Employee</v>
      </c>
      <c r="D2653" s="9" t="s">
        <v>159</v>
      </c>
      <c r="E2653" s="9" t="s">
        <v>137</v>
      </c>
      <c r="F2653" s="9" t="s">
        <v>138</v>
      </c>
      <c r="G2653" s="9" t="s">
        <v>172</v>
      </c>
      <c r="H2653" s="9" t="str">
        <f>IF(G2653="","",VLOOKUP(G2653,Metadata!$J$2:$K$22,2,FALSE))</f>
        <v>Porto Metropolitan Area</v>
      </c>
      <c r="I2653" s="9" t="s">
        <v>320</v>
      </c>
      <c r="J2653" s="9" t="str">
        <f>IF(I2653="","",VLOOKUP(I2653,Metadata!$P$2:$Q$43,2,FALSE))</f>
        <v>Europe</v>
      </c>
      <c r="K2653" s="9" t="str">
        <f t="shared" si="0"/>
        <v>International</v>
      </c>
      <c r="L2653" s="9" t="s">
        <v>137</v>
      </c>
      <c r="M2653" s="9" t="str">
        <f>IF(L2653="","",VLOOKUP(L2653,Metadata!$J$2:$K$22,2,FALSE))</f>
        <v/>
      </c>
      <c r="N2653" s="9" t="s">
        <v>141</v>
      </c>
      <c r="O2653" s="9" t="s">
        <v>137</v>
      </c>
      <c r="P2653" s="9" t="s">
        <v>142</v>
      </c>
      <c r="Q2653" s="10" t="str">
        <f t="shared" si="1"/>
        <v>Full Office Job</v>
      </c>
      <c r="R2653" s="10">
        <v>4</v>
      </c>
      <c r="S2653" s="9" t="s">
        <v>161</v>
      </c>
      <c r="T2653" s="9" t="s">
        <v>137</v>
      </c>
      <c r="U2653" s="9" t="str">
        <f>IF(S2653&lt;&gt;"",S2653,IF(T2653&lt;&gt;"",VLOOKUP(T2653,Metadata!$S$2:$T$228,2,FALSE),""))</f>
        <v>Full-Stack Developer</v>
      </c>
      <c r="V2653" s="9" t="s">
        <v>400</v>
      </c>
      <c r="W2653" s="9" t="s">
        <v>137</v>
      </c>
      <c r="X2653" s="9" t="s">
        <v>145</v>
      </c>
      <c r="Y2653" s="9" t="s">
        <v>137</v>
      </c>
      <c r="Z2653" s="9" t="s">
        <v>184</v>
      </c>
      <c r="AA2653" s="9" t="s">
        <v>165</v>
      </c>
      <c r="AB2653" s="9" t="s">
        <v>253</v>
      </c>
      <c r="AC2653" s="9"/>
      <c r="AD2653" s="9"/>
      <c r="AE2653" s="9"/>
      <c r="AF2653" s="9"/>
      <c r="AG2653" s="9"/>
      <c r="AH2653" s="9"/>
      <c r="AI2653" s="9"/>
      <c r="AJ2653" s="9" t="s">
        <v>185</v>
      </c>
      <c r="AK2653" s="9"/>
      <c r="AL2653" s="9"/>
      <c r="AM2653" s="9"/>
      <c r="AN2653" s="9"/>
      <c r="AO2653" s="9"/>
      <c r="AP2653" s="9"/>
      <c r="AQ2653" s="9"/>
      <c r="AR2653" s="9"/>
      <c r="AS2653" s="9"/>
      <c r="AT2653" s="9" t="s">
        <v>324</v>
      </c>
      <c r="AU2653" s="9"/>
      <c r="AV2653" s="9"/>
      <c r="AW2653" s="9"/>
      <c r="AX2653" s="9"/>
      <c r="AY2653" s="9"/>
      <c r="AZ2653" s="9"/>
      <c r="BA2653" s="9"/>
      <c r="BB2653" s="9"/>
      <c r="BC2653" s="9" t="s">
        <v>339</v>
      </c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 t="s">
        <v>186</v>
      </c>
      <c r="BO2653" s="9" t="s">
        <v>257</v>
      </c>
      <c r="BP2653" s="9"/>
      <c r="BQ2653" s="9"/>
      <c r="BR2653" s="9" t="s">
        <v>247</v>
      </c>
      <c r="BS2653" s="9" t="s">
        <v>200</v>
      </c>
      <c r="BT2653" s="9"/>
      <c r="BU2653" s="9" t="s">
        <v>258</v>
      </c>
      <c r="BV2653" s="9"/>
      <c r="BW2653" s="9"/>
      <c r="BX2653" s="9"/>
      <c r="BY2653" s="9"/>
      <c r="BZ2653" s="9"/>
      <c r="CA2653" s="10"/>
      <c r="CB2653" s="10" t="str">
        <f t="shared" si="5"/>
        <v/>
      </c>
      <c r="CC2653" s="10"/>
      <c r="CD2653" s="9" t="str">
        <f t="shared" si="2"/>
        <v/>
      </c>
      <c r="CE2653" s="9" t="s">
        <v>232</v>
      </c>
      <c r="CF2653" s="9" t="s">
        <v>152</v>
      </c>
      <c r="CG2653" s="9">
        <f>IF(CF2653="","",VLOOKUP(CF2653,Metadata!$D$2:$H$20,2,FALSE))</f>
        <v>32500</v>
      </c>
      <c r="CH2653" s="9">
        <f>IF(CF2653="","",VLOOKUP(CF2653,Metadata!$D$2:$H$20,4,FALSE))</f>
        <v>30000</v>
      </c>
      <c r="CI2653" s="9">
        <f>IF(CF2653="","",VLOOKUP(CF2653,Metadata!$D$2:$H$20,5,FALSE))</f>
        <v>35000</v>
      </c>
      <c r="CJ2653" s="9">
        <f t="shared" si="3"/>
        <v>32500</v>
      </c>
      <c r="CK2653" s="9" t="s">
        <v>153</v>
      </c>
      <c r="CL2653" s="10">
        <v>7</v>
      </c>
      <c r="CM2653" s="10">
        <v>1</v>
      </c>
      <c r="CN2653" s="10">
        <v>7</v>
      </c>
      <c r="CO2653" s="10">
        <v>7</v>
      </c>
      <c r="CP2653" s="10">
        <v>6</v>
      </c>
      <c r="CQ2653" s="10">
        <v>5</v>
      </c>
      <c r="CR2653" s="10">
        <v>4</v>
      </c>
      <c r="CS2653" s="10">
        <v>6</v>
      </c>
      <c r="CT2653" s="10">
        <v>7</v>
      </c>
      <c r="CU2653" s="10">
        <v>7</v>
      </c>
      <c r="CV2653" s="10">
        <v>6</v>
      </c>
      <c r="CW2653" s="10">
        <v>2</v>
      </c>
      <c r="CX2653" s="10">
        <v>6</v>
      </c>
      <c r="CY2653" s="10">
        <v>6</v>
      </c>
      <c r="CZ2653" s="10">
        <v>6</v>
      </c>
      <c r="DA2653" s="10">
        <v>7</v>
      </c>
      <c r="DB2653" s="10">
        <v>1</v>
      </c>
      <c r="DC2653" s="10">
        <v>7</v>
      </c>
      <c r="DD2653" s="10">
        <v>4</v>
      </c>
      <c r="DE2653" s="10">
        <v>5</v>
      </c>
      <c r="DF2653" s="10">
        <v>5</v>
      </c>
      <c r="DG2653" s="10">
        <v>6</v>
      </c>
      <c r="DH2653" s="10">
        <v>3</v>
      </c>
      <c r="DI2653" s="10">
        <v>7</v>
      </c>
      <c r="DJ2653" s="10">
        <v>4</v>
      </c>
      <c r="DK2653" s="10">
        <v>4</v>
      </c>
      <c r="DL2653" s="10">
        <v>4</v>
      </c>
      <c r="DM2653" s="9" t="s">
        <v>154</v>
      </c>
      <c r="DN2653" s="10">
        <v>1997</v>
      </c>
      <c r="DO2653" s="9">
        <f t="shared" si="9"/>
        <v>24</v>
      </c>
      <c r="DP2653" s="9" t="s">
        <v>155</v>
      </c>
      <c r="DQ2653" s="9" t="s">
        <v>210</v>
      </c>
      <c r="DR2653" s="9" t="s">
        <v>157</v>
      </c>
      <c r="DS2653" s="9" t="s">
        <v>137</v>
      </c>
      <c r="DT2653" s="9" t="s">
        <v>657</v>
      </c>
      <c r="DU2653" s="9" t="s">
        <v>233</v>
      </c>
      <c r="DV2653" s="9" t="str">
        <f>VLOOKUP(DU2653,Metadata!$B$2:$C$7,2,FALSE)</f>
        <v>0 - 3 years</v>
      </c>
    </row>
    <row r="2654" spans="1:126">
      <c r="A2654" s="13">
        <v>2653</v>
      </c>
      <c r="B2654" s="9" t="s">
        <v>135</v>
      </c>
      <c r="C2654" s="9" t="str">
        <f>VLOOKUP(B2654,Metadata!$M$2:$N$6,2,FALSE)</f>
        <v>Permanent Employee</v>
      </c>
      <c r="D2654" s="9" t="s">
        <v>136</v>
      </c>
      <c r="E2654" s="9" t="s">
        <v>137</v>
      </c>
      <c r="F2654" s="9" t="s">
        <v>138</v>
      </c>
      <c r="G2654" s="9" t="s">
        <v>140</v>
      </c>
      <c r="H2654" s="9" t="str">
        <f>IF(G2654="","",VLOOKUP(G2654,Metadata!$J$2:$K$22,2,FALSE))</f>
        <v>Lisbon Metropolitan Area</v>
      </c>
      <c r="I2654" s="9" t="s">
        <v>255</v>
      </c>
      <c r="J2654" s="9" t="str">
        <f>IF(I2654="","",VLOOKUP(I2654,Metadata!$P$2:$Q$43,2,FALSE))</f>
        <v>Europe</v>
      </c>
      <c r="K2654" s="9" t="str">
        <f t="shared" si="0"/>
        <v>International</v>
      </c>
      <c r="L2654" s="9" t="s">
        <v>137</v>
      </c>
      <c r="M2654" s="9" t="str">
        <f>IF(L2654="","",VLOOKUP(L2654,Metadata!$J$2:$K$22,2,FALSE))</f>
        <v/>
      </c>
      <c r="N2654" s="9" t="s">
        <v>214</v>
      </c>
      <c r="O2654" s="9" t="s">
        <v>136</v>
      </c>
      <c r="P2654" s="9" t="s">
        <v>191</v>
      </c>
      <c r="Q2654" s="10" t="str">
        <f t="shared" si="1"/>
        <v>Remote Job (full or flexible)</v>
      </c>
      <c r="R2654" s="10">
        <v>5</v>
      </c>
      <c r="S2654" s="9" t="s">
        <v>143</v>
      </c>
      <c r="T2654" s="9" t="s">
        <v>137</v>
      </c>
      <c r="U2654" s="9" t="str">
        <f>IF(S2654&lt;&gt;"",S2654,IF(T2654&lt;&gt;"",VLOOKUP(T2654,Metadata!$S$2:$T$228,2,FALSE),""))</f>
        <v>Technical Team Leader</v>
      </c>
      <c r="V2654" s="9" t="s">
        <v>304</v>
      </c>
      <c r="W2654" s="9" t="s">
        <v>137</v>
      </c>
      <c r="X2654" s="9" t="s">
        <v>145</v>
      </c>
      <c r="Y2654" s="9" t="s">
        <v>137</v>
      </c>
      <c r="Z2654" s="9" t="s">
        <v>218</v>
      </c>
      <c r="AA2654" s="9" t="s">
        <v>137</v>
      </c>
      <c r="AB2654" s="9" t="s">
        <v>137</v>
      </c>
      <c r="AC2654" s="9" t="s">
        <v>147</v>
      </c>
      <c r="AD2654" s="9"/>
      <c r="AE2654" s="9"/>
      <c r="AF2654" s="9" t="s">
        <v>243</v>
      </c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 t="s">
        <v>246</v>
      </c>
      <c r="AZ2654" s="9"/>
      <c r="BA2654" s="9"/>
      <c r="BB2654" s="9"/>
      <c r="BC2654" s="9"/>
      <c r="BD2654" s="9"/>
      <c r="BE2654" s="9"/>
      <c r="BF2654" s="9"/>
      <c r="BG2654" s="9"/>
      <c r="BH2654" s="9"/>
      <c r="BI2654" s="9" t="s">
        <v>422</v>
      </c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 t="s">
        <v>150</v>
      </c>
      <c r="BZ2654" s="9" t="s">
        <v>137</v>
      </c>
      <c r="CA2654" s="10"/>
      <c r="CB2654" s="10" t="str">
        <f t="shared" si="5"/>
        <v/>
      </c>
      <c r="CC2654" s="10"/>
      <c r="CD2654" s="9" t="str">
        <f t="shared" si="2"/>
        <v/>
      </c>
      <c r="CE2654" s="9" t="s">
        <v>151</v>
      </c>
      <c r="CF2654" s="9" t="s">
        <v>419</v>
      </c>
      <c r="CG2654" s="9">
        <f>IF(CF2654="","",VLOOKUP(CF2654,Metadata!$D$2:$H$20,2,FALSE))</f>
        <v>62500</v>
      </c>
      <c r="CH2654" s="9">
        <f>IF(CF2654="","",VLOOKUP(CF2654,Metadata!$D$2:$H$20,4,FALSE))</f>
        <v>60000</v>
      </c>
      <c r="CI2654" s="9">
        <f>IF(CF2654="","",VLOOKUP(CF2654,Metadata!$D$2:$H$20,5,FALSE))</f>
        <v>65000</v>
      </c>
      <c r="CJ2654" s="9">
        <f t="shared" si="3"/>
        <v>62500</v>
      </c>
      <c r="CK2654" s="9" t="s">
        <v>153</v>
      </c>
      <c r="CL2654" s="10">
        <v>2</v>
      </c>
      <c r="CM2654" s="10">
        <v>5</v>
      </c>
      <c r="CN2654" s="10">
        <v>7</v>
      </c>
      <c r="CO2654" s="10">
        <v>7</v>
      </c>
      <c r="CP2654" s="10">
        <v>5</v>
      </c>
      <c r="CQ2654" s="10">
        <v>6</v>
      </c>
      <c r="CR2654" s="10">
        <v>6</v>
      </c>
      <c r="CS2654" s="10">
        <v>7</v>
      </c>
      <c r="CT2654" s="10">
        <v>4</v>
      </c>
      <c r="CU2654" s="10">
        <v>7</v>
      </c>
      <c r="CV2654" s="10">
        <v>7</v>
      </c>
      <c r="CW2654" s="10">
        <v>7</v>
      </c>
      <c r="CX2654" s="10">
        <v>7</v>
      </c>
      <c r="CY2654" s="10">
        <v>3</v>
      </c>
      <c r="CZ2654" s="10">
        <v>4</v>
      </c>
      <c r="DA2654" s="10">
        <v>7</v>
      </c>
      <c r="DB2654" s="10">
        <v>7</v>
      </c>
      <c r="DC2654" s="10">
        <v>7</v>
      </c>
      <c r="DD2654" s="10">
        <v>7</v>
      </c>
      <c r="DE2654" s="10">
        <v>7</v>
      </c>
      <c r="DF2654" s="10">
        <v>5</v>
      </c>
      <c r="DG2654" s="10">
        <v>7</v>
      </c>
      <c r="DH2654" s="10">
        <v>4</v>
      </c>
      <c r="DI2654" s="10">
        <v>4</v>
      </c>
      <c r="DJ2654" s="10">
        <v>6</v>
      </c>
      <c r="DK2654" s="10">
        <v>6</v>
      </c>
      <c r="DL2654" s="10">
        <v>6</v>
      </c>
      <c r="DM2654" s="9" t="s">
        <v>154</v>
      </c>
      <c r="DN2654" s="10">
        <v>1972</v>
      </c>
      <c r="DO2654" s="9">
        <f t="shared" si="9"/>
        <v>49</v>
      </c>
      <c r="DP2654" s="9" t="s">
        <v>155</v>
      </c>
      <c r="DQ2654" s="9" t="s">
        <v>210</v>
      </c>
      <c r="DR2654" s="9" t="s">
        <v>157</v>
      </c>
      <c r="DS2654" s="9" t="s">
        <v>137</v>
      </c>
      <c r="DT2654" s="9" t="s">
        <v>657</v>
      </c>
      <c r="DU2654" s="9" t="s">
        <v>158</v>
      </c>
      <c r="DV2654" s="9" t="str">
        <f>VLOOKUP(DU2654,Metadata!$B$2:$C$7,2,FALSE)</f>
        <v>6+ years</v>
      </c>
    </row>
    <row r="2655" spans="1:126">
      <c r="A2655" s="13">
        <v>2654</v>
      </c>
      <c r="B2655" s="9" t="s">
        <v>135</v>
      </c>
      <c r="C2655" s="9" t="str">
        <f>VLOOKUP(B2655,Metadata!$M$2:$N$6,2,FALSE)</f>
        <v>Permanent Employee</v>
      </c>
      <c r="D2655" s="9" t="s">
        <v>159</v>
      </c>
      <c r="E2655" s="9" t="s">
        <v>137</v>
      </c>
      <c r="F2655" s="9" t="s">
        <v>138</v>
      </c>
      <c r="G2655" s="9" t="s">
        <v>172</v>
      </c>
      <c r="H2655" s="9" t="str">
        <f>IF(G2655="","",VLOOKUP(G2655,Metadata!$J$2:$K$22,2,FALSE))</f>
        <v>Porto Metropolitan Area</v>
      </c>
      <c r="I2655" s="9" t="s">
        <v>138</v>
      </c>
      <c r="J2655" s="9" t="str">
        <f>IF(I2655="","",VLOOKUP(I2655,Metadata!$P$2:$Q$43,2,FALSE))</f>
        <v>Europe</v>
      </c>
      <c r="K2655" s="9" t="str">
        <f t="shared" si="0"/>
        <v>Portugal</v>
      </c>
      <c r="L2655" s="9" t="s">
        <v>172</v>
      </c>
      <c r="M2655" s="9" t="str">
        <f>IF(L2655="","",VLOOKUP(L2655,Metadata!$J$2:$K$22,2,FALSE))</f>
        <v>Porto Metropolitan Area</v>
      </c>
      <c r="N2655" s="9" t="s">
        <v>214</v>
      </c>
      <c r="O2655" s="9" t="s">
        <v>259</v>
      </c>
      <c r="P2655" s="9" t="s">
        <v>142</v>
      </c>
      <c r="Q2655" s="10" t="str">
        <f t="shared" si="1"/>
        <v>Full Office Job</v>
      </c>
      <c r="R2655" s="10">
        <v>5</v>
      </c>
      <c r="S2655" s="9" t="s">
        <v>216</v>
      </c>
      <c r="T2655" s="9" t="s">
        <v>137</v>
      </c>
      <c r="U2655" s="9" t="str">
        <f>IF(S2655&lt;&gt;"",S2655,IF(T2655&lt;&gt;"",VLOOKUP(T2655,Metadata!$S$2:$T$228,2,FALSE),""))</f>
        <v>Front-End Developer</v>
      </c>
      <c r="V2655" s="9" t="s">
        <v>137</v>
      </c>
      <c r="W2655" s="9" t="s">
        <v>137</v>
      </c>
      <c r="X2655" s="9" t="s">
        <v>163</v>
      </c>
      <c r="Y2655" s="9" t="s">
        <v>137</v>
      </c>
      <c r="Z2655" s="9" t="s">
        <v>184</v>
      </c>
      <c r="AA2655" s="9" t="s">
        <v>165</v>
      </c>
      <c r="AB2655" s="9" t="s">
        <v>137</v>
      </c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 t="s">
        <v>178</v>
      </c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 t="s">
        <v>247</v>
      </c>
      <c r="BS2655" s="9" t="s">
        <v>200</v>
      </c>
      <c r="BT2655" s="9"/>
      <c r="BU2655" s="9"/>
      <c r="BV2655" s="9"/>
      <c r="BW2655" s="9"/>
      <c r="BX2655" s="9"/>
      <c r="BY2655" s="9"/>
      <c r="BZ2655" s="9"/>
      <c r="CA2655" s="10"/>
      <c r="CB2655" s="10" t="str">
        <f t="shared" si="5"/>
        <v/>
      </c>
      <c r="CC2655" s="10"/>
      <c r="CD2655" s="9" t="str">
        <f t="shared" si="2"/>
        <v/>
      </c>
      <c r="CE2655" s="9" t="s">
        <v>151</v>
      </c>
      <c r="CF2655" s="9" t="s">
        <v>152</v>
      </c>
      <c r="CG2655" s="9">
        <f>IF(CF2655="","",VLOOKUP(CF2655,Metadata!$D$2:$H$20,2,FALSE))</f>
        <v>32500</v>
      </c>
      <c r="CH2655" s="9">
        <f>IF(CF2655="","",VLOOKUP(CF2655,Metadata!$D$2:$H$20,4,FALSE))</f>
        <v>30000</v>
      </c>
      <c r="CI2655" s="9">
        <f>IF(CF2655="","",VLOOKUP(CF2655,Metadata!$D$2:$H$20,5,FALSE))</f>
        <v>35000</v>
      </c>
      <c r="CJ2655" s="9">
        <f t="shared" si="3"/>
        <v>32500</v>
      </c>
      <c r="CK2655" s="9" t="s">
        <v>153</v>
      </c>
      <c r="CL2655" s="10">
        <v>4</v>
      </c>
      <c r="CM2655" s="10">
        <v>2</v>
      </c>
      <c r="CN2655" s="10">
        <v>7</v>
      </c>
      <c r="CO2655" s="10">
        <v>7</v>
      </c>
      <c r="CP2655" s="10">
        <v>7</v>
      </c>
      <c r="CQ2655" s="10">
        <v>7</v>
      </c>
      <c r="CR2655" s="10">
        <v>7</v>
      </c>
      <c r="CS2655" s="10">
        <v>7</v>
      </c>
      <c r="CT2655" s="10">
        <v>7</v>
      </c>
      <c r="CU2655" s="10">
        <v>6</v>
      </c>
      <c r="CV2655" s="10">
        <v>6</v>
      </c>
      <c r="CW2655" s="10">
        <v>5</v>
      </c>
      <c r="CX2655" s="10">
        <v>7</v>
      </c>
      <c r="CY2655" s="10">
        <v>5</v>
      </c>
      <c r="CZ2655" s="10">
        <v>6</v>
      </c>
      <c r="DA2655" s="10">
        <v>6</v>
      </c>
      <c r="DB2655" s="10">
        <v>6</v>
      </c>
      <c r="DC2655" s="10">
        <v>6</v>
      </c>
      <c r="DD2655" s="10">
        <v>6</v>
      </c>
      <c r="DE2655" s="10">
        <v>6</v>
      </c>
      <c r="DF2655" s="10">
        <v>6</v>
      </c>
      <c r="DG2655" s="10">
        <v>6</v>
      </c>
      <c r="DH2655" s="10">
        <v>6</v>
      </c>
      <c r="DI2655" s="10">
        <v>5</v>
      </c>
      <c r="DJ2655" s="10">
        <v>6</v>
      </c>
      <c r="DK2655" s="10">
        <v>6</v>
      </c>
      <c r="DL2655" s="10">
        <v>5</v>
      </c>
      <c r="DM2655" s="9" t="s">
        <v>154</v>
      </c>
      <c r="DN2655" s="10">
        <v>1988</v>
      </c>
      <c r="DO2655" s="9">
        <f t="shared" si="9"/>
        <v>33</v>
      </c>
      <c r="DP2655" s="9" t="s">
        <v>155</v>
      </c>
      <c r="DQ2655" s="9" t="s">
        <v>156</v>
      </c>
      <c r="DR2655" s="9" t="s">
        <v>157</v>
      </c>
      <c r="DS2655" s="9" t="s">
        <v>137</v>
      </c>
      <c r="DT2655" s="9" t="s">
        <v>657</v>
      </c>
      <c r="DU2655" s="9" t="s">
        <v>203</v>
      </c>
      <c r="DV2655" s="9" t="str">
        <f>VLOOKUP(DU2655,Metadata!$B$2:$C$7,2,FALSE)</f>
        <v>6+ years</v>
      </c>
    </row>
    <row r="2656" spans="1:126">
      <c r="A2656" s="13">
        <v>2655</v>
      </c>
      <c r="B2656" s="9" t="s">
        <v>135</v>
      </c>
      <c r="C2656" s="9" t="str">
        <f>VLOOKUP(B2656,Metadata!$M$2:$N$6,2,FALSE)</f>
        <v>Permanent Employee</v>
      </c>
      <c r="D2656" s="9" t="s">
        <v>159</v>
      </c>
      <c r="E2656" s="9" t="s">
        <v>137</v>
      </c>
      <c r="F2656" s="9" t="s">
        <v>138</v>
      </c>
      <c r="G2656" s="9" t="s">
        <v>140</v>
      </c>
      <c r="H2656" s="9" t="str">
        <f>IF(G2656="","",VLOOKUP(G2656,Metadata!$J$2:$K$22,2,FALSE))</f>
        <v>Lisbon Metropolitan Area</v>
      </c>
      <c r="I2656" s="9" t="s">
        <v>138</v>
      </c>
      <c r="J2656" s="9" t="str">
        <f>IF(I2656="","",VLOOKUP(I2656,Metadata!$P$2:$Q$43,2,FALSE))</f>
        <v>Europe</v>
      </c>
      <c r="K2656" s="9" t="str">
        <f t="shared" si="0"/>
        <v>Portugal</v>
      </c>
      <c r="L2656" s="9" t="s">
        <v>140</v>
      </c>
      <c r="M2656" s="9" t="str">
        <f>IF(L2656="","",VLOOKUP(L2656,Metadata!$J$2:$K$22,2,FALSE))</f>
        <v>Lisbon Metropolitan Area</v>
      </c>
      <c r="N2656" s="9" t="s">
        <v>205</v>
      </c>
      <c r="O2656" s="9" t="s">
        <v>137</v>
      </c>
      <c r="P2656" s="9" t="s">
        <v>137</v>
      </c>
      <c r="Q2656" s="10" t="str">
        <f t="shared" si="1"/>
        <v>Full Office Job</v>
      </c>
      <c r="R2656" s="10">
        <v>5</v>
      </c>
      <c r="S2656" s="9" t="s">
        <v>161</v>
      </c>
      <c r="T2656" s="9" t="s">
        <v>137</v>
      </c>
      <c r="U2656" s="9" t="str">
        <f>IF(S2656&lt;&gt;"",S2656,IF(T2656&lt;&gt;"",VLOOKUP(T2656,Metadata!$S$2:$T$228,2,FALSE),""))</f>
        <v>Full-Stack Developer</v>
      </c>
      <c r="V2656" s="9" t="s">
        <v>207</v>
      </c>
      <c r="W2656" s="9" t="s">
        <v>137</v>
      </c>
      <c r="X2656" s="9" t="s">
        <v>208</v>
      </c>
      <c r="Y2656" s="9" t="s">
        <v>137</v>
      </c>
      <c r="Z2656" s="9" t="s">
        <v>184</v>
      </c>
      <c r="AA2656" s="9" t="s">
        <v>165</v>
      </c>
      <c r="AB2656" s="9" t="s">
        <v>137</v>
      </c>
      <c r="AC2656" s="9" t="s">
        <v>147</v>
      </c>
      <c r="AD2656" s="9"/>
      <c r="AE2656" s="9" t="s">
        <v>194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198</v>
      </c>
      <c r="BL2656" s="9" t="s">
        <v>199</v>
      </c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10"/>
      <c r="CB2656" s="10" t="str">
        <f t="shared" si="5"/>
        <v/>
      </c>
      <c r="CC2656" s="10"/>
      <c r="CD2656" s="9" t="str">
        <f t="shared" si="2"/>
        <v/>
      </c>
      <c r="CE2656" s="9" t="s">
        <v>168</v>
      </c>
      <c r="CF2656" s="9" t="s">
        <v>188</v>
      </c>
      <c r="CG2656" s="9">
        <f>IF(CF2656="","",VLOOKUP(CF2656,Metadata!$D$2:$H$20,2,FALSE))</f>
        <v>17500</v>
      </c>
      <c r="CH2656" s="9">
        <f>IF(CF2656="","",VLOOKUP(CF2656,Metadata!$D$2:$H$20,4,FALSE))</f>
        <v>15000</v>
      </c>
      <c r="CI2656" s="9">
        <f>IF(CF2656="","",VLOOKUP(CF2656,Metadata!$D$2:$H$20,5,FALSE))</f>
        <v>20000</v>
      </c>
      <c r="CJ2656" s="9">
        <f t="shared" si="3"/>
        <v>17500</v>
      </c>
      <c r="CK2656" s="9" t="s">
        <v>153</v>
      </c>
      <c r="CL2656" s="10">
        <v>7</v>
      </c>
      <c r="CM2656" s="10">
        <v>1</v>
      </c>
      <c r="CN2656" s="10">
        <v>5</v>
      </c>
      <c r="CO2656" s="10">
        <v>5</v>
      </c>
      <c r="CP2656" s="10">
        <v>5</v>
      </c>
      <c r="CQ2656" s="10">
        <v>5</v>
      </c>
      <c r="CR2656" s="10">
        <v>5</v>
      </c>
      <c r="CS2656" s="10">
        <v>5</v>
      </c>
      <c r="CT2656" s="10">
        <v>5</v>
      </c>
      <c r="CU2656" s="10">
        <v>5</v>
      </c>
      <c r="CV2656" s="10">
        <v>5</v>
      </c>
      <c r="CW2656" s="10">
        <v>5</v>
      </c>
      <c r="CX2656" s="10">
        <v>5</v>
      </c>
      <c r="CY2656" s="10">
        <v>5</v>
      </c>
      <c r="CZ2656" s="10">
        <v>5</v>
      </c>
      <c r="DA2656" s="10">
        <v>4</v>
      </c>
      <c r="DB2656" s="10">
        <v>4</v>
      </c>
      <c r="DC2656" s="10">
        <v>7</v>
      </c>
      <c r="DD2656" s="10">
        <v>7</v>
      </c>
      <c r="DE2656" s="10">
        <v>7</v>
      </c>
      <c r="DF2656" s="10">
        <v>7</v>
      </c>
      <c r="DG2656" s="10">
        <v>7</v>
      </c>
      <c r="DH2656" s="10">
        <v>7</v>
      </c>
      <c r="DI2656" s="10">
        <v>7</v>
      </c>
      <c r="DJ2656" s="10">
        <v>7</v>
      </c>
      <c r="DK2656" s="10">
        <v>7</v>
      </c>
      <c r="DL2656" s="10">
        <v>7</v>
      </c>
      <c r="DM2656" s="9" t="s">
        <v>154</v>
      </c>
      <c r="DN2656" s="10">
        <v>1985</v>
      </c>
      <c r="DO2656" s="9">
        <f t="shared" si="9"/>
        <v>36</v>
      </c>
      <c r="DP2656" s="9" t="s">
        <v>222</v>
      </c>
      <c r="DQ2656" s="9" t="s">
        <v>202</v>
      </c>
      <c r="DR2656" s="9" t="s">
        <v>157</v>
      </c>
      <c r="DS2656" s="9" t="s">
        <v>137</v>
      </c>
      <c r="DT2656" s="9" t="s">
        <v>657</v>
      </c>
      <c r="DU2656" s="9" t="s">
        <v>158</v>
      </c>
      <c r="DV2656" s="9" t="str">
        <f>VLOOKUP(DU2656,Metadata!$B$2:$C$7,2,FALSE)</f>
        <v>6+ years</v>
      </c>
    </row>
    <row r="2657" spans="1:126">
      <c r="A2657" s="13">
        <v>2656</v>
      </c>
      <c r="B2657" s="9" t="s">
        <v>135</v>
      </c>
      <c r="C2657" s="9" t="str">
        <f>VLOOKUP(B2657,Metadata!$M$2:$N$6,2,FALSE)</f>
        <v>Permanent Employee</v>
      </c>
      <c r="D2657" s="9" t="s">
        <v>159</v>
      </c>
      <c r="E2657" s="9" t="s">
        <v>137</v>
      </c>
      <c r="F2657" s="9" t="s">
        <v>138</v>
      </c>
      <c r="G2657" s="9" t="s">
        <v>190</v>
      </c>
      <c r="H2657" s="9" t="str">
        <f>IF(G2657="","",VLOOKUP(G2657,Metadata!$J$2:$K$22,2,FALSE))</f>
        <v>North</v>
      </c>
      <c r="I2657" s="9" t="s">
        <v>138</v>
      </c>
      <c r="J2657" s="9" t="str">
        <f>IF(I2657="","",VLOOKUP(I2657,Metadata!$P$2:$Q$43,2,FALSE))</f>
        <v>Europe</v>
      </c>
      <c r="K2657" s="9" t="str">
        <f t="shared" si="0"/>
        <v>Portugal</v>
      </c>
      <c r="L2657" s="9" t="s">
        <v>190</v>
      </c>
      <c r="M2657" s="9" t="str">
        <f>IF(L2657="","",VLOOKUP(L2657,Metadata!$J$2:$K$22,2,FALSE))</f>
        <v>North</v>
      </c>
      <c r="N2657" s="9" t="s">
        <v>214</v>
      </c>
      <c r="O2657" s="9" t="s">
        <v>259</v>
      </c>
      <c r="P2657" s="9" t="s">
        <v>191</v>
      </c>
      <c r="Q2657" s="10" t="str">
        <f t="shared" si="1"/>
        <v>Remote Job (full or flexible)</v>
      </c>
      <c r="R2657" s="10">
        <v>5</v>
      </c>
      <c r="S2657" s="9" t="s">
        <v>161</v>
      </c>
      <c r="T2657" s="9" t="s">
        <v>137</v>
      </c>
      <c r="U2657" s="9" t="str">
        <f>IF(S2657&lt;&gt;"",S2657,IF(T2657&lt;&gt;"",VLOOKUP(T2657,Metadata!$S$2:$T$228,2,FALSE),""))</f>
        <v>Full-Stack Developer</v>
      </c>
      <c r="V2657" s="9" t="s">
        <v>256</v>
      </c>
      <c r="W2657" s="9" t="s">
        <v>137</v>
      </c>
      <c r="X2657" s="9" t="s">
        <v>175</v>
      </c>
      <c r="Y2657" s="9" t="s">
        <v>137</v>
      </c>
      <c r="Z2657" s="9" t="s">
        <v>262</v>
      </c>
      <c r="AA2657" s="9" t="s">
        <v>165</v>
      </c>
      <c r="AB2657" s="9" t="s">
        <v>137</v>
      </c>
      <c r="AC2657" s="9"/>
      <c r="AD2657" s="9"/>
      <c r="AE2657" s="9"/>
      <c r="AF2657" s="9"/>
      <c r="AG2657" s="9"/>
      <c r="AH2657" s="9"/>
      <c r="AI2657" s="9"/>
      <c r="AJ2657" s="9" t="s">
        <v>185</v>
      </c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 t="s">
        <v>284</v>
      </c>
      <c r="BC2657" s="9"/>
      <c r="BD2657" s="9"/>
      <c r="BE2657" s="9"/>
      <c r="BF2657" s="9"/>
      <c r="BG2657" s="9"/>
      <c r="BH2657" s="9"/>
      <c r="BI2657" s="9"/>
      <c r="BJ2657" s="9"/>
      <c r="BK2657" s="9"/>
      <c r="BL2657" s="9" t="s">
        <v>199</v>
      </c>
      <c r="BM2657" s="9" t="s">
        <v>303</v>
      </c>
      <c r="BN2657" s="9" t="s">
        <v>186</v>
      </c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10"/>
      <c r="CB2657" s="10" t="str">
        <f t="shared" si="5"/>
        <v/>
      </c>
      <c r="CC2657" s="10"/>
      <c r="CD2657" s="9" t="str">
        <f t="shared" si="2"/>
        <v/>
      </c>
      <c r="CE2657" s="9" t="s">
        <v>168</v>
      </c>
      <c r="CF2657" s="9" t="s">
        <v>225</v>
      </c>
      <c r="CG2657" s="9">
        <f>IF(CF2657="","",VLOOKUP(CF2657,Metadata!$D$2:$H$20,2,FALSE))</f>
        <v>22500</v>
      </c>
      <c r="CH2657" s="9">
        <f>IF(CF2657="","",VLOOKUP(CF2657,Metadata!$D$2:$H$20,4,FALSE))</f>
        <v>20000</v>
      </c>
      <c r="CI2657" s="9">
        <f>IF(CF2657="","",VLOOKUP(CF2657,Metadata!$D$2:$H$20,5,FALSE))</f>
        <v>25000</v>
      </c>
      <c r="CJ2657" s="9">
        <f t="shared" si="3"/>
        <v>22500</v>
      </c>
      <c r="CK2657" s="9" t="s">
        <v>153</v>
      </c>
      <c r="CL2657" s="10">
        <v>2</v>
      </c>
      <c r="CM2657" s="10">
        <v>4</v>
      </c>
      <c r="CN2657" s="10">
        <v>7</v>
      </c>
      <c r="CO2657" s="10">
        <v>7</v>
      </c>
      <c r="CP2657" s="10">
        <v>7</v>
      </c>
      <c r="CQ2657" s="10">
        <v>7</v>
      </c>
      <c r="CR2657" s="10">
        <v>7</v>
      </c>
      <c r="CS2657" s="10">
        <v>7</v>
      </c>
      <c r="CT2657" s="10">
        <v>7</v>
      </c>
      <c r="CU2657" s="10">
        <v>7</v>
      </c>
      <c r="CV2657" s="10">
        <v>7</v>
      </c>
      <c r="CW2657" s="10">
        <v>1</v>
      </c>
      <c r="CX2657" s="10">
        <v>5</v>
      </c>
      <c r="CY2657" s="10">
        <v>5</v>
      </c>
      <c r="CZ2657" s="10">
        <v>5</v>
      </c>
      <c r="DA2657" s="10">
        <v>7</v>
      </c>
      <c r="DB2657" s="10">
        <v>7</v>
      </c>
      <c r="DC2657" s="10">
        <v>7</v>
      </c>
      <c r="DD2657" s="10">
        <v>7</v>
      </c>
      <c r="DE2657" s="10">
        <v>7</v>
      </c>
      <c r="DF2657" s="10">
        <v>7</v>
      </c>
      <c r="DG2657" s="10">
        <v>7</v>
      </c>
      <c r="DH2657" s="10">
        <v>4</v>
      </c>
      <c r="DI2657" s="10">
        <v>5</v>
      </c>
      <c r="DJ2657" s="10">
        <v>6</v>
      </c>
      <c r="DK2657" s="10">
        <v>5</v>
      </c>
      <c r="DL2657" s="10">
        <v>3</v>
      </c>
      <c r="DM2657" s="9" t="s">
        <v>154</v>
      </c>
      <c r="DN2657" s="10">
        <v>1996</v>
      </c>
      <c r="DO2657" s="9">
        <f t="shared" si="9"/>
        <v>25</v>
      </c>
      <c r="DP2657" s="9" t="s">
        <v>155</v>
      </c>
      <c r="DQ2657" s="9" t="s">
        <v>156</v>
      </c>
      <c r="DR2657" s="9" t="s">
        <v>157</v>
      </c>
      <c r="DS2657" s="9" t="s">
        <v>137</v>
      </c>
      <c r="DT2657" s="9" t="s">
        <v>657</v>
      </c>
      <c r="DU2657" s="9" t="s">
        <v>168</v>
      </c>
      <c r="DV2657" s="9" t="str">
        <f>VLOOKUP(DU2657,Metadata!$B$2:$C$7,2,FALSE)</f>
        <v>0 - 3 years</v>
      </c>
    </row>
    <row r="2658" spans="1:126">
      <c r="A2658" s="13">
        <v>2657</v>
      </c>
      <c r="B2658" s="9" t="s">
        <v>135</v>
      </c>
      <c r="C2658" s="9" t="str">
        <f>VLOOKUP(B2658,Metadata!$M$2:$N$6,2,FALSE)</f>
        <v>Permanent Employee</v>
      </c>
      <c r="D2658" s="9" t="s">
        <v>136</v>
      </c>
      <c r="E2658" s="9" t="s">
        <v>137</v>
      </c>
      <c r="F2658" s="9" t="s">
        <v>138</v>
      </c>
      <c r="G2658" s="9" t="s">
        <v>283</v>
      </c>
      <c r="H2658" s="9" t="str">
        <f>IF(G2658="","",VLOOKUP(G2658,Metadata!$J$2:$K$22,2,FALSE))</f>
        <v>Lisbon Metropolitan Area</v>
      </c>
      <c r="I2658" s="9" t="s">
        <v>138</v>
      </c>
      <c r="J2658" s="9" t="str">
        <f>IF(I2658="","",VLOOKUP(I2658,Metadata!$P$2:$Q$43,2,FALSE))</f>
        <v>Europe</v>
      </c>
      <c r="K2658" s="9" t="str">
        <f t="shared" si="0"/>
        <v>Portugal</v>
      </c>
      <c r="L2658" s="9" t="s">
        <v>140</v>
      </c>
      <c r="M2658" s="9" t="str">
        <f>IF(L2658="","",VLOOKUP(L2658,Metadata!$J$2:$K$22,2,FALSE))</f>
        <v>Lisbon Metropolitan Area</v>
      </c>
      <c r="N2658" s="9" t="s">
        <v>141</v>
      </c>
      <c r="O2658" s="9" t="s">
        <v>137</v>
      </c>
      <c r="P2658" s="9" t="s">
        <v>191</v>
      </c>
      <c r="Q2658" s="10" t="str">
        <f t="shared" si="1"/>
        <v>Remote Job (full or flexible)</v>
      </c>
      <c r="R2658" s="10">
        <v>7</v>
      </c>
      <c r="S2658" s="9" t="s">
        <v>216</v>
      </c>
      <c r="T2658" s="9" t="s">
        <v>137</v>
      </c>
      <c r="U2658" s="9" t="str">
        <f>IF(S2658&lt;&gt;"",S2658,IF(T2658&lt;&gt;"",VLOOKUP(T2658,Metadata!$S$2:$T$228,2,FALSE),""))</f>
        <v>Front-End Developer</v>
      </c>
      <c r="V2658" s="9" t="s">
        <v>276</v>
      </c>
      <c r="W2658" s="9" t="s">
        <v>137</v>
      </c>
      <c r="X2658" s="9" t="s">
        <v>269</v>
      </c>
      <c r="Y2658" s="9" t="s">
        <v>137</v>
      </c>
      <c r="Z2658" s="9" t="s">
        <v>193</v>
      </c>
      <c r="AA2658" s="9" t="s">
        <v>165</v>
      </c>
      <c r="AB2658" s="9" t="s">
        <v>253</v>
      </c>
      <c r="AC2658" s="9"/>
      <c r="AD2658" s="9"/>
      <c r="AE2658" s="9"/>
      <c r="AF2658" s="9"/>
      <c r="AG2658" s="9"/>
      <c r="AH2658" s="9"/>
      <c r="AI2658" s="9"/>
      <c r="AJ2658" s="9"/>
      <c r="AK2658" s="9" t="s">
        <v>302</v>
      </c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 t="s">
        <v>303</v>
      </c>
      <c r="BN2658" s="9" t="s">
        <v>186</v>
      </c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10"/>
      <c r="CB2658" s="10" t="str">
        <f t="shared" si="5"/>
        <v/>
      </c>
      <c r="CC2658" s="10"/>
      <c r="CD2658" s="9" t="str">
        <f t="shared" si="2"/>
        <v/>
      </c>
      <c r="CE2658" s="9" t="s">
        <v>168</v>
      </c>
      <c r="CF2658" s="9" t="s">
        <v>293</v>
      </c>
      <c r="CG2658" s="9">
        <f>IF(CF2658="","",VLOOKUP(CF2658,Metadata!$D$2:$H$20,2,FALSE))</f>
        <v>52500</v>
      </c>
      <c r="CH2658" s="9">
        <f>IF(CF2658="","",VLOOKUP(CF2658,Metadata!$D$2:$H$20,4,FALSE))</f>
        <v>50000</v>
      </c>
      <c r="CI2658" s="9">
        <f>IF(CF2658="","",VLOOKUP(CF2658,Metadata!$D$2:$H$20,5,FALSE))</f>
        <v>55000</v>
      </c>
      <c r="CJ2658" s="9">
        <f t="shared" si="3"/>
        <v>52500</v>
      </c>
      <c r="CK2658" s="9" t="s">
        <v>189</v>
      </c>
      <c r="CL2658" s="10">
        <v>6</v>
      </c>
      <c r="CM2658" s="10">
        <v>4</v>
      </c>
      <c r="CN2658" s="10">
        <v>7</v>
      </c>
      <c r="CO2658" s="10">
        <v>6</v>
      </c>
      <c r="CP2658" s="10">
        <v>6</v>
      </c>
      <c r="CQ2658" s="10">
        <v>7</v>
      </c>
      <c r="CR2658" s="10">
        <v>7</v>
      </c>
      <c r="CS2658" s="10">
        <v>7</v>
      </c>
      <c r="CT2658" s="10">
        <v>7</v>
      </c>
      <c r="CU2658" s="10">
        <v>6</v>
      </c>
      <c r="CV2658" s="10">
        <v>5</v>
      </c>
      <c r="CW2658" s="10">
        <v>6</v>
      </c>
      <c r="CX2658" s="10">
        <v>7</v>
      </c>
      <c r="CY2658" s="10">
        <v>6</v>
      </c>
      <c r="CZ2658" s="10">
        <v>7</v>
      </c>
      <c r="DA2658" s="10">
        <v>6</v>
      </c>
      <c r="DB2658" s="10">
        <v>6</v>
      </c>
      <c r="DC2658" s="10">
        <v>7</v>
      </c>
      <c r="DD2658" s="10">
        <v>5</v>
      </c>
      <c r="DE2658" s="10">
        <v>6</v>
      </c>
      <c r="DF2658" s="10">
        <v>5</v>
      </c>
      <c r="DG2658" s="10">
        <v>6</v>
      </c>
      <c r="DH2658" s="10">
        <v>5</v>
      </c>
      <c r="DI2658" s="10">
        <v>7</v>
      </c>
      <c r="DJ2658" s="10">
        <v>4</v>
      </c>
      <c r="DK2658" s="10">
        <v>6</v>
      </c>
      <c r="DL2658" s="10">
        <v>7</v>
      </c>
      <c r="DM2658" s="9" t="s">
        <v>154</v>
      </c>
      <c r="DN2658" s="10">
        <v>1981</v>
      </c>
      <c r="DO2658" s="9">
        <f t="shared" si="9"/>
        <v>40</v>
      </c>
      <c r="DP2658" s="9" t="s">
        <v>222</v>
      </c>
      <c r="DQ2658" s="9" t="s">
        <v>210</v>
      </c>
      <c r="DR2658" s="9" t="s">
        <v>170</v>
      </c>
      <c r="DS2658" s="9" t="s">
        <v>137</v>
      </c>
      <c r="DT2658" s="9" t="s">
        <v>657</v>
      </c>
      <c r="DU2658" s="9" t="s">
        <v>158</v>
      </c>
      <c r="DV2658" s="9" t="str">
        <f>VLOOKUP(DU2658,Metadata!$B$2:$C$7,2,FALSE)</f>
        <v>6+ years</v>
      </c>
    </row>
    <row r="2659" spans="1:126">
      <c r="A2659" s="13">
        <v>2658</v>
      </c>
      <c r="B2659" s="9" t="s">
        <v>135</v>
      </c>
      <c r="C2659" s="9" t="str">
        <f>VLOOKUP(B2659,Metadata!$M$2:$N$6,2,FALSE)</f>
        <v>Permanent Employee</v>
      </c>
      <c r="D2659" s="9" t="s">
        <v>136</v>
      </c>
      <c r="E2659" s="9" t="s">
        <v>137</v>
      </c>
      <c r="F2659" s="9" t="s">
        <v>138</v>
      </c>
      <c r="G2659" s="9" t="s">
        <v>190</v>
      </c>
      <c r="H2659" s="9" t="str">
        <f>IF(G2659="","",VLOOKUP(G2659,Metadata!$J$2:$K$22,2,FALSE))</f>
        <v>North</v>
      </c>
      <c r="I2659" s="9" t="s">
        <v>138</v>
      </c>
      <c r="J2659" s="9" t="str">
        <f>IF(I2659="","",VLOOKUP(I2659,Metadata!$P$2:$Q$43,2,FALSE))</f>
        <v>Europe</v>
      </c>
      <c r="K2659" s="9" t="str">
        <f t="shared" si="0"/>
        <v>Portugal</v>
      </c>
      <c r="L2659" s="9" t="s">
        <v>190</v>
      </c>
      <c r="M2659" s="9" t="str">
        <f>IF(L2659="","",VLOOKUP(L2659,Metadata!$J$2:$K$22,2,FALSE))</f>
        <v>North</v>
      </c>
      <c r="N2659" s="9" t="s">
        <v>141</v>
      </c>
      <c r="O2659" s="9" t="s">
        <v>137</v>
      </c>
      <c r="P2659" s="9" t="s">
        <v>142</v>
      </c>
      <c r="Q2659" s="10" t="str">
        <f t="shared" si="1"/>
        <v>Full Office Job</v>
      </c>
      <c r="R2659" s="10">
        <v>4</v>
      </c>
      <c r="S2659" s="9" t="s">
        <v>266</v>
      </c>
      <c r="T2659" s="9" t="s">
        <v>137</v>
      </c>
      <c r="U2659" s="9" t="str">
        <f>IF(S2659&lt;&gt;"",S2659,IF(T2659&lt;&gt;"",VLOOKUP(T2659,Metadata!$S$2:$T$228,2,FALSE),""))</f>
        <v>Data Scientist/Data Engineer</v>
      </c>
      <c r="V2659" s="9" t="s">
        <v>207</v>
      </c>
      <c r="W2659" s="9" t="s">
        <v>137</v>
      </c>
      <c r="X2659" s="9" t="s">
        <v>208</v>
      </c>
      <c r="Y2659" s="9" t="s">
        <v>137</v>
      </c>
      <c r="Z2659" s="9" t="s">
        <v>218</v>
      </c>
      <c r="AA2659" s="9" t="s">
        <v>137</v>
      </c>
      <c r="AB2659" s="9" t="s">
        <v>137</v>
      </c>
      <c r="AC2659" s="9" t="s">
        <v>147</v>
      </c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 t="s">
        <v>167</v>
      </c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10"/>
      <c r="CB2659" s="10" t="str">
        <f t="shared" si="5"/>
        <v/>
      </c>
      <c r="CC2659" s="10"/>
      <c r="CD2659" s="9" t="str">
        <f t="shared" si="2"/>
        <v/>
      </c>
      <c r="CE2659" s="9" t="s">
        <v>232</v>
      </c>
      <c r="CF2659" s="9" t="s">
        <v>169</v>
      </c>
      <c r="CG2659" s="9">
        <f>IF(CF2659="","",VLOOKUP(CF2659,Metadata!$D$2:$H$20,2,FALSE))</f>
        <v>12500</v>
      </c>
      <c r="CH2659" s="9">
        <f>IF(CF2659="","",VLOOKUP(CF2659,Metadata!$D$2:$H$20,4,FALSE))</f>
        <v>0</v>
      </c>
      <c r="CI2659" s="9">
        <f>IF(CF2659="","",VLOOKUP(CF2659,Metadata!$D$2:$H$20,5,FALSE))</f>
        <v>15000</v>
      </c>
      <c r="CJ2659" s="9">
        <f t="shared" si="3"/>
        <v>12500</v>
      </c>
      <c r="CK2659" s="9" t="s">
        <v>153</v>
      </c>
      <c r="CL2659" s="10">
        <v>4</v>
      </c>
      <c r="CM2659" s="10">
        <v>4</v>
      </c>
      <c r="CN2659" s="10">
        <v>6</v>
      </c>
      <c r="CO2659" s="10">
        <v>5</v>
      </c>
      <c r="CP2659" s="10">
        <v>6</v>
      </c>
      <c r="CQ2659" s="10">
        <v>5</v>
      </c>
      <c r="CR2659" s="10">
        <v>4</v>
      </c>
      <c r="CS2659" s="10">
        <v>5</v>
      </c>
      <c r="CT2659" s="10">
        <v>5</v>
      </c>
      <c r="CU2659" s="10">
        <v>6</v>
      </c>
      <c r="CV2659" s="10">
        <v>6</v>
      </c>
      <c r="CW2659" s="10">
        <v>6</v>
      </c>
      <c r="CX2659" s="10">
        <v>6</v>
      </c>
      <c r="CY2659" s="10">
        <v>5</v>
      </c>
      <c r="CZ2659" s="10">
        <v>6</v>
      </c>
      <c r="DA2659" s="10">
        <v>6</v>
      </c>
      <c r="DB2659" s="10">
        <v>5</v>
      </c>
      <c r="DC2659" s="10">
        <v>6</v>
      </c>
      <c r="DD2659" s="10">
        <v>6</v>
      </c>
      <c r="DE2659" s="10">
        <v>6</v>
      </c>
      <c r="DF2659" s="10">
        <v>4</v>
      </c>
      <c r="DG2659" s="10">
        <v>6</v>
      </c>
      <c r="DH2659" s="10">
        <v>5</v>
      </c>
      <c r="DI2659" s="10">
        <v>5</v>
      </c>
      <c r="DJ2659" s="10">
        <v>5</v>
      </c>
      <c r="DK2659" s="10">
        <v>5</v>
      </c>
      <c r="DL2659" s="10">
        <v>5</v>
      </c>
      <c r="DM2659" s="9" t="s">
        <v>154</v>
      </c>
      <c r="DN2659" s="10">
        <v>1995</v>
      </c>
      <c r="DO2659" s="9">
        <f t="shared" si="9"/>
        <v>26</v>
      </c>
      <c r="DP2659" s="9" t="s">
        <v>155</v>
      </c>
      <c r="DQ2659" s="9" t="s">
        <v>202</v>
      </c>
      <c r="DR2659" s="9" t="s">
        <v>157</v>
      </c>
      <c r="DS2659" s="9" t="s">
        <v>137</v>
      </c>
      <c r="DT2659" s="9" t="s">
        <v>657</v>
      </c>
      <c r="DU2659" s="9" t="s">
        <v>233</v>
      </c>
      <c r="DV2659" s="9" t="str">
        <f>VLOOKUP(DU2659,Metadata!$B$2:$C$7,2,FALSE)</f>
        <v>0 - 3 years</v>
      </c>
    </row>
    <row r="2660" spans="1:126">
      <c r="A2660" s="13">
        <v>2659</v>
      </c>
      <c r="B2660" s="9" t="s">
        <v>135</v>
      </c>
      <c r="C2660" s="9" t="str">
        <f>VLOOKUP(B2660,Metadata!$M$2:$N$6,2,FALSE)</f>
        <v>Permanent Employee</v>
      </c>
      <c r="D2660" s="9" t="s">
        <v>159</v>
      </c>
      <c r="E2660" s="9" t="s">
        <v>137</v>
      </c>
      <c r="F2660" s="9" t="s">
        <v>138</v>
      </c>
      <c r="G2660" s="9" t="s">
        <v>283</v>
      </c>
      <c r="H2660" s="9" t="str">
        <f>IF(G2660="","",VLOOKUP(G2660,Metadata!$J$2:$K$22,2,FALSE))</f>
        <v>Lisbon Metropolitan Area</v>
      </c>
      <c r="I2660" s="9" t="s">
        <v>138</v>
      </c>
      <c r="J2660" s="9" t="str">
        <f>IF(I2660="","",VLOOKUP(I2660,Metadata!$P$2:$Q$43,2,FALSE))</f>
        <v>Europe</v>
      </c>
      <c r="K2660" s="9" t="str">
        <f t="shared" si="0"/>
        <v>Portugal</v>
      </c>
      <c r="L2660" s="9" t="s">
        <v>140</v>
      </c>
      <c r="M2660" s="9" t="str">
        <f>IF(L2660="","",VLOOKUP(L2660,Metadata!$J$2:$K$22,2,FALSE))</f>
        <v>Lisbon Metropolitan Area</v>
      </c>
      <c r="N2660" s="9" t="s">
        <v>141</v>
      </c>
      <c r="O2660" s="9" t="s">
        <v>137</v>
      </c>
      <c r="P2660" s="9" t="s">
        <v>142</v>
      </c>
      <c r="Q2660" s="10" t="str">
        <f t="shared" si="1"/>
        <v>Full Office Job</v>
      </c>
      <c r="R2660" s="10">
        <v>6</v>
      </c>
      <c r="S2660" s="9" t="s">
        <v>229</v>
      </c>
      <c r="T2660" s="9" t="s">
        <v>137</v>
      </c>
      <c r="U2660" s="9" t="str">
        <f>IF(S2660&lt;&gt;"",S2660,IF(T2660&lt;&gt;"",VLOOKUP(T2660,Metadata!$S$2:$T$228,2,FALSE),""))</f>
        <v>Project Manager</v>
      </c>
      <c r="V2660" s="9" t="s">
        <v>251</v>
      </c>
      <c r="W2660" s="9" t="s">
        <v>137</v>
      </c>
      <c r="X2660" s="9" t="s">
        <v>145</v>
      </c>
      <c r="Y2660" s="9" t="s">
        <v>137</v>
      </c>
      <c r="Z2660" s="9" t="s">
        <v>218</v>
      </c>
      <c r="AA2660" s="9" t="s">
        <v>137</v>
      </c>
      <c r="AB2660" s="9" t="s">
        <v>137</v>
      </c>
      <c r="AC2660" s="9"/>
      <c r="AD2660" s="9"/>
      <c r="AE2660" s="9"/>
      <c r="AF2660" s="9" t="s">
        <v>243</v>
      </c>
      <c r="AG2660" s="9"/>
      <c r="AH2660" s="9"/>
      <c r="AI2660" s="9"/>
      <c r="AJ2660" s="9"/>
      <c r="AK2660" s="9"/>
      <c r="AL2660" s="9"/>
      <c r="AM2660" s="9"/>
      <c r="AN2660" s="9"/>
      <c r="AO2660" s="9"/>
      <c r="AP2660" s="9" t="s">
        <v>244</v>
      </c>
      <c r="AQ2660" s="9"/>
      <c r="AR2660" s="9"/>
      <c r="AS2660" s="9" t="s">
        <v>411</v>
      </c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 t="s">
        <v>150</v>
      </c>
      <c r="BZ2660" s="9" t="s">
        <v>137</v>
      </c>
      <c r="CA2660" s="10"/>
      <c r="CB2660" s="10" t="str">
        <f t="shared" si="5"/>
        <v/>
      </c>
      <c r="CC2660" s="10"/>
      <c r="CD2660" s="9" t="str">
        <f t="shared" si="2"/>
        <v/>
      </c>
      <c r="CE2660" s="9" t="s">
        <v>151</v>
      </c>
      <c r="CF2660" s="9" t="s">
        <v>248</v>
      </c>
      <c r="CG2660" s="9">
        <f>IF(CF2660="","",VLOOKUP(CF2660,Metadata!$D$2:$H$20,2,FALSE))</f>
        <v>57500</v>
      </c>
      <c r="CH2660" s="9">
        <f>IF(CF2660="","",VLOOKUP(CF2660,Metadata!$D$2:$H$20,4,FALSE))</f>
        <v>55000</v>
      </c>
      <c r="CI2660" s="9">
        <f>IF(CF2660="","",VLOOKUP(CF2660,Metadata!$D$2:$H$20,5,FALSE))</f>
        <v>60000</v>
      </c>
      <c r="CJ2660" s="9">
        <f t="shared" si="3"/>
        <v>57500</v>
      </c>
      <c r="CK2660" s="9" t="s">
        <v>153</v>
      </c>
      <c r="CL2660" s="10">
        <v>3</v>
      </c>
      <c r="CM2660" s="10">
        <v>5</v>
      </c>
      <c r="CN2660" s="10">
        <v>7</v>
      </c>
      <c r="CO2660" s="10">
        <v>7</v>
      </c>
      <c r="CP2660" s="10">
        <v>6</v>
      </c>
      <c r="CQ2660" s="10">
        <v>7</v>
      </c>
      <c r="CR2660" s="10">
        <v>6</v>
      </c>
      <c r="CS2660" s="10">
        <v>6</v>
      </c>
      <c r="CT2660" s="10">
        <v>6</v>
      </c>
      <c r="CU2660" s="10">
        <v>5</v>
      </c>
      <c r="CV2660" s="10">
        <v>6</v>
      </c>
      <c r="CW2660" s="10">
        <v>5</v>
      </c>
      <c r="CX2660" s="10">
        <v>5</v>
      </c>
      <c r="CY2660" s="10">
        <v>6</v>
      </c>
      <c r="CZ2660" s="10">
        <v>5</v>
      </c>
      <c r="DA2660" s="10">
        <v>7</v>
      </c>
      <c r="DB2660" s="10">
        <v>7</v>
      </c>
      <c r="DC2660" s="10">
        <v>6</v>
      </c>
      <c r="DD2660" s="10">
        <v>5</v>
      </c>
      <c r="DE2660" s="10">
        <v>6</v>
      </c>
      <c r="DF2660" s="10">
        <v>5</v>
      </c>
      <c r="DG2660" s="10">
        <v>6</v>
      </c>
      <c r="DH2660" s="10">
        <v>5</v>
      </c>
      <c r="DI2660" s="10">
        <v>6</v>
      </c>
      <c r="DJ2660" s="10">
        <v>6</v>
      </c>
      <c r="DK2660" s="10">
        <v>6</v>
      </c>
      <c r="DL2660" s="10">
        <v>6</v>
      </c>
      <c r="DM2660" s="9" t="s">
        <v>154</v>
      </c>
      <c r="DN2660" s="10">
        <v>1978</v>
      </c>
      <c r="DO2660" s="9">
        <f t="shared" si="9"/>
        <v>43</v>
      </c>
      <c r="DP2660" s="9" t="s">
        <v>155</v>
      </c>
      <c r="DQ2660" s="9" t="s">
        <v>156</v>
      </c>
      <c r="DR2660" s="9" t="s">
        <v>157</v>
      </c>
      <c r="DS2660" s="9" t="s">
        <v>137</v>
      </c>
      <c r="DT2660" s="9" t="s">
        <v>657</v>
      </c>
      <c r="DU2660" s="9" t="s">
        <v>158</v>
      </c>
      <c r="DV2660" s="9" t="str">
        <f>VLOOKUP(DU2660,Metadata!$B$2:$C$7,2,FALSE)</f>
        <v>6+ years</v>
      </c>
    </row>
    <row r="2661" spans="1:126">
      <c r="A2661" s="13">
        <v>2660</v>
      </c>
      <c r="B2661" s="9" t="s">
        <v>135</v>
      </c>
      <c r="C2661" s="9" t="str">
        <f>VLOOKUP(B2661,Metadata!$M$2:$N$6,2,FALSE)</f>
        <v>Permanent Employee</v>
      </c>
      <c r="D2661" s="9" t="s">
        <v>159</v>
      </c>
      <c r="E2661" s="9" t="s">
        <v>137</v>
      </c>
      <c r="F2661" s="9" t="s">
        <v>138</v>
      </c>
      <c r="G2661" s="9" t="s">
        <v>172</v>
      </c>
      <c r="H2661" s="9" t="str">
        <f>IF(G2661="","",VLOOKUP(G2661,Metadata!$J$2:$K$22,2,FALSE))</f>
        <v>Porto Metropolitan Area</v>
      </c>
      <c r="I2661" s="9" t="s">
        <v>138</v>
      </c>
      <c r="J2661" s="9" t="str">
        <f>IF(I2661="","",VLOOKUP(I2661,Metadata!$P$2:$Q$43,2,FALSE))</f>
        <v>Europe</v>
      </c>
      <c r="K2661" s="9" t="str">
        <f t="shared" si="0"/>
        <v>Portugal</v>
      </c>
      <c r="L2661" s="9" t="s">
        <v>172</v>
      </c>
      <c r="M2661" s="9" t="str">
        <f>IF(L2661="","",VLOOKUP(L2661,Metadata!$J$2:$K$22,2,FALSE))</f>
        <v>Porto Metropolitan Area</v>
      </c>
      <c r="N2661" s="9" t="s">
        <v>141</v>
      </c>
      <c r="O2661" s="9" t="s">
        <v>137</v>
      </c>
      <c r="P2661" s="9" t="s">
        <v>142</v>
      </c>
      <c r="Q2661" s="10" t="str">
        <f t="shared" si="1"/>
        <v>Full Office Job</v>
      </c>
      <c r="R2661" s="10">
        <v>6</v>
      </c>
      <c r="S2661" s="9" t="s">
        <v>161</v>
      </c>
      <c r="T2661" s="9" t="s">
        <v>137</v>
      </c>
      <c r="U2661" s="9" t="str">
        <f>IF(S2661&lt;&gt;"",S2661,IF(T2661&lt;&gt;"",VLOOKUP(T2661,Metadata!$S$2:$T$228,2,FALSE),""))</f>
        <v>Full-Stack Developer</v>
      </c>
      <c r="V2661" s="9" t="s">
        <v>144</v>
      </c>
      <c r="W2661" s="9" t="s">
        <v>137</v>
      </c>
      <c r="X2661" s="9" t="s">
        <v>252</v>
      </c>
      <c r="Y2661" s="9" t="s">
        <v>137</v>
      </c>
      <c r="Z2661" s="9" t="s">
        <v>184</v>
      </c>
      <c r="AA2661" s="9" t="s">
        <v>165</v>
      </c>
      <c r="AB2661" s="9" t="s">
        <v>137</v>
      </c>
      <c r="AC2661" s="9"/>
      <c r="AD2661" s="9"/>
      <c r="AE2661" s="9" t="s">
        <v>194</v>
      </c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 t="s">
        <v>178</v>
      </c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198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10"/>
      <c r="CB2661" s="10" t="str">
        <f t="shared" si="5"/>
        <v/>
      </c>
      <c r="CC2661" s="10"/>
      <c r="CD2661" s="9" t="str">
        <f t="shared" si="2"/>
        <v/>
      </c>
      <c r="CE2661" s="9" t="s">
        <v>151</v>
      </c>
      <c r="CF2661" s="9" t="s">
        <v>188</v>
      </c>
      <c r="CG2661" s="9">
        <f>IF(CF2661="","",VLOOKUP(CF2661,Metadata!$D$2:$H$20,2,FALSE))</f>
        <v>17500</v>
      </c>
      <c r="CH2661" s="9">
        <f>IF(CF2661="","",VLOOKUP(CF2661,Metadata!$D$2:$H$20,4,FALSE))</f>
        <v>15000</v>
      </c>
      <c r="CI2661" s="9">
        <f>IF(CF2661="","",VLOOKUP(CF2661,Metadata!$D$2:$H$20,5,FALSE))</f>
        <v>20000</v>
      </c>
      <c r="CJ2661" s="9">
        <f t="shared" si="3"/>
        <v>17500</v>
      </c>
      <c r="CK2661" s="9" t="s">
        <v>153</v>
      </c>
      <c r="CL2661" s="10">
        <v>5</v>
      </c>
      <c r="CM2661" s="10">
        <v>1</v>
      </c>
      <c r="CN2661" s="10">
        <v>5</v>
      </c>
      <c r="CO2661" s="10">
        <v>5</v>
      </c>
      <c r="CP2661" s="10">
        <v>7</v>
      </c>
      <c r="CQ2661" s="10">
        <v>7</v>
      </c>
      <c r="CR2661" s="10">
        <v>7</v>
      </c>
      <c r="CS2661" s="10">
        <v>7</v>
      </c>
      <c r="CT2661" s="10">
        <v>4</v>
      </c>
      <c r="CU2661" s="10">
        <v>7</v>
      </c>
      <c r="CV2661" s="10">
        <v>7</v>
      </c>
      <c r="CW2661" s="10">
        <v>5</v>
      </c>
      <c r="CX2661" s="10">
        <v>7</v>
      </c>
      <c r="CY2661" s="10">
        <v>7</v>
      </c>
      <c r="CZ2661" s="10">
        <v>7</v>
      </c>
      <c r="DA2661" s="10">
        <v>7</v>
      </c>
      <c r="DB2661" s="10">
        <v>7</v>
      </c>
      <c r="DC2661" s="10">
        <v>7</v>
      </c>
      <c r="DD2661" s="10">
        <v>7</v>
      </c>
      <c r="DE2661" s="10">
        <v>7</v>
      </c>
      <c r="DF2661" s="10">
        <v>5</v>
      </c>
      <c r="DG2661" s="10">
        <v>7</v>
      </c>
      <c r="DH2661" s="10">
        <v>7</v>
      </c>
      <c r="DI2661" s="10">
        <v>7</v>
      </c>
      <c r="DJ2661" s="10">
        <v>3</v>
      </c>
      <c r="DK2661" s="10">
        <v>6</v>
      </c>
      <c r="DL2661" s="10">
        <v>6</v>
      </c>
      <c r="DM2661" s="9" t="s">
        <v>154</v>
      </c>
      <c r="DN2661" s="10">
        <v>1988</v>
      </c>
      <c r="DO2661" s="9">
        <f t="shared" si="9"/>
        <v>33</v>
      </c>
      <c r="DP2661" s="9" t="s">
        <v>222</v>
      </c>
      <c r="DQ2661" s="9" t="s">
        <v>156</v>
      </c>
      <c r="DR2661" s="9" t="s">
        <v>157</v>
      </c>
      <c r="DS2661" s="9" t="s">
        <v>137</v>
      </c>
      <c r="DT2661" s="9" t="s">
        <v>657</v>
      </c>
      <c r="DU2661" s="9" t="s">
        <v>203</v>
      </c>
      <c r="DV2661" s="9" t="str">
        <f>VLOOKUP(DU2661,Metadata!$B$2:$C$7,2,FALSE)</f>
        <v>6+ years</v>
      </c>
    </row>
    <row r="2662" spans="1:126">
      <c r="A2662" s="13">
        <v>2661</v>
      </c>
      <c r="B2662" s="9" t="s">
        <v>171</v>
      </c>
      <c r="C2662" s="9" t="str">
        <f>VLOOKUP(B2662,Metadata!$M$2:$N$6,2,FALSE)</f>
        <v>Contractor</v>
      </c>
      <c r="D2662" s="9" t="s">
        <v>137</v>
      </c>
      <c r="E2662" s="9" t="s">
        <v>159</v>
      </c>
      <c r="F2662" s="9" t="s">
        <v>138</v>
      </c>
      <c r="G2662" s="9" t="s">
        <v>275</v>
      </c>
      <c r="H2662" s="9" t="str">
        <f>IF(G2662="","",VLOOKUP(G2662,Metadata!$J$2:$K$22,2,FALSE))</f>
        <v>Centre</v>
      </c>
      <c r="I2662" s="9" t="s">
        <v>316</v>
      </c>
      <c r="J2662" s="9" t="str">
        <f>IF(I2662="","",VLOOKUP(I2662,Metadata!$P$2:$Q$43,2,FALSE))</f>
        <v>Europe</v>
      </c>
      <c r="K2662" s="9" t="str">
        <f t="shared" si="0"/>
        <v>International</v>
      </c>
      <c r="L2662" s="9" t="s">
        <v>137</v>
      </c>
      <c r="M2662" s="9" t="str">
        <f>IF(L2662="","",VLOOKUP(L2662,Metadata!$J$2:$K$22,2,FALSE))</f>
        <v/>
      </c>
      <c r="N2662" s="9" t="s">
        <v>141</v>
      </c>
      <c r="O2662" s="9" t="s">
        <v>137</v>
      </c>
      <c r="P2662" s="9" t="s">
        <v>191</v>
      </c>
      <c r="Q2662" s="10" t="str">
        <f t="shared" si="1"/>
        <v>Remote Job (full or flexible)</v>
      </c>
      <c r="R2662" s="10">
        <v>6</v>
      </c>
      <c r="S2662" s="9" t="s">
        <v>161</v>
      </c>
      <c r="T2662" s="9" t="s">
        <v>137</v>
      </c>
      <c r="U2662" s="9" t="str">
        <f>IF(S2662&lt;&gt;"",S2662,IF(T2662&lt;&gt;"",VLOOKUP(T2662,Metadata!$S$2:$T$228,2,FALSE),""))</f>
        <v>Full-Stack Developer</v>
      </c>
      <c r="V2662" s="9" t="s">
        <v>276</v>
      </c>
      <c r="W2662" s="9" t="s">
        <v>137</v>
      </c>
      <c r="X2662" s="9" t="s">
        <v>163</v>
      </c>
      <c r="Y2662" s="9" t="s">
        <v>137</v>
      </c>
      <c r="Z2662" s="9" t="s">
        <v>184</v>
      </c>
      <c r="AA2662" s="9" t="s">
        <v>165</v>
      </c>
      <c r="AB2662" s="9" t="s">
        <v>253</v>
      </c>
      <c r="AC2662" s="9" t="s">
        <v>147</v>
      </c>
      <c r="AD2662" s="9"/>
      <c r="AE2662" s="9" t="s">
        <v>194</v>
      </c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 t="s">
        <v>178</v>
      </c>
      <c r="BB2662" s="9"/>
      <c r="BC2662" s="9"/>
      <c r="BD2662" s="9"/>
      <c r="BE2662" s="9"/>
      <c r="BF2662" s="9"/>
      <c r="BG2662" s="9"/>
      <c r="BH2662" s="9"/>
      <c r="BI2662" s="9"/>
      <c r="BJ2662" s="9" t="s">
        <v>167</v>
      </c>
      <c r="BK2662" s="9" t="s">
        <v>198</v>
      </c>
      <c r="BL2662" s="9"/>
      <c r="BM2662" s="9"/>
      <c r="BN2662" s="9" t="s">
        <v>186</v>
      </c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10">
        <v>11</v>
      </c>
      <c r="CB2662" s="10" t="str">
        <f t="shared" si="5"/>
        <v>7 to 12 months</v>
      </c>
      <c r="CC2662" s="10">
        <v>25</v>
      </c>
      <c r="CD2662" s="9">
        <f t="shared" si="2"/>
        <v>40000</v>
      </c>
      <c r="CE2662" s="9" t="s">
        <v>137</v>
      </c>
      <c r="CF2662" s="9" t="s">
        <v>137</v>
      </c>
      <c r="CG2662" s="9" t="str">
        <f>IF(CF2662="","",VLOOKUP(CF2662,Metadata!$D$2:$H$20,2,FALSE))</f>
        <v/>
      </c>
      <c r="CH2662" s="9" t="str">
        <f>IF(CF2662="","",VLOOKUP(CF2662,Metadata!$D$2:$H$20,4,FALSE))</f>
        <v/>
      </c>
      <c r="CI2662" s="9" t="str">
        <f>IF(CF2662="","",VLOOKUP(CF2662,Metadata!$D$2:$H$20,5,FALSE))</f>
        <v/>
      </c>
      <c r="CJ2662" s="9">
        <f t="shared" si="3"/>
        <v>40000</v>
      </c>
      <c r="CK2662" s="9" t="s">
        <v>201</v>
      </c>
      <c r="CL2662" s="10">
        <v>6</v>
      </c>
      <c r="CM2662" s="10">
        <v>1</v>
      </c>
      <c r="CN2662" s="10">
        <v>7</v>
      </c>
      <c r="CO2662" s="10">
        <v>6</v>
      </c>
      <c r="CP2662" s="10">
        <v>6</v>
      </c>
      <c r="CQ2662" s="10">
        <v>6</v>
      </c>
      <c r="CR2662" s="10">
        <v>5</v>
      </c>
      <c r="CS2662" s="10">
        <v>4</v>
      </c>
      <c r="CT2662" s="10">
        <v>3</v>
      </c>
      <c r="CU2662" s="10">
        <v>2</v>
      </c>
      <c r="CV2662" s="10">
        <v>5</v>
      </c>
      <c r="CW2662" s="10">
        <v>2</v>
      </c>
      <c r="CX2662" s="10">
        <v>4</v>
      </c>
      <c r="CY2662" s="10">
        <v>5</v>
      </c>
      <c r="CZ2662" s="10">
        <v>4</v>
      </c>
      <c r="DA2662" s="10">
        <v>3</v>
      </c>
      <c r="DB2662" s="10">
        <v>3</v>
      </c>
      <c r="DC2662" s="10">
        <v>6</v>
      </c>
      <c r="DD2662" s="10">
        <v>5</v>
      </c>
      <c r="DE2662" s="10">
        <v>6</v>
      </c>
      <c r="DF2662" s="10">
        <v>4</v>
      </c>
      <c r="DG2662" s="10">
        <v>5</v>
      </c>
      <c r="DH2662" s="10">
        <v>5</v>
      </c>
      <c r="DI2662" s="10">
        <v>6</v>
      </c>
      <c r="DJ2662" s="10">
        <v>3</v>
      </c>
      <c r="DK2662" s="10">
        <v>4</v>
      </c>
      <c r="DL2662" s="10">
        <v>5</v>
      </c>
      <c r="DM2662" s="9" t="s">
        <v>154</v>
      </c>
      <c r="DN2662" s="10">
        <v>1986</v>
      </c>
      <c r="DO2662" s="9">
        <f t="shared" si="9"/>
        <v>35</v>
      </c>
      <c r="DP2662" s="9" t="s">
        <v>155</v>
      </c>
      <c r="DQ2662" s="9" t="s">
        <v>202</v>
      </c>
      <c r="DR2662" s="9" t="s">
        <v>157</v>
      </c>
      <c r="DS2662" s="9" t="s">
        <v>137</v>
      </c>
      <c r="DT2662" s="9" t="s">
        <v>657</v>
      </c>
      <c r="DU2662" s="9" t="s">
        <v>203</v>
      </c>
      <c r="DV2662" s="9" t="str">
        <f>VLOOKUP(DU2662,Metadata!$B$2:$C$7,2,FALSE)</f>
        <v>6+ years</v>
      </c>
    </row>
    <row r="2663" spans="1:126">
      <c r="A2663" s="13">
        <v>2662</v>
      </c>
      <c r="B2663" s="9" t="s">
        <v>135</v>
      </c>
      <c r="C2663" s="9" t="str">
        <f>VLOOKUP(B2663,Metadata!$M$2:$N$6,2,FALSE)</f>
        <v>Permanent Employee</v>
      </c>
      <c r="D2663" s="9" t="s">
        <v>159</v>
      </c>
      <c r="E2663" s="9" t="s">
        <v>137</v>
      </c>
      <c r="F2663" s="9" t="s">
        <v>138</v>
      </c>
      <c r="G2663" s="9" t="s">
        <v>318</v>
      </c>
      <c r="H2663" s="9" t="str">
        <f>IF(G2663="","",VLOOKUP(G2663,Metadata!$J$2:$K$22,2,FALSE))</f>
        <v>North</v>
      </c>
      <c r="I2663" s="9" t="s">
        <v>138</v>
      </c>
      <c r="J2663" s="9" t="str">
        <f>IF(I2663="","",VLOOKUP(I2663,Metadata!$P$2:$Q$43,2,FALSE))</f>
        <v>Europe</v>
      </c>
      <c r="K2663" s="9" t="str">
        <f t="shared" si="0"/>
        <v>Portugal</v>
      </c>
      <c r="L2663" s="9" t="s">
        <v>318</v>
      </c>
      <c r="M2663" s="9" t="str">
        <f>IF(L2663="","",VLOOKUP(L2663,Metadata!$J$2:$K$22,2,FALSE))</f>
        <v>North</v>
      </c>
      <c r="N2663" s="9" t="s">
        <v>214</v>
      </c>
      <c r="O2663" s="9" t="s">
        <v>259</v>
      </c>
      <c r="P2663" s="9" t="s">
        <v>142</v>
      </c>
      <c r="Q2663" s="10" t="str">
        <f t="shared" si="1"/>
        <v>Full Office Job</v>
      </c>
      <c r="R2663" s="10">
        <v>5</v>
      </c>
      <c r="S2663" s="9" t="s">
        <v>398</v>
      </c>
      <c r="T2663" s="9" t="s">
        <v>137</v>
      </c>
      <c r="U2663" s="9" t="str">
        <f>IF(S2663&lt;&gt;"",S2663,IF(T2663&lt;&gt;"",VLOOKUP(T2663,Metadata!$S$2:$T$228,2,FALSE),""))</f>
        <v>SysAdmin Engineer</v>
      </c>
      <c r="V2663" s="9" t="s">
        <v>274</v>
      </c>
      <c r="W2663" s="9" t="s">
        <v>137</v>
      </c>
      <c r="X2663" s="9" t="s">
        <v>163</v>
      </c>
      <c r="Y2663" s="9" t="s">
        <v>137</v>
      </c>
      <c r="Z2663" s="9" t="s">
        <v>184</v>
      </c>
      <c r="AA2663" s="9" t="s">
        <v>165</v>
      </c>
      <c r="AB2663" s="9" t="s">
        <v>253</v>
      </c>
      <c r="AC2663" s="9" t="s">
        <v>147</v>
      </c>
      <c r="AD2663" s="9"/>
      <c r="AE2663" s="9"/>
      <c r="AF2663" s="9" t="s">
        <v>243</v>
      </c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 t="s">
        <v>150</v>
      </c>
      <c r="BZ2663" s="9" t="s">
        <v>137</v>
      </c>
      <c r="CA2663" s="10"/>
      <c r="CB2663" s="10" t="str">
        <f t="shared" si="5"/>
        <v/>
      </c>
      <c r="CC2663" s="10"/>
      <c r="CD2663" s="9" t="str">
        <f t="shared" si="2"/>
        <v/>
      </c>
      <c r="CE2663" s="9" t="s">
        <v>168</v>
      </c>
      <c r="CF2663" s="9" t="s">
        <v>220</v>
      </c>
      <c r="CG2663" s="9">
        <f>IF(CF2663="","",VLOOKUP(CF2663,Metadata!$D$2:$H$20,2,FALSE))</f>
        <v>27500</v>
      </c>
      <c r="CH2663" s="9">
        <f>IF(CF2663="","",VLOOKUP(CF2663,Metadata!$D$2:$H$20,4,FALSE))</f>
        <v>25000</v>
      </c>
      <c r="CI2663" s="9">
        <f>IF(CF2663="","",VLOOKUP(CF2663,Metadata!$D$2:$H$20,5,FALSE))</f>
        <v>30000</v>
      </c>
      <c r="CJ2663" s="9">
        <f t="shared" si="3"/>
        <v>27500</v>
      </c>
      <c r="CK2663" s="9" t="s">
        <v>153</v>
      </c>
      <c r="CL2663" s="10">
        <v>2</v>
      </c>
      <c r="CM2663" s="10">
        <v>5</v>
      </c>
      <c r="CN2663" s="10">
        <v>4</v>
      </c>
      <c r="CO2663" s="10">
        <v>7</v>
      </c>
      <c r="CP2663" s="10">
        <v>6</v>
      </c>
      <c r="CQ2663" s="10">
        <v>6</v>
      </c>
      <c r="CR2663" s="10">
        <v>5</v>
      </c>
      <c r="CS2663" s="10">
        <v>5</v>
      </c>
      <c r="CT2663" s="10">
        <v>5</v>
      </c>
      <c r="CU2663" s="10">
        <v>5</v>
      </c>
      <c r="CV2663" s="10">
        <v>5</v>
      </c>
      <c r="CW2663" s="10">
        <v>5</v>
      </c>
      <c r="CX2663" s="10">
        <v>6</v>
      </c>
      <c r="CY2663" s="10">
        <v>6</v>
      </c>
      <c r="CZ2663" s="10">
        <v>6</v>
      </c>
      <c r="DA2663" s="10">
        <v>6</v>
      </c>
      <c r="DB2663" s="10">
        <v>6</v>
      </c>
      <c r="DC2663" s="10">
        <v>6</v>
      </c>
      <c r="DD2663" s="10">
        <v>4</v>
      </c>
      <c r="DE2663" s="10">
        <v>6</v>
      </c>
      <c r="DF2663" s="10">
        <v>6</v>
      </c>
      <c r="DG2663" s="10">
        <v>6</v>
      </c>
      <c r="DH2663" s="10">
        <v>4</v>
      </c>
      <c r="DI2663" s="10">
        <v>4</v>
      </c>
      <c r="DJ2663" s="10">
        <v>4</v>
      </c>
      <c r="DK2663" s="10">
        <v>5</v>
      </c>
      <c r="DL2663" s="10">
        <v>4</v>
      </c>
      <c r="DM2663" s="9" t="s">
        <v>154</v>
      </c>
      <c r="DN2663" s="10">
        <v>1970</v>
      </c>
      <c r="DO2663" s="9">
        <f t="shared" si="9"/>
        <v>51</v>
      </c>
      <c r="DP2663" s="9" t="s">
        <v>155</v>
      </c>
      <c r="DQ2663" s="9" t="s">
        <v>156</v>
      </c>
      <c r="DR2663" s="9" t="s">
        <v>157</v>
      </c>
      <c r="DS2663" s="9" t="s">
        <v>137</v>
      </c>
      <c r="DT2663" s="9" t="s">
        <v>657</v>
      </c>
      <c r="DU2663" s="9" t="s">
        <v>158</v>
      </c>
      <c r="DV2663" s="9" t="str">
        <f>VLOOKUP(DU2663,Metadata!$B$2:$C$7,2,FALSE)</f>
        <v>6+ years</v>
      </c>
    </row>
    <row r="2664" spans="1:126">
      <c r="A2664" s="13">
        <v>2663</v>
      </c>
      <c r="B2664" s="9" t="s">
        <v>135</v>
      </c>
      <c r="C2664" s="9" t="str">
        <f>VLOOKUP(B2664,Metadata!$M$2:$N$6,2,FALSE)</f>
        <v>Permanent Employee</v>
      </c>
      <c r="D2664" s="9" t="s">
        <v>159</v>
      </c>
      <c r="E2664" s="9" t="s">
        <v>137</v>
      </c>
      <c r="F2664" s="9" t="s">
        <v>138</v>
      </c>
      <c r="G2664" s="9" t="s">
        <v>172</v>
      </c>
      <c r="H2664" s="9" t="str">
        <f>IF(G2664="","",VLOOKUP(G2664,Metadata!$J$2:$K$22,2,FALSE))</f>
        <v>Porto Metropolitan Area</v>
      </c>
      <c r="I2664" s="9" t="s">
        <v>557</v>
      </c>
      <c r="J2664" s="9" t="str">
        <f>IF(I2664="","",VLOOKUP(I2664,Metadata!$P$2:$Q$43,2,FALSE))</f>
        <v>Europe</v>
      </c>
      <c r="K2664" s="9" t="str">
        <f t="shared" si="0"/>
        <v>International</v>
      </c>
      <c r="L2664" s="9" t="s">
        <v>137</v>
      </c>
      <c r="M2664" s="9" t="str">
        <f>IF(L2664="","",VLOOKUP(L2664,Metadata!$J$2:$K$22,2,FALSE))</f>
        <v/>
      </c>
      <c r="N2664" s="9" t="s">
        <v>214</v>
      </c>
      <c r="O2664" s="9" t="s">
        <v>259</v>
      </c>
      <c r="P2664" s="9" t="s">
        <v>142</v>
      </c>
      <c r="Q2664" s="10" t="str">
        <f t="shared" si="1"/>
        <v>Full Office Job</v>
      </c>
      <c r="R2664" s="10">
        <v>4</v>
      </c>
      <c r="S2664" s="9" t="s">
        <v>266</v>
      </c>
      <c r="T2664" s="9" t="s">
        <v>137</v>
      </c>
      <c r="U2664" s="9" t="str">
        <f>IF(S2664&lt;&gt;"",S2664,IF(T2664&lt;&gt;"",VLOOKUP(T2664,Metadata!$S$2:$T$228,2,FALSE),""))</f>
        <v>Data Scientist/Data Engineer</v>
      </c>
      <c r="V2664" s="9" t="s">
        <v>251</v>
      </c>
      <c r="W2664" s="9" t="s">
        <v>137</v>
      </c>
      <c r="X2664" s="9" t="s">
        <v>145</v>
      </c>
      <c r="Y2664" s="9" t="s">
        <v>137</v>
      </c>
      <c r="Z2664" s="9" t="s">
        <v>218</v>
      </c>
      <c r="AA2664" s="9" t="s">
        <v>137</v>
      </c>
      <c r="AB2664" s="9" t="s">
        <v>253</v>
      </c>
      <c r="AC2664" s="9"/>
      <c r="AD2664" s="9"/>
      <c r="AE2664" s="9"/>
      <c r="AF2664" s="9" t="s">
        <v>243</v>
      </c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 t="s">
        <v>150</v>
      </c>
      <c r="BZ2664" s="9" t="s">
        <v>137</v>
      </c>
      <c r="CA2664" s="10"/>
      <c r="CB2664" s="10" t="str">
        <f t="shared" si="5"/>
        <v/>
      </c>
      <c r="CC2664" s="10"/>
      <c r="CD2664" s="9" t="str">
        <f t="shared" si="2"/>
        <v/>
      </c>
      <c r="CE2664" s="9" t="s">
        <v>168</v>
      </c>
      <c r="CF2664" s="9" t="s">
        <v>225</v>
      </c>
      <c r="CG2664" s="9">
        <f>IF(CF2664="","",VLOOKUP(CF2664,Metadata!$D$2:$H$20,2,FALSE))</f>
        <v>22500</v>
      </c>
      <c r="CH2664" s="9">
        <f>IF(CF2664="","",VLOOKUP(CF2664,Metadata!$D$2:$H$20,4,FALSE))</f>
        <v>20000</v>
      </c>
      <c r="CI2664" s="9">
        <f>IF(CF2664="","",VLOOKUP(CF2664,Metadata!$D$2:$H$20,5,FALSE))</f>
        <v>25000</v>
      </c>
      <c r="CJ2664" s="9">
        <f t="shared" si="3"/>
        <v>22500</v>
      </c>
      <c r="CK2664" s="9" t="s">
        <v>153</v>
      </c>
      <c r="CL2664" s="10">
        <v>3</v>
      </c>
      <c r="CM2664" s="10">
        <v>4</v>
      </c>
      <c r="CN2664" s="10">
        <v>6</v>
      </c>
      <c r="CO2664" s="10">
        <v>6</v>
      </c>
      <c r="CP2664" s="10">
        <v>6</v>
      </c>
      <c r="CQ2664" s="10">
        <v>5</v>
      </c>
      <c r="CR2664" s="10">
        <v>2</v>
      </c>
      <c r="CS2664" s="10">
        <v>4</v>
      </c>
      <c r="CT2664" s="10">
        <v>3</v>
      </c>
      <c r="CU2664" s="10">
        <v>3</v>
      </c>
      <c r="CV2664" s="10">
        <v>4</v>
      </c>
      <c r="CW2664" s="10">
        <v>5</v>
      </c>
      <c r="CX2664" s="10">
        <v>5</v>
      </c>
      <c r="CY2664" s="10">
        <v>3</v>
      </c>
      <c r="CZ2664" s="10">
        <v>7</v>
      </c>
      <c r="DA2664" s="10">
        <v>2</v>
      </c>
      <c r="DB2664" s="10">
        <v>3</v>
      </c>
      <c r="DC2664" s="10">
        <v>5</v>
      </c>
      <c r="DD2664" s="10">
        <v>1</v>
      </c>
      <c r="DE2664" s="10">
        <v>7</v>
      </c>
      <c r="DF2664" s="10">
        <v>7</v>
      </c>
      <c r="DG2664" s="10">
        <v>7</v>
      </c>
      <c r="DH2664" s="10">
        <v>1</v>
      </c>
      <c r="DI2664" s="10">
        <v>7</v>
      </c>
      <c r="DJ2664" s="10">
        <v>3</v>
      </c>
      <c r="DK2664" s="10">
        <v>5</v>
      </c>
      <c r="DL2664" s="10">
        <v>5</v>
      </c>
      <c r="DM2664" s="9" t="s">
        <v>154</v>
      </c>
      <c r="DN2664" s="10">
        <v>1995</v>
      </c>
      <c r="DO2664" s="9">
        <f t="shared" si="9"/>
        <v>26</v>
      </c>
      <c r="DP2664" s="9" t="s">
        <v>155</v>
      </c>
      <c r="DQ2664" s="9" t="s">
        <v>156</v>
      </c>
      <c r="DR2664" s="9" t="s">
        <v>157</v>
      </c>
      <c r="DS2664" s="9" t="s">
        <v>137</v>
      </c>
      <c r="DT2664" s="9" t="s">
        <v>657</v>
      </c>
      <c r="DU2664" s="9" t="s">
        <v>168</v>
      </c>
      <c r="DV2664" s="9" t="str">
        <f>VLOOKUP(DU2664,Metadata!$B$2:$C$7,2,FALSE)</f>
        <v>0 - 3 years</v>
      </c>
    </row>
    <row r="2665" spans="1:126">
      <c r="A2665" s="13">
        <v>2664</v>
      </c>
      <c r="B2665" s="9" t="s">
        <v>135</v>
      </c>
      <c r="C2665" s="9" t="str">
        <f>VLOOKUP(B2665,Metadata!$M$2:$N$6,2,FALSE)</f>
        <v>Permanent Employee</v>
      </c>
      <c r="D2665" s="9" t="s">
        <v>159</v>
      </c>
      <c r="E2665" s="9" t="s">
        <v>137</v>
      </c>
      <c r="F2665" s="9" t="s">
        <v>138</v>
      </c>
      <c r="G2665" s="9" t="s">
        <v>172</v>
      </c>
      <c r="H2665" s="9" t="str">
        <f>IF(G2665="","",VLOOKUP(G2665,Metadata!$J$2:$K$22,2,FALSE))</f>
        <v>Porto Metropolitan Area</v>
      </c>
      <c r="I2665" s="9" t="s">
        <v>138</v>
      </c>
      <c r="J2665" s="9" t="str">
        <f>IF(I2665="","",VLOOKUP(I2665,Metadata!$P$2:$Q$43,2,FALSE))</f>
        <v>Europe</v>
      </c>
      <c r="K2665" s="9" t="str">
        <f t="shared" si="0"/>
        <v>Portugal</v>
      </c>
      <c r="L2665" s="9" t="s">
        <v>172</v>
      </c>
      <c r="M2665" s="9" t="str">
        <f>IF(L2665="","",VLOOKUP(L2665,Metadata!$J$2:$K$22,2,FALSE))</f>
        <v>Porto Metropolitan Area</v>
      </c>
      <c r="N2665" s="9" t="s">
        <v>141</v>
      </c>
      <c r="O2665" s="9" t="s">
        <v>137</v>
      </c>
      <c r="P2665" s="9" t="s">
        <v>142</v>
      </c>
      <c r="Q2665" s="10" t="str">
        <f t="shared" si="1"/>
        <v>Full Office Job</v>
      </c>
      <c r="R2665" s="10">
        <v>6</v>
      </c>
      <c r="S2665" s="9" t="s">
        <v>192</v>
      </c>
      <c r="T2665" s="9" t="s">
        <v>137</v>
      </c>
      <c r="U2665" s="9" t="str">
        <f>IF(S2665&lt;&gt;"",S2665,IF(T2665&lt;&gt;"",VLOOKUP(T2665,Metadata!$S$2:$T$228,2,FALSE),""))</f>
        <v>Back-End Developer</v>
      </c>
      <c r="V2665" s="9" t="s">
        <v>162</v>
      </c>
      <c r="W2665" s="9" t="s">
        <v>137</v>
      </c>
      <c r="X2665" s="9" t="s">
        <v>242</v>
      </c>
      <c r="Y2665" s="9" t="s">
        <v>137</v>
      </c>
      <c r="Z2665" s="9" t="s">
        <v>218</v>
      </c>
      <c r="AA2665" s="9" t="s">
        <v>137</v>
      </c>
      <c r="AB2665" s="9" t="s">
        <v>137</v>
      </c>
      <c r="AC2665" s="9"/>
      <c r="AD2665" s="9"/>
      <c r="AE2665" s="9" t="s">
        <v>194</v>
      </c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198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10"/>
      <c r="CB2665" s="10" t="str">
        <f t="shared" si="5"/>
        <v/>
      </c>
      <c r="CC2665" s="10"/>
      <c r="CD2665" s="9" t="str">
        <f t="shared" si="2"/>
        <v/>
      </c>
      <c r="CE2665" s="9" t="s">
        <v>232</v>
      </c>
      <c r="CF2665" s="9" t="s">
        <v>188</v>
      </c>
      <c r="CG2665" s="9">
        <f>IF(CF2665="","",VLOOKUP(CF2665,Metadata!$D$2:$H$20,2,FALSE))</f>
        <v>17500</v>
      </c>
      <c r="CH2665" s="9">
        <f>IF(CF2665="","",VLOOKUP(CF2665,Metadata!$D$2:$H$20,4,FALSE))</f>
        <v>15000</v>
      </c>
      <c r="CI2665" s="9">
        <f>IF(CF2665="","",VLOOKUP(CF2665,Metadata!$D$2:$H$20,5,FALSE))</f>
        <v>20000</v>
      </c>
      <c r="CJ2665" s="9">
        <f t="shared" si="3"/>
        <v>17500</v>
      </c>
      <c r="CK2665" s="9" t="s">
        <v>153</v>
      </c>
      <c r="CL2665" s="10">
        <v>4</v>
      </c>
      <c r="CM2665" s="10">
        <v>1</v>
      </c>
      <c r="CN2665" s="10">
        <v>7</v>
      </c>
      <c r="CO2665" s="10">
        <v>7</v>
      </c>
      <c r="CP2665" s="10">
        <v>6</v>
      </c>
      <c r="CQ2665" s="10">
        <v>7</v>
      </c>
      <c r="CR2665" s="10">
        <v>7</v>
      </c>
      <c r="CS2665" s="10">
        <v>7</v>
      </c>
      <c r="CT2665" s="10">
        <v>6</v>
      </c>
      <c r="CU2665" s="10">
        <v>7</v>
      </c>
      <c r="CV2665" s="10">
        <v>6</v>
      </c>
      <c r="CW2665" s="10">
        <v>6</v>
      </c>
      <c r="CX2665" s="10">
        <v>6</v>
      </c>
      <c r="CY2665" s="10">
        <v>5</v>
      </c>
      <c r="CZ2665" s="10">
        <v>7</v>
      </c>
      <c r="DA2665" s="10">
        <v>5</v>
      </c>
      <c r="DB2665" s="10">
        <v>5</v>
      </c>
      <c r="DC2665" s="10">
        <v>7</v>
      </c>
      <c r="DD2665" s="10">
        <v>4</v>
      </c>
      <c r="DE2665" s="10">
        <v>5</v>
      </c>
      <c r="DF2665" s="10">
        <v>5</v>
      </c>
      <c r="DG2665" s="10">
        <v>7</v>
      </c>
      <c r="DH2665" s="10">
        <v>6</v>
      </c>
      <c r="DI2665" s="10">
        <v>6</v>
      </c>
      <c r="DJ2665" s="10">
        <v>6</v>
      </c>
      <c r="DK2665" s="10">
        <v>6</v>
      </c>
      <c r="DL2665" s="10">
        <v>4</v>
      </c>
      <c r="DM2665" s="9" t="s">
        <v>154</v>
      </c>
      <c r="DN2665" s="10">
        <v>1996</v>
      </c>
      <c r="DO2665" s="9">
        <f t="shared" si="9"/>
        <v>25</v>
      </c>
      <c r="DP2665" s="9" t="s">
        <v>155</v>
      </c>
      <c r="DQ2665" s="9" t="s">
        <v>156</v>
      </c>
      <c r="DR2665" s="9" t="s">
        <v>157</v>
      </c>
      <c r="DS2665" s="9" t="s">
        <v>137</v>
      </c>
      <c r="DT2665" s="9" t="s">
        <v>657</v>
      </c>
      <c r="DU2665" s="9" t="s">
        <v>233</v>
      </c>
      <c r="DV2665" s="9" t="str">
        <f>VLOOKUP(DU2665,Metadata!$B$2:$C$7,2,FALSE)</f>
        <v>0 - 3 years</v>
      </c>
    </row>
    <row r="2666" spans="1:126">
      <c r="A2666" s="13">
        <v>2665</v>
      </c>
      <c r="B2666" s="9" t="s">
        <v>135</v>
      </c>
      <c r="C2666" s="9" t="str">
        <f>VLOOKUP(B2666,Metadata!$M$2:$N$6,2,FALSE)</f>
        <v>Permanent Employee</v>
      </c>
      <c r="D2666" s="9" t="s">
        <v>159</v>
      </c>
      <c r="E2666" s="9" t="s">
        <v>137</v>
      </c>
      <c r="F2666" s="9" t="s">
        <v>138</v>
      </c>
      <c r="G2666" s="9" t="s">
        <v>265</v>
      </c>
      <c r="H2666" s="9" t="str">
        <f>IF(G2666="","",VLOOKUP(G2666,Metadata!$J$2:$K$22,2,FALSE))</f>
        <v>Azores and Madeira</v>
      </c>
      <c r="I2666" s="9" t="s">
        <v>138</v>
      </c>
      <c r="J2666" s="9" t="str">
        <f>IF(I2666="","",VLOOKUP(I2666,Metadata!$P$2:$Q$43,2,FALSE))</f>
        <v>Europe</v>
      </c>
      <c r="K2666" s="9" t="str">
        <f t="shared" si="0"/>
        <v>Portugal</v>
      </c>
      <c r="L2666" s="9" t="s">
        <v>265</v>
      </c>
      <c r="M2666" s="9" t="str">
        <f>IF(L2666="","",VLOOKUP(L2666,Metadata!$J$2:$K$22,2,FALSE))</f>
        <v>Azores and Madeira</v>
      </c>
      <c r="N2666" s="9" t="s">
        <v>214</v>
      </c>
      <c r="O2666" s="9" t="s">
        <v>259</v>
      </c>
      <c r="P2666" s="9" t="s">
        <v>142</v>
      </c>
      <c r="Q2666" s="10" t="str">
        <f t="shared" si="1"/>
        <v>Full Office Job</v>
      </c>
      <c r="R2666" s="10">
        <v>6</v>
      </c>
      <c r="S2666" s="9" t="s">
        <v>161</v>
      </c>
      <c r="T2666" s="9" t="s">
        <v>137</v>
      </c>
      <c r="U2666" s="9" t="str">
        <f>IF(S2666&lt;&gt;"",S2666,IF(T2666&lt;&gt;"",VLOOKUP(T2666,Metadata!$S$2:$T$228,2,FALSE),""))</f>
        <v>Full-Stack Developer</v>
      </c>
      <c r="V2666" s="9" t="s">
        <v>234</v>
      </c>
      <c r="W2666" s="9" t="s">
        <v>137</v>
      </c>
      <c r="X2666" s="9" t="s">
        <v>145</v>
      </c>
      <c r="Y2666" s="9" t="s">
        <v>137</v>
      </c>
      <c r="Z2666" s="9" t="s">
        <v>218</v>
      </c>
      <c r="AA2666" s="9" t="s">
        <v>137</v>
      </c>
      <c r="AB2666" s="9" t="s">
        <v>137</v>
      </c>
      <c r="AC2666" s="9" t="s">
        <v>147</v>
      </c>
      <c r="AD2666" s="9"/>
      <c r="AE2666" s="9" t="s">
        <v>194</v>
      </c>
      <c r="AF2666" s="9"/>
      <c r="AG2666" s="9" t="s">
        <v>166</v>
      </c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 t="s">
        <v>178</v>
      </c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198</v>
      </c>
      <c r="BL2666" s="9"/>
      <c r="BM2666" s="9"/>
      <c r="BN2666" s="9"/>
      <c r="BO2666" s="9"/>
      <c r="BP2666" s="9" t="s">
        <v>179</v>
      </c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10"/>
      <c r="CB2666" s="10" t="str">
        <f t="shared" si="5"/>
        <v/>
      </c>
      <c r="CC2666" s="10"/>
      <c r="CD2666" s="9" t="str">
        <f t="shared" si="2"/>
        <v/>
      </c>
      <c r="CE2666" s="9" t="s">
        <v>151</v>
      </c>
      <c r="CF2666" s="9" t="s">
        <v>225</v>
      </c>
      <c r="CG2666" s="9">
        <f>IF(CF2666="","",VLOOKUP(CF2666,Metadata!$D$2:$H$20,2,FALSE))</f>
        <v>22500</v>
      </c>
      <c r="CH2666" s="9">
        <f>IF(CF2666="","",VLOOKUP(CF2666,Metadata!$D$2:$H$20,4,FALSE))</f>
        <v>20000</v>
      </c>
      <c r="CI2666" s="9">
        <f>IF(CF2666="","",VLOOKUP(CF2666,Metadata!$D$2:$H$20,5,FALSE))</f>
        <v>25000</v>
      </c>
      <c r="CJ2666" s="9">
        <f t="shared" si="3"/>
        <v>22500</v>
      </c>
      <c r="CK2666" s="9" t="s">
        <v>153</v>
      </c>
      <c r="CL2666" s="10">
        <v>3</v>
      </c>
      <c r="CM2666" s="10">
        <v>3</v>
      </c>
      <c r="CN2666" s="10">
        <v>6</v>
      </c>
      <c r="CO2666" s="10">
        <v>5</v>
      </c>
      <c r="CP2666" s="10">
        <v>6</v>
      </c>
      <c r="CQ2666" s="10">
        <v>5</v>
      </c>
      <c r="CR2666" s="10">
        <v>6</v>
      </c>
      <c r="CS2666" s="10">
        <v>7</v>
      </c>
      <c r="CT2666" s="10">
        <v>7</v>
      </c>
      <c r="CU2666" s="10">
        <v>4</v>
      </c>
      <c r="CV2666" s="10">
        <v>3</v>
      </c>
      <c r="CW2666" s="10">
        <v>5</v>
      </c>
      <c r="CX2666" s="10">
        <v>4</v>
      </c>
      <c r="CY2666" s="10">
        <v>5</v>
      </c>
      <c r="CZ2666" s="10">
        <v>4</v>
      </c>
      <c r="DA2666" s="10">
        <v>1</v>
      </c>
      <c r="DB2666" s="10">
        <v>3</v>
      </c>
      <c r="DC2666" s="10">
        <v>4</v>
      </c>
      <c r="DD2666" s="10">
        <v>1</v>
      </c>
      <c r="DE2666" s="10">
        <v>5</v>
      </c>
      <c r="DF2666" s="10">
        <v>1</v>
      </c>
      <c r="DG2666" s="10">
        <v>1</v>
      </c>
      <c r="DH2666" s="10">
        <v>2</v>
      </c>
      <c r="DI2666" s="10">
        <v>2</v>
      </c>
      <c r="DJ2666" s="10">
        <v>1</v>
      </c>
      <c r="DK2666" s="10">
        <v>4</v>
      </c>
      <c r="DL2666" s="10">
        <v>1</v>
      </c>
      <c r="DM2666" s="9" t="s">
        <v>154</v>
      </c>
      <c r="DN2666" s="10">
        <v>1976</v>
      </c>
      <c r="DO2666" s="9">
        <f t="shared" si="9"/>
        <v>45</v>
      </c>
      <c r="DP2666" s="9" t="s">
        <v>155</v>
      </c>
      <c r="DQ2666" s="9" t="s">
        <v>227</v>
      </c>
      <c r="DR2666" s="9" t="s">
        <v>157</v>
      </c>
      <c r="DS2666" s="9" t="s">
        <v>137</v>
      </c>
      <c r="DT2666" s="9" t="s">
        <v>657</v>
      </c>
      <c r="DU2666" s="9" t="s">
        <v>158</v>
      </c>
      <c r="DV2666" s="9" t="str">
        <f>VLOOKUP(DU2666,Metadata!$B$2:$C$7,2,FALSE)</f>
        <v>6+ years</v>
      </c>
    </row>
    <row r="2667" spans="1:126">
      <c r="A2667" s="13">
        <v>2666</v>
      </c>
      <c r="B2667" s="9" t="s">
        <v>135</v>
      </c>
      <c r="C2667" s="9" t="str">
        <f>VLOOKUP(B2667,Metadata!$M$2:$N$6,2,FALSE)</f>
        <v>Permanent Employee</v>
      </c>
      <c r="D2667" s="9" t="s">
        <v>159</v>
      </c>
      <c r="E2667" s="9" t="s">
        <v>137</v>
      </c>
      <c r="F2667" s="9" t="s">
        <v>138</v>
      </c>
      <c r="G2667" s="9" t="s">
        <v>140</v>
      </c>
      <c r="H2667" s="9" t="str">
        <f>IF(G2667="","",VLOOKUP(G2667,Metadata!$J$2:$K$22,2,FALSE))</f>
        <v>Lisbon Metropolitan Area</v>
      </c>
      <c r="I2667" s="9" t="s">
        <v>292</v>
      </c>
      <c r="J2667" s="9" t="str">
        <f>IF(I2667="","",VLOOKUP(I2667,Metadata!$P$2:$Q$43,2,FALSE))</f>
        <v>North America</v>
      </c>
      <c r="K2667" s="9" t="str">
        <f t="shared" si="0"/>
        <v>International</v>
      </c>
      <c r="L2667" s="9" t="s">
        <v>137</v>
      </c>
      <c r="M2667" s="9" t="str">
        <f>IF(L2667="","",VLOOKUP(L2667,Metadata!$J$2:$K$22,2,FALSE))</f>
        <v/>
      </c>
      <c r="N2667" s="9" t="s">
        <v>141</v>
      </c>
      <c r="O2667" s="9" t="s">
        <v>137</v>
      </c>
      <c r="P2667" s="9" t="s">
        <v>191</v>
      </c>
      <c r="Q2667" s="10" t="str">
        <f t="shared" si="1"/>
        <v>Remote Job (full or flexible)</v>
      </c>
      <c r="R2667" s="10">
        <v>7</v>
      </c>
      <c r="S2667" s="9" t="s">
        <v>206</v>
      </c>
      <c r="T2667" s="9" t="s">
        <v>137</v>
      </c>
      <c r="U2667" s="9" t="str">
        <f>IF(S2667&lt;&gt;"",S2667,IF(T2667&lt;&gt;"",VLOOKUP(T2667,Metadata!$S$2:$T$228,2,FALSE),""))</f>
        <v>Mobile Apps Developer</v>
      </c>
      <c r="V2667" s="9" t="s">
        <v>162</v>
      </c>
      <c r="W2667" s="9" t="s">
        <v>137</v>
      </c>
      <c r="X2667" s="9" t="s">
        <v>163</v>
      </c>
      <c r="Y2667" s="9" t="s">
        <v>137</v>
      </c>
      <c r="Z2667" s="9" t="s">
        <v>262</v>
      </c>
      <c r="AA2667" s="9" t="s">
        <v>137</v>
      </c>
      <c r="AB2667" s="9" t="s">
        <v>137</v>
      </c>
      <c r="AC2667" s="9"/>
      <c r="AD2667" s="9" t="s">
        <v>148</v>
      </c>
      <c r="AE2667" s="9"/>
      <c r="AF2667" s="9" t="s">
        <v>243</v>
      </c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 t="s">
        <v>197</v>
      </c>
      <c r="BH2667" s="9"/>
      <c r="BI2667" s="9"/>
      <c r="BJ2667" s="9"/>
      <c r="BK2667" s="9"/>
      <c r="BL2667" s="9"/>
      <c r="BM2667" s="9"/>
      <c r="BN2667" s="9"/>
      <c r="BO2667" s="9" t="s">
        <v>257</v>
      </c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 t="s">
        <v>445</v>
      </c>
      <c r="CA2667" s="10"/>
      <c r="CB2667" s="10" t="str">
        <f t="shared" si="5"/>
        <v/>
      </c>
      <c r="CC2667" s="10"/>
      <c r="CD2667" s="9" t="str">
        <f t="shared" si="2"/>
        <v/>
      </c>
      <c r="CE2667" s="9" t="s">
        <v>232</v>
      </c>
      <c r="CF2667" s="9" t="s">
        <v>419</v>
      </c>
      <c r="CG2667" s="9">
        <f>IF(CF2667="","",VLOOKUP(CF2667,Metadata!$D$2:$H$20,2,FALSE))</f>
        <v>62500</v>
      </c>
      <c r="CH2667" s="9">
        <f>IF(CF2667="","",VLOOKUP(CF2667,Metadata!$D$2:$H$20,4,FALSE))</f>
        <v>60000</v>
      </c>
      <c r="CI2667" s="9">
        <f>IF(CF2667="","",VLOOKUP(CF2667,Metadata!$D$2:$H$20,5,FALSE))</f>
        <v>65000</v>
      </c>
      <c r="CJ2667" s="9">
        <f t="shared" si="3"/>
        <v>62500</v>
      </c>
      <c r="CK2667" s="9" t="s">
        <v>221</v>
      </c>
      <c r="CL2667" s="10">
        <v>5</v>
      </c>
      <c r="CM2667" s="10">
        <v>1</v>
      </c>
      <c r="CN2667" s="10">
        <v>6</v>
      </c>
      <c r="CO2667" s="10">
        <v>6</v>
      </c>
      <c r="CP2667" s="10">
        <v>4</v>
      </c>
      <c r="CQ2667" s="10">
        <v>5</v>
      </c>
      <c r="CR2667" s="10">
        <v>7</v>
      </c>
      <c r="CS2667" s="10">
        <v>7</v>
      </c>
      <c r="CT2667" s="10">
        <v>7</v>
      </c>
      <c r="CU2667" s="10">
        <v>7</v>
      </c>
      <c r="CV2667" s="10">
        <v>7</v>
      </c>
      <c r="CW2667" s="10">
        <v>4</v>
      </c>
      <c r="CX2667" s="10">
        <v>7</v>
      </c>
      <c r="CY2667" s="10">
        <v>5</v>
      </c>
      <c r="CZ2667" s="10">
        <v>7</v>
      </c>
      <c r="DA2667" s="10">
        <v>1</v>
      </c>
      <c r="DB2667" s="10">
        <v>1</v>
      </c>
      <c r="DC2667" s="10">
        <v>7</v>
      </c>
      <c r="DD2667" s="10">
        <v>4</v>
      </c>
      <c r="DE2667" s="10">
        <v>6</v>
      </c>
      <c r="DF2667" s="10">
        <v>6</v>
      </c>
      <c r="DG2667" s="10">
        <v>7</v>
      </c>
      <c r="DH2667" s="10">
        <v>7</v>
      </c>
      <c r="DI2667" s="10">
        <v>7</v>
      </c>
      <c r="DJ2667" s="10">
        <v>7</v>
      </c>
      <c r="DK2667" s="10">
        <v>5</v>
      </c>
      <c r="DL2667" s="10">
        <v>4</v>
      </c>
      <c r="DM2667" s="9" t="s">
        <v>154</v>
      </c>
      <c r="DN2667" s="10">
        <v>1987</v>
      </c>
      <c r="DO2667" s="9">
        <f t="shared" si="9"/>
        <v>34</v>
      </c>
      <c r="DP2667" s="9" t="s">
        <v>155</v>
      </c>
      <c r="DQ2667" s="9" t="s">
        <v>156</v>
      </c>
      <c r="DR2667" s="9" t="s">
        <v>157</v>
      </c>
      <c r="DS2667" s="9" t="s">
        <v>137</v>
      </c>
      <c r="DT2667" s="9" t="s">
        <v>657</v>
      </c>
      <c r="DU2667" s="9" t="s">
        <v>158</v>
      </c>
      <c r="DV2667" s="9" t="str">
        <f>VLOOKUP(DU2667,Metadata!$B$2:$C$7,2,FALSE)</f>
        <v>6+ years</v>
      </c>
    </row>
    <row r="2668" spans="1:126">
      <c r="A2668" s="13">
        <v>2667</v>
      </c>
      <c r="B2668" s="9" t="s">
        <v>135</v>
      </c>
      <c r="C2668" s="9" t="str">
        <f>VLOOKUP(B2668,Metadata!$M$2:$N$6,2,FALSE)</f>
        <v>Permanent Employee</v>
      </c>
      <c r="D2668" s="9" t="s">
        <v>136</v>
      </c>
      <c r="E2668" s="9" t="s">
        <v>137</v>
      </c>
      <c r="F2668" s="9" t="s">
        <v>138</v>
      </c>
      <c r="G2668" s="9" t="s">
        <v>140</v>
      </c>
      <c r="H2668" s="9" t="str">
        <f>IF(G2668="","",VLOOKUP(G2668,Metadata!$J$2:$K$22,2,FALSE))</f>
        <v>Lisbon Metropolitan Area</v>
      </c>
      <c r="I2668" s="9" t="s">
        <v>138</v>
      </c>
      <c r="J2668" s="9" t="str">
        <f>IF(I2668="","",VLOOKUP(I2668,Metadata!$P$2:$Q$43,2,FALSE))</f>
        <v>Europe</v>
      </c>
      <c r="K2668" s="9" t="str">
        <f t="shared" si="0"/>
        <v>Portugal</v>
      </c>
      <c r="L2668" s="9" t="s">
        <v>140</v>
      </c>
      <c r="M2668" s="9" t="str">
        <f>IF(L2668="","",VLOOKUP(L2668,Metadata!$J$2:$K$22,2,FALSE))</f>
        <v>Lisbon Metropolitan Area</v>
      </c>
      <c r="N2668" s="9" t="s">
        <v>214</v>
      </c>
      <c r="O2668" s="9" t="s">
        <v>215</v>
      </c>
      <c r="P2668" s="9" t="s">
        <v>191</v>
      </c>
      <c r="Q2668" s="10" t="str">
        <f t="shared" si="1"/>
        <v>Remote Job (full or flexible)</v>
      </c>
      <c r="R2668" s="10">
        <v>3</v>
      </c>
      <c r="S2668" s="9" t="s">
        <v>266</v>
      </c>
      <c r="T2668" s="9" t="s">
        <v>137</v>
      </c>
      <c r="U2668" s="9" t="str">
        <f>IF(S2668&lt;&gt;"",S2668,IF(T2668&lt;&gt;"",VLOOKUP(T2668,Metadata!$S$2:$T$228,2,FALSE),""))</f>
        <v>Data Scientist/Data Engineer</v>
      </c>
      <c r="V2668" s="9" t="s">
        <v>304</v>
      </c>
      <c r="W2668" s="9" t="s">
        <v>137</v>
      </c>
      <c r="X2668" s="9" t="s">
        <v>163</v>
      </c>
      <c r="Y2668" s="9" t="s">
        <v>137</v>
      </c>
      <c r="Z2668" s="9" t="s">
        <v>262</v>
      </c>
      <c r="AA2668" s="9" t="s">
        <v>137</v>
      </c>
      <c r="AB2668" s="9" t="s">
        <v>137</v>
      </c>
      <c r="AC2668" s="9"/>
      <c r="AD2668" s="9"/>
      <c r="AE2668" s="9"/>
      <c r="AF2668" s="9" t="s">
        <v>243</v>
      </c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 t="s">
        <v>150</v>
      </c>
      <c r="BZ2668" s="9" t="s">
        <v>137</v>
      </c>
      <c r="CA2668" s="10"/>
      <c r="CB2668" s="10" t="str">
        <f t="shared" si="5"/>
        <v/>
      </c>
      <c r="CC2668" s="10"/>
      <c r="CD2668" s="9" t="str">
        <f t="shared" si="2"/>
        <v/>
      </c>
      <c r="CE2668" s="9" t="s">
        <v>168</v>
      </c>
      <c r="CF2668" s="9" t="s">
        <v>220</v>
      </c>
      <c r="CG2668" s="9">
        <f>IF(CF2668="","",VLOOKUP(CF2668,Metadata!$D$2:$H$20,2,FALSE))</f>
        <v>27500</v>
      </c>
      <c r="CH2668" s="9">
        <f>IF(CF2668="","",VLOOKUP(CF2668,Metadata!$D$2:$H$20,4,FALSE))</f>
        <v>25000</v>
      </c>
      <c r="CI2668" s="9">
        <f>IF(CF2668="","",VLOOKUP(CF2668,Metadata!$D$2:$H$20,5,FALSE))</f>
        <v>30000</v>
      </c>
      <c r="CJ2668" s="9">
        <f t="shared" si="3"/>
        <v>27500</v>
      </c>
      <c r="CK2668" s="9" t="s">
        <v>221</v>
      </c>
      <c r="CL2668" s="10">
        <v>4</v>
      </c>
      <c r="CM2668" s="10">
        <v>2</v>
      </c>
      <c r="CN2668" s="10">
        <v>6</v>
      </c>
      <c r="CO2668" s="10">
        <v>6</v>
      </c>
      <c r="CP2668" s="10">
        <v>6</v>
      </c>
      <c r="CQ2668" s="10">
        <v>6</v>
      </c>
      <c r="CR2668" s="10">
        <v>4</v>
      </c>
      <c r="CS2668" s="10">
        <v>4</v>
      </c>
      <c r="CT2668" s="10">
        <v>6</v>
      </c>
      <c r="CU2668" s="10">
        <v>6</v>
      </c>
      <c r="CV2668" s="10">
        <v>5</v>
      </c>
      <c r="CW2668" s="10">
        <v>5</v>
      </c>
      <c r="CX2668" s="10">
        <v>5</v>
      </c>
      <c r="CY2668" s="10">
        <v>4</v>
      </c>
      <c r="CZ2668" s="10">
        <v>2</v>
      </c>
      <c r="DA2668" s="10">
        <v>6</v>
      </c>
      <c r="DB2668" s="10">
        <v>6</v>
      </c>
      <c r="DC2668" s="10">
        <v>6</v>
      </c>
      <c r="DD2668" s="10">
        <v>6</v>
      </c>
      <c r="DE2668" s="10">
        <v>6</v>
      </c>
      <c r="DF2668" s="10">
        <v>6</v>
      </c>
      <c r="DG2668" s="10">
        <v>7</v>
      </c>
      <c r="DH2668" s="10">
        <v>6</v>
      </c>
      <c r="DI2668" s="10">
        <v>7</v>
      </c>
      <c r="DJ2668" s="10">
        <v>6</v>
      </c>
      <c r="DK2668" s="10">
        <v>6</v>
      </c>
      <c r="DL2668" s="10">
        <v>5</v>
      </c>
      <c r="DM2668" s="9" t="s">
        <v>154</v>
      </c>
      <c r="DN2668" s="10">
        <v>1991</v>
      </c>
      <c r="DO2668" s="9">
        <f t="shared" si="9"/>
        <v>30</v>
      </c>
      <c r="DP2668" s="9" t="s">
        <v>155</v>
      </c>
      <c r="DQ2668" s="9" t="s">
        <v>202</v>
      </c>
      <c r="DR2668" s="9" t="s">
        <v>157</v>
      </c>
      <c r="DS2668" s="9" t="s">
        <v>137</v>
      </c>
      <c r="DT2668" s="9" t="s">
        <v>657</v>
      </c>
      <c r="DU2668" s="9" t="s">
        <v>168</v>
      </c>
      <c r="DV2668" s="9" t="str">
        <f>VLOOKUP(DU2668,Metadata!$B$2:$C$7,2,FALSE)</f>
        <v>0 - 3 years</v>
      </c>
    </row>
    <row r="2669" spans="1:126">
      <c r="A2669" s="13">
        <v>2668</v>
      </c>
      <c r="B2669" s="9" t="s">
        <v>135</v>
      </c>
      <c r="C2669" s="9" t="str">
        <f>VLOOKUP(B2669,Metadata!$M$2:$N$6,2,FALSE)</f>
        <v>Permanent Employee</v>
      </c>
      <c r="D2669" s="9" t="s">
        <v>159</v>
      </c>
      <c r="E2669" s="9" t="s">
        <v>137</v>
      </c>
      <c r="F2669" s="9" t="s">
        <v>138</v>
      </c>
      <c r="G2669" s="9" t="s">
        <v>263</v>
      </c>
      <c r="H2669" s="9" t="str">
        <f>IF(G2669="","",VLOOKUP(G2669,Metadata!$J$2:$K$22,2,FALSE))</f>
        <v>North</v>
      </c>
      <c r="I2669" s="9" t="s">
        <v>138</v>
      </c>
      <c r="J2669" s="9" t="str">
        <f>IF(I2669="","",VLOOKUP(I2669,Metadata!$P$2:$Q$43,2,FALSE))</f>
        <v>Europe</v>
      </c>
      <c r="K2669" s="9" t="str">
        <f t="shared" si="0"/>
        <v>Portugal</v>
      </c>
      <c r="L2669" s="9" t="s">
        <v>140</v>
      </c>
      <c r="M2669" s="9" t="str">
        <f>IF(L2669="","",VLOOKUP(L2669,Metadata!$J$2:$K$22,2,FALSE))</f>
        <v>Lisbon Metropolitan Area</v>
      </c>
      <c r="N2669" s="9" t="s">
        <v>141</v>
      </c>
      <c r="O2669" s="9" t="s">
        <v>137</v>
      </c>
      <c r="P2669" s="9" t="s">
        <v>191</v>
      </c>
      <c r="Q2669" s="10" t="str">
        <f t="shared" si="1"/>
        <v>Remote Job (full or flexible)</v>
      </c>
      <c r="R2669" s="10">
        <v>6</v>
      </c>
      <c r="S2669" s="9" t="s">
        <v>192</v>
      </c>
      <c r="T2669" s="9" t="s">
        <v>137</v>
      </c>
      <c r="U2669" s="9" t="str">
        <f>IF(S2669&lt;&gt;"",S2669,IF(T2669&lt;&gt;"",VLOOKUP(T2669,Metadata!$S$2:$T$228,2,FALSE),""))</f>
        <v>Back-End Developer</v>
      </c>
      <c r="V2669" s="9" t="s">
        <v>207</v>
      </c>
      <c r="W2669" s="9" t="s">
        <v>137</v>
      </c>
      <c r="X2669" s="9" t="s">
        <v>269</v>
      </c>
      <c r="Y2669" s="9" t="s">
        <v>137</v>
      </c>
      <c r="Z2669" s="9" t="s">
        <v>262</v>
      </c>
      <c r="AA2669" s="9" t="s">
        <v>137</v>
      </c>
      <c r="AB2669" s="9" t="s">
        <v>137</v>
      </c>
      <c r="AC2669" s="9" t="s">
        <v>147</v>
      </c>
      <c r="AD2669" s="9" t="s">
        <v>148</v>
      </c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 t="s">
        <v>219</v>
      </c>
      <c r="BR2669" s="9"/>
      <c r="BS2669" s="9"/>
      <c r="BT2669" s="9"/>
      <c r="BU2669" s="9"/>
      <c r="BV2669" s="9"/>
      <c r="BW2669" s="9"/>
      <c r="BX2669" s="9"/>
      <c r="BY2669" s="9"/>
      <c r="BZ2669" s="9"/>
      <c r="CA2669" s="10"/>
      <c r="CB2669" s="10" t="str">
        <f t="shared" si="5"/>
        <v/>
      </c>
      <c r="CC2669" s="10"/>
      <c r="CD2669" s="9" t="str">
        <f t="shared" si="2"/>
        <v/>
      </c>
      <c r="CE2669" s="9" t="s">
        <v>232</v>
      </c>
      <c r="CF2669" s="9" t="s">
        <v>188</v>
      </c>
      <c r="CG2669" s="9">
        <f>IF(CF2669="","",VLOOKUP(CF2669,Metadata!$D$2:$H$20,2,FALSE))</f>
        <v>17500</v>
      </c>
      <c r="CH2669" s="9">
        <f>IF(CF2669="","",VLOOKUP(CF2669,Metadata!$D$2:$H$20,4,FALSE))</f>
        <v>15000</v>
      </c>
      <c r="CI2669" s="9">
        <f>IF(CF2669="","",VLOOKUP(CF2669,Metadata!$D$2:$H$20,5,FALSE))</f>
        <v>20000</v>
      </c>
      <c r="CJ2669" s="9">
        <f t="shared" si="3"/>
        <v>17500</v>
      </c>
      <c r="CK2669" s="9" t="s">
        <v>153</v>
      </c>
      <c r="CL2669" s="10">
        <v>3</v>
      </c>
      <c r="CM2669" s="10">
        <v>3</v>
      </c>
      <c r="CN2669" s="10">
        <v>6</v>
      </c>
      <c r="CO2669" s="10">
        <v>6</v>
      </c>
      <c r="CP2669" s="10">
        <v>5</v>
      </c>
      <c r="CQ2669" s="10">
        <v>5</v>
      </c>
      <c r="CR2669" s="10">
        <v>6</v>
      </c>
      <c r="CS2669" s="10">
        <v>6</v>
      </c>
      <c r="CT2669" s="10">
        <v>6</v>
      </c>
      <c r="CU2669" s="10">
        <v>6</v>
      </c>
      <c r="CV2669" s="10">
        <v>6</v>
      </c>
      <c r="CW2669" s="10">
        <v>6</v>
      </c>
      <c r="CX2669" s="10">
        <v>6</v>
      </c>
      <c r="CY2669" s="10">
        <v>5</v>
      </c>
      <c r="CZ2669" s="10">
        <v>5</v>
      </c>
      <c r="DA2669" s="10">
        <v>2</v>
      </c>
      <c r="DB2669" s="10">
        <v>2</v>
      </c>
      <c r="DC2669" s="10">
        <v>5</v>
      </c>
      <c r="DD2669" s="10">
        <v>2</v>
      </c>
      <c r="DE2669" s="10">
        <v>6</v>
      </c>
      <c r="DF2669" s="10">
        <v>5</v>
      </c>
      <c r="DG2669" s="10">
        <v>6</v>
      </c>
      <c r="DH2669" s="10">
        <v>5</v>
      </c>
      <c r="DI2669" s="10">
        <v>5</v>
      </c>
      <c r="DJ2669" s="10">
        <v>5</v>
      </c>
      <c r="DK2669" s="10">
        <v>5</v>
      </c>
      <c r="DL2669" s="10">
        <v>5</v>
      </c>
      <c r="DM2669" s="9" t="s">
        <v>154</v>
      </c>
      <c r="DN2669" s="10">
        <v>1986</v>
      </c>
      <c r="DO2669" s="9">
        <f t="shared" si="9"/>
        <v>35</v>
      </c>
      <c r="DP2669" s="9" t="s">
        <v>155</v>
      </c>
      <c r="DQ2669" s="9" t="s">
        <v>227</v>
      </c>
      <c r="DR2669" s="9" t="s">
        <v>157</v>
      </c>
      <c r="DS2669" s="9" t="s">
        <v>137</v>
      </c>
      <c r="DT2669" s="9" t="s">
        <v>657</v>
      </c>
      <c r="DU2669" s="9" t="s">
        <v>168</v>
      </c>
      <c r="DV2669" s="9" t="str">
        <f>VLOOKUP(DU2669,Metadata!$B$2:$C$7,2,FALSE)</f>
        <v>0 - 3 years</v>
      </c>
    </row>
    <row r="2670" spans="1:126">
      <c r="A2670" s="13">
        <v>2669</v>
      </c>
      <c r="B2670" s="9" t="s">
        <v>171</v>
      </c>
      <c r="C2670" s="9" t="str">
        <f>VLOOKUP(B2670,Metadata!$M$2:$N$6,2,FALSE)</f>
        <v>Contractor</v>
      </c>
      <c r="D2670" s="9" t="s">
        <v>137</v>
      </c>
      <c r="E2670" s="9" t="s">
        <v>159</v>
      </c>
      <c r="F2670" s="9" t="s">
        <v>138</v>
      </c>
      <c r="G2670" s="9" t="s">
        <v>283</v>
      </c>
      <c r="H2670" s="9" t="str">
        <f>IF(G2670="","",VLOOKUP(G2670,Metadata!$J$2:$K$22,2,FALSE))</f>
        <v>Lisbon Metropolitan Area</v>
      </c>
      <c r="I2670" s="9" t="s">
        <v>138</v>
      </c>
      <c r="J2670" s="9" t="str">
        <f>IF(I2670="","",VLOOKUP(I2670,Metadata!$P$2:$Q$43,2,FALSE))</f>
        <v>Europe</v>
      </c>
      <c r="K2670" s="9" t="str">
        <f t="shared" si="0"/>
        <v>Portugal</v>
      </c>
      <c r="L2670" s="9" t="s">
        <v>140</v>
      </c>
      <c r="M2670" s="9" t="str">
        <f>IF(L2670="","",VLOOKUP(L2670,Metadata!$J$2:$K$22,2,FALSE))</f>
        <v>Lisbon Metropolitan Area</v>
      </c>
      <c r="N2670" s="9" t="s">
        <v>141</v>
      </c>
      <c r="O2670" s="9" t="s">
        <v>137</v>
      </c>
      <c r="P2670" s="9" t="s">
        <v>142</v>
      </c>
      <c r="Q2670" s="10" t="str">
        <f t="shared" si="1"/>
        <v>Full Office Job</v>
      </c>
      <c r="R2670" s="10">
        <v>3</v>
      </c>
      <c r="S2670" s="9" t="s">
        <v>229</v>
      </c>
      <c r="T2670" s="9" t="s">
        <v>137</v>
      </c>
      <c r="U2670" s="9" t="str">
        <f>IF(S2670&lt;&gt;"",S2670,IF(T2670&lt;&gt;"",VLOOKUP(T2670,Metadata!$S$2:$T$228,2,FALSE),""))</f>
        <v>Project Manager</v>
      </c>
      <c r="V2670" s="9" t="s">
        <v>276</v>
      </c>
      <c r="W2670" s="9" t="s">
        <v>137</v>
      </c>
      <c r="X2670" s="9" t="s">
        <v>163</v>
      </c>
      <c r="Y2670" s="9" t="s">
        <v>137</v>
      </c>
      <c r="Z2670" s="9" t="s">
        <v>262</v>
      </c>
      <c r="AA2670" s="9" t="s">
        <v>165</v>
      </c>
      <c r="AB2670" s="9" t="s">
        <v>137</v>
      </c>
      <c r="AC2670" s="9"/>
      <c r="AD2670" s="9"/>
      <c r="AE2670" s="9" t="s">
        <v>194</v>
      </c>
      <c r="AF2670" s="9" t="s">
        <v>243</v>
      </c>
      <c r="AG2670" s="9"/>
      <c r="AH2670" s="9"/>
      <c r="AI2670" s="9"/>
      <c r="AJ2670" s="9"/>
      <c r="AK2670" s="9" t="s">
        <v>302</v>
      </c>
      <c r="AL2670" s="9" t="s">
        <v>177</v>
      </c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 t="s">
        <v>178</v>
      </c>
      <c r="BB2670" s="9" t="s">
        <v>284</v>
      </c>
      <c r="BC2670" s="9"/>
      <c r="BD2670" s="9"/>
      <c r="BE2670" s="9"/>
      <c r="BF2670" s="9"/>
      <c r="BG2670" s="9"/>
      <c r="BH2670" s="9"/>
      <c r="BI2670" s="9"/>
      <c r="BJ2670" s="9"/>
      <c r="BK2670" s="9" t="s">
        <v>198</v>
      </c>
      <c r="BL2670" s="9"/>
      <c r="BM2670" s="9"/>
      <c r="BN2670" s="9" t="s">
        <v>186</v>
      </c>
      <c r="BO2670" s="9"/>
      <c r="BP2670" s="9"/>
      <c r="BQ2670" s="9"/>
      <c r="BR2670" s="9"/>
      <c r="BS2670" s="9"/>
      <c r="BT2670" s="9"/>
      <c r="BU2670" s="9"/>
      <c r="BV2670" s="9"/>
      <c r="BW2670" s="9" t="s">
        <v>286</v>
      </c>
      <c r="BX2670" s="9"/>
      <c r="BY2670" s="9"/>
      <c r="BZ2670" s="9"/>
      <c r="CA2670" s="10">
        <v>12</v>
      </c>
      <c r="CB2670" s="10" t="str">
        <f t="shared" si="5"/>
        <v>7 to 12 months</v>
      </c>
      <c r="CC2670" s="10">
        <v>35</v>
      </c>
      <c r="CD2670" s="9">
        <f t="shared" si="2"/>
        <v>56000</v>
      </c>
      <c r="CE2670" s="9" t="s">
        <v>137</v>
      </c>
      <c r="CF2670" s="9" t="s">
        <v>137</v>
      </c>
      <c r="CG2670" s="9" t="str">
        <f>IF(CF2670="","",VLOOKUP(CF2670,Metadata!$D$2:$H$20,2,FALSE))</f>
        <v/>
      </c>
      <c r="CH2670" s="9" t="str">
        <f>IF(CF2670="","",VLOOKUP(CF2670,Metadata!$D$2:$H$20,4,FALSE))</f>
        <v/>
      </c>
      <c r="CI2670" s="9" t="str">
        <f>IF(CF2670="","",VLOOKUP(CF2670,Metadata!$D$2:$H$20,5,FALSE))</f>
        <v/>
      </c>
      <c r="CJ2670" s="9">
        <f t="shared" si="3"/>
        <v>56000</v>
      </c>
      <c r="CK2670" s="9" t="s">
        <v>153</v>
      </c>
      <c r="CL2670" s="10">
        <v>4</v>
      </c>
      <c r="CM2670" s="10">
        <v>1</v>
      </c>
      <c r="CN2670" s="10">
        <v>5</v>
      </c>
      <c r="CO2670" s="10">
        <v>5</v>
      </c>
      <c r="CP2670" s="10">
        <v>6</v>
      </c>
      <c r="CQ2670" s="10">
        <v>6</v>
      </c>
      <c r="CR2670" s="10">
        <v>3</v>
      </c>
      <c r="CS2670" s="10">
        <v>3</v>
      </c>
      <c r="CT2670" s="10">
        <v>7</v>
      </c>
      <c r="CU2670" s="10">
        <v>5</v>
      </c>
      <c r="CV2670" s="10">
        <v>7</v>
      </c>
      <c r="CW2670" s="10">
        <v>2</v>
      </c>
      <c r="CX2670" s="10">
        <v>5</v>
      </c>
      <c r="CY2670" s="10">
        <v>7</v>
      </c>
      <c r="CZ2670" s="10">
        <v>6</v>
      </c>
      <c r="DA2670" s="10">
        <v>4</v>
      </c>
      <c r="DB2670" s="10">
        <v>4</v>
      </c>
      <c r="DC2670" s="10">
        <v>7</v>
      </c>
      <c r="DD2670" s="10">
        <v>4</v>
      </c>
      <c r="DE2670" s="10">
        <v>3</v>
      </c>
      <c r="DF2670" s="10">
        <v>7</v>
      </c>
      <c r="DG2670" s="10">
        <v>3</v>
      </c>
      <c r="DH2670" s="10">
        <v>2</v>
      </c>
      <c r="DI2670" s="10">
        <v>3</v>
      </c>
      <c r="DJ2670" s="10">
        <v>2</v>
      </c>
      <c r="DK2670" s="10">
        <v>5</v>
      </c>
      <c r="DL2670" s="10">
        <v>4</v>
      </c>
      <c r="DM2670" s="9" t="s">
        <v>154</v>
      </c>
      <c r="DN2670" s="10">
        <v>1971</v>
      </c>
      <c r="DO2670" s="9">
        <f t="shared" si="9"/>
        <v>50</v>
      </c>
      <c r="DP2670" s="9" t="s">
        <v>155</v>
      </c>
      <c r="DQ2670" s="9" t="s">
        <v>156</v>
      </c>
      <c r="DR2670" s="9" t="s">
        <v>157</v>
      </c>
      <c r="DS2670" s="9" t="s">
        <v>137</v>
      </c>
      <c r="DT2670" s="9" t="s">
        <v>657</v>
      </c>
      <c r="DU2670" s="9" t="s">
        <v>158</v>
      </c>
      <c r="DV2670" s="9" t="str">
        <f>VLOOKUP(DU2670,Metadata!$B$2:$C$7,2,FALSE)</f>
        <v>6+ years</v>
      </c>
    </row>
    <row r="2671" spans="1:126">
      <c r="A2671" s="13">
        <v>2670</v>
      </c>
      <c r="B2671" s="9" t="s">
        <v>135</v>
      </c>
      <c r="C2671" s="9" t="str">
        <f>VLOOKUP(B2671,Metadata!$M$2:$N$6,2,FALSE)</f>
        <v>Permanent Employee</v>
      </c>
      <c r="D2671" s="9" t="s">
        <v>159</v>
      </c>
      <c r="E2671" s="9" t="s">
        <v>137</v>
      </c>
      <c r="F2671" s="9" t="s">
        <v>138</v>
      </c>
      <c r="G2671" s="9" t="s">
        <v>140</v>
      </c>
      <c r="H2671" s="9" t="str">
        <f>IF(G2671="","",VLOOKUP(G2671,Metadata!$J$2:$K$22,2,FALSE))</f>
        <v>Lisbon Metropolitan Area</v>
      </c>
      <c r="I2671" s="9" t="s">
        <v>138</v>
      </c>
      <c r="J2671" s="9" t="str">
        <f>IF(I2671="","",VLOOKUP(I2671,Metadata!$P$2:$Q$43,2,FALSE))</f>
        <v>Europe</v>
      </c>
      <c r="K2671" s="9" t="str">
        <f t="shared" si="0"/>
        <v>Portugal</v>
      </c>
      <c r="L2671" s="9" t="s">
        <v>140</v>
      </c>
      <c r="M2671" s="9" t="str">
        <f>IF(L2671="","",VLOOKUP(L2671,Metadata!$J$2:$K$22,2,FALSE))</f>
        <v>Lisbon Metropolitan Area</v>
      </c>
      <c r="N2671" s="9" t="s">
        <v>141</v>
      </c>
      <c r="O2671" s="9" t="s">
        <v>137</v>
      </c>
      <c r="P2671" s="9" t="s">
        <v>142</v>
      </c>
      <c r="Q2671" s="10" t="str">
        <f t="shared" si="1"/>
        <v>Full Office Job</v>
      </c>
      <c r="R2671" s="10">
        <v>6</v>
      </c>
      <c r="S2671" s="9" t="s">
        <v>183</v>
      </c>
      <c r="T2671" s="9" t="s">
        <v>137</v>
      </c>
      <c r="U2671" s="9" t="str">
        <f>IF(S2671&lt;&gt;"",S2671,IF(T2671&lt;&gt;"",VLOOKUP(T2671,Metadata!$S$2:$T$228,2,FALSE),""))</f>
        <v>Product Owner/Product Manager</v>
      </c>
      <c r="V2671" s="9" t="s">
        <v>261</v>
      </c>
      <c r="W2671" s="9" t="s">
        <v>137</v>
      </c>
      <c r="X2671" s="9" t="s">
        <v>163</v>
      </c>
      <c r="Y2671" s="9" t="s">
        <v>137</v>
      </c>
      <c r="Z2671" s="9" t="s">
        <v>262</v>
      </c>
      <c r="AA2671" s="9" t="s">
        <v>137</v>
      </c>
      <c r="AB2671" s="9" t="s">
        <v>137</v>
      </c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 t="s">
        <v>150</v>
      </c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 t="s">
        <v>150</v>
      </c>
      <c r="BZ2671" s="9" t="s">
        <v>137</v>
      </c>
      <c r="CA2671" s="10"/>
      <c r="CB2671" s="10" t="str">
        <f t="shared" si="5"/>
        <v/>
      </c>
      <c r="CC2671" s="10"/>
      <c r="CD2671" s="9" t="str">
        <f t="shared" si="2"/>
        <v/>
      </c>
      <c r="CE2671" s="9" t="s">
        <v>168</v>
      </c>
      <c r="CF2671" s="9" t="s">
        <v>152</v>
      </c>
      <c r="CG2671" s="9">
        <f>IF(CF2671="","",VLOOKUP(CF2671,Metadata!$D$2:$H$20,2,FALSE))</f>
        <v>32500</v>
      </c>
      <c r="CH2671" s="9">
        <f>IF(CF2671="","",VLOOKUP(CF2671,Metadata!$D$2:$H$20,4,FALSE))</f>
        <v>30000</v>
      </c>
      <c r="CI2671" s="9">
        <f>IF(CF2671="","",VLOOKUP(CF2671,Metadata!$D$2:$H$20,5,FALSE))</f>
        <v>35000</v>
      </c>
      <c r="CJ2671" s="9">
        <f t="shared" si="3"/>
        <v>32500</v>
      </c>
      <c r="CK2671" s="9" t="s">
        <v>189</v>
      </c>
      <c r="CL2671" s="10">
        <v>3</v>
      </c>
      <c r="CM2671" s="10">
        <v>2</v>
      </c>
      <c r="CN2671" s="10">
        <v>7</v>
      </c>
      <c r="CO2671" s="10">
        <v>5</v>
      </c>
      <c r="CP2671" s="10">
        <v>4</v>
      </c>
      <c r="CQ2671" s="10">
        <v>5</v>
      </c>
      <c r="CR2671" s="10">
        <v>6</v>
      </c>
      <c r="CS2671" s="10">
        <v>7</v>
      </c>
      <c r="CT2671" s="10">
        <v>6</v>
      </c>
      <c r="CU2671" s="10">
        <v>3</v>
      </c>
      <c r="CV2671" s="10">
        <v>3</v>
      </c>
      <c r="CW2671" s="10">
        <v>2</v>
      </c>
      <c r="CX2671" s="10">
        <v>3</v>
      </c>
      <c r="CY2671" s="10">
        <v>5</v>
      </c>
      <c r="CZ2671" s="10">
        <v>6</v>
      </c>
      <c r="DA2671" s="10">
        <v>1</v>
      </c>
      <c r="DB2671" s="10">
        <v>2</v>
      </c>
      <c r="DC2671" s="10">
        <v>6</v>
      </c>
      <c r="DD2671" s="10">
        <v>1</v>
      </c>
      <c r="DE2671" s="10">
        <v>3</v>
      </c>
      <c r="DF2671" s="10">
        <v>4</v>
      </c>
      <c r="DG2671" s="10">
        <v>4</v>
      </c>
      <c r="DH2671" s="10">
        <v>7</v>
      </c>
      <c r="DI2671" s="10">
        <v>7</v>
      </c>
      <c r="DJ2671" s="10">
        <v>5</v>
      </c>
      <c r="DK2671" s="10">
        <v>5</v>
      </c>
      <c r="DL2671" s="10">
        <v>6</v>
      </c>
      <c r="DM2671" s="9" t="s">
        <v>154</v>
      </c>
      <c r="DN2671" s="10">
        <v>1982</v>
      </c>
      <c r="DO2671" s="9">
        <f t="shared" si="9"/>
        <v>39</v>
      </c>
      <c r="DP2671" s="9" t="s">
        <v>155</v>
      </c>
      <c r="DQ2671" s="9" t="s">
        <v>156</v>
      </c>
      <c r="DR2671" s="9" t="s">
        <v>157</v>
      </c>
      <c r="DS2671" s="9" t="s">
        <v>137</v>
      </c>
      <c r="DT2671" s="9" t="s">
        <v>657</v>
      </c>
      <c r="DU2671" s="9" t="s">
        <v>158</v>
      </c>
      <c r="DV2671" s="9" t="str">
        <f>VLOOKUP(DU2671,Metadata!$B$2:$C$7,2,FALSE)</f>
        <v>6+ years</v>
      </c>
    </row>
    <row r="2672" spans="1:126">
      <c r="A2672" s="13">
        <v>2671</v>
      </c>
      <c r="B2672" s="9" t="s">
        <v>135</v>
      </c>
      <c r="C2672" s="9" t="str">
        <f>VLOOKUP(B2672,Metadata!$M$2:$N$6,2,FALSE)</f>
        <v>Permanent Employee</v>
      </c>
      <c r="D2672" s="9" t="s">
        <v>159</v>
      </c>
      <c r="E2672" s="9" t="s">
        <v>137</v>
      </c>
      <c r="F2672" s="9" t="s">
        <v>138</v>
      </c>
      <c r="G2672" s="9" t="s">
        <v>291</v>
      </c>
      <c r="H2672" s="9" t="str">
        <f>IF(G2672="","",VLOOKUP(G2672,Metadata!$J$2:$K$22,2,FALSE))</f>
        <v>Centre</v>
      </c>
      <c r="I2672" s="9" t="s">
        <v>138</v>
      </c>
      <c r="J2672" s="9" t="str">
        <f>IF(I2672="","",VLOOKUP(I2672,Metadata!$P$2:$Q$43,2,FALSE))</f>
        <v>Europe</v>
      </c>
      <c r="K2672" s="9" t="str">
        <f t="shared" si="0"/>
        <v>Portugal</v>
      </c>
      <c r="L2672" s="9" t="s">
        <v>140</v>
      </c>
      <c r="M2672" s="9" t="str">
        <f>IF(L2672="","",VLOOKUP(L2672,Metadata!$J$2:$K$22,2,FALSE))</f>
        <v>Lisbon Metropolitan Area</v>
      </c>
      <c r="N2672" s="9" t="s">
        <v>141</v>
      </c>
      <c r="O2672" s="9" t="s">
        <v>137</v>
      </c>
      <c r="P2672" s="9" t="s">
        <v>142</v>
      </c>
      <c r="Q2672" s="10" t="str">
        <f t="shared" si="1"/>
        <v>Full Office Job</v>
      </c>
      <c r="R2672" s="10">
        <v>6</v>
      </c>
      <c r="S2672" s="9" t="s">
        <v>266</v>
      </c>
      <c r="T2672" s="9" t="s">
        <v>137</v>
      </c>
      <c r="U2672" s="9" t="str">
        <f>IF(S2672&lt;&gt;"",S2672,IF(T2672&lt;&gt;"",VLOOKUP(T2672,Metadata!$S$2:$T$228,2,FALSE),""))</f>
        <v>Data Scientist/Data Engineer</v>
      </c>
      <c r="V2672" s="9" t="s">
        <v>207</v>
      </c>
      <c r="W2672" s="9" t="s">
        <v>137</v>
      </c>
      <c r="X2672" s="9" t="s">
        <v>145</v>
      </c>
      <c r="Y2672" s="9" t="s">
        <v>137</v>
      </c>
      <c r="Z2672" s="9" t="s">
        <v>146</v>
      </c>
      <c r="AA2672" s="9" t="s">
        <v>137</v>
      </c>
      <c r="AB2672" s="9" t="s">
        <v>137</v>
      </c>
      <c r="AC2672" s="9"/>
      <c r="AD2672" s="9" t="s">
        <v>148</v>
      </c>
      <c r="AE2672" s="9"/>
      <c r="AF2672" s="9" t="s">
        <v>243</v>
      </c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 t="s">
        <v>267</v>
      </c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 t="s">
        <v>258</v>
      </c>
      <c r="BV2672" s="9"/>
      <c r="BW2672" s="9"/>
      <c r="BX2672" s="9"/>
      <c r="BY2672" s="9"/>
      <c r="BZ2672" s="9"/>
      <c r="CA2672" s="10"/>
      <c r="CB2672" s="10" t="str">
        <f t="shared" si="5"/>
        <v/>
      </c>
      <c r="CC2672" s="10"/>
      <c r="CD2672" s="9" t="str">
        <f t="shared" si="2"/>
        <v/>
      </c>
      <c r="CE2672" s="9" t="s">
        <v>151</v>
      </c>
      <c r="CF2672" s="9" t="s">
        <v>220</v>
      </c>
      <c r="CG2672" s="9">
        <f>IF(CF2672="","",VLOOKUP(CF2672,Metadata!$D$2:$H$20,2,FALSE))</f>
        <v>27500</v>
      </c>
      <c r="CH2672" s="9">
        <f>IF(CF2672="","",VLOOKUP(CF2672,Metadata!$D$2:$H$20,4,FALSE))</f>
        <v>25000</v>
      </c>
      <c r="CI2672" s="9">
        <f>IF(CF2672="","",VLOOKUP(CF2672,Metadata!$D$2:$H$20,5,FALSE))</f>
        <v>30000</v>
      </c>
      <c r="CJ2672" s="9">
        <f t="shared" si="3"/>
        <v>27500</v>
      </c>
      <c r="CK2672" s="9" t="s">
        <v>153</v>
      </c>
      <c r="CL2672" s="10">
        <v>1</v>
      </c>
      <c r="CM2672" s="10">
        <v>4</v>
      </c>
      <c r="CN2672" s="10">
        <v>6</v>
      </c>
      <c r="CO2672" s="10">
        <v>7</v>
      </c>
      <c r="CP2672" s="10">
        <v>1</v>
      </c>
      <c r="CQ2672" s="10">
        <v>7</v>
      </c>
      <c r="CR2672" s="10">
        <v>6</v>
      </c>
      <c r="CS2672" s="10">
        <v>7</v>
      </c>
      <c r="CT2672" s="10">
        <v>5</v>
      </c>
      <c r="CU2672" s="10">
        <v>6</v>
      </c>
      <c r="CV2672" s="10">
        <v>1</v>
      </c>
      <c r="CW2672" s="10">
        <v>5</v>
      </c>
      <c r="CX2672" s="10">
        <v>5</v>
      </c>
      <c r="CY2672" s="10">
        <v>5</v>
      </c>
      <c r="CZ2672" s="10">
        <v>5</v>
      </c>
      <c r="DA2672" s="10">
        <v>3</v>
      </c>
      <c r="DB2672" s="10">
        <v>5</v>
      </c>
      <c r="DC2672" s="10">
        <v>5</v>
      </c>
      <c r="DD2672" s="10">
        <v>4</v>
      </c>
      <c r="DE2672" s="10">
        <v>4</v>
      </c>
      <c r="DF2672" s="10">
        <v>5</v>
      </c>
      <c r="DG2672" s="10">
        <v>7</v>
      </c>
      <c r="DH2672" s="10">
        <v>5</v>
      </c>
      <c r="DI2672" s="10">
        <v>7</v>
      </c>
      <c r="DJ2672" s="10">
        <v>4</v>
      </c>
      <c r="DK2672" s="10">
        <v>5</v>
      </c>
      <c r="DL2672" s="10">
        <v>5</v>
      </c>
      <c r="DM2672" s="9" t="s">
        <v>154</v>
      </c>
      <c r="DN2672" s="10">
        <v>1991</v>
      </c>
      <c r="DO2672" s="9">
        <f t="shared" si="9"/>
        <v>30</v>
      </c>
      <c r="DP2672" s="9" t="s">
        <v>155</v>
      </c>
      <c r="DQ2672" s="9" t="s">
        <v>156</v>
      </c>
      <c r="DR2672" s="9" t="s">
        <v>157</v>
      </c>
      <c r="DS2672" s="9" t="s">
        <v>137</v>
      </c>
      <c r="DT2672" s="9" t="s">
        <v>657</v>
      </c>
      <c r="DU2672" s="9" t="s">
        <v>223</v>
      </c>
      <c r="DV2672" s="9" t="str">
        <f>VLOOKUP(DU2672,Metadata!$B$2:$C$7,2,FALSE)</f>
        <v>3 - 6 years</v>
      </c>
    </row>
    <row r="2673" spans="1:126">
      <c r="A2673" s="13">
        <v>2672</v>
      </c>
      <c r="B2673" s="9" t="s">
        <v>326</v>
      </c>
      <c r="C2673" s="9" t="str">
        <f>VLOOKUP(B2673,Metadata!$M$2:$N$6,2,FALSE)</f>
        <v>Permanent Employee</v>
      </c>
      <c r="D2673" s="9" t="s">
        <v>136</v>
      </c>
      <c r="E2673" s="9" t="s">
        <v>137</v>
      </c>
      <c r="F2673" s="9" t="s">
        <v>138</v>
      </c>
      <c r="G2673" s="9" t="s">
        <v>140</v>
      </c>
      <c r="H2673" s="9" t="str">
        <f>IF(G2673="","",VLOOKUP(G2673,Metadata!$J$2:$K$22,2,FALSE))</f>
        <v>Lisbon Metropolitan Area</v>
      </c>
      <c r="I2673" s="9" t="s">
        <v>138</v>
      </c>
      <c r="J2673" s="9" t="str">
        <f>IF(I2673="","",VLOOKUP(I2673,Metadata!$P$2:$Q$43,2,FALSE))</f>
        <v>Europe</v>
      </c>
      <c r="K2673" s="9" t="str">
        <f t="shared" si="0"/>
        <v>Portugal</v>
      </c>
      <c r="L2673" s="9" t="s">
        <v>140</v>
      </c>
      <c r="M2673" s="9" t="str">
        <f>IF(L2673="","",VLOOKUP(L2673,Metadata!$J$2:$K$22,2,FALSE))</f>
        <v>Lisbon Metropolitan Area</v>
      </c>
      <c r="N2673" s="9" t="s">
        <v>141</v>
      </c>
      <c r="O2673" s="9" t="s">
        <v>137</v>
      </c>
      <c r="P2673" s="9" t="s">
        <v>142</v>
      </c>
      <c r="Q2673" s="10" t="str">
        <f t="shared" si="1"/>
        <v>Full Office Job</v>
      </c>
      <c r="R2673" s="10">
        <v>4</v>
      </c>
      <c r="S2673" s="9" t="s">
        <v>161</v>
      </c>
      <c r="T2673" s="9" t="s">
        <v>137</v>
      </c>
      <c r="U2673" s="9" t="str">
        <f>IF(S2673&lt;&gt;"",S2673,IF(T2673&lt;&gt;"",VLOOKUP(T2673,Metadata!$S$2:$T$228,2,FALSE),""))</f>
        <v>Full-Stack Developer</v>
      </c>
      <c r="V2673" s="9" t="s">
        <v>162</v>
      </c>
      <c r="W2673" s="9" t="s">
        <v>137</v>
      </c>
      <c r="X2673" s="9" t="s">
        <v>175</v>
      </c>
      <c r="Y2673" s="9" t="s">
        <v>137</v>
      </c>
      <c r="Z2673" s="9" t="s">
        <v>164</v>
      </c>
      <c r="AA2673" s="9" t="s">
        <v>165</v>
      </c>
      <c r="AB2673" s="9" t="s">
        <v>137</v>
      </c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 t="s">
        <v>367</v>
      </c>
      <c r="BG2673" s="9"/>
      <c r="BH2673" s="9"/>
      <c r="BI2673" s="9"/>
      <c r="BJ2673" s="9"/>
      <c r="BK2673" s="9"/>
      <c r="BL2673" s="9"/>
      <c r="BM2673" s="9"/>
      <c r="BN2673" s="9" t="s">
        <v>186</v>
      </c>
      <c r="BO2673" s="9"/>
      <c r="BP2673" s="9"/>
      <c r="BQ2673" s="9"/>
      <c r="BR2673" s="9"/>
      <c r="BS2673" s="9"/>
      <c r="BT2673" s="9"/>
      <c r="BU2673" s="9" t="s">
        <v>258</v>
      </c>
      <c r="BV2673" s="9"/>
      <c r="BW2673" s="9"/>
      <c r="BX2673" s="9"/>
      <c r="BY2673" s="9"/>
      <c r="BZ2673" s="9"/>
      <c r="CA2673" s="10"/>
      <c r="CB2673" s="10" t="str">
        <f t="shared" si="5"/>
        <v/>
      </c>
      <c r="CC2673" s="10"/>
      <c r="CD2673" s="9" t="str">
        <f t="shared" si="2"/>
        <v/>
      </c>
      <c r="CE2673" s="9" t="s">
        <v>232</v>
      </c>
      <c r="CF2673" s="9" t="s">
        <v>169</v>
      </c>
      <c r="CG2673" s="9">
        <f>IF(CF2673="","",VLOOKUP(CF2673,Metadata!$D$2:$H$20,2,FALSE))</f>
        <v>12500</v>
      </c>
      <c r="CH2673" s="9">
        <f>IF(CF2673="","",VLOOKUP(CF2673,Metadata!$D$2:$H$20,4,FALSE))</f>
        <v>0</v>
      </c>
      <c r="CI2673" s="9">
        <f>IF(CF2673="","",VLOOKUP(CF2673,Metadata!$D$2:$H$20,5,FALSE))</f>
        <v>15000</v>
      </c>
      <c r="CJ2673" s="9">
        <f t="shared" si="3"/>
        <v>12500</v>
      </c>
      <c r="CK2673" s="9" t="s">
        <v>153</v>
      </c>
      <c r="CL2673" s="10">
        <v>1</v>
      </c>
      <c r="CM2673" s="10">
        <v>5</v>
      </c>
      <c r="CN2673" s="10">
        <v>7</v>
      </c>
      <c r="CO2673" s="10">
        <v>7</v>
      </c>
      <c r="CP2673" s="10">
        <v>7</v>
      </c>
      <c r="CQ2673" s="10">
        <v>7</v>
      </c>
      <c r="CR2673" s="10">
        <v>7</v>
      </c>
      <c r="CS2673" s="10">
        <v>7</v>
      </c>
      <c r="CT2673" s="10">
        <v>7</v>
      </c>
      <c r="CU2673" s="10">
        <v>7</v>
      </c>
      <c r="CV2673" s="10">
        <v>7</v>
      </c>
      <c r="CW2673" s="10">
        <v>7</v>
      </c>
      <c r="CX2673" s="10">
        <v>4</v>
      </c>
      <c r="CY2673" s="10">
        <v>5</v>
      </c>
      <c r="CZ2673" s="10">
        <v>7</v>
      </c>
      <c r="DA2673" s="10">
        <v>4</v>
      </c>
      <c r="DB2673" s="10">
        <v>5</v>
      </c>
      <c r="DC2673" s="10">
        <v>7</v>
      </c>
      <c r="DD2673" s="10">
        <v>7</v>
      </c>
      <c r="DE2673" s="10">
        <v>7</v>
      </c>
      <c r="DF2673" s="10">
        <v>5</v>
      </c>
      <c r="DG2673" s="10">
        <v>7</v>
      </c>
      <c r="DH2673" s="10">
        <v>5</v>
      </c>
      <c r="DI2673" s="10">
        <v>7</v>
      </c>
      <c r="DJ2673" s="10">
        <v>1</v>
      </c>
      <c r="DK2673" s="10">
        <v>6</v>
      </c>
      <c r="DL2673" s="10">
        <v>3</v>
      </c>
      <c r="DM2673" s="9" t="s">
        <v>154</v>
      </c>
      <c r="DN2673" s="10">
        <v>1998</v>
      </c>
      <c r="DO2673" s="9">
        <f t="shared" si="9"/>
        <v>23</v>
      </c>
      <c r="DP2673" s="9" t="s">
        <v>155</v>
      </c>
      <c r="DQ2673" s="9" t="s">
        <v>210</v>
      </c>
      <c r="DR2673" s="9" t="s">
        <v>157</v>
      </c>
      <c r="DS2673" s="9" t="s">
        <v>137</v>
      </c>
      <c r="DT2673" s="9" t="s">
        <v>657</v>
      </c>
      <c r="DU2673" s="9" t="s">
        <v>233</v>
      </c>
      <c r="DV2673" s="9" t="str">
        <f>VLOOKUP(DU2673,Metadata!$B$2:$C$7,2,FALSE)</f>
        <v>0 - 3 years</v>
      </c>
    </row>
    <row r="2674" spans="1:126">
      <c r="A2674" s="13">
        <v>2673</v>
      </c>
      <c r="B2674" s="9" t="s">
        <v>135</v>
      </c>
      <c r="C2674" s="9" t="str">
        <f>VLOOKUP(B2674,Metadata!$M$2:$N$6,2,FALSE)</f>
        <v>Permanent Employee</v>
      </c>
      <c r="D2674" s="9" t="s">
        <v>159</v>
      </c>
      <c r="E2674" s="9" t="s">
        <v>137</v>
      </c>
      <c r="F2674" s="9" t="s">
        <v>138</v>
      </c>
      <c r="G2674" s="9" t="s">
        <v>263</v>
      </c>
      <c r="H2674" s="9" t="str">
        <f>IF(G2674="","",VLOOKUP(G2674,Metadata!$J$2:$K$22,2,FALSE))</f>
        <v>North</v>
      </c>
      <c r="I2674" s="9" t="s">
        <v>138</v>
      </c>
      <c r="J2674" s="9" t="str">
        <f>IF(I2674="","",VLOOKUP(I2674,Metadata!$P$2:$Q$43,2,FALSE))</f>
        <v>Europe</v>
      </c>
      <c r="K2674" s="9" t="str">
        <f t="shared" si="0"/>
        <v>Portugal</v>
      </c>
      <c r="L2674" s="9" t="s">
        <v>172</v>
      </c>
      <c r="M2674" s="9" t="str">
        <f>IF(L2674="","",VLOOKUP(L2674,Metadata!$J$2:$K$22,2,FALSE))</f>
        <v>Porto Metropolitan Area</v>
      </c>
      <c r="N2674" s="9" t="s">
        <v>205</v>
      </c>
      <c r="O2674" s="9" t="s">
        <v>137</v>
      </c>
      <c r="P2674" s="9" t="s">
        <v>137</v>
      </c>
      <c r="Q2674" s="10" t="str">
        <f t="shared" si="1"/>
        <v>Full Office Job</v>
      </c>
      <c r="R2674" s="10">
        <v>2</v>
      </c>
      <c r="S2674" s="9" t="s">
        <v>206</v>
      </c>
      <c r="T2674" s="9" t="s">
        <v>137</v>
      </c>
      <c r="U2674" s="9" t="str">
        <f>IF(S2674&lt;&gt;"",S2674,IF(T2674&lt;&gt;"",VLOOKUP(T2674,Metadata!$S$2:$T$228,2,FALSE),""))</f>
        <v>Mobile Apps Developer</v>
      </c>
      <c r="V2674" s="9" t="s">
        <v>144</v>
      </c>
      <c r="W2674" s="9" t="s">
        <v>137</v>
      </c>
      <c r="X2674" s="9" t="s">
        <v>163</v>
      </c>
      <c r="Y2674" s="9" t="s">
        <v>137</v>
      </c>
      <c r="Z2674" s="9" t="s">
        <v>184</v>
      </c>
      <c r="AA2674" s="9" t="s">
        <v>137</v>
      </c>
      <c r="AB2674" s="9" t="s">
        <v>137</v>
      </c>
      <c r="AC2674" s="9"/>
      <c r="AD2674" s="9"/>
      <c r="AE2674" s="9"/>
      <c r="AF2674" s="9"/>
      <c r="AG2674" s="9"/>
      <c r="AH2674" s="9"/>
      <c r="AI2674" s="9"/>
      <c r="AJ2674" s="9"/>
      <c r="AK2674" s="9" t="s">
        <v>302</v>
      </c>
      <c r="AL2674" s="9" t="s">
        <v>177</v>
      </c>
      <c r="AM2674" s="9" t="s">
        <v>314</v>
      </c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 t="s">
        <v>150</v>
      </c>
      <c r="BZ2674" s="9" t="s">
        <v>137</v>
      </c>
      <c r="CA2674" s="10"/>
      <c r="CB2674" s="10" t="str">
        <f t="shared" si="5"/>
        <v/>
      </c>
      <c r="CC2674" s="10"/>
      <c r="CD2674" s="9" t="str">
        <f t="shared" si="2"/>
        <v/>
      </c>
      <c r="CE2674" s="9" t="s">
        <v>232</v>
      </c>
      <c r="CF2674" s="9" t="s">
        <v>220</v>
      </c>
      <c r="CG2674" s="9">
        <f>IF(CF2674="","",VLOOKUP(CF2674,Metadata!$D$2:$H$20,2,FALSE))</f>
        <v>27500</v>
      </c>
      <c r="CH2674" s="9">
        <f>IF(CF2674="","",VLOOKUP(CF2674,Metadata!$D$2:$H$20,4,FALSE))</f>
        <v>25000</v>
      </c>
      <c r="CI2674" s="9">
        <f>IF(CF2674="","",VLOOKUP(CF2674,Metadata!$D$2:$H$20,5,FALSE))</f>
        <v>30000</v>
      </c>
      <c r="CJ2674" s="9">
        <f t="shared" si="3"/>
        <v>27500</v>
      </c>
      <c r="CK2674" s="9" t="s">
        <v>221</v>
      </c>
      <c r="CL2674" s="10">
        <v>6</v>
      </c>
      <c r="CM2674" s="10">
        <v>1</v>
      </c>
      <c r="CN2674" s="10">
        <v>7</v>
      </c>
      <c r="CO2674" s="10">
        <v>5</v>
      </c>
      <c r="CP2674" s="10">
        <v>5</v>
      </c>
      <c r="CQ2674" s="10">
        <v>5</v>
      </c>
      <c r="CR2674" s="10">
        <v>2</v>
      </c>
      <c r="CS2674" s="10">
        <v>6</v>
      </c>
      <c r="CT2674" s="10">
        <v>7</v>
      </c>
      <c r="CU2674" s="10">
        <v>6</v>
      </c>
      <c r="CV2674" s="10">
        <v>3</v>
      </c>
      <c r="CW2674" s="10">
        <v>2</v>
      </c>
      <c r="CX2674" s="10">
        <v>5</v>
      </c>
      <c r="CY2674" s="10">
        <v>4</v>
      </c>
      <c r="CZ2674" s="10">
        <v>7</v>
      </c>
      <c r="DA2674" s="10">
        <v>4</v>
      </c>
      <c r="DB2674" s="10">
        <v>6</v>
      </c>
      <c r="DC2674" s="10">
        <v>5</v>
      </c>
      <c r="DD2674" s="10">
        <v>2</v>
      </c>
      <c r="DE2674" s="10">
        <v>5</v>
      </c>
      <c r="DF2674" s="10">
        <v>6</v>
      </c>
      <c r="DG2674" s="10">
        <v>4</v>
      </c>
      <c r="DH2674" s="10">
        <v>5</v>
      </c>
      <c r="DI2674" s="10">
        <v>7</v>
      </c>
      <c r="DJ2674" s="10">
        <v>6</v>
      </c>
      <c r="DK2674" s="10">
        <v>5</v>
      </c>
      <c r="DL2674" s="10">
        <v>6</v>
      </c>
      <c r="DM2674" s="9" t="s">
        <v>154</v>
      </c>
      <c r="DN2674" s="10">
        <v>1984</v>
      </c>
      <c r="DO2674" s="9">
        <f t="shared" si="9"/>
        <v>37</v>
      </c>
      <c r="DP2674" s="9" t="s">
        <v>155</v>
      </c>
      <c r="DQ2674" s="9" t="s">
        <v>156</v>
      </c>
      <c r="DR2674" s="9" t="s">
        <v>157</v>
      </c>
      <c r="DS2674" s="9" t="s">
        <v>137</v>
      </c>
      <c r="DT2674" s="9" t="s">
        <v>657</v>
      </c>
      <c r="DU2674" s="9" t="s">
        <v>158</v>
      </c>
      <c r="DV2674" s="9" t="str">
        <f>VLOOKUP(DU2674,Metadata!$B$2:$C$7,2,FALSE)</f>
        <v>6+ years</v>
      </c>
    </row>
    <row r="2675" spans="1:126">
      <c r="A2675" s="13">
        <v>2674</v>
      </c>
      <c r="B2675" s="9" t="s">
        <v>171</v>
      </c>
      <c r="C2675" s="9" t="str">
        <f>VLOOKUP(B2675,Metadata!$M$2:$N$6,2,FALSE)</f>
        <v>Contractor</v>
      </c>
      <c r="D2675" s="9" t="s">
        <v>137</v>
      </c>
      <c r="E2675" s="9" t="s">
        <v>136</v>
      </c>
      <c r="F2675" s="9" t="s">
        <v>138</v>
      </c>
      <c r="G2675" s="9" t="s">
        <v>275</v>
      </c>
      <c r="H2675" s="9" t="str">
        <f>IF(G2675="","",VLOOKUP(G2675,Metadata!$J$2:$K$22,2,FALSE))</f>
        <v>Centre</v>
      </c>
      <c r="I2675" s="9" t="s">
        <v>316</v>
      </c>
      <c r="J2675" s="9" t="str">
        <f>IF(I2675="","",VLOOKUP(I2675,Metadata!$P$2:$Q$43,2,FALSE))</f>
        <v>Europe</v>
      </c>
      <c r="K2675" s="9" t="str">
        <f t="shared" si="0"/>
        <v>International</v>
      </c>
      <c r="L2675" s="9" t="s">
        <v>137</v>
      </c>
      <c r="M2675" s="9" t="str">
        <f>IF(L2675="","",VLOOKUP(L2675,Metadata!$J$2:$K$22,2,FALSE))</f>
        <v/>
      </c>
      <c r="N2675" s="9" t="s">
        <v>141</v>
      </c>
      <c r="O2675" s="9" t="s">
        <v>137</v>
      </c>
      <c r="P2675" s="9" t="s">
        <v>191</v>
      </c>
      <c r="Q2675" s="10" t="str">
        <f t="shared" si="1"/>
        <v>Remote Job (full or flexible)</v>
      </c>
      <c r="R2675" s="10">
        <v>5</v>
      </c>
      <c r="S2675" s="9" t="s">
        <v>183</v>
      </c>
      <c r="T2675" s="9" t="s">
        <v>137</v>
      </c>
      <c r="U2675" s="9" t="str">
        <f>IF(S2675&lt;&gt;"",S2675,IF(T2675&lt;&gt;"",VLOOKUP(T2675,Metadata!$S$2:$T$228,2,FALSE),""))</f>
        <v>Product Owner/Product Manager</v>
      </c>
      <c r="V2675" s="9" t="s">
        <v>276</v>
      </c>
      <c r="W2675" s="9" t="s">
        <v>137</v>
      </c>
      <c r="X2675" s="9" t="s">
        <v>163</v>
      </c>
      <c r="Y2675" s="9" t="s">
        <v>137</v>
      </c>
      <c r="Z2675" s="9" t="s">
        <v>184</v>
      </c>
      <c r="AA2675" s="9" t="s">
        <v>137</v>
      </c>
      <c r="AB2675" s="9" t="s">
        <v>253</v>
      </c>
      <c r="AC2675" s="9" t="s">
        <v>147</v>
      </c>
      <c r="AD2675" s="9" t="s">
        <v>148</v>
      </c>
      <c r="AE2675" s="9" t="s">
        <v>194</v>
      </c>
      <c r="AF2675" s="9"/>
      <c r="AG2675" s="9" t="s">
        <v>166</v>
      </c>
      <c r="AH2675" s="9"/>
      <c r="AI2675" s="9"/>
      <c r="AJ2675" s="9"/>
      <c r="AK2675" s="9"/>
      <c r="AL2675" s="9"/>
      <c r="AM2675" s="9"/>
      <c r="AN2675" s="9" t="s">
        <v>195</v>
      </c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 t="s">
        <v>178</v>
      </c>
      <c r="BB2675" s="9"/>
      <c r="BC2675" s="9"/>
      <c r="BD2675" s="9"/>
      <c r="BE2675" s="9"/>
      <c r="BF2675" s="9"/>
      <c r="BG2675" s="9"/>
      <c r="BH2675" s="9"/>
      <c r="BI2675" s="9"/>
      <c r="BJ2675" s="9" t="s">
        <v>167</v>
      </c>
      <c r="BK2675" s="9" t="s">
        <v>198</v>
      </c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10">
        <v>12</v>
      </c>
      <c r="CB2675" s="10" t="str">
        <f t="shared" si="5"/>
        <v>7 to 12 months</v>
      </c>
      <c r="CC2675" s="10">
        <v>20</v>
      </c>
      <c r="CD2675" s="9">
        <f t="shared" si="2"/>
        <v>32000</v>
      </c>
      <c r="CE2675" s="9" t="s">
        <v>137</v>
      </c>
      <c r="CF2675" s="9" t="s">
        <v>137</v>
      </c>
      <c r="CG2675" s="9" t="str">
        <f>IF(CF2675="","",VLOOKUP(CF2675,Metadata!$D$2:$H$20,2,FALSE))</f>
        <v/>
      </c>
      <c r="CH2675" s="9" t="str">
        <f>IF(CF2675="","",VLOOKUP(CF2675,Metadata!$D$2:$H$20,4,FALSE))</f>
        <v/>
      </c>
      <c r="CI2675" s="9" t="str">
        <f>IF(CF2675="","",VLOOKUP(CF2675,Metadata!$D$2:$H$20,5,FALSE))</f>
        <v/>
      </c>
      <c r="CJ2675" s="9">
        <f t="shared" si="3"/>
        <v>32000</v>
      </c>
      <c r="CK2675" s="9" t="s">
        <v>221</v>
      </c>
      <c r="CL2675" s="10">
        <v>3</v>
      </c>
      <c r="CM2675" s="10">
        <v>4</v>
      </c>
      <c r="CN2675" s="10">
        <v>7</v>
      </c>
      <c r="CO2675" s="10">
        <v>5</v>
      </c>
      <c r="CP2675" s="10">
        <v>7</v>
      </c>
      <c r="CQ2675" s="10">
        <v>7</v>
      </c>
      <c r="CR2675" s="10">
        <v>4</v>
      </c>
      <c r="CS2675" s="10">
        <v>5</v>
      </c>
      <c r="CT2675" s="10">
        <v>5</v>
      </c>
      <c r="CU2675" s="10">
        <v>6</v>
      </c>
      <c r="CV2675" s="10">
        <v>4</v>
      </c>
      <c r="CW2675" s="10">
        <v>3</v>
      </c>
      <c r="CX2675" s="10">
        <v>5</v>
      </c>
      <c r="CY2675" s="10">
        <v>3</v>
      </c>
      <c r="CZ2675" s="10">
        <v>3</v>
      </c>
      <c r="DA2675" s="10">
        <v>5</v>
      </c>
      <c r="DB2675" s="10">
        <v>3</v>
      </c>
      <c r="DC2675" s="10">
        <v>5</v>
      </c>
      <c r="DD2675" s="10">
        <v>4</v>
      </c>
      <c r="DE2675" s="10">
        <v>7</v>
      </c>
      <c r="DF2675" s="10">
        <v>5</v>
      </c>
      <c r="DG2675" s="10">
        <v>6</v>
      </c>
      <c r="DH2675" s="10">
        <v>3</v>
      </c>
      <c r="DI2675" s="10">
        <v>5</v>
      </c>
      <c r="DJ2675" s="10">
        <v>4</v>
      </c>
      <c r="DK2675" s="10">
        <v>6</v>
      </c>
      <c r="DL2675" s="10">
        <v>5</v>
      </c>
      <c r="DM2675" s="9" t="s">
        <v>154</v>
      </c>
      <c r="DN2675" s="10">
        <v>1984</v>
      </c>
      <c r="DO2675" s="9">
        <f t="shared" si="9"/>
        <v>37</v>
      </c>
      <c r="DP2675" s="9" t="s">
        <v>155</v>
      </c>
      <c r="DQ2675" s="9" t="s">
        <v>156</v>
      </c>
      <c r="DR2675" s="9" t="s">
        <v>157</v>
      </c>
      <c r="DS2675" s="9" t="s">
        <v>137</v>
      </c>
      <c r="DT2675" s="9" t="s">
        <v>657</v>
      </c>
      <c r="DU2675" s="9" t="s">
        <v>158</v>
      </c>
      <c r="DV2675" s="9" t="str">
        <f>VLOOKUP(DU2675,Metadata!$B$2:$C$7,2,FALSE)</f>
        <v>6+ years</v>
      </c>
    </row>
    <row r="2676" spans="1:126">
      <c r="A2676" s="13">
        <v>2675</v>
      </c>
      <c r="B2676" s="9" t="s">
        <v>135</v>
      </c>
      <c r="C2676" s="9" t="str">
        <f>VLOOKUP(B2676,Metadata!$M$2:$N$6,2,FALSE)</f>
        <v>Permanent Employee</v>
      </c>
      <c r="D2676" s="9" t="s">
        <v>159</v>
      </c>
      <c r="E2676" s="9" t="s">
        <v>137</v>
      </c>
      <c r="F2676" s="9" t="s">
        <v>138</v>
      </c>
      <c r="G2676" s="9" t="s">
        <v>140</v>
      </c>
      <c r="H2676" s="9" t="str">
        <f>IF(G2676="","",VLOOKUP(G2676,Metadata!$J$2:$K$22,2,FALSE))</f>
        <v>Lisbon Metropolitan Area</v>
      </c>
      <c r="I2676" s="9" t="s">
        <v>138</v>
      </c>
      <c r="J2676" s="9" t="str">
        <f>IF(I2676="","",VLOOKUP(I2676,Metadata!$P$2:$Q$43,2,FALSE))</f>
        <v>Europe</v>
      </c>
      <c r="K2676" s="9" t="str">
        <f t="shared" si="0"/>
        <v>Portugal</v>
      </c>
      <c r="L2676" s="9" t="s">
        <v>140</v>
      </c>
      <c r="M2676" s="9" t="str">
        <f>IF(L2676="","",VLOOKUP(L2676,Metadata!$J$2:$K$22,2,FALSE))</f>
        <v>Lisbon Metropolitan Area</v>
      </c>
      <c r="N2676" s="9" t="s">
        <v>205</v>
      </c>
      <c r="O2676" s="9" t="s">
        <v>137</v>
      </c>
      <c r="P2676" s="9" t="s">
        <v>137</v>
      </c>
      <c r="Q2676" s="10" t="str">
        <f t="shared" si="1"/>
        <v>Full Office Job</v>
      </c>
      <c r="R2676" s="10">
        <v>6</v>
      </c>
      <c r="S2676" s="9" t="s">
        <v>229</v>
      </c>
      <c r="T2676" s="9" t="s">
        <v>137</v>
      </c>
      <c r="U2676" s="9" t="str">
        <f>IF(S2676&lt;&gt;"",S2676,IF(T2676&lt;&gt;"",VLOOKUP(T2676,Metadata!$S$2:$T$228,2,FALSE),""))</f>
        <v>Project Manager</v>
      </c>
      <c r="V2676" s="9" t="s">
        <v>309</v>
      </c>
      <c r="W2676" s="9" t="s">
        <v>137</v>
      </c>
      <c r="X2676" s="9" t="s">
        <v>137</v>
      </c>
      <c r="Y2676" s="9" t="s">
        <v>828</v>
      </c>
      <c r="Z2676" s="9" t="s">
        <v>184</v>
      </c>
      <c r="AA2676" s="9" t="s">
        <v>137</v>
      </c>
      <c r="AB2676" s="9" t="s">
        <v>137</v>
      </c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 t="s">
        <v>150</v>
      </c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 t="s">
        <v>150</v>
      </c>
      <c r="BZ2676" s="9" t="s">
        <v>137</v>
      </c>
      <c r="CA2676" s="10"/>
      <c r="CB2676" s="10" t="str">
        <f t="shared" si="5"/>
        <v/>
      </c>
      <c r="CC2676" s="10"/>
      <c r="CD2676" s="9" t="str">
        <f t="shared" si="2"/>
        <v/>
      </c>
      <c r="CE2676" s="9" t="s">
        <v>151</v>
      </c>
      <c r="CF2676" s="9" t="s">
        <v>169</v>
      </c>
      <c r="CG2676" s="9">
        <f>IF(CF2676="","",VLOOKUP(CF2676,Metadata!$D$2:$H$20,2,FALSE))</f>
        <v>12500</v>
      </c>
      <c r="CH2676" s="9">
        <f>IF(CF2676="","",VLOOKUP(CF2676,Metadata!$D$2:$H$20,4,FALSE))</f>
        <v>0</v>
      </c>
      <c r="CI2676" s="9">
        <f>IF(CF2676="","",VLOOKUP(CF2676,Metadata!$D$2:$H$20,5,FALSE))</f>
        <v>15000</v>
      </c>
      <c r="CJ2676" s="9">
        <f t="shared" si="3"/>
        <v>12500</v>
      </c>
      <c r="CK2676" s="9" t="s">
        <v>153</v>
      </c>
      <c r="CL2676" s="10">
        <v>2</v>
      </c>
      <c r="CM2676" s="10">
        <v>2</v>
      </c>
      <c r="CN2676" s="10">
        <v>7</v>
      </c>
      <c r="CO2676" s="10">
        <v>6</v>
      </c>
      <c r="CP2676" s="10">
        <v>6</v>
      </c>
      <c r="CQ2676" s="10">
        <v>6</v>
      </c>
      <c r="CR2676" s="10">
        <v>6</v>
      </c>
      <c r="CS2676" s="10">
        <v>2</v>
      </c>
      <c r="CT2676" s="10">
        <v>7</v>
      </c>
      <c r="CU2676" s="10">
        <v>6</v>
      </c>
      <c r="CV2676" s="10">
        <v>7</v>
      </c>
      <c r="CW2676" s="10">
        <v>7</v>
      </c>
      <c r="CX2676" s="10">
        <v>7</v>
      </c>
      <c r="CY2676" s="10">
        <v>3</v>
      </c>
      <c r="CZ2676" s="10">
        <v>6</v>
      </c>
      <c r="DA2676" s="10">
        <v>1</v>
      </c>
      <c r="DB2676" s="10">
        <v>7</v>
      </c>
      <c r="DC2676" s="10">
        <v>7</v>
      </c>
      <c r="DD2676" s="10">
        <v>1</v>
      </c>
      <c r="DE2676" s="10">
        <v>7</v>
      </c>
      <c r="DF2676" s="10">
        <v>6</v>
      </c>
      <c r="DG2676" s="10">
        <v>4</v>
      </c>
      <c r="DH2676" s="10">
        <v>5</v>
      </c>
      <c r="DI2676" s="10">
        <v>6</v>
      </c>
      <c r="DJ2676" s="10">
        <v>4</v>
      </c>
      <c r="DK2676" s="10">
        <v>6</v>
      </c>
      <c r="DL2676" s="10">
        <v>7</v>
      </c>
      <c r="DM2676" s="9" t="s">
        <v>154</v>
      </c>
      <c r="DN2676" s="10">
        <v>1976</v>
      </c>
      <c r="DO2676" s="9">
        <f t="shared" si="9"/>
        <v>45</v>
      </c>
      <c r="DP2676" s="9" t="s">
        <v>222</v>
      </c>
      <c r="DQ2676" s="9" t="s">
        <v>156</v>
      </c>
      <c r="DR2676" s="9" t="s">
        <v>170</v>
      </c>
      <c r="DS2676" s="9" t="s">
        <v>137</v>
      </c>
      <c r="DT2676" s="9" t="s">
        <v>657</v>
      </c>
      <c r="DU2676" s="9" t="s">
        <v>158</v>
      </c>
      <c r="DV2676" s="9" t="str">
        <f>VLOOKUP(DU2676,Metadata!$B$2:$C$7,2,FALSE)</f>
        <v>6+ years</v>
      </c>
    </row>
    <row r="2677" spans="1:126">
      <c r="A2677" s="13">
        <v>2676</v>
      </c>
      <c r="B2677" s="9" t="s">
        <v>135</v>
      </c>
      <c r="C2677" s="9" t="str">
        <f>VLOOKUP(B2677,Metadata!$M$2:$N$6,2,FALSE)</f>
        <v>Permanent Employee</v>
      </c>
      <c r="D2677" s="9" t="s">
        <v>159</v>
      </c>
      <c r="E2677" s="9" t="s">
        <v>137</v>
      </c>
      <c r="F2677" s="9" t="s">
        <v>138</v>
      </c>
      <c r="G2677" s="9" t="s">
        <v>140</v>
      </c>
      <c r="H2677" s="9" t="str">
        <f>IF(G2677="","",VLOOKUP(G2677,Metadata!$J$2:$K$22,2,FALSE))</f>
        <v>Lisbon Metropolitan Area</v>
      </c>
      <c r="I2677" s="9" t="s">
        <v>300</v>
      </c>
      <c r="J2677" s="9" t="str">
        <f>IF(I2677="","",VLOOKUP(I2677,Metadata!$P$2:$Q$43,2,FALSE))</f>
        <v>Europe</v>
      </c>
      <c r="K2677" s="9" t="str">
        <f t="shared" si="0"/>
        <v>International</v>
      </c>
      <c r="L2677" s="9" t="s">
        <v>137</v>
      </c>
      <c r="M2677" s="9" t="str">
        <f>IF(L2677="","",VLOOKUP(L2677,Metadata!$J$2:$K$22,2,FALSE))</f>
        <v/>
      </c>
      <c r="N2677" s="9" t="s">
        <v>141</v>
      </c>
      <c r="O2677" s="9" t="s">
        <v>137</v>
      </c>
      <c r="P2677" s="9" t="s">
        <v>142</v>
      </c>
      <c r="Q2677" s="10" t="str">
        <f t="shared" si="1"/>
        <v>Full Office Job</v>
      </c>
      <c r="R2677" s="10">
        <v>5</v>
      </c>
      <c r="S2677" s="9" t="s">
        <v>229</v>
      </c>
      <c r="T2677" s="9" t="s">
        <v>137</v>
      </c>
      <c r="U2677" s="9" t="str">
        <f>IF(S2677&lt;&gt;"",S2677,IF(T2677&lt;&gt;"",VLOOKUP(T2677,Metadata!$S$2:$T$228,2,FALSE),""))</f>
        <v>Project Manager</v>
      </c>
      <c r="V2677" s="9" t="s">
        <v>207</v>
      </c>
      <c r="W2677" s="9" t="s">
        <v>137</v>
      </c>
      <c r="X2677" s="9" t="s">
        <v>137</v>
      </c>
      <c r="Y2677" s="9" t="s">
        <v>829</v>
      </c>
      <c r="Z2677" s="9" t="s">
        <v>218</v>
      </c>
      <c r="AA2677" s="9" t="s">
        <v>137</v>
      </c>
      <c r="AB2677" s="9" t="s">
        <v>137</v>
      </c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 t="s">
        <v>830</v>
      </c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 t="s">
        <v>831</v>
      </c>
      <c r="CA2677" s="10"/>
      <c r="CB2677" s="10" t="str">
        <f t="shared" si="5"/>
        <v/>
      </c>
      <c r="CC2677" s="10"/>
      <c r="CD2677" s="9" t="str">
        <f t="shared" si="2"/>
        <v/>
      </c>
      <c r="CE2677" s="9" t="s">
        <v>168</v>
      </c>
      <c r="CF2677" s="9" t="s">
        <v>152</v>
      </c>
      <c r="CG2677" s="9">
        <f>IF(CF2677="","",VLOOKUP(CF2677,Metadata!$D$2:$H$20,2,FALSE))</f>
        <v>32500</v>
      </c>
      <c r="CH2677" s="9">
        <f>IF(CF2677="","",VLOOKUP(CF2677,Metadata!$D$2:$H$20,4,FALSE))</f>
        <v>30000</v>
      </c>
      <c r="CI2677" s="9">
        <f>IF(CF2677="","",VLOOKUP(CF2677,Metadata!$D$2:$H$20,5,FALSE))</f>
        <v>35000</v>
      </c>
      <c r="CJ2677" s="9">
        <f t="shared" si="3"/>
        <v>32500</v>
      </c>
      <c r="CK2677" s="9" t="s">
        <v>153</v>
      </c>
      <c r="CL2677" s="10">
        <v>2</v>
      </c>
      <c r="CM2677" s="10">
        <v>4</v>
      </c>
      <c r="CN2677" s="10">
        <v>7</v>
      </c>
      <c r="CO2677" s="10">
        <v>6</v>
      </c>
      <c r="CP2677" s="10">
        <v>5</v>
      </c>
      <c r="CQ2677" s="10">
        <v>7</v>
      </c>
      <c r="CR2677" s="10">
        <v>4</v>
      </c>
      <c r="CS2677" s="10">
        <v>7</v>
      </c>
      <c r="CT2677" s="10">
        <v>5</v>
      </c>
      <c r="CU2677" s="10">
        <v>2</v>
      </c>
      <c r="CV2677" s="10">
        <v>4</v>
      </c>
      <c r="CW2677" s="10">
        <v>5</v>
      </c>
      <c r="CX2677" s="10">
        <v>5</v>
      </c>
      <c r="CY2677" s="10">
        <v>3</v>
      </c>
      <c r="CZ2677" s="10">
        <v>4</v>
      </c>
      <c r="DA2677" s="10">
        <v>2</v>
      </c>
      <c r="DB2677" s="10">
        <v>7</v>
      </c>
      <c r="DC2677" s="10">
        <v>2</v>
      </c>
      <c r="DD2677" s="10">
        <v>2</v>
      </c>
      <c r="DE2677" s="10">
        <v>7</v>
      </c>
      <c r="DF2677" s="10">
        <v>7</v>
      </c>
      <c r="DG2677" s="10">
        <v>4</v>
      </c>
      <c r="DH2677" s="10">
        <v>7</v>
      </c>
      <c r="DI2677" s="10">
        <v>7</v>
      </c>
      <c r="DJ2677" s="10">
        <v>4</v>
      </c>
      <c r="DK2677" s="10">
        <v>7</v>
      </c>
      <c r="DL2677" s="10">
        <v>7</v>
      </c>
      <c r="DM2677" s="9" t="s">
        <v>154</v>
      </c>
      <c r="DN2677" s="10">
        <v>1985</v>
      </c>
      <c r="DO2677" s="9">
        <f t="shared" si="9"/>
        <v>36</v>
      </c>
      <c r="DP2677" s="9" t="s">
        <v>155</v>
      </c>
      <c r="DQ2677" s="9" t="s">
        <v>156</v>
      </c>
      <c r="DR2677" s="9" t="s">
        <v>137</v>
      </c>
      <c r="DS2677" s="9" t="s">
        <v>832</v>
      </c>
      <c r="DT2677" s="9" t="s">
        <v>657</v>
      </c>
      <c r="DU2677" s="9" t="s">
        <v>158</v>
      </c>
      <c r="DV2677" s="9" t="str">
        <f>VLOOKUP(DU2677,Metadata!$B$2:$C$7,2,FALSE)</f>
        <v>6+ years</v>
      </c>
    </row>
    <row r="2678" spans="1:126">
      <c r="A2678" s="13">
        <v>2677</v>
      </c>
      <c r="B2678" s="9" t="s">
        <v>135</v>
      </c>
      <c r="C2678" s="9" t="str">
        <f>VLOOKUP(B2678,Metadata!$M$2:$N$6,2,FALSE)</f>
        <v>Permanent Employee</v>
      </c>
      <c r="D2678" s="9" t="s">
        <v>159</v>
      </c>
      <c r="E2678" s="9" t="s">
        <v>137</v>
      </c>
      <c r="F2678" s="9" t="s">
        <v>138</v>
      </c>
      <c r="G2678" s="9" t="s">
        <v>172</v>
      </c>
      <c r="H2678" s="9" t="str">
        <f>IF(G2678="","",VLOOKUP(G2678,Metadata!$J$2:$K$22,2,FALSE))</f>
        <v>Porto Metropolitan Area</v>
      </c>
      <c r="I2678" s="9" t="s">
        <v>138</v>
      </c>
      <c r="J2678" s="9" t="str">
        <f>IF(I2678="","",VLOOKUP(I2678,Metadata!$P$2:$Q$43,2,FALSE))</f>
        <v>Europe</v>
      </c>
      <c r="K2678" s="9" t="str">
        <f t="shared" si="0"/>
        <v>Portugal</v>
      </c>
      <c r="L2678" s="9" t="s">
        <v>172</v>
      </c>
      <c r="M2678" s="9" t="str">
        <f>IF(L2678="","",VLOOKUP(L2678,Metadata!$J$2:$K$22,2,FALSE))</f>
        <v>Porto Metropolitan Area</v>
      </c>
      <c r="N2678" s="9" t="s">
        <v>214</v>
      </c>
      <c r="O2678" s="9" t="s">
        <v>136</v>
      </c>
      <c r="P2678" s="9" t="s">
        <v>142</v>
      </c>
      <c r="Q2678" s="10" t="str">
        <f t="shared" si="1"/>
        <v>Full Office Job</v>
      </c>
      <c r="R2678" s="10">
        <v>6</v>
      </c>
      <c r="S2678" s="9" t="s">
        <v>183</v>
      </c>
      <c r="T2678" s="9" t="s">
        <v>137</v>
      </c>
      <c r="U2678" s="9" t="str">
        <f>IF(S2678&lt;&gt;"",S2678,IF(T2678&lt;&gt;"",VLOOKUP(T2678,Metadata!$S$2:$T$228,2,FALSE),""))</f>
        <v>Product Owner/Product Manager</v>
      </c>
      <c r="V2678" s="9" t="s">
        <v>217</v>
      </c>
      <c r="W2678" s="9" t="s">
        <v>137</v>
      </c>
      <c r="X2678" s="9" t="s">
        <v>145</v>
      </c>
      <c r="Y2678" s="9" t="s">
        <v>137</v>
      </c>
      <c r="Z2678" s="9" t="s">
        <v>218</v>
      </c>
      <c r="AA2678" s="9" t="s">
        <v>165</v>
      </c>
      <c r="AB2678" s="9" t="s">
        <v>137</v>
      </c>
      <c r="AC2678" s="9" t="s">
        <v>147</v>
      </c>
      <c r="AD2678" s="9"/>
      <c r="AE2678" s="9"/>
      <c r="AF2678" s="9"/>
      <c r="AG2678" s="9" t="s">
        <v>166</v>
      </c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 t="s">
        <v>178</v>
      </c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 t="s">
        <v>179</v>
      </c>
      <c r="BQ2678" s="9"/>
      <c r="BR2678" s="9" t="s">
        <v>247</v>
      </c>
      <c r="BS2678" s="9"/>
      <c r="BT2678" s="9"/>
      <c r="BU2678" s="9"/>
      <c r="BV2678" s="9"/>
      <c r="BW2678" s="9"/>
      <c r="BX2678" s="9"/>
      <c r="BY2678" s="9"/>
      <c r="BZ2678" s="9"/>
      <c r="CA2678" s="10"/>
      <c r="CB2678" s="10" t="str">
        <f t="shared" si="5"/>
        <v/>
      </c>
      <c r="CC2678" s="10"/>
      <c r="CD2678" s="9" t="str">
        <f t="shared" si="2"/>
        <v/>
      </c>
      <c r="CE2678" s="9" t="s">
        <v>232</v>
      </c>
      <c r="CF2678" s="9" t="s">
        <v>245</v>
      </c>
      <c r="CG2678" s="9">
        <f>IF(CF2678="","",VLOOKUP(CF2678,Metadata!$D$2:$H$20,2,FALSE))</f>
        <v>42500</v>
      </c>
      <c r="CH2678" s="9">
        <f>IF(CF2678="","",VLOOKUP(CF2678,Metadata!$D$2:$H$20,4,FALSE))</f>
        <v>40000</v>
      </c>
      <c r="CI2678" s="9">
        <f>IF(CF2678="","",VLOOKUP(CF2678,Metadata!$D$2:$H$20,5,FALSE))</f>
        <v>45000</v>
      </c>
      <c r="CJ2678" s="9">
        <f t="shared" si="3"/>
        <v>42500</v>
      </c>
      <c r="CK2678" s="9" t="s">
        <v>180</v>
      </c>
      <c r="CL2678" s="10">
        <v>5</v>
      </c>
      <c r="CM2678" s="10">
        <v>3</v>
      </c>
      <c r="CN2678" s="10">
        <v>4</v>
      </c>
      <c r="CO2678" s="10">
        <v>6</v>
      </c>
      <c r="CP2678" s="10">
        <v>4</v>
      </c>
      <c r="CQ2678" s="10">
        <v>4</v>
      </c>
      <c r="CR2678" s="10">
        <v>5</v>
      </c>
      <c r="CS2678" s="10">
        <v>5</v>
      </c>
      <c r="CT2678" s="10">
        <v>5</v>
      </c>
      <c r="CU2678" s="10">
        <v>3</v>
      </c>
      <c r="CV2678" s="10">
        <v>3</v>
      </c>
      <c r="CW2678" s="10">
        <v>4</v>
      </c>
      <c r="CX2678" s="10">
        <v>6</v>
      </c>
      <c r="CY2678" s="10">
        <v>4</v>
      </c>
      <c r="CZ2678" s="10">
        <v>6</v>
      </c>
      <c r="DA2678" s="10">
        <v>4</v>
      </c>
      <c r="DB2678" s="10">
        <v>4</v>
      </c>
      <c r="DC2678" s="10">
        <v>6</v>
      </c>
      <c r="DD2678" s="10">
        <v>4</v>
      </c>
      <c r="DE2678" s="10">
        <v>6</v>
      </c>
      <c r="DF2678" s="10">
        <v>6</v>
      </c>
      <c r="DG2678" s="10">
        <v>6</v>
      </c>
      <c r="DH2678" s="10">
        <v>5</v>
      </c>
      <c r="DI2678" s="10">
        <v>4</v>
      </c>
      <c r="DJ2678" s="10">
        <v>2</v>
      </c>
      <c r="DK2678" s="10">
        <v>4</v>
      </c>
      <c r="DL2678" s="10">
        <v>1</v>
      </c>
      <c r="DM2678" s="9" t="s">
        <v>154</v>
      </c>
      <c r="DN2678" s="10">
        <v>1979</v>
      </c>
      <c r="DO2678" s="9">
        <f t="shared" si="9"/>
        <v>42</v>
      </c>
      <c r="DP2678" s="9" t="s">
        <v>155</v>
      </c>
      <c r="DQ2678" s="9" t="s">
        <v>156</v>
      </c>
      <c r="DR2678" s="9" t="s">
        <v>170</v>
      </c>
      <c r="DS2678" s="9" t="s">
        <v>137</v>
      </c>
      <c r="DT2678" s="9" t="s">
        <v>657</v>
      </c>
      <c r="DU2678" s="9" t="s">
        <v>158</v>
      </c>
      <c r="DV2678" s="9" t="str">
        <f>VLOOKUP(DU2678,Metadata!$B$2:$C$7,2,FALSE)</f>
        <v>6+ years</v>
      </c>
    </row>
    <row r="2679" spans="1:126">
      <c r="A2679" s="13">
        <v>2678</v>
      </c>
      <c r="B2679" s="9" t="s">
        <v>135</v>
      </c>
      <c r="C2679" s="9" t="str">
        <f>VLOOKUP(B2679,Metadata!$M$2:$N$6,2,FALSE)</f>
        <v>Permanent Employee</v>
      </c>
      <c r="D2679" s="9" t="s">
        <v>159</v>
      </c>
      <c r="E2679" s="9" t="s">
        <v>137</v>
      </c>
      <c r="F2679" s="9" t="s">
        <v>138</v>
      </c>
      <c r="G2679" s="9" t="s">
        <v>140</v>
      </c>
      <c r="H2679" s="9" t="str">
        <f>IF(G2679="","",VLOOKUP(G2679,Metadata!$J$2:$K$22,2,FALSE))</f>
        <v>Lisbon Metropolitan Area</v>
      </c>
      <c r="I2679" s="9" t="s">
        <v>311</v>
      </c>
      <c r="J2679" s="9" t="str">
        <f>IF(I2679="","",VLOOKUP(I2679,Metadata!$P$2:$Q$43,2,FALSE))</f>
        <v>Europe</v>
      </c>
      <c r="K2679" s="9" t="str">
        <f t="shared" si="0"/>
        <v>International</v>
      </c>
      <c r="L2679" s="9" t="s">
        <v>137</v>
      </c>
      <c r="M2679" s="9" t="str">
        <f>IF(L2679="","",VLOOKUP(L2679,Metadata!$J$2:$K$22,2,FALSE))</f>
        <v/>
      </c>
      <c r="N2679" s="9" t="s">
        <v>214</v>
      </c>
      <c r="O2679" s="9" t="s">
        <v>259</v>
      </c>
      <c r="P2679" s="9" t="s">
        <v>191</v>
      </c>
      <c r="Q2679" s="10" t="str">
        <f t="shared" si="1"/>
        <v>Remote Job (full or flexible)</v>
      </c>
      <c r="R2679" s="10">
        <v>5</v>
      </c>
      <c r="S2679" s="9" t="s">
        <v>338</v>
      </c>
      <c r="T2679" s="9" t="s">
        <v>137</v>
      </c>
      <c r="U2679" s="9" t="str">
        <f>IF(S2679&lt;&gt;"",S2679,IF(T2679&lt;&gt;"",VLOOKUP(T2679,Metadata!$S$2:$T$228,2,FALSE),""))</f>
        <v>Solutions Architect</v>
      </c>
      <c r="V2679" s="9" t="s">
        <v>276</v>
      </c>
      <c r="W2679" s="9" t="s">
        <v>137</v>
      </c>
      <c r="X2679" s="9" t="s">
        <v>145</v>
      </c>
      <c r="Y2679" s="9" t="s">
        <v>137</v>
      </c>
      <c r="Z2679" s="9" t="s">
        <v>218</v>
      </c>
      <c r="AA2679" s="9" t="s">
        <v>137</v>
      </c>
      <c r="AB2679" s="9" t="s">
        <v>253</v>
      </c>
      <c r="AC2679" s="9"/>
      <c r="AD2679" s="9"/>
      <c r="AE2679" s="9" t="s">
        <v>194</v>
      </c>
      <c r="AF2679" s="9" t="s">
        <v>243</v>
      </c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198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10"/>
      <c r="CB2679" s="10" t="str">
        <f t="shared" si="5"/>
        <v/>
      </c>
      <c r="CC2679" s="10"/>
      <c r="CD2679" s="9" t="str">
        <f t="shared" si="2"/>
        <v/>
      </c>
      <c r="CE2679" s="9" t="s">
        <v>151</v>
      </c>
      <c r="CF2679" s="9" t="s">
        <v>248</v>
      </c>
      <c r="CG2679" s="9">
        <f>IF(CF2679="","",VLOOKUP(CF2679,Metadata!$D$2:$H$20,2,FALSE))</f>
        <v>57500</v>
      </c>
      <c r="CH2679" s="9">
        <f>IF(CF2679="","",VLOOKUP(CF2679,Metadata!$D$2:$H$20,4,FALSE))</f>
        <v>55000</v>
      </c>
      <c r="CI2679" s="9">
        <f>IF(CF2679="","",VLOOKUP(CF2679,Metadata!$D$2:$H$20,5,FALSE))</f>
        <v>60000</v>
      </c>
      <c r="CJ2679" s="9">
        <f t="shared" si="3"/>
        <v>57500</v>
      </c>
      <c r="CK2679" s="9" t="s">
        <v>153</v>
      </c>
      <c r="CL2679" s="10">
        <v>5</v>
      </c>
      <c r="CM2679" s="10">
        <v>2</v>
      </c>
      <c r="CN2679" s="10">
        <v>6</v>
      </c>
      <c r="CO2679" s="10">
        <v>5</v>
      </c>
      <c r="CP2679" s="10">
        <v>6</v>
      </c>
      <c r="CQ2679" s="10">
        <v>6</v>
      </c>
      <c r="CR2679" s="10">
        <v>4</v>
      </c>
      <c r="CS2679" s="10">
        <v>6</v>
      </c>
      <c r="CT2679" s="10">
        <v>7</v>
      </c>
      <c r="CU2679" s="10">
        <v>5</v>
      </c>
      <c r="CV2679" s="10">
        <v>5</v>
      </c>
      <c r="CW2679" s="10">
        <v>4</v>
      </c>
      <c r="CX2679" s="10">
        <v>6</v>
      </c>
      <c r="CY2679" s="10">
        <v>5</v>
      </c>
      <c r="CZ2679" s="10">
        <v>5</v>
      </c>
      <c r="DA2679" s="10">
        <v>5</v>
      </c>
      <c r="DB2679" s="10">
        <v>5</v>
      </c>
      <c r="DC2679" s="10">
        <v>5</v>
      </c>
      <c r="DD2679" s="10">
        <v>4</v>
      </c>
      <c r="DE2679" s="10">
        <v>5</v>
      </c>
      <c r="DF2679" s="10">
        <v>5</v>
      </c>
      <c r="DG2679" s="10">
        <v>6</v>
      </c>
      <c r="DH2679" s="10">
        <v>4</v>
      </c>
      <c r="DI2679" s="10">
        <v>6</v>
      </c>
      <c r="DJ2679" s="10">
        <v>6</v>
      </c>
      <c r="DK2679" s="10">
        <v>6</v>
      </c>
      <c r="DL2679" s="10">
        <v>5</v>
      </c>
      <c r="DM2679" s="9" t="s">
        <v>154</v>
      </c>
      <c r="DN2679" s="10">
        <v>1974</v>
      </c>
      <c r="DO2679" s="9">
        <f t="shared" si="9"/>
        <v>47</v>
      </c>
      <c r="DP2679" s="9" t="s">
        <v>155</v>
      </c>
      <c r="DQ2679" s="9" t="s">
        <v>156</v>
      </c>
      <c r="DR2679" s="9" t="s">
        <v>157</v>
      </c>
      <c r="DS2679" s="9" t="s">
        <v>137</v>
      </c>
      <c r="DT2679" s="9" t="s">
        <v>657</v>
      </c>
      <c r="DU2679" s="9" t="s">
        <v>158</v>
      </c>
      <c r="DV2679" s="9" t="str">
        <f>VLOOKUP(DU2679,Metadata!$B$2:$C$7,2,FALSE)</f>
        <v>6+ years</v>
      </c>
    </row>
    <row r="2680" spans="1:126">
      <c r="A2680" s="13">
        <v>2679</v>
      </c>
      <c r="B2680" s="9" t="s">
        <v>135</v>
      </c>
      <c r="C2680" s="9" t="str">
        <f>VLOOKUP(B2680,Metadata!$M$2:$N$6,2,FALSE)</f>
        <v>Permanent Employee</v>
      </c>
      <c r="D2680" s="9" t="s">
        <v>159</v>
      </c>
      <c r="E2680" s="9" t="s">
        <v>137</v>
      </c>
      <c r="F2680" s="9" t="s">
        <v>138</v>
      </c>
      <c r="G2680" s="9" t="s">
        <v>140</v>
      </c>
      <c r="H2680" s="9" t="str">
        <f>IF(G2680="","",VLOOKUP(G2680,Metadata!$J$2:$K$22,2,FALSE))</f>
        <v>Lisbon Metropolitan Area</v>
      </c>
      <c r="I2680" s="9" t="s">
        <v>138</v>
      </c>
      <c r="J2680" s="9" t="str">
        <f>IF(I2680="","",VLOOKUP(I2680,Metadata!$P$2:$Q$43,2,FALSE))</f>
        <v>Europe</v>
      </c>
      <c r="K2680" s="9" t="str">
        <f t="shared" si="0"/>
        <v>Portugal</v>
      </c>
      <c r="L2680" s="9" t="s">
        <v>140</v>
      </c>
      <c r="M2680" s="9" t="str">
        <f>IF(L2680="","",VLOOKUP(L2680,Metadata!$J$2:$K$22,2,FALSE))</f>
        <v>Lisbon Metropolitan Area</v>
      </c>
      <c r="N2680" s="9" t="s">
        <v>141</v>
      </c>
      <c r="O2680" s="9" t="s">
        <v>137</v>
      </c>
      <c r="P2680" s="9" t="s">
        <v>142</v>
      </c>
      <c r="Q2680" s="10" t="str">
        <f t="shared" si="1"/>
        <v>Full Office Job</v>
      </c>
      <c r="R2680" s="10">
        <v>6</v>
      </c>
      <c r="S2680" s="9" t="s">
        <v>332</v>
      </c>
      <c r="T2680" s="9" t="s">
        <v>137</v>
      </c>
      <c r="U2680" s="9" t="str">
        <f>IF(S2680&lt;&gt;"",S2680,IF(T2680&lt;&gt;"",VLOOKUP(T2680,Metadata!$S$2:$T$228,2,FALSE),""))</f>
        <v>UX/UI Designer</v>
      </c>
      <c r="V2680" s="9" t="s">
        <v>276</v>
      </c>
      <c r="W2680" s="9" t="s">
        <v>137</v>
      </c>
      <c r="X2680" s="9" t="s">
        <v>163</v>
      </c>
      <c r="Y2680" s="9" t="s">
        <v>137</v>
      </c>
      <c r="Z2680" s="9" t="s">
        <v>262</v>
      </c>
      <c r="AA2680" s="9" t="s">
        <v>137</v>
      </c>
      <c r="AB2680" s="9" t="s">
        <v>137</v>
      </c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 t="s">
        <v>178</v>
      </c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198</v>
      </c>
      <c r="BL2680" s="9"/>
      <c r="BM2680" s="9"/>
      <c r="BN2680" s="9"/>
      <c r="BO2680" s="9"/>
      <c r="BP2680" s="9"/>
      <c r="BQ2680" s="9"/>
      <c r="BR2680" s="9" t="s">
        <v>247</v>
      </c>
      <c r="BS2680" s="9"/>
      <c r="BT2680" s="9"/>
      <c r="BU2680" s="9"/>
      <c r="BV2680" s="9"/>
      <c r="BW2680" s="9"/>
      <c r="BX2680" s="9"/>
      <c r="BY2680" s="9"/>
      <c r="BZ2680" s="9"/>
      <c r="CA2680" s="10"/>
      <c r="CB2680" s="10" t="str">
        <f t="shared" si="5"/>
        <v/>
      </c>
      <c r="CC2680" s="10"/>
      <c r="CD2680" s="9" t="str">
        <f t="shared" si="2"/>
        <v/>
      </c>
      <c r="CE2680" s="9" t="s">
        <v>168</v>
      </c>
      <c r="CF2680" s="9" t="s">
        <v>188</v>
      </c>
      <c r="CG2680" s="9">
        <f>IF(CF2680="","",VLOOKUP(CF2680,Metadata!$D$2:$H$20,2,FALSE))</f>
        <v>17500</v>
      </c>
      <c r="CH2680" s="9">
        <f>IF(CF2680="","",VLOOKUP(CF2680,Metadata!$D$2:$H$20,4,FALSE))</f>
        <v>15000</v>
      </c>
      <c r="CI2680" s="9">
        <f>IF(CF2680="","",VLOOKUP(CF2680,Metadata!$D$2:$H$20,5,FALSE))</f>
        <v>20000</v>
      </c>
      <c r="CJ2680" s="9">
        <f t="shared" si="3"/>
        <v>17500</v>
      </c>
      <c r="CK2680" s="9" t="s">
        <v>221</v>
      </c>
      <c r="CL2680" s="10">
        <v>6</v>
      </c>
      <c r="CM2680" s="10">
        <v>1</v>
      </c>
      <c r="CN2680" s="10">
        <v>7</v>
      </c>
      <c r="CO2680" s="10">
        <v>5</v>
      </c>
      <c r="CP2680" s="10">
        <v>5</v>
      </c>
      <c r="CQ2680" s="10">
        <v>6</v>
      </c>
      <c r="CR2680" s="10">
        <v>6</v>
      </c>
      <c r="CS2680" s="10">
        <v>7</v>
      </c>
      <c r="CT2680" s="10">
        <v>6</v>
      </c>
      <c r="CU2680" s="10">
        <v>4</v>
      </c>
      <c r="CV2680" s="10">
        <v>5</v>
      </c>
      <c r="CW2680" s="10">
        <v>5</v>
      </c>
      <c r="CX2680" s="10">
        <v>4</v>
      </c>
      <c r="CY2680" s="10">
        <v>6</v>
      </c>
      <c r="CZ2680" s="10">
        <v>6</v>
      </c>
      <c r="DA2680" s="10">
        <v>6</v>
      </c>
      <c r="DB2680" s="10">
        <v>5</v>
      </c>
      <c r="DC2680" s="10">
        <v>7</v>
      </c>
      <c r="DD2680" s="10">
        <v>3</v>
      </c>
      <c r="DE2680" s="10">
        <v>5</v>
      </c>
      <c r="DF2680" s="10">
        <v>6</v>
      </c>
      <c r="DG2680" s="10">
        <v>6</v>
      </c>
      <c r="DH2680" s="10">
        <v>6</v>
      </c>
      <c r="DI2680" s="10">
        <v>6</v>
      </c>
      <c r="DJ2680" s="10">
        <v>4</v>
      </c>
      <c r="DK2680" s="10">
        <v>3</v>
      </c>
      <c r="DL2680" s="10">
        <v>5</v>
      </c>
      <c r="DM2680" s="9" t="s">
        <v>154</v>
      </c>
      <c r="DN2680" s="10">
        <v>1993</v>
      </c>
      <c r="DO2680" s="9">
        <f t="shared" si="9"/>
        <v>28</v>
      </c>
      <c r="DP2680" s="9" t="s">
        <v>222</v>
      </c>
      <c r="DQ2680" s="9" t="s">
        <v>210</v>
      </c>
      <c r="DR2680" s="9" t="s">
        <v>157</v>
      </c>
      <c r="DS2680" s="9" t="s">
        <v>137</v>
      </c>
      <c r="DT2680" s="9" t="s">
        <v>657</v>
      </c>
      <c r="DU2680" s="9" t="s">
        <v>168</v>
      </c>
      <c r="DV2680" s="9" t="str">
        <f>VLOOKUP(DU2680,Metadata!$B$2:$C$7,2,FALSE)</f>
        <v>0 - 3 years</v>
      </c>
    </row>
    <row r="2681" spans="1:126">
      <c r="A2681" s="13">
        <v>2680</v>
      </c>
      <c r="B2681" s="9" t="s">
        <v>171</v>
      </c>
      <c r="C2681" s="9" t="str">
        <f>VLOOKUP(B2681,Metadata!$M$2:$N$6,2,FALSE)</f>
        <v>Contractor</v>
      </c>
      <c r="D2681" s="9" t="s">
        <v>137</v>
      </c>
      <c r="E2681" s="9" t="s">
        <v>136</v>
      </c>
      <c r="F2681" s="9" t="s">
        <v>138</v>
      </c>
      <c r="G2681" s="9" t="s">
        <v>172</v>
      </c>
      <c r="H2681" s="9" t="str">
        <f>IF(G2681="","",VLOOKUP(G2681,Metadata!$J$2:$K$22,2,FALSE))</f>
        <v>Porto Metropolitan Area</v>
      </c>
      <c r="I2681" s="9" t="s">
        <v>300</v>
      </c>
      <c r="J2681" s="9" t="str">
        <f>IF(I2681="","",VLOOKUP(I2681,Metadata!$P$2:$Q$43,2,FALSE))</f>
        <v>Europe</v>
      </c>
      <c r="K2681" s="9" t="str">
        <f t="shared" si="0"/>
        <v>International</v>
      </c>
      <c r="L2681" s="9" t="s">
        <v>137</v>
      </c>
      <c r="M2681" s="9" t="str">
        <f>IF(L2681="","",VLOOKUP(L2681,Metadata!$J$2:$K$22,2,FALSE))</f>
        <v/>
      </c>
      <c r="N2681" s="9" t="s">
        <v>141</v>
      </c>
      <c r="O2681" s="9" t="s">
        <v>137</v>
      </c>
      <c r="P2681" s="9" t="s">
        <v>191</v>
      </c>
      <c r="Q2681" s="10" t="str">
        <f t="shared" si="1"/>
        <v>Remote Job (full or flexible)</v>
      </c>
      <c r="R2681" s="10">
        <v>6</v>
      </c>
      <c r="S2681" s="9" t="s">
        <v>266</v>
      </c>
      <c r="T2681" s="9" t="s">
        <v>137</v>
      </c>
      <c r="U2681" s="9" t="str">
        <f>IF(S2681&lt;&gt;"",S2681,IF(T2681&lt;&gt;"",VLOOKUP(T2681,Metadata!$S$2:$T$228,2,FALSE),""))</f>
        <v>Data Scientist/Data Engineer</v>
      </c>
      <c r="V2681" s="9" t="s">
        <v>207</v>
      </c>
      <c r="W2681" s="9" t="s">
        <v>137</v>
      </c>
      <c r="X2681" s="9" t="s">
        <v>145</v>
      </c>
      <c r="Y2681" s="9" t="s">
        <v>137</v>
      </c>
      <c r="Z2681" s="9" t="s">
        <v>184</v>
      </c>
      <c r="AA2681" s="9" t="s">
        <v>165</v>
      </c>
      <c r="AB2681" s="9" t="s">
        <v>137</v>
      </c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 t="s">
        <v>178</v>
      </c>
      <c r="BB2681" s="9"/>
      <c r="BC2681" s="9"/>
      <c r="BD2681" s="9"/>
      <c r="BE2681" s="9"/>
      <c r="BF2681" s="9"/>
      <c r="BG2681" s="9"/>
      <c r="BH2681" s="9"/>
      <c r="BI2681" s="9"/>
      <c r="BJ2681" s="9" t="s">
        <v>167</v>
      </c>
      <c r="BK2681" s="9"/>
      <c r="BL2681" s="9"/>
      <c r="BM2681" s="9"/>
      <c r="BN2681" s="9"/>
      <c r="BO2681" s="9" t="s">
        <v>257</v>
      </c>
      <c r="BP2681" s="9"/>
      <c r="BQ2681" s="9"/>
      <c r="BR2681" s="9"/>
      <c r="BS2681" s="9"/>
      <c r="BT2681" s="9" t="s">
        <v>370</v>
      </c>
      <c r="BU2681" s="9"/>
      <c r="BV2681" s="9"/>
      <c r="BW2681" s="9" t="s">
        <v>286</v>
      </c>
      <c r="BX2681" s="9"/>
      <c r="BY2681" s="9"/>
      <c r="BZ2681" s="9"/>
      <c r="CA2681" s="10">
        <v>12</v>
      </c>
      <c r="CB2681" s="10" t="str">
        <f t="shared" si="5"/>
        <v>7 to 12 months</v>
      </c>
      <c r="CC2681" s="10">
        <v>25</v>
      </c>
      <c r="CD2681" s="9">
        <f t="shared" si="2"/>
        <v>40000</v>
      </c>
      <c r="CE2681" s="9" t="s">
        <v>137</v>
      </c>
      <c r="CF2681" s="9" t="s">
        <v>137</v>
      </c>
      <c r="CG2681" s="9" t="str">
        <f>IF(CF2681="","",VLOOKUP(CF2681,Metadata!$D$2:$H$20,2,FALSE))</f>
        <v/>
      </c>
      <c r="CH2681" s="9" t="str">
        <f>IF(CF2681="","",VLOOKUP(CF2681,Metadata!$D$2:$H$20,4,FALSE))</f>
        <v/>
      </c>
      <c r="CI2681" s="9" t="str">
        <f>IF(CF2681="","",VLOOKUP(CF2681,Metadata!$D$2:$H$20,5,FALSE))</f>
        <v/>
      </c>
      <c r="CJ2681" s="9">
        <f t="shared" si="3"/>
        <v>40000</v>
      </c>
      <c r="CK2681" s="9" t="s">
        <v>153</v>
      </c>
      <c r="CL2681" s="10">
        <v>5</v>
      </c>
      <c r="CM2681" s="10">
        <v>3</v>
      </c>
      <c r="CN2681" s="10">
        <v>7</v>
      </c>
      <c r="CO2681" s="10">
        <v>5</v>
      </c>
      <c r="CP2681" s="10">
        <v>7</v>
      </c>
      <c r="CQ2681" s="10">
        <v>5</v>
      </c>
      <c r="CR2681" s="10">
        <v>5</v>
      </c>
      <c r="CS2681" s="10">
        <v>5</v>
      </c>
      <c r="CT2681" s="10">
        <v>6</v>
      </c>
      <c r="CU2681" s="10">
        <v>4</v>
      </c>
      <c r="CV2681" s="10">
        <v>5</v>
      </c>
      <c r="CW2681" s="10">
        <v>4</v>
      </c>
      <c r="CX2681" s="10">
        <v>5</v>
      </c>
      <c r="CY2681" s="10">
        <v>2</v>
      </c>
      <c r="CZ2681" s="10">
        <v>4</v>
      </c>
      <c r="DA2681" s="10">
        <v>1</v>
      </c>
      <c r="DB2681" s="10">
        <v>1</v>
      </c>
      <c r="DC2681" s="10">
        <v>7</v>
      </c>
      <c r="DD2681" s="10">
        <v>5</v>
      </c>
      <c r="DE2681" s="10">
        <v>7</v>
      </c>
      <c r="DF2681" s="10">
        <v>7</v>
      </c>
      <c r="DG2681" s="10">
        <v>4</v>
      </c>
      <c r="DH2681" s="10">
        <v>6</v>
      </c>
      <c r="DI2681" s="10">
        <v>1</v>
      </c>
      <c r="DJ2681" s="10">
        <v>2</v>
      </c>
      <c r="DK2681" s="10">
        <v>2</v>
      </c>
      <c r="DL2681" s="10">
        <v>1</v>
      </c>
      <c r="DM2681" s="9" t="s">
        <v>154</v>
      </c>
      <c r="DN2681" s="10">
        <v>1971</v>
      </c>
      <c r="DO2681" s="9">
        <f t="shared" si="9"/>
        <v>50</v>
      </c>
      <c r="DP2681" s="9" t="s">
        <v>155</v>
      </c>
      <c r="DQ2681" s="9" t="s">
        <v>156</v>
      </c>
      <c r="DR2681" s="9" t="s">
        <v>170</v>
      </c>
      <c r="DS2681" s="9" t="s">
        <v>137</v>
      </c>
      <c r="DT2681" s="9" t="s">
        <v>657</v>
      </c>
      <c r="DU2681" s="9" t="s">
        <v>158</v>
      </c>
      <c r="DV2681" s="9" t="str">
        <f>VLOOKUP(DU2681,Metadata!$B$2:$C$7,2,FALSE)</f>
        <v>6+ years</v>
      </c>
    </row>
    <row r="2682" spans="1:126">
      <c r="A2682" s="13">
        <v>2681</v>
      </c>
      <c r="B2682" s="9" t="s">
        <v>135</v>
      </c>
      <c r="C2682" s="9" t="str">
        <f>VLOOKUP(B2682,Metadata!$M$2:$N$6,2,FALSE)</f>
        <v>Permanent Employee</v>
      </c>
      <c r="D2682" s="9" t="s">
        <v>159</v>
      </c>
      <c r="E2682" s="9" t="s">
        <v>137</v>
      </c>
      <c r="F2682" s="9" t="s">
        <v>138</v>
      </c>
      <c r="G2682" s="9" t="s">
        <v>172</v>
      </c>
      <c r="H2682" s="9" t="str">
        <f>IF(G2682="","",VLOOKUP(G2682,Metadata!$J$2:$K$22,2,FALSE))</f>
        <v>Porto Metropolitan Area</v>
      </c>
      <c r="I2682" s="9" t="s">
        <v>436</v>
      </c>
      <c r="J2682" s="9" t="str">
        <f>IF(I2682="","",VLOOKUP(I2682,Metadata!$P$2:$Q$43,2,FALSE))</f>
        <v>North America</v>
      </c>
      <c r="K2682" s="9" t="str">
        <f t="shared" si="0"/>
        <v>International</v>
      </c>
      <c r="L2682" s="9" t="s">
        <v>137</v>
      </c>
      <c r="M2682" s="9" t="str">
        <f>IF(L2682="","",VLOOKUP(L2682,Metadata!$J$2:$K$22,2,FALSE))</f>
        <v/>
      </c>
      <c r="N2682" s="9" t="s">
        <v>141</v>
      </c>
      <c r="O2682" s="9" t="s">
        <v>137</v>
      </c>
      <c r="P2682" s="9" t="s">
        <v>142</v>
      </c>
      <c r="Q2682" s="10" t="str">
        <f t="shared" si="1"/>
        <v>Full Office Job</v>
      </c>
      <c r="R2682" s="10">
        <v>2</v>
      </c>
      <c r="S2682" s="9" t="s">
        <v>161</v>
      </c>
      <c r="T2682" s="9" t="s">
        <v>137</v>
      </c>
      <c r="U2682" s="9" t="str">
        <f>IF(S2682&lt;&gt;"",S2682,IF(T2682&lt;&gt;"",VLOOKUP(T2682,Metadata!$S$2:$T$228,2,FALSE),""))</f>
        <v>Full-Stack Developer</v>
      </c>
      <c r="V2682" s="9" t="s">
        <v>251</v>
      </c>
      <c r="W2682" s="9" t="s">
        <v>137</v>
      </c>
      <c r="X2682" s="9" t="s">
        <v>208</v>
      </c>
      <c r="Y2682" s="9" t="s">
        <v>137</v>
      </c>
      <c r="Z2682" s="9" t="s">
        <v>218</v>
      </c>
      <c r="AA2682" s="9" t="s">
        <v>165</v>
      </c>
      <c r="AB2682" s="9" t="s">
        <v>137</v>
      </c>
      <c r="AC2682" s="9" t="s">
        <v>147</v>
      </c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 t="s">
        <v>178</v>
      </c>
      <c r="BB2682" s="9"/>
      <c r="BC2682" s="9"/>
      <c r="BD2682" s="9"/>
      <c r="BE2682" s="9"/>
      <c r="BF2682" s="9"/>
      <c r="BG2682" s="9"/>
      <c r="BH2682" s="9"/>
      <c r="BI2682" s="9"/>
      <c r="BJ2682" s="9" t="s">
        <v>167</v>
      </c>
      <c r="BK2682" s="9" t="s">
        <v>198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10"/>
      <c r="CB2682" s="10" t="str">
        <f t="shared" si="5"/>
        <v/>
      </c>
      <c r="CC2682" s="10"/>
      <c r="CD2682" s="9" t="str">
        <f t="shared" si="2"/>
        <v/>
      </c>
      <c r="CE2682" s="9" t="s">
        <v>151</v>
      </c>
      <c r="CF2682" s="9" t="s">
        <v>152</v>
      </c>
      <c r="CG2682" s="9">
        <f>IF(CF2682="","",VLOOKUP(CF2682,Metadata!$D$2:$H$20,2,FALSE))</f>
        <v>32500</v>
      </c>
      <c r="CH2682" s="9">
        <f>IF(CF2682="","",VLOOKUP(CF2682,Metadata!$D$2:$H$20,4,FALSE))</f>
        <v>30000</v>
      </c>
      <c r="CI2682" s="9">
        <f>IF(CF2682="","",VLOOKUP(CF2682,Metadata!$D$2:$H$20,5,FALSE))</f>
        <v>35000</v>
      </c>
      <c r="CJ2682" s="9">
        <f t="shared" si="3"/>
        <v>32500</v>
      </c>
      <c r="CK2682" s="9" t="s">
        <v>201</v>
      </c>
      <c r="CL2682" s="10">
        <v>6</v>
      </c>
      <c r="CM2682" s="10">
        <v>2</v>
      </c>
      <c r="CN2682" s="10">
        <v>7</v>
      </c>
      <c r="CO2682" s="10">
        <v>7</v>
      </c>
      <c r="CP2682" s="10">
        <v>7</v>
      </c>
      <c r="CQ2682" s="10">
        <v>7</v>
      </c>
      <c r="CR2682" s="10">
        <v>6</v>
      </c>
      <c r="CS2682" s="10">
        <v>6</v>
      </c>
      <c r="CT2682" s="10">
        <v>6</v>
      </c>
      <c r="CU2682" s="10">
        <v>5</v>
      </c>
      <c r="CV2682" s="10">
        <v>5</v>
      </c>
      <c r="CW2682" s="10">
        <v>6</v>
      </c>
      <c r="CX2682" s="10">
        <v>7</v>
      </c>
      <c r="CY2682" s="10">
        <v>7</v>
      </c>
      <c r="CZ2682" s="10">
        <v>6</v>
      </c>
      <c r="DA2682" s="10">
        <v>7</v>
      </c>
      <c r="DB2682" s="10">
        <v>7</v>
      </c>
      <c r="DC2682" s="10">
        <v>7</v>
      </c>
      <c r="DD2682" s="10">
        <v>7</v>
      </c>
      <c r="DE2682" s="10">
        <v>7</v>
      </c>
      <c r="DF2682" s="10">
        <v>7</v>
      </c>
      <c r="DG2682" s="10">
        <v>7</v>
      </c>
      <c r="DH2682" s="10">
        <v>6</v>
      </c>
      <c r="DI2682" s="10">
        <v>7</v>
      </c>
      <c r="DJ2682" s="10">
        <v>7</v>
      </c>
      <c r="DK2682" s="10">
        <v>7</v>
      </c>
      <c r="DL2682" s="10">
        <v>7</v>
      </c>
      <c r="DM2682" s="9" t="s">
        <v>154</v>
      </c>
      <c r="DN2682" s="10">
        <v>1988</v>
      </c>
      <c r="DO2682" s="9">
        <f t="shared" si="9"/>
        <v>33</v>
      </c>
      <c r="DP2682" s="9" t="s">
        <v>155</v>
      </c>
      <c r="DQ2682" s="9" t="s">
        <v>202</v>
      </c>
      <c r="DR2682" s="9" t="s">
        <v>157</v>
      </c>
      <c r="DS2682" s="9" t="s">
        <v>137</v>
      </c>
      <c r="DT2682" s="9" t="s">
        <v>657</v>
      </c>
      <c r="DU2682" s="9" t="s">
        <v>223</v>
      </c>
      <c r="DV2682" s="9" t="str">
        <f>VLOOKUP(DU2682,Metadata!$B$2:$C$7,2,FALSE)</f>
        <v>3 - 6 years</v>
      </c>
    </row>
    <row r="2683" spans="1:126">
      <c r="A2683" s="13">
        <v>2682</v>
      </c>
      <c r="B2683" s="9" t="s">
        <v>135</v>
      </c>
      <c r="C2683" s="9" t="str">
        <f>VLOOKUP(B2683,Metadata!$M$2:$N$6,2,FALSE)</f>
        <v>Permanent Employee</v>
      </c>
      <c r="D2683" s="9" t="s">
        <v>159</v>
      </c>
      <c r="E2683" s="9" t="s">
        <v>137</v>
      </c>
      <c r="F2683" s="9" t="s">
        <v>138</v>
      </c>
      <c r="G2683" s="9" t="s">
        <v>172</v>
      </c>
      <c r="H2683" s="9" t="str">
        <f>IF(G2683="","",VLOOKUP(G2683,Metadata!$J$2:$K$22,2,FALSE))</f>
        <v>Porto Metropolitan Area</v>
      </c>
      <c r="I2683" s="9" t="s">
        <v>138</v>
      </c>
      <c r="J2683" s="9" t="str">
        <f>IF(I2683="","",VLOOKUP(I2683,Metadata!$P$2:$Q$43,2,FALSE))</f>
        <v>Europe</v>
      </c>
      <c r="K2683" s="9" t="str">
        <f t="shared" si="0"/>
        <v>Portugal</v>
      </c>
      <c r="L2683" s="9" t="s">
        <v>172</v>
      </c>
      <c r="M2683" s="9" t="str">
        <f>IF(L2683="","",VLOOKUP(L2683,Metadata!$J$2:$K$22,2,FALSE))</f>
        <v>Porto Metropolitan Area</v>
      </c>
      <c r="N2683" s="9" t="s">
        <v>214</v>
      </c>
      <c r="O2683" s="9" t="s">
        <v>259</v>
      </c>
      <c r="P2683" s="9" t="s">
        <v>191</v>
      </c>
      <c r="Q2683" s="10" t="str">
        <f t="shared" si="1"/>
        <v>Remote Job (full or flexible)</v>
      </c>
      <c r="R2683" s="10">
        <v>5</v>
      </c>
      <c r="S2683" s="9" t="s">
        <v>183</v>
      </c>
      <c r="T2683" s="9" t="s">
        <v>137</v>
      </c>
      <c r="U2683" s="9" t="str">
        <f>IF(S2683&lt;&gt;"",S2683,IF(T2683&lt;&gt;"",VLOOKUP(T2683,Metadata!$S$2:$T$228,2,FALSE),""))</f>
        <v>Product Owner/Product Manager</v>
      </c>
      <c r="V2683" s="9" t="s">
        <v>256</v>
      </c>
      <c r="W2683" s="9" t="s">
        <v>137</v>
      </c>
      <c r="X2683" s="9" t="s">
        <v>163</v>
      </c>
      <c r="Y2683" s="9" t="s">
        <v>137</v>
      </c>
      <c r="Z2683" s="9" t="s">
        <v>184</v>
      </c>
      <c r="AA2683" s="9" t="s">
        <v>165</v>
      </c>
      <c r="AB2683" s="9" t="s">
        <v>137</v>
      </c>
      <c r="AC2683" s="9" t="s">
        <v>147</v>
      </c>
      <c r="AD2683" s="9" t="s">
        <v>148</v>
      </c>
      <c r="AE2683" s="9"/>
      <c r="AF2683" s="9" t="s">
        <v>243</v>
      </c>
      <c r="AG2683" s="9" t="s">
        <v>166</v>
      </c>
      <c r="AH2683" s="9"/>
      <c r="AI2683" s="9"/>
      <c r="AJ2683" s="9" t="s">
        <v>185</v>
      </c>
      <c r="AK2683" s="9"/>
      <c r="AL2683" s="9" t="s">
        <v>177</v>
      </c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 t="s">
        <v>178</v>
      </c>
      <c r="BB2683" s="9" t="s">
        <v>284</v>
      </c>
      <c r="BC2683" s="9"/>
      <c r="BD2683" s="9"/>
      <c r="BE2683" s="9"/>
      <c r="BF2683" s="9"/>
      <c r="BG2683" s="9"/>
      <c r="BH2683" s="9"/>
      <c r="BI2683" s="9"/>
      <c r="BJ2683" s="9"/>
      <c r="BK2683" s="9"/>
      <c r="BL2683" s="9" t="s">
        <v>199</v>
      </c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10"/>
      <c r="CB2683" s="10" t="str">
        <f t="shared" si="5"/>
        <v/>
      </c>
      <c r="CC2683" s="10"/>
      <c r="CD2683" s="9" t="str">
        <f t="shared" si="2"/>
        <v/>
      </c>
      <c r="CE2683" s="9" t="s">
        <v>168</v>
      </c>
      <c r="CF2683" s="9" t="s">
        <v>220</v>
      </c>
      <c r="CG2683" s="9">
        <f>IF(CF2683="","",VLOOKUP(CF2683,Metadata!$D$2:$H$20,2,FALSE))</f>
        <v>27500</v>
      </c>
      <c r="CH2683" s="9">
        <f>IF(CF2683="","",VLOOKUP(CF2683,Metadata!$D$2:$H$20,4,FALSE))</f>
        <v>25000</v>
      </c>
      <c r="CI2683" s="9">
        <f>IF(CF2683="","",VLOOKUP(CF2683,Metadata!$D$2:$H$20,5,FALSE))</f>
        <v>30000</v>
      </c>
      <c r="CJ2683" s="9">
        <f t="shared" si="3"/>
        <v>27500</v>
      </c>
      <c r="CK2683" s="9" t="s">
        <v>201</v>
      </c>
      <c r="CL2683" s="10">
        <v>5</v>
      </c>
      <c r="CM2683" s="10">
        <v>3</v>
      </c>
      <c r="CN2683" s="10">
        <v>5</v>
      </c>
      <c r="CO2683" s="10">
        <v>5</v>
      </c>
      <c r="CP2683" s="10">
        <v>5</v>
      </c>
      <c r="CQ2683" s="10">
        <v>6</v>
      </c>
      <c r="CR2683" s="10">
        <v>6</v>
      </c>
      <c r="CS2683" s="10">
        <v>6</v>
      </c>
      <c r="CT2683" s="10">
        <v>6</v>
      </c>
      <c r="CU2683" s="10">
        <v>4</v>
      </c>
      <c r="CV2683" s="10">
        <v>5</v>
      </c>
      <c r="CW2683" s="10">
        <v>5</v>
      </c>
      <c r="CX2683" s="10">
        <v>7</v>
      </c>
      <c r="CY2683" s="10">
        <v>7</v>
      </c>
      <c r="CZ2683" s="10">
        <v>5</v>
      </c>
      <c r="DA2683" s="10">
        <v>7</v>
      </c>
      <c r="DB2683" s="10">
        <v>6</v>
      </c>
      <c r="DC2683" s="10">
        <v>7</v>
      </c>
      <c r="DD2683" s="10">
        <v>5</v>
      </c>
      <c r="DE2683" s="10">
        <v>7</v>
      </c>
      <c r="DF2683" s="10">
        <v>7</v>
      </c>
      <c r="DG2683" s="10">
        <v>7</v>
      </c>
      <c r="DH2683" s="10">
        <v>7</v>
      </c>
      <c r="DI2683" s="10">
        <v>7</v>
      </c>
      <c r="DJ2683" s="10">
        <v>7</v>
      </c>
      <c r="DK2683" s="10">
        <v>7</v>
      </c>
      <c r="DL2683" s="10">
        <v>5</v>
      </c>
      <c r="DM2683" s="9" t="s">
        <v>154</v>
      </c>
      <c r="DN2683" s="10">
        <v>1985</v>
      </c>
      <c r="DO2683" s="9">
        <f t="shared" si="9"/>
        <v>36</v>
      </c>
      <c r="DP2683" s="9" t="s">
        <v>155</v>
      </c>
      <c r="DQ2683" s="9" t="s">
        <v>202</v>
      </c>
      <c r="DR2683" s="9" t="s">
        <v>170</v>
      </c>
      <c r="DS2683" s="9" t="s">
        <v>137</v>
      </c>
      <c r="DT2683" s="9" t="s">
        <v>657</v>
      </c>
      <c r="DU2683" s="9" t="s">
        <v>223</v>
      </c>
      <c r="DV2683" s="9" t="str">
        <f>VLOOKUP(DU2683,Metadata!$B$2:$C$7,2,FALSE)</f>
        <v>3 - 6 years</v>
      </c>
    </row>
    <row r="2684" spans="1:126">
      <c r="A2684" s="13">
        <v>2683</v>
      </c>
      <c r="B2684" s="9" t="s">
        <v>135</v>
      </c>
      <c r="C2684" s="9" t="str">
        <f>VLOOKUP(B2684,Metadata!$M$2:$N$6,2,FALSE)</f>
        <v>Permanent Employee</v>
      </c>
      <c r="D2684" s="9" t="s">
        <v>159</v>
      </c>
      <c r="E2684" s="9" t="s">
        <v>137</v>
      </c>
      <c r="F2684" s="9" t="s">
        <v>138</v>
      </c>
      <c r="G2684" s="9" t="s">
        <v>140</v>
      </c>
      <c r="H2684" s="9" t="str">
        <f>IF(G2684="","",VLOOKUP(G2684,Metadata!$J$2:$K$22,2,FALSE))</f>
        <v>Lisbon Metropolitan Area</v>
      </c>
      <c r="I2684" s="9" t="s">
        <v>138</v>
      </c>
      <c r="J2684" s="9" t="str">
        <f>IF(I2684="","",VLOOKUP(I2684,Metadata!$P$2:$Q$43,2,FALSE))</f>
        <v>Europe</v>
      </c>
      <c r="K2684" s="9" t="str">
        <f t="shared" si="0"/>
        <v>Portugal</v>
      </c>
      <c r="L2684" s="9" t="s">
        <v>140</v>
      </c>
      <c r="M2684" s="9" t="str">
        <f>IF(L2684="","",VLOOKUP(L2684,Metadata!$J$2:$K$22,2,FALSE))</f>
        <v>Lisbon Metropolitan Area</v>
      </c>
      <c r="N2684" s="9" t="s">
        <v>141</v>
      </c>
      <c r="O2684" s="9" t="s">
        <v>137</v>
      </c>
      <c r="P2684" s="9" t="s">
        <v>191</v>
      </c>
      <c r="Q2684" s="10" t="str">
        <f t="shared" si="1"/>
        <v>Remote Job (full or flexible)</v>
      </c>
      <c r="R2684" s="10">
        <v>5</v>
      </c>
      <c r="S2684" s="9" t="s">
        <v>266</v>
      </c>
      <c r="T2684" s="9" t="s">
        <v>137</v>
      </c>
      <c r="U2684" s="9" t="str">
        <f>IF(S2684&lt;&gt;"",S2684,IF(T2684&lt;&gt;"",VLOOKUP(T2684,Metadata!$S$2:$T$228,2,FALSE),""))</f>
        <v>Data Scientist/Data Engineer</v>
      </c>
      <c r="V2684" s="9" t="s">
        <v>276</v>
      </c>
      <c r="W2684" s="9" t="s">
        <v>137</v>
      </c>
      <c r="X2684" s="9" t="s">
        <v>163</v>
      </c>
      <c r="Y2684" s="9" t="s">
        <v>137</v>
      </c>
      <c r="Z2684" s="9" t="s">
        <v>262</v>
      </c>
      <c r="AA2684" s="9" t="s">
        <v>137</v>
      </c>
      <c r="AB2684" s="9" t="s">
        <v>137</v>
      </c>
      <c r="AC2684" s="9"/>
      <c r="AD2684" s="9"/>
      <c r="AE2684" s="9"/>
      <c r="AF2684" s="9" t="s">
        <v>243</v>
      </c>
      <c r="AG2684" s="9"/>
      <c r="AH2684" s="9"/>
      <c r="AI2684" s="9"/>
      <c r="AJ2684" s="9"/>
      <c r="AK2684" s="9"/>
      <c r="AL2684" s="9"/>
      <c r="AM2684" s="9"/>
      <c r="AN2684" s="9"/>
      <c r="AO2684" s="9"/>
      <c r="AP2684" s="9" t="s">
        <v>244</v>
      </c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 t="s">
        <v>150</v>
      </c>
      <c r="BZ2684" s="9" t="s">
        <v>137</v>
      </c>
      <c r="CA2684" s="10"/>
      <c r="CB2684" s="10" t="str">
        <f t="shared" si="5"/>
        <v/>
      </c>
      <c r="CC2684" s="10"/>
      <c r="CD2684" s="9" t="str">
        <f t="shared" si="2"/>
        <v/>
      </c>
      <c r="CE2684" s="9" t="s">
        <v>151</v>
      </c>
      <c r="CF2684" s="9" t="s">
        <v>188</v>
      </c>
      <c r="CG2684" s="9">
        <f>IF(CF2684="","",VLOOKUP(CF2684,Metadata!$D$2:$H$20,2,FALSE))</f>
        <v>17500</v>
      </c>
      <c r="CH2684" s="9">
        <f>IF(CF2684="","",VLOOKUP(CF2684,Metadata!$D$2:$H$20,4,FALSE))</f>
        <v>15000</v>
      </c>
      <c r="CI2684" s="9">
        <f>IF(CF2684="","",VLOOKUP(CF2684,Metadata!$D$2:$H$20,5,FALSE))</f>
        <v>20000</v>
      </c>
      <c r="CJ2684" s="9">
        <f t="shared" si="3"/>
        <v>17500</v>
      </c>
      <c r="CK2684" s="9" t="s">
        <v>153</v>
      </c>
      <c r="CL2684" s="10">
        <v>2</v>
      </c>
      <c r="CM2684" s="10">
        <v>4</v>
      </c>
      <c r="CN2684" s="10">
        <v>6</v>
      </c>
      <c r="CO2684" s="10">
        <v>6</v>
      </c>
      <c r="CP2684" s="10">
        <v>6</v>
      </c>
      <c r="CQ2684" s="10">
        <v>6</v>
      </c>
      <c r="CR2684" s="10">
        <v>6</v>
      </c>
      <c r="CS2684" s="10">
        <v>6</v>
      </c>
      <c r="CT2684" s="10">
        <v>6</v>
      </c>
      <c r="CU2684" s="10">
        <v>6</v>
      </c>
      <c r="CV2684" s="10">
        <v>5</v>
      </c>
      <c r="CW2684" s="10">
        <v>5</v>
      </c>
      <c r="CX2684" s="10">
        <v>6</v>
      </c>
      <c r="CY2684" s="10">
        <v>6</v>
      </c>
      <c r="CZ2684" s="10">
        <v>6</v>
      </c>
      <c r="DA2684" s="10">
        <v>3</v>
      </c>
      <c r="DB2684" s="10">
        <v>6</v>
      </c>
      <c r="DC2684" s="10">
        <v>6</v>
      </c>
      <c r="DD2684" s="10">
        <v>3</v>
      </c>
      <c r="DE2684" s="10">
        <v>6</v>
      </c>
      <c r="DF2684" s="10">
        <v>6</v>
      </c>
      <c r="DG2684" s="10">
        <v>6</v>
      </c>
      <c r="DH2684" s="10">
        <v>6</v>
      </c>
      <c r="DI2684" s="10">
        <v>6</v>
      </c>
      <c r="DJ2684" s="10">
        <v>6</v>
      </c>
      <c r="DK2684" s="10">
        <v>6</v>
      </c>
      <c r="DL2684" s="10">
        <v>6</v>
      </c>
      <c r="DM2684" s="9" t="s">
        <v>154</v>
      </c>
      <c r="DN2684" s="10">
        <v>1985</v>
      </c>
      <c r="DO2684" s="9">
        <f t="shared" si="9"/>
        <v>36</v>
      </c>
      <c r="DP2684" s="9" t="s">
        <v>155</v>
      </c>
      <c r="DQ2684" s="9" t="s">
        <v>202</v>
      </c>
      <c r="DR2684" s="9" t="s">
        <v>157</v>
      </c>
      <c r="DS2684" s="9" t="s">
        <v>137</v>
      </c>
      <c r="DT2684" s="9" t="s">
        <v>657</v>
      </c>
      <c r="DU2684" s="9" t="s">
        <v>158</v>
      </c>
      <c r="DV2684" s="9" t="str">
        <f>VLOOKUP(DU2684,Metadata!$B$2:$C$7,2,FALSE)</f>
        <v>6+ years</v>
      </c>
    </row>
    <row r="2685" spans="1:126">
      <c r="A2685" s="13">
        <v>2684</v>
      </c>
      <c r="B2685" s="9" t="s">
        <v>135</v>
      </c>
      <c r="C2685" s="9" t="str">
        <f>VLOOKUP(B2685,Metadata!$M$2:$N$6,2,FALSE)</f>
        <v>Permanent Employee</v>
      </c>
      <c r="D2685" s="9" t="s">
        <v>159</v>
      </c>
      <c r="E2685" s="9" t="s">
        <v>137</v>
      </c>
      <c r="F2685" s="9" t="s">
        <v>138</v>
      </c>
      <c r="G2685" s="9" t="s">
        <v>172</v>
      </c>
      <c r="H2685" s="9" t="str">
        <f>IF(G2685="","",VLOOKUP(G2685,Metadata!$J$2:$K$22,2,FALSE))</f>
        <v>Porto Metropolitan Area</v>
      </c>
      <c r="I2685" s="9" t="s">
        <v>138</v>
      </c>
      <c r="J2685" s="9" t="str">
        <f>IF(I2685="","",VLOOKUP(I2685,Metadata!$P$2:$Q$43,2,FALSE))</f>
        <v>Europe</v>
      </c>
      <c r="K2685" s="9" t="str">
        <f t="shared" si="0"/>
        <v>Portugal</v>
      </c>
      <c r="L2685" s="9" t="s">
        <v>172</v>
      </c>
      <c r="M2685" s="9" t="str">
        <f>IF(L2685="","",VLOOKUP(L2685,Metadata!$J$2:$K$22,2,FALSE))</f>
        <v>Porto Metropolitan Area</v>
      </c>
      <c r="N2685" s="9" t="s">
        <v>214</v>
      </c>
      <c r="O2685" s="9" t="s">
        <v>259</v>
      </c>
      <c r="P2685" s="9" t="s">
        <v>191</v>
      </c>
      <c r="Q2685" s="10" t="str">
        <f t="shared" si="1"/>
        <v>Remote Job (full or flexible)</v>
      </c>
      <c r="R2685" s="10">
        <v>4</v>
      </c>
      <c r="S2685" s="9" t="s">
        <v>183</v>
      </c>
      <c r="T2685" s="9" t="s">
        <v>137</v>
      </c>
      <c r="U2685" s="9" t="str">
        <f>IF(S2685&lt;&gt;"",S2685,IF(T2685&lt;&gt;"",VLOOKUP(T2685,Metadata!$S$2:$T$228,2,FALSE),""))</f>
        <v>Product Owner/Product Manager</v>
      </c>
      <c r="V2685" s="9" t="s">
        <v>174</v>
      </c>
      <c r="W2685" s="9" t="s">
        <v>137</v>
      </c>
      <c r="X2685" s="9" t="s">
        <v>269</v>
      </c>
      <c r="Y2685" s="9" t="s">
        <v>137</v>
      </c>
      <c r="Z2685" s="9" t="s">
        <v>262</v>
      </c>
      <c r="AA2685" s="9" t="s">
        <v>137</v>
      </c>
      <c r="AB2685" s="9" t="s">
        <v>137</v>
      </c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 t="s">
        <v>150</v>
      </c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 t="s">
        <v>150</v>
      </c>
      <c r="BZ2685" s="9" t="s">
        <v>137</v>
      </c>
      <c r="CA2685" s="10"/>
      <c r="CB2685" s="10" t="str">
        <f t="shared" si="5"/>
        <v/>
      </c>
      <c r="CC2685" s="10"/>
      <c r="CD2685" s="9" t="str">
        <f t="shared" si="2"/>
        <v/>
      </c>
      <c r="CE2685" s="9" t="s">
        <v>168</v>
      </c>
      <c r="CF2685" s="9" t="s">
        <v>220</v>
      </c>
      <c r="CG2685" s="9">
        <f>IF(CF2685="","",VLOOKUP(CF2685,Metadata!$D$2:$H$20,2,FALSE))</f>
        <v>27500</v>
      </c>
      <c r="CH2685" s="9">
        <f>IF(CF2685="","",VLOOKUP(CF2685,Metadata!$D$2:$H$20,4,FALSE))</f>
        <v>25000</v>
      </c>
      <c r="CI2685" s="9">
        <f>IF(CF2685="","",VLOOKUP(CF2685,Metadata!$D$2:$H$20,5,FALSE))</f>
        <v>30000</v>
      </c>
      <c r="CJ2685" s="9">
        <f t="shared" si="3"/>
        <v>27500</v>
      </c>
      <c r="CK2685" s="9" t="s">
        <v>221</v>
      </c>
      <c r="CL2685" s="10">
        <v>6</v>
      </c>
      <c r="CM2685" s="10">
        <v>2</v>
      </c>
      <c r="CN2685" s="10">
        <v>6</v>
      </c>
      <c r="CO2685" s="10">
        <v>4</v>
      </c>
      <c r="CP2685" s="10">
        <v>3</v>
      </c>
      <c r="CQ2685" s="10">
        <v>6</v>
      </c>
      <c r="CR2685" s="10">
        <v>3</v>
      </c>
      <c r="CS2685" s="10">
        <v>6</v>
      </c>
      <c r="CT2685" s="10">
        <v>6</v>
      </c>
      <c r="CU2685" s="10">
        <v>3</v>
      </c>
      <c r="CV2685" s="10">
        <v>5</v>
      </c>
      <c r="CW2685" s="10">
        <v>5</v>
      </c>
      <c r="CX2685" s="10">
        <v>6</v>
      </c>
      <c r="CY2685" s="10">
        <v>6</v>
      </c>
      <c r="CZ2685" s="10">
        <v>6</v>
      </c>
      <c r="DA2685" s="10">
        <v>5</v>
      </c>
      <c r="DB2685" s="10">
        <v>6</v>
      </c>
      <c r="DC2685" s="10">
        <v>7</v>
      </c>
      <c r="DD2685" s="10">
        <v>3</v>
      </c>
      <c r="DE2685" s="10">
        <v>5</v>
      </c>
      <c r="DF2685" s="10">
        <v>6</v>
      </c>
      <c r="DG2685" s="10">
        <v>4</v>
      </c>
      <c r="DH2685" s="10">
        <v>3</v>
      </c>
      <c r="DI2685" s="10">
        <v>6</v>
      </c>
      <c r="DJ2685" s="10">
        <v>6</v>
      </c>
      <c r="DK2685" s="10">
        <v>6</v>
      </c>
      <c r="DL2685" s="10">
        <v>7</v>
      </c>
      <c r="DM2685" s="9" t="s">
        <v>154</v>
      </c>
      <c r="DN2685" s="10">
        <v>1990</v>
      </c>
      <c r="DO2685" s="9">
        <f t="shared" si="9"/>
        <v>31</v>
      </c>
      <c r="DP2685" s="9" t="s">
        <v>155</v>
      </c>
      <c r="DQ2685" s="9" t="s">
        <v>156</v>
      </c>
      <c r="DR2685" s="9" t="s">
        <v>170</v>
      </c>
      <c r="DS2685" s="9" t="s">
        <v>137</v>
      </c>
      <c r="DT2685" s="9" t="s">
        <v>657</v>
      </c>
      <c r="DU2685" s="9" t="s">
        <v>203</v>
      </c>
      <c r="DV2685" s="9" t="str">
        <f>VLOOKUP(DU2685,Metadata!$B$2:$C$7,2,FALSE)</f>
        <v>6+ years</v>
      </c>
    </row>
    <row r="2686" spans="1:126">
      <c r="A2686" s="13">
        <v>2685</v>
      </c>
      <c r="B2686" s="9" t="s">
        <v>135</v>
      </c>
      <c r="C2686" s="9" t="str">
        <f>VLOOKUP(B2686,Metadata!$M$2:$N$6,2,FALSE)</f>
        <v>Permanent Employee</v>
      </c>
      <c r="D2686" s="9" t="s">
        <v>159</v>
      </c>
      <c r="E2686" s="9" t="s">
        <v>137</v>
      </c>
      <c r="F2686" s="9" t="s">
        <v>138</v>
      </c>
      <c r="G2686" s="9" t="s">
        <v>291</v>
      </c>
      <c r="H2686" s="9" t="str">
        <f>IF(G2686="","",VLOOKUP(G2686,Metadata!$J$2:$K$22,2,FALSE))</f>
        <v>Centre</v>
      </c>
      <c r="I2686" s="9" t="s">
        <v>311</v>
      </c>
      <c r="J2686" s="9" t="str">
        <f>IF(I2686="","",VLOOKUP(I2686,Metadata!$P$2:$Q$43,2,FALSE))</f>
        <v>Europe</v>
      </c>
      <c r="K2686" s="9" t="str">
        <f t="shared" si="0"/>
        <v>International</v>
      </c>
      <c r="L2686" s="9" t="s">
        <v>137</v>
      </c>
      <c r="M2686" s="9" t="str">
        <f>IF(L2686="","",VLOOKUP(L2686,Metadata!$J$2:$K$22,2,FALSE))</f>
        <v/>
      </c>
      <c r="N2686" s="9" t="s">
        <v>141</v>
      </c>
      <c r="O2686" s="9" t="s">
        <v>137</v>
      </c>
      <c r="P2686" s="9" t="s">
        <v>142</v>
      </c>
      <c r="Q2686" s="10" t="str">
        <f t="shared" si="1"/>
        <v>Full Office Job</v>
      </c>
      <c r="R2686" s="10">
        <v>6</v>
      </c>
      <c r="S2686" s="9" t="s">
        <v>192</v>
      </c>
      <c r="T2686" s="9" t="s">
        <v>137</v>
      </c>
      <c r="U2686" s="9" t="str">
        <f>IF(S2686&lt;&gt;"",S2686,IF(T2686&lt;&gt;"",VLOOKUP(T2686,Metadata!$S$2:$T$228,2,FALSE),""))</f>
        <v>Back-End Developer</v>
      </c>
      <c r="V2686" s="9" t="s">
        <v>162</v>
      </c>
      <c r="W2686" s="9" t="s">
        <v>137</v>
      </c>
      <c r="X2686" s="9" t="s">
        <v>145</v>
      </c>
      <c r="Y2686" s="9" t="s">
        <v>137</v>
      </c>
      <c r="Z2686" s="9" t="s">
        <v>146</v>
      </c>
      <c r="AA2686" s="9" t="s">
        <v>137</v>
      </c>
      <c r="AB2686" s="9" t="s">
        <v>137</v>
      </c>
      <c r="AC2686" s="9"/>
      <c r="AD2686" s="9"/>
      <c r="AE2686" s="9"/>
      <c r="AF2686" s="9"/>
      <c r="AG2686" s="9"/>
      <c r="AH2686" s="9"/>
      <c r="AI2686" s="9"/>
      <c r="AJ2686" s="9"/>
      <c r="AK2686" s="9" t="s">
        <v>302</v>
      </c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 t="s">
        <v>330</v>
      </c>
      <c r="BE2686" s="9"/>
      <c r="BF2686" s="9"/>
      <c r="BG2686" s="9"/>
      <c r="BH2686" s="9"/>
      <c r="BI2686" s="9"/>
      <c r="BJ2686" s="9"/>
      <c r="BK2686" s="9"/>
      <c r="BL2686" s="9"/>
      <c r="BM2686" s="9" t="s">
        <v>303</v>
      </c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 t="s">
        <v>551</v>
      </c>
      <c r="CA2686" s="10"/>
      <c r="CB2686" s="10" t="str">
        <f t="shared" si="5"/>
        <v/>
      </c>
      <c r="CC2686" s="10"/>
      <c r="CD2686" s="9" t="str">
        <f t="shared" si="2"/>
        <v/>
      </c>
      <c r="CE2686" s="9" t="s">
        <v>151</v>
      </c>
      <c r="CF2686" s="9" t="s">
        <v>236</v>
      </c>
      <c r="CG2686" s="9">
        <f>IF(CF2686="","",VLOOKUP(CF2686,Metadata!$D$2:$H$20,2,FALSE))</f>
        <v>47500</v>
      </c>
      <c r="CH2686" s="9">
        <f>IF(CF2686="","",VLOOKUP(CF2686,Metadata!$D$2:$H$20,4,FALSE))</f>
        <v>45000</v>
      </c>
      <c r="CI2686" s="9">
        <f>IF(CF2686="","",VLOOKUP(CF2686,Metadata!$D$2:$H$20,5,FALSE))</f>
        <v>50000</v>
      </c>
      <c r="CJ2686" s="9">
        <f t="shared" si="3"/>
        <v>47500</v>
      </c>
      <c r="CK2686" s="9" t="s">
        <v>153</v>
      </c>
      <c r="CL2686" s="10">
        <v>6</v>
      </c>
      <c r="CM2686" s="10">
        <v>5</v>
      </c>
      <c r="CN2686" s="10">
        <v>6</v>
      </c>
      <c r="CO2686" s="10">
        <v>6</v>
      </c>
      <c r="CP2686" s="10">
        <v>7</v>
      </c>
      <c r="CQ2686" s="10">
        <v>7</v>
      </c>
      <c r="CR2686" s="10">
        <v>6</v>
      </c>
      <c r="CS2686" s="10">
        <v>7</v>
      </c>
      <c r="CT2686" s="10">
        <v>7</v>
      </c>
      <c r="CU2686" s="10">
        <v>5</v>
      </c>
      <c r="CV2686" s="10">
        <v>5</v>
      </c>
      <c r="CW2686" s="10">
        <v>2</v>
      </c>
      <c r="CX2686" s="10">
        <v>7</v>
      </c>
      <c r="CY2686" s="10">
        <v>5</v>
      </c>
      <c r="CZ2686" s="10">
        <v>4</v>
      </c>
      <c r="DA2686" s="10">
        <v>4</v>
      </c>
      <c r="DB2686" s="10">
        <v>5</v>
      </c>
      <c r="DC2686" s="10">
        <v>6</v>
      </c>
      <c r="DD2686" s="10">
        <v>5</v>
      </c>
      <c r="DE2686" s="10">
        <v>7</v>
      </c>
      <c r="DF2686" s="10">
        <v>7</v>
      </c>
      <c r="DG2686" s="10">
        <v>6</v>
      </c>
      <c r="DH2686" s="10">
        <v>5</v>
      </c>
      <c r="DI2686" s="10">
        <v>2</v>
      </c>
      <c r="DJ2686" s="10">
        <v>6</v>
      </c>
      <c r="DK2686" s="10">
        <v>7</v>
      </c>
      <c r="DL2686" s="10">
        <v>4</v>
      </c>
      <c r="DM2686" s="9" t="s">
        <v>154</v>
      </c>
      <c r="DN2686" s="10">
        <v>1990</v>
      </c>
      <c r="DO2686" s="9">
        <f t="shared" si="9"/>
        <v>31</v>
      </c>
      <c r="DP2686" s="9" t="s">
        <v>155</v>
      </c>
      <c r="DQ2686" s="9" t="s">
        <v>156</v>
      </c>
      <c r="DR2686" s="9" t="s">
        <v>157</v>
      </c>
      <c r="DS2686" s="9" t="s">
        <v>137</v>
      </c>
      <c r="DT2686" s="9" t="s">
        <v>657</v>
      </c>
      <c r="DU2686" s="9" t="s">
        <v>203</v>
      </c>
      <c r="DV2686" s="9" t="str">
        <f>VLOOKUP(DU2686,Metadata!$B$2:$C$7,2,FALSE)</f>
        <v>6+ years</v>
      </c>
    </row>
    <row r="2687" spans="1:126">
      <c r="A2687" s="13">
        <v>2686</v>
      </c>
      <c r="B2687" s="9" t="s">
        <v>135</v>
      </c>
      <c r="C2687" s="9" t="str">
        <f>VLOOKUP(B2687,Metadata!$M$2:$N$6,2,FALSE)</f>
        <v>Permanent Employee</v>
      </c>
      <c r="D2687" s="9" t="s">
        <v>136</v>
      </c>
      <c r="E2687" s="9" t="s">
        <v>137</v>
      </c>
      <c r="F2687" s="9" t="s">
        <v>138</v>
      </c>
      <c r="G2687" s="9" t="s">
        <v>160</v>
      </c>
      <c r="H2687" s="9" t="str">
        <f>IF(G2687="","",VLOOKUP(G2687,Metadata!$J$2:$K$22,2,FALSE))</f>
        <v>Centre</v>
      </c>
      <c r="I2687" s="9" t="s">
        <v>138</v>
      </c>
      <c r="J2687" s="9" t="str">
        <f>IF(I2687="","",VLOOKUP(I2687,Metadata!$P$2:$Q$43,2,FALSE))</f>
        <v>Europe</v>
      </c>
      <c r="K2687" s="9" t="str">
        <f t="shared" si="0"/>
        <v>Portugal</v>
      </c>
      <c r="L2687" s="9" t="s">
        <v>140</v>
      </c>
      <c r="M2687" s="9" t="str">
        <f>IF(L2687="","",VLOOKUP(L2687,Metadata!$J$2:$K$22,2,FALSE))</f>
        <v>Lisbon Metropolitan Area</v>
      </c>
      <c r="N2687" s="9" t="s">
        <v>141</v>
      </c>
      <c r="O2687" s="9" t="s">
        <v>137</v>
      </c>
      <c r="P2687" s="9" t="s">
        <v>142</v>
      </c>
      <c r="Q2687" s="10" t="str">
        <f t="shared" si="1"/>
        <v>Full Office Job</v>
      </c>
      <c r="R2687" s="10">
        <v>7</v>
      </c>
      <c r="S2687" s="9" t="s">
        <v>192</v>
      </c>
      <c r="T2687" s="9" t="s">
        <v>137</v>
      </c>
      <c r="U2687" s="9" t="str">
        <f>IF(S2687&lt;&gt;"",S2687,IF(T2687&lt;&gt;"",VLOOKUP(T2687,Metadata!$S$2:$T$228,2,FALSE),""))</f>
        <v>Back-End Developer</v>
      </c>
      <c r="V2687" s="9" t="s">
        <v>323</v>
      </c>
      <c r="W2687" s="9" t="s">
        <v>137</v>
      </c>
      <c r="X2687" s="9" t="s">
        <v>145</v>
      </c>
      <c r="Y2687" s="9" t="s">
        <v>137</v>
      </c>
      <c r="Z2687" s="9" t="s">
        <v>184</v>
      </c>
      <c r="AA2687" s="9" t="s">
        <v>137</v>
      </c>
      <c r="AB2687" s="9" t="s">
        <v>253</v>
      </c>
      <c r="AC2687" s="9"/>
      <c r="AD2687" s="9" t="s">
        <v>148</v>
      </c>
      <c r="AE2687" s="9"/>
      <c r="AF2687" s="9" t="s">
        <v>243</v>
      </c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 t="s">
        <v>267</v>
      </c>
      <c r="AV2687" s="9" t="s">
        <v>270</v>
      </c>
      <c r="AW2687" s="9"/>
      <c r="AX2687" s="9"/>
      <c r="AY2687" s="9"/>
      <c r="AZ2687" s="9"/>
      <c r="BA2687" s="9"/>
      <c r="BB2687" s="9" t="s">
        <v>284</v>
      </c>
      <c r="BC2687" s="9"/>
      <c r="BD2687" s="9"/>
      <c r="BE2687" s="9"/>
      <c r="BF2687" s="9"/>
      <c r="BG2687" s="9"/>
      <c r="BH2687" s="9"/>
      <c r="BI2687" s="9"/>
      <c r="BJ2687" s="9"/>
      <c r="BK2687" s="9" t="s">
        <v>198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10"/>
      <c r="CB2687" s="10" t="str">
        <f t="shared" si="5"/>
        <v/>
      </c>
      <c r="CC2687" s="10"/>
      <c r="CD2687" s="9" t="str">
        <f t="shared" si="2"/>
        <v/>
      </c>
      <c r="CE2687" s="9" t="s">
        <v>168</v>
      </c>
      <c r="CF2687" s="9" t="s">
        <v>254</v>
      </c>
      <c r="CG2687" s="9">
        <f>IF(CF2687="","",VLOOKUP(CF2687,Metadata!$D$2:$H$20,2,FALSE))</f>
        <v>37500</v>
      </c>
      <c r="CH2687" s="9">
        <f>IF(CF2687="","",VLOOKUP(CF2687,Metadata!$D$2:$H$20,4,FALSE))</f>
        <v>35000</v>
      </c>
      <c r="CI2687" s="9">
        <f>IF(CF2687="","",VLOOKUP(CF2687,Metadata!$D$2:$H$20,5,FALSE))</f>
        <v>40000</v>
      </c>
      <c r="CJ2687" s="9">
        <f t="shared" si="3"/>
        <v>37500</v>
      </c>
      <c r="CK2687" s="9" t="s">
        <v>189</v>
      </c>
      <c r="CL2687" s="10">
        <v>4</v>
      </c>
      <c r="CM2687" s="10">
        <v>5</v>
      </c>
      <c r="CN2687" s="10">
        <v>7</v>
      </c>
      <c r="CO2687" s="10">
        <v>7</v>
      </c>
      <c r="CP2687" s="10">
        <v>7</v>
      </c>
      <c r="CQ2687" s="10">
        <v>7</v>
      </c>
      <c r="CR2687" s="10">
        <v>7</v>
      </c>
      <c r="CS2687" s="10">
        <v>7</v>
      </c>
      <c r="CT2687" s="10">
        <v>4</v>
      </c>
      <c r="CU2687" s="10">
        <v>7</v>
      </c>
      <c r="CV2687" s="10">
        <v>7</v>
      </c>
      <c r="CW2687" s="10">
        <v>7</v>
      </c>
      <c r="CX2687" s="10">
        <v>7</v>
      </c>
      <c r="CY2687" s="10">
        <v>7</v>
      </c>
      <c r="CZ2687" s="10">
        <v>7</v>
      </c>
      <c r="DA2687" s="10">
        <v>4</v>
      </c>
      <c r="DB2687" s="10">
        <v>4</v>
      </c>
      <c r="DC2687" s="10">
        <v>5</v>
      </c>
      <c r="DD2687" s="10">
        <v>5</v>
      </c>
      <c r="DE2687" s="10">
        <v>7</v>
      </c>
      <c r="DF2687" s="10">
        <v>7</v>
      </c>
      <c r="DG2687" s="10">
        <v>7</v>
      </c>
      <c r="DH2687" s="10">
        <v>7</v>
      </c>
      <c r="DI2687" s="10">
        <v>1</v>
      </c>
      <c r="DJ2687" s="10">
        <v>4</v>
      </c>
      <c r="DK2687" s="10">
        <v>7</v>
      </c>
      <c r="DL2687" s="10">
        <v>1</v>
      </c>
      <c r="DM2687" s="9" t="s">
        <v>154</v>
      </c>
      <c r="DN2687" s="10">
        <v>1992</v>
      </c>
      <c r="DO2687" s="9">
        <f t="shared" si="9"/>
        <v>29</v>
      </c>
      <c r="DP2687" s="9" t="s">
        <v>155</v>
      </c>
      <c r="DQ2687" s="9" t="s">
        <v>202</v>
      </c>
      <c r="DR2687" s="9" t="s">
        <v>157</v>
      </c>
      <c r="DS2687" s="9" t="s">
        <v>137</v>
      </c>
      <c r="DT2687" s="9" t="s">
        <v>657</v>
      </c>
      <c r="DU2687" s="9" t="s">
        <v>223</v>
      </c>
      <c r="DV2687" s="9" t="str">
        <f>VLOOKUP(DU2687,Metadata!$B$2:$C$7,2,FALSE)</f>
        <v>3 - 6 years</v>
      </c>
    </row>
    <row r="2688" spans="1:126">
      <c r="A2688" s="13">
        <v>2687</v>
      </c>
      <c r="B2688" s="9" t="s">
        <v>135</v>
      </c>
      <c r="C2688" s="9" t="str">
        <f>VLOOKUP(B2688,Metadata!$M$2:$N$6,2,FALSE)</f>
        <v>Permanent Employee</v>
      </c>
      <c r="D2688" s="9" t="s">
        <v>159</v>
      </c>
      <c r="E2688" s="9" t="s">
        <v>137</v>
      </c>
      <c r="F2688" s="9" t="s">
        <v>138</v>
      </c>
      <c r="G2688" s="9" t="s">
        <v>139</v>
      </c>
      <c r="H2688" s="9" t="str">
        <f>IF(G2688="","",VLOOKUP(G2688,Metadata!$J$2:$K$22,2,FALSE))</f>
        <v>Centre</v>
      </c>
      <c r="I2688" s="9" t="s">
        <v>138</v>
      </c>
      <c r="J2688" s="9" t="str">
        <f>IF(I2688="","",VLOOKUP(I2688,Metadata!$P$2:$Q$43,2,FALSE))</f>
        <v>Europe</v>
      </c>
      <c r="K2688" s="9" t="str">
        <f t="shared" si="0"/>
        <v>Portugal</v>
      </c>
      <c r="L2688" s="9" t="s">
        <v>140</v>
      </c>
      <c r="M2688" s="9" t="str">
        <f>IF(L2688="","",VLOOKUP(L2688,Metadata!$J$2:$K$22,2,FALSE))</f>
        <v>Lisbon Metropolitan Area</v>
      </c>
      <c r="N2688" s="9" t="s">
        <v>205</v>
      </c>
      <c r="O2688" s="9" t="s">
        <v>137</v>
      </c>
      <c r="P2688" s="9" t="s">
        <v>137</v>
      </c>
      <c r="Q2688" s="10" t="str">
        <f t="shared" si="1"/>
        <v>Full Office Job</v>
      </c>
      <c r="R2688" s="10">
        <v>6</v>
      </c>
      <c r="S2688" s="9" t="s">
        <v>266</v>
      </c>
      <c r="T2688" s="9" t="s">
        <v>137</v>
      </c>
      <c r="U2688" s="9" t="str">
        <f>IF(S2688&lt;&gt;"",S2688,IF(T2688&lt;&gt;"",VLOOKUP(T2688,Metadata!$S$2:$T$228,2,FALSE),""))</f>
        <v>Data Scientist/Data Engineer</v>
      </c>
      <c r="V2688" s="9" t="s">
        <v>276</v>
      </c>
      <c r="W2688" s="9" t="s">
        <v>137</v>
      </c>
      <c r="X2688" s="9" t="s">
        <v>163</v>
      </c>
      <c r="Y2688" s="9" t="s">
        <v>137</v>
      </c>
      <c r="Z2688" s="9" t="s">
        <v>262</v>
      </c>
      <c r="AA2688" s="9" t="s">
        <v>137</v>
      </c>
      <c r="AB2688" s="9" t="s">
        <v>137</v>
      </c>
      <c r="AC2688" s="9" t="s">
        <v>147</v>
      </c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 t="s">
        <v>178</v>
      </c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 t="s">
        <v>150</v>
      </c>
      <c r="BZ2688" s="9" t="s">
        <v>137</v>
      </c>
      <c r="CA2688" s="10"/>
      <c r="CB2688" s="10" t="str">
        <f t="shared" si="5"/>
        <v/>
      </c>
      <c r="CC2688" s="10"/>
      <c r="CD2688" s="9" t="str">
        <f t="shared" si="2"/>
        <v/>
      </c>
      <c r="CE2688" s="9" t="s">
        <v>151</v>
      </c>
      <c r="CF2688" s="9" t="s">
        <v>254</v>
      </c>
      <c r="CG2688" s="9">
        <f>IF(CF2688="","",VLOOKUP(CF2688,Metadata!$D$2:$H$20,2,FALSE))</f>
        <v>37500</v>
      </c>
      <c r="CH2688" s="9">
        <f>IF(CF2688="","",VLOOKUP(CF2688,Metadata!$D$2:$H$20,4,FALSE))</f>
        <v>35000</v>
      </c>
      <c r="CI2688" s="9">
        <f>IF(CF2688="","",VLOOKUP(CF2688,Metadata!$D$2:$H$20,5,FALSE))</f>
        <v>40000</v>
      </c>
      <c r="CJ2688" s="9">
        <f t="shared" si="3"/>
        <v>37500</v>
      </c>
      <c r="CK2688" s="9" t="s">
        <v>153</v>
      </c>
      <c r="CL2688" s="10">
        <v>5</v>
      </c>
      <c r="CM2688" s="10">
        <v>2</v>
      </c>
      <c r="CN2688" s="10">
        <v>7</v>
      </c>
      <c r="CO2688" s="10">
        <v>5</v>
      </c>
      <c r="CP2688" s="10">
        <v>6</v>
      </c>
      <c r="CQ2688" s="10">
        <v>6</v>
      </c>
      <c r="CR2688" s="10">
        <v>6</v>
      </c>
      <c r="CS2688" s="10">
        <v>6</v>
      </c>
      <c r="CT2688" s="10">
        <v>4</v>
      </c>
      <c r="CU2688" s="10">
        <v>6</v>
      </c>
      <c r="CV2688" s="10">
        <v>5</v>
      </c>
      <c r="CW2688" s="10">
        <v>1</v>
      </c>
      <c r="CX2688" s="10">
        <v>6</v>
      </c>
      <c r="CY2688" s="10">
        <v>6</v>
      </c>
      <c r="CZ2688" s="10">
        <v>6</v>
      </c>
      <c r="DA2688" s="10">
        <v>4</v>
      </c>
      <c r="DB2688" s="10">
        <v>6</v>
      </c>
      <c r="DC2688" s="10">
        <v>6</v>
      </c>
      <c r="DD2688" s="10">
        <v>2</v>
      </c>
      <c r="DE2688" s="10">
        <v>6</v>
      </c>
      <c r="DF2688" s="10">
        <v>4</v>
      </c>
      <c r="DG2688" s="10">
        <v>5</v>
      </c>
      <c r="DH2688" s="10">
        <v>4</v>
      </c>
      <c r="DI2688" s="10">
        <v>5</v>
      </c>
      <c r="DJ2688" s="10">
        <v>2</v>
      </c>
      <c r="DK2688" s="10">
        <v>4</v>
      </c>
      <c r="DL2688" s="10">
        <v>2</v>
      </c>
      <c r="DM2688" s="9" t="s">
        <v>154</v>
      </c>
      <c r="DN2688" s="10">
        <v>1972</v>
      </c>
      <c r="DO2688" s="9">
        <f t="shared" si="9"/>
        <v>49</v>
      </c>
      <c r="DP2688" s="9" t="s">
        <v>155</v>
      </c>
      <c r="DQ2688" s="9" t="s">
        <v>202</v>
      </c>
      <c r="DR2688" s="9" t="s">
        <v>157</v>
      </c>
      <c r="DS2688" s="9" t="s">
        <v>137</v>
      </c>
      <c r="DT2688" s="9" t="s">
        <v>657</v>
      </c>
      <c r="DU2688" s="9" t="s">
        <v>158</v>
      </c>
      <c r="DV2688" s="9" t="str">
        <f>VLOOKUP(DU2688,Metadata!$B$2:$C$7,2,FALSE)</f>
        <v>6+ years</v>
      </c>
    </row>
    <row r="2689" spans="1:126">
      <c r="A2689" s="13">
        <v>2688</v>
      </c>
      <c r="B2689" s="9" t="s">
        <v>135</v>
      </c>
      <c r="C2689" s="9" t="str">
        <f>VLOOKUP(B2689,Metadata!$M$2:$N$6,2,FALSE)</f>
        <v>Permanent Employee</v>
      </c>
      <c r="D2689" s="9" t="s">
        <v>136</v>
      </c>
      <c r="E2689" s="9" t="s">
        <v>137</v>
      </c>
      <c r="F2689" s="9" t="s">
        <v>138</v>
      </c>
      <c r="G2689" s="9" t="s">
        <v>140</v>
      </c>
      <c r="H2689" s="9" t="str">
        <f>IF(G2689="","",VLOOKUP(G2689,Metadata!$J$2:$K$22,2,FALSE))</f>
        <v>Lisbon Metropolitan Area</v>
      </c>
      <c r="I2689" s="9" t="s">
        <v>311</v>
      </c>
      <c r="J2689" s="9" t="str">
        <f>IF(I2689="","",VLOOKUP(I2689,Metadata!$P$2:$Q$43,2,FALSE))</f>
        <v>Europe</v>
      </c>
      <c r="K2689" s="9" t="str">
        <f t="shared" si="0"/>
        <v>International</v>
      </c>
      <c r="L2689" s="9" t="s">
        <v>137</v>
      </c>
      <c r="M2689" s="9" t="str">
        <f>IF(L2689="","",VLOOKUP(L2689,Metadata!$J$2:$K$22,2,FALSE))</f>
        <v/>
      </c>
      <c r="N2689" s="9" t="s">
        <v>141</v>
      </c>
      <c r="O2689" s="9" t="s">
        <v>137</v>
      </c>
      <c r="P2689" s="9" t="s">
        <v>191</v>
      </c>
      <c r="Q2689" s="10" t="str">
        <f t="shared" si="1"/>
        <v>Remote Job (full or flexible)</v>
      </c>
      <c r="R2689" s="10">
        <v>5</v>
      </c>
      <c r="S2689" s="9" t="s">
        <v>183</v>
      </c>
      <c r="T2689" s="9" t="s">
        <v>137</v>
      </c>
      <c r="U2689" s="9" t="str">
        <f>IF(S2689&lt;&gt;"",S2689,IF(T2689&lt;&gt;"",VLOOKUP(T2689,Metadata!$S$2:$T$228,2,FALSE),""))</f>
        <v>Product Owner/Product Manager</v>
      </c>
      <c r="V2689" s="9" t="s">
        <v>162</v>
      </c>
      <c r="W2689" s="9" t="s">
        <v>137</v>
      </c>
      <c r="X2689" s="9" t="s">
        <v>145</v>
      </c>
      <c r="Y2689" s="9" t="s">
        <v>137</v>
      </c>
      <c r="Z2689" s="9" t="s">
        <v>224</v>
      </c>
      <c r="AA2689" s="9" t="s">
        <v>137</v>
      </c>
      <c r="AB2689" s="9" t="s">
        <v>137</v>
      </c>
      <c r="AC2689" s="9"/>
      <c r="AD2689" s="9" t="s">
        <v>148</v>
      </c>
      <c r="AE2689" s="9"/>
      <c r="AF2689" s="9" t="s">
        <v>243</v>
      </c>
      <c r="AG2689" s="9"/>
      <c r="AH2689" s="9"/>
      <c r="AI2689" s="9"/>
      <c r="AJ2689" s="9"/>
      <c r="AK2689" s="9"/>
      <c r="AL2689" s="9"/>
      <c r="AM2689" s="9"/>
      <c r="AN2689" s="9"/>
      <c r="AO2689" s="9"/>
      <c r="AP2689" s="9" t="s">
        <v>244</v>
      </c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 t="s">
        <v>199</v>
      </c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10"/>
      <c r="CB2689" s="10" t="str">
        <f t="shared" si="5"/>
        <v/>
      </c>
      <c r="CC2689" s="10"/>
      <c r="CD2689" s="9" t="str">
        <f t="shared" si="2"/>
        <v/>
      </c>
      <c r="CE2689" s="9" t="s">
        <v>232</v>
      </c>
      <c r="CF2689" s="9" t="s">
        <v>513</v>
      </c>
      <c r="CG2689" s="9">
        <f>IF(CF2689="","",VLOOKUP(CF2689,Metadata!$D$2:$H$20,2,FALSE))</f>
        <v>92500</v>
      </c>
      <c r="CH2689" s="9">
        <f>IF(CF2689="","",VLOOKUP(CF2689,Metadata!$D$2:$H$20,4,FALSE))</f>
        <v>90000</v>
      </c>
      <c r="CI2689" s="9">
        <f>IF(CF2689="","",VLOOKUP(CF2689,Metadata!$D$2:$H$20,5,FALSE))</f>
        <v>95000</v>
      </c>
      <c r="CJ2689" s="9">
        <f t="shared" si="3"/>
        <v>92500</v>
      </c>
      <c r="CK2689" s="9" t="s">
        <v>189</v>
      </c>
      <c r="CL2689" s="10">
        <v>6</v>
      </c>
      <c r="CM2689" s="10">
        <v>3</v>
      </c>
      <c r="CN2689" s="10">
        <v>5</v>
      </c>
      <c r="CO2689" s="10">
        <v>5</v>
      </c>
      <c r="CP2689" s="10">
        <v>5</v>
      </c>
      <c r="CQ2689" s="10">
        <v>6</v>
      </c>
      <c r="CR2689" s="10">
        <v>5</v>
      </c>
      <c r="CS2689" s="10">
        <v>5</v>
      </c>
      <c r="CT2689" s="10">
        <v>6</v>
      </c>
      <c r="CU2689" s="10">
        <v>5</v>
      </c>
      <c r="CV2689" s="10">
        <v>6</v>
      </c>
      <c r="CW2689" s="10">
        <v>5</v>
      </c>
      <c r="CX2689" s="10">
        <v>6</v>
      </c>
      <c r="CY2689" s="10">
        <v>5</v>
      </c>
      <c r="CZ2689" s="10">
        <v>6</v>
      </c>
      <c r="DA2689" s="10">
        <v>5</v>
      </c>
      <c r="DB2689" s="10">
        <v>5</v>
      </c>
      <c r="DC2689" s="10">
        <v>6</v>
      </c>
      <c r="DD2689" s="10">
        <v>4</v>
      </c>
      <c r="DE2689" s="10">
        <v>6</v>
      </c>
      <c r="DF2689" s="10">
        <v>6</v>
      </c>
      <c r="DG2689" s="10">
        <v>7</v>
      </c>
      <c r="DH2689" s="10">
        <v>4</v>
      </c>
      <c r="DI2689" s="10">
        <v>4</v>
      </c>
      <c r="DJ2689" s="10">
        <v>4</v>
      </c>
      <c r="DK2689" s="10">
        <v>5</v>
      </c>
      <c r="DL2689" s="10">
        <v>5</v>
      </c>
      <c r="DM2689" s="9" t="s">
        <v>154</v>
      </c>
      <c r="DN2689" s="10">
        <v>1970</v>
      </c>
      <c r="DO2689" s="9">
        <f t="shared" si="9"/>
        <v>51</v>
      </c>
      <c r="DP2689" s="9" t="s">
        <v>155</v>
      </c>
      <c r="DQ2689" s="9" t="s">
        <v>202</v>
      </c>
      <c r="DR2689" s="9" t="s">
        <v>170</v>
      </c>
      <c r="DS2689" s="9" t="s">
        <v>137</v>
      </c>
      <c r="DT2689" s="9" t="s">
        <v>657</v>
      </c>
      <c r="DU2689" s="9" t="s">
        <v>158</v>
      </c>
      <c r="DV2689" s="9" t="str">
        <f>VLOOKUP(DU2689,Metadata!$B$2:$C$7,2,FALSE)</f>
        <v>6+ years</v>
      </c>
    </row>
    <row r="2690" spans="1:126">
      <c r="A2690" s="13">
        <v>2689</v>
      </c>
      <c r="B2690" s="9" t="s">
        <v>135</v>
      </c>
      <c r="C2690" s="9" t="str">
        <f>VLOOKUP(B2690,Metadata!$M$2:$N$6,2,FALSE)</f>
        <v>Permanent Employee</v>
      </c>
      <c r="D2690" s="9" t="s">
        <v>159</v>
      </c>
      <c r="E2690" s="9" t="s">
        <v>137</v>
      </c>
      <c r="F2690" s="9" t="s">
        <v>138</v>
      </c>
      <c r="G2690" s="9" t="s">
        <v>265</v>
      </c>
      <c r="H2690" s="9" t="str">
        <f>IF(G2690="","",VLOOKUP(G2690,Metadata!$J$2:$K$22,2,FALSE))</f>
        <v>Azores and Madeira</v>
      </c>
      <c r="I2690" s="9" t="s">
        <v>292</v>
      </c>
      <c r="J2690" s="9" t="str">
        <f>IF(I2690="","",VLOOKUP(I2690,Metadata!$P$2:$Q$43,2,FALSE))</f>
        <v>North America</v>
      </c>
      <c r="K2690" s="9" t="str">
        <f t="shared" si="0"/>
        <v>International</v>
      </c>
      <c r="L2690" s="9" t="s">
        <v>137</v>
      </c>
      <c r="M2690" s="9" t="str">
        <f>IF(L2690="","",VLOOKUP(L2690,Metadata!$J$2:$K$22,2,FALSE))</f>
        <v/>
      </c>
      <c r="N2690" s="9" t="s">
        <v>141</v>
      </c>
      <c r="O2690" s="9" t="s">
        <v>137</v>
      </c>
      <c r="P2690" s="9" t="s">
        <v>142</v>
      </c>
      <c r="Q2690" s="10" t="str">
        <f t="shared" si="1"/>
        <v>Full Office Job</v>
      </c>
      <c r="R2690" s="10">
        <v>7</v>
      </c>
      <c r="S2690" s="9" t="s">
        <v>216</v>
      </c>
      <c r="T2690" s="9" t="s">
        <v>137</v>
      </c>
      <c r="U2690" s="9" t="str">
        <f>IF(S2690&lt;&gt;"",S2690,IF(T2690&lt;&gt;"",VLOOKUP(T2690,Metadata!$S$2:$T$228,2,FALSE),""))</f>
        <v>Front-End Developer</v>
      </c>
      <c r="V2690" s="9" t="s">
        <v>323</v>
      </c>
      <c r="W2690" s="9" t="s">
        <v>137</v>
      </c>
      <c r="X2690" s="9" t="s">
        <v>145</v>
      </c>
      <c r="Y2690" s="9" t="s">
        <v>137</v>
      </c>
      <c r="Z2690" s="9" t="s">
        <v>224</v>
      </c>
      <c r="AA2690" s="9" t="s">
        <v>137</v>
      </c>
      <c r="AB2690" s="9" t="s">
        <v>137</v>
      </c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 t="s">
        <v>833</v>
      </c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 t="s">
        <v>834</v>
      </c>
      <c r="CA2690" s="10"/>
      <c r="CB2690" s="10" t="str">
        <f t="shared" si="5"/>
        <v/>
      </c>
      <c r="CC2690" s="10"/>
      <c r="CD2690" s="9" t="str">
        <f t="shared" si="2"/>
        <v/>
      </c>
      <c r="CE2690" s="9" t="s">
        <v>168</v>
      </c>
      <c r="CF2690" s="9" t="s">
        <v>220</v>
      </c>
      <c r="CG2690" s="9">
        <f>IF(CF2690="","",VLOOKUP(CF2690,Metadata!$D$2:$H$20,2,FALSE))</f>
        <v>27500</v>
      </c>
      <c r="CH2690" s="9">
        <f>IF(CF2690="","",VLOOKUP(CF2690,Metadata!$D$2:$H$20,4,FALSE))</f>
        <v>25000</v>
      </c>
      <c r="CI2690" s="9">
        <f>IF(CF2690="","",VLOOKUP(CF2690,Metadata!$D$2:$H$20,5,FALSE))</f>
        <v>30000</v>
      </c>
      <c r="CJ2690" s="9">
        <f t="shared" si="3"/>
        <v>27500</v>
      </c>
      <c r="CK2690" s="9" t="s">
        <v>201</v>
      </c>
      <c r="CL2690" s="10">
        <v>4</v>
      </c>
      <c r="CM2690" s="10">
        <v>3</v>
      </c>
      <c r="CN2690" s="10">
        <v>7</v>
      </c>
      <c r="CO2690" s="10">
        <v>7</v>
      </c>
      <c r="CP2690" s="10">
        <v>6</v>
      </c>
      <c r="CQ2690" s="10">
        <v>6</v>
      </c>
      <c r="CR2690" s="10">
        <v>7</v>
      </c>
      <c r="CS2690" s="10">
        <v>7</v>
      </c>
      <c r="CT2690" s="10">
        <v>6</v>
      </c>
      <c r="CU2690" s="10">
        <v>5</v>
      </c>
      <c r="CV2690" s="10">
        <v>4</v>
      </c>
      <c r="CW2690" s="10">
        <v>4</v>
      </c>
      <c r="CX2690" s="10">
        <v>7</v>
      </c>
      <c r="CY2690" s="10">
        <v>5</v>
      </c>
      <c r="CZ2690" s="10">
        <v>6</v>
      </c>
      <c r="DA2690" s="10">
        <v>6</v>
      </c>
      <c r="DB2690" s="10">
        <v>6</v>
      </c>
      <c r="DC2690" s="10">
        <v>6</v>
      </c>
      <c r="DD2690" s="10">
        <v>1</v>
      </c>
      <c r="DE2690" s="10">
        <v>7</v>
      </c>
      <c r="DF2690" s="10">
        <v>5</v>
      </c>
      <c r="DG2690" s="10">
        <v>6</v>
      </c>
      <c r="DH2690" s="10">
        <v>4</v>
      </c>
      <c r="DI2690" s="10">
        <v>6</v>
      </c>
      <c r="DJ2690" s="10">
        <v>4</v>
      </c>
      <c r="DK2690" s="10">
        <v>6</v>
      </c>
      <c r="DL2690" s="10">
        <v>4</v>
      </c>
      <c r="DM2690" s="9" t="s">
        <v>154</v>
      </c>
      <c r="DN2690" s="10">
        <v>1989</v>
      </c>
      <c r="DO2690" s="9">
        <f t="shared" si="9"/>
        <v>32</v>
      </c>
      <c r="DP2690" s="9" t="s">
        <v>155</v>
      </c>
      <c r="DQ2690" s="9" t="s">
        <v>202</v>
      </c>
      <c r="DR2690" s="9" t="s">
        <v>157</v>
      </c>
      <c r="DS2690" s="9" t="s">
        <v>137</v>
      </c>
      <c r="DT2690" s="9" t="s">
        <v>657</v>
      </c>
      <c r="DU2690" s="9" t="s">
        <v>203</v>
      </c>
      <c r="DV2690" s="9" t="str">
        <f>VLOOKUP(DU2690,Metadata!$B$2:$C$7,2,FALSE)</f>
        <v>6+ years</v>
      </c>
    </row>
    <row r="2691" spans="1:126">
      <c r="A2691" s="13">
        <v>2690</v>
      </c>
      <c r="B2691" s="9" t="s">
        <v>135</v>
      </c>
      <c r="C2691" s="9" t="str">
        <f>VLOOKUP(B2691,Metadata!$M$2:$N$6,2,FALSE)</f>
        <v>Permanent Employee</v>
      </c>
      <c r="D2691" s="9" t="s">
        <v>159</v>
      </c>
      <c r="E2691" s="9" t="s">
        <v>137</v>
      </c>
      <c r="F2691" s="9" t="s">
        <v>138</v>
      </c>
      <c r="G2691" s="9" t="s">
        <v>160</v>
      </c>
      <c r="H2691" s="9" t="str">
        <f>IF(G2691="","",VLOOKUP(G2691,Metadata!$J$2:$K$22,2,FALSE))</f>
        <v>Centre</v>
      </c>
      <c r="I2691" s="9" t="s">
        <v>138</v>
      </c>
      <c r="J2691" s="9" t="str">
        <f>IF(I2691="","",VLOOKUP(I2691,Metadata!$P$2:$Q$43,2,FALSE))</f>
        <v>Europe</v>
      </c>
      <c r="K2691" s="9" t="str">
        <f t="shared" si="0"/>
        <v>Portugal</v>
      </c>
      <c r="L2691" s="9" t="s">
        <v>160</v>
      </c>
      <c r="M2691" s="9" t="str">
        <f>IF(L2691="","",VLOOKUP(L2691,Metadata!$J$2:$K$22,2,FALSE))</f>
        <v>Centre</v>
      </c>
      <c r="N2691" s="9" t="s">
        <v>141</v>
      </c>
      <c r="O2691" s="9" t="s">
        <v>137</v>
      </c>
      <c r="P2691" s="9" t="s">
        <v>142</v>
      </c>
      <c r="Q2691" s="10" t="str">
        <f t="shared" si="1"/>
        <v>Full Office Job</v>
      </c>
      <c r="R2691" s="10">
        <v>5</v>
      </c>
      <c r="S2691" s="9" t="s">
        <v>260</v>
      </c>
      <c r="T2691" s="9" t="s">
        <v>137</v>
      </c>
      <c r="U2691" s="9" t="str">
        <f>IF(S2691&lt;&gt;"",S2691,IF(T2691&lt;&gt;"",VLOOKUP(T2691,Metadata!$S$2:$T$228,2,FALSE),""))</f>
        <v>DevOps Engineer</v>
      </c>
      <c r="V2691" s="9" t="s">
        <v>234</v>
      </c>
      <c r="W2691" s="9" t="s">
        <v>137</v>
      </c>
      <c r="X2691" s="9" t="s">
        <v>137</v>
      </c>
      <c r="Y2691" s="9" t="s">
        <v>835</v>
      </c>
      <c r="Z2691" s="9" t="s">
        <v>184</v>
      </c>
      <c r="AA2691" s="9" t="s">
        <v>137</v>
      </c>
      <c r="AB2691" s="9" t="s">
        <v>137</v>
      </c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 t="s">
        <v>836</v>
      </c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 t="s">
        <v>837</v>
      </c>
      <c r="CA2691" s="10"/>
      <c r="CB2691" s="10" t="str">
        <f t="shared" si="5"/>
        <v/>
      </c>
      <c r="CC2691" s="10"/>
      <c r="CD2691" s="9" t="str">
        <f t="shared" si="2"/>
        <v/>
      </c>
      <c r="CE2691" s="9" t="s">
        <v>151</v>
      </c>
      <c r="CF2691" s="9" t="s">
        <v>188</v>
      </c>
      <c r="CG2691" s="9">
        <f>IF(CF2691="","",VLOOKUP(CF2691,Metadata!$D$2:$H$20,2,FALSE))</f>
        <v>17500</v>
      </c>
      <c r="CH2691" s="9">
        <f>IF(CF2691="","",VLOOKUP(CF2691,Metadata!$D$2:$H$20,4,FALSE))</f>
        <v>15000</v>
      </c>
      <c r="CI2691" s="9">
        <f>IF(CF2691="","",VLOOKUP(CF2691,Metadata!$D$2:$H$20,5,FALSE))</f>
        <v>20000</v>
      </c>
      <c r="CJ2691" s="9">
        <f t="shared" si="3"/>
        <v>17500</v>
      </c>
      <c r="CK2691" s="9" t="s">
        <v>153</v>
      </c>
      <c r="CL2691" s="10">
        <v>1</v>
      </c>
      <c r="CM2691" s="10">
        <v>3</v>
      </c>
      <c r="CN2691" s="10">
        <v>6</v>
      </c>
      <c r="CO2691" s="10">
        <v>6</v>
      </c>
      <c r="CP2691" s="10">
        <v>5</v>
      </c>
      <c r="CQ2691" s="10">
        <v>5</v>
      </c>
      <c r="CR2691" s="10">
        <v>4</v>
      </c>
      <c r="CS2691" s="10">
        <v>4</v>
      </c>
      <c r="CT2691" s="10">
        <v>5</v>
      </c>
      <c r="CU2691" s="10">
        <v>3</v>
      </c>
      <c r="CV2691" s="10">
        <v>4</v>
      </c>
      <c r="CW2691" s="10">
        <v>3</v>
      </c>
      <c r="CX2691" s="10">
        <v>5</v>
      </c>
      <c r="CY2691" s="10">
        <v>6</v>
      </c>
      <c r="CZ2691" s="10">
        <v>5</v>
      </c>
      <c r="DA2691" s="10">
        <v>3</v>
      </c>
      <c r="DB2691" s="10">
        <v>3</v>
      </c>
      <c r="DC2691" s="10">
        <v>5</v>
      </c>
      <c r="DD2691" s="10">
        <v>4</v>
      </c>
      <c r="DE2691" s="10">
        <v>6</v>
      </c>
      <c r="DF2691" s="10">
        <v>7</v>
      </c>
      <c r="DG2691" s="10">
        <v>6</v>
      </c>
      <c r="DH2691" s="10">
        <v>2</v>
      </c>
      <c r="DI2691" s="10">
        <v>4</v>
      </c>
      <c r="DJ2691" s="10">
        <v>1</v>
      </c>
      <c r="DK2691" s="10">
        <v>7</v>
      </c>
      <c r="DL2691" s="10">
        <v>5</v>
      </c>
      <c r="DM2691" s="9" t="s">
        <v>154</v>
      </c>
      <c r="DN2691" s="10">
        <v>1978</v>
      </c>
      <c r="DO2691" s="9">
        <f t="shared" si="9"/>
        <v>43</v>
      </c>
      <c r="DP2691" s="9" t="s">
        <v>155</v>
      </c>
      <c r="DQ2691" s="9" t="s">
        <v>202</v>
      </c>
      <c r="DR2691" s="9" t="s">
        <v>157</v>
      </c>
      <c r="DS2691" s="9" t="s">
        <v>137</v>
      </c>
      <c r="DT2691" s="9" t="s">
        <v>657</v>
      </c>
      <c r="DU2691" s="9" t="s">
        <v>158</v>
      </c>
      <c r="DV2691" s="9" t="str">
        <f>VLOOKUP(DU2691,Metadata!$B$2:$C$7,2,FALSE)</f>
        <v>6+ years</v>
      </c>
    </row>
    <row r="2692" spans="1:126">
      <c r="A2692" s="13">
        <v>2691</v>
      </c>
      <c r="B2692" s="9" t="s">
        <v>135</v>
      </c>
      <c r="C2692" s="9" t="str">
        <f>VLOOKUP(B2692,Metadata!$M$2:$N$6,2,FALSE)</f>
        <v>Permanent Employee</v>
      </c>
      <c r="D2692" s="9" t="s">
        <v>159</v>
      </c>
      <c r="E2692" s="9" t="s">
        <v>137</v>
      </c>
      <c r="F2692" s="9" t="s">
        <v>138</v>
      </c>
      <c r="G2692" s="9" t="s">
        <v>172</v>
      </c>
      <c r="H2692" s="9" t="str">
        <f>IF(G2692="","",VLOOKUP(G2692,Metadata!$J$2:$K$22,2,FALSE))</f>
        <v>Porto Metropolitan Area</v>
      </c>
      <c r="I2692" s="9" t="s">
        <v>138</v>
      </c>
      <c r="J2692" s="9" t="str">
        <f>IF(I2692="","",VLOOKUP(I2692,Metadata!$P$2:$Q$43,2,FALSE))</f>
        <v>Europe</v>
      </c>
      <c r="K2692" s="9" t="str">
        <f t="shared" si="0"/>
        <v>Portugal</v>
      </c>
      <c r="L2692" s="9" t="s">
        <v>160</v>
      </c>
      <c r="M2692" s="9" t="str">
        <f>IF(L2692="","",VLOOKUP(L2692,Metadata!$J$2:$K$22,2,FALSE))</f>
        <v>Centre</v>
      </c>
      <c r="N2692" s="9" t="s">
        <v>214</v>
      </c>
      <c r="O2692" s="9" t="s">
        <v>259</v>
      </c>
      <c r="P2692" s="9" t="s">
        <v>191</v>
      </c>
      <c r="Q2692" s="10" t="str">
        <f t="shared" si="1"/>
        <v>Remote Job (full or flexible)</v>
      </c>
      <c r="R2692" s="10">
        <v>5</v>
      </c>
      <c r="S2692" s="9" t="s">
        <v>137</v>
      </c>
      <c r="T2692" s="9" t="s">
        <v>838</v>
      </c>
      <c r="U2692" s="9" t="str">
        <f>IF(S2692&lt;&gt;"",S2692,IF(T2692&lt;&gt;"",VLOOKUP(T2692,Metadata!$S$2:$T$228,2,FALSE),""))</f>
        <v>Back-End Developer</v>
      </c>
      <c r="V2692" s="9" t="s">
        <v>137</v>
      </c>
      <c r="W2692" s="9" t="s">
        <v>137</v>
      </c>
      <c r="X2692" s="9" t="s">
        <v>145</v>
      </c>
      <c r="Y2692" s="9" t="s">
        <v>137</v>
      </c>
      <c r="Z2692" s="9" t="s">
        <v>224</v>
      </c>
      <c r="AA2692" s="9" t="s">
        <v>137</v>
      </c>
      <c r="AB2692" s="9" t="s">
        <v>137</v>
      </c>
      <c r="AC2692" s="9"/>
      <c r="AD2692" s="9" t="s">
        <v>148</v>
      </c>
      <c r="AE2692" s="9"/>
      <c r="AF2692" s="9"/>
      <c r="AG2692" s="9"/>
      <c r="AH2692" s="9" t="s">
        <v>176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 t="s">
        <v>150</v>
      </c>
      <c r="BZ2692" s="9" t="s">
        <v>137</v>
      </c>
      <c r="CA2692" s="10"/>
      <c r="CB2692" s="10" t="str">
        <f t="shared" si="5"/>
        <v/>
      </c>
      <c r="CC2692" s="10"/>
      <c r="CD2692" s="9" t="str">
        <f t="shared" si="2"/>
        <v/>
      </c>
      <c r="CE2692" s="9" t="s">
        <v>168</v>
      </c>
      <c r="CF2692" s="9" t="s">
        <v>225</v>
      </c>
      <c r="CG2692" s="9">
        <f>IF(CF2692="","",VLOOKUP(CF2692,Metadata!$D$2:$H$20,2,FALSE))</f>
        <v>22500</v>
      </c>
      <c r="CH2692" s="9">
        <f>IF(CF2692="","",VLOOKUP(CF2692,Metadata!$D$2:$H$20,4,FALSE))</f>
        <v>20000</v>
      </c>
      <c r="CI2692" s="9">
        <f>IF(CF2692="","",VLOOKUP(CF2692,Metadata!$D$2:$H$20,5,FALSE))</f>
        <v>25000</v>
      </c>
      <c r="CJ2692" s="9">
        <f t="shared" si="3"/>
        <v>22500</v>
      </c>
      <c r="CK2692" s="9" t="s">
        <v>189</v>
      </c>
      <c r="CL2692" s="10">
        <v>6</v>
      </c>
      <c r="CM2692" s="10">
        <v>1</v>
      </c>
      <c r="CN2692" s="10">
        <v>5</v>
      </c>
      <c r="CO2692" s="10">
        <v>5</v>
      </c>
      <c r="CP2692" s="10">
        <v>5</v>
      </c>
      <c r="CQ2692" s="10">
        <v>5</v>
      </c>
      <c r="CR2692" s="10">
        <v>4</v>
      </c>
      <c r="CS2692" s="10">
        <v>5</v>
      </c>
      <c r="CT2692" s="10">
        <v>6</v>
      </c>
      <c r="CU2692" s="10">
        <v>6</v>
      </c>
      <c r="CV2692" s="10">
        <v>5</v>
      </c>
      <c r="CW2692" s="10">
        <v>5</v>
      </c>
      <c r="CX2692" s="10">
        <v>7</v>
      </c>
      <c r="CY2692" s="10">
        <v>6</v>
      </c>
      <c r="CZ2692" s="10">
        <v>5</v>
      </c>
      <c r="DA2692" s="10">
        <v>2</v>
      </c>
      <c r="DB2692" s="10">
        <v>3</v>
      </c>
      <c r="DC2692" s="10">
        <v>4</v>
      </c>
      <c r="DD2692" s="10">
        <v>1</v>
      </c>
      <c r="DE2692" s="10">
        <v>5</v>
      </c>
      <c r="DF2692" s="10">
        <v>4</v>
      </c>
      <c r="DG2692" s="10">
        <v>4</v>
      </c>
      <c r="DH2692" s="10">
        <v>4</v>
      </c>
      <c r="DI2692" s="10">
        <v>5</v>
      </c>
      <c r="DJ2692" s="10">
        <v>3</v>
      </c>
      <c r="DK2692" s="10">
        <v>4</v>
      </c>
      <c r="DL2692" s="10">
        <v>4</v>
      </c>
      <c r="DM2692" s="9" t="s">
        <v>154</v>
      </c>
      <c r="DN2692" s="10">
        <v>1995</v>
      </c>
      <c r="DO2692" s="9">
        <f t="shared" si="9"/>
        <v>26</v>
      </c>
      <c r="DP2692" s="9" t="s">
        <v>155</v>
      </c>
      <c r="DQ2692" s="9" t="s">
        <v>227</v>
      </c>
      <c r="DR2692" s="9" t="s">
        <v>157</v>
      </c>
      <c r="DS2692" s="9" t="s">
        <v>137</v>
      </c>
      <c r="DT2692" s="9" t="s">
        <v>657</v>
      </c>
      <c r="DU2692" s="9" t="s">
        <v>168</v>
      </c>
      <c r="DV2692" s="9" t="str">
        <f>VLOOKUP(DU2692,Metadata!$B$2:$C$7,2,FALSE)</f>
        <v>0 - 3 years</v>
      </c>
    </row>
    <row r="2693" spans="1:126">
      <c r="A2693" s="13">
        <v>2692</v>
      </c>
      <c r="B2693" s="9" t="s">
        <v>135</v>
      </c>
      <c r="C2693" s="9" t="str">
        <f>VLOOKUP(B2693,Metadata!$M$2:$N$6,2,FALSE)</f>
        <v>Permanent Employee</v>
      </c>
      <c r="D2693" s="9" t="s">
        <v>159</v>
      </c>
      <c r="E2693" s="9" t="s">
        <v>137</v>
      </c>
      <c r="F2693" s="9" t="s">
        <v>138</v>
      </c>
      <c r="G2693" s="9" t="s">
        <v>140</v>
      </c>
      <c r="H2693" s="9" t="str">
        <f>IF(G2693="","",VLOOKUP(G2693,Metadata!$J$2:$K$22,2,FALSE))</f>
        <v>Lisbon Metropolitan Area</v>
      </c>
      <c r="I2693" s="9" t="s">
        <v>138</v>
      </c>
      <c r="J2693" s="9" t="str">
        <f>IF(I2693="","",VLOOKUP(I2693,Metadata!$P$2:$Q$43,2,FALSE))</f>
        <v>Europe</v>
      </c>
      <c r="K2693" s="9" t="str">
        <f t="shared" si="0"/>
        <v>Portugal</v>
      </c>
      <c r="L2693" s="9" t="s">
        <v>140</v>
      </c>
      <c r="M2693" s="9" t="str">
        <f>IF(L2693="","",VLOOKUP(L2693,Metadata!$J$2:$K$22,2,FALSE))</f>
        <v>Lisbon Metropolitan Area</v>
      </c>
      <c r="N2693" s="9" t="s">
        <v>214</v>
      </c>
      <c r="O2693" s="9" t="s">
        <v>259</v>
      </c>
      <c r="P2693" s="9" t="s">
        <v>142</v>
      </c>
      <c r="Q2693" s="10" t="str">
        <f t="shared" si="1"/>
        <v>Full Office Job</v>
      </c>
      <c r="R2693" s="10">
        <v>6</v>
      </c>
      <c r="S2693" s="9" t="s">
        <v>143</v>
      </c>
      <c r="T2693" s="9" t="s">
        <v>137</v>
      </c>
      <c r="U2693" s="9" t="str">
        <f>IF(S2693&lt;&gt;"",S2693,IF(T2693&lt;&gt;"",VLOOKUP(T2693,Metadata!$S$2:$T$228,2,FALSE),""))</f>
        <v>Technical Team Leader</v>
      </c>
      <c r="V2693" s="9" t="s">
        <v>256</v>
      </c>
      <c r="W2693" s="9" t="s">
        <v>137</v>
      </c>
      <c r="X2693" s="9" t="s">
        <v>145</v>
      </c>
      <c r="Y2693" s="9" t="s">
        <v>137</v>
      </c>
      <c r="Z2693" s="9" t="s">
        <v>184</v>
      </c>
      <c r="AA2693" s="9" t="s">
        <v>137</v>
      </c>
      <c r="AB2693" s="9" t="s">
        <v>253</v>
      </c>
      <c r="AC2693" s="9"/>
      <c r="AD2693" s="9"/>
      <c r="AE2693" s="9"/>
      <c r="AF2693" s="9" t="s">
        <v>243</v>
      </c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 t="s">
        <v>178</v>
      </c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 t="s">
        <v>258</v>
      </c>
      <c r="BV2693" s="9"/>
      <c r="BW2693" s="9"/>
      <c r="BX2693" s="9"/>
      <c r="BY2693" s="9"/>
      <c r="BZ2693" s="9"/>
      <c r="CA2693" s="10"/>
      <c r="CB2693" s="10" t="str">
        <f t="shared" si="5"/>
        <v/>
      </c>
      <c r="CC2693" s="10"/>
      <c r="CD2693" s="9" t="str">
        <f t="shared" si="2"/>
        <v/>
      </c>
      <c r="CE2693" s="9" t="s">
        <v>151</v>
      </c>
      <c r="CF2693" s="9" t="s">
        <v>254</v>
      </c>
      <c r="CG2693" s="9">
        <f>IF(CF2693="","",VLOOKUP(CF2693,Metadata!$D$2:$H$20,2,FALSE))</f>
        <v>37500</v>
      </c>
      <c r="CH2693" s="9">
        <f>IF(CF2693="","",VLOOKUP(CF2693,Metadata!$D$2:$H$20,4,FALSE))</f>
        <v>35000</v>
      </c>
      <c r="CI2693" s="9">
        <f>IF(CF2693="","",VLOOKUP(CF2693,Metadata!$D$2:$H$20,5,FALSE))</f>
        <v>40000</v>
      </c>
      <c r="CJ2693" s="9">
        <f t="shared" si="3"/>
        <v>37500</v>
      </c>
      <c r="CK2693" s="9" t="s">
        <v>201</v>
      </c>
      <c r="CL2693" s="10">
        <v>2</v>
      </c>
      <c r="CM2693" s="10">
        <v>4</v>
      </c>
      <c r="CN2693" s="10">
        <v>5</v>
      </c>
      <c r="CO2693" s="10">
        <v>7</v>
      </c>
      <c r="CP2693" s="10">
        <v>5</v>
      </c>
      <c r="CQ2693" s="10">
        <v>7</v>
      </c>
      <c r="CR2693" s="10">
        <v>6</v>
      </c>
      <c r="CS2693" s="10">
        <v>4</v>
      </c>
      <c r="CT2693" s="10">
        <v>6</v>
      </c>
      <c r="CU2693" s="10">
        <v>5</v>
      </c>
      <c r="CV2693" s="10">
        <v>5</v>
      </c>
      <c r="CW2693" s="10">
        <v>4</v>
      </c>
      <c r="CX2693" s="10">
        <v>7</v>
      </c>
      <c r="CY2693" s="10">
        <v>5</v>
      </c>
      <c r="CZ2693" s="10">
        <v>5</v>
      </c>
      <c r="DA2693" s="10">
        <v>1</v>
      </c>
      <c r="DB2693" s="10">
        <v>1</v>
      </c>
      <c r="DC2693" s="10">
        <v>4</v>
      </c>
      <c r="DD2693" s="10">
        <v>4</v>
      </c>
      <c r="DE2693" s="10">
        <v>5</v>
      </c>
      <c r="DF2693" s="10">
        <v>5</v>
      </c>
      <c r="DG2693" s="10">
        <v>7</v>
      </c>
      <c r="DH2693" s="10">
        <v>4</v>
      </c>
      <c r="DI2693" s="10">
        <v>6</v>
      </c>
      <c r="DJ2693" s="10">
        <v>5</v>
      </c>
      <c r="DK2693" s="10">
        <v>4</v>
      </c>
      <c r="DL2693" s="10">
        <v>4</v>
      </c>
      <c r="DM2693" s="9" t="s">
        <v>154</v>
      </c>
      <c r="DN2693" s="10">
        <v>1993</v>
      </c>
      <c r="DO2693" s="9">
        <f t="shared" si="9"/>
        <v>28</v>
      </c>
      <c r="DP2693" s="9" t="s">
        <v>155</v>
      </c>
      <c r="DQ2693" s="9" t="s">
        <v>156</v>
      </c>
      <c r="DR2693" s="9" t="s">
        <v>157</v>
      </c>
      <c r="DS2693" s="9" t="s">
        <v>137</v>
      </c>
      <c r="DT2693" s="9" t="s">
        <v>657</v>
      </c>
      <c r="DU2693" s="9" t="s">
        <v>223</v>
      </c>
      <c r="DV2693" s="9" t="str">
        <f>VLOOKUP(DU2693,Metadata!$B$2:$C$7,2,FALSE)</f>
        <v>3 - 6 years</v>
      </c>
    </row>
    <row r="2694" spans="1:126">
      <c r="A2694" s="13">
        <v>2693</v>
      </c>
      <c r="B2694" s="9" t="s">
        <v>171</v>
      </c>
      <c r="C2694" s="9" t="str">
        <f>VLOOKUP(B2694,Metadata!$M$2:$N$6,2,FALSE)</f>
        <v>Contractor</v>
      </c>
      <c r="D2694" s="9" t="s">
        <v>137</v>
      </c>
      <c r="E2694" s="9" t="s">
        <v>136</v>
      </c>
      <c r="F2694" s="9" t="s">
        <v>138</v>
      </c>
      <c r="G2694" s="9" t="s">
        <v>140</v>
      </c>
      <c r="H2694" s="9" t="str">
        <f>IF(G2694="","",VLOOKUP(G2694,Metadata!$J$2:$K$22,2,FALSE))</f>
        <v>Lisbon Metropolitan Area</v>
      </c>
      <c r="I2694" s="9" t="s">
        <v>138</v>
      </c>
      <c r="J2694" s="9" t="str">
        <f>IF(I2694="","",VLOOKUP(I2694,Metadata!$P$2:$Q$43,2,FALSE))</f>
        <v>Europe</v>
      </c>
      <c r="K2694" s="9" t="str">
        <f t="shared" si="0"/>
        <v>Portugal</v>
      </c>
      <c r="L2694" s="9" t="s">
        <v>140</v>
      </c>
      <c r="M2694" s="9" t="str">
        <f>IF(L2694="","",VLOOKUP(L2694,Metadata!$J$2:$K$22,2,FALSE))</f>
        <v>Lisbon Metropolitan Area</v>
      </c>
      <c r="N2694" s="9" t="s">
        <v>214</v>
      </c>
      <c r="O2694" s="9" t="s">
        <v>136</v>
      </c>
      <c r="P2694" s="9" t="s">
        <v>142</v>
      </c>
      <c r="Q2694" s="10" t="str">
        <f t="shared" si="1"/>
        <v>Full Office Job</v>
      </c>
      <c r="R2694" s="10">
        <v>4</v>
      </c>
      <c r="S2694" s="9" t="s">
        <v>183</v>
      </c>
      <c r="T2694" s="9" t="s">
        <v>137</v>
      </c>
      <c r="U2694" s="9" t="str">
        <f>IF(S2694&lt;&gt;"",S2694,IF(T2694&lt;&gt;"",VLOOKUP(T2694,Metadata!$S$2:$T$228,2,FALSE),""))</f>
        <v>Product Owner/Product Manager</v>
      </c>
      <c r="V2694" s="9" t="s">
        <v>261</v>
      </c>
      <c r="W2694" s="9" t="s">
        <v>137</v>
      </c>
      <c r="X2694" s="9" t="s">
        <v>163</v>
      </c>
      <c r="Y2694" s="9" t="s">
        <v>137</v>
      </c>
      <c r="Z2694" s="9" t="s">
        <v>218</v>
      </c>
      <c r="AA2694" s="9" t="s">
        <v>165</v>
      </c>
      <c r="AB2694" s="9" t="s">
        <v>253</v>
      </c>
      <c r="AC2694" s="9"/>
      <c r="AD2694" s="9" t="s">
        <v>148</v>
      </c>
      <c r="AE2694" s="9"/>
      <c r="AF2694" s="9" t="s">
        <v>243</v>
      </c>
      <c r="AG2694" s="9" t="s">
        <v>166</v>
      </c>
      <c r="AH2694" s="9" t="s">
        <v>176</v>
      </c>
      <c r="AI2694" s="9" t="s">
        <v>230</v>
      </c>
      <c r="AJ2694" s="9"/>
      <c r="AK2694" s="9" t="s">
        <v>302</v>
      </c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 t="s">
        <v>178</v>
      </c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 t="s">
        <v>186</v>
      </c>
      <c r="BO2694" s="9" t="s">
        <v>257</v>
      </c>
      <c r="BP2694" s="9" t="s">
        <v>179</v>
      </c>
      <c r="BQ2694" s="9" t="s">
        <v>219</v>
      </c>
      <c r="BR2694" s="9"/>
      <c r="BS2694" s="9"/>
      <c r="BT2694" s="9"/>
      <c r="BU2694" s="9" t="s">
        <v>258</v>
      </c>
      <c r="BV2694" s="9"/>
      <c r="BW2694" s="9"/>
      <c r="BX2694" s="9"/>
      <c r="BY2694" s="9"/>
      <c r="BZ2694" s="9"/>
      <c r="CA2694" s="10">
        <v>12</v>
      </c>
      <c r="CB2694" s="10" t="str">
        <f t="shared" si="5"/>
        <v>7 to 12 months</v>
      </c>
      <c r="CC2694" s="10">
        <v>11</v>
      </c>
      <c r="CD2694" s="9">
        <f t="shared" si="2"/>
        <v>17600</v>
      </c>
      <c r="CE2694" s="9" t="s">
        <v>137</v>
      </c>
      <c r="CF2694" s="9" t="s">
        <v>137</v>
      </c>
      <c r="CG2694" s="9" t="str">
        <f>IF(CF2694="","",VLOOKUP(CF2694,Metadata!$D$2:$H$20,2,FALSE))</f>
        <v/>
      </c>
      <c r="CH2694" s="9" t="str">
        <f>IF(CF2694="","",VLOOKUP(CF2694,Metadata!$D$2:$H$20,4,FALSE))</f>
        <v/>
      </c>
      <c r="CI2694" s="9" t="str">
        <f>IF(CF2694="","",VLOOKUP(CF2694,Metadata!$D$2:$H$20,5,FALSE))</f>
        <v/>
      </c>
      <c r="CJ2694" s="9">
        <f t="shared" si="3"/>
        <v>17600</v>
      </c>
      <c r="CK2694" s="9" t="s">
        <v>153</v>
      </c>
      <c r="CL2694" s="10">
        <v>4</v>
      </c>
      <c r="CM2694" s="10">
        <v>4</v>
      </c>
      <c r="CN2694" s="10">
        <v>4</v>
      </c>
      <c r="CO2694" s="10">
        <v>4</v>
      </c>
      <c r="CP2694" s="10">
        <v>4</v>
      </c>
      <c r="CQ2694" s="10">
        <v>7</v>
      </c>
      <c r="CR2694" s="10">
        <v>4</v>
      </c>
      <c r="CS2694" s="10">
        <v>5</v>
      </c>
      <c r="CT2694" s="10">
        <v>7</v>
      </c>
      <c r="CU2694" s="10">
        <v>7</v>
      </c>
      <c r="CV2694" s="10">
        <v>4</v>
      </c>
      <c r="CW2694" s="10">
        <v>5</v>
      </c>
      <c r="CX2694" s="10">
        <v>5</v>
      </c>
      <c r="CY2694" s="10">
        <v>5</v>
      </c>
      <c r="CZ2694" s="10">
        <v>3</v>
      </c>
      <c r="DA2694" s="10">
        <v>7</v>
      </c>
      <c r="DB2694" s="10">
        <v>4</v>
      </c>
      <c r="DC2694" s="10">
        <v>7</v>
      </c>
      <c r="DD2694" s="10">
        <v>3</v>
      </c>
      <c r="DE2694" s="10">
        <v>4</v>
      </c>
      <c r="DF2694" s="10">
        <v>7</v>
      </c>
      <c r="DG2694" s="10">
        <v>7</v>
      </c>
      <c r="DH2694" s="10">
        <v>7</v>
      </c>
      <c r="DI2694" s="10">
        <v>7</v>
      </c>
      <c r="DJ2694" s="10">
        <v>6</v>
      </c>
      <c r="DK2694" s="10">
        <v>4</v>
      </c>
      <c r="DL2694" s="10">
        <v>4</v>
      </c>
      <c r="DM2694" s="9" t="s">
        <v>154</v>
      </c>
      <c r="DN2694" s="10">
        <v>1995</v>
      </c>
      <c r="DO2694" s="9">
        <f t="shared" si="9"/>
        <v>26</v>
      </c>
      <c r="DP2694" s="9" t="s">
        <v>155</v>
      </c>
      <c r="DQ2694" s="9" t="s">
        <v>156</v>
      </c>
      <c r="DR2694" s="9" t="s">
        <v>137</v>
      </c>
      <c r="DS2694" s="9" t="s">
        <v>839</v>
      </c>
      <c r="DT2694" s="9" t="s">
        <v>657</v>
      </c>
      <c r="DU2694" s="9" t="s">
        <v>168</v>
      </c>
      <c r="DV2694" s="9" t="str">
        <f>VLOOKUP(DU2694,Metadata!$B$2:$C$7,2,FALSE)</f>
        <v>0 - 3 years</v>
      </c>
    </row>
    <row r="2695" spans="1:126">
      <c r="A2695" s="13">
        <v>2694</v>
      </c>
      <c r="B2695" s="9" t="s">
        <v>135</v>
      </c>
      <c r="C2695" s="9" t="str">
        <f>VLOOKUP(B2695,Metadata!$M$2:$N$6,2,FALSE)</f>
        <v>Permanent Employee</v>
      </c>
      <c r="D2695" s="9" t="s">
        <v>159</v>
      </c>
      <c r="E2695" s="9" t="s">
        <v>137</v>
      </c>
      <c r="F2695" s="9" t="s">
        <v>138</v>
      </c>
      <c r="G2695" s="9" t="s">
        <v>190</v>
      </c>
      <c r="H2695" s="9" t="str">
        <f>IF(G2695="","",VLOOKUP(G2695,Metadata!$J$2:$K$22,2,FALSE))</f>
        <v>North</v>
      </c>
      <c r="I2695" s="9" t="s">
        <v>138</v>
      </c>
      <c r="J2695" s="9" t="str">
        <f>IF(I2695="","",VLOOKUP(I2695,Metadata!$P$2:$Q$43,2,FALSE))</f>
        <v>Europe</v>
      </c>
      <c r="K2695" s="9" t="str">
        <f t="shared" si="0"/>
        <v>Portugal</v>
      </c>
      <c r="L2695" s="9" t="s">
        <v>190</v>
      </c>
      <c r="M2695" s="9" t="str">
        <f>IF(L2695="","",VLOOKUP(L2695,Metadata!$J$2:$K$22,2,FALSE))</f>
        <v>North</v>
      </c>
      <c r="N2695" s="9" t="s">
        <v>141</v>
      </c>
      <c r="O2695" s="9" t="s">
        <v>137</v>
      </c>
      <c r="P2695" s="9" t="s">
        <v>142</v>
      </c>
      <c r="Q2695" s="10" t="str">
        <f t="shared" si="1"/>
        <v>Full Office Job</v>
      </c>
      <c r="R2695" s="10">
        <v>5</v>
      </c>
      <c r="S2695" s="9" t="s">
        <v>216</v>
      </c>
      <c r="T2695" s="9" t="s">
        <v>137</v>
      </c>
      <c r="U2695" s="9" t="str">
        <f>IF(S2695&lt;&gt;"",S2695,IF(T2695&lt;&gt;"",VLOOKUP(T2695,Metadata!$S$2:$T$228,2,FALSE),""))</f>
        <v>Front-End Developer</v>
      </c>
      <c r="V2695" s="9" t="s">
        <v>256</v>
      </c>
      <c r="W2695" s="9" t="s">
        <v>137</v>
      </c>
      <c r="X2695" s="9" t="s">
        <v>163</v>
      </c>
      <c r="Y2695" s="9" t="s">
        <v>137</v>
      </c>
      <c r="Z2695" s="9" t="s">
        <v>262</v>
      </c>
      <c r="AA2695" s="9" t="s">
        <v>165</v>
      </c>
      <c r="AB2695" s="9" t="s">
        <v>137</v>
      </c>
      <c r="AC2695" s="9"/>
      <c r="AD2695" s="9"/>
      <c r="AE2695" s="9"/>
      <c r="AF2695" s="9"/>
      <c r="AG2695" s="9" t="s">
        <v>166</v>
      </c>
      <c r="AH2695" s="9"/>
      <c r="AI2695" s="9"/>
      <c r="AJ2695" s="9" t="s">
        <v>185</v>
      </c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 t="s">
        <v>178</v>
      </c>
      <c r="BB2695" s="9"/>
      <c r="BC2695" s="9"/>
      <c r="BD2695" s="9"/>
      <c r="BE2695" s="9"/>
      <c r="BF2695" s="9"/>
      <c r="BG2695" s="9"/>
      <c r="BH2695" s="9"/>
      <c r="BI2695" s="9"/>
      <c r="BJ2695" s="9" t="s">
        <v>167</v>
      </c>
      <c r="BK2695" s="9"/>
      <c r="BL2695" s="9"/>
      <c r="BM2695" s="9"/>
      <c r="BN2695" s="9" t="s">
        <v>186</v>
      </c>
      <c r="BO2695" s="9"/>
      <c r="BP2695" s="9" t="s">
        <v>179</v>
      </c>
      <c r="BQ2695" s="9"/>
      <c r="BR2695" s="9" t="s">
        <v>247</v>
      </c>
      <c r="BS2695" s="9" t="s">
        <v>200</v>
      </c>
      <c r="BT2695" s="9"/>
      <c r="BU2695" s="9"/>
      <c r="BV2695" s="9"/>
      <c r="BW2695" s="9"/>
      <c r="BX2695" s="9"/>
      <c r="BY2695" s="9"/>
      <c r="BZ2695" s="9"/>
      <c r="CA2695" s="10"/>
      <c r="CB2695" s="10" t="str">
        <f t="shared" si="5"/>
        <v/>
      </c>
      <c r="CC2695" s="10"/>
      <c r="CD2695" s="9" t="str">
        <f t="shared" si="2"/>
        <v/>
      </c>
      <c r="CE2695" s="9" t="s">
        <v>168</v>
      </c>
      <c r="CF2695" s="9" t="s">
        <v>169</v>
      </c>
      <c r="CG2695" s="9">
        <f>IF(CF2695="","",VLOOKUP(CF2695,Metadata!$D$2:$H$20,2,FALSE))</f>
        <v>12500</v>
      </c>
      <c r="CH2695" s="9">
        <f>IF(CF2695="","",VLOOKUP(CF2695,Metadata!$D$2:$H$20,4,FALSE))</f>
        <v>0</v>
      </c>
      <c r="CI2695" s="9">
        <f>IF(CF2695="","",VLOOKUP(CF2695,Metadata!$D$2:$H$20,5,FALSE))</f>
        <v>15000</v>
      </c>
      <c r="CJ2695" s="9">
        <f t="shared" si="3"/>
        <v>12500</v>
      </c>
      <c r="CK2695" s="9" t="s">
        <v>221</v>
      </c>
      <c r="CL2695" s="10">
        <v>2</v>
      </c>
      <c r="CM2695" s="10">
        <v>5</v>
      </c>
      <c r="CN2695" s="10">
        <v>6</v>
      </c>
      <c r="CO2695" s="10">
        <v>6</v>
      </c>
      <c r="CP2695" s="10">
        <v>6</v>
      </c>
      <c r="CQ2695" s="10">
        <v>7</v>
      </c>
      <c r="CR2695" s="10">
        <v>5</v>
      </c>
      <c r="CS2695" s="10">
        <v>6</v>
      </c>
      <c r="CT2695" s="10">
        <v>6</v>
      </c>
      <c r="CU2695" s="10">
        <v>7</v>
      </c>
      <c r="CV2695" s="10">
        <v>6</v>
      </c>
      <c r="CW2695" s="10">
        <v>3</v>
      </c>
      <c r="CX2695" s="10">
        <v>5</v>
      </c>
      <c r="CY2695" s="10">
        <v>5</v>
      </c>
      <c r="CZ2695" s="10">
        <v>5</v>
      </c>
      <c r="DA2695" s="10">
        <v>6</v>
      </c>
      <c r="DB2695" s="10">
        <v>7</v>
      </c>
      <c r="DC2695" s="10">
        <v>7</v>
      </c>
      <c r="DD2695" s="10">
        <v>7</v>
      </c>
      <c r="DE2695" s="10">
        <v>7</v>
      </c>
      <c r="DF2695" s="10">
        <v>5</v>
      </c>
      <c r="DG2695" s="10">
        <v>5</v>
      </c>
      <c r="DH2695" s="10">
        <v>5</v>
      </c>
      <c r="DI2695" s="10">
        <v>6</v>
      </c>
      <c r="DJ2695" s="10">
        <v>6</v>
      </c>
      <c r="DK2695" s="10">
        <v>5</v>
      </c>
      <c r="DL2695" s="10">
        <v>6</v>
      </c>
      <c r="DM2695" s="9" t="s">
        <v>154</v>
      </c>
      <c r="DN2695" s="10">
        <v>1994</v>
      </c>
      <c r="DO2695" s="9">
        <f t="shared" si="9"/>
        <v>27</v>
      </c>
      <c r="DP2695" s="9" t="s">
        <v>155</v>
      </c>
      <c r="DQ2695" s="9" t="s">
        <v>202</v>
      </c>
      <c r="DR2695" s="9" t="s">
        <v>157</v>
      </c>
      <c r="DS2695" s="9" t="s">
        <v>137</v>
      </c>
      <c r="DT2695" s="9" t="s">
        <v>657</v>
      </c>
      <c r="DU2695" s="9" t="s">
        <v>168</v>
      </c>
      <c r="DV2695" s="9" t="str">
        <f>VLOOKUP(DU2695,Metadata!$B$2:$C$7,2,FALSE)</f>
        <v>0 - 3 years</v>
      </c>
    </row>
    <row r="2696" spans="1:126">
      <c r="A2696" s="13">
        <v>2695</v>
      </c>
      <c r="B2696" s="9" t="s">
        <v>135</v>
      </c>
      <c r="C2696" s="9" t="str">
        <f>VLOOKUP(B2696,Metadata!$M$2:$N$6,2,FALSE)</f>
        <v>Permanent Employee</v>
      </c>
      <c r="D2696" s="9" t="s">
        <v>159</v>
      </c>
      <c r="E2696" s="9" t="s">
        <v>137</v>
      </c>
      <c r="F2696" s="9" t="s">
        <v>138</v>
      </c>
      <c r="G2696" s="9" t="s">
        <v>140</v>
      </c>
      <c r="H2696" s="9" t="str">
        <f>IF(G2696="","",VLOOKUP(G2696,Metadata!$J$2:$K$22,2,FALSE))</f>
        <v>Lisbon Metropolitan Area</v>
      </c>
      <c r="I2696" s="9" t="s">
        <v>316</v>
      </c>
      <c r="J2696" s="9" t="str">
        <f>IF(I2696="","",VLOOKUP(I2696,Metadata!$P$2:$Q$43,2,FALSE))</f>
        <v>Europe</v>
      </c>
      <c r="K2696" s="9" t="str">
        <f t="shared" si="0"/>
        <v>International</v>
      </c>
      <c r="L2696" s="9" t="s">
        <v>137</v>
      </c>
      <c r="M2696" s="9" t="str">
        <f>IF(L2696="","",VLOOKUP(L2696,Metadata!$J$2:$K$22,2,FALSE))</f>
        <v/>
      </c>
      <c r="N2696" s="9" t="s">
        <v>141</v>
      </c>
      <c r="O2696" s="9" t="s">
        <v>137</v>
      </c>
      <c r="P2696" s="9" t="s">
        <v>142</v>
      </c>
      <c r="Q2696" s="10" t="str">
        <f t="shared" si="1"/>
        <v>Full Office Job</v>
      </c>
      <c r="R2696" s="10">
        <v>7</v>
      </c>
      <c r="S2696" s="9" t="s">
        <v>216</v>
      </c>
      <c r="T2696" s="9" t="s">
        <v>137</v>
      </c>
      <c r="U2696" s="9" t="str">
        <f>IF(S2696&lt;&gt;"",S2696,IF(T2696&lt;&gt;"",VLOOKUP(T2696,Metadata!$S$2:$T$228,2,FALSE),""))</f>
        <v>Front-End Developer</v>
      </c>
      <c r="V2696" s="9" t="s">
        <v>400</v>
      </c>
      <c r="W2696" s="9" t="s">
        <v>137</v>
      </c>
      <c r="X2696" s="9" t="s">
        <v>175</v>
      </c>
      <c r="Y2696" s="9" t="s">
        <v>137</v>
      </c>
      <c r="Z2696" s="9" t="s">
        <v>262</v>
      </c>
      <c r="AA2696" s="9" t="s">
        <v>165</v>
      </c>
      <c r="AB2696" s="9" t="s">
        <v>137</v>
      </c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 t="s">
        <v>431</v>
      </c>
      <c r="BW2696" s="9"/>
      <c r="BX2696" s="9"/>
      <c r="BY2696" s="9"/>
      <c r="BZ2696" s="9"/>
      <c r="CA2696" s="10"/>
      <c r="CB2696" s="10" t="str">
        <f t="shared" si="5"/>
        <v/>
      </c>
      <c r="CC2696" s="10"/>
      <c r="CD2696" s="9" t="str">
        <f t="shared" si="2"/>
        <v/>
      </c>
      <c r="CE2696" s="9" t="s">
        <v>151</v>
      </c>
      <c r="CF2696" s="9" t="s">
        <v>254</v>
      </c>
      <c r="CG2696" s="9">
        <f>IF(CF2696="","",VLOOKUP(CF2696,Metadata!$D$2:$H$20,2,FALSE))</f>
        <v>37500</v>
      </c>
      <c r="CH2696" s="9">
        <f>IF(CF2696="","",VLOOKUP(CF2696,Metadata!$D$2:$H$20,4,FALSE))</f>
        <v>35000</v>
      </c>
      <c r="CI2696" s="9">
        <f>IF(CF2696="","",VLOOKUP(CF2696,Metadata!$D$2:$H$20,5,FALSE))</f>
        <v>40000</v>
      </c>
      <c r="CJ2696" s="9">
        <f t="shared" si="3"/>
        <v>37500</v>
      </c>
      <c r="CK2696" s="9" t="s">
        <v>153</v>
      </c>
      <c r="CL2696" s="10">
        <v>6</v>
      </c>
      <c r="CM2696" s="10">
        <v>1</v>
      </c>
      <c r="CN2696" s="10">
        <v>7</v>
      </c>
      <c r="CO2696" s="10">
        <v>6</v>
      </c>
      <c r="CP2696" s="10">
        <v>4</v>
      </c>
      <c r="CQ2696" s="10">
        <v>5</v>
      </c>
      <c r="CR2696" s="10">
        <v>6</v>
      </c>
      <c r="CS2696" s="10">
        <v>7</v>
      </c>
      <c r="CT2696" s="10">
        <v>6</v>
      </c>
      <c r="CU2696" s="10">
        <v>5</v>
      </c>
      <c r="CV2696" s="10">
        <v>5</v>
      </c>
      <c r="CW2696" s="10">
        <v>5</v>
      </c>
      <c r="CX2696" s="10">
        <v>6</v>
      </c>
      <c r="CY2696" s="10">
        <v>6</v>
      </c>
      <c r="CZ2696" s="10">
        <v>6</v>
      </c>
      <c r="DA2696" s="10">
        <v>5</v>
      </c>
      <c r="DB2696" s="10">
        <v>5</v>
      </c>
      <c r="DC2696" s="10">
        <v>7</v>
      </c>
      <c r="DD2696" s="10">
        <v>4</v>
      </c>
      <c r="DE2696" s="10">
        <v>5</v>
      </c>
      <c r="DF2696" s="10">
        <v>5</v>
      </c>
      <c r="DG2696" s="10">
        <v>4</v>
      </c>
      <c r="DH2696" s="10">
        <v>5</v>
      </c>
      <c r="DI2696" s="10">
        <v>5</v>
      </c>
      <c r="DJ2696" s="10">
        <v>5</v>
      </c>
      <c r="DK2696" s="10">
        <v>5</v>
      </c>
      <c r="DL2696" s="10">
        <v>4</v>
      </c>
      <c r="DM2696" s="9" t="s">
        <v>154</v>
      </c>
      <c r="DN2696" s="10">
        <v>1990</v>
      </c>
      <c r="DO2696" s="9">
        <f t="shared" si="9"/>
        <v>31</v>
      </c>
      <c r="DP2696" s="9" t="s">
        <v>155</v>
      </c>
      <c r="DQ2696" s="9" t="s">
        <v>156</v>
      </c>
      <c r="DR2696" s="9" t="s">
        <v>157</v>
      </c>
      <c r="DS2696" s="9" t="s">
        <v>137</v>
      </c>
      <c r="DT2696" s="9" t="s">
        <v>657</v>
      </c>
      <c r="DU2696" s="9" t="s">
        <v>203</v>
      </c>
      <c r="DV2696" s="9" t="str">
        <f>VLOOKUP(DU2696,Metadata!$B$2:$C$7,2,FALSE)</f>
        <v>6+ years</v>
      </c>
    </row>
    <row r="2697" spans="1:126">
      <c r="A2697" s="13">
        <v>2696</v>
      </c>
      <c r="B2697" s="9" t="s">
        <v>135</v>
      </c>
      <c r="C2697" s="9" t="str">
        <f>VLOOKUP(B2697,Metadata!$M$2:$N$6,2,FALSE)</f>
        <v>Permanent Employee</v>
      </c>
      <c r="D2697" s="9" t="s">
        <v>159</v>
      </c>
      <c r="E2697" s="9" t="s">
        <v>137</v>
      </c>
      <c r="F2697" s="9" t="s">
        <v>138</v>
      </c>
      <c r="G2697" s="9" t="s">
        <v>140</v>
      </c>
      <c r="H2697" s="9" t="str">
        <f>IF(G2697="","",VLOOKUP(G2697,Metadata!$J$2:$K$22,2,FALSE))</f>
        <v>Lisbon Metropolitan Area</v>
      </c>
      <c r="I2697" s="9" t="s">
        <v>138</v>
      </c>
      <c r="J2697" s="9" t="str">
        <f>IF(I2697="","",VLOOKUP(I2697,Metadata!$P$2:$Q$43,2,FALSE))</f>
        <v>Europe</v>
      </c>
      <c r="K2697" s="9" t="str">
        <f t="shared" si="0"/>
        <v>Portugal</v>
      </c>
      <c r="L2697" s="9" t="s">
        <v>140</v>
      </c>
      <c r="M2697" s="9" t="str">
        <f>IF(L2697="","",VLOOKUP(L2697,Metadata!$J$2:$K$22,2,FALSE))</f>
        <v>Lisbon Metropolitan Area</v>
      </c>
      <c r="N2697" s="9" t="s">
        <v>141</v>
      </c>
      <c r="O2697" s="9" t="s">
        <v>137</v>
      </c>
      <c r="P2697" s="9" t="s">
        <v>142</v>
      </c>
      <c r="Q2697" s="10" t="str">
        <f t="shared" si="1"/>
        <v>Full Office Job</v>
      </c>
      <c r="R2697" s="10">
        <v>7</v>
      </c>
      <c r="S2697" s="9" t="s">
        <v>161</v>
      </c>
      <c r="T2697" s="9" t="s">
        <v>137</v>
      </c>
      <c r="U2697" s="9" t="str">
        <f>IF(S2697&lt;&gt;"",S2697,IF(T2697&lt;&gt;"",VLOOKUP(T2697,Metadata!$S$2:$T$228,2,FALSE),""))</f>
        <v>Full-Stack Developer</v>
      </c>
      <c r="V2697" s="9" t="s">
        <v>256</v>
      </c>
      <c r="W2697" s="9" t="s">
        <v>137</v>
      </c>
      <c r="X2697" s="9" t="s">
        <v>175</v>
      </c>
      <c r="Y2697" s="9" t="s">
        <v>137</v>
      </c>
      <c r="Z2697" s="9" t="s">
        <v>193</v>
      </c>
      <c r="AA2697" s="9" t="s">
        <v>165</v>
      </c>
      <c r="AB2697" s="9" t="s">
        <v>137</v>
      </c>
      <c r="AC2697" s="9" t="s">
        <v>147</v>
      </c>
      <c r="AD2697" s="9"/>
      <c r="AE2697" s="9" t="s">
        <v>194</v>
      </c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 t="s">
        <v>167</v>
      </c>
      <c r="BK2697" s="9" t="s">
        <v>198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10"/>
      <c r="CB2697" s="10" t="str">
        <f t="shared" si="5"/>
        <v/>
      </c>
      <c r="CC2697" s="10"/>
      <c r="CD2697" s="9" t="str">
        <f t="shared" si="2"/>
        <v/>
      </c>
      <c r="CE2697" s="9" t="s">
        <v>232</v>
      </c>
      <c r="CF2697" s="9" t="s">
        <v>188</v>
      </c>
      <c r="CG2697" s="9">
        <f>IF(CF2697="","",VLOOKUP(CF2697,Metadata!$D$2:$H$20,2,FALSE))</f>
        <v>17500</v>
      </c>
      <c r="CH2697" s="9">
        <f>IF(CF2697="","",VLOOKUP(CF2697,Metadata!$D$2:$H$20,4,FALSE))</f>
        <v>15000</v>
      </c>
      <c r="CI2697" s="9">
        <f>IF(CF2697="","",VLOOKUP(CF2697,Metadata!$D$2:$H$20,5,FALSE))</f>
        <v>20000</v>
      </c>
      <c r="CJ2697" s="9">
        <f t="shared" si="3"/>
        <v>17500</v>
      </c>
      <c r="CK2697" s="9" t="s">
        <v>153</v>
      </c>
      <c r="CL2697" s="10">
        <v>6</v>
      </c>
      <c r="CM2697" s="10">
        <v>1</v>
      </c>
      <c r="CN2697" s="10">
        <v>7</v>
      </c>
      <c r="CO2697" s="10">
        <v>5</v>
      </c>
      <c r="CP2697" s="10">
        <v>6</v>
      </c>
      <c r="CQ2697" s="10">
        <v>6</v>
      </c>
      <c r="CR2697" s="10">
        <v>6</v>
      </c>
      <c r="CS2697" s="10">
        <v>7</v>
      </c>
      <c r="CT2697" s="10">
        <v>7</v>
      </c>
      <c r="CU2697" s="10">
        <v>4</v>
      </c>
      <c r="CV2697" s="10">
        <v>3</v>
      </c>
      <c r="CW2697" s="10">
        <v>3</v>
      </c>
      <c r="CX2697" s="10">
        <v>7</v>
      </c>
      <c r="CY2697" s="10">
        <v>7</v>
      </c>
      <c r="CZ2697" s="10">
        <v>7</v>
      </c>
      <c r="DA2697" s="10">
        <v>7</v>
      </c>
      <c r="DB2697" s="10">
        <v>7</v>
      </c>
      <c r="DC2697" s="10">
        <v>7</v>
      </c>
      <c r="DD2697" s="10">
        <v>4</v>
      </c>
      <c r="DE2697" s="10">
        <v>7</v>
      </c>
      <c r="DF2697" s="10">
        <v>7</v>
      </c>
      <c r="DG2697" s="10">
        <v>7</v>
      </c>
      <c r="DH2697" s="10">
        <v>7</v>
      </c>
      <c r="DI2697" s="10">
        <v>6</v>
      </c>
      <c r="DJ2697" s="10">
        <v>4</v>
      </c>
      <c r="DK2697" s="10">
        <v>5</v>
      </c>
      <c r="DL2697" s="10">
        <v>6</v>
      </c>
      <c r="DM2697" s="9" t="s">
        <v>154</v>
      </c>
      <c r="DN2697" s="10">
        <v>1997</v>
      </c>
      <c r="DO2697" s="9">
        <f t="shared" si="9"/>
        <v>24</v>
      </c>
      <c r="DP2697" s="9" t="s">
        <v>155</v>
      </c>
      <c r="DQ2697" s="9" t="s">
        <v>227</v>
      </c>
      <c r="DR2697" s="9" t="s">
        <v>157</v>
      </c>
      <c r="DS2697" s="9" t="s">
        <v>137</v>
      </c>
      <c r="DT2697" s="9" t="s">
        <v>657</v>
      </c>
      <c r="DU2697" s="9" t="s">
        <v>233</v>
      </c>
      <c r="DV2697" s="9" t="str">
        <f>VLOOKUP(DU2697,Metadata!$B$2:$C$7,2,FALSE)</f>
        <v>0 - 3 years</v>
      </c>
    </row>
    <row r="2698" spans="1:126">
      <c r="A2698" s="13">
        <v>2697</v>
      </c>
      <c r="B2698" s="9" t="s">
        <v>135</v>
      </c>
      <c r="C2698" s="9" t="str">
        <f>VLOOKUP(B2698,Metadata!$M$2:$N$6,2,FALSE)</f>
        <v>Permanent Employee</v>
      </c>
      <c r="D2698" s="9" t="s">
        <v>159</v>
      </c>
      <c r="E2698" s="9" t="s">
        <v>137</v>
      </c>
      <c r="F2698" s="9" t="s">
        <v>138</v>
      </c>
      <c r="G2698" s="9" t="s">
        <v>190</v>
      </c>
      <c r="H2698" s="9" t="str">
        <f>IF(G2698="","",VLOOKUP(G2698,Metadata!$J$2:$K$22,2,FALSE))</f>
        <v>North</v>
      </c>
      <c r="I2698" s="9" t="s">
        <v>138</v>
      </c>
      <c r="J2698" s="9" t="str">
        <f>IF(I2698="","",VLOOKUP(I2698,Metadata!$P$2:$Q$43,2,FALSE))</f>
        <v>Europe</v>
      </c>
      <c r="K2698" s="9" t="str">
        <f t="shared" si="0"/>
        <v>Portugal</v>
      </c>
      <c r="L2698" s="9" t="s">
        <v>190</v>
      </c>
      <c r="M2698" s="9" t="str">
        <f>IF(L2698="","",VLOOKUP(L2698,Metadata!$J$2:$K$22,2,FALSE))</f>
        <v>North</v>
      </c>
      <c r="N2698" s="9" t="s">
        <v>141</v>
      </c>
      <c r="O2698" s="9" t="s">
        <v>137</v>
      </c>
      <c r="P2698" s="9" t="s">
        <v>142</v>
      </c>
      <c r="Q2698" s="10" t="str">
        <f t="shared" si="1"/>
        <v>Full Office Job</v>
      </c>
      <c r="R2698" s="10">
        <v>3</v>
      </c>
      <c r="S2698" s="9" t="s">
        <v>249</v>
      </c>
      <c r="T2698" s="9" t="s">
        <v>137</v>
      </c>
      <c r="U2698" s="9" t="str">
        <f>IF(S2698&lt;&gt;"",S2698,IF(T2698&lt;&gt;"",VLOOKUP(T2698,Metadata!$S$2:$T$228,2,FALSE),""))</f>
        <v>Business Applications (BI/CRM/ERP)</v>
      </c>
      <c r="V2698" s="9" t="s">
        <v>207</v>
      </c>
      <c r="W2698" s="9" t="s">
        <v>137</v>
      </c>
      <c r="X2698" s="9" t="s">
        <v>208</v>
      </c>
      <c r="Y2698" s="9" t="s">
        <v>137</v>
      </c>
      <c r="Z2698" s="9" t="s">
        <v>218</v>
      </c>
      <c r="AA2698" s="9" t="s">
        <v>137</v>
      </c>
      <c r="AB2698" s="9" t="s">
        <v>137</v>
      </c>
      <c r="AC2698" s="9" t="s">
        <v>147</v>
      </c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 t="s">
        <v>219</v>
      </c>
      <c r="BR2698" s="9"/>
      <c r="BS2698" s="9"/>
      <c r="BT2698" s="9"/>
      <c r="BU2698" s="9"/>
      <c r="BV2698" s="9"/>
      <c r="BW2698" s="9"/>
      <c r="BX2698" s="9"/>
      <c r="BY2698" s="9"/>
      <c r="BZ2698" s="9"/>
      <c r="CA2698" s="10"/>
      <c r="CB2698" s="10" t="str">
        <f t="shared" si="5"/>
        <v/>
      </c>
      <c r="CC2698" s="10"/>
      <c r="CD2698" s="9" t="str">
        <f t="shared" si="2"/>
        <v/>
      </c>
      <c r="CE2698" s="9" t="s">
        <v>232</v>
      </c>
      <c r="CF2698" s="9" t="s">
        <v>169</v>
      </c>
      <c r="CG2698" s="9">
        <f>IF(CF2698="","",VLOOKUP(CF2698,Metadata!$D$2:$H$20,2,FALSE))</f>
        <v>12500</v>
      </c>
      <c r="CH2698" s="9">
        <f>IF(CF2698="","",VLOOKUP(CF2698,Metadata!$D$2:$H$20,4,FALSE))</f>
        <v>0</v>
      </c>
      <c r="CI2698" s="9">
        <f>IF(CF2698="","",VLOOKUP(CF2698,Metadata!$D$2:$H$20,5,FALSE))</f>
        <v>15000</v>
      </c>
      <c r="CJ2698" s="9">
        <f t="shared" si="3"/>
        <v>12500</v>
      </c>
      <c r="CK2698" s="9" t="s">
        <v>153</v>
      </c>
      <c r="CL2698" s="10">
        <v>5</v>
      </c>
      <c r="CM2698" s="10">
        <v>1</v>
      </c>
      <c r="CN2698" s="10">
        <v>6</v>
      </c>
      <c r="CO2698" s="10">
        <v>7</v>
      </c>
      <c r="CP2698" s="10">
        <v>6</v>
      </c>
      <c r="CQ2698" s="10">
        <v>7</v>
      </c>
      <c r="CR2698" s="10">
        <v>4</v>
      </c>
      <c r="CS2698" s="10">
        <v>4</v>
      </c>
      <c r="CT2698" s="10">
        <v>5</v>
      </c>
      <c r="CU2698" s="10">
        <v>6</v>
      </c>
      <c r="CV2698" s="10">
        <v>7</v>
      </c>
      <c r="CW2698" s="10">
        <v>5</v>
      </c>
      <c r="CX2698" s="10">
        <v>5</v>
      </c>
      <c r="CY2698" s="10">
        <v>5</v>
      </c>
      <c r="CZ2698" s="10">
        <v>7</v>
      </c>
      <c r="DA2698" s="10">
        <v>5</v>
      </c>
      <c r="DB2698" s="10">
        <v>6</v>
      </c>
      <c r="DC2698" s="10">
        <v>7</v>
      </c>
      <c r="DD2698" s="10">
        <v>6</v>
      </c>
      <c r="DE2698" s="10">
        <v>7</v>
      </c>
      <c r="DF2698" s="10">
        <v>6</v>
      </c>
      <c r="DG2698" s="10">
        <v>7</v>
      </c>
      <c r="DH2698" s="10">
        <v>6</v>
      </c>
      <c r="DI2698" s="10">
        <v>5</v>
      </c>
      <c r="DJ2698" s="10">
        <v>5</v>
      </c>
      <c r="DK2698" s="10">
        <v>5</v>
      </c>
      <c r="DL2698" s="10">
        <v>3</v>
      </c>
      <c r="DM2698" s="9" t="s">
        <v>154</v>
      </c>
      <c r="DN2698" s="10">
        <v>1996</v>
      </c>
      <c r="DO2698" s="9">
        <f t="shared" si="9"/>
        <v>25</v>
      </c>
      <c r="DP2698" s="9" t="s">
        <v>222</v>
      </c>
      <c r="DQ2698" s="9" t="s">
        <v>202</v>
      </c>
      <c r="DR2698" s="9" t="s">
        <v>157</v>
      </c>
      <c r="DS2698" s="9" t="s">
        <v>137</v>
      </c>
      <c r="DT2698" s="9" t="s">
        <v>657</v>
      </c>
      <c r="DU2698" s="9" t="s">
        <v>233</v>
      </c>
      <c r="DV2698" s="9" t="str">
        <f>VLOOKUP(DU2698,Metadata!$B$2:$C$7,2,FALSE)</f>
        <v>0 - 3 years</v>
      </c>
    </row>
    <row r="2699" spans="1:126">
      <c r="A2699" s="13">
        <v>2698</v>
      </c>
      <c r="B2699" s="9" t="s">
        <v>135</v>
      </c>
      <c r="C2699" s="9" t="str">
        <f>VLOOKUP(B2699,Metadata!$M$2:$N$6,2,FALSE)</f>
        <v>Permanent Employee</v>
      </c>
      <c r="D2699" s="9" t="s">
        <v>159</v>
      </c>
      <c r="E2699" s="9" t="s">
        <v>137</v>
      </c>
      <c r="F2699" s="9" t="s">
        <v>138</v>
      </c>
      <c r="G2699" s="9" t="s">
        <v>140</v>
      </c>
      <c r="H2699" s="9" t="str">
        <f>IF(G2699="","",VLOOKUP(G2699,Metadata!$J$2:$K$22,2,FALSE))</f>
        <v>Lisbon Metropolitan Area</v>
      </c>
      <c r="I2699" s="9" t="s">
        <v>228</v>
      </c>
      <c r="J2699" s="9" t="str">
        <f>IF(I2699="","",VLOOKUP(I2699,Metadata!$P$2:$Q$43,2,FALSE))</f>
        <v>Europe</v>
      </c>
      <c r="K2699" s="9" t="str">
        <f t="shared" si="0"/>
        <v>International</v>
      </c>
      <c r="L2699" s="9" t="s">
        <v>137</v>
      </c>
      <c r="M2699" s="9" t="str">
        <f>IF(L2699="","",VLOOKUP(L2699,Metadata!$J$2:$K$22,2,FALSE))</f>
        <v/>
      </c>
      <c r="N2699" s="9" t="s">
        <v>141</v>
      </c>
      <c r="O2699" s="9" t="s">
        <v>137</v>
      </c>
      <c r="P2699" s="9" t="s">
        <v>142</v>
      </c>
      <c r="Q2699" s="10" t="str">
        <f t="shared" si="1"/>
        <v>Full Office Job</v>
      </c>
      <c r="R2699" s="10">
        <v>4</v>
      </c>
      <c r="S2699" s="9" t="s">
        <v>332</v>
      </c>
      <c r="T2699" s="9" t="s">
        <v>137</v>
      </c>
      <c r="U2699" s="9" t="str">
        <f>IF(S2699&lt;&gt;"",S2699,IF(T2699&lt;&gt;"",VLOOKUP(T2699,Metadata!$S$2:$T$228,2,FALSE),""))</f>
        <v>UX/UI Designer</v>
      </c>
      <c r="V2699" s="9" t="s">
        <v>256</v>
      </c>
      <c r="W2699" s="9" t="s">
        <v>137</v>
      </c>
      <c r="X2699" s="9" t="s">
        <v>175</v>
      </c>
      <c r="Y2699" s="9" t="s">
        <v>137</v>
      </c>
      <c r="Z2699" s="9" t="s">
        <v>184</v>
      </c>
      <c r="AA2699" s="9" t="s">
        <v>137</v>
      </c>
      <c r="AB2699" s="9" t="s">
        <v>137</v>
      </c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 t="s">
        <v>150</v>
      </c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 t="s">
        <v>150</v>
      </c>
      <c r="BZ2699" s="9" t="s">
        <v>137</v>
      </c>
      <c r="CA2699" s="10"/>
      <c r="CB2699" s="10" t="str">
        <f t="shared" si="5"/>
        <v/>
      </c>
      <c r="CC2699" s="10"/>
      <c r="CD2699" s="9" t="str">
        <f t="shared" si="2"/>
        <v/>
      </c>
      <c r="CE2699" s="9" t="s">
        <v>168</v>
      </c>
      <c r="CF2699" s="9" t="s">
        <v>220</v>
      </c>
      <c r="CG2699" s="9">
        <f>IF(CF2699="","",VLOOKUP(CF2699,Metadata!$D$2:$H$20,2,FALSE))</f>
        <v>27500</v>
      </c>
      <c r="CH2699" s="9">
        <f>IF(CF2699="","",VLOOKUP(CF2699,Metadata!$D$2:$H$20,4,FALSE))</f>
        <v>25000</v>
      </c>
      <c r="CI2699" s="9">
        <f>IF(CF2699="","",VLOOKUP(CF2699,Metadata!$D$2:$H$20,5,FALSE))</f>
        <v>30000</v>
      </c>
      <c r="CJ2699" s="9">
        <f t="shared" si="3"/>
        <v>27500</v>
      </c>
      <c r="CK2699" s="9" t="s">
        <v>201</v>
      </c>
      <c r="CL2699" s="10">
        <v>5</v>
      </c>
      <c r="CM2699" s="10">
        <v>1</v>
      </c>
      <c r="CN2699" s="10">
        <v>6</v>
      </c>
      <c r="CO2699" s="10">
        <v>7</v>
      </c>
      <c r="CP2699" s="10">
        <v>5</v>
      </c>
      <c r="CQ2699" s="10">
        <v>6</v>
      </c>
      <c r="CR2699" s="10">
        <v>4</v>
      </c>
      <c r="CS2699" s="10">
        <v>5</v>
      </c>
      <c r="CT2699" s="10">
        <v>5</v>
      </c>
      <c r="CU2699" s="10">
        <v>4</v>
      </c>
      <c r="CV2699" s="10">
        <v>4</v>
      </c>
      <c r="CW2699" s="10">
        <v>3</v>
      </c>
      <c r="CX2699" s="10">
        <v>4</v>
      </c>
      <c r="CY2699" s="10">
        <v>5</v>
      </c>
      <c r="CZ2699" s="10">
        <v>5</v>
      </c>
      <c r="DA2699" s="10">
        <v>5</v>
      </c>
      <c r="DB2699" s="10">
        <v>4</v>
      </c>
      <c r="DC2699" s="10">
        <v>7</v>
      </c>
      <c r="DD2699" s="10">
        <v>6</v>
      </c>
      <c r="DE2699" s="10">
        <v>6</v>
      </c>
      <c r="DF2699" s="10">
        <v>6</v>
      </c>
      <c r="DG2699" s="10">
        <v>6</v>
      </c>
      <c r="DH2699" s="10">
        <v>4</v>
      </c>
      <c r="DI2699" s="10">
        <v>5</v>
      </c>
      <c r="DJ2699" s="10">
        <v>5</v>
      </c>
      <c r="DK2699" s="10">
        <v>4</v>
      </c>
      <c r="DL2699" s="10">
        <v>5</v>
      </c>
      <c r="DM2699" s="9" t="s">
        <v>154</v>
      </c>
      <c r="DN2699" s="10">
        <v>1989</v>
      </c>
      <c r="DO2699" s="9">
        <f t="shared" si="9"/>
        <v>32</v>
      </c>
      <c r="DP2699" s="9" t="s">
        <v>155</v>
      </c>
      <c r="DQ2699" s="9" t="s">
        <v>202</v>
      </c>
      <c r="DR2699" s="9" t="s">
        <v>170</v>
      </c>
      <c r="DS2699" s="9" t="s">
        <v>137</v>
      </c>
      <c r="DT2699" s="9" t="s">
        <v>657</v>
      </c>
      <c r="DU2699" s="9" t="s">
        <v>158</v>
      </c>
      <c r="DV2699" s="9" t="str">
        <f>VLOOKUP(DU2699,Metadata!$B$2:$C$7,2,FALSE)</f>
        <v>6+ years</v>
      </c>
    </row>
    <row r="2700" spans="1:126">
      <c r="A2700" s="13">
        <v>2699</v>
      </c>
      <c r="B2700" s="9" t="s">
        <v>135</v>
      </c>
      <c r="C2700" s="9" t="str">
        <f>VLOOKUP(B2700,Metadata!$M$2:$N$6,2,FALSE)</f>
        <v>Permanent Employee</v>
      </c>
      <c r="D2700" s="9" t="s">
        <v>159</v>
      </c>
      <c r="E2700" s="9" t="s">
        <v>137</v>
      </c>
      <c r="F2700" s="9" t="s">
        <v>138</v>
      </c>
      <c r="G2700" s="9" t="s">
        <v>140</v>
      </c>
      <c r="H2700" s="9" t="str">
        <f>IF(G2700="","",VLOOKUP(G2700,Metadata!$J$2:$K$22,2,FALSE))</f>
        <v>Lisbon Metropolitan Area</v>
      </c>
      <c r="I2700" s="9" t="s">
        <v>138</v>
      </c>
      <c r="J2700" s="9" t="str">
        <f>IF(I2700="","",VLOOKUP(I2700,Metadata!$P$2:$Q$43,2,FALSE))</f>
        <v>Europe</v>
      </c>
      <c r="K2700" s="9" t="str">
        <f t="shared" si="0"/>
        <v>Portugal</v>
      </c>
      <c r="L2700" s="9" t="s">
        <v>140</v>
      </c>
      <c r="M2700" s="9" t="str">
        <f>IF(L2700="","",VLOOKUP(L2700,Metadata!$J$2:$K$22,2,FALSE))</f>
        <v>Lisbon Metropolitan Area</v>
      </c>
      <c r="N2700" s="9" t="s">
        <v>141</v>
      </c>
      <c r="O2700" s="9" t="s">
        <v>137</v>
      </c>
      <c r="P2700" s="9" t="s">
        <v>142</v>
      </c>
      <c r="Q2700" s="10" t="str">
        <f t="shared" si="1"/>
        <v>Full Office Job</v>
      </c>
      <c r="R2700" s="10">
        <v>5</v>
      </c>
      <c r="S2700" s="9" t="s">
        <v>137</v>
      </c>
      <c r="T2700" s="9" t="s">
        <v>840</v>
      </c>
      <c r="U2700" s="9" t="str">
        <f>IF(S2700&lt;&gt;"",S2700,IF(T2700&lt;&gt;"",VLOOKUP(T2700,Metadata!$S$2:$T$228,2,FALSE),""))</f>
        <v>Product Owner/Product Manager</v>
      </c>
      <c r="V2700" s="9" t="s">
        <v>137</v>
      </c>
      <c r="W2700" s="9" t="s">
        <v>841</v>
      </c>
      <c r="X2700" s="9" t="s">
        <v>145</v>
      </c>
      <c r="Y2700" s="9" t="s">
        <v>137</v>
      </c>
      <c r="Z2700" s="9" t="s">
        <v>218</v>
      </c>
      <c r="AA2700" s="9" t="s">
        <v>137</v>
      </c>
      <c r="AB2700" s="9" t="s">
        <v>137</v>
      </c>
      <c r="AC2700" s="9" t="s">
        <v>147</v>
      </c>
      <c r="AD2700" s="9"/>
      <c r="AE2700" s="9"/>
      <c r="AF2700" s="9" t="s">
        <v>243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 t="s">
        <v>150</v>
      </c>
      <c r="BZ2700" s="9" t="s">
        <v>137</v>
      </c>
      <c r="CA2700" s="10"/>
      <c r="CB2700" s="10" t="str">
        <f t="shared" si="5"/>
        <v/>
      </c>
      <c r="CC2700" s="10"/>
      <c r="CD2700" s="9" t="str">
        <f t="shared" si="2"/>
        <v/>
      </c>
      <c r="CE2700" s="9" t="s">
        <v>151</v>
      </c>
      <c r="CF2700" s="9" t="s">
        <v>588</v>
      </c>
      <c r="CG2700" s="9">
        <f>IF(CF2700="","",VLOOKUP(CF2700,Metadata!$D$2:$H$20,2,FALSE))</f>
        <v>87500</v>
      </c>
      <c r="CH2700" s="9">
        <f>IF(CF2700="","",VLOOKUP(CF2700,Metadata!$D$2:$H$20,4,FALSE))</f>
        <v>85000</v>
      </c>
      <c r="CI2700" s="9">
        <f>IF(CF2700="","",VLOOKUP(CF2700,Metadata!$D$2:$H$20,5,FALSE))</f>
        <v>90000</v>
      </c>
      <c r="CJ2700" s="9">
        <f t="shared" si="3"/>
        <v>87500</v>
      </c>
      <c r="CK2700" s="9" t="s">
        <v>189</v>
      </c>
      <c r="CL2700" s="10">
        <v>5</v>
      </c>
      <c r="CM2700" s="10">
        <v>3</v>
      </c>
      <c r="CN2700" s="10">
        <v>6</v>
      </c>
      <c r="CO2700" s="10">
        <v>6</v>
      </c>
      <c r="CP2700" s="10">
        <v>3</v>
      </c>
      <c r="CQ2700" s="10">
        <v>6</v>
      </c>
      <c r="CR2700" s="10">
        <v>4</v>
      </c>
      <c r="CS2700" s="10">
        <v>6</v>
      </c>
      <c r="CT2700" s="10">
        <v>5</v>
      </c>
      <c r="CU2700" s="10">
        <v>5</v>
      </c>
      <c r="CV2700" s="10">
        <v>5</v>
      </c>
      <c r="CW2700" s="10">
        <v>4</v>
      </c>
      <c r="CX2700" s="10">
        <v>7</v>
      </c>
      <c r="CY2700" s="10">
        <v>3</v>
      </c>
      <c r="CZ2700" s="10">
        <v>4</v>
      </c>
      <c r="DA2700" s="10">
        <v>5</v>
      </c>
      <c r="DB2700" s="10">
        <v>4</v>
      </c>
      <c r="DC2700" s="10">
        <v>7</v>
      </c>
      <c r="DD2700" s="10">
        <v>5</v>
      </c>
      <c r="DE2700" s="10">
        <v>6</v>
      </c>
      <c r="DF2700" s="10">
        <v>4</v>
      </c>
      <c r="DG2700" s="10">
        <v>7</v>
      </c>
      <c r="DH2700" s="10">
        <v>7</v>
      </c>
      <c r="DI2700" s="10">
        <v>7</v>
      </c>
      <c r="DJ2700" s="10">
        <v>5</v>
      </c>
      <c r="DK2700" s="10">
        <v>5</v>
      </c>
      <c r="DL2700" s="10">
        <v>6</v>
      </c>
      <c r="DM2700" s="9" t="s">
        <v>154</v>
      </c>
      <c r="DN2700" s="10">
        <v>1982</v>
      </c>
      <c r="DO2700" s="9">
        <f t="shared" si="9"/>
        <v>39</v>
      </c>
      <c r="DP2700" s="9" t="s">
        <v>155</v>
      </c>
      <c r="DQ2700" s="9" t="s">
        <v>210</v>
      </c>
      <c r="DR2700" s="9" t="s">
        <v>137</v>
      </c>
      <c r="DS2700" s="9" t="s">
        <v>842</v>
      </c>
      <c r="DT2700" s="9" t="s">
        <v>657</v>
      </c>
      <c r="DU2700" s="9" t="s">
        <v>158</v>
      </c>
      <c r="DV2700" s="9" t="str">
        <f>VLOOKUP(DU2700,Metadata!$B$2:$C$7,2,FALSE)</f>
        <v>6+ years</v>
      </c>
    </row>
    <row r="2701" spans="1:126">
      <c r="A2701" s="13">
        <v>2700</v>
      </c>
      <c r="B2701" s="9" t="s">
        <v>135</v>
      </c>
      <c r="C2701" s="9" t="str">
        <f>VLOOKUP(B2701,Metadata!$M$2:$N$6,2,FALSE)</f>
        <v>Permanent Employee</v>
      </c>
      <c r="D2701" s="9" t="s">
        <v>159</v>
      </c>
      <c r="E2701" s="9" t="s">
        <v>137</v>
      </c>
      <c r="F2701" s="9" t="s">
        <v>138</v>
      </c>
      <c r="G2701" s="9" t="s">
        <v>140</v>
      </c>
      <c r="H2701" s="9" t="str">
        <f>IF(G2701="","",VLOOKUP(G2701,Metadata!$J$2:$K$22,2,FALSE))</f>
        <v>Lisbon Metropolitan Area</v>
      </c>
      <c r="I2701" s="9" t="s">
        <v>138</v>
      </c>
      <c r="J2701" s="9" t="str">
        <f>IF(I2701="","",VLOOKUP(I2701,Metadata!$P$2:$Q$43,2,FALSE))</f>
        <v>Europe</v>
      </c>
      <c r="K2701" s="9" t="str">
        <f t="shared" si="0"/>
        <v>Portugal</v>
      </c>
      <c r="L2701" s="9" t="s">
        <v>140</v>
      </c>
      <c r="M2701" s="9" t="str">
        <f>IF(L2701="","",VLOOKUP(L2701,Metadata!$J$2:$K$22,2,FALSE))</f>
        <v>Lisbon Metropolitan Area</v>
      </c>
      <c r="N2701" s="9" t="s">
        <v>214</v>
      </c>
      <c r="O2701" s="9" t="s">
        <v>136</v>
      </c>
      <c r="P2701" s="9" t="s">
        <v>142</v>
      </c>
      <c r="Q2701" s="10" t="str">
        <f t="shared" si="1"/>
        <v>Full Office Job</v>
      </c>
      <c r="R2701" s="10">
        <v>5</v>
      </c>
      <c r="S2701" s="9" t="s">
        <v>137</v>
      </c>
      <c r="T2701" s="9" t="s">
        <v>843</v>
      </c>
      <c r="U2701" s="9" t="str">
        <f>IF(S2701&lt;&gt;"",S2701,IF(T2701&lt;&gt;"",VLOOKUP(T2701,Metadata!$S$2:$T$228,2,FALSE),""))</f>
        <v>UX/UI Designer</v>
      </c>
      <c r="V2701" s="9" t="s">
        <v>274</v>
      </c>
      <c r="W2701" s="9" t="s">
        <v>137</v>
      </c>
      <c r="X2701" s="9" t="s">
        <v>145</v>
      </c>
      <c r="Y2701" s="9" t="s">
        <v>137</v>
      </c>
      <c r="Z2701" s="9" t="s">
        <v>146</v>
      </c>
      <c r="AA2701" s="9" t="s">
        <v>137</v>
      </c>
      <c r="AB2701" s="9" t="s">
        <v>137</v>
      </c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 t="s">
        <v>150</v>
      </c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 t="s">
        <v>150</v>
      </c>
      <c r="BZ2701" s="9" t="s">
        <v>137</v>
      </c>
      <c r="CA2701" s="10"/>
      <c r="CB2701" s="10" t="str">
        <f t="shared" si="5"/>
        <v/>
      </c>
      <c r="CC2701" s="10"/>
      <c r="CD2701" s="9" t="str">
        <f t="shared" si="2"/>
        <v/>
      </c>
      <c r="CE2701" s="9" t="s">
        <v>232</v>
      </c>
      <c r="CF2701" s="9" t="s">
        <v>254</v>
      </c>
      <c r="CG2701" s="9">
        <f>IF(CF2701="","",VLOOKUP(CF2701,Metadata!$D$2:$H$20,2,FALSE))</f>
        <v>37500</v>
      </c>
      <c r="CH2701" s="9">
        <f>IF(CF2701="","",VLOOKUP(CF2701,Metadata!$D$2:$H$20,4,FALSE))</f>
        <v>35000</v>
      </c>
      <c r="CI2701" s="9">
        <f>IF(CF2701="","",VLOOKUP(CF2701,Metadata!$D$2:$H$20,5,FALSE))</f>
        <v>40000</v>
      </c>
      <c r="CJ2701" s="9">
        <f t="shared" si="3"/>
        <v>37500</v>
      </c>
      <c r="CK2701" s="9" t="s">
        <v>189</v>
      </c>
      <c r="CL2701" s="10">
        <v>4</v>
      </c>
      <c r="CM2701" s="10">
        <v>1</v>
      </c>
      <c r="CN2701" s="10">
        <v>7</v>
      </c>
      <c r="CO2701" s="10">
        <v>7</v>
      </c>
      <c r="CP2701" s="10">
        <v>7</v>
      </c>
      <c r="CQ2701" s="10">
        <v>7</v>
      </c>
      <c r="CR2701" s="10">
        <v>4</v>
      </c>
      <c r="CS2701" s="10">
        <v>6</v>
      </c>
      <c r="CT2701" s="10">
        <v>7</v>
      </c>
      <c r="CU2701" s="10">
        <v>1</v>
      </c>
      <c r="CV2701" s="10">
        <v>7</v>
      </c>
      <c r="CW2701" s="10">
        <v>5</v>
      </c>
      <c r="CX2701" s="10">
        <v>7</v>
      </c>
      <c r="CY2701" s="10">
        <v>7</v>
      </c>
      <c r="CZ2701" s="10">
        <v>7</v>
      </c>
      <c r="DA2701" s="10">
        <v>5</v>
      </c>
      <c r="DB2701" s="10">
        <v>1</v>
      </c>
      <c r="DC2701" s="10">
        <v>7</v>
      </c>
      <c r="DD2701" s="10">
        <v>1</v>
      </c>
      <c r="DE2701" s="10">
        <v>7</v>
      </c>
      <c r="DF2701" s="10">
        <v>7</v>
      </c>
      <c r="DG2701" s="10">
        <v>7</v>
      </c>
      <c r="DH2701" s="10">
        <v>1</v>
      </c>
      <c r="DI2701" s="10">
        <v>7</v>
      </c>
      <c r="DJ2701" s="10">
        <v>3</v>
      </c>
      <c r="DK2701" s="10">
        <v>7</v>
      </c>
      <c r="DL2701" s="10">
        <v>7</v>
      </c>
      <c r="DM2701" s="9" t="s">
        <v>154</v>
      </c>
      <c r="DN2701" s="10">
        <v>1987</v>
      </c>
      <c r="DO2701" s="9">
        <f t="shared" si="9"/>
        <v>34</v>
      </c>
      <c r="DP2701" s="9" t="s">
        <v>222</v>
      </c>
      <c r="DQ2701" s="9" t="s">
        <v>156</v>
      </c>
      <c r="DR2701" s="9" t="s">
        <v>157</v>
      </c>
      <c r="DS2701" s="9" t="s">
        <v>137</v>
      </c>
      <c r="DT2701" s="9" t="s">
        <v>657</v>
      </c>
      <c r="DU2701" s="9" t="s">
        <v>203</v>
      </c>
      <c r="DV2701" s="9" t="str">
        <f>VLOOKUP(DU2701,Metadata!$B$2:$C$7,2,FALSE)</f>
        <v>6+ years</v>
      </c>
    </row>
    <row r="2702" spans="1:126">
      <c r="A2702" s="13">
        <v>2701</v>
      </c>
      <c r="B2702" s="9" t="s">
        <v>135</v>
      </c>
      <c r="C2702" s="9" t="str">
        <f>VLOOKUP(B2702,Metadata!$M$2:$N$6,2,FALSE)</f>
        <v>Permanent Employee</v>
      </c>
      <c r="D2702" s="9" t="s">
        <v>159</v>
      </c>
      <c r="E2702" s="9" t="s">
        <v>137</v>
      </c>
      <c r="F2702" s="9" t="s">
        <v>138</v>
      </c>
      <c r="G2702" s="9" t="s">
        <v>190</v>
      </c>
      <c r="H2702" s="9" t="str">
        <f>IF(G2702="","",VLOOKUP(G2702,Metadata!$J$2:$K$22,2,FALSE))</f>
        <v>North</v>
      </c>
      <c r="I2702" s="9" t="s">
        <v>300</v>
      </c>
      <c r="J2702" s="9" t="str">
        <f>IF(I2702="","",VLOOKUP(I2702,Metadata!$P$2:$Q$43,2,FALSE))</f>
        <v>Europe</v>
      </c>
      <c r="K2702" s="9" t="str">
        <f t="shared" si="0"/>
        <v>International</v>
      </c>
      <c r="L2702" s="9" t="s">
        <v>137</v>
      </c>
      <c r="M2702" s="9" t="str">
        <f>IF(L2702="","",VLOOKUP(L2702,Metadata!$J$2:$K$22,2,FALSE))</f>
        <v/>
      </c>
      <c r="N2702" s="9" t="s">
        <v>141</v>
      </c>
      <c r="O2702" s="9" t="s">
        <v>137</v>
      </c>
      <c r="P2702" s="9" t="s">
        <v>191</v>
      </c>
      <c r="Q2702" s="10" t="str">
        <f t="shared" si="1"/>
        <v>Remote Job (full or flexible)</v>
      </c>
      <c r="R2702" s="10">
        <v>6</v>
      </c>
      <c r="S2702" s="9" t="s">
        <v>192</v>
      </c>
      <c r="T2702" s="9" t="s">
        <v>137</v>
      </c>
      <c r="U2702" s="9" t="str">
        <f>IF(S2702&lt;&gt;"",S2702,IF(T2702&lt;&gt;"",VLOOKUP(T2702,Metadata!$S$2:$T$228,2,FALSE),""))</f>
        <v>Back-End Developer</v>
      </c>
      <c r="V2702" s="9" t="s">
        <v>304</v>
      </c>
      <c r="W2702" s="9" t="s">
        <v>137</v>
      </c>
      <c r="X2702" s="9" t="s">
        <v>163</v>
      </c>
      <c r="Y2702" s="9" t="s">
        <v>137</v>
      </c>
      <c r="Z2702" s="9" t="s">
        <v>262</v>
      </c>
      <c r="AA2702" s="9" t="s">
        <v>165</v>
      </c>
      <c r="AB2702" s="9" t="s">
        <v>137</v>
      </c>
      <c r="AC2702" s="9"/>
      <c r="AD2702" s="9"/>
      <c r="AE2702" s="9"/>
      <c r="AF2702" s="9"/>
      <c r="AG2702" s="9"/>
      <c r="AH2702" s="9"/>
      <c r="AI2702" s="9"/>
      <c r="AJ2702" s="9" t="s">
        <v>185</v>
      </c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 t="s">
        <v>200</v>
      </c>
      <c r="BT2702" s="9"/>
      <c r="BU2702" s="9"/>
      <c r="BV2702" s="9"/>
      <c r="BW2702" s="9"/>
      <c r="BX2702" s="9"/>
      <c r="BY2702" s="9"/>
      <c r="BZ2702" s="9"/>
      <c r="CA2702" s="10"/>
      <c r="CB2702" s="10" t="str">
        <f t="shared" si="5"/>
        <v/>
      </c>
      <c r="CC2702" s="10"/>
      <c r="CD2702" s="9" t="str">
        <f t="shared" si="2"/>
        <v/>
      </c>
      <c r="CE2702" s="9" t="s">
        <v>168</v>
      </c>
      <c r="CF2702" s="9" t="s">
        <v>152</v>
      </c>
      <c r="CG2702" s="9">
        <f>IF(CF2702="","",VLOOKUP(CF2702,Metadata!$D$2:$H$20,2,FALSE))</f>
        <v>32500</v>
      </c>
      <c r="CH2702" s="9">
        <f>IF(CF2702="","",VLOOKUP(CF2702,Metadata!$D$2:$H$20,4,FALSE))</f>
        <v>30000</v>
      </c>
      <c r="CI2702" s="9">
        <f>IF(CF2702="","",VLOOKUP(CF2702,Metadata!$D$2:$H$20,5,FALSE))</f>
        <v>35000</v>
      </c>
      <c r="CJ2702" s="9">
        <f t="shared" si="3"/>
        <v>32500</v>
      </c>
      <c r="CK2702" s="9" t="s">
        <v>153</v>
      </c>
      <c r="CL2702" s="10">
        <v>5</v>
      </c>
      <c r="CM2702" s="10">
        <v>1</v>
      </c>
      <c r="CN2702" s="10">
        <v>7</v>
      </c>
      <c r="CO2702" s="10">
        <v>6</v>
      </c>
      <c r="CP2702" s="10">
        <v>3</v>
      </c>
      <c r="CQ2702" s="10">
        <v>5</v>
      </c>
      <c r="CR2702" s="10">
        <v>6</v>
      </c>
      <c r="CS2702" s="10">
        <v>6</v>
      </c>
      <c r="CT2702" s="10">
        <v>6</v>
      </c>
      <c r="CU2702" s="10">
        <v>2</v>
      </c>
      <c r="CV2702" s="10">
        <v>4</v>
      </c>
      <c r="CW2702" s="10">
        <v>3</v>
      </c>
      <c r="CX2702" s="10">
        <v>6</v>
      </c>
      <c r="CY2702" s="10">
        <v>3</v>
      </c>
      <c r="CZ2702" s="10">
        <v>6</v>
      </c>
      <c r="DA2702" s="10">
        <v>1</v>
      </c>
      <c r="DB2702" s="10">
        <v>1</v>
      </c>
      <c r="DC2702" s="10">
        <v>5</v>
      </c>
      <c r="DD2702" s="10">
        <v>2</v>
      </c>
      <c r="DE2702" s="10">
        <v>7</v>
      </c>
      <c r="DF2702" s="10">
        <v>2</v>
      </c>
      <c r="DG2702" s="10">
        <v>2</v>
      </c>
      <c r="DH2702" s="10">
        <v>5</v>
      </c>
      <c r="DI2702" s="10">
        <v>7</v>
      </c>
      <c r="DJ2702" s="10">
        <v>1</v>
      </c>
      <c r="DK2702" s="10">
        <v>3</v>
      </c>
      <c r="DL2702" s="10">
        <v>4</v>
      </c>
      <c r="DM2702" s="9" t="s">
        <v>154</v>
      </c>
      <c r="DN2702" s="10">
        <v>1993</v>
      </c>
      <c r="DO2702" s="9">
        <f t="shared" si="9"/>
        <v>28</v>
      </c>
      <c r="DP2702" s="9" t="s">
        <v>155</v>
      </c>
      <c r="DQ2702" s="9" t="s">
        <v>156</v>
      </c>
      <c r="DR2702" s="9" t="s">
        <v>157</v>
      </c>
      <c r="DS2702" s="9" t="s">
        <v>137</v>
      </c>
      <c r="DT2702" s="9" t="s">
        <v>657</v>
      </c>
      <c r="DU2702" s="9" t="s">
        <v>203</v>
      </c>
      <c r="DV2702" s="9" t="str">
        <f>VLOOKUP(DU2702,Metadata!$B$2:$C$7,2,FALSE)</f>
        <v>6+ years</v>
      </c>
    </row>
    <row r="2703" spans="1:126">
      <c r="A2703" s="13">
        <v>2702</v>
      </c>
      <c r="B2703" s="9" t="s">
        <v>135</v>
      </c>
      <c r="C2703" s="9" t="str">
        <f>VLOOKUP(B2703,Metadata!$M$2:$N$6,2,FALSE)</f>
        <v>Permanent Employee</v>
      </c>
      <c r="D2703" s="9" t="s">
        <v>159</v>
      </c>
      <c r="E2703" s="9" t="s">
        <v>137</v>
      </c>
      <c r="F2703" s="9" t="s">
        <v>138</v>
      </c>
      <c r="G2703" s="9" t="s">
        <v>283</v>
      </c>
      <c r="H2703" s="9" t="str">
        <f>IF(G2703="","",VLOOKUP(G2703,Metadata!$J$2:$K$22,2,FALSE))</f>
        <v>Lisbon Metropolitan Area</v>
      </c>
      <c r="I2703" s="9" t="s">
        <v>228</v>
      </c>
      <c r="J2703" s="9" t="str">
        <f>IF(I2703="","",VLOOKUP(I2703,Metadata!$P$2:$Q$43,2,FALSE))</f>
        <v>Europe</v>
      </c>
      <c r="K2703" s="9" t="str">
        <f t="shared" si="0"/>
        <v>International</v>
      </c>
      <c r="L2703" s="9" t="s">
        <v>137</v>
      </c>
      <c r="M2703" s="9" t="str">
        <f>IF(L2703="","",VLOOKUP(L2703,Metadata!$J$2:$K$22,2,FALSE))</f>
        <v/>
      </c>
      <c r="N2703" s="9" t="s">
        <v>141</v>
      </c>
      <c r="O2703" s="9" t="s">
        <v>137</v>
      </c>
      <c r="P2703" s="9" t="s">
        <v>191</v>
      </c>
      <c r="Q2703" s="10" t="str">
        <f t="shared" si="1"/>
        <v>Remote Job (full or flexible)</v>
      </c>
      <c r="R2703" s="10">
        <v>6</v>
      </c>
      <c r="S2703" s="9" t="s">
        <v>192</v>
      </c>
      <c r="T2703" s="9" t="s">
        <v>137</v>
      </c>
      <c r="U2703" s="9" t="str">
        <f>IF(S2703&lt;&gt;"",S2703,IF(T2703&lt;&gt;"",VLOOKUP(T2703,Metadata!$S$2:$T$228,2,FALSE),""))</f>
        <v>Back-End Developer</v>
      </c>
      <c r="V2703" s="9" t="s">
        <v>207</v>
      </c>
      <c r="W2703" s="9" t="s">
        <v>137</v>
      </c>
      <c r="X2703" s="9" t="s">
        <v>145</v>
      </c>
      <c r="Y2703" s="9" t="s">
        <v>137</v>
      </c>
      <c r="Z2703" s="9" t="s">
        <v>146</v>
      </c>
      <c r="AA2703" s="9" t="s">
        <v>137</v>
      </c>
      <c r="AB2703" s="9" t="s">
        <v>137</v>
      </c>
      <c r="AC2703" s="9"/>
      <c r="AD2703" s="9"/>
      <c r="AE2703" s="9"/>
      <c r="AF2703" s="9" t="s">
        <v>243</v>
      </c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 t="s">
        <v>325</v>
      </c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 t="s">
        <v>150</v>
      </c>
      <c r="BZ2703" s="9" t="s">
        <v>137</v>
      </c>
      <c r="CA2703" s="10"/>
      <c r="CB2703" s="10" t="str">
        <f t="shared" si="5"/>
        <v/>
      </c>
      <c r="CC2703" s="10"/>
      <c r="CD2703" s="9" t="str">
        <f t="shared" si="2"/>
        <v/>
      </c>
      <c r="CE2703" s="9" t="s">
        <v>151</v>
      </c>
      <c r="CF2703" s="9" t="s">
        <v>236</v>
      </c>
      <c r="CG2703" s="9">
        <f>IF(CF2703="","",VLOOKUP(CF2703,Metadata!$D$2:$H$20,2,FALSE))</f>
        <v>47500</v>
      </c>
      <c r="CH2703" s="9">
        <f>IF(CF2703="","",VLOOKUP(CF2703,Metadata!$D$2:$H$20,4,FALSE))</f>
        <v>45000</v>
      </c>
      <c r="CI2703" s="9">
        <f>IF(CF2703="","",VLOOKUP(CF2703,Metadata!$D$2:$H$20,5,FALSE))</f>
        <v>50000</v>
      </c>
      <c r="CJ2703" s="9">
        <f t="shared" si="3"/>
        <v>47500</v>
      </c>
      <c r="CK2703" s="9" t="s">
        <v>153</v>
      </c>
      <c r="CL2703" s="10">
        <v>5</v>
      </c>
      <c r="CM2703" s="10">
        <v>2</v>
      </c>
      <c r="CN2703" s="10">
        <v>7</v>
      </c>
      <c r="CO2703" s="10">
        <v>6</v>
      </c>
      <c r="CP2703" s="10">
        <v>4</v>
      </c>
      <c r="CQ2703" s="10">
        <v>7</v>
      </c>
      <c r="CR2703" s="10">
        <v>7</v>
      </c>
      <c r="CS2703" s="10">
        <v>7</v>
      </c>
      <c r="CT2703" s="10">
        <v>7</v>
      </c>
      <c r="CU2703" s="10">
        <v>6</v>
      </c>
      <c r="CV2703" s="10">
        <v>5</v>
      </c>
      <c r="CW2703" s="10">
        <v>4</v>
      </c>
      <c r="CX2703" s="10">
        <v>6</v>
      </c>
      <c r="CY2703" s="10">
        <v>6</v>
      </c>
      <c r="CZ2703" s="10">
        <v>5</v>
      </c>
      <c r="DA2703" s="10">
        <v>6</v>
      </c>
      <c r="DB2703" s="10">
        <v>4</v>
      </c>
      <c r="DC2703" s="10">
        <v>7</v>
      </c>
      <c r="DD2703" s="10">
        <v>5</v>
      </c>
      <c r="DE2703" s="10">
        <v>6</v>
      </c>
      <c r="DF2703" s="10">
        <v>7</v>
      </c>
      <c r="DG2703" s="10">
        <v>6</v>
      </c>
      <c r="DH2703" s="10">
        <v>7</v>
      </c>
      <c r="DI2703" s="10">
        <v>7</v>
      </c>
      <c r="DJ2703" s="10">
        <v>4</v>
      </c>
      <c r="DK2703" s="10">
        <v>6</v>
      </c>
      <c r="DL2703" s="10">
        <v>6</v>
      </c>
      <c r="DM2703" s="9" t="s">
        <v>154</v>
      </c>
      <c r="DN2703" s="10">
        <v>1982</v>
      </c>
      <c r="DO2703" s="9">
        <f t="shared" si="9"/>
        <v>39</v>
      </c>
      <c r="DP2703" s="9" t="s">
        <v>155</v>
      </c>
      <c r="DQ2703" s="9" t="s">
        <v>202</v>
      </c>
      <c r="DR2703" s="9" t="s">
        <v>157</v>
      </c>
      <c r="DS2703" s="9" t="s">
        <v>137</v>
      </c>
      <c r="DT2703" s="9" t="s">
        <v>657</v>
      </c>
      <c r="DU2703" s="9" t="s">
        <v>158</v>
      </c>
      <c r="DV2703" s="9" t="str">
        <f>VLOOKUP(DU2703,Metadata!$B$2:$C$7,2,FALSE)</f>
        <v>6+ years</v>
      </c>
    </row>
    <row r="2704" spans="1:126">
      <c r="A2704" s="13">
        <v>2703</v>
      </c>
      <c r="B2704" s="9" t="s">
        <v>135</v>
      </c>
      <c r="C2704" s="9" t="str">
        <f>VLOOKUP(B2704,Metadata!$M$2:$N$6,2,FALSE)</f>
        <v>Permanent Employee</v>
      </c>
      <c r="D2704" s="9" t="s">
        <v>159</v>
      </c>
      <c r="E2704" s="9" t="s">
        <v>137</v>
      </c>
      <c r="F2704" s="9" t="s">
        <v>138</v>
      </c>
      <c r="G2704" s="9" t="s">
        <v>172</v>
      </c>
      <c r="H2704" s="9" t="str">
        <f>IF(G2704="","",VLOOKUP(G2704,Metadata!$J$2:$K$22,2,FALSE))</f>
        <v>Porto Metropolitan Area</v>
      </c>
      <c r="I2704" s="9" t="s">
        <v>138</v>
      </c>
      <c r="J2704" s="9" t="str">
        <f>IF(I2704="","",VLOOKUP(I2704,Metadata!$P$2:$Q$43,2,FALSE))</f>
        <v>Europe</v>
      </c>
      <c r="K2704" s="9" t="str">
        <f t="shared" si="0"/>
        <v>Portugal</v>
      </c>
      <c r="L2704" s="9" t="s">
        <v>172</v>
      </c>
      <c r="M2704" s="9" t="str">
        <f>IF(L2704="","",VLOOKUP(L2704,Metadata!$J$2:$K$22,2,FALSE))</f>
        <v>Porto Metropolitan Area</v>
      </c>
      <c r="N2704" s="9" t="s">
        <v>141</v>
      </c>
      <c r="O2704" s="9" t="s">
        <v>137</v>
      </c>
      <c r="P2704" s="9" t="s">
        <v>142</v>
      </c>
      <c r="Q2704" s="10" t="str">
        <f t="shared" si="1"/>
        <v>Full Office Job</v>
      </c>
      <c r="R2704" s="10">
        <v>4</v>
      </c>
      <c r="S2704" s="9" t="s">
        <v>161</v>
      </c>
      <c r="T2704" s="9" t="s">
        <v>137</v>
      </c>
      <c r="U2704" s="9" t="str">
        <f>IF(S2704&lt;&gt;"",S2704,IF(T2704&lt;&gt;"",VLOOKUP(T2704,Metadata!$S$2:$T$228,2,FALSE),""))</f>
        <v>Full-Stack Developer</v>
      </c>
      <c r="V2704" s="9" t="s">
        <v>323</v>
      </c>
      <c r="W2704" s="9" t="s">
        <v>137</v>
      </c>
      <c r="X2704" s="9" t="s">
        <v>175</v>
      </c>
      <c r="Y2704" s="9" t="s">
        <v>137</v>
      </c>
      <c r="Z2704" s="9" t="s">
        <v>164</v>
      </c>
      <c r="AA2704" s="9" t="s">
        <v>165</v>
      </c>
      <c r="AB2704" s="9" t="s">
        <v>253</v>
      </c>
      <c r="AC2704" s="9"/>
      <c r="AD2704" s="9"/>
      <c r="AE2704" s="9"/>
      <c r="AF2704" s="9" t="s">
        <v>243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 t="s">
        <v>178</v>
      </c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 t="s">
        <v>659</v>
      </c>
      <c r="CA2704" s="10"/>
      <c r="CB2704" s="10" t="str">
        <f t="shared" si="5"/>
        <v/>
      </c>
      <c r="CC2704" s="10"/>
      <c r="CD2704" s="9" t="str">
        <f t="shared" si="2"/>
        <v/>
      </c>
      <c r="CE2704" s="9" t="s">
        <v>232</v>
      </c>
      <c r="CF2704" s="9" t="s">
        <v>293</v>
      </c>
      <c r="CG2704" s="9">
        <f>IF(CF2704="","",VLOOKUP(CF2704,Metadata!$D$2:$H$20,2,FALSE))</f>
        <v>52500</v>
      </c>
      <c r="CH2704" s="9">
        <f>IF(CF2704="","",VLOOKUP(CF2704,Metadata!$D$2:$H$20,4,FALSE))</f>
        <v>50000</v>
      </c>
      <c r="CI2704" s="9">
        <f>IF(CF2704="","",VLOOKUP(CF2704,Metadata!$D$2:$H$20,5,FALSE))</f>
        <v>55000</v>
      </c>
      <c r="CJ2704" s="9">
        <f t="shared" si="3"/>
        <v>52500</v>
      </c>
      <c r="CK2704" s="9" t="s">
        <v>201</v>
      </c>
      <c r="CL2704" s="10">
        <v>7</v>
      </c>
      <c r="CM2704" s="10">
        <v>1</v>
      </c>
      <c r="CN2704" s="10">
        <v>5</v>
      </c>
      <c r="CO2704" s="10">
        <v>6</v>
      </c>
      <c r="CP2704" s="10">
        <v>2</v>
      </c>
      <c r="CQ2704" s="10">
        <v>3</v>
      </c>
      <c r="CR2704" s="10">
        <v>4</v>
      </c>
      <c r="CS2704" s="10">
        <v>5</v>
      </c>
      <c r="CT2704" s="10">
        <v>5</v>
      </c>
      <c r="CU2704" s="10">
        <v>5</v>
      </c>
      <c r="CV2704" s="10">
        <v>2</v>
      </c>
      <c r="CW2704" s="10">
        <v>2</v>
      </c>
      <c r="CX2704" s="10">
        <v>5</v>
      </c>
      <c r="CY2704" s="10">
        <v>2</v>
      </c>
      <c r="CZ2704" s="10">
        <v>1</v>
      </c>
      <c r="DA2704" s="10">
        <v>1</v>
      </c>
      <c r="DB2704" s="10">
        <v>1</v>
      </c>
      <c r="DC2704" s="10">
        <v>1</v>
      </c>
      <c r="DD2704" s="10">
        <v>1</v>
      </c>
      <c r="DE2704" s="10">
        <v>1</v>
      </c>
      <c r="DF2704" s="10">
        <v>1</v>
      </c>
      <c r="DG2704" s="10">
        <v>1</v>
      </c>
      <c r="DH2704" s="10">
        <v>1</v>
      </c>
      <c r="DI2704" s="10">
        <v>1</v>
      </c>
      <c r="DJ2704" s="10">
        <v>3</v>
      </c>
      <c r="DK2704" s="10">
        <v>1</v>
      </c>
      <c r="DL2704" s="10">
        <v>1</v>
      </c>
      <c r="DM2704" s="9" t="s">
        <v>154</v>
      </c>
      <c r="DN2704" s="10">
        <v>1995</v>
      </c>
      <c r="DO2704" s="9">
        <f t="shared" si="9"/>
        <v>26</v>
      </c>
      <c r="DP2704" s="9" t="s">
        <v>155</v>
      </c>
      <c r="DQ2704" s="9" t="s">
        <v>202</v>
      </c>
      <c r="DR2704" s="9" t="s">
        <v>157</v>
      </c>
      <c r="DS2704" s="9" t="s">
        <v>137</v>
      </c>
      <c r="DT2704" s="9" t="s">
        <v>657</v>
      </c>
      <c r="DU2704" s="9" t="s">
        <v>168</v>
      </c>
      <c r="DV2704" s="9" t="str">
        <f>VLOOKUP(DU2704,Metadata!$B$2:$C$7,2,FALSE)</f>
        <v>0 - 3 years</v>
      </c>
    </row>
    <row r="2705" spans="1:126">
      <c r="A2705" s="13">
        <v>2704</v>
      </c>
      <c r="B2705" s="9" t="s">
        <v>135</v>
      </c>
      <c r="C2705" s="9" t="str">
        <f>VLOOKUP(B2705,Metadata!$M$2:$N$6,2,FALSE)</f>
        <v>Permanent Employee</v>
      </c>
      <c r="D2705" s="9" t="s">
        <v>159</v>
      </c>
      <c r="E2705" s="9" t="s">
        <v>137</v>
      </c>
      <c r="F2705" s="9" t="s">
        <v>138</v>
      </c>
      <c r="G2705" s="9" t="s">
        <v>140</v>
      </c>
      <c r="H2705" s="9" t="str">
        <f>IF(G2705="","",VLOOKUP(G2705,Metadata!$J$2:$K$22,2,FALSE))</f>
        <v>Lisbon Metropolitan Area</v>
      </c>
      <c r="I2705" s="9" t="s">
        <v>138</v>
      </c>
      <c r="J2705" s="9" t="str">
        <f>IF(I2705="","",VLOOKUP(I2705,Metadata!$P$2:$Q$43,2,FALSE))</f>
        <v>Europe</v>
      </c>
      <c r="K2705" s="9" t="str">
        <f t="shared" si="0"/>
        <v>Portugal</v>
      </c>
      <c r="L2705" s="9" t="s">
        <v>140</v>
      </c>
      <c r="M2705" s="9" t="str">
        <f>IF(L2705="","",VLOOKUP(L2705,Metadata!$J$2:$K$22,2,FALSE))</f>
        <v>Lisbon Metropolitan Area</v>
      </c>
      <c r="N2705" s="9" t="s">
        <v>141</v>
      </c>
      <c r="O2705" s="9" t="s">
        <v>137</v>
      </c>
      <c r="P2705" s="9" t="s">
        <v>142</v>
      </c>
      <c r="Q2705" s="10" t="str">
        <f t="shared" si="1"/>
        <v>Full Office Job</v>
      </c>
      <c r="R2705" s="10">
        <v>7</v>
      </c>
      <c r="S2705" s="9" t="s">
        <v>229</v>
      </c>
      <c r="T2705" s="9" t="s">
        <v>137</v>
      </c>
      <c r="U2705" s="9" t="str">
        <f>IF(S2705&lt;&gt;"",S2705,IF(T2705&lt;&gt;"",VLOOKUP(T2705,Metadata!$S$2:$T$228,2,FALSE),""))</f>
        <v>Project Manager</v>
      </c>
      <c r="V2705" s="9" t="s">
        <v>207</v>
      </c>
      <c r="W2705" s="9" t="s">
        <v>137</v>
      </c>
      <c r="X2705" s="9" t="s">
        <v>208</v>
      </c>
      <c r="Y2705" s="9" t="s">
        <v>137</v>
      </c>
      <c r="Z2705" s="9" t="s">
        <v>184</v>
      </c>
      <c r="AA2705" s="9" t="s">
        <v>137</v>
      </c>
      <c r="AB2705" s="9" t="s">
        <v>137</v>
      </c>
      <c r="AC2705" s="9"/>
      <c r="AD2705" s="9" t="s">
        <v>148</v>
      </c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 t="s">
        <v>219</v>
      </c>
      <c r="BR2705" s="9"/>
      <c r="BS2705" s="9"/>
      <c r="BT2705" s="9"/>
      <c r="BU2705" s="9"/>
      <c r="BV2705" s="9"/>
      <c r="BW2705" s="9"/>
      <c r="BX2705" s="9"/>
      <c r="BY2705" s="9"/>
      <c r="BZ2705" s="9"/>
      <c r="CA2705" s="10"/>
      <c r="CB2705" s="10" t="str">
        <f t="shared" si="5"/>
        <v/>
      </c>
      <c r="CC2705" s="10"/>
      <c r="CD2705" s="9" t="str">
        <f t="shared" si="2"/>
        <v/>
      </c>
      <c r="CE2705" s="9" t="s">
        <v>151</v>
      </c>
      <c r="CF2705" s="9" t="s">
        <v>220</v>
      </c>
      <c r="CG2705" s="9">
        <f>IF(CF2705="","",VLOOKUP(CF2705,Metadata!$D$2:$H$20,2,FALSE))</f>
        <v>27500</v>
      </c>
      <c r="CH2705" s="9">
        <f>IF(CF2705="","",VLOOKUP(CF2705,Metadata!$D$2:$H$20,4,FALSE))</f>
        <v>25000</v>
      </c>
      <c r="CI2705" s="9">
        <f>IF(CF2705="","",VLOOKUP(CF2705,Metadata!$D$2:$H$20,5,FALSE))</f>
        <v>30000</v>
      </c>
      <c r="CJ2705" s="9">
        <f t="shared" si="3"/>
        <v>27500</v>
      </c>
      <c r="CK2705" s="9" t="s">
        <v>221</v>
      </c>
      <c r="CL2705" s="10">
        <v>4</v>
      </c>
      <c r="CM2705" s="10">
        <v>3</v>
      </c>
      <c r="CN2705" s="10">
        <v>7</v>
      </c>
      <c r="CO2705" s="10">
        <v>7</v>
      </c>
      <c r="CP2705" s="10">
        <v>7</v>
      </c>
      <c r="CQ2705" s="10">
        <v>7</v>
      </c>
      <c r="CR2705" s="10">
        <v>6</v>
      </c>
      <c r="CS2705" s="10">
        <v>7</v>
      </c>
      <c r="CT2705" s="10">
        <v>7</v>
      </c>
      <c r="CU2705" s="10">
        <v>7</v>
      </c>
      <c r="CV2705" s="10">
        <v>7</v>
      </c>
      <c r="CW2705" s="10">
        <v>6</v>
      </c>
      <c r="CX2705" s="10">
        <v>6</v>
      </c>
      <c r="CY2705" s="10">
        <v>6</v>
      </c>
      <c r="CZ2705" s="10">
        <v>4</v>
      </c>
      <c r="DA2705" s="10">
        <v>7</v>
      </c>
      <c r="DB2705" s="10">
        <v>7</v>
      </c>
      <c r="DC2705" s="10">
        <v>7</v>
      </c>
      <c r="DD2705" s="10">
        <v>7</v>
      </c>
      <c r="DE2705" s="10">
        <v>7</v>
      </c>
      <c r="DF2705" s="10">
        <v>7</v>
      </c>
      <c r="DG2705" s="10">
        <v>7</v>
      </c>
      <c r="DH2705" s="10">
        <v>1</v>
      </c>
      <c r="DI2705" s="10">
        <v>7</v>
      </c>
      <c r="DJ2705" s="10">
        <v>7</v>
      </c>
      <c r="DK2705" s="10">
        <v>7</v>
      </c>
      <c r="DL2705" s="10">
        <v>5</v>
      </c>
      <c r="DM2705" s="9" t="s">
        <v>154</v>
      </c>
      <c r="DN2705" s="10">
        <v>1990</v>
      </c>
      <c r="DO2705" s="9">
        <f t="shared" si="9"/>
        <v>31</v>
      </c>
      <c r="DP2705" s="9" t="s">
        <v>155</v>
      </c>
      <c r="DQ2705" s="9" t="s">
        <v>156</v>
      </c>
      <c r="DR2705" s="9" t="s">
        <v>157</v>
      </c>
      <c r="DS2705" s="9" t="s">
        <v>137</v>
      </c>
      <c r="DT2705" s="9" t="s">
        <v>657</v>
      </c>
      <c r="DU2705" s="9" t="s">
        <v>203</v>
      </c>
      <c r="DV2705" s="9" t="str">
        <f>VLOOKUP(DU2705,Metadata!$B$2:$C$7,2,FALSE)</f>
        <v>6+ years</v>
      </c>
    </row>
    <row r="2706" spans="1:126">
      <c r="A2706" s="13">
        <v>2705</v>
      </c>
      <c r="B2706" s="9" t="s">
        <v>135</v>
      </c>
      <c r="C2706" s="9" t="str">
        <f>VLOOKUP(B2706,Metadata!$M$2:$N$6,2,FALSE)</f>
        <v>Permanent Employee</v>
      </c>
      <c r="D2706" s="9" t="s">
        <v>136</v>
      </c>
      <c r="E2706" s="9" t="s">
        <v>137</v>
      </c>
      <c r="F2706" s="9" t="s">
        <v>138</v>
      </c>
      <c r="G2706" s="9" t="s">
        <v>160</v>
      </c>
      <c r="H2706" s="9" t="str">
        <f>IF(G2706="","",VLOOKUP(G2706,Metadata!$J$2:$K$22,2,FALSE))</f>
        <v>Centre</v>
      </c>
      <c r="I2706" s="9" t="s">
        <v>138</v>
      </c>
      <c r="J2706" s="9" t="str">
        <f>IF(I2706="","",VLOOKUP(I2706,Metadata!$P$2:$Q$43,2,FALSE))</f>
        <v>Europe</v>
      </c>
      <c r="K2706" s="9" t="str">
        <f t="shared" si="0"/>
        <v>Portugal</v>
      </c>
      <c r="L2706" s="9" t="s">
        <v>160</v>
      </c>
      <c r="M2706" s="9" t="str">
        <f>IF(L2706="","",VLOOKUP(L2706,Metadata!$J$2:$K$22,2,FALSE))</f>
        <v>Centre</v>
      </c>
      <c r="N2706" s="9" t="s">
        <v>141</v>
      </c>
      <c r="O2706" s="9" t="s">
        <v>137</v>
      </c>
      <c r="P2706" s="9" t="s">
        <v>142</v>
      </c>
      <c r="Q2706" s="10" t="str">
        <f t="shared" si="1"/>
        <v>Full Office Job</v>
      </c>
      <c r="R2706" s="10">
        <v>5</v>
      </c>
      <c r="S2706" s="9" t="s">
        <v>161</v>
      </c>
      <c r="T2706" s="9" t="s">
        <v>137</v>
      </c>
      <c r="U2706" s="9" t="str">
        <f>IF(S2706&lt;&gt;"",S2706,IF(T2706&lt;&gt;"",VLOOKUP(T2706,Metadata!$S$2:$T$228,2,FALSE),""))</f>
        <v>Full-Stack Developer</v>
      </c>
      <c r="V2706" s="9" t="s">
        <v>234</v>
      </c>
      <c r="W2706" s="9" t="s">
        <v>137</v>
      </c>
      <c r="X2706" s="9" t="s">
        <v>145</v>
      </c>
      <c r="Y2706" s="9" t="s">
        <v>137</v>
      </c>
      <c r="Z2706" s="9" t="s">
        <v>184</v>
      </c>
      <c r="AA2706" s="9" t="s">
        <v>165</v>
      </c>
      <c r="AB2706" s="9" t="s">
        <v>137</v>
      </c>
      <c r="AC2706" s="9" t="s">
        <v>147</v>
      </c>
      <c r="AD2706" s="9" t="s">
        <v>148</v>
      </c>
      <c r="AE2706" s="9"/>
      <c r="AF2706" s="9"/>
      <c r="AG2706" s="9"/>
      <c r="AH2706" s="9"/>
      <c r="AI2706" s="9"/>
      <c r="AJ2706" s="9" t="s">
        <v>185</v>
      </c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 t="s">
        <v>178</v>
      </c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 t="s">
        <v>199</v>
      </c>
      <c r="BM2706" s="9"/>
      <c r="BN2706" s="9" t="s">
        <v>186</v>
      </c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10"/>
      <c r="CB2706" s="10" t="str">
        <f t="shared" si="5"/>
        <v/>
      </c>
      <c r="CC2706" s="10"/>
      <c r="CD2706" s="9" t="str">
        <f t="shared" si="2"/>
        <v/>
      </c>
      <c r="CE2706" s="9" t="s">
        <v>232</v>
      </c>
      <c r="CF2706" s="9" t="s">
        <v>169</v>
      </c>
      <c r="CG2706" s="9">
        <f>IF(CF2706="","",VLOOKUP(CF2706,Metadata!$D$2:$H$20,2,FALSE))</f>
        <v>12500</v>
      </c>
      <c r="CH2706" s="9">
        <f>IF(CF2706="","",VLOOKUP(CF2706,Metadata!$D$2:$H$20,4,FALSE))</f>
        <v>0</v>
      </c>
      <c r="CI2706" s="9">
        <f>IF(CF2706="","",VLOOKUP(CF2706,Metadata!$D$2:$H$20,5,FALSE))</f>
        <v>15000</v>
      </c>
      <c r="CJ2706" s="9">
        <f t="shared" si="3"/>
        <v>12500</v>
      </c>
      <c r="CK2706" s="9" t="s">
        <v>153</v>
      </c>
      <c r="CL2706" s="10">
        <v>2</v>
      </c>
      <c r="CM2706" s="10">
        <v>4</v>
      </c>
      <c r="CN2706" s="10">
        <v>7</v>
      </c>
      <c r="CO2706" s="10">
        <v>5</v>
      </c>
      <c r="CP2706" s="10">
        <v>7</v>
      </c>
      <c r="CQ2706" s="10">
        <v>5</v>
      </c>
      <c r="CR2706" s="10">
        <v>5</v>
      </c>
      <c r="CS2706" s="10">
        <v>5</v>
      </c>
      <c r="CT2706" s="10">
        <v>6</v>
      </c>
      <c r="CU2706" s="10">
        <v>4</v>
      </c>
      <c r="CV2706" s="10">
        <v>5</v>
      </c>
      <c r="CW2706" s="10">
        <v>4</v>
      </c>
      <c r="CX2706" s="10">
        <v>6</v>
      </c>
      <c r="CY2706" s="10">
        <v>4</v>
      </c>
      <c r="CZ2706" s="10">
        <v>6</v>
      </c>
      <c r="DA2706" s="10">
        <v>6</v>
      </c>
      <c r="DB2706" s="10">
        <v>6</v>
      </c>
      <c r="DC2706" s="10">
        <v>7</v>
      </c>
      <c r="DD2706" s="10">
        <v>4</v>
      </c>
      <c r="DE2706" s="10">
        <v>7</v>
      </c>
      <c r="DF2706" s="10">
        <v>6</v>
      </c>
      <c r="DG2706" s="10">
        <v>5</v>
      </c>
      <c r="DH2706" s="10">
        <v>7</v>
      </c>
      <c r="DI2706" s="10">
        <v>7</v>
      </c>
      <c r="DJ2706" s="10">
        <v>5</v>
      </c>
      <c r="DK2706" s="10">
        <v>6</v>
      </c>
      <c r="DL2706" s="10">
        <v>5</v>
      </c>
      <c r="DM2706" s="9" t="s">
        <v>154</v>
      </c>
      <c r="DN2706" s="10">
        <v>1988</v>
      </c>
      <c r="DO2706" s="9">
        <f t="shared" si="9"/>
        <v>33</v>
      </c>
      <c r="DP2706" s="9" t="s">
        <v>222</v>
      </c>
      <c r="DQ2706" s="9" t="s">
        <v>202</v>
      </c>
      <c r="DR2706" s="9" t="s">
        <v>342</v>
      </c>
      <c r="DS2706" s="9" t="s">
        <v>137</v>
      </c>
      <c r="DT2706" s="9" t="s">
        <v>657</v>
      </c>
      <c r="DU2706" s="9" t="s">
        <v>203</v>
      </c>
      <c r="DV2706" s="9" t="str">
        <f>VLOOKUP(DU2706,Metadata!$B$2:$C$7,2,FALSE)</f>
        <v>6+ years</v>
      </c>
    </row>
    <row r="2707" spans="1:126">
      <c r="A2707" s="13">
        <v>2706</v>
      </c>
      <c r="B2707" s="9" t="s">
        <v>135</v>
      </c>
      <c r="C2707" s="9" t="str">
        <f>VLOOKUP(B2707,Metadata!$M$2:$N$6,2,FALSE)</f>
        <v>Permanent Employee</v>
      </c>
      <c r="D2707" s="9" t="s">
        <v>159</v>
      </c>
      <c r="E2707" s="9" t="s">
        <v>137</v>
      </c>
      <c r="F2707" s="9" t="s">
        <v>138</v>
      </c>
      <c r="G2707" s="9" t="s">
        <v>160</v>
      </c>
      <c r="H2707" s="9" t="str">
        <f>IF(G2707="","",VLOOKUP(G2707,Metadata!$J$2:$K$22,2,FALSE))</f>
        <v>Centre</v>
      </c>
      <c r="I2707" s="9" t="s">
        <v>138</v>
      </c>
      <c r="J2707" s="9" t="str">
        <f>IF(I2707="","",VLOOKUP(I2707,Metadata!$P$2:$Q$43,2,FALSE))</f>
        <v>Europe</v>
      </c>
      <c r="K2707" s="9" t="str">
        <f t="shared" si="0"/>
        <v>Portugal</v>
      </c>
      <c r="L2707" s="9" t="s">
        <v>160</v>
      </c>
      <c r="M2707" s="9" t="str">
        <f>IF(L2707="","",VLOOKUP(L2707,Metadata!$J$2:$K$22,2,FALSE))</f>
        <v>Centre</v>
      </c>
      <c r="N2707" s="9" t="s">
        <v>141</v>
      </c>
      <c r="O2707" s="9" t="s">
        <v>137</v>
      </c>
      <c r="P2707" s="9" t="s">
        <v>142</v>
      </c>
      <c r="Q2707" s="10" t="str">
        <f t="shared" si="1"/>
        <v>Full Office Job</v>
      </c>
      <c r="R2707" s="10">
        <v>3</v>
      </c>
      <c r="S2707" s="9" t="s">
        <v>143</v>
      </c>
      <c r="T2707" s="9" t="s">
        <v>137</v>
      </c>
      <c r="U2707" s="9" t="str">
        <f>IF(S2707&lt;&gt;"",S2707,IF(T2707&lt;&gt;"",VLOOKUP(T2707,Metadata!$S$2:$T$228,2,FALSE),""))</f>
        <v>Technical Team Leader</v>
      </c>
      <c r="V2707" s="9" t="s">
        <v>144</v>
      </c>
      <c r="W2707" s="9" t="s">
        <v>137</v>
      </c>
      <c r="X2707" s="9" t="s">
        <v>242</v>
      </c>
      <c r="Y2707" s="9" t="s">
        <v>137</v>
      </c>
      <c r="Z2707" s="9" t="s">
        <v>184</v>
      </c>
      <c r="AA2707" s="9" t="s">
        <v>165</v>
      </c>
      <c r="AB2707" s="9" t="s">
        <v>137</v>
      </c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 t="s">
        <v>167</v>
      </c>
      <c r="BK2707" s="9"/>
      <c r="BL2707" s="9"/>
      <c r="BM2707" s="9"/>
      <c r="BN2707" s="9" t="s">
        <v>186</v>
      </c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10"/>
      <c r="CB2707" s="10" t="str">
        <f t="shared" si="5"/>
        <v/>
      </c>
      <c r="CC2707" s="10"/>
      <c r="CD2707" s="9" t="str">
        <f t="shared" si="2"/>
        <v/>
      </c>
      <c r="CE2707" s="9" t="s">
        <v>151</v>
      </c>
      <c r="CF2707" s="9" t="s">
        <v>236</v>
      </c>
      <c r="CG2707" s="9">
        <f>IF(CF2707="","",VLOOKUP(CF2707,Metadata!$D$2:$H$20,2,FALSE))</f>
        <v>47500</v>
      </c>
      <c r="CH2707" s="9">
        <f>IF(CF2707="","",VLOOKUP(CF2707,Metadata!$D$2:$H$20,4,FALSE))</f>
        <v>45000</v>
      </c>
      <c r="CI2707" s="9">
        <f>IF(CF2707="","",VLOOKUP(CF2707,Metadata!$D$2:$H$20,5,FALSE))</f>
        <v>50000</v>
      </c>
      <c r="CJ2707" s="9">
        <f t="shared" si="3"/>
        <v>47500</v>
      </c>
      <c r="CK2707" s="9" t="s">
        <v>221</v>
      </c>
      <c r="CL2707" s="10">
        <v>4</v>
      </c>
      <c r="CM2707" s="10">
        <v>1</v>
      </c>
      <c r="CN2707" s="10">
        <v>7</v>
      </c>
      <c r="CO2707" s="10">
        <v>5</v>
      </c>
      <c r="CP2707" s="10">
        <v>3</v>
      </c>
      <c r="CQ2707" s="10">
        <v>5</v>
      </c>
      <c r="CR2707" s="10">
        <v>4</v>
      </c>
      <c r="CS2707" s="10">
        <v>7</v>
      </c>
      <c r="CT2707" s="10">
        <v>5</v>
      </c>
      <c r="CU2707" s="10">
        <v>5</v>
      </c>
      <c r="CV2707" s="10">
        <v>3</v>
      </c>
      <c r="CW2707" s="10">
        <v>4</v>
      </c>
      <c r="CX2707" s="10">
        <v>7</v>
      </c>
      <c r="CY2707" s="10">
        <v>5</v>
      </c>
      <c r="CZ2707" s="10">
        <v>5</v>
      </c>
      <c r="DA2707" s="10">
        <v>2</v>
      </c>
      <c r="DB2707" s="10">
        <v>2</v>
      </c>
      <c r="DC2707" s="10">
        <v>4</v>
      </c>
      <c r="DD2707" s="10">
        <v>2</v>
      </c>
      <c r="DE2707" s="10">
        <v>4</v>
      </c>
      <c r="DF2707" s="10">
        <v>5</v>
      </c>
      <c r="DG2707" s="10">
        <v>6</v>
      </c>
      <c r="DH2707" s="10">
        <v>6</v>
      </c>
      <c r="DI2707" s="10">
        <v>7</v>
      </c>
      <c r="DJ2707" s="10">
        <v>7</v>
      </c>
      <c r="DK2707" s="10">
        <v>4</v>
      </c>
      <c r="DL2707" s="10">
        <v>6</v>
      </c>
      <c r="DM2707" s="9" t="s">
        <v>154</v>
      </c>
      <c r="DN2707" s="10">
        <v>1989</v>
      </c>
      <c r="DO2707" s="9">
        <f t="shared" si="9"/>
        <v>32</v>
      </c>
      <c r="DP2707" s="9" t="s">
        <v>155</v>
      </c>
      <c r="DQ2707" s="9" t="s">
        <v>156</v>
      </c>
      <c r="DR2707" s="9" t="s">
        <v>157</v>
      </c>
      <c r="DS2707" s="9" t="s">
        <v>137</v>
      </c>
      <c r="DT2707" s="9" t="s">
        <v>657</v>
      </c>
      <c r="DU2707" s="9" t="s">
        <v>158</v>
      </c>
      <c r="DV2707" s="9" t="str">
        <f>VLOOKUP(DU2707,Metadata!$B$2:$C$7,2,FALSE)</f>
        <v>6+ years</v>
      </c>
    </row>
    <row r="2708" spans="1:126">
      <c r="A2708" s="13">
        <v>2707</v>
      </c>
      <c r="B2708" s="9" t="s">
        <v>135</v>
      </c>
      <c r="C2708" s="9" t="str">
        <f>VLOOKUP(B2708,Metadata!$M$2:$N$6,2,FALSE)</f>
        <v>Permanent Employee</v>
      </c>
      <c r="D2708" s="9" t="s">
        <v>159</v>
      </c>
      <c r="E2708" s="9" t="s">
        <v>137</v>
      </c>
      <c r="F2708" s="9" t="s">
        <v>138</v>
      </c>
      <c r="G2708" s="9" t="s">
        <v>291</v>
      </c>
      <c r="H2708" s="9" t="str">
        <f>IF(G2708="","",VLOOKUP(G2708,Metadata!$J$2:$K$22,2,FALSE))</f>
        <v>Centre</v>
      </c>
      <c r="I2708" s="9" t="s">
        <v>138</v>
      </c>
      <c r="J2708" s="9" t="str">
        <f>IF(I2708="","",VLOOKUP(I2708,Metadata!$P$2:$Q$43,2,FALSE))</f>
        <v>Europe</v>
      </c>
      <c r="K2708" s="9" t="str">
        <f t="shared" si="0"/>
        <v>Portugal</v>
      </c>
      <c r="L2708" s="9" t="s">
        <v>172</v>
      </c>
      <c r="M2708" s="9" t="str">
        <f>IF(L2708="","",VLOOKUP(L2708,Metadata!$J$2:$K$22,2,FALSE))</f>
        <v>Porto Metropolitan Area</v>
      </c>
      <c r="N2708" s="9" t="s">
        <v>214</v>
      </c>
      <c r="O2708" s="9" t="s">
        <v>239</v>
      </c>
      <c r="P2708" s="9" t="s">
        <v>142</v>
      </c>
      <c r="Q2708" s="10" t="str">
        <f t="shared" si="1"/>
        <v>Full Office Job</v>
      </c>
      <c r="R2708" s="10">
        <v>2</v>
      </c>
      <c r="S2708" s="9" t="s">
        <v>161</v>
      </c>
      <c r="T2708" s="9" t="s">
        <v>137</v>
      </c>
      <c r="U2708" s="9" t="str">
        <f>IF(S2708&lt;&gt;"",S2708,IF(T2708&lt;&gt;"",VLOOKUP(T2708,Metadata!$S$2:$T$228,2,FALSE),""))</f>
        <v>Full-Stack Developer</v>
      </c>
      <c r="V2708" s="9" t="s">
        <v>276</v>
      </c>
      <c r="W2708" s="9" t="s">
        <v>137</v>
      </c>
      <c r="X2708" s="9" t="s">
        <v>242</v>
      </c>
      <c r="Y2708" s="9" t="s">
        <v>137</v>
      </c>
      <c r="Z2708" s="9" t="s">
        <v>184</v>
      </c>
      <c r="AA2708" s="9" t="s">
        <v>165</v>
      </c>
      <c r="AB2708" s="9" t="s">
        <v>137</v>
      </c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 t="s">
        <v>199</v>
      </c>
      <c r="BM2708" s="9"/>
      <c r="BN2708" s="9" t="s">
        <v>186</v>
      </c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10"/>
      <c r="CB2708" s="10" t="str">
        <f t="shared" si="5"/>
        <v/>
      </c>
      <c r="CC2708" s="10"/>
      <c r="CD2708" s="9" t="str">
        <f t="shared" si="2"/>
        <v/>
      </c>
      <c r="CE2708" s="9" t="s">
        <v>151</v>
      </c>
      <c r="CF2708" s="9" t="s">
        <v>169</v>
      </c>
      <c r="CG2708" s="9">
        <f>IF(CF2708="","",VLOOKUP(CF2708,Metadata!$D$2:$H$20,2,FALSE))</f>
        <v>12500</v>
      </c>
      <c r="CH2708" s="9">
        <f>IF(CF2708="","",VLOOKUP(CF2708,Metadata!$D$2:$H$20,4,FALSE))</f>
        <v>0</v>
      </c>
      <c r="CI2708" s="9">
        <f>IF(CF2708="","",VLOOKUP(CF2708,Metadata!$D$2:$H$20,5,FALSE))</f>
        <v>15000</v>
      </c>
      <c r="CJ2708" s="9">
        <f t="shared" si="3"/>
        <v>12500</v>
      </c>
      <c r="CK2708" s="9" t="s">
        <v>201</v>
      </c>
      <c r="CL2708" s="10">
        <v>4</v>
      </c>
      <c r="CM2708" s="10">
        <v>3</v>
      </c>
      <c r="CN2708" s="10">
        <v>7</v>
      </c>
      <c r="CO2708" s="10">
        <v>6</v>
      </c>
      <c r="CP2708" s="10">
        <v>6</v>
      </c>
      <c r="CQ2708" s="10">
        <v>5</v>
      </c>
      <c r="CR2708" s="10">
        <v>3</v>
      </c>
      <c r="CS2708" s="10">
        <v>2</v>
      </c>
      <c r="CT2708" s="10">
        <v>5</v>
      </c>
      <c r="CU2708" s="10">
        <v>5</v>
      </c>
      <c r="CV2708" s="10">
        <v>6</v>
      </c>
      <c r="CW2708" s="10">
        <v>6</v>
      </c>
      <c r="CX2708" s="10">
        <v>6</v>
      </c>
      <c r="CY2708" s="10">
        <v>5</v>
      </c>
      <c r="CZ2708" s="10">
        <v>6</v>
      </c>
      <c r="DA2708" s="10">
        <v>4</v>
      </c>
      <c r="DB2708" s="10">
        <v>3</v>
      </c>
      <c r="DC2708" s="10">
        <v>6</v>
      </c>
      <c r="DD2708" s="10">
        <v>5</v>
      </c>
      <c r="DE2708" s="10">
        <v>7</v>
      </c>
      <c r="DF2708" s="10">
        <v>6</v>
      </c>
      <c r="DG2708" s="10">
        <v>5</v>
      </c>
      <c r="DH2708" s="10">
        <v>5</v>
      </c>
      <c r="DI2708" s="10">
        <v>6</v>
      </c>
      <c r="DJ2708" s="10">
        <v>4</v>
      </c>
      <c r="DK2708" s="10">
        <v>4</v>
      </c>
      <c r="DL2708" s="10">
        <v>5</v>
      </c>
      <c r="DM2708" s="9" t="s">
        <v>154</v>
      </c>
      <c r="DN2708" s="10">
        <v>1985</v>
      </c>
      <c r="DO2708" s="9">
        <f t="shared" si="9"/>
        <v>36</v>
      </c>
      <c r="DP2708" s="9" t="s">
        <v>155</v>
      </c>
      <c r="DQ2708" s="9" t="s">
        <v>202</v>
      </c>
      <c r="DR2708" s="9" t="s">
        <v>157</v>
      </c>
      <c r="DS2708" s="9" t="s">
        <v>137</v>
      </c>
      <c r="DT2708" s="9" t="s">
        <v>657</v>
      </c>
      <c r="DU2708" s="9" t="s">
        <v>223</v>
      </c>
      <c r="DV2708" s="9" t="str">
        <f>VLOOKUP(DU2708,Metadata!$B$2:$C$7,2,FALSE)</f>
        <v>3 - 6 years</v>
      </c>
    </row>
    <row r="2709" spans="1:126">
      <c r="A2709" s="13">
        <v>2708</v>
      </c>
      <c r="B2709" s="9" t="s">
        <v>135</v>
      </c>
      <c r="C2709" s="9" t="str">
        <f>VLOOKUP(B2709,Metadata!$M$2:$N$6,2,FALSE)</f>
        <v>Permanent Employee</v>
      </c>
      <c r="D2709" s="9" t="s">
        <v>159</v>
      </c>
      <c r="E2709" s="9" t="s">
        <v>137</v>
      </c>
      <c r="F2709" s="9" t="s">
        <v>138</v>
      </c>
      <c r="G2709" s="9" t="s">
        <v>140</v>
      </c>
      <c r="H2709" s="9" t="str">
        <f>IF(G2709="","",VLOOKUP(G2709,Metadata!$J$2:$K$22,2,FALSE))</f>
        <v>Lisbon Metropolitan Area</v>
      </c>
      <c r="I2709" s="9" t="s">
        <v>138</v>
      </c>
      <c r="J2709" s="9" t="str">
        <f>IF(I2709="","",VLOOKUP(I2709,Metadata!$P$2:$Q$43,2,FALSE))</f>
        <v>Europe</v>
      </c>
      <c r="K2709" s="9" t="str">
        <f t="shared" si="0"/>
        <v>Portugal</v>
      </c>
      <c r="L2709" s="9" t="s">
        <v>140</v>
      </c>
      <c r="M2709" s="9" t="str">
        <f>IF(L2709="","",VLOOKUP(L2709,Metadata!$J$2:$K$22,2,FALSE))</f>
        <v>Lisbon Metropolitan Area</v>
      </c>
      <c r="N2709" s="9" t="s">
        <v>141</v>
      </c>
      <c r="O2709" s="9" t="s">
        <v>137</v>
      </c>
      <c r="P2709" s="9" t="s">
        <v>142</v>
      </c>
      <c r="Q2709" s="10" t="str">
        <f t="shared" si="1"/>
        <v>Full Office Job</v>
      </c>
      <c r="R2709" s="10">
        <v>6</v>
      </c>
      <c r="S2709" s="9" t="s">
        <v>143</v>
      </c>
      <c r="T2709" s="9" t="s">
        <v>137</v>
      </c>
      <c r="U2709" s="9" t="str">
        <f>IF(S2709&lt;&gt;"",S2709,IF(T2709&lt;&gt;"",VLOOKUP(T2709,Metadata!$S$2:$T$228,2,FALSE),""))</f>
        <v>Technical Team Leader</v>
      </c>
      <c r="V2709" s="9" t="s">
        <v>276</v>
      </c>
      <c r="W2709" s="9" t="s">
        <v>137</v>
      </c>
      <c r="X2709" s="9" t="s">
        <v>145</v>
      </c>
      <c r="Y2709" s="9" t="s">
        <v>137</v>
      </c>
      <c r="Z2709" s="9" t="s">
        <v>218</v>
      </c>
      <c r="AA2709" s="9" t="s">
        <v>165</v>
      </c>
      <c r="AB2709" s="9" t="s">
        <v>253</v>
      </c>
      <c r="AC2709" s="9" t="s">
        <v>147</v>
      </c>
      <c r="AD2709" s="9" t="s">
        <v>148</v>
      </c>
      <c r="AE2709" s="9"/>
      <c r="AF2709" s="9" t="s">
        <v>243</v>
      </c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 t="s">
        <v>267</v>
      </c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 t="s">
        <v>199</v>
      </c>
      <c r="BM2709" s="9"/>
      <c r="BN2709" s="9" t="s">
        <v>186</v>
      </c>
      <c r="BO2709" s="9"/>
      <c r="BP2709" s="9"/>
      <c r="BQ2709" s="9" t="s">
        <v>219</v>
      </c>
      <c r="BR2709" s="9"/>
      <c r="BS2709" s="9"/>
      <c r="BT2709" s="9"/>
      <c r="BU2709" s="9"/>
      <c r="BV2709" s="9"/>
      <c r="BW2709" s="9"/>
      <c r="BX2709" s="9"/>
      <c r="BY2709" s="9"/>
      <c r="BZ2709" s="9"/>
      <c r="CA2709" s="10"/>
      <c r="CB2709" s="10" t="str">
        <f t="shared" si="5"/>
        <v/>
      </c>
      <c r="CC2709" s="10"/>
      <c r="CD2709" s="9" t="str">
        <f t="shared" si="2"/>
        <v/>
      </c>
      <c r="CE2709" s="9" t="s">
        <v>151</v>
      </c>
      <c r="CF2709" s="9" t="s">
        <v>293</v>
      </c>
      <c r="CG2709" s="9">
        <f>IF(CF2709="","",VLOOKUP(CF2709,Metadata!$D$2:$H$20,2,FALSE))</f>
        <v>52500</v>
      </c>
      <c r="CH2709" s="9">
        <f>IF(CF2709="","",VLOOKUP(CF2709,Metadata!$D$2:$H$20,4,FALSE))</f>
        <v>50000</v>
      </c>
      <c r="CI2709" s="9">
        <f>IF(CF2709="","",VLOOKUP(CF2709,Metadata!$D$2:$H$20,5,FALSE))</f>
        <v>55000</v>
      </c>
      <c r="CJ2709" s="9">
        <f t="shared" si="3"/>
        <v>52500</v>
      </c>
      <c r="CK2709" s="9" t="s">
        <v>153</v>
      </c>
      <c r="CL2709" s="10">
        <v>4</v>
      </c>
      <c r="CM2709" s="10">
        <v>4</v>
      </c>
      <c r="CN2709" s="10">
        <v>5</v>
      </c>
      <c r="CO2709" s="10">
        <v>6</v>
      </c>
      <c r="CP2709" s="10">
        <v>5</v>
      </c>
      <c r="CQ2709" s="10">
        <v>5</v>
      </c>
      <c r="CR2709" s="10">
        <v>5</v>
      </c>
      <c r="CS2709" s="10">
        <v>7</v>
      </c>
      <c r="CT2709" s="10">
        <v>6</v>
      </c>
      <c r="CU2709" s="10">
        <v>6</v>
      </c>
      <c r="CV2709" s="10">
        <v>5</v>
      </c>
      <c r="CW2709" s="10">
        <v>5</v>
      </c>
      <c r="CX2709" s="10">
        <v>7</v>
      </c>
      <c r="CY2709" s="10">
        <v>6</v>
      </c>
      <c r="CZ2709" s="10">
        <v>5</v>
      </c>
      <c r="DA2709" s="10">
        <v>5</v>
      </c>
      <c r="DB2709" s="10">
        <v>4</v>
      </c>
      <c r="DC2709" s="10">
        <v>6</v>
      </c>
      <c r="DD2709" s="10">
        <v>3</v>
      </c>
      <c r="DE2709" s="10">
        <v>5</v>
      </c>
      <c r="DF2709" s="10">
        <v>6</v>
      </c>
      <c r="DG2709" s="10">
        <v>6</v>
      </c>
      <c r="DH2709" s="10">
        <v>5</v>
      </c>
      <c r="DI2709" s="10">
        <v>5</v>
      </c>
      <c r="DJ2709" s="10">
        <v>4</v>
      </c>
      <c r="DK2709" s="10">
        <v>5</v>
      </c>
      <c r="DL2709" s="10">
        <v>5</v>
      </c>
      <c r="DM2709" s="9" t="s">
        <v>154</v>
      </c>
      <c r="DN2709" s="10">
        <v>1974</v>
      </c>
      <c r="DO2709" s="9">
        <f t="shared" si="9"/>
        <v>47</v>
      </c>
      <c r="DP2709" s="9" t="s">
        <v>155</v>
      </c>
      <c r="DQ2709" s="9" t="s">
        <v>156</v>
      </c>
      <c r="DR2709" s="9" t="s">
        <v>157</v>
      </c>
      <c r="DS2709" s="9" t="s">
        <v>137</v>
      </c>
      <c r="DT2709" s="9" t="s">
        <v>657</v>
      </c>
      <c r="DU2709" s="9" t="s">
        <v>158</v>
      </c>
      <c r="DV2709" s="9" t="str">
        <f>VLOOKUP(DU2709,Metadata!$B$2:$C$7,2,FALSE)</f>
        <v>6+ years</v>
      </c>
    </row>
    <row r="2710" spans="1:126">
      <c r="A2710" s="13">
        <v>2709</v>
      </c>
      <c r="B2710" s="9" t="s">
        <v>135</v>
      </c>
      <c r="C2710" s="9" t="str">
        <f>VLOOKUP(B2710,Metadata!$M$2:$N$6,2,FALSE)</f>
        <v>Permanent Employee</v>
      </c>
      <c r="D2710" s="9" t="s">
        <v>136</v>
      </c>
      <c r="E2710" s="9" t="s">
        <v>137</v>
      </c>
      <c r="F2710" s="9" t="s">
        <v>138</v>
      </c>
      <c r="G2710" s="9" t="s">
        <v>140</v>
      </c>
      <c r="H2710" s="9" t="str">
        <f>IF(G2710="","",VLOOKUP(G2710,Metadata!$J$2:$K$22,2,FALSE))</f>
        <v>Lisbon Metropolitan Area</v>
      </c>
      <c r="I2710" s="9" t="s">
        <v>138</v>
      </c>
      <c r="J2710" s="9" t="str">
        <f>IF(I2710="","",VLOOKUP(I2710,Metadata!$P$2:$Q$43,2,FALSE))</f>
        <v>Europe</v>
      </c>
      <c r="K2710" s="9" t="str">
        <f t="shared" si="0"/>
        <v>Portugal</v>
      </c>
      <c r="L2710" s="9" t="s">
        <v>140</v>
      </c>
      <c r="M2710" s="9" t="str">
        <f>IF(L2710="","",VLOOKUP(L2710,Metadata!$J$2:$K$22,2,FALSE))</f>
        <v>Lisbon Metropolitan Area</v>
      </c>
      <c r="N2710" s="9" t="s">
        <v>141</v>
      </c>
      <c r="O2710" s="9" t="s">
        <v>137</v>
      </c>
      <c r="P2710" s="9" t="s">
        <v>142</v>
      </c>
      <c r="Q2710" s="10" t="str">
        <f t="shared" si="1"/>
        <v>Full Office Job</v>
      </c>
      <c r="R2710" s="10">
        <v>6</v>
      </c>
      <c r="S2710" s="9" t="s">
        <v>192</v>
      </c>
      <c r="T2710" s="9" t="s">
        <v>137</v>
      </c>
      <c r="U2710" s="9" t="str">
        <f>IF(S2710&lt;&gt;"",S2710,IF(T2710&lt;&gt;"",VLOOKUP(T2710,Metadata!$S$2:$T$228,2,FALSE),""))</f>
        <v>Back-End Developer</v>
      </c>
      <c r="V2710" s="9" t="s">
        <v>309</v>
      </c>
      <c r="W2710" s="9" t="s">
        <v>137</v>
      </c>
      <c r="X2710" s="9" t="s">
        <v>163</v>
      </c>
      <c r="Y2710" s="9" t="s">
        <v>137</v>
      </c>
      <c r="Z2710" s="9" t="s">
        <v>193</v>
      </c>
      <c r="AA2710" s="9" t="s">
        <v>137</v>
      </c>
      <c r="AB2710" s="9" t="s">
        <v>137</v>
      </c>
      <c r="AC2710" s="9"/>
      <c r="AD2710" s="9"/>
      <c r="AE2710" s="9"/>
      <c r="AF2710" s="9"/>
      <c r="AG2710" s="9"/>
      <c r="AH2710" s="9"/>
      <c r="AI2710" s="9"/>
      <c r="AJ2710" s="9"/>
      <c r="AK2710" s="9" t="s">
        <v>302</v>
      </c>
      <c r="AL2710" s="9"/>
      <c r="AM2710" s="9"/>
      <c r="AN2710" s="9"/>
      <c r="AO2710" s="9"/>
      <c r="AP2710" s="9"/>
      <c r="AQ2710" s="9"/>
      <c r="AR2710" s="9"/>
      <c r="AS2710" s="9"/>
      <c r="AT2710" s="9"/>
      <c r="AU2710" s="9" t="s">
        <v>267</v>
      </c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 t="s">
        <v>150</v>
      </c>
      <c r="BZ2710" s="9" t="s">
        <v>137</v>
      </c>
      <c r="CA2710" s="10"/>
      <c r="CB2710" s="10" t="str">
        <f t="shared" si="5"/>
        <v/>
      </c>
      <c r="CC2710" s="10"/>
      <c r="CD2710" s="9" t="str">
        <f t="shared" si="2"/>
        <v/>
      </c>
      <c r="CE2710" s="9" t="s">
        <v>151</v>
      </c>
      <c r="CF2710" s="9" t="s">
        <v>152</v>
      </c>
      <c r="CG2710" s="9">
        <f>IF(CF2710="","",VLOOKUP(CF2710,Metadata!$D$2:$H$20,2,FALSE))</f>
        <v>32500</v>
      </c>
      <c r="CH2710" s="9">
        <f>IF(CF2710="","",VLOOKUP(CF2710,Metadata!$D$2:$H$20,4,FALSE))</f>
        <v>30000</v>
      </c>
      <c r="CI2710" s="9">
        <f>IF(CF2710="","",VLOOKUP(CF2710,Metadata!$D$2:$H$20,5,FALSE))</f>
        <v>35000</v>
      </c>
      <c r="CJ2710" s="9">
        <f t="shared" si="3"/>
        <v>32500</v>
      </c>
      <c r="CK2710" s="9" t="s">
        <v>153</v>
      </c>
      <c r="CL2710" s="10">
        <v>3</v>
      </c>
      <c r="CM2710" s="10">
        <v>5</v>
      </c>
      <c r="CN2710" s="10">
        <v>6</v>
      </c>
      <c r="CO2710" s="10">
        <v>5</v>
      </c>
      <c r="CP2710" s="10">
        <v>5</v>
      </c>
      <c r="CQ2710" s="10">
        <v>6</v>
      </c>
      <c r="CR2710" s="10">
        <v>6</v>
      </c>
      <c r="CS2710" s="10">
        <v>6</v>
      </c>
      <c r="CT2710" s="10">
        <v>6</v>
      </c>
      <c r="CU2710" s="10">
        <v>7</v>
      </c>
      <c r="CV2710" s="10">
        <v>6</v>
      </c>
      <c r="CW2710" s="10">
        <v>7</v>
      </c>
      <c r="CX2710" s="10">
        <v>6</v>
      </c>
      <c r="CY2710" s="10">
        <v>5</v>
      </c>
      <c r="CZ2710" s="10">
        <v>7</v>
      </c>
      <c r="DA2710" s="10">
        <v>4</v>
      </c>
      <c r="DB2710" s="10">
        <v>4</v>
      </c>
      <c r="DC2710" s="10">
        <v>7</v>
      </c>
      <c r="DD2710" s="10">
        <v>5</v>
      </c>
      <c r="DE2710" s="10">
        <v>6</v>
      </c>
      <c r="DF2710" s="10">
        <v>5</v>
      </c>
      <c r="DG2710" s="10">
        <v>4</v>
      </c>
      <c r="DH2710" s="10">
        <v>4</v>
      </c>
      <c r="DI2710" s="10">
        <v>6</v>
      </c>
      <c r="DJ2710" s="10">
        <v>5</v>
      </c>
      <c r="DK2710" s="10">
        <v>4</v>
      </c>
      <c r="DL2710" s="10">
        <v>5</v>
      </c>
      <c r="DM2710" s="9" t="s">
        <v>154</v>
      </c>
      <c r="DN2710" s="10">
        <v>1990</v>
      </c>
      <c r="DO2710" s="9">
        <f t="shared" si="9"/>
        <v>31</v>
      </c>
      <c r="DP2710" s="9" t="s">
        <v>155</v>
      </c>
      <c r="DQ2710" s="9" t="s">
        <v>202</v>
      </c>
      <c r="DR2710" s="9" t="s">
        <v>157</v>
      </c>
      <c r="DS2710" s="9" t="s">
        <v>137</v>
      </c>
      <c r="DT2710" s="9" t="s">
        <v>657</v>
      </c>
      <c r="DU2710" s="9" t="s">
        <v>203</v>
      </c>
      <c r="DV2710" s="9" t="str">
        <f>VLOOKUP(DU2710,Metadata!$B$2:$C$7,2,FALSE)</f>
        <v>6+ years</v>
      </c>
    </row>
    <row r="2711" spans="1:126">
      <c r="A2711" s="13">
        <v>2710</v>
      </c>
      <c r="B2711" s="9" t="s">
        <v>135</v>
      </c>
      <c r="C2711" s="9" t="str">
        <f>VLOOKUP(B2711,Metadata!$M$2:$N$6,2,FALSE)</f>
        <v>Permanent Employee</v>
      </c>
      <c r="D2711" s="9" t="s">
        <v>159</v>
      </c>
      <c r="E2711" s="9" t="s">
        <v>137</v>
      </c>
      <c r="F2711" s="9" t="s">
        <v>138</v>
      </c>
      <c r="G2711" s="9" t="s">
        <v>354</v>
      </c>
      <c r="H2711" s="9" t="str">
        <f>IF(G2711="","",VLOOKUP(G2711,Metadata!$J$2:$K$22,2,FALSE))</f>
        <v>South</v>
      </c>
      <c r="I2711" s="9" t="s">
        <v>292</v>
      </c>
      <c r="J2711" s="9" t="str">
        <f>IF(I2711="","",VLOOKUP(I2711,Metadata!$P$2:$Q$43,2,FALSE))</f>
        <v>North America</v>
      </c>
      <c r="K2711" s="9" t="str">
        <f t="shared" si="0"/>
        <v>International</v>
      </c>
      <c r="L2711" s="9" t="s">
        <v>137</v>
      </c>
      <c r="M2711" s="9" t="str">
        <f>IF(L2711="","",VLOOKUP(L2711,Metadata!$J$2:$K$22,2,FALSE))</f>
        <v/>
      </c>
      <c r="N2711" s="9" t="s">
        <v>141</v>
      </c>
      <c r="O2711" s="9" t="s">
        <v>137</v>
      </c>
      <c r="P2711" s="9" t="s">
        <v>191</v>
      </c>
      <c r="Q2711" s="10" t="str">
        <f t="shared" si="1"/>
        <v>Remote Job (full or flexible)</v>
      </c>
      <c r="R2711" s="10">
        <v>7</v>
      </c>
      <c r="S2711" s="9" t="s">
        <v>206</v>
      </c>
      <c r="T2711" s="9" t="s">
        <v>137</v>
      </c>
      <c r="U2711" s="9" t="str">
        <f>IF(S2711&lt;&gt;"",S2711,IF(T2711&lt;&gt;"",VLOOKUP(T2711,Metadata!$S$2:$T$228,2,FALSE),""))</f>
        <v>Mobile Apps Developer</v>
      </c>
      <c r="V2711" s="9" t="s">
        <v>276</v>
      </c>
      <c r="W2711" s="9" t="s">
        <v>137</v>
      </c>
      <c r="X2711" s="9" t="s">
        <v>242</v>
      </c>
      <c r="Y2711" s="9" t="s">
        <v>137</v>
      </c>
      <c r="Z2711" s="9" t="s">
        <v>224</v>
      </c>
      <c r="AA2711" s="9" t="s">
        <v>165</v>
      </c>
      <c r="AB2711" s="9" t="s">
        <v>137</v>
      </c>
      <c r="AC2711" s="9"/>
      <c r="AD2711" s="9" t="s">
        <v>148</v>
      </c>
      <c r="AE2711" s="9" t="s">
        <v>194</v>
      </c>
      <c r="AF2711" s="9" t="s">
        <v>243</v>
      </c>
      <c r="AG2711" s="9"/>
      <c r="AH2711" s="9"/>
      <c r="AI2711" s="9"/>
      <c r="AJ2711" s="9" t="s">
        <v>185</v>
      </c>
      <c r="AK2711" s="9"/>
      <c r="AL2711" s="9" t="s">
        <v>177</v>
      </c>
      <c r="AM2711" s="9" t="s">
        <v>314</v>
      </c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 t="s">
        <v>284</v>
      </c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 t="s">
        <v>186</v>
      </c>
      <c r="BO2711" s="9"/>
      <c r="BP2711" s="9"/>
      <c r="BQ2711" s="9"/>
      <c r="BR2711" s="9" t="s">
        <v>247</v>
      </c>
      <c r="BS2711" s="9"/>
      <c r="BT2711" s="9"/>
      <c r="BU2711" s="9"/>
      <c r="BV2711" s="9"/>
      <c r="BW2711" s="9"/>
      <c r="BX2711" s="9"/>
      <c r="BY2711" s="9"/>
      <c r="BZ2711" s="9"/>
      <c r="CA2711" s="10"/>
      <c r="CB2711" s="10" t="str">
        <f t="shared" si="5"/>
        <v/>
      </c>
      <c r="CC2711" s="10"/>
      <c r="CD2711" s="9" t="str">
        <f t="shared" si="2"/>
        <v/>
      </c>
      <c r="CE2711" s="9" t="s">
        <v>151</v>
      </c>
      <c r="CF2711" s="9" t="s">
        <v>477</v>
      </c>
      <c r="CG2711" s="9">
        <f>IF(CF2711="","",VLOOKUP(CF2711,Metadata!$D$2:$H$20,2,FALSE))</f>
        <v>102500</v>
      </c>
      <c r="CH2711" s="9">
        <f>IF(CF2711="","",VLOOKUP(CF2711,Metadata!$D$2:$H$20,4,FALSE))</f>
        <v>100000</v>
      </c>
      <c r="CI2711" s="9">
        <f>IF(CF2711="","",VLOOKUP(CF2711,Metadata!$D$2:$H$20,5,FALSE))</f>
        <v>105000</v>
      </c>
      <c r="CJ2711" s="9">
        <f t="shared" si="3"/>
        <v>102500</v>
      </c>
      <c r="CK2711" s="9" t="s">
        <v>189</v>
      </c>
      <c r="CL2711" s="10">
        <v>7</v>
      </c>
      <c r="CM2711" s="10">
        <v>1</v>
      </c>
      <c r="CN2711" s="10">
        <v>7</v>
      </c>
      <c r="CO2711" s="10">
        <v>6</v>
      </c>
      <c r="CP2711" s="10">
        <v>5</v>
      </c>
      <c r="CQ2711" s="10">
        <v>6</v>
      </c>
      <c r="CR2711" s="10">
        <v>7</v>
      </c>
      <c r="CS2711" s="10">
        <v>6</v>
      </c>
      <c r="CT2711" s="10">
        <v>4</v>
      </c>
      <c r="CU2711" s="10">
        <v>3</v>
      </c>
      <c r="CV2711" s="10">
        <v>1</v>
      </c>
      <c r="CW2711" s="10">
        <v>1</v>
      </c>
      <c r="CX2711" s="10">
        <v>6</v>
      </c>
      <c r="CY2711" s="10">
        <v>3</v>
      </c>
      <c r="CZ2711" s="10">
        <v>4</v>
      </c>
      <c r="DA2711" s="10">
        <v>1</v>
      </c>
      <c r="DB2711" s="10">
        <v>1</v>
      </c>
      <c r="DC2711" s="10">
        <v>1</v>
      </c>
      <c r="DD2711" s="10">
        <v>1</v>
      </c>
      <c r="DE2711" s="10">
        <v>7</v>
      </c>
      <c r="DF2711" s="10">
        <v>5</v>
      </c>
      <c r="DG2711" s="10">
        <v>1</v>
      </c>
      <c r="DH2711" s="10">
        <v>6</v>
      </c>
      <c r="DI2711" s="10">
        <v>7</v>
      </c>
      <c r="DJ2711" s="10">
        <v>6</v>
      </c>
      <c r="DK2711" s="10">
        <v>5</v>
      </c>
      <c r="DL2711" s="10">
        <v>1</v>
      </c>
      <c r="DM2711" s="9" t="s">
        <v>154</v>
      </c>
      <c r="DN2711" s="10">
        <v>1977</v>
      </c>
      <c r="DO2711" s="9">
        <f t="shared" si="9"/>
        <v>44</v>
      </c>
      <c r="DP2711" s="9" t="s">
        <v>155</v>
      </c>
      <c r="DQ2711" s="9" t="s">
        <v>156</v>
      </c>
      <c r="DR2711" s="9" t="s">
        <v>157</v>
      </c>
      <c r="DS2711" s="9" t="s">
        <v>137</v>
      </c>
      <c r="DT2711" s="9" t="s">
        <v>657</v>
      </c>
      <c r="DU2711" s="9" t="s">
        <v>158</v>
      </c>
      <c r="DV2711" s="9" t="str">
        <f>VLOOKUP(DU2711,Metadata!$B$2:$C$7,2,FALSE)</f>
        <v>6+ years</v>
      </c>
    </row>
    <row r="2712" spans="1:126">
      <c r="A2712" s="13">
        <v>2711</v>
      </c>
      <c r="B2712" s="9" t="s">
        <v>135</v>
      </c>
      <c r="C2712" s="9" t="str">
        <f>VLOOKUP(B2712,Metadata!$M$2:$N$6,2,FALSE)</f>
        <v>Permanent Employee</v>
      </c>
      <c r="D2712" s="9" t="s">
        <v>136</v>
      </c>
      <c r="E2712" s="9" t="s">
        <v>137</v>
      </c>
      <c r="F2712" s="9" t="s">
        <v>138</v>
      </c>
      <c r="G2712" s="9" t="s">
        <v>213</v>
      </c>
      <c r="H2712" s="9" t="str">
        <f>IF(G2712="","",VLOOKUP(G2712,Metadata!$J$2:$K$22,2,FALSE))</f>
        <v>Centre</v>
      </c>
      <c r="I2712" s="9" t="s">
        <v>138</v>
      </c>
      <c r="J2712" s="9" t="str">
        <f>IF(I2712="","",VLOOKUP(I2712,Metadata!$P$2:$Q$43,2,FALSE))</f>
        <v>Europe</v>
      </c>
      <c r="K2712" s="9" t="str">
        <f t="shared" si="0"/>
        <v>Portugal</v>
      </c>
      <c r="L2712" s="9" t="s">
        <v>285</v>
      </c>
      <c r="M2712" s="9" t="str">
        <f>IF(L2712="","",VLOOKUP(L2712,Metadata!$J$2:$K$22,2,FALSE))</f>
        <v>Centre</v>
      </c>
      <c r="N2712" s="9" t="s">
        <v>141</v>
      </c>
      <c r="O2712" s="9" t="s">
        <v>137</v>
      </c>
      <c r="P2712" s="9" t="s">
        <v>191</v>
      </c>
      <c r="Q2712" s="10" t="str">
        <f t="shared" si="1"/>
        <v>Remote Job (full or flexible)</v>
      </c>
      <c r="R2712" s="10">
        <v>6</v>
      </c>
      <c r="S2712" s="9" t="s">
        <v>161</v>
      </c>
      <c r="T2712" s="9" t="s">
        <v>137</v>
      </c>
      <c r="U2712" s="9" t="str">
        <f>IF(S2712&lt;&gt;"",S2712,IF(T2712&lt;&gt;"",VLOOKUP(T2712,Metadata!$S$2:$T$228,2,FALSE),""))</f>
        <v>Full-Stack Developer</v>
      </c>
      <c r="V2712" s="9" t="s">
        <v>174</v>
      </c>
      <c r="W2712" s="9" t="s">
        <v>137</v>
      </c>
      <c r="X2712" s="9" t="s">
        <v>163</v>
      </c>
      <c r="Y2712" s="9" t="s">
        <v>137</v>
      </c>
      <c r="Z2712" s="9" t="s">
        <v>262</v>
      </c>
      <c r="AA2712" s="9" t="s">
        <v>165</v>
      </c>
      <c r="AB2712" s="9" t="s">
        <v>137</v>
      </c>
      <c r="AC2712" s="9" t="s">
        <v>147</v>
      </c>
      <c r="AD2712" s="9"/>
      <c r="AE2712" s="9" t="s">
        <v>194</v>
      </c>
      <c r="AF2712" s="9"/>
      <c r="AG2712" s="9"/>
      <c r="AH2712" s="9"/>
      <c r="AI2712" s="9"/>
      <c r="AJ2712" s="9" t="s">
        <v>185</v>
      </c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 t="s">
        <v>198</v>
      </c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 t="s">
        <v>844</v>
      </c>
      <c r="CA2712" s="10"/>
      <c r="CB2712" s="10" t="str">
        <f t="shared" si="5"/>
        <v/>
      </c>
      <c r="CC2712" s="10"/>
      <c r="CD2712" s="9" t="str">
        <f t="shared" si="2"/>
        <v/>
      </c>
      <c r="CE2712" s="9" t="s">
        <v>168</v>
      </c>
      <c r="CF2712" s="9" t="s">
        <v>169</v>
      </c>
      <c r="CG2712" s="9">
        <f>IF(CF2712="","",VLOOKUP(CF2712,Metadata!$D$2:$H$20,2,FALSE))</f>
        <v>12500</v>
      </c>
      <c r="CH2712" s="9">
        <f>IF(CF2712="","",VLOOKUP(CF2712,Metadata!$D$2:$H$20,4,FALSE))</f>
        <v>0</v>
      </c>
      <c r="CI2712" s="9">
        <f>IF(CF2712="","",VLOOKUP(CF2712,Metadata!$D$2:$H$20,5,FALSE))</f>
        <v>15000</v>
      </c>
      <c r="CJ2712" s="9">
        <f t="shared" si="3"/>
        <v>12500</v>
      </c>
      <c r="CK2712" s="9" t="s">
        <v>153</v>
      </c>
      <c r="CL2712" s="10">
        <v>2</v>
      </c>
      <c r="CM2712" s="10">
        <v>5</v>
      </c>
      <c r="CN2712" s="10">
        <v>7</v>
      </c>
      <c r="CO2712" s="10">
        <v>3</v>
      </c>
      <c r="CP2712" s="10">
        <v>5</v>
      </c>
      <c r="CQ2712" s="10">
        <v>7</v>
      </c>
      <c r="CR2712" s="10">
        <v>7</v>
      </c>
      <c r="CS2712" s="10">
        <v>7</v>
      </c>
      <c r="CT2712" s="10">
        <v>6</v>
      </c>
      <c r="CU2712" s="10">
        <v>7</v>
      </c>
      <c r="CV2712" s="10">
        <v>4</v>
      </c>
      <c r="CW2712" s="10">
        <v>4</v>
      </c>
      <c r="CX2712" s="10">
        <v>7</v>
      </c>
      <c r="CY2712" s="10">
        <v>7</v>
      </c>
      <c r="CZ2712" s="10">
        <v>7</v>
      </c>
      <c r="DA2712" s="10">
        <v>4</v>
      </c>
      <c r="DB2712" s="10">
        <v>4</v>
      </c>
      <c r="DC2712" s="10">
        <v>4</v>
      </c>
      <c r="DD2712" s="10">
        <v>5</v>
      </c>
      <c r="DE2712" s="10">
        <v>5</v>
      </c>
      <c r="DF2712" s="10">
        <v>6</v>
      </c>
      <c r="DG2712" s="10">
        <v>6</v>
      </c>
      <c r="DH2712" s="10">
        <v>4</v>
      </c>
      <c r="DI2712" s="10">
        <v>7</v>
      </c>
      <c r="DJ2712" s="10">
        <v>5</v>
      </c>
      <c r="DK2712" s="10">
        <v>6</v>
      </c>
      <c r="DL2712" s="10">
        <v>7</v>
      </c>
      <c r="DM2712" s="9" t="s">
        <v>154</v>
      </c>
      <c r="DN2712" s="10">
        <v>1990</v>
      </c>
      <c r="DO2712" s="9">
        <f t="shared" si="9"/>
        <v>31</v>
      </c>
      <c r="DP2712" s="9" t="s">
        <v>155</v>
      </c>
      <c r="DQ2712" s="9" t="s">
        <v>202</v>
      </c>
      <c r="DR2712" s="9" t="s">
        <v>342</v>
      </c>
      <c r="DS2712" s="9" t="s">
        <v>137</v>
      </c>
      <c r="DT2712" s="9" t="s">
        <v>657</v>
      </c>
      <c r="DU2712" s="9" t="s">
        <v>168</v>
      </c>
      <c r="DV2712" s="9" t="str">
        <f>VLOOKUP(DU2712,Metadata!$B$2:$C$7,2,FALSE)</f>
        <v>0 - 3 years</v>
      </c>
    </row>
    <row r="2713" spans="1:126">
      <c r="A2713" s="13">
        <v>2712</v>
      </c>
      <c r="B2713" s="9" t="s">
        <v>135</v>
      </c>
      <c r="C2713" s="9" t="str">
        <f>VLOOKUP(B2713,Metadata!$M$2:$N$6,2,FALSE)</f>
        <v>Permanent Employee</v>
      </c>
      <c r="D2713" s="9" t="s">
        <v>159</v>
      </c>
      <c r="E2713" s="9" t="s">
        <v>137</v>
      </c>
      <c r="F2713" s="9" t="s">
        <v>138</v>
      </c>
      <c r="G2713" s="9" t="s">
        <v>160</v>
      </c>
      <c r="H2713" s="9" t="str">
        <f>IF(G2713="","",VLOOKUP(G2713,Metadata!$J$2:$K$22,2,FALSE))</f>
        <v>Centre</v>
      </c>
      <c r="I2713" s="9" t="s">
        <v>138</v>
      </c>
      <c r="J2713" s="9" t="str">
        <f>IF(I2713="","",VLOOKUP(I2713,Metadata!$P$2:$Q$43,2,FALSE))</f>
        <v>Europe</v>
      </c>
      <c r="K2713" s="9" t="str">
        <f t="shared" si="0"/>
        <v>Portugal</v>
      </c>
      <c r="L2713" s="9" t="s">
        <v>140</v>
      </c>
      <c r="M2713" s="9" t="str">
        <f>IF(L2713="","",VLOOKUP(L2713,Metadata!$J$2:$K$22,2,FALSE))</f>
        <v>Lisbon Metropolitan Area</v>
      </c>
      <c r="N2713" s="9" t="s">
        <v>141</v>
      </c>
      <c r="O2713" s="9" t="s">
        <v>137</v>
      </c>
      <c r="P2713" s="9" t="s">
        <v>191</v>
      </c>
      <c r="Q2713" s="10" t="str">
        <f t="shared" si="1"/>
        <v>Remote Job (full or flexible)</v>
      </c>
      <c r="R2713" s="10">
        <v>7</v>
      </c>
      <c r="S2713" s="9" t="s">
        <v>266</v>
      </c>
      <c r="T2713" s="9" t="s">
        <v>137</v>
      </c>
      <c r="U2713" s="9" t="str">
        <f>IF(S2713&lt;&gt;"",S2713,IF(T2713&lt;&gt;"",VLOOKUP(T2713,Metadata!$S$2:$T$228,2,FALSE),""))</f>
        <v>Data Scientist/Data Engineer</v>
      </c>
      <c r="V2713" s="9" t="s">
        <v>304</v>
      </c>
      <c r="W2713" s="9" t="s">
        <v>137</v>
      </c>
      <c r="X2713" s="9" t="s">
        <v>242</v>
      </c>
      <c r="Y2713" s="9" t="s">
        <v>137</v>
      </c>
      <c r="Z2713" s="9" t="s">
        <v>184</v>
      </c>
      <c r="AA2713" s="9" t="s">
        <v>137</v>
      </c>
      <c r="AB2713" s="9" t="s">
        <v>253</v>
      </c>
      <c r="AC2713" s="9" t="s">
        <v>147</v>
      </c>
      <c r="AD2713" s="9"/>
      <c r="AE2713" s="9" t="s">
        <v>194</v>
      </c>
      <c r="AF2713" s="9" t="s">
        <v>243</v>
      </c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 t="s">
        <v>284</v>
      </c>
      <c r="BC2713" s="9"/>
      <c r="BD2713" s="9"/>
      <c r="BE2713" s="9"/>
      <c r="BF2713" s="9"/>
      <c r="BG2713" s="9"/>
      <c r="BH2713" s="9"/>
      <c r="BI2713" s="9"/>
      <c r="BJ2713" s="9"/>
      <c r="BK2713" s="9" t="s">
        <v>198</v>
      </c>
      <c r="BL2713" s="9"/>
      <c r="BM2713" s="9"/>
      <c r="BN2713" s="9"/>
      <c r="BO2713" s="9"/>
      <c r="BP2713" s="9"/>
      <c r="BQ2713" s="9" t="s">
        <v>219</v>
      </c>
      <c r="BR2713" s="9"/>
      <c r="BS2713" s="9"/>
      <c r="BT2713" s="9"/>
      <c r="BU2713" s="9" t="s">
        <v>258</v>
      </c>
      <c r="BV2713" s="9"/>
      <c r="BW2713" s="9"/>
      <c r="BX2713" s="9"/>
      <c r="BY2713" s="9"/>
      <c r="BZ2713" s="9"/>
      <c r="CA2713" s="10"/>
      <c r="CB2713" s="10" t="str">
        <f t="shared" si="5"/>
        <v/>
      </c>
      <c r="CC2713" s="10"/>
      <c r="CD2713" s="9" t="str">
        <f t="shared" si="2"/>
        <v/>
      </c>
      <c r="CE2713" s="9" t="s">
        <v>168</v>
      </c>
      <c r="CF2713" s="9" t="s">
        <v>293</v>
      </c>
      <c r="CG2713" s="9">
        <f>IF(CF2713="","",VLOOKUP(CF2713,Metadata!$D$2:$H$20,2,FALSE))</f>
        <v>52500</v>
      </c>
      <c r="CH2713" s="9">
        <f>IF(CF2713="","",VLOOKUP(CF2713,Metadata!$D$2:$H$20,4,FALSE))</f>
        <v>50000</v>
      </c>
      <c r="CI2713" s="9">
        <f>IF(CF2713="","",VLOOKUP(CF2713,Metadata!$D$2:$H$20,5,FALSE))</f>
        <v>55000</v>
      </c>
      <c r="CJ2713" s="9">
        <f t="shared" si="3"/>
        <v>52500</v>
      </c>
      <c r="CK2713" s="9" t="s">
        <v>221</v>
      </c>
      <c r="CL2713" s="10">
        <v>4</v>
      </c>
      <c r="CM2713" s="10">
        <v>5</v>
      </c>
      <c r="CN2713" s="10">
        <v>7</v>
      </c>
      <c r="CO2713" s="10">
        <v>7</v>
      </c>
      <c r="CP2713" s="10">
        <v>4</v>
      </c>
      <c r="CQ2713" s="10">
        <v>4</v>
      </c>
      <c r="CR2713" s="10">
        <v>7</v>
      </c>
      <c r="CS2713" s="10">
        <v>7</v>
      </c>
      <c r="CT2713" s="10">
        <v>4</v>
      </c>
      <c r="CU2713" s="10">
        <v>7</v>
      </c>
      <c r="CV2713" s="10">
        <v>4</v>
      </c>
      <c r="CW2713" s="10">
        <v>4</v>
      </c>
      <c r="CX2713" s="10">
        <v>7</v>
      </c>
      <c r="CY2713" s="10">
        <v>7</v>
      </c>
      <c r="CZ2713" s="10">
        <v>4</v>
      </c>
      <c r="DA2713" s="10">
        <v>1</v>
      </c>
      <c r="DB2713" s="10">
        <v>1</v>
      </c>
      <c r="DC2713" s="10">
        <v>7</v>
      </c>
      <c r="DD2713" s="10">
        <v>1</v>
      </c>
      <c r="DE2713" s="10">
        <v>7</v>
      </c>
      <c r="DF2713" s="10">
        <v>7</v>
      </c>
      <c r="DG2713" s="10">
        <v>4</v>
      </c>
      <c r="DH2713" s="10">
        <v>7</v>
      </c>
      <c r="DI2713" s="10">
        <v>7</v>
      </c>
      <c r="DJ2713" s="10">
        <v>1</v>
      </c>
      <c r="DK2713" s="10">
        <v>7</v>
      </c>
      <c r="DL2713" s="10">
        <v>7</v>
      </c>
      <c r="DM2713" s="9" t="s">
        <v>154</v>
      </c>
      <c r="DN2713" s="10">
        <v>1987</v>
      </c>
      <c r="DO2713" s="9">
        <f t="shared" si="9"/>
        <v>34</v>
      </c>
      <c r="DP2713" s="9" t="s">
        <v>155</v>
      </c>
      <c r="DQ2713" s="9" t="s">
        <v>210</v>
      </c>
      <c r="DR2713" s="9" t="s">
        <v>157</v>
      </c>
      <c r="DS2713" s="9" t="s">
        <v>137</v>
      </c>
      <c r="DT2713" s="9" t="s">
        <v>657</v>
      </c>
      <c r="DU2713" s="9" t="s">
        <v>158</v>
      </c>
      <c r="DV2713" s="9" t="str">
        <f>VLOOKUP(DU2713,Metadata!$B$2:$C$7,2,FALSE)</f>
        <v>6+ years</v>
      </c>
    </row>
    <row r="2714" spans="1:126">
      <c r="A2714" s="13">
        <v>2713</v>
      </c>
      <c r="B2714" s="9" t="s">
        <v>135</v>
      </c>
      <c r="C2714" s="9" t="str">
        <f>VLOOKUP(B2714,Metadata!$M$2:$N$6,2,FALSE)</f>
        <v>Permanent Employee</v>
      </c>
      <c r="D2714" s="9" t="s">
        <v>159</v>
      </c>
      <c r="E2714" s="9" t="s">
        <v>137</v>
      </c>
      <c r="F2714" s="9" t="s">
        <v>138</v>
      </c>
      <c r="G2714" s="9" t="s">
        <v>140</v>
      </c>
      <c r="H2714" s="9" t="str">
        <f>IF(G2714="","",VLOOKUP(G2714,Metadata!$J$2:$K$22,2,FALSE))</f>
        <v>Lisbon Metropolitan Area</v>
      </c>
      <c r="I2714" s="9" t="s">
        <v>255</v>
      </c>
      <c r="J2714" s="9" t="str">
        <f>IF(I2714="","",VLOOKUP(I2714,Metadata!$P$2:$Q$43,2,FALSE))</f>
        <v>Europe</v>
      </c>
      <c r="K2714" s="9" t="str">
        <f t="shared" si="0"/>
        <v>International</v>
      </c>
      <c r="L2714" s="9" t="s">
        <v>137</v>
      </c>
      <c r="M2714" s="9" t="str">
        <f>IF(L2714="","",VLOOKUP(L2714,Metadata!$J$2:$K$22,2,FALSE))</f>
        <v/>
      </c>
      <c r="N2714" s="9" t="s">
        <v>141</v>
      </c>
      <c r="O2714" s="9" t="s">
        <v>137</v>
      </c>
      <c r="P2714" s="9" t="s">
        <v>142</v>
      </c>
      <c r="Q2714" s="10" t="str">
        <f t="shared" si="1"/>
        <v>Full Office Job</v>
      </c>
      <c r="R2714" s="10">
        <v>5</v>
      </c>
      <c r="S2714" s="9" t="s">
        <v>192</v>
      </c>
      <c r="T2714" s="9" t="s">
        <v>137</v>
      </c>
      <c r="U2714" s="9" t="str">
        <f>IF(S2714&lt;&gt;"",S2714,IF(T2714&lt;&gt;"",VLOOKUP(T2714,Metadata!$S$2:$T$228,2,FALSE),""))</f>
        <v>Back-End Developer</v>
      </c>
      <c r="V2714" s="9" t="s">
        <v>144</v>
      </c>
      <c r="W2714" s="9" t="s">
        <v>137</v>
      </c>
      <c r="X2714" s="9" t="s">
        <v>163</v>
      </c>
      <c r="Y2714" s="9" t="s">
        <v>137</v>
      </c>
      <c r="Z2714" s="9" t="s">
        <v>184</v>
      </c>
      <c r="AA2714" s="9" t="s">
        <v>165</v>
      </c>
      <c r="AB2714" s="9" t="s">
        <v>137</v>
      </c>
      <c r="AC2714" s="9" t="s">
        <v>147</v>
      </c>
      <c r="AD2714" s="9"/>
      <c r="AE2714" s="9" t="s">
        <v>194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 t="s">
        <v>167</v>
      </c>
      <c r="BK2714" s="9" t="s">
        <v>198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10"/>
      <c r="CB2714" s="10" t="str">
        <f t="shared" si="5"/>
        <v/>
      </c>
      <c r="CC2714" s="10"/>
      <c r="CD2714" s="9" t="str">
        <f t="shared" si="2"/>
        <v/>
      </c>
      <c r="CE2714" s="9" t="s">
        <v>151</v>
      </c>
      <c r="CF2714" s="9" t="s">
        <v>245</v>
      </c>
      <c r="CG2714" s="9">
        <f>IF(CF2714="","",VLOOKUP(CF2714,Metadata!$D$2:$H$20,2,FALSE))</f>
        <v>42500</v>
      </c>
      <c r="CH2714" s="9">
        <f>IF(CF2714="","",VLOOKUP(CF2714,Metadata!$D$2:$H$20,4,FALSE))</f>
        <v>40000</v>
      </c>
      <c r="CI2714" s="9">
        <f>IF(CF2714="","",VLOOKUP(CF2714,Metadata!$D$2:$H$20,5,FALSE))</f>
        <v>45000</v>
      </c>
      <c r="CJ2714" s="9">
        <f t="shared" si="3"/>
        <v>42500</v>
      </c>
      <c r="CK2714" s="9" t="s">
        <v>221</v>
      </c>
      <c r="CL2714" s="10">
        <v>5</v>
      </c>
      <c r="CM2714" s="10">
        <v>4</v>
      </c>
      <c r="CN2714" s="10">
        <v>7</v>
      </c>
      <c r="CO2714" s="10">
        <v>7</v>
      </c>
      <c r="CP2714" s="10">
        <v>4</v>
      </c>
      <c r="CQ2714" s="10">
        <v>7</v>
      </c>
      <c r="CR2714" s="10">
        <v>7</v>
      </c>
      <c r="CS2714" s="10">
        <v>7</v>
      </c>
      <c r="CT2714" s="10">
        <v>7</v>
      </c>
      <c r="CU2714" s="10">
        <v>7</v>
      </c>
      <c r="CV2714" s="10">
        <v>5</v>
      </c>
      <c r="CW2714" s="10">
        <v>4</v>
      </c>
      <c r="CX2714" s="10">
        <v>7</v>
      </c>
      <c r="CY2714" s="10">
        <v>4</v>
      </c>
      <c r="CZ2714" s="10">
        <v>4</v>
      </c>
      <c r="DA2714" s="10">
        <v>7</v>
      </c>
      <c r="DB2714" s="10">
        <v>7</v>
      </c>
      <c r="DC2714" s="10">
        <v>7</v>
      </c>
      <c r="DD2714" s="10">
        <v>7</v>
      </c>
      <c r="DE2714" s="10">
        <v>7</v>
      </c>
      <c r="DF2714" s="10">
        <v>7</v>
      </c>
      <c r="DG2714" s="10">
        <v>7</v>
      </c>
      <c r="DH2714" s="10">
        <v>7</v>
      </c>
      <c r="DI2714" s="10">
        <v>7</v>
      </c>
      <c r="DJ2714" s="10">
        <v>1</v>
      </c>
      <c r="DK2714" s="10">
        <v>1</v>
      </c>
      <c r="DL2714" s="10">
        <v>4</v>
      </c>
      <c r="DM2714" s="9" t="s">
        <v>154</v>
      </c>
      <c r="DN2714" s="10">
        <v>1989</v>
      </c>
      <c r="DO2714" s="9">
        <f t="shared" si="9"/>
        <v>32</v>
      </c>
      <c r="DP2714" s="9" t="s">
        <v>155</v>
      </c>
      <c r="DQ2714" s="9" t="s">
        <v>210</v>
      </c>
      <c r="DR2714" s="9" t="s">
        <v>157</v>
      </c>
      <c r="DS2714" s="9" t="s">
        <v>137</v>
      </c>
      <c r="DT2714" s="9" t="s">
        <v>657</v>
      </c>
      <c r="DU2714" s="9" t="s">
        <v>223</v>
      </c>
      <c r="DV2714" s="9" t="str">
        <f>VLOOKUP(DU2714,Metadata!$B$2:$C$7,2,FALSE)</f>
        <v>3 - 6 years</v>
      </c>
    </row>
    <row r="2715" spans="1:126">
      <c r="A2715" s="13">
        <v>2714</v>
      </c>
      <c r="B2715" s="9" t="s">
        <v>135</v>
      </c>
      <c r="C2715" s="9" t="str">
        <f>VLOOKUP(B2715,Metadata!$M$2:$N$6,2,FALSE)</f>
        <v>Permanent Employee</v>
      </c>
      <c r="D2715" s="9" t="s">
        <v>136</v>
      </c>
      <c r="E2715" s="9" t="s">
        <v>137</v>
      </c>
      <c r="F2715" s="9" t="s">
        <v>138</v>
      </c>
      <c r="G2715" s="9" t="s">
        <v>291</v>
      </c>
      <c r="H2715" s="9" t="str">
        <f>IF(G2715="","",VLOOKUP(G2715,Metadata!$J$2:$K$22,2,FALSE))</f>
        <v>Centre</v>
      </c>
      <c r="I2715" s="9" t="s">
        <v>138</v>
      </c>
      <c r="J2715" s="9" t="str">
        <f>IF(I2715="","",VLOOKUP(I2715,Metadata!$P$2:$Q$43,2,FALSE))</f>
        <v>Europe</v>
      </c>
      <c r="K2715" s="9" t="str">
        <f t="shared" si="0"/>
        <v>Portugal</v>
      </c>
      <c r="L2715" s="9" t="s">
        <v>291</v>
      </c>
      <c r="M2715" s="9" t="str">
        <f>IF(L2715="","",VLOOKUP(L2715,Metadata!$J$2:$K$22,2,FALSE))</f>
        <v>Centre</v>
      </c>
      <c r="N2715" s="9" t="s">
        <v>141</v>
      </c>
      <c r="O2715" s="9" t="s">
        <v>137</v>
      </c>
      <c r="P2715" s="9" t="s">
        <v>142</v>
      </c>
      <c r="Q2715" s="10" t="str">
        <f t="shared" si="1"/>
        <v>Full Office Job</v>
      </c>
      <c r="R2715" s="10">
        <v>7</v>
      </c>
      <c r="S2715" s="9" t="s">
        <v>206</v>
      </c>
      <c r="T2715" s="9" t="s">
        <v>137</v>
      </c>
      <c r="U2715" s="9" t="str">
        <f>IF(S2715&lt;&gt;"",S2715,IF(T2715&lt;&gt;"",VLOOKUP(T2715,Metadata!$S$2:$T$228,2,FALSE),""))</f>
        <v>Mobile Apps Developer</v>
      </c>
      <c r="V2715" s="9" t="s">
        <v>276</v>
      </c>
      <c r="W2715" s="9" t="s">
        <v>137</v>
      </c>
      <c r="X2715" s="9" t="s">
        <v>145</v>
      </c>
      <c r="Y2715" s="9" t="s">
        <v>137</v>
      </c>
      <c r="Z2715" s="9" t="s">
        <v>146</v>
      </c>
      <c r="AA2715" s="9" t="s">
        <v>165</v>
      </c>
      <c r="AB2715" s="9" t="s">
        <v>137</v>
      </c>
      <c r="AC2715" s="9"/>
      <c r="AD2715" s="9"/>
      <c r="AE2715" s="9"/>
      <c r="AF2715" s="9"/>
      <c r="AG2715" s="9" t="s">
        <v>166</v>
      </c>
      <c r="AH2715" s="9"/>
      <c r="AI2715" s="9"/>
      <c r="AJ2715" s="9"/>
      <c r="AK2715" s="9"/>
      <c r="AL2715" s="9" t="s">
        <v>177</v>
      </c>
      <c r="AM2715" s="9" t="s">
        <v>314</v>
      </c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 t="s">
        <v>178</v>
      </c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 t="s">
        <v>845</v>
      </c>
      <c r="CA2715" s="10"/>
      <c r="CB2715" s="10" t="str">
        <f t="shared" si="5"/>
        <v/>
      </c>
      <c r="CC2715" s="10"/>
      <c r="CD2715" s="9" t="str">
        <f t="shared" si="2"/>
        <v/>
      </c>
      <c r="CE2715" s="9" t="s">
        <v>151</v>
      </c>
      <c r="CF2715" s="9" t="s">
        <v>169</v>
      </c>
      <c r="CG2715" s="9">
        <f>IF(CF2715="","",VLOOKUP(CF2715,Metadata!$D$2:$H$20,2,FALSE))</f>
        <v>12500</v>
      </c>
      <c r="CH2715" s="9">
        <f>IF(CF2715="","",VLOOKUP(CF2715,Metadata!$D$2:$H$20,4,FALSE))</f>
        <v>0</v>
      </c>
      <c r="CI2715" s="9">
        <f>IF(CF2715="","",VLOOKUP(CF2715,Metadata!$D$2:$H$20,5,FALSE))</f>
        <v>15000</v>
      </c>
      <c r="CJ2715" s="9">
        <f t="shared" si="3"/>
        <v>12500</v>
      </c>
      <c r="CK2715" s="9" t="s">
        <v>189</v>
      </c>
      <c r="CL2715" s="10">
        <v>5</v>
      </c>
      <c r="CM2715" s="10">
        <v>4</v>
      </c>
      <c r="CN2715" s="10">
        <v>5</v>
      </c>
      <c r="CO2715" s="10">
        <v>6</v>
      </c>
      <c r="CP2715" s="10">
        <v>7</v>
      </c>
      <c r="CQ2715" s="10">
        <v>6</v>
      </c>
      <c r="CR2715" s="10">
        <v>7</v>
      </c>
      <c r="CS2715" s="10">
        <v>6</v>
      </c>
      <c r="CT2715" s="10">
        <v>6</v>
      </c>
      <c r="CU2715" s="10">
        <v>6</v>
      </c>
      <c r="CV2715" s="10">
        <v>6</v>
      </c>
      <c r="CW2715" s="10">
        <v>6</v>
      </c>
      <c r="CX2715" s="10">
        <v>6</v>
      </c>
      <c r="CY2715" s="10">
        <v>5</v>
      </c>
      <c r="CZ2715" s="10">
        <v>5</v>
      </c>
      <c r="DA2715" s="10">
        <v>5</v>
      </c>
      <c r="DB2715" s="10">
        <v>5</v>
      </c>
      <c r="DC2715" s="10">
        <v>5</v>
      </c>
      <c r="DD2715" s="10">
        <v>5</v>
      </c>
      <c r="DE2715" s="10">
        <v>6</v>
      </c>
      <c r="DF2715" s="10">
        <v>5</v>
      </c>
      <c r="DG2715" s="10">
        <v>6</v>
      </c>
      <c r="DH2715" s="10">
        <v>6</v>
      </c>
      <c r="DI2715" s="10">
        <v>6</v>
      </c>
      <c r="DJ2715" s="10">
        <v>6</v>
      </c>
      <c r="DK2715" s="10">
        <v>6</v>
      </c>
      <c r="DL2715" s="10">
        <v>6</v>
      </c>
      <c r="DM2715" s="9" t="s">
        <v>154</v>
      </c>
      <c r="DN2715" s="10">
        <v>1980</v>
      </c>
      <c r="DO2715" s="9">
        <f t="shared" si="9"/>
        <v>41</v>
      </c>
      <c r="DP2715" s="9" t="s">
        <v>155</v>
      </c>
      <c r="DQ2715" s="9" t="s">
        <v>202</v>
      </c>
      <c r="DR2715" s="9" t="s">
        <v>170</v>
      </c>
      <c r="DS2715" s="9" t="s">
        <v>137</v>
      </c>
      <c r="DT2715" s="9" t="s">
        <v>657</v>
      </c>
      <c r="DU2715" s="9" t="s">
        <v>203</v>
      </c>
      <c r="DV2715" s="9" t="str">
        <f>VLOOKUP(DU2715,Metadata!$B$2:$C$7,2,FALSE)</f>
        <v>6+ years</v>
      </c>
    </row>
    <row r="2716" spans="1:126">
      <c r="A2716" s="13">
        <v>2715</v>
      </c>
      <c r="B2716" s="9" t="s">
        <v>135</v>
      </c>
      <c r="C2716" s="9" t="str">
        <f>VLOOKUP(B2716,Metadata!$M$2:$N$6,2,FALSE)</f>
        <v>Permanent Employee</v>
      </c>
      <c r="D2716" s="9" t="s">
        <v>159</v>
      </c>
      <c r="E2716" s="9" t="s">
        <v>137</v>
      </c>
      <c r="F2716" s="9" t="s">
        <v>138</v>
      </c>
      <c r="G2716" s="9" t="s">
        <v>283</v>
      </c>
      <c r="H2716" s="9" t="str">
        <f>IF(G2716="","",VLOOKUP(G2716,Metadata!$J$2:$K$22,2,FALSE))</f>
        <v>Lisbon Metropolitan Area</v>
      </c>
      <c r="I2716" s="9" t="s">
        <v>138</v>
      </c>
      <c r="J2716" s="9" t="str">
        <f>IF(I2716="","",VLOOKUP(I2716,Metadata!$P$2:$Q$43,2,FALSE))</f>
        <v>Europe</v>
      </c>
      <c r="K2716" s="9" t="str">
        <f t="shared" si="0"/>
        <v>Portugal</v>
      </c>
      <c r="L2716" s="9" t="s">
        <v>140</v>
      </c>
      <c r="M2716" s="9" t="str">
        <f>IF(L2716="","",VLOOKUP(L2716,Metadata!$J$2:$K$22,2,FALSE))</f>
        <v>Lisbon Metropolitan Area</v>
      </c>
      <c r="N2716" s="9" t="s">
        <v>141</v>
      </c>
      <c r="O2716" s="9" t="s">
        <v>137</v>
      </c>
      <c r="P2716" s="9" t="s">
        <v>191</v>
      </c>
      <c r="Q2716" s="10" t="str">
        <f t="shared" si="1"/>
        <v>Remote Job (full or flexible)</v>
      </c>
      <c r="R2716" s="10">
        <v>7</v>
      </c>
      <c r="S2716" s="9" t="s">
        <v>206</v>
      </c>
      <c r="T2716" s="9" t="s">
        <v>137</v>
      </c>
      <c r="U2716" s="9" t="str">
        <f>IF(S2716&lt;&gt;"",S2716,IF(T2716&lt;&gt;"",VLOOKUP(T2716,Metadata!$S$2:$T$228,2,FALSE),""))</f>
        <v>Mobile Apps Developer</v>
      </c>
      <c r="V2716" s="9" t="s">
        <v>323</v>
      </c>
      <c r="W2716" s="9" t="s">
        <v>137</v>
      </c>
      <c r="X2716" s="9" t="s">
        <v>145</v>
      </c>
      <c r="Y2716" s="9" t="s">
        <v>137</v>
      </c>
      <c r="Z2716" s="9" t="s">
        <v>218</v>
      </c>
      <c r="AA2716" s="9" t="s">
        <v>165</v>
      </c>
      <c r="AB2716" s="9" t="s">
        <v>253</v>
      </c>
      <c r="AC2716" s="9"/>
      <c r="AD2716" s="9"/>
      <c r="AE2716" s="9"/>
      <c r="AF2716" s="9"/>
      <c r="AG2716" s="9"/>
      <c r="AH2716" s="9"/>
      <c r="AI2716" s="9"/>
      <c r="AJ2716" s="9"/>
      <c r="AK2716" s="9"/>
      <c r="AL2716" s="9" t="s">
        <v>177</v>
      </c>
      <c r="AM2716" s="9" t="s">
        <v>314</v>
      </c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 t="s">
        <v>150</v>
      </c>
      <c r="BZ2716" s="9" t="s">
        <v>137</v>
      </c>
      <c r="CA2716" s="10"/>
      <c r="CB2716" s="10" t="str">
        <f t="shared" si="5"/>
        <v/>
      </c>
      <c r="CC2716" s="10"/>
      <c r="CD2716" s="9" t="str">
        <f t="shared" si="2"/>
        <v/>
      </c>
      <c r="CE2716" s="9" t="s">
        <v>168</v>
      </c>
      <c r="CF2716" s="9" t="s">
        <v>248</v>
      </c>
      <c r="CG2716" s="9">
        <f>IF(CF2716="","",VLOOKUP(CF2716,Metadata!$D$2:$H$20,2,FALSE))</f>
        <v>57500</v>
      </c>
      <c r="CH2716" s="9">
        <f>IF(CF2716="","",VLOOKUP(CF2716,Metadata!$D$2:$H$20,4,FALSE))</f>
        <v>55000</v>
      </c>
      <c r="CI2716" s="9">
        <f>IF(CF2716="","",VLOOKUP(CF2716,Metadata!$D$2:$H$20,5,FALSE))</f>
        <v>60000</v>
      </c>
      <c r="CJ2716" s="9">
        <f t="shared" si="3"/>
        <v>57500</v>
      </c>
      <c r="CK2716" s="9" t="s">
        <v>201</v>
      </c>
      <c r="CL2716" s="10">
        <v>7</v>
      </c>
      <c r="CM2716" s="10">
        <v>1</v>
      </c>
      <c r="CN2716" s="10">
        <v>7</v>
      </c>
      <c r="CO2716" s="10">
        <v>7</v>
      </c>
      <c r="CP2716" s="10">
        <v>5</v>
      </c>
      <c r="CQ2716" s="10">
        <v>6</v>
      </c>
      <c r="CR2716" s="10">
        <v>7</v>
      </c>
      <c r="CS2716" s="10">
        <v>7</v>
      </c>
      <c r="CT2716" s="10">
        <v>7</v>
      </c>
      <c r="CU2716" s="10">
        <v>7</v>
      </c>
      <c r="CV2716" s="10">
        <v>6</v>
      </c>
      <c r="CW2716" s="10">
        <v>6</v>
      </c>
      <c r="CX2716" s="10">
        <v>7</v>
      </c>
      <c r="CY2716" s="10">
        <v>7</v>
      </c>
      <c r="CZ2716" s="10">
        <v>7</v>
      </c>
      <c r="DA2716" s="10">
        <v>7</v>
      </c>
      <c r="DB2716" s="10">
        <v>6</v>
      </c>
      <c r="DC2716" s="10">
        <v>7</v>
      </c>
      <c r="DD2716" s="10">
        <v>5</v>
      </c>
      <c r="DE2716" s="10">
        <v>7</v>
      </c>
      <c r="DF2716" s="10">
        <v>6</v>
      </c>
      <c r="DG2716" s="10">
        <v>6</v>
      </c>
      <c r="DH2716" s="10">
        <v>6</v>
      </c>
      <c r="DI2716" s="10">
        <v>7</v>
      </c>
      <c r="DJ2716" s="10">
        <v>6</v>
      </c>
      <c r="DK2716" s="10">
        <v>6</v>
      </c>
      <c r="DL2716" s="10">
        <v>6</v>
      </c>
      <c r="DM2716" s="9" t="s">
        <v>154</v>
      </c>
      <c r="DN2716" s="10">
        <v>1988</v>
      </c>
      <c r="DO2716" s="9">
        <f t="shared" si="9"/>
        <v>33</v>
      </c>
      <c r="DP2716" s="9" t="s">
        <v>155</v>
      </c>
      <c r="DQ2716" s="9" t="s">
        <v>156</v>
      </c>
      <c r="DR2716" s="9" t="s">
        <v>157</v>
      </c>
      <c r="DS2716" s="9" t="s">
        <v>137</v>
      </c>
      <c r="DT2716" s="9" t="s">
        <v>657</v>
      </c>
      <c r="DU2716" s="9" t="s">
        <v>158</v>
      </c>
      <c r="DV2716" s="9" t="str">
        <f>VLOOKUP(DU2716,Metadata!$B$2:$C$7,2,FALSE)</f>
        <v>6+ years</v>
      </c>
    </row>
    <row r="2717" spans="1:126">
      <c r="A2717" s="13">
        <v>2716</v>
      </c>
      <c r="B2717" s="9" t="s">
        <v>135</v>
      </c>
      <c r="C2717" s="9" t="str">
        <f>VLOOKUP(B2717,Metadata!$M$2:$N$6,2,FALSE)</f>
        <v>Permanent Employee</v>
      </c>
      <c r="D2717" s="9" t="s">
        <v>136</v>
      </c>
      <c r="E2717" s="9" t="s">
        <v>137</v>
      </c>
      <c r="F2717" s="9" t="s">
        <v>138</v>
      </c>
      <c r="G2717" s="9" t="s">
        <v>140</v>
      </c>
      <c r="H2717" s="9" t="str">
        <f>IF(G2717="","",VLOOKUP(G2717,Metadata!$J$2:$K$22,2,FALSE))</f>
        <v>Lisbon Metropolitan Area</v>
      </c>
      <c r="I2717" s="9" t="s">
        <v>138</v>
      </c>
      <c r="J2717" s="9" t="str">
        <f>IF(I2717="","",VLOOKUP(I2717,Metadata!$P$2:$Q$43,2,FALSE))</f>
        <v>Europe</v>
      </c>
      <c r="K2717" s="9" t="str">
        <f t="shared" si="0"/>
        <v>Portugal</v>
      </c>
      <c r="L2717" s="9" t="s">
        <v>140</v>
      </c>
      <c r="M2717" s="9" t="str">
        <f>IF(L2717="","",VLOOKUP(L2717,Metadata!$J$2:$K$22,2,FALSE))</f>
        <v>Lisbon Metropolitan Area</v>
      </c>
      <c r="N2717" s="9" t="s">
        <v>141</v>
      </c>
      <c r="O2717" s="9" t="s">
        <v>137</v>
      </c>
      <c r="P2717" s="9" t="s">
        <v>142</v>
      </c>
      <c r="Q2717" s="10" t="str">
        <f t="shared" si="1"/>
        <v>Full Office Job</v>
      </c>
      <c r="R2717" s="10">
        <v>5</v>
      </c>
      <c r="S2717" s="9" t="s">
        <v>229</v>
      </c>
      <c r="T2717" s="9" t="s">
        <v>137</v>
      </c>
      <c r="U2717" s="9" t="str">
        <f>IF(S2717&lt;&gt;"",S2717,IF(T2717&lt;&gt;"",VLOOKUP(T2717,Metadata!$S$2:$T$228,2,FALSE),""))</f>
        <v>Project Manager</v>
      </c>
      <c r="V2717" s="9" t="s">
        <v>276</v>
      </c>
      <c r="W2717" s="9" t="s">
        <v>137</v>
      </c>
      <c r="X2717" s="9" t="s">
        <v>175</v>
      </c>
      <c r="Y2717" s="9" t="s">
        <v>137</v>
      </c>
      <c r="Z2717" s="9" t="s">
        <v>164</v>
      </c>
      <c r="AA2717" s="9" t="s">
        <v>137</v>
      </c>
      <c r="AB2717" s="9" t="s">
        <v>137</v>
      </c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 t="s">
        <v>150</v>
      </c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 t="s">
        <v>150</v>
      </c>
      <c r="BZ2717" s="9" t="s">
        <v>137</v>
      </c>
      <c r="CA2717" s="10"/>
      <c r="CB2717" s="10" t="str">
        <f t="shared" si="5"/>
        <v/>
      </c>
      <c r="CC2717" s="10"/>
      <c r="CD2717" s="9" t="str">
        <f t="shared" si="2"/>
        <v/>
      </c>
      <c r="CE2717" s="9" t="s">
        <v>232</v>
      </c>
      <c r="CF2717" s="9" t="s">
        <v>220</v>
      </c>
      <c r="CG2717" s="9">
        <f>IF(CF2717="","",VLOOKUP(CF2717,Metadata!$D$2:$H$20,2,FALSE))</f>
        <v>27500</v>
      </c>
      <c r="CH2717" s="9">
        <f>IF(CF2717="","",VLOOKUP(CF2717,Metadata!$D$2:$H$20,4,FALSE))</f>
        <v>25000</v>
      </c>
      <c r="CI2717" s="9">
        <f>IF(CF2717="","",VLOOKUP(CF2717,Metadata!$D$2:$H$20,5,FALSE))</f>
        <v>30000</v>
      </c>
      <c r="CJ2717" s="9">
        <f t="shared" si="3"/>
        <v>27500</v>
      </c>
      <c r="CK2717" s="9" t="s">
        <v>221</v>
      </c>
      <c r="CL2717" s="10">
        <v>5</v>
      </c>
      <c r="CM2717" s="10">
        <v>2</v>
      </c>
      <c r="CN2717" s="10">
        <v>7</v>
      </c>
      <c r="CO2717" s="10">
        <v>7</v>
      </c>
      <c r="CP2717" s="10">
        <v>7</v>
      </c>
      <c r="CQ2717" s="10">
        <v>7</v>
      </c>
      <c r="CR2717" s="10">
        <v>7</v>
      </c>
      <c r="CS2717" s="10">
        <v>7</v>
      </c>
      <c r="CT2717" s="10">
        <v>6</v>
      </c>
      <c r="CU2717" s="10">
        <v>6</v>
      </c>
      <c r="CV2717" s="10">
        <v>5</v>
      </c>
      <c r="CW2717" s="10">
        <v>5</v>
      </c>
      <c r="CX2717" s="10">
        <v>6</v>
      </c>
      <c r="CY2717" s="10">
        <v>5</v>
      </c>
      <c r="CZ2717" s="10">
        <v>6</v>
      </c>
      <c r="DA2717" s="10">
        <v>6</v>
      </c>
      <c r="DB2717" s="10">
        <v>7</v>
      </c>
      <c r="DC2717" s="10">
        <v>7</v>
      </c>
      <c r="DD2717" s="10">
        <v>7</v>
      </c>
      <c r="DE2717" s="10">
        <v>7</v>
      </c>
      <c r="DF2717" s="10">
        <v>7</v>
      </c>
      <c r="DG2717" s="10">
        <v>7</v>
      </c>
      <c r="DH2717" s="10">
        <v>7</v>
      </c>
      <c r="DI2717" s="10">
        <v>7</v>
      </c>
      <c r="DJ2717" s="10">
        <v>5</v>
      </c>
      <c r="DK2717" s="10">
        <v>7</v>
      </c>
      <c r="DL2717" s="10">
        <v>7</v>
      </c>
      <c r="DM2717" s="9" t="s">
        <v>154</v>
      </c>
      <c r="DN2717" s="10">
        <v>1988</v>
      </c>
      <c r="DO2717" s="9">
        <f t="shared" si="9"/>
        <v>33</v>
      </c>
      <c r="DP2717" s="9" t="s">
        <v>222</v>
      </c>
      <c r="DQ2717" s="9" t="s">
        <v>202</v>
      </c>
      <c r="DR2717" s="9" t="s">
        <v>137</v>
      </c>
      <c r="DS2717" s="9" t="s">
        <v>846</v>
      </c>
      <c r="DT2717" s="9" t="s">
        <v>657</v>
      </c>
      <c r="DU2717" s="9" t="s">
        <v>203</v>
      </c>
      <c r="DV2717" s="9" t="str">
        <f>VLOOKUP(DU2717,Metadata!$B$2:$C$7,2,FALSE)</f>
        <v>6+ years</v>
      </c>
    </row>
    <row r="2718" spans="1:126">
      <c r="A2718" s="13">
        <v>2717</v>
      </c>
      <c r="B2718" s="9" t="s">
        <v>135</v>
      </c>
      <c r="C2718" s="9" t="str">
        <f>VLOOKUP(B2718,Metadata!$M$2:$N$6,2,FALSE)</f>
        <v>Permanent Employee</v>
      </c>
      <c r="D2718" s="9" t="s">
        <v>136</v>
      </c>
      <c r="E2718" s="9" t="s">
        <v>137</v>
      </c>
      <c r="F2718" s="9" t="s">
        <v>138</v>
      </c>
      <c r="G2718" s="9" t="s">
        <v>172</v>
      </c>
      <c r="H2718" s="9" t="str">
        <f>IF(G2718="","",VLOOKUP(G2718,Metadata!$J$2:$K$22,2,FALSE))</f>
        <v>Porto Metropolitan Area</v>
      </c>
      <c r="I2718" s="9" t="s">
        <v>292</v>
      </c>
      <c r="J2718" s="9" t="str">
        <f>IF(I2718="","",VLOOKUP(I2718,Metadata!$P$2:$Q$43,2,FALSE))</f>
        <v>North America</v>
      </c>
      <c r="K2718" s="9" t="str">
        <f t="shared" si="0"/>
        <v>International</v>
      </c>
      <c r="L2718" s="9" t="s">
        <v>137</v>
      </c>
      <c r="M2718" s="9" t="str">
        <f>IF(L2718="","",VLOOKUP(L2718,Metadata!$J$2:$K$22,2,FALSE))</f>
        <v/>
      </c>
      <c r="N2718" s="9" t="s">
        <v>141</v>
      </c>
      <c r="O2718" s="9" t="s">
        <v>137</v>
      </c>
      <c r="P2718" s="9" t="s">
        <v>191</v>
      </c>
      <c r="Q2718" s="10" t="str">
        <f t="shared" si="1"/>
        <v>Remote Job (full or flexible)</v>
      </c>
      <c r="R2718" s="10">
        <v>6</v>
      </c>
      <c r="S2718" s="9" t="s">
        <v>192</v>
      </c>
      <c r="T2718" s="9" t="s">
        <v>137</v>
      </c>
      <c r="U2718" s="9" t="str">
        <f>IF(S2718&lt;&gt;"",S2718,IF(T2718&lt;&gt;"",VLOOKUP(T2718,Metadata!$S$2:$T$228,2,FALSE),""))</f>
        <v>Back-End Developer</v>
      </c>
      <c r="V2718" s="9" t="s">
        <v>144</v>
      </c>
      <c r="W2718" s="9" t="s">
        <v>137</v>
      </c>
      <c r="X2718" s="9" t="s">
        <v>163</v>
      </c>
      <c r="Y2718" s="9" t="s">
        <v>137</v>
      </c>
      <c r="Z2718" s="9" t="s">
        <v>193</v>
      </c>
      <c r="AA2718" s="9" t="s">
        <v>165</v>
      </c>
      <c r="AB2718" s="9" t="s">
        <v>253</v>
      </c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 t="s">
        <v>392</v>
      </c>
      <c r="CA2718" s="10"/>
      <c r="CB2718" s="10" t="str">
        <f t="shared" si="5"/>
        <v/>
      </c>
      <c r="CC2718" s="10"/>
      <c r="CD2718" s="9" t="str">
        <f t="shared" si="2"/>
        <v/>
      </c>
      <c r="CE2718" s="9" t="s">
        <v>232</v>
      </c>
      <c r="CF2718" s="9" t="s">
        <v>328</v>
      </c>
      <c r="CG2718" s="9">
        <f>IF(CF2718="","",VLOOKUP(CF2718,Metadata!$D$2:$H$20,2,FALSE))</f>
        <v>72500</v>
      </c>
      <c r="CH2718" s="9">
        <f>IF(CF2718="","",VLOOKUP(CF2718,Metadata!$D$2:$H$20,4,FALSE))</f>
        <v>70000</v>
      </c>
      <c r="CI2718" s="9">
        <f>IF(CF2718="","",VLOOKUP(CF2718,Metadata!$D$2:$H$20,5,FALSE))</f>
        <v>75000</v>
      </c>
      <c r="CJ2718" s="9">
        <f t="shared" si="3"/>
        <v>72500</v>
      </c>
      <c r="CK2718" s="9" t="s">
        <v>221</v>
      </c>
      <c r="CL2718" s="10">
        <v>4</v>
      </c>
      <c r="CM2718" s="10">
        <v>4</v>
      </c>
      <c r="CN2718" s="10">
        <v>5</v>
      </c>
      <c r="CO2718" s="10">
        <v>7</v>
      </c>
      <c r="CP2718" s="10">
        <v>4</v>
      </c>
      <c r="CQ2718" s="10">
        <v>7</v>
      </c>
      <c r="CR2718" s="10">
        <v>5</v>
      </c>
      <c r="CS2718" s="10">
        <v>5</v>
      </c>
      <c r="CT2718" s="10">
        <v>2</v>
      </c>
      <c r="CU2718" s="10">
        <v>5</v>
      </c>
      <c r="CV2718" s="10">
        <v>2</v>
      </c>
      <c r="CW2718" s="10">
        <v>5</v>
      </c>
      <c r="CX2718" s="10">
        <v>5</v>
      </c>
      <c r="CY2718" s="10">
        <v>6</v>
      </c>
      <c r="CZ2718" s="10">
        <v>1</v>
      </c>
      <c r="DA2718" s="10">
        <v>2</v>
      </c>
      <c r="DB2718" s="10">
        <v>2</v>
      </c>
      <c r="DC2718" s="10">
        <v>5</v>
      </c>
      <c r="DD2718" s="10">
        <v>2</v>
      </c>
      <c r="DE2718" s="10">
        <v>2</v>
      </c>
      <c r="DF2718" s="10">
        <v>5</v>
      </c>
      <c r="DG2718" s="10">
        <v>2</v>
      </c>
      <c r="DH2718" s="10">
        <v>3</v>
      </c>
      <c r="DI2718" s="10">
        <v>1</v>
      </c>
      <c r="DJ2718" s="10">
        <v>6</v>
      </c>
      <c r="DK2718" s="10">
        <v>4</v>
      </c>
      <c r="DL2718" s="10">
        <v>1</v>
      </c>
      <c r="DM2718" s="9" t="s">
        <v>154</v>
      </c>
      <c r="DN2718" s="10">
        <v>1987</v>
      </c>
      <c r="DO2718" s="9">
        <f t="shared" si="9"/>
        <v>34</v>
      </c>
      <c r="DP2718" s="9" t="s">
        <v>155</v>
      </c>
      <c r="DQ2718" s="9" t="s">
        <v>210</v>
      </c>
      <c r="DR2718" s="9" t="s">
        <v>157</v>
      </c>
      <c r="DS2718" s="9" t="s">
        <v>137</v>
      </c>
      <c r="DT2718" s="9" t="s">
        <v>657</v>
      </c>
      <c r="DU2718" s="9" t="s">
        <v>158</v>
      </c>
      <c r="DV2718" s="9" t="str">
        <f>VLOOKUP(DU2718,Metadata!$B$2:$C$7,2,FALSE)</f>
        <v>6+ years</v>
      </c>
    </row>
    <row r="2719" spans="1:126">
      <c r="A2719" s="13">
        <v>2718</v>
      </c>
      <c r="B2719" s="9" t="s">
        <v>135</v>
      </c>
      <c r="C2719" s="9" t="str">
        <f>VLOOKUP(B2719,Metadata!$M$2:$N$6,2,FALSE)</f>
        <v>Permanent Employee</v>
      </c>
      <c r="D2719" s="9" t="s">
        <v>136</v>
      </c>
      <c r="E2719" s="9" t="s">
        <v>137</v>
      </c>
      <c r="F2719" s="9" t="s">
        <v>138</v>
      </c>
      <c r="G2719" s="9" t="s">
        <v>363</v>
      </c>
      <c r="H2719" s="9" t="str">
        <f>IF(G2719="","",VLOOKUP(G2719,Metadata!$J$2:$K$22,2,FALSE))</f>
        <v>South</v>
      </c>
      <c r="I2719" s="9" t="s">
        <v>138</v>
      </c>
      <c r="J2719" s="9" t="str">
        <f>IF(I2719="","",VLOOKUP(I2719,Metadata!$P$2:$Q$43,2,FALSE))</f>
        <v>Europe</v>
      </c>
      <c r="K2719" s="9" t="str">
        <f t="shared" si="0"/>
        <v>Portugal</v>
      </c>
      <c r="L2719" s="9" t="s">
        <v>363</v>
      </c>
      <c r="M2719" s="9" t="str">
        <f>IF(L2719="","",VLOOKUP(L2719,Metadata!$J$2:$K$22,2,FALSE))</f>
        <v>South</v>
      </c>
      <c r="N2719" s="9" t="s">
        <v>214</v>
      </c>
      <c r="O2719" s="9" t="s">
        <v>278</v>
      </c>
      <c r="P2719" s="9" t="s">
        <v>142</v>
      </c>
      <c r="Q2719" s="10" t="str">
        <f t="shared" si="1"/>
        <v>Full Office Job</v>
      </c>
      <c r="R2719" s="10">
        <v>5</v>
      </c>
      <c r="S2719" s="9" t="s">
        <v>161</v>
      </c>
      <c r="T2719" s="9" t="s">
        <v>137</v>
      </c>
      <c r="U2719" s="9" t="str">
        <f>IF(S2719&lt;&gt;"",S2719,IF(T2719&lt;&gt;"",VLOOKUP(T2719,Metadata!$S$2:$T$228,2,FALSE),""))</f>
        <v>Full-Stack Developer</v>
      </c>
      <c r="V2719" s="9" t="s">
        <v>309</v>
      </c>
      <c r="W2719" s="9" t="s">
        <v>137</v>
      </c>
      <c r="X2719" s="9" t="s">
        <v>137</v>
      </c>
      <c r="Y2719" s="9" t="s">
        <v>157</v>
      </c>
      <c r="Z2719" s="9" t="s">
        <v>146</v>
      </c>
      <c r="AA2719" s="9" t="s">
        <v>137</v>
      </c>
      <c r="AB2719" s="9" t="s">
        <v>137</v>
      </c>
      <c r="AC2719" s="9" t="s">
        <v>147</v>
      </c>
      <c r="AD2719" s="9" t="s">
        <v>148</v>
      </c>
      <c r="AE2719" s="9" t="s">
        <v>194</v>
      </c>
      <c r="AF2719" s="9" t="s">
        <v>243</v>
      </c>
      <c r="AG2719" s="9" t="s">
        <v>166</v>
      </c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 t="s">
        <v>199</v>
      </c>
      <c r="BM2719" s="9"/>
      <c r="BN2719" s="9" t="s">
        <v>186</v>
      </c>
      <c r="BO2719" s="9" t="s">
        <v>257</v>
      </c>
      <c r="BP2719" s="9" t="s">
        <v>179</v>
      </c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10"/>
      <c r="CB2719" s="10" t="str">
        <f t="shared" si="5"/>
        <v/>
      </c>
      <c r="CC2719" s="10"/>
      <c r="CD2719" s="9" t="str">
        <f t="shared" si="2"/>
        <v/>
      </c>
      <c r="CE2719" s="9" t="s">
        <v>168</v>
      </c>
      <c r="CF2719" s="9" t="s">
        <v>169</v>
      </c>
      <c r="CG2719" s="9">
        <f>IF(CF2719="","",VLOOKUP(CF2719,Metadata!$D$2:$H$20,2,FALSE))</f>
        <v>12500</v>
      </c>
      <c r="CH2719" s="9">
        <f>IF(CF2719="","",VLOOKUP(CF2719,Metadata!$D$2:$H$20,4,FALSE))</f>
        <v>0</v>
      </c>
      <c r="CI2719" s="9">
        <f>IF(CF2719="","",VLOOKUP(CF2719,Metadata!$D$2:$H$20,5,FALSE))</f>
        <v>15000</v>
      </c>
      <c r="CJ2719" s="9">
        <f t="shared" si="3"/>
        <v>12500</v>
      </c>
      <c r="CK2719" s="9" t="s">
        <v>221</v>
      </c>
      <c r="CL2719" s="10">
        <v>4</v>
      </c>
      <c r="CM2719" s="10">
        <v>5</v>
      </c>
      <c r="CN2719" s="10">
        <v>4</v>
      </c>
      <c r="CO2719" s="10">
        <v>6</v>
      </c>
      <c r="CP2719" s="10">
        <v>5</v>
      </c>
      <c r="CQ2719" s="10">
        <v>7</v>
      </c>
      <c r="CR2719" s="10">
        <v>3</v>
      </c>
      <c r="CS2719" s="10">
        <v>2</v>
      </c>
      <c r="CT2719" s="10">
        <v>5</v>
      </c>
      <c r="CU2719" s="10">
        <v>1</v>
      </c>
      <c r="CV2719" s="10">
        <v>3</v>
      </c>
      <c r="CW2719" s="10">
        <v>1</v>
      </c>
      <c r="CX2719" s="10">
        <v>4</v>
      </c>
      <c r="CY2719" s="10">
        <v>3</v>
      </c>
      <c r="CZ2719" s="10">
        <v>4</v>
      </c>
      <c r="DA2719" s="10">
        <v>5</v>
      </c>
      <c r="DB2719" s="10">
        <v>2</v>
      </c>
      <c r="DC2719" s="10">
        <v>6</v>
      </c>
      <c r="DD2719" s="10">
        <v>1</v>
      </c>
      <c r="DE2719" s="10">
        <v>6</v>
      </c>
      <c r="DF2719" s="10">
        <v>5</v>
      </c>
      <c r="DG2719" s="10">
        <v>6</v>
      </c>
      <c r="DH2719" s="10">
        <v>1</v>
      </c>
      <c r="DI2719" s="10">
        <v>1</v>
      </c>
      <c r="DJ2719" s="10">
        <v>1</v>
      </c>
      <c r="DK2719" s="10">
        <v>3</v>
      </c>
      <c r="DL2719" s="10">
        <v>1</v>
      </c>
      <c r="DM2719" s="9" t="s">
        <v>154</v>
      </c>
      <c r="DN2719" s="10">
        <v>1998</v>
      </c>
      <c r="DO2719" s="9">
        <f t="shared" si="9"/>
        <v>23</v>
      </c>
      <c r="DP2719" s="9" t="s">
        <v>155</v>
      </c>
      <c r="DQ2719" s="9" t="s">
        <v>156</v>
      </c>
      <c r="DR2719" s="9" t="s">
        <v>157</v>
      </c>
      <c r="DS2719" s="9" t="s">
        <v>137</v>
      </c>
      <c r="DT2719" s="9" t="s">
        <v>657</v>
      </c>
      <c r="DU2719" s="9" t="s">
        <v>168</v>
      </c>
      <c r="DV2719" s="9" t="str">
        <f>VLOOKUP(DU2719,Metadata!$B$2:$C$7,2,FALSE)</f>
        <v>0 - 3 years</v>
      </c>
    </row>
    <row r="2720" spans="1:126">
      <c r="A2720" s="13">
        <v>2719</v>
      </c>
      <c r="B2720" s="9" t="s">
        <v>135</v>
      </c>
      <c r="C2720" s="9" t="str">
        <f>VLOOKUP(B2720,Metadata!$M$2:$N$6,2,FALSE)</f>
        <v>Permanent Employee</v>
      </c>
      <c r="D2720" s="9" t="s">
        <v>136</v>
      </c>
      <c r="E2720" s="9" t="s">
        <v>137</v>
      </c>
      <c r="F2720" s="9" t="s">
        <v>138</v>
      </c>
      <c r="G2720" s="9" t="s">
        <v>140</v>
      </c>
      <c r="H2720" s="9" t="str">
        <f>IF(G2720="","",VLOOKUP(G2720,Metadata!$J$2:$K$22,2,FALSE))</f>
        <v>Lisbon Metropolitan Area</v>
      </c>
      <c r="I2720" s="9" t="s">
        <v>138</v>
      </c>
      <c r="J2720" s="9" t="str">
        <f>IF(I2720="","",VLOOKUP(I2720,Metadata!$P$2:$Q$43,2,FALSE))</f>
        <v>Europe</v>
      </c>
      <c r="K2720" s="9" t="str">
        <f t="shared" si="0"/>
        <v>Portugal</v>
      </c>
      <c r="L2720" s="9" t="s">
        <v>140</v>
      </c>
      <c r="M2720" s="9" t="str">
        <f>IF(L2720="","",VLOOKUP(L2720,Metadata!$J$2:$K$22,2,FALSE))</f>
        <v>Lisbon Metropolitan Area</v>
      </c>
      <c r="N2720" s="9" t="s">
        <v>205</v>
      </c>
      <c r="O2720" s="9" t="s">
        <v>137</v>
      </c>
      <c r="P2720" s="9" t="s">
        <v>137</v>
      </c>
      <c r="Q2720" s="10" t="str">
        <f t="shared" si="1"/>
        <v>Full Office Job</v>
      </c>
      <c r="R2720" s="10">
        <v>6</v>
      </c>
      <c r="S2720" s="9" t="s">
        <v>229</v>
      </c>
      <c r="T2720" s="9" t="s">
        <v>137</v>
      </c>
      <c r="U2720" s="9" t="str">
        <f>IF(S2720&lt;&gt;"",S2720,IF(T2720&lt;&gt;"",VLOOKUP(T2720,Metadata!$S$2:$T$228,2,FALSE),""))</f>
        <v>Project Manager</v>
      </c>
      <c r="V2720" s="9" t="s">
        <v>279</v>
      </c>
      <c r="W2720" s="9" t="s">
        <v>137</v>
      </c>
      <c r="X2720" s="9" t="s">
        <v>145</v>
      </c>
      <c r="Y2720" s="9" t="s">
        <v>137</v>
      </c>
      <c r="Z2720" s="9" t="s">
        <v>218</v>
      </c>
      <c r="AA2720" s="9" t="s">
        <v>137</v>
      </c>
      <c r="AB2720" s="9" t="s">
        <v>137</v>
      </c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 t="s">
        <v>150</v>
      </c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 t="s">
        <v>150</v>
      </c>
      <c r="BZ2720" s="9" t="s">
        <v>137</v>
      </c>
      <c r="CA2720" s="10"/>
      <c r="CB2720" s="10" t="str">
        <f t="shared" si="5"/>
        <v/>
      </c>
      <c r="CC2720" s="10"/>
      <c r="CD2720" s="9" t="str">
        <f t="shared" si="2"/>
        <v/>
      </c>
      <c r="CE2720" s="9" t="s">
        <v>151</v>
      </c>
      <c r="CF2720" s="9" t="s">
        <v>225</v>
      </c>
      <c r="CG2720" s="9">
        <f>IF(CF2720="","",VLOOKUP(CF2720,Metadata!$D$2:$H$20,2,FALSE))</f>
        <v>22500</v>
      </c>
      <c r="CH2720" s="9">
        <f>IF(CF2720="","",VLOOKUP(CF2720,Metadata!$D$2:$H$20,4,FALSE))</f>
        <v>20000</v>
      </c>
      <c r="CI2720" s="9">
        <f>IF(CF2720="","",VLOOKUP(CF2720,Metadata!$D$2:$H$20,5,FALSE))</f>
        <v>25000</v>
      </c>
      <c r="CJ2720" s="9">
        <f t="shared" si="3"/>
        <v>22500</v>
      </c>
      <c r="CK2720" s="9" t="s">
        <v>180</v>
      </c>
      <c r="CL2720" s="10">
        <v>2</v>
      </c>
      <c r="CM2720" s="10">
        <v>4</v>
      </c>
      <c r="CN2720" s="10">
        <v>6</v>
      </c>
      <c r="CO2720" s="10">
        <v>6</v>
      </c>
      <c r="CP2720" s="10">
        <v>5</v>
      </c>
      <c r="CQ2720" s="10">
        <v>7</v>
      </c>
      <c r="CR2720" s="10">
        <v>5</v>
      </c>
      <c r="CS2720" s="10">
        <v>5</v>
      </c>
      <c r="CT2720" s="10">
        <v>5</v>
      </c>
      <c r="CU2720" s="10">
        <v>6</v>
      </c>
      <c r="CV2720" s="10">
        <v>6</v>
      </c>
      <c r="CW2720" s="10">
        <v>5</v>
      </c>
      <c r="CX2720" s="10">
        <v>3</v>
      </c>
      <c r="CY2720" s="10">
        <v>5</v>
      </c>
      <c r="CZ2720" s="10">
        <v>6</v>
      </c>
      <c r="DA2720" s="10">
        <v>5</v>
      </c>
      <c r="DB2720" s="10">
        <v>5</v>
      </c>
      <c r="DC2720" s="10">
        <v>6</v>
      </c>
      <c r="DD2720" s="10">
        <v>6</v>
      </c>
      <c r="DE2720" s="10">
        <v>6</v>
      </c>
      <c r="DF2720" s="10">
        <v>5</v>
      </c>
      <c r="DG2720" s="10">
        <v>6</v>
      </c>
      <c r="DH2720" s="10">
        <v>4</v>
      </c>
      <c r="DI2720" s="10">
        <v>5</v>
      </c>
      <c r="DJ2720" s="10">
        <v>4</v>
      </c>
      <c r="DK2720" s="10">
        <v>5</v>
      </c>
      <c r="DL2720" s="10">
        <v>5</v>
      </c>
      <c r="DM2720" s="9" t="s">
        <v>154</v>
      </c>
      <c r="DN2720" s="10">
        <v>1988</v>
      </c>
      <c r="DO2720" s="9">
        <f t="shared" si="9"/>
        <v>33</v>
      </c>
      <c r="DP2720" s="9" t="s">
        <v>155</v>
      </c>
      <c r="DQ2720" s="9" t="s">
        <v>210</v>
      </c>
      <c r="DR2720" s="9" t="s">
        <v>170</v>
      </c>
      <c r="DS2720" s="9" t="s">
        <v>137</v>
      </c>
      <c r="DT2720" s="9" t="s">
        <v>657</v>
      </c>
      <c r="DU2720" s="9" t="s">
        <v>475</v>
      </c>
      <c r="DV2720" s="9" t="str">
        <f>VLOOKUP(DU2720,Metadata!$B$2:$C$7,2,FALSE)</f>
        <v>0 Years</v>
      </c>
    </row>
    <row r="2721" spans="1:126">
      <c r="A2721" s="13">
        <v>2720</v>
      </c>
      <c r="B2721" s="9" t="s">
        <v>135</v>
      </c>
      <c r="C2721" s="9" t="str">
        <f>VLOOKUP(B2721,Metadata!$M$2:$N$6,2,FALSE)</f>
        <v>Permanent Employee</v>
      </c>
      <c r="D2721" s="9" t="s">
        <v>159</v>
      </c>
      <c r="E2721" s="9" t="s">
        <v>137</v>
      </c>
      <c r="F2721" s="9" t="s">
        <v>138</v>
      </c>
      <c r="G2721" s="9" t="s">
        <v>140</v>
      </c>
      <c r="H2721" s="9" t="str">
        <f>IF(G2721="","",VLOOKUP(G2721,Metadata!$J$2:$K$22,2,FALSE))</f>
        <v>Lisbon Metropolitan Area</v>
      </c>
      <c r="I2721" s="9" t="s">
        <v>138</v>
      </c>
      <c r="J2721" s="9" t="str">
        <f>IF(I2721="","",VLOOKUP(I2721,Metadata!$P$2:$Q$43,2,FALSE))</f>
        <v>Europe</v>
      </c>
      <c r="K2721" s="9" t="str">
        <f t="shared" si="0"/>
        <v>Portugal</v>
      </c>
      <c r="L2721" s="9" t="s">
        <v>140</v>
      </c>
      <c r="M2721" s="9" t="str">
        <f>IF(L2721="","",VLOOKUP(L2721,Metadata!$J$2:$K$22,2,FALSE))</f>
        <v>Lisbon Metropolitan Area</v>
      </c>
      <c r="N2721" s="9" t="s">
        <v>141</v>
      </c>
      <c r="O2721" s="9" t="s">
        <v>137</v>
      </c>
      <c r="P2721" s="9" t="s">
        <v>191</v>
      </c>
      <c r="Q2721" s="10" t="str">
        <f t="shared" si="1"/>
        <v>Remote Job (full or flexible)</v>
      </c>
      <c r="R2721" s="10">
        <v>6</v>
      </c>
      <c r="S2721" s="9" t="s">
        <v>260</v>
      </c>
      <c r="T2721" s="9" t="s">
        <v>137</v>
      </c>
      <c r="U2721" s="9" t="str">
        <f>IF(S2721&lt;&gt;"",S2721,IF(T2721&lt;&gt;"",VLOOKUP(T2721,Metadata!$S$2:$T$228,2,FALSE),""))</f>
        <v>DevOps Engineer</v>
      </c>
      <c r="V2721" s="9" t="s">
        <v>256</v>
      </c>
      <c r="W2721" s="9" t="s">
        <v>137</v>
      </c>
      <c r="X2721" s="9" t="s">
        <v>145</v>
      </c>
      <c r="Y2721" s="9" t="s">
        <v>137</v>
      </c>
      <c r="Z2721" s="9" t="s">
        <v>146</v>
      </c>
      <c r="AA2721" s="9" t="s">
        <v>165</v>
      </c>
      <c r="AB2721" s="9" t="s">
        <v>253</v>
      </c>
      <c r="AC2721" s="9" t="s">
        <v>147</v>
      </c>
      <c r="AD2721" s="9"/>
      <c r="AE2721" s="9"/>
      <c r="AF2721" s="9"/>
      <c r="AG2721" s="9"/>
      <c r="AH2721" s="9"/>
      <c r="AI2721" s="9"/>
      <c r="AJ2721" s="9" t="s">
        <v>185</v>
      </c>
      <c r="AK2721" s="9" t="s">
        <v>302</v>
      </c>
      <c r="AL2721" s="9"/>
      <c r="AM2721" s="9"/>
      <c r="AN2721" s="9"/>
      <c r="AO2721" s="9"/>
      <c r="AP2721" s="9"/>
      <c r="AQ2721" s="9"/>
      <c r="AR2721" s="9"/>
      <c r="AS2721" s="9"/>
      <c r="AT2721" s="9" t="s">
        <v>324</v>
      </c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 t="s">
        <v>199</v>
      </c>
      <c r="BM2721" s="9" t="s">
        <v>303</v>
      </c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10"/>
      <c r="CB2721" s="10" t="str">
        <f t="shared" si="5"/>
        <v/>
      </c>
      <c r="CC2721" s="10"/>
      <c r="CD2721" s="9" t="str">
        <f t="shared" si="2"/>
        <v/>
      </c>
      <c r="CE2721" s="9" t="s">
        <v>168</v>
      </c>
      <c r="CF2721" s="9" t="s">
        <v>225</v>
      </c>
      <c r="CG2721" s="9">
        <f>IF(CF2721="","",VLOOKUP(CF2721,Metadata!$D$2:$H$20,2,FALSE))</f>
        <v>22500</v>
      </c>
      <c r="CH2721" s="9">
        <f>IF(CF2721="","",VLOOKUP(CF2721,Metadata!$D$2:$H$20,4,FALSE))</f>
        <v>20000</v>
      </c>
      <c r="CI2721" s="9">
        <f>IF(CF2721="","",VLOOKUP(CF2721,Metadata!$D$2:$H$20,5,FALSE))</f>
        <v>25000</v>
      </c>
      <c r="CJ2721" s="9">
        <f t="shared" si="3"/>
        <v>22500</v>
      </c>
      <c r="CK2721" s="9" t="s">
        <v>221</v>
      </c>
      <c r="CL2721" s="10">
        <v>2</v>
      </c>
      <c r="CM2721" s="10">
        <v>4</v>
      </c>
      <c r="CN2721" s="10">
        <v>5</v>
      </c>
      <c r="CO2721" s="10">
        <v>6</v>
      </c>
      <c r="CP2721" s="10">
        <v>4</v>
      </c>
      <c r="CQ2721" s="10">
        <v>6</v>
      </c>
      <c r="CR2721" s="10">
        <v>6</v>
      </c>
      <c r="CS2721" s="10">
        <v>7</v>
      </c>
      <c r="CT2721" s="10">
        <v>6</v>
      </c>
      <c r="CU2721" s="10">
        <v>6</v>
      </c>
      <c r="CV2721" s="10">
        <v>5</v>
      </c>
      <c r="CW2721" s="10">
        <v>6</v>
      </c>
      <c r="CX2721" s="10">
        <v>6</v>
      </c>
      <c r="CY2721" s="10">
        <v>6</v>
      </c>
      <c r="CZ2721" s="10">
        <v>7</v>
      </c>
      <c r="DA2721" s="10">
        <v>4</v>
      </c>
      <c r="DB2721" s="10">
        <v>4</v>
      </c>
      <c r="DC2721" s="10">
        <v>6</v>
      </c>
      <c r="DD2721" s="10">
        <v>7</v>
      </c>
      <c r="DE2721" s="10">
        <v>6</v>
      </c>
      <c r="DF2721" s="10">
        <v>5</v>
      </c>
      <c r="DG2721" s="10">
        <v>6</v>
      </c>
      <c r="DH2721" s="10">
        <v>3</v>
      </c>
      <c r="DI2721" s="10">
        <v>3</v>
      </c>
      <c r="DJ2721" s="10">
        <v>6</v>
      </c>
      <c r="DK2721" s="10">
        <v>5</v>
      </c>
      <c r="DL2721" s="10">
        <v>2</v>
      </c>
      <c r="DM2721" s="9" t="s">
        <v>154</v>
      </c>
      <c r="DN2721" s="10">
        <v>1984</v>
      </c>
      <c r="DO2721" s="9">
        <f t="shared" si="9"/>
        <v>37</v>
      </c>
      <c r="DP2721" s="9" t="s">
        <v>155</v>
      </c>
      <c r="DQ2721" s="9" t="s">
        <v>156</v>
      </c>
      <c r="DR2721" s="9" t="s">
        <v>342</v>
      </c>
      <c r="DS2721" s="9" t="s">
        <v>137</v>
      </c>
      <c r="DT2721" s="9" t="s">
        <v>657</v>
      </c>
      <c r="DU2721" s="9" t="s">
        <v>168</v>
      </c>
      <c r="DV2721" s="9" t="str">
        <f>VLOOKUP(DU2721,Metadata!$B$2:$C$7,2,FALSE)</f>
        <v>0 - 3 years</v>
      </c>
    </row>
    <row r="2722" spans="1:126">
      <c r="A2722" s="13">
        <v>2721</v>
      </c>
      <c r="B2722" s="9" t="s">
        <v>135</v>
      </c>
      <c r="C2722" s="9" t="str">
        <f>VLOOKUP(B2722,Metadata!$M$2:$N$6,2,FALSE)</f>
        <v>Permanent Employee</v>
      </c>
      <c r="D2722" s="9" t="s">
        <v>159</v>
      </c>
      <c r="E2722" s="9" t="s">
        <v>137</v>
      </c>
      <c r="F2722" s="9" t="s">
        <v>138</v>
      </c>
      <c r="G2722" s="9" t="s">
        <v>140</v>
      </c>
      <c r="H2722" s="9" t="str">
        <f>IF(G2722="","",VLOOKUP(G2722,Metadata!$J$2:$K$22,2,FALSE))</f>
        <v>Lisbon Metropolitan Area</v>
      </c>
      <c r="I2722" s="9" t="s">
        <v>138</v>
      </c>
      <c r="J2722" s="9" t="str">
        <f>IF(I2722="","",VLOOKUP(I2722,Metadata!$P$2:$Q$43,2,FALSE))</f>
        <v>Europe</v>
      </c>
      <c r="K2722" s="9" t="str">
        <f t="shared" si="0"/>
        <v>Portugal</v>
      </c>
      <c r="L2722" s="9" t="s">
        <v>140</v>
      </c>
      <c r="M2722" s="9" t="str">
        <f>IF(L2722="","",VLOOKUP(L2722,Metadata!$J$2:$K$22,2,FALSE))</f>
        <v>Lisbon Metropolitan Area</v>
      </c>
      <c r="N2722" s="9" t="s">
        <v>214</v>
      </c>
      <c r="O2722" s="9" t="s">
        <v>136</v>
      </c>
      <c r="P2722" s="9" t="s">
        <v>142</v>
      </c>
      <c r="Q2722" s="10" t="str">
        <f t="shared" si="1"/>
        <v>Full Office Job</v>
      </c>
      <c r="R2722" s="10">
        <v>3</v>
      </c>
      <c r="S2722" s="9" t="s">
        <v>143</v>
      </c>
      <c r="T2722" s="9" t="s">
        <v>137</v>
      </c>
      <c r="U2722" s="9" t="str">
        <f>IF(S2722&lt;&gt;"",S2722,IF(T2722&lt;&gt;"",VLOOKUP(T2722,Metadata!$S$2:$T$228,2,FALSE),""))</f>
        <v>Technical Team Leader</v>
      </c>
      <c r="V2722" s="9" t="s">
        <v>256</v>
      </c>
      <c r="W2722" s="9" t="s">
        <v>137</v>
      </c>
      <c r="X2722" s="9" t="s">
        <v>163</v>
      </c>
      <c r="Y2722" s="9" t="s">
        <v>137</v>
      </c>
      <c r="Z2722" s="9" t="s">
        <v>262</v>
      </c>
      <c r="AA2722" s="9" t="s">
        <v>137</v>
      </c>
      <c r="AB2722" s="9" t="s">
        <v>137</v>
      </c>
      <c r="AC2722" s="9"/>
      <c r="AD2722" s="9"/>
      <c r="AE2722" s="9" t="s">
        <v>194</v>
      </c>
      <c r="AF2722" s="9"/>
      <c r="AG2722" s="9"/>
      <c r="AH2722" s="9" t="s">
        <v>176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198</v>
      </c>
      <c r="BL2722" s="9"/>
      <c r="BM2722" s="9"/>
      <c r="BN2722" s="9"/>
      <c r="BO2722" s="9"/>
      <c r="BP2722" s="9"/>
      <c r="BQ2722" s="9"/>
      <c r="BR2722" s="9" t="s">
        <v>247</v>
      </c>
      <c r="BS2722" s="9"/>
      <c r="BT2722" s="9"/>
      <c r="BU2722" s="9"/>
      <c r="BV2722" s="9"/>
      <c r="BW2722" s="9"/>
      <c r="BX2722" s="9"/>
      <c r="BY2722" s="9"/>
      <c r="BZ2722" s="9"/>
      <c r="CA2722" s="10"/>
      <c r="CB2722" s="10" t="str">
        <f t="shared" si="5"/>
        <v/>
      </c>
      <c r="CC2722" s="10"/>
      <c r="CD2722" s="9" t="str">
        <f t="shared" si="2"/>
        <v/>
      </c>
      <c r="CE2722" s="9" t="s">
        <v>151</v>
      </c>
      <c r="CF2722" s="9" t="s">
        <v>245</v>
      </c>
      <c r="CG2722" s="9">
        <f>IF(CF2722="","",VLOOKUP(CF2722,Metadata!$D$2:$H$20,2,FALSE))</f>
        <v>42500</v>
      </c>
      <c r="CH2722" s="9">
        <f>IF(CF2722="","",VLOOKUP(CF2722,Metadata!$D$2:$H$20,4,FALSE))</f>
        <v>40000</v>
      </c>
      <c r="CI2722" s="9">
        <f>IF(CF2722="","",VLOOKUP(CF2722,Metadata!$D$2:$H$20,5,FALSE))</f>
        <v>45000</v>
      </c>
      <c r="CJ2722" s="9">
        <f t="shared" si="3"/>
        <v>42500</v>
      </c>
      <c r="CK2722" s="9" t="s">
        <v>153</v>
      </c>
      <c r="CL2722" s="10">
        <v>6</v>
      </c>
      <c r="CM2722" s="10">
        <v>2</v>
      </c>
      <c r="CN2722" s="10">
        <v>4</v>
      </c>
      <c r="CO2722" s="10">
        <v>5</v>
      </c>
      <c r="CP2722" s="10">
        <v>1</v>
      </c>
      <c r="CQ2722" s="10">
        <v>6</v>
      </c>
      <c r="CR2722" s="10">
        <v>2</v>
      </c>
      <c r="CS2722" s="10">
        <v>6</v>
      </c>
      <c r="CT2722" s="10">
        <v>4</v>
      </c>
      <c r="CU2722" s="10">
        <v>6</v>
      </c>
      <c r="CV2722" s="10">
        <v>6</v>
      </c>
      <c r="CW2722" s="10">
        <v>6</v>
      </c>
      <c r="CX2722" s="10">
        <v>6</v>
      </c>
      <c r="CY2722" s="10">
        <v>7</v>
      </c>
      <c r="CZ2722" s="10">
        <v>3</v>
      </c>
      <c r="DA2722" s="10">
        <v>2</v>
      </c>
      <c r="DB2722" s="10">
        <v>1</v>
      </c>
      <c r="DC2722" s="10">
        <v>5</v>
      </c>
      <c r="DD2722" s="10">
        <v>2</v>
      </c>
      <c r="DE2722" s="10">
        <v>6</v>
      </c>
      <c r="DF2722" s="10">
        <v>1</v>
      </c>
      <c r="DG2722" s="10">
        <v>4</v>
      </c>
      <c r="DH2722" s="10">
        <v>4</v>
      </c>
      <c r="DI2722" s="10">
        <v>7</v>
      </c>
      <c r="DJ2722" s="10">
        <v>6</v>
      </c>
      <c r="DK2722" s="10">
        <v>1</v>
      </c>
      <c r="DL2722" s="10">
        <v>4</v>
      </c>
      <c r="DM2722" s="9" t="s">
        <v>154</v>
      </c>
      <c r="DN2722" s="10">
        <v>1991</v>
      </c>
      <c r="DO2722" s="9">
        <f t="shared" si="9"/>
        <v>30</v>
      </c>
      <c r="DP2722" s="9" t="s">
        <v>155</v>
      </c>
      <c r="DQ2722" s="9" t="s">
        <v>156</v>
      </c>
      <c r="DR2722" s="9" t="s">
        <v>157</v>
      </c>
      <c r="DS2722" s="9" t="s">
        <v>137</v>
      </c>
      <c r="DT2722" s="9" t="s">
        <v>657</v>
      </c>
      <c r="DU2722" s="9" t="s">
        <v>203</v>
      </c>
      <c r="DV2722" s="9" t="str">
        <f>VLOOKUP(DU2722,Metadata!$B$2:$C$7,2,FALSE)</f>
        <v>6+ years</v>
      </c>
    </row>
    <row r="2723" spans="1:126">
      <c r="A2723" s="13">
        <v>2722</v>
      </c>
      <c r="B2723" s="9" t="s">
        <v>135</v>
      </c>
      <c r="C2723" s="9" t="str">
        <f>VLOOKUP(B2723,Metadata!$M$2:$N$6,2,FALSE)</f>
        <v>Permanent Employee</v>
      </c>
      <c r="D2723" s="9" t="s">
        <v>159</v>
      </c>
      <c r="E2723" s="9" t="s">
        <v>137</v>
      </c>
      <c r="F2723" s="9" t="s">
        <v>138</v>
      </c>
      <c r="G2723" s="9" t="s">
        <v>140</v>
      </c>
      <c r="H2723" s="9" t="str">
        <f>IF(G2723="","",VLOOKUP(G2723,Metadata!$J$2:$K$22,2,FALSE))</f>
        <v>Lisbon Metropolitan Area</v>
      </c>
      <c r="I2723" s="9" t="s">
        <v>228</v>
      </c>
      <c r="J2723" s="9" t="str">
        <f>IF(I2723="","",VLOOKUP(I2723,Metadata!$P$2:$Q$43,2,FALSE))</f>
        <v>Europe</v>
      </c>
      <c r="K2723" s="9" t="str">
        <f t="shared" si="0"/>
        <v>International</v>
      </c>
      <c r="L2723" s="9" t="s">
        <v>137</v>
      </c>
      <c r="M2723" s="9" t="str">
        <f>IF(L2723="","",VLOOKUP(L2723,Metadata!$J$2:$K$22,2,FALSE))</f>
        <v/>
      </c>
      <c r="N2723" s="9" t="s">
        <v>214</v>
      </c>
      <c r="O2723" s="9" t="s">
        <v>136</v>
      </c>
      <c r="P2723" s="9" t="s">
        <v>142</v>
      </c>
      <c r="Q2723" s="10" t="str">
        <f t="shared" si="1"/>
        <v>Full Office Job</v>
      </c>
      <c r="R2723" s="10">
        <v>5</v>
      </c>
      <c r="S2723" s="9" t="s">
        <v>161</v>
      </c>
      <c r="T2723" s="9" t="s">
        <v>137</v>
      </c>
      <c r="U2723" s="9" t="str">
        <f>IF(S2723&lt;&gt;"",S2723,IF(T2723&lt;&gt;"",VLOOKUP(T2723,Metadata!$S$2:$T$228,2,FALSE),""))</f>
        <v>Full-Stack Developer</v>
      </c>
      <c r="V2723" s="9" t="s">
        <v>217</v>
      </c>
      <c r="W2723" s="9" t="s">
        <v>137</v>
      </c>
      <c r="X2723" s="9" t="s">
        <v>163</v>
      </c>
      <c r="Y2723" s="9" t="s">
        <v>137</v>
      </c>
      <c r="Z2723" s="9" t="s">
        <v>184</v>
      </c>
      <c r="AA2723" s="9" t="s">
        <v>165</v>
      </c>
      <c r="AB2723" s="9" t="s">
        <v>137</v>
      </c>
      <c r="AC2723" s="9" t="s">
        <v>147</v>
      </c>
      <c r="AD2723" s="9"/>
      <c r="AE2723" s="9"/>
      <c r="AF2723" s="9"/>
      <c r="AG2723" s="9"/>
      <c r="AH2723" s="9"/>
      <c r="AI2723" s="9"/>
      <c r="AJ2723" s="9"/>
      <c r="AK2723" s="9" t="s">
        <v>302</v>
      </c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 t="s">
        <v>303</v>
      </c>
      <c r="BN2723" s="9" t="s">
        <v>186</v>
      </c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10"/>
      <c r="CB2723" s="10" t="str">
        <f t="shared" si="5"/>
        <v/>
      </c>
      <c r="CC2723" s="10"/>
      <c r="CD2723" s="9" t="str">
        <f t="shared" si="2"/>
        <v/>
      </c>
      <c r="CE2723" s="9" t="s">
        <v>232</v>
      </c>
      <c r="CF2723" s="9" t="s">
        <v>152</v>
      </c>
      <c r="CG2723" s="9">
        <f>IF(CF2723="","",VLOOKUP(CF2723,Metadata!$D$2:$H$20,2,FALSE))</f>
        <v>32500</v>
      </c>
      <c r="CH2723" s="9">
        <f>IF(CF2723="","",VLOOKUP(CF2723,Metadata!$D$2:$H$20,4,FALSE))</f>
        <v>30000</v>
      </c>
      <c r="CI2723" s="9">
        <f>IF(CF2723="","",VLOOKUP(CF2723,Metadata!$D$2:$H$20,5,FALSE))</f>
        <v>35000</v>
      </c>
      <c r="CJ2723" s="9">
        <f t="shared" si="3"/>
        <v>32500</v>
      </c>
      <c r="CK2723" s="9" t="s">
        <v>201</v>
      </c>
      <c r="CL2723" s="10">
        <v>6</v>
      </c>
      <c r="CM2723" s="10">
        <v>1</v>
      </c>
      <c r="CN2723" s="10">
        <v>7</v>
      </c>
      <c r="CO2723" s="10">
        <v>6</v>
      </c>
      <c r="CP2723" s="10">
        <v>3</v>
      </c>
      <c r="CQ2723" s="10">
        <v>5</v>
      </c>
      <c r="CR2723" s="10">
        <v>6</v>
      </c>
      <c r="CS2723" s="10">
        <v>6</v>
      </c>
      <c r="CT2723" s="10">
        <v>5</v>
      </c>
      <c r="CU2723" s="10">
        <v>5</v>
      </c>
      <c r="CV2723" s="10">
        <v>3</v>
      </c>
      <c r="CW2723" s="10">
        <v>5</v>
      </c>
      <c r="CX2723" s="10">
        <v>4</v>
      </c>
      <c r="CY2723" s="10">
        <v>4</v>
      </c>
      <c r="CZ2723" s="10">
        <v>4</v>
      </c>
      <c r="DA2723" s="10">
        <v>6</v>
      </c>
      <c r="DB2723" s="10">
        <v>3</v>
      </c>
      <c r="DC2723" s="10">
        <v>7</v>
      </c>
      <c r="DD2723" s="10">
        <v>3</v>
      </c>
      <c r="DE2723" s="10">
        <v>4</v>
      </c>
      <c r="DF2723" s="10">
        <v>3</v>
      </c>
      <c r="DG2723" s="10">
        <v>5</v>
      </c>
      <c r="DH2723" s="10">
        <v>5</v>
      </c>
      <c r="DI2723" s="10">
        <v>7</v>
      </c>
      <c r="DJ2723" s="10">
        <v>4</v>
      </c>
      <c r="DK2723" s="10">
        <v>4</v>
      </c>
      <c r="DL2723" s="10">
        <v>6</v>
      </c>
      <c r="DM2723" s="9" t="s">
        <v>154</v>
      </c>
      <c r="DN2723" s="10">
        <v>1992</v>
      </c>
      <c r="DO2723" s="9">
        <f t="shared" si="9"/>
        <v>29</v>
      </c>
      <c r="DP2723" s="9" t="s">
        <v>155</v>
      </c>
      <c r="DQ2723" s="9" t="s">
        <v>210</v>
      </c>
      <c r="DR2723" s="9" t="s">
        <v>170</v>
      </c>
      <c r="DS2723" s="9" t="s">
        <v>137</v>
      </c>
      <c r="DT2723" s="9" t="s">
        <v>657</v>
      </c>
      <c r="DU2723" s="9" t="s">
        <v>223</v>
      </c>
      <c r="DV2723" s="9" t="str">
        <f>VLOOKUP(DU2723,Metadata!$B$2:$C$7,2,FALSE)</f>
        <v>3 - 6 years</v>
      </c>
    </row>
    <row r="2724" spans="1:126">
      <c r="A2724" s="13">
        <v>2723</v>
      </c>
      <c r="B2724" s="9" t="s">
        <v>135</v>
      </c>
      <c r="C2724" s="9" t="str">
        <f>VLOOKUP(B2724,Metadata!$M$2:$N$6,2,FALSE)</f>
        <v>Permanent Employee</v>
      </c>
      <c r="D2724" s="9" t="s">
        <v>159</v>
      </c>
      <c r="E2724" s="9" t="s">
        <v>137</v>
      </c>
      <c r="F2724" s="9" t="s">
        <v>138</v>
      </c>
      <c r="G2724" s="9" t="s">
        <v>172</v>
      </c>
      <c r="H2724" s="9" t="str">
        <f>IF(G2724="","",VLOOKUP(G2724,Metadata!$J$2:$K$22,2,FALSE))</f>
        <v>Porto Metropolitan Area</v>
      </c>
      <c r="I2724" s="9" t="s">
        <v>138</v>
      </c>
      <c r="J2724" s="9" t="str">
        <f>IF(I2724="","",VLOOKUP(I2724,Metadata!$P$2:$Q$43,2,FALSE))</f>
        <v>Europe</v>
      </c>
      <c r="K2724" s="9" t="str">
        <f t="shared" si="0"/>
        <v>Portugal</v>
      </c>
      <c r="L2724" s="9" t="s">
        <v>172</v>
      </c>
      <c r="M2724" s="9" t="str">
        <f>IF(L2724="","",VLOOKUP(L2724,Metadata!$J$2:$K$22,2,FALSE))</f>
        <v>Porto Metropolitan Area</v>
      </c>
      <c r="N2724" s="9" t="s">
        <v>141</v>
      </c>
      <c r="O2724" s="9" t="s">
        <v>137</v>
      </c>
      <c r="P2724" s="9" t="s">
        <v>142</v>
      </c>
      <c r="Q2724" s="10" t="str">
        <f t="shared" si="1"/>
        <v>Full Office Job</v>
      </c>
      <c r="R2724" s="10">
        <v>6</v>
      </c>
      <c r="S2724" s="9" t="s">
        <v>161</v>
      </c>
      <c r="T2724" s="9" t="s">
        <v>137</v>
      </c>
      <c r="U2724" s="9" t="str">
        <f>IF(S2724&lt;&gt;"",S2724,IF(T2724&lt;&gt;"",VLOOKUP(T2724,Metadata!$S$2:$T$228,2,FALSE),""))</f>
        <v>Full-Stack Developer</v>
      </c>
      <c r="V2724" s="9" t="s">
        <v>162</v>
      </c>
      <c r="W2724" s="9" t="s">
        <v>137</v>
      </c>
      <c r="X2724" s="9" t="s">
        <v>163</v>
      </c>
      <c r="Y2724" s="9" t="s">
        <v>137</v>
      </c>
      <c r="Z2724" s="9" t="s">
        <v>262</v>
      </c>
      <c r="AA2724" s="9" t="s">
        <v>165</v>
      </c>
      <c r="AB2724" s="9" t="s">
        <v>137</v>
      </c>
      <c r="AC2724" s="9" t="s">
        <v>147</v>
      </c>
      <c r="AD2724" s="9"/>
      <c r="AE2724" s="9"/>
      <c r="AF2724" s="9"/>
      <c r="AG2724" s="9" t="s">
        <v>166</v>
      </c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 t="s">
        <v>178</v>
      </c>
      <c r="BB2724" s="9"/>
      <c r="BC2724" s="9"/>
      <c r="BD2724" s="9"/>
      <c r="BE2724" s="9"/>
      <c r="BF2724" s="9"/>
      <c r="BG2724" s="9"/>
      <c r="BH2724" s="9"/>
      <c r="BI2724" s="9"/>
      <c r="BJ2724" s="9" t="s">
        <v>167</v>
      </c>
      <c r="BK2724" s="9"/>
      <c r="BL2724" s="9"/>
      <c r="BM2724" s="9"/>
      <c r="BN2724" s="9"/>
      <c r="BO2724" s="9"/>
      <c r="BP2724" s="9" t="s">
        <v>179</v>
      </c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10"/>
      <c r="CB2724" s="10" t="str">
        <f t="shared" si="5"/>
        <v/>
      </c>
      <c r="CC2724" s="10"/>
      <c r="CD2724" s="9" t="str">
        <f t="shared" si="2"/>
        <v/>
      </c>
      <c r="CE2724" s="9" t="s">
        <v>168</v>
      </c>
      <c r="CF2724" s="9" t="s">
        <v>169</v>
      </c>
      <c r="CG2724" s="9">
        <f>IF(CF2724="","",VLOOKUP(CF2724,Metadata!$D$2:$H$20,2,FALSE))</f>
        <v>12500</v>
      </c>
      <c r="CH2724" s="9">
        <f>IF(CF2724="","",VLOOKUP(CF2724,Metadata!$D$2:$H$20,4,FALSE))</f>
        <v>0</v>
      </c>
      <c r="CI2724" s="9">
        <f>IF(CF2724="","",VLOOKUP(CF2724,Metadata!$D$2:$H$20,5,FALSE))</f>
        <v>15000</v>
      </c>
      <c r="CJ2724" s="9">
        <f t="shared" si="3"/>
        <v>12500</v>
      </c>
      <c r="CK2724" s="9" t="s">
        <v>153</v>
      </c>
      <c r="CL2724" s="10">
        <v>1</v>
      </c>
      <c r="CM2724" s="10">
        <v>5</v>
      </c>
      <c r="CN2724" s="10">
        <v>6</v>
      </c>
      <c r="CO2724" s="10">
        <v>6</v>
      </c>
      <c r="CP2724" s="10">
        <v>6</v>
      </c>
      <c r="CQ2724" s="10">
        <v>6</v>
      </c>
      <c r="CR2724" s="10">
        <v>4</v>
      </c>
      <c r="CS2724" s="10">
        <v>4</v>
      </c>
      <c r="CT2724" s="10">
        <v>5</v>
      </c>
      <c r="CU2724" s="10">
        <v>6</v>
      </c>
      <c r="CV2724" s="10">
        <v>5</v>
      </c>
      <c r="CW2724" s="10">
        <v>5</v>
      </c>
      <c r="CX2724" s="10">
        <v>6</v>
      </c>
      <c r="CY2724" s="10">
        <v>5</v>
      </c>
      <c r="CZ2724" s="10">
        <v>5</v>
      </c>
      <c r="DA2724" s="10">
        <v>6</v>
      </c>
      <c r="DB2724" s="10">
        <v>5</v>
      </c>
      <c r="DC2724" s="10">
        <v>6</v>
      </c>
      <c r="DD2724" s="10">
        <v>5</v>
      </c>
      <c r="DE2724" s="10">
        <v>6</v>
      </c>
      <c r="DF2724" s="10">
        <v>6</v>
      </c>
      <c r="DG2724" s="10">
        <v>6</v>
      </c>
      <c r="DH2724" s="10">
        <v>5</v>
      </c>
      <c r="DI2724" s="10">
        <v>4</v>
      </c>
      <c r="DJ2724" s="10">
        <v>4</v>
      </c>
      <c r="DK2724" s="10">
        <v>4</v>
      </c>
      <c r="DL2724" s="10">
        <v>4</v>
      </c>
      <c r="DM2724" s="9" t="s">
        <v>154</v>
      </c>
      <c r="DN2724" s="10">
        <v>1994</v>
      </c>
      <c r="DO2724" s="9">
        <f t="shared" si="9"/>
        <v>27</v>
      </c>
      <c r="DP2724" s="9" t="s">
        <v>155</v>
      </c>
      <c r="DQ2724" s="9" t="s">
        <v>202</v>
      </c>
      <c r="DR2724" s="9" t="s">
        <v>157</v>
      </c>
      <c r="DS2724" s="9" t="s">
        <v>137</v>
      </c>
      <c r="DT2724" s="9" t="s">
        <v>657</v>
      </c>
      <c r="DU2724" s="9" t="s">
        <v>168</v>
      </c>
      <c r="DV2724" s="9" t="str">
        <f>VLOOKUP(DU2724,Metadata!$B$2:$C$7,2,FALSE)</f>
        <v>0 - 3 years</v>
      </c>
    </row>
    <row r="2725" spans="1:126">
      <c r="A2725" s="13">
        <v>2724</v>
      </c>
      <c r="B2725" s="9" t="s">
        <v>135</v>
      </c>
      <c r="C2725" s="9" t="str">
        <f>VLOOKUP(B2725,Metadata!$M$2:$N$6,2,FALSE)</f>
        <v>Permanent Employee</v>
      </c>
      <c r="D2725" s="9" t="s">
        <v>159</v>
      </c>
      <c r="E2725" s="9" t="s">
        <v>137</v>
      </c>
      <c r="F2725" s="9" t="s">
        <v>138</v>
      </c>
      <c r="G2725" s="9" t="s">
        <v>140</v>
      </c>
      <c r="H2725" s="9" t="str">
        <f>IF(G2725="","",VLOOKUP(G2725,Metadata!$J$2:$K$22,2,FALSE))</f>
        <v>Lisbon Metropolitan Area</v>
      </c>
      <c r="I2725" s="9" t="s">
        <v>138</v>
      </c>
      <c r="J2725" s="9" t="str">
        <f>IF(I2725="","",VLOOKUP(I2725,Metadata!$P$2:$Q$43,2,FALSE))</f>
        <v>Europe</v>
      </c>
      <c r="K2725" s="9" t="str">
        <f t="shared" si="0"/>
        <v>Portugal</v>
      </c>
      <c r="L2725" s="9" t="s">
        <v>140</v>
      </c>
      <c r="M2725" s="9" t="str">
        <f>IF(L2725="","",VLOOKUP(L2725,Metadata!$J$2:$K$22,2,FALSE))</f>
        <v>Lisbon Metropolitan Area</v>
      </c>
      <c r="N2725" s="9" t="s">
        <v>214</v>
      </c>
      <c r="O2725" s="9" t="s">
        <v>259</v>
      </c>
      <c r="P2725" s="9" t="s">
        <v>191</v>
      </c>
      <c r="Q2725" s="10" t="str">
        <f t="shared" si="1"/>
        <v>Remote Job (full or flexible)</v>
      </c>
      <c r="R2725" s="10">
        <v>5</v>
      </c>
      <c r="S2725" s="9" t="s">
        <v>192</v>
      </c>
      <c r="T2725" s="9" t="s">
        <v>137</v>
      </c>
      <c r="U2725" s="9" t="str">
        <f>IF(S2725&lt;&gt;"",S2725,IF(T2725&lt;&gt;"",VLOOKUP(T2725,Metadata!$S$2:$T$228,2,FALSE),""))</f>
        <v>Back-End Developer</v>
      </c>
      <c r="V2725" s="9" t="s">
        <v>261</v>
      </c>
      <c r="W2725" s="9" t="s">
        <v>137</v>
      </c>
      <c r="X2725" s="9" t="s">
        <v>163</v>
      </c>
      <c r="Y2725" s="9" t="s">
        <v>137</v>
      </c>
      <c r="Z2725" s="9" t="s">
        <v>184</v>
      </c>
      <c r="AA2725" s="9" t="s">
        <v>137</v>
      </c>
      <c r="AB2725" s="9" t="s">
        <v>137</v>
      </c>
      <c r="AC2725" s="9"/>
      <c r="AD2725" s="9" t="s">
        <v>148</v>
      </c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 t="s">
        <v>219</v>
      </c>
      <c r="BR2725" s="9"/>
      <c r="BS2725" s="9"/>
      <c r="BT2725" s="9"/>
      <c r="BU2725" s="9"/>
      <c r="BV2725" s="9"/>
      <c r="BW2725" s="9"/>
      <c r="BX2725" s="9"/>
      <c r="BY2725" s="9"/>
      <c r="BZ2725" s="9"/>
      <c r="CA2725" s="10"/>
      <c r="CB2725" s="10" t="str">
        <f t="shared" si="5"/>
        <v/>
      </c>
      <c r="CC2725" s="10"/>
      <c r="CD2725" s="9" t="str">
        <f t="shared" si="2"/>
        <v/>
      </c>
      <c r="CE2725" s="9" t="s">
        <v>168</v>
      </c>
      <c r="CF2725" s="9" t="s">
        <v>254</v>
      </c>
      <c r="CG2725" s="9">
        <f>IF(CF2725="","",VLOOKUP(CF2725,Metadata!$D$2:$H$20,2,FALSE))</f>
        <v>37500</v>
      </c>
      <c r="CH2725" s="9">
        <f>IF(CF2725="","",VLOOKUP(CF2725,Metadata!$D$2:$H$20,4,FALSE))</f>
        <v>35000</v>
      </c>
      <c r="CI2725" s="9">
        <f>IF(CF2725="","",VLOOKUP(CF2725,Metadata!$D$2:$H$20,5,FALSE))</f>
        <v>40000</v>
      </c>
      <c r="CJ2725" s="9">
        <f t="shared" si="3"/>
        <v>37500</v>
      </c>
      <c r="CK2725" s="9" t="s">
        <v>153</v>
      </c>
      <c r="CL2725" s="10">
        <v>2</v>
      </c>
      <c r="CM2725" s="10">
        <v>2</v>
      </c>
      <c r="CN2725" s="10">
        <v>5</v>
      </c>
      <c r="CO2725" s="10">
        <v>6</v>
      </c>
      <c r="CP2725" s="10">
        <v>4</v>
      </c>
      <c r="CQ2725" s="10">
        <v>4</v>
      </c>
      <c r="CR2725" s="10">
        <v>4</v>
      </c>
      <c r="CS2725" s="10">
        <v>4</v>
      </c>
      <c r="CT2725" s="10">
        <v>5</v>
      </c>
      <c r="CU2725" s="10">
        <v>6</v>
      </c>
      <c r="CV2725" s="10">
        <v>5</v>
      </c>
      <c r="CW2725" s="10">
        <v>2</v>
      </c>
      <c r="CX2725" s="10">
        <v>6</v>
      </c>
      <c r="CY2725" s="10">
        <v>6</v>
      </c>
      <c r="CZ2725" s="10">
        <v>5</v>
      </c>
      <c r="DA2725" s="10">
        <v>1</v>
      </c>
      <c r="DB2725" s="10">
        <v>1</v>
      </c>
      <c r="DC2725" s="10">
        <v>4</v>
      </c>
      <c r="DD2725" s="10">
        <v>4</v>
      </c>
      <c r="DE2725" s="10">
        <v>4</v>
      </c>
      <c r="DF2725" s="10">
        <v>4</v>
      </c>
      <c r="DG2725" s="10">
        <v>4</v>
      </c>
      <c r="DH2725" s="10">
        <v>4</v>
      </c>
      <c r="DI2725" s="10">
        <v>4</v>
      </c>
      <c r="DJ2725" s="10">
        <v>4</v>
      </c>
      <c r="DK2725" s="10">
        <v>4</v>
      </c>
      <c r="DL2725" s="10">
        <v>4</v>
      </c>
      <c r="DM2725" s="9" t="s">
        <v>154</v>
      </c>
      <c r="DN2725" s="10">
        <v>1987</v>
      </c>
      <c r="DO2725" s="9">
        <f t="shared" si="9"/>
        <v>34</v>
      </c>
      <c r="DP2725" s="9" t="s">
        <v>155</v>
      </c>
      <c r="DQ2725" s="9" t="s">
        <v>156</v>
      </c>
      <c r="DR2725" s="9" t="s">
        <v>157</v>
      </c>
      <c r="DS2725" s="9" t="s">
        <v>137</v>
      </c>
      <c r="DT2725" s="9" t="s">
        <v>657</v>
      </c>
      <c r="DU2725" s="9" t="s">
        <v>203</v>
      </c>
      <c r="DV2725" s="9" t="str">
        <f>VLOOKUP(DU2725,Metadata!$B$2:$C$7,2,FALSE)</f>
        <v>6+ years</v>
      </c>
    </row>
    <row r="2726" spans="1:126">
      <c r="A2726" s="13">
        <v>2725</v>
      </c>
      <c r="B2726" s="9" t="s">
        <v>135</v>
      </c>
      <c r="C2726" s="9" t="str">
        <f>VLOOKUP(B2726,Metadata!$M$2:$N$6,2,FALSE)</f>
        <v>Permanent Employee</v>
      </c>
      <c r="D2726" s="9" t="s">
        <v>159</v>
      </c>
      <c r="E2726" s="9" t="s">
        <v>137</v>
      </c>
      <c r="F2726" s="9" t="s">
        <v>138</v>
      </c>
      <c r="G2726" s="9" t="s">
        <v>265</v>
      </c>
      <c r="H2726" s="9" t="str">
        <f>IF(G2726="","",VLOOKUP(G2726,Metadata!$J$2:$K$22,2,FALSE))</f>
        <v>Azores and Madeira</v>
      </c>
      <c r="I2726" s="9" t="s">
        <v>138</v>
      </c>
      <c r="J2726" s="9" t="str">
        <f>IF(I2726="","",VLOOKUP(I2726,Metadata!$P$2:$Q$43,2,FALSE))</f>
        <v>Europe</v>
      </c>
      <c r="K2726" s="9" t="str">
        <f t="shared" si="0"/>
        <v>Portugal</v>
      </c>
      <c r="L2726" s="9" t="s">
        <v>265</v>
      </c>
      <c r="M2726" s="9" t="str">
        <f>IF(L2726="","",VLOOKUP(L2726,Metadata!$J$2:$K$22,2,FALSE))</f>
        <v>Azores and Madeira</v>
      </c>
      <c r="N2726" s="9" t="s">
        <v>141</v>
      </c>
      <c r="O2726" s="9" t="s">
        <v>137</v>
      </c>
      <c r="P2726" s="9" t="s">
        <v>142</v>
      </c>
      <c r="Q2726" s="10" t="str">
        <f t="shared" si="1"/>
        <v>Full Office Job</v>
      </c>
      <c r="R2726" s="10">
        <v>7</v>
      </c>
      <c r="S2726" s="9" t="s">
        <v>206</v>
      </c>
      <c r="T2726" s="9" t="s">
        <v>137</v>
      </c>
      <c r="U2726" s="9" t="str">
        <f>IF(S2726&lt;&gt;"",S2726,IF(T2726&lt;&gt;"",VLOOKUP(T2726,Metadata!$S$2:$T$228,2,FALSE),""))</f>
        <v>Mobile Apps Developer</v>
      </c>
      <c r="V2726" s="9" t="s">
        <v>276</v>
      </c>
      <c r="W2726" s="9" t="s">
        <v>137</v>
      </c>
      <c r="X2726" s="9" t="s">
        <v>145</v>
      </c>
      <c r="Y2726" s="9" t="s">
        <v>137</v>
      </c>
      <c r="Z2726" s="9" t="s">
        <v>224</v>
      </c>
      <c r="AA2726" s="9" t="s">
        <v>137</v>
      </c>
      <c r="AB2726" s="9" t="s">
        <v>137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 t="s">
        <v>177</v>
      </c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 t="s">
        <v>150</v>
      </c>
      <c r="BZ2726" s="9" t="s">
        <v>137</v>
      </c>
      <c r="CA2726" s="10"/>
      <c r="CB2726" s="10" t="str">
        <f t="shared" si="5"/>
        <v/>
      </c>
      <c r="CC2726" s="10"/>
      <c r="CD2726" s="9" t="str">
        <f t="shared" si="2"/>
        <v/>
      </c>
      <c r="CE2726" s="9" t="s">
        <v>151</v>
      </c>
      <c r="CF2726" s="9" t="s">
        <v>225</v>
      </c>
      <c r="CG2726" s="9">
        <f>IF(CF2726="","",VLOOKUP(CF2726,Metadata!$D$2:$H$20,2,FALSE))</f>
        <v>22500</v>
      </c>
      <c r="CH2726" s="9">
        <f>IF(CF2726="","",VLOOKUP(CF2726,Metadata!$D$2:$H$20,4,FALSE))</f>
        <v>20000</v>
      </c>
      <c r="CI2726" s="9">
        <f>IF(CF2726="","",VLOOKUP(CF2726,Metadata!$D$2:$H$20,5,FALSE))</f>
        <v>25000</v>
      </c>
      <c r="CJ2726" s="9">
        <f t="shared" si="3"/>
        <v>22500</v>
      </c>
      <c r="CK2726" s="9" t="s">
        <v>221</v>
      </c>
      <c r="CL2726" s="10">
        <v>4</v>
      </c>
      <c r="CM2726" s="10">
        <v>2</v>
      </c>
      <c r="CN2726" s="10">
        <v>5</v>
      </c>
      <c r="CO2726" s="10">
        <v>4</v>
      </c>
      <c r="CP2726" s="10">
        <v>5</v>
      </c>
      <c r="CQ2726" s="10">
        <v>7</v>
      </c>
      <c r="CR2726" s="10">
        <v>7</v>
      </c>
      <c r="CS2726" s="10">
        <v>7</v>
      </c>
      <c r="CT2726" s="10">
        <v>7</v>
      </c>
      <c r="CU2726" s="10">
        <v>6</v>
      </c>
      <c r="CV2726" s="10">
        <v>5</v>
      </c>
      <c r="CW2726" s="10">
        <v>4</v>
      </c>
      <c r="CX2726" s="10">
        <v>4</v>
      </c>
      <c r="CY2726" s="10">
        <v>5</v>
      </c>
      <c r="CZ2726" s="10">
        <v>6</v>
      </c>
      <c r="DA2726" s="10">
        <v>3</v>
      </c>
      <c r="DB2726" s="10">
        <v>2</v>
      </c>
      <c r="DC2726" s="10">
        <v>6</v>
      </c>
      <c r="DD2726" s="10">
        <v>7</v>
      </c>
      <c r="DE2726" s="10">
        <v>7</v>
      </c>
      <c r="DF2726" s="10">
        <v>7</v>
      </c>
      <c r="DG2726" s="10">
        <v>7</v>
      </c>
      <c r="DH2726" s="10">
        <v>7</v>
      </c>
      <c r="DI2726" s="10">
        <v>7</v>
      </c>
      <c r="DJ2726" s="10">
        <v>7</v>
      </c>
      <c r="DK2726" s="10">
        <v>7</v>
      </c>
      <c r="DL2726" s="10">
        <v>7</v>
      </c>
      <c r="DM2726" s="9" t="s">
        <v>154</v>
      </c>
      <c r="DN2726" s="10">
        <v>1995</v>
      </c>
      <c r="DO2726" s="9">
        <f t="shared" si="9"/>
        <v>26</v>
      </c>
      <c r="DP2726" s="9" t="s">
        <v>155</v>
      </c>
      <c r="DQ2726" s="9" t="s">
        <v>156</v>
      </c>
      <c r="DR2726" s="9" t="s">
        <v>157</v>
      </c>
      <c r="DS2726" s="9" t="s">
        <v>137</v>
      </c>
      <c r="DT2726" s="9" t="s">
        <v>657</v>
      </c>
      <c r="DU2726" s="9" t="s">
        <v>223</v>
      </c>
      <c r="DV2726" s="9" t="str">
        <f>VLOOKUP(DU2726,Metadata!$B$2:$C$7,2,FALSE)</f>
        <v>3 - 6 years</v>
      </c>
    </row>
    <row r="2727" spans="1:126">
      <c r="A2727" s="13">
        <v>2726</v>
      </c>
      <c r="B2727" s="9" t="s">
        <v>135</v>
      </c>
      <c r="C2727" s="9" t="str">
        <f>VLOOKUP(B2727,Metadata!$M$2:$N$6,2,FALSE)</f>
        <v>Permanent Employee</v>
      </c>
      <c r="D2727" s="9" t="s">
        <v>136</v>
      </c>
      <c r="E2727" s="9" t="s">
        <v>137</v>
      </c>
      <c r="F2727" s="9" t="s">
        <v>138</v>
      </c>
      <c r="G2727" s="9" t="s">
        <v>310</v>
      </c>
      <c r="H2727" s="9" t="str">
        <f>IF(G2727="","",VLOOKUP(G2727,Metadata!$J$2:$K$22,2,FALSE))</f>
        <v>Other</v>
      </c>
      <c r="I2727" s="9" t="s">
        <v>316</v>
      </c>
      <c r="J2727" s="9" t="str">
        <f>IF(I2727="","",VLOOKUP(I2727,Metadata!$P$2:$Q$43,2,FALSE))</f>
        <v>Europe</v>
      </c>
      <c r="K2727" s="9" t="str">
        <f t="shared" si="0"/>
        <v>International</v>
      </c>
      <c r="L2727" s="9" t="s">
        <v>137</v>
      </c>
      <c r="M2727" s="9" t="str">
        <f>IF(L2727="","",VLOOKUP(L2727,Metadata!$J$2:$K$22,2,FALSE))</f>
        <v/>
      </c>
      <c r="N2727" s="9" t="s">
        <v>141</v>
      </c>
      <c r="O2727" s="9" t="s">
        <v>137</v>
      </c>
      <c r="P2727" s="9" t="s">
        <v>191</v>
      </c>
      <c r="Q2727" s="10" t="str">
        <f t="shared" si="1"/>
        <v>Remote Job (full or flexible)</v>
      </c>
      <c r="R2727" s="10">
        <v>6</v>
      </c>
      <c r="S2727" s="9" t="s">
        <v>206</v>
      </c>
      <c r="T2727" s="9" t="s">
        <v>137</v>
      </c>
      <c r="U2727" s="9" t="str">
        <f>IF(S2727&lt;&gt;"",S2727,IF(T2727&lt;&gt;"",VLOOKUP(T2727,Metadata!$S$2:$T$228,2,FALSE),""))</f>
        <v>Mobile Apps Developer</v>
      </c>
      <c r="V2727" s="9" t="s">
        <v>144</v>
      </c>
      <c r="W2727" s="9" t="s">
        <v>137</v>
      </c>
      <c r="X2727" s="9" t="s">
        <v>163</v>
      </c>
      <c r="Y2727" s="9" t="s">
        <v>137</v>
      </c>
      <c r="Z2727" s="9" t="s">
        <v>262</v>
      </c>
      <c r="AA2727" s="9" t="s">
        <v>137</v>
      </c>
      <c r="AB2727" s="9" t="s">
        <v>137</v>
      </c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 t="s">
        <v>284</v>
      </c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 t="s">
        <v>150</v>
      </c>
      <c r="BZ2727" s="9" t="s">
        <v>137</v>
      </c>
      <c r="CA2727" s="10"/>
      <c r="CB2727" s="10" t="str">
        <f t="shared" si="5"/>
        <v/>
      </c>
      <c r="CC2727" s="10"/>
      <c r="CD2727" s="9" t="str">
        <f t="shared" si="2"/>
        <v/>
      </c>
      <c r="CE2727" s="9" t="s">
        <v>168</v>
      </c>
      <c r="CF2727" s="9" t="s">
        <v>248</v>
      </c>
      <c r="CG2727" s="9">
        <f>IF(CF2727="","",VLOOKUP(CF2727,Metadata!$D$2:$H$20,2,FALSE))</f>
        <v>57500</v>
      </c>
      <c r="CH2727" s="9">
        <f>IF(CF2727="","",VLOOKUP(CF2727,Metadata!$D$2:$H$20,4,FALSE))</f>
        <v>55000</v>
      </c>
      <c r="CI2727" s="9">
        <f>IF(CF2727="","",VLOOKUP(CF2727,Metadata!$D$2:$H$20,5,FALSE))</f>
        <v>60000</v>
      </c>
      <c r="CJ2727" s="9">
        <f t="shared" si="3"/>
        <v>57500</v>
      </c>
      <c r="CK2727" s="9" t="s">
        <v>366</v>
      </c>
      <c r="CL2727" s="10">
        <v>6</v>
      </c>
      <c r="CM2727" s="10">
        <v>2</v>
      </c>
      <c r="CN2727" s="10">
        <v>7</v>
      </c>
      <c r="CO2727" s="10">
        <v>6</v>
      </c>
      <c r="CP2727" s="10">
        <v>7</v>
      </c>
      <c r="CQ2727" s="10">
        <v>7</v>
      </c>
      <c r="CR2727" s="10">
        <v>5</v>
      </c>
      <c r="CS2727" s="10">
        <v>6</v>
      </c>
      <c r="CT2727" s="10">
        <v>6</v>
      </c>
      <c r="CU2727" s="10">
        <v>6</v>
      </c>
      <c r="CV2727" s="10">
        <v>6</v>
      </c>
      <c r="CW2727" s="10">
        <v>4</v>
      </c>
      <c r="CX2727" s="10">
        <v>5</v>
      </c>
      <c r="CY2727" s="10">
        <v>5</v>
      </c>
      <c r="CZ2727" s="10">
        <v>7</v>
      </c>
      <c r="DA2727" s="10">
        <v>4</v>
      </c>
      <c r="DB2727" s="10">
        <v>4</v>
      </c>
      <c r="DC2727" s="10">
        <v>6</v>
      </c>
      <c r="DD2727" s="10">
        <v>6</v>
      </c>
      <c r="DE2727" s="10">
        <v>7</v>
      </c>
      <c r="DF2727" s="10">
        <v>7</v>
      </c>
      <c r="DG2727" s="10">
        <v>5</v>
      </c>
      <c r="DH2727" s="10">
        <v>5</v>
      </c>
      <c r="DI2727" s="10">
        <v>7</v>
      </c>
      <c r="DJ2727" s="10">
        <v>7</v>
      </c>
      <c r="DK2727" s="10">
        <v>7</v>
      </c>
      <c r="DL2727" s="10">
        <v>7</v>
      </c>
      <c r="DM2727" s="9" t="s">
        <v>154</v>
      </c>
      <c r="DN2727" s="10">
        <v>1985</v>
      </c>
      <c r="DO2727" s="9">
        <f t="shared" si="9"/>
        <v>36</v>
      </c>
      <c r="DP2727" s="9" t="s">
        <v>155</v>
      </c>
      <c r="DQ2727" s="9" t="s">
        <v>156</v>
      </c>
      <c r="DR2727" s="9" t="s">
        <v>170</v>
      </c>
      <c r="DS2727" s="9" t="s">
        <v>137</v>
      </c>
      <c r="DT2727" s="9" t="s">
        <v>657</v>
      </c>
      <c r="DU2727" s="9" t="s">
        <v>158</v>
      </c>
      <c r="DV2727" s="9" t="str">
        <f>VLOOKUP(DU2727,Metadata!$B$2:$C$7,2,FALSE)</f>
        <v>6+ years</v>
      </c>
    </row>
    <row r="2728" spans="1:126">
      <c r="A2728" s="13">
        <v>2727</v>
      </c>
      <c r="B2728" s="9" t="s">
        <v>135</v>
      </c>
      <c r="C2728" s="9" t="str">
        <f>VLOOKUP(B2728,Metadata!$M$2:$N$6,2,FALSE)</f>
        <v>Permanent Employee</v>
      </c>
      <c r="D2728" s="9" t="s">
        <v>159</v>
      </c>
      <c r="E2728" s="9" t="s">
        <v>137</v>
      </c>
      <c r="F2728" s="9" t="s">
        <v>138</v>
      </c>
      <c r="G2728" s="9" t="s">
        <v>213</v>
      </c>
      <c r="H2728" s="9" t="str">
        <f>IF(G2728="","",VLOOKUP(G2728,Metadata!$J$2:$K$22,2,FALSE))</f>
        <v>Centre</v>
      </c>
      <c r="I2728" s="9" t="s">
        <v>138</v>
      </c>
      <c r="J2728" s="9" t="str">
        <f>IF(I2728="","",VLOOKUP(I2728,Metadata!$P$2:$Q$43,2,FALSE))</f>
        <v>Europe</v>
      </c>
      <c r="K2728" s="9" t="str">
        <f t="shared" si="0"/>
        <v>Portugal</v>
      </c>
      <c r="L2728" s="9" t="s">
        <v>213</v>
      </c>
      <c r="M2728" s="9" t="str">
        <f>IF(L2728="","",VLOOKUP(L2728,Metadata!$J$2:$K$22,2,FALSE))</f>
        <v>Centre</v>
      </c>
      <c r="N2728" s="9" t="s">
        <v>141</v>
      </c>
      <c r="O2728" s="9" t="s">
        <v>137</v>
      </c>
      <c r="P2728" s="9" t="s">
        <v>142</v>
      </c>
      <c r="Q2728" s="10" t="str">
        <f t="shared" si="1"/>
        <v>Full Office Job</v>
      </c>
      <c r="R2728" s="10">
        <v>4</v>
      </c>
      <c r="S2728" s="9" t="s">
        <v>192</v>
      </c>
      <c r="T2728" s="9" t="s">
        <v>137</v>
      </c>
      <c r="U2728" s="9" t="str">
        <f>IF(S2728&lt;&gt;"",S2728,IF(T2728&lt;&gt;"",VLOOKUP(T2728,Metadata!$S$2:$T$228,2,FALSE),""))</f>
        <v>Back-End Developer</v>
      </c>
      <c r="V2728" s="9" t="s">
        <v>268</v>
      </c>
      <c r="W2728" s="9" t="s">
        <v>137</v>
      </c>
      <c r="X2728" s="9" t="s">
        <v>252</v>
      </c>
      <c r="Y2728" s="9" t="s">
        <v>137</v>
      </c>
      <c r="Z2728" s="9" t="s">
        <v>184</v>
      </c>
      <c r="AA2728" s="9" t="s">
        <v>137</v>
      </c>
      <c r="AB2728" s="9" t="s">
        <v>137</v>
      </c>
      <c r="AC2728" s="9"/>
      <c r="AD2728" s="9" t="s">
        <v>148</v>
      </c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 t="s">
        <v>219</v>
      </c>
      <c r="BR2728" s="9"/>
      <c r="BS2728" s="9"/>
      <c r="BT2728" s="9"/>
      <c r="BU2728" s="9"/>
      <c r="BV2728" s="9"/>
      <c r="BW2728" s="9"/>
      <c r="BX2728" s="9"/>
      <c r="BY2728" s="9"/>
      <c r="BZ2728" s="9"/>
      <c r="CA2728" s="10"/>
      <c r="CB2728" s="10" t="str">
        <f t="shared" si="5"/>
        <v/>
      </c>
      <c r="CC2728" s="10"/>
      <c r="CD2728" s="9" t="str">
        <f t="shared" si="2"/>
        <v/>
      </c>
      <c r="CE2728" s="9" t="s">
        <v>168</v>
      </c>
      <c r="CF2728" s="9" t="s">
        <v>152</v>
      </c>
      <c r="CG2728" s="9">
        <f>IF(CF2728="","",VLOOKUP(CF2728,Metadata!$D$2:$H$20,2,FALSE))</f>
        <v>32500</v>
      </c>
      <c r="CH2728" s="9">
        <f>IF(CF2728="","",VLOOKUP(CF2728,Metadata!$D$2:$H$20,4,FALSE))</f>
        <v>30000</v>
      </c>
      <c r="CI2728" s="9">
        <f>IF(CF2728="","",VLOOKUP(CF2728,Metadata!$D$2:$H$20,5,FALSE))</f>
        <v>35000</v>
      </c>
      <c r="CJ2728" s="9">
        <f t="shared" si="3"/>
        <v>32500</v>
      </c>
      <c r="CK2728" s="9" t="s">
        <v>189</v>
      </c>
      <c r="CL2728" s="10">
        <v>4</v>
      </c>
      <c r="CM2728" s="10">
        <v>4</v>
      </c>
      <c r="CN2728" s="10">
        <v>5</v>
      </c>
      <c r="CO2728" s="10">
        <v>5</v>
      </c>
      <c r="CP2728" s="10">
        <v>5</v>
      </c>
      <c r="CQ2728" s="10">
        <v>5</v>
      </c>
      <c r="CR2728" s="10">
        <v>4</v>
      </c>
      <c r="CS2728" s="10">
        <v>5</v>
      </c>
      <c r="CT2728" s="10">
        <v>4</v>
      </c>
      <c r="CU2728" s="10">
        <v>5</v>
      </c>
      <c r="CV2728" s="10">
        <v>5</v>
      </c>
      <c r="CW2728" s="10">
        <v>5</v>
      </c>
      <c r="CX2728" s="10">
        <v>5</v>
      </c>
      <c r="CY2728" s="10">
        <v>4</v>
      </c>
      <c r="CZ2728" s="10">
        <v>5</v>
      </c>
      <c r="DA2728" s="10">
        <v>5</v>
      </c>
      <c r="DB2728" s="10">
        <v>4</v>
      </c>
      <c r="DC2728" s="10">
        <v>5</v>
      </c>
      <c r="DD2728" s="10">
        <v>4</v>
      </c>
      <c r="DE2728" s="10">
        <v>5</v>
      </c>
      <c r="DF2728" s="10">
        <v>5</v>
      </c>
      <c r="DG2728" s="10">
        <v>6</v>
      </c>
      <c r="DH2728" s="10">
        <v>5</v>
      </c>
      <c r="DI2728" s="10">
        <v>4</v>
      </c>
      <c r="DJ2728" s="10">
        <v>4</v>
      </c>
      <c r="DK2728" s="10">
        <v>5</v>
      </c>
      <c r="DL2728" s="10">
        <v>4</v>
      </c>
      <c r="DM2728" s="9" t="s">
        <v>154</v>
      </c>
      <c r="DN2728" s="10">
        <v>1992</v>
      </c>
      <c r="DO2728" s="9">
        <f t="shared" si="9"/>
        <v>29</v>
      </c>
      <c r="DP2728" s="9" t="s">
        <v>155</v>
      </c>
      <c r="DQ2728" s="9" t="s">
        <v>156</v>
      </c>
      <c r="DR2728" s="9" t="s">
        <v>157</v>
      </c>
      <c r="DS2728" s="9" t="s">
        <v>137</v>
      </c>
      <c r="DT2728" s="9" t="s">
        <v>657</v>
      </c>
      <c r="DU2728" s="9" t="s">
        <v>223</v>
      </c>
      <c r="DV2728" s="9" t="str">
        <f>VLOOKUP(DU2728,Metadata!$B$2:$C$7,2,FALSE)</f>
        <v>3 - 6 years</v>
      </c>
    </row>
    <row r="2729" spans="1:126">
      <c r="A2729" s="13">
        <v>2728</v>
      </c>
      <c r="B2729" s="9" t="s">
        <v>135</v>
      </c>
      <c r="C2729" s="9" t="str">
        <f>VLOOKUP(B2729,Metadata!$M$2:$N$6,2,FALSE)</f>
        <v>Permanent Employee</v>
      </c>
      <c r="D2729" s="9" t="s">
        <v>136</v>
      </c>
      <c r="E2729" s="9" t="s">
        <v>137</v>
      </c>
      <c r="F2729" s="9" t="s">
        <v>138</v>
      </c>
      <c r="G2729" s="9" t="s">
        <v>140</v>
      </c>
      <c r="H2729" s="9" t="str">
        <f>IF(G2729="","",VLOOKUP(G2729,Metadata!$J$2:$K$22,2,FALSE))</f>
        <v>Lisbon Metropolitan Area</v>
      </c>
      <c r="I2729" s="9" t="s">
        <v>138</v>
      </c>
      <c r="J2729" s="9" t="str">
        <f>IF(I2729="","",VLOOKUP(I2729,Metadata!$P$2:$Q$43,2,FALSE))</f>
        <v>Europe</v>
      </c>
      <c r="K2729" s="9" t="str">
        <f t="shared" si="0"/>
        <v>Portugal</v>
      </c>
      <c r="L2729" s="9" t="s">
        <v>140</v>
      </c>
      <c r="M2729" s="9" t="str">
        <f>IF(L2729="","",VLOOKUP(L2729,Metadata!$J$2:$K$22,2,FALSE))</f>
        <v>Lisbon Metropolitan Area</v>
      </c>
      <c r="N2729" s="9" t="s">
        <v>141</v>
      </c>
      <c r="O2729" s="9" t="s">
        <v>137</v>
      </c>
      <c r="P2729" s="9" t="s">
        <v>142</v>
      </c>
      <c r="Q2729" s="10" t="str">
        <f t="shared" si="1"/>
        <v>Full Office Job</v>
      </c>
      <c r="R2729" s="10">
        <v>4</v>
      </c>
      <c r="S2729" s="9" t="s">
        <v>192</v>
      </c>
      <c r="T2729" s="9" t="s">
        <v>137</v>
      </c>
      <c r="U2729" s="9" t="str">
        <f>IF(S2729&lt;&gt;"",S2729,IF(T2729&lt;&gt;"",VLOOKUP(T2729,Metadata!$S$2:$T$228,2,FALSE),""))</f>
        <v>Back-End Developer</v>
      </c>
      <c r="V2729" s="9" t="s">
        <v>276</v>
      </c>
      <c r="W2729" s="9" t="s">
        <v>137</v>
      </c>
      <c r="X2729" s="9" t="s">
        <v>208</v>
      </c>
      <c r="Y2729" s="9" t="s">
        <v>137</v>
      </c>
      <c r="Z2729" s="9" t="s">
        <v>184</v>
      </c>
      <c r="AA2729" s="9" t="s">
        <v>137</v>
      </c>
      <c r="AB2729" s="9" t="s">
        <v>137</v>
      </c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 t="s">
        <v>374</v>
      </c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12" t="s">
        <v>273</v>
      </c>
      <c r="BY2729" s="9"/>
      <c r="BZ2729" s="9" t="s">
        <v>374</v>
      </c>
      <c r="CA2729" s="10"/>
      <c r="CB2729" s="10" t="str">
        <f t="shared" si="5"/>
        <v/>
      </c>
      <c r="CC2729" s="10"/>
      <c r="CD2729" s="9" t="str">
        <f t="shared" si="2"/>
        <v/>
      </c>
      <c r="CE2729" s="9" t="s">
        <v>232</v>
      </c>
      <c r="CF2729" s="9" t="s">
        <v>169</v>
      </c>
      <c r="CG2729" s="9">
        <f>IF(CF2729="","",VLOOKUP(CF2729,Metadata!$D$2:$H$20,2,FALSE))</f>
        <v>12500</v>
      </c>
      <c r="CH2729" s="9">
        <f>IF(CF2729="","",VLOOKUP(CF2729,Metadata!$D$2:$H$20,4,FALSE))</f>
        <v>0</v>
      </c>
      <c r="CI2729" s="9">
        <f>IF(CF2729="","",VLOOKUP(CF2729,Metadata!$D$2:$H$20,5,FALSE))</f>
        <v>15000</v>
      </c>
      <c r="CJ2729" s="9">
        <f t="shared" si="3"/>
        <v>12500</v>
      </c>
      <c r="CK2729" s="9" t="s">
        <v>180</v>
      </c>
      <c r="CL2729" s="10">
        <v>4</v>
      </c>
      <c r="CM2729" s="10">
        <v>3</v>
      </c>
      <c r="CN2729" s="10">
        <v>5</v>
      </c>
      <c r="CO2729" s="10">
        <v>6</v>
      </c>
      <c r="CP2729" s="10">
        <v>6</v>
      </c>
      <c r="CQ2729" s="10">
        <v>6</v>
      </c>
      <c r="CR2729" s="10">
        <v>5</v>
      </c>
      <c r="CS2729" s="10">
        <v>5</v>
      </c>
      <c r="CT2729" s="10">
        <v>6</v>
      </c>
      <c r="CU2729" s="10">
        <v>6</v>
      </c>
      <c r="CV2729" s="10">
        <v>6</v>
      </c>
      <c r="CW2729" s="10">
        <v>6</v>
      </c>
      <c r="CX2729" s="10">
        <v>6</v>
      </c>
      <c r="CY2729" s="10">
        <v>6</v>
      </c>
      <c r="CZ2729" s="10">
        <v>6</v>
      </c>
      <c r="DA2729" s="10">
        <v>5</v>
      </c>
      <c r="DB2729" s="10">
        <v>5</v>
      </c>
      <c r="DC2729" s="10">
        <v>5</v>
      </c>
      <c r="DD2729" s="10">
        <v>5</v>
      </c>
      <c r="DE2729" s="10">
        <v>5</v>
      </c>
      <c r="DF2729" s="10">
        <v>5</v>
      </c>
      <c r="DG2729" s="10">
        <v>5</v>
      </c>
      <c r="DH2729" s="10">
        <v>5</v>
      </c>
      <c r="DI2729" s="10">
        <v>5</v>
      </c>
      <c r="DJ2729" s="10">
        <v>5</v>
      </c>
      <c r="DK2729" s="10">
        <v>5</v>
      </c>
      <c r="DL2729" s="10">
        <v>5</v>
      </c>
      <c r="DM2729" s="9" t="s">
        <v>154</v>
      </c>
      <c r="DN2729" s="10">
        <v>1995</v>
      </c>
      <c r="DO2729" s="9">
        <f t="shared" si="9"/>
        <v>26</v>
      </c>
      <c r="DP2729" s="9" t="s">
        <v>155</v>
      </c>
      <c r="DQ2729" s="9" t="s">
        <v>202</v>
      </c>
      <c r="DR2729" s="9" t="s">
        <v>157</v>
      </c>
      <c r="DS2729" s="9" t="s">
        <v>137</v>
      </c>
      <c r="DT2729" s="9" t="s">
        <v>657</v>
      </c>
      <c r="DU2729" s="9" t="s">
        <v>168</v>
      </c>
      <c r="DV2729" s="9" t="str">
        <f>VLOOKUP(DU2729,Metadata!$B$2:$C$7,2,FALSE)</f>
        <v>0 - 3 years</v>
      </c>
    </row>
    <row r="2730" spans="1:126">
      <c r="A2730" s="13">
        <v>2729</v>
      </c>
      <c r="B2730" s="9" t="s">
        <v>135</v>
      </c>
      <c r="C2730" s="9" t="str">
        <f>VLOOKUP(B2730,Metadata!$M$2:$N$6,2,FALSE)</f>
        <v>Permanent Employee</v>
      </c>
      <c r="D2730" s="9" t="s">
        <v>159</v>
      </c>
      <c r="E2730" s="9" t="s">
        <v>137</v>
      </c>
      <c r="F2730" s="9" t="s">
        <v>138</v>
      </c>
      <c r="G2730" s="9" t="s">
        <v>140</v>
      </c>
      <c r="H2730" s="9" t="str">
        <f>IF(G2730="","",VLOOKUP(G2730,Metadata!$J$2:$K$22,2,FALSE))</f>
        <v>Lisbon Metropolitan Area</v>
      </c>
      <c r="I2730" s="9" t="s">
        <v>138</v>
      </c>
      <c r="J2730" s="9" t="str">
        <f>IF(I2730="","",VLOOKUP(I2730,Metadata!$P$2:$Q$43,2,FALSE))</f>
        <v>Europe</v>
      </c>
      <c r="K2730" s="9" t="str">
        <f t="shared" si="0"/>
        <v>Portugal</v>
      </c>
      <c r="L2730" s="9" t="s">
        <v>140</v>
      </c>
      <c r="M2730" s="9" t="str">
        <f>IF(L2730="","",VLOOKUP(L2730,Metadata!$J$2:$K$22,2,FALSE))</f>
        <v>Lisbon Metropolitan Area</v>
      </c>
      <c r="N2730" s="9" t="s">
        <v>141</v>
      </c>
      <c r="O2730" s="9" t="s">
        <v>137</v>
      </c>
      <c r="P2730" s="9" t="s">
        <v>191</v>
      </c>
      <c r="Q2730" s="10" t="str">
        <f t="shared" si="1"/>
        <v>Remote Job (full or flexible)</v>
      </c>
      <c r="R2730" s="10">
        <v>6</v>
      </c>
      <c r="S2730" s="9" t="s">
        <v>137</v>
      </c>
      <c r="T2730" s="9" t="s">
        <v>502</v>
      </c>
      <c r="U2730" s="9" t="str">
        <f>IF(S2730&lt;&gt;"",S2730,IF(T2730&lt;&gt;"",VLOOKUP(T2730,Metadata!$S$2:$T$228,2,FALSE),""))</f>
        <v>Front-End Developer</v>
      </c>
      <c r="V2730" s="9" t="s">
        <v>174</v>
      </c>
      <c r="W2730" s="9" t="s">
        <v>137</v>
      </c>
      <c r="X2730" s="9" t="s">
        <v>163</v>
      </c>
      <c r="Y2730" s="9" t="s">
        <v>137</v>
      </c>
      <c r="Z2730" s="9" t="s">
        <v>164</v>
      </c>
      <c r="AA2730" s="9" t="s">
        <v>165</v>
      </c>
      <c r="AB2730" s="9" t="s">
        <v>137</v>
      </c>
      <c r="AC2730" s="9"/>
      <c r="AD2730" s="9"/>
      <c r="AE2730" s="9"/>
      <c r="AF2730" s="9"/>
      <c r="AG2730" s="9" t="s">
        <v>166</v>
      </c>
      <c r="AH2730" s="9"/>
      <c r="AI2730" s="9"/>
      <c r="AJ2730" s="9"/>
      <c r="AK2730" s="9"/>
      <c r="AL2730" s="9"/>
      <c r="AM2730" s="9"/>
      <c r="AN2730" s="9"/>
      <c r="AO2730" s="9"/>
      <c r="AP2730" s="9"/>
      <c r="AQ2730" s="9" t="s">
        <v>380</v>
      </c>
      <c r="AR2730" s="9"/>
      <c r="AS2730" s="9"/>
      <c r="AT2730" s="9"/>
      <c r="AU2730" s="9"/>
      <c r="AV2730" s="9"/>
      <c r="AW2730" s="9"/>
      <c r="AX2730" s="9"/>
      <c r="AY2730" s="9"/>
      <c r="AZ2730" s="9"/>
      <c r="BA2730" s="9" t="s">
        <v>178</v>
      </c>
      <c r="BB2730" s="9"/>
      <c r="BC2730" s="9"/>
      <c r="BD2730" s="9"/>
      <c r="BE2730" s="9"/>
      <c r="BF2730" s="9"/>
      <c r="BG2730" s="9"/>
      <c r="BH2730" s="9"/>
      <c r="BI2730" s="9"/>
      <c r="BJ2730" s="9" t="s">
        <v>167</v>
      </c>
      <c r="BK2730" s="9"/>
      <c r="BL2730" s="9"/>
      <c r="BM2730" s="9"/>
      <c r="BN2730" s="9"/>
      <c r="BO2730" s="9"/>
      <c r="BP2730" s="9" t="s">
        <v>179</v>
      </c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10"/>
      <c r="CB2730" s="10" t="str">
        <f t="shared" si="5"/>
        <v/>
      </c>
      <c r="CC2730" s="10"/>
      <c r="CD2730" s="9" t="str">
        <f t="shared" si="2"/>
        <v/>
      </c>
      <c r="CE2730" s="9" t="s">
        <v>151</v>
      </c>
      <c r="CF2730" s="9" t="s">
        <v>169</v>
      </c>
      <c r="CG2730" s="9">
        <f>IF(CF2730="","",VLOOKUP(CF2730,Metadata!$D$2:$H$20,2,FALSE))</f>
        <v>12500</v>
      </c>
      <c r="CH2730" s="9">
        <f>IF(CF2730="","",VLOOKUP(CF2730,Metadata!$D$2:$H$20,4,FALSE))</f>
        <v>0</v>
      </c>
      <c r="CI2730" s="9">
        <f>IF(CF2730="","",VLOOKUP(CF2730,Metadata!$D$2:$H$20,5,FALSE))</f>
        <v>15000</v>
      </c>
      <c r="CJ2730" s="9">
        <f t="shared" si="3"/>
        <v>12500</v>
      </c>
      <c r="CK2730" s="9" t="s">
        <v>153</v>
      </c>
      <c r="CL2730" s="10">
        <v>2</v>
      </c>
      <c r="CM2730" s="10">
        <v>3</v>
      </c>
      <c r="CN2730" s="10">
        <v>6</v>
      </c>
      <c r="CO2730" s="10">
        <v>6</v>
      </c>
      <c r="CP2730" s="10">
        <v>7</v>
      </c>
      <c r="CQ2730" s="10">
        <v>6</v>
      </c>
      <c r="CR2730" s="10">
        <v>5</v>
      </c>
      <c r="CS2730" s="10">
        <v>6</v>
      </c>
      <c r="CT2730" s="10">
        <v>5</v>
      </c>
      <c r="CU2730" s="10">
        <v>5</v>
      </c>
      <c r="CV2730" s="10">
        <v>5</v>
      </c>
      <c r="CW2730" s="10">
        <v>4</v>
      </c>
      <c r="CX2730" s="10">
        <v>4</v>
      </c>
      <c r="CY2730" s="10">
        <v>4</v>
      </c>
      <c r="CZ2730" s="10">
        <v>5</v>
      </c>
      <c r="DA2730" s="10">
        <v>4</v>
      </c>
      <c r="DB2730" s="10">
        <v>5</v>
      </c>
      <c r="DC2730" s="10">
        <v>6</v>
      </c>
      <c r="DD2730" s="10">
        <v>5</v>
      </c>
      <c r="DE2730" s="10">
        <v>6</v>
      </c>
      <c r="DF2730" s="10">
        <v>6</v>
      </c>
      <c r="DG2730" s="10">
        <v>5</v>
      </c>
      <c r="DH2730" s="10">
        <v>5</v>
      </c>
      <c r="DI2730" s="10">
        <v>5</v>
      </c>
      <c r="DJ2730" s="10">
        <v>4</v>
      </c>
      <c r="DK2730" s="10">
        <v>5</v>
      </c>
      <c r="DL2730" s="10">
        <v>5</v>
      </c>
      <c r="DM2730" s="9" t="s">
        <v>154</v>
      </c>
      <c r="DN2730" s="10">
        <v>1979</v>
      </c>
      <c r="DO2730" s="9">
        <f t="shared" si="9"/>
        <v>42</v>
      </c>
      <c r="DP2730" s="9" t="s">
        <v>155</v>
      </c>
      <c r="DQ2730" s="9" t="s">
        <v>202</v>
      </c>
      <c r="DR2730" s="9" t="s">
        <v>157</v>
      </c>
      <c r="DS2730" s="9" t="s">
        <v>137</v>
      </c>
      <c r="DT2730" s="9" t="s">
        <v>657</v>
      </c>
      <c r="DU2730" s="9" t="s">
        <v>158</v>
      </c>
      <c r="DV2730" s="9" t="str">
        <f>VLOOKUP(DU2730,Metadata!$B$2:$C$7,2,FALSE)</f>
        <v>6+ years</v>
      </c>
    </row>
    <row r="2731" spans="1:126">
      <c r="A2731" s="13">
        <v>2730</v>
      </c>
      <c r="B2731" s="9" t="s">
        <v>135</v>
      </c>
      <c r="C2731" s="9" t="str">
        <f>VLOOKUP(B2731,Metadata!$M$2:$N$6,2,FALSE)</f>
        <v>Permanent Employee</v>
      </c>
      <c r="D2731" s="9" t="s">
        <v>136</v>
      </c>
      <c r="E2731" s="9" t="s">
        <v>137</v>
      </c>
      <c r="F2731" s="9" t="s">
        <v>138</v>
      </c>
      <c r="G2731" s="9" t="s">
        <v>318</v>
      </c>
      <c r="H2731" s="9" t="str">
        <f>IF(G2731="","",VLOOKUP(G2731,Metadata!$J$2:$K$22,2,FALSE))</f>
        <v>North</v>
      </c>
      <c r="I2731" s="9" t="s">
        <v>138</v>
      </c>
      <c r="J2731" s="9" t="str">
        <f>IF(I2731="","",VLOOKUP(I2731,Metadata!$P$2:$Q$43,2,FALSE))</f>
        <v>Europe</v>
      </c>
      <c r="K2731" s="9" t="str">
        <f t="shared" si="0"/>
        <v>Portugal</v>
      </c>
      <c r="L2731" s="9" t="s">
        <v>318</v>
      </c>
      <c r="M2731" s="9" t="str">
        <f>IF(L2731="","",VLOOKUP(L2731,Metadata!$J$2:$K$22,2,FALSE))</f>
        <v>North</v>
      </c>
      <c r="N2731" s="9" t="s">
        <v>205</v>
      </c>
      <c r="O2731" s="9" t="s">
        <v>137</v>
      </c>
      <c r="P2731" s="9" t="s">
        <v>137</v>
      </c>
      <c r="Q2731" s="10" t="str">
        <f t="shared" si="1"/>
        <v>Full Office Job</v>
      </c>
      <c r="R2731" s="10">
        <v>5</v>
      </c>
      <c r="S2731" s="9" t="s">
        <v>332</v>
      </c>
      <c r="T2731" s="9" t="s">
        <v>137</v>
      </c>
      <c r="U2731" s="9" t="str">
        <f>IF(S2731&lt;&gt;"",S2731,IF(T2731&lt;&gt;"",VLOOKUP(T2731,Metadata!$S$2:$T$228,2,FALSE),""))</f>
        <v>UX/UI Designer</v>
      </c>
      <c r="V2731" s="9" t="s">
        <v>261</v>
      </c>
      <c r="W2731" s="9" t="s">
        <v>137</v>
      </c>
      <c r="X2731" s="9" t="s">
        <v>163</v>
      </c>
      <c r="Y2731" s="9" t="s">
        <v>137</v>
      </c>
      <c r="Z2731" s="9" t="s">
        <v>262</v>
      </c>
      <c r="AA2731" s="9" t="s">
        <v>137</v>
      </c>
      <c r="AB2731" s="9" t="s">
        <v>137</v>
      </c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 t="s">
        <v>178</v>
      </c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 t="s">
        <v>186</v>
      </c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10"/>
      <c r="CB2731" s="10" t="str">
        <f t="shared" si="5"/>
        <v/>
      </c>
      <c r="CC2731" s="10"/>
      <c r="CD2731" s="9" t="str">
        <f t="shared" si="2"/>
        <v/>
      </c>
      <c r="CE2731" s="9" t="s">
        <v>151</v>
      </c>
      <c r="CF2731" s="9" t="s">
        <v>169</v>
      </c>
      <c r="CG2731" s="9">
        <f>IF(CF2731="","",VLOOKUP(CF2731,Metadata!$D$2:$H$20,2,FALSE))</f>
        <v>12500</v>
      </c>
      <c r="CH2731" s="9">
        <f>IF(CF2731="","",VLOOKUP(CF2731,Metadata!$D$2:$H$20,4,FALSE))</f>
        <v>0</v>
      </c>
      <c r="CI2731" s="9">
        <f>IF(CF2731="","",VLOOKUP(CF2731,Metadata!$D$2:$H$20,5,FALSE))</f>
        <v>15000</v>
      </c>
      <c r="CJ2731" s="9">
        <f t="shared" si="3"/>
        <v>12500</v>
      </c>
      <c r="CK2731" s="9" t="s">
        <v>153</v>
      </c>
      <c r="CL2731" s="10">
        <v>2</v>
      </c>
      <c r="CM2731" s="10">
        <v>3</v>
      </c>
      <c r="CN2731" s="10">
        <v>4</v>
      </c>
      <c r="CO2731" s="10">
        <v>6</v>
      </c>
      <c r="CP2731" s="10">
        <v>6</v>
      </c>
      <c r="CQ2731" s="10">
        <v>6</v>
      </c>
      <c r="CR2731" s="10">
        <v>6</v>
      </c>
      <c r="CS2731" s="10">
        <v>7</v>
      </c>
      <c r="CT2731" s="10">
        <v>7</v>
      </c>
      <c r="CU2731" s="10">
        <v>6</v>
      </c>
      <c r="CV2731" s="10">
        <v>6</v>
      </c>
      <c r="CW2731" s="10">
        <v>4</v>
      </c>
      <c r="CX2731" s="10">
        <v>6</v>
      </c>
      <c r="CY2731" s="10">
        <v>4</v>
      </c>
      <c r="CZ2731" s="10">
        <v>6</v>
      </c>
      <c r="DA2731" s="10">
        <v>4</v>
      </c>
      <c r="DB2731" s="10">
        <v>7</v>
      </c>
      <c r="DC2731" s="10">
        <v>7</v>
      </c>
      <c r="DD2731" s="10">
        <v>7</v>
      </c>
      <c r="DE2731" s="10">
        <v>7</v>
      </c>
      <c r="DF2731" s="10">
        <v>6</v>
      </c>
      <c r="DG2731" s="10">
        <v>7</v>
      </c>
      <c r="DH2731" s="10">
        <v>7</v>
      </c>
      <c r="DI2731" s="10">
        <v>6</v>
      </c>
      <c r="DJ2731" s="10">
        <v>5</v>
      </c>
      <c r="DK2731" s="10">
        <v>5</v>
      </c>
      <c r="DL2731" s="10">
        <v>7</v>
      </c>
      <c r="DM2731" s="9" t="s">
        <v>154</v>
      </c>
      <c r="DN2731" s="10">
        <v>1988</v>
      </c>
      <c r="DO2731" s="9">
        <f t="shared" si="9"/>
        <v>33</v>
      </c>
      <c r="DP2731" s="9" t="s">
        <v>222</v>
      </c>
      <c r="DQ2731" s="9" t="s">
        <v>202</v>
      </c>
      <c r="DR2731" s="9" t="s">
        <v>157</v>
      </c>
      <c r="DS2731" s="9" t="s">
        <v>137</v>
      </c>
      <c r="DT2731" s="9" t="s">
        <v>657</v>
      </c>
      <c r="DU2731" s="9" t="s">
        <v>203</v>
      </c>
      <c r="DV2731" s="9" t="str">
        <f>VLOOKUP(DU2731,Metadata!$B$2:$C$7,2,FALSE)</f>
        <v>6+ years</v>
      </c>
    </row>
    <row r="2732" spans="1:126">
      <c r="A2732" s="13">
        <v>2731</v>
      </c>
      <c r="B2732" s="9" t="s">
        <v>135</v>
      </c>
      <c r="C2732" s="9" t="str">
        <f>VLOOKUP(B2732,Metadata!$M$2:$N$6,2,FALSE)</f>
        <v>Permanent Employee</v>
      </c>
      <c r="D2732" s="9" t="s">
        <v>159</v>
      </c>
      <c r="E2732" s="9" t="s">
        <v>137</v>
      </c>
      <c r="F2732" s="9" t="s">
        <v>138</v>
      </c>
      <c r="G2732" s="9" t="s">
        <v>140</v>
      </c>
      <c r="H2732" s="9" t="str">
        <f>IF(G2732="","",VLOOKUP(G2732,Metadata!$J$2:$K$22,2,FALSE))</f>
        <v>Lisbon Metropolitan Area</v>
      </c>
      <c r="I2732" s="9" t="s">
        <v>138</v>
      </c>
      <c r="J2732" s="9" t="str">
        <f>IF(I2732="","",VLOOKUP(I2732,Metadata!$P$2:$Q$43,2,FALSE))</f>
        <v>Europe</v>
      </c>
      <c r="K2732" s="9" t="str">
        <f t="shared" si="0"/>
        <v>Portugal</v>
      </c>
      <c r="L2732" s="9" t="s">
        <v>140</v>
      </c>
      <c r="M2732" s="9" t="str">
        <f>IF(L2732="","",VLOOKUP(L2732,Metadata!$J$2:$K$22,2,FALSE))</f>
        <v>Lisbon Metropolitan Area</v>
      </c>
      <c r="N2732" s="9" t="s">
        <v>214</v>
      </c>
      <c r="O2732" s="9" t="s">
        <v>278</v>
      </c>
      <c r="P2732" s="9" t="s">
        <v>191</v>
      </c>
      <c r="Q2732" s="10" t="str">
        <f t="shared" si="1"/>
        <v>Remote Job (full or flexible)</v>
      </c>
      <c r="R2732" s="10">
        <v>5</v>
      </c>
      <c r="S2732" s="9" t="s">
        <v>229</v>
      </c>
      <c r="T2732" s="9" t="s">
        <v>137</v>
      </c>
      <c r="U2732" s="9" t="str">
        <f>IF(S2732&lt;&gt;"",S2732,IF(T2732&lt;&gt;"",VLOOKUP(T2732,Metadata!$S$2:$T$228,2,FALSE),""))</f>
        <v>Project Manager</v>
      </c>
      <c r="V2732" s="9" t="s">
        <v>207</v>
      </c>
      <c r="W2732" s="9" t="s">
        <v>137</v>
      </c>
      <c r="X2732" s="9" t="s">
        <v>145</v>
      </c>
      <c r="Y2732" s="9" t="s">
        <v>137</v>
      </c>
      <c r="Z2732" s="9" t="s">
        <v>218</v>
      </c>
      <c r="AA2732" s="9" t="s">
        <v>137</v>
      </c>
      <c r="AB2732" s="9" t="s">
        <v>137</v>
      </c>
      <c r="AC2732" s="9" t="s">
        <v>147</v>
      </c>
      <c r="AD2732" s="9"/>
      <c r="AE2732" s="9"/>
      <c r="AF2732" s="9"/>
      <c r="AG2732" s="9" t="s">
        <v>166</v>
      </c>
      <c r="AH2732" s="9" t="s">
        <v>176</v>
      </c>
      <c r="AI2732" s="9"/>
      <c r="AJ2732" s="9"/>
      <c r="AK2732" s="9"/>
      <c r="AL2732" s="9"/>
      <c r="AM2732" s="9"/>
      <c r="AN2732" s="9" t="s">
        <v>195</v>
      </c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198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10"/>
      <c r="CB2732" s="10" t="str">
        <f t="shared" si="5"/>
        <v/>
      </c>
      <c r="CC2732" s="10"/>
      <c r="CD2732" s="9" t="str">
        <f t="shared" si="2"/>
        <v/>
      </c>
      <c r="CE2732" s="9" t="s">
        <v>168</v>
      </c>
      <c r="CF2732" s="9" t="s">
        <v>477</v>
      </c>
      <c r="CG2732" s="9">
        <f>IF(CF2732="","",VLOOKUP(CF2732,Metadata!$D$2:$H$20,2,FALSE))</f>
        <v>102500</v>
      </c>
      <c r="CH2732" s="9">
        <f>IF(CF2732="","",VLOOKUP(CF2732,Metadata!$D$2:$H$20,4,FALSE))</f>
        <v>100000</v>
      </c>
      <c r="CI2732" s="9">
        <f>IF(CF2732="","",VLOOKUP(CF2732,Metadata!$D$2:$H$20,5,FALSE))</f>
        <v>105000</v>
      </c>
      <c r="CJ2732" s="9">
        <f t="shared" si="3"/>
        <v>102500</v>
      </c>
      <c r="CK2732" s="9" t="s">
        <v>189</v>
      </c>
      <c r="CL2732" s="10">
        <v>5</v>
      </c>
      <c r="CM2732" s="10">
        <v>1</v>
      </c>
      <c r="CN2732" s="10">
        <v>4</v>
      </c>
      <c r="CO2732" s="10">
        <v>4</v>
      </c>
      <c r="CP2732" s="10">
        <v>5</v>
      </c>
      <c r="CQ2732" s="10">
        <v>5</v>
      </c>
      <c r="CR2732" s="10">
        <v>5</v>
      </c>
      <c r="CS2732" s="10">
        <v>5</v>
      </c>
      <c r="CT2732" s="10">
        <v>6</v>
      </c>
      <c r="CU2732" s="10">
        <v>4</v>
      </c>
      <c r="CV2732" s="10">
        <v>6</v>
      </c>
      <c r="CW2732" s="10">
        <v>6</v>
      </c>
      <c r="CX2732" s="10">
        <v>7</v>
      </c>
      <c r="CY2732" s="10">
        <v>6</v>
      </c>
      <c r="CZ2732" s="10">
        <v>6</v>
      </c>
      <c r="DA2732" s="10">
        <v>6</v>
      </c>
      <c r="DB2732" s="10">
        <v>4</v>
      </c>
      <c r="DC2732" s="10">
        <v>5</v>
      </c>
      <c r="DD2732" s="10">
        <v>4</v>
      </c>
      <c r="DE2732" s="10">
        <v>5</v>
      </c>
      <c r="DF2732" s="10">
        <v>4</v>
      </c>
      <c r="DG2732" s="10">
        <v>6</v>
      </c>
      <c r="DH2732" s="10">
        <v>4</v>
      </c>
      <c r="DI2732" s="10">
        <v>5</v>
      </c>
      <c r="DJ2732" s="10">
        <v>4</v>
      </c>
      <c r="DK2732" s="10">
        <v>4</v>
      </c>
      <c r="DL2732" s="10">
        <v>4</v>
      </c>
      <c r="DM2732" s="9" t="s">
        <v>154</v>
      </c>
      <c r="DN2732" s="10">
        <v>1975</v>
      </c>
      <c r="DO2732" s="9">
        <f t="shared" si="9"/>
        <v>46</v>
      </c>
      <c r="DP2732" s="9" t="s">
        <v>155</v>
      </c>
      <c r="DQ2732" s="9" t="s">
        <v>202</v>
      </c>
      <c r="DR2732" s="9" t="s">
        <v>157</v>
      </c>
      <c r="DS2732" s="9" t="s">
        <v>137</v>
      </c>
      <c r="DT2732" s="9" t="s">
        <v>657</v>
      </c>
      <c r="DU2732" s="9" t="s">
        <v>158</v>
      </c>
      <c r="DV2732" s="9" t="str">
        <f>VLOOKUP(DU2732,Metadata!$B$2:$C$7,2,FALSE)</f>
        <v>6+ years</v>
      </c>
    </row>
    <row r="2733" spans="1:126">
      <c r="A2733" s="13">
        <v>2732</v>
      </c>
      <c r="B2733" s="9" t="s">
        <v>135</v>
      </c>
      <c r="C2733" s="9" t="str">
        <f>VLOOKUP(B2733,Metadata!$M$2:$N$6,2,FALSE)</f>
        <v>Permanent Employee</v>
      </c>
      <c r="D2733" s="9" t="s">
        <v>136</v>
      </c>
      <c r="E2733" s="9" t="s">
        <v>137</v>
      </c>
      <c r="F2733" s="9" t="s">
        <v>138</v>
      </c>
      <c r="G2733" s="9" t="s">
        <v>283</v>
      </c>
      <c r="H2733" s="9" t="str">
        <f>IF(G2733="","",VLOOKUP(G2733,Metadata!$J$2:$K$22,2,FALSE))</f>
        <v>Lisbon Metropolitan Area</v>
      </c>
      <c r="I2733" s="9" t="s">
        <v>255</v>
      </c>
      <c r="J2733" s="9" t="str">
        <f>IF(I2733="","",VLOOKUP(I2733,Metadata!$P$2:$Q$43,2,FALSE))</f>
        <v>Europe</v>
      </c>
      <c r="K2733" s="9" t="str">
        <f t="shared" si="0"/>
        <v>International</v>
      </c>
      <c r="L2733" s="9" t="s">
        <v>137</v>
      </c>
      <c r="M2733" s="9" t="str">
        <f>IF(L2733="","",VLOOKUP(L2733,Metadata!$J$2:$K$22,2,FALSE))</f>
        <v/>
      </c>
      <c r="N2733" s="9" t="s">
        <v>141</v>
      </c>
      <c r="O2733" s="9" t="s">
        <v>137</v>
      </c>
      <c r="P2733" s="9" t="s">
        <v>191</v>
      </c>
      <c r="Q2733" s="10" t="str">
        <f t="shared" si="1"/>
        <v>Remote Job (full or flexible)</v>
      </c>
      <c r="R2733" s="10">
        <v>7</v>
      </c>
      <c r="S2733" s="9" t="s">
        <v>332</v>
      </c>
      <c r="T2733" s="9" t="s">
        <v>137</v>
      </c>
      <c r="U2733" s="9" t="str">
        <f>IF(S2733&lt;&gt;"",S2733,IF(T2733&lt;&gt;"",VLOOKUP(T2733,Metadata!$S$2:$T$228,2,FALSE),""))</f>
        <v>UX/UI Designer</v>
      </c>
      <c r="V2733" s="9" t="s">
        <v>144</v>
      </c>
      <c r="W2733" s="9" t="s">
        <v>137</v>
      </c>
      <c r="X2733" s="9" t="s">
        <v>208</v>
      </c>
      <c r="Y2733" s="9" t="s">
        <v>137</v>
      </c>
      <c r="Z2733" s="9" t="s">
        <v>164</v>
      </c>
      <c r="AA2733" s="9" t="s">
        <v>137</v>
      </c>
      <c r="AB2733" s="9" t="s">
        <v>137</v>
      </c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 t="s">
        <v>150</v>
      </c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 t="s">
        <v>150</v>
      </c>
      <c r="BZ2733" s="9" t="s">
        <v>137</v>
      </c>
      <c r="CA2733" s="10"/>
      <c r="CB2733" s="10" t="str">
        <f t="shared" si="5"/>
        <v/>
      </c>
      <c r="CC2733" s="10"/>
      <c r="CD2733" s="9" t="str">
        <f t="shared" si="2"/>
        <v/>
      </c>
      <c r="CE2733" s="9" t="s">
        <v>232</v>
      </c>
      <c r="CF2733" s="9" t="s">
        <v>169</v>
      </c>
      <c r="CG2733" s="9">
        <f>IF(CF2733="","",VLOOKUP(CF2733,Metadata!$D$2:$H$20,2,FALSE))</f>
        <v>12500</v>
      </c>
      <c r="CH2733" s="9">
        <f>IF(CF2733="","",VLOOKUP(CF2733,Metadata!$D$2:$H$20,4,FALSE))</f>
        <v>0</v>
      </c>
      <c r="CI2733" s="9">
        <f>IF(CF2733="","",VLOOKUP(CF2733,Metadata!$D$2:$H$20,5,FALSE))</f>
        <v>15000</v>
      </c>
      <c r="CJ2733" s="9">
        <f t="shared" si="3"/>
        <v>12500</v>
      </c>
      <c r="CK2733" s="9" t="s">
        <v>180</v>
      </c>
      <c r="CL2733" s="10">
        <v>5</v>
      </c>
      <c r="CM2733" s="10">
        <v>2</v>
      </c>
      <c r="CN2733" s="10">
        <v>5</v>
      </c>
      <c r="CO2733" s="10">
        <v>4</v>
      </c>
      <c r="CP2733" s="10">
        <v>3</v>
      </c>
      <c r="CQ2733" s="10">
        <v>2</v>
      </c>
      <c r="CR2733" s="10">
        <v>7</v>
      </c>
      <c r="CS2733" s="10">
        <v>7</v>
      </c>
      <c r="CT2733" s="10">
        <v>5</v>
      </c>
      <c r="CU2733" s="10">
        <v>5</v>
      </c>
      <c r="CV2733" s="10">
        <v>7</v>
      </c>
      <c r="CW2733" s="10">
        <v>3</v>
      </c>
      <c r="CX2733" s="10">
        <v>4</v>
      </c>
      <c r="CY2733" s="10">
        <v>5</v>
      </c>
      <c r="CZ2733" s="10">
        <v>7</v>
      </c>
      <c r="DA2733" s="10">
        <v>1</v>
      </c>
      <c r="DB2733" s="10">
        <v>1</v>
      </c>
      <c r="DC2733" s="10">
        <v>7</v>
      </c>
      <c r="DD2733" s="10">
        <v>3</v>
      </c>
      <c r="DE2733" s="10">
        <v>7</v>
      </c>
      <c r="DF2733" s="10">
        <v>5</v>
      </c>
      <c r="DG2733" s="10">
        <v>7</v>
      </c>
      <c r="DH2733" s="10">
        <v>7</v>
      </c>
      <c r="DI2733" s="10">
        <v>4</v>
      </c>
      <c r="DJ2733" s="10">
        <v>3</v>
      </c>
      <c r="DK2733" s="10">
        <v>1</v>
      </c>
      <c r="DL2733" s="10">
        <v>1</v>
      </c>
      <c r="DM2733" s="9" t="s">
        <v>154</v>
      </c>
      <c r="DN2733" s="10">
        <v>1991</v>
      </c>
      <c r="DO2733" s="9">
        <f t="shared" si="9"/>
        <v>30</v>
      </c>
      <c r="DP2733" s="9" t="s">
        <v>155</v>
      </c>
      <c r="DQ2733" s="9" t="s">
        <v>202</v>
      </c>
      <c r="DR2733" s="9" t="s">
        <v>157</v>
      </c>
      <c r="DS2733" s="9" t="s">
        <v>137</v>
      </c>
      <c r="DT2733" s="9" t="s">
        <v>657</v>
      </c>
      <c r="DU2733" s="9" t="s">
        <v>223</v>
      </c>
      <c r="DV2733" s="9" t="str">
        <f>VLOOKUP(DU2733,Metadata!$B$2:$C$7,2,FALSE)</f>
        <v>3 - 6 years</v>
      </c>
    </row>
    <row r="2734" spans="1:126">
      <c r="A2734" s="13">
        <v>2733</v>
      </c>
      <c r="B2734" s="9" t="s">
        <v>135</v>
      </c>
      <c r="C2734" s="9" t="str">
        <f>VLOOKUP(B2734,Metadata!$M$2:$N$6,2,FALSE)</f>
        <v>Permanent Employee</v>
      </c>
      <c r="D2734" s="9" t="s">
        <v>159</v>
      </c>
      <c r="E2734" s="9" t="s">
        <v>137</v>
      </c>
      <c r="F2734" s="9" t="s">
        <v>138</v>
      </c>
      <c r="G2734" s="9" t="s">
        <v>140</v>
      </c>
      <c r="H2734" s="9" t="str">
        <f>IF(G2734="","",VLOOKUP(G2734,Metadata!$J$2:$K$22,2,FALSE))</f>
        <v>Lisbon Metropolitan Area</v>
      </c>
      <c r="I2734" s="9" t="s">
        <v>557</v>
      </c>
      <c r="J2734" s="9" t="str">
        <f>IF(I2734="","",VLOOKUP(I2734,Metadata!$P$2:$Q$43,2,FALSE))</f>
        <v>Europe</v>
      </c>
      <c r="K2734" s="9" t="str">
        <f t="shared" si="0"/>
        <v>International</v>
      </c>
      <c r="L2734" s="9" t="s">
        <v>137</v>
      </c>
      <c r="M2734" s="9" t="str">
        <f>IF(L2734="","",VLOOKUP(L2734,Metadata!$J$2:$K$22,2,FALSE))</f>
        <v/>
      </c>
      <c r="N2734" s="9" t="s">
        <v>214</v>
      </c>
      <c r="O2734" s="9" t="s">
        <v>259</v>
      </c>
      <c r="P2734" s="9" t="s">
        <v>191</v>
      </c>
      <c r="Q2734" s="10" t="str">
        <f t="shared" si="1"/>
        <v>Remote Job (full or flexible)</v>
      </c>
      <c r="R2734" s="10">
        <v>6</v>
      </c>
      <c r="S2734" s="9" t="s">
        <v>161</v>
      </c>
      <c r="T2734" s="9" t="s">
        <v>137</v>
      </c>
      <c r="U2734" s="9" t="str">
        <f>IF(S2734&lt;&gt;"",S2734,IF(T2734&lt;&gt;"",VLOOKUP(T2734,Metadata!$S$2:$T$228,2,FALSE),""))</f>
        <v>Full-Stack Developer</v>
      </c>
      <c r="V2734" s="9" t="s">
        <v>261</v>
      </c>
      <c r="W2734" s="9" t="s">
        <v>137</v>
      </c>
      <c r="X2734" s="9" t="s">
        <v>252</v>
      </c>
      <c r="Y2734" s="9" t="s">
        <v>137</v>
      </c>
      <c r="Z2734" s="9" t="s">
        <v>184</v>
      </c>
      <c r="AA2734" s="9" t="s">
        <v>165</v>
      </c>
      <c r="AB2734" s="9" t="s">
        <v>137</v>
      </c>
      <c r="AC2734" s="9"/>
      <c r="AD2734" s="9" t="s">
        <v>148</v>
      </c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 t="s">
        <v>178</v>
      </c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 t="s">
        <v>219</v>
      </c>
      <c r="BR2734" s="9"/>
      <c r="BS2734" s="9"/>
      <c r="BT2734" s="9"/>
      <c r="BU2734" s="9"/>
      <c r="BV2734" s="9"/>
      <c r="BW2734" s="9"/>
      <c r="BX2734" s="9"/>
      <c r="BY2734" s="9"/>
      <c r="BZ2734" s="9"/>
      <c r="CA2734" s="10"/>
      <c r="CB2734" s="10" t="str">
        <f t="shared" si="5"/>
        <v/>
      </c>
      <c r="CC2734" s="10"/>
      <c r="CD2734" s="9" t="str">
        <f t="shared" si="2"/>
        <v/>
      </c>
      <c r="CE2734" s="9" t="s">
        <v>168</v>
      </c>
      <c r="CF2734" s="9" t="s">
        <v>293</v>
      </c>
      <c r="CG2734" s="9">
        <f>IF(CF2734="","",VLOOKUP(CF2734,Metadata!$D$2:$H$20,2,FALSE))</f>
        <v>52500</v>
      </c>
      <c r="CH2734" s="9">
        <f>IF(CF2734="","",VLOOKUP(CF2734,Metadata!$D$2:$H$20,4,FALSE))</f>
        <v>50000</v>
      </c>
      <c r="CI2734" s="9">
        <f>IF(CF2734="","",VLOOKUP(CF2734,Metadata!$D$2:$H$20,5,FALSE))</f>
        <v>55000</v>
      </c>
      <c r="CJ2734" s="9">
        <f t="shared" si="3"/>
        <v>52500</v>
      </c>
      <c r="CK2734" s="9" t="s">
        <v>189</v>
      </c>
      <c r="CL2734" s="10">
        <v>3</v>
      </c>
      <c r="CM2734" s="10">
        <v>3</v>
      </c>
      <c r="CN2734" s="10">
        <v>7</v>
      </c>
      <c r="CO2734" s="10">
        <v>7</v>
      </c>
      <c r="CP2734" s="10">
        <v>6</v>
      </c>
      <c r="CQ2734" s="10">
        <v>4</v>
      </c>
      <c r="CR2734" s="10">
        <v>7</v>
      </c>
      <c r="CS2734" s="10">
        <v>7</v>
      </c>
      <c r="CT2734" s="10">
        <v>2</v>
      </c>
      <c r="CU2734" s="10">
        <v>7</v>
      </c>
      <c r="CV2734" s="10">
        <v>7</v>
      </c>
      <c r="CW2734" s="10">
        <v>7</v>
      </c>
      <c r="CX2734" s="10">
        <v>7</v>
      </c>
      <c r="CY2734" s="10">
        <v>2</v>
      </c>
      <c r="CZ2734" s="10">
        <v>2</v>
      </c>
      <c r="DA2734" s="10">
        <v>6</v>
      </c>
      <c r="DB2734" s="10">
        <v>5</v>
      </c>
      <c r="DC2734" s="10">
        <v>7</v>
      </c>
      <c r="DD2734" s="10">
        <v>2</v>
      </c>
      <c r="DE2734" s="10">
        <v>7</v>
      </c>
      <c r="DF2734" s="10">
        <v>5</v>
      </c>
      <c r="DG2734" s="10">
        <v>7</v>
      </c>
      <c r="DH2734" s="10">
        <v>4</v>
      </c>
      <c r="DI2734" s="10">
        <v>2</v>
      </c>
      <c r="DJ2734" s="10">
        <v>2</v>
      </c>
      <c r="DK2734" s="10">
        <v>2</v>
      </c>
      <c r="DL2734" s="10">
        <v>2</v>
      </c>
      <c r="DM2734" s="9" t="s">
        <v>154</v>
      </c>
      <c r="DN2734" s="10">
        <v>1971</v>
      </c>
      <c r="DO2734" s="9">
        <f t="shared" si="9"/>
        <v>50</v>
      </c>
      <c r="DP2734" s="9" t="s">
        <v>155</v>
      </c>
      <c r="DQ2734" s="9" t="s">
        <v>156</v>
      </c>
      <c r="DR2734" s="9" t="s">
        <v>170</v>
      </c>
      <c r="DS2734" s="9" t="s">
        <v>137</v>
      </c>
      <c r="DT2734" s="9" t="s">
        <v>657</v>
      </c>
      <c r="DU2734" s="9" t="s">
        <v>158</v>
      </c>
      <c r="DV2734" s="9" t="str">
        <f>VLOOKUP(DU2734,Metadata!$B$2:$C$7,2,FALSE)</f>
        <v>6+ years</v>
      </c>
    </row>
    <row r="2735" spans="1:126">
      <c r="A2735" s="13">
        <v>2734</v>
      </c>
      <c r="B2735" s="9" t="s">
        <v>135</v>
      </c>
      <c r="C2735" s="9" t="str">
        <f>VLOOKUP(B2735,Metadata!$M$2:$N$6,2,FALSE)</f>
        <v>Permanent Employee</v>
      </c>
      <c r="D2735" s="9" t="s">
        <v>159</v>
      </c>
      <c r="E2735" s="9" t="s">
        <v>137</v>
      </c>
      <c r="F2735" s="9" t="s">
        <v>138</v>
      </c>
      <c r="G2735" s="9" t="s">
        <v>140</v>
      </c>
      <c r="H2735" s="9" t="str">
        <f>IF(G2735="","",VLOOKUP(G2735,Metadata!$J$2:$K$22,2,FALSE))</f>
        <v>Lisbon Metropolitan Area</v>
      </c>
      <c r="I2735" s="9" t="s">
        <v>138</v>
      </c>
      <c r="J2735" s="9" t="str">
        <f>IF(I2735="","",VLOOKUP(I2735,Metadata!$P$2:$Q$43,2,FALSE))</f>
        <v>Europe</v>
      </c>
      <c r="K2735" s="9" t="str">
        <f t="shared" si="0"/>
        <v>Portugal</v>
      </c>
      <c r="L2735" s="9" t="s">
        <v>140</v>
      </c>
      <c r="M2735" s="9" t="str">
        <f>IF(L2735="","",VLOOKUP(L2735,Metadata!$J$2:$K$22,2,FALSE))</f>
        <v>Lisbon Metropolitan Area</v>
      </c>
      <c r="N2735" s="9" t="s">
        <v>214</v>
      </c>
      <c r="O2735" s="9" t="s">
        <v>215</v>
      </c>
      <c r="P2735" s="9" t="s">
        <v>191</v>
      </c>
      <c r="Q2735" s="10" t="str">
        <f t="shared" si="1"/>
        <v>Remote Job (full or flexible)</v>
      </c>
      <c r="R2735" s="10">
        <v>5</v>
      </c>
      <c r="S2735" s="9" t="s">
        <v>216</v>
      </c>
      <c r="T2735" s="9" t="s">
        <v>137</v>
      </c>
      <c r="U2735" s="9" t="str">
        <f>IF(S2735&lt;&gt;"",S2735,IF(T2735&lt;&gt;"",VLOOKUP(T2735,Metadata!$S$2:$T$228,2,FALSE),""))</f>
        <v>Front-End Developer</v>
      </c>
      <c r="V2735" s="9" t="s">
        <v>261</v>
      </c>
      <c r="W2735" s="9" t="s">
        <v>137</v>
      </c>
      <c r="X2735" s="9" t="s">
        <v>145</v>
      </c>
      <c r="Y2735" s="9" t="s">
        <v>137</v>
      </c>
      <c r="Z2735" s="9" t="s">
        <v>184</v>
      </c>
      <c r="AA2735" s="9" t="s">
        <v>165</v>
      </c>
      <c r="AB2735" s="9" t="s">
        <v>137</v>
      </c>
      <c r="AC2735" s="9"/>
      <c r="AD2735" s="9"/>
      <c r="AE2735" s="9"/>
      <c r="AF2735" s="9"/>
      <c r="AG2735" s="9"/>
      <c r="AH2735" s="9"/>
      <c r="AI2735" s="9"/>
      <c r="AJ2735" s="9" t="s">
        <v>185</v>
      </c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 t="s">
        <v>199</v>
      </c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10"/>
      <c r="CB2735" s="10" t="str">
        <f t="shared" si="5"/>
        <v/>
      </c>
      <c r="CC2735" s="10"/>
      <c r="CD2735" s="9" t="str">
        <f t="shared" si="2"/>
        <v/>
      </c>
      <c r="CE2735" s="9" t="s">
        <v>232</v>
      </c>
      <c r="CF2735" s="9" t="s">
        <v>152</v>
      </c>
      <c r="CG2735" s="9">
        <f>IF(CF2735="","",VLOOKUP(CF2735,Metadata!$D$2:$H$20,2,FALSE))</f>
        <v>32500</v>
      </c>
      <c r="CH2735" s="9">
        <f>IF(CF2735="","",VLOOKUP(CF2735,Metadata!$D$2:$H$20,4,FALSE))</f>
        <v>30000</v>
      </c>
      <c r="CI2735" s="9">
        <f>IF(CF2735="","",VLOOKUP(CF2735,Metadata!$D$2:$H$20,5,FALSE))</f>
        <v>35000</v>
      </c>
      <c r="CJ2735" s="9">
        <f t="shared" si="3"/>
        <v>32500</v>
      </c>
      <c r="CK2735" s="9" t="s">
        <v>153</v>
      </c>
      <c r="CL2735" s="10">
        <v>6</v>
      </c>
      <c r="CM2735" s="10">
        <v>1</v>
      </c>
      <c r="CN2735" s="10">
        <v>7</v>
      </c>
      <c r="CO2735" s="10">
        <v>7</v>
      </c>
      <c r="CP2735" s="10">
        <v>5</v>
      </c>
      <c r="CQ2735" s="10">
        <v>7</v>
      </c>
      <c r="CR2735" s="10">
        <v>6</v>
      </c>
      <c r="CS2735" s="10">
        <v>6</v>
      </c>
      <c r="CT2735" s="10">
        <v>6</v>
      </c>
      <c r="CU2735" s="10">
        <v>6</v>
      </c>
      <c r="CV2735" s="10">
        <v>6</v>
      </c>
      <c r="CW2735" s="10">
        <v>6</v>
      </c>
      <c r="CX2735" s="10">
        <v>6</v>
      </c>
      <c r="CY2735" s="10">
        <v>4</v>
      </c>
      <c r="CZ2735" s="10">
        <v>6</v>
      </c>
      <c r="DA2735" s="10">
        <v>6</v>
      </c>
      <c r="DB2735" s="10">
        <v>4</v>
      </c>
      <c r="DC2735" s="10">
        <v>6</v>
      </c>
      <c r="DD2735" s="10">
        <v>3</v>
      </c>
      <c r="DE2735" s="10">
        <v>7</v>
      </c>
      <c r="DF2735" s="10">
        <v>5</v>
      </c>
      <c r="DG2735" s="10">
        <v>4</v>
      </c>
      <c r="DH2735" s="10">
        <v>5</v>
      </c>
      <c r="DI2735" s="10">
        <v>6</v>
      </c>
      <c r="DJ2735" s="10">
        <v>3</v>
      </c>
      <c r="DK2735" s="10">
        <v>4</v>
      </c>
      <c r="DL2735" s="10">
        <v>4</v>
      </c>
      <c r="DM2735" s="9" t="s">
        <v>154</v>
      </c>
      <c r="DN2735" s="10">
        <v>1991</v>
      </c>
      <c r="DO2735" s="9">
        <f t="shared" si="9"/>
        <v>30</v>
      </c>
      <c r="DP2735" s="9" t="s">
        <v>155</v>
      </c>
      <c r="DQ2735" s="9" t="s">
        <v>202</v>
      </c>
      <c r="DR2735" s="9" t="s">
        <v>157</v>
      </c>
      <c r="DS2735" s="9" t="s">
        <v>137</v>
      </c>
      <c r="DT2735" s="9" t="s">
        <v>657</v>
      </c>
      <c r="DU2735" s="9" t="s">
        <v>223</v>
      </c>
      <c r="DV2735" s="9" t="str">
        <f>VLOOKUP(DU2735,Metadata!$B$2:$C$7,2,FALSE)</f>
        <v>3 - 6 years</v>
      </c>
    </row>
    <row r="2736" spans="1:126">
      <c r="A2736" s="13">
        <v>2735</v>
      </c>
      <c r="B2736" s="9" t="s">
        <v>135</v>
      </c>
      <c r="C2736" s="9" t="str">
        <f>VLOOKUP(B2736,Metadata!$M$2:$N$6,2,FALSE)</f>
        <v>Permanent Employee</v>
      </c>
      <c r="D2736" s="9" t="s">
        <v>159</v>
      </c>
      <c r="E2736" s="9" t="s">
        <v>137</v>
      </c>
      <c r="F2736" s="9" t="s">
        <v>138</v>
      </c>
      <c r="G2736" s="9" t="s">
        <v>140</v>
      </c>
      <c r="H2736" s="9" t="str">
        <f>IF(G2736="","",VLOOKUP(G2736,Metadata!$J$2:$K$22,2,FALSE))</f>
        <v>Lisbon Metropolitan Area</v>
      </c>
      <c r="I2736" s="9" t="s">
        <v>138</v>
      </c>
      <c r="J2736" s="9" t="str">
        <f>IF(I2736="","",VLOOKUP(I2736,Metadata!$P$2:$Q$43,2,FALSE))</f>
        <v>Europe</v>
      </c>
      <c r="K2736" s="9" t="str">
        <f t="shared" si="0"/>
        <v>Portugal</v>
      </c>
      <c r="L2736" s="9" t="s">
        <v>140</v>
      </c>
      <c r="M2736" s="9" t="str">
        <f>IF(L2736="","",VLOOKUP(L2736,Metadata!$J$2:$K$22,2,FALSE))</f>
        <v>Lisbon Metropolitan Area</v>
      </c>
      <c r="N2736" s="9" t="s">
        <v>214</v>
      </c>
      <c r="O2736" s="9" t="s">
        <v>278</v>
      </c>
      <c r="P2736" s="9" t="s">
        <v>142</v>
      </c>
      <c r="Q2736" s="10" t="str">
        <f t="shared" si="1"/>
        <v>Full Office Job</v>
      </c>
      <c r="R2736" s="10">
        <v>3</v>
      </c>
      <c r="S2736" s="9" t="s">
        <v>229</v>
      </c>
      <c r="T2736" s="9" t="s">
        <v>137</v>
      </c>
      <c r="U2736" s="9" t="str">
        <f>IF(S2736&lt;&gt;"",S2736,IF(T2736&lt;&gt;"",VLOOKUP(T2736,Metadata!$S$2:$T$228,2,FALSE),""))</f>
        <v>Project Manager</v>
      </c>
      <c r="V2736" s="9" t="s">
        <v>309</v>
      </c>
      <c r="W2736" s="9" t="s">
        <v>137</v>
      </c>
      <c r="X2736" s="9" t="s">
        <v>163</v>
      </c>
      <c r="Y2736" s="9" t="s">
        <v>137</v>
      </c>
      <c r="Z2736" s="9" t="s">
        <v>262</v>
      </c>
      <c r="AA2736" s="9" t="s">
        <v>165</v>
      </c>
      <c r="AB2736" s="9" t="s">
        <v>137</v>
      </c>
      <c r="AC2736" s="9"/>
      <c r="AD2736" s="9" t="s">
        <v>148</v>
      </c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 t="s">
        <v>186</v>
      </c>
      <c r="BO2736" s="9"/>
      <c r="BP2736" s="9"/>
      <c r="BQ2736" s="9" t="s">
        <v>219</v>
      </c>
      <c r="BR2736" s="9"/>
      <c r="BS2736" s="9"/>
      <c r="BT2736" s="9"/>
      <c r="BU2736" s="9"/>
      <c r="BV2736" s="9"/>
      <c r="BW2736" s="9"/>
      <c r="BX2736" s="9"/>
      <c r="BY2736" s="9"/>
      <c r="BZ2736" s="9"/>
      <c r="CA2736" s="10"/>
      <c r="CB2736" s="10" t="str">
        <f t="shared" si="5"/>
        <v/>
      </c>
      <c r="CC2736" s="10"/>
      <c r="CD2736" s="9" t="str">
        <f t="shared" si="2"/>
        <v/>
      </c>
      <c r="CE2736" s="9" t="s">
        <v>151</v>
      </c>
      <c r="CF2736" s="9" t="s">
        <v>293</v>
      </c>
      <c r="CG2736" s="9">
        <f>IF(CF2736="","",VLOOKUP(CF2736,Metadata!$D$2:$H$20,2,FALSE))</f>
        <v>52500</v>
      </c>
      <c r="CH2736" s="9">
        <f>IF(CF2736="","",VLOOKUP(CF2736,Metadata!$D$2:$H$20,4,FALSE))</f>
        <v>50000</v>
      </c>
      <c r="CI2736" s="9">
        <f>IF(CF2736="","",VLOOKUP(CF2736,Metadata!$D$2:$H$20,5,FALSE))</f>
        <v>55000</v>
      </c>
      <c r="CJ2736" s="9">
        <f t="shared" si="3"/>
        <v>52500</v>
      </c>
      <c r="CK2736" s="9" t="s">
        <v>201</v>
      </c>
      <c r="CL2736" s="10">
        <v>7</v>
      </c>
      <c r="CM2736" s="10">
        <v>1</v>
      </c>
      <c r="CN2736" s="10">
        <v>6</v>
      </c>
      <c r="CO2736" s="10">
        <v>6</v>
      </c>
      <c r="CP2736" s="10">
        <v>6</v>
      </c>
      <c r="CQ2736" s="10">
        <v>6</v>
      </c>
      <c r="CR2736" s="10">
        <v>1</v>
      </c>
      <c r="CS2736" s="10">
        <v>4</v>
      </c>
      <c r="CT2736" s="10">
        <v>7</v>
      </c>
      <c r="CU2736" s="10">
        <v>4</v>
      </c>
      <c r="CV2736" s="10">
        <v>5</v>
      </c>
      <c r="CW2736" s="10">
        <v>3</v>
      </c>
      <c r="CX2736" s="10">
        <v>6</v>
      </c>
      <c r="CY2736" s="10">
        <v>5</v>
      </c>
      <c r="CZ2736" s="10">
        <v>4</v>
      </c>
      <c r="DA2736" s="10">
        <v>1</v>
      </c>
      <c r="DB2736" s="10">
        <v>4</v>
      </c>
      <c r="DC2736" s="10">
        <v>4</v>
      </c>
      <c r="DD2736" s="10">
        <v>1</v>
      </c>
      <c r="DE2736" s="10">
        <v>6</v>
      </c>
      <c r="DF2736" s="10">
        <v>6</v>
      </c>
      <c r="DG2736" s="10">
        <v>6</v>
      </c>
      <c r="DH2736" s="10">
        <v>5</v>
      </c>
      <c r="DI2736" s="10">
        <v>7</v>
      </c>
      <c r="DJ2736" s="10">
        <v>3</v>
      </c>
      <c r="DK2736" s="10">
        <v>5</v>
      </c>
      <c r="DL2736" s="10">
        <v>7</v>
      </c>
      <c r="DM2736" s="9" t="s">
        <v>154</v>
      </c>
      <c r="DN2736" s="10">
        <v>1976</v>
      </c>
      <c r="DO2736" s="9">
        <f t="shared" si="9"/>
        <v>45</v>
      </c>
      <c r="DP2736" s="9" t="s">
        <v>155</v>
      </c>
      <c r="DQ2736" s="9" t="s">
        <v>156</v>
      </c>
      <c r="DR2736" s="9" t="s">
        <v>342</v>
      </c>
      <c r="DS2736" s="9" t="s">
        <v>137</v>
      </c>
      <c r="DT2736" s="9" t="s">
        <v>657</v>
      </c>
      <c r="DU2736" s="9" t="s">
        <v>223</v>
      </c>
      <c r="DV2736" s="9" t="str">
        <f>VLOOKUP(DU2736,Metadata!$B$2:$C$7,2,FALSE)</f>
        <v>3 - 6 years</v>
      </c>
    </row>
    <row r="2737" spans="1:126">
      <c r="A2737" s="13">
        <v>2736</v>
      </c>
      <c r="B2737" s="9" t="s">
        <v>135</v>
      </c>
      <c r="C2737" s="9" t="str">
        <f>VLOOKUP(B2737,Metadata!$M$2:$N$6,2,FALSE)</f>
        <v>Permanent Employee</v>
      </c>
      <c r="D2737" s="9" t="s">
        <v>159</v>
      </c>
      <c r="E2737" s="9" t="s">
        <v>137</v>
      </c>
      <c r="F2737" s="9" t="s">
        <v>138</v>
      </c>
      <c r="G2737" s="9" t="s">
        <v>312</v>
      </c>
      <c r="H2737" s="9" t="str">
        <f>IF(G2737="","",VLOOKUP(G2737,Metadata!$J$2:$K$22,2,FALSE))</f>
        <v>South</v>
      </c>
      <c r="I2737" s="9" t="s">
        <v>138</v>
      </c>
      <c r="J2737" s="9" t="str">
        <f>IF(I2737="","",VLOOKUP(I2737,Metadata!$P$2:$Q$43,2,FALSE))</f>
        <v>Europe</v>
      </c>
      <c r="K2737" s="9" t="str">
        <f t="shared" si="0"/>
        <v>Portugal</v>
      </c>
      <c r="L2737" s="9" t="s">
        <v>312</v>
      </c>
      <c r="M2737" s="9" t="str">
        <f>IF(L2737="","",VLOOKUP(L2737,Metadata!$J$2:$K$22,2,FALSE))</f>
        <v>South</v>
      </c>
      <c r="N2737" s="9" t="s">
        <v>214</v>
      </c>
      <c r="O2737" s="9" t="s">
        <v>278</v>
      </c>
      <c r="P2737" s="9" t="s">
        <v>142</v>
      </c>
      <c r="Q2737" s="10" t="str">
        <f t="shared" si="1"/>
        <v>Full Office Job</v>
      </c>
      <c r="R2737" s="10">
        <v>6</v>
      </c>
      <c r="S2737" s="9" t="s">
        <v>319</v>
      </c>
      <c r="T2737" s="9" t="s">
        <v>137</v>
      </c>
      <c r="U2737" s="9" t="str">
        <f>IF(S2737&lt;&gt;"",S2737,IF(T2737&lt;&gt;"",VLOOKUP(T2737,Metadata!$S$2:$T$228,2,FALSE),""))</f>
        <v>CTO</v>
      </c>
      <c r="V2737" s="9" t="s">
        <v>276</v>
      </c>
      <c r="W2737" s="9" t="s">
        <v>137</v>
      </c>
      <c r="X2737" s="9" t="s">
        <v>163</v>
      </c>
      <c r="Y2737" s="9" t="s">
        <v>137</v>
      </c>
      <c r="Z2737" s="9" t="s">
        <v>262</v>
      </c>
      <c r="AA2737" s="9" t="s">
        <v>137</v>
      </c>
      <c r="AB2737" s="9" t="s">
        <v>137</v>
      </c>
      <c r="AC2737" s="9"/>
      <c r="AD2737" s="9"/>
      <c r="AE2737" s="9" t="s">
        <v>194</v>
      </c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198</v>
      </c>
      <c r="BL2737" s="9" t="s">
        <v>199</v>
      </c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10"/>
      <c r="CB2737" s="10" t="str">
        <f t="shared" si="5"/>
        <v/>
      </c>
      <c r="CC2737" s="10"/>
      <c r="CD2737" s="9" t="str">
        <f t="shared" si="2"/>
        <v/>
      </c>
      <c r="CE2737" s="9" t="s">
        <v>168</v>
      </c>
      <c r="CF2737" s="9" t="s">
        <v>236</v>
      </c>
      <c r="CG2737" s="9">
        <f>IF(CF2737="","",VLOOKUP(CF2737,Metadata!$D$2:$H$20,2,FALSE))</f>
        <v>47500</v>
      </c>
      <c r="CH2737" s="9">
        <f>IF(CF2737="","",VLOOKUP(CF2737,Metadata!$D$2:$H$20,4,FALSE))</f>
        <v>45000</v>
      </c>
      <c r="CI2737" s="9">
        <f>IF(CF2737="","",VLOOKUP(CF2737,Metadata!$D$2:$H$20,5,FALSE))</f>
        <v>50000</v>
      </c>
      <c r="CJ2737" s="9">
        <f t="shared" si="3"/>
        <v>47500</v>
      </c>
      <c r="CK2737" s="9" t="s">
        <v>153</v>
      </c>
      <c r="CL2737" s="10">
        <v>4</v>
      </c>
      <c r="CM2737" s="10">
        <v>4</v>
      </c>
      <c r="CN2737" s="10">
        <v>6</v>
      </c>
      <c r="CO2737" s="10">
        <v>6</v>
      </c>
      <c r="CP2737" s="10">
        <v>4</v>
      </c>
      <c r="CQ2737" s="10">
        <v>6</v>
      </c>
      <c r="CR2737" s="10">
        <v>4</v>
      </c>
      <c r="CS2737" s="10">
        <v>4</v>
      </c>
      <c r="CT2737" s="10">
        <v>6</v>
      </c>
      <c r="CU2737" s="10">
        <v>7</v>
      </c>
      <c r="CV2737" s="10">
        <v>3</v>
      </c>
      <c r="CW2737" s="10">
        <v>4</v>
      </c>
      <c r="CX2737" s="10">
        <v>5</v>
      </c>
      <c r="CY2737" s="10">
        <v>4</v>
      </c>
      <c r="CZ2737" s="10">
        <v>6</v>
      </c>
      <c r="DA2737" s="10">
        <v>3</v>
      </c>
      <c r="DB2737" s="10">
        <v>4</v>
      </c>
      <c r="DC2737" s="10">
        <v>6</v>
      </c>
      <c r="DD2737" s="10">
        <v>5</v>
      </c>
      <c r="DE2737" s="10">
        <v>6</v>
      </c>
      <c r="DF2737" s="10">
        <v>4</v>
      </c>
      <c r="DG2737" s="10">
        <v>6</v>
      </c>
      <c r="DH2737" s="10">
        <v>5</v>
      </c>
      <c r="DI2737" s="10">
        <v>5</v>
      </c>
      <c r="DJ2737" s="10">
        <v>6</v>
      </c>
      <c r="DK2737" s="10">
        <v>5</v>
      </c>
      <c r="DL2737" s="10">
        <v>3</v>
      </c>
      <c r="DM2737" s="9" t="s">
        <v>154</v>
      </c>
      <c r="DN2737" s="10">
        <v>1975</v>
      </c>
      <c r="DO2737" s="9">
        <f t="shared" si="9"/>
        <v>46</v>
      </c>
      <c r="DP2737" s="9" t="s">
        <v>155</v>
      </c>
      <c r="DQ2737" s="9" t="s">
        <v>156</v>
      </c>
      <c r="DR2737" s="9" t="s">
        <v>170</v>
      </c>
      <c r="DS2737" s="9" t="s">
        <v>137</v>
      </c>
      <c r="DT2737" s="9" t="s">
        <v>657</v>
      </c>
      <c r="DU2737" s="9" t="s">
        <v>158</v>
      </c>
      <c r="DV2737" s="9" t="str">
        <f>VLOOKUP(DU2737,Metadata!$B$2:$C$7,2,FALSE)</f>
        <v>6+ years</v>
      </c>
    </row>
    <row r="2738" spans="1:126">
      <c r="A2738" s="13">
        <v>2737</v>
      </c>
      <c r="B2738" s="9" t="s">
        <v>135</v>
      </c>
      <c r="C2738" s="9" t="str">
        <f>VLOOKUP(B2738,Metadata!$M$2:$N$6,2,FALSE)</f>
        <v>Permanent Employee</v>
      </c>
      <c r="D2738" s="9" t="s">
        <v>159</v>
      </c>
      <c r="E2738" s="9" t="s">
        <v>137</v>
      </c>
      <c r="F2738" s="9" t="s">
        <v>138</v>
      </c>
      <c r="G2738" s="9" t="s">
        <v>140</v>
      </c>
      <c r="H2738" s="9" t="str">
        <f>IF(G2738="","",VLOOKUP(G2738,Metadata!$J$2:$K$22,2,FALSE))</f>
        <v>Lisbon Metropolitan Area</v>
      </c>
      <c r="I2738" s="9" t="s">
        <v>138</v>
      </c>
      <c r="J2738" s="9" t="str">
        <f>IF(I2738="","",VLOOKUP(I2738,Metadata!$P$2:$Q$43,2,FALSE))</f>
        <v>Europe</v>
      </c>
      <c r="K2738" s="9" t="str">
        <f t="shared" si="0"/>
        <v>Portugal</v>
      </c>
      <c r="L2738" s="9" t="s">
        <v>140</v>
      </c>
      <c r="M2738" s="9" t="str">
        <f>IF(L2738="","",VLOOKUP(L2738,Metadata!$J$2:$K$22,2,FALSE))</f>
        <v>Lisbon Metropolitan Area</v>
      </c>
      <c r="N2738" s="9" t="s">
        <v>141</v>
      </c>
      <c r="O2738" s="9" t="s">
        <v>137</v>
      </c>
      <c r="P2738" s="9" t="s">
        <v>142</v>
      </c>
      <c r="Q2738" s="10" t="str">
        <f t="shared" si="1"/>
        <v>Full Office Job</v>
      </c>
      <c r="R2738" s="10">
        <v>4</v>
      </c>
      <c r="S2738" s="9" t="s">
        <v>266</v>
      </c>
      <c r="T2738" s="9" t="s">
        <v>137</v>
      </c>
      <c r="U2738" s="9" t="str">
        <f>IF(S2738&lt;&gt;"",S2738,IF(T2738&lt;&gt;"",VLOOKUP(T2738,Metadata!$S$2:$T$228,2,FALSE),""))</f>
        <v>Data Scientist/Data Engineer</v>
      </c>
      <c r="V2738" s="9" t="s">
        <v>207</v>
      </c>
      <c r="W2738" s="9" t="s">
        <v>137</v>
      </c>
      <c r="X2738" s="9" t="s">
        <v>163</v>
      </c>
      <c r="Y2738" s="9" t="s">
        <v>137</v>
      </c>
      <c r="Z2738" s="9" t="s">
        <v>262</v>
      </c>
      <c r="AA2738" s="9" t="s">
        <v>137</v>
      </c>
      <c r="AB2738" s="9" t="s">
        <v>137</v>
      </c>
      <c r="AC2738" s="9" t="s">
        <v>147</v>
      </c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 t="s">
        <v>150</v>
      </c>
      <c r="BZ2738" s="9" t="s">
        <v>137</v>
      </c>
      <c r="CA2738" s="10"/>
      <c r="CB2738" s="10" t="str">
        <f t="shared" si="5"/>
        <v/>
      </c>
      <c r="CC2738" s="10"/>
      <c r="CD2738" s="9" t="str">
        <f t="shared" si="2"/>
        <v/>
      </c>
      <c r="CE2738" s="9" t="s">
        <v>168</v>
      </c>
      <c r="CF2738" s="9" t="s">
        <v>225</v>
      </c>
      <c r="CG2738" s="9">
        <f>IF(CF2738="","",VLOOKUP(CF2738,Metadata!$D$2:$H$20,2,FALSE))</f>
        <v>22500</v>
      </c>
      <c r="CH2738" s="9">
        <f>IF(CF2738="","",VLOOKUP(CF2738,Metadata!$D$2:$H$20,4,FALSE))</f>
        <v>20000</v>
      </c>
      <c r="CI2738" s="9">
        <f>IF(CF2738="","",VLOOKUP(CF2738,Metadata!$D$2:$H$20,5,FALSE))</f>
        <v>25000</v>
      </c>
      <c r="CJ2738" s="9">
        <f t="shared" si="3"/>
        <v>22500</v>
      </c>
      <c r="CK2738" s="9" t="s">
        <v>201</v>
      </c>
      <c r="CL2738" s="10">
        <v>5</v>
      </c>
      <c r="CM2738" s="10">
        <v>2</v>
      </c>
      <c r="CN2738" s="10">
        <v>7</v>
      </c>
      <c r="CO2738" s="10">
        <v>6</v>
      </c>
      <c r="CP2738" s="10">
        <v>6</v>
      </c>
      <c r="CQ2738" s="10">
        <v>6</v>
      </c>
      <c r="CR2738" s="10">
        <v>4</v>
      </c>
      <c r="CS2738" s="10">
        <v>4</v>
      </c>
      <c r="CT2738" s="10">
        <v>5</v>
      </c>
      <c r="CU2738" s="10">
        <v>5</v>
      </c>
      <c r="CV2738" s="10">
        <v>4</v>
      </c>
      <c r="CW2738" s="10">
        <v>4</v>
      </c>
      <c r="CX2738" s="10">
        <v>4</v>
      </c>
      <c r="CY2738" s="10">
        <v>5</v>
      </c>
      <c r="CZ2738" s="10">
        <v>5</v>
      </c>
      <c r="DA2738" s="10">
        <v>5</v>
      </c>
      <c r="DB2738" s="10">
        <v>5</v>
      </c>
      <c r="DC2738" s="10">
        <v>6</v>
      </c>
      <c r="DD2738" s="10">
        <v>3</v>
      </c>
      <c r="DE2738" s="10">
        <v>5</v>
      </c>
      <c r="DF2738" s="10">
        <v>5</v>
      </c>
      <c r="DG2738" s="10">
        <v>4</v>
      </c>
      <c r="DH2738" s="10">
        <v>4</v>
      </c>
      <c r="DI2738" s="10">
        <v>7</v>
      </c>
      <c r="DJ2738" s="10">
        <v>4</v>
      </c>
      <c r="DK2738" s="10">
        <v>5</v>
      </c>
      <c r="DL2738" s="10">
        <v>4</v>
      </c>
      <c r="DM2738" s="9" t="s">
        <v>154</v>
      </c>
      <c r="DN2738" s="10">
        <v>1986</v>
      </c>
      <c r="DO2738" s="9">
        <f t="shared" si="9"/>
        <v>35</v>
      </c>
      <c r="DP2738" s="9" t="s">
        <v>155</v>
      </c>
      <c r="DQ2738" s="9" t="s">
        <v>156</v>
      </c>
      <c r="DR2738" s="9" t="s">
        <v>157</v>
      </c>
      <c r="DS2738" s="9" t="s">
        <v>137</v>
      </c>
      <c r="DT2738" s="9" t="s">
        <v>657</v>
      </c>
      <c r="DU2738" s="9" t="s">
        <v>158</v>
      </c>
      <c r="DV2738" s="9" t="str">
        <f>VLOOKUP(DU2738,Metadata!$B$2:$C$7,2,FALSE)</f>
        <v>6+ years</v>
      </c>
    </row>
    <row r="2739" spans="1:126">
      <c r="A2739" s="13">
        <v>2738</v>
      </c>
      <c r="B2739" s="9" t="s">
        <v>135</v>
      </c>
      <c r="C2739" s="9" t="str">
        <f>VLOOKUP(B2739,Metadata!$M$2:$N$6,2,FALSE)</f>
        <v>Permanent Employee</v>
      </c>
      <c r="D2739" s="9" t="s">
        <v>159</v>
      </c>
      <c r="E2739" s="9" t="s">
        <v>137</v>
      </c>
      <c r="F2739" s="9" t="s">
        <v>138</v>
      </c>
      <c r="G2739" s="9" t="s">
        <v>172</v>
      </c>
      <c r="H2739" s="9" t="str">
        <f>IF(G2739="","",VLOOKUP(G2739,Metadata!$J$2:$K$22,2,FALSE))</f>
        <v>Porto Metropolitan Area</v>
      </c>
      <c r="I2739" s="9" t="s">
        <v>138</v>
      </c>
      <c r="J2739" s="9" t="str">
        <f>IF(I2739="","",VLOOKUP(I2739,Metadata!$P$2:$Q$43,2,FALSE))</f>
        <v>Europe</v>
      </c>
      <c r="K2739" s="9" t="str">
        <f t="shared" si="0"/>
        <v>Portugal</v>
      </c>
      <c r="L2739" s="9" t="s">
        <v>172</v>
      </c>
      <c r="M2739" s="9" t="str">
        <f>IF(L2739="","",VLOOKUP(L2739,Metadata!$J$2:$K$22,2,FALSE))</f>
        <v>Porto Metropolitan Area</v>
      </c>
      <c r="N2739" s="9" t="s">
        <v>141</v>
      </c>
      <c r="O2739" s="9" t="s">
        <v>137</v>
      </c>
      <c r="P2739" s="9" t="s">
        <v>191</v>
      </c>
      <c r="Q2739" s="10" t="str">
        <f t="shared" si="1"/>
        <v>Remote Job (full or flexible)</v>
      </c>
      <c r="R2739" s="10">
        <v>5</v>
      </c>
      <c r="S2739" s="9" t="s">
        <v>290</v>
      </c>
      <c r="T2739" s="9" t="s">
        <v>137</v>
      </c>
      <c r="U2739" s="9" t="str">
        <f>IF(S2739&lt;&gt;"",S2739,IF(T2739&lt;&gt;"",VLOOKUP(T2739,Metadata!$S$2:$T$228,2,FALSE),""))</f>
        <v>Quality Assurance/Testing</v>
      </c>
      <c r="V2739" s="9" t="s">
        <v>276</v>
      </c>
      <c r="W2739" s="9" t="s">
        <v>137</v>
      </c>
      <c r="X2739" s="9" t="s">
        <v>145</v>
      </c>
      <c r="Y2739" s="9" t="s">
        <v>137</v>
      </c>
      <c r="Z2739" s="9" t="s">
        <v>218</v>
      </c>
      <c r="AA2739" s="9" t="s">
        <v>137</v>
      </c>
      <c r="AB2739" s="9" t="s">
        <v>137</v>
      </c>
      <c r="AC2739" s="9" t="s">
        <v>147</v>
      </c>
      <c r="AD2739" s="9"/>
      <c r="AE2739" s="9" t="s">
        <v>194</v>
      </c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198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10"/>
      <c r="CB2739" s="10" t="str">
        <f t="shared" si="5"/>
        <v/>
      </c>
      <c r="CC2739" s="10"/>
      <c r="CD2739" s="9" t="str">
        <f t="shared" si="2"/>
        <v/>
      </c>
      <c r="CE2739" s="9" t="s">
        <v>168</v>
      </c>
      <c r="CF2739" s="9" t="s">
        <v>254</v>
      </c>
      <c r="CG2739" s="9">
        <f>IF(CF2739="","",VLOOKUP(CF2739,Metadata!$D$2:$H$20,2,FALSE))</f>
        <v>37500</v>
      </c>
      <c r="CH2739" s="9">
        <f>IF(CF2739="","",VLOOKUP(CF2739,Metadata!$D$2:$H$20,4,FALSE))</f>
        <v>35000</v>
      </c>
      <c r="CI2739" s="9">
        <f>IF(CF2739="","",VLOOKUP(CF2739,Metadata!$D$2:$H$20,5,FALSE))</f>
        <v>40000</v>
      </c>
      <c r="CJ2739" s="9">
        <f t="shared" si="3"/>
        <v>37500</v>
      </c>
      <c r="CK2739" s="9" t="s">
        <v>221</v>
      </c>
      <c r="CL2739" s="10">
        <v>4</v>
      </c>
      <c r="CM2739" s="10">
        <v>2</v>
      </c>
      <c r="CN2739" s="10">
        <v>7</v>
      </c>
      <c r="CO2739" s="10">
        <v>6</v>
      </c>
      <c r="CP2739" s="10">
        <v>5</v>
      </c>
      <c r="CQ2739" s="10">
        <v>6</v>
      </c>
      <c r="CR2739" s="10">
        <v>6</v>
      </c>
      <c r="CS2739" s="10">
        <v>7</v>
      </c>
      <c r="CT2739" s="10">
        <v>5</v>
      </c>
      <c r="CU2739" s="10">
        <v>5</v>
      </c>
      <c r="CV2739" s="10">
        <v>4</v>
      </c>
      <c r="CW2739" s="10">
        <v>2</v>
      </c>
      <c r="CX2739" s="10">
        <v>5</v>
      </c>
      <c r="CY2739" s="10">
        <v>6</v>
      </c>
      <c r="CZ2739" s="10">
        <v>4</v>
      </c>
      <c r="DA2739" s="10">
        <v>5</v>
      </c>
      <c r="DB2739" s="10">
        <v>3</v>
      </c>
      <c r="DC2739" s="10">
        <v>5</v>
      </c>
      <c r="DD2739" s="10">
        <v>5</v>
      </c>
      <c r="DE2739" s="10">
        <v>6</v>
      </c>
      <c r="DF2739" s="10">
        <v>5</v>
      </c>
      <c r="DG2739" s="10">
        <v>5</v>
      </c>
      <c r="DH2739" s="10">
        <v>5</v>
      </c>
      <c r="DI2739" s="10">
        <v>2</v>
      </c>
      <c r="DJ2739" s="10">
        <v>5</v>
      </c>
      <c r="DK2739" s="10">
        <v>5</v>
      </c>
      <c r="DL2739" s="10">
        <v>2</v>
      </c>
      <c r="DM2739" s="9" t="s">
        <v>154</v>
      </c>
      <c r="DN2739" s="10">
        <v>1985</v>
      </c>
      <c r="DO2739" s="9">
        <f t="shared" si="9"/>
        <v>36</v>
      </c>
      <c r="DP2739" s="9" t="s">
        <v>155</v>
      </c>
      <c r="DQ2739" s="9" t="s">
        <v>202</v>
      </c>
      <c r="DR2739" s="9" t="s">
        <v>157</v>
      </c>
      <c r="DS2739" s="9" t="s">
        <v>137</v>
      </c>
      <c r="DT2739" s="9" t="s">
        <v>657</v>
      </c>
      <c r="DU2739" s="9" t="s">
        <v>158</v>
      </c>
      <c r="DV2739" s="9" t="str">
        <f>VLOOKUP(DU2739,Metadata!$B$2:$C$7,2,FALSE)</f>
        <v>6+ years</v>
      </c>
    </row>
    <row r="2740" spans="1:126">
      <c r="A2740" s="13">
        <v>2739</v>
      </c>
      <c r="B2740" s="9" t="s">
        <v>135</v>
      </c>
      <c r="C2740" s="9" t="str">
        <f>VLOOKUP(B2740,Metadata!$M$2:$N$6,2,FALSE)</f>
        <v>Permanent Employee</v>
      </c>
      <c r="D2740" s="9" t="s">
        <v>136</v>
      </c>
      <c r="E2740" s="9" t="s">
        <v>137</v>
      </c>
      <c r="F2740" s="9" t="s">
        <v>138</v>
      </c>
      <c r="G2740" s="9" t="s">
        <v>172</v>
      </c>
      <c r="H2740" s="9" t="str">
        <f>IF(G2740="","",VLOOKUP(G2740,Metadata!$J$2:$K$22,2,FALSE))</f>
        <v>Porto Metropolitan Area</v>
      </c>
      <c r="I2740" s="9" t="s">
        <v>138</v>
      </c>
      <c r="J2740" s="9" t="str">
        <f>IF(I2740="","",VLOOKUP(I2740,Metadata!$P$2:$Q$43,2,FALSE))</f>
        <v>Europe</v>
      </c>
      <c r="K2740" s="9" t="str">
        <f t="shared" si="0"/>
        <v>Portugal</v>
      </c>
      <c r="L2740" s="9" t="s">
        <v>172</v>
      </c>
      <c r="M2740" s="9" t="str">
        <f>IF(L2740="","",VLOOKUP(L2740,Metadata!$J$2:$K$22,2,FALSE))</f>
        <v>Porto Metropolitan Area</v>
      </c>
      <c r="N2740" s="9" t="s">
        <v>141</v>
      </c>
      <c r="O2740" s="9" t="s">
        <v>137</v>
      </c>
      <c r="P2740" s="9" t="s">
        <v>142</v>
      </c>
      <c r="Q2740" s="10" t="str">
        <f t="shared" si="1"/>
        <v>Full Office Job</v>
      </c>
      <c r="R2740" s="10">
        <v>7</v>
      </c>
      <c r="S2740" s="9" t="s">
        <v>161</v>
      </c>
      <c r="T2740" s="9" t="s">
        <v>137</v>
      </c>
      <c r="U2740" s="9" t="str">
        <f>IF(S2740&lt;&gt;"",S2740,IF(T2740&lt;&gt;"",VLOOKUP(T2740,Metadata!$S$2:$T$228,2,FALSE),""))</f>
        <v>Full-Stack Developer</v>
      </c>
      <c r="V2740" s="9" t="s">
        <v>162</v>
      </c>
      <c r="W2740" s="9" t="s">
        <v>137</v>
      </c>
      <c r="X2740" s="9" t="s">
        <v>163</v>
      </c>
      <c r="Y2740" s="9" t="s">
        <v>137</v>
      </c>
      <c r="Z2740" s="9" t="s">
        <v>193</v>
      </c>
      <c r="AA2740" s="9" t="s">
        <v>165</v>
      </c>
      <c r="AB2740" s="9" t="s">
        <v>137</v>
      </c>
      <c r="AC2740" s="9"/>
      <c r="AD2740" s="9"/>
      <c r="AE2740" s="9"/>
      <c r="AF2740" s="9"/>
      <c r="AG2740" s="9"/>
      <c r="AH2740" s="9"/>
      <c r="AI2740" s="9"/>
      <c r="AJ2740" s="9" t="s">
        <v>185</v>
      </c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 t="s">
        <v>186</v>
      </c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10"/>
      <c r="CB2740" s="10" t="str">
        <f t="shared" si="5"/>
        <v/>
      </c>
      <c r="CC2740" s="10"/>
      <c r="CD2740" s="9" t="str">
        <f t="shared" si="2"/>
        <v/>
      </c>
      <c r="CE2740" s="9" t="s">
        <v>168</v>
      </c>
      <c r="CF2740" s="9" t="s">
        <v>225</v>
      </c>
      <c r="CG2740" s="9">
        <f>IF(CF2740="","",VLOOKUP(CF2740,Metadata!$D$2:$H$20,2,FALSE))</f>
        <v>22500</v>
      </c>
      <c r="CH2740" s="9">
        <f>IF(CF2740="","",VLOOKUP(CF2740,Metadata!$D$2:$H$20,4,FALSE))</f>
        <v>20000</v>
      </c>
      <c r="CI2740" s="9">
        <f>IF(CF2740="","",VLOOKUP(CF2740,Metadata!$D$2:$H$20,5,FALSE))</f>
        <v>25000</v>
      </c>
      <c r="CJ2740" s="9">
        <f t="shared" si="3"/>
        <v>22500</v>
      </c>
      <c r="CK2740" s="9" t="s">
        <v>201</v>
      </c>
      <c r="CL2740" s="10">
        <v>4</v>
      </c>
      <c r="CM2740" s="10">
        <v>5</v>
      </c>
      <c r="CN2740" s="10">
        <v>7</v>
      </c>
      <c r="CO2740" s="10">
        <v>7</v>
      </c>
      <c r="CP2740" s="10">
        <v>6</v>
      </c>
      <c r="CQ2740" s="10">
        <v>7</v>
      </c>
      <c r="CR2740" s="10">
        <v>7</v>
      </c>
      <c r="CS2740" s="10">
        <v>7</v>
      </c>
      <c r="CT2740" s="10">
        <v>2</v>
      </c>
      <c r="CU2740" s="10">
        <v>6</v>
      </c>
      <c r="CV2740" s="10">
        <v>5</v>
      </c>
      <c r="CW2740" s="10">
        <v>5</v>
      </c>
      <c r="CX2740" s="10">
        <v>4</v>
      </c>
      <c r="CY2740" s="10">
        <v>5</v>
      </c>
      <c r="CZ2740" s="10">
        <v>6</v>
      </c>
      <c r="DA2740" s="10">
        <v>7</v>
      </c>
      <c r="DB2740" s="10">
        <v>4</v>
      </c>
      <c r="DC2740" s="10">
        <v>7</v>
      </c>
      <c r="DD2740" s="10">
        <v>3</v>
      </c>
      <c r="DE2740" s="10">
        <v>6</v>
      </c>
      <c r="DF2740" s="10">
        <v>5</v>
      </c>
      <c r="DG2740" s="10">
        <v>6</v>
      </c>
      <c r="DH2740" s="10">
        <v>5</v>
      </c>
      <c r="DI2740" s="10">
        <v>3</v>
      </c>
      <c r="DJ2740" s="10">
        <v>2</v>
      </c>
      <c r="DK2740" s="10">
        <v>5</v>
      </c>
      <c r="DL2740" s="10">
        <v>1</v>
      </c>
      <c r="DM2740" s="9" t="s">
        <v>154</v>
      </c>
      <c r="DN2740" s="10">
        <v>1995</v>
      </c>
      <c r="DO2740" s="9">
        <f t="shared" si="9"/>
        <v>26</v>
      </c>
      <c r="DP2740" s="9" t="s">
        <v>222</v>
      </c>
      <c r="DQ2740" s="9" t="s">
        <v>156</v>
      </c>
      <c r="DR2740" s="9" t="s">
        <v>157</v>
      </c>
      <c r="DS2740" s="9" t="s">
        <v>137</v>
      </c>
      <c r="DT2740" s="9" t="s">
        <v>657</v>
      </c>
      <c r="DU2740" s="9" t="s">
        <v>168</v>
      </c>
      <c r="DV2740" s="9" t="str">
        <f>VLOOKUP(DU2740,Metadata!$B$2:$C$7,2,FALSE)</f>
        <v>0 - 3 years</v>
      </c>
    </row>
    <row r="2741" spans="1:126">
      <c r="A2741" s="13">
        <v>2740</v>
      </c>
      <c r="B2741" s="9" t="s">
        <v>135</v>
      </c>
      <c r="C2741" s="9" t="str">
        <f>VLOOKUP(B2741,Metadata!$M$2:$N$6,2,FALSE)</f>
        <v>Permanent Employee</v>
      </c>
      <c r="D2741" s="9" t="s">
        <v>159</v>
      </c>
      <c r="E2741" s="9" t="s">
        <v>137</v>
      </c>
      <c r="F2741" s="9" t="s">
        <v>138</v>
      </c>
      <c r="G2741" s="9" t="s">
        <v>140</v>
      </c>
      <c r="H2741" s="9" t="str">
        <f>IF(G2741="","",VLOOKUP(G2741,Metadata!$J$2:$K$22,2,FALSE))</f>
        <v>Lisbon Metropolitan Area</v>
      </c>
      <c r="I2741" s="9" t="s">
        <v>138</v>
      </c>
      <c r="J2741" s="9" t="str">
        <f>IF(I2741="","",VLOOKUP(I2741,Metadata!$P$2:$Q$43,2,FALSE))</f>
        <v>Europe</v>
      </c>
      <c r="K2741" s="9" t="str">
        <f t="shared" si="0"/>
        <v>Portugal</v>
      </c>
      <c r="L2741" s="9" t="s">
        <v>140</v>
      </c>
      <c r="M2741" s="9" t="str">
        <f>IF(L2741="","",VLOOKUP(L2741,Metadata!$J$2:$K$22,2,FALSE))</f>
        <v>Lisbon Metropolitan Area</v>
      </c>
      <c r="N2741" s="9" t="s">
        <v>141</v>
      </c>
      <c r="O2741" s="9" t="s">
        <v>137</v>
      </c>
      <c r="P2741" s="9" t="s">
        <v>142</v>
      </c>
      <c r="Q2741" s="10" t="str">
        <f t="shared" si="1"/>
        <v>Full Office Job</v>
      </c>
      <c r="R2741" s="10">
        <v>6</v>
      </c>
      <c r="S2741" s="9" t="s">
        <v>192</v>
      </c>
      <c r="T2741" s="9" t="s">
        <v>137</v>
      </c>
      <c r="U2741" s="9" t="str">
        <f>IF(S2741&lt;&gt;"",S2741,IF(T2741&lt;&gt;"",VLOOKUP(T2741,Metadata!$S$2:$T$228,2,FALSE),""))</f>
        <v>Back-End Developer</v>
      </c>
      <c r="V2741" s="9" t="s">
        <v>268</v>
      </c>
      <c r="W2741" s="9" t="s">
        <v>137</v>
      </c>
      <c r="X2741" s="9" t="s">
        <v>208</v>
      </c>
      <c r="Y2741" s="9" t="s">
        <v>137</v>
      </c>
      <c r="Z2741" s="9" t="s">
        <v>146</v>
      </c>
      <c r="AA2741" s="9" t="s">
        <v>137</v>
      </c>
      <c r="AB2741" s="9" t="s">
        <v>137</v>
      </c>
      <c r="AC2741" s="9"/>
      <c r="AD2741" s="9" t="s">
        <v>148</v>
      </c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 t="s">
        <v>219</v>
      </c>
      <c r="BR2741" s="9"/>
      <c r="BS2741" s="9"/>
      <c r="BT2741" s="9"/>
      <c r="BU2741" s="9"/>
      <c r="BV2741" s="9"/>
      <c r="BW2741" s="9"/>
      <c r="BX2741" s="9"/>
      <c r="BY2741" s="9"/>
      <c r="BZ2741" s="9"/>
      <c r="CA2741" s="10"/>
      <c r="CB2741" s="10" t="str">
        <f t="shared" si="5"/>
        <v/>
      </c>
      <c r="CC2741" s="10"/>
      <c r="CD2741" s="9" t="str">
        <f t="shared" si="2"/>
        <v/>
      </c>
      <c r="CE2741" s="9" t="s">
        <v>168</v>
      </c>
      <c r="CF2741" s="9" t="s">
        <v>188</v>
      </c>
      <c r="CG2741" s="9">
        <f>IF(CF2741="","",VLOOKUP(CF2741,Metadata!$D$2:$H$20,2,FALSE))</f>
        <v>17500</v>
      </c>
      <c r="CH2741" s="9">
        <f>IF(CF2741="","",VLOOKUP(CF2741,Metadata!$D$2:$H$20,4,FALSE))</f>
        <v>15000</v>
      </c>
      <c r="CI2741" s="9">
        <f>IF(CF2741="","",VLOOKUP(CF2741,Metadata!$D$2:$H$20,5,FALSE))</f>
        <v>20000</v>
      </c>
      <c r="CJ2741" s="9">
        <f t="shared" si="3"/>
        <v>17500</v>
      </c>
      <c r="CK2741" s="9" t="s">
        <v>221</v>
      </c>
      <c r="CL2741" s="10">
        <v>3</v>
      </c>
      <c r="CM2741" s="10">
        <v>3</v>
      </c>
      <c r="CN2741" s="10">
        <v>7</v>
      </c>
      <c r="CO2741" s="10">
        <v>5</v>
      </c>
      <c r="CP2741" s="10">
        <v>5</v>
      </c>
      <c r="CQ2741" s="10">
        <v>6</v>
      </c>
      <c r="CR2741" s="10">
        <v>6</v>
      </c>
      <c r="CS2741" s="10">
        <v>6</v>
      </c>
      <c r="CT2741" s="10">
        <v>5</v>
      </c>
      <c r="CU2741" s="10">
        <v>7</v>
      </c>
      <c r="CV2741" s="10">
        <v>5</v>
      </c>
      <c r="CW2741" s="10">
        <v>4</v>
      </c>
      <c r="CX2741" s="10">
        <v>6</v>
      </c>
      <c r="CY2741" s="10">
        <v>7</v>
      </c>
      <c r="CZ2741" s="10">
        <v>5</v>
      </c>
      <c r="DA2741" s="10">
        <v>6</v>
      </c>
      <c r="DB2741" s="10">
        <v>6</v>
      </c>
      <c r="DC2741" s="10">
        <v>7</v>
      </c>
      <c r="DD2741" s="10">
        <v>5</v>
      </c>
      <c r="DE2741" s="10">
        <v>6</v>
      </c>
      <c r="DF2741" s="10">
        <v>4</v>
      </c>
      <c r="DG2741" s="10">
        <v>7</v>
      </c>
      <c r="DH2741" s="10">
        <v>6</v>
      </c>
      <c r="DI2741" s="10">
        <v>6</v>
      </c>
      <c r="DJ2741" s="10">
        <v>4</v>
      </c>
      <c r="DK2741" s="10">
        <v>5</v>
      </c>
      <c r="DL2741" s="10">
        <v>5</v>
      </c>
      <c r="DM2741" s="9" t="s">
        <v>154</v>
      </c>
      <c r="DN2741" s="10">
        <v>1997</v>
      </c>
      <c r="DO2741" s="9">
        <f t="shared" si="9"/>
        <v>24</v>
      </c>
      <c r="DP2741" s="9" t="s">
        <v>222</v>
      </c>
      <c r="DQ2741" s="9" t="s">
        <v>202</v>
      </c>
      <c r="DR2741" s="9" t="s">
        <v>157</v>
      </c>
      <c r="DS2741" s="9" t="s">
        <v>137</v>
      </c>
      <c r="DT2741" s="9" t="s">
        <v>657</v>
      </c>
      <c r="DU2741" s="9" t="s">
        <v>168</v>
      </c>
      <c r="DV2741" s="9" t="str">
        <f>VLOOKUP(DU2741,Metadata!$B$2:$C$7,2,FALSE)</f>
        <v>0 - 3 years</v>
      </c>
    </row>
    <row r="2742" spans="1:126">
      <c r="A2742" s="13">
        <v>2741</v>
      </c>
      <c r="B2742" s="9" t="s">
        <v>135</v>
      </c>
      <c r="C2742" s="9" t="str">
        <f>VLOOKUP(B2742,Metadata!$M$2:$N$6,2,FALSE)</f>
        <v>Permanent Employee</v>
      </c>
      <c r="D2742" s="9" t="s">
        <v>136</v>
      </c>
      <c r="E2742" s="9" t="s">
        <v>137</v>
      </c>
      <c r="F2742" s="9" t="s">
        <v>138</v>
      </c>
      <c r="G2742" s="9" t="s">
        <v>172</v>
      </c>
      <c r="H2742" s="9" t="str">
        <f>IF(G2742="","",VLOOKUP(G2742,Metadata!$J$2:$K$22,2,FALSE))</f>
        <v>Porto Metropolitan Area</v>
      </c>
      <c r="I2742" s="9" t="s">
        <v>138</v>
      </c>
      <c r="J2742" s="9" t="str">
        <f>IF(I2742="","",VLOOKUP(I2742,Metadata!$P$2:$Q$43,2,FALSE))</f>
        <v>Europe</v>
      </c>
      <c r="K2742" s="9" t="str">
        <f t="shared" si="0"/>
        <v>Portugal</v>
      </c>
      <c r="L2742" s="9" t="s">
        <v>172</v>
      </c>
      <c r="M2742" s="9" t="str">
        <f>IF(L2742="","",VLOOKUP(L2742,Metadata!$J$2:$K$22,2,FALSE))</f>
        <v>Porto Metropolitan Area</v>
      </c>
      <c r="N2742" s="9" t="s">
        <v>141</v>
      </c>
      <c r="O2742" s="9" t="s">
        <v>137</v>
      </c>
      <c r="P2742" s="9" t="s">
        <v>191</v>
      </c>
      <c r="Q2742" s="10" t="str">
        <f t="shared" si="1"/>
        <v>Remote Job (full or flexible)</v>
      </c>
      <c r="R2742" s="10">
        <v>6</v>
      </c>
      <c r="S2742" s="9" t="s">
        <v>319</v>
      </c>
      <c r="T2742" s="9" t="s">
        <v>137</v>
      </c>
      <c r="U2742" s="9" t="str">
        <f>IF(S2742&lt;&gt;"",S2742,IF(T2742&lt;&gt;"",VLOOKUP(T2742,Metadata!$S$2:$T$228,2,FALSE),""))</f>
        <v>CTO</v>
      </c>
      <c r="V2742" s="9" t="s">
        <v>162</v>
      </c>
      <c r="W2742" s="9" t="s">
        <v>137</v>
      </c>
      <c r="X2742" s="9" t="s">
        <v>163</v>
      </c>
      <c r="Y2742" s="9" t="s">
        <v>137</v>
      </c>
      <c r="Z2742" s="9" t="s">
        <v>262</v>
      </c>
      <c r="AA2742" s="9" t="s">
        <v>165</v>
      </c>
      <c r="AB2742" s="9" t="s">
        <v>253</v>
      </c>
      <c r="AC2742" s="9" t="s">
        <v>147</v>
      </c>
      <c r="AD2742" s="9"/>
      <c r="AE2742" s="9"/>
      <c r="AF2742" s="9" t="s">
        <v>243</v>
      </c>
      <c r="AG2742" s="9"/>
      <c r="AH2742" s="9"/>
      <c r="AI2742" s="9"/>
      <c r="AJ2742" s="9" t="s">
        <v>185</v>
      </c>
      <c r="AK2742" s="9"/>
      <c r="AL2742" s="9" t="s">
        <v>177</v>
      </c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 t="s">
        <v>178</v>
      </c>
      <c r="BB2742" s="9" t="s">
        <v>284</v>
      </c>
      <c r="BC2742" s="9"/>
      <c r="BD2742" s="9" t="s">
        <v>330</v>
      </c>
      <c r="BE2742" s="9"/>
      <c r="BF2742" s="9"/>
      <c r="BG2742" s="9"/>
      <c r="BH2742" s="9"/>
      <c r="BI2742" s="9"/>
      <c r="BJ2742" s="9"/>
      <c r="BK2742" s="9"/>
      <c r="BL2742" s="9"/>
      <c r="BM2742" s="9"/>
      <c r="BN2742" s="9" t="s">
        <v>186</v>
      </c>
      <c r="BO2742" s="9" t="s">
        <v>257</v>
      </c>
      <c r="BP2742" s="9"/>
      <c r="BQ2742" s="9"/>
      <c r="BR2742" s="9" t="s">
        <v>247</v>
      </c>
      <c r="BS2742" s="9" t="s">
        <v>200</v>
      </c>
      <c r="BT2742" s="9"/>
      <c r="BU2742" s="9"/>
      <c r="BV2742" s="9"/>
      <c r="BW2742" s="9"/>
      <c r="BX2742" s="9"/>
      <c r="BY2742" s="9"/>
      <c r="BZ2742" s="9"/>
      <c r="CA2742" s="10"/>
      <c r="CB2742" s="10" t="str">
        <f t="shared" si="5"/>
        <v/>
      </c>
      <c r="CC2742" s="10"/>
      <c r="CD2742" s="9" t="str">
        <f t="shared" si="2"/>
        <v/>
      </c>
      <c r="CE2742" s="9" t="s">
        <v>151</v>
      </c>
      <c r="CF2742" s="9" t="s">
        <v>236</v>
      </c>
      <c r="CG2742" s="9">
        <f>IF(CF2742="","",VLOOKUP(CF2742,Metadata!$D$2:$H$20,2,FALSE))</f>
        <v>47500</v>
      </c>
      <c r="CH2742" s="9">
        <f>IF(CF2742="","",VLOOKUP(CF2742,Metadata!$D$2:$H$20,4,FALSE))</f>
        <v>45000</v>
      </c>
      <c r="CI2742" s="9">
        <f>IF(CF2742="","",VLOOKUP(CF2742,Metadata!$D$2:$H$20,5,FALSE))</f>
        <v>50000</v>
      </c>
      <c r="CJ2742" s="9">
        <f t="shared" si="3"/>
        <v>47500</v>
      </c>
      <c r="CK2742" s="9" t="s">
        <v>221</v>
      </c>
      <c r="CL2742" s="10">
        <v>4</v>
      </c>
      <c r="CM2742" s="10">
        <v>2</v>
      </c>
      <c r="CN2742" s="10">
        <v>7</v>
      </c>
      <c r="CO2742" s="10">
        <v>7</v>
      </c>
      <c r="CP2742" s="10">
        <v>3</v>
      </c>
      <c r="CQ2742" s="10">
        <v>5</v>
      </c>
      <c r="CR2742" s="10">
        <v>7</v>
      </c>
      <c r="CS2742" s="10">
        <v>7</v>
      </c>
      <c r="CT2742" s="10">
        <v>5</v>
      </c>
      <c r="CU2742" s="10">
        <v>6</v>
      </c>
      <c r="CV2742" s="10">
        <v>4</v>
      </c>
      <c r="CW2742" s="10">
        <v>4</v>
      </c>
      <c r="CX2742" s="10">
        <v>5</v>
      </c>
      <c r="CY2742" s="10">
        <v>1</v>
      </c>
      <c r="CZ2742" s="10">
        <v>4</v>
      </c>
      <c r="DA2742" s="10">
        <v>7</v>
      </c>
      <c r="DB2742" s="10">
        <v>5</v>
      </c>
      <c r="DC2742" s="10">
        <v>4</v>
      </c>
      <c r="DD2742" s="10">
        <v>4</v>
      </c>
      <c r="DE2742" s="10">
        <v>7</v>
      </c>
      <c r="DF2742" s="10">
        <v>6</v>
      </c>
      <c r="DG2742" s="10">
        <v>5</v>
      </c>
      <c r="DH2742" s="10">
        <v>5</v>
      </c>
      <c r="DI2742" s="10">
        <v>6</v>
      </c>
      <c r="DJ2742" s="10">
        <v>4</v>
      </c>
      <c r="DK2742" s="10">
        <v>5</v>
      </c>
      <c r="DL2742" s="10">
        <v>5</v>
      </c>
      <c r="DM2742" s="9" t="s">
        <v>154</v>
      </c>
      <c r="DN2742" s="10">
        <v>1992</v>
      </c>
      <c r="DO2742" s="9">
        <f t="shared" si="9"/>
        <v>29</v>
      </c>
      <c r="DP2742" s="9" t="s">
        <v>155</v>
      </c>
      <c r="DQ2742" s="9" t="s">
        <v>156</v>
      </c>
      <c r="DR2742" s="9" t="s">
        <v>157</v>
      </c>
      <c r="DS2742" s="9" t="s">
        <v>137</v>
      </c>
      <c r="DT2742" s="9" t="s">
        <v>657</v>
      </c>
      <c r="DU2742" s="9" t="s">
        <v>203</v>
      </c>
      <c r="DV2742" s="9" t="str">
        <f>VLOOKUP(DU2742,Metadata!$B$2:$C$7,2,FALSE)</f>
        <v>6+ years</v>
      </c>
    </row>
    <row r="2743" spans="1:126">
      <c r="A2743" s="13">
        <v>2742</v>
      </c>
      <c r="B2743" s="9" t="s">
        <v>135</v>
      </c>
      <c r="C2743" s="9" t="str">
        <f>VLOOKUP(B2743,Metadata!$M$2:$N$6,2,FALSE)</f>
        <v>Permanent Employee</v>
      </c>
      <c r="D2743" s="9" t="s">
        <v>136</v>
      </c>
      <c r="E2743" s="9" t="s">
        <v>137</v>
      </c>
      <c r="F2743" s="9" t="s">
        <v>138</v>
      </c>
      <c r="G2743" s="9" t="s">
        <v>312</v>
      </c>
      <c r="H2743" s="9" t="str">
        <f>IF(G2743="","",VLOOKUP(G2743,Metadata!$J$2:$K$22,2,FALSE))</f>
        <v>South</v>
      </c>
      <c r="I2743" s="9" t="s">
        <v>138</v>
      </c>
      <c r="J2743" s="9" t="str">
        <f>IF(I2743="","",VLOOKUP(I2743,Metadata!$P$2:$Q$43,2,FALSE))</f>
        <v>Europe</v>
      </c>
      <c r="K2743" s="9" t="str">
        <f t="shared" si="0"/>
        <v>Portugal</v>
      </c>
      <c r="L2743" s="9" t="s">
        <v>312</v>
      </c>
      <c r="M2743" s="9" t="str">
        <f>IF(L2743="","",VLOOKUP(L2743,Metadata!$J$2:$K$22,2,FALSE))</f>
        <v>South</v>
      </c>
      <c r="N2743" s="9" t="s">
        <v>205</v>
      </c>
      <c r="O2743" s="9" t="s">
        <v>137</v>
      </c>
      <c r="P2743" s="9" t="s">
        <v>137</v>
      </c>
      <c r="Q2743" s="10" t="str">
        <f t="shared" si="1"/>
        <v>Full Office Job</v>
      </c>
      <c r="R2743" s="10">
        <v>6</v>
      </c>
      <c r="S2743" s="9" t="s">
        <v>183</v>
      </c>
      <c r="T2743" s="9" t="s">
        <v>137</v>
      </c>
      <c r="U2743" s="9" t="str">
        <f>IF(S2743&lt;&gt;"",S2743,IF(T2743&lt;&gt;"",VLOOKUP(T2743,Metadata!$S$2:$T$228,2,FALSE),""))</f>
        <v>Product Owner/Product Manager</v>
      </c>
      <c r="V2743" s="9" t="s">
        <v>391</v>
      </c>
      <c r="W2743" s="9" t="s">
        <v>137</v>
      </c>
      <c r="X2743" s="9" t="s">
        <v>163</v>
      </c>
      <c r="Y2743" s="9" t="s">
        <v>137</v>
      </c>
      <c r="Z2743" s="9" t="s">
        <v>262</v>
      </c>
      <c r="AA2743" s="9" t="s">
        <v>137</v>
      </c>
      <c r="AB2743" s="9" t="s">
        <v>137</v>
      </c>
      <c r="AC2743" s="9" t="s">
        <v>147</v>
      </c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 t="s">
        <v>149</v>
      </c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 t="s">
        <v>150</v>
      </c>
      <c r="BZ2743" s="9" t="s">
        <v>137</v>
      </c>
      <c r="CA2743" s="10"/>
      <c r="CB2743" s="10" t="str">
        <f t="shared" si="5"/>
        <v/>
      </c>
      <c r="CC2743" s="10"/>
      <c r="CD2743" s="9" t="str">
        <f t="shared" si="2"/>
        <v/>
      </c>
      <c r="CE2743" s="9" t="s">
        <v>232</v>
      </c>
      <c r="CF2743" s="9" t="s">
        <v>188</v>
      </c>
      <c r="CG2743" s="9">
        <f>IF(CF2743="","",VLOOKUP(CF2743,Metadata!$D$2:$H$20,2,FALSE))</f>
        <v>17500</v>
      </c>
      <c r="CH2743" s="9">
        <f>IF(CF2743="","",VLOOKUP(CF2743,Metadata!$D$2:$H$20,4,FALSE))</f>
        <v>15000</v>
      </c>
      <c r="CI2743" s="9">
        <f>IF(CF2743="","",VLOOKUP(CF2743,Metadata!$D$2:$H$20,5,FALSE))</f>
        <v>20000</v>
      </c>
      <c r="CJ2743" s="9">
        <f t="shared" si="3"/>
        <v>17500</v>
      </c>
      <c r="CK2743" s="9" t="s">
        <v>201</v>
      </c>
      <c r="CL2743" s="10">
        <v>2</v>
      </c>
      <c r="CM2743" s="10">
        <v>5</v>
      </c>
      <c r="CN2743" s="10">
        <v>7</v>
      </c>
      <c r="CO2743" s="10">
        <v>6</v>
      </c>
      <c r="CP2743" s="10">
        <v>6</v>
      </c>
      <c r="CQ2743" s="10">
        <v>6</v>
      </c>
      <c r="CR2743" s="10">
        <v>6</v>
      </c>
      <c r="CS2743" s="10">
        <v>6</v>
      </c>
      <c r="CT2743" s="10">
        <v>7</v>
      </c>
      <c r="CU2743" s="10">
        <v>5</v>
      </c>
      <c r="CV2743" s="10">
        <v>5</v>
      </c>
      <c r="CW2743" s="10">
        <v>5</v>
      </c>
      <c r="CX2743" s="10">
        <v>5</v>
      </c>
      <c r="CY2743" s="10">
        <v>6</v>
      </c>
      <c r="CZ2743" s="10">
        <v>6</v>
      </c>
      <c r="DA2743" s="10">
        <v>2</v>
      </c>
      <c r="DB2743" s="10">
        <v>2</v>
      </c>
      <c r="DC2743" s="10">
        <v>6</v>
      </c>
      <c r="DD2743" s="10">
        <v>5</v>
      </c>
      <c r="DE2743" s="10">
        <v>7</v>
      </c>
      <c r="DF2743" s="10">
        <v>6</v>
      </c>
      <c r="DG2743" s="10">
        <v>6</v>
      </c>
      <c r="DH2743" s="10">
        <v>6</v>
      </c>
      <c r="DI2743" s="10">
        <v>7</v>
      </c>
      <c r="DJ2743" s="10">
        <v>4</v>
      </c>
      <c r="DK2743" s="10">
        <v>6</v>
      </c>
      <c r="DL2743" s="10">
        <v>6</v>
      </c>
      <c r="DM2743" s="9" t="s">
        <v>847</v>
      </c>
      <c r="DN2743" s="10">
        <v>1990</v>
      </c>
      <c r="DO2743" s="9">
        <f t="shared" si="9"/>
        <v>31</v>
      </c>
      <c r="DP2743" s="9" t="s">
        <v>155</v>
      </c>
      <c r="DQ2743" s="9" t="s">
        <v>156</v>
      </c>
      <c r="DR2743" s="9" t="s">
        <v>170</v>
      </c>
      <c r="DS2743" s="9" t="s">
        <v>137</v>
      </c>
      <c r="DT2743" s="9" t="s">
        <v>657</v>
      </c>
      <c r="DU2743" s="9" t="s">
        <v>203</v>
      </c>
      <c r="DV2743" s="9" t="str">
        <f>VLOOKUP(DU2743,Metadata!$B$2:$C$7,2,FALSE)</f>
        <v>6+ years</v>
      </c>
    </row>
    <row r="2744" spans="1:126">
      <c r="A2744" s="13">
        <v>2743</v>
      </c>
      <c r="B2744" s="9" t="s">
        <v>135</v>
      </c>
      <c r="C2744" s="9" t="str">
        <f>VLOOKUP(B2744,Metadata!$M$2:$N$6,2,FALSE)</f>
        <v>Permanent Employee</v>
      </c>
      <c r="D2744" s="9" t="s">
        <v>159</v>
      </c>
      <c r="E2744" s="9" t="s">
        <v>137</v>
      </c>
      <c r="F2744" s="9" t="s">
        <v>138</v>
      </c>
      <c r="G2744" s="9" t="s">
        <v>291</v>
      </c>
      <c r="H2744" s="9" t="str">
        <f>IF(G2744="","",VLOOKUP(G2744,Metadata!$J$2:$K$22,2,FALSE))</f>
        <v>Centre</v>
      </c>
      <c r="I2744" s="9" t="s">
        <v>138</v>
      </c>
      <c r="J2744" s="9" t="str">
        <f>IF(I2744="","",VLOOKUP(I2744,Metadata!$P$2:$Q$43,2,FALSE))</f>
        <v>Europe</v>
      </c>
      <c r="K2744" s="9" t="str">
        <f t="shared" si="0"/>
        <v>Portugal</v>
      </c>
      <c r="L2744" s="9" t="s">
        <v>140</v>
      </c>
      <c r="M2744" s="9" t="str">
        <f>IF(L2744="","",VLOOKUP(L2744,Metadata!$J$2:$K$22,2,FALSE))</f>
        <v>Lisbon Metropolitan Area</v>
      </c>
      <c r="N2744" s="9" t="s">
        <v>141</v>
      </c>
      <c r="O2744" s="9" t="s">
        <v>137</v>
      </c>
      <c r="P2744" s="9" t="s">
        <v>142</v>
      </c>
      <c r="Q2744" s="10" t="str">
        <f t="shared" si="1"/>
        <v>Full Office Job</v>
      </c>
      <c r="R2744" s="10">
        <v>5</v>
      </c>
      <c r="S2744" s="9" t="s">
        <v>161</v>
      </c>
      <c r="T2744" s="9" t="s">
        <v>137</v>
      </c>
      <c r="U2744" s="9" t="str">
        <f>IF(S2744&lt;&gt;"",S2744,IF(T2744&lt;&gt;"",VLOOKUP(T2744,Metadata!$S$2:$T$228,2,FALSE),""))</f>
        <v>Full-Stack Developer</v>
      </c>
      <c r="V2744" s="9" t="s">
        <v>261</v>
      </c>
      <c r="W2744" s="9" t="s">
        <v>137</v>
      </c>
      <c r="X2744" s="9" t="s">
        <v>242</v>
      </c>
      <c r="Y2744" s="9" t="s">
        <v>137</v>
      </c>
      <c r="Z2744" s="9" t="s">
        <v>218</v>
      </c>
      <c r="AA2744" s="9" t="s">
        <v>165</v>
      </c>
      <c r="AB2744" s="9" t="s">
        <v>137</v>
      </c>
      <c r="AC2744" s="9" t="s">
        <v>147</v>
      </c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 t="s">
        <v>186</v>
      </c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10"/>
      <c r="CB2744" s="10" t="str">
        <f t="shared" si="5"/>
        <v/>
      </c>
      <c r="CC2744" s="10"/>
      <c r="CD2744" s="9" t="str">
        <f t="shared" si="2"/>
        <v/>
      </c>
      <c r="CE2744" s="9" t="s">
        <v>168</v>
      </c>
      <c r="CF2744" s="9" t="s">
        <v>188</v>
      </c>
      <c r="CG2744" s="9">
        <f>IF(CF2744="","",VLOOKUP(CF2744,Metadata!$D$2:$H$20,2,FALSE))</f>
        <v>17500</v>
      </c>
      <c r="CH2744" s="9">
        <f>IF(CF2744="","",VLOOKUP(CF2744,Metadata!$D$2:$H$20,4,FALSE))</f>
        <v>15000</v>
      </c>
      <c r="CI2744" s="9">
        <f>IF(CF2744="","",VLOOKUP(CF2744,Metadata!$D$2:$H$20,5,FALSE))</f>
        <v>20000</v>
      </c>
      <c r="CJ2744" s="9">
        <f t="shared" si="3"/>
        <v>17500</v>
      </c>
      <c r="CK2744" s="9" t="s">
        <v>153</v>
      </c>
      <c r="CL2744" s="10">
        <v>6</v>
      </c>
      <c r="CM2744" s="10">
        <v>1</v>
      </c>
      <c r="CN2744" s="10">
        <v>7</v>
      </c>
      <c r="CO2744" s="10">
        <v>7</v>
      </c>
      <c r="CP2744" s="10">
        <v>7</v>
      </c>
      <c r="CQ2744" s="10">
        <v>7</v>
      </c>
      <c r="CR2744" s="10">
        <v>7</v>
      </c>
      <c r="CS2744" s="10">
        <v>7</v>
      </c>
      <c r="CT2744" s="10">
        <v>7</v>
      </c>
      <c r="CU2744" s="10">
        <v>7</v>
      </c>
      <c r="CV2744" s="10">
        <v>7</v>
      </c>
      <c r="CW2744" s="10">
        <v>7</v>
      </c>
      <c r="CX2744" s="10">
        <v>7</v>
      </c>
      <c r="CY2744" s="10">
        <v>7</v>
      </c>
      <c r="CZ2744" s="10">
        <v>7</v>
      </c>
      <c r="DA2744" s="10">
        <v>7</v>
      </c>
      <c r="DB2744" s="10">
        <v>7</v>
      </c>
      <c r="DC2744" s="10">
        <v>7</v>
      </c>
      <c r="DD2744" s="10">
        <v>7</v>
      </c>
      <c r="DE2744" s="10">
        <v>7</v>
      </c>
      <c r="DF2744" s="10">
        <v>7</v>
      </c>
      <c r="DG2744" s="10">
        <v>7</v>
      </c>
      <c r="DH2744" s="10">
        <v>7</v>
      </c>
      <c r="DI2744" s="10">
        <v>7</v>
      </c>
      <c r="DJ2744" s="10">
        <v>7</v>
      </c>
      <c r="DK2744" s="10">
        <v>7</v>
      </c>
      <c r="DL2744" s="10">
        <v>7</v>
      </c>
      <c r="DM2744" s="9" t="s">
        <v>154</v>
      </c>
      <c r="DN2744" s="10">
        <v>1997</v>
      </c>
      <c r="DO2744" s="9">
        <f t="shared" si="9"/>
        <v>24</v>
      </c>
      <c r="DP2744" s="9" t="s">
        <v>222</v>
      </c>
      <c r="DQ2744" s="9" t="s">
        <v>202</v>
      </c>
      <c r="DR2744" s="9" t="s">
        <v>157</v>
      </c>
      <c r="DS2744" s="9" t="s">
        <v>137</v>
      </c>
      <c r="DT2744" s="9" t="s">
        <v>657</v>
      </c>
      <c r="DU2744" s="9" t="s">
        <v>168</v>
      </c>
      <c r="DV2744" s="9" t="str">
        <f>VLOOKUP(DU2744,Metadata!$B$2:$C$7,2,FALSE)</f>
        <v>0 - 3 years</v>
      </c>
    </row>
    <row r="2745" spans="1:126">
      <c r="A2745" s="13">
        <v>2744</v>
      </c>
      <c r="B2745" s="9" t="s">
        <v>135</v>
      </c>
      <c r="C2745" s="9" t="str">
        <f>VLOOKUP(B2745,Metadata!$M$2:$N$6,2,FALSE)</f>
        <v>Permanent Employee</v>
      </c>
      <c r="D2745" s="9" t="s">
        <v>159</v>
      </c>
      <c r="E2745" s="9" t="s">
        <v>137</v>
      </c>
      <c r="F2745" s="9" t="s">
        <v>138</v>
      </c>
      <c r="G2745" s="9" t="s">
        <v>172</v>
      </c>
      <c r="H2745" s="9" t="str">
        <f>IF(G2745="","",VLOOKUP(G2745,Metadata!$J$2:$K$22,2,FALSE))</f>
        <v>Porto Metropolitan Area</v>
      </c>
      <c r="I2745" s="9" t="s">
        <v>138</v>
      </c>
      <c r="J2745" s="9" t="str">
        <f>IF(I2745="","",VLOOKUP(I2745,Metadata!$P$2:$Q$43,2,FALSE))</f>
        <v>Europe</v>
      </c>
      <c r="K2745" s="9" t="str">
        <f t="shared" si="0"/>
        <v>Portugal</v>
      </c>
      <c r="L2745" s="9" t="s">
        <v>172</v>
      </c>
      <c r="M2745" s="9" t="str">
        <f>IF(L2745="","",VLOOKUP(L2745,Metadata!$J$2:$K$22,2,FALSE))</f>
        <v>Porto Metropolitan Area</v>
      </c>
      <c r="N2745" s="9" t="s">
        <v>141</v>
      </c>
      <c r="O2745" s="9" t="s">
        <v>137</v>
      </c>
      <c r="P2745" s="9" t="s">
        <v>191</v>
      </c>
      <c r="Q2745" s="10" t="str">
        <f t="shared" si="1"/>
        <v>Remote Job (full or flexible)</v>
      </c>
      <c r="R2745" s="10">
        <v>5</v>
      </c>
      <c r="S2745" s="9" t="s">
        <v>192</v>
      </c>
      <c r="T2745" s="9" t="s">
        <v>137</v>
      </c>
      <c r="U2745" s="9" t="str">
        <f>IF(S2745&lt;&gt;"",S2745,IF(T2745&lt;&gt;"",VLOOKUP(T2745,Metadata!$S$2:$T$228,2,FALSE),""))</f>
        <v>Back-End Developer</v>
      </c>
      <c r="V2745" s="9" t="s">
        <v>276</v>
      </c>
      <c r="W2745" s="9" t="s">
        <v>137</v>
      </c>
      <c r="X2745" s="9" t="s">
        <v>163</v>
      </c>
      <c r="Y2745" s="9" t="s">
        <v>137</v>
      </c>
      <c r="Z2745" s="9" t="s">
        <v>262</v>
      </c>
      <c r="AA2745" s="9" t="s">
        <v>137</v>
      </c>
      <c r="AB2745" s="9" t="s">
        <v>137</v>
      </c>
      <c r="AC2745" s="9"/>
      <c r="AD2745" s="9" t="s">
        <v>148</v>
      </c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 t="s">
        <v>467</v>
      </c>
      <c r="CA2745" s="10"/>
      <c r="CB2745" s="10" t="str">
        <f t="shared" si="5"/>
        <v/>
      </c>
      <c r="CC2745" s="10"/>
      <c r="CD2745" s="9" t="str">
        <f t="shared" si="2"/>
        <v/>
      </c>
      <c r="CE2745" s="9" t="s">
        <v>232</v>
      </c>
      <c r="CF2745" s="9" t="s">
        <v>220</v>
      </c>
      <c r="CG2745" s="9">
        <f>IF(CF2745="","",VLOOKUP(CF2745,Metadata!$D$2:$H$20,2,FALSE))</f>
        <v>27500</v>
      </c>
      <c r="CH2745" s="9">
        <f>IF(CF2745="","",VLOOKUP(CF2745,Metadata!$D$2:$H$20,4,FALSE))</f>
        <v>25000</v>
      </c>
      <c r="CI2745" s="9">
        <f>IF(CF2745="","",VLOOKUP(CF2745,Metadata!$D$2:$H$20,5,FALSE))</f>
        <v>30000</v>
      </c>
      <c r="CJ2745" s="9">
        <f t="shared" si="3"/>
        <v>27500</v>
      </c>
      <c r="CK2745" s="9" t="s">
        <v>201</v>
      </c>
      <c r="CL2745" s="10">
        <v>4</v>
      </c>
      <c r="CM2745" s="10">
        <v>1</v>
      </c>
      <c r="CN2745" s="10">
        <v>7</v>
      </c>
      <c r="CO2745" s="10">
        <v>5</v>
      </c>
      <c r="CP2745" s="10">
        <v>5</v>
      </c>
      <c r="CQ2745" s="10">
        <v>6</v>
      </c>
      <c r="CR2745" s="10">
        <v>5</v>
      </c>
      <c r="CS2745" s="10">
        <v>6</v>
      </c>
      <c r="CT2745" s="10">
        <v>7</v>
      </c>
      <c r="CU2745" s="10">
        <v>5</v>
      </c>
      <c r="CV2745" s="10">
        <v>5</v>
      </c>
      <c r="CW2745" s="10">
        <v>5</v>
      </c>
      <c r="CX2745" s="10">
        <v>5</v>
      </c>
      <c r="CY2745" s="10">
        <v>4</v>
      </c>
      <c r="CZ2745" s="10">
        <v>6</v>
      </c>
      <c r="DA2745" s="10">
        <v>5</v>
      </c>
      <c r="DB2745" s="10">
        <v>4</v>
      </c>
      <c r="DC2745" s="10">
        <v>5</v>
      </c>
      <c r="DD2745" s="10">
        <v>4</v>
      </c>
      <c r="DE2745" s="10">
        <v>4</v>
      </c>
      <c r="DF2745" s="10">
        <v>4</v>
      </c>
      <c r="DG2745" s="10">
        <v>7</v>
      </c>
      <c r="DH2745" s="10">
        <v>4</v>
      </c>
      <c r="DI2745" s="10">
        <v>5</v>
      </c>
      <c r="DJ2745" s="10">
        <v>2</v>
      </c>
      <c r="DK2745" s="10">
        <v>4</v>
      </c>
      <c r="DL2745" s="10">
        <v>5</v>
      </c>
      <c r="DM2745" s="9" t="s">
        <v>154</v>
      </c>
      <c r="DN2745" s="10">
        <v>1986</v>
      </c>
      <c r="DO2745" s="9">
        <f t="shared" si="9"/>
        <v>35</v>
      </c>
      <c r="DP2745" s="9" t="s">
        <v>155</v>
      </c>
      <c r="DQ2745" s="9" t="s">
        <v>156</v>
      </c>
      <c r="DR2745" s="9" t="s">
        <v>157</v>
      </c>
      <c r="DS2745" s="9" t="s">
        <v>137</v>
      </c>
      <c r="DT2745" s="9" t="s">
        <v>657</v>
      </c>
      <c r="DU2745" s="9" t="s">
        <v>203</v>
      </c>
      <c r="DV2745" s="9" t="str">
        <f>VLOOKUP(DU2745,Metadata!$B$2:$C$7,2,FALSE)</f>
        <v>6+ years</v>
      </c>
    </row>
    <row r="2746" spans="1:126">
      <c r="A2746" s="13">
        <v>2745</v>
      </c>
      <c r="B2746" s="9" t="s">
        <v>135</v>
      </c>
      <c r="C2746" s="9" t="str">
        <f>VLOOKUP(B2746,Metadata!$M$2:$N$6,2,FALSE)</f>
        <v>Permanent Employee</v>
      </c>
      <c r="D2746" s="9" t="s">
        <v>159</v>
      </c>
      <c r="E2746" s="9" t="s">
        <v>137</v>
      </c>
      <c r="F2746" s="9" t="s">
        <v>138</v>
      </c>
      <c r="G2746" s="9" t="s">
        <v>140</v>
      </c>
      <c r="H2746" s="9" t="str">
        <f>IF(G2746="","",VLOOKUP(G2746,Metadata!$J$2:$K$22,2,FALSE))</f>
        <v>Lisbon Metropolitan Area</v>
      </c>
      <c r="I2746" s="9" t="s">
        <v>138</v>
      </c>
      <c r="J2746" s="9" t="str">
        <f>IF(I2746="","",VLOOKUP(I2746,Metadata!$P$2:$Q$43,2,FALSE))</f>
        <v>Europe</v>
      </c>
      <c r="K2746" s="9" t="str">
        <f t="shared" si="0"/>
        <v>Portugal</v>
      </c>
      <c r="L2746" s="9" t="s">
        <v>140</v>
      </c>
      <c r="M2746" s="9" t="str">
        <f>IF(L2746="","",VLOOKUP(L2746,Metadata!$J$2:$K$22,2,FALSE))</f>
        <v>Lisbon Metropolitan Area</v>
      </c>
      <c r="N2746" s="9" t="s">
        <v>141</v>
      </c>
      <c r="O2746" s="9" t="s">
        <v>137</v>
      </c>
      <c r="P2746" s="9" t="s">
        <v>142</v>
      </c>
      <c r="Q2746" s="10" t="str">
        <f t="shared" si="1"/>
        <v>Full Office Job</v>
      </c>
      <c r="R2746" s="10">
        <v>7</v>
      </c>
      <c r="S2746" s="9" t="s">
        <v>229</v>
      </c>
      <c r="T2746" s="9" t="s">
        <v>137</v>
      </c>
      <c r="U2746" s="9" t="str">
        <f>IF(S2746&lt;&gt;"",S2746,IF(T2746&lt;&gt;"",VLOOKUP(T2746,Metadata!$S$2:$T$228,2,FALSE),""))</f>
        <v>Project Manager</v>
      </c>
      <c r="V2746" s="9" t="s">
        <v>276</v>
      </c>
      <c r="W2746" s="9" t="s">
        <v>137</v>
      </c>
      <c r="X2746" s="9" t="s">
        <v>242</v>
      </c>
      <c r="Y2746" s="9" t="s">
        <v>137</v>
      </c>
      <c r="Z2746" s="9" t="s">
        <v>224</v>
      </c>
      <c r="AA2746" s="9" t="s">
        <v>137</v>
      </c>
      <c r="AB2746" s="9" t="s">
        <v>137</v>
      </c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 t="s">
        <v>150</v>
      </c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 t="s">
        <v>150</v>
      </c>
      <c r="BZ2746" s="9" t="s">
        <v>137</v>
      </c>
      <c r="CA2746" s="10"/>
      <c r="CB2746" s="10" t="str">
        <f t="shared" si="5"/>
        <v/>
      </c>
      <c r="CC2746" s="10"/>
      <c r="CD2746" s="9" t="str">
        <f t="shared" si="2"/>
        <v/>
      </c>
      <c r="CE2746" s="9" t="s">
        <v>168</v>
      </c>
      <c r="CF2746" s="9" t="s">
        <v>236</v>
      </c>
      <c r="CG2746" s="9">
        <f>IF(CF2746="","",VLOOKUP(CF2746,Metadata!$D$2:$H$20,2,FALSE))</f>
        <v>47500</v>
      </c>
      <c r="CH2746" s="9">
        <f>IF(CF2746="","",VLOOKUP(CF2746,Metadata!$D$2:$H$20,4,FALSE))</f>
        <v>45000</v>
      </c>
      <c r="CI2746" s="9">
        <f>IF(CF2746="","",VLOOKUP(CF2746,Metadata!$D$2:$H$20,5,FALSE))</f>
        <v>50000</v>
      </c>
      <c r="CJ2746" s="9">
        <f t="shared" si="3"/>
        <v>47500</v>
      </c>
      <c r="CK2746" s="9" t="s">
        <v>153</v>
      </c>
      <c r="CL2746" s="10">
        <v>4</v>
      </c>
      <c r="CM2746" s="10">
        <v>5</v>
      </c>
      <c r="CN2746" s="10">
        <v>7</v>
      </c>
      <c r="CO2746" s="10">
        <v>7</v>
      </c>
      <c r="CP2746" s="10">
        <v>5</v>
      </c>
      <c r="CQ2746" s="10">
        <v>6</v>
      </c>
      <c r="CR2746" s="10">
        <v>5</v>
      </c>
      <c r="CS2746" s="10">
        <v>5</v>
      </c>
      <c r="CT2746" s="10">
        <v>6</v>
      </c>
      <c r="CU2746" s="10">
        <v>4</v>
      </c>
      <c r="CV2746" s="10">
        <v>5</v>
      </c>
      <c r="CW2746" s="10">
        <v>4</v>
      </c>
      <c r="CX2746" s="10">
        <v>7</v>
      </c>
      <c r="CY2746" s="10">
        <v>6</v>
      </c>
      <c r="CZ2746" s="10">
        <v>5</v>
      </c>
      <c r="DA2746" s="10">
        <v>3</v>
      </c>
      <c r="DB2746" s="10">
        <v>3</v>
      </c>
      <c r="DC2746" s="10">
        <v>6</v>
      </c>
      <c r="DD2746" s="10">
        <v>4</v>
      </c>
      <c r="DE2746" s="10">
        <v>6</v>
      </c>
      <c r="DF2746" s="10">
        <v>4</v>
      </c>
      <c r="DG2746" s="10">
        <v>7</v>
      </c>
      <c r="DH2746" s="10">
        <v>6</v>
      </c>
      <c r="DI2746" s="10">
        <v>4</v>
      </c>
      <c r="DJ2746" s="10">
        <v>6</v>
      </c>
      <c r="DK2746" s="10">
        <v>4</v>
      </c>
      <c r="DL2746" s="10">
        <v>3</v>
      </c>
      <c r="DM2746" s="9" t="s">
        <v>646</v>
      </c>
      <c r="DN2746" s="10">
        <v>1990</v>
      </c>
      <c r="DO2746" s="9">
        <f t="shared" si="9"/>
        <v>31</v>
      </c>
      <c r="DP2746" s="9" t="s">
        <v>222</v>
      </c>
      <c r="DQ2746" s="9" t="s">
        <v>210</v>
      </c>
      <c r="DR2746" s="9" t="s">
        <v>170</v>
      </c>
      <c r="DS2746" s="9" t="s">
        <v>137</v>
      </c>
      <c r="DT2746" s="9" t="s">
        <v>657</v>
      </c>
      <c r="DU2746" s="9" t="s">
        <v>203</v>
      </c>
      <c r="DV2746" s="9" t="str">
        <f>VLOOKUP(DU2746,Metadata!$B$2:$C$7,2,FALSE)</f>
        <v>6+ years</v>
      </c>
    </row>
    <row r="2747" spans="1:126">
      <c r="A2747" s="13">
        <v>2746</v>
      </c>
      <c r="B2747" s="9" t="s">
        <v>135</v>
      </c>
      <c r="C2747" s="9" t="str">
        <f>VLOOKUP(B2747,Metadata!$M$2:$N$6,2,FALSE)</f>
        <v>Permanent Employee</v>
      </c>
      <c r="D2747" s="9" t="s">
        <v>159</v>
      </c>
      <c r="E2747" s="9" t="s">
        <v>137</v>
      </c>
      <c r="F2747" s="9" t="s">
        <v>138</v>
      </c>
      <c r="G2747" s="9" t="s">
        <v>140</v>
      </c>
      <c r="H2747" s="9" t="str">
        <f>IF(G2747="","",VLOOKUP(G2747,Metadata!$J$2:$K$22,2,FALSE))</f>
        <v>Lisbon Metropolitan Area</v>
      </c>
      <c r="I2747" s="9" t="s">
        <v>138</v>
      </c>
      <c r="J2747" s="9" t="str">
        <f>IF(I2747="","",VLOOKUP(I2747,Metadata!$P$2:$Q$43,2,FALSE))</f>
        <v>Europe</v>
      </c>
      <c r="K2747" s="9" t="str">
        <f t="shared" si="0"/>
        <v>Portugal</v>
      </c>
      <c r="L2747" s="9" t="s">
        <v>140</v>
      </c>
      <c r="M2747" s="9" t="str">
        <f>IF(L2747="","",VLOOKUP(L2747,Metadata!$J$2:$K$22,2,FALSE))</f>
        <v>Lisbon Metropolitan Area</v>
      </c>
      <c r="N2747" s="9" t="s">
        <v>141</v>
      </c>
      <c r="O2747" s="9" t="s">
        <v>137</v>
      </c>
      <c r="P2747" s="9" t="s">
        <v>142</v>
      </c>
      <c r="Q2747" s="10" t="str">
        <f t="shared" si="1"/>
        <v>Full Office Job</v>
      </c>
      <c r="R2747" s="10">
        <v>4</v>
      </c>
      <c r="S2747" s="9" t="s">
        <v>266</v>
      </c>
      <c r="T2747" s="9" t="s">
        <v>137</v>
      </c>
      <c r="U2747" s="9" t="str">
        <f>IF(S2747&lt;&gt;"",S2747,IF(T2747&lt;&gt;"",VLOOKUP(T2747,Metadata!$S$2:$T$228,2,FALSE),""))</f>
        <v>Data Scientist/Data Engineer</v>
      </c>
      <c r="V2747" s="9" t="s">
        <v>457</v>
      </c>
      <c r="W2747" s="9" t="s">
        <v>137</v>
      </c>
      <c r="X2747" s="9" t="s">
        <v>145</v>
      </c>
      <c r="Y2747" s="9" t="s">
        <v>137</v>
      </c>
      <c r="Z2747" s="9" t="s">
        <v>218</v>
      </c>
      <c r="AA2747" s="9" t="s">
        <v>137</v>
      </c>
      <c r="AB2747" s="9" t="s">
        <v>137</v>
      </c>
      <c r="AC2747" s="9" t="s">
        <v>147</v>
      </c>
      <c r="AD2747" s="9"/>
      <c r="AE2747" s="9"/>
      <c r="AF2747" s="9" t="s">
        <v>243</v>
      </c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 t="s">
        <v>150</v>
      </c>
      <c r="BZ2747" s="9" t="s">
        <v>137</v>
      </c>
      <c r="CA2747" s="10"/>
      <c r="CB2747" s="10" t="str">
        <f t="shared" si="5"/>
        <v/>
      </c>
      <c r="CC2747" s="10"/>
      <c r="CD2747" s="9" t="str">
        <f t="shared" si="2"/>
        <v/>
      </c>
      <c r="CE2747" s="9" t="s">
        <v>151</v>
      </c>
      <c r="CF2747" s="9" t="s">
        <v>225</v>
      </c>
      <c r="CG2747" s="9">
        <f>IF(CF2747="","",VLOOKUP(CF2747,Metadata!$D$2:$H$20,2,FALSE))</f>
        <v>22500</v>
      </c>
      <c r="CH2747" s="9">
        <f>IF(CF2747="","",VLOOKUP(CF2747,Metadata!$D$2:$H$20,4,FALSE))</f>
        <v>20000</v>
      </c>
      <c r="CI2747" s="9">
        <f>IF(CF2747="","",VLOOKUP(CF2747,Metadata!$D$2:$H$20,5,FALSE))</f>
        <v>25000</v>
      </c>
      <c r="CJ2747" s="9">
        <f t="shared" si="3"/>
        <v>22500</v>
      </c>
      <c r="CK2747" s="9" t="s">
        <v>153</v>
      </c>
      <c r="CL2747" s="10">
        <v>2</v>
      </c>
      <c r="CM2747" s="10">
        <v>4</v>
      </c>
      <c r="CN2747" s="10">
        <v>5</v>
      </c>
      <c r="CO2747" s="10">
        <v>4</v>
      </c>
      <c r="CP2747" s="10">
        <v>5</v>
      </c>
      <c r="CQ2747" s="10">
        <v>5</v>
      </c>
      <c r="CR2747" s="10">
        <v>4</v>
      </c>
      <c r="CS2747" s="10">
        <v>3</v>
      </c>
      <c r="CT2747" s="10">
        <v>3</v>
      </c>
      <c r="CU2747" s="10">
        <v>2</v>
      </c>
      <c r="CV2747" s="10">
        <v>4</v>
      </c>
      <c r="CW2747" s="10">
        <v>2</v>
      </c>
      <c r="CX2747" s="10">
        <v>3</v>
      </c>
      <c r="CY2747" s="10">
        <v>4</v>
      </c>
      <c r="CZ2747" s="10">
        <v>4</v>
      </c>
      <c r="DA2747" s="10">
        <v>3</v>
      </c>
      <c r="DB2747" s="10">
        <v>5</v>
      </c>
      <c r="DC2747" s="10">
        <v>5</v>
      </c>
      <c r="DD2747" s="10">
        <v>5</v>
      </c>
      <c r="DE2747" s="10">
        <v>5</v>
      </c>
      <c r="DF2747" s="10">
        <v>6</v>
      </c>
      <c r="DG2747" s="10">
        <v>6</v>
      </c>
      <c r="DH2747" s="10">
        <v>6</v>
      </c>
      <c r="DI2747" s="10">
        <v>5</v>
      </c>
      <c r="DJ2747" s="10">
        <v>2</v>
      </c>
      <c r="DK2747" s="10">
        <v>5</v>
      </c>
      <c r="DL2747" s="10">
        <v>6</v>
      </c>
      <c r="DM2747" s="9" t="s">
        <v>154</v>
      </c>
      <c r="DN2747" s="10">
        <v>1984</v>
      </c>
      <c r="DO2747" s="9">
        <f t="shared" si="9"/>
        <v>37</v>
      </c>
      <c r="DP2747" s="9" t="s">
        <v>155</v>
      </c>
      <c r="DQ2747" s="9" t="s">
        <v>156</v>
      </c>
      <c r="DR2747" s="9" t="s">
        <v>170</v>
      </c>
      <c r="DS2747" s="9" t="s">
        <v>137</v>
      </c>
      <c r="DT2747" s="9" t="s">
        <v>657</v>
      </c>
      <c r="DU2747" s="9" t="s">
        <v>223</v>
      </c>
      <c r="DV2747" s="9" t="str">
        <f>VLOOKUP(DU2747,Metadata!$B$2:$C$7,2,FALSE)</f>
        <v>3 - 6 years</v>
      </c>
    </row>
    <row r="2748" spans="1:126">
      <c r="A2748" s="13">
        <v>2747</v>
      </c>
      <c r="B2748" s="9" t="s">
        <v>135</v>
      </c>
      <c r="C2748" s="9" t="str">
        <f>VLOOKUP(B2748,Metadata!$M$2:$N$6,2,FALSE)</f>
        <v>Permanent Employee</v>
      </c>
      <c r="D2748" s="9" t="s">
        <v>159</v>
      </c>
      <c r="E2748" s="9" t="s">
        <v>137</v>
      </c>
      <c r="F2748" s="9" t="s">
        <v>138</v>
      </c>
      <c r="G2748" s="9" t="s">
        <v>140</v>
      </c>
      <c r="H2748" s="9" t="str">
        <f>IF(G2748="","",VLOOKUP(G2748,Metadata!$J$2:$K$22,2,FALSE))</f>
        <v>Lisbon Metropolitan Area</v>
      </c>
      <c r="I2748" s="9" t="s">
        <v>138</v>
      </c>
      <c r="J2748" s="9" t="str">
        <f>IF(I2748="","",VLOOKUP(I2748,Metadata!$P$2:$Q$43,2,FALSE))</f>
        <v>Europe</v>
      </c>
      <c r="K2748" s="9" t="str">
        <f t="shared" si="0"/>
        <v>Portugal</v>
      </c>
      <c r="L2748" s="9" t="s">
        <v>140</v>
      </c>
      <c r="M2748" s="9" t="str">
        <f>IF(L2748="","",VLOOKUP(L2748,Metadata!$J$2:$K$22,2,FALSE))</f>
        <v>Lisbon Metropolitan Area</v>
      </c>
      <c r="N2748" s="9" t="s">
        <v>214</v>
      </c>
      <c r="O2748" s="9" t="s">
        <v>136</v>
      </c>
      <c r="P2748" s="9" t="s">
        <v>191</v>
      </c>
      <c r="Q2748" s="10" t="str">
        <f t="shared" si="1"/>
        <v>Remote Job (full or flexible)</v>
      </c>
      <c r="R2748" s="10">
        <v>4</v>
      </c>
      <c r="S2748" s="9" t="s">
        <v>183</v>
      </c>
      <c r="T2748" s="9" t="s">
        <v>137</v>
      </c>
      <c r="U2748" s="9" t="str">
        <f>IF(S2748&lt;&gt;"",S2748,IF(T2748&lt;&gt;"",VLOOKUP(T2748,Metadata!$S$2:$T$228,2,FALSE),""))</f>
        <v>Product Owner/Product Manager</v>
      </c>
      <c r="V2748" s="9" t="s">
        <v>276</v>
      </c>
      <c r="W2748" s="9" t="s">
        <v>137</v>
      </c>
      <c r="X2748" s="9" t="s">
        <v>163</v>
      </c>
      <c r="Y2748" s="9" t="s">
        <v>137</v>
      </c>
      <c r="Z2748" s="9" t="s">
        <v>262</v>
      </c>
      <c r="AA2748" s="9" t="s">
        <v>165</v>
      </c>
      <c r="AB2748" s="9" t="s">
        <v>137</v>
      </c>
      <c r="AC2748" s="9"/>
      <c r="AD2748" s="9"/>
      <c r="AE2748" s="9"/>
      <c r="AF2748" s="9" t="s">
        <v>243</v>
      </c>
      <c r="AG2748" s="9"/>
      <c r="AH2748" s="9"/>
      <c r="AI2748" s="9"/>
      <c r="AJ2748" s="9" t="s">
        <v>185</v>
      </c>
      <c r="AK2748" s="9" t="s">
        <v>302</v>
      </c>
      <c r="AL2748" s="9"/>
      <c r="AM2748" s="9"/>
      <c r="AN2748" s="9"/>
      <c r="AO2748" s="9"/>
      <c r="AP2748" s="9" t="s">
        <v>244</v>
      </c>
      <c r="AQ2748" s="9"/>
      <c r="AR2748" s="9"/>
      <c r="AS2748" s="9"/>
      <c r="AT2748" s="9"/>
      <c r="AU2748" s="9"/>
      <c r="AV2748" s="9"/>
      <c r="AW2748" s="9" t="s">
        <v>371</v>
      </c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 t="s">
        <v>199</v>
      </c>
      <c r="BM2748" s="9" t="s">
        <v>303</v>
      </c>
      <c r="BN2748" s="9" t="s">
        <v>186</v>
      </c>
      <c r="BO2748" s="9" t="s">
        <v>257</v>
      </c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10"/>
      <c r="CB2748" s="10" t="str">
        <f t="shared" si="5"/>
        <v/>
      </c>
      <c r="CC2748" s="10"/>
      <c r="CD2748" s="9" t="str">
        <f t="shared" si="2"/>
        <v/>
      </c>
      <c r="CE2748" s="9" t="s">
        <v>151</v>
      </c>
      <c r="CF2748" s="9" t="s">
        <v>245</v>
      </c>
      <c r="CG2748" s="9">
        <f>IF(CF2748="","",VLOOKUP(CF2748,Metadata!$D$2:$H$20,2,FALSE))</f>
        <v>42500</v>
      </c>
      <c r="CH2748" s="9">
        <f>IF(CF2748="","",VLOOKUP(CF2748,Metadata!$D$2:$H$20,4,FALSE))</f>
        <v>40000</v>
      </c>
      <c r="CI2748" s="9">
        <f>IF(CF2748="","",VLOOKUP(CF2748,Metadata!$D$2:$H$20,5,FALSE))</f>
        <v>45000</v>
      </c>
      <c r="CJ2748" s="9">
        <f t="shared" si="3"/>
        <v>42500</v>
      </c>
      <c r="CK2748" s="9" t="s">
        <v>221</v>
      </c>
      <c r="CL2748" s="10">
        <v>7</v>
      </c>
      <c r="CM2748" s="10">
        <v>2</v>
      </c>
      <c r="CN2748" s="10">
        <v>6</v>
      </c>
      <c r="CO2748" s="10">
        <v>6</v>
      </c>
      <c r="CP2748" s="10">
        <v>7</v>
      </c>
      <c r="CQ2748" s="10">
        <v>7</v>
      </c>
      <c r="CR2748" s="10">
        <v>5</v>
      </c>
      <c r="CS2748" s="10">
        <v>6</v>
      </c>
      <c r="CT2748" s="10">
        <v>7</v>
      </c>
      <c r="CU2748" s="10">
        <v>7</v>
      </c>
      <c r="CV2748" s="10">
        <v>6</v>
      </c>
      <c r="CW2748" s="10">
        <v>5</v>
      </c>
      <c r="CX2748" s="10">
        <v>6</v>
      </c>
      <c r="CY2748" s="10">
        <v>7</v>
      </c>
      <c r="CZ2748" s="10">
        <v>7</v>
      </c>
      <c r="DA2748" s="10">
        <v>6</v>
      </c>
      <c r="DB2748" s="10">
        <v>6</v>
      </c>
      <c r="DC2748" s="10">
        <v>6</v>
      </c>
      <c r="DD2748" s="10">
        <v>5</v>
      </c>
      <c r="DE2748" s="10">
        <v>6</v>
      </c>
      <c r="DF2748" s="10">
        <v>6</v>
      </c>
      <c r="DG2748" s="10">
        <v>6</v>
      </c>
      <c r="DH2748" s="10">
        <v>7</v>
      </c>
      <c r="DI2748" s="10">
        <v>7</v>
      </c>
      <c r="DJ2748" s="10">
        <v>6</v>
      </c>
      <c r="DK2748" s="10">
        <v>6</v>
      </c>
      <c r="DL2748" s="10">
        <v>6</v>
      </c>
      <c r="DM2748" s="9" t="s">
        <v>154</v>
      </c>
      <c r="DN2748" s="10">
        <v>1980</v>
      </c>
      <c r="DO2748" s="9">
        <f t="shared" si="9"/>
        <v>41</v>
      </c>
      <c r="DP2748" s="9" t="s">
        <v>222</v>
      </c>
      <c r="DQ2748" s="9" t="s">
        <v>156</v>
      </c>
      <c r="DR2748" s="9" t="s">
        <v>157</v>
      </c>
      <c r="DS2748" s="9" t="s">
        <v>137</v>
      </c>
      <c r="DT2748" s="9" t="s">
        <v>657</v>
      </c>
      <c r="DU2748" s="9" t="s">
        <v>158</v>
      </c>
      <c r="DV2748" s="9" t="str">
        <f>VLOOKUP(DU2748,Metadata!$B$2:$C$7,2,FALSE)</f>
        <v>6+ years</v>
      </c>
    </row>
    <row r="2749" spans="1:126">
      <c r="A2749" s="13">
        <v>2748</v>
      </c>
      <c r="B2749" s="9" t="s">
        <v>135</v>
      </c>
      <c r="C2749" s="9" t="str">
        <f>VLOOKUP(B2749,Metadata!$M$2:$N$6,2,FALSE)</f>
        <v>Permanent Employee</v>
      </c>
      <c r="D2749" s="9" t="s">
        <v>159</v>
      </c>
      <c r="E2749" s="9" t="s">
        <v>137</v>
      </c>
      <c r="F2749" s="9" t="s">
        <v>138</v>
      </c>
      <c r="G2749" s="9" t="s">
        <v>140</v>
      </c>
      <c r="H2749" s="9" t="str">
        <f>IF(G2749="","",VLOOKUP(G2749,Metadata!$J$2:$K$22,2,FALSE))</f>
        <v>Lisbon Metropolitan Area</v>
      </c>
      <c r="I2749" s="9" t="s">
        <v>138</v>
      </c>
      <c r="J2749" s="9" t="str">
        <f>IF(I2749="","",VLOOKUP(I2749,Metadata!$P$2:$Q$43,2,FALSE))</f>
        <v>Europe</v>
      </c>
      <c r="K2749" s="9" t="str">
        <f t="shared" si="0"/>
        <v>Portugal</v>
      </c>
      <c r="L2749" s="9" t="s">
        <v>140</v>
      </c>
      <c r="M2749" s="9" t="str">
        <f>IF(L2749="","",VLOOKUP(L2749,Metadata!$J$2:$K$22,2,FALSE))</f>
        <v>Lisbon Metropolitan Area</v>
      </c>
      <c r="N2749" s="9" t="s">
        <v>141</v>
      </c>
      <c r="O2749" s="9" t="s">
        <v>137</v>
      </c>
      <c r="P2749" s="9" t="s">
        <v>142</v>
      </c>
      <c r="Q2749" s="10" t="str">
        <f t="shared" si="1"/>
        <v>Full Office Job</v>
      </c>
      <c r="R2749" s="10">
        <v>5</v>
      </c>
      <c r="S2749" s="9" t="s">
        <v>143</v>
      </c>
      <c r="T2749" s="9" t="s">
        <v>137</v>
      </c>
      <c r="U2749" s="9" t="str">
        <f>IF(S2749&lt;&gt;"",S2749,IF(T2749&lt;&gt;"",VLOOKUP(T2749,Metadata!$S$2:$T$228,2,FALSE),""))</f>
        <v>Technical Team Leader</v>
      </c>
      <c r="V2749" s="9" t="s">
        <v>137</v>
      </c>
      <c r="W2749" s="9" t="s">
        <v>848</v>
      </c>
      <c r="X2749" s="9" t="s">
        <v>175</v>
      </c>
      <c r="Y2749" s="9" t="s">
        <v>137</v>
      </c>
      <c r="Z2749" s="9" t="s">
        <v>193</v>
      </c>
      <c r="AA2749" s="9" t="s">
        <v>165</v>
      </c>
      <c r="AB2749" s="9" t="s">
        <v>137</v>
      </c>
      <c r="AC2749" s="9"/>
      <c r="AD2749" s="9"/>
      <c r="AE2749" s="9"/>
      <c r="AF2749" s="9"/>
      <c r="AG2749" s="9"/>
      <c r="AH2749" s="9"/>
      <c r="AI2749" s="9"/>
      <c r="AJ2749" s="9"/>
      <c r="AK2749" s="9" t="s">
        <v>302</v>
      </c>
      <c r="AL2749" s="9" t="s">
        <v>177</v>
      </c>
      <c r="AM2749" s="9" t="s">
        <v>314</v>
      </c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 t="s">
        <v>303</v>
      </c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10"/>
      <c r="CB2749" s="10" t="str">
        <f t="shared" si="5"/>
        <v/>
      </c>
      <c r="CC2749" s="10"/>
      <c r="CD2749" s="9" t="str">
        <f t="shared" si="2"/>
        <v/>
      </c>
      <c r="CE2749" s="9" t="s">
        <v>151</v>
      </c>
      <c r="CF2749" s="9" t="s">
        <v>152</v>
      </c>
      <c r="CG2749" s="9">
        <f>IF(CF2749="","",VLOOKUP(CF2749,Metadata!$D$2:$H$20,2,FALSE))</f>
        <v>32500</v>
      </c>
      <c r="CH2749" s="9">
        <f>IF(CF2749="","",VLOOKUP(CF2749,Metadata!$D$2:$H$20,4,FALSE))</f>
        <v>30000</v>
      </c>
      <c r="CI2749" s="9">
        <f>IF(CF2749="","",VLOOKUP(CF2749,Metadata!$D$2:$H$20,5,FALSE))</f>
        <v>35000</v>
      </c>
      <c r="CJ2749" s="9">
        <f t="shared" si="3"/>
        <v>32500</v>
      </c>
      <c r="CK2749" s="9" t="s">
        <v>153</v>
      </c>
      <c r="CL2749" s="10">
        <v>4</v>
      </c>
      <c r="CM2749" s="10">
        <v>2</v>
      </c>
      <c r="CN2749" s="10">
        <v>7</v>
      </c>
      <c r="CO2749" s="10">
        <v>7</v>
      </c>
      <c r="CP2749" s="10">
        <v>4</v>
      </c>
      <c r="CQ2749" s="10">
        <v>4</v>
      </c>
      <c r="CR2749" s="10">
        <v>4</v>
      </c>
      <c r="CS2749" s="10">
        <v>4</v>
      </c>
      <c r="CT2749" s="10">
        <v>6</v>
      </c>
      <c r="CU2749" s="10">
        <v>4</v>
      </c>
      <c r="CV2749" s="10">
        <v>1</v>
      </c>
      <c r="CW2749" s="10">
        <v>2</v>
      </c>
      <c r="CX2749" s="10">
        <v>5</v>
      </c>
      <c r="CY2749" s="10">
        <v>5</v>
      </c>
      <c r="CZ2749" s="10">
        <v>4</v>
      </c>
      <c r="DA2749" s="10">
        <v>1</v>
      </c>
      <c r="DB2749" s="10">
        <v>1</v>
      </c>
      <c r="DC2749" s="10">
        <v>5</v>
      </c>
      <c r="DD2749" s="10">
        <v>1</v>
      </c>
      <c r="DE2749" s="10">
        <v>1</v>
      </c>
      <c r="DF2749" s="10">
        <v>4</v>
      </c>
      <c r="DG2749" s="10">
        <v>1</v>
      </c>
      <c r="DH2749" s="10">
        <v>1</v>
      </c>
      <c r="DI2749" s="10">
        <v>7</v>
      </c>
      <c r="DJ2749" s="10">
        <v>4</v>
      </c>
      <c r="DK2749" s="10">
        <v>1</v>
      </c>
      <c r="DL2749" s="10">
        <v>1</v>
      </c>
      <c r="DM2749" s="9" t="s">
        <v>154</v>
      </c>
      <c r="DN2749" s="10">
        <v>1987</v>
      </c>
      <c r="DO2749" s="9">
        <f t="shared" si="9"/>
        <v>34</v>
      </c>
      <c r="DP2749" s="9" t="s">
        <v>155</v>
      </c>
      <c r="DQ2749" s="9" t="s">
        <v>202</v>
      </c>
      <c r="DR2749" s="9" t="s">
        <v>157</v>
      </c>
      <c r="DS2749" s="9" t="s">
        <v>137</v>
      </c>
      <c r="DT2749" s="9" t="s">
        <v>657</v>
      </c>
      <c r="DU2749" s="9" t="s">
        <v>158</v>
      </c>
      <c r="DV2749" s="9" t="str">
        <f>VLOOKUP(DU2749,Metadata!$B$2:$C$7,2,FALSE)</f>
        <v>6+ years</v>
      </c>
    </row>
    <row r="2750" spans="1:126">
      <c r="A2750" s="13">
        <v>2749</v>
      </c>
      <c r="B2750" s="9" t="s">
        <v>135</v>
      </c>
      <c r="C2750" s="9" t="str">
        <f>VLOOKUP(B2750,Metadata!$M$2:$N$6,2,FALSE)</f>
        <v>Permanent Employee</v>
      </c>
      <c r="D2750" s="9" t="s">
        <v>159</v>
      </c>
      <c r="E2750" s="9" t="s">
        <v>137</v>
      </c>
      <c r="F2750" s="9" t="s">
        <v>138</v>
      </c>
      <c r="G2750" s="9" t="s">
        <v>139</v>
      </c>
      <c r="H2750" s="9" t="str">
        <f>IF(G2750="","",VLOOKUP(G2750,Metadata!$J$2:$K$22,2,FALSE))</f>
        <v>Centre</v>
      </c>
      <c r="I2750" s="9" t="s">
        <v>138</v>
      </c>
      <c r="J2750" s="9" t="str">
        <f>IF(I2750="","",VLOOKUP(I2750,Metadata!$P$2:$Q$43,2,FALSE))</f>
        <v>Europe</v>
      </c>
      <c r="K2750" s="9" t="str">
        <f t="shared" si="0"/>
        <v>Portugal</v>
      </c>
      <c r="L2750" s="9" t="s">
        <v>139</v>
      </c>
      <c r="M2750" s="9" t="str">
        <f>IF(L2750="","",VLOOKUP(L2750,Metadata!$J$2:$K$22,2,FALSE))</f>
        <v>Centre</v>
      </c>
      <c r="N2750" s="9" t="s">
        <v>214</v>
      </c>
      <c r="O2750" s="9" t="s">
        <v>239</v>
      </c>
      <c r="P2750" s="9" t="s">
        <v>191</v>
      </c>
      <c r="Q2750" s="10" t="str">
        <f t="shared" si="1"/>
        <v>Remote Job (full or flexible)</v>
      </c>
      <c r="R2750" s="10">
        <v>2</v>
      </c>
      <c r="S2750" s="9" t="s">
        <v>161</v>
      </c>
      <c r="T2750" s="9" t="s">
        <v>137</v>
      </c>
      <c r="U2750" s="9" t="str">
        <f>IF(S2750&lt;&gt;"",S2750,IF(T2750&lt;&gt;"",VLOOKUP(T2750,Metadata!$S$2:$T$228,2,FALSE),""))</f>
        <v>Full-Stack Developer</v>
      </c>
      <c r="V2750" s="9" t="s">
        <v>486</v>
      </c>
      <c r="W2750" s="9" t="s">
        <v>137</v>
      </c>
      <c r="X2750" s="9" t="s">
        <v>163</v>
      </c>
      <c r="Y2750" s="9" t="s">
        <v>137</v>
      </c>
      <c r="Z2750" s="9" t="s">
        <v>262</v>
      </c>
      <c r="AA2750" s="9" t="s">
        <v>165</v>
      </c>
      <c r="AB2750" s="9" t="s">
        <v>137</v>
      </c>
      <c r="AC2750" s="9"/>
      <c r="AD2750" s="9"/>
      <c r="AE2750" s="9"/>
      <c r="AF2750" s="9"/>
      <c r="AG2750" s="9" t="s">
        <v>166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 t="s">
        <v>247</v>
      </c>
      <c r="BS2750" s="9"/>
      <c r="BT2750" s="9"/>
      <c r="BU2750" s="9"/>
      <c r="BV2750" s="9"/>
      <c r="BW2750" s="9"/>
      <c r="BX2750" s="9"/>
      <c r="BY2750" s="9"/>
      <c r="BZ2750" s="9" t="s">
        <v>346</v>
      </c>
      <c r="CA2750" s="10"/>
      <c r="CB2750" s="10" t="str">
        <f t="shared" si="5"/>
        <v/>
      </c>
      <c r="CC2750" s="10"/>
      <c r="CD2750" s="9" t="str">
        <f t="shared" si="2"/>
        <v/>
      </c>
      <c r="CE2750" s="9" t="s">
        <v>232</v>
      </c>
      <c r="CF2750" s="9" t="s">
        <v>169</v>
      </c>
      <c r="CG2750" s="9">
        <f>IF(CF2750="","",VLOOKUP(CF2750,Metadata!$D$2:$H$20,2,FALSE))</f>
        <v>12500</v>
      </c>
      <c r="CH2750" s="9">
        <f>IF(CF2750="","",VLOOKUP(CF2750,Metadata!$D$2:$H$20,4,FALSE))</f>
        <v>0</v>
      </c>
      <c r="CI2750" s="9">
        <f>IF(CF2750="","",VLOOKUP(CF2750,Metadata!$D$2:$H$20,5,FALSE))</f>
        <v>15000</v>
      </c>
      <c r="CJ2750" s="9">
        <f t="shared" si="3"/>
        <v>12500</v>
      </c>
      <c r="CK2750" s="9" t="s">
        <v>153</v>
      </c>
      <c r="CL2750" s="10">
        <v>3</v>
      </c>
      <c r="CM2750" s="10">
        <v>4</v>
      </c>
      <c r="CN2750" s="10">
        <v>7</v>
      </c>
      <c r="CO2750" s="10">
        <v>5</v>
      </c>
      <c r="CP2750" s="10">
        <v>7</v>
      </c>
      <c r="CQ2750" s="10">
        <v>5</v>
      </c>
      <c r="CR2750" s="10">
        <v>7</v>
      </c>
      <c r="CS2750" s="10">
        <v>4</v>
      </c>
      <c r="CT2750" s="10">
        <v>4</v>
      </c>
      <c r="CU2750" s="10">
        <v>3</v>
      </c>
      <c r="CV2750" s="10">
        <v>5</v>
      </c>
      <c r="CW2750" s="10">
        <v>4</v>
      </c>
      <c r="CX2750" s="10">
        <v>2</v>
      </c>
      <c r="CY2750" s="10">
        <v>5</v>
      </c>
      <c r="CZ2750" s="10">
        <v>1</v>
      </c>
      <c r="DA2750" s="10">
        <v>7</v>
      </c>
      <c r="DB2750" s="10">
        <v>1</v>
      </c>
      <c r="DC2750" s="10">
        <v>7</v>
      </c>
      <c r="DD2750" s="10">
        <v>4</v>
      </c>
      <c r="DE2750" s="10">
        <v>7</v>
      </c>
      <c r="DF2750" s="10">
        <v>7</v>
      </c>
      <c r="DG2750" s="10">
        <v>4</v>
      </c>
      <c r="DH2750" s="10">
        <v>4</v>
      </c>
      <c r="DI2750" s="10">
        <v>5</v>
      </c>
      <c r="DJ2750" s="10">
        <v>4</v>
      </c>
      <c r="DK2750" s="10">
        <v>7</v>
      </c>
      <c r="DL2750" s="10">
        <v>4</v>
      </c>
      <c r="DM2750" s="9" t="s">
        <v>154</v>
      </c>
      <c r="DN2750" s="10">
        <v>1997</v>
      </c>
      <c r="DO2750" s="9">
        <f t="shared" si="9"/>
        <v>24</v>
      </c>
      <c r="DP2750" s="9" t="s">
        <v>155</v>
      </c>
      <c r="DQ2750" s="9" t="s">
        <v>202</v>
      </c>
      <c r="DR2750" s="9" t="s">
        <v>157</v>
      </c>
      <c r="DS2750" s="9" t="s">
        <v>137</v>
      </c>
      <c r="DT2750" s="9" t="s">
        <v>657</v>
      </c>
      <c r="DU2750" s="9" t="s">
        <v>233</v>
      </c>
      <c r="DV2750" s="9" t="str">
        <f>VLOOKUP(DU2750,Metadata!$B$2:$C$7,2,FALSE)</f>
        <v>0 - 3 years</v>
      </c>
    </row>
    <row r="2751" spans="1:126">
      <c r="A2751" s="13">
        <v>2750</v>
      </c>
      <c r="B2751" s="9" t="s">
        <v>135</v>
      </c>
      <c r="C2751" s="9" t="str">
        <f>VLOOKUP(B2751,Metadata!$M$2:$N$6,2,FALSE)</f>
        <v>Permanent Employee</v>
      </c>
      <c r="D2751" s="9" t="s">
        <v>159</v>
      </c>
      <c r="E2751" s="9" t="s">
        <v>137</v>
      </c>
      <c r="F2751" s="9" t="s">
        <v>138</v>
      </c>
      <c r="G2751" s="9" t="s">
        <v>160</v>
      </c>
      <c r="H2751" s="9" t="str">
        <f>IF(G2751="","",VLOOKUP(G2751,Metadata!$J$2:$K$22,2,FALSE))</f>
        <v>Centre</v>
      </c>
      <c r="I2751" s="9" t="s">
        <v>138</v>
      </c>
      <c r="J2751" s="9" t="str">
        <f>IF(I2751="","",VLOOKUP(I2751,Metadata!$P$2:$Q$43,2,FALSE))</f>
        <v>Europe</v>
      </c>
      <c r="K2751" s="9" t="str">
        <f t="shared" si="0"/>
        <v>Portugal</v>
      </c>
      <c r="L2751" s="9" t="s">
        <v>160</v>
      </c>
      <c r="M2751" s="9" t="str">
        <f>IF(L2751="","",VLOOKUP(L2751,Metadata!$J$2:$K$22,2,FALSE))</f>
        <v>Centre</v>
      </c>
      <c r="N2751" s="9" t="s">
        <v>141</v>
      </c>
      <c r="O2751" s="9" t="s">
        <v>137</v>
      </c>
      <c r="P2751" s="9" t="s">
        <v>142</v>
      </c>
      <c r="Q2751" s="10" t="str">
        <f t="shared" si="1"/>
        <v>Full Office Job</v>
      </c>
      <c r="R2751" s="10">
        <v>5</v>
      </c>
      <c r="S2751" s="9" t="s">
        <v>161</v>
      </c>
      <c r="T2751" s="9" t="s">
        <v>137</v>
      </c>
      <c r="U2751" s="9" t="str">
        <f>IF(S2751&lt;&gt;"",S2751,IF(T2751&lt;&gt;"",VLOOKUP(T2751,Metadata!$S$2:$T$228,2,FALSE),""))</f>
        <v>Full-Stack Developer</v>
      </c>
      <c r="V2751" s="9" t="s">
        <v>174</v>
      </c>
      <c r="W2751" s="9" t="s">
        <v>137</v>
      </c>
      <c r="X2751" s="9" t="s">
        <v>163</v>
      </c>
      <c r="Y2751" s="9" t="s">
        <v>137</v>
      </c>
      <c r="Z2751" s="9" t="s">
        <v>193</v>
      </c>
      <c r="AA2751" s="9" t="s">
        <v>165</v>
      </c>
      <c r="AB2751" s="9" t="s">
        <v>137</v>
      </c>
      <c r="AC2751" s="9" t="s">
        <v>147</v>
      </c>
      <c r="AD2751" s="9"/>
      <c r="AE2751" s="9"/>
      <c r="AF2751" s="9" t="s">
        <v>243</v>
      </c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 t="s">
        <v>167</v>
      </c>
      <c r="BK2751" s="9"/>
      <c r="BL2751" s="9"/>
      <c r="BM2751" s="9"/>
      <c r="BN2751" s="9" t="s">
        <v>186</v>
      </c>
      <c r="BO2751" s="9"/>
      <c r="BP2751" s="9"/>
      <c r="BQ2751" s="9"/>
      <c r="BR2751" s="9"/>
      <c r="BS2751" s="9" t="s">
        <v>200</v>
      </c>
      <c r="BT2751" s="9"/>
      <c r="BU2751" s="9" t="s">
        <v>258</v>
      </c>
      <c r="BV2751" s="9"/>
      <c r="BW2751" s="9"/>
      <c r="BX2751" s="9"/>
      <c r="BY2751" s="9"/>
      <c r="BZ2751" s="9"/>
      <c r="CA2751" s="10"/>
      <c r="CB2751" s="10" t="str">
        <f t="shared" si="5"/>
        <v/>
      </c>
      <c r="CC2751" s="10"/>
      <c r="CD2751" s="9" t="str">
        <f t="shared" si="2"/>
        <v/>
      </c>
      <c r="CE2751" s="9" t="s">
        <v>168</v>
      </c>
      <c r="CF2751" s="9" t="s">
        <v>169</v>
      </c>
      <c r="CG2751" s="9">
        <f>IF(CF2751="","",VLOOKUP(CF2751,Metadata!$D$2:$H$20,2,FALSE))</f>
        <v>12500</v>
      </c>
      <c r="CH2751" s="9">
        <f>IF(CF2751="","",VLOOKUP(CF2751,Metadata!$D$2:$H$20,4,FALSE))</f>
        <v>0</v>
      </c>
      <c r="CI2751" s="9">
        <f>IF(CF2751="","",VLOOKUP(CF2751,Metadata!$D$2:$H$20,5,FALSE))</f>
        <v>15000</v>
      </c>
      <c r="CJ2751" s="9">
        <f t="shared" si="3"/>
        <v>12500</v>
      </c>
      <c r="CK2751" s="9" t="s">
        <v>153</v>
      </c>
      <c r="CL2751" s="10">
        <v>4</v>
      </c>
      <c r="CM2751" s="10">
        <v>3</v>
      </c>
      <c r="CN2751" s="10">
        <v>7</v>
      </c>
      <c r="CO2751" s="10">
        <v>6</v>
      </c>
      <c r="CP2751" s="10">
        <v>5</v>
      </c>
      <c r="CQ2751" s="10">
        <v>6</v>
      </c>
      <c r="CR2751" s="10">
        <v>6</v>
      </c>
      <c r="CS2751" s="10">
        <v>7</v>
      </c>
      <c r="CT2751" s="10">
        <v>6</v>
      </c>
      <c r="CU2751" s="10">
        <v>7</v>
      </c>
      <c r="CV2751" s="10">
        <v>7</v>
      </c>
      <c r="CW2751" s="10">
        <v>4</v>
      </c>
      <c r="CX2751" s="10">
        <v>7</v>
      </c>
      <c r="CY2751" s="10">
        <v>5</v>
      </c>
      <c r="CZ2751" s="10">
        <v>5</v>
      </c>
      <c r="DA2751" s="10">
        <v>5</v>
      </c>
      <c r="DB2751" s="10">
        <v>7</v>
      </c>
      <c r="DC2751" s="10">
        <v>5</v>
      </c>
      <c r="DD2751" s="10">
        <v>5</v>
      </c>
      <c r="DE2751" s="10">
        <v>7</v>
      </c>
      <c r="DF2751" s="10">
        <v>6</v>
      </c>
      <c r="DG2751" s="10">
        <v>7</v>
      </c>
      <c r="DH2751" s="10">
        <v>5</v>
      </c>
      <c r="DI2751" s="10">
        <v>7</v>
      </c>
      <c r="DJ2751" s="10">
        <v>5</v>
      </c>
      <c r="DK2751" s="10">
        <v>5</v>
      </c>
      <c r="DL2751" s="10">
        <v>5</v>
      </c>
      <c r="DM2751" s="9" t="s">
        <v>154</v>
      </c>
      <c r="DN2751" s="10">
        <v>1993</v>
      </c>
      <c r="DO2751" s="9">
        <f t="shared" si="9"/>
        <v>28</v>
      </c>
      <c r="DP2751" s="9" t="s">
        <v>155</v>
      </c>
      <c r="DQ2751" s="9" t="s">
        <v>202</v>
      </c>
      <c r="DR2751" s="9" t="s">
        <v>157</v>
      </c>
      <c r="DS2751" s="9" t="s">
        <v>137</v>
      </c>
      <c r="DT2751" s="9" t="s">
        <v>657</v>
      </c>
      <c r="DU2751" s="9" t="s">
        <v>168</v>
      </c>
      <c r="DV2751" s="9" t="str">
        <f>VLOOKUP(DU2751,Metadata!$B$2:$C$7,2,FALSE)</f>
        <v>0 - 3 years</v>
      </c>
    </row>
    <row r="2752" spans="1:126">
      <c r="A2752" s="13">
        <v>2751</v>
      </c>
      <c r="B2752" s="9" t="s">
        <v>135</v>
      </c>
      <c r="C2752" s="9" t="str">
        <f>VLOOKUP(B2752,Metadata!$M$2:$N$6,2,FALSE)</f>
        <v>Permanent Employee</v>
      </c>
      <c r="D2752" s="9" t="s">
        <v>136</v>
      </c>
      <c r="E2752" s="9" t="s">
        <v>137</v>
      </c>
      <c r="F2752" s="9" t="s">
        <v>138</v>
      </c>
      <c r="G2752" s="9" t="s">
        <v>140</v>
      </c>
      <c r="H2752" s="9" t="str">
        <f>IF(G2752="","",VLOOKUP(G2752,Metadata!$J$2:$K$22,2,FALSE))</f>
        <v>Lisbon Metropolitan Area</v>
      </c>
      <c r="I2752" s="9" t="s">
        <v>357</v>
      </c>
      <c r="J2752" s="9" t="str">
        <f>IF(I2752="","",VLOOKUP(I2752,Metadata!$P$2:$Q$43,2,FALSE))</f>
        <v>Oceania</v>
      </c>
      <c r="K2752" s="9" t="str">
        <f t="shared" si="0"/>
        <v>International</v>
      </c>
      <c r="L2752" s="9" t="s">
        <v>137</v>
      </c>
      <c r="M2752" s="9" t="str">
        <f>IF(L2752="","",VLOOKUP(L2752,Metadata!$J$2:$K$22,2,FALSE))</f>
        <v/>
      </c>
      <c r="N2752" s="9" t="s">
        <v>141</v>
      </c>
      <c r="O2752" s="9" t="s">
        <v>137</v>
      </c>
      <c r="P2752" s="9" t="s">
        <v>142</v>
      </c>
      <c r="Q2752" s="10" t="str">
        <f t="shared" si="1"/>
        <v>Full Office Job</v>
      </c>
      <c r="R2752" s="10">
        <v>5</v>
      </c>
      <c r="S2752" s="9" t="s">
        <v>290</v>
      </c>
      <c r="T2752" s="9" t="s">
        <v>137</v>
      </c>
      <c r="U2752" s="9" t="str">
        <f>IF(S2752&lt;&gt;"",S2752,IF(T2752&lt;&gt;"",VLOOKUP(T2752,Metadata!$S$2:$T$228,2,FALSE),""))</f>
        <v>Quality Assurance/Testing</v>
      </c>
      <c r="V2752" s="9" t="s">
        <v>174</v>
      </c>
      <c r="W2752" s="9" t="s">
        <v>137</v>
      </c>
      <c r="X2752" s="9" t="s">
        <v>175</v>
      </c>
      <c r="Y2752" s="9" t="s">
        <v>137</v>
      </c>
      <c r="Z2752" s="9" t="s">
        <v>262</v>
      </c>
      <c r="AA2752" s="9" t="s">
        <v>137</v>
      </c>
      <c r="AB2752" s="9" t="s">
        <v>137</v>
      </c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 t="s">
        <v>150</v>
      </c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 t="s">
        <v>150</v>
      </c>
      <c r="BZ2752" s="9" t="s">
        <v>137</v>
      </c>
      <c r="CA2752" s="10"/>
      <c r="CB2752" s="10" t="str">
        <f t="shared" si="5"/>
        <v/>
      </c>
      <c r="CC2752" s="10"/>
      <c r="CD2752" s="9" t="str">
        <f t="shared" si="2"/>
        <v/>
      </c>
      <c r="CE2752" s="9" t="s">
        <v>168</v>
      </c>
      <c r="CF2752" s="9" t="s">
        <v>188</v>
      </c>
      <c r="CG2752" s="9">
        <f>IF(CF2752="","",VLOOKUP(CF2752,Metadata!$D$2:$H$20,2,FALSE))</f>
        <v>17500</v>
      </c>
      <c r="CH2752" s="9">
        <f>IF(CF2752="","",VLOOKUP(CF2752,Metadata!$D$2:$H$20,4,FALSE))</f>
        <v>15000</v>
      </c>
      <c r="CI2752" s="9">
        <f>IF(CF2752="","",VLOOKUP(CF2752,Metadata!$D$2:$H$20,5,FALSE))</f>
        <v>20000</v>
      </c>
      <c r="CJ2752" s="9">
        <f t="shared" si="3"/>
        <v>17500</v>
      </c>
      <c r="CK2752" s="9" t="s">
        <v>221</v>
      </c>
      <c r="CL2752" s="10">
        <v>3</v>
      </c>
      <c r="CM2752" s="10">
        <v>4</v>
      </c>
      <c r="CN2752" s="10">
        <v>7</v>
      </c>
      <c r="CO2752" s="10">
        <v>6</v>
      </c>
      <c r="CP2752" s="10">
        <v>5</v>
      </c>
      <c r="CQ2752" s="10">
        <v>7</v>
      </c>
      <c r="CR2752" s="10">
        <v>4</v>
      </c>
      <c r="CS2752" s="10">
        <v>4</v>
      </c>
      <c r="CT2752" s="10">
        <v>3</v>
      </c>
      <c r="CU2752" s="10">
        <v>3</v>
      </c>
      <c r="CV2752" s="10">
        <v>3</v>
      </c>
      <c r="CW2752" s="10">
        <v>3</v>
      </c>
      <c r="CX2752" s="10">
        <v>5</v>
      </c>
      <c r="CY2752" s="10">
        <v>3</v>
      </c>
      <c r="CZ2752" s="10">
        <v>5</v>
      </c>
      <c r="DA2752" s="10">
        <v>7</v>
      </c>
      <c r="DB2752" s="10">
        <v>6</v>
      </c>
      <c r="DC2752" s="10">
        <v>7</v>
      </c>
      <c r="DD2752" s="10">
        <v>6</v>
      </c>
      <c r="DE2752" s="10">
        <v>5</v>
      </c>
      <c r="DF2752" s="10">
        <v>6</v>
      </c>
      <c r="DG2752" s="10">
        <v>7</v>
      </c>
      <c r="DH2752" s="10">
        <v>5</v>
      </c>
      <c r="DI2752" s="10">
        <v>7</v>
      </c>
      <c r="DJ2752" s="10">
        <v>6</v>
      </c>
      <c r="DK2752" s="10">
        <v>6</v>
      </c>
      <c r="DL2752" s="10">
        <v>6</v>
      </c>
      <c r="DM2752" s="9" t="s">
        <v>154</v>
      </c>
      <c r="DN2752" s="10">
        <v>1994</v>
      </c>
      <c r="DO2752" s="9">
        <f t="shared" si="9"/>
        <v>27</v>
      </c>
      <c r="DP2752" s="9" t="s">
        <v>222</v>
      </c>
      <c r="DQ2752" s="9" t="s">
        <v>156</v>
      </c>
      <c r="DR2752" s="9" t="s">
        <v>342</v>
      </c>
      <c r="DS2752" s="9" t="s">
        <v>137</v>
      </c>
      <c r="DT2752" s="9" t="s">
        <v>657</v>
      </c>
      <c r="DU2752" s="9" t="s">
        <v>168</v>
      </c>
      <c r="DV2752" s="9" t="str">
        <f>VLOOKUP(DU2752,Metadata!$B$2:$C$7,2,FALSE)</f>
        <v>0 - 3 years</v>
      </c>
    </row>
    <row r="2753" spans="1:126">
      <c r="A2753" s="13">
        <v>2752</v>
      </c>
      <c r="B2753" s="9" t="s">
        <v>135</v>
      </c>
      <c r="C2753" s="9" t="str">
        <f>VLOOKUP(B2753,Metadata!$M$2:$N$6,2,FALSE)</f>
        <v>Permanent Employee</v>
      </c>
      <c r="D2753" s="9" t="s">
        <v>159</v>
      </c>
      <c r="E2753" s="9" t="s">
        <v>137</v>
      </c>
      <c r="F2753" s="9" t="s">
        <v>138</v>
      </c>
      <c r="G2753" s="9" t="s">
        <v>160</v>
      </c>
      <c r="H2753" s="9" t="str">
        <f>IF(G2753="","",VLOOKUP(G2753,Metadata!$J$2:$K$22,2,FALSE))</f>
        <v>Centre</v>
      </c>
      <c r="I2753" s="9" t="s">
        <v>255</v>
      </c>
      <c r="J2753" s="9" t="str">
        <f>IF(I2753="","",VLOOKUP(I2753,Metadata!$P$2:$Q$43,2,FALSE))</f>
        <v>Europe</v>
      </c>
      <c r="K2753" s="9" t="str">
        <f t="shared" si="0"/>
        <v>International</v>
      </c>
      <c r="L2753" s="9" t="s">
        <v>137</v>
      </c>
      <c r="M2753" s="9" t="str">
        <f>IF(L2753="","",VLOOKUP(L2753,Metadata!$J$2:$K$22,2,FALSE))</f>
        <v/>
      </c>
      <c r="N2753" s="9" t="s">
        <v>141</v>
      </c>
      <c r="O2753" s="9" t="s">
        <v>137</v>
      </c>
      <c r="P2753" s="9" t="s">
        <v>142</v>
      </c>
      <c r="Q2753" s="10" t="str">
        <f t="shared" si="1"/>
        <v>Full Office Job</v>
      </c>
      <c r="R2753" s="10">
        <v>6</v>
      </c>
      <c r="S2753" s="9" t="s">
        <v>161</v>
      </c>
      <c r="T2753" s="9" t="s">
        <v>137</v>
      </c>
      <c r="U2753" s="9" t="str">
        <f>IF(S2753&lt;&gt;"",S2753,IF(T2753&lt;&gt;"",VLOOKUP(T2753,Metadata!$S$2:$T$228,2,FALSE),""))</f>
        <v>Full-Stack Developer</v>
      </c>
      <c r="V2753" s="9" t="s">
        <v>279</v>
      </c>
      <c r="W2753" s="9" t="s">
        <v>137</v>
      </c>
      <c r="X2753" s="9" t="s">
        <v>145</v>
      </c>
      <c r="Y2753" s="9" t="s">
        <v>137</v>
      </c>
      <c r="Z2753" s="9" t="s">
        <v>224</v>
      </c>
      <c r="AA2753" s="9" t="s">
        <v>165</v>
      </c>
      <c r="AB2753" s="9" t="s">
        <v>137</v>
      </c>
      <c r="AC2753" s="9" t="s">
        <v>147</v>
      </c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 t="s">
        <v>178</v>
      </c>
      <c r="BB2753" s="9"/>
      <c r="BC2753" s="9"/>
      <c r="BD2753" s="9"/>
      <c r="BE2753" s="9"/>
      <c r="BF2753" s="9"/>
      <c r="BG2753" s="9"/>
      <c r="BH2753" s="9"/>
      <c r="BI2753" s="9"/>
      <c r="BJ2753" s="9" t="s">
        <v>167</v>
      </c>
      <c r="BK2753" s="9"/>
      <c r="BL2753" s="9"/>
      <c r="BM2753" s="9"/>
      <c r="BN2753" s="9" t="s">
        <v>186</v>
      </c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10"/>
      <c r="CB2753" s="10" t="str">
        <f t="shared" si="5"/>
        <v/>
      </c>
      <c r="CC2753" s="10"/>
      <c r="CD2753" s="9" t="str">
        <f t="shared" si="2"/>
        <v/>
      </c>
      <c r="CE2753" s="9" t="s">
        <v>168</v>
      </c>
      <c r="CF2753" s="9" t="s">
        <v>152</v>
      </c>
      <c r="CG2753" s="9">
        <f>IF(CF2753="","",VLOOKUP(CF2753,Metadata!$D$2:$H$20,2,FALSE))</f>
        <v>32500</v>
      </c>
      <c r="CH2753" s="9">
        <f>IF(CF2753="","",VLOOKUP(CF2753,Metadata!$D$2:$H$20,4,FALSE))</f>
        <v>30000</v>
      </c>
      <c r="CI2753" s="9">
        <f>IF(CF2753="","",VLOOKUP(CF2753,Metadata!$D$2:$H$20,5,FALSE))</f>
        <v>35000</v>
      </c>
      <c r="CJ2753" s="9">
        <f t="shared" si="3"/>
        <v>32500</v>
      </c>
      <c r="CK2753" s="9" t="s">
        <v>189</v>
      </c>
      <c r="CL2753" s="10">
        <v>5</v>
      </c>
      <c r="CM2753" s="10">
        <v>3</v>
      </c>
      <c r="CN2753" s="10">
        <v>6</v>
      </c>
      <c r="CO2753" s="10">
        <v>7</v>
      </c>
      <c r="CP2753" s="10">
        <v>5</v>
      </c>
      <c r="CQ2753" s="10">
        <v>5</v>
      </c>
      <c r="CR2753" s="10">
        <v>6</v>
      </c>
      <c r="CS2753" s="10">
        <v>4</v>
      </c>
      <c r="CT2753" s="10">
        <v>4</v>
      </c>
      <c r="CU2753" s="10">
        <v>5</v>
      </c>
      <c r="CV2753" s="10">
        <v>4</v>
      </c>
      <c r="CW2753" s="10">
        <v>3</v>
      </c>
      <c r="CX2753" s="10">
        <v>3</v>
      </c>
      <c r="CY2753" s="10">
        <v>4</v>
      </c>
      <c r="CZ2753" s="10">
        <v>4</v>
      </c>
      <c r="DA2753" s="10">
        <v>5</v>
      </c>
      <c r="DB2753" s="10">
        <v>5</v>
      </c>
      <c r="DC2753" s="10">
        <v>5</v>
      </c>
      <c r="DD2753" s="10">
        <v>5</v>
      </c>
      <c r="DE2753" s="10">
        <v>5</v>
      </c>
      <c r="DF2753" s="10">
        <v>4</v>
      </c>
      <c r="DG2753" s="10">
        <v>5</v>
      </c>
      <c r="DH2753" s="10">
        <v>4</v>
      </c>
      <c r="DI2753" s="10">
        <v>4</v>
      </c>
      <c r="DJ2753" s="10">
        <v>2</v>
      </c>
      <c r="DK2753" s="10">
        <v>5</v>
      </c>
      <c r="DL2753" s="10">
        <v>4</v>
      </c>
      <c r="DM2753" s="9" t="s">
        <v>154</v>
      </c>
      <c r="DN2753" s="10">
        <v>1989</v>
      </c>
      <c r="DO2753" s="9">
        <f t="shared" si="9"/>
        <v>32</v>
      </c>
      <c r="DP2753" s="9" t="s">
        <v>155</v>
      </c>
      <c r="DQ2753" s="9" t="s">
        <v>210</v>
      </c>
      <c r="DR2753" s="9" t="s">
        <v>157</v>
      </c>
      <c r="DS2753" s="9" t="s">
        <v>137</v>
      </c>
      <c r="DT2753" s="9" t="s">
        <v>657</v>
      </c>
      <c r="DU2753" s="9" t="s">
        <v>223</v>
      </c>
      <c r="DV2753" s="9" t="str">
        <f>VLOOKUP(DU2753,Metadata!$B$2:$C$7,2,FALSE)</f>
        <v>3 - 6 years</v>
      </c>
    </row>
    <row r="2754" spans="1:126">
      <c r="A2754" s="13">
        <v>2753</v>
      </c>
      <c r="B2754" s="9" t="s">
        <v>135</v>
      </c>
      <c r="C2754" s="9" t="str">
        <f>VLOOKUP(B2754,Metadata!$M$2:$N$6,2,FALSE)</f>
        <v>Permanent Employee</v>
      </c>
      <c r="D2754" s="9" t="s">
        <v>159</v>
      </c>
      <c r="E2754" s="9" t="s">
        <v>137</v>
      </c>
      <c r="F2754" s="9" t="s">
        <v>138</v>
      </c>
      <c r="G2754" s="9" t="s">
        <v>172</v>
      </c>
      <c r="H2754" s="9" t="str">
        <f>IF(G2754="","",VLOOKUP(G2754,Metadata!$J$2:$K$22,2,FALSE))</f>
        <v>Porto Metropolitan Area</v>
      </c>
      <c r="I2754" s="9" t="s">
        <v>138</v>
      </c>
      <c r="J2754" s="9" t="str">
        <f>IF(I2754="","",VLOOKUP(I2754,Metadata!$P$2:$Q$43,2,FALSE))</f>
        <v>Europe</v>
      </c>
      <c r="K2754" s="9" t="str">
        <f t="shared" si="0"/>
        <v>Portugal</v>
      </c>
      <c r="L2754" s="9" t="s">
        <v>140</v>
      </c>
      <c r="M2754" s="9" t="str">
        <f>IF(L2754="","",VLOOKUP(L2754,Metadata!$J$2:$K$22,2,FALSE))</f>
        <v>Lisbon Metropolitan Area</v>
      </c>
      <c r="N2754" s="9" t="s">
        <v>214</v>
      </c>
      <c r="O2754" s="9" t="s">
        <v>215</v>
      </c>
      <c r="P2754" s="9" t="s">
        <v>191</v>
      </c>
      <c r="Q2754" s="10" t="str">
        <f t="shared" si="1"/>
        <v>Remote Job (full or flexible)</v>
      </c>
      <c r="R2754" s="10">
        <v>7</v>
      </c>
      <c r="S2754" s="9" t="s">
        <v>137</v>
      </c>
      <c r="T2754" s="9" t="s">
        <v>514</v>
      </c>
      <c r="U2754" s="9" t="str">
        <f>IF(S2754&lt;&gt;"",S2754,IF(T2754&lt;&gt;"",VLOOKUP(T2754,Metadata!$S$2:$T$228,2,FALSE),""))</f>
        <v>CTO</v>
      </c>
      <c r="V2754" s="9" t="s">
        <v>261</v>
      </c>
      <c r="W2754" s="9" t="s">
        <v>137</v>
      </c>
      <c r="X2754" s="9" t="s">
        <v>242</v>
      </c>
      <c r="Y2754" s="9" t="s">
        <v>137</v>
      </c>
      <c r="Z2754" s="9" t="s">
        <v>184</v>
      </c>
      <c r="AA2754" s="9" t="s">
        <v>165</v>
      </c>
      <c r="AB2754" s="9" t="s">
        <v>137</v>
      </c>
      <c r="AC2754" s="9" t="s">
        <v>147</v>
      </c>
      <c r="AD2754" s="9" t="s">
        <v>148</v>
      </c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 t="s">
        <v>465</v>
      </c>
      <c r="CA2754" s="10"/>
      <c r="CB2754" s="10" t="str">
        <f t="shared" si="5"/>
        <v/>
      </c>
      <c r="CC2754" s="10"/>
      <c r="CD2754" s="9" t="str">
        <f t="shared" si="2"/>
        <v/>
      </c>
      <c r="CE2754" s="9" t="s">
        <v>151</v>
      </c>
      <c r="CF2754" s="9" t="s">
        <v>378</v>
      </c>
      <c r="CG2754" s="9">
        <f>IF(CF2754="","",VLOOKUP(CF2754,Metadata!$D$2:$H$20,2,FALSE))</f>
        <v>97500</v>
      </c>
      <c r="CH2754" s="9">
        <f>IF(CF2754="","",VLOOKUP(CF2754,Metadata!$D$2:$H$20,4,FALSE))</f>
        <v>95000</v>
      </c>
      <c r="CI2754" s="9">
        <f>IF(CF2754="","",VLOOKUP(CF2754,Metadata!$D$2:$H$20,5,FALSE))</f>
        <v>100000</v>
      </c>
      <c r="CJ2754" s="9">
        <f t="shared" si="3"/>
        <v>97500</v>
      </c>
      <c r="CK2754" s="9" t="s">
        <v>189</v>
      </c>
      <c r="CL2754" s="10">
        <v>5</v>
      </c>
      <c r="CM2754" s="10">
        <v>1</v>
      </c>
      <c r="CN2754" s="10">
        <v>6</v>
      </c>
      <c r="CO2754" s="10">
        <v>6</v>
      </c>
      <c r="CP2754" s="10">
        <v>5</v>
      </c>
      <c r="CQ2754" s="10">
        <v>7</v>
      </c>
      <c r="CR2754" s="10">
        <v>6</v>
      </c>
      <c r="CS2754" s="10">
        <v>6</v>
      </c>
      <c r="CT2754" s="10">
        <v>7</v>
      </c>
      <c r="CU2754" s="10">
        <v>3</v>
      </c>
      <c r="CV2754" s="10">
        <v>5</v>
      </c>
      <c r="CW2754" s="10">
        <v>1</v>
      </c>
      <c r="CX2754" s="10">
        <v>7</v>
      </c>
      <c r="CY2754" s="10">
        <v>6</v>
      </c>
      <c r="CZ2754" s="10">
        <v>3</v>
      </c>
      <c r="DA2754" s="10">
        <v>6</v>
      </c>
      <c r="DB2754" s="10">
        <v>7</v>
      </c>
      <c r="DC2754" s="10">
        <v>7</v>
      </c>
      <c r="DD2754" s="10">
        <v>6</v>
      </c>
      <c r="DE2754" s="10">
        <v>7</v>
      </c>
      <c r="DF2754" s="10">
        <v>6</v>
      </c>
      <c r="DG2754" s="10">
        <v>7</v>
      </c>
      <c r="DH2754" s="10">
        <v>6</v>
      </c>
      <c r="DI2754" s="10">
        <v>7</v>
      </c>
      <c r="DJ2754" s="10">
        <v>7</v>
      </c>
      <c r="DK2754" s="10">
        <v>6</v>
      </c>
      <c r="DL2754" s="10">
        <v>7</v>
      </c>
      <c r="DM2754" s="9" t="s">
        <v>154</v>
      </c>
      <c r="DN2754" s="10">
        <v>1984</v>
      </c>
      <c r="DO2754" s="9">
        <f t="shared" si="9"/>
        <v>37</v>
      </c>
      <c r="DP2754" s="9" t="s">
        <v>155</v>
      </c>
      <c r="DQ2754" s="9" t="s">
        <v>210</v>
      </c>
      <c r="DR2754" s="9" t="s">
        <v>157</v>
      </c>
      <c r="DS2754" s="9" t="s">
        <v>137</v>
      </c>
      <c r="DT2754" s="9" t="s">
        <v>657</v>
      </c>
      <c r="DU2754" s="9" t="s">
        <v>158</v>
      </c>
      <c r="DV2754" s="9" t="str">
        <f>VLOOKUP(DU2754,Metadata!$B$2:$C$7,2,FALSE)</f>
        <v>6+ years</v>
      </c>
    </row>
    <row r="2755" spans="1:126">
      <c r="A2755" s="13">
        <v>2754</v>
      </c>
      <c r="B2755" s="9" t="s">
        <v>135</v>
      </c>
      <c r="C2755" s="9" t="str">
        <f>VLOOKUP(B2755,Metadata!$M$2:$N$6,2,FALSE)</f>
        <v>Permanent Employee</v>
      </c>
      <c r="D2755" s="9" t="s">
        <v>159</v>
      </c>
      <c r="E2755" s="9" t="s">
        <v>137</v>
      </c>
      <c r="F2755" s="9" t="s">
        <v>138</v>
      </c>
      <c r="G2755" s="9" t="s">
        <v>140</v>
      </c>
      <c r="H2755" s="9" t="str">
        <f>IF(G2755="","",VLOOKUP(G2755,Metadata!$J$2:$K$22,2,FALSE))</f>
        <v>Lisbon Metropolitan Area</v>
      </c>
      <c r="I2755" s="9" t="s">
        <v>138</v>
      </c>
      <c r="J2755" s="9" t="str">
        <f>IF(I2755="","",VLOOKUP(I2755,Metadata!$P$2:$Q$43,2,FALSE))</f>
        <v>Europe</v>
      </c>
      <c r="K2755" s="9" t="str">
        <f t="shared" si="0"/>
        <v>Portugal</v>
      </c>
      <c r="L2755" s="9" t="s">
        <v>140</v>
      </c>
      <c r="M2755" s="9" t="str">
        <f>IF(L2755="","",VLOOKUP(L2755,Metadata!$J$2:$K$22,2,FALSE))</f>
        <v>Lisbon Metropolitan Area</v>
      </c>
      <c r="N2755" s="9" t="s">
        <v>141</v>
      </c>
      <c r="O2755" s="9" t="s">
        <v>137</v>
      </c>
      <c r="P2755" s="9" t="s">
        <v>142</v>
      </c>
      <c r="Q2755" s="10" t="str">
        <f t="shared" si="1"/>
        <v>Full Office Job</v>
      </c>
      <c r="R2755" s="10">
        <v>3</v>
      </c>
      <c r="S2755" s="9" t="s">
        <v>229</v>
      </c>
      <c r="T2755" s="9" t="s">
        <v>137</v>
      </c>
      <c r="U2755" s="9" t="str">
        <f>IF(S2755&lt;&gt;"",S2755,IF(T2755&lt;&gt;"",VLOOKUP(T2755,Metadata!$S$2:$T$228,2,FALSE),""))</f>
        <v>Project Manager</v>
      </c>
      <c r="V2755" s="9" t="s">
        <v>304</v>
      </c>
      <c r="W2755" s="9" t="s">
        <v>137</v>
      </c>
      <c r="X2755" s="9" t="s">
        <v>145</v>
      </c>
      <c r="Y2755" s="9" t="s">
        <v>137</v>
      </c>
      <c r="Z2755" s="9" t="s">
        <v>146</v>
      </c>
      <c r="AA2755" s="9" t="s">
        <v>137</v>
      </c>
      <c r="AB2755" s="9" t="s">
        <v>137</v>
      </c>
      <c r="AC2755" s="9" t="s">
        <v>147</v>
      </c>
      <c r="AD2755" s="9"/>
      <c r="AE2755" s="9"/>
      <c r="AF2755" s="9" t="s">
        <v>243</v>
      </c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198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10"/>
      <c r="CB2755" s="10" t="str">
        <f t="shared" si="5"/>
        <v/>
      </c>
      <c r="CC2755" s="10"/>
      <c r="CD2755" s="9" t="str">
        <f t="shared" si="2"/>
        <v/>
      </c>
      <c r="CE2755" s="9" t="s">
        <v>151</v>
      </c>
      <c r="CF2755" s="9" t="s">
        <v>248</v>
      </c>
      <c r="CG2755" s="9">
        <f>IF(CF2755="","",VLOOKUP(CF2755,Metadata!$D$2:$H$20,2,FALSE))</f>
        <v>57500</v>
      </c>
      <c r="CH2755" s="9">
        <f>IF(CF2755="","",VLOOKUP(CF2755,Metadata!$D$2:$H$20,4,FALSE))</f>
        <v>55000</v>
      </c>
      <c r="CI2755" s="9">
        <f>IF(CF2755="","",VLOOKUP(CF2755,Metadata!$D$2:$H$20,5,FALSE))</f>
        <v>60000</v>
      </c>
      <c r="CJ2755" s="9">
        <f t="shared" si="3"/>
        <v>57500</v>
      </c>
      <c r="CK2755" s="9" t="s">
        <v>153</v>
      </c>
      <c r="CL2755" s="10">
        <v>4</v>
      </c>
      <c r="CM2755" s="10">
        <v>2</v>
      </c>
      <c r="CN2755" s="10">
        <v>6</v>
      </c>
      <c r="CO2755" s="10">
        <v>7</v>
      </c>
      <c r="CP2755" s="10">
        <v>5</v>
      </c>
      <c r="CQ2755" s="10">
        <v>5</v>
      </c>
      <c r="CR2755" s="10">
        <v>3</v>
      </c>
      <c r="CS2755" s="10">
        <v>3</v>
      </c>
      <c r="CT2755" s="10">
        <v>4</v>
      </c>
      <c r="CU2755" s="10">
        <v>4</v>
      </c>
      <c r="CV2755" s="10">
        <v>5</v>
      </c>
      <c r="CW2755" s="10">
        <v>3</v>
      </c>
      <c r="CX2755" s="10">
        <v>4</v>
      </c>
      <c r="CY2755" s="10">
        <v>4</v>
      </c>
      <c r="CZ2755" s="10">
        <v>3</v>
      </c>
      <c r="DA2755" s="10">
        <v>3</v>
      </c>
      <c r="DB2755" s="10">
        <v>3</v>
      </c>
      <c r="DC2755" s="10">
        <v>5</v>
      </c>
      <c r="DD2755" s="10">
        <v>4</v>
      </c>
      <c r="DE2755" s="10">
        <v>6</v>
      </c>
      <c r="DF2755" s="10">
        <v>5</v>
      </c>
      <c r="DG2755" s="10">
        <v>7</v>
      </c>
      <c r="DH2755" s="10">
        <v>5</v>
      </c>
      <c r="DI2755" s="10">
        <v>6</v>
      </c>
      <c r="DJ2755" s="10">
        <v>4</v>
      </c>
      <c r="DK2755" s="10">
        <v>5</v>
      </c>
      <c r="DL2755" s="10">
        <v>6</v>
      </c>
      <c r="DM2755" s="9" t="s">
        <v>154</v>
      </c>
      <c r="DN2755" s="10">
        <v>1980</v>
      </c>
      <c r="DO2755" s="9">
        <f t="shared" si="9"/>
        <v>41</v>
      </c>
      <c r="DP2755" s="9" t="s">
        <v>155</v>
      </c>
      <c r="DQ2755" s="9" t="s">
        <v>202</v>
      </c>
      <c r="DR2755" s="9" t="s">
        <v>157</v>
      </c>
      <c r="DS2755" s="9" t="s">
        <v>137</v>
      </c>
      <c r="DT2755" s="9" t="s">
        <v>657</v>
      </c>
      <c r="DU2755" s="9" t="s">
        <v>158</v>
      </c>
      <c r="DV2755" s="9" t="str">
        <f>VLOOKUP(DU2755,Metadata!$B$2:$C$7,2,FALSE)</f>
        <v>6+ years</v>
      </c>
    </row>
    <row r="2756" spans="1:126">
      <c r="A2756" s="13">
        <v>2755</v>
      </c>
      <c r="B2756" s="9" t="s">
        <v>135</v>
      </c>
      <c r="C2756" s="9" t="str">
        <f>VLOOKUP(B2756,Metadata!$M$2:$N$6,2,FALSE)</f>
        <v>Permanent Employee</v>
      </c>
      <c r="D2756" s="9" t="s">
        <v>159</v>
      </c>
      <c r="E2756" s="9" t="s">
        <v>137</v>
      </c>
      <c r="F2756" s="9" t="s">
        <v>138</v>
      </c>
      <c r="G2756" s="9" t="s">
        <v>140</v>
      </c>
      <c r="H2756" s="9" t="str">
        <f>IF(G2756="","",VLOOKUP(G2756,Metadata!$J$2:$K$22,2,FALSE))</f>
        <v>Lisbon Metropolitan Area</v>
      </c>
      <c r="I2756" s="9" t="s">
        <v>138</v>
      </c>
      <c r="J2756" s="9" t="str">
        <f>IF(I2756="","",VLOOKUP(I2756,Metadata!$P$2:$Q$43,2,FALSE))</f>
        <v>Europe</v>
      </c>
      <c r="K2756" s="9" t="str">
        <f t="shared" si="0"/>
        <v>Portugal</v>
      </c>
      <c r="L2756" s="9" t="s">
        <v>140</v>
      </c>
      <c r="M2756" s="9" t="str">
        <f>IF(L2756="","",VLOOKUP(L2756,Metadata!$J$2:$K$22,2,FALSE))</f>
        <v>Lisbon Metropolitan Area</v>
      </c>
      <c r="N2756" s="9" t="s">
        <v>141</v>
      </c>
      <c r="O2756" s="9" t="s">
        <v>137</v>
      </c>
      <c r="P2756" s="9" t="s">
        <v>142</v>
      </c>
      <c r="Q2756" s="10" t="str">
        <f t="shared" si="1"/>
        <v>Full Office Job</v>
      </c>
      <c r="R2756" s="10">
        <v>7</v>
      </c>
      <c r="S2756" s="9" t="s">
        <v>192</v>
      </c>
      <c r="T2756" s="9" t="s">
        <v>137</v>
      </c>
      <c r="U2756" s="9" t="str">
        <f>IF(S2756&lt;&gt;"",S2756,IF(T2756&lt;&gt;"",VLOOKUP(T2756,Metadata!$S$2:$T$228,2,FALSE),""))</f>
        <v>Back-End Developer</v>
      </c>
      <c r="V2756" s="9" t="s">
        <v>261</v>
      </c>
      <c r="W2756" s="9" t="s">
        <v>137</v>
      </c>
      <c r="X2756" s="9" t="s">
        <v>163</v>
      </c>
      <c r="Y2756" s="9" t="s">
        <v>137</v>
      </c>
      <c r="Z2756" s="9" t="s">
        <v>262</v>
      </c>
      <c r="AA2756" s="9" t="s">
        <v>137</v>
      </c>
      <c r="AB2756" s="9" t="s">
        <v>253</v>
      </c>
      <c r="AC2756" s="9" t="s">
        <v>147</v>
      </c>
      <c r="AD2756" s="9" t="s">
        <v>148</v>
      </c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 t="s">
        <v>219</v>
      </c>
      <c r="BR2756" s="9"/>
      <c r="BS2756" s="9"/>
      <c r="BT2756" s="9"/>
      <c r="BU2756" s="9"/>
      <c r="BV2756" s="9"/>
      <c r="BW2756" s="9"/>
      <c r="BX2756" s="9"/>
      <c r="BY2756" s="9"/>
      <c r="BZ2756" s="9"/>
      <c r="CA2756" s="10"/>
      <c r="CB2756" s="10" t="str">
        <f t="shared" si="5"/>
        <v/>
      </c>
      <c r="CC2756" s="10"/>
      <c r="CD2756" s="9" t="str">
        <f t="shared" si="2"/>
        <v/>
      </c>
      <c r="CE2756" s="9" t="s">
        <v>232</v>
      </c>
      <c r="CF2756" s="9" t="s">
        <v>225</v>
      </c>
      <c r="CG2756" s="9">
        <f>IF(CF2756="","",VLOOKUP(CF2756,Metadata!$D$2:$H$20,2,FALSE))</f>
        <v>22500</v>
      </c>
      <c r="CH2756" s="9">
        <f>IF(CF2756="","",VLOOKUP(CF2756,Metadata!$D$2:$H$20,4,FALSE))</f>
        <v>20000</v>
      </c>
      <c r="CI2756" s="9">
        <f>IF(CF2756="","",VLOOKUP(CF2756,Metadata!$D$2:$H$20,5,FALSE))</f>
        <v>25000</v>
      </c>
      <c r="CJ2756" s="9">
        <f t="shared" si="3"/>
        <v>22500</v>
      </c>
      <c r="CK2756" s="9" t="s">
        <v>153</v>
      </c>
      <c r="CL2756" s="10">
        <v>2</v>
      </c>
      <c r="CM2756" s="10">
        <v>4</v>
      </c>
      <c r="CN2756" s="10">
        <v>5</v>
      </c>
      <c r="CO2756" s="10">
        <v>4</v>
      </c>
      <c r="CP2756" s="10">
        <v>2</v>
      </c>
      <c r="CQ2756" s="10">
        <v>6</v>
      </c>
      <c r="CR2756" s="10">
        <v>6</v>
      </c>
      <c r="CS2756" s="10">
        <v>5</v>
      </c>
      <c r="CT2756" s="10">
        <v>5</v>
      </c>
      <c r="CU2756" s="10">
        <v>7</v>
      </c>
      <c r="CV2756" s="10">
        <v>6</v>
      </c>
      <c r="CW2756" s="10">
        <v>6</v>
      </c>
      <c r="CX2756" s="10">
        <v>6</v>
      </c>
      <c r="CY2756" s="10">
        <v>6</v>
      </c>
      <c r="CZ2756" s="10">
        <v>6</v>
      </c>
      <c r="DA2756" s="10">
        <v>6</v>
      </c>
      <c r="DB2756" s="10">
        <v>5</v>
      </c>
      <c r="DC2756" s="10">
        <v>5</v>
      </c>
      <c r="DD2756" s="10">
        <v>3</v>
      </c>
      <c r="DE2756" s="10">
        <v>5</v>
      </c>
      <c r="DF2756" s="10">
        <v>6</v>
      </c>
      <c r="DG2756" s="10">
        <v>6</v>
      </c>
      <c r="DH2756" s="10">
        <v>6</v>
      </c>
      <c r="DI2756" s="10">
        <v>6</v>
      </c>
      <c r="DJ2756" s="10">
        <v>6</v>
      </c>
      <c r="DK2756" s="10">
        <v>6</v>
      </c>
      <c r="DL2756" s="10">
        <v>6</v>
      </c>
      <c r="DM2756" s="9" t="s">
        <v>154</v>
      </c>
      <c r="DN2756" s="10">
        <v>1991</v>
      </c>
      <c r="DO2756" s="9">
        <f t="shared" si="9"/>
        <v>30</v>
      </c>
      <c r="DP2756" s="9" t="s">
        <v>155</v>
      </c>
      <c r="DQ2756" s="9" t="s">
        <v>210</v>
      </c>
      <c r="DR2756" s="9" t="s">
        <v>157</v>
      </c>
      <c r="DS2756" s="9" t="s">
        <v>137</v>
      </c>
      <c r="DT2756" s="9" t="s">
        <v>657</v>
      </c>
      <c r="DU2756" s="9" t="s">
        <v>223</v>
      </c>
      <c r="DV2756" s="9" t="str">
        <f>VLOOKUP(DU2756,Metadata!$B$2:$C$7,2,FALSE)</f>
        <v>3 - 6 years</v>
      </c>
    </row>
    <row r="2757" spans="1:126">
      <c r="A2757" s="13">
        <v>2756</v>
      </c>
      <c r="B2757" s="9" t="s">
        <v>135</v>
      </c>
      <c r="C2757" s="9" t="str">
        <f>VLOOKUP(B2757,Metadata!$M$2:$N$6,2,FALSE)</f>
        <v>Permanent Employee</v>
      </c>
      <c r="D2757" s="9" t="s">
        <v>136</v>
      </c>
      <c r="E2757" s="9" t="s">
        <v>137</v>
      </c>
      <c r="F2757" s="9" t="s">
        <v>138</v>
      </c>
      <c r="G2757" s="9" t="s">
        <v>190</v>
      </c>
      <c r="H2757" s="9" t="str">
        <f>IF(G2757="","",VLOOKUP(G2757,Metadata!$J$2:$K$22,2,FALSE))</f>
        <v>North</v>
      </c>
      <c r="I2757" s="9" t="s">
        <v>138</v>
      </c>
      <c r="J2757" s="9" t="str">
        <f>IF(I2757="","",VLOOKUP(I2757,Metadata!$P$2:$Q$43,2,FALSE))</f>
        <v>Europe</v>
      </c>
      <c r="K2757" s="9" t="str">
        <f t="shared" si="0"/>
        <v>Portugal</v>
      </c>
      <c r="L2757" s="9" t="s">
        <v>137</v>
      </c>
      <c r="M2757" s="9" t="str">
        <f>IF(L2757="","",VLOOKUP(L2757,Metadata!$J$2:$K$22,2,FALSE))</f>
        <v/>
      </c>
      <c r="N2757" s="9" t="s">
        <v>141</v>
      </c>
      <c r="O2757" s="9" t="s">
        <v>137</v>
      </c>
      <c r="P2757" s="9" t="s">
        <v>142</v>
      </c>
      <c r="Q2757" s="10" t="str">
        <f t="shared" si="1"/>
        <v>Full Office Job</v>
      </c>
      <c r="R2757" s="10">
        <v>7</v>
      </c>
      <c r="S2757" s="9" t="s">
        <v>143</v>
      </c>
      <c r="T2757" s="9" t="s">
        <v>137</v>
      </c>
      <c r="U2757" s="9" t="str">
        <f>IF(S2757&lt;&gt;"",S2757,IF(T2757&lt;&gt;"",VLOOKUP(T2757,Metadata!$S$2:$T$228,2,FALSE),""))</f>
        <v>Technical Team Leader</v>
      </c>
      <c r="V2757" s="9" t="s">
        <v>207</v>
      </c>
      <c r="W2757" s="9" t="s">
        <v>137</v>
      </c>
      <c r="X2757" s="9" t="s">
        <v>163</v>
      </c>
      <c r="Y2757" s="9" t="s">
        <v>137</v>
      </c>
      <c r="Z2757" s="9" t="s">
        <v>184</v>
      </c>
      <c r="AA2757" s="9" t="s">
        <v>137</v>
      </c>
      <c r="AB2757" s="9" t="s">
        <v>137</v>
      </c>
      <c r="AC2757" s="9"/>
      <c r="AD2757" s="9" t="s">
        <v>148</v>
      </c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 t="s">
        <v>150</v>
      </c>
      <c r="BZ2757" s="9" t="s">
        <v>137</v>
      </c>
      <c r="CA2757" s="10"/>
      <c r="CB2757" s="10" t="str">
        <f t="shared" si="5"/>
        <v/>
      </c>
      <c r="CC2757" s="10"/>
      <c r="CD2757" s="9" t="str">
        <f t="shared" si="2"/>
        <v/>
      </c>
      <c r="CE2757" s="9" t="s">
        <v>232</v>
      </c>
      <c r="CF2757" s="9" t="s">
        <v>220</v>
      </c>
      <c r="CG2757" s="9">
        <f>IF(CF2757="","",VLOOKUP(CF2757,Metadata!$D$2:$H$20,2,FALSE))</f>
        <v>27500</v>
      </c>
      <c r="CH2757" s="9">
        <f>IF(CF2757="","",VLOOKUP(CF2757,Metadata!$D$2:$H$20,4,FALSE))</f>
        <v>25000</v>
      </c>
      <c r="CI2757" s="9">
        <f>IF(CF2757="","",VLOOKUP(CF2757,Metadata!$D$2:$H$20,5,FALSE))</f>
        <v>30000</v>
      </c>
      <c r="CJ2757" s="9">
        <f t="shared" si="3"/>
        <v>27500</v>
      </c>
      <c r="CK2757" s="9" t="s">
        <v>153</v>
      </c>
      <c r="CL2757" s="10">
        <v>1</v>
      </c>
      <c r="CM2757" s="10">
        <v>5</v>
      </c>
      <c r="CN2757" s="10">
        <v>7</v>
      </c>
      <c r="CO2757" s="10">
        <v>7</v>
      </c>
      <c r="CP2757" s="10">
        <v>5</v>
      </c>
      <c r="CQ2757" s="10">
        <v>7</v>
      </c>
      <c r="CR2757" s="10">
        <v>7</v>
      </c>
      <c r="CS2757" s="10">
        <v>5</v>
      </c>
      <c r="CT2757" s="10">
        <v>6</v>
      </c>
      <c r="CU2757" s="10">
        <v>5</v>
      </c>
      <c r="CV2757" s="10">
        <v>5</v>
      </c>
      <c r="CW2757" s="10">
        <v>6</v>
      </c>
      <c r="CX2757" s="10">
        <v>7</v>
      </c>
      <c r="CY2757" s="10">
        <v>5</v>
      </c>
      <c r="CZ2757" s="10">
        <v>6</v>
      </c>
      <c r="DA2757" s="10">
        <v>5</v>
      </c>
      <c r="DB2757" s="10">
        <v>5</v>
      </c>
      <c r="DC2757" s="10">
        <v>6</v>
      </c>
      <c r="DD2757" s="10">
        <v>5</v>
      </c>
      <c r="DE2757" s="10">
        <v>7</v>
      </c>
      <c r="DF2757" s="10">
        <v>6</v>
      </c>
      <c r="DG2757" s="10">
        <v>7</v>
      </c>
      <c r="DH2757" s="10">
        <v>7</v>
      </c>
      <c r="DI2757" s="10">
        <v>7</v>
      </c>
      <c r="DJ2757" s="10">
        <v>7</v>
      </c>
      <c r="DK2757" s="10">
        <v>5</v>
      </c>
      <c r="DL2757" s="10">
        <v>5</v>
      </c>
      <c r="DM2757" s="9" t="s">
        <v>296</v>
      </c>
      <c r="DN2757" s="10">
        <v>1977</v>
      </c>
      <c r="DO2757" s="9">
        <f t="shared" si="9"/>
        <v>44</v>
      </c>
      <c r="DP2757" s="9" t="s">
        <v>155</v>
      </c>
      <c r="DQ2757" s="9" t="s">
        <v>210</v>
      </c>
      <c r="DR2757" s="9" t="s">
        <v>170</v>
      </c>
      <c r="DS2757" s="9" t="s">
        <v>137</v>
      </c>
      <c r="DT2757" s="9" t="s">
        <v>657</v>
      </c>
      <c r="DU2757" s="9" t="s">
        <v>158</v>
      </c>
      <c r="DV2757" s="9" t="str">
        <f>VLOOKUP(DU2757,Metadata!$B$2:$C$7,2,FALSE)</f>
        <v>6+ years</v>
      </c>
    </row>
    <row r="2758" spans="1:126">
      <c r="A2758" s="13">
        <v>2757</v>
      </c>
      <c r="B2758" s="9" t="s">
        <v>135</v>
      </c>
      <c r="C2758" s="9" t="str">
        <f>VLOOKUP(B2758,Metadata!$M$2:$N$6,2,FALSE)</f>
        <v>Permanent Employee</v>
      </c>
      <c r="D2758" s="9" t="s">
        <v>159</v>
      </c>
      <c r="E2758" s="9" t="s">
        <v>137</v>
      </c>
      <c r="F2758" s="9" t="s">
        <v>138</v>
      </c>
      <c r="G2758" s="9" t="s">
        <v>172</v>
      </c>
      <c r="H2758" s="9" t="str">
        <f>IF(G2758="","",VLOOKUP(G2758,Metadata!$J$2:$K$22,2,FALSE))</f>
        <v>Porto Metropolitan Area</v>
      </c>
      <c r="I2758" s="9" t="s">
        <v>138</v>
      </c>
      <c r="J2758" s="9" t="str">
        <f>IF(I2758="","",VLOOKUP(I2758,Metadata!$P$2:$Q$43,2,FALSE))</f>
        <v>Europe</v>
      </c>
      <c r="K2758" s="9" t="str">
        <f t="shared" si="0"/>
        <v>Portugal</v>
      </c>
      <c r="L2758" s="9" t="s">
        <v>172</v>
      </c>
      <c r="M2758" s="9" t="str">
        <f>IF(L2758="","",VLOOKUP(L2758,Metadata!$J$2:$K$22,2,FALSE))</f>
        <v>Porto Metropolitan Area</v>
      </c>
      <c r="N2758" s="9" t="s">
        <v>141</v>
      </c>
      <c r="O2758" s="9" t="s">
        <v>137</v>
      </c>
      <c r="P2758" s="9" t="s">
        <v>191</v>
      </c>
      <c r="Q2758" s="10" t="str">
        <f t="shared" si="1"/>
        <v>Remote Job (full or flexible)</v>
      </c>
      <c r="R2758" s="10">
        <v>6</v>
      </c>
      <c r="S2758" s="9" t="s">
        <v>319</v>
      </c>
      <c r="T2758" s="9" t="s">
        <v>137</v>
      </c>
      <c r="U2758" s="9" t="str">
        <f>IF(S2758&lt;&gt;"",S2758,IF(T2758&lt;&gt;"",VLOOKUP(T2758,Metadata!$S$2:$T$228,2,FALSE),""))</f>
        <v>CTO</v>
      </c>
      <c r="V2758" s="9" t="s">
        <v>256</v>
      </c>
      <c r="W2758" s="9" t="s">
        <v>137</v>
      </c>
      <c r="X2758" s="9" t="s">
        <v>163</v>
      </c>
      <c r="Y2758" s="9" t="s">
        <v>137</v>
      </c>
      <c r="Z2758" s="9" t="s">
        <v>193</v>
      </c>
      <c r="AA2758" s="9" t="s">
        <v>165</v>
      </c>
      <c r="AB2758" s="9" t="s">
        <v>253</v>
      </c>
      <c r="AC2758" s="9" t="s">
        <v>147</v>
      </c>
      <c r="AD2758" s="9"/>
      <c r="AE2758" s="9"/>
      <c r="AF2758" s="9" t="s">
        <v>243</v>
      </c>
      <c r="AG2758" s="9"/>
      <c r="AH2758" s="9"/>
      <c r="AI2758" s="9"/>
      <c r="AJ2758" s="9" t="s">
        <v>185</v>
      </c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 t="s">
        <v>267</v>
      </c>
      <c r="AV2758" s="9"/>
      <c r="AW2758" s="9"/>
      <c r="AX2758" s="9"/>
      <c r="AY2758" s="9"/>
      <c r="AZ2758" s="9"/>
      <c r="BA2758" s="9" t="s">
        <v>178</v>
      </c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 t="s">
        <v>186</v>
      </c>
      <c r="BO2758" s="9"/>
      <c r="BP2758" s="9"/>
      <c r="BQ2758" s="9"/>
      <c r="BR2758" s="9"/>
      <c r="BS2758" s="9" t="s">
        <v>200</v>
      </c>
      <c r="BT2758" s="9"/>
      <c r="BU2758" s="9"/>
      <c r="BV2758" s="9"/>
      <c r="BW2758" s="9"/>
      <c r="BX2758" s="9"/>
      <c r="BY2758" s="9"/>
      <c r="BZ2758" s="9"/>
      <c r="CA2758" s="10"/>
      <c r="CB2758" s="10" t="str">
        <f t="shared" si="5"/>
        <v/>
      </c>
      <c r="CC2758" s="10"/>
      <c r="CD2758" s="9" t="str">
        <f t="shared" si="2"/>
        <v/>
      </c>
      <c r="CE2758" s="9" t="s">
        <v>168</v>
      </c>
      <c r="CF2758" s="9" t="s">
        <v>220</v>
      </c>
      <c r="CG2758" s="9">
        <f>IF(CF2758="","",VLOOKUP(CF2758,Metadata!$D$2:$H$20,2,FALSE))</f>
        <v>27500</v>
      </c>
      <c r="CH2758" s="9">
        <f>IF(CF2758="","",VLOOKUP(CF2758,Metadata!$D$2:$H$20,4,FALSE))</f>
        <v>25000</v>
      </c>
      <c r="CI2758" s="9">
        <f>IF(CF2758="","",VLOOKUP(CF2758,Metadata!$D$2:$H$20,5,FALSE))</f>
        <v>30000</v>
      </c>
      <c r="CJ2758" s="9">
        <f t="shared" si="3"/>
        <v>27500</v>
      </c>
      <c r="CK2758" s="9" t="s">
        <v>221</v>
      </c>
      <c r="CL2758" s="10">
        <v>3</v>
      </c>
      <c r="CM2758" s="10">
        <v>4</v>
      </c>
      <c r="CN2758" s="10">
        <v>7</v>
      </c>
      <c r="CO2758" s="10">
        <v>7</v>
      </c>
      <c r="CP2758" s="10">
        <v>7</v>
      </c>
      <c r="CQ2758" s="10">
        <v>7</v>
      </c>
      <c r="CR2758" s="10">
        <v>7</v>
      </c>
      <c r="CS2758" s="10">
        <v>7</v>
      </c>
      <c r="CT2758" s="10">
        <v>7</v>
      </c>
      <c r="CU2758" s="10">
        <v>6</v>
      </c>
      <c r="CV2758" s="10">
        <v>6</v>
      </c>
      <c r="CW2758" s="10">
        <v>5</v>
      </c>
      <c r="CX2758" s="10">
        <v>7</v>
      </c>
      <c r="CY2758" s="10">
        <v>5</v>
      </c>
      <c r="CZ2758" s="10">
        <v>6</v>
      </c>
      <c r="DA2758" s="10">
        <v>5</v>
      </c>
      <c r="DB2758" s="10">
        <v>6</v>
      </c>
      <c r="DC2758" s="10">
        <v>7</v>
      </c>
      <c r="DD2758" s="10">
        <v>7</v>
      </c>
      <c r="DE2758" s="10">
        <v>7</v>
      </c>
      <c r="DF2758" s="10">
        <v>7</v>
      </c>
      <c r="DG2758" s="10">
        <v>7</v>
      </c>
      <c r="DH2758" s="10">
        <v>7</v>
      </c>
      <c r="DI2758" s="10">
        <v>7</v>
      </c>
      <c r="DJ2758" s="10">
        <v>7</v>
      </c>
      <c r="DK2758" s="10">
        <v>7</v>
      </c>
      <c r="DL2758" s="10">
        <v>7</v>
      </c>
      <c r="DM2758" s="9" t="s">
        <v>154</v>
      </c>
      <c r="DN2758" s="10">
        <v>1988</v>
      </c>
      <c r="DO2758" s="9">
        <f t="shared" si="9"/>
        <v>33</v>
      </c>
      <c r="DP2758" s="9" t="s">
        <v>155</v>
      </c>
      <c r="DQ2758" s="9" t="s">
        <v>210</v>
      </c>
      <c r="DR2758" s="9" t="s">
        <v>157</v>
      </c>
      <c r="DS2758" s="9" t="s">
        <v>137</v>
      </c>
      <c r="DT2758" s="9" t="s">
        <v>657</v>
      </c>
      <c r="DU2758" s="9" t="s">
        <v>223</v>
      </c>
      <c r="DV2758" s="9" t="str">
        <f>VLOOKUP(DU2758,Metadata!$B$2:$C$7,2,FALSE)</f>
        <v>3 - 6 years</v>
      </c>
    </row>
    <row r="2759" spans="1:126">
      <c r="A2759" s="13">
        <v>2758</v>
      </c>
      <c r="B2759" s="9" t="s">
        <v>135</v>
      </c>
      <c r="C2759" s="9" t="str">
        <f>VLOOKUP(B2759,Metadata!$M$2:$N$6,2,FALSE)</f>
        <v>Permanent Employee</v>
      </c>
      <c r="D2759" s="9" t="s">
        <v>159</v>
      </c>
      <c r="E2759" s="9" t="s">
        <v>137</v>
      </c>
      <c r="F2759" s="9" t="s">
        <v>138</v>
      </c>
      <c r="G2759" s="9" t="s">
        <v>140</v>
      </c>
      <c r="H2759" s="9" t="str">
        <f>IF(G2759="","",VLOOKUP(G2759,Metadata!$J$2:$K$22,2,FALSE))</f>
        <v>Lisbon Metropolitan Area</v>
      </c>
      <c r="I2759" s="9" t="s">
        <v>138</v>
      </c>
      <c r="J2759" s="9" t="str">
        <f>IF(I2759="","",VLOOKUP(I2759,Metadata!$P$2:$Q$43,2,FALSE))</f>
        <v>Europe</v>
      </c>
      <c r="K2759" s="9" t="str">
        <f t="shared" si="0"/>
        <v>Portugal</v>
      </c>
      <c r="L2759" s="9" t="s">
        <v>140</v>
      </c>
      <c r="M2759" s="9" t="str">
        <f>IF(L2759="","",VLOOKUP(L2759,Metadata!$J$2:$K$22,2,FALSE))</f>
        <v>Lisbon Metropolitan Area</v>
      </c>
      <c r="N2759" s="9" t="s">
        <v>141</v>
      </c>
      <c r="O2759" s="9" t="s">
        <v>137</v>
      </c>
      <c r="P2759" s="9" t="s">
        <v>191</v>
      </c>
      <c r="Q2759" s="10" t="str">
        <f t="shared" si="1"/>
        <v>Remote Job (full or flexible)</v>
      </c>
      <c r="R2759" s="10">
        <v>6</v>
      </c>
      <c r="S2759" s="9" t="s">
        <v>161</v>
      </c>
      <c r="T2759" s="9" t="s">
        <v>137</v>
      </c>
      <c r="U2759" s="9" t="str">
        <f>IF(S2759&lt;&gt;"",S2759,IF(T2759&lt;&gt;"",VLOOKUP(T2759,Metadata!$S$2:$T$228,2,FALSE),""))</f>
        <v>Full-Stack Developer</v>
      </c>
      <c r="V2759" s="9" t="s">
        <v>261</v>
      </c>
      <c r="W2759" s="9" t="s">
        <v>137</v>
      </c>
      <c r="X2759" s="9" t="s">
        <v>242</v>
      </c>
      <c r="Y2759" s="9" t="s">
        <v>137</v>
      </c>
      <c r="Z2759" s="9" t="s">
        <v>224</v>
      </c>
      <c r="AA2759" s="9" t="s">
        <v>137</v>
      </c>
      <c r="AB2759" s="9" t="s">
        <v>253</v>
      </c>
      <c r="AC2759" s="9" t="s">
        <v>147</v>
      </c>
      <c r="AD2759" s="9"/>
      <c r="AE2759" s="9"/>
      <c r="AF2759" s="9"/>
      <c r="AG2759" s="9"/>
      <c r="AH2759" s="9"/>
      <c r="AI2759" s="9"/>
      <c r="AJ2759" s="9" t="s">
        <v>185</v>
      </c>
      <c r="AK2759" s="9" t="s">
        <v>302</v>
      </c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 t="s">
        <v>178</v>
      </c>
      <c r="BB2759" s="9" t="s">
        <v>284</v>
      </c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 t="s">
        <v>186</v>
      </c>
      <c r="BO2759" s="9"/>
      <c r="BP2759" s="9"/>
      <c r="BQ2759" s="9" t="s">
        <v>219</v>
      </c>
      <c r="BR2759" s="9"/>
      <c r="BS2759" s="9"/>
      <c r="BT2759" s="9"/>
      <c r="BU2759" s="9"/>
      <c r="BV2759" s="9"/>
      <c r="BW2759" s="9"/>
      <c r="BX2759" s="9"/>
      <c r="BY2759" s="9"/>
      <c r="BZ2759" s="9"/>
      <c r="CA2759" s="10"/>
      <c r="CB2759" s="10" t="str">
        <f t="shared" si="5"/>
        <v/>
      </c>
      <c r="CC2759" s="10"/>
      <c r="CD2759" s="9" t="str">
        <f t="shared" si="2"/>
        <v/>
      </c>
      <c r="CE2759" s="9" t="s">
        <v>168</v>
      </c>
      <c r="CF2759" s="9" t="s">
        <v>152</v>
      </c>
      <c r="CG2759" s="9">
        <f>IF(CF2759="","",VLOOKUP(CF2759,Metadata!$D$2:$H$20,2,FALSE))</f>
        <v>32500</v>
      </c>
      <c r="CH2759" s="9">
        <f>IF(CF2759="","",VLOOKUP(CF2759,Metadata!$D$2:$H$20,4,FALSE))</f>
        <v>30000</v>
      </c>
      <c r="CI2759" s="9">
        <f>IF(CF2759="","",VLOOKUP(CF2759,Metadata!$D$2:$H$20,5,FALSE))</f>
        <v>35000</v>
      </c>
      <c r="CJ2759" s="9">
        <f t="shared" si="3"/>
        <v>32500</v>
      </c>
      <c r="CK2759" s="9" t="s">
        <v>221</v>
      </c>
      <c r="CL2759" s="10">
        <v>5</v>
      </c>
      <c r="CM2759" s="10">
        <v>2</v>
      </c>
      <c r="CN2759" s="10">
        <v>6</v>
      </c>
      <c r="CO2759" s="10">
        <v>7</v>
      </c>
      <c r="CP2759" s="10">
        <v>6</v>
      </c>
      <c r="CQ2759" s="10">
        <v>7</v>
      </c>
      <c r="CR2759" s="10">
        <v>6</v>
      </c>
      <c r="CS2759" s="10">
        <v>4</v>
      </c>
      <c r="CT2759" s="10">
        <v>7</v>
      </c>
      <c r="CU2759" s="10">
        <v>6</v>
      </c>
      <c r="CV2759" s="10">
        <v>3</v>
      </c>
      <c r="CW2759" s="10">
        <v>6</v>
      </c>
      <c r="CX2759" s="10">
        <v>7</v>
      </c>
      <c r="CY2759" s="10">
        <v>6</v>
      </c>
      <c r="CZ2759" s="10">
        <v>5</v>
      </c>
      <c r="DA2759" s="10">
        <v>3</v>
      </c>
      <c r="DB2759" s="10">
        <v>3</v>
      </c>
      <c r="DC2759" s="10">
        <v>7</v>
      </c>
      <c r="DD2759" s="10">
        <v>1</v>
      </c>
      <c r="DE2759" s="10">
        <v>2</v>
      </c>
      <c r="DF2759" s="10">
        <v>7</v>
      </c>
      <c r="DG2759" s="10">
        <v>4</v>
      </c>
      <c r="DH2759" s="10">
        <v>5</v>
      </c>
      <c r="DI2759" s="10">
        <v>2</v>
      </c>
      <c r="DJ2759" s="10">
        <v>7</v>
      </c>
      <c r="DK2759" s="10">
        <v>7</v>
      </c>
      <c r="DL2759" s="10">
        <v>2</v>
      </c>
      <c r="DM2759" s="9" t="s">
        <v>154</v>
      </c>
      <c r="DN2759" s="10">
        <v>1995</v>
      </c>
      <c r="DO2759" s="9">
        <f t="shared" si="9"/>
        <v>26</v>
      </c>
      <c r="DP2759" s="9" t="s">
        <v>155</v>
      </c>
      <c r="DQ2759" s="9" t="s">
        <v>210</v>
      </c>
      <c r="DR2759" s="9" t="s">
        <v>157</v>
      </c>
      <c r="DS2759" s="9" t="s">
        <v>137</v>
      </c>
      <c r="DT2759" s="9" t="s">
        <v>657</v>
      </c>
      <c r="DU2759" s="9" t="s">
        <v>168</v>
      </c>
      <c r="DV2759" s="9" t="str">
        <f>VLOOKUP(DU2759,Metadata!$B$2:$C$7,2,FALSE)</f>
        <v>0 - 3 years</v>
      </c>
    </row>
    <row r="2760" spans="1:126">
      <c r="A2760" s="13">
        <v>2759</v>
      </c>
      <c r="B2760" s="9" t="s">
        <v>135</v>
      </c>
      <c r="C2760" s="9" t="str">
        <f>VLOOKUP(B2760,Metadata!$M$2:$N$6,2,FALSE)</f>
        <v>Permanent Employee</v>
      </c>
      <c r="D2760" s="9" t="s">
        <v>159</v>
      </c>
      <c r="E2760" s="9" t="s">
        <v>137</v>
      </c>
      <c r="F2760" s="9" t="s">
        <v>138</v>
      </c>
      <c r="G2760" s="9" t="s">
        <v>172</v>
      </c>
      <c r="H2760" s="9" t="str">
        <f>IF(G2760="","",VLOOKUP(G2760,Metadata!$J$2:$K$22,2,FALSE))</f>
        <v>Porto Metropolitan Area</v>
      </c>
      <c r="I2760" s="9" t="s">
        <v>138</v>
      </c>
      <c r="J2760" s="9" t="str">
        <f>IF(I2760="","",VLOOKUP(I2760,Metadata!$P$2:$Q$43,2,FALSE))</f>
        <v>Europe</v>
      </c>
      <c r="K2760" s="9" t="str">
        <f t="shared" si="0"/>
        <v>Portugal</v>
      </c>
      <c r="L2760" s="9" t="s">
        <v>172</v>
      </c>
      <c r="M2760" s="9" t="str">
        <f>IF(L2760="","",VLOOKUP(L2760,Metadata!$J$2:$K$22,2,FALSE))</f>
        <v>Porto Metropolitan Area</v>
      </c>
      <c r="N2760" s="9" t="s">
        <v>141</v>
      </c>
      <c r="O2760" s="9" t="s">
        <v>137</v>
      </c>
      <c r="P2760" s="9" t="s">
        <v>142</v>
      </c>
      <c r="Q2760" s="10" t="str">
        <f t="shared" si="1"/>
        <v>Full Office Job</v>
      </c>
      <c r="R2760" s="10">
        <v>6</v>
      </c>
      <c r="S2760" s="9" t="s">
        <v>192</v>
      </c>
      <c r="T2760" s="9" t="s">
        <v>137</v>
      </c>
      <c r="U2760" s="9" t="str">
        <f>IF(S2760&lt;&gt;"",S2760,IF(T2760&lt;&gt;"",VLOOKUP(T2760,Metadata!$S$2:$T$228,2,FALSE),""))</f>
        <v>Back-End Developer</v>
      </c>
      <c r="V2760" s="9" t="s">
        <v>144</v>
      </c>
      <c r="W2760" s="9" t="s">
        <v>137</v>
      </c>
      <c r="X2760" s="9" t="s">
        <v>208</v>
      </c>
      <c r="Y2760" s="9" t="s">
        <v>137</v>
      </c>
      <c r="Z2760" s="9" t="s">
        <v>262</v>
      </c>
      <c r="AA2760" s="9" t="s">
        <v>137</v>
      </c>
      <c r="AB2760" s="9" t="s">
        <v>137</v>
      </c>
      <c r="AC2760" s="9" t="s">
        <v>147</v>
      </c>
      <c r="AD2760" s="9"/>
      <c r="AE2760" s="9"/>
      <c r="AF2760" s="9" t="s">
        <v>243</v>
      </c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 t="s">
        <v>270</v>
      </c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 t="s">
        <v>150</v>
      </c>
      <c r="BZ2760" s="9" t="s">
        <v>137</v>
      </c>
      <c r="CA2760" s="10"/>
      <c r="CB2760" s="10" t="str">
        <f t="shared" si="5"/>
        <v/>
      </c>
      <c r="CC2760" s="10"/>
      <c r="CD2760" s="9" t="str">
        <f t="shared" si="2"/>
        <v/>
      </c>
      <c r="CE2760" s="9" t="s">
        <v>232</v>
      </c>
      <c r="CF2760" s="9" t="s">
        <v>188</v>
      </c>
      <c r="CG2760" s="9">
        <f>IF(CF2760="","",VLOOKUP(CF2760,Metadata!$D$2:$H$20,2,FALSE))</f>
        <v>17500</v>
      </c>
      <c r="CH2760" s="9">
        <f>IF(CF2760="","",VLOOKUP(CF2760,Metadata!$D$2:$H$20,4,FALSE))</f>
        <v>15000</v>
      </c>
      <c r="CI2760" s="9">
        <f>IF(CF2760="","",VLOOKUP(CF2760,Metadata!$D$2:$H$20,5,FALSE))</f>
        <v>20000</v>
      </c>
      <c r="CJ2760" s="9">
        <f t="shared" si="3"/>
        <v>17500</v>
      </c>
      <c r="CK2760" s="9" t="s">
        <v>153</v>
      </c>
      <c r="CL2760" s="10">
        <v>4</v>
      </c>
      <c r="CM2760" s="10">
        <v>2</v>
      </c>
      <c r="CN2760" s="10">
        <v>6</v>
      </c>
      <c r="CO2760" s="10">
        <v>6</v>
      </c>
      <c r="CP2760" s="10">
        <v>6</v>
      </c>
      <c r="CQ2760" s="10">
        <v>6</v>
      </c>
      <c r="CR2760" s="10">
        <v>6</v>
      </c>
      <c r="CS2760" s="10">
        <v>5</v>
      </c>
      <c r="CT2760" s="10">
        <v>5</v>
      </c>
      <c r="CU2760" s="10">
        <v>6</v>
      </c>
      <c r="CV2760" s="10">
        <v>5</v>
      </c>
      <c r="CW2760" s="10">
        <v>5</v>
      </c>
      <c r="CX2760" s="10">
        <v>4</v>
      </c>
      <c r="CY2760" s="10">
        <v>4</v>
      </c>
      <c r="CZ2760" s="10">
        <v>6</v>
      </c>
      <c r="DA2760" s="10">
        <v>5</v>
      </c>
      <c r="DB2760" s="10">
        <v>4</v>
      </c>
      <c r="DC2760" s="10">
        <v>6</v>
      </c>
      <c r="DD2760" s="10">
        <v>5</v>
      </c>
      <c r="DE2760" s="10">
        <v>5</v>
      </c>
      <c r="DF2760" s="10">
        <v>6</v>
      </c>
      <c r="DG2760" s="10">
        <v>6</v>
      </c>
      <c r="DH2760" s="10">
        <v>4</v>
      </c>
      <c r="DI2760" s="10">
        <v>5</v>
      </c>
      <c r="DJ2760" s="10">
        <v>4</v>
      </c>
      <c r="DK2760" s="10">
        <v>5</v>
      </c>
      <c r="DL2760" s="10">
        <v>5</v>
      </c>
      <c r="DM2760" s="9" t="s">
        <v>154</v>
      </c>
      <c r="DN2760" s="10">
        <v>1990</v>
      </c>
      <c r="DO2760" s="9">
        <f t="shared" si="9"/>
        <v>31</v>
      </c>
      <c r="DP2760" s="9" t="s">
        <v>155</v>
      </c>
      <c r="DQ2760" s="9" t="s">
        <v>156</v>
      </c>
      <c r="DR2760" s="9" t="s">
        <v>342</v>
      </c>
      <c r="DS2760" s="9" t="s">
        <v>137</v>
      </c>
      <c r="DT2760" s="9" t="s">
        <v>657</v>
      </c>
      <c r="DU2760" s="9" t="s">
        <v>233</v>
      </c>
      <c r="DV2760" s="9" t="str">
        <f>VLOOKUP(DU2760,Metadata!$B$2:$C$7,2,FALSE)</f>
        <v>0 - 3 years</v>
      </c>
    </row>
    <row r="2761" spans="1:126">
      <c r="A2761" s="13">
        <v>2760</v>
      </c>
      <c r="B2761" s="9" t="s">
        <v>135</v>
      </c>
      <c r="C2761" s="9" t="str">
        <f>VLOOKUP(B2761,Metadata!$M$2:$N$6,2,FALSE)</f>
        <v>Permanent Employee</v>
      </c>
      <c r="D2761" s="9" t="s">
        <v>159</v>
      </c>
      <c r="E2761" s="9" t="s">
        <v>137</v>
      </c>
      <c r="F2761" s="9" t="s">
        <v>138</v>
      </c>
      <c r="G2761" s="9" t="s">
        <v>354</v>
      </c>
      <c r="H2761" s="9" t="str">
        <f>IF(G2761="","",VLOOKUP(G2761,Metadata!$J$2:$K$22,2,FALSE))</f>
        <v>South</v>
      </c>
      <c r="I2761" s="9" t="s">
        <v>138</v>
      </c>
      <c r="J2761" s="9" t="str">
        <f>IF(I2761="","",VLOOKUP(I2761,Metadata!$P$2:$Q$43,2,FALSE))</f>
        <v>Europe</v>
      </c>
      <c r="K2761" s="9" t="str">
        <f t="shared" si="0"/>
        <v>Portugal</v>
      </c>
      <c r="L2761" s="9" t="s">
        <v>140</v>
      </c>
      <c r="M2761" s="9" t="str">
        <f>IF(L2761="","",VLOOKUP(L2761,Metadata!$J$2:$K$22,2,FALSE))</f>
        <v>Lisbon Metropolitan Area</v>
      </c>
      <c r="N2761" s="9" t="s">
        <v>214</v>
      </c>
      <c r="O2761" s="9" t="s">
        <v>136</v>
      </c>
      <c r="P2761" s="9" t="s">
        <v>191</v>
      </c>
      <c r="Q2761" s="10" t="str">
        <f t="shared" si="1"/>
        <v>Remote Job (full or flexible)</v>
      </c>
      <c r="R2761" s="10">
        <v>6</v>
      </c>
      <c r="S2761" s="9" t="s">
        <v>206</v>
      </c>
      <c r="T2761" s="9" t="s">
        <v>137</v>
      </c>
      <c r="U2761" s="9" t="str">
        <f>IF(S2761&lt;&gt;"",S2761,IF(T2761&lt;&gt;"",VLOOKUP(T2761,Metadata!$S$2:$T$228,2,FALSE),""))</f>
        <v>Mobile Apps Developer</v>
      </c>
      <c r="V2761" s="9" t="s">
        <v>276</v>
      </c>
      <c r="W2761" s="9" t="s">
        <v>137</v>
      </c>
      <c r="X2761" s="9" t="s">
        <v>163</v>
      </c>
      <c r="Y2761" s="9" t="s">
        <v>137</v>
      </c>
      <c r="Z2761" s="9" t="s">
        <v>262</v>
      </c>
      <c r="AA2761" s="9" t="s">
        <v>165</v>
      </c>
      <c r="AB2761" s="9" t="s">
        <v>137</v>
      </c>
      <c r="AC2761" s="9" t="s">
        <v>147</v>
      </c>
      <c r="AD2761" s="9"/>
      <c r="AE2761" s="9" t="s">
        <v>194</v>
      </c>
      <c r="AF2761" s="9"/>
      <c r="AG2761" s="9"/>
      <c r="AH2761" s="9"/>
      <c r="AI2761" s="9"/>
      <c r="AJ2761" s="9" t="s">
        <v>185</v>
      </c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 t="s">
        <v>178</v>
      </c>
      <c r="BB2761" s="9"/>
      <c r="BC2761" s="9"/>
      <c r="BD2761" s="9"/>
      <c r="BE2761" s="9"/>
      <c r="BF2761" s="9"/>
      <c r="BG2761" s="9"/>
      <c r="BH2761" s="9"/>
      <c r="BI2761" s="9"/>
      <c r="BJ2761" s="9" t="s">
        <v>167</v>
      </c>
      <c r="BK2761" s="9"/>
      <c r="BL2761" s="9" t="s">
        <v>199</v>
      </c>
      <c r="BM2761" s="9"/>
      <c r="BN2761" s="9" t="s">
        <v>186</v>
      </c>
      <c r="BO2761" s="9"/>
      <c r="BP2761" s="9"/>
      <c r="BQ2761" s="9"/>
      <c r="BR2761" s="9" t="s">
        <v>247</v>
      </c>
      <c r="BS2761" s="9"/>
      <c r="BT2761" s="9"/>
      <c r="BU2761" s="9"/>
      <c r="BV2761" s="9"/>
      <c r="BW2761" s="9"/>
      <c r="BX2761" s="9"/>
      <c r="BY2761" s="9"/>
      <c r="BZ2761" s="9"/>
      <c r="CA2761" s="10"/>
      <c r="CB2761" s="10" t="str">
        <f t="shared" si="5"/>
        <v/>
      </c>
      <c r="CC2761" s="10"/>
      <c r="CD2761" s="9" t="str">
        <f t="shared" si="2"/>
        <v/>
      </c>
      <c r="CE2761" s="9" t="s">
        <v>232</v>
      </c>
      <c r="CF2761" s="9" t="s">
        <v>225</v>
      </c>
      <c r="CG2761" s="9">
        <f>IF(CF2761="","",VLOOKUP(CF2761,Metadata!$D$2:$H$20,2,FALSE))</f>
        <v>22500</v>
      </c>
      <c r="CH2761" s="9">
        <f>IF(CF2761="","",VLOOKUP(CF2761,Metadata!$D$2:$H$20,4,FALSE))</f>
        <v>20000</v>
      </c>
      <c r="CI2761" s="9">
        <f>IF(CF2761="","",VLOOKUP(CF2761,Metadata!$D$2:$H$20,5,FALSE))</f>
        <v>25000</v>
      </c>
      <c r="CJ2761" s="9">
        <f t="shared" si="3"/>
        <v>22500</v>
      </c>
      <c r="CK2761" s="9" t="s">
        <v>201</v>
      </c>
      <c r="CL2761" s="10">
        <v>6</v>
      </c>
      <c r="CM2761" s="10">
        <v>1</v>
      </c>
      <c r="CN2761" s="10">
        <v>7</v>
      </c>
      <c r="CO2761" s="10">
        <v>6</v>
      </c>
      <c r="CP2761" s="10">
        <v>6</v>
      </c>
      <c r="CQ2761" s="10">
        <v>7</v>
      </c>
      <c r="CR2761" s="10">
        <v>5</v>
      </c>
      <c r="CS2761" s="10">
        <v>7</v>
      </c>
      <c r="CT2761" s="10">
        <v>7</v>
      </c>
      <c r="CU2761" s="10">
        <v>6</v>
      </c>
      <c r="CV2761" s="10">
        <v>6</v>
      </c>
      <c r="CW2761" s="10">
        <v>4</v>
      </c>
      <c r="CX2761" s="10">
        <v>6</v>
      </c>
      <c r="CY2761" s="10">
        <v>5</v>
      </c>
      <c r="CZ2761" s="10">
        <v>5</v>
      </c>
      <c r="DA2761" s="10">
        <v>7</v>
      </c>
      <c r="DB2761" s="10">
        <v>5</v>
      </c>
      <c r="DC2761" s="10">
        <v>7</v>
      </c>
      <c r="DD2761" s="10">
        <v>4</v>
      </c>
      <c r="DE2761" s="10">
        <v>7</v>
      </c>
      <c r="DF2761" s="10">
        <v>6</v>
      </c>
      <c r="DG2761" s="10">
        <v>6</v>
      </c>
      <c r="DH2761" s="10">
        <v>6</v>
      </c>
      <c r="DI2761" s="10">
        <v>6</v>
      </c>
      <c r="DJ2761" s="10">
        <v>3</v>
      </c>
      <c r="DK2761" s="10">
        <v>6</v>
      </c>
      <c r="DL2761" s="10">
        <v>5</v>
      </c>
      <c r="DM2761" s="9" t="s">
        <v>154</v>
      </c>
      <c r="DN2761" s="10">
        <v>1986</v>
      </c>
      <c r="DO2761" s="9">
        <f t="shared" si="9"/>
        <v>35</v>
      </c>
      <c r="DP2761" s="9" t="s">
        <v>155</v>
      </c>
      <c r="DQ2761" s="9" t="s">
        <v>202</v>
      </c>
      <c r="DR2761" s="9" t="s">
        <v>157</v>
      </c>
      <c r="DS2761" s="9" t="s">
        <v>137</v>
      </c>
      <c r="DT2761" s="9" t="s">
        <v>657</v>
      </c>
      <c r="DU2761" s="9" t="s">
        <v>203</v>
      </c>
      <c r="DV2761" s="9" t="str">
        <f>VLOOKUP(DU2761,Metadata!$B$2:$C$7,2,FALSE)</f>
        <v>6+ years</v>
      </c>
    </row>
    <row r="2762" spans="1:126">
      <c r="A2762" s="13">
        <v>2761</v>
      </c>
      <c r="B2762" s="9" t="s">
        <v>135</v>
      </c>
      <c r="C2762" s="9" t="str">
        <f>VLOOKUP(B2762,Metadata!$M$2:$N$6,2,FALSE)</f>
        <v>Permanent Employee</v>
      </c>
      <c r="D2762" s="9" t="s">
        <v>159</v>
      </c>
      <c r="E2762" s="9" t="s">
        <v>137</v>
      </c>
      <c r="F2762" s="9" t="s">
        <v>138</v>
      </c>
      <c r="G2762" s="9" t="s">
        <v>283</v>
      </c>
      <c r="H2762" s="9" t="str">
        <f>IF(G2762="","",VLOOKUP(G2762,Metadata!$J$2:$K$22,2,FALSE))</f>
        <v>Lisbon Metropolitan Area</v>
      </c>
      <c r="I2762" s="9" t="s">
        <v>138</v>
      </c>
      <c r="J2762" s="9" t="str">
        <f>IF(I2762="","",VLOOKUP(I2762,Metadata!$P$2:$Q$43,2,FALSE))</f>
        <v>Europe</v>
      </c>
      <c r="K2762" s="9" t="str">
        <f t="shared" si="0"/>
        <v>Portugal</v>
      </c>
      <c r="L2762" s="9" t="s">
        <v>140</v>
      </c>
      <c r="M2762" s="9" t="str">
        <f>IF(L2762="","",VLOOKUP(L2762,Metadata!$J$2:$K$22,2,FALSE))</f>
        <v>Lisbon Metropolitan Area</v>
      </c>
      <c r="N2762" s="9" t="s">
        <v>141</v>
      </c>
      <c r="O2762" s="9" t="s">
        <v>137</v>
      </c>
      <c r="P2762" s="9" t="s">
        <v>191</v>
      </c>
      <c r="Q2762" s="10" t="str">
        <f t="shared" si="1"/>
        <v>Remote Job (full or flexible)</v>
      </c>
      <c r="R2762" s="10">
        <v>6</v>
      </c>
      <c r="S2762" s="9" t="s">
        <v>319</v>
      </c>
      <c r="T2762" s="9" t="s">
        <v>137</v>
      </c>
      <c r="U2762" s="9" t="str">
        <f>IF(S2762&lt;&gt;"",S2762,IF(T2762&lt;&gt;"",VLOOKUP(T2762,Metadata!$S$2:$T$228,2,FALSE),""))</f>
        <v>CTO</v>
      </c>
      <c r="V2762" s="9" t="s">
        <v>162</v>
      </c>
      <c r="W2762" s="9" t="s">
        <v>137</v>
      </c>
      <c r="X2762" s="9" t="s">
        <v>208</v>
      </c>
      <c r="Y2762" s="9" t="s">
        <v>137</v>
      </c>
      <c r="Z2762" s="9" t="s">
        <v>164</v>
      </c>
      <c r="AA2762" s="9" t="s">
        <v>165</v>
      </c>
      <c r="AB2762" s="9" t="s">
        <v>253</v>
      </c>
      <c r="AC2762" s="9" t="s">
        <v>147</v>
      </c>
      <c r="AD2762" s="9" t="s">
        <v>148</v>
      </c>
      <c r="AE2762" s="9"/>
      <c r="AF2762" s="9" t="s">
        <v>243</v>
      </c>
      <c r="AG2762" s="9"/>
      <c r="AH2762" s="9"/>
      <c r="AI2762" s="9"/>
      <c r="AJ2762" s="9" t="s">
        <v>185</v>
      </c>
      <c r="AK2762" s="9"/>
      <c r="AL2762" s="9" t="s">
        <v>177</v>
      </c>
      <c r="AM2762" s="9"/>
      <c r="AN2762" s="9"/>
      <c r="AO2762" s="9"/>
      <c r="AP2762" s="9"/>
      <c r="AQ2762" s="9"/>
      <c r="AR2762" s="9"/>
      <c r="AS2762" s="9"/>
      <c r="AT2762" s="9"/>
      <c r="AU2762" s="9"/>
      <c r="AV2762" s="9" t="s">
        <v>270</v>
      </c>
      <c r="AW2762" s="9"/>
      <c r="AX2762" s="9"/>
      <c r="AY2762" s="9"/>
      <c r="AZ2762" s="9"/>
      <c r="BA2762" s="9" t="s">
        <v>178</v>
      </c>
      <c r="BB2762" s="9" t="s">
        <v>284</v>
      </c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 t="s">
        <v>186</v>
      </c>
      <c r="BO2762" s="9" t="s">
        <v>257</v>
      </c>
      <c r="BP2762" s="9"/>
      <c r="BQ2762" s="9" t="s">
        <v>219</v>
      </c>
      <c r="BR2762" s="9"/>
      <c r="BS2762" s="9"/>
      <c r="BT2762" s="9"/>
      <c r="BU2762" s="9" t="s">
        <v>258</v>
      </c>
      <c r="BV2762" s="9"/>
      <c r="BW2762" s="9"/>
      <c r="BX2762" s="9"/>
      <c r="BY2762" s="9"/>
      <c r="BZ2762" s="9"/>
      <c r="CA2762" s="10"/>
      <c r="CB2762" s="10" t="str">
        <f t="shared" si="5"/>
        <v/>
      </c>
      <c r="CC2762" s="10"/>
      <c r="CD2762" s="9" t="str">
        <f t="shared" si="2"/>
        <v/>
      </c>
      <c r="CE2762" s="9" t="s">
        <v>168</v>
      </c>
      <c r="CF2762" s="9" t="s">
        <v>245</v>
      </c>
      <c r="CG2762" s="9">
        <f>IF(CF2762="","",VLOOKUP(CF2762,Metadata!$D$2:$H$20,2,FALSE))</f>
        <v>42500</v>
      </c>
      <c r="CH2762" s="9">
        <f>IF(CF2762="","",VLOOKUP(CF2762,Metadata!$D$2:$H$20,4,FALSE))</f>
        <v>40000</v>
      </c>
      <c r="CI2762" s="9">
        <f>IF(CF2762="","",VLOOKUP(CF2762,Metadata!$D$2:$H$20,5,FALSE))</f>
        <v>45000</v>
      </c>
      <c r="CJ2762" s="9">
        <f t="shared" si="3"/>
        <v>42500</v>
      </c>
      <c r="CK2762" s="9" t="s">
        <v>189</v>
      </c>
      <c r="CL2762" s="10">
        <v>5</v>
      </c>
      <c r="CM2762" s="10">
        <v>4</v>
      </c>
      <c r="CN2762" s="10">
        <v>6</v>
      </c>
      <c r="CO2762" s="10">
        <v>5</v>
      </c>
      <c r="CP2762" s="10">
        <v>7</v>
      </c>
      <c r="CQ2762" s="10">
        <v>7</v>
      </c>
      <c r="CR2762" s="10">
        <v>6</v>
      </c>
      <c r="CS2762" s="10">
        <v>5</v>
      </c>
      <c r="CT2762" s="10">
        <v>7</v>
      </c>
      <c r="CU2762" s="10">
        <v>5</v>
      </c>
      <c r="CV2762" s="10">
        <v>4</v>
      </c>
      <c r="CW2762" s="10">
        <v>7</v>
      </c>
      <c r="CX2762" s="10">
        <v>7</v>
      </c>
      <c r="CY2762" s="10">
        <v>6</v>
      </c>
      <c r="CZ2762" s="10">
        <v>5</v>
      </c>
      <c r="DA2762" s="10">
        <v>2</v>
      </c>
      <c r="DB2762" s="10">
        <v>4</v>
      </c>
      <c r="DC2762" s="10">
        <v>5</v>
      </c>
      <c r="DD2762" s="10">
        <v>4</v>
      </c>
      <c r="DE2762" s="10">
        <v>7</v>
      </c>
      <c r="DF2762" s="10">
        <v>7</v>
      </c>
      <c r="DG2762" s="10">
        <v>3</v>
      </c>
      <c r="DH2762" s="10">
        <v>2</v>
      </c>
      <c r="DI2762" s="10">
        <v>7</v>
      </c>
      <c r="DJ2762" s="10">
        <v>1</v>
      </c>
      <c r="DK2762" s="10">
        <v>7</v>
      </c>
      <c r="DL2762" s="10">
        <v>4</v>
      </c>
      <c r="DM2762" s="9" t="s">
        <v>154</v>
      </c>
      <c r="DN2762" s="10">
        <v>1985</v>
      </c>
      <c r="DO2762" s="9">
        <f t="shared" si="9"/>
        <v>36</v>
      </c>
      <c r="DP2762" s="9" t="s">
        <v>155</v>
      </c>
      <c r="DQ2762" s="9" t="s">
        <v>210</v>
      </c>
      <c r="DR2762" s="9" t="s">
        <v>157</v>
      </c>
      <c r="DS2762" s="9" t="s">
        <v>137</v>
      </c>
      <c r="DT2762" s="9" t="s">
        <v>657</v>
      </c>
      <c r="DU2762" s="9" t="s">
        <v>158</v>
      </c>
      <c r="DV2762" s="9" t="str">
        <f>VLOOKUP(DU2762,Metadata!$B$2:$C$7,2,FALSE)</f>
        <v>6+ years</v>
      </c>
    </row>
    <row r="2763" spans="1:126">
      <c r="A2763" s="13">
        <v>2762</v>
      </c>
      <c r="B2763" s="9" t="s">
        <v>135</v>
      </c>
      <c r="C2763" s="9" t="str">
        <f>VLOOKUP(B2763,Metadata!$M$2:$N$6,2,FALSE)</f>
        <v>Permanent Employee</v>
      </c>
      <c r="D2763" s="9" t="s">
        <v>159</v>
      </c>
      <c r="E2763" s="9" t="s">
        <v>137</v>
      </c>
      <c r="F2763" s="9" t="s">
        <v>138</v>
      </c>
      <c r="G2763" s="9" t="s">
        <v>182</v>
      </c>
      <c r="H2763" s="9" t="str">
        <f>IF(G2763="","",VLOOKUP(G2763,Metadata!$J$2:$K$22,2,FALSE))</f>
        <v>Azores and Madeira</v>
      </c>
      <c r="I2763" s="9" t="s">
        <v>138</v>
      </c>
      <c r="J2763" s="9" t="str">
        <f>IF(I2763="","",VLOOKUP(I2763,Metadata!$P$2:$Q$43,2,FALSE))</f>
        <v>Europe</v>
      </c>
      <c r="K2763" s="9" t="str">
        <f t="shared" si="0"/>
        <v>Portugal</v>
      </c>
      <c r="L2763" s="9" t="s">
        <v>182</v>
      </c>
      <c r="M2763" s="9" t="str">
        <f>IF(L2763="","",VLOOKUP(L2763,Metadata!$J$2:$K$22,2,FALSE))</f>
        <v>Azores and Madeira</v>
      </c>
      <c r="N2763" s="9" t="s">
        <v>141</v>
      </c>
      <c r="O2763" s="9" t="s">
        <v>137</v>
      </c>
      <c r="P2763" s="9" t="s">
        <v>142</v>
      </c>
      <c r="Q2763" s="10" t="str">
        <f t="shared" si="1"/>
        <v>Full Office Job</v>
      </c>
      <c r="R2763" s="10">
        <v>5</v>
      </c>
      <c r="S2763" s="9" t="s">
        <v>249</v>
      </c>
      <c r="T2763" s="9" t="s">
        <v>137</v>
      </c>
      <c r="U2763" s="9" t="str">
        <f>IF(S2763&lt;&gt;"",S2763,IF(T2763&lt;&gt;"",VLOOKUP(T2763,Metadata!$S$2:$T$228,2,FALSE),""))</f>
        <v>Business Applications (BI/CRM/ERP)</v>
      </c>
      <c r="V2763" s="9" t="s">
        <v>279</v>
      </c>
      <c r="W2763" s="9" t="s">
        <v>137</v>
      </c>
      <c r="X2763" s="9" t="s">
        <v>145</v>
      </c>
      <c r="Y2763" s="9" t="s">
        <v>137</v>
      </c>
      <c r="Z2763" s="9" t="s">
        <v>146</v>
      </c>
      <c r="AA2763" s="9" t="s">
        <v>137</v>
      </c>
      <c r="AB2763" s="9" t="s">
        <v>137</v>
      </c>
      <c r="AC2763" s="9" t="s">
        <v>147</v>
      </c>
      <c r="AD2763" s="9"/>
      <c r="AE2763" s="9" t="s">
        <v>194</v>
      </c>
      <c r="AF2763" s="9"/>
      <c r="AG2763" s="9"/>
      <c r="AH2763" s="9"/>
      <c r="AI2763" s="9"/>
      <c r="AJ2763" s="9"/>
      <c r="AK2763" s="9"/>
      <c r="AL2763" s="9"/>
      <c r="AM2763" s="9"/>
      <c r="AN2763" s="9" t="s">
        <v>195</v>
      </c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198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10"/>
      <c r="CB2763" s="10" t="str">
        <f t="shared" si="5"/>
        <v/>
      </c>
      <c r="CC2763" s="10"/>
      <c r="CD2763" s="9" t="str">
        <f t="shared" si="2"/>
        <v/>
      </c>
      <c r="CE2763" s="9" t="s">
        <v>151</v>
      </c>
      <c r="CF2763" s="9" t="s">
        <v>254</v>
      </c>
      <c r="CG2763" s="9">
        <f>IF(CF2763="","",VLOOKUP(CF2763,Metadata!$D$2:$H$20,2,FALSE))</f>
        <v>37500</v>
      </c>
      <c r="CH2763" s="9">
        <f>IF(CF2763="","",VLOOKUP(CF2763,Metadata!$D$2:$H$20,4,FALSE))</f>
        <v>35000</v>
      </c>
      <c r="CI2763" s="9">
        <f>IF(CF2763="","",VLOOKUP(CF2763,Metadata!$D$2:$H$20,5,FALSE))</f>
        <v>40000</v>
      </c>
      <c r="CJ2763" s="9">
        <f t="shared" si="3"/>
        <v>37500</v>
      </c>
      <c r="CK2763" s="9" t="s">
        <v>153</v>
      </c>
      <c r="CL2763" s="10">
        <v>5</v>
      </c>
      <c r="CM2763" s="10">
        <v>3</v>
      </c>
      <c r="CN2763" s="10">
        <v>7</v>
      </c>
      <c r="CO2763" s="10">
        <v>6</v>
      </c>
      <c r="CP2763" s="10">
        <v>5</v>
      </c>
      <c r="CQ2763" s="10">
        <v>6</v>
      </c>
      <c r="CR2763" s="10">
        <v>5</v>
      </c>
      <c r="CS2763" s="10">
        <v>5</v>
      </c>
      <c r="CT2763" s="10">
        <v>6</v>
      </c>
      <c r="CU2763" s="10">
        <v>6</v>
      </c>
      <c r="CV2763" s="10">
        <v>5</v>
      </c>
      <c r="CW2763" s="10">
        <v>5</v>
      </c>
      <c r="CX2763" s="10">
        <v>5</v>
      </c>
      <c r="CY2763" s="10">
        <v>6</v>
      </c>
      <c r="CZ2763" s="10">
        <v>5</v>
      </c>
      <c r="DA2763" s="10">
        <v>5</v>
      </c>
      <c r="DB2763" s="10">
        <v>5</v>
      </c>
      <c r="DC2763" s="10">
        <v>6</v>
      </c>
      <c r="DD2763" s="10">
        <v>4</v>
      </c>
      <c r="DE2763" s="10">
        <v>6</v>
      </c>
      <c r="DF2763" s="10">
        <v>6</v>
      </c>
      <c r="DG2763" s="10">
        <v>6</v>
      </c>
      <c r="DH2763" s="10">
        <v>5</v>
      </c>
      <c r="DI2763" s="10">
        <v>6</v>
      </c>
      <c r="DJ2763" s="10">
        <v>5</v>
      </c>
      <c r="DK2763" s="10">
        <v>5</v>
      </c>
      <c r="DL2763" s="10">
        <v>5</v>
      </c>
      <c r="DM2763" s="9" t="s">
        <v>154</v>
      </c>
      <c r="DN2763" s="10">
        <v>1976</v>
      </c>
      <c r="DO2763" s="9">
        <f t="shared" si="9"/>
        <v>45</v>
      </c>
      <c r="DP2763" s="9" t="s">
        <v>155</v>
      </c>
      <c r="DQ2763" s="9" t="s">
        <v>202</v>
      </c>
      <c r="DR2763" s="9" t="s">
        <v>157</v>
      </c>
      <c r="DS2763" s="9" t="s">
        <v>137</v>
      </c>
      <c r="DT2763" s="9" t="s">
        <v>657</v>
      </c>
      <c r="DU2763" s="9" t="s">
        <v>158</v>
      </c>
      <c r="DV2763" s="9" t="str">
        <f>VLOOKUP(DU2763,Metadata!$B$2:$C$7,2,FALSE)</f>
        <v>6+ years</v>
      </c>
    </row>
    <row r="2764" spans="1:126">
      <c r="A2764" s="13">
        <v>2763</v>
      </c>
      <c r="B2764" s="9" t="s">
        <v>135</v>
      </c>
      <c r="C2764" s="9" t="str">
        <f>VLOOKUP(B2764,Metadata!$M$2:$N$6,2,FALSE)</f>
        <v>Permanent Employee</v>
      </c>
      <c r="D2764" s="9" t="s">
        <v>159</v>
      </c>
      <c r="E2764" s="9" t="s">
        <v>137</v>
      </c>
      <c r="F2764" s="9" t="s">
        <v>138</v>
      </c>
      <c r="G2764" s="9" t="s">
        <v>291</v>
      </c>
      <c r="H2764" s="9" t="str">
        <f>IF(G2764="","",VLOOKUP(G2764,Metadata!$J$2:$K$22,2,FALSE))</f>
        <v>Centre</v>
      </c>
      <c r="I2764" s="9" t="s">
        <v>138</v>
      </c>
      <c r="J2764" s="9" t="str">
        <f>IF(I2764="","",VLOOKUP(I2764,Metadata!$P$2:$Q$43,2,FALSE))</f>
        <v>Europe</v>
      </c>
      <c r="K2764" s="9" t="str">
        <f t="shared" si="0"/>
        <v>Portugal</v>
      </c>
      <c r="L2764" s="9" t="s">
        <v>291</v>
      </c>
      <c r="M2764" s="9" t="str">
        <f>IF(L2764="","",VLOOKUP(L2764,Metadata!$J$2:$K$22,2,FALSE))</f>
        <v>Centre</v>
      </c>
      <c r="N2764" s="9" t="s">
        <v>214</v>
      </c>
      <c r="O2764" s="9" t="s">
        <v>239</v>
      </c>
      <c r="P2764" s="9" t="s">
        <v>142</v>
      </c>
      <c r="Q2764" s="10" t="str">
        <f t="shared" si="1"/>
        <v>Full Office Job</v>
      </c>
      <c r="R2764" s="10">
        <v>5</v>
      </c>
      <c r="S2764" s="9" t="s">
        <v>161</v>
      </c>
      <c r="T2764" s="9" t="s">
        <v>137</v>
      </c>
      <c r="U2764" s="9" t="str">
        <f>IF(S2764&lt;&gt;"",S2764,IF(T2764&lt;&gt;"",VLOOKUP(T2764,Metadata!$S$2:$T$228,2,FALSE),""))</f>
        <v>Full-Stack Developer</v>
      </c>
      <c r="V2764" s="9" t="s">
        <v>234</v>
      </c>
      <c r="W2764" s="9" t="s">
        <v>137</v>
      </c>
      <c r="X2764" s="9" t="s">
        <v>137</v>
      </c>
      <c r="Y2764" s="9" t="s">
        <v>157</v>
      </c>
      <c r="Z2764" s="9" t="s">
        <v>184</v>
      </c>
      <c r="AA2764" s="9" t="s">
        <v>165</v>
      </c>
      <c r="AB2764" s="9" t="s">
        <v>253</v>
      </c>
      <c r="AC2764" s="9" t="s">
        <v>147</v>
      </c>
      <c r="AD2764" s="9"/>
      <c r="AE2764" s="9"/>
      <c r="AF2764" s="9"/>
      <c r="AG2764" s="9" t="s">
        <v>166</v>
      </c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 t="s">
        <v>178</v>
      </c>
      <c r="BB2764" s="9"/>
      <c r="BC2764" s="9"/>
      <c r="BD2764" s="9"/>
      <c r="BE2764" s="9"/>
      <c r="BF2764" s="9"/>
      <c r="BG2764" s="9"/>
      <c r="BH2764" s="9"/>
      <c r="BI2764" s="9"/>
      <c r="BJ2764" s="9" t="s">
        <v>167</v>
      </c>
      <c r="BK2764" s="9"/>
      <c r="BL2764" s="9"/>
      <c r="BM2764" s="9"/>
      <c r="BN2764" s="9"/>
      <c r="BO2764" s="9"/>
      <c r="BP2764" s="9"/>
      <c r="BQ2764" s="9"/>
      <c r="BR2764" s="9" t="s">
        <v>247</v>
      </c>
      <c r="BS2764" s="9"/>
      <c r="BT2764" s="9"/>
      <c r="BU2764" s="9"/>
      <c r="BV2764" s="9"/>
      <c r="BW2764" s="9"/>
      <c r="BX2764" s="9"/>
      <c r="BY2764" s="9"/>
      <c r="BZ2764" s="9" t="s">
        <v>346</v>
      </c>
      <c r="CA2764" s="10"/>
      <c r="CB2764" s="10" t="str">
        <f t="shared" si="5"/>
        <v/>
      </c>
      <c r="CC2764" s="10"/>
      <c r="CD2764" s="9" t="str">
        <f t="shared" si="2"/>
        <v/>
      </c>
      <c r="CE2764" s="9" t="s">
        <v>151</v>
      </c>
      <c r="CF2764" s="9" t="s">
        <v>188</v>
      </c>
      <c r="CG2764" s="9">
        <f>IF(CF2764="","",VLOOKUP(CF2764,Metadata!$D$2:$H$20,2,FALSE))</f>
        <v>17500</v>
      </c>
      <c r="CH2764" s="9">
        <f>IF(CF2764="","",VLOOKUP(CF2764,Metadata!$D$2:$H$20,4,FALSE))</f>
        <v>15000</v>
      </c>
      <c r="CI2764" s="9">
        <f>IF(CF2764="","",VLOOKUP(CF2764,Metadata!$D$2:$H$20,5,FALSE))</f>
        <v>20000</v>
      </c>
      <c r="CJ2764" s="9">
        <f t="shared" si="3"/>
        <v>17500</v>
      </c>
      <c r="CK2764" s="9" t="s">
        <v>153</v>
      </c>
      <c r="CL2764" s="10">
        <v>1</v>
      </c>
      <c r="CM2764" s="10">
        <v>3</v>
      </c>
      <c r="CN2764" s="10">
        <v>6</v>
      </c>
      <c r="CO2764" s="10">
        <v>6</v>
      </c>
      <c r="CP2764" s="10">
        <v>6</v>
      </c>
      <c r="CQ2764" s="10">
        <v>7</v>
      </c>
      <c r="CR2764" s="10">
        <v>4</v>
      </c>
      <c r="CS2764" s="10">
        <v>4</v>
      </c>
      <c r="CT2764" s="10">
        <v>6</v>
      </c>
      <c r="CU2764" s="10">
        <v>6</v>
      </c>
      <c r="CV2764" s="10">
        <v>7</v>
      </c>
      <c r="CW2764" s="10">
        <v>4</v>
      </c>
      <c r="CX2764" s="10">
        <v>6</v>
      </c>
      <c r="CY2764" s="10">
        <v>4</v>
      </c>
      <c r="CZ2764" s="10">
        <v>5</v>
      </c>
      <c r="DA2764" s="10">
        <v>4</v>
      </c>
      <c r="DB2764" s="10">
        <v>4</v>
      </c>
      <c r="DC2764" s="10">
        <v>6</v>
      </c>
      <c r="DD2764" s="10">
        <v>6</v>
      </c>
      <c r="DE2764" s="10">
        <v>5</v>
      </c>
      <c r="DF2764" s="10">
        <v>5</v>
      </c>
      <c r="DG2764" s="10">
        <v>7</v>
      </c>
      <c r="DH2764" s="10">
        <v>7</v>
      </c>
      <c r="DI2764" s="10">
        <v>6</v>
      </c>
      <c r="DJ2764" s="10">
        <v>4</v>
      </c>
      <c r="DK2764" s="10">
        <v>5</v>
      </c>
      <c r="DL2764" s="10">
        <v>6</v>
      </c>
      <c r="DM2764" s="9" t="s">
        <v>154</v>
      </c>
      <c r="DN2764" s="10">
        <v>1971</v>
      </c>
      <c r="DO2764" s="9">
        <f t="shared" si="9"/>
        <v>50</v>
      </c>
      <c r="DP2764" s="9" t="s">
        <v>155</v>
      </c>
      <c r="DQ2764" s="9" t="s">
        <v>202</v>
      </c>
      <c r="DR2764" s="9" t="s">
        <v>157</v>
      </c>
      <c r="DS2764" s="9" t="s">
        <v>137</v>
      </c>
      <c r="DT2764" s="9" t="s">
        <v>657</v>
      </c>
      <c r="DU2764" s="9" t="s">
        <v>158</v>
      </c>
      <c r="DV2764" s="9" t="str">
        <f>VLOOKUP(DU2764,Metadata!$B$2:$C$7,2,FALSE)</f>
        <v>6+ years</v>
      </c>
    </row>
    <row r="2765" spans="1:126">
      <c r="A2765" s="13">
        <v>2764</v>
      </c>
      <c r="B2765" s="9" t="s">
        <v>135</v>
      </c>
      <c r="C2765" s="9" t="str">
        <f>VLOOKUP(B2765,Metadata!$M$2:$N$6,2,FALSE)</f>
        <v>Permanent Employee</v>
      </c>
      <c r="D2765" s="9" t="s">
        <v>136</v>
      </c>
      <c r="E2765" s="9" t="s">
        <v>137</v>
      </c>
      <c r="F2765" s="9" t="s">
        <v>138</v>
      </c>
      <c r="G2765" s="9" t="s">
        <v>140</v>
      </c>
      <c r="H2765" s="9" t="str">
        <f>IF(G2765="","",VLOOKUP(G2765,Metadata!$J$2:$K$22,2,FALSE))</f>
        <v>Lisbon Metropolitan Area</v>
      </c>
      <c r="I2765" s="9" t="s">
        <v>138</v>
      </c>
      <c r="J2765" s="9" t="str">
        <f>IF(I2765="","",VLOOKUP(I2765,Metadata!$P$2:$Q$43,2,FALSE))</f>
        <v>Europe</v>
      </c>
      <c r="K2765" s="9" t="str">
        <f t="shared" si="0"/>
        <v>Portugal</v>
      </c>
      <c r="L2765" s="9" t="s">
        <v>140</v>
      </c>
      <c r="M2765" s="9" t="str">
        <f>IF(L2765="","",VLOOKUP(L2765,Metadata!$J$2:$K$22,2,FALSE))</f>
        <v>Lisbon Metropolitan Area</v>
      </c>
      <c r="N2765" s="9" t="s">
        <v>214</v>
      </c>
      <c r="O2765" s="9" t="s">
        <v>136</v>
      </c>
      <c r="P2765" s="9" t="s">
        <v>142</v>
      </c>
      <c r="Q2765" s="10" t="str">
        <f t="shared" si="1"/>
        <v>Full Office Job</v>
      </c>
      <c r="R2765" s="10">
        <v>7</v>
      </c>
      <c r="S2765" s="9" t="s">
        <v>183</v>
      </c>
      <c r="T2765" s="9" t="s">
        <v>137</v>
      </c>
      <c r="U2765" s="9" t="str">
        <f>IF(S2765&lt;&gt;"",S2765,IF(T2765&lt;&gt;"",VLOOKUP(T2765,Metadata!$S$2:$T$228,2,FALSE),""))</f>
        <v>Product Owner/Product Manager</v>
      </c>
      <c r="V2765" s="9" t="s">
        <v>217</v>
      </c>
      <c r="W2765" s="9" t="s">
        <v>137</v>
      </c>
      <c r="X2765" s="9" t="s">
        <v>145</v>
      </c>
      <c r="Y2765" s="9" t="s">
        <v>137</v>
      </c>
      <c r="Z2765" s="9" t="s">
        <v>218</v>
      </c>
      <c r="AA2765" s="9" t="s">
        <v>137</v>
      </c>
      <c r="AB2765" s="9" t="s">
        <v>137</v>
      </c>
      <c r="AC2765" s="9" t="s">
        <v>147</v>
      </c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 t="s">
        <v>167</v>
      </c>
      <c r="BK2765" s="9" t="s">
        <v>198</v>
      </c>
      <c r="BL2765" s="9" t="s">
        <v>199</v>
      </c>
      <c r="BM2765" s="9"/>
      <c r="BN2765" s="9" t="s">
        <v>186</v>
      </c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10"/>
      <c r="CB2765" s="10" t="str">
        <f t="shared" si="5"/>
        <v/>
      </c>
      <c r="CC2765" s="10"/>
      <c r="CD2765" s="9" t="str">
        <f t="shared" si="2"/>
        <v/>
      </c>
      <c r="CE2765" s="9" t="s">
        <v>168</v>
      </c>
      <c r="CF2765" s="9" t="s">
        <v>245</v>
      </c>
      <c r="CG2765" s="9">
        <f>IF(CF2765="","",VLOOKUP(CF2765,Metadata!$D$2:$H$20,2,FALSE))</f>
        <v>42500</v>
      </c>
      <c r="CH2765" s="9">
        <f>IF(CF2765="","",VLOOKUP(CF2765,Metadata!$D$2:$H$20,4,FALSE))</f>
        <v>40000</v>
      </c>
      <c r="CI2765" s="9">
        <f>IF(CF2765="","",VLOOKUP(CF2765,Metadata!$D$2:$H$20,5,FALSE))</f>
        <v>45000</v>
      </c>
      <c r="CJ2765" s="9">
        <f t="shared" si="3"/>
        <v>42500</v>
      </c>
      <c r="CK2765" s="9" t="s">
        <v>153</v>
      </c>
      <c r="CL2765" s="10">
        <v>1</v>
      </c>
      <c r="CM2765" s="10">
        <v>5</v>
      </c>
      <c r="CN2765" s="10">
        <v>7</v>
      </c>
      <c r="CO2765" s="10">
        <v>7</v>
      </c>
      <c r="CP2765" s="10">
        <v>2</v>
      </c>
      <c r="CQ2765" s="10">
        <v>7</v>
      </c>
      <c r="CR2765" s="10">
        <v>7</v>
      </c>
      <c r="CS2765" s="10">
        <v>5</v>
      </c>
      <c r="CT2765" s="10">
        <v>5</v>
      </c>
      <c r="CU2765" s="10">
        <v>5</v>
      </c>
      <c r="CV2765" s="10">
        <v>4</v>
      </c>
      <c r="CW2765" s="10">
        <v>4</v>
      </c>
      <c r="CX2765" s="10">
        <v>4</v>
      </c>
      <c r="CY2765" s="10">
        <v>6</v>
      </c>
      <c r="CZ2765" s="10">
        <v>4</v>
      </c>
      <c r="DA2765" s="10">
        <v>1</v>
      </c>
      <c r="DB2765" s="10">
        <v>7</v>
      </c>
      <c r="DC2765" s="10">
        <v>7</v>
      </c>
      <c r="DD2765" s="10">
        <v>7</v>
      </c>
      <c r="DE2765" s="10">
        <v>7</v>
      </c>
      <c r="DF2765" s="10">
        <v>4</v>
      </c>
      <c r="DG2765" s="10">
        <v>1</v>
      </c>
      <c r="DH2765" s="10">
        <v>4</v>
      </c>
      <c r="DI2765" s="10">
        <v>7</v>
      </c>
      <c r="DJ2765" s="10">
        <v>7</v>
      </c>
      <c r="DK2765" s="10">
        <v>3</v>
      </c>
      <c r="DL2765" s="10">
        <v>7</v>
      </c>
      <c r="DM2765" s="9" t="s">
        <v>154</v>
      </c>
      <c r="DN2765" s="10">
        <v>1989</v>
      </c>
      <c r="DO2765" s="9">
        <f t="shared" si="9"/>
        <v>32</v>
      </c>
      <c r="DP2765" s="9" t="s">
        <v>155</v>
      </c>
      <c r="DQ2765" s="9" t="s">
        <v>156</v>
      </c>
      <c r="DR2765" s="9" t="s">
        <v>157</v>
      </c>
      <c r="DS2765" s="9" t="s">
        <v>137</v>
      </c>
      <c r="DT2765" s="9" t="s">
        <v>657</v>
      </c>
      <c r="DU2765" s="9" t="s">
        <v>223</v>
      </c>
      <c r="DV2765" s="9" t="str">
        <f>VLOOKUP(DU2765,Metadata!$B$2:$C$7,2,FALSE)</f>
        <v>3 - 6 years</v>
      </c>
    </row>
    <row r="2766" spans="1:126">
      <c r="A2766" s="13">
        <v>2765</v>
      </c>
      <c r="B2766" s="9" t="s">
        <v>135</v>
      </c>
      <c r="C2766" s="9" t="str">
        <f>VLOOKUP(B2766,Metadata!$M$2:$N$6,2,FALSE)</f>
        <v>Permanent Employee</v>
      </c>
      <c r="D2766" s="9" t="s">
        <v>136</v>
      </c>
      <c r="E2766" s="9" t="s">
        <v>137</v>
      </c>
      <c r="F2766" s="9" t="s">
        <v>138</v>
      </c>
      <c r="G2766" s="9" t="s">
        <v>263</v>
      </c>
      <c r="H2766" s="9" t="str">
        <f>IF(G2766="","",VLOOKUP(G2766,Metadata!$J$2:$K$22,2,FALSE))</f>
        <v>North</v>
      </c>
      <c r="I2766" s="9" t="s">
        <v>138</v>
      </c>
      <c r="J2766" s="9" t="str">
        <f>IF(I2766="","",VLOOKUP(I2766,Metadata!$P$2:$Q$43,2,FALSE))</f>
        <v>Europe</v>
      </c>
      <c r="K2766" s="9" t="str">
        <f t="shared" si="0"/>
        <v>Portugal</v>
      </c>
      <c r="L2766" s="9" t="s">
        <v>140</v>
      </c>
      <c r="M2766" s="9" t="str">
        <f>IF(L2766="","",VLOOKUP(L2766,Metadata!$J$2:$K$22,2,FALSE))</f>
        <v>Lisbon Metropolitan Area</v>
      </c>
      <c r="N2766" s="9" t="s">
        <v>214</v>
      </c>
      <c r="O2766" s="9" t="s">
        <v>239</v>
      </c>
      <c r="P2766" s="9" t="s">
        <v>142</v>
      </c>
      <c r="Q2766" s="10" t="str">
        <f t="shared" si="1"/>
        <v>Full Office Job</v>
      </c>
      <c r="R2766" s="10">
        <v>6</v>
      </c>
      <c r="S2766" s="9" t="s">
        <v>192</v>
      </c>
      <c r="T2766" s="9" t="s">
        <v>137</v>
      </c>
      <c r="U2766" s="9" t="str">
        <f>IF(S2766&lt;&gt;"",S2766,IF(T2766&lt;&gt;"",VLOOKUP(T2766,Metadata!$S$2:$T$228,2,FALSE),""))</f>
        <v>Back-End Developer</v>
      </c>
      <c r="V2766" s="9" t="s">
        <v>207</v>
      </c>
      <c r="W2766" s="9" t="s">
        <v>137</v>
      </c>
      <c r="X2766" s="9" t="s">
        <v>208</v>
      </c>
      <c r="Y2766" s="9" t="s">
        <v>137</v>
      </c>
      <c r="Z2766" s="9" t="s">
        <v>184</v>
      </c>
      <c r="AA2766" s="9" t="s">
        <v>137</v>
      </c>
      <c r="AB2766" s="9" t="s">
        <v>253</v>
      </c>
      <c r="AC2766" s="9" t="s">
        <v>147</v>
      </c>
      <c r="AD2766" s="9" t="s">
        <v>148</v>
      </c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 t="s">
        <v>178</v>
      </c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 t="s">
        <v>199</v>
      </c>
      <c r="BM2766" s="9"/>
      <c r="BN2766" s="9"/>
      <c r="BO2766" s="9"/>
      <c r="BP2766" s="9"/>
      <c r="BQ2766" s="9" t="s">
        <v>219</v>
      </c>
      <c r="BR2766" s="9"/>
      <c r="BS2766" s="9"/>
      <c r="BT2766" s="9"/>
      <c r="BU2766" s="9"/>
      <c r="BV2766" s="9"/>
      <c r="BW2766" s="9"/>
      <c r="BX2766" s="9"/>
      <c r="BY2766" s="9"/>
      <c r="BZ2766" s="9"/>
      <c r="CA2766" s="10"/>
      <c r="CB2766" s="10" t="str">
        <f t="shared" si="5"/>
        <v/>
      </c>
      <c r="CC2766" s="10"/>
      <c r="CD2766" s="9" t="str">
        <f t="shared" si="2"/>
        <v/>
      </c>
      <c r="CE2766" s="9" t="s">
        <v>151</v>
      </c>
      <c r="CF2766" s="9" t="s">
        <v>188</v>
      </c>
      <c r="CG2766" s="9">
        <f>IF(CF2766="","",VLOOKUP(CF2766,Metadata!$D$2:$H$20,2,FALSE))</f>
        <v>17500</v>
      </c>
      <c r="CH2766" s="9">
        <f>IF(CF2766="","",VLOOKUP(CF2766,Metadata!$D$2:$H$20,4,FALSE))</f>
        <v>15000</v>
      </c>
      <c r="CI2766" s="9">
        <f>IF(CF2766="","",VLOOKUP(CF2766,Metadata!$D$2:$H$20,5,FALSE))</f>
        <v>20000</v>
      </c>
      <c r="CJ2766" s="9">
        <f t="shared" si="3"/>
        <v>17500</v>
      </c>
      <c r="CK2766" s="9" t="s">
        <v>221</v>
      </c>
      <c r="CL2766" s="10">
        <v>4</v>
      </c>
      <c r="CM2766" s="10">
        <v>3</v>
      </c>
      <c r="CN2766" s="10">
        <v>7</v>
      </c>
      <c r="CO2766" s="10">
        <v>6</v>
      </c>
      <c r="CP2766" s="10">
        <v>6</v>
      </c>
      <c r="CQ2766" s="10">
        <v>7</v>
      </c>
      <c r="CR2766" s="10">
        <v>5</v>
      </c>
      <c r="CS2766" s="10">
        <v>5</v>
      </c>
      <c r="CT2766" s="10">
        <v>7</v>
      </c>
      <c r="CU2766" s="10">
        <v>4</v>
      </c>
      <c r="CV2766" s="10">
        <v>4</v>
      </c>
      <c r="CW2766" s="10">
        <v>4</v>
      </c>
      <c r="CX2766" s="10">
        <v>5</v>
      </c>
      <c r="CY2766" s="10">
        <v>5</v>
      </c>
      <c r="CZ2766" s="10">
        <v>6</v>
      </c>
      <c r="DA2766" s="10">
        <v>4</v>
      </c>
      <c r="DB2766" s="10">
        <v>4</v>
      </c>
      <c r="DC2766" s="10">
        <v>7</v>
      </c>
      <c r="DD2766" s="10">
        <v>5</v>
      </c>
      <c r="DE2766" s="10">
        <v>6</v>
      </c>
      <c r="DF2766" s="10">
        <v>4</v>
      </c>
      <c r="DG2766" s="10">
        <v>7</v>
      </c>
      <c r="DH2766" s="10">
        <v>5</v>
      </c>
      <c r="DI2766" s="10">
        <v>5</v>
      </c>
      <c r="DJ2766" s="10">
        <v>4</v>
      </c>
      <c r="DK2766" s="10">
        <v>4</v>
      </c>
      <c r="DL2766" s="10">
        <v>4</v>
      </c>
      <c r="DM2766" s="9" t="s">
        <v>154</v>
      </c>
      <c r="DN2766" s="10">
        <v>1988</v>
      </c>
      <c r="DO2766" s="9">
        <f t="shared" si="9"/>
        <v>33</v>
      </c>
      <c r="DP2766" s="9" t="s">
        <v>155</v>
      </c>
      <c r="DQ2766" s="9" t="s">
        <v>227</v>
      </c>
      <c r="DR2766" s="9" t="s">
        <v>157</v>
      </c>
      <c r="DS2766" s="9" t="s">
        <v>137</v>
      </c>
      <c r="DT2766" s="9" t="s">
        <v>657</v>
      </c>
      <c r="DU2766" s="9" t="s">
        <v>223</v>
      </c>
      <c r="DV2766" s="9" t="str">
        <f>VLOOKUP(DU2766,Metadata!$B$2:$C$7,2,FALSE)</f>
        <v>3 - 6 years</v>
      </c>
    </row>
    <row r="2767" spans="1:126">
      <c r="A2767" s="13">
        <v>2766</v>
      </c>
      <c r="B2767" s="9" t="s">
        <v>135</v>
      </c>
      <c r="C2767" s="9" t="str">
        <f>VLOOKUP(B2767,Metadata!$M$2:$N$6,2,FALSE)</f>
        <v>Permanent Employee</v>
      </c>
      <c r="D2767" s="9" t="s">
        <v>159</v>
      </c>
      <c r="E2767" s="9" t="s">
        <v>137</v>
      </c>
      <c r="F2767" s="9" t="s">
        <v>138</v>
      </c>
      <c r="G2767" s="9" t="s">
        <v>172</v>
      </c>
      <c r="H2767" s="9" t="str">
        <f>IF(G2767="","",VLOOKUP(G2767,Metadata!$J$2:$K$22,2,FALSE))</f>
        <v>Porto Metropolitan Area</v>
      </c>
      <c r="I2767" s="9" t="s">
        <v>138</v>
      </c>
      <c r="J2767" s="9" t="str">
        <f>IF(I2767="","",VLOOKUP(I2767,Metadata!$P$2:$Q$43,2,FALSE))</f>
        <v>Europe</v>
      </c>
      <c r="K2767" s="9" t="str">
        <f t="shared" si="0"/>
        <v>Portugal</v>
      </c>
      <c r="L2767" s="9" t="s">
        <v>172</v>
      </c>
      <c r="M2767" s="9" t="str">
        <f>IF(L2767="","",VLOOKUP(L2767,Metadata!$J$2:$K$22,2,FALSE))</f>
        <v>Porto Metropolitan Area</v>
      </c>
      <c r="N2767" s="9" t="s">
        <v>141</v>
      </c>
      <c r="O2767" s="9" t="s">
        <v>137</v>
      </c>
      <c r="P2767" s="9" t="s">
        <v>191</v>
      </c>
      <c r="Q2767" s="10" t="str">
        <f t="shared" si="1"/>
        <v>Remote Job (full or flexible)</v>
      </c>
      <c r="R2767" s="10">
        <v>6</v>
      </c>
      <c r="S2767" s="9" t="s">
        <v>229</v>
      </c>
      <c r="T2767" s="9" t="s">
        <v>137</v>
      </c>
      <c r="U2767" s="9" t="str">
        <f>IF(S2767&lt;&gt;"",S2767,IF(T2767&lt;&gt;"",VLOOKUP(T2767,Metadata!$S$2:$T$228,2,FALSE),""))</f>
        <v>Project Manager</v>
      </c>
      <c r="V2767" s="9" t="s">
        <v>162</v>
      </c>
      <c r="W2767" s="9" t="s">
        <v>137</v>
      </c>
      <c r="X2767" s="9" t="s">
        <v>163</v>
      </c>
      <c r="Y2767" s="9" t="s">
        <v>137</v>
      </c>
      <c r="Z2767" s="9" t="s">
        <v>184</v>
      </c>
      <c r="AA2767" s="9" t="s">
        <v>137</v>
      </c>
      <c r="AB2767" s="9" t="s">
        <v>253</v>
      </c>
      <c r="AC2767" s="9" t="s">
        <v>147</v>
      </c>
      <c r="AD2767" s="9"/>
      <c r="AE2767" s="9" t="s">
        <v>194</v>
      </c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 t="s">
        <v>178</v>
      </c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198</v>
      </c>
      <c r="BL2767" s="9" t="s">
        <v>199</v>
      </c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10"/>
      <c r="CB2767" s="10" t="str">
        <f t="shared" si="5"/>
        <v/>
      </c>
      <c r="CC2767" s="10"/>
      <c r="CD2767" s="9" t="str">
        <f t="shared" si="2"/>
        <v/>
      </c>
      <c r="CE2767" s="9" t="s">
        <v>151</v>
      </c>
      <c r="CF2767" s="9" t="s">
        <v>254</v>
      </c>
      <c r="CG2767" s="9">
        <f>IF(CF2767="","",VLOOKUP(CF2767,Metadata!$D$2:$H$20,2,FALSE))</f>
        <v>37500</v>
      </c>
      <c r="CH2767" s="9">
        <f>IF(CF2767="","",VLOOKUP(CF2767,Metadata!$D$2:$H$20,4,FALSE))</f>
        <v>35000</v>
      </c>
      <c r="CI2767" s="9">
        <f>IF(CF2767="","",VLOOKUP(CF2767,Metadata!$D$2:$H$20,5,FALSE))</f>
        <v>40000</v>
      </c>
      <c r="CJ2767" s="9">
        <f t="shared" si="3"/>
        <v>37500</v>
      </c>
      <c r="CK2767" s="9" t="s">
        <v>221</v>
      </c>
      <c r="CL2767" s="10">
        <v>5</v>
      </c>
      <c r="CM2767" s="10">
        <v>1</v>
      </c>
      <c r="CN2767" s="10">
        <v>6</v>
      </c>
      <c r="CO2767" s="10">
        <v>6</v>
      </c>
      <c r="CP2767" s="10">
        <v>5</v>
      </c>
      <c r="CQ2767" s="10">
        <v>5</v>
      </c>
      <c r="CR2767" s="10">
        <v>7</v>
      </c>
      <c r="CS2767" s="10">
        <v>7</v>
      </c>
      <c r="CT2767" s="10">
        <v>5</v>
      </c>
      <c r="CU2767" s="10">
        <v>5</v>
      </c>
      <c r="CV2767" s="10">
        <v>5</v>
      </c>
      <c r="CW2767" s="10">
        <v>4</v>
      </c>
      <c r="CX2767" s="10">
        <v>5</v>
      </c>
      <c r="CY2767" s="10">
        <v>5</v>
      </c>
      <c r="CZ2767" s="10">
        <v>5</v>
      </c>
      <c r="DA2767" s="10">
        <v>6</v>
      </c>
      <c r="DB2767" s="10">
        <v>6</v>
      </c>
      <c r="DC2767" s="10">
        <v>7</v>
      </c>
      <c r="DD2767" s="10">
        <v>5</v>
      </c>
      <c r="DE2767" s="10">
        <v>5</v>
      </c>
      <c r="DF2767" s="10">
        <v>6</v>
      </c>
      <c r="DG2767" s="10">
        <v>6</v>
      </c>
      <c r="DH2767" s="10">
        <v>5</v>
      </c>
      <c r="DI2767" s="10">
        <v>6</v>
      </c>
      <c r="DJ2767" s="10">
        <v>5</v>
      </c>
      <c r="DK2767" s="10">
        <v>5</v>
      </c>
      <c r="DL2767" s="10">
        <v>6</v>
      </c>
      <c r="DM2767" s="9" t="s">
        <v>296</v>
      </c>
      <c r="DN2767" s="10">
        <v>1984</v>
      </c>
      <c r="DO2767" s="9">
        <f t="shared" si="9"/>
        <v>37</v>
      </c>
      <c r="DP2767" s="9" t="s">
        <v>155</v>
      </c>
      <c r="DQ2767" s="9" t="s">
        <v>156</v>
      </c>
      <c r="DR2767" s="9" t="s">
        <v>157</v>
      </c>
      <c r="DS2767" s="9" t="s">
        <v>137</v>
      </c>
      <c r="DT2767" s="9" t="s">
        <v>657</v>
      </c>
      <c r="DU2767" s="9" t="s">
        <v>158</v>
      </c>
      <c r="DV2767" s="9" t="str">
        <f>VLOOKUP(DU2767,Metadata!$B$2:$C$7,2,FALSE)</f>
        <v>6+ years</v>
      </c>
    </row>
    <row r="2768" spans="1:126">
      <c r="A2768" s="13">
        <v>2767</v>
      </c>
      <c r="B2768" s="9" t="s">
        <v>171</v>
      </c>
      <c r="C2768" s="9" t="str">
        <f>VLOOKUP(B2768,Metadata!$M$2:$N$6,2,FALSE)</f>
        <v>Contractor</v>
      </c>
      <c r="D2768" s="9" t="s">
        <v>137</v>
      </c>
      <c r="E2768" s="9" t="s">
        <v>136</v>
      </c>
      <c r="F2768" s="9" t="s">
        <v>138</v>
      </c>
      <c r="G2768" s="9" t="s">
        <v>140</v>
      </c>
      <c r="H2768" s="9" t="str">
        <f>IF(G2768="","",VLOOKUP(G2768,Metadata!$J$2:$K$22,2,FALSE))</f>
        <v>Lisbon Metropolitan Area</v>
      </c>
      <c r="I2768" s="9" t="s">
        <v>138</v>
      </c>
      <c r="J2768" s="9" t="str">
        <f>IF(I2768="","",VLOOKUP(I2768,Metadata!$P$2:$Q$43,2,FALSE))</f>
        <v>Europe</v>
      </c>
      <c r="K2768" s="9" t="str">
        <f t="shared" si="0"/>
        <v>Portugal</v>
      </c>
      <c r="L2768" s="9" t="s">
        <v>140</v>
      </c>
      <c r="M2768" s="9" t="str">
        <f>IF(L2768="","",VLOOKUP(L2768,Metadata!$J$2:$K$22,2,FALSE))</f>
        <v>Lisbon Metropolitan Area</v>
      </c>
      <c r="N2768" s="9" t="s">
        <v>141</v>
      </c>
      <c r="O2768" s="9" t="s">
        <v>137</v>
      </c>
      <c r="P2768" s="9" t="s">
        <v>142</v>
      </c>
      <c r="Q2768" s="10" t="str">
        <f t="shared" si="1"/>
        <v>Full Office Job</v>
      </c>
      <c r="R2768" s="10">
        <v>5</v>
      </c>
      <c r="S2768" s="9" t="s">
        <v>332</v>
      </c>
      <c r="T2768" s="9" t="s">
        <v>137</v>
      </c>
      <c r="U2768" s="9" t="str">
        <f>IF(S2768&lt;&gt;"",S2768,IF(T2768&lt;&gt;"",VLOOKUP(T2768,Metadata!$S$2:$T$228,2,FALSE),""))</f>
        <v>UX/UI Designer</v>
      </c>
      <c r="V2768" s="9" t="s">
        <v>323</v>
      </c>
      <c r="W2768" s="9" t="s">
        <v>137</v>
      </c>
      <c r="X2768" s="9" t="s">
        <v>163</v>
      </c>
      <c r="Y2768" s="9" t="s">
        <v>137</v>
      </c>
      <c r="Z2768" s="9" t="s">
        <v>164</v>
      </c>
      <c r="AA2768" s="9" t="s">
        <v>137</v>
      </c>
      <c r="AB2768" s="9" t="s">
        <v>137</v>
      </c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 t="s">
        <v>150</v>
      </c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 t="s">
        <v>150</v>
      </c>
      <c r="BZ2768" s="9" t="s">
        <v>137</v>
      </c>
      <c r="CA2768" s="10">
        <v>12</v>
      </c>
      <c r="CB2768" s="10" t="str">
        <f t="shared" si="5"/>
        <v>7 to 12 months</v>
      </c>
      <c r="CC2768" s="10">
        <v>10</v>
      </c>
      <c r="CD2768" s="9">
        <f t="shared" si="2"/>
        <v>16000</v>
      </c>
      <c r="CE2768" s="9" t="s">
        <v>137</v>
      </c>
      <c r="CF2768" s="9" t="s">
        <v>137</v>
      </c>
      <c r="CG2768" s="9" t="str">
        <f>IF(CF2768="","",VLOOKUP(CF2768,Metadata!$D$2:$H$20,2,FALSE))</f>
        <v/>
      </c>
      <c r="CH2768" s="9" t="str">
        <f>IF(CF2768="","",VLOOKUP(CF2768,Metadata!$D$2:$H$20,4,FALSE))</f>
        <v/>
      </c>
      <c r="CI2768" s="9" t="str">
        <f>IF(CF2768="","",VLOOKUP(CF2768,Metadata!$D$2:$H$20,5,FALSE))</f>
        <v/>
      </c>
      <c r="CJ2768" s="9">
        <f t="shared" si="3"/>
        <v>16000</v>
      </c>
      <c r="CK2768" s="9" t="s">
        <v>180</v>
      </c>
      <c r="CL2768" s="10">
        <v>2</v>
      </c>
      <c r="CM2768" s="10">
        <v>5</v>
      </c>
      <c r="CN2768" s="10">
        <v>7</v>
      </c>
      <c r="CO2768" s="10">
        <v>7</v>
      </c>
      <c r="CP2768" s="10">
        <v>6</v>
      </c>
      <c r="CQ2768" s="10">
        <v>6</v>
      </c>
      <c r="CR2768" s="10">
        <v>4</v>
      </c>
      <c r="CS2768" s="10">
        <v>6</v>
      </c>
      <c r="CT2768" s="10">
        <v>5</v>
      </c>
      <c r="CU2768" s="10">
        <v>5</v>
      </c>
      <c r="CV2768" s="10">
        <v>6</v>
      </c>
      <c r="CW2768" s="10">
        <v>7</v>
      </c>
      <c r="CX2768" s="10">
        <v>6</v>
      </c>
      <c r="CY2768" s="10">
        <v>4</v>
      </c>
      <c r="CZ2768" s="10">
        <v>6</v>
      </c>
      <c r="DA2768" s="10">
        <v>5</v>
      </c>
      <c r="DB2768" s="10">
        <v>5</v>
      </c>
      <c r="DC2768" s="10">
        <v>7</v>
      </c>
      <c r="DD2768" s="10">
        <v>6</v>
      </c>
      <c r="DE2768" s="10">
        <v>5</v>
      </c>
      <c r="DF2768" s="10">
        <v>6</v>
      </c>
      <c r="DG2768" s="10">
        <v>7</v>
      </c>
      <c r="DH2768" s="10">
        <v>5</v>
      </c>
      <c r="DI2768" s="10">
        <v>4</v>
      </c>
      <c r="DJ2768" s="10">
        <v>4</v>
      </c>
      <c r="DK2768" s="10">
        <v>6</v>
      </c>
      <c r="DL2768" s="10">
        <v>4</v>
      </c>
      <c r="DM2768" s="9" t="s">
        <v>154</v>
      </c>
      <c r="DN2768" s="10">
        <v>1974</v>
      </c>
      <c r="DO2768" s="9">
        <f t="shared" si="9"/>
        <v>47</v>
      </c>
      <c r="DP2768" s="9" t="s">
        <v>222</v>
      </c>
      <c r="DQ2768" s="9" t="s">
        <v>210</v>
      </c>
      <c r="DR2768" s="9" t="s">
        <v>170</v>
      </c>
      <c r="DS2768" s="9" t="s">
        <v>137</v>
      </c>
      <c r="DT2768" s="9" t="s">
        <v>657</v>
      </c>
      <c r="DU2768" s="9" t="s">
        <v>158</v>
      </c>
      <c r="DV2768" s="9" t="str">
        <f>VLOOKUP(DU2768,Metadata!$B$2:$C$7,2,FALSE)</f>
        <v>6+ years</v>
      </c>
    </row>
    <row r="2769" spans="1:126">
      <c r="A2769" s="13">
        <v>2768</v>
      </c>
      <c r="B2769" s="9" t="s">
        <v>135</v>
      </c>
      <c r="C2769" s="9" t="str">
        <f>VLOOKUP(B2769,Metadata!$M$2:$N$6,2,FALSE)</f>
        <v>Permanent Employee</v>
      </c>
      <c r="D2769" s="9" t="s">
        <v>159</v>
      </c>
      <c r="E2769" s="9" t="s">
        <v>137</v>
      </c>
      <c r="F2769" s="9" t="s">
        <v>138</v>
      </c>
      <c r="G2769" s="9" t="s">
        <v>140</v>
      </c>
      <c r="H2769" s="9" t="str">
        <f>IF(G2769="","",VLOOKUP(G2769,Metadata!$J$2:$K$22,2,FALSE))</f>
        <v>Lisbon Metropolitan Area</v>
      </c>
      <c r="I2769" s="9" t="s">
        <v>138</v>
      </c>
      <c r="J2769" s="9" t="str">
        <f>IF(I2769="","",VLOOKUP(I2769,Metadata!$P$2:$Q$43,2,FALSE))</f>
        <v>Europe</v>
      </c>
      <c r="K2769" s="9" t="str">
        <f t="shared" si="0"/>
        <v>Portugal</v>
      </c>
      <c r="L2769" s="9" t="s">
        <v>140</v>
      </c>
      <c r="M2769" s="9" t="str">
        <f>IF(L2769="","",VLOOKUP(L2769,Metadata!$J$2:$K$22,2,FALSE))</f>
        <v>Lisbon Metropolitan Area</v>
      </c>
      <c r="N2769" s="9" t="s">
        <v>141</v>
      </c>
      <c r="O2769" s="9" t="s">
        <v>137</v>
      </c>
      <c r="P2769" s="9" t="s">
        <v>191</v>
      </c>
      <c r="Q2769" s="10" t="str">
        <f t="shared" si="1"/>
        <v>Remote Job (full or flexible)</v>
      </c>
      <c r="R2769" s="10">
        <v>5</v>
      </c>
      <c r="S2769" s="9" t="s">
        <v>313</v>
      </c>
      <c r="T2769" s="9" t="s">
        <v>137</v>
      </c>
      <c r="U2769" s="9" t="str">
        <f>IF(S2769&lt;&gt;"",S2769,IF(T2769&lt;&gt;"",VLOOKUP(T2769,Metadata!$S$2:$T$228,2,FALSE),""))</f>
        <v>Maintenance &amp; Support</v>
      </c>
      <c r="V2769" s="9" t="s">
        <v>261</v>
      </c>
      <c r="W2769" s="9" t="s">
        <v>137</v>
      </c>
      <c r="X2769" s="9" t="s">
        <v>145</v>
      </c>
      <c r="Y2769" s="9" t="s">
        <v>137</v>
      </c>
      <c r="Z2769" s="9" t="s">
        <v>218</v>
      </c>
      <c r="AA2769" s="9" t="s">
        <v>137</v>
      </c>
      <c r="AB2769" s="9" t="s">
        <v>137</v>
      </c>
      <c r="AC2769" s="9" t="s">
        <v>147</v>
      </c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 t="s">
        <v>150</v>
      </c>
      <c r="BZ2769" s="9" t="s">
        <v>137</v>
      </c>
      <c r="CA2769" s="10"/>
      <c r="CB2769" s="10" t="str">
        <f t="shared" si="5"/>
        <v/>
      </c>
      <c r="CC2769" s="10"/>
      <c r="CD2769" s="9" t="str">
        <f t="shared" si="2"/>
        <v/>
      </c>
      <c r="CE2769" s="9" t="s">
        <v>232</v>
      </c>
      <c r="CF2769" s="9" t="s">
        <v>245</v>
      </c>
      <c r="CG2769" s="9">
        <f>IF(CF2769="","",VLOOKUP(CF2769,Metadata!$D$2:$H$20,2,FALSE))</f>
        <v>42500</v>
      </c>
      <c r="CH2769" s="9">
        <f>IF(CF2769="","",VLOOKUP(CF2769,Metadata!$D$2:$H$20,4,FALSE))</f>
        <v>40000</v>
      </c>
      <c r="CI2769" s="9">
        <f>IF(CF2769="","",VLOOKUP(CF2769,Metadata!$D$2:$H$20,5,FALSE))</f>
        <v>45000</v>
      </c>
      <c r="CJ2769" s="9">
        <f t="shared" si="3"/>
        <v>42500</v>
      </c>
      <c r="CK2769" s="9" t="s">
        <v>201</v>
      </c>
      <c r="CL2769" s="10">
        <v>5</v>
      </c>
      <c r="CM2769" s="10">
        <v>1</v>
      </c>
      <c r="CN2769" s="10">
        <v>6</v>
      </c>
      <c r="CO2769" s="10">
        <v>5</v>
      </c>
      <c r="CP2769" s="10">
        <v>5</v>
      </c>
      <c r="CQ2769" s="10">
        <v>5</v>
      </c>
      <c r="CR2769" s="10">
        <v>6</v>
      </c>
      <c r="CS2769" s="10">
        <v>4</v>
      </c>
      <c r="CT2769" s="10">
        <v>6</v>
      </c>
      <c r="CU2769" s="10">
        <v>4</v>
      </c>
      <c r="CV2769" s="10">
        <v>3</v>
      </c>
      <c r="CW2769" s="10">
        <v>3</v>
      </c>
      <c r="CX2769" s="10">
        <v>5</v>
      </c>
      <c r="CY2769" s="10">
        <v>7</v>
      </c>
      <c r="CZ2769" s="10">
        <v>5</v>
      </c>
      <c r="DA2769" s="10">
        <v>4</v>
      </c>
      <c r="DB2769" s="10">
        <v>3</v>
      </c>
      <c r="DC2769" s="10">
        <v>7</v>
      </c>
      <c r="DD2769" s="10">
        <v>2</v>
      </c>
      <c r="DE2769" s="10">
        <v>5</v>
      </c>
      <c r="DF2769" s="10">
        <v>5</v>
      </c>
      <c r="DG2769" s="10">
        <v>4</v>
      </c>
      <c r="DH2769" s="10">
        <v>2</v>
      </c>
      <c r="DI2769" s="10">
        <v>6</v>
      </c>
      <c r="DJ2769" s="10">
        <v>4</v>
      </c>
      <c r="DK2769" s="10">
        <v>5</v>
      </c>
      <c r="DL2769" s="10">
        <v>3</v>
      </c>
      <c r="DM2769" s="9" t="s">
        <v>154</v>
      </c>
      <c r="DN2769" s="10">
        <v>1989</v>
      </c>
      <c r="DO2769" s="9">
        <f t="shared" si="9"/>
        <v>32</v>
      </c>
      <c r="DP2769" s="9" t="s">
        <v>222</v>
      </c>
      <c r="DQ2769" s="9" t="s">
        <v>210</v>
      </c>
      <c r="DR2769" s="9" t="s">
        <v>157</v>
      </c>
      <c r="DS2769" s="9" t="s">
        <v>137</v>
      </c>
      <c r="DT2769" s="9" t="s">
        <v>657</v>
      </c>
      <c r="DU2769" s="9" t="s">
        <v>203</v>
      </c>
      <c r="DV2769" s="9" t="str">
        <f>VLOOKUP(DU2769,Metadata!$B$2:$C$7,2,FALSE)</f>
        <v>6+ years</v>
      </c>
    </row>
    <row r="2770" spans="1:126">
      <c r="A2770" s="13">
        <v>2769</v>
      </c>
      <c r="B2770" s="9" t="s">
        <v>135</v>
      </c>
      <c r="C2770" s="9" t="str">
        <f>VLOOKUP(B2770,Metadata!$M$2:$N$6,2,FALSE)</f>
        <v>Permanent Employee</v>
      </c>
      <c r="D2770" s="9" t="s">
        <v>159</v>
      </c>
      <c r="E2770" s="9" t="s">
        <v>137</v>
      </c>
      <c r="F2770" s="9" t="s">
        <v>138</v>
      </c>
      <c r="G2770" s="9" t="s">
        <v>140</v>
      </c>
      <c r="H2770" s="9" t="str">
        <f>IF(G2770="","",VLOOKUP(G2770,Metadata!$J$2:$K$22,2,FALSE))</f>
        <v>Lisbon Metropolitan Area</v>
      </c>
      <c r="I2770" s="9" t="s">
        <v>138</v>
      </c>
      <c r="J2770" s="9" t="str">
        <f>IF(I2770="","",VLOOKUP(I2770,Metadata!$P$2:$Q$43,2,FALSE))</f>
        <v>Europe</v>
      </c>
      <c r="K2770" s="9" t="str">
        <f t="shared" si="0"/>
        <v>Portugal</v>
      </c>
      <c r="L2770" s="9" t="s">
        <v>140</v>
      </c>
      <c r="M2770" s="9" t="str">
        <f>IF(L2770="","",VLOOKUP(L2770,Metadata!$J$2:$K$22,2,FALSE))</f>
        <v>Lisbon Metropolitan Area</v>
      </c>
      <c r="N2770" s="9" t="s">
        <v>141</v>
      </c>
      <c r="O2770" s="9" t="s">
        <v>137</v>
      </c>
      <c r="P2770" s="9" t="s">
        <v>142</v>
      </c>
      <c r="Q2770" s="10" t="str">
        <f t="shared" si="1"/>
        <v>Full Office Job</v>
      </c>
      <c r="R2770" s="10">
        <v>4</v>
      </c>
      <c r="S2770" s="9" t="s">
        <v>266</v>
      </c>
      <c r="T2770" s="9" t="s">
        <v>137</v>
      </c>
      <c r="U2770" s="9" t="str">
        <f>IF(S2770&lt;&gt;"",S2770,IF(T2770&lt;&gt;"",VLOOKUP(T2770,Metadata!$S$2:$T$228,2,FALSE),""))</f>
        <v>Data Scientist/Data Engineer</v>
      </c>
      <c r="V2770" s="9" t="s">
        <v>268</v>
      </c>
      <c r="W2770" s="9" t="s">
        <v>137</v>
      </c>
      <c r="X2770" s="9" t="s">
        <v>145</v>
      </c>
      <c r="Y2770" s="9" t="s">
        <v>137</v>
      </c>
      <c r="Z2770" s="9" t="s">
        <v>224</v>
      </c>
      <c r="AA2770" s="9" t="s">
        <v>137</v>
      </c>
      <c r="AB2770" s="9" t="s">
        <v>137</v>
      </c>
      <c r="AC2770" s="9" t="s">
        <v>147</v>
      </c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 t="s">
        <v>147</v>
      </c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 t="s">
        <v>150</v>
      </c>
      <c r="BZ2770" s="9" t="s">
        <v>137</v>
      </c>
      <c r="CA2770" s="10"/>
      <c r="CB2770" s="10" t="str">
        <f t="shared" si="5"/>
        <v/>
      </c>
      <c r="CC2770" s="10"/>
      <c r="CD2770" s="9" t="str">
        <f t="shared" si="2"/>
        <v/>
      </c>
      <c r="CE2770" s="9" t="s">
        <v>151</v>
      </c>
      <c r="CF2770" s="9" t="s">
        <v>254</v>
      </c>
      <c r="CG2770" s="9">
        <f>IF(CF2770="","",VLOOKUP(CF2770,Metadata!$D$2:$H$20,2,FALSE))</f>
        <v>37500</v>
      </c>
      <c r="CH2770" s="9">
        <f>IF(CF2770="","",VLOOKUP(CF2770,Metadata!$D$2:$H$20,4,FALSE))</f>
        <v>35000</v>
      </c>
      <c r="CI2770" s="9">
        <f>IF(CF2770="","",VLOOKUP(CF2770,Metadata!$D$2:$H$20,5,FALSE))</f>
        <v>40000</v>
      </c>
      <c r="CJ2770" s="9">
        <f t="shared" si="3"/>
        <v>37500</v>
      </c>
      <c r="CK2770" s="9" t="s">
        <v>153</v>
      </c>
      <c r="CL2770" s="10">
        <v>4</v>
      </c>
      <c r="CM2770" s="10">
        <v>3</v>
      </c>
      <c r="CN2770" s="10">
        <v>6</v>
      </c>
      <c r="CO2770" s="10">
        <v>6</v>
      </c>
      <c r="CP2770" s="10">
        <v>6</v>
      </c>
      <c r="CQ2770" s="10">
        <v>6</v>
      </c>
      <c r="CR2770" s="10">
        <v>4</v>
      </c>
      <c r="CS2770" s="10">
        <v>5</v>
      </c>
      <c r="CT2770" s="10">
        <v>7</v>
      </c>
      <c r="CU2770" s="10">
        <v>6</v>
      </c>
      <c r="CV2770" s="10">
        <v>6</v>
      </c>
      <c r="CW2770" s="10">
        <v>6</v>
      </c>
      <c r="CX2770" s="10">
        <v>7</v>
      </c>
      <c r="CY2770" s="10">
        <v>6</v>
      </c>
      <c r="CZ2770" s="10">
        <v>6</v>
      </c>
      <c r="DA2770" s="10">
        <v>4</v>
      </c>
      <c r="DB2770" s="10">
        <v>6</v>
      </c>
      <c r="DC2770" s="10">
        <v>6</v>
      </c>
      <c r="DD2770" s="10">
        <v>7</v>
      </c>
      <c r="DE2770" s="10">
        <v>7</v>
      </c>
      <c r="DF2770" s="10">
        <v>6</v>
      </c>
      <c r="DG2770" s="10">
        <v>5</v>
      </c>
      <c r="DH2770" s="10">
        <v>4</v>
      </c>
      <c r="DI2770" s="10">
        <v>6</v>
      </c>
      <c r="DJ2770" s="10">
        <v>6</v>
      </c>
      <c r="DK2770" s="10">
        <v>6</v>
      </c>
      <c r="DL2770" s="10">
        <v>5</v>
      </c>
      <c r="DM2770" s="9" t="s">
        <v>154</v>
      </c>
      <c r="DN2770" s="10">
        <v>1981</v>
      </c>
      <c r="DO2770" s="9">
        <f t="shared" si="9"/>
        <v>40</v>
      </c>
      <c r="DP2770" s="9" t="s">
        <v>222</v>
      </c>
      <c r="DQ2770" s="9" t="s">
        <v>156</v>
      </c>
      <c r="DR2770" s="9" t="s">
        <v>170</v>
      </c>
      <c r="DS2770" s="9" t="s">
        <v>137</v>
      </c>
      <c r="DT2770" s="9" t="s">
        <v>657</v>
      </c>
      <c r="DU2770" s="9" t="s">
        <v>158</v>
      </c>
      <c r="DV2770" s="9" t="str">
        <f>VLOOKUP(DU2770,Metadata!$B$2:$C$7,2,FALSE)</f>
        <v>6+ years</v>
      </c>
    </row>
    <row r="2771" spans="1:126">
      <c r="A2771" s="13">
        <v>2770</v>
      </c>
      <c r="B2771" s="9" t="s">
        <v>171</v>
      </c>
      <c r="C2771" s="9" t="str">
        <f>VLOOKUP(B2771,Metadata!$M$2:$N$6,2,FALSE)</f>
        <v>Contractor</v>
      </c>
      <c r="D2771" s="9" t="s">
        <v>137</v>
      </c>
      <c r="E2771" s="9" t="s">
        <v>159</v>
      </c>
      <c r="F2771" s="9" t="s">
        <v>138</v>
      </c>
      <c r="G2771" s="9" t="s">
        <v>312</v>
      </c>
      <c r="H2771" s="9" t="str">
        <f>IF(G2771="","",VLOOKUP(G2771,Metadata!$J$2:$K$22,2,FALSE))</f>
        <v>South</v>
      </c>
      <c r="I2771" s="9" t="s">
        <v>311</v>
      </c>
      <c r="J2771" s="9" t="str">
        <f>IF(I2771="","",VLOOKUP(I2771,Metadata!$P$2:$Q$43,2,FALSE))</f>
        <v>Europe</v>
      </c>
      <c r="K2771" s="9" t="str">
        <f t="shared" si="0"/>
        <v>International</v>
      </c>
      <c r="L2771" s="9" t="s">
        <v>137</v>
      </c>
      <c r="M2771" s="9" t="str">
        <f>IF(L2771="","",VLOOKUP(L2771,Metadata!$J$2:$K$22,2,FALSE))</f>
        <v/>
      </c>
      <c r="N2771" s="9" t="s">
        <v>141</v>
      </c>
      <c r="O2771" s="9" t="s">
        <v>137</v>
      </c>
      <c r="P2771" s="9" t="s">
        <v>191</v>
      </c>
      <c r="Q2771" s="10" t="str">
        <f t="shared" si="1"/>
        <v>Remote Job (full or flexible)</v>
      </c>
      <c r="R2771" s="10">
        <v>7</v>
      </c>
      <c r="S2771" s="9" t="s">
        <v>161</v>
      </c>
      <c r="T2771" s="9" t="s">
        <v>137</v>
      </c>
      <c r="U2771" s="9" t="str">
        <f>IF(S2771&lt;&gt;"",S2771,IF(T2771&lt;&gt;"",VLOOKUP(T2771,Metadata!$S$2:$T$228,2,FALSE),""))</f>
        <v>Full-Stack Developer</v>
      </c>
      <c r="V2771" s="9" t="s">
        <v>276</v>
      </c>
      <c r="W2771" s="9" t="s">
        <v>137</v>
      </c>
      <c r="X2771" s="9" t="s">
        <v>145</v>
      </c>
      <c r="Y2771" s="9" t="s">
        <v>137</v>
      </c>
      <c r="Z2771" s="9" t="s">
        <v>184</v>
      </c>
      <c r="AA2771" s="9" t="s">
        <v>165</v>
      </c>
      <c r="AB2771" s="9" t="s">
        <v>137</v>
      </c>
      <c r="AC2771" s="9"/>
      <c r="AD2771" s="9"/>
      <c r="AE2771" s="9"/>
      <c r="AF2771" s="9"/>
      <c r="AG2771" s="9"/>
      <c r="AH2771" s="9"/>
      <c r="AI2771" s="9"/>
      <c r="AJ2771" s="9"/>
      <c r="AK2771" s="9" t="s">
        <v>302</v>
      </c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 t="s">
        <v>371</v>
      </c>
      <c r="AX2771" s="9"/>
      <c r="AY2771" s="9"/>
      <c r="AZ2771" s="9"/>
      <c r="BA2771" s="9" t="s">
        <v>178</v>
      </c>
      <c r="BB2771" s="9"/>
      <c r="BC2771" s="9"/>
      <c r="BD2771" s="9"/>
      <c r="BE2771" s="9"/>
      <c r="BF2771" s="9"/>
      <c r="BG2771" s="9" t="s">
        <v>197</v>
      </c>
      <c r="BH2771" s="9"/>
      <c r="BI2771" s="9"/>
      <c r="BJ2771" s="9"/>
      <c r="BK2771" s="9"/>
      <c r="BL2771" s="9"/>
      <c r="BM2771" s="9" t="s">
        <v>303</v>
      </c>
      <c r="BN2771" s="9"/>
      <c r="BO2771" s="9"/>
      <c r="BP2771" s="9"/>
      <c r="BQ2771" s="9"/>
      <c r="BR2771" s="9"/>
      <c r="BS2771" s="9"/>
      <c r="BT2771" s="9"/>
      <c r="BU2771" s="9"/>
      <c r="BV2771" s="9" t="s">
        <v>431</v>
      </c>
      <c r="BW2771" s="9"/>
      <c r="BX2771" s="9"/>
      <c r="BY2771" s="9"/>
      <c r="BZ2771" s="9"/>
      <c r="CA2771" s="10">
        <v>12</v>
      </c>
      <c r="CB2771" s="10" t="str">
        <f t="shared" si="5"/>
        <v>7 to 12 months</v>
      </c>
      <c r="CC2771" s="10">
        <v>40</v>
      </c>
      <c r="CD2771" s="9">
        <f t="shared" si="2"/>
        <v>64000</v>
      </c>
      <c r="CE2771" s="9" t="s">
        <v>137</v>
      </c>
      <c r="CF2771" s="9" t="s">
        <v>137</v>
      </c>
      <c r="CG2771" s="9" t="str">
        <f>IF(CF2771="","",VLOOKUP(CF2771,Metadata!$D$2:$H$20,2,FALSE))</f>
        <v/>
      </c>
      <c r="CH2771" s="9" t="str">
        <f>IF(CF2771="","",VLOOKUP(CF2771,Metadata!$D$2:$H$20,4,FALSE))</f>
        <v/>
      </c>
      <c r="CI2771" s="9" t="str">
        <f>IF(CF2771="","",VLOOKUP(CF2771,Metadata!$D$2:$H$20,5,FALSE))</f>
        <v/>
      </c>
      <c r="CJ2771" s="9">
        <f t="shared" si="3"/>
        <v>64000</v>
      </c>
      <c r="CK2771" s="9" t="s">
        <v>153</v>
      </c>
      <c r="CL2771" s="10">
        <v>5</v>
      </c>
      <c r="CM2771" s="10">
        <v>3</v>
      </c>
      <c r="CN2771" s="10">
        <v>6</v>
      </c>
      <c r="CO2771" s="10">
        <v>6</v>
      </c>
      <c r="CP2771" s="10">
        <v>5</v>
      </c>
      <c r="CQ2771" s="10">
        <v>5</v>
      </c>
      <c r="CR2771" s="10">
        <v>6</v>
      </c>
      <c r="CS2771" s="10">
        <v>7</v>
      </c>
      <c r="CT2771" s="10">
        <v>7</v>
      </c>
      <c r="CU2771" s="10">
        <v>7</v>
      </c>
      <c r="CV2771" s="10">
        <v>6</v>
      </c>
      <c r="CW2771" s="10">
        <v>6</v>
      </c>
      <c r="CX2771" s="10">
        <v>6</v>
      </c>
      <c r="CY2771" s="10">
        <v>6</v>
      </c>
      <c r="CZ2771" s="10">
        <v>6</v>
      </c>
      <c r="DA2771" s="10">
        <v>4</v>
      </c>
      <c r="DB2771" s="10">
        <v>4</v>
      </c>
      <c r="DC2771" s="10">
        <v>5</v>
      </c>
      <c r="DD2771" s="10">
        <v>5</v>
      </c>
      <c r="DE2771" s="10">
        <v>5</v>
      </c>
      <c r="DF2771" s="10">
        <v>6</v>
      </c>
      <c r="DG2771" s="10">
        <v>6</v>
      </c>
      <c r="DH2771" s="10">
        <v>6</v>
      </c>
      <c r="DI2771" s="10">
        <v>7</v>
      </c>
      <c r="DJ2771" s="10">
        <v>5</v>
      </c>
      <c r="DK2771" s="10">
        <v>5</v>
      </c>
      <c r="DL2771" s="10">
        <v>6</v>
      </c>
      <c r="DM2771" s="9" t="s">
        <v>154</v>
      </c>
      <c r="DN2771" s="10">
        <v>1980</v>
      </c>
      <c r="DO2771" s="9">
        <f t="shared" si="9"/>
        <v>41</v>
      </c>
      <c r="DP2771" s="9" t="s">
        <v>155</v>
      </c>
      <c r="DQ2771" s="9" t="s">
        <v>156</v>
      </c>
      <c r="DR2771" s="9" t="s">
        <v>157</v>
      </c>
      <c r="DS2771" s="9" t="s">
        <v>137</v>
      </c>
      <c r="DT2771" s="9" t="s">
        <v>657</v>
      </c>
      <c r="DU2771" s="9" t="s">
        <v>158</v>
      </c>
      <c r="DV2771" s="9" t="str">
        <f>VLOOKUP(DU2771,Metadata!$B$2:$C$7,2,FALSE)</f>
        <v>6+ years</v>
      </c>
    </row>
    <row r="2772" spans="1:126">
      <c r="A2772" s="13">
        <v>2771</v>
      </c>
      <c r="B2772" s="9" t="s">
        <v>135</v>
      </c>
      <c r="C2772" s="9" t="str">
        <f>VLOOKUP(B2772,Metadata!$M$2:$N$6,2,FALSE)</f>
        <v>Permanent Employee</v>
      </c>
      <c r="D2772" s="9" t="s">
        <v>159</v>
      </c>
      <c r="E2772" s="9" t="s">
        <v>137</v>
      </c>
      <c r="F2772" s="9" t="s">
        <v>138</v>
      </c>
      <c r="G2772" s="9" t="s">
        <v>172</v>
      </c>
      <c r="H2772" s="9" t="str">
        <f>IF(G2772="","",VLOOKUP(G2772,Metadata!$J$2:$K$22,2,FALSE))</f>
        <v>Porto Metropolitan Area</v>
      </c>
      <c r="I2772" s="9" t="s">
        <v>138</v>
      </c>
      <c r="J2772" s="9" t="str">
        <f>IF(I2772="","",VLOOKUP(I2772,Metadata!$P$2:$Q$43,2,FALSE))</f>
        <v>Europe</v>
      </c>
      <c r="K2772" s="9" t="str">
        <f t="shared" si="0"/>
        <v>Portugal</v>
      </c>
      <c r="L2772" s="9" t="s">
        <v>172</v>
      </c>
      <c r="M2772" s="9" t="str">
        <f>IF(L2772="","",VLOOKUP(L2772,Metadata!$J$2:$K$22,2,FALSE))</f>
        <v>Porto Metropolitan Area</v>
      </c>
      <c r="N2772" s="9" t="s">
        <v>214</v>
      </c>
      <c r="O2772" s="9" t="s">
        <v>239</v>
      </c>
      <c r="P2772" s="9" t="s">
        <v>142</v>
      </c>
      <c r="Q2772" s="10" t="str">
        <f t="shared" si="1"/>
        <v>Full Office Job</v>
      </c>
      <c r="R2772" s="10">
        <v>2</v>
      </c>
      <c r="S2772" s="9" t="s">
        <v>266</v>
      </c>
      <c r="T2772" s="9" t="s">
        <v>137</v>
      </c>
      <c r="U2772" s="9" t="str">
        <f>IF(S2772&lt;&gt;"",S2772,IF(T2772&lt;&gt;"",VLOOKUP(T2772,Metadata!$S$2:$T$228,2,FALSE),""))</f>
        <v>Data Scientist/Data Engineer</v>
      </c>
      <c r="V2772" s="9" t="s">
        <v>457</v>
      </c>
      <c r="W2772" s="9" t="s">
        <v>137</v>
      </c>
      <c r="X2772" s="9" t="s">
        <v>145</v>
      </c>
      <c r="Y2772" s="9" t="s">
        <v>137</v>
      </c>
      <c r="Z2772" s="9" t="s">
        <v>146</v>
      </c>
      <c r="AA2772" s="9" t="s">
        <v>137</v>
      </c>
      <c r="AB2772" s="9" t="s">
        <v>137</v>
      </c>
      <c r="AC2772" s="9"/>
      <c r="AD2772" s="9"/>
      <c r="AE2772" s="9"/>
      <c r="AF2772" s="9" t="s">
        <v>243</v>
      </c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 t="s">
        <v>150</v>
      </c>
      <c r="BZ2772" s="9" t="s">
        <v>137</v>
      </c>
      <c r="CA2772" s="10"/>
      <c r="CB2772" s="10" t="str">
        <f t="shared" si="5"/>
        <v/>
      </c>
      <c r="CC2772" s="10"/>
      <c r="CD2772" s="9" t="str">
        <f t="shared" si="2"/>
        <v/>
      </c>
      <c r="CE2772" s="9" t="s">
        <v>168</v>
      </c>
      <c r="CF2772" s="9" t="s">
        <v>188</v>
      </c>
      <c r="CG2772" s="9">
        <f>IF(CF2772="","",VLOOKUP(CF2772,Metadata!$D$2:$H$20,2,FALSE))</f>
        <v>17500</v>
      </c>
      <c r="CH2772" s="9">
        <f>IF(CF2772="","",VLOOKUP(CF2772,Metadata!$D$2:$H$20,4,FALSE))</f>
        <v>15000</v>
      </c>
      <c r="CI2772" s="9">
        <f>IF(CF2772="","",VLOOKUP(CF2772,Metadata!$D$2:$H$20,5,FALSE))</f>
        <v>20000</v>
      </c>
      <c r="CJ2772" s="9">
        <f t="shared" si="3"/>
        <v>17500</v>
      </c>
      <c r="CK2772" s="9" t="s">
        <v>221</v>
      </c>
      <c r="CL2772" s="10">
        <v>3</v>
      </c>
      <c r="CM2772" s="10">
        <v>2</v>
      </c>
      <c r="CN2772" s="10">
        <v>6</v>
      </c>
      <c r="CO2772" s="10">
        <v>6</v>
      </c>
      <c r="CP2772" s="10">
        <v>4</v>
      </c>
      <c r="CQ2772" s="10">
        <v>6</v>
      </c>
      <c r="CR2772" s="10">
        <v>4</v>
      </c>
      <c r="CS2772" s="10">
        <v>3</v>
      </c>
      <c r="CT2772" s="10">
        <v>3</v>
      </c>
      <c r="CU2772" s="10">
        <v>6</v>
      </c>
      <c r="CV2772" s="10">
        <v>4</v>
      </c>
      <c r="CW2772" s="10">
        <v>4</v>
      </c>
      <c r="CX2772" s="10">
        <v>6</v>
      </c>
      <c r="CY2772" s="10">
        <v>4</v>
      </c>
      <c r="CZ2772" s="10">
        <v>4</v>
      </c>
      <c r="DA2772" s="10">
        <v>4</v>
      </c>
      <c r="DB2772" s="10">
        <v>4</v>
      </c>
      <c r="DC2772" s="10">
        <v>6</v>
      </c>
      <c r="DD2772" s="10">
        <v>6</v>
      </c>
      <c r="DE2772" s="10">
        <v>6</v>
      </c>
      <c r="DF2772" s="10">
        <v>4</v>
      </c>
      <c r="DG2772" s="10">
        <v>6</v>
      </c>
      <c r="DH2772" s="10">
        <v>6</v>
      </c>
      <c r="DI2772" s="10">
        <v>7</v>
      </c>
      <c r="DJ2772" s="10">
        <v>5</v>
      </c>
      <c r="DK2772" s="10">
        <v>4</v>
      </c>
      <c r="DL2772" s="10">
        <v>4</v>
      </c>
      <c r="DM2772" s="9" t="s">
        <v>154</v>
      </c>
      <c r="DN2772" s="10">
        <v>1994</v>
      </c>
      <c r="DO2772" s="9">
        <f t="shared" si="9"/>
        <v>27</v>
      </c>
      <c r="DP2772" s="9" t="s">
        <v>155</v>
      </c>
      <c r="DQ2772" s="9" t="s">
        <v>156</v>
      </c>
      <c r="DR2772" s="9" t="s">
        <v>157</v>
      </c>
      <c r="DS2772" s="9" t="s">
        <v>137</v>
      </c>
      <c r="DT2772" s="9" t="s">
        <v>657</v>
      </c>
      <c r="DU2772" s="9" t="s">
        <v>168</v>
      </c>
      <c r="DV2772" s="9" t="str">
        <f>VLOOKUP(DU2772,Metadata!$B$2:$C$7,2,FALSE)</f>
        <v>0 - 3 years</v>
      </c>
    </row>
    <row r="2773" spans="1:126">
      <c r="A2773" s="13">
        <v>2772</v>
      </c>
      <c r="B2773" s="9" t="s">
        <v>135</v>
      </c>
      <c r="C2773" s="9" t="str">
        <f>VLOOKUP(B2773,Metadata!$M$2:$N$6,2,FALSE)</f>
        <v>Permanent Employee</v>
      </c>
      <c r="D2773" s="9" t="s">
        <v>159</v>
      </c>
      <c r="E2773" s="9" t="s">
        <v>137</v>
      </c>
      <c r="F2773" s="9" t="s">
        <v>138</v>
      </c>
      <c r="G2773" s="9" t="s">
        <v>140</v>
      </c>
      <c r="H2773" s="9" t="str">
        <f>IF(G2773="","",VLOOKUP(G2773,Metadata!$J$2:$K$22,2,FALSE))</f>
        <v>Lisbon Metropolitan Area</v>
      </c>
      <c r="I2773" s="9" t="s">
        <v>138</v>
      </c>
      <c r="J2773" s="9" t="str">
        <f>IF(I2773="","",VLOOKUP(I2773,Metadata!$P$2:$Q$43,2,FALSE))</f>
        <v>Europe</v>
      </c>
      <c r="K2773" s="9" t="str">
        <f t="shared" si="0"/>
        <v>Portugal</v>
      </c>
      <c r="L2773" s="9" t="s">
        <v>140</v>
      </c>
      <c r="M2773" s="9" t="str">
        <f>IF(L2773="","",VLOOKUP(L2773,Metadata!$J$2:$K$22,2,FALSE))</f>
        <v>Lisbon Metropolitan Area</v>
      </c>
      <c r="N2773" s="9" t="s">
        <v>214</v>
      </c>
      <c r="O2773" s="9" t="s">
        <v>278</v>
      </c>
      <c r="P2773" s="9" t="s">
        <v>142</v>
      </c>
      <c r="Q2773" s="10" t="str">
        <f t="shared" si="1"/>
        <v>Full Office Job</v>
      </c>
      <c r="R2773" s="10">
        <v>5</v>
      </c>
      <c r="S2773" s="9" t="s">
        <v>266</v>
      </c>
      <c r="T2773" s="9" t="s">
        <v>137</v>
      </c>
      <c r="U2773" s="9" t="str">
        <f>IF(S2773&lt;&gt;"",S2773,IF(T2773&lt;&gt;"",VLOOKUP(T2773,Metadata!$S$2:$T$228,2,FALSE),""))</f>
        <v>Data Scientist/Data Engineer</v>
      </c>
      <c r="V2773" s="9" t="s">
        <v>279</v>
      </c>
      <c r="W2773" s="9" t="s">
        <v>137</v>
      </c>
      <c r="X2773" s="9" t="s">
        <v>145</v>
      </c>
      <c r="Y2773" s="9" t="s">
        <v>137</v>
      </c>
      <c r="Z2773" s="9" t="s">
        <v>218</v>
      </c>
      <c r="AA2773" s="9" t="s">
        <v>137</v>
      </c>
      <c r="AB2773" s="9" t="s">
        <v>137</v>
      </c>
      <c r="AC2773" s="9" t="s">
        <v>147</v>
      </c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 t="s">
        <v>195</v>
      </c>
      <c r="AO2773" s="9"/>
      <c r="AP2773" s="9" t="s">
        <v>244</v>
      </c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 t="s">
        <v>150</v>
      </c>
      <c r="BZ2773" s="9" t="s">
        <v>137</v>
      </c>
      <c r="CA2773" s="10"/>
      <c r="CB2773" s="10" t="str">
        <f t="shared" si="5"/>
        <v/>
      </c>
      <c r="CC2773" s="10"/>
      <c r="CD2773" s="9" t="str">
        <f t="shared" si="2"/>
        <v/>
      </c>
      <c r="CE2773" s="9" t="s">
        <v>151</v>
      </c>
      <c r="CF2773" s="9" t="s">
        <v>254</v>
      </c>
      <c r="CG2773" s="9">
        <f>IF(CF2773="","",VLOOKUP(CF2773,Metadata!$D$2:$H$20,2,FALSE))</f>
        <v>37500</v>
      </c>
      <c r="CH2773" s="9">
        <f>IF(CF2773="","",VLOOKUP(CF2773,Metadata!$D$2:$H$20,4,FALSE))</f>
        <v>35000</v>
      </c>
      <c r="CI2773" s="9">
        <f>IF(CF2773="","",VLOOKUP(CF2773,Metadata!$D$2:$H$20,5,FALSE))</f>
        <v>40000</v>
      </c>
      <c r="CJ2773" s="9">
        <f t="shared" si="3"/>
        <v>37500</v>
      </c>
      <c r="CK2773" s="9" t="s">
        <v>277</v>
      </c>
      <c r="CL2773" s="10">
        <v>2</v>
      </c>
      <c r="CM2773" s="10">
        <v>4</v>
      </c>
      <c r="CN2773" s="10">
        <v>6</v>
      </c>
      <c r="CO2773" s="10">
        <v>5</v>
      </c>
      <c r="CP2773" s="10">
        <v>5</v>
      </c>
      <c r="CQ2773" s="10">
        <v>3</v>
      </c>
      <c r="CR2773" s="10">
        <v>5</v>
      </c>
      <c r="CS2773" s="10">
        <v>5</v>
      </c>
      <c r="CT2773" s="10">
        <v>3</v>
      </c>
      <c r="CU2773" s="10">
        <v>3</v>
      </c>
      <c r="CV2773" s="10">
        <v>5</v>
      </c>
      <c r="CW2773" s="10">
        <v>3</v>
      </c>
      <c r="CX2773" s="10">
        <v>5</v>
      </c>
      <c r="CY2773" s="10">
        <v>3</v>
      </c>
      <c r="CZ2773" s="10">
        <v>6</v>
      </c>
      <c r="DA2773" s="10">
        <v>5</v>
      </c>
      <c r="DB2773" s="10">
        <v>5</v>
      </c>
      <c r="DC2773" s="10">
        <v>7</v>
      </c>
      <c r="DD2773" s="10">
        <v>3</v>
      </c>
      <c r="DE2773" s="10">
        <v>3</v>
      </c>
      <c r="DF2773" s="10">
        <v>5</v>
      </c>
      <c r="DG2773" s="10">
        <v>5</v>
      </c>
      <c r="DH2773" s="10">
        <v>3</v>
      </c>
      <c r="DI2773" s="10">
        <v>2</v>
      </c>
      <c r="DJ2773" s="10">
        <v>3</v>
      </c>
      <c r="DK2773" s="10">
        <v>2</v>
      </c>
      <c r="DL2773" s="10">
        <v>2</v>
      </c>
      <c r="DM2773" s="9" t="s">
        <v>154</v>
      </c>
      <c r="DN2773" s="10">
        <v>1991</v>
      </c>
      <c r="DO2773" s="9">
        <f t="shared" si="9"/>
        <v>30</v>
      </c>
      <c r="DP2773" s="9" t="s">
        <v>155</v>
      </c>
      <c r="DQ2773" s="9" t="s">
        <v>156</v>
      </c>
      <c r="DR2773" s="9" t="s">
        <v>170</v>
      </c>
      <c r="DS2773" s="9" t="s">
        <v>137</v>
      </c>
      <c r="DT2773" s="9" t="s">
        <v>657</v>
      </c>
      <c r="DU2773" s="9" t="s">
        <v>203</v>
      </c>
      <c r="DV2773" s="9" t="str">
        <f>VLOOKUP(DU2773,Metadata!$B$2:$C$7,2,FALSE)</f>
        <v>6+ years</v>
      </c>
    </row>
    <row r="2774" spans="1:126">
      <c r="A2774" s="13">
        <v>2773</v>
      </c>
      <c r="B2774" s="9" t="s">
        <v>135</v>
      </c>
      <c r="C2774" s="9" t="str">
        <f>VLOOKUP(B2774,Metadata!$M$2:$N$6,2,FALSE)</f>
        <v>Permanent Employee</v>
      </c>
      <c r="D2774" s="9" t="s">
        <v>159</v>
      </c>
      <c r="E2774" s="9" t="s">
        <v>137</v>
      </c>
      <c r="F2774" s="9" t="s">
        <v>138</v>
      </c>
      <c r="G2774" s="9" t="s">
        <v>140</v>
      </c>
      <c r="H2774" s="9" t="str">
        <f>IF(G2774="","",VLOOKUP(G2774,Metadata!$J$2:$K$22,2,FALSE))</f>
        <v>Lisbon Metropolitan Area</v>
      </c>
      <c r="I2774" s="9" t="s">
        <v>138</v>
      </c>
      <c r="J2774" s="9" t="str">
        <f>IF(I2774="","",VLOOKUP(I2774,Metadata!$P$2:$Q$43,2,FALSE))</f>
        <v>Europe</v>
      </c>
      <c r="K2774" s="9" t="str">
        <f t="shared" si="0"/>
        <v>Portugal</v>
      </c>
      <c r="L2774" s="9" t="s">
        <v>140</v>
      </c>
      <c r="M2774" s="9" t="str">
        <f>IF(L2774="","",VLOOKUP(L2774,Metadata!$J$2:$K$22,2,FALSE))</f>
        <v>Lisbon Metropolitan Area</v>
      </c>
      <c r="N2774" s="9" t="s">
        <v>214</v>
      </c>
      <c r="O2774" s="9" t="s">
        <v>259</v>
      </c>
      <c r="P2774" s="9" t="s">
        <v>191</v>
      </c>
      <c r="Q2774" s="10" t="str">
        <f t="shared" si="1"/>
        <v>Remote Job (full or flexible)</v>
      </c>
      <c r="R2774" s="10">
        <v>5</v>
      </c>
      <c r="S2774" s="9" t="s">
        <v>183</v>
      </c>
      <c r="T2774" s="9" t="s">
        <v>137</v>
      </c>
      <c r="U2774" s="9" t="str">
        <f>IF(S2774&lt;&gt;"",S2774,IF(T2774&lt;&gt;"",VLOOKUP(T2774,Metadata!$S$2:$T$228,2,FALSE),""))</f>
        <v>Product Owner/Product Manager</v>
      </c>
      <c r="V2774" s="9" t="s">
        <v>144</v>
      </c>
      <c r="W2774" s="9" t="s">
        <v>137</v>
      </c>
      <c r="X2774" s="9" t="s">
        <v>242</v>
      </c>
      <c r="Y2774" s="9" t="s">
        <v>137</v>
      </c>
      <c r="Z2774" s="9" t="s">
        <v>184</v>
      </c>
      <c r="AA2774" s="9" t="s">
        <v>137</v>
      </c>
      <c r="AB2774" s="9" t="s">
        <v>137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 t="s">
        <v>150</v>
      </c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 t="s">
        <v>150</v>
      </c>
      <c r="BZ2774" s="9" t="s">
        <v>137</v>
      </c>
      <c r="CA2774" s="10"/>
      <c r="CB2774" s="10" t="str">
        <f t="shared" si="5"/>
        <v/>
      </c>
      <c r="CC2774" s="10"/>
      <c r="CD2774" s="9" t="str">
        <f t="shared" si="2"/>
        <v/>
      </c>
      <c r="CE2774" s="9" t="s">
        <v>232</v>
      </c>
      <c r="CF2774" s="9" t="s">
        <v>220</v>
      </c>
      <c r="CG2774" s="9">
        <f>IF(CF2774="","",VLOOKUP(CF2774,Metadata!$D$2:$H$20,2,FALSE))</f>
        <v>27500</v>
      </c>
      <c r="CH2774" s="9">
        <f>IF(CF2774="","",VLOOKUP(CF2774,Metadata!$D$2:$H$20,4,FALSE))</f>
        <v>25000</v>
      </c>
      <c r="CI2774" s="9">
        <f>IF(CF2774="","",VLOOKUP(CF2774,Metadata!$D$2:$H$20,5,FALSE))</f>
        <v>30000</v>
      </c>
      <c r="CJ2774" s="9">
        <f t="shared" si="3"/>
        <v>27500</v>
      </c>
      <c r="CK2774" s="9" t="s">
        <v>153</v>
      </c>
      <c r="CL2774" s="10">
        <v>3</v>
      </c>
      <c r="CM2774" s="10">
        <v>3</v>
      </c>
      <c r="CN2774" s="10">
        <v>6</v>
      </c>
      <c r="CO2774" s="10">
        <v>7</v>
      </c>
      <c r="CP2774" s="10">
        <v>6</v>
      </c>
      <c r="CQ2774" s="10">
        <v>6</v>
      </c>
      <c r="CR2774" s="10">
        <v>5</v>
      </c>
      <c r="CS2774" s="10">
        <v>6</v>
      </c>
      <c r="CT2774" s="10">
        <v>6</v>
      </c>
      <c r="CU2774" s="10">
        <v>3</v>
      </c>
      <c r="CV2774" s="10">
        <v>5</v>
      </c>
      <c r="CW2774" s="10">
        <v>4</v>
      </c>
      <c r="CX2774" s="10">
        <v>6</v>
      </c>
      <c r="CY2774" s="10">
        <v>6</v>
      </c>
      <c r="CZ2774" s="10">
        <v>4</v>
      </c>
      <c r="DA2774" s="10">
        <v>5</v>
      </c>
      <c r="DB2774" s="10">
        <v>2</v>
      </c>
      <c r="DC2774" s="10">
        <v>7</v>
      </c>
      <c r="DD2774" s="10">
        <v>5</v>
      </c>
      <c r="DE2774" s="10">
        <v>6</v>
      </c>
      <c r="DF2774" s="10">
        <v>7</v>
      </c>
      <c r="DG2774" s="10">
        <v>4</v>
      </c>
      <c r="DH2774" s="10">
        <v>4</v>
      </c>
      <c r="DI2774" s="10">
        <v>2</v>
      </c>
      <c r="DJ2774" s="10">
        <v>5</v>
      </c>
      <c r="DK2774" s="10">
        <v>6</v>
      </c>
      <c r="DL2774" s="10">
        <v>2</v>
      </c>
      <c r="DM2774" s="9" t="s">
        <v>154</v>
      </c>
      <c r="DN2774" s="10">
        <v>1996</v>
      </c>
      <c r="DO2774" s="9">
        <f t="shared" si="9"/>
        <v>25</v>
      </c>
      <c r="DP2774" s="9" t="s">
        <v>155</v>
      </c>
      <c r="DQ2774" s="9" t="s">
        <v>210</v>
      </c>
      <c r="DR2774" s="9" t="s">
        <v>170</v>
      </c>
      <c r="DS2774" s="9" t="s">
        <v>137</v>
      </c>
      <c r="DT2774" s="9" t="s">
        <v>657</v>
      </c>
      <c r="DU2774" s="9" t="s">
        <v>168</v>
      </c>
      <c r="DV2774" s="9" t="str">
        <f>VLOOKUP(DU2774,Metadata!$B$2:$C$7,2,FALSE)</f>
        <v>0 - 3 years</v>
      </c>
    </row>
    <row r="2775" spans="1:126">
      <c r="A2775" s="13">
        <v>2774</v>
      </c>
      <c r="B2775" s="9" t="s">
        <v>135</v>
      </c>
      <c r="C2775" s="9" t="str">
        <f>VLOOKUP(B2775,Metadata!$M$2:$N$6,2,FALSE)</f>
        <v>Permanent Employee</v>
      </c>
      <c r="D2775" s="9" t="s">
        <v>159</v>
      </c>
      <c r="E2775" s="9" t="s">
        <v>137</v>
      </c>
      <c r="F2775" s="9" t="s">
        <v>138</v>
      </c>
      <c r="G2775" s="9" t="s">
        <v>160</v>
      </c>
      <c r="H2775" s="9" t="str">
        <f>IF(G2775="","",VLOOKUP(G2775,Metadata!$J$2:$K$22,2,FALSE))</f>
        <v>Centre</v>
      </c>
      <c r="I2775" s="9" t="s">
        <v>138</v>
      </c>
      <c r="J2775" s="9" t="str">
        <f>IF(I2775="","",VLOOKUP(I2775,Metadata!$P$2:$Q$43,2,FALSE))</f>
        <v>Europe</v>
      </c>
      <c r="K2775" s="9" t="str">
        <f t="shared" si="0"/>
        <v>Portugal</v>
      </c>
      <c r="L2775" s="9" t="s">
        <v>160</v>
      </c>
      <c r="M2775" s="9" t="str">
        <f>IF(L2775="","",VLOOKUP(L2775,Metadata!$J$2:$K$22,2,FALSE))</f>
        <v>Centre</v>
      </c>
      <c r="N2775" s="9" t="s">
        <v>214</v>
      </c>
      <c r="O2775" s="9" t="s">
        <v>239</v>
      </c>
      <c r="P2775" s="9" t="s">
        <v>142</v>
      </c>
      <c r="Q2775" s="10" t="str">
        <f t="shared" si="1"/>
        <v>Full Office Job</v>
      </c>
      <c r="R2775" s="10">
        <v>5</v>
      </c>
      <c r="S2775" s="9" t="s">
        <v>192</v>
      </c>
      <c r="T2775" s="9" t="s">
        <v>137</v>
      </c>
      <c r="U2775" s="9" t="str">
        <f>IF(S2775&lt;&gt;"",S2775,IF(T2775&lt;&gt;"",VLOOKUP(T2775,Metadata!$S$2:$T$228,2,FALSE),""))</f>
        <v>Back-End Developer</v>
      </c>
      <c r="V2775" s="9" t="s">
        <v>251</v>
      </c>
      <c r="W2775" s="9" t="s">
        <v>137</v>
      </c>
      <c r="X2775" s="9" t="s">
        <v>145</v>
      </c>
      <c r="Y2775" s="9" t="s">
        <v>137</v>
      </c>
      <c r="Z2775" s="9" t="s">
        <v>224</v>
      </c>
      <c r="AA2775" s="9" t="s">
        <v>137</v>
      </c>
      <c r="AB2775" s="9" t="s">
        <v>137</v>
      </c>
      <c r="AC2775" s="9"/>
      <c r="AD2775" s="9" t="s">
        <v>148</v>
      </c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 t="s">
        <v>219</v>
      </c>
      <c r="BR2775" s="9"/>
      <c r="BS2775" s="9"/>
      <c r="BT2775" s="9"/>
      <c r="BU2775" s="9"/>
      <c r="BV2775" s="9"/>
      <c r="BW2775" s="9"/>
      <c r="BX2775" s="9"/>
      <c r="BY2775" s="9"/>
      <c r="BZ2775" s="9" t="s">
        <v>467</v>
      </c>
      <c r="CA2775" s="10"/>
      <c r="CB2775" s="10" t="str">
        <f t="shared" si="5"/>
        <v/>
      </c>
      <c r="CC2775" s="10"/>
      <c r="CD2775" s="9" t="str">
        <f t="shared" si="2"/>
        <v/>
      </c>
      <c r="CE2775" s="9" t="s">
        <v>151</v>
      </c>
      <c r="CF2775" s="9" t="s">
        <v>220</v>
      </c>
      <c r="CG2775" s="9">
        <f>IF(CF2775="","",VLOOKUP(CF2775,Metadata!$D$2:$H$20,2,FALSE))</f>
        <v>27500</v>
      </c>
      <c r="CH2775" s="9">
        <f>IF(CF2775="","",VLOOKUP(CF2775,Metadata!$D$2:$H$20,4,FALSE))</f>
        <v>25000</v>
      </c>
      <c r="CI2775" s="9">
        <f>IF(CF2775="","",VLOOKUP(CF2775,Metadata!$D$2:$H$20,5,FALSE))</f>
        <v>30000</v>
      </c>
      <c r="CJ2775" s="9">
        <f t="shared" si="3"/>
        <v>27500</v>
      </c>
      <c r="CK2775" s="9" t="s">
        <v>201</v>
      </c>
      <c r="CL2775" s="10">
        <v>5</v>
      </c>
      <c r="CM2775" s="10">
        <v>1</v>
      </c>
      <c r="CN2775" s="10">
        <v>6</v>
      </c>
      <c r="CO2775" s="10">
        <v>6</v>
      </c>
      <c r="CP2775" s="10">
        <v>6</v>
      </c>
      <c r="CQ2775" s="10">
        <v>6</v>
      </c>
      <c r="CR2775" s="10">
        <v>6</v>
      </c>
      <c r="CS2775" s="10">
        <v>5</v>
      </c>
      <c r="CT2775" s="10">
        <v>6</v>
      </c>
      <c r="CU2775" s="10">
        <v>6</v>
      </c>
      <c r="CV2775" s="10">
        <v>6</v>
      </c>
      <c r="CW2775" s="10">
        <v>5</v>
      </c>
      <c r="CX2775" s="10">
        <v>5</v>
      </c>
      <c r="CY2775" s="10">
        <v>6</v>
      </c>
      <c r="CZ2775" s="10">
        <v>6</v>
      </c>
      <c r="DA2775" s="10">
        <v>5</v>
      </c>
      <c r="DB2775" s="10">
        <v>4</v>
      </c>
      <c r="DC2775" s="10">
        <v>6</v>
      </c>
      <c r="DD2775" s="10">
        <v>5</v>
      </c>
      <c r="DE2775" s="10">
        <v>6</v>
      </c>
      <c r="DF2775" s="10">
        <v>6</v>
      </c>
      <c r="DG2775" s="10">
        <v>6</v>
      </c>
      <c r="DH2775" s="10">
        <v>6</v>
      </c>
      <c r="DI2775" s="10">
        <v>6</v>
      </c>
      <c r="DJ2775" s="10">
        <v>4</v>
      </c>
      <c r="DK2775" s="10">
        <v>5</v>
      </c>
      <c r="DL2775" s="10">
        <v>5</v>
      </c>
      <c r="DM2775" s="9" t="s">
        <v>154</v>
      </c>
      <c r="DN2775" s="10">
        <v>1985</v>
      </c>
      <c r="DO2775" s="9">
        <f t="shared" si="9"/>
        <v>36</v>
      </c>
      <c r="DP2775" s="9" t="s">
        <v>222</v>
      </c>
      <c r="DQ2775" s="9" t="s">
        <v>202</v>
      </c>
      <c r="DR2775" s="9" t="s">
        <v>157</v>
      </c>
      <c r="DS2775" s="9" t="s">
        <v>137</v>
      </c>
      <c r="DT2775" s="9" t="s">
        <v>657</v>
      </c>
      <c r="DU2775" s="9" t="s">
        <v>158</v>
      </c>
      <c r="DV2775" s="9" t="str">
        <f>VLOOKUP(DU2775,Metadata!$B$2:$C$7,2,FALSE)</f>
        <v>6+ years</v>
      </c>
    </row>
    <row r="2776" spans="1:126">
      <c r="A2776" s="13">
        <v>2775</v>
      </c>
      <c r="B2776" s="9" t="s">
        <v>135</v>
      </c>
      <c r="C2776" s="9" t="str">
        <f>VLOOKUP(B2776,Metadata!$M$2:$N$6,2,FALSE)</f>
        <v>Permanent Employee</v>
      </c>
      <c r="D2776" s="9" t="s">
        <v>159</v>
      </c>
      <c r="E2776" s="9" t="s">
        <v>137</v>
      </c>
      <c r="F2776" s="9" t="s">
        <v>138</v>
      </c>
      <c r="G2776" s="9" t="s">
        <v>140</v>
      </c>
      <c r="H2776" s="9" t="str">
        <f>IF(G2776="","",VLOOKUP(G2776,Metadata!$J$2:$K$22,2,FALSE))</f>
        <v>Lisbon Metropolitan Area</v>
      </c>
      <c r="I2776" s="9" t="s">
        <v>316</v>
      </c>
      <c r="J2776" s="9" t="str">
        <f>IF(I2776="","",VLOOKUP(I2776,Metadata!$P$2:$Q$43,2,FALSE))</f>
        <v>Europe</v>
      </c>
      <c r="K2776" s="9" t="str">
        <f t="shared" si="0"/>
        <v>International</v>
      </c>
      <c r="L2776" s="9" t="s">
        <v>137</v>
      </c>
      <c r="M2776" s="9" t="str">
        <f>IF(L2776="","",VLOOKUP(L2776,Metadata!$J$2:$K$22,2,FALSE))</f>
        <v/>
      </c>
      <c r="N2776" s="9" t="s">
        <v>205</v>
      </c>
      <c r="O2776" s="9" t="s">
        <v>137</v>
      </c>
      <c r="P2776" s="9" t="s">
        <v>137</v>
      </c>
      <c r="Q2776" s="10" t="str">
        <f t="shared" si="1"/>
        <v>Full Office Job</v>
      </c>
      <c r="R2776" s="10">
        <v>4</v>
      </c>
      <c r="S2776" s="9" t="s">
        <v>313</v>
      </c>
      <c r="T2776" s="9" t="s">
        <v>137</v>
      </c>
      <c r="U2776" s="9" t="str">
        <f>IF(S2776&lt;&gt;"",S2776,IF(T2776&lt;&gt;"",VLOOKUP(T2776,Metadata!$S$2:$T$228,2,FALSE),""))</f>
        <v>Maintenance &amp; Support</v>
      </c>
      <c r="V2776" s="9" t="s">
        <v>317</v>
      </c>
      <c r="W2776" s="9" t="s">
        <v>137</v>
      </c>
      <c r="X2776" s="9" t="s">
        <v>145</v>
      </c>
      <c r="Y2776" s="9" t="s">
        <v>137</v>
      </c>
      <c r="Z2776" s="9" t="s">
        <v>224</v>
      </c>
      <c r="AA2776" s="9" t="s">
        <v>137</v>
      </c>
      <c r="AB2776" s="9" t="s">
        <v>137</v>
      </c>
      <c r="AC2776" s="9" t="s">
        <v>147</v>
      </c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 t="s">
        <v>244</v>
      </c>
      <c r="AQ2776" s="9"/>
      <c r="AR2776" s="9" t="s">
        <v>149</v>
      </c>
      <c r="AS2776" s="9"/>
      <c r="AT2776" s="9"/>
      <c r="AU2776" s="9"/>
      <c r="AV2776" s="9"/>
      <c r="AW2776" s="9"/>
      <c r="AX2776" s="9"/>
      <c r="AY2776" s="9"/>
      <c r="AZ2776" s="9"/>
      <c r="BA2776" s="9" t="s">
        <v>178</v>
      </c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 t="s">
        <v>150</v>
      </c>
      <c r="BZ2776" s="9" t="s">
        <v>137</v>
      </c>
      <c r="CA2776" s="10"/>
      <c r="CB2776" s="10" t="str">
        <f t="shared" si="5"/>
        <v/>
      </c>
      <c r="CC2776" s="10"/>
      <c r="CD2776" s="9" t="str">
        <f t="shared" si="2"/>
        <v/>
      </c>
      <c r="CE2776" s="9" t="s">
        <v>232</v>
      </c>
      <c r="CF2776" s="9" t="s">
        <v>169</v>
      </c>
      <c r="CG2776" s="9">
        <f>IF(CF2776="","",VLOOKUP(CF2776,Metadata!$D$2:$H$20,2,FALSE))</f>
        <v>12500</v>
      </c>
      <c r="CH2776" s="9">
        <f>IF(CF2776="","",VLOOKUP(CF2776,Metadata!$D$2:$H$20,4,FALSE))</f>
        <v>0</v>
      </c>
      <c r="CI2776" s="9">
        <f>IF(CF2776="","",VLOOKUP(CF2776,Metadata!$D$2:$H$20,5,FALSE))</f>
        <v>15000</v>
      </c>
      <c r="CJ2776" s="9">
        <f t="shared" si="3"/>
        <v>12500</v>
      </c>
      <c r="CK2776" s="9" t="s">
        <v>153</v>
      </c>
      <c r="CL2776" s="10">
        <v>3</v>
      </c>
      <c r="CM2776" s="10">
        <v>1</v>
      </c>
      <c r="CN2776" s="10">
        <v>6</v>
      </c>
      <c r="CO2776" s="10">
        <v>6</v>
      </c>
      <c r="CP2776" s="10">
        <v>5</v>
      </c>
      <c r="CQ2776" s="10">
        <v>6</v>
      </c>
      <c r="CR2776" s="10">
        <v>3</v>
      </c>
      <c r="CS2776" s="10">
        <v>2</v>
      </c>
      <c r="CT2776" s="10">
        <v>4</v>
      </c>
      <c r="CU2776" s="10">
        <v>5</v>
      </c>
      <c r="CV2776" s="10">
        <v>5</v>
      </c>
      <c r="CW2776" s="10">
        <v>5</v>
      </c>
      <c r="CX2776" s="10">
        <v>7</v>
      </c>
      <c r="CY2776" s="10">
        <v>4</v>
      </c>
      <c r="CZ2776" s="10">
        <v>5</v>
      </c>
      <c r="DA2776" s="10">
        <v>5</v>
      </c>
      <c r="DB2776" s="10">
        <v>5</v>
      </c>
      <c r="DC2776" s="10">
        <v>6</v>
      </c>
      <c r="DD2776" s="10">
        <v>2</v>
      </c>
      <c r="DE2776" s="10">
        <v>6</v>
      </c>
      <c r="DF2776" s="10">
        <v>4</v>
      </c>
      <c r="DG2776" s="10">
        <v>5</v>
      </c>
      <c r="DH2776" s="10">
        <v>3</v>
      </c>
      <c r="DI2776" s="10">
        <v>6</v>
      </c>
      <c r="DJ2776" s="10">
        <v>6</v>
      </c>
      <c r="DK2776" s="10">
        <v>5</v>
      </c>
      <c r="DL2776" s="10">
        <v>6</v>
      </c>
      <c r="DM2776" s="9" t="s">
        <v>154</v>
      </c>
      <c r="DN2776" s="10">
        <v>1996</v>
      </c>
      <c r="DO2776" s="9">
        <f t="shared" si="9"/>
        <v>25</v>
      </c>
      <c r="DP2776" s="9" t="s">
        <v>155</v>
      </c>
      <c r="DQ2776" s="9" t="s">
        <v>202</v>
      </c>
      <c r="DR2776" s="9" t="s">
        <v>157</v>
      </c>
      <c r="DS2776" s="9" t="s">
        <v>137</v>
      </c>
      <c r="DT2776" s="9" t="s">
        <v>657</v>
      </c>
      <c r="DU2776" s="9" t="s">
        <v>168</v>
      </c>
      <c r="DV2776" s="9" t="str">
        <f>VLOOKUP(DU2776,Metadata!$B$2:$C$7,2,FALSE)</f>
        <v>0 - 3 years</v>
      </c>
    </row>
    <row r="2777" spans="1:126">
      <c r="A2777" s="13">
        <v>2776</v>
      </c>
      <c r="B2777" s="9" t="s">
        <v>135</v>
      </c>
      <c r="C2777" s="9" t="str">
        <f>VLOOKUP(B2777,Metadata!$M$2:$N$6,2,FALSE)</f>
        <v>Permanent Employee</v>
      </c>
      <c r="D2777" s="9" t="s">
        <v>136</v>
      </c>
      <c r="E2777" s="9" t="s">
        <v>137</v>
      </c>
      <c r="F2777" s="9" t="s">
        <v>138</v>
      </c>
      <c r="G2777" s="9" t="s">
        <v>265</v>
      </c>
      <c r="H2777" s="9" t="str">
        <f>IF(G2777="","",VLOOKUP(G2777,Metadata!$J$2:$K$22,2,FALSE))</f>
        <v>Azores and Madeira</v>
      </c>
      <c r="I2777" s="9" t="s">
        <v>292</v>
      </c>
      <c r="J2777" s="9" t="str">
        <f>IF(I2777="","",VLOOKUP(I2777,Metadata!$P$2:$Q$43,2,FALSE))</f>
        <v>North America</v>
      </c>
      <c r="K2777" s="9" t="str">
        <f t="shared" si="0"/>
        <v>International</v>
      </c>
      <c r="L2777" s="9" t="s">
        <v>137</v>
      </c>
      <c r="M2777" s="9" t="str">
        <f>IF(L2777="","",VLOOKUP(L2777,Metadata!$J$2:$K$22,2,FALSE))</f>
        <v/>
      </c>
      <c r="N2777" s="9" t="s">
        <v>141</v>
      </c>
      <c r="O2777" s="9" t="s">
        <v>137</v>
      </c>
      <c r="P2777" s="9" t="s">
        <v>142</v>
      </c>
      <c r="Q2777" s="10" t="str">
        <f t="shared" si="1"/>
        <v>Full Office Job</v>
      </c>
      <c r="R2777" s="10">
        <v>7</v>
      </c>
      <c r="S2777" s="9" t="s">
        <v>206</v>
      </c>
      <c r="T2777" s="9" t="s">
        <v>137</v>
      </c>
      <c r="U2777" s="9" t="str">
        <f>IF(S2777&lt;&gt;"",S2777,IF(T2777&lt;&gt;"",VLOOKUP(T2777,Metadata!$S$2:$T$228,2,FALSE),""))</f>
        <v>Mobile Apps Developer</v>
      </c>
      <c r="V2777" s="9" t="s">
        <v>323</v>
      </c>
      <c r="W2777" s="9" t="s">
        <v>137</v>
      </c>
      <c r="X2777" s="9" t="s">
        <v>145</v>
      </c>
      <c r="Y2777" s="9" t="s">
        <v>137</v>
      </c>
      <c r="Z2777" s="9" t="s">
        <v>224</v>
      </c>
      <c r="AA2777" s="9" t="s">
        <v>137</v>
      </c>
      <c r="AB2777" s="9" t="s">
        <v>137</v>
      </c>
      <c r="AC2777" s="9"/>
      <c r="AD2777" s="9"/>
      <c r="AE2777" s="9"/>
      <c r="AF2777" s="9"/>
      <c r="AG2777" s="9"/>
      <c r="AH2777" s="9"/>
      <c r="AI2777" s="9"/>
      <c r="AJ2777" s="9"/>
      <c r="AK2777" s="9"/>
      <c r="AL2777" s="9" t="s">
        <v>177</v>
      </c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 t="s">
        <v>150</v>
      </c>
      <c r="BZ2777" s="9" t="s">
        <v>137</v>
      </c>
      <c r="CA2777" s="10"/>
      <c r="CB2777" s="10" t="str">
        <f t="shared" si="5"/>
        <v/>
      </c>
      <c r="CC2777" s="10"/>
      <c r="CD2777" s="9" t="str">
        <f t="shared" si="2"/>
        <v/>
      </c>
      <c r="CE2777" s="9" t="s">
        <v>151</v>
      </c>
      <c r="CF2777" s="9" t="s">
        <v>152</v>
      </c>
      <c r="CG2777" s="9">
        <f>IF(CF2777="","",VLOOKUP(CF2777,Metadata!$D$2:$H$20,2,FALSE))</f>
        <v>32500</v>
      </c>
      <c r="CH2777" s="9">
        <f>IF(CF2777="","",VLOOKUP(CF2777,Metadata!$D$2:$H$20,4,FALSE))</f>
        <v>30000</v>
      </c>
      <c r="CI2777" s="9">
        <f>IF(CF2777="","",VLOOKUP(CF2777,Metadata!$D$2:$H$20,5,FALSE))</f>
        <v>35000</v>
      </c>
      <c r="CJ2777" s="9">
        <f t="shared" si="3"/>
        <v>32500</v>
      </c>
      <c r="CK2777" s="9" t="s">
        <v>221</v>
      </c>
      <c r="CL2777" s="10">
        <v>5</v>
      </c>
      <c r="CM2777" s="10">
        <v>3</v>
      </c>
      <c r="CN2777" s="10">
        <v>5</v>
      </c>
      <c r="CO2777" s="10">
        <v>6</v>
      </c>
      <c r="CP2777" s="10">
        <v>4</v>
      </c>
      <c r="CQ2777" s="10">
        <v>6</v>
      </c>
      <c r="CR2777" s="10">
        <v>7</v>
      </c>
      <c r="CS2777" s="10">
        <v>7</v>
      </c>
      <c r="CT2777" s="10">
        <v>6</v>
      </c>
      <c r="CU2777" s="10">
        <v>7</v>
      </c>
      <c r="CV2777" s="10">
        <v>6</v>
      </c>
      <c r="CW2777" s="10">
        <v>5</v>
      </c>
      <c r="CX2777" s="10">
        <v>6</v>
      </c>
      <c r="CY2777" s="10">
        <v>6</v>
      </c>
      <c r="CZ2777" s="10">
        <v>6</v>
      </c>
      <c r="DA2777" s="10">
        <v>5</v>
      </c>
      <c r="DB2777" s="10">
        <v>5</v>
      </c>
      <c r="DC2777" s="10">
        <v>6</v>
      </c>
      <c r="DD2777" s="10">
        <v>6</v>
      </c>
      <c r="DE2777" s="10">
        <v>7</v>
      </c>
      <c r="DF2777" s="10">
        <v>6</v>
      </c>
      <c r="DG2777" s="10">
        <v>7</v>
      </c>
      <c r="DH2777" s="10">
        <v>6</v>
      </c>
      <c r="DI2777" s="10">
        <v>7</v>
      </c>
      <c r="DJ2777" s="10">
        <v>6</v>
      </c>
      <c r="DK2777" s="10">
        <v>5</v>
      </c>
      <c r="DL2777" s="10">
        <v>5</v>
      </c>
      <c r="DM2777" s="9" t="s">
        <v>154</v>
      </c>
      <c r="DN2777" s="10">
        <v>1990</v>
      </c>
      <c r="DO2777" s="9">
        <f t="shared" si="9"/>
        <v>31</v>
      </c>
      <c r="DP2777" s="9" t="s">
        <v>155</v>
      </c>
      <c r="DQ2777" s="9" t="s">
        <v>202</v>
      </c>
      <c r="DR2777" s="9" t="s">
        <v>157</v>
      </c>
      <c r="DS2777" s="9" t="s">
        <v>137</v>
      </c>
      <c r="DT2777" s="9" t="s">
        <v>657</v>
      </c>
      <c r="DU2777" s="9" t="s">
        <v>223</v>
      </c>
      <c r="DV2777" s="9" t="str">
        <f>VLOOKUP(DU2777,Metadata!$B$2:$C$7,2,FALSE)</f>
        <v>3 - 6 years</v>
      </c>
    </row>
    <row r="2778" spans="1:126">
      <c r="A2778" s="13">
        <v>2777</v>
      </c>
      <c r="B2778" s="9" t="s">
        <v>135</v>
      </c>
      <c r="C2778" s="9" t="str">
        <f>VLOOKUP(B2778,Metadata!$M$2:$N$6,2,FALSE)</f>
        <v>Permanent Employee</v>
      </c>
      <c r="D2778" s="9" t="s">
        <v>159</v>
      </c>
      <c r="E2778" s="9" t="s">
        <v>137</v>
      </c>
      <c r="F2778" s="9" t="s">
        <v>138</v>
      </c>
      <c r="G2778" s="9" t="s">
        <v>172</v>
      </c>
      <c r="H2778" s="9" t="str">
        <f>IF(G2778="","",VLOOKUP(G2778,Metadata!$J$2:$K$22,2,FALSE))</f>
        <v>Porto Metropolitan Area</v>
      </c>
      <c r="I2778" s="9" t="s">
        <v>138</v>
      </c>
      <c r="J2778" s="9" t="str">
        <f>IF(I2778="","",VLOOKUP(I2778,Metadata!$P$2:$Q$43,2,FALSE))</f>
        <v>Europe</v>
      </c>
      <c r="K2778" s="9" t="str">
        <f t="shared" si="0"/>
        <v>Portugal</v>
      </c>
      <c r="L2778" s="9" t="s">
        <v>172</v>
      </c>
      <c r="M2778" s="9" t="str">
        <f>IF(L2778="","",VLOOKUP(L2778,Metadata!$J$2:$K$22,2,FALSE))</f>
        <v>Porto Metropolitan Area</v>
      </c>
      <c r="N2778" s="9" t="s">
        <v>214</v>
      </c>
      <c r="O2778" s="9" t="s">
        <v>215</v>
      </c>
      <c r="P2778" s="9" t="s">
        <v>191</v>
      </c>
      <c r="Q2778" s="10" t="str">
        <f t="shared" si="1"/>
        <v>Remote Job (full or flexible)</v>
      </c>
      <c r="R2778" s="10">
        <v>6</v>
      </c>
      <c r="S2778" s="9" t="s">
        <v>206</v>
      </c>
      <c r="T2778" s="9" t="s">
        <v>137</v>
      </c>
      <c r="U2778" s="9" t="str">
        <f>IF(S2778&lt;&gt;"",S2778,IF(T2778&lt;&gt;"",VLOOKUP(T2778,Metadata!$S$2:$T$228,2,FALSE),""))</f>
        <v>Mobile Apps Developer</v>
      </c>
      <c r="V2778" s="9" t="s">
        <v>162</v>
      </c>
      <c r="W2778" s="9" t="s">
        <v>137</v>
      </c>
      <c r="X2778" s="9" t="s">
        <v>145</v>
      </c>
      <c r="Y2778" s="9" t="s">
        <v>137</v>
      </c>
      <c r="Z2778" s="9" t="s">
        <v>184</v>
      </c>
      <c r="AA2778" s="9" t="s">
        <v>137</v>
      </c>
      <c r="AB2778" s="9" t="s">
        <v>137</v>
      </c>
      <c r="AC2778" s="9"/>
      <c r="AD2778" s="9" t="s">
        <v>148</v>
      </c>
      <c r="AE2778" s="9"/>
      <c r="AF2778" s="9"/>
      <c r="AG2778" s="9"/>
      <c r="AH2778" s="9"/>
      <c r="AI2778" s="9"/>
      <c r="AJ2778" s="9"/>
      <c r="AK2778" s="9"/>
      <c r="AL2778" s="9" t="s">
        <v>177</v>
      </c>
      <c r="AM2778" s="9"/>
      <c r="AN2778" s="9"/>
      <c r="AO2778" s="9"/>
      <c r="AP2778" s="9"/>
      <c r="AQ2778" s="9"/>
      <c r="AR2778" s="9"/>
      <c r="AS2778" s="9"/>
      <c r="AT2778" s="9"/>
      <c r="AU2778" s="9"/>
      <c r="AV2778" s="9" t="s">
        <v>270</v>
      </c>
      <c r="AW2778" s="9"/>
      <c r="AX2778" s="9"/>
      <c r="AY2778" s="9"/>
      <c r="AZ2778" s="9"/>
      <c r="BA2778" s="9"/>
      <c r="BB2778" s="9" t="s">
        <v>284</v>
      </c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 t="s">
        <v>150</v>
      </c>
      <c r="BZ2778" s="9" t="s">
        <v>137</v>
      </c>
      <c r="CA2778" s="10"/>
      <c r="CB2778" s="10" t="str">
        <f t="shared" si="5"/>
        <v/>
      </c>
      <c r="CC2778" s="10"/>
      <c r="CD2778" s="9" t="str">
        <f t="shared" si="2"/>
        <v/>
      </c>
      <c r="CE2778" s="9" t="s">
        <v>151</v>
      </c>
      <c r="CF2778" s="9" t="s">
        <v>254</v>
      </c>
      <c r="CG2778" s="9">
        <f>IF(CF2778="","",VLOOKUP(CF2778,Metadata!$D$2:$H$20,2,FALSE))</f>
        <v>37500</v>
      </c>
      <c r="CH2778" s="9">
        <f>IF(CF2778="","",VLOOKUP(CF2778,Metadata!$D$2:$H$20,4,FALSE))</f>
        <v>35000</v>
      </c>
      <c r="CI2778" s="9">
        <f>IF(CF2778="","",VLOOKUP(CF2778,Metadata!$D$2:$H$20,5,FALSE))</f>
        <v>40000</v>
      </c>
      <c r="CJ2778" s="9">
        <f t="shared" si="3"/>
        <v>37500</v>
      </c>
      <c r="CK2778" s="9" t="s">
        <v>221</v>
      </c>
      <c r="CL2778" s="10">
        <v>4</v>
      </c>
      <c r="CM2778" s="10">
        <v>2</v>
      </c>
      <c r="CN2778" s="10">
        <v>7</v>
      </c>
      <c r="CO2778" s="10">
        <v>7</v>
      </c>
      <c r="CP2778" s="10">
        <v>7</v>
      </c>
      <c r="CQ2778" s="10">
        <v>7</v>
      </c>
      <c r="CR2778" s="10">
        <v>6</v>
      </c>
      <c r="CS2778" s="10">
        <v>7</v>
      </c>
      <c r="CT2778" s="10">
        <v>7</v>
      </c>
      <c r="CU2778" s="10">
        <v>7</v>
      </c>
      <c r="CV2778" s="10">
        <v>2</v>
      </c>
      <c r="CW2778" s="10">
        <v>3</v>
      </c>
      <c r="CX2778" s="10">
        <v>7</v>
      </c>
      <c r="CY2778" s="10">
        <v>5</v>
      </c>
      <c r="CZ2778" s="10">
        <v>7</v>
      </c>
      <c r="DA2778" s="10">
        <v>6</v>
      </c>
      <c r="DB2778" s="10">
        <v>3</v>
      </c>
      <c r="DC2778" s="10">
        <v>7</v>
      </c>
      <c r="DD2778" s="10">
        <v>7</v>
      </c>
      <c r="DE2778" s="10">
        <v>7</v>
      </c>
      <c r="DF2778" s="10">
        <v>7</v>
      </c>
      <c r="DG2778" s="10">
        <v>7</v>
      </c>
      <c r="DH2778" s="10">
        <v>7</v>
      </c>
      <c r="DI2778" s="10">
        <v>7</v>
      </c>
      <c r="DJ2778" s="10">
        <v>5</v>
      </c>
      <c r="DK2778" s="10">
        <v>5</v>
      </c>
      <c r="DL2778" s="10">
        <v>7</v>
      </c>
      <c r="DM2778" s="9" t="s">
        <v>154</v>
      </c>
      <c r="DN2778" s="10">
        <v>1989</v>
      </c>
      <c r="DO2778" s="9">
        <f t="shared" si="9"/>
        <v>32</v>
      </c>
      <c r="DP2778" s="9" t="s">
        <v>155</v>
      </c>
      <c r="DQ2778" s="9" t="s">
        <v>156</v>
      </c>
      <c r="DR2778" s="9" t="s">
        <v>157</v>
      </c>
      <c r="DS2778" s="9" t="s">
        <v>137</v>
      </c>
      <c r="DT2778" s="9" t="s">
        <v>657</v>
      </c>
      <c r="DU2778" s="9" t="s">
        <v>203</v>
      </c>
      <c r="DV2778" s="9" t="str">
        <f>VLOOKUP(DU2778,Metadata!$B$2:$C$7,2,FALSE)</f>
        <v>6+ years</v>
      </c>
    </row>
    <row r="2779" spans="1:126">
      <c r="A2779" s="13">
        <v>2778</v>
      </c>
      <c r="B2779" s="9" t="s">
        <v>135</v>
      </c>
      <c r="C2779" s="9" t="str">
        <f>VLOOKUP(B2779,Metadata!$M$2:$N$6,2,FALSE)</f>
        <v>Permanent Employee</v>
      </c>
      <c r="D2779" s="9" t="s">
        <v>136</v>
      </c>
      <c r="E2779" s="9" t="s">
        <v>137</v>
      </c>
      <c r="F2779" s="9" t="s">
        <v>138</v>
      </c>
      <c r="G2779" s="9" t="s">
        <v>283</v>
      </c>
      <c r="H2779" s="9" t="str">
        <f>IF(G2779="","",VLOOKUP(G2779,Metadata!$J$2:$K$22,2,FALSE))</f>
        <v>Lisbon Metropolitan Area</v>
      </c>
      <c r="I2779" s="9" t="s">
        <v>311</v>
      </c>
      <c r="J2779" s="9" t="str">
        <f>IF(I2779="","",VLOOKUP(I2779,Metadata!$P$2:$Q$43,2,FALSE))</f>
        <v>Europe</v>
      </c>
      <c r="K2779" s="9" t="str">
        <f t="shared" si="0"/>
        <v>International</v>
      </c>
      <c r="L2779" s="9" t="s">
        <v>137</v>
      </c>
      <c r="M2779" s="9" t="str">
        <f>IF(L2779="","",VLOOKUP(L2779,Metadata!$J$2:$K$22,2,FALSE))</f>
        <v/>
      </c>
      <c r="N2779" s="9" t="s">
        <v>141</v>
      </c>
      <c r="O2779" s="9" t="s">
        <v>137</v>
      </c>
      <c r="P2779" s="9" t="s">
        <v>191</v>
      </c>
      <c r="Q2779" s="10" t="str">
        <f t="shared" si="1"/>
        <v>Remote Job (full or flexible)</v>
      </c>
      <c r="R2779" s="10">
        <v>5</v>
      </c>
      <c r="S2779" s="9" t="s">
        <v>161</v>
      </c>
      <c r="T2779" s="9" t="s">
        <v>137</v>
      </c>
      <c r="U2779" s="9" t="str">
        <f>IF(S2779&lt;&gt;"",S2779,IF(T2779&lt;&gt;"",VLOOKUP(T2779,Metadata!$S$2:$T$228,2,FALSE),""))</f>
        <v>Full-Stack Developer</v>
      </c>
      <c r="V2779" s="9" t="s">
        <v>174</v>
      </c>
      <c r="W2779" s="9" t="s">
        <v>137</v>
      </c>
      <c r="X2779" s="9" t="s">
        <v>163</v>
      </c>
      <c r="Y2779" s="9" t="s">
        <v>137</v>
      </c>
      <c r="Z2779" s="9" t="s">
        <v>164</v>
      </c>
      <c r="AA2779" s="9" t="s">
        <v>165</v>
      </c>
      <c r="AB2779" s="9" t="s">
        <v>253</v>
      </c>
      <c r="AC2779" s="9" t="s">
        <v>147</v>
      </c>
      <c r="AD2779" s="9"/>
      <c r="AE2779" s="9"/>
      <c r="AF2779" s="9"/>
      <c r="AG2779" s="9"/>
      <c r="AH2779" s="9"/>
      <c r="AI2779" s="9"/>
      <c r="AJ2779" s="9"/>
      <c r="AK2779" s="9" t="s">
        <v>302</v>
      </c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 t="s">
        <v>371</v>
      </c>
      <c r="AX2779" s="9"/>
      <c r="AY2779" s="9"/>
      <c r="AZ2779" s="9"/>
      <c r="BA2779" s="9" t="s">
        <v>178</v>
      </c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 t="s">
        <v>303</v>
      </c>
      <c r="BN2779" s="9"/>
      <c r="BO2779" s="9"/>
      <c r="BP2779" s="9"/>
      <c r="BQ2779" s="9"/>
      <c r="BR2779" s="9" t="s">
        <v>247</v>
      </c>
      <c r="BS2779" s="9"/>
      <c r="BT2779" s="9"/>
      <c r="BU2779" s="9"/>
      <c r="BV2779" s="9"/>
      <c r="BW2779" s="9"/>
      <c r="BX2779" s="9"/>
      <c r="BY2779" s="9"/>
      <c r="BZ2779" s="9" t="s">
        <v>849</v>
      </c>
      <c r="CA2779" s="10"/>
      <c r="CB2779" s="10" t="str">
        <f t="shared" si="5"/>
        <v/>
      </c>
      <c r="CC2779" s="10"/>
      <c r="CD2779" s="9" t="str">
        <f t="shared" si="2"/>
        <v/>
      </c>
      <c r="CE2779" s="9" t="s">
        <v>151</v>
      </c>
      <c r="CF2779" s="9" t="s">
        <v>220</v>
      </c>
      <c r="CG2779" s="9">
        <f>IF(CF2779="","",VLOOKUP(CF2779,Metadata!$D$2:$H$20,2,FALSE))</f>
        <v>27500</v>
      </c>
      <c r="CH2779" s="9">
        <f>IF(CF2779="","",VLOOKUP(CF2779,Metadata!$D$2:$H$20,4,FALSE))</f>
        <v>25000</v>
      </c>
      <c r="CI2779" s="9">
        <f>IF(CF2779="","",VLOOKUP(CF2779,Metadata!$D$2:$H$20,5,FALSE))</f>
        <v>30000</v>
      </c>
      <c r="CJ2779" s="9">
        <f t="shared" si="3"/>
        <v>27500</v>
      </c>
      <c r="CK2779" s="9" t="s">
        <v>201</v>
      </c>
      <c r="CL2779" s="10">
        <v>4</v>
      </c>
      <c r="CM2779" s="10">
        <v>4</v>
      </c>
      <c r="CN2779" s="10">
        <v>7</v>
      </c>
      <c r="CO2779" s="10">
        <v>7</v>
      </c>
      <c r="CP2779" s="10">
        <v>6</v>
      </c>
      <c r="CQ2779" s="10">
        <v>7</v>
      </c>
      <c r="CR2779" s="10">
        <v>5</v>
      </c>
      <c r="CS2779" s="10">
        <v>5</v>
      </c>
      <c r="CT2779" s="10">
        <v>6</v>
      </c>
      <c r="CU2779" s="10">
        <v>7</v>
      </c>
      <c r="CV2779" s="10">
        <v>5</v>
      </c>
      <c r="CW2779" s="10">
        <v>3</v>
      </c>
      <c r="CX2779" s="10">
        <v>6</v>
      </c>
      <c r="CY2779" s="10">
        <v>5</v>
      </c>
      <c r="CZ2779" s="10">
        <v>5</v>
      </c>
      <c r="DA2779" s="10">
        <v>4</v>
      </c>
      <c r="DB2779" s="10">
        <v>3</v>
      </c>
      <c r="DC2779" s="10">
        <v>3</v>
      </c>
      <c r="DD2779" s="10">
        <v>3</v>
      </c>
      <c r="DE2779" s="10">
        <v>5</v>
      </c>
      <c r="DF2779" s="10">
        <v>5</v>
      </c>
      <c r="DG2779" s="10">
        <v>4</v>
      </c>
      <c r="DH2779" s="10">
        <v>4</v>
      </c>
      <c r="DI2779" s="10">
        <v>6</v>
      </c>
      <c r="DJ2779" s="10">
        <v>3</v>
      </c>
      <c r="DK2779" s="10">
        <v>5</v>
      </c>
      <c r="DL2779" s="10">
        <v>1</v>
      </c>
      <c r="DM2779" s="9" t="s">
        <v>154</v>
      </c>
      <c r="DN2779" s="10">
        <v>1990</v>
      </c>
      <c r="DO2779" s="9">
        <f t="shared" si="9"/>
        <v>31</v>
      </c>
      <c r="DP2779" s="9" t="s">
        <v>222</v>
      </c>
      <c r="DQ2779" s="9" t="s">
        <v>156</v>
      </c>
      <c r="DR2779" s="9" t="s">
        <v>157</v>
      </c>
      <c r="DS2779" s="9" t="s">
        <v>137</v>
      </c>
      <c r="DT2779" s="9" t="s">
        <v>657</v>
      </c>
      <c r="DU2779" s="9" t="s">
        <v>223</v>
      </c>
      <c r="DV2779" s="9" t="str">
        <f>VLOOKUP(DU2779,Metadata!$B$2:$C$7,2,FALSE)</f>
        <v>3 - 6 years</v>
      </c>
    </row>
    <row r="2780" spans="1:126">
      <c r="A2780" s="13">
        <v>2779</v>
      </c>
      <c r="B2780" s="9" t="s">
        <v>135</v>
      </c>
      <c r="C2780" s="9" t="str">
        <f>VLOOKUP(B2780,Metadata!$M$2:$N$6,2,FALSE)</f>
        <v>Permanent Employee</v>
      </c>
      <c r="D2780" s="9" t="s">
        <v>136</v>
      </c>
      <c r="E2780" s="9" t="s">
        <v>137</v>
      </c>
      <c r="F2780" s="9" t="s">
        <v>138</v>
      </c>
      <c r="G2780" s="9" t="s">
        <v>140</v>
      </c>
      <c r="H2780" s="9" t="str">
        <f>IF(G2780="","",VLOOKUP(G2780,Metadata!$J$2:$K$22,2,FALSE))</f>
        <v>Lisbon Metropolitan Area</v>
      </c>
      <c r="I2780" s="9" t="s">
        <v>295</v>
      </c>
      <c r="J2780" s="9" t="str">
        <f>IF(I2780="","",VLOOKUP(I2780,Metadata!$P$2:$Q$43,2,FALSE))</f>
        <v>Europe</v>
      </c>
      <c r="K2780" s="9" t="str">
        <f t="shared" si="0"/>
        <v>International</v>
      </c>
      <c r="L2780" s="9" t="s">
        <v>137</v>
      </c>
      <c r="M2780" s="9" t="str">
        <f>IF(L2780="","",VLOOKUP(L2780,Metadata!$J$2:$K$22,2,FALSE))</f>
        <v/>
      </c>
      <c r="N2780" s="9" t="s">
        <v>141</v>
      </c>
      <c r="O2780" s="9" t="s">
        <v>137</v>
      </c>
      <c r="P2780" s="9" t="s">
        <v>191</v>
      </c>
      <c r="Q2780" s="10" t="str">
        <f t="shared" si="1"/>
        <v>Remote Job (full or flexible)</v>
      </c>
      <c r="R2780" s="10">
        <v>7</v>
      </c>
      <c r="S2780" s="9" t="s">
        <v>206</v>
      </c>
      <c r="T2780" s="9" t="s">
        <v>137</v>
      </c>
      <c r="U2780" s="9" t="str">
        <f>IF(S2780&lt;&gt;"",S2780,IF(T2780&lt;&gt;"",VLOOKUP(T2780,Metadata!$S$2:$T$228,2,FALSE),""))</f>
        <v>Mobile Apps Developer</v>
      </c>
      <c r="V2780" s="9" t="s">
        <v>137</v>
      </c>
      <c r="W2780" s="9" t="s">
        <v>137</v>
      </c>
      <c r="X2780" s="9" t="s">
        <v>175</v>
      </c>
      <c r="Y2780" s="9" t="s">
        <v>137</v>
      </c>
      <c r="Z2780" s="9" t="s">
        <v>262</v>
      </c>
      <c r="AA2780" s="9" t="s">
        <v>137</v>
      </c>
      <c r="AB2780" s="9" t="s">
        <v>137</v>
      </c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 t="s">
        <v>197</v>
      </c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 t="s">
        <v>445</v>
      </c>
      <c r="CA2780" s="10"/>
      <c r="CB2780" s="10" t="str">
        <f t="shared" si="5"/>
        <v/>
      </c>
      <c r="CC2780" s="10"/>
      <c r="CD2780" s="9" t="str">
        <f t="shared" si="2"/>
        <v/>
      </c>
      <c r="CE2780" s="9" t="s">
        <v>168</v>
      </c>
      <c r="CF2780" s="9" t="s">
        <v>225</v>
      </c>
      <c r="CG2780" s="9">
        <f>IF(CF2780="","",VLOOKUP(CF2780,Metadata!$D$2:$H$20,2,FALSE))</f>
        <v>22500</v>
      </c>
      <c r="CH2780" s="9">
        <f>IF(CF2780="","",VLOOKUP(CF2780,Metadata!$D$2:$H$20,4,FALSE))</f>
        <v>20000</v>
      </c>
      <c r="CI2780" s="9">
        <f>IF(CF2780="","",VLOOKUP(CF2780,Metadata!$D$2:$H$20,5,FALSE))</f>
        <v>25000</v>
      </c>
      <c r="CJ2780" s="9">
        <f t="shared" si="3"/>
        <v>22500</v>
      </c>
      <c r="CK2780" s="9" t="s">
        <v>221</v>
      </c>
      <c r="CL2780" s="10">
        <v>3</v>
      </c>
      <c r="CM2780" s="10">
        <v>4</v>
      </c>
      <c r="CN2780" s="10">
        <v>5</v>
      </c>
      <c r="CO2780" s="10">
        <v>7</v>
      </c>
      <c r="CP2780" s="10">
        <v>4</v>
      </c>
      <c r="CQ2780" s="10">
        <v>5</v>
      </c>
      <c r="CR2780" s="10">
        <v>7</v>
      </c>
      <c r="CS2780" s="10">
        <v>7</v>
      </c>
      <c r="CT2780" s="10">
        <v>4</v>
      </c>
      <c r="CU2780" s="10">
        <v>7</v>
      </c>
      <c r="CV2780" s="10">
        <v>7</v>
      </c>
      <c r="CW2780" s="10">
        <v>6</v>
      </c>
      <c r="CX2780" s="10">
        <v>7</v>
      </c>
      <c r="CY2780" s="10">
        <v>5</v>
      </c>
      <c r="CZ2780" s="10">
        <v>7</v>
      </c>
      <c r="DA2780" s="10">
        <v>4</v>
      </c>
      <c r="DB2780" s="10">
        <v>6</v>
      </c>
      <c r="DC2780" s="10">
        <v>7</v>
      </c>
      <c r="DD2780" s="10">
        <v>7</v>
      </c>
      <c r="DE2780" s="10">
        <v>7</v>
      </c>
      <c r="DF2780" s="10">
        <v>6</v>
      </c>
      <c r="DG2780" s="10">
        <v>7</v>
      </c>
      <c r="DH2780" s="10">
        <v>6</v>
      </c>
      <c r="DI2780" s="10">
        <v>7</v>
      </c>
      <c r="DJ2780" s="10">
        <v>7</v>
      </c>
      <c r="DK2780" s="10">
        <v>6</v>
      </c>
      <c r="DL2780" s="10">
        <v>6</v>
      </c>
      <c r="DM2780" s="9" t="s">
        <v>154</v>
      </c>
      <c r="DN2780" s="10">
        <v>1992</v>
      </c>
      <c r="DO2780" s="9">
        <f t="shared" si="9"/>
        <v>29</v>
      </c>
      <c r="DP2780" s="9" t="s">
        <v>155</v>
      </c>
      <c r="DQ2780" s="9" t="s">
        <v>202</v>
      </c>
      <c r="DR2780" s="9" t="s">
        <v>157</v>
      </c>
      <c r="DS2780" s="9" t="s">
        <v>137</v>
      </c>
      <c r="DT2780" s="9" t="s">
        <v>657</v>
      </c>
      <c r="DU2780" s="9" t="s">
        <v>168</v>
      </c>
      <c r="DV2780" s="9" t="str">
        <f>VLOOKUP(DU2780,Metadata!$B$2:$C$7,2,FALSE)</f>
        <v>0 - 3 years</v>
      </c>
    </row>
    <row r="2781" spans="1:126">
      <c r="A2781" s="13">
        <v>2780</v>
      </c>
      <c r="B2781" s="9" t="s">
        <v>135</v>
      </c>
      <c r="C2781" s="9" t="str">
        <f>VLOOKUP(B2781,Metadata!$M$2:$N$6,2,FALSE)</f>
        <v>Permanent Employee</v>
      </c>
      <c r="D2781" s="9" t="s">
        <v>159</v>
      </c>
      <c r="E2781" s="9" t="s">
        <v>137</v>
      </c>
      <c r="F2781" s="9" t="s">
        <v>138</v>
      </c>
      <c r="G2781" s="9" t="s">
        <v>140</v>
      </c>
      <c r="H2781" s="9" t="str">
        <f>IF(G2781="","",VLOOKUP(G2781,Metadata!$J$2:$K$22,2,FALSE))</f>
        <v>Lisbon Metropolitan Area</v>
      </c>
      <c r="I2781" s="9" t="s">
        <v>138</v>
      </c>
      <c r="J2781" s="9" t="str">
        <f>IF(I2781="","",VLOOKUP(I2781,Metadata!$P$2:$Q$43,2,FALSE))</f>
        <v>Europe</v>
      </c>
      <c r="K2781" s="9" t="str">
        <f t="shared" si="0"/>
        <v>Portugal</v>
      </c>
      <c r="L2781" s="9" t="s">
        <v>140</v>
      </c>
      <c r="M2781" s="9" t="str">
        <f>IF(L2781="","",VLOOKUP(L2781,Metadata!$J$2:$K$22,2,FALSE))</f>
        <v>Lisbon Metropolitan Area</v>
      </c>
      <c r="N2781" s="9" t="s">
        <v>141</v>
      </c>
      <c r="O2781" s="9" t="s">
        <v>137</v>
      </c>
      <c r="P2781" s="9" t="s">
        <v>142</v>
      </c>
      <c r="Q2781" s="10" t="str">
        <f t="shared" si="1"/>
        <v>Full Office Job</v>
      </c>
      <c r="R2781" s="10">
        <v>5</v>
      </c>
      <c r="S2781" s="9" t="s">
        <v>161</v>
      </c>
      <c r="T2781" s="9" t="s">
        <v>137</v>
      </c>
      <c r="U2781" s="9" t="str">
        <f>IF(S2781&lt;&gt;"",S2781,IF(T2781&lt;&gt;"",VLOOKUP(T2781,Metadata!$S$2:$T$228,2,FALSE),""))</f>
        <v>Full-Stack Developer</v>
      </c>
      <c r="V2781" s="9" t="s">
        <v>279</v>
      </c>
      <c r="W2781" s="9" t="s">
        <v>137</v>
      </c>
      <c r="X2781" s="9" t="s">
        <v>145</v>
      </c>
      <c r="Y2781" s="9" t="s">
        <v>137</v>
      </c>
      <c r="Z2781" s="9" t="s">
        <v>224</v>
      </c>
      <c r="AA2781" s="9" t="s">
        <v>165</v>
      </c>
      <c r="AB2781" s="9" t="s">
        <v>137</v>
      </c>
      <c r="AC2781" s="9" t="s">
        <v>147</v>
      </c>
      <c r="AD2781" s="9"/>
      <c r="AE2781" s="9"/>
      <c r="AF2781" s="9" t="s">
        <v>243</v>
      </c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 t="s">
        <v>270</v>
      </c>
      <c r="AW2781" s="9"/>
      <c r="AX2781" s="9"/>
      <c r="AY2781" s="9"/>
      <c r="AZ2781" s="9"/>
      <c r="BA2781" s="9"/>
      <c r="BB2781" s="9" t="s">
        <v>284</v>
      </c>
      <c r="BC2781" s="9"/>
      <c r="BD2781" s="9"/>
      <c r="BE2781" s="9"/>
      <c r="BF2781" s="9"/>
      <c r="BG2781" s="9"/>
      <c r="BH2781" s="9"/>
      <c r="BI2781" s="9"/>
      <c r="BJ2781" s="9"/>
      <c r="BK2781" s="9"/>
      <c r="BL2781" s="9" t="s">
        <v>199</v>
      </c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10"/>
      <c r="CB2781" s="10" t="str">
        <f t="shared" si="5"/>
        <v/>
      </c>
      <c r="CC2781" s="10"/>
      <c r="CD2781" s="9" t="str">
        <f t="shared" si="2"/>
        <v/>
      </c>
      <c r="CE2781" s="9" t="s">
        <v>168</v>
      </c>
      <c r="CF2781" s="9" t="s">
        <v>254</v>
      </c>
      <c r="CG2781" s="9">
        <f>IF(CF2781="","",VLOOKUP(CF2781,Metadata!$D$2:$H$20,2,FALSE))</f>
        <v>37500</v>
      </c>
      <c r="CH2781" s="9">
        <f>IF(CF2781="","",VLOOKUP(CF2781,Metadata!$D$2:$H$20,4,FALSE))</f>
        <v>35000</v>
      </c>
      <c r="CI2781" s="9">
        <f>IF(CF2781="","",VLOOKUP(CF2781,Metadata!$D$2:$H$20,5,FALSE))</f>
        <v>40000</v>
      </c>
      <c r="CJ2781" s="9">
        <f t="shared" si="3"/>
        <v>37500</v>
      </c>
      <c r="CK2781" s="9" t="s">
        <v>189</v>
      </c>
      <c r="CL2781" s="10">
        <v>2</v>
      </c>
      <c r="CM2781" s="10">
        <v>3</v>
      </c>
      <c r="CN2781" s="10">
        <v>6</v>
      </c>
      <c r="CO2781" s="10">
        <v>7</v>
      </c>
      <c r="CP2781" s="10">
        <v>6</v>
      </c>
      <c r="CQ2781" s="10">
        <v>5</v>
      </c>
      <c r="CR2781" s="10">
        <v>5</v>
      </c>
      <c r="CS2781" s="10">
        <v>4</v>
      </c>
      <c r="CT2781" s="10">
        <v>3</v>
      </c>
      <c r="CU2781" s="10">
        <v>6</v>
      </c>
      <c r="CV2781" s="10">
        <v>4</v>
      </c>
      <c r="CW2781" s="10">
        <v>4</v>
      </c>
      <c r="CX2781" s="10">
        <v>5</v>
      </c>
      <c r="CY2781" s="10">
        <v>5</v>
      </c>
      <c r="CZ2781" s="10">
        <v>6</v>
      </c>
      <c r="DA2781" s="10">
        <v>5</v>
      </c>
      <c r="DB2781" s="10">
        <v>6</v>
      </c>
      <c r="DC2781" s="10">
        <v>7</v>
      </c>
      <c r="DD2781" s="10">
        <v>5</v>
      </c>
      <c r="DE2781" s="10">
        <v>4</v>
      </c>
      <c r="DF2781" s="10">
        <v>5</v>
      </c>
      <c r="DG2781" s="10">
        <v>5</v>
      </c>
      <c r="DH2781" s="10">
        <v>4</v>
      </c>
      <c r="DI2781" s="10">
        <v>6</v>
      </c>
      <c r="DJ2781" s="10">
        <v>4</v>
      </c>
      <c r="DK2781" s="10">
        <v>6</v>
      </c>
      <c r="DL2781" s="10">
        <v>6</v>
      </c>
      <c r="DM2781" s="9" t="s">
        <v>154</v>
      </c>
      <c r="DN2781" s="10">
        <v>1990</v>
      </c>
      <c r="DO2781" s="9">
        <f t="shared" si="9"/>
        <v>31</v>
      </c>
      <c r="DP2781" s="9" t="s">
        <v>155</v>
      </c>
      <c r="DQ2781" s="9" t="s">
        <v>156</v>
      </c>
      <c r="DR2781" s="9" t="s">
        <v>157</v>
      </c>
      <c r="DS2781" s="9" t="s">
        <v>137</v>
      </c>
      <c r="DT2781" s="9" t="s">
        <v>657</v>
      </c>
      <c r="DU2781" s="9" t="s">
        <v>203</v>
      </c>
      <c r="DV2781" s="9" t="str">
        <f>VLOOKUP(DU2781,Metadata!$B$2:$C$7,2,FALSE)</f>
        <v>6+ years</v>
      </c>
    </row>
    <row r="2782" spans="1:126">
      <c r="A2782" s="13">
        <v>2781</v>
      </c>
      <c r="B2782" s="9" t="s">
        <v>135</v>
      </c>
      <c r="C2782" s="9" t="str">
        <f>VLOOKUP(B2782,Metadata!$M$2:$N$6,2,FALSE)</f>
        <v>Permanent Employee</v>
      </c>
      <c r="D2782" s="9" t="s">
        <v>159</v>
      </c>
      <c r="E2782" s="9" t="s">
        <v>137</v>
      </c>
      <c r="F2782" s="9" t="s">
        <v>138</v>
      </c>
      <c r="G2782" s="9" t="s">
        <v>312</v>
      </c>
      <c r="H2782" s="9" t="str">
        <f>IF(G2782="","",VLOOKUP(G2782,Metadata!$J$2:$K$22,2,FALSE))</f>
        <v>South</v>
      </c>
      <c r="I2782" s="9" t="s">
        <v>255</v>
      </c>
      <c r="J2782" s="9" t="str">
        <f>IF(I2782="","",VLOOKUP(I2782,Metadata!$P$2:$Q$43,2,FALSE))</f>
        <v>Europe</v>
      </c>
      <c r="K2782" s="9" t="str">
        <f t="shared" si="0"/>
        <v>International</v>
      </c>
      <c r="L2782" s="9" t="s">
        <v>137</v>
      </c>
      <c r="M2782" s="9" t="str">
        <f>IF(L2782="","",VLOOKUP(L2782,Metadata!$J$2:$K$22,2,FALSE))</f>
        <v/>
      </c>
      <c r="N2782" s="9" t="s">
        <v>214</v>
      </c>
      <c r="O2782" s="9" t="s">
        <v>239</v>
      </c>
      <c r="P2782" s="9" t="s">
        <v>142</v>
      </c>
      <c r="Q2782" s="10" t="str">
        <f t="shared" si="1"/>
        <v>Full Office Job</v>
      </c>
      <c r="R2782" s="10">
        <v>4</v>
      </c>
      <c r="S2782" s="9" t="s">
        <v>229</v>
      </c>
      <c r="T2782" s="9" t="s">
        <v>137</v>
      </c>
      <c r="U2782" s="9" t="str">
        <f>IF(S2782&lt;&gt;"",S2782,IF(T2782&lt;&gt;"",VLOOKUP(T2782,Metadata!$S$2:$T$228,2,FALSE),""))</f>
        <v>Project Manager</v>
      </c>
      <c r="V2782" s="9" t="s">
        <v>279</v>
      </c>
      <c r="W2782" s="9" t="s">
        <v>137</v>
      </c>
      <c r="X2782" s="9" t="s">
        <v>163</v>
      </c>
      <c r="Y2782" s="9" t="s">
        <v>137</v>
      </c>
      <c r="Z2782" s="9" t="s">
        <v>262</v>
      </c>
      <c r="AA2782" s="9" t="s">
        <v>165</v>
      </c>
      <c r="AB2782" s="9" t="s">
        <v>137</v>
      </c>
      <c r="AC2782" s="9" t="s">
        <v>147</v>
      </c>
      <c r="AD2782" s="9"/>
      <c r="AE2782" s="9" t="s">
        <v>194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 t="s">
        <v>178</v>
      </c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198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10"/>
      <c r="CB2782" s="10" t="str">
        <f t="shared" si="5"/>
        <v/>
      </c>
      <c r="CC2782" s="10"/>
      <c r="CD2782" s="9" t="str">
        <f t="shared" si="2"/>
        <v/>
      </c>
      <c r="CE2782" s="9" t="s">
        <v>168</v>
      </c>
      <c r="CF2782" s="9" t="s">
        <v>254</v>
      </c>
      <c r="CG2782" s="9">
        <f>IF(CF2782="","",VLOOKUP(CF2782,Metadata!$D$2:$H$20,2,FALSE))</f>
        <v>37500</v>
      </c>
      <c r="CH2782" s="9">
        <f>IF(CF2782="","",VLOOKUP(CF2782,Metadata!$D$2:$H$20,4,FALSE))</f>
        <v>35000</v>
      </c>
      <c r="CI2782" s="9">
        <f>IF(CF2782="","",VLOOKUP(CF2782,Metadata!$D$2:$H$20,5,FALSE))</f>
        <v>40000</v>
      </c>
      <c r="CJ2782" s="9">
        <f t="shared" si="3"/>
        <v>37500</v>
      </c>
      <c r="CK2782" s="9" t="s">
        <v>277</v>
      </c>
      <c r="CL2782" s="10">
        <v>4</v>
      </c>
      <c r="CM2782" s="10">
        <v>2</v>
      </c>
      <c r="CN2782" s="10">
        <v>4</v>
      </c>
      <c r="CO2782" s="10">
        <v>4</v>
      </c>
      <c r="CP2782" s="10">
        <v>4</v>
      </c>
      <c r="CQ2782" s="10">
        <v>6</v>
      </c>
      <c r="CR2782" s="10">
        <v>3</v>
      </c>
      <c r="CS2782" s="10">
        <v>5</v>
      </c>
      <c r="CT2782" s="10">
        <v>7</v>
      </c>
      <c r="CU2782" s="10">
        <v>3</v>
      </c>
      <c r="CV2782" s="10">
        <v>6</v>
      </c>
      <c r="CW2782" s="10">
        <v>3</v>
      </c>
      <c r="CX2782" s="10">
        <v>6</v>
      </c>
      <c r="CY2782" s="10">
        <v>6</v>
      </c>
      <c r="CZ2782" s="10">
        <v>5</v>
      </c>
      <c r="DA2782" s="10">
        <v>3</v>
      </c>
      <c r="DB2782" s="10">
        <v>3</v>
      </c>
      <c r="DC2782" s="10">
        <v>5</v>
      </c>
      <c r="DD2782" s="10">
        <v>2</v>
      </c>
      <c r="DE2782" s="10">
        <v>3</v>
      </c>
      <c r="DF2782" s="10">
        <v>5</v>
      </c>
      <c r="DG2782" s="10">
        <v>5</v>
      </c>
      <c r="DH2782" s="10">
        <v>2</v>
      </c>
      <c r="DI2782" s="10">
        <v>4</v>
      </c>
      <c r="DJ2782" s="10">
        <v>6</v>
      </c>
      <c r="DK2782" s="10">
        <v>5</v>
      </c>
      <c r="DL2782" s="10">
        <v>4</v>
      </c>
      <c r="DM2782" s="9" t="s">
        <v>154</v>
      </c>
      <c r="DN2782" s="10">
        <v>1976</v>
      </c>
      <c r="DO2782" s="9">
        <f t="shared" si="9"/>
        <v>45</v>
      </c>
      <c r="DP2782" s="9" t="s">
        <v>155</v>
      </c>
      <c r="DQ2782" s="9" t="s">
        <v>202</v>
      </c>
      <c r="DR2782" s="9" t="s">
        <v>157</v>
      </c>
      <c r="DS2782" s="9" t="s">
        <v>137</v>
      </c>
      <c r="DT2782" s="9" t="s">
        <v>657</v>
      </c>
      <c r="DU2782" s="9" t="s">
        <v>158</v>
      </c>
      <c r="DV2782" s="9" t="str">
        <f>VLOOKUP(DU2782,Metadata!$B$2:$C$7,2,FALSE)</f>
        <v>6+ years</v>
      </c>
    </row>
    <row r="2783" spans="1:126">
      <c r="A2783" s="13">
        <v>2782</v>
      </c>
      <c r="B2783" s="9" t="s">
        <v>135</v>
      </c>
      <c r="C2783" s="9" t="str">
        <f>VLOOKUP(B2783,Metadata!$M$2:$N$6,2,FALSE)</f>
        <v>Permanent Employee</v>
      </c>
      <c r="D2783" s="9" t="s">
        <v>159</v>
      </c>
      <c r="E2783" s="9" t="s">
        <v>137</v>
      </c>
      <c r="F2783" s="9" t="s">
        <v>138</v>
      </c>
      <c r="G2783" s="9" t="s">
        <v>140</v>
      </c>
      <c r="H2783" s="9" t="str">
        <f>IF(G2783="","",VLOOKUP(G2783,Metadata!$J$2:$K$22,2,FALSE))</f>
        <v>Lisbon Metropolitan Area</v>
      </c>
      <c r="I2783" s="9" t="s">
        <v>138</v>
      </c>
      <c r="J2783" s="9" t="str">
        <f>IF(I2783="","",VLOOKUP(I2783,Metadata!$P$2:$Q$43,2,FALSE))</f>
        <v>Europe</v>
      </c>
      <c r="K2783" s="9" t="str">
        <f t="shared" si="0"/>
        <v>Portugal</v>
      </c>
      <c r="L2783" s="9" t="s">
        <v>140</v>
      </c>
      <c r="M2783" s="9" t="str">
        <f>IF(L2783="","",VLOOKUP(L2783,Metadata!$J$2:$K$22,2,FALSE))</f>
        <v>Lisbon Metropolitan Area</v>
      </c>
      <c r="N2783" s="9" t="s">
        <v>214</v>
      </c>
      <c r="O2783" s="9" t="s">
        <v>259</v>
      </c>
      <c r="P2783" s="9" t="s">
        <v>191</v>
      </c>
      <c r="Q2783" s="10" t="str">
        <f t="shared" si="1"/>
        <v>Remote Job (full or flexible)</v>
      </c>
      <c r="R2783" s="10">
        <v>6</v>
      </c>
      <c r="S2783" s="9" t="s">
        <v>161</v>
      </c>
      <c r="T2783" s="9" t="s">
        <v>137</v>
      </c>
      <c r="U2783" s="9" t="str">
        <f>IF(S2783&lt;&gt;"",S2783,IF(T2783&lt;&gt;"",VLOOKUP(T2783,Metadata!$S$2:$T$228,2,FALSE),""))</f>
        <v>Full-Stack Developer</v>
      </c>
      <c r="V2783" s="9" t="s">
        <v>162</v>
      </c>
      <c r="W2783" s="9" t="s">
        <v>137</v>
      </c>
      <c r="X2783" s="9" t="s">
        <v>252</v>
      </c>
      <c r="Y2783" s="9" t="s">
        <v>137</v>
      </c>
      <c r="Z2783" s="9" t="s">
        <v>184</v>
      </c>
      <c r="AA2783" s="9" t="s">
        <v>165</v>
      </c>
      <c r="AB2783" s="9" t="s">
        <v>137</v>
      </c>
      <c r="AC2783" s="9" t="s">
        <v>147</v>
      </c>
      <c r="AD2783" s="9" t="s">
        <v>148</v>
      </c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 t="s">
        <v>178</v>
      </c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 t="s">
        <v>186</v>
      </c>
      <c r="BO2783" s="9"/>
      <c r="BP2783" s="9"/>
      <c r="BQ2783" s="9" t="s">
        <v>219</v>
      </c>
      <c r="BR2783" s="9"/>
      <c r="BS2783" s="9"/>
      <c r="BT2783" s="9"/>
      <c r="BU2783" s="9"/>
      <c r="BV2783" s="9"/>
      <c r="BW2783" s="9"/>
      <c r="BX2783" s="9"/>
      <c r="BY2783" s="9"/>
      <c r="BZ2783" s="9"/>
      <c r="CA2783" s="10"/>
      <c r="CB2783" s="10" t="str">
        <f t="shared" si="5"/>
        <v/>
      </c>
      <c r="CC2783" s="10"/>
      <c r="CD2783" s="9" t="str">
        <f t="shared" si="2"/>
        <v/>
      </c>
      <c r="CE2783" s="9" t="s">
        <v>168</v>
      </c>
      <c r="CF2783" s="9" t="s">
        <v>188</v>
      </c>
      <c r="CG2783" s="9">
        <f>IF(CF2783="","",VLOOKUP(CF2783,Metadata!$D$2:$H$20,2,FALSE))</f>
        <v>17500</v>
      </c>
      <c r="CH2783" s="9">
        <f>IF(CF2783="","",VLOOKUP(CF2783,Metadata!$D$2:$H$20,4,FALSE))</f>
        <v>15000</v>
      </c>
      <c r="CI2783" s="9">
        <f>IF(CF2783="","",VLOOKUP(CF2783,Metadata!$D$2:$H$20,5,FALSE))</f>
        <v>20000</v>
      </c>
      <c r="CJ2783" s="9">
        <f t="shared" si="3"/>
        <v>17500</v>
      </c>
      <c r="CK2783" s="9" t="s">
        <v>189</v>
      </c>
      <c r="CL2783" s="10">
        <v>4</v>
      </c>
      <c r="CM2783" s="10">
        <v>3</v>
      </c>
      <c r="CN2783" s="10">
        <v>7</v>
      </c>
      <c r="CO2783" s="10">
        <v>5</v>
      </c>
      <c r="CP2783" s="10">
        <v>6</v>
      </c>
      <c r="CQ2783" s="10">
        <v>6</v>
      </c>
      <c r="CR2783" s="10">
        <v>6</v>
      </c>
      <c r="CS2783" s="10">
        <v>6</v>
      </c>
      <c r="CT2783" s="10">
        <v>7</v>
      </c>
      <c r="CU2783" s="10">
        <v>6</v>
      </c>
      <c r="CV2783" s="10">
        <v>5</v>
      </c>
      <c r="CW2783" s="10">
        <v>5</v>
      </c>
      <c r="CX2783" s="10">
        <v>5</v>
      </c>
      <c r="CY2783" s="10">
        <v>5</v>
      </c>
      <c r="CZ2783" s="10">
        <v>6</v>
      </c>
      <c r="DA2783" s="10">
        <v>5</v>
      </c>
      <c r="DB2783" s="10">
        <v>5</v>
      </c>
      <c r="DC2783" s="10">
        <v>7</v>
      </c>
      <c r="DD2783" s="10">
        <v>5</v>
      </c>
      <c r="DE2783" s="10">
        <v>7</v>
      </c>
      <c r="DF2783" s="10">
        <v>7</v>
      </c>
      <c r="DG2783" s="10">
        <v>7</v>
      </c>
      <c r="DH2783" s="10">
        <v>6</v>
      </c>
      <c r="DI2783" s="10">
        <v>7</v>
      </c>
      <c r="DJ2783" s="10">
        <v>5</v>
      </c>
      <c r="DK2783" s="10">
        <v>6</v>
      </c>
      <c r="DL2783" s="10">
        <v>7</v>
      </c>
      <c r="DM2783" s="9" t="s">
        <v>154</v>
      </c>
      <c r="DN2783" s="10">
        <v>1976</v>
      </c>
      <c r="DO2783" s="9">
        <f t="shared" si="9"/>
        <v>45</v>
      </c>
      <c r="DP2783" s="9" t="s">
        <v>155</v>
      </c>
      <c r="DQ2783" s="9" t="s">
        <v>156</v>
      </c>
      <c r="DR2783" s="9" t="s">
        <v>342</v>
      </c>
      <c r="DS2783" s="9" t="s">
        <v>137</v>
      </c>
      <c r="DT2783" s="9" t="s">
        <v>657</v>
      </c>
      <c r="DU2783" s="9" t="s">
        <v>158</v>
      </c>
      <c r="DV2783" s="9" t="str">
        <f>VLOOKUP(DU2783,Metadata!$B$2:$C$7,2,FALSE)</f>
        <v>6+ years</v>
      </c>
    </row>
    <row r="2784" spans="1:126">
      <c r="A2784" s="13">
        <v>2783</v>
      </c>
      <c r="B2784" s="9" t="s">
        <v>135</v>
      </c>
      <c r="C2784" s="9" t="str">
        <f>VLOOKUP(B2784,Metadata!$M$2:$N$6,2,FALSE)</f>
        <v>Permanent Employee</v>
      </c>
      <c r="D2784" s="9" t="s">
        <v>136</v>
      </c>
      <c r="E2784" s="9" t="s">
        <v>137</v>
      </c>
      <c r="F2784" s="9" t="s">
        <v>138</v>
      </c>
      <c r="G2784" s="9" t="s">
        <v>140</v>
      </c>
      <c r="H2784" s="9" t="str">
        <f>IF(G2784="","",VLOOKUP(G2784,Metadata!$J$2:$K$22,2,FALSE))</f>
        <v>Lisbon Metropolitan Area</v>
      </c>
      <c r="I2784" s="9" t="s">
        <v>138</v>
      </c>
      <c r="J2784" s="9" t="str">
        <f>IF(I2784="","",VLOOKUP(I2784,Metadata!$P$2:$Q$43,2,FALSE))</f>
        <v>Europe</v>
      </c>
      <c r="K2784" s="9" t="str">
        <f t="shared" si="0"/>
        <v>Portugal</v>
      </c>
      <c r="L2784" s="9" t="s">
        <v>140</v>
      </c>
      <c r="M2784" s="9" t="str">
        <f>IF(L2784="","",VLOOKUP(L2784,Metadata!$J$2:$K$22,2,FALSE))</f>
        <v>Lisbon Metropolitan Area</v>
      </c>
      <c r="N2784" s="9" t="s">
        <v>214</v>
      </c>
      <c r="O2784" s="9" t="s">
        <v>259</v>
      </c>
      <c r="P2784" s="9" t="s">
        <v>142</v>
      </c>
      <c r="Q2784" s="10" t="str">
        <f t="shared" si="1"/>
        <v>Full Office Job</v>
      </c>
      <c r="R2784" s="10">
        <v>6</v>
      </c>
      <c r="S2784" s="9" t="s">
        <v>229</v>
      </c>
      <c r="T2784" s="9" t="s">
        <v>137</v>
      </c>
      <c r="U2784" s="9" t="str">
        <f>IF(S2784&lt;&gt;"",S2784,IF(T2784&lt;&gt;"",VLOOKUP(T2784,Metadata!$S$2:$T$228,2,FALSE),""))</f>
        <v>Project Manager</v>
      </c>
      <c r="V2784" s="9" t="s">
        <v>261</v>
      </c>
      <c r="W2784" s="9" t="s">
        <v>137</v>
      </c>
      <c r="X2784" s="9" t="s">
        <v>252</v>
      </c>
      <c r="Y2784" s="9" t="s">
        <v>137</v>
      </c>
      <c r="Z2784" s="9" t="s">
        <v>218</v>
      </c>
      <c r="AA2784" s="9" t="s">
        <v>165</v>
      </c>
      <c r="AB2784" s="9" t="s">
        <v>137</v>
      </c>
      <c r="AC2784" s="9" t="s">
        <v>147</v>
      </c>
      <c r="AD2784" s="9" t="s">
        <v>148</v>
      </c>
      <c r="AE2784" s="9"/>
      <c r="AF2784" s="9" t="s">
        <v>243</v>
      </c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 t="s">
        <v>178</v>
      </c>
      <c r="BB2784" s="9"/>
      <c r="BC2784" s="9"/>
      <c r="BD2784" s="9"/>
      <c r="BE2784" s="9"/>
      <c r="BF2784" s="9"/>
      <c r="BG2784" s="9"/>
      <c r="BH2784" s="9"/>
      <c r="BI2784" s="9"/>
      <c r="BJ2784" s="9" t="s">
        <v>167</v>
      </c>
      <c r="BK2784" s="9"/>
      <c r="BL2784" s="9" t="s">
        <v>199</v>
      </c>
      <c r="BM2784" s="9"/>
      <c r="BN2784" s="9"/>
      <c r="BO2784" s="9"/>
      <c r="BP2784" s="9"/>
      <c r="BQ2784" s="9" t="s">
        <v>219</v>
      </c>
      <c r="BR2784" s="9"/>
      <c r="BS2784" s="9" t="s">
        <v>200</v>
      </c>
      <c r="BT2784" s="9"/>
      <c r="BU2784" s="9" t="s">
        <v>258</v>
      </c>
      <c r="BV2784" s="9"/>
      <c r="BW2784" s="9"/>
      <c r="BX2784" s="9"/>
      <c r="BY2784" s="9"/>
      <c r="BZ2784" s="9"/>
      <c r="CA2784" s="10"/>
      <c r="CB2784" s="10" t="str">
        <f t="shared" si="5"/>
        <v/>
      </c>
      <c r="CC2784" s="10"/>
      <c r="CD2784" s="9" t="str">
        <f t="shared" si="2"/>
        <v/>
      </c>
      <c r="CE2784" s="9" t="s">
        <v>151</v>
      </c>
      <c r="CF2784" s="9" t="s">
        <v>220</v>
      </c>
      <c r="CG2784" s="9">
        <f>IF(CF2784="","",VLOOKUP(CF2784,Metadata!$D$2:$H$20,2,FALSE))</f>
        <v>27500</v>
      </c>
      <c r="CH2784" s="9">
        <f>IF(CF2784="","",VLOOKUP(CF2784,Metadata!$D$2:$H$20,4,FALSE))</f>
        <v>25000</v>
      </c>
      <c r="CI2784" s="9">
        <f>IF(CF2784="","",VLOOKUP(CF2784,Metadata!$D$2:$H$20,5,FALSE))</f>
        <v>30000</v>
      </c>
      <c r="CJ2784" s="9">
        <f t="shared" si="3"/>
        <v>27500</v>
      </c>
      <c r="CK2784" s="9" t="s">
        <v>201</v>
      </c>
      <c r="CL2784" s="10">
        <v>4</v>
      </c>
      <c r="CM2784" s="10">
        <v>4</v>
      </c>
      <c r="CN2784" s="10">
        <v>7</v>
      </c>
      <c r="CO2784" s="10">
        <v>7</v>
      </c>
      <c r="CP2784" s="10">
        <v>7</v>
      </c>
      <c r="CQ2784" s="10">
        <v>7</v>
      </c>
      <c r="CR2784" s="10">
        <v>6</v>
      </c>
      <c r="CS2784" s="10">
        <v>7</v>
      </c>
      <c r="CT2784" s="10">
        <v>7</v>
      </c>
      <c r="CU2784" s="10">
        <v>7</v>
      </c>
      <c r="CV2784" s="10">
        <v>7</v>
      </c>
      <c r="CW2784" s="10">
        <v>7</v>
      </c>
      <c r="CX2784" s="10">
        <v>7</v>
      </c>
      <c r="CY2784" s="10">
        <v>7</v>
      </c>
      <c r="CZ2784" s="10">
        <v>7</v>
      </c>
      <c r="DA2784" s="10">
        <v>7</v>
      </c>
      <c r="DB2784" s="10">
        <v>7</v>
      </c>
      <c r="DC2784" s="10">
        <v>7</v>
      </c>
      <c r="DD2784" s="10">
        <v>7</v>
      </c>
      <c r="DE2784" s="10">
        <v>7</v>
      </c>
      <c r="DF2784" s="10">
        <v>7</v>
      </c>
      <c r="DG2784" s="10">
        <v>7</v>
      </c>
      <c r="DH2784" s="10">
        <v>6</v>
      </c>
      <c r="DI2784" s="10">
        <v>7</v>
      </c>
      <c r="DJ2784" s="10">
        <v>6</v>
      </c>
      <c r="DK2784" s="10">
        <v>6</v>
      </c>
      <c r="DL2784" s="10">
        <v>6</v>
      </c>
      <c r="DM2784" s="9" t="s">
        <v>154</v>
      </c>
      <c r="DN2784" s="10">
        <v>1987</v>
      </c>
      <c r="DO2784" s="9">
        <f t="shared" si="9"/>
        <v>34</v>
      </c>
      <c r="DP2784" s="9" t="s">
        <v>155</v>
      </c>
      <c r="DQ2784" s="9" t="s">
        <v>156</v>
      </c>
      <c r="DR2784" s="9" t="s">
        <v>157</v>
      </c>
      <c r="DS2784" s="9" t="s">
        <v>137</v>
      </c>
      <c r="DT2784" s="9" t="s">
        <v>657</v>
      </c>
      <c r="DU2784" s="9" t="s">
        <v>158</v>
      </c>
      <c r="DV2784" s="9" t="str">
        <f>VLOOKUP(DU2784,Metadata!$B$2:$C$7,2,FALSE)</f>
        <v>6+ years</v>
      </c>
    </row>
    <row r="2785" spans="1:126">
      <c r="A2785" s="13">
        <v>2784</v>
      </c>
      <c r="B2785" s="9" t="s">
        <v>135</v>
      </c>
      <c r="C2785" s="9" t="str">
        <f>VLOOKUP(B2785,Metadata!$M$2:$N$6,2,FALSE)</f>
        <v>Permanent Employee</v>
      </c>
      <c r="D2785" s="9" t="s">
        <v>159</v>
      </c>
      <c r="E2785" s="9" t="s">
        <v>137</v>
      </c>
      <c r="F2785" s="9" t="s">
        <v>138</v>
      </c>
      <c r="G2785" s="9" t="s">
        <v>172</v>
      </c>
      <c r="H2785" s="9" t="str">
        <f>IF(G2785="","",VLOOKUP(G2785,Metadata!$J$2:$K$22,2,FALSE))</f>
        <v>Porto Metropolitan Area</v>
      </c>
      <c r="I2785" s="9" t="s">
        <v>138</v>
      </c>
      <c r="J2785" s="9" t="str">
        <f>IF(I2785="","",VLOOKUP(I2785,Metadata!$P$2:$Q$43,2,FALSE))</f>
        <v>Europe</v>
      </c>
      <c r="K2785" s="9" t="str">
        <f t="shared" si="0"/>
        <v>Portugal</v>
      </c>
      <c r="L2785" s="9" t="s">
        <v>172</v>
      </c>
      <c r="M2785" s="9" t="str">
        <f>IF(L2785="","",VLOOKUP(L2785,Metadata!$J$2:$K$22,2,FALSE))</f>
        <v>Porto Metropolitan Area</v>
      </c>
      <c r="N2785" s="9" t="s">
        <v>141</v>
      </c>
      <c r="O2785" s="9" t="s">
        <v>137</v>
      </c>
      <c r="P2785" s="9" t="s">
        <v>142</v>
      </c>
      <c r="Q2785" s="10" t="str">
        <f t="shared" si="1"/>
        <v>Full Office Job</v>
      </c>
      <c r="R2785" s="10">
        <v>4</v>
      </c>
      <c r="S2785" s="9" t="s">
        <v>161</v>
      </c>
      <c r="T2785" s="9" t="s">
        <v>137</v>
      </c>
      <c r="U2785" s="9" t="str">
        <f>IF(S2785&lt;&gt;"",S2785,IF(T2785&lt;&gt;"",VLOOKUP(T2785,Metadata!$S$2:$T$228,2,FALSE),""))</f>
        <v>Full-Stack Developer</v>
      </c>
      <c r="V2785" s="9" t="s">
        <v>274</v>
      </c>
      <c r="W2785" s="9" t="s">
        <v>137</v>
      </c>
      <c r="X2785" s="9" t="s">
        <v>175</v>
      </c>
      <c r="Y2785" s="9" t="s">
        <v>137</v>
      </c>
      <c r="Z2785" s="9" t="s">
        <v>262</v>
      </c>
      <c r="AA2785" s="9" t="s">
        <v>165</v>
      </c>
      <c r="AB2785" s="9" t="s">
        <v>253</v>
      </c>
      <c r="AC2785" s="9" t="s">
        <v>147</v>
      </c>
      <c r="AD2785" s="9"/>
      <c r="AE2785" s="9"/>
      <c r="AF2785" s="9" t="s">
        <v>243</v>
      </c>
      <c r="AG2785" s="9"/>
      <c r="AH2785" s="9"/>
      <c r="AI2785" s="9"/>
      <c r="AJ2785" s="9" t="s">
        <v>185</v>
      </c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 t="s">
        <v>178</v>
      </c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 t="s">
        <v>199</v>
      </c>
      <c r="BM2785" s="9"/>
      <c r="BN2785" s="9"/>
      <c r="BO2785" s="9" t="s">
        <v>257</v>
      </c>
      <c r="BP2785" s="9"/>
      <c r="BQ2785" s="9"/>
      <c r="BR2785" s="9"/>
      <c r="BS2785" s="9"/>
      <c r="BT2785" s="9"/>
      <c r="BU2785" s="9" t="s">
        <v>258</v>
      </c>
      <c r="BV2785" s="9"/>
      <c r="BW2785" s="9"/>
      <c r="BX2785" s="9"/>
      <c r="BY2785" s="9"/>
      <c r="BZ2785" s="9"/>
      <c r="CA2785" s="10"/>
      <c r="CB2785" s="10" t="str">
        <f t="shared" si="5"/>
        <v/>
      </c>
      <c r="CC2785" s="10"/>
      <c r="CD2785" s="9" t="str">
        <f t="shared" si="2"/>
        <v/>
      </c>
      <c r="CE2785" s="9" t="s">
        <v>151</v>
      </c>
      <c r="CF2785" s="9" t="s">
        <v>254</v>
      </c>
      <c r="CG2785" s="9">
        <f>IF(CF2785="","",VLOOKUP(CF2785,Metadata!$D$2:$H$20,2,FALSE))</f>
        <v>37500</v>
      </c>
      <c r="CH2785" s="9">
        <f>IF(CF2785="","",VLOOKUP(CF2785,Metadata!$D$2:$H$20,4,FALSE))</f>
        <v>35000</v>
      </c>
      <c r="CI2785" s="9">
        <f>IF(CF2785="","",VLOOKUP(CF2785,Metadata!$D$2:$H$20,5,FALSE))</f>
        <v>40000</v>
      </c>
      <c r="CJ2785" s="9">
        <f t="shared" si="3"/>
        <v>37500</v>
      </c>
      <c r="CK2785" s="9" t="s">
        <v>153</v>
      </c>
      <c r="CL2785" s="10">
        <v>5</v>
      </c>
      <c r="CM2785" s="10">
        <v>1</v>
      </c>
      <c r="CN2785" s="10">
        <v>7</v>
      </c>
      <c r="CO2785" s="10">
        <v>6</v>
      </c>
      <c r="CP2785" s="10">
        <v>7</v>
      </c>
      <c r="CQ2785" s="10">
        <v>7</v>
      </c>
      <c r="CR2785" s="10">
        <v>5</v>
      </c>
      <c r="CS2785" s="10">
        <v>6</v>
      </c>
      <c r="CT2785" s="10">
        <v>7</v>
      </c>
      <c r="CU2785" s="10">
        <v>6</v>
      </c>
      <c r="CV2785" s="10">
        <v>5</v>
      </c>
      <c r="CW2785" s="10">
        <v>3</v>
      </c>
      <c r="CX2785" s="10">
        <v>5</v>
      </c>
      <c r="CY2785" s="10">
        <v>4</v>
      </c>
      <c r="CZ2785" s="10">
        <v>7</v>
      </c>
      <c r="DA2785" s="10">
        <v>6</v>
      </c>
      <c r="DB2785" s="10">
        <v>5</v>
      </c>
      <c r="DC2785" s="10">
        <v>7</v>
      </c>
      <c r="DD2785" s="10">
        <v>6</v>
      </c>
      <c r="DE2785" s="10">
        <v>7</v>
      </c>
      <c r="DF2785" s="10">
        <v>7</v>
      </c>
      <c r="DG2785" s="10">
        <v>6</v>
      </c>
      <c r="DH2785" s="10">
        <v>6</v>
      </c>
      <c r="DI2785" s="10">
        <v>5</v>
      </c>
      <c r="DJ2785" s="10">
        <v>6</v>
      </c>
      <c r="DK2785" s="10">
        <v>7</v>
      </c>
      <c r="DL2785" s="10">
        <v>5</v>
      </c>
      <c r="DM2785" s="9" t="s">
        <v>154</v>
      </c>
      <c r="DN2785" s="10">
        <v>1993</v>
      </c>
      <c r="DO2785" s="9">
        <f t="shared" si="9"/>
        <v>28</v>
      </c>
      <c r="DP2785" s="9" t="s">
        <v>222</v>
      </c>
      <c r="DQ2785" s="9" t="s">
        <v>202</v>
      </c>
      <c r="DR2785" s="9" t="s">
        <v>157</v>
      </c>
      <c r="DS2785" s="9" t="s">
        <v>137</v>
      </c>
      <c r="DT2785" s="9" t="s">
        <v>657</v>
      </c>
      <c r="DU2785" s="9" t="s">
        <v>223</v>
      </c>
      <c r="DV2785" s="9" t="str">
        <f>VLOOKUP(DU2785,Metadata!$B$2:$C$7,2,FALSE)</f>
        <v>3 - 6 years</v>
      </c>
    </row>
    <row r="2786" spans="1:126">
      <c r="A2786" s="13">
        <v>2785</v>
      </c>
      <c r="B2786" s="9" t="s">
        <v>135</v>
      </c>
      <c r="C2786" s="9" t="str">
        <f>VLOOKUP(B2786,Metadata!$M$2:$N$6,2,FALSE)</f>
        <v>Permanent Employee</v>
      </c>
      <c r="D2786" s="9" t="s">
        <v>136</v>
      </c>
      <c r="E2786" s="9" t="s">
        <v>137</v>
      </c>
      <c r="F2786" s="9" t="s">
        <v>138</v>
      </c>
      <c r="G2786" s="9" t="s">
        <v>160</v>
      </c>
      <c r="H2786" s="9" t="str">
        <f>IF(G2786="","",VLOOKUP(G2786,Metadata!$J$2:$K$22,2,FALSE))</f>
        <v>Centre</v>
      </c>
      <c r="I2786" s="9" t="s">
        <v>228</v>
      </c>
      <c r="J2786" s="9" t="str">
        <f>IF(I2786="","",VLOOKUP(I2786,Metadata!$P$2:$Q$43,2,FALSE))</f>
        <v>Europe</v>
      </c>
      <c r="K2786" s="9" t="str">
        <f t="shared" si="0"/>
        <v>International</v>
      </c>
      <c r="L2786" s="9" t="s">
        <v>137</v>
      </c>
      <c r="M2786" s="9" t="str">
        <f>IF(L2786="","",VLOOKUP(L2786,Metadata!$J$2:$K$22,2,FALSE))</f>
        <v/>
      </c>
      <c r="N2786" s="9" t="s">
        <v>141</v>
      </c>
      <c r="O2786" s="9" t="s">
        <v>137</v>
      </c>
      <c r="P2786" s="9" t="s">
        <v>191</v>
      </c>
      <c r="Q2786" s="10" t="str">
        <f t="shared" si="1"/>
        <v>Remote Job (full or flexible)</v>
      </c>
      <c r="R2786" s="10">
        <v>6</v>
      </c>
      <c r="S2786" s="9" t="s">
        <v>260</v>
      </c>
      <c r="T2786" s="9" t="s">
        <v>137</v>
      </c>
      <c r="U2786" s="9" t="str">
        <f>IF(S2786&lt;&gt;"",S2786,IF(T2786&lt;&gt;"",VLOOKUP(T2786,Metadata!$S$2:$T$228,2,FALSE),""))</f>
        <v>DevOps Engineer</v>
      </c>
      <c r="V2786" s="9" t="s">
        <v>217</v>
      </c>
      <c r="W2786" s="9" t="s">
        <v>137</v>
      </c>
      <c r="X2786" s="9" t="s">
        <v>145</v>
      </c>
      <c r="Y2786" s="9" t="s">
        <v>137</v>
      </c>
      <c r="Z2786" s="9" t="s">
        <v>224</v>
      </c>
      <c r="AA2786" s="9" t="s">
        <v>137</v>
      </c>
      <c r="AB2786" s="9" t="s">
        <v>253</v>
      </c>
      <c r="AC2786" s="9" t="s">
        <v>147</v>
      </c>
      <c r="AD2786" s="9"/>
      <c r="AE2786" s="9"/>
      <c r="AF2786" s="9" t="s">
        <v>243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 t="s">
        <v>270</v>
      </c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 t="s">
        <v>150</v>
      </c>
      <c r="BZ2786" s="9" t="s">
        <v>137</v>
      </c>
      <c r="CA2786" s="10"/>
      <c r="CB2786" s="10" t="str">
        <f t="shared" si="5"/>
        <v/>
      </c>
      <c r="CC2786" s="10"/>
      <c r="CD2786" s="9" t="str">
        <f t="shared" si="2"/>
        <v/>
      </c>
      <c r="CE2786" s="9" t="s">
        <v>168</v>
      </c>
      <c r="CF2786" s="9" t="s">
        <v>254</v>
      </c>
      <c r="CG2786" s="9">
        <f>IF(CF2786="","",VLOOKUP(CF2786,Metadata!$D$2:$H$20,2,FALSE))</f>
        <v>37500</v>
      </c>
      <c r="CH2786" s="9">
        <f>IF(CF2786="","",VLOOKUP(CF2786,Metadata!$D$2:$H$20,4,FALSE))</f>
        <v>35000</v>
      </c>
      <c r="CI2786" s="9">
        <f>IF(CF2786="","",VLOOKUP(CF2786,Metadata!$D$2:$H$20,5,FALSE))</f>
        <v>40000</v>
      </c>
      <c r="CJ2786" s="9">
        <f t="shared" si="3"/>
        <v>37500</v>
      </c>
      <c r="CK2786" s="9" t="s">
        <v>153</v>
      </c>
      <c r="CL2786" s="10">
        <v>5</v>
      </c>
      <c r="CM2786" s="10">
        <v>3</v>
      </c>
      <c r="CN2786" s="10">
        <v>6</v>
      </c>
      <c r="CO2786" s="10">
        <v>6</v>
      </c>
      <c r="CP2786" s="10">
        <v>6</v>
      </c>
      <c r="CQ2786" s="10">
        <v>7</v>
      </c>
      <c r="CR2786" s="10">
        <v>6</v>
      </c>
      <c r="CS2786" s="10">
        <v>6</v>
      </c>
      <c r="CT2786" s="10">
        <v>5</v>
      </c>
      <c r="CU2786" s="10">
        <v>5</v>
      </c>
      <c r="CV2786" s="10">
        <v>5</v>
      </c>
      <c r="CW2786" s="10">
        <v>5</v>
      </c>
      <c r="CX2786" s="10">
        <v>5</v>
      </c>
      <c r="CY2786" s="10">
        <v>6</v>
      </c>
      <c r="CZ2786" s="10">
        <v>5</v>
      </c>
      <c r="DA2786" s="10">
        <v>3</v>
      </c>
      <c r="DB2786" s="10">
        <v>3</v>
      </c>
      <c r="DC2786" s="10">
        <v>6</v>
      </c>
      <c r="DD2786" s="10">
        <v>3</v>
      </c>
      <c r="DE2786" s="10">
        <v>6</v>
      </c>
      <c r="DF2786" s="10">
        <v>6</v>
      </c>
      <c r="DG2786" s="10">
        <v>5</v>
      </c>
      <c r="DH2786" s="10">
        <v>4</v>
      </c>
      <c r="DI2786" s="10">
        <v>3</v>
      </c>
      <c r="DJ2786" s="10">
        <v>3</v>
      </c>
      <c r="DK2786" s="10">
        <v>3</v>
      </c>
      <c r="DL2786" s="10">
        <v>3</v>
      </c>
      <c r="DM2786" s="9" t="s">
        <v>154</v>
      </c>
      <c r="DN2786" s="10">
        <v>1976</v>
      </c>
      <c r="DO2786" s="9">
        <f t="shared" si="9"/>
        <v>45</v>
      </c>
      <c r="DP2786" s="9" t="s">
        <v>155</v>
      </c>
      <c r="DQ2786" s="9" t="s">
        <v>202</v>
      </c>
      <c r="DR2786" s="9" t="s">
        <v>157</v>
      </c>
      <c r="DS2786" s="9" t="s">
        <v>137</v>
      </c>
      <c r="DT2786" s="9" t="s">
        <v>657</v>
      </c>
      <c r="DU2786" s="9" t="s">
        <v>158</v>
      </c>
      <c r="DV2786" s="9" t="str">
        <f>VLOOKUP(DU2786,Metadata!$B$2:$C$7,2,FALSE)</f>
        <v>6+ years</v>
      </c>
    </row>
    <row r="2787" spans="1:126">
      <c r="A2787" s="13">
        <v>2786</v>
      </c>
      <c r="B2787" s="9" t="s">
        <v>135</v>
      </c>
      <c r="C2787" s="9" t="str">
        <f>VLOOKUP(B2787,Metadata!$M$2:$N$6,2,FALSE)</f>
        <v>Permanent Employee</v>
      </c>
      <c r="D2787" s="9" t="s">
        <v>159</v>
      </c>
      <c r="E2787" s="9" t="s">
        <v>137</v>
      </c>
      <c r="F2787" s="9" t="s">
        <v>138</v>
      </c>
      <c r="G2787" s="9" t="s">
        <v>172</v>
      </c>
      <c r="H2787" s="9" t="str">
        <f>IF(G2787="","",VLOOKUP(G2787,Metadata!$J$2:$K$22,2,FALSE))</f>
        <v>Porto Metropolitan Area</v>
      </c>
      <c r="I2787" s="9" t="s">
        <v>138</v>
      </c>
      <c r="J2787" s="9" t="str">
        <f>IF(I2787="","",VLOOKUP(I2787,Metadata!$P$2:$Q$43,2,FALSE))</f>
        <v>Europe</v>
      </c>
      <c r="K2787" s="9" t="str">
        <f t="shared" si="0"/>
        <v>Portugal</v>
      </c>
      <c r="L2787" s="9" t="s">
        <v>140</v>
      </c>
      <c r="M2787" s="9" t="str">
        <f>IF(L2787="","",VLOOKUP(L2787,Metadata!$J$2:$K$22,2,FALSE))</f>
        <v>Lisbon Metropolitan Area</v>
      </c>
      <c r="N2787" s="9" t="s">
        <v>141</v>
      </c>
      <c r="O2787" s="9" t="s">
        <v>137</v>
      </c>
      <c r="P2787" s="9" t="s">
        <v>191</v>
      </c>
      <c r="Q2787" s="10" t="str">
        <f t="shared" si="1"/>
        <v>Remote Job (full or flexible)</v>
      </c>
      <c r="R2787" s="10">
        <v>5</v>
      </c>
      <c r="S2787" s="9" t="s">
        <v>161</v>
      </c>
      <c r="T2787" s="9" t="s">
        <v>137</v>
      </c>
      <c r="U2787" s="9" t="str">
        <f>IF(S2787&lt;&gt;"",S2787,IF(T2787&lt;&gt;"",VLOOKUP(T2787,Metadata!$S$2:$T$228,2,FALSE),""))</f>
        <v>Full-Stack Developer</v>
      </c>
      <c r="V2787" s="9" t="s">
        <v>144</v>
      </c>
      <c r="W2787" s="9" t="s">
        <v>137</v>
      </c>
      <c r="X2787" s="9" t="s">
        <v>145</v>
      </c>
      <c r="Y2787" s="9" t="s">
        <v>137</v>
      </c>
      <c r="Z2787" s="9" t="s">
        <v>218</v>
      </c>
      <c r="AA2787" s="9" t="s">
        <v>165</v>
      </c>
      <c r="AB2787" s="9" t="s">
        <v>137</v>
      </c>
      <c r="AC2787" s="9" t="s">
        <v>147</v>
      </c>
      <c r="AD2787" s="9" t="s">
        <v>148</v>
      </c>
      <c r="AE2787" s="9"/>
      <c r="AF2787" s="9"/>
      <c r="AG2787" s="9"/>
      <c r="AH2787" s="9"/>
      <c r="AI2787" s="9"/>
      <c r="AJ2787" s="9" t="s">
        <v>185</v>
      </c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 t="s">
        <v>178</v>
      </c>
      <c r="BB2787" s="9"/>
      <c r="BC2787" s="9"/>
      <c r="BD2787" s="9"/>
      <c r="BE2787" s="9"/>
      <c r="BF2787" s="9"/>
      <c r="BG2787" s="9"/>
      <c r="BH2787" s="9"/>
      <c r="BI2787" s="9"/>
      <c r="BJ2787" s="9" t="s">
        <v>167</v>
      </c>
      <c r="BK2787" s="9"/>
      <c r="BL2787" s="9" t="s">
        <v>199</v>
      </c>
      <c r="BM2787" s="9"/>
      <c r="BN2787" s="9"/>
      <c r="BO2787" s="9"/>
      <c r="BP2787" s="9"/>
      <c r="BQ2787" s="9" t="s">
        <v>219</v>
      </c>
      <c r="BR2787" s="9"/>
      <c r="BS2787" s="9"/>
      <c r="BT2787" s="9"/>
      <c r="BU2787" s="9"/>
      <c r="BV2787" s="9"/>
      <c r="BW2787" s="9"/>
      <c r="BX2787" s="9"/>
      <c r="BY2787" s="9"/>
      <c r="BZ2787" s="9"/>
      <c r="CA2787" s="10"/>
      <c r="CB2787" s="10" t="str">
        <f t="shared" si="5"/>
        <v/>
      </c>
      <c r="CC2787" s="10"/>
      <c r="CD2787" s="9" t="str">
        <f t="shared" si="2"/>
        <v/>
      </c>
      <c r="CE2787" s="9" t="s">
        <v>168</v>
      </c>
      <c r="CF2787" s="9" t="s">
        <v>188</v>
      </c>
      <c r="CG2787" s="9">
        <f>IF(CF2787="","",VLOOKUP(CF2787,Metadata!$D$2:$H$20,2,FALSE))</f>
        <v>17500</v>
      </c>
      <c r="CH2787" s="9">
        <f>IF(CF2787="","",VLOOKUP(CF2787,Metadata!$D$2:$H$20,4,FALSE))</f>
        <v>15000</v>
      </c>
      <c r="CI2787" s="9">
        <f>IF(CF2787="","",VLOOKUP(CF2787,Metadata!$D$2:$H$20,5,FALSE))</f>
        <v>20000</v>
      </c>
      <c r="CJ2787" s="9">
        <f t="shared" si="3"/>
        <v>17500</v>
      </c>
      <c r="CK2787" s="9" t="s">
        <v>201</v>
      </c>
      <c r="CL2787" s="10">
        <v>7</v>
      </c>
      <c r="CM2787" s="10">
        <v>2</v>
      </c>
      <c r="CN2787" s="10">
        <v>6</v>
      </c>
      <c r="CO2787" s="10">
        <v>6</v>
      </c>
      <c r="CP2787" s="10">
        <v>7</v>
      </c>
      <c r="CQ2787" s="10">
        <v>7</v>
      </c>
      <c r="CR2787" s="10">
        <v>6</v>
      </c>
      <c r="CS2787" s="10">
        <v>5</v>
      </c>
      <c r="CT2787" s="10">
        <v>6</v>
      </c>
      <c r="CU2787" s="10">
        <v>5</v>
      </c>
      <c r="CV2787" s="10">
        <v>7</v>
      </c>
      <c r="CW2787" s="10">
        <v>4</v>
      </c>
      <c r="CX2787" s="10">
        <v>6</v>
      </c>
      <c r="CY2787" s="10">
        <v>7</v>
      </c>
      <c r="CZ2787" s="10">
        <v>6</v>
      </c>
      <c r="DA2787" s="10">
        <v>5</v>
      </c>
      <c r="DB2787" s="10">
        <v>5</v>
      </c>
      <c r="DC2787" s="10">
        <v>6</v>
      </c>
      <c r="DD2787" s="10">
        <v>5</v>
      </c>
      <c r="DE2787" s="10">
        <v>6</v>
      </c>
      <c r="DF2787" s="10">
        <v>7</v>
      </c>
      <c r="DG2787" s="10">
        <v>6</v>
      </c>
      <c r="DH2787" s="10">
        <v>4</v>
      </c>
      <c r="DI2787" s="10">
        <v>6</v>
      </c>
      <c r="DJ2787" s="10">
        <v>4</v>
      </c>
      <c r="DK2787" s="10">
        <v>6</v>
      </c>
      <c r="DL2787" s="10">
        <v>6</v>
      </c>
      <c r="DM2787" s="9" t="s">
        <v>154</v>
      </c>
      <c r="DN2787" s="10">
        <v>1979</v>
      </c>
      <c r="DO2787" s="9">
        <f t="shared" si="9"/>
        <v>42</v>
      </c>
      <c r="DP2787" s="9" t="s">
        <v>155</v>
      </c>
      <c r="DQ2787" s="9" t="s">
        <v>156</v>
      </c>
      <c r="DR2787" s="9" t="s">
        <v>157</v>
      </c>
      <c r="DS2787" s="9" t="s">
        <v>137</v>
      </c>
      <c r="DT2787" s="9" t="s">
        <v>657</v>
      </c>
      <c r="DU2787" s="9" t="s">
        <v>158</v>
      </c>
      <c r="DV2787" s="9" t="str">
        <f>VLOOKUP(DU2787,Metadata!$B$2:$C$7,2,FALSE)</f>
        <v>6+ years</v>
      </c>
    </row>
    <row r="2788" spans="1:126">
      <c r="A2788" s="13">
        <v>2787</v>
      </c>
      <c r="B2788" s="9" t="s">
        <v>135</v>
      </c>
      <c r="C2788" s="9" t="str">
        <f>VLOOKUP(B2788,Metadata!$M$2:$N$6,2,FALSE)</f>
        <v>Permanent Employee</v>
      </c>
      <c r="D2788" s="9" t="s">
        <v>159</v>
      </c>
      <c r="E2788" s="9" t="s">
        <v>137</v>
      </c>
      <c r="F2788" s="9" t="s">
        <v>138</v>
      </c>
      <c r="G2788" s="9" t="s">
        <v>190</v>
      </c>
      <c r="H2788" s="9" t="str">
        <f>IF(G2788="","",VLOOKUP(G2788,Metadata!$J$2:$K$22,2,FALSE))</f>
        <v>North</v>
      </c>
      <c r="I2788" s="9" t="s">
        <v>311</v>
      </c>
      <c r="J2788" s="9" t="str">
        <f>IF(I2788="","",VLOOKUP(I2788,Metadata!$P$2:$Q$43,2,FALSE))</f>
        <v>Europe</v>
      </c>
      <c r="K2788" s="9" t="str">
        <f t="shared" si="0"/>
        <v>International</v>
      </c>
      <c r="L2788" s="9" t="s">
        <v>137</v>
      </c>
      <c r="M2788" s="9" t="str">
        <f>IF(L2788="","",VLOOKUP(L2788,Metadata!$J$2:$K$22,2,FALSE))</f>
        <v/>
      </c>
      <c r="N2788" s="9" t="s">
        <v>205</v>
      </c>
      <c r="O2788" s="9" t="s">
        <v>137</v>
      </c>
      <c r="P2788" s="9" t="s">
        <v>137</v>
      </c>
      <c r="Q2788" s="10" t="str">
        <f t="shared" si="1"/>
        <v>Full Office Job</v>
      </c>
      <c r="R2788" s="10">
        <v>6</v>
      </c>
      <c r="S2788" s="9" t="s">
        <v>260</v>
      </c>
      <c r="T2788" s="9" t="s">
        <v>137</v>
      </c>
      <c r="U2788" s="9" t="str">
        <f>IF(S2788&lt;&gt;"",S2788,IF(T2788&lt;&gt;"",VLOOKUP(T2788,Metadata!$S$2:$T$228,2,FALSE),""))</f>
        <v>DevOps Engineer</v>
      </c>
      <c r="V2788" s="9" t="s">
        <v>162</v>
      </c>
      <c r="W2788" s="9" t="s">
        <v>137</v>
      </c>
      <c r="X2788" s="9" t="s">
        <v>145</v>
      </c>
      <c r="Y2788" s="9" t="s">
        <v>137</v>
      </c>
      <c r="Z2788" s="9" t="s">
        <v>218</v>
      </c>
      <c r="AA2788" s="9" t="s">
        <v>137</v>
      </c>
      <c r="AB2788" s="9" t="s">
        <v>137</v>
      </c>
      <c r="AC2788" s="9"/>
      <c r="AD2788" s="9"/>
      <c r="AE2788" s="9"/>
      <c r="AF2788" s="9" t="s">
        <v>243</v>
      </c>
      <c r="AG2788" s="9"/>
      <c r="AH2788" s="9" t="s">
        <v>176</v>
      </c>
      <c r="AI2788" s="9" t="s">
        <v>230</v>
      </c>
      <c r="AJ2788" s="9"/>
      <c r="AK2788" s="9"/>
      <c r="AL2788" s="9"/>
      <c r="AM2788" s="9"/>
      <c r="AN2788" s="9"/>
      <c r="AO2788" s="9" t="s">
        <v>443</v>
      </c>
      <c r="AP2788" s="9"/>
      <c r="AQ2788" s="9" t="s">
        <v>380</v>
      </c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 t="s">
        <v>850</v>
      </c>
      <c r="CA2788" s="10"/>
      <c r="CB2788" s="10" t="str">
        <f t="shared" si="5"/>
        <v/>
      </c>
      <c r="CC2788" s="10"/>
      <c r="CD2788" s="9" t="str">
        <f t="shared" si="2"/>
        <v/>
      </c>
      <c r="CE2788" s="9" t="s">
        <v>168</v>
      </c>
      <c r="CF2788" s="9" t="s">
        <v>188</v>
      </c>
      <c r="CG2788" s="9">
        <f>IF(CF2788="","",VLOOKUP(CF2788,Metadata!$D$2:$H$20,2,FALSE))</f>
        <v>17500</v>
      </c>
      <c r="CH2788" s="9">
        <f>IF(CF2788="","",VLOOKUP(CF2788,Metadata!$D$2:$H$20,4,FALSE))</f>
        <v>15000</v>
      </c>
      <c r="CI2788" s="9">
        <f>IF(CF2788="","",VLOOKUP(CF2788,Metadata!$D$2:$H$20,5,FALSE))</f>
        <v>20000</v>
      </c>
      <c r="CJ2788" s="9">
        <f t="shared" si="3"/>
        <v>17500</v>
      </c>
      <c r="CK2788" s="9" t="s">
        <v>189</v>
      </c>
      <c r="CL2788" s="10">
        <v>1</v>
      </c>
      <c r="CM2788" s="10">
        <v>5</v>
      </c>
      <c r="CN2788" s="10">
        <v>7</v>
      </c>
      <c r="CO2788" s="10">
        <v>7</v>
      </c>
      <c r="CP2788" s="10">
        <v>7</v>
      </c>
      <c r="CQ2788" s="10">
        <v>7</v>
      </c>
      <c r="CR2788" s="10">
        <v>4</v>
      </c>
      <c r="CS2788" s="10">
        <v>5</v>
      </c>
      <c r="CT2788" s="10">
        <v>6</v>
      </c>
      <c r="CU2788" s="10">
        <v>6</v>
      </c>
      <c r="CV2788" s="10">
        <v>5</v>
      </c>
      <c r="CW2788" s="10">
        <v>5</v>
      </c>
      <c r="CX2788" s="10">
        <v>6</v>
      </c>
      <c r="CY2788" s="10">
        <v>6</v>
      </c>
      <c r="CZ2788" s="10">
        <v>6</v>
      </c>
      <c r="DA2788" s="10">
        <v>6</v>
      </c>
      <c r="DB2788" s="10">
        <v>5</v>
      </c>
      <c r="DC2788" s="10">
        <v>6</v>
      </c>
      <c r="DD2788" s="10">
        <v>4</v>
      </c>
      <c r="DE2788" s="10">
        <v>6</v>
      </c>
      <c r="DF2788" s="10">
        <v>5</v>
      </c>
      <c r="DG2788" s="10">
        <v>6</v>
      </c>
      <c r="DH2788" s="10">
        <v>6</v>
      </c>
      <c r="DI2788" s="10">
        <v>6</v>
      </c>
      <c r="DJ2788" s="10">
        <v>4</v>
      </c>
      <c r="DK2788" s="10">
        <v>5</v>
      </c>
      <c r="DL2788" s="10">
        <v>5</v>
      </c>
      <c r="DM2788" s="9" t="s">
        <v>154</v>
      </c>
      <c r="DN2788" s="10">
        <v>1996</v>
      </c>
      <c r="DO2788" s="9">
        <f t="shared" si="9"/>
        <v>25</v>
      </c>
      <c r="DP2788" s="9" t="s">
        <v>155</v>
      </c>
      <c r="DQ2788" s="9" t="s">
        <v>210</v>
      </c>
      <c r="DR2788" s="9" t="s">
        <v>157</v>
      </c>
      <c r="DS2788" s="9" t="s">
        <v>137</v>
      </c>
      <c r="DT2788" s="9" t="s">
        <v>657</v>
      </c>
      <c r="DU2788" s="9" t="s">
        <v>168</v>
      </c>
      <c r="DV2788" s="9" t="str">
        <f>VLOOKUP(DU2788,Metadata!$B$2:$C$7,2,FALSE)</f>
        <v>0 - 3 years</v>
      </c>
    </row>
    <row r="2789" spans="1:126">
      <c r="A2789" s="13">
        <v>2788</v>
      </c>
      <c r="B2789" s="9" t="s">
        <v>135</v>
      </c>
      <c r="C2789" s="9" t="str">
        <f>VLOOKUP(B2789,Metadata!$M$2:$N$6,2,FALSE)</f>
        <v>Permanent Employee</v>
      </c>
      <c r="D2789" s="9" t="s">
        <v>159</v>
      </c>
      <c r="E2789" s="9" t="s">
        <v>137</v>
      </c>
      <c r="F2789" s="9" t="s">
        <v>138</v>
      </c>
      <c r="G2789" s="9" t="s">
        <v>172</v>
      </c>
      <c r="H2789" s="9" t="str">
        <f>IF(G2789="","",VLOOKUP(G2789,Metadata!$J$2:$K$22,2,FALSE))</f>
        <v>Porto Metropolitan Area</v>
      </c>
      <c r="I2789" s="9" t="s">
        <v>138</v>
      </c>
      <c r="J2789" s="9" t="str">
        <f>IF(I2789="","",VLOOKUP(I2789,Metadata!$P$2:$Q$43,2,FALSE))</f>
        <v>Europe</v>
      </c>
      <c r="K2789" s="9" t="str">
        <f t="shared" si="0"/>
        <v>Portugal</v>
      </c>
      <c r="L2789" s="9" t="s">
        <v>172</v>
      </c>
      <c r="M2789" s="9" t="str">
        <f>IF(L2789="","",VLOOKUP(L2789,Metadata!$J$2:$K$22,2,FALSE))</f>
        <v>Porto Metropolitan Area</v>
      </c>
      <c r="N2789" s="9" t="s">
        <v>141</v>
      </c>
      <c r="O2789" s="9" t="s">
        <v>137</v>
      </c>
      <c r="P2789" s="9" t="s">
        <v>142</v>
      </c>
      <c r="Q2789" s="10" t="str">
        <f t="shared" si="1"/>
        <v>Full Office Job</v>
      </c>
      <c r="R2789" s="10">
        <v>5</v>
      </c>
      <c r="S2789" s="9" t="s">
        <v>161</v>
      </c>
      <c r="T2789" s="9" t="s">
        <v>137</v>
      </c>
      <c r="U2789" s="9" t="str">
        <f>IF(S2789&lt;&gt;"",S2789,IF(T2789&lt;&gt;"",VLOOKUP(T2789,Metadata!$S$2:$T$228,2,FALSE),""))</f>
        <v>Full-Stack Developer</v>
      </c>
      <c r="V2789" s="9" t="s">
        <v>217</v>
      </c>
      <c r="W2789" s="9" t="s">
        <v>137</v>
      </c>
      <c r="X2789" s="9" t="s">
        <v>163</v>
      </c>
      <c r="Y2789" s="9" t="s">
        <v>137</v>
      </c>
      <c r="Z2789" s="9" t="s">
        <v>262</v>
      </c>
      <c r="AA2789" s="9" t="s">
        <v>165</v>
      </c>
      <c r="AB2789" s="9" t="s">
        <v>137</v>
      </c>
      <c r="AC2789" s="9" t="s">
        <v>147</v>
      </c>
      <c r="AD2789" s="9"/>
      <c r="AE2789" s="9"/>
      <c r="AF2789" s="9"/>
      <c r="AG2789" s="9" t="s">
        <v>166</v>
      </c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 t="s">
        <v>178</v>
      </c>
      <c r="BB2789" s="9"/>
      <c r="BC2789" s="9"/>
      <c r="BD2789" s="9"/>
      <c r="BE2789" s="9"/>
      <c r="BF2789" s="9"/>
      <c r="BG2789" s="9"/>
      <c r="BH2789" s="9"/>
      <c r="BI2789" s="9"/>
      <c r="BJ2789" s="9" t="s">
        <v>167</v>
      </c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 t="s">
        <v>355</v>
      </c>
      <c r="CA2789" s="10"/>
      <c r="CB2789" s="10" t="str">
        <f t="shared" si="5"/>
        <v/>
      </c>
      <c r="CC2789" s="10"/>
      <c r="CD2789" s="9" t="str">
        <f t="shared" si="2"/>
        <v/>
      </c>
      <c r="CE2789" s="9" t="s">
        <v>232</v>
      </c>
      <c r="CF2789" s="9" t="s">
        <v>188</v>
      </c>
      <c r="CG2789" s="9">
        <f>IF(CF2789="","",VLOOKUP(CF2789,Metadata!$D$2:$H$20,2,FALSE))</f>
        <v>17500</v>
      </c>
      <c r="CH2789" s="9">
        <f>IF(CF2789="","",VLOOKUP(CF2789,Metadata!$D$2:$H$20,4,FALSE))</f>
        <v>15000</v>
      </c>
      <c r="CI2789" s="9">
        <f>IF(CF2789="","",VLOOKUP(CF2789,Metadata!$D$2:$H$20,5,FALSE))</f>
        <v>20000</v>
      </c>
      <c r="CJ2789" s="9">
        <f t="shared" si="3"/>
        <v>17500</v>
      </c>
      <c r="CK2789" s="9" t="s">
        <v>189</v>
      </c>
      <c r="CL2789" s="10">
        <v>3</v>
      </c>
      <c r="CM2789" s="10">
        <v>2</v>
      </c>
      <c r="CN2789" s="10">
        <v>7</v>
      </c>
      <c r="CO2789" s="10">
        <v>5</v>
      </c>
      <c r="CP2789" s="10">
        <v>5</v>
      </c>
      <c r="CQ2789" s="10">
        <v>6</v>
      </c>
      <c r="CR2789" s="10">
        <v>6</v>
      </c>
      <c r="CS2789" s="10">
        <v>4</v>
      </c>
      <c r="CT2789" s="10">
        <v>6</v>
      </c>
      <c r="CU2789" s="10">
        <v>4</v>
      </c>
      <c r="CV2789" s="10">
        <v>7</v>
      </c>
      <c r="CW2789" s="10">
        <v>4</v>
      </c>
      <c r="CX2789" s="10">
        <v>4</v>
      </c>
      <c r="CY2789" s="10">
        <v>3</v>
      </c>
      <c r="CZ2789" s="10">
        <v>1</v>
      </c>
      <c r="DA2789" s="10">
        <v>5</v>
      </c>
      <c r="DB2789" s="10">
        <v>5</v>
      </c>
      <c r="DC2789" s="10">
        <v>7</v>
      </c>
      <c r="DD2789" s="10">
        <v>2</v>
      </c>
      <c r="DE2789" s="10">
        <v>7</v>
      </c>
      <c r="DF2789" s="10">
        <v>4</v>
      </c>
      <c r="DG2789" s="10">
        <v>7</v>
      </c>
      <c r="DH2789" s="10">
        <v>4</v>
      </c>
      <c r="DI2789" s="10">
        <v>4</v>
      </c>
      <c r="DJ2789" s="10">
        <v>6</v>
      </c>
      <c r="DK2789" s="10">
        <v>4</v>
      </c>
      <c r="DL2789" s="10">
        <v>4</v>
      </c>
      <c r="DM2789" s="9" t="s">
        <v>154</v>
      </c>
      <c r="DN2789" s="10">
        <v>1995</v>
      </c>
      <c r="DO2789" s="9">
        <f t="shared" si="9"/>
        <v>26</v>
      </c>
      <c r="DP2789" s="9" t="s">
        <v>155</v>
      </c>
      <c r="DQ2789" s="9" t="s">
        <v>156</v>
      </c>
      <c r="DR2789" s="9" t="s">
        <v>157</v>
      </c>
      <c r="DS2789" s="9" t="s">
        <v>137</v>
      </c>
      <c r="DT2789" s="9" t="s">
        <v>657</v>
      </c>
      <c r="DU2789" s="9" t="s">
        <v>168</v>
      </c>
      <c r="DV2789" s="9" t="str">
        <f>VLOOKUP(DU2789,Metadata!$B$2:$C$7,2,FALSE)</f>
        <v>0 - 3 years</v>
      </c>
    </row>
    <row r="2790" spans="1:126">
      <c r="A2790" s="13">
        <v>2789</v>
      </c>
      <c r="B2790" s="9" t="s">
        <v>135</v>
      </c>
      <c r="C2790" s="9" t="str">
        <f>VLOOKUP(B2790,Metadata!$M$2:$N$6,2,FALSE)</f>
        <v>Permanent Employee</v>
      </c>
      <c r="D2790" s="9" t="s">
        <v>159</v>
      </c>
      <c r="E2790" s="9" t="s">
        <v>137</v>
      </c>
      <c r="F2790" s="9" t="s">
        <v>138</v>
      </c>
      <c r="G2790" s="9" t="s">
        <v>283</v>
      </c>
      <c r="H2790" s="9" t="str">
        <f>IF(G2790="","",VLOOKUP(G2790,Metadata!$J$2:$K$22,2,FALSE))</f>
        <v>Lisbon Metropolitan Area</v>
      </c>
      <c r="I2790" s="9" t="s">
        <v>350</v>
      </c>
      <c r="J2790" s="9" t="str">
        <f>IF(I2790="","",VLOOKUP(I2790,Metadata!$P$2:$Q$43,2,FALSE))</f>
        <v>South America</v>
      </c>
      <c r="K2790" s="9" t="str">
        <f t="shared" si="0"/>
        <v>International</v>
      </c>
      <c r="L2790" s="9" t="s">
        <v>137</v>
      </c>
      <c r="M2790" s="9" t="str">
        <f>IF(L2790="","",VLOOKUP(L2790,Metadata!$J$2:$K$22,2,FALSE))</f>
        <v/>
      </c>
      <c r="N2790" s="9" t="s">
        <v>214</v>
      </c>
      <c r="O2790" s="9" t="s">
        <v>215</v>
      </c>
      <c r="P2790" s="9" t="s">
        <v>142</v>
      </c>
      <c r="Q2790" s="10" t="str">
        <f t="shared" si="1"/>
        <v>Full Office Job</v>
      </c>
      <c r="R2790" s="10">
        <v>4</v>
      </c>
      <c r="S2790" s="9" t="s">
        <v>266</v>
      </c>
      <c r="T2790" s="9" t="s">
        <v>137</v>
      </c>
      <c r="U2790" s="9" t="str">
        <f>IF(S2790&lt;&gt;"",S2790,IF(T2790&lt;&gt;"",VLOOKUP(T2790,Metadata!$S$2:$T$228,2,FALSE),""))</f>
        <v>Data Scientist/Data Engineer</v>
      </c>
      <c r="V2790" s="9" t="s">
        <v>217</v>
      </c>
      <c r="W2790" s="9" t="s">
        <v>137</v>
      </c>
      <c r="X2790" s="9" t="s">
        <v>163</v>
      </c>
      <c r="Y2790" s="9" t="s">
        <v>137</v>
      </c>
      <c r="Z2790" s="9" t="s">
        <v>193</v>
      </c>
      <c r="AA2790" s="9" t="s">
        <v>165</v>
      </c>
      <c r="AB2790" s="9" t="s">
        <v>137</v>
      </c>
      <c r="AC2790" s="9" t="s">
        <v>147</v>
      </c>
      <c r="AD2790" s="9"/>
      <c r="AE2790" s="9"/>
      <c r="AF2790" s="9" t="s">
        <v>243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 t="s">
        <v>167</v>
      </c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 t="s">
        <v>258</v>
      </c>
      <c r="BV2790" s="9"/>
      <c r="BW2790" s="9"/>
      <c r="BX2790" s="9"/>
      <c r="BY2790" s="9"/>
      <c r="BZ2790" s="9"/>
      <c r="CA2790" s="10"/>
      <c r="CB2790" s="10" t="str">
        <f t="shared" si="5"/>
        <v/>
      </c>
      <c r="CC2790" s="10"/>
      <c r="CD2790" s="9" t="str">
        <f t="shared" si="2"/>
        <v/>
      </c>
      <c r="CE2790" s="9" t="s">
        <v>168</v>
      </c>
      <c r="CF2790" s="9" t="s">
        <v>152</v>
      </c>
      <c r="CG2790" s="9">
        <f>IF(CF2790="","",VLOOKUP(CF2790,Metadata!$D$2:$H$20,2,FALSE))</f>
        <v>32500</v>
      </c>
      <c r="CH2790" s="9">
        <f>IF(CF2790="","",VLOOKUP(CF2790,Metadata!$D$2:$H$20,4,FALSE))</f>
        <v>30000</v>
      </c>
      <c r="CI2790" s="9">
        <f>IF(CF2790="","",VLOOKUP(CF2790,Metadata!$D$2:$H$20,5,FALSE))</f>
        <v>35000</v>
      </c>
      <c r="CJ2790" s="9">
        <f t="shared" si="3"/>
        <v>32500</v>
      </c>
      <c r="CK2790" s="9" t="s">
        <v>153</v>
      </c>
      <c r="CL2790" s="10">
        <v>5</v>
      </c>
      <c r="CM2790" s="10">
        <v>3</v>
      </c>
      <c r="CN2790" s="10">
        <v>6</v>
      </c>
      <c r="CO2790" s="10">
        <v>6</v>
      </c>
      <c r="CP2790" s="10">
        <v>6</v>
      </c>
      <c r="CQ2790" s="10">
        <v>6</v>
      </c>
      <c r="CR2790" s="10">
        <v>4</v>
      </c>
      <c r="CS2790" s="10">
        <v>4</v>
      </c>
      <c r="CT2790" s="10">
        <v>4</v>
      </c>
      <c r="CU2790" s="10">
        <v>7</v>
      </c>
      <c r="CV2790" s="10">
        <v>6</v>
      </c>
      <c r="CW2790" s="10">
        <v>5</v>
      </c>
      <c r="CX2790" s="10">
        <v>6</v>
      </c>
      <c r="CY2790" s="10">
        <v>5</v>
      </c>
      <c r="CZ2790" s="10">
        <v>4</v>
      </c>
      <c r="DA2790" s="10">
        <v>4</v>
      </c>
      <c r="DB2790" s="10">
        <v>3</v>
      </c>
      <c r="DC2790" s="10">
        <v>6</v>
      </c>
      <c r="DD2790" s="10">
        <v>4</v>
      </c>
      <c r="DE2790" s="10">
        <v>7</v>
      </c>
      <c r="DF2790" s="10">
        <v>5</v>
      </c>
      <c r="DG2790" s="10">
        <v>6</v>
      </c>
      <c r="DH2790" s="10">
        <v>5</v>
      </c>
      <c r="DI2790" s="10">
        <v>5</v>
      </c>
      <c r="DJ2790" s="10">
        <v>3</v>
      </c>
      <c r="DK2790" s="10">
        <v>4</v>
      </c>
      <c r="DL2790" s="10">
        <v>4</v>
      </c>
      <c r="DM2790" s="9" t="s">
        <v>154</v>
      </c>
      <c r="DN2790" s="10">
        <v>1988</v>
      </c>
      <c r="DO2790" s="9">
        <f t="shared" si="9"/>
        <v>33</v>
      </c>
      <c r="DP2790" s="9" t="s">
        <v>155</v>
      </c>
      <c r="DQ2790" s="9" t="s">
        <v>202</v>
      </c>
      <c r="DR2790" s="9" t="s">
        <v>157</v>
      </c>
      <c r="DS2790" s="9" t="s">
        <v>137</v>
      </c>
      <c r="DT2790" s="9" t="s">
        <v>657</v>
      </c>
      <c r="DU2790" s="9" t="s">
        <v>223</v>
      </c>
      <c r="DV2790" s="9" t="str">
        <f>VLOOKUP(DU2790,Metadata!$B$2:$C$7,2,FALSE)</f>
        <v>3 - 6 years</v>
      </c>
    </row>
    <row r="2791" spans="1:126">
      <c r="A2791" s="13">
        <v>2790</v>
      </c>
      <c r="B2791" s="9" t="s">
        <v>171</v>
      </c>
      <c r="C2791" s="9" t="str">
        <f>VLOOKUP(B2791,Metadata!$M$2:$N$6,2,FALSE)</f>
        <v>Contractor</v>
      </c>
      <c r="D2791" s="9" t="s">
        <v>137</v>
      </c>
      <c r="E2791" s="9" t="s">
        <v>136</v>
      </c>
      <c r="F2791" s="9" t="s">
        <v>138</v>
      </c>
      <c r="G2791" s="9" t="s">
        <v>283</v>
      </c>
      <c r="H2791" s="9" t="str">
        <f>IF(G2791="","",VLOOKUP(G2791,Metadata!$J$2:$K$22,2,FALSE))</f>
        <v>Lisbon Metropolitan Area</v>
      </c>
      <c r="I2791" s="9" t="s">
        <v>292</v>
      </c>
      <c r="J2791" s="9" t="str">
        <f>IF(I2791="","",VLOOKUP(I2791,Metadata!$P$2:$Q$43,2,FALSE))</f>
        <v>North America</v>
      </c>
      <c r="K2791" s="9" t="str">
        <f t="shared" si="0"/>
        <v>International</v>
      </c>
      <c r="L2791" s="9" t="s">
        <v>137</v>
      </c>
      <c r="M2791" s="9" t="str">
        <f>IF(L2791="","",VLOOKUP(L2791,Metadata!$J$2:$K$22,2,FALSE))</f>
        <v/>
      </c>
      <c r="N2791" s="9" t="s">
        <v>141</v>
      </c>
      <c r="O2791" s="9" t="s">
        <v>137</v>
      </c>
      <c r="P2791" s="9" t="s">
        <v>142</v>
      </c>
      <c r="Q2791" s="10" t="str">
        <f t="shared" si="1"/>
        <v>Full Office Job</v>
      </c>
      <c r="R2791" s="10">
        <v>6</v>
      </c>
      <c r="S2791" s="9" t="s">
        <v>206</v>
      </c>
      <c r="T2791" s="9" t="s">
        <v>137</v>
      </c>
      <c r="U2791" s="9" t="str">
        <f>IF(S2791&lt;&gt;"",S2791,IF(T2791&lt;&gt;"",VLOOKUP(T2791,Metadata!$S$2:$T$228,2,FALSE),""))</f>
        <v>Mobile Apps Developer</v>
      </c>
      <c r="V2791" s="9" t="s">
        <v>137</v>
      </c>
      <c r="W2791" s="9" t="s">
        <v>137</v>
      </c>
      <c r="X2791" s="9" t="s">
        <v>145</v>
      </c>
      <c r="Y2791" s="9" t="s">
        <v>137</v>
      </c>
      <c r="Z2791" s="9" t="s">
        <v>184</v>
      </c>
      <c r="AA2791" s="9" t="s">
        <v>137</v>
      </c>
      <c r="AB2791" s="9" t="s">
        <v>137</v>
      </c>
      <c r="AC2791" s="9"/>
      <c r="AD2791" s="9"/>
      <c r="AE2791" s="9"/>
      <c r="AF2791" s="9"/>
      <c r="AG2791" s="9"/>
      <c r="AH2791" s="9"/>
      <c r="AI2791" s="9"/>
      <c r="AJ2791" s="9"/>
      <c r="AK2791" s="9"/>
      <c r="AL2791" s="9" t="s">
        <v>177</v>
      </c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 t="s">
        <v>284</v>
      </c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 t="s">
        <v>150</v>
      </c>
      <c r="BZ2791" s="9" t="s">
        <v>137</v>
      </c>
      <c r="CA2791" s="10">
        <v>12</v>
      </c>
      <c r="CB2791" s="10" t="str">
        <f t="shared" si="5"/>
        <v>7 to 12 months</v>
      </c>
      <c r="CC2791" s="10">
        <v>22.5</v>
      </c>
      <c r="CD2791" s="9">
        <f t="shared" si="2"/>
        <v>36000</v>
      </c>
      <c r="CE2791" s="9"/>
      <c r="CF2791" s="9" t="s">
        <v>137</v>
      </c>
      <c r="CG2791" s="9" t="str">
        <f>IF(CF2791="","",VLOOKUP(CF2791,Metadata!$D$2:$H$20,2,FALSE))</f>
        <v/>
      </c>
      <c r="CH2791" s="9" t="str">
        <f>IF(CF2791="","",VLOOKUP(CF2791,Metadata!$D$2:$H$20,4,FALSE))</f>
        <v/>
      </c>
      <c r="CI2791" s="9" t="str">
        <f>IF(CF2791="","",VLOOKUP(CF2791,Metadata!$D$2:$H$20,5,FALSE))</f>
        <v/>
      </c>
      <c r="CJ2791" s="9">
        <f t="shared" si="3"/>
        <v>36000</v>
      </c>
      <c r="CK2791" s="9" t="s">
        <v>221</v>
      </c>
      <c r="CL2791" s="10">
        <v>4</v>
      </c>
      <c r="CM2791" s="10">
        <v>3</v>
      </c>
      <c r="CN2791" s="10">
        <v>5</v>
      </c>
      <c r="CO2791" s="10">
        <v>6</v>
      </c>
      <c r="CP2791" s="10">
        <v>4</v>
      </c>
      <c r="CQ2791" s="10">
        <v>5</v>
      </c>
      <c r="CR2791" s="10">
        <v>6</v>
      </c>
      <c r="CS2791" s="10">
        <v>6</v>
      </c>
      <c r="CT2791" s="10">
        <v>5</v>
      </c>
      <c r="CU2791" s="10">
        <v>5</v>
      </c>
      <c r="CV2791" s="10">
        <v>4</v>
      </c>
      <c r="CW2791" s="10">
        <v>4</v>
      </c>
      <c r="CX2791" s="10">
        <v>4</v>
      </c>
      <c r="CY2791" s="10">
        <v>6</v>
      </c>
      <c r="CZ2791" s="10">
        <v>6</v>
      </c>
      <c r="DA2791" s="10">
        <v>7</v>
      </c>
      <c r="DB2791" s="10">
        <v>5</v>
      </c>
      <c r="DC2791" s="10">
        <v>5</v>
      </c>
      <c r="DD2791" s="10">
        <v>4</v>
      </c>
      <c r="DE2791" s="10">
        <v>6</v>
      </c>
      <c r="DF2791" s="10">
        <v>4</v>
      </c>
      <c r="DG2791" s="10">
        <v>6</v>
      </c>
      <c r="DH2791" s="10">
        <v>4</v>
      </c>
      <c r="DI2791" s="10">
        <v>6</v>
      </c>
      <c r="DJ2791" s="10">
        <v>6</v>
      </c>
      <c r="DK2791" s="10">
        <v>5</v>
      </c>
      <c r="DL2791" s="10">
        <v>5</v>
      </c>
      <c r="DM2791" s="9" t="s">
        <v>296</v>
      </c>
      <c r="DN2791" s="10">
        <v>1989</v>
      </c>
      <c r="DO2791" s="9">
        <f t="shared" si="9"/>
        <v>32</v>
      </c>
      <c r="DP2791" s="9" t="s">
        <v>155</v>
      </c>
      <c r="DQ2791" s="9" t="s">
        <v>156</v>
      </c>
      <c r="DR2791" s="9" t="s">
        <v>157</v>
      </c>
      <c r="DS2791" s="9" t="s">
        <v>137</v>
      </c>
      <c r="DT2791" s="9" t="s">
        <v>657</v>
      </c>
      <c r="DU2791" s="9" t="s">
        <v>203</v>
      </c>
      <c r="DV2791" s="9" t="str">
        <f>VLOOKUP(DU2791,Metadata!$B$2:$C$7,2,FALSE)</f>
        <v>6+ years</v>
      </c>
    </row>
    <row r="2792" spans="1:126">
      <c r="A2792" s="13">
        <v>2791</v>
      </c>
      <c r="B2792" s="9" t="s">
        <v>135</v>
      </c>
      <c r="C2792" s="9" t="str">
        <f>VLOOKUP(B2792,Metadata!$M$2:$N$6,2,FALSE)</f>
        <v>Permanent Employee</v>
      </c>
      <c r="D2792" s="9" t="s">
        <v>159</v>
      </c>
      <c r="E2792" s="9" t="s">
        <v>137</v>
      </c>
      <c r="F2792" s="9" t="s">
        <v>138</v>
      </c>
      <c r="G2792" s="9" t="s">
        <v>140</v>
      </c>
      <c r="H2792" s="9" t="str">
        <f>IF(G2792="","",VLOOKUP(G2792,Metadata!$J$2:$K$22,2,FALSE))</f>
        <v>Lisbon Metropolitan Area</v>
      </c>
      <c r="I2792" s="9" t="s">
        <v>295</v>
      </c>
      <c r="J2792" s="9" t="str">
        <f>IF(I2792="","",VLOOKUP(I2792,Metadata!$P$2:$Q$43,2,FALSE))</f>
        <v>Europe</v>
      </c>
      <c r="K2792" s="9" t="str">
        <f t="shared" si="0"/>
        <v>International</v>
      </c>
      <c r="L2792" s="9" t="s">
        <v>137</v>
      </c>
      <c r="M2792" s="9" t="str">
        <f>IF(L2792="","",VLOOKUP(L2792,Metadata!$J$2:$K$22,2,FALSE))</f>
        <v/>
      </c>
      <c r="N2792" s="9" t="s">
        <v>141</v>
      </c>
      <c r="O2792" s="9" t="s">
        <v>137</v>
      </c>
      <c r="P2792" s="9" t="s">
        <v>142</v>
      </c>
      <c r="Q2792" s="10" t="str">
        <f t="shared" si="1"/>
        <v>Full Office Job</v>
      </c>
      <c r="R2792" s="10">
        <v>7</v>
      </c>
      <c r="S2792" s="9" t="s">
        <v>332</v>
      </c>
      <c r="T2792" s="9" t="s">
        <v>137</v>
      </c>
      <c r="U2792" s="9" t="str">
        <f>IF(S2792&lt;&gt;"",S2792,IF(T2792&lt;&gt;"",VLOOKUP(T2792,Metadata!$S$2:$T$228,2,FALSE),""))</f>
        <v>UX/UI Designer</v>
      </c>
      <c r="V2792" s="9" t="s">
        <v>144</v>
      </c>
      <c r="W2792" s="9" t="s">
        <v>137</v>
      </c>
      <c r="X2792" s="9" t="s">
        <v>145</v>
      </c>
      <c r="Y2792" s="9" t="s">
        <v>137</v>
      </c>
      <c r="Z2792" s="9" t="s">
        <v>146</v>
      </c>
      <c r="AA2792" s="9" t="s">
        <v>137</v>
      </c>
      <c r="AB2792" s="9" t="s">
        <v>137</v>
      </c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 t="s">
        <v>149</v>
      </c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 t="s">
        <v>150</v>
      </c>
      <c r="BZ2792" s="9" t="s">
        <v>137</v>
      </c>
      <c r="CA2792" s="10"/>
      <c r="CB2792" s="10" t="str">
        <f t="shared" si="5"/>
        <v/>
      </c>
      <c r="CC2792" s="10"/>
      <c r="CD2792" s="9" t="str">
        <f t="shared" si="2"/>
        <v/>
      </c>
      <c r="CE2792" s="9" t="s">
        <v>151</v>
      </c>
      <c r="CF2792" s="9" t="s">
        <v>188</v>
      </c>
      <c r="CG2792" s="9">
        <f>IF(CF2792="","",VLOOKUP(CF2792,Metadata!$D$2:$H$20,2,FALSE))</f>
        <v>17500</v>
      </c>
      <c r="CH2792" s="9">
        <f>IF(CF2792="","",VLOOKUP(CF2792,Metadata!$D$2:$H$20,4,FALSE))</f>
        <v>15000</v>
      </c>
      <c r="CI2792" s="9">
        <f>IF(CF2792="","",VLOOKUP(CF2792,Metadata!$D$2:$H$20,5,FALSE))</f>
        <v>20000</v>
      </c>
      <c r="CJ2792" s="9">
        <f t="shared" si="3"/>
        <v>17500</v>
      </c>
      <c r="CK2792" s="9" t="s">
        <v>153</v>
      </c>
      <c r="CL2792" s="10">
        <v>1</v>
      </c>
      <c r="CM2792" s="10">
        <v>5</v>
      </c>
      <c r="CN2792" s="10">
        <v>7</v>
      </c>
      <c r="CO2792" s="10">
        <v>7</v>
      </c>
      <c r="CP2792" s="10">
        <v>7</v>
      </c>
      <c r="CQ2792" s="10">
        <v>7</v>
      </c>
      <c r="CR2792" s="10">
        <v>7</v>
      </c>
      <c r="CS2792" s="10">
        <v>4</v>
      </c>
      <c r="CT2792" s="10">
        <v>5</v>
      </c>
      <c r="CU2792" s="10">
        <v>1</v>
      </c>
      <c r="CV2792" s="10">
        <v>5</v>
      </c>
      <c r="CW2792" s="10">
        <v>1</v>
      </c>
      <c r="CX2792" s="10">
        <v>7</v>
      </c>
      <c r="CY2792" s="10">
        <v>6</v>
      </c>
      <c r="CZ2792" s="10">
        <v>7</v>
      </c>
      <c r="DA2792" s="10">
        <v>1</v>
      </c>
      <c r="DB2792" s="10">
        <v>1</v>
      </c>
      <c r="DC2792" s="10">
        <v>7</v>
      </c>
      <c r="DD2792" s="10">
        <v>1</v>
      </c>
      <c r="DE2792" s="10">
        <v>1</v>
      </c>
      <c r="DF2792" s="10">
        <v>6</v>
      </c>
      <c r="DG2792" s="10">
        <v>7</v>
      </c>
      <c r="DH2792" s="10">
        <v>4</v>
      </c>
      <c r="DI2792" s="10">
        <v>1</v>
      </c>
      <c r="DJ2792" s="10">
        <v>1</v>
      </c>
      <c r="DK2792" s="10">
        <v>7</v>
      </c>
      <c r="DL2792" s="10">
        <v>1</v>
      </c>
      <c r="DM2792" s="9" t="s">
        <v>154</v>
      </c>
      <c r="DN2792" s="10">
        <v>1976</v>
      </c>
      <c r="DO2792" s="9">
        <f t="shared" si="9"/>
        <v>45</v>
      </c>
      <c r="DP2792" s="9" t="s">
        <v>155</v>
      </c>
      <c r="DQ2792" s="9" t="s">
        <v>156</v>
      </c>
      <c r="DR2792" s="9" t="s">
        <v>170</v>
      </c>
      <c r="DS2792" s="9" t="s">
        <v>137</v>
      </c>
      <c r="DT2792" s="9" t="s">
        <v>657</v>
      </c>
      <c r="DU2792" s="9" t="s">
        <v>158</v>
      </c>
      <c r="DV2792" s="9" t="str">
        <f>VLOOKUP(DU2792,Metadata!$B$2:$C$7,2,FALSE)</f>
        <v>6+ years</v>
      </c>
    </row>
    <row r="2793" spans="1:126">
      <c r="A2793" s="13">
        <v>2792</v>
      </c>
      <c r="B2793" s="9" t="s">
        <v>135</v>
      </c>
      <c r="C2793" s="9" t="str">
        <f>VLOOKUP(B2793,Metadata!$M$2:$N$6,2,FALSE)</f>
        <v>Permanent Employee</v>
      </c>
      <c r="D2793" s="9" t="s">
        <v>159</v>
      </c>
      <c r="E2793" s="9" t="s">
        <v>137</v>
      </c>
      <c r="F2793" s="9" t="s">
        <v>138</v>
      </c>
      <c r="G2793" s="9" t="s">
        <v>263</v>
      </c>
      <c r="H2793" s="9" t="str">
        <f>IF(G2793="","",VLOOKUP(G2793,Metadata!$J$2:$K$22,2,FALSE))</f>
        <v>North</v>
      </c>
      <c r="I2793" s="9" t="s">
        <v>316</v>
      </c>
      <c r="J2793" s="9" t="str">
        <f>IF(I2793="","",VLOOKUP(I2793,Metadata!$P$2:$Q$43,2,FALSE))</f>
        <v>Europe</v>
      </c>
      <c r="K2793" s="9" t="str">
        <f t="shared" si="0"/>
        <v>International</v>
      </c>
      <c r="L2793" s="9" t="s">
        <v>137</v>
      </c>
      <c r="M2793" s="9" t="str">
        <f>IF(L2793="","",VLOOKUP(L2793,Metadata!$J$2:$K$22,2,FALSE))</f>
        <v/>
      </c>
      <c r="N2793" s="9" t="s">
        <v>141</v>
      </c>
      <c r="O2793" s="9" t="s">
        <v>137</v>
      </c>
      <c r="P2793" s="9" t="s">
        <v>191</v>
      </c>
      <c r="Q2793" s="10" t="str">
        <f t="shared" si="1"/>
        <v>Remote Job (full or flexible)</v>
      </c>
      <c r="R2793" s="10">
        <v>6</v>
      </c>
      <c r="S2793" s="9" t="s">
        <v>216</v>
      </c>
      <c r="T2793" s="9" t="s">
        <v>137</v>
      </c>
      <c r="U2793" s="9" t="str">
        <f>IF(S2793&lt;&gt;"",S2793,IF(T2793&lt;&gt;"",VLOOKUP(T2793,Metadata!$S$2:$T$228,2,FALSE),""))</f>
        <v>Front-End Developer</v>
      </c>
      <c r="V2793" s="9" t="s">
        <v>256</v>
      </c>
      <c r="W2793" s="9" t="s">
        <v>137</v>
      </c>
      <c r="X2793" s="9" t="s">
        <v>269</v>
      </c>
      <c r="Y2793" s="9" t="s">
        <v>137</v>
      </c>
      <c r="Z2793" s="9" t="s">
        <v>193</v>
      </c>
      <c r="AA2793" s="9" t="s">
        <v>165</v>
      </c>
      <c r="AB2793" s="9" t="s">
        <v>137</v>
      </c>
      <c r="AC2793" s="9" t="s">
        <v>147</v>
      </c>
      <c r="AD2793" s="9" t="s">
        <v>148</v>
      </c>
      <c r="AE2793" s="9"/>
      <c r="AF2793" s="9"/>
      <c r="AG2793" s="9" t="s">
        <v>166</v>
      </c>
      <c r="AH2793" s="9"/>
      <c r="AI2793" s="9"/>
      <c r="AJ2793" s="9" t="s">
        <v>185</v>
      </c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 t="s">
        <v>270</v>
      </c>
      <c r="AW2793" s="9"/>
      <c r="AX2793" s="9"/>
      <c r="AY2793" s="9"/>
      <c r="AZ2793" s="9"/>
      <c r="BA2793" s="9" t="s">
        <v>178</v>
      </c>
      <c r="BB2793" s="9"/>
      <c r="BC2793" s="9"/>
      <c r="BD2793" s="9"/>
      <c r="BE2793" s="9"/>
      <c r="BF2793" s="9"/>
      <c r="BG2793" s="9"/>
      <c r="BH2793" s="9"/>
      <c r="BI2793" s="9"/>
      <c r="BJ2793" s="9" t="s">
        <v>167</v>
      </c>
      <c r="BK2793" s="9"/>
      <c r="BL2793" s="9" t="s">
        <v>199</v>
      </c>
      <c r="BM2793" s="9"/>
      <c r="BN2793" s="9" t="s">
        <v>186</v>
      </c>
      <c r="BO2793" s="9"/>
      <c r="BP2793" s="9" t="s">
        <v>179</v>
      </c>
      <c r="BQ2793" s="9" t="s">
        <v>219</v>
      </c>
      <c r="BR2793" s="9"/>
      <c r="BS2793" s="9"/>
      <c r="BT2793" s="9"/>
      <c r="BU2793" s="9"/>
      <c r="BV2793" s="9"/>
      <c r="BW2793" s="9"/>
      <c r="BX2793" s="9"/>
      <c r="BY2793" s="9"/>
      <c r="BZ2793" s="9"/>
      <c r="CA2793" s="10"/>
      <c r="CB2793" s="10" t="str">
        <f t="shared" si="5"/>
        <v/>
      </c>
      <c r="CC2793" s="10"/>
      <c r="CD2793" s="9" t="str">
        <f t="shared" si="2"/>
        <v/>
      </c>
      <c r="CE2793" s="9" t="s">
        <v>151</v>
      </c>
      <c r="CF2793" s="9" t="s">
        <v>169</v>
      </c>
      <c r="CG2793" s="9">
        <f>IF(CF2793="","",VLOOKUP(CF2793,Metadata!$D$2:$H$20,2,FALSE))</f>
        <v>12500</v>
      </c>
      <c r="CH2793" s="9">
        <f>IF(CF2793="","",VLOOKUP(CF2793,Metadata!$D$2:$H$20,4,FALSE))</f>
        <v>0</v>
      </c>
      <c r="CI2793" s="9">
        <f>IF(CF2793="","",VLOOKUP(CF2793,Metadata!$D$2:$H$20,5,FALSE))</f>
        <v>15000</v>
      </c>
      <c r="CJ2793" s="9">
        <f t="shared" si="3"/>
        <v>12500</v>
      </c>
      <c r="CK2793" s="9" t="s">
        <v>189</v>
      </c>
      <c r="CL2793" s="10">
        <v>2</v>
      </c>
      <c r="CM2793" s="10">
        <v>5</v>
      </c>
      <c r="CN2793" s="10">
        <v>4</v>
      </c>
      <c r="CO2793" s="10">
        <v>6</v>
      </c>
      <c r="CP2793" s="10">
        <v>7</v>
      </c>
      <c r="CQ2793" s="10">
        <v>7</v>
      </c>
      <c r="CR2793" s="10">
        <v>6</v>
      </c>
      <c r="CS2793" s="10">
        <v>5</v>
      </c>
      <c r="CT2793" s="10">
        <v>4</v>
      </c>
      <c r="CU2793" s="10">
        <v>6</v>
      </c>
      <c r="CV2793" s="10">
        <v>5</v>
      </c>
      <c r="CW2793" s="10">
        <v>4</v>
      </c>
      <c r="CX2793" s="10">
        <v>7</v>
      </c>
      <c r="CY2793" s="10">
        <v>6</v>
      </c>
      <c r="CZ2793" s="10">
        <v>4</v>
      </c>
      <c r="DA2793" s="10">
        <v>4</v>
      </c>
      <c r="DB2793" s="10">
        <v>4</v>
      </c>
      <c r="DC2793" s="10">
        <v>5</v>
      </c>
      <c r="DD2793" s="10">
        <v>5</v>
      </c>
      <c r="DE2793" s="10">
        <v>5</v>
      </c>
      <c r="DF2793" s="10">
        <v>7</v>
      </c>
      <c r="DG2793" s="10">
        <v>4</v>
      </c>
      <c r="DH2793" s="10">
        <v>7</v>
      </c>
      <c r="DI2793" s="10">
        <v>6</v>
      </c>
      <c r="DJ2793" s="10">
        <v>4</v>
      </c>
      <c r="DK2793" s="10">
        <v>4</v>
      </c>
      <c r="DL2793" s="10">
        <v>4</v>
      </c>
      <c r="DM2793" s="9" t="s">
        <v>154</v>
      </c>
      <c r="DN2793" s="10">
        <v>1993</v>
      </c>
      <c r="DO2793" s="9">
        <f t="shared" si="9"/>
        <v>28</v>
      </c>
      <c r="DP2793" s="9" t="s">
        <v>155</v>
      </c>
      <c r="DQ2793" s="9" t="s">
        <v>156</v>
      </c>
      <c r="DR2793" s="9" t="s">
        <v>157</v>
      </c>
      <c r="DS2793" s="9" t="s">
        <v>137</v>
      </c>
      <c r="DT2793" s="9" t="s">
        <v>657</v>
      </c>
      <c r="DU2793" s="9" t="s">
        <v>223</v>
      </c>
      <c r="DV2793" s="9" t="str">
        <f>VLOOKUP(DU2793,Metadata!$B$2:$C$7,2,FALSE)</f>
        <v>3 - 6 years</v>
      </c>
    </row>
    <row r="2794" spans="1:126">
      <c r="A2794" s="13">
        <v>2793</v>
      </c>
      <c r="B2794" s="9" t="s">
        <v>135</v>
      </c>
      <c r="C2794" s="9" t="str">
        <f>VLOOKUP(B2794,Metadata!$M$2:$N$6,2,FALSE)</f>
        <v>Permanent Employee</v>
      </c>
      <c r="D2794" s="9" t="s">
        <v>159</v>
      </c>
      <c r="E2794" s="9" t="s">
        <v>137</v>
      </c>
      <c r="F2794" s="9" t="s">
        <v>138</v>
      </c>
      <c r="G2794" s="9" t="s">
        <v>172</v>
      </c>
      <c r="H2794" s="9" t="str">
        <f>IF(G2794="","",VLOOKUP(G2794,Metadata!$J$2:$K$22,2,FALSE))</f>
        <v>Porto Metropolitan Area</v>
      </c>
      <c r="I2794" s="9" t="s">
        <v>138</v>
      </c>
      <c r="J2794" s="9" t="str">
        <f>IF(I2794="","",VLOOKUP(I2794,Metadata!$P$2:$Q$43,2,FALSE))</f>
        <v>Europe</v>
      </c>
      <c r="K2794" s="9" t="str">
        <f t="shared" si="0"/>
        <v>Portugal</v>
      </c>
      <c r="L2794" s="9" t="s">
        <v>172</v>
      </c>
      <c r="M2794" s="9" t="str">
        <f>IF(L2794="","",VLOOKUP(L2794,Metadata!$J$2:$K$22,2,FALSE))</f>
        <v>Porto Metropolitan Area</v>
      </c>
      <c r="N2794" s="9" t="s">
        <v>141</v>
      </c>
      <c r="O2794" s="9" t="s">
        <v>137</v>
      </c>
      <c r="P2794" s="9" t="s">
        <v>142</v>
      </c>
      <c r="Q2794" s="10" t="str">
        <f t="shared" si="1"/>
        <v>Full Office Job</v>
      </c>
      <c r="R2794" s="10">
        <v>3</v>
      </c>
      <c r="S2794" s="9" t="s">
        <v>161</v>
      </c>
      <c r="T2794" s="9" t="s">
        <v>137</v>
      </c>
      <c r="U2794" s="9" t="str">
        <f>IF(S2794&lt;&gt;"",S2794,IF(T2794&lt;&gt;"",VLOOKUP(T2794,Metadata!$S$2:$T$228,2,FALSE),""))</f>
        <v>Full-Stack Developer</v>
      </c>
      <c r="V2794" s="9" t="s">
        <v>274</v>
      </c>
      <c r="W2794" s="9" t="s">
        <v>137</v>
      </c>
      <c r="X2794" s="9" t="s">
        <v>175</v>
      </c>
      <c r="Y2794" s="9" t="s">
        <v>137</v>
      </c>
      <c r="Z2794" s="9" t="s">
        <v>164</v>
      </c>
      <c r="AA2794" s="9" t="s">
        <v>165</v>
      </c>
      <c r="AB2794" s="9" t="s">
        <v>137</v>
      </c>
      <c r="AC2794" s="9"/>
      <c r="AD2794" s="9" t="s">
        <v>148</v>
      </c>
      <c r="AE2794" s="9" t="s">
        <v>194</v>
      </c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 t="s">
        <v>200</v>
      </c>
      <c r="BT2794" s="9"/>
      <c r="BU2794" s="9"/>
      <c r="BV2794" s="9"/>
      <c r="BW2794" s="9"/>
      <c r="BX2794" s="9"/>
      <c r="BY2794" s="9"/>
      <c r="BZ2794" s="9"/>
      <c r="CA2794" s="10"/>
      <c r="CB2794" s="10" t="str">
        <f t="shared" si="5"/>
        <v/>
      </c>
      <c r="CC2794" s="10"/>
      <c r="CD2794" s="9" t="str">
        <f t="shared" si="2"/>
        <v/>
      </c>
      <c r="CE2794" s="9" t="s">
        <v>151</v>
      </c>
      <c r="CF2794" s="9" t="s">
        <v>152</v>
      </c>
      <c r="CG2794" s="9">
        <f>IF(CF2794="","",VLOOKUP(CF2794,Metadata!$D$2:$H$20,2,FALSE))</f>
        <v>32500</v>
      </c>
      <c r="CH2794" s="9">
        <f>IF(CF2794="","",VLOOKUP(CF2794,Metadata!$D$2:$H$20,4,FALSE))</f>
        <v>30000</v>
      </c>
      <c r="CI2794" s="9">
        <f>IF(CF2794="","",VLOOKUP(CF2794,Metadata!$D$2:$H$20,5,FALSE))</f>
        <v>35000</v>
      </c>
      <c r="CJ2794" s="9">
        <f t="shared" si="3"/>
        <v>32500</v>
      </c>
      <c r="CK2794" s="9" t="s">
        <v>153</v>
      </c>
      <c r="CL2794" s="10">
        <v>4</v>
      </c>
      <c r="CM2794" s="10">
        <v>4</v>
      </c>
      <c r="CN2794" s="10">
        <v>5</v>
      </c>
      <c r="CO2794" s="10">
        <v>4</v>
      </c>
      <c r="CP2794" s="10">
        <v>6</v>
      </c>
      <c r="CQ2794" s="10">
        <v>6</v>
      </c>
      <c r="CR2794" s="10">
        <v>4</v>
      </c>
      <c r="CS2794" s="10">
        <v>5</v>
      </c>
      <c r="CT2794" s="10">
        <v>6</v>
      </c>
      <c r="CU2794" s="10">
        <v>5</v>
      </c>
      <c r="CV2794" s="10">
        <v>5</v>
      </c>
      <c r="CW2794" s="10">
        <v>2</v>
      </c>
      <c r="CX2794" s="10">
        <v>5</v>
      </c>
      <c r="CY2794" s="10">
        <v>4</v>
      </c>
      <c r="CZ2794" s="10">
        <v>6</v>
      </c>
      <c r="DA2794" s="10">
        <v>2</v>
      </c>
      <c r="DB2794" s="10">
        <v>1</v>
      </c>
      <c r="DC2794" s="10">
        <v>2</v>
      </c>
      <c r="DD2794" s="10">
        <v>1</v>
      </c>
      <c r="DE2794" s="10">
        <v>3</v>
      </c>
      <c r="DF2794" s="10">
        <v>5</v>
      </c>
      <c r="DG2794" s="10">
        <v>4</v>
      </c>
      <c r="DH2794" s="10">
        <v>2</v>
      </c>
      <c r="DI2794" s="10">
        <v>1</v>
      </c>
      <c r="DJ2794" s="10">
        <v>2</v>
      </c>
      <c r="DK2794" s="10">
        <v>3</v>
      </c>
      <c r="DL2794" s="10">
        <v>2</v>
      </c>
      <c r="DM2794" s="9" t="s">
        <v>154</v>
      </c>
      <c r="DN2794" s="10">
        <v>1992</v>
      </c>
      <c r="DO2794" s="9">
        <f t="shared" si="9"/>
        <v>29</v>
      </c>
      <c r="DP2794" s="9" t="s">
        <v>155</v>
      </c>
      <c r="DQ2794" s="9" t="s">
        <v>156</v>
      </c>
      <c r="DR2794" s="9" t="s">
        <v>170</v>
      </c>
      <c r="DS2794" s="9" t="s">
        <v>137</v>
      </c>
      <c r="DT2794" s="9" t="s">
        <v>657</v>
      </c>
      <c r="DU2794" s="9" t="s">
        <v>223</v>
      </c>
      <c r="DV2794" s="9" t="str">
        <f>VLOOKUP(DU2794,Metadata!$B$2:$C$7,2,FALSE)</f>
        <v>3 - 6 years</v>
      </c>
    </row>
    <row r="2795" spans="1:126">
      <c r="A2795" s="13">
        <v>2794</v>
      </c>
      <c r="B2795" s="9" t="s">
        <v>135</v>
      </c>
      <c r="C2795" s="9" t="str">
        <f>VLOOKUP(B2795,Metadata!$M$2:$N$6,2,FALSE)</f>
        <v>Permanent Employee</v>
      </c>
      <c r="D2795" s="9" t="s">
        <v>136</v>
      </c>
      <c r="E2795" s="9" t="s">
        <v>137</v>
      </c>
      <c r="F2795" s="9" t="s">
        <v>138</v>
      </c>
      <c r="G2795" s="9" t="s">
        <v>140</v>
      </c>
      <c r="H2795" s="9" t="str">
        <f>IF(G2795="","",VLOOKUP(G2795,Metadata!$J$2:$K$22,2,FALSE))</f>
        <v>Lisbon Metropolitan Area</v>
      </c>
      <c r="I2795" s="9" t="s">
        <v>138</v>
      </c>
      <c r="J2795" s="9" t="str">
        <f>IF(I2795="","",VLOOKUP(I2795,Metadata!$P$2:$Q$43,2,FALSE))</f>
        <v>Europe</v>
      </c>
      <c r="K2795" s="9" t="str">
        <f t="shared" si="0"/>
        <v>Portugal</v>
      </c>
      <c r="L2795" s="9" t="s">
        <v>140</v>
      </c>
      <c r="M2795" s="9" t="str">
        <f>IF(L2795="","",VLOOKUP(L2795,Metadata!$J$2:$K$22,2,FALSE))</f>
        <v>Lisbon Metropolitan Area</v>
      </c>
      <c r="N2795" s="9" t="s">
        <v>214</v>
      </c>
      <c r="O2795" s="9" t="s">
        <v>278</v>
      </c>
      <c r="P2795" s="9" t="s">
        <v>142</v>
      </c>
      <c r="Q2795" s="10" t="str">
        <f t="shared" si="1"/>
        <v>Full Office Job</v>
      </c>
      <c r="R2795" s="10">
        <v>5</v>
      </c>
      <c r="S2795" s="9" t="s">
        <v>332</v>
      </c>
      <c r="T2795" s="9" t="s">
        <v>137</v>
      </c>
      <c r="U2795" s="9" t="str">
        <f>IF(S2795&lt;&gt;"",S2795,IF(T2795&lt;&gt;"",VLOOKUP(T2795,Metadata!$S$2:$T$228,2,FALSE),""))</f>
        <v>UX/UI Designer</v>
      </c>
      <c r="V2795" s="9" t="s">
        <v>400</v>
      </c>
      <c r="W2795" s="9" t="s">
        <v>137</v>
      </c>
      <c r="X2795" s="9" t="s">
        <v>175</v>
      </c>
      <c r="Y2795" s="9" t="s">
        <v>137</v>
      </c>
      <c r="Z2795" s="9" t="s">
        <v>262</v>
      </c>
      <c r="AA2795" s="9" t="s">
        <v>137</v>
      </c>
      <c r="AB2795" s="9" t="s">
        <v>137</v>
      </c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 t="s">
        <v>150</v>
      </c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 t="s">
        <v>150</v>
      </c>
      <c r="BZ2795" s="9" t="s">
        <v>137</v>
      </c>
      <c r="CA2795" s="10"/>
      <c r="CB2795" s="10" t="str">
        <f t="shared" si="5"/>
        <v/>
      </c>
      <c r="CC2795" s="10"/>
      <c r="CD2795" s="9" t="str">
        <f t="shared" si="2"/>
        <v/>
      </c>
      <c r="CE2795" s="9" t="s">
        <v>168</v>
      </c>
      <c r="CF2795" s="9" t="s">
        <v>152</v>
      </c>
      <c r="CG2795" s="9">
        <f>IF(CF2795="","",VLOOKUP(CF2795,Metadata!$D$2:$H$20,2,FALSE))</f>
        <v>32500</v>
      </c>
      <c r="CH2795" s="9">
        <f>IF(CF2795="","",VLOOKUP(CF2795,Metadata!$D$2:$H$20,4,FALSE))</f>
        <v>30000</v>
      </c>
      <c r="CI2795" s="9">
        <f>IF(CF2795="","",VLOOKUP(CF2795,Metadata!$D$2:$H$20,5,FALSE))</f>
        <v>35000</v>
      </c>
      <c r="CJ2795" s="9">
        <f t="shared" si="3"/>
        <v>32500</v>
      </c>
      <c r="CK2795" s="9" t="s">
        <v>221</v>
      </c>
      <c r="CL2795" s="10">
        <v>2</v>
      </c>
      <c r="CM2795" s="10">
        <v>5</v>
      </c>
      <c r="CN2795" s="10">
        <v>7</v>
      </c>
      <c r="CO2795" s="10">
        <v>5</v>
      </c>
      <c r="CP2795" s="10">
        <v>5</v>
      </c>
      <c r="CQ2795" s="10">
        <v>6</v>
      </c>
      <c r="CR2795" s="10">
        <v>5</v>
      </c>
      <c r="CS2795" s="10">
        <v>5</v>
      </c>
      <c r="CT2795" s="10">
        <v>5</v>
      </c>
      <c r="CU2795" s="10">
        <v>5</v>
      </c>
      <c r="CV2795" s="10">
        <v>5</v>
      </c>
      <c r="CW2795" s="10">
        <v>4</v>
      </c>
      <c r="CX2795" s="10">
        <v>5</v>
      </c>
      <c r="CY2795" s="10">
        <v>4</v>
      </c>
      <c r="CZ2795" s="10">
        <v>5</v>
      </c>
      <c r="DA2795" s="10">
        <v>4</v>
      </c>
      <c r="DB2795" s="10">
        <v>4</v>
      </c>
      <c r="DC2795" s="10">
        <v>6</v>
      </c>
      <c r="DD2795" s="10">
        <v>5</v>
      </c>
      <c r="DE2795" s="10">
        <v>7</v>
      </c>
      <c r="DF2795" s="10">
        <v>3</v>
      </c>
      <c r="DG2795" s="10">
        <v>5</v>
      </c>
      <c r="DH2795" s="10">
        <v>5</v>
      </c>
      <c r="DI2795" s="10">
        <v>5</v>
      </c>
      <c r="DJ2795" s="10">
        <v>3</v>
      </c>
      <c r="DK2795" s="10">
        <v>4</v>
      </c>
      <c r="DL2795" s="10">
        <v>4</v>
      </c>
      <c r="DM2795" s="9" t="s">
        <v>154</v>
      </c>
      <c r="DN2795" s="10">
        <v>1995</v>
      </c>
      <c r="DO2795" s="9">
        <f t="shared" si="9"/>
        <v>26</v>
      </c>
      <c r="DP2795" s="9" t="s">
        <v>222</v>
      </c>
      <c r="DQ2795" s="9" t="s">
        <v>202</v>
      </c>
      <c r="DR2795" s="9" t="s">
        <v>157</v>
      </c>
      <c r="DS2795" s="9" t="s">
        <v>137</v>
      </c>
      <c r="DT2795" s="9" t="s">
        <v>657</v>
      </c>
      <c r="DU2795" s="9" t="s">
        <v>223</v>
      </c>
      <c r="DV2795" s="9" t="str">
        <f>VLOOKUP(DU2795,Metadata!$B$2:$C$7,2,FALSE)</f>
        <v>3 - 6 years</v>
      </c>
    </row>
    <row r="2796" spans="1:126">
      <c r="A2796" s="13">
        <v>2795</v>
      </c>
      <c r="B2796" s="9" t="s">
        <v>135</v>
      </c>
      <c r="C2796" s="9" t="str">
        <f>VLOOKUP(B2796,Metadata!$M$2:$N$6,2,FALSE)</f>
        <v>Permanent Employee</v>
      </c>
      <c r="D2796" s="9" t="s">
        <v>159</v>
      </c>
      <c r="E2796" s="9" t="s">
        <v>137</v>
      </c>
      <c r="F2796" s="9" t="s">
        <v>138</v>
      </c>
      <c r="G2796" s="9" t="s">
        <v>283</v>
      </c>
      <c r="H2796" s="9" t="str">
        <f>IF(G2796="","",VLOOKUP(G2796,Metadata!$J$2:$K$22,2,FALSE))</f>
        <v>Lisbon Metropolitan Area</v>
      </c>
      <c r="I2796" s="9" t="s">
        <v>292</v>
      </c>
      <c r="J2796" s="9" t="str">
        <f>IF(I2796="","",VLOOKUP(I2796,Metadata!$P$2:$Q$43,2,FALSE))</f>
        <v>North America</v>
      </c>
      <c r="K2796" s="9" t="str">
        <f t="shared" si="0"/>
        <v>International</v>
      </c>
      <c r="L2796" s="9" t="s">
        <v>137</v>
      </c>
      <c r="M2796" s="9" t="str">
        <f>IF(L2796="","",VLOOKUP(L2796,Metadata!$J$2:$K$22,2,FALSE))</f>
        <v/>
      </c>
      <c r="N2796" s="9" t="s">
        <v>214</v>
      </c>
      <c r="O2796" s="9" t="s">
        <v>136</v>
      </c>
      <c r="P2796" s="9" t="s">
        <v>191</v>
      </c>
      <c r="Q2796" s="10" t="str">
        <f t="shared" si="1"/>
        <v>Remote Job (full or flexible)</v>
      </c>
      <c r="R2796" s="10">
        <v>5</v>
      </c>
      <c r="S2796" s="9" t="s">
        <v>266</v>
      </c>
      <c r="T2796" s="9" t="s">
        <v>137</v>
      </c>
      <c r="U2796" s="9" t="str">
        <f>IF(S2796&lt;&gt;"",S2796,IF(T2796&lt;&gt;"",VLOOKUP(T2796,Metadata!$S$2:$T$228,2,FALSE),""))</f>
        <v>Data Scientist/Data Engineer</v>
      </c>
      <c r="V2796" s="9" t="s">
        <v>391</v>
      </c>
      <c r="W2796" s="9" t="s">
        <v>137</v>
      </c>
      <c r="X2796" s="9" t="s">
        <v>145</v>
      </c>
      <c r="Y2796" s="9" t="s">
        <v>137</v>
      </c>
      <c r="Z2796" s="9" t="s">
        <v>224</v>
      </c>
      <c r="AA2796" s="9" t="s">
        <v>137</v>
      </c>
      <c r="AB2796" s="9" t="s">
        <v>253</v>
      </c>
      <c r="AC2796" s="9" t="s">
        <v>147</v>
      </c>
      <c r="AD2796" s="9" t="s">
        <v>148</v>
      </c>
      <c r="AE2796" s="9"/>
      <c r="AF2796" s="9" t="s">
        <v>243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 t="s">
        <v>267</v>
      </c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 t="s">
        <v>219</v>
      </c>
      <c r="BR2796" s="9"/>
      <c r="BS2796" s="9"/>
      <c r="BT2796" s="9"/>
      <c r="BU2796" s="9" t="s">
        <v>258</v>
      </c>
      <c r="BV2796" s="9"/>
      <c r="BW2796" s="9"/>
      <c r="BX2796" s="9"/>
      <c r="BY2796" s="9"/>
      <c r="BZ2796" s="9"/>
      <c r="CA2796" s="10"/>
      <c r="CB2796" s="10" t="str">
        <f t="shared" si="5"/>
        <v/>
      </c>
      <c r="CC2796" s="10"/>
      <c r="CD2796" s="9" t="str">
        <f t="shared" si="2"/>
        <v/>
      </c>
      <c r="CE2796" s="9" t="s">
        <v>151</v>
      </c>
      <c r="CF2796" s="9" t="s">
        <v>236</v>
      </c>
      <c r="CG2796" s="9">
        <f>IF(CF2796="","",VLOOKUP(CF2796,Metadata!$D$2:$H$20,2,FALSE))</f>
        <v>47500</v>
      </c>
      <c r="CH2796" s="9">
        <f>IF(CF2796="","",VLOOKUP(CF2796,Metadata!$D$2:$H$20,4,FALSE))</f>
        <v>45000</v>
      </c>
      <c r="CI2796" s="9">
        <f>IF(CF2796="","",VLOOKUP(CF2796,Metadata!$D$2:$H$20,5,FALSE))</f>
        <v>50000</v>
      </c>
      <c r="CJ2796" s="9">
        <f t="shared" si="3"/>
        <v>47500</v>
      </c>
      <c r="CK2796" s="9" t="s">
        <v>221</v>
      </c>
      <c r="CL2796" s="10">
        <v>5</v>
      </c>
      <c r="CM2796" s="10">
        <v>2</v>
      </c>
      <c r="CN2796" s="10">
        <v>7</v>
      </c>
      <c r="CO2796" s="10">
        <v>7</v>
      </c>
      <c r="CP2796" s="10">
        <v>5</v>
      </c>
      <c r="CQ2796" s="10">
        <v>6</v>
      </c>
      <c r="CR2796" s="10">
        <v>4</v>
      </c>
      <c r="CS2796" s="10">
        <v>3</v>
      </c>
      <c r="CT2796" s="10">
        <v>5</v>
      </c>
      <c r="CU2796" s="10">
        <v>4</v>
      </c>
      <c r="CV2796" s="10">
        <v>5</v>
      </c>
      <c r="CW2796" s="10">
        <v>2</v>
      </c>
      <c r="CX2796" s="10">
        <v>6</v>
      </c>
      <c r="CY2796" s="10">
        <v>3</v>
      </c>
      <c r="CZ2796" s="10">
        <v>3</v>
      </c>
      <c r="DA2796" s="10">
        <v>5</v>
      </c>
      <c r="DB2796" s="10">
        <v>5</v>
      </c>
      <c r="DC2796" s="10">
        <v>7</v>
      </c>
      <c r="DD2796" s="10">
        <v>3</v>
      </c>
      <c r="DE2796" s="10">
        <v>5</v>
      </c>
      <c r="DF2796" s="10">
        <v>5</v>
      </c>
      <c r="DG2796" s="10">
        <v>2</v>
      </c>
      <c r="DH2796" s="10">
        <v>3</v>
      </c>
      <c r="DI2796" s="10">
        <v>5</v>
      </c>
      <c r="DJ2796" s="10">
        <v>5</v>
      </c>
      <c r="DK2796" s="10">
        <v>5</v>
      </c>
      <c r="DL2796" s="10">
        <v>4</v>
      </c>
      <c r="DM2796" s="9" t="s">
        <v>154</v>
      </c>
      <c r="DN2796" s="10">
        <v>1989</v>
      </c>
      <c r="DO2796" s="9">
        <f t="shared" si="9"/>
        <v>32</v>
      </c>
      <c r="DP2796" s="9" t="s">
        <v>155</v>
      </c>
      <c r="DQ2796" s="9" t="s">
        <v>156</v>
      </c>
      <c r="DR2796" s="9" t="s">
        <v>157</v>
      </c>
      <c r="DS2796" s="9" t="s">
        <v>137</v>
      </c>
      <c r="DT2796" s="9" t="s">
        <v>657</v>
      </c>
      <c r="DU2796" s="9" t="s">
        <v>203</v>
      </c>
      <c r="DV2796" s="9" t="str">
        <f>VLOOKUP(DU2796,Metadata!$B$2:$C$7,2,FALSE)</f>
        <v>6+ years</v>
      </c>
    </row>
    <row r="2797" spans="1:126">
      <c r="A2797" s="13">
        <v>2796</v>
      </c>
      <c r="B2797" s="9" t="s">
        <v>135</v>
      </c>
      <c r="C2797" s="9" t="str">
        <f>VLOOKUP(B2797,Metadata!$M$2:$N$6,2,FALSE)</f>
        <v>Permanent Employee</v>
      </c>
      <c r="D2797" s="9" t="s">
        <v>136</v>
      </c>
      <c r="E2797" s="9" t="s">
        <v>137</v>
      </c>
      <c r="F2797" s="9" t="s">
        <v>138</v>
      </c>
      <c r="G2797" s="9" t="s">
        <v>312</v>
      </c>
      <c r="H2797" s="9" t="str">
        <f>IF(G2797="","",VLOOKUP(G2797,Metadata!$J$2:$K$22,2,FALSE))</f>
        <v>South</v>
      </c>
      <c r="I2797" s="9" t="s">
        <v>138</v>
      </c>
      <c r="J2797" s="9" t="str">
        <f>IF(I2797="","",VLOOKUP(I2797,Metadata!$P$2:$Q$43,2,FALSE))</f>
        <v>Europe</v>
      </c>
      <c r="K2797" s="9" t="str">
        <f t="shared" si="0"/>
        <v>Portugal</v>
      </c>
      <c r="L2797" s="9" t="s">
        <v>312</v>
      </c>
      <c r="M2797" s="9" t="str">
        <f>IF(L2797="","",VLOOKUP(L2797,Metadata!$J$2:$K$22,2,FALSE))</f>
        <v>South</v>
      </c>
      <c r="N2797" s="9" t="s">
        <v>214</v>
      </c>
      <c r="O2797" s="9" t="s">
        <v>259</v>
      </c>
      <c r="P2797" s="9" t="s">
        <v>191</v>
      </c>
      <c r="Q2797" s="10" t="str">
        <f t="shared" si="1"/>
        <v>Remote Job (full or flexible)</v>
      </c>
      <c r="R2797" s="10">
        <v>6</v>
      </c>
      <c r="S2797" s="9" t="s">
        <v>143</v>
      </c>
      <c r="T2797" s="9" t="s">
        <v>137</v>
      </c>
      <c r="U2797" s="9" t="str">
        <f>IF(S2797&lt;&gt;"",S2797,IF(T2797&lt;&gt;"",VLOOKUP(T2797,Metadata!$S$2:$T$228,2,FALSE),""))</f>
        <v>Technical Team Leader</v>
      </c>
      <c r="V2797" s="9" t="s">
        <v>317</v>
      </c>
      <c r="W2797" s="9" t="s">
        <v>137</v>
      </c>
      <c r="X2797" s="9" t="s">
        <v>163</v>
      </c>
      <c r="Y2797" s="9" t="s">
        <v>137</v>
      </c>
      <c r="Z2797" s="9" t="s">
        <v>262</v>
      </c>
      <c r="AA2797" s="9" t="s">
        <v>137</v>
      </c>
      <c r="AB2797" s="9" t="s">
        <v>137</v>
      </c>
      <c r="AC2797" s="9"/>
      <c r="AD2797" s="9"/>
      <c r="AE2797" s="9" t="s">
        <v>194</v>
      </c>
      <c r="AF2797" s="9" t="s">
        <v>243</v>
      </c>
      <c r="AG2797" s="9"/>
      <c r="AH2797" s="9" t="s">
        <v>176</v>
      </c>
      <c r="AI2797" s="9" t="s">
        <v>230</v>
      </c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 t="s">
        <v>150</v>
      </c>
      <c r="BZ2797" s="9" t="s">
        <v>137</v>
      </c>
      <c r="CA2797" s="10"/>
      <c r="CB2797" s="10" t="str">
        <f t="shared" si="5"/>
        <v/>
      </c>
      <c r="CC2797" s="10"/>
      <c r="CD2797" s="9" t="str">
        <f t="shared" si="2"/>
        <v/>
      </c>
      <c r="CE2797" s="9" t="s">
        <v>151</v>
      </c>
      <c r="CF2797" s="9" t="s">
        <v>220</v>
      </c>
      <c r="CG2797" s="9">
        <f>IF(CF2797="","",VLOOKUP(CF2797,Metadata!$D$2:$H$20,2,FALSE))</f>
        <v>27500</v>
      </c>
      <c r="CH2797" s="9">
        <f>IF(CF2797="","",VLOOKUP(CF2797,Metadata!$D$2:$H$20,4,FALSE))</f>
        <v>25000</v>
      </c>
      <c r="CI2797" s="9">
        <f>IF(CF2797="","",VLOOKUP(CF2797,Metadata!$D$2:$H$20,5,FALSE))</f>
        <v>30000</v>
      </c>
      <c r="CJ2797" s="9">
        <f t="shared" si="3"/>
        <v>27500</v>
      </c>
      <c r="CK2797" s="9" t="s">
        <v>221</v>
      </c>
      <c r="CL2797" s="10">
        <v>4</v>
      </c>
      <c r="CM2797" s="10">
        <v>5</v>
      </c>
      <c r="CN2797" s="10">
        <v>6</v>
      </c>
      <c r="CO2797" s="10">
        <v>5</v>
      </c>
      <c r="CP2797" s="10">
        <v>5</v>
      </c>
      <c r="CQ2797" s="10">
        <v>7</v>
      </c>
      <c r="CR2797" s="10">
        <v>7</v>
      </c>
      <c r="CS2797" s="10">
        <v>7</v>
      </c>
      <c r="CT2797" s="10">
        <v>6</v>
      </c>
      <c r="CU2797" s="10">
        <v>5</v>
      </c>
      <c r="CV2797" s="10">
        <v>4</v>
      </c>
      <c r="CW2797" s="10">
        <v>4</v>
      </c>
      <c r="CX2797" s="10">
        <v>5</v>
      </c>
      <c r="CY2797" s="10">
        <v>6</v>
      </c>
      <c r="CZ2797" s="10">
        <v>7</v>
      </c>
      <c r="DA2797" s="10">
        <v>4</v>
      </c>
      <c r="DB2797" s="10">
        <v>5</v>
      </c>
      <c r="DC2797" s="10">
        <v>7</v>
      </c>
      <c r="DD2797" s="10">
        <v>4</v>
      </c>
      <c r="DE2797" s="10">
        <v>5</v>
      </c>
      <c r="DF2797" s="10">
        <v>6</v>
      </c>
      <c r="DG2797" s="10">
        <v>5</v>
      </c>
      <c r="DH2797" s="10">
        <v>5</v>
      </c>
      <c r="DI2797" s="10">
        <v>7</v>
      </c>
      <c r="DJ2797" s="10">
        <v>5</v>
      </c>
      <c r="DK2797" s="10">
        <v>7</v>
      </c>
      <c r="DL2797" s="10">
        <v>6</v>
      </c>
      <c r="DM2797" s="9" t="s">
        <v>154</v>
      </c>
      <c r="DN2797" s="10">
        <v>1979</v>
      </c>
      <c r="DO2797" s="9">
        <f t="shared" si="9"/>
        <v>42</v>
      </c>
      <c r="DP2797" s="9" t="s">
        <v>155</v>
      </c>
      <c r="DQ2797" s="9" t="s">
        <v>156</v>
      </c>
      <c r="DR2797" s="9" t="s">
        <v>157</v>
      </c>
      <c r="DS2797" s="9" t="s">
        <v>137</v>
      </c>
      <c r="DT2797" s="9" t="s">
        <v>657</v>
      </c>
      <c r="DU2797" s="9" t="s">
        <v>158</v>
      </c>
      <c r="DV2797" s="9" t="str">
        <f>VLOOKUP(DU2797,Metadata!$B$2:$C$7,2,FALSE)</f>
        <v>6+ years</v>
      </c>
    </row>
    <row r="2798" spans="1:126">
      <c r="A2798" s="13">
        <v>2797</v>
      </c>
      <c r="B2798" s="9" t="s">
        <v>135</v>
      </c>
      <c r="C2798" s="9" t="str">
        <f>VLOOKUP(B2798,Metadata!$M$2:$N$6,2,FALSE)</f>
        <v>Permanent Employee</v>
      </c>
      <c r="D2798" s="9" t="s">
        <v>159</v>
      </c>
      <c r="E2798" s="9" t="s">
        <v>137</v>
      </c>
      <c r="F2798" s="9" t="s">
        <v>138</v>
      </c>
      <c r="G2798" s="9" t="s">
        <v>263</v>
      </c>
      <c r="H2798" s="9" t="str">
        <f>IF(G2798="","",VLOOKUP(G2798,Metadata!$J$2:$K$22,2,FALSE))</f>
        <v>North</v>
      </c>
      <c r="I2798" s="9" t="s">
        <v>138</v>
      </c>
      <c r="J2798" s="9" t="str">
        <f>IF(I2798="","",VLOOKUP(I2798,Metadata!$P$2:$Q$43,2,FALSE))</f>
        <v>Europe</v>
      </c>
      <c r="K2798" s="9" t="str">
        <f t="shared" si="0"/>
        <v>Portugal</v>
      </c>
      <c r="L2798" s="9" t="s">
        <v>172</v>
      </c>
      <c r="M2798" s="9" t="str">
        <f>IF(L2798="","",VLOOKUP(L2798,Metadata!$J$2:$K$22,2,FALSE))</f>
        <v>Porto Metropolitan Area</v>
      </c>
      <c r="N2798" s="9" t="s">
        <v>141</v>
      </c>
      <c r="O2798" s="9" t="s">
        <v>137</v>
      </c>
      <c r="P2798" s="9" t="s">
        <v>142</v>
      </c>
      <c r="Q2798" s="10" t="str">
        <f t="shared" si="1"/>
        <v>Full Office Job</v>
      </c>
      <c r="R2798" s="10">
        <v>5</v>
      </c>
      <c r="S2798" s="9" t="s">
        <v>260</v>
      </c>
      <c r="T2798" s="9" t="s">
        <v>137</v>
      </c>
      <c r="U2798" s="9" t="str">
        <f>IF(S2798&lt;&gt;"",S2798,IF(T2798&lt;&gt;"",VLOOKUP(T2798,Metadata!$S$2:$T$228,2,FALSE),""))</f>
        <v>DevOps Engineer</v>
      </c>
      <c r="V2798" s="9" t="s">
        <v>144</v>
      </c>
      <c r="W2798" s="9" t="s">
        <v>137</v>
      </c>
      <c r="X2798" s="9" t="s">
        <v>145</v>
      </c>
      <c r="Y2798" s="9" t="s">
        <v>137</v>
      </c>
      <c r="Z2798" s="9" t="s">
        <v>184</v>
      </c>
      <c r="AA2798" s="9" t="s">
        <v>137</v>
      </c>
      <c r="AB2798" s="9" t="s">
        <v>137</v>
      </c>
      <c r="AC2798" s="9"/>
      <c r="AD2798" s="9" t="s">
        <v>148</v>
      </c>
      <c r="AE2798" s="9"/>
      <c r="AF2798" s="9" t="s">
        <v>243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 t="s">
        <v>150</v>
      </c>
      <c r="BZ2798" s="9" t="s">
        <v>137</v>
      </c>
      <c r="CA2798" s="10"/>
      <c r="CB2798" s="10" t="str">
        <f t="shared" si="5"/>
        <v/>
      </c>
      <c r="CC2798" s="10"/>
      <c r="CD2798" s="9" t="str">
        <f t="shared" si="2"/>
        <v/>
      </c>
      <c r="CE2798" s="9" t="s">
        <v>168</v>
      </c>
      <c r="CF2798" s="9" t="s">
        <v>225</v>
      </c>
      <c r="CG2798" s="9">
        <f>IF(CF2798="","",VLOOKUP(CF2798,Metadata!$D$2:$H$20,2,FALSE))</f>
        <v>22500</v>
      </c>
      <c r="CH2798" s="9">
        <f>IF(CF2798="","",VLOOKUP(CF2798,Metadata!$D$2:$H$20,4,FALSE))</f>
        <v>20000</v>
      </c>
      <c r="CI2798" s="9">
        <f>IF(CF2798="","",VLOOKUP(CF2798,Metadata!$D$2:$H$20,5,FALSE))</f>
        <v>25000</v>
      </c>
      <c r="CJ2798" s="9">
        <f t="shared" si="3"/>
        <v>22500</v>
      </c>
      <c r="CK2798" s="9" t="s">
        <v>153</v>
      </c>
      <c r="CL2798" s="10">
        <v>6</v>
      </c>
      <c r="CM2798" s="10">
        <v>1</v>
      </c>
      <c r="CN2798" s="10">
        <v>7</v>
      </c>
      <c r="CO2798" s="10">
        <v>7</v>
      </c>
      <c r="CP2798" s="10">
        <v>7</v>
      </c>
      <c r="CQ2798" s="10">
        <v>7</v>
      </c>
      <c r="CR2798" s="10">
        <v>5</v>
      </c>
      <c r="CS2798" s="10">
        <v>7</v>
      </c>
      <c r="CT2798" s="10">
        <v>7</v>
      </c>
      <c r="CU2798" s="10">
        <v>7</v>
      </c>
      <c r="CV2798" s="10">
        <v>7</v>
      </c>
      <c r="CW2798" s="10">
        <v>4</v>
      </c>
      <c r="CX2798" s="10">
        <v>7</v>
      </c>
      <c r="CY2798" s="10">
        <v>7</v>
      </c>
      <c r="CZ2798" s="10">
        <v>7</v>
      </c>
      <c r="DA2798" s="10">
        <v>5</v>
      </c>
      <c r="DB2798" s="10">
        <v>3</v>
      </c>
      <c r="DC2798" s="10">
        <v>7</v>
      </c>
      <c r="DD2798" s="10">
        <v>4</v>
      </c>
      <c r="DE2798" s="10">
        <v>7</v>
      </c>
      <c r="DF2798" s="10">
        <v>7</v>
      </c>
      <c r="DG2798" s="10">
        <v>7</v>
      </c>
      <c r="DH2798" s="10">
        <v>7</v>
      </c>
      <c r="DI2798" s="10">
        <v>7</v>
      </c>
      <c r="DJ2798" s="10">
        <v>7</v>
      </c>
      <c r="DK2798" s="10">
        <v>7</v>
      </c>
      <c r="DL2798" s="10">
        <v>7</v>
      </c>
      <c r="DM2798" s="9" t="s">
        <v>154</v>
      </c>
      <c r="DN2798" s="10">
        <v>1996</v>
      </c>
      <c r="DO2798" s="9">
        <f t="shared" si="9"/>
        <v>25</v>
      </c>
      <c r="DP2798" s="9" t="s">
        <v>222</v>
      </c>
      <c r="DQ2798" s="9" t="s">
        <v>202</v>
      </c>
      <c r="DR2798" s="9" t="s">
        <v>157</v>
      </c>
      <c r="DS2798" s="9" t="s">
        <v>137</v>
      </c>
      <c r="DT2798" s="9" t="s">
        <v>657</v>
      </c>
      <c r="DU2798" s="9" t="s">
        <v>168</v>
      </c>
      <c r="DV2798" s="9" t="str">
        <f>VLOOKUP(DU2798,Metadata!$B$2:$C$7,2,FALSE)</f>
        <v>0 - 3 years</v>
      </c>
    </row>
    <row r="2799" spans="1:126">
      <c r="A2799" s="13">
        <v>2798</v>
      </c>
      <c r="B2799" s="9" t="s">
        <v>135</v>
      </c>
      <c r="C2799" s="9" t="str">
        <f>VLOOKUP(B2799,Metadata!$M$2:$N$6,2,FALSE)</f>
        <v>Permanent Employee</v>
      </c>
      <c r="D2799" s="9" t="s">
        <v>159</v>
      </c>
      <c r="E2799" s="9" t="s">
        <v>137</v>
      </c>
      <c r="F2799" s="9" t="s">
        <v>138</v>
      </c>
      <c r="G2799" s="9" t="s">
        <v>213</v>
      </c>
      <c r="H2799" s="9" t="str">
        <f>IF(G2799="","",VLOOKUP(G2799,Metadata!$J$2:$K$22,2,FALSE))</f>
        <v>Centre</v>
      </c>
      <c r="I2799" s="9" t="s">
        <v>311</v>
      </c>
      <c r="J2799" s="9" t="str">
        <f>IF(I2799="","",VLOOKUP(I2799,Metadata!$P$2:$Q$43,2,FALSE))</f>
        <v>Europe</v>
      </c>
      <c r="K2799" s="9" t="str">
        <f t="shared" si="0"/>
        <v>International</v>
      </c>
      <c r="L2799" s="9" t="s">
        <v>137</v>
      </c>
      <c r="M2799" s="9" t="str">
        <f>IF(L2799="","",VLOOKUP(L2799,Metadata!$J$2:$K$22,2,FALSE))</f>
        <v/>
      </c>
      <c r="N2799" s="9" t="s">
        <v>214</v>
      </c>
      <c r="O2799" s="9" t="s">
        <v>136</v>
      </c>
      <c r="P2799" s="9" t="s">
        <v>142</v>
      </c>
      <c r="Q2799" s="10" t="str">
        <f t="shared" si="1"/>
        <v>Full Office Job</v>
      </c>
      <c r="R2799" s="10">
        <v>6</v>
      </c>
      <c r="S2799" s="9" t="s">
        <v>260</v>
      </c>
      <c r="T2799" s="9" t="s">
        <v>137</v>
      </c>
      <c r="U2799" s="9" t="str">
        <f>IF(S2799&lt;&gt;"",S2799,IF(T2799&lt;&gt;"",VLOOKUP(T2799,Metadata!$S$2:$T$228,2,FALSE),""))</f>
        <v>DevOps Engineer</v>
      </c>
      <c r="V2799" s="9" t="s">
        <v>261</v>
      </c>
      <c r="W2799" s="9" t="s">
        <v>137</v>
      </c>
      <c r="X2799" s="9" t="s">
        <v>145</v>
      </c>
      <c r="Y2799" s="9" t="s">
        <v>137</v>
      </c>
      <c r="Z2799" s="9" t="s">
        <v>218</v>
      </c>
      <c r="AA2799" s="9" t="s">
        <v>137</v>
      </c>
      <c r="AB2799" s="9" t="s">
        <v>137</v>
      </c>
      <c r="AC2799" s="9"/>
      <c r="AD2799" s="9"/>
      <c r="AE2799" s="9" t="s">
        <v>194</v>
      </c>
      <c r="AF2799" s="9" t="s">
        <v>243</v>
      </c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 t="s">
        <v>324</v>
      </c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198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10"/>
      <c r="CB2799" s="10" t="str">
        <f t="shared" si="5"/>
        <v/>
      </c>
      <c r="CC2799" s="10"/>
      <c r="CD2799" s="9" t="str">
        <f t="shared" si="2"/>
        <v/>
      </c>
      <c r="CE2799" s="9" t="s">
        <v>168</v>
      </c>
      <c r="CF2799" s="9" t="s">
        <v>220</v>
      </c>
      <c r="CG2799" s="9">
        <f>IF(CF2799="","",VLOOKUP(CF2799,Metadata!$D$2:$H$20,2,FALSE))</f>
        <v>27500</v>
      </c>
      <c r="CH2799" s="9">
        <f>IF(CF2799="","",VLOOKUP(CF2799,Metadata!$D$2:$H$20,4,FALSE))</f>
        <v>25000</v>
      </c>
      <c r="CI2799" s="9">
        <f>IF(CF2799="","",VLOOKUP(CF2799,Metadata!$D$2:$H$20,5,FALSE))</f>
        <v>30000</v>
      </c>
      <c r="CJ2799" s="9">
        <f t="shared" si="3"/>
        <v>27500</v>
      </c>
      <c r="CK2799" s="9" t="s">
        <v>189</v>
      </c>
      <c r="CL2799" s="10">
        <v>6</v>
      </c>
      <c r="CM2799" s="10">
        <v>2</v>
      </c>
      <c r="CN2799" s="10">
        <v>7</v>
      </c>
      <c r="CO2799" s="10">
        <v>6</v>
      </c>
      <c r="CP2799" s="10">
        <v>6</v>
      </c>
      <c r="CQ2799" s="10">
        <v>6</v>
      </c>
      <c r="CR2799" s="10">
        <v>6</v>
      </c>
      <c r="CS2799" s="10">
        <v>6</v>
      </c>
      <c r="CT2799" s="10">
        <v>5</v>
      </c>
      <c r="CU2799" s="10">
        <v>6</v>
      </c>
      <c r="CV2799" s="10">
        <v>6</v>
      </c>
      <c r="CW2799" s="10">
        <v>5</v>
      </c>
      <c r="CX2799" s="10">
        <v>5</v>
      </c>
      <c r="CY2799" s="10">
        <v>5</v>
      </c>
      <c r="CZ2799" s="10">
        <v>5</v>
      </c>
      <c r="DA2799" s="10">
        <v>7</v>
      </c>
      <c r="DB2799" s="10">
        <v>6</v>
      </c>
      <c r="DC2799" s="10">
        <v>7</v>
      </c>
      <c r="DD2799" s="10">
        <v>5</v>
      </c>
      <c r="DE2799" s="10">
        <v>6</v>
      </c>
      <c r="DF2799" s="10">
        <v>6</v>
      </c>
      <c r="DG2799" s="10">
        <v>6</v>
      </c>
      <c r="DH2799" s="10">
        <v>6</v>
      </c>
      <c r="DI2799" s="10">
        <v>7</v>
      </c>
      <c r="DJ2799" s="10">
        <v>4</v>
      </c>
      <c r="DK2799" s="10">
        <v>6</v>
      </c>
      <c r="DL2799" s="10">
        <v>6</v>
      </c>
      <c r="DM2799" s="9" t="s">
        <v>154</v>
      </c>
      <c r="DN2799" s="10">
        <v>1993</v>
      </c>
      <c r="DO2799" s="9">
        <f t="shared" si="9"/>
        <v>28</v>
      </c>
      <c r="DP2799" s="9" t="s">
        <v>155</v>
      </c>
      <c r="DQ2799" s="9" t="s">
        <v>210</v>
      </c>
      <c r="DR2799" s="9" t="s">
        <v>157</v>
      </c>
      <c r="DS2799" s="9" t="s">
        <v>137</v>
      </c>
      <c r="DT2799" s="9" t="s">
        <v>657</v>
      </c>
      <c r="DU2799" s="9" t="s">
        <v>223</v>
      </c>
      <c r="DV2799" s="9" t="str">
        <f>VLOOKUP(DU2799,Metadata!$B$2:$C$7,2,FALSE)</f>
        <v>3 - 6 years</v>
      </c>
    </row>
    <row r="2800" spans="1:126">
      <c r="A2800" s="13">
        <v>2799</v>
      </c>
      <c r="B2800" s="9" t="s">
        <v>135</v>
      </c>
      <c r="C2800" s="9" t="str">
        <f>VLOOKUP(B2800,Metadata!$M$2:$N$6,2,FALSE)</f>
        <v>Permanent Employee</v>
      </c>
      <c r="D2800" s="9" t="s">
        <v>136</v>
      </c>
      <c r="E2800" s="9" t="s">
        <v>137</v>
      </c>
      <c r="F2800" s="9" t="s">
        <v>138</v>
      </c>
      <c r="G2800" s="9" t="s">
        <v>140</v>
      </c>
      <c r="H2800" s="9" t="str">
        <f>IF(G2800="","",VLOOKUP(G2800,Metadata!$J$2:$K$22,2,FALSE))</f>
        <v>Lisbon Metropolitan Area</v>
      </c>
      <c r="I2800" s="9" t="s">
        <v>138</v>
      </c>
      <c r="J2800" s="9" t="str">
        <f>IF(I2800="","",VLOOKUP(I2800,Metadata!$P$2:$Q$43,2,FALSE))</f>
        <v>Europe</v>
      </c>
      <c r="K2800" s="9" t="str">
        <f t="shared" si="0"/>
        <v>Portugal</v>
      </c>
      <c r="L2800" s="9" t="s">
        <v>140</v>
      </c>
      <c r="M2800" s="9" t="str">
        <f>IF(L2800="","",VLOOKUP(L2800,Metadata!$J$2:$K$22,2,FALSE))</f>
        <v>Lisbon Metropolitan Area</v>
      </c>
      <c r="N2800" s="9" t="s">
        <v>141</v>
      </c>
      <c r="O2800" s="9" t="s">
        <v>137</v>
      </c>
      <c r="P2800" s="9" t="s">
        <v>142</v>
      </c>
      <c r="Q2800" s="10" t="str">
        <f t="shared" si="1"/>
        <v>Full Office Job</v>
      </c>
      <c r="R2800" s="10">
        <v>5</v>
      </c>
      <c r="S2800" s="9" t="s">
        <v>229</v>
      </c>
      <c r="T2800" s="9" t="s">
        <v>137</v>
      </c>
      <c r="U2800" s="9" t="str">
        <f>IF(S2800&lt;&gt;"",S2800,IF(T2800&lt;&gt;"",VLOOKUP(T2800,Metadata!$S$2:$T$228,2,FALSE),""))</f>
        <v>Project Manager</v>
      </c>
      <c r="V2800" s="9" t="s">
        <v>144</v>
      </c>
      <c r="W2800" s="9" t="s">
        <v>137</v>
      </c>
      <c r="X2800" s="9" t="s">
        <v>145</v>
      </c>
      <c r="Y2800" s="9" t="s">
        <v>137</v>
      </c>
      <c r="Z2800" s="9" t="s">
        <v>184</v>
      </c>
      <c r="AA2800" s="9" t="s">
        <v>137</v>
      </c>
      <c r="AB2800" s="9" t="s">
        <v>137</v>
      </c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 t="s">
        <v>150</v>
      </c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 t="s">
        <v>150</v>
      </c>
      <c r="BZ2800" s="9" t="s">
        <v>137</v>
      </c>
      <c r="CA2800" s="10"/>
      <c r="CB2800" s="10" t="str">
        <f t="shared" si="5"/>
        <v/>
      </c>
      <c r="CC2800" s="10"/>
      <c r="CD2800" s="9" t="str">
        <f t="shared" si="2"/>
        <v/>
      </c>
      <c r="CE2800" s="9" t="s">
        <v>232</v>
      </c>
      <c r="CF2800" s="9" t="s">
        <v>152</v>
      </c>
      <c r="CG2800" s="9">
        <f>IF(CF2800="","",VLOOKUP(CF2800,Metadata!$D$2:$H$20,2,FALSE))</f>
        <v>32500</v>
      </c>
      <c r="CH2800" s="9">
        <f>IF(CF2800="","",VLOOKUP(CF2800,Metadata!$D$2:$H$20,4,FALSE))</f>
        <v>30000</v>
      </c>
      <c r="CI2800" s="9">
        <f>IF(CF2800="","",VLOOKUP(CF2800,Metadata!$D$2:$H$20,5,FALSE))</f>
        <v>35000</v>
      </c>
      <c r="CJ2800" s="9">
        <f t="shared" si="3"/>
        <v>32500</v>
      </c>
      <c r="CK2800" s="9" t="s">
        <v>180</v>
      </c>
      <c r="CL2800" s="10">
        <v>3</v>
      </c>
      <c r="CM2800" s="10">
        <v>4</v>
      </c>
      <c r="CN2800" s="10">
        <v>3</v>
      </c>
      <c r="CO2800" s="10">
        <v>6</v>
      </c>
      <c r="CP2800" s="10">
        <v>5</v>
      </c>
      <c r="CQ2800" s="10">
        <v>6</v>
      </c>
      <c r="CR2800" s="10">
        <v>3</v>
      </c>
      <c r="CS2800" s="10">
        <v>6</v>
      </c>
      <c r="CT2800" s="10">
        <v>5</v>
      </c>
      <c r="CU2800" s="10">
        <v>4</v>
      </c>
      <c r="CV2800" s="10">
        <v>5</v>
      </c>
      <c r="CW2800" s="10">
        <v>5</v>
      </c>
      <c r="CX2800" s="10">
        <v>6</v>
      </c>
      <c r="CY2800" s="10">
        <v>6</v>
      </c>
      <c r="CZ2800" s="10">
        <v>4</v>
      </c>
      <c r="DA2800" s="10">
        <v>5</v>
      </c>
      <c r="DB2800" s="10">
        <v>6</v>
      </c>
      <c r="DC2800" s="10">
        <v>6</v>
      </c>
      <c r="DD2800" s="10">
        <v>2</v>
      </c>
      <c r="DE2800" s="10">
        <v>6</v>
      </c>
      <c r="DF2800" s="10">
        <v>6</v>
      </c>
      <c r="DG2800" s="10">
        <v>7</v>
      </c>
      <c r="DH2800" s="10">
        <v>5</v>
      </c>
      <c r="DI2800" s="10">
        <v>3</v>
      </c>
      <c r="DJ2800" s="10">
        <v>4</v>
      </c>
      <c r="DK2800" s="10">
        <v>3</v>
      </c>
      <c r="DL2800" s="10">
        <v>1</v>
      </c>
      <c r="DM2800" s="9" t="s">
        <v>154</v>
      </c>
      <c r="DN2800" s="10">
        <v>1968</v>
      </c>
      <c r="DO2800" s="9">
        <f t="shared" si="9"/>
        <v>53</v>
      </c>
      <c r="DP2800" s="9" t="s">
        <v>155</v>
      </c>
      <c r="DQ2800" s="9" t="s">
        <v>202</v>
      </c>
      <c r="DR2800" s="9" t="s">
        <v>170</v>
      </c>
      <c r="DS2800" s="9" t="s">
        <v>137</v>
      </c>
      <c r="DT2800" s="9" t="s">
        <v>657</v>
      </c>
      <c r="DU2800" s="9" t="s">
        <v>158</v>
      </c>
      <c r="DV2800" s="9" t="str">
        <f>VLOOKUP(DU2800,Metadata!$B$2:$C$7,2,FALSE)</f>
        <v>6+ years</v>
      </c>
    </row>
    <row r="2801" spans="1:126">
      <c r="A2801" s="13">
        <v>2800</v>
      </c>
      <c r="B2801" s="9" t="s">
        <v>135</v>
      </c>
      <c r="C2801" s="9" t="str">
        <f>VLOOKUP(B2801,Metadata!$M$2:$N$6,2,FALSE)</f>
        <v>Permanent Employee</v>
      </c>
      <c r="D2801" s="9" t="s">
        <v>159</v>
      </c>
      <c r="E2801" s="9" t="s">
        <v>137</v>
      </c>
      <c r="F2801" s="9" t="s">
        <v>138</v>
      </c>
      <c r="G2801" s="9" t="s">
        <v>334</v>
      </c>
      <c r="H2801" s="9" t="str">
        <f>IF(G2801="","",VLOOKUP(G2801,Metadata!$J$2:$K$22,2,FALSE))</f>
        <v>North</v>
      </c>
      <c r="I2801" s="9" t="s">
        <v>138</v>
      </c>
      <c r="J2801" s="9" t="str">
        <f>IF(I2801="","",VLOOKUP(I2801,Metadata!$P$2:$Q$43,2,FALSE))</f>
        <v>Europe</v>
      </c>
      <c r="K2801" s="9" t="str">
        <f t="shared" si="0"/>
        <v>Portugal</v>
      </c>
      <c r="L2801" s="9" t="s">
        <v>140</v>
      </c>
      <c r="M2801" s="9" t="str">
        <f>IF(L2801="","",VLOOKUP(L2801,Metadata!$J$2:$K$22,2,FALSE))</f>
        <v>Lisbon Metropolitan Area</v>
      </c>
      <c r="N2801" s="9" t="s">
        <v>141</v>
      </c>
      <c r="O2801" s="9" t="s">
        <v>137</v>
      </c>
      <c r="P2801" s="9" t="s">
        <v>191</v>
      </c>
      <c r="Q2801" s="10" t="str">
        <f t="shared" si="1"/>
        <v>Remote Job (full or flexible)</v>
      </c>
      <c r="R2801" s="10">
        <v>7</v>
      </c>
      <c r="S2801" s="9" t="s">
        <v>161</v>
      </c>
      <c r="T2801" s="9" t="s">
        <v>137</v>
      </c>
      <c r="U2801" s="9" t="str">
        <f>IF(S2801&lt;&gt;"",S2801,IF(T2801&lt;&gt;"",VLOOKUP(T2801,Metadata!$S$2:$T$228,2,FALSE),""))</f>
        <v>Full-Stack Developer</v>
      </c>
      <c r="V2801" s="9" t="s">
        <v>207</v>
      </c>
      <c r="W2801" s="9" t="s">
        <v>137</v>
      </c>
      <c r="X2801" s="9" t="s">
        <v>208</v>
      </c>
      <c r="Y2801" s="9" t="s">
        <v>137</v>
      </c>
      <c r="Z2801" s="9" t="s">
        <v>146</v>
      </c>
      <c r="AA2801" s="9" t="s">
        <v>165</v>
      </c>
      <c r="AB2801" s="9" t="s">
        <v>137</v>
      </c>
      <c r="AC2801" s="9" t="s">
        <v>147</v>
      </c>
      <c r="AD2801" s="9"/>
      <c r="AE2801" s="9" t="s">
        <v>194</v>
      </c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12" t="s">
        <v>273</v>
      </c>
      <c r="BY2801" s="9"/>
      <c r="BZ2801" s="9" t="s">
        <v>297</v>
      </c>
      <c r="CA2801" s="10"/>
      <c r="CB2801" s="10" t="str">
        <f t="shared" si="5"/>
        <v/>
      </c>
      <c r="CC2801" s="10"/>
      <c r="CD2801" s="9" t="str">
        <f t="shared" si="2"/>
        <v/>
      </c>
      <c r="CE2801" s="9" t="s">
        <v>168</v>
      </c>
      <c r="CF2801" s="9" t="s">
        <v>245</v>
      </c>
      <c r="CG2801" s="9">
        <f>IF(CF2801="","",VLOOKUP(CF2801,Metadata!$D$2:$H$20,2,FALSE))</f>
        <v>42500</v>
      </c>
      <c r="CH2801" s="9">
        <f>IF(CF2801="","",VLOOKUP(CF2801,Metadata!$D$2:$H$20,4,FALSE))</f>
        <v>40000</v>
      </c>
      <c r="CI2801" s="9">
        <f>IF(CF2801="","",VLOOKUP(CF2801,Metadata!$D$2:$H$20,5,FALSE))</f>
        <v>45000</v>
      </c>
      <c r="CJ2801" s="9">
        <f t="shared" si="3"/>
        <v>42500</v>
      </c>
      <c r="CK2801" s="9" t="s">
        <v>201</v>
      </c>
      <c r="CL2801" s="10">
        <v>7</v>
      </c>
      <c r="CM2801" s="10">
        <v>2</v>
      </c>
      <c r="CN2801" s="10">
        <v>4</v>
      </c>
      <c r="CO2801" s="10">
        <v>7</v>
      </c>
      <c r="CP2801" s="10">
        <v>3</v>
      </c>
      <c r="CQ2801" s="10">
        <v>7</v>
      </c>
      <c r="CR2801" s="10">
        <v>5</v>
      </c>
      <c r="CS2801" s="10">
        <v>7</v>
      </c>
      <c r="CT2801" s="10">
        <v>6</v>
      </c>
      <c r="CU2801" s="10">
        <v>6</v>
      </c>
      <c r="CV2801" s="10">
        <v>7</v>
      </c>
      <c r="CW2801" s="10">
        <v>7</v>
      </c>
      <c r="CX2801" s="10">
        <v>6</v>
      </c>
      <c r="CY2801" s="10">
        <v>4</v>
      </c>
      <c r="CZ2801" s="10">
        <v>6</v>
      </c>
      <c r="DA2801" s="10">
        <v>4</v>
      </c>
      <c r="DB2801" s="10">
        <v>1</v>
      </c>
      <c r="DC2801" s="10">
        <v>7</v>
      </c>
      <c r="DD2801" s="10">
        <v>6</v>
      </c>
      <c r="DE2801" s="10">
        <v>6</v>
      </c>
      <c r="DF2801" s="10">
        <v>7</v>
      </c>
      <c r="DG2801" s="10">
        <v>7</v>
      </c>
      <c r="DH2801" s="10">
        <v>4</v>
      </c>
      <c r="DI2801" s="10">
        <v>7</v>
      </c>
      <c r="DJ2801" s="10">
        <v>5</v>
      </c>
      <c r="DK2801" s="10">
        <v>5</v>
      </c>
      <c r="DL2801" s="10">
        <v>5</v>
      </c>
      <c r="DM2801" s="9" t="s">
        <v>154</v>
      </c>
      <c r="DN2801" s="10">
        <v>1995</v>
      </c>
      <c r="DO2801" s="9">
        <f t="shared" si="9"/>
        <v>26</v>
      </c>
      <c r="DP2801" s="9" t="s">
        <v>155</v>
      </c>
      <c r="DQ2801" s="9" t="s">
        <v>202</v>
      </c>
      <c r="DR2801" s="9" t="s">
        <v>157</v>
      </c>
      <c r="DS2801" s="9" t="s">
        <v>137</v>
      </c>
      <c r="DT2801" s="9" t="s">
        <v>657</v>
      </c>
      <c r="DU2801" s="9" t="s">
        <v>168</v>
      </c>
      <c r="DV2801" s="9" t="str">
        <f>VLOOKUP(DU2801,Metadata!$B$2:$C$7,2,FALSE)</f>
        <v>0 - 3 years</v>
      </c>
    </row>
    <row r="2802" spans="1:126">
      <c r="A2802" s="13">
        <v>2801</v>
      </c>
      <c r="B2802" s="9" t="s">
        <v>135</v>
      </c>
      <c r="C2802" s="9" t="str">
        <f>VLOOKUP(B2802,Metadata!$M$2:$N$6,2,FALSE)</f>
        <v>Permanent Employee</v>
      </c>
      <c r="D2802" s="9" t="s">
        <v>136</v>
      </c>
      <c r="E2802" s="9" t="s">
        <v>137</v>
      </c>
      <c r="F2802" s="9" t="s">
        <v>138</v>
      </c>
      <c r="G2802" s="9" t="s">
        <v>160</v>
      </c>
      <c r="H2802" s="9" t="str">
        <f>IF(G2802="","",VLOOKUP(G2802,Metadata!$J$2:$K$22,2,FALSE))</f>
        <v>Centre</v>
      </c>
      <c r="I2802" s="9" t="s">
        <v>138</v>
      </c>
      <c r="J2802" s="9" t="str">
        <f>IF(I2802="","",VLOOKUP(I2802,Metadata!$P$2:$Q$43,2,FALSE))</f>
        <v>Europe</v>
      </c>
      <c r="K2802" s="9" t="str">
        <f t="shared" si="0"/>
        <v>Portugal</v>
      </c>
      <c r="L2802" s="9" t="s">
        <v>160</v>
      </c>
      <c r="M2802" s="9" t="str">
        <f>IF(L2802="","",VLOOKUP(L2802,Metadata!$J$2:$K$22,2,FALSE))</f>
        <v>Centre</v>
      </c>
      <c r="N2802" s="9" t="s">
        <v>141</v>
      </c>
      <c r="O2802" s="9" t="s">
        <v>137</v>
      </c>
      <c r="P2802" s="9" t="s">
        <v>191</v>
      </c>
      <c r="Q2802" s="10" t="str">
        <f t="shared" si="1"/>
        <v>Remote Job (full or flexible)</v>
      </c>
      <c r="R2802" s="10">
        <v>7</v>
      </c>
      <c r="S2802" s="9" t="s">
        <v>143</v>
      </c>
      <c r="T2802" s="9" t="s">
        <v>137</v>
      </c>
      <c r="U2802" s="9" t="str">
        <f>IF(S2802&lt;&gt;"",S2802,IF(T2802&lt;&gt;"",VLOOKUP(T2802,Metadata!$S$2:$T$228,2,FALSE),""))</f>
        <v>Technical Team Leader</v>
      </c>
      <c r="V2802" s="9" t="s">
        <v>162</v>
      </c>
      <c r="W2802" s="9" t="s">
        <v>137</v>
      </c>
      <c r="X2802" s="9" t="s">
        <v>242</v>
      </c>
      <c r="Y2802" s="9" t="s">
        <v>137</v>
      </c>
      <c r="Z2802" s="9" t="s">
        <v>146</v>
      </c>
      <c r="AA2802" s="9" t="s">
        <v>165</v>
      </c>
      <c r="AB2802" s="9" t="s">
        <v>137</v>
      </c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 t="s">
        <v>186</v>
      </c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10"/>
      <c r="CB2802" s="10" t="str">
        <f t="shared" si="5"/>
        <v/>
      </c>
      <c r="CC2802" s="10"/>
      <c r="CD2802" s="9" t="str">
        <f t="shared" si="2"/>
        <v/>
      </c>
      <c r="CE2802" s="9" t="s">
        <v>168</v>
      </c>
      <c r="CF2802" s="9" t="s">
        <v>245</v>
      </c>
      <c r="CG2802" s="9">
        <f>IF(CF2802="","",VLOOKUP(CF2802,Metadata!$D$2:$H$20,2,FALSE))</f>
        <v>42500</v>
      </c>
      <c r="CH2802" s="9">
        <f>IF(CF2802="","",VLOOKUP(CF2802,Metadata!$D$2:$H$20,4,FALSE))</f>
        <v>40000</v>
      </c>
      <c r="CI2802" s="9">
        <f>IF(CF2802="","",VLOOKUP(CF2802,Metadata!$D$2:$H$20,5,FALSE))</f>
        <v>45000</v>
      </c>
      <c r="CJ2802" s="9">
        <f t="shared" si="3"/>
        <v>42500</v>
      </c>
      <c r="CK2802" s="9" t="s">
        <v>366</v>
      </c>
      <c r="CL2802" s="10">
        <v>5</v>
      </c>
      <c r="CM2802" s="10">
        <v>4</v>
      </c>
      <c r="CN2802" s="10">
        <v>7</v>
      </c>
      <c r="CO2802" s="10">
        <v>7</v>
      </c>
      <c r="CP2802" s="10">
        <v>7</v>
      </c>
      <c r="CQ2802" s="10">
        <v>7</v>
      </c>
      <c r="CR2802" s="10">
        <v>7</v>
      </c>
      <c r="CS2802" s="10">
        <v>5</v>
      </c>
      <c r="CT2802" s="10">
        <v>7</v>
      </c>
      <c r="CU2802" s="10">
        <v>7</v>
      </c>
      <c r="CV2802" s="10">
        <v>7</v>
      </c>
      <c r="CW2802" s="10">
        <v>7</v>
      </c>
      <c r="CX2802" s="10">
        <v>7</v>
      </c>
      <c r="CY2802" s="10">
        <v>7</v>
      </c>
      <c r="CZ2802" s="10">
        <v>7</v>
      </c>
      <c r="DA2802" s="10">
        <v>4</v>
      </c>
      <c r="DB2802" s="10">
        <v>4</v>
      </c>
      <c r="DC2802" s="10">
        <v>6</v>
      </c>
      <c r="DD2802" s="10">
        <v>6</v>
      </c>
      <c r="DE2802" s="10">
        <v>7</v>
      </c>
      <c r="DF2802" s="10">
        <v>7</v>
      </c>
      <c r="DG2802" s="10">
        <v>7</v>
      </c>
      <c r="DH2802" s="10">
        <v>7</v>
      </c>
      <c r="DI2802" s="10">
        <v>7</v>
      </c>
      <c r="DJ2802" s="10">
        <v>4</v>
      </c>
      <c r="DK2802" s="10">
        <v>4</v>
      </c>
      <c r="DL2802" s="10">
        <v>5</v>
      </c>
      <c r="DM2802" s="9" t="s">
        <v>154</v>
      </c>
      <c r="DN2802" s="10">
        <v>1989</v>
      </c>
      <c r="DO2802" s="9">
        <f t="shared" si="9"/>
        <v>32</v>
      </c>
      <c r="DP2802" s="9" t="s">
        <v>222</v>
      </c>
      <c r="DQ2802" s="9" t="s">
        <v>202</v>
      </c>
      <c r="DR2802" s="9" t="s">
        <v>157</v>
      </c>
      <c r="DS2802" s="9" t="s">
        <v>137</v>
      </c>
      <c r="DT2802" s="9" t="s">
        <v>657</v>
      </c>
      <c r="DU2802" s="9" t="s">
        <v>203</v>
      </c>
      <c r="DV2802" s="9" t="str">
        <f>VLOOKUP(DU2802,Metadata!$B$2:$C$7,2,FALSE)</f>
        <v>6+ years</v>
      </c>
    </row>
    <row r="2803" spans="1:126">
      <c r="A2803" s="13">
        <v>2802</v>
      </c>
      <c r="B2803" s="9" t="s">
        <v>135</v>
      </c>
      <c r="C2803" s="9" t="str">
        <f>VLOOKUP(B2803,Metadata!$M$2:$N$6,2,FALSE)</f>
        <v>Permanent Employee</v>
      </c>
      <c r="D2803" s="9" t="s">
        <v>159</v>
      </c>
      <c r="E2803" s="9" t="s">
        <v>137</v>
      </c>
      <c r="F2803" s="9" t="s">
        <v>138</v>
      </c>
      <c r="G2803" s="9" t="s">
        <v>172</v>
      </c>
      <c r="H2803" s="9" t="str">
        <f>IF(G2803="","",VLOOKUP(G2803,Metadata!$J$2:$K$22,2,FALSE))</f>
        <v>Porto Metropolitan Area</v>
      </c>
      <c r="I2803" s="9" t="s">
        <v>138</v>
      </c>
      <c r="J2803" s="9" t="str">
        <f>IF(I2803="","",VLOOKUP(I2803,Metadata!$P$2:$Q$43,2,FALSE))</f>
        <v>Europe</v>
      </c>
      <c r="K2803" s="9" t="str">
        <f t="shared" si="0"/>
        <v>Portugal</v>
      </c>
      <c r="L2803" s="9" t="s">
        <v>172</v>
      </c>
      <c r="M2803" s="9" t="str">
        <f>IF(L2803="","",VLOOKUP(L2803,Metadata!$J$2:$K$22,2,FALSE))</f>
        <v>Porto Metropolitan Area</v>
      </c>
      <c r="N2803" s="9" t="s">
        <v>214</v>
      </c>
      <c r="O2803" s="9" t="s">
        <v>259</v>
      </c>
      <c r="P2803" s="9" t="s">
        <v>191</v>
      </c>
      <c r="Q2803" s="10" t="str">
        <f t="shared" si="1"/>
        <v>Remote Job (full or flexible)</v>
      </c>
      <c r="R2803" s="10">
        <v>4</v>
      </c>
      <c r="S2803" s="9" t="s">
        <v>336</v>
      </c>
      <c r="T2803" s="9" t="s">
        <v>137</v>
      </c>
      <c r="U2803" s="9" t="str">
        <f>IF(S2803&lt;&gt;"",S2803,IF(T2803&lt;&gt;"",VLOOKUP(T2803,Metadata!$S$2:$T$228,2,FALSE),""))</f>
        <v>Scrum Master</v>
      </c>
      <c r="V2803" s="9" t="s">
        <v>317</v>
      </c>
      <c r="W2803" s="9" t="s">
        <v>137</v>
      </c>
      <c r="X2803" s="9" t="s">
        <v>252</v>
      </c>
      <c r="Y2803" s="9" t="s">
        <v>137</v>
      </c>
      <c r="Z2803" s="9" t="s">
        <v>224</v>
      </c>
      <c r="AA2803" s="9" t="s">
        <v>137</v>
      </c>
      <c r="AB2803" s="9" t="s">
        <v>137</v>
      </c>
      <c r="AC2803" s="9"/>
      <c r="AD2803" s="9" t="s">
        <v>148</v>
      </c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 t="s">
        <v>199</v>
      </c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10"/>
      <c r="CB2803" s="10" t="str">
        <f t="shared" si="5"/>
        <v/>
      </c>
      <c r="CC2803" s="10"/>
      <c r="CD2803" s="9" t="str">
        <f t="shared" si="2"/>
        <v/>
      </c>
      <c r="CE2803" s="9" t="s">
        <v>168</v>
      </c>
      <c r="CF2803" s="9" t="s">
        <v>245</v>
      </c>
      <c r="CG2803" s="9">
        <f>IF(CF2803="","",VLOOKUP(CF2803,Metadata!$D$2:$H$20,2,FALSE))</f>
        <v>42500</v>
      </c>
      <c r="CH2803" s="9">
        <f>IF(CF2803="","",VLOOKUP(CF2803,Metadata!$D$2:$H$20,4,FALSE))</f>
        <v>40000</v>
      </c>
      <c r="CI2803" s="9">
        <f>IF(CF2803="","",VLOOKUP(CF2803,Metadata!$D$2:$H$20,5,FALSE))</f>
        <v>45000</v>
      </c>
      <c r="CJ2803" s="9">
        <f t="shared" si="3"/>
        <v>42500</v>
      </c>
      <c r="CK2803" s="9" t="s">
        <v>189</v>
      </c>
      <c r="CL2803" s="10">
        <v>4</v>
      </c>
      <c r="CM2803" s="10">
        <v>2</v>
      </c>
      <c r="CN2803" s="10">
        <v>7</v>
      </c>
      <c r="CO2803" s="10">
        <v>7</v>
      </c>
      <c r="CP2803" s="10">
        <v>4</v>
      </c>
      <c r="CQ2803" s="10">
        <v>6</v>
      </c>
      <c r="CR2803" s="10">
        <v>5</v>
      </c>
      <c r="CS2803" s="10">
        <v>7</v>
      </c>
      <c r="CT2803" s="10">
        <v>6</v>
      </c>
      <c r="CU2803" s="10">
        <v>6</v>
      </c>
      <c r="CV2803" s="10">
        <v>4</v>
      </c>
      <c r="CW2803" s="10">
        <v>4</v>
      </c>
      <c r="CX2803" s="10">
        <v>6</v>
      </c>
      <c r="CY2803" s="10">
        <v>5</v>
      </c>
      <c r="CZ2803" s="10">
        <v>4</v>
      </c>
      <c r="DA2803" s="10">
        <v>6</v>
      </c>
      <c r="DB2803" s="10">
        <v>6</v>
      </c>
      <c r="DC2803" s="10">
        <v>7</v>
      </c>
      <c r="DD2803" s="10">
        <v>3</v>
      </c>
      <c r="DE2803" s="10">
        <v>6</v>
      </c>
      <c r="DF2803" s="10">
        <v>4</v>
      </c>
      <c r="DG2803" s="10">
        <v>7</v>
      </c>
      <c r="DH2803" s="10">
        <v>2</v>
      </c>
      <c r="DI2803" s="10">
        <v>6</v>
      </c>
      <c r="DJ2803" s="10">
        <v>3</v>
      </c>
      <c r="DK2803" s="10">
        <v>2</v>
      </c>
      <c r="DL2803" s="10">
        <v>6</v>
      </c>
      <c r="DM2803" s="9" t="s">
        <v>154</v>
      </c>
      <c r="DN2803" s="10">
        <v>1979</v>
      </c>
      <c r="DO2803" s="9">
        <f t="shared" si="9"/>
        <v>42</v>
      </c>
      <c r="DP2803" s="9" t="s">
        <v>155</v>
      </c>
      <c r="DQ2803" s="9" t="s">
        <v>156</v>
      </c>
      <c r="DR2803" s="9" t="s">
        <v>157</v>
      </c>
      <c r="DS2803" s="9" t="s">
        <v>137</v>
      </c>
      <c r="DT2803" s="9" t="s">
        <v>657</v>
      </c>
      <c r="DU2803" s="9" t="s">
        <v>158</v>
      </c>
      <c r="DV2803" s="9" t="str">
        <f>VLOOKUP(DU2803,Metadata!$B$2:$C$7,2,FALSE)</f>
        <v>6+ years</v>
      </c>
    </row>
    <row r="2804" spans="1:126">
      <c r="A2804" s="13">
        <v>2803</v>
      </c>
      <c r="B2804" s="9" t="s">
        <v>135</v>
      </c>
      <c r="C2804" s="9" t="str">
        <f>VLOOKUP(B2804,Metadata!$M$2:$N$6,2,FALSE)</f>
        <v>Permanent Employee</v>
      </c>
      <c r="D2804" s="9" t="s">
        <v>159</v>
      </c>
      <c r="E2804" s="9" t="s">
        <v>137</v>
      </c>
      <c r="F2804" s="9" t="s">
        <v>138</v>
      </c>
      <c r="G2804" s="9" t="s">
        <v>140</v>
      </c>
      <c r="H2804" s="9" t="str">
        <f>IF(G2804="","",VLOOKUP(G2804,Metadata!$J$2:$K$22,2,FALSE))</f>
        <v>Lisbon Metropolitan Area</v>
      </c>
      <c r="I2804" s="9" t="s">
        <v>138</v>
      </c>
      <c r="J2804" s="9" t="str">
        <f>IF(I2804="","",VLOOKUP(I2804,Metadata!$P$2:$Q$43,2,FALSE))</f>
        <v>Europe</v>
      </c>
      <c r="K2804" s="9" t="str">
        <f t="shared" si="0"/>
        <v>Portugal</v>
      </c>
      <c r="L2804" s="9" t="s">
        <v>140</v>
      </c>
      <c r="M2804" s="9" t="str">
        <f>IF(L2804="","",VLOOKUP(L2804,Metadata!$J$2:$K$22,2,FALSE))</f>
        <v>Lisbon Metropolitan Area</v>
      </c>
      <c r="N2804" s="9" t="s">
        <v>141</v>
      </c>
      <c r="O2804" s="9" t="s">
        <v>137</v>
      </c>
      <c r="P2804" s="9" t="s">
        <v>142</v>
      </c>
      <c r="Q2804" s="10" t="str">
        <f t="shared" si="1"/>
        <v>Full Office Job</v>
      </c>
      <c r="R2804" s="10">
        <v>7</v>
      </c>
      <c r="S2804" s="9" t="s">
        <v>266</v>
      </c>
      <c r="T2804" s="9" t="s">
        <v>137</v>
      </c>
      <c r="U2804" s="9" t="str">
        <f>IF(S2804&lt;&gt;"",S2804,IF(T2804&lt;&gt;"",VLOOKUP(T2804,Metadata!$S$2:$T$228,2,FALSE),""))</f>
        <v>Data Scientist/Data Engineer</v>
      </c>
      <c r="V2804" s="9" t="s">
        <v>162</v>
      </c>
      <c r="W2804" s="9" t="s">
        <v>137</v>
      </c>
      <c r="X2804" s="9" t="s">
        <v>242</v>
      </c>
      <c r="Y2804" s="9" t="s">
        <v>137</v>
      </c>
      <c r="Z2804" s="9" t="s">
        <v>146</v>
      </c>
      <c r="AA2804" s="9" t="s">
        <v>137</v>
      </c>
      <c r="AB2804" s="9" t="s">
        <v>137</v>
      </c>
      <c r="AC2804" s="9" t="s">
        <v>147</v>
      </c>
      <c r="AD2804" s="9"/>
      <c r="AE2804" s="9"/>
      <c r="AF2804" s="9" t="s">
        <v>243</v>
      </c>
      <c r="AG2804" s="9"/>
      <c r="AH2804" s="9"/>
      <c r="AI2804" s="9"/>
      <c r="AJ2804" s="9"/>
      <c r="AK2804" s="9"/>
      <c r="AL2804" s="9"/>
      <c r="AM2804" s="9"/>
      <c r="AN2804" s="9"/>
      <c r="AO2804" s="9"/>
      <c r="AP2804" s="9" t="s">
        <v>244</v>
      </c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 t="s">
        <v>150</v>
      </c>
      <c r="BZ2804" s="9" t="s">
        <v>137</v>
      </c>
      <c r="CA2804" s="10"/>
      <c r="CB2804" s="10" t="str">
        <f t="shared" si="5"/>
        <v/>
      </c>
      <c r="CC2804" s="10"/>
      <c r="CD2804" s="9" t="str">
        <f t="shared" si="2"/>
        <v/>
      </c>
      <c r="CE2804" s="9" t="s">
        <v>168</v>
      </c>
      <c r="CF2804" s="9" t="s">
        <v>236</v>
      </c>
      <c r="CG2804" s="9">
        <f>IF(CF2804="","",VLOOKUP(CF2804,Metadata!$D$2:$H$20,2,FALSE))</f>
        <v>47500</v>
      </c>
      <c r="CH2804" s="9">
        <f>IF(CF2804="","",VLOOKUP(CF2804,Metadata!$D$2:$H$20,4,FALSE))</f>
        <v>45000</v>
      </c>
      <c r="CI2804" s="9">
        <f>IF(CF2804="","",VLOOKUP(CF2804,Metadata!$D$2:$H$20,5,FALSE))</f>
        <v>50000</v>
      </c>
      <c r="CJ2804" s="9">
        <f t="shared" si="3"/>
        <v>47500</v>
      </c>
      <c r="CK2804" s="9" t="s">
        <v>221</v>
      </c>
      <c r="CL2804" s="10">
        <v>5</v>
      </c>
      <c r="CM2804" s="10">
        <v>1</v>
      </c>
      <c r="CN2804" s="10">
        <v>7</v>
      </c>
      <c r="CO2804" s="10">
        <v>7</v>
      </c>
      <c r="CP2804" s="10">
        <v>5</v>
      </c>
      <c r="CQ2804" s="10">
        <v>6</v>
      </c>
      <c r="CR2804" s="10">
        <v>5</v>
      </c>
      <c r="CS2804" s="10">
        <v>5</v>
      </c>
      <c r="CT2804" s="10">
        <v>7</v>
      </c>
      <c r="CU2804" s="10">
        <v>4</v>
      </c>
      <c r="CV2804" s="10">
        <v>5</v>
      </c>
      <c r="CW2804" s="10">
        <v>5</v>
      </c>
      <c r="CX2804" s="10">
        <v>6</v>
      </c>
      <c r="CY2804" s="10">
        <v>5</v>
      </c>
      <c r="CZ2804" s="10">
        <v>6</v>
      </c>
      <c r="DA2804" s="10">
        <v>5</v>
      </c>
      <c r="DB2804" s="10">
        <v>5</v>
      </c>
      <c r="DC2804" s="10">
        <v>7</v>
      </c>
      <c r="DD2804" s="10">
        <v>5</v>
      </c>
      <c r="DE2804" s="10">
        <v>5</v>
      </c>
      <c r="DF2804" s="10">
        <v>5</v>
      </c>
      <c r="DG2804" s="10">
        <v>5</v>
      </c>
      <c r="DH2804" s="10">
        <v>6</v>
      </c>
      <c r="DI2804" s="10">
        <v>6</v>
      </c>
      <c r="DJ2804" s="10">
        <v>6</v>
      </c>
      <c r="DK2804" s="10">
        <v>5</v>
      </c>
      <c r="DL2804" s="10">
        <v>4</v>
      </c>
      <c r="DM2804" s="9" t="s">
        <v>154</v>
      </c>
      <c r="DN2804" s="10">
        <v>1991</v>
      </c>
      <c r="DO2804" s="9">
        <f t="shared" si="9"/>
        <v>30</v>
      </c>
      <c r="DP2804" s="9" t="s">
        <v>222</v>
      </c>
      <c r="DQ2804" s="9" t="s">
        <v>156</v>
      </c>
      <c r="DR2804" s="9" t="s">
        <v>157</v>
      </c>
      <c r="DS2804" s="9" t="s">
        <v>137</v>
      </c>
      <c r="DT2804" s="9" t="s">
        <v>657</v>
      </c>
      <c r="DU2804" s="9" t="s">
        <v>223</v>
      </c>
      <c r="DV2804" s="9" t="str">
        <f>VLOOKUP(DU2804,Metadata!$B$2:$C$7,2,FALSE)</f>
        <v>3 - 6 years</v>
      </c>
    </row>
    <row r="2805" spans="1:126">
      <c r="A2805" s="13">
        <v>2804</v>
      </c>
      <c r="B2805" s="9" t="s">
        <v>135</v>
      </c>
      <c r="C2805" s="9" t="str">
        <f>VLOOKUP(B2805,Metadata!$M$2:$N$6,2,FALSE)</f>
        <v>Permanent Employee</v>
      </c>
      <c r="D2805" s="9" t="s">
        <v>159</v>
      </c>
      <c r="E2805" s="9" t="s">
        <v>137</v>
      </c>
      <c r="F2805" s="9" t="s">
        <v>138</v>
      </c>
      <c r="G2805" s="9" t="s">
        <v>172</v>
      </c>
      <c r="H2805" s="9" t="str">
        <f>IF(G2805="","",VLOOKUP(G2805,Metadata!$J$2:$K$22,2,FALSE))</f>
        <v>Porto Metropolitan Area</v>
      </c>
      <c r="I2805" s="9" t="s">
        <v>138</v>
      </c>
      <c r="J2805" s="9" t="str">
        <f>IF(I2805="","",VLOOKUP(I2805,Metadata!$P$2:$Q$43,2,FALSE))</f>
        <v>Europe</v>
      </c>
      <c r="K2805" s="9" t="str">
        <f t="shared" si="0"/>
        <v>Portugal</v>
      </c>
      <c r="L2805" s="9" t="s">
        <v>190</v>
      </c>
      <c r="M2805" s="9" t="str">
        <f>IF(L2805="","",VLOOKUP(L2805,Metadata!$J$2:$K$22,2,FALSE))</f>
        <v>North</v>
      </c>
      <c r="N2805" s="9" t="s">
        <v>141</v>
      </c>
      <c r="O2805" s="9" t="s">
        <v>137</v>
      </c>
      <c r="P2805" s="9" t="s">
        <v>191</v>
      </c>
      <c r="Q2805" s="10" t="str">
        <f t="shared" si="1"/>
        <v>Remote Job (full or flexible)</v>
      </c>
      <c r="R2805" s="10">
        <v>3</v>
      </c>
      <c r="S2805" s="9" t="s">
        <v>290</v>
      </c>
      <c r="T2805" s="9" t="s">
        <v>137</v>
      </c>
      <c r="U2805" s="9" t="str">
        <f>IF(S2805&lt;&gt;"",S2805,IF(T2805&lt;&gt;"",VLOOKUP(T2805,Metadata!$S$2:$T$228,2,FALSE),""))</f>
        <v>Quality Assurance/Testing</v>
      </c>
      <c r="V2805" s="9" t="s">
        <v>162</v>
      </c>
      <c r="W2805" s="9" t="s">
        <v>137</v>
      </c>
      <c r="X2805" s="9" t="s">
        <v>145</v>
      </c>
      <c r="Y2805" s="9" t="s">
        <v>137</v>
      </c>
      <c r="Z2805" s="9" t="s">
        <v>218</v>
      </c>
      <c r="AA2805" s="9" t="s">
        <v>137</v>
      </c>
      <c r="AB2805" s="9" t="s">
        <v>253</v>
      </c>
      <c r="AC2805" s="9"/>
      <c r="AD2805" s="9"/>
      <c r="AE2805" s="9"/>
      <c r="AF2805" s="9" t="s">
        <v>243</v>
      </c>
      <c r="AG2805" s="9"/>
      <c r="AH2805" s="9" t="s">
        <v>176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 t="s">
        <v>150</v>
      </c>
      <c r="BZ2805" s="9" t="s">
        <v>137</v>
      </c>
      <c r="CA2805" s="10"/>
      <c r="CB2805" s="10" t="str">
        <f t="shared" si="5"/>
        <v/>
      </c>
      <c r="CC2805" s="10"/>
      <c r="CD2805" s="9" t="str">
        <f t="shared" si="2"/>
        <v/>
      </c>
      <c r="CE2805" s="9" t="s">
        <v>232</v>
      </c>
      <c r="CF2805" s="9" t="s">
        <v>188</v>
      </c>
      <c r="CG2805" s="9">
        <f>IF(CF2805="","",VLOOKUP(CF2805,Metadata!$D$2:$H$20,2,FALSE))</f>
        <v>17500</v>
      </c>
      <c r="CH2805" s="9">
        <f>IF(CF2805="","",VLOOKUP(CF2805,Metadata!$D$2:$H$20,4,FALSE))</f>
        <v>15000</v>
      </c>
      <c r="CI2805" s="9">
        <f>IF(CF2805="","",VLOOKUP(CF2805,Metadata!$D$2:$H$20,5,FALSE))</f>
        <v>20000</v>
      </c>
      <c r="CJ2805" s="9">
        <f t="shared" si="3"/>
        <v>17500</v>
      </c>
      <c r="CK2805" s="9" t="s">
        <v>153</v>
      </c>
      <c r="CL2805" s="10">
        <v>5</v>
      </c>
      <c r="CM2805" s="10">
        <v>2</v>
      </c>
      <c r="CN2805" s="10">
        <v>6</v>
      </c>
      <c r="CO2805" s="10">
        <v>4</v>
      </c>
      <c r="CP2805" s="10">
        <v>3</v>
      </c>
      <c r="CQ2805" s="10">
        <v>5</v>
      </c>
      <c r="CR2805" s="10">
        <v>3</v>
      </c>
      <c r="CS2805" s="10">
        <v>4</v>
      </c>
      <c r="CT2805" s="10">
        <v>5</v>
      </c>
      <c r="CU2805" s="10">
        <v>5</v>
      </c>
      <c r="CV2805" s="10">
        <v>2</v>
      </c>
      <c r="CW2805" s="10">
        <v>2</v>
      </c>
      <c r="CX2805" s="10">
        <v>5</v>
      </c>
      <c r="CY2805" s="10">
        <v>5</v>
      </c>
      <c r="CZ2805" s="10">
        <v>5</v>
      </c>
      <c r="DA2805" s="10">
        <v>6</v>
      </c>
      <c r="DB2805" s="10">
        <v>6</v>
      </c>
      <c r="DC2805" s="10">
        <v>4</v>
      </c>
      <c r="DD2805" s="10">
        <v>2</v>
      </c>
      <c r="DE2805" s="10">
        <v>7</v>
      </c>
      <c r="DF2805" s="10">
        <v>2</v>
      </c>
      <c r="DG2805" s="10">
        <v>3</v>
      </c>
      <c r="DH2805" s="10">
        <v>3</v>
      </c>
      <c r="DI2805" s="10">
        <v>2</v>
      </c>
      <c r="DJ2805" s="10">
        <v>1</v>
      </c>
      <c r="DK2805" s="10">
        <v>2</v>
      </c>
      <c r="DL2805" s="10">
        <v>2</v>
      </c>
      <c r="DM2805" s="9" t="s">
        <v>154</v>
      </c>
      <c r="DN2805" s="10">
        <v>1997</v>
      </c>
      <c r="DO2805" s="9">
        <f t="shared" si="9"/>
        <v>24</v>
      </c>
      <c r="DP2805" s="9" t="s">
        <v>155</v>
      </c>
      <c r="DQ2805" s="9" t="s">
        <v>202</v>
      </c>
      <c r="DR2805" s="9" t="s">
        <v>157</v>
      </c>
      <c r="DS2805" s="9" t="s">
        <v>137</v>
      </c>
      <c r="DT2805" s="9" t="s">
        <v>657</v>
      </c>
      <c r="DU2805" s="9" t="s">
        <v>233</v>
      </c>
      <c r="DV2805" s="9" t="str">
        <f>VLOOKUP(DU2805,Metadata!$B$2:$C$7,2,FALSE)</f>
        <v>0 - 3 years</v>
      </c>
    </row>
    <row r="2806" spans="1:126">
      <c r="A2806" s="13">
        <v>2805</v>
      </c>
      <c r="B2806" s="9" t="s">
        <v>135</v>
      </c>
      <c r="C2806" s="9" t="str">
        <f>VLOOKUP(B2806,Metadata!$M$2:$N$6,2,FALSE)</f>
        <v>Permanent Employee</v>
      </c>
      <c r="D2806" s="9" t="s">
        <v>136</v>
      </c>
      <c r="E2806" s="9" t="s">
        <v>137</v>
      </c>
      <c r="F2806" s="9" t="s">
        <v>138</v>
      </c>
      <c r="G2806" s="9" t="s">
        <v>140</v>
      </c>
      <c r="H2806" s="9" t="str">
        <f>IF(G2806="","",VLOOKUP(G2806,Metadata!$J$2:$K$22,2,FALSE))</f>
        <v>Lisbon Metropolitan Area</v>
      </c>
      <c r="I2806" s="9" t="s">
        <v>138</v>
      </c>
      <c r="J2806" s="9" t="str">
        <f>IF(I2806="","",VLOOKUP(I2806,Metadata!$P$2:$Q$43,2,FALSE))</f>
        <v>Europe</v>
      </c>
      <c r="K2806" s="9" t="str">
        <f t="shared" si="0"/>
        <v>Portugal</v>
      </c>
      <c r="L2806" s="9" t="s">
        <v>140</v>
      </c>
      <c r="M2806" s="9" t="str">
        <f>IF(L2806="","",VLOOKUP(L2806,Metadata!$J$2:$K$22,2,FALSE))</f>
        <v>Lisbon Metropolitan Area</v>
      </c>
      <c r="N2806" s="9" t="s">
        <v>141</v>
      </c>
      <c r="O2806" s="9" t="s">
        <v>137</v>
      </c>
      <c r="P2806" s="9" t="s">
        <v>142</v>
      </c>
      <c r="Q2806" s="10" t="str">
        <f t="shared" si="1"/>
        <v>Full Office Job</v>
      </c>
      <c r="R2806" s="10">
        <v>5</v>
      </c>
      <c r="S2806" s="9" t="s">
        <v>192</v>
      </c>
      <c r="T2806" s="9" t="s">
        <v>137</v>
      </c>
      <c r="U2806" s="9" t="str">
        <f>IF(S2806&lt;&gt;"",S2806,IF(T2806&lt;&gt;"",VLOOKUP(T2806,Metadata!$S$2:$T$228,2,FALSE),""))</f>
        <v>Back-End Developer</v>
      </c>
      <c r="V2806" s="9" t="s">
        <v>276</v>
      </c>
      <c r="W2806" s="9" t="s">
        <v>137</v>
      </c>
      <c r="X2806" s="9" t="s">
        <v>175</v>
      </c>
      <c r="Y2806" s="9" t="s">
        <v>137</v>
      </c>
      <c r="Z2806" s="9" t="s">
        <v>262</v>
      </c>
      <c r="AA2806" s="9" t="s">
        <v>165</v>
      </c>
      <c r="AB2806" s="9" t="s">
        <v>253</v>
      </c>
      <c r="AC2806" s="9" t="s">
        <v>147</v>
      </c>
      <c r="AD2806" s="9" t="s">
        <v>148</v>
      </c>
      <c r="AE2806" s="9"/>
      <c r="AF2806" s="9" t="s">
        <v>243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 t="s">
        <v>178</v>
      </c>
      <c r="BB2806" s="9"/>
      <c r="BC2806" s="9"/>
      <c r="BD2806" s="9"/>
      <c r="BE2806" s="9"/>
      <c r="BF2806" s="9"/>
      <c r="BG2806" s="9" t="s">
        <v>197</v>
      </c>
      <c r="BH2806" s="9"/>
      <c r="BI2806" s="9"/>
      <c r="BJ2806" s="9"/>
      <c r="BK2806" s="9"/>
      <c r="BL2806" s="9"/>
      <c r="BM2806" s="9"/>
      <c r="BN2806" s="9" t="s">
        <v>186</v>
      </c>
      <c r="BO2806" s="9" t="s">
        <v>257</v>
      </c>
      <c r="BP2806" s="9"/>
      <c r="BQ2806" s="9" t="s">
        <v>219</v>
      </c>
      <c r="BR2806" s="9"/>
      <c r="BS2806" s="9"/>
      <c r="BT2806" s="9"/>
      <c r="BU2806" s="9"/>
      <c r="BV2806" s="9"/>
      <c r="BW2806" s="9"/>
      <c r="BX2806" s="9"/>
      <c r="BY2806" s="9"/>
      <c r="BZ2806" s="9"/>
      <c r="CA2806" s="10"/>
      <c r="CB2806" s="10" t="str">
        <f t="shared" si="5"/>
        <v/>
      </c>
      <c r="CC2806" s="10"/>
      <c r="CD2806" s="9" t="str">
        <f t="shared" si="2"/>
        <v/>
      </c>
      <c r="CE2806" s="9" t="s">
        <v>232</v>
      </c>
      <c r="CF2806" s="9" t="s">
        <v>254</v>
      </c>
      <c r="CG2806" s="9">
        <f>IF(CF2806="","",VLOOKUP(CF2806,Metadata!$D$2:$H$20,2,FALSE))</f>
        <v>37500</v>
      </c>
      <c r="CH2806" s="9">
        <f>IF(CF2806="","",VLOOKUP(CF2806,Metadata!$D$2:$H$20,4,FALSE))</f>
        <v>35000</v>
      </c>
      <c r="CI2806" s="9">
        <f>IF(CF2806="","",VLOOKUP(CF2806,Metadata!$D$2:$H$20,5,FALSE))</f>
        <v>40000</v>
      </c>
      <c r="CJ2806" s="9">
        <f t="shared" si="3"/>
        <v>37500</v>
      </c>
      <c r="CK2806" s="9" t="s">
        <v>201</v>
      </c>
      <c r="CL2806" s="10">
        <v>3</v>
      </c>
      <c r="CM2806" s="10">
        <v>5</v>
      </c>
      <c r="CN2806" s="10">
        <v>5</v>
      </c>
      <c r="CO2806" s="10">
        <v>6</v>
      </c>
      <c r="CP2806" s="10">
        <v>4</v>
      </c>
      <c r="CQ2806" s="10">
        <v>6</v>
      </c>
      <c r="CR2806" s="10">
        <v>5</v>
      </c>
      <c r="CS2806" s="10">
        <v>5</v>
      </c>
      <c r="CT2806" s="10">
        <v>6</v>
      </c>
      <c r="CU2806" s="10">
        <v>6</v>
      </c>
      <c r="CV2806" s="10">
        <v>5</v>
      </c>
      <c r="CW2806" s="10">
        <v>4</v>
      </c>
      <c r="CX2806" s="10">
        <v>6</v>
      </c>
      <c r="CY2806" s="10">
        <v>7</v>
      </c>
      <c r="CZ2806" s="10">
        <v>7</v>
      </c>
      <c r="DA2806" s="10">
        <v>5</v>
      </c>
      <c r="DB2806" s="10">
        <v>5</v>
      </c>
      <c r="DC2806" s="10">
        <v>5</v>
      </c>
      <c r="DD2806" s="10">
        <v>2</v>
      </c>
      <c r="DE2806" s="10">
        <v>4</v>
      </c>
      <c r="DF2806" s="10">
        <v>4</v>
      </c>
      <c r="DG2806" s="10">
        <v>6</v>
      </c>
      <c r="DH2806" s="10">
        <v>3</v>
      </c>
      <c r="DI2806" s="10">
        <v>5</v>
      </c>
      <c r="DJ2806" s="10">
        <v>5</v>
      </c>
      <c r="DK2806" s="10">
        <v>4</v>
      </c>
      <c r="DL2806" s="10">
        <v>4</v>
      </c>
      <c r="DM2806" s="9" t="s">
        <v>154</v>
      </c>
      <c r="DN2806" s="10">
        <v>1985</v>
      </c>
      <c r="DO2806" s="9">
        <f t="shared" si="9"/>
        <v>36</v>
      </c>
      <c r="DP2806" s="9" t="s">
        <v>155</v>
      </c>
      <c r="DQ2806" s="9" t="s">
        <v>210</v>
      </c>
      <c r="DR2806" s="9" t="s">
        <v>157</v>
      </c>
      <c r="DS2806" s="9" t="s">
        <v>137</v>
      </c>
      <c r="DT2806" s="9" t="s">
        <v>657</v>
      </c>
      <c r="DU2806" s="9" t="s">
        <v>203</v>
      </c>
      <c r="DV2806" s="9" t="str">
        <f>VLOOKUP(DU2806,Metadata!$B$2:$C$7,2,FALSE)</f>
        <v>6+ years</v>
      </c>
    </row>
    <row r="2807" spans="1:126">
      <c r="A2807" s="13">
        <v>2806</v>
      </c>
      <c r="B2807" s="9" t="s">
        <v>135</v>
      </c>
      <c r="C2807" s="9" t="str">
        <f>VLOOKUP(B2807,Metadata!$M$2:$N$6,2,FALSE)</f>
        <v>Permanent Employee</v>
      </c>
      <c r="D2807" s="9" t="s">
        <v>159</v>
      </c>
      <c r="E2807" s="9" t="s">
        <v>137</v>
      </c>
      <c r="F2807" s="9" t="s">
        <v>138</v>
      </c>
      <c r="G2807" s="9" t="s">
        <v>172</v>
      </c>
      <c r="H2807" s="9" t="str">
        <f>IF(G2807="","",VLOOKUP(G2807,Metadata!$J$2:$K$22,2,FALSE))</f>
        <v>Porto Metropolitan Area</v>
      </c>
      <c r="I2807" s="9" t="s">
        <v>138</v>
      </c>
      <c r="J2807" s="9" t="str">
        <f>IF(I2807="","",VLOOKUP(I2807,Metadata!$P$2:$Q$43,2,FALSE))</f>
        <v>Europe</v>
      </c>
      <c r="K2807" s="9" t="str">
        <f t="shared" si="0"/>
        <v>Portugal</v>
      </c>
      <c r="L2807" s="9" t="s">
        <v>140</v>
      </c>
      <c r="M2807" s="9" t="str">
        <f>IF(L2807="","",VLOOKUP(L2807,Metadata!$J$2:$K$22,2,FALSE))</f>
        <v>Lisbon Metropolitan Area</v>
      </c>
      <c r="N2807" s="9" t="s">
        <v>141</v>
      </c>
      <c r="O2807" s="9" t="s">
        <v>137</v>
      </c>
      <c r="P2807" s="9" t="s">
        <v>142</v>
      </c>
      <c r="Q2807" s="10" t="str">
        <f t="shared" si="1"/>
        <v>Full Office Job</v>
      </c>
      <c r="R2807" s="10">
        <v>4</v>
      </c>
      <c r="S2807" s="9" t="s">
        <v>336</v>
      </c>
      <c r="T2807" s="9" t="s">
        <v>137</v>
      </c>
      <c r="U2807" s="9" t="str">
        <f>IF(S2807&lt;&gt;"",S2807,IF(T2807&lt;&gt;"",VLOOKUP(T2807,Metadata!$S$2:$T$228,2,FALSE),""))</f>
        <v>Scrum Master</v>
      </c>
      <c r="V2807" s="9" t="s">
        <v>207</v>
      </c>
      <c r="W2807" s="9" t="s">
        <v>137</v>
      </c>
      <c r="X2807" s="9" t="s">
        <v>208</v>
      </c>
      <c r="Y2807" s="9" t="s">
        <v>137</v>
      </c>
      <c r="Z2807" s="9" t="s">
        <v>184</v>
      </c>
      <c r="AA2807" s="9" t="s">
        <v>137</v>
      </c>
      <c r="AB2807" s="9" t="s">
        <v>137</v>
      </c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 t="s">
        <v>150</v>
      </c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 t="s">
        <v>150</v>
      </c>
      <c r="BZ2807" s="9" t="s">
        <v>137</v>
      </c>
      <c r="CA2807" s="10"/>
      <c r="CB2807" s="10" t="str">
        <f t="shared" si="5"/>
        <v/>
      </c>
      <c r="CC2807" s="10"/>
      <c r="CD2807" s="9" t="str">
        <f t="shared" si="2"/>
        <v/>
      </c>
      <c r="CE2807" s="9" t="s">
        <v>232</v>
      </c>
      <c r="CF2807" s="9" t="s">
        <v>254</v>
      </c>
      <c r="CG2807" s="9">
        <f>IF(CF2807="","",VLOOKUP(CF2807,Metadata!$D$2:$H$20,2,FALSE))</f>
        <v>37500</v>
      </c>
      <c r="CH2807" s="9">
        <f>IF(CF2807="","",VLOOKUP(CF2807,Metadata!$D$2:$H$20,4,FALSE))</f>
        <v>35000</v>
      </c>
      <c r="CI2807" s="9">
        <f>IF(CF2807="","",VLOOKUP(CF2807,Metadata!$D$2:$H$20,5,FALSE))</f>
        <v>40000</v>
      </c>
      <c r="CJ2807" s="9">
        <f t="shared" si="3"/>
        <v>37500</v>
      </c>
      <c r="CK2807" s="9" t="s">
        <v>189</v>
      </c>
      <c r="CL2807" s="10">
        <v>7</v>
      </c>
      <c r="CM2807" s="10">
        <v>2</v>
      </c>
      <c r="CN2807" s="10">
        <v>7</v>
      </c>
      <c r="CO2807" s="10">
        <v>7</v>
      </c>
      <c r="CP2807" s="10">
        <v>4</v>
      </c>
      <c r="CQ2807" s="10">
        <v>4</v>
      </c>
      <c r="CR2807" s="10">
        <v>4</v>
      </c>
      <c r="CS2807" s="10">
        <v>4</v>
      </c>
      <c r="CT2807" s="10">
        <v>6</v>
      </c>
      <c r="CU2807" s="10">
        <v>4</v>
      </c>
      <c r="CV2807" s="10">
        <v>4</v>
      </c>
      <c r="CW2807" s="10">
        <v>5</v>
      </c>
      <c r="CX2807" s="10">
        <v>7</v>
      </c>
      <c r="CY2807" s="10">
        <v>4</v>
      </c>
      <c r="CZ2807" s="10">
        <v>5</v>
      </c>
      <c r="DA2807" s="10">
        <v>7</v>
      </c>
      <c r="DB2807" s="10">
        <v>4</v>
      </c>
      <c r="DC2807" s="10">
        <v>7</v>
      </c>
      <c r="DD2807" s="10">
        <v>1</v>
      </c>
      <c r="DE2807" s="10">
        <v>7</v>
      </c>
      <c r="DF2807" s="10">
        <v>7</v>
      </c>
      <c r="DG2807" s="10">
        <v>5</v>
      </c>
      <c r="DH2807" s="10">
        <v>5</v>
      </c>
      <c r="DI2807" s="10">
        <v>7</v>
      </c>
      <c r="DJ2807" s="10">
        <v>5</v>
      </c>
      <c r="DK2807" s="10">
        <v>5</v>
      </c>
      <c r="DL2807" s="10">
        <v>1</v>
      </c>
      <c r="DM2807" s="9" t="s">
        <v>154</v>
      </c>
      <c r="DN2807" s="10">
        <v>1985</v>
      </c>
      <c r="DO2807" s="9">
        <f t="shared" si="9"/>
        <v>36</v>
      </c>
      <c r="DP2807" s="9" t="s">
        <v>155</v>
      </c>
      <c r="DQ2807" s="9" t="s">
        <v>156</v>
      </c>
      <c r="DR2807" s="9" t="s">
        <v>157</v>
      </c>
      <c r="DS2807" s="9" t="s">
        <v>137</v>
      </c>
      <c r="DT2807" s="9" t="s">
        <v>657</v>
      </c>
      <c r="DU2807" s="9" t="s">
        <v>158</v>
      </c>
      <c r="DV2807" s="9" t="str">
        <f>VLOOKUP(DU2807,Metadata!$B$2:$C$7,2,FALSE)</f>
        <v>6+ years</v>
      </c>
    </row>
    <row r="2808" spans="1:126">
      <c r="A2808" s="13">
        <v>2807</v>
      </c>
      <c r="B2808" s="9" t="s">
        <v>135</v>
      </c>
      <c r="C2808" s="9" t="str">
        <f>VLOOKUP(B2808,Metadata!$M$2:$N$6,2,FALSE)</f>
        <v>Permanent Employee</v>
      </c>
      <c r="D2808" s="9" t="s">
        <v>159</v>
      </c>
      <c r="E2808" s="9" t="s">
        <v>137</v>
      </c>
      <c r="F2808" s="9" t="s">
        <v>138</v>
      </c>
      <c r="G2808" s="9" t="s">
        <v>265</v>
      </c>
      <c r="H2808" s="9" t="str">
        <f>IF(G2808="","",VLOOKUP(G2808,Metadata!$J$2:$K$22,2,FALSE))</f>
        <v>Azores and Madeira</v>
      </c>
      <c r="I2808" s="9" t="s">
        <v>138</v>
      </c>
      <c r="J2808" s="9" t="str">
        <f>IF(I2808="","",VLOOKUP(I2808,Metadata!$P$2:$Q$43,2,FALSE))</f>
        <v>Europe</v>
      </c>
      <c r="K2808" s="9" t="str">
        <f t="shared" si="0"/>
        <v>Portugal</v>
      </c>
      <c r="L2808" s="9" t="s">
        <v>140</v>
      </c>
      <c r="M2808" s="9" t="str">
        <f>IF(L2808="","",VLOOKUP(L2808,Metadata!$J$2:$K$22,2,FALSE))</f>
        <v>Lisbon Metropolitan Area</v>
      </c>
      <c r="N2808" s="9" t="s">
        <v>141</v>
      </c>
      <c r="O2808" s="9" t="s">
        <v>137</v>
      </c>
      <c r="P2808" s="9" t="s">
        <v>142</v>
      </c>
      <c r="Q2808" s="10" t="str">
        <f t="shared" si="1"/>
        <v>Full Office Job</v>
      </c>
      <c r="R2808" s="10">
        <v>3</v>
      </c>
      <c r="S2808" s="9" t="s">
        <v>332</v>
      </c>
      <c r="T2808" s="9" t="s">
        <v>137</v>
      </c>
      <c r="U2808" s="9" t="str">
        <f>IF(S2808&lt;&gt;"",S2808,IF(T2808&lt;&gt;"",VLOOKUP(T2808,Metadata!$S$2:$T$228,2,FALSE),""))</f>
        <v>UX/UI Designer</v>
      </c>
      <c r="V2808" s="9" t="s">
        <v>144</v>
      </c>
      <c r="W2808" s="9" t="s">
        <v>137</v>
      </c>
      <c r="X2808" s="9" t="s">
        <v>145</v>
      </c>
      <c r="Y2808" s="9" t="s">
        <v>137</v>
      </c>
      <c r="Z2808" s="9" t="s">
        <v>184</v>
      </c>
      <c r="AA2808" s="9" t="s">
        <v>137</v>
      </c>
      <c r="AB2808" s="9" t="s">
        <v>137</v>
      </c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 t="s">
        <v>852</v>
      </c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 t="s">
        <v>852</v>
      </c>
      <c r="CA2808" s="10"/>
      <c r="CB2808" s="10" t="str">
        <f t="shared" si="5"/>
        <v/>
      </c>
      <c r="CC2808" s="10"/>
      <c r="CD2808" s="9" t="str">
        <f t="shared" si="2"/>
        <v/>
      </c>
      <c r="CE2808" s="9" t="s">
        <v>151</v>
      </c>
      <c r="CF2808" s="9" t="s">
        <v>225</v>
      </c>
      <c r="CG2808" s="9">
        <f>IF(CF2808="","",VLOOKUP(CF2808,Metadata!$D$2:$H$20,2,FALSE))</f>
        <v>22500</v>
      </c>
      <c r="CH2808" s="9">
        <f>IF(CF2808="","",VLOOKUP(CF2808,Metadata!$D$2:$H$20,4,FALSE))</f>
        <v>20000</v>
      </c>
      <c r="CI2808" s="9">
        <f>IF(CF2808="","",VLOOKUP(CF2808,Metadata!$D$2:$H$20,5,FALSE))</f>
        <v>25000</v>
      </c>
      <c r="CJ2808" s="9">
        <f t="shared" si="3"/>
        <v>22500</v>
      </c>
      <c r="CK2808" s="9" t="s">
        <v>153</v>
      </c>
      <c r="CL2808" s="10">
        <v>4</v>
      </c>
      <c r="CM2808" s="10">
        <v>1</v>
      </c>
      <c r="CN2808" s="10">
        <v>5</v>
      </c>
      <c r="CO2808" s="10">
        <v>6</v>
      </c>
      <c r="CP2808" s="10">
        <v>4</v>
      </c>
      <c r="CQ2808" s="10">
        <v>6</v>
      </c>
      <c r="CR2808" s="10">
        <v>4</v>
      </c>
      <c r="CS2808" s="10">
        <v>4</v>
      </c>
      <c r="CT2808" s="10">
        <v>5</v>
      </c>
      <c r="CU2808" s="10">
        <v>6</v>
      </c>
      <c r="CV2808" s="10">
        <v>5</v>
      </c>
      <c r="CW2808" s="10">
        <v>3</v>
      </c>
      <c r="CX2808" s="10">
        <v>3</v>
      </c>
      <c r="CY2808" s="10">
        <v>4</v>
      </c>
      <c r="CZ2808" s="10">
        <v>5</v>
      </c>
      <c r="DA2808" s="10">
        <v>5</v>
      </c>
      <c r="DB2808" s="10">
        <v>5</v>
      </c>
      <c r="DC2808" s="10">
        <v>7</v>
      </c>
      <c r="DD2808" s="10">
        <v>5</v>
      </c>
      <c r="DE2808" s="10">
        <v>7</v>
      </c>
      <c r="DF2808" s="10">
        <v>6</v>
      </c>
      <c r="DG2808" s="10">
        <v>6</v>
      </c>
      <c r="DH2808" s="10">
        <v>5</v>
      </c>
      <c r="DI2808" s="10">
        <v>6</v>
      </c>
      <c r="DJ2808" s="10">
        <v>5</v>
      </c>
      <c r="DK2808" s="10">
        <v>5</v>
      </c>
      <c r="DL2808" s="10">
        <v>7</v>
      </c>
      <c r="DM2808" s="9" t="s">
        <v>154</v>
      </c>
      <c r="DN2808" s="10">
        <v>1985</v>
      </c>
      <c r="DO2808" s="9">
        <f t="shared" si="9"/>
        <v>36</v>
      </c>
      <c r="DP2808" s="9" t="s">
        <v>222</v>
      </c>
      <c r="DQ2808" s="9" t="s">
        <v>298</v>
      </c>
      <c r="DR2808" s="9" t="s">
        <v>157</v>
      </c>
      <c r="DS2808" s="9" t="s">
        <v>137</v>
      </c>
      <c r="DT2808" s="9" t="s">
        <v>657</v>
      </c>
      <c r="DU2808" s="9" t="s">
        <v>158</v>
      </c>
      <c r="DV2808" s="9" t="str">
        <f>VLOOKUP(DU2808,Metadata!$B$2:$C$7,2,FALSE)</f>
        <v>6+ years</v>
      </c>
    </row>
    <row r="2809" spans="1:126">
      <c r="A2809" s="13">
        <v>2808</v>
      </c>
      <c r="B2809" s="9" t="s">
        <v>135</v>
      </c>
      <c r="C2809" s="9" t="str">
        <f>VLOOKUP(B2809,Metadata!$M$2:$N$6,2,FALSE)</f>
        <v>Permanent Employee</v>
      </c>
      <c r="D2809" s="9" t="s">
        <v>159</v>
      </c>
      <c r="E2809" s="9" t="s">
        <v>137</v>
      </c>
      <c r="F2809" s="9" t="s">
        <v>138</v>
      </c>
      <c r="G2809" s="9" t="s">
        <v>140</v>
      </c>
      <c r="H2809" s="9" t="str">
        <f>IF(G2809="","",VLOOKUP(G2809,Metadata!$J$2:$K$22,2,FALSE))</f>
        <v>Lisbon Metropolitan Area</v>
      </c>
      <c r="I2809" s="9" t="s">
        <v>138</v>
      </c>
      <c r="J2809" s="9" t="str">
        <f>IF(I2809="","",VLOOKUP(I2809,Metadata!$P$2:$Q$43,2,FALSE))</f>
        <v>Europe</v>
      </c>
      <c r="K2809" s="9" t="str">
        <f t="shared" si="0"/>
        <v>Portugal</v>
      </c>
      <c r="L2809" s="9" t="s">
        <v>140</v>
      </c>
      <c r="M2809" s="9" t="str">
        <f>IF(L2809="","",VLOOKUP(L2809,Metadata!$J$2:$K$22,2,FALSE))</f>
        <v>Lisbon Metropolitan Area</v>
      </c>
      <c r="N2809" s="9" t="s">
        <v>141</v>
      </c>
      <c r="O2809" s="9" t="s">
        <v>137</v>
      </c>
      <c r="P2809" s="9" t="s">
        <v>142</v>
      </c>
      <c r="Q2809" s="10" t="str">
        <f t="shared" si="1"/>
        <v>Full Office Job</v>
      </c>
      <c r="R2809" s="10">
        <v>5</v>
      </c>
      <c r="S2809" s="9" t="s">
        <v>290</v>
      </c>
      <c r="T2809" s="9" t="s">
        <v>137</v>
      </c>
      <c r="U2809" s="9" t="str">
        <f>IF(S2809&lt;&gt;"",S2809,IF(T2809&lt;&gt;"",VLOOKUP(T2809,Metadata!$S$2:$T$228,2,FALSE),""))</f>
        <v>Quality Assurance/Testing</v>
      </c>
      <c r="V2809" s="9" t="s">
        <v>268</v>
      </c>
      <c r="W2809" s="9" t="s">
        <v>137</v>
      </c>
      <c r="X2809" s="9" t="s">
        <v>163</v>
      </c>
      <c r="Y2809" s="9" t="s">
        <v>137</v>
      </c>
      <c r="Z2809" s="9" t="s">
        <v>184</v>
      </c>
      <c r="AA2809" s="9" t="s">
        <v>137</v>
      </c>
      <c r="AB2809" s="9" t="s">
        <v>137</v>
      </c>
      <c r="AC2809" s="9" t="s">
        <v>147</v>
      </c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 t="s">
        <v>150</v>
      </c>
      <c r="BZ2809" s="9" t="s">
        <v>137</v>
      </c>
      <c r="CA2809" s="10"/>
      <c r="CB2809" s="10" t="str">
        <f t="shared" si="5"/>
        <v/>
      </c>
      <c r="CC2809" s="10"/>
      <c r="CD2809" s="9" t="str">
        <f t="shared" si="2"/>
        <v/>
      </c>
      <c r="CE2809" s="9" t="s">
        <v>168</v>
      </c>
      <c r="CF2809" s="9" t="s">
        <v>254</v>
      </c>
      <c r="CG2809" s="9">
        <f>IF(CF2809="","",VLOOKUP(CF2809,Metadata!$D$2:$H$20,2,FALSE))</f>
        <v>37500</v>
      </c>
      <c r="CH2809" s="9">
        <f>IF(CF2809="","",VLOOKUP(CF2809,Metadata!$D$2:$H$20,4,FALSE))</f>
        <v>35000</v>
      </c>
      <c r="CI2809" s="9">
        <f>IF(CF2809="","",VLOOKUP(CF2809,Metadata!$D$2:$H$20,5,FALSE))</f>
        <v>40000</v>
      </c>
      <c r="CJ2809" s="9">
        <f t="shared" si="3"/>
        <v>37500</v>
      </c>
      <c r="CK2809" s="9" t="s">
        <v>221</v>
      </c>
      <c r="CL2809" s="10">
        <v>5</v>
      </c>
      <c r="CM2809" s="10">
        <v>3</v>
      </c>
      <c r="CN2809" s="10">
        <v>7</v>
      </c>
      <c r="CO2809" s="10">
        <v>7</v>
      </c>
      <c r="CP2809" s="10">
        <v>6</v>
      </c>
      <c r="CQ2809" s="10">
        <v>7</v>
      </c>
      <c r="CR2809" s="10">
        <v>6</v>
      </c>
      <c r="CS2809" s="10">
        <v>6</v>
      </c>
      <c r="CT2809" s="10">
        <v>6</v>
      </c>
      <c r="CU2809" s="10">
        <v>6</v>
      </c>
      <c r="CV2809" s="10">
        <v>5</v>
      </c>
      <c r="CW2809" s="10">
        <v>5</v>
      </c>
      <c r="CX2809" s="10">
        <v>5</v>
      </c>
      <c r="CY2809" s="10">
        <v>6</v>
      </c>
      <c r="CZ2809" s="10">
        <v>5</v>
      </c>
      <c r="DA2809" s="10">
        <v>6</v>
      </c>
      <c r="DB2809" s="10">
        <v>4</v>
      </c>
      <c r="DC2809" s="10">
        <v>6</v>
      </c>
      <c r="DD2809" s="10">
        <v>4</v>
      </c>
      <c r="DE2809" s="10">
        <v>6</v>
      </c>
      <c r="DF2809" s="10">
        <v>6</v>
      </c>
      <c r="DG2809" s="10">
        <v>6</v>
      </c>
      <c r="DH2809" s="10">
        <v>4</v>
      </c>
      <c r="DI2809" s="10">
        <v>5</v>
      </c>
      <c r="DJ2809" s="10">
        <v>4</v>
      </c>
      <c r="DK2809" s="10">
        <v>5</v>
      </c>
      <c r="DL2809" s="10">
        <v>4</v>
      </c>
      <c r="DM2809" s="9" t="s">
        <v>154</v>
      </c>
      <c r="DN2809" s="10">
        <v>1992</v>
      </c>
      <c r="DO2809" s="9">
        <f t="shared" si="9"/>
        <v>29</v>
      </c>
      <c r="DP2809" s="9" t="s">
        <v>155</v>
      </c>
      <c r="DQ2809" s="9" t="s">
        <v>156</v>
      </c>
      <c r="DR2809" s="9" t="s">
        <v>157</v>
      </c>
      <c r="DS2809" s="9" t="s">
        <v>137</v>
      </c>
      <c r="DT2809" s="9" t="s">
        <v>657</v>
      </c>
      <c r="DU2809" s="9" t="s">
        <v>223</v>
      </c>
      <c r="DV2809" s="9" t="str">
        <f>VLOOKUP(DU2809,Metadata!$B$2:$C$7,2,FALSE)</f>
        <v>3 - 6 years</v>
      </c>
    </row>
    <row r="2810" spans="1:126">
      <c r="A2810" s="13">
        <v>2809</v>
      </c>
      <c r="B2810" s="9" t="s">
        <v>135</v>
      </c>
      <c r="C2810" s="9" t="str">
        <f>VLOOKUP(B2810,Metadata!$M$2:$N$6,2,FALSE)</f>
        <v>Permanent Employee</v>
      </c>
      <c r="D2810" s="9" t="s">
        <v>159</v>
      </c>
      <c r="E2810" s="9" t="s">
        <v>137</v>
      </c>
      <c r="F2810" s="9" t="s">
        <v>138</v>
      </c>
      <c r="G2810" s="9" t="s">
        <v>213</v>
      </c>
      <c r="H2810" s="9" t="str">
        <f>IF(G2810="","",VLOOKUP(G2810,Metadata!$J$2:$K$22,2,FALSE))</f>
        <v>Centre</v>
      </c>
      <c r="I2810" s="9" t="s">
        <v>138</v>
      </c>
      <c r="J2810" s="9" t="str">
        <f>IF(I2810="","",VLOOKUP(I2810,Metadata!$P$2:$Q$43,2,FALSE))</f>
        <v>Europe</v>
      </c>
      <c r="K2810" s="9" t="str">
        <f t="shared" si="0"/>
        <v>Portugal</v>
      </c>
      <c r="L2810" s="9" t="s">
        <v>213</v>
      </c>
      <c r="M2810" s="9" t="str">
        <f>IF(L2810="","",VLOOKUP(L2810,Metadata!$J$2:$K$22,2,FALSE))</f>
        <v>Centre</v>
      </c>
      <c r="N2810" s="9" t="s">
        <v>214</v>
      </c>
      <c r="O2810" s="9" t="s">
        <v>278</v>
      </c>
      <c r="P2810" s="9" t="s">
        <v>142</v>
      </c>
      <c r="Q2810" s="10" t="str">
        <f t="shared" si="1"/>
        <v>Full Office Job</v>
      </c>
      <c r="R2810" s="10">
        <v>3</v>
      </c>
      <c r="S2810" s="9" t="s">
        <v>229</v>
      </c>
      <c r="T2810" s="9" t="s">
        <v>137</v>
      </c>
      <c r="U2810" s="9" t="str">
        <f>IF(S2810&lt;&gt;"",S2810,IF(T2810&lt;&gt;"",VLOOKUP(T2810,Metadata!$S$2:$T$228,2,FALSE),""))</f>
        <v>Project Manager</v>
      </c>
      <c r="V2810" s="9" t="s">
        <v>162</v>
      </c>
      <c r="W2810" s="9" t="s">
        <v>137</v>
      </c>
      <c r="X2810" s="9" t="s">
        <v>163</v>
      </c>
      <c r="Y2810" s="9" t="s">
        <v>137</v>
      </c>
      <c r="Z2810" s="9" t="s">
        <v>262</v>
      </c>
      <c r="AA2810" s="9" t="s">
        <v>137</v>
      </c>
      <c r="AB2810" s="9" t="s">
        <v>137</v>
      </c>
      <c r="AC2810" s="9" t="s">
        <v>147</v>
      </c>
      <c r="AD2810" s="9"/>
      <c r="AE2810" s="9"/>
      <c r="AF2810" s="9" t="s">
        <v>243</v>
      </c>
      <c r="AG2810" s="9"/>
      <c r="AH2810" s="9" t="s">
        <v>176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 t="s">
        <v>258</v>
      </c>
      <c r="BV2810" s="9"/>
      <c r="BW2810" s="9"/>
      <c r="BX2810" s="9"/>
      <c r="BY2810" s="9"/>
      <c r="BZ2810" s="9"/>
      <c r="CA2810" s="10"/>
      <c r="CB2810" s="10" t="str">
        <f t="shared" si="5"/>
        <v/>
      </c>
      <c r="CC2810" s="10"/>
      <c r="CD2810" s="9" t="str">
        <f t="shared" si="2"/>
        <v/>
      </c>
      <c r="CE2810" s="9" t="s">
        <v>168</v>
      </c>
      <c r="CF2810" s="9" t="s">
        <v>225</v>
      </c>
      <c r="CG2810" s="9">
        <f>IF(CF2810="","",VLOOKUP(CF2810,Metadata!$D$2:$H$20,2,FALSE))</f>
        <v>22500</v>
      </c>
      <c r="CH2810" s="9">
        <f>IF(CF2810="","",VLOOKUP(CF2810,Metadata!$D$2:$H$20,4,FALSE))</f>
        <v>20000</v>
      </c>
      <c r="CI2810" s="9">
        <f>IF(CF2810="","",VLOOKUP(CF2810,Metadata!$D$2:$H$20,5,FALSE))</f>
        <v>25000</v>
      </c>
      <c r="CJ2810" s="9">
        <f t="shared" si="3"/>
        <v>22500</v>
      </c>
      <c r="CK2810" s="9" t="s">
        <v>189</v>
      </c>
      <c r="CL2810" s="10">
        <v>3</v>
      </c>
      <c r="CM2810" s="10">
        <v>4</v>
      </c>
      <c r="CN2810" s="10">
        <v>3</v>
      </c>
      <c r="CO2810" s="10">
        <v>5</v>
      </c>
      <c r="CP2810" s="10">
        <v>6</v>
      </c>
      <c r="CQ2810" s="10">
        <v>6</v>
      </c>
      <c r="CR2810" s="10">
        <v>4</v>
      </c>
      <c r="CS2810" s="10">
        <v>3</v>
      </c>
      <c r="CT2810" s="10">
        <v>6</v>
      </c>
      <c r="CU2810" s="10">
        <v>4</v>
      </c>
      <c r="CV2810" s="10">
        <v>6</v>
      </c>
      <c r="CW2810" s="10">
        <v>3</v>
      </c>
      <c r="CX2810" s="10">
        <v>7</v>
      </c>
      <c r="CY2810" s="10">
        <v>4</v>
      </c>
      <c r="CZ2810" s="10">
        <v>6</v>
      </c>
      <c r="DA2810" s="10">
        <v>3</v>
      </c>
      <c r="DB2810" s="10">
        <v>5</v>
      </c>
      <c r="DC2810" s="10">
        <v>4</v>
      </c>
      <c r="DD2810" s="10">
        <v>3</v>
      </c>
      <c r="DE2810" s="10">
        <v>5</v>
      </c>
      <c r="DF2810" s="10">
        <v>5</v>
      </c>
      <c r="DG2810" s="10">
        <v>4</v>
      </c>
      <c r="DH2810" s="10">
        <v>4</v>
      </c>
      <c r="DI2810" s="10">
        <v>4</v>
      </c>
      <c r="DJ2810" s="10">
        <v>3</v>
      </c>
      <c r="DK2810" s="10">
        <v>3</v>
      </c>
      <c r="DL2810" s="10">
        <v>3</v>
      </c>
      <c r="DM2810" s="9" t="s">
        <v>154</v>
      </c>
      <c r="DN2810" s="10">
        <v>1994</v>
      </c>
      <c r="DO2810" s="9">
        <f t="shared" si="9"/>
        <v>27</v>
      </c>
      <c r="DP2810" s="9" t="s">
        <v>155</v>
      </c>
      <c r="DQ2810" s="9" t="s">
        <v>227</v>
      </c>
      <c r="DR2810" s="9" t="s">
        <v>157</v>
      </c>
      <c r="DS2810" s="9" t="s">
        <v>137</v>
      </c>
      <c r="DT2810" s="9" t="s">
        <v>657</v>
      </c>
      <c r="DU2810" s="9" t="s">
        <v>168</v>
      </c>
      <c r="DV2810" s="9" t="str">
        <f>VLOOKUP(DU2810,Metadata!$B$2:$C$7,2,FALSE)</f>
        <v>0 - 3 years</v>
      </c>
    </row>
    <row r="2811" spans="1:126">
      <c r="A2811" s="13">
        <v>2810</v>
      </c>
      <c r="B2811" s="9" t="s">
        <v>135</v>
      </c>
      <c r="C2811" s="9" t="str">
        <f>VLOOKUP(B2811,Metadata!$M$2:$N$6,2,FALSE)</f>
        <v>Permanent Employee</v>
      </c>
      <c r="D2811" s="9" t="s">
        <v>159</v>
      </c>
      <c r="E2811" s="9" t="s">
        <v>137</v>
      </c>
      <c r="F2811" s="9" t="s">
        <v>138</v>
      </c>
      <c r="G2811" s="9" t="s">
        <v>172</v>
      </c>
      <c r="H2811" s="9" t="str">
        <f>IF(G2811="","",VLOOKUP(G2811,Metadata!$J$2:$K$22,2,FALSE))</f>
        <v>Porto Metropolitan Area</v>
      </c>
      <c r="I2811" s="9" t="s">
        <v>138</v>
      </c>
      <c r="J2811" s="9" t="str">
        <f>IF(I2811="","",VLOOKUP(I2811,Metadata!$P$2:$Q$43,2,FALSE))</f>
        <v>Europe</v>
      </c>
      <c r="K2811" s="9" t="str">
        <f t="shared" si="0"/>
        <v>Portugal</v>
      </c>
      <c r="L2811" s="9" t="s">
        <v>140</v>
      </c>
      <c r="M2811" s="9" t="str">
        <f>IF(L2811="","",VLOOKUP(L2811,Metadata!$J$2:$K$22,2,FALSE))</f>
        <v>Lisbon Metropolitan Area</v>
      </c>
      <c r="N2811" s="9" t="s">
        <v>141</v>
      </c>
      <c r="O2811" s="9" t="s">
        <v>137</v>
      </c>
      <c r="P2811" s="9" t="s">
        <v>191</v>
      </c>
      <c r="Q2811" s="10" t="str">
        <f t="shared" si="1"/>
        <v>Remote Job (full or flexible)</v>
      </c>
      <c r="R2811" s="10">
        <v>7</v>
      </c>
      <c r="S2811" s="9" t="s">
        <v>143</v>
      </c>
      <c r="T2811" s="9" t="s">
        <v>137</v>
      </c>
      <c r="U2811" s="9" t="str">
        <f>IF(S2811&lt;&gt;"",S2811,IF(T2811&lt;&gt;"",VLOOKUP(T2811,Metadata!$S$2:$T$228,2,FALSE),""))</f>
        <v>Technical Team Leader</v>
      </c>
      <c r="V2811" s="9" t="s">
        <v>268</v>
      </c>
      <c r="W2811" s="9" t="s">
        <v>137</v>
      </c>
      <c r="X2811" s="9" t="s">
        <v>175</v>
      </c>
      <c r="Y2811" s="9" t="s">
        <v>137</v>
      </c>
      <c r="Z2811" s="9" t="s">
        <v>224</v>
      </c>
      <c r="AA2811" s="9" t="s">
        <v>165</v>
      </c>
      <c r="AB2811" s="9" t="s">
        <v>137</v>
      </c>
      <c r="AC2811" s="9" t="s">
        <v>147</v>
      </c>
      <c r="AD2811" s="9"/>
      <c r="AE2811" s="9"/>
      <c r="AF2811" s="9"/>
      <c r="AG2811" s="9"/>
      <c r="AH2811" s="9"/>
      <c r="AI2811" s="9"/>
      <c r="AJ2811" s="9" t="s">
        <v>185</v>
      </c>
      <c r="AK2811" s="9"/>
      <c r="AL2811" s="9"/>
      <c r="AM2811" s="9"/>
      <c r="AN2811" s="9"/>
      <c r="AO2811" s="9"/>
      <c r="AP2811" s="9"/>
      <c r="AQ2811" s="9"/>
      <c r="AR2811" s="9"/>
      <c r="AS2811" s="9"/>
      <c r="AT2811" s="9" t="s">
        <v>324</v>
      </c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 t="s">
        <v>186</v>
      </c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10"/>
      <c r="CB2811" s="10" t="str">
        <f t="shared" si="5"/>
        <v/>
      </c>
      <c r="CC2811" s="10"/>
      <c r="CD2811" s="9" t="str">
        <f t="shared" si="2"/>
        <v/>
      </c>
      <c r="CE2811" s="9" t="s">
        <v>232</v>
      </c>
      <c r="CF2811" s="9" t="s">
        <v>248</v>
      </c>
      <c r="CG2811" s="9">
        <f>IF(CF2811="","",VLOOKUP(CF2811,Metadata!$D$2:$H$20,2,FALSE))</f>
        <v>57500</v>
      </c>
      <c r="CH2811" s="9">
        <f>IF(CF2811="","",VLOOKUP(CF2811,Metadata!$D$2:$H$20,4,FALSE))</f>
        <v>55000</v>
      </c>
      <c r="CI2811" s="9">
        <f>IF(CF2811="","",VLOOKUP(CF2811,Metadata!$D$2:$H$20,5,FALSE))</f>
        <v>60000</v>
      </c>
      <c r="CJ2811" s="9">
        <f t="shared" si="3"/>
        <v>57500</v>
      </c>
      <c r="CK2811" s="9" t="s">
        <v>201</v>
      </c>
      <c r="CL2811" s="10">
        <v>5</v>
      </c>
      <c r="CM2811" s="10">
        <v>1</v>
      </c>
      <c r="CN2811" s="10">
        <v>6</v>
      </c>
      <c r="CO2811" s="10">
        <v>4</v>
      </c>
      <c r="CP2811" s="10">
        <v>6</v>
      </c>
      <c r="CQ2811" s="10">
        <v>6</v>
      </c>
      <c r="CR2811" s="10">
        <v>7</v>
      </c>
      <c r="CS2811" s="10">
        <v>7</v>
      </c>
      <c r="CT2811" s="10">
        <v>7</v>
      </c>
      <c r="CU2811" s="10">
        <v>6</v>
      </c>
      <c r="CV2811" s="10">
        <v>5</v>
      </c>
      <c r="CW2811" s="10">
        <v>6</v>
      </c>
      <c r="CX2811" s="10">
        <v>6</v>
      </c>
      <c r="CY2811" s="10">
        <v>6</v>
      </c>
      <c r="CZ2811" s="10">
        <v>6</v>
      </c>
      <c r="DA2811" s="10">
        <v>1</v>
      </c>
      <c r="DB2811" s="10">
        <v>1</v>
      </c>
      <c r="DC2811" s="10">
        <v>7</v>
      </c>
      <c r="DD2811" s="10">
        <v>1</v>
      </c>
      <c r="DE2811" s="10">
        <v>7</v>
      </c>
      <c r="DF2811" s="10">
        <v>6</v>
      </c>
      <c r="DG2811" s="10">
        <v>4</v>
      </c>
      <c r="DH2811" s="10">
        <v>4</v>
      </c>
      <c r="DI2811" s="10">
        <v>5</v>
      </c>
      <c r="DJ2811" s="10">
        <v>4</v>
      </c>
      <c r="DK2811" s="10">
        <v>6</v>
      </c>
      <c r="DL2811" s="10">
        <v>7</v>
      </c>
      <c r="DM2811" s="9" t="s">
        <v>154</v>
      </c>
      <c r="DN2811" s="10">
        <v>1991</v>
      </c>
      <c r="DO2811" s="9">
        <f t="shared" si="9"/>
        <v>30</v>
      </c>
      <c r="DP2811" s="9" t="s">
        <v>287</v>
      </c>
      <c r="DQ2811" s="9" t="s">
        <v>202</v>
      </c>
      <c r="DR2811" s="9" t="s">
        <v>157</v>
      </c>
      <c r="DS2811" s="9" t="s">
        <v>137</v>
      </c>
      <c r="DT2811" s="9" t="s">
        <v>657</v>
      </c>
      <c r="DU2811" s="9" t="s">
        <v>203</v>
      </c>
      <c r="DV2811" s="9" t="str">
        <f>VLOOKUP(DU2811,Metadata!$B$2:$C$7,2,FALSE)</f>
        <v>6+ years</v>
      </c>
    </row>
    <row r="2812" spans="1:126">
      <c r="A2812" s="13">
        <v>2811</v>
      </c>
      <c r="B2812" s="9" t="s">
        <v>135</v>
      </c>
      <c r="C2812" s="9" t="str">
        <f>VLOOKUP(B2812,Metadata!$M$2:$N$6,2,FALSE)</f>
        <v>Permanent Employee</v>
      </c>
      <c r="D2812" s="9" t="s">
        <v>136</v>
      </c>
      <c r="E2812" s="9" t="s">
        <v>137</v>
      </c>
      <c r="F2812" s="9" t="s">
        <v>138</v>
      </c>
      <c r="G2812" s="9" t="s">
        <v>140</v>
      </c>
      <c r="H2812" s="9" t="str">
        <f>IF(G2812="","",VLOOKUP(G2812,Metadata!$J$2:$K$22,2,FALSE))</f>
        <v>Lisbon Metropolitan Area</v>
      </c>
      <c r="I2812" s="9" t="s">
        <v>138</v>
      </c>
      <c r="J2812" s="9" t="str">
        <f>IF(I2812="","",VLOOKUP(I2812,Metadata!$P$2:$Q$43,2,FALSE))</f>
        <v>Europe</v>
      </c>
      <c r="K2812" s="9" t="str">
        <f t="shared" si="0"/>
        <v>Portugal</v>
      </c>
      <c r="L2812" s="9" t="s">
        <v>140</v>
      </c>
      <c r="M2812" s="9" t="str">
        <f>IF(L2812="","",VLOOKUP(L2812,Metadata!$J$2:$K$22,2,FALSE))</f>
        <v>Lisbon Metropolitan Area</v>
      </c>
      <c r="N2812" s="9" t="s">
        <v>214</v>
      </c>
      <c r="O2812" s="9" t="s">
        <v>259</v>
      </c>
      <c r="P2812" s="9" t="s">
        <v>191</v>
      </c>
      <c r="Q2812" s="10" t="str">
        <f t="shared" si="1"/>
        <v>Remote Job (full or flexible)</v>
      </c>
      <c r="R2812" s="10">
        <v>5</v>
      </c>
      <c r="S2812" s="9" t="s">
        <v>229</v>
      </c>
      <c r="T2812" s="9" t="s">
        <v>137</v>
      </c>
      <c r="U2812" s="9" t="str">
        <f>IF(S2812&lt;&gt;"",S2812,IF(T2812&lt;&gt;"",VLOOKUP(T2812,Metadata!$S$2:$T$228,2,FALSE),""))</f>
        <v>Project Manager</v>
      </c>
      <c r="V2812" s="9" t="s">
        <v>144</v>
      </c>
      <c r="W2812" s="9" t="s">
        <v>137</v>
      </c>
      <c r="X2812" s="9" t="s">
        <v>163</v>
      </c>
      <c r="Y2812" s="9" t="s">
        <v>137</v>
      </c>
      <c r="Z2812" s="9" t="s">
        <v>262</v>
      </c>
      <c r="AA2812" s="9" t="s">
        <v>165</v>
      </c>
      <c r="AB2812" s="9" t="s">
        <v>137</v>
      </c>
      <c r="AC2812" s="9" t="s">
        <v>147</v>
      </c>
      <c r="AD2812" s="9" t="s">
        <v>148</v>
      </c>
      <c r="AE2812" s="9" t="s">
        <v>194</v>
      </c>
      <c r="AF2812" s="9" t="s">
        <v>243</v>
      </c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 t="s">
        <v>149</v>
      </c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198</v>
      </c>
      <c r="BL2812" s="9" t="s">
        <v>199</v>
      </c>
      <c r="BM2812" s="9"/>
      <c r="BN2812" s="9"/>
      <c r="BO2812" s="9" t="s">
        <v>257</v>
      </c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10"/>
      <c r="CB2812" s="10" t="str">
        <f t="shared" si="5"/>
        <v/>
      </c>
      <c r="CC2812" s="10"/>
      <c r="CD2812" s="9" t="str">
        <f t="shared" si="2"/>
        <v/>
      </c>
      <c r="CE2812" s="9" t="s">
        <v>168</v>
      </c>
      <c r="CF2812" s="9" t="s">
        <v>245</v>
      </c>
      <c r="CG2812" s="9">
        <f>IF(CF2812="","",VLOOKUP(CF2812,Metadata!$D$2:$H$20,2,FALSE))</f>
        <v>42500</v>
      </c>
      <c r="CH2812" s="9">
        <f>IF(CF2812="","",VLOOKUP(CF2812,Metadata!$D$2:$H$20,4,FALSE))</f>
        <v>40000</v>
      </c>
      <c r="CI2812" s="9">
        <f>IF(CF2812="","",VLOOKUP(CF2812,Metadata!$D$2:$H$20,5,FALSE))</f>
        <v>45000</v>
      </c>
      <c r="CJ2812" s="9">
        <f t="shared" si="3"/>
        <v>42500</v>
      </c>
      <c r="CK2812" s="9" t="s">
        <v>153</v>
      </c>
      <c r="CL2812" s="10">
        <v>6</v>
      </c>
      <c r="CM2812" s="10">
        <v>5</v>
      </c>
      <c r="CN2812" s="10">
        <v>6</v>
      </c>
      <c r="CO2812" s="10">
        <v>7</v>
      </c>
      <c r="CP2812" s="10">
        <v>7</v>
      </c>
      <c r="CQ2812" s="10">
        <v>7</v>
      </c>
      <c r="CR2812" s="10">
        <v>5</v>
      </c>
      <c r="CS2812" s="10">
        <v>7</v>
      </c>
      <c r="CT2812" s="10">
        <v>7</v>
      </c>
      <c r="CU2812" s="10">
        <v>7</v>
      </c>
      <c r="CV2812" s="10">
        <v>6</v>
      </c>
      <c r="CW2812" s="10">
        <v>5</v>
      </c>
      <c r="CX2812" s="10">
        <v>6</v>
      </c>
      <c r="CY2812" s="10">
        <v>7</v>
      </c>
      <c r="CZ2812" s="10">
        <v>7</v>
      </c>
      <c r="DA2812" s="10">
        <v>7</v>
      </c>
      <c r="DB2812" s="10">
        <v>7</v>
      </c>
      <c r="DC2812" s="10">
        <v>7</v>
      </c>
      <c r="DD2812" s="10">
        <v>7</v>
      </c>
      <c r="DE2812" s="10">
        <v>7</v>
      </c>
      <c r="DF2812" s="10">
        <v>7</v>
      </c>
      <c r="DG2812" s="10">
        <v>6</v>
      </c>
      <c r="DH2812" s="10">
        <v>6</v>
      </c>
      <c r="DI2812" s="10">
        <v>5</v>
      </c>
      <c r="DJ2812" s="10">
        <v>5</v>
      </c>
      <c r="DK2812" s="10">
        <v>7</v>
      </c>
      <c r="DL2812" s="10">
        <v>4</v>
      </c>
      <c r="DM2812" s="9" t="s">
        <v>154</v>
      </c>
      <c r="DN2812" s="10">
        <v>1972</v>
      </c>
      <c r="DO2812" s="9">
        <f t="shared" si="9"/>
        <v>49</v>
      </c>
      <c r="DP2812" s="9" t="s">
        <v>155</v>
      </c>
      <c r="DQ2812" s="9" t="s">
        <v>210</v>
      </c>
      <c r="DR2812" s="9" t="s">
        <v>170</v>
      </c>
      <c r="DS2812" s="9" t="s">
        <v>137</v>
      </c>
      <c r="DT2812" s="9" t="s">
        <v>657</v>
      </c>
      <c r="DU2812" s="9" t="s">
        <v>158</v>
      </c>
      <c r="DV2812" s="9" t="str">
        <f>VLOOKUP(DU2812,Metadata!$B$2:$C$7,2,FALSE)</f>
        <v>6+ years</v>
      </c>
    </row>
    <row r="2813" spans="1:126">
      <c r="A2813" s="13">
        <v>2812</v>
      </c>
      <c r="B2813" s="9" t="s">
        <v>135</v>
      </c>
      <c r="C2813" s="9" t="str">
        <f>VLOOKUP(B2813,Metadata!$M$2:$N$6,2,FALSE)</f>
        <v>Permanent Employee</v>
      </c>
      <c r="D2813" s="9" t="s">
        <v>159</v>
      </c>
      <c r="E2813" s="9" t="s">
        <v>137</v>
      </c>
      <c r="F2813" s="9" t="s">
        <v>138</v>
      </c>
      <c r="G2813" s="9" t="s">
        <v>160</v>
      </c>
      <c r="H2813" s="9" t="str">
        <f>IF(G2813="","",VLOOKUP(G2813,Metadata!$J$2:$K$22,2,FALSE))</f>
        <v>Centre</v>
      </c>
      <c r="I2813" s="9" t="s">
        <v>138</v>
      </c>
      <c r="J2813" s="9" t="str">
        <f>IF(I2813="","",VLOOKUP(I2813,Metadata!$P$2:$Q$43,2,FALSE))</f>
        <v>Europe</v>
      </c>
      <c r="K2813" s="9" t="str">
        <f t="shared" si="0"/>
        <v>Portugal</v>
      </c>
      <c r="L2813" s="9" t="s">
        <v>172</v>
      </c>
      <c r="M2813" s="9" t="str">
        <f>IF(L2813="","",VLOOKUP(L2813,Metadata!$J$2:$K$22,2,FALSE))</f>
        <v>Porto Metropolitan Area</v>
      </c>
      <c r="N2813" s="9" t="s">
        <v>141</v>
      </c>
      <c r="O2813" s="9" t="s">
        <v>137</v>
      </c>
      <c r="P2813" s="9" t="s">
        <v>191</v>
      </c>
      <c r="Q2813" s="10" t="str">
        <f t="shared" si="1"/>
        <v>Remote Job (full or flexible)</v>
      </c>
      <c r="R2813" s="10">
        <v>7</v>
      </c>
      <c r="S2813" s="9" t="s">
        <v>229</v>
      </c>
      <c r="T2813" s="9" t="s">
        <v>137</v>
      </c>
      <c r="U2813" s="9" t="str">
        <f>IF(S2813&lt;&gt;"",S2813,IF(T2813&lt;&gt;"",VLOOKUP(T2813,Metadata!$S$2:$T$228,2,FALSE),""))</f>
        <v>Project Manager</v>
      </c>
      <c r="V2813" s="9" t="s">
        <v>217</v>
      </c>
      <c r="W2813" s="9" t="s">
        <v>137</v>
      </c>
      <c r="X2813" s="9" t="s">
        <v>145</v>
      </c>
      <c r="Y2813" s="9" t="s">
        <v>137</v>
      </c>
      <c r="Z2813" s="9" t="s">
        <v>218</v>
      </c>
      <c r="AA2813" s="9" t="s">
        <v>137</v>
      </c>
      <c r="AB2813" s="9" t="s">
        <v>137</v>
      </c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 t="s">
        <v>297</v>
      </c>
      <c r="BJ2813" s="9"/>
      <c r="BK2813" s="9" t="s">
        <v>198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12" t="s">
        <v>273</v>
      </c>
      <c r="BY2813" s="9"/>
      <c r="BZ2813" s="9"/>
      <c r="CA2813" s="10"/>
      <c r="CB2813" s="10" t="str">
        <f t="shared" si="5"/>
        <v/>
      </c>
      <c r="CC2813" s="10"/>
      <c r="CD2813" s="9" t="str">
        <f t="shared" si="2"/>
        <v/>
      </c>
      <c r="CE2813" s="9" t="s">
        <v>151</v>
      </c>
      <c r="CF2813" s="9" t="s">
        <v>169</v>
      </c>
      <c r="CG2813" s="9">
        <f>IF(CF2813="","",VLOOKUP(CF2813,Metadata!$D$2:$H$20,2,FALSE))</f>
        <v>12500</v>
      </c>
      <c r="CH2813" s="9">
        <f>IF(CF2813="","",VLOOKUP(CF2813,Metadata!$D$2:$H$20,4,FALSE))</f>
        <v>0</v>
      </c>
      <c r="CI2813" s="9">
        <f>IF(CF2813="","",VLOOKUP(CF2813,Metadata!$D$2:$H$20,5,FALSE))</f>
        <v>15000</v>
      </c>
      <c r="CJ2813" s="9">
        <f t="shared" si="3"/>
        <v>12500</v>
      </c>
      <c r="CK2813" s="9" t="s">
        <v>180</v>
      </c>
      <c r="CL2813" s="10">
        <v>2</v>
      </c>
      <c r="CM2813" s="10">
        <v>3</v>
      </c>
      <c r="CN2813" s="10">
        <v>7</v>
      </c>
      <c r="CO2813" s="10">
        <v>7</v>
      </c>
      <c r="CP2813" s="10">
        <v>7</v>
      </c>
      <c r="CQ2813" s="10">
        <v>7</v>
      </c>
      <c r="CR2813" s="10">
        <v>7</v>
      </c>
      <c r="CS2813" s="10">
        <v>7</v>
      </c>
      <c r="CT2813" s="10">
        <v>5</v>
      </c>
      <c r="CU2813" s="10">
        <v>7</v>
      </c>
      <c r="CV2813" s="10">
        <v>5</v>
      </c>
      <c r="CW2813" s="10">
        <v>5</v>
      </c>
      <c r="CX2813" s="10">
        <v>5</v>
      </c>
      <c r="CY2813" s="10">
        <v>5</v>
      </c>
      <c r="CZ2813" s="10">
        <v>7</v>
      </c>
      <c r="DA2813" s="10">
        <v>5</v>
      </c>
      <c r="DB2813" s="10">
        <v>5</v>
      </c>
      <c r="DC2813" s="10">
        <v>5</v>
      </c>
      <c r="DD2813" s="10">
        <v>5</v>
      </c>
      <c r="DE2813" s="10">
        <v>7</v>
      </c>
      <c r="DF2813" s="10">
        <v>5</v>
      </c>
      <c r="DG2813" s="10">
        <v>7</v>
      </c>
      <c r="DH2813" s="10">
        <v>7</v>
      </c>
      <c r="DI2813" s="10">
        <v>7</v>
      </c>
      <c r="DJ2813" s="10">
        <v>5</v>
      </c>
      <c r="DK2813" s="10">
        <v>5</v>
      </c>
      <c r="DL2813" s="10">
        <v>5</v>
      </c>
      <c r="DM2813" s="9" t="s">
        <v>154</v>
      </c>
      <c r="DN2813" s="10">
        <v>1980</v>
      </c>
      <c r="DO2813" s="9">
        <f t="shared" si="9"/>
        <v>41</v>
      </c>
      <c r="DP2813" s="9" t="s">
        <v>155</v>
      </c>
      <c r="DQ2813" s="9" t="s">
        <v>298</v>
      </c>
      <c r="DR2813" s="9" t="s">
        <v>157</v>
      </c>
      <c r="DS2813" s="9" t="s">
        <v>137</v>
      </c>
      <c r="DT2813" s="9" t="s">
        <v>657</v>
      </c>
      <c r="DU2813" s="9" t="s">
        <v>223</v>
      </c>
      <c r="DV2813" s="9" t="str">
        <f>VLOOKUP(DU2813,Metadata!$B$2:$C$7,2,FALSE)</f>
        <v>3 - 6 years</v>
      </c>
    </row>
    <row r="2814" spans="1:126">
      <c r="A2814" s="13">
        <v>2813</v>
      </c>
      <c r="B2814" s="9" t="s">
        <v>135</v>
      </c>
      <c r="C2814" s="9" t="str">
        <f>VLOOKUP(B2814,Metadata!$M$2:$N$6,2,FALSE)</f>
        <v>Permanent Employee</v>
      </c>
      <c r="D2814" s="9" t="s">
        <v>136</v>
      </c>
      <c r="E2814" s="9" t="s">
        <v>137</v>
      </c>
      <c r="F2814" s="9" t="s">
        <v>138</v>
      </c>
      <c r="G2814" s="9" t="s">
        <v>140</v>
      </c>
      <c r="H2814" s="9" t="str">
        <f>IF(G2814="","",VLOOKUP(G2814,Metadata!$J$2:$K$22,2,FALSE))</f>
        <v>Lisbon Metropolitan Area</v>
      </c>
      <c r="I2814" s="9" t="s">
        <v>138</v>
      </c>
      <c r="J2814" s="9" t="str">
        <f>IF(I2814="","",VLOOKUP(I2814,Metadata!$P$2:$Q$43,2,FALSE))</f>
        <v>Europe</v>
      </c>
      <c r="K2814" s="9" t="str">
        <f t="shared" si="0"/>
        <v>Portugal</v>
      </c>
      <c r="L2814" s="9" t="s">
        <v>172</v>
      </c>
      <c r="M2814" s="9" t="str">
        <f>IF(L2814="","",VLOOKUP(L2814,Metadata!$J$2:$K$22,2,FALSE))</f>
        <v>Porto Metropolitan Area</v>
      </c>
      <c r="N2814" s="9" t="s">
        <v>141</v>
      </c>
      <c r="O2814" s="9" t="s">
        <v>137</v>
      </c>
      <c r="P2814" s="9" t="s">
        <v>142</v>
      </c>
      <c r="Q2814" s="10" t="str">
        <f t="shared" si="1"/>
        <v>Full Office Job</v>
      </c>
      <c r="R2814" s="10">
        <v>3</v>
      </c>
      <c r="S2814" s="9" t="s">
        <v>192</v>
      </c>
      <c r="T2814" s="9" t="s">
        <v>137</v>
      </c>
      <c r="U2814" s="9" t="str">
        <f>IF(S2814&lt;&gt;"",S2814,IF(T2814&lt;&gt;"",VLOOKUP(T2814,Metadata!$S$2:$T$228,2,FALSE),""))</f>
        <v>Back-End Developer</v>
      </c>
      <c r="V2814" s="9" t="s">
        <v>162</v>
      </c>
      <c r="W2814" s="9" t="s">
        <v>137</v>
      </c>
      <c r="X2814" s="9" t="s">
        <v>145</v>
      </c>
      <c r="Y2814" s="9" t="s">
        <v>137</v>
      </c>
      <c r="Z2814" s="9" t="s">
        <v>184</v>
      </c>
      <c r="AA2814" s="9" t="s">
        <v>137</v>
      </c>
      <c r="AB2814" s="9" t="s">
        <v>137</v>
      </c>
      <c r="AC2814" s="9"/>
      <c r="AD2814" s="9" t="s">
        <v>148</v>
      </c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 t="s">
        <v>267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 t="s">
        <v>219</v>
      </c>
      <c r="BR2814" s="9"/>
      <c r="BS2814" s="9"/>
      <c r="BT2814" s="9"/>
      <c r="BU2814" s="9"/>
      <c r="BV2814" s="9"/>
      <c r="BW2814" s="9"/>
      <c r="BX2814" s="9"/>
      <c r="BY2814" s="9"/>
      <c r="BZ2814" s="9"/>
      <c r="CA2814" s="10"/>
      <c r="CB2814" s="10" t="str">
        <f t="shared" si="5"/>
        <v/>
      </c>
      <c r="CC2814" s="10"/>
      <c r="CD2814" s="9" t="str">
        <f t="shared" si="2"/>
        <v/>
      </c>
      <c r="CE2814" s="9" t="s">
        <v>168</v>
      </c>
      <c r="CF2814" s="9" t="s">
        <v>225</v>
      </c>
      <c r="CG2814" s="9">
        <f>IF(CF2814="","",VLOOKUP(CF2814,Metadata!$D$2:$H$20,2,FALSE))</f>
        <v>22500</v>
      </c>
      <c r="CH2814" s="9">
        <f>IF(CF2814="","",VLOOKUP(CF2814,Metadata!$D$2:$H$20,4,FALSE))</f>
        <v>20000</v>
      </c>
      <c r="CI2814" s="9">
        <f>IF(CF2814="","",VLOOKUP(CF2814,Metadata!$D$2:$H$20,5,FALSE))</f>
        <v>25000</v>
      </c>
      <c r="CJ2814" s="9">
        <f t="shared" si="3"/>
        <v>22500</v>
      </c>
      <c r="CK2814" s="9" t="s">
        <v>221</v>
      </c>
      <c r="CL2814" s="10">
        <v>3</v>
      </c>
      <c r="CM2814" s="10">
        <v>4</v>
      </c>
      <c r="CN2814" s="10">
        <v>5</v>
      </c>
      <c r="CO2814" s="10">
        <v>6</v>
      </c>
      <c r="CP2814" s="10">
        <v>6</v>
      </c>
      <c r="CQ2814" s="10">
        <v>6</v>
      </c>
      <c r="CR2814" s="10">
        <v>4</v>
      </c>
      <c r="CS2814" s="10">
        <v>4</v>
      </c>
      <c r="CT2814" s="10">
        <v>5</v>
      </c>
      <c r="CU2814" s="10">
        <v>5</v>
      </c>
      <c r="CV2814" s="10">
        <v>4</v>
      </c>
      <c r="CW2814" s="10">
        <v>4</v>
      </c>
      <c r="CX2814" s="10">
        <v>5</v>
      </c>
      <c r="CY2814" s="10">
        <v>3</v>
      </c>
      <c r="CZ2814" s="10">
        <v>5</v>
      </c>
      <c r="DA2814" s="10">
        <v>4</v>
      </c>
      <c r="DB2814" s="10">
        <v>4</v>
      </c>
      <c r="DC2814" s="10">
        <v>4</v>
      </c>
      <c r="DD2814" s="10">
        <v>3</v>
      </c>
      <c r="DE2814" s="10">
        <v>5</v>
      </c>
      <c r="DF2814" s="10">
        <v>5</v>
      </c>
      <c r="DG2814" s="10">
        <v>5</v>
      </c>
      <c r="DH2814" s="10">
        <v>4</v>
      </c>
      <c r="DI2814" s="10">
        <v>5</v>
      </c>
      <c r="DJ2814" s="10">
        <v>4</v>
      </c>
      <c r="DK2814" s="10">
        <v>5</v>
      </c>
      <c r="DL2814" s="10">
        <v>5</v>
      </c>
      <c r="DM2814" s="9" t="s">
        <v>154</v>
      </c>
      <c r="DN2814" s="10">
        <v>1994</v>
      </c>
      <c r="DO2814" s="9">
        <f t="shared" si="9"/>
        <v>27</v>
      </c>
      <c r="DP2814" s="9" t="s">
        <v>155</v>
      </c>
      <c r="DQ2814" s="9" t="s">
        <v>156</v>
      </c>
      <c r="DR2814" s="9" t="s">
        <v>157</v>
      </c>
      <c r="DS2814" s="9" t="s">
        <v>137</v>
      </c>
      <c r="DT2814" s="9" t="s">
        <v>657</v>
      </c>
      <c r="DU2814" s="9" t="s">
        <v>168</v>
      </c>
      <c r="DV2814" s="9" t="str">
        <f>VLOOKUP(DU2814,Metadata!$B$2:$C$7,2,FALSE)</f>
        <v>0 - 3 years</v>
      </c>
    </row>
    <row r="2815" spans="1:126">
      <c r="A2815" s="13">
        <v>2814</v>
      </c>
      <c r="B2815" s="9" t="s">
        <v>135</v>
      </c>
      <c r="C2815" s="9" t="str">
        <f>VLOOKUP(B2815,Metadata!$M$2:$N$6,2,FALSE)</f>
        <v>Permanent Employee</v>
      </c>
      <c r="D2815" s="9" t="s">
        <v>159</v>
      </c>
      <c r="E2815" s="9" t="s">
        <v>137</v>
      </c>
      <c r="F2815" s="9" t="s">
        <v>138</v>
      </c>
      <c r="G2815" s="9" t="s">
        <v>283</v>
      </c>
      <c r="H2815" s="9" t="str">
        <f>IF(G2815="","",VLOOKUP(G2815,Metadata!$J$2:$K$22,2,FALSE))</f>
        <v>Lisbon Metropolitan Area</v>
      </c>
      <c r="I2815" s="9" t="s">
        <v>557</v>
      </c>
      <c r="J2815" s="9" t="str">
        <f>IF(I2815="","",VLOOKUP(I2815,Metadata!$P$2:$Q$43,2,FALSE))</f>
        <v>Europe</v>
      </c>
      <c r="K2815" s="9" t="str">
        <f t="shared" si="0"/>
        <v>International</v>
      </c>
      <c r="L2815" s="9" t="s">
        <v>137</v>
      </c>
      <c r="M2815" s="9" t="str">
        <f>IF(L2815="","",VLOOKUP(L2815,Metadata!$J$2:$K$22,2,FALSE))</f>
        <v/>
      </c>
      <c r="N2815" s="9" t="s">
        <v>141</v>
      </c>
      <c r="O2815" s="9" t="s">
        <v>137</v>
      </c>
      <c r="P2815" s="9" t="s">
        <v>142</v>
      </c>
      <c r="Q2815" s="10" t="str">
        <f t="shared" si="1"/>
        <v>Full Office Job</v>
      </c>
      <c r="R2815" s="10">
        <v>5</v>
      </c>
      <c r="S2815" s="9" t="s">
        <v>192</v>
      </c>
      <c r="T2815" s="9" t="s">
        <v>137</v>
      </c>
      <c r="U2815" s="9" t="str">
        <f>IF(S2815&lt;&gt;"",S2815,IF(T2815&lt;&gt;"",VLOOKUP(T2815,Metadata!$S$2:$T$228,2,FALSE),""))</f>
        <v>Back-End Developer</v>
      </c>
      <c r="V2815" s="9" t="s">
        <v>256</v>
      </c>
      <c r="W2815" s="9" t="s">
        <v>137</v>
      </c>
      <c r="X2815" s="9" t="s">
        <v>163</v>
      </c>
      <c r="Y2815" s="9" t="s">
        <v>137</v>
      </c>
      <c r="Z2815" s="9" t="s">
        <v>262</v>
      </c>
      <c r="AA2815" s="9" t="s">
        <v>137</v>
      </c>
      <c r="AB2815" s="9" t="s">
        <v>137</v>
      </c>
      <c r="AC2815" s="9"/>
      <c r="AD2815" s="9"/>
      <c r="AE2815" s="9" t="s">
        <v>194</v>
      </c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198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10"/>
      <c r="CB2815" s="10" t="str">
        <f t="shared" si="5"/>
        <v/>
      </c>
      <c r="CC2815" s="10"/>
      <c r="CD2815" s="9" t="str">
        <f t="shared" si="2"/>
        <v/>
      </c>
      <c r="CE2815" s="9" t="s">
        <v>232</v>
      </c>
      <c r="CF2815" s="9" t="s">
        <v>293</v>
      </c>
      <c r="CG2815" s="9">
        <f>IF(CF2815="","",VLOOKUP(CF2815,Metadata!$D$2:$H$20,2,FALSE))</f>
        <v>52500</v>
      </c>
      <c r="CH2815" s="9">
        <f>IF(CF2815="","",VLOOKUP(CF2815,Metadata!$D$2:$H$20,4,FALSE))</f>
        <v>50000</v>
      </c>
      <c r="CI2815" s="9">
        <f>IF(CF2815="","",VLOOKUP(CF2815,Metadata!$D$2:$H$20,5,FALSE))</f>
        <v>55000</v>
      </c>
      <c r="CJ2815" s="9">
        <f t="shared" si="3"/>
        <v>52500</v>
      </c>
      <c r="CK2815" s="9" t="s">
        <v>221</v>
      </c>
      <c r="CL2815" s="10">
        <v>6</v>
      </c>
      <c r="CM2815" s="10">
        <v>1</v>
      </c>
      <c r="CN2815" s="10">
        <v>7</v>
      </c>
      <c r="CO2815" s="10">
        <v>6</v>
      </c>
      <c r="CP2815" s="10">
        <v>6</v>
      </c>
      <c r="CQ2815" s="10">
        <v>6</v>
      </c>
      <c r="CR2815" s="10">
        <v>6</v>
      </c>
      <c r="CS2815" s="10">
        <v>7</v>
      </c>
      <c r="CT2815" s="10">
        <v>7</v>
      </c>
      <c r="CU2815" s="10">
        <v>7</v>
      </c>
      <c r="CV2815" s="10">
        <v>5</v>
      </c>
      <c r="CW2815" s="10">
        <v>1</v>
      </c>
      <c r="CX2815" s="10">
        <v>7</v>
      </c>
      <c r="CY2815" s="10">
        <v>7</v>
      </c>
      <c r="CZ2815" s="10">
        <v>7</v>
      </c>
      <c r="DA2815" s="10">
        <v>7</v>
      </c>
      <c r="DB2815" s="10">
        <v>7</v>
      </c>
      <c r="DC2815" s="10">
        <v>7</v>
      </c>
      <c r="DD2815" s="10">
        <v>1</v>
      </c>
      <c r="DE2815" s="10">
        <v>7</v>
      </c>
      <c r="DF2815" s="10">
        <v>7</v>
      </c>
      <c r="DG2815" s="10">
        <v>4</v>
      </c>
      <c r="DH2815" s="10">
        <v>3</v>
      </c>
      <c r="DI2815" s="10">
        <v>7</v>
      </c>
      <c r="DJ2815" s="10">
        <v>1</v>
      </c>
      <c r="DK2815" s="10">
        <v>2</v>
      </c>
      <c r="DL2815" s="10">
        <v>3</v>
      </c>
      <c r="DM2815" s="9" t="s">
        <v>154</v>
      </c>
      <c r="DN2815" s="10">
        <v>1989</v>
      </c>
      <c r="DO2815" s="9">
        <f t="shared" si="9"/>
        <v>32</v>
      </c>
      <c r="DP2815" s="9" t="s">
        <v>155</v>
      </c>
      <c r="DQ2815" s="9" t="s">
        <v>210</v>
      </c>
      <c r="DR2815" s="9" t="s">
        <v>157</v>
      </c>
      <c r="DS2815" s="9" t="s">
        <v>137</v>
      </c>
      <c r="DT2815" s="9" t="s">
        <v>657</v>
      </c>
      <c r="DU2815" s="9" t="s">
        <v>203</v>
      </c>
      <c r="DV2815" s="9" t="str">
        <f>VLOOKUP(DU2815,Metadata!$B$2:$C$7,2,FALSE)</f>
        <v>6+ years</v>
      </c>
    </row>
    <row r="2816" spans="1:126">
      <c r="A2816" s="13">
        <v>2815</v>
      </c>
      <c r="B2816" s="9" t="s">
        <v>135</v>
      </c>
      <c r="C2816" s="9" t="str">
        <f>VLOOKUP(B2816,Metadata!$M$2:$N$6,2,FALSE)</f>
        <v>Permanent Employee</v>
      </c>
      <c r="D2816" s="9" t="s">
        <v>159</v>
      </c>
      <c r="E2816" s="9" t="s">
        <v>137</v>
      </c>
      <c r="F2816" s="9" t="s">
        <v>138</v>
      </c>
      <c r="G2816" s="9" t="s">
        <v>291</v>
      </c>
      <c r="H2816" s="9" t="str">
        <f>IF(G2816="","",VLOOKUP(G2816,Metadata!$J$2:$K$22,2,FALSE))</f>
        <v>Centre</v>
      </c>
      <c r="I2816" s="9" t="s">
        <v>138</v>
      </c>
      <c r="J2816" s="9" t="str">
        <f>IF(I2816="","",VLOOKUP(I2816,Metadata!$P$2:$Q$43,2,FALSE))</f>
        <v>Europe</v>
      </c>
      <c r="K2816" s="9" t="str">
        <f t="shared" si="0"/>
        <v>Portugal</v>
      </c>
      <c r="L2816" s="9" t="s">
        <v>291</v>
      </c>
      <c r="M2816" s="9" t="str">
        <f>IF(L2816="","",VLOOKUP(L2816,Metadata!$J$2:$K$22,2,FALSE))</f>
        <v>Centre</v>
      </c>
      <c r="N2816" s="9" t="s">
        <v>141</v>
      </c>
      <c r="O2816" s="9" t="s">
        <v>137</v>
      </c>
      <c r="P2816" s="9" t="s">
        <v>142</v>
      </c>
      <c r="Q2816" s="10" t="str">
        <f t="shared" si="1"/>
        <v>Full Office Job</v>
      </c>
      <c r="R2816" s="10">
        <v>4</v>
      </c>
      <c r="S2816" s="9" t="s">
        <v>192</v>
      </c>
      <c r="T2816" s="9" t="s">
        <v>137</v>
      </c>
      <c r="U2816" s="9" t="str">
        <f>IF(S2816&lt;&gt;"",S2816,IF(T2816&lt;&gt;"",VLOOKUP(T2816,Metadata!$S$2:$T$228,2,FALSE),""))</f>
        <v>Back-End Developer</v>
      </c>
      <c r="V2816" s="9" t="s">
        <v>268</v>
      </c>
      <c r="W2816" s="9" t="s">
        <v>137</v>
      </c>
      <c r="X2816" s="9" t="s">
        <v>208</v>
      </c>
      <c r="Y2816" s="9" t="s">
        <v>137</v>
      </c>
      <c r="Z2816" s="9" t="s">
        <v>218</v>
      </c>
      <c r="AA2816" s="9" t="s">
        <v>137</v>
      </c>
      <c r="AB2816" s="9" t="s">
        <v>137</v>
      </c>
      <c r="AC2816" s="9"/>
      <c r="AD2816" s="9" t="s">
        <v>148</v>
      </c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 t="s">
        <v>219</v>
      </c>
      <c r="BR2816" s="9"/>
      <c r="BS2816" s="9"/>
      <c r="BT2816" s="9"/>
      <c r="BU2816" s="9"/>
      <c r="BV2816" s="9"/>
      <c r="BW2816" s="9"/>
      <c r="BX2816" s="9"/>
      <c r="BY2816" s="9"/>
      <c r="BZ2816" s="9"/>
      <c r="CA2816" s="10"/>
      <c r="CB2816" s="10" t="str">
        <f t="shared" si="5"/>
        <v/>
      </c>
      <c r="CC2816" s="10"/>
      <c r="CD2816" s="9" t="str">
        <f t="shared" si="2"/>
        <v/>
      </c>
      <c r="CE2816" s="9" t="s">
        <v>168</v>
      </c>
      <c r="CF2816" s="9" t="s">
        <v>188</v>
      </c>
      <c r="CG2816" s="9">
        <f>IF(CF2816="","",VLOOKUP(CF2816,Metadata!$D$2:$H$20,2,FALSE))</f>
        <v>17500</v>
      </c>
      <c r="CH2816" s="9">
        <f>IF(CF2816="","",VLOOKUP(CF2816,Metadata!$D$2:$H$20,4,FALSE))</f>
        <v>15000</v>
      </c>
      <c r="CI2816" s="9">
        <f>IF(CF2816="","",VLOOKUP(CF2816,Metadata!$D$2:$H$20,5,FALSE))</f>
        <v>20000</v>
      </c>
      <c r="CJ2816" s="9">
        <f t="shared" si="3"/>
        <v>17500</v>
      </c>
      <c r="CK2816" s="9" t="s">
        <v>153</v>
      </c>
      <c r="CL2816" s="10">
        <v>3</v>
      </c>
      <c r="CM2816" s="10">
        <v>3</v>
      </c>
      <c r="CN2816" s="10">
        <v>7</v>
      </c>
      <c r="CO2816" s="10">
        <v>7</v>
      </c>
      <c r="CP2816" s="10">
        <v>7</v>
      </c>
      <c r="CQ2816" s="10">
        <v>7</v>
      </c>
      <c r="CR2816" s="10">
        <v>5</v>
      </c>
      <c r="CS2816" s="10">
        <v>5</v>
      </c>
      <c r="CT2816" s="10">
        <v>5</v>
      </c>
      <c r="CU2816" s="10">
        <v>6</v>
      </c>
      <c r="CV2816" s="10">
        <v>4</v>
      </c>
      <c r="CW2816" s="10">
        <v>5</v>
      </c>
      <c r="CX2816" s="10">
        <v>5</v>
      </c>
      <c r="CY2816" s="10">
        <v>7</v>
      </c>
      <c r="CZ2816" s="10">
        <v>5</v>
      </c>
      <c r="DA2816" s="10">
        <v>5</v>
      </c>
      <c r="DB2816" s="10">
        <v>5</v>
      </c>
      <c r="DC2816" s="10">
        <v>7</v>
      </c>
      <c r="DD2816" s="10">
        <v>4</v>
      </c>
      <c r="DE2816" s="10">
        <v>4</v>
      </c>
      <c r="DF2816" s="10">
        <v>5</v>
      </c>
      <c r="DG2816" s="10">
        <v>5</v>
      </c>
      <c r="DH2816" s="10">
        <v>4</v>
      </c>
      <c r="DI2816" s="10">
        <v>7</v>
      </c>
      <c r="DJ2816" s="10">
        <v>1</v>
      </c>
      <c r="DK2816" s="10">
        <v>4</v>
      </c>
      <c r="DL2816" s="10">
        <v>4</v>
      </c>
      <c r="DM2816" s="9" t="s">
        <v>154</v>
      </c>
      <c r="DN2816" s="10">
        <v>1993</v>
      </c>
      <c r="DO2816" s="9">
        <f t="shared" si="9"/>
        <v>28</v>
      </c>
      <c r="DP2816" s="9" t="s">
        <v>155</v>
      </c>
      <c r="DQ2816" s="9" t="s">
        <v>202</v>
      </c>
      <c r="DR2816" s="9" t="s">
        <v>157</v>
      </c>
      <c r="DS2816" s="9" t="s">
        <v>137</v>
      </c>
      <c r="DT2816" s="9" t="s">
        <v>657</v>
      </c>
      <c r="DU2816" s="9" t="s">
        <v>168</v>
      </c>
      <c r="DV2816" s="9" t="str">
        <f>VLOOKUP(DU2816,Metadata!$B$2:$C$7,2,FALSE)</f>
        <v>0 - 3 years</v>
      </c>
    </row>
    <row r="2817" spans="1:126">
      <c r="A2817" s="13">
        <v>2816</v>
      </c>
      <c r="B2817" s="9" t="s">
        <v>326</v>
      </c>
      <c r="C2817" s="9" t="str">
        <f>VLOOKUP(B2817,Metadata!$M$2:$N$6,2,FALSE)</f>
        <v>Permanent Employee</v>
      </c>
      <c r="D2817" s="9" t="s">
        <v>136</v>
      </c>
      <c r="E2817" s="9" t="s">
        <v>137</v>
      </c>
      <c r="F2817" s="9" t="s">
        <v>138</v>
      </c>
      <c r="G2817" s="9" t="s">
        <v>213</v>
      </c>
      <c r="H2817" s="9" t="str">
        <f>IF(G2817="","",VLOOKUP(G2817,Metadata!$J$2:$K$22,2,FALSE))</f>
        <v>Centre</v>
      </c>
      <c r="I2817" s="9" t="s">
        <v>138</v>
      </c>
      <c r="J2817" s="9" t="str">
        <f>IF(I2817="","",VLOOKUP(I2817,Metadata!$P$2:$Q$43,2,FALSE))</f>
        <v>Europe</v>
      </c>
      <c r="K2817" s="9" t="str">
        <f t="shared" si="0"/>
        <v>Portugal</v>
      </c>
      <c r="L2817" s="9" t="s">
        <v>213</v>
      </c>
      <c r="M2817" s="9" t="str">
        <f>IF(L2817="","",VLOOKUP(L2817,Metadata!$J$2:$K$22,2,FALSE))</f>
        <v>Centre</v>
      </c>
      <c r="N2817" s="9" t="s">
        <v>141</v>
      </c>
      <c r="O2817" s="9" t="s">
        <v>137</v>
      </c>
      <c r="P2817" s="9" t="s">
        <v>191</v>
      </c>
      <c r="Q2817" s="10" t="str">
        <f t="shared" si="1"/>
        <v>Remote Job (full or flexible)</v>
      </c>
      <c r="R2817" s="10">
        <v>5</v>
      </c>
      <c r="S2817" s="9" t="s">
        <v>260</v>
      </c>
      <c r="T2817" s="9" t="s">
        <v>137</v>
      </c>
      <c r="U2817" s="9" t="str">
        <f>IF(S2817&lt;&gt;"",S2817,IF(T2817&lt;&gt;"",VLOOKUP(T2817,Metadata!$S$2:$T$228,2,FALSE),""))</f>
        <v>DevOps Engineer</v>
      </c>
      <c r="V2817" s="9" t="s">
        <v>268</v>
      </c>
      <c r="W2817" s="9" t="s">
        <v>137</v>
      </c>
      <c r="X2817" s="9" t="s">
        <v>163</v>
      </c>
      <c r="Y2817" s="9" t="s">
        <v>137</v>
      </c>
      <c r="Z2817" s="9" t="s">
        <v>262</v>
      </c>
      <c r="AA2817" s="9" t="s">
        <v>165</v>
      </c>
      <c r="AB2817" s="9" t="s">
        <v>137</v>
      </c>
      <c r="AC2817" s="9"/>
      <c r="AD2817" s="9"/>
      <c r="AE2817" s="9"/>
      <c r="AF2817" s="9" t="s">
        <v>243</v>
      </c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 t="s">
        <v>150</v>
      </c>
      <c r="BZ2817" s="9" t="s">
        <v>137</v>
      </c>
      <c r="CA2817" s="10"/>
      <c r="CB2817" s="10" t="str">
        <f t="shared" si="5"/>
        <v/>
      </c>
      <c r="CC2817" s="10"/>
      <c r="CD2817" s="9" t="str">
        <f t="shared" si="2"/>
        <v/>
      </c>
      <c r="CE2817" s="9" t="s">
        <v>232</v>
      </c>
      <c r="CF2817" s="9" t="s">
        <v>169</v>
      </c>
      <c r="CG2817" s="9">
        <f>IF(CF2817="","",VLOOKUP(CF2817,Metadata!$D$2:$H$20,2,FALSE))</f>
        <v>12500</v>
      </c>
      <c r="CH2817" s="9">
        <f>IF(CF2817="","",VLOOKUP(CF2817,Metadata!$D$2:$H$20,4,FALSE))</f>
        <v>0</v>
      </c>
      <c r="CI2817" s="9">
        <f>IF(CF2817="","",VLOOKUP(CF2817,Metadata!$D$2:$H$20,5,FALSE))</f>
        <v>15000</v>
      </c>
      <c r="CJ2817" s="9">
        <f t="shared" si="3"/>
        <v>12500</v>
      </c>
      <c r="CK2817" s="9" t="s">
        <v>201</v>
      </c>
      <c r="CL2817" s="10">
        <v>4</v>
      </c>
      <c r="CM2817" s="10">
        <v>5</v>
      </c>
      <c r="CN2817" s="10">
        <v>6</v>
      </c>
      <c r="CO2817" s="10">
        <v>5</v>
      </c>
      <c r="CP2817" s="10">
        <v>5</v>
      </c>
      <c r="CQ2817" s="10">
        <v>7</v>
      </c>
      <c r="CR2817" s="10">
        <v>4</v>
      </c>
      <c r="CS2817" s="10">
        <v>3</v>
      </c>
      <c r="CT2817" s="10">
        <v>3</v>
      </c>
      <c r="CU2817" s="10">
        <v>7</v>
      </c>
      <c r="CV2817" s="10">
        <v>1</v>
      </c>
      <c r="CW2817" s="10">
        <v>5</v>
      </c>
      <c r="CX2817" s="10">
        <v>5</v>
      </c>
      <c r="CY2817" s="10">
        <v>3</v>
      </c>
      <c r="CZ2817" s="10">
        <v>5</v>
      </c>
      <c r="DA2817" s="10">
        <v>4</v>
      </c>
      <c r="DB2817" s="10">
        <v>4</v>
      </c>
      <c r="DC2817" s="10">
        <v>7</v>
      </c>
      <c r="DD2817" s="10">
        <v>7</v>
      </c>
      <c r="DE2817" s="10">
        <v>4</v>
      </c>
      <c r="DF2817" s="10">
        <v>5</v>
      </c>
      <c r="DG2817" s="10">
        <v>5</v>
      </c>
      <c r="DH2817" s="10">
        <v>3</v>
      </c>
      <c r="DI2817" s="10">
        <v>7</v>
      </c>
      <c r="DJ2817" s="10">
        <v>1</v>
      </c>
      <c r="DK2817" s="10">
        <v>3</v>
      </c>
      <c r="DL2817" s="10">
        <v>2</v>
      </c>
      <c r="DM2817" s="9" t="s">
        <v>154</v>
      </c>
      <c r="DN2817" s="10">
        <v>1999</v>
      </c>
      <c r="DO2817" s="9">
        <f t="shared" si="9"/>
        <v>22</v>
      </c>
      <c r="DP2817" s="9" t="s">
        <v>155</v>
      </c>
      <c r="DQ2817" s="9" t="s">
        <v>156</v>
      </c>
      <c r="DR2817" s="9" t="s">
        <v>157</v>
      </c>
      <c r="DS2817" s="9" t="s">
        <v>137</v>
      </c>
      <c r="DT2817" s="9" t="s">
        <v>657</v>
      </c>
      <c r="DU2817" s="9" t="s">
        <v>233</v>
      </c>
      <c r="DV2817" s="9" t="str">
        <f>VLOOKUP(DU2817,Metadata!$B$2:$C$7,2,FALSE)</f>
        <v>0 - 3 years</v>
      </c>
    </row>
    <row r="2818" spans="1:126">
      <c r="A2818" s="13">
        <v>2817</v>
      </c>
      <c r="B2818" s="9" t="s">
        <v>135</v>
      </c>
      <c r="C2818" s="9" t="str">
        <f>VLOOKUP(B2818,Metadata!$M$2:$N$6,2,FALSE)</f>
        <v>Permanent Employee</v>
      </c>
      <c r="D2818" s="9" t="s">
        <v>159</v>
      </c>
      <c r="E2818" s="9" t="s">
        <v>137</v>
      </c>
      <c r="F2818" s="9" t="s">
        <v>138</v>
      </c>
      <c r="G2818" s="9" t="s">
        <v>275</v>
      </c>
      <c r="H2818" s="9" t="str">
        <f>IF(G2818="","",VLOOKUP(G2818,Metadata!$J$2:$K$22,2,FALSE))</f>
        <v>Centre</v>
      </c>
      <c r="I2818" s="9" t="s">
        <v>138</v>
      </c>
      <c r="J2818" s="9" t="str">
        <f>IF(I2818="","",VLOOKUP(I2818,Metadata!$P$2:$Q$43,2,FALSE))</f>
        <v>Europe</v>
      </c>
      <c r="K2818" s="9" t="str">
        <f t="shared" si="0"/>
        <v>Portugal</v>
      </c>
      <c r="L2818" s="9" t="s">
        <v>275</v>
      </c>
      <c r="M2818" s="9" t="str">
        <f>IF(L2818="","",VLOOKUP(L2818,Metadata!$J$2:$K$22,2,FALSE))</f>
        <v>Centre</v>
      </c>
      <c r="N2818" s="9" t="s">
        <v>205</v>
      </c>
      <c r="O2818" s="9" t="s">
        <v>137</v>
      </c>
      <c r="P2818" s="9" t="s">
        <v>137</v>
      </c>
      <c r="Q2818" s="10" t="str">
        <f t="shared" si="1"/>
        <v>Full Office Job</v>
      </c>
      <c r="R2818" s="10">
        <v>6</v>
      </c>
      <c r="S2818" s="9" t="s">
        <v>260</v>
      </c>
      <c r="T2818" s="9" t="s">
        <v>137</v>
      </c>
      <c r="U2818" s="9" t="str">
        <f>IF(S2818&lt;&gt;"",S2818,IF(T2818&lt;&gt;"",VLOOKUP(T2818,Metadata!$S$2:$T$228,2,FALSE),""))</f>
        <v>DevOps Engineer</v>
      </c>
      <c r="V2818" s="9" t="s">
        <v>217</v>
      </c>
      <c r="W2818" s="9" t="s">
        <v>137</v>
      </c>
      <c r="X2818" s="9" t="s">
        <v>163</v>
      </c>
      <c r="Y2818" s="9" t="s">
        <v>137</v>
      </c>
      <c r="Z2818" s="9" t="s">
        <v>184</v>
      </c>
      <c r="AA2818" s="9" t="s">
        <v>165</v>
      </c>
      <c r="AB2818" s="9" t="s">
        <v>253</v>
      </c>
      <c r="AC2818" s="9" t="s">
        <v>147</v>
      </c>
      <c r="AD2818" s="9"/>
      <c r="AE2818" s="9" t="s">
        <v>194</v>
      </c>
      <c r="AF2818" s="9"/>
      <c r="AG2818" s="9"/>
      <c r="AH2818" s="9"/>
      <c r="AI2818" s="9"/>
      <c r="AJ2818" s="9" t="s">
        <v>185</v>
      </c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 t="s">
        <v>178</v>
      </c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198</v>
      </c>
      <c r="BL2818" s="9" t="s">
        <v>199</v>
      </c>
      <c r="BM2818" s="9"/>
      <c r="BN2818" s="9"/>
      <c r="BO2818" s="9"/>
      <c r="BP2818" s="9"/>
      <c r="BQ2818" s="9"/>
      <c r="BR2818" s="9"/>
      <c r="BS2818" s="9" t="s">
        <v>200</v>
      </c>
      <c r="BT2818" s="9"/>
      <c r="BU2818" s="9"/>
      <c r="BV2818" s="9"/>
      <c r="BW2818" s="9"/>
      <c r="BX2818" s="9"/>
      <c r="BY2818" s="9"/>
      <c r="BZ2818" s="9"/>
      <c r="CA2818" s="10"/>
      <c r="CB2818" s="10" t="str">
        <f t="shared" si="5"/>
        <v/>
      </c>
      <c r="CC2818" s="10"/>
      <c r="CD2818" s="9" t="str">
        <f t="shared" si="2"/>
        <v/>
      </c>
      <c r="CE2818" s="9" t="s">
        <v>168</v>
      </c>
      <c r="CF2818" s="9" t="s">
        <v>225</v>
      </c>
      <c r="CG2818" s="9">
        <f>IF(CF2818="","",VLOOKUP(CF2818,Metadata!$D$2:$H$20,2,FALSE))</f>
        <v>22500</v>
      </c>
      <c r="CH2818" s="9">
        <f>IF(CF2818="","",VLOOKUP(CF2818,Metadata!$D$2:$H$20,4,FALSE))</f>
        <v>20000</v>
      </c>
      <c r="CI2818" s="9">
        <f>IF(CF2818="","",VLOOKUP(CF2818,Metadata!$D$2:$H$20,5,FALSE))</f>
        <v>25000</v>
      </c>
      <c r="CJ2818" s="9">
        <f t="shared" si="3"/>
        <v>22500</v>
      </c>
      <c r="CK2818" s="9" t="s">
        <v>189</v>
      </c>
      <c r="CL2818" s="10">
        <v>5</v>
      </c>
      <c r="CM2818" s="10">
        <v>2</v>
      </c>
      <c r="CN2818" s="10">
        <v>6</v>
      </c>
      <c r="CO2818" s="10">
        <v>5</v>
      </c>
      <c r="CP2818" s="10">
        <v>6</v>
      </c>
      <c r="CQ2818" s="10">
        <v>5</v>
      </c>
      <c r="CR2818" s="10">
        <v>6</v>
      </c>
      <c r="CS2818" s="10">
        <v>6</v>
      </c>
      <c r="CT2818" s="10">
        <v>6</v>
      </c>
      <c r="CU2818" s="10">
        <v>5</v>
      </c>
      <c r="CV2818" s="10">
        <v>5</v>
      </c>
      <c r="CW2818" s="10">
        <v>5</v>
      </c>
      <c r="CX2818" s="10">
        <v>6</v>
      </c>
      <c r="CY2818" s="10">
        <v>6</v>
      </c>
      <c r="CZ2818" s="10">
        <v>6</v>
      </c>
      <c r="DA2818" s="10">
        <v>6</v>
      </c>
      <c r="DB2818" s="10">
        <v>3</v>
      </c>
      <c r="DC2818" s="10">
        <v>4</v>
      </c>
      <c r="DD2818" s="10">
        <v>4</v>
      </c>
      <c r="DE2818" s="10">
        <v>7</v>
      </c>
      <c r="DF2818" s="10">
        <v>6</v>
      </c>
      <c r="DG2818" s="10">
        <v>5</v>
      </c>
      <c r="DH2818" s="10">
        <v>5</v>
      </c>
      <c r="DI2818" s="10">
        <v>5</v>
      </c>
      <c r="DJ2818" s="10">
        <v>4</v>
      </c>
      <c r="DK2818" s="10">
        <v>5</v>
      </c>
      <c r="DL2818" s="10">
        <v>6</v>
      </c>
      <c r="DM2818" s="9" t="s">
        <v>154</v>
      </c>
      <c r="DN2818" s="10">
        <v>1983</v>
      </c>
      <c r="DO2818" s="9">
        <f t="shared" si="9"/>
        <v>38</v>
      </c>
      <c r="DP2818" s="9" t="s">
        <v>155</v>
      </c>
      <c r="DQ2818" s="9" t="s">
        <v>202</v>
      </c>
      <c r="DR2818" s="9" t="s">
        <v>157</v>
      </c>
      <c r="DS2818" s="9" t="s">
        <v>137</v>
      </c>
      <c r="DT2818" s="9" t="s">
        <v>657</v>
      </c>
      <c r="DU2818" s="9" t="s">
        <v>158</v>
      </c>
      <c r="DV2818" s="9" t="str">
        <f>VLOOKUP(DU2818,Metadata!$B$2:$C$7,2,FALSE)</f>
        <v>6+ years</v>
      </c>
    </row>
    <row r="2819" spans="1:126">
      <c r="A2819" s="13">
        <v>2818</v>
      </c>
      <c r="B2819" s="9" t="s">
        <v>135</v>
      </c>
      <c r="C2819" s="9" t="str">
        <f>VLOOKUP(B2819,Metadata!$M$2:$N$6,2,FALSE)</f>
        <v>Permanent Employee</v>
      </c>
      <c r="D2819" s="9" t="s">
        <v>159</v>
      </c>
      <c r="E2819" s="9" t="s">
        <v>137</v>
      </c>
      <c r="F2819" s="9" t="s">
        <v>138</v>
      </c>
      <c r="G2819" s="9" t="s">
        <v>140</v>
      </c>
      <c r="H2819" s="9" t="str">
        <f>IF(G2819="","",VLOOKUP(G2819,Metadata!$J$2:$K$22,2,FALSE))</f>
        <v>Lisbon Metropolitan Area</v>
      </c>
      <c r="I2819" s="9" t="s">
        <v>138</v>
      </c>
      <c r="J2819" s="9" t="str">
        <f>IF(I2819="","",VLOOKUP(I2819,Metadata!$P$2:$Q$43,2,FALSE))</f>
        <v>Europe</v>
      </c>
      <c r="K2819" s="9" t="str">
        <f t="shared" si="0"/>
        <v>Portugal</v>
      </c>
      <c r="L2819" s="9" t="s">
        <v>140</v>
      </c>
      <c r="M2819" s="9" t="str">
        <f>IF(L2819="","",VLOOKUP(L2819,Metadata!$J$2:$K$22,2,FALSE))</f>
        <v>Lisbon Metropolitan Area</v>
      </c>
      <c r="N2819" s="9" t="s">
        <v>141</v>
      </c>
      <c r="O2819" s="9" t="s">
        <v>137</v>
      </c>
      <c r="P2819" s="9" t="s">
        <v>142</v>
      </c>
      <c r="Q2819" s="10" t="str">
        <f t="shared" si="1"/>
        <v>Full Office Job</v>
      </c>
      <c r="R2819" s="10">
        <v>5</v>
      </c>
      <c r="S2819" s="9" t="s">
        <v>143</v>
      </c>
      <c r="T2819" s="9" t="s">
        <v>137</v>
      </c>
      <c r="U2819" s="9" t="str">
        <f>IF(S2819&lt;&gt;"",S2819,IF(T2819&lt;&gt;"",VLOOKUP(T2819,Metadata!$S$2:$T$228,2,FALSE),""))</f>
        <v>Technical Team Leader</v>
      </c>
      <c r="V2819" s="9" t="s">
        <v>304</v>
      </c>
      <c r="W2819" s="9" t="s">
        <v>137</v>
      </c>
      <c r="X2819" s="9" t="s">
        <v>208</v>
      </c>
      <c r="Y2819" s="9" t="s">
        <v>137</v>
      </c>
      <c r="Z2819" s="9" t="s">
        <v>184</v>
      </c>
      <c r="AA2819" s="9" t="s">
        <v>137</v>
      </c>
      <c r="AB2819" s="9" t="s">
        <v>137</v>
      </c>
      <c r="AC2819" s="9" t="s">
        <v>147</v>
      </c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 t="s">
        <v>853</v>
      </c>
      <c r="CA2819" s="10"/>
      <c r="CB2819" s="10" t="str">
        <f t="shared" si="5"/>
        <v/>
      </c>
      <c r="CC2819" s="10"/>
      <c r="CD2819" s="9" t="str">
        <f t="shared" si="2"/>
        <v/>
      </c>
      <c r="CE2819" s="9" t="s">
        <v>168</v>
      </c>
      <c r="CF2819" s="9" t="s">
        <v>152</v>
      </c>
      <c r="CG2819" s="9">
        <f>IF(CF2819="","",VLOOKUP(CF2819,Metadata!$D$2:$H$20,2,FALSE))</f>
        <v>32500</v>
      </c>
      <c r="CH2819" s="9">
        <f>IF(CF2819="","",VLOOKUP(CF2819,Metadata!$D$2:$H$20,4,FALSE))</f>
        <v>30000</v>
      </c>
      <c r="CI2819" s="9">
        <f>IF(CF2819="","",VLOOKUP(CF2819,Metadata!$D$2:$H$20,5,FALSE))</f>
        <v>35000</v>
      </c>
      <c r="CJ2819" s="9">
        <f t="shared" si="3"/>
        <v>32500</v>
      </c>
      <c r="CK2819" s="9" t="s">
        <v>277</v>
      </c>
      <c r="CL2819" s="10">
        <v>5</v>
      </c>
      <c r="CM2819" s="10">
        <v>2</v>
      </c>
      <c r="CN2819" s="10">
        <v>7</v>
      </c>
      <c r="CO2819" s="10">
        <v>7</v>
      </c>
      <c r="CP2819" s="10">
        <v>7</v>
      </c>
      <c r="CQ2819" s="10">
        <v>6</v>
      </c>
      <c r="CR2819" s="10">
        <v>5</v>
      </c>
      <c r="CS2819" s="10">
        <v>6</v>
      </c>
      <c r="CT2819" s="10">
        <v>7</v>
      </c>
      <c r="CU2819" s="10">
        <v>4</v>
      </c>
      <c r="CV2819" s="10">
        <v>5</v>
      </c>
      <c r="CW2819" s="10">
        <v>3</v>
      </c>
      <c r="CX2819" s="10">
        <v>6</v>
      </c>
      <c r="CY2819" s="10">
        <v>6</v>
      </c>
      <c r="CZ2819" s="10">
        <v>7</v>
      </c>
      <c r="DA2819" s="10">
        <v>6</v>
      </c>
      <c r="DB2819" s="10">
        <v>6</v>
      </c>
      <c r="DC2819" s="10">
        <v>7</v>
      </c>
      <c r="DD2819" s="10">
        <v>6</v>
      </c>
      <c r="DE2819" s="10">
        <v>6</v>
      </c>
      <c r="DF2819" s="10">
        <v>6</v>
      </c>
      <c r="DG2819" s="10">
        <v>7</v>
      </c>
      <c r="DH2819" s="10">
        <v>5</v>
      </c>
      <c r="DI2819" s="10">
        <v>5</v>
      </c>
      <c r="DJ2819" s="10">
        <v>5</v>
      </c>
      <c r="DK2819" s="10">
        <v>5</v>
      </c>
      <c r="DL2819" s="10">
        <v>6</v>
      </c>
      <c r="DM2819" s="9" t="s">
        <v>154</v>
      </c>
      <c r="DN2819" s="10">
        <v>1984</v>
      </c>
      <c r="DO2819" s="9">
        <f t="shared" si="9"/>
        <v>37</v>
      </c>
      <c r="DP2819" s="9" t="s">
        <v>222</v>
      </c>
      <c r="DQ2819" s="9" t="s">
        <v>298</v>
      </c>
      <c r="DR2819" s="9" t="s">
        <v>157</v>
      </c>
      <c r="DS2819" s="9" t="s">
        <v>137</v>
      </c>
      <c r="DT2819" s="9" t="s">
        <v>657</v>
      </c>
      <c r="DU2819" s="9" t="s">
        <v>158</v>
      </c>
      <c r="DV2819" s="9" t="str">
        <f>VLOOKUP(DU2819,Metadata!$B$2:$C$7,2,FALSE)</f>
        <v>6+ years</v>
      </c>
    </row>
    <row r="2820" spans="1:126">
      <c r="A2820" s="13">
        <v>2819</v>
      </c>
      <c r="B2820" s="9" t="s">
        <v>135</v>
      </c>
      <c r="C2820" s="9" t="str">
        <f>VLOOKUP(B2820,Metadata!$M$2:$N$6,2,FALSE)</f>
        <v>Permanent Employee</v>
      </c>
      <c r="D2820" s="9" t="s">
        <v>136</v>
      </c>
      <c r="E2820" s="9" t="s">
        <v>137</v>
      </c>
      <c r="F2820" s="9" t="s">
        <v>138</v>
      </c>
      <c r="G2820" s="9" t="s">
        <v>172</v>
      </c>
      <c r="H2820" s="9" t="str">
        <f>IF(G2820="","",VLOOKUP(G2820,Metadata!$J$2:$K$22,2,FALSE))</f>
        <v>Porto Metropolitan Area</v>
      </c>
      <c r="I2820" s="9" t="s">
        <v>138</v>
      </c>
      <c r="J2820" s="9" t="str">
        <f>IF(I2820="","",VLOOKUP(I2820,Metadata!$P$2:$Q$43,2,FALSE))</f>
        <v>Europe</v>
      </c>
      <c r="K2820" s="9" t="str">
        <f t="shared" si="0"/>
        <v>Portugal</v>
      </c>
      <c r="L2820" s="9" t="s">
        <v>213</v>
      </c>
      <c r="M2820" s="9" t="str">
        <f>IF(L2820="","",VLOOKUP(L2820,Metadata!$J$2:$K$22,2,FALSE))</f>
        <v>Centre</v>
      </c>
      <c r="N2820" s="9" t="s">
        <v>214</v>
      </c>
      <c r="O2820" s="9" t="s">
        <v>278</v>
      </c>
      <c r="P2820" s="9" t="s">
        <v>191</v>
      </c>
      <c r="Q2820" s="10" t="str">
        <f t="shared" si="1"/>
        <v>Remote Job (full or flexible)</v>
      </c>
      <c r="R2820" s="10">
        <v>5</v>
      </c>
      <c r="S2820" s="9" t="s">
        <v>161</v>
      </c>
      <c r="T2820" s="9" t="s">
        <v>137</v>
      </c>
      <c r="U2820" s="9" t="str">
        <f>IF(S2820&lt;&gt;"",S2820,IF(T2820&lt;&gt;"",VLOOKUP(T2820,Metadata!$S$2:$T$228,2,FALSE),""))</f>
        <v>Full-Stack Developer</v>
      </c>
      <c r="V2820" s="9" t="s">
        <v>251</v>
      </c>
      <c r="W2820" s="9" t="s">
        <v>137</v>
      </c>
      <c r="X2820" s="9" t="s">
        <v>145</v>
      </c>
      <c r="Y2820" s="9" t="s">
        <v>137</v>
      </c>
      <c r="Z2820" s="9" t="s">
        <v>218</v>
      </c>
      <c r="AA2820" s="9" t="s">
        <v>137</v>
      </c>
      <c r="AB2820" s="9" t="s">
        <v>253</v>
      </c>
      <c r="AC2820" s="9" t="s">
        <v>147</v>
      </c>
      <c r="AD2820" s="9"/>
      <c r="AE2820" s="9" t="s">
        <v>194</v>
      </c>
      <c r="AF2820" s="9" t="s">
        <v>243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 t="s">
        <v>178</v>
      </c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198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 t="s">
        <v>258</v>
      </c>
      <c r="BV2820" s="9"/>
      <c r="BW2820" s="9"/>
      <c r="BX2820" s="9"/>
      <c r="BY2820" s="9"/>
      <c r="BZ2820" s="9"/>
      <c r="CA2820" s="10"/>
      <c r="CB2820" s="10" t="str">
        <f t="shared" si="5"/>
        <v/>
      </c>
      <c r="CC2820" s="10"/>
      <c r="CD2820" s="9" t="str">
        <f t="shared" si="2"/>
        <v/>
      </c>
      <c r="CE2820" s="9" t="s">
        <v>151</v>
      </c>
      <c r="CF2820" s="9" t="s">
        <v>152</v>
      </c>
      <c r="CG2820" s="9">
        <f>IF(CF2820="","",VLOOKUP(CF2820,Metadata!$D$2:$H$20,2,FALSE))</f>
        <v>32500</v>
      </c>
      <c r="CH2820" s="9">
        <f>IF(CF2820="","",VLOOKUP(CF2820,Metadata!$D$2:$H$20,4,FALSE))</f>
        <v>30000</v>
      </c>
      <c r="CI2820" s="9">
        <f>IF(CF2820="","",VLOOKUP(CF2820,Metadata!$D$2:$H$20,5,FALSE))</f>
        <v>35000</v>
      </c>
      <c r="CJ2820" s="9">
        <f t="shared" si="3"/>
        <v>32500</v>
      </c>
      <c r="CK2820" s="9" t="s">
        <v>189</v>
      </c>
      <c r="CL2820" s="10">
        <v>6</v>
      </c>
      <c r="CM2820" s="10">
        <v>2</v>
      </c>
      <c r="CN2820" s="10">
        <v>7</v>
      </c>
      <c r="CO2820" s="10">
        <v>5</v>
      </c>
      <c r="CP2820" s="10">
        <v>7</v>
      </c>
      <c r="CQ2820" s="10">
        <v>6</v>
      </c>
      <c r="CR2820" s="10">
        <v>4</v>
      </c>
      <c r="CS2820" s="10">
        <v>7</v>
      </c>
      <c r="CT2820" s="10">
        <v>5</v>
      </c>
      <c r="CU2820" s="10">
        <v>5</v>
      </c>
      <c r="CV2820" s="10">
        <v>5</v>
      </c>
      <c r="CW2820" s="10">
        <v>4</v>
      </c>
      <c r="CX2820" s="10">
        <v>6</v>
      </c>
      <c r="CY2820" s="10">
        <v>6</v>
      </c>
      <c r="CZ2820" s="10">
        <v>7</v>
      </c>
      <c r="DA2820" s="10">
        <v>4</v>
      </c>
      <c r="DB2820" s="10">
        <v>5</v>
      </c>
      <c r="DC2820" s="10">
        <v>5</v>
      </c>
      <c r="DD2820" s="10">
        <v>2</v>
      </c>
      <c r="DE2820" s="10">
        <v>7</v>
      </c>
      <c r="DF2820" s="10">
        <v>4</v>
      </c>
      <c r="DG2820" s="10">
        <v>2</v>
      </c>
      <c r="DH2820" s="10">
        <v>2</v>
      </c>
      <c r="DI2820" s="10">
        <v>4</v>
      </c>
      <c r="DJ2820" s="10">
        <v>1</v>
      </c>
      <c r="DK2820" s="10">
        <v>4</v>
      </c>
      <c r="DL2820" s="10">
        <v>2</v>
      </c>
      <c r="DM2820" s="9" t="s">
        <v>154</v>
      </c>
      <c r="DN2820" s="10">
        <v>1993</v>
      </c>
      <c r="DO2820" s="9">
        <f t="shared" si="9"/>
        <v>28</v>
      </c>
      <c r="DP2820" s="9" t="s">
        <v>155</v>
      </c>
      <c r="DQ2820" s="9" t="s">
        <v>156</v>
      </c>
      <c r="DR2820" s="9" t="s">
        <v>157</v>
      </c>
      <c r="DS2820" s="9" t="s">
        <v>137</v>
      </c>
      <c r="DT2820" s="9" t="s">
        <v>657</v>
      </c>
      <c r="DU2820" s="9" t="s">
        <v>223</v>
      </c>
      <c r="DV2820" s="9" t="str">
        <f>VLOOKUP(DU2820,Metadata!$B$2:$C$7,2,FALSE)</f>
        <v>3 - 6 years</v>
      </c>
    </row>
    <row r="2821" spans="1:126">
      <c r="A2821" s="13">
        <v>2820</v>
      </c>
      <c r="B2821" s="9" t="s">
        <v>135</v>
      </c>
      <c r="C2821" s="9" t="str">
        <f>VLOOKUP(B2821,Metadata!$M$2:$N$6,2,FALSE)</f>
        <v>Permanent Employee</v>
      </c>
      <c r="D2821" s="9" t="s">
        <v>136</v>
      </c>
      <c r="E2821" s="9" t="s">
        <v>137</v>
      </c>
      <c r="F2821" s="9" t="s">
        <v>138</v>
      </c>
      <c r="G2821" s="9" t="s">
        <v>140</v>
      </c>
      <c r="H2821" s="9" t="str">
        <f>IF(G2821="","",VLOOKUP(G2821,Metadata!$J$2:$K$22,2,FALSE))</f>
        <v>Lisbon Metropolitan Area</v>
      </c>
      <c r="I2821" s="9" t="s">
        <v>311</v>
      </c>
      <c r="J2821" s="9" t="str">
        <f>IF(I2821="","",VLOOKUP(I2821,Metadata!$P$2:$Q$43,2,FALSE))</f>
        <v>Europe</v>
      </c>
      <c r="K2821" s="9" t="str">
        <f t="shared" si="0"/>
        <v>International</v>
      </c>
      <c r="L2821" s="9" t="s">
        <v>137</v>
      </c>
      <c r="M2821" s="9" t="str">
        <f>IF(L2821="","",VLOOKUP(L2821,Metadata!$J$2:$K$22,2,FALSE))</f>
        <v/>
      </c>
      <c r="N2821" s="9" t="s">
        <v>141</v>
      </c>
      <c r="O2821" s="9" t="s">
        <v>137</v>
      </c>
      <c r="P2821" s="9" t="s">
        <v>142</v>
      </c>
      <c r="Q2821" s="10" t="str">
        <f t="shared" si="1"/>
        <v>Full Office Job</v>
      </c>
      <c r="R2821" s="10">
        <v>6</v>
      </c>
      <c r="S2821" s="9" t="s">
        <v>319</v>
      </c>
      <c r="T2821" s="9" t="s">
        <v>137</v>
      </c>
      <c r="U2821" s="9" t="str">
        <f>IF(S2821&lt;&gt;"",S2821,IF(T2821&lt;&gt;"",VLOOKUP(T2821,Metadata!$S$2:$T$228,2,FALSE),""))</f>
        <v>CTO</v>
      </c>
      <c r="V2821" s="9" t="s">
        <v>261</v>
      </c>
      <c r="W2821" s="9" t="s">
        <v>137</v>
      </c>
      <c r="X2821" s="9" t="s">
        <v>175</v>
      </c>
      <c r="Y2821" s="9" t="s">
        <v>137</v>
      </c>
      <c r="Z2821" s="9" t="s">
        <v>262</v>
      </c>
      <c r="AA2821" s="9" t="s">
        <v>165</v>
      </c>
      <c r="AB2821" s="9" t="s">
        <v>137</v>
      </c>
      <c r="AC2821" s="9"/>
      <c r="AD2821" s="9"/>
      <c r="AE2821" s="9"/>
      <c r="AF2821" s="9" t="s">
        <v>243</v>
      </c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 t="s">
        <v>324</v>
      </c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 t="s">
        <v>186</v>
      </c>
      <c r="BO2821" s="9"/>
      <c r="BP2821" s="9"/>
      <c r="BQ2821" s="9"/>
      <c r="BR2821" s="9"/>
      <c r="BS2821" s="9" t="s">
        <v>200</v>
      </c>
      <c r="BT2821" s="9"/>
      <c r="BU2821" s="9"/>
      <c r="BV2821" s="9"/>
      <c r="BW2821" s="9"/>
      <c r="BX2821" s="9"/>
      <c r="BY2821" s="9"/>
      <c r="BZ2821" s="9"/>
      <c r="CA2821" s="10"/>
      <c r="CB2821" s="10" t="str">
        <f t="shared" si="5"/>
        <v/>
      </c>
      <c r="CC2821" s="10"/>
      <c r="CD2821" s="9" t="str">
        <f t="shared" si="2"/>
        <v/>
      </c>
      <c r="CE2821" s="9" t="s">
        <v>168</v>
      </c>
      <c r="CF2821" s="9" t="s">
        <v>419</v>
      </c>
      <c r="CG2821" s="9">
        <f>IF(CF2821="","",VLOOKUP(CF2821,Metadata!$D$2:$H$20,2,FALSE))</f>
        <v>62500</v>
      </c>
      <c r="CH2821" s="9">
        <f>IF(CF2821="","",VLOOKUP(CF2821,Metadata!$D$2:$H$20,4,FALSE))</f>
        <v>60000</v>
      </c>
      <c r="CI2821" s="9">
        <f>IF(CF2821="","",VLOOKUP(CF2821,Metadata!$D$2:$H$20,5,FALSE))</f>
        <v>65000</v>
      </c>
      <c r="CJ2821" s="9">
        <f t="shared" si="3"/>
        <v>62500</v>
      </c>
      <c r="CK2821" s="9" t="s">
        <v>201</v>
      </c>
      <c r="CL2821" s="10">
        <v>5</v>
      </c>
      <c r="CM2821" s="10">
        <v>5</v>
      </c>
      <c r="CN2821" s="10">
        <v>7</v>
      </c>
      <c r="CO2821" s="10">
        <v>6</v>
      </c>
      <c r="CP2821" s="10">
        <v>4</v>
      </c>
      <c r="CQ2821" s="10">
        <v>6</v>
      </c>
      <c r="CR2821" s="10">
        <v>5</v>
      </c>
      <c r="CS2821" s="10">
        <v>6</v>
      </c>
      <c r="CT2821" s="10">
        <v>7</v>
      </c>
      <c r="CU2821" s="10">
        <v>6</v>
      </c>
      <c r="CV2821" s="10">
        <v>6</v>
      </c>
      <c r="CW2821" s="10">
        <v>4</v>
      </c>
      <c r="CX2821" s="10">
        <v>6</v>
      </c>
      <c r="CY2821" s="10">
        <v>5</v>
      </c>
      <c r="CZ2821" s="10">
        <v>4</v>
      </c>
      <c r="DA2821" s="10">
        <v>5</v>
      </c>
      <c r="DB2821" s="10">
        <v>1</v>
      </c>
      <c r="DC2821" s="10">
        <v>5</v>
      </c>
      <c r="DD2821" s="10">
        <v>6</v>
      </c>
      <c r="DE2821" s="10">
        <v>7</v>
      </c>
      <c r="DF2821" s="10">
        <v>7</v>
      </c>
      <c r="DG2821" s="10">
        <v>7</v>
      </c>
      <c r="DH2821" s="10">
        <v>7</v>
      </c>
      <c r="DI2821" s="10">
        <v>7</v>
      </c>
      <c r="DJ2821" s="10">
        <v>7</v>
      </c>
      <c r="DK2821" s="10">
        <v>4</v>
      </c>
      <c r="DL2821" s="10">
        <v>5</v>
      </c>
      <c r="DM2821" s="9" t="s">
        <v>154</v>
      </c>
      <c r="DN2821" s="10">
        <v>1990</v>
      </c>
      <c r="DO2821" s="9">
        <f t="shared" si="9"/>
        <v>31</v>
      </c>
      <c r="DP2821" s="9" t="s">
        <v>155</v>
      </c>
      <c r="DQ2821" s="9" t="s">
        <v>156</v>
      </c>
      <c r="DR2821" s="9" t="s">
        <v>157</v>
      </c>
      <c r="DS2821" s="9" t="s">
        <v>137</v>
      </c>
      <c r="DT2821" s="9" t="s">
        <v>657</v>
      </c>
      <c r="DU2821" s="9" t="s">
        <v>203</v>
      </c>
      <c r="DV2821" s="9" t="str">
        <f>VLOOKUP(DU2821,Metadata!$B$2:$C$7,2,FALSE)</f>
        <v>6+ years</v>
      </c>
    </row>
    <row r="2822" spans="1:126">
      <c r="A2822" s="13">
        <v>2821</v>
      </c>
      <c r="B2822" s="9" t="s">
        <v>135</v>
      </c>
      <c r="C2822" s="9" t="str">
        <f>VLOOKUP(B2822,Metadata!$M$2:$N$6,2,FALSE)</f>
        <v>Permanent Employee</v>
      </c>
      <c r="D2822" s="9" t="s">
        <v>159</v>
      </c>
      <c r="E2822" s="9" t="s">
        <v>137</v>
      </c>
      <c r="F2822" s="9" t="s">
        <v>138</v>
      </c>
      <c r="G2822" s="9" t="s">
        <v>182</v>
      </c>
      <c r="H2822" s="9" t="str">
        <f>IF(G2822="","",VLOOKUP(G2822,Metadata!$J$2:$K$22,2,FALSE))</f>
        <v>Azores and Madeira</v>
      </c>
      <c r="I2822" s="9" t="s">
        <v>138</v>
      </c>
      <c r="J2822" s="9" t="str">
        <f>IF(I2822="","",VLOOKUP(I2822,Metadata!$P$2:$Q$43,2,FALSE))</f>
        <v>Europe</v>
      </c>
      <c r="K2822" s="9" t="str">
        <f t="shared" si="0"/>
        <v>Portugal</v>
      </c>
      <c r="L2822" s="9" t="s">
        <v>182</v>
      </c>
      <c r="M2822" s="9" t="str">
        <f>IF(L2822="","",VLOOKUP(L2822,Metadata!$J$2:$K$22,2,FALSE))</f>
        <v>Azores and Madeira</v>
      </c>
      <c r="N2822" s="9" t="s">
        <v>214</v>
      </c>
      <c r="O2822" s="9" t="s">
        <v>215</v>
      </c>
      <c r="P2822" s="9" t="s">
        <v>191</v>
      </c>
      <c r="Q2822" s="10" t="str">
        <f t="shared" si="1"/>
        <v>Remote Job (full or flexible)</v>
      </c>
      <c r="R2822" s="10">
        <v>3</v>
      </c>
      <c r="S2822" s="9" t="s">
        <v>319</v>
      </c>
      <c r="T2822" s="9" t="s">
        <v>137</v>
      </c>
      <c r="U2822" s="9" t="str">
        <f>IF(S2822&lt;&gt;"",S2822,IF(T2822&lt;&gt;"",VLOOKUP(T2822,Metadata!$S$2:$T$228,2,FALSE),""))</f>
        <v>CTO</v>
      </c>
      <c r="V2822" s="9" t="s">
        <v>162</v>
      </c>
      <c r="W2822" s="9" t="s">
        <v>137</v>
      </c>
      <c r="X2822" s="9" t="s">
        <v>163</v>
      </c>
      <c r="Y2822" s="9" t="s">
        <v>137</v>
      </c>
      <c r="Z2822" s="9" t="s">
        <v>262</v>
      </c>
      <c r="AA2822" s="9" t="s">
        <v>165</v>
      </c>
      <c r="AB2822" s="9" t="s">
        <v>253</v>
      </c>
      <c r="AC2822" s="9" t="s">
        <v>147</v>
      </c>
      <c r="AD2822" s="9" t="s">
        <v>148</v>
      </c>
      <c r="AE2822" s="9"/>
      <c r="AF2822" s="9" t="s">
        <v>243</v>
      </c>
      <c r="AG2822" s="9" t="s">
        <v>166</v>
      </c>
      <c r="AH2822" s="9"/>
      <c r="AI2822" s="9"/>
      <c r="AJ2822" s="9"/>
      <c r="AK2822" s="9" t="s">
        <v>302</v>
      </c>
      <c r="AL2822" s="9" t="s">
        <v>177</v>
      </c>
      <c r="AM2822" s="9" t="s">
        <v>314</v>
      </c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 t="s">
        <v>284</v>
      </c>
      <c r="BC2822" s="9"/>
      <c r="BD2822" s="9"/>
      <c r="BE2822" s="9"/>
      <c r="BF2822" s="9"/>
      <c r="BG2822" s="9"/>
      <c r="BH2822" s="9"/>
      <c r="BI2822" s="9"/>
      <c r="BJ2822" s="9" t="s">
        <v>167</v>
      </c>
      <c r="BK2822" s="9"/>
      <c r="BL2822" s="9"/>
      <c r="BM2822" s="9" t="s">
        <v>303</v>
      </c>
      <c r="BN2822" s="9" t="s">
        <v>186</v>
      </c>
      <c r="BO2822" s="9" t="s">
        <v>257</v>
      </c>
      <c r="BP2822" s="9" t="s">
        <v>179</v>
      </c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10"/>
      <c r="CB2822" s="10" t="str">
        <f t="shared" si="5"/>
        <v/>
      </c>
      <c r="CC2822" s="10"/>
      <c r="CD2822" s="9" t="str">
        <f t="shared" si="2"/>
        <v/>
      </c>
      <c r="CE2822" s="9" t="s">
        <v>151</v>
      </c>
      <c r="CF2822" s="9" t="s">
        <v>225</v>
      </c>
      <c r="CG2822" s="9">
        <f>IF(CF2822="","",VLOOKUP(CF2822,Metadata!$D$2:$H$20,2,FALSE))</f>
        <v>22500</v>
      </c>
      <c r="CH2822" s="9">
        <f>IF(CF2822="","",VLOOKUP(CF2822,Metadata!$D$2:$H$20,4,FALSE))</f>
        <v>20000</v>
      </c>
      <c r="CI2822" s="9">
        <f>IF(CF2822="","",VLOOKUP(CF2822,Metadata!$D$2:$H$20,5,FALSE))</f>
        <v>25000</v>
      </c>
      <c r="CJ2822" s="9">
        <f t="shared" si="3"/>
        <v>22500</v>
      </c>
      <c r="CK2822" s="9" t="s">
        <v>153</v>
      </c>
      <c r="CL2822" s="10">
        <v>3</v>
      </c>
      <c r="CM2822" s="10">
        <v>3</v>
      </c>
      <c r="CN2822" s="10">
        <v>6</v>
      </c>
      <c r="CO2822" s="10">
        <v>6</v>
      </c>
      <c r="CP2822" s="10">
        <v>6</v>
      </c>
      <c r="CQ2822" s="10">
        <v>6</v>
      </c>
      <c r="CR2822" s="10">
        <v>6</v>
      </c>
      <c r="CS2822" s="10">
        <v>6</v>
      </c>
      <c r="CT2822" s="10">
        <v>6</v>
      </c>
      <c r="CU2822" s="10">
        <v>6</v>
      </c>
      <c r="CV2822" s="10">
        <v>6</v>
      </c>
      <c r="CW2822" s="10">
        <v>6</v>
      </c>
      <c r="CX2822" s="10">
        <v>6</v>
      </c>
      <c r="CY2822" s="10">
        <v>6</v>
      </c>
      <c r="CZ2822" s="10">
        <v>6</v>
      </c>
      <c r="DA2822" s="10">
        <v>4</v>
      </c>
      <c r="DB2822" s="10">
        <v>4</v>
      </c>
      <c r="DC2822" s="10">
        <v>6</v>
      </c>
      <c r="DD2822" s="10">
        <v>4</v>
      </c>
      <c r="DE2822" s="10">
        <v>6</v>
      </c>
      <c r="DF2822" s="10">
        <v>4</v>
      </c>
      <c r="DG2822" s="10">
        <v>6</v>
      </c>
      <c r="DH2822" s="10">
        <v>4</v>
      </c>
      <c r="DI2822" s="10">
        <v>4</v>
      </c>
      <c r="DJ2822" s="10">
        <v>4</v>
      </c>
      <c r="DK2822" s="10">
        <v>4</v>
      </c>
      <c r="DL2822" s="10">
        <v>6</v>
      </c>
      <c r="DM2822" s="9" t="s">
        <v>154</v>
      </c>
      <c r="DN2822" s="10">
        <v>1980</v>
      </c>
      <c r="DO2822" s="9">
        <f t="shared" si="9"/>
        <v>41</v>
      </c>
      <c r="DP2822" s="9" t="s">
        <v>155</v>
      </c>
      <c r="DQ2822" s="9" t="s">
        <v>156</v>
      </c>
      <c r="DR2822" s="9" t="s">
        <v>170</v>
      </c>
      <c r="DS2822" s="9" t="s">
        <v>137</v>
      </c>
      <c r="DT2822" s="9" t="s">
        <v>657</v>
      </c>
      <c r="DU2822" s="9" t="s">
        <v>158</v>
      </c>
      <c r="DV2822" s="9" t="str">
        <f>VLOOKUP(DU2822,Metadata!$B$2:$C$7,2,FALSE)</f>
        <v>6+ years</v>
      </c>
    </row>
    <row r="2823" spans="1:126">
      <c r="A2823" s="13">
        <v>2822</v>
      </c>
      <c r="B2823" s="9" t="s">
        <v>135</v>
      </c>
      <c r="C2823" s="9" t="str">
        <f>VLOOKUP(B2823,Metadata!$M$2:$N$6,2,FALSE)</f>
        <v>Permanent Employee</v>
      </c>
      <c r="D2823" s="9" t="s">
        <v>159</v>
      </c>
      <c r="E2823" s="9" t="s">
        <v>137</v>
      </c>
      <c r="F2823" s="9" t="s">
        <v>138</v>
      </c>
      <c r="G2823" s="9" t="s">
        <v>172</v>
      </c>
      <c r="H2823" s="9" t="str">
        <f>IF(G2823="","",VLOOKUP(G2823,Metadata!$J$2:$K$22,2,FALSE))</f>
        <v>Porto Metropolitan Area</v>
      </c>
      <c r="I2823" s="9" t="s">
        <v>138</v>
      </c>
      <c r="J2823" s="9" t="str">
        <f>IF(I2823="","",VLOOKUP(I2823,Metadata!$P$2:$Q$43,2,FALSE))</f>
        <v>Europe</v>
      </c>
      <c r="K2823" s="9" t="str">
        <f t="shared" si="0"/>
        <v>Portugal</v>
      </c>
      <c r="L2823" s="9" t="s">
        <v>172</v>
      </c>
      <c r="M2823" s="9" t="str">
        <f>IF(L2823="","",VLOOKUP(L2823,Metadata!$J$2:$K$22,2,FALSE))</f>
        <v>Porto Metropolitan Area</v>
      </c>
      <c r="N2823" s="9" t="s">
        <v>214</v>
      </c>
      <c r="O2823" s="9" t="s">
        <v>278</v>
      </c>
      <c r="P2823" s="9" t="s">
        <v>142</v>
      </c>
      <c r="Q2823" s="10" t="str">
        <f t="shared" si="1"/>
        <v>Full Office Job</v>
      </c>
      <c r="R2823" s="10">
        <v>3</v>
      </c>
      <c r="S2823" s="9" t="s">
        <v>183</v>
      </c>
      <c r="T2823" s="9" t="s">
        <v>137</v>
      </c>
      <c r="U2823" s="9" t="str">
        <f>IF(S2823&lt;&gt;"",S2823,IF(T2823&lt;&gt;"",VLOOKUP(T2823,Metadata!$S$2:$T$228,2,FALSE),""))</f>
        <v>Product Owner/Product Manager</v>
      </c>
      <c r="V2823" s="9" t="s">
        <v>261</v>
      </c>
      <c r="W2823" s="9" t="s">
        <v>137</v>
      </c>
      <c r="X2823" s="9" t="s">
        <v>175</v>
      </c>
      <c r="Y2823" s="9" t="s">
        <v>137</v>
      </c>
      <c r="Z2823" s="9" t="s">
        <v>164</v>
      </c>
      <c r="AA2823" s="9" t="s">
        <v>165</v>
      </c>
      <c r="AB2823" s="9" t="s">
        <v>137</v>
      </c>
      <c r="AC2823" s="9" t="s">
        <v>147</v>
      </c>
      <c r="AD2823" s="9"/>
      <c r="AE2823" s="9" t="s">
        <v>194</v>
      </c>
      <c r="AF2823" s="9"/>
      <c r="AG2823" s="9"/>
      <c r="AH2823" s="9"/>
      <c r="AI2823" s="9"/>
      <c r="AJ2823" s="9"/>
      <c r="AK2823" s="9"/>
      <c r="AL2823" s="9"/>
      <c r="AM2823" s="9"/>
      <c r="AN2823" s="9" t="s">
        <v>195</v>
      </c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 t="s">
        <v>178</v>
      </c>
      <c r="BB2823" s="9"/>
      <c r="BC2823" s="9"/>
      <c r="BD2823" s="9"/>
      <c r="BE2823" s="9"/>
      <c r="BF2823" s="9"/>
      <c r="BG2823" s="9"/>
      <c r="BH2823" s="9"/>
      <c r="BI2823" s="9"/>
      <c r="BJ2823" s="9" t="s">
        <v>167</v>
      </c>
      <c r="BK2823" s="9" t="s">
        <v>198</v>
      </c>
      <c r="BL2823" s="9" t="s">
        <v>199</v>
      </c>
      <c r="BM2823" s="9"/>
      <c r="BN2823" s="9" t="s">
        <v>186</v>
      </c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10"/>
      <c r="CB2823" s="10" t="str">
        <f t="shared" si="5"/>
        <v/>
      </c>
      <c r="CC2823" s="10"/>
      <c r="CD2823" s="9" t="str">
        <f t="shared" si="2"/>
        <v/>
      </c>
      <c r="CE2823" s="9" t="s">
        <v>151</v>
      </c>
      <c r="CF2823" s="9" t="s">
        <v>220</v>
      </c>
      <c r="CG2823" s="9">
        <f>IF(CF2823="","",VLOOKUP(CF2823,Metadata!$D$2:$H$20,2,FALSE))</f>
        <v>27500</v>
      </c>
      <c r="CH2823" s="9">
        <f>IF(CF2823="","",VLOOKUP(CF2823,Metadata!$D$2:$H$20,4,FALSE))</f>
        <v>25000</v>
      </c>
      <c r="CI2823" s="9">
        <f>IF(CF2823="","",VLOOKUP(CF2823,Metadata!$D$2:$H$20,5,FALSE))</f>
        <v>30000</v>
      </c>
      <c r="CJ2823" s="9">
        <f t="shared" si="3"/>
        <v>27500</v>
      </c>
      <c r="CK2823" s="9" t="s">
        <v>221</v>
      </c>
      <c r="CL2823" s="10">
        <v>7</v>
      </c>
      <c r="CM2823" s="10">
        <v>1</v>
      </c>
      <c r="CN2823" s="10">
        <v>6</v>
      </c>
      <c r="CO2823" s="10">
        <v>6</v>
      </c>
      <c r="CP2823" s="10">
        <v>6</v>
      </c>
      <c r="CQ2823" s="10">
        <v>6</v>
      </c>
      <c r="CR2823" s="10">
        <v>4</v>
      </c>
      <c r="CS2823" s="10">
        <v>5</v>
      </c>
      <c r="CT2823" s="10">
        <v>6</v>
      </c>
      <c r="CU2823" s="10">
        <v>5</v>
      </c>
      <c r="CV2823" s="10">
        <v>5</v>
      </c>
      <c r="CW2823" s="10">
        <v>5</v>
      </c>
      <c r="CX2823" s="10">
        <v>6</v>
      </c>
      <c r="CY2823" s="10">
        <v>6</v>
      </c>
      <c r="CZ2823" s="10">
        <v>6</v>
      </c>
      <c r="DA2823" s="10">
        <v>3</v>
      </c>
      <c r="DB2823" s="10">
        <v>3</v>
      </c>
      <c r="DC2823" s="10">
        <v>6</v>
      </c>
      <c r="DD2823" s="10">
        <v>5</v>
      </c>
      <c r="DE2823" s="10">
        <v>6</v>
      </c>
      <c r="DF2823" s="10">
        <v>5</v>
      </c>
      <c r="DG2823" s="10">
        <v>5</v>
      </c>
      <c r="DH2823" s="10">
        <v>5</v>
      </c>
      <c r="DI2823" s="10">
        <v>5</v>
      </c>
      <c r="DJ2823" s="10">
        <v>4</v>
      </c>
      <c r="DK2823" s="10">
        <v>5</v>
      </c>
      <c r="DL2823" s="10">
        <v>5</v>
      </c>
      <c r="DM2823" s="9" t="s">
        <v>154</v>
      </c>
      <c r="DN2823" s="10">
        <v>1982</v>
      </c>
      <c r="DO2823" s="9">
        <f t="shared" si="9"/>
        <v>39</v>
      </c>
      <c r="DP2823" s="9" t="s">
        <v>155</v>
      </c>
      <c r="DQ2823" s="9" t="s">
        <v>156</v>
      </c>
      <c r="DR2823" s="9" t="s">
        <v>157</v>
      </c>
      <c r="DS2823" s="9" t="s">
        <v>137</v>
      </c>
      <c r="DT2823" s="9" t="s">
        <v>657</v>
      </c>
      <c r="DU2823" s="9" t="s">
        <v>158</v>
      </c>
      <c r="DV2823" s="9" t="str">
        <f>VLOOKUP(DU2823,Metadata!$B$2:$C$7,2,FALSE)</f>
        <v>6+ years</v>
      </c>
    </row>
    <row r="2824" spans="1:126">
      <c r="A2824" s="13">
        <v>2823</v>
      </c>
      <c r="B2824" s="9" t="s">
        <v>135</v>
      </c>
      <c r="C2824" s="9" t="str">
        <f>VLOOKUP(B2824,Metadata!$M$2:$N$6,2,FALSE)</f>
        <v>Permanent Employee</v>
      </c>
      <c r="D2824" s="9" t="s">
        <v>136</v>
      </c>
      <c r="E2824" s="9" t="s">
        <v>137</v>
      </c>
      <c r="F2824" s="9" t="s">
        <v>138</v>
      </c>
      <c r="G2824" s="9" t="s">
        <v>312</v>
      </c>
      <c r="H2824" s="9" t="str">
        <f>IF(G2824="","",VLOOKUP(G2824,Metadata!$J$2:$K$22,2,FALSE))</f>
        <v>South</v>
      </c>
      <c r="I2824" s="9" t="s">
        <v>138</v>
      </c>
      <c r="J2824" s="9" t="str">
        <f>IF(I2824="","",VLOOKUP(I2824,Metadata!$P$2:$Q$43,2,FALSE))</f>
        <v>Europe</v>
      </c>
      <c r="K2824" s="9" t="str">
        <f t="shared" si="0"/>
        <v>Portugal</v>
      </c>
      <c r="L2824" s="9" t="s">
        <v>312</v>
      </c>
      <c r="M2824" s="9" t="str">
        <f>IF(L2824="","",VLOOKUP(L2824,Metadata!$J$2:$K$22,2,FALSE))</f>
        <v>South</v>
      </c>
      <c r="N2824" s="9" t="s">
        <v>141</v>
      </c>
      <c r="O2824" s="9" t="s">
        <v>137</v>
      </c>
      <c r="P2824" s="9" t="s">
        <v>191</v>
      </c>
      <c r="Q2824" s="10" t="str">
        <f t="shared" si="1"/>
        <v>Remote Job (full or flexible)</v>
      </c>
      <c r="R2824" s="10">
        <v>5</v>
      </c>
      <c r="S2824" s="9" t="s">
        <v>161</v>
      </c>
      <c r="T2824" s="9" t="s">
        <v>137</v>
      </c>
      <c r="U2824" s="9" t="str">
        <f>IF(S2824&lt;&gt;"",S2824,IF(T2824&lt;&gt;"",VLOOKUP(T2824,Metadata!$S$2:$T$228,2,FALSE),""))</f>
        <v>Full-Stack Developer</v>
      </c>
      <c r="V2824" s="9" t="s">
        <v>261</v>
      </c>
      <c r="W2824" s="9" t="s">
        <v>137</v>
      </c>
      <c r="X2824" s="9" t="s">
        <v>163</v>
      </c>
      <c r="Y2824" s="9" t="s">
        <v>137</v>
      </c>
      <c r="Z2824" s="9" t="s">
        <v>193</v>
      </c>
      <c r="AA2824" s="9" t="s">
        <v>165</v>
      </c>
      <c r="AB2824" s="9" t="s">
        <v>253</v>
      </c>
      <c r="AC2824" s="9" t="s">
        <v>147</v>
      </c>
      <c r="AD2824" s="9"/>
      <c r="AE2824" s="9"/>
      <c r="AF2824" s="9" t="s">
        <v>243</v>
      </c>
      <c r="AG2824" s="9"/>
      <c r="AH2824" s="9"/>
      <c r="AI2824" s="9" t="s">
        <v>230</v>
      </c>
      <c r="AJ2824" s="9" t="s">
        <v>185</v>
      </c>
      <c r="AK2824" s="9"/>
      <c r="AL2824" s="9"/>
      <c r="AM2824" s="9"/>
      <c r="AN2824" s="9"/>
      <c r="AO2824" s="9"/>
      <c r="AP2824" s="9"/>
      <c r="AQ2824" s="9"/>
      <c r="AR2824" s="9"/>
      <c r="AS2824" s="9"/>
      <c r="AT2824" s="9" t="s">
        <v>324</v>
      </c>
      <c r="AU2824" s="9"/>
      <c r="AV2824" s="9"/>
      <c r="AW2824" s="9"/>
      <c r="AX2824" s="9"/>
      <c r="AY2824" s="9"/>
      <c r="AZ2824" s="9"/>
      <c r="BA2824" s="9" t="s">
        <v>178</v>
      </c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 t="s">
        <v>247</v>
      </c>
      <c r="BS2824" s="9"/>
      <c r="BT2824" s="9"/>
      <c r="BU2824" s="9"/>
      <c r="BV2824" s="9"/>
      <c r="BW2824" s="9"/>
      <c r="BX2824" s="9"/>
      <c r="BY2824" s="9"/>
      <c r="BZ2824" s="9"/>
      <c r="CA2824" s="10"/>
      <c r="CB2824" s="10" t="str">
        <f t="shared" si="5"/>
        <v/>
      </c>
      <c r="CC2824" s="10"/>
      <c r="CD2824" s="9" t="str">
        <f t="shared" si="2"/>
        <v/>
      </c>
      <c r="CE2824" s="9" t="s">
        <v>168</v>
      </c>
      <c r="CF2824" s="9" t="s">
        <v>220</v>
      </c>
      <c r="CG2824" s="9">
        <f>IF(CF2824="","",VLOOKUP(CF2824,Metadata!$D$2:$H$20,2,FALSE))</f>
        <v>27500</v>
      </c>
      <c r="CH2824" s="9">
        <f>IF(CF2824="","",VLOOKUP(CF2824,Metadata!$D$2:$H$20,4,FALSE))</f>
        <v>25000</v>
      </c>
      <c r="CI2824" s="9">
        <f>IF(CF2824="","",VLOOKUP(CF2824,Metadata!$D$2:$H$20,5,FALSE))</f>
        <v>30000</v>
      </c>
      <c r="CJ2824" s="9">
        <f t="shared" si="3"/>
        <v>27500</v>
      </c>
      <c r="CK2824" s="9" t="s">
        <v>153</v>
      </c>
      <c r="CL2824" s="10">
        <v>5</v>
      </c>
      <c r="CM2824" s="10">
        <v>2</v>
      </c>
      <c r="CN2824" s="10">
        <v>6</v>
      </c>
      <c r="CO2824" s="10">
        <v>4</v>
      </c>
      <c r="CP2824" s="10">
        <v>4</v>
      </c>
      <c r="CQ2824" s="10">
        <v>4</v>
      </c>
      <c r="CR2824" s="10">
        <v>6</v>
      </c>
      <c r="CS2824" s="10">
        <v>6</v>
      </c>
      <c r="CT2824" s="10">
        <v>6</v>
      </c>
      <c r="CU2824" s="10">
        <v>6</v>
      </c>
      <c r="CV2824" s="10">
        <v>6</v>
      </c>
      <c r="CW2824" s="10">
        <v>5</v>
      </c>
      <c r="CX2824" s="10">
        <v>5</v>
      </c>
      <c r="CY2824" s="10">
        <v>5</v>
      </c>
      <c r="CZ2824" s="10">
        <v>6</v>
      </c>
      <c r="DA2824" s="10">
        <v>4</v>
      </c>
      <c r="DB2824" s="10">
        <v>4</v>
      </c>
      <c r="DC2824" s="10">
        <v>4</v>
      </c>
      <c r="DD2824" s="10">
        <v>4</v>
      </c>
      <c r="DE2824" s="10">
        <v>4</v>
      </c>
      <c r="DF2824" s="10">
        <v>4</v>
      </c>
      <c r="DG2824" s="10">
        <v>4</v>
      </c>
      <c r="DH2824" s="10">
        <v>5</v>
      </c>
      <c r="DI2824" s="10">
        <v>5</v>
      </c>
      <c r="DJ2824" s="10">
        <v>4</v>
      </c>
      <c r="DK2824" s="10">
        <v>4</v>
      </c>
      <c r="DL2824" s="10">
        <v>4</v>
      </c>
      <c r="DM2824" s="9" t="s">
        <v>154</v>
      </c>
      <c r="DN2824" s="10">
        <v>1977</v>
      </c>
      <c r="DO2824" s="9">
        <f t="shared" si="9"/>
        <v>44</v>
      </c>
      <c r="DP2824" s="9" t="s">
        <v>155</v>
      </c>
      <c r="DQ2824" s="9" t="s">
        <v>202</v>
      </c>
      <c r="DR2824" s="9" t="s">
        <v>157</v>
      </c>
      <c r="DS2824" s="9" t="s">
        <v>137</v>
      </c>
      <c r="DT2824" s="9" t="s">
        <v>657</v>
      </c>
      <c r="DU2824" s="9" t="s">
        <v>158</v>
      </c>
      <c r="DV2824" s="9" t="str">
        <f>VLOOKUP(DU2824,Metadata!$B$2:$C$7,2,FALSE)</f>
        <v>6+ years</v>
      </c>
    </row>
    <row r="2825" spans="1:126">
      <c r="A2825" s="13">
        <v>2824</v>
      </c>
      <c r="B2825" s="9" t="s">
        <v>135</v>
      </c>
      <c r="C2825" s="9" t="str">
        <f>VLOOKUP(B2825,Metadata!$M$2:$N$6,2,FALSE)</f>
        <v>Permanent Employee</v>
      </c>
      <c r="D2825" s="9" t="s">
        <v>159</v>
      </c>
      <c r="E2825" s="9" t="s">
        <v>137</v>
      </c>
      <c r="F2825" s="9" t="s">
        <v>138</v>
      </c>
      <c r="G2825" s="9" t="s">
        <v>172</v>
      </c>
      <c r="H2825" s="9" t="str">
        <f>IF(G2825="","",VLOOKUP(G2825,Metadata!$J$2:$K$22,2,FALSE))</f>
        <v>Porto Metropolitan Area</v>
      </c>
      <c r="I2825" s="9" t="s">
        <v>138</v>
      </c>
      <c r="J2825" s="9" t="str">
        <f>IF(I2825="","",VLOOKUP(I2825,Metadata!$P$2:$Q$43,2,FALSE))</f>
        <v>Europe</v>
      </c>
      <c r="K2825" s="9" t="str">
        <f t="shared" si="0"/>
        <v>Portugal</v>
      </c>
      <c r="L2825" s="9" t="s">
        <v>172</v>
      </c>
      <c r="M2825" s="9" t="str">
        <f>IF(L2825="","",VLOOKUP(L2825,Metadata!$J$2:$K$22,2,FALSE))</f>
        <v>Porto Metropolitan Area</v>
      </c>
      <c r="N2825" s="9" t="s">
        <v>214</v>
      </c>
      <c r="O2825" s="9" t="s">
        <v>239</v>
      </c>
      <c r="P2825" s="9" t="s">
        <v>191</v>
      </c>
      <c r="Q2825" s="10" t="str">
        <f t="shared" si="1"/>
        <v>Remote Job (full or flexible)</v>
      </c>
      <c r="R2825" s="10">
        <v>5</v>
      </c>
      <c r="S2825" s="9" t="s">
        <v>161</v>
      </c>
      <c r="T2825" s="9" t="s">
        <v>137</v>
      </c>
      <c r="U2825" s="9" t="str">
        <f>IF(S2825&lt;&gt;"",S2825,IF(T2825&lt;&gt;"",VLOOKUP(T2825,Metadata!$S$2:$T$228,2,FALSE),""))</f>
        <v>Full-Stack Developer</v>
      </c>
      <c r="V2825" s="9" t="s">
        <v>162</v>
      </c>
      <c r="W2825" s="9" t="s">
        <v>137</v>
      </c>
      <c r="X2825" s="9" t="s">
        <v>175</v>
      </c>
      <c r="Y2825" s="9" t="s">
        <v>137</v>
      </c>
      <c r="Z2825" s="9" t="s">
        <v>164</v>
      </c>
      <c r="AA2825" s="9" t="s">
        <v>165</v>
      </c>
      <c r="AB2825" s="9" t="s">
        <v>137</v>
      </c>
      <c r="AC2825" s="9" t="s">
        <v>147</v>
      </c>
      <c r="AD2825" s="9"/>
      <c r="AE2825" s="9"/>
      <c r="AF2825" s="9"/>
      <c r="AG2825" s="9"/>
      <c r="AH2825" s="9"/>
      <c r="AI2825" s="9"/>
      <c r="AJ2825" s="9" t="s">
        <v>185</v>
      </c>
      <c r="AK2825" s="9"/>
      <c r="AL2825" s="9"/>
      <c r="AM2825" s="9"/>
      <c r="AN2825" s="9"/>
      <c r="AO2825" s="9"/>
      <c r="AP2825" s="9"/>
      <c r="AQ2825" s="9"/>
      <c r="AR2825" s="9"/>
      <c r="AS2825" s="9"/>
      <c r="AT2825" s="9" t="s">
        <v>324</v>
      </c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 t="s">
        <v>186</v>
      </c>
      <c r="BO2825" s="9"/>
      <c r="BP2825" s="9"/>
      <c r="BQ2825" s="9"/>
      <c r="BR2825" s="9"/>
      <c r="BS2825" s="9" t="s">
        <v>200</v>
      </c>
      <c r="BT2825" s="9"/>
      <c r="BU2825" s="9"/>
      <c r="BV2825" s="9"/>
      <c r="BW2825" s="9"/>
      <c r="BX2825" s="9"/>
      <c r="BY2825" s="9"/>
      <c r="BZ2825" s="9"/>
      <c r="CA2825" s="10"/>
      <c r="CB2825" s="10" t="str">
        <f t="shared" si="5"/>
        <v/>
      </c>
      <c r="CC2825" s="10"/>
      <c r="CD2825" s="9" t="str">
        <f t="shared" si="2"/>
        <v/>
      </c>
      <c r="CE2825" s="9" t="s">
        <v>168</v>
      </c>
      <c r="CF2825" s="9" t="s">
        <v>225</v>
      </c>
      <c r="CG2825" s="9">
        <f>IF(CF2825="","",VLOOKUP(CF2825,Metadata!$D$2:$H$20,2,FALSE))</f>
        <v>22500</v>
      </c>
      <c r="CH2825" s="9">
        <f>IF(CF2825="","",VLOOKUP(CF2825,Metadata!$D$2:$H$20,4,FALSE))</f>
        <v>20000</v>
      </c>
      <c r="CI2825" s="9">
        <f>IF(CF2825="","",VLOOKUP(CF2825,Metadata!$D$2:$H$20,5,FALSE))</f>
        <v>25000</v>
      </c>
      <c r="CJ2825" s="9">
        <f t="shared" si="3"/>
        <v>22500</v>
      </c>
      <c r="CK2825" s="9" t="s">
        <v>221</v>
      </c>
      <c r="CL2825" s="10">
        <v>2</v>
      </c>
      <c r="CM2825" s="10">
        <v>5</v>
      </c>
      <c r="CN2825" s="10">
        <v>7</v>
      </c>
      <c r="CO2825" s="10">
        <v>7</v>
      </c>
      <c r="CP2825" s="10">
        <v>7</v>
      </c>
      <c r="CQ2825" s="10">
        <v>7</v>
      </c>
      <c r="CR2825" s="10">
        <v>7</v>
      </c>
      <c r="CS2825" s="10">
        <v>7</v>
      </c>
      <c r="CT2825" s="10">
        <v>7</v>
      </c>
      <c r="CU2825" s="10">
        <v>7</v>
      </c>
      <c r="CV2825" s="10">
        <v>7</v>
      </c>
      <c r="CW2825" s="10">
        <v>7</v>
      </c>
      <c r="CX2825" s="10">
        <v>7</v>
      </c>
      <c r="CY2825" s="10">
        <v>7</v>
      </c>
      <c r="CZ2825" s="10">
        <v>7</v>
      </c>
      <c r="DA2825" s="10">
        <v>3</v>
      </c>
      <c r="DB2825" s="10">
        <v>5</v>
      </c>
      <c r="DC2825" s="10">
        <v>7</v>
      </c>
      <c r="DD2825" s="10">
        <v>5</v>
      </c>
      <c r="DE2825" s="10">
        <v>7</v>
      </c>
      <c r="DF2825" s="10">
        <v>7</v>
      </c>
      <c r="DG2825" s="10">
        <v>7</v>
      </c>
      <c r="DH2825" s="10">
        <v>5</v>
      </c>
      <c r="DI2825" s="10">
        <v>7</v>
      </c>
      <c r="DJ2825" s="10">
        <v>4</v>
      </c>
      <c r="DK2825" s="10">
        <v>4</v>
      </c>
      <c r="DL2825" s="10">
        <v>7</v>
      </c>
      <c r="DM2825" s="9" t="s">
        <v>154</v>
      </c>
      <c r="DN2825" s="10">
        <v>1990</v>
      </c>
      <c r="DO2825" s="9">
        <f t="shared" si="9"/>
        <v>31</v>
      </c>
      <c r="DP2825" s="9" t="s">
        <v>155</v>
      </c>
      <c r="DQ2825" s="9" t="s">
        <v>156</v>
      </c>
      <c r="DR2825" s="9" t="s">
        <v>170</v>
      </c>
      <c r="DS2825" s="9" t="s">
        <v>137</v>
      </c>
      <c r="DT2825" s="9" t="s">
        <v>657</v>
      </c>
      <c r="DU2825" s="9" t="s">
        <v>223</v>
      </c>
      <c r="DV2825" s="9" t="str">
        <f>VLOOKUP(DU2825,Metadata!$B$2:$C$7,2,FALSE)</f>
        <v>3 - 6 years</v>
      </c>
    </row>
    <row r="2826" spans="1:126">
      <c r="A2826" s="13">
        <v>2825</v>
      </c>
      <c r="B2826" s="9" t="s">
        <v>135</v>
      </c>
      <c r="C2826" s="9" t="str">
        <f>VLOOKUP(B2826,Metadata!$M$2:$N$6,2,FALSE)</f>
        <v>Permanent Employee</v>
      </c>
      <c r="D2826" s="9" t="s">
        <v>159</v>
      </c>
      <c r="E2826" s="9" t="s">
        <v>137</v>
      </c>
      <c r="F2826" s="9" t="s">
        <v>138</v>
      </c>
      <c r="G2826" s="9" t="s">
        <v>140</v>
      </c>
      <c r="H2826" s="9" t="str">
        <f>IF(G2826="","",VLOOKUP(G2826,Metadata!$J$2:$K$22,2,FALSE))</f>
        <v>Lisbon Metropolitan Area</v>
      </c>
      <c r="I2826" s="9" t="s">
        <v>255</v>
      </c>
      <c r="J2826" s="9" t="str">
        <f>IF(I2826="","",VLOOKUP(I2826,Metadata!$P$2:$Q$43,2,FALSE))</f>
        <v>Europe</v>
      </c>
      <c r="K2826" s="9" t="str">
        <f t="shared" si="0"/>
        <v>International</v>
      </c>
      <c r="L2826" s="9" t="s">
        <v>137</v>
      </c>
      <c r="M2826" s="9" t="str">
        <f>IF(L2826="","",VLOOKUP(L2826,Metadata!$J$2:$K$22,2,FALSE))</f>
        <v/>
      </c>
      <c r="N2826" s="9" t="s">
        <v>141</v>
      </c>
      <c r="O2826" s="9" t="s">
        <v>137</v>
      </c>
      <c r="P2826" s="9" t="s">
        <v>142</v>
      </c>
      <c r="Q2826" s="10" t="str">
        <f t="shared" si="1"/>
        <v>Full Office Job</v>
      </c>
      <c r="R2826" s="10">
        <v>5</v>
      </c>
      <c r="S2826" s="9" t="s">
        <v>290</v>
      </c>
      <c r="T2826" s="9" t="s">
        <v>137</v>
      </c>
      <c r="U2826" s="9" t="str">
        <f>IF(S2826&lt;&gt;"",S2826,IF(T2826&lt;&gt;"",VLOOKUP(T2826,Metadata!$S$2:$T$228,2,FALSE),""))</f>
        <v>Quality Assurance/Testing</v>
      </c>
      <c r="V2826" s="9" t="s">
        <v>207</v>
      </c>
      <c r="W2826" s="9" t="s">
        <v>137</v>
      </c>
      <c r="X2826" s="9" t="s">
        <v>208</v>
      </c>
      <c r="Y2826" s="9" t="s">
        <v>137</v>
      </c>
      <c r="Z2826" s="9" t="s">
        <v>218</v>
      </c>
      <c r="AA2826" s="9" t="s">
        <v>137</v>
      </c>
      <c r="AB2826" s="9" t="s">
        <v>253</v>
      </c>
      <c r="AC2826" s="9" t="s">
        <v>147</v>
      </c>
      <c r="AD2826" s="9"/>
      <c r="AE2826" s="9"/>
      <c r="AF2826" s="9" t="s">
        <v>243</v>
      </c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 t="s">
        <v>270</v>
      </c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198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10"/>
      <c r="CB2826" s="10" t="str">
        <f t="shared" si="5"/>
        <v/>
      </c>
      <c r="CC2826" s="10"/>
      <c r="CD2826" s="9" t="str">
        <f t="shared" si="2"/>
        <v/>
      </c>
      <c r="CE2826" s="9" t="s">
        <v>168</v>
      </c>
      <c r="CF2826" s="9" t="s">
        <v>188</v>
      </c>
      <c r="CG2826" s="9">
        <f>IF(CF2826="","",VLOOKUP(CF2826,Metadata!$D$2:$H$20,2,FALSE))</f>
        <v>17500</v>
      </c>
      <c r="CH2826" s="9">
        <f>IF(CF2826="","",VLOOKUP(CF2826,Metadata!$D$2:$H$20,4,FALSE))</f>
        <v>15000</v>
      </c>
      <c r="CI2826" s="9">
        <f>IF(CF2826="","",VLOOKUP(CF2826,Metadata!$D$2:$H$20,5,FALSE))</f>
        <v>20000</v>
      </c>
      <c r="CJ2826" s="9">
        <f t="shared" si="3"/>
        <v>17500</v>
      </c>
      <c r="CK2826" s="9" t="s">
        <v>189</v>
      </c>
      <c r="CL2826" s="10">
        <v>4</v>
      </c>
      <c r="CM2826" s="10">
        <v>5</v>
      </c>
      <c r="CN2826" s="10">
        <v>5</v>
      </c>
      <c r="CO2826" s="10">
        <v>7</v>
      </c>
      <c r="CP2826" s="10">
        <v>7</v>
      </c>
      <c r="CQ2826" s="10">
        <v>7</v>
      </c>
      <c r="CR2826" s="10">
        <v>6</v>
      </c>
      <c r="CS2826" s="10">
        <v>7</v>
      </c>
      <c r="CT2826" s="10">
        <v>5</v>
      </c>
      <c r="CU2826" s="10">
        <v>7</v>
      </c>
      <c r="CV2826" s="10">
        <v>7</v>
      </c>
      <c r="CW2826" s="10">
        <v>7</v>
      </c>
      <c r="CX2826" s="10">
        <v>7</v>
      </c>
      <c r="CY2826" s="10">
        <v>4</v>
      </c>
      <c r="CZ2826" s="10">
        <v>7</v>
      </c>
      <c r="DA2826" s="10">
        <v>6</v>
      </c>
      <c r="DB2826" s="10">
        <v>6</v>
      </c>
      <c r="DC2826" s="10">
        <v>7</v>
      </c>
      <c r="DD2826" s="10">
        <v>4</v>
      </c>
      <c r="DE2826" s="10">
        <v>7</v>
      </c>
      <c r="DF2826" s="10">
        <v>5</v>
      </c>
      <c r="DG2826" s="10">
        <v>7</v>
      </c>
      <c r="DH2826" s="10">
        <v>7</v>
      </c>
      <c r="DI2826" s="10">
        <v>7</v>
      </c>
      <c r="DJ2826" s="10">
        <v>4</v>
      </c>
      <c r="DK2826" s="10">
        <v>6</v>
      </c>
      <c r="DL2826" s="10">
        <v>4</v>
      </c>
      <c r="DM2826" s="9" t="s">
        <v>154</v>
      </c>
      <c r="DN2826" s="10">
        <v>1993</v>
      </c>
      <c r="DO2826" s="9">
        <f t="shared" si="9"/>
        <v>28</v>
      </c>
      <c r="DP2826" s="9" t="s">
        <v>155</v>
      </c>
      <c r="DQ2826" s="9" t="s">
        <v>210</v>
      </c>
      <c r="DR2826" s="9" t="s">
        <v>157</v>
      </c>
      <c r="DS2826" s="9" t="s">
        <v>137</v>
      </c>
      <c r="DT2826" s="9" t="s">
        <v>657</v>
      </c>
      <c r="DU2826" s="9" t="s">
        <v>223</v>
      </c>
      <c r="DV2826" s="9" t="str">
        <f>VLOOKUP(DU2826,Metadata!$B$2:$C$7,2,FALSE)</f>
        <v>3 - 6 years</v>
      </c>
    </row>
    <row r="2827" spans="1:126">
      <c r="A2827" s="13">
        <v>2826</v>
      </c>
      <c r="B2827" s="9" t="s">
        <v>135</v>
      </c>
      <c r="C2827" s="9" t="str">
        <f>VLOOKUP(B2827,Metadata!$M$2:$N$6,2,FALSE)</f>
        <v>Permanent Employee</v>
      </c>
      <c r="D2827" s="9" t="s">
        <v>159</v>
      </c>
      <c r="E2827" s="9" t="s">
        <v>137</v>
      </c>
      <c r="F2827" s="9" t="s">
        <v>138</v>
      </c>
      <c r="G2827" s="9" t="s">
        <v>283</v>
      </c>
      <c r="H2827" s="9" t="str">
        <f>IF(G2827="","",VLOOKUP(G2827,Metadata!$J$2:$K$22,2,FALSE))</f>
        <v>Lisbon Metropolitan Area</v>
      </c>
      <c r="I2827" s="9" t="s">
        <v>138</v>
      </c>
      <c r="J2827" s="9" t="str">
        <f>IF(I2827="","",VLOOKUP(I2827,Metadata!$P$2:$Q$43,2,FALSE))</f>
        <v>Europe</v>
      </c>
      <c r="K2827" s="9" t="str">
        <f t="shared" si="0"/>
        <v>Portugal</v>
      </c>
      <c r="L2827" s="9" t="s">
        <v>140</v>
      </c>
      <c r="M2827" s="9" t="str">
        <f>IF(L2827="","",VLOOKUP(L2827,Metadata!$J$2:$K$22,2,FALSE))</f>
        <v>Lisbon Metropolitan Area</v>
      </c>
      <c r="N2827" s="9" t="s">
        <v>141</v>
      </c>
      <c r="O2827" s="9" t="s">
        <v>137</v>
      </c>
      <c r="P2827" s="9" t="s">
        <v>191</v>
      </c>
      <c r="Q2827" s="10" t="str">
        <f t="shared" si="1"/>
        <v>Remote Job (full or flexible)</v>
      </c>
      <c r="R2827" s="10">
        <v>7</v>
      </c>
      <c r="S2827" s="9" t="s">
        <v>319</v>
      </c>
      <c r="T2827" s="9" t="s">
        <v>137</v>
      </c>
      <c r="U2827" s="9" t="str">
        <f>IF(S2827&lt;&gt;"",S2827,IF(T2827&lt;&gt;"",VLOOKUP(T2827,Metadata!$S$2:$T$228,2,FALSE),""))</f>
        <v>CTO</v>
      </c>
      <c r="V2827" s="9" t="s">
        <v>261</v>
      </c>
      <c r="W2827" s="9" t="s">
        <v>137</v>
      </c>
      <c r="X2827" s="9" t="s">
        <v>163</v>
      </c>
      <c r="Y2827" s="9" t="s">
        <v>137</v>
      </c>
      <c r="Z2827" s="9" t="s">
        <v>262</v>
      </c>
      <c r="AA2827" s="9" t="s">
        <v>137</v>
      </c>
      <c r="AB2827" s="9" t="s">
        <v>137</v>
      </c>
      <c r="AC2827" s="9"/>
      <c r="AD2827" s="9"/>
      <c r="AE2827" s="9" t="s">
        <v>194</v>
      </c>
      <c r="AF2827" s="9"/>
      <c r="AG2827" s="9"/>
      <c r="AH2827" s="9"/>
      <c r="AI2827" s="9"/>
      <c r="AJ2827" s="9" t="s">
        <v>185</v>
      </c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198</v>
      </c>
      <c r="BL2827" s="9" t="s">
        <v>199</v>
      </c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10"/>
      <c r="CB2827" s="10" t="str">
        <f t="shared" si="5"/>
        <v/>
      </c>
      <c r="CC2827" s="10"/>
      <c r="CD2827" s="9" t="str">
        <f t="shared" si="2"/>
        <v/>
      </c>
      <c r="CE2827" s="9" t="s">
        <v>151</v>
      </c>
      <c r="CF2827" s="9" t="s">
        <v>248</v>
      </c>
      <c r="CG2827" s="9">
        <f>IF(CF2827="","",VLOOKUP(CF2827,Metadata!$D$2:$H$20,2,FALSE))</f>
        <v>57500</v>
      </c>
      <c r="CH2827" s="9">
        <f>IF(CF2827="","",VLOOKUP(CF2827,Metadata!$D$2:$H$20,4,FALSE))</f>
        <v>55000</v>
      </c>
      <c r="CI2827" s="9">
        <f>IF(CF2827="","",VLOOKUP(CF2827,Metadata!$D$2:$H$20,5,FALSE))</f>
        <v>60000</v>
      </c>
      <c r="CJ2827" s="9">
        <f t="shared" si="3"/>
        <v>57500</v>
      </c>
      <c r="CK2827" s="9" t="s">
        <v>153</v>
      </c>
      <c r="CL2827" s="10">
        <v>4</v>
      </c>
      <c r="CM2827" s="10">
        <v>3</v>
      </c>
      <c r="CN2827" s="10">
        <v>6</v>
      </c>
      <c r="CO2827" s="10">
        <v>7</v>
      </c>
      <c r="CP2827" s="10">
        <v>6</v>
      </c>
      <c r="CQ2827" s="10">
        <v>7</v>
      </c>
      <c r="CR2827" s="10">
        <v>6</v>
      </c>
      <c r="CS2827" s="10">
        <v>6</v>
      </c>
      <c r="CT2827" s="10">
        <v>6</v>
      </c>
      <c r="CU2827" s="10">
        <v>7</v>
      </c>
      <c r="CV2827" s="10">
        <v>4</v>
      </c>
      <c r="CW2827" s="10">
        <v>6</v>
      </c>
      <c r="CX2827" s="10">
        <v>7</v>
      </c>
      <c r="CY2827" s="10">
        <v>6</v>
      </c>
      <c r="CZ2827" s="10">
        <v>4</v>
      </c>
      <c r="DA2827" s="10">
        <v>5</v>
      </c>
      <c r="DB2827" s="10">
        <v>6</v>
      </c>
      <c r="DC2827" s="10">
        <v>6</v>
      </c>
      <c r="DD2827" s="10">
        <v>5</v>
      </c>
      <c r="DE2827" s="10">
        <v>7</v>
      </c>
      <c r="DF2827" s="10">
        <v>6</v>
      </c>
      <c r="DG2827" s="10">
        <v>6</v>
      </c>
      <c r="DH2827" s="10">
        <v>4</v>
      </c>
      <c r="DI2827" s="10">
        <v>6</v>
      </c>
      <c r="DJ2827" s="10">
        <v>7</v>
      </c>
      <c r="DK2827" s="10">
        <v>6</v>
      </c>
      <c r="DL2827" s="10">
        <v>6</v>
      </c>
      <c r="DM2827" s="9" t="s">
        <v>154</v>
      </c>
      <c r="DN2827" s="10">
        <v>1974</v>
      </c>
      <c r="DO2827" s="9">
        <f t="shared" si="9"/>
        <v>47</v>
      </c>
      <c r="DP2827" s="9" t="s">
        <v>155</v>
      </c>
      <c r="DQ2827" s="9" t="s">
        <v>156</v>
      </c>
      <c r="DR2827" s="9" t="s">
        <v>157</v>
      </c>
      <c r="DS2827" s="9" t="s">
        <v>137</v>
      </c>
      <c r="DT2827" s="9" t="s">
        <v>657</v>
      </c>
      <c r="DU2827" s="9" t="s">
        <v>158</v>
      </c>
      <c r="DV2827" s="9" t="str">
        <f>VLOOKUP(DU2827,Metadata!$B$2:$C$7,2,FALSE)</f>
        <v>6+ years</v>
      </c>
    </row>
    <row r="2828" spans="1:126">
      <c r="A2828" s="13">
        <v>2827</v>
      </c>
      <c r="B2828" s="9" t="s">
        <v>135</v>
      </c>
      <c r="C2828" s="9" t="str">
        <f>VLOOKUP(B2828,Metadata!$M$2:$N$6,2,FALSE)</f>
        <v>Permanent Employee</v>
      </c>
      <c r="D2828" s="9" t="s">
        <v>159</v>
      </c>
      <c r="E2828" s="9" t="s">
        <v>137</v>
      </c>
      <c r="F2828" s="9" t="s">
        <v>138</v>
      </c>
      <c r="G2828" s="9" t="s">
        <v>140</v>
      </c>
      <c r="H2828" s="9" t="str">
        <f>IF(G2828="","",VLOOKUP(G2828,Metadata!$J$2:$K$22,2,FALSE))</f>
        <v>Lisbon Metropolitan Area</v>
      </c>
      <c r="I2828" s="9" t="s">
        <v>138</v>
      </c>
      <c r="J2828" s="9" t="str">
        <f>IF(I2828="","",VLOOKUP(I2828,Metadata!$P$2:$Q$43,2,FALSE))</f>
        <v>Europe</v>
      </c>
      <c r="K2828" s="9" t="str">
        <f t="shared" si="0"/>
        <v>Portugal</v>
      </c>
      <c r="L2828" s="9" t="s">
        <v>140</v>
      </c>
      <c r="M2828" s="9" t="str">
        <f>IF(L2828="","",VLOOKUP(L2828,Metadata!$J$2:$K$22,2,FALSE))</f>
        <v>Lisbon Metropolitan Area</v>
      </c>
      <c r="N2828" s="9" t="s">
        <v>214</v>
      </c>
      <c r="O2828" s="9" t="s">
        <v>136</v>
      </c>
      <c r="P2828" s="9" t="s">
        <v>191</v>
      </c>
      <c r="Q2828" s="10" t="str">
        <f t="shared" si="1"/>
        <v>Remote Job (full or flexible)</v>
      </c>
      <c r="R2828" s="10">
        <v>7</v>
      </c>
      <c r="S2828" s="9" t="s">
        <v>161</v>
      </c>
      <c r="T2828" s="9" t="s">
        <v>137</v>
      </c>
      <c r="U2828" s="9" t="str">
        <f>IF(S2828&lt;&gt;"",S2828,IF(T2828&lt;&gt;"",VLOOKUP(T2828,Metadata!$S$2:$T$228,2,FALSE),""))</f>
        <v>Full-Stack Developer</v>
      </c>
      <c r="V2828" s="9" t="s">
        <v>323</v>
      </c>
      <c r="W2828" s="9" t="s">
        <v>137</v>
      </c>
      <c r="X2828" s="9" t="s">
        <v>145</v>
      </c>
      <c r="Y2828" s="9" t="s">
        <v>137</v>
      </c>
      <c r="Z2828" s="9" t="s">
        <v>146</v>
      </c>
      <c r="AA2828" s="9" t="s">
        <v>165</v>
      </c>
      <c r="AB2828" s="9" t="s">
        <v>137</v>
      </c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 t="s">
        <v>284</v>
      </c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 t="s">
        <v>200</v>
      </c>
      <c r="BT2828" s="9"/>
      <c r="BU2828" s="9"/>
      <c r="BV2828" s="9"/>
      <c r="BW2828" s="9"/>
      <c r="BX2828" s="9"/>
      <c r="BY2828" s="9"/>
      <c r="BZ2828" s="9"/>
      <c r="CA2828" s="10"/>
      <c r="CB2828" s="10" t="str">
        <f t="shared" si="5"/>
        <v/>
      </c>
      <c r="CC2828" s="10"/>
      <c r="CD2828" s="9" t="str">
        <f t="shared" si="2"/>
        <v/>
      </c>
      <c r="CE2828" s="9" t="s">
        <v>232</v>
      </c>
      <c r="CF2828" s="9" t="s">
        <v>337</v>
      </c>
      <c r="CG2828" s="9">
        <f>IF(CF2828="","",VLOOKUP(CF2828,Metadata!$D$2:$H$20,2,FALSE))</f>
        <v>67500</v>
      </c>
      <c r="CH2828" s="9">
        <f>IF(CF2828="","",VLOOKUP(CF2828,Metadata!$D$2:$H$20,4,FALSE))</f>
        <v>65000</v>
      </c>
      <c r="CI2828" s="9">
        <f>IF(CF2828="","",VLOOKUP(CF2828,Metadata!$D$2:$H$20,5,FALSE))</f>
        <v>70000</v>
      </c>
      <c r="CJ2828" s="9">
        <f t="shared" si="3"/>
        <v>67500</v>
      </c>
      <c r="CK2828" s="9" t="s">
        <v>221</v>
      </c>
      <c r="CL2828" s="10">
        <v>5</v>
      </c>
      <c r="CM2828" s="10">
        <v>3</v>
      </c>
      <c r="CN2828" s="10">
        <v>7</v>
      </c>
      <c r="CO2828" s="10">
        <v>6</v>
      </c>
      <c r="CP2828" s="10">
        <v>1</v>
      </c>
      <c r="CQ2828" s="10">
        <v>1</v>
      </c>
      <c r="CR2828" s="10">
        <v>7</v>
      </c>
      <c r="CS2828" s="10">
        <v>7</v>
      </c>
      <c r="CT2828" s="10">
        <v>7</v>
      </c>
      <c r="CU2828" s="10">
        <v>3</v>
      </c>
      <c r="CV2828" s="10">
        <v>3</v>
      </c>
      <c r="CW2828" s="10">
        <v>5</v>
      </c>
      <c r="CX2828" s="10">
        <v>7</v>
      </c>
      <c r="CY2828" s="10">
        <v>6</v>
      </c>
      <c r="CZ2828" s="10">
        <v>6</v>
      </c>
      <c r="DA2828" s="10">
        <v>1</v>
      </c>
      <c r="DB2828" s="10">
        <v>1</v>
      </c>
      <c r="DC2828" s="10">
        <v>5</v>
      </c>
      <c r="DD2828" s="10">
        <v>5</v>
      </c>
      <c r="DE2828" s="10">
        <v>7</v>
      </c>
      <c r="DF2828" s="10">
        <v>5</v>
      </c>
      <c r="DG2828" s="10">
        <v>7</v>
      </c>
      <c r="DH2828" s="10">
        <v>7</v>
      </c>
      <c r="DI2828" s="10">
        <v>7</v>
      </c>
      <c r="DJ2828" s="10">
        <v>1</v>
      </c>
      <c r="DK2828" s="10">
        <v>5</v>
      </c>
      <c r="DL2828" s="10">
        <v>5</v>
      </c>
      <c r="DM2828" s="9" t="s">
        <v>154</v>
      </c>
      <c r="DN2828" s="10">
        <v>1979</v>
      </c>
      <c r="DO2828" s="9">
        <f t="shared" si="9"/>
        <v>42</v>
      </c>
      <c r="DP2828" s="9" t="s">
        <v>155</v>
      </c>
      <c r="DQ2828" s="9" t="s">
        <v>210</v>
      </c>
      <c r="DR2828" s="9" t="s">
        <v>157</v>
      </c>
      <c r="DS2828" s="9" t="s">
        <v>137</v>
      </c>
      <c r="DT2828" s="9" t="s">
        <v>657</v>
      </c>
      <c r="DU2828" s="9" t="s">
        <v>158</v>
      </c>
      <c r="DV2828" s="9" t="str">
        <f>VLOOKUP(DU2828,Metadata!$B$2:$C$7,2,FALSE)</f>
        <v>6+ years</v>
      </c>
    </row>
    <row r="2829" spans="1:126">
      <c r="A2829" s="13">
        <v>2828</v>
      </c>
      <c r="B2829" s="9" t="s">
        <v>135</v>
      </c>
      <c r="C2829" s="9" t="str">
        <f>VLOOKUP(B2829,Metadata!$M$2:$N$6,2,FALSE)</f>
        <v>Permanent Employee</v>
      </c>
      <c r="D2829" s="9" t="s">
        <v>159</v>
      </c>
      <c r="E2829" s="9" t="s">
        <v>137</v>
      </c>
      <c r="F2829" s="9" t="s">
        <v>138</v>
      </c>
      <c r="G2829" s="9" t="s">
        <v>172</v>
      </c>
      <c r="H2829" s="9" t="str">
        <f>IF(G2829="","",VLOOKUP(G2829,Metadata!$J$2:$K$22,2,FALSE))</f>
        <v>Porto Metropolitan Area</v>
      </c>
      <c r="I2829" s="9" t="s">
        <v>138</v>
      </c>
      <c r="J2829" s="9" t="str">
        <f>IF(I2829="","",VLOOKUP(I2829,Metadata!$P$2:$Q$43,2,FALSE))</f>
        <v>Europe</v>
      </c>
      <c r="K2829" s="9" t="str">
        <f t="shared" si="0"/>
        <v>Portugal</v>
      </c>
      <c r="L2829" s="9" t="s">
        <v>190</v>
      </c>
      <c r="M2829" s="9" t="str">
        <f>IF(L2829="","",VLOOKUP(L2829,Metadata!$J$2:$K$22,2,FALSE))</f>
        <v>North</v>
      </c>
      <c r="N2829" s="9" t="s">
        <v>205</v>
      </c>
      <c r="O2829" s="9" t="s">
        <v>137</v>
      </c>
      <c r="P2829" s="9" t="s">
        <v>137</v>
      </c>
      <c r="Q2829" s="10" t="str">
        <f t="shared" si="1"/>
        <v>Full Office Job</v>
      </c>
      <c r="R2829" s="10">
        <v>5</v>
      </c>
      <c r="S2829" s="9" t="s">
        <v>161</v>
      </c>
      <c r="T2829" s="9" t="s">
        <v>137</v>
      </c>
      <c r="U2829" s="9" t="str">
        <f>IF(S2829&lt;&gt;"",S2829,IF(T2829&lt;&gt;"",VLOOKUP(T2829,Metadata!$S$2:$T$228,2,FALSE),""))</f>
        <v>Full-Stack Developer</v>
      </c>
      <c r="V2829" s="9" t="s">
        <v>457</v>
      </c>
      <c r="W2829" s="9" t="s">
        <v>137</v>
      </c>
      <c r="X2829" s="9" t="s">
        <v>175</v>
      </c>
      <c r="Y2829" s="9" t="s">
        <v>137</v>
      </c>
      <c r="Z2829" s="9" t="s">
        <v>193</v>
      </c>
      <c r="AA2829" s="9" t="s">
        <v>165</v>
      </c>
      <c r="AB2829" s="9" t="s">
        <v>137</v>
      </c>
      <c r="AC2829" s="9" t="s">
        <v>147</v>
      </c>
      <c r="AD2829" s="9" t="s">
        <v>148</v>
      </c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 t="s">
        <v>178</v>
      </c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 t="s">
        <v>186</v>
      </c>
      <c r="BO2829" s="9"/>
      <c r="BP2829" s="9"/>
      <c r="BQ2829" s="9" t="s">
        <v>219</v>
      </c>
      <c r="BR2829" s="9"/>
      <c r="BS2829" s="9"/>
      <c r="BT2829" s="9"/>
      <c r="BU2829" s="9"/>
      <c r="BV2829" s="9"/>
      <c r="BW2829" s="9"/>
      <c r="BX2829" s="9"/>
      <c r="BY2829" s="9"/>
      <c r="BZ2829" s="9"/>
      <c r="CA2829" s="10"/>
      <c r="CB2829" s="10" t="str">
        <f t="shared" si="5"/>
        <v/>
      </c>
      <c r="CC2829" s="10"/>
      <c r="CD2829" s="9" t="str">
        <f t="shared" si="2"/>
        <v/>
      </c>
      <c r="CE2829" s="9" t="s">
        <v>232</v>
      </c>
      <c r="CF2829" s="9" t="s">
        <v>220</v>
      </c>
      <c r="CG2829" s="9">
        <f>IF(CF2829="","",VLOOKUP(CF2829,Metadata!$D$2:$H$20,2,FALSE))</f>
        <v>27500</v>
      </c>
      <c r="CH2829" s="9">
        <f>IF(CF2829="","",VLOOKUP(CF2829,Metadata!$D$2:$H$20,4,FALSE))</f>
        <v>25000</v>
      </c>
      <c r="CI2829" s="9">
        <f>IF(CF2829="","",VLOOKUP(CF2829,Metadata!$D$2:$H$20,5,FALSE))</f>
        <v>30000</v>
      </c>
      <c r="CJ2829" s="9">
        <f t="shared" si="3"/>
        <v>27500</v>
      </c>
      <c r="CK2829" s="9" t="s">
        <v>189</v>
      </c>
      <c r="CL2829" s="10">
        <v>4</v>
      </c>
      <c r="CM2829" s="10">
        <v>2</v>
      </c>
      <c r="CN2829" s="10">
        <v>6</v>
      </c>
      <c r="CO2829" s="10">
        <v>5</v>
      </c>
      <c r="CP2829" s="10">
        <v>4</v>
      </c>
      <c r="CQ2829" s="10">
        <v>6</v>
      </c>
      <c r="CR2829" s="10">
        <v>6</v>
      </c>
      <c r="CS2829" s="10">
        <v>6</v>
      </c>
      <c r="CT2829" s="10">
        <v>6</v>
      </c>
      <c r="CU2829" s="10">
        <v>5</v>
      </c>
      <c r="CV2829" s="10">
        <v>5</v>
      </c>
      <c r="CW2829" s="10">
        <v>5</v>
      </c>
      <c r="CX2829" s="10">
        <v>5</v>
      </c>
      <c r="CY2829" s="10">
        <v>5</v>
      </c>
      <c r="CZ2829" s="10">
        <v>6</v>
      </c>
      <c r="DA2829" s="10">
        <v>5</v>
      </c>
      <c r="DB2829" s="10">
        <v>5</v>
      </c>
      <c r="DC2829" s="10">
        <v>6</v>
      </c>
      <c r="DD2829" s="10">
        <v>4</v>
      </c>
      <c r="DE2829" s="10">
        <v>5</v>
      </c>
      <c r="DF2829" s="10">
        <v>5</v>
      </c>
      <c r="DG2829" s="10">
        <v>6</v>
      </c>
      <c r="DH2829" s="10">
        <v>4</v>
      </c>
      <c r="DI2829" s="10">
        <v>6</v>
      </c>
      <c r="DJ2829" s="10">
        <v>4</v>
      </c>
      <c r="DK2829" s="10">
        <v>5</v>
      </c>
      <c r="DL2829" s="10">
        <v>6</v>
      </c>
      <c r="DM2829" s="9" t="s">
        <v>154</v>
      </c>
      <c r="DN2829" s="10">
        <v>1988</v>
      </c>
      <c r="DO2829" s="9">
        <f t="shared" si="9"/>
        <v>33</v>
      </c>
      <c r="DP2829" s="9" t="s">
        <v>155</v>
      </c>
      <c r="DQ2829" s="9" t="s">
        <v>202</v>
      </c>
      <c r="DR2829" s="9" t="s">
        <v>157</v>
      </c>
      <c r="DS2829" s="9" t="s">
        <v>137</v>
      </c>
      <c r="DT2829" s="9" t="s">
        <v>657</v>
      </c>
      <c r="DU2829" s="9" t="s">
        <v>203</v>
      </c>
      <c r="DV2829" s="9" t="str">
        <f>VLOOKUP(DU2829,Metadata!$B$2:$C$7,2,FALSE)</f>
        <v>6+ years</v>
      </c>
    </row>
    <row r="2830" spans="1:126">
      <c r="A2830" s="13">
        <v>2829</v>
      </c>
      <c r="B2830" s="9" t="s">
        <v>135</v>
      </c>
      <c r="C2830" s="9" t="str">
        <f>VLOOKUP(B2830,Metadata!$M$2:$N$6,2,FALSE)</f>
        <v>Permanent Employee</v>
      </c>
      <c r="D2830" s="9" t="s">
        <v>159</v>
      </c>
      <c r="E2830" s="9" t="s">
        <v>137</v>
      </c>
      <c r="F2830" s="9" t="s">
        <v>138</v>
      </c>
      <c r="G2830" s="9" t="s">
        <v>265</v>
      </c>
      <c r="H2830" s="9" t="str">
        <f>IF(G2830="","",VLOOKUP(G2830,Metadata!$J$2:$K$22,2,FALSE))</f>
        <v>Azores and Madeira</v>
      </c>
      <c r="I2830" s="9" t="s">
        <v>138</v>
      </c>
      <c r="J2830" s="9" t="str">
        <f>IF(I2830="","",VLOOKUP(I2830,Metadata!$P$2:$Q$43,2,FALSE))</f>
        <v>Europe</v>
      </c>
      <c r="K2830" s="9" t="str">
        <f t="shared" si="0"/>
        <v>Portugal</v>
      </c>
      <c r="L2830" s="9" t="s">
        <v>265</v>
      </c>
      <c r="M2830" s="9" t="str">
        <f>IF(L2830="","",VLOOKUP(L2830,Metadata!$J$2:$K$22,2,FALSE))</f>
        <v>Azores and Madeira</v>
      </c>
      <c r="N2830" s="9" t="s">
        <v>214</v>
      </c>
      <c r="O2830" s="9" t="s">
        <v>239</v>
      </c>
      <c r="P2830" s="9" t="s">
        <v>191</v>
      </c>
      <c r="Q2830" s="10" t="str">
        <f t="shared" si="1"/>
        <v>Remote Job (full or flexible)</v>
      </c>
      <c r="R2830" s="10">
        <v>6</v>
      </c>
      <c r="S2830" s="9" t="s">
        <v>282</v>
      </c>
      <c r="T2830" s="9" t="s">
        <v>137</v>
      </c>
      <c r="U2830" s="9" t="str">
        <f>IF(S2830&lt;&gt;"",S2830,IF(T2830&lt;&gt;"",VLOOKUP(T2830,Metadata!$S$2:$T$228,2,FALSE),""))</f>
        <v>Computer &amp; Network Security</v>
      </c>
      <c r="V2830" s="9" t="s">
        <v>457</v>
      </c>
      <c r="W2830" s="9" t="s">
        <v>137</v>
      </c>
      <c r="X2830" s="9" t="s">
        <v>145</v>
      </c>
      <c r="Y2830" s="9" t="s">
        <v>137</v>
      </c>
      <c r="Z2830" s="9" t="s">
        <v>184</v>
      </c>
      <c r="AA2830" s="9" t="s">
        <v>165</v>
      </c>
      <c r="AB2830" s="9" t="s">
        <v>253</v>
      </c>
      <c r="AC2830" s="9" t="s">
        <v>147</v>
      </c>
      <c r="AD2830" s="9" t="s">
        <v>148</v>
      </c>
      <c r="AE2830" s="9" t="s">
        <v>194</v>
      </c>
      <c r="AF2830" s="9" t="s">
        <v>243</v>
      </c>
      <c r="AG2830" s="9" t="s">
        <v>166</v>
      </c>
      <c r="AH2830" s="9" t="s">
        <v>176</v>
      </c>
      <c r="AI2830" s="9"/>
      <c r="AJ2830" s="9"/>
      <c r="AK2830" s="9" t="s">
        <v>302</v>
      </c>
      <c r="AL2830" s="9"/>
      <c r="AM2830" s="9"/>
      <c r="AN2830" s="9"/>
      <c r="AO2830" s="9"/>
      <c r="AP2830" s="9" t="s">
        <v>244</v>
      </c>
      <c r="AQ2830" s="9" t="s">
        <v>380</v>
      </c>
      <c r="AR2830" s="9"/>
      <c r="AS2830" s="9"/>
      <c r="AT2830" s="9"/>
      <c r="AU2830" s="9"/>
      <c r="AV2830" s="9"/>
      <c r="AW2830" s="9"/>
      <c r="AX2830" s="9"/>
      <c r="AY2830" s="9"/>
      <c r="AZ2830" s="9"/>
      <c r="BA2830" s="9" t="s">
        <v>178</v>
      </c>
      <c r="BB2830" s="9"/>
      <c r="BC2830" s="9"/>
      <c r="BD2830" s="9"/>
      <c r="BE2830" s="9"/>
      <c r="BF2830" s="9"/>
      <c r="BG2830" s="9"/>
      <c r="BH2830" s="9"/>
      <c r="BI2830" s="9" t="s">
        <v>823</v>
      </c>
      <c r="BJ2830" s="9"/>
      <c r="BK2830" s="9"/>
      <c r="BL2830" s="9" t="s">
        <v>199</v>
      </c>
      <c r="BM2830" s="9"/>
      <c r="BN2830" s="9"/>
      <c r="BO2830" s="9"/>
      <c r="BP2830" s="9" t="s">
        <v>179</v>
      </c>
      <c r="BQ2830" s="9"/>
      <c r="BR2830" s="9"/>
      <c r="BS2830" s="9"/>
      <c r="BT2830" s="9"/>
      <c r="BU2830" s="9" t="s">
        <v>258</v>
      </c>
      <c r="BV2830" s="9"/>
      <c r="BW2830" s="9"/>
      <c r="BX2830" s="9"/>
      <c r="BY2830" s="9"/>
      <c r="BZ2830" s="9"/>
      <c r="CA2830" s="10"/>
      <c r="CB2830" s="10" t="str">
        <f t="shared" si="5"/>
        <v/>
      </c>
      <c r="CC2830" s="10"/>
      <c r="CD2830" s="9" t="str">
        <f t="shared" si="2"/>
        <v/>
      </c>
      <c r="CE2830" s="9" t="s">
        <v>168</v>
      </c>
      <c r="CF2830" s="9" t="s">
        <v>188</v>
      </c>
      <c r="CG2830" s="9">
        <f>IF(CF2830="","",VLOOKUP(CF2830,Metadata!$D$2:$H$20,2,FALSE))</f>
        <v>17500</v>
      </c>
      <c r="CH2830" s="9">
        <f>IF(CF2830="","",VLOOKUP(CF2830,Metadata!$D$2:$H$20,4,FALSE))</f>
        <v>15000</v>
      </c>
      <c r="CI2830" s="9">
        <f>IF(CF2830="","",VLOOKUP(CF2830,Metadata!$D$2:$H$20,5,FALSE))</f>
        <v>20000</v>
      </c>
      <c r="CJ2830" s="9">
        <f t="shared" si="3"/>
        <v>17500</v>
      </c>
      <c r="CK2830" s="9" t="s">
        <v>153</v>
      </c>
      <c r="CL2830" s="10">
        <v>1</v>
      </c>
      <c r="CM2830" s="10">
        <v>3</v>
      </c>
      <c r="CN2830" s="10">
        <v>5</v>
      </c>
      <c r="CO2830" s="10">
        <v>6</v>
      </c>
      <c r="CP2830" s="10">
        <v>7</v>
      </c>
      <c r="CQ2830" s="10">
        <v>7</v>
      </c>
      <c r="CR2830" s="10">
        <v>6</v>
      </c>
      <c r="CS2830" s="10">
        <v>7</v>
      </c>
      <c r="CT2830" s="10">
        <v>6</v>
      </c>
      <c r="CU2830" s="10">
        <v>7</v>
      </c>
      <c r="CV2830" s="10">
        <v>6</v>
      </c>
      <c r="CW2830" s="10">
        <v>7</v>
      </c>
      <c r="CX2830" s="10">
        <v>7</v>
      </c>
      <c r="CY2830" s="10">
        <v>6</v>
      </c>
      <c r="CZ2830" s="10">
        <v>7</v>
      </c>
      <c r="DA2830" s="10">
        <v>6</v>
      </c>
      <c r="DB2830" s="10">
        <v>6</v>
      </c>
      <c r="DC2830" s="10">
        <v>7</v>
      </c>
      <c r="DD2830" s="10">
        <v>7</v>
      </c>
      <c r="DE2830" s="10">
        <v>7</v>
      </c>
      <c r="DF2830" s="10">
        <v>7</v>
      </c>
      <c r="DG2830" s="10">
        <v>7</v>
      </c>
      <c r="DH2830" s="10">
        <v>6</v>
      </c>
      <c r="DI2830" s="10">
        <v>7</v>
      </c>
      <c r="DJ2830" s="10">
        <v>7</v>
      </c>
      <c r="DK2830" s="10">
        <v>7</v>
      </c>
      <c r="DL2830" s="10">
        <v>6</v>
      </c>
      <c r="DM2830" s="9" t="s">
        <v>154</v>
      </c>
      <c r="DN2830" s="10">
        <v>1989</v>
      </c>
      <c r="DO2830" s="9">
        <f t="shared" si="9"/>
        <v>32</v>
      </c>
      <c r="DP2830" s="9" t="s">
        <v>155</v>
      </c>
      <c r="DQ2830" s="9" t="s">
        <v>210</v>
      </c>
      <c r="DR2830" s="9" t="s">
        <v>157</v>
      </c>
      <c r="DS2830" s="9" t="s">
        <v>137</v>
      </c>
      <c r="DT2830" s="9" t="s">
        <v>657</v>
      </c>
      <c r="DU2830" s="9" t="s">
        <v>158</v>
      </c>
      <c r="DV2830" s="9" t="str">
        <f>VLOOKUP(DU2830,Metadata!$B$2:$C$7,2,FALSE)</f>
        <v>6+ years</v>
      </c>
    </row>
    <row r="2831" spans="1:126">
      <c r="A2831" s="13">
        <v>2830</v>
      </c>
      <c r="B2831" s="9" t="s">
        <v>135</v>
      </c>
      <c r="C2831" s="9" t="str">
        <f>VLOOKUP(B2831,Metadata!$M$2:$N$6,2,FALSE)</f>
        <v>Permanent Employee</v>
      </c>
      <c r="D2831" s="9" t="s">
        <v>159</v>
      </c>
      <c r="E2831" s="9" t="s">
        <v>137</v>
      </c>
      <c r="F2831" s="9" t="s">
        <v>138</v>
      </c>
      <c r="G2831" s="9" t="s">
        <v>190</v>
      </c>
      <c r="H2831" s="9" t="str">
        <f>IF(G2831="","",VLOOKUP(G2831,Metadata!$J$2:$K$22,2,FALSE))</f>
        <v>North</v>
      </c>
      <c r="I2831" s="9" t="s">
        <v>138</v>
      </c>
      <c r="J2831" s="9" t="str">
        <f>IF(I2831="","",VLOOKUP(I2831,Metadata!$P$2:$Q$43,2,FALSE))</f>
        <v>Europe</v>
      </c>
      <c r="K2831" s="9" t="str">
        <f t="shared" si="0"/>
        <v>Portugal</v>
      </c>
      <c r="L2831" s="9" t="s">
        <v>190</v>
      </c>
      <c r="M2831" s="9" t="str">
        <f>IF(L2831="","",VLOOKUP(L2831,Metadata!$J$2:$K$22,2,FALSE))</f>
        <v>North</v>
      </c>
      <c r="N2831" s="9" t="s">
        <v>141</v>
      </c>
      <c r="O2831" s="9" t="s">
        <v>137</v>
      </c>
      <c r="P2831" s="9" t="s">
        <v>142</v>
      </c>
      <c r="Q2831" s="10" t="str">
        <f t="shared" si="1"/>
        <v>Full Office Job</v>
      </c>
      <c r="R2831" s="10">
        <v>7</v>
      </c>
      <c r="S2831" s="9" t="s">
        <v>216</v>
      </c>
      <c r="T2831" s="9" t="s">
        <v>137</v>
      </c>
      <c r="U2831" s="9" t="str">
        <f>IF(S2831&lt;&gt;"",S2831,IF(T2831&lt;&gt;"",VLOOKUP(T2831,Metadata!$S$2:$T$228,2,FALSE),""))</f>
        <v>Front-End Developer</v>
      </c>
      <c r="V2831" s="9" t="s">
        <v>234</v>
      </c>
      <c r="W2831" s="9" t="s">
        <v>137</v>
      </c>
      <c r="X2831" s="9" t="s">
        <v>163</v>
      </c>
      <c r="Y2831" s="9" t="s">
        <v>137</v>
      </c>
      <c r="Z2831" s="9" t="s">
        <v>262</v>
      </c>
      <c r="AA2831" s="9" t="s">
        <v>165</v>
      </c>
      <c r="AB2831" s="9" t="s">
        <v>137</v>
      </c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 t="s">
        <v>186</v>
      </c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10"/>
      <c r="CB2831" s="10" t="str">
        <f t="shared" si="5"/>
        <v/>
      </c>
      <c r="CC2831" s="10"/>
      <c r="CD2831" s="9" t="str">
        <f t="shared" si="2"/>
        <v/>
      </c>
      <c r="CE2831" s="9" t="s">
        <v>232</v>
      </c>
      <c r="CF2831" s="9" t="s">
        <v>169</v>
      </c>
      <c r="CG2831" s="9">
        <f>IF(CF2831="","",VLOOKUP(CF2831,Metadata!$D$2:$H$20,2,FALSE))</f>
        <v>12500</v>
      </c>
      <c r="CH2831" s="9">
        <f>IF(CF2831="","",VLOOKUP(CF2831,Metadata!$D$2:$H$20,4,FALSE))</f>
        <v>0</v>
      </c>
      <c r="CI2831" s="9">
        <f>IF(CF2831="","",VLOOKUP(CF2831,Metadata!$D$2:$H$20,5,FALSE))</f>
        <v>15000</v>
      </c>
      <c r="CJ2831" s="9">
        <f t="shared" si="3"/>
        <v>12500</v>
      </c>
      <c r="CK2831" s="9" t="s">
        <v>153</v>
      </c>
      <c r="CL2831" s="10">
        <v>1</v>
      </c>
      <c r="CM2831" s="10">
        <v>5</v>
      </c>
      <c r="CN2831" s="10">
        <v>7</v>
      </c>
      <c r="CO2831" s="10">
        <v>6</v>
      </c>
      <c r="CP2831" s="10">
        <v>6</v>
      </c>
      <c r="CQ2831" s="10">
        <v>6</v>
      </c>
      <c r="CR2831" s="10">
        <v>6</v>
      </c>
      <c r="CS2831" s="10">
        <v>6</v>
      </c>
      <c r="CT2831" s="10">
        <v>6</v>
      </c>
      <c r="CU2831" s="10">
        <v>6</v>
      </c>
      <c r="CV2831" s="10">
        <v>5</v>
      </c>
      <c r="CW2831" s="10">
        <v>3</v>
      </c>
      <c r="CX2831" s="10">
        <v>5</v>
      </c>
      <c r="CY2831" s="10">
        <v>5</v>
      </c>
      <c r="CZ2831" s="10">
        <v>7</v>
      </c>
      <c r="DA2831" s="10">
        <v>4</v>
      </c>
      <c r="DB2831" s="10">
        <v>4</v>
      </c>
      <c r="DC2831" s="10">
        <v>6</v>
      </c>
      <c r="DD2831" s="10">
        <v>4</v>
      </c>
      <c r="DE2831" s="10">
        <v>4</v>
      </c>
      <c r="DF2831" s="10">
        <v>4</v>
      </c>
      <c r="DG2831" s="10">
        <v>4</v>
      </c>
      <c r="DH2831" s="10">
        <v>4</v>
      </c>
      <c r="DI2831" s="10">
        <v>6</v>
      </c>
      <c r="DJ2831" s="10">
        <v>4</v>
      </c>
      <c r="DK2831" s="10">
        <v>5</v>
      </c>
      <c r="DL2831" s="10">
        <v>5</v>
      </c>
      <c r="DM2831" s="9" t="s">
        <v>154</v>
      </c>
      <c r="DN2831" s="10">
        <v>1992</v>
      </c>
      <c r="DO2831" s="9">
        <f t="shared" si="9"/>
        <v>29</v>
      </c>
      <c r="DP2831" s="9" t="s">
        <v>155</v>
      </c>
      <c r="DQ2831" s="9" t="s">
        <v>202</v>
      </c>
      <c r="DR2831" s="9" t="s">
        <v>157</v>
      </c>
      <c r="DS2831" s="9" t="s">
        <v>137</v>
      </c>
      <c r="DT2831" s="9" t="s">
        <v>657</v>
      </c>
      <c r="DU2831" s="9" t="s">
        <v>168</v>
      </c>
      <c r="DV2831" s="9" t="str">
        <f>VLOOKUP(DU2831,Metadata!$B$2:$C$7,2,FALSE)</f>
        <v>0 - 3 years</v>
      </c>
    </row>
    <row r="2832" spans="1:126">
      <c r="A2832" s="13">
        <v>2831</v>
      </c>
      <c r="B2832" s="9" t="s">
        <v>135</v>
      </c>
      <c r="C2832" s="9" t="str">
        <f>VLOOKUP(B2832,Metadata!$M$2:$N$6,2,FALSE)</f>
        <v>Permanent Employee</v>
      </c>
      <c r="D2832" s="9" t="s">
        <v>159</v>
      </c>
      <c r="E2832" s="9" t="s">
        <v>137</v>
      </c>
      <c r="F2832" s="9" t="s">
        <v>138</v>
      </c>
      <c r="G2832" s="9" t="s">
        <v>140</v>
      </c>
      <c r="H2832" s="9" t="str">
        <f>IF(G2832="","",VLOOKUP(G2832,Metadata!$J$2:$K$22,2,FALSE))</f>
        <v>Lisbon Metropolitan Area</v>
      </c>
      <c r="I2832" s="9" t="s">
        <v>138</v>
      </c>
      <c r="J2832" s="9" t="str">
        <f>IF(I2832="","",VLOOKUP(I2832,Metadata!$P$2:$Q$43,2,FALSE))</f>
        <v>Europe</v>
      </c>
      <c r="K2832" s="9" t="str">
        <f t="shared" si="0"/>
        <v>Portugal</v>
      </c>
      <c r="L2832" s="9" t="s">
        <v>140</v>
      </c>
      <c r="M2832" s="9" t="str">
        <f>IF(L2832="","",VLOOKUP(L2832,Metadata!$J$2:$K$22,2,FALSE))</f>
        <v>Lisbon Metropolitan Area</v>
      </c>
      <c r="N2832" s="9" t="s">
        <v>205</v>
      </c>
      <c r="O2832" s="9" t="s">
        <v>137</v>
      </c>
      <c r="P2832" s="9" t="s">
        <v>137</v>
      </c>
      <c r="Q2832" s="10" t="str">
        <f t="shared" si="1"/>
        <v>Full Office Job</v>
      </c>
      <c r="R2832" s="10">
        <v>6</v>
      </c>
      <c r="S2832" s="9" t="s">
        <v>137</v>
      </c>
      <c r="T2832" s="9" t="s">
        <v>387</v>
      </c>
      <c r="U2832" s="9" t="str">
        <f>IF(S2832&lt;&gt;"",S2832,IF(T2832&lt;&gt;"",VLOOKUP(T2832,Metadata!$S$2:$T$228,2,FALSE),""))</f>
        <v>Business Applications (BI/CRM/ERP)</v>
      </c>
      <c r="V2832" s="9" t="s">
        <v>144</v>
      </c>
      <c r="W2832" s="9" t="s">
        <v>137</v>
      </c>
      <c r="X2832" s="9" t="s">
        <v>145</v>
      </c>
      <c r="Y2832" s="9" t="s">
        <v>137</v>
      </c>
      <c r="Z2832" s="9" t="s">
        <v>146</v>
      </c>
      <c r="AA2832" s="9" t="s">
        <v>137</v>
      </c>
      <c r="AB2832" s="9" t="s">
        <v>137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 t="s">
        <v>150</v>
      </c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 t="s">
        <v>150</v>
      </c>
      <c r="BZ2832" s="9" t="s">
        <v>137</v>
      </c>
      <c r="CA2832" s="10"/>
      <c r="CB2832" s="10" t="str">
        <f t="shared" si="5"/>
        <v/>
      </c>
      <c r="CC2832" s="10"/>
      <c r="CD2832" s="9" t="str">
        <f t="shared" si="2"/>
        <v/>
      </c>
      <c r="CE2832" s="9" t="s">
        <v>151</v>
      </c>
      <c r="CF2832" s="9" t="s">
        <v>152</v>
      </c>
      <c r="CG2832" s="9">
        <f>IF(CF2832="","",VLOOKUP(CF2832,Metadata!$D$2:$H$20,2,FALSE))</f>
        <v>32500</v>
      </c>
      <c r="CH2832" s="9">
        <f>IF(CF2832="","",VLOOKUP(CF2832,Metadata!$D$2:$H$20,4,FALSE))</f>
        <v>30000</v>
      </c>
      <c r="CI2832" s="9">
        <f>IF(CF2832="","",VLOOKUP(CF2832,Metadata!$D$2:$H$20,5,FALSE))</f>
        <v>35000</v>
      </c>
      <c r="CJ2832" s="9">
        <f t="shared" si="3"/>
        <v>32500</v>
      </c>
      <c r="CK2832" s="9" t="s">
        <v>153</v>
      </c>
      <c r="CL2832" s="10">
        <v>2</v>
      </c>
      <c r="CM2832" s="10">
        <v>4</v>
      </c>
      <c r="CN2832" s="10">
        <v>6</v>
      </c>
      <c r="CO2832" s="10">
        <v>6</v>
      </c>
      <c r="CP2832" s="10">
        <v>4</v>
      </c>
      <c r="CQ2832" s="10">
        <v>6</v>
      </c>
      <c r="CR2832" s="10">
        <v>5</v>
      </c>
      <c r="CS2832" s="10">
        <v>5</v>
      </c>
      <c r="CT2832" s="10">
        <v>7</v>
      </c>
      <c r="CU2832" s="10">
        <v>1</v>
      </c>
      <c r="CV2832" s="10">
        <v>6</v>
      </c>
      <c r="CW2832" s="10">
        <v>2</v>
      </c>
      <c r="CX2832" s="10">
        <v>5</v>
      </c>
      <c r="CY2832" s="10">
        <v>4</v>
      </c>
      <c r="CZ2832" s="10">
        <v>6</v>
      </c>
      <c r="DA2832" s="10">
        <v>6</v>
      </c>
      <c r="DB2832" s="10">
        <v>5</v>
      </c>
      <c r="DC2832" s="10">
        <v>7</v>
      </c>
      <c r="DD2832" s="10">
        <v>3</v>
      </c>
      <c r="DE2832" s="10">
        <v>6</v>
      </c>
      <c r="DF2832" s="10">
        <v>5</v>
      </c>
      <c r="DG2832" s="10">
        <v>6</v>
      </c>
      <c r="DH2832" s="10">
        <v>7</v>
      </c>
      <c r="DI2832" s="10">
        <v>7</v>
      </c>
      <c r="DJ2832" s="10">
        <v>3</v>
      </c>
      <c r="DK2832" s="10">
        <v>5</v>
      </c>
      <c r="DL2832" s="10">
        <v>4</v>
      </c>
      <c r="DM2832" s="9" t="s">
        <v>154</v>
      </c>
      <c r="DN2832" s="10">
        <v>1988</v>
      </c>
      <c r="DO2832" s="9">
        <f t="shared" si="9"/>
        <v>33</v>
      </c>
      <c r="DP2832" s="9" t="s">
        <v>222</v>
      </c>
      <c r="DQ2832" s="9" t="s">
        <v>156</v>
      </c>
      <c r="DR2832" s="9" t="s">
        <v>170</v>
      </c>
      <c r="DS2832" s="9" t="s">
        <v>137</v>
      </c>
      <c r="DT2832" s="9" t="s">
        <v>657</v>
      </c>
      <c r="DU2832" s="9" t="s">
        <v>203</v>
      </c>
      <c r="DV2832" s="9" t="str">
        <f>VLOOKUP(DU2832,Metadata!$B$2:$C$7,2,FALSE)</f>
        <v>6+ years</v>
      </c>
    </row>
    <row r="2833" spans="1:126">
      <c r="A2833" s="13">
        <v>2832</v>
      </c>
      <c r="B2833" s="9" t="s">
        <v>135</v>
      </c>
      <c r="C2833" s="9" t="str">
        <f>VLOOKUP(B2833,Metadata!$M$2:$N$6,2,FALSE)</f>
        <v>Permanent Employee</v>
      </c>
      <c r="D2833" s="9" t="s">
        <v>159</v>
      </c>
      <c r="E2833" s="9" t="s">
        <v>137</v>
      </c>
      <c r="F2833" s="9" t="s">
        <v>138</v>
      </c>
      <c r="G2833" s="9" t="s">
        <v>140</v>
      </c>
      <c r="H2833" s="9" t="str">
        <f>IF(G2833="","",VLOOKUP(G2833,Metadata!$J$2:$K$22,2,FALSE))</f>
        <v>Lisbon Metropolitan Area</v>
      </c>
      <c r="I2833" s="9" t="s">
        <v>138</v>
      </c>
      <c r="J2833" s="9" t="str">
        <f>IF(I2833="","",VLOOKUP(I2833,Metadata!$P$2:$Q$43,2,FALSE))</f>
        <v>Europe</v>
      </c>
      <c r="K2833" s="9" t="str">
        <f t="shared" si="0"/>
        <v>Portugal</v>
      </c>
      <c r="L2833" s="9" t="s">
        <v>140</v>
      </c>
      <c r="M2833" s="9" t="str">
        <f>IF(L2833="","",VLOOKUP(L2833,Metadata!$J$2:$K$22,2,FALSE))</f>
        <v>Lisbon Metropolitan Area</v>
      </c>
      <c r="N2833" s="9" t="s">
        <v>141</v>
      </c>
      <c r="O2833" s="9" t="s">
        <v>137</v>
      </c>
      <c r="P2833" s="9" t="s">
        <v>142</v>
      </c>
      <c r="Q2833" s="10" t="str">
        <f t="shared" si="1"/>
        <v>Full Office Job</v>
      </c>
      <c r="R2833" s="10">
        <v>6</v>
      </c>
      <c r="S2833" s="9" t="s">
        <v>161</v>
      </c>
      <c r="T2833" s="9" t="s">
        <v>137</v>
      </c>
      <c r="U2833" s="9" t="str">
        <f>IF(S2833&lt;&gt;"",S2833,IF(T2833&lt;&gt;"",VLOOKUP(T2833,Metadata!$S$2:$T$228,2,FALSE),""))</f>
        <v>Full-Stack Developer</v>
      </c>
      <c r="V2833" s="9" t="s">
        <v>207</v>
      </c>
      <c r="W2833" s="9" t="s">
        <v>137</v>
      </c>
      <c r="X2833" s="9" t="s">
        <v>208</v>
      </c>
      <c r="Y2833" s="9" t="s">
        <v>137</v>
      </c>
      <c r="Z2833" s="9" t="s">
        <v>262</v>
      </c>
      <c r="AA2833" s="9" t="s">
        <v>165</v>
      </c>
      <c r="AB2833" s="9" t="s">
        <v>253</v>
      </c>
      <c r="AC2833" s="9" t="s">
        <v>147</v>
      </c>
      <c r="AD2833" s="9"/>
      <c r="AE2833" s="9" t="s">
        <v>194</v>
      </c>
      <c r="AF2833" s="9"/>
      <c r="AG2833" s="9"/>
      <c r="AH2833" s="9"/>
      <c r="AI2833" s="9"/>
      <c r="AJ2833" s="9" t="s">
        <v>185</v>
      </c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 t="s">
        <v>178</v>
      </c>
      <c r="BB2833" s="9"/>
      <c r="BC2833" s="9"/>
      <c r="BD2833" s="9"/>
      <c r="BE2833" s="9"/>
      <c r="BF2833" s="9"/>
      <c r="BG2833" s="9"/>
      <c r="BH2833" s="9"/>
      <c r="BI2833" s="9"/>
      <c r="BJ2833" s="9"/>
      <c r="BK2833" s="9" t="s">
        <v>198</v>
      </c>
      <c r="BL2833" s="9" t="s">
        <v>199</v>
      </c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10"/>
      <c r="CB2833" s="10" t="str">
        <f t="shared" si="5"/>
        <v/>
      </c>
      <c r="CC2833" s="10"/>
      <c r="CD2833" s="9" t="str">
        <f t="shared" si="2"/>
        <v/>
      </c>
      <c r="CE2833" s="9" t="s">
        <v>232</v>
      </c>
      <c r="CF2833" s="9" t="s">
        <v>254</v>
      </c>
      <c r="CG2833" s="9">
        <f>IF(CF2833="","",VLOOKUP(CF2833,Metadata!$D$2:$H$20,2,FALSE))</f>
        <v>37500</v>
      </c>
      <c r="CH2833" s="9">
        <f>IF(CF2833="","",VLOOKUP(CF2833,Metadata!$D$2:$H$20,4,FALSE))</f>
        <v>35000</v>
      </c>
      <c r="CI2833" s="9">
        <f>IF(CF2833="","",VLOOKUP(CF2833,Metadata!$D$2:$H$20,5,FALSE))</f>
        <v>40000</v>
      </c>
      <c r="CJ2833" s="9">
        <f t="shared" si="3"/>
        <v>37500</v>
      </c>
      <c r="CK2833" s="9" t="s">
        <v>201</v>
      </c>
      <c r="CL2833" s="10">
        <v>4</v>
      </c>
      <c r="CM2833" s="10">
        <v>3</v>
      </c>
      <c r="CN2833" s="10">
        <v>7</v>
      </c>
      <c r="CO2833" s="10">
        <v>7</v>
      </c>
      <c r="CP2833" s="10">
        <v>7</v>
      </c>
      <c r="CQ2833" s="10">
        <v>5</v>
      </c>
      <c r="CR2833" s="10">
        <v>5</v>
      </c>
      <c r="CS2833" s="10">
        <v>7</v>
      </c>
      <c r="CT2833" s="10">
        <v>5</v>
      </c>
      <c r="CU2833" s="10">
        <v>6</v>
      </c>
      <c r="CV2833" s="10">
        <v>5</v>
      </c>
      <c r="CW2833" s="10">
        <v>3</v>
      </c>
      <c r="CX2833" s="10">
        <v>4</v>
      </c>
      <c r="CY2833" s="10">
        <v>4</v>
      </c>
      <c r="CZ2833" s="10">
        <v>6</v>
      </c>
      <c r="DA2833" s="10">
        <v>7</v>
      </c>
      <c r="DB2833" s="10">
        <v>5</v>
      </c>
      <c r="DC2833" s="10">
        <v>7</v>
      </c>
      <c r="DD2833" s="10">
        <v>4</v>
      </c>
      <c r="DE2833" s="10">
        <v>7</v>
      </c>
      <c r="DF2833" s="10">
        <v>6</v>
      </c>
      <c r="DG2833" s="10">
        <v>7</v>
      </c>
      <c r="DH2833" s="10">
        <v>7</v>
      </c>
      <c r="DI2833" s="10">
        <v>7</v>
      </c>
      <c r="DJ2833" s="10">
        <v>7</v>
      </c>
      <c r="DK2833" s="10">
        <v>7</v>
      </c>
      <c r="DL2833" s="10">
        <v>7</v>
      </c>
      <c r="DM2833" s="9" t="s">
        <v>296</v>
      </c>
      <c r="DN2833" s="10">
        <v>1995</v>
      </c>
      <c r="DO2833" s="9">
        <f t="shared" si="9"/>
        <v>26</v>
      </c>
      <c r="DP2833" s="9" t="s">
        <v>155</v>
      </c>
      <c r="DQ2833" s="9" t="s">
        <v>202</v>
      </c>
      <c r="DR2833" s="9" t="s">
        <v>157</v>
      </c>
      <c r="DS2833" s="9" t="s">
        <v>137</v>
      </c>
      <c r="DT2833" s="9" t="s">
        <v>657</v>
      </c>
      <c r="DU2833" s="9" t="s">
        <v>223</v>
      </c>
      <c r="DV2833" s="9" t="str">
        <f>VLOOKUP(DU2833,Metadata!$B$2:$C$7,2,FALSE)</f>
        <v>3 - 6 years</v>
      </c>
    </row>
    <row r="2834" spans="1:126">
      <c r="A2834" s="13">
        <v>2833</v>
      </c>
      <c r="B2834" s="9" t="s">
        <v>171</v>
      </c>
      <c r="C2834" s="9" t="str">
        <f>VLOOKUP(B2834,Metadata!$M$2:$N$6,2,FALSE)</f>
        <v>Contractor</v>
      </c>
      <c r="D2834" s="9" t="s">
        <v>137</v>
      </c>
      <c r="E2834" s="9" t="s">
        <v>136</v>
      </c>
      <c r="F2834" s="9" t="s">
        <v>138</v>
      </c>
      <c r="G2834" s="9" t="s">
        <v>204</v>
      </c>
      <c r="H2834" s="9" t="str">
        <f>IF(G2834="","",VLOOKUP(G2834,Metadata!$J$2:$K$22,2,FALSE))</f>
        <v>Centre</v>
      </c>
      <c r="I2834" s="9" t="s">
        <v>138</v>
      </c>
      <c r="J2834" s="9" t="str">
        <f>IF(I2834="","",VLOOKUP(I2834,Metadata!$P$2:$Q$43,2,FALSE))</f>
        <v>Europe</v>
      </c>
      <c r="K2834" s="9" t="str">
        <f t="shared" si="0"/>
        <v>Portugal</v>
      </c>
      <c r="L2834" s="9" t="s">
        <v>140</v>
      </c>
      <c r="M2834" s="9" t="str">
        <f>IF(L2834="","",VLOOKUP(L2834,Metadata!$J$2:$K$22,2,FALSE))</f>
        <v>Lisbon Metropolitan Area</v>
      </c>
      <c r="N2834" s="9" t="s">
        <v>141</v>
      </c>
      <c r="O2834" s="9" t="s">
        <v>137</v>
      </c>
      <c r="P2834" s="9" t="s">
        <v>191</v>
      </c>
      <c r="Q2834" s="10" t="str">
        <f t="shared" si="1"/>
        <v>Remote Job (full or flexible)</v>
      </c>
      <c r="R2834" s="10">
        <v>7</v>
      </c>
      <c r="S2834" s="9" t="s">
        <v>229</v>
      </c>
      <c r="T2834" s="9" t="s">
        <v>137</v>
      </c>
      <c r="U2834" s="9" t="str">
        <f>IF(S2834&lt;&gt;"",S2834,IF(T2834&lt;&gt;"",VLOOKUP(T2834,Metadata!$S$2:$T$228,2,FALSE),""))</f>
        <v>Project Manager</v>
      </c>
      <c r="V2834" s="9" t="s">
        <v>207</v>
      </c>
      <c r="W2834" s="9" t="s">
        <v>137</v>
      </c>
      <c r="X2834" s="9" t="s">
        <v>269</v>
      </c>
      <c r="Y2834" s="9" t="s">
        <v>137</v>
      </c>
      <c r="Z2834" s="9" t="s">
        <v>164</v>
      </c>
      <c r="AA2834" s="9" t="s">
        <v>165</v>
      </c>
      <c r="AB2834" s="9" t="s">
        <v>137</v>
      </c>
      <c r="AC2834" s="9" t="s">
        <v>147</v>
      </c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 t="s">
        <v>178</v>
      </c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198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10">
        <v>6</v>
      </c>
      <c r="CB2834" s="10" t="str">
        <f t="shared" si="5"/>
        <v>4 to 6 months</v>
      </c>
      <c r="CC2834" s="10">
        <v>50</v>
      </c>
      <c r="CD2834" s="9">
        <f t="shared" si="2"/>
        <v>80000</v>
      </c>
      <c r="CE2834" s="9" t="s">
        <v>137</v>
      </c>
      <c r="CF2834" s="9" t="s">
        <v>137</v>
      </c>
      <c r="CG2834" s="9" t="str">
        <f>IF(CF2834="","",VLOOKUP(CF2834,Metadata!$D$2:$H$20,2,FALSE))</f>
        <v/>
      </c>
      <c r="CH2834" s="9" t="str">
        <f>IF(CF2834="","",VLOOKUP(CF2834,Metadata!$D$2:$H$20,4,FALSE))</f>
        <v/>
      </c>
      <c r="CI2834" s="9" t="str">
        <f>IF(CF2834="","",VLOOKUP(CF2834,Metadata!$D$2:$H$20,5,FALSE))</f>
        <v/>
      </c>
      <c r="CJ2834" s="9">
        <f t="shared" si="3"/>
        <v>80000</v>
      </c>
      <c r="CK2834" s="9" t="s">
        <v>180</v>
      </c>
      <c r="CL2834" s="10">
        <v>6</v>
      </c>
      <c r="CM2834" s="10">
        <v>5</v>
      </c>
      <c r="CN2834" s="10">
        <v>7</v>
      </c>
      <c r="CO2834" s="10">
        <v>7</v>
      </c>
      <c r="CP2834" s="10">
        <v>6</v>
      </c>
      <c r="CQ2834" s="10">
        <v>6</v>
      </c>
      <c r="CR2834" s="10">
        <v>7</v>
      </c>
      <c r="CS2834" s="10">
        <v>7</v>
      </c>
      <c r="CT2834" s="10">
        <v>6</v>
      </c>
      <c r="CU2834" s="10">
        <v>6</v>
      </c>
      <c r="CV2834" s="10">
        <v>7</v>
      </c>
      <c r="CW2834" s="10">
        <v>4</v>
      </c>
      <c r="CX2834" s="10">
        <v>7</v>
      </c>
      <c r="CY2834" s="10">
        <v>5</v>
      </c>
      <c r="CZ2834" s="10">
        <v>6</v>
      </c>
      <c r="DA2834" s="10">
        <v>6</v>
      </c>
      <c r="DB2834" s="10">
        <v>6</v>
      </c>
      <c r="DC2834" s="10">
        <v>7</v>
      </c>
      <c r="DD2834" s="10">
        <v>4</v>
      </c>
      <c r="DE2834" s="10">
        <v>6</v>
      </c>
      <c r="DF2834" s="10">
        <v>6</v>
      </c>
      <c r="DG2834" s="10">
        <v>7</v>
      </c>
      <c r="DH2834" s="10">
        <v>6</v>
      </c>
      <c r="DI2834" s="10">
        <v>6</v>
      </c>
      <c r="DJ2834" s="10">
        <v>6</v>
      </c>
      <c r="DK2834" s="10">
        <v>6</v>
      </c>
      <c r="DL2834" s="10">
        <v>6</v>
      </c>
      <c r="DM2834" s="9" t="s">
        <v>154</v>
      </c>
      <c r="DN2834" s="10">
        <v>1977</v>
      </c>
      <c r="DO2834" s="9">
        <f t="shared" si="9"/>
        <v>44</v>
      </c>
      <c r="DP2834" s="9" t="s">
        <v>155</v>
      </c>
      <c r="DQ2834" s="9" t="s">
        <v>202</v>
      </c>
      <c r="DR2834" s="9" t="s">
        <v>170</v>
      </c>
      <c r="DS2834" s="9" t="s">
        <v>137</v>
      </c>
      <c r="DT2834" s="9" t="s">
        <v>657</v>
      </c>
      <c r="DU2834" s="9" t="s">
        <v>158</v>
      </c>
      <c r="DV2834" s="9" t="str">
        <f>VLOOKUP(DU2834,Metadata!$B$2:$C$7,2,FALSE)</f>
        <v>6+ years</v>
      </c>
    </row>
    <row r="2835" spans="1:126">
      <c r="A2835" s="13">
        <v>2834</v>
      </c>
      <c r="B2835" s="9" t="s">
        <v>171</v>
      </c>
      <c r="C2835" s="9" t="str">
        <f>VLOOKUP(B2835,Metadata!$M$2:$N$6,2,FALSE)</f>
        <v>Contractor</v>
      </c>
      <c r="D2835" s="9" t="s">
        <v>137</v>
      </c>
      <c r="E2835" s="9" t="s">
        <v>159</v>
      </c>
      <c r="F2835" s="9" t="s">
        <v>138</v>
      </c>
      <c r="G2835" s="9" t="s">
        <v>190</v>
      </c>
      <c r="H2835" s="9" t="str">
        <f>IF(G2835="","",VLOOKUP(G2835,Metadata!$J$2:$K$22,2,FALSE))</f>
        <v>North</v>
      </c>
      <c r="I2835" s="9" t="s">
        <v>138</v>
      </c>
      <c r="J2835" s="9" t="str">
        <f>IF(I2835="","",VLOOKUP(I2835,Metadata!$P$2:$Q$43,2,FALSE))</f>
        <v>Europe</v>
      </c>
      <c r="K2835" s="9" t="str">
        <f t="shared" si="0"/>
        <v>Portugal</v>
      </c>
      <c r="L2835" s="9" t="s">
        <v>172</v>
      </c>
      <c r="M2835" s="9" t="str">
        <f>IF(L2835="","",VLOOKUP(L2835,Metadata!$J$2:$K$22,2,FALSE))</f>
        <v>Porto Metropolitan Area</v>
      </c>
      <c r="N2835" s="9" t="s">
        <v>141</v>
      </c>
      <c r="O2835" s="9" t="s">
        <v>137</v>
      </c>
      <c r="P2835" s="9" t="s">
        <v>191</v>
      </c>
      <c r="Q2835" s="10" t="str">
        <f t="shared" si="1"/>
        <v>Remote Job (full or flexible)</v>
      </c>
      <c r="R2835" s="10">
        <v>7</v>
      </c>
      <c r="S2835" s="9" t="s">
        <v>161</v>
      </c>
      <c r="T2835" s="9" t="s">
        <v>137</v>
      </c>
      <c r="U2835" s="9" t="str">
        <f>IF(S2835&lt;&gt;"",S2835,IF(T2835&lt;&gt;"",VLOOKUP(T2835,Metadata!$S$2:$T$228,2,FALSE),""))</f>
        <v>Full-Stack Developer</v>
      </c>
      <c r="V2835" s="9" t="s">
        <v>264</v>
      </c>
      <c r="W2835" s="9" t="s">
        <v>137</v>
      </c>
      <c r="X2835" s="9" t="s">
        <v>269</v>
      </c>
      <c r="Y2835" s="9" t="s">
        <v>137</v>
      </c>
      <c r="Z2835" s="9" t="s">
        <v>262</v>
      </c>
      <c r="AA2835" s="9" t="s">
        <v>165</v>
      </c>
      <c r="AB2835" s="9" t="s">
        <v>137</v>
      </c>
      <c r="AC2835" s="9"/>
      <c r="AD2835" s="9"/>
      <c r="AE2835" s="9"/>
      <c r="AF2835" s="9"/>
      <c r="AG2835" s="9" t="s">
        <v>166</v>
      </c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 t="s">
        <v>178</v>
      </c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 t="s">
        <v>179</v>
      </c>
      <c r="BQ2835" s="9"/>
      <c r="BR2835" s="9" t="s">
        <v>247</v>
      </c>
      <c r="BS2835" s="9"/>
      <c r="BT2835" s="9"/>
      <c r="BU2835" s="9"/>
      <c r="BV2835" s="9"/>
      <c r="BW2835" s="9" t="s">
        <v>286</v>
      </c>
      <c r="BX2835" s="9"/>
      <c r="BY2835" s="9"/>
      <c r="BZ2835" s="9"/>
      <c r="CA2835" s="10">
        <v>2</v>
      </c>
      <c r="CB2835" s="10" t="str">
        <f t="shared" si="5"/>
        <v>Less than 3 months</v>
      </c>
      <c r="CC2835" s="10">
        <v>30</v>
      </c>
      <c r="CD2835" s="9">
        <f t="shared" si="2"/>
        <v>48000</v>
      </c>
      <c r="CE2835" s="9" t="s">
        <v>137</v>
      </c>
      <c r="CF2835" s="9" t="s">
        <v>137</v>
      </c>
      <c r="CG2835" s="9" t="str">
        <f>IF(CF2835="","",VLOOKUP(CF2835,Metadata!$D$2:$H$20,2,FALSE))</f>
        <v/>
      </c>
      <c r="CH2835" s="9" t="str">
        <f>IF(CF2835="","",VLOOKUP(CF2835,Metadata!$D$2:$H$20,4,FALSE))</f>
        <v/>
      </c>
      <c r="CI2835" s="9" t="str">
        <f>IF(CF2835="","",VLOOKUP(CF2835,Metadata!$D$2:$H$20,5,FALSE))</f>
        <v/>
      </c>
      <c r="CJ2835" s="9">
        <f t="shared" si="3"/>
        <v>48000</v>
      </c>
      <c r="CK2835" s="9" t="s">
        <v>180</v>
      </c>
      <c r="CL2835" s="10">
        <v>7</v>
      </c>
      <c r="CM2835" s="10">
        <v>3</v>
      </c>
      <c r="CN2835" s="10">
        <v>7</v>
      </c>
      <c r="CO2835" s="10">
        <v>7</v>
      </c>
      <c r="CP2835" s="10">
        <v>4</v>
      </c>
      <c r="CQ2835" s="10">
        <v>7</v>
      </c>
      <c r="CR2835" s="10">
        <v>4</v>
      </c>
      <c r="CS2835" s="10">
        <v>5</v>
      </c>
      <c r="CT2835" s="10">
        <v>4</v>
      </c>
      <c r="CU2835" s="10">
        <v>4</v>
      </c>
      <c r="CV2835" s="10">
        <v>5</v>
      </c>
      <c r="CW2835" s="10">
        <v>6</v>
      </c>
      <c r="CX2835" s="10">
        <v>7</v>
      </c>
      <c r="CY2835" s="10">
        <v>5</v>
      </c>
      <c r="CZ2835" s="10">
        <v>4</v>
      </c>
      <c r="DA2835" s="10">
        <v>2</v>
      </c>
      <c r="DB2835" s="10">
        <v>4</v>
      </c>
      <c r="DC2835" s="10">
        <v>4</v>
      </c>
      <c r="DD2835" s="10">
        <v>4</v>
      </c>
      <c r="DE2835" s="10">
        <v>5</v>
      </c>
      <c r="DF2835" s="10">
        <v>5</v>
      </c>
      <c r="DG2835" s="10">
        <v>6</v>
      </c>
      <c r="DH2835" s="10">
        <v>4</v>
      </c>
      <c r="DI2835" s="10">
        <v>7</v>
      </c>
      <c r="DJ2835" s="10">
        <v>4</v>
      </c>
      <c r="DK2835" s="10">
        <v>4</v>
      </c>
      <c r="DL2835" s="10">
        <v>7</v>
      </c>
      <c r="DM2835" s="9" t="s">
        <v>154</v>
      </c>
      <c r="DN2835" s="10">
        <v>1988</v>
      </c>
      <c r="DO2835" s="9">
        <f t="shared" si="9"/>
        <v>33</v>
      </c>
      <c r="DP2835" s="9" t="s">
        <v>155</v>
      </c>
      <c r="DQ2835" s="9" t="s">
        <v>202</v>
      </c>
      <c r="DR2835" s="9" t="s">
        <v>157</v>
      </c>
      <c r="DS2835" s="9" t="s">
        <v>137</v>
      </c>
      <c r="DT2835" s="9" t="s">
        <v>657</v>
      </c>
      <c r="DU2835" s="9" t="s">
        <v>158</v>
      </c>
      <c r="DV2835" s="9" t="str">
        <f>VLOOKUP(DU2835,Metadata!$B$2:$C$7,2,FALSE)</f>
        <v>6+ years</v>
      </c>
    </row>
    <row r="2836" spans="1:126">
      <c r="A2836" s="13">
        <v>2835</v>
      </c>
      <c r="B2836" s="9" t="s">
        <v>135</v>
      </c>
      <c r="C2836" s="9" t="str">
        <f>VLOOKUP(B2836,Metadata!$M$2:$N$6,2,FALSE)</f>
        <v>Permanent Employee</v>
      </c>
      <c r="D2836" s="9" t="s">
        <v>159</v>
      </c>
      <c r="E2836" s="9" t="s">
        <v>137</v>
      </c>
      <c r="F2836" s="9" t="s">
        <v>138</v>
      </c>
      <c r="G2836" s="9" t="s">
        <v>265</v>
      </c>
      <c r="H2836" s="9" t="str">
        <f>IF(G2836="","",VLOOKUP(G2836,Metadata!$J$2:$K$22,2,FALSE))</f>
        <v>Azores and Madeira</v>
      </c>
      <c r="I2836" s="9" t="s">
        <v>138</v>
      </c>
      <c r="J2836" s="9" t="str">
        <f>IF(I2836="","",VLOOKUP(I2836,Metadata!$P$2:$Q$43,2,FALSE))</f>
        <v>Europe</v>
      </c>
      <c r="K2836" s="9" t="str">
        <f t="shared" si="0"/>
        <v>Portugal</v>
      </c>
      <c r="L2836" s="9" t="s">
        <v>172</v>
      </c>
      <c r="M2836" s="9" t="str">
        <f>IF(L2836="","",VLOOKUP(L2836,Metadata!$J$2:$K$22,2,FALSE))</f>
        <v>Porto Metropolitan Area</v>
      </c>
      <c r="N2836" s="9" t="s">
        <v>141</v>
      </c>
      <c r="O2836" s="9" t="s">
        <v>137</v>
      </c>
      <c r="P2836" s="9" t="s">
        <v>191</v>
      </c>
      <c r="Q2836" s="10" t="str">
        <f t="shared" si="1"/>
        <v>Remote Job (full or flexible)</v>
      </c>
      <c r="R2836" s="10">
        <v>6</v>
      </c>
      <c r="S2836" s="9" t="s">
        <v>216</v>
      </c>
      <c r="T2836" s="9" t="s">
        <v>137</v>
      </c>
      <c r="U2836" s="9" t="str">
        <f>IF(S2836&lt;&gt;"",S2836,IF(T2836&lt;&gt;"",VLOOKUP(T2836,Metadata!$S$2:$T$228,2,FALSE),""))</f>
        <v>Front-End Developer</v>
      </c>
      <c r="V2836" s="9" t="s">
        <v>323</v>
      </c>
      <c r="W2836" s="9" t="s">
        <v>137</v>
      </c>
      <c r="X2836" s="9" t="s">
        <v>145</v>
      </c>
      <c r="Y2836" s="9" t="s">
        <v>137</v>
      </c>
      <c r="Z2836" s="9" t="s">
        <v>184</v>
      </c>
      <c r="AA2836" s="9" t="s">
        <v>165</v>
      </c>
      <c r="AB2836" s="9" t="s">
        <v>137</v>
      </c>
      <c r="AC2836" s="9"/>
      <c r="AD2836" s="9"/>
      <c r="AE2836" s="9"/>
      <c r="AF2836" s="9"/>
      <c r="AG2836" s="9"/>
      <c r="AH2836" s="9"/>
      <c r="AI2836" s="9"/>
      <c r="AJ2836" s="9" t="s">
        <v>185</v>
      </c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 t="s">
        <v>186</v>
      </c>
      <c r="CA2836" s="10"/>
      <c r="CB2836" s="10" t="str">
        <f t="shared" si="5"/>
        <v/>
      </c>
      <c r="CC2836" s="10"/>
      <c r="CD2836" s="9" t="str">
        <f t="shared" si="2"/>
        <v/>
      </c>
      <c r="CE2836" s="9" t="s">
        <v>168</v>
      </c>
      <c r="CF2836" s="9" t="s">
        <v>245</v>
      </c>
      <c r="CG2836" s="9">
        <f>IF(CF2836="","",VLOOKUP(CF2836,Metadata!$D$2:$H$20,2,FALSE))</f>
        <v>42500</v>
      </c>
      <c r="CH2836" s="9">
        <f>IF(CF2836="","",VLOOKUP(CF2836,Metadata!$D$2:$H$20,4,FALSE))</f>
        <v>40000</v>
      </c>
      <c r="CI2836" s="9">
        <f>IF(CF2836="","",VLOOKUP(CF2836,Metadata!$D$2:$H$20,5,FALSE))</f>
        <v>45000</v>
      </c>
      <c r="CJ2836" s="9">
        <f t="shared" si="3"/>
        <v>42500</v>
      </c>
      <c r="CK2836" s="9" t="s">
        <v>221</v>
      </c>
      <c r="CL2836" s="10">
        <v>5</v>
      </c>
      <c r="CM2836" s="10">
        <v>2</v>
      </c>
      <c r="CN2836" s="10">
        <v>6</v>
      </c>
      <c r="CO2836" s="10">
        <v>6</v>
      </c>
      <c r="CP2836" s="10">
        <v>6</v>
      </c>
      <c r="CQ2836" s="10">
        <v>6</v>
      </c>
      <c r="CR2836" s="10">
        <v>4</v>
      </c>
      <c r="CS2836" s="10">
        <v>5</v>
      </c>
      <c r="CT2836" s="10">
        <v>6</v>
      </c>
      <c r="CU2836" s="10">
        <v>5</v>
      </c>
      <c r="CV2836" s="10">
        <v>5</v>
      </c>
      <c r="CW2836" s="10">
        <v>4</v>
      </c>
      <c r="CX2836" s="10">
        <v>6</v>
      </c>
      <c r="CY2836" s="10">
        <v>4</v>
      </c>
      <c r="CZ2836" s="10">
        <v>5</v>
      </c>
      <c r="DA2836" s="10">
        <v>4</v>
      </c>
      <c r="DB2836" s="10">
        <v>4</v>
      </c>
      <c r="DC2836" s="10">
        <v>6</v>
      </c>
      <c r="DD2836" s="10">
        <v>4</v>
      </c>
      <c r="DE2836" s="10">
        <v>7</v>
      </c>
      <c r="DF2836" s="10">
        <v>7</v>
      </c>
      <c r="DG2836" s="10">
        <v>6</v>
      </c>
      <c r="DH2836" s="10">
        <v>4</v>
      </c>
      <c r="DI2836" s="10">
        <v>7</v>
      </c>
      <c r="DJ2836" s="10">
        <v>4</v>
      </c>
      <c r="DK2836" s="10">
        <v>5</v>
      </c>
      <c r="DL2836" s="10">
        <v>5</v>
      </c>
      <c r="DM2836" s="9" t="s">
        <v>154</v>
      </c>
      <c r="DN2836" s="10">
        <v>1991</v>
      </c>
      <c r="DO2836" s="9">
        <f t="shared" si="9"/>
        <v>30</v>
      </c>
      <c r="DP2836" s="9" t="s">
        <v>155</v>
      </c>
      <c r="DQ2836" s="9" t="s">
        <v>202</v>
      </c>
      <c r="DR2836" s="9" t="s">
        <v>157</v>
      </c>
      <c r="DS2836" s="9" t="s">
        <v>137</v>
      </c>
      <c r="DT2836" s="9" t="s">
        <v>657</v>
      </c>
      <c r="DU2836" s="9" t="s">
        <v>203</v>
      </c>
      <c r="DV2836" s="9" t="str">
        <f>VLOOKUP(DU2836,Metadata!$B$2:$C$7,2,FALSE)</f>
        <v>6+ years</v>
      </c>
    </row>
    <row r="2837" spans="1:126">
      <c r="A2837" s="13">
        <v>2836</v>
      </c>
      <c r="B2837" s="9" t="s">
        <v>135</v>
      </c>
      <c r="C2837" s="9" t="str">
        <f>VLOOKUP(B2837,Metadata!$M$2:$N$6,2,FALSE)</f>
        <v>Permanent Employee</v>
      </c>
      <c r="D2837" s="9" t="s">
        <v>159</v>
      </c>
      <c r="E2837" s="9" t="s">
        <v>137</v>
      </c>
      <c r="F2837" s="9" t="s">
        <v>138</v>
      </c>
      <c r="G2837" s="9" t="s">
        <v>140</v>
      </c>
      <c r="H2837" s="9" t="str">
        <f>IF(G2837="","",VLOOKUP(G2837,Metadata!$J$2:$K$22,2,FALSE))</f>
        <v>Lisbon Metropolitan Area</v>
      </c>
      <c r="I2837" s="9" t="s">
        <v>138</v>
      </c>
      <c r="J2837" s="9" t="str">
        <f>IF(I2837="","",VLOOKUP(I2837,Metadata!$P$2:$Q$43,2,FALSE))</f>
        <v>Europe</v>
      </c>
      <c r="K2837" s="9" t="str">
        <f t="shared" si="0"/>
        <v>Portugal</v>
      </c>
      <c r="L2837" s="9" t="s">
        <v>140</v>
      </c>
      <c r="M2837" s="9" t="str">
        <f>IF(L2837="","",VLOOKUP(L2837,Metadata!$J$2:$K$22,2,FALSE))</f>
        <v>Lisbon Metropolitan Area</v>
      </c>
      <c r="N2837" s="9" t="s">
        <v>141</v>
      </c>
      <c r="O2837" s="9" t="s">
        <v>137</v>
      </c>
      <c r="P2837" s="9" t="s">
        <v>191</v>
      </c>
      <c r="Q2837" s="10" t="str">
        <f t="shared" si="1"/>
        <v>Remote Job (full or flexible)</v>
      </c>
      <c r="R2837" s="10">
        <v>5</v>
      </c>
      <c r="S2837" s="9" t="s">
        <v>216</v>
      </c>
      <c r="T2837" s="9" t="s">
        <v>137</v>
      </c>
      <c r="U2837" s="9" t="str">
        <f>IF(S2837&lt;&gt;"",S2837,IF(T2837&lt;&gt;"",VLOOKUP(T2837,Metadata!$S$2:$T$228,2,FALSE),""))</f>
        <v>Front-End Developer</v>
      </c>
      <c r="V2837" s="9" t="s">
        <v>323</v>
      </c>
      <c r="W2837" s="9" t="s">
        <v>137</v>
      </c>
      <c r="X2837" s="9" t="s">
        <v>145</v>
      </c>
      <c r="Y2837" s="9" t="s">
        <v>137</v>
      </c>
      <c r="Z2837" s="9" t="s">
        <v>184</v>
      </c>
      <c r="AA2837" s="9" t="s">
        <v>165</v>
      </c>
      <c r="AB2837" s="9" t="s">
        <v>137</v>
      </c>
      <c r="AC2837" s="9"/>
      <c r="AD2837" s="9"/>
      <c r="AE2837" s="9"/>
      <c r="AF2837" s="9"/>
      <c r="AG2837" s="9"/>
      <c r="AH2837" s="9"/>
      <c r="AI2837" s="9"/>
      <c r="AJ2837" s="9" t="s">
        <v>185</v>
      </c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 t="s">
        <v>178</v>
      </c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 t="s">
        <v>186</v>
      </c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10"/>
      <c r="CB2837" s="10" t="str">
        <f t="shared" si="5"/>
        <v/>
      </c>
      <c r="CC2837" s="10"/>
      <c r="CD2837" s="9" t="str">
        <f t="shared" si="2"/>
        <v/>
      </c>
      <c r="CE2837" s="9" t="s">
        <v>168</v>
      </c>
      <c r="CF2837" s="9" t="s">
        <v>236</v>
      </c>
      <c r="CG2837" s="9">
        <f>IF(CF2837="","",VLOOKUP(CF2837,Metadata!$D$2:$H$20,2,FALSE))</f>
        <v>47500</v>
      </c>
      <c r="CH2837" s="9">
        <f>IF(CF2837="","",VLOOKUP(CF2837,Metadata!$D$2:$H$20,4,FALSE))</f>
        <v>45000</v>
      </c>
      <c r="CI2837" s="9">
        <f>IF(CF2837="","",VLOOKUP(CF2837,Metadata!$D$2:$H$20,5,FALSE))</f>
        <v>50000</v>
      </c>
      <c r="CJ2837" s="9">
        <f t="shared" si="3"/>
        <v>47500</v>
      </c>
      <c r="CK2837" s="9" t="s">
        <v>189</v>
      </c>
      <c r="CL2837" s="10">
        <v>5</v>
      </c>
      <c r="CM2837" s="10">
        <v>3</v>
      </c>
      <c r="CN2837" s="10">
        <v>6</v>
      </c>
      <c r="CO2837" s="10">
        <v>6</v>
      </c>
      <c r="CP2837" s="10">
        <v>5</v>
      </c>
      <c r="CQ2837" s="10">
        <v>6</v>
      </c>
      <c r="CR2837" s="10">
        <v>6</v>
      </c>
      <c r="CS2837" s="10">
        <v>6</v>
      </c>
      <c r="CT2837" s="10">
        <v>7</v>
      </c>
      <c r="CU2837" s="10">
        <v>5</v>
      </c>
      <c r="CV2837" s="10">
        <v>6</v>
      </c>
      <c r="CW2837" s="10">
        <v>4</v>
      </c>
      <c r="CX2837" s="10">
        <v>6</v>
      </c>
      <c r="CY2837" s="10">
        <v>7</v>
      </c>
      <c r="CZ2837" s="10">
        <v>6</v>
      </c>
      <c r="DA2837" s="10">
        <v>7</v>
      </c>
      <c r="DB2837" s="10">
        <v>4</v>
      </c>
      <c r="DC2837" s="10">
        <v>6</v>
      </c>
      <c r="DD2837" s="10">
        <v>4</v>
      </c>
      <c r="DE2837" s="10">
        <v>7</v>
      </c>
      <c r="DF2837" s="10">
        <v>6</v>
      </c>
      <c r="DG2837" s="10">
        <v>5</v>
      </c>
      <c r="DH2837" s="10">
        <v>5</v>
      </c>
      <c r="DI2837" s="10">
        <v>7</v>
      </c>
      <c r="DJ2837" s="10">
        <v>5</v>
      </c>
      <c r="DK2837" s="10">
        <v>5</v>
      </c>
      <c r="DL2837" s="10">
        <v>6</v>
      </c>
      <c r="DM2837" s="9" t="s">
        <v>154</v>
      </c>
      <c r="DN2837" s="10">
        <v>1983</v>
      </c>
      <c r="DO2837" s="9">
        <f t="shared" si="9"/>
        <v>38</v>
      </c>
      <c r="DP2837" s="9" t="s">
        <v>155</v>
      </c>
      <c r="DQ2837" s="9" t="s">
        <v>156</v>
      </c>
      <c r="DR2837" s="9" t="s">
        <v>157</v>
      </c>
      <c r="DS2837" s="9" t="s">
        <v>137</v>
      </c>
      <c r="DT2837" s="9" t="s">
        <v>657</v>
      </c>
      <c r="DU2837" s="9" t="s">
        <v>158</v>
      </c>
      <c r="DV2837" s="9" t="str">
        <f>VLOOKUP(DU2837,Metadata!$B$2:$C$7,2,FALSE)</f>
        <v>6+ years</v>
      </c>
    </row>
    <row r="2838" spans="1:126">
      <c r="A2838" s="13">
        <v>2837</v>
      </c>
      <c r="B2838" s="9" t="s">
        <v>135</v>
      </c>
      <c r="C2838" s="9" t="str">
        <f>VLOOKUP(B2838,Metadata!$M$2:$N$6,2,FALSE)</f>
        <v>Permanent Employee</v>
      </c>
      <c r="D2838" s="9" t="s">
        <v>159</v>
      </c>
      <c r="E2838" s="9" t="s">
        <v>137</v>
      </c>
      <c r="F2838" s="9" t="s">
        <v>138</v>
      </c>
      <c r="G2838" s="9" t="s">
        <v>160</v>
      </c>
      <c r="H2838" s="9" t="str">
        <f>IF(G2838="","",VLOOKUP(G2838,Metadata!$J$2:$K$22,2,FALSE))</f>
        <v>Centre</v>
      </c>
      <c r="I2838" s="9" t="s">
        <v>138</v>
      </c>
      <c r="J2838" s="9" t="str">
        <f>IF(I2838="","",VLOOKUP(I2838,Metadata!$P$2:$Q$43,2,FALSE))</f>
        <v>Europe</v>
      </c>
      <c r="K2838" s="9" t="str">
        <f t="shared" si="0"/>
        <v>Portugal</v>
      </c>
      <c r="L2838" s="9" t="s">
        <v>160</v>
      </c>
      <c r="M2838" s="9" t="str">
        <f>IF(L2838="","",VLOOKUP(L2838,Metadata!$J$2:$K$22,2,FALSE))</f>
        <v>Centre</v>
      </c>
      <c r="N2838" s="9" t="s">
        <v>141</v>
      </c>
      <c r="O2838" s="9" t="s">
        <v>137</v>
      </c>
      <c r="P2838" s="9" t="s">
        <v>142</v>
      </c>
      <c r="Q2838" s="10" t="str">
        <f t="shared" si="1"/>
        <v>Full Office Job</v>
      </c>
      <c r="R2838" s="10">
        <v>7</v>
      </c>
      <c r="S2838" s="9" t="s">
        <v>206</v>
      </c>
      <c r="T2838" s="9" t="s">
        <v>137</v>
      </c>
      <c r="U2838" s="9" t="str">
        <f>IF(S2838&lt;&gt;"",S2838,IF(T2838&lt;&gt;"",VLOOKUP(T2838,Metadata!$S$2:$T$228,2,FALSE),""))</f>
        <v>Mobile Apps Developer</v>
      </c>
      <c r="V2838" s="9" t="s">
        <v>162</v>
      </c>
      <c r="W2838" s="9" t="s">
        <v>137</v>
      </c>
      <c r="X2838" s="9" t="s">
        <v>145</v>
      </c>
      <c r="Y2838" s="9" t="s">
        <v>137</v>
      </c>
      <c r="Z2838" s="9" t="s">
        <v>184</v>
      </c>
      <c r="AA2838" s="9" t="s">
        <v>137</v>
      </c>
      <c r="AB2838" s="9" t="s">
        <v>137</v>
      </c>
      <c r="AC2838" s="9"/>
      <c r="AD2838" s="9"/>
      <c r="AE2838" s="9"/>
      <c r="AF2838" s="9"/>
      <c r="AG2838" s="9"/>
      <c r="AH2838" s="9"/>
      <c r="AI2838" s="9"/>
      <c r="AJ2838" s="9"/>
      <c r="AK2838" s="9"/>
      <c r="AL2838" s="9" t="s">
        <v>177</v>
      </c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 t="s">
        <v>150</v>
      </c>
      <c r="BZ2838" s="9" t="s">
        <v>137</v>
      </c>
      <c r="CA2838" s="10"/>
      <c r="CB2838" s="10" t="str">
        <f t="shared" si="5"/>
        <v/>
      </c>
      <c r="CC2838" s="10"/>
      <c r="CD2838" s="9" t="str">
        <f t="shared" si="2"/>
        <v/>
      </c>
      <c r="CE2838" s="9" t="s">
        <v>151</v>
      </c>
      <c r="CF2838" s="9" t="s">
        <v>236</v>
      </c>
      <c r="CG2838" s="9">
        <f>IF(CF2838="","",VLOOKUP(CF2838,Metadata!$D$2:$H$20,2,FALSE))</f>
        <v>47500</v>
      </c>
      <c r="CH2838" s="9">
        <f>IF(CF2838="","",VLOOKUP(CF2838,Metadata!$D$2:$H$20,4,FALSE))</f>
        <v>45000</v>
      </c>
      <c r="CI2838" s="9">
        <f>IF(CF2838="","",VLOOKUP(CF2838,Metadata!$D$2:$H$20,5,FALSE))</f>
        <v>50000</v>
      </c>
      <c r="CJ2838" s="9">
        <f t="shared" si="3"/>
        <v>47500</v>
      </c>
      <c r="CK2838" s="9" t="s">
        <v>221</v>
      </c>
      <c r="CL2838" s="10">
        <v>7</v>
      </c>
      <c r="CM2838" s="10">
        <v>5</v>
      </c>
      <c r="CN2838" s="10">
        <v>7</v>
      </c>
      <c r="CO2838" s="10">
        <v>7</v>
      </c>
      <c r="CP2838" s="10">
        <v>3</v>
      </c>
      <c r="CQ2838" s="10">
        <v>4</v>
      </c>
      <c r="CR2838" s="10">
        <v>7</v>
      </c>
      <c r="CS2838" s="10">
        <v>7</v>
      </c>
      <c r="CT2838" s="10">
        <v>6</v>
      </c>
      <c r="CU2838" s="10">
        <v>7</v>
      </c>
      <c r="CV2838" s="10">
        <v>5</v>
      </c>
      <c r="CW2838" s="10">
        <v>3</v>
      </c>
      <c r="CX2838" s="10">
        <v>5</v>
      </c>
      <c r="CY2838" s="10">
        <v>4</v>
      </c>
      <c r="CZ2838" s="10">
        <v>5</v>
      </c>
      <c r="DA2838" s="10">
        <v>4</v>
      </c>
      <c r="DB2838" s="10">
        <v>4</v>
      </c>
      <c r="DC2838" s="10">
        <v>7</v>
      </c>
      <c r="DD2838" s="10">
        <v>4</v>
      </c>
      <c r="DE2838" s="10">
        <v>6</v>
      </c>
      <c r="DF2838" s="10">
        <v>5</v>
      </c>
      <c r="DG2838" s="10">
        <v>7</v>
      </c>
      <c r="DH2838" s="10">
        <v>3</v>
      </c>
      <c r="DI2838" s="10">
        <v>5</v>
      </c>
      <c r="DJ2838" s="10">
        <v>4</v>
      </c>
      <c r="DK2838" s="10">
        <v>4</v>
      </c>
      <c r="DL2838" s="10">
        <v>5</v>
      </c>
      <c r="DM2838" s="9" t="s">
        <v>154</v>
      </c>
      <c r="DN2838" s="10">
        <v>1989</v>
      </c>
      <c r="DO2838" s="9">
        <f t="shared" si="9"/>
        <v>32</v>
      </c>
      <c r="DP2838" s="9" t="s">
        <v>155</v>
      </c>
      <c r="DQ2838" s="9" t="s">
        <v>156</v>
      </c>
      <c r="DR2838" s="9" t="s">
        <v>157</v>
      </c>
      <c r="DS2838" s="9" t="s">
        <v>137</v>
      </c>
      <c r="DT2838" s="9" t="s">
        <v>657</v>
      </c>
      <c r="DU2838" s="9" t="s">
        <v>158</v>
      </c>
      <c r="DV2838" s="9" t="str">
        <f>VLOOKUP(DU2838,Metadata!$B$2:$C$7,2,FALSE)</f>
        <v>6+ years</v>
      </c>
    </row>
    <row r="2839" spans="1:126">
      <c r="A2839" s="13">
        <v>2838</v>
      </c>
      <c r="B2839" s="9" t="s">
        <v>135</v>
      </c>
      <c r="C2839" s="9" t="str">
        <f>VLOOKUP(B2839,Metadata!$M$2:$N$6,2,FALSE)</f>
        <v>Permanent Employee</v>
      </c>
      <c r="D2839" s="9" t="s">
        <v>159</v>
      </c>
      <c r="E2839" s="9" t="s">
        <v>137</v>
      </c>
      <c r="F2839" s="9" t="s">
        <v>138</v>
      </c>
      <c r="G2839" s="9" t="s">
        <v>140</v>
      </c>
      <c r="H2839" s="9" t="str">
        <f>IF(G2839="","",VLOOKUP(G2839,Metadata!$J$2:$K$22,2,FALSE))</f>
        <v>Lisbon Metropolitan Area</v>
      </c>
      <c r="I2839" s="9" t="s">
        <v>138</v>
      </c>
      <c r="J2839" s="9" t="str">
        <f>IF(I2839="","",VLOOKUP(I2839,Metadata!$P$2:$Q$43,2,FALSE))</f>
        <v>Europe</v>
      </c>
      <c r="K2839" s="9" t="str">
        <f t="shared" si="0"/>
        <v>Portugal</v>
      </c>
      <c r="L2839" s="9" t="s">
        <v>140</v>
      </c>
      <c r="M2839" s="9" t="str">
        <f>IF(L2839="","",VLOOKUP(L2839,Metadata!$J$2:$K$22,2,FALSE))</f>
        <v>Lisbon Metropolitan Area</v>
      </c>
      <c r="N2839" s="9" t="s">
        <v>214</v>
      </c>
      <c r="O2839" s="9" t="s">
        <v>239</v>
      </c>
      <c r="P2839" s="9" t="s">
        <v>142</v>
      </c>
      <c r="Q2839" s="10" t="str">
        <f t="shared" si="1"/>
        <v>Full Office Job</v>
      </c>
      <c r="R2839" s="10">
        <v>7</v>
      </c>
      <c r="S2839" s="9" t="s">
        <v>398</v>
      </c>
      <c r="T2839" s="9" t="s">
        <v>137</v>
      </c>
      <c r="U2839" s="9" t="str">
        <f>IF(S2839&lt;&gt;"",S2839,IF(T2839&lt;&gt;"",VLOOKUP(T2839,Metadata!$S$2:$T$228,2,FALSE),""))</f>
        <v>SysAdmin Engineer</v>
      </c>
      <c r="V2839" s="9" t="s">
        <v>276</v>
      </c>
      <c r="W2839" s="9" t="s">
        <v>137</v>
      </c>
      <c r="X2839" s="9" t="s">
        <v>163</v>
      </c>
      <c r="Y2839" s="9" t="s">
        <v>137</v>
      </c>
      <c r="Z2839" s="9" t="s">
        <v>262</v>
      </c>
      <c r="AA2839" s="9" t="s">
        <v>165</v>
      </c>
      <c r="AB2839" s="9" t="s">
        <v>253</v>
      </c>
      <c r="AC2839" s="9" t="s">
        <v>147</v>
      </c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 t="s">
        <v>854</v>
      </c>
      <c r="BJ2839" s="9" t="s">
        <v>167</v>
      </c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10"/>
      <c r="CB2839" s="10" t="str">
        <f t="shared" si="5"/>
        <v/>
      </c>
      <c r="CC2839" s="10"/>
      <c r="CD2839" s="9" t="str">
        <f t="shared" si="2"/>
        <v/>
      </c>
      <c r="CE2839" s="9" t="s">
        <v>151</v>
      </c>
      <c r="CF2839" s="9" t="s">
        <v>245</v>
      </c>
      <c r="CG2839" s="9">
        <f>IF(CF2839="","",VLOOKUP(CF2839,Metadata!$D$2:$H$20,2,FALSE))</f>
        <v>42500</v>
      </c>
      <c r="CH2839" s="9">
        <f>IF(CF2839="","",VLOOKUP(CF2839,Metadata!$D$2:$H$20,4,FALSE))</f>
        <v>40000</v>
      </c>
      <c r="CI2839" s="9">
        <f>IF(CF2839="","",VLOOKUP(CF2839,Metadata!$D$2:$H$20,5,FALSE))</f>
        <v>45000</v>
      </c>
      <c r="CJ2839" s="9">
        <f t="shared" si="3"/>
        <v>42500</v>
      </c>
      <c r="CK2839" s="9" t="s">
        <v>153</v>
      </c>
      <c r="CL2839" s="10">
        <v>3</v>
      </c>
      <c r="CM2839" s="10">
        <v>3</v>
      </c>
      <c r="CN2839" s="10">
        <v>6</v>
      </c>
      <c r="CO2839" s="10">
        <v>6</v>
      </c>
      <c r="CP2839" s="10">
        <v>6</v>
      </c>
      <c r="CQ2839" s="10">
        <v>6</v>
      </c>
      <c r="CR2839" s="10">
        <v>6</v>
      </c>
      <c r="CS2839" s="10">
        <v>5</v>
      </c>
      <c r="CT2839" s="10">
        <v>5</v>
      </c>
      <c r="CU2839" s="10">
        <v>5</v>
      </c>
      <c r="CV2839" s="10">
        <v>5</v>
      </c>
      <c r="CW2839" s="10">
        <v>4</v>
      </c>
      <c r="CX2839" s="10">
        <v>5</v>
      </c>
      <c r="CY2839" s="10">
        <v>5</v>
      </c>
      <c r="CZ2839" s="10">
        <v>5</v>
      </c>
      <c r="DA2839" s="10">
        <v>5</v>
      </c>
      <c r="DB2839" s="10">
        <v>5</v>
      </c>
      <c r="DC2839" s="10">
        <v>6</v>
      </c>
      <c r="DD2839" s="10">
        <v>6</v>
      </c>
      <c r="DE2839" s="10">
        <v>6</v>
      </c>
      <c r="DF2839" s="10">
        <v>5</v>
      </c>
      <c r="DG2839" s="10">
        <v>5</v>
      </c>
      <c r="DH2839" s="10">
        <v>4</v>
      </c>
      <c r="DI2839" s="10">
        <v>4</v>
      </c>
      <c r="DJ2839" s="10">
        <v>4</v>
      </c>
      <c r="DK2839" s="10">
        <v>4</v>
      </c>
      <c r="DL2839" s="10">
        <v>4</v>
      </c>
      <c r="DM2839" s="9" t="s">
        <v>154</v>
      </c>
      <c r="DN2839" s="10">
        <v>1976</v>
      </c>
      <c r="DO2839" s="9">
        <f t="shared" si="9"/>
        <v>45</v>
      </c>
      <c r="DP2839" s="9" t="s">
        <v>155</v>
      </c>
      <c r="DQ2839" s="9" t="s">
        <v>210</v>
      </c>
      <c r="DR2839" s="9" t="s">
        <v>157</v>
      </c>
      <c r="DS2839" s="9" t="s">
        <v>137</v>
      </c>
      <c r="DT2839" s="9" t="s">
        <v>657</v>
      </c>
      <c r="DU2839" s="9" t="s">
        <v>158</v>
      </c>
      <c r="DV2839" s="9" t="str">
        <f>VLOOKUP(DU2839,Metadata!$B$2:$C$7,2,FALSE)</f>
        <v>6+ years</v>
      </c>
    </row>
    <row r="2840" spans="1:126">
      <c r="A2840" s="13">
        <v>2839</v>
      </c>
      <c r="B2840" s="9" t="s">
        <v>135</v>
      </c>
      <c r="C2840" s="9" t="str">
        <f>VLOOKUP(B2840,Metadata!$M$2:$N$6,2,FALSE)</f>
        <v>Permanent Employee</v>
      </c>
      <c r="D2840" s="9" t="s">
        <v>159</v>
      </c>
      <c r="E2840" s="9" t="s">
        <v>137</v>
      </c>
      <c r="F2840" s="9" t="s">
        <v>138</v>
      </c>
      <c r="G2840" s="9" t="s">
        <v>172</v>
      </c>
      <c r="H2840" s="9" t="str">
        <f>IF(G2840="","",VLOOKUP(G2840,Metadata!$J$2:$K$22,2,FALSE))</f>
        <v>Porto Metropolitan Area</v>
      </c>
      <c r="I2840" s="9" t="s">
        <v>138</v>
      </c>
      <c r="J2840" s="9" t="str">
        <f>IF(I2840="","",VLOOKUP(I2840,Metadata!$P$2:$Q$43,2,FALSE))</f>
        <v>Europe</v>
      </c>
      <c r="K2840" s="9" t="str">
        <f t="shared" si="0"/>
        <v>Portugal</v>
      </c>
      <c r="L2840" s="9" t="s">
        <v>172</v>
      </c>
      <c r="M2840" s="9" t="str">
        <f>IF(L2840="","",VLOOKUP(L2840,Metadata!$J$2:$K$22,2,FALSE))</f>
        <v>Porto Metropolitan Area</v>
      </c>
      <c r="N2840" s="9" t="s">
        <v>214</v>
      </c>
      <c r="O2840" s="9" t="s">
        <v>215</v>
      </c>
      <c r="P2840" s="9" t="s">
        <v>142</v>
      </c>
      <c r="Q2840" s="10" t="str">
        <f t="shared" si="1"/>
        <v>Full Office Job</v>
      </c>
      <c r="R2840" s="10">
        <v>3</v>
      </c>
      <c r="S2840" s="9" t="s">
        <v>319</v>
      </c>
      <c r="T2840" s="9" t="s">
        <v>137</v>
      </c>
      <c r="U2840" s="9" t="str">
        <f>IF(S2840&lt;&gt;"",S2840,IF(T2840&lt;&gt;"",VLOOKUP(T2840,Metadata!$S$2:$T$228,2,FALSE),""))</f>
        <v>CTO</v>
      </c>
      <c r="V2840" s="9" t="s">
        <v>217</v>
      </c>
      <c r="W2840" s="9" t="s">
        <v>137</v>
      </c>
      <c r="X2840" s="9" t="s">
        <v>145</v>
      </c>
      <c r="Y2840" s="9" t="s">
        <v>137</v>
      </c>
      <c r="Z2840" s="9" t="s">
        <v>218</v>
      </c>
      <c r="AA2840" s="9" t="s">
        <v>165</v>
      </c>
      <c r="AB2840" s="9" t="s">
        <v>137</v>
      </c>
      <c r="AC2840" s="9" t="s">
        <v>147</v>
      </c>
      <c r="AD2840" s="9" t="s">
        <v>148</v>
      </c>
      <c r="AE2840" s="9" t="s">
        <v>194</v>
      </c>
      <c r="AF2840" s="9" t="s">
        <v>243</v>
      </c>
      <c r="AG2840" s="9" t="s">
        <v>166</v>
      </c>
      <c r="AH2840" s="9"/>
      <c r="AI2840" s="9"/>
      <c r="AJ2840" s="9"/>
      <c r="AK2840" s="9"/>
      <c r="AL2840" s="9"/>
      <c r="AM2840" s="9"/>
      <c r="AN2840" s="9" t="s">
        <v>195</v>
      </c>
      <c r="AO2840" s="9"/>
      <c r="AP2840" s="9"/>
      <c r="AQ2840" s="9" t="s">
        <v>380</v>
      </c>
      <c r="AR2840" s="9" t="s">
        <v>149</v>
      </c>
      <c r="AS2840" s="9"/>
      <c r="AT2840" s="9" t="s">
        <v>324</v>
      </c>
      <c r="AU2840" s="9"/>
      <c r="AV2840" s="9"/>
      <c r="AW2840" s="9"/>
      <c r="AX2840" s="9" t="s">
        <v>196</v>
      </c>
      <c r="AY2840" s="9"/>
      <c r="AZ2840" s="9"/>
      <c r="BA2840" s="9" t="s">
        <v>178</v>
      </c>
      <c r="BB2840" s="9"/>
      <c r="BC2840" s="9"/>
      <c r="BD2840" s="9"/>
      <c r="BE2840" s="9"/>
      <c r="BF2840" s="9"/>
      <c r="BG2840" s="9"/>
      <c r="BH2840" s="9"/>
      <c r="BI2840" s="9"/>
      <c r="BJ2840" s="9" t="s">
        <v>167</v>
      </c>
      <c r="BK2840" s="9" t="s">
        <v>198</v>
      </c>
      <c r="BL2840" s="9" t="s">
        <v>199</v>
      </c>
      <c r="BM2840" s="9"/>
      <c r="BN2840" s="9" t="s">
        <v>186</v>
      </c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10"/>
      <c r="CB2840" s="10" t="str">
        <f t="shared" si="5"/>
        <v/>
      </c>
      <c r="CC2840" s="10"/>
      <c r="CD2840" s="9" t="str">
        <f t="shared" si="2"/>
        <v/>
      </c>
      <c r="CE2840" s="9" t="s">
        <v>168</v>
      </c>
      <c r="CF2840" s="9" t="s">
        <v>477</v>
      </c>
      <c r="CG2840" s="9">
        <f>IF(CF2840="","",VLOOKUP(CF2840,Metadata!$D$2:$H$20,2,FALSE))</f>
        <v>102500</v>
      </c>
      <c r="CH2840" s="9">
        <f>IF(CF2840="","",VLOOKUP(CF2840,Metadata!$D$2:$H$20,4,FALSE))</f>
        <v>100000</v>
      </c>
      <c r="CI2840" s="9">
        <f>IF(CF2840="","",VLOOKUP(CF2840,Metadata!$D$2:$H$20,5,FALSE))</f>
        <v>105000</v>
      </c>
      <c r="CJ2840" s="9">
        <f t="shared" si="3"/>
        <v>102500</v>
      </c>
      <c r="CK2840" s="9" t="s">
        <v>153</v>
      </c>
      <c r="CL2840" s="10">
        <v>5</v>
      </c>
      <c r="CM2840" s="10">
        <v>3</v>
      </c>
      <c r="CN2840" s="10">
        <v>5</v>
      </c>
      <c r="CO2840" s="10">
        <v>7</v>
      </c>
      <c r="CP2840" s="10">
        <v>5</v>
      </c>
      <c r="CQ2840" s="10">
        <v>4</v>
      </c>
      <c r="CR2840" s="10">
        <v>2</v>
      </c>
      <c r="CS2840" s="10">
        <v>2</v>
      </c>
      <c r="CT2840" s="10">
        <v>6</v>
      </c>
      <c r="CU2840" s="10">
        <v>2</v>
      </c>
      <c r="CV2840" s="10">
        <v>5</v>
      </c>
      <c r="CW2840" s="10">
        <v>3</v>
      </c>
      <c r="CX2840" s="10">
        <v>5</v>
      </c>
      <c r="CY2840" s="10">
        <v>5</v>
      </c>
      <c r="CZ2840" s="10">
        <v>6</v>
      </c>
      <c r="DA2840" s="10">
        <v>5</v>
      </c>
      <c r="DB2840" s="10">
        <v>5</v>
      </c>
      <c r="DC2840" s="10">
        <v>7</v>
      </c>
      <c r="DD2840" s="10">
        <v>3</v>
      </c>
      <c r="DE2840" s="10">
        <v>7</v>
      </c>
      <c r="DF2840" s="10">
        <v>6</v>
      </c>
      <c r="DG2840" s="10">
        <v>7</v>
      </c>
      <c r="DH2840" s="10">
        <v>5</v>
      </c>
      <c r="DI2840" s="10">
        <v>1</v>
      </c>
      <c r="DJ2840" s="10">
        <v>7</v>
      </c>
      <c r="DK2840" s="10">
        <v>5</v>
      </c>
      <c r="DL2840" s="10">
        <v>1</v>
      </c>
      <c r="DM2840" s="9" t="s">
        <v>154</v>
      </c>
      <c r="DN2840" s="10">
        <v>1971</v>
      </c>
      <c r="DO2840" s="9">
        <f t="shared" si="9"/>
        <v>50</v>
      </c>
      <c r="DP2840" s="9" t="s">
        <v>155</v>
      </c>
      <c r="DQ2840" s="9" t="s">
        <v>210</v>
      </c>
      <c r="DR2840" s="9" t="s">
        <v>157</v>
      </c>
      <c r="DS2840" s="9" t="s">
        <v>137</v>
      </c>
      <c r="DT2840" s="9" t="s">
        <v>657</v>
      </c>
      <c r="DU2840" s="9" t="s">
        <v>158</v>
      </c>
      <c r="DV2840" s="9" t="str">
        <f>VLOOKUP(DU2840,Metadata!$B$2:$C$7,2,FALSE)</f>
        <v>6+ years</v>
      </c>
    </row>
    <row r="2841" spans="1:126">
      <c r="A2841" s="13">
        <v>2840</v>
      </c>
      <c r="B2841" s="9" t="s">
        <v>135</v>
      </c>
      <c r="C2841" s="9" t="str">
        <f>VLOOKUP(B2841,Metadata!$M$2:$N$6,2,FALSE)</f>
        <v>Permanent Employee</v>
      </c>
      <c r="D2841" s="9" t="s">
        <v>136</v>
      </c>
      <c r="E2841" s="9" t="s">
        <v>137</v>
      </c>
      <c r="F2841" s="9" t="s">
        <v>138</v>
      </c>
      <c r="G2841" s="9" t="s">
        <v>285</v>
      </c>
      <c r="H2841" s="9" t="str">
        <f>IF(G2841="","",VLOOKUP(G2841,Metadata!$J$2:$K$22,2,FALSE))</f>
        <v>Centre</v>
      </c>
      <c r="I2841" s="9" t="s">
        <v>138</v>
      </c>
      <c r="J2841" s="9" t="str">
        <f>IF(I2841="","",VLOOKUP(I2841,Metadata!$P$2:$Q$43,2,FALSE))</f>
        <v>Europe</v>
      </c>
      <c r="K2841" s="9" t="str">
        <f t="shared" si="0"/>
        <v>Portugal</v>
      </c>
      <c r="L2841" s="9" t="s">
        <v>172</v>
      </c>
      <c r="M2841" s="9" t="str">
        <f>IF(L2841="","",VLOOKUP(L2841,Metadata!$J$2:$K$22,2,FALSE))</f>
        <v>Porto Metropolitan Area</v>
      </c>
      <c r="N2841" s="9" t="s">
        <v>214</v>
      </c>
      <c r="O2841" s="9" t="s">
        <v>278</v>
      </c>
      <c r="P2841" s="9" t="s">
        <v>191</v>
      </c>
      <c r="Q2841" s="10" t="str">
        <f t="shared" si="1"/>
        <v>Remote Job (full or flexible)</v>
      </c>
      <c r="R2841" s="10">
        <v>5</v>
      </c>
      <c r="S2841" s="9" t="s">
        <v>143</v>
      </c>
      <c r="T2841" s="9" t="s">
        <v>137</v>
      </c>
      <c r="U2841" s="9" t="str">
        <f>IF(S2841&lt;&gt;"",S2841,IF(T2841&lt;&gt;"",VLOOKUP(T2841,Metadata!$S$2:$T$228,2,FALSE),""))</f>
        <v>Technical Team Leader</v>
      </c>
      <c r="V2841" s="9" t="s">
        <v>207</v>
      </c>
      <c r="W2841" s="9" t="s">
        <v>137</v>
      </c>
      <c r="X2841" s="9" t="s">
        <v>163</v>
      </c>
      <c r="Y2841" s="9" t="s">
        <v>137</v>
      </c>
      <c r="Z2841" s="9" t="s">
        <v>146</v>
      </c>
      <c r="AA2841" s="9" t="s">
        <v>165</v>
      </c>
      <c r="AB2841" s="9" t="s">
        <v>253</v>
      </c>
      <c r="AC2841" s="9"/>
      <c r="AD2841" s="9"/>
      <c r="AE2841" s="9"/>
      <c r="AF2841" s="9"/>
      <c r="AG2841" s="9"/>
      <c r="AH2841" s="9"/>
      <c r="AI2841" s="9"/>
      <c r="AJ2841" s="9" t="s">
        <v>185</v>
      </c>
      <c r="AK2841" s="9"/>
      <c r="AL2841" s="9"/>
      <c r="AM2841" s="9"/>
      <c r="AN2841" s="9"/>
      <c r="AO2841" s="9"/>
      <c r="AP2841" s="9"/>
      <c r="AQ2841" s="9"/>
      <c r="AR2841" s="9"/>
      <c r="AS2841" s="9"/>
      <c r="AT2841" s="9" t="s">
        <v>324</v>
      </c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 t="s">
        <v>199</v>
      </c>
      <c r="BM2841" s="9"/>
      <c r="BN2841" s="9" t="s">
        <v>186</v>
      </c>
      <c r="BO2841" s="9"/>
      <c r="BP2841" s="9"/>
      <c r="BQ2841" s="9"/>
      <c r="BR2841" s="9"/>
      <c r="BS2841" s="9" t="s">
        <v>200</v>
      </c>
      <c r="BT2841" s="9"/>
      <c r="BU2841" s="9"/>
      <c r="BV2841" s="9"/>
      <c r="BW2841" s="9"/>
      <c r="BX2841" s="9"/>
      <c r="BY2841" s="9"/>
      <c r="BZ2841" s="9"/>
      <c r="CA2841" s="10"/>
      <c r="CB2841" s="10" t="str">
        <f t="shared" si="5"/>
        <v/>
      </c>
      <c r="CC2841" s="10"/>
      <c r="CD2841" s="9" t="str">
        <f t="shared" si="2"/>
        <v/>
      </c>
      <c r="CE2841" s="9" t="s">
        <v>232</v>
      </c>
      <c r="CF2841" s="9" t="s">
        <v>220</v>
      </c>
      <c r="CG2841" s="9">
        <f>IF(CF2841="","",VLOOKUP(CF2841,Metadata!$D$2:$H$20,2,FALSE))</f>
        <v>27500</v>
      </c>
      <c r="CH2841" s="9">
        <f>IF(CF2841="","",VLOOKUP(CF2841,Metadata!$D$2:$H$20,4,FALSE))</f>
        <v>25000</v>
      </c>
      <c r="CI2841" s="9">
        <f>IF(CF2841="","",VLOOKUP(CF2841,Metadata!$D$2:$H$20,5,FALSE))</f>
        <v>30000</v>
      </c>
      <c r="CJ2841" s="9">
        <f t="shared" si="3"/>
        <v>27500</v>
      </c>
      <c r="CK2841" s="9" t="s">
        <v>201</v>
      </c>
      <c r="CL2841" s="10">
        <v>5</v>
      </c>
      <c r="CM2841" s="10">
        <v>3</v>
      </c>
      <c r="CN2841" s="10">
        <v>6</v>
      </c>
      <c r="CO2841" s="10">
        <v>5</v>
      </c>
      <c r="CP2841" s="10">
        <v>4</v>
      </c>
      <c r="CQ2841" s="10">
        <v>7</v>
      </c>
      <c r="CR2841" s="10">
        <v>5</v>
      </c>
      <c r="CS2841" s="10">
        <v>4</v>
      </c>
      <c r="CT2841" s="10">
        <v>5</v>
      </c>
      <c r="CU2841" s="10">
        <v>5</v>
      </c>
      <c r="CV2841" s="10">
        <v>3</v>
      </c>
      <c r="CW2841" s="10">
        <v>4</v>
      </c>
      <c r="CX2841" s="10">
        <v>5</v>
      </c>
      <c r="CY2841" s="10">
        <v>7</v>
      </c>
      <c r="CZ2841" s="10">
        <v>7</v>
      </c>
      <c r="DA2841" s="10">
        <v>4</v>
      </c>
      <c r="DB2841" s="10">
        <v>6</v>
      </c>
      <c r="DC2841" s="10">
        <v>7</v>
      </c>
      <c r="DD2841" s="10">
        <v>4</v>
      </c>
      <c r="DE2841" s="10">
        <v>3</v>
      </c>
      <c r="DF2841" s="10">
        <v>5</v>
      </c>
      <c r="DG2841" s="10">
        <v>3</v>
      </c>
      <c r="DH2841" s="10">
        <v>4</v>
      </c>
      <c r="DI2841" s="10">
        <v>7</v>
      </c>
      <c r="DJ2841" s="10">
        <v>3</v>
      </c>
      <c r="DK2841" s="10">
        <v>4</v>
      </c>
      <c r="DL2841" s="10">
        <v>5</v>
      </c>
      <c r="DM2841" s="9" t="s">
        <v>154</v>
      </c>
      <c r="DN2841" s="10">
        <v>1987</v>
      </c>
      <c r="DO2841" s="9">
        <f t="shared" si="9"/>
        <v>34</v>
      </c>
      <c r="DP2841" s="9" t="s">
        <v>155</v>
      </c>
      <c r="DQ2841" s="9" t="s">
        <v>156</v>
      </c>
      <c r="DR2841" s="9" t="s">
        <v>157</v>
      </c>
      <c r="DS2841" s="9" t="s">
        <v>137</v>
      </c>
      <c r="DT2841" s="9" t="s">
        <v>657</v>
      </c>
      <c r="DU2841" s="9" t="s">
        <v>223</v>
      </c>
      <c r="DV2841" s="9" t="str">
        <f>VLOOKUP(DU2841,Metadata!$B$2:$C$7,2,FALSE)</f>
        <v>3 - 6 years</v>
      </c>
    </row>
    <row r="2842" spans="1:126">
      <c r="A2842" s="13">
        <v>2841</v>
      </c>
      <c r="B2842" s="9" t="s">
        <v>135</v>
      </c>
      <c r="C2842" s="9" t="str">
        <f>VLOOKUP(B2842,Metadata!$M$2:$N$6,2,FALSE)</f>
        <v>Permanent Employee</v>
      </c>
      <c r="D2842" s="9" t="s">
        <v>159</v>
      </c>
      <c r="E2842" s="9" t="s">
        <v>137</v>
      </c>
      <c r="F2842" s="9" t="s">
        <v>138</v>
      </c>
      <c r="G2842" s="9" t="s">
        <v>140</v>
      </c>
      <c r="H2842" s="9" t="str">
        <f>IF(G2842="","",VLOOKUP(G2842,Metadata!$J$2:$K$22,2,FALSE))</f>
        <v>Lisbon Metropolitan Area</v>
      </c>
      <c r="I2842" s="9" t="s">
        <v>292</v>
      </c>
      <c r="J2842" s="9" t="str">
        <f>IF(I2842="","",VLOOKUP(I2842,Metadata!$P$2:$Q$43,2,FALSE))</f>
        <v>North America</v>
      </c>
      <c r="K2842" s="9" t="str">
        <f t="shared" si="0"/>
        <v>International</v>
      </c>
      <c r="L2842" s="9" t="s">
        <v>137</v>
      </c>
      <c r="M2842" s="9" t="str">
        <f>IF(L2842="","",VLOOKUP(L2842,Metadata!$J$2:$K$22,2,FALSE))</f>
        <v/>
      </c>
      <c r="N2842" s="9" t="s">
        <v>214</v>
      </c>
      <c r="O2842" s="9" t="s">
        <v>259</v>
      </c>
      <c r="P2842" s="9" t="s">
        <v>191</v>
      </c>
      <c r="Q2842" s="10" t="str">
        <f t="shared" si="1"/>
        <v>Remote Job (full or flexible)</v>
      </c>
      <c r="R2842" s="10">
        <v>4</v>
      </c>
      <c r="S2842" s="9" t="s">
        <v>183</v>
      </c>
      <c r="T2842" s="9" t="s">
        <v>137</v>
      </c>
      <c r="U2842" s="9" t="str">
        <f>IF(S2842&lt;&gt;"",S2842,IF(T2842&lt;&gt;"",VLOOKUP(T2842,Metadata!$S$2:$T$228,2,FALSE),""))</f>
        <v>Product Owner/Product Manager</v>
      </c>
      <c r="V2842" s="9" t="s">
        <v>144</v>
      </c>
      <c r="W2842" s="9" t="s">
        <v>137</v>
      </c>
      <c r="X2842" s="9" t="s">
        <v>145</v>
      </c>
      <c r="Y2842" s="9" t="s">
        <v>137</v>
      </c>
      <c r="Z2842" s="9" t="s">
        <v>218</v>
      </c>
      <c r="AA2842" s="9" t="s">
        <v>165</v>
      </c>
      <c r="AB2842" s="9" t="s">
        <v>253</v>
      </c>
      <c r="AC2842" s="9" t="s">
        <v>147</v>
      </c>
      <c r="AD2842" s="9" t="s">
        <v>148</v>
      </c>
      <c r="AE2842" s="9" t="s">
        <v>194</v>
      </c>
      <c r="AF2842" s="9" t="s">
        <v>243</v>
      </c>
      <c r="AG2842" s="9"/>
      <c r="AH2842" s="9" t="s">
        <v>176</v>
      </c>
      <c r="AI2842" s="9" t="s">
        <v>230</v>
      </c>
      <c r="AJ2842" s="9"/>
      <c r="AK2842" s="9"/>
      <c r="AL2842" s="9"/>
      <c r="AM2842" s="9"/>
      <c r="AN2842" s="9"/>
      <c r="AO2842" s="9"/>
      <c r="AP2842" s="9" t="s">
        <v>244</v>
      </c>
      <c r="AQ2842" s="9"/>
      <c r="AR2842" s="9"/>
      <c r="AS2842" s="9"/>
      <c r="AT2842" s="9" t="s">
        <v>324</v>
      </c>
      <c r="AU2842" s="9"/>
      <c r="AV2842" s="9"/>
      <c r="AW2842" s="9"/>
      <c r="AX2842" s="9"/>
      <c r="AY2842" s="9" t="s">
        <v>246</v>
      </c>
      <c r="AZ2842" s="9"/>
      <c r="BA2842" s="9" t="s">
        <v>178</v>
      </c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198</v>
      </c>
      <c r="BL2842" s="9"/>
      <c r="BM2842" s="9"/>
      <c r="BN2842" s="9" t="s">
        <v>186</v>
      </c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10"/>
      <c r="CB2842" s="10" t="str">
        <f t="shared" si="5"/>
        <v/>
      </c>
      <c r="CC2842" s="10"/>
      <c r="CD2842" s="9" t="str">
        <f t="shared" si="2"/>
        <v/>
      </c>
      <c r="CE2842" s="9" t="s">
        <v>151</v>
      </c>
      <c r="CF2842" s="9" t="s">
        <v>477</v>
      </c>
      <c r="CG2842" s="9">
        <f>IF(CF2842="","",VLOOKUP(CF2842,Metadata!$D$2:$H$20,2,FALSE))</f>
        <v>102500</v>
      </c>
      <c r="CH2842" s="9">
        <f>IF(CF2842="","",VLOOKUP(CF2842,Metadata!$D$2:$H$20,4,FALSE))</f>
        <v>100000</v>
      </c>
      <c r="CI2842" s="9">
        <f>IF(CF2842="","",VLOOKUP(CF2842,Metadata!$D$2:$H$20,5,FALSE))</f>
        <v>105000</v>
      </c>
      <c r="CJ2842" s="9">
        <f t="shared" si="3"/>
        <v>102500</v>
      </c>
      <c r="CK2842" s="9" t="s">
        <v>153</v>
      </c>
      <c r="CL2842" s="10">
        <v>5</v>
      </c>
      <c r="CM2842" s="10">
        <v>3</v>
      </c>
      <c r="CN2842" s="10">
        <v>4</v>
      </c>
      <c r="CO2842" s="10">
        <v>6</v>
      </c>
      <c r="CP2842" s="10">
        <v>5</v>
      </c>
      <c r="CQ2842" s="10">
        <v>6</v>
      </c>
      <c r="CR2842" s="10">
        <v>4</v>
      </c>
      <c r="CS2842" s="10">
        <v>6</v>
      </c>
      <c r="CT2842" s="10">
        <v>6</v>
      </c>
      <c r="CU2842" s="10">
        <v>6</v>
      </c>
      <c r="CV2842" s="10">
        <v>7</v>
      </c>
      <c r="CW2842" s="10">
        <v>4</v>
      </c>
      <c r="CX2842" s="10">
        <v>6</v>
      </c>
      <c r="CY2842" s="10">
        <v>5</v>
      </c>
      <c r="CZ2842" s="10">
        <v>6</v>
      </c>
      <c r="DA2842" s="10">
        <v>1</v>
      </c>
      <c r="DB2842" s="10">
        <v>4</v>
      </c>
      <c r="DC2842" s="10">
        <v>4</v>
      </c>
      <c r="DD2842" s="10">
        <v>1</v>
      </c>
      <c r="DE2842" s="10">
        <v>5</v>
      </c>
      <c r="DF2842" s="10">
        <v>6</v>
      </c>
      <c r="DG2842" s="10">
        <v>6</v>
      </c>
      <c r="DH2842" s="10">
        <v>1</v>
      </c>
      <c r="DI2842" s="10">
        <v>1</v>
      </c>
      <c r="DJ2842" s="10">
        <v>4</v>
      </c>
      <c r="DK2842" s="10">
        <v>4</v>
      </c>
      <c r="DL2842" s="10">
        <v>1</v>
      </c>
      <c r="DM2842" s="9" t="s">
        <v>154</v>
      </c>
      <c r="DN2842" s="10">
        <v>1966</v>
      </c>
      <c r="DO2842" s="9">
        <f t="shared" si="9"/>
        <v>55</v>
      </c>
      <c r="DP2842" s="9" t="s">
        <v>155</v>
      </c>
      <c r="DQ2842" s="9" t="s">
        <v>156</v>
      </c>
      <c r="DR2842" s="9" t="s">
        <v>157</v>
      </c>
      <c r="DS2842" s="9" t="s">
        <v>137</v>
      </c>
      <c r="DT2842" s="9" t="s">
        <v>657</v>
      </c>
      <c r="DU2842" s="9" t="s">
        <v>158</v>
      </c>
      <c r="DV2842" s="9" t="str">
        <f>VLOOKUP(DU2842,Metadata!$B$2:$C$7,2,FALSE)</f>
        <v>6+ years</v>
      </c>
    </row>
    <row r="2843" spans="1:126">
      <c r="A2843" s="13">
        <v>2842</v>
      </c>
      <c r="B2843" s="9" t="s">
        <v>171</v>
      </c>
      <c r="C2843" s="9" t="str">
        <f>VLOOKUP(B2843,Metadata!$M$2:$N$6,2,FALSE)</f>
        <v>Contractor</v>
      </c>
      <c r="D2843" s="9" t="s">
        <v>137</v>
      </c>
      <c r="E2843" s="9" t="s">
        <v>159</v>
      </c>
      <c r="F2843" s="9" t="s">
        <v>138</v>
      </c>
      <c r="G2843" s="9" t="s">
        <v>172</v>
      </c>
      <c r="H2843" s="9" t="str">
        <f>IF(G2843="","",VLOOKUP(G2843,Metadata!$J$2:$K$22,2,FALSE))</f>
        <v>Porto Metropolitan Area</v>
      </c>
      <c r="I2843" s="9" t="s">
        <v>138</v>
      </c>
      <c r="J2843" s="9" t="str">
        <f>IF(I2843="","",VLOOKUP(I2843,Metadata!$P$2:$Q$43,2,FALSE))</f>
        <v>Europe</v>
      </c>
      <c r="K2843" s="9" t="str">
        <f t="shared" si="0"/>
        <v>Portugal</v>
      </c>
      <c r="L2843" s="9" t="s">
        <v>172</v>
      </c>
      <c r="M2843" s="9" t="str">
        <f>IF(L2843="","",VLOOKUP(L2843,Metadata!$J$2:$K$22,2,FALSE))</f>
        <v>Porto Metropolitan Area</v>
      </c>
      <c r="N2843" s="9" t="s">
        <v>141</v>
      </c>
      <c r="O2843" s="9" t="s">
        <v>137</v>
      </c>
      <c r="P2843" s="9" t="s">
        <v>142</v>
      </c>
      <c r="Q2843" s="10" t="str">
        <f t="shared" si="1"/>
        <v>Full Office Job</v>
      </c>
      <c r="R2843" s="10">
        <v>7</v>
      </c>
      <c r="S2843" s="9" t="s">
        <v>229</v>
      </c>
      <c r="T2843" s="9" t="s">
        <v>137</v>
      </c>
      <c r="U2843" s="9" t="str">
        <f>IF(S2843&lt;&gt;"",S2843,IF(T2843&lt;&gt;"",VLOOKUP(T2843,Metadata!$S$2:$T$228,2,FALSE),""))</f>
        <v>Project Manager</v>
      </c>
      <c r="V2843" s="9" t="s">
        <v>207</v>
      </c>
      <c r="W2843" s="9" t="s">
        <v>137</v>
      </c>
      <c r="X2843" s="9" t="s">
        <v>208</v>
      </c>
      <c r="Y2843" s="9" t="s">
        <v>137</v>
      </c>
      <c r="Z2843" s="9" t="s">
        <v>262</v>
      </c>
      <c r="AA2843" s="9" t="s">
        <v>137</v>
      </c>
      <c r="AB2843" s="9" t="s">
        <v>137</v>
      </c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 t="s">
        <v>314</v>
      </c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 t="s">
        <v>178</v>
      </c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 t="s">
        <v>186</v>
      </c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10">
        <v>12</v>
      </c>
      <c r="CB2843" s="10" t="str">
        <f t="shared" si="5"/>
        <v>7 to 12 months</v>
      </c>
      <c r="CC2843" s="10">
        <v>70</v>
      </c>
      <c r="CD2843" s="9">
        <f t="shared" si="2"/>
        <v>112000</v>
      </c>
      <c r="CE2843" s="9" t="s">
        <v>137</v>
      </c>
      <c r="CF2843" s="9" t="s">
        <v>137</v>
      </c>
      <c r="CG2843" s="9" t="str">
        <f>IF(CF2843="","",VLOOKUP(CF2843,Metadata!$D$2:$H$20,2,FALSE))</f>
        <v/>
      </c>
      <c r="CH2843" s="9" t="str">
        <f>IF(CF2843="","",VLOOKUP(CF2843,Metadata!$D$2:$H$20,4,FALSE))</f>
        <v/>
      </c>
      <c r="CI2843" s="9" t="str">
        <f>IF(CF2843="","",VLOOKUP(CF2843,Metadata!$D$2:$H$20,5,FALSE))</f>
        <v/>
      </c>
      <c r="CJ2843" s="9">
        <f t="shared" si="3"/>
        <v>112000</v>
      </c>
      <c r="CK2843" s="9" t="s">
        <v>277</v>
      </c>
      <c r="CL2843" s="10">
        <v>5</v>
      </c>
      <c r="CM2843" s="10">
        <v>4</v>
      </c>
      <c r="CN2843" s="10">
        <v>7</v>
      </c>
      <c r="CO2843" s="10">
        <v>7</v>
      </c>
      <c r="CP2843" s="10">
        <v>7</v>
      </c>
      <c r="CQ2843" s="10">
        <v>7</v>
      </c>
      <c r="CR2843" s="10">
        <v>7</v>
      </c>
      <c r="CS2843" s="10">
        <v>7</v>
      </c>
      <c r="CT2843" s="10">
        <v>7</v>
      </c>
      <c r="CU2843" s="10">
        <v>7</v>
      </c>
      <c r="CV2843" s="10">
        <v>7</v>
      </c>
      <c r="CW2843" s="10">
        <v>7</v>
      </c>
      <c r="CX2843" s="10">
        <v>7</v>
      </c>
      <c r="CY2843" s="10">
        <v>7</v>
      </c>
      <c r="CZ2843" s="10">
        <v>7</v>
      </c>
      <c r="DA2843" s="10">
        <v>7</v>
      </c>
      <c r="DB2843" s="10">
        <v>7</v>
      </c>
      <c r="DC2843" s="10">
        <v>7</v>
      </c>
      <c r="DD2843" s="10">
        <v>5</v>
      </c>
      <c r="DE2843" s="10">
        <v>7</v>
      </c>
      <c r="DF2843" s="10">
        <v>7</v>
      </c>
      <c r="DG2843" s="10">
        <v>7</v>
      </c>
      <c r="DH2843" s="10">
        <v>7</v>
      </c>
      <c r="DI2843" s="10">
        <v>7</v>
      </c>
      <c r="DJ2843" s="10">
        <v>7</v>
      </c>
      <c r="DK2843" s="10">
        <v>7</v>
      </c>
      <c r="DL2843" s="10">
        <v>7</v>
      </c>
      <c r="DM2843" s="9" t="s">
        <v>154</v>
      </c>
      <c r="DN2843" s="10">
        <v>1993</v>
      </c>
      <c r="DO2843" s="9">
        <f t="shared" si="9"/>
        <v>28</v>
      </c>
      <c r="DP2843" s="9" t="s">
        <v>222</v>
      </c>
      <c r="DQ2843" s="9" t="s">
        <v>210</v>
      </c>
      <c r="DR2843" s="9" t="s">
        <v>157</v>
      </c>
      <c r="DS2843" s="9" t="s">
        <v>137</v>
      </c>
      <c r="DT2843" s="9" t="s">
        <v>657</v>
      </c>
      <c r="DU2843" s="9" t="s">
        <v>223</v>
      </c>
      <c r="DV2843" s="9" t="str">
        <f>VLOOKUP(DU2843,Metadata!$B$2:$C$7,2,FALSE)</f>
        <v>3 - 6 years</v>
      </c>
    </row>
    <row r="2844" spans="1:126">
      <c r="A2844" s="13">
        <v>2843</v>
      </c>
      <c r="B2844" s="9" t="s">
        <v>135</v>
      </c>
      <c r="C2844" s="9" t="str">
        <f>VLOOKUP(B2844,Metadata!$M$2:$N$6,2,FALSE)</f>
        <v>Permanent Employee</v>
      </c>
      <c r="D2844" s="9" t="s">
        <v>136</v>
      </c>
      <c r="E2844" s="9" t="s">
        <v>137</v>
      </c>
      <c r="F2844" s="9" t="s">
        <v>138</v>
      </c>
      <c r="G2844" s="9" t="s">
        <v>140</v>
      </c>
      <c r="H2844" s="9" t="str">
        <f>IF(G2844="","",VLOOKUP(G2844,Metadata!$J$2:$K$22,2,FALSE))</f>
        <v>Lisbon Metropolitan Area</v>
      </c>
      <c r="I2844" s="9" t="s">
        <v>138</v>
      </c>
      <c r="J2844" s="9" t="str">
        <f>IF(I2844="","",VLOOKUP(I2844,Metadata!$P$2:$Q$43,2,FALSE))</f>
        <v>Europe</v>
      </c>
      <c r="K2844" s="9" t="str">
        <f t="shared" si="0"/>
        <v>Portugal</v>
      </c>
      <c r="L2844" s="9" t="s">
        <v>140</v>
      </c>
      <c r="M2844" s="9" t="str">
        <f>IF(L2844="","",VLOOKUP(L2844,Metadata!$J$2:$K$22,2,FALSE))</f>
        <v>Lisbon Metropolitan Area</v>
      </c>
      <c r="N2844" s="9" t="s">
        <v>205</v>
      </c>
      <c r="O2844" s="9" t="s">
        <v>137</v>
      </c>
      <c r="P2844" s="9" t="s">
        <v>137</v>
      </c>
      <c r="Q2844" s="10" t="str">
        <f t="shared" si="1"/>
        <v>Full Office Job</v>
      </c>
      <c r="R2844" s="10">
        <v>7</v>
      </c>
      <c r="S2844" s="9" t="s">
        <v>206</v>
      </c>
      <c r="T2844" s="9" t="s">
        <v>137</v>
      </c>
      <c r="U2844" s="9" t="str">
        <f>IF(S2844&lt;&gt;"",S2844,IF(T2844&lt;&gt;"",VLOOKUP(T2844,Metadata!$S$2:$T$228,2,FALSE),""))</f>
        <v>Mobile Apps Developer</v>
      </c>
      <c r="V2844" s="9" t="s">
        <v>391</v>
      </c>
      <c r="W2844" s="9" t="s">
        <v>137</v>
      </c>
      <c r="X2844" s="9" t="s">
        <v>208</v>
      </c>
      <c r="Y2844" s="9" t="s">
        <v>137</v>
      </c>
      <c r="Z2844" s="9" t="s">
        <v>218</v>
      </c>
      <c r="AA2844" s="9" t="s">
        <v>137</v>
      </c>
      <c r="AB2844" s="9" t="s">
        <v>137</v>
      </c>
      <c r="AC2844" s="9"/>
      <c r="AD2844" s="9" t="s">
        <v>148</v>
      </c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 t="s">
        <v>855</v>
      </c>
      <c r="CA2844" s="10"/>
      <c r="CB2844" s="10" t="str">
        <f t="shared" si="5"/>
        <v/>
      </c>
      <c r="CC2844" s="10"/>
      <c r="CD2844" s="9" t="str">
        <f t="shared" si="2"/>
        <v/>
      </c>
      <c r="CE2844" s="9" t="s">
        <v>168</v>
      </c>
      <c r="CF2844" s="9" t="s">
        <v>236</v>
      </c>
      <c r="CG2844" s="9">
        <f>IF(CF2844="","",VLOOKUP(CF2844,Metadata!$D$2:$H$20,2,FALSE))</f>
        <v>47500</v>
      </c>
      <c r="CH2844" s="9">
        <f>IF(CF2844="","",VLOOKUP(CF2844,Metadata!$D$2:$H$20,4,FALSE))</f>
        <v>45000</v>
      </c>
      <c r="CI2844" s="9">
        <f>IF(CF2844="","",VLOOKUP(CF2844,Metadata!$D$2:$H$20,5,FALSE))</f>
        <v>50000</v>
      </c>
      <c r="CJ2844" s="9">
        <f t="shared" si="3"/>
        <v>47500</v>
      </c>
      <c r="CK2844" s="9" t="s">
        <v>153</v>
      </c>
      <c r="CL2844" s="10">
        <v>4</v>
      </c>
      <c r="CM2844" s="10">
        <v>3</v>
      </c>
      <c r="CN2844" s="10">
        <v>7</v>
      </c>
      <c r="CO2844" s="10">
        <v>7</v>
      </c>
      <c r="CP2844" s="10">
        <v>5</v>
      </c>
      <c r="CQ2844" s="10">
        <v>5</v>
      </c>
      <c r="CR2844" s="10">
        <v>7</v>
      </c>
      <c r="CS2844" s="10">
        <v>3</v>
      </c>
      <c r="CT2844" s="10">
        <v>3</v>
      </c>
      <c r="CU2844" s="10">
        <v>5</v>
      </c>
      <c r="CV2844" s="10">
        <v>5</v>
      </c>
      <c r="CW2844" s="10">
        <v>2</v>
      </c>
      <c r="CX2844" s="10">
        <v>7</v>
      </c>
      <c r="CY2844" s="10">
        <v>5</v>
      </c>
      <c r="CZ2844" s="10">
        <v>1</v>
      </c>
      <c r="DA2844" s="10">
        <v>1</v>
      </c>
      <c r="DB2844" s="10">
        <v>5</v>
      </c>
      <c r="DC2844" s="10">
        <v>7</v>
      </c>
      <c r="DD2844" s="10">
        <v>5</v>
      </c>
      <c r="DE2844" s="10">
        <v>7</v>
      </c>
      <c r="DF2844" s="10">
        <v>5</v>
      </c>
      <c r="DG2844" s="10">
        <v>7</v>
      </c>
      <c r="DH2844" s="10">
        <v>6</v>
      </c>
      <c r="DI2844" s="10">
        <v>7</v>
      </c>
      <c r="DJ2844" s="10">
        <v>5</v>
      </c>
      <c r="DK2844" s="10">
        <v>5</v>
      </c>
      <c r="DL2844" s="10">
        <v>7</v>
      </c>
      <c r="DM2844" s="9" t="s">
        <v>154</v>
      </c>
      <c r="DN2844" s="10">
        <v>1985</v>
      </c>
      <c r="DO2844" s="9">
        <f t="shared" si="9"/>
        <v>36</v>
      </c>
      <c r="DP2844" s="9" t="s">
        <v>155</v>
      </c>
      <c r="DQ2844" s="9" t="s">
        <v>202</v>
      </c>
      <c r="DR2844" s="9" t="s">
        <v>157</v>
      </c>
      <c r="DS2844" s="9" t="s">
        <v>137</v>
      </c>
      <c r="DT2844" s="9" t="s">
        <v>657</v>
      </c>
      <c r="DU2844" s="9" t="s">
        <v>158</v>
      </c>
      <c r="DV2844" s="9" t="str">
        <f>VLOOKUP(DU2844,Metadata!$B$2:$C$7,2,FALSE)</f>
        <v>6+ years</v>
      </c>
    </row>
    <row r="2845" spans="1:126">
      <c r="A2845" s="13">
        <v>2844</v>
      </c>
      <c r="B2845" s="9" t="s">
        <v>135</v>
      </c>
      <c r="C2845" s="9" t="str">
        <f>VLOOKUP(B2845,Metadata!$M$2:$N$6,2,FALSE)</f>
        <v>Permanent Employee</v>
      </c>
      <c r="D2845" s="9" t="s">
        <v>159</v>
      </c>
      <c r="E2845" s="9" t="s">
        <v>137</v>
      </c>
      <c r="F2845" s="9" t="s">
        <v>138</v>
      </c>
      <c r="G2845" s="9" t="s">
        <v>172</v>
      </c>
      <c r="H2845" s="9" t="str">
        <f>IF(G2845="","",VLOOKUP(G2845,Metadata!$J$2:$K$22,2,FALSE))</f>
        <v>Porto Metropolitan Area</v>
      </c>
      <c r="I2845" s="9" t="s">
        <v>138</v>
      </c>
      <c r="J2845" s="9" t="str">
        <f>IF(I2845="","",VLOOKUP(I2845,Metadata!$P$2:$Q$43,2,FALSE))</f>
        <v>Europe</v>
      </c>
      <c r="K2845" s="9" t="str">
        <f t="shared" si="0"/>
        <v>Portugal</v>
      </c>
      <c r="L2845" s="9" t="s">
        <v>172</v>
      </c>
      <c r="M2845" s="9" t="str">
        <f>IF(L2845="","",VLOOKUP(L2845,Metadata!$J$2:$K$22,2,FALSE))</f>
        <v>Porto Metropolitan Area</v>
      </c>
      <c r="N2845" s="9" t="s">
        <v>141</v>
      </c>
      <c r="O2845" s="9" t="s">
        <v>137</v>
      </c>
      <c r="P2845" s="9" t="s">
        <v>191</v>
      </c>
      <c r="Q2845" s="10" t="str">
        <f t="shared" si="1"/>
        <v>Remote Job (full or flexible)</v>
      </c>
      <c r="R2845" s="10">
        <v>6</v>
      </c>
      <c r="S2845" s="9" t="s">
        <v>192</v>
      </c>
      <c r="T2845" s="9" t="s">
        <v>137</v>
      </c>
      <c r="U2845" s="9" t="str">
        <f>IF(S2845&lt;&gt;"",S2845,IF(T2845&lt;&gt;"",VLOOKUP(T2845,Metadata!$S$2:$T$228,2,FALSE),""))</f>
        <v>Back-End Developer</v>
      </c>
      <c r="V2845" s="9" t="s">
        <v>162</v>
      </c>
      <c r="W2845" s="9" t="s">
        <v>137</v>
      </c>
      <c r="X2845" s="9" t="s">
        <v>145</v>
      </c>
      <c r="Y2845" s="9" t="s">
        <v>137</v>
      </c>
      <c r="Z2845" s="9" t="s">
        <v>184</v>
      </c>
      <c r="AA2845" s="9" t="s">
        <v>165</v>
      </c>
      <c r="AB2845" s="9" t="s">
        <v>137</v>
      </c>
      <c r="AC2845" s="9" t="s">
        <v>147</v>
      </c>
      <c r="AD2845" s="9" t="s">
        <v>148</v>
      </c>
      <c r="AE2845" s="9"/>
      <c r="AF2845" s="9" t="s">
        <v>243</v>
      </c>
      <c r="AG2845" s="9"/>
      <c r="AH2845" s="9"/>
      <c r="AI2845" s="9"/>
      <c r="AJ2845" s="9" t="s">
        <v>185</v>
      </c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 t="s">
        <v>267</v>
      </c>
      <c r="AV2845" s="9"/>
      <c r="AW2845" s="9"/>
      <c r="AX2845" s="9"/>
      <c r="AY2845" s="9"/>
      <c r="AZ2845" s="9"/>
      <c r="BA2845" s="9" t="s">
        <v>178</v>
      </c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 t="s">
        <v>199</v>
      </c>
      <c r="BM2845" s="9"/>
      <c r="BN2845" s="9" t="s">
        <v>186</v>
      </c>
      <c r="BO2845" s="9"/>
      <c r="BP2845" s="9"/>
      <c r="BQ2845" s="9" t="s">
        <v>219</v>
      </c>
      <c r="BR2845" s="9"/>
      <c r="BS2845" s="9"/>
      <c r="BT2845" s="9"/>
      <c r="BU2845" s="9"/>
      <c r="BV2845" s="9"/>
      <c r="BW2845" s="9"/>
      <c r="BX2845" s="9"/>
      <c r="BY2845" s="9"/>
      <c r="BZ2845" s="9"/>
      <c r="CA2845" s="10"/>
      <c r="CB2845" s="10" t="str">
        <f t="shared" si="5"/>
        <v/>
      </c>
      <c r="CC2845" s="10"/>
      <c r="CD2845" s="9" t="str">
        <f t="shared" si="2"/>
        <v/>
      </c>
      <c r="CE2845" s="9" t="s">
        <v>168</v>
      </c>
      <c r="CF2845" s="9" t="s">
        <v>220</v>
      </c>
      <c r="CG2845" s="9">
        <f>IF(CF2845="","",VLOOKUP(CF2845,Metadata!$D$2:$H$20,2,FALSE))</f>
        <v>27500</v>
      </c>
      <c r="CH2845" s="9">
        <f>IF(CF2845="","",VLOOKUP(CF2845,Metadata!$D$2:$H$20,4,FALSE))</f>
        <v>25000</v>
      </c>
      <c r="CI2845" s="9">
        <f>IF(CF2845="","",VLOOKUP(CF2845,Metadata!$D$2:$H$20,5,FALSE))</f>
        <v>30000</v>
      </c>
      <c r="CJ2845" s="9">
        <f t="shared" si="3"/>
        <v>27500</v>
      </c>
      <c r="CK2845" s="9" t="s">
        <v>201</v>
      </c>
      <c r="CL2845" s="10">
        <v>4</v>
      </c>
      <c r="CM2845" s="10">
        <v>5</v>
      </c>
      <c r="CN2845" s="10">
        <v>7</v>
      </c>
      <c r="CO2845" s="10">
        <v>5</v>
      </c>
      <c r="CP2845" s="10">
        <v>7</v>
      </c>
      <c r="CQ2845" s="10">
        <v>7</v>
      </c>
      <c r="CR2845" s="10">
        <v>7</v>
      </c>
      <c r="CS2845" s="10">
        <v>7</v>
      </c>
      <c r="CT2845" s="10">
        <v>5</v>
      </c>
      <c r="CU2845" s="10">
        <v>7</v>
      </c>
      <c r="CV2845" s="10">
        <v>6</v>
      </c>
      <c r="CW2845" s="10">
        <v>5</v>
      </c>
      <c r="CX2845" s="10">
        <v>7</v>
      </c>
      <c r="CY2845" s="10">
        <v>5</v>
      </c>
      <c r="CZ2845" s="10">
        <v>7</v>
      </c>
      <c r="DA2845" s="10">
        <v>7</v>
      </c>
      <c r="DB2845" s="10">
        <v>6</v>
      </c>
      <c r="DC2845" s="10">
        <v>7</v>
      </c>
      <c r="DD2845" s="10">
        <v>4</v>
      </c>
      <c r="DE2845" s="10">
        <v>7</v>
      </c>
      <c r="DF2845" s="10">
        <v>7</v>
      </c>
      <c r="DG2845" s="10">
        <v>7</v>
      </c>
      <c r="DH2845" s="10">
        <v>5</v>
      </c>
      <c r="DI2845" s="10">
        <v>7</v>
      </c>
      <c r="DJ2845" s="10">
        <v>1</v>
      </c>
      <c r="DK2845" s="10">
        <v>7</v>
      </c>
      <c r="DL2845" s="10">
        <v>6</v>
      </c>
      <c r="DM2845" s="9" t="s">
        <v>154</v>
      </c>
      <c r="DN2845" s="10">
        <v>1993</v>
      </c>
      <c r="DO2845" s="9">
        <f t="shared" si="9"/>
        <v>28</v>
      </c>
      <c r="DP2845" s="9" t="s">
        <v>222</v>
      </c>
      <c r="DQ2845" s="9" t="s">
        <v>156</v>
      </c>
      <c r="DR2845" s="9" t="s">
        <v>157</v>
      </c>
      <c r="DS2845" s="9" t="s">
        <v>137</v>
      </c>
      <c r="DT2845" s="9" t="s">
        <v>657</v>
      </c>
      <c r="DU2845" s="9" t="s">
        <v>203</v>
      </c>
      <c r="DV2845" s="9" t="str">
        <f>VLOOKUP(DU2845,Metadata!$B$2:$C$7,2,FALSE)</f>
        <v>6+ years</v>
      </c>
    </row>
    <row r="2846" spans="1:126">
      <c r="A2846" s="13">
        <v>2845</v>
      </c>
      <c r="B2846" s="9" t="s">
        <v>171</v>
      </c>
      <c r="C2846" s="9" t="str">
        <f>VLOOKUP(B2846,Metadata!$M$2:$N$6,2,FALSE)</f>
        <v>Contractor</v>
      </c>
      <c r="D2846" s="9" t="s">
        <v>137</v>
      </c>
      <c r="E2846" s="9" t="s">
        <v>136</v>
      </c>
      <c r="F2846" s="9" t="s">
        <v>138</v>
      </c>
      <c r="G2846" s="9" t="s">
        <v>312</v>
      </c>
      <c r="H2846" s="9" t="str">
        <f>IF(G2846="","",VLOOKUP(G2846,Metadata!$J$2:$K$22,2,FALSE))</f>
        <v>South</v>
      </c>
      <c r="I2846" s="9" t="s">
        <v>567</v>
      </c>
      <c r="J2846" s="9" t="str">
        <f>IF(I2846="","",VLOOKUP(I2846,Metadata!$P$2:$Q$43,2,FALSE))</f>
        <v>Europe</v>
      </c>
      <c r="K2846" s="9" t="str">
        <f t="shared" si="0"/>
        <v>International</v>
      </c>
      <c r="L2846" s="9" t="s">
        <v>137</v>
      </c>
      <c r="M2846" s="9" t="str">
        <f>IF(L2846="","",VLOOKUP(L2846,Metadata!$J$2:$K$22,2,FALSE))</f>
        <v/>
      </c>
      <c r="N2846" s="9" t="s">
        <v>141</v>
      </c>
      <c r="O2846" s="9" t="s">
        <v>137</v>
      </c>
      <c r="P2846" s="9" t="s">
        <v>191</v>
      </c>
      <c r="Q2846" s="10" t="str">
        <f t="shared" si="1"/>
        <v>Remote Job (full or flexible)</v>
      </c>
      <c r="R2846" s="10">
        <v>5</v>
      </c>
      <c r="S2846" s="9" t="s">
        <v>161</v>
      </c>
      <c r="T2846" s="9" t="s">
        <v>137</v>
      </c>
      <c r="U2846" s="9" t="str">
        <f>IF(S2846&lt;&gt;"",S2846,IF(T2846&lt;&gt;"",VLOOKUP(T2846,Metadata!$S$2:$T$228,2,FALSE),""))</f>
        <v>Full-Stack Developer</v>
      </c>
      <c r="V2846" s="9" t="s">
        <v>304</v>
      </c>
      <c r="W2846" s="9" t="s">
        <v>137</v>
      </c>
      <c r="X2846" s="9" t="s">
        <v>163</v>
      </c>
      <c r="Y2846" s="9" t="s">
        <v>137</v>
      </c>
      <c r="Z2846" s="9" t="s">
        <v>262</v>
      </c>
      <c r="AA2846" s="9" t="s">
        <v>165</v>
      </c>
      <c r="AB2846" s="9" t="s">
        <v>137</v>
      </c>
      <c r="AC2846" s="9" t="s">
        <v>147</v>
      </c>
      <c r="AD2846" s="9"/>
      <c r="AE2846" s="9" t="s">
        <v>194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 t="s">
        <v>178</v>
      </c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198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10">
        <v>6</v>
      </c>
      <c r="CB2846" s="10" t="str">
        <f t="shared" si="5"/>
        <v>4 to 6 months</v>
      </c>
      <c r="CC2846" s="10">
        <v>20</v>
      </c>
      <c r="CD2846" s="9">
        <f t="shared" si="2"/>
        <v>32000</v>
      </c>
      <c r="CE2846" s="9" t="s">
        <v>137</v>
      </c>
      <c r="CF2846" s="9" t="s">
        <v>137</v>
      </c>
      <c r="CG2846" s="9" t="str">
        <f>IF(CF2846="","",VLOOKUP(CF2846,Metadata!$D$2:$H$20,2,FALSE))</f>
        <v/>
      </c>
      <c r="CH2846" s="9" t="str">
        <f>IF(CF2846="","",VLOOKUP(CF2846,Metadata!$D$2:$H$20,4,FALSE))</f>
        <v/>
      </c>
      <c r="CI2846" s="9" t="str">
        <f>IF(CF2846="","",VLOOKUP(CF2846,Metadata!$D$2:$H$20,5,FALSE))</f>
        <v/>
      </c>
      <c r="CJ2846" s="9">
        <f t="shared" si="3"/>
        <v>32000</v>
      </c>
      <c r="CK2846" s="9" t="s">
        <v>277</v>
      </c>
      <c r="CL2846" s="10">
        <v>5</v>
      </c>
      <c r="CM2846" s="10">
        <v>5</v>
      </c>
      <c r="CN2846" s="10">
        <v>6</v>
      </c>
      <c r="CO2846" s="10">
        <v>5</v>
      </c>
      <c r="CP2846" s="10">
        <v>5</v>
      </c>
      <c r="CQ2846" s="10">
        <v>5</v>
      </c>
      <c r="CR2846" s="10">
        <v>6</v>
      </c>
      <c r="CS2846" s="10">
        <v>6</v>
      </c>
      <c r="CT2846" s="10">
        <v>6</v>
      </c>
      <c r="CU2846" s="10">
        <v>6</v>
      </c>
      <c r="CV2846" s="10">
        <v>5</v>
      </c>
      <c r="CW2846" s="10">
        <v>4</v>
      </c>
      <c r="CX2846" s="10">
        <v>6</v>
      </c>
      <c r="CY2846" s="10">
        <v>5</v>
      </c>
      <c r="CZ2846" s="10">
        <v>6</v>
      </c>
      <c r="DA2846" s="10">
        <v>4</v>
      </c>
      <c r="DB2846" s="10">
        <v>4</v>
      </c>
      <c r="DC2846" s="10">
        <v>5</v>
      </c>
      <c r="DD2846" s="10">
        <v>4</v>
      </c>
      <c r="DE2846" s="10">
        <v>5</v>
      </c>
      <c r="DF2846" s="10">
        <v>5</v>
      </c>
      <c r="DG2846" s="10">
        <v>5</v>
      </c>
      <c r="DH2846" s="10">
        <v>5</v>
      </c>
      <c r="DI2846" s="10">
        <v>5</v>
      </c>
      <c r="DJ2846" s="10">
        <v>5</v>
      </c>
      <c r="DK2846" s="10">
        <v>5</v>
      </c>
      <c r="DL2846" s="10">
        <v>5</v>
      </c>
      <c r="DM2846" s="9" t="s">
        <v>154</v>
      </c>
      <c r="DN2846" s="10">
        <v>1983</v>
      </c>
      <c r="DO2846" s="9">
        <f t="shared" si="9"/>
        <v>38</v>
      </c>
      <c r="DP2846" s="9" t="s">
        <v>155</v>
      </c>
      <c r="DQ2846" s="9" t="s">
        <v>156</v>
      </c>
      <c r="DR2846" s="9" t="s">
        <v>157</v>
      </c>
      <c r="DS2846" s="9" t="s">
        <v>137</v>
      </c>
      <c r="DT2846" s="9" t="s">
        <v>657</v>
      </c>
      <c r="DU2846" s="9" t="s">
        <v>158</v>
      </c>
      <c r="DV2846" s="9" t="str">
        <f>VLOOKUP(DU2846,Metadata!$B$2:$C$7,2,FALSE)</f>
        <v>6+ years</v>
      </c>
    </row>
    <row r="2847" spans="1:126">
      <c r="A2847" s="13">
        <v>2846</v>
      </c>
      <c r="B2847" s="9" t="s">
        <v>135</v>
      </c>
      <c r="C2847" s="9" t="str">
        <f>VLOOKUP(B2847,Metadata!$M$2:$N$6,2,FALSE)</f>
        <v>Permanent Employee</v>
      </c>
      <c r="D2847" s="9" t="s">
        <v>136</v>
      </c>
      <c r="E2847" s="9" t="s">
        <v>137</v>
      </c>
      <c r="F2847" s="9" t="s">
        <v>138</v>
      </c>
      <c r="G2847" s="9" t="s">
        <v>140</v>
      </c>
      <c r="H2847" s="9" t="str">
        <f>IF(G2847="","",VLOOKUP(G2847,Metadata!$J$2:$K$22,2,FALSE))</f>
        <v>Lisbon Metropolitan Area</v>
      </c>
      <c r="I2847" s="9" t="s">
        <v>138</v>
      </c>
      <c r="J2847" s="9" t="str">
        <f>IF(I2847="","",VLOOKUP(I2847,Metadata!$P$2:$Q$43,2,FALSE))</f>
        <v>Europe</v>
      </c>
      <c r="K2847" s="9" t="str">
        <f t="shared" si="0"/>
        <v>Portugal</v>
      </c>
      <c r="L2847" s="9" t="s">
        <v>140</v>
      </c>
      <c r="M2847" s="9" t="str">
        <f>IF(L2847="","",VLOOKUP(L2847,Metadata!$J$2:$K$22,2,FALSE))</f>
        <v>Lisbon Metropolitan Area</v>
      </c>
      <c r="N2847" s="9" t="s">
        <v>141</v>
      </c>
      <c r="O2847" s="9" t="s">
        <v>137</v>
      </c>
      <c r="P2847" s="9" t="s">
        <v>142</v>
      </c>
      <c r="Q2847" s="10" t="str">
        <f t="shared" si="1"/>
        <v>Full Office Job</v>
      </c>
      <c r="R2847" s="10">
        <v>6</v>
      </c>
      <c r="S2847" s="9" t="s">
        <v>216</v>
      </c>
      <c r="T2847" s="9" t="s">
        <v>137</v>
      </c>
      <c r="U2847" s="9" t="str">
        <f>IF(S2847&lt;&gt;"",S2847,IF(T2847&lt;&gt;"",VLOOKUP(T2847,Metadata!$S$2:$T$228,2,FALSE),""))</f>
        <v>Front-End Developer</v>
      </c>
      <c r="V2847" s="9" t="s">
        <v>144</v>
      </c>
      <c r="W2847" s="9" t="s">
        <v>137</v>
      </c>
      <c r="X2847" s="9" t="s">
        <v>242</v>
      </c>
      <c r="Y2847" s="9" t="s">
        <v>137</v>
      </c>
      <c r="Z2847" s="9" t="s">
        <v>184</v>
      </c>
      <c r="AA2847" s="9" t="s">
        <v>165</v>
      </c>
      <c r="AB2847" s="9" t="s">
        <v>137</v>
      </c>
      <c r="AC2847" s="9"/>
      <c r="AD2847" s="9"/>
      <c r="AE2847" s="9"/>
      <c r="AF2847" s="9"/>
      <c r="AG2847" s="9"/>
      <c r="AH2847" s="9"/>
      <c r="AI2847" s="9"/>
      <c r="AJ2847" s="9" t="s">
        <v>185</v>
      </c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 t="s">
        <v>186</v>
      </c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10"/>
      <c r="CB2847" s="10" t="str">
        <f t="shared" si="5"/>
        <v/>
      </c>
      <c r="CC2847" s="10"/>
      <c r="CD2847" s="9" t="str">
        <f t="shared" si="2"/>
        <v/>
      </c>
      <c r="CE2847" s="9" t="s">
        <v>168</v>
      </c>
      <c r="CF2847" s="9" t="s">
        <v>152</v>
      </c>
      <c r="CG2847" s="9">
        <f>IF(CF2847="","",VLOOKUP(CF2847,Metadata!$D$2:$H$20,2,FALSE))</f>
        <v>32500</v>
      </c>
      <c r="CH2847" s="9">
        <f>IF(CF2847="","",VLOOKUP(CF2847,Metadata!$D$2:$H$20,4,FALSE))</f>
        <v>30000</v>
      </c>
      <c r="CI2847" s="9">
        <f>IF(CF2847="","",VLOOKUP(CF2847,Metadata!$D$2:$H$20,5,FALSE))</f>
        <v>35000</v>
      </c>
      <c r="CJ2847" s="9">
        <f t="shared" si="3"/>
        <v>32500</v>
      </c>
      <c r="CK2847" s="9" t="s">
        <v>153</v>
      </c>
      <c r="CL2847" s="10">
        <v>3</v>
      </c>
      <c r="CM2847" s="10">
        <v>3</v>
      </c>
      <c r="CN2847" s="10">
        <v>4</v>
      </c>
      <c r="CO2847" s="10">
        <v>6</v>
      </c>
      <c r="CP2847" s="10">
        <v>5</v>
      </c>
      <c r="CQ2847" s="10">
        <v>5</v>
      </c>
      <c r="CR2847" s="10">
        <v>5</v>
      </c>
      <c r="CS2847" s="10">
        <v>6</v>
      </c>
      <c r="CT2847" s="10">
        <v>5</v>
      </c>
      <c r="CU2847" s="10">
        <v>5</v>
      </c>
      <c r="CV2847" s="10">
        <v>5</v>
      </c>
      <c r="CW2847" s="10">
        <v>4</v>
      </c>
      <c r="CX2847" s="10">
        <v>5</v>
      </c>
      <c r="CY2847" s="10">
        <v>4</v>
      </c>
      <c r="CZ2847" s="10">
        <v>5</v>
      </c>
      <c r="DA2847" s="10">
        <v>3</v>
      </c>
      <c r="DB2847" s="10">
        <v>4</v>
      </c>
      <c r="DC2847" s="10">
        <v>5</v>
      </c>
      <c r="DD2847" s="10">
        <v>3</v>
      </c>
      <c r="DE2847" s="10">
        <v>5</v>
      </c>
      <c r="DF2847" s="10">
        <v>4</v>
      </c>
      <c r="DG2847" s="10">
        <v>6</v>
      </c>
      <c r="DH2847" s="10">
        <v>3</v>
      </c>
      <c r="DI2847" s="10">
        <v>4</v>
      </c>
      <c r="DJ2847" s="10">
        <v>4</v>
      </c>
      <c r="DK2847" s="10">
        <v>4</v>
      </c>
      <c r="DL2847" s="10">
        <v>4</v>
      </c>
      <c r="DM2847" s="9" t="s">
        <v>154</v>
      </c>
      <c r="DN2847" s="10">
        <v>1991</v>
      </c>
      <c r="DO2847" s="9">
        <f t="shared" si="9"/>
        <v>30</v>
      </c>
      <c r="DP2847" s="9" t="s">
        <v>155</v>
      </c>
      <c r="DQ2847" s="9" t="s">
        <v>156</v>
      </c>
      <c r="DR2847" s="9" t="s">
        <v>157</v>
      </c>
      <c r="DS2847" s="9" t="s">
        <v>137</v>
      </c>
      <c r="DT2847" s="9" t="s">
        <v>657</v>
      </c>
      <c r="DU2847" s="9" t="s">
        <v>223</v>
      </c>
      <c r="DV2847" s="9" t="str">
        <f>VLOOKUP(DU2847,Metadata!$B$2:$C$7,2,FALSE)</f>
        <v>3 - 6 years</v>
      </c>
    </row>
    <row r="2848" spans="1:126">
      <c r="A2848" s="13">
        <v>2847</v>
      </c>
      <c r="B2848" s="9" t="s">
        <v>135</v>
      </c>
      <c r="C2848" s="9" t="str">
        <f>VLOOKUP(B2848,Metadata!$M$2:$N$6,2,FALSE)</f>
        <v>Permanent Employee</v>
      </c>
      <c r="D2848" s="9" t="s">
        <v>159</v>
      </c>
      <c r="E2848" s="9" t="s">
        <v>137</v>
      </c>
      <c r="F2848" s="9" t="s">
        <v>138</v>
      </c>
      <c r="G2848" s="9" t="s">
        <v>172</v>
      </c>
      <c r="H2848" s="9" t="str">
        <f>IF(G2848="","",VLOOKUP(G2848,Metadata!$J$2:$K$22,2,FALSE))</f>
        <v>Porto Metropolitan Area</v>
      </c>
      <c r="I2848" s="9" t="s">
        <v>292</v>
      </c>
      <c r="J2848" s="9" t="str">
        <f>IF(I2848="","",VLOOKUP(I2848,Metadata!$P$2:$Q$43,2,FALSE))</f>
        <v>North America</v>
      </c>
      <c r="K2848" s="9" t="str">
        <f t="shared" si="0"/>
        <v>International</v>
      </c>
      <c r="L2848" s="9" t="s">
        <v>137</v>
      </c>
      <c r="M2848" s="9" t="str">
        <f>IF(L2848="","",VLOOKUP(L2848,Metadata!$J$2:$K$22,2,FALSE))</f>
        <v/>
      </c>
      <c r="N2848" s="9" t="s">
        <v>205</v>
      </c>
      <c r="O2848" s="9" t="s">
        <v>137</v>
      </c>
      <c r="P2848" s="9" t="s">
        <v>137</v>
      </c>
      <c r="Q2848" s="10" t="str">
        <f t="shared" si="1"/>
        <v>Full Office Job</v>
      </c>
      <c r="R2848" s="10">
        <v>4</v>
      </c>
      <c r="S2848" s="9" t="s">
        <v>290</v>
      </c>
      <c r="T2848" s="9" t="s">
        <v>137</v>
      </c>
      <c r="U2848" s="9" t="str">
        <f>IF(S2848&lt;&gt;"",S2848,IF(T2848&lt;&gt;"",VLOOKUP(T2848,Metadata!$S$2:$T$228,2,FALSE),""))</f>
        <v>Quality Assurance/Testing</v>
      </c>
      <c r="V2848" s="9" t="s">
        <v>317</v>
      </c>
      <c r="W2848" s="9" t="s">
        <v>137</v>
      </c>
      <c r="X2848" s="9" t="s">
        <v>163</v>
      </c>
      <c r="Y2848" s="9" t="s">
        <v>137</v>
      </c>
      <c r="Z2848" s="9" t="s">
        <v>184</v>
      </c>
      <c r="AA2848" s="9" t="s">
        <v>137</v>
      </c>
      <c r="AB2848" s="9" t="s">
        <v>137</v>
      </c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 t="s">
        <v>150</v>
      </c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 t="s">
        <v>150</v>
      </c>
      <c r="BZ2848" s="9" t="s">
        <v>137</v>
      </c>
      <c r="CA2848" s="10"/>
      <c r="CB2848" s="10" t="str">
        <f t="shared" si="5"/>
        <v/>
      </c>
      <c r="CC2848" s="10"/>
      <c r="CD2848" s="9" t="str">
        <f t="shared" si="2"/>
        <v/>
      </c>
      <c r="CE2848" s="9" t="s">
        <v>168</v>
      </c>
      <c r="CF2848" s="9" t="s">
        <v>188</v>
      </c>
      <c r="CG2848" s="9">
        <f>IF(CF2848="","",VLOOKUP(CF2848,Metadata!$D$2:$H$20,2,FALSE))</f>
        <v>17500</v>
      </c>
      <c r="CH2848" s="9">
        <f>IF(CF2848="","",VLOOKUP(CF2848,Metadata!$D$2:$H$20,4,FALSE))</f>
        <v>15000</v>
      </c>
      <c r="CI2848" s="9">
        <f>IF(CF2848="","",VLOOKUP(CF2848,Metadata!$D$2:$H$20,5,FALSE))</f>
        <v>20000</v>
      </c>
      <c r="CJ2848" s="9">
        <f t="shared" si="3"/>
        <v>17500</v>
      </c>
      <c r="CK2848" s="9" t="s">
        <v>366</v>
      </c>
      <c r="CL2848" s="10">
        <v>4</v>
      </c>
      <c r="CM2848" s="10">
        <v>3</v>
      </c>
      <c r="CN2848" s="10">
        <v>6</v>
      </c>
      <c r="CO2848" s="10">
        <v>5</v>
      </c>
      <c r="CP2848" s="10">
        <v>4</v>
      </c>
      <c r="CQ2848" s="10">
        <v>5</v>
      </c>
      <c r="CR2848" s="10">
        <v>4</v>
      </c>
      <c r="CS2848" s="10">
        <v>6</v>
      </c>
      <c r="CT2848" s="10">
        <v>6</v>
      </c>
      <c r="CU2848" s="10">
        <v>6</v>
      </c>
      <c r="CV2848" s="10">
        <v>6</v>
      </c>
      <c r="CW2848" s="10">
        <v>1</v>
      </c>
      <c r="CX2848" s="10">
        <v>5</v>
      </c>
      <c r="CY2848" s="10">
        <v>5</v>
      </c>
      <c r="CZ2848" s="10">
        <v>7</v>
      </c>
      <c r="DA2848" s="10">
        <v>3</v>
      </c>
      <c r="DB2848" s="10">
        <v>6</v>
      </c>
      <c r="DC2848" s="10">
        <v>7</v>
      </c>
      <c r="DD2848" s="10">
        <v>7</v>
      </c>
      <c r="DE2848" s="10">
        <v>7</v>
      </c>
      <c r="DF2848" s="10">
        <v>7</v>
      </c>
      <c r="DG2848" s="10">
        <v>7</v>
      </c>
      <c r="DH2848" s="10">
        <v>7</v>
      </c>
      <c r="DI2848" s="10">
        <v>7</v>
      </c>
      <c r="DJ2848" s="10">
        <v>2</v>
      </c>
      <c r="DK2848" s="10">
        <v>5</v>
      </c>
      <c r="DL2848" s="10">
        <v>4</v>
      </c>
      <c r="DM2848" s="9" t="s">
        <v>154</v>
      </c>
      <c r="DN2848" s="10">
        <v>1990</v>
      </c>
      <c r="DO2848" s="9">
        <f t="shared" si="9"/>
        <v>31</v>
      </c>
      <c r="DP2848" s="9" t="s">
        <v>155</v>
      </c>
      <c r="DQ2848" s="9" t="s">
        <v>156</v>
      </c>
      <c r="DR2848" s="9" t="s">
        <v>157</v>
      </c>
      <c r="DS2848" s="9" t="s">
        <v>137</v>
      </c>
      <c r="DT2848" s="9" t="s">
        <v>657</v>
      </c>
      <c r="DU2848" s="9" t="s">
        <v>223</v>
      </c>
      <c r="DV2848" s="9" t="str">
        <f>VLOOKUP(DU2848,Metadata!$B$2:$C$7,2,FALSE)</f>
        <v>3 - 6 years</v>
      </c>
    </row>
    <row r="2849" spans="1:126">
      <c r="A2849" s="13">
        <v>2848</v>
      </c>
      <c r="B2849" s="9" t="s">
        <v>135</v>
      </c>
      <c r="C2849" s="9" t="str">
        <f>VLOOKUP(B2849,Metadata!$M$2:$N$6,2,FALSE)</f>
        <v>Permanent Employee</v>
      </c>
      <c r="D2849" s="9" t="s">
        <v>159</v>
      </c>
      <c r="E2849" s="9" t="s">
        <v>137</v>
      </c>
      <c r="F2849" s="9" t="s">
        <v>138</v>
      </c>
      <c r="G2849" s="9" t="s">
        <v>265</v>
      </c>
      <c r="H2849" s="9" t="str">
        <f>IF(G2849="","",VLOOKUP(G2849,Metadata!$J$2:$K$22,2,FALSE))</f>
        <v>Azores and Madeira</v>
      </c>
      <c r="I2849" s="9" t="s">
        <v>138</v>
      </c>
      <c r="J2849" s="9" t="str">
        <f>IF(I2849="","",VLOOKUP(I2849,Metadata!$P$2:$Q$43,2,FALSE))</f>
        <v>Europe</v>
      </c>
      <c r="K2849" s="9" t="str">
        <f t="shared" si="0"/>
        <v>Portugal</v>
      </c>
      <c r="L2849" s="9" t="s">
        <v>265</v>
      </c>
      <c r="M2849" s="9" t="str">
        <f>IF(L2849="","",VLOOKUP(L2849,Metadata!$J$2:$K$22,2,FALSE))</f>
        <v>Azores and Madeira</v>
      </c>
      <c r="N2849" s="9" t="s">
        <v>205</v>
      </c>
      <c r="O2849" s="9" t="s">
        <v>137</v>
      </c>
      <c r="P2849" s="9" t="s">
        <v>137</v>
      </c>
      <c r="Q2849" s="10" t="str">
        <f t="shared" si="1"/>
        <v>Full Office Job</v>
      </c>
      <c r="R2849" s="10">
        <v>6</v>
      </c>
      <c r="S2849" s="9" t="s">
        <v>161</v>
      </c>
      <c r="T2849" s="9" t="s">
        <v>137</v>
      </c>
      <c r="U2849" s="9" t="str">
        <f>IF(S2849&lt;&gt;"",S2849,IF(T2849&lt;&gt;"",VLOOKUP(T2849,Metadata!$S$2:$T$228,2,FALSE),""))</f>
        <v>Full-Stack Developer</v>
      </c>
      <c r="V2849" s="9" t="s">
        <v>256</v>
      </c>
      <c r="W2849" s="9" t="s">
        <v>137</v>
      </c>
      <c r="X2849" s="9" t="s">
        <v>163</v>
      </c>
      <c r="Y2849" s="9" t="s">
        <v>137</v>
      </c>
      <c r="Z2849" s="9" t="s">
        <v>262</v>
      </c>
      <c r="AA2849" s="9" t="s">
        <v>165</v>
      </c>
      <c r="AB2849" s="9" t="s">
        <v>137</v>
      </c>
      <c r="AC2849" s="9" t="s">
        <v>147</v>
      </c>
      <c r="AD2849" s="9" t="s">
        <v>148</v>
      </c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 t="s">
        <v>178</v>
      </c>
      <c r="BB2849" s="9"/>
      <c r="BC2849" s="9"/>
      <c r="BD2849" s="9"/>
      <c r="BE2849" s="9"/>
      <c r="BF2849" s="9"/>
      <c r="BG2849" s="9"/>
      <c r="BH2849" s="9"/>
      <c r="BI2849" s="9"/>
      <c r="BJ2849" s="9" t="s">
        <v>167</v>
      </c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10"/>
      <c r="CB2849" s="10" t="str">
        <f t="shared" si="5"/>
        <v/>
      </c>
      <c r="CC2849" s="10"/>
      <c r="CD2849" s="9" t="str">
        <f t="shared" si="2"/>
        <v/>
      </c>
      <c r="CE2849" s="9" t="s">
        <v>151</v>
      </c>
      <c r="CF2849" s="9" t="s">
        <v>188</v>
      </c>
      <c r="CG2849" s="9">
        <f>IF(CF2849="","",VLOOKUP(CF2849,Metadata!$D$2:$H$20,2,FALSE))</f>
        <v>17500</v>
      </c>
      <c r="CH2849" s="9">
        <f>IF(CF2849="","",VLOOKUP(CF2849,Metadata!$D$2:$H$20,4,FALSE))</f>
        <v>15000</v>
      </c>
      <c r="CI2849" s="9">
        <f>IF(CF2849="","",VLOOKUP(CF2849,Metadata!$D$2:$H$20,5,FALSE))</f>
        <v>20000</v>
      </c>
      <c r="CJ2849" s="9">
        <f t="shared" si="3"/>
        <v>17500</v>
      </c>
      <c r="CK2849" s="9" t="s">
        <v>189</v>
      </c>
      <c r="CL2849" s="10">
        <v>5</v>
      </c>
      <c r="CM2849" s="10">
        <v>3</v>
      </c>
      <c r="CN2849" s="10">
        <v>6</v>
      </c>
      <c r="CO2849" s="10">
        <v>6</v>
      </c>
      <c r="CP2849" s="10">
        <v>6</v>
      </c>
      <c r="CQ2849" s="10">
        <v>6</v>
      </c>
      <c r="CR2849" s="10">
        <v>6</v>
      </c>
      <c r="CS2849" s="10">
        <v>5</v>
      </c>
      <c r="CT2849" s="10">
        <v>5</v>
      </c>
      <c r="CU2849" s="10">
        <v>6</v>
      </c>
      <c r="CV2849" s="10">
        <v>5</v>
      </c>
      <c r="CW2849" s="10">
        <v>5</v>
      </c>
      <c r="CX2849" s="10">
        <v>5</v>
      </c>
      <c r="CY2849" s="10">
        <v>6</v>
      </c>
      <c r="CZ2849" s="10">
        <v>6</v>
      </c>
      <c r="DA2849" s="10">
        <v>5</v>
      </c>
      <c r="DB2849" s="10">
        <v>5</v>
      </c>
      <c r="DC2849" s="10">
        <v>4</v>
      </c>
      <c r="DD2849" s="10">
        <v>4</v>
      </c>
      <c r="DE2849" s="10">
        <v>3</v>
      </c>
      <c r="DF2849" s="10">
        <v>5</v>
      </c>
      <c r="DG2849" s="10">
        <v>6</v>
      </c>
      <c r="DH2849" s="10">
        <v>5</v>
      </c>
      <c r="DI2849" s="10">
        <v>6</v>
      </c>
      <c r="DJ2849" s="10">
        <v>5</v>
      </c>
      <c r="DK2849" s="10">
        <v>4</v>
      </c>
      <c r="DL2849" s="10">
        <v>4</v>
      </c>
      <c r="DM2849" s="9" t="s">
        <v>154</v>
      </c>
      <c r="DN2849" s="10">
        <v>1985</v>
      </c>
      <c r="DO2849" s="9">
        <f t="shared" si="9"/>
        <v>36</v>
      </c>
      <c r="DP2849" s="9" t="s">
        <v>155</v>
      </c>
      <c r="DQ2849" s="9" t="s">
        <v>202</v>
      </c>
      <c r="DR2849" s="9" t="s">
        <v>157</v>
      </c>
      <c r="DS2849" s="9" t="s">
        <v>137</v>
      </c>
      <c r="DT2849" s="9" t="s">
        <v>657</v>
      </c>
      <c r="DU2849" s="9" t="s">
        <v>203</v>
      </c>
      <c r="DV2849" s="9" t="str">
        <f>VLOOKUP(DU2849,Metadata!$B$2:$C$7,2,FALSE)</f>
        <v>6+ years</v>
      </c>
    </row>
    <row r="2850" spans="1:126">
      <c r="A2850" s="13">
        <v>2849</v>
      </c>
      <c r="B2850" s="9" t="s">
        <v>135</v>
      </c>
      <c r="C2850" s="9" t="str">
        <f>VLOOKUP(B2850,Metadata!$M$2:$N$6,2,FALSE)</f>
        <v>Permanent Employee</v>
      </c>
      <c r="D2850" s="9" t="s">
        <v>136</v>
      </c>
      <c r="E2850" s="9" t="s">
        <v>137</v>
      </c>
      <c r="F2850" s="9" t="s">
        <v>138</v>
      </c>
      <c r="G2850" s="9" t="s">
        <v>204</v>
      </c>
      <c r="H2850" s="9" t="str">
        <f>IF(G2850="","",VLOOKUP(G2850,Metadata!$J$2:$K$22,2,FALSE))</f>
        <v>Centre</v>
      </c>
      <c r="I2850" s="9" t="s">
        <v>138</v>
      </c>
      <c r="J2850" s="9" t="str">
        <f>IF(I2850="","",VLOOKUP(I2850,Metadata!$P$2:$Q$43,2,FALSE))</f>
        <v>Europe</v>
      </c>
      <c r="K2850" s="9" t="str">
        <f t="shared" si="0"/>
        <v>Portugal</v>
      </c>
      <c r="L2850" s="9" t="s">
        <v>204</v>
      </c>
      <c r="M2850" s="9" t="str">
        <f>IF(L2850="","",VLOOKUP(L2850,Metadata!$J$2:$K$22,2,FALSE))</f>
        <v>Centre</v>
      </c>
      <c r="N2850" s="9" t="s">
        <v>141</v>
      </c>
      <c r="O2850" s="9" t="s">
        <v>137</v>
      </c>
      <c r="P2850" s="9" t="s">
        <v>142</v>
      </c>
      <c r="Q2850" s="10" t="str">
        <f t="shared" si="1"/>
        <v>Full Office Job</v>
      </c>
      <c r="R2850" s="10">
        <v>7</v>
      </c>
      <c r="S2850" s="9" t="s">
        <v>183</v>
      </c>
      <c r="T2850" s="9" t="s">
        <v>137</v>
      </c>
      <c r="U2850" s="9" t="str">
        <f>IF(S2850&lt;&gt;"",S2850,IF(T2850&lt;&gt;"",VLOOKUP(T2850,Metadata!$S$2:$T$228,2,FALSE),""))</f>
        <v>Product Owner/Product Manager</v>
      </c>
      <c r="V2850" s="9" t="s">
        <v>207</v>
      </c>
      <c r="W2850" s="9" t="s">
        <v>137</v>
      </c>
      <c r="X2850" s="9" t="s">
        <v>145</v>
      </c>
      <c r="Y2850" s="9" t="s">
        <v>137</v>
      </c>
      <c r="Z2850" s="9" t="s">
        <v>146</v>
      </c>
      <c r="AA2850" s="9" t="s">
        <v>137</v>
      </c>
      <c r="AB2850" s="9" t="s">
        <v>137</v>
      </c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 t="s">
        <v>297</v>
      </c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12" t="s">
        <v>273</v>
      </c>
      <c r="BY2850" s="9" t="s">
        <v>150</v>
      </c>
      <c r="BZ2850" s="9" t="s">
        <v>137</v>
      </c>
      <c r="CA2850" s="10"/>
      <c r="CB2850" s="10" t="str">
        <f t="shared" si="5"/>
        <v/>
      </c>
      <c r="CC2850" s="10"/>
      <c r="CD2850" s="9" t="str">
        <f t="shared" si="2"/>
        <v/>
      </c>
      <c r="CE2850" s="9" t="s">
        <v>168</v>
      </c>
      <c r="CF2850" s="9" t="s">
        <v>152</v>
      </c>
      <c r="CG2850" s="9">
        <f>IF(CF2850="","",VLOOKUP(CF2850,Metadata!$D$2:$H$20,2,FALSE))</f>
        <v>32500</v>
      </c>
      <c r="CH2850" s="9">
        <f>IF(CF2850="","",VLOOKUP(CF2850,Metadata!$D$2:$H$20,4,FALSE))</f>
        <v>30000</v>
      </c>
      <c r="CI2850" s="9">
        <f>IF(CF2850="","",VLOOKUP(CF2850,Metadata!$D$2:$H$20,5,FALSE))</f>
        <v>35000</v>
      </c>
      <c r="CJ2850" s="9">
        <f t="shared" si="3"/>
        <v>32500</v>
      </c>
      <c r="CK2850" s="9" t="s">
        <v>221</v>
      </c>
      <c r="CL2850" s="10">
        <v>5</v>
      </c>
      <c r="CM2850" s="10">
        <v>1</v>
      </c>
      <c r="CN2850" s="10">
        <v>7</v>
      </c>
      <c r="CO2850" s="10">
        <v>5</v>
      </c>
      <c r="CP2850" s="10">
        <v>4</v>
      </c>
      <c r="CQ2850" s="10">
        <v>7</v>
      </c>
      <c r="CR2850" s="10">
        <v>5</v>
      </c>
      <c r="CS2850" s="10">
        <v>5</v>
      </c>
      <c r="CT2850" s="10">
        <v>7</v>
      </c>
      <c r="CU2850" s="10">
        <v>6</v>
      </c>
      <c r="CV2850" s="10">
        <v>6</v>
      </c>
      <c r="CW2850" s="10">
        <v>3</v>
      </c>
      <c r="CX2850" s="10">
        <v>6</v>
      </c>
      <c r="CY2850" s="10">
        <v>5</v>
      </c>
      <c r="CZ2850" s="10">
        <v>7</v>
      </c>
      <c r="DA2850" s="10">
        <v>1</v>
      </c>
      <c r="DB2850" s="10">
        <v>1</v>
      </c>
      <c r="DC2850" s="10">
        <v>6</v>
      </c>
      <c r="DD2850" s="10">
        <v>1</v>
      </c>
      <c r="DE2850" s="10">
        <v>7</v>
      </c>
      <c r="DF2850" s="10">
        <v>5</v>
      </c>
      <c r="DG2850" s="10">
        <v>7</v>
      </c>
      <c r="DH2850" s="10">
        <v>5</v>
      </c>
      <c r="DI2850" s="10">
        <v>5</v>
      </c>
      <c r="DJ2850" s="10">
        <v>5</v>
      </c>
      <c r="DK2850" s="10">
        <v>5</v>
      </c>
      <c r="DL2850" s="10">
        <v>7</v>
      </c>
      <c r="DM2850" s="9" t="s">
        <v>154</v>
      </c>
      <c r="DN2850" s="10">
        <v>1983</v>
      </c>
      <c r="DO2850" s="9">
        <f t="shared" si="9"/>
        <v>38</v>
      </c>
      <c r="DP2850" s="9" t="s">
        <v>155</v>
      </c>
      <c r="DQ2850" s="9" t="s">
        <v>156</v>
      </c>
      <c r="DR2850" s="9" t="s">
        <v>170</v>
      </c>
      <c r="DS2850" s="9" t="s">
        <v>137</v>
      </c>
      <c r="DT2850" s="9" t="s">
        <v>657</v>
      </c>
      <c r="DU2850" s="9" t="s">
        <v>158</v>
      </c>
      <c r="DV2850" s="9" t="str">
        <f>VLOOKUP(DU2850,Metadata!$B$2:$C$7,2,FALSE)</f>
        <v>6+ years</v>
      </c>
    </row>
    <row r="2851" spans="1:126">
      <c r="A2851" s="13">
        <v>2850</v>
      </c>
      <c r="B2851" s="9" t="s">
        <v>135</v>
      </c>
      <c r="C2851" s="9" t="str">
        <f>VLOOKUP(B2851,Metadata!$M$2:$N$6,2,FALSE)</f>
        <v>Permanent Employee</v>
      </c>
      <c r="D2851" s="9" t="s">
        <v>159</v>
      </c>
      <c r="E2851" s="9" t="s">
        <v>137</v>
      </c>
      <c r="F2851" s="9" t="s">
        <v>138</v>
      </c>
      <c r="G2851" s="9" t="s">
        <v>140</v>
      </c>
      <c r="H2851" s="9" t="str">
        <f>IF(G2851="","",VLOOKUP(G2851,Metadata!$J$2:$K$22,2,FALSE))</f>
        <v>Lisbon Metropolitan Area</v>
      </c>
      <c r="I2851" s="9" t="s">
        <v>138</v>
      </c>
      <c r="J2851" s="9" t="str">
        <f>IF(I2851="","",VLOOKUP(I2851,Metadata!$P$2:$Q$43,2,FALSE))</f>
        <v>Europe</v>
      </c>
      <c r="K2851" s="9" t="str">
        <f t="shared" si="0"/>
        <v>Portugal</v>
      </c>
      <c r="L2851" s="9" t="s">
        <v>140</v>
      </c>
      <c r="M2851" s="9" t="str">
        <f>IF(L2851="","",VLOOKUP(L2851,Metadata!$J$2:$K$22,2,FALSE))</f>
        <v>Lisbon Metropolitan Area</v>
      </c>
      <c r="N2851" s="9" t="s">
        <v>141</v>
      </c>
      <c r="O2851" s="9" t="s">
        <v>137</v>
      </c>
      <c r="P2851" s="9" t="s">
        <v>142</v>
      </c>
      <c r="Q2851" s="10" t="str">
        <f t="shared" si="1"/>
        <v>Full Office Job</v>
      </c>
      <c r="R2851" s="10">
        <v>6</v>
      </c>
      <c r="S2851" s="9" t="s">
        <v>137</v>
      </c>
      <c r="T2851" s="9" t="s">
        <v>394</v>
      </c>
      <c r="U2851" s="9" t="str">
        <f>IF(S2851&lt;&gt;"",S2851,IF(T2851&lt;&gt;"",VLOOKUP(T2851,Metadata!$S$2:$T$228,2,FALSE),""))</f>
        <v>UX/UI Designer</v>
      </c>
      <c r="V2851" s="9" t="s">
        <v>261</v>
      </c>
      <c r="W2851" s="9" t="s">
        <v>137</v>
      </c>
      <c r="X2851" s="9" t="s">
        <v>242</v>
      </c>
      <c r="Y2851" s="9" t="s">
        <v>137</v>
      </c>
      <c r="Z2851" s="9" t="s">
        <v>146</v>
      </c>
      <c r="AA2851" s="9" t="s">
        <v>165</v>
      </c>
      <c r="AB2851" s="9" t="s">
        <v>137</v>
      </c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 t="s">
        <v>167</v>
      </c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10"/>
      <c r="CB2851" s="10" t="str">
        <f t="shared" si="5"/>
        <v/>
      </c>
      <c r="CC2851" s="10"/>
      <c r="CD2851" s="9" t="str">
        <f t="shared" si="2"/>
        <v/>
      </c>
      <c r="CE2851" s="9" t="s">
        <v>232</v>
      </c>
      <c r="CF2851" s="9" t="s">
        <v>254</v>
      </c>
      <c r="CG2851" s="9">
        <f>IF(CF2851="","",VLOOKUP(CF2851,Metadata!$D$2:$H$20,2,FALSE))</f>
        <v>37500</v>
      </c>
      <c r="CH2851" s="9">
        <f>IF(CF2851="","",VLOOKUP(CF2851,Metadata!$D$2:$H$20,4,FALSE))</f>
        <v>35000</v>
      </c>
      <c r="CI2851" s="9">
        <f>IF(CF2851="","",VLOOKUP(CF2851,Metadata!$D$2:$H$20,5,FALSE))</f>
        <v>40000</v>
      </c>
      <c r="CJ2851" s="9">
        <f t="shared" si="3"/>
        <v>37500</v>
      </c>
      <c r="CK2851" s="9" t="s">
        <v>201</v>
      </c>
      <c r="CL2851" s="10">
        <v>6</v>
      </c>
      <c r="CM2851" s="10">
        <v>1</v>
      </c>
      <c r="CN2851" s="10">
        <v>7</v>
      </c>
      <c r="CO2851" s="10">
        <v>6</v>
      </c>
      <c r="CP2851" s="10">
        <v>4</v>
      </c>
      <c r="CQ2851" s="10">
        <v>5</v>
      </c>
      <c r="CR2851" s="10">
        <v>4</v>
      </c>
      <c r="CS2851" s="10">
        <v>2</v>
      </c>
      <c r="CT2851" s="10">
        <v>3</v>
      </c>
      <c r="CU2851" s="10">
        <v>4</v>
      </c>
      <c r="CV2851" s="10">
        <v>4</v>
      </c>
      <c r="CW2851" s="10">
        <v>5</v>
      </c>
      <c r="CX2851" s="10">
        <v>5</v>
      </c>
      <c r="CY2851" s="10">
        <v>3</v>
      </c>
      <c r="CZ2851" s="10">
        <v>3</v>
      </c>
      <c r="DA2851" s="10">
        <v>4</v>
      </c>
      <c r="DB2851" s="10">
        <v>3</v>
      </c>
      <c r="DC2851" s="10">
        <v>6</v>
      </c>
      <c r="DD2851" s="10">
        <v>5</v>
      </c>
      <c r="DE2851" s="10">
        <v>7</v>
      </c>
      <c r="DF2851" s="10">
        <v>4</v>
      </c>
      <c r="DG2851" s="10">
        <v>6</v>
      </c>
      <c r="DH2851" s="10">
        <v>5</v>
      </c>
      <c r="DI2851" s="10">
        <v>7</v>
      </c>
      <c r="DJ2851" s="10">
        <v>4</v>
      </c>
      <c r="DK2851" s="10">
        <v>3</v>
      </c>
      <c r="DL2851" s="10">
        <v>6</v>
      </c>
      <c r="DM2851" s="9" t="s">
        <v>154</v>
      </c>
      <c r="DN2851" s="10">
        <v>1989</v>
      </c>
      <c r="DO2851" s="9">
        <f t="shared" si="9"/>
        <v>32</v>
      </c>
      <c r="DP2851" s="9" t="s">
        <v>222</v>
      </c>
      <c r="DQ2851" s="9" t="s">
        <v>156</v>
      </c>
      <c r="DR2851" s="9" t="s">
        <v>342</v>
      </c>
      <c r="DS2851" s="9" t="s">
        <v>137</v>
      </c>
      <c r="DT2851" s="9" t="s">
        <v>657</v>
      </c>
      <c r="DU2851" s="9" t="s">
        <v>223</v>
      </c>
      <c r="DV2851" s="9" t="str">
        <f>VLOOKUP(DU2851,Metadata!$B$2:$C$7,2,FALSE)</f>
        <v>3 - 6 years</v>
      </c>
    </row>
    <row r="2852" spans="1:126">
      <c r="A2852" s="13">
        <v>2851</v>
      </c>
      <c r="B2852" s="9" t="s">
        <v>135</v>
      </c>
      <c r="C2852" s="9" t="str">
        <f>VLOOKUP(B2852,Metadata!$M$2:$N$6,2,FALSE)</f>
        <v>Permanent Employee</v>
      </c>
      <c r="D2852" s="9" t="s">
        <v>136</v>
      </c>
      <c r="E2852" s="9" t="s">
        <v>137</v>
      </c>
      <c r="F2852" s="9" t="s">
        <v>138</v>
      </c>
      <c r="G2852" s="9" t="s">
        <v>140</v>
      </c>
      <c r="H2852" s="9" t="str">
        <f>IF(G2852="","",VLOOKUP(G2852,Metadata!$J$2:$K$22,2,FALSE))</f>
        <v>Lisbon Metropolitan Area</v>
      </c>
      <c r="I2852" s="9" t="s">
        <v>138</v>
      </c>
      <c r="J2852" s="9" t="str">
        <f>IF(I2852="","",VLOOKUP(I2852,Metadata!$P$2:$Q$43,2,FALSE))</f>
        <v>Europe</v>
      </c>
      <c r="K2852" s="9" t="str">
        <f t="shared" si="0"/>
        <v>Portugal</v>
      </c>
      <c r="L2852" s="9" t="s">
        <v>140</v>
      </c>
      <c r="M2852" s="9" t="str">
        <f>IF(L2852="","",VLOOKUP(L2852,Metadata!$J$2:$K$22,2,FALSE))</f>
        <v>Lisbon Metropolitan Area</v>
      </c>
      <c r="N2852" s="9" t="s">
        <v>214</v>
      </c>
      <c r="O2852" s="9" t="s">
        <v>239</v>
      </c>
      <c r="P2852" s="9" t="s">
        <v>142</v>
      </c>
      <c r="Q2852" s="10" t="str">
        <f t="shared" si="1"/>
        <v>Full Office Job</v>
      </c>
      <c r="R2852" s="10">
        <v>4</v>
      </c>
      <c r="S2852" s="9" t="s">
        <v>319</v>
      </c>
      <c r="T2852" s="9" t="s">
        <v>137</v>
      </c>
      <c r="U2852" s="9" t="str">
        <f>IF(S2852&lt;&gt;"",S2852,IF(T2852&lt;&gt;"",VLOOKUP(T2852,Metadata!$S$2:$T$228,2,FALSE),""))</f>
        <v>CTO</v>
      </c>
      <c r="V2852" s="9" t="s">
        <v>207</v>
      </c>
      <c r="W2852" s="9" t="s">
        <v>137</v>
      </c>
      <c r="X2852" s="9" t="s">
        <v>208</v>
      </c>
      <c r="Y2852" s="9" t="s">
        <v>137</v>
      </c>
      <c r="Z2852" s="9" t="s">
        <v>146</v>
      </c>
      <c r="AA2852" s="9" t="s">
        <v>165</v>
      </c>
      <c r="AB2852" s="9" t="s">
        <v>137</v>
      </c>
      <c r="AC2852" s="9" t="s">
        <v>147</v>
      </c>
      <c r="AD2852" s="9" t="s">
        <v>148</v>
      </c>
      <c r="AE2852" s="9" t="s">
        <v>194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 t="s">
        <v>178</v>
      </c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 t="s">
        <v>150</v>
      </c>
      <c r="BZ2852" s="9" t="s">
        <v>137</v>
      </c>
      <c r="CA2852" s="10"/>
      <c r="CB2852" s="10" t="str">
        <f t="shared" si="5"/>
        <v/>
      </c>
      <c r="CC2852" s="10"/>
      <c r="CD2852" s="9" t="str">
        <f t="shared" si="2"/>
        <v/>
      </c>
      <c r="CE2852" s="9" t="s">
        <v>151</v>
      </c>
      <c r="CF2852" s="9" t="s">
        <v>477</v>
      </c>
      <c r="CG2852" s="9">
        <f>IF(CF2852="","",VLOOKUP(CF2852,Metadata!$D$2:$H$20,2,FALSE))</f>
        <v>102500</v>
      </c>
      <c r="CH2852" s="9">
        <f>IF(CF2852="","",VLOOKUP(CF2852,Metadata!$D$2:$H$20,4,FALSE))</f>
        <v>100000</v>
      </c>
      <c r="CI2852" s="9">
        <f>IF(CF2852="","",VLOOKUP(CF2852,Metadata!$D$2:$H$20,5,FALSE))</f>
        <v>105000</v>
      </c>
      <c r="CJ2852" s="9">
        <f t="shared" si="3"/>
        <v>102500</v>
      </c>
      <c r="CK2852" s="9" t="s">
        <v>277</v>
      </c>
      <c r="CL2852" s="10">
        <v>3</v>
      </c>
      <c r="CM2852" s="10">
        <v>3</v>
      </c>
      <c r="CN2852" s="10">
        <v>5</v>
      </c>
      <c r="CO2852" s="10">
        <v>5</v>
      </c>
      <c r="CP2852" s="10">
        <v>4</v>
      </c>
      <c r="CQ2852" s="10">
        <v>5</v>
      </c>
      <c r="CR2852" s="10">
        <v>3</v>
      </c>
      <c r="CS2852" s="10">
        <v>4</v>
      </c>
      <c r="CT2852" s="10">
        <v>5</v>
      </c>
      <c r="CU2852" s="10">
        <v>5</v>
      </c>
      <c r="CV2852" s="10">
        <v>5</v>
      </c>
      <c r="CW2852" s="10">
        <v>5</v>
      </c>
      <c r="CX2852" s="10">
        <v>6</v>
      </c>
      <c r="CY2852" s="10">
        <v>5</v>
      </c>
      <c r="CZ2852" s="10">
        <v>3</v>
      </c>
      <c r="DA2852" s="10">
        <v>4</v>
      </c>
      <c r="DB2852" s="10">
        <v>5</v>
      </c>
      <c r="DC2852" s="10">
        <v>7</v>
      </c>
      <c r="DD2852" s="10">
        <v>4</v>
      </c>
      <c r="DE2852" s="10">
        <v>6</v>
      </c>
      <c r="DF2852" s="10">
        <v>5</v>
      </c>
      <c r="DG2852" s="10">
        <v>6</v>
      </c>
      <c r="DH2852" s="10">
        <v>3</v>
      </c>
      <c r="DI2852" s="10">
        <v>7</v>
      </c>
      <c r="DJ2852" s="10">
        <v>5</v>
      </c>
      <c r="DK2852" s="10">
        <v>4</v>
      </c>
      <c r="DL2852" s="10">
        <v>4</v>
      </c>
      <c r="DM2852" s="9" t="s">
        <v>154</v>
      </c>
      <c r="DN2852" s="10">
        <v>1976</v>
      </c>
      <c r="DO2852" s="9">
        <f t="shared" si="9"/>
        <v>45</v>
      </c>
      <c r="DP2852" s="9" t="s">
        <v>155</v>
      </c>
      <c r="DQ2852" s="9" t="s">
        <v>202</v>
      </c>
      <c r="DR2852" s="9" t="s">
        <v>157</v>
      </c>
      <c r="DS2852" s="9" t="s">
        <v>137</v>
      </c>
      <c r="DT2852" s="9" t="s">
        <v>657</v>
      </c>
      <c r="DU2852" s="9" t="s">
        <v>158</v>
      </c>
      <c r="DV2852" s="9" t="str">
        <f>VLOOKUP(DU2852,Metadata!$B$2:$C$7,2,FALSE)</f>
        <v>6+ years</v>
      </c>
    </row>
    <row r="2853" spans="1:126">
      <c r="A2853" s="13">
        <v>2852</v>
      </c>
      <c r="B2853" s="9" t="s">
        <v>135</v>
      </c>
      <c r="C2853" s="9" t="str">
        <f>VLOOKUP(B2853,Metadata!$M$2:$N$6,2,FALSE)</f>
        <v>Permanent Employee</v>
      </c>
      <c r="D2853" s="9" t="s">
        <v>136</v>
      </c>
      <c r="E2853" s="9" t="s">
        <v>137</v>
      </c>
      <c r="F2853" s="9" t="s">
        <v>138</v>
      </c>
      <c r="G2853" s="9" t="s">
        <v>172</v>
      </c>
      <c r="H2853" s="9" t="str">
        <f>IF(G2853="","",VLOOKUP(G2853,Metadata!$J$2:$K$22,2,FALSE))</f>
        <v>Porto Metropolitan Area</v>
      </c>
      <c r="I2853" s="9" t="s">
        <v>138</v>
      </c>
      <c r="J2853" s="9" t="str">
        <f>IF(I2853="","",VLOOKUP(I2853,Metadata!$P$2:$Q$43,2,FALSE))</f>
        <v>Europe</v>
      </c>
      <c r="K2853" s="9" t="str">
        <f t="shared" si="0"/>
        <v>Portugal</v>
      </c>
      <c r="L2853" s="9" t="s">
        <v>172</v>
      </c>
      <c r="M2853" s="9" t="str">
        <f>IF(L2853="","",VLOOKUP(L2853,Metadata!$J$2:$K$22,2,FALSE))</f>
        <v>Porto Metropolitan Area</v>
      </c>
      <c r="N2853" s="9" t="s">
        <v>214</v>
      </c>
      <c r="O2853" s="9" t="s">
        <v>239</v>
      </c>
      <c r="P2853" s="9" t="s">
        <v>191</v>
      </c>
      <c r="Q2853" s="10" t="str">
        <f t="shared" si="1"/>
        <v>Remote Job (full or flexible)</v>
      </c>
      <c r="R2853" s="10">
        <v>7</v>
      </c>
      <c r="S2853" s="9" t="s">
        <v>192</v>
      </c>
      <c r="T2853" s="9" t="s">
        <v>137</v>
      </c>
      <c r="U2853" s="9" t="str">
        <f>IF(S2853&lt;&gt;"",S2853,IF(T2853&lt;&gt;"",VLOOKUP(T2853,Metadata!$S$2:$T$228,2,FALSE),""))</f>
        <v>Back-End Developer</v>
      </c>
      <c r="V2853" s="9" t="s">
        <v>251</v>
      </c>
      <c r="W2853" s="9" t="s">
        <v>137</v>
      </c>
      <c r="X2853" s="9" t="s">
        <v>145</v>
      </c>
      <c r="Y2853" s="9" t="s">
        <v>137</v>
      </c>
      <c r="Z2853" s="9" t="s">
        <v>146</v>
      </c>
      <c r="AA2853" s="9" t="s">
        <v>165</v>
      </c>
      <c r="AB2853" s="9" t="s">
        <v>137</v>
      </c>
      <c r="AC2853" s="9"/>
      <c r="AD2853" s="9"/>
      <c r="AE2853" s="9"/>
      <c r="AF2853" s="9"/>
      <c r="AG2853" s="9"/>
      <c r="AH2853" s="9" t="s">
        <v>176</v>
      </c>
      <c r="AI2853" s="9" t="s">
        <v>230</v>
      </c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 t="s">
        <v>167</v>
      </c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 t="s">
        <v>258</v>
      </c>
      <c r="BV2853" s="9"/>
      <c r="BW2853" s="9"/>
      <c r="BX2853" s="9"/>
      <c r="BY2853" s="9"/>
      <c r="BZ2853" s="9"/>
      <c r="CA2853" s="10"/>
      <c r="CB2853" s="10" t="str">
        <f t="shared" si="5"/>
        <v/>
      </c>
      <c r="CC2853" s="10"/>
      <c r="CD2853" s="9" t="str">
        <f t="shared" si="2"/>
        <v/>
      </c>
      <c r="CE2853" s="9" t="s">
        <v>168</v>
      </c>
      <c r="CF2853" s="9" t="s">
        <v>254</v>
      </c>
      <c r="CG2853" s="9">
        <f>IF(CF2853="","",VLOOKUP(CF2853,Metadata!$D$2:$H$20,2,FALSE))</f>
        <v>37500</v>
      </c>
      <c r="CH2853" s="9">
        <f>IF(CF2853="","",VLOOKUP(CF2853,Metadata!$D$2:$H$20,4,FALSE))</f>
        <v>35000</v>
      </c>
      <c r="CI2853" s="9">
        <f>IF(CF2853="","",VLOOKUP(CF2853,Metadata!$D$2:$H$20,5,FALSE))</f>
        <v>40000</v>
      </c>
      <c r="CJ2853" s="9">
        <f t="shared" si="3"/>
        <v>37500</v>
      </c>
      <c r="CK2853" s="9" t="s">
        <v>153</v>
      </c>
      <c r="CL2853" s="10">
        <v>1</v>
      </c>
      <c r="CM2853" s="10">
        <v>5</v>
      </c>
      <c r="CN2853" s="10">
        <v>7</v>
      </c>
      <c r="CO2853" s="10">
        <v>7</v>
      </c>
      <c r="CP2853" s="10">
        <v>4</v>
      </c>
      <c r="CQ2853" s="10">
        <v>5</v>
      </c>
      <c r="CR2853" s="10">
        <v>7</v>
      </c>
      <c r="CS2853" s="10">
        <v>6</v>
      </c>
      <c r="CT2853" s="10">
        <v>7</v>
      </c>
      <c r="CU2853" s="10">
        <v>5</v>
      </c>
      <c r="CV2853" s="10">
        <v>2</v>
      </c>
      <c r="CW2853" s="10">
        <v>6</v>
      </c>
      <c r="CX2853" s="10">
        <v>6</v>
      </c>
      <c r="CY2853" s="10">
        <v>6</v>
      </c>
      <c r="CZ2853" s="10">
        <v>7</v>
      </c>
      <c r="DA2853" s="10">
        <v>6</v>
      </c>
      <c r="DB2853" s="10">
        <v>7</v>
      </c>
      <c r="DC2853" s="10">
        <v>7</v>
      </c>
      <c r="DD2853" s="10">
        <v>5</v>
      </c>
      <c r="DE2853" s="10">
        <v>7</v>
      </c>
      <c r="DF2853" s="10">
        <v>7</v>
      </c>
      <c r="DG2853" s="10">
        <v>7</v>
      </c>
      <c r="DH2853" s="10">
        <v>7</v>
      </c>
      <c r="DI2853" s="10">
        <v>7</v>
      </c>
      <c r="DJ2853" s="10">
        <v>7</v>
      </c>
      <c r="DK2853" s="10">
        <v>7</v>
      </c>
      <c r="DL2853" s="10">
        <v>7</v>
      </c>
      <c r="DM2853" s="9" t="s">
        <v>154</v>
      </c>
      <c r="DN2853" s="10">
        <v>1978</v>
      </c>
      <c r="DO2853" s="9">
        <f t="shared" si="9"/>
        <v>43</v>
      </c>
      <c r="DP2853" s="9" t="s">
        <v>155</v>
      </c>
      <c r="DQ2853" s="9" t="s">
        <v>202</v>
      </c>
      <c r="DR2853" s="9" t="s">
        <v>157</v>
      </c>
      <c r="DS2853" s="9" t="s">
        <v>137</v>
      </c>
      <c r="DT2853" s="9" t="s">
        <v>657</v>
      </c>
      <c r="DU2853" s="9" t="s">
        <v>203</v>
      </c>
      <c r="DV2853" s="9" t="str">
        <f>VLOOKUP(DU2853,Metadata!$B$2:$C$7,2,FALSE)</f>
        <v>6+ years</v>
      </c>
    </row>
    <row r="2854" spans="1:126">
      <c r="A2854" s="13">
        <v>2853</v>
      </c>
      <c r="B2854" s="9" t="s">
        <v>135</v>
      </c>
      <c r="C2854" s="9" t="str">
        <f>VLOOKUP(B2854,Metadata!$M$2:$N$6,2,FALSE)</f>
        <v>Permanent Employee</v>
      </c>
      <c r="D2854" s="9" t="s">
        <v>159</v>
      </c>
      <c r="E2854" s="9" t="s">
        <v>137</v>
      </c>
      <c r="F2854" s="9" t="s">
        <v>138</v>
      </c>
      <c r="G2854" s="9" t="s">
        <v>140</v>
      </c>
      <c r="H2854" s="9" t="str">
        <f>IF(G2854="","",VLOOKUP(G2854,Metadata!$J$2:$K$22,2,FALSE))</f>
        <v>Lisbon Metropolitan Area</v>
      </c>
      <c r="I2854" s="9" t="s">
        <v>138</v>
      </c>
      <c r="J2854" s="9" t="str">
        <f>IF(I2854="","",VLOOKUP(I2854,Metadata!$P$2:$Q$43,2,FALSE))</f>
        <v>Europe</v>
      </c>
      <c r="K2854" s="9" t="str">
        <f t="shared" si="0"/>
        <v>Portugal</v>
      </c>
      <c r="L2854" s="9" t="s">
        <v>140</v>
      </c>
      <c r="M2854" s="9" t="str">
        <f>IF(L2854="","",VLOOKUP(L2854,Metadata!$J$2:$K$22,2,FALSE))</f>
        <v>Lisbon Metropolitan Area</v>
      </c>
      <c r="N2854" s="9" t="s">
        <v>141</v>
      </c>
      <c r="O2854" s="9" t="s">
        <v>137</v>
      </c>
      <c r="P2854" s="9" t="s">
        <v>142</v>
      </c>
      <c r="Q2854" s="10" t="str">
        <f t="shared" si="1"/>
        <v>Full Office Job</v>
      </c>
      <c r="R2854" s="10">
        <v>5</v>
      </c>
      <c r="S2854" s="9" t="s">
        <v>229</v>
      </c>
      <c r="T2854" s="9" t="s">
        <v>137</v>
      </c>
      <c r="U2854" s="9" t="str">
        <f>IF(S2854&lt;&gt;"",S2854,IF(T2854&lt;&gt;"",VLOOKUP(T2854,Metadata!$S$2:$T$228,2,FALSE),""))</f>
        <v>Project Manager</v>
      </c>
      <c r="V2854" s="9" t="s">
        <v>304</v>
      </c>
      <c r="W2854" s="9" t="s">
        <v>137</v>
      </c>
      <c r="X2854" s="9" t="s">
        <v>163</v>
      </c>
      <c r="Y2854" s="9" t="s">
        <v>137</v>
      </c>
      <c r="Z2854" s="9" t="s">
        <v>184</v>
      </c>
      <c r="AA2854" s="9" t="s">
        <v>137</v>
      </c>
      <c r="AB2854" s="9" t="s">
        <v>137</v>
      </c>
      <c r="AC2854" s="9" t="s">
        <v>147</v>
      </c>
      <c r="AD2854" s="9"/>
      <c r="AE2854" s="9"/>
      <c r="AF2854" s="9" t="s">
        <v>243</v>
      </c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 t="s">
        <v>149</v>
      </c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 t="s">
        <v>619</v>
      </c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 t="s">
        <v>150</v>
      </c>
      <c r="BZ2854" s="9" t="s">
        <v>137</v>
      </c>
      <c r="CA2854" s="10"/>
      <c r="CB2854" s="10" t="str">
        <f t="shared" si="5"/>
        <v/>
      </c>
      <c r="CC2854" s="10"/>
      <c r="CD2854" s="9" t="str">
        <f t="shared" si="2"/>
        <v/>
      </c>
      <c r="CE2854" s="9" t="s">
        <v>232</v>
      </c>
      <c r="CF2854" s="9" t="s">
        <v>225</v>
      </c>
      <c r="CG2854" s="9">
        <f>IF(CF2854="","",VLOOKUP(CF2854,Metadata!$D$2:$H$20,2,FALSE))</f>
        <v>22500</v>
      </c>
      <c r="CH2854" s="9">
        <f>IF(CF2854="","",VLOOKUP(CF2854,Metadata!$D$2:$H$20,4,FALSE))</f>
        <v>20000</v>
      </c>
      <c r="CI2854" s="9">
        <f>IF(CF2854="","",VLOOKUP(CF2854,Metadata!$D$2:$H$20,5,FALSE))</f>
        <v>25000</v>
      </c>
      <c r="CJ2854" s="9">
        <f t="shared" si="3"/>
        <v>22500</v>
      </c>
      <c r="CK2854" s="9" t="s">
        <v>201</v>
      </c>
      <c r="CL2854" s="10">
        <v>5</v>
      </c>
      <c r="CM2854" s="10">
        <v>4</v>
      </c>
      <c r="CN2854" s="10">
        <v>6</v>
      </c>
      <c r="CO2854" s="10">
        <v>3</v>
      </c>
      <c r="CP2854" s="10">
        <v>6</v>
      </c>
      <c r="CQ2854" s="10">
        <v>7</v>
      </c>
      <c r="CR2854" s="10">
        <v>5</v>
      </c>
      <c r="CS2854" s="10">
        <v>5</v>
      </c>
      <c r="CT2854" s="10">
        <v>4</v>
      </c>
      <c r="CU2854" s="10">
        <v>6</v>
      </c>
      <c r="CV2854" s="10">
        <v>6</v>
      </c>
      <c r="CW2854" s="10">
        <v>1</v>
      </c>
      <c r="CX2854" s="10">
        <v>3</v>
      </c>
      <c r="CY2854" s="10">
        <v>1</v>
      </c>
      <c r="CZ2854" s="10">
        <v>5</v>
      </c>
      <c r="DA2854" s="10">
        <v>4</v>
      </c>
      <c r="DB2854" s="10">
        <v>5</v>
      </c>
      <c r="DC2854" s="10">
        <v>5</v>
      </c>
      <c r="DD2854" s="10">
        <v>2</v>
      </c>
      <c r="DE2854" s="10">
        <v>3</v>
      </c>
      <c r="DF2854" s="10">
        <v>4</v>
      </c>
      <c r="DG2854" s="10">
        <v>4</v>
      </c>
      <c r="DH2854" s="10">
        <v>4</v>
      </c>
      <c r="DI2854" s="10">
        <v>4</v>
      </c>
      <c r="DJ2854" s="10">
        <v>1</v>
      </c>
      <c r="DK2854" s="10">
        <v>1</v>
      </c>
      <c r="DL2854" s="10">
        <v>3</v>
      </c>
      <c r="DM2854" s="9" t="s">
        <v>154</v>
      </c>
      <c r="DN2854" s="10">
        <v>1995</v>
      </c>
      <c r="DO2854" s="9">
        <f t="shared" si="9"/>
        <v>26</v>
      </c>
      <c r="DP2854" s="9" t="s">
        <v>155</v>
      </c>
      <c r="DQ2854" s="9" t="s">
        <v>156</v>
      </c>
      <c r="DR2854" s="9" t="s">
        <v>157</v>
      </c>
      <c r="DS2854" s="9" t="s">
        <v>137</v>
      </c>
      <c r="DT2854" s="9" t="s">
        <v>657</v>
      </c>
      <c r="DU2854" s="9" t="s">
        <v>168</v>
      </c>
      <c r="DV2854" s="9" t="str">
        <f>VLOOKUP(DU2854,Metadata!$B$2:$C$7,2,FALSE)</f>
        <v>0 - 3 years</v>
      </c>
    </row>
    <row r="2855" spans="1:126">
      <c r="A2855" s="13">
        <v>2854</v>
      </c>
      <c r="B2855" s="9" t="s">
        <v>135</v>
      </c>
      <c r="C2855" s="9" t="str">
        <f>VLOOKUP(B2855,Metadata!$M$2:$N$6,2,FALSE)</f>
        <v>Permanent Employee</v>
      </c>
      <c r="D2855" s="9" t="s">
        <v>159</v>
      </c>
      <c r="E2855" s="9" t="s">
        <v>137</v>
      </c>
      <c r="F2855" s="9" t="s">
        <v>138</v>
      </c>
      <c r="G2855" s="9" t="s">
        <v>140</v>
      </c>
      <c r="H2855" s="9" t="str">
        <f>IF(G2855="","",VLOOKUP(G2855,Metadata!$J$2:$K$22,2,FALSE))</f>
        <v>Lisbon Metropolitan Area</v>
      </c>
      <c r="I2855" s="9" t="s">
        <v>138</v>
      </c>
      <c r="J2855" s="9" t="str">
        <f>IF(I2855="","",VLOOKUP(I2855,Metadata!$P$2:$Q$43,2,FALSE))</f>
        <v>Europe</v>
      </c>
      <c r="K2855" s="9" t="str">
        <f t="shared" si="0"/>
        <v>Portugal</v>
      </c>
      <c r="L2855" s="9" t="s">
        <v>140</v>
      </c>
      <c r="M2855" s="9" t="str">
        <f>IF(L2855="","",VLOOKUP(L2855,Metadata!$J$2:$K$22,2,FALSE))</f>
        <v>Lisbon Metropolitan Area</v>
      </c>
      <c r="N2855" s="9" t="s">
        <v>141</v>
      </c>
      <c r="O2855" s="9" t="s">
        <v>137</v>
      </c>
      <c r="P2855" s="9" t="s">
        <v>142</v>
      </c>
      <c r="Q2855" s="10" t="str">
        <f t="shared" si="1"/>
        <v>Full Office Job</v>
      </c>
      <c r="R2855" s="10">
        <v>6</v>
      </c>
      <c r="S2855" s="9" t="s">
        <v>319</v>
      </c>
      <c r="T2855" s="9" t="s">
        <v>137</v>
      </c>
      <c r="U2855" s="9" t="str">
        <f>IF(S2855&lt;&gt;"",S2855,IF(T2855&lt;&gt;"",VLOOKUP(T2855,Metadata!$S$2:$T$228,2,FALSE),""))</f>
        <v>CTO</v>
      </c>
      <c r="V2855" s="9" t="s">
        <v>261</v>
      </c>
      <c r="W2855" s="9" t="s">
        <v>137</v>
      </c>
      <c r="X2855" s="9" t="s">
        <v>175</v>
      </c>
      <c r="Y2855" s="9" t="s">
        <v>137</v>
      </c>
      <c r="Z2855" s="9" t="s">
        <v>164</v>
      </c>
      <c r="AA2855" s="9" t="s">
        <v>165</v>
      </c>
      <c r="AB2855" s="9" t="s">
        <v>253</v>
      </c>
      <c r="AC2855" s="9" t="s">
        <v>147</v>
      </c>
      <c r="AD2855" s="9" t="s">
        <v>148</v>
      </c>
      <c r="AE2855" s="9"/>
      <c r="AF2855" s="9"/>
      <c r="AG2855" s="9"/>
      <c r="AH2855" s="9"/>
      <c r="AI2855" s="9"/>
      <c r="AJ2855" s="9" t="s">
        <v>185</v>
      </c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 t="s">
        <v>178</v>
      </c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 t="s">
        <v>199</v>
      </c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10"/>
      <c r="CB2855" s="10" t="str">
        <f t="shared" si="5"/>
        <v/>
      </c>
      <c r="CC2855" s="10"/>
      <c r="CD2855" s="9" t="str">
        <f t="shared" si="2"/>
        <v/>
      </c>
      <c r="CE2855" s="9" t="s">
        <v>151</v>
      </c>
      <c r="CF2855" s="9" t="s">
        <v>220</v>
      </c>
      <c r="CG2855" s="9">
        <f>IF(CF2855="","",VLOOKUP(CF2855,Metadata!$D$2:$H$20,2,FALSE))</f>
        <v>27500</v>
      </c>
      <c r="CH2855" s="9">
        <f>IF(CF2855="","",VLOOKUP(CF2855,Metadata!$D$2:$H$20,4,FALSE))</f>
        <v>25000</v>
      </c>
      <c r="CI2855" s="9">
        <f>IF(CF2855="","",VLOOKUP(CF2855,Metadata!$D$2:$H$20,5,FALSE))</f>
        <v>30000</v>
      </c>
      <c r="CJ2855" s="9">
        <f t="shared" si="3"/>
        <v>27500</v>
      </c>
      <c r="CK2855" s="9" t="s">
        <v>153</v>
      </c>
      <c r="CL2855" s="10">
        <v>5</v>
      </c>
      <c r="CM2855" s="10">
        <v>1</v>
      </c>
      <c r="CN2855" s="10">
        <v>6</v>
      </c>
      <c r="CO2855" s="10">
        <v>5</v>
      </c>
      <c r="CP2855" s="10">
        <v>4</v>
      </c>
      <c r="CQ2855" s="10">
        <v>5</v>
      </c>
      <c r="CR2855" s="10">
        <v>6</v>
      </c>
      <c r="CS2855" s="10">
        <v>5</v>
      </c>
      <c r="CT2855" s="10">
        <v>5</v>
      </c>
      <c r="CU2855" s="10">
        <v>5</v>
      </c>
      <c r="CV2855" s="10">
        <v>5</v>
      </c>
      <c r="CW2855" s="10">
        <v>5</v>
      </c>
      <c r="CX2855" s="10">
        <v>5</v>
      </c>
      <c r="CY2855" s="10">
        <v>5</v>
      </c>
      <c r="CZ2855" s="10">
        <v>5</v>
      </c>
      <c r="DA2855" s="10">
        <v>5</v>
      </c>
      <c r="DB2855" s="10">
        <v>4</v>
      </c>
      <c r="DC2855" s="10">
        <v>5</v>
      </c>
      <c r="DD2855" s="10">
        <v>4</v>
      </c>
      <c r="DE2855" s="10">
        <v>6</v>
      </c>
      <c r="DF2855" s="10">
        <v>6</v>
      </c>
      <c r="DG2855" s="10">
        <v>5</v>
      </c>
      <c r="DH2855" s="10">
        <v>5</v>
      </c>
      <c r="DI2855" s="10">
        <v>6</v>
      </c>
      <c r="DJ2855" s="10">
        <v>5</v>
      </c>
      <c r="DK2855" s="10">
        <v>6</v>
      </c>
      <c r="DL2855" s="10">
        <v>6</v>
      </c>
      <c r="DM2855" s="9" t="s">
        <v>154</v>
      </c>
      <c r="DN2855" s="10">
        <v>1980</v>
      </c>
      <c r="DO2855" s="9">
        <f t="shared" si="9"/>
        <v>41</v>
      </c>
      <c r="DP2855" s="9" t="s">
        <v>155</v>
      </c>
      <c r="DQ2855" s="9" t="s">
        <v>202</v>
      </c>
      <c r="DR2855" s="9" t="s">
        <v>157</v>
      </c>
      <c r="DS2855" s="9" t="s">
        <v>137</v>
      </c>
      <c r="DT2855" s="9" t="s">
        <v>657</v>
      </c>
      <c r="DU2855" s="9" t="s">
        <v>158</v>
      </c>
      <c r="DV2855" s="9" t="str">
        <f>VLOOKUP(DU2855,Metadata!$B$2:$C$7,2,FALSE)</f>
        <v>6+ years</v>
      </c>
    </row>
    <row r="2856" spans="1:126">
      <c r="A2856" s="13">
        <v>2855</v>
      </c>
      <c r="B2856" s="9" t="s">
        <v>135</v>
      </c>
      <c r="C2856" s="9" t="str">
        <f>VLOOKUP(B2856,Metadata!$M$2:$N$6,2,FALSE)</f>
        <v>Permanent Employee</v>
      </c>
      <c r="D2856" s="9" t="s">
        <v>159</v>
      </c>
      <c r="E2856" s="9" t="s">
        <v>137</v>
      </c>
      <c r="F2856" s="9" t="s">
        <v>138</v>
      </c>
      <c r="G2856" s="9" t="s">
        <v>312</v>
      </c>
      <c r="H2856" s="9" t="str">
        <f>IF(G2856="","",VLOOKUP(G2856,Metadata!$J$2:$K$22,2,FALSE))</f>
        <v>South</v>
      </c>
      <c r="I2856" s="9" t="s">
        <v>138</v>
      </c>
      <c r="J2856" s="9" t="str">
        <f>IF(I2856="","",VLOOKUP(I2856,Metadata!$P$2:$Q$43,2,FALSE))</f>
        <v>Europe</v>
      </c>
      <c r="K2856" s="9" t="str">
        <f t="shared" si="0"/>
        <v>Portugal</v>
      </c>
      <c r="L2856" s="9" t="s">
        <v>312</v>
      </c>
      <c r="M2856" s="9" t="str">
        <f>IF(L2856="","",VLOOKUP(L2856,Metadata!$J$2:$K$22,2,FALSE))</f>
        <v>South</v>
      </c>
      <c r="N2856" s="9" t="s">
        <v>214</v>
      </c>
      <c r="O2856" s="9" t="s">
        <v>215</v>
      </c>
      <c r="P2856" s="9" t="s">
        <v>191</v>
      </c>
      <c r="Q2856" s="10" t="str">
        <f t="shared" si="1"/>
        <v>Remote Job (full or flexible)</v>
      </c>
      <c r="R2856" s="10">
        <v>3</v>
      </c>
      <c r="S2856" s="9" t="s">
        <v>183</v>
      </c>
      <c r="T2856" s="9" t="s">
        <v>137</v>
      </c>
      <c r="U2856" s="9" t="str">
        <f>IF(S2856&lt;&gt;"",S2856,IF(T2856&lt;&gt;"",VLOOKUP(T2856,Metadata!$S$2:$T$228,2,FALSE),""))</f>
        <v>Product Owner/Product Manager</v>
      </c>
      <c r="V2856" s="9" t="s">
        <v>174</v>
      </c>
      <c r="W2856" s="9" t="s">
        <v>137</v>
      </c>
      <c r="X2856" s="9" t="s">
        <v>163</v>
      </c>
      <c r="Y2856" s="9" t="s">
        <v>137</v>
      </c>
      <c r="Z2856" s="9" t="s">
        <v>193</v>
      </c>
      <c r="AA2856" s="9" t="s">
        <v>165</v>
      </c>
      <c r="AB2856" s="9" t="s">
        <v>137</v>
      </c>
      <c r="AC2856" s="9" t="s">
        <v>147</v>
      </c>
      <c r="AD2856" s="9"/>
      <c r="AE2856" s="9"/>
      <c r="AF2856" s="9" t="s">
        <v>243</v>
      </c>
      <c r="AG2856" s="9" t="s">
        <v>166</v>
      </c>
      <c r="AH2856" s="9"/>
      <c r="AI2856" s="9"/>
      <c r="AJ2856" s="9"/>
      <c r="AK2856" s="9"/>
      <c r="AL2856" s="9"/>
      <c r="AM2856" s="9"/>
      <c r="AN2856" s="9"/>
      <c r="AO2856" s="9"/>
      <c r="AP2856" s="9" t="s">
        <v>244</v>
      </c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 t="s">
        <v>178</v>
      </c>
      <c r="BB2856" s="9"/>
      <c r="BC2856" s="9"/>
      <c r="BD2856" s="9"/>
      <c r="BE2856" s="9"/>
      <c r="BF2856" s="9"/>
      <c r="BG2856" s="9"/>
      <c r="BH2856" s="9"/>
      <c r="BI2856" s="9"/>
      <c r="BJ2856" s="9" t="s">
        <v>167</v>
      </c>
      <c r="BK2856" s="9"/>
      <c r="BL2856" s="9" t="s">
        <v>199</v>
      </c>
      <c r="BM2856" s="9"/>
      <c r="BN2856" s="9" t="s">
        <v>186</v>
      </c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10"/>
      <c r="CB2856" s="10" t="str">
        <f t="shared" si="5"/>
        <v/>
      </c>
      <c r="CC2856" s="10"/>
      <c r="CD2856" s="9" t="str">
        <f t="shared" si="2"/>
        <v/>
      </c>
      <c r="CE2856" s="9" t="s">
        <v>151</v>
      </c>
      <c r="CF2856" s="9" t="s">
        <v>188</v>
      </c>
      <c r="CG2856" s="9">
        <f>IF(CF2856="","",VLOOKUP(CF2856,Metadata!$D$2:$H$20,2,FALSE))</f>
        <v>17500</v>
      </c>
      <c r="CH2856" s="9">
        <f>IF(CF2856="","",VLOOKUP(CF2856,Metadata!$D$2:$H$20,4,FALSE))</f>
        <v>15000</v>
      </c>
      <c r="CI2856" s="9">
        <f>IF(CF2856="","",VLOOKUP(CF2856,Metadata!$D$2:$H$20,5,FALSE))</f>
        <v>20000</v>
      </c>
      <c r="CJ2856" s="9">
        <f t="shared" si="3"/>
        <v>17500</v>
      </c>
      <c r="CK2856" s="9" t="s">
        <v>221</v>
      </c>
      <c r="CL2856" s="10">
        <v>5</v>
      </c>
      <c r="CM2856" s="10">
        <v>1</v>
      </c>
      <c r="CN2856" s="10">
        <v>7</v>
      </c>
      <c r="CO2856" s="10">
        <v>5</v>
      </c>
      <c r="CP2856" s="10">
        <v>6</v>
      </c>
      <c r="CQ2856" s="10">
        <v>7</v>
      </c>
      <c r="CR2856" s="10">
        <v>4</v>
      </c>
      <c r="CS2856" s="10">
        <v>7</v>
      </c>
      <c r="CT2856" s="10">
        <v>7</v>
      </c>
      <c r="CU2856" s="10">
        <v>5</v>
      </c>
      <c r="CV2856" s="10">
        <v>7</v>
      </c>
      <c r="CW2856" s="10">
        <v>5</v>
      </c>
      <c r="CX2856" s="10">
        <v>7</v>
      </c>
      <c r="CY2856" s="10">
        <v>7</v>
      </c>
      <c r="CZ2856" s="10">
        <v>7</v>
      </c>
      <c r="DA2856" s="10">
        <v>4</v>
      </c>
      <c r="DB2856" s="10">
        <v>5</v>
      </c>
      <c r="DC2856" s="10">
        <v>7</v>
      </c>
      <c r="DD2856" s="10">
        <v>5</v>
      </c>
      <c r="DE2856" s="10">
        <v>7</v>
      </c>
      <c r="DF2856" s="10">
        <v>4</v>
      </c>
      <c r="DG2856" s="10">
        <v>6</v>
      </c>
      <c r="DH2856" s="10">
        <v>5</v>
      </c>
      <c r="DI2856" s="10">
        <v>7</v>
      </c>
      <c r="DJ2856" s="10">
        <v>4</v>
      </c>
      <c r="DK2856" s="10">
        <v>4</v>
      </c>
      <c r="DL2856" s="10">
        <v>5</v>
      </c>
      <c r="DM2856" s="9" t="s">
        <v>154</v>
      </c>
      <c r="DN2856" s="10">
        <v>1983</v>
      </c>
      <c r="DO2856" s="9">
        <f t="shared" si="9"/>
        <v>38</v>
      </c>
      <c r="DP2856" s="9" t="s">
        <v>155</v>
      </c>
      <c r="DQ2856" s="9" t="s">
        <v>210</v>
      </c>
      <c r="DR2856" s="9" t="s">
        <v>157</v>
      </c>
      <c r="DS2856" s="9" t="s">
        <v>137</v>
      </c>
      <c r="DT2856" s="9" t="s">
        <v>657</v>
      </c>
      <c r="DU2856" s="9" t="s">
        <v>223</v>
      </c>
      <c r="DV2856" s="9" t="str">
        <f>VLOOKUP(DU2856,Metadata!$B$2:$C$7,2,FALSE)</f>
        <v>3 - 6 years</v>
      </c>
    </row>
    <row r="2857" spans="1:126">
      <c r="A2857" s="13">
        <v>2856</v>
      </c>
      <c r="B2857" s="9" t="s">
        <v>135</v>
      </c>
      <c r="C2857" s="9" t="str">
        <f>VLOOKUP(B2857,Metadata!$M$2:$N$6,2,FALSE)</f>
        <v>Permanent Employee</v>
      </c>
      <c r="D2857" s="9" t="s">
        <v>136</v>
      </c>
      <c r="E2857" s="9" t="s">
        <v>137</v>
      </c>
      <c r="F2857" s="9" t="s">
        <v>138</v>
      </c>
      <c r="G2857" s="9" t="s">
        <v>275</v>
      </c>
      <c r="H2857" s="9" t="str">
        <f>IF(G2857="","",VLOOKUP(G2857,Metadata!$J$2:$K$22,2,FALSE))</f>
        <v>Centre</v>
      </c>
      <c r="I2857" s="9" t="s">
        <v>138</v>
      </c>
      <c r="J2857" s="9" t="str">
        <f>IF(I2857="","",VLOOKUP(I2857,Metadata!$P$2:$Q$43,2,FALSE))</f>
        <v>Europe</v>
      </c>
      <c r="K2857" s="9" t="str">
        <f t="shared" si="0"/>
        <v>Portugal</v>
      </c>
      <c r="L2857" s="9" t="s">
        <v>160</v>
      </c>
      <c r="M2857" s="9" t="str">
        <f>IF(L2857="","",VLOOKUP(L2857,Metadata!$J$2:$K$22,2,FALSE))</f>
        <v>Centre</v>
      </c>
      <c r="N2857" s="9" t="s">
        <v>141</v>
      </c>
      <c r="O2857" s="9" t="s">
        <v>137</v>
      </c>
      <c r="P2857" s="9" t="s">
        <v>191</v>
      </c>
      <c r="Q2857" s="10" t="str">
        <f t="shared" si="1"/>
        <v>Remote Job (full or flexible)</v>
      </c>
      <c r="R2857" s="10">
        <v>5</v>
      </c>
      <c r="S2857" s="9" t="s">
        <v>192</v>
      </c>
      <c r="T2857" s="9" t="s">
        <v>137</v>
      </c>
      <c r="U2857" s="9" t="str">
        <f>IF(S2857&lt;&gt;"",S2857,IF(T2857&lt;&gt;"",VLOOKUP(T2857,Metadata!$S$2:$T$228,2,FALSE),""))</f>
        <v>Back-End Developer</v>
      </c>
      <c r="V2857" s="9" t="s">
        <v>251</v>
      </c>
      <c r="W2857" s="9" t="s">
        <v>137</v>
      </c>
      <c r="X2857" s="9" t="s">
        <v>145</v>
      </c>
      <c r="Y2857" s="9" t="s">
        <v>137</v>
      </c>
      <c r="Z2857" s="9" t="s">
        <v>146</v>
      </c>
      <c r="AA2857" s="9" t="s">
        <v>137</v>
      </c>
      <c r="AB2857" s="9" t="s">
        <v>253</v>
      </c>
      <c r="AC2857" s="9" t="s">
        <v>147</v>
      </c>
      <c r="AD2857" s="9" t="s">
        <v>148</v>
      </c>
      <c r="AE2857" s="9" t="s">
        <v>194</v>
      </c>
      <c r="AF2857" s="9" t="s">
        <v>243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 t="s">
        <v>198</v>
      </c>
      <c r="BL2857" s="9"/>
      <c r="BM2857" s="9"/>
      <c r="BN2857" s="9"/>
      <c r="BO2857" s="9"/>
      <c r="BP2857" s="9"/>
      <c r="BQ2857" s="9" t="s">
        <v>219</v>
      </c>
      <c r="BR2857" s="9"/>
      <c r="BS2857" s="9"/>
      <c r="BT2857" s="9"/>
      <c r="BU2857" s="9"/>
      <c r="BV2857" s="9"/>
      <c r="BW2857" s="9"/>
      <c r="BX2857" s="9"/>
      <c r="BY2857" s="9"/>
      <c r="BZ2857" s="9"/>
      <c r="CA2857" s="10"/>
      <c r="CB2857" s="10" t="str">
        <f t="shared" si="5"/>
        <v/>
      </c>
      <c r="CC2857" s="10"/>
      <c r="CD2857" s="9" t="str">
        <f t="shared" si="2"/>
        <v/>
      </c>
      <c r="CE2857" s="9" t="s">
        <v>151</v>
      </c>
      <c r="CF2857" s="9" t="s">
        <v>220</v>
      </c>
      <c r="CG2857" s="9">
        <f>IF(CF2857="","",VLOOKUP(CF2857,Metadata!$D$2:$H$20,2,FALSE))</f>
        <v>27500</v>
      </c>
      <c r="CH2857" s="9">
        <f>IF(CF2857="","",VLOOKUP(CF2857,Metadata!$D$2:$H$20,4,FALSE))</f>
        <v>25000</v>
      </c>
      <c r="CI2857" s="9">
        <f>IF(CF2857="","",VLOOKUP(CF2857,Metadata!$D$2:$H$20,5,FALSE))</f>
        <v>30000</v>
      </c>
      <c r="CJ2857" s="9">
        <f t="shared" si="3"/>
        <v>27500</v>
      </c>
      <c r="CK2857" s="9" t="s">
        <v>201</v>
      </c>
      <c r="CL2857" s="10">
        <v>4</v>
      </c>
      <c r="CM2857" s="10">
        <v>3</v>
      </c>
      <c r="CN2857" s="10">
        <v>7</v>
      </c>
      <c r="CO2857" s="10">
        <v>3</v>
      </c>
      <c r="CP2857" s="10">
        <v>5</v>
      </c>
      <c r="CQ2857" s="10">
        <v>5</v>
      </c>
      <c r="CR2857" s="10">
        <v>4</v>
      </c>
      <c r="CS2857" s="10">
        <v>5</v>
      </c>
      <c r="CT2857" s="10">
        <v>5</v>
      </c>
      <c r="CU2857" s="10">
        <v>5</v>
      </c>
      <c r="CV2857" s="10">
        <v>5</v>
      </c>
      <c r="CW2857" s="10">
        <v>5</v>
      </c>
      <c r="CX2857" s="10">
        <v>6</v>
      </c>
      <c r="CY2857" s="10">
        <v>5</v>
      </c>
      <c r="CZ2857" s="10">
        <v>5</v>
      </c>
      <c r="DA2857" s="10">
        <v>1</v>
      </c>
      <c r="DB2857" s="10">
        <v>1</v>
      </c>
      <c r="DC2857" s="10">
        <v>6</v>
      </c>
      <c r="DD2857" s="10">
        <v>5</v>
      </c>
      <c r="DE2857" s="10">
        <v>5</v>
      </c>
      <c r="DF2857" s="10">
        <v>1</v>
      </c>
      <c r="DG2857" s="10">
        <v>1</v>
      </c>
      <c r="DH2857" s="10">
        <v>5</v>
      </c>
      <c r="DI2857" s="10">
        <v>7</v>
      </c>
      <c r="DJ2857" s="10">
        <v>1</v>
      </c>
      <c r="DK2857" s="10">
        <v>1</v>
      </c>
      <c r="DL2857" s="10">
        <v>7</v>
      </c>
      <c r="DM2857" s="9" t="s">
        <v>154</v>
      </c>
      <c r="DN2857" s="10">
        <v>1992</v>
      </c>
      <c r="DO2857" s="9">
        <f t="shared" si="9"/>
        <v>29</v>
      </c>
      <c r="DP2857" s="9" t="s">
        <v>155</v>
      </c>
      <c r="DQ2857" s="9" t="s">
        <v>202</v>
      </c>
      <c r="DR2857" s="9" t="s">
        <v>157</v>
      </c>
      <c r="DS2857" s="9" t="s">
        <v>137</v>
      </c>
      <c r="DT2857" s="9" t="s">
        <v>657</v>
      </c>
      <c r="DU2857" s="9" t="s">
        <v>223</v>
      </c>
      <c r="DV2857" s="9" t="str">
        <f>VLOOKUP(DU2857,Metadata!$B$2:$C$7,2,FALSE)</f>
        <v>3 - 6 years</v>
      </c>
    </row>
    <row r="2858" spans="1:126">
      <c r="A2858" s="13">
        <v>2857</v>
      </c>
      <c r="B2858" s="9" t="s">
        <v>135</v>
      </c>
      <c r="C2858" s="9" t="str">
        <f>VLOOKUP(B2858,Metadata!$M$2:$N$6,2,FALSE)</f>
        <v>Permanent Employee</v>
      </c>
      <c r="D2858" s="9" t="s">
        <v>159</v>
      </c>
      <c r="E2858" s="9" t="s">
        <v>137</v>
      </c>
      <c r="F2858" s="9" t="s">
        <v>138</v>
      </c>
      <c r="G2858" s="9" t="s">
        <v>140</v>
      </c>
      <c r="H2858" s="9" t="str">
        <f>IF(G2858="","",VLOOKUP(G2858,Metadata!$J$2:$K$22,2,FALSE))</f>
        <v>Lisbon Metropolitan Area</v>
      </c>
      <c r="I2858" s="9" t="s">
        <v>138</v>
      </c>
      <c r="J2858" s="9" t="str">
        <f>IF(I2858="","",VLOOKUP(I2858,Metadata!$P$2:$Q$43,2,FALSE))</f>
        <v>Europe</v>
      </c>
      <c r="K2858" s="9" t="str">
        <f t="shared" si="0"/>
        <v>Portugal</v>
      </c>
      <c r="L2858" s="9" t="s">
        <v>140</v>
      </c>
      <c r="M2858" s="9" t="str">
        <f>IF(L2858="","",VLOOKUP(L2858,Metadata!$J$2:$K$22,2,FALSE))</f>
        <v>Lisbon Metropolitan Area</v>
      </c>
      <c r="N2858" s="9" t="s">
        <v>214</v>
      </c>
      <c r="O2858" s="9" t="s">
        <v>278</v>
      </c>
      <c r="P2858" s="9" t="s">
        <v>191</v>
      </c>
      <c r="Q2858" s="10" t="str">
        <f t="shared" si="1"/>
        <v>Remote Job (full or flexible)</v>
      </c>
      <c r="R2858" s="10">
        <v>7</v>
      </c>
      <c r="S2858" s="9" t="s">
        <v>229</v>
      </c>
      <c r="T2858" s="9" t="s">
        <v>137</v>
      </c>
      <c r="U2858" s="9" t="str">
        <f>IF(S2858&lt;&gt;"",S2858,IF(T2858&lt;&gt;"",VLOOKUP(T2858,Metadata!$S$2:$T$228,2,FALSE),""))</f>
        <v>Project Manager</v>
      </c>
      <c r="V2858" s="9" t="s">
        <v>207</v>
      </c>
      <c r="W2858" s="9" t="s">
        <v>137</v>
      </c>
      <c r="X2858" s="9" t="s">
        <v>208</v>
      </c>
      <c r="Y2858" s="9" t="s">
        <v>137</v>
      </c>
      <c r="Z2858" s="9" t="s">
        <v>146</v>
      </c>
      <c r="AA2858" s="9" t="s">
        <v>137</v>
      </c>
      <c r="AB2858" s="9" t="s">
        <v>137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 t="s">
        <v>244</v>
      </c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 t="s">
        <v>150</v>
      </c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 t="s">
        <v>150</v>
      </c>
      <c r="BZ2858" s="9" t="s">
        <v>137</v>
      </c>
      <c r="CA2858" s="10"/>
      <c r="CB2858" s="10" t="str">
        <f t="shared" si="5"/>
        <v/>
      </c>
      <c r="CC2858" s="10"/>
      <c r="CD2858" s="9" t="str">
        <f t="shared" si="2"/>
        <v/>
      </c>
      <c r="CE2858" s="9" t="s">
        <v>151</v>
      </c>
      <c r="CF2858" s="9" t="s">
        <v>337</v>
      </c>
      <c r="CG2858" s="9">
        <f>IF(CF2858="","",VLOOKUP(CF2858,Metadata!$D$2:$H$20,2,FALSE))</f>
        <v>67500</v>
      </c>
      <c r="CH2858" s="9">
        <f>IF(CF2858="","",VLOOKUP(CF2858,Metadata!$D$2:$H$20,4,FALSE))</f>
        <v>65000</v>
      </c>
      <c r="CI2858" s="9">
        <f>IF(CF2858="","",VLOOKUP(CF2858,Metadata!$D$2:$H$20,5,FALSE))</f>
        <v>70000</v>
      </c>
      <c r="CJ2858" s="9">
        <f t="shared" si="3"/>
        <v>67500</v>
      </c>
      <c r="CK2858" s="9" t="s">
        <v>153</v>
      </c>
      <c r="CL2858" s="10">
        <v>4</v>
      </c>
      <c r="CM2858" s="10">
        <v>4</v>
      </c>
      <c r="CN2858" s="10">
        <v>6</v>
      </c>
      <c r="CO2858" s="10">
        <v>6</v>
      </c>
      <c r="CP2858" s="10">
        <v>6</v>
      </c>
      <c r="CQ2858" s="10">
        <v>6</v>
      </c>
      <c r="CR2858" s="10">
        <v>4</v>
      </c>
      <c r="CS2858" s="10">
        <v>6</v>
      </c>
      <c r="CT2858" s="10">
        <v>7</v>
      </c>
      <c r="CU2858" s="10">
        <v>4</v>
      </c>
      <c r="CV2858" s="10">
        <v>7</v>
      </c>
      <c r="CW2858" s="10">
        <v>6</v>
      </c>
      <c r="CX2858" s="10">
        <v>7</v>
      </c>
      <c r="CY2858" s="10">
        <v>6</v>
      </c>
      <c r="CZ2858" s="10">
        <v>6</v>
      </c>
      <c r="DA2858" s="10">
        <v>3</v>
      </c>
      <c r="DB2858" s="10">
        <v>6</v>
      </c>
      <c r="DC2858" s="10">
        <v>6</v>
      </c>
      <c r="DD2858" s="10">
        <v>3</v>
      </c>
      <c r="DE2858" s="10">
        <v>6</v>
      </c>
      <c r="DF2858" s="10">
        <v>6</v>
      </c>
      <c r="DG2858" s="10">
        <v>6</v>
      </c>
      <c r="DH2858" s="10">
        <v>6</v>
      </c>
      <c r="DI2858" s="10">
        <v>6</v>
      </c>
      <c r="DJ2858" s="10">
        <v>3</v>
      </c>
      <c r="DK2858" s="10">
        <v>6</v>
      </c>
      <c r="DL2858" s="10">
        <v>6</v>
      </c>
      <c r="DM2858" s="9" t="s">
        <v>154</v>
      </c>
      <c r="DN2858" s="10">
        <v>1976</v>
      </c>
      <c r="DO2858" s="9">
        <f t="shared" si="9"/>
        <v>45</v>
      </c>
      <c r="DP2858" s="9" t="s">
        <v>222</v>
      </c>
      <c r="DQ2858" s="9" t="s">
        <v>227</v>
      </c>
      <c r="DR2858" s="9" t="s">
        <v>157</v>
      </c>
      <c r="DS2858" s="9" t="s">
        <v>137</v>
      </c>
      <c r="DT2858" s="9" t="s">
        <v>657</v>
      </c>
      <c r="DU2858" s="9" t="s">
        <v>158</v>
      </c>
      <c r="DV2858" s="9" t="str">
        <f>VLOOKUP(DU2858,Metadata!$B$2:$C$7,2,FALSE)</f>
        <v>6+ years</v>
      </c>
    </row>
    <row r="2859" spans="1:126">
      <c r="A2859" s="13">
        <v>2858</v>
      </c>
      <c r="B2859" s="9" t="s">
        <v>135</v>
      </c>
      <c r="C2859" s="9" t="str">
        <f>VLOOKUP(B2859,Metadata!$M$2:$N$6,2,FALSE)</f>
        <v>Permanent Employee</v>
      </c>
      <c r="D2859" s="9" t="s">
        <v>159</v>
      </c>
      <c r="E2859" s="9" t="s">
        <v>137</v>
      </c>
      <c r="F2859" s="9" t="s">
        <v>138</v>
      </c>
      <c r="G2859" s="9" t="s">
        <v>190</v>
      </c>
      <c r="H2859" s="9" t="str">
        <f>IF(G2859="","",VLOOKUP(G2859,Metadata!$J$2:$K$22,2,FALSE))</f>
        <v>North</v>
      </c>
      <c r="I2859" s="9" t="s">
        <v>138</v>
      </c>
      <c r="J2859" s="9" t="str">
        <f>IF(I2859="","",VLOOKUP(I2859,Metadata!$P$2:$Q$43,2,FALSE))</f>
        <v>Europe</v>
      </c>
      <c r="K2859" s="9" t="str">
        <f t="shared" si="0"/>
        <v>Portugal</v>
      </c>
      <c r="L2859" s="9" t="s">
        <v>140</v>
      </c>
      <c r="M2859" s="9" t="str">
        <f>IF(L2859="","",VLOOKUP(L2859,Metadata!$J$2:$K$22,2,FALSE))</f>
        <v>Lisbon Metropolitan Area</v>
      </c>
      <c r="N2859" s="9" t="s">
        <v>141</v>
      </c>
      <c r="O2859" s="9" t="s">
        <v>137</v>
      </c>
      <c r="P2859" s="9" t="s">
        <v>142</v>
      </c>
      <c r="Q2859" s="10" t="str">
        <f t="shared" si="1"/>
        <v>Full Office Job</v>
      </c>
      <c r="R2859" s="10">
        <v>6</v>
      </c>
      <c r="S2859" s="9" t="s">
        <v>192</v>
      </c>
      <c r="T2859" s="9" t="s">
        <v>137</v>
      </c>
      <c r="U2859" s="9" t="str">
        <f>IF(S2859&lt;&gt;"",S2859,IF(T2859&lt;&gt;"",VLOOKUP(T2859,Metadata!$S$2:$T$228,2,FALSE),""))</f>
        <v>Back-End Developer</v>
      </c>
      <c r="V2859" s="9" t="s">
        <v>256</v>
      </c>
      <c r="W2859" s="9" t="s">
        <v>137</v>
      </c>
      <c r="X2859" s="9" t="s">
        <v>252</v>
      </c>
      <c r="Y2859" s="9" t="s">
        <v>137</v>
      </c>
      <c r="Z2859" s="9" t="s">
        <v>146</v>
      </c>
      <c r="AA2859" s="9" t="s">
        <v>137</v>
      </c>
      <c r="AB2859" s="9" t="s">
        <v>137</v>
      </c>
      <c r="AC2859" s="9" t="s">
        <v>147</v>
      </c>
      <c r="AD2859" s="9" t="s">
        <v>148</v>
      </c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 t="s">
        <v>199</v>
      </c>
      <c r="BM2859" s="9"/>
      <c r="BN2859" s="9"/>
      <c r="BO2859" s="9"/>
      <c r="BP2859" s="9"/>
      <c r="BQ2859" s="9" t="s">
        <v>219</v>
      </c>
      <c r="BR2859" s="9"/>
      <c r="BS2859" s="9"/>
      <c r="BT2859" s="9"/>
      <c r="BU2859" s="9"/>
      <c r="BV2859" s="9"/>
      <c r="BW2859" s="9"/>
      <c r="BX2859" s="9"/>
      <c r="BY2859" s="9"/>
      <c r="BZ2859" s="9"/>
      <c r="CA2859" s="10"/>
      <c r="CB2859" s="10" t="str">
        <f t="shared" si="5"/>
        <v/>
      </c>
      <c r="CC2859" s="10"/>
      <c r="CD2859" s="9" t="str">
        <f t="shared" si="2"/>
        <v/>
      </c>
      <c r="CE2859" s="9" t="s">
        <v>151</v>
      </c>
      <c r="CF2859" s="9" t="s">
        <v>225</v>
      </c>
      <c r="CG2859" s="9">
        <f>IF(CF2859="","",VLOOKUP(CF2859,Metadata!$D$2:$H$20,2,FALSE))</f>
        <v>22500</v>
      </c>
      <c r="CH2859" s="9">
        <f>IF(CF2859="","",VLOOKUP(CF2859,Metadata!$D$2:$H$20,4,FALSE))</f>
        <v>20000</v>
      </c>
      <c r="CI2859" s="9">
        <f>IF(CF2859="","",VLOOKUP(CF2859,Metadata!$D$2:$H$20,5,FALSE))</f>
        <v>25000</v>
      </c>
      <c r="CJ2859" s="9">
        <f t="shared" si="3"/>
        <v>22500</v>
      </c>
      <c r="CK2859" s="9" t="s">
        <v>153</v>
      </c>
      <c r="CL2859" s="10">
        <v>4</v>
      </c>
      <c r="CM2859" s="10">
        <v>5</v>
      </c>
      <c r="CN2859" s="10">
        <v>5</v>
      </c>
      <c r="CO2859" s="10">
        <v>5</v>
      </c>
      <c r="CP2859" s="10">
        <v>5</v>
      </c>
      <c r="CQ2859" s="10">
        <v>5</v>
      </c>
      <c r="CR2859" s="10">
        <v>5</v>
      </c>
      <c r="CS2859" s="10">
        <v>5</v>
      </c>
      <c r="CT2859" s="10">
        <v>5</v>
      </c>
      <c r="CU2859" s="10">
        <v>5</v>
      </c>
      <c r="CV2859" s="10">
        <v>5</v>
      </c>
      <c r="CW2859" s="10">
        <v>3</v>
      </c>
      <c r="CX2859" s="10">
        <v>7</v>
      </c>
      <c r="CY2859" s="10">
        <v>6</v>
      </c>
      <c r="CZ2859" s="10">
        <v>6</v>
      </c>
      <c r="DA2859" s="10">
        <v>7</v>
      </c>
      <c r="DB2859" s="10">
        <v>6</v>
      </c>
      <c r="DC2859" s="10">
        <v>6</v>
      </c>
      <c r="DD2859" s="10">
        <v>6</v>
      </c>
      <c r="DE2859" s="10">
        <v>6</v>
      </c>
      <c r="DF2859" s="10">
        <v>6</v>
      </c>
      <c r="DG2859" s="10">
        <v>6</v>
      </c>
      <c r="DH2859" s="10">
        <v>6</v>
      </c>
      <c r="DI2859" s="10">
        <v>5</v>
      </c>
      <c r="DJ2859" s="10">
        <v>5</v>
      </c>
      <c r="DK2859" s="10">
        <v>5</v>
      </c>
      <c r="DL2859" s="10">
        <v>5</v>
      </c>
      <c r="DM2859" s="9" t="s">
        <v>154</v>
      </c>
      <c r="DN2859" s="10">
        <v>1989</v>
      </c>
      <c r="DO2859" s="9">
        <f t="shared" si="9"/>
        <v>32</v>
      </c>
      <c r="DP2859" s="9" t="s">
        <v>155</v>
      </c>
      <c r="DQ2859" s="9" t="s">
        <v>202</v>
      </c>
      <c r="DR2859" s="9" t="s">
        <v>157</v>
      </c>
      <c r="DS2859" s="9" t="s">
        <v>137</v>
      </c>
      <c r="DT2859" s="9" t="s">
        <v>657</v>
      </c>
      <c r="DU2859" s="9" t="s">
        <v>223</v>
      </c>
      <c r="DV2859" s="9" t="str">
        <f>VLOOKUP(DU2859,Metadata!$B$2:$C$7,2,FALSE)</f>
        <v>3 - 6 years</v>
      </c>
    </row>
    <row r="2860" spans="1:126">
      <c r="A2860" s="13">
        <v>2859</v>
      </c>
      <c r="B2860" s="9" t="s">
        <v>135</v>
      </c>
      <c r="C2860" s="9" t="str">
        <f>VLOOKUP(B2860,Metadata!$M$2:$N$6,2,FALSE)</f>
        <v>Permanent Employee</v>
      </c>
      <c r="D2860" s="9" t="s">
        <v>136</v>
      </c>
      <c r="E2860" s="9" t="s">
        <v>137</v>
      </c>
      <c r="F2860" s="9" t="s">
        <v>138</v>
      </c>
      <c r="G2860" s="9" t="s">
        <v>160</v>
      </c>
      <c r="H2860" s="9" t="str">
        <f>IF(G2860="","",VLOOKUP(G2860,Metadata!$J$2:$K$22,2,FALSE))</f>
        <v>Centre</v>
      </c>
      <c r="I2860" s="9" t="s">
        <v>138</v>
      </c>
      <c r="J2860" s="9" t="str">
        <f>IF(I2860="","",VLOOKUP(I2860,Metadata!$P$2:$Q$43,2,FALSE))</f>
        <v>Europe</v>
      </c>
      <c r="K2860" s="9" t="str">
        <f t="shared" si="0"/>
        <v>Portugal</v>
      </c>
      <c r="L2860" s="9" t="s">
        <v>160</v>
      </c>
      <c r="M2860" s="9" t="str">
        <f>IF(L2860="","",VLOOKUP(L2860,Metadata!$J$2:$K$22,2,FALSE))</f>
        <v>Centre</v>
      </c>
      <c r="N2860" s="9" t="s">
        <v>141</v>
      </c>
      <c r="O2860" s="9" t="s">
        <v>137</v>
      </c>
      <c r="P2860" s="9" t="s">
        <v>191</v>
      </c>
      <c r="Q2860" s="10" t="str">
        <f t="shared" si="1"/>
        <v>Remote Job (full or flexible)</v>
      </c>
      <c r="R2860" s="10">
        <v>7</v>
      </c>
      <c r="S2860" s="9" t="s">
        <v>161</v>
      </c>
      <c r="T2860" s="9" t="s">
        <v>137</v>
      </c>
      <c r="U2860" s="9" t="str">
        <f>IF(S2860&lt;&gt;"",S2860,IF(T2860&lt;&gt;"",VLOOKUP(T2860,Metadata!$S$2:$T$228,2,FALSE),""))</f>
        <v>Full-Stack Developer</v>
      </c>
      <c r="V2860" s="9" t="s">
        <v>274</v>
      </c>
      <c r="W2860" s="9" t="s">
        <v>137</v>
      </c>
      <c r="X2860" s="9" t="s">
        <v>175</v>
      </c>
      <c r="Y2860" s="9" t="s">
        <v>137</v>
      </c>
      <c r="Z2860" s="9" t="s">
        <v>164</v>
      </c>
      <c r="AA2860" s="9" t="s">
        <v>165</v>
      </c>
      <c r="AB2860" s="9" t="s">
        <v>137</v>
      </c>
      <c r="AC2860" s="9"/>
      <c r="AD2860" s="9"/>
      <c r="AE2860" s="9" t="s">
        <v>194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 t="s">
        <v>178</v>
      </c>
      <c r="BB2860" s="9"/>
      <c r="BC2860" s="9"/>
      <c r="BD2860" s="9"/>
      <c r="BE2860" s="9"/>
      <c r="BF2860" s="9"/>
      <c r="BG2860" s="9"/>
      <c r="BH2860" s="9"/>
      <c r="BI2860" s="9"/>
      <c r="BJ2860" s="9" t="s">
        <v>167</v>
      </c>
      <c r="BK2860" s="9" t="s">
        <v>198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10"/>
      <c r="CB2860" s="10" t="str">
        <f t="shared" si="5"/>
        <v/>
      </c>
      <c r="CC2860" s="10"/>
      <c r="CD2860" s="9" t="str">
        <f t="shared" si="2"/>
        <v/>
      </c>
      <c r="CE2860" s="9" t="s">
        <v>168</v>
      </c>
      <c r="CF2860" s="9" t="s">
        <v>220</v>
      </c>
      <c r="CG2860" s="9">
        <f>IF(CF2860="","",VLOOKUP(CF2860,Metadata!$D$2:$H$20,2,FALSE))</f>
        <v>27500</v>
      </c>
      <c r="CH2860" s="9">
        <f>IF(CF2860="","",VLOOKUP(CF2860,Metadata!$D$2:$H$20,4,FALSE))</f>
        <v>25000</v>
      </c>
      <c r="CI2860" s="9">
        <f>IF(CF2860="","",VLOOKUP(CF2860,Metadata!$D$2:$H$20,5,FALSE))</f>
        <v>30000</v>
      </c>
      <c r="CJ2860" s="9">
        <f t="shared" si="3"/>
        <v>27500</v>
      </c>
      <c r="CK2860" s="9" t="s">
        <v>153</v>
      </c>
      <c r="CL2860" s="10">
        <v>6</v>
      </c>
      <c r="CM2860" s="10">
        <v>3</v>
      </c>
      <c r="CN2860" s="10">
        <v>5</v>
      </c>
      <c r="CO2860" s="10">
        <v>6</v>
      </c>
      <c r="CP2860" s="10">
        <v>5</v>
      </c>
      <c r="CQ2860" s="10">
        <v>6</v>
      </c>
      <c r="CR2860" s="10">
        <v>7</v>
      </c>
      <c r="CS2860" s="10">
        <v>7</v>
      </c>
      <c r="CT2860" s="10">
        <v>7</v>
      </c>
      <c r="CU2860" s="10">
        <v>7</v>
      </c>
      <c r="CV2860" s="10">
        <v>6</v>
      </c>
      <c r="CW2860" s="10">
        <v>6</v>
      </c>
      <c r="CX2860" s="10">
        <v>7</v>
      </c>
      <c r="CY2860" s="10">
        <v>6</v>
      </c>
      <c r="CZ2860" s="10">
        <v>6</v>
      </c>
      <c r="DA2860" s="10">
        <v>4</v>
      </c>
      <c r="DB2860" s="10">
        <v>5</v>
      </c>
      <c r="DC2860" s="10">
        <v>5</v>
      </c>
      <c r="DD2860" s="10">
        <v>4</v>
      </c>
      <c r="DE2860" s="10">
        <v>5</v>
      </c>
      <c r="DF2860" s="10">
        <v>4</v>
      </c>
      <c r="DG2860" s="10">
        <v>5</v>
      </c>
      <c r="DH2860" s="10">
        <v>6</v>
      </c>
      <c r="DI2860" s="10">
        <v>7</v>
      </c>
      <c r="DJ2860" s="10">
        <v>3</v>
      </c>
      <c r="DK2860" s="10">
        <v>3</v>
      </c>
      <c r="DL2860" s="10">
        <v>4</v>
      </c>
      <c r="DM2860" s="9" t="s">
        <v>154</v>
      </c>
      <c r="DN2860" s="10">
        <v>1984</v>
      </c>
      <c r="DO2860" s="9">
        <f t="shared" si="9"/>
        <v>37</v>
      </c>
      <c r="DP2860" s="9" t="s">
        <v>155</v>
      </c>
      <c r="DQ2860" s="9" t="s">
        <v>156</v>
      </c>
      <c r="DR2860" s="9" t="s">
        <v>157</v>
      </c>
      <c r="DS2860" s="9" t="s">
        <v>137</v>
      </c>
      <c r="DT2860" s="9" t="s">
        <v>657</v>
      </c>
      <c r="DU2860" s="9" t="s">
        <v>158</v>
      </c>
      <c r="DV2860" s="9" t="str">
        <f>VLOOKUP(DU2860,Metadata!$B$2:$C$7,2,FALSE)</f>
        <v>6+ years</v>
      </c>
    </row>
    <row r="2861" spans="1:126">
      <c r="A2861" s="13">
        <v>2860</v>
      </c>
      <c r="B2861" s="9" t="s">
        <v>135</v>
      </c>
      <c r="C2861" s="9" t="str">
        <f>VLOOKUP(B2861,Metadata!$M$2:$N$6,2,FALSE)</f>
        <v>Permanent Employee</v>
      </c>
      <c r="D2861" s="9" t="s">
        <v>136</v>
      </c>
      <c r="E2861" s="9" t="s">
        <v>137</v>
      </c>
      <c r="F2861" s="9" t="s">
        <v>138</v>
      </c>
      <c r="G2861" s="9" t="s">
        <v>204</v>
      </c>
      <c r="H2861" s="9" t="str">
        <f>IF(G2861="","",VLOOKUP(G2861,Metadata!$J$2:$K$22,2,FALSE))</f>
        <v>Centre</v>
      </c>
      <c r="I2861" s="9" t="s">
        <v>138</v>
      </c>
      <c r="J2861" s="9" t="str">
        <f>IF(I2861="","",VLOOKUP(I2861,Metadata!$P$2:$Q$43,2,FALSE))</f>
        <v>Europe</v>
      </c>
      <c r="K2861" s="9" t="str">
        <f t="shared" si="0"/>
        <v>Portugal</v>
      </c>
      <c r="L2861" s="9" t="s">
        <v>204</v>
      </c>
      <c r="M2861" s="9" t="str">
        <f>IF(L2861="","",VLOOKUP(L2861,Metadata!$J$2:$K$22,2,FALSE))</f>
        <v>Centre</v>
      </c>
      <c r="N2861" s="9" t="s">
        <v>141</v>
      </c>
      <c r="O2861" s="9" t="s">
        <v>137</v>
      </c>
      <c r="P2861" s="9" t="s">
        <v>191</v>
      </c>
      <c r="Q2861" s="10" t="str">
        <f t="shared" si="1"/>
        <v>Remote Job (full or flexible)</v>
      </c>
      <c r="R2861" s="10">
        <v>7</v>
      </c>
      <c r="S2861" s="9" t="s">
        <v>338</v>
      </c>
      <c r="T2861" s="9" t="s">
        <v>137</v>
      </c>
      <c r="U2861" s="9" t="str">
        <f>IF(S2861&lt;&gt;"",S2861,IF(T2861&lt;&gt;"",VLOOKUP(T2861,Metadata!$S$2:$T$228,2,FALSE),""))</f>
        <v>Solutions Architect</v>
      </c>
      <c r="V2861" s="9" t="s">
        <v>207</v>
      </c>
      <c r="W2861" s="9" t="s">
        <v>137</v>
      </c>
      <c r="X2861" s="9" t="s">
        <v>145</v>
      </c>
      <c r="Y2861" s="9" t="s">
        <v>137</v>
      </c>
      <c r="Z2861" s="9" t="s">
        <v>262</v>
      </c>
      <c r="AA2861" s="9" t="s">
        <v>165</v>
      </c>
      <c r="AB2861" s="9" t="s">
        <v>137</v>
      </c>
      <c r="AC2861" s="9"/>
      <c r="AD2861" s="9"/>
      <c r="AE2861" s="9"/>
      <c r="AF2861" s="9"/>
      <c r="AG2861" s="9" t="s">
        <v>166</v>
      </c>
      <c r="AH2861" s="9"/>
      <c r="AI2861" s="9"/>
      <c r="AJ2861" s="9" t="s">
        <v>185</v>
      </c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 t="s">
        <v>167</v>
      </c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10"/>
      <c r="CB2861" s="10" t="str">
        <f t="shared" si="5"/>
        <v/>
      </c>
      <c r="CC2861" s="10"/>
      <c r="CD2861" s="9" t="str">
        <f t="shared" si="2"/>
        <v/>
      </c>
      <c r="CE2861" s="9" t="s">
        <v>151</v>
      </c>
      <c r="CF2861" s="9" t="s">
        <v>188</v>
      </c>
      <c r="CG2861" s="9">
        <f>IF(CF2861="","",VLOOKUP(CF2861,Metadata!$D$2:$H$20,2,FALSE))</f>
        <v>17500</v>
      </c>
      <c r="CH2861" s="9">
        <f>IF(CF2861="","",VLOOKUP(CF2861,Metadata!$D$2:$H$20,4,FALSE))</f>
        <v>15000</v>
      </c>
      <c r="CI2861" s="9">
        <f>IF(CF2861="","",VLOOKUP(CF2861,Metadata!$D$2:$H$20,5,FALSE))</f>
        <v>20000</v>
      </c>
      <c r="CJ2861" s="9">
        <f t="shared" si="3"/>
        <v>17500</v>
      </c>
      <c r="CK2861" s="9" t="s">
        <v>189</v>
      </c>
      <c r="CL2861" s="10">
        <v>2</v>
      </c>
      <c r="CM2861" s="10">
        <v>5</v>
      </c>
      <c r="CN2861" s="10">
        <v>3</v>
      </c>
      <c r="CO2861" s="10">
        <v>4</v>
      </c>
      <c r="CP2861" s="10">
        <v>4</v>
      </c>
      <c r="CQ2861" s="10">
        <v>4</v>
      </c>
      <c r="CR2861" s="10">
        <v>7</v>
      </c>
      <c r="CS2861" s="10">
        <v>4</v>
      </c>
      <c r="CT2861" s="10">
        <v>4</v>
      </c>
      <c r="CU2861" s="10">
        <v>4</v>
      </c>
      <c r="CV2861" s="10">
        <v>4</v>
      </c>
      <c r="CW2861" s="10">
        <v>4</v>
      </c>
      <c r="CX2861" s="10">
        <v>4</v>
      </c>
      <c r="CY2861" s="10">
        <v>4</v>
      </c>
      <c r="CZ2861" s="10">
        <v>4</v>
      </c>
      <c r="DA2861" s="10">
        <v>4</v>
      </c>
      <c r="DB2861" s="10">
        <v>1</v>
      </c>
      <c r="DC2861" s="10">
        <v>2</v>
      </c>
      <c r="DD2861" s="10">
        <v>1</v>
      </c>
      <c r="DE2861" s="10">
        <v>4</v>
      </c>
      <c r="DF2861" s="10">
        <v>4</v>
      </c>
      <c r="DG2861" s="10">
        <v>4</v>
      </c>
      <c r="DH2861" s="10">
        <v>4</v>
      </c>
      <c r="DI2861" s="10">
        <v>4</v>
      </c>
      <c r="DJ2861" s="10">
        <v>4</v>
      </c>
      <c r="DK2861" s="10">
        <v>4</v>
      </c>
      <c r="DL2861" s="10">
        <v>3</v>
      </c>
      <c r="DM2861" s="9" t="s">
        <v>333</v>
      </c>
      <c r="DN2861" s="10">
        <v>1980</v>
      </c>
      <c r="DO2861" s="9">
        <f t="shared" si="9"/>
        <v>41</v>
      </c>
      <c r="DP2861" s="9" t="s">
        <v>155</v>
      </c>
      <c r="DQ2861" s="9" t="s">
        <v>202</v>
      </c>
      <c r="DR2861" s="9" t="s">
        <v>170</v>
      </c>
      <c r="DS2861" s="9" t="s">
        <v>137</v>
      </c>
      <c r="DT2861" s="9" t="s">
        <v>657</v>
      </c>
      <c r="DU2861" s="9" t="s">
        <v>158</v>
      </c>
      <c r="DV2861" s="9" t="str">
        <f>VLOOKUP(DU2861,Metadata!$B$2:$C$7,2,FALSE)</f>
        <v>6+ years</v>
      </c>
    </row>
    <row r="2862" spans="1:126">
      <c r="A2862" s="13">
        <v>2861</v>
      </c>
      <c r="B2862" s="9" t="s">
        <v>135</v>
      </c>
      <c r="C2862" s="9" t="str">
        <f>VLOOKUP(B2862,Metadata!$M$2:$N$6,2,FALSE)</f>
        <v>Permanent Employee</v>
      </c>
      <c r="D2862" s="9" t="s">
        <v>159</v>
      </c>
      <c r="E2862" s="9" t="s">
        <v>137</v>
      </c>
      <c r="F2862" s="9" t="s">
        <v>138</v>
      </c>
      <c r="G2862" s="9" t="s">
        <v>140</v>
      </c>
      <c r="H2862" s="9" t="str">
        <f>IF(G2862="","",VLOOKUP(G2862,Metadata!$J$2:$K$22,2,FALSE))</f>
        <v>Lisbon Metropolitan Area</v>
      </c>
      <c r="I2862" s="9" t="s">
        <v>138</v>
      </c>
      <c r="J2862" s="9" t="str">
        <f>IF(I2862="","",VLOOKUP(I2862,Metadata!$P$2:$Q$43,2,FALSE))</f>
        <v>Europe</v>
      </c>
      <c r="K2862" s="9" t="str">
        <f t="shared" si="0"/>
        <v>Portugal</v>
      </c>
      <c r="L2862" s="9" t="s">
        <v>140</v>
      </c>
      <c r="M2862" s="9" t="str">
        <f>IF(L2862="","",VLOOKUP(L2862,Metadata!$J$2:$K$22,2,FALSE))</f>
        <v>Lisbon Metropolitan Area</v>
      </c>
      <c r="N2862" s="9" t="s">
        <v>141</v>
      </c>
      <c r="O2862" s="9" t="s">
        <v>137</v>
      </c>
      <c r="P2862" s="9" t="s">
        <v>142</v>
      </c>
      <c r="Q2862" s="10" t="str">
        <f t="shared" si="1"/>
        <v>Full Office Job</v>
      </c>
      <c r="R2862" s="10">
        <v>6</v>
      </c>
      <c r="S2862" s="9" t="s">
        <v>319</v>
      </c>
      <c r="T2862" s="9" t="s">
        <v>137</v>
      </c>
      <c r="U2862" s="9" t="str">
        <f>IF(S2862&lt;&gt;"",S2862,IF(T2862&lt;&gt;"",VLOOKUP(T2862,Metadata!$S$2:$T$228,2,FALSE),""))</f>
        <v>CTO</v>
      </c>
      <c r="V2862" s="9" t="s">
        <v>207</v>
      </c>
      <c r="W2862" s="9" t="s">
        <v>137</v>
      </c>
      <c r="X2862" s="9" t="s">
        <v>145</v>
      </c>
      <c r="Y2862" s="9" t="s">
        <v>137</v>
      </c>
      <c r="Z2862" s="9" t="s">
        <v>146</v>
      </c>
      <c r="AA2862" s="9" t="s">
        <v>137</v>
      </c>
      <c r="AB2862" s="9" t="s">
        <v>137</v>
      </c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 t="s">
        <v>150</v>
      </c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 t="s">
        <v>150</v>
      </c>
      <c r="BZ2862" s="9" t="s">
        <v>137</v>
      </c>
      <c r="CA2862" s="10"/>
      <c r="CB2862" s="10" t="str">
        <f t="shared" si="5"/>
        <v/>
      </c>
      <c r="CC2862" s="10"/>
      <c r="CD2862" s="9" t="str">
        <f t="shared" si="2"/>
        <v/>
      </c>
      <c r="CE2862" s="9" t="s">
        <v>151</v>
      </c>
      <c r="CF2862" s="9" t="s">
        <v>328</v>
      </c>
      <c r="CG2862" s="9">
        <f>IF(CF2862="","",VLOOKUP(CF2862,Metadata!$D$2:$H$20,2,FALSE))</f>
        <v>72500</v>
      </c>
      <c r="CH2862" s="9">
        <f>IF(CF2862="","",VLOOKUP(CF2862,Metadata!$D$2:$H$20,4,FALSE))</f>
        <v>70000</v>
      </c>
      <c r="CI2862" s="9">
        <f>IF(CF2862="","",VLOOKUP(CF2862,Metadata!$D$2:$H$20,5,FALSE))</f>
        <v>75000</v>
      </c>
      <c r="CJ2862" s="9">
        <f t="shared" si="3"/>
        <v>72500</v>
      </c>
      <c r="CK2862" s="9" t="s">
        <v>153</v>
      </c>
      <c r="CL2862" s="10">
        <v>5</v>
      </c>
      <c r="CM2862" s="10">
        <v>3</v>
      </c>
      <c r="CN2862" s="10">
        <v>5</v>
      </c>
      <c r="CO2862" s="10">
        <v>5</v>
      </c>
      <c r="CP2862" s="10">
        <v>5</v>
      </c>
      <c r="CQ2862" s="10">
        <v>6</v>
      </c>
      <c r="CR2862" s="10">
        <v>4</v>
      </c>
      <c r="CS2862" s="10">
        <v>4</v>
      </c>
      <c r="CT2862" s="10">
        <v>6</v>
      </c>
      <c r="CU2862" s="10">
        <v>6</v>
      </c>
      <c r="CV2862" s="10">
        <v>6</v>
      </c>
      <c r="CW2862" s="10">
        <v>5</v>
      </c>
      <c r="CX2862" s="10">
        <v>6</v>
      </c>
      <c r="CY2862" s="10">
        <v>5</v>
      </c>
      <c r="CZ2862" s="10">
        <v>5</v>
      </c>
      <c r="DA2862" s="10">
        <v>3</v>
      </c>
      <c r="DB2862" s="10">
        <v>4</v>
      </c>
      <c r="DC2862" s="10">
        <v>6</v>
      </c>
      <c r="DD2862" s="10">
        <v>4</v>
      </c>
      <c r="DE2862" s="10">
        <v>6</v>
      </c>
      <c r="DF2862" s="10">
        <v>5</v>
      </c>
      <c r="DG2862" s="10">
        <v>6</v>
      </c>
      <c r="DH2862" s="10">
        <v>5</v>
      </c>
      <c r="DI2862" s="10">
        <v>5</v>
      </c>
      <c r="DJ2862" s="10">
        <v>2</v>
      </c>
      <c r="DK2862" s="10">
        <v>4</v>
      </c>
      <c r="DL2862" s="10">
        <v>3</v>
      </c>
      <c r="DM2862" s="9" t="s">
        <v>154</v>
      </c>
      <c r="DN2862" s="10">
        <v>1974</v>
      </c>
      <c r="DO2862" s="9">
        <f t="shared" si="9"/>
        <v>47</v>
      </c>
      <c r="DP2862" s="9" t="s">
        <v>155</v>
      </c>
      <c r="DQ2862" s="9" t="s">
        <v>227</v>
      </c>
      <c r="DR2862" s="9" t="s">
        <v>157</v>
      </c>
      <c r="DS2862" s="9" t="s">
        <v>137</v>
      </c>
      <c r="DT2862" s="9" t="s">
        <v>657</v>
      </c>
      <c r="DU2862" s="9" t="s">
        <v>158</v>
      </c>
      <c r="DV2862" s="9" t="str">
        <f>VLOOKUP(DU2862,Metadata!$B$2:$C$7,2,FALSE)</f>
        <v>6+ years</v>
      </c>
    </row>
    <row r="2863" spans="1:126">
      <c r="A2863" s="13">
        <v>2862</v>
      </c>
      <c r="B2863" s="9" t="s">
        <v>135</v>
      </c>
      <c r="C2863" s="9" t="str">
        <f>VLOOKUP(B2863,Metadata!$M$2:$N$6,2,FALSE)</f>
        <v>Permanent Employee</v>
      </c>
      <c r="D2863" s="9" t="s">
        <v>136</v>
      </c>
      <c r="E2863" s="9" t="s">
        <v>137</v>
      </c>
      <c r="F2863" s="9" t="s">
        <v>138</v>
      </c>
      <c r="G2863" s="9" t="s">
        <v>283</v>
      </c>
      <c r="H2863" s="9" t="str">
        <f>IF(G2863="","",VLOOKUP(G2863,Metadata!$J$2:$K$22,2,FALSE))</f>
        <v>Lisbon Metropolitan Area</v>
      </c>
      <c r="I2863" s="9" t="s">
        <v>138</v>
      </c>
      <c r="J2863" s="9" t="str">
        <f>IF(I2863="","",VLOOKUP(I2863,Metadata!$P$2:$Q$43,2,FALSE))</f>
        <v>Europe</v>
      </c>
      <c r="K2863" s="9" t="str">
        <f t="shared" si="0"/>
        <v>Portugal</v>
      </c>
      <c r="L2863" s="9" t="s">
        <v>140</v>
      </c>
      <c r="M2863" s="9" t="str">
        <f>IF(L2863="","",VLOOKUP(L2863,Metadata!$J$2:$K$22,2,FALSE))</f>
        <v>Lisbon Metropolitan Area</v>
      </c>
      <c r="N2863" s="9" t="s">
        <v>141</v>
      </c>
      <c r="O2863" s="9" t="s">
        <v>137</v>
      </c>
      <c r="P2863" s="9" t="s">
        <v>142</v>
      </c>
      <c r="Q2863" s="10" t="str">
        <f t="shared" si="1"/>
        <v>Full Office Job</v>
      </c>
      <c r="R2863" s="10">
        <v>6</v>
      </c>
      <c r="S2863" s="9" t="s">
        <v>266</v>
      </c>
      <c r="T2863" s="9" t="s">
        <v>137</v>
      </c>
      <c r="U2863" s="9" t="str">
        <f>IF(S2863&lt;&gt;"",S2863,IF(T2863&lt;&gt;"",VLOOKUP(T2863,Metadata!$S$2:$T$228,2,FALSE),""))</f>
        <v>Data Scientist/Data Engineer</v>
      </c>
      <c r="V2863" s="9" t="s">
        <v>234</v>
      </c>
      <c r="W2863" s="9" t="s">
        <v>137</v>
      </c>
      <c r="X2863" s="9" t="s">
        <v>145</v>
      </c>
      <c r="Y2863" s="9" t="s">
        <v>137</v>
      </c>
      <c r="Z2863" s="9" t="s">
        <v>184</v>
      </c>
      <c r="AA2863" s="9" t="s">
        <v>137</v>
      </c>
      <c r="AB2863" s="9" t="s">
        <v>137</v>
      </c>
      <c r="AC2863" s="9" t="s">
        <v>147</v>
      </c>
      <c r="AD2863" s="9"/>
      <c r="AE2863" s="9"/>
      <c r="AF2863" s="9" t="s">
        <v>243</v>
      </c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 t="s">
        <v>150</v>
      </c>
      <c r="BZ2863" s="9" t="s">
        <v>137</v>
      </c>
      <c r="CA2863" s="10"/>
      <c r="CB2863" s="10" t="str">
        <f t="shared" si="5"/>
        <v/>
      </c>
      <c r="CC2863" s="10"/>
      <c r="CD2863" s="9" t="str">
        <f t="shared" si="2"/>
        <v/>
      </c>
      <c r="CE2863" s="9" t="s">
        <v>232</v>
      </c>
      <c r="CF2863" s="9" t="s">
        <v>225</v>
      </c>
      <c r="CG2863" s="9">
        <f>IF(CF2863="","",VLOOKUP(CF2863,Metadata!$D$2:$H$20,2,FALSE))</f>
        <v>22500</v>
      </c>
      <c r="CH2863" s="9">
        <f>IF(CF2863="","",VLOOKUP(CF2863,Metadata!$D$2:$H$20,4,FALSE))</f>
        <v>20000</v>
      </c>
      <c r="CI2863" s="9">
        <f>IF(CF2863="","",VLOOKUP(CF2863,Metadata!$D$2:$H$20,5,FALSE))</f>
        <v>25000</v>
      </c>
      <c r="CJ2863" s="9">
        <f t="shared" si="3"/>
        <v>22500</v>
      </c>
      <c r="CK2863" s="9" t="s">
        <v>189</v>
      </c>
      <c r="CL2863" s="10">
        <v>5</v>
      </c>
      <c r="CM2863" s="10">
        <v>4</v>
      </c>
      <c r="CN2863" s="10">
        <v>7</v>
      </c>
      <c r="CO2863" s="10">
        <v>7</v>
      </c>
      <c r="CP2863" s="10">
        <v>6</v>
      </c>
      <c r="CQ2863" s="10">
        <v>7</v>
      </c>
      <c r="CR2863" s="10">
        <v>6</v>
      </c>
      <c r="CS2863" s="10">
        <v>7</v>
      </c>
      <c r="CT2863" s="10">
        <v>6</v>
      </c>
      <c r="CU2863" s="10">
        <v>6</v>
      </c>
      <c r="CV2863" s="10">
        <v>6</v>
      </c>
      <c r="CW2863" s="10">
        <v>6</v>
      </c>
      <c r="CX2863" s="10">
        <v>7</v>
      </c>
      <c r="CY2863" s="10">
        <v>7</v>
      </c>
      <c r="CZ2863" s="10">
        <v>6</v>
      </c>
      <c r="DA2863" s="10">
        <v>5</v>
      </c>
      <c r="DB2863" s="10">
        <v>6</v>
      </c>
      <c r="DC2863" s="10">
        <v>7</v>
      </c>
      <c r="DD2863" s="10">
        <v>5</v>
      </c>
      <c r="DE2863" s="10">
        <v>7</v>
      </c>
      <c r="DF2863" s="10">
        <v>7</v>
      </c>
      <c r="DG2863" s="10">
        <v>7</v>
      </c>
      <c r="DH2863" s="10">
        <v>5</v>
      </c>
      <c r="DI2863" s="10">
        <v>7</v>
      </c>
      <c r="DJ2863" s="10">
        <v>5</v>
      </c>
      <c r="DK2863" s="10">
        <v>7</v>
      </c>
      <c r="DL2863" s="10">
        <v>7</v>
      </c>
      <c r="DM2863" s="9" t="s">
        <v>154</v>
      </c>
      <c r="DN2863" s="10">
        <v>1993</v>
      </c>
      <c r="DO2863" s="9">
        <f t="shared" si="9"/>
        <v>28</v>
      </c>
      <c r="DP2863" s="9" t="s">
        <v>222</v>
      </c>
      <c r="DQ2863" s="9" t="s">
        <v>156</v>
      </c>
      <c r="DR2863" s="9" t="s">
        <v>342</v>
      </c>
      <c r="DS2863" s="9" t="s">
        <v>137</v>
      </c>
      <c r="DT2863" s="9" t="s">
        <v>657</v>
      </c>
      <c r="DU2863" s="9" t="s">
        <v>223</v>
      </c>
      <c r="DV2863" s="9" t="str">
        <f>VLOOKUP(DU2863,Metadata!$B$2:$C$7,2,FALSE)</f>
        <v>3 - 6 years</v>
      </c>
    </row>
    <row r="2864" spans="1:126">
      <c r="A2864" s="13">
        <v>2863</v>
      </c>
      <c r="B2864" s="9" t="s">
        <v>171</v>
      </c>
      <c r="C2864" s="9" t="str">
        <f>VLOOKUP(B2864,Metadata!$M$2:$N$6,2,FALSE)</f>
        <v>Contractor</v>
      </c>
      <c r="D2864" s="9" t="s">
        <v>137</v>
      </c>
      <c r="E2864" s="9" t="s">
        <v>159</v>
      </c>
      <c r="F2864" s="9" t="s">
        <v>138</v>
      </c>
      <c r="G2864" s="9" t="s">
        <v>172</v>
      </c>
      <c r="H2864" s="9" t="str">
        <f>IF(G2864="","",VLOOKUP(G2864,Metadata!$J$2:$K$22,2,FALSE))</f>
        <v>Porto Metropolitan Area</v>
      </c>
      <c r="I2864" s="9" t="s">
        <v>292</v>
      </c>
      <c r="J2864" s="9" t="str">
        <f>IF(I2864="","",VLOOKUP(I2864,Metadata!$P$2:$Q$43,2,FALSE))</f>
        <v>North America</v>
      </c>
      <c r="K2864" s="9" t="str">
        <f t="shared" si="0"/>
        <v>International</v>
      </c>
      <c r="L2864" s="9" t="s">
        <v>137</v>
      </c>
      <c r="M2864" s="9" t="str">
        <f>IF(L2864="","",VLOOKUP(L2864,Metadata!$J$2:$K$22,2,FALSE))</f>
        <v/>
      </c>
      <c r="N2864" s="9" t="s">
        <v>141</v>
      </c>
      <c r="O2864" s="9" t="s">
        <v>137</v>
      </c>
      <c r="P2864" s="9" t="s">
        <v>191</v>
      </c>
      <c r="Q2864" s="10" t="str">
        <f t="shared" si="1"/>
        <v>Remote Job (full or flexible)</v>
      </c>
      <c r="R2864" s="10">
        <v>7</v>
      </c>
      <c r="S2864" s="9" t="s">
        <v>192</v>
      </c>
      <c r="T2864" s="9" t="s">
        <v>137</v>
      </c>
      <c r="U2864" s="9" t="str">
        <f>IF(S2864&lt;&gt;"",S2864,IF(T2864&lt;&gt;"",VLOOKUP(T2864,Metadata!$S$2:$T$228,2,FALSE),""))</f>
        <v>Back-End Developer</v>
      </c>
      <c r="V2864" s="9" t="s">
        <v>274</v>
      </c>
      <c r="W2864" s="9" t="s">
        <v>137</v>
      </c>
      <c r="X2864" s="9" t="s">
        <v>175</v>
      </c>
      <c r="Y2864" s="9" t="s">
        <v>137</v>
      </c>
      <c r="Z2864" s="9" t="s">
        <v>193</v>
      </c>
      <c r="AA2864" s="9" t="s">
        <v>137</v>
      </c>
      <c r="AB2864" s="9" t="s">
        <v>137</v>
      </c>
      <c r="AC2864" s="9"/>
      <c r="AD2864" s="9" t="s">
        <v>148</v>
      </c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 t="s">
        <v>219</v>
      </c>
      <c r="BR2864" s="9"/>
      <c r="BS2864" s="9"/>
      <c r="BT2864" s="9"/>
      <c r="BU2864" s="9"/>
      <c r="BV2864" s="9"/>
      <c r="BW2864" s="9"/>
      <c r="BX2864" s="9"/>
      <c r="BY2864" s="9"/>
      <c r="BZ2864" s="9"/>
      <c r="CA2864" s="10">
        <v>12</v>
      </c>
      <c r="CB2864" s="10" t="str">
        <f t="shared" si="5"/>
        <v>7 to 12 months</v>
      </c>
      <c r="CC2864" s="10">
        <v>40</v>
      </c>
      <c r="CD2864" s="9">
        <f t="shared" si="2"/>
        <v>64000</v>
      </c>
      <c r="CE2864" s="9" t="s">
        <v>137</v>
      </c>
      <c r="CF2864" s="9" t="s">
        <v>137</v>
      </c>
      <c r="CG2864" s="9" t="str">
        <f>IF(CF2864="","",VLOOKUP(CF2864,Metadata!$D$2:$H$20,2,FALSE))</f>
        <v/>
      </c>
      <c r="CH2864" s="9" t="str">
        <f>IF(CF2864="","",VLOOKUP(CF2864,Metadata!$D$2:$H$20,4,FALSE))</f>
        <v/>
      </c>
      <c r="CI2864" s="9" t="str">
        <f>IF(CF2864="","",VLOOKUP(CF2864,Metadata!$D$2:$H$20,5,FALSE))</f>
        <v/>
      </c>
      <c r="CJ2864" s="9">
        <f t="shared" si="3"/>
        <v>64000</v>
      </c>
      <c r="CK2864" s="9" t="s">
        <v>201</v>
      </c>
      <c r="CL2864" s="10">
        <v>7</v>
      </c>
      <c r="CM2864" s="10">
        <v>1</v>
      </c>
      <c r="CN2864" s="10">
        <v>7</v>
      </c>
      <c r="CO2864" s="10">
        <v>5</v>
      </c>
      <c r="CP2864" s="10">
        <v>3</v>
      </c>
      <c r="CQ2864" s="10">
        <v>5</v>
      </c>
      <c r="CR2864" s="10">
        <v>7</v>
      </c>
      <c r="CS2864" s="10">
        <v>7</v>
      </c>
      <c r="CT2864" s="10">
        <v>6</v>
      </c>
      <c r="CU2864" s="10">
        <v>6</v>
      </c>
      <c r="CV2864" s="10">
        <v>5</v>
      </c>
      <c r="CW2864" s="10">
        <v>3</v>
      </c>
      <c r="CX2864" s="10">
        <v>5</v>
      </c>
      <c r="CY2864" s="10">
        <v>6</v>
      </c>
      <c r="CZ2864" s="10">
        <v>6</v>
      </c>
      <c r="DA2864" s="10">
        <v>5</v>
      </c>
      <c r="DB2864" s="10">
        <v>4</v>
      </c>
      <c r="DC2864" s="10">
        <v>5</v>
      </c>
      <c r="DD2864" s="10">
        <v>5</v>
      </c>
      <c r="DE2864" s="10">
        <v>7</v>
      </c>
      <c r="DF2864" s="10">
        <v>5</v>
      </c>
      <c r="DG2864" s="10">
        <v>6</v>
      </c>
      <c r="DH2864" s="10">
        <v>6</v>
      </c>
      <c r="DI2864" s="10">
        <v>6</v>
      </c>
      <c r="DJ2864" s="10">
        <v>5</v>
      </c>
      <c r="DK2864" s="10">
        <v>3</v>
      </c>
      <c r="DL2864" s="10">
        <v>3</v>
      </c>
      <c r="DM2864" s="9" t="s">
        <v>154</v>
      </c>
      <c r="DN2864" s="10">
        <v>1989</v>
      </c>
      <c r="DO2864" s="9">
        <f t="shared" si="9"/>
        <v>32</v>
      </c>
      <c r="DP2864" s="9" t="s">
        <v>155</v>
      </c>
      <c r="DQ2864" s="9" t="s">
        <v>156</v>
      </c>
      <c r="DR2864" s="9" t="s">
        <v>157</v>
      </c>
      <c r="DS2864" s="9" t="s">
        <v>137</v>
      </c>
      <c r="DT2864" s="9" t="s">
        <v>657</v>
      </c>
      <c r="DU2864" s="9" t="s">
        <v>203</v>
      </c>
      <c r="DV2864" s="9" t="str">
        <f>VLOOKUP(DU2864,Metadata!$B$2:$C$7,2,FALSE)</f>
        <v>6+ years</v>
      </c>
    </row>
    <row r="2865" spans="1:126">
      <c r="A2865" s="13">
        <v>2864</v>
      </c>
      <c r="B2865" s="9" t="s">
        <v>135</v>
      </c>
      <c r="C2865" s="9" t="str">
        <f>VLOOKUP(B2865,Metadata!$M$2:$N$6,2,FALSE)</f>
        <v>Permanent Employee</v>
      </c>
      <c r="D2865" s="9" t="s">
        <v>159</v>
      </c>
      <c r="E2865" s="9" t="s">
        <v>137</v>
      </c>
      <c r="F2865" s="9" t="s">
        <v>138</v>
      </c>
      <c r="G2865" s="9" t="s">
        <v>140</v>
      </c>
      <c r="H2865" s="9" t="str">
        <f>IF(G2865="","",VLOOKUP(G2865,Metadata!$J$2:$K$22,2,FALSE))</f>
        <v>Lisbon Metropolitan Area</v>
      </c>
      <c r="I2865" s="9" t="s">
        <v>138</v>
      </c>
      <c r="J2865" s="9" t="str">
        <f>IF(I2865="","",VLOOKUP(I2865,Metadata!$P$2:$Q$43,2,FALSE))</f>
        <v>Europe</v>
      </c>
      <c r="K2865" s="9" t="str">
        <f t="shared" si="0"/>
        <v>Portugal</v>
      </c>
      <c r="L2865" s="9" t="s">
        <v>140</v>
      </c>
      <c r="M2865" s="9" t="str">
        <f>IF(L2865="","",VLOOKUP(L2865,Metadata!$J$2:$K$22,2,FALSE))</f>
        <v>Lisbon Metropolitan Area</v>
      </c>
      <c r="N2865" s="9" t="s">
        <v>141</v>
      </c>
      <c r="O2865" s="9" t="s">
        <v>137</v>
      </c>
      <c r="P2865" s="9" t="s">
        <v>191</v>
      </c>
      <c r="Q2865" s="10" t="str">
        <f t="shared" si="1"/>
        <v>Remote Job (full or flexible)</v>
      </c>
      <c r="R2865" s="10">
        <v>5</v>
      </c>
      <c r="S2865" s="9" t="s">
        <v>161</v>
      </c>
      <c r="T2865" s="9" t="s">
        <v>137</v>
      </c>
      <c r="U2865" s="9" t="str">
        <f>IF(S2865&lt;&gt;"",S2865,IF(T2865&lt;&gt;"",VLOOKUP(T2865,Metadata!$S$2:$T$228,2,FALSE),""))</f>
        <v>Full-Stack Developer</v>
      </c>
      <c r="V2865" s="9" t="s">
        <v>276</v>
      </c>
      <c r="W2865" s="9" t="s">
        <v>137</v>
      </c>
      <c r="X2865" s="9" t="s">
        <v>145</v>
      </c>
      <c r="Y2865" s="9" t="s">
        <v>137</v>
      </c>
      <c r="Z2865" s="9" t="s">
        <v>218</v>
      </c>
      <c r="AA2865" s="9" t="s">
        <v>137</v>
      </c>
      <c r="AB2865" s="9" t="s">
        <v>137</v>
      </c>
      <c r="AC2865" s="9" t="s">
        <v>147</v>
      </c>
      <c r="AD2865" s="9" t="s">
        <v>148</v>
      </c>
      <c r="AE2865" s="9"/>
      <c r="AF2865" s="9"/>
      <c r="AG2865" s="9"/>
      <c r="AH2865" s="9"/>
      <c r="AI2865" s="9"/>
      <c r="AJ2865" s="9" t="s">
        <v>185</v>
      </c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 t="s">
        <v>178</v>
      </c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 t="s">
        <v>199</v>
      </c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10"/>
      <c r="CB2865" s="10" t="str">
        <f t="shared" si="5"/>
        <v/>
      </c>
      <c r="CC2865" s="10"/>
      <c r="CD2865" s="9" t="str">
        <f t="shared" si="2"/>
        <v/>
      </c>
      <c r="CE2865" s="9" t="s">
        <v>151</v>
      </c>
      <c r="CF2865" s="9" t="s">
        <v>293</v>
      </c>
      <c r="CG2865" s="9">
        <f>IF(CF2865="","",VLOOKUP(CF2865,Metadata!$D$2:$H$20,2,FALSE))</f>
        <v>52500</v>
      </c>
      <c r="CH2865" s="9">
        <f>IF(CF2865="","",VLOOKUP(CF2865,Metadata!$D$2:$H$20,4,FALSE))</f>
        <v>50000</v>
      </c>
      <c r="CI2865" s="9">
        <f>IF(CF2865="","",VLOOKUP(CF2865,Metadata!$D$2:$H$20,5,FALSE))</f>
        <v>55000</v>
      </c>
      <c r="CJ2865" s="9">
        <f t="shared" si="3"/>
        <v>52500</v>
      </c>
      <c r="CK2865" s="9" t="s">
        <v>153</v>
      </c>
      <c r="CL2865" s="10">
        <v>5</v>
      </c>
      <c r="CM2865" s="10">
        <v>1</v>
      </c>
      <c r="CN2865" s="10">
        <v>6</v>
      </c>
      <c r="CO2865" s="10">
        <v>6</v>
      </c>
      <c r="CP2865" s="10">
        <v>4</v>
      </c>
      <c r="CQ2865" s="10">
        <v>5</v>
      </c>
      <c r="CR2865" s="10">
        <v>4</v>
      </c>
      <c r="CS2865" s="10">
        <v>4</v>
      </c>
      <c r="CT2865" s="10">
        <v>4</v>
      </c>
      <c r="CU2865" s="10">
        <v>5</v>
      </c>
      <c r="CV2865" s="10">
        <v>3</v>
      </c>
      <c r="CW2865" s="10">
        <v>3</v>
      </c>
      <c r="CX2865" s="10">
        <v>5</v>
      </c>
      <c r="CY2865" s="10">
        <v>4</v>
      </c>
      <c r="CZ2865" s="10">
        <v>3</v>
      </c>
      <c r="DA2865" s="10">
        <v>4</v>
      </c>
      <c r="DB2865" s="10">
        <v>2</v>
      </c>
      <c r="DC2865" s="10">
        <v>6</v>
      </c>
      <c r="DD2865" s="10">
        <v>4</v>
      </c>
      <c r="DE2865" s="10">
        <v>5</v>
      </c>
      <c r="DF2865" s="10">
        <v>5</v>
      </c>
      <c r="DG2865" s="10">
        <v>5</v>
      </c>
      <c r="DH2865" s="10">
        <v>3</v>
      </c>
      <c r="DI2865" s="10">
        <v>4</v>
      </c>
      <c r="DJ2865" s="10">
        <v>4</v>
      </c>
      <c r="DK2865" s="10">
        <v>4</v>
      </c>
      <c r="DL2865" s="10">
        <v>4</v>
      </c>
      <c r="DM2865" s="9" t="s">
        <v>154</v>
      </c>
      <c r="DN2865" s="10">
        <v>1984</v>
      </c>
      <c r="DO2865" s="9">
        <f t="shared" si="9"/>
        <v>37</v>
      </c>
      <c r="DP2865" s="9" t="s">
        <v>155</v>
      </c>
      <c r="DQ2865" s="9" t="s">
        <v>156</v>
      </c>
      <c r="DR2865" s="9" t="s">
        <v>157</v>
      </c>
      <c r="DS2865" s="9" t="s">
        <v>137</v>
      </c>
      <c r="DT2865" s="9" t="s">
        <v>657</v>
      </c>
      <c r="DU2865" s="9" t="s">
        <v>158</v>
      </c>
      <c r="DV2865" s="9" t="str">
        <f>VLOOKUP(DU2865,Metadata!$B$2:$C$7,2,FALSE)</f>
        <v>6+ years</v>
      </c>
    </row>
    <row r="2866" spans="1:126">
      <c r="A2866" s="13">
        <v>2865</v>
      </c>
      <c r="B2866" s="9" t="s">
        <v>135</v>
      </c>
      <c r="C2866" s="9" t="str">
        <f>VLOOKUP(B2866,Metadata!$M$2:$N$6,2,FALSE)</f>
        <v>Permanent Employee</v>
      </c>
      <c r="D2866" s="9" t="s">
        <v>159</v>
      </c>
      <c r="E2866" s="9" t="s">
        <v>137</v>
      </c>
      <c r="F2866" s="9" t="s">
        <v>138</v>
      </c>
      <c r="G2866" s="9" t="s">
        <v>140</v>
      </c>
      <c r="H2866" s="9" t="str">
        <f>IF(G2866="","",VLOOKUP(G2866,Metadata!$J$2:$K$22,2,FALSE))</f>
        <v>Lisbon Metropolitan Area</v>
      </c>
      <c r="I2866" s="9" t="s">
        <v>640</v>
      </c>
      <c r="J2866" s="9" t="str">
        <f>IF(I2866="","",VLOOKUP(I2866,Metadata!$P$2:$Q$43,2,FALSE))</f>
        <v>Europe</v>
      </c>
      <c r="K2866" s="9" t="str">
        <f t="shared" si="0"/>
        <v>International</v>
      </c>
      <c r="L2866" s="9" t="s">
        <v>137</v>
      </c>
      <c r="M2866" s="9" t="str">
        <f>IF(L2866="","",VLOOKUP(L2866,Metadata!$J$2:$K$22,2,FALSE))</f>
        <v/>
      </c>
      <c r="N2866" s="9" t="s">
        <v>214</v>
      </c>
      <c r="O2866" s="9" t="s">
        <v>278</v>
      </c>
      <c r="P2866" s="9" t="s">
        <v>142</v>
      </c>
      <c r="Q2866" s="10" t="str">
        <f t="shared" si="1"/>
        <v>Full Office Job</v>
      </c>
      <c r="R2866" s="10">
        <v>4</v>
      </c>
      <c r="S2866" s="9" t="s">
        <v>249</v>
      </c>
      <c r="T2866" s="9" t="s">
        <v>137</v>
      </c>
      <c r="U2866" s="9" t="str">
        <f>IF(S2866&lt;&gt;"",S2866,IF(T2866&lt;&gt;"",VLOOKUP(T2866,Metadata!$S$2:$T$228,2,FALSE),""))</f>
        <v>Business Applications (BI/CRM/ERP)</v>
      </c>
      <c r="V2866" s="9" t="s">
        <v>304</v>
      </c>
      <c r="W2866" s="9" t="s">
        <v>137</v>
      </c>
      <c r="X2866" s="9" t="s">
        <v>208</v>
      </c>
      <c r="Y2866" s="9" t="s">
        <v>137</v>
      </c>
      <c r="Z2866" s="9" t="s">
        <v>146</v>
      </c>
      <c r="AA2866" s="9" t="s">
        <v>137</v>
      </c>
      <c r="AB2866" s="9" t="s">
        <v>137</v>
      </c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 t="s">
        <v>150</v>
      </c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 t="s">
        <v>150</v>
      </c>
      <c r="BZ2866" s="9" t="s">
        <v>137</v>
      </c>
      <c r="CA2866" s="10"/>
      <c r="CB2866" s="10" t="str">
        <f t="shared" si="5"/>
        <v/>
      </c>
      <c r="CC2866" s="10"/>
      <c r="CD2866" s="9" t="str">
        <f t="shared" si="2"/>
        <v/>
      </c>
      <c r="CE2866" s="9" t="s">
        <v>168</v>
      </c>
      <c r="CF2866" s="9" t="s">
        <v>513</v>
      </c>
      <c r="CG2866" s="9">
        <f>IF(CF2866="","",VLOOKUP(CF2866,Metadata!$D$2:$H$20,2,FALSE))</f>
        <v>92500</v>
      </c>
      <c r="CH2866" s="9">
        <f>IF(CF2866="","",VLOOKUP(CF2866,Metadata!$D$2:$H$20,4,FALSE))</f>
        <v>90000</v>
      </c>
      <c r="CI2866" s="9">
        <f>IF(CF2866="","",VLOOKUP(CF2866,Metadata!$D$2:$H$20,5,FALSE))</f>
        <v>95000</v>
      </c>
      <c r="CJ2866" s="9">
        <f t="shared" si="3"/>
        <v>92500</v>
      </c>
      <c r="CK2866" s="9" t="s">
        <v>180</v>
      </c>
      <c r="CL2866" s="10">
        <v>3</v>
      </c>
      <c r="CM2866" s="10">
        <v>3</v>
      </c>
      <c r="CN2866" s="10">
        <v>5</v>
      </c>
      <c r="CO2866" s="10">
        <v>5</v>
      </c>
      <c r="CP2866" s="10">
        <v>5</v>
      </c>
      <c r="CQ2866" s="10">
        <v>5</v>
      </c>
      <c r="CR2866" s="10">
        <v>5</v>
      </c>
      <c r="CS2866" s="10">
        <v>6</v>
      </c>
      <c r="CT2866" s="10">
        <v>5</v>
      </c>
      <c r="CU2866" s="10">
        <v>4</v>
      </c>
      <c r="CV2866" s="10">
        <v>5</v>
      </c>
      <c r="CW2866" s="10">
        <v>4</v>
      </c>
      <c r="CX2866" s="10">
        <v>6</v>
      </c>
      <c r="CY2866" s="10">
        <v>6</v>
      </c>
      <c r="CZ2866" s="10">
        <v>6</v>
      </c>
      <c r="DA2866" s="10">
        <v>6</v>
      </c>
      <c r="DB2866" s="10">
        <v>6</v>
      </c>
      <c r="DC2866" s="10">
        <v>7</v>
      </c>
      <c r="DD2866" s="10">
        <v>5</v>
      </c>
      <c r="DE2866" s="10">
        <v>6</v>
      </c>
      <c r="DF2866" s="10">
        <v>6</v>
      </c>
      <c r="DG2866" s="10">
        <v>7</v>
      </c>
      <c r="DH2866" s="10">
        <v>6</v>
      </c>
      <c r="DI2866" s="10">
        <v>5</v>
      </c>
      <c r="DJ2866" s="10">
        <v>5</v>
      </c>
      <c r="DK2866" s="10">
        <v>6</v>
      </c>
      <c r="DL2866" s="10">
        <v>5</v>
      </c>
      <c r="DM2866" s="9" t="s">
        <v>154</v>
      </c>
      <c r="DN2866" s="10">
        <v>1964</v>
      </c>
      <c r="DO2866" s="9">
        <f t="shared" si="9"/>
        <v>57</v>
      </c>
      <c r="DP2866" s="9" t="s">
        <v>222</v>
      </c>
      <c r="DQ2866" s="9" t="s">
        <v>156</v>
      </c>
      <c r="DR2866" s="9" t="s">
        <v>137</v>
      </c>
      <c r="DS2866" s="9" t="s">
        <v>506</v>
      </c>
      <c r="DT2866" s="9" t="s">
        <v>657</v>
      </c>
      <c r="DU2866" s="9" t="s">
        <v>158</v>
      </c>
      <c r="DV2866" s="9" t="str">
        <f>VLOOKUP(DU2866,Metadata!$B$2:$C$7,2,FALSE)</f>
        <v>6+ years</v>
      </c>
    </row>
    <row r="2867" spans="1:126">
      <c r="A2867" s="13">
        <v>2866</v>
      </c>
      <c r="B2867" s="9" t="s">
        <v>171</v>
      </c>
      <c r="C2867" s="9" t="str">
        <f>VLOOKUP(B2867,Metadata!$M$2:$N$6,2,FALSE)</f>
        <v>Contractor</v>
      </c>
      <c r="D2867" s="9" t="s">
        <v>137</v>
      </c>
      <c r="E2867" s="9" t="s">
        <v>136</v>
      </c>
      <c r="F2867" s="9" t="s">
        <v>138</v>
      </c>
      <c r="G2867" s="9" t="s">
        <v>291</v>
      </c>
      <c r="H2867" s="9" t="str">
        <f>IF(G2867="","",VLOOKUP(G2867,Metadata!$J$2:$K$22,2,FALSE))</f>
        <v>Centre</v>
      </c>
      <c r="I2867" s="9" t="s">
        <v>228</v>
      </c>
      <c r="J2867" s="9" t="str">
        <f>IF(I2867="","",VLOOKUP(I2867,Metadata!$P$2:$Q$43,2,FALSE))</f>
        <v>Europe</v>
      </c>
      <c r="K2867" s="9" t="str">
        <f t="shared" si="0"/>
        <v>International</v>
      </c>
      <c r="L2867" s="9" t="s">
        <v>137</v>
      </c>
      <c r="M2867" s="9" t="str">
        <f>IF(L2867="","",VLOOKUP(L2867,Metadata!$J$2:$K$22,2,FALSE))</f>
        <v/>
      </c>
      <c r="N2867" s="9" t="s">
        <v>141</v>
      </c>
      <c r="O2867" s="9" t="s">
        <v>137</v>
      </c>
      <c r="P2867" s="9" t="s">
        <v>191</v>
      </c>
      <c r="Q2867" s="10" t="str">
        <f t="shared" si="1"/>
        <v>Remote Job (full or flexible)</v>
      </c>
      <c r="R2867" s="10">
        <v>7</v>
      </c>
      <c r="S2867" s="9" t="s">
        <v>161</v>
      </c>
      <c r="T2867" s="9" t="s">
        <v>137</v>
      </c>
      <c r="U2867" s="9" t="str">
        <f>IF(S2867&lt;&gt;"",S2867,IF(T2867&lt;&gt;"",VLOOKUP(T2867,Metadata!$S$2:$T$228,2,FALSE),""))</f>
        <v>Full-Stack Developer</v>
      </c>
      <c r="V2867" s="9" t="s">
        <v>174</v>
      </c>
      <c r="W2867" s="9" t="s">
        <v>137</v>
      </c>
      <c r="X2867" s="9" t="s">
        <v>163</v>
      </c>
      <c r="Y2867" s="9" t="s">
        <v>137</v>
      </c>
      <c r="Z2867" s="9" t="s">
        <v>262</v>
      </c>
      <c r="AA2867" s="9" t="s">
        <v>137</v>
      </c>
      <c r="AB2867" s="9" t="s">
        <v>137</v>
      </c>
      <c r="AC2867" s="9" t="s">
        <v>147</v>
      </c>
      <c r="AD2867" s="9"/>
      <c r="AE2867" s="9"/>
      <c r="AF2867" s="9"/>
      <c r="AG2867" s="9" t="s">
        <v>166</v>
      </c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 t="s">
        <v>178</v>
      </c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 t="s">
        <v>179</v>
      </c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14" t="s">
        <v>404</v>
      </c>
      <c r="CB2867" s="10" t="str">
        <f t="shared" si="5"/>
        <v>More than 24 months</v>
      </c>
      <c r="CC2867" s="10">
        <v>40</v>
      </c>
      <c r="CD2867" s="9">
        <f t="shared" si="2"/>
        <v>64000</v>
      </c>
      <c r="CE2867" s="9" t="s">
        <v>137</v>
      </c>
      <c r="CF2867" s="9" t="s">
        <v>137</v>
      </c>
      <c r="CG2867" s="9" t="str">
        <f>IF(CF2867="","",VLOOKUP(CF2867,Metadata!$D$2:$H$20,2,FALSE))</f>
        <v/>
      </c>
      <c r="CH2867" s="9" t="str">
        <f>IF(CF2867="","",VLOOKUP(CF2867,Metadata!$D$2:$H$20,4,FALSE))</f>
        <v/>
      </c>
      <c r="CI2867" s="9" t="str">
        <f>IF(CF2867="","",VLOOKUP(CF2867,Metadata!$D$2:$H$20,5,FALSE))</f>
        <v/>
      </c>
      <c r="CJ2867" s="9">
        <f t="shared" si="3"/>
        <v>64000</v>
      </c>
      <c r="CK2867" s="9" t="s">
        <v>153</v>
      </c>
      <c r="CL2867" s="10">
        <v>4</v>
      </c>
      <c r="CM2867" s="10">
        <v>3</v>
      </c>
      <c r="CN2867" s="10">
        <v>7</v>
      </c>
      <c r="CO2867" s="10">
        <v>7</v>
      </c>
      <c r="CP2867" s="10">
        <v>6</v>
      </c>
      <c r="CQ2867" s="10">
        <v>4</v>
      </c>
      <c r="CR2867" s="10">
        <v>7</v>
      </c>
      <c r="CS2867" s="10">
        <v>7</v>
      </c>
      <c r="CT2867" s="10">
        <v>5</v>
      </c>
      <c r="CU2867" s="10">
        <v>5</v>
      </c>
      <c r="CV2867" s="10">
        <v>5</v>
      </c>
      <c r="CW2867" s="10">
        <v>4</v>
      </c>
      <c r="CX2867" s="10">
        <v>6</v>
      </c>
      <c r="CY2867" s="10">
        <v>4</v>
      </c>
      <c r="CZ2867" s="10">
        <v>6</v>
      </c>
      <c r="DA2867" s="10">
        <v>4</v>
      </c>
      <c r="DB2867" s="10">
        <v>4</v>
      </c>
      <c r="DC2867" s="10">
        <v>4</v>
      </c>
      <c r="DD2867" s="10">
        <v>6</v>
      </c>
      <c r="DE2867" s="10">
        <v>7</v>
      </c>
      <c r="DF2867" s="10">
        <v>6</v>
      </c>
      <c r="DG2867" s="10">
        <v>4</v>
      </c>
      <c r="DH2867" s="10">
        <v>4</v>
      </c>
      <c r="DI2867" s="10">
        <v>4</v>
      </c>
      <c r="DJ2867" s="10">
        <v>4</v>
      </c>
      <c r="DK2867" s="10">
        <v>4</v>
      </c>
      <c r="DL2867" s="10">
        <v>4</v>
      </c>
      <c r="DM2867" s="9" t="s">
        <v>402</v>
      </c>
      <c r="DN2867" s="10">
        <v>1970</v>
      </c>
      <c r="DO2867" s="9">
        <f t="shared" si="9"/>
        <v>51</v>
      </c>
      <c r="DP2867" s="9" t="s">
        <v>222</v>
      </c>
      <c r="DQ2867" s="9" t="s">
        <v>210</v>
      </c>
      <c r="DR2867" s="9" t="s">
        <v>170</v>
      </c>
      <c r="DS2867" s="9" t="s">
        <v>137</v>
      </c>
      <c r="DT2867" s="9" t="s">
        <v>657</v>
      </c>
      <c r="DU2867" s="9" t="s">
        <v>158</v>
      </c>
      <c r="DV2867" s="9" t="str">
        <f>VLOOKUP(DU2867,Metadata!$B$2:$C$7,2,FALSE)</f>
        <v>6+ years</v>
      </c>
    </row>
    <row r="2868" spans="1:126">
      <c r="A2868" s="13">
        <v>2867</v>
      </c>
      <c r="B2868" s="9" t="s">
        <v>135</v>
      </c>
      <c r="C2868" s="9" t="str">
        <f>VLOOKUP(B2868,Metadata!$M$2:$N$6,2,FALSE)</f>
        <v>Permanent Employee</v>
      </c>
      <c r="D2868" s="9" t="s">
        <v>159</v>
      </c>
      <c r="E2868" s="9" t="s">
        <v>137</v>
      </c>
      <c r="F2868" s="9" t="s">
        <v>138</v>
      </c>
      <c r="G2868" s="9" t="s">
        <v>172</v>
      </c>
      <c r="H2868" s="9" t="str">
        <f>IF(G2868="","",VLOOKUP(G2868,Metadata!$J$2:$K$22,2,FALSE))</f>
        <v>Porto Metropolitan Area</v>
      </c>
      <c r="I2868" s="9" t="s">
        <v>138</v>
      </c>
      <c r="J2868" s="9" t="str">
        <f>IF(I2868="","",VLOOKUP(I2868,Metadata!$P$2:$Q$43,2,FALSE))</f>
        <v>Europe</v>
      </c>
      <c r="K2868" s="9" t="str">
        <f t="shared" si="0"/>
        <v>Portugal</v>
      </c>
      <c r="L2868" s="9" t="s">
        <v>172</v>
      </c>
      <c r="M2868" s="9" t="str">
        <f>IF(L2868="","",VLOOKUP(L2868,Metadata!$J$2:$K$22,2,FALSE))</f>
        <v>Porto Metropolitan Area</v>
      </c>
      <c r="N2868" s="9" t="s">
        <v>214</v>
      </c>
      <c r="O2868" s="9" t="s">
        <v>215</v>
      </c>
      <c r="P2868" s="9" t="s">
        <v>191</v>
      </c>
      <c r="Q2868" s="10" t="str">
        <f t="shared" si="1"/>
        <v>Remote Job (full or flexible)</v>
      </c>
      <c r="R2868" s="10">
        <v>5</v>
      </c>
      <c r="S2868" s="9" t="s">
        <v>161</v>
      </c>
      <c r="T2868" s="9" t="s">
        <v>137</v>
      </c>
      <c r="U2868" s="9" t="str">
        <f>IF(S2868&lt;&gt;"",S2868,IF(T2868&lt;&gt;"",VLOOKUP(T2868,Metadata!$S$2:$T$228,2,FALSE),""))</f>
        <v>Full-Stack Developer</v>
      </c>
      <c r="V2868" s="9" t="s">
        <v>457</v>
      </c>
      <c r="W2868" s="9" t="s">
        <v>137</v>
      </c>
      <c r="X2868" s="9" t="s">
        <v>145</v>
      </c>
      <c r="Y2868" s="9" t="s">
        <v>137</v>
      </c>
      <c r="Z2868" s="9" t="s">
        <v>218</v>
      </c>
      <c r="AA2868" s="9" t="s">
        <v>165</v>
      </c>
      <c r="AB2868" s="9" t="s">
        <v>253</v>
      </c>
      <c r="AC2868" s="9"/>
      <c r="AD2868" s="9"/>
      <c r="AE2868" s="9"/>
      <c r="AF2868" s="9" t="s">
        <v>243</v>
      </c>
      <c r="AG2868" s="9"/>
      <c r="AH2868" s="9" t="s">
        <v>176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 t="s">
        <v>178</v>
      </c>
      <c r="BB2868" s="9"/>
      <c r="BC2868" s="9"/>
      <c r="BD2868" s="9"/>
      <c r="BE2868" s="9"/>
      <c r="BF2868" s="9"/>
      <c r="BG2868" s="9"/>
      <c r="BH2868" s="9"/>
      <c r="BI2868" s="9"/>
      <c r="BJ2868" s="9" t="s">
        <v>167</v>
      </c>
      <c r="BK2868" s="9"/>
      <c r="BL2868" s="9"/>
      <c r="BM2868" s="9"/>
      <c r="BN2868" s="9"/>
      <c r="BO2868" s="9"/>
      <c r="BP2868" s="9"/>
      <c r="BQ2868" s="9"/>
      <c r="BR2868" s="9"/>
      <c r="BS2868" s="9" t="s">
        <v>200</v>
      </c>
      <c r="BT2868" s="9"/>
      <c r="BU2868" s="9"/>
      <c r="BV2868" s="9"/>
      <c r="BW2868" s="9"/>
      <c r="BX2868" s="9"/>
      <c r="BY2868" s="9"/>
      <c r="BZ2868" s="9"/>
      <c r="CA2868" s="10"/>
      <c r="CB2868" s="10" t="str">
        <f t="shared" si="5"/>
        <v/>
      </c>
      <c r="CC2868" s="10"/>
      <c r="CD2868" s="9" t="str">
        <f t="shared" si="2"/>
        <v/>
      </c>
      <c r="CE2868" s="9" t="s">
        <v>151</v>
      </c>
      <c r="CF2868" s="9" t="s">
        <v>220</v>
      </c>
      <c r="CG2868" s="9">
        <f>IF(CF2868="","",VLOOKUP(CF2868,Metadata!$D$2:$H$20,2,FALSE))</f>
        <v>27500</v>
      </c>
      <c r="CH2868" s="9">
        <f>IF(CF2868="","",VLOOKUP(CF2868,Metadata!$D$2:$H$20,4,FALSE))</f>
        <v>25000</v>
      </c>
      <c r="CI2868" s="9">
        <f>IF(CF2868="","",VLOOKUP(CF2868,Metadata!$D$2:$H$20,5,FALSE))</f>
        <v>30000</v>
      </c>
      <c r="CJ2868" s="9">
        <f t="shared" si="3"/>
        <v>27500</v>
      </c>
      <c r="CK2868" s="9" t="s">
        <v>221</v>
      </c>
      <c r="CL2868" s="10">
        <v>4</v>
      </c>
      <c r="CM2868" s="10">
        <v>2</v>
      </c>
      <c r="CN2868" s="10">
        <v>6</v>
      </c>
      <c r="CO2868" s="10">
        <v>6</v>
      </c>
      <c r="CP2868" s="10">
        <v>5</v>
      </c>
      <c r="CQ2868" s="10">
        <v>6</v>
      </c>
      <c r="CR2868" s="10">
        <v>5</v>
      </c>
      <c r="CS2868" s="10">
        <v>6</v>
      </c>
      <c r="CT2868" s="10">
        <v>4</v>
      </c>
      <c r="CU2868" s="10">
        <v>7</v>
      </c>
      <c r="CV2868" s="10">
        <v>6</v>
      </c>
      <c r="CW2868" s="10">
        <v>4</v>
      </c>
      <c r="CX2868" s="10">
        <v>6</v>
      </c>
      <c r="CY2868" s="10">
        <v>5</v>
      </c>
      <c r="CZ2868" s="10">
        <v>5</v>
      </c>
      <c r="DA2868" s="10">
        <v>7</v>
      </c>
      <c r="DB2868" s="10">
        <v>5</v>
      </c>
      <c r="DC2868" s="10">
        <v>6</v>
      </c>
      <c r="DD2868" s="10">
        <v>4</v>
      </c>
      <c r="DE2868" s="10">
        <v>7</v>
      </c>
      <c r="DF2868" s="10">
        <v>4</v>
      </c>
      <c r="DG2868" s="10">
        <v>4</v>
      </c>
      <c r="DH2868" s="10">
        <v>5</v>
      </c>
      <c r="DI2868" s="10">
        <v>7</v>
      </c>
      <c r="DJ2868" s="10">
        <v>4</v>
      </c>
      <c r="DK2868" s="10">
        <v>5</v>
      </c>
      <c r="DL2868" s="10">
        <v>6</v>
      </c>
      <c r="DM2868" s="9" t="s">
        <v>154</v>
      </c>
      <c r="DN2868" s="10">
        <v>1991</v>
      </c>
      <c r="DO2868" s="9">
        <f t="shared" si="9"/>
        <v>30</v>
      </c>
      <c r="DP2868" s="9" t="s">
        <v>155</v>
      </c>
      <c r="DQ2868" s="9" t="s">
        <v>156</v>
      </c>
      <c r="DR2868" s="9" t="s">
        <v>157</v>
      </c>
      <c r="DS2868" s="9" t="s">
        <v>137</v>
      </c>
      <c r="DT2868" s="9" t="s">
        <v>657</v>
      </c>
      <c r="DU2868" s="9" t="s">
        <v>223</v>
      </c>
      <c r="DV2868" s="9" t="str">
        <f>VLOOKUP(DU2868,Metadata!$B$2:$C$7,2,FALSE)</f>
        <v>3 - 6 years</v>
      </c>
    </row>
    <row r="2869" spans="1:126">
      <c r="A2869" s="13">
        <v>2868</v>
      </c>
      <c r="B2869" s="9" t="s">
        <v>135</v>
      </c>
      <c r="C2869" s="9" t="str">
        <f>VLOOKUP(B2869,Metadata!$M$2:$N$6,2,FALSE)</f>
        <v>Permanent Employee</v>
      </c>
      <c r="D2869" s="9" t="s">
        <v>159</v>
      </c>
      <c r="E2869" s="9" t="s">
        <v>137</v>
      </c>
      <c r="F2869" s="9" t="s">
        <v>138</v>
      </c>
      <c r="G2869" s="9" t="s">
        <v>213</v>
      </c>
      <c r="H2869" s="9" t="str">
        <f>IF(G2869="","",VLOOKUP(G2869,Metadata!$J$2:$K$22,2,FALSE))</f>
        <v>Centre</v>
      </c>
      <c r="I2869" s="9" t="s">
        <v>138</v>
      </c>
      <c r="J2869" s="9" t="str">
        <f>IF(I2869="","",VLOOKUP(I2869,Metadata!$P$2:$Q$43,2,FALSE))</f>
        <v>Europe</v>
      </c>
      <c r="K2869" s="9" t="str">
        <f t="shared" si="0"/>
        <v>Portugal</v>
      </c>
      <c r="L2869" s="9" t="s">
        <v>140</v>
      </c>
      <c r="M2869" s="9" t="str">
        <f>IF(L2869="","",VLOOKUP(L2869,Metadata!$J$2:$K$22,2,FALSE))</f>
        <v>Lisbon Metropolitan Area</v>
      </c>
      <c r="N2869" s="9" t="s">
        <v>141</v>
      </c>
      <c r="O2869" s="9" t="s">
        <v>137</v>
      </c>
      <c r="P2869" s="9" t="s">
        <v>191</v>
      </c>
      <c r="Q2869" s="10" t="str">
        <f t="shared" si="1"/>
        <v>Remote Job (full or flexible)</v>
      </c>
      <c r="R2869" s="10">
        <v>5</v>
      </c>
      <c r="S2869" s="9" t="s">
        <v>229</v>
      </c>
      <c r="T2869" s="9" t="s">
        <v>137</v>
      </c>
      <c r="U2869" s="9" t="str">
        <f>IF(S2869&lt;&gt;"",S2869,IF(T2869&lt;&gt;"",VLOOKUP(T2869,Metadata!$S$2:$T$228,2,FALSE),""))</f>
        <v>Project Manager</v>
      </c>
      <c r="V2869" s="9" t="s">
        <v>309</v>
      </c>
      <c r="W2869" s="9" t="s">
        <v>137</v>
      </c>
      <c r="X2869" s="9" t="s">
        <v>175</v>
      </c>
      <c r="Y2869" s="9" t="s">
        <v>137</v>
      </c>
      <c r="Z2869" s="9" t="s">
        <v>262</v>
      </c>
      <c r="AA2869" s="9" t="s">
        <v>137</v>
      </c>
      <c r="AB2869" s="9" t="s">
        <v>137</v>
      </c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 t="s">
        <v>150</v>
      </c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 t="s">
        <v>150</v>
      </c>
      <c r="BZ2869" s="9" t="s">
        <v>137</v>
      </c>
      <c r="CA2869" s="10"/>
      <c r="CB2869" s="10" t="str">
        <f t="shared" si="5"/>
        <v/>
      </c>
      <c r="CC2869" s="10"/>
      <c r="CD2869" s="9" t="str">
        <f t="shared" si="2"/>
        <v/>
      </c>
      <c r="CE2869" s="9" t="s">
        <v>232</v>
      </c>
      <c r="CF2869" s="9" t="s">
        <v>188</v>
      </c>
      <c r="CG2869" s="9">
        <f>IF(CF2869="","",VLOOKUP(CF2869,Metadata!$D$2:$H$20,2,FALSE))</f>
        <v>17500</v>
      </c>
      <c r="CH2869" s="9">
        <f>IF(CF2869="","",VLOOKUP(CF2869,Metadata!$D$2:$H$20,4,FALSE))</f>
        <v>15000</v>
      </c>
      <c r="CI2869" s="9">
        <f>IF(CF2869="","",VLOOKUP(CF2869,Metadata!$D$2:$H$20,5,FALSE))</f>
        <v>20000</v>
      </c>
      <c r="CJ2869" s="9">
        <f t="shared" si="3"/>
        <v>17500</v>
      </c>
      <c r="CK2869" s="9" t="s">
        <v>153</v>
      </c>
      <c r="CL2869" s="10">
        <v>5</v>
      </c>
      <c r="CM2869" s="10">
        <v>1</v>
      </c>
      <c r="CN2869" s="10">
        <v>6</v>
      </c>
      <c r="CO2869" s="10">
        <v>5</v>
      </c>
      <c r="CP2869" s="10">
        <v>6</v>
      </c>
      <c r="CQ2869" s="10">
        <v>7</v>
      </c>
      <c r="CR2869" s="10">
        <v>5</v>
      </c>
      <c r="CS2869" s="10">
        <v>6</v>
      </c>
      <c r="CT2869" s="10">
        <v>7</v>
      </c>
      <c r="CU2869" s="10">
        <v>3</v>
      </c>
      <c r="CV2869" s="10">
        <v>6</v>
      </c>
      <c r="CW2869" s="10">
        <v>4</v>
      </c>
      <c r="CX2869" s="10">
        <v>5</v>
      </c>
      <c r="CY2869" s="10">
        <v>6</v>
      </c>
      <c r="CZ2869" s="10">
        <v>5</v>
      </c>
      <c r="DA2869" s="10">
        <v>3</v>
      </c>
      <c r="DB2869" s="10">
        <v>2</v>
      </c>
      <c r="DC2869" s="10">
        <v>7</v>
      </c>
      <c r="DD2869" s="10">
        <v>3</v>
      </c>
      <c r="DE2869" s="10">
        <v>5</v>
      </c>
      <c r="DF2869" s="10">
        <v>5</v>
      </c>
      <c r="DG2869" s="10">
        <v>4</v>
      </c>
      <c r="DH2869" s="10">
        <v>4</v>
      </c>
      <c r="DI2869" s="10">
        <v>5</v>
      </c>
      <c r="DJ2869" s="10">
        <v>5</v>
      </c>
      <c r="DK2869" s="10">
        <v>4</v>
      </c>
      <c r="DL2869" s="10">
        <v>5</v>
      </c>
      <c r="DM2869" s="9" t="s">
        <v>154</v>
      </c>
      <c r="DN2869" s="10">
        <v>1997</v>
      </c>
      <c r="DO2869" s="9">
        <f t="shared" si="9"/>
        <v>24</v>
      </c>
      <c r="DP2869" s="9" t="s">
        <v>155</v>
      </c>
      <c r="DQ2869" s="9" t="s">
        <v>156</v>
      </c>
      <c r="DR2869" s="9" t="s">
        <v>157</v>
      </c>
      <c r="DS2869" s="9" t="s">
        <v>137</v>
      </c>
      <c r="DT2869" s="9" t="s">
        <v>657</v>
      </c>
      <c r="DU2869" s="9" t="s">
        <v>475</v>
      </c>
      <c r="DV2869" s="9" t="str">
        <f>VLOOKUP(DU2869,Metadata!$B$2:$C$7,2,FALSE)</f>
        <v>0 Years</v>
      </c>
    </row>
    <row r="2870" spans="1:126">
      <c r="A2870" s="13">
        <v>2869</v>
      </c>
      <c r="B2870" s="9" t="s">
        <v>135</v>
      </c>
      <c r="C2870" s="9" t="str">
        <f>VLOOKUP(B2870,Metadata!$M$2:$N$6,2,FALSE)</f>
        <v>Permanent Employee</v>
      </c>
      <c r="D2870" s="9" t="s">
        <v>159</v>
      </c>
      <c r="E2870" s="9" t="s">
        <v>137</v>
      </c>
      <c r="F2870" s="9" t="s">
        <v>138</v>
      </c>
      <c r="G2870" s="9" t="s">
        <v>140</v>
      </c>
      <c r="H2870" s="9" t="str">
        <f>IF(G2870="","",VLOOKUP(G2870,Metadata!$J$2:$K$22,2,FALSE))</f>
        <v>Lisbon Metropolitan Area</v>
      </c>
      <c r="I2870" s="9" t="s">
        <v>138</v>
      </c>
      <c r="J2870" s="9" t="str">
        <f>IF(I2870="","",VLOOKUP(I2870,Metadata!$P$2:$Q$43,2,FALSE))</f>
        <v>Europe</v>
      </c>
      <c r="K2870" s="9" t="str">
        <f t="shared" si="0"/>
        <v>Portugal</v>
      </c>
      <c r="L2870" s="9" t="s">
        <v>140</v>
      </c>
      <c r="M2870" s="9" t="str">
        <f>IF(L2870="","",VLOOKUP(L2870,Metadata!$J$2:$K$22,2,FALSE))</f>
        <v>Lisbon Metropolitan Area</v>
      </c>
      <c r="N2870" s="9" t="s">
        <v>141</v>
      </c>
      <c r="O2870" s="9" t="s">
        <v>137</v>
      </c>
      <c r="P2870" s="9" t="s">
        <v>142</v>
      </c>
      <c r="Q2870" s="10" t="str">
        <f t="shared" si="1"/>
        <v>Full Office Job</v>
      </c>
      <c r="R2870" s="10">
        <v>6</v>
      </c>
      <c r="S2870" s="9" t="s">
        <v>290</v>
      </c>
      <c r="T2870" s="9" t="s">
        <v>137</v>
      </c>
      <c r="U2870" s="9" t="str">
        <f>IF(S2870&lt;&gt;"",S2870,IF(T2870&lt;&gt;"",VLOOKUP(T2870,Metadata!$S$2:$T$228,2,FALSE),""))</f>
        <v>Quality Assurance/Testing</v>
      </c>
      <c r="V2870" s="9" t="s">
        <v>217</v>
      </c>
      <c r="W2870" s="9" t="s">
        <v>137</v>
      </c>
      <c r="X2870" s="9" t="s">
        <v>252</v>
      </c>
      <c r="Y2870" s="9" t="s">
        <v>137</v>
      </c>
      <c r="Z2870" s="9" t="s">
        <v>184</v>
      </c>
      <c r="AA2870" s="9" t="s">
        <v>165</v>
      </c>
      <c r="AB2870" s="9" t="s">
        <v>137</v>
      </c>
      <c r="AC2870" s="9"/>
      <c r="AD2870" s="9" t="s">
        <v>148</v>
      </c>
      <c r="AE2870" s="9"/>
      <c r="AF2870" s="9" t="s">
        <v>243</v>
      </c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 t="s">
        <v>150</v>
      </c>
      <c r="BZ2870" s="9" t="s">
        <v>137</v>
      </c>
      <c r="CA2870" s="10"/>
      <c r="CB2870" s="10" t="str">
        <f t="shared" si="5"/>
        <v/>
      </c>
      <c r="CC2870" s="10"/>
      <c r="CD2870" s="9" t="str">
        <f t="shared" si="2"/>
        <v/>
      </c>
      <c r="CE2870" s="9" t="s">
        <v>232</v>
      </c>
      <c r="CF2870" s="9" t="s">
        <v>254</v>
      </c>
      <c r="CG2870" s="9">
        <f>IF(CF2870="","",VLOOKUP(CF2870,Metadata!$D$2:$H$20,2,FALSE))</f>
        <v>37500</v>
      </c>
      <c r="CH2870" s="9">
        <f>IF(CF2870="","",VLOOKUP(CF2870,Metadata!$D$2:$H$20,4,FALSE))</f>
        <v>35000</v>
      </c>
      <c r="CI2870" s="9">
        <f>IF(CF2870="","",VLOOKUP(CF2870,Metadata!$D$2:$H$20,5,FALSE))</f>
        <v>40000</v>
      </c>
      <c r="CJ2870" s="9">
        <f t="shared" si="3"/>
        <v>37500</v>
      </c>
      <c r="CK2870" s="9" t="s">
        <v>201</v>
      </c>
      <c r="CL2870" s="10">
        <v>7</v>
      </c>
      <c r="CM2870" s="10">
        <v>2</v>
      </c>
      <c r="CN2870" s="10">
        <v>6</v>
      </c>
      <c r="CO2870" s="10">
        <v>7</v>
      </c>
      <c r="CP2870" s="10">
        <v>4</v>
      </c>
      <c r="CQ2870" s="10">
        <v>4</v>
      </c>
      <c r="CR2870" s="10">
        <v>6</v>
      </c>
      <c r="CS2870" s="10">
        <v>6</v>
      </c>
      <c r="CT2870" s="10">
        <v>3</v>
      </c>
      <c r="CU2870" s="10">
        <v>5</v>
      </c>
      <c r="CV2870" s="10">
        <v>2</v>
      </c>
      <c r="CW2870" s="10">
        <v>2</v>
      </c>
      <c r="CX2870" s="10">
        <v>6</v>
      </c>
      <c r="CY2870" s="10">
        <v>2</v>
      </c>
      <c r="CZ2870" s="10">
        <v>2</v>
      </c>
      <c r="DA2870" s="10">
        <v>4</v>
      </c>
      <c r="DB2870" s="10">
        <v>4</v>
      </c>
      <c r="DC2870" s="10">
        <v>5</v>
      </c>
      <c r="DD2870" s="10">
        <v>2</v>
      </c>
      <c r="DE2870" s="10">
        <v>3</v>
      </c>
      <c r="DF2870" s="10">
        <v>1</v>
      </c>
      <c r="DG2870" s="10">
        <v>7</v>
      </c>
      <c r="DH2870" s="10">
        <v>6</v>
      </c>
      <c r="DI2870" s="10">
        <v>6</v>
      </c>
      <c r="DJ2870" s="10">
        <v>2</v>
      </c>
      <c r="DK2870" s="10">
        <v>2</v>
      </c>
      <c r="DL2870" s="10">
        <v>6</v>
      </c>
      <c r="DM2870" s="9" t="s">
        <v>154</v>
      </c>
      <c r="DN2870" s="10">
        <v>1989</v>
      </c>
      <c r="DO2870" s="9">
        <f t="shared" si="9"/>
        <v>32</v>
      </c>
      <c r="DP2870" s="9" t="s">
        <v>222</v>
      </c>
      <c r="DQ2870" s="9" t="s">
        <v>156</v>
      </c>
      <c r="DR2870" s="9" t="s">
        <v>157</v>
      </c>
      <c r="DS2870" s="9" t="s">
        <v>137</v>
      </c>
      <c r="DT2870" s="9" t="s">
        <v>657</v>
      </c>
      <c r="DU2870" s="9" t="s">
        <v>203</v>
      </c>
      <c r="DV2870" s="9" t="str">
        <f>VLOOKUP(DU2870,Metadata!$B$2:$C$7,2,FALSE)</f>
        <v>6+ years</v>
      </c>
    </row>
    <row r="2871" spans="1:126">
      <c r="A2871" s="13">
        <v>2870</v>
      </c>
      <c r="B2871" s="9" t="s">
        <v>135</v>
      </c>
      <c r="C2871" s="9" t="str">
        <f>VLOOKUP(B2871,Metadata!$M$2:$N$6,2,FALSE)</f>
        <v>Permanent Employee</v>
      </c>
      <c r="D2871" s="9" t="s">
        <v>159</v>
      </c>
      <c r="E2871" s="9" t="s">
        <v>137</v>
      </c>
      <c r="F2871" s="9" t="s">
        <v>138</v>
      </c>
      <c r="G2871" s="9" t="s">
        <v>283</v>
      </c>
      <c r="H2871" s="9" t="str">
        <f>IF(G2871="","",VLOOKUP(G2871,Metadata!$J$2:$K$22,2,FALSE))</f>
        <v>Lisbon Metropolitan Area</v>
      </c>
      <c r="I2871" s="9" t="s">
        <v>138</v>
      </c>
      <c r="J2871" s="9" t="str">
        <f>IF(I2871="","",VLOOKUP(I2871,Metadata!$P$2:$Q$43,2,FALSE))</f>
        <v>Europe</v>
      </c>
      <c r="K2871" s="9" t="str">
        <f t="shared" si="0"/>
        <v>Portugal</v>
      </c>
      <c r="L2871" s="9" t="s">
        <v>140</v>
      </c>
      <c r="M2871" s="9" t="str">
        <f>IF(L2871="","",VLOOKUP(L2871,Metadata!$J$2:$K$22,2,FALSE))</f>
        <v>Lisbon Metropolitan Area</v>
      </c>
      <c r="N2871" s="9" t="s">
        <v>141</v>
      </c>
      <c r="O2871" s="9" t="s">
        <v>137</v>
      </c>
      <c r="P2871" s="9" t="s">
        <v>142</v>
      </c>
      <c r="Q2871" s="10" t="str">
        <f t="shared" si="1"/>
        <v>Full Office Job</v>
      </c>
      <c r="R2871" s="10">
        <v>7</v>
      </c>
      <c r="S2871" s="9" t="s">
        <v>206</v>
      </c>
      <c r="T2871" s="9" t="s">
        <v>137</v>
      </c>
      <c r="U2871" s="9" t="str">
        <f>IF(S2871&lt;&gt;"",S2871,IF(T2871&lt;&gt;"",VLOOKUP(T2871,Metadata!$S$2:$T$228,2,FALSE),""))</f>
        <v>Mobile Apps Developer</v>
      </c>
      <c r="V2871" s="9" t="s">
        <v>144</v>
      </c>
      <c r="W2871" s="9" t="s">
        <v>137</v>
      </c>
      <c r="X2871" s="9" t="s">
        <v>175</v>
      </c>
      <c r="Y2871" s="9" t="s">
        <v>137</v>
      </c>
      <c r="Z2871" s="9" t="s">
        <v>262</v>
      </c>
      <c r="AA2871" s="9" t="s">
        <v>137</v>
      </c>
      <c r="AB2871" s="9" t="s">
        <v>137</v>
      </c>
      <c r="AC2871" s="9"/>
      <c r="AD2871" s="9" t="s">
        <v>148</v>
      </c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 t="s">
        <v>284</v>
      </c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 t="s">
        <v>150</v>
      </c>
      <c r="BZ2871" s="9" t="s">
        <v>137</v>
      </c>
      <c r="CA2871" s="10"/>
      <c r="CB2871" s="10" t="str">
        <f t="shared" si="5"/>
        <v/>
      </c>
      <c r="CC2871" s="10"/>
      <c r="CD2871" s="9" t="str">
        <f t="shared" si="2"/>
        <v/>
      </c>
      <c r="CE2871" s="9" t="s">
        <v>168</v>
      </c>
      <c r="CF2871" s="9" t="s">
        <v>248</v>
      </c>
      <c r="CG2871" s="9">
        <f>IF(CF2871="","",VLOOKUP(CF2871,Metadata!$D$2:$H$20,2,FALSE))</f>
        <v>57500</v>
      </c>
      <c r="CH2871" s="9">
        <f>IF(CF2871="","",VLOOKUP(CF2871,Metadata!$D$2:$H$20,4,FALSE))</f>
        <v>55000</v>
      </c>
      <c r="CI2871" s="9">
        <f>IF(CF2871="","",VLOOKUP(CF2871,Metadata!$D$2:$H$20,5,FALSE))</f>
        <v>60000</v>
      </c>
      <c r="CJ2871" s="9">
        <f t="shared" si="3"/>
        <v>57500</v>
      </c>
      <c r="CK2871" s="9" t="s">
        <v>221</v>
      </c>
      <c r="CL2871" s="10">
        <v>5</v>
      </c>
      <c r="CM2871" s="10">
        <v>3</v>
      </c>
      <c r="CN2871" s="10">
        <v>6</v>
      </c>
      <c r="CO2871" s="10">
        <v>6</v>
      </c>
      <c r="CP2871" s="10">
        <v>6</v>
      </c>
      <c r="CQ2871" s="10">
        <v>7</v>
      </c>
      <c r="CR2871" s="10">
        <v>7</v>
      </c>
      <c r="CS2871" s="10">
        <v>7</v>
      </c>
      <c r="CT2871" s="10">
        <v>3</v>
      </c>
      <c r="CU2871" s="10">
        <v>5</v>
      </c>
      <c r="CV2871" s="10">
        <v>4</v>
      </c>
      <c r="CW2871" s="10">
        <v>5</v>
      </c>
      <c r="CX2871" s="10">
        <v>5</v>
      </c>
      <c r="CY2871" s="10">
        <v>5</v>
      </c>
      <c r="CZ2871" s="10">
        <v>4</v>
      </c>
      <c r="DA2871" s="10">
        <v>4</v>
      </c>
      <c r="DB2871" s="10">
        <v>5</v>
      </c>
      <c r="DC2871" s="10">
        <v>5</v>
      </c>
      <c r="DD2871" s="10">
        <v>4</v>
      </c>
      <c r="DE2871" s="10">
        <v>6</v>
      </c>
      <c r="DF2871" s="10">
        <v>5</v>
      </c>
      <c r="DG2871" s="10">
        <v>5</v>
      </c>
      <c r="DH2871" s="10">
        <v>5</v>
      </c>
      <c r="DI2871" s="10">
        <v>5</v>
      </c>
      <c r="DJ2871" s="10">
        <v>5</v>
      </c>
      <c r="DK2871" s="10">
        <v>5</v>
      </c>
      <c r="DL2871" s="10">
        <v>5</v>
      </c>
      <c r="DM2871" s="9" t="s">
        <v>154</v>
      </c>
      <c r="DN2871" s="10">
        <v>1990</v>
      </c>
      <c r="DO2871" s="9">
        <f t="shared" si="9"/>
        <v>31</v>
      </c>
      <c r="DP2871" s="9" t="s">
        <v>155</v>
      </c>
      <c r="DQ2871" s="9" t="s">
        <v>156</v>
      </c>
      <c r="DR2871" s="9" t="s">
        <v>157</v>
      </c>
      <c r="DS2871" s="9" t="s">
        <v>137</v>
      </c>
      <c r="DT2871" s="9" t="s">
        <v>657</v>
      </c>
      <c r="DU2871" s="9" t="s">
        <v>203</v>
      </c>
      <c r="DV2871" s="9" t="str">
        <f>VLOOKUP(DU2871,Metadata!$B$2:$C$7,2,FALSE)</f>
        <v>6+ years</v>
      </c>
    </row>
    <row r="2872" spans="1:126">
      <c r="A2872" s="13">
        <v>2871</v>
      </c>
      <c r="B2872" s="9" t="s">
        <v>135</v>
      </c>
      <c r="C2872" s="9" t="str">
        <f>VLOOKUP(B2872,Metadata!$M$2:$N$6,2,FALSE)</f>
        <v>Permanent Employee</v>
      </c>
      <c r="D2872" s="9" t="s">
        <v>136</v>
      </c>
      <c r="E2872" s="9" t="s">
        <v>137</v>
      </c>
      <c r="F2872" s="9" t="s">
        <v>138</v>
      </c>
      <c r="G2872" s="9" t="s">
        <v>213</v>
      </c>
      <c r="H2872" s="9" t="str">
        <f>IF(G2872="","",VLOOKUP(G2872,Metadata!$J$2:$K$22,2,FALSE))</f>
        <v>Centre</v>
      </c>
      <c r="I2872" s="9" t="s">
        <v>138</v>
      </c>
      <c r="J2872" s="9" t="str">
        <f>IF(I2872="","",VLOOKUP(I2872,Metadata!$P$2:$Q$43,2,FALSE))</f>
        <v>Europe</v>
      </c>
      <c r="K2872" s="9" t="str">
        <f t="shared" si="0"/>
        <v>Portugal</v>
      </c>
      <c r="L2872" s="9" t="s">
        <v>172</v>
      </c>
      <c r="M2872" s="9" t="str">
        <f>IF(L2872="","",VLOOKUP(L2872,Metadata!$J$2:$K$22,2,FALSE))</f>
        <v>Porto Metropolitan Area</v>
      </c>
      <c r="N2872" s="9" t="s">
        <v>141</v>
      </c>
      <c r="O2872" s="9" t="s">
        <v>137</v>
      </c>
      <c r="P2872" s="9" t="s">
        <v>191</v>
      </c>
      <c r="Q2872" s="10" t="str">
        <f t="shared" si="1"/>
        <v>Remote Job (full or flexible)</v>
      </c>
      <c r="R2872" s="10">
        <v>6</v>
      </c>
      <c r="S2872" s="9" t="s">
        <v>229</v>
      </c>
      <c r="T2872" s="9" t="s">
        <v>137</v>
      </c>
      <c r="U2872" s="9" t="str">
        <f>IF(S2872&lt;&gt;"",S2872,IF(T2872&lt;&gt;"",VLOOKUP(T2872,Metadata!$S$2:$T$228,2,FALSE),""))</f>
        <v>Project Manager</v>
      </c>
      <c r="V2872" s="9" t="s">
        <v>274</v>
      </c>
      <c r="W2872" s="9" t="s">
        <v>137</v>
      </c>
      <c r="X2872" s="9" t="s">
        <v>269</v>
      </c>
      <c r="Y2872" s="9" t="s">
        <v>137</v>
      </c>
      <c r="Z2872" s="9" t="s">
        <v>164</v>
      </c>
      <c r="AA2872" s="9" t="s">
        <v>137</v>
      </c>
      <c r="AB2872" s="9" t="s">
        <v>137</v>
      </c>
      <c r="AC2872" s="9" t="s">
        <v>147</v>
      </c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 t="s">
        <v>149</v>
      </c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198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10"/>
      <c r="CB2872" s="10" t="str">
        <f t="shared" si="5"/>
        <v/>
      </c>
      <c r="CC2872" s="10"/>
      <c r="CD2872" s="9" t="str">
        <f t="shared" si="2"/>
        <v/>
      </c>
      <c r="CE2872" s="9" t="s">
        <v>151</v>
      </c>
      <c r="CF2872" s="9" t="s">
        <v>254</v>
      </c>
      <c r="CG2872" s="9">
        <f>IF(CF2872="","",VLOOKUP(CF2872,Metadata!$D$2:$H$20,2,FALSE))</f>
        <v>37500</v>
      </c>
      <c r="CH2872" s="9">
        <f>IF(CF2872="","",VLOOKUP(CF2872,Metadata!$D$2:$H$20,4,FALSE))</f>
        <v>35000</v>
      </c>
      <c r="CI2872" s="9">
        <f>IF(CF2872="","",VLOOKUP(CF2872,Metadata!$D$2:$H$20,5,FALSE))</f>
        <v>40000</v>
      </c>
      <c r="CJ2872" s="9">
        <f t="shared" si="3"/>
        <v>37500</v>
      </c>
      <c r="CK2872" s="9" t="s">
        <v>189</v>
      </c>
      <c r="CL2872" s="10">
        <v>6</v>
      </c>
      <c r="CM2872" s="10">
        <v>1</v>
      </c>
      <c r="CN2872" s="10">
        <v>5</v>
      </c>
      <c r="CO2872" s="10">
        <v>6</v>
      </c>
      <c r="CP2872" s="10">
        <v>6</v>
      </c>
      <c r="CQ2872" s="10">
        <v>7</v>
      </c>
      <c r="CR2872" s="10">
        <v>7</v>
      </c>
      <c r="CS2872" s="10">
        <v>6</v>
      </c>
      <c r="CT2872" s="10">
        <v>6</v>
      </c>
      <c r="CU2872" s="10">
        <v>6</v>
      </c>
      <c r="CV2872" s="10">
        <v>4</v>
      </c>
      <c r="CW2872" s="10">
        <v>5</v>
      </c>
      <c r="CX2872" s="10">
        <v>6</v>
      </c>
      <c r="CY2872" s="10">
        <v>6</v>
      </c>
      <c r="CZ2872" s="10">
        <v>6</v>
      </c>
      <c r="DA2872" s="10">
        <v>5</v>
      </c>
      <c r="DB2872" s="10">
        <v>5</v>
      </c>
      <c r="DC2872" s="10">
        <v>5</v>
      </c>
      <c r="DD2872" s="10">
        <v>2</v>
      </c>
      <c r="DE2872" s="10">
        <v>5</v>
      </c>
      <c r="DF2872" s="10">
        <v>6</v>
      </c>
      <c r="DG2872" s="10">
        <v>6</v>
      </c>
      <c r="DH2872" s="10">
        <v>6</v>
      </c>
      <c r="DI2872" s="10">
        <v>5</v>
      </c>
      <c r="DJ2872" s="10">
        <v>4</v>
      </c>
      <c r="DK2872" s="10">
        <v>6</v>
      </c>
      <c r="DL2872" s="10">
        <v>2</v>
      </c>
      <c r="DM2872" s="9" t="s">
        <v>154</v>
      </c>
      <c r="DN2872" s="10">
        <v>1975</v>
      </c>
      <c r="DO2872" s="9">
        <f t="shared" si="9"/>
        <v>46</v>
      </c>
      <c r="DP2872" s="9" t="s">
        <v>155</v>
      </c>
      <c r="DQ2872" s="9" t="s">
        <v>156</v>
      </c>
      <c r="DR2872" s="9" t="s">
        <v>170</v>
      </c>
      <c r="DS2872" s="9" t="s">
        <v>137</v>
      </c>
      <c r="DT2872" s="9" t="s">
        <v>657</v>
      </c>
      <c r="DU2872" s="9" t="s">
        <v>158</v>
      </c>
      <c r="DV2872" s="9" t="str">
        <f>VLOOKUP(DU2872,Metadata!$B$2:$C$7,2,FALSE)</f>
        <v>6+ years</v>
      </c>
    </row>
    <row r="2873" spans="1:126">
      <c r="A2873" s="13">
        <v>2872</v>
      </c>
      <c r="B2873" s="9" t="s">
        <v>135</v>
      </c>
      <c r="C2873" s="9" t="str">
        <f>VLOOKUP(B2873,Metadata!$M$2:$N$6,2,FALSE)</f>
        <v>Permanent Employee</v>
      </c>
      <c r="D2873" s="9" t="s">
        <v>159</v>
      </c>
      <c r="E2873" s="9" t="s">
        <v>137</v>
      </c>
      <c r="F2873" s="9" t="s">
        <v>138</v>
      </c>
      <c r="G2873" s="9" t="s">
        <v>140</v>
      </c>
      <c r="H2873" s="9" t="str">
        <f>IF(G2873="","",VLOOKUP(G2873,Metadata!$J$2:$K$22,2,FALSE))</f>
        <v>Lisbon Metropolitan Area</v>
      </c>
      <c r="I2873" s="9" t="s">
        <v>138</v>
      </c>
      <c r="J2873" s="9" t="str">
        <f>IF(I2873="","",VLOOKUP(I2873,Metadata!$P$2:$Q$43,2,FALSE))</f>
        <v>Europe</v>
      </c>
      <c r="K2873" s="9" t="str">
        <f t="shared" si="0"/>
        <v>Portugal</v>
      </c>
      <c r="L2873" s="9" t="s">
        <v>140</v>
      </c>
      <c r="M2873" s="9" t="str">
        <f>IF(L2873="","",VLOOKUP(L2873,Metadata!$J$2:$K$22,2,FALSE))</f>
        <v>Lisbon Metropolitan Area</v>
      </c>
      <c r="N2873" s="9" t="s">
        <v>141</v>
      </c>
      <c r="O2873" s="9" t="s">
        <v>137</v>
      </c>
      <c r="P2873" s="9" t="s">
        <v>191</v>
      </c>
      <c r="Q2873" s="10" t="str">
        <f t="shared" si="1"/>
        <v>Remote Job (full or flexible)</v>
      </c>
      <c r="R2873" s="10">
        <v>5</v>
      </c>
      <c r="S2873" s="9" t="s">
        <v>161</v>
      </c>
      <c r="T2873" s="9" t="s">
        <v>137</v>
      </c>
      <c r="U2873" s="9" t="str">
        <f>IF(S2873&lt;&gt;"",S2873,IF(T2873&lt;&gt;"",VLOOKUP(T2873,Metadata!$S$2:$T$228,2,FALSE),""))</f>
        <v>Full-Stack Developer</v>
      </c>
      <c r="V2873" s="9" t="s">
        <v>217</v>
      </c>
      <c r="W2873" s="9" t="s">
        <v>137</v>
      </c>
      <c r="X2873" s="9" t="s">
        <v>175</v>
      </c>
      <c r="Y2873" s="9" t="s">
        <v>137</v>
      </c>
      <c r="Z2873" s="9" t="s">
        <v>262</v>
      </c>
      <c r="AA2873" s="9" t="s">
        <v>165</v>
      </c>
      <c r="AB2873" s="9" t="s">
        <v>137</v>
      </c>
      <c r="AC2873" s="9"/>
      <c r="AD2873" s="9"/>
      <c r="AE2873" s="9"/>
      <c r="AF2873" s="9"/>
      <c r="AG2873" s="9" t="s">
        <v>166</v>
      </c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 t="s">
        <v>324</v>
      </c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 t="s">
        <v>186</v>
      </c>
      <c r="BO2873" s="9"/>
      <c r="BP2873" s="9"/>
      <c r="BQ2873" s="9"/>
      <c r="BR2873" s="9"/>
      <c r="BS2873" s="9" t="s">
        <v>200</v>
      </c>
      <c r="BT2873" s="9"/>
      <c r="BU2873" s="9"/>
      <c r="BV2873" s="9" t="s">
        <v>431</v>
      </c>
      <c r="BW2873" s="9"/>
      <c r="BX2873" s="9"/>
      <c r="BY2873" s="9"/>
      <c r="BZ2873" s="9" t="s">
        <v>346</v>
      </c>
      <c r="CA2873" s="10"/>
      <c r="CB2873" s="10" t="str">
        <f t="shared" si="5"/>
        <v/>
      </c>
      <c r="CC2873" s="10"/>
      <c r="CD2873" s="9" t="str">
        <f t="shared" si="2"/>
        <v/>
      </c>
      <c r="CE2873" s="9" t="s">
        <v>232</v>
      </c>
      <c r="CF2873" s="9" t="s">
        <v>236</v>
      </c>
      <c r="CG2873" s="9">
        <f>IF(CF2873="","",VLOOKUP(CF2873,Metadata!$D$2:$H$20,2,FALSE))</f>
        <v>47500</v>
      </c>
      <c r="CH2873" s="9">
        <f>IF(CF2873="","",VLOOKUP(CF2873,Metadata!$D$2:$H$20,4,FALSE))</f>
        <v>45000</v>
      </c>
      <c r="CI2873" s="9">
        <f>IF(CF2873="","",VLOOKUP(CF2873,Metadata!$D$2:$H$20,5,FALSE))</f>
        <v>50000</v>
      </c>
      <c r="CJ2873" s="9">
        <f t="shared" si="3"/>
        <v>47500</v>
      </c>
      <c r="CK2873" s="9" t="s">
        <v>189</v>
      </c>
      <c r="CL2873" s="10">
        <v>6</v>
      </c>
      <c r="CM2873" s="10">
        <v>1</v>
      </c>
      <c r="CN2873" s="10">
        <v>7</v>
      </c>
      <c r="CO2873" s="10">
        <v>5</v>
      </c>
      <c r="CP2873" s="10">
        <v>6</v>
      </c>
      <c r="CQ2873" s="10">
        <v>6</v>
      </c>
      <c r="CR2873" s="10">
        <v>6</v>
      </c>
      <c r="CS2873" s="10">
        <v>6</v>
      </c>
      <c r="CT2873" s="10">
        <v>6</v>
      </c>
      <c r="CU2873" s="10">
        <v>4</v>
      </c>
      <c r="CV2873" s="10">
        <v>6</v>
      </c>
      <c r="CW2873" s="10">
        <v>3</v>
      </c>
      <c r="CX2873" s="10">
        <v>6</v>
      </c>
      <c r="CY2873" s="10">
        <v>6</v>
      </c>
      <c r="CZ2873" s="10">
        <v>6</v>
      </c>
      <c r="DA2873" s="10">
        <v>4</v>
      </c>
      <c r="DB2873" s="10">
        <v>4</v>
      </c>
      <c r="DC2873" s="10">
        <v>6</v>
      </c>
      <c r="DD2873" s="10">
        <v>1</v>
      </c>
      <c r="DE2873" s="10">
        <v>6</v>
      </c>
      <c r="DF2873" s="10">
        <v>5</v>
      </c>
      <c r="DG2873" s="10">
        <v>4</v>
      </c>
      <c r="DH2873" s="10">
        <v>4</v>
      </c>
      <c r="DI2873" s="10">
        <v>6</v>
      </c>
      <c r="DJ2873" s="10">
        <v>5</v>
      </c>
      <c r="DK2873" s="10">
        <v>4</v>
      </c>
      <c r="DL2873" s="10">
        <v>6</v>
      </c>
      <c r="DM2873" s="9" t="s">
        <v>154</v>
      </c>
      <c r="DN2873" s="10">
        <v>1983</v>
      </c>
      <c r="DO2873" s="9">
        <f t="shared" si="9"/>
        <v>38</v>
      </c>
      <c r="DP2873" s="9" t="s">
        <v>155</v>
      </c>
      <c r="DQ2873" s="9" t="s">
        <v>202</v>
      </c>
      <c r="DR2873" s="9" t="s">
        <v>157</v>
      </c>
      <c r="DS2873" s="9" t="s">
        <v>137</v>
      </c>
      <c r="DT2873" s="9" t="s">
        <v>657</v>
      </c>
      <c r="DU2873" s="9" t="s">
        <v>158</v>
      </c>
      <c r="DV2873" s="9" t="str">
        <f>VLOOKUP(DU2873,Metadata!$B$2:$C$7,2,FALSE)</f>
        <v>6+ years</v>
      </c>
    </row>
    <row r="2874" spans="1:126">
      <c r="A2874" s="13">
        <v>2873</v>
      </c>
      <c r="B2874" s="9" t="s">
        <v>135</v>
      </c>
      <c r="C2874" s="9" t="str">
        <f>VLOOKUP(B2874,Metadata!$M$2:$N$6,2,FALSE)</f>
        <v>Permanent Employee</v>
      </c>
      <c r="D2874" s="9" t="s">
        <v>159</v>
      </c>
      <c r="E2874" s="9" t="s">
        <v>137</v>
      </c>
      <c r="F2874" s="9" t="s">
        <v>138</v>
      </c>
      <c r="G2874" s="9" t="s">
        <v>275</v>
      </c>
      <c r="H2874" s="9" t="str">
        <f>IF(G2874="","",VLOOKUP(G2874,Metadata!$J$2:$K$22,2,FALSE))</f>
        <v>Centre</v>
      </c>
      <c r="I2874" s="9" t="s">
        <v>292</v>
      </c>
      <c r="J2874" s="9" t="str">
        <f>IF(I2874="","",VLOOKUP(I2874,Metadata!$P$2:$Q$43,2,FALSE))</f>
        <v>North America</v>
      </c>
      <c r="K2874" s="9" t="str">
        <f t="shared" si="0"/>
        <v>International</v>
      </c>
      <c r="L2874" s="9" t="s">
        <v>137</v>
      </c>
      <c r="M2874" s="9" t="str">
        <f>IF(L2874="","",VLOOKUP(L2874,Metadata!$J$2:$K$22,2,FALSE))</f>
        <v/>
      </c>
      <c r="N2874" s="9" t="s">
        <v>141</v>
      </c>
      <c r="O2874" s="9" t="s">
        <v>137</v>
      </c>
      <c r="P2874" s="9" t="s">
        <v>191</v>
      </c>
      <c r="Q2874" s="10" t="str">
        <f t="shared" si="1"/>
        <v>Remote Job (full or flexible)</v>
      </c>
      <c r="R2874" s="10">
        <v>7</v>
      </c>
      <c r="S2874" s="9" t="s">
        <v>192</v>
      </c>
      <c r="T2874" s="9" t="s">
        <v>137</v>
      </c>
      <c r="U2874" s="9" t="str">
        <f>IF(S2874&lt;&gt;"",S2874,IF(T2874&lt;&gt;"",VLOOKUP(T2874,Metadata!$S$2:$T$228,2,FALSE),""))</f>
        <v>Back-End Developer</v>
      </c>
      <c r="V2874" s="9" t="s">
        <v>137</v>
      </c>
      <c r="W2874" s="9" t="s">
        <v>856</v>
      </c>
      <c r="X2874" s="9" t="s">
        <v>145</v>
      </c>
      <c r="Y2874" s="9" t="s">
        <v>137</v>
      </c>
      <c r="Z2874" s="9" t="s">
        <v>224</v>
      </c>
      <c r="AA2874" s="9" t="s">
        <v>137</v>
      </c>
      <c r="AB2874" s="9" t="s">
        <v>137</v>
      </c>
      <c r="AC2874" s="9"/>
      <c r="AD2874" s="9"/>
      <c r="AE2874" s="9"/>
      <c r="AF2874" s="9"/>
      <c r="AG2874" s="9"/>
      <c r="AH2874" s="9"/>
      <c r="AI2874" s="9"/>
      <c r="AJ2874" s="9" t="s">
        <v>185</v>
      </c>
      <c r="AK2874" s="9" t="s">
        <v>302</v>
      </c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 t="s">
        <v>303</v>
      </c>
      <c r="BN2874" s="9" t="s">
        <v>186</v>
      </c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10"/>
      <c r="CB2874" s="10" t="str">
        <f t="shared" si="5"/>
        <v/>
      </c>
      <c r="CC2874" s="10"/>
      <c r="CD2874" s="9" t="str">
        <f t="shared" si="2"/>
        <v/>
      </c>
      <c r="CE2874" s="9" t="s">
        <v>151</v>
      </c>
      <c r="CF2874" s="9" t="s">
        <v>337</v>
      </c>
      <c r="CG2874" s="9">
        <f>IF(CF2874="","",VLOOKUP(CF2874,Metadata!$D$2:$H$20,2,FALSE))</f>
        <v>67500</v>
      </c>
      <c r="CH2874" s="9">
        <f>IF(CF2874="","",VLOOKUP(CF2874,Metadata!$D$2:$H$20,4,FALSE))</f>
        <v>65000</v>
      </c>
      <c r="CI2874" s="9">
        <f>IF(CF2874="","",VLOOKUP(CF2874,Metadata!$D$2:$H$20,5,FALSE))</f>
        <v>70000</v>
      </c>
      <c r="CJ2874" s="9">
        <f t="shared" si="3"/>
        <v>67500</v>
      </c>
      <c r="CK2874" s="9" t="s">
        <v>221</v>
      </c>
      <c r="CL2874" s="10">
        <v>6</v>
      </c>
      <c r="CM2874" s="10">
        <v>4</v>
      </c>
      <c r="CN2874" s="10">
        <v>6</v>
      </c>
      <c r="CO2874" s="10">
        <v>6</v>
      </c>
      <c r="CP2874" s="10">
        <v>4</v>
      </c>
      <c r="CQ2874" s="10">
        <v>5</v>
      </c>
      <c r="CR2874" s="10">
        <v>7</v>
      </c>
      <c r="CS2874" s="10">
        <v>5</v>
      </c>
      <c r="CT2874" s="10">
        <v>6</v>
      </c>
      <c r="CU2874" s="10">
        <v>6</v>
      </c>
      <c r="CV2874" s="10">
        <v>3</v>
      </c>
      <c r="CW2874" s="10">
        <v>3</v>
      </c>
      <c r="CX2874" s="10">
        <v>7</v>
      </c>
      <c r="CY2874" s="10">
        <v>5</v>
      </c>
      <c r="CZ2874" s="10">
        <v>5</v>
      </c>
      <c r="DA2874" s="10">
        <v>2</v>
      </c>
      <c r="DB2874" s="10">
        <v>3</v>
      </c>
      <c r="DC2874" s="10">
        <v>4</v>
      </c>
      <c r="DD2874" s="10">
        <v>1</v>
      </c>
      <c r="DE2874" s="10">
        <v>3</v>
      </c>
      <c r="DF2874" s="10">
        <v>4</v>
      </c>
      <c r="DG2874" s="10">
        <v>2</v>
      </c>
      <c r="DH2874" s="10">
        <v>5</v>
      </c>
      <c r="DI2874" s="10">
        <v>6</v>
      </c>
      <c r="DJ2874" s="10">
        <v>4</v>
      </c>
      <c r="DK2874" s="10">
        <v>5</v>
      </c>
      <c r="DL2874" s="10">
        <v>4</v>
      </c>
      <c r="DM2874" s="9" t="s">
        <v>154</v>
      </c>
      <c r="DN2874" s="10">
        <v>1975</v>
      </c>
      <c r="DO2874" s="9">
        <f t="shared" si="9"/>
        <v>46</v>
      </c>
      <c r="DP2874" s="9" t="s">
        <v>155</v>
      </c>
      <c r="DQ2874" s="9" t="s">
        <v>156</v>
      </c>
      <c r="DR2874" s="9" t="s">
        <v>157</v>
      </c>
      <c r="DS2874" s="9" t="s">
        <v>137</v>
      </c>
      <c r="DT2874" s="9" t="s">
        <v>657</v>
      </c>
      <c r="DU2874" s="9" t="s">
        <v>158</v>
      </c>
      <c r="DV2874" s="9" t="str">
        <f>VLOOKUP(DU2874,Metadata!$B$2:$C$7,2,FALSE)</f>
        <v>6+ years</v>
      </c>
    </row>
    <row r="2875" spans="1:126">
      <c r="A2875" s="13">
        <v>2874</v>
      </c>
      <c r="B2875" s="9" t="s">
        <v>135</v>
      </c>
      <c r="C2875" s="9" t="str">
        <f>VLOOKUP(B2875,Metadata!$M$2:$N$6,2,FALSE)</f>
        <v>Permanent Employee</v>
      </c>
      <c r="D2875" s="9" t="s">
        <v>159</v>
      </c>
      <c r="E2875" s="9" t="s">
        <v>137</v>
      </c>
      <c r="F2875" s="9" t="s">
        <v>138</v>
      </c>
      <c r="G2875" s="9" t="s">
        <v>160</v>
      </c>
      <c r="H2875" s="9" t="str">
        <f>IF(G2875="","",VLOOKUP(G2875,Metadata!$J$2:$K$22,2,FALSE))</f>
        <v>Centre</v>
      </c>
      <c r="I2875" s="9" t="s">
        <v>138</v>
      </c>
      <c r="J2875" s="9" t="str">
        <f>IF(I2875="","",VLOOKUP(I2875,Metadata!$P$2:$Q$43,2,FALSE))</f>
        <v>Europe</v>
      </c>
      <c r="K2875" s="9" t="str">
        <f t="shared" si="0"/>
        <v>Portugal</v>
      </c>
      <c r="L2875" s="9" t="s">
        <v>160</v>
      </c>
      <c r="M2875" s="9" t="str">
        <f>IF(L2875="","",VLOOKUP(L2875,Metadata!$J$2:$K$22,2,FALSE))</f>
        <v>Centre</v>
      </c>
      <c r="N2875" s="9" t="s">
        <v>141</v>
      </c>
      <c r="O2875" s="9" t="s">
        <v>137</v>
      </c>
      <c r="P2875" s="9" t="s">
        <v>142</v>
      </c>
      <c r="Q2875" s="10" t="str">
        <f t="shared" si="1"/>
        <v>Full Office Job</v>
      </c>
      <c r="R2875" s="10">
        <v>6</v>
      </c>
      <c r="S2875" s="9" t="s">
        <v>137</v>
      </c>
      <c r="T2875" s="9" t="s">
        <v>857</v>
      </c>
      <c r="U2875" s="9" t="str">
        <f>IF(S2875&lt;&gt;"",S2875,IF(T2875&lt;&gt;"",VLOOKUP(T2875,Metadata!$S$2:$T$228,2,FALSE),""))</f>
        <v>UX/UI Designer</v>
      </c>
      <c r="V2875" s="9" t="s">
        <v>174</v>
      </c>
      <c r="W2875" s="9" t="s">
        <v>137</v>
      </c>
      <c r="X2875" s="9" t="s">
        <v>163</v>
      </c>
      <c r="Y2875" s="9" t="s">
        <v>137</v>
      </c>
      <c r="Z2875" s="9" t="s">
        <v>262</v>
      </c>
      <c r="AA2875" s="9" t="s">
        <v>165</v>
      </c>
      <c r="AB2875" s="9" t="s">
        <v>137</v>
      </c>
      <c r="AC2875" s="9" t="s">
        <v>147</v>
      </c>
      <c r="AD2875" s="9" t="s">
        <v>148</v>
      </c>
      <c r="AE2875" s="9" t="s">
        <v>194</v>
      </c>
      <c r="AF2875" s="9" t="s">
        <v>243</v>
      </c>
      <c r="AG2875" s="9"/>
      <c r="AH2875" s="9"/>
      <c r="AI2875" s="9"/>
      <c r="AJ2875" s="9" t="s">
        <v>185</v>
      </c>
      <c r="AK2875" s="9" t="s">
        <v>302</v>
      </c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 t="s">
        <v>178</v>
      </c>
      <c r="BB2875" s="9"/>
      <c r="BC2875" s="9"/>
      <c r="BD2875" s="9"/>
      <c r="BE2875" s="9"/>
      <c r="BF2875" s="9"/>
      <c r="BG2875" s="9"/>
      <c r="BH2875" s="9"/>
      <c r="BI2875" s="9"/>
      <c r="BJ2875" s="9" t="s">
        <v>167</v>
      </c>
      <c r="BK2875" s="9"/>
      <c r="BL2875" s="9"/>
      <c r="BM2875" s="9" t="s">
        <v>303</v>
      </c>
      <c r="BN2875" s="9" t="s">
        <v>186</v>
      </c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10"/>
      <c r="CB2875" s="10" t="str">
        <f t="shared" si="5"/>
        <v/>
      </c>
      <c r="CC2875" s="10"/>
      <c r="CD2875" s="9" t="str">
        <f t="shared" si="2"/>
        <v/>
      </c>
      <c r="CE2875" s="9" t="s">
        <v>168</v>
      </c>
      <c r="CF2875" s="9" t="s">
        <v>169</v>
      </c>
      <c r="CG2875" s="9">
        <f>IF(CF2875="","",VLOOKUP(CF2875,Metadata!$D$2:$H$20,2,FALSE))</f>
        <v>12500</v>
      </c>
      <c r="CH2875" s="9">
        <f>IF(CF2875="","",VLOOKUP(CF2875,Metadata!$D$2:$H$20,4,FALSE))</f>
        <v>0</v>
      </c>
      <c r="CI2875" s="9">
        <f>IF(CF2875="","",VLOOKUP(CF2875,Metadata!$D$2:$H$20,5,FALSE))</f>
        <v>15000</v>
      </c>
      <c r="CJ2875" s="9">
        <f t="shared" si="3"/>
        <v>12500</v>
      </c>
      <c r="CK2875" s="9" t="s">
        <v>201</v>
      </c>
      <c r="CL2875" s="10">
        <v>3</v>
      </c>
      <c r="CM2875" s="10">
        <v>2</v>
      </c>
      <c r="CN2875" s="10">
        <v>5</v>
      </c>
      <c r="CO2875" s="10">
        <v>6</v>
      </c>
      <c r="CP2875" s="10">
        <v>6</v>
      </c>
      <c r="CQ2875" s="10">
        <v>7</v>
      </c>
      <c r="CR2875" s="10">
        <v>5</v>
      </c>
      <c r="CS2875" s="10">
        <v>4</v>
      </c>
      <c r="CT2875" s="10">
        <v>6</v>
      </c>
      <c r="CU2875" s="10">
        <v>6</v>
      </c>
      <c r="CV2875" s="10">
        <v>6</v>
      </c>
      <c r="CW2875" s="10">
        <v>6</v>
      </c>
      <c r="CX2875" s="10">
        <v>6</v>
      </c>
      <c r="CY2875" s="10">
        <v>6</v>
      </c>
      <c r="CZ2875" s="10">
        <v>6</v>
      </c>
      <c r="DA2875" s="10">
        <v>6</v>
      </c>
      <c r="DB2875" s="10">
        <v>6</v>
      </c>
      <c r="DC2875" s="10">
        <v>7</v>
      </c>
      <c r="DD2875" s="10">
        <v>6</v>
      </c>
      <c r="DE2875" s="10">
        <v>7</v>
      </c>
      <c r="DF2875" s="10">
        <v>7</v>
      </c>
      <c r="DG2875" s="10">
        <v>7</v>
      </c>
      <c r="DH2875" s="10">
        <v>5</v>
      </c>
      <c r="DI2875" s="10">
        <v>7</v>
      </c>
      <c r="DJ2875" s="10">
        <v>5</v>
      </c>
      <c r="DK2875" s="10">
        <v>6</v>
      </c>
      <c r="DL2875" s="10">
        <v>7</v>
      </c>
      <c r="DM2875" s="9" t="s">
        <v>154</v>
      </c>
      <c r="DN2875" s="10">
        <v>1988</v>
      </c>
      <c r="DO2875" s="9">
        <f t="shared" si="9"/>
        <v>33</v>
      </c>
      <c r="DP2875" s="9" t="s">
        <v>155</v>
      </c>
      <c r="DQ2875" s="9" t="s">
        <v>202</v>
      </c>
      <c r="DR2875" s="9" t="s">
        <v>342</v>
      </c>
      <c r="DS2875" s="9" t="s">
        <v>137</v>
      </c>
      <c r="DT2875" s="9" t="s">
        <v>657</v>
      </c>
      <c r="DU2875" s="9" t="s">
        <v>223</v>
      </c>
      <c r="DV2875" s="9" t="str">
        <f>VLOOKUP(DU2875,Metadata!$B$2:$C$7,2,FALSE)</f>
        <v>3 - 6 years</v>
      </c>
    </row>
    <row r="2876" spans="1:126">
      <c r="A2876" s="13">
        <v>2875</v>
      </c>
      <c r="B2876" s="9" t="s">
        <v>171</v>
      </c>
      <c r="C2876" s="9" t="str">
        <f>VLOOKUP(B2876,Metadata!$M$2:$N$6,2,FALSE)</f>
        <v>Contractor</v>
      </c>
      <c r="D2876" s="9" t="s">
        <v>137</v>
      </c>
      <c r="E2876" s="9" t="s">
        <v>136</v>
      </c>
      <c r="F2876" s="9" t="s">
        <v>138</v>
      </c>
      <c r="G2876" s="9" t="s">
        <v>291</v>
      </c>
      <c r="H2876" s="9" t="str">
        <f>IF(G2876="","",VLOOKUP(G2876,Metadata!$J$2:$K$22,2,FALSE))</f>
        <v>Centre</v>
      </c>
      <c r="I2876" s="9" t="s">
        <v>350</v>
      </c>
      <c r="J2876" s="9" t="str">
        <f>IF(I2876="","",VLOOKUP(I2876,Metadata!$P$2:$Q$43,2,FALSE))</f>
        <v>South America</v>
      </c>
      <c r="K2876" s="9" t="str">
        <f t="shared" si="0"/>
        <v>International</v>
      </c>
      <c r="L2876" s="9" t="s">
        <v>137</v>
      </c>
      <c r="M2876" s="9" t="str">
        <f>IF(L2876="","",VLOOKUP(L2876,Metadata!$J$2:$K$22,2,FALSE))</f>
        <v/>
      </c>
      <c r="N2876" s="9" t="s">
        <v>141</v>
      </c>
      <c r="O2876" s="9" t="s">
        <v>137</v>
      </c>
      <c r="P2876" s="9" t="s">
        <v>191</v>
      </c>
      <c r="Q2876" s="10" t="str">
        <f t="shared" si="1"/>
        <v>Remote Job (full or flexible)</v>
      </c>
      <c r="R2876" s="10">
        <v>7</v>
      </c>
      <c r="S2876" s="9" t="s">
        <v>161</v>
      </c>
      <c r="T2876" s="9" t="s">
        <v>137</v>
      </c>
      <c r="U2876" s="9" t="str">
        <f>IF(S2876&lt;&gt;"",S2876,IF(T2876&lt;&gt;"",VLOOKUP(T2876,Metadata!$S$2:$T$228,2,FALSE),""))</f>
        <v>Full-Stack Developer</v>
      </c>
      <c r="V2876" s="9" t="s">
        <v>276</v>
      </c>
      <c r="W2876" s="9" t="s">
        <v>137</v>
      </c>
      <c r="X2876" s="9" t="s">
        <v>269</v>
      </c>
      <c r="Y2876" s="9" t="s">
        <v>137</v>
      </c>
      <c r="Z2876" s="9" t="s">
        <v>262</v>
      </c>
      <c r="AA2876" s="9" t="s">
        <v>165</v>
      </c>
      <c r="AB2876" s="9" t="s">
        <v>137</v>
      </c>
      <c r="AC2876" s="9" t="s">
        <v>147</v>
      </c>
      <c r="AD2876" s="9" t="s">
        <v>148</v>
      </c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 t="s">
        <v>199</v>
      </c>
      <c r="BM2876" s="9"/>
      <c r="BN2876" s="9"/>
      <c r="BO2876" s="9"/>
      <c r="BP2876" s="9"/>
      <c r="BQ2876" s="9" t="s">
        <v>219</v>
      </c>
      <c r="BR2876" s="9"/>
      <c r="BS2876" s="9"/>
      <c r="BT2876" s="9"/>
      <c r="BU2876" s="9"/>
      <c r="BV2876" s="9"/>
      <c r="BW2876" s="9"/>
      <c r="BX2876" s="9"/>
      <c r="BY2876" s="9"/>
      <c r="BZ2876" s="9"/>
      <c r="CA2876" s="10">
        <v>3</v>
      </c>
      <c r="CB2876" s="10" t="str">
        <f t="shared" si="5"/>
        <v>Less than 3 months</v>
      </c>
      <c r="CC2876" s="10">
        <v>4</v>
      </c>
      <c r="CD2876" s="9">
        <f t="shared" si="2"/>
        <v>6400</v>
      </c>
      <c r="CE2876" s="9" t="s">
        <v>137</v>
      </c>
      <c r="CF2876" s="9" t="s">
        <v>137</v>
      </c>
      <c r="CG2876" s="9" t="str">
        <f>IF(CF2876="","",VLOOKUP(CF2876,Metadata!$D$2:$H$20,2,FALSE))</f>
        <v/>
      </c>
      <c r="CH2876" s="9" t="str">
        <f>IF(CF2876="","",VLOOKUP(CF2876,Metadata!$D$2:$H$20,4,FALSE))</f>
        <v/>
      </c>
      <c r="CI2876" s="9" t="str">
        <f>IF(CF2876="","",VLOOKUP(CF2876,Metadata!$D$2:$H$20,5,FALSE))</f>
        <v/>
      </c>
      <c r="CJ2876" s="9">
        <f t="shared" si="3"/>
        <v>6400</v>
      </c>
      <c r="CK2876" s="9" t="s">
        <v>189</v>
      </c>
      <c r="CL2876" s="10">
        <v>7</v>
      </c>
      <c r="CM2876" s="10">
        <v>4</v>
      </c>
      <c r="CN2876" s="10">
        <v>7</v>
      </c>
      <c r="CO2876" s="10">
        <v>7</v>
      </c>
      <c r="CP2876" s="10">
        <v>7</v>
      </c>
      <c r="CQ2876" s="10">
        <v>7</v>
      </c>
      <c r="CR2876" s="10">
        <v>5</v>
      </c>
      <c r="CS2876" s="10">
        <v>5</v>
      </c>
      <c r="CT2876" s="10">
        <v>6</v>
      </c>
      <c r="CU2876" s="10">
        <v>6</v>
      </c>
      <c r="CV2876" s="10">
        <v>4</v>
      </c>
      <c r="CW2876" s="10">
        <v>4</v>
      </c>
      <c r="CX2876" s="10">
        <v>6</v>
      </c>
      <c r="CY2876" s="10">
        <v>5</v>
      </c>
      <c r="CZ2876" s="10">
        <v>5</v>
      </c>
      <c r="DA2876" s="10">
        <v>5</v>
      </c>
      <c r="DB2876" s="10">
        <v>6</v>
      </c>
      <c r="DC2876" s="10">
        <v>6</v>
      </c>
      <c r="DD2876" s="10">
        <v>7</v>
      </c>
      <c r="DE2876" s="10">
        <v>6</v>
      </c>
      <c r="DF2876" s="10">
        <v>7</v>
      </c>
      <c r="DG2876" s="10">
        <v>7</v>
      </c>
      <c r="DH2876" s="10">
        <v>5</v>
      </c>
      <c r="DI2876" s="10">
        <v>6</v>
      </c>
      <c r="DJ2876" s="10">
        <v>6</v>
      </c>
      <c r="DK2876" s="10">
        <v>6</v>
      </c>
      <c r="DL2876" s="10">
        <v>5</v>
      </c>
      <c r="DM2876" s="9" t="s">
        <v>296</v>
      </c>
      <c r="DN2876" s="10">
        <v>1996</v>
      </c>
      <c r="DO2876" s="9">
        <f t="shared" si="9"/>
        <v>25</v>
      </c>
      <c r="DP2876" s="9" t="s">
        <v>155</v>
      </c>
      <c r="DQ2876" s="9" t="s">
        <v>227</v>
      </c>
      <c r="DR2876" s="9" t="s">
        <v>157</v>
      </c>
      <c r="DS2876" s="9" t="s">
        <v>137</v>
      </c>
      <c r="DT2876" s="9" t="s">
        <v>657</v>
      </c>
      <c r="DU2876" s="9" t="s">
        <v>223</v>
      </c>
      <c r="DV2876" s="9" t="str">
        <f>VLOOKUP(DU2876,Metadata!$B$2:$C$7,2,FALSE)</f>
        <v>3 - 6 years</v>
      </c>
    </row>
    <row r="2877" spans="1:126">
      <c r="A2877" s="13">
        <v>2876</v>
      </c>
      <c r="B2877" s="9" t="s">
        <v>135</v>
      </c>
      <c r="C2877" s="9" t="str">
        <f>VLOOKUP(B2877,Metadata!$M$2:$N$6,2,FALSE)</f>
        <v>Permanent Employee</v>
      </c>
      <c r="D2877" s="9" t="s">
        <v>159</v>
      </c>
      <c r="E2877" s="9" t="s">
        <v>137</v>
      </c>
      <c r="F2877" s="9" t="s">
        <v>138</v>
      </c>
      <c r="G2877" s="9" t="s">
        <v>140</v>
      </c>
      <c r="H2877" s="9" t="str">
        <f>IF(G2877="","",VLOOKUP(G2877,Metadata!$J$2:$K$22,2,FALSE))</f>
        <v>Lisbon Metropolitan Area</v>
      </c>
      <c r="I2877" s="9" t="s">
        <v>138</v>
      </c>
      <c r="J2877" s="9" t="str">
        <f>IF(I2877="","",VLOOKUP(I2877,Metadata!$P$2:$Q$43,2,FALSE))</f>
        <v>Europe</v>
      </c>
      <c r="K2877" s="9" t="str">
        <f t="shared" si="0"/>
        <v>Portugal</v>
      </c>
      <c r="L2877" s="9" t="s">
        <v>140</v>
      </c>
      <c r="M2877" s="9" t="str">
        <f>IF(L2877="","",VLOOKUP(L2877,Metadata!$J$2:$K$22,2,FALSE))</f>
        <v>Lisbon Metropolitan Area</v>
      </c>
      <c r="N2877" s="9" t="s">
        <v>141</v>
      </c>
      <c r="O2877" s="9" t="s">
        <v>137</v>
      </c>
      <c r="P2877" s="9" t="s">
        <v>142</v>
      </c>
      <c r="Q2877" s="10" t="str">
        <f t="shared" si="1"/>
        <v>Full Office Job</v>
      </c>
      <c r="R2877" s="10">
        <v>6</v>
      </c>
      <c r="S2877" s="9" t="s">
        <v>137</v>
      </c>
      <c r="T2877" s="9" t="s">
        <v>858</v>
      </c>
      <c r="U2877" s="9" t="str">
        <f>IF(S2877&lt;&gt;"",S2877,IF(T2877&lt;&gt;"",VLOOKUP(T2877,Metadata!$S$2:$T$228,2,FALSE),""))</f>
        <v>Mobile Apps Developer</v>
      </c>
      <c r="V2877" s="9" t="s">
        <v>207</v>
      </c>
      <c r="W2877" s="9" t="s">
        <v>137</v>
      </c>
      <c r="X2877" s="9" t="s">
        <v>145</v>
      </c>
      <c r="Y2877" s="9" t="s">
        <v>137</v>
      </c>
      <c r="Z2877" s="9" t="s">
        <v>218</v>
      </c>
      <c r="AA2877" s="9" t="s">
        <v>165</v>
      </c>
      <c r="AB2877" s="9" t="s">
        <v>137</v>
      </c>
      <c r="AC2877" s="9"/>
      <c r="AD2877" s="9" t="s">
        <v>148</v>
      </c>
      <c r="AE2877" s="9" t="s">
        <v>194</v>
      </c>
      <c r="AF2877" s="9" t="s">
        <v>243</v>
      </c>
      <c r="AG2877" s="9"/>
      <c r="AH2877" s="9"/>
      <c r="AI2877" s="9" t="s">
        <v>230</v>
      </c>
      <c r="AJ2877" s="9"/>
      <c r="AK2877" s="9"/>
      <c r="AL2877" s="9"/>
      <c r="AM2877" s="9"/>
      <c r="AN2877" s="9"/>
      <c r="AO2877" s="9" t="s">
        <v>443</v>
      </c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 t="s">
        <v>284</v>
      </c>
      <c r="BC2877" s="9"/>
      <c r="BD2877" s="9"/>
      <c r="BE2877" s="9"/>
      <c r="BF2877" s="9"/>
      <c r="BG2877" s="9" t="s">
        <v>197</v>
      </c>
      <c r="BH2877" s="9"/>
      <c r="BI2877" s="9" t="s">
        <v>859</v>
      </c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 t="s">
        <v>150</v>
      </c>
      <c r="BZ2877" s="9" t="s">
        <v>137</v>
      </c>
      <c r="CA2877" s="10"/>
      <c r="CB2877" s="10" t="str">
        <f t="shared" si="5"/>
        <v/>
      </c>
      <c r="CC2877" s="10"/>
      <c r="CD2877" s="9" t="str">
        <f t="shared" si="2"/>
        <v/>
      </c>
      <c r="CE2877" s="9" t="s">
        <v>232</v>
      </c>
      <c r="CF2877" s="9" t="s">
        <v>254</v>
      </c>
      <c r="CG2877" s="9">
        <f>IF(CF2877="","",VLOOKUP(CF2877,Metadata!$D$2:$H$20,2,FALSE))</f>
        <v>37500</v>
      </c>
      <c r="CH2877" s="9">
        <f>IF(CF2877="","",VLOOKUP(CF2877,Metadata!$D$2:$H$20,4,FALSE))</f>
        <v>35000</v>
      </c>
      <c r="CI2877" s="9">
        <f>IF(CF2877="","",VLOOKUP(CF2877,Metadata!$D$2:$H$20,5,FALSE))</f>
        <v>40000</v>
      </c>
      <c r="CJ2877" s="9">
        <f t="shared" si="3"/>
        <v>37500</v>
      </c>
      <c r="CK2877" s="9" t="s">
        <v>201</v>
      </c>
      <c r="CL2877" s="10">
        <v>6</v>
      </c>
      <c r="CM2877" s="10">
        <v>1</v>
      </c>
      <c r="CN2877" s="10">
        <v>5</v>
      </c>
      <c r="CO2877" s="10">
        <v>6</v>
      </c>
      <c r="CP2877" s="10">
        <v>6</v>
      </c>
      <c r="CQ2877" s="10">
        <v>7</v>
      </c>
      <c r="CR2877" s="10">
        <v>5</v>
      </c>
      <c r="CS2877" s="10">
        <v>6</v>
      </c>
      <c r="CT2877" s="10">
        <v>7</v>
      </c>
      <c r="CU2877" s="10">
        <v>7</v>
      </c>
      <c r="CV2877" s="10">
        <v>6</v>
      </c>
      <c r="CW2877" s="10">
        <v>3</v>
      </c>
      <c r="CX2877" s="10">
        <v>6</v>
      </c>
      <c r="CY2877" s="10">
        <v>7</v>
      </c>
      <c r="CZ2877" s="10">
        <v>7</v>
      </c>
      <c r="DA2877" s="10">
        <v>6</v>
      </c>
      <c r="DB2877" s="10">
        <v>7</v>
      </c>
      <c r="DC2877" s="10">
        <v>7</v>
      </c>
      <c r="DD2877" s="10">
        <v>6</v>
      </c>
      <c r="DE2877" s="10">
        <v>7</v>
      </c>
      <c r="DF2877" s="10">
        <v>7</v>
      </c>
      <c r="DG2877" s="10">
        <v>7</v>
      </c>
      <c r="DH2877" s="10">
        <v>6</v>
      </c>
      <c r="DI2877" s="10">
        <v>7</v>
      </c>
      <c r="DJ2877" s="10">
        <v>6</v>
      </c>
      <c r="DK2877" s="10">
        <v>7</v>
      </c>
      <c r="DL2877" s="10">
        <v>6</v>
      </c>
      <c r="DM2877" s="9" t="s">
        <v>154</v>
      </c>
      <c r="DN2877" s="10">
        <v>1986</v>
      </c>
      <c r="DO2877" s="9">
        <f t="shared" si="9"/>
        <v>35</v>
      </c>
      <c r="DP2877" s="9" t="s">
        <v>155</v>
      </c>
      <c r="DQ2877" s="9" t="s">
        <v>156</v>
      </c>
      <c r="DR2877" s="9" t="s">
        <v>170</v>
      </c>
      <c r="DS2877" s="9" t="s">
        <v>137</v>
      </c>
      <c r="DT2877" s="9" t="s">
        <v>657</v>
      </c>
      <c r="DU2877" s="9" t="s">
        <v>168</v>
      </c>
      <c r="DV2877" s="9" t="str">
        <f>VLOOKUP(DU2877,Metadata!$B$2:$C$7,2,FALSE)</f>
        <v>0 - 3 years</v>
      </c>
    </row>
    <row r="2878" spans="1:126">
      <c r="A2878" s="13">
        <v>2877</v>
      </c>
      <c r="B2878" s="9" t="s">
        <v>171</v>
      </c>
      <c r="C2878" s="9" t="str">
        <f>VLOOKUP(B2878,Metadata!$M$2:$N$6,2,FALSE)</f>
        <v>Contractor</v>
      </c>
      <c r="D2878" s="9" t="s">
        <v>137</v>
      </c>
      <c r="E2878" s="9" t="s">
        <v>136</v>
      </c>
      <c r="F2878" s="9" t="s">
        <v>138</v>
      </c>
      <c r="G2878" s="9" t="s">
        <v>263</v>
      </c>
      <c r="H2878" s="9" t="str">
        <f>IF(G2878="","",VLOOKUP(G2878,Metadata!$J$2:$K$22,2,FALSE))</f>
        <v>North</v>
      </c>
      <c r="I2878" s="9" t="s">
        <v>292</v>
      </c>
      <c r="J2878" s="9" t="str">
        <f>IF(I2878="","",VLOOKUP(I2878,Metadata!$P$2:$Q$43,2,FALSE))</f>
        <v>North America</v>
      </c>
      <c r="K2878" s="9" t="str">
        <f t="shared" si="0"/>
        <v>International</v>
      </c>
      <c r="L2878" s="9" t="s">
        <v>137</v>
      </c>
      <c r="M2878" s="9" t="str">
        <f>IF(L2878="","",VLOOKUP(L2878,Metadata!$J$2:$K$22,2,FALSE))</f>
        <v/>
      </c>
      <c r="N2878" s="9" t="s">
        <v>141</v>
      </c>
      <c r="O2878" s="9" t="s">
        <v>137</v>
      </c>
      <c r="P2878" s="9" t="s">
        <v>191</v>
      </c>
      <c r="Q2878" s="10" t="str">
        <f t="shared" si="1"/>
        <v>Remote Job (full or flexible)</v>
      </c>
      <c r="R2878" s="10">
        <v>6</v>
      </c>
      <c r="S2878" s="9" t="s">
        <v>319</v>
      </c>
      <c r="T2878" s="9" t="s">
        <v>137</v>
      </c>
      <c r="U2878" s="9" t="str">
        <f>IF(S2878&lt;&gt;"",S2878,IF(T2878&lt;&gt;"",VLOOKUP(T2878,Metadata!$S$2:$T$228,2,FALSE),""))</f>
        <v>CTO</v>
      </c>
      <c r="V2878" s="9" t="s">
        <v>309</v>
      </c>
      <c r="W2878" s="9" t="s">
        <v>137</v>
      </c>
      <c r="X2878" s="9" t="s">
        <v>175</v>
      </c>
      <c r="Y2878" s="9" t="s">
        <v>137</v>
      </c>
      <c r="Z2878" s="9" t="s">
        <v>164</v>
      </c>
      <c r="AA2878" s="9" t="s">
        <v>165</v>
      </c>
      <c r="AB2878" s="9" t="s">
        <v>253</v>
      </c>
      <c r="AC2878" s="9"/>
      <c r="AD2878" s="9" t="s">
        <v>148</v>
      </c>
      <c r="AE2878" s="9" t="s">
        <v>194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 t="s">
        <v>270</v>
      </c>
      <c r="AW2878" s="9"/>
      <c r="AX2878" s="9"/>
      <c r="AY2878" s="9"/>
      <c r="AZ2878" s="9"/>
      <c r="BA2878" s="9" t="s">
        <v>178</v>
      </c>
      <c r="BB2878" s="9"/>
      <c r="BC2878" s="9"/>
      <c r="BD2878" s="9"/>
      <c r="BE2878" s="9"/>
      <c r="BF2878" s="9" t="s">
        <v>367</v>
      </c>
      <c r="BG2878" s="9"/>
      <c r="BH2878" s="9"/>
      <c r="BI2878" s="9"/>
      <c r="BJ2878" s="9" t="s">
        <v>167</v>
      </c>
      <c r="BK2878" s="9" t="s">
        <v>198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 t="s">
        <v>860</v>
      </c>
      <c r="CA2878" s="10">
        <v>12</v>
      </c>
      <c r="CB2878" s="10" t="str">
        <f t="shared" si="5"/>
        <v>7 to 12 months</v>
      </c>
      <c r="CC2878" s="10">
        <v>25</v>
      </c>
      <c r="CD2878" s="9">
        <f t="shared" si="2"/>
        <v>40000</v>
      </c>
      <c r="CE2878" s="9" t="s">
        <v>137</v>
      </c>
      <c r="CF2878" s="9" t="s">
        <v>137</v>
      </c>
      <c r="CG2878" s="9" t="str">
        <f>IF(CF2878="","",VLOOKUP(CF2878,Metadata!$D$2:$H$20,2,FALSE))</f>
        <v/>
      </c>
      <c r="CH2878" s="9" t="str">
        <f>IF(CF2878="","",VLOOKUP(CF2878,Metadata!$D$2:$H$20,4,FALSE))</f>
        <v/>
      </c>
      <c r="CI2878" s="9" t="str">
        <f>IF(CF2878="","",VLOOKUP(CF2878,Metadata!$D$2:$H$20,5,FALSE))</f>
        <v/>
      </c>
      <c r="CJ2878" s="9">
        <f t="shared" si="3"/>
        <v>40000</v>
      </c>
      <c r="CK2878" s="9" t="s">
        <v>180</v>
      </c>
      <c r="CL2878" s="10">
        <v>5</v>
      </c>
      <c r="CM2878" s="10">
        <v>4</v>
      </c>
      <c r="CN2878" s="10">
        <v>6</v>
      </c>
      <c r="CO2878" s="10">
        <v>4</v>
      </c>
      <c r="CP2878" s="10">
        <v>5</v>
      </c>
      <c r="CQ2878" s="10">
        <v>7</v>
      </c>
      <c r="CR2878" s="10">
        <v>6</v>
      </c>
      <c r="CS2878" s="10">
        <v>6</v>
      </c>
      <c r="CT2878" s="10">
        <v>5</v>
      </c>
      <c r="CU2878" s="10">
        <v>6</v>
      </c>
      <c r="CV2878" s="10">
        <v>5</v>
      </c>
      <c r="CW2878" s="10">
        <v>5</v>
      </c>
      <c r="CX2878" s="10">
        <v>7</v>
      </c>
      <c r="CY2878" s="10">
        <v>5</v>
      </c>
      <c r="CZ2878" s="10">
        <v>5</v>
      </c>
      <c r="DA2878" s="10">
        <v>2</v>
      </c>
      <c r="DB2878" s="10">
        <v>5</v>
      </c>
      <c r="DC2878" s="10">
        <v>6</v>
      </c>
      <c r="DD2878" s="10">
        <v>2</v>
      </c>
      <c r="DE2878" s="10">
        <v>7</v>
      </c>
      <c r="DF2878" s="10">
        <v>6</v>
      </c>
      <c r="DG2878" s="10">
        <v>5</v>
      </c>
      <c r="DH2878" s="10">
        <v>6</v>
      </c>
      <c r="DI2878" s="10">
        <v>6</v>
      </c>
      <c r="DJ2878" s="10">
        <v>5</v>
      </c>
      <c r="DK2878" s="10">
        <v>4</v>
      </c>
      <c r="DL2878" s="10">
        <v>5</v>
      </c>
      <c r="DM2878" s="9" t="s">
        <v>154</v>
      </c>
      <c r="DN2878" s="10">
        <v>1990</v>
      </c>
      <c r="DO2878" s="9">
        <f t="shared" si="9"/>
        <v>31</v>
      </c>
      <c r="DP2878" s="9" t="s">
        <v>155</v>
      </c>
      <c r="DQ2878" s="9" t="s">
        <v>210</v>
      </c>
      <c r="DR2878" s="9" t="s">
        <v>157</v>
      </c>
      <c r="DS2878" s="9" t="s">
        <v>137</v>
      </c>
      <c r="DT2878" s="9" t="s">
        <v>657</v>
      </c>
      <c r="DU2878" s="9" t="s">
        <v>203</v>
      </c>
      <c r="DV2878" s="9" t="str">
        <f>VLOOKUP(DU2878,Metadata!$B$2:$C$7,2,FALSE)</f>
        <v>6+ years</v>
      </c>
    </row>
    <row r="2879" spans="1:126">
      <c r="A2879" s="13">
        <v>2878</v>
      </c>
      <c r="B2879" s="9" t="s">
        <v>135</v>
      </c>
      <c r="C2879" s="9" t="str">
        <f>VLOOKUP(B2879,Metadata!$M$2:$N$6,2,FALSE)</f>
        <v>Permanent Employee</v>
      </c>
      <c r="D2879" s="9" t="s">
        <v>159</v>
      </c>
      <c r="E2879" s="9" t="s">
        <v>137</v>
      </c>
      <c r="F2879" s="9" t="s">
        <v>138</v>
      </c>
      <c r="G2879" s="9" t="s">
        <v>140</v>
      </c>
      <c r="H2879" s="9" t="str">
        <f>IF(G2879="","",VLOOKUP(G2879,Metadata!$J$2:$K$22,2,FALSE))</f>
        <v>Lisbon Metropolitan Area</v>
      </c>
      <c r="I2879" s="9" t="s">
        <v>138</v>
      </c>
      <c r="J2879" s="9" t="str">
        <f>IF(I2879="","",VLOOKUP(I2879,Metadata!$P$2:$Q$43,2,FALSE))</f>
        <v>Europe</v>
      </c>
      <c r="K2879" s="9" t="str">
        <f t="shared" si="0"/>
        <v>Portugal</v>
      </c>
      <c r="L2879" s="9" t="s">
        <v>140</v>
      </c>
      <c r="M2879" s="9" t="str">
        <f>IF(L2879="","",VLOOKUP(L2879,Metadata!$J$2:$K$22,2,FALSE))</f>
        <v>Lisbon Metropolitan Area</v>
      </c>
      <c r="N2879" s="9" t="s">
        <v>141</v>
      </c>
      <c r="O2879" s="9" t="s">
        <v>137</v>
      </c>
      <c r="P2879" s="9" t="s">
        <v>142</v>
      </c>
      <c r="Q2879" s="10" t="str">
        <f t="shared" si="1"/>
        <v>Full Office Job</v>
      </c>
      <c r="R2879" s="10">
        <v>6</v>
      </c>
      <c r="S2879" s="9" t="s">
        <v>398</v>
      </c>
      <c r="T2879" s="9" t="s">
        <v>137</v>
      </c>
      <c r="U2879" s="9" t="str">
        <f>IF(S2879&lt;&gt;"",S2879,IF(T2879&lt;&gt;"",VLOOKUP(T2879,Metadata!$S$2:$T$228,2,FALSE),""))</f>
        <v>SysAdmin Engineer</v>
      </c>
      <c r="V2879" s="9" t="s">
        <v>317</v>
      </c>
      <c r="W2879" s="9" t="s">
        <v>137</v>
      </c>
      <c r="X2879" s="9" t="s">
        <v>145</v>
      </c>
      <c r="Y2879" s="9" t="s">
        <v>137</v>
      </c>
      <c r="Z2879" s="9" t="s">
        <v>218</v>
      </c>
      <c r="AA2879" s="9" t="s">
        <v>137</v>
      </c>
      <c r="AB2879" s="9" t="s">
        <v>137</v>
      </c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 t="s">
        <v>150</v>
      </c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 t="s">
        <v>150</v>
      </c>
      <c r="BZ2879" s="9" t="s">
        <v>137</v>
      </c>
      <c r="CA2879" s="10"/>
      <c r="CB2879" s="10" t="str">
        <f t="shared" si="5"/>
        <v/>
      </c>
      <c r="CC2879" s="10"/>
      <c r="CD2879" s="9" t="str">
        <f t="shared" si="2"/>
        <v/>
      </c>
      <c r="CE2879" s="9" t="s">
        <v>168</v>
      </c>
      <c r="CF2879" s="9" t="s">
        <v>188</v>
      </c>
      <c r="CG2879" s="9">
        <f>IF(CF2879="","",VLOOKUP(CF2879,Metadata!$D$2:$H$20,2,FALSE))</f>
        <v>17500</v>
      </c>
      <c r="CH2879" s="9">
        <f>IF(CF2879="","",VLOOKUP(CF2879,Metadata!$D$2:$H$20,4,FALSE))</f>
        <v>15000</v>
      </c>
      <c r="CI2879" s="9">
        <f>IF(CF2879="","",VLOOKUP(CF2879,Metadata!$D$2:$H$20,5,FALSE))</f>
        <v>20000</v>
      </c>
      <c r="CJ2879" s="9">
        <f t="shared" si="3"/>
        <v>17500</v>
      </c>
      <c r="CK2879" s="9" t="s">
        <v>201</v>
      </c>
      <c r="CL2879" s="10">
        <v>6</v>
      </c>
      <c r="CM2879" s="10">
        <v>3</v>
      </c>
      <c r="CN2879" s="10">
        <v>7</v>
      </c>
      <c r="CO2879" s="10">
        <v>6</v>
      </c>
      <c r="CP2879" s="10">
        <v>5</v>
      </c>
      <c r="CQ2879" s="10">
        <v>5</v>
      </c>
      <c r="CR2879" s="10">
        <v>5</v>
      </c>
      <c r="CS2879" s="10">
        <v>5</v>
      </c>
      <c r="CT2879" s="10">
        <v>6</v>
      </c>
      <c r="CU2879" s="10">
        <v>5</v>
      </c>
      <c r="CV2879" s="10">
        <v>5</v>
      </c>
      <c r="CW2879" s="10">
        <v>4</v>
      </c>
      <c r="CX2879" s="10">
        <v>5</v>
      </c>
      <c r="CY2879" s="10">
        <v>6</v>
      </c>
      <c r="CZ2879" s="10">
        <v>6</v>
      </c>
      <c r="DA2879" s="10">
        <v>5</v>
      </c>
      <c r="DB2879" s="10">
        <v>3</v>
      </c>
      <c r="DC2879" s="10">
        <v>6</v>
      </c>
      <c r="DD2879" s="10">
        <v>5</v>
      </c>
      <c r="DE2879" s="10">
        <v>5</v>
      </c>
      <c r="DF2879" s="10">
        <v>5</v>
      </c>
      <c r="DG2879" s="10">
        <v>4</v>
      </c>
      <c r="DH2879" s="10">
        <v>5</v>
      </c>
      <c r="DI2879" s="10">
        <v>5</v>
      </c>
      <c r="DJ2879" s="10">
        <v>2</v>
      </c>
      <c r="DK2879" s="10">
        <v>4</v>
      </c>
      <c r="DL2879" s="10">
        <v>4</v>
      </c>
      <c r="DM2879" s="9" t="s">
        <v>154</v>
      </c>
      <c r="DN2879" s="10">
        <v>1996</v>
      </c>
      <c r="DO2879" s="9">
        <f t="shared" si="9"/>
        <v>25</v>
      </c>
      <c r="DP2879" s="9" t="s">
        <v>155</v>
      </c>
      <c r="DQ2879" s="9" t="s">
        <v>202</v>
      </c>
      <c r="DR2879" s="9" t="s">
        <v>170</v>
      </c>
      <c r="DS2879" s="9" t="s">
        <v>137</v>
      </c>
      <c r="DT2879" s="9" t="s">
        <v>657</v>
      </c>
      <c r="DU2879" s="9" t="s">
        <v>168</v>
      </c>
      <c r="DV2879" s="9" t="str">
        <f>VLOOKUP(DU2879,Metadata!$B$2:$C$7,2,FALSE)</f>
        <v>0 - 3 years</v>
      </c>
    </row>
    <row r="2880" spans="1:126">
      <c r="A2880" s="13">
        <v>2879</v>
      </c>
      <c r="B2880" s="9" t="s">
        <v>135</v>
      </c>
      <c r="C2880" s="9" t="str">
        <f>VLOOKUP(B2880,Metadata!$M$2:$N$6,2,FALSE)</f>
        <v>Permanent Employee</v>
      </c>
      <c r="D2880" s="9" t="s">
        <v>159</v>
      </c>
      <c r="E2880" s="9" t="s">
        <v>137</v>
      </c>
      <c r="F2880" s="9" t="s">
        <v>138</v>
      </c>
      <c r="G2880" s="9" t="s">
        <v>140</v>
      </c>
      <c r="H2880" s="9" t="str">
        <f>IF(G2880="","",VLOOKUP(G2880,Metadata!$J$2:$K$22,2,FALSE))</f>
        <v>Lisbon Metropolitan Area</v>
      </c>
      <c r="I2880" s="9" t="s">
        <v>138</v>
      </c>
      <c r="J2880" s="9" t="str">
        <f>IF(I2880="","",VLOOKUP(I2880,Metadata!$P$2:$Q$43,2,FALSE))</f>
        <v>Europe</v>
      </c>
      <c r="K2880" s="9" t="str">
        <f t="shared" si="0"/>
        <v>Portugal</v>
      </c>
      <c r="L2880" s="9" t="s">
        <v>140</v>
      </c>
      <c r="M2880" s="9" t="str">
        <f>IF(L2880="","",VLOOKUP(L2880,Metadata!$J$2:$K$22,2,FALSE))</f>
        <v>Lisbon Metropolitan Area</v>
      </c>
      <c r="N2880" s="9" t="s">
        <v>141</v>
      </c>
      <c r="O2880" s="9" t="s">
        <v>137</v>
      </c>
      <c r="P2880" s="9" t="s">
        <v>142</v>
      </c>
      <c r="Q2880" s="10" t="str">
        <f t="shared" si="1"/>
        <v>Full Office Job</v>
      </c>
      <c r="R2880" s="10">
        <v>6</v>
      </c>
      <c r="S2880" s="9" t="s">
        <v>206</v>
      </c>
      <c r="T2880" s="9" t="s">
        <v>137</v>
      </c>
      <c r="U2880" s="9" t="str">
        <f>IF(S2880&lt;&gt;"",S2880,IF(T2880&lt;&gt;"",VLOOKUP(T2880,Metadata!$S$2:$T$228,2,FALSE),""))</f>
        <v>Mobile Apps Developer</v>
      </c>
      <c r="V2880" s="9" t="s">
        <v>174</v>
      </c>
      <c r="W2880" s="9" t="s">
        <v>137</v>
      </c>
      <c r="X2880" s="9" t="s">
        <v>163</v>
      </c>
      <c r="Y2880" s="9" t="s">
        <v>137</v>
      </c>
      <c r="Z2880" s="9" t="s">
        <v>262</v>
      </c>
      <c r="AA2880" s="9" t="s">
        <v>137</v>
      </c>
      <c r="AB2880" s="9" t="s">
        <v>137</v>
      </c>
      <c r="AC2880" s="9"/>
      <c r="AD2880" s="9"/>
      <c r="AE2880" s="9"/>
      <c r="AF2880" s="9"/>
      <c r="AG2880" s="9"/>
      <c r="AH2880" s="9"/>
      <c r="AI2880" s="9"/>
      <c r="AJ2880" s="9"/>
      <c r="AK2880" s="9"/>
      <c r="AL2880" s="9" t="s">
        <v>177</v>
      </c>
      <c r="AM2880" s="9" t="s">
        <v>314</v>
      </c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 t="s">
        <v>294</v>
      </c>
      <c r="CA2880" s="10"/>
      <c r="CB2880" s="10" t="str">
        <f t="shared" si="5"/>
        <v/>
      </c>
      <c r="CC2880" s="10"/>
      <c r="CD2880" s="9" t="str">
        <f t="shared" si="2"/>
        <v/>
      </c>
      <c r="CE2880" s="9" t="s">
        <v>151</v>
      </c>
      <c r="CF2880" s="9" t="s">
        <v>188</v>
      </c>
      <c r="CG2880" s="9">
        <f>IF(CF2880="","",VLOOKUP(CF2880,Metadata!$D$2:$H$20,2,FALSE))</f>
        <v>17500</v>
      </c>
      <c r="CH2880" s="9">
        <f>IF(CF2880="","",VLOOKUP(CF2880,Metadata!$D$2:$H$20,4,FALSE))</f>
        <v>15000</v>
      </c>
      <c r="CI2880" s="9">
        <f>IF(CF2880="","",VLOOKUP(CF2880,Metadata!$D$2:$H$20,5,FALSE))</f>
        <v>20000</v>
      </c>
      <c r="CJ2880" s="9">
        <f t="shared" si="3"/>
        <v>17500</v>
      </c>
      <c r="CK2880" s="9" t="s">
        <v>153</v>
      </c>
      <c r="CL2880" s="10">
        <v>1</v>
      </c>
      <c r="CM2880" s="10">
        <v>5</v>
      </c>
      <c r="CN2880" s="10">
        <v>7</v>
      </c>
      <c r="CO2880" s="10">
        <v>6</v>
      </c>
      <c r="CP2880" s="10">
        <v>7</v>
      </c>
      <c r="CQ2880" s="10">
        <v>7</v>
      </c>
      <c r="CR2880" s="10">
        <v>6</v>
      </c>
      <c r="CS2880" s="10">
        <v>6</v>
      </c>
      <c r="CT2880" s="10">
        <v>6</v>
      </c>
      <c r="CU2880" s="10">
        <v>6</v>
      </c>
      <c r="CV2880" s="10">
        <v>5</v>
      </c>
      <c r="CW2880" s="10">
        <v>5</v>
      </c>
      <c r="CX2880" s="10">
        <v>6</v>
      </c>
      <c r="CY2880" s="10">
        <v>5</v>
      </c>
      <c r="CZ2880" s="10">
        <v>6</v>
      </c>
      <c r="DA2880" s="10">
        <v>4</v>
      </c>
      <c r="DB2880" s="10">
        <v>5</v>
      </c>
      <c r="DC2880" s="10">
        <v>6</v>
      </c>
      <c r="DD2880" s="10">
        <v>3</v>
      </c>
      <c r="DE2880" s="10">
        <v>7</v>
      </c>
      <c r="DF2880" s="10">
        <v>7</v>
      </c>
      <c r="DG2880" s="10">
        <v>5</v>
      </c>
      <c r="DH2880" s="10">
        <v>6</v>
      </c>
      <c r="DI2880" s="10">
        <v>6</v>
      </c>
      <c r="DJ2880" s="10">
        <v>3</v>
      </c>
      <c r="DK2880" s="10">
        <v>6</v>
      </c>
      <c r="DL2880" s="10">
        <v>5</v>
      </c>
      <c r="DM2880" s="9" t="s">
        <v>154</v>
      </c>
      <c r="DN2880" s="10">
        <v>1983</v>
      </c>
      <c r="DO2880" s="9">
        <f t="shared" si="9"/>
        <v>38</v>
      </c>
      <c r="DP2880" s="9" t="s">
        <v>155</v>
      </c>
      <c r="DQ2880" s="9" t="s">
        <v>202</v>
      </c>
      <c r="DR2880" s="9" t="s">
        <v>170</v>
      </c>
      <c r="DS2880" s="9" t="s">
        <v>137</v>
      </c>
      <c r="DT2880" s="9" t="s">
        <v>657</v>
      </c>
      <c r="DU2880" s="9" t="s">
        <v>203</v>
      </c>
      <c r="DV2880" s="9" t="str">
        <f>VLOOKUP(DU2880,Metadata!$B$2:$C$7,2,FALSE)</f>
        <v>6+ years</v>
      </c>
    </row>
    <row r="2881" spans="1:126">
      <c r="A2881" s="13">
        <v>2880</v>
      </c>
      <c r="B2881" s="9" t="s">
        <v>135</v>
      </c>
      <c r="C2881" s="9" t="str">
        <f>VLOOKUP(B2881,Metadata!$M$2:$N$6,2,FALSE)</f>
        <v>Permanent Employee</v>
      </c>
      <c r="D2881" s="9" t="s">
        <v>159</v>
      </c>
      <c r="E2881" s="9" t="s">
        <v>137</v>
      </c>
      <c r="F2881" s="9" t="s">
        <v>138</v>
      </c>
      <c r="G2881" s="9" t="s">
        <v>140</v>
      </c>
      <c r="H2881" s="9" t="str">
        <f>IF(G2881="","",VLOOKUP(G2881,Metadata!$J$2:$K$22,2,FALSE))</f>
        <v>Lisbon Metropolitan Area</v>
      </c>
      <c r="I2881" s="9" t="s">
        <v>228</v>
      </c>
      <c r="J2881" s="9" t="str">
        <f>IF(I2881="","",VLOOKUP(I2881,Metadata!$P$2:$Q$43,2,FALSE))</f>
        <v>Europe</v>
      </c>
      <c r="K2881" s="9" t="str">
        <f t="shared" si="0"/>
        <v>International</v>
      </c>
      <c r="L2881" s="9" t="s">
        <v>137</v>
      </c>
      <c r="M2881" s="9" t="str">
        <f>IF(L2881="","",VLOOKUP(L2881,Metadata!$J$2:$K$22,2,FALSE))</f>
        <v/>
      </c>
      <c r="N2881" s="9" t="s">
        <v>141</v>
      </c>
      <c r="O2881" s="9" t="s">
        <v>137</v>
      </c>
      <c r="P2881" s="9" t="s">
        <v>142</v>
      </c>
      <c r="Q2881" s="10" t="str">
        <f t="shared" si="1"/>
        <v>Full Office Job</v>
      </c>
      <c r="R2881" s="10">
        <v>5</v>
      </c>
      <c r="S2881" s="9" t="s">
        <v>192</v>
      </c>
      <c r="T2881" s="9" t="s">
        <v>137</v>
      </c>
      <c r="U2881" s="9" t="str">
        <f>IF(S2881&lt;&gt;"",S2881,IF(T2881&lt;&gt;"",VLOOKUP(T2881,Metadata!$S$2:$T$228,2,FALSE),""))</f>
        <v>Back-End Developer</v>
      </c>
      <c r="V2881" s="9" t="s">
        <v>323</v>
      </c>
      <c r="W2881" s="9" t="s">
        <v>137</v>
      </c>
      <c r="X2881" s="9" t="s">
        <v>252</v>
      </c>
      <c r="Y2881" s="9" t="s">
        <v>137</v>
      </c>
      <c r="Z2881" s="9" t="s">
        <v>184</v>
      </c>
      <c r="AA2881" s="9" t="s">
        <v>137</v>
      </c>
      <c r="AB2881" s="9" t="s">
        <v>137</v>
      </c>
      <c r="AC2881" s="9"/>
      <c r="AD2881" s="9" t="s">
        <v>148</v>
      </c>
      <c r="AE2881" s="9" t="s">
        <v>194</v>
      </c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 t="s">
        <v>150</v>
      </c>
      <c r="BZ2881" s="9" t="s">
        <v>137</v>
      </c>
      <c r="CA2881" s="10"/>
      <c r="CB2881" s="10" t="str">
        <f t="shared" si="5"/>
        <v/>
      </c>
      <c r="CC2881" s="10"/>
      <c r="CD2881" s="9" t="str">
        <f t="shared" si="2"/>
        <v/>
      </c>
      <c r="CE2881" s="9" t="s">
        <v>232</v>
      </c>
      <c r="CF2881" s="9" t="s">
        <v>152</v>
      </c>
      <c r="CG2881" s="9">
        <f>IF(CF2881="","",VLOOKUP(CF2881,Metadata!$D$2:$H$20,2,FALSE))</f>
        <v>32500</v>
      </c>
      <c r="CH2881" s="9">
        <f>IF(CF2881="","",VLOOKUP(CF2881,Metadata!$D$2:$H$20,4,FALSE))</f>
        <v>30000</v>
      </c>
      <c r="CI2881" s="9">
        <f>IF(CF2881="","",VLOOKUP(CF2881,Metadata!$D$2:$H$20,5,FALSE))</f>
        <v>35000</v>
      </c>
      <c r="CJ2881" s="9">
        <f t="shared" si="3"/>
        <v>32500</v>
      </c>
      <c r="CK2881" s="9" t="s">
        <v>153</v>
      </c>
      <c r="CL2881" s="10">
        <v>6</v>
      </c>
      <c r="CM2881" s="10">
        <v>3</v>
      </c>
      <c r="CN2881" s="10">
        <v>5</v>
      </c>
      <c r="CO2881" s="10">
        <v>6</v>
      </c>
      <c r="CP2881" s="10">
        <v>6</v>
      </c>
      <c r="CQ2881" s="10">
        <v>7</v>
      </c>
      <c r="CR2881" s="10">
        <v>5</v>
      </c>
      <c r="CS2881" s="10">
        <v>6</v>
      </c>
      <c r="CT2881" s="10">
        <v>7</v>
      </c>
      <c r="CU2881" s="10">
        <v>7</v>
      </c>
      <c r="CV2881" s="10">
        <v>7</v>
      </c>
      <c r="CW2881" s="10">
        <v>5</v>
      </c>
      <c r="CX2881" s="10">
        <v>6</v>
      </c>
      <c r="CY2881" s="10">
        <v>7</v>
      </c>
      <c r="CZ2881" s="10">
        <v>7</v>
      </c>
      <c r="DA2881" s="10">
        <v>6</v>
      </c>
      <c r="DB2881" s="10">
        <v>6</v>
      </c>
      <c r="DC2881" s="10">
        <v>7</v>
      </c>
      <c r="DD2881" s="10">
        <v>6</v>
      </c>
      <c r="DE2881" s="10">
        <v>7</v>
      </c>
      <c r="DF2881" s="10">
        <v>7</v>
      </c>
      <c r="DG2881" s="10">
        <v>6</v>
      </c>
      <c r="DH2881" s="10">
        <v>7</v>
      </c>
      <c r="DI2881" s="10">
        <v>7</v>
      </c>
      <c r="DJ2881" s="10">
        <v>4</v>
      </c>
      <c r="DK2881" s="10">
        <v>6</v>
      </c>
      <c r="DL2881" s="10">
        <v>7</v>
      </c>
      <c r="DM2881" s="9" t="s">
        <v>154</v>
      </c>
      <c r="DN2881" s="10">
        <v>1997</v>
      </c>
      <c r="DO2881" s="9">
        <f t="shared" si="9"/>
        <v>24</v>
      </c>
      <c r="DP2881" s="9" t="s">
        <v>155</v>
      </c>
      <c r="DQ2881" s="9" t="s">
        <v>156</v>
      </c>
      <c r="DR2881" s="9" t="s">
        <v>157</v>
      </c>
      <c r="DS2881" s="9" t="s">
        <v>137</v>
      </c>
      <c r="DT2881" s="9" t="s">
        <v>657</v>
      </c>
      <c r="DU2881" s="9" t="s">
        <v>233</v>
      </c>
      <c r="DV2881" s="9" t="str">
        <f>VLOOKUP(DU2881,Metadata!$B$2:$C$7,2,FALSE)</f>
        <v>0 - 3 years</v>
      </c>
    </row>
    <row r="2882" spans="1:126">
      <c r="A2882" s="13">
        <v>2881</v>
      </c>
      <c r="B2882" s="9" t="s">
        <v>135</v>
      </c>
      <c r="C2882" s="9" t="str">
        <f>VLOOKUP(B2882,Metadata!$M$2:$N$6,2,FALSE)</f>
        <v>Permanent Employee</v>
      </c>
      <c r="D2882" s="9" t="s">
        <v>159</v>
      </c>
      <c r="E2882" s="9" t="s">
        <v>137</v>
      </c>
      <c r="F2882" s="9" t="s">
        <v>138</v>
      </c>
      <c r="G2882" s="9" t="s">
        <v>140</v>
      </c>
      <c r="H2882" s="9" t="str">
        <f>IF(G2882="","",VLOOKUP(G2882,Metadata!$J$2:$K$22,2,FALSE))</f>
        <v>Lisbon Metropolitan Area</v>
      </c>
      <c r="I2882" s="9" t="s">
        <v>138</v>
      </c>
      <c r="J2882" s="9" t="str">
        <f>IF(I2882="","",VLOOKUP(I2882,Metadata!$P$2:$Q$43,2,FALSE))</f>
        <v>Europe</v>
      </c>
      <c r="K2882" s="9" t="str">
        <f t="shared" si="0"/>
        <v>Portugal</v>
      </c>
      <c r="L2882" s="9" t="s">
        <v>213</v>
      </c>
      <c r="M2882" s="9" t="str">
        <f>IF(L2882="","",VLOOKUP(L2882,Metadata!$J$2:$K$22,2,FALSE))</f>
        <v>Centre</v>
      </c>
      <c r="N2882" s="9" t="s">
        <v>141</v>
      </c>
      <c r="O2882" s="9" t="s">
        <v>137</v>
      </c>
      <c r="P2882" s="9" t="s">
        <v>142</v>
      </c>
      <c r="Q2882" s="10" t="str">
        <f t="shared" si="1"/>
        <v>Full Office Job</v>
      </c>
      <c r="R2882" s="10">
        <v>5</v>
      </c>
      <c r="S2882" s="9" t="s">
        <v>192</v>
      </c>
      <c r="T2882" s="9" t="s">
        <v>137</v>
      </c>
      <c r="U2882" s="9" t="str">
        <f>IF(S2882&lt;&gt;"",S2882,IF(T2882&lt;&gt;"",VLOOKUP(T2882,Metadata!$S$2:$T$228,2,FALSE),""))</f>
        <v>Back-End Developer</v>
      </c>
      <c r="V2882" s="9" t="s">
        <v>261</v>
      </c>
      <c r="W2882" s="9" t="s">
        <v>137</v>
      </c>
      <c r="X2882" s="9" t="s">
        <v>163</v>
      </c>
      <c r="Y2882" s="9" t="s">
        <v>137</v>
      </c>
      <c r="Z2882" s="9" t="s">
        <v>184</v>
      </c>
      <c r="AA2882" s="9" t="s">
        <v>137</v>
      </c>
      <c r="AB2882" s="9" t="s">
        <v>137</v>
      </c>
      <c r="AC2882" s="9"/>
      <c r="AD2882" s="9"/>
      <c r="AE2882" s="9" t="s">
        <v>194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198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10"/>
      <c r="CB2882" s="10" t="str">
        <f t="shared" si="5"/>
        <v/>
      </c>
      <c r="CC2882" s="10"/>
      <c r="CD2882" s="9" t="str">
        <f t="shared" si="2"/>
        <v/>
      </c>
      <c r="CE2882" s="9" t="s">
        <v>232</v>
      </c>
      <c r="CF2882" s="9" t="s">
        <v>254</v>
      </c>
      <c r="CG2882" s="9">
        <f>IF(CF2882="","",VLOOKUP(CF2882,Metadata!$D$2:$H$20,2,FALSE))</f>
        <v>37500</v>
      </c>
      <c r="CH2882" s="9">
        <f>IF(CF2882="","",VLOOKUP(CF2882,Metadata!$D$2:$H$20,4,FALSE))</f>
        <v>35000</v>
      </c>
      <c r="CI2882" s="9">
        <f>IF(CF2882="","",VLOOKUP(CF2882,Metadata!$D$2:$H$20,5,FALSE))</f>
        <v>40000</v>
      </c>
      <c r="CJ2882" s="9">
        <f t="shared" si="3"/>
        <v>37500</v>
      </c>
      <c r="CK2882" s="9" t="s">
        <v>153</v>
      </c>
      <c r="CL2882" s="10">
        <v>4</v>
      </c>
      <c r="CM2882" s="10">
        <v>1</v>
      </c>
      <c r="CN2882" s="10">
        <v>7</v>
      </c>
      <c r="CO2882" s="10">
        <v>4</v>
      </c>
      <c r="CP2882" s="10">
        <v>4</v>
      </c>
      <c r="CQ2882" s="10">
        <v>6</v>
      </c>
      <c r="CR2882" s="10">
        <v>4</v>
      </c>
      <c r="CS2882" s="10">
        <v>5</v>
      </c>
      <c r="CT2882" s="10">
        <v>7</v>
      </c>
      <c r="CU2882" s="10">
        <v>5</v>
      </c>
      <c r="CV2882" s="10">
        <v>5</v>
      </c>
      <c r="CW2882" s="10">
        <v>5</v>
      </c>
      <c r="CX2882" s="10">
        <v>5</v>
      </c>
      <c r="CY2882" s="10">
        <v>6</v>
      </c>
      <c r="CZ2882" s="10">
        <v>7</v>
      </c>
      <c r="DA2882" s="10">
        <v>5</v>
      </c>
      <c r="DB2882" s="10">
        <v>4</v>
      </c>
      <c r="DC2882" s="10">
        <v>6</v>
      </c>
      <c r="DD2882" s="10">
        <v>3</v>
      </c>
      <c r="DE2882" s="10">
        <v>3</v>
      </c>
      <c r="DF2882" s="10">
        <v>4</v>
      </c>
      <c r="DG2882" s="10">
        <v>4</v>
      </c>
      <c r="DH2882" s="10">
        <v>4</v>
      </c>
      <c r="DI2882" s="10">
        <v>6</v>
      </c>
      <c r="DJ2882" s="10">
        <v>4</v>
      </c>
      <c r="DK2882" s="10">
        <v>4</v>
      </c>
      <c r="DL2882" s="10">
        <v>4</v>
      </c>
      <c r="DM2882" s="9" t="s">
        <v>154</v>
      </c>
      <c r="DN2882" s="10">
        <v>1988</v>
      </c>
      <c r="DO2882" s="9">
        <f t="shared" si="9"/>
        <v>33</v>
      </c>
      <c r="DP2882" s="9" t="s">
        <v>155</v>
      </c>
      <c r="DQ2882" s="9" t="s">
        <v>202</v>
      </c>
      <c r="DR2882" s="9" t="s">
        <v>157</v>
      </c>
      <c r="DS2882" s="9" t="s">
        <v>137</v>
      </c>
      <c r="DT2882" s="9" t="s">
        <v>657</v>
      </c>
      <c r="DU2882" s="9" t="s">
        <v>203</v>
      </c>
      <c r="DV2882" s="9" t="str">
        <f>VLOOKUP(DU2882,Metadata!$B$2:$C$7,2,FALSE)</f>
        <v>6+ years</v>
      </c>
    </row>
    <row r="2883" spans="1:126">
      <c r="A2883" s="13">
        <v>2882</v>
      </c>
      <c r="B2883" s="9" t="s">
        <v>135</v>
      </c>
      <c r="C2883" s="9" t="str">
        <f>VLOOKUP(B2883,Metadata!$M$2:$N$6,2,FALSE)</f>
        <v>Permanent Employee</v>
      </c>
      <c r="D2883" s="9" t="s">
        <v>136</v>
      </c>
      <c r="E2883" s="9" t="s">
        <v>137</v>
      </c>
      <c r="F2883" s="9" t="s">
        <v>138</v>
      </c>
      <c r="G2883" s="9" t="s">
        <v>291</v>
      </c>
      <c r="H2883" s="9" t="str">
        <f>IF(G2883="","",VLOOKUP(G2883,Metadata!$J$2:$K$22,2,FALSE))</f>
        <v>Centre</v>
      </c>
      <c r="I2883" s="9" t="s">
        <v>138</v>
      </c>
      <c r="J2883" s="9" t="str">
        <f>IF(I2883="","",VLOOKUP(I2883,Metadata!$P$2:$Q$43,2,FALSE))</f>
        <v>Europe</v>
      </c>
      <c r="K2883" s="9" t="str">
        <f t="shared" si="0"/>
        <v>Portugal</v>
      </c>
      <c r="L2883" s="9" t="s">
        <v>291</v>
      </c>
      <c r="M2883" s="9" t="str">
        <f>IF(L2883="","",VLOOKUP(L2883,Metadata!$J$2:$K$22,2,FALSE))</f>
        <v>Centre</v>
      </c>
      <c r="N2883" s="9" t="s">
        <v>214</v>
      </c>
      <c r="O2883" s="9" t="s">
        <v>215</v>
      </c>
      <c r="P2883" s="9" t="s">
        <v>142</v>
      </c>
      <c r="Q2883" s="10" t="str">
        <f t="shared" si="1"/>
        <v>Full Office Job</v>
      </c>
      <c r="R2883" s="10">
        <v>5</v>
      </c>
      <c r="S2883" s="9" t="s">
        <v>229</v>
      </c>
      <c r="T2883" s="9" t="s">
        <v>137</v>
      </c>
      <c r="U2883" s="9" t="str">
        <f>IF(S2883&lt;&gt;"",S2883,IF(T2883&lt;&gt;"",VLOOKUP(T2883,Metadata!$S$2:$T$228,2,FALSE),""))</f>
        <v>Project Manager</v>
      </c>
      <c r="V2883" s="9" t="s">
        <v>261</v>
      </c>
      <c r="W2883" s="9" t="s">
        <v>137</v>
      </c>
      <c r="X2883" s="9" t="s">
        <v>163</v>
      </c>
      <c r="Y2883" s="9" t="s">
        <v>137</v>
      </c>
      <c r="Z2883" s="9" t="s">
        <v>262</v>
      </c>
      <c r="AA2883" s="9" t="s">
        <v>165</v>
      </c>
      <c r="AB2883" s="9" t="s">
        <v>253</v>
      </c>
      <c r="AC2883" s="9"/>
      <c r="AD2883" s="9"/>
      <c r="AE2883" s="9"/>
      <c r="AF2883" s="9" t="s">
        <v>243</v>
      </c>
      <c r="AG2883" s="9"/>
      <c r="AH2883" s="9"/>
      <c r="AI2883" s="9" t="s">
        <v>230</v>
      </c>
      <c r="AJ2883" s="9" t="s">
        <v>185</v>
      </c>
      <c r="AK2883" s="9"/>
      <c r="AL2883" s="9"/>
      <c r="AM2883" s="9"/>
      <c r="AN2883" s="9"/>
      <c r="AO2883" s="9"/>
      <c r="AP2883" s="9" t="s">
        <v>244</v>
      </c>
      <c r="AQ2883" s="9"/>
      <c r="AR2883" s="9"/>
      <c r="AS2883" s="9"/>
      <c r="AT2883" s="9"/>
      <c r="AU2883" s="9"/>
      <c r="AV2883" s="9"/>
      <c r="AW2883" s="9"/>
      <c r="AX2883" s="9"/>
      <c r="AY2883" s="9"/>
      <c r="AZ2883" s="9" t="s">
        <v>517</v>
      </c>
      <c r="BA2883" s="9" t="s">
        <v>178</v>
      </c>
      <c r="BB2883" s="9"/>
      <c r="BC2883" s="9"/>
      <c r="BD2883" s="9"/>
      <c r="BE2883" s="9"/>
      <c r="BF2883" s="9"/>
      <c r="BG2883" s="9"/>
      <c r="BH2883" s="9"/>
      <c r="BI2883" s="9" t="s">
        <v>861</v>
      </c>
      <c r="BJ2883" s="9"/>
      <c r="BK2883" s="9"/>
      <c r="BL2883" s="9"/>
      <c r="BM2883" s="9"/>
      <c r="BN2883" s="9" t="s">
        <v>186</v>
      </c>
      <c r="BO2883" s="9"/>
      <c r="BP2883" s="9"/>
      <c r="BQ2883" s="9"/>
      <c r="BR2883" s="9"/>
      <c r="BS2883" s="9" t="s">
        <v>200</v>
      </c>
      <c r="BT2883" s="9"/>
      <c r="BU2883" s="9"/>
      <c r="BV2883" s="9"/>
      <c r="BW2883" s="9"/>
      <c r="BX2883" s="9"/>
      <c r="BY2883" s="9"/>
      <c r="BZ2883" s="9"/>
      <c r="CA2883" s="10"/>
      <c r="CB2883" s="10" t="str">
        <f t="shared" si="5"/>
        <v/>
      </c>
      <c r="CC2883" s="10"/>
      <c r="CD2883" s="9" t="str">
        <f t="shared" si="2"/>
        <v/>
      </c>
      <c r="CE2883" s="9" t="s">
        <v>168</v>
      </c>
      <c r="CF2883" s="9" t="s">
        <v>169</v>
      </c>
      <c r="CG2883" s="9">
        <f>IF(CF2883="","",VLOOKUP(CF2883,Metadata!$D$2:$H$20,2,FALSE))</f>
        <v>12500</v>
      </c>
      <c r="CH2883" s="9">
        <f>IF(CF2883="","",VLOOKUP(CF2883,Metadata!$D$2:$H$20,4,FALSE))</f>
        <v>0</v>
      </c>
      <c r="CI2883" s="9">
        <f>IF(CF2883="","",VLOOKUP(CF2883,Metadata!$D$2:$H$20,5,FALSE))</f>
        <v>15000</v>
      </c>
      <c r="CJ2883" s="9">
        <f t="shared" si="3"/>
        <v>12500</v>
      </c>
      <c r="CK2883" s="9" t="s">
        <v>180</v>
      </c>
      <c r="CL2883" s="10">
        <v>2</v>
      </c>
      <c r="CM2883" s="10">
        <v>4</v>
      </c>
      <c r="CN2883" s="10">
        <v>7</v>
      </c>
      <c r="CO2883" s="10">
        <v>6</v>
      </c>
      <c r="CP2883" s="10">
        <v>7</v>
      </c>
      <c r="CQ2883" s="10">
        <v>7</v>
      </c>
      <c r="CR2883" s="10">
        <v>4</v>
      </c>
      <c r="CS2883" s="10">
        <v>5</v>
      </c>
      <c r="CT2883" s="10">
        <v>5</v>
      </c>
      <c r="CU2883" s="10">
        <v>4</v>
      </c>
      <c r="CV2883" s="10">
        <v>5</v>
      </c>
      <c r="CW2883" s="10">
        <v>5</v>
      </c>
      <c r="CX2883" s="10">
        <v>5</v>
      </c>
      <c r="CY2883" s="10">
        <v>5</v>
      </c>
      <c r="CZ2883" s="10">
        <v>6</v>
      </c>
      <c r="DA2883" s="10">
        <v>5</v>
      </c>
      <c r="DB2883" s="10">
        <v>5</v>
      </c>
      <c r="DC2883" s="10">
        <v>5</v>
      </c>
      <c r="DD2883" s="10">
        <v>5</v>
      </c>
      <c r="DE2883" s="10">
        <v>5</v>
      </c>
      <c r="DF2883" s="10">
        <v>5</v>
      </c>
      <c r="DG2883" s="10">
        <v>6</v>
      </c>
      <c r="DH2883" s="10">
        <v>5</v>
      </c>
      <c r="DI2883" s="10">
        <v>6</v>
      </c>
      <c r="DJ2883" s="10">
        <v>5</v>
      </c>
      <c r="DK2883" s="10">
        <v>5</v>
      </c>
      <c r="DL2883" s="10">
        <v>5</v>
      </c>
      <c r="DM2883" s="9" t="s">
        <v>154</v>
      </c>
      <c r="DN2883" s="10">
        <v>1992</v>
      </c>
      <c r="DO2883" s="9">
        <f t="shared" si="9"/>
        <v>29</v>
      </c>
      <c r="DP2883" s="9" t="s">
        <v>155</v>
      </c>
      <c r="DQ2883" s="9" t="s">
        <v>202</v>
      </c>
      <c r="DR2883" s="9" t="s">
        <v>157</v>
      </c>
      <c r="DS2883" s="9" t="s">
        <v>137</v>
      </c>
      <c r="DT2883" s="9" t="s">
        <v>657</v>
      </c>
      <c r="DU2883" s="9" t="s">
        <v>168</v>
      </c>
      <c r="DV2883" s="9" t="str">
        <f>VLOOKUP(DU2883,Metadata!$B$2:$C$7,2,FALSE)</f>
        <v>0 - 3 years</v>
      </c>
    </row>
    <row r="2884" spans="1:126">
      <c r="A2884" s="13">
        <v>2883</v>
      </c>
      <c r="B2884" s="9" t="s">
        <v>135</v>
      </c>
      <c r="C2884" s="9" t="str">
        <f>VLOOKUP(B2884,Metadata!$M$2:$N$6,2,FALSE)</f>
        <v>Permanent Employee</v>
      </c>
      <c r="D2884" s="9" t="s">
        <v>159</v>
      </c>
      <c r="E2884" s="9" t="s">
        <v>137</v>
      </c>
      <c r="F2884" s="9" t="s">
        <v>138</v>
      </c>
      <c r="G2884" s="9" t="s">
        <v>204</v>
      </c>
      <c r="H2884" s="9" t="str">
        <f>IF(G2884="","",VLOOKUP(G2884,Metadata!$J$2:$K$22,2,FALSE))</f>
        <v>Centre</v>
      </c>
      <c r="I2884" s="9" t="s">
        <v>138</v>
      </c>
      <c r="J2884" s="9" t="str">
        <f>IF(I2884="","",VLOOKUP(I2884,Metadata!$P$2:$Q$43,2,FALSE))</f>
        <v>Europe</v>
      </c>
      <c r="K2884" s="9" t="str">
        <f t="shared" si="0"/>
        <v>Portugal</v>
      </c>
      <c r="L2884" s="9" t="s">
        <v>140</v>
      </c>
      <c r="M2884" s="9" t="str">
        <f>IF(L2884="","",VLOOKUP(L2884,Metadata!$J$2:$K$22,2,FALSE))</f>
        <v>Lisbon Metropolitan Area</v>
      </c>
      <c r="N2884" s="9" t="s">
        <v>141</v>
      </c>
      <c r="O2884" s="9" t="s">
        <v>137</v>
      </c>
      <c r="P2884" s="9" t="s">
        <v>191</v>
      </c>
      <c r="Q2884" s="10" t="str">
        <f t="shared" si="1"/>
        <v>Remote Job (full or flexible)</v>
      </c>
      <c r="R2884" s="10">
        <v>7</v>
      </c>
      <c r="S2884" s="9" t="s">
        <v>216</v>
      </c>
      <c r="T2884" s="9" t="s">
        <v>137</v>
      </c>
      <c r="U2884" s="9" t="str">
        <f>IF(S2884&lt;&gt;"",S2884,IF(T2884&lt;&gt;"",VLOOKUP(T2884,Metadata!$S$2:$T$228,2,FALSE),""))</f>
        <v>Front-End Developer</v>
      </c>
      <c r="V2884" s="9" t="s">
        <v>256</v>
      </c>
      <c r="W2884" s="9" t="s">
        <v>137</v>
      </c>
      <c r="X2884" s="9" t="s">
        <v>175</v>
      </c>
      <c r="Y2884" s="9" t="s">
        <v>137</v>
      </c>
      <c r="Z2884" s="9" t="s">
        <v>193</v>
      </c>
      <c r="AA2884" s="9" t="s">
        <v>165</v>
      </c>
      <c r="AB2884" s="9" t="s">
        <v>137</v>
      </c>
      <c r="AC2884" s="9"/>
      <c r="AD2884" s="9"/>
      <c r="AE2884" s="9" t="s">
        <v>194</v>
      </c>
      <c r="AF2884" s="9"/>
      <c r="AG2884" s="9"/>
      <c r="AH2884" s="9"/>
      <c r="AI2884" s="9"/>
      <c r="AJ2884" s="9" t="s">
        <v>185</v>
      </c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198</v>
      </c>
      <c r="BL2884" s="9"/>
      <c r="BM2884" s="9"/>
      <c r="BN2884" s="9" t="s">
        <v>186</v>
      </c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10"/>
      <c r="CB2884" s="10" t="str">
        <f t="shared" si="5"/>
        <v/>
      </c>
      <c r="CC2884" s="10"/>
      <c r="CD2884" s="9" t="str">
        <f t="shared" si="2"/>
        <v/>
      </c>
      <c r="CE2884" s="9" t="s">
        <v>232</v>
      </c>
      <c r="CF2884" s="9" t="s">
        <v>225</v>
      </c>
      <c r="CG2884" s="9">
        <f>IF(CF2884="","",VLOOKUP(CF2884,Metadata!$D$2:$H$20,2,FALSE))</f>
        <v>22500</v>
      </c>
      <c r="CH2884" s="9">
        <f>IF(CF2884="","",VLOOKUP(CF2884,Metadata!$D$2:$H$20,4,FALSE))</f>
        <v>20000</v>
      </c>
      <c r="CI2884" s="9">
        <f>IF(CF2884="","",VLOOKUP(CF2884,Metadata!$D$2:$H$20,5,FALSE))</f>
        <v>25000</v>
      </c>
      <c r="CJ2884" s="9">
        <f t="shared" si="3"/>
        <v>22500</v>
      </c>
      <c r="CK2884" s="9" t="s">
        <v>201</v>
      </c>
      <c r="CL2884" s="10">
        <v>7</v>
      </c>
      <c r="CM2884" s="10">
        <v>4</v>
      </c>
      <c r="CN2884" s="10">
        <v>7</v>
      </c>
      <c r="CO2884" s="10">
        <v>7</v>
      </c>
      <c r="CP2884" s="10">
        <v>7</v>
      </c>
      <c r="CQ2884" s="10">
        <v>7</v>
      </c>
      <c r="CR2884" s="10">
        <v>7</v>
      </c>
      <c r="CS2884" s="10">
        <v>7</v>
      </c>
      <c r="CT2884" s="10">
        <v>7</v>
      </c>
      <c r="CU2884" s="10">
        <v>7</v>
      </c>
      <c r="CV2884" s="10">
        <v>4</v>
      </c>
      <c r="CW2884" s="10">
        <v>2</v>
      </c>
      <c r="CX2884" s="10">
        <v>7</v>
      </c>
      <c r="CY2884" s="10">
        <v>4</v>
      </c>
      <c r="CZ2884" s="10">
        <v>7</v>
      </c>
      <c r="DA2884" s="10">
        <v>2</v>
      </c>
      <c r="DB2884" s="10">
        <v>2</v>
      </c>
      <c r="DC2884" s="10">
        <v>6</v>
      </c>
      <c r="DD2884" s="10">
        <v>2</v>
      </c>
      <c r="DE2884" s="10">
        <v>2</v>
      </c>
      <c r="DF2884" s="10">
        <v>5</v>
      </c>
      <c r="DG2884" s="10">
        <v>6</v>
      </c>
      <c r="DH2884" s="10">
        <v>5</v>
      </c>
      <c r="DI2884" s="10">
        <v>5</v>
      </c>
      <c r="DJ2884" s="10">
        <v>5</v>
      </c>
      <c r="DK2884" s="10">
        <v>5</v>
      </c>
      <c r="DL2884" s="10">
        <v>5</v>
      </c>
      <c r="DM2884" s="9" t="s">
        <v>154</v>
      </c>
      <c r="DN2884" s="10">
        <v>1987</v>
      </c>
      <c r="DO2884" s="9">
        <f t="shared" si="9"/>
        <v>34</v>
      </c>
      <c r="DP2884" s="9" t="s">
        <v>155</v>
      </c>
      <c r="DQ2884" s="9" t="s">
        <v>156</v>
      </c>
      <c r="DR2884" s="9" t="s">
        <v>170</v>
      </c>
      <c r="DS2884" s="9" t="s">
        <v>137</v>
      </c>
      <c r="DT2884" s="9" t="s">
        <v>657</v>
      </c>
      <c r="DU2884" s="9" t="s">
        <v>168</v>
      </c>
      <c r="DV2884" s="9" t="str">
        <f>VLOOKUP(DU2884,Metadata!$B$2:$C$7,2,FALSE)</f>
        <v>0 - 3 years</v>
      </c>
    </row>
    <row r="2885" spans="1:126">
      <c r="A2885" s="13">
        <v>2884</v>
      </c>
      <c r="B2885" s="9" t="s">
        <v>135</v>
      </c>
      <c r="C2885" s="9" t="str">
        <f>VLOOKUP(B2885,Metadata!$M$2:$N$6,2,FALSE)</f>
        <v>Permanent Employee</v>
      </c>
      <c r="D2885" s="9" t="s">
        <v>159</v>
      </c>
      <c r="E2885" s="9" t="s">
        <v>137</v>
      </c>
      <c r="F2885" s="9" t="s">
        <v>138</v>
      </c>
      <c r="G2885" s="9" t="s">
        <v>312</v>
      </c>
      <c r="H2885" s="9" t="str">
        <f>IF(G2885="","",VLOOKUP(G2885,Metadata!$J$2:$K$22,2,FALSE))</f>
        <v>South</v>
      </c>
      <c r="I2885" s="9" t="s">
        <v>138</v>
      </c>
      <c r="J2885" s="9" t="str">
        <f>IF(I2885="","",VLOOKUP(I2885,Metadata!$P$2:$Q$43,2,FALSE))</f>
        <v>Europe</v>
      </c>
      <c r="K2885" s="9" t="str">
        <f t="shared" si="0"/>
        <v>Portugal</v>
      </c>
      <c r="L2885" s="9" t="s">
        <v>140</v>
      </c>
      <c r="M2885" s="9" t="str">
        <f>IF(L2885="","",VLOOKUP(L2885,Metadata!$J$2:$K$22,2,FALSE))</f>
        <v>Lisbon Metropolitan Area</v>
      </c>
      <c r="N2885" s="9" t="s">
        <v>141</v>
      </c>
      <c r="O2885" s="9" t="s">
        <v>137</v>
      </c>
      <c r="P2885" s="9" t="s">
        <v>142</v>
      </c>
      <c r="Q2885" s="10" t="str">
        <f t="shared" si="1"/>
        <v>Full Office Job</v>
      </c>
      <c r="R2885" s="10">
        <v>3</v>
      </c>
      <c r="S2885" s="9" t="s">
        <v>192</v>
      </c>
      <c r="T2885" s="9" t="s">
        <v>137</v>
      </c>
      <c r="U2885" s="9" t="str">
        <f>IF(S2885&lt;&gt;"",S2885,IF(T2885&lt;&gt;"",VLOOKUP(T2885,Metadata!$S$2:$T$228,2,FALSE),""))</f>
        <v>Back-End Developer</v>
      </c>
      <c r="V2885" s="9" t="s">
        <v>261</v>
      </c>
      <c r="W2885" s="9" t="s">
        <v>137</v>
      </c>
      <c r="X2885" s="9" t="s">
        <v>242</v>
      </c>
      <c r="Y2885" s="9" t="s">
        <v>137</v>
      </c>
      <c r="Z2885" s="9" t="s">
        <v>146</v>
      </c>
      <c r="AA2885" s="9" t="s">
        <v>165</v>
      </c>
      <c r="AB2885" s="9" t="s">
        <v>137</v>
      </c>
      <c r="AC2885" s="9"/>
      <c r="AD2885" s="9"/>
      <c r="AE2885" s="9"/>
      <c r="AF2885" s="9"/>
      <c r="AG2885" s="9"/>
      <c r="AH2885" s="9"/>
      <c r="AI2885" s="9"/>
      <c r="AJ2885" s="9"/>
      <c r="AK2885" s="9" t="s">
        <v>302</v>
      </c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 t="s">
        <v>284</v>
      </c>
      <c r="BC2885" s="9"/>
      <c r="BD2885" s="9" t="s">
        <v>330</v>
      </c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 t="s">
        <v>219</v>
      </c>
      <c r="BR2885" s="9"/>
      <c r="BS2885" s="9"/>
      <c r="BT2885" s="9"/>
      <c r="BU2885" s="9"/>
      <c r="BV2885" s="9"/>
      <c r="BW2885" s="9"/>
      <c r="BX2885" s="9"/>
      <c r="BY2885" s="9"/>
      <c r="BZ2885" s="9"/>
      <c r="CA2885" s="10"/>
      <c r="CB2885" s="10" t="str">
        <f t="shared" si="5"/>
        <v/>
      </c>
      <c r="CC2885" s="10"/>
      <c r="CD2885" s="9" t="str">
        <f t="shared" si="2"/>
        <v/>
      </c>
      <c r="CE2885" s="9" t="s">
        <v>168</v>
      </c>
      <c r="CF2885" s="9" t="s">
        <v>220</v>
      </c>
      <c r="CG2885" s="9">
        <f>IF(CF2885="","",VLOOKUP(CF2885,Metadata!$D$2:$H$20,2,FALSE))</f>
        <v>27500</v>
      </c>
      <c r="CH2885" s="9">
        <f>IF(CF2885="","",VLOOKUP(CF2885,Metadata!$D$2:$H$20,4,FALSE))</f>
        <v>25000</v>
      </c>
      <c r="CI2885" s="9">
        <f>IF(CF2885="","",VLOOKUP(CF2885,Metadata!$D$2:$H$20,5,FALSE))</f>
        <v>30000</v>
      </c>
      <c r="CJ2885" s="9">
        <f t="shared" si="3"/>
        <v>27500</v>
      </c>
      <c r="CK2885" s="9" t="s">
        <v>221</v>
      </c>
      <c r="CL2885" s="10">
        <v>5</v>
      </c>
      <c r="CM2885" s="10">
        <v>2</v>
      </c>
      <c r="CN2885" s="10">
        <v>6</v>
      </c>
      <c r="CO2885" s="10">
        <v>7</v>
      </c>
      <c r="CP2885" s="10">
        <v>5</v>
      </c>
      <c r="CQ2885" s="10">
        <v>6</v>
      </c>
      <c r="CR2885" s="10">
        <v>5</v>
      </c>
      <c r="CS2885" s="10">
        <v>5</v>
      </c>
      <c r="CT2885" s="10">
        <v>6</v>
      </c>
      <c r="CU2885" s="10">
        <v>5</v>
      </c>
      <c r="CV2885" s="10">
        <v>3</v>
      </c>
      <c r="CW2885" s="10">
        <v>3</v>
      </c>
      <c r="CX2885" s="10">
        <v>4</v>
      </c>
      <c r="CY2885" s="10">
        <v>5</v>
      </c>
      <c r="CZ2885" s="10">
        <v>4</v>
      </c>
      <c r="DA2885" s="10">
        <v>7</v>
      </c>
      <c r="DB2885" s="10">
        <v>5</v>
      </c>
      <c r="DC2885" s="10">
        <v>5</v>
      </c>
      <c r="DD2885" s="10">
        <v>2</v>
      </c>
      <c r="DE2885" s="10">
        <v>5</v>
      </c>
      <c r="DF2885" s="10">
        <v>4</v>
      </c>
      <c r="DG2885" s="10">
        <v>5</v>
      </c>
      <c r="DH2885" s="10">
        <v>4</v>
      </c>
      <c r="DI2885" s="10">
        <v>5</v>
      </c>
      <c r="DJ2885" s="10">
        <v>4</v>
      </c>
      <c r="DK2885" s="10">
        <v>3</v>
      </c>
      <c r="DL2885" s="10">
        <v>4</v>
      </c>
      <c r="DM2885" s="9" t="s">
        <v>154</v>
      </c>
      <c r="DN2885" s="10">
        <v>1997</v>
      </c>
      <c r="DO2885" s="9">
        <f t="shared" si="9"/>
        <v>24</v>
      </c>
      <c r="DP2885" s="9" t="s">
        <v>222</v>
      </c>
      <c r="DQ2885" s="9" t="s">
        <v>202</v>
      </c>
      <c r="DR2885" s="9" t="s">
        <v>157</v>
      </c>
      <c r="DS2885" s="9" t="s">
        <v>137</v>
      </c>
      <c r="DT2885" s="9" t="s">
        <v>657</v>
      </c>
      <c r="DU2885" s="9" t="s">
        <v>168</v>
      </c>
      <c r="DV2885" s="9" t="str">
        <f>VLOOKUP(DU2885,Metadata!$B$2:$C$7,2,FALSE)</f>
        <v>0 - 3 years</v>
      </c>
    </row>
    <row r="2886" spans="1:126">
      <c r="A2886" s="13">
        <v>2885</v>
      </c>
      <c r="B2886" s="9" t="s">
        <v>135</v>
      </c>
      <c r="C2886" s="9" t="str">
        <f>VLOOKUP(B2886,Metadata!$M$2:$N$6,2,FALSE)</f>
        <v>Permanent Employee</v>
      </c>
      <c r="D2886" s="9" t="s">
        <v>159</v>
      </c>
      <c r="E2886" s="9" t="s">
        <v>137</v>
      </c>
      <c r="F2886" s="9" t="s">
        <v>138</v>
      </c>
      <c r="G2886" s="9" t="s">
        <v>140</v>
      </c>
      <c r="H2886" s="9" t="str">
        <f>IF(G2886="","",VLOOKUP(G2886,Metadata!$J$2:$K$22,2,FALSE))</f>
        <v>Lisbon Metropolitan Area</v>
      </c>
      <c r="I2886" s="9" t="s">
        <v>138</v>
      </c>
      <c r="J2886" s="9" t="str">
        <f>IF(I2886="","",VLOOKUP(I2886,Metadata!$P$2:$Q$43,2,FALSE))</f>
        <v>Europe</v>
      </c>
      <c r="K2886" s="9" t="str">
        <f t="shared" si="0"/>
        <v>Portugal</v>
      </c>
      <c r="L2886" s="9" t="s">
        <v>140</v>
      </c>
      <c r="M2886" s="9" t="str">
        <f>IF(L2886="","",VLOOKUP(L2886,Metadata!$J$2:$K$22,2,FALSE))</f>
        <v>Lisbon Metropolitan Area</v>
      </c>
      <c r="N2886" s="9" t="s">
        <v>141</v>
      </c>
      <c r="O2886" s="9" t="s">
        <v>137</v>
      </c>
      <c r="P2886" s="9" t="s">
        <v>142</v>
      </c>
      <c r="Q2886" s="10" t="str">
        <f t="shared" si="1"/>
        <v>Full Office Job</v>
      </c>
      <c r="R2886" s="10">
        <v>5</v>
      </c>
      <c r="S2886" s="9" t="s">
        <v>143</v>
      </c>
      <c r="T2886" s="9" t="s">
        <v>137</v>
      </c>
      <c r="U2886" s="9" t="str">
        <f>IF(S2886&lt;&gt;"",S2886,IF(T2886&lt;&gt;"",VLOOKUP(T2886,Metadata!$S$2:$T$228,2,FALSE),""))</f>
        <v>Technical Team Leader</v>
      </c>
      <c r="V2886" s="9" t="s">
        <v>279</v>
      </c>
      <c r="W2886" s="9" t="s">
        <v>137</v>
      </c>
      <c r="X2886" s="9" t="s">
        <v>163</v>
      </c>
      <c r="Y2886" s="9" t="s">
        <v>137</v>
      </c>
      <c r="Z2886" s="9" t="s">
        <v>262</v>
      </c>
      <c r="AA2886" s="9" t="s">
        <v>137</v>
      </c>
      <c r="AB2886" s="9" t="s">
        <v>137</v>
      </c>
      <c r="AC2886" s="9"/>
      <c r="AD2886" s="9" t="s">
        <v>148</v>
      </c>
      <c r="AE2886" s="9" t="s">
        <v>194</v>
      </c>
      <c r="AF2886" s="9"/>
      <c r="AG2886" s="9"/>
      <c r="AH2886" s="9"/>
      <c r="AI2886" s="9" t="s">
        <v>230</v>
      </c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 t="s">
        <v>246</v>
      </c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 t="s">
        <v>198</v>
      </c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10"/>
      <c r="CB2886" s="10" t="str">
        <f t="shared" si="5"/>
        <v/>
      </c>
      <c r="CC2886" s="10"/>
      <c r="CD2886" s="9" t="str">
        <f t="shared" si="2"/>
        <v/>
      </c>
      <c r="CE2886" s="9" t="s">
        <v>168</v>
      </c>
      <c r="CF2886" s="9" t="s">
        <v>152</v>
      </c>
      <c r="CG2886" s="9">
        <f>IF(CF2886="","",VLOOKUP(CF2886,Metadata!$D$2:$H$20,2,FALSE))</f>
        <v>32500</v>
      </c>
      <c r="CH2886" s="9">
        <f>IF(CF2886="","",VLOOKUP(CF2886,Metadata!$D$2:$H$20,4,FALSE))</f>
        <v>30000</v>
      </c>
      <c r="CI2886" s="9">
        <f>IF(CF2886="","",VLOOKUP(CF2886,Metadata!$D$2:$H$20,5,FALSE))</f>
        <v>35000</v>
      </c>
      <c r="CJ2886" s="9">
        <f t="shared" si="3"/>
        <v>32500</v>
      </c>
      <c r="CK2886" s="9" t="s">
        <v>201</v>
      </c>
      <c r="CL2886" s="10">
        <v>7</v>
      </c>
      <c r="CM2886" s="10">
        <v>3</v>
      </c>
      <c r="CN2886" s="10">
        <v>5</v>
      </c>
      <c r="CO2886" s="10">
        <v>6</v>
      </c>
      <c r="CP2886" s="10">
        <v>4</v>
      </c>
      <c r="CQ2886" s="10">
        <v>6</v>
      </c>
      <c r="CR2886" s="10">
        <v>5</v>
      </c>
      <c r="CS2886" s="10">
        <v>4</v>
      </c>
      <c r="CT2886" s="10">
        <v>4</v>
      </c>
      <c r="CU2886" s="10">
        <v>6</v>
      </c>
      <c r="CV2886" s="10">
        <v>7</v>
      </c>
      <c r="CW2886" s="10">
        <v>6</v>
      </c>
      <c r="CX2886" s="10">
        <v>7</v>
      </c>
      <c r="CY2886" s="10">
        <v>5</v>
      </c>
      <c r="CZ2886" s="10">
        <v>5</v>
      </c>
      <c r="DA2886" s="10">
        <v>6</v>
      </c>
      <c r="DB2886" s="10">
        <v>1</v>
      </c>
      <c r="DC2886" s="10">
        <v>7</v>
      </c>
      <c r="DD2886" s="10">
        <v>4</v>
      </c>
      <c r="DE2886" s="10">
        <v>6</v>
      </c>
      <c r="DF2886" s="10">
        <v>7</v>
      </c>
      <c r="DG2886" s="10">
        <v>3</v>
      </c>
      <c r="DH2886" s="10">
        <v>4</v>
      </c>
      <c r="DI2886" s="10">
        <v>7</v>
      </c>
      <c r="DJ2886" s="10">
        <v>2</v>
      </c>
      <c r="DK2886" s="10">
        <v>6</v>
      </c>
      <c r="DL2886" s="10">
        <v>6</v>
      </c>
      <c r="DM2886" s="9" t="s">
        <v>154</v>
      </c>
      <c r="DN2886" s="10">
        <v>1993</v>
      </c>
      <c r="DO2886" s="9">
        <f t="shared" si="9"/>
        <v>28</v>
      </c>
      <c r="DP2886" s="9" t="s">
        <v>155</v>
      </c>
      <c r="DQ2886" s="9" t="s">
        <v>156</v>
      </c>
      <c r="DR2886" s="9" t="s">
        <v>157</v>
      </c>
      <c r="DS2886" s="9" t="s">
        <v>137</v>
      </c>
      <c r="DT2886" s="9" t="s">
        <v>657</v>
      </c>
      <c r="DU2886" s="9" t="s">
        <v>223</v>
      </c>
      <c r="DV2886" s="9" t="str">
        <f>VLOOKUP(DU2886,Metadata!$B$2:$C$7,2,FALSE)</f>
        <v>3 - 6 years</v>
      </c>
    </row>
    <row r="2887" spans="1:126">
      <c r="A2887" s="13">
        <v>2886</v>
      </c>
      <c r="B2887" s="9" t="s">
        <v>135</v>
      </c>
      <c r="C2887" s="9" t="str">
        <f>VLOOKUP(B2887,Metadata!$M$2:$N$6,2,FALSE)</f>
        <v>Permanent Employee</v>
      </c>
      <c r="D2887" s="9" t="s">
        <v>136</v>
      </c>
      <c r="E2887" s="9" t="s">
        <v>137</v>
      </c>
      <c r="F2887" s="9" t="s">
        <v>138</v>
      </c>
      <c r="G2887" s="9" t="s">
        <v>140</v>
      </c>
      <c r="H2887" s="9" t="str">
        <f>IF(G2887="","",VLOOKUP(G2887,Metadata!$J$2:$K$22,2,FALSE))</f>
        <v>Lisbon Metropolitan Area</v>
      </c>
      <c r="I2887" s="9" t="s">
        <v>138</v>
      </c>
      <c r="J2887" s="9" t="str">
        <f>IF(I2887="","",VLOOKUP(I2887,Metadata!$P$2:$Q$43,2,FALSE))</f>
        <v>Europe</v>
      </c>
      <c r="K2887" s="9" t="str">
        <f t="shared" si="0"/>
        <v>Portugal</v>
      </c>
      <c r="L2887" s="9" t="s">
        <v>140</v>
      </c>
      <c r="M2887" s="9" t="str">
        <f>IF(L2887="","",VLOOKUP(L2887,Metadata!$J$2:$K$22,2,FALSE))</f>
        <v>Lisbon Metropolitan Area</v>
      </c>
      <c r="N2887" s="9" t="s">
        <v>141</v>
      </c>
      <c r="O2887" s="9" t="s">
        <v>137</v>
      </c>
      <c r="P2887" s="9" t="s">
        <v>142</v>
      </c>
      <c r="Q2887" s="10" t="str">
        <f t="shared" si="1"/>
        <v>Full Office Job</v>
      </c>
      <c r="R2887" s="10">
        <v>5</v>
      </c>
      <c r="S2887" s="9" t="s">
        <v>336</v>
      </c>
      <c r="T2887" s="9" t="s">
        <v>137</v>
      </c>
      <c r="U2887" s="9" t="str">
        <f>IF(S2887&lt;&gt;"",S2887,IF(T2887&lt;&gt;"",VLOOKUP(T2887,Metadata!$S$2:$T$228,2,FALSE),""))</f>
        <v>Scrum Master</v>
      </c>
      <c r="V2887" s="9" t="s">
        <v>276</v>
      </c>
      <c r="W2887" s="9" t="s">
        <v>137</v>
      </c>
      <c r="X2887" s="9" t="s">
        <v>145</v>
      </c>
      <c r="Y2887" s="9" t="s">
        <v>137</v>
      </c>
      <c r="Z2887" s="9" t="s">
        <v>218</v>
      </c>
      <c r="AA2887" s="9" t="s">
        <v>165</v>
      </c>
      <c r="AB2887" s="9" t="s">
        <v>137</v>
      </c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 t="s">
        <v>186</v>
      </c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10"/>
      <c r="CB2887" s="10" t="str">
        <f t="shared" si="5"/>
        <v/>
      </c>
      <c r="CC2887" s="10"/>
      <c r="CD2887" s="9" t="str">
        <f t="shared" si="2"/>
        <v/>
      </c>
      <c r="CE2887" s="9" t="s">
        <v>168</v>
      </c>
      <c r="CF2887" s="9" t="s">
        <v>293</v>
      </c>
      <c r="CG2887" s="9">
        <f>IF(CF2887="","",VLOOKUP(CF2887,Metadata!$D$2:$H$20,2,FALSE))</f>
        <v>52500</v>
      </c>
      <c r="CH2887" s="9">
        <f>IF(CF2887="","",VLOOKUP(CF2887,Metadata!$D$2:$H$20,4,FALSE))</f>
        <v>50000</v>
      </c>
      <c r="CI2887" s="9">
        <f>IF(CF2887="","",VLOOKUP(CF2887,Metadata!$D$2:$H$20,5,FALSE))</f>
        <v>55000</v>
      </c>
      <c r="CJ2887" s="9">
        <f t="shared" si="3"/>
        <v>52500</v>
      </c>
      <c r="CK2887" s="9" t="s">
        <v>201</v>
      </c>
      <c r="CL2887" s="10">
        <v>5</v>
      </c>
      <c r="CM2887" s="10">
        <v>3</v>
      </c>
      <c r="CN2887" s="10">
        <v>6</v>
      </c>
      <c r="CO2887" s="10">
        <v>7</v>
      </c>
      <c r="CP2887" s="10">
        <v>2</v>
      </c>
      <c r="CQ2887" s="10">
        <v>3</v>
      </c>
      <c r="CR2887" s="10">
        <v>5</v>
      </c>
      <c r="CS2887" s="10">
        <v>6</v>
      </c>
      <c r="CT2887" s="10">
        <v>6</v>
      </c>
      <c r="CU2887" s="10">
        <v>7</v>
      </c>
      <c r="CV2887" s="10">
        <v>4</v>
      </c>
      <c r="CW2887" s="10">
        <v>2</v>
      </c>
      <c r="CX2887" s="10">
        <v>7</v>
      </c>
      <c r="CY2887" s="10">
        <v>6</v>
      </c>
      <c r="CZ2887" s="10">
        <v>6</v>
      </c>
      <c r="DA2887" s="10">
        <v>1</v>
      </c>
      <c r="DB2887" s="10">
        <v>1</v>
      </c>
      <c r="DC2887" s="10">
        <v>6</v>
      </c>
      <c r="DD2887" s="10">
        <v>1</v>
      </c>
      <c r="DE2887" s="10">
        <v>3</v>
      </c>
      <c r="DF2887" s="10">
        <v>3</v>
      </c>
      <c r="DG2887" s="10">
        <v>7</v>
      </c>
      <c r="DH2887" s="10">
        <v>6</v>
      </c>
      <c r="DI2887" s="10">
        <v>7</v>
      </c>
      <c r="DJ2887" s="10">
        <v>2</v>
      </c>
      <c r="DK2887" s="10">
        <v>1</v>
      </c>
      <c r="DL2887" s="10">
        <v>7</v>
      </c>
      <c r="DM2887" s="9" t="s">
        <v>154</v>
      </c>
      <c r="DN2887" s="10">
        <v>1993</v>
      </c>
      <c r="DO2887" s="9">
        <f t="shared" si="9"/>
        <v>28</v>
      </c>
      <c r="DP2887" s="9" t="s">
        <v>155</v>
      </c>
      <c r="DQ2887" s="9" t="s">
        <v>156</v>
      </c>
      <c r="DR2887" s="9" t="s">
        <v>157</v>
      </c>
      <c r="DS2887" s="9" t="s">
        <v>137</v>
      </c>
      <c r="DT2887" s="9" t="s">
        <v>657</v>
      </c>
      <c r="DU2887" s="9" t="s">
        <v>223</v>
      </c>
      <c r="DV2887" s="9" t="str">
        <f>VLOOKUP(DU2887,Metadata!$B$2:$C$7,2,FALSE)</f>
        <v>3 - 6 years</v>
      </c>
    </row>
    <row r="2888" spans="1:126">
      <c r="A2888" s="13">
        <v>2887</v>
      </c>
      <c r="B2888" s="9" t="s">
        <v>135</v>
      </c>
      <c r="C2888" s="9" t="str">
        <f>VLOOKUP(B2888,Metadata!$M$2:$N$6,2,FALSE)</f>
        <v>Permanent Employee</v>
      </c>
      <c r="D2888" s="9" t="s">
        <v>159</v>
      </c>
      <c r="E2888" s="9" t="s">
        <v>137</v>
      </c>
      <c r="F2888" s="9" t="s">
        <v>138</v>
      </c>
      <c r="G2888" s="9" t="s">
        <v>283</v>
      </c>
      <c r="H2888" s="9" t="str">
        <f>IF(G2888="","",VLOOKUP(G2888,Metadata!$J$2:$K$22,2,FALSE))</f>
        <v>Lisbon Metropolitan Area</v>
      </c>
      <c r="I2888" s="9" t="s">
        <v>138</v>
      </c>
      <c r="J2888" s="9" t="str">
        <f>IF(I2888="","",VLOOKUP(I2888,Metadata!$P$2:$Q$43,2,FALSE))</f>
        <v>Europe</v>
      </c>
      <c r="K2888" s="9" t="str">
        <f t="shared" si="0"/>
        <v>Portugal</v>
      </c>
      <c r="L2888" s="9" t="s">
        <v>140</v>
      </c>
      <c r="M2888" s="9" t="str">
        <f>IF(L2888="","",VLOOKUP(L2888,Metadata!$J$2:$K$22,2,FALSE))</f>
        <v>Lisbon Metropolitan Area</v>
      </c>
      <c r="N2888" s="9" t="s">
        <v>141</v>
      </c>
      <c r="O2888" s="9" t="s">
        <v>137</v>
      </c>
      <c r="P2888" s="9" t="s">
        <v>142</v>
      </c>
      <c r="Q2888" s="10" t="str">
        <f t="shared" si="1"/>
        <v>Full Office Job</v>
      </c>
      <c r="R2888" s="10">
        <v>5</v>
      </c>
      <c r="S2888" s="9" t="s">
        <v>336</v>
      </c>
      <c r="T2888" s="9" t="s">
        <v>137</v>
      </c>
      <c r="U2888" s="9" t="str">
        <f>IF(S2888&lt;&gt;"",S2888,IF(T2888&lt;&gt;"",VLOOKUP(T2888,Metadata!$S$2:$T$228,2,FALSE),""))</f>
        <v>Scrum Master</v>
      </c>
      <c r="V2888" s="9" t="s">
        <v>144</v>
      </c>
      <c r="W2888" s="9" t="s">
        <v>137</v>
      </c>
      <c r="X2888" s="9" t="s">
        <v>252</v>
      </c>
      <c r="Y2888" s="9" t="s">
        <v>137</v>
      </c>
      <c r="Z2888" s="9" t="s">
        <v>218</v>
      </c>
      <c r="AA2888" s="9" t="s">
        <v>165</v>
      </c>
      <c r="AB2888" s="9" t="s">
        <v>253</v>
      </c>
      <c r="AC2888" s="9" t="s">
        <v>147</v>
      </c>
      <c r="AD2888" s="9" t="s">
        <v>148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 t="s">
        <v>178</v>
      </c>
      <c r="BB2888" s="9"/>
      <c r="BC2888" s="9"/>
      <c r="BD2888" s="9"/>
      <c r="BE2888" s="9"/>
      <c r="BF2888" s="9"/>
      <c r="BG2888" s="9"/>
      <c r="BH2888" s="9"/>
      <c r="BI2888" s="9"/>
      <c r="BJ2888" s="9" t="s">
        <v>167</v>
      </c>
      <c r="BK2888" s="9"/>
      <c r="BL2888" s="9" t="s">
        <v>199</v>
      </c>
      <c r="BM2888" s="9"/>
      <c r="BN2888" s="9"/>
      <c r="BO2888" s="9"/>
      <c r="BP2888" s="9"/>
      <c r="BQ2888" s="9" t="s">
        <v>219</v>
      </c>
      <c r="BR2888" s="9"/>
      <c r="BS2888" s="9"/>
      <c r="BT2888" s="9"/>
      <c r="BU2888" s="9"/>
      <c r="BV2888" s="9"/>
      <c r="BW2888" s="9"/>
      <c r="BX2888" s="9"/>
      <c r="BY2888" s="9"/>
      <c r="BZ2888" s="9"/>
      <c r="CA2888" s="10"/>
      <c r="CB2888" s="10" t="str">
        <f t="shared" si="5"/>
        <v/>
      </c>
      <c r="CC2888" s="10"/>
      <c r="CD2888" s="9" t="str">
        <f t="shared" si="2"/>
        <v/>
      </c>
      <c r="CE2888" s="9" t="s">
        <v>168</v>
      </c>
      <c r="CF2888" s="9" t="s">
        <v>254</v>
      </c>
      <c r="CG2888" s="9">
        <f>IF(CF2888="","",VLOOKUP(CF2888,Metadata!$D$2:$H$20,2,FALSE))</f>
        <v>37500</v>
      </c>
      <c r="CH2888" s="9">
        <f>IF(CF2888="","",VLOOKUP(CF2888,Metadata!$D$2:$H$20,4,FALSE))</f>
        <v>35000</v>
      </c>
      <c r="CI2888" s="9">
        <f>IF(CF2888="","",VLOOKUP(CF2888,Metadata!$D$2:$H$20,5,FALSE))</f>
        <v>40000</v>
      </c>
      <c r="CJ2888" s="9">
        <f t="shared" si="3"/>
        <v>37500</v>
      </c>
      <c r="CK2888" s="9" t="s">
        <v>189</v>
      </c>
      <c r="CL2888" s="10">
        <v>5</v>
      </c>
      <c r="CM2888" s="10">
        <v>1</v>
      </c>
      <c r="CN2888" s="10">
        <v>7</v>
      </c>
      <c r="CO2888" s="10">
        <v>6</v>
      </c>
      <c r="CP2888" s="10">
        <v>5</v>
      </c>
      <c r="CQ2888" s="10">
        <v>7</v>
      </c>
      <c r="CR2888" s="10">
        <v>4</v>
      </c>
      <c r="CS2888" s="10">
        <v>6</v>
      </c>
      <c r="CT2888" s="10">
        <v>6</v>
      </c>
      <c r="CU2888" s="10">
        <v>5</v>
      </c>
      <c r="CV2888" s="10">
        <v>5</v>
      </c>
      <c r="CW2888" s="10">
        <v>4</v>
      </c>
      <c r="CX2888" s="10">
        <v>7</v>
      </c>
      <c r="CY2888" s="10">
        <v>6</v>
      </c>
      <c r="CZ2888" s="10">
        <v>5</v>
      </c>
      <c r="DA2888" s="10">
        <v>6</v>
      </c>
      <c r="DB2888" s="10">
        <v>4</v>
      </c>
      <c r="DC2888" s="10">
        <v>7</v>
      </c>
      <c r="DD2888" s="10">
        <v>3</v>
      </c>
      <c r="DE2888" s="10">
        <v>6</v>
      </c>
      <c r="DF2888" s="10">
        <v>7</v>
      </c>
      <c r="DG2888" s="10">
        <v>5</v>
      </c>
      <c r="DH2888" s="10">
        <v>2</v>
      </c>
      <c r="DI2888" s="10">
        <v>6</v>
      </c>
      <c r="DJ2888" s="10">
        <v>3</v>
      </c>
      <c r="DK2888" s="10">
        <v>3</v>
      </c>
      <c r="DL2888" s="10">
        <v>7</v>
      </c>
      <c r="DM2888" s="9" t="s">
        <v>154</v>
      </c>
      <c r="DN2888" s="10">
        <v>1987</v>
      </c>
      <c r="DO2888" s="9">
        <f t="shared" si="9"/>
        <v>34</v>
      </c>
      <c r="DP2888" s="9" t="s">
        <v>155</v>
      </c>
      <c r="DQ2888" s="9" t="s">
        <v>156</v>
      </c>
      <c r="DR2888" s="9" t="s">
        <v>157</v>
      </c>
      <c r="DS2888" s="9" t="s">
        <v>137</v>
      </c>
      <c r="DT2888" s="9" t="s">
        <v>657</v>
      </c>
      <c r="DU2888" s="9" t="s">
        <v>158</v>
      </c>
      <c r="DV2888" s="9" t="str">
        <f>VLOOKUP(DU2888,Metadata!$B$2:$C$7,2,FALSE)</f>
        <v>6+ years</v>
      </c>
    </row>
    <row r="2889" spans="1:126">
      <c r="A2889" s="13">
        <v>2888</v>
      </c>
      <c r="B2889" s="9" t="s">
        <v>135</v>
      </c>
      <c r="C2889" s="9" t="str">
        <f>VLOOKUP(B2889,Metadata!$M$2:$N$6,2,FALSE)</f>
        <v>Permanent Employee</v>
      </c>
      <c r="D2889" s="9" t="s">
        <v>159</v>
      </c>
      <c r="E2889" s="9" t="s">
        <v>137</v>
      </c>
      <c r="F2889" s="9" t="s">
        <v>138</v>
      </c>
      <c r="G2889" s="9" t="s">
        <v>275</v>
      </c>
      <c r="H2889" s="9" t="str">
        <f>IF(G2889="","",VLOOKUP(G2889,Metadata!$J$2:$K$22,2,FALSE))</f>
        <v>Centre</v>
      </c>
      <c r="I2889" s="9" t="s">
        <v>138</v>
      </c>
      <c r="J2889" s="9" t="str">
        <f>IF(I2889="","",VLOOKUP(I2889,Metadata!$P$2:$Q$43,2,FALSE))</f>
        <v>Europe</v>
      </c>
      <c r="K2889" s="9" t="str">
        <f t="shared" si="0"/>
        <v>Portugal</v>
      </c>
      <c r="L2889" s="9" t="s">
        <v>160</v>
      </c>
      <c r="M2889" s="9" t="str">
        <f>IF(L2889="","",VLOOKUP(L2889,Metadata!$J$2:$K$22,2,FALSE))</f>
        <v>Centre</v>
      </c>
      <c r="N2889" s="9" t="s">
        <v>141</v>
      </c>
      <c r="O2889" s="9" t="s">
        <v>137</v>
      </c>
      <c r="P2889" s="9" t="s">
        <v>191</v>
      </c>
      <c r="Q2889" s="10" t="str">
        <f t="shared" si="1"/>
        <v>Remote Job (full or flexible)</v>
      </c>
      <c r="R2889" s="10">
        <v>7</v>
      </c>
      <c r="S2889" s="9" t="s">
        <v>161</v>
      </c>
      <c r="T2889" s="9" t="s">
        <v>137</v>
      </c>
      <c r="U2889" s="9" t="str">
        <f>IF(S2889&lt;&gt;"",S2889,IF(T2889&lt;&gt;"",VLOOKUP(T2889,Metadata!$S$2:$T$228,2,FALSE),""))</f>
        <v>Full-Stack Developer</v>
      </c>
      <c r="V2889" s="9" t="s">
        <v>268</v>
      </c>
      <c r="W2889" s="9" t="s">
        <v>137</v>
      </c>
      <c r="X2889" s="9" t="s">
        <v>242</v>
      </c>
      <c r="Y2889" s="9" t="s">
        <v>137</v>
      </c>
      <c r="Z2889" s="9" t="s">
        <v>146</v>
      </c>
      <c r="AA2889" s="9" t="s">
        <v>137</v>
      </c>
      <c r="AB2889" s="9" t="s">
        <v>137</v>
      </c>
      <c r="AC2889" s="9" t="s">
        <v>147</v>
      </c>
      <c r="AD2889" s="9" t="s">
        <v>148</v>
      </c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 t="s">
        <v>467</v>
      </c>
      <c r="CA2889" s="10"/>
      <c r="CB2889" s="10" t="str">
        <f t="shared" si="5"/>
        <v/>
      </c>
      <c r="CC2889" s="10"/>
      <c r="CD2889" s="9" t="str">
        <f t="shared" si="2"/>
        <v/>
      </c>
      <c r="CE2889" s="9" t="s">
        <v>232</v>
      </c>
      <c r="CF2889" s="9" t="s">
        <v>254</v>
      </c>
      <c r="CG2889" s="9">
        <f>IF(CF2889="","",VLOOKUP(CF2889,Metadata!$D$2:$H$20,2,FALSE))</f>
        <v>37500</v>
      </c>
      <c r="CH2889" s="9">
        <f>IF(CF2889="","",VLOOKUP(CF2889,Metadata!$D$2:$H$20,4,FALSE))</f>
        <v>35000</v>
      </c>
      <c r="CI2889" s="9">
        <f>IF(CF2889="","",VLOOKUP(CF2889,Metadata!$D$2:$H$20,5,FALSE))</f>
        <v>40000</v>
      </c>
      <c r="CJ2889" s="9">
        <f t="shared" si="3"/>
        <v>37500</v>
      </c>
      <c r="CK2889" s="9" t="s">
        <v>189</v>
      </c>
      <c r="CL2889" s="10">
        <v>6</v>
      </c>
      <c r="CM2889" s="10">
        <v>3</v>
      </c>
      <c r="CN2889" s="10">
        <v>7</v>
      </c>
      <c r="CO2889" s="10">
        <v>6</v>
      </c>
      <c r="CP2889" s="10">
        <v>5</v>
      </c>
      <c r="CQ2889" s="10">
        <v>6</v>
      </c>
      <c r="CR2889" s="10">
        <v>7</v>
      </c>
      <c r="CS2889" s="10">
        <v>7</v>
      </c>
      <c r="CT2889" s="10">
        <v>7</v>
      </c>
      <c r="CU2889" s="10">
        <v>6</v>
      </c>
      <c r="CV2889" s="10">
        <v>3</v>
      </c>
      <c r="CW2889" s="10">
        <v>3</v>
      </c>
      <c r="CX2889" s="10">
        <v>7</v>
      </c>
      <c r="CY2889" s="10">
        <v>5</v>
      </c>
      <c r="CZ2889" s="10">
        <v>5</v>
      </c>
      <c r="DA2889" s="10">
        <v>5</v>
      </c>
      <c r="DB2889" s="10">
        <v>1</v>
      </c>
      <c r="DC2889" s="10">
        <v>5</v>
      </c>
      <c r="DD2889" s="10">
        <v>1</v>
      </c>
      <c r="DE2889" s="10">
        <v>6</v>
      </c>
      <c r="DF2889" s="10">
        <v>5</v>
      </c>
      <c r="DG2889" s="10">
        <v>1</v>
      </c>
      <c r="DH2889" s="10">
        <v>5</v>
      </c>
      <c r="DI2889" s="10">
        <v>5</v>
      </c>
      <c r="DJ2889" s="10">
        <v>3</v>
      </c>
      <c r="DK2889" s="10">
        <v>5</v>
      </c>
      <c r="DL2889" s="10">
        <v>5</v>
      </c>
      <c r="DM2889" s="9" t="s">
        <v>154</v>
      </c>
      <c r="DN2889" s="10">
        <v>1988</v>
      </c>
      <c r="DO2889" s="9">
        <f t="shared" si="9"/>
        <v>33</v>
      </c>
      <c r="DP2889" s="9" t="s">
        <v>155</v>
      </c>
      <c r="DQ2889" s="9" t="s">
        <v>202</v>
      </c>
      <c r="DR2889" s="9" t="s">
        <v>157</v>
      </c>
      <c r="DS2889" s="9" t="s">
        <v>137</v>
      </c>
      <c r="DT2889" s="9" t="s">
        <v>657</v>
      </c>
      <c r="DU2889" s="9" t="s">
        <v>158</v>
      </c>
      <c r="DV2889" s="9" t="str">
        <f>VLOOKUP(DU2889,Metadata!$B$2:$C$7,2,FALSE)</f>
        <v>6+ years</v>
      </c>
    </row>
    <row r="2890" spans="1:126">
      <c r="A2890" s="13">
        <v>2889</v>
      </c>
      <c r="B2890" s="9" t="s">
        <v>135</v>
      </c>
      <c r="C2890" s="9" t="str">
        <f>VLOOKUP(B2890,Metadata!$M$2:$N$6,2,FALSE)</f>
        <v>Permanent Employee</v>
      </c>
      <c r="D2890" s="9" t="s">
        <v>159</v>
      </c>
      <c r="E2890" s="9" t="s">
        <v>137</v>
      </c>
      <c r="F2890" s="9" t="s">
        <v>138</v>
      </c>
      <c r="G2890" s="9" t="s">
        <v>172</v>
      </c>
      <c r="H2890" s="9" t="str">
        <f>IF(G2890="","",VLOOKUP(G2890,Metadata!$J$2:$K$22,2,FALSE))</f>
        <v>Porto Metropolitan Area</v>
      </c>
      <c r="I2890" s="9" t="s">
        <v>138</v>
      </c>
      <c r="J2890" s="9" t="str">
        <f>IF(I2890="","",VLOOKUP(I2890,Metadata!$P$2:$Q$43,2,FALSE))</f>
        <v>Europe</v>
      </c>
      <c r="K2890" s="9" t="str">
        <f t="shared" si="0"/>
        <v>Portugal</v>
      </c>
      <c r="L2890" s="9" t="s">
        <v>172</v>
      </c>
      <c r="M2890" s="9" t="str">
        <f>IF(L2890="","",VLOOKUP(L2890,Metadata!$J$2:$K$22,2,FALSE))</f>
        <v>Porto Metropolitan Area</v>
      </c>
      <c r="N2890" s="9" t="s">
        <v>205</v>
      </c>
      <c r="O2890" s="9" t="s">
        <v>137</v>
      </c>
      <c r="P2890" s="9" t="s">
        <v>137</v>
      </c>
      <c r="Q2890" s="10" t="str">
        <f t="shared" si="1"/>
        <v>Full Office Job</v>
      </c>
      <c r="R2890" s="10">
        <v>5</v>
      </c>
      <c r="S2890" s="9" t="s">
        <v>249</v>
      </c>
      <c r="T2890" s="9" t="s">
        <v>137</v>
      </c>
      <c r="U2890" s="9" t="str">
        <f>IF(S2890&lt;&gt;"",S2890,IF(T2890&lt;&gt;"",VLOOKUP(T2890,Metadata!$S$2:$T$228,2,FALSE),""))</f>
        <v>Business Applications (BI/CRM/ERP)</v>
      </c>
      <c r="V2890" s="9" t="s">
        <v>207</v>
      </c>
      <c r="W2890" s="9" t="s">
        <v>137</v>
      </c>
      <c r="X2890" s="9" t="s">
        <v>208</v>
      </c>
      <c r="Y2890" s="9" t="s">
        <v>137</v>
      </c>
      <c r="Z2890" s="9" t="s">
        <v>184</v>
      </c>
      <c r="AA2890" s="9" t="s">
        <v>137</v>
      </c>
      <c r="AB2890" s="9" t="s">
        <v>137</v>
      </c>
      <c r="AC2890" s="9" t="s">
        <v>147</v>
      </c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 t="s">
        <v>862</v>
      </c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 t="s">
        <v>150</v>
      </c>
      <c r="BZ2890" s="9" t="s">
        <v>137</v>
      </c>
      <c r="CA2890" s="10"/>
      <c r="CB2890" s="10" t="str">
        <f t="shared" si="5"/>
        <v/>
      </c>
      <c r="CC2890" s="10"/>
      <c r="CD2890" s="9" t="str">
        <f t="shared" si="2"/>
        <v/>
      </c>
      <c r="CE2890" s="9" t="s">
        <v>151</v>
      </c>
      <c r="CF2890" s="9" t="s">
        <v>225</v>
      </c>
      <c r="CG2890" s="9">
        <f>IF(CF2890="","",VLOOKUP(CF2890,Metadata!$D$2:$H$20,2,FALSE))</f>
        <v>22500</v>
      </c>
      <c r="CH2890" s="9">
        <f>IF(CF2890="","",VLOOKUP(CF2890,Metadata!$D$2:$H$20,4,FALSE))</f>
        <v>20000</v>
      </c>
      <c r="CI2890" s="9">
        <f>IF(CF2890="","",VLOOKUP(CF2890,Metadata!$D$2:$H$20,5,FALSE))</f>
        <v>25000</v>
      </c>
      <c r="CJ2890" s="9">
        <f t="shared" si="3"/>
        <v>22500</v>
      </c>
      <c r="CK2890" s="9" t="s">
        <v>221</v>
      </c>
      <c r="CL2890" s="10">
        <v>3</v>
      </c>
      <c r="CM2890" s="10">
        <v>5</v>
      </c>
      <c r="CN2890" s="10">
        <v>7</v>
      </c>
      <c r="CO2890" s="10">
        <v>7</v>
      </c>
      <c r="CP2890" s="10">
        <v>7</v>
      </c>
      <c r="CQ2890" s="10">
        <v>7</v>
      </c>
      <c r="CR2890" s="10">
        <v>4</v>
      </c>
      <c r="CS2890" s="10">
        <v>6</v>
      </c>
      <c r="CT2890" s="10">
        <v>6</v>
      </c>
      <c r="CU2890" s="10">
        <v>2</v>
      </c>
      <c r="CV2890" s="10">
        <v>5</v>
      </c>
      <c r="CW2890" s="10">
        <v>2</v>
      </c>
      <c r="CX2890" s="10">
        <v>4</v>
      </c>
      <c r="CY2890" s="10">
        <v>3</v>
      </c>
      <c r="CZ2890" s="10">
        <v>3</v>
      </c>
      <c r="DA2890" s="10">
        <v>7</v>
      </c>
      <c r="DB2890" s="10">
        <v>5</v>
      </c>
      <c r="DC2890" s="10">
        <v>7</v>
      </c>
      <c r="DD2890" s="10">
        <v>7</v>
      </c>
      <c r="DE2890" s="10">
        <v>7</v>
      </c>
      <c r="DF2890" s="10">
        <v>7</v>
      </c>
      <c r="DG2890" s="10">
        <v>7</v>
      </c>
      <c r="DH2890" s="10">
        <v>4</v>
      </c>
      <c r="DI2890" s="10">
        <v>4</v>
      </c>
      <c r="DJ2890" s="10">
        <v>6</v>
      </c>
      <c r="DK2890" s="10">
        <v>5</v>
      </c>
      <c r="DL2890" s="10">
        <v>1</v>
      </c>
      <c r="DM2890" s="9" t="s">
        <v>863</v>
      </c>
      <c r="DN2890" s="10">
        <v>1991</v>
      </c>
      <c r="DO2890" s="9">
        <f t="shared" si="9"/>
        <v>30</v>
      </c>
      <c r="DP2890" s="9" t="s">
        <v>155</v>
      </c>
      <c r="DQ2890" s="9" t="s">
        <v>156</v>
      </c>
      <c r="DR2890" s="9" t="s">
        <v>157</v>
      </c>
      <c r="DS2890" s="9" t="s">
        <v>137</v>
      </c>
      <c r="DT2890" s="9" t="s">
        <v>657</v>
      </c>
      <c r="DU2890" s="9" t="s">
        <v>223</v>
      </c>
      <c r="DV2890" s="9" t="str">
        <f>VLOOKUP(DU2890,Metadata!$B$2:$C$7,2,FALSE)</f>
        <v>3 - 6 years</v>
      </c>
    </row>
    <row r="2891" spans="1:126">
      <c r="A2891" s="13">
        <v>2890</v>
      </c>
      <c r="B2891" s="9" t="s">
        <v>135</v>
      </c>
      <c r="C2891" s="9" t="str">
        <f>VLOOKUP(B2891,Metadata!$M$2:$N$6,2,FALSE)</f>
        <v>Permanent Employee</v>
      </c>
      <c r="D2891" s="9" t="s">
        <v>136</v>
      </c>
      <c r="E2891" s="9" t="s">
        <v>137</v>
      </c>
      <c r="F2891" s="9" t="s">
        <v>138</v>
      </c>
      <c r="G2891" s="9" t="s">
        <v>140</v>
      </c>
      <c r="H2891" s="9" t="str">
        <f>IF(G2891="","",VLOOKUP(G2891,Metadata!$J$2:$K$22,2,FALSE))</f>
        <v>Lisbon Metropolitan Area</v>
      </c>
      <c r="I2891" s="9" t="s">
        <v>138</v>
      </c>
      <c r="J2891" s="9" t="str">
        <f>IF(I2891="","",VLOOKUP(I2891,Metadata!$P$2:$Q$43,2,FALSE))</f>
        <v>Europe</v>
      </c>
      <c r="K2891" s="9" t="str">
        <f t="shared" si="0"/>
        <v>Portugal</v>
      </c>
      <c r="L2891" s="9" t="s">
        <v>140</v>
      </c>
      <c r="M2891" s="9" t="str">
        <f>IF(L2891="","",VLOOKUP(L2891,Metadata!$J$2:$K$22,2,FALSE))</f>
        <v>Lisbon Metropolitan Area</v>
      </c>
      <c r="N2891" s="9" t="s">
        <v>141</v>
      </c>
      <c r="O2891" s="9" t="s">
        <v>137</v>
      </c>
      <c r="P2891" s="9" t="s">
        <v>142</v>
      </c>
      <c r="Q2891" s="10" t="str">
        <f t="shared" si="1"/>
        <v>Full Office Job</v>
      </c>
      <c r="R2891" s="10">
        <v>4</v>
      </c>
      <c r="S2891" s="9" t="s">
        <v>266</v>
      </c>
      <c r="T2891" s="9" t="s">
        <v>137</v>
      </c>
      <c r="U2891" s="9" t="str">
        <f>IF(S2891&lt;&gt;"",S2891,IF(T2891&lt;&gt;"",VLOOKUP(T2891,Metadata!$S$2:$T$228,2,FALSE),""))</f>
        <v>Data Scientist/Data Engineer</v>
      </c>
      <c r="V2891" s="9" t="s">
        <v>304</v>
      </c>
      <c r="W2891" s="9" t="s">
        <v>137</v>
      </c>
      <c r="X2891" s="9" t="s">
        <v>242</v>
      </c>
      <c r="Y2891" s="9" t="s">
        <v>137</v>
      </c>
      <c r="Z2891" s="9" t="s">
        <v>184</v>
      </c>
      <c r="AA2891" s="9" t="s">
        <v>137</v>
      </c>
      <c r="AB2891" s="9" t="s">
        <v>253</v>
      </c>
      <c r="AC2891" s="9" t="s">
        <v>147</v>
      </c>
      <c r="AD2891" s="9"/>
      <c r="AE2891" s="9" t="s">
        <v>194</v>
      </c>
      <c r="AF2891" s="9" t="s">
        <v>243</v>
      </c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 t="s">
        <v>284</v>
      </c>
      <c r="BC2891" s="9"/>
      <c r="BD2891" s="9"/>
      <c r="BE2891" s="9"/>
      <c r="BF2891" s="9"/>
      <c r="BG2891" s="9"/>
      <c r="BH2891" s="9"/>
      <c r="BI2891" s="9"/>
      <c r="BJ2891" s="9"/>
      <c r="BK2891" s="9" t="s">
        <v>198</v>
      </c>
      <c r="BL2891" s="9"/>
      <c r="BM2891" s="9"/>
      <c r="BN2891" s="9"/>
      <c r="BO2891" s="9"/>
      <c r="BP2891" s="9"/>
      <c r="BQ2891" s="9" t="s">
        <v>219</v>
      </c>
      <c r="BR2891" s="9"/>
      <c r="BS2891" s="9"/>
      <c r="BT2891" s="9"/>
      <c r="BU2891" s="9"/>
      <c r="BV2891" s="9"/>
      <c r="BW2891" s="9"/>
      <c r="BX2891" s="9"/>
      <c r="BY2891" s="9"/>
      <c r="BZ2891" s="9"/>
      <c r="CA2891" s="10"/>
      <c r="CB2891" s="10" t="str">
        <f t="shared" si="5"/>
        <v/>
      </c>
      <c r="CC2891" s="10"/>
      <c r="CD2891" s="9" t="str">
        <f t="shared" si="2"/>
        <v/>
      </c>
      <c r="CE2891" s="9" t="s">
        <v>232</v>
      </c>
      <c r="CF2891" s="9" t="s">
        <v>293</v>
      </c>
      <c r="CG2891" s="9">
        <f>IF(CF2891="","",VLOOKUP(CF2891,Metadata!$D$2:$H$20,2,FALSE))</f>
        <v>52500</v>
      </c>
      <c r="CH2891" s="9">
        <f>IF(CF2891="","",VLOOKUP(CF2891,Metadata!$D$2:$H$20,4,FALSE))</f>
        <v>50000</v>
      </c>
      <c r="CI2891" s="9">
        <f>IF(CF2891="","",VLOOKUP(CF2891,Metadata!$D$2:$H$20,5,FALSE))</f>
        <v>55000</v>
      </c>
      <c r="CJ2891" s="9">
        <f t="shared" si="3"/>
        <v>52500</v>
      </c>
      <c r="CK2891" s="9" t="s">
        <v>153</v>
      </c>
      <c r="CL2891" s="10">
        <v>4</v>
      </c>
      <c r="CM2891" s="10">
        <v>3</v>
      </c>
      <c r="CN2891" s="10">
        <v>6</v>
      </c>
      <c r="CO2891" s="10">
        <v>6</v>
      </c>
      <c r="CP2891" s="10">
        <v>6</v>
      </c>
      <c r="CQ2891" s="10">
        <v>6</v>
      </c>
      <c r="CR2891" s="10">
        <v>3</v>
      </c>
      <c r="CS2891" s="10">
        <v>6</v>
      </c>
      <c r="CT2891" s="10">
        <v>6</v>
      </c>
      <c r="CU2891" s="10">
        <v>5</v>
      </c>
      <c r="CV2891" s="10">
        <v>4</v>
      </c>
      <c r="CW2891" s="10">
        <v>2</v>
      </c>
      <c r="CX2891" s="10">
        <v>6</v>
      </c>
      <c r="CY2891" s="10">
        <v>5</v>
      </c>
      <c r="CZ2891" s="10">
        <v>5</v>
      </c>
      <c r="DA2891" s="10">
        <v>5</v>
      </c>
      <c r="DB2891" s="10">
        <v>1</v>
      </c>
      <c r="DC2891" s="10">
        <v>6</v>
      </c>
      <c r="DD2891" s="10">
        <v>6</v>
      </c>
      <c r="DE2891" s="10">
        <v>6</v>
      </c>
      <c r="DF2891" s="10">
        <v>6</v>
      </c>
      <c r="DG2891" s="10">
        <v>4</v>
      </c>
      <c r="DH2891" s="10">
        <v>4</v>
      </c>
      <c r="DI2891" s="10">
        <v>6</v>
      </c>
      <c r="DJ2891" s="10">
        <v>3</v>
      </c>
      <c r="DK2891" s="10">
        <v>1</v>
      </c>
      <c r="DL2891" s="10">
        <v>4</v>
      </c>
      <c r="DM2891" s="9" t="s">
        <v>154</v>
      </c>
      <c r="DN2891" s="10">
        <v>1988</v>
      </c>
      <c r="DO2891" s="9">
        <f t="shared" si="9"/>
        <v>33</v>
      </c>
      <c r="DP2891" s="9" t="s">
        <v>155</v>
      </c>
      <c r="DQ2891" s="9" t="s">
        <v>156</v>
      </c>
      <c r="DR2891" s="9" t="s">
        <v>157</v>
      </c>
      <c r="DS2891" s="9" t="s">
        <v>137</v>
      </c>
      <c r="DT2891" s="9" t="s">
        <v>657</v>
      </c>
      <c r="DU2891" s="9" t="s">
        <v>203</v>
      </c>
      <c r="DV2891" s="9" t="str">
        <f>VLOOKUP(DU2891,Metadata!$B$2:$C$7,2,FALSE)</f>
        <v>6+ years</v>
      </c>
    </row>
    <row r="2892" spans="1:126">
      <c r="A2892" s="13">
        <v>2891</v>
      </c>
      <c r="B2892" s="9" t="s">
        <v>135</v>
      </c>
      <c r="C2892" s="9" t="str">
        <f>VLOOKUP(B2892,Metadata!$M$2:$N$6,2,FALSE)</f>
        <v>Permanent Employee</v>
      </c>
      <c r="D2892" s="9" t="s">
        <v>159</v>
      </c>
      <c r="E2892" s="9" t="s">
        <v>137</v>
      </c>
      <c r="F2892" s="9" t="s">
        <v>138</v>
      </c>
      <c r="G2892" s="9" t="s">
        <v>204</v>
      </c>
      <c r="H2892" s="9" t="str">
        <f>IF(G2892="","",VLOOKUP(G2892,Metadata!$J$2:$K$22,2,FALSE))</f>
        <v>Centre</v>
      </c>
      <c r="I2892" s="9" t="s">
        <v>228</v>
      </c>
      <c r="J2892" s="9" t="str">
        <f>IF(I2892="","",VLOOKUP(I2892,Metadata!$P$2:$Q$43,2,FALSE))</f>
        <v>Europe</v>
      </c>
      <c r="K2892" s="9" t="str">
        <f t="shared" si="0"/>
        <v>International</v>
      </c>
      <c r="L2892" s="9" t="s">
        <v>137</v>
      </c>
      <c r="M2892" s="9" t="str">
        <f>IF(L2892="","",VLOOKUP(L2892,Metadata!$J$2:$K$22,2,FALSE))</f>
        <v/>
      </c>
      <c r="N2892" s="9" t="s">
        <v>141</v>
      </c>
      <c r="O2892" s="9" t="s">
        <v>137</v>
      </c>
      <c r="P2892" s="9" t="s">
        <v>142</v>
      </c>
      <c r="Q2892" s="10" t="str">
        <f t="shared" si="1"/>
        <v>Full Office Job</v>
      </c>
      <c r="R2892" s="10">
        <v>6</v>
      </c>
      <c r="S2892" s="9" t="s">
        <v>161</v>
      </c>
      <c r="T2892" s="9" t="s">
        <v>137</v>
      </c>
      <c r="U2892" s="9" t="str">
        <f>IF(S2892&lt;&gt;"",S2892,IF(T2892&lt;&gt;"",VLOOKUP(T2892,Metadata!$S$2:$T$228,2,FALSE),""))</f>
        <v>Full-Stack Developer</v>
      </c>
      <c r="V2892" s="9" t="s">
        <v>256</v>
      </c>
      <c r="W2892" s="9" t="s">
        <v>137</v>
      </c>
      <c r="X2892" s="9" t="s">
        <v>163</v>
      </c>
      <c r="Y2892" s="9" t="s">
        <v>137</v>
      </c>
      <c r="Z2892" s="9" t="s">
        <v>184</v>
      </c>
      <c r="AA2892" s="9" t="s">
        <v>165</v>
      </c>
      <c r="AB2892" s="9" t="s">
        <v>253</v>
      </c>
      <c r="AC2892" s="9" t="s">
        <v>147</v>
      </c>
      <c r="AD2892" s="9"/>
      <c r="AE2892" s="9"/>
      <c r="AF2892" s="9"/>
      <c r="AG2892" s="9"/>
      <c r="AH2892" s="9" t="s">
        <v>176</v>
      </c>
      <c r="AI2892" s="9"/>
      <c r="AJ2892" s="9" t="s">
        <v>185</v>
      </c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 t="s">
        <v>178</v>
      </c>
      <c r="BB2892" s="9"/>
      <c r="BC2892" s="9"/>
      <c r="BD2892" s="9"/>
      <c r="BE2892" s="9"/>
      <c r="BF2892" s="9"/>
      <c r="BG2892" s="9"/>
      <c r="BH2892" s="9"/>
      <c r="BI2892" s="9"/>
      <c r="BJ2892" s="9" t="s">
        <v>167</v>
      </c>
      <c r="BK2892" s="9" t="s">
        <v>198</v>
      </c>
      <c r="BL2892" s="9"/>
      <c r="BM2892" s="9"/>
      <c r="BN2892" s="9" t="s">
        <v>186</v>
      </c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10"/>
      <c r="CB2892" s="10" t="str">
        <f t="shared" si="5"/>
        <v/>
      </c>
      <c r="CC2892" s="10"/>
      <c r="CD2892" s="9" t="str">
        <f t="shared" si="2"/>
        <v/>
      </c>
      <c r="CE2892" s="9" t="s">
        <v>232</v>
      </c>
      <c r="CF2892" s="9" t="s">
        <v>152</v>
      </c>
      <c r="CG2892" s="9">
        <f>IF(CF2892="","",VLOOKUP(CF2892,Metadata!$D$2:$H$20,2,FALSE))</f>
        <v>32500</v>
      </c>
      <c r="CH2892" s="9">
        <f>IF(CF2892="","",VLOOKUP(CF2892,Metadata!$D$2:$H$20,4,FALSE))</f>
        <v>30000</v>
      </c>
      <c r="CI2892" s="9">
        <f>IF(CF2892="","",VLOOKUP(CF2892,Metadata!$D$2:$H$20,5,FALSE))</f>
        <v>35000</v>
      </c>
      <c r="CJ2892" s="9">
        <f t="shared" si="3"/>
        <v>32500</v>
      </c>
      <c r="CK2892" s="9" t="s">
        <v>153</v>
      </c>
      <c r="CL2892" s="10">
        <v>6</v>
      </c>
      <c r="CM2892" s="10">
        <v>1</v>
      </c>
      <c r="CN2892" s="10">
        <v>5</v>
      </c>
      <c r="CO2892" s="10">
        <v>5</v>
      </c>
      <c r="CP2892" s="10">
        <v>5</v>
      </c>
      <c r="CQ2892" s="10">
        <v>6</v>
      </c>
      <c r="CR2892" s="10">
        <v>5</v>
      </c>
      <c r="CS2892" s="10">
        <v>4</v>
      </c>
      <c r="CT2892" s="10">
        <v>4</v>
      </c>
      <c r="CU2892" s="10">
        <v>5</v>
      </c>
      <c r="CV2892" s="10">
        <v>2</v>
      </c>
      <c r="CW2892" s="10">
        <v>1</v>
      </c>
      <c r="CX2892" s="10">
        <v>2</v>
      </c>
      <c r="CY2892" s="10">
        <v>1</v>
      </c>
      <c r="CZ2892" s="10">
        <v>5</v>
      </c>
      <c r="DA2892" s="10">
        <v>3</v>
      </c>
      <c r="DB2892" s="10">
        <v>1</v>
      </c>
      <c r="DC2892" s="10">
        <v>3</v>
      </c>
      <c r="DD2892" s="10">
        <v>2</v>
      </c>
      <c r="DE2892" s="10">
        <v>5</v>
      </c>
      <c r="DF2892" s="10">
        <v>5</v>
      </c>
      <c r="DG2892" s="10">
        <v>5</v>
      </c>
      <c r="DH2892" s="10">
        <v>1</v>
      </c>
      <c r="DI2892" s="10">
        <v>1</v>
      </c>
      <c r="DJ2892" s="10">
        <v>1</v>
      </c>
      <c r="DK2892" s="10">
        <v>5</v>
      </c>
      <c r="DL2892" s="10">
        <v>1</v>
      </c>
      <c r="DM2892" s="9" t="s">
        <v>154</v>
      </c>
      <c r="DN2892" s="10">
        <v>1995</v>
      </c>
      <c r="DO2892" s="9">
        <f t="shared" si="9"/>
        <v>26</v>
      </c>
      <c r="DP2892" s="9" t="s">
        <v>155</v>
      </c>
      <c r="DQ2892" s="9" t="s">
        <v>202</v>
      </c>
      <c r="DR2892" s="9" t="s">
        <v>157</v>
      </c>
      <c r="DS2892" s="9" t="s">
        <v>137</v>
      </c>
      <c r="DT2892" s="9" t="s">
        <v>657</v>
      </c>
      <c r="DU2892" s="9" t="s">
        <v>168</v>
      </c>
      <c r="DV2892" s="9" t="str">
        <f>VLOOKUP(DU2892,Metadata!$B$2:$C$7,2,FALSE)</f>
        <v>0 - 3 years</v>
      </c>
    </row>
    <row r="2893" spans="1:126">
      <c r="A2893" s="13">
        <v>2892</v>
      </c>
      <c r="B2893" s="9" t="s">
        <v>135</v>
      </c>
      <c r="C2893" s="9" t="str">
        <f>VLOOKUP(B2893,Metadata!$M$2:$N$6,2,FALSE)</f>
        <v>Permanent Employee</v>
      </c>
      <c r="D2893" s="9" t="s">
        <v>136</v>
      </c>
      <c r="E2893" s="9" t="s">
        <v>137</v>
      </c>
      <c r="F2893" s="9" t="s">
        <v>138</v>
      </c>
      <c r="G2893" s="9" t="s">
        <v>140</v>
      </c>
      <c r="H2893" s="9" t="str">
        <f>IF(G2893="","",VLOOKUP(G2893,Metadata!$J$2:$K$22,2,FALSE))</f>
        <v>Lisbon Metropolitan Area</v>
      </c>
      <c r="I2893" s="9" t="s">
        <v>138</v>
      </c>
      <c r="J2893" s="9" t="str">
        <f>IF(I2893="","",VLOOKUP(I2893,Metadata!$P$2:$Q$43,2,FALSE))</f>
        <v>Europe</v>
      </c>
      <c r="K2893" s="9" t="str">
        <f t="shared" si="0"/>
        <v>Portugal</v>
      </c>
      <c r="L2893" s="9" t="s">
        <v>140</v>
      </c>
      <c r="M2893" s="9" t="str">
        <f>IF(L2893="","",VLOOKUP(L2893,Metadata!$J$2:$K$22,2,FALSE))</f>
        <v>Lisbon Metropolitan Area</v>
      </c>
      <c r="N2893" s="9" t="s">
        <v>141</v>
      </c>
      <c r="O2893" s="9" t="s">
        <v>137</v>
      </c>
      <c r="P2893" s="9" t="s">
        <v>191</v>
      </c>
      <c r="Q2893" s="10" t="str">
        <f t="shared" si="1"/>
        <v>Remote Job (full or flexible)</v>
      </c>
      <c r="R2893" s="10">
        <v>6</v>
      </c>
      <c r="S2893" s="9" t="s">
        <v>183</v>
      </c>
      <c r="T2893" s="9" t="s">
        <v>137</v>
      </c>
      <c r="U2893" s="9" t="str">
        <f>IF(S2893&lt;&gt;"",S2893,IF(T2893&lt;&gt;"",VLOOKUP(T2893,Metadata!$S$2:$T$228,2,FALSE),""))</f>
        <v>Product Owner/Product Manager</v>
      </c>
      <c r="V2893" s="9" t="s">
        <v>276</v>
      </c>
      <c r="W2893" s="9" t="s">
        <v>137</v>
      </c>
      <c r="X2893" s="9" t="s">
        <v>252</v>
      </c>
      <c r="Y2893" s="9" t="s">
        <v>137</v>
      </c>
      <c r="Z2893" s="9" t="s">
        <v>218</v>
      </c>
      <c r="AA2893" s="9" t="s">
        <v>137</v>
      </c>
      <c r="AB2893" s="9" t="s">
        <v>137</v>
      </c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 t="s">
        <v>150</v>
      </c>
      <c r="BI2893" s="9"/>
      <c r="BJ2893" s="9"/>
      <c r="BK2893" s="9" t="s">
        <v>198</v>
      </c>
      <c r="BL2893" s="9" t="s">
        <v>199</v>
      </c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10"/>
      <c r="CB2893" s="10" t="str">
        <f t="shared" si="5"/>
        <v/>
      </c>
      <c r="CC2893" s="10"/>
      <c r="CD2893" s="9" t="str">
        <f t="shared" si="2"/>
        <v/>
      </c>
      <c r="CE2893" s="9" t="s">
        <v>151</v>
      </c>
      <c r="CF2893" s="9" t="s">
        <v>254</v>
      </c>
      <c r="CG2893" s="9">
        <f>IF(CF2893="","",VLOOKUP(CF2893,Metadata!$D$2:$H$20,2,FALSE))</f>
        <v>37500</v>
      </c>
      <c r="CH2893" s="9">
        <f>IF(CF2893="","",VLOOKUP(CF2893,Metadata!$D$2:$H$20,4,FALSE))</f>
        <v>35000</v>
      </c>
      <c r="CI2893" s="9">
        <f>IF(CF2893="","",VLOOKUP(CF2893,Metadata!$D$2:$H$20,5,FALSE))</f>
        <v>40000</v>
      </c>
      <c r="CJ2893" s="9">
        <f t="shared" si="3"/>
        <v>37500</v>
      </c>
      <c r="CK2893" s="9" t="s">
        <v>153</v>
      </c>
      <c r="CL2893" s="10">
        <v>3</v>
      </c>
      <c r="CM2893" s="10">
        <v>5</v>
      </c>
      <c r="CN2893" s="10">
        <v>7</v>
      </c>
      <c r="CO2893" s="10">
        <v>7</v>
      </c>
      <c r="CP2893" s="10">
        <v>6</v>
      </c>
      <c r="CQ2893" s="10">
        <v>7</v>
      </c>
      <c r="CR2893" s="10">
        <v>6</v>
      </c>
      <c r="CS2893" s="10">
        <v>7</v>
      </c>
      <c r="CT2893" s="10">
        <v>7</v>
      </c>
      <c r="CU2893" s="10">
        <v>4</v>
      </c>
      <c r="CV2893" s="10">
        <v>5</v>
      </c>
      <c r="CW2893" s="10">
        <v>4</v>
      </c>
      <c r="CX2893" s="10">
        <v>7</v>
      </c>
      <c r="CY2893" s="10">
        <v>6</v>
      </c>
      <c r="CZ2893" s="10">
        <v>6</v>
      </c>
      <c r="DA2893" s="10">
        <v>5</v>
      </c>
      <c r="DB2893" s="10">
        <v>4</v>
      </c>
      <c r="DC2893" s="10">
        <v>6</v>
      </c>
      <c r="DD2893" s="10">
        <v>5</v>
      </c>
      <c r="DE2893" s="10">
        <v>7</v>
      </c>
      <c r="DF2893" s="10">
        <v>7</v>
      </c>
      <c r="DG2893" s="10">
        <v>7</v>
      </c>
      <c r="DH2893" s="10">
        <v>7</v>
      </c>
      <c r="DI2893" s="10">
        <v>7</v>
      </c>
      <c r="DJ2893" s="10">
        <v>5</v>
      </c>
      <c r="DK2893" s="10">
        <v>7</v>
      </c>
      <c r="DL2893" s="10">
        <v>5</v>
      </c>
      <c r="DM2893" s="9" t="s">
        <v>481</v>
      </c>
      <c r="DN2893" s="10">
        <v>1988</v>
      </c>
      <c r="DO2893" s="9">
        <f t="shared" si="9"/>
        <v>33</v>
      </c>
      <c r="DP2893" s="9" t="s">
        <v>222</v>
      </c>
      <c r="DQ2893" s="9" t="s">
        <v>156</v>
      </c>
      <c r="DR2893" s="9" t="s">
        <v>170</v>
      </c>
      <c r="DS2893" s="9" t="s">
        <v>137</v>
      </c>
      <c r="DT2893" s="9" t="s">
        <v>657</v>
      </c>
      <c r="DU2893" s="9" t="s">
        <v>203</v>
      </c>
      <c r="DV2893" s="9" t="str">
        <f>VLOOKUP(DU2893,Metadata!$B$2:$C$7,2,FALSE)</f>
        <v>6+ years</v>
      </c>
    </row>
    <row r="2894" spans="1:126">
      <c r="A2894" s="13">
        <v>2893</v>
      </c>
      <c r="B2894" s="9" t="s">
        <v>135</v>
      </c>
      <c r="C2894" s="9" t="str">
        <f>VLOOKUP(B2894,Metadata!$M$2:$N$6,2,FALSE)</f>
        <v>Permanent Employee</v>
      </c>
      <c r="D2894" s="9" t="s">
        <v>136</v>
      </c>
      <c r="E2894" s="9" t="s">
        <v>137</v>
      </c>
      <c r="F2894" s="9" t="s">
        <v>138</v>
      </c>
      <c r="G2894" s="9" t="s">
        <v>140</v>
      </c>
      <c r="H2894" s="9" t="str">
        <f>IF(G2894="","",VLOOKUP(G2894,Metadata!$J$2:$K$22,2,FALSE))</f>
        <v>Lisbon Metropolitan Area</v>
      </c>
      <c r="I2894" s="9" t="s">
        <v>138</v>
      </c>
      <c r="J2894" s="9" t="str">
        <f>IF(I2894="","",VLOOKUP(I2894,Metadata!$P$2:$Q$43,2,FALSE))</f>
        <v>Europe</v>
      </c>
      <c r="K2894" s="9" t="str">
        <f t="shared" si="0"/>
        <v>Portugal</v>
      </c>
      <c r="L2894" s="9" t="s">
        <v>140</v>
      </c>
      <c r="M2894" s="9" t="str">
        <f>IF(L2894="","",VLOOKUP(L2894,Metadata!$J$2:$K$22,2,FALSE))</f>
        <v>Lisbon Metropolitan Area</v>
      </c>
      <c r="N2894" s="9" t="s">
        <v>141</v>
      </c>
      <c r="O2894" s="9" t="s">
        <v>137</v>
      </c>
      <c r="P2894" s="9" t="s">
        <v>142</v>
      </c>
      <c r="Q2894" s="10" t="str">
        <f t="shared" si="1"/>
        <v>Full Office Job</v>
      </c>
      <c r="R2894" s="10">
        <v>6</v>
      </c>
      <c r="S2894" s="9" t="s">
        <v>229</v>
      </c>
      <c r="T2894" s="9" t="s">
        <v>137</v>
      </c>
      <c r="U2894" s="9" t="str">
        <f>IF(S2894&lt;&gt;"",S2894,IF(T2894&lt;&gt;"",VLOOKUP(T2894,Metadata!$S$2:$T$228,2,FALSE),""))</f>
        <v>Project Manager</v>
      </c>
      <c r="V2894" s="9" t="s">
        <v>323</v>
      </c>
      <c r="W2894" s="9" t="s">
        <v>137</v>
      </c>
      <c r="X2894" s="9" t="s">
        <v>145</v>
      </c>
      <c r="Y2894" s="9" t="s">
        <v>137</v>
      </c>
      <c r="Z2894" s="9" t="s">
        <v>224</v>
      </c>
      <c r="AA2894" s="9" t="s">
        <v>137</v>
      </c>
      <c r="AB2894" s="9" t="s">
        <v>137</v>
      </c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 t="s">
        <v>150</v>
      </c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 t="s">
        <v>150</v>
      </c>
      <c r="BZ2894" s="9" t="s">
        <v>137</v>
      </c>
      <c r="CA2894" s="10"/>
      <c r="CB2894" s="10" t="str">
        <f t="shared" si="5"/>
        <v/>
      </c>
      <c r="CC2894" s="10"/>
      <c r="CD2894" s="9" t="str">
        <f t="shared" si="2"/>
        <v/>
      </c>
      <c r="CE2894" s="9" t="s">
        <v>168</v>
      </c>
      <c r="CF2894" s="9" t="s">
        <v>152</v>
      </c>
      <c r="CG2894" s="9">
        <f>IF(CF2894="","",VLOOKUP(CF2894,Metadata!$D$2:$H$20,2,FALSE))</f>
        <v>32500</v>
      </c>
      <c r="CH2894" s="9">
        <f>IF(CF2894="","",VLOOKUP(CF2894,Metadata!$D$2:$H$20,4,FALSE))</f>
        <v>30000</v>
      </c>
      <c r="CI2894" s="9">
        <f>IF(CF2894="","",VLOOKUP(CF2894,Metadata!$D$2:$H$20,5,FALSE))</f>
        <v>35000</v>
      </c>
      <c r="CJ2894" s="9">
        <f t="shared" si="3"/>
        <v>32500</v>
      </c>
      <c r="CK2894" s="9" t="s">
        <v>153</v>
      </c>
      <c r="CL2894" s="10">
        <v>4</v>
      </c>
      <c r="CM2894" s="10">
        <v>3</v>
      </c>
      <c r="CN2894" s="10">
        <v>5</v>
      </c>
      <c r="CO2894" s="10">
        <v>7</v>
      </c>
      <c r="CP2894" s="10">
        <v>6</v>
      </c>
      <c r="CQ2894" s="10">
        <v>7</v>
      </c>
      <c r="CR2894" s="10">
        <v>6</v>
      </c>
      <c r="CS2894" s="10">
        <v>7</v>
      </c>
      <c r="CT2894" s="10">
        <v>5</v>
      </c>
      <c r="CU2894" s="10">
        <v>7</v>
      </c>
      <c r="CV2894" s="10">
        <v>7</v>
      </c>
      <c r="CW2894" s="10">
        <v>6</v>
      </c>
      <c r="CX2894" s="10">
        <v>7</v>
      </c>
      <c r="CY2894" s="10">
        <v>7</v>
      </c>
      <c r="CZ2894" s="10">
        <v>6</v>
      </c>
      <c r="DA2894" s="10">
        <v>4</v>
      </c>
      <c r="DB2894" s="10">
        <v>6</v>
      </c>
      <c r="DC2894" s="10">
        <v>6</v>
      </c>
      <c r="DD2894" s="10">
        <v>6</v>
      </c>
      <c r="DE2894" s="10">
        <v>7</v>
      </c>
      <c r="DF2894" s="10">
        <v>7</v>
      </c>
      <c r="DG2894" s="10">
        <v>7</v>
      </c>
      <c r="DH2894" s="10">
        <v>6</v>
      </c>
      <c r="DI2894" s="10">
        <v>7</v>
      </c>
      <c r="DJ2894" s="10">
        <v>7</v>
      </c>
      <c r="DK2894" s="10">
        <v>7</v>
      </c>
      <c r="DL2894" s="10">
        <v>7</v>
      </c>
      <c r="DM2894" s="9" t="s">
        <v>154</v>
      </c>
      <c r="DN2894" s="10">
        <v>1988</v>
      </c>
      <c r="DO2894" s="9">
        <f t="shared" si="9"/>
        <v>33</v>
      </c>
      <c r="DP2894" s="9" t="s">
        <v>155</v>
      </c>
      <c r="DQ2894" s="9" t="s">
        <v>202</v>
      </c>
      <c r="DR2894" s="9" t="s">
        <v>170</v>
      </c>
      <c r="DS2894" s="9" t="s">
        <v>137</v>
      </c>
      <c r="DT2894" s="9" t="s">
        <v>657</v>
      </c>
      <c r="DU2894" s="9" t="s">
        <v>203</v>
      </c>
      <c r="DV2894" s="9" t="str">
        <f>VLOOKUP(DU2894,Metadata!$B$2:$C$7,2,FALSE)</f>
        <v>6+ years</v>
      </c>
    </row>
    <row r="2895" spans="1:126">
      <c r="A2895" s="13">
        <v>2894</v>
      </c>
      <c r="B2895" s="9" t="s">
        <v>135</v>
      </c>
      <c r="C2895" s="9" t="str">
        <f>VLOOKUP(B2895,Metadata!$M$2:$N$6,2,FALSE)</f>
        <v>Permanent Employee</v>
      </c>
      <c r="D2895" s="9" t="s">
        <v>159</v>
      </c>
      <c r="E2895" s="9" t="s">
        <v>137</v>
      </c>
      <c r="F2895" s="9" t="s">
        <v>138</v>
      </c>
      <c r="G2895" s="9" t="s">
        <v>140</v>
      </c>
      <c r="H2895" s="9" t="str">
        <f>IF(G2895="","",VLOOKUP(G2895,Metadata!$J$2:$K$22,2,FALSE))</f>
        <v>Lisbon Metropolitan Area</v>
      </c>
      <c r="I2895" s="9" t="s">
        <v>138</v>
      </c>
      <c r="J2895" s="9" t="str">
        <f>IF(I2895="","",VLOOKUP(I2895,Metadata!$P$2:$Q$43,2,FALSE))</f>
        <v>Europe</v>
      </c>
      <c r="K2895" s="9" t="str">
        <f t="shared" si="0"/>
        <v>Portugal</v>
      </c>
      <c r="L2895" s="9" t="s">
        <v>140</v>
      </c>
      <c r="M2895" s="9" t="str">
        <f>IF(L2895="","",VLOOKUP(L2895,Metadata!$J$2:$K$22,2,FALSE))</f>
        <v>Lisbon Metropolitan Area</v>
      </c>
      <c r="N2895" s="9" t="s">
        <v>214</v>
      </c>
      <c r="O2895" s="9" t="s">
        <v>215</v>
      </c>
      <c r="P2895" s="9" t="s">
        <v>191</v>
      </c>
      <c r="Q2895" s="10" t="str">
        <f t="shared" si="1"/>
        <v>Remote Job (full or flexible)</v>
      </c>
      <c r="R2895" s="10">
        <v>5</v>
      </c>
      <c r="S2895" s="9" t="s">
        <v>192</v>
      </c>
      <c r="T2895" s="9" t="s">
        <v>137</v>
      </c>
      <c r="U2895" s="9" t="str">
        <f>IF(S2895&lt;&gt;"",S2895,IF(T2895&lt;&gt;"",VLOOKUP(T2895,Metadata!$S$2:$T$228,2,FALSE),""))</f>
        <v>Back-End Developer</v>
      </c>
      <c r="V2895" s="9" t="s">
        <v>304</v>
      </c>
      <c r="W2895" s="9" t="s">
        <v>137</v>
      </c>
      <c r="X2895" s="9" t="s">
        <v>242</v>
      </c>
      <c r="Y2895" s="9" t="s">
        <v>137</v>
      </c>
      <c r="Z2895" s="9" t="s">
        <v>224</v>
      </c>
      <c r="AA2895" s="9" t="s">
        <v>137</v>
      </c>
      <c r="AB2895" s="9" t="s">
        <v>137</v>
      </c>
      <c r="AC2895" s="9"/>
      <c r="AD2895" s="9" t="s">
        <v>148</v>
      </c>
      <c r="AE2895" s="9"/>
      <c r="AF2895" s="9" t="s">
        <v>243</v>
      </c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 t="s">
        <v>267</v>
      </c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 t="s">
        <v>150</v>
      </c>
      <c r="BZ2895" s="9" t="s">
        <v>137</v>
      </c>
      <c r="CA2895" s="10"/>
      <c r="CB2895" s="10" t="str">
        <f t="shared" si="5"/>
        <v/>
      </c>
      <c r="CC2895" s="10"/>
      <c r="CD2895" s="9" t="str">
        <f t="shared" si="2"/>
        <v/>
      </c>
      <c r="CE2895" s="9" t="s">
        <v>168</v>
      </c>
      <c r="CF2895" s="9" t="s">
        <v>236</v>
      </c>
      <c r="CG2895" s="9">
        <f>IF(CF2895="","",VLOOKUP(CF2895,Metadata!$D$2:$H$20,2,FALSE))</f>
        <v>47500</v>
      </c>
      <c r="CH2895" s="9">
        <f>IF(CF2895="","",VLOOKUP(CF2895,Metadata!$D$2:$H$20,4,FALSE))</f>
        <v>45000</v>
      </c>
      <c r="CI2895" s="9">
        <f>IF(CF2895="","",VLOOKUP(CF2895,Metadata!$D$2:$H$20,5,FALSE))</f>
        <v>50000</v>
      </c>
      <c r="CJ2895" s="9">
        <f t="shared" si="3"/>
        <v>47500</v>
      </c>
      <c r="CK2895" s="9" t="s">
        <v>201</v>
      </c>
      <c r="CL2895" s="10">
        <v>3</v>
      </c>
      <c r="CM2895" s="10">
        <v>4</v>
      </c>
      <c r="CN2895" s="10">
        <v>7</v>
      </c>
      <c r="CO2895" s="10">
        <v>6</v>
      </c>
      <c r="CP2895" s="10">
        <v>4</v>
      </c>
      <c r="CQ2895" s="10">
        <v>6</v>
      </c>
      <c r="CR2895" s="10">
        <v>7</v>
      </c>
      <c r="CS2895" s="10">
        <v>7</v>
      </c>
      <c r="CT2895" s="10">
        <v>5</v>
      </c>
      <c r="CU2895" s="10">
        <v>5</v>
      </c>
      <c r="CV2895" s="10">
        <v>3</v>
      </c>
      <c r="CW2895" s="10">
        <v>6</v>
      </c>
      <c r="CX2895" s="10">
        <v>6</v>
      </c>
      <c r="CY2895" s="10">
        <v>4</v>
      </c>
      <c r="CZ2895" s="10">
        <v>2</v>
      </c>
      <c r="DA2895" s="10">
        <v>4</v>
      </c>
      <c r="DB2895" s="10">
        <v>4</v>
      </c>
      <c r="DC2895" s="10">
        <v>7</v>
      </c>
      <c r="DD2895" s="10">
        <v>4</v>
      </c>
      <c r="DE2895" s="10">
        <v>6</v>
      </c>
      <c r="DF2895" s="10">
        <v>6</v>
      </c>
      <c r="DG2895" s="10">
        <v>6</v>
      </c>
      <c r="DH2895" s="10">
        <v>4</v>
      </c>
      <c r="DI2895" s="10">
        <v>6</v>
      </c>
      <c r="DJ2895" s="10">
        <v>4</v>
      </c>
      <c r="DK2895" s="10">
        <v>5</v>
      </c>
      <c r="DL2895" s="10">
        <v>1</v>
      </c>
      <c r="DM2895" s="9" t="s">
        <v>154</v>
      </c>
      <c r="DN2895" s="10">
        <v>1993</v>
      </c>
      <c r="DO2895" s="9">
        <f t="shared" si="9"/>
        <v>28</v>
      </c>
      <c r="DP2895" s="9" t="s">
        <v>155</v>
      </c>
      <c r="DQ2895" s="9" t="s">
        <v>156</v>
      </c>
      <c r="DR2895" s="9" t="s">
        <v>157</v>
      </c>
      <c r="DS2895" s="9" t="s">
        <v>137</v>
      </c>
      <c r="DT2895" s="9" t="s">
        <v>657</v>
      </c>
      <c r="DU2895" s="9" t="s">
        <v>168</v>
      </c>
      <c r="DV2895" s="9" t="str">
        <f>VLOOKUP(DU2895,Metadata!$B$2:$C$7,2,FALSE)</f>
        <v>0 - 3 years</v>
      </c>
    </row>
    <row r="2896" spans="1:126">
      <c r="A2896" s="13">
        <v>2895</v>
      </c>
      <c r="B2896" s="9" t="s">
        <v>135</v>
      </c>
      <c r="C2896" s="9" t="str">
        <f>VLOOKUP(B2896,Metadata!$M$2:$N$6,2,FALSE)</f>
        <v>Permanent Employee</v>
      </c>
      <c r="D2896" s="9" t="s">
        <v>136</v>
      </c>
      <c r="E2896" s="9" t="s">
        <v>137</v>
      </c>
      <c r="F2896" s="9" t="s">
        <v>138</v>
      </c>
      <c r="G2896" s="9" t="s">
        <v>139</v>
      </c>
      <c r="H2896" s="9" t="str">
        <f>IF(G2896="","",VLOOKUP(G2896,Metadata!$J$2:$K$22,2,FALSE))</f>
        <v>Centre</v>
      </c>
      <c r="I2896" s="9" t="s">
        <v>138</v>
      </c>
      <c r="J2896" s="9" t="str">
        <f>IF(I2896="","",VLOOKUP(I2896,Metadata!$P$2:$Q$43,2,FALSE))</f>
        <v>Europe</v>
      </c>
      <c r="K2896" s="9" t="str">
        <f t="shared" si="0"/>
        <v>Portugal</v>
      </c>
      <c r="L2896" s="9" t="s">
        <v>140</v>
      </c>
      <c r="M2896" s="9" t="str">
        <f>IF(L2896="","",VLOOKUP(L2896,Metadata!$J$2:$K$22,2,FALSE))</f>
        <v>Lisbon Metropolitan Area</v>
      </c>
      <c r="N2896" s="9" t="s">
        <v>141</v>
      </c>
      <c r="O2896" s="9" t="s">
        <v>137</v>
      </c>
      <c r="P2896" s="9" t="s">
        <v>142</v>
      </c>
      <c r="Q2896" s="10" t="str">
        <f t="shared" si="1"/>
        <v>Full Office Job</v>
      </c>
      <c r="R2896" s="10">
        <v>7</v>
      </c>
      <c r="S2896" s="9" t="s">
        <v>216</v>
      </c>
      <c r="T2896" s="9" t="s">
        <v>137</v>
      </c>
      <c r="U2896" s="9" t="str">
        <f>IF(S2896&lt;&gt;"",S2896,IF(T2896&lt;&gt;"",VLOOKUP(T2896,Metadata!$S$2:$T$228,2,FALSE),""))</f>
        <v>Front-End Developer</v>
      </c>
      <c r="V2896" s="9" t="s">
        <v>317</v>
      </c>
      <c r="W2896" s="9" t="s">
        <v>137</v>
      </c>
      <c r="X2896" s="9" t="s">
        <v>145</v>
      </c>
      <c r="Y2896" s="9" t="s">
        <v>137</v>
      </c>
      <c r="Z2896" s="9" t="s">
        <v>146</v>
      </c>
      <c r="AA2896" s="9" t="s">
        <v>165</v>
      </c>
      <c r="AB2896" s="9" t="s">
        <v>137</v>
      </c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 t="s">
        <v>178</v>
      </c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 t="s">
        <v>186</v>
      </c>
      <c r="BO2896" s="9"/>
      <c r="BP2896" s="9"/>
      <c r="BQ2896" s="9"/>
      <c r="BR2896" s="9" t="s">
        <v>247</v>
      </c>
      <c r="BS2896" s="9"/>
      <c r="BT2896" s="9"/>
      <c r="BU2896" s="9"/>
      <c r="BV2896" s="9"/>
      <c r="BW2896" s="9"/>
      <c r="BX2896" s="9"/>
      <c r="BY2896" s="9"/>
      <c r="BZ2896" s="9"/>
      <c r="CA2896" s="10"/>
      <c r="CB2896" s="10" t="str">
        <f t="shared" si="5"/>
        <v/>
      </c>
      <c r="CC2896" s="10"/>
      <c r="CD2896" s="9" t="str">
        <f t="shared" si="2"/>
        <v/>
      </c>
      <c r="CE2896" s="9" t="s">
        <v>168</v>
      </c>
      <c r="CF2896" s="9" t="s">
        <v>293</v>
      </c>
      <c r="CG2896" s="9">
        <f>IF(CF2896="","",VLOOKUP(CF2896,Metadata!$D$2:$H$20,2,FALSE))</f>
        <v>52500</v>
      </c>
      <c r="CH2896" s="9">
        <f>IF(CF2896="","",VLOOKUP(CF2896,Metadata!$D$2:$H$20,4,FALSE))</f>
        <v>50000</v>
      </c>
      <c r="CI2896" s="9">
        <f>IF(CF2896="","",VLOOKUP(CF2896,Metadata!$D$2:$H$20,5,FALSE))</f>
        <v>55000</v>
      </c>
      <c r="CJ2896" s="9">
        <f t="shared" si="3"/>
        <v>52500</v>
      </c>
      <c r="CK2896" s="9" t="s">
        <v>153</v>
      </c>
      <c r="CL2896" s="10">
        <v>6</v>
      </c>
      <c r="CM2896" s="10">
        <v>2</v>
      </c>
      <c r="CN2896" s="10">
        <v>7</v>
      </c>
      <c r="CO2896" s="10">
        <v>7</v>
      </c>
      <c r="CP2896" s="10">
        <v>5</v>
      </c>
      <c r="CQ2896" s="10">
        <v>6</v>
      </c>
      <c r="CR2896" s="10">
        <v>6</v>
      </c>
      <c r="CS2896" s="10">
        <v>5</v>
      </c>
      <c r="CT2896" s="10">
        <v>6</v>
      </c>
      <c r="CU2896" s="10">
        <v>6</v>
      </c>
      <c r="CV2896" s="10">
        <v>6</v>
      </c>
      <c r="CW2896" s="10">
        <v>5</v>
      </c>
      <c r="CX2896" s="10">
        <v>6</v>
      </c>
      <c r="CY2896" s="10">
        <v>6</v>
      </c>
      <c r="CZ2896" s="10">
        <v>5</v>
      </c>
      <c r="DA2896" s="10">
        <v>7</v>
      </c>
      <c r="DB2896" s="10">
        <v>6</v>
      </c>
      <c r="DC2896" s="10">
        <v>7</v>
      </c>
      <c r="DD2896" s="10">
        <v>5</v>
      </c>
      <c r="DE2896" s="10">
        <v>6</v>
      </c>
      <c r="DF2896" s="10">
        <v>7</v>
      </c>
      <c r="DG2896" s="10">
        <v>7</v>
      </c>
      <c r="DH2896" s="10">
        <v>5</v>
      </c>
      <c r="DI2896" s="10">
        <v>7</v>
      </c>
      <c r="DJ2896" s="10">
        <v>4</v>
      </c>
      <c r="DK2896" s="10">
        <v>6</v>
      </c>
      <c r="DL2896" s="10">
        <v>6</v>
      </c>
      <c r="DM2896" s="9" t="s">
        <v>154</v>
      </c>
      <c r="DN2896" s="10">
        <v>1991</v>
      </c>
      <c r="DO2896" s="9">
        <f t="shared" si="9"/>
        <v>30</v>
      </c>
      <c r="DP2896" s="9" t="s">
        <v>222</v>
      </c>
      <c r="DQ2896" s="9" t="s">
        <v>202</v>
      </c>
      <c r="DR2896" s="9" t="s">
        <v>157</v>
      </c>
      <c r="DS2896" s="9" t="s">
        <v>137</v>
      </c>
      <c r="DT2896" s="9" t="s">
        <v>657</v>
      </c>
      <c r="DU2896" s="9" t="s">
        <v>223</v>
      </c>
      <c r="DV2896" s="9" t="str">
        <f>VLOOKUP(DU2896,Metadata!$B$2:$C$7,2,FALSE)</f>
        <v>3 - 6 years</v>
      </c>
    </row>
    <row r="2897" spans="1:126">
      <c r="A2897" s="13">
        <v>2896</v>
      </c>
      <c r="B2897" s="9" t="s">
        <v>135</v>
      </c>
      <c r="C2897" s="9" t="str">
        <f>VLOOKUP(B2897,Metadata!$M$2:$N$6,2,FALSE)</f>
        <v>Permanent Employee</v>
      </c>
      <c r="D2897" s="9" t="s">
        <v>136</v>
      </c>
      <c r="E2897" s="9" t="s">
        <v>137</v>
      </c>
      <c r="F2897" s="9" t="s">
        <v>138</v>
      </c>
      <c r="G2897" s="9" t="s">
        <v>190</v>
      </c>
      <c r="H2897" s="9" t="str">
        <f>IF(G2897="","",VLOOKUP(G2897,Metadata!$J$2:$K$22,2,FALSE))</f>
        <v>North</v>
      </c>
      <c r="I2897" s="9" t="s">
        <v>138</v>
      </c>
      <c r="J2897" s="9" t="str">
        <f>IF(I2897="","",VLOOKUP(I2897,Metadata!$P$2:$Q$43,2,FALSE))</f>
        <v>Europe</v>
      </c>
      <c r="K2897" s="9" t="str">
        <f t="shared" si="0"/>
        <v>Portugal</v>
      </c>
      <c r="L2897" s="9" t="s">
        <v>190</v>
      </c>
      <c r="M2897" s="9" t="str">
        <f>IF(L2897="","",VLOOKUP(L2897,Metadata!$J$2:$K$22,2,FALSE))</f>
        <v>North</v>
      </c>
      <c r="N2897" s="9" t="s">
        <v>214</v>
      </c>
      <c r="O2897" s="9" t="s">
        <v>239</v>
      </c>
      <c r="P2897" s="9" t="s">
        <v>142</v>
      </c>
      <c r="Q2897" s="10" t="str">
        <f t="shared" si="1"/>
        <v>Full Office Job</v>
      </c>
      <c r="R2897" s="10">
        <v>5</v>
      </c>
      <c r="S2897" s="9" t="s">
        <v>319</v>
      </c>
      <c r="T2897" s="9" t="s">
        <v>137</v>
      </c>
      <c r="U2897" s="9" t="str">
        <f>IF(S2897&lt;&gt;"",S2897,IF(T2897&lt;&gt;"",VLOOKUP(T2897,Metadata!$S$2:$T$228,2,FALSE),""))</f>
        <v>CTO</v>
      </c>
      <c r="V2897" s="9" t="s">
        <v>261</v>
      </c>
      <c r="W2897" s="9" t="s">
        <v>137</v>
      </c>
      <c r="X2897" s="9" t="s">
        <v>163</v>
      </c>
      <c r="Y2897" s="9" t="s">
        <v>137</v>
      </c>
      <c r="Z2897" s="9" t="s">
        <v>164</v>
      </c>
      <c r="AA2897" s="9" t="s">
        <v>165</v>
      </c>
      <c r="AB2897" s="9" t="s">
        <v>253</v>
      </c>
      <c r="AC2897" s="9" t="s">
        <v>147</v>
      </c>
      <c r="AD2897" s="9" t="s">
        <v>148</v>
      </c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 t="s">
        <v>178</v>
      </c>
      <c r="BB2897" s="9"/>
      <c r="BC2897" s="9"/>
      <c r="BD2897" s="9"/>
      <c r="BE2897" s="9"/>
      <c r="BF2897" s="9"/>
      <c r="BG2897" s="9"/>
      <c r="BH2897" s="9"/>
      <c r="BI2897" s="9"/>
      <c r="BJ2897" s="9" t="s">
        <v>167</v>
      </c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10"/>
      <c r="CB2897" s="10" t="str">
        <f t="shared" si="5"/>
        <v/>
      </c>
      <c r="CC2897" s="10"/>
      <c r="CD2897" s="9" t="str">
        <f t="shared" si="2"/>
        <v/>
      </c>
      <c r="CE2897" s="9" t="s">
        <v>168</v>
      </c>
      <c r="CF2897" s="9" t="s">
        <v>236</v>
      </c>
      <c r="CG2897" s="9">
        <f>IF(CF2897="","",VLOOKUP(CF2897,Metadata!$D$2:$H$20,2,FALSE))</f>
        <v>47500</v>
      </c>
      <c r="CH2897" s="9">
        <f>IF(CF2897="","",VLOOKUP(CF2897,Metadata!$D$2:$H$20,4,FALSE))</f>
        <v>45000</v>
      </c>
      <c r="CI2897" s="9">
        <f>IF(CF2897="","",VLOOKUP(CF2897,Metadata!$D$2:$H$20,5,FALSE))</f>
        <v>50000</v>
      </c>
      <c r="CJ2897" s="9">
        <f t="shared" si="3"/>
        <v>47500</v>
      </c>
      <c r="CK2897" s="9" t="s">
        <v>189</v>
      </c>
      <c r="CL2897" s="10">
        <v>4</v>
      </c>
      <c r="CM2897" s="10">
        <v>5</v>
      </c>
      <c r="CN2897" s="10">
        <v>6</v>
      </c>
      <c r="CO2897" s="10">
        <v>7</v>
      </c>
      <c r="CP2897" s="10">
        <v>5</v>
      </c>
      <c r="CQ2897" s="10">
        <v>7</v>
      </c>
      <c r="CR2897" s="10">
        <v>3</v>
      </c>
      <c r="CS2897" s="10">
        <v>7</v>
      </c>
      <c r="CT2897" s="10">
        <v>6</v>
      </c>
      <c r="CU2897" s="10">
        <v>1</v>
      </c>
      <c r="CV2897" s="10">
        <v>3</v>
      </c>
      <c r="CW2897" s="10">
        <v>5</v>
      </c>
      <c r="CX2897" s="10">
        <v>4</v>
      </c>
      <c r="CY2897" s="10">
        <v>5</v>
      </c>
      <c r="CZ2897" s="10">
        <v>5</v>
      </c>
      <c r="DA2897" s="10">
        <v>5</v>
      </c>
      <c r="DB2897" s="10">
        <v>4</v>
      </c>
      <c r="DC2897" s="10">
        <v>5</v>
      </c>
      <c r="DD2897" s="10">
        <v>3</v>
      </c>
      <c r="DE2897" s="10">
        <v>3</v>
      </c>
      <c r="DF2897" s="10">
        <v>5</v>
      </c>
      <c r="DG2897" s="10">
        <v>7</v>
      </c>
      <c r="DH2897" s="10">
        <v>6</v>
      </c>
      <c r="DI2897" s="10">
        <v>7</v>
      </c>
      <c r="DJ2897" s="10">
        <v>5</v>
      </c>
      <c r="DK2897" s="10">
        <v>4</v>
      </c>
      <c r="DL2897" s="10">
        <v>4</v>
      </c>
      <c r="DM2897" s="9" t="s">
        <v>154</v>
      </c>
      <c r="DN2897" s="10">
        <v>1987</v>
      </c>
      <c r="DO2897" s="9">
        <f t="shared" si="9"/>
        <v>34</v>
      </c>
      <c r="DP2897" s="9" t="s">
        <v>155</v>
      </c>
      <c r="DQ2897" s="9" t="s">
        <v>202</v>
      </c>
      <c r="DR2897" s="9" t="s">
        <v>157</v>
      </c>
      <c r="DS2897" s="9" t="s">
        <v>137</v>
      </c>
      <c r="DT2897" s="9" t="s">
        <v>657</v>
      </c>
      <c r="DU2897" s="9" t="s">
        <v>203</v>
      </c>
      <c r="DV2897" s="9" t="str">
        <f>VLOOKUP(DU2897,Metadata!$B$2:$C$7,2,FALSE)</f>
        <v>6+ years</v>
      </c>
    </row>
    <row r="2898" spans="1:126">
      <c r="A2898" s="13">
        <v>2897</v>
      </c>
      <c r="B2898" s="9" t="s">
        <v>135</v>
      </c>
      <c r="C2898" s="9" t="str">
        <f>VLOOKUP(B2898,Metadata!$M$2:$N$6,2,FALSE)</f>
        <v>Permanent Employee</v>
      </c>
      <c r="D2898" s="9" t="s">
        <v>136</v>
      </c>
      <c r="E2898" s="9" t="s">
        <v>137</v>
      </c>
      <c r="F2898" s="9" t="s">
        <v>138</v>
      </c>
      <c r="G2898" s="9" t="s">
        <v>140</v>
      </c>
      <c r="H2898" s="9" t="str">
        <f>IF(G2898="","",VLOOKUP(G2898,Metadata!$J$2:$K$22,2,FALSE))</f>
        <v>Lisbon Metropolitan Area</v>
      </c>
      <c r="I2898" s="9" t="s">
        <v>138</v>
      </c>
      <c r="J2898" s="9" t="str">
        <f>IF(I2898="","",VLOOKUP(I2898,Metadata!$P$2:$Q$43,2,FALSE))</f>
        <v>Europe</v>
      </c>
      <c r="K2898" s="9" t="str">
        <f t="shared" si="0"/>
        <v>Portugal</v>
      </c>
      <c r="L2898" s="9" t="s">
        <v>140</v>
      </c>
      <c r="M2898" s="9" t="str">
        <f>IF(L2898="","",VLOOKUP(L2898,Metadata!$J$2:$K$22,2,FALSE))</f>
        <v>Lisbon Metropolitan Area</v>
      </c>
      <c r="N2898" s="9" t="s">
        <v>214</v>
      </c>
      <c r="O2898" s="9" t="s">
        <v>259</v>
      </c>
      <c r="P2898" s="9" t="s">
        <v>191</v>
      </c>
      <c r="Q2898" s="10" t="str">
        <f t="shared" si="1"/>
        <v>Remote Job (full or flexible)</v>
      </c>
      <c r="R2898" s="10">
        <v>4</v>
      </c>
      <c r="S2898" s="9" t="s">
        <v>229</v>
      </c>
      <c r="T2898" s="9" t="s">
        <v>137</v>
      </c>
      <c r="U2898" s="9" t="str">
        <f>IF(S2898&lt;&gt;"",S2898,IF(T2898&lt;&gt;"",VLOOKUP(T2898,Metadata!$S$2:$T$228,2,FALSE),""))</f>
        <v>Project Manager</v>
      </c>
      <c r="V2898" s="9" t="s">
        <v>323</v>
      </c>
      <c r="W2898" s="9" t="s">
        <v>137</v>
      </c>
      <c r="X2898" s="9" t="s">
        <v>175</v>
      </c>
      <c r="Y2898" s="9" t="s">
        <v>137</v>
      </c>
      <c r="Z2898" s="9" t="s">
        <v>164</v>
      </c>
      <c r="AA2898" s="9" t="s">
        <v>137</v>
      </c>
      <c r="AB2898" s="9" t="s">
        <v>137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 t="s">
        <v>150</v>
      </c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 t="s">
        <v>150</v>
      </c>
      <c r="BZ2898" s="9" t="s">
        <v>137</v>
      </c>
      <c r="CA2898" s="10"/>
      <c r="CB2898" s="10" t="str">
        <f t="shared" si="5"/>
        <v/>
      </c>
      <c r="CC2898" s="10"/>
      <c r="CD2898" s="9" t="str">
        <f t="shared" si="2"/>
        <v/>
      </c>
      <c r="CE2898" s="9" t="s">
        <v>151</v>
      </c>
      <c r="CF2898" s="9" t="s">
        <v>188</v>
      </c>
      <c r="CG2898" s="9">
        <f>IF(CF2898="","",VLOOKUP(CF2898,Metadata!$D$2:$H$20,2,FALSE))</f>
        <v>17500</v>
      </c>
      <c r="CH2898" s="9">
        <f>IF(CF2898="","",VLOOKUP(CF2898,Metadata!$D$2:$H$20,4,FALSE))</f>
        <v>15000</v>
      </c>
      <c r="CI2898" s="9">
        <f>IF(CF2898="","",VLOOKUP(CF2898,Metadata!$D$2:$H$20,5,FALSE))</f>
        <v>20000</v>
      </c>
      <c r="CJ2898" s="9">
        <f t="shared" si="3"/>
        <v>17500</v>
      </c>
      <c r="CK2898" s="9" t="s">
        <v>189</v>
      </c>
      <c r="CL2898" s="10">
        <v>2</v>
      </c>
      <c r="CM2898" s="10">
        <v>1</v>
      </c>
      <c r="CN2898" s="10">
        <v>4</v>
      </c>
      <c r="CO2898" s="10">
        <v>6</v>
      </c>
      <c r="CP2898" s="10">
        <v>5</v>
      </c>
      <c r="CQ2898" s="10">
        <v>5</v>
      </c>
      <c r="CR2898" s="10">
        <v>6</v>
      </c>
      <c r="CS2898" s="10">
        <v>6</v>
      </c>
      <c r="CT2898" s="10">
        <v>7</v>
      </c>
      <c r="CU2898" s="10">
        <v>4</v>
      </c>
      <c r="CV2898" s="10">
        <v>6</v>
      </c>
      <c r="CW2898" s="10">
        <v>6</v>
      </c>
      <c r="CX2898" s="10">
        <v>5</v>
      </c>
      <c r="CY2898" s="10">
        <v>6</v>
      </c>
      <c r="CZ2898" s="10">
        <v>6</v>
      </c>
      <c r="DA2898" s="10">
        <v>5</v>
      </c>
      <c r="DB2898" s="10">
        <v>7</v>
      </c>
      <c r="DC2898" s="10">
        <v>7</v>
      </c>
      <c r="DD2898" s="10">
        <v>1</v>
      </c>
      <c r="DE2898" s="10">
        <v>7</v>
      </c>
      <c r="DF2898" s="10">
        <v>5</v>
      </c>
      <c r="DG2898" s="10">
        <v>4</v>
      </c>
      <c r="DH2898" s="10">
        <v>6</v>
      </c>
      <c r="DI2898" s="10">
        <v>7</v>
      </c>
      <c r="DJ2898" s="10">
        <v>7</v>
      </c>
      <c r="DK2898" s="10">
        <v>7</v>
      </c>
      <c r="DL2898" s="10">
        <v>5</v>
      </c>
      <c r="DM2898" s="9" t="s">
        <v>154</v>
      </c>
      <c r="DN2898" s="10">
        <v>1995</v>
      </c>
      <c r="DO2898" s="9">
        <f t="shared" si="9"/>
        <v>26</v>
      </c>
      <c r="DP2898" s="9" t="s">
        <v>222</v>
      </c>
      <c r="DQ2898" s="9" t="s">
        <v>202</v>
      </c>
      <c r="DR2898" s="9" t="s">
        <v>137</v>
      </c>
      <c r="DS2898" s="9" t="s">
        <v>865</v>
      </c>
      <c r="DT2898" s="9" t="s">
        <v>657</v>
      </c>
      <c r="DU2898" s="9" t="s">
        <v>203</v>
      </c>
      <c r="DV2898" s="9" t="str">
        <f>VLOOKUP(DU2898,Metadata!$B$2:$C$7,2,FALSE)</f>
        <v>6+ years</v>
      </c>
    </row>
    <row r="2899" spans="1:126">
      <c r="A2899" s="13">
        <v>2898</v>
      </c>
      <c r="B2899" s="9" t="s">
        <v>135</v>
      </c>
      <c r="C2899" s="9" t="str">
        <f>VLOOKUP(B2899,Metadata!$M$2:$N$6,2,FALSE)</f>
        <v>Permanent Employee</v>
      </c>
      <c r="D2899" s="9" t="s">
        <v>159</v>
      </c>
      <c r="E2899" s="9" t="s">
        <v>137</v>
      </c>
      <c r="F2899" s="9" t="s">
        <v>138</v>
      </c>
      <c r="G2899" s="9" t="s">
        <v>140</v>
      </c>
      <c r="H2899" s="9" t="str">
        <f>IF(G2899="","",VLOOKUP(G2899,Metadata!$J$2:$K$22,2,FALSE))</f>
        <v>Lisbon Metropolitan Area</v>
      </c>
      <c r="I2899" s="9" t="s">
        <v>138</v>
      </c>
      <c r="J2899" s="9" t="str">
        <f>IF(I2899="","",VLOOKUP(I2899,Metadata!$P$2:$Q$43,2,FALSE))</f>
        <v>Europe</v>
      </c>
      <c r="K2899" s="9" t="str">
        <f t="shared" si="0"/>
        <v>Portugal</v>
      </c>
      <c r="L2899" s="9" t="s">
        <v>140</v>
      </c>
      <c r="M2899" s="9" t="str">
        <f>IF(L2899="","",VLOOKUP(L2899,Metadata!$J$2:$K$22,2,FALSE))</f>
        <v>Lisbon Metropolitan Area</v>
      </c>
      <c r="N2899" s="9" t="s">
        <v>214</v>
      </c>
      <c r="O2899" s="9" t="s">
        <v>136</v>
      </c>
      <c r="P2899" s="9" t="s">
        <v>142</v>
      </c>
      <c r="Q2899" s="10" t="str">
        <f t="shared" si="1"/>
        <v>Full Office Job</v>
      </c>
      <c r="R2899" s="10">
        <v>6</v>
      </c>
      <c r="S2899" s="9" t="s">
        <v>229</v>
      </c>
      <c r="T2899" s="9" t="s">
        <v>137</v>
      </c>
      <c r="U2899" s="9" t="str">
        <f>IF(S2899&lt;&gt;"",S2899,IF(T2899&lt;&gt;"",VLOOKUP(T2899,Metadata!$S$2:$T$228,2,FALSE),""))</f>
        <v>Project Manager</v>
      </c>
      <c r="V2899" s="9" t="s">
        <v>268</v>
      </c>
      <c r="W2899" s="9" t="s">
        <v>137</v>
      </c>
      <c r="X2899" s="9" t="s">
        <v>145</v>
      </c>
      <c r="Y2899" s="9" t="s">
        <v>137</v>
      </c>
      <c r="Z2899" s="9" t="s">
        <v>218</v>
      </c>
      <c r="AA2899" s="9" t="s">
        <v>137</v>
      </c>
      <c r="AB2899" s="9" t="s">
        <v>137</v>
      </c>
      <c r="AC2899" s="9" t="s">
        <v>147</v>
      </c>
      <c r="AD2899" s="9"/>
      <c r="AE2899" s="9" t="s">
        <v>194</v>
      </c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198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10"/>
      <c r="CB2899" s="10" t="str">
        <f t="shared" si="5"/>
        <v/>
      </c>
      <c r="CC2899" s="10"/>
      <c r="CD2899" s="9" t="str">
        <f t="shared" si="2"/>
        <v/>
      </c>
      <c r="CE2899" s="9" t="s">
        <v>151</v>
      </c>
      <c r="CF2899" s="9" t="s">
        <v>236</v>
      </c>
      <c r="CG2899" s="9">
        <f>IF(CF2899="","",VLOOKUP(CF2899,Metadata!$D$2:$H$20,2,FALSE))</f>
        <v>47500</v>
      </c>
      <c r="CH2899" s="9">
        <f>IF(CF2899="","",VLOOKUP(CF2899,Metadata!$D$2:$H$20,4,FALSE))</f>
        <v>45000</v>
      </c>
      <c r="CI2899" s="9">
        <f>IF(CF2899="","",VLOOKUP(CF2899,Metadata!$D$2:$H$20,5,FALSE))</f>
        <v>50000</v>
      </c>
      <c r="CJ2899" s="9">
        <f t="shared" si="3"/>
        <v>47500</v>
      </c>
      <c r="CK2899" s="9" t="s">
        <v>221</v>
      </c>
      <c r="CL2899" s="10">
        <v>3</v>
      </c>
      <c r="CM2899" s="10">
        <v>1</v>
      </c>
      <c r="CN2899" s="10">
        <v>4</v>
      </c>
      <c r="CO2899" s="10">
        <v>4</v>
      </c>
      <c r="CP2899" s="10">
        <v>2</v>
      </c>
      <c r="CQ2899" s="10">
        <v>2</v>
      </c>
      <c r="CR2899" s="10">
        <v>4</v>
      </c>
      <c r="CS2899" s="10">
        <v>5</v>
      </c>
      <c r="CT2899" s="10">
        <v>3</v>
      </c>
      <c r="CU2899" s="10">
        <v>4</v>
      </c>
      <c r="CV2899" s="10">
        <v>3</v>
      </c>
      <c r="CW2899" s="10">
        <v>2</v>
      </c>
      <c r="CX2899" s="10">
        <v>6</v>
      </c>
      <c r="CY2899" s="10">
        <v>6</v>
      </c>
      <c r="CZ2899" s="10">
        <v>5</v>
      </c>
      <c r="DA2899" s="10">
        <v>1</v>
      </c>
      <c r="DB2899" s="10">
        <v>1</v>
      </c>
      <c r="DC2899" s="10">
        <v>4</v>
      </c>
      <c r="DD2899" s="10">
        <v>1</v>
      </c>
      <c r="DE2899" s="10">
        <v>7</v>
      </c>
      <c r="DF2899" s="10">
        <v>3</v>
      </c>
      <c r="DG2899" s="10">
        <v>2</v>
      </c>
      <c r="DH2899" s="10">
        <v>3</v>
      </c>
      <c r="DI2899" s="10">
        <v>3</v>
      </c>
      <c r="DJ2899" s="10">
        <v>1</v>
      </c>
      <c r="DK2899" s="10">
        <v>2</v>
      </c>
      <c r="DL2899" s="10">
        <v>4</v>
      </c>
      <c r="DM2899" s="9" t="s">
        <v>154</v>
      </c>
      <c r="DN2899" s="10">
        <v>1986</v>
      </c>
      <c r="DO2899" s="9">
        <f t="shared" si="9"/>
        <v>35</v>
      </c>
      <c r="DP2899" s="9" t="s">
        <v>155</v>
      </c>
      <c r="DQ2899" s="9" t="s">
        <v>202</v>
      </c>
      <c r="DR2899" s="9" t="s">
        <v>157</v>
      </c>
      <c r="DS2899" s="9" t="s">
        <v>137</v>
      </c>
      <c r="DT2899" s="9" t="s">
        <v>657</v>
      </c>
      <c r="DU2899" s="9" t="s">
        <v>158</v>
      </c>
      <c r="DV2899" s="9" t="str">
        <f>VLOOKUP(DU2899,Metadata!$B$2:$C$7,2,FALSE)</f>
        <v>6+ years</v>
      </c>
    </row>
    <row r="2900" spans="1:126">
      <c r="A2900" s="13">
        <v>2899</v>
      </c>
      <c r="B2900" s="9" t="s">
        <v>135</v>
      </c>
      <c r="C2900" s="9" t="str">
        <f>VLOOKUP(B2900,Metadata!$M$2:$N$6,2,FALSE)</f>
        <v>Permanent Employee</v>
      </c>
      <c r="D2900" s="9" t="s">
        <v>159</v>
      </c>
      <c r="E2900" s="9" t="s">
        <v>137</v>
      </c>
      <c r="F2900" s="9" t="s">
        <v>138</v>
      </c>
      <c r="G2900" s="9" t="s">
        <v>204</v>
      </c>
      <c r="H2900" s="9" t="str">
        <f>IF(G2900="","",VLOOKUP(G2900,Metadata!$J$2:$K$22,2,FALSE))</f>
        <v>Centre</v>
      </c>
      <c r="I2900" s="9" t="s">
        <v>138</v>
      </c>
      <c r="J2900" s="9" t="str">
        <f>IF(I2900="","",VLOOKUP(I2900,Metadata!$P$2:$Q$43,2,FALSE))</f>
        <v>Europe</v>
      </c>
      <c r="K2900" s="9" t="str">
        <f t="shared" si="0"/>
        <v>Portugal</v>
      </c>
      <c r="L2900" s="9" t="s">
        <v>140</v>
      </c>
      <c r="M2900" s="9" t="str">
        <f>IF(L2900="","",VLOOKUP(L2900,Metadata!$J$2:$K$22,2,FALSE))</f>
        <v>Lisbon Metropolitan Area</v>
      </c>
      <c r="N2900" s="9" t="s">
        <v>141</v>
      </c>
      <c r="O2900" s="9" t="s">
        <v>137</v>
      </c>
      <c r="P2900" s="9" t="s">
        <v>142</v>
      </c>
      <c r="Q2900" s="10" t="str">
        <f t="shared" si="1"/>
        <v>Full Office Job</v>
      </c>
      <c r="R2900" s="10">
        <v>6</v>
      </c>
      <c r="S2900" s="9" t="s">
        <v>143</v>
      </c>
      <c r="T2900" s="9" t="s">
        <v>137</v>
      </c>
      <c r="U2900" s="9" t="str">
        <f>IF(S2900&lt;&gt;"",S2900,IF(T2900&lt;&gt;"",VLOOKUP(T2900,Metadata!$S$2:$T$228,2,FALSE),""))</f>
        <v>Technical Team Leader</v>
      </c>
      <c r="V2900" s="9" t="s">
        <v>276</v>
      </c>
      <c r="W2900" s="9" t="s">
        <v>137</v>
      </c>
      <c r="X2900" s="9" t="s">
        <v>208</v>
      </c>
      <c r="Y2900" s="9" t="s">
        <v>137</v>
      </c>
      <c r="Z2900" s="9" t="s">
        <v>146</v>
      </c>
      <c r="AA2900" s="9" t="s">
        <v>137</v>
      </c>
      <c r="AB2900" s="9" t="s">
        <v>137</v>
      </c>
      <c r="AC2900" s="9" t="s">
        <v>147</v>
      </c>
      <c r="AD2900" s="9"/>
      <c r="AE2900" s="9"/>
      <c r="AF2900" s="9" t="s">
        <v>243</v>
      </c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 t="s">
        <v>150</v>
      </c>
      <c r="BZ2900" s="9" t="s">
        <v>137</v>
      </c>
      <c r="CA2900" s="10"/>
      <c r="CB2900" s="10" t="str">
        <f t="shared" si="5"/>
        <v/>
      </c>
      <c r="CC2900" s="10"/>
      <c r="CD2900" s="9" t="str">
        <f t="shared" si="2"/>
        <v/>
      </c>
      <c r="CE2900" s="9" t="s">
        <v>168</v>
      </c>
      <c r="CF2900" s="9" t="s">
        <v>225</v>
      </c>
      <c r="CG2900" s="9">
        <f>IF(CF2900="","",VLOOKUP(CF2900,Metadata!$D$2:$H$20,2,FALSE))</f>
        <v>22500</v>
      </c>
      <c r="CH2900" s="9">
        <f>IF(CF2900="","",VLOOKUP(CF2900,Metadata!$D$2:$H$20,4,FALSE))</f>
        <v>20000</v>
      </c>
      <c r="CI2900" s="9">
        <f>IF(CF2900="","",VLOOKUP(CF2900,Metadata!$D$2:$H$20,5,FALSE))</f>
        <v>25000</v>
      </c>
      <c r="CJ2900" s="9">
        <f t="shared" si="3"/>
        <v>22500</v>
      </c>
      <c r="CK2900" s="9" t="s">
        <v>153</v>
      </c>
      <c r="CL2900" s="10">
        <v>5</v>
      </c>
      <c r="CM2900" s="10">
        <v>2</v>
      </c>
      <c r="CN2900" s="10">
        <v>7</v>
      </c>
      <c r="CO2900" s="10">
        <v>7</v>
      </c>
      <c r="CP2900" s="10">
        <v>7</v>
      </c>
      <c r="CQ2900" s="10">
        <v>7</v>
      </c>
      <c r="CR2900" s="10">
        <v>6</v>
      </c>
      <c r="CS2900" s="10">
        <v>6</v>
      </c>
      <c r="CT2900" s="10">
        <v>7</v>
      </c>
      <c r="CU2900" s="10">
        <v>5</v>
      </c>
      <c r="CV2900" s="10">
        <v>6</v>
      </c>
      <c r="CW2900" s="10">
        <v>5</v>
      </c>
      <c r="CX2900" s="10">
        <v>6</v>
      </c>
      <c r="CY2900" s="10">
        <v>6</v>
      </c>
      <c r="CZ2900" s="10">
        <v>7</v>
      </c>
      <c r="DA2900" s="10">
        <v>7</v>
      </c>
      <c r="DB2900" s="10">
        <v>6</v>
      </c>
      <c r="DC2900" s="10">
        <v>7</v>
      </c>
      <c r="DD2900" s="10">
        <v>5</v>
      </c>
      <c r="DE2900" s="10">
        <v>7</v>
      </c>
      <c r="DF2900" s="10">
        <v>7</v>
      </c>
      <c r="DG2900" s="10">
        <v>7</v>
      </c>
      <c r="DH2900" s="10">
        <v>7</v>
      </c>
      <c r="DI2900" s="10">
        <v>6</v>
      </c>
      <c r="DJ2900" s="10">
        <v>6</v>
      </c>
      <c r="DK2900" s="10">
        <v>6</v>
      </c>
      <c r="DL2900" s="10">
        <v>7</v>
      </c>
      <c r="DM2900" s="9" t="s">
        <v>154</v>
      </c>
      <c r="DN2900" s="10">
        <v>1980</v>
      </c>
      <c r="DO2900" s="9">
        <f t="shared" si="9"/>
        <v>41</v>
      </c>
      <c r="DP2900" s="9" t="s">
        <v>155</v>
      </c>
      <c r="DQ2900" s="9" t="s">
        <v>156</v>
      </c>
      <c r="DR2900" s="9" t="s">
        <v>157</v>
      </c>
      <c r="DS2900" s="9" t="s">
        <v>137</v>
      </c>
      <c r="DT2900" s="9" t="s">
        <v>657</v>
      </c>
      <c r="DU2900" s="9" t="s">
        <v>158</v>
      </c>
      <c r="DV2900" s="9" t="str">
        <f>VLOOKUP(DU2900,Metadata!$B$2:$C$7,2,FALSE)</f>
        <v>6+ years</v>
      </c>
    </row>
    <row r="2901" spans="1:126">
      <c r="A2901" s="13">
        <v>2900</v>
      </c>
      <c r="B2901" s="9" t="s">
        <v>135</v>
      </c>
      <c r="C2901" s="9" t="str">
        <f>VLOOKUP(B2901,Metadata!$M$2:$N$6,2,FALSE)</f>
        <v>Permanent Employee</v>
      </c>
      <c r="D2901" s="9" t="s">
        <v>159</v>
      </c>
      <c r="E2901" s="9" t="s">
        <v>137</v>
      </c>
      <c r="F2901" s="9" t="s">
        <v>138</v>
      </c>
      <c r="G2901" s="9" t="s">
        <v>160</v>
      </c>
      <c r="H2901" s="9" t="str">
        <f>IF(G2901="","",VLOOKUP(G2901,Metadata!$J$2:$K$22,2,FALSE))</f>
        <v>Centre</v>
      </c>
      <c r="I2901" s="9" t="s">
        <v>138</v>
      </c>
      <c r="J2901" s="9" t="str">
        <f>IF(I2901="","",VLOOKUP(I2901,Metadata!$P$2:$Q$43,2,FALSE))</f>
        <v>Europe</v>
      </c>
      <c r="K2901" s="9" t="str">
        <f t="shared" si="0"/>
        <v>Portugal</v>
      </c>
      <c r="L2901" s="9" t="s">
        <v>160</v>
      </c>
      <c r="M2901" s="9" t="str">
        <f>IF(L2901="","",VLOOKUP(L2901,Metadata!$J$2:$K$22,2,FALSE))</f>
        <v>Centre</v>
      </c>
      <c r="N2901" s="9" t="s">
        <v>141</v>
      </c>
      <c r="O2901" s="9" t="s">
        <v>137</v>
      </c>
      <c r="P2901" s="9" t="s">
        <v>142</v>
      </c>
      <c r="Q2901" s="10" t="str">
        <f t="shared" si="1"/>
        <v>Full Office Job</v>
      </c>
      <c r="R2901" s="10">
        <v>6</v>
      </c>
      <c r="S2901" s="9" t="s">
        <v>192</v>
      </c>
      <c r="T2901" s="9" t="s">
        <v>137</v>
      </c>
      <c r="U2901" s="9" t="str">
        <f>IF(S2901&lt;&gt;"",S2901,IF(T2901&lt;&gt;"",VLOOKUP(T2901,Metadata!$S$2:$T$228,2,FALSE),""))</f>
        <v>Back-End Developer</v>
      </c>
      <c r="V2901" s="9" t="s">
        <v>279</v>
      </c>
      <c r="W2901" s="9" t="s">
        <v>137</v>
      </c>
      <c r="X2901" s="9" t="s">
        <v>175</v>
      </c>
      <c r="Y2901" s="9" t="s">
        <v>137</v>
      </c>
      <c r="Z2901" s="9" t="s">
        <v>262</v>
      </c>
      <c r="AA2901" s="9" t="s">
        <v>137</v>
      </c>
      <c r="AB2901" s="9" t="s">
        <v>137</v>
      </c>
      <c r="AC2901" s="9" t="s">
        <v>147</v>
      </c>
      <c r="AD2901" s="9"/>
      <c r="AE2901" s="9" t="s">
        <v>194</v>
      </c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 t="s">
        <v>198</v>
      </c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10"/>
      <c r="CB2901" s="10" t="str">
        <f t="shared" si="5"/>
        <v/>
      </c>
      <c r="CC2901" s="10"/>
      <c r="CD2901" s="9" t="str">
        <f t="shared" si="2"/>
        <v/>
      </c>
      <c r="CE2901" s="9" t="s">
        <v>151</v>
      </c>
      <c r="CF2901" s="9" t="s">
        <v>225</v>
      </c>
      <c r="CG2901" s="9">
        <f>IF(CF2901="","",VLOOKUP(CF2901,Metadata!$D$2:$H$20,2,FALSE))</f>
        <v>22500</v>
      </c>
      <c r="CH2901" s="9">
        <f>IF(CF2901="","",VLOOKUP(CF2901,Metadata!$D$2:$H$20,4,FALSE))</f>
        <v>20000</v>
      </c>
      <c r="CI2901" s="9">
        <f>IF(CF2901="","",VLOOKUP(CF2901,Metadata!$D$2:$H$20,5,FALSE))</f>
        <v>25000</v>
      </c>
      <c r="CJ2901" s="9">
        <f t="shared" si="3"/>
        <v>22500</v>
      </c>
      <c r="CK2901" s="9" t="s">
        <v>189</v>
      </c>
      <c r="CL2901" s="10">
        <v>3</v>
      </c>
      <c r="CM2901" s="10">
        <v>2</v>
      </c>
      <c r="CN2901" s="10">
        <v>6</v>
      </c>
      <c r="CO2901" s="10">
        <v>5</v>
      </c>
      <c r="CP2901" s="10">
        <v>6</v>
      </c>
      <c r="CQ2901" s="10">
        <v>6</v>
      </c>
      <c r="CR2901" s="10">
        <v>5</v>
      </c>
      <c r="CS2901" s="10">
        <v>6</v>
      </c>
      <c r="CT2901" s="10">
        <v>5</v>
      </c>
      <c r="CU2901" s="10">
        <v>6</v>
      </c>
      <c r="CV2901" s="10">
        <v>2</v>
      </c>
      <c r="CW2901" s="10">
        <v>3</v>
      </c>
      <c r="CX2901" s="10">
        <v>6</v>
      </c>
      <c r="CY2901" s="10">
        <v>6</v>
      </c>
      <c r="CZ2901" s="10">
        <v>6</v>
      </c>
      <c r="DA2901" s="10">
        <v>5</v>
      </c>
      <c r="DB2901" s="10">
        <v>4</v>
      </c>
      <c r="DC2901" s="10">
        <v>6</v>
      </c>
      <c r="DD2901" s="10">
        <v>2</v>
      </c>
      <c r="DE2901" s="10">
        <v>7</v>
      </c>
      <c r="DF2901" s="10">
        <v>6</v>
      </c>
      <c r="DG2901" s="10">
        <v>6</v>
      </c>
      <c r="DH2901" s="10">
        <v>1</v>
      </c>
      <c r="DI2901" s="10">
        <v>5</v>
      </c>
      <c r="DJ2901" s="10">
        <v>2</v>
      </c>
      <c r="DK2901" s="10">
        <v>6</v>
      </c>
      <c r="DL2901" s="10">
        <v>5</v>
      </c>
      <c r="DM2901" s="9" t="s">
        <v>154</v>
      </c>
      <c r="DN2901" s="10">
        <v>1989</v>
      </c>
      <c r="DO2901" s="9">
        <f t="shared" si="9"/>
        <v>32</v>
      </c>
      <c r="DP2901" s="9" t="s">
        <v>155</v>
      </c>
      <c r="DQ2901" s="9" t="s">
        <v>156</v>
      </c>
      <c r="DR2901" s="9" t="s">
        <v>157</v>
      </c>
      <c r="DS2901" s="9" t="s">
        <v>137</v>
      </c>
      <c r="DT2901" s="9" t="s">
        <v>657</v>
      </c>
      <c r="DU2901" s="9" t="s">
        <v>203</v>
      </c>
      <c r="DV2901" s="9" t="str">
        <f>VLOOKUP(DU2901,Metadata!$B$2:$C$7,2,FALSE)</f>
        <v>6+ years</v>
      </c>
    </row>
    <row r="2902" spans="1:126">
      <c r="A2902" s="13">
        <v>2901</v>
      </c>
      <c r="B2902" s="9" t="s">
        <v>135</v>
      </c>
      <c r="C2902" s="9" t="str">
        <f>VLOOKUP(B2902,Metadata!$M$2:$N$6,2,FALSE)</f>
        <v>Permanent Employee</v>
      </c>
      <c r="D2902" s="9" t="s">
        <v>159</v>
      </c>
      <c r="E2902" s="9" t="s">
        <v>137</v>
      </c>
      <c r="F2902" s="9" t="s">
        <v>138</v>
      </c>
      <c r="G2902" s="9" t="s">
        <v>140</v>
      </c>
      <c r="H2902" s="9" t="str">
        <f>IF(G2902="","",VLOOKUP(G2902,Metadata!$J$2:$K$22,2,FALSE))</f>
        <v>Lisbon Metropolitan Area</v>
      </c>
      <c r="I2902" s="9" t="s">
        <v>138</v>
      </c>
      <c r="J2902" s="9" t="str">
        <f>IF(I2902="","",VLOOKUP(I2902,Metadata!$P$2:$Q$43,2,FALSE))</f>
        <v>Europe</v>
      </c>
      <c r="K2902" s="9" t="str">
        <f t="shared" si="0"/>
        <v>Portugal</v>
      </c>
      <c r="L2902" s="9" t="s">
        <v>140</v>
      </c>
      <c r="M2902" s="9" t="str">
        <f>IF(L2902="","",VLOOKUP(L2902,Metadata!$J$2:$K$22,2,FALSE))</f>
        <v>Lisbon Metropolitan Area</v>
      </c>
      <c r="N2902" s="9" t="s">
        <v>205</v>
      </c>
      <c r="O2902" s="9" t="s">
        <v>137</v>
      </c>
      <c r="P2902" s="9" t="s">
        <v>137</v>
      </c>
      <c r="Q2902" s="10" t="str">
        <f t="shared" si="1"/>
        <v>Full Office Job</v>
      </c>
      <c r="R2902" s="10">
        <v>5</v>
      </c>
      <c r="S2902" s="9" t="s">
        <v>290</v>
      </c>
      <c r="T2902" s="9" t="s">
        <v>137</v>
      </c>
      <c r="U2902" s="9" t="str">
        <f>IF(S2902&lt;&gt;"",S2902,IF(T2902&lt;&gt;"",VLOOKUP(T2902,Metadata!$S$2:$T$228,2,FALSE),""))</f>
        <v>Quality Assurance/Testing</v>
      </c>
      <c r="V2902" s="9" t="s">
        <v>264</v>
      </c>
      <c r="W2902" s="9" t="s">
        <v>137</v>
      </c>
      <c r="X2902" s="9" t="s">
        <v>269</v>
      </c>
      <c r="Y2902" s="9" t="s">
        <v>137</v>
      </c>
      <c r="Z2902" s="9" t="s">
        <v>218</v>
      </c>
      <c r="AA2902" s="9" t="s">
        <v>165</v>
      </c>
      <c r="AB2902" s="9" t="s">
        <v>253</v>
      </c>
      <c r="AC2902" s="9" t="s">
        <v>147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 t="s">
        <v>178</v>
      </c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 t="s">
        <v>257</v>
      </c>
      <c r="BP2902" s="9"/>
      <c r="BQ2902" s="9"/>
      <c r="BR2902" s="9"/>
      <c r="BS2902" s="9"/>
      <c r="BT2902" s="9"/>
      <c r="BU2902" s="9"/>
      <c r="BV2902" s="9"/>
      <c r="BW2902" s="9"/>
      <c r="BX2902" s="9"/>
      <c r="BY2902" s="9" t="s">
        <v>150</v>
      </c>
      <c r="BZ2902" s="9" t="s">
        <v>137</v>
      </c>
      <c r="CA2902" s="10"/>
      <c r="CB2902" s="10" t="str">
        <f t="shared" si="5"/>
        <v/>
      </c>
      <c r="CC2902" s="10"/>
      <c r="CD2902" s="9" t="str">
        <f t="shared" si="2"/>
        <v/>
      </c>
      <c r="CE2902" s="9" t="s">
        <v>151</v>
      </c>
      <c r="CF2902" s="9" t="s">
        <v>188</v>
      </c>
      <c r="CG2902" s="9">
        <f>IF(CF2902="","",VLOOKUP(CF2902,Metadata!$D$2:$H$20,2,FALSE))</f>
        <v>17500</v>
      </c>
      <c r="CH2902" s="9">
        <f>IF(CF2902="","",VLOOKUP(CF2902,Metadata!$D$2:$H$20,4,FALSE))</f>
        <v>15000</v>
      </c>
      <c r="CI2902" s="9">
        <f>IF(CF2902="","",VLOOKUP(CF2902,Metadata!$D$2:$H$20,5,FALSE))</f>
        <v>20000</v>
      </c>
      <c r="CJ2902" s="9">
        <f t="shared" si="3"/>
        <v>17500</v>
      </c>
      <c r="CK2902" s="9" t="s">
        <v>221</v>
      </c>
      <c r="CL2902" s="10">
        <v>3</v>
      </c>
      <c r="CM2902" s="10">
        <v>4</v>
      </c>
      <c r="CN2902" s="10">
        <v>5</v>
      </c>
      <c r="CO2902" s="10">
        <v>5</v>
      </c>
      <c r="CP2902" s="10">
        <v>7</v>
      </c>
      <c r="CQ2902" s="10">
        <v>7</v>
      </c>
      <c r="CR2902" s="10">
        <v>4</v>
      </c>
      <c r="CS2902" s="10">
        <v>5</v>
      </c>
      <c r="CT2902" s="10">
        <v>7</v>
      </c>
      <c r="CU2902" s="10">
        <v>7</v>
      </c>
      <c r="CV2902" s="10">
        <v>5</v>
      </c>
      <c r="CW2902" s="10">
        <v>3</v>
      </c>
      <c r="CX2902" s="10">
        <v>7</v>
      </c>
      <c r="CY2902" s="10">
        <v>4</v>
      </c>
      <c r="CZ2902" s="10">
        <v>5</v>
      </c>
      <c r="DA2902" s="10">
        <v>4</v>
      </c>
      <c r="DB2902" s="10">
        <v>5</v>
      </c>
      <c r="DC2902" s="10">
        <v>7</v>
      </c>
      <c r="DD2902" s="10">
        <v>2</v>
      </c>
      <c r="DE2902" s="10">
        <v>7</v>
      </c>
      <c r="DF2902" s="10">
        <v>7</v>
      </c>
      <c r="DG2902" s="10">
        <v>7</v>
      </c>
      <c r="DH2902" s="10">
        <v>4</v>
      </c>
      <c r="DI2902" s="10">
        <v>4</v>
      </c>
      <c r="DJ2902" s="10">
        <v>1</v>
      </c>
      <c r="DK2902" s="10">
        <v>1</v>
      </c>
      <c r="DL2902" s="10">
        <v>1</v>
      </c>
      <c r="DM2902" s="9" t="s">
        <v>154</v>
      </c>
      <c r="DN2902" s="10">
        <v>1983</v>
      </c>
      <c r="DO2902" s="9">
        <f t="shared" si="9"/>
        <v>38</v>
      </c>
      <c r="DP2902" s="9" t="s">
        <v>155</v>
      </c>
      <c r="DQ2902" s="9" t="s">
        <v>210</v>
      </c>
      <c r="DR2902" s="9" t="s">
        <v>170</v>
      </c>
      <c r="DS2902" s="9" t="s">
        <v>137</v>
      </c>
      <c r="DT2902" s="9" t="s">
        <v>657</v>
      </c>
      <c r="DU2902" s="9" t="s">
        <v>158</v>
      </c>
      <c r="DV2902" s="9" t="str">
        <f>VLOOKUP(DU2902,Metadata!$B$2:$C$7,2,FALSE)</f>
        <v>6+ years</v>
      </c>
    </row>
    <row r="2903" spans="1:126">
      <c r="A2903" s="13">
        <v>2902</v>
      </c>
      <c r="B2903" s="9" t="s">
        <v>135</v>
      </c>
      <c r="C2903" s="9" t="str">
        <f>VLOOKUP(B2903,Metadata!$M$2:$N$6,2,FALSE)</f>
        <v>Permanent Employee</v>
      </c>
      <c r="D2903" s="9" t="s">
        <v>159</v>
      </c>
      <c r="E2903" s="9" t="s">
        <v>137</v>
      </c>
      <c r="F2903" s="9" t="s">
        <v>138</v>
      </c>
      <c r="G2903" s="9" t="s">
        <v>172</v>
      </c>
      <c r="H2903" s="9" t="str">
        <f>IF(G2903="","",VLOOKUP(G2903,Metadata!$J$2:$K$22,2,FALSE))</f>
        <v>Porto Metropolitan Area</v>
      </c>
      <c r="I2903" s="9" t="s">
        <v>138</v>
      </c>
      <c r="J2903" s="9" t="str">
        <f>IF(I2903="","",VLOOKUP(I2903,Metadata!$P$2:$Q$43,2,FALSE))</f>
        <v>Europe</v>
      </c>
      <c r="K2903" s="9" t="str">
        <f t="shared" si="0"/>
        <v>Portugal</v>
      </c>
      <c r="L2903" s="9" t="s">
        <v>172</v>
      </c>
      <c r="M2903" s="9" t="str">
        <f>IF(L2903="","",VLOOKUP(L2903,Metadata!$J$2:$K$22,2,FALSE))</f>
        <v>Porto Metropolitan Area</v>
      </c>
      <c r="N2903" s="9" t="s">
        <v>141</v>
      </c>
      <c r="O2903" s="9" t="s">
        <v>137</v>
      </c>
      <c r="P2903" s="9" t="s">
        <v>142</v>
      </c>
      <c r="Q2903" s="10" t="str">
        <f t="shared" si="1"/>
        <v>Full Office Job</v>
      </c>
      <c r="R2903" s="10">
        <v>4</v>
      </c>
      <c r="S2903" s="9" t="s">
        <v>319</v>
      </c>
      <c r="T2903" s="9" t="s">
        <v>137</v>
      </c>
      <c r="U2903" s="9" t="str">
        <f>IF(S2903&lt;&gt;"",S2903,IF(T2903&lt;&gt;"",VLOOKUP(T2903,Metadata!$S$2:$T$228,2,FALSE),""))</f>
        <v>CTO</v>
      </c>
      <c r="V2903" s="9" t="s">
        <v>217</v>
      </c>
      <c r="W2903" s="9" t="s">
        <v>137</v>
      </c>
      <c r="X2903" s="9" t="s">
        <v>175</v>
      </c>
      <c r="Y2903" s="9" t="s">
        <v>137</v>
      </c>
      <c r="Z2903" s="9" t="s">
        <v>262</v>
      </c>
      <c r="AA2903" s="9" t="s">
        <v>137</v>
      </c>
      <c r="AB2903" s="9" t="s">
        <v>137</v>
      </c>
      <c r="AC2903" s="9"/>
      <c r="AD2903" s="9"/>
      <c r="AE2903" s="9"/>
      <c r="AF2903" s="9" t="s">
        <v>243</v>
      </c>
      <c r="AG2903" s="9"/>
      <c r="AH2903" s="9"/>
      <c r="AI2903" s="9"/>
      <c r="AJ2903" s="9" t="s">
        <v>185</v>
      </c>
      <c r="AK2903" s="9"/>
      <c r="AL2903" s="9"/>
      <c r="AM2903" s="9"/>
      <c r="AN2903" s="9"/>
      <c r="AO2903" s="9"/>
      <c r="AP2903" s="9"/>
      <c r="AQ2903" s="9"/>
      <c r="AR2903" s="9"/>
      <c r="AS2903" s="9"/>
      <c r="AT2903" s="9" t="s">
        <v>324</v>
      </c>
      <c r="AU2903" s="9" t="s">
        <v>267</v>
      </c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 t="s">
        <v>186</v>
      </c>
      <c r="BO2903" s="9"/>
      <c r="BP2903" s="9"/>
      <c r="BQ2903" s="9"/>
      <c r="BR2903" s="9"/>
      <c r="BS2903" s="9" t="s">
        <v>200</v>
      </c>
      <c r="BT2903" s="9"/>
      <c r="BU2903" s="9"/>
      <c r="BV2903" s="9"/>
      <c r="BW2903" s="9"/>
      <c r="BX2903" s="9"/>
      <c r="BY2903" s="9"/>
      <c r="BZ2903" s="9" t="s">
        <v>866</v>
      </c>
      <c r="CA2903" s="10"/>
      <c r="CB2903" s="10" t="str">
        <f t="shared" si="5"/>
        <v/>
      </c>
      <c r="CC2903" s="10"/>
      <c r="CD2903" s="9" t="str">
        <f t="shared" si="2"/>
        <v/>
      </c>
      <c r="CE2903" s="9" t="s">
        <v>168</v>
      </c>
      <c r="CF2903" s="9" t="s">
        <v>365</v>
      </c>
      <c r="CG2903" s="9">
        <f>IF(CF2903="","",VLOOKUP(CF2903,Metadata!$D$2:$H$20,2,FALSE))</f>
        <v>77500</v>
      </c>
      <c r="CH2903" s="9">
        <f>IF(CF2903="","",VLOOKUP(CF2903,Metadata!$D$2:$H$20,4,FALSE))</f>
        <v>75000</v>
      </c>
      <c r="CI2903" s="9">
        <f>IF(CF2903="","",VLOOKUP(CF2903,Metadata!$D$2:$H$20,5,FALSE))</f>
        <v>80000</v>
      </c>
      <c r="CJ2903" s="9">
        <f t="shared" si="3"/>
        <v>77500</v>
      </c>
      <c r="CK2903" s="9" t="s">
        <v>153</v>
      </c>
      <c r="CL2903" s="10">
        <v>5</v>
      </c>
      <c r="CM2903" s="10">
        <v>1</v>
      </c>
      <c r="CN2903" s="10">
        <v>6</v>
      </c>
      <c r="CO2903" s="10">
        <v>6</v>
      </c>
      <c r="CP2903" s="10">
        <v>6</v>
      </c>
      <c r="CQ2903" s="10">
        <v>6</v>
      </c>
      <c r="CR2903" s="10">
        <v>5</v>
      </c>
      <c r="CS2903" s="10">
        <v>6</v>
      </c>
      <c r="CT2903" s="10">
        <v>6</v>
      </c>
      <c r="CU2903" s="10">
        <v>5</v>
      </c>
      <c r="CV2903" s="10">
        <v>6</v>
      </c>
      <c r="CW2903" s="10">
        <v>5</v>
      </c>
      <c r="CX2903" s="10">
        <v>5</v>
      </c>
      <c r="CY2903" s="10">
        <v>5</v>
      </c>
      <c r="CZ2903" s="10">
        <v>6</v>
      </c>
      <c r="DA2903" s="10">
        <v>6</v>
      </c>
      <c r="DB2903" s="10">
        <v>5</v>
      </c>
      <c r="DC2903" s="10">
        <v>7</v>
      </c>
      <c r="DD2903" s="10">
        <v>6</v>
      </c>
      <c r="DE2903" s="10">
        <v>6</v>
      </c>
      <c r="DF2903" s="10">
        <v>7</v>
      </c>
      <c r="DG2903" s="10">
        <v>6</v>
      </c>
      <c r="DH2903" s="10">
        <v>6</v>
      </c>
      <c r="DI2903" s="10">
        <v>6</v>
      </c>
      <c r="DJ2903" s="10">
        <v>5</v>
      </c>
      <c r="DK2903" s="10">
        <v>6</v>
      </c>
      <c r="DL2903" s="10">
        <v>6</v>
      </c>
      <c r="DM2903" s="9" t="s">
        <v>154</v>
      </c>
      <c r="DN2903" s="10">
        <v>1980</v>
      </c>
      <c r="DO2903" s="9">
        <f t="shared" si="9"/>
        <v>41</v>
      </c>
      <c r="DP2903" s="9" t="s">
        <v>155</v>
      </c>
      <c r="DQ2903" s="9" t="s">
        <v>202</v>
      </c>
      <c r="DR2903" s="9" t="s">
        <v>157</v>
      </c>
      <c r="DS2903" s="9" t="s">
        <v>137</v>
      </c>
      <c r="DT2903" s="9" t="s">
        <v>657</v>
      </c>
      <c r="DU2903" s="9" t="s">
        <v>158</v>
      </c>
      <c r="DV2903" s="9" t="str">
        <f>VLOOKUP(DU2903,Metadata!$B$2:$C$7,2,FALSE)</f>
        <v>6+ years</v>
      </c>
    </row>
    <row r="2904" spans="1:126">
      <c r="A2904" s="13">
        <v>2903</v>
      </c>
      <c r="B2904" s="9" t="s">
        <v>135</v>
      </c>
      <c r="C2904" s="9" t="str">
        <f>VLOOKUP(B2904,Metadata!$M$2:$N$6,2,FALSE)</f>
        <v>Permanent Employee</v>
      </c>
      <c r="D2904" s="9" t="s">
        <v>136</v>
      </c>
      <c r="E2904" s="9" t="s">
        <v>137</v>
      </c>
      <c r="F2904" s="9" t="s">
        <v>138</v>
      </c>
      <c r="G2904" s="9" t="s">
        <v>265</v>
      </c>
      <c r="H2904" s="9" t="str">
        <f>IF(G2904="","",VLOOKUP(G2904,Metadata!$J$2:$K$22,2,FALSE))</f>
        <v>Azores and Madeira</v>
      </c>
      <c r="I2904" s="9" t="s">
        <v>138</v>
      </c>
      <c r="J2904" s="9" t="str">
        <f>IF(I2904="","",VLOOKUP(I2904,Metadata!$P$2:$Q$43,2,FALSE))</f>
        <v>Europe</v>
      </c>
      <c r="K2904" s="9" t="str">
        <f t="shared" si="0"/>
        <v>Portugal</v>
      </c>
      <c r="L2904" s="9" t="s">
        <v>265</v>
      </c>
      <c r="M2904" s="9" t="str">
        <f>IF(L2904="","",VLOOKUP(L2904,Metadata!$J$2:$K$22,2,FALSE))</f>
        <v>Azores and Madeira</v>
      </c>
      <c r="N2904" s="9" t="s">
        <v>214</v>
      </c>
      <c r="O2904" s="9" t="s">
        <v>136</v>
      </c>
      <c r="P2904" s="9" t="s">
        <v>142</v>
      </c>
      <c r="Q2904" s="10" t="str">
        <f t="shared" si="1"/>
        <v>Full Office Job</v>
      </c>
      <c r="R2904" s="10">
        <v>7</v>
      </c>
      <c r="S2904" s="9" t="s">
        <v>161</v>
      </c>
      <c r="T2904" s="9" t="s">
        <v>137</v>
      </c>
      <c r="U2904" s="9" t="str">
        <f>IF(S2904&lt;&gt;"",S2904,IF(T2904&lt;&gt;"",VLOOKUP(T2904,Metadata!$S$2:$T$228,2,FALSE),""))</f>
        <v>Full-Stack Developer</v>
      </c>
      <c r="V2904" s="9" t="s">
        <v>207</v>
      </c>
      <c r="W2904" s="9" t="s">
        <v>137</v>
      </c>
      <c r="X2904" s="9" t="s">
        <v>163</v>
      </c>
      <c r="Y2904" s="9" t="s">
        <v>137</v>
      </c>
      <c r="Z2904" s="9" t="s">
        <v>193</v>
      </c>
      <c r="AA2904" s="9" t="s">
        <v>137</v>
      </c>
      <c r="AB2904" s="9" t="s">
        <v>137</v>
      </c>
      <c r="AC2904" s="9" t="s">
        <v>147</v>
      </c>
      <c r="AD2904" s="9"/>
      <c r="AE2904" s="9" t="s">
        <v>194</v>
      </c>
      <c r="AF2904" s="9"/>
      <c r="AG2904" s="9"/>
      <c r="AH2904" s="9"/>
      <c r="AI2904" s="9"/>
      <c r="AJ2904" s="9"/>
      <c r="AK2904" s="9"/>
      <c r="AL2904" s="9"/>
      <c r="AM2904" s="9"/>
      <c r="AN2904" s="9" t="s">
        <v>195</v>
      </c>
      <c r="AO2904" s="9"/>
      <c r="AP2904" s="9"/>
      <c r="AQ2904" s="9"/>
      <c r="AR2904" s="9" t="s">
        <v>149</v>
      </c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198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10"/>
      <c r="CB2904" s="10" t="str">
        <f t="shared" si="5"/>
        <v/>
      </c>
      <c r="CC2904" s="10"/>
      <c r="CD2904" s="9" t="str">
        <f t="shared" si="2"/>
        <v/>
      </c>
      <c r="CE2904" s="9" t="s">
        <v>151</v>
      </c>
      <c r="CF2904" s="9" t="s">
        <v>220</v>
      </c>
      <c r="CG2904" s="9">
        <f>IF(CF2904="","",VLOOKUP(CF2904,Metadata!$D$2:$H$20,2,FALSE))</f>
        <v>27500</v>
      </c>
      <c r="CH2904" s="9">
        <f>IF(CF2904="","",VLOOKUP(CF2904,Metadata!$D$2:$H$20,4,FALSE))</f>
        <v>25000</v>
      </c>
      <c r="CI2904" s="9">
        <f>IF(CF2904="","",VLOOKUP(CF2904,Metadata!$D$2:$H$20,5,FALSE))</f>
        <v>30000</v>
      </c>
      <c r="CJ2904" s="9">
        <f t="shared" si="3"/>
        <v>27500</v>
      </c>
      <c r="CK2904" s="9" t="s">
        <v>153</v>
      </c>
      <c r="CL2904" s="10">
        <v>3</v>
      </c>
      <c r="CM2904" s="10">
        <v>5</v>
      </c>
      <c r="CN2904" s="10">
        <v>7</v>
      </c>
      <c r="CO2904" s="10">
        <v>6</v>
      </c>
      <c r="CP2904" s="10">
        <v>6</v>
      </c>
      <c r="CQ2904" s="10">
        <v>6</v>
      </c>
      <c r="CR2904" s="10">
        <v>7</v>
      </c>
      <c r="CS2904" s="10">
        <v>7</v>
      </c>
      <c r="CT2904" s="10">
        <v>7</v>
      </c>
      <c r="CU2904" s="10">
        <v>7</v>
      </c>
      <c r="CV2904" s="10">
        <v>7</v>
      </c>
      <c r="CW2904" s="10">
        <v>7</v>
      </c>
      <c r="CX2904" s="10">
        <v>5</v>
      </c>
      <c r="CY2904" s="10">
        <v>6</v>
      </c>
      <c r="CZ2904" s="10">
        <v>5</v>
      </c>
      <c r="DA2904" s="10">
        <v>2</v>
      </c>
      <c r="DB2904" s="10">
        <v>2</v>
      </c>
      <c r="DC2904" s="10">
        <v>4</v>
      </c>
      <c r="DD2904" s="10">
        <v>2</v>
      </c>
      <c r="DE2904" s="10">
        <v>7</v>
      </c>
      <c r="DF2904" s="10">
        <v>5</v>
      </c>
      <c r="DG2904" s="10">
        <v>6</v>
      </c>
      <c r="DH2904" s="10">
        <v>6</v>
      </c>
      <c r="DI2904" s="10">
        <v>4</v>
      </c>
      <c r="DJ2904" s="10">
        <v>6</v>
      </c>
      <c r="DK2904" s="10">
        <v>5</v>
      </c>
      <c r="DL2904" s="10">
        <v>6</v>
      </c>
      <c r="DM2904" s="9" t="s">
        <v>154</v>
      </c>
      <c r="DN2904" s="10">
        <v>1987</v>
      </c>
      <c r="DO2904" s="9">
        <f t="shared" si="9"/>
        <v>34</v>
      </c>
      <c r="DP2904" s="9" t="s">
        <v>155</v>
      </c>
      <c r="DQ2904" s="9" t="s">
        <v>156</v>
      </c>
      <c r="DR2904" s="9" t="s">
        <v>157</v>
      </c>
      <c r="DS2904" s="9" t="s">
        <v>137</v>
      </c>
      <c r="DT2904" s="9" t="s">
        <v>657</v>
      </c>
      <c r="DU2904" s="9" t="s">
        <v>158</v>
      </c>
      <c r="DV2904" s="9" t="str">
        <f>VLOOKUP(DU2904,Metadata!$B$2:$C$7,2,FALSE)</f>
        <v>6+ years</v>
      </c>
    </row>
    <row r="2905" spans="1:126">
      <c r="A2905" s="13">
        <v>2904</v>
      </c>
      <c r="B2905" s="9" t="s">
        <v>135</v>
      </c>
      <c r="C2905" s="9" t="str">
        <f>VLOOKUP(B2905,Metadata!$M$2:$N$6,2,FALSE)</f>
        <v>Permanent Employee</v>
      </c>
      <c r="D2905" s="9" t="s">
        <v>159</v>
      </c>
      <c r="E2905" s="9" t="s">
        <v>137</v>
      </c>
      <c r="F2905" s="9" t="s">
        <v>138</v>
      </c>
      <c r="G2905" s="9" t="s">
        <v>190</v>
      </c>
      <c r="H2905" s="9" t="str">
        <f>IF(G2905="","",VLOOKUP(G2905,Metadata!$J$2:$K$22,2,FALSE))</f>
        <v>North</v>
      </c>
      <c r="I2905" s="9" t="s">
        <v>138</v>
      </c>
      <c r="J2905" s="9" t="str">
        <f>IF(I2905="","",VLOOKUP(I2905,Metadata!$P$2:$Q$43,2,FALSE))</f>
        <v>Europe</v>
      </c>
      <c r="K2905" s="9" t="str">
        <f t="shared" si="0"/>
        <v>Portugal</v>
      </c>
      <c r="L2905" s="9" t="s">
        <v>172</v>
      </c>
      <c r="M2905" s="9" t="str">
        <f>IF(L2905="","",VLOOKUP(L2905,Metadata!$J$2:$K$22,2,FALSE))</f>
        <v>Porto Metropolitan Area</v>
      </c>
      <c r="N2905" s="9" t="s">
        <v>141</v>
      </c>
      <c r="O2905" s="9" t="s">
        <v>137</v>
      </c>
      <c r="P2905" s="9" t="s">
        <v>142</v>
      </c>
      <c r="Q2905" s="10" t="str">
        <f t="shared" si="1"/>
        <v>Full Office Job</v>
      </c>
      <c r="R2905" s="10">
        <v>6</v>
      </c>
      <c r="S2905" s="9" t="s">
        <v>161</v>
      </c>
      <c r="T2905" s="9" t="s">
        <v>137</v>
      </c>
      <c r="U2905" s="9" t="str">
        <f>IF(S2905&lt;&gt;"",S2905,IF(T2905&lt;&gt;"",VLOOKUP(T2905,Metadata!$S$2:$T$228,2,FALSE),""))</f>
        <v>Full-Stack Developer</v>
      </c>
      <c r="V2905" s="9" t="s">
        <v>276</v>
      </c>
      <c r="W2905" s="9" t="s">
        <v>137</v>
      </c>
      <c r="X2905" s="9" t="s">
        <v>163</v>
      </c>
      <c r="Y2905" s="9" t="s">
        <v>137</v>
      </c>
      <c r="Z2905" s="9" t="s">
        <v>262</v>
      </c>
      <c r="AA2905" s="9" t="s">
        <v>137</v>
      </c>
      <c r="AB2905" s="9" t="s">
        <v>137</v>
      </c>
      <c r="AC2905" s="9" t="s">
        <v>147</v>
      </c>
      <c r="AD2905" s="9" t="s">
        <v>148</v>
      </c>
      <c r="AE2905" s="9" t="s">
        <v>194</v>
      </c>
      <c r="AF2905" s="9"/>
      <c r="AG2905" s="9"/>
      <c r="AH2905" s="9" t="s">
        <v>176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 t="s">
        <v>196</v>
      </c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198</v>
      </c>
      <c r="BL2905" s="9" t="s">
        <v>199</v>
      </c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10"/>
      <c r="CB2905" s="10" t="str">
        <f t="shared" si="5"/>
        <v/>
      </c>
      <c r="CC2905" s="10"/>
      <c r="CD2905" s="9" t="str">
        <f t="shared" si="2"/>
        <v/>
      </c>
      <c r="CE2905" s="9" t="s">
        <v>151</v>
      </c>
      <c r="CF2905" s="9" t="s">
        <v>225</v>
      </c>
      <c r="CG2905" s="9">
        <f>IF(CF2905="","",VLOOKUP(CF2905,Metadata!$D$2:$H$20,2,FALSE))</f>
        <v>22500</v>
      </c>
      <c r="CH2905" s="9">
        <f>IF(CF2905="","",VLOOKUP(CF2905,Metadata!$D$2:$H$20,4,FALSE))</f>
        <v>20000</v>
      </c>
      <c r="CI2905" s="9">
        <f>IF(CF2905="","",VLOOKUP(CF2905,Metadata!$D$2:$H$20,5,FALSE))</f>
        <v>25000</v>
      </c>
      <c r="CJ2905" s="9">
        <f t="shared" si="3"/>
        <v>22500</v>
      </c>
      <c r="CK2905" s="9" t="s">
        <v>189</v>
      </c>
      <c r="CL2905" s="10">
        <v>1</v>
      </c>
      <c r="CM2905" s="10">
        <v>3</v>
      </c>
      <c r="CN2905" s="10">
        <v>6</v>
      </c>
      <c r="CO2905" s="10">
        <v>6</v>
      </c>
      <c r="CP2905" s="10">
        <v>7</v>
      </c>
      <c r="CQ2905" s="10">
        <v>7</v>
      </c>
      <c r="CR2905" s="10">
        <v>5</v>
      </c>
      <c r="CS2905" s="10">
        <v>7</v>
      </c>
      <c r="CT2905" s="10">
        <v>6</v>
      </c>
      <c r="CU2905" s="10">
        <v>7</v>
      </c>
      <c r="CV2905" s="10">
        <v>7</v>
      </c>
      <c r="CW2905" s="10">
        <v>5</v>
      </c>
      <c r="CX2905" s="10">
        <v>6</v>
      </c>
      <c r="CY2905" s="10">
        <v>7</v>
      </c>
      <c r="CZ2905" s="10">
        <v>5</v>
      </c>
      <c r="DA2905" s="10">
        <v>5</v>
      </c>
      <c r="DB2905" s="10">
        <v>5</v>
      </c>
      <c r="DC2905" s="10">
        <v>7</v>
      </c>
      <c r="DD2905" s="10">
        <v>7</v>
      </c>
      <c r="DE2905" s="10">
        <v>7</v>
      </c>
      <c r="DF2905" s="10">
        <v>7</v>
      </c>
      <c r="DG2905" s="10">
        <v>6</v>
      </c>
      <c r="DH2905" s="10">
        <v>5</v>
      </c>
      <c r="DI2905" s="10">
        <v>7</v>
      </c>
      <c r="DJ2905" s="10">
        <v>4</v>
      </c>
      <c r="DK2905" s="10">
        <v>5</v>
      </c>
      <c r="DL2905" s="10">
        <v>6</v>
      </c>
      <c r="DM2905" s="9" t="s">
        <v>154</v>
      </c>
      <c r="DN2905" s="10">
        <v>1981</v>
      </c>
      <c r="DO2905" s="9">
        <f t="shared" si="9"/>
        <v>40</v>
      </c>
      <c r="DP2905" s="9" t="s">
        <v>155</v>
      </c>
      <c r="DQ2905" s="9" t="s">
        <v>202</v>
      </c>
      <c r="DR2905" s="9" t="s">
        <v>157</v>
      </c>
      <c r="DS2905" s="9" t="s">
        <v>137</v>
      </c>
      <c r="DT2905" s="9" t="s">
        <v>657</v>
      </c>
      <c r="DU2905" s="9" t="s">
        <v>158</v>
      </c>
      <c r="DV2905" s="9" t="str">
        <f>VLOOKUP(DU2905,Metadata!$B$2:$C$7,2,FALSE)</f>
        <v>6+ years</v>
      </c>
    </row>
    <row r="2906" spans="1:126">
      <c r="A2906" s="13">
        <v>2905</v>
      </c>
      <c r="B2906" s="9" t="s">
        <v>135</v>
      </c>
      <c r="C2906" s="9" t="str">
        <f>VLOOKUP(B2906,Metadata!$M$2:$N$6,2,FALSE)</f>
        <v>Permanent Employee</v>
      </c>
      <c r="D2906" s="9" t="s">
        <v>159</v>
      </c>
      <c r="E2906" s="9" t="s">
        <v>137</v>
      </c>
      <c r="F2906" s="9" t="s">
        <v>138</v>
      </c>
      <c r="G2906" s="9" t="s">
        <v>140</v>
      </c>
      <c r="H2906" s="9" t="str">
        <f>IF(G2906="","",VLOOKUP(G2906,Metadata!$J$2:$K$22,2,FALSE))</f>
        <v>Lisbon Metropolitan Area</v>
      </c>
      <c r="I2906" s="9" t="s">
        <v>138</v>
      </c>
      <c r="J2906" s="9" t="str">
        <f>IF(I2906="","",VLOOKUP(I2906,Metadata!$P$2:$Q$43,2,FALSE))</f>
        <v>Europe</v>
      </c>
      <c r="K2906" s="9" t="str">
        <f t="shared" si="0"/>
        <v>Portugal</v>
      </c>
      <c r="L2906" s="9" t="s">
        <v>140</v>
      </c>
      <c r="M2906" s="9" t="str">
        <f>IF(L2906="","",VLOOKUP(L2906,Metadata!$J$2:$K$22,2,FALSE))</f>
        <v>Lisbon Metropolitan Area</v>
      </c>
      <c r="N2906" s="9" t="s">
        <v>205</v>
      </c>
      <c r="O2906" s="9" t="s">
        <v>137</v>
      </c>
      <c r="P2906" s="9" t="s">
        <v>137</v>
      </c>
      <c r="Q2906" s="10" t="str">
        <f t="shared" si="1"/>
        <v>Full Office Job</v>
      </c>
      <c r="R2906" s="10">
        <v>2</v>
      </c>
      <c r="S2906" s="9" t="s">
        <v>143</v>
      </c>
      <c r="T2906" s="9" t="s">
        <v>137</v>
      </c>
      <c r="U2906" s="9" t="str">
        <f>IF(S2906&lt;&gt;"",S2906,IF(T2906&lt;&gt;"",VLOOKUP(T2906,Metadata!$S$2:$T$228,2,FALSE),""))</f>
        <v>Technical Team Leader</v>
      </c>
      <c r="V2906" s="9" t="s">
        <v>162</v>
      </c>
      <c r="W2906" s="9" t="s">
        <v>137</v>
      </c>
      <c r="X2906" s="9" t="s">
        <v>145</v>
      </c>
      <c r="Y2906" s="9" t="s">
        <v>137</v>
      </c>
      <c r="Z2906" s="9" t="s">
        <v>218</v>
      </c>
      <c r="AA2906" s="9" t="s">
        <v>137</v>
      </c>
      <c r="AB2906" s="9" t="s">
        <v>137</v>
      </c>
      <c r="AC2906" s="9"/>
      <c r="AD2906" s="9"/>
      <c r="AE2906" s="9" t="s">
        <v>194</v>
      </c>
      <c r="AF2906" s="9"/>
      <c r="AG2906" s="9"/>
      <c r="AH2906" s="9" t="s">
        <v>176</v>
      </c>
      <c r="AI2906" s="9" t="s">
        <v>230</v>
      </c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 t="s">
        <v>150</v>
      </c>
      <c r="BZ2906" s="9" t="s">
        <v>137</v>
      </c>
      <c r="CA2906" s="10"/>
      <c r="CB2906" s="10" t="str">
        <f t="shared" si="5"/>
        <v/>
      </c>
      <c r="CC2906" s="10"/>
      <c r="CD2906" s="9" t="str">
        <f t="shared" si="2"/>
        <v/>
      </c>
      <c r="CE2906" s="9" t="s">
        <v>168</v>
      </c>
      <c r="CF2906" s="9" t="s">
        <v>254</v>
      </c>
      <c r="CG2906" s="9">
        <f>IF(CF2906="","",VLOOKUP(CF2906,Metadata!$D$2:$H$20,2,FALSE))</f>
        <v>37500</v>
      </c>
      <c r="CH2906" s="9">
        <f>IF(CF2906="","",VLOOKUP(CF2906,Metadata!$D$2:$H$20,4,FALSE))</f>
        <v>35000</v>
      </c>
      <c r="CI2906" s="9">
        <f>IF(CF2906="","",VLOOKUP(CF2906,Metadata!$D$2:$H$20,5,FALSE))</f>
        <v>40000</v>
      </c>
      <c r="CJ2906" s="9">
        <f t="shared" si="3"/>
        <v>37500</v>
      </c>
      <c r="CK2906" s="9" t="s">
        <v>189</v>
      </c>
      <c r="CL2906" s="10">
        <v>6</v>
      </c>
      <c r="CM2906" s="10">
        <v>3</v>
      </c>
      <c r="CN2906" s="10">
        <v>4</v>
      </c>
      <c r="CO2906" s="10">
        <v>7</v>
      </c>
      <c r="CP2906" s="10">
        <v>7</v>
      </c>
      <c r="CQ2906" s="10">
        <v>7</v>
      </c>
      <c r="CR2906" s="10">
        <v>1</v>
      </c>
      <c r="CS2906" s="10">
        <v>4</v>
      </c>
      <c r="CT2906" s="10">
        <v>7</v>
      </c>
      <c r="CU2906" s="10">
        <v>5</v>
      </c>
      <c r="CV2906" s="10">
        <v>7</v>
      </c>
      <c r="CW2906" s="10">
        <v>7</v>
      </c>
      <c r="CX2906" s="10">
        <v>7</v>
      </c>
      <c r="CY2906" s="10">
        <v>4</v>
      </c>
      <c r="CZ2906" s="10">
        <v>5</v>
      </c>
      <c r="DA2906" s="10">
        <v>3</v>
      </c>
      <c r="DB2906" s="10">
        <v>6</v>
      </c>
      <c r="DC2906" s="10">
        <v>7</v>
      </c>
      <c r="DD2906" s="10">
        <v>3</v>
      </c>
      <c r="DE2906" s="10">
        <v>3</v>
      </c>
      <c r="DF2906" s="10">
        <v>7</v>
      </c>
      <c r="DG2906" s="10">
        <v>7</v>
      </c>
      <c r="DH2906" s="10">
        <v>4</v>
      </c>
      <c r="DI2906" s="10">
        <v>7</v>
      </c>
      <c r="DJ2906" s="10">
        <v>3</v>
      </c>
      <c r="DK2906" s="10">
        <v>3</v>
      </c>
      <c r="DL2906" s="10">
        <v>5</v>
      </c>
      <c r="DM2906" s="9" t="s">
        <v>154</v>
      </c>
      <c r="DN2906" s="10">
        <v>1971</v>
      </c>
      <c r="DO2906" s="9">
        <f t="shared" si="9"/>
        <v>50</v>
      </c>
      <c r="DP2906" s="9" t="s">
        <v>155</v>
      </c>
      <c r="DQ2906" s="9" t="s">
        <v>202</v>
      </c>
      <c r="DR2906" s="9" t="s">
        <v>157</v>
      </c>
      <c r="DS2906" s="9" t="s">
        <v>137</v>
      </c>
      <c r="DT2906" s="9" t="s">
        <v>657</v>
      </c>
      <c r="DU2906" s="9" t="s">
        <v>158</v>
      </c>
      <c r="DV2906" s="9" t="str">
        <f>VLOOKUP(DU2906,Metadata!$B$2:$C$7,2,FALSE)</f>
        <v>6+ years</v>
      </c>
    </row>
    <row r="2907" spans="1:126">
      <c r="A2907" s="13">
        <v>2906</v>
      </c>
      <c r="B2907" s="9" t="s">
        <v>171</v>
      </c>
      <c r="C2907" s="9" t="str">
        <f>VLOOKUP(B2907,Metadata!$M$2:$N$6,2,FALSE)</f>
        <v>Contractor</v>
      </c>
      <c r="D2907" s="9" t="s">
        <v>137</v>
      </c>
      <c r="E2907" s="9" t="s">
        <v>136</v>
      </c>
      <c r="F2907" s="9" t="s">
        <v>138</v>
      </c>
      <c r="G2907" s="9" t="s">
        <v>213</v>
      </c>
      <c r="H2907" s="9" t="str">
        <f>IF(G2907="","",VLOOKUP(G2907,Metadata!$J$2:$K$22,2,FALSE))</f>
        <v>Centre</v>
      </c>
      <c r="I2907" s="9" t="s">
        <v>138</v>
      </c>
      <c r="J2907" s="9" t="str">
        <f>IF(I2907="","",VLOOKUP(I2907,Metadata!$P$2:$Q$43,2,FALSE))</f>
        <v>Europe</v>
      </c>
      <c r="K2907" s="9" t="str">
        <f t="shared" si="0"/>
        <v>Portugal</v>
      </c>
      <c r="L2907" s="9" t="s">
        <v>213</v>
      </c>
      <c r="M2907" s="9" t="str">
        <f>IF(L2907="","",VLOOKUP(L2907,Metadata!$J$2:$K$22,2,FALSE))</f>
        <v>Centre</v>
      </c>
      <c r="N2907" s="9" t="s">
        <v>141</v>
      </c>
      <c r="O2907" s="9" t="s">
        <v>137</v>
      </c>
      <c r="P2907" s="9" t="s">
        <v>142</v>
      </c>
      <c r="Q2907" s="10" t="str">
        <f t="shared" si="1"/>
        <v>Full Office Job</v>
      </c>
      <c r="R2907" s="10">
        <v>5</v>
      </c>
      <c r="S2907" s="9" t="s">
        <v>249</v>
      </c>
      <c r="T2907" s="9" t="s">
        <v>137</v>
      </c>
      <c r="U2907" s="9" t="str">
        <f>IF(S2907&lt;&gt;"",S2907,IF(T2907&lt;&gt;"",VLOOKUP(T2907,Metadata!$S$2:$T$228,2,FALSE),""))</f>
        <v>Business Applications (BI/CRM/ERP)</v>
      </c>
      <c r="V2907" s="9" t="s">
        <v>317</v>
      </c>
      <c r="W2907" s="9" t="s">
        <v>137</v>
      </c>
      <c r="X2907" s="9" t="s">
        <v>145</v>
      </c>
      <c r="Y2907" s="9" t="s">
        <v>137</v>
      </c>
      <c r="Z2907" s="9" t="s">
        <v>224</v>
      </c>
      <c r="AA2907" s="9" t="s">
        <v>165</v>
      </c>
      <c r="AB2907" s="9" t="s">
        <v>137</v>
      </c>
      <c r="AC2907" s="9" t="s">
        <v>147</v>
      </c>
      <c r="AD2907" s="9"/>
      <c r="AE2907" s="9" t="s">
        <v>194</v>
      </c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 t="s">
        <v>178</v>
      </c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198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10">
        <v>6</v>
      </c>
      <c r="CB2907" s="10" t="str">
        <f t="shared" si="5"/>
        <v>4 to 6 months</v>
      </c>
      <c r="CC2907" s="10">
        <v>8</v>
      </c>
      <c r="CD2907" s="9">
        <f t="shared" si="2"/>
        <v>12800</v>
      </c>
      <c r="CE2907" s="9" t="s">
        <v>137</v>
      </c>
      <c r="CF2907" s="9" t="s">
        <v>137</v>
      </c>
      <c r="CG2907" s="9" t="str">
        <f>IF(CF2907="","",VLOOKUP(CF2907,Metadata!$D$2:$H$20,2,FALSE))</f>
        <v/>
      </c>
      <c r="CH2907" s="9" t="str">
        <f>IF(CF2907="","",VLOOKUP(CF2907,Metadata!$D$2:$H$20,4,FALSE))</f>
        <v/>
      </c>
      <c r="CI2907" s="9" t="str">
        <f>IF(CF2907="","",VLOOKUP(CF2907,Metadata!$D$2:$H$20,5,FALSE))</f>
        <v/>
      </c>
      <c r="CJ2907" s="9">
        <f t="shared" si="3"/>
        <v>12800</v>
      </c>
      <c r="CK2907" s="9" t="s">
        <v>277</v>
      </c>
      <c r="CL2907" s="10">
        <v>4</v>
      </c>
      <c r="CM2907" s="10">
        <v>3</v>
      </c>
      <c r="CN2907" s="10">
        <v>6</v>
      </c>
      <c r="CO2907" s="10">
        <v>5</v>
      </c>
      <c r="CP2907" s="10">
        <v>5</v>
      </c>
      <c r="CQ2907" s="10">
        <v>5</v>
      </c>
      <c r="CR2907" s="10">
        <v>5</v>
      </c>
      <c r="CS2907" s="10">
        <v>5</v>
      </c>
      <c r="CT2907" s="10">
        <v>5</v>
      </c>
      <c r="CU2907" s="10">
        <v>5</v>
      </c>
      <c r="CV2907" s="10">
        <v>5</v>
      </c>
      <c r="CW2907" s="10">
        <v>5</v>
      </c>
      <c r="CX2907" s="10">
        <v>5</v>
      </c>
      <c r="CY2907" s="10">
        <v>5</v>
      </c>
      <c r="CZ2907" s="10">
        <v>5</v>
      </c>
      <c r="DA2907" s="10">
        <v>5</v>
      </c>
      <c r="DB2907" s="10">
        <v>5</v>
      </c>
      <c r="DC2907" s="10">
        <v>5</v>
      </c>
      <c r="DD2907" s="10">
        <v>5</v>
      </c>
      <c r="DE2907" s="10">
        <v>5</v>
      </c>
      <c r="DF2907" s="10">
        <v>5</v>
      </c>
      <c r="DG2907" s="10">
        <v>5</v>
      </c>
      <c r="DH2907" s="10">
        <v>5</v>
      </c>
      <c r="DI2907" s="10">
        <v>5</v>
      </c>
      <c r="DJ2907" s="10">
        <v>5</v>
      </c>
      <c r="DK2907" s="10">
        <v>5</v>
      </c>
      <c r="DL2907" s="10">
        <v>5</v>
      </c>
      <c r="DM2907" s="9" t="s">
        <v>154</v>
      </c>
      <c r="DN2907" s="10">
        <v>1988</v>
      </c>
      <c r="DO2907" s="9">
        <f t="shared" si="9"/>
        <v>33</v>
      </c>
      <c r="DP2907" s="9" t="s">
        <v>155</v>
      </c>
      <c r="DQ2907" s="9" t="s">
        <v>156</v>
      </c>
      <c r="DR2907" s="9" t="s">
        <v>157</v>
      </c>
      <c r="DS2907" s="9" t="s">
        <v>137</v>
      </c>
      <c r="DT2907" s="9" t="s">
        <v>657</v>
      </c>
      <c r="DU2907" s="9" t="s">
        <v>203</v>
      </c>
      <c r="DV2907" s="9" t="str">
        <f>VLOOKUP(DU2907,Metadata!$B$2:$C$7,2,FALSE)</f>
        <v>6+ years</v>
      </c>
    </row>
    <row r="2908" spans="1:126">
      <c r="A2908" s="13">
        <v>2907</v>
      </c>
      <c r="B2908" s="9" t="s">
        <v>135</v>
      </c>
      <c r="C2908" s="9" t="str">
        <f>VLOOKUP(B2908,Metadata!$M$2:$N$6,2,FALSE)</f>
        <v>Permanent Employee</v>
      </c>
      <c r="D2908" s="9" t="s">
        <v>159</v>
      </c>
      <c r="E2908" s="9" t="s">
        <v>137</v>
      </c>
      <c r="F2908" s="9" t="s">
        <v>138</v>
      </c>
      <c r="G2908" s="9" t="s">
        <v>283</v>
      </c>
      <c r="H2908" s="9" t="str">
        <f>IF(G2908="","",VLOOKUP(G2908,Metadata!$J$2:$K$22,2,FALSE))</f>
        <v>Lisbon Metropolitan Area</v>
      </c>
      <c r="I2908" s="9" t="s">
        <v>138</v>
      </c>
      <c r="J2908" s="9" t="str">
        <f>IF(I2908="","",VLOOKUP(I2908,Metadata!$P$2:$Q$43,2,FALSE))</f>
        <v>Europe</v>
      </c>
      <c r="K2908" s="9" t="str">
        <f t="shared" si="0"/>
        <v>Portugal</v>
      </c>
      <c r="L2908" s="9" t="s">
        <v>140</v>
      </c>
      <c r="M2908" s="9" t="str">
        <f>IF(L2908="","",VLOOKUP(L2908,Metadata!$J$2:$K$22,2,FALSE))</f>
        <v>Lisbon Metropolitan Area</v>
      </c>
      <c r="N2908" s="9" t="s">
        <v>141</v>
      </c>
      <c r="O2908" s="9" t="s">
        <v>137</v>
      </c>
      <c r="P2908" s="9" t="s">
        <v>142</v>
      </c>
      <c r="Q2908" s="10" t="str">
        <f t="shared" si="1"/>
        <v>Full Office Job</v>
      </c>
      <c r="R2908" s="10">
        <v>5</v>
      </c>
      <c r="S2908" s="9" t="s">
        <v>229</v>
      </c>
      <c r="T2908" s="9" t="s">
        <v>137</v>
      </c>
      <c r="U2908" s="9" t="str">
        <f>IF(S2908&lt;&gt;"",S2908,IF(T2908&lt;&gt;"",VLOOKUP(T2908,Metadata!$S$2:$T$228,2,FALSE),""))</f>
        <v>Project Manager</v>
      </c>
      <c r="V2908" s="9" t="s">
        <v>268</v>
      </c>
      <c r="W2908" s="9" t="s">
        <v>137</v>
      </c>
      <c r="X2908" s="9" t="s">
        <v>145</v>
      </c>
      <c r="Y2908" s="9" t="s">
        <v>137</v>
      </c>
      <c r="Z2908" s="9" t="s">
        <v>218</v>
      </c>
      <c r="AA2908" s="9" t="s">
        <v>137</v>
      </c>
      <c r="AB2908" s="9" t="s">
        <v>137</v>
      </c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 t="s">
        <v>612</v>
      </c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 t="s">
        <v>150</v>
      </c>
      <c r="BZ2908" s="9" t="s">
        <v>137</v>
      </c>
      <c r="CA2908" s="10"/>
      <c r="CB2908" s="10" t="str">
        <f t="shared" si="5"/>
        <v/>
      </c>
      <c r="CC2908" s="10"/>
      <c r="CD2908" s="9" t="str">
        <f t="shared" si="2"/>
        <v/>
      </c>
      <c r="CE2908" s="9" t="s">
        <v>151</v>
      </c>
      <c r="CF2908" s="9" t="s">
        <v>236</v>
      </c>
      <c r="CG2908" s="9">
        <f>IF(CF2908="","",VLOOKUP(CF2908,Metadata!$D$2:$H$20,2,FALSE))</f>
        <v>47500</v>
      </c>
      <c r="CH2908" s="9">
        <f>IF(CF2908="","",VLOOKUP(CF2908,Metadata!$D$2:$H$20,4,FALSE))</f>
        <v>45000</v>
      </c>
      <c r="CI2908" s="9">
        <f>IF(CF2908="","",VLOOKUP(CF2908,Metadata!$D$2:$H$20,5,FALSE))</f>
        <v>50000</v>
      </c>
      <c r="CJ2908" s="9">
        <f t="shared" si="3"/>
        <v>47500</v>
      </c>
      <c r="CK2908" s="9" t="s">
        <v>153</v>
      </c>
      <c r="CL2908" s="10">
        <v>3</v>
      </c>
      <c r="CM2908" s="10">
        <v>4</v>
      </c>
      <c r="CN2908" s="10">
        <v>6</v>
      </c>
      <c r="CO2908" s="10">
        <v>6</v>
      </c>
      <c r="CP2908" s="10">
        <v>5</v>
      </c>
      <c r="CQ2908" s="10">
        <v>6</v>
      </c>
      <c r="CR2908" s="10">
        <v>5</v>
      </c>
      <c r="CS2908" s="10">
        <v>5</v>
      </c>
      <c r="CT2908" s="10">
        <v>5</v>
      </c>
      <c r="CU2908" s="10">
        <v>4</v>
      </c>
      <c r="CV2908" s="10">
        <v>5</v>
      </c>
      <c r="CW2908" s="10">
        <v>6</v>
      </c>
      <c r="CX2908" s="10">
        <v>7</v>
      </c>
      <c r="CY2908" s="10">
        <v>6</v>
      </c>
      <c r="CZ2908" s="10">
        <v>4</v>
      </c>
      <c r="DA2908" s="10">
        <v>6</v>
      </c>
      <c r="DB2908" s="10">
        <v>5</v>
      </c>
      <c r="DC2908" s="10">
        <v>6</v>
      </c>
      <c r="DD2908" s="10">
        <v>4</v>
      </c>
      <c r="DE2908" s="10">
        <v>7</v>
      </c>
      <c r="DF2908" s="10">
        <v>6</v>
      </c>
      <c r="DG2908" s="10">
        <v>7</v>
      </c>
      <c r="DH2908" s="10">
        <v>6</v>
      </c>
      <c r="DI2908" s="10">
        <v>7</v>
      </c>
      <c r="DJ2908" s="10">
        <v>5</v>
      </c>
      <c r="DK2908" s="10">
        <v>5</v>
      </c>
      <c r="DL2908" s="10">
        <v>5</v>
      </c>
      <c r="DM2908" s="9" t="s">
        <v>154</v>
      </c>
      <c r="DN2908" s="10">
        <v>1982</v>
      </c>
      <c r="DO2908" s="9">
        <f t="shared" si="9"/>
        <v>39</v>
      </c>
      <c r="DP2908" s="9" t="s">
        <v>155</v>
      </c>
      <c r="DQ2908" s="9" t="s">
        <v>156</v>
      </c>
      <c r="DR2908" s="9" t="s">
        <v>157</v>
      </c>
      <c r="DS2908" s="9" t="s">
        <v>137</v>
      </c>
      <c r="DT2908" s="9" t="s">
        <v>657</v>
      </c>
      <c r="DU2908" s="9" t="s">
        <v>158</v>
      </c>
      <c r="DV2908" s="9" t="str">
        <f>VLOOKUP(DU2908,Metadata!$B$2:$C$7,2,FALSE)</f>
        <v>6+ years</v>
      </c>
    </row>
    <row r="2909" spans="1:126">
      <c r="A2909" s="13">
        <v>2908</v>
      </c>
      <c r="B2909" s="9" t="s">
        <v>135</v>
      </c>
      <c r="C2909" s="9" t="str">
        <f>VLOOKUP(B2909,Metadata!$M$2:$N$6,2,FALSE)</f>
        <v>Permanent Employee</v>
      </c>
      <c r="D2909" s="9" t="s">
        <v>159</v>
      </c>
      <c r="E2909" s="9" t="s">
        <v>137</v>
      </c>
      <c r="F2909" s="9" t="s">
        <v>138</v>
      </c>
      <c r="G2909" s="9" t="s">
        <v>172</v>
      </c>
      <c r="H2909" s="9" t="str">
        <f>IF(G2909="","",VLOOKUP(G2909,Metadata!$J$2:$K$22,2,FALSE))</f>
        <v>Porto Metropolitan Area</v>
      </c>
      <c r="I2909" s="9" t="s">
        <v>311</v>
      </c>
      <c r="J2909" s="9" t="str">
        <f>IF(I2909="","",VLOOKUP(I2909,Metadata!$P$2:$Q$43,2,FALSE))</f>
        <v>Europe</v>
      </c>
      <c r="K2909" s="9" t="str">
        <f t="shared" si="0"/>
        <v>International</v>
      </c>
      <c r="L2909" s="9" t="s">
        <v>137</v>
      </c>
      <c r="M2909" s="9" t="str">
        <f>IF(L2909="","",VLOOKUP(L2909,Metadata!$J$2:$K$22,2,FALSE))</f>
        <v/>
      </c>
      <c r="N2909" s="9" t="s">
        <v>214</v>
      </c>
      <c r="O2909" s="9" t="s">
        <v>239</v>
      </c>
      <c r="P2909" s="9" t="s">
        <v>142</v>
      </c>
      <c r="Q2909" s="10" t="str">
        <f t="shared" si="1"/>
        <v>Full Office Job</v>
      </c>
      <c r="R2909" s="10">
        <v>5</v>
      </c>
      <c r="S2909" s="9" t="s">
        <v>192</v>
      </c>
      <c r="T2909" s="9" t="s">
        <v>137</v>
      </c>
      <c r="U2909" s="9" t="str">
        <f>IF(S2909&lt;&gt;"",S2909,IF(T2909&lt;&gt;"",VLOOKUP(T2909,Metadata!$S$2:$T$228,2,FALSE),""))</f>
        <v>Back-End Developer</v>
      </c>
      <c r="V2909" s="9" t="s">
        <v>137</v>
      </c>
      <c r="W2909" s="9" t="s">
        <v>137</v>
      </c>
      <c r="X2909" s="9" t="s">
        <v>145</v>
      </c>
      <c r="Y2909" s="9" t="s">
        <v>137</v>
      </c>
      <c r="Z2909" s="9" t="s">
        <v>146</v>
      </c>
      <c r="AA2909" s="9" t="s">
        <v>165</v>
      </c>
      <c r="AB2909" s="9" t="s">
        <v>137</v>
      </c>
      <c r="AC2909" s="9" t="s">
        <v>147</v>
      </c>
      <c r="AD2909" s="9"/>
      <c r="AE2909" s="9"/>
      <c r="AF2909" s="9"/>
      <c r="AG2909" s="9"/>
      <c r="AH2909" s="9"/>
      <c r="AI2909" s="9"/>
      <c r="AJ2909" s="9"/>
      <c r="AK2909" s="9" t="s">
        <v>302</v>
      </c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 t="s">
        <v>303</v>
      </c>
      <c r="BN2909" s="9" t="s">
        <v>186</v>
      </c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10"/>
      <c r="CB2909" s="10" t="str">
        <f t="shared" si="5"/>
        <v/>
      </c>
      <c r="CC2909" s="10"/>
      <c r="CD2909" s="9" t="str">
        <f t="shared" si="2"/>
        <v/>
      </c>
      <c r="CE2909" s="9" t="s">
        <v>168</v>
      </c>
      <c r="CF2909" s="9" t="s">
        <v>245</v>
      </c>
      <c r="CG2909" s="9">
        <f>IF(CF2909="","",VLOOKUP(CF2909,Metadata!$D$2:$H$20,2,FALSE))</f>
        <v>42500</v>
      </c>
      <c r="CH2909" s="9">
        <f>IF(CF2909="","",VLOOKUP(CF2909,Metadata!$D$2:$H$20,4,FALSE))</f>
        <v>40000</v>
      </c>
      <c r="CI2909" s="9">
        <f>IF(CF2909="","",VLOOKUP(CF2909,Metadata!$D$2:$H$20,5,FALSE))</f>
        <v>45000</v>
      </c>
      <c r="CJ2909" s="9">
        <f t="shared" si="3"/>
        <v>42500</v>
      </c>
      <c r="CK2909" s="9" t="s">
        <v>153</v>
      </c>
      <c r="CL2909" s="10">
        <v>4</v>
      </c>
      <c r="CM2909" s="10">
        <v>4</v>
      </c>
      <c r="CN2909" s="10">
        <v>7</v>
      </c>
      <c r="CO2909" s="10">
        <v>5</v>
      </c>
      <c r="CP2909" s="10">
        <v>7</v>
      </c>
      <c r="CQ2909" s="10">
        <v>7</v>
      </c>
      <c r="CR2909" s="10">
        <v>5</v>
      </c>
      <c r="CS2909" s="10">
        <v>7</v>
      </c>
      <c r="CT2909" s="10">
        <v>5</v>
      </c>
      <c r="CU2909" s="10">
        <v>6</v>
      </c>
      <c r="CV2909" s="10">
        <v>4</v>
      </c>
      <c r="CW2909" s="10">
        <v>4</v>
      </c>
      <c r="CX2909" s="10">
        <v>7</v>
      </c>
      <c r="CY2909" s="10">
        <v>6</v>
      </c>
      <c r="CZ2909" s="10">
        <v>7</v>
      </c>
      <c r="DA2909" s="10">
        <v>5</v>
      </c>
      <c r="DB2909" s="10">
        <v>5</v>
      </c>
      <c r="DC2909" s="10">
        <v>7</v>
      </c>
      <c r="DD2909" s="10">
        <v>7</v>
      </c>
      <c r="DE2909" s="10">
        <v>7</v>
      </c>
      <c r="DF2909" s="10">
        <v>7</v>
      </c>
      <c r="DG2909" s="10">
        <v>5</v>
      </c>
      <c r="DH2909" s="10">
        <v>6</v>
      </c>
      <c r="DI2909" s="10">
        <v>7</v>
      </c>
      <c r="DJ2909" s="10">
        <v>4</v>
      </c>
      <c r="DK2909" s="10">
        <v>7</v>
      </c>
      <c r="DL2909" s="10">
        <v>7</v>
      </c>
      <c r="DM2909" s="9" t="s">
        <v>296</v>
      </c>
      <c r="DN2909" s="10">
        <v>1986</v>
      </c>
      <c r="DO2909" s="9">
        <f t="shared" si="9"/>
        <v>35</v>
      </c>
      <c r="DP2909" s="9" t="s">
        <v>155</v>
      </c>
      <c r="DQ2909" s="9" t="s">
        <v>156</v>
      </c>
      <c r="DR2909" s="9" t="s">
        <v>157</v>
      </c>
      <c r="DS2909" s="9" t="s">
        <v>137</v>
      </c>
      <c r="DT2909" s="9" t="s">
        <v>657</v>
      </c>
      <c r="DU2909" s="9" t="s">
        <v>158</v>
      </c>
      <c r="DV2909" s="9" t="str">
        <f>VLOOKUP(DU2909,Metadata!$B$2:$C$7,2,FALSE)</f>
        <v>6+ years</v>
      </c>
    </row>
    <row r="2910" spans="1:126">
      <c r="A2910" s="13">
        <v>2909</v>
      </c>
      <c r="B2910" s="9" t="s">
        <v>135</v>
      </c>
      <c r="C2910" s="9" t="str">
        <f>VLOOKUP(B2910,Metadata!$M$2:$N$6,2,FALSE)</f>
        <v>Permanent Employee</v>
      </c>
      <c r="D2910" s="9" t="s">
        <v>159</v>
      </c>
      <c r="E2910" s="9" t="s">
        <v>137</v>
      </c>
      <c r="F2910" s="9" t="s">
        <v>138</v>
      </c>
      <c r="G2910" s="9" t="s">
        <v>140</v>
      </c>
      <c r="H2910" s="9" t="str">
        <f>IF(G2910="","",VLOOKUP(G2910,Metadata!$J$2:$K$22,2,FALSE))</f>
        <v>Lisbon Metropolitan Area</v>
      </c>
      <c r="I2910" s="9" t="s">
        <v>138</v>
      </c>
      <c r="J2910" s="9" t="str">
        <f>IF(I2910="","",VLOOKUP(I2910,Metadata!$P$2:$Q$43,2,FALSE))</f>
        <v>Europe</v>
      </c>
      <c r="K2910" s="9" t="str">
        <f t="shared" si="0"/>
        <v>Portugal</v>
      </c>
      <c r="L2910" s="9" t="s">
        <v>140</v>
      </c>
      <c r="M2910" s="9" t="str">
        <f>IF(L2910="","",VLOOKUP(L2910,Metadata!$J$2:$K$22,2,FALSE))</f>
        <v>Lisbon Metropolitan Area</v>
      </c>
      <c r="N2910" s="9" t="s">
        <v>214</v>
      </c>
      <c r="O2910" s="9" t="s">
        <v>278</v>
      </c>
      <c r="P2910" s="9" t="s">
        <v>142</v>
      </c>
      <c r="Q2910" s="10" t="str">
        <f t="shared" si="1"/>
        <v>Full Office Job</v>
      </c>
      <c r="R2910" s="10">
        <v>5</v>
      </c>
      <c r="S2910" s="9" t="s">
        <v>229</v>
      </c>
      <c r="T2910" s="9" t="s">
        <v>137</v>
      </c>
      <c r="U2910" s="9" t="str">
        <f>IF(S2910&lt;&gt;"",S2910,IF(T2910&lt;&gt;"",VLOOKUP(T2910,Metadata!$S$2:$T$228,2,FALSE),""))</f>
        <v>Project Manager</v>
      </c>
      <c r="V2910" s="9" t="s">
        <v>217</v>
      </c>
      <c r="W2910" s="9" t="s">
        <v>137</v>
      </c>
      <c r="X2910" s="9" t="s">
        <v>145</v>
      </c>
      <c r="Y2910" s="9" t="s">
        <v>137</v>
      </c>
      <c r="Z2910" s="9" t="s">
        <v>146</v>
      </c>
      <c r="AA2910" s="9" t="s">
        <v>137</v>
      </c>
      <c r="AB2910" s="9" t="s">
        <v>137</v>
      </c>
      <c r="AC2910" s="9" t="s">
        <v>147</v>
      </c>
      <c r="AD2910" s="9" t="s">
        <v>148</v>
      </c>
      <c r="AE2910" s="9" t="s">
        <v>194</v>
      </c>
      <c r="AF2910" s="9" t="s">
        <v>243</v>
      </c>
      <c r="AG2910" s="9"/>
      <c r="AH2910" s="9"/>
      <c r="AI2910" s="9"/>
      <c r="AJ2910" s="9"/>
      <c r="AK2910" s="9"/>
      <c r="AL2910" s="9"/>
      <c r="AM2910" s="9"/>
      <c r="AN2910" s="9"/>
      <c r="AO2910" s="9"/>
      <c r="AP2910" s="9" t="s">
        <v>244</v>
      </c>
      <c r="AQ2910" s="9"/>
      <c r="AR2910" s="9"/>
      <c r="AS2910" s="9"/>
      <c r="AT2910" s="9" t="s">
        <v>324</v>
      </c>
      <c r="AU2910" s="9"/>
      <c r="AV2910" s="9"/>
      <c r="AW2910" s="9"/>
      <c r="AX2910" s="9"/>
      <c r="AY2910" s="9"/>
      <c r="AZ2910" s="9"/>
      <c r="BA2910" s="9" t="s">
        <v>178</v>
      </c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 t="s">
        <v>199</v>
      </c>
      <c r="BM2910" s="9"/>
      <c r="BN2910" s="9" t="s">
        <v>186</v>
      </c>
      <c r="BO2910" s="9" t="s">
        <v>257</v>
      </c>
      <c r="BP2910" s="9"/>
      <c r="BQ2910" s="9"/>
      <c r="BR2910" s="9"/>
      <c r="BS2910" s="9"/>
      <c r="BT2910" s="9"/>
      <c r="BU2910" s="9"/>
      <c r="BV2910" s="9"/>
      <c r="BW2910" s="9" t="s">
        <v>286</v>
      </c>
      <c r="BX2910" s="9"/>
      <c r="BY2910" s="9"/>
      <c r="BZ2910" s="9"/>
      <c r="CA2910" s="10"/>
      <c r="CB2910" s="10" t="str">
        <f t="shared" si="5"/>
        <v/>
      </c>
      <c r="CC2910" s="10"/>
      <c r="CD2910" s="9" t="str">
        <f t="shared" si="2"/>
        <v/>
      </c>
      <c r="CE2910" s="9" t="s">
        <v>232</v>
      </c>
      <c r="CF2910" s="9" t="s">
        <v>607</v>
      </c>
      <c r="CG2910" s="9">
        <f>IF(CF2910="","",VLOOKUP(CF2910,Metadata!$D$2:$H$20,2,FALSE))</f>
        <v>82500</v>
      </c>
      <c r="CH2910" s="9">
        <f>IF(CF2910="","",VLOOKUP(CF2910,Metadata!$D$2:$H$20,4,FALSE))</f>
        <v>80000</v>
      </c>
      <c r="CI2910" s="9">
        <f>IF(CF2910="","",VLOOKUP(CF2910,Metadata!$D$2:$H$20,5,FALSE))</f>
        <v>85000</v>
      </c>
      <c r="CJ2910" s="9">
        <f t="shared" si="3"/>
        <v>82500</v>
      </c>
      <c r="CK2910" s="9" t="s">
        <v>201</v>
      </c>
      <c r="CL2910" s="10">
        <v>7</v>
      </c>
      <c r="CM2910" s="10">
        <v>1</v>
      </c>
      <c r="CN2910" s="10">
        <v>7</v>
      </c>
      <c r="CO2910" s="10">
        <v>6</v>
      </c>
      <c r="CP2910" s="10">
        <v>5</v>
      </c>
      <c r="CQ2910" s="10">
        <v>6</v>
      </c>
      <c r="CR2910" s="10">
        <v>4</v>
      </c>
      <c r="CS2910" s="10">
        <v>4</v>
      </c>
      <c r="CT2910" s="10">
        <v>6</v>
      </c>
      <c r="CU2910" s="10">
        <v>2</v>
      </c>
      <c r="CV2910" s="10">
        <v>6</v>
      </c>
      <c r="CW2910" s="10">
        <v>6</v>
      </c>
      <c r="CX2910" s="10">
        <v>6</v>
      </c>
      <c r="CY2910" s="10">
        <v>7</v>
      </c>
      <c r="CZ2910" s="10">
        <v>5</v>
      </c>
      <c r="DA2910" s="10">
        <v>1</v>
      </c>
      <c r="DB2910" s="10">
        <v>3</v>
      </c>
      <c r="DC2910" s="10">
        <v>6</v>
      </c>
      <c r="DD2910" s="10">
        <v>6</v>
      </c>
      <c r="DE2910" s="10">
        <v>6</v>
      </c>
      <c r="DF2910" s="10">
        <v>6</v>
      </c>
      <c r="DG2910" s="10">
        <v>5</v>
      </c>
      <c r="DH2910" s="10">
        <v>5</v>
      </c>
      <c r="DI2910" s="10">
        <v>7</v>
      </c>
      <c r="DJ2910" s="10">
        <v>1</v>
      </c>
      <c r="DK2910" s="10">
        <v>6</v>
      </c>
      <c r="DL2910" s="10">
        <v>5</v>
      </c>
      <c r="DM2910" s="9" t="s">
        <v>154</v>
      </c>
      <c r="DN2910" s="10">
        <v>1983</v>
      </c>
      <c r="DO2910" s="9">
        <f t="shared" si="9"/>
        <v>38</v>
      </c>
      <c r="DP2910" s="9" t="s">
        <v>222</v>
      </c>
      <c r="DQ2910" s="9" t="s">
        <v>202</v>
      </c>
      <c r="DR2910" s="9" t="s">
        <v>137</v>
      </c>
      <c r="DS2910" s="9" t="s">
        <v>867</v>
      </c>
      <c r="DT2910" s="9" t="s">
        <v>657</v>
      </c>
      <c r="DU2910" s="9" t="s">
        <v>158</v>
      </c>
      <c r="DV2910" s="9" t="str">
        <f>VLOOKUP(DU2910,Metadata!$B$2:$C$7,2,FALSE)</f>
        <v>6+ years</v>
      </c>
    </row>
    <row r="2911" spans="1:126">
      <c r="A2911" s="13">
        <v>2910</v>
      </c>
      <c r="B2911" s="9" t="s">
        <v>135</v>
      </c>
      <c r="C2911" s="9" t="str">
        <f>VLOOKUP(B2911,Metadata!$M$2:$N$6,2,FALSE)</f>
        <v>Permanent Employee</v>
      </c>
      <c r="D2911" s="9" t="s">
        <v>136</v>
      </c>
      <c r="E2911" s="9" t="s">
        <v>137</v>
      </c>
      <c r="F2911" s="9" t="s">
        <v>138</v>
      </c>
      <c r="G2911" s="9" t="s">
        <v>190</v>
      </c>
      <c r="H2911" s="9" t="str">
        <f>IF(G2911="","",VLOOKUP(G2911,Metadata!$J$2:$K$22,2,FALSE))</f>
        <v>North</v>
      </c>
      <c r="I2911" s="9" t="s">
        <v>138</v>
      </c>
      <c r="J2911" s="9" t="str">
        <f>IF(I2911="","",VLOOKUP(I2911,Metadata!$P$2:$Q$43,2,FALSE))</f>
        <v>Europe</v>
      </c>
      <c r="K2911" s="9" t="str">
        <f t="shared" si="0"/>
        <v>Portugal</v>
      </c>
      <c r="L2911" s="9" t="s">
        <v>172</v>
      </c>
      <c r="M2911" s="9" t="str">
        <f>IF(L2911="","",VLOOKUP(L2911,Metadata!$J$2:$K$22,2,FALSE))</f>
        <v>Porto Metropolitan Area</v>
      </c>
      <c r="N2911" s="9" t="s">
        <v>141</v>
      </c>
      <c r="O2911" s="9" t="s">
        <v>137</v>
      </c>
      <c r="P2911" s="9" t="s">
        <v>142</v>
      </c>
      <c r="Q2911" s="10" t="str">
        <f t="shared" si="1"/>
        <v>Full Office Job</v>
      </c>
      <c r="R2911" s="10">
        <v>5</v>
      </c>
      <c r="S2911" s="9" t="s">
        <v>192</v>
      </c>
      <c r="T2911" s="9" t="s">
        <v>137</v>
      </c>
      <c r="U2911" s="9" t="str">
        <f>IF(S2911&lt;&gt;"",S2911,IF(T2911&lt;&gt;"",VLOOKUP(T2911,Metadata!$S$2:$T$228,2,FALSE),""))</f>
        <v>Back-End Developer</v>
      </c>
      <c r="V2911" s="9" t="s">
        <v>251</v>
      </c>
      <c r="W2911" s="9" t="s">
        <v>137</v>
      </c>
      <c r="X2911" s="9" t="s">
        <v>145</v>
      </c>
      <c r="Y2911" s="9" t="s">
        <v>137</v>
      </c>
      <c r="Z2911" s="9" t="s">
        <v>146</v>
      </c>
      <c r="AA2911" s="9" t="s">
        <v>137</v>
      </c>
      <c r="AB2911" s="9" t="s">
        <v>137</v>
      </c>
      <c r="AC2911" s="9"/>
      <c r="AD2911" s="9"/>
      <c r="AE2911" s="9" t="s">
        <v>194</v>
      </c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 t="s">
        <v>198</v>
      </c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10"/>
      <c r="CB2911" s="10" t="str">
        <f t="shared" si="5"/>
        <v/>
      </c>
      <c r="CC2911" s="10"/>
      <c r="CD2911" s="9" t="str">
        <f t="shared" si="2"/>
        <v/>
      </c>
      <c r="CE2911" s="9" t="s">
        <v>168</v>
      </c>
      <c r="CF2911" s="9" t="s">
        <v>225</v>
      </c>
      <c r="CG2911" s="9">
        <f>IF(CF2911="","",VLOOKUP(CF2911,Metadata!$D$2:$H$20,2,FALSE))</f>
        <v>22500</v>
      </c>
      <c r="CH2911" s="9">
        <f>IF(CF2911="","",VLOOKUP(CF2911,Metadata!$D$2:$H$20,4,FALSE))</f>
        <v>20000</v>
      </c>
      <c r="CI2911" s="9">
        <f>IF(CF2911="","",VLOOKUP(CF2911,Metadata!$D$2:$H$20,5,FALSE))</f>
        <v>25000</v>
      </c>
      <c r="CJ2911" s="9">
        <f t="shared" si="3"/>
        <v>22500</v>
      </c>
      <c r="CK2911" s="9" t="s">
        <v>153</v>
      </c>
      <c r="CL2911" s="10">
        <v>3</v>
      </c>
      <c r="CM2911" s="10">
        <v>3</v>
      </c>
      <c r="CN2911" s="10">
        <v>6</v>
      </c>
      <c r="CO2911" s="10">
        <v>6</v>
      </c>
      <c r="CP2911" s="10">
        <v>7</v>
      </c>
      <c r="CQ2911" s="10">
        <v>7</v>
      </c>
      <c r="CR2911" s="10">
        <v>4</v>
      </c>
      <c r="CS2911" s="10">
        <v>5</v>
      </c>
      <c r="CT2911" s="10">
        <v>6</v>
      </c>
      <c r="CU2911" s="10">
        <v>7</v>
      </c>
      <c r="CV2911" s="10">
        <v>5</v>
      </c>
      <c r="CW2911" s="10">
        <v>3</v>
      </c>
      <c r="CX2911" s="10">
        <v>5</v>
      </c>
      <c r="CY2911" s="10">
        <v>4</v>
      </c>
      <c r="CZ2911" s="10">
        <v>6</v>
      </c>
      <c r="DA2911" s="10">
        <v>3</v>
      </c>
      <c r="DB2911" s="10">
        <v>5</v>
      </c>
      <c r="DC2911" s="10">
        <v>4</v>
      </c>
      <c r="DD2911" s="10">
        <v>3</v>
      </c>
      <c r="DE2911" s="10">
        <v>6</v>
      </c>
      <c r="DF2911" s="10">
        <v>7</v>
      </c>
      <c r="DG2911" s="10">
        <v>5</v>
      </c>
      <c r="DH2911" s="10">
        <v>6</v>
      </c>
      <c r="DI2911" s="10">
        <v>4</v>
      </c>
      <c r="DJ2911" s="10">
        <v>4</v>
      </c>
      <c r="DK2911" s="10">
        <v>6</v>
      </c>
      <c r="DL2911" s="10">
        <v>1</v>
      </c>
      <c r="DM2911" s="9" t="s">
        <v>154</v>
      </c>
      <c r="DN2911" s="10">
        <v>1994</v>
      </c>
      <c r="DO2911" s="9">
        <f t="shared" si="9"/>
        <v>27</v>
      </c>
      <c r="DP2911" s="9" t="s">
        <v>155</v>
      </c>
      <c r="DQ2911" s="9" t="s">
        <v>202</v>
      </c>
      <c r="DR2911" s="9" t="s">
        <v>157</v>
      </c>
      <c r="DS2911" s="9" t="s">
        <v>137</v>
      </c>
      <c r="DT2911" s="9" t="s">
        <v>657</v>
      </c>
      <c r="DU2911" s="9" t="s">
        <v>223</v>
      </c>
      <c r="DV2911" s="9" t="str">
        <f>VLOOKUP(DU2911,Metadata!$B$2:$C$7,2,FALSE)</f>
        <v>3 - 6 years</v>
      </c>
    </row>
    <row r="2912" spans="1:126">
      <c r="A2912" s="13">
        <v>2911</v>
      </c>
      <c r="B2912" s="9" t="s">
        <v>135</v>
      </c>
      <c r="C2912" s="9" t="str">
        <f>VLOOKUP(B2912,Metadata!$M$2:$N$6,2,FALSE)</f>
        <v>Permanent Employee</v>
      </c>
      <c r="D2912" s="9" t="s">
        <v>159</v>
      </c>
      <c r="E2912" s="9" t="s">
        <v>137</v>
      </c>
      <c r="F2912" s="9" t="s">
        <v>138</v>
      </c>
      <c r="G2912" s="9" t="s">
        <v>190</v>
      </c>
      <c r="H2912" s="9" t="str">
        <f>IF(G2912="","",VLOOKUP(G2912,Metadata!$J$2:$K$22,2,FALSE))</f>
        <v>North</v>
      </c>
      <c r="I2912" s="9" t="s">
        <v>228</v>
      </c>
      <c r="J2912" s="9" t="str">
        <f>IF(I2912="","",VLOOKUP(I2912,Metadata!$P$2:$Q$43,2,FALSE))</f>
        <v>Europe</v>
      </c>
      <c r="K2912" s="9" t="str">
        <f t="shared" si="0"/>
        <v>International</v>
      </c>
      <c r="L2912" s="9" t="s">
        <v>137</v>
      </c>
      <c r="M2912" s="9" t="str">
        <f>IF(L2912="","",VLOOKUP(L2912,Metadata!$J$2:$K$22,2,FALSE))</f>
        <v/>
      </c>
      <c r="N2912" s="9" t="s">
        <v>141</v>
      </c>
      <c r="O2912" s="9" t="s">
        <v>137</v>
      </c>
      <c r="P2912" s="9" t="s">
        <v>191</v>
      </c>
      <c r="Q2912" s="10" t="str">
        <f t="shared" si="1"/>
        <v>Remote Job (full or flexible)</v>
      </c>
      <c r="R2912" s="10">
        <v>6</v>
      </c>
      <c r="S2912" s="9" t="s">
        <v>192</v>
      </c>
      <c r="T2912" s="9" t="s">
        <v>137</v>
      </c>
      <c r="U2912" s="9" t="str">
        <f>IF(S2912&lt;&gt;"",S2912,IF(T2912&lt;&gt;"",VLOOKUP(T2912,Metadata!$S$2:$T$228,2,FALSE),""))</f>
        <v>Back-End Developer</v>
      </c>
      <c r="V2912" s="9" t="s">
        <v>144</v>
      </c>
      <c r="W2912" s="9" t="s">
        <v>137</v>
      </c>
      <c r="X2912" s="9" t="s">
        <v>175</v>
      </c>
      <c r="Y2912" s="9" t="s">
        <v>137</v>
      </c>
      <c r="Z2912" s="9" t="s">
        <v>262</v>
      </c>
      <c r="AA2912" s="9" t="s">
        <v>137</v>
      </c>
      <c r="AB2912" s="9" t="s">
        <v>137</v>
      </c>
      <c r="AC2912" s="9" t="s">
        <v>147</v>
      </c>
      <c r="AD2912" s="9"/>
      <c r="AE2912" s="9"/>
      <c r="AF2912" s="9"/>
      <c r="AG2912" s="9" t="s">
        <v>166</v>
      </c>
      <c r="AH2912" s="9"/>
      <c r="AI2912" s="9"/>
      <c r="AJ2912" s="9" t="s">
        <v>185</v>
      </c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 t="s">
        <v>284</v>
      </c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 t="s">
        <v>219</v>
      </c>
      <c r="BR2912" s="9"/>
      <c r="BS2912" s="9"/>
      <c r="BT2912" s="9"/>
      <c r="BU2912" s="9"/>
      <c r="BV2912" s="9"/>
      <c r="BW2912" s="9"/>
      <c r="BX2912" s="9"/>
      <c r="BY2912" s="9"/>
      <c r="BZ2912" s="9" t="s">
        <v>868</v>
      </c>
      <c r="CA2912" s="10"/>
      <c r="CB2912" s="10" t="str">
        <f t="shared" si="5"/>
        <v/>
      </c>
      <c r="CC2912" s="10"/>
      <c r="CD2912" s="9" t="str">
        <f t="shared" si="2"/>
        <v/>
      </c>
      <c r="CE2912" s="9" t="s">
        <v>232</v>
      </c>
      <c r="CF2912" s="9" t="s">
        <v>245</v>
      </c>
      <c r="CG2912" s="9">
        <f>IF(CF2912="","",VLOOKUP(CF2912,Metadata!$D$2:$H$20,2,FALSE))</f>
        <v>42500</v>
      </c>
      <c r="CH2912" s="9">
        <f>IF(CF2912="","",VLOOKUP(CF2912,Metadata!$D$2:$H$20,4,FALSE))</f>
        <v>40000</v>
      </c>
      <c r="CI2912" s="9">
        <f>IF(CF2912="","",VLOOKUP(CF2912,Metadata!$D$2:$H$20,5,FALSE))</f>
        <v>45000</v>
      </c>
      <c r="CJ2912" s="9">
        <f t="shared" si="3"/>
        <v>42500</v>
      </c>
      <c r="CK2912" s="9" t="s">
        <v>221</v>
      </c>
      <c r="CL2912" s="10">
        <v>6</v>
      </c>
      <c r="CM2912" s="10">
        <v>2</v>
      </c>
      <c r="CN2912" s="10">
        <v>7</v>
      </c>
      <c r="CO2912" s="10">
        <v>6</v>
      </c>
      <c r="CP2912" s="10">
        <v>6</v>
      </c>
      <c r="CQ2912" s="10">
        <v>7</v>
      </c>
      <c r="CR2912" s="10">
        <v>6</v>
      </c>
      <c r="CS2912" s="10">
        <v>5</v>
      </c>
      <c r="CT2912" s="10">
        <v>6</v>
      </c>
      <c r="CU2912" s="10">
        <v>4</v>
      </c>
      <c r="CV2912" s="10">
        <v>5</v>
      </c>
      <c r="CW2912" s="10">
        <v>4</v>
      </c>
      <c r="CX2912" s="10">
        <v>6</v>
      </c>
      <c r="CY2912" s="10">
        <v>5</v>
      </c>
      <c r="CZ2912" s="10">
        <v>5</v>
      </c>
      <c r="DA2912" s="10">
        <v>6</v>
      </c>
      <c r="DB2912" s="10">
        <v>3</v>
      </c>
      <c r="DC2912" s="10">
        <v>6</v>
      </c>
      <c r="DD2912" s="10">
        <v>4</v>
      </c>
      <c r="DE2912" s="10">
        <v>6</v>
      </c>
      <c r="DF2912" s="10">
        <v>6</v>
      </c>
      <c r="DG2912" s="10">
        <v>5</v>
      </c>
      <c r="DH2912" s="10">
        <v>4</v>
      </c>
      <c r="DI2912" s="10">
        <v>5</v>
      </c>
      <c r="DJ2912" s="10">
        <v>4</v>
      </c>
      <c r="DK2912" s="10">
        <v>4</v>
      </c>
      <c r="DL2912" s="10">
        <v>4</v>
      </c>
      <c r="DM2912" s="9" t="s">
        <v>154</v>
      </c>
      <c r="DN2912" s="10">
        <v>1994</v>
      </c>
      <c r="DO2912" s="9">
        <f t="shared" si="9"/>
        <v>27</v>
      </c>
      <c r="DP2912" s="9" t="s">
        <v>155</v>
      </c>
      <c r="DQ2912" s="9" t="s">
        <v>156</v>
      </c>
      <c r="DR2912" s="9" t="s">
        <v>157</v>
      </c>
      <c r="DS2912" s="9" t="s">
        <v>137</v>
      </c>
      <c r="DT2912" s="9" t="s">
        <v>657</v>
      </c>
      <c r="DU2912" s="9" t="s">
        <v>223</v>
      </c>
      <c r="DV2912" s="9" t="str">
        <f>VLOOKUP(DU2912,Metadata!$B$2:$C$7,2,FALSE)</f>
        <v>3 - 6 years</v>
      </c>
    </row>
    <row r="2913" spans="1:126">
      <c r="A2913" s="13">
        <v>2912</v>
      </c>
      <c r="B2913" s="9" t="s">
        <v>135</v>
      </c>
      <c r="C2913" s="9" t="str">
        <f>VLOOKUP(B2913,Metadata!$M$2:$N$6,2,FALSE)</f>
        <v>Permanent Employee</v>
      </c>
      <c r="D2913" s="9" t="s">
        <v>136</v>
      </c>
      <c r="E2913" s="9" t="s">
        <v>137</v>
      </c>
      <c r="F2913" s="9" t="s">
        <v>138</v>
      </c>
      <c r="G2913" s="9" t="s">
        <v>285</v>
      </c>
      <c r="H2913" s="9" t="str">
        <f>IF(G2913="","",VLOOKUP(G2913,Metadata!$J$2:$K$22,2,FALSE))</f>
        <v>Centre</v>
      </c>
      <c r="I2913" s="9" t="s">
        <v>316</v>
      </c>
      <c r="J2913" s="9" t="str">
        <f>IF(I2913="","",VLOOKUP(I2913,Metadata!$P$2:$Q$43,2,FALSE))</f>
        <v>Europe</v>
      </c>
      <c r="K2913" s="9" t="str">
        <f t="shared" si="0"/>
        <v>International</v>
      </c>
      <c r="L2913" s="9" t="s">
        <v>137</v>
      </c>
      <c r="M2913" s="9" t="str">
        <f>IF(L2913="","",VLOOKUP(L2913,Metadata!$J$2:$K$22,2,FALSE))</f>
        <v/>
      </c>
      <c r="N2913" s="9" t="s">
        <v>141</v>
      </c>
      <c r="O2913" s="9" t="s">
        <v>137</v>
      </c>
      <c r="P2913" s="9" t="s">
        <v>142</v>
      </c>
      <c r="Q2913" s="10" t="str">
        <f t="shared" si="1"/>
        <v>Full Office Job</v>
      </c>
      <c r="R2913" s="10">
        <v>6</v>
      </c>
      <c r="S2913" s="9" t="s">
        <v>192</v>
      </c>
      <c r="T2913" s="9" t="s">
        <v>137</v>
      </c>
      <c r="U2913" s="9" t="str">
        <f>IF(S2913&lt;&gt;"",S2913,IF(T2913&lt;&gt;"",VLOOKUP(T2913,Metadata!$S$2:$T$228,2,FALSE),""))</f>
        <v>Back-End Developer</v>
      </c>
      <c r="V2913" s="9" t="s">
        <v>261</v>
      </c>
      <c r="W2913" s="9" t="s">
        <v>137</v>
      </c>
      <c r="X2913" s="9" t="s">
        <v>145</v>
      </c>
      <c r="Y2913" s="9" t="s">
        <v>137</v>
      </c>
      <c r="Z2913" s="9" t="s">
        <v>218</v>
      </c>
      <c r="AA2913" s="9" t="s">
        <v>165</v>
      </c>
      <c r="AB2913" s="9" t="s">
        <v>137</v>
      </c>
      <c r="AC2913" s="9" t="s">
        <v>147</v>
      </c>
      <c r="AD2913" s="9" t="s">
        <v>148</v>
      </c>
      <c r="AE2913" s="9" t="s">
        <v>194</v>
      </c>
      <c r="AF2913" s="9"/>
      <c r="AG2913" s="9" t="s">
        <v>166</v>
      </c>
      <c r="AH2913" s="9" t="s">
        <v>176</v>
      </c>
      <c r="AI2913" s="9"/>
      <c r="AJ2913" s="9"/>
      <c r="AK2913" s="9"/>
      <c r="AL2913" s="9" t="s">
        <v>177</v>
      </c>
      <c r="AM2913" s="9" t="s">
        <v>314</v>
      </c>
      <c r="AN2913" s="9" t="s">
        <v>195</v>
      </c>
      <c r="AO2913" s="9"/>
      <c r="AP2913" s="9"/>
      <c r="AQ2913" s="9"/>
      <c r="AR2913" s="9"/>
      <c r="AS2913" s="9"/>
      <c r="AT2913" s="9"/>
      <c r="AU2913" s="9"/>
      <c r="AV2913" s="9"/>
      <c r="AW2913" s="9"/>
      <c r="AX2913" s="9" t="s">
        <v>196</v>
      </c>
      <c r="AY2913" s="9"/>
      <c r="AZ2913" s="9"/>
      <c r="BA2913" s="9" t="s">
        <v>178</v>
      </c>
      <c r="BB2913" s="9"/>
      <c r="BC2913" s="9"/>
      <c r="BD2913" s="9"/>
      <c r="BE2913" s="9"/>
      <c r="BF2913" s="9"/>
      <c r="BG2913" s="9"/>
      <c r="BH2913" s="9"/>
      <c r="BI2913" s="9"/>
      <c r="BJ2913" s="9" t="s">
        <v>167</v>
      </c>
      <c r="BK2913" s="9" t="s">
        <v>198</v>
      </c>
      <c r="BL2913" s="9" t="s">
        <v>199</v>
      </c>
      <c r="BM2913" s="9"/>
      <c r="BN2913" s="9" t="s">
        <v>186</v>
      </c>
      <c r="BO2913" s="9"/>
      <c r="BP2913" s="9"/>
      <c r="BQ2913" s="9"/>
      <c r="BR2913" s="9" t="s">
        <v>247</v>
      </c>
      <c r="BS2913" s="9" t="s">
        <v>200</v>
      </c>
      <c r="BT2913" s="9" t="s">
        <v>370</v>
      </c>
      <c r="BU2913" s="9"/>
      <c r="BV2913" s="9" t="s">
        <v>431</v>
      </c>
      <c r="BW2913" s="9" t="s">
        <v>286</v>
      </c>
      <c r="BX2913" s="9"/>
      <c r="BY2913" s="9"/>
      <c r="BZ2913" s="9"/>
      <c r="CA2913" s="10"/>
      <c r="CB2913" s="10" t="str">
        <f t="shared" si="5"/>
        <v/>
      </c>
      <c r="CC2913" s="10"/>
      <c r="CD2913" s="9" t="str">
        <f t="shared" si="2"/>
        <v/>
      </c>
      <c r="CE2913" s="9" t="s">
        <v>168</v>
      </c>
      <c r="CF2913" s="9" t="s">
        <v>152</v>
      </c>
      <c r="CG2913" s="9">
        <f>IF(CF2913="","",VLOOKUP(CF2913,Metadata!$D$2:$H$20,2,FALSE))</f>
        <v>32500</v>
      </c>
      <c r="CH2913" s="9">
        <f>IF(CF2913="","",VLOOKUP(CF2913,Metadata!$D$2:$H$20,4,FALSE))</f>
        <v>30000</v>
      </c>
      <c r="CI2913" s="9">
        <f>IF(CF2913="","",VLOOKUP(CF2913,Metadata!$D$2:$H$20,5,FALSE))</f>
        <v>35000</v>
      </c>
      <c r="CJ2913" s="9">
        <f t="shared" si="3"/>
        <v>32500</v>
      </c>
      <c r="CK2913" s="9" t="s">
        <v>189</v>
      </c>
      <c r="CL2913" s="10">
        <v>4</v>
      </c>
      <c r="CM2913" s="10">
        <v>1</v>
      </c>
      <c r="CN2913" s="10">
        <v>7</v>
      </c>
      <c r="CO2913" s="10">
        <v>6</v>
      </c>
      <c r="CP2913" s="10">
        <v>6</v>
      </c>
      <c r="CQ2913" s="10">
        <v>6</v>
      </c>
      <c r="CR2913" s="10">
        <v>7</v>
      </c>
      <c r="CS2913" s="10">
        <v>7</v>
      </c>
      <c r="CT2913" s="10">
        <v>6</v>
      </c>
      <c r="CU2913" s="10">
        <v>6</v>
      </c>
      <c r="CV2913" s="10">
        <v>4</v>
      </c>
      <c r="CW2913" s="10">
        <v>5</v>
      </c>
      <c r="CX2913" s="10">
        <v>6</v>
      </c>
      <c r="CY2913" s="10">
        <v>4</v>
      </c>
      <c r="CZ2913" s="10">
        <v>5</v>
      </c>
      <c r="DA2913" s="10">
        <v>5</v>
      </c>
      <c r="DB2913" s="10">
        <v>5</v>
      </c>
      <c r="DC2913" s="10">
        <v>7</v>
      </c>
      <c r="DD2913" s="10">
        <v>3</v>
      </c>
      <c r="DE2913" s="10">
        <v>7</v>
      </c>
      <c r="DF2913" s="10">
        <v>5</v>
      </c>
      <c r="DG2913" s="10">
        <v>7</v>
      </c>
      <c r="DH2913" s="10">
        <v>7</v>
      </c>
      <c r="DI2913" s="10">
        <v>7</v>
      </c>
      <c r="DJ2913" s="10">
        <v>5</v>
      </c>
      <c r="DK2913" s="10">
        <v>5</v>
      </c>
      <c r="DL2913" s="10">
        <v>5</v>
      </c>
      <c r="DM2913" s="9" t="s">
        <v>154</v>
      </c>
      <c r="DN2913" s="10">
        <v>1971</v>
      </c>
      <c r="DO2913" s="9">
        <f t="shared" si="9"/>
        <v>50</v>
      </c>
      <c r="DP2913" s="9" t="s">
        <v>155</v>
      </c>
      <c r="DQ2913" s="9" t="s">
        <v>202</v>
      </c>
      <c r="DR2913" s="9" t="s">
        <v>157</v>
      </c>
      <c r="DS2913" s="9" t="s">
        <v>137</v>
      </c>
      <c r="DT2913" s="9" t="s">
        <v>657</v>
      </c>
      <c r="DU2913" s="9" t="s">
        <v>158</v>
      </c>
      <c r="DV2913" s="9" t="str">
        <f>VLOOKUP(DU2913,Metadata!$B$2:$C$7,2,FALSE)</f>
        <v>6+ years</v>
      </c>
    </row>
    <row r="2914" spans="1:126">
      <c r="A2914" s="13">
        <v>2913</v>
      </c>
      <c r="B2914" s="9" t="s">
        <v>135</v>
      </c>
      <c r="C2914" s="9" t="str">
        <f>VLOOKUP(B2914,Metadata!$M$2:$N$6,2,FALSE)</f>
        <v>Permanent Employee</v>
      </c>
      <c r="D2914" s="9" t="s">
        <v>159</v>
      </c>
      <c r="E2914" s="9" t="s">
        <v>137</v>
      </c>
      <c r="F2914" s="9" t="s">
        <v>138</v>
      </c>
      <c r="G2914" s="9" t="s">
        <v>172</v>
      </c>
      <c r="H2914" s="9" t="str">
        <f>IF(G2914="","",VLOOKUP(G2914,Metadata!$J$2:$K$22,2,FALSE))</f>
        <v>Porto Metropolitan Area</v>
      </c>
      <c r="I2914" s="9" t="s">
        <v>138</v>
      </c>
      <c r="J2914" s="9" t="str">
        <f>IF(I2914="","",VLOOKUP(I2914,Metadata!$P$2:$Q$43,2,FALSE))</f>
        <v>Europe</v>
      </c>
      <c r="K2914" s="9" t="str">
        <f t="shared" si="0"/>
        <v>Portugal</v>
      </c>
      <c r="L2914" s="9" t="s">
        <v>172</v>
      </c>
      <c r="M2914" s="9" t="str">
        <f>IF(L2914="","",VLOOKUP(L2914,Metadata!$J$2:$K$22,2,FALSE))</f>
        <v>Porto Metropolitan Area</v>
      </c>
      <c r="N2914" s="9" t="s">
        <v>205</v>
      </c>
      <c r="O2914" s="9" t="s">
        <v>137</v>
      </c>
      <c r="P2914" s="9" t="s">
        <v>137</v>
      </c>
      <c r="Q2914" s="10" t="str">
        <f t="shared" si="1"/>
        <v>Full Office Job</v>
      </c>
      <c r="R2914" s="10">
        <v>3</v>
      </c>
      <c r="S2914" s="9" t="s">
        <v>161</v>
      </c>
      <c r="T2914" s="9" t="s">
        <v>137</v>
      </c>
      <c r="U2914" s="9" t="str">
        <f>IF(S2914&lt;&gt;"",S2914,IF(T2914&lt;&gt;"",VLOOKUP(T2914,Metadata!$S$2:$T$228,2,FALSE),""))</f>
        <v>Full-Stack Developer</v>
      </c>
      <c r="V2914" s="9" t="s">
        <v>341</v>
      </c>
      <c r="W2914" s="9" t="s">
        <v>137</v>
      </c>
      <c r="X2914" s="9" t="s">
        <v>163</v>
      </c>
      <c r="Y2914" s="9" t="s">
        <v>137</v>
      </c>
      <c r="Z2914" s="9" t="s">
        <v>184</v>
      </c>
      <c r="AA2914" s="9" t="s">
        <v>165</v>
      </c>
      <c r="AB2914" s="9" t="s">
        <v>253</v>
      </c>
      <c r="AC2914" s="9" t="s">
        <v>147</v>
      </c>
      <c r="AD2914" s="9"/>
      <c r="AE2914" s="9"/>
      <c r="AF2914" s="9"/>
      <c r="AG2914" s="9" t="s">
        <v>166</v>
      </c>
      <c r="AH2914" s="9"/>
      <c r="AI2914" s="9"/>
      <c r="AJ2914" s="9" t="s">
        <v>185</v>
      </c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 t="s">
        <v>178</v>
      </c>
      <c r="BB2914" s="9"/>
      <c r="BC2914" s="9"/>
      <c r="BD2914" s="9"/>
      <c r="BE2914" s="9"/>
      <c r="BF2914" s="9"/>
      <c r="BG2914" s="9"/>
      <c r="BH2914" s="9"/>
      <c r="BI2914" s="9"/>
      <c r="BJ2914" s="9" t="s">
        <v>167</v>
      </c>
      <c r="BK2914" s="9"/>
      <c r="BL2914" s="9" t="s">
        <v>199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10"/>
      <c r="CB2914" s="10" t="str">
        <f t="shared" si="5"/>
        <v/>
      </c>
      <c r="CC2914" s="10"/>
      <c r="CD2914" s="9" t="str">
        <f t="shared" si="2"/>
        <v/>
      </c>
      <c r="CE2914" s="9" t="s">
        <v>151</v>
      </c>
      <c r="CF2914" s="9" t="s">
        <v>225</v>
      </c>
      <c r="CG2914" s="9">
        <f>IF(CF2914="","",VLOOKUP(CF2914,Metadata!$D$2:$H$20,2,FALSE))</f>
        <v>22500</v>
      </c>
      <c r="CH2914" s="9">
        <f>IF(CF2914="","",VLOOKUP(CF2914,Metadata!$D$2:$H$20,4,FALSE))</f>
        <v>20000</v>
      </c>
      <c r="CI2914" s="9">
        <f>IF(CF2914="","",VLOOKUP(CF2914,Metadata!$D$2:$H$20,5,FALSE))</f>
        <v>25000</v>
      </c>
      <c r="CJ2914" s="9">
        <f t="shared" si="3"/>
        <v>22500</v>
      </c>
      <c r="CK2914" s="9" t="s">
        <v>201</v>
      </c>
      <c r="CL2914" s="10">
        <v>2</v>
      </c>
      <c r="CM2914" s="10">
        <v>3</v>
      </c>
      <c r="CN2914" s="10">
        <v>7</v>
      </c>
      <c r="CO2914" s="10">
        <v>7</v>
      </c>
      <c r="CP2914" s="10">
        <v>5</v>
      </c>
      <c r="CQ2914" s="10">
        <v>7</v>
      </c>
      <c r="CR2914" s="10">
        <v>5</v>
      </c>
      <c r="CS2914" s="10">
        <v>4</v>
      </c>
      <c r="CT2914" s="10">
        <v>5</v>
      </c>
      <c r="CU2914" s="10">
        <v>5</v>
      </c>
      <c r="CV2914" s="10">
        <v>7</v>
      </c>
      <c r="CW2914" s="10">
        <v>7</v>
      </c>
      <c r="CX2914" s="10">
        <v>7</v>
      </c>
      <c r="CY2914" s="10">
        <v>7</v>
      </c>
      <c r="CZ2914" s="10">
        <v>7</v>
      </c>
      <c r="DA2914" s="10">
        <v>5</v>
      </c>
      <c r="DB2914" s="10">
        <v>5</v>
      </c>
      <c r="DC2914" s="10">
        <v>5</v>
      </c>
      <c r="DD2914" s="10">
        <v>5</v>
      </c>
      <c r="DE2914" s="10">
        <v>6</v>
      </c>
      <c r="DF2914" s="10">
        <v>7</v>
      </c>
      <c r="DG2914" s="10">
        <v>7</v>
      </c>
      <c r="DH2914" s="10">
        <v>5</v>
      </c>
      <c r="DI2914" s="10">
        <v>5</v>
      </c>
      <c r="DJ2914" s="10">
        <v>3</v>
      </c>
      <c r="DK2914" s="10">
        <v>5</v>
      </c>
      <c r="DL2914" s="10">
        <v>5</v>
      </c>
      <c r="DM2914" s="9" t="s">
        <v>154</v>
      </c>
      <c r="DN2914" s="10">
        <v>1994</v>
      </c>
      <c r="DO2914" s="9">
        <f t="shared" si="9"/>
        <v>27</v>
      </c>
      <c r="DP2914" s="9" t="s">
        <v>155</v>
      </c>
      <c r="DQ2914" s="9" t="s">
        <v>156</v>
      </c>
      <c r="DR2914" s="9" t="s">
        <v>157</v>
      </c>
      <c r="DS2914" s="9" t="s">
        <v>137</v>
      </c>
      <c r="DT2914" s="9" t="s">
        <v>657</v>
      </c>
      <c r="DU2914" s="9" t="s">
        <v>168</v>
      </c>
      <c r="DV2914" s="9" t="str">
        <f>VLOOKUP(DU2914,Metadata!$B$2:$C$7,2,FALSE)</f>
        <v>0 - 3 years</v>
      </c>
    </row>
    <row r="2915" spans="1:126">
      <c r="A2915" s="13">
        <v>2914</v>
      </c>
      <c r="B2915" s="9" t="s">
        <v>135</v>
      </c>
      <c r="C2915" s="9" t="str">
        <f>VLOOKUP(B2915,Metadata!$M$2:$N$6,2,FALSE)</f>
        <v>Permanent Employee</v>
      </c>
      <c r="D2915" s="9" t="s">
        <v>159</v>
      </c>
      <c r="E2915" s="9" t="s">
        <v>137</v>
      </c>
      <c r="F2915" s="9" t="s">
        <v>138</v>
      </c>
      <c r="G2915" s="9" t="s">
        <v>140</v>
      </c>
      <c r="H2915" s="9" t="str">
        <f>IF(G2915="","",VLOOKUP(G2915,Metadata!$J$2:$K$22,2,FALSE))</f>
        <v>Lisbon Metropolitan Area</v>
      </c>
      <c r="I2915" s="9" t="s">
        <v>138</v>
      </c>
      <c r="J2915" s="9" t="str">
        <f>IF(I2915="","",VLOOKUP(I2915,Metadata!$P$2:$Q$43,2,FALSE))</f>
        <v>Europe</v>
      </c>
      <c r="K2915" s="9" t="str">
        <f t="shared" si="0"/>
        <v>Portugal</v>
      </c>
      <c r="L2915" s="9" t="s">
        <v>140</v>
      </c>
      <c r="M2915" s="9" t="str">
        <f>IF(L2915="","",VLOOKUP(L2915,Metadata!$J$2:$K$22,2,FALSE))</f>
        <v>Lisbon Metropolitan Area</v>
      </c>
      <c r="N2915" s="9" t="s">
        <v>141</v>
      </c>
      <c r="O2915" s="9" t="s">
        <v>137</v>
      </c>
      <c r="P2915" s="9" t="s">
        <v>191</v>
      </c>
      <c r="Q2915" s="10" t="str">
        <f t="shared" si="1"/>
        <v>Remote Job (full or flexible)</v>
      </c>
      <c r="R2915" s="10">
        <v>4</v>
      </c>
      <c r="S2915" s="9" t="s">
        <v>249</v>
      </c>
      <c r="T2915" s="9" t="s">
        <v>137</v>
      </c>
      <c r="U2915" s="9" t="str">
        <f>IF(S2915&lt;&gt;"",S2915,IF(T2915&lt;&gt;"",VLOOKUP(T2915,Metadata!$S$2:$T$228,2,FALSE),""))</f>
        <v>Business Applications (BI/CRM/ERP)</v>
      </c>
      <c r="V2915" s="9" t="s">
        <v>207</v>
      </c>
      <c r="W2915" s="9" t="s">
        <v>137</v>
      </c>
      <c r="X2915" s="9" t="s">
        <v>208</v>
      </c>
      <c r="Y2915" s="9" t="s">
        <v>137</v>
      </c>
      <c r="Z2915" s="9" t="s">
        <v>146</v>
      </c>
      <c r="AA2915" s="9" t="s">
        <v>137</v>
      </c>
      <c r="AB2915" s="9" t="s">
        <v>137</v>
      </c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 t="s">
        <v>150</v>
      </c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 t="s">
        <v>150</v>
      </c>
      <c r="BZ2915" s="9" t="s">
        <v>137</v>
      </c>
      <c r="CA2915" s="10"/>
      <c r="CB2915" s="10" t="str">
        <f t="shared" si="5"/>
        <v/>
      </c>
      <c r="CC2915" s="10"/>
      <c r="CD2915" s="9" t="str">
        <f t="shared" si="2"/>
        <v/>
      </c>
      <c r="CE2915" s="9" t="s">
        <v>168</v>
      </c>
      <c r="CF2915" s="9" t="s">
        <v>225</v>
      </c>
      <c r="CG2915" s="9">
        <f>IF(CF2915="","",VLOOKUP(CF2915,Metadata!$D$2:$H$20,2,FALSE))</f>
        <v>22500</v>
      </c>
      <c r="CH2915" s="9">
        <f>IF(CF2915="","",VLOOKUP(CF2915,Metadata!$D$2:$H$20,4,FALSE))</f>
        <v>20000</v>
      </c>
      <c r="CI2915" s="9">
        <f>IF(CF2915="","",VLOOKUP(CF2915,Metadata!$D$2:$H$20,5,FALSE))</f>
        <v>25000</v>
      </c>
      <c r="CJ2915" s="9">
        <f t="shared" si="3"/>
        <v>22500</v>
      </c>
      <c r="CK2915" s="9" t="s">
        <v>221</v>
      </c>
      <c r="CL2915" s="10">
        <v>5</v>
      </c>
      <c r="CM2915" s="10">
        <v>2</v>
      </c>
      <c r="CN2915" s="10">
        <v>6</v>
      </c>
      <c r="CO2915" s="10">
        <v>7</v>
      </c>
      <c r="CP2915" s="10">
        <v>7</v>
      </c>
      <c r="CQ2915" s="10">
        <v>7</v>
      </c>
      <c r="CR2915" s="10">
        <v>7</v>
      </c>
      <c r="CS2915" s="10">
        <v>7</v>
      </c>
      <c r="CT2915" s="10">
        <v>7</v>
      </c>
      <c r="CU2915" s="10">
        <v>7</v>
      </c>
      <c r="CV2915" s="10">
        <v>7</v>
      </c>
      <c r="CW2915" s="10">
        <v>4</v>
      </c>
      <c r="CX2915" s="10">
        <v>6</v>
      </c>
      <c r="CY2915" s="10">
        <v>6</v>
      </c>
      <c r="CZ2915" s="10">
        <v>4</v>
      </c>
      <c r="DA2915" s="10">
        <v>4</v>
      </c>
      <c r="DB2915" s="10">
        <v>4</v>
      </c>
      <c r="DC2915" s="10">
        <v>7</v>
      </c>
      <c r="DD2915" s="10">
        <v>4</v>
      </c>
      <c r="DE2915" s="10">
        <v>7</v>
      </c>
      <c r="DF2915" s="10">
        <v>7</v>
      </c>
      <c r="DG2915" s="10">
        <v>7</v>
      </c>
      <c r="DH2915" s="10">
        <v>5</v>
      </c>
      <c r="DI2915" s="10">
        <v>5</v>
      </c>
      <c r="DJ2915" s="10">
        <v>4</v>
      </c>
      <c r="DK2915" s="10">
        <v>6</v>
      </c>
      <c r="DL2915" s="10">
        <v>4</v>
      </c>
      <c r="DM2915" s="9" t="s">
        <v>154</v>
      </c>
      <c r="DN2915" s="10">
        <v>1978</v>
      </c>
      <c r="DO2915" s="9">
        <f t="shared" si="9"/>
        <v>43</v>
      </c>
      <c r="DP2915" s="9" t="s">
        <v>222</v>
      </c>
      <c r="DQ2915" s="9" t="s">
        <v>210</v>
      </c>
      <c r="DR2915" s="9" t="s">
        <v>342</v>
      </c>
      <c r="DS2915" s="9" t="s">
        <v>137</v>
      </c>
      <c r="DT2915" s="9" t="s">
        <v>657</v>
      </c>
      <c r="DU2915" s="9" t="s">
        <v>158</v>
      </c>
      <c r="DV2915" s="9" t="str">
        <f>VLOOKUP(DU2915,Metadata!$B$2:$C$7,2,FALSE)</f>
        <v>6+ years</v>
      </c>
    </row>
    <row r="2916" spans="1:126">
      <c r="A2916" s="13">
        <v>2915</v>
      </c>
      <c r="B2916" s="9" t="s">
        <v>135</v>
      </c>
      <c r="C2916" s="9" t="str">
        <f>VLOOKUP(B2916,Metadata!$M$2:$N$6,2,FALSE)</f>
        <v>Permanent Employee</v>
      </c>
      <c r="D2916" s="9" t="s">
        <v>159</v>
      </c>
      <c r="E2916" s="9" t="s">
        <v>137</v>
      </c>
      <c r="F2916" s="9" t="s">
        <v>138</v>
      </c>
      <c r="G2916" s="9" t="s">
        <v>172</v>
      </c>
      <c r="H2916" s="9" t="str">
        <f>IF(G2916="","",VLOOKUP(G2916,Metadata!$J$2:$K$22,2,FALSE))</f>
        <v>Porto Metropolitan Area</v>
      </c>
      <c r="I2916" s="9" t="s">
        <v>138</v>
      </c>
      <c r="J2916" s="9" t="str">
        <f>IF(I2916="","",VLOOKUP(I2916,Metadata!$P$2:$Q$43,2,FALSE))</f>
        <v>Europe</v>
      </c>
      <c r="K2916" s="9" t="str">
        <f t="shared" si="0"/>
        <v>Portugal</v>
      </c>
      <c r="L2916" s="9" t="s">
        <v>172</v>
      </c>
      <c r="M2916" s="9" t="str">
        <f>IF(L2916="","",VLOOKUP(L2916,Metadata!$J$2:$K$22,2,FALSE))</f>
        <v>Porto Metropolitan Area</v>
      </c>
      <c r="N2916" s="9" t="s">
        <v>141</v>
      </c>
      <c r="O2916" s="9" t="s">
        <v>137</v>
      </c>
      <c r="P2916" s="9" t="s">
        <v>142</v>
      </c>
      <c r="Q2916" s="10" t="str">
        <f t="shared" si="1"/>
        <v>Full Office Job</v>
      </c>
      <c r="R2916" s="10">
        <v>5</v>
      </c>
      <c r="S2916" s="9" t="s">
        <v>161</v>
      </c>
      <c r="T2916" s="9" t="s">
        <v>137</v>
      </c>
      <c r="U2916" s="9" t="str">
        <f>IF(S2916&lt;&gt;"",S2916,IF(T2916&lt;&gt;"",VLOOKUP(T2916,Metadata!$S$2:$T$228,2,FALSE),""))</f>
        <v>Full-Stack Developer</v>
      </c>
      <c r="V2916" s="9" t="s">
        <v>256</v>
      </c>
      <c r="W2916" s="9" t="s">
        <v>137</v>
      </c>
      <c r="X2916" s="9" t="s">
        <v>145</v>
      </c>
      <c r="Y2916" s="9" t="s">
        <v>137</v>
      </c>
      <c r="Z2916" s="9" t="s">
        <v>184</v>
      </c>
      <c r="AA2916" s="9" t="s">
        <v>165</v>
      </c>
      <c r="AB2916" s="9" t="s">
        <v>137</v>
      </c>
      <c r="AC2916" s="9" t="s">
        <v>147</v>
      </c>
      <c r="AD2916" s="9"/>
      <c r="AE2916" s="9" t="s">
        <v>194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 t="s">
        <v>198</v>
      </c>
      <c r="BL2916" s="9" t="s">
        <v>199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10"/>
      <c r="CB2916" s="10" t="str">
        <f t="shared" si="5"/>
        <v/>
      </c>
      <c r="CC2916" s="10"/>
      <c r="CD2916" s="9" t="str">
        <f t="shared" si="2"/>
        <v/>
      </c>
      <c r="CE2916" s="9" t="s">
        <v>232</v>
      </c>
      <c r="CF2916" s="9" t="s">
        <v>188</v>
      </c>
      <c r="CG2916" s="9">
        <f>IF(CF2916="","",VLOOKUP(CF2916,Metadata!$D$2:$H$20,2,FALSE))</f>
        <v>17500</v>
      </c>
      <c r="CH2916" s="9">
        <f>IF(CF2916="","",VLOOKUP(CF2916,Metadata!$D$2:$H$20,4,FALSE))</f>
        <v>15000</v>
      </c>
      <c r="CI2916" s="9">
        <f>IF(CF2916="","",VLOOKUP(CF2916,Metadata!$D$2:$H$20,5,FALSE))</f>
        <v>20000</v>
      </c>
      <c r="CJ2916" s="9">
        <f t="shared" si="3"/>
        <v>17500</v>
      </c>
      <c r="CK2916" s="9" t="s">
        <v>153</v>
      </c>
      <c r="CL2916" s="10">
        <v>3</v>
      </c>
      <c r="CM2916" s="10">
        <v>3</v>
      </c>
      <c r="CN2916" s="10">
        <v>5</v>
      </c>
      <c r="CO2916" s="10">
        <v>6</v>
      </c>
      <c r="CP2916" s="10">
        <v>5</v>
      </c>
      <c r="CQ2916" s="10">
        <v>5</v>
      </c>
      <c r="CR2916" s="10">
        <v>5</v>
      </c>
      <c r="CS2916" s="10">
        <v>7</v>
      </c>
      <c r="CT2916" s="10">
        <v>6</v>
      </c>
      <c r="CU2916" s="10">
        <v>4</v>
      </c>
      <c r="CV2916" s="10">
        <v>6</v>
      </c>
      <c r="CW2916" s="10">
        <v>6</v>
      </c>
      <c r="CX2916" s="10">
        <v>6</v>
      </c>
      <c r="CY2916" s="10">
        <v>5</v>
      </c>
      <c r="CZ2916" s="10">
        <v>7</v>
      </c>
      <c r="DA2916" s="10">
        <v>5</v>
      </c>
      <c r="DB2916" s="10">
        <v>5</v>
      </c>
      <c r="DC2916" s="10">
        <v>6</v>
      </c>
      <c r="DD2916" s="10">
        <v>4</v>
      </c>
      <c r="DE2916" s="10">
        <v>6</v>
      </c>
      <c r="DF2916" s="10">
        <v>5</v>
      </c>
      <c r="DG2916" s="10">
        <v>4</v>
      </c>
      <c r="DH2916" s="10">
        <v>4</v>
      </c>
      <c r="DI2916" s="10">
        <v>4</v>
      </c>
      <c r="DJ2916" s="10">
        <v>4</v>
      </c>
      <c r="DK2916" s="10">
        <v>5</v>
      </c>
      <c r="DL2916" s="10">
        <v>5</v>
      </c>
      <c r="DM2916" s="9" t="s">
        <v>154</v>
      </c>
      <c r="DN2916" s="10">
        <v>1997</v>
      </c>
      <c r="DO2916" s="9">
        <f t="shared" si="9"/>
        <v>24</v>
      </c>
      <c r="DP2916" s="9" t="s">
        <v>287</v>
      </c>
      <c r="DQ2916" s="9" t="s">
        <v>202</v>
      </c>
      <c r="DR2916" s="9" t="s">
        <v>157</v>
      </c>
      <c r="DS2916" s="9" t="s">
        <v>137</v>
      </c>
      <c r="DT2916" s="9" t="s">
        <v>657</v>
      </c>
      <c r="DU2916" s="9" t="s">
        <v>233</v>
      </c>
      <c r="DV2916" s="9" t="str">
        <f>VLOOKUP(DU2916,Metadata!$B$2:$C$7,2,FALSE)</f>
        <v>0 - 3 years</v>
      </c>
    </row>
    <row r="2917" spans="1:126">
      <c r="A2917" s="13">
        <v>2916</v>
      </c>
      <c r="B2917" s="9" t="s">
        <v>135</v>
      </c>
      <c r="C2917" s="9" t="str">
        <f>VLOOKUP(B2917,Metadata!$M$2:$N$6,2,FALSE)</f>
        <v>Permanent Employee</v>
      </c>
      <c r="D2917" s="9" t="s">
        <v>159</v>
      </c>
      <c r="E2917" s="9" t="s">
        <v>137</v>
      </c>
      <c r="F2917" s="9" t="s">
        <v>138</v>
      </c>
      <c r="G2917" s="9" t="s">
        <v>190</v>
      </c>
      <c r="H2917" s="9" t="str">
        <f>IF(G2917="","",VLOOKUP(G2917,Metadata!$J$2:$K$22,2,FALSE))</f>
        <v>North</v>
      </c>
      <c r="I2917" s="9" t="s">
        <v>138</v>
      </c>
      <c r="J2917" s="9" t="str">
        <f>IF(I2917="","",VLOOKUP(I2917,Metadata!$P$2:$Q$43,2,FALSE))</f>
        <v>Europe</v>
      </c>
      <c r="K2917" s="9" t="str">
        <f t="shared" si="0"/>
        <v>Portugal</v>
      </c>
      <c r="L2917" s="9" t="s">
        <v>190</v>
      </c>
      <c r="M2917" s="9" t="str">
        <f>IF(L2917="","",VLOOKUP(L2917,Metadata!$J$2:$K$22,2,FALSE))</f>
        <v>North</v>
      </c>
      <c r="N2917" s="9" t="s">
        <v>205</v>
      </c>
      <c r="O2917" s="9" t="s">
        <v>137</v>
      </c>
      <c r="P2917" s="9" t="s">
        <v>137</v>
      </c>
      <c r="Q2917" s="10" t="str">
        <f t="shared" si="1"/>
        <v>Full Office Job</v>
      </c>
      <c r="R2917" s="10">
        <v>6</v>
      </c>
      <c r="S2917" s="9" t="s">
        <v>192</v>
      </c>
      <c r="T2917" s="9" t="s">
        <v>137</v>
      </c>
      <c r="U2917" s="9" t="str">
        <f>IF(S2917&lt;&gt;"",S2917,IF(T2917&lt;&gt;"",VLOOKUP(T2917,Metadata!$S$2:$T$228,2,FALSE),""))</f>
        <v>Back-End Developer</v>
      </c>
      <c r="V2917" s="9" t="s">
        <v>256</v>
      </c>
      <c r="W2917" s="9" t="s">
        <v>137</v>
      </c>
      <c r="X2917" s="9" t="s">
        <v>242</v>
      </c>
      <c r="Y2917" s="9" t="s">
        <v>137</v>
      </c>
      <c r="Z2917" s="9" t="s">
        <v>262</v>
      </c>
      <c r="AA2917" s="9" t="s">
        <v>137</v>
      </c>
      <c r="AB2917" s="9" t="s">
        <v>137</v>
      </c>
      <c r="AC2917" s="9" t="s">
        <v>147</v>
      </c>
      <c r="AD2917" s="9"/>
      <c r="AE2917" s="9" t="s">
        <v>194</v>
      </c>
      <c r="AF2917" s="9"/>
      <c r="AG2917" s="9" t="s">
        <v>166</v>
      </c>
      <c r="AH2917" s="9"/>
      <c r="AI2917" s="9"/>
      <c r="AJ2917" s="9" t="s">
        <v>185</v>
      </c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 t="s">
        <v>178</v>
      </c>
      <c r="BB2917" s="9"/>
      <c r="BC2917" s="9"/>
      <c r="BD2917" s="9"/>
      <c r="BE2917" s="9"/>
      <c r="BF2917" s="9"/>
      <c r="BG2917" s="9"/>
      <c r="BH2917" s="9"/>
      <c r="BI2917" s="9"/>
      <c r="BJ2917" s="9" t="s">
        <v>167</v>
      </c>
      <c r="BK2917" s="9"/>
      <c r="BL2917" s="9" t="s">
        <v>199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10"/>
      <c r="CB2917" s="10" t="str">
        <f t="shared" si="5"/>
        <v/>
      </c>
      <c r="CC2917" s="10"/>
      <c r="CD2917" s="9" t="str">
        <f t="shared" si="2"/>
        <v/>
      </c>
      <c r="CE2917" s="9" t="s">
        <v>168</v>
      </c>
      <c r="CF2917" s="9" t="s">
        <v>169</v>
      </c>
      <c r="CG2917" s="9">
        <f>IF(CF2917="","",VLOOKUP(CF2917,Metadata!$D$2:$H$20,2,FALSE))</f>
        <v>12500</v>
      </c>
      <c r="CH2917" s="9">
        <f>IF(CF2917="","",VLOOKUP(CF2917,Metadata!$D$2:$H$20,4,FALSE))</f>
        <v>0</v>
      </c>
      <c r="CI2917" s="9">
        <f>IF(CF2917="","",VLOOKUP(CF2917,Metadata!$D$2:$H$20,5,FALSE))</f>
        <v>15000</v>
      </c>
      <c r="CJ2917" s="9">
        <f t="shared" si="3"/>
        <v>12500</v>
      </c>
      <c r="CK2917" s="9" t="s">
        <v>153</v>
      </c>
      <c r="CL2917" s="10">
        <v>2</v>
      </c>
      <c r="CM2917" s="10">
        <v>2</v>
      </c>
      <c r="CN2917" s="10">
        <v>3</v>
      </c>
      <c r="CO2917" s="10">
        <v>4</v>
      </c>
      <c r="CP2917" s="10">
        <v>5</v>
      </c>
      <c r="CQ2917" s="10">
        <v>6</v>
      </c>
      <c r="CR2917" s="10">
        <v>6</v>
      </c>
      <c r="CS2917" s="10">
        <v>6</v>
      </c>
      <c r="CT2917" s="10">
        <v>6</v>
      </c>
      <c r="CU2917" s="10">
        <v>6</v>
      </c>
      <c r="CV2917" s="10">
        <v>6</v>
      </c>
      <c r="CW2917" s="10">
        <v>4</v>
      </c>
      <c r="CX2917" s="10">
        <v>6</v>
      </c>
      <c r="CY2917" s="10">
        <v>6</v>
      </c>
      <c r="CZ2917" s="10">
        <v>6</v>
      </c>
      <c r="DA2917" s="10">
        <v>6</v>
      </c>
      <c r="DB2917" s="10">
        <v>6</v>
      </c>
      <c r="DC2917" s="10">
        <v>6</v>
      </c>
      <c r="DD2917" s="10">
        <v>6</v>
      </c>
      <c r="DE2917" s="10">
        <v>6</v>
      </c>
      <c r="DF2917" s="10">
        <v>6</v>
      </c>
      <c r="DG2917" s="10">
        <v>6</v>
      </c>
      <c r="DH2917" s="10">
        <v>7</v>
      </c>
      <c r="DI2917" s="10">
        <v>6</v>
      </c>
      <c r="DJ2917" s="10">
        <v>6</v>
      </c>
      <c r="DK2917" s="10">
        <v>6</v>
      </c>
      <c r="DL2917" s="10">
        <v>4</v>
      </c>
      <c r="DM2917" s="9" t="s">
        <v>154</v>
      </c>
      <c r="DN2917" s="10">
        <v>1991</v>
      </c>
      <c r="DO2917" s="9">
        <f t="shared" si="9"/>
        <v>30</v>
      </c>
      <c r="DP2917" s="9" t="s">
        <v>222</v>
      </c>
      <c r="DQ2917" s="9" t="s">
        <v>298</v>
      </c>
      <c r="DR2917" s="9" t="s">
        <v>157</v>
      </c>
      <c r="DS2917" s="9" t="s">
        <v>137</v>
      </c>
      <c r="DT2917" s="9" t="s">
        <v>657</v>
      </c>
      <c r="DU2917" s="9" t="s">
        <v>223</v>
      </c>
      <c r="DV2917" s="9" t="str">
        <f>VLOOKUP(DU2917,Metadata!$B$2:$C$7,2,FALSE)</f>
        <v>3 - 6 years</v>
      </c>
    </row>
    <row r="2918" spans="1:126">
      <c r="A2918" s="13">
        <v>2917</v>
      </c>
      <c r="B2918" s="9" t="s">
        <v>135</v>
      </c>
      <c r="C2918" s="9" t="str">
        <f>VLOOKUP(B2918,Metadata!$M$2:$N$6,2,FALSE)</f>
        <v>Permanent Employee</v>
      </c>
      <c r="D2918" s="9" t="s">
        <v>159</v>
      </c>
      <c r="E2918" s="9" t="s">
        <v>137</v>
      </c>
      <c r="F2918" s="9" t="s">
        <v>138</v>
      </c>
      <c r="G2918" s="9" t="s">
        <v>140</v>
      </c>
      <c r="H2918" s="9" t="str">
        <f>IF(G2918="","",VLOOKUP(G2918,Metadata!$J$2:$K$22,2,FALSE))</f>
        <v>Lisbon Metropolitan Area</v>
      </c>
      <c r="I2918" s="9" t="s">
        <v>138</v>
      </c>
      <c r="J2918" s="9" t="str">
        <f>IF(I2918="","",VLOOKUP(I2918,Metadata!$P$2:$Q$43,2,FALSE))</f>
        <v>Europe</v>
      </c>
      <c r="K2918" s="9" t="str">
        <f t="shared" si="0"/>
        <v>Portugal</v>
      </c>
      <c r="L2918" s="9" t="s">
        <v>140</v>
      </c>
      <c r="M2918" s="9" t="str">
        <f>IF(L2918="","",VLOOKUP(L2918,Metadata!$J$2:$K$22,2,FALSE))</f>
        <v>Lisbon Metropolitan Area</v>
      </c>
      <c r="N2918" s="9" t="s">
        <v>141</v>
      </c>
      <c r="O2918" s="9" t="s">
        <v>137</v>
      </c>
      <c r="P2918" s="9" t="s">
        <v>142</v>
      </c>
      <c r="Q2918" s="10" t="str">
        <f t="shared" si="1"/>
        <v>Full Office Job</v>
      </c>
      <c r="R2918" s="10">
        <v>6</v>
      </c>
      <c r="S2918" s="9" t="s">
        <v>229</v>
      </c>
      <c r="T2918" s="9" t="s">
        <v>137</v>
      </c>
      <c r="U2918" s="9" t="str">
        <f>IF(S2918&lt;&gt;"",S2918,IF(T2918&lt;&gt;"",VLOOKUP(T2918,Metadata!$S$2:$T$228,2,FALSE),""))</f>
        <v>Project Manager</v>
      </c>
      <c r="V2918" s="9" t="s">
        <v>207</v>
      </c>
      <c r="W2918" s="9" t="s">
        <v>137</v>
      </c>
      <c r="X2918" s="9" t="s">
        <v>145</v>
      </c>
      <c r="Y2918" s="9" t="s">
        <v>137</v>
      </c>
      <c r="Z2918" s="9" t="s">
        <v>224</v>
      </c>
      <c r="AA2918" s="9" t="s">
        <v>137</v>
      </c>
      <c r="AB2918" s="9" t="s">
        <v>137</v>
      </c>
      <c r="AC2918" s="9" t="s">
        <v>147</v>
      </c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 t="s">
        <v>150</v>
      </c>
      <c r="BZ2918" s="9" t="s">
        <v>137</v>
      </c>
      <c r="CA2918" s="10"/>
      <c r="CB2918" s="10" t="str">
        <f t="shared" si="5"/>
        <v/>
      </c>
      <c r="CC2918" s="10"/>
      <c r="CD2918" s="9" t="str">
        <f t="shared" si="2"/>
        <v/>
      </c>
      <c r="CE2918" s="9" t="s">
        <v>151</v>
      </c>
      <c r="CF2918" s="9" t="s">
        <v>293</v>
      </c>
      <c r="CG2918" s="9">
        <f>IF(CF2918="","",VLOOKUP(CF2918,Metadata!$D$2:$H$20,2,FALSE))</f>
        <v>52500</v>
      </c>
      <c r="CH2918" s="9">
        <f>IF(CF2918="","",VLOOKUP(CF2918,Metadata!$D$2:$H$20,4,FALSE))</f>
        <v>50000</v>
      </c>
      <c r="CI2918" s="9">
        <f>IF(CF2918="","",VLOOKUP(CF2918,Metadata!$D$2:$H$20,5,FALSE))</f>
        <v>55000</v>
      </c>
      <c r="CJ2918" s="9">
        <f t="shared" si="3"/>
        <v>52500</v>
      </c>
      <c r="CK2918" s="9" t="s">
        <v>189</v>
      </c>
      <c r="CL2918" s="10">
        <v>5</v>
      </c>
      <c r="CM2918" s="10">
        <v>5</v>
      </c>
      <c r="CN2918" s="10">
        <v>6</v>
      </c>
      <c r="CO2918" s="10">
        <v>7</v>
      </c>
      <c r="CP2918" s="10">
        <v>5</v>
      </c>
      <c r="CQ2918" s="10">
        <v>7</v>
      </c>
      <c r="CR2918" s="10">
        <v>4</v>
      </c>
      <c r="CS2918" s="10">
        <v>5</v>
      </c>
      <c r="CT2918" s="10">
        <v>4</v>
      </c>
      <c r="CU2918" s="10">
        <v>3</v>
      </c>
      <c r="CV2918" s="10">
        <v>4</v>
      </c>
      <c r="CW2918" s="10">
        <v>3</v>
      </c>
      <c r="CX2918" s="10">
        <v>6</v>
      </c>
      <c r="CY2918" s="10">
        <v>6</v>
      </c>
      <c r="CZ2918" s="10">
        <v>5</v>
      </c>
      <c r="DA2918" s="10">
        <v>3</v>
      </c>
      <c r="DB2918" s="10">
        <v>3</v>
      </c>
      <c r="DC2918" s="10">
        <v>7</v>
      </c>
      <c r="DD2918" s="10">
        <v>2</v>
      </c>
      <c r="DE2918" s="10">
        <v>6</v>
      </c>
      <c r="DF2918" s="10">
        <v>6</v>
      </c>
      <c r="DG2918" s="10">
        <v>7</v>
      </c>
      <c r="DH2918" s="10">
        <v>2</v>
      </c>
      <c r="DI2918" s="10">
        <v>3</v>
      </c>
      <c r="DJ2918" s="10">
        <v>2</v>
      </c>
      <c r="DK2918" s="10">
        <v>2</v>
      </c>
      <c r="DL2918" s="10">
        <v>2</v>
      </c>
      <c r="DM2918" s="9" t="s">
        <v>154</v>
      </c>
      <c r="DN2918" s="10">
        <v>1982</v>
      </c>
      <c r="DO2918" s="9">
        <f t="shared" si="9"/>
        <v>39</v>
      </c>
      <c r="DP2918" s="9" t="s">
        <v>155</v>
      </c>
      <c r="DQ2918" s="9" t="s">
        <v>156</v>
      </c>
      <c r="DR2918" s="9" t="s">
        <v>157</v>
      </c>
      <c r="DS2918" s="9" t="s">
        <v>137</v>
      </c>
      <c r="DT2918" s="9" t="s">
        <v>657</v>
      </c>
      <c r="DU2918" s="9" t="s">
        <v>158</v>
      </c>
      <c r="DV2918" s="9" t="str">
        <f>VLOOKUP(DU2918,Metadata!$B$2:$C$7,2,FALSE)</f>
        <v>6+ years</v>
      </c>
    </row>
    <row r="2919" spans="1:126">
      <c r="A2919" s="13">
        <v>2918</v>
      </c>
      <c r="B2919" s="9" t="s">
        <v>135</v>
      </c>
      <c r="C2919" s="9" t="str">
        <f>VLOOKUP(B2919,Metadata!$M$2:$N$6,2,FALSE)</f>
        <v>Permanent Employee</v>
      </c>
      <c r="D2919" s="9" t="s">
        <v>159</v>
      </c>
      <c r="E2919" s="9" t="s">
        <v>137</v>
      </c>
      <c r="F2919" s="9" t="s">
        <v>138</v>
      </c>
      <c r="G2919" s="9" t="s">
        <v>140</v>
      </c>
      <c r="H2919" s="9" t="str">
        <f>IF(G2919="","",VLOOKUP(G2919,Metadata!$J$2:$K$22,2,FALSE))</f>
        <v>Lisbon Metropolitan Area</v>
      </c>
      <c r="I2919" s="9" t="s">
        <v>138</v>
      </c>
      <c r="J2919" s="9" t="str">
        <f>IF(I2919="","",VLOOKUP(I2919,Metadata!$P$2:$Q$43,2,FALSE))</f>
        <v>Europe</v>
      </c>
      <c r="K2919" s="9" t="str">
        <f t="shared" si="0"/>
        <v>Portugal</v>
      </c>
      <c r="L2919" s="9" t="s">
        <v>140</v>
      </c>
      <c r="M2919" s="9" t="str">
        <f>IF(L2919="","",VLOOKUP(L2919,Metadata!$J$2:$K$22,2,FALSE))</f>
        <v>Lisbon Metropolitan Area</v>
      </c>
      <c r="N2919" s="9" t="s">
        <v>141</v>
      </c>
      <c r="O2919" s="9" t="s">
        <v>137</v>
      </c>
      <c r="P2919" s="9" t="s">
        <v>191</v>
      </c>
      <c r="Q2919" s="10" t="str">
        <f t="shared" si="1"/>
        <v>Remote Job (full or flexible)</v>
      </c>
      <c r="R2919" s="10">
        <v>7</v>
      </c>
      <c r="S2919" s="9" t="s">
        <v>143</v>
      </c>
      <c r="T2919" s="9" t="s">
        <v>137</v>
      </c>
      <c r="U2919" s="9" t="str">
        <f>IF(S2919&lt;&gt;"",S2919,IF(T2919&lt;&gt;"",VLOOKUP(T2919,Metadata!$S$2:$T$228,2,FALSE),""))</f>
        <v>Technical Team Leader</v>
      </c>
      <c r="V2919" s="9" t="s">
        <v>207</v>
      </c>
      <c r="W2919" s="9" t="s">
        <v>137</v>
      </c>
      <c r="X2919" s="9" t="s">
        <v>252</v>
      </c>
      <c r="Y2919" s="9" t="s">
        <v>137</v>
      </c>
      <c r="Z2919" s="9" t="s">
        <v>224</v>
      </c>
      <c r="AA2919" s="9" t="s">
        <v>165</v>
      </c>
      <c r="AB2919" s="9" t="s">
        <v>137</v>
      </c>
      <c r="AC2919" s="9" t="s">
        <v>147</v>
      </c>
      <c r="AD2919" s="9"/>
      <c r="AE2919" s="9" t="s">
        <v>194</v>
      </c>
      <c r="AF2919" s="9"/>
      <c r="AG2919" s="9"/>
      <c r="AH2919" s="9"/>
      <c r="AI2919" s="9"/>
      <c r="AJ2919" s="9" t="s">
        <v>185</v>
      </c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 t="s">
        <v>167</v>
      </c>
      <c r="BK2919" s="9" t="s">
        <v>198</v>
      </c>
      <c r="BL2919" s="9" t="s">
        <v>199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10"/>
      <c r="CB2919" s="10" t="str">
        <f t="shared" si="5"/>
        <v/>
      </c>
      <c r="CC2919" s="10"/>
      <c r="CD2919" s="9" t="str">
        <f t="shared" si="2"/>
        <v/>
      </c>
      <c r="CE2919" s="9" t="s">
        <v>151</v>
      </c>
      <c r="CF2919" s="9" t="s">
        <v>236</v>
      </c>
      <c r="CG2919" s="9">
        <f>IF(CF2919="","",VLOOKUP(CF2919,Metadata!$D$2:$H$20,2,FALSE))</f>
        <v>47500</v>
      </c>
      <c r="CH2919" s="9">
        <f>IF(CF2919="","",VLOOKUP(CF2919,Metadata!$D$2:$H$20,4,FALSE))</f>
        <v>45000</v>
      </c>
      <c r="CI2919" s="9">
        <f>IF(CF2919="","",VLOOKUP(CF2919,Metadata!$D$2:$H$20,5,FALSE))</f>
        <v>50000</v>
      </c>
      <c r="CJ2919" s="9">
        <f t="shared" si="3"/>
        <v>47500</v>
      </c>
      <c r="CK2919" s="9" t="s">
        <v>153</v>
      </c>
      <c r="CL2919" s="10">
        <v>4</v>
      </c>
      <c r="CM2919" s="10">
        <v>5</v>
      </c>
      <c r="CN2919" s="10">
        <v>7</v>
      </c>
      <c r="CO2919" s="10">
        <v>6</v>
      </c>
      <c r="CP2919" s="10">
        <v>5</v>
      </c>
      <c r="CQ2919" s="10">
        <v>7</v>
      </c>
      <c r="CR2919" s="10">
        <v>7</v>
      </c>
      <c r="CS2919" s="10">
        <v>6</v>
      </c>
      <c r="CT2919" s="10">
        <v>6</v>
      </c>
      <c r="CU2919" s="10">
        <v>6</v>
      </c>
      <c r="CV2919" s="10">
        <v>6</v>
      </c>
      <c r="CW2919" s="10">
        <v>4</v>
      </c>
      <c r="CX2919" s="10">
        <v>6</v>
      </c>
      <c r="CY2919" s="10">
        <v>5</v>
      </c>
      <c r="CZ2919" s="10">
        <v>6</v>
      </c>
      <c r="DA2919" s="10">
        <v>1</v>
      </c>
      <c r="DB2919" s="10">
        <v>1</v>
      </c>
      <c r="DC2919" s="10">
        <v>5</v>
      </c>
      <c r="DD2919" s="10">
        <v>1</v>
      </c>
      <c r="DE2919" s="10">
        <v>6</v>
      </c>
      <c r="DF2919" s="10">
        <v>6</v>
      </c>
      <c r="DG2919" s="10">
        <v>1</v>
      </c>
      <c r="DH2919" s="10">
        <v>5</v>
      </c>
      <c r="DI2919" s="10">
        <v>6</v>
      </c>
      <c r="DJ2919" s="10">
        <v>1</v>
      </c>
      <c r="DK2919" s="10">
        <v>4</v>
      </c>
      <c r="DL2919" s="10">
        <v>4</v>
      </c>
      <c r="DM2919" s="9" t="s">
        <v>154</v>
      </c>
      <c r="DN2919" s="10">
        <v>1986</v>
      </c>
      <c r="DO2919" s="9">
        <f t="shared" si="9"/>
        <v>35</v>
      </c>
      <c r="DP2919" s="9" t="s">
        <v>155</v>
      </c>
      <c r="DQ2919" s="9" t="s">
        <v>156</v>
      </c>
      <c r="DR2919" s="9" t="s">
        <v>157</v>
      </c>
      <c r="DS2919" s="9" t="s">
        <v>137</v>
      </c>
      <c r="DT2919" s="9" t="s">
        <v>657</v>
      </c>
      <c r="DU2919" s="9" t="s">
        <v>158</v>
      </c>
      <c r="DV2919" s="9" t="str">
        <f>VLOOKUP(DU2919,Metadata!$B$2:$C$7,2,FALSE)</f>
        <v>6+ years</v>
      </c>
    </row>
    <row r="2920" spans="1:126">
      <c r="A2920" s="13">
        <v>2919</v>
      </c>
      <c r="B2920" s="9" t="s">
        <v>135</v>
      </c>
      <c r="C2920" s="9" t="str">
        <f>VLOOKUP(B2920,Metadata!$M$2:$N$6,2,FALSE)</f>
        <v>Permanent Employee</v>
      </c>
      <c r="D2920" s="9" t="s">
        <v>159</v>
      </c>
      <c r="E2920" s="9" t="s">
        <v>137</v>
      </c>
      <c r="F2920" s="9" t="s">
        <v>138</v>
      </c>
      <c r="G2920" s="9" t="s">
        <v>204</v>
      </c>
      <c r="H2920" s="9" t="str">
        <f>IF(G2920="","",VLOOKUP(G2920,Metadata!$J$2:$K$22,2,FALSE))</f>
        <v>Centre</v>
      </c>
      <c r="I2920" s="9" t="s">
        <v>316</v>
      </c>
      <c r="J2920" s="9" t="str">
        <f>IF(I2920="","",VLOOKUP(I2920,Metadata!$P$2:$Q$43,2,FALSE))</f>
        <v>Europe</v>
      </c>
      <c r="K2920" s="9" t="str">
        <f t="shared" si="0"/>
        <v>International</v>
      </c>
      <c r="L2920" s="9" t="s">
        <v>137</v>
      </c>
      <c r="M2920" s="9" t="str">
        <f>IF(L2920="","",VLOOKUP(L2920,Metadata!$J$2:$K$22,2,FALSE))</f>
        <v/>
      </c>
      <c r="N2920" s="9" t="s">
        <v>141</v>
      </c>
      <c r="O2920" s="9" t="s">
        <v>137</v>
      </c>
      <c r="P2920" s="9" t="s">
        <v>191</v>
      </c>
      <c r="Q2920" s="10" t="str">
        <f t="shared" si="1"/>
        <v>Remote Job (full or flexible)</v>
      </c>
      <c r="R2920" s="10">
        <v>5</v>
      </c>
      <c r="S2920" s="9" t="s">
        <v>161</v>
      </c>
      <c r="T2920" s="9" t="s">
        <v>137</v>
      </c>
      <c r="U2920" s="9" t="str">
        <f>IF(S2920&lt;&gt;"",S2920,IF(T2920&lt;&gt;"",VLOOKUP(T2920,Metadata!$S$2:$T$228,2,FALSE),""))</f>
        <v>Full-Stack Developer</v>
      </c>
      <c r="V2920" s="9" t="s">
        <v>144</v>
      </c>
      <c r="W2920" s="9" t="s">
        <v>137</v>
      </c>
      <c r="X2920" s="9" t="s">
        <v>175</v>
      </c>
      <c r="Y2920" s="9" t="s">
        <v>137</v>
      </c>
      <c r="Z2920" s="9" t="s">
        <v>193</v>
      </c>
      <c r="AA2920" s="9" t="s">
        <v>165</v>
      </c>
      <c r="AB2920" s="9" t="s">
        <v>137</v>
      </c>
      <c r="AC2920" s="9" t="s">
        <v>147</v>
      </c>
      <c r="AD2920" s="9" t="s">
        <v>148</v>
      </c>
      <c r="AE2920" s="9"/>
      <c r="AF2920" s="9"/>
      <c r="AG2920" s="9"/>
      <c r="AH2920" s="9"/>
      <c r="AI2920" s="9"/>
      <c r="AJ2920" s="9" t="s">
        <v>185</v>
      </c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 t="s">
        <v>178</v>
      </c>
      <c r="BB2920" s="9"/>
      <c r="BC2920" s="9"/>
      <c r="BD2920" s="9"/>
      <c r="BE2920" s="9"/>
      <c r="BF2920" s="9"/>
      <c r="BG2920" s="9"/>
      <c r="BH2920" s="9"/>
      <c r="BI2920" s="9"/>
      <c r="BJ2920" s="9" t="s">
        <v>167</v>
      </c>
      <c r="BK2920" s="9"/>
      <c r="BL2920" s="9" t="s">
        <v>199</v>
      </c>
      <c r="BM2920" s="9"/>
      <c r="BN2920" s="9"/>
      <c r="BO2920" s="9"/>
      <c r="BP2920" s="9"/>
      <c r="BQ2920" s="9" t="s">
        <v>219</v>
      </c>
      <c r="BR2920" s="9"/>
      <c r="BS2920" s="9"/>
      <c r="BT2920" s="9"/>
      <c r="BU2920" s="9"/>
      <c r="BV2920" s="9"/>
      <c r="BW2920" s="9"/>
      <c r="BX2920" s="9"/>
      <c r="BY2920" s="9"/>
      <c r="BZ2920" s="9"/>
      <c r="CA2920" s="10"/>
      <c r="CB2920" s="10" t="str">
        <f t="shared" si="5"/>
        <v/>
      </c>
      <c r="CC2920" s="10"/>
      <c r="CD2920" s="9" t="str">
        <f t="shared" si="2"/>
        <v/>
      </c>
      <c r="CE2920" s="9" t="s">
        <v>232</v>
      </c>
      <c r="CF2920" s="9" t="s">
        <v>254</v>
      </c>
      <c r="CG2920" s="9">
        <f>IF(CF2920="","",VLOOKUP(CF2920,Metadata!$D$2:$H$20,2,FALSE))</f>
        <v>37500</v>
      </c>
      <c r="CH2920" s="9">
        <f>IF(CF2920="","",VLOOKUP(CF2920,Metadata!$D$2:$H$20,4,FALSE))</f>
        <v>35000</v>
      </c>
      <c r="CI2920" s="9">
        <f>IF(CF2920="","",VLOOKUP(CF2920,Metadata!$D$2:$H$20,5,FALSE))</f>
        <v>40000</v>
      </c>
      <c r="CJ2920" s="9">
        <f t="shared" si="3"/>
        <v>37500</v>
      </c>
      <c r="CK2920" s="9" t="s">
        <v>201</v>
      </c>
      <c r="CL2920" s="10">
        <v>4</v>
      </c>
      <c r="CM2920" s="10">
        <v>3</v>
      </c>
      <c r="CN2920" s="10">
        <v>6</v>
      </c>
      <c r="CO2920" s="10">
        <v>7</v>
      </c>
      <c r="CP2920" s="10">
        <v>6</v>
      </c>
      <c r="CQ2920" s="10">
        <v>4</v>
      </c>
      <c r="CR2920" s="10">
        <v>7</v>
      </c>
      <c r="CS2920" s="10">
        <v>4</v>
      </c>
      <c r="CT2920" s="10">
        <v>5</v>
      </c>
      <c r="CU2920" s="10">
        <v>6</v>
      </c>
      <c r="CV2920" s="10">
        <v>4</v>
      </c>
      <c r="CW2920" s="10">
        <v>4</v>
      </c>
      <c r="CX2920" s="10">
        <v>5</v>
      </c>
      <c r="CY2920" s="10">
        <v>5</v>
      </c>
      <c r="CZ2920" s="10">
        <v>6</v>
      </c>
      <c r="DA2920" s="10">
        <v>5</v>
      </c>
      <c r="DB2920" s="10">
        <v>4</v>
      </c>
      <c r="DC2920" s="10">
        <v>6</v>
      </c>
      <c r="DD2920" s="10">
        <v>7</v>
      </c>
      <c r="DE2920" s="10">
        <v>5</v>
      </c>
      <c r="DF2920" s="10">
        <v>5</v>
      </c>
      <c r="DG2920" s="10">
        <v>6</v>
      </c>
      <c r="DH2920" s="10">
        <v>5</v>
      </c>
      <c r="DI2920" s="10">
        <v>6</v>
      </c>
      <c r="DJ2920" s="10">
        <v>6</v>
      </c>
      <c r="DK2920" s="10">
        <v>5</v>
      </c>
      <c r="DL2920" s="10">
        <v>5</v>
      </c>
      <c r="DM2920" s="9" t="s">
        <v>154</v>
      </c>
      <c r="DN2920" s="10">
        <v>1981</v>
      </c>
      <c r="DO2920" s="9">
        <f t="shared" si="9"/>
        <v>40</v>
      </c>
      <c r="DP2920" s="9" t="s">
        <v>155</v>
      </c>
      <c r="DQ2920" s="9" t="s">
        <v>156</v>
      </c>
      <c r="DR2920" s="9" t="s">
        <v>157</v>
      </c>
      <c r="DS2920" s="9" t="s">
        <v>137</v>
      </c>
      <c r="DT2920" s="9" t="s">
        <v>657</v>
      </c>
      <c r="DU2920" s="9" t="s">
        <v>158</v>
      </c>
      <c r="DV2920" s="9" t="str">
        <f>VLOOKUP(DU2920,Metadata!$B$2:$C$7,2,FALSE)</f>
        <v>6+ years</v>
      </c>
    </row>
    <row r="2921" spans="1:126">
      <c r="A2921" s="13">
        <v>2920</v>
      </c>
      <c r="B2921" s="9" t="s">
        <v>135</v>
      </c>
      <c r="C2921" s="9" t="str">
        <f>VLOOKUP(B2921,Metadata!$M$2:$N$6,2,FALSE)</f>
        <v>Permanent Employee</v>
      </c>
      <c r="D2921" s="9" t="s">
        <v>136</v>
      </c>
      <c r="E2921" s="9" t="s">
        <v>137</v>
      </c>
      <c r="F2921" s="9" t="s">
        <v>138</v>
      </c>
      <c r="G2921" s="9" t="s">
        <v>213</v>
      </c>
      <c r="H2921" s="9" t="str">
        <f>IF(G2921="","",VLOOKUP(G2921,Metadata!$J$2:$K$22,2,FALSE))</f>
        <v>Centre</v>
      </c>
      <c r="I2921" s="9" t="s">
        <v>228</v>
      </c>
      <c r="J2921" s="9" t="str">
        <f>IF(I2921="","",VLOOKUP(I2921,Metadata!$P$2:$Q$43,2,FALSE))</f>
        <v>Europe</v>
      </c>
      <c r="K2921" s="9" t="str">
        <f t="shared" si="0"/>
        <v>International</v>
      </c>
      <c r="L2921" s="9" t="s">
        <v>137</v>
      </c>
      <c r="M2921" s="9" t="str">
        <f>IF(L2921="","",VLOOKUP(L2921,Metadata!$J$2:$K$22,2,FALSE))</f>
        <v/>
      </c>
      <c r="N2921" s="9" t="s">
        <v>141</v>
      </c>
      <c r="O2921" s="9" t="s">
        <v>137</v>
      </c>
      <c r="P2921" s="9" t="s">
        <v>142</v>
      </c>
      <c r="Q2921" s="10" t="str">
        <f t="shared" si="1"/>
        <v>Full Office Job</v>
      </c>
      <c r="R2921" s="10">
        <v>5</v>
      </c>
      <c r="S2921" s="9" t="s">
        <v>192</v>
      </c>
      <c r="T2921" s="9" t="s">
        <v>137</v>
      </c>
      <c r="U2921" s="9" t="str">
        <f>IF(S2921&lt;&gt;"",S2921,IF(T2921&lt;&gt;"",VLOOKUP(T2921,Metadata!$S$2:$T$228,2,FALSE),""))</f>
        <v>Back-End Developer</v>
      </c>
      <c r="V2921" s="9" t="s">
        <v>261</v>
      </c>
      <c r="W2921" s="9" t="s">
        <v>137</v>
      </c>
      <c r="X2921" s="9" t="s">
        <v>242</v>
      </c>
      <c r="Y2921" s="9" t="s">
        <v>137</v>
      </c>
      <c r="Z2921" s="9" t="s">
        <v>184</v>
      </c>
      <c r="AA2921" s="9" t="s">
        <v>137</v>
      </c>
      <c r="AB2921" s="9" t="s">
        <v>137</v>
      </c>
      <c r="AC2921" s="9"/>
      <c r="AD2921" s="9"/>
      <c r="AE2921" s="9" t="s">
        <v>194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 t="s">
        <v>284</v>
      </c>
      <c r="BC2921" s="9"/>
      <c r="BD2921" s="9"/>
      <c r="BE2921" s="9"/>
      <c r="BF2921" s="9"/>
      <c r="BG2921" s="9"/>
      <c r="BH2921" s="9"/>
      <c r="BI2921" s="9"/>
      <c r="BJ2921" s="9"/>
      <c r="BK2921" s="9" t="s">
        <v>198</v>
      </c>
      <c r="BL2921" s="9" t="s">
        <v>199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10"/>
      <c r="CB2921" s="10" t="str">
        <f t="shared" si="5"/>
        <v/>
      </c>
      <c r="CC2921" s="10"/>
      <c r="CD2921" s="9" t="str">
        <f t="shared" si="2"/>
        <v/>
      </c>
      <c r="CE2921" s="9" t="s">
        <v>232</v>
      </c>
      <c r="CF2921" s="9" t="s">
        <v>236</v>
      </c>
      <c r="CG2921" s="9">
        <f>IF(CF2921="","",VLOOKUP(CF2921,Metadata!$D$2:$H$20,2,FALSE))</f>
        <v>47500</v>
      </c>
      <c r="CH2921" s="9">
        <f>IF(CF2921="","",VLOOKUP(CF2921,Metadata!$D$2:$H$20,4,FALSE))</f>
        <v>45000</v>
      </c>
      <c r="CI2921" s="9">
        <f>IF(CF2921="","",VLOOKUP(CF2921,Metadata!$D$2:$H$20,5,FALSE))</f>
        <v>50000</v>
      </c>
      <c r="CJ2921" s="9">
        <f t="shared" si="3"/>
        <v>47500</v>
      </c>
      <c r="CK2921" s="9" t="s">
        <v>201</v>
      </c>
      <c r="CL2921" s="10">
        <v>6</v>
      </c>
      <c r="CM2921" s="10">
        <v>2</v>
      </c>
      <c r="CN2921" s="10">
        <v>6</v>
      </c>
      <c r="CO2921" s="10">
        <v>6</v>
      </c>
      <c r="CP2921" s="10">
        <v>5</v>
      </c>
      <c r="CQ2921" s="10">
        <v>5</v>
      </c>
      <c r="CR2921" s="10">
        <v>7</v>
      </c>
      <c r="CS2921" s="10">
        <v>5</v>
      </c>
      <c r="CT2921" s="10">
        <v>6</v>
      </c>
      <c r="CU2921" s="10">
        <v>4</v>
      </c>
      <c r="CV2921" s="10">
        <v>5</v>
      </c>
      <c r="CW2921" s="10">
        <v>3</v>
      </c>
      <c r="CX2921" s="10">
        <v>3</v>
      </c>
      <c r="CY2921" s="10">
        <v>6</v>
      </c>
      <c r="CZ2921" s="10">
        <v>5</v>
      </c>
      <c r="DA2921" s="10">
        <v>2</v>
      </c>
      <c r="DB2921" s="10">
        <v>3</v>
      </c>
      <c r="DC2921" s="10">
        <v>5</v>
      </c>
      <c r="DD2921" s="10">
        <v>3</v>
      </c>
      <c r="DE2921" s="10">
        <v>6</v>
      </c>
      <c r="DF2921" s="10">
        <v>6</v>
      </c>
      <c r="DG2921" s="10">
        <v>4</v>
      </c>
      <c r="DH2921" s="10">
        <v>6</v>
      </c>
      <c r="DI2921" s="10">
        <v>7</v>
      </c>
      <c r="DJ2921" s="10">
        <v>5</v>
      </c>
      <c r="DK2921" s="10">
        <v>5</v>
      </c>
      <c r="DL2921" s="10">
        <v>7</v>
      </c>
      <c r="DM2921" s="9" t="s">
        <v>296</v>
      </c>
      <c r="DN2921" s="10">
        <v>1984</v>
      </c>
      <c r="DO2921" s="9">
        <f t="shared" si="9"/>
        <v>37</v>
      </c>
      <c r="DP2921" s="9" t="s">
        <v>155</v>
      </c>
      <c r="DQ2921" s="9" t="s">
        <v>202</v>
      </c>
      <c r="DR2921" s="9" t="s">
        <v>170</v>
      </c>
      <c r="DS2921" s="9" t="s">
        <v>137</v>
      </c>
      <c r="DT2921" s="9" t="s">
        <v>657</v>
      </c>
      <c r="DU2921" s="9" t="s">
        <v>158</v>
      </c>
      <c r="DV2921" s="9" t="str">
        <f>VLOOKUP(DU2921,Metadata!$B$2:$C$7,2,FALSE)</f>
        <v>6+ years</v>
      </c>
    </row>
    <row r="2922" spans="1:126">
      <c r="A2922" s="13">
        <v>2921</v>
      </c>
      <c r="B2922" s="9" t="s">
        <v>135</v>
      </c>
      <c r="C2922" s="9" t="str">
        <f>VLOOKUP(B2922,Metadata!$M$2:$N$6,2,FALSE)</f>
        <v>Permanent Employee</v>
      </c>
      <c r="D2922" s="9" t="s">
        <v>159</v>
      </c>
      <c r="E2922" s="9" t="s">
        <v>137</v>
      </c>
      <c r="F2922" s="9" t="s">
        <v>138</v>
      </c>
      <c r="G2922" s="9" t="s">
        <v>275</v>
      </c>
      <c r="H2922" s="9" t="str">
        <f>IF(G2922="","",VLOOKUP(G2922,Metadata!$J$2:$K$22,2,FALSE))</f>
        <v>Centre</v>
      </c>
      <c r="I2922" s="9" t="s">
        <v>292</v>
      </c>
      <c r="J2922" s="9" t="str">
        <f>IF(I2922="","",VLOOKUP(I2922,Metadata!$P$2:$Q$43,2,FALSE))</f>
        <v>North America</v>
      </c>
      <c r="K2922" s="9" t="str">
        <f t="shared" si="0"/>
        <v>International</v>
      </c>
      <c r="L2922" s="9" t="s">
        <v>137</v>
      </c>
      <c r="M2922" s="9" t="str">
        <f>IF(L2922="","",VLOOKUP(L2922,Metadata!$J$2:$K$22,2,FALSE))</f>
        <v/>
      </c>
      <c r="N2922" s="9" t="s">
        <v>214</v>
      </c>
      <c r="O2922" s="9" t="s">
        <v>259</v>
      </c>
      <c r="P2922" s="9" t="s">
        <v>191</v>
      </c>
      <c r="Q2922" s="10" t="str">
        <f t="shared" si="1"/>
        <v>Remote Job (full or flexible)</v>
      </c>
      <c r="R2922" s="10">
        <v>4</v>
      </c>
      <c r="S2922" s="9" t="s">
        <v>229</v>
      </c>
      <c r="T2922" s="9" t="s">
        <v>137</v>
      </c>
      <c r="U2922" s="9" t="str">
        <f>IF(S2922&lt;&gt;"",S2922,IF(T2922&lt;&gt;"",VLOOKUP(T2922,Metadata!$S$2:$T$228,2,FALSE),""))</f>
        <v>Project Manager</v>
      </c>
      <c r="V2922" s="9" t="s">
        <v>261</v>
      </c>
      <c r="W2922" s="9" t="s">
        <v>137</v>
      </c>
      <c r="X2922" s="9" t="s">
        <v>145</v>
      </c>
      <c r="Y2922" s="9" t="s">
        <v>137</v>
      </c>
      <c r="Z2922" s="9" t="s">
        <v>146</v>
      </c>
      <c r="AA2922" s="9" t="s">
        <v>165</v>
      </c>
      <c r="AB2922" s="9" t="s">
        <v>137</v>
      </c>
      <c r="AC2922" s="9"/>
      <c r="AD2922" s="9"/>
      <c r="AE2922" s="9" t="s">
        <v>194</v>
      </c>
      <c r="AF2922" s="9"/>
      <c r="AG2922" s="9" t="s">
        <v>166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 t="s">
        <v>178</v>
      </c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 t="s">
        <v>186</v>
      </c>
      <c r="BO2922" s="9"/>
      <c r="BP2922" s="9"/>
      <c r="BQ2922" s="9"/>
      <c r="BR2922" s="9" t="s">
        <v>247</v>
      </c>
      <c r="BS2922" s="9"/>
      <c r="BT2922" s="9"/>
      <c r="BU2922" s="9"/>
      <c r="BV2922" s="9"/>
      <c r="BW2922" s="9"/>
      <c r="BX2922" s="9"/>
      <c r="BY2922" s="9"/>
      <c r="BZ2922" s="9"/>
      <c r="CA2922" s="10"/>
      <c r="CB2922" s="10" t="str">
        <f t="shared" si="5"/>
        <v/>
      </c>
      <c r="CC2922" s="10"/>
      <c r="CD2922" s="9" t="str">
        <f t="shared" si="2"/>
        <v/>
      </c>
      <c r="CE2922" s="9" t="s">
        <v>168</v>
      </c>
      <c r="CF2922" s="9" t="s">
        <v>254</v>
      </c>
      <c r="CG2922" s="9">
        <f>IF(CF2922="","",VLOOKUP(CF2922,Metadata!$D$2:$H$20,2,FALSE))</f>
        <v>37500</v>
      </c>
      <c r="CH2922" s="9">
        <f>IF(CF2922="","",VLOOKUP(CF2922,Metadata!$D$2:$H$20,4,FALSE))</f>
        <v>35000</v>
      </c>
      <c r="CI2922" s="9">
        <f>IF(CF2922="","",VLOOKUP(CF2922,Metadata!$D$2:$H$20,5,FALSE))</f>
        <v>40000</v>
      </c>
      <c r="CJ2922" s="9">
        <f t="shared" si="3"/>
        <v>37500</v>
      </c>
      <c r="CK2922" s="9" t="s">
        <v>201</v>
      </c>
      <c r="CL2922" s="10">
        <v>5</v>
      </c>
      <c r="CM2922" s="10">
        <v>3</v>
      </c>
      <c r="CN2922" s="10">
        <v>6</v>
      </c>
      <c r="CO2922" s="10">
        <v>6</v>
      </c>
      <c r="CP2922" s="10">
        <v>6</v>
      </c>
      <c r="CQ2922" s="10">
        <v>6</v>
      </c>
      <c r="CR2922" s="10">
        <v>5</v>
      </c>
      <c r="CS2922" s="10">
        <v>6</v>
      </c>
      <c r="CT2922" s="10">
        <v>7</v>
      </c>
      <c r="CU2922" s="10">
        <v>4</v>
      </c>
      <c r="CV2922" s="10">
        <v>4</v>
      </c>
      <c r="CW2922" s="10">
        <v>4</v>
      </c>
      <c r="CX2922" s="10">
        <v>6</v>
      </c>
      <c r="CY2922" s="10">
        <v>6</v>
      </c>
      <c r="CZ2922" s="10">
        <v>6</v>
      </c>
      <c r="DA2922" s="10">
        <v>7</v>
      </c>
      <c r="DB2922" s="10">
        <v>7</v>
      </c>
      <c r="DC2922" s="10">
        <v>7</v>
      </c>
      <c r="DD2922" s="10">
        <v>4</v>
      </c>
      <c r="DE2922" s="10">
        <v>7</v>
      </c>
      <c r="DF2922" s="10">
        <v>6</v>
      </c>
      <c r="DG2922" s="10">
        <v>7</v>
      </c>
      <c r="DH2922" s="10">
        <v>5</v>
      </c>
      <c r="DI2922" s="10">
        <v>7</v>
      </c>
      <c r="DJ2922" s="10">
        <v>5</v>
      </c>
      <c r="DK2922" s="10">
        <v>6</v>
      </c>
      <c r="DL2922" s="10">
        <v>5</v>
      </c>
      <c r="DM2922" s="9" t="s">
        <v>154</v>
      </c>
      <c r="DN2922" s="10">
        <v>1973</v>
      </c>
      <c r="DO2922" s="9">
        <f t="shared" si="9"/>
        <v>48</v>
      </c>
      <c r="DP2922" s="9" t="s">
        <v>155</v>
      </c>
      <c r="DQ2922" s="9" t="s">
        <v>156</v>
      </c>
      <c r="DR2922" s="9" t="s">
        <v>157</v>
      </c>
      <c r="DS2922" s="9" t="s">
        <v>137</v>
      </c>
      <c r="DT2922" s="9" t="s">
        <v>657</v>
      </c>
      <c r="DU2922" s="9" t="s">
        <v>158</v>
      </c>
      <c r="DV2922" s="9" t="str">
        <f>VLOOKUP(DU2922,Metadata!$B$2:$C$7,2,FALSE)</f>
        <v>6+ years</v>
      </c>
    </row>
    <row r="2923" spans="1:126">
      <c r="A2923" s="13">
        <v>2922</v>
      </c>
      <c r="B2923" s="9" t="s">
        <v>135</v>
      </c>
      <c r="C2923" s="9" t="str">
        <f>VLOOKUP(B2923,Metadata!$M$2:$N$6,2,FALSE)</f>
        <v>Permanent Employee</v>
      </c>
      <c r="D2923" s="9" t="s">
        <v>136</v>
      </c>
      <c r="E2923" s="9" t="s">
        <v>137</v>
      </c>
      <c r="F2923" s="9" t="s">
        <v>138</v>
      </c>
      <c r="G2923" s="9" t="s">
        <v>275</v>
      </c>
      <c r="H2923" s="9" t="str">
        <f>IF(G2923="","",VLOOKUP(G2923,Metadata!$J$2:$K$22,2,FALSE))</f>
        <v>Centre</v>
      </c>
      <c r="I2923" s="9" t="s">
        <v>138</v>
      </c>
      <c r="J2923" s="9" t="str">
        <f>IF(I2923="","",VLOOKUP(I2923,Metadata!$P$2:$Q$43,2,FALSE))</f>
        <v>Europe</v>
      </c>
      <c r="K2923" s="9" t="str">
        <f t="shared" si="0"/>
        <v>Portugal</v>
      </c>
      <c r="L2923" s="9" t="s">
        <v>275</v>
      </c>
      <c r="M2923" s="9" t="str">
        <f>IF(L2923="","",VLOOKUP(L2923,Metadata!$J$2:$K$22,2,FALSE))</f>
        <v>Centre</v>
      </c>
      <c r="N2923" s="9" t="s">
        <v>205</v>
      </c>
      <c r="O2923" s="9" t="s">
        <v>137</v>
      </c>
      <c r="P2923" s="9" t="s">
        <v>137</v>
      </c>
      <c r="Q2923" s="10" t="str">
        <f t="shared" si="1"/>
        <v>Full Office Job</v>
      </c>
      <c r="R2923" s="10">
        <v>7</v>
      </c>
      <c r="S2923" s="9" t="s">
        <v>216</v>
      </c>
      <c r="T2923" s="9" t="s">
        <v>137</v>
      </c>
      <c r="U2923" s="9" t="str">
        <f>IF(S2923&lt;&gt;"",S2923,IF(T2923&lt;&gt;"",VLOOKUP(T2923,Metadata!$S$2:$T$228,2,FALSE),""))</f>
        <v>Front-End Developer</v>
      </c>
      <c r="V2923" s="9" t="s">
        <v>162</v>
      </c>
      <c r="W2923" s="9" t="s">
        <v>137</v>
      </c>
      <c r="X2923" s="9" t="s">
        <v>163</v>
      </c>
      <c r="Y2923" s="9" t="s">
        <v>137</v>
      </c>
      <c r="Z2923" s="9" t="s">
        <v>262</v>
      </c>
      <c r="AA2923" s="9" t="s">
        <v>165</v>
      </c>
      <c r="AB2923" s="9" t="s">
        <v>137</v>
      </c>
      <c r="AC2923" s="9"/>
      <c r="AD2923" s="9"/>
      <c r="AE2923" s="9"/>
      <c r="AF2923" s="9"/>
      <c r="AG2923" s="9"/>
      <c r="AH2923" s="9"/>
      <c r="AI2923" s="9"/>
      <c r="AJ2923" s="9" t="s">
        <v>185</v>
      </c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 t="s">
        <v>186</v>
      </c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10"/>
      <c r="CB2923" s="10" t="str">
        <f t="shared" si="5"/>
        <v/>
      </c>
      <c r="CC2923" s="10"/>
      <c r="CD2923" s="9" t="str">
        <f t="shared" si="2"/>
        <v/>
      </c>
      <c r="CE2923" s="9" t="s">
        <v>168</v>
      </c>
      <c r="CF2923" s="9" t="s">
        <v>225</v>
      </c>
      <c r="CG2923" s="9">
        <f>IF(CF2923="","",VLOOKUP(CF2923,Metadata!$D$2:$H$20,2,FALSE))</f>
        <v>22500</v>
      </c>
      <c r="CH2923" s="9">
        <f>IF(CF2923="","",VLOOKUP(CF2923,Metadata!$D$2:$H$20,4,FALSE))</f>
        <v>20000</v>
      </c>
      <c r="CI2923" s="9">
        <f>IF(CF2923="","",VLOOKUP(CF2923,Metadata!$D$2:$H$20,5,FALSE))</f>
        <v>25000</v>
      </c>
      <c r="CJ2923" s="9">
        <f t="shared" si="3"/>
        <v>22500</v>
      </c>
      <c r="CK2923" s="9" t="s">
        <v>201</v>
      </c>
      <c r="CL2923" s="10">
        <v>3</v>
      </c>
      <c r="CM2923" s="10">
        <v>4</v>
      </c>
      <c r="CN2923" s="10">
        <v>7</v>
      </c>
      <c r="CO2923" s="10">
        <v>7</v>
      </c>
      <c r="CP2923" s="10">
        <v>3</v>
      </c>
      <c r="CQ2923" s="10">
        <v>4</v>
      </c>
      <c r="CR2923" s="10">
        <v>4</v>
      </c>
      <c r="CS2923" s="10">
        <v>4</v>
      </c>
      <c r="CT2923" s="10">
        <v>3</v>
      </c>
      <c r="CU2923" s="10">
        <v>5</v>
      </c>
      <c r="CV2923" s="10">
        <v>6</v>
      </c>
      <c r="CW2923" s="10">
        <v>3</v>
      </c>
      <c r="CX2923" s="10">
        <v>4</v>
      </c>
      <c r="CY2923" s="10">
        <v>2</v>
      </c>
      <c r="CZ2923" s="10">
        <v>4</v>
      </c>
      <c r="DA2923" s="10">
        <v>2</v>
      </c>
      <c r="DB2923" s="10">
        <v>2</v>
      </c>
      <c r="DC2923" s="10">
        <v>2</v>
      </c>
      <c r="DD2923" s="10">
        <v>2</v>
      </c>
      <c r="DE2923" s="10">
        <v>2</v>
      </c>
      <c r="DF2923" s="10">
        <v>2</v>
      </c>
      <c r="DG2923" s="10">
        <v>4</v>
      </c>
      <c r="DH2923" s="10">
        <v>4</v>
      </c>
      <c r="DI2923" s="10">
        <v>4</v>
      </c>
      <c r="DJ2923" s="10">
        <v>4</v>
      </c>
      <c r="DK2923" s="10">
        <v>2</v>
      </c>
      <c r="DL2923" s="10">
        <v>2</v>
      </c>
      <c r="DM2923" s="9" t="s">
        <v>154</v>
      </c>
      <c r="DN2923" s="10">
        <v>1992</v>
      </c>
      <c r="DO2923" s="9">
        <f t="shared" si="9"/>
        <v>29</v>
      </c>
      <c r="DP2923" s="9" t="s">
        <v>155</v>
      </c>
      <c r="DQ2923" s="9" t="s">
        <v>210</v>
      </c>
      <c r="DR2923" s="9" t="s">
        <v>157</v>
      </c>
      <c r="DS2923" s="9" t="s">
        <v>137</v>
      </c>
      <c r="DT2923" s="9" t="s">
        <v>657</v>
      </c>
      <c r="DU2923" s="9" t="s">
        <v>233</v>
      </c>
      <c r="DV2923" s="9" t="str">
        <f>VLOOKUP(DU2923,Metadata!$B$2:$C$7,2,FALSE)</f>
        <v>0 - 3 years</v>
      </c>
    </row>
    <row r="2924" spans="1:126">
      <c r="A2924" s="13">
        <v>2923</v>
      </c>
      <c r="B2924" s="9" t="s">
        <v>135</v>
      </c>
      <c r="C2924" s="9" t="str">
        <f>VLOOKUP(B2924,Metadata!$M$2:$N$6,2,FALSE)</f>
        <v>Permanent Employee</v>
      </c>
      <c r="D2924" s="9" t="s">
        <v>159</v>
      </c>
      <c r="E2924" s="9" t="s">
        <v>137</v>
      </c>
      <c r="F2924" s="9" t="s">
        <v>138</v>
      </c>
      <c r="G2924" s="9" t="s">
        <v>140</v>
      </c>
      <c r="H2924" s="9" t="str">
        <f>IF(G2924="","",VLOOKUP(G2924,Metadata!$J$2:$K$22,2,FALSE))</f>
        <v>Lisbon Metropolitan Area</v>
      </c>
      <c r="I2924" s="9" t="s">
        <v>138</v>
      </c>
      <c r="J2924" s="9" t="str">
        <f>IF(I2924="","",VLOOKUP(I2924,Metadata!$P$2:$Q$43,2,FALSE))</f>
        <v>Europe</v>
      </c>
      <c r="K2924" s="9" t="str">
        <f t="shared" si="0"/>
        <v>Portugal</v>
      </c>
      <c r="L2924" s="9" t="s">
        <v>140</v>
      </c>
      <c r="M2924" s="9" t="str">
        <f>IF(L2924="","",VLOOKUP(L2924,Metadata!$J$2:$K$22,2,FALSE))</f>
        <v>Lisbon Metropolitan Area</v>
      </c>
      <c r="N2924" s="9" t="s">
        <v>141</v>
      </c>
      <c r="O2924" s="9" t="s">
        <v>137</v>
      </c>
      <c r="P2924" s="9" t="s">
        <v>142</v>
      </c>
      <c r="Q2924" s="10" t="str">
        <f t="shared" si="1"/>
        <v>Full Office Job</v>
      </c>
      <c r="R2924" s="10">
        <v>6</v>
      </c>
      <c r="S2924" s="9" t="s">
        <v>313</v>
      </c>
      <c r="T2924" s="9" t="s">
        <v>137</v>
      </c>
      <c r="U2924" s="9" t="str">
        <f>IF(S2924&lt;&gt;"",S2924,IF(T2924&lt;&gt;"",VLOOKUP(T2924,Metadata!$S$2:$T$228,2,FALSE),""))</f>
        <v>Maintenance &amp; Support</v>
      </c>
      <c r="V2924" s="9" t="s">
        <v>304</v>
      </c>
      <c r="W2924" s="9" t="s">
        <v>137</v>
      </c>
      <c r="X2924" s="9" t="s">
        <v>145</v>
      </c>
      <c r="Y2924" s="9" t="s">
        <v>137</v>
      </c>
      <c r="Z2924" s="9" t="s">
        <v>146</v>
      </c>
      <c r="AA2924" s="9" t="s">
        <v>137</v>
      </c>
      <c r="AB2924" s="9" t="s">
        <v>137</v>
      </c>
      <c r="AC2924" s="9" t="s">
        <v>147</v>
      </c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 t="s">
        <v>244</v>
      </c>
      <c r="AQ2924" s="9"/>
      <c r="AR2924" s="9"/>
      <c r="AS2924" s="9"/>
      <c r="AT2924" s="9"/>
      <c r="AU2924" s="9" t="s">
        <v>267</v>
      </c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 t="s">
        <v>150</v>
      </c>
      <c r="BZ2924" s="9" t="s">
        <v>137</v>
      </c>
      <c r="CA2924" s="10"/>
      <c r="CB2924" s="10" t="str">
        <f t="shared" si="5"/>
        <v/>
      </c>
      <c r="CC2924" s="10"/>
      <c r="CD2924" s="9" t="str">
        <f t="shared" si="2"/>
        <v/>
      </c>
      <c r="CE2924" s="9" t="s">
        <v>151</v>
      </c>
      <c r="CF2924" s="9" t="s">
        <v>220</v>
      </c>
      <c r="CG2924" s="9">
        <f>IF(CF2924="","",VLOOKUP(CF2924,Metadata!$D$2:$H$20,2,FALSE))</f>
        <v>27500</v>
      </c>
      <c r="CH2924" s="9">
        <f>IF(CF2924="","",VLOOKUP(CF2924,Metadata!$D$2:$H$20,4,FALSE))</f>
        <v>25000</v>
      </c>
      <c r="CI2924" s="9">
        <f>IF(CF2924="","",VLOOKUP(CF2924,Metadata!$D$2:$H$20,5,FALSE))</f>
        <v>30000</v>
      </c>
      <c r="CJ2924" s="9">
        <f t="shared" si="3"/>
        <v>27500</v>
      </c>
      <c r="CK2924" s="9" t="s">
        <v>221</v>
      </c>
      <c r="CL2924" s="10">
        <v>3</v>
      </c>
      <c r="CM2924" s="10">
        <v>4</v>
      </c>
      <c r="CN2924" s="10">
        <v>6</v>
      </c>
      <c r="CO2924" s="10">
        <v>6</v>
      </c>
      <c r="CP2924" s="10">
        <v>7</v>
      </c>
      <c r="CQ2924" s="10">
        <v>7</v>
      </c>
      <c r="CR2924" s="10">
        <v>6</v>
      </c>
      <c r="CS2924" s="10">
        <v>6</v>
      </c>
      <c r="CT2924" s="10">
        <v>6</v>
      </c>
      <c r="CU2924" s="10">
        <v>6</v>
      </c>
      <c r="CV2924" s="10">
        <v>6</v>
      </c>
      <c r="CW2924" s="10">
        <v>4</v>
      </c>
      <c r="CX2924" s="10">
        <v>6</v>
      </c>
      <c r="CY2924" s="10">
        <v>5</v>
      </c>
      <c r="CZ2924" s="10">
        <v>6</v>
      </c>
      <c r="DA2924" s="10">
        <v>6</v>
      </c>
      <c r="DB2924" s="10">
        <v>5</v>
      </c>
      <c r="DC2924" s="10">
        <v>7</v>
      </c>
      <c r="DD2924" s="10">
        <v>5</v>
      </c>
      <c r="DE2924" s="10">
        <v>7</v>
      </c>
      <c r="DF2924" s="10">
        <v>6</v>
      </c>
      <c r="DG2924" s="10">
        <v>6</v>
      </c>
      <c r="DH2924" s="10">
        <v>5</v>
      </c>
      <c r="DI2924" s="10">
        <v>7</v>
      </c>
      <c r="DJ2924" s="10">
        <v>5</v>
      </c>
      <c r="DK2924" s="10">
        <v>6</v>
      </c>
      <c r="DL2924" s="10">
        <v>7</v>
      </c>
      <c r="DM2924" s="9" t="s">
        <v>154</v>
      </c>
      <c r="DN2924" s="10">
        <v>1987</v>
      </c>
      <c r="DO2924" s="9">
        <f t="shared" si="9"/>
        <v>34</v>
      </c>
      <c r="DP2924" s="9" t="s">
        <v>155</v>
      </c>
      <c r="DQ2924" s="9" t="s">
        <v>202</v>
      </c>
      <c r="DR2924" s="9" t="s">
        <v>170</v>
      </c>
      <c r="DS2924" s="9" t="s">
        <v>137</v>
      </c>
      <c r="DT2924" s="9" t="s">
        <v>657</v>
      </c>
      <c r="DU2924" s="9" t="s">
        <v>158</v>
      </c>
      <c r="DV2924" s="9" t="str">
        <f>VLOOKUP(DU2924,Metadata!$B$2:$C$7,2,FALSE)</f>
        <v>6+ years</v>
      </c>
    </row>
    <row r="2925" spans="1:126">
      <c r="A2925" s="13">
        <v>2924</v>
      </c>
      <c r="B2925" s="9" t="s">
        <v>135</v>
      </c>
      <c r="C2925" s="9" t="str">
        <f>VLOOKUP(B2925,Metadata!$M$2:$N$6,2,FALSE)</f>
        <v>Permanent Employee</v>
      </c>
      <c r="D2925" s="9" t="s">
        <v>159</v>
      </c>
      <c r="E2925" s="9" t="s">
        <v>137</v>
      </c>
      <c r="F2925" s="9" t="s">
        <v>138</v>
      </c>
      <c r="G2925" s="9" t="s">
        <v>265</v>
      </c>
      <c r="H2925" s="9" t="str">
        <f>IF(G2925="","",VLOOKUP(G2925,Metadata!$J$2:$K$22,2,FALSE))</f>
        <v>Azores and Madeira</v>
      </c>
      <c r="I2925" s="9" t="s">
        <v>138</v>
      </c>
      <c r="J2925" s="9" t="str">
        <f>IF(I2925="","",VLOOKUP(I2925,Metadata!$P$2:$Q$43,2,FALSE))</f>
        <v>Europe</v>
      </c>
      <c r="K2925" s="9" t="str">
        <f t="shared" si="0"/>
        <v>Portugal</v>
      </c>
      <c r="L2925" s="9" t="s">
        <v>265</v>
      </c>
      <c r="M2925" s="9" t="str">
        <f>IF(L2925="","",VLOOKUP(L2925,Metadata!$J$2:$K$22,2,FALSE))</f>
        <v>Azores and Madeira</v>
      </c>
      <c r="N2925" s="9" t="s">
        <v>205</v>
      </c>
      <c r="O2925" s="9" t="s">
        <v>137</v>
      </c>
      <c r="P2925" s="9" t="s">
        <v>137</v>
      </c>
      <c r="Q2925" s="10" t="str">
        <f t="shared" si="1"/>
        <v>Full Office Job</v>
      </c>
      <c r="R2925" s="10">
        <v>7</v>
      </c>
      <c r="S2925" s="9" t="s">
        <v>229</v>
      </c>
      <c r="T2925" s="9" t="s">
        <v>137</v>
      </c>
      <c r="U2925" s="9" t="str">
        <f>IF(S2925&lt;&gt;"",S2925,IF(T2925&lt;&gt;"",VLOOKUP(T2925,Metadata!$S$2:$T$228,2,FALSE),""))</f>
        <v>Project Manager</v>
      </c>
      <c r="V2925" s="9" t="s">
        <v>264</v>
      </c>
      <c r="W2925" s="9" t="s">
        <v>137</v>
      </c>
      <c r="X2925" s="9" t="s">
        <v>163</v>
      </c>
      <c r="Y2925" s="9" t="s">
        <v>137</v>
      </c>
      <c r="Z2925" s="9" t="s">
        <v>262</v>
      </c>
      <c r="AA2925" s="9" t="s">
        <v>137</v>
      </c>
      <c r="AB2925" s="9" t="s">
        <v>137</v>
      </c>
      <c r="AC2925" s="9" t="s">
        <v>147</v>
      </c>
      <c r="AD2925" s="9"/>
      <c r="AE2925" s="9"/>
      <c r="AF2925" s="9"/>
      <c r="AG2925" s="9" t="s">
        <v>166</v>
      </c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 t="s">
        <v>178</v>
      </c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 t="s">
        <v>179</v>
      </c>
      <c r="BQ2925" s="9"/>
      <c r="BR2925" s="9"/>
      <c r="BS2925" s="9"/>
      <c r="BT2925" s="9"/>
      <c r="BU2925" s="9"/>
      <c r="BV2925" s="9"/>
      <c r="BW2925" s="9"/>
      <c r="BX2925" s="9"/>
      <c r="BY2925" s="9"/>
      <c r="BZ2925" s="9" t="s">
        <v>792</v>
      </c>
      <c r="CA2925" s="10"/>
      <c r="CB2925" s="10" t="str">
        <f t="shared" si="5"/>
        <v/>
      </c>
      <c r="CC2925" s="10"/>
      <c r="CD2925" s="9" t="str">
        <f t="shared" si="2"/>
        <v/>
      </c>
      <c r="CE2925" s="9" t="s">
        <v>151</v>
      </c>
      <c r="CF2925" s="9" t="s">
        <v>225</v>
      </c>
      <c r="CG2925" s="9">
        <f>IF(CF2925="","",VLOOKUP(CF2925,Metadata!$D$2:$H$20,2,FALSE))</f>
        <v>22500</v>
      </c>
      <c r="CH2925" s="9">
        <f>IF(CF2925="","",VLOOKUP(CF2925,Metadata!$D$2:$H$20,4,FALSE))</f>
        <v>20000</v>
      </c>
      <c r="CI2925" s="9">
        <f>IF(CF2925="","",VLOOKUP(CF2925,Metadata!$D$2:$H$20,5,FALSE))</f>
        <v>25000</v>
      </c>
      <c r="CJ2925" s="9">
        <f t="shared" si="3"/>
        <v>22500</v>
      </c>
      <c r="CK2925" s="9" t="s">
        <v>153</v>
      </c>
      <c r="CL2925" s="10">
        <v>2</v>
      </c>
      <c r="CM2925" s="10">
        <v>3</v>
      </c>
      <c r="CN2925" s="10">
        <v>7</v>
      </c>
      <c r="CO2925" s="10">
        <v>5</v>
      </c>
      <c r="CP2925" s="10">
        <v>6</v>
      </c>
      <c r="CQ2925" s="10">
        <v>6</v>
      </c>
      <c r="CR2925" s="10">
        <v>7</v>
      </c>
      <c r="CS2925" s="10">
        <v>4</v>
      </c>
      <c r="CT2925" s="10">
        <v>6</v>
      </c>
      <c r="CU2925" s="10">
        <v>5</v>
      </c>
      <c r="CV2925" s="10">
        <v>4</v>
      </c>
      <c r="CW2925" s="10">
        <v>3</v>
      </c>
      <c r="CX2925" s="10">
        <v>5</v>
      </c>
      <c r="CY2925" s="10">
        <v>4</v>
      </c>
      <c r="CZ2925" s="10">
        <v>4</v>
      </c>
      <c r="DA2925" s="10">
        <v>3</v>
      </c>
      <c r="DB2925" s="10">
        <v>3</v>
      </c>
      <c r="DC2925" s="10">
        <v>5</v>
      </c>
      <c r="DD2925" s="10">
        <v>4</v>
      </c>
      <c r="DE2925" s="10">
        <v>5</v>
      </c>
      <c r="DF2925" s="10">
        <v>5</v>
      </c>
      <c r="DG2925" s="10">
        <v>4</v>
      </c>
      <c r="DH2925" s="10">
        <v>4</v>
      </c>
      <c r="DI2925" s="10">
        <v>4</v>
      </c>
      <c r="DJ2925" s="10">
        <v>4</v>
      </c>
      <c r="DK2925" s="10">
        <v>4</v>
      </c>
      <c r="DL2925" s="10">
        <v>5</v>
      </c>
      <c r="DM2925" s="9" t="s">
        <v>154</v>
      </c>
      <c r="DN2925" s="10">
        <v>1986</v>
      </c>
      <c r="DO2925" s="9">
        <f t="shared" si="9"/>
        <v>35</v>
      </c>
      <c r="DP2925" s="9" t="s">
        <v>155</v>
      </c>
      <c r="DQ2925" s="9" t="s">
        <v>202</v>
      </c>
      <c r="DR2925" s="9" t="s">
        <v>157</v>
      </c>
      <c r="DS2925" s="9" t="s">
        <v>137</v>
      </c>
      <c r="DT2925" s="9" t="s">
        <v>657</v>
      </c>
      <c r="DU2925" s="9" t="s">
        <v>158</v>
      </c>
      <c r="DV2925" s="9" t="str">
        <f>VLOOKUP(DU2925,Metadata!$B$2:$C$7,2,FALSE)</f>
        <v>6+ years</v>
      </c>
    </row>
    <row r="2926" spans="1:126">
      <c r="A2926" s="13">
        <v>2925</v>
      </c>
      <c r="B2926" s="9" t="s">
        <v>135</v>
      </c>
      <c r="C2926" s="9" t="str">
        <f>VLOOKUP(B2926,Metadata!$M$2:$N$6,2,FALSE)</f>
        <v>Permanent Employee</v>
      </c>
      <c r="D2926" s="9" t="s">
        <v>159</v>
      </c>
      <c r="E2926" s="9" t="s">
        <v>137</v>
      </c>
      <c r="F2926" s="9" t="s">
        <v>138</v>
      </c>
      <c r="G2926" s="9" t="s">
        <v>190</v>
      </c>
      <c r="H2926" s="9" t="str">
        <f>IF(G2926="","",VLOOKUP(G2926,Metadata!$J$2:$K$22,2,FALSE))</f>
        <v>North</v>
      </c>
      <c r="I2926" s="9" t="s">
        <v>292</v>
      </c>
      <c r="J2926" s="9" t="str">
        <f>IF(I2926="","",VLOOKUP(I2926,Metadata!$P$2:$Q$43,2,FALSE))</f>
        <v>North America</v>
      </c>
      <c r="K2926" s="9" t="str">
        <f t="shared" si="0"/>
        <v>International</v>
      </c>
      <c r="L2926" s="9" t="s">
        <v>137</v>
      </c>
      <c r="M2926" s="9" t="str">
        <f>IF(L2926="","",VLOOKUP(L2926,Metadata!$J$2:$K$22,2,FALSE))</f>
        <v/>
      </c>
      <c r="N2926" s="9" t="s">
        <v>141</v>
      </c>
      <c r="O2926" s="9" t="s">
        <v>137</v>
      </c>
      <c r="P2926" s="9" t="s">
        <v>142</v>
      </c>
      <c r="Q2926" s="10" t="str">
        <f t="shared" si="1"/>
        <v>Full Office Job</v>
      </c>
      <c r="R2926" s="10">
        <v>3</v>
      </c>
      <c r="S2926" s="9" t="s">
        <v>183</v>
      </c>
      <c r="T2926" s="9" t="s">
        <v>137</v>
      </c>
      <c r="U2926" s="9" t="str">
        <f>IF(S2926&lt;&gt;"",S2926,IF(T2926&lt;&gt;"",VLOOKUP(T2926,Metadata!$S$2:$T$228,2,FALSE),""))</f>
        <v>Product Owner/Product Manager</v>
      </c>
      <c r="V2926" s="9" t="s">
        <v>144</v>
      </c>
      <c r="W2926" s="9" t="s">
        <v>137</v>
      </c>
      <c r="X2926" s="9" t="s">
        <v>145</v>
      </c>
      <c r="Y2926" s="9" t="s">
        <v>137</v>
      </c>
      <c r="Z2926" s="9" t="s">
        <v>184</v>
      </c>
      <c r="AA2926" s="9" t="s">
        <v>165</v>
      </c>
      <c r="AB2926" s="9" t="s">
        <v>137</v>
      </c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 t="s">
        <v>199</v>
      </c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10"/>
      <c r="CB2926" s="10" t="str">
        <f t="shared" si="5"/>
        <v/>
      </c>
      <c r="CC2926" s="10"/>
      <c r="CD2926" s="9" t="str">
        <f t="shared" si="2"/>
        <v/>
      </c>
      <c r="CE2926" s="9" t="s">
        <v>232</v>
      </c>
      <c r="CF2926" s="9" t="s">
        <v>188</v>
      </c>
      <c r="CG2926" s="9">
        <f>IF(CF2926="","",VLOOKUP(CF2926,Metadata!$D$2:$H$20,2,FALSE))</f>
        <v>17500</v>
      </c>
      <c r="CH2926" s="9">
        <f>IF(CF2926="","",VLOOKUP(CF2926,Metadata!$D$2:$H$20,4,FALSE))</f>
        <v>15000</v>
      </c>
      <c r="CI2926" s="9">
        <f>IF(CF2926="","",VLOOKUP(CF2926,Metadata!$D$2:$H$20,5,FALSE))</f>
        <v>20000</v>
      </c>
      <c r="CJ2926" s="9">
        <f t="shared" si="3"/>
        <v>17500</v>
      </c>
      <c r="CK2926" s="9" t="s">
        <v>221</v>
      </c>
      <c r="CL2926" s="10">
        <v>4</v>
      </c>
      <c r="CM2926" s="10">
        <v>2</v>
      </c>
      <c r="CN2926" s="10">
        <v>7</v>
      </c>
      <c r="CO2926" s="10">
        <v>7</v>
      </c>
      <c r="CP2926" s="10">
        <v>5</v>
      </c>
      <c r="CQ2926" s="10">
        <v>6</v>
      </c>
      <c r="CR2926" s="10">
        <v>4</v>
      </c>
      <c r="CS2926" s="10">
        <v>6</v>
      </c>
      <c r="CT2926" s="10">
        <v>7</v>
      </c>
      <c r="CU2926" s="10">
        <v>1</v>
      </c>
      <c r="CV2926" s="10">
        <v>4</v>
      </c>
      <c r="CW2926" s="10">
        <v>5</v>
      </c>
      <c r="CX2926" s="10">
        <v>5</v>
      </c>
      <c r="CY2926" s="10">
        <v>7</v>
      </c>
      <c r="CZ2926" s="10">
        <v>5</v>
      </c>
      <c r="DA2926" s="10">
        <v>7</v>
      </c>
      <c r="DB2926" s="10">
        <v>7</v>
      </c>
      <c r="DC2926" s="10">
        <v>7</v>
      </c>
      <c r="DD2926" s="10">
        <v>6</v>
      </c>
      <c r="DE2926" s="10">
        <v>6</v>
      </c>
      <c r="DF2926" s="10">
        <v>6</v>
      </c>
      <c r="DG2926" s="10">
        <v>6</v>
      </c>
      <c r="DH2926" s="10">
        <v>5</v>
      </c>
      <c r="DI2926" s="10">
        <v>6</v>
      </c>
      <c r="DJ2926" s="10">
        <v>6</v>
      </c>
      <c r="DK2926" s="10">
        <v>6</v>
      </c>
      <c r="DL2926" s="10">
        <v>1</v>
      </c>
      <c r="DM2926" s="9" t="s">
        <v>154</v>
      </c>
      <c r="DN2926" s="10">
        <v>1989</v>
      </c>
      <c r="DO2926" s="9">
        <f t="shared" si="9"/>
        <v>32</v>
      </c>
      <c r="DP2926" s="9" t="s">
        <v>155</v>
      </c>
      <c r="DQ2926" s="9" t="s">
        <v>202</v>
      </c>
      <c r="DR2926" s="9" t="s">
        <v>170</v>
      </c>
      <c r="DS2926" s="9" t="s">
        <v>137</v>
      </c>
      <c r="DT2926" s="9" t="s">
        <v>657</v>
      </c>
      <c r="DU2926" s="9" t="s">
        <v>203</v>
      </c>
      <c r="DV2926" s="9" t="str">
        <f>VLOOKUP(DU2926,Metadata!$B$2:$C$7,2,FALSE)</f>
        <v>6+ years</v>
      </c>
    </row>
    <row r="2927" spans="1:126">
      <c r="A2927" s="13">
        <v>2926</v>
      </c>
      <c r="B2927" s="9" t="s">
        <v>135</v>
      </c>
      <c r="C2927" s="9" t="str">
        <f>VLOOKUP(B2927,Metadata!$M$2:$N$6,2,FALSE)</f>
        <v>Permanent Employee</v>
      </c>
      <c r="D2927" s="9" t="s">
        <v>159</v>
      </c>
      <c r="E2927" s="9" t="s">
        <v>137</v>
      </c>
      <c r="F2927" s="9" t="s">
        <v>138</v>
      </c>
      <c r="G2927" s="9" t="s">
        <v>140</v>
      </c>
      <c r="H2927" s="9" t="str">
        <f>IF(G2927="","",VLOOKUP(G2927,Metadata!$J$2:$K$22,2,FALSE))</f>
        <v>Lisbon Metropolitan Area</v>
      </c>
      <c r="I2927" s="9" t="s">
        <v>300</v>
      </c>
      <c r="J2927" s="9" t="str">
        <f>IF(I2927="","",VLOOKUP(I2927,Metadata!$P$2:$Q$43,2,FALSE))</f>
        <v>Europe</v>
      </c>
      <c r="K2927" s="9" t="str">
        <f t="shared" si="0"/>
        <v>International</v>
      </c>
      <c r="L2927" s="9" t="s">
        <v>137</v>
      </c>
      <c r="M2927" s="9" t="str">
        <f>IF(L2927="","",VLOOKUP(L2927,Metadata!$J$2:$K$22,2,FALSE))</f>
        <v/>
      </c>
      <c r="N2927" s="9" t="s">
        <v>205</v>
      </c>
      <c r="O2927" s="9" t="s">
        <v>137</v>
      </c>
      <c r="P2927" s="9" t="s">
        <v>137</v>
      </c>
      <c r="Q2927" s="10" t="str">
        <f t="shared" si="1"/>
        <v>Full Office Job</v>
      </c>
      <c r="R2927" s="10">
        <v>4</v>
      </c>
      <c r="S2927" s="9" t="s">
        <v>266</v>
      </c>
      <c r="T2927" s="9" t="s">
        <v>137</v>
      </c>
      <c r="U2927" s="9" t="str">
        <f>IF(S2927&lt;&gt;"",S2927,IF(T2927&lt;&gt;"",VLOOKUP(T2927,Metadata!$S$2:$T$228,2,FALSE),""))</f>
        <v>Data Scientist/Data Engineer</v>
      </c>
      <c r="V2927" s="9" t="s">
        <v>162</v>
      </c>
      <c r="W2927" s="9" t="s">
        <v>137</v>
      </c>
      <c r="X2927" s="9" t="s">
        <v>145</v>
      </c>
      <c r="Y2927" s="9" t="s">
        <v>137</v>
      </c>
      <c r="Z2927" s="9" t="s">
        <v>184</v>
      </c>
      <c r="AA2927" s="9" t="s">
        <v>137</v>
      </c>
      <c r="AB2927" s="9" t="s">
        <v>137</v>
      </c>
      <c r="AC2927" s="9"/>
      <c r="AD2927" s="9"/>
      <c r="AE2927" s="9"/>
      <c r="AF2927" s="9" t="s">
        <v>243</v>
      </c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 t="s">
        <v>199</v>
      </c>
      <c r="BM2927" s="9"/>
      <c r="BN2927" s="9"/>
      <c r="BO2927" s="9"/>
      <c r="BP2927" s="9"/>
      <c r="BQ2927" s="9"/>
      <c r="BR2927" s="9"/>
      <c r="BS2927" s="9"/>
      <c r="BT2927" s="9"/>
      <c r="BU2927" s="9" t="s">
        <v>258</v>
      </c>
      <c r="BV2927" s="9"/>
      <c r="BW2927" s="9"/>
      <c r="BX2927" s="9"/>
      <c r="BY2927" s="9"/>
      <c r="BZ2927" s="9"/>
      <c r="CA2927" s="10"/>
      <c r="CB2927" s="10" t="str">
        <f t="shared" si="5"/>
        <v/>
      </c>
      <c r="CC2927" s="10"/>
      <c r="CD2927" s="9" t="str">
        <f t="shared" si="2"/>
        <v/>
      </c>
      <c r="CE2927" s="9" t="s">
        <v>151</v>
      </c>
      <c r="CF2927" s="9" t="s">
        <v>220</v>
      </c>
      <c r="CG2927" s="9">
        <f>IF(CF2927="","",VLOOKUP(CF2927,Metadata!$D$2:$H$20,2,FALSE))</f>
        <v>27500</v>
      </c>
      <c r="CH2927" s="9">
        <f>IF(CF2927="","",VLOOKUP(CF2927,Metadata!$D$2:$H$20,4,FALSE))</f>
        <v>25000</v>
      </c>
      <c r="CI2927" s="9">
        <f>IF(CF2927="","",VLOOKUP(CF2927,Metadata!$D$2:$H$20,5,FALSE))</f>
        <v>30000</v>
      </c>
      <c r="CJ2927" s="9">
        <f t="shared" si="3"/>
        <v>27500</v>
      </c>
      <c r="CK2927" s="9" t="s">
        <v>221</v>
      </c>
      <c r="CL2927" s="10">
        <v>4</v>
      </c>
      <c r="CM2927" s="10">
        <v>2</v>
      </c>
      <c r="CN2927" s="10">
        <v>6</v>
      </c>
      <c r="CO2927" s="10">
        <v>6</v>
      </c>
      <c r="CP2927" s="10">
        <v>4</v>
      </c>
      <c r="CQ2927" s="10">
        <v>5</v>
      </c>
      <c r="CR2927" s="10">
        <v>4</v>
      </c>
      <c r="CS2927" s="10">
        <v>6</v>
      </c>
      <c r="CT2927" s="10">
        <v>5</v>
      </c>
      <c r="CU2927" s="10">
        <v>4</v>
      </c>
      <c r="CV2927" s="10">
        <v>5</v>
      </c>
      <c r="CW2927" s="10">
        <v>5</v>
      </c>
      <c r="CX2927" s="10">
        <v>5</v>
      </c>
      <c r="CY2927" s="10">
        <v>4</v>
      </c>
      <c r="CZ2927" s="10">
        <v>3</v>
      </c>
      <c r="DA2927" s="10">
        <v>5</v>
      </c>
      <c r="DB2927" s="10">
        <v>5</v>
      </c>
      <c r="DC2927" s="10">
        <v>5</v>
      </c>
      <c r="DD2927" s="10">
        <v>5</v>
      </c>
      <c r="DE2927" s="10">
        <v>4</v>
      </c>
      <c r="DF2927" s="10">
        <v>5</v>
      </c>
      <c r="DG2927" s="10">
        <v>6</v>
      </c>
      <c r="DH2927" s="10">
        <v>5</v>
      </c>
      <c r="DI2927" s="10">
        <v>5</v>
      </c>
      <c r="DJ2927" s="10">
        <v>3</v>
      </c>
      <c r="DK2927" s="10">
        <v>5</v>
      </c>
      <c r="DL2927" s="10">
        <v>5</v>
      </c>
      <c r="DM2927" s="9" t="s">
        <v>154</v>
      </c>
      <c r="DN2927" s="10">
        <v>1990</v>
      </c>
      <c r="DO2927" s="9">
        <f t="shared" si="9"/>
        <v>31</v>
      </c>
      <c r="DP2927" s="9" t="s">
        <v>155</v>
      </c>
      <c r="DQ2927" s="9" t="s">
        <v>156</v>
      </c>
      <c r="DR2927" s="9" t="s">
        <v>170</v>
      </c>
      <c r="DS2927" s="9" t="s">
        <v>137</v>
      </c>
      <c r="DT2927" s="9" t="s">
        <v>657</v>
      </c>
      <c r="DU2927" s="9" t="s">
        <v>203</v>
      </c>
      <c r="DV2927" s="9" t="str">
        <f>VLOOKUP(DU2927,Metadata!$B$2:$C$7,2,FALSE)</f>
        <v>6+ years</v>
      </c>
    </row>
    <row r="2928" spans="1:126">
      <c r="A2928" s="13">
        <v>2927</v>
      </c>
      <c r="B2928" s="9" t="s">
        <v>135</v>
      </c>
      <c r="C2928" s="9" t="str">
        <f>VLOOKUP(B2928,Metadata!$M$2:$N$6,2,FALSE)</f>
        <v>Permanent Employee</v>
      </c>
      <c r="D2928" s="9" t="s">
        <v>159</v>
      </c>
      <c r="E2928" s="9" t="s">
        <v>137</v>
      </c>
      <c r="F2928" s="9" t="s">
        <v>138</v>
      </c>
      <c r="G2928" s="9" t="s">
        <v>172</v>
      </c>
      <c r="H2928" s="9" t="str">
        <f>IF(G2928="","",VLOOKUP(G2928,Metadata!$J$2:$K$22,2,FALSE))</f>
        <v>Porto Metropolitan Area</v>
      </c>
      <c r="I2928" s="9" t="s">
        <v>255</v>
      </c>
      <c r="J2928" s="9" t="str">
        <f>IF(I2928="","",VLOOKUP(I2928,Metadata!$P$2:$Q$43,2,FALSE))</f>
        <v>Europe</v>
      </c>
      <c r="K2928" s="9" t="str">
        <f t="shared" si="0"/>
        <v>International</v>
      </c>
      <c r="L2928" s="9" t="s">
        <v>137</v>
      </c>
      <c r="M2928" s="9" t="str">
        <f>IF(L2928="","",VLOOKUP(L2928,Metadata!$J$2:$K$22,2,FALSE))</f>
        <v/>
      </c>
      <c r="N2928" s="9" t="s">
        <v>214</v>
      </c>
      <c r="O2928" s="9" t="s">
        <v>259</v>
      </c>
      <c r="P2928" s="9" t="s">
        <v>142</v>
      </c>
      <c r="Q2928" s="10" t="str">
        <f t="shared" si="1"/>
        <v>Full Office Job</v>
      </c>
      <c r="R2928" s="10">
        <v>6</v>
      </c>
      <c r="S2928" s="9" t="s">
        <v>216</v>
      </c>
      <c r="T2928" s="9" t="s">
        <v>137</v>
      </c>
      <c r="U2928" s="9" t="str">
        <f>IF(S2928&lt;&gt;"",S2928,IF(T2928&lt;&gt;"",VLOOKUP(T2928,Metadata!$S$2:$T$228,2,FALSE),""))</f>
        <v>Front-End Developer</v>
      </c>
      <c r="V2928" s="9" t="s">
        <v>274</v>
      </c>
      <c r="W2928" s="9" t="s">
        <v>137</v>
      </c>
      <c r="X2928" s="9" t="s">
        <v>175</v>
      </c>
      <c r="Y2928" s="9" t="s">
        <v>137</v>
      </c>
      <c r="Z2928" s="9" t="s">
        <v>262</v>
      </c>
      <c r="AA2928" s="9" t="s">
        <v>165</v>
      </c>
      <c r="AB2928" s="9" t="s">
        <v>137</v>
      </c>
      <c r="AC2928" s="9"/>
      <c r="AD2928" s="9"/>
      <c r="AE2928" s="9"/>
      <c r="AF2928" s="9"/>
      <c r="AG2928" s="9"/>
      <c r="AH2928" s="9"/>
      <c r="AI2928" s="9"/>
      <c r="AJ2928" s="9" t="s">
        <v>185</v>
      </c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 t="s">
        <v>199</v>
      </c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10"/>
      <c r="CB2928" s="10" t="str">
        <f t="shared" si="5"/>
        <v/>
      </c>
      <c r="CC2928" s="10"/>
      <c r="CD2928" s="9" t="str">
        <f t="shared" si="2"/>
        <v/>
      </c>
      <c r="CE2928" s="9" t="s">
        <v>151</v>
      </c>
      <c r="CF2928" s="9" t="s">
        <v>248</v>
      </c>
      <c r="CG2928" s="9">
        <f>IF(CF2928="","",VLOOKUP(CF2928,Metadata!$D$2:$H$20,2,FALSE))</f>
        <v>57500</v>
      </c>
      <c r="CH2928" s="9">
        <f>IF(CF2928="","",VLOOKUP(CF2928,Metadata!$D$2:$H$20,4,FALSE))</f>
        <v>55000</v>
      </c>
      <c r="CI2928" s="9">
        <f>IF(CF2928="","",VLOOKUP(CF2928,Metadata!$D$2:$H$20,5,FALSE))</f>
        <v>60000</v>
      </c>
      <c r="CJ2928" s="9">
        <f t="shared" si="3"/>
        <v>57500</v>
      </c>
      <c r="CK2928" s="9" t="s">
        <v>153</v>
      </c>
      <c r="CL2928" s="10">
        <v>6</v>
      </c>
      <c r="CM2928" s="10">
        <v>2</v>
      </c>
      <c r="CN2928" s="10">
        <v>7</v>
      </c>
      <c r="CO2928" s="10">
        <v>6</v>
      </c>
      <c r="CP2928" s="10">
        <v>5</v>
      </c>
      <c r="CQ2928" s="10">
        <v>2</v>
      </c>
      <c r="CR2928" s="10">
        <v>7</v>
      </c>
      <c r="CS2928" s="10">
        <v>7</v>
      </c>
      <c r="CT2928" s="10">
        <v>5</v>
      </c>
      <c r="CU2928" s="10">
        <v>6</v>
      </c>
      <c r="CV2928" s="10">
        <v>3</v>
      </c>
      <c r="CW2928" s="10">
        <v>4</v>
      </c>
      <c r="CX2928" s="10">
        <v>5</v>
      </c>
      <c r="CY2928" s="10">
        <v>4</v>
      </c>
      <c r="CZ2928" s="10">
        <v>5</v>
      </c>
      <c r="DA2928" s="10">
        <v>4</v>
      </c>
      <c r="DB2928" s="10">
        <v>3</v>
      </c>
      <c r="DC2928" s="10">
        <v>5</v>
      </c>
      <c r="DD2928" s="10">
        <v>2</v>
      </c>
      <c r="DE2928" s="10">
        <v>5</v>
      </c>
      <c r="DF2928" s="10">
        <v>6</v>
      </c>
      <c r="DG2928" s="10">
        <v>6</v>
      </c>
      <c r="DH2928" s="10">
        <v>3</v>
      </c>
      <c r="DI2928" s="10">
        <v>7</v>
      </c>
      <c r="DJ2928" s="10">
        <v>4</v>
      </c>
      <c r="DK2928" s="10">
        <v>2</v>
      </c>
      <c r="DL2928" s="10">
        <v>5</v>
      </c>
      <c r="DM2928" s="9" t="s">
        <v>154</v>
      </c>
      <c r="DN2928" s="10">
        <v>1976</v>
      </c>
      <c r="DO2928" s="9">
        <f t="shared" si="9"/>
        <v>45</v>
      </c>
      <c r="DP2928" s="9" t="s">
        <v>155</v>
      </c>
      <c r="DQ2928" s="9" t="s">
        <v>202</v>
      </c>
      <c r="DR2928" s="9" t="s">
        <v>157</v>
      </c>
      <c r="DS2928" s="9" t="s">
        <v>137</v>
      </c>
      <c r="DT2928" s="9" t="s">
        <v>657</v>
      </c>
      <c r="DU2928" s="9" t="s">
        <v>158</v>
      </c>
      <c r="DV2928" s="9" t="str">
        <f>VLOOKUP(DU2928,Metadata!$B$2:$C$7,2,FALSE)</f>
        <v>6+ years</v>
      </c>
    </row>
    <row r="2929" spans="1:126">
      <c r="A2929" s="13">
        <v>2928</v>
      </c>
      <c r="B2929" s="9" t="s">
        <v>135</v>
      </c>
      <c r="C2929" s="9" t="str">
        <f>VLOOKUP(B2929,Metadata!$M$2:$N$6,2,FALSE)</f>
        <v>Permanent Employee</v>
      </c>
      <c r="D2929" s="9" t="s">
        <v>159</v>
      </c>
      <c r="E2929" s="9" t="s">
        <v>137</v>
      </c>
      <c r="F2929" s="9" t="s">
        <v>138</v>
      </c>
      <c r="G2929" s="9" t="s">
        <v>172</v>
      </c>
      <c r="H2929" s="9" t="str">
        <f>IF(G2929="","",VLOOKUP(G2929,Metadata!$J$2:$K$22,2,FALSE))</f>
        <v>Porto Metropolitan Area</v>
      </c>
      <c r="I2929" s="9" t="s">
        <v>138</v>
      </c>
      <c r="J2929" s="9" t="str">
        <f>IF(I2929="","",VLOOKUP(I2929,Metadata!$P$2:$Q$43,2,FALSE))</f>
        <v>Europe</v>
      </c>
      <c r="K2929" s="9" t="str">
        <f t="shared" si="0"/>
        <v>Portugal</v>
      </c>
      <c r="L2929" s="9" t="s">
        <v>140</v>
      </c>
      <c r="M2929" s="9" t="str">
        <f>IF(L2929="","",VLOOKUP(L2929,Metadata!$J$2:$K$22,2,FALSE))</f>
        <v>Lisbon Metropolitan Area</v>
      </c>
      <c r="N2929" s="9" t="s">
        <v>141</v>
      </c>
      <c r="O2929" s="9" t="s">
        <v>137</v>
      </c>
      <c r="P2929" s="9" t="s">
        <v>142</v>
      </c>
      <c r="Q2929" s="10" t="str">
        <f t="shared" si="1"/>
        <v>Full Office Job</v>
      </c>
      <c r="R2929" s="10">
        <v>2</v>
      </c>
      <c r="S2929" s="9" t="s">
        <v>161</v>
      </c>
      <c r="T2929" s="9" t="s">
        <v>137</v>
      </c>
      <c r="U2929" s="9" t="str">
        <f>IF(S2929&lt;&gt;"",S2929,IF(T2929&lt;&gt;"",VLOOKUP(T2929,Metadata!$S$2:$T$228,2,FALSE),""))</f>
        <v>Full-Stack Developer</v>
      </c>
      <c r="V2929" s="9" t="s">
        <v>268</v>
      </c>
      <c r="W2929" s="9" t="s">
        <v>137</v>
      </c>
      <c r="X2929" s="9" t="s">
        <v>208</v>
      </c>
      <c r="Y2929" s="9" t="s">
        <v>137</v>
      </c>
      <c r="Z2929" s="9" t="s">
        <v>146</v>
      </c>
      <c r="AA2929" s="9" t="s">
        <v>165</v>
      </c>
      <c r="AB2929" s="9" t="s">
        <v>253</v>
      </c>
      <c r="AC2929" s="9" t="s">
        <v>147</v>
      </c>
      <c r="AD2929" s="9" t="s">
        <v>148</v>
      </c>
      <c r="AE2929" s="9"/>
      <c r="AF2929" s="9"/>
      <c r="AG2929" s="9"/>
      <c r="AH2929" s="9"/>
      <c r="AI2929" s="9"/>
      <c r="AJ2929" s="9" t="s">
        <v>185</v>
      </c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 t="s">
        <v>270</v>
      </c>
      <c r="AW2929" s="9"/>
      <c r="AX2929" s="9"/>
      <c r="AY2929" s="9"/>
      <c r="AZ2929" s="9"/>
      <c r="BA2929" s="9" t="s">
        <v>178</v>
      </c>
      <c r="BB2929" s="9"/>
      <c r="BC2929" s="9"/>
      <c r="BD2929" s="9"/>
      <c r="BE2929" s="9"/>
      <c r="BF2929" s="9"/>
      <c r="BG2929" s="9"/>
      <c r="BH2929" s="9"/>
      <c r="BI2929" s="9"/>
      <c r="BJ2929" s="9" t="s">
        <v>167</v>
      </c>
      <c r="BK2929" s="9"/>
      <c r="BL2929" s="9" t="s">
        <v>199</v>
      </c>
      <c r="BM2929" s="9"/>
      <c r="BN2929" s="9" t="s">
        <v>186</v>
      </c>
      <c r="BO2929" s="9"/>
      <c r="BP2929" s="9"/>
      <c r="BQ2929" s="9" t="s">
        <v>219</v>
      </c>
      <c r="BR2929" s="9" t="s">
        <v>247</v>
      </c>
      <c r="BS2929" s="9"/>
      <c r="BT2929" s="9"/>
      <c r="BU2929" s="9"/>
      <c r="BV2929" s="9"/>
      <c r="BW2929" s="9"/>
      <c r="BX2929" s="9"/>
      <c r="BY2929" s="9"/>
      <c r="BZ2929" s="9"/>
      <c r="CA2929" s="10"/>
      <c r="CB2929" s="10" t="str">
        <f t="shared" si="5"/>
        <v/>
      </c>
      <c r="CC2929" s="10"/>
      <c r="CD2929" s="9" t="str">
        <f t="shared" si="2"/>
        <v/>
      </c>
      <c r="CE2929" s="9" t="s">
        <v>151</v>
      </c>
      <c r="CF2929" s="9" t="s">
        <v>152</v>
      </c>
      <c r="CG2929" s="9">
        <f>IF(CF2929="","",VLOOKUP(CF2929,Metadata!$D$2:$H$20,2,FALSE))</f>
        <v>32500</v>
      </c>
      <c r="CH2929" s="9">
        <f>IF(CF2929="","",VLOOKUP(CF2929,Metadata!$D$2:$H$20,4,FALSE))</f>
        <v>30000</v>
      </c>
      <c r="CI2929" s="9">
        <f>IF(CF2929="","",VLOOKUP(CF2929,Metadata!$D$2:$H$20,5,FALSE))</f>
        <v>35000</v>
      </c>
      <c r="CJ2929" s="9">
        <f t="shared" si="3"/>
        <v>32500</v>
      </c>
      <c r="CK2929" s="9" t="s">
        <v>201</v>
      </c>
      <c r="CL2929" s="10">
        <v>3</v>
      </c>
      <c r="CM2929" s="10">
        <v>3</v>
      </c>
      <c r="CN2929" s="10">
        <v>6</v>
      </c>
      <c r="CO2929" s="10">
        <v>6</v>
      </c>
      <c r="CP2929" s="10">
        <v>5</v>
      </c>
      <c r="CQ2929" s="10">
        <v>7</v>
      </c>
      <c r="CR2929" s="10">
        <v>2</v>
      </c>
      <c r="CS2929" s="10">
        <v>5</v>
      </c>
      <c r="CT2929" s="10">
        <v>5</v>
      </c>
      <c r="CU2929" s="10">
        <v>5</v>
      </c>
      <c r="CV2929" s="10">
        <v>5</v>
      </c>
      <c r="CW2929" s="10">
        <v>4</v>
      </c>
      <c r="CX2929" s="10">
        <v>6</v>
      </c>
      <c r="CY2929" s="10">
        <v>4</v>
      </c>
      <c r="CZ2929" s="10">
        <v>3</v>
      </c>
      <c r="DA2929" s="10">
        <v>5</v>
      </c>
      <c r="DB2929" s="10">
        <v>5</v>
      </c>
      <c r="DC2929" s="10">
        <v>6</v>
      </c>
      <c r="DD2929" s="10">
        <v>2</v>
      </c>
      <c r="DE2929" s="10">
        <v>5</v>
      </c>
      <c r="DF2929" s="10">
        <v>4</v>
      </c>
      <c r="DG2929" s="10">
        <v>4</v>
      </c>
      <c r="DH2929" s="10">
        <v>5</v>
      </c>
      <c r="DI2929" s="10">
        <v>4</v>
      </c>
      <c r="DJ2929" s="10">
        <v>5</v>
      </c>
      <c r="DK2929" s="10">
        <v>4</v>
      </c>
      <c r="DL2929" s="10">
        <v>4</v>
      </c>
      <c r="DM2929" s="9" t="s">
        <v>154</v>
      </c>
      <c r="DN2929" s="10">
        <v>1985</v>
      </c>
      <c r="DO2929" s="9">
        <f t="shared" si="9"/>
        <v>36</v>
      </c>
      <c r="DP2929" s="9" t="s">
        <v>155</v>
      </c>
      <c r="DQ2929" s="9" t="s">
        <v>156</v>
      </c>
      <c r="DR2929" s="9" t="s">
        <v>157</v>
      </c>
      <c r="DS2929" s="9" t="s">
        <v>137</v>
      </c>
      <c r="DT2929" s="9" t="s">
        <v>657</v>
      </c>
      <c r="DU2929" s="9" t="s">
        <v>203</v>
      </c>
      <c r="DV2929" s="9" t="str">
        <f>VLOOKUP(DU2929,Metadata!$B$2:$C$7,2,FALSE)</f>
        <v>6+ years</v>
      </c>
    </row>
    <row r="2930" spans="1:126">
      <c r="A2930" s="13">
        <v>2929</v>
      </c>
      <c r="B2930" s="9" t="s">
        <v>135</v>
      </c>
      <c r="C2930" s="9" t="str">
        <f>VLOOKUP(B2930,Metadata!$M$2:$N$6,2,FALSE)</f>
        <v>Permanent Employee</v>
      </c>
      <c r="D2930" s="9" t="s">
        <v>136</v>
      </c>
      <c r="E2930" s="9" t="s">
        <v>137</v>
      </c>
      <c r="F2930" s="9" t="s">
        <v>138</v>
      </c>
      <c r="G2930" s="9" t="s">
        <v>140</v>
      </c>
      <c r="H2930" s="9" t="str">
        <f>IF(G2930="","",VLOOKUP(G2930,Metadata!$J$2:$K$22,2,FALSE))</f>
        <v>Lisbon Metropolitan Area</v>
      </c>
      <c r="I2930" s="9" t="s">
        <v>292</v>
      </c>
      <c r="J2930" s="9" t="str">
        <f>IF(I2930="","",VLOOKUP(I2930,Metadata!$P$2:$Q$43,2,FALSE))</f>
        <v>North America</v>
      </c>
      <c r="K2930" s="9" t="str">
        <f t="shared" si="0"/>
        <v>International</v>
      </c>
      <c r="L2930" s="9" t="s">
        <v>137</v>
      </c>
      <c r="M2930" s="9" t="str">
        <f>IF(L2930="","",VLOOKUP(L2930,Metadata!$J$2:$K$22,2,FALSE))</f>
        <v/>
      </c>
      <c r="N2930" s="9" t="s">
        <v>214</v>
      </c>
      <c r="O2930" s="9" t="s">
        <v>278</v>
      </c>
      <c r="P2930" s="9" t="s">
        <v>191</v>
      </c>
      <c r="Q2930" s="10" t="str">
        <f t="shared" si="1"/>
        <v>Remote Job (full or flexible)</v>
      </c>
      <c r="R2930" s="10">
        <v>7</v>
      </c>
      <c r="S2930" s="9" t="s">
        <v>161</v>
      </c>
      <c r="T2930" s="9" t="s">
        <v>137</v>
      </c>
      <c r="U2930" s="9" t="str">
        <f>IF(S2930&lt;&gt;"",S2930,IF(T2930&lt;&gt;"",VLOOKUP(T2930,Metadata!$S$2:$T$228,2,FALSE),""))</f>
        <v>Full-Stack Developer</v>
      </c>
      <c r="V2930" s="9" t="s">
        <v>268</v>
      </c>
      <c r="W2930" s="9" t="s">
        <v>137</v>
      </c>
      <c r="X2930" s="9" t="s">
        <v>269</v>
      </c>
      <c r="Y2930" s="9" t="s">
        <v>137</v>
      </c>
      <c r="Z2930" s="9" t="s">
        <v>218</v>
      </c>
      <c r="AA2930" s="9" t="s">
        <v>165</v>
      </c>
      <c r="AB2930" s="9" t="s">
        <v>253</v>
      </c>
      <c r="AC2930" s="9" t="s">
        <v>147</v>
      </c>
      <c r="AD2930" s="9" t="s">
        <v>148</v>
      </c>
      <c r="AE2930" s="9"/>
      <c r="AF2930" s="9" t="s">
        <v>243</v>
      </c>
      <c r="AG2930" s="9"/>
      <c r="AH2930" s="9" t="s">
        <v>176</v>
      </c>
      <c r="AI2930" s="9" t="s">
        <v>230</v>
      </c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 t="s">
        <v>270</v>
      </c>
      <c r="AW2930" s="9"/>
      <c r="AX2930" s="9"/>
      <c r="AY2930" s="9"/>
      <c r="AZ2930" s="9"/>
      <c r="BA2930" s="9" t="s">
        <v>178</v>
      </c>
      <c r="BB2930" s="9"/>
      <c r="BC2930" s="9"/>
      <c r="BD2930" s="9"/>
      <c r="BE2930" s="9"/>
      <c r="BF2930" s="9"/>
      <c r="BG2930" s="9"/>
      <c r="BH2930" s="9"/>
      <c r="BI2930" s="9"/>
      <c r="BJ2930" s="9" t="s">
        <v>167</v>
      </c>
      <c r="BK2930" s="9"/>
      <c r="BL2930" s="9"/>
      <c r="BM2930" s="9"/>
      <c r="BN2930" s="9"/>
      <c r="BO2930" s="9"/>
      <c r="BP2930" s="9"/>
      <c r="BQ2930" s="9" t="s">
        <v>219</v>
      </c>
      <c r="BR2930" s="9"/>
      <c r="BS2930" s="9"/>
      <c r="BT2930" s="9"/>
      <c r="BU2930" s="9"/>
      <c r="BV2930" s="9"/>
      <c r="BW2930" s="9"/>
      <c r="BX2930" s="9"/>
      <c r="BY2930" s="9"/>
      <c r="BZ2930" s="9"/>
      <c r="CA2930" s="10"/>
      <c r="CB2930" s="10" t="str">
        <f t="shared" si="5"/>
        <v/>
      </c>
      <c r="CC2930" s="10"/>
      <c r="CD2930" s="9" t="str">
        <f t="shared" si="2"/>
        <v/>
      </c>
      <c r="CE2930" s="9" t="s">
        <v>232</v>
      </c>
      <c r="CF2930" s="9" t="s">
        <v>225</v>
      </c>
      <c r="CG2930" s="9">
        <f>IF(CF2930="","",VLOOKUP(CF2930,Metadata!$D$2:$H$20,2,FALSE))</f>
        <v>22500</v>
      </c>
      <c r="CH2930" s="9">
        <f>IF(CF2930="","",VLOOKUP(CF2930,Metadata!$D$2:$H$20,4,FALSE))</f>
        <v>20000</v>
      </c>
      <c r="CI2930" s="9">
        <f>IF(CF2930="","",VLOOKUP(CF2930,Metadata!$D$2:$H$20,5,FALSE))</f>
        <v>25000</v>
      </c>
      <c r="CJ2930" s="9">
        <f t="shared" si="3"/>
        <v>22500</v>
      </c>
      <c r="CK2930" s="9" t="s">
        <v>201</v>
      </c>
      <c r="CL2930" s="10">
        <v>5</v>
      </c>
      <c r="CM2930" s="10">
        <v>1</v>
      </c>
      <c r="CN2930" s="10">
        <v>7</v>
      </c>
      <c r="CO2930" s="10">
        <v>7</v>
      </c>
      <c r="CP2930" s="10">
        <v>6</v>
      </c>
      <c r="CQ2930" s="10">
        <v>6</v>
      </c>
      <c r="CR2930" s="10">
        <v>5</v>
      </c>
      <c r="CS2930" s="10">
        <v>7</v>
      </c>
      <c r="CT2930" s="10">
        <v>6</v>
      </c>
      <c r="CU2930" s="10">
        <v>7</v>
      </c>
      <c r="CV2930" s="10">
        <v>7</v>
      </c>
      <c r="CW2930" s="10">
        <v>3</v>
      </c>
      <c r="CX2930" s="10">
        <v>6</v>
      </c>
      <c r="CY2930" s="10">
        <v>7</v>
      </c>
      <c r="CZ2930" s="10">
        <v>6</v>
      </c>
      <c r="DA2930" s="10">
        <v>7</v>
      </c>
      <c r="DB2930" s="10">
        <v>6</v>
      </c>
      <c r="DC2930" s="10">
        <v>7</v>
      </c>
      <c r="DD2930" s="10">
        <v>1</v>
      </c>
      <c r="DE2930" s="10">
        <v>7</v>
      </c>
      <c r="DF2930" s="10">
        <v>6</v>
      </c>
      <c r="DG2930" s="10">
        <v>2</v>
      </c>
      <c r="DH2930" s="10">
        <v>1</v>
      </c>
      <c r="DI2930" s="10">
        <v>3</v>
      </c>
      <c r="DJ2930" s="10">
        <v>4</v>
      </c>
      <c r="DK2930" s="10">
        <v>5</v>
      </c>
      <c r="DL2930" s="10">
        <v>3</v>
      </c>
      <c r="DM2930" s="9" t="s">
        <v>154</v>
      </c>
      <c r="DN2930" s="10">
        <v>1992</v>
      </c>
      <c r="DO2930" s="9">
        <f t="shared" si="9"/>
        <v>29</v>
      </c>
      <c r="DP2930" s="9" t="s">
        <v>155</v>
      </c>
      <c r="DQ2930" s="9" t="s">
        <v>202</v>
      </c>
      <c r="DR2930" s="9" t="s">
        <v>157</v>
      </c>
      <c r="DS2930" s="9" t="s">
        <v>137</v>
      </c>
      <c r="DT2930" s="9" t="s">
        <v>657</v>
      </c>
      <c r="DU2930" s="9" t="s">
        <v>223</v>
      </c>
      <c r="DV2930" s="9" t="str">
        <f>VLOOKUP(DU2930,Metadata!$B$2:$C$7,2,FALSE)</f>
        <v>3 - 6 years</v>
      </c>
    </row>
    <row r="2931" spans="1:126">
      <c r="A2931" s="13">
        <v>2930</v>
      </c>
      <c r="B2931" s="9" t="s">
        <v>135</v>
      </c>
      <c r="C2931" s="9" t="str">
        <f>VLOOKUP(B2931,Metadata!$M$2:$N$6,2,FALSE)</f>
        <v>Permanent Employee</v>
      </c>
      <c r="D2931" s="9" t="s">
        <v>159</v>
      </c>
      <c r="E2931" s="9" t="s">
        <v>137</v>
      </c>
      <c r="F2931" s="9" t="s">
        <v>138</v>
      </c>
      <c r="G2931" s="9" t="s">
        <v>190</v>
      </c>
      <c r="H2931" s="9" t="str">
        <f>IF(G2931="","",VLOOKUP(G2931,Metadata!$J$2:$K$22,2,FALSE))</f>
        <v>North</v>
      </c>
      <c r="I2931" s="9" t="s">
        <v>138</v>
      </c>
      <c r="J2931" s="9" t="str">
        <f>IF(I2931="","",VLOOKUP(I2931,Metadata!$P$2:$Q$43,2,FALSE))</f>
        <v>Europe</v>
      </c>
      <c r="K2931" s="9" t="str">
        <f t="shared" si="0"/>
        <v>Portugal</v>
      </c>
      <c r="L2931" s="9" t="s">
        <v>190</v>
      </c>
      <c r="M2931" s="9" t="str">
        <f>IF(L2931="","",VLOOKUP(L2931,Metadata!$J$2:$K$22,2,FALSE))</f>
        <v>North</v>
      </c>
      <c r="N2931" s="9" t="s">
        <v>214</v>
      </c>
      <c r="O2931" s="9" t="s">
        <v>259</v>
      </c>
      <c r="P2931" s="9" t="s">
        <v>191</v>
      </c>
      <c r="Q2931" s="10" t="str">
        <f t="shared" si="1"/>
        <v>Remote Job (full or flexible)</v>
      </c>
      <c r="R2931" s="10">
        <v>4</v>
      </c>
      <c r="S2931" s="9" t="s">
        <v>192</v>
      </c>
      <c r="T2931" s="9" t="s">
        <v>137</v>
      </c>
      <c r="U2931" s="9" t="str">
        <f>IF(S2931&lt;&gt;"",S2931,IF(T2931&lt;&gt;"",VLOOKUP(T2931,Metadata!$S$2:$T$228,2,FALSE),""))</f>
        <v>Back-End Developer</v>
      </c>
      <c r="V2931" s="9" t="s">
        <v>276</v>
      </c>
      <c r="W2931" s="9" t="s">
        <v>137</v>
      </c>
      <c r="X2931" s="9" t="s">
        <v>163</v>
      </c>
      <c r="Y2931" s="9" t="s">
        <v>137</v>
      </c>
      <c r="Z2931" s="9" t="s">
        <v>262</v>
      </c>
      <c r="AA2931" s="9" t="s">
        <v>165</v>
      </c>
      <c r="AB2931" s="9" t="s">
        <v>253</v>
      </c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 t="s">
        <v>324</v>
      </c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 t="s">
        <v>591</v>
      </c>
      <c r="CA2931" s="10"/>
      <c r="CB2931" s="10" t="str">
        <f t="shared" si="5"/>
        <v/>
      </c>
      <c r="CC2931" s="10"/>
      <c r="CD2931" s="9" t="str">
        <f t="shared" si="2"/>
        <v/>
      </c>
      <c r="CE2931" s="9" t="s">
        <v>168</v>
      </c>
      <c r="CF2931" s="9" t="s">
        <v>225</v>
      </c>
      <c r="CG2931" s="9">
        <f>IF(CF2931="","",VLOOKUP(CF2931,Metadata!$D$2:$H$20,2,FALSE))</f>
        <v>22500</v>
      </c>
      <c r="CH2931" s="9">
        <f>IF(CF2931="","",VLOOKUP(CF2931,Metadata!$D$2:$H$20,4,FALSE))</f>
        <v>20000</v>
      </c>
      <c r="CI2931" s="9">
        <f>IF(CF2931="","",VLOOKUP(CF2931,Metadata!$D$2:$H$20,5,FALSE))</f>
        <v>25000</v>
      </c>
      <c r="CJ2931" s="9">
        <f t="shared" si="3"/>
        <v>22500</v>
      </c>
      <c r="CK2931" s="9" t="s">
        <v>221</v>
      </c>
      <c r="CL2931" s="10">
        <v>6</v>
      </c>
      <c r="CM2931" s="10">
        <v>5</v>
      </c>
      <c r="CN2931" s="10">
        <v>5</v>
      </c>
      <c r="CO2931" s="10">
        <v>5</v>
      </c>
      <c r="CP2931" s="10">
        <v>5</v>
      </c>
      <c r="CQ2931" s="10">
        <v>5</v>
      </c>
      <c r="CR2931" s="10">
        <v>5</v>
      </c>
      <c r="CS2931" s="10">
        <v>5</v>
      </c>
      <c r="CT2931" s="10">
        <v>5</v>
      </c>
      <c r="CU2931" s="10">
        <v>7</v>
      </c>
      <c r="CV2931" s="10">
        <v>5</v>
      </c>
      <c r="CW2931" s="10">
        <v>5</v>
      </c>
      <c r="CX2931" s="10">
        <v>7</v>
      </c>
      <c r="CY2931" s="10">
        <v>5</v>
      </c>
      <c r="CZ2931" s="10">
        <v>4</v>
      </c>
      <c r="DA2931" s="10">
        <v>3</v>
      </c>
      <c r="DB2931" s="10">
        <v>4</v>
      </c>
      <c r="DC2931" s="10">
        <v>5</v>
      </c>
      <c r="DD2931" s="10">
        <v>3</v>
      </c>
      <c r="DE2931" s="10">
        <v>5</v>
      </c>
      <c r="DF2931" s="10">
        <v>5</v>
      </c>
      <c r="DG2931" s="10">
        <v>5</v>
      </c>
      <c r="DH2931" s="10">
        <v>4</v>
      </c>
      <c r="DI2931" s="10">
        <v>5</v>
      </c>
      <c r="DJ2931" s="10">
        <v>4</v>
      </c>
      <c r="DK2931" s="10">
        <v>4</v>
      </c>
      <c r="DL2931" s="10">
        <v>4</v>
      </c>
      <c r="DM2931" s="9" t="s">
        <v>154</v>
      </c>
      <c r="DN2931" s="10">
        <v>1994</v>
      </c>
      <c r="DO2931" s="9">
        <f t="shared" si="9"/>
        <v>27</v>
      </c>
      <c r="DP2931" s="9" t="s">
        <v>155</v>
      </c>
      <c r="DQ2931" s="9" t="s">
        <v>156</v>
      </c>
      <c r="DR2931" s="9" t="s">
        <v>170</v>
      </c>
      <c r="DS2931" s="9" t="s">
        <v>137</v>
      </c>
      <c r="DT2931" s="9" t="s">
        <v>657</v>
      </c>
      <c r="DU2931" s="9" t="s">
        <v>168</v>
      </c>
      <c r="DV2931" s="9" t="str">
        <f>VLOOKUP(DU2931,Metadata!$B$2:$C$7,2,FALSE)</f>
        <v>0 - 3 years</v>
      </c>
    </row>
    <row r="2932" spans="1:126">
      <c r="A2932" s="13">
        <v>2931</v>
      </c>
      <c r="B2932" s="9" t="s">
        <v>171</v>
      </c>
      <c r="C2932" s="9" t="str">
        <f>VLOOKUP(B2932,Metadata!$M$2:$N$6,2,FALSE)</f>
        <v>Contractor</v>
      </c>
      <c r="D2932" s="9" t="s">
        <v>137</v>
      </c>
      <c r="E2932" s="9" t="s">
        <v>136</v>
      </c>
      <c r="F2932" s="9" t="s">
        <v>138</v>
      </c>
      <c r="G2932" s="9" t="s">
        <v>140</v>
      </c>
      <c r="H2932" s="9" t="str">
        <f>IF(G2932="","",VLOOKUP(G2932,Metadata!$J$2:$K$22,2,FALSE))</f>
        <v>Lisbon Metropolitan Area</v>
      </c>
      <c r="I2932" s="9" t="s">
        <v>138</v>
      </c>
      <c r="J2932" s="9" t="str">
        <f>IF(I2932="","",VLOOKUP(I2932,Metadata!$P$2:$Q$43,2,FALSE))</f>
        <v>Europe</v>
      </c>
      <c r="K2932" s="9" t="str">
        <f t="shared" si="0"/>
        <v>Portugal</v>
      </c>
      <c r="L2932" s="9" t="s">
        <v>140</v>
      </c>
      <c r="M2932" s="9" t="str">
        <f>IF(L2932="","",VLOOKUP(L2932,Metadata!$J$2:$K$22,2,FALSE))</f>
        <v>Lisbon Metropolitan Area</v>
      </c>
      <c r="N2932" s="9" t="s">
        <v>214</v>
      </c>
      <c r="O2932" s="9" t="s">
        <v>278</v>
      </c>
      <c r="P2932" s="9" t="s">
        <v>191</v>
      </c>
      <c r="Q2932" s="10" t="str">
        <f t="shared" si="1"/>
        <v>Remote Job (full or flexible)</v>
      </c>
      <c r="R2932" s="10">
        <v>5</v>
      </c>
      <c r="S2932" s="9" t="s">
        <v>229</v>
      </c>
      <c r="T2932" s="9" t="s">
        <v>137</v>
      </c>
      <c r="U2932" s="9" t="str">
        <f>IF(S2932&lt;&gt;"",S2932,IF(T2932&lt;&gt;"",VLOOKUP(T2932,Metadata!$S$2:$T$228,2,FALSE),""))</f>
        <v>Project Manager</v>
      </c>
      <c r="V2932" s="9" t="s">
        <v>137</v>
      </c>
      <c r="W2932" s="9" t="s">
        <v>869</v>
      </c>
      <c r="X2932" s="9" t="s">
        <v>163</v>
      </c>
      <c r="Y2932" s="9" t="s">
        <v>137</v>
      </c>
      <c r="Z2932" s="9" t="s">
        <v>262</v>
      </c>
      <c r="AA2932" s="9" t="s">
        <v>137</v>
      </c>
      <c r="AB2932" s="9" t="s">
        <v>137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 t="s">
        <v>150</v>
      </c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 t="s">
        <v>150</v>
      </c>
      <c r="BZ2932" s="9" t="s">
        <v>137</v>
      </c>
      <c r="CA2932" s="10">
        <v>12</v>
      </c>
      <c r="CB2932" s="10" t="str">
        <f t="shared" si="5"/>
        <v>7 to 12 months</v>
      </c>
      <c r="CC2932" s="10">
        <v>55</v>
      </c>
      <c r="CD2932" s="9">
        <f t="shared" si="2"/>
        <v>88000</v>
      </c>
      <c r="CE2932" s="9" t="s">
        <v>137</v>
      </c>
      <c r="CF2932" s="9" t="s">
        <v>137</v>
      </c>
      <c r="CG2932" s="9" t="str">
        <f>IF(CF2932="","",VLOOKUP(CF2932,Metadata!$D$2:$H$20,2,FALSE))</f>
        <v/>
      </c>
      <c r="CH2932" s="9" t="str">
        <f>IF(CF2932="","",VLOOKUP(CF2932,Metadata!$D$2:$H$20,4,FALSE))</f>
        <v/>
      </c>
      <c r="CI2932" s="9" t="str">
        <f>IF(CF2932="","",VLOOKUP(CF2932,Metadata!$D$2:$H$20,5,FALSE))</f>
        <v/>
      </c>
      <c r="CJ2932" s="9">
        <f t="shared" si="3"/>
        <v>88000</v>
      </c>
      <c r="CK2932" s="9" t="s">
        <v>366</v>
      </c>
      <c r="CL2932" s="10">
        <v>2</v>
      </c>
      <c r="CM2932" s="10">
        <v>2</v>
      </c>
      <c r="CN2932" s="10">
        <v>6</v>
      </c>
      <c r="CO2932" s="10">
        <v>6</v>
      </c>
      <c r="CP2932" s="10">
        <v>6</v>
      </c>
      <c r="CQ2932" s="10">
        <v>6</v>
      </c>
      <c r="CR2932" s="10">
        <v>6</v>
      </c>
      <c r="CS2932" s="10">
        <v>6</v>
      </c>
      <c r="CT2932" s="10">
        <v>6</v>
      </c>
      <c r="CU2932" s="10">
        <v>6</v>
      </c>
      <c r="CV2932" s="10">
        <v>6</v>
      </c>
      <c r="CW2932" s="10">
        <v>6</v>
      </c>
      <c r="CX2932" s="10">
        <v>7</v>
      </c>
      <c r="CY2932" s="10">
        <v>6</v>
      </c>
      <c r="CZ2932" s="10">
        <v>6</v>
      </c>
      <c r="DA2932" s="10">
        <v>6</v>
      </c>
      <c r="DB2932" s="10">
        <v>6</v>
      </c>
      <c r="DC2932" s="10">
        <v>6</v>
      </c>
      <c r="DD2932" s="10">
        <v>7</v>
      </c>
      <c r="DE2932" s="10">
        <v>5</v>
      </c>
      <c r="DF2932" s="10">
        <v>6</v>
      </c>
      <c r="DG2932" s="10">
        <v>7</v>
      </c>
      <c r="DH2932" s="10">
        <v>6</v>
      </c>
      <c r="DI2932" s="10">
        <v>7</v>
      </c>
      <c r="DJ2932" s="10">
        <v>6</v>
      </c>
      <c r="DK2932" s="10">
        <v>7</v>
      </c>
      <c r="DL2932" s="10">
        <v>7</v>
      </c>
      <c r="DM2932" s="9" t="s">
        <v>154</v>
      </c>
      <c r="DN2932" s="10">
        <v>1980</v>
      </c>
      <c r="DO2932" s="9">
        <f t="shared" si="9"/>
        <v>41</v>
      </c>
      <c r="DP2932" s="9" t="s">
        <v>155</v>
      </c>
      <c r="DQ2932" s="9" t="s">
        <v>202</v>
      </c>
      <c r="DR2932" s="9" t="s">
        <v>170</v>
      </c>
      <c r="DS2932" s="9" t="s">
        <v>137</v>
      </c>
      <c r="DT2932" s="9" t="s">
        <v>657</v>
      </c>
      <c r="DU2932" s="9" t="s">
        <v>158</v>
      </c>
      <c r="DV2932" s="9" t="str">
        <f>VLOOKUP(DU2932,Metadata!$B$2:$C$7,2,FALSE)</f>
        <v>6+ years</v>
      </c>
    </row>
    <row r="2933" spans="1:126">
      <c r="A2933" s="13">
        <v>2932</v>
      </c>
      <c r="B2933" s="9" t="s">
        <v>135</v>
      </c>
      <c r="C2933" s="9" t="str">
        <f>VLOOKUP(B2933,Metadata!$M$2:$N$6,2,FALSE)</f>
        <v>Permanent Employee</v>
      </c>
      <c r="D2933" s="9" t="s">
        <v>136</v>
      </c>
      <c r="E2933" s="9" t="s">
        <v>137</v>
      </c>
      <c r="F2933" s="9" t="s">
        <v>138</v>
      </c>
      <c r="G2933" s="9" t="s">
        <v>140</v>
      </c>
      <c r="H2933" s="9" t="str">
        <f>IF(G2933="","",VLOOKUP(G2933,Metadata!$J$2:$K$22,2,FALSE))</f>
        <v>Lisbon Metropolitan Area</v>
      </c>
      <c r="I2933" s="9" t="s">
        <v>138</v>
      </c>
      <c r="J2933" s="9" t="str">
        <f>IF(I2933="","",VLOOKUP(I2933,Metadata!$P$2:$Q$43,2,FALSE))</f>
        <v>Europe</v>
      </c>
      <c r="K2933" s="9" t="str">
        <f t="shared" si="0"/>
        <v>Portugal</v>
      </c>
      <c r="L2933" s="9" t="s">
        <v>140</v>
      </c>
      <c r="M2933" s="9" t="str">
        <f>IF(L2933="","",VLOOKUP(L2933,Metadata!$J$2:$K$22,2,FALSE))</f>
        <v>Lisbon Metropolitan Area</v>
      </c>
      <c r="N2933" s="9" t="s">
        <v>214</v>
      </c>
      <c r="O2933" s="9" t="s">
        <v>259</v>
      </c>
      <c r="P2933" s="9" t="s">
        <v>142</v>
      </c>
      <c r="Q2933" s="10" t="str">
        <f t="shared" si="1"/>
        <v>Full Office Job</v>
      </c>
      <c r="R2933" s="10">
        <v>5</v>
      </c>
      <c r="S2933" s="9" t="s">
        <v>266</v>
      </c>
      <c r="T2933" s="9" t="s">
        <v>137</v>
      </c>
      <c r="U2933" s="9" t="str">
        <f>IF(S2933&lt;&gt;"",S2933,IF(T2933&lt;&gt;"",VLOOKUP(T2933,Metadata!$S$2:$T$228,2,FALSE),""))</f>
        <v>Data Scientist/Data Engineer</v>
      </c>
      <c r="V2933" s="9" t="s">
        <v>137</v>
      </c>
      <c r="W2933" s="9" t="s">
        <v>137</v>
      </c>
      <c r="X2933" s="9" t="s">
        <v>145</v>
      </c>
      <c r="Y2933" s="9" t="s">
        <v>137</v>
      </c>
      <c r="Z2933" s="9" t="s">
        <v>184</v>
      </c>
      <c r="AA2933" s="9" t="s">
        <v>165</v>
      </c>
      <c r="AB2933" s="9" t="s">
        <v>137</v>
      </c>
      <c r="AC2933" s="9" t="s">
        <v>147</v>
      </c>
      <c r="AD2933" s="9"/>
      <c r="AE2933" s="9"/>
      <c r="AF2933" s="9" t="s">
        <v>243</v>
      </c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 t="s">
        <v>186</v>
      </c>
      <c r="BO2933" s="9"/>
      <c r="BP2933" s="9"/>
      <c r="BQ2933" s="9"/>
      <c r="BR2933" s="9"/>
      <c r="BS2933" s="9"/>
      <c r="BT2933" s="9"/>
      <c r="BU2933" s="9" t="s">
        <v>258</v>
      </c>
      <c r="BV2933" s="9"/>
      <c r="BW2933" s="9"/>
      <c r="BX2933" s="9"/>
      <c r="BY2933" s="9"/>
      <c r="BZ2933" s="9"/>
      <c r="CA2933" s="10"/>
      <c r="CB2933" s="10" t="str">
        <f t="shared" si="5"/>
        <v/>
      </c>
      <c r="CC2933" s="10"/>
      <c r="CD2933" s="9" t="str">
        <f t="shared" si="2"/>
        <v/>
      </c>
      <c r="CE2933" s="9" t="s">
        <v>168</v>
      </c>
      <c r="CF2933" s="9" t="s">
        <v>220</v>
      </c>
      <c r="CG2933" s="9">
        <f>IF(CF2933="","",VLOOKUP(CF2933,Metadata!$D$2:$H$20,2,FALSE))</f>
        <v>27500</v>
      </c>
      <c r="CH2933" s="9">
        <f>IF(CF2933="","",VLOOKUP(CF2933,Metadata!$D$2:$H$20,4,FALSE))</f>
        <v>25000</v>
      </c>
      <c r="CI2933" s="9">
        <f>IF(CF2933="","",VLOOKUP(CF2933,Metadata!$D$2:$H$20,5,FALSE))</f>
        <v>30000</v>
      </c>
      <c r="CJ2933" s="9">
        <f t="shared" si="3"/>
        <v>27500</v>
      </c>
      <c r="CK2933" s="9" t="s">
        <v>189</v>
      </c>
      <c r="CL2933" s="10">
        <v>3</v>
      </c>
      <c r="CM2933" s="10">
        <v>3</v>
      </c>
      <c r="CN2933" s="10">
        <v>6</v>
      </c>
      <c r="CO2933" s="10">
        <v>5</v>
      </c>
      <c r="CP2933" s="10">
        <v>6</v>
      </c>
      <c r="CQ2933" s="10">
        <v>7</v>
      </c>
      <c r="CR2933" s="10">
        <v>5</v>
      </c>
      <c r="CS2933" s="10">
        <v>7</v>
      </c>
      <c r="CT2933" s="10">
        <v>7</v>
      </c>
      <c r="CU2933" s="10">
        <v>6</v>
      </c>
      <c r="CV2933" s="10">
        <v>6</v>
      </c>
      <c r="CW2933" s="10">
        <v>5</v>
      </c>
      <c r="CX2933" s="10">
        <v>7</v>
      </c>
      <c r="CY2933" s="10">
        <v>7</v>
      </c>
      <c r="CZ2933" s="10">
        <v>6</v>
      </c>
      <c r="DA2933" s="10">
        <v>6</v>
      </c>
      <c r="DB2933" s="10">
        <v>5</v>
      </c>
      <c r="DC2933" s="10">
        <v>7</v>
      </c>
      <c r="DD2933" s="10">
        <v>4</v>
      </c>
      <c r="DE2933" s="10">
        <v>7</v>
      </c>
      <c r="DF2933" s="10">
        <v>7</v>
      </c>
      <c r="DG2933" s="10">
        <v>7</v>
      </c>
      <c r="DH2933" s="10">
        <v>5</v>
      </c>
      <c r="DI2933" s="10">
        <v>7</v>
      </c>
      <c r="DJ2933" s="10">
        <v>6</v>
      </c>
      <c r="DK2933" s="10">
        <v>5</v>
      </c>
      <c r="DL2933" s="10">
        <v>4</v>
      </c>
      <c r="DM2933" s="9" t="s">
        <v>154</v>
      </c>
      <c r="DN2933" s="10">
        <v>1987</v>
      </c>
      <c r="DO2933" s="9">
        <f t="shared" si="9"/>
        <v>34</v>
      </c>
      <c r="DP2933" s="9" t="s">
        <v>155</v>
      </c>
      <c r="DQ2933" s="9" t="s">
        <v>156</v>
      </c>
      <c r="DR2933" s="9" t="s">
        <v>157</v>
      </c>
      <c r="DS2933" s="9" t="s">
        <v>137</v>
      </c>
      <c r="DT2933" s="9" t="s">
        <v>657</v>
      </c>
      <c r="DU2933" s="9" t="s">
        <v>223</v>
      </c>
      <c r="DV2933" s="9" t="str">
        <f>VLOOKUP(DU2933,Metadata!$B$2:$C$7,2,FALSE)</f>
        <v>3 - 6 years</v>
      </c>
    </row>
    <row r="2934" spans="1:126">
      <c r="A2934" s="13">
        <v>2933</v>
      </c>
      <c r="B2934" s="9" t="s">
        <v>135</v>
      </c>
      <c r="C2934" s="9" t="str">
        <f>VLOOKUP(B2934,Metadata!$M$2:$N$6,2,FALSE)</f>
        <v>Permanent Employee</v>
      </c>
      <c r="D2934" s="9" t="s">
        <v>159</v>
      </c>
      <c r="E2934" s="9" t="s">
        <v>137</v>
      </c>
      <c r="F2934" s="9" t="s">
        <v>138</v>
      </c>
      <c r="G2934" s="9" t="s">
        <v>140</v>
      </c>
      <c r="H2934" s="9" t="str">
        <f>IF(G2934="","",VLOOKUP(G2934,Metadata!$J$2:$K$22,2,FALSE))</f>
        <v>Lisbon Metropolitan Area</v>
      </c>
      <c r="I2934" s="9" t="s">
        <v>292</v>
      </c>
      <c r="J2934" s="9" t="str">
        <f>IF(I2934="","",VLOOKUP(I2934,Metadata!$P$2:$Q$43,2,FALSE))</f>
        <v>North America</v>
      </c>
      <c r="K2934" s="9" t="str">
        <f t="shared" si="0"/>
        <v>International</v>
      </c>
      <c r="L2934" s="9" t="s">
        <v>137</v>
      </c>
      <c r="M2934" s="9" t="str">
        <f>IF(L2934="","",VLOOKUP(L2934,Metadata!$J$2:$K$22,2,FALSE))</f>
        <v/>
      </c>
      <c r="N2934" s="9" t="s">
        <v>141</v>
      </c>
      <c r="O2934" s="9" t="s">
        <v>137</v>
      </c>
      <c r="P2934" s="9" t="s">
        <v>191</v>
      </c>
      <c r="Q2934" s="10" t="str">
        <f t="shared" si="1"/>
        <v>Remote Job (full or flexible)</v>
      </c>
      <c r="R2934" s="10">
        <v>7</v>
      </c>
      <c r="S2934" s="9" t="s">
        <v>143</v>
      </c>
      <c r="T2934" s="9" t="s">
        <v>137</v>
      </c>
      <c r="U2934" s="9" t="str">
        <f>IF(S2934&lt;&gt;"",S2934,IF(T2934&lt;&gt;"",VLOOKUP(T2934,Metadata!$S$2:$T$228,2,FALSE),""))</f>
        <v>Technical Team Leader</v>
      </c>
      <c r="V2934" s="9" t="s">
        <v>144</v>
      </c>
      <c r="W2934" s="9" t="s">
        <v>137</v>
      </c>
      <c r="X2934" s="9" t="s">
        <v>163</v>
      </c>
      <c r="Y2934" s="9" t="s">
        <v>137</v>
      </c>
      <c r="Z2934" s="9" t="s">
        <v>262</v>
      </c>
      <c r="AA2934" s="9" t="s">
        <v>137</v>
      </c>
      <c r="AB2934" s="9" t="s">
        <v>137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 t="s">
        <v>177</v>
      </c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 t="s">
        <v>284</v>
      </c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 t="s">
        <v>870</v>
      </c>
      <c r="CA2934" s="10"/>
      <c r="CB2934" s="10" t="str">
        <f t="shared" si="5"/>
        <v/>
      </c>
      <c r="CC2934" s="10"/>
      <c r="CD2934" s="9" t="str">
        <f t="shared" si="2"/>
        <v/>
      </c>
      <c r="CE2934" s="9" t="s">
        <v>151</v>
      </c>
      <c r="CF2934" s="9" t="s">
        <v>477</v>
      </c>
      <c r="CG2934" s="9">
        <f>IF(CF2934="","",VLOOKUP(CF2934,Metadata!$D$2:$H$20,2,FALSE))</f>
        <v>102500</v>
      </c>
      <c r="CH2934" s="9">
        <f>IF(CF2934="","",VLOOKUP(CF2934,Metadata!$D$2:$H$20,4,FALSE))</f>
        <v>100000</v>
      </c>
      <c r="CI2934" s="9">
        <f>IF(CF2934="","",VLOOKUP(CF2934,Metadata!$D$2:$H$20,5,FALSE))</f>
        <v>105000</v>
      </c>
      <c r="CJ2934" s="9">
        <f t="shared" si="3"/>
        <v>102500</v>
      </c>
      <c r="CK2934" s="9" t="s">
        <v>201</v>
      </c>
      <c r="CL2934" s="10">
        <v>7</v>
      </c>
      <c r="CM2934" s="10">
        <v>1</v>
      </c>
      <c r="CN2934" s="10">
        <v>6</v>
      </c>
      <c r="CO2934" s="10">
        <v>5</v>
      </c>
      <c r="CP2934" s="10">
        <v>6</v>
      </c>
      <c r="CQ2934" s="10">
        <v>7</v>
      </c>
      <c r="CR2934" s="10">
        <v>7</v>
      </c>
      <c r="CS2934" s="10">
        <v>7</v>
      </c>
      <c r="CT2934" s="10">
        <v>7</v>
      </c>
      <c r="CU2934" s="10">
        <v>7</v>
      </c>
      <c r="CV2934" s="10">
        <v>7</v>
      </c>
      <c r="CW2934" s="10">
        <v>7</v>
      </c>
      <c r="CX2934" s="10">
        <v>6</v>
      </c>
      <c r="CY2934" s="10">
        <v>7</v>
      </c>
      <c r="CZ2934" s="10">
        <v>5</v>
      </c>
      <c r="DA2934" s="10">
        <v>2</v>
      </c>
      <c r="DB2934" s="10">
        <v>1</v>
      </c>
      <c r="DC2934" s="10">
        <v>4</v>
      </c>
      <c r="DD2934" s="10">
        <v>4</v>
      </c>
      <c r="DE2934" s="10">
        <v>7</v>
      </c>
      <c r="DF2934" s="10">
        <v>5</v>
      </c>
      <c r="DG2934" s="10">
        <v>7</v>
      </c>
      <c r="DH2934" s="10">
        <v>6</v>
      </c>
      <c r="DI2934" s="10">
        <v>6</v>
      </c>
      <c r="DJ2934" s="10">
        <v>7</v>
      </c>
      <c r="DK2934" s="10">
        <v>5</v>
      </c>
      <c r="DL2934" s="10">
        <v>4</v>
      </c>
      <c r="DM2934" s="9" t="s">
        <v>154</v>
      </c>
      <c r="DN2934" s="10">
        <v>1989</v>
      </c>
      <c r="DO2934" s="9">
        <f t="shared" si="9"/>
        <v>32</v>
      </c>
      <c r="DP2934" s="9" t="s">
        <v>155</v>
      </c>
      <c r="DQ2934" s="9" t="s">
        <v>210</v>
      </c>
      <c r="DR2934" s="9" t="s">
        <v>157</v>
      </c>
      <c r="DS2934" s="9" t="s">
        <v>137</v>
      </c>
      <c r="DT2934" s="9" t="s">
        <v>657</v>
      </c>
      <c r="DU2934" s="9" t="s">
        <v>203</v>
      </c>
      <c r="DV2934" s="9" t="str">
        <f>VLOOKUP(DU2934,Metadata!$B$2:$C$7,2,FALSE)</f>
        <v>6+ years</v>
      </c>
    </row>
    <row r="2935" spans="1:126">
      <c r="A2935" s="13">
        <v>2934</v>
      </c>
      <c r="B2935" s="9" t="s">
        <v>171</v>
      </c>
      <c r="C2935" s="9" t="str">
        <f>VLOOKUP(B2935,Metadata!$M$2:$N$6,2,FALSE)</f>
        <v>Contractor</v>
      </c>
      <c r="D2935" s="9" t="s">
        <v>137</v>
      </c>
      <c r="E2935" s="9" t="s">
        <v>159</v>
      </c>
      <c r="F2935" s="9" t="s">
        <v>138</v>
      </c>
      <c r="G2935" s="9" t="s">
        <v>140</v>
      </c>
      <c r="H2935" s="9" t="str">
        <f>IF(G2935="","",VLOOKUP(G2935,Metadata!$J$2:$K$22,2,FALSE))</f>
        <v>Lisbon Metropolitan Area</v>
      </c>
      <c r="I2935" s="9" t="s">
        <v>311</v>
      </c>
      <c r="J2935" s="9" t="str">
        <f>IF(I2935="","",VLOOKUP(I2935,Metadata!$P$2:$Q$43,2,FALSE))</f>
        <v>Europe</v>
      </c>
      <c r="K2935" s="9" t="str">
        <f t="shared" si="0"/>
        <v>International</v>
      </c>
      <c r="L2935" s="9" t="s">
        <v>137</v>
      </c>
      <c r="M2935" s="9" t="str">
        <f>IF(L2935="","",VLOOKUP(L2935,Metadata!$J$2:$K$22,2,FALSE))</f>
        <v/>
      </c>
      <c r="N2935" s="9" t="s">
        <v>141</v>
      </c>
      <c r="O2935" s="9" t="s">
        <v>137</v>
      </c>
      <c r="P2935" s="9" t="s">
        <v>142</v>
      </c>
      <c r="Q2935" s="10" t="str">
        <f t="shared" si="1"/>
        <v>Full Office Job</v>
      </c>
      <c r="R2935" s="10">
        <v>4</v>
      </c>
      <c r="S2935" s="9" t="s">
        <v>183</v>
      </c>
      <c r="T2935" s="9" t="s">
        <v>137</v>
      </c>
      <c r="U2935" s="9" t="str">
        <f>IF(S2935&lt;&gt;"",S2935,IF(T2935&lt;&gt;"",VLOOKUP(T2935,Metadata!$S$2:$T$228,2,FALSE),""))</f>
        <v>Product Owner/Product Manager</v>
      </c>
      <c r="V2935" s="9" t="s">
        <v>256</v>
      </c>
      <c r="W2935" s="9" t="s">
        <v>137</v>
      </c>
      <c r="X2935" s="9" t="s">
        <v>175</v>
      </c>
      <c r="Y2935" s="9" t="s">
        <v>137</v>
      </c>
      <c r="Z2935" s="9" t="s">
        <v>262</v>
      </c>
      <c r="AA2935" s="9" t="s">
        <v>137</v>
      </c>
      <c r="AB2935" s="9" t="s">
        <v>137</v>
      </c>
      <c r="AC2935" s="9"/>
      <c r="AD2935" s="9" t="s">
        <v>148</v>
      </c>
      <c r="AE2935" s="9"/>
      <c r="AF2935" s="9" t="s">
        <v>243</v>
      </c>
      <c r="AG2935" s="9"/>
      <c r="AH2935" s="9"/>
      <c r="AI2935" s="9"/>
      <c r="AJ2935" s="9"/>
      <c r="AK2935" s="9"/>
      <c r="AL2935" s="9" t="s">
        <v>177</v>
      </c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 t="s">
        <v>178</v>
      </c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 t="s">
        <v>186</v>
      </c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10">
        <v>12</v>
      </c>
      <c r="CB2935" s="10" t="str">
        <f t="shared" si="5"/>
        <v>7 to 12 months</v>
      </c>
      <c r="CC2935" s="10">
        <v>44</v>
      </c>
      <c r="CD2935" s="9">
        <f t="shared" si="2"/>
        <v>70400</v>
      </c>
      <c r="CE2935" s="9" t="s">
        <v>137</v>
      </c>
      <c r="CF2935" s="9" t="s">
        <v>137</v>
      </c>
      <c r="CG2935" s="9" t="str">
        <f>IF(CF2935="","",VLOOKUP(CF2935,Metadata!$D$2:$H$20,2,FALSE))</f>
        <v/>
      </c>
      <c r="CH2935" s="9" t="str">
        <f>IF(CF2935="","",VLOOKUP(CF2935,Metadata!$D$2:$H$20,4,FALSE))</f>
        <v/>
      </c>
      <c r="CI2935" s="9" t="str">
        <f>IF(CF2935="","",VLOOKUP(CF2935,Metadata!$D$2:$H$20,5,FALSE))</f>
        <v/>
      </c>
      <c r="CJ2935" s="9">
        <f t="shared" si="3"/>
        <v>70400</v>
      </c>
      <c r="CK2935" s="9" t="s">
        <v>201</v>
      </c>
      <c r="CL2935" s="10">
        <v>7</v>
      </c>
      <c r="CM2935" s="10">
        <v>3</v>
      </c>
      <c r="CN2935" s="10">
        <v>6</v>
      </c>
      <c r="CO2935" s="10">
        <v>7</v>
      </c>
      <c r="CP2935" s="10">
        <v>6</v>
      </c>
      <c r="CQ2935" s="10">
        <v>6</v>
      </c>
      <c r="CR2935" s="10">
        <v>5</v>
      </c>
      <c r="CS2935" s="10">
        <v>6</v>
      </c>
      <c r="CT2935" s="10">
        <v>6</v>
      </c>
      <c r="CU2935" s="10">
        <v>4</v>
      </c>
      <c r="CV2935" s="10">
        <v>6</v>
      </c>
      <c r="CW2935" s="10">
        <v>5</v>
      </c>
      <c r="CX2935" s="10">
        <v>6</v>
      </c>
      <c r="CY2935" s="10">
        <v>7</v>
      </c>
      <c r="CZ2935" s="10">
        <v>5</v>
      </c>
      <c r="DA2935" s="10">
        <v>3</v>
      </c>
      <c r="DB2935" s="10">
        <v>2</v>
      </c>
      <c r="DC2935" s="10">
        <v>6</v>
      </c>
      <c r="DD2935" s="10">
        <v>6</v>
      </c>
      <c r="DE2935" s="10">
        <v>6</v>
      </c>
      <c r="DF2935" s="10">
        <v>6</v>
      </c>
      <c r="DG2935" s="10">
        <v>6</v>
      </c>
      <c r="DH2935" s="10">
        <v>3</v>
      </c>
      <c r="DI2935" s="10">
        <v>3</v>
      </c>
      <c r="DJ2935" s="10">
        <v>6</v>
      </c>
      <c r="DK2935" s="10">
        <v>6</v>
      </c>
      <c r="DL2935" s="10">
        <v>3</v>
      </c>
      <c r="DM2935" s="9" t="s">
        <v>154</v>
      </c>
      <c r="DN2935" s="10">
        <v>1991</v>
      </c>
      <c r="DO2935" s="9">
        <f t="shared" si="9"/>
        <v>30</v>
      </c>
      <c r="DP2935" s="9" t="s">
        <v>155</v>
      </c>
      <c r="DQ2935" s="9" t="s">
        <v>210</v>
      </c>
      <c r="DR2935" s="9" t="s">
        <v>157</v>
      </c>
      <c r="DS2935" s="9" t="s">
        <v>137</v>
      </c>
      <c r="DT2935" s="9" t="s">
        <v>657</v>
      </c>
      <c r="DU2935" s="9" t="s">
        <v>223</v>
      </c>
      <c r="DV2935" s="9" t="str">
        <f>VLOOKUP(DU2935,Metadata!$B$2:$C$7,2,FALSE)</f>
        <v>3 - 6 years</v>
      </c>
    </row>
    <row r="2936" spans="1:126">
      <c r="A2936" s="13">
        <v>2935</v>
      </c>
      <c r="B2936" s="9" t="s">
        <v>135</v>
      </c>
      <c r="C2936" s="9" t="str">
        <f>VLOOKUP(B2936,Metadata!$M$2:$N$6,2,FALSE)</f>
        <v>Permanent Employee</v>
      </c>
      <c r="D2936" s="9" t="s">
        <v>136</v>
      </c>
      <c r="E2936" s="9" t="s">
        <v>137</v>
      </c>
      <c r="F2936" s="9" t="s">
        <v>138</v>
      </c>
      <c r="G2936" s="9" t="s">
        <v>140</v>
      </c>
      <c r="H2936" s="9" t="str">
        <f>IF(G2936="","",VLOOKUP(G2936,Metadata!$J$2:$K$22,2,FALSE))</f>
        <v>Lisbon Metropolitan Area</v>
      </c>
      <c r="I2936" s="9" t="s">
        <v>138</v>
      </c>
      <c r="J2936" s="9" t="str">
        <f>IF(I2936="","",VLOOKUP(I2936,Metadata!$P$2:$Q$43,2,FALSE))</f>
        <v>Europe</v>
      </c>
      <c r="K2936" s="9" t="str">
        <f t="shared" si="0"/>
        <v>Portugal</v>
      </c>
      <c r="L2936" s="9" t="s">
        <v>140</v>
      </c>
      <c r="M2936" s="9" t="str">
        <f>IF(L2936="","",VLOOKUP(L2936,Metadata!$J$2:$K$22,2,FALSE))</f>
        <v>Lisbon Metropolitan Area</v>
      </c>
      <c r="N2936" s="9" t="s">
        <v>141</v>
      </c>
      <c r="O2936" s="9" t="s">
        <v>137</v>
      </c>
      <c r="P2936" s="9" t="s">
        <v>142</v>
      </c>
      <c r="Q2936" s="10" t="str">
        <f t="shared" si="1"/>
        <v>Full Office Job</v>
      </c>
      <c r="R2936" s="10">
        <v>3</v>
      </c>
      <c r="S2936" s="9" t="s">
        <v>137</v>
      </c>
      <c r="T2936" s="9" t="s">
        <v>871</v>
      </c>
      <c r="U2936" s="9" t="str">
        <f>IF(S2936&lt;&gt;"",S2936,IF(T2936&lt;&gt;"",VLOOKUP(T2936,Metadata!$S$2:$T$228,2,FALSE),""))</f>
        <v>Maintenance &amp; Support</v>
      </c>
      <c r="V2936" s="9" t="s">
        <v>341</v>
      </c>
      <c r="W2936" s="9" t="s">
        <v>137</v>
      </c>
      <c r="X2936" s="9" t="s">
        <v>269</v>
      </c>
      <c r="Y2936" s="9" t="s">
        <v>137</v>
      </c>
      <c r="Z2936" s="9" t="s">
        <v>218</v>
      </c>
      <c r="AA2936" s="9" t="s">
        <v>137</v>
      </c>
      <c r="AB2936" s="9" t="s">
        <v>137</v>
      </c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 t="s">
        <v>150</v>
      </c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 t="s">
        <v>150</v>
      </c>
      <c r="BZ2936" s="9" t="s">
        <v>137</v>
      </c>
      <c r="CA2936" s="10"/>
      <c r="CB2936" s="10" t="str">
        <f t="shared" si="5"/>
        <v/>
      </c>
      <c r="CC2936" s="10"/>
      <c r="CD2936" s="9" t="str">
        <f t="shared" si="2"/>
        <v/>
      </c>
      <c r="CE2936" s="9" t="s">
        <v>232</v>
      </c>
      <c r="CF2936" s="9" t="s">
        <v>169</v>
      </c>
      <c r="CG2936" s="9">
        <f>IF(CF2936="","",VLOOKUP(CF2936,Metadata!$D$2:$H$20,2,FALSE))</f>
        <v>12500</v>
      </c>
      <c r="CH2936" s="9">
        <f>IF(CF2936="","",VLOOKUP(CF2936,Metadata!$D$2:$H$20,4,FALSE))</f>
        <v>0</v>
      </c>
      <c r="CI2936" s="9">
        <f>IF(CF2936="","",VLOOKUP(CF2936,Metadata!$D$2:$H$20,5,FALSE))</f>
        <v>15000</v>
      </c>
      <c r="CJ2936" s="9">
        <f t="shared" si="3"/>
        <v>12500</v>
      </c>
      <c r="CK2936" s="9" t="s">
        <v>221</v>
      </c>
      <c r="CL2936" s="10">
        <v>2</v>
      </c>
      <c r="CM2936" s="10">
        <v>5</v>
      </c>
      <c r="CN2936" s="10">
        <v>7</v>
      </c>
      <c r="CO2936" s="10">
        <v>7</v>
      </c>
      <c r="CP2936" s="10">
        <v>6</v>
      </c>
      <c r="CQ2936" s="10">
        <v>6</v>
      </c>
      <c r="CR2936" s="10">
        <v>3</v>
      </c>
      <c r="CS2936" s="10">
        <v>4</v>
      </c>
      <c r="CT2936" s="10">
        <v>5</v>
      </c>
      <c r="CU2936" s="10">
        <v>3</v>
      </c>
      <c r="CV2936" s="10">
        <v>5</v>
      </c>
      <c r="CW2936" s="10">
        <v>4</v>
      </c>
      <c r="CX2936" s="10">
        <v>5</v>
      </c>
      <c r="CY2936" s="10">
        <v>5</v>
      </c>
      <c r="CZ2936" s="10">
        <v>5</v>
      </c>
      <c r="DA2936" s="10">
        <v>7</v>
      </c>
      <c r="DB2936" s="10">
        <v>5</v>
      </c>
      <c r="DC2936" s="10">
        <v>5</v>
      </c>
      <c r="DD2936" s="10">
        <v>4</v>
      </c>
      <c r="DE2936" s="10">
        <v>6</v>
      </c>
      <c r="DF2936" s="10">
        <v>5</v>
      </c>
      <c r="DG2936" s="10">
        <v>4</v>
      </c>
      <c r="DH2936" s="10">
        <v>5</v>
      </c>
      <c r="DI2936" s="10">
        <v>3</v>
      </c>
      <c r="DJ2936" s="10">
        <v>1</v>
      </c>
      <c r="DK2936" s="10">
        <v>4</v>
      </c>
      <c r="DL2936" s="10">
        <v>3</v>
      </c>
      <c r="DM2936" s="9" t="s">
        <v>418</v>
      </c>
      <c r="DN2936" s="10">
        <v>1988</v>
      </c>
      <c r="DO2936" s="9">
        <f t="shared" si="9"/>
        <v>33</v>
      </c>
      <c r="DP2936" s="9" t="s">
        <v>155</v>
      </c>
      <c r="DQ2936" s="9" t="s">
        <v>210</v>
      </c>
      <c r="DR2936" s="9" t="s">
        <v>170</v>
      </c>
      <c r="DS2936" s="9" t="s">
        <v>137</v>
      </c>
      <c r="DT2936" s="9" t="s">
        <v>657</v>
      </c>
      <c r="DU2936" s="9" t="s">
        <v>203</v>
      </c>
      <c r="DV2936" s="9" t="str">
        <f>VLOOKUP(DU2936,Metadata!$B$2:$C$7,2,FALSE)</f>
        <v>6+ years</v>
      </c>
    </row>
    <row r="2937" spans="1:126">
      <c r="A2937" s="13">
        <v>2936</v>
      </c>
      <c r="B2937" s="9" t="s">
        <v>135</v>
      </c>
      <c r="C2937" s="9" t="str">
        <f>VLOOKUP(B2937,Metadata!$M$2:$N$6,2,FALSE)</f>
        <v>Permanent Employee</v>
      </c>
      <c r="D2937" s="9" t="s">
        <v>136</v>
      </c>
      <c r="E2937" s="9" t="s">
        <v>137</v>
      </c>
      <c r="F2937" s="9" t="s">
        <v>138</v>
      </c>
      <c r="G2937" s="9" t="s">
        <v>213</v>
      </c>
      <c r="H2937" s="9" t="str">
        <f>IF(G2937="","",VLOOKUP(G2937,Metadata!$J$2:$K$22,2,FALSE))</f>
        <v>Centre</v>
      </c>
      <c r="I2937" s="9" t="s">
        <v>138</v>
      </c>
      <c r="J2937" s="9" t="str">
        <f>IF(I2937="","",VLOOKUP(I2937,Metadata!$P$2:$Q$43,2,FALSE))</f>
        <v>Europe</v>
      </c>
      <c r="K2937" s="9" t="str">
        <f t="shared" si="0"/>
        <v>Portugal</v>
      </c>
      <c r="L2937" s="9" t="s">
        <v>172</v>
      </c>
      <c r="M2937" s="9" t="str">
        <f>IF(L2937="","",VLOOKUP(L2937,Metadata!$J$2:$K$22,2,FALSE))</f>
        <v>Porto Metropolitan Area</v>
      </c>
      <c r="N2937" s="9" t="s">
        <v>214</v>
      </c>
      <c r="O2937" s="9" t="s">
        <v>136</v>
      </c>
      <c r="P2937" s="9" t="s">
        <v>191</v>
      </c>
      <c r="Q2937" s="10" t="str">
        <f t="shared" si="1"/>
        <v>Remote Job (full or flexible)</v>
      </c>
      <c r="R2937" s="10">
        <v>5</v>
      </c>
      <c r="S2937" s="9" t="s">
        <v>290</v>
      </c>
      <c r="T2937" s="9" t="s">
        <v>137</v>
      </c>
      <c r="U2937" s="9" t="str">
        <f>IF(S2937&lt;&gt;"",S2937,IF(T2937&lt;&gt;"",VLOOKUP(T2937,Metadata!$S$2:$T$228,2,FALSE),""))</f>
        <v>Quality Assurance/Testing</v>
      </c>
      <c r="V2937" s="9" t="s">
        <v>162</v>
      </c>
      <c r="W2937" s="9" t="s">
        <v>137</v>
      </c>
      <c r="X2937" s="9" t="s">
        <v>269</v>
      </c>
      <c r="Y2937" s="9" t="s">
        <v>137</v>
      </c>
      <c r="Z2937" s="9" t="s">
        <v>224</v>
      </c>
      <c r="AA2937" s="9" t="s">
        <v>137</v>
      </c>
      <c r="AB2937" s="9" t="s">
        <v>137</v>
      </c>
      <c r="AC2937" s="9"/>
      <c r="AD2937" s="9" t="s">
        <v>148</v>
      </c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 t="s">
        <v>219</v>
      </c>
      <c r="BR2937" s="9"/>
      <c r="BS2937" s="9"/>
      <c r="BT2937" s="9"/>
      <c r="BU2937" s="9"/>
      <c r="BV2937" s="9"/>
      <c r="BW2937" s="9"/>
      <c r="BX2937" s="9"/>
      <c r="BY2937" s="9"/>
      <c r="BZ2937" s="9"/>
      <c r="CA2937" s="10"/>
      <c r="CB2937" s="10" t="str">
        <f t="shared" si="5"/>
        <v/>
      </c>
      <c r="CC2937" s="10"/>
      <c r="CD2937" s="9" t="str">
        <f t="shared" si="2"/>
        <v/>
      </c>
      <c r="CE2937" s="9" t="s">
        <v>168</v>
      </c>
      <c r="CF2937" s="9" t="s">
        <v>254</v>
      </c>
      <c r="CG2937" s="9">
        <f>IF(CF2937="","",VLOOKUP(CF2937,Metadata!$D$2:$H$20,2,FALSE))</f>
        <v>37500</v>
      </c>
      <c r="CH2937" s="9">
        <f>IF(CF2937="","",VLOOKUP(CF2937,Metadata!$D$2:$H$20,4,FALSE))</f>
        <v>35000</v>
      </c>
      <c r="CI2937" s="9">
        <f>IF(CF2937="","",VLOOKUP(CF2937,Metadata!$D$2:$H$20,5,FALSE))</f>
        <v>40000</v>
      </c>
      <c r="CJ2937" s="9">
        <f t="shared" si="3"/>
        <v>37500</v>
      </c>
      <c r="CK2937" s="9" t="s">
        <v>221</v>
      </c>
      <c r="CL2937" s="10">
        <v>5</v>
      </c>
      <c r="CM2937" s="10">
        <v>4</v>
      </c>
      <c r="CN2937" s="10">
        <v>6</v>
      </c>
      <c r="CO2937" s="10">
        <v>6</v>
      </c>
      <c r="CP2937" s="10">
        <v>4</v>
      </c>
      <c r="CQ2937" s="10">
        <v>6</v>
      </c>
      <c r="CR2937" s="10">
        <v>6</v>
      </c>
      <c r="CS2937" s="10">
        <v>6</v>
      </c>
      <c r="CT2937" s="10">
        <v>6</v>
      </c>
      <c r="CU2937" s="10">
        <v>5</v>
      </c>
      <c r="CV2937" s="10">
        <v>5</v>
      </c>
      <c r="CW2937" s="10">
        <v>5</v>
      </c>
      <c r="CX2937" s="10">
        <v>6</v>
      </c>
      <c r="CY2937" s="10">
        <v>4</v>
      </c>
      <c r="CZ2937" s="10">
        <v>4</v>
      </c>
      <c r="DA2937" s="10">
        <v>5</v>
      </c>
      <c r="DB2937" s="10">
        <v>4</v>
      </c>
      <c r="DC2937" s="10">
        <v>7</v>
      </c>
      <c r="DD2937" s="10">
        <v>4</v>
      </c>
      <c r="DE2937" s="10">
        <v>6</v>
      </c>
      <c r="DF2937" s="10">
        <v>4</v>
      </c>
      <c r="DG2937" s="10">
        <v>3</v>
      </c>
      <c r="DH2937" s="10">
        <v>3</v>
      </c>
      <c r="DI2937" s="10">
        <v>6</v>
      </c>
      <c r="DJ2937" s="10">
        <v>2</v>
      </c>
      <c r="DK2937" s="10">
        <v>5</v>
      </c>
      <c r="DL2937" s="10">
        <v>6</v>
      </c>
      <c r="DM2937" s="9" t="s">
        <v>154</v>
      </c>
      <c r="DN2937" s="10">
        <v>1992</v>
      </c>
      <c r="DO2937" s="9">
        <f t="shared" si="9"/>
        <v>29</v>
      </c>
      <c r="DP2937" s="9" t="s">
        <v>155</v>
      </c>
      <c r="DQ2937" s="9" t="s">
        <v>202</v>
      </c>
      <c r="DR2937" s="9" t="s">
        <v>157</v>
      </c>
      <c r="DS2937" s="9" t="s">
        <v>137</v>
      </c>
      <c r="DT2937" s="9" t="s">
        <v>657</v>
      </c>
      <c r="DU2937" s="9" t="s">
        <v>223</v>
      </c>
      <c r="DV2937" s="9" t="str">
        <f>VLOOKUP(DU2937,Metadata!$B$2:$C$7,2,FALSE)</f>
        <v>3 - 6 years</v>
      </c>
    </row>
    <row r="2938" spans="1:126">
      <c r="A2938" s="13">
        <v>2937</v>
      </c>
      <c r="B2938" s="9" t="s">
        <v>135</v>
      </c>
      <c r="C2938" s="9" t="str">
        <f>VLOOKUP(B2938,Metadata!$M$2:$N$6,2,FALSE)</f>
        <v>Permanent Employee</v>
      </c>
      <c r="D2938" s="9" t="s">
        <v>159</v>
      </c>
      <c r="E2938" s="9" t="s">
        <v>137</v>
      </c>
      <c r="F2938" s="9" t="s">
        <v>138</v>
      </c>
      <c r="G2938" s="9" t="s">
        <v>265</v>
      </c>
      <c r="H2938" s="9" t="str">
        <f>IF(G2938="","",VLOOKUP(G2938,Metadata!$J$2:$K$22,2,FALSE))</f>
        <v>Azores and Madeira</v>
      </c>
      <c r="I2938" s="9" t="s">
        <v>138</v>
      </c>
      <c r="J2938" s="9" t="str">
        <f>IF(I2938="","",VLOOKUP(I2938,Metadata!$P$2:$Q$43,2,FALSE))</f>
        <v>Europe</v>
      </c>
      <c r="K2938" s="9" t="str">
        <f t="shared" si="0"/>
        <v>Portugal</v>
      </c>
      <c r="L2938" s="9" t="s">
        <v>265</v>
      </c>
      <c r="M2938" s="9" t="str">
        <f>IF(L2938="","",VLOOKUP(L2938,Metadata!$J$2:$K$22,2,FALSE))</f>
        <v>Azores and Madeira</v>
      </c>
      <c r="N2938" s="9" t="s">
        <v>214</v>
      </c>
      <c r="O2938" s="9" t="s">
        <v>259</v>
      </c>
      <c r="P2938" s="9" t="s">
        <v>142</v>
      </c>
      <c r="Q2938" s="10" t="str">
        <f t="shared" si="1"/>
        <v>Full Office Job</v>
      </c>
      <c r="R2938" s="10">
        <v>6</v>
      </c>
      <c r="S2938" s="9" t="s">
        <v>161</v>
      </c>
      <c r="T2938" s="9" t="s">
        <v>137</v>
      </c>
      <c r="U2938" s="9" t="str">
        <f>IF(S2938&lt;&gt;"",S2938,IF(T2938&lt;&gt;"",VLOOKUP(T2938,Metadata!$S$2:$T$228,2,FALSE),""))</f>
        <v>Full-Stack Developer</v>
      </c>
      <c r="V2938" s="9" t="s">
        <v>144</v>
      </c>
      <c r="W2938" s="9" t="s">
        <v>137</v>
      </c>
      <c r="X2938" s="9" t="s">
        <v>145</v>
      </c>
      <c r="Y2938" s="9" t="s">
        <v>137</v>
      </c>
      <c r="Z2938" s="9" t="s">
        <v>184</v>
      </c>
      <c r="AA2938" s="9" t="s">
        <v>165</v>
      </c>
      <c r="AB2938" s="9" t="s">
        <v>253</v>
      </c>
      <c r="AC2938" s="9" t="s">
        <v>147</v>
      </c>
      <c r="AD2938" s="9" t="s">
        <v>148</v>
      </c>
      <c r="AE2938" s="9"/>
      <c r="AF2938" s="9" t="s">
        <v>243</v>
      </c>
      <c r="AG2938" s="9" t="s">
        <v>166</v>
      </c>
      <c r="AH2938" s="9"/>
      <c r="AI2938" s="9"/>
      <c r="AJ2938" s="9" t="s">
        <v>185</v>
      </c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 t="s">
        <v>178</v>
      </c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 t="s">
        <v>186</v>
      </c>
      <c r="BO2938" s="9" t="s">
        <v>257</v>
      </c>
      <c r="BP2938" s="9"/>
      <c r="BQ2938" s="9" t="s">
        <v>219</v>
      </c>
      <c r="BR2938" s="9"/>
      <c r="BS2938" s="9"/>
      <c r="BT2938" s="9"/>
      <c r="BU2938" s="9"/>
      <c r="BV2938" s="9"/>
      <c r="BW2938" s="9"/>
      <c r="BX2938" s="9"/>
      <c r="BY2938" s="9"/>
      <c r="BZ2938" s="9"/>
      <c r="CA2938" s="10"/>
      <c r="CB2938" s="10" t="str">
        <f t="shared" si="5"/>
        <v/>
      </c>
      <c r="CC2938" s="10"/>
      <c r="CD2938" s="9" t="str">
        <f t="shared" si="2"/>
        <v/>
      </c>
      <c r="CE2938" s="9" t="s">
        <v>232</v>
      </c>
      <c r="CF2938" s="9" t="s">
        <v>220</v>
      </c>
      <c r="CG2938" s="9">
        <f>IF(CF2938="","",VLOOKUP(CF2938,Metadata!$D$2:$H$20,2,FALSE))</f>
        <v>27500</v>
      </c>
      <c r="CH2938" s="9">
        <f>IF(CF2938="","",VLOOKUP(CF2938,Metadata!$D$2:$H$20,4,FALSE))</f>
        <v>25000</v>
      </c>
      <c r="CI2938" s="9">
        <f>IF(CF2938="","",VLOOKUP(CF2938,Metadata!$D$2:$H$20,5,FALSE))</f>
        <v>30000</v>
      </c>
      <c r="CJ2938" s="9">
        <f t="shared" si="3"/>
        <v>27500</v>
      </c>
      <c r="CK2938" s="9" t="s">
        <v>277</v>
      </c>
      <c r="CL2938" s="10">
        <v>4</v>
      </c>
      <c r="CM2938" s="10">
        <v>2</v>
      </c>
      <c r="CN2938" s="10">
        <v>6</v>
      </c>
      <c r="CO2938" s="10">
        <v>5</v>
      </c>
      <c r="CP2938" s="10">
        <v>4</v>
      </c>
      <c r="CQ2938" s="10">
        <v>4</v>
      </c>
      <c r="CR2938" s="10">
        <v>6</v>
      </c>
      <c r="CS2938" s="10">
        <v>5</v>
      </c>
      <c r="CT2938" s="10">
        <v>5</v>
      </c>
      <c r="CU2938" s="10">
        <v>5</v>
      </c>
      <c r="CV2938" s="10">
        <v>6</v>
      </c>
      <c r="CW2938" s="10">
        <v>6</v>
      </c>
      <c r="CX2938" s="10">
        <v>6</v>
      </c>
      <c r="CY2938" s="10">
        <v>3</v>
      </c>
      <c r="CZ2938" s="10">
        <v>5</v>
      </c>
      <c r="DA2938" s="10">
        <v>4</v>
      </c>
      <c r="DB2938" s="10">
        <v>3</v>
      </c>
      <c r="DC2938" s="10">
        <v>4</v>
      </c>
      <c r="DD2938" s="10">
        <v>2</v>
      </c>
      <c r="DE2938" s="10">
        <v>5</v>
      </c>
      <c r="DF2938" s="10">
        <v>6</v>
      </c>
      <c r="DG2938" s="10">
        <v>4</v>
      </c>
      <c r="DH2938" s="10">
        <v>5</v>
      </c>
      <c r="DI2938" s="10">
        <v>6</v>
      </c>
      <c r="DJ2938" s="10">
        <v>1</v>
      </c>
      <c r="DK2938" s="10">
        <v>3</v>
      </c>
      <c r="DL2938" s="10">
        <v>4</v>
      </c>
      <c r="DM2938" s="9" t="s">
        <v>154</v>
      </c>
      <c r="DN2938" s="10">
        <v>1983</v>
      </c>
      <c r="DO2938" s="9">
        <f t="shared" si="9"/>
        <v>38</v>
      </c>
      <c r="DP2938" s="9" t="s">
        <v>155</v>
      </c>
      <c r="DQ2938" s="9" t="s">
        <v>156</v>
      </c>
      <c r="DR2938" s="9" t="s">
        <v>157</v>
      </c>
      <c r="DS2938" s="9" t="s">
        <v>137</v>
      </c>
      <c r="DT2938" s="9" t="s">
        <v>657</v>
      </c>
      <c r="DU2938" s="9" t="s">
        <v>158</v>
      </c>
      <c r="DV2938" s="9" t="str">
        <f>VLOOKUP(DU2938,Metadata!$B$2:$C$7,2,FALSE)</f>
        <v>6+ years</v>
      </c>
    </row>
    <row r="2939" spans="1:126">
      <c r="A2939" s="13">
        <v>2938</v>
      </c>
      <c r="B2939" s="9" t="s">
        <v>135</v>
      </c>
      <c r="C2939" s="9" t="str">
        <f>VLOOKUP(B2939,Metadata!$M$2:$N$6,2,FALSE)</f>
        <v>Permanent Employee</v>
      </c>
      <c r="D2939" s="9" t="s">
        <v>136</v>
      </c>
      <c r="E2939" s="9" t="s">
        <v>137</v>
      </c>
      <c r="F2939" s="9" t="s">
        <v>138</v>
      </c>
      <c r="G2939" s="9" t="s">
        <v>204</v>
      </c>
      <c r="H2939" s="9" t="str">
        <f>IF(G2939="","",VLOOKUP(G2939,Metadata!$J$2:$K$22,2,FALSE))</f>
        <v>Centre</v>
      </c>
      <c r="I2939" s="9" t="s">
        <v>138</v>
      </c>
      <c r="J2939" s="9" t="str">
        <f>IF(I2939="","",VLOOKUP(I2939,Metadata!$P$2:$Q$43,2,FALSE))</f>
        <v>Europe</v>
      </c>
      <c r="K2939" s="9" t="str">
        <f t="shared" si="0"/>
        <v>Portugal</v>
      </c>
      <c r="L2939" s="9" t="s">
        <v>204</v>
      </c>
      <c r="M2939" s="9" t="str">
        <f>IF(L2939="","",VLOOKUP(L2939,Metadata!$J$2:$K$22,2,FALSE))</f>
        <v>Centre</v>
      </c>
      <c r="N2939" s="9" t="s">
        <v>205</v>
      </c>
      <c r="O2939" s="9" t="s">
        <v>137</v>
      </c>
      <c r="P2939" s="9" t="s">
        <v>137</v>
      </c>
      <c r="Q2939" s="10" t="str">
        <f t="shared" si="1"/>
        <v>Full Office Job</v>
      </c>
      <c r="R2939" s="10">
        <v>6</v>
      </c>
      <c r="S2939" s="9" t="s">
        <v>290</v>
      </c>
      <c r="T2939" s="9" t="s">
        <v>137</v>
      </c>
      <c r="U2939" s="9" t="str">
        <f>IF(S2939&lt;&gt;"",S2939,IF(T2939&lt;&gt;"",VLOOKUP(T2939,Metadata!$S$2:$T$228,2,FALSE),""))</f>
        <v>Quality Assurance/Testing</v>
      </c>
      <c r="V2939" s="9" t="s">
        <v>144</v>
      </c>
      <c r="W2939" s="9" t="s">
        <v>137</v>
      </c>
      <c r="X2939" s="9" t="s">
        <v>145</v>
      </c>
      <c r="Y2939" s="9" t="s">
        <v>137</v>
      </c>
      <c r="Z2939" s="9" t="s">
        <v>146</v>
      </c>
      <c r="AA2939" s="9" t="s">
        <v>165</v>
      </c>
      <c r="AB2939" s="9" t="s">
        <v>137</v>
      </c>
      <c r="AC2939" s="9" t="s">
        <v>147</v>
      </c>
      <c r="AD2939" s="9" t="s">
        <v>148</v>
      </c>
      <c r="AE2939" s="9"/>
      <c r="AF2939" s="9"/>
      <c r="AG2939" s="9"/>
      <c r="AH2939" s="9"/>
      <c r="AI2939" s="9"/>
      <c r="AJ2939" s="9" t="s">
        <v>185</v>
      </c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 t="s">
        <v>199</v>
      </c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10"/>
      <c r="CB2939" s="10" t="str">
        <f t="shared" si="5"/>
        <v/>
      </c>
      <c r="CC2939" s="10"/>
      <c r="CD2939" s="9" t="str">
        <f t="shared" si="2"/>
        <v/>
      </c>
      <c r="CE2939" s="9" t="s">
        <v>168</v>
      </c>
      <c r="CF2939" s="9" t="s">
        <v>188</v>
      </c>
      <c r="CG2939" s="9">
        <f>IF(CF2939="","",VLOOKUP(CF2939,Metadata!$D$2:$H$20,2,FALSE))</f>
        <v>17500</v>
      </c>
      <c r="CH2939" s="9">
        <f>IF(CF2939="","",VLOOKUP(CF2939,Metadata!$D$2:$H$20,4,FALSE))</f>
        <v>15000</v>
      </c>
      <c r="CI2939" s="9">
        <f>IF(CF2939="","",VLOOKUP(CF2939,Metadata!$D$2:$H$20,5,FALSE))</f>
        <v>20000</v>
      </c>
      <c r="CJ2939" s="9">
        <f t="shared" si="3"/>
        <v>17500</v>
      </c>
      <c r="CK2939" s="9" t="s">
        <v>153</v>
      </c>
      <c r="CL2939" s="10">
        <v>1</v>
      </c>
      <c r="CM2939" s="10">
        <v>5</v>
      </c>
      <c r="CN2939" s="10">
        <v>6</v>
      </c>
      <c r="CO2939" s="10">
        <v>6</v>
      </c>
      <c r="CP2939" s="10">
        <v>6</v>
      </c>
      <c r="CQ2939" s="10">
        <v>7</v>
      </c>
      <c r="CR2939" s="10">
        <v>6</v>
      </c>
      <c r="CS2939" s="10">
        <v>6</v>
      </c>
      <c r="CT2939" s="10">
        <v>6</v>
      </c>
      <c r="CU2939" s="10">
        <v>5</v>
      </c>
      <c r="CV2939" s="10">
        <v>6</v>
      </c>
      <c r="CW2939" s="10">
        <v>5</v>
      </c>
      <c r="CX2939" s="10">
        <v>6</v>
      </c>
      <c r="CY2939" s="10">
        <v>5</v>
      </c>
      <c r="CZ2939" s="10">
        <v>6</v>
      </c>
      <c r="DA2939" s="10">
        <v>5</v>
      </c>
      <c r="DB2939" s="10">
        <v>5</v>
      </c>
      <c r="DC2939" s="10">
        <v>5</v>
      </c>
      <c r="DD2939" s="10">
        <v>6</v>
      </c>
      <c r="DE2939" s="10">
        <v>5</v>
      </c>
      <c r="DF2939" s="10">
        <v>5</v>
      </c>
      <c r="DG2939" s="10">
        <v>6</v>
      </c>
      <c r="DH2939" s="10">
        <v>6</v>
      </c>
      <c r="DI2939" s="10">
        <v>6</v>
      </c>
      <c r="DJ2939" s="10">
        <v>5</v>
      </c>
      <c r="DK2939" s="10">
        <v>5</v>
      </c>
      <c r="DL2939" s="10">
        <v>5</v>
      </c>
      <c r="DM2939" s="9" t="s">
        <v>154</v>
      </c>
      <c r="DN2939" s="10">
        <v>1991</v>
      </c>
      <c r="DO2939" s="9">
        <f t="shared" si="9"/>
        <v>30</v>
      </c>
      <c r="DP2939" s="9" t="s">
        <v>222</v>
      </c>
      <c r="DQ2939" s="9" t="s">
        <v>298</v>
      </c>
      <c r="DR2939" s="9" t="s">
        <v>170</v>
      </c>
      <c r="DS2939" s="9" t="s">
        <v>137</v>
      </c>
      <c r="DT2939" s="9" t="s">
        <v>657</v>
      </c>
      <c r="DU2939" s="9" t="s">
        <v>203</v>
      </c>
      <c r="DV2939" s="9" t="str">
        <f>VLOOKUP(DU2939,Metadata!$B$2:$C$7,2,FALSE)</f>
        <v>6+ years</v>
      </c>
    </row>
    <row r="2940" spans="1:126">
      <c r="A2940" s="13">
        <v>2939</v>
      </c>
      <c r="B2940" s="9" t="s">
        <v>135</v>
      </c>
      <c r="C2940" s="9" t="str">
        <f>VLOOKUP(B2940,Metadata!$M$2:$N$6,2,FALSE)</f>
        <v>Permanent Employee</v>
      </c>
      <c r="D2940" s="9" t="s">
        <v>159</v>
      </c>
      <c r="E2940" s="9" t="s">
        <v>137</v>
      </c>
      <c r="F2940" s="9" t="s">
        <v>138</v>
      </c>
      <c r="G2940" s="9" t="s">
        <v>190</v>
      </c>
      <c r="H2940" s="9" t="str">
        <f>IF(G2940="","",VLOOKUP(G2940,Metadata!$J$2:$K$22,2,FALSE))</f>
        <v>North</v>
      </c>
      <c r="I2940" s="9" t="s">
        <v>138</v>
      </c>
      <c r="J2940" s="9" t="str">
        <f>IF(I2940="","",VLOOKUP(I2940,Metadata!$P$2:$Q$43,2,FALSE))</f>
        <v>Europe</v>
      </c>
      <c r="K2940" s="9" t="str">
        <f t="shared" si="0"/>
        <v>Portugal</v>
      </c>
      <c r="L2940" s="9" t="s">
        <v>172</v>
      </c>
      <c r="M2940" s="9" t="str">
        <f>IF(L2940="","",VLOOKUP(L2940,Metadata!$J$2:$K$22,2,FALSE))</f>
        <v>Porto Metropolitan Area</v>
      </c>
      <c r="N2940" s="9" t="s">
        <v>141</v>
      </c>
      <c r="O2940" s="9" t="s">
        <v>137</v>
      </c>
      <c r="P2940" s="9" t="s">
        <v>191</v>
      </c>
      <c r="Q2940" s="10" t="str">
        <f t="shared" si="1"/>
        <v>Remote Job (full or flexible)</v>
      </c>
      <c r="R2940" s="10">
        <v>4</v>
      </c>
      <c r="S2940" s="9" t="s">
        <v>161</v>
      </c>
      <c r="T2940" s="9" t="s">
        <v>137</v>
      </c>
      <c r="U2940" s="9" t="str">
        <f>IF(S2940&lt;&gt;"",S2940,IF(T2940&lt;&gt;"",VLOOKUP(T2940,Metadata!$S$2:$T$228,2,FALSE),""))</f>
        <v>Full-Stack Developer</v>
      </c>
      <c r="V2940" s="9" t="s">
        <v>217</v>
      </c>
      <c r="W2940" s="9" t="s">
        <v>137</v>
      </c>
      <c r="X2940" s="9" t="s">
        <v>175</v>
      </c>
      <c r="Y2940" s="9" t="s">
        <v>137</v>
      </c>
      <c r="Z2940" s="9" t="s">
        <v>262</v>
      </c>
      <c r="AA2940" s="9" t="s">
        <v>165</v>
      </c>
      <c r="AB2940" s="9" t="s">
        <v>137</v>
      </c>
      <c r="AC2940" s="9"/>
      <c r="AD2940" s="9"/>
      <c r="AE2940" s="9"/>
      <c r="AF2940" s="9" t="s">
        <v>243</v>
      </c>
      <c r="AG2940" s="9"/>
      <c r="AH2940" s="9"/>
      <c r="AI2940" s="9"/>
      <c r="AJ2940" s="9"/>
      <c r="AK2940" s="9" t="s">
        <v>302</v>
      </c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 t="s">
        <v>303</v>
      </c>
      <c r="BN2940" s="9" t="s">
        <v>186</v>
      </c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10"/>
      <c r="CB2940" s="10" t="str">
        <f t="shared" si="5"/>
        <v/>
      </c>
      <c r="CC2940" s="10"/>
      <c r="CD2940" s="9" t="str">
        <f t="shared" si="2"/>
        <v/>
      </c>
      <c r="CE2940" s="9" t="s">
        <v>232</v>
      </c>
      <c r="CF2940" s="9" t="s">
        <v>225</v>
      </c>
      <c r="CG2940" s="9">
        <f>IF(CF2940="","",VLOOKUP(CF2940,Metadata!$D$2:$H$20,2,FALSE))</f>
        <v>22500</v>
      </c>
      <c r="CH2940" s="9">
        <f>IF(CF2940="","",VLOOKUP(CF2940,Metadata!$D$2:$H$20,4,FALSE))</f>
        <v>20000</v>
      </c>
      <c r="CI2940" s="9">
        <f>IF(CF2940="","",VLOOKUP(CF2940,Metadata!$D$2:$H$20,5,FALSE))</f>
        <v>25000</v>
      </c>
      <c r="CJ2940" s="9">
        <f t="shared" si="3"/>
        <v>22500</v>
      </c>
      <c r="CK2940" s="9" t="s">
        <v>153</v>
      </c>
      <c r="CL2940" s="10">
        <v>6</v>
      </c>
      <c r="CM2940" s="10">
        <v>3</v>
      </c>
      <c r="CN2940" s="10">
        <v>6</v>
      </c>
      <c r="CO2940" s="10">
        <v>6</v>
      </c>
      <c r="CP2940" s="10">
        <v>6</v>
      </c>
      <c r="CQ2940" s="10">
        <v>5</v>
      </c>
      <c r="CR2940" s="10">
        <v>5</v>
      </c>
      <c r="CS2940" s="10">
        <v>4</v>
      </c>
      <c r="CT2940" s="10">
        <v>3</v>
      </c>
      <c r="CU2940" s="10">
        <v>3</v>
      </c>
      <c r="CV2940" s="10">
        <v>3</v>
      </c>
      <c r="CW2940" s="10">
        <v>5</v>
      </c>
      <c r="CX2940" s="10">
        <v>5</v>
      </c>
      <c r="CY2940" s="10">
        <v>4</v>
      </c>
      <c r="CZ2940" s="10">
        <v>6</v>
      </c>
      <c r="DA2940" s="10">
        <v>6</v>
      </c>
      <c r="DB2940" s="10">
        <v>6</v>
      </c>
      <c r="DC2940" s="10">
        <v>7</v>
      </c>
      <c r="DD2940" s="10">
        <v>5</v>
      </c>
      <c r="DE2940" s="10">
        <v>7</v>
      </c>
      <c r="DF2940" s="10">
        <v>5</v>
      </c>
      <c r="DG2940" s="10">
        <v>5</v>
      </c>
      <c r="DH2940" s="10">
        <v>3</v>
      </c>
      <c r="DI2940" s="10">
        <v>7</v>
      </c>
      <c r="DJ2940" s="10">
        <v>2</v>
      </c>
      <c r="DK2940" s="10">
        <v>5</v>
      </c>
      <c r="DL2940" s="10">
        <v>6</v>
      </c>
      <c r="DM2940" s="9" t="s">
        <v>154</v>
      </c>
      <c r="DN2940" s="10">
        <v>1997</v>
      </c>
      <c r="DO2940" s="9">
        <f t="shared" si="9"/>
        <v>24</v>
      </c>
      <c r="DP2940" s="9" t="s">
        <v>155</v>
      </c>
      <c r="DQ2940" s="9" t="s">
        <v>156</v>
      </c>
      <c r="DR2940" s="9" t="s">
        <v>157</v>
      </c>
      <c r="DS2940" s="9" t="s">
        <v>137</v>
      </c>
      <c r="DT2940" s="9" t="s">
        <v>657</v>
      </c>
      <c r="DU2940" s="9" t="s">
        <v>233</v>
      </c>
      <c r="DV2940" s="9" t="str">
        <f>VLOOKUP(DU2940,Metadata!$B$2:$C$7,2,FALSE)</f>
        <v>0 - 3 years</v>
      </c>
    </row>
    <row r="2941" spans="1:126">
      <c r="A2941" s="13">
        <v>2940</v>
      </c>
      <c r="B2941" s="9" t="s">
        <v>135</v>
      </c>
      <c r="C2941" s="9" t="str">
        <f>VLOOKUP(B2941,Metadata!$M$2:$N$6,2,FALSE)</f>
        <v>Permanent Employee</v>
      </c>
      <c r="D2941" s="9" t="s">
        <v>159</v>
      </c>
      <c r="E2941" s="9" t="s">
        <v>137</v>
      </c>
      <c r="F2941" s="9" t="s">
        <v>138</v>
      </c>
      <c r="G2941" s="9" t="s">
        <v>140</v>
      </c>
      <c r="H2941" s="9" t="str">
        <f>IF(G2941="","",VLOOKUP(G2941,Metadata!$J$2:$K$22,2,FALSE))</f>
        <v>Lisbon Metropolitan Area</v>
      </c>
      <c r="I2941" s="9" t="s">
        <v>138</v>
      </c>
      <c r="J2941" s="9" t="str">
        <f>IF(I2941="","",VLOOKUP(I2941,Metadata!$P$2:$Q$43,2,FALSE))</f>
        <v>Europe</v>
      </c>
      <c r="K2941" s="9" t="str">
        <f t="shared" si="0"/>
        <v>Portugal</v>
      </c>
      <c r="L2941" s="9" t="s">
        <v>140</v>
      </c>
      <c r="M2941" s="9" t="str">
        <f>IF(L2941="","",VLOOKUP(L2941,Metadata!$J$2:$K$22,2,FALSE))</f>
        <v>Lisbon Metropolitan Area</v>
      </c>
      <c r="N2941" s="9" t="s">
        <v>141</v>
      </c>
      <c r="O2941" s="9" t="s">
        <v>137</v>
      </c>
      <c r="P2941" s="9" t="s">
        <v>142</v>
      </c>
      <c r="Q2941" s="10" t="str">
        <f t="shared" si="1"/>
        <v>Full Office Job</v>
      </c>
      <c r="R2941" s="10">
        <v>4</v>
      </c>
      <c r="S2941" s="9" t="s">
        <v>336</v>
      </c>
      <c r="T2941" s="9" t="s">
        <v>137</v>
      </c>
      <c r="U2941" s="9" t="str">
        <f>IF(S2941&lt;&gt;"",S2941,IF(T2941&lt;&gt;"",VLOOKUP(T2941,Metadata!$S$2:$T$228,2,FALSE),""))</f>
        <v>Scrum Master</v>
      </c>
      <c r="V2941" s="9" t="s">
        <v>217</v>
      </c>
      <c r="W2941" s="9" t="s">
        <v>137</v>
      </c>
      <c r="X2941" s="9" t="s">
        <v>242</v>
      </c>
      <c r="Y2941" s="9" t="s">
        <v>137</v>
      </c>
      <c r="Z2941" s="9" t="s">
        <v>146</v>
      </c>
      <c r="AA2941" s="9" t="s">
        <v>165</v>
      </c>
      <c r="AB2941" s="9" t="s">
        <v>137</v>
      </c>
      <c r="AC2941" s="9"/>
      <c r="AD2941" s="9"/>
      <c r="AE2941" s="9" t="s">
        <v>194</v>
      </c>
      <c r="AF2941" s="9"/>
      <c r="AG2941" s="9"/>
      <c r="AH2941" s="9"/>
      <c r="AI2941" s="9"/>
      <c r="AJ2941" s="9" t="s">
        <v>185</v>
      </c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 t="s">
        <v>178</v>
      </c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198</v>
      </c>
      <c r="BL2941" s="9"/>
      <c r="BM2941" s="9"/>
      <c r="BN2941" s="9" t="s">
        <v>186</v>
      </c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10"/>
      <c r="CB2941" s="10" t="str">
        <f t="shared" si="5"/>
        <v/>
      </c>
      <c r="CC2941" s="10"/>
      <c r="CD2941" s="9" t="str">
        <f t="shared" si="2"/>
        <v/>
      </c>
      <c r="CE2941" s="9" t="s">
        <v>168</v>
      </c>
      <c r="CF2941" s="9" t="s">
        <v>293</v>
      </c>
      <c r="CG2941" s="9">
        <f>IF(CF2941="","",VLOOKUP(CF2941,Metadata!$D$2:$H$20,2,FALSE))</f>
        <v>52500</v>
      </c>
      <c r="CH2941" s="9">
        <f>IF(CF2941="","",VLOOKUP(CF2941,Metadata!$D$2:$H$20,4,FALSE))</f>
        <v>50000</v>
      </c>
      <c r="CI2941" s="9">
        <f>IF(CF2941="","",VLOOKUP(CF2941,Metadata!$D$2:$H$20,5,FALSE))</f>
        <v>55000</v>
      </c>
      <c r="CJ2941" s="9">
        <f t="shared" si="3"/>
        <v>52500</v>
      </c>
      <c r="CK2941" s="9" t="s">
        <v>221</v>
      </c>
      <c r="CL2941" s="10">
        <v>5</v>
      </c>
      <c r="CM2941" s="10">
        <v>1</v>
      </c>
      <c r="CN2941" s="10">
        <v>6</v>
      </c>
      <c r="CO2941" s="10">
        <v>5</v>
      </c>
      <c r="CP2941" s="10">
        <v>6</v>
      </c>
      <c r="CQ2941" s="10">
        <v>7</v>
      </c>
      <c r="CR2941" s="10">
        <v>5</v>
      </c>
      <c r="CS2941" s="10">
        <v>5</v>
      </c>
      <c r="CT2941" s="10">
        <v>5</v>
      </c>
      <c r="CU2941" s="10">
        <v>4</v>
      </c>
      <c r="CV2941" s="10">
        <v>5</v>
      </c>
      <c r="CW2941" s="10">
        <v>3</v>
      </c>
      <c r="CX2941" s="10">
        <v>5</v>
      </c>
      <c r="CY2941" s="10">
        <v>4</v>
      </c>
      <c r="CZ2941" s="10">
        <v>6</v>
      </c>
      <c r="DA2941" s="10">
        <v>4</v>
      </c>
      <c r="DB2941" s="10">
        <v>3</v>
      </c>
      <c r="DC2941" s="10">
        <v>5</v>
      </c>
      <c r="DD2941" s="10">
        <v>2</v>
      </c>
      <c r="DE2941" s="10">
        <v>7</v>
      </c>
      <c r="DF2941" s="10">
        <v>6</v>
      </c>
      <c r="DG2941" s="10">
        <v>7</v>
      </c>
      <c r="DH2941" s="10">
        <v>5</v>
      </c>
      <c r="DI2941" s="10">
        <v>6</v>
      </c>
      <c r="DJ2941" s="10">
        <v>7</v>
      </c>
      <c r="DK2941" s="10">
        <v>5</v>
      </c>
      <c r="DL2941" s="10">
        <v>6</v>
      </c>
      <c r="DM2941" s="9" t="s">
        <v>154</v>
      </c>
      <c r="DN2941" s="10">
        <v>1978</v>
      </c>
      <c r="DO2941" s="9">
        <f t="shared" si="9"/>
        <v>43</v>
      </c>
      <c r="DP2941" s="9" t="s">
        <v>155</v>
      </c>
      <c r="DQ2941" s="9" t="s">
        <v>156</v>
      </c>
      <c r="DR2941" s="9" t="s">
        <v>157</v>
      </c>
      <c r="DS2941" s="9" t="s">
        <v>137</v>
      </c>
      <c r="DT2941" s="9" t="s">
        <v>657</v>
      </c>
      <c r="DU2941" s="9" t="s">
        <v>158</v>
      </c>
      <c r="DV2941" s="9" t="str">
        <f>VLOOKUP(DU2941,Metadata!$B$2:$C$7,2,FALSE)</f>
        <v>6+ years</v>
      </c>
    </row>
    <row r="2942" spans="1:126">
      <c r="A2942" s="13">
        <v>2941</v>
      </c>
      <c r="B2942" s="9" t="s">
        <v>135</v>
      </c>
      <c r="C2942" s="9" t="str">
        <f>VLOOKUP(B2942,Metadata!$M$2:$N$6,2,FALSE)</f>
        <v>Permanent Employee</v>
      </c>
      <c r="D2942" s="9" t="s">
        <v>159</v>
      </c>
      <c r="E2942" s="9" t="s">
        <v>137</v>
      </c>
      <c r="F2942" s="9" t="s">
        <v>138</v>
      </c>
      <c r="G2942" s="9" t="s">
        <v>140</v>
      </c>
      <c r="H2942" s="9" t="str">
        <f>IF(G2942="","",VLOOKUP(G2942,Metadata!$J$2:$K$22,2,FALSE))</f>
        <v>Lisbon Metropolitan Area</v>
      </c>
      <c r="I2942" s="9" t="s">
        <v>138</v>
      </c>
      <c r="J2942" s="9" t="str">
        <f>IF(I2942="","",VLOOKUP(I2942,Metadata!$P$2:$Q$43,2,FALSE))</f>
        <v>Europe</v>
      </c>
      <c r="K2942" s="9" t="str">
        <f t="shared" si="0"/>
        <v>Portugal</v>
      </c>
      <c r="L2942" s="9" t="s">
        <v>140</v>
      </c>
      <c r="M2942" s="9" t="str">
        <f>IF(L2942="","",VLOOKUP(L2942,Metadata!$J$2:$K$22,2,FALSE))</f>
        <v>Lisbon Metropolitan Area</v>
      </c>
      <c r="N2942" s="9" t="s">
        <v>141</v>
      </c>
      <c r="O2942" s="9" t="s">
        <v>137</v>
      </c>
      <c r="P2942" s="9" t="s">
        <v>142</v>
      </c>
      <c r="Q2942" s="10" t="str">
        <f t="shared" si="1"/>
        <v>Full Office Job</v>
      </c>
      <c r="R2942" s="10">
        <v>6</v>
      </c>
      <c r="S2942" s="9" t="s">
        <v>249</v>
      </c>
      <c r="T2942" s="9" t="s">
        <v>137</v>
      </c>
      <c r="U2942" s="9" t="str">
        <f>IF(S2942&lt;&gt;"",S2942,IF(T2942&lt;&gt;"",VLOOKUP(T2942,Metadata!$S$2:$T$228,2,FALSE),""))</f>
        <v>Business Applications (BI/CRM/ERP)</v>
      </c>
      <c r="V2942" s="9" t="s">
        <v>276</v>
      </c>
      <c r="W2942" s="9" t="s">
        <v>137</v>
      </c>
      <c r="X2942" s="9" t="s">
        <v>208</v>
      </c>
      <c r="Y2942" s="9" t="s">
        <v>137</v>
      </c>
      <c r="Z2942" s="9" t="s">
        <v>146</v>
      </c>
      <c r="AA2942" s="9" t="s">
        <v>137</v>
      </c>
      <c r="AB2942" s="9" t="s">
        <v>137</v>
      </c>
      <c r="AC2942" s="9" t="s">
        <v>147</v>
      </c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 t="s">
        <v>872</v>
      </c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 t="s">
        <v>150</v>
      </c>
      <c r="BZ2942" s="9" t="s">
        <v>137</v>
      </c>
      <c r="CA2942" s="10"/>
      <c r="CB2942" s="10" t="str">
        <f t="shared" si="5"/>
        <v/>
      </c>
      <c r="CC2942" s="10"/>
      <c r="CD2942" s="9" t="str">
        <f t="shared" si="2"/>
        <v/>
      </c>
      <c r="CE2942" s="9" t="s">
        <v>168</v>
      </c>
      <c r="CF2942" s="9" t="s">
        <v>188</v>
      </c>
      <c r="CG2942" s="9">
        <f>IF(CF2942="","",VLOOKUP(CF2942,Metadata!$D$2:$H$20,2,FALSE))</f>
        <v>17500</v>
      </c>
      <c r="CH2942" s="9">
        <f>IF(CF2942="","",VLOOKUP(CF2942,Metadata!$D$2:$H$20,4,FALSE))</f>
        <v>15000</v>
      </c>
      <c r="CI2942" s="9">
        <f>IF(CF2942="","",VLOOKUP(CF2942,Metadata!$D$2:$H$20,5,FALSE))</f>
        <v>20000</v>
      </c>
      <c r="CJ2942" s="9">
        <f t="shared" si="3"/>
        <v>17500</v>
      </c>
      <c r="CK2942" s="9" t="s">
        <v>201</v>
      </c>
      <c r="CL2942" s="10">
        <v>7</v>
      </c>
      <c r="CM2942" s="10">
        <v>5</v>
      </c>
      <c r="CN2942" s="10">
        <v>7</v>
      </c>
      <c r="CO2942" s="10">
        <v>7</v>
      </c>
      <c r="CP2942" s="10">
        <v>7</v>
      </c>
      <c r="CQ2942" s="10">
        <v>7</v>
      </c>
      <c r="CR2942" s="10">
        <v>7</v>
      </c>
      <c r="CS2942" s="10">
        <v>5</v>
      </c>
      <c r="CT2942" s="10">
        <v>7</v>
      </c>
      <c r="CU2942" s="10">
        <v>7</v>
      </c>
      <c r="CV2942" s="10">
        <v>5</v>
      </c>
      <c r="CW2942" s="10">
        <v>6</v>
      </c>
      <c r="CX2942" s="10">
        <v>7</v>
      </c>
      <c r="CY2942" s="10">
        <v>4</v>
      </c>
      <c r="CZ2942" s="10">
        <v>7</v>
      </c>
      <c r="DA2942" s="10">
        <v>6</v>
      </c>
      <c r="DB2942" s="10">
        <v>7</v>
      </c>
      <c r="DC2942" s="10">
        <v>7</v>
      </c>
      <c r="DD2942" s="10">
        <v>5</v>
      </c>
      <c r="DE2942" s="10">
        <v>7</v>
      </c>
      <c r="DF2942" s="10">
        <v>7</v>
      </c>
      <c r="DG2942" s="10">
        <v>7</v>
      </c>
      <c r="DH2942" s="10">
        <v>6</v>
      </c>
      <c r="DI2942" s="10">
        <v>7</v>
      </c>
      <c r="DJ2942" s="10">
        <v>4</v>
      </c>
      <c r="DK2942" s="10">
        <v>7</v>
      </c>
      <c r="DL2942" s="10">
        <v>6</v>
      </c>
      <c r="DM2942" s="9" t="s">
        <v>154</v>
      </c>
      <c r="DN2942" s="10">
        <v>1997</v>
      </c>
      <c r="DO2942" s="9">
        <f t="shared" si="9"/>
        <v>24</v>
      </c>
      <c r="DP2942" s="9" t="s">
        <v>222</v>
      </c>
      <c r="DQ2942" s="9" t="s">
        <v>156</v>
      </c>
      <c r="DR2942" s="9" t="s">
        <v>157</v>
      </c>
      <c r="DS2942" s="9" t="s">
        <v>137</v>
      </c>
      <c r="DT2942" s="9" t="s">
        <v>657</v>
      </c>
      <c r="DU2942" s="9" t="s">
        <v>168</v>
      </c>
      <c r="DV2942" s="9" t="str">
        <f>VLOOKUP(DU2942,Metadata!$B$2:$C$7,2,FALSE)</f>
        <v>0 - 3 years</v>
      </c>
    </row>
    <row r="2943" spans="1:126">
      <c r="A2943" s="13">
        <v>2942</v>
      </c>
      <c r="B2943" s="9" t="s">
        <v>135</v>
      </c>
      <c r="C2943" s="9" t="str">
        <f>VLOOKUP(B2943,Metadata!$M$2:$N$6,2,FALSE)</f>
        <v>Permanent Employee</v>
      </c>
      <c r="D2943" s="9" t="s">
        <v>159</v>
      </c>
      <c r="E2943" s="9" t="s">
        <v>137</v>
      </c>
      <c r="F2943" s="9" t="s">
        <v>138</v>
      </c>
      <c r="G2943" s="9" t="s">
        <v>140</v>
      </c>
      <c r="H2943" s="9" t="str">
        <f>IF(G2943="","",VLOOKUP(G2943,Metadata!$J$2:$K$22,2,FALSE))</f>
        <v>Lisbon Metropolitan Area</v>
      </c>
      <c r="I2943" s="9" t="s">
        <v>138</v>
      </c>
      <c r="J2943" s="9" t="str">
        <f>IF(I2943="","",VLOOKUP(I2943,Metadata!$P$2:$Q$43,2,FALSE))</f>
        <v>Europe</v>
      </c>
      <c r="K2943" s="9" t="str">
        <f t="shared" si="0"/>
        <v>Portugal</v>
      </c>
      <c r="L2943" s="9" t="s">
        <v>140</v>
      </c>
      <c r="M2943" s="9" t="str">
        <f>IF(L2943="","",VLOOKUP(L2943,Metadata!$J$2:$K$22,2,FALSE))</f>
        <v>Lisbon Metropolitan Area</v>
      </c>
      <c r="N2943" s="9" t="s">
        <v>141</v>
      </c>
      <c r="O2943" s="9" t="s">
        <v>137</v>
      </c>
      <c r="P2943" s="9" t="s">
        <v>142</v>
      </c>
      <c r="Q2943" s="10" t="str">
        <f t="shared" si="1"/>
        <v>Full Office Job</v>
      </c>
      <c r="R2943" s="10">
        <v>6</v>
      </c>
      <c r="S2943" s="9" t="s">
        <v>206</v>
      </c>
      <c r="T2943" s="9" t="s">
        <v>137</v>
      </c>
      <c r="U2943" s="9" t="str">
        <f>IF(S2943&lt;&gt;"",S2943,IF(T2943&lt;&gt;"",VLOOKUP(T2943,Metadata!$S$2:$T$228,2,FALSE),""))</f>
        <v>Mobile Apps Developer</v>
      </c>
      <c r="V2943" s="9" t="s">
        <v>274</v>
      </c>
      <c r="W2943" s="9" t="s">
        <v>137</v>
      </c>
      <c r="X2943" s="9" t="s">
        <v>175</v>
      </c>
      <c r="Y2943" s="9" t="s">
        <v>137</v>
      </c>
      <c r="Z2943" s="9" t="s">
        <v>164</v>
      </c>
      <c r="AA2943" s="9" t="s">
        <v>165</v>
      </c>
      <c r="AB2943" s="9" t="s">
        <v>137</v>
      </c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 t="s">
        <v>178</v>
      </c>
      <c r="BB2943" s="9"/>
      <c r="BC2943" s="9"/>
      <c r="BD2943" s="9"/>
      <c r="BE2943" s="9"/>
      <c r="BF2943" s="9"/>
      <c r="BG2943" s="9"/>
      <c r="BH2943" s="9"/>
      <c r="BI2943" s="9"/>
      <c r="BJ2943" s="9" t="s">
        <v>167</v>
      </c>
      <c r="BK2943" s="9"/>
      <c r="BL2943" s="9"/>
      <c r="BM2943" s="9"/>
      <c r="BN2943" s="9" t="s">
        <v>186</v>
      </c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10"/>
      <c r="CB2943" s="10" t="str">
        <f t="shared" si="5"/>
        <v/>
      </c>
      <c r="CC2943" s="10"/>
      <c r="CD2943" s="9" t="str">
        <f t="shared" si="2"/>
        <v/>
      </c>
      <c r="CE2943" s="9" t="s">
        <v>232</v>
      </c>
      <c r="CF2943" s="9" t="s">
        <v>236</v>
      </c>
      <c r="CG2943" s="9">
        <f>IF(CF2943="","",VLOOKUP(CF2943,Metadata!$D$2:$H$20,2,FALSE))</f>
        <v>47500</v>
      </c>
      <c r="CH2943" s="9">
        <f>IF(CF2943="","",VLOOKUP(CF2943,Metadata!$D$2:$H$20,4,FALSE))</f>
        <v>45000</v>
      </c>
      <c r="CI2943" s="9">
        <f>IF(CF2943="","",VLOOKUP(CF2943,Metadata!$D$2:$H$20,5,FALSE))</f>
        <v>50000</v>
      </c>
      <c r="CJ2943" s="9">
        <f t="shared" si="3"/>
        <v>47500</v>
      </c>
      <c r="CK2943" s="9" t="s">
        <v>153</v>
      </c>
      <c r="CL2943" s="10">
        <v>4</v>
      </c>
      <c r="CM2943" s="10">
        <v>5</v>
      </c>
      <c r="CN2943" s="10">
        <v>5</v>
      </c>
      <c r="CO2943" s="10">
        <v>5</v>
      </c>
      <c r="CP2943" s="10">
        <v>3</v>
      </c>
      <c r="CQ2943" s="10">
        <v>5</v>
      </c>
      <c r="CR2943" s="10">
        <v>7</v>
      </c>
      <c r="CS2943" s="10">
        <v>7</v>
      </c>
      <c r="CT2943" s="10">
        <v>5</v>
      </c>
      <c r="CU2943" s="10">
        <v>6</v>
      </c>
      <c r="CV2943" s="10">
        <v>5</v>
      </c>
      <c r="CW2943" s="10">
        <v>3</v>
      </c>
      <c r="CX2943" s="10">
        <v>6</v>
      </c>
      <c r="CY2943" s="10">
        <v>7</v>
      </c>
      <c r="CZ2943" s="10">
        <v>5</v>
      </c>
      <c r="DA2943" s="10">
        <v>4</v>
      </c>
      <c r="DB2943" s="10">
        <v>3</v>
      </c>
      <c r="DC2943" s="10">
        <v>4</v>
      </c>
      <c r="DD2943" s="10">
        <v>2</v>
      </c>
      <c r="DE2943" s="10">
        <v>5</v>
      </c>
      <c r="DF2943" s="10">
        <v>4</v>
      </c>
      <c r="DG2943" s="10">
        <v>6</v>
      </c>
      <c r="DH2943" s="10">
        <v>5</v>
      </c>
      <c r="DI2943" s="10">
        <v>5</v>
      </c>
      <c r="DJ2943" s="10">
        <v>4</v>
      </c>
      <c r="DK2943" s="10">
        <v>4</v>
      </c>
      <c r="DL2943" s="10">
        <v>4</v>
      </c>
      <c r="DM2943" s="9" t="s">
        <v>154</v>
      </c>
      <c r="DN2943" s="10">
        <v>1993</v>
      </c>
      <c r="DO2943" s="9">
        <f t="shared" si="9"/>
        <v>28</v>
      </c>
      <c r="DP2943" s="9" t="s">
        <v>155</v>
      </c>
      <c r="DQ2943" s="9" t="s">
        <v>156</v>
      </c>
      <c r="DR2943" s="9" t="s">
        <v>157</v>
      </c>
      <c r="DS2943" s="9" t="s">
        <v>137</v>
      </c>
      <c r="DT2943" s="9" t="s">
        <v>657</v>
      </c>
      <c r="DU2943" s="9" t="s">
        <v>223</v>
      </c>
      <c r="DV2943" s="9" t="str">
        <f>VLOOKUP(DU2943,Metadata!$B$2:$C$7,2,FALSE)</f>
        <v>3 - 6 years</v>
      </c>
    </row>
    <row r="2944" spans="1:126">
      <c r="A2944" s="13">
        <v>2943</v>
      </c>
      <c r="B2944" s="9" t="s">
        <v>135</v>
      </c>
      <c r="C2944" s="9" t="str">
        <f>VLOOKUP(B2944,Metadata!$M$2:$N$6,2,FALSE)</f>
        <v>Permanent Employee</v>
      </c>
      <c r="D2944" s="9" t="s">
        <v>159</v>
      </c>
      <c r="E2944" s="9" t="s">
        <v>137</v>
      </c>
      <c r="F2944" s="9" t="s">
        <v>138</v>
      </c>
      <c r="G2944" s="9" t="s">
        <v>172</v>
      </c>
      <c r="H2944" s="9" t="str">
        <f>IF(G2944="","",VLOOKUP(G2944,Metadata!$J$2:$K$22,2,FALSE))</f>
        <v>Porto Metropolitan Area</v>
      </c>
      <c r="I2944" s="9" t="s">
        <v>138</v>
      </c>
      <c r="J2944" s="9" t="str">
        <f>IF(I2944="","",VLOOKUP(I2944,Metadata!$P$2:$Q$43,2,FALSE))</f>
        <v>Europe</v>
      </c>
      <c r="K2944" s="9" t="str">
        <f t="shared" si="0"/>
        <v>Portugal</v>
      </c>
      <c r="L2944" s="9" t="s">
        <v>172</v>
      </c>
      <c r="M2944" s="9" t="str">
        <f>IF(L2944="","",VLOOKUP(L2944,Metadata!$J$2:$K$22,2,FALSE))</f>
        <v>Porto Metropolitan Area</v>
      </c>
      <c r="N2944" s="9" t="s">
        <v>214</v>
      </c>
      <c r="O2944" s="9" t="s">
        <v>215</v>
      </c>
      <c r="P2944" s="9" t="s">
        <v>142</v>
      </c>
      <c r="Q2944" s="10" t="str">
        <f t="shared" si="1"/>
        <v>Full Office Job</v>
      </c>
      <c r="R2944" s="10">
        <v>3</v>
      </c>
      <c r="S2944" s="9" t="s">
        <v>229</v>
      </c>
      <c r="T2944" s="9" t="s">
        <v>137</v>
      </c>
      <c r="U2944" s="9" t="str">
        <f>IF(S2944&lt;&gt;"",S2944,IF(T2944&lt;&gt;"",VLOOKUP(T2944,Metadata!$S$2:$T$228,2,FALSE),""))</f>
        <v>Project Manager</v>
      </c>
      <c r="V2944" s="9" t="s">
        <v>137</v>
      </c>
      <c r="W2944" s="9" t="s">
        <v>873</v>
      </c>
      <c r="X2944" s="9" t="s">
        <v>145</v>
      </c>
      <c r="Y2944" s="9" t="s">
        <v>137</v>
      </c>
      <c r="Z2944" s="9" t="s">
        <v>184</v>
      </c>
      <c r="AA2944" s="9" t="s">
        <v>137</v>
      </c>
      <c r="AB2944" s="9" t="s">
        <v>253</v>
      </c>
      <c r="AC2944" s="9" t="s">
        <v>147</v>
      </c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 t="s">
        <v>150</v>
      </c>
      <c r="BZ2944" s="9" t="s">
        <v>137</v>
      </c>
      <c r="CA2944" s="10"/>
      <c r="CB2944" s="10" t="str">
        <f t="shared" si="5"/>
        <v/>
      </c>
      <c r="CC2944" s="10"/>
      <c r="CD2944" s="9" t="str">
        <f t="shared" si="2"/>
        <v/>
      </c>
      <c r="CE2944" s="9" t="s">
        <v>168</v>
      </c>
      <c r="CF2944" s="9" t="s">
        <v>152</v>
      </c>
      <c r="CG2944" s="9">
        <f>IF(CF2944="","",VLOOKUP(CF2944,Metadata!$D$2:$H$20,2,FALSE))</f>
        <v>32500</v>
      </c>
      <c r="CH2944" s="9">
        <f>IF(CF2944="","",VLOOKUP(CF2944,Metadata!$D$2:$H$20,4,FALSE))</f>
        <v>30000</v>
      </c>
      <c r="CI2944" s="9">
        <f>IF(CF2944="","",VLOOKUP(CF2944,Metadata!$D$2:$H$20,5,FALSE))</f>
        <v>35000</v>
      </c>
      <c r="CJ2944" s="9">
        <f t="shared" si="3"/>
        <v>32500</v>
      </c>
      <c r="CK2944" s="9" t="s">
        <v>189</v>
      </c>
      <c r="CL2944" s="10">
        <v>3</v>
      </c>
      <c r="CM2944" s="10">
        <v>3</v>
      </c>
      <c r="CN2944" s="10">
        <v>6</v>
      </c>
      <c r="CO2944" s="10">
        <v>6</v>
      </c>
      <c r="CP2944" s="10">
        <v>6</v>
      </c>
      <c r="CQ2944" s="10">
        <v>6</v>
      </c>
      <c r="CR2944" s="10">
        <v>3</v>
      </c>
      <c r="CS2944" s="10">
        <v>7</v>
      </c>
      <c r="CT2944" s="10">
        <v>6</v>
      </c>
      <c r="CU2944" s="10">
        <v>6</v>
      </c>
      <c r="CV2944" s="10">
        <v>6</v>
      </c>
      <c r="CW2944" s="10">
        <v>5</v>
      </c>
      <c r="CX2944" s="10">
        <v>6</v>
      </c>
      <c r="CY2944" s="10">
        <v>6</v>
      </c>
      <c r="CZ2944" s="10">
        <v>6</v>
      </c>
      <c r="DA2944" s="10">
        <v>6</v>
      </c>
      <c r="DB2944" s="10">
        <v>6</v>
      </c>
      <c r="DC2944" s="10">
        <v>7</v>
      </c>
      <c r="DD2944" s="10">
        <v>6</v>
      </c>
      <c r="DE2944" s="10">
        <v>6</v>
      </c>
      <c r="DF2944" s="10">
        <v>6</v>
      </c>
      <c r="DG2944" s="10">
        <v>7</v>
      </c>
      <c r="DH2944" s="10">
        <v>6</v>
      </c>
      <c r="DI2944" s="10">
        <v>6</v>
      </c>
      <c r="DJ2944" s="10">
        <v>6</v>
      </c>
      <c r="DK2944" s="10">
        <v>6</v>
      </c>
      <c r="DL2944" s="10">
        <v>6</v>
      </c>
      <c r="DM2944" s="9" t="s">
        <v>154</v>
      </c>
      <c r="DN2944" s="10">
        <v>1982</v>
      </c>
      <c r="DO2944" s="9">
        <f t="shared" si="9"/>
        <v>39</v>
      </c>
      <c r="DP2944" s="9" t="s">
        <v>155</v>
      </c>
      <c r="DQ2944" s="9" t="s">
        <v>202</v>
      </c>
      <c r="DR2944" s="9" t="s">
        <v>157</v>
      </c>
      <c r="DS2944" s="9" t="s">
        <v>137</v>
      </c>
      <c r="DT2944" s="9" t="s">
        <v>657</v>
      </c>
      <c r="DU2944" s="9" t="s">
        <v>158</v>
      </c>
      <c r="DV2944" s="9" t="str">
        <f>VLOOKUP(DU2944,Metadata!$B$2:$C$7,2,FALSE)</f>
        <v>6+ years</v>
      </c>
    </row>
    <row r="2945" spans="1:126">
      <c r="A2945" s="13">
        <v>2944</v>
      </c>
      <c r="B2945" s="9" t="s">
        <v>135</v>
      </c>
      <c r="C2945" s="9" t="str">
        <f>VLOOKUP(B2945,Metadata!$M$2:$N$6,2,FALSE)</f>
        <v>Permanent Employee</v>
      </c>
      <c r="D2945" s="9" t="s">
        <v>136</v>
      </c>
      <c r="E2945" s="9" t="s">
        <v>137</v>
      </c>
      <c r="F2945" s="9" t="s">
        <v>138</v>
      </c>
      <c r="G2945" s="9" t="s">
        <v>140</v>
      </c>
      <c r="H2945" s="9" t="str">
        <f>IF(G2945="","",VLOOKUP(G2945,Metadata!$J$2:$K$22,2,FALSE))</f>
        <v>Lisbon Metropolitan Area</v>
      </c>
      <c r="I2945" s="9" t="s">
        <v>138</v>
      </c>
      <c r="J2945" s="9" t="str">
        <f>IF(I2945="","",VLOOKUP(I2945,Metadata!$P$2:$Q$43,2,FALSE))</f>
        <v>Europe</v>
      </c>
      <c r="K2945" s="9" t="str">
        <f t="shared" si="0"/>
        <v>Portugal</v>
      </c>
      <c r="L2945" s="9" t="s">
        <v>140</v>
      </c>
      <c r="M2945" s="9" t="str">
        <f>IF(L2945="","",VLOOKUP(L2945,Metadata!$J$2:$K$22,2,FALSE))</f>
        <v>Lisbon Metropolitan Area</v>
      </c>
      <c r="N2945" s="9" t="s">
        <v>214</v>
      </c>
      <c r="O2945" s="9" t="s">
        <v>136</v>
      </c>
      <c r="P2945" s="9" t="s">
        <v>191</v>
      </c>
      <c r="Q2945" s="10" t="str">
        <f t="shared" si="1"/>
        <v>Remote Job (full or flexible)</v>
      </c>
      <c r="R2945" s="10">
        <v>6</v>
      </c>
      <c r="S2945" s="9" t="s">
        <v>143</v>
      </c>
      <c r="T2945" s="9" t="s">
        <v>137</v>
      </c>
      <c r="U2945" s="9" t="str">
        <f>IF(S2945&lt;&gt;"",S2945,IF(T2945&lt;&gt;"",VLOOKUP(T2945,Metadata!$S$2:$T$228,2,FALSE),""))</f>
        <v>Technical Team Leader</v>
      </c>
      <c r="V2945" s="9" t="s">
        <v>162</v>
      </c>
      <c r="W2945" s="9" t="s">
        <v>137</v>
      </c>
      <c r="X2945" s="9" t="s">
        <v>145</v>
      </c>
      <c r="Y2945" s="9" t="s">
        <v>137</v>
      </c>
      <c r="Z2945" s="9" t="s">
        <v>224</v>
      </c>
      <c r="AA2945" s="9" t="s">
        <v>137</v>
      </c>
      <c r="AB2945" s="9" t="s">
        <v>253</v>
      </c>
      <c r="AC2945" s="9"/>
      <c r="AD2945" s="9"/>
      <c r="AE2945" s="9"/>
      <c r="AF2945" s="9" t="s">
        <v>243</v>
      </c>
      <c r="AG2945" s="9"/>
      <c r="AH2945" s="9" t="s">
        <v>176</v>
      </c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 t="s">
        <v>150</v>
      </c>
      <c r="BZ2945" s="9" t="s">
        <v>137</v>
      </c>
      <c r="CA2945" s="10"/>
      <c r="CB2945" s="10" t="str">
        <f t="shared" si="5"/>
        <v/>
      </c>
      <c r="CC2945" s="10"/>
      <c r="CD2945" s="9" t="str">
        <f t="shared" si="2"/>
        <v/>
      </c>
      <c r="CE2945" s="9" t="s">
        <v>168</v>
      </c>
      <c r="CF2945" s="9" t="s">
        <v>225</v>
      </c>
      <c r="CG2945" s="9">
        <f>IF(CF2945="","",VLOOKUP(CF2945,Metadata!$D$2:$H$20,2,FALSE))</f>
        <v>22500</v>
      </c>
      <c r="CH2945" s="9">
        <f>IF(CF2945="","",VLOOKUP(CF2945,Metadata!$D$2:$H$20,4,FALSE))</f>
        <v>20000</v>
      </c>
      <c r="CI2945" s="9">
        <f>IF(CF2945="","",VLOOKUP(CF2945,Metadata!$D$2:$H$20,5,FALSE))</f>
        <v>25000</v>
      </c>
      <c r="CJ2945" s="9">
        <f t="shared" si="3"/>
        <v>22500</v>
      </c>
      <c r="CK2945" s="9" t="s">
        <v>221</v>
      </c>
      <c r="CL2945" s="10">
        <v>4</v>
      </c>
      <c r="CM2945" s="10">
        <v>2</v>
      </c>
      <c r="CN2945" s="10">
        <v>6</v>
      </c>
      <c r="CO2945" s="10">
        <v>6</v>
      </c>
      <c r="CP2945" s="10">
        <v>7</v>
      </c>
      <c r="CQ2945" s="10">
        <v>7</v>
      </c>
      <c r="CR2945" s="10">
        <v>5</v>
      </c>
      <c r="CS2945" s="10">
        <v>5</v>
      </c>
      <c r="CT2945" s="10">
        <v>5</v>
      </c>
      <c r="CU2945" s="10">
        <v>6</v>
      </c>
      <c r="CV2945" s="10">
        <v>7</v>
      </c>
      <c r="CW2945" s="10">
        <v>6</v>
      </c>
      <c r="CX2945" s="10">
        <v>5</v>
      </c>
      <c r="CY2945" s="10">
        <v>5</v>
      </c>
      <c r="CZ2945" s="10">
        <v>6</v>
      </c>
      <c r="DA2945" s="10">
        <v>6</v>
      </c>
      <c r="DB2945" s="10">
        <v>5</v>
      </c>
      <c r="DC2945" s="10">
        <v>6</v>
      </c>
      <c r="DD2945" s="10">
        <v>5</v>
      </c>
      <c r="DE2945" s="10">
        <v>5</v>
      </c>
      <c r="DF2945" s="10">
        <v>6</v>
      </c>
      <c r="DG2945" s="10">
        <v>6</v>
      </c>
      <c r="DH2945" s="10">
        <v>5</v>
      </c>
      <c r="DI2945" s="10">
        <v>7</v>
      </c>
      <c r="DJ2945" s="10">
        <v>4</v>
      </c>
      <c r="DK2945" s="10">
        <v>4</v>
      </c>
      <c r="DL2945" s="10">
        <v>4</v>
      </c>
      <c r="DM2945" s="9" t="s">
        <v>154</v>
      </c>
      <c r="DN2945" s="10">
        <v>1992</v>
      </c>
      <c r="DO2945" s="9">
        <f t="shared" si="9"/>
        <v>29</v>
      </c>
      <c r="DP2945" s="9" t="s">
        <v>155</v>
      </c>
      <c r="DQ2945" s="9" t="s">
        <v>156</v>
      </c>
      <c r="DR2945" s="9" t="s">
        <v>157</v>
      </c>
      <c r="DS2945" s="9" t="s">
        <v>137</v>
      </c>
      <c r="DT2945" s="9" t="s">
        <v>657</v>
      </c>
      <c r="DU2945" s="9" t="s">
        <v>168</v>
      </c>
      <c r="DV2945" s="9" t="str">
        <f>VLOOKUP(DU2945,Metadata!$B$2:$C$7,2,FALSE)</f>
        <v>0 - 3 years</v>
      </c>
    </row>
    <row r="2946" spans="1:126">
      <c r="A2946" s="13">
        <v>2945</v>
      </c>
      <c r="B2946" s="9" t="s">
        <v>135</v>
      </c>
      <c r="C2946" s="9" t="str">
        <f>VLOOKUP(B2946,Metadata!$M$2:$N$6,2,FALSE)</f>
        <v>Permanent Employee</v>
      </c>
      <c r="D2946" s="9" t="s">
        <v>159</v>
      </c>
      <c r="E2946" s="9" t="s">
        <v>137</v>
      </c>
      <c r="F2946" s="9" t="s">
        <v>138</v>
      </c>
      <c r="G2946" s="9" t="s">
        <v>172</v>
      </c>
      <c r="H2946" s="9" t="str">
        <f>IF(G2946="","",VLOOKUP(G2946,Metadata!$J$2:$K$22,2,FALSE))</f>
        <v>Porto Metropolitan Area</v>
      </c>
      <c r="I2946" s="9" t="s">
        <v>292</v>
      </c>
      <c r="J2946" s="9" t="str">
        <f>IF(I2946="","",VLOOKUP(I2946,Metadata!$P$2:$Q$43,2,FALSE))</f>
        <v>North America</v>
      </c>
      <c r="K2946" s="9" t="str">
        <f t="shared" si="0"/>
        <v>International</v>
      </c>
      <c r="L2946" s="9" t="s">
        <v>137</v>
      </c>
      <c r="M2946" s="9" t="str">
        <f>IF(L2946="","",VLOOKUP(L2946,Metadata!$J$2:$K$22,2,FALSE))</f>
        <v/>
      </c>
      <c r="N2946" s="9" t="s">
        <v>141</v>
      </c>
      <c r="O2946" s="9" t="s">
        <v>137</v>
      </c>
      <c r="P2946" s="9" t="s">
        <v>191</v>
      </c>
      <c r="Q2946" s="10" t="str">
        <f t="shared" si="1"/>
        <v>Remote Job (full or flexible)</v>
      </c>
      <c r="R2946" s="10">
        <v>6</v>
      </c>
      <c r="S2946" s="9" t="s">
        <v>161</v>
      </c>
      <c r="T2946" s="9" t="s">
        <v>137</v>
      </c>
      <c r="U2946" s="9" t="str">
        <f>IF(S2946&lt;&gt;"",S2946,IF(T2946&lt;&gt;"",VLOOKUP(T2946,Metadata!$S$2:$T$228,2,FALSE),""))</f>
        <v>Full-Stack Developer</v>
      </c>
      <c r="V2946" s="9" t="s">
        <v>274</v>
      </c>
      <c r="W2946" s="9" t="s">
        <v>137</v>
      </c>
      <c r="X2946" s="9" t="s">
        <v>242</v>
      </c>
      <c r="Y2946" s="9" t="s">
        <v>137</v>
      </c>
      <c r="Z2946" s="9" t="s">
        <v>262</v>
      </c>
      <c r="AA2946" s="9" t="s">
        <v>165</v>
      </c>
      <c r="AB2946" s="9" t="s">
        <v>137</v>
      </c>
      <c r="AC2946" s="9"/>
      <c r="AD2946" s="9"/>
      <c r="AE2946" s="9"/>
      <c r="AF2946" s="9"/>
      <c r="AG2946" s="9"/>
      <c r="AH2946" s="9"/>
      <c r="AI2946" s="9"/>
      <c r="AJ2946" s="9" t="s">
        <v>185</v>
      </c>
      <c r="AK2946" s="9"/>
      <c r="AL2946" s="9"/>
      <c r="AM2946" s="9"/>
      <c r="AN2946" s="9"/>
      <c r="AO2946" s="9"/>
      <c r="AP2946" s="9"/>
      <c r="AQ2946" s="9"/>
      <c r="AR2946" s="9"/>
      <c r="AS2946" s="9"/>
      <c r="AT2946" s="9" t="s">
        <v>324</v>
      </c>
      <c r="AU2946" s="9"/>
      <c r="AV2946" s="9"/>
      <c r="AW2946" s="9"/>
      <c r="AX2946" s="9"/>
      <c r="AY2946" s="9"/>
      <c r="AZ2946" s="9"/>
      <c r="BA2946" s="9" t="s">
        <v>178</v>
      </c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 t="s">
        <v>303</v>
      </c>
      <c r="BN2946" s="9" t="s">
        <v>186</v>
      </c>
      <c r="BO2946" s="9"/>
      <c r="BP2946" s="9"/>
      <c r="BQ2946" s="9"/>
      <c r="BR2946" s="9"/>
      <c r="BS2946" s="9" t="s">
        <v>200</v>
      </c>
      <c r="BT2946" s="9"/>
      <c r="BU2946" s="9"/>
      <c r="BV2946" s="9"/>
      <c r="BW2946" s="9"/>
      <c r="BX2946" s="9"/>
      <c r="BY2946" s="9"/>
      <c r="BZ2946" s="9"/>
      <c r="CA2946" s="10"/>
      <c r="CB2946" s="10" t="str">
        <f t="shared" si="5"/>
        <v/>
      </c>
      <c r="CC2946" s="10"/>
      <c r="CD2946" s="9" t="str">
        <f t="shared" si="2"/>
        <v/>
      </c>
      <c r="CE2946" s="9" t="s">
        <v>232</v>
      </c>
      <c r="CF2946" s="9" t="s">
        <v>477</v>
      </c>
      <c r="CG2946" s="9">
        <f>IF(CF2946="","",VLOOKUP(CF2946,Metadata!$D$2:$H$20,2,FALSE))</f>
        <v>102500</v>
      </c>
      <c r="CH2946" s="9">
        <f>IF(CF2946="","",VLOOKUP(CF2946,Metadata!$D$2:$H$20,4,FALSE))</f>
        <v>100000</v>
      </c>
      <c r="CI2946" s="9">
        <f>IF(CF2946="","",VLOOKUP(CF2946,Metadata!$D$2:$H$20,5,FALSE))</f>
        <v>105000</v>
      </c>
      <c r="CJ2946" s="9">
        <f t="shared" si="3"/>
        <v>102500</v>
      </c>
      <c r="CK2946" s="9" t="s">
        <v>221</v>
      </c>
      <c r="CL2946" s="10">
        <v>6</v>
      </c>
      <c r="CM2946" s="10">
        <v>1</v>
      </c>
      <c r="CN2946" s="10">
        <v>6</v>
      </c>
      <c r="CO2946" s="10">
        <v>6</v>
      </c>
      <c r="CP2946" s="10">
        <v>3</v>
      </c>
      <c r="CQ2946" s="10">
        <v>6</v>
      </c>
      <c r="CR2946" s="10">
        <v>6</v>
      </c>
      <c r="CS2946" s="10">
        <v>6</v>
      </c>
      <c r="CT2946" s="10">
        <v>5</v>
      </c>
      <c r="CU2946" s="10">
        <v>5</v>
      </c>
      <c r="CV2946" s="10">
        <v>5</v>
      </c>
      <c r="CW2946" s="10">
        <v>5</v>
      </c>
      <c r="CX2946" s="10">
        <v>6</v>
      </c>
      <c r="CY2946" s="10">
        <v>6</v>
      </c>
      <c r="CZ2946" s="10">
        <v>5</v>
      </c>
      <c r="DA2946" s="10">
        <v>1</v>
      </c>
      <c r="DB2946" s="10">
        <v>1</v>
      </c>
      <c r="DC2946" s="10">
        <v>4</v>
      </c>
      <c r="DD2946" s="10">
        <v>3</v>
      </c>
      <c r="DE2946" s="10">
        <v>5</v>
      </c>
      <c r="DF2946" s="10">
        <v>5</v>
      </c>
      <c r="DG2946" s="10">
        <v>3</v>
      </c>
      <c r="DH2946" s="10">
        <v>6</v>
      </c>
      <c r="DI2946" s="10">
        <v>6</v>
      </c>
      <c r="DJ2946" s="10">
        <v>5</v>
      </c>
      <c r="DK2946" s="10">
        <v>4</v>
      </c>
      <c r="DL2946" s="10">
        <v>4</v>
      </c>
      <c r="DM2946" s="9" t="s">
        <v>154</v>
      </c>
      <c r="DN2946" s="10">
        <v>1989</v>
      </c>
      <c r="DO2946" s="9">
        <f t="shared" si="9"/>
        <v>32</v>
      </c>
      <c r="DP2946" s="9" t="s">
        <v>155</v>
      </c>
      <c r="DQ2946" s="9" t="s">
        <v>210</v>
      </c>
      <c r="DR2946" s="9" t="s">
        <v>157</v>
      </c>
      <c r="DS2946" s="9" t="s">
        <v>137</v>
      </c>
      <c r="DT2946" s="9" t="s">
        <v>657</v>
      </c>
      <c r="DU2946" s="9" t="s">
        <v>203</v>
      </c>
      <c r="DV2946" s="9" t="str">
        <f>VLOOKUP(DU2946,Metadata!$B$2:$C$7,2,FALSE)</f>
        <v>6+ years</v>
      </c>
    </row>
    <row r="2947" spans="1:126">
      <c r="A2947" s="13">
        <v>2946</v>
      </c>
      <c r="B2947" s="9" t="s">
        <v>171</v>
      </c>
      <c r="C2947" s="9" t="str">
        <f>VLOOKUP(B2947,Metadata!$M$2:$N$6,2,FALSE)</f>
        <v>Contractor</v>
      </c>
      <c r="D2947" s="9" t="s">
        <v>137</v>
      </c>
      <c r="E2947" s="9" t="s">
        <v>136</v>
      </c>
      <c r="F2947" s="9" t="s">
        <v>138</v>
      </c>
      <c r="G2947" s="9" t="s">
        <v>160</v>
      </c>
      <c r="H2947" s="9" t="str">
        <f>IF(G2947="","",VLOOKUP(G2947,Metadata!$J$2:$K$22,2,FALSE))</f>
        <v>Centre</v>
      </c>
      <c r="I2947" s="9" t="s">
        <v>138</v>
      </c>
      <c r="J2947" s="9" t="str">
        <f>IF(I2947="","",VLOOKUP(I2947,Metadata!$P$2:$Q$43,2,FALSE))</f>
        <v>Europe</v>
      </c>
      <c r="K2947" s="9" t="str">
        <f t="shared" si="0"/>
        <v>Portugal</v>
      </c>
      <c r="L2947" s="9" t="s">
        <v>140</v>
      </c>
      <c r="M2947" s="9" t="str">
        <f>IF(L2947="","",VLOOKUP(L2947,Metadata!$J$2:$K$22,2,FALSE))</f>
        <v>Lisbon Metropolitan Area</v>
      </c>
      <c r="N2947" s="9" t="s">
        <v>141</v>
      </c>
      <c r="O2947" s="9" t="s">
        <v>137</v>
      </c>
      <c r="P2947" s="9" t="s">
        <v>142</v>
      </c>
      <c r="Q2947" s="10" t="str">
        <f t="shared" si="1"/>
        <v>Full Office Job</v>
      </c>
      <c r="R2947" s="10">
        <v>5</v>
      </c>
      <c r="S2947" s="9" t="s">
        <v>161</v>
      </c>
      <c r="T2947" s="9" t="s">
        <v>137</v>
      </c>
      <c r="U2947" s="9" t="str">
        <f>IF(S2947&lt;&gt;"",S2947,IF(T2947&lt;&gt;"",VLOOKUP(T2947,Metadata!$S$2:$T$228,2,FALSE),""))</f>
        <v>Full-Stack Developer</v>
      </c>
      <c r="V2947" s="9" t="s">
        <v>162</v>
      </c>
      <c r="W2947" s="9" t="s">
        <v>137</v>
      </c>
      <c r="X2947" s="9" t="s">
        <v>163</v>
      </c>
      <c r="Y2947" s="9" t="s">
        <v>137</v>
      </c>
      <c r="Z2947" s="9" t="s">
        <v>262</v>
      </c>
      <c r="AA2947" s="9" t="s">
        <v>137</v>
      </c>
      <c r="AB2947" s="9" t="s">
        <v>137</v>
      </c>
      <c r="AC2947" s="9"/>
      <c r="AD2947" s="9"/>
      <c r="AE2947" s="9" t="s">
        <v>194</v>
      </c>
      <c r="AF2947" s="9"/>
      <c r="AG2947" s="9"/>
      <c r="AH2947" s="9" t="s">
        <v>176</v>
      </c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 t="s">
        <v>198</v>
      </c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10">
        <v>6</v>
      </c>
      <c r="CB2947" s="10" t="str">
        <f t="shared" si="5"/>
        <v>4 to 6 months</v>
      </c>
      <c r="CC2947" s="10">
        <v>6</v>
      </c>
      <c r="CD2947" s="9">
        <f t="shared" si="2"/>
        <v>9600</v>
      </c>
      <c r="CE2947" s="9" t="s">
        <v>137</v>
      </c>
      <c r="CF2947" s="9" t="s">
        <v>137</v>
      </c>
      <c r="CG2947" s="9" t="str">
        <f>IF(CF2947="","",VLOOKUP(CF2947,Metadata!$D$2:$H$20,2,FALSE))</f>
        <v/>
      </c>
      <c r="CH2947" s="9" t="str">
        <f>IF(CF2947="","",VLOOKUP(CF2947,Metadata!$D$2:$H$20,4,FALSE))</f>
        <v/>
      </c>
      <c r="CI2947" s="9" t="str">
        <f>IF(CF2947="","",VLOOKUP(CF2947,Metadata!$D$2:$H$20,5,FALSE))</f>
        <v/>
      </c>
      <c r="CJ2947" s="9">
        <f t="shared" si="3"/>
        <v>9600</v>
      </c>
      <c r="CK2947" s="9" t="s">
        <v>221</v>
      </c>
      <c r="CL2947" s="10">
        <v>4</v>
      </c>
      <c r="CM2947" s="10">
        <v>2</v>
      </c>
      <c r="CN2947" s="10">
        <v>7</v>
      </c>
      <c r="CO2947" s="10">
        <v>6</v>
      </c>
      <c r="CP2947" s="10">
        <v>7</v>
      </c>
      <c r="CQ2947" s="10">
        <v>7</v>
      </c>
      <c r="CR2947" s="10">
        <v>5</v>
      </c>
      <c r="CS2947" s="10">
        <v>5</v>
      </c>
      <c r="CT2947" s="10">
        <v>4</v>
      </c>
      <c r="CU2947" s="10">
        <v>6</v>
      </c>
      <c r="CV2947" s="10">
        <v>6</v>
      </c>
      <c r="CW2947" s="10">
        <v>5</v>
      </c>
      <c r="CX2947" s="10">
        <v>6</v>
      </c>
      <c r="CY2947" s="10">
        <v>6</v>
      </c>
      <c r="CZ2947" s="10">
        <v>7</v>
      </c>
      <c r="DA2947" s="10">
        <v>5</v>
      </c>
      <c r="DB2947" s="10">
        <v>6</v>
      </c>
      <c r="DC2947" s="10">
        <v>6</v>
      </c>
      <c r="DD2947" s="10">
        <v>4</v>
      </c>
      <c r="DE2947" s="10">
        <v>4</v>
      </c>
      <c r="DF2947" s="10">
        <v>6</v>
      </c>
      <c r="DG2947" s="10">
        <v>5</v>
      </c>
      <c r="DH2947" s="10">
        <v>4</v>
      </c>
      <c r="DI2947" s="10">
        <v>6</v>
      </c>
      <c r="DJ2947" s="10">
        <v>4</v>
      </c>
      <c r="DK2947" s="10">
        <v>6</v>
      </c>
      <c r="DL2947" s="10">
        <v>4</v>
      </c>
      <c r="DM2947" s="9" t="s">
        <v>154</v>
      </c>
      <c r="DN2947" s="10">
        <v>1992</v>
      </c>
      <c r="DO2947" s="9">
        <f t="shared" si="9"/>
        <v>29</v>
      </c>
      <c r="DP2947" s="9" t="s">
        <v>155</v>
      </c>
      <c r="DQ2947" s="9" t="s">
        <v>156</v>
      </c>
      <c r="DR2947" s="9" t="s">
        <v>170</v>
      </c>
      <c r="DS2947" s="9" t="s">
        <v>137</v>
      </c>
      <c r="DT2947" s="9" t="s">
        <v>657</v>
      </c>
      <c r="DU2947" s="9" t="s">
        <v>168</v>
      </c>
      <c r="DV2947" s="9" t="str">
        <f>VLOOKUP(DU2947,Metadata!$B$2:$C$7,2,FALSE)</f>
        <v>0 - 3 years</v>
      </c>
    </row>
    <row r="2948" spans="1:126">
      <c r="A2948" s="13">
        <v>2947</v>
      </c>
      <c r="B2948" s="9" t="s">
        <v>135</v>
      </c>
      <c r="C2948" s="9" t="str">
        <f>VLOOKUP(B2948,Metadata!$M$2:$N$6,2,FALSE)</f>
        <v>Permanent Employee</v>
      </c>
      <c r="D2948" s="9" t="s">
        <v>136</v>
      </c>
      <c r="E2948" s="9" t="s">
        <v>137</v>
      </c>
      <c r="F2948" s="9" t="s">
        <v>138</v>
      </c>
      <c r="G2948" s="9" t="s">
        <v>172</v>
      </c>
      <c r="H2948" s="9" t="str">
        <f>IF(G2948="","",VLOOKUP(G2948,Metadata!$J$2:$K$22,2,FALSE))</f>
        <v>Porto Metropolitan Area</v>
      </c>
      <c r="I2948" s="9" t="s">
        <v>138</v>
      </c>
      <c r="J2948" s="9" t="str">
        <f>IF(I2948="","",VLOOKUP(I2948,Metadata!$P$2:$Q$43,2,FALSE))</f>
        <v>Europe</v>
      </c>
      <c r="K2948" s="9" t="str">
        <f t="shared" si="0"/>
        <v>Portugal</v>
      </c>
      <c r="L2948" s="9" t="s">
        <v>172</v>
      </c>
      <c r="M2948" s="9" t="str">
        <f>IF(L2948="","",VLOOKUP(L2948,Metadata!$J$2:$K$22,2,FALSE))</f>
        <v>Porto Metropolitan Area</v>
      </c>
      <c r="N2948" s="9" t="s">
        <v>205</v>
      </c>
      <c r="O2948" s="9" t="s">
        <v>137</v>
      </c>
      <c r="P2948" s="9" t="s">
        <v>137</v>
      </c>
      <c r="Q2948" s="10" t="str">
        <f t="shared" si="1"/>
        <v>Full Office Job</v>
      </c>
      <c r="R2948" s="10">
        <v>6</v>
      </c>
      <c r="S2948" s="9" t="s">
        <v>143</v>
      </c>
      <c r="T2948" s="9" t="s">
        <v>137</v>
      </c>
      <c r="U2948" s="9" t="str">
        <f>IF(S2948&lt;&gt;"",S2948,IF(T2948&lt;&gt;"",VLOOKUP(T2948,Metadata!$S$2:$T$228,2,FALSE),""))</f>
        <v>Technical Team Leader</v>
      </c>
      <c r="V2948" s="9" t="s">
        <v>251</v>
      </c>
      <c r="W2948" s="9" t="s">
        <v>137</v>
      </c>
      <c r="X2948" s="9" t="s">
        <v>145</v>
      </c>
      <c r="Y2948" s="9" t="s">
        <v>137</v>
      </c>
      <c r="Z2948" s="9" t="s">
        <v>146</v>
      </c>
      <c r="AA2948" s="9" t="s">
        <v>137</v>
      </c>
      <c r="AB2948" s="9" t="s">
        <v>137</v>
      </c>
      <c r="AC2948" s="9"/>
      <c r="AD2948" s="9"/>
      <c r="AE2948" s="9" t="s">
        <v>194</v>
      </c>
      <c r="AF2948" s="9"/>
      <c r="AG2948" s="9"/>
      <c r="AH2948" s="9" t="s">
        <v>176</v>
      </c>
      <c r="AI2948" s="9" t="s">
        <v>230</v>
      </c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 t="s">
        <v>150</v>
      </c>
      <c r="BZ2948" s="9" t="s">
        <v>137</v>
      </c>
      <c r="CA2948" s="10"/>
      <c r="CB2948" s="10" t="str">
        <f t="shared" si="5"/>
        <v/>
      </c>
      <c r="CC2948" s="10"/>
      <c r="CD2948" s="9" t="str">
        <f t="shared" si="2"/>
        <v/>
      </c>
      <c r="CE2948" s="9" t="s">
        <v>168</v>
      </c>
      <c r="CF2948" s="9" t="s">
        <v>152</v>
      </c>
      <c r="CG2948" s="9">
        <f>IF(CF2948="","",VLOOKUP(CF2948,Metadata!$D$2:$H$20,2,FALSE))</f>
        <v>32500</v>
      </c>
      <c r="CH2948" s="9">
        <f>IF(CF2948="","",VLOOKUP(CF2948,Metadata!$D$2:$H$20,4,FALSE))</f>
        <v>30000</v>
      </c>
      <c r="CI2948" s="9">
        <f>IF(CF2948="","",VLOOKUP(CF2948,Metadata!$D$2:$H$20,5,FALSE))</f>
        <v>35000</v>
      </c>
      <c r="CJ2948" s="9">
        <f t="shared" si="3"/>
        <v>32500</v>
      </c>
      <c r="CK2948" s="9" t="s">
        <v>153</v>
      </c>
      <c r="CL2948" s="10">
        <v>3</v>
      </c>
      <c r="CM2948" s="10">
        <v>4</v>
      </c>
      <c r="CN2948" s="10">
        <v>6</v>
      </c>
      <c r="CO2948" s="10">
        <v>6</v>
      </c>
      <c r="CP2948" s="10">
        <v>5</v>
      </c>
      <c r="CQ2948" s="10">
        <v>6</v>
      </c>
      <c r="CR2948" s="10">
        <v>7</v>
      </c>
      <c r="CS2948" s="10">
        <v>7</v>
      </c>
      <c r="CT2948" s="10">
        <v>6</v>
      </c>
      <c r="CU2948" s="10">
        <v>5</v>
      </c>
      <c r="CV2948" s="10">
        <v>5</v>
      </c>
      <c r="CW2948" s="10">
        <v>5</v>
      </c>
      <c r="CX2948" s="10">
        <v>6</v>
      </c>
      <c r="CY2948" s="10">
        <v>4</v>
      </c>
      <c r="CZ2948" s="10">
        <v>6</v>
      </c>
      <c r="DA2948" s="10">
        <v>5</v>
      </c>
      <c r="DB2948" s="10">
        <v>4</v>
      </c>
      <c r="DC2948" s="10">
        <v>6</v>
      </c>
      <c r="DD2948" s="10">
        <v>3</v>
      </c>
      <c r="DE2948" s="10">
        <v>5</v>
      </c>
      <c r="DF2948" s="10">
        <v>5</v>
      </c>
      <c r="DG2948" s="10">
        <v>5</v>
      </c>
      <c r="DH2948" s="10">
        <v>4</v>
      </c>
      <c r="DI2948" s="10">
        <v>4</v>
      </c>
      <c r="DJ2948" s="10">
        <v>3</v>
      </c>
      <c r="DK2948" s="10">
        <v>5</v>
      </c>
      <c r="DL2948" s="10">
        <v>4</v>
      </c>
      <c r="DM2948" s="9" t="s">
        <v>154</v>
      </c>
      <c r="DN2948" s="10">
        <v>1983</v>
      </c>
      <c r="DO2948" s="9">
        <f t="shared" si="9"/>
        <v>38</v>
      </c>
      <c r="DP2948" s="9" t="s">
        <v>155</v>
      </c>
      <c r="DQ2948" s="9" t="s">
        <v>156</v>
      </c>
      <c r="DR2948" s="9" t="s">
        <v>157</v>
      </c>
      <c r="DS2948" s="9" t="s">
        <v>137</v>
      </c>
      <c r="DT2948" s="9" t="s">
        <v>657</v>
      </c>
      <c r="DU2948" s="9" t="s">
        <v>158</v>
      </c>
      <c r="DV2948" s="9" t="str">
        <f>VLOOKUP(DU2948,Metadata!$B$2:$C$7,2,FALSE)</f>
        <v>6+ years</v>
      </c>
    </row>
    <row r="2949" spans="1:126">
      <c r="A2949" s="13">
        <v>2948</v>
      </c>
      <c r="B2949" s="9" t="s">
        <v>135</v>
      </c>
      <c r="C2949" s="9" t="str">
        <f>VLOOKUP(B2949,Metadata!$M$2:$N$6,2,FALSE)</f>
        <v>Permanent Employee</v>
      </c>
      <c r="D2949" s="9" t="s">
        <v>159</v>
      </c>
      <c r="E2949" s="9" t="s">
        <v>137</v>
      </c>
      <c r="F2949" s="9" t="s">
        <v>138</v>
      </c>
      <c r="G2949" s="9" t="s">
        <v>172</v>
      </c>
      <c r="H2949" s="9" t="str">
        <f>IF(G2949="","",VLOOKUP(G2949,Metadata!$J$2:$K$22,2,FALSE))</f>
        <v>Porto Metropolitan Area</v>
      </c>
      <c r="I2949" s="9" t="s">
        <v>138</v>
      </c>
      <c r="J2949" s="9" t="str">
        <f>IF(I2949="","",VLOOKUP(I2949,Metadata!$P$2:$Q$43,2,FALSE))</f>
        <v>Europe</v>
      </c>
      <c r="K2949" s="9" t="str">
        <f t="shared" si="0"/>
        <v>Portugal</v>
      </c>
      <c r="L2949" s="9" t="s">
        <v>172</v>
      </c>
      <c r="M2949" s="9" t="str">
        <f>IF(L2949="","",VLOOKUP(L2949,Metadata!$J$2:$K$22,2,FALSE))</f>
        <v>Porto Metropolitan Area</v>
      </c>
      <c r="N2949" s="9" t="s">
        <v>214</v>
      </c>
      <c r="O2949" s="9" t="s">
        <v>278</v>
      </c>
      <c r="P2949" s="9" t="s">
        <v>191</v>
      </c>
      <c r="Q2949" s="10" t="str">
        <f t="shared" si="1"/>
        <v>Remote Job (full or flexible)</v>
      </c>
      <c r="R2949" s="10">
        <v>7</v>
      </c>
      <c r="S2949" s="9" t="s">
        <v>143</v>
      </c>
      <c r="T2949" s="9" t="s">
        <v>137</v>
      </c>
      <c r="U2949" s="9" t="str">
        <f>IF(S2949&lt;&gt;"",S2949,IF(T2949&lt;&gt;"",VLOOKUP(T2949,Metadata!$S$2:$T$228,2,FALSE),""))</f>
        <v>Technical Team Leader</v>
      </c>
      <c r="V2949" s="9" t="s">
        <v>268</v>
      </c>
      <c r="W2949" s="9" t="s">
        <v>137</v>
      </c>
      <c r="X2949" s="9" t="s">
        <v>145</v>
      </c>
      <c r="Y2949" s="9" t="s">
        <v>137</v>
      </c>
      <c r="Z2949" s="9" t="s">
        <v>218</v>
      </c>
      <c r="AA2949" s="9" t="s">
        <v>165</v>
      </c>
      <c r="AB2949" s="9" t="s">
        <v>137</v>
      </c>
      <c r="AC2949" s="9" t="s">
        <v>147</v>
      </c>
      <c r="AD2949" s="9" t="s">
        <v>148</v>
      </c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 t="s">
        <v>178</v>
      </c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 t="s">
        <v>186</v>
      </c>
      <c r="BO2949" s="9"/>
      <c r="BP2949" s="9"/>
      <c r="BQ2949" s="9" t="s">
        <v>219</v>
      </c>
      <c r="BR2949" s="9"/>
      <c r="BS2949" s="9"/>
      <c r="BT2949" s="9"/>
      <c r="BU2949" s="9"/>
      <c r="BV2949" s="9"/>
      <c r="BW2949" s="9"/>
      <c r="BX2949" s="9"/>
      <c r="BY2949" s="9"/>
      <c r="BZ2949" s="9"/>
      <c r="CA2949" s="10"/>
      <c r="CB2949" s="10" t="str">
        <f t="shared" si="5"/>
        <v/>
      </c>
      <c r="CC2949" s="10"/>
      <c r="CD2949" s="9" t="str">
        <f t="shared" si="2"/>
        <v/>
      </c>
      <c r="CE2949" s="9" t="s">
        <v>151</v>
      </c>
      <c r="CF2949" s="9" t="s">
        <v>236</v>
      </c>
      <c r="CG2949" s="9">
        <f>IF(CF2949="","",VLOOKUP(CF2949,Metadata!$D$2:$H$20,2,FALSE))</f>
        <v>47500</v>
      </c>
      <c r="CH2949" s="9">
        <f>IF(CF2949="","",VLOOKUP(CF2949,Metadata!$D$2:$H$20,4,FALSE))</f>
        <v>45000</v>
      </c>
      <c r="CI2949" s="9">
        <f>IF(CF2949="","",VLOOKUP(CF2949,Metadata!$D$2:$H$20,5,FALSE))</f>
        <v>50000</v>
      </c>
      <c r="CJ2949" s="9">
        <f t="shared" si="3"/>
        <v>47500</v>
      </c>
      <c r="CK2949" s="9" t="s">
        <v>153</v>
      </c>
      <c r="CL2949" s="10">
        <v>5</v>
      </c>
      <c r="CM2949" s="10">
        <v>2</v>
      </c>
      <c r="CN2949" s="10">
        <v>7</v>
      </c>
      <c r="CO2949" s="10">
        <v>6</v>
      </c>
      <c r="CP2949" s="10">
        <v>6</v>
      </c>
      <c r="CQ2949" s="10">
        <v>6</v>
      </c>
      <c r="CR2949" s="10">
        <v>7</v>
      </c>
      <c r="CS2949" s="10">
        <v>7</v>
      </c>
      <c r="CT2949" s="10">
        <v>6</v>
      </c>
      <c r="CU2949" s="10">
        <v>7</v>
      </c>
      <c r="CV2949" s="10">
        <v>4</v>
      </c>
      <c r="CW2949" s="10">
        <v>5</v>
      </c>
      <c r="CX2949" s="10">
        <v>6</v>
      </c>
      <c r="CY2949" s="10">
        <v>6</v>
      </c>
      <c r="CZ2949" s="10">
        <v>5</v>
      </c>
      <c r="DA2949" s="10">
        <v>6</v>
      </c>
      <c r="DB2949" s="10">
        <v>7</v>
      </c>
      <c r="DC2949" s="10">
        <v>7</v>
      </c>
      <c r="DD2949" s="10">
        <v>5</v>
      </c>
      <c r="DE2949" s="10">
        <v>6</v>
      </c>
      <c r="DF2949" s="10">
        <v>7</v>
      </c>
      <c r="DG2949" s="10">
        <v>2</v>
      </c>
      <c r="DH2949" s="10">
        <v>3</v>
      </c>
      <c r="DI2949" s="10">
        <v>7</v>
      </c>
      <c r="DJ2949" s="10">
        <v>1</v>
      </c>
      <c r="DK2949" s="10">
        <v>6</v>
      </c>
      <c r="DL2949" s="10">
        <v>5</v>
      </c>
      <c r="DM2949" s="9" t="s">
        <v>154</v>
      </c>
      <c r="DN2949" s="10">
        <v>1977</v>
      </c>
      <c r="DO2949" s="9">
        <f t="shared" si="9"/>
        <v>44</v>
      </c>
      <c r="DP2949" s="9" t="s">
        <v>155</v>
      </c>
      <c r="DQ2949" s="9" t="s">
        <v>210</v>
      </c>
      <c r="DR2949" s="9" t="s">
        <v>170</v>
      </c>
      <c r="DS2949" s="9" t="s">
        <v>137</v>
      </c>
      <c r="DT2949" s="9" t="s">
        <v>657</v>
      </c>
      <c r="DU2949" s="9" t="s">
        <v>158</v>
      </c>
      <c r="DV2949" s="9" t="str">
        <f>VLOOKUP(DU2949,Metadata!$B$2:$C$7,2,FALSE)</f>
        <v>6+ years</v>
      </c>
    </row>
    <row r="2950" spans="1:126">
      <c r="A2950" s="13">
        <v>2949</v>
      </c>
      <c r="B2950" s="9" t="s">
        <v>135</v>
      </c>
      <c r="C2950" s="9" t="str">
        <f>VLOOKUP(B2950,Metadata!$M$2:$N$6,2,FALSE)</f>
        <v>Permanent Employee</v>
      </c>
      <c r="D2950" s="9" t="s">
        <v>159</v>
      </c>
      <c r="E2950" s="9" t="s">
        <v>137</v>
      </c>
      <c r="F2950" s="9" t="s">
        <v>138</v>
      </c>
      <c r="G2950" s="9" t="s">
        <v>140</v>
      </c>
      <c r="H2950" s="9" t="str">
        <f>IF(G2950="","",VLOOKUP(G2950,Metadata!$J$2:$K$22,2,FALSE))</f>
        <v>Lisbon Metropolitan Area</v>
      </c>
      <c r="I2950" s="9" t="s">
        <v>138</v>
      </c>
      <c r="J2950" s="9" t="str">
        <f>IF(I2950="","",VLOOKUP(I2950,Metadata!$P$2:$Q$43,2,FALSE))</f>
        <v>Europe</v>
      </c>
      <c r="K2950" s="9" t="str">
        <f t="shared" si="0"/>
        <v>Portugal</v>
      </c>
      <c r="L2950" s="9" t="s">
        <v>140</v>
      </c>
      <c r="M2950" s="9" t="str">
        <f>IF(L2950="","",VLOOKUP(L2950,Metadata!$J$2:$K$22,2,FALSE))</f>
        <v>Lisbon Metropolitan Area</v>
      </c>
      <c r="N2950" s="9" t="s">
        <v>141</v>
      </c>
      <c r="O2950" s="9" t="s">
        <v>137</v>
      </c>
      <c r="P2950" s="9" t="s">
        <v>191</v>
      </c>
      <c r="Q2950" s="10" t="str">
        <f t="shared" si="1"/>
        <v>Remote Job (full or flexible)</v>
      </c>
      <c r="R2950" s="10">
        <v>5</v>
      </c>
      <c r="S2950" s="9" t="s">
        <v>313</v>
      </c>
      <c r="T2950" s="9" t="s">
        <v>137</v>
      </c>
      <c r="U2950" s="9" t="str">
        <f>IF(S2950&lt;&gt;"",S2950,IF(T2950&lt;&gt;"",VLOOKUP(T2950,Metadata!$S$2:$T$228,2,FALSE),""))</f>
        <v>Maintenance &amp; Support</v>
      </c>
      <c r="V2950" s="9" t="s">
        <v>261</v>
      </c>
      <c r="W2950" s="9" t="s">
        <v>137</v>
      </c>
      <c r="X2950" s="9" t="s">
        <v>242</v>
      </c>
      <c r="Y2950" s="9" t="s">
        <v>137</v>
      </c>
      <c r="Z2950" s="9" t="s">
        <v>146</v>
      </c>
      <c r="AA2950" s="9" t="s">
        <v>137</v>
      </c>
      <c r="AB2950" s="9" t="s">
        <v>137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 t="s">
        <v>150</v>
      </c>
      <c r="BI2950" s="9" t="s">
        <v>297</v>
      </c>
      <c r="BJ2950" s="9"/>
      <c r="BK2950" s="9" t="s">
        <v>198</v>
      </c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12" t="s">
        <v>273</v>
      </c>
      <c r="BY2950" s="9"/>
      <c r="BZ2950" s="9"/>
      <c r="CA2950" s="10"/>
      <c r="CB2950" s="10" t="str">
        <f t="shared" si="5"/>
        <v/>
      </c>
      <c r="CC2950" s="10"/>
      <c r="CD2950" s="9" t="str">
        <f t="shared" si="2"/>
        <v/>
      </c>
      <c r="CE2950" s="9" t="s">
        <v>168</v>
      </c>
      <c r="CF2950" s="9" t="s">
        <v>254</v>
      </c>
      <c r="CG2950" s="9">
        <f>IF(CF2950="","",VLOOKUP(CF2950,Metadata!$D$2:$H$20,2,FALSE))</f>
        <v>37500</v>
      </c>
      <c r="CH2950" s="9">
        <f>IF(CF2950="","",VLOOKUP(CF2950,Metadata!$D$2:$H$20,4,FALSE))</f>
        <v>35000</v>
      </c>
      <c r="CI2950" s="9">
        <f>IF(CF2950="","",VLOOKUP(CF2950,Metadata!$D$2:$H$20,5,FALSE))</f>
        <v>40000</v>
      </c>
      <c r="CJ2950" s="9">
        <f t="shared" si="3"/>
        <v>37500</v>
      </c>
      <c r="CK2950" s="9" t="s">
        <v>221</v>
      </c>
      <c r="CL2950" s="10">
        <v>6</v>
      </c>
      <c r="CM2950" s="10">
        <v>3</v>
      </c>
      <c r="CN2950" s="10">
        <v>7</v>
      </c>
      <c r="CO2950" s="10">
        <v>5</v>
      </c>
      <c r="CP2950" s="10">
        <v>5</v>
      </c>
      <c r="CQ2950" s="10">
        <v>6</v>
      </c>
      <c r="CR2950" s="10">
        <v>7</v>
      </c>
      <c r="CS2950" s="10">
        <v>7</v>
      </c>
      <c r="CT2950" s="10">
        <v>5</v>
      </c>
      <c r="CU2950" s="10">
        <v>6</v>
      </c>
      <c r="CV2950" s="10">
        <v>4</v>
      </c>
      <c r="CW2950" s="10">
        <v>3</v>
      </c>
      <c r="CX2950" s="10">
        <v>6</v>
      </c>
      <c r="CY2950" s="10">
        <v>2</v>
      </c>
      <c r="CZ2950" s="10">
        <v>6</v>
      </c>
      <c r="DA2950" s="10">
        <v>6</v>
      </c>
      <c r="DB2950" s="10">
        <v>6</v>
      </c>
      <c r="DC2950" s="10">
        <v>7</v>
      </c>
      <c r="DD2950" s="10">
        <v>4</v>
      </c>
      <c r="DE2950" s="10">
        <v>6</v>
      </c>
      <c r="DF2950" s="10">
        <v>7</v>
      </c>
      <c r="DG2950" s="10">
        <v>5</v>
      </c>
      <c r="DH2950" s="10">
        <v>3</v>
      </c>
      <c r="DI2950" s="10">
        <v>7</v>
      </c>
      <c r="DJ2950" s="10">
        <v>6</v>
      </c>
      <c r="DK2950" s="10">
        <v>5</v>
      </c>
      <c r="DL2950" s="10">
        <v>6</v>
      </c>
      <c r="DM2950" s="9" t="s">
        <v>154</v>
      </c>
      <c r="DN2950" s="10">
        <v>1977</v>
      </c>
      <c r="DO2950" s="9">
        <f t="shared" si="9"/>
        <v>44</v>
      </c>
      <c r="DP2950" s="9" t="s">
        <v>155</v>
      </c>
      <c r="DQ2950" s="9" t="s">
        <v>156</v>
      </c>
      <c r="DR2950" s="9" t="s">
        <v>157</v>
      </c>
      <c r="DS2950" s="9" t="s">
        <v>137</v>
      </c>
      <c r="DT2950" s="9" t="s">
        <v>657</v>
      </c>
      <c r="DU2950" s="9" t="s">
        <v>158</v>
      </c>
      <c r="DV2950" s="9" t="str">
        <f>VLOOKUP(DU2950,Metadata!$B$2:$C$7,2,FALSE)</f>
        <v>6+ years</v>
      </c>
    </row>
    <row r="2951" spans="1:126">
      <c r="A2951" s="13">
        <v>2950</v>
      </c>
      <c r="B2951" s="9" t="s">
        <v>135</v>
      </c>
      <c r="C2951" s="9" t="str">
        <f>VLOOKUP(B2951,Metadata!$M$2:$N$6,2,FALSE)</f>
        <v>Permanent Employee</v>
      </c>
      <c r="D2951" s="9" t="s">
        <v>136</v>
      </c>
      <c r="E2951" s="9" t="s">
        <v>137</v>
      </c>
      <c r="F2951" s="9" t="s">
        <v>138</v>
      </c>
      <c r="G2951" s="9" t="s">
        <v>275</v>
      </c>
      <c r="H2951" s="9" t="str">
        <f>IF(G2951="","",VLOOKUP(G2951,Metadata!$J$2:$K$22,2,FALSE))</f>
        <v>Centre</v>
      </c>
      <c r="I2951" s="9" t="s">
        <v>138</v>
      </c>
      <c r="J2951" s="9" t="str">
        <f>IF(I2951="","",VLOOKUP(I2951,Metadata!$P$2:$Q$43,2,FALSE))</f>
        <v>Europe</v>
      </c>
      <c r="K2951" s="9" t="str">
        <f t="shared" si="0"/>
        <v>Portugal</v>
      </c>
      <c r="L2951" s="9" t="s">
        <v>140</v>
      </c>
      <c r="M2951" s="9" t="str">
        <f>IF(L2951="","",VLOOKUP(L2951,Metadata!$J$2:$K$22,2,FALSE))</f>
        <v>Lisbon Metropolitan Area</v>
      </c>
      <c r="N2951" s="9" t="s">
        <v>214</v>
      </c>
      <c r="O2951" s="9" t="s">
        <v>136</v>
      </c>
      <c r="P2951" s="9" t="s">
        <v>191</v>
      </c>
      <c r="Q2951" s="10" t="str">
        <f t="shared" si="1"/>
        <v>Remote Job (full or flexible)</v>
      </c>
      <c r="R2951" s="10">
        <v>6</v>
      </c>
      <c r="S2951" s="9" t="s">
        <v>319</v>
      </c>
      <c r="T2951" s="9" t="s">
        <v>137</v>
      </c>
      <c r="U2951" s="9" t="str">
        <f>IF(S2951&lt;&gt;"",S2951,IF(T2951&lt;&gt;"",VLOOKUP(T2951,Metadata!$S$2:$T$228,2,FALSE),""))</f>
        <v>CTO</v>
      </c>
      <c r="V2951" s="9" t="s">
        <v>144</v>
      </c>
      <c r="W2951" s="9" t="s">
        <v>137</v>
      </c>
      <c r="X2951" s="9" t="s">
        <v>175</v>
      </c>
      <c r="Y2951" s="9" t="s">
        <v>137</v>
      </c>
      <c r="Z2951" s="9" t="s">
        <v>164</v>
      </c>
      <c r="AA2951" s="9" t="s">
        <v>165</v>
      </c>
      <c r="AB2951" s="9" t="s">
        <v>137</v>
      </c>
      <c r="AC2951" s="9" t="s">
        <v>147</v>
      </c>
      <c r="AD2951" s="9"/>
      <c r="AE2951" s="9" t="s">
        <v>194</v>
      </c>
      <c r="AF2951" s="9" t="s">
        <v>243</v>
      </c>
      <c r="AG2951" s="9" t="s">
        <v>166</v>
      </c>
      <c r="AH2951" s="9"/>
      <c r="AI2951" s="9"/>
      <c r="AJ2951" s="9" t="s">
        <v>185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 t="s">
        <v>178</v>
      </c>
      <c r="BB2951" s="9"/>
      <c r="BC2951" s="9"/>
      <c r="BD2951" s="9"/>
      <c r="BE2951" s="9"/>
      <c r="BF2951" s="9"/>
      <c r="BG2951" s="9"/>
      <c r="BH2951" s="9"/>
      <c r="BI2951" s="9"/>
      <c r="BJ2951" s="9" t="s">
        <v>167</v>
      </c>
      <c r="BK2951" s="9" t="s">
        <v>198</v>
      </c>
      <c r="BL2951" s="9" t="s">
        <v>199</v>
      </c>
      <c r="BM2951" s="9"/>
      <c r="BN2951" s="9" t="s">
        <v>186</v>
      </c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10"/>
      <c r="CB2951" s="10" t="str">
        <f t="shared" si="5"/>
        <v/>
      </c>
      <c r="CC2951" s="10"/>
      <c r="CD2951" s="9" t="str">
        <f t="shared" si="2"/>
        <v/>
      </c>
      <c r="CE2951" s="9" t="s">
        <v>232</v>
      </c>
      <c r="CF2951" s="9" t="s">
        <v>293</v>
      </c>
      <c r="CG2951" s="9">
        <f>IF(CF2951="","",VLOOKUP(CF2951,Metadata!$D$2:$H$20,2,FALSE))</f>
        <v>52500</v>
      </c>
      <c r="CH2951" s="9">
        <f>IF(CF2951="","",VLOOKUP(CF2951,Metadata!$D$2:$H$20,4,FALSE))</f>
        <v>50000</v>
      </c>
      <c r="CI2951" s="9">
        <f>IF(CF2951="","",VLOOKUP(CF2951,Metadata!$D$2:$H$20,5,FALSE))</f>
        <v>55000</v>
      </c>
      <c r="CJ2951" s="9">
        <f t="shared" si="3"/>
        <v>52500</v>
      </c>
      <c r="CK2951" s="9" t="s">
        <v>153</v>
      </c>
      <c r="CL2951" s="10">
        <v>5</v>
      </c>
      <c r="CM2951" s="10">
        <v>2</v>
      </c>
      <c r="CN2951" s="10">
        <v>6</v>
      </c>
      <c r="CO2951" s="10">
        <v>6</v>
      </c>
      <c r="CP2951" s="10">
        <v>5</v>
      </c>
      <c r="CQ2951" s="10">
        <v>6</v>
      </c>
      <c r="CR2951" s="10">
        <v>7</v>
      </c>
      <c r="CS2951" s="10">
        <v>7</v>
      </c>
      <c r="CT2951" s="10">
        <v>6</v>
      </c>
      <c r="CU2951" s="10">
        <v>3</v>
      </c>
      <c r="CV2951" s="10">
        <v>3</v>
      </c>
      <c r="CW2951" s="10">
        <v>3</v>
      </c>
      <c r="CX2951" s="10">
        <v>5</v>
      </c>
      <c r="CY2951" s="10">
        <v>5</v>
      </c>
      <c r="CZ2951" s="10">
        <v>3</v>
      </c>
      <c r="DA2951" s="10">
        <v>6</v>
      </c>
      <c r="DB2951" s="10">
        <v>7</v>
      </c>
      <c r="DC2951" s="10">
        <v>7</v>
      </c>
      <c r="DD2951" s="10">
        <v>6</v>
      </c>
      <c r="DE2951" s="10">
        <v>6</v>
      </c>
      <c r="DF2951" s="10">
        <v>6</v>
      </c>
      <c r="DG2951" s="10">
        <v>7</v>
      </c>
      <c r="DH2951" s="10">
        <v>6</v>
      </c>
      <c r="DI2951" s="10">
        <v>7</v>
      </c>
      <c r="DJ2951" s="10">
        <v>4</v>
      </c>
      <c r="DK2951" s="10">
        <v>6</v>
      </c>
      <c r="DL2951" s="10">
        <v>6</v>
      </c>
      <c r="DM2951" s="9" t="s">
        <v>154</v>
      </c>
      <c r="DN2951" s="10">
        <v>1988</v>
      </c>
      <c r="DO2951" s="9">
        <f t="shared" si="9"/>
        <v>33</v>
      </c>
      <c r="DP2951" s="9" t="s">
        <v>155</v>
      </c>
      <c r="DQ2951" s="9" t="s">
        <v>156</v>
      </c>
      <c r="DR2951" s="9" t="s">
        <v>157</v>
      </c>
      <c r="DS2951" s="9" t="s">
        <v>137</v>
      </c>
      <c r="DT2951" s="9" t="s">
        <v>657</v>
      </c>
      <c r="DU2951" s="9" t="s">
        <v>158</v>
      </c>
      <c r="DV2951" s="9" t="str">
        <f>VLOOKUP(DU2951,Metadata!$B$2:$C$7,2,FALSE)</f>
        <v>6+ years</v>
      </c>
    </row>
    <row r="2952" spans="1:126">
      <c r="A2952" s="13">
        <v>2951</v>
      </c>
      <c r="B2952" s="9" t="s">
        <v>135</v>
      </c>
      <c r="C2952" s="9" t="str">
        <f>VLOOKUP(B2952,Metadata!$M$2:$N$6,2,FALSE)</f>
        <v>Permanent Employee</v>
      </c>
      <c r="D2952" s="9" t="s">
        <v>159</v>
      </c>
      <c r="E2952" s="9" t="s">
        <v>137</v>
      </c>
      <c r="F2952" s="9" t="s">
        <v>138</v>
      </c>
      <c r="G2952" s="9" t="s">
        <v>140</v>
      </c>
      <c r="H2952" s="9" t="str">
        <f>IF(G2952="","",VLOOKUP(G2952,Metadata!$J$2:$K$22,2,FALSE))</f>
        <v>Lisbon Metropolitan Area</v>
      </c>
      <c r="I2952" s="9" t="s">
        <v>228</v>
      </c>
      <c r="J2952" s="9" t="str">
        <f>IF(I2952="","",VLOOKUP(I2952,Metadata!$P$2:$Q$43,2,FALSE))</f>
        <v>Europe</v>
      </c>
      <c r="K2952" s="9" t="str">
        <f t="shared" si="0"/>
        <v>International</v>
      </c>
      <c r="L2952" s="9" t="s">
        <v>137</v>
      </c>
      <c r="M2952" s="9" t="str">
        <f>IF(L2952="","",VLOOKUP(L2952,Metadata!$J$2:$K$22,2,FALSE))</f>
        <v/>
      </c>
      <c r="N2952" s="9" t="s">
        <v>205</v>
      </c>
      <c r="O2952" s="9" t="s">
        <v>137</v>
      </c>
      <c r="P2952" s="9" t="s">
        <v>137</v>
      </c>
      <c r="Q2952" s="10" t="str">
        <f t="shared" si="1"/>
        <v>Full Office Job</v>
      </c>
      <c r="R2952" s="10">
        <v>4</v>
      </c>
      <c r="S2952" s="9" t="s">
        <v>192</v>
      </c>
      <c r="T2952" s="9" t="s">
        <v>137</v>
      </c>
      <c r="U2952" s="9" t="str">
        <f>IF(S2952&lt;&gt;"",S2952,IF(T2952&lt;&gt;"",VLOOKUP(T2952,Metadata!$S$2:$T$228,2,FALSE),""))</f>
        <v>Back-End Developer</v>
      </c>
      <c r="V2952" s="9" t="s">
        <v>323</v>
      </c>
      <c r="W2952" s="9" t="s">
        <v>137</v>
      </c>
      <c r="X2952" s="9" t="s">
        <v>145</v>
      </c>
      <c r="Y2952" s="9" t="s">
        <v>137</v>
      </c>
      <c r="Z2952" s="9" t="s">
        <v>184</v>
      </c>
      <c r="AA2952" s="9" t="s">
        <v>165</v>
      </c>
      <c r="AB2952" s="9" t="s">
        <v>137</v>
      </c>
      <c r="AC2952" s="9"/>
      <c r="AD2952" s="9" t="s">
        <v>148</v>
      </c>
      <c r="AE2952" s="9"/>
      <c r="AF2952" s="9"/>
      <c r="AG2952" s="9"/>
      <c r="AH2952" s="9"/>
      <c r="AI2952" s="9"/>
      <c r="AJ2952" s="9" t="s">
        <v>185</v>
      </c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 t="s">
        <v>267</v>
      </c>
      <c r="AV2952" s="9" t="s">
        <v>270</v>
      </c>
      <c r="AW2952" s="9"/>
      <c r="AX2952" s="9"/>
      <c r="AY2952" s="9"/>
      <c r="AZ2952" s="9"/>
      <c r="BA2952" s="9"/>
      <c r="BB2952" s="9" t="s">
        <v>284</v>
      </c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 t="s">
        <v>219</v>
      </c>
      <c r="BR2952" s="9"/>
      <c r="BS2952" s="9" t="s">
        <v>200</v>
      </c>
      <c r="BT2952" s="9"/>
      <c r="BU2952" s="9"/>
      <c r="BV2952" s="9"/>
      <c r="BW2952" s="9"/>
      <c r="BX2952" s="9"/>
      <c r="BY2952" s="9"/>
      <c r="BZ2952" s="9"/>
      <c r="CA2952" s="10"/>
      <c r="CB2952" s="10" t="str">
        <f t="shared" si="5"/>
        <v/>
      </c>
      <c r="CC2952" s="10"/>
      <c r="CD2952" s="9" t="str">
        <f t="shared" si="2"/>
        <v/>
      </c>
      <c r="CE2952" s="9" t="s">
        <v>151</v>
      </c>
      <c r="CF2952" s="9" t="s">
        <v>236</v>
      </c>
      <c r="CG2952" s="9">
        <f>IF(CF2952="","",VLOOKUP(CF2952,Metadata!$D$2:$H$20,2,FALSE))</f>
        <v>47500</v>
      </c>
      <c r="CH2952" s="9">
        <f>IF(CF2952="","",VLOOKUP(CF2952,Metadata!$D$2:$H$20,4,FALSE))</f>
        <v>45000</v>
      </c>
      <c r="CI2952" s="9">
        <f>IF(CF2952="","",VLOOKUP(CF2952,Metadata!$D$2:$H$20,5,FALSE))</f>
        <v>50000</v>
      </c>
      <c r="CJ2952" s="9">
        <f t="shared" si="3"/>
        <v>47500</v>
      </c>
      <c r="CK2952" s="9" t="s">
        <v>201</v>
      </c>
      <c r="CL2952" s="10">
        <v>5</v>
      </c>
      <c r="CM2952" s="10">
        <v>2</v>
      </c>
      <c r="CN2952" s="10">
        <v>6</v>
      </c>
      <c r="CO2952" s="10">
        <v>6</v>
      </c>
      <c r="CP2952" s="10">
        <v>6</v>
      </c>
      <c r="CQ2952" s="10">
        <v>7</v>
      </c>
      <c r="CR2952" s="10">
        <v>3</v>
      </c>
      <c r="CS2952" s="10">
        <v>4</v>
      </c>
      <c r="CT2952" s="10">
        <v>6</v>
      </c>
      <c r="CU2952" s="10">
        <v>6</v>
      </c>
      <c r="CV2952" s="10">
        <v>6</v>
      </c>
      <c r="CW2952" s="10">
        <v>4</v>
      </c>
      <c r="CX2952" s="10">
        <v>5</v>
      </c>
      <c r="CY2952" s="10">
        <v>6</v>
      </c>
      <c r="CZ2952" s="10">
        <v>2</v>
      </c>
      <c r="DA2952" s="10">
        <v>6</v>
      </c>
      <c r="DB2952" s="10">
        <v>6</v>
      </c>
      <c r="DC2952" s="10">
        <v>6</v>
      </c>
      <c r="DD2952" s="10">
        <v>5</v>
      </c>
      <c r="DE2952" s="10">
        <v>6</v>
      </c>
      <c r="DF2952" s="10">
        <v>6</v>
      </c>
      <c r="DG2952" s="10">
        <v>7</v>
      </c>
      <c r="DH2952" s="10">
        <v>2</v>
      </c>
      <c r="DI2952" s="10">
        <v>4</v>
      </c>
      <c r="DJ2952" s="10">
        <v>5</v>
      </c>
      <c r="DK2952" s="10">
        <v>5</v>
      </c>
      <c r="DL2952" s="10">
        <v>1</v>
      </c>
      <c r="DM2952" s="9" t="s">
        <v>154</v>
      </c>
      <c r="DN2952" s="10">
        <v>1988</v>
      </c>
      <c r="DO2952" s="9">
        <f t="shared" si="9"/>
        <v>33</v>
      </c>
      <c r="DP2952" s="9" t="s">
        <v>155</v>
      </c>
      <c r="DQ2952" s="9" t="s">
        <v>156</v>
      </c>
      <c r="DR2952" s="9" t="s">
        <v>157</v>
      </c>
      <c r="DS2952" s="9" t="s">
        <v>137</v>
      </c>
      <c r="DT2952" s="9" t="s">
        <v>657</v>
      </c>
      <c r="DU2952" s="9" t="s">
        <v>203</v>
      </c>
      <c r="DV2952" s="9" t="str">
        <f>VLOOKUP(DU2952,Metadata!$B$2:$C$7,2,FALSE)</f>
        <v>6+ years</v>
      </c>
    </row>
    <row r="2953" spans="1:126">
      <c r="A2953" s="13">
        <v>2952</v>
      </c>
      <c r="B2953" s="9" t="s">
        <v>135</v>
      </c>
      <c r="C2953" s="9" t="str">
        <f>VLOOKUP(B2953,Metadata!$M$2:$N$6,2,FALSE)</f>
        <v>Permanent Employee</v>
      </c>
      <c r="D2953" s="9" t="s">
        <v>159</v>
      </c>
      <c r="E2953" s="9" t="s">
        <v>137</v>
      </c>
      <c r="F2953" s="9" t="s">
        <v>138</v>
      </c>
      <c r="G2953" s="9" t="s">
        <v>275</v>
      </c>
      <c r="H2953" s="9" t="str">
        <f>IF(G2953="","",VLOOKUP(G2953,Metadata!$J$2:$K$22,2,FALSE))</f>
        <v>Centre</v>
      </c>
      <c r="I2953" s="9" t="s">
        <v>138</v>
      </c>
      <c r="J2953" s="9" t="str">
        <f>IF(I2953="","",VLOOKUP(I2953,Metadata!$P$2:$Q$43,2,FALSE))</f>
        <v>Europe</v>
      </c>
      <c r="K2953" s="9" t="str">
        <f t="shared" si="0"/>
        <v>Portugal</v>
      </c>
      <c r="L2953" s="9" t="s">
        <v>140</v>
      </c>
      <c r="M2953" s="9" t="str">
        <f>IF(L2953="","",VLOOKUP(L2953,Metadata!$J$2:$K$22,2,FALSE))</f>
        <v>Lisbon Metropolitan Area</v>
      </c>
      <c r="N2953" s="9" t="s">
        <v>141</v>
      </c>
      <c r="O2953" s="9" t="s">
        <v>137</v>
      </c>
      <c r="P2953" s="9" t="s">
        <v>142</v>
      </c>
      <c r="Q2953" s="10" t="str">
        <f t="shared" si="1"/>
        <v>Full Office Job</v>
      </c>
      <c r="R2953" s="10">
        <v>7</v>
      </c>
      <c r="S2953" s="9" t="s">
        <v>161</v>
      </c>
      <c r="T2953" s="9" t="s">
        <v>137</v>
      </c>
      <c r="U2953" s="9" t="str">
        <f>IF(S2953&lt;&gt;"",S2953,IF(T2953&lt;&gt;"",VLOOKUP(T2953,Metadata!$S$2:$T$228,2,FALSE),""))</f>
        <v>Full-Stack Developer</v>
      </c>
      <c r="V2953" s="9" t="s">
        <v>162</v>
      </c>
      <c r="W2953" s="9" t="s">
        <v>137</v>
      </c>
      <c r="X2953" s="9" t="s">
        <v>269</v>
      </c>
      <c r="Y2953" s="9" t="s">
        <v>137</v>
      </c>
      <c r="Z2953" s="9" t="s">
        <v>218</v>
      </c>
      <c r="AA2953" s="9" t="s">
        <v>137</v>
      </c>
      <c r="AB2953" s="9" t="s">
        <v>137</v>
      </c>
      <c r="AC2953" s="9" t="s">
        <v>147</v>
      </c>
      <c r="AD2953" s="9" t="s">
        <v>148</v>
      </c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 t="s">
        <v>178</v>
      </c>
      <c r="BB2953" s="9"/>
      <c r="BC2953" s="9"/>
      <c r="BD2953" s="9"/>
      <c r="BE2953" s="9"/>
      <c r="BF2953" s="9"/>
      <c r="BG2953" s="9"/>
      <c r="BH2953" s="9"/>
      <c r="BI2953" s="9" t="s">
        <v>874</v>
      </c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 t="s">
        <v>150</v>
      </c>
      <c r="BZ2953" s="9" t="s">
        <v>137</v>
      </c>
      <c r="CA2953" s="10"/>
      <c r="CB2953" s="10" t="str">
        <f t="shared" si="5"/>
        <v/>
      </c>
      <c r="CC2953" s="10"/>
      <c r="CD2953" s="9" t="str">
        <f t="shared" si="2"/>
        <v/>
      </c>
      <c r="CE2953" s="9" t="s">
        <v>168</v>
      </c>
      <c r="CF2953" s="9" t="s">
        <v>225</v>
      </c>
      <c r="CG2953" s="9">
        <f>IF(CF2953="","",VLOOKUP(CF2953,Metadata!$D$2:$H$20,2,FALSE))</f>
        <v>22500</v>
      </c>
      <c r="CH2953" s="9">
        <f>IF(CF2953="","",VLOOKUP(CF2953,Metadata!$D$2:$H$20,4,FALSE))</f>
        <v>20000</v>
      </c>
      <c r="CI2953" s="9">
        <f>IF(CF2953="","",VLOOKUP(CF2953,Metadata!$D$2:$H$20,5,FALSE))</f>
        <v>25000</v>
      </c>
      <c r="CJ2953" s="9">
        <f t="shared" si="3"/>
        <v>22500</v>
      </c>
      <c r="CK2953" s="9" t="s">
        <v>189</v>
      </c>
      <c r="CL2953" s="10">
        <v>6</v>
      </c>
      <c r="CM2953" s="10">
        <v>2</v>
      </c>
      <c r="CN2953" s="10">
        <v>7</v>
      </c>
      <c r="CO2953" s="10">
        <v>6</v>
      </c>
      <c r="CP2953" s="10">
        <v>7</v>
      </c>
      <c r="CQ2953" s="10">
        <v>7</v>
      </c>
      <c r="CR2953" s="10">
        <v>7</v>
      </c>
      <c r="CS2953" s="10">
        <v>5</v>
      </c>
      <c r="CT2953" s="10">
        <v>5</v>
      </c>
      <c r="CU2953" s="10">
        <v>5</v>
      </c>
      <c r="CV2953" s="10">
        <v>4</v>
      </c>
      <c r="CW2953" s="10">
        <v>3</v>
      </c>
      <c r="CX2953" s="10">
        <v>5</v>
      </c>
      <c r="CY2953" s="10">
        <v>4</v>
      </c>
      <c r="CZ2953" s="10">
        <v>6</v>
      </c>
      <c r="DA2953" s="10">
        <v>4</v>
      </c>
      <c r="DB2953" s="10">
        <v>6</v>
      </c>
      <c r="DC2953" s="10">
        <v>6</v>
      </c>
      <c r="DD2953" s="10">
        <v>4</v>
      </c>
      <c r="DE2953" s="10">
        <v>5</v>
      </c>
      <c r="DF2953" s="10">
        <v>5</v>
      </c>
      <c r="DG2953" s="10">
        <v>5</v>
      </c>
      <c r="DH2953" s="10">
        <v>4</v>
      </c>
      <c r="DI2953" s="10">
        <v>6</v>
      </c>
      <c r="DJ2953" s="10">
        <v>5</v>
      </c>
      <c r="DK2953" s="10">
        <v>5</v>
      </c>
      <c r="DL2953" s="10">
        <v>5</v>
      </c>
      <c r="DM2953" s="9" t="s">
        <v>154</v>
      </c>
      <c r="DN2953" s="10">
        <v>1992</v>
      </c>
      <c r="DO2953" s="9">
        <f t="shared" si="9"/>
        <v>29</v>
      </c>
      <c r="DP2953" s="9" t="s">
        <v>155</v>
      </c>
      <c r="DQ2953" s="9" t="s">
        <v>202</v>
      </c>
      <c r="DR2953" s="9" t="s">
        <v>157</v>
      </c>
      <c r="DS2953" s="9" t="s">
        <v>137</v>
      </c>
      <c r="DT2953" s="9" t="s">
        <v>657</v>
      </c>
      <c r="DU2953" s="9" t="s">
        <v>168</v>
      </c>
      <c r="DV2953" s="9" t="str">
        <f>VLOOKUP(DU2953,Metadata!$B$2:$C$7,2,FALSE)</f>
        <v>0 - 3 years</v>
      </c>
    </row>
    <row r="2954" spans="1:126">
      <c r="A2954" s="13">
        <v>2953</v>
      </c>
      <c r="B2954" s="9" t="s">
        <v>171</v>
      </c>
      <c r="C2954" s="9" t="str">
        <f>VLOOKUP(B2954,Metadata!$M$2:$N$6,2,FALSE)</f>
        <v>Contractor</v>
      </c>
      <c r="D2954" s="9" t="s">
        <v>137</v>
      </c>
      <c r="E2954" s="9" t="s">
        <v>136</v>
      </c>
      <c r="F2954" s="9" t="s">
        <v>138</v>
      </c>
      <c r="G2954" s="9" t="s">
        <v>140</v>
      </c>
      <c r="H2954" s="9" t="str">
        <f>IF(G2954="","",VLOOKUP(G2954,Metadata!$J$2:$K$22,2,FALSE))</f>
        <v>Lisbon Metropolitan Area</v>
      </c>
      <c r="I2954" s="9" t="s">
        <v>138</v>
      </c>
      <c r="J2954" s="9" t="str">
        <f>IF(I2954="","",VLOOKUP(I2954,Metadata!$P$2:$Q$43,2,FALSE))</f>
        <v>Europe</v>
      </c>
      <c r="K2954" s="9" t="str">
        <f t="shared" si="0"/>
        <v>Portugal</v>
      </c>
      <c r="L2954" s="9" t="s">
        <v>140</v>
      </c>
      <c r="M2954" s="9" t="str">
        <f>IF(L2954="","",VLOOKUP(L2954,Metadata!$J$2:$K$22,2,FALSE))</f>
        <v>Lisbon Metropolitan Area</v>
      </c>
      <c r="N2954" s="9" t="s">
        <v>141</v>
      </c>
      <c r="O2954" s="9" t="s">
        <v>137</v>
      </c>
      <c r="P2954" s="9" t="s">
        <v>191</v>
      </c>
      <c r="Q2954" s="10" t="str">
        <f t="shared" si="1"/>
        <v>Remote Job (full or flexible)</v>
      </c>
      <c r="R2954" s="10">
        <v>7</v>
      </c>
      <c r="S2954" s="9" t="s">
        <v>183</v>
      </c>
      <c r="T2954" s="9" t="s">
        <v>137</v>
      </c>
      <c r="U2954" s="9" t="str">
        <f>IF(S2954&lt;&gt;"",S2954,IF(T2954&lt;&gt;"",VLOOKUP(T2954,Metadata!$S$2:$T$228,2,FALSE),""))</f>
        <v>Product Owner/Product Manager</v>
      </c>
      <c r="V2954" s="9" t="s">
        <v>261</v>
      </c>
      <c r="W2954" s="9" t="s">
        <v>137</v>
      </c>
      <c r="X2954" s="9" t="s">
        <v>242</v>
      </c>
      <c r="Y2954" s="9" t="s">
        <v>137</v>
      </c>
      <c r="Z2954" s="9" t="s">
        <v>224</v>
      </c>
      <c r="AA2954" s="9" t="s">
        <v>137</v>
      </c>
      <c r="AB2954" s="9" t="s">
        <v>253</v>
      </c>
      <c r="AC2954" s="9"/>
      <c r="AD2954" s="9"/>
      <c r="AE2954" s="9" t="s">
        <v>194</v>
      </c>
      <c r="AF2954" s="9" t="s">
        <v>243</v>
      </c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 t="s">
        <v>178</v>
      </c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 t="s">
        <v>150</v>
      </c>
      <c r="BZ2954" s="9" t="s">
        <v>137</v>
      </c>
      <c r="CA2954" s="10">
        <v>12</v>
      </c>
      <c r="CB2954" s="10" t="str">
        <f t="shared" si="5"/>
        <v>7 to 12 months</v>
      </c>
      <c r="CC2954" s="10">
        <v>43.75</v>
      </c>
      <c r="CD2954" s="9">
        <f t="shared" si="2"/>
        <v>70000</v>
      </c>
      <c r="CE2954" s="9"/>
      <c r="CF2954" s="9" t="s">
        <v>137</v>
      </c>
      <c r="CG2954" s="9" t="str">
        <f>IF(CF2954="","",VLOOKUP(CF2954,Metadata!$D$2:$H$20,2,FALSE))</f>
        <v/>
      </c>
      <c r="CH2954" s="9" t="str">
        <f>IF(CF2954="","",VLOOKUP(CF2954,Metadata!$D$2:$H$20,4,FALSE))</f>
        <v/>
      </c>
      <c r="CI2954" s="9" t="str">
        <f>IF(CF2954="","",VLOOKUP(CF2954,Metadata!$D$2:$H$20,5,FALSE))</f>
        <v/>
      </c>
      <c r="CJ2954" s="9">
        <f t="shared" si="3"/>
        <v>70000</v>
      </c>
      <c r="CK2954" s="9" t="s">
        <v>153</v>
      </c>
      <c r="CL2954" s="10">
        <v>6</v>
      </c>
      <c r="CM2954" s="10">
        <v>3</v>
      </c>
      <c r="CN2954" s="10">
        <v>6</v>
      </c>
      <c r="CO2954" s="10">
        <v>6</v>
      </c>
      <c r="CP2954" s="10">
        <v>4</v>
      </c>
      <c r="CQ2954" s="10">
        <v>5</v>
      </c>
      <c r="CR2954" s="10">
        <v>7</v>
      </c>
      <c r="CS2954" s="10">
        <v>5</v>
      </c>
      <c r="CT2954" s="10">
        <v>6</v>
      </c>
      <c r="CU2954" s="10">
        <v>4</v>
      </c>
      <c r="CV2954" s="10">
        <v>4</v>
      </c>
      <c r="CW2954" s="10">
        <v>4</v>
      </c>
      <c r="CX2954" s="10">
        <v>4</v>
      </c>
      <c r="CY2954" s="10">
        <v>5</v>
      </c>
      <c r="CZ2954" s="10">
        <v>4</v>
      </c>
      <c r="DA2954" s="10">
        <v>3</v>
      </c>
      <c r="DB2954" s="10">
        <v>3</v>
      </c>
      <c r="DC2954" s="10">
        <v>6</v>
      </c>
      <c r="DD2954" s="10">
        <v>3</v>
      </c>
      <c r="DE2954" s="10">
        <v>6</v>
      </c>
      <c r="DF2954" s="10">
        <v>5</v>
      </c>
      <c r="DG2954" s="10">
        <v>6</v>
      </c>
      <c r="DH2954" s="10">
        <v>5</v>
      </c>
      <c r="DI2954" s="10">
        <v>7</v>
      </c>
      <c r="DJ2954" s="10">
        <v>4</v>
      </c>
      <c r="DK2954" s="10">
        <v>5</v>
      </c>
      <c r="DL2954" s="10">
        <v>5</v>
      </c>
      <c r="DM2954" s="9" t="s">
        <v>154</v>
      </c>
      <c r="DN2954" s="10">
        <v>1979</v>
      </c>
      <c r="DO2954" s="9">
        <f t="shared" si="9"/>
        <v>42</v>
      </c>
      <c r="DP2954" s="9" t="s">
        <v>155</v>
      </c>
      <c r="DQ2954" s="9" t="s">
        <v>210</v>
      </c>
      <c r="DR2954" s="9" t="s">
        <v>157</v>
      </c>
      <c r="DS2954" s="9" t="s">
        <v>137</v>
      </c>
      <c r="DT2954" s="9" t="s">
        <v>657</v>
      </c>
      <c r="DU2954" s="9" t="s">
        <v>158</v>
      </c>
      <c r="DV2954" s="9" t="str">
        <f>VLOOKUP(DU2954,Metadata!$B$2:$C$7,2,FALSE)</f>
        <v>6+ years</v>
      </c>
    </row>
    <row r="2955" spans="1:126">
      <c r="A2955" s="13">
        <v>2954</v>
      </c>
      <c r="B2955" s="9" t="s">
        <v>135</v>
      </c>
      <c r="C2955" s="9" t="str">
        <f>VLOOKUP(B2955,Metadata!$M$2:$N$6,2,FALSE)</f>
        <v>Permanent Employee</v>
      </c>
      <c r="D2955" s="9" t="s">
        <v>159</v>
      </c>
      <c r="E2955" s="9" t="s">
        <v>137</v>
      </c>
      <c r="F2955" s="9" t="s">
        <v>138</v>
      </c>
      <c r="G2955" s="9" t="s">
        <v>172</v>
      </c>
      <c r="H2955" s="9" t="str">
        <f>IF(G2955="","",VLOOKUP(G2955,Metadata!$J$2:$K$22,2,FALSE))</f>
        <v>Porto Metropolitan Area</v>
      </c>
      <c r="I2955" s="9" t="s">
        <v>138</v>
      </c>
      <c r="J2955" s="9" t="str">
        <f>IF(I2955="","",VLOOKUP(I2955,Metadata!$P$2:$Q$43,2,FALSE))</f>
        <v>Europe</v>
      </c>
      <c r="K2955" s="9" t="str">
        <f t="shared" si="0"/>
        <v>Portugal</v>
      </c>
      <c r="L2955" s="9" t="s">
        <v>172</v>
      </c>
      <c r="M2955" s="9" t="str">
        <f>IF(L2955="","",VLOOKUP(L2955,Metadata!$J$2:$K$22,2,FALSE))</f>
        <v>Porto Metropolitan Area</v>
      </c>
      <c r="N2955" s="9" t="s">
        <v>214</v>
      </c>
      <c r="O2955" s="9" t="s">
        <v>136</v>
      </c>
      <c r="P2955" s="9" t="s">
        <v>191</v>
      </c>
      <c r="Q2955" s="10" t="str">
        <f t="shared" si="1"/>
        <v>Remote Job (full or flexible)</v>
      </c>
      <c r="R2955" s="10">
        <v>7</v>
      </c>
      <c r="S2955" s="9" t="s">
        <v>216</v>
      </c>
      <c r="T2955" s="9" t="s">
        <v>137</v>
      </c>
      <c r="U2955" s="9" t="str">
        <f>IF(S2955&lt;&gt;"",S2955,IF(T2955&lt;&gt;"",VLOOKUP(T2955,Metadata!$S$2:$T$228,2,FALSE),""))</f>
        <v>Front-End Developer</v>
      </c>
      <c r="V2955" s="9" t="s">
        <v>217</v>
      </c>
      <c r="W2955" s="9" t="s">
        <v>137</v>
      </c>
      <c r="X2955" s="9" t="s">
        <v>145</v>
      </c>
      <c r="Y2955" s="9" t="s">
        <v>137</v>
      </c>
      <c r="Z2955" s="9" t="s">
        <v>218</v>
      </c>
      <c r="AA2955" s="9" t="s">
        <v>165</v>
      </c>
      <c r="AB2955" s="9" t="s">
        <v>137</v>
      </c>
      <c r="AC2955" s="9"/>
      <c r="AD2955" s="9" t="s">
        <v>148</v>
      </c>
      <c r="AE2955" s="9"/>
      <c r="AF2955" s="9" t="s">
        <v>243</v>
      </c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 t="s">
        <v>178</v>
      </c>
      <c r="BB2955" s="9"/>
      <c r="BC2955" s="9"/>
      <c r="BD2955" s="9"/>
      <c r="BE2955" s="9"/>
      <c r="BF2955" s="9"/>
      <c r="BG2955" s="9"/>
      <c r="BH2955" s="9"/>
      <c r="BI2955" s="9"/>
      <c r="BJ2955" s="9" t="s">
        <v>167</v>
      </c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 t="s">
        <v>875</v>
      </c>
      <c r="CA2955" s="10"/>
      <c r="CB2955" s="10" t="str">
        <f t="shared" si="5"/>
        <v/>
      </c>
      <c r="CC2955" s="10"/>
      <c r="CD2955" s="9" t="str">
        <f t="shared" si="2"/>
        <v/>
      </c>
      <c r="CE2955" s="9" t="s">
        <v>168</v>
      </c>
      <c r="CF2955" s="9" t="s">
        <v>169</v>
      </c>
      <c r="CG2955" s="9">
        <f>IF(CF2955="","",VLOOKUP(CF2955,Metadata!$D$2:$H$20,2,FALSE))</f>
        <v>12500</v>
      </c>
      <c r="CH2955" s="9">
        <f>IF(CF2955="","",VLOOKUP(CF2955,Metadata!$D$2:$H$20,4,FALSE))</f>
        <v>0</v>
      </c>
      <c r="CI2955" s="9">
        <f>IF(CF2955="","",VLOOKUP(CF2955,Metadata!$D$2:$H$20,5,FALSE))</f>
        <v>15000</v>
      </c>
      <c r="CJ2955" s="9">
        <f t="shared" si="3"/>
        <v>12500</v>
      </c>
      <c r="CK2955" s="9" t="s">
        <v>221</v>
      </c>
      <c r="CL2955" s="10">
        <v>3</v>
      </c>
      <c r="CM2955" s="10">
        <v>4</v>
      </c>
      <c r="CN2955" s="10">
        <v>7</v>
      </c>
      <c r="CO2955" s="10">
        <v>7</v>
      </c>
      <c r="CP2955" s="10">
        <v>7</v>
      </c>
      <c r="CQ2955" s="10">
        <v>7</v>
      </c>
      <c r="CR2955" s="10">
        <v>7</v>
      </c>
      <c r="CS2955" s="10">
        <v>7</v>
      </c>
      <c r="CT2955" s="10">
        <v>7</v>
      </c>
      <c r="CU2955" s="10">
        <v>7</v>
      </c>
      <c r="CV2955" s="10">
        <v>7</v>
      </c>
      <c r="CW2955" s="10">
        <v>6</v>
      </c>
      <c r="CX2955" s="10">
        <v>7</v>
      </c>
      <c r="CY2955" s="10">
        <v>7</v>
      </c>
      <c r="CZ2955" s="10">
        <v>7</v>
      </c>
      <c r="DA2955" s="10">
        <v>7</v>
      </c>
      <c r="DB2955" s="10">
        <v>7</v>
      </c>
      <c r="DC2955" s="10">
        <v>7</v>
      </c>
      <c r="DD2955" s="10">
        <v>7</v>
      </c>
      <c r="DE2955" s="10">
        <v>7</v>
      </c>
      <c r="DF2955" s="10">
        <v>7</v>
      </c>
      <c r="DG2955" s="10">
        <v>7</v>
      </c>
      <c r="DH2955" s="10">
        <v>7</v>
      </c>
      <c r="DI2955" s="10">
        <v>7</v>
      </c>
      <c r="DJ2955" s="10">
        <v>6</v>
      </c>
      <c r="DK2955" s="10">
        <v>7</v>
      </c>
      <c r="DL2955" s="10">
        <v>6</v>
      </c>
      <c r="DM2955" s="9" t="s">
        <v>154</v>
      </c>
      <c r="DN2955" s="10">
        <v>1993</v>
      </c>
      <c r="DO2955" s="9">
        <f t="shared" si="9"/>
        <v>28</v>
      </c>
      <c r="DP2955" s="9" t="s">
        <v>155</v>
      </c>
      <c r="DQ2955" s="9" t="s">
        <v>156</v>
      </c>
      <c r="DR2955" s="9" t="s">
        <v>157</v>
      </c>
      <c r="DS2955" s="9" t="s">
        <v>137</v>
      </c>
      <c r="DT2955" s="9" t="s">
        <v>657</v>
      </c>
      <c r="DU2955" s="9" t="s">
        <v>168</v>
      </c>
      <c r="DV2955" s="9" t="str">
        <f>VLOOKUP(DU2955,Metadata!$B$2:$C$7,2,FALSE)</f>
        <v>0 - 3 years</v>
      </c>
    </row>
    <row r="2956" spans="1:126">
      <c r="A2956" s="13">
        <v>2955</v>
      </c>
      <c r="B2956" s="9" t="s">
        <v>135</v>
      </c>
      <c r="C2956" s="9" t="str">
        <f>VLOOKUP(B2956,Metadata!$M$2:$N$6,2,FALSE)</f>
        <v>Permanent Employee</v>
      </c>
      <c r="D2956" s="9" t="s">
        <v>159</v>
      </c>
      <c r="E2956" s="9" t="s">
        <v>137</v>
      </c>
      <c r="F2956" s="9" t="s">
        <v>138</v>
      </c>
      <c r="G2956" s="9" t="s">
        <v>172</v>
      </c>
      <c r="H2956" s="9" t="str">
        <f>IF(G2956="","",VLOOKUP(G2956,Metadata!$J$2:$K$22,2,FALSE))</f>
        <v>Porto Metropolitan Area</v>
      </c>
      <c r="I2956" s="9" t="s">
        <v>138</v>
      </c>
      <c r="J2956" s="9" t="str">
        <f>IF(I2956="","",VLOOKUP(I2956,Metadata!$P$2:$Q$43,2,FALSE))</f>
        <v>Europe</v>
      </c>
      <c r="K2956" s="9" t="str">
        <f t="shared" si="0"/>
        <v>Portugal</v>
      </c>
      <c r="L2956" s="9" t="s">
        <v>172</v>
      </c>
      <c r="M2956" s="9" t="str">
        <f>IF(L2956="","",VLOOKUP(L2956,Metadata!$J$2:$K$22,2,FALSE))</f>
        <v>Porto Metropolitan Area</v>
      </c>
      <c r="N2956" s="9" t="s">
        <v>141</v>
      </c>
      <c r="O2956" s="9" t="s">
        <v>137</v>
      </c>
      <c r="P2956" s="9" t="s">
        <v>191</v>
      </c>
      <c r="Q2956" s="10" t="str">
        <f t="shared" si="1"/>
        <v>Remote Job (full or flexible)</v>
      </c>
      <c r="R2956" s="10">
        <v>4</v>
      </c>
      <c r="S2956" s="9" t="s">
        <v>137</v>
      </c>
      <c r="T2956" s="9" t="s">
        <v>876</v>
      </c>
      <c r="U2956" s="9" t="str">
        <f>IF(S2956&lt;&gt;"",S2956,IF(T2956&lt;&gt;"",VLOOKUP(T2956,Metadata!$S$2:$T$228,2,FALSE),""))</f>
        <v>UX/UI Designer</v>
      </c>
      <c r="V2956" s="9" t="s">
        <v>174</v>
      </c>
      <c r="W2956" s="9" t="s">
        <v>137</v>
      </c>
      <c r="X2956" s="9" t="s">
        <v>163</v>
      </c>
      <c r="Y2956" s="9" t="s">
        <v>137</v>
      </c>
      <c r="Z2956" s="9" t="s">
        <v>262</v>
      </c>
      <c r="AA2956" s="9" t="s">
        <v>137</v>
      </c>
      <c r="AB2956" s="9" t="s">
        <v>137</v>
      </c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 t="s">
        <v>150</v>
      </c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 t="s">
        <v>150</v>
      </c>
      <c r="BZ2956" s="9" t="s">
        <v>137</v>
      </c>
      <c r="CA2956" s="10"/>
      <c r="CB2956" s="10" t="str">
        <f t="shared" si="5"/>
        <v/>
      </c>
      <c r="CC2956" s="10"/>
      <c r="CD2956" s="9" t="str">
        <f t="shared" si="2"/>
        <v/>
      </c>
      <c r="CE2956" s="9" t="s">
        <v>232</v>
      </c>
      <c r="CF2956" s="9" t="s">
        <v>225</v>
      </c>
      <c r="CG2956" s="9">
        <f>IF(CF2956="","",VLOOKUP(CF2956,Metadata!$D$2:$H$20,2,FALSE))</f>
        <v>22500</v>
      </c>
      <c r="CH2956" s="9">
        <f>IF(CF2956="","",VLOOKUP(CF2956,Metadata!$D$2:$H$20,4,FALSE))</f>
        <v>20000</v>
      </c>
      <c r="CI2956" s="9">
        <f>IF(CF2956="","",VLOOKUP(CF2956,Metadata!$D$2:$H$20,5,FALSE))</f>
        <v>25000</v>
      </c>
      <c r="CJ2956" s="9">
        <f t="shared" si="3"/>
        <v>22500</v>
      </c>
      <c r="CK2956" s="9" t="s">
        <v>189</v>
      </c>
      <c r="CL2956" s="10">
        <v>5</v>
      </c>
      <c r="CM2956" s="10">
        <v>2</v>
      </c>
      <c r="CN2956" s="10">
        <v>7</v>
      </c>
      <c r="CO2956" s="10">
        <v>7</v>
      </c>
      <c r="CP2956" s="10">
        <v>6</v>
      </c>
      <c r="CQ2956" s="10">
        <v>6</v>
      </c>
      <c r="CR2956" s="10">
        <v>6</v>
      </c>
      <c r="CS2956" s="10">
        <v>7</v>
      </c>
      <c r="CT2956" s="10">
        <v>7</v>
      </c>
      <c r="CU2956" s="10">
        <v>7</v>
      </c>
      <c r="CV2956" s="10">
        <v>6</v>
      </c>
      <c r="CW2956" s="10">
        <v>5</v>
      </c>
      <c r="CX2956" s="10">
        <v>5</v>
      </c>
      <c r="CY2956" s="10">
        <v>6</v>
      </c>
      <c r="CZ2956" s="10">
        <v>7</v>
      </c>
      <c r="DA2956" s="10">
        <v>6</v>
      </c>
      <c r="DB2956" s="10">
        <v>5</v>
      </c>
      <c r="DC2956" s="10">
        <v>7</v>
      </c>
      <c r="DD2956" s="10">
        <v>5</v>
      </c>
      <c r="DE2956" s="10">
        <v>5</v>
      </c>
      <c r="DF2956" s="10">
        <v>5</v>
      </c>
      <c r="DG2956" s="10">
        <v>6</v>
      </c>
      <c r="DH2956" s="10">
        <v>4</v>
      </c>
      <c r="DI2956" s="10">
        <v>6</v>
      </c>
      <c r="DJ2956" s="10">
        <v>4</v>
      </c>
      <c r="DK2956" s="10">
        <v>4</v>
      </c>
      <c r="DL2956" s="10">
        <v>4</v>
      </c>
      <c r="DM2956" s="9" t="s">
        <v>154</v>
      </c>
      <c r="DN2956" s="10">
        <v>1987</v>
      </c>
      <c r="DO2956" s="9">
        <f t="shared" si="9"/>
        <v>34</v>
      </c>
      <c r="DP2956" s="9" t="s">
        <v>155</v>
      </c>
      <c r="DQ2956" s="9" t="s">
        <v>156</v>
      </c>
      <c r="DR2956" s="9" t="s">
        <v>157</v>
      </c>
      <c r="DS2956" s="9" t="s">
        <v>137</v>
      </c>
      <c r="DT2956" s="9" t="s">
        <v>657</v>
      </c>
      <c r="DU2956" s="9" t="s">
        <v>158</v>
      </c>
      <c r="DV2956" s="9" t="str">
        <f>VLOOKUP(DU2956,Metadata!$B$2:$C$7,2,FALSE)</f>
        <v>6+ years</v>
      </c>
    </row>
    <row r="2957" spans="1:126">
      <c r="A2957" s="13">
        <v>2956</v>
      </c>
      <c r="B2957" s="9" t="s">
        <v>135</v>
      </c>
      <c r="C2957" s="9" t="str">
        <f>VLOOKUP(B2957,Metadata!$M$2:$N$6,2,FALSE)</f>
        <v>Permanent Employee</v>
      </c>
      <c r="D2957" s="9" t="s">
        <v>159</v>
      </c>
      <c r="E2957" s="9" t="s">
        <v>137</v>
      </c>
      <c r="F2957" s="9" t="s">
        <v>138</v>
      </c>
      <c r="G2957" s="9" t="s">
        <v>172</v>
      </c>
      <c r="H2957" s="9" t="str">
        <f>IF(G2957="","",VLOOKUP(G2957,Metadata!$J$2:$K$22,2,FALSE))</f>
        <v>Porto Metropolitan Area</v>
      </c>
      <c r="I2957" s="9" t="s">
        <v>399</v>
      </c>
      <c r="J2957" s="9" t="str">
        <f>IF(I2957="","",VLOOKUP(I2957,Metadata!$P$2:$Q$43,2,FALSE))</f>
        <v>Middle East</v>
      </c>
      <c r="K2957" s="9" t="str">
        <f t="shared" si="0"/>
        <v>International</v>
      </c>
      <c r="L2957" s="9" t="s">
        <v>137</v>
      </c>
      <c r="M2957" s="9" t="str">
        <f>IF(L2957="","",VLOOKUP(L2957,Metadata!$J$2:$K$22,2,FALSE))</f>
        <v/>
      </c>
      <c r="N2957" s="9" t="s">
        <v>141</v>
      </c>
      <c r="O2957" s="9" t="s">
        <v>137</v>
      </c>
      <c r="P2957" s="9" t="s">
        <v>191</v>
      </c>
      <c r="Q2957" s="10" t="str">
        <f t="shared" si="1"/>
        <v>Remote Job (full or flexible)</v>
      </c>
      <c r="R2957" s="10">
        <v>6</v>
      </c>
      <c r="S2957" s="9" t="s">
        <v>282</v>
      </c>
      <c r="T2957" s="9" t="s">
        <v>137</v>
      </c>
      <c r="U2957" s="9" t="str">
        <f>IF(S2957&lt;&gt;"",S2957,IF(T2957&lt;&gt;"",VLOOKUP(T2957,Metadata!$S$2:$T$228,2,FALSE),""))</f>
        <v>Computer &amp; Network Security</v>
      </c>
      <c r="V2957" s="9" t="s">
        <v>391</v>
      </c>
      <c r="W2957" s="9" t="s">
        <v>137</v>
      </c>
      <c r="X2957" s="9" t="s">
        <v>145</v>
      </c>
      <c r="Y2957" s="9" t="s">
        <v>137</v>
      </c>
      <c r="Z2957" s="9" t="s">
        <v>224</v>
      </c>
      <c r="AA2957" s="9" t="s">
        <v>165</v>
      </c>
      <c r="AB2957" s="9" t="s">
        <v>137</v>
      </c>
      <c r="AC2957" s="9"/>
      <c r="AD2957" s="9" t="s">
        <v>148</v>
      </c>
      <c r="AE2957" s="9" t="s">
        <v>194</v>
      </c>
      <c r="AF2957" s="9" t="s">
        <v>243</v>
      </c>
      <c r="AG2957" s="9" t="s">
        <v>166</v>
      </c>
      <c r="AH2957" s="9"/>
      <c r="AI2957" s="9"/>
      <c r="AJ2957" s="9" t="s">
        <v>185</v>
      </c>
      <c r="AK2957" s="9"/>
      <c r="AL2957" s="9"/>
      <c r="AM2957" s="9"/>
      <c r="AN2957" s="9"/>
      <c r="AO2957" s="9"/>
      <c r="AP2957" s="9"/>
      <c r="AQ2957" s="9"/>
      <c r="AR2957" s="9"/>
      <c r="AS2957" s="9"/>
      <c r="AT2957" s="9" t="s">
        <v>324</v>
      </c>
      <c r="AU2957" s="9"/>
      <c r="AV2957" s="9"/>
      <c r="AW2957" s="9"/>
      <c r="AX2957" s="9"/>
      <c r="AY2957" s="9"/>
      <c r="AZ2957" s="9"/>
      <c r="BA2957" s="9"/>
      <c r="BB2957" s="9" t="s">
        <v>284</v>
      </c>
      <c r="BC2957" s="9"/>
      <c r="BD2957" s="9"/>
      <c r="BE2957" s="9"/>
      <c r="BF2957" s="9"/>
      <c r="BG2957" s="9"/>
      <c r="BH2957" s="9"/>
      <c r="BI2957" s="9"/>
      <c r="BJ2957" s="9"/>
      <c r="BK2957" s="9" t="s">
        <v>198</v>
      </c>
      <c r="BL2957" s="9"/>
      <c r="BM2957" s="9"/>
      <c r="BN2957" s="9" t="s">
        <v>186</v>
      </c>
      <c r="BO2957" s="9"/>
      <c r="BP2957" s="9"/>
      <c r="BQ2957" s="9" t="s">
        <v>219</v>
      </c>
      <c r="BR2957" s="9"/>
      <c r="BS2957" s="9"/>
      <c r="BT2957" s="9"/>
      <c r="BU2957" s="9"/>
      <c r="BV2957" s="9"/>
      <c r="BW2957" s="9"/>
      <c r="BX2957" s="9"/>
      <c r="BY2957" s="9"/>
      <c r="BZ2957" s="9"/>
      <c r="CA2957" s="10"/>
      <c r="CB2957" s="10" t="str">
        <f t="shared" si="5"/>
        <v/>
      </c>
      <c r="CC2957" s="10"/>
      <c r="CD2957" s="9" t="str">
        <f t="shared" si="2"/>
        <v/>
      </c>
      <c r="CE2957" s="9" t="s">
        <v>168</v>
      </c>
      <c r="CF2957" s="9" t="s">
        <v>254</v>
      </c>
      <c r="CG2957" s="9">
        <f>IF(CF2957="","",VLOOKUP(CF2957,Metadata!$D$2:$H$20,2,FALSE))</f>
        <v>37500</v>
      </c>
      <c r="CH2957" s="9">
        <f>IF(CF2957="","",VLOOKUP(CF2957,Metadata!$D$2:$H$20,4,FALSE))</f>
        <v>35000</v>
      </c>
      <c r="CI2957" s="9">
        <f>IF(CF2957="","",VLOOKUP(CF2957,Metadata!$D$2:$H$20,5,FALSE))</f>
        <v>40000</v>
      </c>
      <c r="CJ2957" s="9">
        <f t="shared" si="3"/>
        <v>37500</v>
      </c>
      <c r="CK2957" s="9" t="s">
        <v>221</v>
      </c>
      <c r="CL2957" s="10">
        <v>6</v>
      </c>
      <c r="CM2957" s="10">
        <v>1</v>
      </c>
      <c r="CN2957" s="10">
        <v>7</v>
      </c>
      <c r="CO2957" s="10">
        <v>6</v>
      </c>
      <c r="CP2957" s="10">
        <v>5</v>
      </c>
      <c r="CQ2957" s="10">
        <v>6</v>
      </c>
      <c r="CR2957" s="10">
        <v>7</v>
      </c>
      <c r="CS2957" s="10">
        <v>5</v>
      </c>
      <c r="CT2957" s="10">
        <v>6</v>
      </c>
      <c r="CU2957" s="10">
        <v>4</v>
      </c>
      <c r="CV2957" s="10">
        <v>5</v>
      </c>
      <c r="CW2957" s="10">
        <v>2</v>
      </c>
      <c r="CX2957" s="10">
        <v>5</v>
      </c>
      <c r="CY2957" s="10">
        <v>3</v>
      </c>
      <c r="CZ2957" s="10">
        <v>5</v>
      </c>
      <c r="DA2957" s="10">
        <v>4</v>
      </c>
      <c r="DB2957" s="10">
        <v>4</v>
      </c>
      <c r="DC2957" s="10">
        <v>6</v>
      </c>
      <c r="DD2957" s="10">
        <v>3</v>
      </c>
      <c r="DE2957" s="10">
        <v>4</v>
      </c>
      <c r="DF2957" s="10">
        <v>6</v>
      </c>
      <c r="DG2957" s="10">
        <v>5</v>
      </c>
      <c r="DH2957" s="10">
        <v>4</v>
      </c>
      <c r="DI2957" s="10">
        <v>6</v>
      </c>
      <c r="DJ2957" s="10">
        <v>5</v>
      </c>
      <c r="DK2957" s="10">
        <v>5</v>
      </c>
      <c r="DL2957" s="10">
        <v>6</v>
      </c>
      <c r="DM2957" s="9" t="s">
        <v>154</v>
      </c>
      <c r="DN2957" s="10">
        <v>1988</v>
      </c>
      <c r="DO2957" s="9">
        <f t="shared" si="9"/>
        <v>33</v>
      </c>
      <c r="DP2957" s="9" t="s">
        <v>155</v>
      </c>
      <c r="DQ2957" s="9" t="s">
        <v>210</v>
      </c>
      <c r="DR2957" s="9" t="s">
        <v>157</v>
      </c>
      <c r="DS2957" s="9" t="s">
        <v>137</v>
      </c>
      <c r="DT2957" s="9" t="s">
        <v>657</v>
      </c>
      <c r="DU2957" s="9" t="s">
        <v>223</v>
      </c>
      <c r="DV2957" s="9" t="str">
        <f>VLOOKUP(DU2957,Metadata!$B$2:$C$7,2,FALSE)</f>
        <v>3 - 6 years</v>
      </c>
    </row>
    <row r="2958" spans="1:126">
      <c r="A2958" s="13">
        <v>2957</v>
      </c>
      <c r="B2958" s="9" t="s">
        <v>135</v>
      </c>
      <c r="C2958" s="9" t="str">
        <f>VLOOKUP(B2958,Metadata!$M$2:$N$6,2,FALSE)</f>
        <v>Permanent Employee</v>
      </c>
      <c r="D2958" s="9" t="s">
        <v>159</v>
      </c>
      <c r="E2958" s="9" t="s">
        <v>137</v>
      </c>
      <c r="F2958" s="9" t="s">
        <v>138</v>
      </c>
      <c r="G2958" s="9" t="s">
        <v>172</v>
      </c>
      <c r="H2958" s="9" t="str">
        <f>IF(G2958="","",VLOOKUP(G2958,Metadata!$J$2:$K$22,2,FALSE))</f>
        <v>Porto Metropolitan Area</v>
      </c>
      <c r="I2958" s="9" t="s">
        <v>138</v>
      </c>
      <c r="J2958" s="9" t="str">
        <f>IF(I2958="","",VLOOKUP(I2958,Metadata!$P$2:$Q$43,2,FALSE))</f>
        <v>Europe</v>
      </c>
      <c r="K2958" s="9" t="str">
        <f t="shared" si="0"/>
        <v>Portugal</v>
      </c>
      <c r="L2958" s="9" t="s">
        <v>172</v>
      </c>
      <c r="M2958" s="9" t="str">
        <f>IF(L2958="","",VLOOKUP(L2958,Metadata!$J$2:$K$22,2,FALSE))</f>
        <v>Porto Metropolitan Area</v>
      </c>
      <c r="N2958" s="9" t="s">
        <v>141</v>
      </c>
      <c r="O2958" s="9" t="s">
        <v>137</v>
      </c>
      <c r="P2958" s="9" t="s">
        <v>142</v>
      </c>
      <c r="Q2958" s="10" t="str">
        <f t="shared" si="1"/>
        <v>Full Office Job</v>
      </c>
      <c r="R2958" s="10">
        <v>4</v>
      </c>
      <c r="S2958" s="9" t="s">
        <v>161</v>
      </c>
      <c r="T2958" s="9" t="s">
        <v>137</v>
      </c>
      <c r="U2958" s="9" t="str">
        <f>IF(S2958&lt;&gt;"",S2958,IF(T2958&lt;&gt;"",VLOOKUP(T2958,Metadata!$S$2:$T$228,2,FALSE),""))</f>
        <v>Full-Stack Developer</v>
      </c>
      <c r="V2958" s="9" t="s">
        <v>274</v>
      </c>
      <c r="W2958" s="9" t="s">
        <v>137</v>
      </c>
      <c r="X2958" s="9" t="s">
        <v>175</v>
      </c>
      <c r="Y2958" s="9" t="s">
        <v>137</v>
      </c>
      <c r="Z2958" s="9" t="s">
        <v>262</v>
      </c>
      <c r="AA2958" s="9" t="s">
        <v>165</v>
      </c>
      <c r="AB2958" s="9" t="s">
        <v>137</v>
      </c>
      <c r="AC2958" s="9"/>
      <c r="AD2958" s="9"/>
      <c r="AE2958" s="9"/>
      <c r="AF2958" s="9" t="s">
        <v>243</v>
      </c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 t="s">
        <v>178</v>
      </c>
      <c r="BB2958" s="9"/>
      <c r="BC2958" s="9"/>
      <c r="BD2958" s="9"/>
      <c r="BE2958" s="9"/>
      <c r="BF2958" s="9"/>
      <c r="BG2958" s="9"/>
      <c r="BH2958" s="9"/>
      <c r="BI2958" s="9"/>
      <c r="BJ2958" s="9" t="s">
        <v>167</v>
      </c>
      <c r="BK2958" s="9"/>
      <c r="BL2958" s="9"/>
      <c r="BM2958" s="9"/>
      <c r="BN2958" s="9"/>
      <c r="BO2958" s="9" t="s">
        <v>257</v>
      </c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10"/>
      <c r="CB2958" s="10" t="str">
        <f t="shared" si="5"/>
        <v/>
      </c>
      <c r="CC2958" s="10"/>
      <c r="CD2958" s="9" t="str">
        <f t="shared" si="2"/>
        <v/>
      </c>
      <c r="CE2958" s="9" t="s">
        <v>168</v>
      </c>
      <c r="CF2958" s="9" t="s">
        <v>225</v>
      </c>
      <c r="CG2958" s="9">
        <f>IF(CF2958="","",VLOOKUP(CF2958,Metadata!$D$2:$H$20,2,FALSE))</f>
        <v>22500</v>
      </c>
      <c r="CH2958" s="9">
        <f>IF(CF2958="","",VLOOKUP(CF2958,Metadata!$D$2:$H$20,4,FALSE))</f>
        <v>20000</v>
      </c>
      <c r="CI2958" s="9">
        <f>IF(CF2958="","",VLOOKUP(CF2958,Metadata!$D$2:$H$20,5,FALSE))</f>
        <v>25000</v>
      </c>
      <c r="CJ2958" s="9">
        <f t="shared" si="3"/>
        <v>22500</v>
      </c>
      <c r="CK2958" s="9" t="s">
        <v>153</v>
      </c>
      <c r="CL2958" s="10">
        <v>4</v>
      </c>
      <c r="CM2958" s="10">
        <v>1</v>
      </c>
      <c r="CN2958" s="10">
        <v>7</v>
      </c>
      <c r="CO2958" s="10">
        <v>7</v>
      </c>
      <c r="CP2958" s="10">
        <v>4</v>
      </c>
      <c r="CQ2958" s="10">
        <v>6</v>
      </c>
      <c r="CR2958" s="10">
        <v>5</v>
      </c>
      <c r="CS2958" s="10">
        <v>6</v>
      </c>
      <c r="CT2958" s="10">
        <v>7</v>
      </c>
      <c r="CU2958" s="10">
        <v>6</v>
      </c>
      <c r="CV2958" s="10">
        <v>1</v>
      </c>
      <c r="CW2958" s="10">
        <v>1</v>
      </c>
      <c r="CX2958" s="10">
        <v>6</v>
      </c>
      <c r="CY2958" s="10">
        <v>5</v>
      </c>
      <c r="CZ2958" s="10">
        <v>4</v>
      </c>
      <c r="DA2958" s="10">
        <v>4</v>
      </c>
      <c r="DB2958" s="10">
        <v>1</v>
      </c>
      <c r="DC2958" s="10">
        <v>4</v>
      </c>
      <c r="DD2958" s="10">
        <v>1</v>
      </c>
      <c r="DE2958" s="10">
        <v>4</v>
      </c>
      <c r="DF2958" s="10">
        <v>4</v>
      </c>
      <c r="DG2958" s="10">
        <v>5</v>
      </c>
      <c r="DH2958" s="10">
        <v>4</v>
      </c>
      <c r="DI2958" s="10">
        <v>4</v>
      </c>
      <c r="DJ2958" s="10">
        <v>2</v>
      </c>
      <c r="DK2958" s="10">
        <v>2</v>
      </c>
      <c r="DL2958" s="10">
        <v>2</v>
      </c>
      <c r="DM2958" s="9" t="s">
        <v>154</v>
      </c>
      <c r="DN2958" s="10">
        <v>1989</v>
      </c>
      <c r="DO2958" s="9">
        <f t="shared" si="9"/>
        <v>32</v>
      </c>
      <c r="DP2958" s="9" t="s">
        <v>155</v>
      </c>
      <c r="DQ2958" s="9" t="s">
        <v>202</v>
      </c>
      <c r="DR2958" s="9" t="s">
        <v>157</v>
      </c>
      <c r="DS2958" s="9" t="s">
        <v>137</v>
      </c>
      <c r="DT2958" s="9" t="s">
        <v>657</v>
      </c>
      <c r="DU2958" s="9" t="s">
        <v>203</v>
      </c>
      <c r="DV2958" s="9" t="str">
        <f>VLOOKUP(DU2958,Metadata!$B$2:$C$7,2,FALSE)</f>
        <v>6+ years</v>
      </c>
    </row>
    <row r="2959" spans="1:126">
      <c r="A2959" s="13">
        <v>2958</v>
      </c>
      <c r="B2959" s="9" t="s">
        <v>135</v>
      </c>
      <c r="C2959" s="9" t="str">
        <f>VLOOKUP(B2959,Metadata!$M$2:$N$6,2,FALSE)</f>
        <v>Permanent Employee</v>
      </c>
      <c r="D2959" s="9" t="s">
        <v>159</v>
      </c>
      <c r="E2959" s="9" t="s">
        <v>137</v>
      </c>
      <c r="F2959" s="9" t="s">
        <v>138</v>
      </c>
      <c r="G2959" s="9" t="s">
        <v>140</v>
      </c>
      <c r="H2959" s="9" t="str">
        <f>IF(G2959="","",VLOOKUP(G2959,Metadata!$J$2:$K$22,2,FALSE))</f>
        <v>Lisbon Metropolitan Area</v>
      </c>
      <c r="I2959" s="9" t="s">
        <v>138</v>
      </c>
      <c r="J2959" s="9" t="str">
        <f>IF(I2959="","",VLOOKUP(I2959,Metadata!$P$2:$Q$43,2,FALSE))</f>
        <v>Europe</v>
      </c>
      <c r="K2959" s="9" t="str">
        <f t="shared" si="0"/>
        <v>Portugal</v>
      </c>
      <c r="L2959" s="9" t="s">
        <v>140</v>
      </c>
      <c r="M2959" s="9" t="str">
        <f>IF(L2959="","",VLOOKUP(L2959,Metadata!$J$2:$K$22,2,FALSE))</f>
        <v>Lisbon Metropolitan Area</v>
      </c>
      <c r="N2959" s="9" t="s">
        <v>214</v>
      </c>
      <c r="O2959" s="9" t="s">
        <v>136</v>
      </c>
      <c r="P2959" s="9" t="s">
        <v>142</v>
      </c>
      <c r="Q2959" s="10" t="str">
        <f t="shared" si="1"/>
        <v>Full Office Job</v>
      </c>
      <c r="R2959" s="10">
        <v>6</v>
      </c>
      <c r="S2959" s="9" t="s">
        <v>183</v>
      </c>
      <c r="T2959" s="9" t="s">
        <v>137</v>
      </c>
      <c r="U2959" s="9" t="str">
        <f>IF(S2959&lt;&gt;"",S2959,IF(T2959&lt;&gt;"",VLOOKUP(T2959,Metadata!$S$2:$T$228,2,FALSE),""))</f>
        <v>Product Owner/Product Manager</v>
      </c>
      <c r="V2959" s="9" t="s">
        <v>217</v>
      </c>
      <c r="W2959" s="9" t="s">
        <v>137</v>
      </c>
      <c r="X2959" s="9" t="s">
        <v>145</v>
      </c>
      <c r="Y2959" s="9" t="s">
        <v>137</v>
      </c>
      <c r="Z2959" s="9" t="s">
        <v>184</v>
      </c>
      <c r="AA2959" s="9" t="s">
        <v>137</v>
      </c>
      <c r="AB2959" s="9" t="s">
        <v>137</v>
      </c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 t="s">
        <v>150</v>
      </c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 t="s">
        <v>150</v>
      </c>
      <c r="BZ2959" s="9" t="s">
        <v>137</v>
      </c>
      <c r="CA2959" s="10"/>
      <c r="CB2959" s="10" t="str">
        <f t="shared" si="5"/>
        <v/>
      </c>
      <c r="CC2959" s="10"/>
      <c r="CD2959" s="9" t="str">
        <f t="shared" si="2"/>
        <v/>
      </c>
      <c r="CE2959" s="9" t="s">
        <v>168</v>
      </c>
      <c r="CF2959" s="9" t="s">
        <v>248</v>
      </c>
      <c r="CG2959" s="9">
        <f>IF(CF2959="","",VLOOKUP(CF2959,Metadata!$D$2:$H$20,2,FALSE))</f>
        <v>57500</v>
      </c>
      <c r="CH2959" s="9">
        <f>IF(CF2959="","",VLOOKUP(CF2959,Metadata!$D$2:$H$20,4,FALSE))</f>
        <v>55000</v>
      </c>
      <c r="CI2959" s="9">
        <f>IF(CF2959="","",VLOOKUP(CF2959,Metadata!$D$2:$H$20,5,FALSE))</f>
        <v>60000</v>
      </c>
      <c r="CJ2959" s="9">
        <f t="shared" si="3"/>
        <v>57500</v>
      </c>
      <c r="CK2959" s="9" t="s">
        <v>189</v>
      </c>
      <c r="CL2959" s="10">
        <v>3</v>
      </c>
      <c r="CM2959" s="10">
        <v>2</v>
      </c>
      <c r="CN2959" s="10">
        <v>7</v>
      </c>
      <c r="CO2959" s="10">
        <v>7</v>
      </c>
      <c r="CP2959" s="10">
        <v>7</v>
      </c>
      <c r="CQ2959" s="10">
        <v>7</v>
      </c>
      <c r="CR2959" s="10">
        <v>7</v>
      </c>
      <c r="CS2959" s="10">
        <v>7</v>
      </c>
      <c r="CT2959" s="10">
        <v>7</v>
      </c>
      <c r="CU2959" s="10">
        <v>5</v>
      </c>
      <c r="CV2959" s="10">
        <v>4</v>
      </c>
      <c r="CW2959" s="10">
        <v>4</v>
      </c>
      <c r="CX2959" s="10">
        <v>7</v>
      </c>
      <c r="CY2959" s="10">
        <v>6</v>
      </c>
      <c r="CZ2959" s="10">
        <v>7</v>
      </c>
      <c r="DA2959" s="10">
        <v>6</v>
      </c>
      <c r="DB2959" s="10">
        <v>6</v>
      </c>
      <c r="DC2959" s="10">
        <v>7</v>
      </c>
      <c r="DD2959" s="10">
        <v>5</v>
      </c>
      <c r="DE2959" s="10">
        <v>6</v>
      </c>
      <c r="DF2959" s="10">
        <v>6</v>
      </c>
      <c r="DG2959" s="10">
        <v>5</v>
      </c>
      <c r="DH2959" s="10">
        <v>6</v>
      </c>
      <c r="DI2959" s="10">
        <v>7</v>
      </c>
      <c r="DJ2959" s="10">
        <v>5</v>
      </c>
      <c r="DK2959" s="10">
        <v>6</v>
      </c>
      <c r="DL2959" s="10">
        <v>6</v>
      </c>
      <c r="DM2959" s="9" t="s">
        <v>154</v>
      </c>
      <c r="DN2959" s="10">
        <v>1980</v>
      </c>
      <c r="DO2959" s="9">
        <f t="shared" si="9"/>
        <v>41</v>
      </c>
      <c r="DP2959" s="9" t="s">
        <v>155</v>
      </c>
      <c r="DQ2959" s="9" t="s">
        <v>156</v>
      </c>
      <c r="DR2959" s="9" t="s">
        <v>157</v>
      </c>
      <c r="DS2959" s="9" t="s">
        <v>137</v>
      </c>
      <c r="DT2959" s="9" t="s">
        <v>657</v>
      </c>
      <c r="DU2959" s="9" t="s">
        <v>158</v>
      </c>
      <c r="DV2959" s="9" t="str">
        <f>VLOOKUP(DU2959,Metadata!$B$2:$C$7,2,FALSE)</f>
        <v>6+ years</v>
      </c>
    </row>
    <row r="2960" spans="1:126">
      <c r="A2960" s="13">
        <v>2959</v>
      </c>
      <c r="B2960" s="9" t="s">
        <v>135</v>
      </c>
      <c r="C2960" s="9" t="str">
        <f>VLOOKUP(B2960,Metadata!$M$2:$N$6,2,FALSE)</f>
        <v>Permanent Employee</v>
      </c>
      <c r="D2960" s="9" t="s">
        <v>159</v>
      </c>
      <c r="E2960" s="9" t="s">
        <v>137</v>
      </c>
      <c r="F2960" s="9" t="s">
        <v>138</v>
      </c>
      <c r="G2960" s="9" t="s">
        <v>160</v>
      </c>
      <c r="H2960" s="9" t="str">
        <f>IF(G2960="","",VLOOKUP(G2960,Metadata!$J$2:$K$22,2,FALSE))</f>
        <v>Centre</v>
      </c>
      <c r="I2960" s="9" t="s">
        <v>320</v>
      </c>
      <c r="J2960" s="9" t="str">
        <f>IF(I2960="","",VLOOKUP(I2960,Metadata!$P$2:$Q$43,2,FALSE))</f>
        <v>Europe</v>
      </c>
      <c r="K2960" s="9" t="str">
        <f t="shared" si="0"/>
        <v>International</v>
      </c>
      <c r="L2960" s="9" t="s">
        <v>137</v>
      </c>
      <c r="M2960" s="9" t="str">
        <f>IF(L2960="","",VLOOKUP(L2960,Metadata!$J$2:$K$22,2,FALSE))</f>
        <v/>
      </c>
      <c r="N2960" s="9" t="s">
        <v>141</v>
      </c>
      <c r="O2960" s="9" t="s">
        <v>137</v>
      </c>
      <c r="P2960" s="9" t="s">
        <v>191</v>
      </c>
      <c r="Q2960" s="10" t="str">
        <f t="shared" si="1"/>
        <v>Remote Job (full or flexible)</v>
      </c>
      <c r="R2960" s="10">
        <v>7</v>
      </c>
      <c r="S2960" s="9" t="s">
        <v>216</v>
      </c>
      <c r="T2960" s="9" t="s">
        <v>137</v>
      </c>
      <c r="U2960" s="9" t="str">
        <f>IF(S2960&lt;&gt;"",S2960,IF(T2960&lt;&gt;"",VLOOKUP(T2960,Metadata!$S$2:$T$228,2,FALSE),""))</f>
        <v>Front-End Developer</v>
      </c>
      <c r="V2960" s="9" t="s">
        <v>274</v>
      </c>
      <c r="W2960" s="9" t="s">
        <v>137</v>
      </c>
      <c r="X2960" s="9" t="s">
        <v>163</v>
      </c>
      <c r="Y2960" s="9" t="s">
        <v>137</v>
      </c>
      <c r="Z2960" s="9" t="s">
        <v>262</v>
      </c>
      <c r="AA2960" s="9" t="s">
        <v>165</v>
      </c>
      <c r="AB2960" s="9" t="s">
        <v>137</v>
      </c>
      <c r="AC2960" s="9"/>
      <c r="AD2960" s="9"/>
      <c r="AE2960" s="9"/>
      <c r="AF2960" s="9"/>
      <c r="AG2960" s="9"/>
      <c r="AH2960" s="9"/>
      <c r="AI2960" s="9"/>
      <c r="AJ2960" s="9" t="s">
        <v>185</v>
      </c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 t="s">
        <v>199</v>
      </c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10"/>
      <c r="CB2960" s="10" t="str">
        <f t="shared" si="5"/>
        <v/>
      </c>
      <c r="CC2960" s="10"/>
      <c r="CD2960" s="9" t="str">
        <f t="shared" si="2"/>
        <v/>
      </c>
      <c r="CE2960" s="9" t="s">
        <v>168</v>
      </c>
      <c r="CF2960" s="9" t="s">
        <v>152</v>
      </c>
      <c r="CG2960" s="9">
        <f>IF(CF2960="","",VLOOKUP(CF2960,Metadata!$D$2:$H$20,2,FALSE))</f>
        <v>32500</v>
      </c>
      <c r="CH2960" s="9">
        <f>IF(CF2960="","",VLOOKUP(CF2960,Metadata!$D$2:$H$20,4,FALSE))</f>
        <v>30000</v>
      </c>
      <c r="CI2960" s="9">
        <f>IF(CF2960="","",VLOOKUP(CF2960,Metadata!$D$2:$H$20,5,FALSE))</f>
        <v>35000</v>
      </c>
      <c r="CJ2960" s="9">
        <f t="shared" si="3"/>
        <v>32500</v>
      </c>
      <c r="CK2960" s="9" t="s">
        <v>189</v>
      </c>
      <c r="CL2960" s="10">
        <v>1</v>
      </c>
      <c r="CM2960" s="10">
        <v>5</v>
      </c>
      <c r="CN2960" s="10">
        <v>7</v>
      </c>
      <c r="CO2960" s="10">
        <v>7</v>
      </c>
      <c r="CP2960" s="10">
        <v>7</v>
      </c>
      <c r="CQ2960" s="10">
        <v>7</v>
      </c>
      <c r="CR2960" s="10">
        <v>7</v>
      </c>
      <c r="CS2960" s="10">
        <v>7</v>
      </c>
      <c r="CT2960" s="10">
        <v>7</v>
      </c>
      <c r="CU2960" s="10">
        <v>7</v>
      </c>
      <c r="CV2960" s="10">
        <v>7</v>
      </c>
      <c r="CW2960" s="10">
        <v>7</v>
      </c>
      <c r="CX2960" s="10">
        <v>7</v>
      </c>
      <c r="CY2960" s="10">
        <v>7</v>
      </c>
      <c r="CZ2960" s="10">
        <v>7</v>
      </c>
      <c r="DA2960" s="10">
        <v>5</v>
      </c>
      <c r="DB2960" s="10">
        <v>7</v>
      </c>
      <c r="DC2960" s="10">
        <v>7</v>
      </c>
      <c r="DD2960" s="10">
        <v>7</v>
      </c>
      <c r="DE2960" s="10">
        <v>7</v>
      </c>
      <c r="DF2960" s="10">
        <v>7</v>
      </c>
      <c r="DG2960" s="10">
        <v>7</v>
      </c>
      <c r="DH2960" s="10">
        <v>7</v>
      </c>
      <c r="DI2960" s="10">
        <v>7</v>
      </c>
      <c r="DJ2960" s="10">
        <v>5</v>
      </c>
      <c r="DK2960" s="10">
        <v>7</v>
      </c>
      <c r="DL2960" s="10">
        <v>7</v>
      </c>
      <c r="DM2960" s="9" t="s">
        <v>154</v>
      </c>
      <c r="DN2960" s="10">
        <v>1985</v>
      </c>
      <c r="DO2960" s="9">
        <f t="shared" si="9"/>
        <v>36</v>
      </c>
      <c r="DP2960" s="9" t="s">
        <v>155</v>
      </c>
      <c r="DQ2960" s="9" t="s">
        <v>156</v>
      </c>
      <c r="DR2960" s="9" t="s">
        <v>157</v>
      </c>
      <c r="DS2960" s="9" t="s">
        <v>137</v>
      </c>
      <c r="DT2960" s="9" t="s">
        <v>657</v>
      </c>
      <c r="DU2960" s="9" t="s">
        <v>158</v>
      </c>
      <c r="DV2960" s="9" t="str">
        <f>VLOOKUP(DU2960,Metadata!$B$2:$C$7,2,FALSE)</f>
        <v>6+ years</v>
      </c>
    </row>
    <row r="2961" spans="1:126">
      <c r="A2961" s="13">
        <v>2960</v>
      </c>
      <c r="B2961" s="9" t="s">
        <v>135</v>
      </c>
      <c r="C2961" s="9" t="str">
        <f>VLOOKUP(B2961,Metadata!$M$2:$N$6,2,FALSE)</f>
        <v>Permanent Employee</v>
      </c>
      <c r="D2961" s="9" t="s">
        <v>159</v>
      </c>
      <c r="E2961" s="9" t="s">
        <v>137</v>
      </c>
      <c r="F2961" s="9" t="s">
        <v>138</v>
      </c>
      <c r="G2961" s="9" t="s">
        <v>140</v>
      </c>
      <c r="H2961" s="9" t="str">
        <f>IF(G2961="","",VLOOKUP(G2961,Metadata!$J$2:$K$22,2,FALSE))</f>
        <v>Lisbon Metropolitan Area</v>
      </c>
      <c r="I2961" s="9" t="s">
        <v>138</v>
      </c>
      <c r="J2961" s="9" t="str">
        <f>IF(I2961="","",VLOOKUP(I2961,Metadata!$P$2:$Q$43,2,FALSE))</f>
        <v>Europe</v>
      </c>
      <c r="K2961" s="9" t="str">
        <f t="shared" si="0"/>
        <v>Portugal</v>
      </c>
      <c r="L2961" s="9" t="s">
        <v>140</v>
      </c>
      <c r="M2961" s="9" t="str">
        <f>IF(L2961="","",VLOOKUP(L2961,Metadata!$J$2:$K$22,2,FALSE))</f>
        <v>Lisbon Metropolitan Area</v>
      </c>
      <c r="N2961" s="9" t="s">
        <v>141</v>
      </c>
      <c r="O2961" s="9" t="s">
        <v>137</v>
      </c>
      <c r="P2961" s="9" t="s">
        <v>142</v>
      </c>
      <c r="Q2961" s="10" t="str">
        <f t="shared" si="1"/>
        <v>Full Office Job</v>
      </c>
      <c r="R2961" s="10">
        <v>6</v>
      </c>
      <c r="S2961" s="9" t="s">
        <v>266</v>
      </c>
      <c r="T2961" s="9" t="s">
        <v>137</v>
      </c>
      <c r="U2961" s="9" t="str">
        <f>IF(S2961&lt;&gt;"",S2961,IF(T2961&lt;&gt;"",VLOOKUP(T2961,Metadata!$S$2:$T$228,2,FALSE),""))</f>
        <v>Data Scientist/Data Engineer</v>
      </c>
      <c r="V2961" s="9" t="s">
        <v>207</v>
      </c>
      <c r="W2961" s="9" t="s">
        <v>137</v>
      </c>
      <c r="X2961" s="9" t="s">
        <v>208</v>
      </c>
      <c r="Y2961" s="9" t="s">
        <v>137</v>
      </c>
      <c r="Z2961" s="9" t="s">
        <v>146</v>
      </c>
      <c r="AA2961" s="9" t="s">
        <v>137</v>
      </c>
      <c r="AB2961" s="9" t="s">
        <v>137</v>
      </c>
      <c r="AC2961" s="9" t="s">
        <v>147</v>
      </c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 t="s">
        <v>150</v>
      </c>
      <c r="BZ2961" s="9" t="s">
        <v>137</v>
      </c>
      <c r="CA2961" s="10"/>
      <c r="CB2961" s="10" t="str">
        <f t="shared" si="5"/>
        <v/>
      </c>
      <c r="CC2961" s="10"/>
      <c r="CD2961" s="9" t="str">
        <f t="shared" si="2"/>
        <v/>
      </c>
      <c r="CE2961" s="9" t="s">
        <v>151</v>
      </c>
      <c r="CF2961" s="9" t="s">
        <v>220</v>
      </c>
      <c r="CG2961" s="9">
        <f>IF(CF2961="","",VLOOKUP(CF2961,Metadata!$D$2:$H$20,2,FALSE))</f>
        <v>27500</v>
      </c>
      <c r="CH2961" s="9">
        <f>IF(CF2961="","",VLOOKUP(CF2961,Metadata!$D$2:$H$20,4,FALSE))</f>
        <v>25000</v>
      </c>
      <c r="CI2961" s="9">
        <f>IF(CF2961="","",VLOOKUP(CF2961,Metadata!$D$2:$H$20,5,FALSE))</f>
        <v>30000</v>
      </c>
      <c r="CJ2961" s="9">
        <f t="shared" si="3"/>
        <v>27500</v>
      </c>
      <c r="CK2961" s="9" t="s">
        <v>153</v>
      </c>
      <c r="CL2961" s="10">
        <v>4</v>
      </c>
      <c r="CM2961" s="10">
        <v>3</v>
      </c>
      <c r="CN2961" s="10">
        <v>7</v>
      </c>
      <c r="CO2961" s="10">
        <v>5</v>
      </c>
      <c r="CP2961" s="10">
        <v>5</v>
      </c>
      <c r="CQ2961" s="10">
        <v>5</v>
      </c>
      <c r="CR2961" s="10">
        <v>6</v>
      </c>
      <c r="CS2961" s="10">
        <v>7</v>
      </c>
      <c r="CT2961" s="10">
        <v>5</v>
      </c>
      <c r="CU2961" s="10">
        <v>5</v>
      </c>
      <c r="CV2961" s="10">
        <v>5</v>
      </c>
      <c r="CW2961" s="10">
        <v>4</v>
      </c>
      <c r="CX2961" s="10">
        <v>5</v>
      </c>
      <c r="CY2961" s="10">
        <v>6</v>
      </c>
      <c r="CZ2961" s="10">
        <v>6</v>
      </c>
      <c r="DA2961" s="10">
        <v>5</v>
      </c>
      <c r="DB2961" s="10">
        <v>3</v>
      </c>
      <c r="DC2961" s="10">
        <v>6</v>
      </c>
      <c r="DD2961" s="10">
        <v>5</v>
      </c>
      <c r="DE2961" s="10">
        <v>6</v>
      </c>
      <c r="DF2961" s="10">
        <v>5</v>
      </c>
      <c r="DG2961" s="10">
        <v>6</v>
      </c>
      <c r="DH2961" s="10">
        <v>5</v>
      </c>
      <c r="DI2961" s="10">
        <v>5</v>
      </c>
      <c r="DJ2961" s="10">
        <v>2</v>
      </c>
      <c r="DK2961" s="10">
        <v>5</v>
      </c>
      <c r="DL2961" s="10">
        <v>6</v>
      </c>
      <c r="DM2961" s="9" t="s">
        <v>154</v>
      </c>
      <c r="DN2961" s="10">
        <v>1978</v>
      </c>
      <c r="DO2961" s="9">
        <f t="shared" si="9"/>
        <v>43</v>
      </c>
      <c r="DP2961" s="9" t="s">
        <v>222</v>
      </c>
      <c r="DQ2961" s="9" t="s">
        <v>202</v>
      </c>
      <c r="DR2961" s="9" t="s">
        <v>157</v>
      </c>
      <c r="DS2961" s="9" t="s">
        <v>137</v>
      </c>
      <c r="DT2961" s="9" t="s">
        <v>657</v>
      </c>
      <c r="DU2961" s="9" t="s">
        <v>158</v>
      </c>
      <c r="DV2961" s="9" t="str">
        <f>VLOOKUP(DU2961,Metadata!$B$2:$C$7,2,FALSE)</f>
        <v>6+ years</v>
      </c>
    </row>
    <row r="2962" spans="1:126">
      <c r="A2962" s="13">
        <v>2961</v>
      </c>
      <c r="B2962" s="9" t="s">
        <v>135</v>
      </c>
      <c r="C2962" s="9" t="str">
        <f>VLOOKUP(B2962,Metadata!$M$2:$N$6,2,FALSE)</f>
        <v>Permanent Employee</v>
      </c>
      <c r="D2962" s="9" t="s">
        <v>159</v>
      </c>
      <c r="E2962" s="9" t="s">
        <v>137</v>
      </c>
      <c r="F2962" s="9" t="s">
        <v>138</v>
      </c>
      <c r="G2962" s="9" t="s">
        <v>172</v>
      </c>
      <c r="H2962" s="9" t="str">
        <f>IF(G2962="","",VLOOKUP(G2962,Metadata!$J$2:$K$22,2,FALSE))</f>
        <v>Porto Metropolitan Area</v>
      </c>
      <c r="I2962" s="9" t="s">
        <v>138</v>
      </c>
      <c r="J2962" s="9" t="str">
        <f>IF(I2962="","",VLOOKUP(I2962,Metadata!$P$2:$Q$43,2,FALSE))</f>
        <v>Europe</v>
      </c>
      <c r="K2962" s="9" t="str">
        <f t="shared" si="0"/>
        <v>Portugal</v>
      </c>
      <c r="L2962" s="9" t="s">
        <v>172</v>
      </c>
      <c r="M2962" s="9" t="str">
        <f>IF(L2962="","",VLOOKUP(L2962,Metadata!$J$2:$K$22,2,FALSE))</f>
        <v>Porto Metropolitan Area</v>
      </c>
      <c r="N2962" s="9" t="s">
        <v>214</v>
      </c>
      <c r="O2962" s="9" t="s">
        <v>259</v>
      </c>
      <c r="P2962" s="9" t="s">
        <v>142</v>
      </c>
      <c r="Q2962" s="10" t="str">
        <f t="shared" si="1"/>
        <v>Full Office Job</v>
      </c>
      <c r="R2962" s="10">
        <v>4</v>
      </c>
      <c r="S2962" s="9" t="s">
        <v>161</v>
      </c>
      <c r="T2962" s="9" t="s">
        <v>137</v>
      </c>
      <c r="U2962" s="9" t="str">
        <f>IF(S2962&lt;&gt;"",S2962,IF(T2962&lt;&gt;"",VLOOKUP(T2962,Metadata!$S$2:$T$228,2,FALSE),""))</f>
        <v>Full-Stack Developer</v>
      </c>
      <c r="V2962" s="9" t="s">
        <v>256</v>
      </c>
      <c r="W2962" s="9" t="s">
        <v>137</v>
      </c>
      <c r="X2962" s="9" t="s">
        <v>175</v>
      </c>
      <c r="Y2962" s="9" t="s">
        <v>137</v>
      </c>
      <c r="Z2962" s="9" t="s">
        <v>193</v>
      </c>
      <c r="AA2962" s="9" t="s">
        <v>165</v>
      </c>
      <c r="AB2962" s="9" t="s">
        <v>137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 t="s">
        <v>324</v>
      </c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 t="s">
        <v>407</v>
      </c>
      <c r="CA2962" s="10"/>
      <c r="CB2962" s="10" t="str">
        <f t="shared" si="5"/>
        <v/>
      </c>
      <c r="CC2962" s="10"/>
      <c r="CD2962" s="9" t="str">
        <f t="shared" si="2"/>
        <v/>
      </c>
      <c r="CE2962" s="9" t="s">
        <v>168</v>
      </c>
      <c r="CF2962" s="9" t="s">
        <v>220</v>
      </c>
      <c r="CG2962" s="9">
        <f>IF(CF2962="","",VLOOKUP(CF2962,Metadata!$D$2:$H$20,2,FALSE))</f>
        <v>27500</v>
      </c>
      <c r="CH2962" s="9">
        <f>IF(CF2962="","",VLOOKUP(CF2962,Metadata!$D$2:$H$20,4,FALSE))</f>
        <v>25000</v>
      </c>
      <c r="CI2962" s="9">
        <f>IF(CF2962="","",VLOOKUP(CF2962,Metadata!$D$2:$H$20,5,FALSE))</f>
        <v>30000</v>
      </c>
      <c r="CJ2962" s="9">
        <f t="shared" si="3"/>
        <v>27500</v>
      </c>
      <c r="CK2962" s="9" t="s">
        <v>221</v>
      </c>
      <c r="CL2962" s="10">
        <v>5</v>
      </c>
      <c r="CM2962" s="10">
        <v>2</v>
      </c>
      <c r="CN2962" s="10">
        <v>7</v>
      </c>
      <c r="CO2962" s="10">
        <v>5</v>
      </c>
      <c r="CP2962" s="10">
        <v>4</v>
      </c>
      <c r="CQ2962" s="10">
        <v>6</v>
      </c>
      <c r="CR2962" s="10">
        <v>6</v>
      </c>
      <c r="CS2962" s="10">
        <v>6</v>
      </c>
      <c r="CT2962" s="10">
        <v>7</v>
      </c>
      <c r="CU2962" s="10">
        <v>5</v>
      </c>
      <c r="CV2962" s="10">
        <v>5</v>
      </c>
      <c r="CW2962" s="10">
        <v>4</v>
      </c>
      <c r="CX2962" s="10">
        <v>5</v>
      </c>
      <c r="CY2962" s="10">
        <v>6</v>
      </c>
      <c r="CZ2962" s="10">
        <v>6</v>
      </c>
      <c r="DA2962" s="10">
        <v>6</v>
      </c>
      <c r="DB2962" s="10">
        <v>1</v>
      </c>
      <c r="DC2962" s="10">
        <v>5</v>
      </c>
      <c r="DD2962" s="10">
        <v>1</v>
      </c>
      <c r="DE2962" s="10">
        <v>7</v>
      </c>
      <c r="DF2962" s="10">
        <v>4</v>
      </c>
      <c r="DG2962" s="10">
        <v>6</v>
      </c>
      <c r="DH2962" s="10">
        <v>3</v>
      </c>
      <c r="DI2962" s="10">
        <v>5</v>
      </c>
      <c r="DJ2962" s="10">
        <v>1</v>
      </c>
      <c r="DK2962" s="10">
        <v>1</v>
      </c>
      <c r="DL2962" s="10">
        <v>4</v>
      </c>
      <c r="DM2962" s="9" t="s">
        <v>154</v>
      </c>
      <c r="DN2962" s="10">
        <v>1995</v>
      </c>
      <c r="DO2962" s="9">
        <f t="shared" si="9"/>
        <v>26</v>
      </c>
      <c r="DP2962" s="9" t="s">
        <v>155</v>
      </c>
      <c r="DQ2962" s="9" t="s">
        <v>202</v>
      </c>
      <c r="DR2962" s="9" t="s">
        <v>157</v>
      </c>
      <c r="DS2962" s="9" t="s">
        <v>137</v>
      </c>
      <c r="DT2962" s="9" t="s">
        <v>657</v>
      </c>
      <c r="DU2962" s="9" t="s">
        <v>168</v>
      </c>
      <c r="DV2962" s="9" t="str">
        <f>VLOOKUP(DU2962,Metadata!$B$2:$C$7,2,FALSE)</f>
        <v>0 - 3 years</v>
      </c>
    </row>
    <row r="2963" spans="1:126">
      <c r="A2963" s="13">
        <v>2962</v>
      </c>
      <c r="B2963" s="9" t="s">
        <v>135</v>
      </c>
      <c r="C2963" s="9" t="str">
        <f>VLOOKUP(B2963,Metadata!$M$2:$N$6,2,FALSE)</f>
        <v>Permanent Employee</v>
      </c>
      <c r="D2963" s="9" t="s">
        <v>159</v>
      </c>
      <c r="E2963" s="9" t="s">
        <v>137</v>
      </c>
      <c r="F2963" s="9" t="s">
        <v>138</v>
      </c>
      <c r="G2963" s="9" t="s">
        <v>172</v>
      </c>
      <c r="H2963" s="9" t="str">
        <f>IF(G2963="","",VLOOKUP(G2963,Metadata!$J$2:$K$22,2,FALSE))</f>
        <v>Porto Metropolitan Area</v>
      </c>
      <c r="I2963" s="9" t="s">
        <v>138</v>
      </c>
      <c r="J2963" s="9" t="str">
        <f>IF(I2963="","",VLOOKUP(I2963,Metadata!$P$2:$Q$43,2,FALSE))</f>
        <v>Europe</v>
      </c>
      <c r="K2963" s="9" t="str">
        <f t="shared" si="0"/>
        <v>Portugal</v>
      </c>
      <c r="L2963" s="9" t="s">
        <v>172</v>
      </c>
      <c r="M2963" s="9" t="str">
        <f>IF(L2963="","",VLOOKUP(L2963,Metadata!$J$2:$K$22,2,FALSE))</f>
        <v>Porto Metropolitan Area</v>
      </c>
      <c r="N2963" s="9" t="s">
        <v>141</v>
      </c>
      <c r="O2963" s="9" t="s">
        <v>137</v>
      </c>
      <c r="P2963" s="9" t="s">
        <v>142</v>
      </c>
      <c r="Q2963" s="10" t="str">
        <f t="shared" si="1"/>
        <v>Full Office Job</v>
      </c>
      <c r="R2963" s="10">
        <v>7</v>
      </c>
      <c r="S2963" s="9" t="s">
        <v>192</v>
      </c>
      <c r="T2963" s="9" t="s">
        <v>137</v>
      </c>
      <c r="U2963" s="9" t="str">
        <f>IF(S2963&lt;&gt;"",S2963,IF(T2963&lt;&gt;"",VLOOKUP(T2963,Metadata!$S$2:$T$228,2,FALSE),""))</f>
        <v>Back-End Developer</v>
      </c>
      <c r="V2963" s="9" t="s">
        <v>162</v>
      </c>
      <c r="W2963" s="9" t="s">
        <v>137</v>
      </c>
      <c r="X2963" s="9" t="s">
        <v>163</v>
      </c>
      <c r="Y2963" s="9" t="s">
        <v>137</v>
      </c>
      <c r="Z2963" s="9" t="s">
        <v>184</v>
      </c>
      <c r="AA2963" s="9" t="s">
        <v>165</v>
      </c>
      <c r="AB2963" s="9" t="s">
        <v>137</v>
      </c>
      <c r="AC2963" s="9" t="s">
        <v>147</v>
      </c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 t="s">
        <v>195</v>
      </c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 t="s">
        <v>178</v>
      </c>
      <c r="BB2963" s="9"/>
      <c r="BC2963" s="9"/>
      <c r="BD2963" s="9"/>
      <c r="BE2963" s="9"/>
      <c r="BF2963" s="9"/>
      <c r="BG2963" s="9"/>
      <c r="BH2963" s="9"/>
      <c r="BI2963" s="9"/>
      <c r="BJ2963" s="9" t="s">
        <v>167</v>
      </c>
      <c r="BK2963" s="9" t="s">
        <v>198</v>
      </c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10"/>
      <c r="CB2963" s="10" t="str">
        <f t="shared" si="5"/>
        <v/>
      </c>
      <c r="CC2963" s="10"/>
      <c r="CD2963" s="9" t="str">
        <f t="shared" si="2"/>
        <v/>
      </c>
      <c r="CE2963" s="9" t="s">
        <v>168</v>
      </c>
      <c r="CF2963" s="9" t="s">
        <v>169</v>
      </c>
      <c r="CG2963" s="9">
        <f>IF(CF2963="","",VLOOKUP(CF2963,Metadata!$D$2:$H$20,2,FALSE))</f>
        <v>12500</v>
      </c>
      <c r="CH2963" s="9">
        <f>IF(CF2963="","",VLOOKUP(CF2963,Metadata!$D$2:$H$20,4,FALSE))</f>
        <v>0</v>
      </c>
      <c r="CI2963" s="9">
        <f>IF(CF2963="","",VLOOKUP(CF2963,Metadata!$D$2:$H$20,5,FALSE))</f>
        <v>15000</v>
      </c>
      <c r="CJ2963" s="9">
        <f t="shared" si="3"/>
        <v>12500</v>
      </c>
      <c r="CK2963" s="9" t="s">
        <v>153</v>
      </c>
      <c r="CL2963" s="10">
        <v>6</v>
      </c>
      <c r="CM2963" s="10">
        <v>1</v>
      </c>
      <c r="CN2963" s="10">
        <v>7</v>
      </c>
      <c r="CO2963" s="10">
        <v>5</v>
      </c>
      <c r="CP2963" s="10">
        <v>6</v>
      </c>
      <c r="CQ2963" s="10">
        <v>6</v>
      </c>
      <c r="CR2963" s="10">
        <v>7</v>
      </c>
      <c r="CS2963" s="10">
        <v>3</v>
      </c>
      <c r="CT2963" s="10">
        <v>5</v>
      </c>
      <c r="CU2963" s="10">
        <v>5</v>
      </c>
      <c r="CV2963" s="10">
        <v>6</v>
      </c>
      <c r="CW2963" s="10">
        <v>3</v>
      </c>
      <c r="CX2963" s="10">
        <v>2</v>
      </c>
      <c r="CY2963" s="10">
        <v>1</v>
      </c>
      <c r="CZ2963" s="10">
        <v>1</v>
      </c>
      <c r="DA2963" s="10">
        <v>5</v>
      </c>
      <c r="DB2963" s="10">
        <v>4</v>
      </c>
      <c r="DC2963" s="10">
        <v>5</v>
      </c>
      <c r="DD2963" s="10">
        <v>2</v>
      </c>
      <c r="DE2963" s="10">
        <v>5</v>
      </c>
      <c r="DF2963" s="10">
        <v>2</v>
      </c>
      <c r="DG2963" s="10">
        <v>3</v>
      </c>
      <c r="DH2963" s="10">
        <v>3</v>
      </c>
      <c r="DI2963" s="10">
        <v>6</v>
      </c>
      <c r="DJ2963" s="10">
        <v>2</v>
      </c>
      <c r="DK2963" s="10">
        <v>2</v>
      </c>
      <c r="DL2963" s="10">
        <v>2</v>
      </c>
      <c r="DM2963" s="9" t="s">
        <v>154</v>
      </c>
      <c r="DN2963" s="10">
        <v>1995</v>
      </c>
      <c r="DO2963" s="9">
        <f t="shared" si="9"/>
        <v>26</v>
      </c>
      <c r="DP2963" s="9" t="s">
        <v>155</v>
      </c>
      <c r="DQ2963" s="9" t="s">
        <v>210</v>
      </c>
      <c r="DR2963" s="9" t="s">
        <v>157</v>
      </c>
      <c r="DS2963" s="9" t="s">
        <v>137</v>
      </c>
      <c r="DT2963" s="9" t="s">
        <v>657</v>
      </c>
      <c r="DU2963" s="9" t="s">
        <v>168</v>
      </c>
      <c r="DV2963" s="9" t="str">
        <f>VLOOKUP(DU2963,Metadata!$B$2:$C$7,2,FALSE)</f>
        <v>0 - 3 years</v>
      </c>
    </row>
    <row r="2964" spans="1:126">
      <c r="A2964" s="13">
        <v>2963</v>
      </c>
      <c r="B2964" s="9" t="s">
        <v>135</v>
      </c>
      <c r="C2964" s="9" t="str">
        <f>VLOOKUP(B2964,Metadata!$M$2:$N$6,2,FALSE)</f>
        <v>Permanent Employee</v>
      </c>
      <c r="D2964" s="9" t="s">
        <v>136</v>
      </c>
      <c r="E2964" s="9" t="s">
        <v>137</v>
      </c>
      <c r="F2964" s="9" t="s">
        <v>138</v>
      </c>
      <c r="G2964" s="9" t="s">
        <v>172</v>
      </c>
      <c r="H2964" s="9" t="str">
        <f>IF(G2964="","",VLOOKUP(G2964,Metadata!$J$2:$K$22,2,FALSE))</f>
        <v>Porto Metropolitan Area</v>
      </c>
      <c r="I2964" s="9" t="s">
        <v>138</v>
      </c>
      <c r="J2964" s="9" t="str">
        <f>IF(I2964="","",VLOOKUP(I2964,Metadata!$P$2:$Q$43,2,FALSE))</f>
        <v>Europe</v>
      </c>
      <c r="K2964" s="9" t="str">
        <f t="shared" si="0"/>
        <v>Portugal</v>
      </c>
      <c r="L2964" s="9" t="s">
        <v>172</v>
      </c>
      <c r="M2964" s="9" t="str">
        <f>IF(L2964="","",VLOOKUP(L2964,Metadata!$J$2:$K$22,2,FALSE))</f>
        <v>Porto Metropolitan Area</v>
      </c>
      <c r="N2964" s="9" t="s">
        <v>141</v>
      </c>
      <c r="O2964" s="9" t="s">
        <v>137</v>
      </c>
      <c r="P2964" s="9" t="s">
        <v>191</v>
      </c>
      <c r="Q2964" s="10" t="str">
        <f t="shared" si="1"/>
        <v>Remote Job (full or flexible)</v>
      </c>
      <c r="R2964" s="10">
        <v>7</v>
      </c>
      <c r="S2964" s="9" t="s">
        <v>206</v>
      </c>
      <c r="T2964" s="9" t="s">
        <v>137</v>
      </c>
      <c r="U2964" s="9" t="str">
        <f>IF(S2964&lt;&gt;"",S2964,IF(T2964&lt;&gt;"",VLOOKUP(T2964,Metadata!$S$2:$T$228,2,FALSE),""))</f>
        <v>Mobile Apps Developer</v>
      </c>
      <c r="V2964" s="9" t="s">
        <v>400</v>
      </c>
      <c r="W2964" s="9" t="s">
        <v>137</v>
      </c>
      <c r="X2964" s="9" t="s">
        <v>175</v>
      </c>
      <c r="Y2964" s="9" t="s">
        <v>137</v>
      </c>
      <c r="Z2964" s="9" t="s">
        <v>164</v>
      </c>
      <c r="AA2964" s="9" t="s">
        <v>137</v>
      </c>
      <c r="AB2964" s="9" t="s">
        <v>137</v>
      </c>
      <c r="AC2964" s="9" t="s">
        <v>147</v>
      </c>
      <c r="AD2964" s="9" t="s">
        <v>148</v>
      </c>
      <c r="AE2964" s="9" t="s">
        <v>194</v>
      </c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 t="s">
        <v>284</v>
      </c>
      <c r="BC2964" s="9"/>
      <c r="BD2964" s="9"/>
      <c r="BE2964" s="9"/>
      <c r="BF2964" s="9"/>
      <c r="BG2964" s="9"/>
      <c r="BH2964" s="9"/>
      <c r="BI2964" s="9"/>
      <c r="BJ2964" s="9"/>
      <c r="BK2964" s="9" t="s">
        <v>198</v>
      </c>
      <c r="BL2964" s="9" t="s">
        <v>199</v>
      </c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10"/>
      <c r="CB2964" s="10" t="str">
        <f t="shared" si="5"/>
        <v/>
      </c>
      <c r="CC2964" s="10"/>
      <c r="CD2964" s="9" t="str">
        <f t="shared" si="2"/>
        <v/>
      </c>
      <c r="CE2964" s="9" t="s">
        <v>168</v>
      </c>
      <c r="CF2964" s="9" t="s">
        <v>188</v>
      </c>
      <c r="CG2964" s="9">
        <f>IF(CF2964="","",VLOOKUP(CF2964,Metadata!$D$2:$H$20,2,FALSE))</f>
        <v>17500</v>
      </c>
      <c r="CH2964" s="9">
        <f>IF(CF2964="","",VLOOKUP(CF2964,Metadata!$D$2:$H$20,4,FALSE))</f>
        <v>15000</v>
      </c>
      <c r="CI2964" s="9">
        <f>IF(CF2964="","",VLOOKUP(CF2964,Metadata!$D$2:$H$20,5,FALSE))</f>
        <v>20000</v>
      </c>
      <c r="CJ2964" s="9">
        <f t="shared" si="3"/>
        <v>17500</v>
      </c>
      <c r="CK2964" s="9" t="s">
        <v>153</v>
      </c>
      <c r="CL2964" s="10">
        <v>2</v>
      </c>
      <c r="CM2964" s="10">
        <v>3</v>
      </c>
      <c r="CN2964" s="10">
        <v>5</v>
      </c>
      <c r="CO2964" s="10">
        <v>6</v>
      </c>
      <c r="CP2964" s="10">
        <v>4</v>
      </c>
      <c r="CQ2964" s="10">
        <v>5</v>
      </c>
      <c r="CR2964" s="10">
        <v>7</v>
      </c>
      <c r="CS2964" s="10">
        <v>6</v>
      </c>
      <c r="CT2964" s="10">
        <v>2</v>
      </c>
      <c r="CU2964" s="10">
        <v>6</v>
      </c>
      <c r="CV2964" s="10">
        <v>2</v>
      </c>
      <c r="CW2964" s="10">
        <v>1</v>
      </c>
      <c r="CX2964" s="10">
        <v>3</v>
      </c>
      <c r="CY2964" s="10">
        <v>2</v>
      </c>
      <c r="CZ2964" s="10">
        <v>3</v>
      </c>
      <c r="DA2964" s="10">
        <v>1</v>
      </c>
      <c r="DB2964" s="10">
        <v>1</v>
      </c>
      <c r="DC2964" s="10">
        <v>1</v>
      </c>
      <c r="DD2964" s="10">
        <v>1</v>
      </c>
      <c r="DE2964" s="10">
        <v>3</v>
      </c>
      <c r="DF2964" s="10">
        <v>2</v>
      </c>
      <c r="DG2964" s="10">
        <v>6</v>
      </c>
      <c r="DH2964" s="10">
        <v>3</v>
      </c>
      <c r="DI2964" s="10">
        <v>1</v>
      </c>
      <c r="DJ2964" s="10">
        <v>2</v>
      </c>
      <c r="DK2964" s="10">
        <v>1</v>
      </c>
      <c r="DL2964" s="10">
        <v>1</v>
      </c>
      <c r="DM2964" s="9" t="s">
        <v>154</v>
      </c>
      <c r="DN2964" s="10">
        <v>1985</v>
      </c>
      <c r="DO2964" s="9">
        <f t="shared" si="9"/>
        <v>36</v>
      </c>
      <c r="DP2964" s="9" t="s">
        <v>155</v>
      </c>
      <c r="DQ2964" s="9" t="s">
        <v>156</v>
      </c>
      <c r="DR2964" s="9" t="s">
        <v>157</v>
      </c>
      <c r="DS2964" s="9" t="s">
        <v>137</v>
      </c>
      <c r="DT2964" s="9" t="s">
        <v>657</v>
      </c>
      <c r="DU2964" s="9" t="s">
        <v>168</v>
      </c>
      <c r="DV2964" s="9" t="str">
        <f>VLOOKUP(DU2964,Metadata!$B$2:$C$7,2,FALSE)</f>
        <v>0 - 3 years</v>
      </c>
    </row>
    <row r="2965" spans="1:126">
      <c r="A2965" s="13">
        <v>2964</v>
      </c>
      <c r="B2965" s="9" t="s">
        <v>135</v>
      </c>
      <c r="C2965" s="9" t="str">
        <f>VLOOKUP(B2965,Metadata!$M$2:$N$6,2,FALSE)</f>
        <v>Permanent Employee</v>
      </c>
      <c r="D2965" s="9" t="s">
        <v>136</v>
      </c>
      <c r="E2965" s="9" t="s">
        <v>137</v>
      </c>
      <c r="F2965" s="9" t="s">
        <v>138</v>
      </c>
      <c r="G2965" s="9" t="s">
        <v>172</v>
      </c>
      <c r="H2965" s="9" t="str">
        <f>IF(G2965="","",VLOOKUP(G2965,Metadata!$J$2:$K$22,2,FALSE))</f>
        <v>Porto Metropolitan Area</v>
      </c>
      <c r="I2965" s="9" t="s">
        <v>138</v>
      </c>
      <c r="J2965" s="9" t="str">
        <f>IF(I2965="","",VLOOKUP(I2965,Metadata!$P$2:$Q$43,2,FALSE))</f>
        <v>Europe</v>
      </c>
      <c r="K2965" s="9" t="str">
        <f t="shared" si="0"/>
        <v>Portugal</v>
      </c>
      <c r="L2965" s="9" t="s">
        <v>172</v>
      </c>
      <c r="M2965" s="9" t="str">
        <f>IF(L2965="","",VLOOKUP(L2965,Metadata!$J$2:$K$22,2,FALSE))</f>
        <v>Porto Metropolitan Area</v>
      </c>
      <c r="N2965" s="9" t="s">
        <v>214</v>
      </c>
      <c r="O2965" s="9" t="s">
        <v>136</v>
      </c>
      <c r="P2965" s="9" t="s">
        <v>142</v>
      </c>
      <c r="Q2965" s="10" t="str">
        <f t="shared" si="1"/>
        <v>Full Office Job</v>
      </c>
      <c r="R2965" s="10">
        <v>5</v>
      </c>
      <c r="S2965" s="9" t="s">
        <v>216</v>
      </c>
      <c r="T2965" s="9" t="s">
        <v>137</v>
      </c>
      <c r="U2965" s="9" t="str">
        <f>IF(S2965&lt;&gt;"",S2965,IF(T2965&lt;&gt;"",VLOOKUP(T2965,Metadata!$S$2:$T$228,2,FALSE),""))</f>
        <v>Front-End Developer</v>
      </c>
      <c r="V2965" s="9" t="s">
        <v>317</v>
      </c>
      <c r="W2965" s="9" t="s">
        <v>137</v>
      </c>
      <c r="X2965" s="9" t="s">
        <v>145</v>
      </c>
      <c r="Y2965" s="9" t="s">
        <v>137</v>
      </c>
      <c r="Z2965" s="9" t="s">
        <v>184</v>
      </c>
      <c r="AA2965" s="9" t="s">
        <v>165</v>
      </c>
      <c r="AB2965" s="9" t="s">
        <v>137</v>
      </c>
      <c r="AC2965" s="9"/>
      <c r="AD2965" s="9"/>
      <c r="AE2965" s="9"/>
      <c r="AF2965" s="9"/>
      <c r="AG2965" s="9"/>
      <c r="AH2965" s="9"/>
      <c r="AI2965" s="9"/>
      <c r="AJ2965" s="9" t="s">
        <v>185</v>
      </c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 t="s">
        <v>167</v>
      </c>
      <c r="BK2965" s="9"/>
      <c r="BL2965" s="9" t="s">
        <v>199</v>
      </c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10"/>
      <c r="CB2965" s="10" t="str">
        <f t="shared" si="5"/>
        <v/>
      </c>
      <c r="CC2965" s="10"/>
      <c r="CD2965" s="9" t="str">
        <f t="shared" si="2"/>
        <v/>
      </c>
      <c r="CE2965" s="9" t="s">
        <v>168</v>
      </c>
      <c r="CF2965" s="9" t="s">
        <v>225</v>
      </c>
      <c r="CG2965" s="9">
        <f>IF(CF2965="","",VLOOKUP(CF2965,Metadata!$D$2:$H$20,2,FALSE))</f>
        <v>22500</v>
      </c>
      <c r="CH2965" s="9">
        <f>IF(CF2965="","",VLOOKUP(CF2965,Metadata!$D$2:$H$20,4,FALSE))</f>
        <v>20000</v>
      </c>
      <c r="CI2965" s="9">
        <f>IF(CF2965="","",VLOOKUP(CF2965,Metadata!$D$2:$H$20,5,FALSE))</f>
        <v>25000</v>
      </c>
      <c r="CJ2965" s="9">
        <f t="shared" si="3"/>
        <v>22500</v>
      </c>
      <c r="CK2965" s="9" t="s">
        <v>189</v>
      </c>
      <c r="CL2965" s="10">
        <v>3</v>
      </c>
      <c r="CM2965" s="10">
        <v>5</v>
      </c>
      <c r="CN2965" s="10">
        <v>7</v>
      </c>
      <c r="CO2965" s="10">
        <v>7</v>
      </c>
      <c r="CP2965" s="10">
        <v>4</v>
      </c>
      <c r="CQ2965" s="10">
        <v>7</v>
      </c>
      <c r="CR2965" s="10">
        <v>4</v>
      </c>
      <c r="CS2965" s="10">
        <v>4</v>
      </c>
      <c r="CT2965" s="10">
        <v>5</v>
      </c>
      <c r="CU2965" s="10">
        <v>6</v>
      </c>
      <c r="CV2965" s="10">
        <v>6</v>
      </c>
      <c r="CW2965" s="10">
        <v>6</v>
      </c>
      <c r="CX2965" s="10">
        <v>6</v>
      </c>
      <c r="CY2965" s="10">
        <v>6</v>
      </c>
      <c r="CZ2965" s="10">
        <v>7</v>
      </c>
      <c r="DA2965" s="10">
        <v>6</v>
      </c>
      <c r="DB2965" s="10">
        <v>1</v>
      </c>
      <c r="DC2965" s="10">
        <v>5</v>
      </c>
      <c r="DD2965" s="10">
        <v>3</v>
      </c>
      <c r="DE2965" s="10">
        <v>3</v>
      </c>
      <c r="DF2965" s="10">
        <v>3</v>
      </c>
      <c r="DG2965" s="10">
        <v>7</v>
      </c>
      <c r="DH2965" s="10">
        <v>7</v>
      </c>
      <c r="DI2965" s="10">
        <v>7</v>
      </c>
      <c r="DJ2965" s="10">
        <v>7</v>
      </c>
      <c r="DK2965" s="10">
        <v>5</v>
      </c>
      <c r="DL2965" s="10">
        <v>1</v>
      </c>
      <c r="DM2965" s="9" t="s">
        <v>154</v>
      </c>
      <c r="DN2965" s="10">
        <v>1996</v>
      </c>
      <c r="DO2965" s="9">
        <f t="shared" si="9"/>
        <v>25</v>
      </c>
      <c r="DP2965" s="9" t="s">
        <v>155</v>
      </c>
      <c r="DQ2965" s="9" t="s">
        <v>227</v>
      </c>
      <c r="DR2965" s="9" t="s">
        <v>157</v>
      </c>
      <c r="DS2965" s="9" t="s">
        <v>137</v>
      </c>
      <c r="DT2965" s="9" t="s">
        <v>657</v>
      </c>
      <c r="DU2965" s="9" t="s">
        <v>168</v>
      </c>
      <c r="DV2965" s="9" t="str">
        <f>VLOOKUP(DU2965,Metadata!$B$2:$C$7,2,FALSE)</f>
        <v>0 - 3 years</v>
      </c>
    </row>
    <row r="2966" spans="1:126">
      <c r="A2966" s="13">
        <v>2965</v>
      </c>
      <c r="B2966" s="9" t="s">
        <v>135</v>
      </c>
      <c r="C2966" s="9" t="str">
        <f>VLOOKUP(B2966,Metadata!$M$2:$N$6,2,FALSE)</f>
        <v>Permanent Employee</v>
      </c>
      <c r="D2966" s="9" t="s">
        <v>159</v>
      </c>
      <c r="E2966" s="9" t="s">
        <v>137</v>
      </c>
      <c r="F2966" s="9" t="s">
        <v>138</v>
      </c>
      <c r="G2966" s="9" t="s">
        <v>172</v>
      </c>
      <c r="H2966" s="9" t="str">
        <f>IF(G2966="","",VLOOKUP(G2966,Metadata!$J$2:$K$22,2,FALSE))</f>
        <v>Porto Metropolitan Area</v>
      </c>
      <c r="I2966" s="9" t="s">
        <v>255</v>
      </c>
      <c r="J2966" s="9" t="str">
        <f>IF(I2966="","",VLOOKUP(I2966,Metadata!$P$2:$Q$43,2,FALSE))</f>
        <v>Europe</v>
      </c>
      <c r="K2966" s="9" t="str">
        <f t="shared" si="0"/>
        <v>International</v>
      </c>
      <c r="L2966" s="9" t="s">
        <v>137</v>
      </c>
      <c r="M2966" s="9" t="str">
        <f>IF(L2966="","",VLOOKUP(L2966,Metadata!$J$2:$K$22,2,FALSE))</f>
        <v/>
      </c>
      <c r="N2966" s="9" t="s">
        <v>141</v>
      </c>
      <c r="O2966" s="9" t="s">
        <v>137</v>
      </c>
      <c r="P2966" s="9" t="s">
        <v>142</v>
      </c>
      <c r="Q2966" s="10" t="str">
        <f t="shared" si="1"/>
        <v>Full Office Job</v>
      </c>
      <c r="R2966" s="10">
        <v>7</v>
      </c>
      <c r="S2966" s="9" t="s">
        <v>161</v>
      </c>
      <c r="T2966" s="9" t="s">
        <v>137</v>
      </c>
      <c r="U2966" s="9" t="str">
        <f>IF(S2966&lt;&gt;"",S2966,IF(T2966&lt;&gt;"",VLOOKUP(T2966,Metadata!$S$2:$T$228,2,FALSE),""))</f>
        <v>Full-Stack Developer</v>
      </c>
      <c r="V2966" s="9" t="s">
        <v>207</v>
      </c>
      <c r="W2966" s="9" t="s">
        <v>137</v>
      </c>
      <c r="X2966" s="9" t="s">
        <v>252</v>
      </c>
      <c r="Y2966" s="9" t="s">
        <v>137</v>
      </c>
      <c r="Z2966" s="9" t="s">
        <v>193</v>
      </c>
      <c r="AA2966" s="9" t="s">
        <v>165</v>
      </c>
      <c r="AB2966" s="9" t="s">
        <v>253</v>
      </c>
      <c r="AC2966" s="9" t="s">
        <v>147</v>
      </c>
      <c r="AD2966" s="9"/>
      <c r="AE2966" s="9" t="s">
        <v>194</v>
      </c>
      <c r="AF2966" s="9"/>
      <c r="AG2966" s="9"/>
      <c r="AH2966" s="9"/>
      <c r="AI2966" s="9"/>
      <c r="AJ2966" s="9" t="s">
        <v>185</v>
      </c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 t="s">
        <v>178</v>
      </c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198</v>
      </c>
      <c r="BL2966" s="9"/>
      <c r="BM2966" s="9"/>
      <c r="BN2966" s="9"/>
      <c r="BO2966" s="9"/>
      <c r="BP2966" s="9"/>
      <c r="BQ2966" s="9"/>
      <c r="BR2966" s="9" t="s">
        <v>247</v>
      </c>
      <c r="BS2966" s="9"/>
      <c r="BT2966" s="9"/>
      <c r="BU2966" s="9"/>
      <c r="BV2966" s="9"/>
      <c r="BW2966" s="9"/>
      <c r="BX2966" s="9"/>
      <c r="BY2966" s="9"/>
      <c r="BZ2966" s="9"/>
      <c r="CA2966" s="10"/>
      <c r="CB2966" s="10" t="str">
        <f t="shared" si="5"/>
        <v/>
      </c>
      <c r="CC2966" s="10"/>
      <c r="CD2966" s="9" t="str">
        <f t="shared" si="2"/>
        <v/>
      </c>
      <c r="CE2966" s="9" t="s">
        <v>168</v>
      </c>
      <c r="CF2966" s="9" t="s">
        <v>254</v>
      </c>
      <c r="CG2966" s="9">
        <f>IF(CF2966="","",VLOOKUP(CF2966,Metadata!$D$2:$H$20,2,FALSE))</f>
        <v>37500</v>
      </c>
      <c r="CH2966" s="9">
        <f>IF(CF2966="","",VLOOKUP(CF2966,Metadata!$D$2:$H$20,4,FALSE))</f>
        <v>35000</v>
      </c>
      <c r="CI2966" s="9">
        <f>IF(CF2966="","",VLOOKUP(CF2966,Metadata!$D$2:$H$20,5,FALSE))</f>
        <v>40000</v>
      </c>
      <c r="CJ2966" s="9">
        <f t="shared" si="3"/>
        <v>37500</v>
      </c>
      <c r="CK2966" s="9" t="s">
        <v>221</v>
      </c>
      <c r="CL2966" s="10">
        <v>4</v>
      </c>
      <c r="CM2966" s="10">
        <v>2</v>
      </c>
      <c r="CN2966" s="10">
        <v>7</v>
      </c>
      <c r="CO2966" s="10">
        <v>7</v>
      </c>
      <c r="CP2966" s="10">
        <v>7</v>
      </c>
      <c r="CQ2966" s="10">
        <v>5</v>
      </c>
      <c r="CR2966" s="10">
        <v>4</v>
      </c>
      <c r="CS2966" s="10">
        <v>7</v>
      </c>
      <c r="CT2966" s="10">
        <v>4</v>
      </c>
      <c r="CU2966" s="10">
        <v>4</v>
      </c>
      <c r="CV2966" s="10">
        <v>7</v>
      </c>
      <c r="CW2966" s="10">
        <v>5</v>
      </c>
      <c r="CX2966" s="10">
        <v>7</v>
      </c>
      <c r="CY2966" s="10">
        <v>5</v>
      </c>
      <c r="CZ2966" s="10">
        <v>5</v>
      </c>
      <c r="DA2966" s="10">
        <v>5</v>
      </c>
      <c r="DB2966" s="10">
        <v>5</v>
      </c>
      <c r="DC2966" s="10">
        <v>6</v>
      </c>
      <c r="DD2966" s="10">
        <v>6</v>
      </c>
      <c r="DE2966" s="10">
        <v>6</v>
      </c>
      <c r="DF2966" s="10">
        <v>7</v>
      </c>
      <c r="DG2966" s="10">
        <v>7</v>
      </c>
      <c r="DH2966" s="10">
        <v>4</v>
      </c>
      <c r="DI2966" s="10">
        <v>6</v>
      </c>
      <c r="DJ2966" s="10">
        <v>1</v>
      </c>
      <c r="DK2966" s="10">
        <v>4</v>
      </c>
      <c r="DL2966" s="10">
        <v>5</v>
      </c>
      <c r="DM2966" s="9" t="s">
        <v>154</v>
      </c>
      <c r="DN2966" s="10">
        <v>1986</v>
      </c>
      <c r="DO2966" s="9">
        <f t="shared" si="9"/>
        <v>35</v>
      </c>
      <c r="DP2966" s="9" t="s">
        <v>287</v>
      </c>
      <c r="DQ2966" s="9" t="s">
        <v>210</v>
      </c>
      <c r="DR2966" s="9" t="s">
        <v>157</v>
      </c>
      <c r="DS2966" s="9" t="s">
        <v>137</v>
      </c>
      <c r="DT2966" s="9" t="s">
        <v>657</v>
      </c>
      <c r="DU2966" s="9" t="s">
        <v>158</v>
      </c>
      <c r="DV2966" s="9" t="str">
        <f>VLOOKUP(DU2966,Metadata!$B$2:$C$7,2,FALSE)</f>
        <v>6+ years</v>
      </c>
    </row>
    <row r="2967" spans="1:126">
      <c r="A2967" s="13">
        <v>2966</v>
      </c>
      <c r="B2967" s="9" t="s">
        <v>135</v>
      </c>
      <c r="C2967" s="9" t="str">
        <f>VLOOKUP(B2967,Metadata!$M$2:$N$6,2,FALSE)</f>
        <v>Permanent Employee</v>
      </c>
      <c r="D2967" s="9" t="s">
        <v>159</v>
      </c>
      <c r="E2967" s="9" t="s">
        <v>137</v>
      </c>
      <c r="F2967" s="9" t="s">
        <v>138</v>
      </c>
      <c r="G2967" s="9" t="s">
        <v>172</v>
      </c>
      <c r="H2967" s="9" t="str">
        <f>IF(G2967="","",VLOOKUP(G2967,Metadata!$J$2:$K$22,2,FALSE))</f>
        <v>Porto Metropolitan Area</v>
      </c>
      <c r="I2967" s="9" t="s">
        <v>138</v>
      </c>
      <c r="J2967" s="9" t="str">
        <f>IF(I2967="","",VLOOKUP(I2967,Metadata!$P$2:$Q$43,2,FALSE))</f>
        <v>Europe</v>
      </c>
      <c r="K2967" s="9" t="str">
        <f t="shared" si="0"/>
        <v>Portugal</v>
      </c>
      <c r="L2967" s="9" t="s">
        <v>172</v>
      </c>
      <c r="M2967" s="9" t="str">
        <f>IF(L2967="","",VLOOKUP(L2967,Metadata!$J$2:$K$22,2,FALSE))</f>
        <v>Porto Metropolitan Area</v>
      </c>
      <c r="N2967" s="9" t="s">
        <v>141</v>
      </c>
      <c r="O2967" s="9" t="s">
        <v>137</v>
      </c>
      <c r="P2967" s="9" t="s">
        <v>191</v>
      </c>
      <c r="Q2967" s="10" t="str">
        <f t="shared" si="1"/>
        <v>Remote Job (full or flexible)</v>
      </c>
      <c r="R2967" s="10">
        <v>4</v>
      </c>
      <c r="S2967" s="9" t="s">
        <v>319</v>
      </c>
      <c r="T2967" s="9" t="s">
        <v>137</v>
      </c>
      <c r="U2967" s="9" t="str">
        <f>IF(S2967&lt;&gt;"",S2967,IF(T2967&lt;&gt;"",VLOOKUP(T2967,Metadata!$S$2:$T$228,2,FALSE),""))</f>
        <v>CTO</v>
      </c>
      <c r="V2967" s="9" t="s">
        <v>264</v>
      </c>
      <c r="W2967" s="9" t="s">
        <v>137</v>
      </c>
      <c r="X2967" s="9" t="s">
        <v>175</v>
      </c>
      <c r="Y2967" s="9" t="s">
        <v>137</v>
      </c>
      <c r="Z2967" s="9" t="s">
        <v>164</v>
      </c>
      <c r="AA2967" s="9" t="s">
        <v>165</v>
      </c>
      <c r="AB2967" s="9" t="s">
        <v>137</v>
      </c>
      <c r="AC2967" s="9"/>
      <c r="AD2967" s="9"/>
      <c r="AE2967" s="9" t="s">
        <v>194</v>
      </c>
      <c r="AF2967" s="9"/>
      <c r="AG2967" s="9"/>
      <c r="AH2967" s="9"/>
      <c r="AI2967" s="9"/>
      <c r="AJ2967" s="9" t="s">
        <v>185</v>
      </c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 t="s">
        <v>178</v>
      </c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 t="s">
        <v>186</v>
      </c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10"/>
      <c r="CB2967" s="10" t="str">
        <f t="shared" si="5"/>
        <v/>
      </c>
      <c r="CC2967" s="10"/>
      <c r="CD2967" s="9" t="str">
        <f t="shared" si="2"/>
        <v/>
      </c>
      <c r="CE2967" s="9" t="s">
        <v>232</v>
      </c>
      <c r="CF2967" s="9" t="s">
        <v>248</v>
      </c>
      <c r="CG2967" s="9">
        <f>IF(CF2967="","",VLOOKUP(CF2967,Metadata!$D$2:$H$20,2,FALSE))</f>
        <v>57500</v>
      </c>
      <c r="CH2967" s="9">
        <f>IF(CF2967="","",VLOOKUP(CF2967,Metadata!$D$2:$H$20,4,FALSE))</f>
        <v>55000</v>
      </c>
      <c r="CI2967" s="9">
        <f>IF(CF2967="","",VLOOKUP(CF2967,Metadata!$D$2:$H$20,5,FALSE))</f>
        <v>60000</v>
      </c>
      <c r="CJ2967" s="9">
        <f t="shared" si="3"/>
        <v>57500</v>
      </c>
      <c r="CK2967" s="9" t="s">
        <v>180</v>
      </c>
      <c r="CL2967" s="10">
        <v>7</v>
      </c>
      <c r="CM2967" s="10">
        <v>1</v>
      </c>
      <c r="CN2967" s="10">
        <v>7</v>
      </c>
      <c r="CO2967" s="10">
        <v>7</v>
      </c>
      <c r="CP2967" s="10">
        <v>6</v>
      </c>
      <c r="CQ2967" s="10">
        <v>7</v>
      </c>
      <c r="CR2967" s="10">
        <v>5</v>
      </c>
      <c r="CS2967" s="10">
        <v>7</v>
      </c>
      <c r="CT2967" s="10">
        <v>7</v>
      </c>
      <c r="CU2967" s="10">
        <v>3</v>
      </c>
      <c r="CV2967" s="10">
        <v>6</v>
      </c>
      <c r="CW2967" s="10">
        <v>5</v>
      </c>
      <c r="CX2967" s="10">
        <v>7</v>
      </c>
      <c r="CY2967" s="10">
        <v>4</v>
      </c>
      <c r="CZ2967" s="10">
        <v>7</v>
      </c>
      <c r="DA2967" s="10">
        <v>3</v>
      </c>
      <c r="DB2967" s="10">
        <v>3</v>
      </c>
      <c r="DC2967" s="10">
        <v>7</v>
      </c>
      <c r="DD2967" s="10">
        <v>3</v>
      </c>
      <c r="DE2967" s="10">
        <v>7</v>
      </c>
      <c r="DF2967" s="10">
        <v>4</v>
      </c>
      <c r="DG2967" s="10">
        <v>4</v>
      </c>
      <c r="DH2967" s="10">
        <v>2</v>
      </c>
      <c r="DI2967" s="10">
        <v>7</v>
      </c>
      <c r="DJ2967" s="10">
        <v>7</v>
      </c>
      <c r="DK2967" s="10">
        <v>5</v>
      </c>
      <c r="DL2967" s="10">
        <v>6</v>
      </c>
      <c r="DM2967" s="9" t="s">
        <v>154</v>
      </c>
      <c r="DN2967" s="10">
        <v>1991</v>
      </c>
      <c r="DO2967" s="9">
        <f t="shared" si="9"/>
        <v>30</v>
      </c>
      <c r="DP2967" s="9" t="s">
        <v>155</v>
      </c>
      <c r="DQ2967" s="9" t="s">
        <v>210</v>
      </c>
      <c r="DR2967" s="9" t="s">
        <v>157</v>
      </c>
      <c r="DS2967" s="9" t="s">
        <v>137</v>
      </c>
      <c r="DT2967" s="9" t="s">
        <v>657</v>
      </c>
      <c r="DU2967" s="9" t="s">
        <v>223</v>
      </c>
      <c r="DV2967" s="9" t="str">
        <f>VLOOKUP(DU2967,Metadata!$B$2:$C$7,2,FALSE)</f>
        <v>3 - 6 years</v>
      </c>
    </row>
    <row r="2968" spans="1:126">
      <c r="A2968" s="13">
        <v>2967</v>
      </c>
      <c r="B2968" s="9" t="s">
        <v>135</v>
      </c>
      <c r="C2968" s="9" t="str">
        <f>VLOOKUP(B2968,Metadata!$M$2:$N$6,2,FALSE)</f>
        <v>Permanent Employee</v>
      </c>
      <c r="D2968" s="9" t="s">
        <v>159</v>
      </c>
      <c r="E2968" s="9" t="s">
        <v>137</v>
      </c>
      <c r="F2968" s="9" t="s">
        <v>138</v>
      </c>
      <c r="G2968" s="9" t="s">
        <v>140</v>
      </c>
      <c r="H2968" s="9" t="str">
        <f>IF(G2968="","",VLOOKUP(G2968,Metadata!$J$2:$K$22,2,FALSE))</f>
        <v>Lisbon Metropolitan Area</v>
      </c>
      <c r="I2968" s="9" t="s">
        <v>138</v>
      </c>
      <c r="J2968" s="9" t="str">
        <f>IF(I2968="","",VLOOKUP(I2968,Metadata!$P$2:$Q$43,2,FALSE))</f>
        <v>Europe</v>
      </c>
      <c r="K2968" s="9" t="str">
        <f t="shared" si="0"/>
        <v>Portugal</v>
      </c>
      <c r="L2968" s="9" t="s">
        <v>140</v>
      </c>
      <c r="M2968" s="9" t="str">
        <f>IF(L2968="","",VLOOKUP(L2968,Metadata!$J$2:$K$22,2,FALSE))</f>
        <v>Lisbon Metropolitan Area</v>
      </c>
      <c r="N2968" s="9" t="s">
        <v>214</v>
      </c>
      <c r="O2968" s="9" t="s">
        <v>259</v>
      </c>
      <c r="P2968" s="9" t="s">
        <v>191</v>
      </c>
      <c r="Q2968" s="10" t="str">
        <f t="shared" si="1"/>
        <v>Remote Job (full or flexible)</v>
      </c>
      <c r="R2968" s="10">
        <v>4</v>
      </c>
      <c r="S2968" s="9" t="s">
        <v>229</v>
      </c>
      <c r="T2968" s="9" t="s">
        <v>137</v>
      </c>
      <c r="U2968" s="9" t="str">
        <f>IF(S2968&lt;&gt;"",S2968,IF(T2968&lt;&gt;"",VLOOKUP(T2968,Metadata!$S$2:$T$228,2,FALSE),""))</f>
        <v>Project Manager</v>
      </c>
      <c r="V2968" s="9" t="s">
        <v>251</v>
      </c>
      <c r="W2968" s="9" t="s">
        <v>137</v>
      </c>
      <c r="X2968" s="9" t="s">
        <v>145</v>
      </c>
      <c r="Y2968" s="9" t="s">
        <v>137</v>
      </c>
      <c r="Z2968" s="9" t="s">
        <v>218</v>
      </c>
      <c r="AA2968" s="9" t="s">
        <v>137</v>
      </c>
      <c r="AB2968" s="9" t="s">
        <v>137</v>
      </c>
      <c r="AC2968" s="9" t="s">
        <v>147</v>
      </c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 t="s">
        <v>195</v>
      </c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 t="s">
        <v>178</v>
      </c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198</v>
      </c>
      <c r="BL2968" s="9" t="s">
        <v>199</v>
      </c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 t="s">
        <v>286</v>
      </c>
      <c r="BX2968" s="9"/>
      <c r="BY2968" s="9"/>
      <c r="BZ2968" s="9"/>
      <c r="CA2968" s="10"/>
      <c r="CB2968" s="10" t="str">
        <f t="shared" si="5"/>
        <v/>
      </c>
      <c r="CC2968" s="10"/>
      <c r="CD2968" s="9" t="str">
        <f t="shared" si="2"/>
        <v/>
      </c>
      <c r="CE2968" s="9" t="s">
        <v>168</v>
      </c>
      <c r="CF2968" s="9" t="s">
        <v>245</v>
      </c>
      <c r="CG2968" s="9">
        <f>IF(CF2968="","",VLOOKUP(CF2968,Metadata!$D$2:$H$20,2,FALSE))</f>
        <v>42500</v>
      </c>
      <c r="CH2968" s="9">
        <f>IF(CF2968="","",VLOOKUP(CF2968,Metadata!$D$2:$H$20,4,FALSE))</f>
        <v>40000</v>
      </c>
      <c r="CI2968" s="9">
        <f>IF(CF2968="","",VLOOKUP(CF2968,Metadata!$D$2:$H$20,5,FALSE))</f>
        <v>45000</v>
      </c>
      <c r="CJ2968" s="9">
        <f t="shared" si="3"/>
        <v>42500</v>
      </c>
      <c r="CK2968" s="9" t="s">
        <v>153</v>
      </c>
      <c r="CL2968" s="10">
        <v>7</v>
      </c>
      <c r="CM2968" s="10">
        <v>5</v>
      </c>
      <c r="CN2968" s="10">
        <v>6</v>
      </c>
      <c r="CO2968" s="10">
        <v>5</v>
      </c>
      <c r="CP2968" s="10">
        <v>5</v>
      </c>
      <c r="CQ2968" s="10">
        <v>7</v>
      </c>
      <c r="CR2968" s="10">
        <v>5</v>
      </c>
      <c r="CS2968" s="10">
        <v>4</v>
      </c>
      <c r="CT2968" s="10">
        <v>6</v>
      </c>
      <c r="CU2968" s="10">
        <v>2</v>
      </c>
      <c r="CV2968" s="10">
        <v>7</v>
      </c>
      <c r="CW2968" s="10">
        <v>6</v>
      </c>
      <c r="CX2968" s="10">
        <v>7</v>
      </c>
      <c r="CY2968" s="10">
        <v>5</v>
      </c>
      <c r="CZ2968" s="10">
        <v>4</v>
      </c>
      <c r="DA2968" s="10">
        <v>3</v>
      </c>
      <c r="DB2968" s="10">
        <v>3</v>
      </c>
      <c r="DC2968" s="10">
        <v>5</v>
      </c>
      <c r="DD2968" s="10">
        <v>2</v>
      </c>
      <c r="DE2968" s="10">
        <v>2</v>
      </c>
      <c r="DF2968" s="10">
        <v>5</v>
      </c>
      <c r="DG2968" s="10">
        <v>4</v>
      </c>
      <c r="DH2968" s="10">
        <v>4</v>
      </c>
      <c r="DI2968" s="10">
        <v>6</v>
      </c>
      <c r="DJ2968" s="10">
        <v>2</v>
      </c>
      <c r="DK2968" s="10">
        <v>5</v>
      </c>
      <c r="DL2968" s="10">
        <v>4</v>
      </c>
      <c r="DM2968" s="9" t="s">
        <v>154</v>
      </c>
      <c r="DN2968" s="10">
        <v>1991</v>
      </c>
      <c r="DO2968" s="9">
        <f t="shared" si="9"/>
        <v>30</v>
      </c>
      <c r="DP2968" s="9" t="s">
        <v>222</v>
      </c>
      <c r="DQ2968" s="9" t="s">
        <v>202</v>
      </c>
      <c r="DR2968" s="9" t="s">
        <v>170</v>
      </c>
      <c r="DS2968" s="9" t="s">
        <v>137</v>
      </c>
      <c r="DT2968" s="9" t="s">
        <v>657</v>
      </c>
      <c r="DU2968" s="9" t="s">
        <v>223</v>
      </c>
      <c r="DV2968" s="9" t="str">
        <f>VLOOKUP(DU2968,Metadata!$B$2:$C$7,2,FALSE)</f>
        <v>3 - 6 years</v>
      </c>
    </row>
    <row r="2969" spans="1:126">
      <c r="A2969" s="13">
        <v>2968</v>
      </c>
      <c r="B2969" s="9" t="s">
        <v>171</v>
      </c>
      <c r="C2969" s="9" t="str">
        <f>VLOOKUP(B2969,Metadata!$M$2:$N$6,2,FALSE)</f>
        <v>Contractor</v>
      </c>
      <c r="D2969" s="9" t="s">
        <v>137</v>
      </c>
      <c r="E2969" s="9" t="s">
        <v>159</v>
      </c>
      <c r="F2969" s="9" t="s">
        <v>138</v>
      </c>
      <c r="G2969" s="9" t="s">
        <v>172</v>
      </c>
      <c r="H2969" s="9" t="str">
        <f>IF(G2969="","",VLOOKUP(G2969,Metadata!$J$2:$K$22,2,FALSE))</f>
        <v>Porto Metropolitan Area</v>
      </c>
      <c r="I2969" s="9" t="s">
        <v>567</v>
      </c>
      <c r="J2969" s="9" t="str">
        <f>IF(I2969="","",VLOOKUP(I2969,Metadata!$P$2:$Q$43,2,FALSE))</f>
        <v>Europe</v>
      </c>
      <c r="K2969" s="9" t="str">
        <f t="shared" si="0"/>
        <v>International</v>
      </c>
      <c r="L2969" s="9" t="s">
        <v>137</v>
      </c>
      <c r="M2969" s="9" t="str">
        <f>IF(L2969="","",VLOOKUP(L2969,Metadata!$J$2:$K$22,2,FALSE))</f>
        <v/>
      </c>
      <c r="N2969" s="9" t="s">
        <v>141</v>
      </c>
      <c r="O2969" s="9" t="s">
        <v>137</v>
      </c>
      <c r="P2969" s="9" t="s">
        <v>191</v>
      </c>
      <c r="Q2969" s="10" t="str">
        <f t="shared" si="1"/>
        <v>Remote Job (full or flexible)</v>
      </c>
      <c r="R2969" s="10">
        <v>4</v>
      </c>
      <c r="S2969" s="9" t="s">
        <v>137</v>
      </c>
      <c r="T2969" s="9" t="s">
        <v>528</v>
      </c>
      <c r="U2969" s="9" t="str">
        <f>IF(S2969&lt;&gt;"",S2969,IF(T2969&lt;&gt;"",VLOOKUP(T2969,Metadata!$S$2:$T$228,2,FALSE),""))</f>
        <v>Full-Stack Developer</v>
      </c>
      <c r="V2969" s="9" t="s">
        <v>137</v>
      </c>
      <c r="W2969" s="9" t="s">
        <v>877</v>
      </c>
      <c r="X2969" s="9" t="s">
        <v>145</v>
      </c>
      <c r="Y2969" s="9" t="s">
        <v>137</v>
      </c>
      <c r="Z2969" s="9" t="s">
        <v>262</v>
      </c>
      <c r="AA2969" s="9" t="s">
        <v>137</v>
      </c>
      <c r="AB2969" s="9" t="s">
        <v>137</v>
      </c>
      <c r="AC2969" s="9"/>
      <c r="AD2969" s="9"/>
      <c r="AE2969" s="9" t="s">
        <v>194</v>
      </c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 t="s">
        <v>492</v>
      </c>
      <c r="CA2969" s="10">
        <v>12</v>
      </c>
      <c r="CB2969" s="10" t="str">
        <f t="shared" si="5"/>
        <v>7 to 12 months</v>
      </c>
      <c r="CC2969" s="10">
        <v>30</v>
      </c>
      <c r="CD2969" s="9">
        <f t="shared" si="2"/>
        <v>48000</v>
      </c>
      <c r="CE2969" s="9" t="s">
        <v>137</v>
      </c>
      <c r="CF2969" s="9" t="s">
        <v>137</v>
      </c>
      <c r="CG2969" s="9" t="str">
        <f>IF(CF2969="","",VLOOKUP(CF2969,Metadata!$D$2:$H$20,2,FALSE))</f>
        <v/>
      </c>
      <c r="CH2969" s="9" t="str">
        <f>IF(CF2969="","",VLOOKUP(CF2969,Metadata!$D$2:$H$20,4,FALSE))</f>
        <v/>
      </c>
      <c r="CI2969" s="9" t="str">
        <f>IF(CF2969="","",VLOOKUP(CF2969,Metadata!$D$2:$H$20,5,FALSE))</f>
        <v/>
      </c>
      <c r="CJ2969" s="9">
        <f t="shared" si="3"/>
        <v>48000</v>
      </c>
      <c r="CK2969" s="9" t="s">
        <v>153</v>
      </c>
      <c r="CL2969" s="10">
        <v>7</v>
      </c>
      <c r="CM2969" s="10">
        <v>1</v>
      </c>
      <c r="CN2969" s="10">
        <v>7</v>
      </c>
      <c r="CO2969" s="10">
        <v>5</v>
      </c>
      <c r="CP2969" s="10">
        <v>6</v>
      </c>
      <c r="CQ2969" s="10">
        <v>4</v>
      </c>
      <c r="CR2969" s="10">
        <v>5</v>
      </c>
      <c r="CS2969" s="10">
        <v>6</v>
      </c>
      <c r="CT2969" s="10">
        <v>7</v>
      </c>
      <c r="CU2969" s="10">
        <v>4</v>
      </c>
      <c r="CV2969" s="10">
        <v>1</v>
      </c>
      <c r="CW2969" s="10">
        <v>1</v>
      </c>
      <c r="CX2969" s="10">
        <v>5</v>
      </c>
      <c r="CY2969" s="10">
        <v>1</v>
      </c>
      <c r="CZ2969" s="10">
        <v>6</v>
      </c>
      <c r="DA2969" s="10">
        <v>7</v>
      </c>
      <c r="DB2969" s="10">
        <v>6</v>
      </c>
      <c r="DC2969" s="10">
        <v>7</v>
      </c>
      <c r="DD2969" s="10">
        <v>4</v>
      </c>
      <c r="DE2969" s="10">
        <v>6</v>
      </c>
      <c r="DF2969" s="10">
        <v>5</v>
      </c>
      <c r="DG2969" s="10">
        <v>4</v>
      </c>
      <c r="DH2969" s="10">
        <v>5</v>
      </c>
      <c r="DI2969" s="10">
        <v>1</v>
      </c>
      <c r="DJ2969" s="10">
        <v>1</v>
      </c>
      <c r="DK2969" s="10">
        <v>1</v>
      </c>
      <c r="DL2969" s="10">
        <v>1</v>
      </c>
      <c r="DM2969" s="9" t="s">
        <v>154</v>
      </c>
      <c r="DN2969" s="10">
        <v>1988</v>
      </c>
      <c r="DO2969" s="9">
        <f t="shared" si="9"/>
        <v>33</v>
      </c>
      <c r="DP2969" s="9" t="s">
        <v>155</v>
      </c>
      <c r="DQ2969" s="9" t="s">
        <v>202</v>
      </c>
      <c r="DR2969" s="9" t="s">
        <v>157</v>
      </c>
      <c r="DS2969" s="9" t="s">
        <v>137</v>
      </c>
      <c r="DT2969" s="9" t="s">
        <v>657</v>
      </c>
      <c r="DU2969" s="9" t="s">
        <v>203</v>
      </c>
      <c r="DV2969" s="9" t="str">
        <f>VLOOKUP(DU2969,Metadata!$B$2:$C$7,2,FALSE)</f>
        <v>6+ years</v>
      </c>
    </row>
    <row r="2970" spans="1:126">
      <c r="A2970" s="13">
        <v>2969</v>
      </c>
      <c r="B2970" s="9" t="s">
        <v>135</v>
      </c>
      <c r="C2970" s="9" t="str">
        <f>VLOOKUP(B2970,Metadata!$M$2:$N$6,2,FALSE)</f>
        <v>Permanent Employee</v>
      </c>
      <c r="D2970" s="9" t="s">
        <v>136</v>
      </c>
      <c r="E2970" s="9" t="s">
        <v>137</v>
      </c>
      <c r="F2970" s="9" t="s">
        <v>138</v>
      </c>
      <c r="G2970" s="9" t="s">
        <v>312</v>
      </c>
      <c r="H2970" s="9" t="str">
        <f>IF(G2970="","",VLOOKUP(G2970,Metadata!$J$2:$K$22,2,FALSE))</f>
        <v>South</v>
      </c>
      <c r="I2970" s="9" t="s">
        <v>417</v>
      </c>
      <c r="J2970" s="9" t="str">
        <f>IF(I2970="","",VLOOKUP(I2970,Metadata!$P$2:$Q$43,2,FALSE))</f>
        <v>Africa</v>
      </c>
      <c r="K2970" s="9" t="str">
        <f t="shared" si="0"/>
        <v>International</v>
      </c>
      <c r="L2970" s="9" t="s">
        <v>137</v>
      </c>
      <c r="M2970" s="9" t="str">
        <f>IF(L2970="","",VLOOKUP(L2970,Metadata!$J$2:$K$22,2,FALSE))</f>
        <v/>
      </c>
      <c r="N2970" s="9" t="s">
        <v>141</v>
      </c>
      <c r="O2970" s="9" t="s">
        <v>137</v>
      </c>
      <c r="P2970" s="9" t="s">
        <v>142</v>
      </c>
      <c r="Q2970" s="10" t="str">
        <f t="shared" si="1"/>
        <v>Full Office Job</v>
      </c>
      <c r="R2970" s="10">
        <v>6</v>
      </c>
      <c r="S2970" s="9" t="s">
        <v>229</v>
      </c>
      <c r="T2970" s="9" t="s">
        <v>137</v>
      </c>
      <c r="U2970" s="9" t="str">
        <f>IF(S2970&lt;&gt;"",S2970,IF(T2970&lt;&gt;"",VLOOKUP(T2970,Metadata!$S$2:$T$228,2,FALSE),""))</f>
        <v>Project Manager</v>
      </c>
      <c r="V2970" s="9" t="s">
        <v>217</v>
      </c>
      <c r="W2970" s="9" t="s">
        <v>137</v>
      </c>
      <c r="X2970" s="9" t="s">
        <v>163</v>
      </c>
      <c r="Y2970" s="9" t="s">
        <v>137</v>
      </c>
      <c r="Z2970" s="9" t="s">
        <v>164</v>
      </c>
      <c r="AA2970" s="9" t="s">
        <v>137</v>
      </c>
      <c r="AB2970" s="9" t="s">
        <v>137</v>
      </c>
      <c r="AC2970" s="9"/>
      <c r="AD2970" s="9"/>
      <c r="AE2970" s="9"/>
      <c r="AF2970" s="9" t="s">
        <v>243</v>
      </c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 t="s">
        <v>186</v>
      </c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10"/>
      <c r="CB2970" s="10" t="str">
        <f t="shared" si="5"/>
        <v/>
      </c>
      <c r="CC2970" s="10"/>
      <c r="CD2970" s="9" t="str">
        <f t="shared" si="2"/>
        <v/>
      </c>
      <c r="CE2970" s="9" t="s">
        <v>168</v>
      </c>
      <c r="CF2970" s="9" t="s">
        <v>419</v>
      </c>
      <c r="CG2970" s="9">
        <f>IF(CF2970="","",VLOOKUP(CF2970,Metadata!$D$2:$H$20,2,FALSE))</f>
        <v>62500</v>
      </c>
      <c r="CH2970" s="9">
        <f>IF(CF2970="","",VLOOKUP(CF2970,Metadata!$D$2:$H$20,4,FALSE))</f>
        <v>60000</v>
      </c>
      <c r="CI2970" s="9">
        <f>IF(CF2970="","",VLOOKUP(CF2970,Metadata!$D$2:$H$20,5,FALSE))</f>
        <v>65000</v>
      </c>
      <c r="CJ2970" s="9">
        <f t="shared" si="3"/>
        <v>62500</v>
      </c>
      <c r="CK2970" s="9" t="s">
        <v>153</v>
      </c>
      <c r="CL2970" s="10">
        <v>5</v>
      </c>
      <c r="CM2970" s="10">
        <v>3</v>
      </c>
      <c r="CN2970" s="10">
        <v>6</v>
      </c>
      <c r="CO2970" s="10">
        <v>6</v>
      </c>
      <c r="CP2970" s="10">
        <v>5</v>
      </c>
      <c r="CQ2970" s="10">
        <v>5</v>
      </c>
      <c r="CR2970" s="10">
        <v>6</v>
      </c>
      <c r="CS2970" s="10">
        <v>6</v>
      </c>
      <c r="CT2970" s="10">
        <v>6</v>
      </c>
      <c r="CU2970" s="10">
        <v>5</v>
      </c>
      <c r="CV2970" s="10">
        <v>5</v>
      </c>
      <c r="CW2970" s="10">
        <v>5</v>
      </c>
      <c r="CX2970" s="10">
        <v>5</v>
      </c>
      <c r="CY2970" s="10">
        <v>6</v>
      </c>
      <c r="CZ2970" s="10">
        <v>5</v>
      </c>
      <c r="DA2970" s="10">
        <v>4</v>
      </c>
      <c r="DB2970" s="10">
        <v>4</v>
      </c>
      <c r="DC2970" s="10">
        <v>4</v>
      </c>
      <c r="DD2970" s="10">
        <v>1</v>
      </c>
      <c r="DE2970" s="10">
        <v>5</v>
      </c>
      <c r="DF2970" s="10">
        <v>4</v>
      </c>
      <c r="DG2970" s="10">
        <v>5</v>
      </c>
      <c r="DH2970" s="10">
        <v>5</v>
      </c>
      <c r="DI2970" s="10">
        <v>5</v>
      </c>
      <c r="DJ2970" s="10">
        <v>5</v>
      </c>
      <c r="DK2970" s="10">
        <v>5</v>
      </c>
      <c r="DL2970" s="10">
        <v>3</v>
      </c>
      <c r="DM2970" s="9" t="s">
        <v>154</v>
      </c>
      <c r="DN2970" s="10">
        <v>1983</v>
      </c>
      <c r="DO2970" s="9">
        <f t="shared" si="9"/>
        <v>38</v>
      </c>
      <c r="DP2970" s="9" t="s">
        <v>155</v>
      </c>
      <c r="DQ2970" s="9" t="s">
        <v>156</v>
      </c>
      <c r="DR2970" s="9" t="s">
        <v>170</v>
      </c>
      <c r="DS2970" s="9" t="s">
        <v>137</v>
      </c>
      <c r="DT2970" s="9" t="s">
        <v>657</v>
      </c>
      <c r="DU2970" s="9" t="s">
        <v>158</v>
      </c>
      <c r="DV2970" s="9" t="str">
        <f>VLOOKUP(DU2970,Metadata!$B$2:$C$7,2,FALSE)</f>
        <v>6+ years</v>
      </c>
    </row>
    <row r="2971" spans="1:126">
      <c r="A2971" s="13">
        <v>2970</v>
      </c>
      <c r="B2971" s="9" t="s">
        <v>135</v>
      </c>
      <c r="C2971" s="9" t="str">
        <f>VLOOKUP(B2971,Metadata!$M$2:$N$6,2,FALSE)</f>
        <v>Permanent Employee</v>
      </c>
      <c r="D2971" s="9" t="s">
        <v>159</v>
      </c>
      <c r="E2971" s="9" t="s">
        <v>137</v>
      </c>
      <c r="F2971" s="9" t="s">
        <v>138</v>
      </c>
      <c r="G2971" s="9" t="s">
        <v>213</v>
      </c>
      <c r="H2971" s="9" t="str">
        <f>IF(G2971="","",VLOOKUP(G2971,Metadata!$J$2:$K$22,2,FALSE))</f>
        <v>Centre</v>
      </c>
      <c r="I2971" s="9" t="s">
        <v>138</v>
      </c>
      <c r="J2971" s="9" t="str">
        <f>IF(I2971="","",VLOOKUP(I2971,Metadata!$P$2:$Q$43,2,FALSE))</f>
        <v>Europe</v>
      </c>
      <c r="K2971" s="9" t="str">
        <f t="shared" si="0"/>
        <v>Portugal</v>
      </c>
      <c r="L2971" s="9" t="s">
        <v>213</v>
      </c>
      <c r="M2971" s="9" t="str">
        <f>IF(L2971="","",VLOOKUP(L2971,Metadata!$J$2:$K$22,2,FALSE))</f>
        <v>Centre</v>
      </c>
      <c r="N2971" s="9" t="s">
        <v>214</v>
      </c>
      <c r="O2971" s="9" t="s">
        <v>259</v>
      </c>
      <c r="P2971" s="9" t="s">
        <v>142</v>
      </c>
      <c r="Q2971" s="10" t="str">
        <f t="shared" si="1"/>
        <v>Full Office Job</v>
      </c>
      <c r="R2971" s="10">
        <v>5</v>
      </c>
      <c r="S2971" s="9" t="s">
        <v>192</v>
      </c>
      <c r="T2971" s="9" t="s">
        <v>137</v>
      </c>
      <c r="U2971" s="9" t="str">
        <f>IF(S2971&lt;&gt;"",S2971,IF(T2971&lt;&gt;"",VLOOKUP(T2971,Metadata!$S$2:$T$228,2,FALSE),""))</f>
        <v>Back-End Developer</v>
      </c>
      <c r="V2971" s="9" t="s">
        <v>217</v>
      </c>
      <c r="W2971" s="9" t="s">
        <v>137</v>
      </c>
      <c r="X2971" s="9" t="s">
        <v>145</v>
      </c>
      <c r="Y2971" s="9" t="s">
        <v>137</v>
      </c>
      <c r="Z2971" s="9" t="s">
        <v>224</v>
      </c>
      <c r="AA2971" s="9" t="s">
        <v>137</v>
      </c>
      <c r="AB2971" s="9" t="s">
        <v>137</v>
      </c>
      <c r="AC2971" s="9"/>
      <c r="AD2971" s="9" t="s">
        <v>148</v>
      </c>
      <c r="AE2971" s="9"/>
      <c r="AF2971" s="9" t="s">
        <v>243</v>
      </c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 t="s">
        <v>219</v>
      </c>
      <c r="BR2971" s="9"/>
      <c r="BS2971" s="9"/>
      <c r="BT2971" s="9"/>
      <c r="BU2971" s="9"/>
      <c r="BV2971" s="9"/>
      <c r="BW2971" s="9"/>
      <c r="BX2971" s="9"/>
      <c r="BY2971" s="9"/>
      <c r="BZ2971" s="9"/>
      <c r="CA2971" s="10"/>
      <c r="CB2971" s="10" t="str">
        <f t="shared" si="5"/>
        <v/>
      </c>
      <c r="CC2971" s="10"/>
      <c r="CD2971" s="9" t="str">
        <f t="shared" si="2"/>
        <v/>
      </c>
      <c r="CE2971" s="9" t="s">
        <v>168</v>
      </c>
      <c r="CF2971" s="9" t="s">
        <v>220</v>
      </c>
      <c r="CG2971" s="9">
        <f>IF(CF2971="","",VLOOKUP(CF2971,Metadata!$D$2:$H$20,2,FALSE))</f>
        <v>27500</v>
      </c>
      <c r="CH2971" s="9">
        <f>IF(CF2971="","",VLOOKUP(CF2971,Metadata!$D$2:$H$20,4,FALSE))</f>
        <v>25000</v>
      </c>
      <c r="CI2971" s="9">
        <f>IF(CF2971="","",VLOOKUP(CF2971,Metadata!$D$2:$H$20,5,FALSE))</f>
        <v>30000</v>
      </c>
      <c r="CJ2971" s="9">
        <f t="shared" si="3"/>
        <v>27500</v>
      </c>
      <c r="CK2971" s="9" t="s">
        <v>221</v>
      </c>
      <c r="CL2971" s="10">
        <v>4</v>
      </c>
      <c r="CM2971" s="10">
        <v>3</v>
      </c>
      <c r="CN2971" s="10">
        <v>6</v>
      </c>
      <c r="CO2971" s="10">
        <v>6</v>
      </c>
      <c r="CP2971" s="10">
        <v>6</v>
      </c>
      <c r="CQ2971" s="10">
        <v>6</v>
      </c>
      <c r="CR2971" s="10">
        <v>6</v>
      </c>
      <c r="CS2971" s="10">
        <v>6</v>
      </c>
      <c r="CT2971" s="10">
        <v>6</v>
      </c>
      <c r="CU2971" s="10">
        <v>6</v>
      </c>
      <c r="CV2971" s="10">
        <v>6</v>
      </c>
      <c r="CW2971" s="10">
        <v>4</v>
      </c>
      <c r="CX2971" s="10">
        <v>6</v>
      </c>
      <c r="CY2971" s="10">
        <v>6</v>
      </c>
      <c r="CZ2971" s="10">
        <v>6</v>
      </c>
      <c r="DA2971" s="10">
        <v>5</v>
      </c>
      <c r="DB2971" s="10">
        <v>5</v>
      </c>
      <c r="DC2971" s="10">
        <v>5</v>
      </c>
      <c r="DD2971" s="10">
        <v>6</v>
      </c>
      <c r="DE2971" s="10">
        <v>6</v>
      </c>
      <c r="DF2971" s="10">
        <v>6</v>
      </c>
      <c r="DG2971" s="10">
        <v>6</v>
      </c>
      <c r="DH2971" s="10">
        <v>3</v>
      </c>
      <c r="DI2971" s="10">
        <v>6</v>
      </c>
      <c r="DJ2971" s="10">
        <v>5</v>
      </c>
      <c r="DK2971" s="10">
        <v>6</v>
      </c>
      <c r="DL2971" s="10">
        <v>6</v>
      </c>
      <c r="DM2971" s="9" t="s">
        <v>154</v>
      </c>
      <c r="DN2971" s="10">
        <v>1990</v>
      </c>
      <c r="DO2971" s="9">
        <f t="shared" si="9"/>
        <v>31</v>
      </c>
      <c r="DP2971" s="9" t="s">
        <v>155</v>
      </c>
      <c r="DQ2971" s="9" t="s">
        <v>202</v>
      </c>
      <c r="DR2971" s="9" t="s">
        <v>157</v>
      </c>
      <c r="DS2971" s="9" t="s">
        <v>137</v>
      </c>
      <c r="DT2971" s="9" t="s">
        <v>657</v>
      </c>
      <c r="DU2971" s="9" t="s">
        <v>168</v>
      </c>
      <c r="DV2971" s="9" t="str">
        <f>VLOOKUP(DU2971,Metadata!$B$2:$C$7,2,FALSE)</f>
        <v>0 - 3 years</v>
      </c>
    </row>
    <row r="2972" spans="1:126">
      <c r="A2972" s="13">
        <v>2971</v>
      </c>
      <c r="B2972" s="9" t="s">
        <v>135</v>
      </c>
      <c r="C2972" s="9" t="str">
        <f>VLOOKUP(B2972,Metadata!$M$2:$N$6,2,FALSE)</f>
        <v>Permanent Employee</v>
      </c>
      <c r="D2972" s="9" t="s">
        <v>136</v>
      </c>
      <c r="E2972" s="9" t="s">
        <v>137</v>
      </c>
      <c r="F2972" s="9" t="s">
        <v>138</v>
      </c>
      <c r="G2972" s="9" t="s">
        <v>275</v>
      </c>
      <c r="H2972" s="9" t="str">
        <f>IF(G2972="","",VLOOKUP(G2972,Metadata!$J$2:$K$22,2,FALSE))</f>
        <v>Centre</v>
      </c>
      <c r="I2972" s="9" t="s">
        <v>138</v>
      </c>
      <c r="J2972" s="9" t="str">
        <f>IF(I2972="","",VLOOKUP(I2972,Metadata!$P$2:$Q$43,2,FALSE))</f>
        <v>Europe</v>
      </c>
      <c r="K2972" s="9" t="str">
        <f t="shared" si="0"/>
        <v>Portugal</v>
      </c>
      <c r="L2972" s="9" t="s">
        <v>140</v>
      </c>
      <c r="M2972" s="9" t="str">
        <f>IF(L2972="","",VLOOKUP(L2972,Metadata!$J$2:$K$22,2,FALSE))</f>
        <v>Lisbon Metropolitan Area</v>
      </c>
      <c r="N2972" s="9" t="s">
        <v>141</v>
      </c>
      <c r="O2972" s="9" t="s">
        <v>137</v>
      </c>
      <c r="P2972" s="9" t="s">
        <v>191</v>
      </c>
      <c r="Q2972" s="10" t="str">
        <f t="shared" si="1"/>
        <v>Remote Job (full or flexible)</v>
      </c>
      <c r="R2972" s="10">
        <v>5</v>
      </c>
      <c r="S2972" s="9" t="s">
        <v>161</v>
      </c>
      <c r="T2972" s="9" t="s">
        <v>137</v>
      </c>
      <c r="U2972" s="9" t="str">
        <f>IF(S2972&lt;&gt;"",S2972,IF(T2972&lt;&gt;"",VLOOKUP(T2972,Metadata!$S$2:$T$228,2,FALSE),""))</f>
        <v>Full-Stack Developer</v>
      </c>
      <c r="V2972" s="9" t="s">
        <v>207</v>
      </c>
      <c r="W2972" s="9" t="s">
        <v>137</v>
      </c>
      <c r="X2972" s="9" t="s">
        <v>208</v>
      </c>
      <c r="Y2972" s="9" t="s">
        <v>137</v>
      </c>
      <c r="Z2972" s="9" t="s">
        <v>218</v>
      </c>
      <c r="AA2972" s="9" t="s">
        <v>137</v>
      </c>
      <c r="AB2972" s="9" t="s">
        <v>137</v>
      </c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 t="s">
        <v>461</v>
      </c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 t="s">
        <v>150</v>
      </c>
      <c r="BZ2972" s="9" t="s">
        <v>137</v>
      </c>
      <c r="CA2972" s="10"/>
      <c r="CB2972" s="10" t="str">
        <f t="shared" si="5"/>
        <v/>
      </c>
      <c r="CC2972" s="10"/>
      <c r="CD2972" s="9" t="str">
        <f t="shared" si="2"/>
        <v/>
      </c>
      <c r="CE2972" s="9" t="s">
        <v>168</v>
      </c>
      <c r="CF2972" s="9" t="s">
        <v>220</v>
      </c>
      <c r="CG2972" s="9">
        <f>IF(CF2972="","",VLOOKUP(CF2972,Metadata!$D$2:$H$20,2,FALSE))</f>
        <v>27500</v>
      </c>
      <c r="CH2972" s="9">
        <f>IF(CF2972="","",VLOOKUP(CF2972,Metadata!$D$2:$H$20,4,FALSE))</f>
        <v>25000</v>
      </c>
      <c r="CI2972" s="9">
        <f>IF(CF2972="","",VLOOKUP(CF2972,Metadata!$D$2:$H$20,5,FALSE))</f>
        <v>30000</v>
      </c>
      <c r="CJ2972" s="9">
        <f t="shared" si="3"/>
        <v>27500</v>
      </c>
      <c r="CK2972" s="9" t="s">
        <v>153</v>
      </c>
      <c r="CL2972" s="10">
        <v>3</v>
      </c>
      <c r="CM2972" s="10">
        <v>4</v>
      </c>
      <c r="CN2972" s="10">
        <v>5</v>
      </c>
      <c r="CO2972" s="10">
        <v>5</v>
      </c>
      <c r="CP2972" s="10">
        <v>5</v>
      </c>
      <c r="CQ2972" s="10">
        <v>5</v>
      </c>
      <c r="CR2972" s="10">
        <v>5</v>
      </c>
      <c r="CS2972" s="10">
        <v>4</v>
      </c>
      <c r="CT2972" s="10">
        <v>4</v>
      </c>
      <c r="CU2972" s="10">
        <v>5</v>
      </c>
      <c r="CV2972" s="10">
        <v>5</v>
      </c>
      <c r="CW2972" s="10">
        <v>4</v>
      </c>
      <c r="CX2972" s="10">
        <v>5</v>
      </c>
      <c r="CY2972" s="10">
        <v>4</v>
      </c>
      <c r="CZ2972" s="10">
        <v>4</v>
      </c>
      <c r="DA2972" s="10">
        <v>5</v>
      </c>
      <c r="DB2972" s="10">
        <v>5</v>
      </c>
      <c r="DC2972" s="10">
        <v>6</v>
      </c>
      <c r="DD2972" s="10">
        <v>4</v>
      </c>
      <c r="DE2972" s="10">
        <v>6</v>
      </c>
      <c r="DF2972" s="10">
        <v>5</v>
      </c>
      <c r="DG2972" s="10">
        <v>5</v>
      </c>
      <c r="DH2972" s="10">
        <v>5</v>
      </c>
      <c r="DI2972" s="10">
        <v>5</v>
      </c>
      <c r="DJ2972" s="10">
        <v>5</v>
      </c>
      <c r="DK2972" s="10">
        <v>5</v>
      </c>
      <c r="DL2972" s="10">
        <v>4</v>
      </c>
      <c r="DM2972" s="9" t="s">
        <v>154</v>
      </c>
      <c r="DN2972" s="10">
        <v>1964</v>
      </c>
      <c r="DO2972" s="9">
        <f t="shared" si="9"/>
        <v>57</v>
      </c>
      <c r="DP2972" s="9" t="s">
        <v>155</v>
      </c>
      <c r="DQ2972" s="9" t="s">
        <v>156</v>
      </c>
      <c r="DR2972" s="9" t="s">
        <v>157</v>
      </c>
      <c r="DS2972" s="9" t="s">
        <v>137</v>
      </c>
      <c r="DT2972" s="9" t="s">
        <v>657</v>
      </c>
      <c r="DU2972" s="9" t="s">
        <v>158</v>
      </c>
      <c r="DV2972" s="9" t="str">
        <f>VLOOKUP(DU2972,Metadata!$B$2:$C$7,2,FALSE)</f>
        <v>6+ years</v>
      </c>
    </row>
    <row r="2973" spans="1:126">
      <c r="A2973" s="13">
        <v>2972</v>
      </c>
      <c r="B2973" s="9" t="s">
        <v>135</v>
      </c>
      <c r="C2973" s="9" t="str">
        <f>VLOOKUP(B2973,Metadata!$M$2:$N$6,2,FALSE)</f>
        <v>Permanent Employee</v>
      </c>
      <c r="D2973" s="9" t="s">
        <v>159</v>
      </c>
      <c r="E2973" s="9" t="s">
        <v>137</v>
      </c>
      <c r="F2973" s="9" t="s">
        <v>138</v>
      </c>
      <c r="G2973" s="9" t="s">
        <v>354</v>
      </c>
      <c r="H2973" s="9" t="str">
        <f>IF(G2973="","",VLOOKUP(G2973,Metadata!$J$2:$K$22,2,FALSE))</f>
        <v>South</v>
      </c>
      <c r="I2973" s="9" t="s">
        <v>138</v>
      </c>
      <c r="J2973" s="9" t="str">
        <f>IF(I2973="","",VLOOKUP(I2973,Metadata!$P$2:$Q$43,2,FALSE))</f>
        <v>Europe</v>
      </c>
      <c r="K2973" s="9" t="str">
        <f t="shared" si="0"/>
        <v>Portugal</v>
      </c>
      <c r="L2973" s="9" t="s">
        <v>140</v>
      </c>
      <c r="M2973" s="9" t="str">
        <f>IF(L2973="","",VLOOKUP(L2973,Metadata!$J$2:$K$22,2,FALSE))</f>
        <v>Lisbon Metropolitan Area</v>
      </c>
      <c r="N2973" s="9" t="s">
        <v>141</v>
      </c>
      <c r="O2973" s="9" t="s">
        <v>137</v>
      </c>
      <c r="P2973" s="9" t="s">
        <v>142</v>
      </c>
      <c r="Q2973" s="10" t="str">
        <f t="shared" si="1"/>
        <v>Full Office Job</v>
      </c>
      <c r="R2973" s="10">
        <v>6</v>
      </c>
      <c r="S2973" s="9" t="s">
        <v>161</v>
      </c>
      <c r="T2973" s="9" t="s">
        <v>137</v>
      </c>
      <c r="U2973" s="9" t="str">
        <f>IF(S2973&lt;&gt;"",S2973,IF(T2973&lt;&gt;"",VLOOKUP(T2973,Metadata!$S$2:$T$228,2,FALSE),""))</f>
        <v>Full-Stack Developer</v>
      </c>
      <c r="V2973" s="9" t="s">
        <v>207</v>
      </c>
      <c r="W2973" s="9" t="s">
        <v>137</v>
      </c>
      <c r="X2973" s="9" t="s">
        <v>145</v>
      </c>
      <c r="Y2973" s="9" t="s">
        <v>137</v>
      </c>
      <c r="Z2973" s="9" t="s">
        <v>146</v>
      </c>
      <c r="AA2973" s="9" t="s">
        <v>137</v>
      </c>
      <c r="AB2973" s="9" t="s">
        <v>137</v>
      </c>
      <c r="AC2973" s="9" t="s">
        <v>147</v>
      </c>
      <c r="AD2973" s="9" t="s">
        <v>148</v>
      </c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 t="s">
        <v>219</v>
      </c>
      <c r="BR2973" s="9"/>
      <c r="BS2973" s="9"/>
      <c r="BT2973" s="9"/>
      <c r="BU2973" s="9"/>
      <c r="BV2973" s="9"/>
      <c r="BW2973" s="9"/>
      <c r="BX2973" s="9"/>
      <c r="BY2973" s="9"/>
      <c r="BZ2973" s="9"/>
      <c r="CA2973" s="10"/>
      <c r="CB2973" s="10" t="str">
        <f t="shared" si="5"/>
        <v/>
      </c>
      <c r="CC2973" s="10"/>
      <c r="CD2973" s="9" t="str">
        <f t="shared" si="2"/>
        <v/>
      </c>
      <c r="CE2973" s="9" t="s">
        <v>168</v>
      </c>
      <c r="CF2973" s="9" t="s">
        <v>225</v>
      </c>
      <c r="CG2973" s="9">
        <f>IF(CF2973="","",VLOOKUP(CF2973,Metadata!$D$2:$H$20,2,FALSE))</f>
        <v>22500</v>
      </c>
      <c r="CH2973" s="9">
        <f>IF(CF2973="","",VLOOKUP(CF2973,Metadata!$D$2:$H$20,4,FALSE))</f>
        <v>20000</v>
      </c>
      <c r="CI2973" s="9">
        <f>IF(CF2973="","",VLOOKUP(CF2973,Metadata!$D$2:$H$20,5,FALSE))</f>
        <v>25000</v>
      </c>
      <c r="CJ2973" s="9">
        <f t="shared" si="3"/>
        <v>22500</v>
      </c>
      <c r="CK2973" s="9" t="s">
        <v>221</v>
      </c>
      <c r="CL2973" s="10">
        <v>3</v>
      </c>
      <c r="CM2973" s="10">
        <v>5</v>
      </c>
      <c r="CN2973" s="10">
        <v>7</v>
      </c>
      <c r="CO2973" s="10">
        <v>7</v>
      </c>
      <c r="CP2973" s="10">
        <v>7</v>
      </c>
      <c r="CQ2973" s="10">
        <v>7</v>
      </c>
      <c r="CR2973" s="10">
        <v>6</v>
      </c>
      <c r="CS2973" s="10">
        <v>7</v>
      </c>
      <c r="CT2973" s="10">
        <v>6</v>
      </c>
      <c r="CU2973" s="10">
        <v>6</v>
      </c>
      <c r="CV2973" s="10">
        <v>6</v>
      </c>
      <c r="CW2973" s="10">
        <v>7</v>
      </c>
      <c r="CX2973" s="10">
        <v>6</v>
      </c>
      <c r="CY2973" s="10">
        <v>6</v>
      </c>
      <c r="CZ2973" s="10">
        <v>5</v>
      </c>
      <c r="DA2973" s="10">
        <v>7</v>
      </c>
      <c r="DB2973" s="10">
        <v>7</v>
      </c>
      <c r="DC2973" s="10">
        <v>7</v>
      </c>
      <c r="DD2973" s="10">
        <v>7</v>
      </c>
      <c r="DE2973" s="10">
        <v>7</v>
      </c>
      <c r="DF2973" s="10">
        <v>7</v>
      </c>
      <c r="DG2973" s="10">
        <v>7</v>
      </c>
      <c r="DH2973" s="10">
        <v>6</v>
      </c>
      <c r="DI2973" s="10">
        <v>7</v>
      </c>
      <c r="DJ2973" s="10">
        <v>4</v>
      </c>
      <c r="DK2973" s="10">
        <v>6</v>
      </c>
      <c r="DL2973" s="10">
        <v>6</v>
      </c>
      <c r="DM2973" s="9" t="s">
        <v>154</v>
      </c>
      <c r="DN2973" s="10">
        <v>1994</v>
      </c>
      <c r="DO2973" s="9">
        <f t="shared" si="9"/>
        <v>27</v>
      </c>
      <c r="DP2973" s="9" t="s">
        <v>155</v>
      </c>
      <c r="DQ2973" s="9" t="s">
        <v>202</v>
      </c>
      <c r="DR2973" s="9" t="s">
        <v>157</v>
      </c>
      <c r="DS2973" s="9" t="s">
        <v>137</v>
      </c>
      <c r="DT2973" s="9" t="s">
        <v>657</v>
      </c>
      <c r="DU2973" s="9" t="s">
        <v>168</v>
      </c>
      <c r="DV2973" s="9" t="str">
        <f>VLOOKUP(DU2973,Metadata!$B$2:$C$7,2,FALSE)</f>
        <v>0 - 3 years</v>
      </c>
    </row>
    <row r="2974" spans="1:126">
      <c r="A2974" s="13">
        <v>2973</v>
      </c>
      <c r="B2974" s="9" t="s">
        <v>135</v>
      </c>
      <c r="C2974" s="9" t="str">
        <f>VLOOKUP(B2974,Metadata!$M$2:$N$6,2,FALSE)</f>
        <v>Permanent Employee</v>
      </c>
      <c r="D2974" s="9" t="s">
        <v>159</v>
      </c>
      <c r="E2974" s="9" t="s">
        <v>137</v>
      </c>
      <c r="F2974" s="9" t="s">
        <v>138</v>
      </c>
      <c r="G2974" s="9" t="s">
        <v>283</v>
      </c>
      <c r="H2974" s="9" t="str">
        <f>IF(G2974="","",VLOOKUP(G2974,Metadata!$J$2:$K$22,2,FALSE))</f>
        <v>Lisbon Metropolitan Area</v>
      </c>
      <c r="I2974" s="9" t="s">
        <v>138</v>
      </c>
      <c r="J2974" s="9" t="str">
        <f>IF(I2974="","",VLOOKUP(I2974,Metadata!$P$2:$Q$43,2,FALSE))</f>
        <v>Europe</v>
      </c>
      <c r="K2974" s="9" t="str">
        <f t="shared" si="0"/>
        <v>Portugal</v>
      </c>
      <c r="L2974" s="9" t="s">
        <v>140</v>
      </c>
      <c r="M2974" s="9" t="str">
        <f>IF(L2974="","",VLOOKUP(L2974,Metadata!$J$2:$K$22,2,FALSE))</f>
        <v>Lisbon Metropolitan Area</v>
      </c>
      <c r="N2974" s="9" t="s">
        <v>141</v>
      </c>
      <c r="O2974" s="9" t="s">
        <v>137</v>
      </c>
      <c r="P2974" s="9" t="s">
        <v>142</v>
      </c>
      <c r="Q2974" s="10" t="str">
        <f t="shared" si="1"/>
        <v>Full Office Job</v>
      </c>
      <c r="R2974" s="10">
        <v>7</v>
      </c>
      <c r="S2974" s="9" t="s">
        <v>336</v>
      </c>
      <c r="T2974" s="9" t="s">
        <v>137</v>
      </c>
      <c r="U2974" s="9" t="str">
        <f>IF(S2974&lt;&gt;"",S2974,IF(T2974&lt;&gt;"",VLOOKUP(T2974,Metadata!$S$2:$T$228,2,FALSE),""))</f>
        <v>Scrum Master</v>
      </c>
      <c r="V2974" s="9" t="s">
        <v>162</v>
      </c>
      <c r="W2974" s="9" t="s">
        <v>137</v>
      </c>
      <c r="X2974" s="9" t="s">
        <v>145</v>
      </c>
      <c r="Y2974" s="9" t="s">
        <v>137</v>
      </c>
      <c r="Z2974" s="9" t="s">
        <v>218</v>
      </c>
      <c r="AA2974" s="9" t="s">
        <v>137</v>
      </c>
      <c r="AB2974" s="9" t="s">
        <v>137</v>
      </c>
      <c r="AC2974" s="9"/>
      <c r="AD2974" s="9"/>
      <c r="AE2974" s="9"/>
      <c r="AF2974" s="9"/>
      <c r="AG2974" s="9" t="s">
        <v>166</v>
      </c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 t="s">
        <v>286</v>
      </c>
      <c r="BX2974" s="9"/>
      <c r="BY2974" s="9"/>
      <c r="BZ2974" s="9"/>
      <c r="CA2974" s="10"/>
      <c r="CB2974" s="10" t="str">
        <f t="shared" si="5"/>
        <v/>
      </c>
      <c r="CC2974" s="10"/>
      <c r="CD2974" s="9" t="str">
        <f t="shared" si="2"/>
        <v/>
      </c>
      <c r="CE2974" s="9" t="s">
        <v>168</v>
      </c>
      <c r="CF2974" s="9" t="s">
        <v>245</v>
      </c>
      <c r="CG2974" s="9">
        <f>IF(CF2974="","",VLOOKUP(CF2974,Metadata!$D$2:$H$20,2,FALSE))</f>
        <v>42500</v>
      </c>
      <c r="CH2974" s="9">
        <f>IF(CF2974="","",VLOOKUP(CF2974,Metadata!$D$2:$H$20,4,FALSE))</f>
        <v>40000</v>
      </c>
      <c r="CI2974" s="9">
        <f>IF(CF2974="","",VLOOKUP(CF2974,Metadata!$D$2:$H$20,5,FALSE))</f>
        <v>45000</v>
      </c>
      <c r="CJ2974" s="9">
        <f t="shared" si="3"/>
        <v>42500</v>
      </c>
      <c r="CK2974" s="9" t="s">
        <v>153</v>
      </c>
      <c r="CL2974" s="10">
        <v>5</v>
      </c>
      <c r="CM2974" s="10">
        <v>3</v>
      </c>
      <c r="CN2974" s="10">
        <v>6</v>
      </c>
      <c r="CO2974" s="10">
        <v>5</v>
      </c>
      <c r="CP2974" s="10">
        <v>5</v>
      </c>
      <c r="CQ2974" s="10">
        <v>6</v>
      </c>
      <c r="CR2974" s="10">
        <v>6</v>
      </c>
      <c r="CS2974" s="10">
        <v>7</v>
      </c>
      <c r="CT2974" s="10">
        <v>7</v>
      </c>
      <c r="CU2974" s="10">
        <v>5</v>
      </c>
      <c r="CV2974" s="10">
        <v>6</v>
      </c>
      <c r="CW2974" s="10">
        <v>6</v>
      </c>
      <c r="CX2974" s="10">
        <v>6</v>
      </c>
      <c r="CY2974" s="10">
        <v>6</v>
      </c>
      <c r="CZ2974" s="10">
        <v>6</v>
      </c>
      <c r="DA2974" s="10">
        <v>5</v>
      </c>
      <c r="DB2974" s="10">
        <v>4</v>
      </c>
      <c r="DC2974" s="10">
        <v>6</v>
      </c>
      <c r="DD2974" s="10">
        <v>3</v>
      </c>
      <c r="DE2974" s="10">
        <v>6</v>
      </c>
      <c r="DF2974" s="10">
        <v>6</v>
      </c>
      <c r="DG2974" s="10">
        <v>6</v>
      </c>
      <c r="DH2974" s="10">
        <v>6</v>
      </c>
      <c r="DI2974" s="10">
        <v>6</v>
      </c>
      <c r="DJ2974" s="10">
        <v>4</v>
      </c>
      <c r="DK2974" s="10">
        <v>6</v>
      </c>
      <c r="DL2974" s="10">
        <v>3</v>
      </c>
      <c r="DM2974" s="9" t="s">
        <v>154</v>
      </c>
      <c r="DN2974" s="10">
        <v>1971</v>
      </c>
      <c r="DO2974" s="9">
        <f t="shared" si="9"/>
        <v>50</v>
      </c>
      <c r="DP2974" s="9" t="s">
        <v>155</v>
      </c>
      <c r="DQ2974" s="9" t="s">
        <v>202</v>
      </c>
      <c r="DR2974" s="9" t="s">
        <v>157</v>
      </c>
      <c r="DS2974" s="9" t="s">
        <v>137</v>
      </c>
      <c r="DT2974" s="9" t="s">
        <v>657</v>
      </c>
      <c r="DU2974" s="9" t="s">
        <v>158</v>
      </c>
      <c r="DV2974" s="9" t="str">
        <f>VLOOKUP(DU2974,Metadata!$B$2:$C$7,2,FALSE)</f>
        <v>6+ years</v>
      </c>
    </row>
    <row r="2975" spans="1:126">
      <c r="A2975" s="13">
        <v>2974</v>
      </c>
      <c r="B2975" s="9" t="s">
        <v>135</v>
      </c>
      <c r="C2975" s="9" t="str">
        <f>VLOOKUP(B2975,Metadata!$M$2:$N$6,2,FALSE)</f>
        <v>Permanent Employee</v>
      </c>
      <c r="D2975" s="9" t="s">
        <v>159</v>
      </c>
      <c r="E2975" s="9" t="s">
        <v>137</v>
      </c>
      <c r="F2975" s="9" t="s">
        <v>138</v>
      </c>
      <c r="G2975" s="9" t="s">
        <v>283</v>
      </c>
      <c r="H2975" s="9" t="str">
        <f>IF(G2975="","",VLOOKUP(G2975,Metadata!$J$2:$K$22,2,FALSE))</f>
        <v>Lisbon Metropolitan Area</v>
      </c>
      <c r="I2975" s="9" t="s">
        <v>138</v>
      </c>
      <c r="J2975" s="9" t="str">
        <f>IF(I2975="","",VLOOKUP(I2975,Metadata!$P$2:$Q$43,2,FALSE))</f>
        <v>Europe</v>
      </c>
      <c r="K2975" s="9" t="str">
        <f t="shared" si="0"/>
        <v>Portugal</v>
      </c>
      <c r="L2975" s="9" t="s">
        <v>140</v>
      </c>
      <c r="M2975" s="9" t="str">
        <f>IF(L2975="","",VLOOKUP(L2975,Metadata!$J$2:$K$22,2,FALSE))</f>
        <v>Lisbon Metropolitan Area</v>
      </c>
      <c r="N2975" s="9" t="s">
        <v>141</v>
      </c>
      <c r="O2975" s="9" t="s">
        <v>137</v>
      </c>
      <c r="P2975" s="9" t="s">
        <v>142</v>
      </c>
      <c r="Q2975" s="10" t="str">
        <f t="shared" si="1"/>
        <v>Full Office Job</v>
      </c>
      <c r="R2975" s="10">
        <v>5</v>
      </c>
      <c r="S2975" s="9" t="s">
        <v>161</v>
      </c>
      <c r="T2975" s="9" t="s">
        <v>137</v>
      </c>
      <c r="U2975" s="9" t="str">
        <f>IF(S2975&lt;&gt;"",S2975,IF(T2975&lt;&gt;"",VLOOKUP(T2975,Metadata!$S$2:$T$228,2,FALSE),""))</f>
        <v>Full-Stack Developer</v>
      </c>
      <c r="V2975" s="9" t="s">
        <v>162</v>
      </c>
      <c r="W2975" s="9" t="s">
        <v>137</v>
      </c>
      <c r="X2975" s="9" t="s">
        <v>163</v>
      </c>
      <c r="Y2975" s="9" t="s">
        <v>137</v>
      </c>
      <c r="Z2975" s="9" t="s">
        <v>184</v>
      </c>
      <c r="AA2975" s="9" t="s">
        <v>165</v>
      </c>
      <c r="AB2975" s="9" t="s">
        <v>137</v>
      </c>
      <c r="AC2975" s="9"/>
      <c r="AD2975" s="9"/>
      <c r="AE2975" s="9" t="s">
        <v>194</v>
      </c>
      <c r="AF2975" s="9"/>
      <c r="AG2975" s="9"/>
      <c r="AH2975" s="9" t="s">
        <v>176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 t="s">
        <v>178</v>
      </c>
      <c r="BB2975" s="9"/>
      <c r="BC2975" s="9"/>
      <c r="BD2975" s="9"/>
      <c r="BE2975" s="9"/>
      <c r="BF2975" s="9"/>
      <c r="BG2975" s="9"/>
      <c r="BH2975" s="9"/>
      <c r="BI2975" s="9"/>
      <c r="BJ2975" s="9" t="s">
        <v>167</v>
      </c>
      <c r="BK2975" s="9" t="s">
        <v>198</v>
      </c>
      <c r="BL2975" s="9"/>
      <c r="BM2975" s="9"/>
      <c r="BN2975" s="9"/>
      <c r="BO2975" s="9"/>
      <c r="BP2975" s="9"/>
      <c r="BQ2975" s="9"/>
      <c r="BR2975" s="9" t="s">
        <v>247</v>
      </c>
      <c r="BS2975" s="9"/>
      <c r="BT2975" s="9"/>
      <c r="BU2975" s="9"/>
      <c r="BV2975" s="9"/>
      <c r="BW2975" s="9"/>
      <c r="BX2975" s="9"/>
      <c r="BY2975" s="9"/>
      <c r="BZ2975" s="9"/>
      <c r="CA2975" s="10"/>
      <c r="CB2975" s="10" t="str">
        <f t="shared" si="5"/>
        <v/>
      </c>
      <c r="CC2975" s="10"/>
      <c r="CD2975" s="9" t="str">
        <f t="shared" si="2"/>
        <v/>
      </c>
      <c r="CE2975" s="9" t="s">
        <v>168</v>
      </c>
      <c r="CF2975" s="9" t="s">
        <v>188</v>
      </c>
      <c r="CG2975" s="9">
        <f>IF(CF2975="","",VLOOKUP(CF2975,Metadata!$D$2:$H$20,2,FALSE))</f>
        <v>17500</v>
      </c>
      <c r="CH2975" s="9">
        <f>IF(CF2975="","",VLOOKUP(CF2975,Metadata!$D$2:$H$20,4,FALSE))</f>
        <v>15000</v>
      </c>
      <c r="CI2975" s="9">
        <f>IF(CF2975="","",VLOOKUP(CF2975,Metadata!$D$2:$H$20,5,FALSE))</f>
        <v>20000</v>
      </c>
      <c r="CJ2975" s="9">
        <f t="shared" si="3"/>
        <v>17500</v>
      </c>
      <c r="CK2975" s="9" t="s">
        <v>153</v>
      </c>
      <c r="CL2975" s="10">
        <v>3</v>
      </c>
      <c r="CM2975" s="10">
        <v>3</v>
      </c>
      <c r="CN2975" s="10">
        <v>6</v>
      </c>
      <c r="CO2975" s="10">
        <v>6</v>
      </c>
      <c r="CP2975" s="10">
        <v>5</v>
      </c>
      <c r="CQ2975" s="10">
        <v>6</v>
      </c>
      <c r="CR2975" s="10">
        <v>4</v>
      </c>
      <c r="CS2975" s="10">
        <v>5</v>
      </c>
      <c r="CT2975" s="10">
        <v>4</v>
      </c>
      <c r="CU2975" s="10">
        <v>4</v>
      </c>
      <c r="CV2975" s="10">
        <v>4</v>
      </c>
      <c r="CW2975" s="10">
        <v>6</v>
      </c>
      <c r="CX2975" s="10">
        <v>5</v>
      </c>
      <c r="CY2975" s="10">
        <v>5</v>
      </c>
      <c r="CZ2975" s="10">
        <v>6</v>
      </c>
      <c r="DA2975" s="10">
        <v>5</v>
      </c>
      <c r="DB2975" s="10">
        <v>5</v>
      </c>
      <c r="DC2975" s="10">
        <v>6</v>
      </c>
      <c r="DD2975" s="10">
        <v>4</v>
      </c>
      <c r="DE2975" s="10">
        <v>7</v>
      </c>
      <c r="DF2975" s="10">
        <v>6</v>
      </c>
      <c r="DG2975" s="10">
        <v>6</v>
      </c>
      <c r="DH2975" s="10">
        <v>4</v>
      </c>
      <c r="DI2975" s="10">
        <v>6</v>
      </c>
      <c r="DJ2975" s="10">
        <v>3</v>
      </c>
      <c r="DK2975" s="10">
        <v>4</v>
      </c>
      <c r="DL2975" s="10">
        <v>4</v>
      </c>
      <c r="DM2975" s="9" t="s">
        <v>154</v>
      </c>
      <c r="DN2975" s="10">
        <v>1990</v>
      </c>
      <c r="DO2975" s="9">
        <f t="shared" si="9"/>
        <v>31</v>
      </c>
      <c r="DP2975" s="9" t="s">
        <v>155</v>
      </c>
      <c r="DQ2975" s="9" t="s">
        <v>210</v>
      </c>
      <c r="DR2975" s="9" t="s">
        <v>157</v>
      </c>
      <c r="DS2975" s="9" t="s">
        <v>137</v>
      </c>
      <c r="DT2975" s="9" t="s">
        <v>657</v>
      </c>
      <c r="DU2975" s="9" t="s">
        <v>203</v>
      </c>
      <c r="DV2975" s="9" t="str">
        <f>VLOOKUP(DU2975,Metadata!$B$2:$C$7,2,FALSE)</f>
        <v>6+ years</v>
      </c>
    </row>
    <row r="2976" spans="1:126">
      <c r="A2976" s="13">
        <v>2975</v>
      </c>
      <c r="B2976" s="9" t="s">
        <v>135</v>
      </c>
      <c r="C2976" s="9" t="str">
        <f>VLOOKUP(B2976,Metadata!$M$2:$N$6,2,FALSE)</f>
        <v>Permanent Employee</v>
      </c>
      <c r="D2976" s="9" t="s">
        <v>136</v>
      </c>
      <c r="E2976" s="9" t="s">
        <v>137</v>
      </c>
      <c r="F2976" s="9" t="s">
        <v>138</v>
      </c>
      <c r="G2976" s="9" t="s">
        <v>172</v>
      </c>
      <c r="H2976" s="9" t="str">
        <f>IF(G2976="","",VLOOKUP(G2976,Metadata!$J$2:$K$22,2,FALSE))</f>
        <v>Porto Metropolitan Area</v>
      </c>
      <c r="I2976" s="9" t="s">
        <v>138</v>
      </c>
      <c r="J2976" s="9" t="str">
        <f>IF(I2976="","",VLOOKUP(I2976,Metadata!$P$2:$Q$43,2,FALSE))</f>
        <v>Europe</v>
      </c>
      <c r="K2976" s="9" t="str">
        <f t="shared" si="0"/>
        <v>Portugal</v>
      </c>
      <c r="L2976" s="9" t="s">
        <v>172</v>
      </c>
      <c r="M2976" s="9" t="str">
        <f>IF(L2976="","",VLOOKUP(L2976,Metadata!$J$2:$K$22,2,FALSE))</f>
        <v>Porto Metropolitan Area</v>
      </c>
      <c r="N2976" s="9" t="s">
        <v>205</v>
      </c>
      <c r="O2976" s="9" t="s">
        <v>137</v>
      </c>
      <c r="P2976" s="9" t="s">
        <v>137</v>
      </c>
      <c r="Q2976" s="10" t="str">
        <f t="shared" si="1"/>
        <v>Full Office Job</v>
      </c>
      <c r="R2976" s="10">
        <v>6</v>
      </c>
      <c r="S2976" s="9" t="s">
        <v>338</v>
      </c>
      <c r="T2976" s="9" t="s">
        <v>137</v>
      </c>
      <c r="U2976" s="9" t="str">
        <f>IF(S2976&lt;&gt;"",S2976,IF(T2976&lt;&gt;"",VLOOKUP(T2976,Metadata!$S$2:$T$228,2,FALSE),""))</f>
        <v>Solutions Architect</v>
      </c>
      <c r="V2976" s="9" t="s">
        <v>274</v>
      </c>
      <c r="W2976" s="9" t="s">
        <v>137</v>
      </c>
      <c r="X2976" s="9" t="s">
        <v>145</v>
      </c>
      <c r="Y2976" s="9" t="s">
        <v>137</v>
      </c>
      <c r="Z2976" s="9" t="s">
        <v>184</v>
      </c>
      <c r="AA2976" s="9" t="s">
        <v>137</v>
      </c>
      <c r="AB2976" s="9" t="s">
        <v>137</v>
      </c>
      <c r="AC2976" s="9"/>
      <c r="AD2976" s="9" t="s">
        <v>148</v>
      </c>
      <c r="AE2976" s="9"/>
      <c r="AF2976" s="9"/>
      <c r="AG2976" s="9" t="s">
        <v>166</v>
      </c>
      <c r="AH2976" s="9"/>
      <c r="AI2976" s="9"/>
      <c r="AJ2976" s="9" t="s">
        <v>185</v>
      </c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 t="s">
        <v>178</v>
      </c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 t="s">
        <v>199</v>
      </c>
      <c r="BM2976" s="9"/>
      <c r="BN2976" s="9"/>
      <c r="BO2976" s="9"/>
      <c r="BP2976" s="9"/>
      <c r="BQ2976" s="9" t="s">
        <v>219</v>
      </c>
      <c r="BR2976" s="9"/>
      <c r="BS2976" s="9"/>
      <c r="BT2976" s="9"/>
      <c r="BU2976" s="9"/>
      <c r="BV2976" s="9"/>
      <c r="BW2976" s="9" t="s">
        <v>286</v>
      </c>
      <c r="BX2976" s="9"/>
      <c r="BY2976" s="9"/>
      <c r="BZ2976" s="9"/>
      <c r="CA2976" s="10"/>
      <c r="CB2976" s="10" t="str">
        <f t="shared" si="5"/>
        <v/>
      </c>
      <c r="CC2976" s="10"/>
      <c r="CD2976" s="9" t="str">
        <f t="shared" si="2"/>
        <v/>
      </c>
      <c r="CE2976" s="9" t="s">
        <v>151</v>
      </c>
      <c r="CF2976" s="9" t="s">
        <v>188</v>
      </c>
      <c r="CG2976" s="9">
        <f>IF(CF2976="","",VLOOKUP(CF2976,Metadata!$D$2:$H$20,2,FALSE))</f>
        <v>17500</v>
      </c>
      <c r="CH2976" s="9">
        <f>IF(CF2976="","",VLOOKUP(CF2976,Metadata!$D$2:$H$20,4,FALSE))</f>
        <v>15000</v>
      </c>
      <c r="CI2976" s="9">
        <f>IF(CF2976="","",VLOOKUP(CF2976,Metadata!$D$2:$H$20,5,FALSE))</f>
        <v>20000</v>
      </c>
      <c r="CJ2976" s="9">
        <f t="shared" si="3"/>
        <v>17500</v>
      </c>
      <c r="CK2976" s="9" t="s">
        <v>153</v>
      </c>
      <c r="CL2976" s="10">
        <v>5</v>
      </c>
      <c r="CM2976" s="10">
        <v>3</v>
      </c>
      <c r="CN2976" s="10">
        <v>7</v>
      </c>
      <c r="CO2976" s="10">
        <v>5</v>
      </c>
      <c r="CP2976" s="10">
        <v>6</v>
      </c>
      <c r="CQ2976" s="10">
        <v>7</v>
      </c>
      <c r="CR2976" s="10">
        <v>6</v>
      </c>
      <c r="CS2976" s="10">
        <v>6</v>
      </c>
      <c r="CT2976" s="10">
        <v>4</v>
      </c>
      <c r="CU2976" s="10">
        <v>6</v>
      </c>
      <c r="CV2976" s="10">
        <v>6</v>
      </c>
      <c r="CW2976" s="10">
        <v>5</v>
      </c>
      <c r="CX2976" s="10">
        <v>5</v>
      </c>
      <c r="CY2976" s="10">
        <v>5</v>
      </c>
      <c r="CZ2976" s="10">
        <v>5</v>
      </c>
      <c r="DA2976" s="10">
        <v>4</v>
      </c>
      <c r="DB2976" s="10">
        <v>5</v>
      </c>
      <c r="DC2976" s="10">
        <v>6</v>
      </c>
      <c r="DD2976" s="10">
        <v>5</v>
      </c>
      <c r="DE2976" s="10">
        <v>7</v>
      </c>
      <c r="DF2976" s="10">
        <v>7</v>
      </c>
      <c r="DG2976" s="10">
        <v>7</v>
      </c>
      <c r="DH2976" s="10">
        <v>6</v>
      </c>
      <c r="DI2976" s="10">
        <v>7</v>
      </c>
      <c r="DJ2976" s="10">
        <v>6</v>
      </c>
      <c r="DK2976" s="10">
        <v>6</v>
      </c>
      <c r="DL2976" s="10">
        <v>5</v>
      </c>
      <c r="DM2976" s="9" t="s">
        <v>154</v>
      </c>
      <c r="DN2976" s="10">
        <v>1987</v>
      </c>
      <c r="DO2976" s="9">
        <f t="shared" si="9"/>
        <v>34</v>
      </c>
      <c r="DP2976" s="9" t="s">
        <v>222</v>
      </c>
      <c r="DQ2976" s="9" t="s">
        <v>156</v>
      </c>
      <c r="DR2976" s="9" t="s">
        <v>157</v>
      </c>
      <c r="DS2976" s="9" t="s">
        <v>137</v>
      </c>
      <c r="DT2976" s="9" t="s">
        <v>657</v>
      </c>
      <c r="DU2976" s="9" t="s">
        <v>158</v>
      </c>
      <c r="DV2976" s="9" t="str">
        <f>VLOOKUP(DU2976,Metadata!$B$2:$C$7,2,FALSE)</f>
        <v>6+ years</v>
      </c>
    </row>
    <row r="2977" spans="1:126">
      <c r="A2977" s="13">
        <v>2976</v>
      </c>
      <c r="B2977" s="9" t="s">
        <v>171</v>
      </c>
      <c r="C2977" s="9" t="str">
        <f>VLOOKUP(B2977,Metadata!$M$2:$N$6,2,FALSE)</f>
        <v>Contractor</v>
      </c>
      <c r="D2977" s="9" t="s">
        <v>137</v>
      </c>
      <c r="E2977" s="9" t="s">
        <v>136</v>
      </c>
      <c r="F2977" s="9" t="s">
        <v>138</v>
      </c>
      <c r="G2977" s="9" t="s">
        <v>140</v>
      </c>
      <c r="H2977" s="9" t="str">
        <f>IF(G2977="","",VLOOKUP(G2977,Metadata!$J$2:$K$22,2,FALSE))</f>
        <v>Lisbon Metropolitan Area</v>
      </c>
      <c r="I2977" s="9" t="s">
        <v>292</v>
      </c>
      <c r="J2977" s="9" t="str">
        <f>IF(I2977="","",VLOOKUP(I2977,Metadata!$P$2:$Q$43,2,FALSE))</f>
        <v>North America</v>
      </c>
      <c r="K2977" s="9" t="str">
        <f t="shared" si="0"/>
        <v>International</v>
      </c>
      <c r="L2977" s="9" t="s">
        <v>137</v>
      </c>
      <c r="M2977" s="9" t="str">
        <f>IF(L2977="","",VLOOKUP(L2977,Metadata!$J$2:$K$22,2,FALSE))</f>
        <v/>
      </c>
      <c r="N2977" s="9" t="s">
        <v>141</v>
      </c>
      <c r="O2977" s="9" t="s">
        <v>137</v>
      </c>
      <c r="P2977" s="9" t="s">
        <v>191</v>
      </c>
      <c r="Q2977" s="10" t="str">
        <f t="shared" si="1"/>
        <v>Remote Job (full or flexible)</v>
      </c>
      <c r="R2977" s="10">
        <v>5</v>
      </c>
      <c r="S2977" s="9" t="s">
        <v>229</v>
      </c>
      <c r="T2977" s="9" t="s">
        <v>137</v>
      </c>
      <c r="U2977" s="9" t="str">
        <f>IF(S2977&lt;&gt;"",S2977,IF(T2977&lt;&gt;"",VLOOKUP(T2977,Metadata!$S$2:$T$228,2,FALSE),""))</f>
        <v>Project Manager</v>
      </c>
      <c r="V2977" s="9" t="s">
        <v>217</v>
      </c>
      <c r="W2977" s="9" t="s">
        <v>137</v>
      </c>
      <c r="X2977" s="9" t="s">
        <v>145</v>
      </c>
      <c r="Y2977" s="9" t="s">
        <v>137</v>
      </c>
      <c r="Z2977" s="9" t="s">
        <v>146</v>
      </c>
      <c r="AA2977" s="9" t="s">
        <v>137</v>
      </c>
      <c r="AB2977" s="9" t="s">
        <v>137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 t="s">
        <v>178</v>
      </c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 t="s">
        <v>150</v>
      </c>
      <c r="BZ2977" s="9" t="s">
        <v>137</v>
      </c>
      <c r="CA2977" s="10">
        <v>12</v>
      </c>
      <c r="CB2977" s="10" t="str">
        <f t="shared" si="5"/>
        <v>7 to 12 months</v>
      </c>
      <c r="CC2977" s="9">
        <v>96</v>
      </c>
      <c r="CD2977" s="9">
        <f t="shared" si="2"/>
        <v>153600</v>
      </c>
      <c r="CE2977" s="9"/>
      <c r="CF2977" s="9" t="s">
        <v>137</v>
      </c>
      <c r="CG2977" s="9" t="str">
        <f>IF(CF2977="","",VLOOKUP(CF2977,Metadata!$D$2:$H$20,2,FALSE))</f>
        <v/>
      </c>
      <c r="CH2977" s="9" t="str">
        <f>IF(CF2977="","",VLOOKUP(CF2977,Metadata!$D$2:$H$20,4,FALSE))</f>
        <v/>
      </c>
      <c r="CI2977" s="9" t="str">
        <f>IF(CF2977="","",VLOOKUP(CF2977,Metadata!$D$2:$H$20,5,FALSE))</f>
        <v/>
      </c>
      <c r="CJ2977" s="9">
        <f t="shared" si="3"/>
        <v>153600</v>
      </c>
      <c r="CK2977" s="9" t="s">
        <v>180</v>
      </c>
      <c r="CL2977" s="10">
        <v>4</v>
      </c>
      <c r="CM2977" s="10">
        <v>5</v>
      </c>
      <c r="CN2977" s="10">
        <v>6</v>
      </c>
      <c r="CO2977" s="10">
        <v>7</v>
      </c>
      <c r="CP2977" s="10">
        <v>7</v>
      </c>
      <c r="CQ2977" s="10">
        <v>6</v>
      </c>
      <c r="CR2977" s="10">
        <v>5</v>
      </c>
      <c r="CS2977" s="10">
        <v>5</v>
      </c>
      <c r="CT2977" s="10">
        <v>7</v>
      </c>
      <c r="CU2977" s="10">
        <v>6</v>
      </c>
      <c r="CV2977" s="10">
        <v>6</v>
      </c>
      <c r="CW2977" s="10">
        <v>6</v>
      </c>
      <c r="CX2977" s="10">
        <v>6</v>
      </c>
      <c r="CY2977" s="10">
        <v>5</v>
      </c>
      <c r="CZ2977" s="10">
        <v>6</v>
      </c>
      <c r="DA2977" s="10">
        <v>1</v>
      </c>
      <c r="DB2977" s="10">
        <v>1</v>
      </c>
      <c r="DC2977" s="10">
        <v>1</v>
      </c>
      <c r="DD2977" s="10">
        <v>1</v>
      </c>
      <c r="DE2977" s="10">
        <v>1</v>
      </c>
      <c r="DF2977" s="10">
        <v>1</v>
      </c>
      <c r="DG2977" s="10">
        <v>1</v>
      </c>
      <c r="DH2977" s="10">
        <v>1</v>
      </c>
      <c r="DI2977" s="10">
        <v>1</v>
      </c>
      <c r="DJ2977" s="10">
        <v>1</v>
      </c>
      <c r="DK2977" s="10">
        <v>1</v>
      </c>
      <c r="DL2977" s="10">
        <v>1</v>
      </c>
      <c r="DM2977" s="9" t="s">
        <v>154</v>
      </c>
      <c r="DN2977" s="10">
        <v>1971</v>
      </c>
      <c r="DO2977" s="9">
        <f t="shared" si="9"/>
        <v>50</v>
      </c>
      <c r="DP2977" s="9" t="s">
        <v>155</v>
      </c>
      <c r="DQ2977" s="9" t="s">
        <v>156</v>
      </c>
      <c r="DR2977" s="9" t="s">
        <v>170</v>
      </c>
      <c r="DS2977" s="9" t="s">
        <v>137</v>
      </c>
      <c r="DT2977" s="9" t="s">
        <v>657</v>
      </c>
      <c r="DU2977" s="9" t="s">
        <v>158</v>
      </c>
      <c r="DV2977" s="9" t="str">
        <f>VLOOKUP(DU2977,Metadata!$B$2:$C$7,2,FALSE)</f>
        <v>6+ years</v>
      </c>
    </row>
    <row r="2978" spans="1:126">
      <c r="A2978" s="13">
        <v>2977</v>
      </c>
      <c r="B2978" s="9" t="s">
        <v>135</v>
      </c>
      <c r="C2978" s="9" t="str">
        <f>VLOOKUP(B2978,Metadata!$M$2:$N$6,2,FALSE)</f>
        <v>Permanent Employee</v>
      </c>
      <c r="D2978" s="9" t="s">
        <v>159</v>
      </c>
      <c r="E2978" s="9" t="s">
        <v>137</v>
      </c>
      <c r="F2978" s="9" t="s">
        <v>138</v>
      </c>
      <c r="G2978" s="9" t="s">
        <v>172</v>
      </c>
      <c r="H2978" s="9" t="str">
        <f>IF(G2978="","",VLOOKUP(G2978,Metadata!$J$2:$K$22,2,FALSE))</f>
        <v>Porto Metropolitan Area</v>
      </c>
      <c r="I2978" s="9" t="s">
        <v>311</v>
      </c>
      <c r="J2978" s="9" t="str">
        <f>IF(I2978="","",VLOOKUP(I2978,Metadata!$P$2:$Q$43,2,FALSE))</f>
        <v>Europe</v>
      </c>
      <c r="K2978" s="9" t="str">
        <f t="shared" si="0"/>
        <v>International</v>
      </c>
      <c r="L2978" s="9" t="s">
        <v>137</v>
      </c>
      <c r="M2978" s="9" t="str">
        <f>IF(L2978="","",VLOOKUP(L2978,Metadata!$J$2:$K$22,2,FALSE))</f>
        <v/>
      </c>
      <c r="N2978" s="9" t="s">
        <v>141</v>
      </c>
      <c r="O2978" s="9" t="s">
        <v>137</v>
      </c>
      <c r="P2978" s="9" t="s">
        <v>142</v>
      </c>
      <c r="Q2978" s="10" t="str">
        <f t="shared" si="1"/>
        <v>Full Office Job</v>
      </c>
      <c r="R2978" s="10">
        <v>4</v>
      </c>
      <c r="S2978" s="9" t="s">
        <v>161</v>
      </c>
      <c r="T2978" s="9" t="s">
        <v>137</v>
      </c>
      <c r="U2978" s="9" t="str">
        <f>IF(S2978&lt;&gt;"",S2978,IF(T2978&lt;&gt;"",VLOOKUP(T2978,Metadata!$S$2:$T$228,2,FALSE),""))</f>
        <v>Full-Stack Developer</v>
      </c>
      <c r="V2978" s="9" t="s">
        <v>276</v>
      </c>
      <c r="W2978" s="9" t="s">
        <v>137</v>
      </c>
      <c r="X2978" s="9" t="s">
        <v>163</v>
      </c>
      <c r="Y2978" s="9" t="s">
        <v>137</v>
      </c>
      <c r="Z2978" s="9" t="s">
        <v>193</v>
      </c>
      <c r="AA2978" s="9" t="s">
        <v>165</v>
      </c>
      <c r="AB2978" s="9" t="s">
        <v>137</v>
      </c>
      <c r="AC2978" s="9" t="s">
        <v>147</v>
      </c>
      <c r="AD2978" s="9"/>
      <c r="AE2978" s="9" t="s">
        <v>194</v>
      </c>
      <c r="AF2978" s="9"/>
      <c r="AG2978" s="9" t="s">
        <v>166</v>
      </c>
      <c r="AH2978" s="9"/>
      <c r="AI2978" s="9"/>
      <c r="AJ2978" s="9"/>
      <c r="AK2978" s="9"/>
      <c r="AL2978" s="9"/>
      <c r="AM2978" s="9"/>
      <c r="AN2978" s="9" t="s">
        <v>195</v>
      </c>
      <c r="AO2978" s="9"/>
      <c r="AP2978" s="9"/>
      <c r="AQ2978" s="9"/>
      <c r="AR2978" s="9"/>
      <c r="AS2978" s="9"/>
      <c r="AT2978" s="9"/>
      <c r="AU2978" s="9"/>
      <c r="AV2978" s="9"/>
      <c r="AW2978" s="9"/>
      <c r="AX2978" s="9" t="s">
        <v>196</v>
      </c>
      <c r="AY2978" s="9"/>
      <c r="AZ2978" s="9"/>
      <c r="BA2978" s="9" t="s">
        <v>178</v>
      </c>
      <c r="BB2978" s="9"/>
      <c r="BC2978" s="9"/>
      <c r="BD2978" s="9"/>
      <c r="BE2978" s="9"/>
      <c r="BF2978" s="9"/>
      <c r="BG2978" s="9"/>
      <c r="BH2978" s="9"/>
      <c r="BI2978" s="9"/>
      <c r="BJ2978" s="9" t="s">
        <v>167</v>
      </c>
      <c r="BK2978" s="9" t="s">
        <v>198</v>
      </c>
      <c r="BL2978" s="9" t="s">
        <v>199</v>
      </c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 t="s">
        <v>286</v>
      </c>
      <c r="BX2978" s="9"/>
      <c r="BY2978" s="9"/>
      <c r="BZ2978" s="9"/>
      <c r="CA2978" s="10"/>
      <c r="CB2978" s="10" t="str">
        <f t="shared" si="5"/>
        <v/>
      </c>
      <c r="CC2978" s="10"/>
      <c r="CD2978" s="9" t="str">
        <f t="shared" si="2"/>
        <v/>
      </c>
      <c r="CE2978" s="9" t="s">
        <v>151</v>
      </c>
      <c r="CF2978" s="9" t="s">
        <v>220</v>
      </c>
      <c r="CG2978" s="9">
        <f>IF(CF2978="","",VLOOKUP(CF2978,Metadata!$D$2:$H$20,2,FALSE))</f>
        <v>27500</v>
      </c>
      <c r="CH2978" s="9">
        <f>IF(CF2978="","",VLOOKUP(CF2978,Metadata!$D$2:$H$20,4,FALSE))</f>
        <v>25000</v>
      </c>
      <c r="CI2978" s="9">
        <f>IF(CF2978="","",VLOOKUP(CF2978,Metadata!$D$2:$H$20,5,FALSE))</f>
        <v>30000</v>
      </c>
      <c r="CJ2978" s="9">
        <f t="shared" si="3"/>
        <v>27500</v>
      </c>
      <c r="CK2978" s="9" t="s">
        <v>153</v>
      </c>
      <c r="CL2978" s="10">
        <v>4</v>
      </c>
      <c r="CM2978" s="10">
        <v>5</v>
      </c>
      <c r="CN2978" s="10">
        <v>3</v>
      </c>
      <c r="CO2978" s="10">
        <v>5</v>
      </c>
      <c r="CP2978" s="10">
        <v>4</v>
      </c>
      <c r="CQ2978" s="10">
        <v>5</v>
      </c>
      <c r="CR2978" s="10">
        <v>3</v>
      </c>
      <c r="CS2978" s="10">
        <v>7</v>
      </c>
      <c r="CT2978" s="10">
        <v>7</v>
      </c>
      <c r="CU2978" s="10">
        <v>4</v>
      </c>
      <c r="CV2978" s="10">
        <v>3</v>
      </c>
      <c r="CW2978" s="10">
        <v>2</v>
      </c>
      <c r="CX2978" s="10">
        <v>7</v>
      </c>
      <c r="CY2978" s="10">
        <v>4</v>
      </c>
      <c r="CZ2978" s="10">
        <v>7</v>
      </c>
      <c r="DA2978" s="10">
        <v>2</v>
      </c>
      <c r="DB2978" s="10">
        <v>2</v>
      </c>
      <c r="DC2978" s="10">
        <v>5</v>
      </c>
      <c r="DD2978" s="10">
        <v>2</v>
      </c>
      <c r="DE2978" s="10">
        <v>3</v>
      </c>
      <c r="DF2978" s="10">
        <v>3</v>
      </c>
      <c r="DG2978" s="10">
        <v>3</v>
      </c>
      <c r="DH2978" s="10">
        <v>3</v>
      </c>
      <c r="DI2978" s="10">
        <v>3</v>
      </c>
      <c r="DJ2978" s="10">
        <v>2</v>
      </c>
      <c r="DK2978" s="10">
        <v>3</v>
      </c>
      <c r="DL2978" s="10">
        <v>3</v>
      </c>
      <c r="DM2978" s="9" t="s">
        <v>154</v>
      </c>
      <c r="DN2978" s="10">
        <v>1976</v>
      </c>
      <c r="DO2978" s="9">
        <f t="shared" si="9"/>
        <v>45</v>
      </c>
      <c r="DP2978" s="9" t="s">
        <v>222</v>
      </c>
      <c r="DQ2978" s="9" t="s">
        <v>156</v>
      </c>
      <c r="DR2978" s="9" t="s">
        <v>157</v>
      </c>
      <c r="DS2978" s="9" t="s">
        <v>137</v>
      </c>
      <c r="DT2978" s="9" t="s">
        <v>657</v>
      </c>
      <c r="DU2978" s="9" t="s">
        <v>158</v>
      </c>
      <c r="DV2978" s="9" t="str">
        <f>VLOOKUP(DU2978,Metadata!$B$2:$C$7,2,FALSE)</f>
        <v>6+ years</v>
      </c>
    </row>
    <row r="2979" spans="1:126">
      <c r="A2979" s="13">
        <v>2978</v>
      </c>
      <c r="B2979" s="9" t="s">
        <v>135</v>
      </c>
      <c r="C2979" s="9" t="str">
        <f>VLOOKUP(B2979,Metadata!$M$2:$N$6,2,FALSE)</f>
        <v>Permanent Employee</v>
      </c>
      <c r="D2979" s="9" t="s">
        <v>159</v>
      </c>
      <c r="E2979" s="9" t="s">
        <v>137</v>
      </c>
      <c r="F2979" s="9" t="s">
        <v>138</v>
      </c>
      <c r="G2979" s="9" t="s">
        <v>140</v>
      </c>
      <c r="H2979" s="9" t="str">
        <f>IF(G2979="","",VLOOKUP(G2979,Metadata!$J$2:$K$22,2,FALSE))</f>
        <v>Lisbon Metropolitan Area</v>
      </c>
      <c r="I2979" s="9" t="s">
        <v>228</v>
      </c>
      <c r="J2979" s="9" t="str">
        <f>IF(I2979="","",VLOOKUP(I2979,Metadata!$P$2:$Q$43,2,FALSE))</f>
        <v>Europe</v>
      </c>
      <c r="K2979" s="9" t="str">
        <f t="shared" si="0"/>
        <v>International</v>
      </c>
      <c r="L2979" s="9" t="s">
        <v>137</v>
      </c>
      <c r="M2979" s="9" t="str">
        <f>IF(L2979="","",VLOOKUP(L2979,Metadata!$J$2:$K$22,2,FALSE))</f>
        <v/>
      </c>
      <c r="N2979" s="9" t="s">
        <v>141</v>
      </c>
      <c r="O2979" s="9" t="s">
        <v>137</v>
      </c>
      <c r="P2979" s="9" t="s">
        <v>142</v>
      </c>
      <c r="Q2979" s="10" t="str">
        <f t="shared" si="1"/>
        <v>Full Office Job</v>
      </c>
      <c r="R2979" s="10">
        <v>2</v>
      </c>
      <c r="S2979" s="9" t="s">
        <v>216</v>
      </c>
      <c r="T2979" s="9" t="s">
        <v>137</v>
      </c>
      <c r="U2979" s="9" t="str">
        <f>IF(S2979&lt;&gt;"",S2979,IF(T2979&lt;&gt;"",VLOOKUP(T2979,Metadata!$S$2:$T$228,2,FALSE),""))</f>
        <v>Front-End Developer</v>
      </c>
      <c r="V2979" s="9" t="s">
        <v>279</v>
      </c>
      <c r="W2979" s="9" t="s">
        <v>137</v>
      </c>
      <c r="X2979" s="9" t="s">
        <v>163</v>
      </c>
      <c r="Y2979" s="9" t="s">
        <v>137</v>
      </c>
      <c r="Z2979" s="9" t="s">
        <v>184</v>
      </c>
      <c r="AA2979" s="9" t="s">
        <v>165</v>
      </c>
      <c r="AB2979" s="9" t="s">
        <v>137</v>
      </c>
      <c r="AC2979" s="9"/>
      <c r="AD2979" s="9"/>
      <c r="AE2979" s="9"/>
      <c r="AF2979" s="9"/>
      <c r="AG2979" s="9"/>
      <c r="AH2979" s="9"/>
      <c r="AI2979" s="9"/>
      <c r="AJ2979" s="9" t="s">
        <v>185</v>
      </c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 t="s">
        <v>178</v>
      </c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 t="s">
        <v>186</v>
      </c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10"/>
      <c r="CB2979" s="10" t="str">
        <f t="shared" si="5"/>
        <v/>
      </c>
      <c r="CC2979" s="10"/>
      <c r="CD2979" s="9" t="str">
        <f t="shared" si="2"/>
        <v/>
      </c>
      <c r="CE2979" s="9" t="s">
        <v>232</v>
      </c>
      <c r="CF2979" s="9" t="s">
        <v>245</v>
      </c>
      <c r="CG2979" s="9">
        <f>IF(CF2979="","",VLOOKUP(CF2979,Metadata!$D$2:$H$20,2,FALSE))</f>
        <v>42500</v>
      </c>
      <c r="CH2979" s="9">
        <f>IF(CF2979="","",VLOOKUP(CF2979,Metadata!$D$2:$H$20,4,FALSE))</f>
        <v>40000</v>
      </c>
      <c r="CI2979" s="9">
        <f>IF(CF2979="","",VLOOKUP(CF2979,Metadata!$D$2:$H$20,5,FALSE))</f>
        <v>45000</v>
      </c>
      <c r="CJ2979" s="9">
        <f t="shared" si="3"/>
        <v>42500</v>
      </c>
      <c r="CK2979" s="9" t="s">
        <v>189</v>
      </c>
      <c r="CL2979" s="10">
        <v>6</v>
      </c>
      <c r="CM2979" s="10">
        <v>1</v>
      </c>
      <c r="CN2979" s="10">
        <v>7</v>
      </c>
      <c r="CO2979" s="10">
        <v>6</v>
      </c>
      <c r="CP2979" s="10">
        <v>6</v>
      </c>
      <c r="CQ2979" s="10">
        <v>6</v>
      </c>
      <c r="CR2979" s="10">
        <v>4</v>
      </c>
      <c r="CS2979" s="10">
        <v>5</v>
      </c>
      <c r="CT2979" s="10">
        <v>5</v>
      </c>
      <c r="CU2979" s="10">
        <v>6</v>
      </c>
      <c r="CV2979" s="10">
        <v>6</v>
      </c>
      <c r="CW2979" s="10">
        <v>4</v>
      </c>
      <c r="CX2979" s="10">
        <v>5</v>
      </c>
      <c r="CY2979" s="10">
        <v>5</v>
      </c>
      <c r="CZ2979" s="10">
        <v>4</v>
      </c>
      <c r="DA2979" s="10">
        <v>5</v>
      </c>
      <c r="DB2979" s="10">
        <v>5</v>
      </c>
      <c r="DC2979" s="10">
        <v>6</v>
      </c>
      <c r="DD2979" s="10">
        <v>5</v>
      </c>
      <c r="DE2979" s="10">
        <v>6</v>
      </c>
      <c r="DF2979" s="10">
        <v>5</v>
      </c>
      <c r="DG2979" s="10">
        <v>6</v>
      </c>
      <c r="DH2979" s="10">
        <v>5</v>
      </c>
      <c r="DI2979" s="10">
        <v>5</v>
      </c>
      <c r="DJ2979" s="10">
        <v>3</v>
      </c>
      <c r="DK2979" s="10">
        <v>5</v>
      </c>
      <c r="DL2979" s="10">
        <v>5</v>
      </c>
      <c r="DM2979" s="9" t="s">
        <v>154</v>
      </c>
      <c r="DN2979" s="10">
        <v>1992</v>
      </c>
      <c r="DO2979" s="9">
        <f t="shared" si="9"/>
        <v>29</v>
      </c>
      <c r="DP2979" s="9" t="s">
        <v>222</v>
      </c>
      <c r="DQ2979" s="9" t="s">
        <v>156</v>
      </c>
      <c r="DR2979" s="9" t="s">
        <v>157</v>
      </c>
      <c r="DS2979" s="9" t="s">
        <v>137</v>
      </c>
      <c r="DT2979" s="9" t="s">
        <v>657</v>
      </c>
      <c r="DU2979" s="9" t="s">
        <v>223</v>
      </c>
      <c r="DV2979" s="9" t="str">
        <f>VLOOKUP(DU2979,Metadata!$B$2:$C$7,2,FALSE)</f>
        <v>3 - 6 years</v>
      </c>
    </row>
    <row r="2980" spans="1:126">
      <c r="A2980" s="13">
        <v>2979</v>
      </c>
      <c r="B2980" s="9" t="s">
        <v>135</v>
      </c>
      <c r="C2980" s="9" t="str">
        <f>VLOOKUP(B2980,Metadata!$M$2:$N$6,2,FALSE)</f>
        <v>Permanent Employee</v>
      </c>
      <c r="D2980" s="9" t="s">
        <v>159</v>
      </c>
      <c r="E2980" s="9" t="s">
        <v>137</v>
      </c>
      <c r="F2980" s="9" t="s">
        <v>138</v>
      </c>
      <c r="G2980" s="9" t="s">
        <v>140</v>
      </c>
      <c r="H2980" s="9" t="str">
        <f>IF(G2980="","",VLOOKUP(G2980,Metadata!$J$2:$K$22,2,FALSE))</f>
        <v>Lisbon Metropolitan Area</v>
      </c>
      <c r="I2980" s="9" t="s">
        <v>138</v>
      </c>
      <c r="J2980" s="9" t="str">
        <f>IF(I2980="","",VLOOKUP(I2980,Metadata!$P$2:$Q$43,2,FALSE))</f>
        <v>Europe</v>
      </c>
      <c r="K2980" s="9" t="str">
        <f t="shared" si="0"/>
        <v>Portugal</v>
      </c>
      <c r="L2980" s="9" t="s">
        <v>140</v>
      </c>
      <c r="M2980" s="9" t="str">
        <f>IF(L2980="","",VLOOKUP(L2980,Metadata!$J$2:$K$22,2,FALSE))</f>
        <v>Lisbon Metropolitan Area</v>
      </c>
      <c r="N2980" s="9" t="s">
        <v>141</v>
      </c>
      <c r="O2980" s="9" t="s">
        <v>137</v>
      </c>
      <c r="P2980" s="9" t="s">
        <v>191</v>
      </c>
      <c r="Q2980" s="10" t="str">
        <f t="shared" si="1"/>
        <v>Remote Job (full or flexible)</v>
      </c>
      <c r="R2980" s="10">
        <v>6</v>
      </c>
      <c r="S2980" s="9" t="s">
        <v>192</v>
      </c>
      <c r="T2980" s="9" t="s">
        <v>137</v>
      </c>
      <c r="U2980" s="9" t="str">
        <f>IF(S2980&lt;&gt;"",S2980,IF(T2980&lt;&gt;"",VLOOKUP(T2980,Metadata!$S$2:$T$228,2,FALSE),""))</f>
        <v>Back-End Developer</v>
      </c>
      <c r="V2980" s="9" t="s">
        <v>261</v>
      </c>
      <c r="W2980" s="9" t="s">
        <v>137</v>
      </c>
      <c r="X2980" s="9" t="s">
        <v>242</v>
      </c>
      <c r="Y2980" s="9" t="s">
        <v>137</v>
      </c>
      <c r="Z2980" s="9" t="s">
        <v>146</v>
      </c>
      <c r="AA2980" s="9" t="s">
        <v>137</v>
      </c>
      <c r="AB2980" s="9" t="s">
        <v>137</v>
      </c>
      <c r="AC2980" s="9"/>
      <c r="AD2980" s="9" t="s">
        <v>148</v>
      </c>
      <c r="AE2980" s="9"/>
      <c r="AF2980" s="9"/>
      <c r="AG2980" s="9"/>
      <c r="AH2980" s="9"/>
      <c r="AI2980" s="9"/>
      <c r="AJ2980" s="9"/>
      <c r="AK2980" s="9" t="s">
        <v>302</v>
      </c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 t="s">
        <v>284</v>
      </c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 t="s">
        <v>303</v>
      </c>
      <c r="BN2980" s="9"/>
      <c r="BO2980" s="9"/>
      <c r="BP2980" s="9"/>
      <c r="BQ2980" s="9" t="s">
        <v>219</v>
      </c>
      <c r="BR2980" s="9"/>
      <c r="BS2980" s="9"/>
      <c r="BT2980" s="9"/>
      <c r="BU2980" s="9"/>
      <c r="BV2980" s="9"/>
      <c r="BW2980" s="9"/>
      <c r="BX2980" s="9"/>
      <c r="BY2980" s="9"/>
      <c r="BZ2980" s="9"/>
      <c r="CA2980" s="10"/>
      <c r="CB2980" s="10" t="str">
        <f t="shared" si="5"/>
        <v/>
      </c>
      <c r="CC2980" s="10"/>
      <c r="CD2980" s="9" t="str">
        <f t="shared" si="2"/>
        <v/>
      </c>
      <c r="CE2980" s="9" t="s">
        <v>232</v>
      </c>
      <c r="CF2980" s="9" t="s">
        <v>225</v>
      </c>
      <c r="CG2980" s="9">
        <f>IF(CF2980="","",VLOOKUP(CF2980,Metadata!$D$2:$H$20,2,FALSE))</f>
        <v>22500</v>
      </c>
      <c r="CH2980" s="9">
        <f>IF(CF2980="","",VLOOKUP(CF2980,Metadata!$D$2:$H$20,4,FALSE))</f>
        <v>20000</v>
      </c>
      <c r="CI2980" s="9">
        <f>IF(CF2980="","",VLOOKUP(CF2980,Metadata!$D$2:$H$20,5,FALSE))</f>
        <v>25000</v>
      </c>
      <c r="CJ2980" s="9">
        <f t="shared" si="3"/>
        <v>22500</v>
      </c>
      <c r="CK2980" s="9" t="s">
        <v>153</v>
      </c>
      <c r="CL2980" s="10">
        <v>5</v>
      </c>
      <c r="CM2980" s="10">
        <v>2</v>
      </c>
      <c r="CN2980" s="10">
        <v>7</v>
      </c>
      <c r="CO2980" s="10">
        <v>7</v>
      </c>
      <c r="CP2980" s="10">
        <v>6</v>
      </c>
      <c r="CQ2980" s="10">
        <v>7</v>
      </c>
      <c r="CR2980" s="10">
        <v>7</v>
      </c>
      <c r="CS2980" s="10">
        <v>7</v>
      </c>
      <c r="CT2980" s="10">
        <v>6</v>
      </c>
      <c r="CU2980" s="10">
        <v>7</v>
      </c>
      <c r="CV2980" s="10">
        <v>6</v>
      </c>
      <c r="CW2980" s="10">
        <v>7</v>
      </c>
      <c r="CX2980" s="10">
        <v>6</v>
      </c>
      <c r="CY2980" s="10">
        <v>5</v>
      </c>
      <c r="CZ2980" s="10">
        <v>4</v>
      </c>
      <c r="DA2980" s="10">
        <v>5</v>
      </c>
      <c r="DB2980" s="10">
        <v>1</v>
      </c>
      <c r="DC2980" s="10">
        <v>7</v>
      </c>
      <c r="DD2980" s="10">
        <v>4</v>
      </c>
      <c r="DE2980" s="10">
        <v>6</v>
      </c>
      <c r="DF2980" s="10">
        <v>7</v>
      </c>
      <c r="DG2980" s="10">
        <v>7</v>
      </c>
      <c r="DH2980" s="10">
        <v>6</v>
      </c>
      <c r="DI2980" s="10">
        <v>7</v>
      </c>
      <c r="DJ2980" s="10">
        <v>6</v>
      </c>
      <c r="DK2980" s="10">
        <v>7</v>
      </c>
      <c r="DL2980" s="10">
        <v>4</v>
      </c>
      <c r="DM2980" s="9" t="s">
        <v>154</v>
      </c>
      <c r="DN2980" s="10">
        <v>1995</v>
      </c>
      <c r="DO2980" s="9">
        <f t="shared" si="9"/>
        <v>26</v>
      </c>
      <c r="DP2980" s="9" t="s">
        <v>155</v>
      </c>
      <c r="DQ2980" s="9" t="s">
        <v>156</v>
      </c>
      <c r="DR2980" s="9" t="s">
        <v>157</v>
      </c>
      <c r="DS2980" s="9" t="s">
        <v>137</v>
      </c>
      <c r="DT2980" s="9" t="s">
        <v>657</v>
      </c>
      <c r="DU2980" s="9" t="s">
        <v>233</v>
      </c>
      <c r="DV2980" s="9" t="str">
        <f>VLOOKUP(DU2980,Metadata!$B$2:$C$7,2,FALSE)</f>
        <v>0 - 3 years</v>
      </c>
    </row>
    <row r="2981" spans="1:126">
      <c r="A2981" s="13">
        <v>2980</v>
      </c>
      <c r="B2981" s="9" t="s">
        <v>135</v>
      </c>
      <c r="C2981" s="9" t="str">
        <f>VLOOKUP(B2981,Metadata!$M$2:$N$6,2,FALSE)</f>
        <v>Permanent Employee</v>
      </c>
      <c r="D2981" s="9" t="s">
        <v>159</v>
      </c>
      <c r="E2981" s="9" t="s">
        <v>137</v>
      </c>
      <c r="F2981" s="9" t="s">
        <v>138</v>
      </c>
      <c r="G2981" s="9" t="s">
        <v>283</v>
      </c>
      <c r="H2981" s="9" t="str">
        <f>IF(G2981="","",VLOOKUP(G2981,Metadata!$J$2:$K$22,2,FALSE))</f>
        <v>Lisbon Metropolitan Area</v>
      </c>
      <c r="I2981" s="9" t="s">
        <v>316</v>
      </c>
      <c r="J2981" s="9" t="str">
        <f>IF(I2981="","",VLOOKUP(I2981,Metadata!$P$2:$Q$43,2,FALSE))</f>
        <v>Europe</v>
      </c>
      <c r="K2981" s="9" t="str">
        <f t="shared" si="0"/>
        <v>International</v>
      </c>
      <c r="L2981" s="9" t="s">
        <v>137</v>
      </c>
      <c r="M2981" s="9" t="str">
        <f>IF(L2981="","",VLOOKUP(L2981,Metadata!$J$2:$K$22,2,FALSE))</f>
        <v/>
      </c>
      <c r="N2981" s="9" t="s">
        <v>214</v>
      </c>
      <c r="O2981" s="9" t="s">
        <v>215</v>
      </c>
      <c r="P2981" s="9" t="s">
        <v>142</v>
      </c>
      <c r="Q2981" s="10" t="str">
        <f t="shared" si="1"/>
        <v>Full Office Job</v>
      </c>
      <c r="R2981" s="10">
        <v>5</v>
      </c>
      <c r="S2981" s="9" t="s">
        <v>143</v>
      </c>
      <c r="T2981" s="9" t="s">
        <v>137</v>
      </c>
      <c r="U2981" s="9" t="str">
        <f>IF(S2981&lt;&gt;"",S2981,IF(T2981&lt;&gt;"",VLOOKUP(T2981,Metadata!$S$2:$T$228,2,FALSE),""))</f>
        <v>Technical Team Leader</v>
      </c>
      <c r="V2981" s="9" t="s">
        <v>341</v>
      </c>
      <c r="W2981" s="9" t="s">
        <v>137</v>
      </c>
      <c r="X2981" s="9" t="s">
        <v>252</v>
      </c>
      <c r="Y2981" s="9" t="s">
        <v>137</v>
      </c>
      <c r="Z2981" s="9" t="s">
        <v>184</v>
      </c>
      <c r="AA2981" s="9" t="s">
        <v>165</v>
      </c>
      <c r="AB2981" s="9" t="s">
        <v>137</v>
      </c>
      <c r="AC2981" s="9" t="s">
        <v>147</v>
      </c>
      <c r="AD2981" s="9"/>
      <c r="AE2981" s="9"/>
      <c r="AF2981" s="9"/>
      <c r="AG2981" s="9" t="s">
        <v>166</v>
      </c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 t="s">
        <v>167</v>
      </c>
      <c r="BK2981" s="9"/>
      <c r="BL2981" s="9"/>
      <c r="BM2981" s="9"/>
      <c r="BN2981" s="9"/>
      <c r="BO2981" s="9"/>
      <c r="BP2981" s="9" t="s">
        <v>179</v>
      </c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10"/>
      <c r="CB2981" s="10" t="str">
        <f t="shared" si="5"/>
        <v/>
      </c>
      <c r="CC2981" s="10"/>
      <c r="CD2981" s="9" t="str">
        <f t="shared" si="2"/>
        <v/>
      </c>
      <c r="CE2981" s="9" t="s">
        <v>151</v>
      </c>
      <c r="CF2981" s="9" t="s">
        <v>236</v>
      </c>
      <c r="CG2981" s="9">
        <f>IF(CF2981="","",VLOOKUP(CF2981,Metadata!$D$2:$H$20,2,FALSE))</f>
        <v>47500</v>
      </c>
      <c r="CH2981" s="9">
        <f>IF(CF2981="","",VLOOKUP(CF2981,Metadata!$D$2:$H$20,4,FALSE))</f>
        <v>45000</v>
      </c>
      <c r="CI2981" s="9">
        <f>IF(CF2981="","",VLOOKUP(CF2981,Metadata!$D$2:$H$20,5,FALSE))</f>
        <v>50000</v>
      </c>
      <c r="CJ2981" s="9">
        <f t="shared" si="3"/>
        <v>47500</v>
      </c>
      <c r="CK2981" s="9" t="s">
        <v>153</v>
      </c>
      <c r="CL2981" s="10">
        <v>4</v>
      </c>
      <c r="CM2981" s="10">
        <v>2</v>
      </c>
      <c r="CN2981" s="10">
        <v>6</v>
      </c>
      <c r="CO2981" s="10">
        <v>7</v>
      </c>
      <c r="CP2981" s="10">
        <v>5</v>
      </c>
      <c r="CQ2981" s="10">
        <v>5</v>
      </c>
      <c r="CR2981" s="10">
        <v>5</v>
      </c>
      <c r="CS2981" s="10">
        <v>6</v>
      </c>
      <c r="CT2981" s="10">
        <v>4</v>
      </c>
      <c r="CU2981" s="10">
        <v>5</v>
      </c>
      <c r="CV2981" s="10">
        <v>5</v>
      </c>
      <c r="CW2981" s="10">
        <v>3</v>
      </c>
      <c r="CX2981" s="10">
        <v>6</v>
      </c>
      <c r="CY2981" s="10">
        <v>4</v>
      </c>
      <c r="CZ2981" s="10">
        <v>5</v>
      </c>
      <c r="DA2981" s="10">
        <v>6</v>
      </c>
      <c r="DB2981" s="10">
        <v>5</v>
      </c>
      <c r="DC2981" s="10">
        <v>7</v>
      </c>
      <c r="DD2981" s="10">
        <v>6</v>
      </c>
      <c r="DE2981" s="10">
        <v>6</v>
      </c>
      <c r="DF2981" s="10">
        <v>5</v>
      </c>
      <c r="DG2981" s="10">
        <v>6</v>
      </c>
      <c r="DH2981" s="10">
        <v>5</v>
      </c>
      <c r="DI2981" s="10">
        <v>7</v>
      </c>
      <c r="DJ2981" s="10">
        <v>4</v>
      </c>
      <c r="DK2981" s="10">
        <v>4</v>
      </c>
      <c r="DL2981" s="10">
        <v>6</v>
      </c>
      <c r="DM2981" s="9" t="s">
        <v>154</v>
      </c>
      <c r="DN2981" s="10">
        <v>1976</v>
      </c>
      <c r="DO2981" s="9">
        <f t="shared" si="9"/>
        <v>45</v>
      </c>
      <c r="DP2981" s="9" t="s">
        <v>155</v>
      </c>
      <c r="DQ2981" s="9" t="s">
        <v>210</v>
      </c>
      <c r="DR2981" s="9" t="s">
        <v>157</v>
      </c>
      <c r="DS2981" s="9" t="s">
        <v>137</v>
      </c>
      <c r="DT2981" s="9" t="s">
        <v>657</v>
      </c>
      <c r="DU2981" s="9" t="s">
        <v>158</v>
      </c>
      <c r="DV2981" s="9" t="str">
        <f>VLOOKUP(DU2981,Metadata!$B$2:$C$7,2,FALSE)</f>
        <v>6+ years</v>
      </c>
    </row>
    <row r="2982" spans="1:126">
      <c r="A2982" s="13">
        <v>2981</v>
      </c>
      <c r="B2982" s="9" t="s">
        <v>135</v>
      </c>
      <c r="C2982" s="9" t="str">
        <f>VLOOKUP(B2982,Metadata!$M$2:$N$6,2,FALSE)</f>
        <v>Permanent Employee</v>
      </c>
      <c r="D2982" s="9" t="s">
        <v>159</v>
      </c>
      <c r="E2982" s="9" t="s">
        <v>137</v>
      </c>
      <c r="F2982" s="9" t="s">
        <v>138</v>
      </c>
      <c r="G2982" s="9" t="s">
        <v>204</v>
      </c>
      <c r="H2982" s="9" t="str">
        <f>IF(G2982="","",VLOOKUP(G2982,Metadata!$J$2:$K$22,2,FALSE))</f>
        <v>Centre</v>
      </c>
      <c r="I2982" s="9" t="s">
        <v>228</v>
      </c>
      <c r="J2982" s="9" t="str">
        <f>IF(I2982="","",VLOOKUP(I2982,Metadata!$P$2:$Q$43,2,FALSE))</f>
        <v>Europe</v>
      </c>
      <c r="K2982" s="9" t="str">
        <f t="shared" si="0"/>
        <v>International</v>
      </c>
      <c r="L2982" s="9" t="s">
        <v>137</v>
      </c>
      <c r="M2982" s="9" t="str">
        <f>IF(L2982="","",VLOOKUP(L2982,Metadata!$J$2:$K$22,2,FALSE))</f>
        <v/>
      </c>
      <c r="N2982" s="9" t="s">
        <v>141</v>
      </c>
      <c r="O2982" s="9" t="s">
        <v>137</v>
      </c>
      <c r="P2982" s="9" t="s">
        <v>191</v>
      </c>
      <c r="Q2982" s="10" t="str">
        <f t="shared" si="1"/>
        <v>Remote Job (full or flexible)</v>
      </c>
      <c r="R2982" s="10">
        <v>6</v>
      </c>
      <c r="S2982" s="9" t="s">
        <v>192</v>
      </c>
      <c r="T2982" s="9" t="s">
        <v>137</v>
      </c>
      <c r="U2982" s="9" t="str">
        <f>IF(S2982&lt;&gt;"",S2982,IF(T2982&lt;&gt;"",VLOOKUP(T2982,Metadata!$S$2:$T$228,2,FALSE),""))</f>
        <v>Back-End Developer</v>
      </c>
      <c r="V2982" s="9" t="s">
        <v>261</v>
      </c>
      <c r="W2982" s="9" t="s">
        <v>137</v>
      </c>
      <c r="X2982" s="9" t="s">
        <v>163</v>
      </c>
      <c r="Y2982" s="9" t="s">
        <v>137</v>
      </c>
      <c r="Z2982" s="9" t="s">
        <v>184</v>
      </c>
      <c r="AA2982" s="9" t="s">
        <v>137</v>
      </c>
      <c r="AB2982" s="9" t="s">
        <v>137</v>
      </c>
      <c r="AC2982" s="9" t="s">
        <v>147</v>
      </c>
      <c r="AD2982" s="9"/>
      <c r="AE2982" s="9" t="s">
        <v>194</v>
      </c>
      <c r="AF2982" s="9"/>
      <c r="AG2982" s="9"/>
      <c r="AH2982" s="9"/>
      <c r="AI2982" s="9"/>
      <c r="AJ2982" s="9" t="s">
        <v>185</v>
      </c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 t="s">
        <v>167</v>
      </c>
      <c r="BK2982" s="9" t="s">
        <v>198</v>
      </c>
      <c r="BL2982" s="9"/>
      <c r="BM2982" s="9"/>
      <c r="BN2982" s="9" t="s">
        <v>186</v>
      </c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10"/>
      <c r="CB2982" s="10" t="str">
        <f t="shared" si="5"/>
        <v/>
      </c>
      <c r="CC2982" s="10"/>
      <c r="CD2982" s="9" t="str">
        <f t="shared" si="2"/>
        <v/>
      </c>
      <c r="CE2982" s="9" t="s">
        <v>168</v>
      </c>
      <c r="CF2982" s="9" t="s">
        <v>293</v>
      </c>
      <c r="CG2982" s="9">
        <f>IF(CF2982="","",VLOOKUP(CF2982,Metadata!$D$2:$H$20,2,FALSE))</f>
        <v>52500</v>
      </c>
      <c r="CH2982" s="9">
        <f>IF(CF2982="","",VLOOKUP(CF2982,Metadata!$D$2:$H$20,4,FALSE))</f>
        <v>50000</v>
      </c>
      <c r="CI2982" s="9">
        <f>IF(CF2982="","",VLOOKUP(CF2982,Metadata!$D$2:$H$20,5,FALSE))</f>
        <v>55000</v>
      </c>
      <c r="CJ2982" s="9">
        <f t="shared" si="3"/>
        <v>52500</v>
      </c>
      <c r="CK2982" s="9" t="s">
        <v>189</v>
      </c>
      <c r="CL2982" s="10">
        <v>5</v>
      </c>
      <c r="CM2982" s="10">
        <v>2</v>
      </c>
      <c r="CN2982" s="10">
        <v>7</v>
      </c>
      <c r="CO2982" s="10">
        <v>6</v>
      </c>
      <c r="CP2982" s="10">
        <v>5</v>
      </c>
      <c r="CQ2982" s="10">
        <v>7</v>
      </c>
      <c r="CR2982" s="10">
        <v>7</v>
      </c>
      <c r="CS2982" s="10">
        <v>6</v>
      </c>
      <c r="CT2982" s="10">
        <v>6</v>
      </c>
      <c r="CU2982" s="10">
        <v>7</v>
      </c>
      <c r="CV2982" s="10">
        <v>4</v>
      </c>
      <c r="CW2982" s="10">
        <v>1</v>
      </c>
      <c r="CX2982" s="10">
        <v>5</v>
      </c>
      <c r="CY2982" s="10">
        <v>1</v>
      </c>
      <c r="CZ2982" s="10">
        <v>6</v>
      </c>
      <c r="DA2982" s="10">
        <v>3</v>
      </c>
      <c r="DB2982" s="10">
        <v>1</v>
      </c>
      <c r="DC2982" s="10">
        <v>5</v>
      </c>
      <c r="DD2982" s="10">
        <v>5</v>
      </c>
      <c r="DE2982" s="10">
        <v>6</v>
      </c>
      <c r="DF2982" s="10">
        <v>6</v>
      </c>
      <c r="DG2982" s="10">
        <v>6</v>
      </c>
      <c r="DH2982" s="10">
        <v>6</v>
      </c>
      <c r="DI2982" s="10">
        <v>7</v>
      </c>
      <c r="DJ2982" s="10">
        <v>2</v>
      </c>
      <c r="DK2982" s="10">
        <v>4</v>
      </c>
      <c r="DL2982" s="10">
        <v>6</v>
      </c>
      <c r="DM2982" s="9" t="s">
        <v>154</v>
      </c>
      <c r="DN2982" s="10">
        <v>1985</v>
      </c>
      <c r="DO2982" s="9">
        <f t="shared" si="9"/>
        <v>36</v>
      </c>
      <c r="DP2982" s="9" t="s">
        <v>155</v>
      </c>
      <c r="DQ2982" s="9" t="s">
        <v>156</v>
      </c>
      <c r="DR2982" s="9" t="s">
        <v>157</v>
      </c>
      <c r="DS2982" s="9" t="s">
        <v>137</v>
      </c>
      <c r="DT2982" s="9" t="s">
        <v>657</v>
      </c>
      <c r="DU2982" s="9" t="s">
        <v>203</v>
      </c>
      <c r="DV2982" s="9" t="str">
        <f>VLOOKUP(DU2982,Metadata!$B$2:$C$7,2,FALSE)</f>
        <v>6+ years</v>
      </c>
    </row>
    <row r="2983" spans="1:126">
      <c r="A2983" s="13">
        <v>2982</v>
      </c>
      <c r="B2983" s="9" t="s">
        <v>135</v>
      </c>
      <c r="C2983" s="9" t="str">
        <f>VLOOKUP(B2983,Metadata!$M$2:$N$6,2,FALSE)</f>
        <v>Permanent Employee</v>
      </c>
      <c r="D2983" s="9" t="s">
        <v>159</v>
      </c>
      <c r="E2983" s="9" t="s">
        <v>137</v>
      </c>
      <c r="F2983" s="9" t="s">
        <v>138</v>
      </c>
      <c r="G2983" s="9" t="s">
        <v>172</v>
      </c>
      <c r="H2983" s="9" t="str">
        <f>IF(G2983="","",VLOOKUP(G2983,Metadata!$J$2:$K$22,2,FALSE))</f>
        <v>Porto Metropolitan Area</v>
      </c>
      <c r="I2983" s="9" t="s">
        <v>138</v>
      </c>
      <c r="J2983" s="9" t="str">
        <f>IF(I2983="","",VLOOKUP(I2983,Metadata!$P$2:$Q$43,2,FALSE))</f>
        <v>Europe</v>
      </c>
      <c r="K2983" s="9" t="str">
        <f t="shared" si="0"/>
        <v>Portugal</v>
      </c>
      <c r="L2983" s="9" t="s">
        <v>172</v>
      </c>
      <c r="M2983" s="9" t="str">
        <f>IF(L2983="","",VLOOKUP(L2983,Metadata!$J$2:$K$22,2,FALSE))</f>
        <v>Porto Metropolitan Area</v>
      </c>
      <c r="N2983" s="9" t="s">
        <v>214</v>
      </c>
      <c r="O2983" s="9" t="s">
        <v>278</v>
      </c>
      <c r="P2983" s="9" t="s">
        <v>142</v>
      </c>
      <c r="Q2983" s="10" t="str">
        <f t="shared" si="1"/>
        <v>Full Office Job</v>
      </c>
      <c r="R2983" s="10">
        <v>6</v>
      </c>
      <c r="S2983" s="9" t="s">
        <v>143</v>
      </c>
      <c r="T2983" s="9" t="s">
        <v>137</v>
      </c>
      <c r="U2983" s="9" t="str">
        <f>IF(S2983&lt;&gt;"",S2983,IF(T2983&lt;&gt;"",VLOOKUP(T2983,Metadata!$S$2:$T$228,2,FALSE),""))</f>
        <v>Technical Team Leader</v>
      </c>
      <c r="V2983" s="9" t="s">
        <v>207</v>
      </c>
      <c r="W2983" s="9" t="s">
        <v>137</v>
      </c>
      <c r="X2983" s="9" t="s">
        <v>163</v>
      </c>
      <c r="Y2983" s="9" t="s">
        <v>137</v>
      </c>
      <c r="Z2983" s="9" t="s">
        <v>262</v>
      </c>
      <c r="AA2983" s="9" t="s">
        <v>137</v>
      </c>
      <c r="AB2983" s="9" t="s">
        <v>137</v>
      </c>
      <c r="AC2983" s="9"/>
      <c r="AD2983" s="9" t="s">
        <v>148</v>
      </c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 t="s">
        <v>178</v>
      </c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 t="s">
        <v>150</v>
      </c>
      <c r="BZ2983" s="9" t="s">
        <v>137</v>
      </c>
      <c r="CA2983" s="10"/>
      <c r="CB2983" s="10" t="str">
        <f t="shared" si="5"/>
        <v/>
      </c>
      <c r="CC2983" s="10"/>
      <c r="CD2983" s="9" t="str">
        <f t="shared" si="2"/>
        <v/>
      </c>
      <c r="CE2983" s="9" t="s">
        <v>168</v>
      </c>
      <c r="CF2983" s="9" t="s">
        <v>152</v>
      </c>
      <c r="CG2983" s="9">
        <f>IF(CF2983="","",VLOOKUP(CF2983,Metadata!$D$2:$H$20,2,FALSE))</f>
        <v>32500</v>
      </c>
      <c r="CH2983" s="9">
        <f>IF(CF2983="","",VLOOKUP(CF2983,Metadata!$D$2:$H$20,4,FALSE))</f>
        <v>30000</v>
      </c>
      <c r="CI2983" s="9">
        <f>IF(CF2983="","",VLOOKUP(CF2983,Metadata!$D$2:$H$20,5,FALSE))</f>
        <v>35000</v>
      </c>
      <c r="CJ2983" s="9">
        <f t="shared" si="3"/>
        <v>32500</v>
      </c>
      <c r="CK2983" s="9" t="s">
        <v>221</v>
      </c>
      <c r="CL2983" s="10">
        <v>4</v>
      </c>
      <c r="CM2983" s="10">
        <v>3</v>
      </c>
      <c r="CN2983" s="10">
        <v>7</v>
      </c>
      <c r="CO2983" s="10">
        <v>6</v>
      </c>
      <c r="CP2983" s="10">
        <v>6</v>
      </c>
      <c r="CQ2983" s="10">
        <v>6</v>
      </c>
      <c r="CR2983" s="10">
        <v>6</v>
      </c>
      <c r="CS2983" s="10">
        <v>6</v>
      </c>
      <c r="CT2983" s="10">
        <v>7</v>
      </c>
      <c r="CU2983" s="10">
        <v>6</v>
      </c>
      <c r="CV2983" s="10">
        <v>6</v>
      </c>
      <c r="CW2983" s="10">
        <v>5</v>
      </c>
      <c r="CX2983" s="10">
        <v>5</v>
      </c>
      <c r="CY2983" s="10">
        <v>7</v>
      </c>
      <c r="CZ2983" s="10">
        <v>7</v>
      </c>
      <c r="DA2983" s="10">
        <v>7</v>
      </c>
      <c r="DB2983" s="10">
        <v>7</v>
      </c>
      <c r="DC2983" s="10">
        <v>7</v>
      </c>
      <c r="DD2983" s="10">
        <v>7</v>
      </c>
      <c r="DE2983" s="10">
        <v>7</v>
      </c>
      <c r="DF2983" s="10">
        <v>7</v>
      </c>
      <c r="DG2983" s="10">
        <v>7</v>
      </c>
      <c r="DH2983" s="10">
        <v>7</v>
      </c>
      <c r="DI2983" s="10">
        <v>7</v>
      </c>
      <c r="DJ2983" s="10">
        <v>7</v>
      </c>
      <c r="DK2983" s="10">
        <v>7</v>
      </c>
      <c r="DL2983" s="10">
        <v>7</v>
      </c>
      <c r="DM2983" s="9" t="s">
        <v>296</v>
      </c>
      <c r="DN2983" s="10">
        <v>1994</v>
      </c>
      <c r="DO2983" s="9">
        <f t="shared" si="9"/>
        <v>27</v>
      </c>
      <c r="DP2983" s="9" t="s">
        <v>155</v>
      </c>
      <c r="DQ2983" s="9" t="s">
        <v>210</v>
      </c>
      <c r="DR2983" s="9" t="s">
        <v>157</v>
      </c>
      <c r="DS2983" s="9" t="s">
        <v>137</v>
      </c>
      <c r="DT2983" s="9" t="s">
        <v>657</v>
      </c>
      <c r="DU2983" s="9" t="s">
        <v>203</v>
      </c>
      <c r="DV2983" s="9" t="str">
        <f>VLOOKUP(DU2983,Metadata!$B$2:$C$7,2,FALSE)</f>
        <v>6+ years</v>
      </c>
    </row>
    <row r="2984" spans="1:126">
      <c r="A2984" s="13">
        <v>2983</v>
      </c>
      <c r="B2984" s="9" t="s">
        <v>135</v>
      </c>
      <c r="C2984" s="9" t="str">
        <f>VLOOKUP(B2984,Metadata!$M$2:$N$6,2,FALSE)</f>
        <v>Permanent Employee</v>
      </c>
      <c r="D2984" s="9" t="s">
        <v>159</v>
      </c>
      <c r="E2984" s="9" t="s">
        <v>137</v>
      </c>
      <c r="F2984" s="9" t="s">
        <v>138</v>
      </c>
      <c r="G2984" s="9" t="s">
        <v>160</v>
      </c>
      <c r="H2984" s="9" t="str">
        <f>IF(G2984="","",VLOOKUP(G2984,Metadata!$J$2:$K$22,2,FALSE))</f>
        <v>Centre</v>
      </c>
      <c r="I2984" s="9" t="s">
        <v>138</v>
      </c>
      <c r="J2984" s="9" t="str">
        <f>IF(I2984="","",VLOOKUP(I2984,Metadata!$P$2:$Q$43,2,FALSE))</f>
        <v>Europe</v>
      </c>
      <c r="K2984" s="9" t="str">
        <f t="shared" si="0"/>
        <v>Portugal</v>
      </c>
      <c r="L2984" s="9" t="s">
        <v>160</v>
      </c>
      <c r="M2984" s="9" t="str">
        <f>IF(L2984="","",VLOOKUP(L2984,Metadata!$J$2:$K$22,2,FALSE))</f>
        <v>Centre</v>
      </c>
      <c r="N2984" s="9" t="s">
        <v>205</v>
      </c>
      <c r="O2984" s="9" t="s">
        <v>137</v>
      </c>
      <c r="P2984" s="9" t="s">
        <v>137</v>
      </c>
      <c r="Q2984" s="10" t="str">
        <f t="shared" si="1"/>
        <v>Full Office Job</v>
      </c>
      <c r="R2984" s="10">
        <v>4</v>
      </c>
      <c r="S2984" s="9" t="s">
        <v>137</v>
      </c>
      <c r="T2984" s="9" t="s">
        <v>878</v>
      </c>
      <c r="U2984" s="9" t="str">
        <f>IF(S2984&lt;&gt;"",S2984,IF(T2984&lt;&gt;"",VLOOKUP(T2984,Metadata!$S$2:$T$228,2,FALSE),""))</f>
        <v>Back-End Developer</v>
      </c>
      <c r="V2984" s="9" t="s">
        <v>162</v>
      </c>
      <c r="W2984" s="9" t="s">
        <v>137</v>
      </c>
      <c r="X2984" s="9" t="s">
        <v>163</v>
      </c>
      <c r="Y2984" s="9" t="s">
        <v>137</v>
      </c>
      <c r="Z2984" s="9" t="s">
        <v>184</v>
      </c>
      <c r="AA2984" s="9" t="s">
        <v>137</v>
      </c>
      <c r="AB2984" s="9" t="s">
        <v>137</v>
      </c>
      <c r="AC2984" s="9"/>
      <c r="AD2984" s="9"/>
      <c r="AE2984" s="9"/>
      <c r="AF2984" s="9"/>
      <c r="AG2984" s="9"/>
      <c r="AH2984" s="9"/>
      <c r="AI2984" s="9" t="s">
        <v>230</v>
      </c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 t="s">
        <v>150</v>
      </c>
      <c r="BZ2984" s="9" t="s">
        <v>137</v>
      </c>
      <c r="CA2984" s="10"/>
      <c r="CB2984" s="10" t="str">
        <f t="shared" si="5"/>
        <v/>
      </c>
      <c r="CC2984" s="10"/>
      <c r="CD2984" s="9" t="str">
        <f t="shared" si="2"/>
        <v/>
      </c>
      <c r="CE2984" s="9" t="s">
        <v>232</v>
      </c>
      <c r="CF2984" s="9" t="s">
        <v>169</v>
      </c>
      <c r="CG2984" s="9">
        <f>IF(CF2984="","",VLOOKUP(CF2984,Metadata!$D$2:$H$20,2,FALSE))</f>
        <v>12500</v>
      </c>
      <c r="CH2984" s="9">
        <f>IF(CF2984="","",VLOOKUP(CF2984,Metadata!$D$2:$H$20,4,FALSE))</f>
        <v>0</v>
      </c>
      <c r="CI2984" s="9">
        <f>IF(CF2984="","",VLOOKUP(CF2984,Metadata!$D$2:$H$20,5,FALSE))</f>
        <v>15000</v>
      </c>
      <c r="CJ2984" s="9">
        <f t="shared" si="3"/>
        <v>12500</v>
      </c>
      <c r="CK2984" s="9" t="s">
        <v>153</v>
      </c>
      <c r="CL2984" s="10">
        <v>4</v>
      </c>
      <c r="CM2984" s="10">
        <v>2</v>
      </c>
      <c r="CN2984" s="10">
        <v>6</v>
      </c>
      <c r="CO2984" s="10">
        <v>6</v>
      </c>
      <c r="CP2984" s="10">
        <v>5</v>
      </c>
      <c r="CQ2984" s="10">
        <v>6</v>
      </c>
      <c r="CR2984" s="10">
        <v>2</v>
      </c>
      <c r="CS2984" s="10">
        <v>5</v>
      </c>
      <c r="CT2984" s="10">
        <v>6</v>
      </c>
      <c r="CU2984" s="10">
        <v>7</v>
      </c>
      <c r="CV2984" s="10">
        <v>7</v>
      </c>
      <c r="CW2984" s="10">
        <v>6</v>
      </c>
      <c r="CX2984" s="10">
        <v>5</v>
      </c>
      <c r="CY2984" s="10">
        <v>6</v>
      </c>
      <c r="CZ2984" s="10">
        <v>6</v>
      </c>
      <c r="DA2984" s="10">
        <v>3</v>
      </c>
      <c r="DB2984" s="10">
        <v>3</v>
      </c>
      <c r="DC2984" s="10">
        <v>6</v>
      </c>
      <c r="DD2984" s="10">
        <v>2</v>
      </c>
      <c r="DE2984" s="10">
        <v>7</v>
      </c>
      <c r="DF2984" s="10">
        <v>6</v>
      </c>
      <c r="DG2984" s="10">
        <v>6</v>
      </c>
      <c r="DH2984" s="10">
        <v>5</v>
      </c>
      <c r="DI2984" s="10">
        <v>6</v>
      </c>
      <c r="DJ2984" s="10">
        <v>6</v>
      </c>
      <c r="DK2984" s="10">
        <v>6</v>
      </c>
      <c r="DL2984" s="10">
        <v>6</v>
      </c>
      <c r="DM2984" s="9" t="s">
        <v>154</v>
      </c>
      <c r="DN2984" s="10">
        <v>1993</v>
      </c>
      <c r="DO2984" s="9">
        <f t="shared" si="9"/>
        <v>28</v>
      </c>
      <c r="DP2984" s="9" t="s">
        <v>155</v>
      </c>
      <c r="DQ2984" s="9" t="s">
        <v>210</v>
      </c>
      <c r="DR2984" s="9" t="s">
        <v>157</v>
      </c>
      <c r="DS2984" s="9" t="s">
        <v>137</v>
      </c>
      <c r="DT2984" s="9" t="s">
        <v>657</v>
      </c>
      <c r="DU2984" s="9" t="s">
        <v>168</v>
      </c>
      <c r="DV2984" s="9" t="str">
        <f>VLOOKUP(DU2984,Metadata!$B$2:$C$7,2,FALSE)</f>
        <v>0 - 3 years</v>
      </c>
    </row>
    <row r="2985" spans="1:126">
      <c r="A2985" s="13">
        <v>2984</v>
      </c>
      <c r="B2985" s="9" t="s">
        <v>135</v>
      </c>
      <c r="C2985" s="9" t="str">
        <f>VLOOKUP(B2985,Metadata!$M$2:$N$6,2,FALSE)</f>
        <v>Permanent Employee</v>
      </c>
      <c r="D2985" s="9" t="s">
        <v>136</v>
      </c>
      <c r="E2985" s="9" t="s">
        <v>137</v>
      </c>
      <c r="F2985" s="9" t="s">
        <v>138</v>
      </c>
      <c r="G2985" s="9" t="s">
        <v>160</v>
      </c>
      <c r="H2985" s="9" t="str">
        <f>IF(G2985="","",VLOOKUP(G2985,Metadata!$J$2:$K$22,2,FALSE))</f>
        <v>Centre</v>
      </c>
      <c r="I2985" s="9" t="s">
        <v>138</v>
      </c>
      <c r="J2985" s="9" t="str">
        <f>IF(I2985="","",VLOOKUP(I2985,Metadata!$P$2:$Q$43,2,FALSE))</f>
        <v>Europe</v>
      </c>
      <c r="K2985" s="9" t="str">
        <f t="shared" si="0"/>
        <v>Portugal</v>
      </c>
      <c r="L2985" s="9" t="s">
        <v>140</v>
      </c>
      <c r="M2985" s="9" t="str">
        <f>IF(L2985="","",VLOOKUP(L2985,Metadata!$J$2:$K$22,2,FALSE))</f>
        <v>Lisbon Metropolitan Area</v>
      </c>
      <c r="N2985" s="9" t="s">
        <v>141</v>
      </c>
      <c r="O2985" s="9" t="s">
        <v>137</v>
      </c>
      <c r="P2985" s="9" t="s">
        <v>142</v>
      </c>
      <c r="Q2985" s="10" t="str">
        <f t="shared" si="1"/>
        <v>Full Office Job</v>
      </c>
      <c r="R2985" s="10">
        <v>7</v>
      </c>
      <c r="S2985" s="9" t="s">
        <v>216</v>
      </c>
      <c r="T2985" s="9" t="s">
        <v>137</v>
      </c>
      <c r="U2985" s="9" t="str">
        <f>IF(S2985&lt;&gt;"",S2985,IF(T2985&lt;&gt;"",VLOOKUP(T2985,Metadata!$S$2:$T$228,2,FALSE),""))</f>
        <v>Front-End Developer</v>
      </c>
      <c r="V2985" s="9" t="s">
        <v>137</v>
      </c>
      <c r="W2985" s="9" t="s">
        <v>879</v>
      </c>
      <c r="X2985" s="9" t="s">
        <v>145</v>
      </c>
      <c r="Y2985" s="9" t="s">
        <v>137</v>
      </c>
      <c r="Z2985" s="9" t="s">
        <v>224</v>
      </c>
      <c r="AA2985" s="9" t="s">
        <v>165</v>
      </c>
      <c r="AB2985" s="9" t="s">
        <v>137</v>
      </c>
      <c r="AC2985" s="9"/>
      <c r="AD2985" s="9" t="s">
        <v>148</v>
      </c>
      <c r="AE2985" s="9"/>
      <c r="AF2985" s="9"/>
      <c r="AG2985" s="9"/>
      <c r="AH2985" s="9"/>
      <c r="AI2985" s="9"/>
      <c r="AJ2985" s="9" t="s">
        <v>185</v>
      </c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 t="s">
        <v>178</v>
      </c>
      <c r="BB2985" s="9"/>
      <c r="BC2985" s="9"/>
      <c r="BD2985" s="9"/>
      <c r="BE2985" s="9"/>
      <c r="BF2985" s="9"/>
      <c r="BG2985" s="9"/>
      <c r="BH2985" s="9"/>
      <c r="BI2985" s="9"/>
      <c r="BJ2985" s="9" t="s">
        <v>167</v>
      </c>
      <c r="BK2985" s="9"/>
      <c r="BL2985" s="9" t="s">
        <v>199</v>
      </c>
      <c r="BM2985" s="9"/>
      <c r="BN2985" s="9"/>
      <c r="BO2985" s="9"/>
      <c r="BP2985" s="9"/>
      <c r="BQ2985" s="9" t="s">
        <v>219</v>
      </c>
      <c r="BR2985" s="9"/>
      <c r="BS2985" s="9"/>
      <c r="BT2985" s="9"/>
      <c r="BU2985" s="9"/>
      <c r="BV2985" s="9"/>
      <c r="BW2985" s="9"/>
      <c r="BX2985" s="9"/>
      <c r="BY2985" s="9"/>
      <c r="BZ2985" s="9"/>
      <c r="CA2985" s="10"/>
      <c r="CB2985" s="10" t="str">
        <f t="shared" si="5"/>
        <v/>
      </c>
      <c r="CC2985" s="10"/>
      <c r="CD2985" s="9" t="str">
        <f t="shared" si="2"/>
        <v/>
      </c>
      <c r="CE2985" s="9" t="s">
        <v>151</v>
      </c>
      <c r="CF2985" s="9" t="s">
        <v>220</v>
      </c>
      <c r="CG2985" s="9">
        <f>IF(CF2985="","",VLOOKUP(CF2985,Metadata!$D$2:$H$20,2,FALSE))</f>
        <v>27500</v>
      </c>
      <c r="CH2985" s="9">
        <f>IF(CF2985="","",VLOOKUP(CF2985,Metadata!$D$2:$H$20,4,FALSE))</f>
        <v>25000</v>
      </c>
      <c r="CI2985" s="9">
        <f>IF(CF2985="","",VLOOKUP(CF2985,Metadata!$D$2:$H$20,5,FALSE))</f>
        <v>30000</v>
      </c>
      <c r="CJ2985" s="9">
        <f t="shared" si="3"/>
        <v>27500</v>
      </c>
      <c r="CK2985" s="9" t="s">
        <v>189</v>
      </c>
      <c r="CL2985" s="10">
        <v>4</v>
      </c>
      <c r="CM2985" s="10">
        <v>3</v>
      </c>
      <c r="CN2985" s="10">
        <v>7</v>
      </c>
      <c r="CO2985" s="10">
        <v>7</v>
      </c>
      <c r="CP2985" s="10">
        <v>7</v>
      </c>
      <c r="CQ2985" s="10">
        <v>7</v>
      </c>
      <c r="CR2985" s="10">
        <v>7</v>
      </c>
      <c r="CS2985" s="10">
        <v>7</v>
      </c>
      <c r="CT2985" s="10">
        <v>7</v>
      </c>
      <c r="CU2985" s="10">
        <v>7</v>
      </c>
      <c r="CV2985" s="10">
        <v>7</v>
      </c>
      <c r="CW2985" s="10">
        <v>7</v>
      </c>
      <c r="CX2985" s="10">
        <v>7</v>
      </c>
      <c r="CY2985" s="10">
        <v>7</v>
      </c>
      <c r="CZ2985" s="10">
        <v>7</v>
      </c>
      <c r="DA2985" s="10">
        <v>7</v>
      </c>
      <c r="DB2985" s="10">
        <v>6</v>
      </c>
      <c r="DC2985" s="10">
        <v>7</v>
      </c>
      <c r="DD2985" s="10">
        <v>5</v>
      </c>
      <c r="DE2985" s="10">
        <v>7</v>
      </c>
      <c r="DF2985" s="10">
        <v>6</v>
      </c>
      <c r="DG2985" s="10">
        <v>7</v>
      </c>
      <c r="DH2985" s="10">
        <v>7</v>
      </c>
      <c r="DI2985" s="10">
        <v>7</v>
      </c>
      <c r="DJ2985" s="10">
        <v>7</v>
      </c>
      <c r="DK2985" s="10">
        <v>7</v>
      </c>
      <c r="DL2985" s="10">
        <v>7</v>
      </c>
      <c r="DM2985" s="9" t="s">
        <v>154</v>
      </c>
      <c r="DN2985" s="10">
        <v>1983</v>
      </c>
      <c r="DO2985" s="9">
        <f t="shared" si="9"/>
        <v>38</v>
      </c>
      <c r="DP2985" s="9" t="s">
        <v>222</v>
      </c>
      <c r="DQ2985" s="9" t="s">
        <v>202</v>
      </c>
      <c r="DR2985" s="9" t="s">
        <v>157</v>
      </c>
      <c r="DS2985" s="9" t="s">
        <v>137</v>
      </c>
      <c r="DT2985" s="9" t="s">
        <v>657</v>
      </c>
      <c r="DU2985" s="9" t="s">
        <v>158</v>
      </c>
      <c r="DV2985" s="9" t="str">
        <f>VLOOKUP(DU2985,Metadata!$B$2:$C$7,2,FALSE)</f>
        <v>6+ years</v>
      </c>
    </row>
    <row r="2986" spans="1:126">
      <c r="A2986" s="13">
        <v>2985</v>
      </c>
      <c r="B2986" s="9" t="s">
        <v>135</v>
      </c>
      <c r="C2986" s="9" t="str">
        <f>VLOOKUP(B2986,Metadata!$M$2:$N$6,2,FALSE)</f>
        <v>Permanent Employee</v>
      </c>
      <c r="D2986" s="9" t="s">
        <v>159</v>
      </c>
      <c r="E2986" s="9" t="s">
        <v>137</v>
      </c>
      <c r="F2986" s="9" t="s">
        <v>138</v>
      </c>
      <c r="G2986" s="9" t="s">
        <v>160</v>
      </c>
      <c r="H2986" s="9" t="str">
        <f>IF(G2986="","",VLOOKUP(G2986,Metadata!$J$2:$K$22,2,FALSE))</f>
        <v>Centre</v>
      </c>
      <c r="I2986" s="9" t="s">
        <v>138</v>
      </c>
      <c r="J2986" s="9" t="str">
        <f>IF(I2986="","",VLOOKUP(I2986,Metadata!$P$2:$Q$43,2,FALSE))</f>
        <v>Europe</v>
      </c>
      <c r="K2986" s="9" t="str">
        <f t="shared" si="0"/>
        <v>Portugal</v>
      </c>
      <c r="L2986" s="9" t="s">
        <v>160</v>
      </c>
      <c r="M2986" s="9" t="str">
        <f>IF(L2986="","",VLOOKUP(L2986,Metadata!$J$2:$K$22,2,FALSE))</f>
        <v>Centre</v>
      </c>
      <c r="N2986" s="9" t="s">
        <v>141</v>
      </c>
      <c r="O2986" s="9" t="s">
        <v>137</v>
      </c>
      <c r="P2986" s="9" t="s">
        <v>142</v>
      </c>
      <c r="Q2986" s="10" t="str">
        <f t="shared" si="1"/>
        <v>Full Office Job</v>
      </c>
      <c r="R2986" s="10">
        <v>7</v>
      </c>
      <c r="S2986" s="9" t="s">
        <v>229</v>
      </c>
      <c r="T2986" s="9" t="s">
        <v>137</v>
      </c>
      <c r="U2986" s="9" t="str">
        <f>IF(S2986&lt;&gt;"",S2986,IF(T2986&lt;&gt;"",VLOOKUP(T2986,Metadata!$S$2:$T$228,2,FALSE),""))</f>
        <v>Project Manager</v>
      </c>
      <c r="V2986" s="9" t="s">
        <v>279</v>
      </c>
      <c r="W2986" s="9" t="s">
        <v>137</v>
      </c>
      <c r="X2986" s="9" t="s">
        <v>145</v>
      </c>
      <c r="Y2986" s="9" t="s">
        <v>137</v>
      </c>
      <c r="Z2986" s="9" t="s">
        <v>224</v>
      </c>
      <c r="AA2986" s="9" t="s">
        <v>137</v>
      </c>
      <c r="AB2986" s="9" t="s">
        <v>137</v>
      </c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 t="s">
        <v>150</v>
      </c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 t="s">
        <v>150</v>
      </c>
      <c r="BZ2986" s="9" t="s">
        <v>137</v>
      </c>
      <c r="CA2986" s="10"/>
      <c r="CB2986" s="10" t="str">
        <f t="shared" si="5"/>
        <v/>
      </c>
      <c r="CC2986" s="10"/>
      <c r="CD2986" s="9" t="str">
        <f t="shared" si="2"/>
        <v/>
      </c>
      <c r="CE2986" s="9" t="s">
        <v>232</v>
      </c>
      <c r="CF2986" s="9" t="s">
        <v>248</v>
      </c>
      <c r="CG2986" s="9">
        <f>IF(CF2986="","",VLOOKUP(CF2986,Metadata!$D$2:$H$20,2,FALSE))</f>
        <v>57500</v>
      </c>
      <c r="CH2986" s="9">
        <f>IF(CF2986="","",VLOOKUP(CF2986,Metadata!$D$2:$H$20,4,FALSE))</f>
        <v>55000</v>
      </c>
      <c r="CI2986" s="9">
        <f>IF(CF2986="","",VLOOKUP(CF2986,Metadata!$D$2:$H$20,5,FALSE))</f>
        <v>60000</v>
      </c>
      <c r="CJ2986" s="9">
        <f t="shared" si="3"/>
        <v>57500</v>
      </c>
      <c r="CK2986" s="9" t="s">
        <v>189</v>
      </c>
      <c r="CL2986" s="10">
        <v>5</v>
      </c>
      <c r="CM2986" s="10">
        <v>1</v>
      </c>
      <c r="CN2986" s="10">
        <v>6</v>
      </c>
      <c r="CO2986" s="10">
        <v>6</v>
      </c>
      <c r="CP2986" s="10">
        <v>5</v>
      </c>
      <c r="CQ2986" s="10">
        <v>6</v>
      </c>
      <c r="CR2986" s="10">
        <v>6</v>
      </c>
      <c r="CS2986" s="10">
        <v>6</v>
      </c>
      <c r="CT2986" s="10">
        <v>7</v>
      </c>
      <c r="CU2986" s="10">
        <v>4</v>
      </c>
      <c r="CV2986" s="10">
        <v>6</v>
      </c>
      <c r="CW2986" s="10">
        <v>6</v>
      </c>
      <c r="CX2986" s="10">
        <v>6</v>
      </c>
      <c r="CY2986" s="10">
        <v>5</v>
      </c>
      <c r="CZ2986" s="10">
        <v>5</v>
      </c>
      <c r="DA2986" s="10">
        <v>6</v>
      </c>
      <c r="DB2986" s="10">
        <v>3</v>
      </c>
      <c r="DC2986" s="10">
        <v>6</v>
      </c>
      <c r="DD2986" s="10">
        <v>4</v>
      </c>
      <c r="DE2986" s="10">
        <v>6</v>
      </c>
      <c r="DF2986" s="10">
        <v>6</v>
      </c>
      <c r="DG2986" s="10">
        <v>6</v>
      </c>
      <c r="DH2986" s="10">
        <v>5</v>
      </c>
      <c r="DI2986" s="10">
        <v>7</v>
      </c>
      <c r="DJ2986" s="10">
        <v>4</v>
      </c>
      <c r="DK2986" s="10">
        <v>6</v>
      </c>
      <c r="DL2986" s="10">
        <v>5</v>
      </c>
      <c r="DM2986" s="9" t="s">
        <v>154</v>
      </c>
      <c r="DN2986" s="10">
        <v>1979</v>
      </c>
      <c r="DO2986" s="9">
        <f t="shared" si="9"/>
        <v>42</v>
      </c>
      <c r="DP2986" s="9" t="s">
        <v>155</v>
      </c>
      <c r="DQ2986" s="9" t="s">
        <v>202</v>
      </c>
      <c r="DR2986" s="9" t="s">
        <v>157</v>
      </c>
      <c r="DS2986" s="9" t="s">
        <v>137</v>
      </c>
      <c r="DT2986" s="9" t="s">
        <v>657</v>
      </c>
      <c r="DU2986" s="9" t="s">
        <v>158</v>
      </c>
      <c r="DV2986" s="9" t="str">
        <f>VLOOKUP(DU2986,Metadata!$B$2:$C$7,2,FALSE)</f>
        <v>6+ years</v>
      </c>
    </row>
    <row r="2987" spans="1:126">
      <c r="A2987" s="13">
        <v>2986</v>
      </c>
      <c r="B2987" s="9" t="s">
        <v>135</v>
      </c>
      <c r="C2987" s="9" t="str">
        <f>VLOOKUP(B2987,Metadata!$M$2:$N$6,2,FALSE)</f>
        <v>Permanent Employee</v>
      </c>
      <c r="D2987" s="9" t="s">
        <v>159</v>
      </c>
      <c r="E2987" s="9" t="s">
        <v>137</v>
      </c>
      <c r="F2987" s="9" t="s">
        <v>138</v>
      </c>
      <c r="G2987" s="9" t="s">
        <v>140</v>
      </c>
      <c r="H2987" s="9" t="str">
        <f>IF(G2987="","",VLOOKUP(G2987,Metadata!$J$2:$K$22,2,FALSE))</f>
        <v>Lisbon Metropolitan Area</v>
      </c>
      <c r="I2987" s="9" t="s">
        <v>138</v>
      </c>
      <c r="J2987" s="9" t="str">
        <f>IF(I2987="","",VLOOKUP(I2987,Metadata!$P$2:$Q$43,2,FALSE))</f>
        <v>Europe</v>
      </c>
      <c r="K2987" s="9" t="str">
        <f t="shared" si="0"/>
        <v>Portugal</v>
      </c>
      <c r="L2987" s="9" t="s">
        <v>310</v>
      </c>
      <c r="M2987" s="9" t="str">
        <f>IF(L2987="","",VLOOKUP(L2987,Metadata!$J$2:$K$22,2,FALSE))</f>
        <v>Other</v>
      </c>
      <c r="N2987" s="9" t="s">
        <v>141</v>
      </c>
      <c r="O2987" s="9" t="s">
        <v>137</v>
      </c>
      <c r="P2987" s="9" t="s">
        <v>142</v>
      </c>
      <c r="Q2987" s="10" t="str">
        <f t="shared" si="1"/>
        <v>Full Office Job</v>
      </c>
      <c r="R2987" s="10">
        <v>7</v>
      </c>
      <c r="S2987" s="9" t="s">
        <v>319</v>
      </c>
      <c r="T2987" s="9" t="s">
        <v>137</v>
      </c>
      <c r="U2987" s="9" t="str">
        <f>IF(S2987&lt;&gt;"",S2987,IF(T2987&lt;&gt;"",VLOOKUP(T2987,Metadata!$S$2:$T$228,2,FALSE),""))</f>
        <v>CTO</v>
      </c>
      <c r="V2987" s="9" t="s">
        <v>251</v>
      </c>
      <c r="W2987" s="9" t="s">
        <v>137</v>
      </c>
      <c r="X2987" s="9" t="s">
        <v>145</v>
      </c>
      <c r="Y2987" s="9" t="s">
        <v>137</v>
      </c>
      <c r="Z2987" s="9" t="s">
        <v>146</v>
      </c>
      <c r="AA2987" s="9" t="s">
        <v>137</v>
      </c>
      <c r="AB2987" s="9" t="s">
        <v>137</v>
      </c>
      <c r="AC2987" s="9" t="s">
        <v>147</v>
      </c>
      <c r="AD2987" s="9" t="s">
        <v>148</v>
      </c>
      <c r="AE2987" s="9" t="s">
        <v>194</v>
      </c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198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10"/>
      <c r="CB2987" s="10" t="str">
        <f t="shared" si="5"/>
        <v/>
      </c>
      <c r="CC2987" s="10"/>
      <c r="CD2987" s="9" t="str">
        <f t="shared" si="2"/>
        <v/>
      </c>
      <c r="CE2987" s="9" t="s">
        <v>168</v>
      </c>
      <c r="CF2987" s="9" t="s">
        <v>513</v>
      </c>
      <c r="CG2987" s="9">
        <f>IF(CF2987="","",VLOOKUP(CF2987,Metadata!$D$2:$H$20,2,FALSE))</f>
        <v>92500</v>
      </c>
      <c r="CH2987" s="9">
        <f>IF(CF2987="","",VLOOKUP(CF2987,Metadata!$D$2:$H$20,4,FALSE))</f>
        <v>90000</v>
      </c>
      <c r="CI2987" s="9">
        <f>IF(CF2987="","",VLOOKUP(CF2987,Metadata!$D$2:$H$20,5,FALSE))</f>
        <v>95000</v>
      </c>
      <c r="CJ2987" s="9">
        <f t="shared" si="3"/>
        <v>92500</v>
      </c>
      <c r="CK2987" s="9" t="s">
        <v>153</v>
      </c>
      <c r="CL2987" s="10">
        <v>7</v>
      </c>
      <c r="CM2987" s="10">
        <v>3</v>
      </c>
      <c r="CN2987" s="10">
        <v>7</v>
      </c>
      <c r="CO2987" s="10">
        <v>7</v>
      </c>
      <c r="CP2987" s="10">
        <v>7</v>
      </c>
      <c r="CQ2987" s="10">
        <v>7</v>
      </c>
      <c r="CR2987" s="10">
        <v>7</v>
      </c>
      <c r="CS2987" s="10">
        <v>7</v>
      </c>
      <c r="CT2987" s="10">
        <v>7</v>
      </c>
      <c r="CU2987" s="10">
        <v>7</v>
      </c>
      <c r="CV2987" s="10">
        <v>7</v>
      </c>
      <c r="CW2987" s="10">
        <v>7</v>
      </c>
      <c r="CX2987" s="10">
        <v>7</v>
      </c>
      <c r="CY2987" s="10">
        <v>7</v>
      </c>
      <c r="CZ2987" s="10">
        <v>7</v>
      </c>
      <c r="DA2987" s="10">
        <v>7</v>
      </c>
      <c r="DB2987" s="10">
        <v>7</v>
      </c>
      <c r="DC2987" s="10">
        <v>7</v>
      </c>
      <c r="DD2987" s="10">
        <v>4</v>
      </c>
      <c r="DE2987" s="10">
        <v>7</v>
      </c>
      <c r="DF2987" s="10">
        <v>7</v>
      </c>
      <c r="DG2987" s="10">
        <v>7</v>
      </c>
      <c r="DH2987" s="10">
        <v>7</v>
      </c>
      <c r="DI2987" s="10">
        <v>7</v>
      </c>
      <c r="DJ2987" s="10">
        <v>7</v>
      </c>
      <c r="DK2987" s="10">
        <v>7</v>
      </c>
      <c r="DL2987" s="10">
        <v>7</v>
      </c>
      <c r="DM2987" s="9" t="s">
        <v>154</v>
      </c>
      <c r="DN2987" s="10">
        <v>1976</v>
      </c>
      <c r="DO2987" s="9">
        <f t="shared" si="9"/>
        <v>45</v>
      </c>
      <c r="DP2987" s="9" t="s">
        <v>155</v>
      </c>
      <c r="DQ2987" s="9" t="s">
        <v>156</v>
      </c>
      <c r="DR2987" s="9" t="s">
        <v>157</v>
      </c>
      <c r="DS2987" s="9" t="s">
        <v>137</v>
      </c>
      <c r="DT2987" s="9" t="s">
        <v>657</v>
      </c>
      <c r="DU2987" s="9" t="s">
        <v>158</v>
      </c>
      <c r="DV2987" s="9" t="str">
        <f>VLOOKUP(DU2987,Metadata!$B$2:$C$7,2,FALSE)</f>
        <v>6+ years</v>
      </c>
    </row>
    <row r="2988" spans="1:126">
      <c r="A2988" s="13">
        <v>2987</v>
      </c>
      <c r="B2988" s="9" t="s">
        <v>135</v>
      </c>
      <c r="C2988" s="9" t="str">
        <f>VLOOKUP(B2988,Metadata!$M$2:$N$6,2,FALSE)</f>
        <v>Permanent Employee</v>
      </c>
      <c r="D2988" s="9" t="s">
        <v>136</v>
      </c>
      <c r="E2988" s="9" t="s">
        <v>137</v>
      </c>
      <c r="F2988" s="9" t="s">
        <v>138</v>
      </c>
      <c r="G2988" s="9" t="s">
        <v>140</v>
      </c>
      <c r="H2988" s="9" t="str">
        <f>IF(G2988="","",VLOOKUP(G2988,Metadata!$J$2:$K$22,2,FALSE))</f>
        <v>Lisbon Metropolitan Area</v>
      </c>
      <c r="I2988" s="9" t="s">
        <v>138</v>
      </c>
      <c r="J2988" s="9" t="str">
        <f>IF(I2988="","",VLOOKUP(I2988,Metadata!$P$2:$Q$43,2,FALSE))</f>
        <v>Europe</v>
      </c>
      <c r="K2988" s="9" t="str">
        <f t="shared" si="0"/>
        <v>Portugal</v>
      </c>
      <c r="L2988" s="9" t="s">
        <v>140</v>
      </c>
      <c r="M2988" s="9" t="str">
        <f>IF(L2988="","",VLOOKUP(L2988,Metadata!$J$2:$K$22,2,FALSE))</f>
        <v>Lisbon Metropolitan Area</v>
      </c>
      <c r="N2988" s="9" t="s">
        <v>141</v>
      </c>
      <c r="O2988" s="9" t="s">
        <v>137</v>
      </c>
      <c r="P2988" s="9" t="s">
        <v>142</v>
      </c>
      <c r="Q2988" s="10" t="str">
        <f t="shared" si="1"/>
        <v>Full Office Job</v>
      </c>
      <c r="R2988" s="10">
        <v>5</v>
      </c>
      <c r="S2988" s="9" t="s">
        <v>143</v>
      </c>
      <c r="T2988" s="9" t="s">
        <v>137</v>
      </c>
      <c r="U2988" s="9" t="str">
        <f>IF(S2988&lt;&gt;"",S2988,IF(T2988&lt;&gt;"",VLOOKUP(T2988,Metadata!$S$2:$T$228,2,FALSE),""))</f>
        <v>Technical Team Leader</v>
      </c>
      <c r="V2988" s="9" t="s">
        <v>304</v>
      </c>
      <c r="W2988" s="9" t="s">
        <v>137</v>
      </c>
      <c r="X2988" s="9" t="s">
        <v>145</v>
      </c>
      <c r="Y2988" s="9" t="s">
        <v>137</v>
      </c>
      <c r="Z2988" s="9" t="s">
        <v>146</v>
      </c>
      <c r="AA2988" s="9" t="s">
        <v>137</v>
      </c>
      <c r="AB2988" s="9" t="s">
        <v>137</v>
      </c>
      <c r="AC2988" s="9" t="s">
        <v>147</v>
      </c>
      <c r="AD2988" s="9"/>
      <c r="AE2988" s="9"/>
      <c r="AF2988" s="9" t="s">
        <v>243</v>
      </c>
      <c r="AG2988" s="9"/>
      <c r="AH2988" s="9"/>
      <c r="AI2988" s="9"/>
      <c r="AJ2988" s="9"/>
      <c r="AK2988" s="9"/>
      <c r="AL2988" s="9"/>
      <c r="AM2988" s="9"/>
      <c r="AN2988" s="9"/>
      <c r="AO2988" s="9"/>
      <c r="AP2988" s="9" t="s">
        <v>244</v>
      </c>
      <c r="AQ2988" s="9"/>
      <c r="AR2988" s="9"/>
      <c r="AS2988" s="9"/>
      <c r="AT2988" s="9"/>
      <c r="AU2988" s="9" t="s">
        <v>267</v>
      </c>
      <c r="AV2988" s="9"/>
      <c r="AW2988" s="9"/>
      <c r="AX2988" s="9"/>
      <c r="AY2988" s="9"/>
      <c r="AZ2988" s="9"/>
      <c r="BA2988" s="9" t="s">
        <v>178</v>
      </c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 t="s">
        <v>257</v>
      </c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10"/>
      <c r="CB2988" s="10" t="str">
        <f t="shared" si="5"/>
        <v/>
      </c>
      <c r="CC2988" s="10"/>
      <c r="CD2988" s="9" t="str">
        <f t="shared" si="2"/>
        <v/>
      </c>
      <c r="CE2988" s="9" t="s">
        <v>168</v>
      </c>
      <c r="CF2988" s="9" t="s">
        <v>152</v>
      </c>
      <c r="CG2988" s="9">
        <f>IF(CF2988="","",VLOOKUP(CF2988,Metadata!$D$2:$H$20,2,FALSE))</f>
        <v>32500</v>
      </c>
      <c r="CH2988" s="9">
        <f>IF(CF2988="","",VLOOKUP(CF2988,Metadata!$D$2:$H$20,4,FALSE))</f>
        <v>30000</v>
      </c>
      <c r="CI2988" s="9">
        <f>IF(CF2988="","",VLOOKUP(CF2988,Metadata!$D$2:$H$20,5,FALSE))</f>
        <v>35000</v>
      </c>
      <c r="CJ2988" s="9">
        <f t="shared" si="3"/>
        <v>32500</v>
      </c>
      <c r="CK2988" s="9" t="s">
        <v>153</v>
      </c>
      <c r="CL2988" s="10">
        <v>1</v>
      </c>
      <c r="CM2988" s="10">
        <v>5</v>
      </c>
      <c r="CN2988" s="10">
        <v>5</v>
      </c>
      <c r="CO2988" s="10">
        <v>5</v>
      </c>
      <c r="CP2988" s="10">
        <v>5</v>
      </c>
      <c r="CQ2988" s="10">
        <v>5</v>
      </c>
      <c r="CR2988" s="10">
        <v>5</v>
      </c>
      <c r="CS2988" s="10">
        <v>5</v>
      </c>
      <c r="CT2988" s="10">
        <v>6</v>
      </c>
      <c r="CU2988" s="10">
        <v>5</v>
      </c>
      <c r="CV2988" s="10">
        <v>6</v>
      </c>
      <c r="CW2988" s="10">
        <v>5</v>
      </c>
      <c r="CX2988" s="10">
        <v>7</v>
      </c>
      <c r="CY2988" s="10">
        <v>6</v>
      </c>
      <c r="CZ2988" s="10">
        <v>6</v>
      </c>
      <c r="DA2988" s="10">
        <v>5</v>
      </c>
      <c r="DB2988" s="10">
        <v>5</v>
      </c>
      <c r="DC2988" s="10">
        <v>6</v>
      </c>
      <c r="DD2988" s="10">
        <v>5</v>
      </c>
      <c r="DE2988" s="10">
        <v>6</v>
      </c>
      <c r="DF2988" s="10">
        <v>6</v>
      </c>
      <c r="DG2988" s="10">
        <v>6</v>
      </c>
      <c r="DH2988" s="10">
        <v>5</v>
      </c>
      <c r="DI2988" s="10">
        <v>6</v>
      </c>
      <c r="DJ2988" s="10">
        <v>6</v>
      </c>
      <c r="DK2988" s="10">
        <v>6</v>
      </c>
      <c r="DL2988" s="10">
        <v>6</v>
      </c>
      <c r="DM2988" s="9" t="s">
        <v>154</v>
      </c>
      <c r="DN2988" s="10">
        <v>1976</v>
      </c>
      <c r="DO2988" s="9">
        <f t="shared" si="9"/>
        <v>45</v>
      </c>
      <c r="DP2988" s="9" t="s">
        <v>222</v>
      </c>
      <c r="DQ2988" s="9" t="s">
        <v>210</v>
      </c>
      <c r="DR2988" s="9" t="s">
        <v>157</v>
      </c>
      <c r="DS2988" s="9" t="s">
        <v>137</v>
      </c>
      <c r="DT2988" s="9" t="s">
        <v>657</v>
      </c>
      <c r="DU2988" s="9" t="s">
        <v>158</v>
      </c>
      <c r="DV2988" s="9" t="str">
        <f>VLOOKUP(DU2988,Metadata!$B$2:$C$7,2,FALSE)</f>
        <v>6+ years</v>
      </c>
    </row>
    <row r="2989" spans="1:126">
      <c r="A2989" s="13">
        <v>2988</v>
      </c>
      <c r="B2989" s="9" t="s">
        <v>135</v>
      </c>
      <c r="C2989" s="9" t="str">
        <f>VLOOKUP(B2989,Metadata!$M$2:$N$6,2,FALSE)</f>
        <v>Permanent Employee</v>
      </c>
      <c r="D2989" s="9" t="s">
        <v>159</v>
      </c>
      <c r="E2989" s="9" t="s">
        <v>137</v>
      </c>
      <c r="F2989" s="9" t="s">
        <v>138</v>
      </c>
      <c r="G2989" s="9" t="s">
        <v>140</v>
      </c>
      <c r="H2989" s="9" t="str">
        <f>IF(G2989="","",VLOOKUP(G2989,Metadata!$J$2:$K$22,2,FALSE))</f>
        <v>Lisbon Metropolitan Area</v>
      </c>
      <c r="I2989" s="9" t="s">
        <v>138</v>
      </c>
      <c r="J2989" s="9" t="str">
        <f>IF(I2989="","",VLOOKUP(I2989,Metadata!$P$2:$Q$43,2,FALSE))</f>
        <v>Europe</v>
      </c>
      <c r="K2989" s="9" t="str">
        <f t="shared" si="0"/>
        <v>Portugal</v>
      </c>
      <c r="L2989" s="9" t="s">
        <v>140</v>
      </c>
      <c r="M2989" s="9" t="str">
        <f>IF(L2989="","",VLOOKUP(L2989,Metadata!$J$2:$K$22,2,FALSE))</f>
        <v>Lisbon Metropolitan Area</v>
      </c>
      <c r="N2989" s="9" t="s">
        <v>214</v>
      </c>
      <c r="O2989" s="9" t="s">
        <v>136</v>
      </c>
      <c r="P2989" s="9" t="s">
        <v>142</v>
      </c>
      <c r="Q2989" s="10" t="str">
        <f t="shared" si="1"/>
        <v>Full Office Job</v>
      </c>
      <c r="R2989" s="10">
        <v>2</v>
      </c>
      <c r="S2989" s="9" t="s">
        <v>229</v>
      </c>
      <c r="T2989" s="9" t="s">
        <v>137</v>
      </c>
      <c r="U2989" s="9" t="str">
        <f>IF(S2989&lt;&gt;"",S2989,IF(T2989&lt;&gt;"",VLOOKUP(T2989,Metadata!$S$2:$T$228,2,FALSE),""))</f>
        <v>Project Manager</v>
      </c>
      <c r="V2989" s="9" t="s">
        <v>217</v>
      </c>
      <c r="W2989" s="9" t="s">
        <v>137</v>
      </c>
      <c r="X2989" s="9" t="s">
        <v>145</v>
      </c>
      <c r="Y2989" s="9" t="s">
        <v>137</v>
      </c>
      <c r="Z2989" s="9" t="s">
        <v>218</v>
      </c>
      <c r="AA2989" s="9" t="s">
        <v>165</v>
      </c>
      <c r="AB2989" s="9" t="s">
        <v>137</v>
      </c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 t="s">
        <v>178</v>
      </c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 t="s">
        <v>186</v>
      </c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10"/>
      <c r="CB2989" s="10" t="str">
        <f t="shared" si="5"/>
        <v/>
      </c>
      <c r="CC2989" s="10"/>
      <c r="CD2989" s="9" t="str">
        <f t="shared" si="2"/>
        <v/>
      </c>
      <c r="CE2989" s="9" t="s">
        <v>168</v>
      </c>
      <c r="CF2989" s="9" t="s">
        <v>152</v>
      </c>
      <c r="CG2989" s="9">
        <f>IF(CF2989="","",VLOOKUP(CF2989,Metadata!$D$2:$H$20,2,FALSE))</f>
        <v>32500</v>
      </c>
      <c r="CH2989" s="9">
        <f>IF(CF2989="","",VLOOKUP(CF2989,Metadata!$D$2:$H$20,4,FALSE))</f>
        <v>30000</v>
      </c>
      <c r="CI2989" s="9">
        <f>IF(CF2989="","",VLOOKUP(CF2989,Metadata!$D$2:$H$20,5,FALSE))</f>
        <v>35000</v>
      </c>
      <c r="CJ2989" s="9">
        <f t="shared" si="3"/>
        <v>32500</v>
      </c>
      <c r="CK2989" s="9" t="s">
        <v>153</v>
      </c>
      <c r="CL2989" s="10">
        <v>4</v>
      </c>
      <c r="CM2989" s="10">
        <v>3</v>
      </c>
      <c r="CN2989" s="10">
        <v>6</v>
      </c>
      <c r="CO2989" s="10">
        <v>7</v>
      </c>
      <c r="CP2989" s="10">
        <v>4</v>
      </c>
      <c r="CQ2989" s="10">
        <v>5</v>
      </c>
      <c r="CR2989" s="10">
        <v>1</v>
      </c>
      <c r="CS2989" s="10">
        <v>4</v>
      </c>
      <c r="CT2989" s="10">
        <v>6</v>
      </c>
      <c r="CU2989" s="10">
        <v>3</v>
      </c>
      <c r="CV2989" s="10">
        <v>5</v>
      </c>
      <c r="CW2989" s="10">
        <v>1</v>
      </c>
      <c r="CX2989" s="10">
        <v>7</v>
      </c>
      <c r="CY2989" s="10">
        <v>7</v>
      </c>
      <c r="CZ2989" s="10">
        <v>6</v>
      </c>
      <c r="DA2989" s="10">
        <v>6</v>
      </c>
      <c r="DB2989" s="10">
        <v>5</v>
      </c>
      <c r="DC2989" s="10">
        <v>4</v>
      </c>
      <c r="DD2989" s="10">
        <v>5</v>
      </c>
      <c r="DE2989" s="10">
        <v>6</v>
      </c>
      <c r="DF2989" s="10">
        <v>5</v>
      </c>
      <c r="DG2989" s="10">
        <v>7</v>
      </c>
      <c r="DH2989" s="10">
        <v>6</v>
      </c>
      <c r="DI2989" s="10">
        <v>6</v>
      </c>
      <c r="DJ2989" s="10">
        <v>2</v>
      </c>
      <c r="DK2989" s="10">
        <v>5</v>
      </c>
      <c r="DL2989" s="10">
        <v>4</v>
      </c>
      <c r="DM2989" s="9" t="s">
        <v>154</v>
      </c>
      <c r="DN2989" s="10">
        <v>1991</v>
      </c>
      <c r="DO2989" s="9">
        <f t="shared" si="9"/>
        <v>30</v>
      </c>
      <c r="DP2989" s="9" t="s">
        <v>155</v>
      </c>
      <c r="DQ2989" s="9" t="s">
        <v>156</v>
      </c>
      <c r="DR2989" s="9" t="s">
        <v>157</v>
      </c>
      <c r="DS2989" s="9" t="s">
        <v>137</v>
      </c>
      <c r="DT2989" s="9" t="s">
        <v>657</v>
      </c>
      <c r="DU2989" s="9" t="s">
        <v>223</v>
      </c>
      <c r="DV2989" s="9" t="str">
        <f>VLOOKUP(DU2989,Metadata!$B$2:$C$7,2,FALSE)</f>
        <v>3 - 6 years</v>
      </c>
    </row>
    <row r="2990" spans="1:126">
      <c r="A2990" s="13">
        <v>2989</v>
      </c>
      <c r="B2990" s="9" t="s">
        <v>135</v>
      </c>
      <c r="C2990" s="9" t="str">
        <f>VLOOKUP(B2990,Metadata!$M$2:$N$6,2,FALSE)</f>
        <v>Permanent Employee</v>
      </c>
      <c r="D2990" s="9" t="s">
        <v>159</v>
      </c>
      <c r="E2990" s="9" t="s">
        <v>137</v>
      </c>
      <c r="F2990" s="9" t="s">
        <v>138</v>
      </c>
      <c r="G2990" s="9" t="s">
        <v>312</v>
      </c>
      <c r="H2990" s="9" t="str">
        <f>IF(G2990="","",VLOOKUP(G2990,Metadata!$J$2:$K$22,2,FALSE))</f>
        <v>South</v>
      </c>
      <c r="I2990" s="9" t="s">
        <v>138</v>
      </c>
      <c r="J2990" s="9" t="str">
        <f>IF(I2990="","",VLOOKUP(I2990,Metadata!$P$2:$Q$43,2,FALSE))</f>
        <v>Europe</v>
      </c>
      <c r="K2990" s="9" t="str">
        <f t="shared" si="0"/>
        <v>Portugal</v>
      </c>
      <c r="L2990" s="9" t="s">
        <v>312</v>
      </c>
      <c r="M2990" s="9" t="str">
        <f>IF(L2990="","",VLOOKUP(L2990,Metadata!$J$2:$K$22,2,FALSE))</f>
        <v>South</v>
      </c>
      <c r="N2990" s="9" t="s">
        <v>141</v>
      </c>
      <c r="O2990" s="9" t="s">
        <v>137</v>
      </c>
      <c r="P2990" s="9" t="s">
        <v>142</v>
      </c>
      <c r="Q2990" s="10" t="str">
        <f t="shared" si="1"/>
        <v>Full Office Job</v>
      </c>
      <c r="R2990" s="10">
        <v>7</v>
      </c>
      <c r="S2990" s="9" t="s">
        <v>183</v>
      </c>
      <c r="T2990" s="9" t="s">
        <v>137</v>
      </c>
      <c r="U2990" s="9" t="str">
        <f>IF(S2990&lt;&gt;"",S2990,IF(T2990&lt;&gt;"",VLOOKUP(T2990,Metadata!$S$2:$T$228,2,FALSE),""))</f>
        <v>Product Owner/Product Manager</v>
      </c>
      <c r="V2990" s="9" t="s">
        <v>162</v>
      </c>
      <c r="W2990" s="9" t="s">
        <v>137</v>
      </c>
      <c r="X2990" s="9" t="s">
        <v>145</v>
      </c>
      <c r="Y2990" s="9" t="s">
        <v>137</v>
      </c>
      <c r="Z2990" s="9" t="s">
        <v>218</v>
      </c>
      <c r="AA2990" s="9" t="s">
        <v>165</v>
      </c>
      <c r="AB2990" s="9" t="s">
        <v>253</v>
      </c>
      <c r="AC2990" s="9" t="s">
        <v>147</v>
      </c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 t="s">
        <v>411</v>
      </c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 t="s">
        <v>150</v>
      </c>
      <c r="BZ2990" s="9" t="s">
        <v>137</v>
      </c>
      <c r="CA2990" s="10"/>
      <c r="CB2990" s="10" t="str">
        <f t="shared" si="5"/>
        <v/>
      </c>
      <c r="CC2990" s="10"/>
      <c r="CD2990" s="9" t="str">
        <f t="shared" si="2"/>
        <v/>
      </c>
      <c r="CE2990" s="9" t="s">
        <v>151</v>
      </c>
      <c r="CF2990" s="9" t="s">
        <v>169</v>
      </c>
      <c r="CG2990" s="9">
        <f>IF(CF2990="","",VLOOKUP(CF2990,Metadata!$D$2:$H$20,2,FALSE))</f>
        <v>12500</v>
      </c>
      <c r="CH2990" s="9">
        <f>IF(CF2990="","",VLOOKUP(CF2990,Metadata!$D$2:$H$20,4,FALSE))</f>
        <v>0</v>
      </c>
      <c r="CI2990" s="9">
        <f>IF(CF2990="","",VLOOKUP(CF2990,Metadata!$D$2:$H$20,5,FALSE))</f>
        <v>15000</v>
      </c>
      <c r="CJ2990" s="9">
        <f t="shared" si="3"/>
        <v>12500</v>
      </c>
      <c r="CK2990" s="9" t="s">
        <v>153</v>
      </c>
      <c r="CL2990" s="10">
        <v>1</v>
      </c>
      <c r="CM2990" s="10">
        <v>4</v>
      </c>
      <c r="CN2990" s="10">
        <v>7</v>
      </c>
      <c r="CO2990" s="10">
        <v>7</v>
      </c>
      <c r="CP2990" s="10">
        <v>7</v>
      </c>
      <c r="CQ2990" s="10">
        <v>7</v>
      </c>
      <c r="CR2990" s="10">
        <v>7</v>
      </c>
      <c r="CS2990" s="10">
        <v>4</v>
      </c>
      <c r="CT2990" s="10">
        <v>7</v>
      </c>
      <c r="CU2990" s="10">
        <v>7</v>
      </c>
      <c r="CV2990" s="10">
        <v>4</v>
      </c>
      <c r="CW2990" s="10">
        <v>4</v>
      </c>
      <c r="CX2990" s="10">
        <v>7</v>
      </c>
      <c r="CY2990" s="10">
        <v>7</v>
      </c>
      <c r="CZ2990" s="10">
        <v>4</v>
      </c>
      <c r="DA2990" s="10">
        <v>7</v>
      </c>
      <c r="DB2990" s="10">
        <v>4</v>
      </c>
      <c r="DC2990" s="10">
        <v>6</v>
      </c>
      <c r="DD2990" s="10">
        <v>4</v>
      </c>
      <c r="DE2990" s="10">
        <v>7</v>
      </c>
      <c r="DF2990" s="10">
        <v>7</v>
      </c>
      <c r="DG2990" s="10">
        <v>7</v>
      </c>
      <c r="DH2990" s="10">
        <v>7</v>
      </c>
      <c r="DI2990" s="10">
        <v>7</v>
      </c>
      <c r="DJ2990" s="10">
        <v>4</v>
      </c>
      <c r="DK2990" s="10">
        <v>7</v>
      </c>
      <c r="DL2990" s="10">
        <v>7</v>
      </c>
      <c r="DM2990" s="9" t="s">
        <v>154</v>
      </c>
      <c r="DN2990" s="10">
        <v>1989</v>
      </c>
      <c r="DO2990" s="9">
        <f t="shared" si="9"/>
        <v>32</v>
      </c>
      <c r="DP2990" s="9" t="s">
        <v>155</v>
      </c>
      <c r="DQ2990" s="9" t="s">
        <v>210</v>
      </c>
      <c r="DR2990" s="9" t="s">
        <v>157</v>
      </c>
      <c r="DS2990" s="9" t="s">
        <v>137</v>
      </c>
      <c r="DT2990" s="9" t="s">
        <v>657</v>
      </c>
      <c r="DU2990" s="9" t="s">
        <v>203</v>
      </c>
      <c r="DV2990" s="9" t="str">
        <f>VLOOKUP(DU2990,Metadata!$B$2:$C$7,2,FALSE)</f>
        <v>6+ years</v>
      </c>
    </row>
    <row r="2991" spans="1:126">
      <c r="A2991" s="13">
        <v>2990</v>
      </c>
      <c r="B2991" s="9" t="s">
        <v>135</v>
      </c>
      <c r="C2991" s="9" t="str">
        <f>VLOOKUP(B2991,Metadata!$M$2:$N$6,2,FALSE)</f>
        <v>Permanent Employee</v>
      </c>
      <c r="D2991" s="9" t="s">
        <v>159</v>
      </c>
      <c r="E2991" s="9" t="s">
        <v>137</v>
      </c>
      <c r="F2991" s="9" t="s">
        <v>138</v>
      </c>
      <c r="G2991" s="9" t="s">
        <v>139</v>
      </c>
      <c r="H2991" s="9" t="str">
        <f>IF(G2991="","",VLOOKUP(G2991,Metadata!$J$2:$K$22,2,FALSE))</f>
        <v>Centre</v>
      </c>
      <c r="I2991" s="9" t="s">
        <v>138</v>
      </c>
      <c r="J2991" s="9" t="str">
        <f>IF(I2991="","",VLOOKUP(I2991,Metadata!$P$2:$Q$43,2,FALSE))</f>
        <v>Europe</v>
      </c>
      <c r="K2991" s="9" t="str">
        <f t="shared" si="0"/>
        <v>Portugal</v>
      </c>
      <c r="L2991" s="9" t="s">
        <v>139</v>
      </c>
      <c r="M2991" s="9" t="str">
        <f>IF(L2991="","",VLOOKUP(L2991,Metadata!$J$2:$K$22,2,FALSE))</f>
        <v>Centre</v>
      </c>
      <c r="N2991" s="9" t="s">
        <v>205</v>
      </c>
      <c r="O2991" s="9" t="s">
        <v>137</v>
      </c>
      <c r="P2991" s="9" t="s">
        <v>137</v>
      </c>
      <c r="Q2991" s="10" t="str">
        <f t="shared" si="1"/>
        <v>Full Office Job</v>
      </c>
      <c r="R2991" s="10">
        <v>5</v>
      </c>
      <c r="S2991" s="9" t="s">
        <v>229</v>
      </c>
      <c r="T2991" s="9" t="s">
        <v>137</v>
      </c>
      <c r="U2991" s="9" t="str">
        <f>IF(S2991&lt;&gt;"",S2991,IF(T2991&lt;&gt;"",VLOOKUP(T2991,Metadata!$S$2:$T$228,2,FALSE),""))</f>
        <v>Project Manager</v>
      </c>
      <c r="V2991" s="9" t="s">
        <v>495</v>
      </c>
      <c r="W2991" s="9" t="s">
        <v>137</v>
      </c>
      <c r="X2991" s="9" t="s">
        <v>163</v>
      </c>
      <c r="Y2991" s="9" t="s">
        <v>137</v>
      </c>
      <c r="Z2991" s="9" t="s">
        <v>262</v>
      </c>
      <c r="AA2991" s="9" t="s">
        <v>137</v>
      </c>
      <c r="AB2991" s="9" t="s">
        <v>137</v>
      </c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 t="s">
        <v>150</v>
      </c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 t="s">
        <v>150</v>
      </c>
      <c r="BZ2991" s="9" t="s">
        <v>137</v>
      </c>
      <c r="CA2991" s="10"/>
      <c r="CB2991" s="10" t="str">
        <f t="shared" si="5"/>
        <v/>
      </c>
      <c r="CC2991" s="10"/>
      <c r="CD2991" s="9" t="str">
        <f t="shared" si="2"/>
        <v/>
      </c>
      <c r="CE2991" s="9" t="s">
        <v>151</v>
      </c>
      <c r="CF2991" s="9" t="s">
        <v>169</v>
      </c>
      <c r="CG2991" s="9">
        <f>IF(CF2991="","",VLOOKUP(CF2991,Metadata!$D$2:$H$20,2,FALSE))</f>
        <v>12500</v>
      </c>
      <c r="CH2991" s="9">
        <f>IF(CF2991="","",VLOOKUP(CF2991,Metadata!$D$2:$H$20,4,FALSE))</f>
        <v>0</v>
      </c>
      <c r="CI2991" s="9">
        <f>IF(CF2991="","",VLOOKUP(CF2991,Metadata!$D$2:$H$20,5,FALSE))</f>
        <v>15000</v>
      </c>
      <c r="CJ2991" s="9">
        <f t="shared" si="3"/>
        <v>12500</v>
      </c>
      <c r="CK2991" s="9" t="s">
        <v>153</v>
      </c>
      <c r="CL2991" s="10">
        <v>1</v>
      </c>
      <c r="CM2991" s="10">
        <v>4</v>
      </c>
      <c r="CN2991" s="10">
        <v>7</v>
      </c>
      <c r="CO2991" s="10">
        <v>7</v>
      </c>
      <c r="CP2991" s="10">
        <v>6</v>
      </c>
      <c r="CQ2991" s="10">
        <v>7</v>
      </c>
      <c r="CR2991" s="10">
        <v>5</v>
      </c>
      <c r="CS2991" s="10">
        <v>6</v>
      </c>
      <c r="CT2991" s="10">
        <v>7</v>
      </c>
      <c r="CU2991" s="10">
        <v>5</v>
      </c>
      <c r="CV2991" s="10">
        <v>7</v>
      </c>
      <c r="CW2991" s="10">
        <v>5</v>
      </c>
      <c r="CX2991" s="10">
        <v>5</v>
      </c>
      <c r="CY2991" s="10">
        <v>5</v>
      </c>
      <c r="CZ2991" s="10">
        <v>6</v>
      </c>
      <c r="DA2991" s="10">
        <v>4</v>
      </c>
      <c r="DB2991" s="10">
        <v>4</v>
      </c>
      <c r="DC2991" s="10">
        <v>5</v>
      </c>
      <c r="DD2991" s="10">
        <v>4</v>
      </c>
      <c r="DE2991" s="10">
        <v>5</v>
      </c>
      <c r="DF2991" s="10">
        <v>4</v>
      </c>
      <c r="DG2991" s="10">
        <v>5</v>
      </c>
      <c r="DH2991" s="10">
        <v>5</v>
      </c>
      <c r="DI2991" s="10">
        <v>6</v>
      </c>
      <c r="DJ2991" s="10">
        <v>4</v>
      </c>
      <c r="DK2991" s="10">
        <v>5</v>
      </c>
      <c r="DL2991" s="10">
        <v>5</v>
      </c>
      <c r="DM2991" s="9" t="s">
        <v>154</v>
      </c>
      <c r="DN2991" s="10">
        <v>1978</v>
      </c>
      <c r="DO2991" s="9">
        <f t="shared" si="9"/>
        <v>43</v>
      </c>
      <c r="DP2991" s="9" t="s">
        <v>155</v>
      </c>
      <c r="DQ2991" s="9" t="s">
        <v>156</v>
      </c>
      <c r="DR2991" s="9" t="s">
        <v>157</v>
      </c>
      <c r="DS2991" s="9" t="s">
        <v>137</v>
      </c>
      <c r="DT2991" s="9" t="s">
        <v>657</v>
      </c>
      <c r="DU2991" s="9" t="s">
        <v>158</v>
      </c>
      <c r="DV2991" s="9" t="str">
        <f>VLOOKUP(DU2991,Metadata!$B$2:$C$7,2,FALSE)</f>
        <v>6+ years</v>
      </c>
    </row>
    <row r="2992" spans="1:126">
      <c r="A2992" s="13">
        <v>2991</v>
      </c>
      <c r="B2992" s="9" t="s">
        <v>135</v>
      </c>
      <c r="C2992" s="9" t="str">
        <f>VLOOKUP(B2992,Metadata!$M$2:$N$6,2,FALSE)</f>
        <v>Permanent Employee</v>
      </c>
      <c r="D2992" s="9" t="s">
        <v>159</v>
      </c>
      <c r="E2992" s="9" t="s">
        <v>137</v>
      </c>
      <c r="F2992" s="9" t="s">
        <v>138</v>
      </c>
      <c r="G2992" s="9" t="s">
        <v>140</v>
      </c>
      <c r="H2992" s="9" t="str">
        <f>IF(G2992="","",VLOOKUP(G2992,Metadata!$J$2:$K$22,2,FALSE))</f>
        <v>Lisbon Metropolitan Area</v>
      </c>
      <c r="I2992" s="9" t="s">
        <v>138</v>
      </c>
      <c r="J2992" s="9" t="str">
        <f>IF(I2992="","",VLOOKUP(I2992,Metadata!$P$2:$Q$43,2,FALSE))</f>
        <v>Europe</v>
      </c>
      <c r="K2992" s="9" t="str">
        <f t="shared" si="0"/>
        <v>Portugal</v>
      </c>
      <c r="L2992" s="9" t="s">
        <v>140</v>
      </c>
      <c r="M2992" s="9" t="str">
        <f>IF(L2992="","",VLOOKUP(L2992,Metadata!$J$2:$K$22,2,FALSE))</f>
        <v>Lisbon Metropolitan Area</v>
      </c>
      <c r="N2992" s="9" t="s">
        <v>141</v>
      </c>
      <c r="O2992" s="9" t="s">
        <v>137</v>
      </c>
      <c r="P2992" s="9" t="s">
        <v>142</v>
      </c>
      <c r="Q2992" s="10" t="str">
        <f t="shared" si="1"/>
        <v>Full Office Job</v>
      </c>
      <c r="R2992" s="10">
        <v>5</v>
      </c>
      <c r="S2992" s="9" t="s">
        <v>260</v>
      </c>
      <c r="T2992" s="9" t="s">
        <v>137</v>
      </c>
      <c r="U2992" s="9" t="str">
        <f>IF(S2992&lt;&gt;"",S2992,IF(T2992&lt;&gt;"",VLOOKUP(T2992,Metadata!$S$2:$T$228,2,FALSE),""))</f>
        <v>DevOps Engineer</v>
      </c>
      <c r="V2992" s="9" t="s">
        <v>144</v>
      </c>
      <c r="W2992" s="9" t="s">
        <v>137</v>
      </c>
      <c r="X2992" s="9" t="s">
        <v>163</v>
      </c>
      <c r="Y2992" s="9" t="s">
        <v>137</v>
      </c>
      <c r="Z2992" s="9" t="s">
        <v>184</v>
      </c>
      <c r="AA2992" s="9" t="s">
        <v>165</v>
      </c>
      <c r="AB2992" s="9" t="s">
        <v>253</v>
      </c>
      <c r="AC2992" s="9" t="s">
        <v>147</v>
      </c>
      <c r="AD2992" s="9" t="s">
        <v>148</v>
      </c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 t="s">
        <v>270</v>
      </c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 t="s">
        <v>150</v>
      </c>
      <c r="BZ2992" s="9" t="s">
        <v>137</v>
      </c>
      <c r="CA2992" s="10"/>
      <c r="CB2992" s="10" t="str">
        <f t="shared" si="5"/>
        <v/>
      </c>
      <c r="CC2992" s="10"/>
      <c r="CD2992" s="9" t="str">
        <f t="shared" si="2"/>
        <v/>
      </c>
      <c r="CE2992" s="9" t="s">
        <v>168</v>
      </c>
      <c r="CF2992" s="9" t="s">
        <v>188</v>
      </c>
      <c r="CG2992" s="9">
        <f>IF(CF2992="","",VLOOKUP(CF2992,Metadata!$D$2:$H$20,2,FALSE))</f>
        <v>17500</v>
      </c>
      <c r="CH2992" s="9">
        <f>IF(CF2992="","",VLOOKUP(CF2992,Metadata!$D$2:$H$20,4,FALSE))</f>
        <v>15000</v>
      </c>
      <c r="CI2992" s="9">
        <f>IF(CF2992="","",VLOOKUP(CF2992,Metadata!$D$2:$H$20,5,FALSE))</f>
        <v>20000</v>
      </c>
      <c r="CJ2992" s="9">
        <f t="shared" si="3"/>
        <v>17500</v>
      </c>
      <c r="CK2992" s="9" t="s">
        <v>153</v>
      </c>
      <c r="CL2992" s="10">
        <v>1</v>
      </c>
      <c r="CM2992" s="10">
        <v>3</v>
      </c>
      <c r="CN2992" s="10">
        <v>5</v>
      </c>
      <c r="CO2992" s="10">
        <v>6</v>
      </c>
      <c r="CP2992" s="10">
        <v>3</v>
      </c>
      <c r="CQ2992" s="10">
        <v>5</v>
      </c>
      <c r="CR2992" s="10">
        <v>3</v>
      </c>
      <c r="CS2992" s="10">
        <v>3</v>
      </c>
      <c r="CT2992" s="10">
        <v>3</v>
      </c>
      <c r="CU2992" s="10">
        <v>5</v>
      </c>
      <c r="CV2992" s="10">
        <v>5</v>
      </c>
      <c r="CW2992" s="10">
        <v>6</v>
      </c>
      <c r="CX2992" s="10">
        <v>5</v>
      </c>
      <c r="CY2992" s="10">
        <v>5</v>
      </c>
      <c r="CZ2992" s="10">
        <v>3</v>
      </c>
      <c r="DA2992" s="10">
        <v>4</v>
      </c>
      <c r="DB2992" s="10">
        <v>4</v>
      </c>
      <c r="DC2992" s="10">
        <v>4</v>
      </c>
      <c r="DD2992" s="10">
        <v>4</v>
      </c>
      <c r="DE2992" s="10">
        <v>4</v>
      </c>
      <c r="DF2992" s="10">
        <v>4</v>
      </c>
      <c r="DG2992" s="10">
        <v>4</v>
      </c>
      <c r="DH2992" s="10">
        <v>4</v>
      </c>
      <c r="DI2992" s="10">
        <v>4</v>
      </c>
      <c r="DJ2992" s="10">
        <v>4</v>
      </c>
      <c r="DK2992" s="10">
        <v>4</v>
      </c>
      <c r="DL2992" s="10">
        <v>4</v>
      </c>
      <c r="DM2992" s="9" t="s">
        <v>154</v>
      </c>
      <c r="DN2992" s="10">
        <v>1997</v>
      </c>
      <c r="DO2992" s="9">
        <f t="shared" si="9"/>
        <v>24</v>
      </c>
      <c r="DP2992" s="9" t="s">
        <v>155</v>
      </c>
      <c r="DQ2992" s="9" t="s">
        <v>156</v>
      </c>
      <c r="DR2992" s="9" t="s">
        <v>157</v>
      </c>
      <c r="DS2992" s="9" t="s">
        <v>137</v>
      </c>
      <c r="DT2992" s="9" t="s">
        <v>657</v>
      </c>
      <c r="DU2992" s="9" t="s">
        <v>168</v>
      </c>
      <c r="DV2992" s="9" t="str">
        <f>VLOOKUP(DU2992,Metadata!$B$2:$C$7,2,FALSE)</f>
        <v>0 - 3 years</v>
      </c>
    </row>
    <row r="2993" spans="1:126">
      <c r="A2993" s="13">
        <v>2992</v>
      </c>
      <c r="B2993" s="9" t="s">
        <v>135</v>
      </c>
      <c r="C2993" s="9" t="str">
        <f>VLOOKUP(B2993,Metadata!$M$2:$N$6,2,FALSE)</f>
        <v>Permanent Employee</v>
      </c>
      <c r="D2993" s="9" t="s">
        <v>136</v>
      </c>
      <c r="E2993" s="9" t="s">
        <v>137</v>
      </c>
      <c r="F2993" s="9" t="s">
        <v>138</v>
      </c>
      <c r="G2993" s="9" t="s">
        <v>213</v>
      </c>
      <c r="H2993" s="9" t="str">
        <f>IF(G2993="","",VLOOKUP(G2993,Metadata!$J$2:$K$22,2,FALSE))</f>
        <v>Centre</v>
      </c>
      <c r="I2993" s="9" t="s">
        <v>138</v>
      </c>
      <c r="J2993" s="9" t="str">
        <f>IF(I2993="","",VLOOKUP(I2993,Metadata!$P$2:$Q$43,2,FALSE))</f>
        <v>Europe</v>
      </c>
      <c r="K2993" s="9" t="str">
        <f t="shared" si="0"/>
        <v>Portugal</v>
      </c>
      <c r="L2993" s="9" t="s">
        <v>213</v>
      </c>
      <c r="M2993" s="9" t="str">
        <f>IF(L2993="","",VLOOKUP(L2993,Metadata!$J$2:$K$22,2,FALSE))</f>
        <v>Centre</v>
      </c>
      <c r="N2993" s="9" t="s">
        <v>214</v>
      </c>
      <c r="O2993" s="9" t="s">
        <v>136</v>
      </c>
      <c r="P2993" s="9" t="s">
        <v>142</v>
      </c>
      <c r="Q2993" s="10" t="str">
        <f t="shared" si="1"/>
        <v>Full Office Job</v>
      </c>
      <c r="R2993" s="10">
        <v>6</v>
      </c>
      <c r="S2993" s="9" t="s">
        <v>229</v>
      </c>
      <c r="T2993" s="9" t="s">
        <v>137</v>
      </c>
      <c r="U2993" s="9" t="str">
        <f>IF(S2993&lt;&gt;"",S2993,IF(T2993&lt;&gt;"",VLOOKUP(T2993,Metadata!$S$2:$T$228,2,FALSE),""))</f>
        <v>Project Manager</v>
      </c>
      <c r="V2993" s="9" t="s">
        <v>317</v>
      </c>
      <c r="W2993" s="9" t="s">
        <v>137</v>
      </c>
      <c r="X2993" s="9" t="s">
        <v>145</v>
      </c>
      <c r="Y2993" s="9" t="s">
        <v>137</v>
      </c>
      <c r="Z2993" s="9" t="s">
        <v>184</v>
      </c>
      <c r="AA2993" s="9" t="s">
        <v>165</v>
      </c>
      <c r="AB2993" s="9" t="s">
        <v>137</v>
      </c>
      <c r="AC2993" s="9"/>
      <c r="AD2993" s="9"/>
      <c r="AE2993" s="9"/>
      <c r="AF2993" s="9"/>
      <c r="AG2993" s="9" t="s">
        <v>166</v>
      </c>
      <c r="AH2993" s="9" t="s">
        <v>176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 t="s">
        <v>149</v>
      </c>
      <c r="AS2993" s="9"/>
      <c r="AT2993" s="9"/>
      <c r="AU2993" s="9"/>
      <c r="AV2993" s="9"/>
      <c r="AW2993" s="9"/>
      <c r="AX2993" s="9"/>
      <c r="AY2993" s="9"/>
      <c r="AZ2993" s="9"/>
      <c r="BA2993" s="9" t="s">
        <v>178</v>
      </c>
      <c r="BB2993" s="9"/>
      <c r="BC2993" s="9"/>
      <c r="BD2993" s="9"/>
      <c r="BE2993" s="9"/>
      <c r="BF2993" s="9"/>
      <c r="BG2993" s="9"/>
      <c r="BH2993" s="9"/>
      <c r="BI2993" s="9"/>
      <c r="BJ2993" s="9" t="s">
        <v>167</v>
      </c>
      <c r="BK2993" s="9" t="s">
        <v>198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10"/>
      <c r="CB2993" s="10" t="str">
        <f t="shared" si="5"/>
        <v/>
      </c>
      <c r="CC2993" s="10"/>
      <c r="CD2993" s="9" t="str">
        <f t="shared" si="2"/>
        <v/>
      </c>
      <c r="CE2993" s="9" t="s">
        <v>151</v>
      </c>
      <c r="CF2993" s="9" t="s">
        <v>254</v>
      </c>
      <c r="CG2993" s="9">
        <f>IF(CF2993="","",VLOOKUP(CF2993,Metadata!$D$2:$H$20,2,FALSE))</f>
        <v>37500</v>
      </c>
      <c r="CH2993" s="9">
        <f>IF(CF2993="","",VLOOKUP(CF2993,Metadata!$D$2:$H$20,4,FALSE))</f>
        <v>35000</v>
      </c>
      <c r="CI2993" s="9">
        <f>IF(CF2993="","",VLOOKUP(CF2993,Metadata!$D$2:$H$20,5,FALSE))</f>
        <v>40000</v>
      </c>
      <c r="CJ2993" s="9">
        <f t="shared" si="3"/>
        <v>37500</v>
      </c>
      <c r="CK2993" s="9" t="s">
        <v>180</v>
      </c>
      <c r="CL2993" s="10">
        <v>5</v>
      </c>
      <c r="CM2993" s="10">
        <v>4</v>
      </c>
      <c r="CN2993" s="10">
        <v>7</v>
      </c>
      <c r="CO2993" s="10">
        <v>7</v>
      </c>
      <c r="CP2993" s="10">
        <v>6</v>
      </c>
      <c r="CQ2993" s="10">
        <v>7</v>
      </c>
      <c r="CR2993" s="10">
        <v>5</v>
      </c>
      <c r="CS2993" s="10">
        <v>5</v>
      </c>
      <c r="CT2993" s="10">
        <v>7</v>
      </c>
      <c r="CU2993" s="10">
        <v>1</v>
      </c>
      <c r="CV2993" s="10">
        <v>6</v>
      </c>
      <c r="CW2993" s="10">
        <v>4</v>
      </c>
      <c r="CX2993" s="10">
        <v>7</v>
      </c>
      <c r="CY2993" s="10">
        <v>6</v>
      </c>
      <c r="CZ2993" s="10">
        <v>7</v>
      </c>
      <c r="DA2993" s="10">
        <v>4</v>
      </c>
      <c r="DB2993" s="10">
        <v>6</v>
      </c>
      <c r="DC2993" s="10">
        <v>7</v>
      </c>
      <c r="DD2993" s="10">
        <v>5</v>
      </c>
      <c r="DE2993" s="10">
        <v>6</v>
      </c>
      <c r="DF2993" s="10">
        <v>7</v>
      </c>
      <c r="DG2993" s="10">
        <v>5</v>
      </c>
      <c r="DH2993" s="10">
        <v>5</v>
      </c>
      <c r="DI2993" s="10">
        <v>7</v>
      </c>
      <c r="DJ2993" s="10">
        <v>7</v>
      </c>
      <c r="DK2993" s="10">
        <v>6</v>
      </c>
      <c r="DL2993" s="10">
        <v>6</v>
      </c>
      <c r="DM2993" s="9" t="s">
        <v>154</v>
      </c>
      <c r="DN2993" s="10">
        <v>1982</v>
      </c>
      <c r="DO2993" s="9">
        <f t="shared" si="9"/>
        <v>39</v>
      </c>
      <c r="DP2993" s="9" t="s">
        <v>155</v>
      </c>
      <c r="DQ2993" s="9" t="s">
        <v>156</v>
      </c>
      <c r="DR2993" s="9" t="s">
        <v>137</v>
      </c>
      <c r="DS2993" s="9" t="s">
        <v>880</v>
      </c>
      <c r="DT2993" s="9" t="s">
        <v>657</v>
      </c>
      <c r="DU2993" s="9" t="s">
        <v>158</v>
      </c>
      <c r="DV2993" s="9" t="str">
        <f>VLOOKUP(DU2993,Metadata!$B$2:$C$7,2,FALSE)</f>
        <v>6+ years</v>
      </c>
    </row>
    <row r="2994" spans="1:126">
      <c r="A2994" s="13">
        <v>2993</v>
      </c>
      <c r="B2994" s="9" t="s">
        <v>135</v>
      </c>
      <c r="C2994" s="9" t="str">
        <f>VLOOKUP(B2994,Metadata!$M$2:$N$6,2,FALSE)</f>
        <v>Permanent Employee</v>
      </c>
      <c r="D2994" s="9" t="s">
        <v>136</v>
      </c>
      <c r="E2994" s="9" t="s">
        <v>137</v>
      </c>
      <c r="F2994" s="9" t="s">
        <v>138</v>
      </c>
      <c r="G2994" s="9" t="s">
        <v>190</v>
      </c>
      <c r="H2994" s="9" t="str">
        <f>IF(G2994="","",VLOOKUP(G2994,Metadata!$J$2:$K$22,2,FALSE))</f>
        <v>North</v>
      </c>
      <c r="I2994" s="9" t="s">
        <v>138</v>
      </c>
      <c r="J2994" s="9" t="str">
        <f>IF(I2994="","",VLOOKUP(I2994,Metadata!$P$2:$Q$43,2,FALSE))</f>
        <v>Europe</v>
      </c>
      <c r="K2994" s="9" t="str">
        <f t="shared" si="0"/>
        <v>Portugal</v>
      </c>
      <c r="L2994" s="9" t="s">
        <v>190</v>
      </c>
      <c r="M2994" s="9" t="str">
        <f>IF(L2994="","",VLOOKUP(L2994,Metadata!$J$2:$K$22,2,FALSE))</f>
        <v>North</v>
      </c>
      <c r="N2994" s="9" t="s">
        <v>141</v>
      </c>
      <c r="O2994" s="9" t="s">
        <v>137</v>
      </c>
      <c r="P2994" s="9" t="s">
        <v>142</v>
      </c>
      <c r="Q2994" s="10" t="str">
        <f t="shared" si="1"/>
        <v>Full Office Job</v>
      </c>
      <c r="R2994" s="10">
        <v>5</v>
      </c>
      <c r="S2994" s="9" t="s">
        <v>336</v>
      </c>
      <c r="T2994" s="9" t="s">
        <v>137</v>
      </c>
      <c r="U2994" s="9" t="str">
        <f>IF(S2994&lt;&gt;"",S2994,IF(T2994&lt;&gt;"",VLOOKUP(T2994,Metadata!$S$2:$T$228,2,FALSE),""))</f>
        <v>Scrum Master</v>
      </c>
      <c r="V2994" s="9" t="s">
        <v>137</v>
      </c>
      <c r="W2994" s="9" t="s">
        <v>137</v>
      </c>
      <c r="X2994" s="9" t="s">
        <v>163</v>
      </c>
      <c r="Y2994" s="9" t="s">
        <v>137</v>
      </c>
      <c r="Z2994" s="9" t="s">
        <v>262</v>
      </c>
      <c r="AA2994" s="9" t="s">
        <v>137</v>
      </c>
      <c r="AB2994" s="9" t="s">
        <v>137</v>
      </c>
      <c r="AC2994" s="9"/>
      <c r="AD2994" s="9"/>
      <c r="AE2994" s="9"/>
      <c r="AF2994" s="9"/>
      <c r="AG2994" s="9" t="s">
        <v>166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 t="s">
        <v>179</v>
      </c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10"/>
      <c r="CB2994" s="10" t="str">
        <f t="shared" si="5"/>
        <v/>
      </c>
      <c r="CC2994" s="10"/>
      <c r="CD2994" s="9" t="str">
        <f t="shared" si="2"/>
        <v/>
      </c>
      <c r="CE2994" s="9" t="s">
        <v>232</v>
      </c>
      <c r="CF2994" s="9" t="s">
        <v>220</v>
      </c>
      <c r="CG2994" s="9">
        <f>IF(CF2994="","",VLOOKUP(CF2994,Metadata!$D$2:$H$20,2,FALSE))</f>
        <v>27500</v>
      </c>
      <c r="CH2994" s="9">
        <f>IF(CF2994="","",VLOOKUP(CF2994,Metadata!$D$2:$H$20,4,FALSE))</f>
        <v>25000</v>
      </c>
      <c r="CI2994" s="9">
        <f>IF(CF2994="","",VLOOKUP(CF2994,Metadata!$D$2:$H$20,5,FALSE))</f>
        <v>30000</v>
      </c>
      <c r="CJ2994" s="9">
        <f t="shared" si="3"/>
        <v>27500</v>
      </c>
      <c r="CK2994" s="9" t="s">
        <v>153</v>
      </c>
      <c r="CL2994" s="10">
        <v>4</v>
      </c>
      <c r="CM2994" s="10">
        <v>3</v>
      </c>
      <c r="CN2994" s="10">
        <v>6</v>
      </c>
      <c r="CO2994" s="10">
        <v>4</v>
      </c>
      <c r="CP2994" s="10">
        <v>4</v>
      </c>
      <c r="CQ2994" s="10">
        <v>4</v>
      </c>
      <c r="CR2994" s="10">
        <v>5</v>
      </c>
      <c r="CS2994" s="10">
        <v>5</v>
      </c>
      <c r="CT2994" s="10">
        <v>5</v>
      </c>
      <c r="CU2994" s="10">
        <v>5</v>
      </c>
      <c r="CV2994" s="10">
        <v>5</v>
      </c>
      <c r="CW2994" s="10">
        <v>3</v>
      </c>
      <c r="CX2994" s="10">
        <v>4</v>
      </c>
      <c r="CY2994" s="10">
        <v>4</v>
      </c>
      <c r="CZ2994" s="10">
        <v>4</v>
      </c>
      <c r="DA2994" s="10">
        <v>4</v>
      </c>
      <c r="DB2994" s="10">
        <v>4</v>
      </c>
      <c r="DC2994" s="10">
        <v>4</v>
      </c>
      <c r="DD2994" s="10">
        <v>4</v>
      </c>
      <c r="DE2994" s="10">
        <v>5</v>
      </c>
      <c r="DF2994" s="10">
        <v>4</v>
      </c>
      <c r="DG2994" s="10">
        <v>5</v>
      </c>
      <c r="DH2994" s="10">
        <v>5</v>
      </c>
      <c r="DI2994" s="10">
        <v>5</v>
      </c>
      <c r="DJ2994" s="10">
        <v>3</v>
      </c>
      <c r="DK2994" s="10">
        <v>5</v>
      </c>
      <c r="DL2994" s="10">
        <v>4</v>
      </c>
      <c r="DM2994" s="9" t="s">
        <v>154</v>
      </c>
      <c r="DN2994" s="10">
        <v>1983</v>
      </c>
      <c r="DO2994" s="9">
        <f t="shared" si="9"/>
        <v>38</v>
      </c>
      <c r="DP2994" s="9" t="s">
        <v>155</v>
      </c>
      <c r="DQ2994" s="9" t="s">
        <v>202</v>
      </c>
      <c r="DR2994" s="9" t="s">
        <v>157</v>
      </c>
      <c r="DS2994" s="9" t="s">
        <v>137</v>
      </c>
      <c r="DT2994" s="9" t="s">
        <v>657</v>
      </c>
      <c r="DU2994" s="9" t="s">
        <v>158</v>
      </c>
      <c r="DV2994" s="9" t="str">
        <f>VLOOKUP(DU2994,Metadata!$B$2:$C$7,2,FALSE)</f>
        <v>6+ years</v>
      </c>
    </row>
    <row r="2995" spans="1:126">
      <c r="A2995" s="13">
        <v>2994</v>
      </c>
      <c r="B2995" s="9" t="s">
        <v>135</v>
      </c>
      <c r="C2995" s="9" t="str">
        <f>VLOOKUP(B2995,Metadata!$M$2:$N$6,2,FALSE)</f>
        <v>Permanent Employee</v>
      </c>
      <c r="D2995" s="9" t="s">
        <v>159</v>
      </c>
      <c r="E2995" s="9" t="s">
        <v>137</v>
      </c>
      <c r="F2995" s="9" t="s">
        <v>138</v>
      </c>
      <c r="G2995" s="9" t="s">
        <v>291</v>
      </c>
      <c r="H2995" s="9" t="str">
        <f>IF(G2995="","",VLOOKUP(G2995,Metadata!$J$2:$K$22,2,FALSE))</f>
        <v>Centre</v>
      </c>
      <c r="I2995" s="9" t="s">
        <v>255</v>
      </c>
      <c r="J2995" s="9" t="str">
        <f>IF(I2995="","",VLOOKUP(I2995,Metadata!$P$2:$Q$43,2,FALSE))</f>
        <v>Europe</v>
      </c>
      <c r="K2995" s="9" t="str">
        <f t="shared" si="0"/>
        <v>International</v>
      </c>
      <c r="L2995" s="9" t="s">
        <v>137</v>
      </c>
      <c r="M2995" s="9" t="str">
        <f>IF(L2995="","",VLOOKUP(L2995,Metadata!$J$2:$K$22,2,FALSE))</f>
        <v/>
      </c>
      <c r="N2995" s="9" t="s">
        <v>141</v>
      </c>
      <c r="O2995" s="9" t="s">
        <v>137</v>
      </c>
      <c r="P2995" s="9" t="s">
        <v>191</v>
      </c>
      <c r="Q2995" s="10" t="str">
        <f t="shared" si="1"/>
        <v>Remote Job (full or flexible)</v>
      </c>
      <c r="R2995" s="10">
        <v>5</v>
      </c>
      <c r="S2995" s="9" t="s">
        <v>137</v>
      </c>
      <c r="T2995" s="9" t="s">
        <v>881</v>
      </c>
      <c r="U2995" s="9" t="str">
        <f>IF(S2995&lt;&gt;"",S2995,IF(T2995&lt;&gt;"",VLOOKUP(T2995,Metadata!$S$2:$T$228,2,FALSE),""))</f>
        <v>Back-End Developer</v>
      </c>
      <c r="V2995" s="9" t="s">
        <v>276</v>
      </c>
      <c r="W2995" s="9" t="s">
        <v>137</v>
      </c>
      <c r="X2995" s="9" t="s">
        <v>145</v>
      </c>
      <c r="Y2995" s="9" t="s">
        <v>137</v>
      </c>
      <c r="Z2995" s="9" t="s">
        <v>146</v>
      </c>
      <c r="AA2995" s="9" t="s">
        <v>137</v>
      </c>
      <c r="AB2995" s="9" t="s">
        <v>137</v>
      </c>
      <c r="AC2995" s="9"/>
      <c r="AD2995" s="9"/>
      <c r="AE2995" s="9"/>
      <c r="AF2995" s="9" t="s">
        <v>243</v>
      </c>
      <c r="AG2995" s="9"/>
      <c r="AH2995" s="9" t="s">
        <v>176</v>
      </c>
      <c r="AI2995" s="9" t="s">
        <v>230</v>
      </c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 t="s">
        <v>150</v>
      </c>
      <c r="BZ2995" s="9" t="s">
        <v>137</v>
      </c>
      <c r="CA2995" s="10"/>
      <c r="CB2995" s="10" t="str">
        <f t="shared" si="5"/>
        <v/>
      </c>
      <c r="CC2995" s="10"/>
      <c r="CD2995" s="9" t="str">
        <f t="shared" si="2"/>
        <v/>
      </c>
      <c r="CE2995" s="9" t="s">
        <v>168</v>
      </c>
      <c r="CF2995" s="9" t="s">
        <v>225</v>
      </c>
      <c r="CG2995" s="9">
        <f>IF(CF2995="","",VLOOKUP(CF2995,Metadata!$D$2:$H$20,2,FALSE))</f>
        <v>22500</v>
      </c>
      <c r="CH2995" s="9">
        <f>IF(CF2995="","",VLOOKUP(CF2995,Metadata!$D$2:$H$20,4,FALSE))</f>
        <v>20000</v>
      </c>
      <c r="CI2995" s="9">
        <f>IF(CF2995="","",VLOOKUP(CF2995,Metadata!$D$2:$H$20,5,FALSE))</f>
        <v>25000</v>
      </c>
      <c r="CJ2995" s="9">
        <f t="shared" si="3"/>
        <v>22500</v>
      </c>
      <c r="CK2995" s="9" t="s">
        <v>153</v>
      </c>
      <c r="CL2995" s="10">
        <v>1</v>
      </c>
      <c r="CM2995" s="10">
        <v>4</v>
      </c>
      <c r="CN2995" s="10">
        <v>5</v>
      </c>
      <c r="CO2995" s="10">
        <v>6</v>
      </c>
      <c r="CP2995" s="10">
        <v>5</v>
      </c>
      <c r="CQ2995" s="10">
        <v>6</v>
      </c>
      <c r="CR2995" s="10">
        <v>3</v>
      </c>
      <c r="CS2995" s="10">
        <v>5</v>
      </c>
      <c r="CT2995" s="10">
        <v>5</v>
      </c>
      <c r="CU2995" s="10">
        <v>7</v>
      </c>
      <c r="CV2995" s="10">
        <v>5</v>
      </c>
      <c r="CW2995" s="10">
        <v>5</v>
      </c>
      <c r="CX2995" s="10">
        <v>6</v>
      </c>
      <c r="CY2995" s="10">
        <v>7</v>
      </c>
      <c r="CZ2995" s="10">
        <v>5</v>
      </c>
      <c r="DA2995" s="10">
        <v>5</v>
      </c>
      <c r="DB2995" s="10">
        <v>3</v>
      </c>
      <c r="DC2995" s="10">
        <v>5</v>
      </c>
      <c r="DD2995" s="10">
        <v>5</v>
      </c>
      <c r="DE2995" s="10">
        <v>7</v>
      </c>
      <c r="DF2995" s="10">
        <v>5</v>
      </c>
      <c r="DG2995" s="10">
        <v>6</v>
      </c>
      <c r="DH2995" s="10">
        <v>6</v>
      </c>
      <c r="DI2995" s="10">
        <v>5</v>
      </c>
      <c r="DJ2995" s="10">
        <v>4</v>
      </c>
      <c r="DK2995" s="10">
        <v>4</v>
      </c>
      <c r="DL2995" s="10">
        <v>5</v>
      </c>
      <c r="DM2995" s="9" t="s">
        <v>532</v>
      </c>
      <c r="DN2995" s="10">
        <v>1990</v>
      </c>
      <c r="DO2995" s="9">
        <f t="shared" si="9"/>
        <v>31</v>
      </c>
      <c r="DP2995" s="9" t="s">
        <v>155</v>
      </c>
      <c r="DQ2995" s="9" t="s">
        <v>210</v>
      </c>
      <c r="DR2995" s="9" t="s">
        <v>157</v>
      </c>
      <c r="DS2995" s="9" t="s">
        <v>137</v>
      </c>
      <c r="DT2995" s="9" t="s">
        <v>657</v>
      </c>
      <c r="DU2995" s="9" t="s">
        <v>203</v>
      </c>
      <c r="DV2995" s="9" t="str">
        <f>VLOOKUP(DU2995,Metadata!$B$2:$C$7,2,FALSE)</f>
        <v>6+ years</v>
      </c>
    </row>
    <row r="2996" spans="1:126">
      <c r="A2996" s="13">
        <v>2995</v>
      </c>
      <c r="B2996" s="9" t="s">
        <v>135</v>
      </c>
      <c r="C2996" s="9" t="str">
        <f>VLOOKUP(B2996,Metadata!$M$2:$N$6,2,FALSE)</f>
        <v>Permanent Employee</v>
      </c>
      <c r="D2996" s="9" t="s">
        <v>159</v>
      </c>
      <c r="E2996" s="9" t="s">
        <v>137</v>
      </c>
      <c r="F2996" s="9" t="s">
        <v>138</v>
      </c>
      <c r="G2996" s="9" t="s">
        <v>172</v>
      </c>
      <c r="H2996" s="9" t="str">
        <f>IF(G2996="","",VLOOKUP(G2996,Metadata!$J$2:$K$22,2,FALSE))</f>
        <v>Porto Metropolitan Area</v>
      </c>
      <c r="I2996" s="9" t="s">
        <v>138</v>
      </c>
      <c r="J2996" s="9" t="str">
        <f>IF(I2996="","",VLOOKUP(I2996,Metadata!$P$2:$Q$43,2,FALSE))</f>
        <v>Europe</v>
      </c>
      <c r="K2996" s="9" t="str">
        <f t="shared" si="0"/>
        <v>Portugal</v>
      </c>
      <c r="L2996" s="9" t="s">
        <v>140</v>
      </c>
      <c r="M2996" s="9" t="str">
        <f>IF(L2996="","",VLOOKUP(L2996,Metadata!$J$2:$K$22,2,FALSE))</f>
        <v>Lisbon Metropolitan Area</v>
      </c>
      <c r="N2996" s="9" t="s">
        <v>214</v>
      </c>
      <c r="O2996" s="9" t="s">
        <v>136</v>
      </c>
      <c r="P2996" s="9" t="s">
        <v>191</v>
      </c>
      <c r="Q2996" s="10" t="str">
        <f t="shared" si="1"/>
        <v>Remote Job (full or flexible)</v>
      </c>
      <c r="R2996" s="10">
        <v>6</v>
      </c>
      <c r="S2996" s="9" t="s">
        <v>319</v>
      </c>
      <c r="T2996" s="9" t="s">
        <v>137</v>
      </c>
      <c r="U2996" s="9" t="str">
        <f>IF(S2996&lt;&gt;"",S2996,IF(T2996&lt;&gt;"",VLOOKUP(T2996,Metadata!$S$2:$T$228,2,FALSE),""))</f>
        <v>CTO</v>
      </c>
      <c r="V2996" s="9" t="s">
        <v>256</v>
      </c>
      <c r="W2996" s="9" t="s">
        <v>137</v>
      </c>
      <c r="X2996" s="9" t="s">
        <v>163</v>
      </c>
      <c r="Y2996" s="9" t="s">
        <v>137</v>
      </c>
      <c r="Z2996" s="9" t="s">
        <v>262</v>
      </c>
      <c r="AA2996" s="9" t="s">
        <v>165</v>
      </c>
      <c r="AB2996" s="9" t="s">
        <v>137</v>
      </c>
      <c r="AC2996" s="9"/>
      <c r="AD2996" s="9"/>
      <c r="AE2996" s="9"/>
      <c r="AF2996" s="9"/>
      <c r="AG2996" s="9"/>
      <c r="AH2996" s="9"/>
      <c r="AI2996" s="9"/>
      <c r="AJ2996" s="9" t="s">
        <v>185</v>
      </c>
      <c r="AK2996" s="9" t="s">
        <v>302</v>
      </c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 t="s">
        <v>178</v>
      </c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 t="s">
        <v>303</v>
      </c>
      <c r="BN2996" s="9" t="s">
        <v>186</v>
      </c>
      <c r="BO2996" s="9"/>
      <c r="BP2996" s="9"/>
      <c r="BQ2996" s="9"/>
      <c r="BR2996" s="9" t="s">
        <v>247</v>
      </c>
      <c r="BS2996" s="9"/>
      <c r="BT2996" s="9"/>
      <c r="BU2996" s="9"/>
      <c r="BV2996" s="9"/>
      <c r="BW2996" s="9"/>
      <c r="BX2996" s="9"/>
      <c r="BY2996" s="9"/>
      <c r="BZ2996" s="9"/>
      <c r="CA2996" s="10"/>
      <c r="CB2996" s="10" t="str">
        <f t="shared" si="5"/>
        <v/>
      </c>
      <c r="CC2996" s="10"/>
      <c r="CD2996" s="9" t="str">
        <f t="shared" si="2"/>
        <v/>
      </c>
      <c r="CE2996" s="9" t="s">
        <v>232</v>
      </c>
      <c r="CF2996" s="9" t="s">
        <v>248</v>
      </c>
      <c r="CG2996" s="9">
        <f>IF(CF2996="","",VLOOKUP(CF2996,Metadata!$D$2:$H$20,2,FALSE))</f>
        <v>57500</v>
      </c>
      <c r="CH2996" s="9">
        <f>IF(CF2996="","",VLOOKUP(CF2996,Metadata!$D$2:$H$20,4,FALSE))</f>
        <v>55000</v>
      </c>
      <c r="CI2996" s="9">
        <f>IF(CF2996="","",VLOOKUP(CF2996,Metadata!$D$2:$H$20,5,FALSE))</f>
        <v>60000</v>
      </c>
      <c r="CJ2996" s="9">
        <f t="shared" si="3"/>
        <v>57500</v>
      </c>
      <c r="CK2996" s="9" t="s">
        <v>189</v>
      </c>
      <c r="CL2996" s="10">
        <v>7</v>
      </c>
      <c r="CM2996" s="10">
        <v>1</v>
      </c>
      <c r="CN2996" s="10">
        <v>7</v>
      </c>
      <c r="CO2996" s="10">
        <v>6</v>
      </c>
      <c r="CP2996" s="10">
        <v>7</v>
      </c>
      <c r="CQ2996" s="10">
        <v>7</v>
      </c>
      <c r="CR2996" s="10">
        <v>6</v>
      </c>
      <c r="CS2996" s="10">
        <v>6</v>
      </c>
      <c r="CT2996" s="10">
        <v>7</v>
      </c>
      <c r="CU2996" s="10">
        <v>4</v>
      </c>
      <c r="CV2996" s="10">
        <v>6</v>
      </c>
      <c r="CW2996" s="10">
        <v>5</v>
      </c>
      <c r="CX2996" s="10">
        <v>7</v>
      </c>
      <c r="CY2996" s="10">
        <v>7</v>
      </c>
      <c r="CZ2996" s="10">
        <v>6</v>
      </c>
      <c r="DA2996" s="10">
        <v>4</v>
      </c>
      <c r="DB2996" s="10">
        <v>4</v>
      </c>
      <c r="DC2996" s="10">
        <v>7</v>
      </c>
      <c r="DD2996" s="10">
        <v>1</v>
      </c>
      <c r="DE2996" s="10">
        <v>6</v>
      </c>
      <c r="DF2996" s="10">
        <v>7</v>
      </c>
      <c r="DG2996" s="10">
        <v>5</v>
      </c>
      <c r="DH2996" s="10">
        <v>4</v>
      </c>
      <c r="DI2996" s="10">
        <v>6</v>
      </c>
      <c r="DJ2996" s="10">
        <v>7</v>
      </c>
      <c r="DK2996" s="10">
        <v>5</v>
      </c>
      <c r="DL2996" s="10">
        <v>5</v>
      </c>
      <c r="DM2996" s="9" t="s">
        <v>154</v>
      </c>
      <c r="DN2996" s="10">
        <v>1976</v>
      </c>
      <c r="DO2996" s="9">
        <f t="shared" si="9"/>
        <v>45</v>
      </c>
      <c r="DP2996" s="9" t="s">
        <v>155</v>
      </c>
      <c r="DQ2996" s="9" t="s">
        <v>156</v>
      </c>
      <c r="DR2996" s="9" t="s">
        <v>157</v>
      </c>
      <c r="DS2996" s="9" t="s">
        <v>137</v>
      </c>
      <c r="DT2996" s="9" t="s">
        <v>657</v>
      </c>
      <c r="DU2996" s="9" t="s">
        <v>158</v>
      </c>
      <c r="DV2996" s="9" t="str">
        <f>VLOOKUP(DU2996,Metadata!$B$2:$C$7,2,FALSE)</f>
        <v>6+ years</v>
      </c>
    </row>
    <row r="2997" spans="1:126">
      <c r="A2997" s="13">
        <v>2996</v>
      </c>
      <c r="B2997" s="9" t="s">
        <v>135</v>
      </c>
      <c r="C2997" s="9" t="str">
        <f>VLOOKUP(B2997,Metadata!$M$2:$N$6,2,FALSE)</f>
        <v>Permanent Employee</v>
      </c>
      <c r="D2997" s="9" t="s">
        <v>159</v>
      </c>
      <c r="E2997" s="9" t="s">
        <v>137</v>
      </c>
      <c r="F2997" s="9" t="s">
        <v>138</v>
      </c>
      <c r="G2997" s="9" t="s">
        <v>172</v>
      </c>
      <c r="H2997" s="9" t="str">
        <f>IF(G2997="","",VLOOKUP(G2997,Metadata!$J$2:$K$22,2,FALSE))</f>
        <v>Porto Metropolitan Area</v>
      </c>
      <c r="I2997" s="9" t="s">
        <v>138</v>
      </c>
      <c r="J2997" s="9" t="str">
        <f>IF(I2997="","",VLOOKUP(I2997,Metadata!$P$2:$Q$43,2,FALSE))</f>
        <v>Europe</v>
      </c>
      <c r="K2997" s="9" t="str">
        <f t="shared" si="0"/>
        <v>Portugal</v>
      </c>
      <c r="L2997" s="9" t="s">
        <v>172</v>
      </c>
      <c r="M2997" s="9" t="str">
        <f>IF(L2997="","",VLOOKUP(L2997,Metadata!$J$2:$K$22,2,FALSE))</f>
        <v>Porto Metropolitan Area</v>
      </c>
      <c r="N2997" s="9" t="s">
        <v>141</v>
      </c>
      <c r="O2997" s="9" t="s">
        <v>137</v>
      </c>
      <c r="P2997" s="9" t="s">
        <v>142</v>
      </c>
      <c r="Q2997" s="10" t="str">
        <f t="shared" si="1"/>
        <v>Full Office Job</v>
      </c>
      <c r="R2997" s="10">
        <v>5</v>
      </c>
      <c r="S2997" s="9" t="s">
        <v>192</v>
      </c>
      <c r="T2997" s="9" t="s">
        <v>137</v>
      </c>
      <c r="U2997" s="9" t="str">
        <f>IF(S2997&lt;&gt;"",S2997,IF(T2997&lt;&gt;"",VLOOKUP(T2997,Metadata!$S$2:$T$228,2,FALSE),""))</f>
        <v>Back-End Developer</v>
      </c>
      <c r="V2997" s="9" t="s">
        <v>137</v>
      </c>
      <c r="W2997" s="9" t="s">
        <v>882</v>
      </c>
      <c r="X2997" s="9" t="s">
        <v>137</v>
      </c>
      <c r="Y2997" s="9" t="s">
        <v>883</v>
      </c>
      <c r="Z2997" s="9" t="s">
        <v>218</v>
      </c>
      <c r="AA2997" s="9" t="s">
        <v>137</v>
      </c>
      <c r="AB2997" s="9" t="s">
        <v>137</v>
      </c>
      <c r="AC2997" s="9" t="s">
        <v>147</v>
      </c>
      <c r="AD2997" s="9" t="s">
        <v>148</v>
      </c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 t="s">
        <v>219</v>
      </c>
      <c r="BR2997" s="9"/>
      <c r="BS2997" s="9"/>
      <c r="BT2997" s="9"/>
      <c r="BU2997" s="9"/>
      <c r="BV2997" s="9"/>
      <c r="BW2997" s="9"/>
      <c r="BX2997" s="9"/>
      <c r="BY2997" s="9"/>
      <c r="BZ2997" s="9"/>
      <c r="CA2997" s="10"/>
      <c r="CB2997" s="10" t="str">
        <f t="shared" si="5"/>
        <v/>
      </c>
      <c r="CC2997" s="10"/>
      <c r="CD2997" s="9" t="str">
        <f t="shared" si="2"/>
        <v/>
      </c>
      <c r="CE2997" s="9" t="s">
        <v>151</v>
      </c>
      <c r="CF2997" s="9" t="s">
        <v>188</v>
      </c>
      <c r="CG2997" s="9">
        <f>IF(CF2997="","",VLOOKUP(CF2997,Metadata!$D$2:$H$20,2,FALSE))</f>
        <v>17500</v>
      </c>
      <c r="CH2997" s="9">
        <f>IF(CF2997="","",VLOOKUP(CF2997,Metadata!$D$2:$H$20,4,FALSE))</f>
        <v>15000</v>
      </c>
      <c r="CI2997" s="9">
        <f>IF(CF2997="","",VLOOKUP(CF2997,Metadata!$D$2:$H$20,5,FALSE))</f>
        <v>20000</v>
      </c>
      <c r="CJ2997" s="9">
        <f t="shared" si="3"/>
        <v>17500</v>
      </c>
      <c r="CK2997" s="9" t="s">
        <v>153</v>
      </c>
      <c r="CL2997" s="10">
        <v>3</v>
      </c>
      <c r="CM2997" s="10">
        <v>5</v>
      </c>
      <c r="CN2997" s="10">
        <v>7</v>
      </c>
      <c r="CO2997" s="10">
        <v>7</v>
      </c>
      <c r="CP2997" s="10">
        <v>7</v>
      </c>
      <c r="CQ2997" s="10">
        <v>7</v>
      </c>
      <c r="CR2997" s="10">
        <v>7</v>
      </c>
      <c r="CS2997" s="10">
        <v>5</v>
      </c>
      <c r="CT2997" s="10">
        <v>7</v>
      </c>
      <c r="CU2997" s="10">
        <v>7</v>
      </c>
      <c r="CV2997" s="10">
        <v>5</v>
      </c>
      <c r="CW2997" s="10">
        <v>3</v>
      </c>
      <c r="CX2997" s="10">
        <v>6</v>
      </c>
      <c r="CY2997" s="10">
        <v>5</v>
      </c>
      <c r="CZ2997" s="10">
        <v>7</v>
      </c>
      <c r="DA2997" s="10">
        <v>4</v>
      </c>
      <c r="DB2997" s="10">
        <v>4</v>
      </c>
      <c r="DC2997" s="10">
        <v>5</v>
      </c>
      <c r="DD2997" s="10">
        <v>3</v>
      </c>
      <c r="DE2997" s="10">
        <v>7</v>
      </c>
      <c r="DF2997" s="10">
        <v>5</v>
      </c>
      <c r="DG2997" s="10">
        <v>7</v>
      </c>
      <c r="DH2997" s="10">
        <v>2</v>
      </c>
      <c r="DI2997" s="10">
        <v>1</v>
      </c>
      <c r="DJ2997" s="10">
        <v>1</v>
      </c>
      <c r="DK2997" s="10">
        <v>4</v>
      </c>
      <c r="DL2997" s="10">
        <v>1</v>
      </c>
      <c r="DM2997" s="9" t="s">
        <v>154</v>
      </c>
      <c r="DN2997" s="10">
        <v>1978</v>
      </c>
      <c r="DO2997" s="9">
        <f t="shared" si="9"/>
        <v>43</v>
      </c>
      <c r="DP2997" s="9" t="s">
        <v>222</v>
      </c>
      <c r="DQ2997" s="9" t="s">
        <v>156</v>
      </c>
      <c r="DR2997" s="9" t="s">
        <v>342</v>
      </c>
      <c r="DS2997" s="9" t="s">
        <v>137</v>
      </c>
      <c r="DT2997" s="9" t="s">
        <v>657</v>
      </c>
      <c r="DU2997" s="9" t="s">
        <v>223</v>
      </c>
      <c r="DV2997" s="9" t="str">
        <f>VLOOKUP(DU2997,Metadata!$B$2:$C$7,2,FALSE)</f>
        <v>3 - 6 years</v>
      </c>
    </row>
    <row r="2998" spans="1:126">
      <c r="A2998" s="13">
        <v>2997</v>
      </c>
      <c r="B2998" s="9" t="s">
        <v>135</v>
      </c>
      <c r="C2998" s="9" t="str">
        <f>VLOOKUP(B2998,Metadata!$M$2:$N$6,2,FALSE)</f>
        <v>Permanent Employee</v>
      </c>
      <c r="D2998" s="9" t="s">
        <v>159</v>
      </c>
      <c r="E2998" s="9" t="s">
        <v>137</v>
      </c>
      <c r="F2998" s="9" t="s">
        <v>138</v>
      </c>
      <c r="G2998" s="9" t="s">
        <v>140</v>
      </c>
      <c r="H2998" s="9" t="str">
        <f>IF(G2998="","",VLOOKUP(G2998,Metadata!$J$2:$K$22,2,FALSE))</f>
        <v>Lisbon Metropolitan Area</v>
      </c>
      <c r="I2998" s="9" t="s">
        <v>138</v>
      </c>
      <c r="J2998" s="9" t="str">
        <f>IF(I2998="","",VLOOKUP(I2998,Metadata!$P$2:$Q$43,2,FALSE))</f>
        <v>Europe</v>
      </c>
      <c r="K2998" s="9" t="str">
        <f t="shared" si="0"/>
        <v>Portugal</v>
      </c>
      <c r="L2998" s="9" t="s">
        <v>140</v>
      </c>
      <c r="M2998" s="9" t="str">
        <f>IF(L2998="","",VLOOKUP(L2998,Metadata!$J$2:$K$22,2,FALSE))</f>
        <v>Lisbon Metropolitan Area</v>
      </c>
      <c r="N2998" s="9" t="s">
        <v>141</v>
      </c>
      <c r="O2998" s="9" t="s">
        <v>137</v>
      </c>
      <c r="P2998" s="9" t="s">
        <v>142</v>
      </c>
      <c r="Q2998" s="10" t="str">
        <f t="shared" si="1"/>
        <v>Full Office Job</v>
      </c>
      <c r="R2998" s="10">
        <v>6</v>
      </c>
      <c r="S2998" s="9" t="s">
        <v>229</v>
      </c>
      <c r="T2998" s="9" t="s">
        <v>137</v>
      </c>
      <c r="U2998" s="9" t="str">
        <f>IF(S2998&lt;&gt;"",S2998,IF(T2998&lt;&gt;"",VLOOKUP(T2998,Metadata!$S$2:$T$228,2,FALSE),""))</f>
        <v>Project Manager</v>
      </c>
      <c r="V2998" s="9" t="s">
        <v>144</v>
      </c>
      <c r="W2998" s="9" t="s">
        <v>137</v>
      </c>
      <c r="X2998" s="9" t="s">
        <v>145</v>
      </c>
      <c r="Y2998" s="9" t="s">
        <v>137</v>
      </c>
      <c r="Z2998" s="9" t="s">
        <v>218</v>
      </c>
      <c r="AA2998" s="9" t="s">
        <v>137</v>
      </c>
      <c r="AB2998" s="9" t="s">
        <v>137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 t="s">
        <v>150</v>
      </c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 t="s">
        <v>150</v>
      </c>
      <c r="BZ2998" s="9" t="s">
        <v>137</v>
      </c>
      <c r="CA2998" s="10"/>
      <c r="CB2998" s="10" t="str">
        <f t="shared" si="5"/>
        <v/>
      </c>
      <c r="CC2998" s="10"/>
      <c r="CD2998" s="9" t="str">
        <f t="shared" si="2"/>
        <v/>
      </c>
      <c r="CE2998" s="9" t="s">
        <v>151</v>
      </c>
      <c r="CF2998" s="9" t="s">
        <v>378</v>
      </c>
      <c r="CG2998" s="9">
        <f>IF(CF2998="","",VLOOKUP(CF2998,Metadata!$D$2:$H$20,2,FALSE))</f>
        <v>97500</v>
      </c>
      <c r="CH2998" s="9">
        <f>IF(CF2998="","",VLOOKUP(CF2998,Metadata!$D$2:$H$20,4,FALSE))</f>
        <v>95000</v>
      </c>
      <c r="CI2998" s="9">
        <f>IF(CF2998="","",VLOOKUP(CF2998,Metadata!$D$2:$H$20,5,FALSE))</f>
        <v>100000</v>
      </c>
      <c r="CJ2998" s="9">
        <f t="shared" si="3"/>
        <v>97500</v>
      </c>
      <c r="CK2998" s="9" t="s">
        <v>153</v>
      </c>
      <c r="CL2998" s="10">
        <v>5</v>
      </c>
      <c r="CM2998" s="10">
        <v>3</v>
      </c>
      <c r="CN2998" s="10">
        <v>7</v>
      </c>
      <c r="CO2998" s="10">
        <v>6</v>
      </c>
      <c r="CP2998" s="10">
        <v>5</v>
      </c>
      <c r="CQ2998" s="10">
        <v>6</v>
      </c>
      <c r="CR2998" s="10">
        <v>4</v>
      </c>
      <c r="CS2998" s="10">
        <v>6</v>
      </c>
      <c r="CT2998" s="10">
        <v>5</v>
      </c>
      <c r="CU2998" s="10">
        <v>3</v>
      </c>
      <c r="CV2998" s="10">
        <v>5</v>
      </c>
      <c r="CW2998" s="10">
        <v>1</v>
      </c>
      <c r="CX2998" s="10">
        <v>5</v>
      </c>
      <c r="CY2998" s="10">
        <v>4</v>
      </c>
      <c r="CZ2998" s="10">
        <v>5</v>
      </c>
      <c r="DA2998" s="10">
        <v>4</v>
      </c>
      <c r="DB2998" s="10">
        <v>6</v>
      </c>
      <c r="DC2998" s="10">
        <v>7</v>
      </c>
      <c r="DD2998" s="10">
        <v>5</v>
      </c>
      <c r="DE2998" s="10">
        <v>7</v>
      </c>
      <c r="DF2998" s="10">
        <v>6</v>
      </c>
      <c r="DG2998" s="10">
        <v>7</v>
      </c>
      <c r="DH2998" s="10">
        <v>5</v>
      </c>
      <c r="DI2998" s="10">
        <v>7</v>
      </c>
      <c r="DJ2998" s="10">
        <v>4</v>
      </c>
      <c r="DK2998" s="10">
        <v>6</v>
      </c>
      <c r="DL2998" s="10">
        <v>6</v>
      </c>
      <c r="DM2998" s="9" t="s">
        <v>154</v>
      </c>
      <c r="DN2998" s="10">
        <v>1971</v>
      </c>
      <c r="DO2998" s="9">
        <f t="shared" si="9"/>
        <v>50</v>
      </c>
      <c r="DP2998" s="9" t="s">
        <v>155</v>
      </c>
      <c r="DQ2998" s="9" t="s">
        <v>202</v>
      </c>
      <c r="DR2998" s="9" t="s">
        <v>157</v>
      </c>
      <c r="DS2998" s="9" t="s">
        <v>137</v>
      </c>
      <c r="DT2998" s="9" t="s">
        <v>657</v>
      </c>
      <c r="DU2998" s="9" t="s">
        <v>158</v>
      </c>
      <c r="DV2998" s="9" t="str">
        <f>VLOOKUP(DU2998,Metadata!$B$2:$C$7,2,FALSE)</f>
        <v>6+ years</v>
      </c>
    </row>
    <row r="2999" spans="1:126">
      <c r="A2999" s="13">
        <v>2998</v>
      </c>
      <c r="B2999" s="9" t="s">
        <v>135</v>
      </c>
      <c r="C2999" s="9" t="str">
        <f>VLOOKUP(B2999,Metadata!$M$2:$N$6,2,FALSE)</f>
        <v>Permanent Employee</v>
      </c>
      <c r="D2999" s="9" t="s">
        <v>159</v>
      </c>
      <c r="E2999" s="9" t="s">
        <v>137</v>
      </c>
      <c r="F2999" s="9" t="s">
        <v>138</v>
      </c>
      <c r="G2999" s="9" t="s">
        <v>140</v>
      </c>
      <c r="H2999" s="9" t="str">
        <f>IF(G2999="","",VLOOKUP(G2999,Metadata!$J$2:$K$22,2,FALSE))</f>
        <v>Lisbon Metropolitan Area</v>
      </c>
      <c r="I2999" s="9" t="s">
        <v>138</v>
      </c>
      <c r="J2999" s="9" t="str">
        <f>IF(I2999="","",VLOOKUP(I2999,Metadata!$P$2:$Q$43,2,FALSE))</f>
        <v>Europe</v>
      </c>
      <c r="K2999" s="9" t="str">
        <f t="shared" si="0"/>
        <v>Portugal</v>
      </c>
      <c r="L2999" s="9" t="s">
        <v>140</v>
      </c>
      <c r="M2999" s="9" t="str">
        <f>IF(L2999="","",VLOOKUP(L2999,Metadata!$J$2:$K$22,2,FALSE))</f>
        <v>Lisbon Metropolitan Area</v>
      </c>
      <c r="N2999" s="9" t="s">
        <v>141</v>
      </c>
      <c r="O2999" s="9" t="s">
        <v>137</v>
      </c>
      <c r="P2999" s="9" t="s">
        <v>191</v>
      </c>
      <c r="Q2999" s="10" t="str">
        <f t="shared" si="1"/>
        <v>Remote Job (full or flexible)</v>
      </c>
      <c r="R2999" s="10">
        <v>5</v>
      </c>
      <c r="S2999" s="9" t="s">
        <v>143</v>
      </c>
      <c r="T2999" s="9" t="s">
        <v>137</v>
      </c>
      <c r="U2999" s="9" t="str">
        <f>IF(S2999&lt;&gt;"",S2999,IF(T2999&lt;&gt;"",VLOOKUP(T2999,Metadata!$S$2:$T$228,2,FALSE),""))</f>
        <v>Technical Team Leader</v>
      </c>
      <c r="V2999" s="9" t="s">
        <v>217</v>
      </c>
      <c r="W2999" s="9" t="s">
        <v>137</v>
      </c>
      <c r="X2999" s="9" t="s">
        <v>145</v>
      </c>
      <c r="Y2999" s="9" t="s">
        <v>137</v>
      </c>
      <c r="Z2999" s="9" t="s">
        <v>146</v>
      </c>
      <c r="AA2999" s="9" t="s">
        <v>137</v>
      </c>
      <c r="AB2999" s="9" t="s">
        <v>137</v>
      </c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 t="s">
        <v>324</v>
      </c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 t="s">
        <v>150</v>
      </c>
      <c r="BZ2999" s="9" t="s">
        <v>137</v>
      </c>
      <c r="CA2999" s="10"/>
      <c r="CB2999" s="10" t="str">
        <f t="shared" si="5"/>
        <v/>
      </c>
      <c r="CC2999" s="10"/>
      <c r="CD2999" s="9" t="str">
        <f t="shared" si="2"/>
        <v/>
      </c>
      <c r="CE2999" s="9" t="s">
        <v>168</v>
      </c>
      <c r="CF2999" s="9" t="s">
        <v>236</v>
      </c>
      <c r="CG2999" s="9">
        <f>IF(CF2999="","",VLOOKUP(CF2999,Metadata!$D$2:$H$20,2,FALSE))</f>
        <v>47500</v>
      </c>
      <c r="CH2999" s="9">
        <f>IF(CF2999="","",VLOOKUP(CF2999,Metadata!$D$2:$H$20,4,FALSE))</f>
        <v>45000</v>
      </c>
      <c r="CI2999" s="9">
        <f>IF(CF2999="","",VLOOKUP(CF2999,Metadata!$D$2:$H$20,5,FALSE))</f>
        <v>50000</v>
      </c>
      <c r="CJ2999" s="9">
        <f t="shared" si="3"/>
        <v>47500</v>
      </c>
      <c r="CK2999" s="9" t="s">
        <v>153</v>
      </c>
      <c r="CL2999" s="10">
        <v>4</v>
      </c>
      <c r="CM2999" s="10">
        <v>3</v>
      </c>
      <c r="CN2999" s="10">
        <v>7</v>
      </c>
      <c r="CO2999" s="10">
        <v>6</v>
      </c>
      <c r="CP2999" s="10">
        <v>5</v>
      </c>
      <c r="CQ2999" s="10">
        <v>6</v>
      </c>
      <c r="CR2999" s="10">
        <v>6</v>
      </c>
      <c r="CS2999" s="10">
        <v>5</v>
      </c>
      <c r="CT2999" s="10">
        <v>5</v>
      </c>
      <c r="CU2999" s="10">
        <v>5</v>
      </c>
      <c r="CV2999" s="10">
        <v>5</v>
      </c>
      <c r="CW2999" s="10">
        <v>6</v>
      </c>
      <c r="CX2999" s="10">
        <v>7</v>
      </c>
      <c r="CY2999" s="10">
        <v>6</v>
      </c>
      <c r="CZ2999" s="10">
        <v>6</v>
      </c>
      <c r="DA2999" s="10">
        <v>7</v>
      </c>
      <c r="DB2999" s="10">
        <v>6</v>
      </c>
      <c r="DC2999" s="10">
        <v>7</v>
      </c>
      <c r="DD2999" s="10">
        <v>4</v>
      </c>
      <c r="DE2999" s="10">
        <v>6</v>
      </c>
      <c r="DF2999" s="10">
        <v>6</v>
      </c>
      <c r="DG2999" s="10">
        <v>7</v>
      </c>
      <c r="DH2999" s="10">
        <v>6</v>
      </c>
      <c r="DI2999" s="10">
        <v>7</v>
      </c>
      <c r="DJ2999" s="10">
        <v>4</v>
      </c>
      <c r="DK2999" s="10">
        <v>5</v>
      </c>
      <c r="DL2999" s="10">
        <v>4</v>
      </c>
      <c r="DM2999" s="9" t="s">
        <v>154</v>
      </c>
      <c r="DN2999" s="10">
        <v>1987</v>
      </c>
      <c r="DO2999" s="9">
        <f t="shared" si="9"/>
        <v>34</v>
      </c>
      <c r="DP2999" s="9" t="s">
        <v>155</v>
      </c>
      <c r="DQ2999" s="9" t="s">
        <v>156</v>
      </c>
      <c r="DR2999" s="9" t="s">
        <v>157</v>
      </c>
      <c r="DS2999" s="9" t="s">
        <v>137</v>
      </c>
      <c r="DT2999" s="9" t="s">
        <v>657</v>
      </c>
      <c r="DU2999" s="9" t="s">
        <v>203</v>
      </c>
      <c r="DV2999" s="9" t="str">
        <f>VLOOKUP(DU2999,Metadata!$B$2:$C$7,2,FALSE)</f>
        <v>6+ years</v>
      </c>
    </row>
    <row r="3000" spans="1:126">
      <c r="A3000" s="13">
        <v>2999</v>
      </c>
      <c r="B3000" s="9" t="s">
        <v>135</v>
      </c>
      <c r="C3000" s="9" t="str">
        <f>VLOOKUP(B3000,Metadata!$M$2:$N$6,2,FALSE)</f>
        <v>Permanent Employee</v>
      </c>
      <c r="D3000" s="9" t="s">
        <v>159</v>
      </c>
      <c r="E3000" s="9" t="s">
        <v>137</v>
      </c>
      <c r="F3000" s="9" t="s">
        <v>138</v>
      </c>
      <c r="G3000" s="9" t="s">
        <v>139</v>
      </c>
      <c r="H3000" s="9" t="str">
        <f>IF(G3000="","",VLOOKUP(G3000,Metadata!$J$2:$K$22,2,FALSE))</f>
        <v>Centre</v>
      </c>
      <c r="I3000" s="9" t="s">
        <v>316</v>
      </c>
      <c r="J3000" s="9" t="str">
        <f>IF(I3000="","",VLOOKUP(I3000,Metadata!$P$2:$Q$43,2,FALSE))</f>
        <v>Europe</v>
      </c>
      <c r="K3000" s="9" t="str">
        <f t="shared" si="0"/>
        <v>International</v>
      </c>
      <c r="L3000" s="9" t="s">
        <v>137</v>
      </c>
      <c r="M3000" s="9" t="str">
        <f>IF(L3000="","",VLOOKUP(L3000,Metadata!$J$2:$K$22,2,FALSE))</f>
        <v/>
      </c>
      <c r="N3000" s="9" t="s">
        <v>141</v>
      </c>
      <c r="O3000" s="9" t="s">
        <v>137</v>
      </c>
      <c r="P3000" s="9" t="s">
        <v>191</v>
      </c>
      <c r="Q3000" s="10" t="str">
        <f t="shared" si="1"/>
        <v>Remote Job (full or flexible)</v>
      </c>
      <c r="R3000" s="10">
        <v>7</v>
      </c>
      <c r="S3000" s="9" t="s">
        <v>192</v>
      </c>
      <c r="T3000" s="9" t="s">
        <v>137</v>
      </c>
      <c r="U3000" s="9" t="str">
        <f>IF(S3000&lt;&gt;"",S3000,IF(T3000&lt;&gt;"",VLOOKUP(T3000,Metadata!$S$2:$T$228,2,FALSE),""))</f>
        <v>Back-End Developer</v>
      </c>
      <c r="V3000" s="9" t="s">
        <v>162</v>
      </c>
      <c r="W3000" s="9" t="s">
        <v>137</v>
      </c>
      <c r="X3000" s="9" t="s">
        <v>175</v>
      </c>
      <c r="Y3000" s="9" t="s">
        <v>137</v>
      </c>
      <c r="Z3000" s="9" t="s">
        <v>262</v>
      </c>
      <c r="AA3000" s="9" t="s">
        <v>165</v>
      </c>
      <c r="AB3000" s="9" t="s">
        <v>137</v>
      </c>
      <c r="AC3000" s="9"/>
      <c r="AD3000" s="9" t="s">
        <v>148</v>
      </c>
      <c r="AE3000" s="9"/>
      <c r="AF3000" s="9" t="s">
        <v>243</v>
      </c>
      <c r="AG3000" s="9"/>
      <c r="AH3000" s="9"/>
      <c r="AI3000" s="9"/>
      <c r="AJ3000" s="9" t="s">
        <v>185</v>
      </c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 t="s">
        <v>186</v>
      </c>
      <c r="BO3000" s="9"/>
      <c r="BP3000" s="9"/>
      <c r="BQ3000" s="9" t="s">
        <v>219</v>
      </c>
      <c r="BR3000" s="9"/>
      <c r="BS3000" s="9" t="s">
        <v>200</v>
      </c>
      <c r="BT3000" s="9"/>
      <c r="BU3000" s="9"/>
      <c r="BV3000" s="9"/>
      <c r="BW3000" s="9"/>
      <c r="BX3000" s="9"/>
      <c r="BY3000" s="9"/>
      <c r="BZ3000" s="9"/>
      <c r="CA3000" s="10"/>
      <c r="CB3000" s="10" t="str">
        <f t="shared" si="5"/>
        <v/>
      </c>
      <c r="CC3000" s="10"/>
      <c r="CD3000" s="9" t="str">
        <f t="shared" si="2"/>
        <v/>
      </c>
      <c r="CE3000" s="9" t="s">
        <v>168</v>
      </c>
      <c r="CF3000" s="9" t="s">
        <v>236</v>
      </c>
      <c r="CG3000" s="9">
        <f>IF(CF3000="","",VLOOKUP(CF3000,Metadata!$D$2:$H$20,2,FALSE))</f>
        <v>47500</v>
      </c>
      <c r="CH3000" s="9">
        <f>IF(CF3000="","",VLOOKUP(CF3000,Metadata!$D$2:$H$20,4,FALSE))</f>
        <v>45000</v>
      </c>
      <c r="CI3000" s="9">
        <f>IF(CF3000="","",VLOOKUP(CF3000,Metadata!$D$2:$H$20,5,FALSE))</f>
        <v>50000</v>
      </c>
      <c r="CJ3000" s="9">
        <f t="shared" si="3"/>
        <v>47500</v>
      </c>
      <c r="CK3000" s="9" t="s">
        <v>221</v>
      </c>
      <c r="CL3000" s="10">
        <v>5</v>
      </c>
      <c r="CM3000" s="10">
        <v>2</v>
      </c>
      <c r="CN3000" s="10">
        <v>7</v>
      </c>
      <c r="CO3000" s="10">
        <v>6</v>
      </c>
      <c r="CP3000" s="10">
        <v>6</v>
      </c>
      <c r="CQ3000" s="10">
        <v>6</v>
      </c>
      <c r="CR3000" s="10">
        <v>7</v>
      </c>
      <c r="CS3000" s="10">
        <v>6</v>
      </c>
      <c r="CT3000" s="10">
        <v>5</v>
      </c>
      <c r="CU3000" s="10">
        <v>5</v>
      </c>
      <c r="CV3000" s="10">
        <v>3</v>
      </c>
      <c r="CW3000" s="10">
        <v>5</v>
      </c>
      <c r="CX3000" s="10">
        <v>6</v>
      </c>
      <c r="CY3000" s="10">
        <v>5</v>
      </c>
      <c r="CZ3000" s="10">
        <v>6</v>
      </c>
      <c r="DA3000" s="10">
        <v>4</v>
      </c>
      <c r="DB3000" s="10">
        <v>5</v>
      </c>
      <c r="DC3000" s="10">
        <v>5</v>
      </c>
      <c r="DD3000" s="10">
        <v>2</v>
      </c>
      <c r="DE3000" s="10">
        <v>6</v>
      </c>
      <c r="DF3000" s="10">
        <v>6</v>
      </c>
      <c r="DG3000" s="10">
        <v>4</v>
      </c>
      <c r="DH3000" s="10">
        <v>4</v>
      </c>
      <c r="DI3000" s="10">
        <v>4</v>
      </c>
      <c r="DJ3000" s="10">
        <v>2</v>
      </c>
      <c r="DK3000" s="10">
        <v>6</v>
      </c>
      <c r="DL3000" s="10">
        <v>4</v>
      </c>
      <c r="DM3000" s="9" t="s">
        <v>154</v>
      </c>
      <c r="DN3000" s="10">
        <v>1987</v>
      </c>
      <c r="DO3000" s="9">
        <f t="shared" si="9"/>
        <v>34</v>
      </c>
      <c r="DP3000" s="9" t="s">
        <v>155</v>
      </c>
      <c r="DQ3000" s="9" t="s">
        <v>202</v>
      </c>
      <c r="DR3000" s="9" t="s">
        <v>157</v>
      </c>
      <c r="DS3000" s="9" t="s">
        <v>137</v>
      </c>
      <c r="DT3000" s="9" t="s">
        <v>657</v>
      </c>
      <c r="DU3000" s="9" t="s">
        <v>223</v>
      </c>
      <c r="DV3000" s="9" t="str">
        <f>VLOOKUP(DU3000,Metadata!$B$2:$C$7,2,FALSE)</f>
        <v>3 - 6 years</v>
      </c>
    </row>
    <row r="3001" spans="1:126">
      <c r="A3001" s="13">
        <v>3000</v>
      </c>
      <c r="B3001" s="9" t="s">
        <v>135</v>
      </c>
      <c r="C3001" s="9" t="str">
        <f>VLOOKUP(B3001,Metadata!$M$2:$N$6,2,FALSE)</f>
        <v>Permanent Employee</v>
      </c>
      <c r="D3001" s="9" t="s">
        <v>159</v>
      </c>
      <c r="E3001" s="9" t="s">
        <v>137</v>
      </c>
      <c r="F3001" s="9" t="s">
        <v>138</v>
      </c>
      <c r="G3001" s="9" t="s">
        <v>275</v>
      </c>
      <c r="H3001" s="9" t="str">
        <f>IF(G3001="","",VLOOKUP(G3001,Metadata!$J$2:$K$22,2,FALSE))</f>
        <v>Centre</v>
      </c>
      <c r="I3001" s="9" t="s">
        <v>138</v>
      </c>
      <c r="J3001" s="9" t="str">
        <f>IF(I3001="","",VLOOKUP(I3001,Metadata!$P$2:$Q$43,2,FALSE))</f>
        <v>Europe</v>
      </c>
      <c r="K3001" s="9" t="str">
        <f t="shared" si="0"/>
        <v>Portugal</v>
      </c>
      <c r="L3001" s="9" t="s">
        <v>275</v>
      </c>
      <c r="M3001" s="9" t="str">
        <f>IF(L3001="","",VLOOKUP(L3001,Metadata!$J$2:$K$22,2,FALSE))</f>
        <v>Centre</v>
      </c>
      <c r="N3001" s="9" t="s">
        <v>141</v>
      </c>
      <c r="O3001" s="9" t="s">
        <v>137</v>
      </c>
      <c r="P3001" s="9" t="s">
        <v>142</v>
      </c>
      <c r="Q3001" s="10" t="str">
        <f t="shared" si="1"/>
        <v>Full Office Job</v>
      </c>
      <c r="R3001" s="10">
        <v>3</v>
      </c>
      <c r="S3001" s="9" t="s">
        <v>192</v>
      </c>
      <c r="T3001" s="9" t="s">
        <v>137</v>
      </c>
      <c r="U3001" s="9" t="str">
        <f>IF(S3001&lt;&gt;"",S3001,IF(T3001&lt;&gt;"",VLOOKUP(T3001,Metadata!$S$2:$T$228,2,FALSE),""))</f>
        <v>Back-End Developer</v>
      </c>
      <c r="V3001" s="9" t="s">
        <v>137</v>
      </c>
      <c r="W3001" s="9" t="s">
        <v>575</v>
      </c>
      <c r="X3001" s="9" t="s">
        <v>175</v>
      </c>
      <c r="Y3001" s="9" t="s">
        <v>137</v>
      </c>
      <c r="Z3001" s="9" t="s">
        <v>262</v>
      </c>
      <c r="AA3001" s="9" t="s">
        <v>137</v>
      </c>
      <c r="AB3001" s="9" t="s">
        <v>137</v>
      </c>
      <c r="AC3001" s="9"/>
      <c r="AD3001" s="9"/>
      <c r="AE3001" s="9" t="s">
        <v>194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 t="s">
        <v>198</v>
      </c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10"/>
      <c r="CB3001" s="10" t="str">
        <f t="shared" si="5"/>
        <v/>
      </c>
      <c r="CC3001" s="10"/>
      <c r="CD3001" s="9" t="str">
        <f t="shared" si="2"/>
        <v/>
      </c>
      <c r="CE3001" s="9" t="s">
        <v>168</v>
      </c>
      <c r="CF3001" s="9" t="s">
        <v>225</v>
      </c>
      <c r="CG3001" s="9">
        <f>IF(CF3001="","",VLOOKUP(CF3001,Metadata!$D$2:$H$20,2,FALSE))</f>
        <v>22500</v>
      </c>
      <c r="CH3001" s="9">
        <f>IF(CF3001="","",VLOOKUP(CF3001,Metadata!$D$2:$H$20,4,FALSE))</f>
        <v>20000</v>
      </c>
      <c r="CI3001" s="9">
        <f>IF(CF3001="","",VLOOKUP(CF3001,Metadata!$D$2:$H$20,5,FALSE))</f>
        <v>25000</v>
      </c>
      <c r="CJ3001" s="9">
        <f t="shared" si="3"/>
        <v>22500</v>
      </c>
      <c r="CK3001" s="9" t="s">
        <v>201</v>
      </c>
      <c r="CL3001" s="10">
        <v>7</v>
      </c>
      <c r="CM3001" s="10">
        <v>1</v>
      </c>
      <c r="CN3001" s="10">
        <v>7</v>
      </c>
      <c r="CO3001" s="10">
        <v>6</v>
      </c>
      <c r="CP3001" s="10">
        <v>5</v>
      </c>
      <c r="CQ3001" s="10">
        <v>6</v>
      </c>
      <c r="CR3001" s="10">
        <v>2</v>
      </c>
      <c r="CS3001" s="10">
        <v>6</v>
      </c>
      <c r="CT3001" s="10">
        <v>6</v>
      </c>
      <c r="CU3001" s="10">
        <v>3</v>
      </c>
      <c r="CV3001" s="10">
        <v>5</v>
      </c>
      <c r="CW3001" s="10">
        <v>5</v>
      </c>
      <c r="CX3001" s="10">
        <v>5</v>
      </c>
      <c r="CY3001" s="10">
        <v>5</v>
      </c>
      <c r="CZ3001" s="10">
        <v>6</v>
      </c>
      <c r="DA3001" s="10">
        <v>5</v>
      </c>
      <c r="DB3001" s="10">
        <v>2</v>
      </c>
      <c r="DC3001" s="10">
        <v>3</v>
      </c>
      <c r="DD3001" s="10">
        <v>4</v>
      </c>
      <c r="DE3001" s="10">
        <v>5</v>
      </c>
      <c r="DF3001" s="10">
        <v>7</v>
      </c>
      <c r="DG3001" s="10">
        <v>6</v>
      </c>
      <c r="DH3001" s="10">
        <v>6</v>
      </c>
      <c r="DI3001" s="10">
        <v>6</v>
      </c>
      <c r="DJ3001" s="10">
        <v>3</v>
      </c>
      <c r="DK3001" s="10">
        <v>5</v>
      </c>
      <c r="DL3001" s="10">
        <v>5</v>
      </c>
      <c r="DM3001" s="9" t="s">
        <v>154</v>
      </c>
      <c r="DN3001" s="10">
        <v>1983</v>
      </c>
      <c r="DO3001" s="9">
        <f t="shared" si="9"/>
        <v>38</v>
      </c>
      <c r="DP3001" s="9" t="s">
        <v>155</v>
      </c>
      <c r="DQ3001" s="9" t="s">
        <v>202</v>
      </c>
      <c r="DR3001" s="9" t="s">
        <v>157</v>
      </c>
      <c r="DS3001" s="9" t="s">
        <v>137</v>
      </c>
      <c r="DT3001" s="9" t="s">
        <v>657</v>
      </c>
      <c r="DU3001" s="9" t="s">
        <v>168</v>
      </c>
      <c r="DV3001" s="9" t="str">
        <f>VLOOKUP(DU3001,Metadata!$B$2:$C$7,2,FALSE)</f>
        <v>0 - 3 years</v>
      </c>
    </row>
    <row r="3002" spans="1:126">
      <c r="A3002" s="13">
        <v>3001</v>
      </c>
      <c r="B3002" s="9" t="s">
        <v>135</v>
      </c>
      <c r="C3002" s="9" t="str">
        <f>VLOOKUP(B3002,Metadata!$M$2:$N$6,2,FALSE)</f>
        <v>Permanent Employee</v>
      </c>
      <c r="D3002" s="9" t="s">
        <v>159</v>
      </c>
      <c r="E3002" s="9" t="s">
        <v>137</v>
      </c>
      <c r="F3002" s="9" t="s">
        <v>138</v>
      </c>
      <c r="G3002" s="9" t="s">
        <v>172</v>
      </c>
      <c r="H3002" s="9" t="str">
        <f>IF(G3002="","",VLOOKUP(G3002,Metadata!$J$2:$K$22,2,FALSE))</f>
        <v>Porto Metropolitan Area</v>
      </c>
      <c r="I3002" s="9" t="s">
        <v>138</v>
      </c>
      <c r="J3002" s="9" t="str">
        <f>IF(I3002="","",VLOOKUP(I3002,Metadata!$P$2:$Q$43,2,FALSE))</f>
        <v>Europe</v>
      </c>
      <c r="K3002" s="9" t="str">
        <f t="shared" si="0"/>
        <v>Portugal</v>
      </c>
      <c r="L3002" s="9" t="s">
        <v>172</v>
      </c>
      <c r="M3002" s="9" t="str">
        <f>IF(L3002="","",VLOOKUP(L3002,Metadata!$J$2:$K$22,2,FALSE))</f>
        <v>Porto Metropolitan Area</v>
      </c>
      <c r="N3002" s="9" t="s">
        <v>141</v>
      </c>
      <c r="O3002" s="9" t="s">
        <v>137</v>
      </c>
      <c r="P3002" s="9" t="s">
        <v>191</v>
      </c>
      <c r="Q3002" s="10" t="str">
        <f t="shared" si="1"/>
        <v>Remote Job (full or flexible)</v>
      </c>
      <c r="R3002" s="10">
        <v>7</v>
      </c>
      <c r="S3002" s="9" t="s">
        <v>161</v>
      </c>
      <c r="T3002" s="9" t="s">
        <v>137</v>
      </c>
      <c r="U3002" s="9" t="str">
        <f>IF(S3002&lt;&gt;"",S3002,IF(T3002&lt;&gt;"",VLOOKUP(T3002,Metadata!$S$2:$T$228,2,FALSE),""))</f>
        <v>Full-Stack Developer</v>
      </c>
      <c r="V3002" s="9" t="s">
        <v>256</v>
      </c>
      <c r="W3002" s="9" t="s">
        <v>137</v>
      </c>
      <c r="X3002" s="9" t="s">
        <v>175</v>
      </c>
      <c r="Y3002" s="9" t="s">
        <v>137</v>
      </c>
      <c r="Z3002" s="9" t="s">
        <v>262</v>
      </c>
      <c r="AA3002" s="9" t="s">
        <v>165</v>
      </c>
      <c r="AB3002" s="9" t="s">
        <v>137</v>
      </c>
      <c r="AC3002" s="9"/>
      <c r="AD3002" s="9"/>
      <c r="AE3002" s="9"/>
      <c r="AF3002" s="9"/>
      <c r="AG3002" s="9"/>
      <c r="AH3002" s="9"/>
      <c r="AI3002" s="9"/>
      <c r="AJ3002" s="9" t="s">
        <v>185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 t="s">
        <v>178</v>
      </c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 t="s">
        <v>247</v>
      </c>
      <c r="BS3002" s="9"/>
      <c r="BT3002" s="9"/>
      <c r="BU3002" s="9"/>
      <c r="BV3002" s="9"/>
      <c r="BW3002" s="9"/>
      <c r="BX3002" s="9"/>
      <c r="BY3002" s="9"/>
      <c r="BZ3002" s="9"/>
      <c r="CA3002" s="10"/>
      <c r="CB3002" s="10" t="str">
        <f t="shared" si="5"/>
        <v/>
      </c>
      <c r="CC3002" s="10"/>
      <c r="CD3002" s="9" t="str">
        <f t="shared" si="2"/>
        <v/>
      </c>
      <c r="CE3002" s="9" t="s">
        <v>232</v>
      </c>
      <c r="CF3002" s="9" t="s">
        <v>254</v>
      </c>
      <c r="CG3002" s="9">
        <f>IF(CF3002="","",VLOOKUP(CF3002,Metadata!$D$2:$H$20,2,FALSE))</f>
        <v>37500</v>
      </c>
      <c r="CH3002" s="9">
        <f>IF(CF3002="","",VLOOKUP(CF3002,Metadata!$D$2:$H$20,4,FALSE))</f>
        <v>35000</v>
      </c>
      <c r="CI3002" s="9">
        <f>IF(CF3002="","",VLOOKUP(CF3002,Metadata!$D$2:$H$20,5,FALSE))</f>
        <v>40000</v>
      </c>
      <c r="CJ3002" s="9">
        <f t="shared" si="3"/>
        <v>37500</v>
      </c>
      <c r="CK3002" s="9" t="s">
        <v>201</v>
      </c>
      <c r="CL3002" s="10">
        <v>6</v>
      </c>
      <c r="CM3002" s="10">
        <v>5</v>
      </c>
      <c r="CN3002" s="10">
        <v>7</v>
      </c>
      <c r="CO3002" s="10">
        <v>7</v>
      </c>
      <c r="CP3002" s="10">
        <v>5</v>
      </c>
      <c r="CQ3002" s="10">
        <v>5</v>
      </c>
      <c r="CR3002" s="10">
        <v>6</v>
      </c>
      <c r="CS3002" s="10">
        <v>6</v>
      </c>
      <c r="CT3002" s="10">
        <v>5</v>
      </c>
      <c r="CU3002" s="10">
        <v>6</v>
      </c>
      <c r="CV3002" s="10">
        <v>4</v>
      </c>
      <c r="CW3002" s="10">
        <v>4</v>
      </c>
      <c r="CX3002" s="10">
        <v>6</v>
      </c>
      <c r="CY3002" s="10">
        <v>6</v>
      </c>
      <c r="CZ3002" s="10">
        <v>4</v>
      </c>
      <c r="DA3002" s="10">
        <v>7</v>
      </c>
      <c r="DB3002" s="10">
        <v>4</v>
      </c>
      <c r="DC3002" s="10">
        <v>7</v>
      </c>
      <c r="DD3002" s="10">
        <v>6</v>
      </c>
      <c r="DE3002" s="10">
        <v>7</v>
      </c>
      <c r="DF3002" s="10">
        <v>5</v>
      </c>
      <c r="DG3002" s="10">
        <v>5</v>
      </c>
      <c r="DH3002" s="10">
        <v>4</v>
      </c>
      <c r="DI3002" s="10">
        <v>7</v>
      </c>
      <c r="DJ3002" s="10">
        <v>3</v>
      </c>
      <c r="DK3002" s="10">
        <v>5</v>
      </c>
      <c r="DL3002" s="10">
        <v>5</v>
      </c>
      <c r="DM3002" s="9" t="s">
        <v>154</v>
      </c>
      <c r="DN3002" s="10">
        <v>1993</v>
      </c>
      <c r="DO3002" s="9">
        <f t="shared" si="9"/>
        <v>28</v>
      </c>
      <c r="DP3002" s="9" t="s">
        <v>155</v>
      </c>
      <c r="DQ3002" s="9" t="s">
        <v>202</v>
      </c>
      <c r="DR3002" s="9" t="s">
        <v>157</v>
      </c>
      <c r="DS3002" s="9" t="s">
        <v>137</v>
      </c>
      <c r="DT3002" s="9" t="s">
        <v>657</v>
      </c>
      <c r="DU3002" s="9" t="s">
        <v>223</v>
      </c>
      <c r="DV3002" s="9" t="str">
        <f>VLOOKUP(DU3002,Metadata!$B$2:$C$7,2,FALSE)</f>
        <v>3 - 6 years</v>
      </c>
    </row>
    <row r="3003" spans="1:126">
      <c r="A3003" s="13">
        <v>3002</v>
      </c>
      <c r="B3003" s="9" t="s">
        <v>171</v>
      </c>
      <c r="C3003" s="9" t="str">
        <f>VLOOKUP(B3003,Metadata!$M$2:$N$6,2,FALSE)</f>
        <v>Contractor</v>
      </c>
      <c r="D3003" s="9" t="s">
        <v>137</v>
      </c>
      <c r="E3003" s="9" t="s">
        <v>136</v>
      </c>
      <c r="F3003" s="9" t="s">
        <v>138</v>
      </c>
      <c r="G3003" s="9" t="s">
        <v>140</v>
      </c>
      <c r="H3003" s="9" t="str">
        <f>IF(G3003="","",VLOOKUP(G3003,Metadata!$J$2:$K$22,2,FALSE))</f>
        <v>Lisbon Metropolitan Area</v>
      </c>
      <c r="I3003" s="9" t="s">
        <v>138</v>
      </c>
      <c r="J3003" s="9" t="str">
        <f>IF(I3003="","",VLOOKUP(I3003,Metadata!$P$2:$Q$43,2,FALSE))</f>
        <v>Europe</v>
      </c>
      <c r="K3003" s="9" t="str">
        <f t="shared" si="0"/>
        <v>Portugal</v>
      </c>
      <c r="L3003" s="9" t="s">
        <v>140</v>
      </c>
      <c r="M3003" s="9" t="str">
        <f>IF(L3003="","",VLOOKUP(L3003,Metadata!$J$2:$K$22,2,FALSE))</f>
        <v>Lisbon Metropolitan Area</v>
      </c>
      <c r="N3003" s="9" t="s">
        <v>141</v>
      </c>
      <c r="O3003" s="9" t="s">
        <v>137</v>
      </c>
      <c r="P3003" s="9" t="s">
        <v>142</v>
      </c>
      <c r="Q3003" s="10" t="str">
        <f t="shared" si="1"/>
        <v>Full Office Job</v>
      </c>
      <c r="R3003" s="10">
        <v>4</v>
      </c>
      <c r="S3003" s="9" t="s">
        <v>266</v>
      </c>
      <c r="T3003" s="9" t="s">
        <v>137</v>
      </c>
      <c r="U3003" s="9" t="str">
        <f>IF(S3003&lt;&gt;"",S3003,IF(T3003&lt;&gt;"",VLOOKUP(T3003,Metadata!$S$2:$T$228,2,FALSE),""))</f>
        <v>Data Scientist/Data Engineer</v>
      </c>
      <c r="V3003" s="9" t="s">
        <v>309</v>
      </c>
      <c r="W3003" s="9" t="s">
        <v>137</v>
      </c>
      <c r="X3003" s="9" t="s">
        <v>163</v>
      </c>
      <c r="Y3003" s="9" t="s">
        <v>137</v>
      </c>
      <c r="Z3003" s="9" t="s">
        <v>164</v>
      </c>
      <c r="AA3003" s="9" t="s">
        <v>137</v>
      </c>
      <c r="AB3003" s="9" t="s">
        <v>253</v>
      </c>
      <c r="AC3003" s="9" t="s">
        <v>147</v>
      </c>
      <c r="AD3003" s="9"/>
      <c r="AE3003" s="9"/>
      <c r="AF3003" s="9" t="s">
        <v>243</v>
      </c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 t="s">
        <v>258</v>
      </c>
      <c r="BV3003" s="9"/>
      <c r="BW3003" s="9"/>
      <c r="BX3003" s="9"/>
      <c r="BY3003" s="9"/>
      <c r="BZ3003" s="9"/>
      <c r="CA3003" s="10">
        <v>1</v>
      </c>
      <c r="CB3003" s="10" t="str">
        <f t="shared" si="5"/>
        <v>Less than 3 months</v>
      </c>
      <c r="CC3003" s="10">
        <v>19</v>
      </c>
      <c r="CD3003" s="9">
        <f t="shared" si="2"/>
        <v>30400</v>
      </c>
      <c r="CE3003" s="9" t="s">
        <v>137</v>
      </c>
      <c r="CF3003" s="9" t="s">
        <v>137</v>
      </c>
      <c r="CG3003" s="9" t="str">
        <f>IF(CF3003="","",VLOOKUP(CF3003,Metadata!$D$2:$H$20,2,FALSE))</f>
        <v/>
      </c>
      <c r="CH3003" s="9" t="str">
        <f>IF(CF3003="","",VLOOKUP(CF3003,Metadata!$D$2:$H$20,4,FALSE))</f>
        <v/>
      </c>
      <c r="CI3003" s="9" t="str">
        <f>IF(CF3003="","",VLOOKUP(CF3003,Metadata!$D$2:$H$20,5,FALSE))</f>
        <v/>
      </c>
      <c r="CJ3003" s="9">
        <f t="shared" si="3"/>
        <v>30400</v>
      </c>
      <c r="CK3003" s="9" t="s">
        <v>180</v>
      </c>
      <c r="CL3003" s="10">
        <v>2</v>
      </c>
      <c r="CM3003" s="10">
        <v>3</v>
      </c>
      <c r="CN3003" s="10">
        <v>5</v>
      </c>
      <c r="CO3003" s="10">
        <v>7</v>
      </c>
      <c r="CP3003" s="10">
        <v>3</v>
      </c>
      <c r="CQ3003" s="10">
        <v>6</v>
      </c>
      <c r="CR3003" s="10">
        <v>4</v>
      </c>
      <c r="CS3003" s="10">
        <v>4</v>
      </c>
      <c r="CT3003" s="10">
        <v>6</v>
      </c>
      <c r="CU3003" s="10">
        <v>4</v>
      </c>
      <c r="CV3003" s="10">
        <v>4</v>
      </c>
      <c r="CW3003" s="10">
        <v>4</v>
      </c>
      <c r="CX3003" s="10">
        <v>7</v>
      </c>
      <c r="CY3003" s="10">
        <v>3</v>
      </c>
      <c r="CZ3003" s="10">
        <v>5</v>
      </c>
      <c r="DA3003" s="10">
        <v>1</v>
      </c>
      <c r="DB3003" s="10">
        <v>1</v>
      </c>
      <c r="DC3003" s="10">
        <v>7</v>
      </c>
      <c r="DD3003" s="10">
        <v>2</v>
      </c>
      <c r="DE3003" s="10">
        <v>5</v>
      </c>
      <c r="DF3003" s="10">
        <v>3</v>
      </c>
      <c r="DG3003" s="10">
        <v>7</v>
      </c>
      <c r="DH3003" s="10">
        <v>1</v>
      </c>
      <c r="DI3003" s="10">
        <v>4</v>
      </c>
      <c r="DJ3003" s="10">
        <v>7</v>
      </c>
      <c r="DK3003" s="10">
        <v>1</v>
      </c>
      <c r="DL3003" s="10">
        <v>4</v>
      </c>
      <c r="DM3003" s="9" t="s">
        <v>474</v>
      </c>
      <c r="DN3003" s="10">
        <v>1988</v>
      </c>
      <c r="DO3003" s="9">
        <f t="shared" si="9"/>
        <v>33</v>
      </c>
      <c r="DP3003" s="9" t="s">
        <v>155</v>
      </c>
      <c r="DQ3003" s="9" t="s">
        <v>156</v>
      </c>
      <c r="DR3003" s="9" t="s">
        <v>342</v>
      </c>
      <c r="DS3003" s="9" t="s">
        <v>137</v>
      </c>
      <c r="DT3003" s="9" t="s">
        <v>657</v>
      </c>
      <c r="DU3003" s="9" t="s">
        <v>203</v>
      </c>
      <c r="DV3003" s="9" t="str">
        <f>VLOOKUP(DU3003,Metadata!$B$2:$C$7,2,FALSE)</f>
        <v>6+ years</v>
      </c>
    </row>
    <row r="3004" spans="1:126">
      <c r="A3004" s="13">
        <v>3003</v>
      </c>
      <c r="B3004" s="9" t="s">
        <v>135</v>
      </c>
      <c r="C3004" s="9" t="str">
        <f>VLOOKUP(B3004,Metadata!$M$2:$N$6,2,FALSE)</f>
        <v>Permanent Employee</v>
      </c>
      <c r="D3004" s="9" t="s">
        <v>159</v>
      </c>
      <c r="E3004" s="9" t="s">
        <v>137</v>
      </c>
      <c r="F3004" s="9" t="s">
        <v>138</v>
      </c>
      <c r="G3004" s="9" t="s">
        <v>265</v>
      </c>
      <c r="H3004" s="9" t="str">
        <f>IF(G3004="","",VLOOKUP(G3004,Metadata!$J$2:$K$22,2,FALSE))</f>
        <v>Azores and Madeira</v>
      </c>
      <c r="I3004" s="9" t="s">
        <v>138</v>
      </c>
      <c r="J3004" s="9" t="str">
        <f>IF(I3004="","",VLOOKUP(I3004,Metadata!$P$2:$Q$43,2,FALSE))</f>
        <v>Europe</v>
      </c>
      <c r="K3004" s="9" t="str">
        <f t="shared" si="0"/>
        <v>Portugal</v>
      </c>
      <c r="L3004" s="9" t="s">
        <v>140</v>
      </c>
      <c r="M3004" s="9" t="str">
        <f>IF(L3004="","",VLOOKUP(L3004,Metadata!$J$2:$K$22,2,FALSE))</f>
        <v>Lisbon Metropolitan Area</v>
      </c>
      <c r="N3004" s="9" t="s">
        <v>214</v>
      </c>
      <c r="O3004" s="9" t="s">
        <v>239</v>
      </c>
      <c r="P3004" s="9" t="s">
        <v>142</v>
      </c>
      <c r="Q3004" s="10" t="str">
        <f t="shared" si="1"/>
        <v>Full Office Job</v>
      </c>
      <c r="R3004" s="10">
        <v>7</v>
      </c>
      <c r="S3004" s="9" t="s">
        <v>216</v>
      </c>
      <c r="T3004" s="9" t="s">
        <v>137</v>
      </c>
      <c r="U3004" s="9" t="str">
        <f>IF(S3004&lt;&gt;"",S3004,IF(T3004&lt;&gt;"",VLOOKUP(T3004,Metadata!$S$2:$T$228,2,FALSE),""))</f>
        <v>Front-End Developer</v>
      </c>
      <c r="V3004" s="9" t="s">
        <v>144</v>
      </c>
      <c r="W3004" s="9" t="s">
        <v>137</v>
      </c>
      <c r="X3004" s="9" t="s">
        <v>145</v>
      </c>
      <c r="Y3004" s="9" t="s">
        <v>137</v>
      </c>
      <c r="Z3004" s="9" t="s">
        <v>184</v>
      </c>
      <c r="AA3004" s="9" t="s">
        <v>165</v>
      </c>
      <c r="AB3004" s="9" t="s">
        <v>253</v>
      </c>
      <c r="AC3004" s="9"/>
      <c r="AD3004" s="9"/>
      <c r="AE3004" s="9"/>
      <c r="AF3004" s="9"/>
      <c r="AG3004" s="9"/>
      <c r="AH3004" s="9"/>
      <c r="AI3004" s="9"/>
      <c r="AJ3004" s="9" t="s">
        <v>185</v>
      </c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 t="s">
        <v>178</v>
      </c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 t="s">
        <v>199</v>
      </c>
      <c r="BM3004" s="9"/>
      <c r="BN3004" s="9" t="s">
        <v>186</v>
      </c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10"/>
      <c r="CB3004" s="10" t="str">
        <f t="shared" si="5"/>
        <v/>
      </c>
      <c r="CC3004" s="10"/>
      <c r="CD3004" s="9" t="str">
        <f t="shared" si="2"/>
        <v/>
      </c>
      <c r="CE3004" s="9" t="s">
        <v>151</v>
      </c>
      <c r="CF3004" s="9" t="s">
        <v>254</v>
      </c>
      <c r="CG3004" s="9">
        <f>IF(CF3004="","",VLOOKUP(CF3004,Metadata!$D$2:$H$20,2,FALSE))</f>
        <v>37500</v>
      </c>
      <c r="CH3004" s="9">
        <f>IF(CF3004="","",VLOOKUP(CF3004,Metadata!$D$2:$H$20,4,FALSE))</f>
        <v>35000</v>
      </c>
      <c r="CI3004" s="9">
        <f>IF(CF3004="","",VLOOKUP(CF3004,Metadata!$D$2:$H$20,5,FALSE))</f>
        <v>40000</v>
      </c>
      <c r="CJ3004" s="9">
        <f t="shared" si="3"/>
        <v>37500</v>
      </c>
      <c r="CK3004" s="9" t="s">
        <v>189</v>
      </c>
      <c r="CL3004" s="10">
        <v>1</v>
      </c>
      <c r="CM3004" s="10">
        <v>4</v>
      </c>
      <c r="CN3004" s="10">
        <v>7</v>
      </c>
      <c r="CO3004" s="10">
        <v>7</v>
      </c>
      <c r="CP3004" s="10">
        <v>7</v>
      </c>
      <c r="CQ3004" s="10">
        <v>7</v>
      </c>
      <c r="CR3004" s="10">
        <v>7</v>
      </c>
      <c r="CS3004" s="10">
        <v>7</v>
      </c>
      <c r="CT3004" s="10">
        <v>7</v>
      </c>
      <c r="CU3004" s="10">
        <v>7</v>
      </c>
      <c r="CV3004" s="10">
        <v>1</v>
      </c>
      <c r="CW3004" s="10">
        <v>5</v>
      </c>
      <c r="CX3004" s="10">
        <v>7</v>
      </c>
      <c r="CY3004" s="10">
        <v>6</v>
      </c>
      <c r="CZ3004" s="10">
        <v>4</v>
      </c>
      <c r="DA3004" s="10">
        <v>4</v>
      </c>
      <c r="DB3004" s="10">
        <v>4</v>
      </c>
      <c r="DC3004" s="10">
        <v>4</v>
      </c>
      <c r="DD3004" s="10">
        <v>4</v>
      </c>
      <c r="DE3004" s="10">
        <v>7</v>
      </c>
      <c r="DF3004" s="10">
        <v>6</v>
      </c>
      <c r="DG3004" s="10">
        <v>7</v>
      </c>
      <c r="DH3004" s="10">
        <v>7</v>
      </c>
      <c r="DI3004" s="10">
        <v>1</v>
      </c>
      <c r="DJ3004" s="10">
        <v>1</v>
      </c>
      <c r="DK3004" s="10">
        <v>1</v>
      </c>
      <c r="DL3004" s="10">
        <v>1</v>
      </c>
      <c r="DM3004" s="9" t="s">
        <v>154</v>
      </c>
      <c r="DN3004" s="10">
        <v>1982</v>
      </c>
      <c r="DO3004" s="9">
        <f t="shared" si="9"/>
        <v>39</v>
      </c>
      <c r="DP3004" s="9" t="s">
        <v>155</v>
      </c>
      <c r="DQ3004" s="9" t="s">
        <v>227</v>
      </c>
      <c r="DR3004" s="9" t="s">
        <v>157</v>
      </c>
      <c r="DS3004" s="9" t="s">
        <v>137</v>
      </c>
      <c r="DT3004" s="9" t="s">
        <v>657</v>
      </c>
      <c r="DU3004" s="9" t="s">
        <v>158</v>
      </c>
      <c r="DV3004" s="9" t="str">
        <f>VLOOKUP(DU3004,Metadata!$B$2:$C$7,2,FALSE)</f>
        <v>6+ years</v>
      </c>
    </row>
    <row r="3005" spans="1:126">
      <c r="A3005" s="13">
        <v>3004</v>
      </c>
      <c r="B3005" s="9" t="s">
        <v>135</v>
      </c>
      <c r="C3005" s="9" t="str">
        <f>VLOOKUP(B3005,Metadata!$M$2:$N$6,2,FALSE)</f>
        <v>Permanent Employee</v>
      </c>
      <c r="D3005" s="9" t="s">
        <v>159</v>
      </c>
      <c r="E3005" s="9" t="s">
        <v>137</v>
      </c>
      <c r="F3005" s="9" t="s">
        <v>138</v>
      </c>
      <c r="G3005" s="9" t="s">
        <v>172</v>
      </c>
      <c r="H3005" s="9" t="str">
        <f>IF(G3005="","",VLOOKUP(G3005,Metadata!$J$2:$K$22,2,FALSE))</f>
        <v>Porto Metropolitan Area</v>
      </c>
      <c r="I3005" s="9" t="s">
        <v>138</v>
      </c>
      <c r="J3005" s="9" t="str">
        <f>IF(I3005="","",VLOOKUP(I3005,Metadata!$P$2:$Q$43,2,FALSE))</f>
        <v>Europe</v>
      </c>
      <c r="K3005" s="9" t="str">
        <f t="shared" si="0"/>
        <v>Portugal</v>
      </c>
      <c r="L3005" s="9" t="s">
        <v>172</v>
      </c>
      <c r="M3005" s="9" t="str">
        <f>IF(L3005="","",VLOOKUP(L3005,Metadata!$J$2:$K$22,2,FALSE))</f>
        <v>Porto Metropolitan Area</v>
      </c>
      <c r="N3005" s="9" t="s">
        <v>141</v>
      </c>
      <c r="O3005" s="9" t="s">
        <v>137</v>
      </c>
      <c r="P3005" s="9" t="s">
        <v>191</v>
      </c>
      <c r="Q3005" s="10" t="str">
        <f t="shared" si="1"/>
        <v>Remote Job (full or flexible)</v>
      </c>
      <c r="R3005" s="10">
        <v>6</v>
      </c>
      <c r="S3005" s="9" t="s">
        <v>192</v>
      </c>
      <c r="T3005" s="9" t="s">
        <v>137</v>
      </c>
      <c r="U3005" s="9" t="str">
        <f>IF(S3005&lt;&gt;"",S3005,IF(T3005&lt;&gt;"",VLOOKUP(T3005,Metadata!$S$2:$T$228,2,FALSE),""))</f>
        <v>Back-End Developer</v>
      </c>
      <c r="V3005" s="9" t="s">
        <v>144</v>
      </c>
      <c r="W3005" s="9" t="s">
        <v>137</v>
      </c>
      <c r="X3005" s="9" t="s">
        <v>175</v>
      </c>
      <c r="Y3005" s="9" t="s">
        <v>137</v>
      </c>
      <c r="Z3005" s="9" t="s">
        <v>262</v>
      </c>
      <c r="AA3005" s="9" t="s">
        <v>137</v>
      </c>
      <c r="AB3005" s="9" t="s">
        <v>253</v>
      </c>
      <c r="AC3005" s="9" t="s">
        <v>147</v>
      </c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 t="s">
        <v>330</v>
      </c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 t="s">
        <v>551</v>
      </c>
      <c r="CA3005" s="10"/>
      <c r="CB3005" s="10" t="str">
        <f t="shared" si="5"/>
        <v/>
      </c>
      <c r="CC3005" s="10"/>
      <c r="CD3005" s="9" t="str">
        <f t="shared" si="2"/>
        <v/>
      </c>
      <c r="CE3005" s="9" t="s">
        <v>232</v>
      </c>
      <c r="CF3005" s="9" t="s">
        <v>254</v>
      </c>
      <c r="CG3005" s="9">
        <f>IF(CF3005="","",VLOOKUP(CF3005,Metadata!$D$2:$H$20,2,FALSE))</f>
        <v>37500</v>
      </c>
      <c r="CH3005" s="9">
        <f>IF(CF3005="","",VLOOKUP(CF3005,Metadata!$D$2:$H$20,4,FALSE))</f>
        <v>35000</v>
      </c>
      <c r="CI3005" s="9">
        <f>IF(CF3005="","",VLOOKUP(CF3005,Metadata!$D$2:$H$20,5,FALSE))</f>
        <v>40000</v>
      </c>
      <c r="CJ3005" s="9">
        <f t="shared" si="3"/>
        <v>37500</v>
      </c>
      <c r="CK3005" s="9" t="s">
        <v>201</v>
      </c>
      <c r="CL3005" s="10">
        <v>7</v>
      </c>
      <c r="CM3005" s="10">
        <v>1</v>
      </c>
      <c r="CN3005" s="10">
        <v>7</v>
      </c>
      <c r="CO3005" s="10">
        <v>7</v>
      </c>
      <c r="CP3005" s="10">
        <v>4</v>
      </c>
      <c r="CQ3005" s="10">
        <v>7</v>
      </c>
      <c r="CR3005" s="10">
        <v>7</v>
      </c>
      <c r="CS3005" s="10">
        <v>7</v>
      </c>
      <c r="CT3005" s="10">
        <v>7</v>
      </c>
      <c r="CU3005" s="10">
        <v>7</v>
      </c>
      <c r="CV3005" s="10">
        <v>4</v>
      </c>
      <c r="CW3005" s="10">
        <v>4</v>
      </c>
      <c r="CX3005" s="10">
        <v>7</v>
      </c>
      <c r="CY3005" s="10">
        <v>7</v>
      </c>
      <c r="CZ3005" s="10">
        <v>7</v>
      </c>
      <c r="DA3005" s="10">
        <v>7</v>
      </c>
      <c r="DB3005" s="10">
        <v>4</v>
      </c>
      <c r="DC3005" s="10">
        <v>7</v>
      </c>
      <c r="DD3005" s="10">
        <v>4</v>
      </c>
      <c r="DE3005" s="10">
        <v>7</v>
      </c>
      <c r="DF3005" s="10">
        <v>4</v>
      </c>
      <c r="DG3005" s="10">
        <v>7</v>
      </c>
      <c r="DH3005" s="10">
        <v>4</v>
      </c>
      <c r="DI3005" s="10">
        <v>4</v>
      </c>
      <c r="DJ3005" s="10">
        <v>4</v>
      </c>
      <c r="DK3005" s="10">
        <v>4</v>
      </c>
      <c r="DL3005" s="10">
        <v>1</v>
      </c>
      <c r="DM3005" s="9" t="s">
        <v>154</v>
      </c>
      <c r="DN3005" s="10">
        <v>1993</v>
      </c>
      <c r="DO3005" s="9">
        <f t="shared" si="9"/>
        <v>28</v>
      </c>
      <c r="DP3005" s="9" t="s">
        <v>155</v>
      </c>
      <c r="DQ3005" s="9" t="s">
        <v>156</v>
      </c>
      <c r="DR3005" s="9" t="s">
        <v>157</v>
      </c>
      <c r="DS3005" s="9" t="s">
        <v>137</v>
      </c>
      <c r="DT3005" s="9" t="s">
        <v>657</v>
      </c>
      <c r="DU3005" s="9" t="s">
        <v>223</v>
      </c>
      <c r="DV3005" s="9" t="str">
        <f>VLOOKUP(DU3005,Metadata!$B$2:$C$7,2,FALSE)</f>
        <v>3 - 6 years</v>
      </c>
    </row>
    <row r="3006" spans="1:126">
      <c r="A3006" s="13">
        <v>3005</v>
      </c>
      <c r="B3006" s="9" t="s">
        <v>135</v>
      </c>
      <c r="C3006" s="9" t="str">
        <f>VLOOKUP(B3006,Metadata!$M$2:$N$6,2,FALSE)</f>
        <v>Permanent Employee</v>
      </c>
      <c r="D3006" s="9" t="s">
        <v>159</v>
      </c>
      <c r="E3006" s="9" t="s">
        <v>137</v>
      </c>
      <c r="F3006" s="9" t="s">
        <v>138</v>
      </c>
      <c r="G3006" s="9" t="s">
        <v>140</v>
      </c>
      <c r="H3006" s="9" t="str">
        <f>IF(G3006="","",VLOOKUP(G3006,Metadata!$J$2:$K$22,2,FALSE))</f>
        <v>Lisbon Metropolitan Area</v>
      </c>
      <c r="I3006" s="9" t="s">
        <v>138</v>
      </c>
      <c r="J3006" s="9" t="str">
        <f>IF(I3006="","",VLOOKUP(I3006,Metadata!$P$2:$Q$43,2,FALSE))</f>
        <v>Europe</v>
      </c>
      <c r="K3006" s="9" t="str">
        <f t="shared" si="0"/>
        <v>Portugal</v>
      </c>
      <c r="L3006" s="9" t="s">
        <v>275</v>
      </c>
      <c r="M3006" s="9" t="str">
        <f>IF(L3006="","",VLOOKUP(L3006,Metadata!$J$2:$K$22,2,FALSE))</f>
        <v>Centre</v>
      </c>
      <c r="N3006" s="9" t="s">
        <v>214</v>
      </c>
      <c r="O3006" s="9" t="s">
        <v>259</v>
      </c>
      <c r="P3006" s="9" t="s">
        <v>191</v>
      </c>
      <c r="Q3006" s="10" t="str">
        <f t="shared" si="1"/>
        <v>Remote Job (full or flexible)</v>
      </c>
      <c r="R3006" s="10">
        <v>5</v>
      </c>
      <c r="S3006" s="9" t="s">
        <v>137</v>
      </c>
      <c r="T3006" s="9" t="s">
        <v>537</v>
      </c>
      <c r="U3006" s="9" t="str">
        <f>IF(S3006&lt;&gt;"",S3006,IF(T3006&lt;&gt;"",VLOOKUP(T3006,Metadata!$S$2:$T$228,2,FALSE),""))</f>
        <v>CTO</v>
      </c>
      <c r="V3006" s="9" t="s">
        <v>217</v>
      </c>
      <c r="W3006" s="9" t="s">
        <v>137</v>
      </c>
      <c r="X3006" s="9" t="s">
        <v>145</v>
      </c>
      <c r="Y3006" s="9" t="s">
        <v>137</v>
      </c>
      <c r="Z3006" s="9" t="s">
        <v>146</v>
      </c>
      <c r="AA3006" s="9" t="s">
        <v>165</v>
      </c>
      <c r="AB3006" s="9" t="s">
        <v>137</v>
      </c>
      <c r="AC3006" s="9" t="s">
        <v>147</v>
      </c>
      <c r="AD3006" s="9" t="s">
        <v>148</v>
      </c>
      <c r="AE3006" s="9" t="s">
        <v>194</v>
      </c>
      <c r="AF3006" s="9"/>
      <c r="AG3006" s="9" t="s">
        <v>166</v>
      </c>
      <c r="AH3006" s="9"/>
      <c r="AI3006" s="9"/>
      <c r="AJ3006" s="9"/>
      <c r="AK3006" s="9"/>
      <c r="AL3006" s="9"/>
      <c r="AM3006" s="9"/>
      <c r="AN3006" s="9" t="s">
        <v>195</v>
      </c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 t="s">
        <v>178</v>
      </c>
      <c r="BB3006" s="9"/>
      <c r="BC3006" s="9"/>
      <c r="BD3006" s="9"/>
      <c r="BE3006" s="9"/>
      <c r="BF3006" s="9"/>
      <c r="BG3006" s="9"/>
      <c r="BH3006" s="9"/>
      <c r="BI3006" s="9"/>
      <c r="BJ3006" s="9" t="s">
        <v>167</v>
      </c>
      <c r="BK3006" s="9" t="s">
        <v>198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10"/>
      <c r="CB3006" s="10" t="str">
        <f t="shared" si="5"/>
        <v/>
      </c>
      <c r="CC3006" s="10"/>
      <c r="CD3006" s="9" t="str">
        <f t="shared" si="2"/>
        <v/>
      </c>
      <c r="CE3006" s="9" t="s">
        <v>232</v>
      </c>
      <c r="CF3006" s="9" t="s">
        <v>365</v>
      </c>
      <c r="CG3006" s="9">
        <f>IF(CF3006="","",VLOOKUP(CF3006,Metadata!$D$2:$H$20,2,FALSE))</f>
        <v>77500</v>
      </c>
      <c r="CH3006" s="9">
        <f>IF(CF3006="","",VLOOKUP(CF3006,Metadata!$D$2:$H$20,4,FALSE))</f>
        <v>75000</v>
      </c>
      <c r="CI3006" s="9">
        <f>IF(CF3006="","",VLOOKUP(CF3006,Metadata!$D$2:$H$20,5,FALSE))</f>
        <v>80000</v>
      </c>
      <c r="CJ3006" s="9">
        <f t="shared" si="3"/>
        <v>77500</v>
      </c>
      <c r="CK3006" s="9" t="s">
        <v>153</v>
      </c>
      <c r="CL3006" s="10">
        <v>4</v>
      </c>
      <c r="CM3006" s="10">
        <v>3</v>
      </c>
      <c r="CN3006" s="10">
        <v>4</v>
      </c>
      <c r="CO3006" s="10">
        <v>4</v>
      </c>
      <c r="CP3006" s="10">
        <v>4</v>
      </c>
      <c r="CQ3006" s="10">
        <v>4</v>
      </c>
      <c r="CR3006" s="10">
        <v>6</v>
      </c>
      <c r="CS3006" s="10">
        <v>5</v>
      </c>
      <c r="CT3006" s="10">
        <v>4</v>
      </c>
      <c r="CU3006" s="10">
        <v>5</v>
      </c>
      <c r="CV3006" s="10">
        <v>6</v>
      </c>
      <c r="CW3006" s="10">
        <v>6</v>
      </c>
      <c r="CX3006" s="10">
        <v>6</v>
      </c>
      <c r="CY3006" s="10">
        <v>7</v>
      </c>
      <c r="CZ3006" s="10">
        <v>5</v>
      </c>
      <c r="DA3006" s="10">
        <v>4</v>
      </c>
      <c r="DB3006" s="10">
        <v>4</v>
      </c>
      <c r="DC3006" s="10">
        <v>5</v>
      </c>
      <c r="DD3006" s="10">
        <v>5</v>
      </c>
      <c r="DE3006" s="10">
        <v>6</v>
      </c>
      <c r="DF3006" s="10">
        <v>6</v>
      </c>
      <c r="DG3006" s="10">
        <v>6</v>
      </c>
      <c r="DH3006" s="10">
        <v>5</v>
      </c>
      <c r="DI3006" s="10">
        <v>6</v>
      </c>
      <c r="DJ3006" s="10">
        <v>6</v>
      </c>
      <c r="DK3006" s="10">
        <v>5</v>
      </c>
      <c r="DL3006" s="10">
        <v>4</v>
      </c>
      <c r="DM3006" s="9" t="s">
        <v>154</v>
      </c>
      <c r="DN3006" s="10">
        <v>1979</v>
      </c>
      <c r="DO3006" s="9">
        <f t="shared" si="9"/>
        <v>42</v>
      </c>
      <c r="DP3006" s="9" t="s">
        <v>155</v>
      </c>
      <c r="DQ3006" s="9" t="s">
        <v>156</v>
      </c>
      <c r="DR3006" s="9" t="s">
        <v>157</v>
      </c>
      <c r="DS3006" s="9" t="s">
        <v>137</v>
      </c>
      <c r="DT3006" s="9" t="s">
        <v>657</v>
      </c>
      <c r="DU3006" s="9" t="s">
        <v>158</v>
      </c>
      <c r="DV3006" s="9" t="str">
        <f>VLOOKUP(DU3006,Metadata!$B$2:$C$7,2,FALSE)</f>
        <v>6+ years</v>
      </c>
    </row>
    <row r="3007" spans="1:126">
      <c r="A3007" s="13">
        <v>3006</v>
      </c>
      <c r="B3007" s="9" t="s">
        <v>135</v>
      </c>
      <c r="C3007" s="9" t="str">
        <f>VLOOKUP(B3007,Metadata!$M$2:$N$6,2,FALSE)</f>
        <v>Permanent Employee</v>
      </c>
      <c r="D3007" s="9" t="s">
        <v>136</v>
      </c>
      <c r="E3007" s="9" t="s">
        <v>137</v>
      </c>
      <c r="F3007" s="9" t="s">
        <v>138</v>
      </c>
      <c r="G3007" s="9" t="s">
        <v>275</v>
      </c>
      <c r="H3007" s="9" t="str">
        <f>IF(G3007="","",VLOOKUP(G3007,Metadata!$J$2:$K$22,2,FALSE))</f>
        <v>Centre</v>
      </c>
      <c r="I3007" s="9" t="s">
        <v>138</v>
      </c>
      <c r="J3007" s="9" t="str">
        <f>IF(I3007="","",VLOOKUP(I3007,Metadata!$P$2:$Q$43,2,FALSE))</f>
        <v>Europe</v>
      </c>
      <c r="K3007" s="9" t="str">
        <f t="shared" si="0"/>
        <v>Portugal</v>
      </c>
      <c r="L3007" s="9" t="s">
        <v>275</v>
      </c>
      <c r="M3007" s="9" t="str">
        <f>IF(L3007="","",VLOOKUP(L3007,Metadata!$J$2:$K$22,2,FALSE))</f>
        <v>Centre</v>
      </c>
      <c r="N3007" s="9" t="s">
        <v>214</v>
      </c>
      <c r="O3007" s="9" t="s">
        <v>239</v>
      </c>
      <c r="P3007" s="9" t="s">
        <v>142</v>
      </c>
      <c r="Q3007" s="10" t="str">
        <f t="shared" si="1"/>
        <v>Full Office Job</v>
      </c>
      <c r="R3007" s="10">
        <v>5</v>
      </c>
      <c r="S3007" s="9" t="s">
        <v>161</v>
      </c>
      <c r="T3007" s="9" t="s">
        <v>137</v>
      </c>
      <c r="U3007" s="9" t="str">
        <f>IF(S3007&lt;&gt;"",S3007,IF(T3007&lt;&gt;"",VLOOKUP(T3007,Metadata!$S$2:$T$228,2,FALSE),""))</f>
        <v>Full-Stack Developer</v>
      </c>
      <c r="V3007" s="9" t="s">
        <v>276</v>
      </c>
      <c r="W3007" s="9" t="s">
        <v>137</v>
      </c>
      <c r="X3007" s="9" t="s">
        <v>163</v>
      </c>
      <c r="Y3007" s="9" t="s">
        <v>137</v>
      </c>
      <c r="Z3007" s="9" t="s">
        <v>164</v>
      </c>
      <c r="AA3007" s="9" t="s">
        <v>165</v>
      </c>
      <c r="AB3007" s="9" t="s">
        <v>253</v>
      </c>
      <c r="AC3007" s="9" t="s">
        <v>147</v>
      </c>
      <c r="AD3007" s="9"/>
      <c r="AE3007" s="9"/>
      <c r="AF3007" s="9"/>
      <c r="AG3007" s="9" t="s">
        <v>166</v>
      </c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 t="s">
        <v>178</v>
      </c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 t="s">
        <v>179</v>
      </c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10"/>
      <c r="CB3007" s="10" t="str">
        <f t="shared" si="5"/>
        <v/>
      </c>
      <c r="CC3007" s="10"/>
      <c r="CD3007" s="9" t="str">
        <f t="shared" si="2"/>
        <v/>
      </c>
      <c r="CE3007" s="9" t="s">
        <v>232</v>
      </c>
      <c r="CF3007" s="9" t="s">
        <v>169</v>
      </c>
      <c r="CG3007" s="9">
        <f>IF(CF3007="","",VLOOKUP(CF3007,Metadata!$D$2:$H$20,2,FALSE))</f>
        <v>12500</v>
      </c>
      <c r="CH3007" s="9">
        <f>IF(CF3007="","",VLOOKUP(CF3007,Metadata!$D$2:$H$20,4,FALSE))</f>
        <v>0</v>
      </c>
      <c r="CI3007" s="9">
        <f>IF(CF3007="","",VLOOKUP(CF3007,Metadata!$D$2:$H$20,5,FALSE))</f>
        <v>15000</v>
      </c>
      <c r="CJ3007" s="9">
        <f t="shared" si="3"/>
        <v>12500</v>
      </c>
      <c r="CK3007" s="9" t="s">
        <v>153</v>
      </c>
      <c r="CL3007" s="10">
        <v>4</v>
      </c>
      <c r="CM3007" s="10">
        <v>2</v>
      </c>
      <c r="CN3007" s="10">
        <v>5</v>
      </c>
      <c r="CO3007" s="10">
        <v>6</v>
      </c>
      <c r="CP3007" s="10">
        <v>7</v>
      </c>
      <c r="CQ3007" s="10">
        <v>7</v>
      </c>
      <c r="CR3007" s="10">
        <v>4</v>
      </c>
      <c r="CS3007" s="10">
        <v>4</v>
      </c>
      <c r="CT3007" s="10">
        <v>4</v>
      </c>
      <c r="CU3007" s="10">
        <v>1</v>
      </c>
      <c r="CV3007" s="10">
        <v>6</v>
      </c>
      <c r="CW3007" s="10">
        <v>1</v>
      </c>
      <c r="CX3007" s="10">
        <v>4</v>
      </c>
      <c r="CY3007" s="10">
        <v>4</v>
      </c>
      <c r="CZ3007" s="10">
        <v>7</v>
      </c>
      <c r="DA3007" s="10">
        <v>2</v>
      </c>
      <c r="DB3007" s="10">
        <v>4</v>
      </c>
      <c r="DC3007" s="10">
        <v>7</v>
      </c>
      <c r="DD3007" s="10">
        <v>2</v>
      </c>
      <c r="DE3007" s="10">
        <v>5</v>
      </c>
      <c r="DF3007" s="10">
        <v>4</v>
      </c>
      <c r="DG3007" s="10">
        <v>4</v>
      </c>
      <c r="DH3007" s="10">
        <v>4</v>
      </c>
      <c r="DI3007" s="10">
        <v>4</v>
      </c>
      <c r="DJ3007" s="10">
        <v>5</v>
      </c>
      <c r="DK3007" s="10">
        <v>5</v>
      </c>
      <c r="DL3007" s="10">
        <v>6</v>
      </c>
      <c r="DM3007" s="9" t="s">
        <v>296</v>
      </c>
      <c r="DN3007" s="10">
        <v>1980</v>
      </c>
      <c r="DO3007" s="9">
        <f t="shared" si="9"/>
        <v>41</v>
      </c>
      <c r="DP3007" s="9" t="s">
        <v>155</v>
      </c>
      <c r="DQ3007" s="9" t="s">
        <v>227</v>
      </c>
      <c r="DR3007" s="9" t="s">
        <v>157</v>
      </c>
      <c r="DS3007" s="9" t="s">
        <v>137</v>
      </c>
      <c r="DT3007" s="9" t="s">
        <v>657</v>
      </c>
      <c r="DU3007" s="9" t="s">
        <v>158</v>
      </c>
      <c r="DV3007" s="9" t="str">
        <f>VLOOKUP(DU3007,Metadata!$B$2:$C$7,2,FALSE)</f>
        <v>6+ years</v>
      </c>
    </row>
    <row r="3008" spans="1:126">
      <c r="A3008" s="13">
        <v>3007</v>
      </c>
      <c r="B3008" s="9" t="s">
        <v>135</v>
      </c>
      <c r="C3008" s="9" t="str">
        <f>VLOOKUP(B3008,Metadata!$M$2:$N$6,2,FALSE)</f>
        <v>Permanent Employee</v>
      </c>
      <c r="D3008" s="9" t="s">
        <v>136</v>
      </c>
      <c r="E3008" s="9" t="s">
        <v>137</v>
      </c>
      <c r="F3008" s="9" t="s">
        <v>138</v>
      </c>
      <c r="G3008" s="9" t="s">
        <v>312</v>
      </c>
      <c r="H3008" s="9" t="str">
        <f>IF(G3008="","",VLOOKUP(G3008,Metadata!$J$2:$K$22,2,FALSE))</f>
        <v>South</v>
      </c>
      <c r="I3008" s="9" t="s">
        <v>138</v>
      </c>
      <c r="J3008" s="9" t="str">
        <f>IF(I3008="","",VLOOKUP(I3008,Metadata!$P$2:$Q$43,2,FALSE))</f>
        <v>Europe</v>
      </c>
      <c r="K3008" s="9" t="str">
        <f t="shared" si="0"/>
        <v>Portugal</v>
      </c>
      <c r="L3008" s="9" t="s">
        <v>312</v>
      </c>
      <c r="M3008" s="9" t="str">
        <f>IF(L3008="","",VLOOKUP(L3008,Metadata!$J$2:$K$22,2,FALSE))</f>
        <v>South</v>
      </c>
      <c r="N3008" s="9" t="s">
        <v>214</v>
      </c>
      <c r="O3008" s="9" t="s">
        <v>136</v>
      </c>
      <c r="P3008" s="9" t="s">
        <v>142</v>
      </c>
      <c r="Q3008" s="10" t="str">
        <f t="shared" si="1"/>
        <v>Full Office Job</v>
      </c>
      <c r="R3008" s="10">
        <v>7</v>
      </c>
      <c r="S3008" s="9" t="s">
        <v>143</v>
      </c>
      <c r="T3008" s="9" t="s">
        <v>137</v>
      </c>
      <c r="U3008" s="9" t="str">
        <f>IF(S3008&lt;&gt;"",S3008,IF(T3008&lt;&gt;"",VLOOKUP(T3008,Metadata!$S$2:$T$228,2,FALSE),""))</f>
        <v>Technical Team Leader</v>
      </c>
      <c r="V3008" s="9" t="s">
        <v>256</v>
      </c>
      <c r="W3008" s="9" t="s">
        <v>137</v>
      </c>
      <c r="X3008" s="9" t="s">
        <v>163</v>
      </c>
      <c r="Y3008" s="9" t="s">
        <v>137</v>
      </c>
      <c r="Z3008" s="9" t="s">
        <v>164</v>
      </c>
      <c r="AA3008" s="9" t="s">
        <v>165</v>
      </c>
      <c r="AB3008" s="9" t="s">
        <v>137</v>
      </c>
      <c r="AC3008" s="9"/>
      <c r="AD3008" s="9"/>
      <c r="AE3008" s="9" t="s">
        <v>194</v>
      </c>
      <c r="AF3008" s="9" t="s">
        <v>243</v>
      </c>
      <c r="AG3008" s="9"/>
      <c r="AH3008" s="9"/>
      <c r="AI3008" s="9"/>
      <c r="AJ3008" s="9" t="s">
        <v>185</v>
      </c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 t="s">
        <v>178</v>
      </c>
      <c r="BB3008" s="9"/>
      <c r="BC3008" s="9"/>
      <c r="BD3008" s="9"/>
      <c r="BE3008" s="9"/>
      <c r="BF3008" s="9"/>
      <c r="BG3008" s="9"/>
      <c r="BH3008" s="9"/>
      <c r="BI3008" s="9"/>
      <c r="BJ3008" s="9" t="s">
        <v>167</v>
      </c>
      <c r="BK3008" s="9" t="s">
        <v>198</v>
      </c>
      <c r="BL3008" s="9" t="s">
        <v>199</v>
      </c>
      <c r="BM3008" s="9"/>
      <c r="BN3008" s="9" t="s">
        <v>186</v>
      </c>
      <c r="BO3008" s="9" t="s">
        <v>257</v>
      </c>
      <c r="BP3008" s="9"/>
      <c r="BQ3008" s="9"/>
      <c r="BR3008" s="9"/>
      <c r="BS3008" s="9" t="s">
        <v>200</v>
      </c>
      <c r="BT3008" s="9"/>
      <c r="BU3008" s="9" t="s">
        <v>258</v>
      </c>
      <c r="BV3008" s="9"/>
      <c r="BW3008" s="9"/>
      <c r="BX3008" s="9"/>
      <c r="BY3008" s="9"/>
      <c r="BZ3008" s="9"/>
      <c r="CA3008" s="10"/>
      <c r="CB3008" s="10" t="str">
        <f t="shared" si="5"/>
        <v/>
      </c>
      <c r="CC3008" s="10"/>
      <c r="CD3008" s="9" t="str">
        <f t="shared" si="2"/>
        <v/>
      </c>
      <c r="CE3008" s="9" t="s">
        <v>168</v>
      </c>
      <c r="CF3008" s="9" t="s">
        <v>225</v>
      </c>
      <c r="CG3008" s="9">
        <f>IF(CF3008="","",VLOOKUP(CF3008,Metadata!$D$2:$H$20,2,FALSE))</f>
        <v>22500</v>
      </c>
      <c r="CH3008" s="9">
        <f>IF(CF3008="","",VLOOKUP(CF3008,Metadata!$D$2:$H$20,4,FALSE))</f>
        <v>20000</v>
      </c>
      <c r="CI3008" s="9">
        <f>IF(CF3008="","",VLOOKUP(CF3008,Metadata!$D$2:$H$20,5,FALSE))</f>
        <v>25000</v>
      </c>
      <c r="CJ3008" s="9">
        <f t="shared" si="3"/>
        <v>22500</v>
      </c>
      <c r="CK3008" s="9" t="s">
        <v>153</v>
      </c>
      <c r="CL3008" s="10">
        <v>2</v>
      </c>
      <c r="CM3008" s="10">
        <v>5</v>
      </c>
      <c r="CN3008" s="10">
        <v>6</v>
      </c>
      <c r="CO3008" s="10">
        <v>6</v>
      </c>
      <c r="CP3008" s="10">
        <v>4</v>
      </c>
      <c r="CQ3008" s="10">
        <v>5</v>
      </c>
      <c r="CR3008" s="10">
        <v>6</v>
      </c>
      <c r="CS3008" s="10">
        <v>6</v>
      </c>
      <c r="CT3008" s="10">
        <v>5</v>
      </c>
      <c r="CU3008" s="10">
        <v>3</v>
      </c>
      <c r="CV3008" s="10">
        <v>4</v>
      </c>
      <c r="CW3008" s="10">
        <v>3</v>
      </c>
      <c r="CX3008" s="10">
        <v>6</v>
      </c>
      <c r="CY3008" s="10">
        <v>3</v>
      </c>
      <c r="CZ3008" s="10">
        <v>2</v>
      </c>
      <c r="DA3008" s="10">
        <v>2</v>
      </c>
      <c r="DB3008" s="10">
        <v>6</v>
      </c>
      <c r="DC3008" s="10">
        <v>7</v>
      </c>
      <c r="DD3008" s="10">
        <v>1</v>
      </c>
      <c r="DE3008" s="10">
        <v>6</v>
      </c>
      <c r="DF3008" s="10">
        <v>6</v>
      </c>
      <c r="DG3008" s="10">
        <v>7</v>
      </c>
      <c r="DH3008" s="10">
        <v>5</v>
      </c>
      <c r="DI3008" s="10">
        <v>7</v>
      </c>
      <c r="DJ3008" s="10">
        <v>6</v>
      </c>
      <c r="DK3008" s="10">
        <v>5</v>
      </c>
      <c r="DL3008" s="10">
        <v>6</v>
      </c>
      <c r="DM3008" s="9" t="s">
        <v>154</v>
      </c>
      <c r="DN3008" s="10">
        <v>1985</v>
      </c>
      <c r="DO3008" s="9">
        <f t="shared" si="9"/>
        <v>36</v>
      </c>
      <c r="DP3008" s="9" t="s">
        <v>155</v>
      </c>
      <c r="DQ3008" s="9" t="s">
        <v>202</v>
      </c>
      <c r="DR3008" s="9" t="s">
        <v>157</v>
      </c>
      <c r="DS3008" s="9" t="s">
        <v>137</v>
      </c>
      <c r="DT3008" s="9" t="s">
        <v>657</v>
      </c>
      <c r="DU3008" s="9" t="s">
        <v>158</v>
      </c>
      <c r="DV3008" s="9" t="str">
        <f>VLOOKUP(DU3008,Metadata!$B$2:$C$7,2,FALSE)</f>
        <v>6+ years</v>
      </c>
    </row>
    <row r="3009" spans="1:126">
      <c r="A3009" s="13">
        <v>3008</v>
      </c>
      <c r="B3009" s="9" t="s">
        <v>135</v>
      </c>
      <c r="C3009" s="9" t="str">
        <f>VLOOKUP(B3009,Metadata!$M$2:$N$6,2,FALSE)</f>
        <v>Permanent Employee</v>
      </c>
      <c r="D3009" s="9" t="s">
        <v>159</v>
      </c>
      <c r="E3009" s="9" t="s">
        <v>137</v>
      </c>
      <c r="F3009" s="9" t="s">
        <v>138</v>
      </c>
      <c r="G3009" s="9" t="s">
        <v>190</v>
      </c>
      <c r="H3009" s="9" t="str">
        <f>IF(G3009="","",VLOOKUP(G3009,Metadata!$J$2:$K$22,2,FALSE))</f>
        <v>North</v>
      </c>
      <c r="I3009" s="9" t="s">
        <v>138</v>
      </c>
      <c r="J3009" s="9" t="str">
        <f>IF(I3009="","",VLOOKUP(I3009,Metadata!$P$2:$Q$43,2,FALSE))</f>
        <v>Europe</v>
      </c>
      <c r="K3009" s="9" t="str">
        <f t="shared" si="0"/>
        <v>Portugal</v>
      </c>
      <c r="L3009" s="9" t="s">
        <v>172</v>
      </c>
      <c r="M3009" s="9" t="str">
        <f>IF(L3009="","",VLOOKUP(L3009,Metadata!$J$2:$K$22,2,FALSE))</f>
        <v>Porto Metropolitan Area</v>
      </c>
      <c r="N3009" s="9" t="s">
        <v>214</v>
      </c>
      <c r="O3009" s="9" t="s">
        <v>136</v>
      </c>
      <c r="P3009" s="9" t="s">
        <v>142</v>
      </c>
      <c r="Q3009" s="10" t="str">
        <f t="shared" si="1"/>
        <v>Full Office Job</v>
      </c>
      <c r="R3009" s="10">
        <v>5</v>
      </c>
      <c r="S3009" s="9" t="s">
        <v>137</v>
      </c>
      <c r="T3009" s="9" t="s">
        <v>884</v>
      </c>
      <c r="U3009" s="9" t="str">
        <f>IF(S3009&lt;&gt;"",S3009,IF(T3009&lt;&gt;"",VLOOKUP(T3009,Metadata!$S$2:$T$228,2,FALSE),""))</f>
        <v>Back-End Developer</v>
      </c>
      <c r="V3009" s="9" t="s">
        <v>264</v>
      </c>
      <c r="W3009" s="9" t="s">
        <v>137</v>
      </c>
      <c r="X3009" s="9" t="s">
        <v>175</v>
      </c>
      <c r="Y3009" s="9" t="s">
        <v>137</v>
      </c>
      <c r="Z3009" s="9" t="s">
        <v>193</v>
      </c>
      <c r="AA3009" s="9" t="s">
        <v>137</v>
      </c>
      <c r="AB3009" s="9" t="s">
        <v>137</v>
      </c>
      <c r="AC3009" s="9"/>
      <c r="AD3009" s="9" t="s">
        <v>148</v>
      </c>
      <c r="AE3009" s="9"/>
      <c r="AF3009" s="9" t="s">
        <v>243</v>
      </c>
      <c r="AG3009" s="9"/>
      <c r="AH3009" s="9" t="s">
        <v>176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 t="s">
        <v>324</v>
      </c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 t="s">
        <v>150</v>
      </c>
      <c r="BZ3009" s="9" t="s">
        <v>137</v>
      </c>
      <c r="CA3009" s="10"/>
      <c r="CB3009" s="10" t="str">
        <f t="shared" si="5"/>
        <v/>
      </c>
      <c r="CC3009" s="10"/>
      <c r="CD3009" s="9" t="str">
        <f t="shared" si="2"/>
        <v/>
      </c>
      <c r="CE3009" s="9" t="s">
        <v>232</v>
      </c>
      <c r="CF3009" s="9" t="s">
        <v>225</v>
      </c>
      <c r="CG3009" s="9">
        <f>IF(CF3009="","",VLOOKUP(CF3009,Metadata!$D$2:$H$20,2,FALSE))</f>
        <v>22500</v>
      </c>
      <c r="CH3009" s="9">
        <f>IF(CF3009="","",VLOOKUP(CF3009,Metadata!$D$2:$H$20,4,FALSE))</f>
        <v>20000</v>
      </c>
      <c r="CI3009" s="9">
        <f>IF(CF3009="","",VLOOKUP(CF3009,Metadata!$D$2:$H$20,5,FALSE))</f>
        <v>25000</v>
      </c>
      <c r="CJ3009" s="9">
        <f t="shared" si="3"/>
        <v>22500</v>
      </c>
      <c r="CK3009" s="9" t="s">
        <v>153</v>
      </c>
      <c r="CL3009" s="10">
        <v>3</v>
      </c>
      <c r="CM3009" s="10">
        <v>1</v>
      </c>
      <c r="CN3009" s="10">
        <v>6</v>
      </c>
      <c r="CO3009" s="10">
        <v>4</v>
      </c>
      <c r="CP3009" s="10">
        <v>6</v>
      </c>
      <c r="CQ3009" s="10">
        <v>6</v>
      </c>
      <c r="CR3009" s="10">
        <v>5</v>
      </c>
      <c r="CS3009" s="10">
        <v>6</v>
      </c>
      <c r="CT3009" s="10">
        <v>6</v>
      </c>
      <c r="CU3009" s="10">
        <v>6</v>
      </c>
      <c r="CV3009" s="10">
        <v>6</v>
      </c>
      <c r="CW3009" s="10">
        <v>1</v>
      </c>
      <c r="CX3009" s="10">
        <v>6</v>
      </c>
      <c r="CY3009" s="10">
        <v>5</v>
      </c>
      <c r="CZ3009" s="10">
        <v>5</v>
      </c>
      <c r="DA3009" s="10">
        <v>5</v>
      </c>
      <c r="DB3009" s="10">
        <v>2</v>
      </c>
      <c r="DC3009" s="10">
        <v>5</v>
      </c>
      <c r="DD3009" s="10">
        <v>4</v>
      </c>
      <c r="DE3009" s="10">
        <v>5</v>
      </c>
      <c r="DF3009" s="10">
        <v>2</v>
      </c>
      <c r="DG3009" s="10">
        <v>6</v>
      </c>
      <c r="DH3009" s="10">
        <v>4</v>
      </c>
      <c r="DI3009" s="10">
        <v>2</v>
      </c>
      <c r="DJ3009" s="10">
        <v>4</v>
      </c>
      <c r="DK3009" s="10">
        <v>5</v>
      </c>
      <c r="DL3009" s="10">
        <v>3</v>
      </c>
      <c r="DM3009" s="9" t="s">
        <v>154</v>
      </c>
      <c r="DN3009" s="10">
        <v>1995</v>
      </c>
      <c r="DO3009" s="9">
        <f t="shared" si="9"/>
        <v>26</v>
      </c>
      <c r="DP3009" s="9" t="s">
        <v>155</v>
      </c>
      <c r="DQ3009" s="9" t="s">
        <v>156</v>
      </c>
      <c r="DR3009" s="9" t="s">
        <v>157</v>
      </c>
      <c r="DS3009" s="9" t="s">
        <v>137</v>
      </c>
      <c r="DT3009" s="9" t="s">
        <v>657</v>
      </c>
      <c r="DU3009" s="9" t="s">
        <v>233</v>
      </c>
      <c r="DV3009" s="9" t="str">
        <f>VLOOKUP(DU3009,Metadata!$B$2:$C$7,2,FALSE)</f>
        <v>0 - 3 years</v>
      </c>
    </row>
    <row r="3010" spans="1:126">
      <c r="A3010" s="13">
        <v>3009</v>
      </c>
      <c r="B3010" s="9" t="s">
        <v>135</v>
      </c>
      <c r="C3010" s="9" t="str">
        <f>VLOOKUP(B3010,Metadata!$M$2:$N$6,2,FALSE)</f>
        <v>Permanent Employee</v>
      </c>
      <c r="D3010" s="9" t="s">
        <v>159</v>
      </c>
      <c r="E3010" s="9" t="s">
        <v>137</v>
      </c>
      <c r="F3010" s="9" t="s">
        <v>138</v>
      </c>
      <c r="G3010" s="9" t="s">
        <v>140</v>
      </c>
      <c r="H3010" s="9" t="str">
        <f>IF(G3010="","",VLOOKUP(G3010,Metadata!$J$2:$K$22,2,FALSE))</f>
        <v>Lisbon Metropolitan Area</v>
      </c>
      <c r="I3010" s="9" t="s">
        <v>138</v>
      </c>
      <c r="J3010" s="9" t="str">
        <f>IF(I3010="","",VLOOKUP(I3010,Metadata!$P$2:$Q$43,2,FALSE))</f>
        <v>Europe</v>
      </c>
      <c r="K3010" s="9" t="str">
        <f t="shared" si="0"/>
        <v>Portugal</v>
      </c>
      <c r="L3010" s="9" t="s">
        <v>140</v>
      </c>
      <c r="M3010" s="9" t="str">
        <f>IF(L3010="","",VLOOKUP(L3010,Metadata!$J$2:$K$22,2,FALSE))</f>
        <v>Lisbon Metropolitan Area</v>
      </c>
      <c r="N3010" s="9" t="s">
        <v>214</v>
      </c>
      <c r="O3010" s="9" t="s">
        <v>278</v>
      </c>
      <c r="P3010" s="9" t="s">
        <v>191</v>
      </c>
      <c r="Q3010" s="10" t="str">
        <f t="shared" si="1"/>
        <v>Remote Job (full or flexible)</v>
      </c>
      <c r="R3010" s="10">
        <v>6</v>
      </c>
      <c r="S3010" s="9" t="s">
        <v>143</v>
      </c>
      <c r="T3010" s="9" t="s">
        <v>137</v>
      </c>
      <c r="U3010" s="9" t="str">
        <f>IF(S3010&lt;&gt;"",S3010,IF(T3010&lt;&gt;"",VLOOKUP(T3010,Metadata!$S$2:$T$228,2,FALSE),""))</f>
        <v>Technical Team Leader</v>
      </c>
      <c r="V3010" s="9" t="s">
        <v>137</v>
      </c>
      <c r="W3010" s="9" t="s">
        <v>885</v>
      </c>
      <c r="X3010" s="9" t="s">
        <v>145</v>
      </c>
      <c r="Y3010" s="9" t="s">
        <v>137</v>
      </c>
      <c r="Z3010" s="9" t="s">
        <v>146</v>
      </c>
      <c r="AA3010" s="9" t="s">
        <v>137</v>
      </c>
      <c r="AB3010" s="9" t="s">
        <v>253</v>
      </c>
      <c r="AC3010" s="9"/>
      <c r="AD3010" s="9"/>
      <c r="AE3010" s="9"/>
      <c r="AF3010" s="9" t="s">
        <v>243</v>
      </c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 t="s">
        <v>150</v>
      </c>
      <c r="BZ3010" s="9" t="s">
        <v>137</v>
      </c>
      <c r="CA3010" s="10"/>
      <c r="CB3010" s="10" t="str">
        <f t="shared" si="5"/>
        <v/>
      </c>
      <c r="CC3010" s="10"/>
      <c r="CD3010" s="9" t="str">
        <f t="shared" si="2"/>
        <v/>
      </c>
      <c r="CE3010" s="9" t="s">
        <v>168</v>
      </c>
      <c r="CF3010" s="9" t="s">
        <v>293</v>
      </c>
      <c r="CG3010" s="9">
        <f>IF(CF3010="","",VLOOKUP(CF3010,Metadata!$D$2:$H$20,2,FALSE))</f>
        <v>52500</v>
      </c>
      <c r="CH3010" s="9">
        <f>IF(CF3010="","",VLOOKUP(CF3010,Metadata!$D$2:$H$20,4,FALSE))</f>
        <v>50000</v>
      </c>
      <c r="CI3010" s="9">
        <f>IF(CF3010="","",VLOOKUP(CF3010,Metadata!$D$2:$H$20,5,FALSE))</f>
        <v>55000</v>
      </c>
      <c r="CJ3010" s="9">
        <f t="shared" si="3"/>
        <v>52500</v>
      </c>
      <c r="CK3010" s="9" t="s">
        <v>221</v>
      </c>
      <c r="CL3010" s="10">
        <v>5</v>
      </c>
      <c r="CM3010" s="10">
        <v>1</v>
      </c>
      <c r="CN3010" s="10">
        <v>7</v>
      </c>
      <c r="CO3010" s="10">
        <v>6</v>
      </c>
      <c r="CP3010" s="10">
        <v>6</v>
      </c>
      <c r="CQ3010" s="10">
        <v>5</v>
      </c>
      <c r="CR3010" s="10">
        <v>7</v>
      </c>
      <c r="CS3010" s="10">
        <v>7</v>
      </c>
      <c r="CT3010" s="10">
        <v>5</v>
      </c>
      <c r="CU3010" s="10">
        <v>4</v>
      </c>
      <c r="CV3010" s="10">
        <v>4</v>
      </c>
      <c r="CW3010" s="10">
        <v>1</v>
      </c>
      <c r="CX3010" s="10">
        <v>7</v>
      </c>
      <c r="CY3010" s="10">
        <v>4</v>
      </c>
      <c r="CZ3010" s="10">
        <v>4</v>
      </c>
      <c r="DA3010" s="10">
        <v>5</v>
      </c>
      <c r="DB3010" s="10">
        <v>4</v>
      </c>
      <c r="DC3010" s="10">
        <v>7</v>
      </c>
      <c r="DD3010" s="10">
        <v>5</v>
      </c>
      <c r="DE3010" s="10">
        <v>7</v>
      </c>
      <c r="DF3010" s="10">
        <v>4</v>
      </c>
      <c r="DG3010" s="10">
        <v>5</v>
      </c>
      <c r="DH3010" s="10">
        <v>6</v>
      </c>
      <c r="DI3010" s="10">
        <v>7</v>
      </c>
      <c r="DJ3010" s="10">
        <v>6</v>
      </c>
      <c r="DK3010" s="10">
        <v>7</v>
      </c>
      <c r="DL3010" s="10">
        <v>5</v>
      </c>
      <c r="DM3010" s="9" t="s">
        <v>154</v>
      </c>
      <c r="DN3010" s="10">
        <v>1991</v>
      </c>
      <c r="DO3010" s="9">
        <f t="shared" si="9"/>
        <v>30</v>
      </c>
      <c r="DP3010" s="9" t="s">
        <v>155</v>
      </c>
      <c r="DQ3010" s="9" t="s">
        <v>202</v>
      </c>
      <c r="DR3010" s="9" t="s">
        <v>157</v>
      </c>
      <c r="DS3010" s="9" t="s">
        <v>137</v>
      </c>
      <c r="DT3010" s="9" t="s">
        <v>657</v>
      </c>
      <c r="DU3010" s="9" t="s">
        <v>203</v>
      </c>
      <c r="DV3010" s="9" t="str">
        <f>VLOOKUP(DU3010,Metadata!$B$2:$C$7,2,FALSE)</f>
        <v>6+ years</v>
      </c>
    </row>
    <row r="3011" spans="1:126">
      <c r="A3011" s="13">
        <v>3010</v>
      </c>
      <c r="B3011" s="9" t="s">
        <v>135</v>
      </c>
      <c r="C3011" s="9" t="str">
        <f>VLOOKUP(B3011,Metadata!$M$2:$N$6,2,FALSE)</f>
        <v>Permanent Employee</v>
      </c>
      <c r="D3011" s="9" t="s">
        <v>159</v>
      </c>
      <c r="E3011" s="9" t="s">
        <v>137</v>
      </c>
      <c r="F3011" s="9" t="s">
        <v>138</v>
      </c>
      <c r="G3011" s="9" t="s">
        <v>140</v>
      </c>
      <c r="H3011" s="9" t="str">
        <f>IF(G3011="","",VLOOKUP(G3011,Metadata!$J$2:$K$22,2,FALSE))</f>
        <v>Lisbon Metropolitan Area</v>
      </c>
      <c r="I3011" s="9" t="s">
        <v>138</v>
      </c>
      <c r="J3011" s="9" t="str">
        <f>IF(I3011="","",VLOOKUP(I3011,Metadata!$P$2:$Q$43,2,FALSE))</f>
        <v>Europe</v>
      </c>
      <c r="K3011" s="9" t="str">
        <f t="shared" si="0"/>
        <v>Portugal</v>
      </c>
      <c r="L3011" s="9" t="s">
        <v>140</v>
      </c>
      <c r="M3011" s="9" t="str">
        <f>IF(L3011="","",VLOOKUP(L3011,Metadata!$J$2:$K$22,2,FALSE))</f>
        <v>Lisbon Metropolitan Area</v>
      </c>
      <c r="N3011" s="9" t="s">
        <v>141</v>
      </c>
      <c r="O3011" s="9" t="s">
        <v>137</v>
      </c>
      <c r="P3011" s="9" t="s">
        <v>142</v>
      </c>
      <c r="Q3011" s="10" t="str">
        <f t="shared" si="1"/>
        <v>Full Office Job</v>
      </c>
      <c r="R3011" s="10">
        <v>5</v>
      </c>
      <c r="S3011" s="9" t="s">
        <v>161</v>
      </c>
      <c r="T3011" s="9" t="s">
        <v>137</v>
      </c>
      <c r="U3011" s="9" t="str">
        <f>IF(S3011&lt;&gt;"",S3011,IF(T3011&lt;&gt;"",VLOOKUP(T3011,Metadata!$S$2:$T$228,2,FALSE),""))</f>
        <v>Full-Stack Developer</v>
      </c>
      <c r="V3011" s="9" t="s">
        <v>144</v>
      </c>
      <c r="W3011" s="9" t="s">
        <v>137</v>
      </c>
      <c r="X3011" s="9" t="s">
        <v>145</v>
      </c>
      <c r="Y3011" s="9" t="s">
        <v>137</v>
      </c>
      <c r="Z3011" s="9" t="s">
        <v>218</v>
      </c>
      <c r="AA3011" s="9" t="s">
        <v>137</v>
      </c>
      <c r="AB3011" s="9" t="s">
        <v>137</v>
      </c>
      <c r="AC3011" s="9"/>
      <c r="AD3011" s="9"/>
      <c r="AE3011" s="9" t="s">
        <v>194</v>
      </c>
      <c r="AF3011" s="9"/>
      <c r="AG3011" s="9"/>
      <c r="AH3011" s="9"/>
      <c r="AI3011" s="9"/>
      <c r="AJ3011" s="9" t="s">
        <v>185</v>
      </c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 t="s">
        <v>150</v>
      </c>
      <c r="BZ3011" s="9" t="s">
        <v>137</v>
      </c>
      <c r="CA3011" s="10"/>
      <c r="CB3011" s="10" t="str">
        <f t="shared" si="5"/>
        <v/>
      </c>
      <c r="CC3011" s="10"/>
      <c r="CD3011" s="9" t="str">
        <f t="shared" si="2"/>
        <v/>
      </c>
      <c r="CE3011" s="9" t="s">
        <v>168</v>
      </c>
      <c r="CF3011" s="9" t="s">
        <v>225</v>
      </c>
      <c r="CG3011" s="9">
        <f>IF(CF3011="","",VLOOKUP(CF3011,Metadata!$D$2:$H$20,2,FALSE))</f>
        <v>22500</v>
      </c>
      <c r="CH3011" s="9">
        <f>IF(CF3011="","",VLOOKUP(CF3011,Metadata!$D$2:$H$20,4,FALSE))</f>
        <v>20000</v>
      </c>
      <c r="CI3011" s="9">
        <f>IF(CF3011="","",VLOOKUP(CF3011,Metadata!$D$2:$H$20,5,FALSE))</f>
        <v>25000</v>
      </c>
      <c r="CJ3011" s="9">
        <f t="shared" si="3"/>
        <v>22500</v>
      </c>
      <c r="CK3011" s="9" t="s">
        <v>221</v>
      </c>
      <c r="CL3011" s="10">
        <v>4</v>
      </c>
      <c r="CM3011" s="10">
        <v>3</v>
      </c>
      <c r="CN3011" s="10">
        <v>7</v>
      </c>
      <c r="CO3011" s="10">
        <v>7</v>
      </c>
      <c r="CP3011" s="10">
        <v>6</v>
      </c>
      <c r="CQ3011" s="10">
        <v>7</v>
      </c>
      <c r="CR3011" s="10">
        <v>5</v>
      </c>
      <c r="CS3011" s="10">
        <v>5</v>
      </c>
      <c r="CT3011" s="10">
        <v>5</v>
      </c>
      <c r="CU3011" s="10">
        <v>7</v>
      </c>
      <c r="CV3011" s="10">
        <v>5</v>
      </c>
      <c r="CW3011" s="10">
        <v>5</v>
      </c>
      <c r="CX3011" s="10">
        <v>6</v>
      </c>
      <c r="CY3011" s="10">
        <v>4</v>
      </c>
      <c r="CZ3011" s="10">
        <v>6</v>
      </c>
      <c r="DA3011" s="10">
        <v>6</v>
      </c>
      <c r="DB3011" s="10">
        <v>6</v>
      </c>
      <c r="DC3011" s="10">
        <v>6</v>
      </c>
      <c r="DD3011" s="10">
        <v>6</v>
      </c>
      <c r="DE3011" s="10">
        <v>6</v>
      </c>
      <c r="DF3011" s="10">
        <v>6</v>
      </c>
      <c r="DG3011" s="10">
        <v>6</v>
      </c>
      <c r="DH3011" s="10">
        <v>6</v>
      </c>
      <c r="DI3011" s="10">
        <v>5</v>
      </c>
      <c r="DJ3011" s="10">
        <v>4</v>
      </c>
      <c r="DK3011" s="10">
        <v>5</v>
      </c>
      <c r="DL3011" s="10">
        <v>3</v>
      </c>
      <c r="DM3011" s="9" t="s">
        <v>154</v>
      </c>
      <c r="DN3011" s="10">
        <v>1994</v>
      </c>
      <c r="DO3011" s="9">
        <f t="shared" si="9"/>
        <v>27</v>
      </c>
      <c r="DP3011" s="9" t="s">
        <v>222</v>
      </c>
      <c r="DQ3011" s="9" t="s">
        <v>202</v>
      </c>
      <c r="DR3011" s="9" t="s">
        <v>157</v>
      </c>
      <c r="DS3011" s="9" t="s">
        <v>137</v>
      </c>
      <c r="DT3011" s="9" t="s">
        <v>657</v>
      </c>
      <c r="DU3011" s="9" t="s">
        <v>168</v>
      </c>
      <c r="DV3011" s="9" t="str">
        <f>VLOOKUP(DU3011,Metadata!$B$2:$C$7,2,FALSE)</f>
        <v>0 - 3 years</v>
      </c>
    </row>
    <row r="3012" spans="1:126">
      <c r="A3012" s="13">
        <v>3011</v>
      </c>
      <c r="B3012" s="9" t="s">
        <v>135</v>
      </c>
      <c r="C3012" s="9" t="str">
        <f>VLOOKUP(B3012,Metadata!$M$2:$N$6,2,FALSE)</f>
        <v>Permanent Employee</v>
      </c>
      <c r="D3012" s="9" t="s">
        <v>159</v>
      </c>
      <c r="E3012" s="9" t="s">
        <v>137</v>
      </c>
      <c r="F3012" s="9" t="s">
        <v>138</v>
      </c>
      <c r="G3012" s="9" t="s">
        <v>172</v>
      </c>
      <c r="H3012" s="9" t="str">
        <f>IF(G3012="","",VLOOKUP(G3012,Metadata!$J$2:$K$22,2,FALSE))</f>
        <v>Porto Metropolitan Area</v>
      </c>
      <c r="I3012" s="9" t="s">
        <v>138</v>
      </c>
      <c r="J3012" s="9" t="str">
        <f>IF(I3012="","",VLOOKUP(I3012,Metadata!$P$2:$Q$43,2,FALSE))</f>
        <v>Europe</v>
      </c>
      <c r="K3012" s="9" t="str">
        <f t="shared" si="0"/>
        <v>Portugal</v>
      </c>
      <c r="L3012" s="9" t="s">
        <v>172</v>
      </c>
      <c r="M3012" s="9" t="str">
        <f>IF(L3012="","",VLOOKUP(L3012,Metadata!$J$2:$K$22,2,FALSE))</f>
        <v>Porto Metropolitan Area</v>
      </c>
      <c r="N3012" s="9" t="s">
        <v>141</v>
      </c>
      <c r="O3012" s="9" t="s">
        <v>137</v>
      </c>
      <c r="P3012" s="9" t="s">
        <v>142</v>
      </c>
      <c r="Q3012" s="10" t="str">
        <f t="shared" si="1"/>
        <v>Full Office Job</v>
      </c>
      <c r="R3012" s="10">
        <v>3</v>
      </c>
      <c r="S3012" s="9" t="s">
        <v>161</v>
      </c>
      <c r="T3012" s="9" t="s">
        <v>137</v>
      </c>
      <c r="U3012" s="9" t="str">
        <f>IF(S3012&lt;&gt;"",S3012,IF(T3012&lt;&gt;"",VLOOKUP(T3012,Metadata!$S$2:$T$228,2,FALSE),""))</f>
        <v>Full-Stack Developer</v>
      </c>
      <c r="V3012" s="9" t="s">
        <v>276</v>
      </c>
      <c r="W3012" s="9" t="s">
        <v>137</v>
      </c>
      <c r="X3012" s="9" t="s">
        <v>145</v>
      </c>
      <c r="Y3012" s="9" t="s">
        <v>137</v>
      </c>
      <c r="Z3012" s="9" t="s">
        <v>146</v>
      </c>
      <c r="AA3012" s="9" t="s">
        <v>165</v>
      </c>
      <c r="AB3012" s="9" t="s">
        <v>253</v>
      </c>
      <c r="AC3012" s="9"/>
      <c r="AD3012" s="9" t="s">
        <v>148</v>
      </c>
      <c r="AE3012" s="9"/>
      <c r="AF3012" s="9"/>
      <c r="AG3012" s="9"/>
      <c r="AH3012" s="9"/>
      <c r="AI3012" s="9"/>
      <c r="AJ3012" s="9" t="s">
        <v>185</v>
      </c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 t="s">
        <v>199</v>
      </c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10"/>
      <c r="CB3012" s="10" t="str">
        <f t="shared" si="5"/>
        <v/>
      </c>
      <c r="CC3012" s="10"/>
      <c r="CD3012" s="9" t="str">
        <f t="shared" si="2"/>
        <v/>
      </c>
      <c r="CE3012" s="9" t="s">
        <v>232</v>
      </c>
      <c r="CF3012" s="9" t="s">
        <v>188</v>
      </c>
      <c r="CG3012" s="9">
        <f>IF(CF3012="","",VLOOKUP(CF3012,Metadata!$D$2:$H$20,2,FALSE))</f>
        <v>17500</v>
      </c>
      <c r="CH3012" s="9">
        <f>IF(CF3012="","",VLOOKUP(CF3012,Metadata!$D$2:$H$20,4,FALSE))</f>
        <v>15000</v>
      </c>
      <c r="CI3012" s="9">
        <f>IF(CF3012="","",VLOOKUP(CF3012,Metadata!$D$2:$H$20,5,FALSE))</f>
        <v>20000</v>
      </c>
      <c r="CJ3012" s="9">
        <f t="shared" si="3"/>
        <v>17500</v>
      </c>
      <c r="CK3012" s="9" t="s">
        <v>153</v>
      </c>
      <c r="CL3012" s="10">
        <v>4</v>
      </c>
      <c r="CM3012" s="10">
        <v>1</v>
      </c>
      <c r="CN3012" s="10">
        <v>6</v>
      </c>
      <c r="CO3012" s="10">
        <v>5</v>
      </c>
      <c r="CP3012" s="10">
        <v>6</v>
      </c>
      <c r="CQ3012" s="10">
        <v>7</v>
      </c>
      <c r="CR3012" s="10">
        <v>5</v>
      </c>
      <c r="CS3012" s="10">
        <v>5</v>
      </c>
      <c r="CT3012" s="10">
        <v>6</v>
      </c>
      <c r="CU3012" s="10">
        <v>6</v>
      </c>
      <c r="CV3012" s="10">
        <v>5</v>
      </c>
      <c r="CW3012" s="10">
        <v>4</v>
      </c>
      <c r="CX3012" s="10">
        <v>5</v>
      </c>
      <c r="CY3012" s="10">
        <v>6</v>
      </c>
      <c r="CZ3012" s="10">
        <v>7</v>
      </c>
      <c r="DA3012" s="10">
        <v>5</v>
      </c>
      <c r="DB3012" s="10">
        <v>5</v>
      </c>
      <c r="DC3012" s="10">
        <v>6</v>
      </c>
      <c r="DD3012" s="10">
        <v>4</v>
      </c>
      <c r="DE3012" s="10">
        <v>6</v>
      </c>
      <c r="DF3012" s="10">
        <v>6</v>
      </c>
      <c r="DG3012" s="10">
        <v>5</v>
      </c>
      <c r="DH3012" s="10">
        <v>6</v>
      </c>
      <c r="DI3012" s="10">
        <v>7</v>
      </c>
      <c r="DJ3012" s="10">
        <v>4</v>
      </c>
      <c r="DK3012" s="10">
        <v>6</v>
      </c>
      <c r="DL3012" s="10">
        <v>6</v>
      </c>
      <c r="DM3012" s="9" t="s">
        <v>154</v>
      </c>
      <c r="DN3012" s="10">
        <v>1993</v>
      </c>
      <c r="DO3012" s="9">
        <f t="shared" si="9"/>
        <v>28</v>
      </c>
      <c r="DP3012" s="9" t="s">
        <v>155</v>
      </c>
      <c r="DQ3012" s="9" t="s">
        <v>202</v>
      </c>
      <c r="DR3012" s="9" t="s">
        <v>157</v>
      </c>
      <c r="DS3012" s="9" t="s">
        <v>137</v>
      </c>
      <c r="DT3012" s="9" t="s">
        <v>657</v>
      </c>
      <c r="DU3012" s="9" t="s">
        <v>233</v>
      </c>
      <c r="DV3012" s="9" t="str">
        <f>VLOOKUP(DU3012,Metadata!$B$2:$C$7,2,FALSE)</f>
        <v>0 - 3 years</v>
      </c>
    </row>
    <row r="3013" spans="1:126">
      <c r="A3013" s="13">
        <v>3012</v>
      </c>
      <c r="B3013" s="9" t="s">
        <v>135</v>
      </c>
      <c r="C3013" s="9" t="str">
        <f>VLOOKUP(B3013,Metadata!$M$2:$N$6,2,FALSE)</f>
        <v>Permanent Employee</v>
      </c>
      <c r="D3013" s="9" t="s">
        <v>159</v>
      </c>
      <c r="E3013" s="9" t="s">
        <v>137</v>
      </c>
      <c r="F3013" s="9" t="s">
        <v>138</v>
      </c>
      <c r="G3013" s="9" t="s">
        <v>140</v>
      </c>
      <c r="H3013" s="9" t="str">
        <f>IF(G3013="","",VLOOKUP(G3013,Metadata!$J$2:$K$22,2,FALSE))</f>
        <v>Lisbon Metropolitan Area</v>
      </c>
      <c r="I3013" s="9" t="s">
        <v>138</v>
      </c>
      <c r="J3013" s="9" t="str">
        <f>IF(I3013="","",VLOOKUP(I3013,Metadata!$P$2:$Q$43,2,FALSE))</f>
        <v>Europe</v>
      </c>
      <c r="K3013" s="9" t="str">
        <f t="shared" si="0"/>
        <v>Portugal</v>
      </c>
      <c r="L3013" s="9" t="s">
        <v>140</v>
      </c>
      <c r="M3013" s="9" t="str">
        <f>IF(L3013="","",VLOOKUP(L3013,Metadata!$J$2:$K$22,2,FALSE))</f>
        <v>Lisbon Metropolitan Area</v>
      </c>
      <c r="N3013" s="9" t="s">
        <v>141</v>
      </c>
      <c r="O3013" s="9" t="s">
        <v>137</v>
      </c>
      <c r="P3013" s="9" t="s">
        <v>142</v>
      </c>
      <c r="Q3013" s="10" t="str">
        <f t="shared" si="1"/>
        <v>Full Office Job</v>
      </c>
      <c r="R3013" s="10">
        <v>6</v>
      </c>
      <c r="S3013" s="9" t="s">
        <v>216</v>
      </c>
      <c r="T3013" s="9" t="s">
        <v>137</v>
      </c>
      <c r="U3013" s="9" t="str">
        <f>IF(S3013&lt;&gt;"",S3013,IF(T3013&lt;&gt;"",VLOOKUP(T3013,Metadata!$S$2:$T$228,2,FALSE),""))</f>
        <v>Front-End Developer</v>
      </c>
      <c r="V3013" s="9" t="s">
        <v>207</v>
      </c>
      <c r="W3013" s="9" t="s">
        <v>137</v>
      </c>
      <c r="X3013" s="9" t="s">
        <v>269</v>
      </c>
      <c r="Y3013" s="9" t="s">
        <v>137</v>
      </c>
      <c r="Z3013" s="9" t="s">
        <v>146</v>
      </c>
      <c r="AA3013" s="9" t="s">
        <v>165</v>
      </c>
      <c r="AB3013" s="9" t="s">
        <v>137</v>
      </c>
      <c r="AC3013" s="9"/>
      <c r="AD3013" s="9"/>
      <c r="AE3013" s="9"/>
      <c r="AF3013" s="9"/>
      <c r="AG3013" s="9"/>
      <c r="AH3013" s="9"/>
      <c r="AI3013" s="9"/>
      <c r="AJ3013" s="9" t="s">
        <v>185</v>
      </c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 t="s">
        <v>199</v>
      </c>
      <c r="BM3013" s="9"/>
      <c r="BN3013" s="9" t="s">
        <v>186</v>
      </c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10"/>
      <c r="CB3013" s="10" t="str">
        <f t="shared" si="5"/>
        <v/>
      </c>
      <c r="CC3013" s="10"/>
      <c r="CD3013" s="9" t="str">
        <f t="shared" si="2"/>
        <v/>
      </c>
      <c r="CE3013" s="9" t="s">
        <v>168</v>
      </c>
      <c r="CF3013" s="9" t="s">
        <v>220</v>
      </c>
      <c r="CG3013" s="9">
        <f>IF(CF3013="","",VLOOKUP(CF3013,Metadata!$D$2:$H$20,2,FALSE))</f>
        <v>27500</v>
      </c>
      <c r="CH3013" s="9">
        <f>IF(CF3013="","",VLOOKUP(CF3013,Metadata!$D$2:$H$20,4,FALSE))</f>
        <v>25000</v>
      </c>
      <c r="CI3013" s="9">
        <f>IF(CF3013="","",VLOOKUP(CF3013,Metadata!$D$2:$H$20,5,FALSE))</f>
        <v>30000</v>
      </c>
      <c r="CJ3013" s="9">
        <f t="shared" si="3"/>
        <v>27500</v>
      </c>
      <c r="CK3013" s="9" t="s">
        <v>277</v>
      </c>
      <c r="CL3013" s="10">
        <v>2</v>
      </c>
      <c r="CM3013" s="10">
        <v>5</v>
      </c>
      <c r="CN3013" s="10">
        <v>4</v>
      </c>
      <c r="CO3013" s="10">
        <v>6</v>
      </c>
      <c r="CP3013" s="10">
        <v>6</v>
      </c>
      <c r="CQ3013" s="10">
        <v>6</v>
      </c>
      <c r="CR3013" s="10">
        <v>6</v>
      </c>
      <c r="CS3013" s="10">
        <v>6</v>
      </c>
      <c r="CT3013" s="10">
        <v>6</v>
      </c>
      <c r="CU3013" s="10">
        <v>7</v>
      </c>
      <c r="CV3013" s="10">
        <v>7</v>
      </c>
      <c r="CW3013" s="10">
        <v>6</v>
      </c>
      <c r="CX3013" s="10">
        <v>6</v>
      </c>
      <c r="CY3013" s="10">
        <v>5</v>
      </c>
      <c r="CZ3013" s="10">
        <v>5</v>
      </c>
      <c r="DA3013" s="10">
        <v>4</v>
      </c>
      <c r="DB3013" s="10">
        <v>6</v>
      </c>
      <c r="DC3013" s="10">
        <v>6</v>
      </c>
      <c r="DD3013" s="10">
        <v>6</v>
      </c>
      <c r="DE3013" s="10">
        <v>6</v>
      </c>
      <c r="DF3013" s="10">
        <v>6</v>
      </c>
      <c r="DG3013" s="10">
        <v>6</v>
      </c>
      <c r="DH3013" s="10">
        <v>6</v>
      </c>
      <c r="DI3013" s="10">
        <v>6</v>
      </c>
      <c r="DJ3013" s="10">
        <v>6</v>
      </c>
      <c r="DK3013" s="10">
        <v>6</v>
      </c>
      <c r="DL3013" s="10">
        <v>6</v>
      </c>
      <c r="DM3013" s="9" t="s">
        <v>154</v>
      </c>
      <c r="DN3013" s="10">
        <v>1993</v>
      </c>
      <c r="DO3013" s="9">
        <f t="shared" si="9"/>
        <v>28</v>
      </c>
      <c r="DP3013" s="9" t="s">
        <v>155</v>
      </c>
      <c r="DQ3013" s="9" t="s">
        <v>202</v>
      </c>
      <c r="DR3013" s="9" t="s">
        <v>157</v>
      </c>
      <c r="DS3013" s="9" t="s">
        <v>137</v>
      </c>
      <c r="DT3013" s="9" t="s">
        <v>657</v>
      </c>
      <c r="DU3013" s="9" t="s">
        <v>223</v>
      </c>
      <c r="DV3013" s="9" t="str">
        <f>VLOOKUP(DU3013,Metadata!$B$2:$C$7,2,FALSE)</f>
        <v>3 - 6 years</v>
      </c>
    </row>
    <row r="3014" spans="1:126">
      <c r="A3014" s="13">
        <v>3013</v>
      </c>
      <c r="B3014" s="9" t="s">
        <v>135</v>
      </c>
      <c r="C3014" s="9" t="str">
        <f>VLOOKUP(B3014,Metadata!$M$2:$N$6,2,FALSE)</f>
        <v>Permanent Employee</v>
      </c>
      <c r="D3014" s="9" t="s">
        <v>136</v>
      </c>
      <c r="E3014" s="9" t="s">
        <v>137</v>
      </c>
      <c r="F3014" s="9" t="s">
        <v>138</v>
      </c>
      <c r="G3014" s="9" t="s">
        <v>160</v>
      </c>
      <c r="H3014" s="9" t="str">
        <f>IF(G3014="","",VLOOKUP(G3014,Metadata!$J$2:$K$22,2,FALSE))</f>
        <v>Centre</v>
      </c>
      <c r="I3014" s="9" t="s">
        <v>138</v>
      </c>
      <c r="J3014" s="9" t="str">
        <f>IF(I3014="","",VLOOKUP(I3014,Metadata!$P$2:$Q$43,2,FALSE))</f>
        <v>Europe</v>
      </c>
      <c r="K3014" s="9" t="str">
        <f t="shared" si="0"/>
        <v>Portugal</v>
      </c>
      <c r="L3014" s="9" t="s">
        <v>213</v>
      </c>
      <c r="M3014" s="9" t="str">
        <f>IF(L3014="","",VLOOKUP(L3014,Metadata!$J$2:$K$22,2,FALSE))</f>
        <v>Centre</v>
      </c>
      <c r="N3014" s="9" t="s">
        <v>214</v>
      </c>
      <c r="O3014" s="9" t="s">
        <v>239</v>
      </c>
      <c r="P3014" s="9" t="s">
        <v>142</v>
      </c>
      <c r="Q3014" s="10" t="str">
        <f t="shared" si="1"/>
        <v>Full Office Job</v>
      </c>
      <c r="R3014" s="10">
        <v>6</v>
      </c>
      <c r="S3014" s="9" t="s">
        <v>229</v>
      </c>
      <c r="T3014" s="9" t="s">
        <v>137</v>
      </c>
      <c r="U3014" s="9" t="str">
        <f>IF(S3014&lt;&gt;"",S3014,IF(T3014&lt;&gt;"",VLOOKUP(T3014,Metadata!$S$2:$T$228,2,FALSE),""))</f>
        <v>Project Manager</v>
      </c>
      <c r="V3014" s="9" t="s">
        <v>217</v>
      </c>
      <c r="W3014" s="9" t="s">
        <v>137</v>
      </c>
      <c r="X3014" s="9" t="s">
        <v>163</v>
      </c>
      <c r="Y3014" s="9" t="s">
        <v>137</v>
      </c>
      <c r="Z3014" s="9" t="s">
        <v>184</v>
      </c>
      <c r="AA3014" s="9" t="s">
        <v>165</v>
      </c>
      <c r="AB3014" s="9" t="s">
        <v>253</v>
      </c>
      <c r="AC3014" s="9" t="s">
        <v>147</v>
      </c>
      <c r="AD3014" s="9" t="s">
        <v>148</v>
      </c>
      <c r="AE3014" s="9"/>
      <c r="AF3014" s="9"/>
      <c r="AG3014" s="9" t="s">
        <v>166</v>
      </c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 t="s">
        <v>178</v>
      </c>
      <c r="BB3014" s="9"/>
      <c r="BC3014" s="9"/>
      <c r="BD3014" s="9"/>
      <c r="BE3014" s="9"/>
      <c r="BF3014" s="9"/>
      <c r="BG3014" s="9"/>
      <c r="BH3014" s="9"/>
      <c r="BI3014" s="9"/>
      <c r="BJ3014" s="9" t="s">
        <v>167</v>
      </c>
      <c r="BK3014" s="9"/>
      <c r="BL3014" s="9"/>
      <c r="BM3014" s="9"/>
      <c r="BN3014" s="9"/>
      <c r="BO3014" s="9"/>
      <c r="BP3014" s="9" t="s">
        <v>179</v>
      </c>
      <c r="BQ3014" s="9"/>
      <c r="BR3014" s="9"/>
      <c r="BS3014" s="9" t="s">
        <v>200</v>
      </c>
      <c r="BT3014" s="9"/>
      <c r="BU3014" s="9"/>
      <c r="BV3014" s="9"/>
      <c r="BW3014" s="9"/>
      <c r="BX3014" s="9"/>
      <c r="BY3014" s="9"/>
      <c r="BZ3014" s="9"/>
      <c r="CA3014" s="10"/>
      <c r="CB3014" s="10" t="str">
        <f t="shared" si="5"/>
        <v/>
      </c>
      <c r="CC3014" s="10"/>
      <c r="CD3014" s="9" t="str">
        <f t="shared" si="2"/>
        <v/>
      </c>
      <c r="CE3014" s="9" t="s">
        <v>151</v>
      </c>
      <c r="CF3014" s="9" t="s">
        <v>220</v>
      </c>
      <c r="CG3014" s="9">
        <f>IF(CF3014="","",VLOOKUP(CF3014,Metadata!$D$2:$H$20,2,FALSE))</f>
        <v>27500</v>
      </c>
      <c r="CH3014" s="9">
        <f>IF(CF3014="","",VLOOKUP(CF3014,Metadata!$D$2:$H$20,4,FALSE))</f>
        <v>25000</v>
      </c>
      <c r="CI3014" s="9">
        <f>IF(CF3014="","",VLOOKUP(CF3014,Metadata!$D$2:$H$20,5,FALSE))</f>
        <v>30000</v>
      </c>
      <c r="CJ3014" s="9">
        <f t="shared" si="3"/>
        <v>27500</v>
      </c>
      <c r="CK3014" s="9" t="s">
        <v>153</v>
      </c>
      <c r="CL3014" s="10">
        <v>2</v>
      </c>
      <c r="CM3014" s="10">
        <v>4</v>
      </c>
      <c r="CN3014" s="10">
        <v>6</v>
      </c>
      <c r="CO3014" s="10">
        <v>6</v>
      </c>
      <c r="CP3014" s="10">
        <v>6</v>
      </c>
      <c r="CQ3014" s="10">
        <v>6</v>
      </c>
      <c r="CR3014" s="10">
        <v>4</v>
      </c>
      <c r="CS3014" s="10">
        <v>7</v>
      </c>
      <c r="CT3014" s="10">
        <v>7</v>
      </c>
      <c r="CU3014" s="10">
        <v>4</v>
      </c>
      <c r="CV3014" s="10">
        <v>5</v>
      </c>
      <c r="CW3014" s="10">
        <v>5</v>
      </c>
      <c r="CX3014" s="10">
        <v>7</v>
      </c>
      <c r="CY3014" s="10">
        <v>5</v>
      </c>
      <c r="CZ3014" s="10">
        <v>5</v>
      </c>
      <c r="DA3014" s="10">
        <v>4</v>
      </c>
      <c r="DB3014" s="10">
        <v>5</v>
      </c>
      <c r="DC3014" s="10">
        <v>6</v>
      </c>
      <c r="DD3014" s="10">
        <v>4</v>
      </c>
      <c r="DE3014" s="10">
        <v>7</v>
      </c>
      <c r="DF3014" s="10">
        <v>6</v>
      </c>
      <c r="DG3014" s="10">
        <v>6</v>
      </c>
      <c r="DH3014" s="10">
        <v>5</v>
      </c>
      <c r="DI3014" s="10">
        <v>5</v>
      </c>
      <c r="DJ3014" s="10">
        <v>4</v>
      </c>
      <c r="DK3014" s="10">
        <v>6</v>
      </c>
      <c r="DL3014" s="10">
        <v>5</v>
      </c>
      <c r="DM3014" s="9" t="s">
        <v>154</v>
      </c>
      <c r="DN3014" s="10">
        <v>1977</v>
      </c>
      <c r="DO3014" s="9">
        <f t="shared" si="9"/>
        <v>44</v>
      </c>
      <c r="DP3014" s="9" t="s">
        <v>155</v>
      </c>
      <c r="DQ3014" s="9" t="s">
        <v>156</v>
      </c>
      <c r="DR3014" s="9" t="s">
        <v>157</v>
      </c>
      <c r="DS3014" s="9" t="s">
        <v>137</v>
      </c>
      <c r="DT3014" s="9" t="s">
        <v>657</v>
      </c>
      <c r="DU3014" s="9" t="s">
        <v>158</v>
      </c>
      <c r="DV3014" s="9" t="str">
        <f>VLOOKUP(DU3014,Metadata!$B$2:$C$7,2,FALSE)</f>
        <v>6+ years</v>
      </c>
    </row>
    <row r="3015" spans="1:126">
      <c r="A3015" s="13">
        <v>3014</v>
      </c>
      <c r="B3015" s="9" t="s">
        <v>135</v>
      </c>
      <c r="C3015" s="9" t="str">
        <f>VLOOKUP(B3015,Metadata!$M$2:$N$6,2,FALSE)</f>
        <v>Permanent Employee</v>
      </c>
      <c r="D3015" s="9" t="s">
        <v>159</v>
      </c>
      <c r="E3015" s="9" t="s">
        <v>137</v>
      </c>
      <c r="F3015" s="9" t="s">
        <v>138</v>
      </c>
      <c r="G3015" s="9" t="s">
        <v>172</v>
      </c>
      <c r="H3015" s="9" t="str">
        <f>IF(G3015="","",VLOOKUP(G3015,Metadata!$J$2:$K$22,2,FALSE))</f>
        <v>Porto Metropolitan Area</v>
      </c>
      <c r="I3015" s="9" t="s">
        <v>138</v>
      </c>
      <c r="J3015" s="9" t="str">
        <f>IF(I3015="","",VLOOKUP(I3015,Metadata!$P$2:$Q$43,2,FALSE))</f>
        <v>Europe</v>
      </c>
      <c r="K3015" s="9" t="str">
        <f t="shared" si="0"/>
        <v>Portugal</v>
      </c>
      <c r="L3015" s="9" t="s">
        <v>172</v>
      </c>
      <c r="M3015" s="9" t="str">
        <f>IF(L3015="","",VLOOKUP(L3015,Metadata!$J$2:$K$22,2,FALSE))</f>
        <v>Porto Metropolitan Area</v>
      </c>
      <c r="N3015" s="9" t="s">
        <v>141</v>
      </c>
      <c r="O3015" s="9" t="s">
        <v>137</v>
      </c>
      <c r="P3015" s="9" t="s">
        <v>142</v>
      </c>
      <c r="Q3015" s="10" t="str">
        <f t="shared" si="1"/>
        <v>Full Office Job</v>
      </c>
      <c r="R3015" s="10">
        <v>6</v>
      </c>
      <c r="S3015" s="9" t="s">
        <v>229</v>
      </c>
      <c r="T3015" s="9" t="s">
        <v>137</v>
      </c>
      <c r="U3015" s="9" t="str">
        <f>IF(S3015&lt;&gt;"",S3015,IF(T3015&lt;&gt;"",VLOOKUP(T3015,Metadata!$S$2:$T$228,2,FALSE),""))</f>
        <v>Project Manager</v>
      </c>
      <c r="V3015" s="9" t="s">
        <v>162</v>
      </c>
      <c r="W3015" s="9" t="s">
        <v>137</v>
      </c>
      <c r="X3015" s="9" t="s">
        <v>163</v>
      </c>
      <c r="Y3015" s="9" t="s">
        <v>137</v>
      </c>
      <c r="Z3015" s="9" t="s">
        <v>184</v>
      </c>
      <c r="AA3015" s="9" t="s">
        <v>137</v>
      </c>
      <c r="AB3015" s="9" t="s">
        <v>137</v>
      </c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 t="s">
        <v>150</v>
      </c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 t="s">
        <v>150</v>
      </c>
      <c r="BZ3015" s="9" t="s">
        <v>137</v>
      </c>
      <c r="CA3015" s="10"/>
      <c r="CB3015" s="10" t="str">
        <f t="shared" si="5"/>
        <v/>
      </c>
      <c r="CC3015" s="10"/>
      <c r="CD3015" s="9" t="str">
        <f t="shared" si="2"/>
        <v/>
      </c>
      <c r="CE3015" s="9" t="s">
        <v>151</v>
      </c>
      <c r="CF3015" s="9" t="s">
        <v>254</v>
      </c>
      <c r="CG3015" s="9">
        <f>IF(CF3015="","",VLOOKUP(CF3015,Metadata!$D$2:$H$20,2,FALSE))</f>
        <v>37500</v>
      </c>
      <c r="CH3015" s="9">
        <f>IF(CF3015="","",VLOOKUP(CF3015,Metadata!$D$2:$H$20,4,FALSE))</f>
        <v>35000</v>
      </c>
      <c r="CI3015" s="9">
        <f>IF(CF3015="","",VLOOKUP(CF3015,Metadata!$D$2:$H$20,5,FALSE))</f>
        <v>40000</v>
      </c>
      <c r="CJ3015" s="9">
        <f t="shared" si="3"/>
        <v>37500</v>
      </c>
      <c r="CK3015" s="9" t="s">
        <v>221</v>
      </c>
      <c r="CL3015" s="10">
        <v>5</v>
      </c>
      <c r="CM3015" s="10">
        <v>1</v>
      </c>
      <c r="CN3015" s="10">
        <v>6</v>
      </c>
      <c r="CO3015" s="10">
        <v>6</v>
      </c>
      <c r="CP3015" s="10">
        <v>5</v>
      </c>
      <c r="CQ3015" s="10">
        <v>6</v>
      </c>
      <c r="CR3015" s="10">
        <v>7</v>
      </c>
      <c r="CS3015" s="10">
        <v>7</v>
      </c>
      <c r="CT3015" s="10">
        <v>5</v>
      </c>
      <c r="CU3015" s="10">
        <v>5</v>
      </c>
      <c r="CV3015" s="10">
        <v>5</v>
      </c>
      <c r="CW3015" s="10">
        <v>4</v>
      </c>
      <c r="CX3015" s="10">
        <v>6</v>
      </c>
      <c r="CY3015" s="10">
        <v>5</v>
      </c>
      <c r="CZ3015" s="10">
        <v>4</v>
      </c>
      <c r="DA3015" s="10">
        <v>6</v>
      </c>
      <c r="DB3015" s="10">
        <v>5</v>
      </c>
      <c r="DC3015" s="10">
        <v>7</v>
      </c>
      <c r="DD3015" s="10">
        <v>5</v>
      </c>
      <c r="DE3015" s="10">
        <v>6</v>
      </c>
      <c r="DF3015" s="10">
        <v>5</v>
      </c>
      <c r="DG3015" s="10">
        <v>6</v>
      </c>
      <c r="DH3015" s="10">
        <v>5</v>
      </c>
      <c r="DI3015" s="10">
        <v>5</v>
      </c>
      <c r="DJ3015" s="10">
        <v>4</v>
      </c>
      <c r="DK3015" s="10">
        <v>5</v>
      </c>
      <c r="DL3015" s="10">
        <v>5</v>
      </c>
      <c r="DM3015" s="9" t="s">
        <v>296</v>
      </c>
      <c r="DN3015" s="10">
        <v>1984</v>
      </c>
      <c r="DO3015" s="9">
        <f t="shared" si="9"/>
        <v>37</v>
      </c>
      <c r="DP3015" s="9" t="s">
        <v>155</v>
      </c>
      <c r="DQ3015" s="9" t="s">
        <v>156</v>
      </c>
      <c r="DR3015" s="9" t="s">
        <v>157</v>
      </c>
      <c r="DS3015" s="9" t="s">
        <v>137</v>
      </c>
      <c r="DT3015" s="9" t="s">
        <v>657</v>
      </c>
      <c r="DU3015" s="9" t="s">
        <v>158</v>
      </c>
      <c r="DV3015" s="9" t="str">
        <f>VLOOKUP(DU3015,Metadata!$B$2:$C$7,2,FALSE)</f>
        <v>6+ years</v>
      </c>
    </row>
    <row r="3016" spans="1:126">
      <c r="A3016" s="13">
        <v>3015</v>
      </c>
      <c r="B3016" s="9" t="s">
        <v>135</v>
      </c>
      <c r="C3016" s="9" t="str">
        <f>VLOOKUP(B3016,Metadata!$M$2:$N$6,2,FALSE)</f>
        <v>Permanent Employee</v>
      </c>
      <c r="D3016" s="9" t="s">
        <v>159</v>
      </c>
      <c r="E3016" s="9" t="s">
        <v>137</v>
      </c>
      <c r="F3016" s="9" t="s">
        <v>138</v>
      </c>
      <c r="G3016" s="9" t="s">
        <v>140</v>
      </c>
      <c r="H3016" s="9" t="str">
        <f>IF(G3016="","",VLOOKUP(G3016,Metadata!$J$2:$K$22,2,FALSE))</f>
        <v>Lisbon Metropolitan Area</v>
      </c>
      <c r="I3016" s="9" t="s">
        <v>138</v>
      </c>
      <c r="J3016" s="9" t="str">
        <f>IF(I3016="","",VLOOKUP(I3016,Metadata!$P$2:$Q$43,2,FALSE))</f>
        <v>Europe</v>
      </c>
      <c r="K3016" s="9" t="str">
        <f t="shared" si="0"/>
        <v>Portugal</v>
      </c>
      <c r="L3016" s="9" t="s">
        <v>140</v>
      </c>
      <c r="M3016" s="9" t="str">
        <f>IF(L3016="","",VLOOKUP(L3016,Metadata!$J$2:$K$22,2,FALSE))</f>
        <v>Lisbon Metropolitan Area</v>
      </c>
      <c r="N3016" s="9" t="s">
        <v>205</v>
      </c>
      <c r="O3016" s="9" t="s">
        <v>137</v>
      </c>
      <c r="P3016" s="9" t="s">
        <v>137</v>
      </c>
      <c r="Q3016" s="10" t="str">
        <f t="shared" si="1"/>
        <v>Full Office Job</v>
      </c>
      <c r="R3016" s="10">
        <v>5</v>
      </c>
      <c r="S3016" s="9" t="s">
        <v>192</v>
      </c>
      <c r="T3016" s="9" t="s">
        <v>137</v>
      </c>
      <c r="U3016" s="9" t="str">
        <f>IF(S3016&lt;&gt;"",S3016,IF(T3016&lt;&gt;"",VLOOKUP(T3016,Metadata!$S$2:$T$228,2,FALSE),""))</f>
        <v>Back-End Developer</v>
      </c>
      <c r="V3016" s="9" t="s">
        <v>207</v>
      </c>
      <c r="W3016" s="9" t="s">
        <v>137</v>
      </c>
      <c r="X3016" s="9" t="s">
        <v>163</v>
      </c>
      <c r="Y3016" s="9" t="s">
        <v>137</v>
      </c>
      <c r="Z3016" s="9" t="s">
        <v>184</v>
      </c>
      <c r="AA3016" s="9" t="s">
        <v>137</v>
      </c>
      <c r="AB3016" s="9" t="s">
        <v>137</v>
      </c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 t="s">
        <v>886</v>
      </c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 t="s">
        <v>150</v>
      </c>
      <c r="BZ3016" s="9" t="s">
        <v>137</v>
      </c>
      <c r="CA3016" s="10"/>
      <c r="CB3016" s="10" t="str">
        <f t="shared" si="5"/>
        <v/>
      </c>
      <c r="CC3016" s="10"/>
      <c r="CD3016" s="9" t="str">
        <f t="shared" si="2"/>
        <v/>
      </c>
      <c r="CE3016" s="9" t="s">
        <v>151</v>
      </c>
      <c r="CF3016" s="9" t="s">
        <v>220</v>
      </c>
      <c r="CG3016" s="9">
        <f>IF(CF3016="","",VLOOKUP(CF3016,Metadata!$D$2:$H$20,2,FALSE))</f>
        <v>27500</v>
      </c>
      <c r="CH3016" s="9">
        <f>IF(CF3016="","",VLOOKUP(CF3016,Metadata!$D$2:$H$20,4,FALSE))</f>
        <v>25000</v>
      </c>
      <c r="CI3016" s="9">
        <f>IF(CF3016="","",VLOOKUP(CF3016,Metadata!$D$2:$H$20,5,FALSE))</f>
        <v>30000</v>
      </c>
      <c r="CJ3016" s="9">
        <f t="shared" si="3"/>
        <v>27500</v>
      </c>
      <c r="CK3016" s="9" t="s">
        <v>221</v>
      </c>
      <c r="CL3016" s="10">
        <v>3</v>
      </c>
      <c r="CM3016" s="10">
        <v>3</v>
      </c>
      <c r="CN3016" s="10">
        <v>5</v>
      </c>
      <c r="CO3016" s="10">
        <v>5</v>
      </c>
      <c r="CP3016" s="10">
        <v>3</v>
      </c>
      <c r="CQ3016" s="10">
        <v>6</v>
      </c>
      <c r="CR3016" s="10">
        <v>6</v>
      </c>
      <c r="CS3016" s="10">
        <v>6</v>
      </c>
      <c r="CT3016" s="10">
        <v>5</v>
      </c>
      <c r="CU3016" s="10">
        <v>4</v>
      </c>
      <c r="CV3016" s="10">
        <v>5</v>
      </c>
      <c r="CW3016" s="10">
        <v>5</v>
      </c>
      <c r="CX3016" s="10">
        <v>6</v>
      </c>
      <c r="CY3016" s="10">
        <v>4</v>
      </c>
      <c r="CZ3016" s="10">
        <v>3</v>
      </c>
      <c r="DA3016" s="10">
        <v>1</v>
      </c>
      <c r="DB3016" s="10">
        <v>1</v>
      </c>
      <c r="DC3016" s="10">
        <v>7</v>
      </c>
      <c r="DD3016" s="10">
        <v>1</v>
      </c>
      <c r="DE3016" s="10">
        <v>7</v>
      </c>
      <c r="DF3016" s="10">
        <v>4</v>
      </c>
      <c r="DG3016" s="10">
        <v>6</v>
      </c>
      <c r="DH3016" s="10">
        <v>6</v>
      </c>
      <c r="DI3016" s="10">
        <v>7</v>
      </c>
      <c r="DJ3016" s="10">
        <v>4</v>
      </c>
      <c r="DK3016" s="10">
        <v>3</v>
      </c>
      <c r="DL3016" s="10">
        <v>3</v>
      </c>
      <c r="DM3016" s="9" t="s">
        <v>154</v>
      </c>
      <c r="DN3016" s="10">
        <v>1992</v>
      </c>
      <c r="DO3016" s="9">
        <f t="shared" si="9"/>
        <v>29</v>
      </c>
      <c r="DP3016" s="9" t="s">
        <v>155</v>
      </c>
      <c r="DQ3016" s="9" t="s">
        <v>202</v>
      </c>
      <c r="DR3016" s="9" t="s">
        <v>157</v>
      </c>
      <c r="DS3016" s="9" t="s">
        <v>137</v>
      </c>
      <c r="DT3016" s="9" t="s">
        <v>657</v>
      </c>
      <c r="DU3016" s="9" t="s">
        <v>203</v>
      </c>
      <c r="DV3016" s="9" t="str">
        <f>VLOOKUP(DU3016,Metadata!$B$2:$C$7,2,FALSE)</f>
        <v>6+ years</v>
      </c>
    </row>
    <row r="3017" spans="1:126">
      <c r="A3017" s="13">
        <v>3016</v>
      </c>
      <c r="B3017" s="9" t="s">
        <v>135</v>
      </c>
      <c r="C3017" s="9" t="str">
        <f>VLOOKUP(B3017,Metadata!$M$2:$N$6,2,FALSE)</f>
        <v>Permanent Employee</v>
      </c>
      <c r="D3017" s="9" t="s">
        <v>159</v>
      </c>
      <c r="E3017" s="9" t="s">
        <v>137</v>
      </c>
      <c r="F3017" s="9" t="s">
        <v>138</v>
      </c>
      <c r="G3017" s="9" t="s">
        <v>140</v>
      </c>
      <c r="H3017" s="9" t="str">
        <f>IF(G3017="","",VLOOKUP(G3017,Metadata!$J$2:$K$22,2,FALSE))</f>
        <v>Lisbon Metropolitan Area</v>
      </c>
      <c r="I3017" s="9" t="s">
        <v>138</v>
      </c>
      <c r="J3017" s="9" t="str">
        <f>IF(I3017="","",VLOOKUP(I3017,Metadata!$P$2:$Q$43,2,FALSE))</f>
        <v>Europe</v>
      </c>
      <c r="K3017" s="9" t="str">
        <f t="shared" si="0"/>
        <v>Portugal</v>
      </c>
      <c r="L3017" s="9" t="s">
        <v>140</v>
      </c>
      <c r="M3017" s="9" t="str">
        <f>IF(L3017="","",VLOOKUP(L3017,Metadata!$J$2:$K$22,2,FALSE))</f>
        <v>Lisbon Metropolitan Area</v>
      </c>
      <c r="N3017" s="9" t="s">
        <v>141</v>
      </c>
      <c r="O3017" s="9" t="s">
        <v>137</v>
      </c>
      <c r="P3017" s="9" t="s">
        <v>142</v>
      </c>
      <c r="Q3017" s="10" t="str">
        <f t="shared" si="1"/>
        <v>Full Office Job</v>
      </c>
      <c r="R3017" s="10">
        <v>5</v>
      </c>
      <c r="S3017" s="9" t="s">
        <v>319</v>
      </c>
      <c r="T3017" s="9" t="s">
        <v>137</v>
      </c>
      <c r="U3017" s="9" t="str">
        <f>IF(S3017&lt;&gt;"",S3017,IF(T3017&lt;&gt;"",VLOOKUP(T3017,Metadata!$S$2:$T$228,2,FALSE),""))</f>
        <v>CTO</v>
      </c>
      <c r="V3017" s="9" t="s">
        <v>207</v>
      </c>
      <c r="W3017" s="9" t="s">
        <v>137</v>
      </c>
      <c r="X3017" s="9" t="s">
        <v>163</v>
      </c>
      <c r="Y3017" s="9" t="s">
        <v>137</v>
      </c>
      <c r="Z3017" s="9" t="s">
        <v>193</v>
      </c>
      <c r="AA3017" s="9" t="s">
        <v>165</v>
      </c>
      <c r="AB3017" s="9" t="s">
        <v>137</v>
      </c>
      <c r="AC3017" s="9" t="s">
        <v>147</v>
      </c>
      <c r="AD3017" s="9"/>
      <c r="AE3017" s="9"/>
      <c r="AF3017" s="9" t="s">
        <v>243</v>
      </c>
      <c r="AG3017" s="9" t="s">
        <v>166</v>
      </c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 t="s">
        <v>149</v>
      </c>
      <c r="AS3017" s="9"/>
      <c r="AT3017" s="9"/>
      <c r="AU3017" s="9"/>
      <c r="AV3017" s="9"/>
      <c r="AW3017" s="9"/>
      <c r="AX3017" s="9"/>
      <c r="AY3017" s="9"/>
      <c r="AZ3017" s="9"/>
      <c r="BA3017" s="9" t="s">
        <v>178</v>
      </c>
      <c r="BB3017" s="9"/>
      <c r="BC3017" s="9"/>
      <c r="BD3017" s="9"/>
      <c r="BE3017" s="9"/>
      <c r="BF3017" s="9"/>
      <c r="BG3017" s="9"/>
      <c r="BH3017" s="9"/>
      <c r="BI3017" s="9"/>
      <c r="BJ3017" s="9" t="s">
        <v>167</v>
      </c>
      <c r="BK3017" s="9"/>
      <c r="BL3017" s="9"/>
      <c r="BM3017" s="9"/>
      <c r="BN3017" s="9"/>
      <c r="BO3017" s="9"/>
      <c r="BP3017" s="9"/>
      <c r="BQ3017" s="9"/>
      <c r="BR3017" s="9" t="s">
        <v>247</v>
      </c>
      <c r="BS3017" s="9"/>
      <c r="BT3017" s="9"/>
      <c r="BU3017" s="9" t="s">
        <v>258</v>
      </c>
      <c r="BV3017" s="9"/>
      <c r="BW3017" s="9"/>
      <c r="BX3017" s="9"/>
      <c r="BY3017" s="9"/>
      <c r="BZ3017" s="9"/>
      <c r="CA3017" s="10"/>
      <c r="CB3017" s="10" t="str">
        <f t="shared" si="5"/>
        <v/>
      </c>
      <c r="CC3017" s="10"/>
      <c r="CD3017" s="9" t="str">
        <f t="shared" si="2"/>
        <v/>
      </c>
      <c r="CE3017" s="9" t="s">
        <v>151</v>
      </c>
      <c r="CF3017" s="9" t="s">
        <v>225</v>
      </c>
      <c r="CG3017" s="9">
        <f>IF(CF3017="","",VLOOKUP(CF3017,Metadata!$D$2:$H$20,2,FALSE))</f>
        <v>22500</v>
      </c>
      <c r="CH3017" s="9">
        <f>IF(CF3017="","",VLOOKUP(CF3017,Metadata!$D$2:$H$20,4,FALSE))</f>
        <v>20000</v>
      </c>
      <c r="CI3017" s="9">
        <f>IF(CF3017="","",VLOOKUP(CF3017,Metadata!$D$2:$H$20,5,FALSE))</f>
        <v>25000</v>
      </c>
      <c r="CJ3017" s="9">
        <f t="shared" si="3"/>
        <v>22500</v>
      </c>
      <c r="CK3017" s="9" t="s">
        <v>153</v>
      </c>
      <c r="CL3017" s="10">
        <v>5</v>
      </c>
      <c r="CM3017" s="10">
        <v>1</v>
      </c>
      <c r="CN3017" s="10">
        <v>6</v>
      </c>
      <c r="CO3017" s="10">
        <v>6</v>
      </c>
      <c r="CP3017" s="10">
        <v>6</v>
      </c>
      <c r="CQ3017" s="10">
        <v>6</v>
      </c>
      <c r="CR3017" s="10">
        <v>4</v>
      </c>
      <c r="CS3017" s="10">
        <v>5</v>
      </c>
      <c r="CT3017" s="10">
        <v>5</v>
      </c>
      <c r="CU3017" s="10">
        <v>5</v>
      </c>
      <c r="CV3017" s="10">
        <v>5</v>
      </c>
      <c r="CW3017" s="10">
        <v>4</v>
      </c>
      <c r="CX3017" s="10">
        <v>6</v>
      </c>
      <c r="CY3017" s="10">
        <v>6</v>
      </c>
      <c r="CZ3017" s="10">
        <v>6</v>
      </c>
      <c r="DA3017" s="10">
        <v>5</v>
      </c>
      <c r="DB3017" s="10">
        <v>4</v>
      </c>
      <c r="DC3017" s="10">
        <v>5</v>
      </c>
      <c r="DD3017" s="10">
        <v>3</v>
      </c>
      <c r="DE3017" s="10">
        <v>5</v>
      </c>
      <c r="DF3017" s="10">
        <v>6</v>
      </c>
      <c r="DG3017" s="10">
        <v>5</v>
      </c>
      <c r="DH3017" s="10">
        <v>5</v>
      </c>
      <c r="DI3017" s="10">
        <v>6</v>
      </c>
      <c r="DJ3017" s="10">
        <v>5</v>
      </c>
      <c r="DK3017" s="10">
        <v>6</v>
      </c>
      <c r="DL3017" s="10">
        <v>6</v>
      </c>
      <c r="DM3017" s="9" t="s">
        <v>154</v>
      </c>
      <c r="DN3017" s="10">
        <v>1980</v>
      </c>
      <c r="DO3017" s="9">
        <f t="shared" si="9"/>
        <v>41</v>
      </c>
      <c r="DP3017" s="9" t="s">
        <v>155</v>
      </c>
      <c r="DQ3017" s="9" t="s">
        <v>156</v>
      </c>
      <c r="DR3017" s="9" t="s">
        <v>157</v>
      </c>
      <c r="DS3017" s="9" t="s">
        <v>137</v>
      </c>
      <c r="DT3017" s="9" t="s">
        <v>657</v>
      </c>
      <c r="DU3017" s="9" t="s">
        <v>158</v>
      </c>
      <c r="DV3017" s="9" t="str">
        <f>VLOOKUP(DU3017,Metadata!$B$2:$C$7,2,FALSE)</f>
        <v>6+ years</v>
      </c>
    </row>
    <row r="3018" spans="1:126">
      <c r="A3018" s="13">
        <v>3017</v>
      </c>
      <c r="B3018" s="9" t="s">
        <v>135</v>
      </c>
      <c r="C3018" s="9" t="str">
        <f>VLOOKUP(B3018,Metadata!$M$2:$N$6,2,FALSE)</f>
        <v>Permanent Employee</v>
      </c>
      <c r="D3018" s="9" t="s">
        <v>159</v>
      </c>
      <c r="E3018" s="9" t="s">
        <v>137</v>
      </c>
      <c r="F3018" s="9" t="s">
        <v>138</v>
      </c>
      <c r="G3018" s="9" t="s">
        <v>160</v>
      </c>
      <c r="H3018" s="9" t="str">
        <f>IF(G3018="","",VLOOKUP(G3018,Metadata!$J$2:$K$22,2,FALSE))</f>
        <v>Centre</v>
      </c>
      <c r="I3018" s="9" t="s">
        <v>138</v>
      </c>
      <c r="J3018" s="9" t="str">
        <f>IF(I3018="","",VLOOKUP(I3018,Metadata!$P$2:$Q$43,2,FALSE))</f>
        <v>Europe</v>
      </c>
      <c r="K3018" s="9" t="str">
        <f t="shared" si="0"/>
        <v>Portugal</v>
      </c>
      <c r="L3018" s="9" t="s">
        <v>160</v>
      </c>
      <c r="M3018" s="9" t="str">
        <f>IF(L3018="","",VLOOKUP(L3018,Metadata!$J$2:$K$22,2,FALSE))</f>
        <v>Centre</v>
      </c>
      <c r="N3018" s="9" t="s">
        <v>214</v>
      </c>
      <c r="O3018" s="9" t="s">
        <v>239</v>
      </c>
      <c r="P3018" s="9" t="s">
        <v>142</v>
      </c>
      <c r="Q3018" s="10" t="str">
        <f t="shared" si="1"/>
        <v>Full Office Job</v>
      </c>
      <c r="R3018" s="10">
        <v>7</v>
      </c>
      <c r="S3018" s="9" t="s">
        <v>290</v>
      </c>
      <c r="T3018" s="9" t="s">
        <v>137</v>
      </c>
      <c r="U3018" s="9" t="str">
        <f>IF(S3018&lt;&gt;"",S3018,IF(T3018&lt;&gt;"",VLOOKUP(T3018,Metadata!$S$2:$T$228,2,FALSE),""))</f>
        <v>Quality Assurance/Testing</v>
      </c>
      <c r="V3018" s="9" t="s">
        <v>207</v>
      </c>
      <c r="W3018" s="9" t="s">
        <v>137</v>
      </c>
      <c r="X3018" s="9" t="s">
        <v>208</v>
      </c>
      <c r="Y3018" s="9" t="s">
        <v>137</v>
      </c>
      <c r="Z3018" s="9" t="s">
        <v>224</v>
      </c>
      <c r="AA3018" s="9" t="s">
        <v>137</v>
      </c>
      <c r="AB3018" s="9" t="s">
        <v>137</v>
      </c>
      <c r="AC3018" s="9"/>
      <c r="AD3018" s="9"/>
      <c r="AE3018" s="9"/>
      <c r="AF3018" s="9" t="s">
        <v>243</v>
      </c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 t="s">
        <v>887</v>
      </c>
      <c r="CA3018" s="10"/>
      <c r="CB3018" s="10" t="str">
        <f t="shared" si="5"/>
        <v/>
      </c>
      <c r="CC3018" s="10"/>
      <c r="CD3018" s="9" t="str">
        <f t="shared" si="2"/>
        <v/>
      </c>
      <c r="CE3018" s="9" t="s">
        <v>168</v>
      </c>
      <c r="CF3018" s="9" t="s">
        <v>220</v>
      </c>
      <c r="CG3018" s="9">
        <f>IF(CF3018="","",VLOOKUP(CF3018,Metadata!$D$2:$H$20,2,FALSE))</f>
        <v>27500</v>
      </c>
      <c r="CH3018" s="9">
        <f>IF(CF3018="","",VLOOKUP(CF3018,Metadata!$D$2:$H$20,4,FALSE))</f>
        <v>25000</v>
      </c>
      <c r="CI3018" s="9">
        <f>IF(CF3018="","",VLOOKUP(CF3018,Metadata!$D$2:$H$20,5,FALSE))</f>
        <v>30000</v>
      </c>
      <c r="CJ3018" s="9">
        <f t="shared" si="3"/>
        <v>27500</v>
      </c>
      <c r="CK3018" s="9" t="s">
        <v>221</v>
      </c>
      <c r="CL3018" s="10">
        <v>4</v>
      </c>
      <c r="CM3018" s="10">
        <v>3</v>
      </c>
      <c r="CN3018" s="10">
        <v>7</v>
      </c>
      <c r="CO3018" s="10">
        <v>6</v>
      </c>
      <c r="CP3018" s="10">
        <v>5</v>
      </c>
      <c r="CQ3018" s="10">
        <v>6</v>
      </c>
      <c r="CR3018" s="10">
        <v>5</v>
      </c>
      <c r="CS3018" s="10">
        <v>5</v>
      </c>
      <c r="CT3018" s="10">
        <v>5</v>
      </c>
      <c r="CU3018" s="10">
        <v>5</v>
      </c>
      <c r="CV3018" s="10">
        <v>6</v>
      </c>
      <c r="CW3018" s="10">
        <v>5</v>
      </c>
      <c r="CX3018" s="10">
        <v>5</v>
      </c>
      <c r="CY3018" s="10">
        <v>5</v>
      </c>
      <c r="CZ3018" s="10">
        <v>6</v>
      </c>
      <c r="DA3018" s="10">
        <v>7</v>
      </c>
      <c r="DB3018" s="10">
        <v>7</v>
      </c>
      <c r="DC3018" s="10">
        <v>7</v>
      </c>
      <c r="DD3018" s="10">
        <v>6</v>
      </c>
      <c r="DE3018" s="10">
        <v>7</v>
      </c>
      <c r="DF3018" s="10">
        <v>7</v>
      </c>
      <c r="DG3018" s="10">
        <v>5</v>
      </c>
      <c r="DH3018" s="10">
        <v>7</v>
      </c>
      <c r="DI3018" s="10">
        <v>7</v>
      </c>
      <c r="DJ3018" s="10">
        <v>5</v>
      </c>
      <c r="DK3018" s="10">
        <v>5</v>
      </c>
      <c r="DL3018" s="10">
        <v>7</v>
      </c>
      <c r="DM3018" s="9" t="s">
        <v>154</v>
      </c>
      <c r="DN3018" s="10">
        <v>1996</v>
      </c>
      <c r="DO3018" s="9">
        <f t="shared" si="9"/>
        <v>25</v>
      </c>
      <c r="DP3018" s="9" t="s">
        <v>155</v>
      </c>
      <c r="DQ3018" s="9" t="s">
        <v>227</v>
      </c>
      <c r="DR3018" s="9" t="s">
        <v>157</v>
      </c>
      <c r="DS3018" s="9" t="s">
        <v>137</v>
      </c>
      <c r="DT3018" s="9" t="s">
        <v>657</v>
      </c>
      <c r="DU3018" s="9" t="s">
        <v>223</v>
      </c>
      <c r="DV3018" s="9" t="str">
        <f>VLOOKUP(DU3018,Metadata!$B$2:$C$7,2,FALSE)</f>
        <v>3 - 6 years</v>
      </c>
    </row>
    <row r="3019" spans="1:126">
      <c r="A3019" s="13">
        <v>3018</v>
      </c>
      <c r="B3019" s="9" t="s">
        <v>135</v>
      </c>
      <c r="C3019" s="9" t="str">
        <f>VLOOKUP(B3019,Metadata!$M$2:$N$6,2,FALSE)</f>
        <v>Permanent Employee</v>
      </c>
      <c r="D3019" s="9" t="s">
        <v>159</v>
      </c>
      <c r="E3019" s="9" t="s">
        <v>137</v>
      </c>
      <c r="F3019" s="9" t="s">
        <v>138</v>
      </c>
      <c r="G3019" s="9" t="s">
        <v>140</v>
      </c>
      <c r="H3019" s="9" t="str">
        <f>IF(G3019="","",VLOOKUP(G3019,Metadata!$J$2:$K$22,2,FALSE))</f>
        <v>Lisbon Metropolitan Area</v>
      </c>
      <c r="I3019" s="9" t="s">
        <v>138</v>
      </c>
      <c r="J3019" s="9" t="str">
        <f>IF(I3019="","",VLOOKUP(I3019,Metadata!$P$2:$Q$43,2,FALSE))</f>
        <v>Europe</v>
      </c>
      <c r="K3019" s="9" t="str">
        <f t="shared" si="0"/>
        <v>Portugal</v>
      </c>
      <c r="L3019" s="9" t="s">
        <v>140</v>
      </c>
      <c r="M3019" s="9" t="str">
        <f>IF(L3019="","",VLOOKUP(L3019,Metadata!$J$2:$K$22,2,FALSE))</f>
        <v>Lisbon Metropolitan Area</v>
      </c>
      <c r="N3019" s="9" t="s">
        <v>141</v>
      </c>
      <c r="O3019" s="9" t="s">
        <v>137</v>
      </c>
      <c r="P3019" s="9" t="s">
        <v>142</v>
      </c>
      <c r="Q3019" s="10" t="str">
        <f t="shared" si="1"/>
        <v>Full Office Job</v>
      </c>
      <c r="R3019" s="10">
        <v>5</v>
      </c>
      <c r="S3019" s="9" t="s">
        <v>229</v>
      </c>
      <c r="T3019" s="9" t="s">
        <v>137</v>
      </c>
      <c r="U3019" s="9" t="str">
        <f>IF(S3019&lt;&gt;"",S3019,IF(T3019&lt;&gt;"",VLOOKUP(T3019,Metadata!$S$2:$T$228,2,FALSE),""))</f>
        <v>Project Manager</v>
      </c>
      <c r="V3019" s="9" t="s">
        <v>207</v>
      </c>
      <c r="W3019" s="9" t="s">
        <v>137</v>
      </c>
      <c r="X3019" s="9" t="s">
        <v>208</v>
      </c>
      <c r="Y3019" s="9" t="s">
        <v>137</v>
      </c>
      <c r="Z3019" s="9" t="s">
        <v>184</v>
      </c>
      <c r="AA3019" s="9" t="s">
        <v>137</v>
      </c>
      <c r="AB3019" s="9" t="s">
        <v>253</v>
      </c>
      <c r="AC3019" s="9" t="s">
        <v>147</v>
      </c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 t="s">
        <v>150</v>
      </c>
      <c r="BZ3019" s="9" t="s">
        <v>137</v>
      </c>
      <c r="CA3019" s="10"/>
      <c r="CB3019" s="10" t="str">
        <f t="shared" si="5"/>
        <v/>
      </c>
      <c r="CC3019" s="10"/>
      <c r="CD3019" s="9" t="str">
        <f t="shared" si="2"/>
        <v/>
      </c>
      <c r="CE3019" s="9" t="s">
        <v>151</v>
      </c>
      <c r="CF3019" s="9" t="s">
        <v>236</v>
      </c>
      <c r="CG3019" s="9">
        <f>IF(CF3019="","",VLOOKUP(CF3019,Metadata!$D$2:$H$20,2,FALSE))</f>
        <v>47500</v>
      </c>
      <c r="CH3019" s="9">
        <f>IF(CF3019="","",VLOOKUP(CF3019,Metadata!$D$2:$H$20,4,FALSE))</f>
        <v>45000</v>
      </c>
      <c r="CI3019" s="9">
        <f>IF(CF3019="","",VLOOKUP(CF3019,Metadata!$D$2:$H$20,5,FALSE))</f>
        <v>50000</v>
      </c>
      <c r="CJ3019" s="9">
        <f t="shared" si="3"/>
        <v>47500</v>
      </c>
      <c r="CK3019" s="9" t="s">
        <v>153</v>
      </c>
      <c r="CL3019" s="10">
        <v>6</v>
      </c>
      <c r="CM3019" s="10">
        <v>4</v>
      </c>
      <c r="CN3019" s="10">
        <v>6</v>
      </c>
      <c r="CO3019" s="10">
        <v>6</v>
      </c>
      <c r="CP3019" s="10">
        <v>5</v>
      </c>
      <c r="CQ3019" s="10">
        <v>6</v>
      </c>
      <c r="CR3019" s="10">
        <v>4</v>
      </c>
      <c r="CS3019" s="10">
        <v>5</v>
      </c>
      <c r="CT3019" s="10">
        <v>6</v>
      </c>
      <c r="CU3019" s="10">
        <v>5</v>
      </c>
      <c r="CV3019" s="10">
        <v>5</v>
      </c>
      <c r="CW3019" s="10">
        <v>5</v>
      </c>
      <c r="CX3019" s="10">
        <v>6</v>
      </c>
      <c r="CY3019" s="10">
        <v>5</v>
      </c>
      <c r="CZ3019" s="10">
        <v>6</v>
      </c>
      <c r="DA3019" s="10">
        <v>6</v>
      </c>
      <c r="DB3019" s="10">
        <v>5</v>
      </c>
      <c r="DC3019" s="10">
        <v>7</v>
      </c>
      <c r="DD3019" s="10">
        <v>4</v>
      </c>
      <c r="DE3019" s="10">
        <v>6</v>
      </c>
      <c r="DF3019" s="10">
        <v>7</v>
      </c>
      <c r="DG3019" s="10">
        <v>5</v>
      </c>
      <c r="DH3019" s="10">
        <v>4</v>
      </c>
      <c r="DI3019" s="10">
        <v>5</v>
      </c>
      <c r="DJ3019" s="10">
        <v>2</v>
      </c>
      <c r="DK3019" s="10">
        <v>4</v>
      </c>
      <c r="DL3019" s="10">
        <v>5</v>
      </c>
      <c r="DM3019" s="9" t="s">
        <v>154</v>
      </c>
      <c r="DN3019" s="10">
        <v>1977</v>
      </c>
      <c r="DO3019" s="9">
        <f t="shared" si="9"/>
        <v>44</v>
      </c>
      <c r="DP3019" s="9" t="s">
        <v>155</v>
      </c>
      <c r="DQ3019" s="9" t="s">
        <v>202</v>
      </c>
      <c r="DR3019" s="9" t="s">
        <v>157</v>
      </c>
      <c r="DS3019" s="9" t="s">
        <v>137</v>
      </c>
      <c r="DT3019" s="9" t="s">
        <v>657</v>
      </c>
      <c r="DU3019" s="9" t="s">
        <v>158</v>
      </c>
      <c r="DV3019" s="9" t="str">
        <f>VLOOKUP(DU3019,Metadata!$B$2:$C$7,2,FALSE)</f>
        <v>6+ years</v>
      </c>
    </row>
    <row r="3020" spans="1:126">
      <c r="A3020" s="13">
        <v>3019</v>
      </c>
      <c r="B3020" s="9" t="s">
        <v>135</v>
      </c>
      <c r="C3020" s="9" t="str">
        <f>VLOOKUP(B3020,Metadata!$M$2:$N$6,2,FALSE)</f>
        <v>Permanent Employee</v>
      </c>
      <c r="D3020" s="9" t="s">
        <v>159</v>
      </c>
      <c r="E3020" s="9" t="s">
        <v>137</v>
      </c>
      <c r="F3020" s="9" t="s">
        <v>138</v>
      </c>
      <c r="G3020" s="9" t="s">
        <v>204</v>
      </c>
      <c r="H3020" s="9" t="str">
        <f>IF(G3020="","",VLOOKUP(G3020,Metadata!$J$2:$K$22,2,FALSE))</f>
        <v>Centre</v>
      </c>
      <c r="I3020" s="9" t="s">
        <v>888</v>
      </c>
      <c r="J3020" s="9" t="str">
        <f>IF(I3020="","",VLOOKUP(I3020,Metadata!$P$2:$Q$43,2,FALSE))</f>
        <v>Asia</v>
      </c>
      <c r="K3020" s="9" t="str">
        <f t="shared" si="0"/>
        <v>International</v>
      </c>
      <c r="L3020" s="9" t="s">
        <v>137</v>
      </c>
      <c r="M3020" s="9" t="str">
        <f>IF(L3020="","",VLOOKUP(L3020,Metadata!$J$2:$K$22,2,FALSE))</f>
        <v/>
      </c>
      <c r="N3020" s="9" t="s">
        <v>141</v>
      </c>
      <c r="O3020" s="9" t="s">
        <v>137</v>
      </c>
      <c r="P3020" s="9" t="s">
        <v>142</v>
      </c>
      <c r="Q3020" s="10" t="str">
        <f t="shared" si="1"/>
        <v>Full Office Job</v>
      </c>
      <c r="R3020" s="10">
        <v>5</v>
      </c>
      <c r="S3020" s="9" t="s">
        <v>229</v>
      </c>
      <c r="T3020" s="9" t="s">
        <v>137</v>
      </c>
      <c r="U3020" s="9" t="str">
        <f>IF(S3020&lt;&gt;"",S3020,IF(T3020&lt;&gt;"",VLOOKUP(T3020,Metadata!$S$2:$T$228,2,FALSE),""))</f>
        <v>Project Manager</v>
      </c>
      <c r="V3020" s="9" t="s">
        <v>276</v>
      </c>
      <c r="W3020" s="9" t="s">
        <v>137</v>
      </c>
      <c r="X3020" s="9" t="s">
        <v>208</v>
      </c>
      <c r="Y3020" s="9" t="s">
        <v>137</v>
      </c>
      <c r="Z3020" s="9" t="s">
        <v>218</v>
      </c>
      <c r="AA3020" s="9" t="s">
        <v>165</v>
      </c>
      <c r="AB3020" s="9" t="s">
        <v>137</v>
      </c>
      <c r="AC3020" s="9" t="s">
        <v>147</v>
      </c>
      <c r="AD3020" s="9"/>
      <c r="AE3020" s="9"/>
      <c r="AF3020" s="9" t="s">
        <v>243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198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10"/>
      <c r="CB3020" s="10" t="str">
        <f t="shared" si="5"/>
        <v/>
      </c>
      <c r="CC3020" s="10"/>
      <c r="CD3020" s="9" t="str">
        <f t="shared" si="2"/>
        <v/>
      </c>
      <c r="CE3020" s="9" t="s">
        <v>232</v>
      </c>
      <c r="CF3020" s="9" t="s">
        <v>220</v>
      </c>
      <c r="CG3020" s="9">
        <f>IF(CF3020="","",VLOOKUP(CF3020,Metadata!$D$2:$H$20,2,FALSE))</f>
        <v>27500</v>
      </c>
      <c r="CH3020" s="9">
        <f>IF(CF3020="","",VLOOKUP(CF3020,Metadata!$D$2:$H$20,4,FALSE))</f>
        <v>25000</v>
      </c>
      <c r="CI3020" s="9">
        <f>IF(CF3020="","",VLOOKUP(CF3020,Metadata!$D$2:$H$20,5,FALSE))</f>
        <v>30000</v>
      </c>
      <c r="CJ3020" s="9">
        <f t="shared" si="3"/>
        <v>27500</v>
      </c>
      <c r="CK3020" s="9" t="s">
        <v>201</v>
      </c>
      <c r="CL3020" s="10">
        <v>6</v>
      </c>
      <c r="CM3020" s="10">
        <v>1</v>
      </c>
      <c r="CN3020" s="10">
        <v>7</v>
      </c>
      <c r="CO3020" s="10">
        <v>5</v>
      </c>
      <c r="CP3020" s="10">
        <v>5</v>
      </c>
      <c r="CQ3020" s="10">
        <v>5</v>
      </c>
      <c r="CR3020" s="10">
        <v>5</v>
      </c>
      <c r="CS3020" s="10">
        <v>5</v>
      </c>
      <c r="CT3020" s="10">
        <v>7</v>
      </c>
      <c r="CU3020" s="10">
        <v>4</v>
      </c>
      <c r="CV3020" s="10">
        <v>4</v>
      </c>
      <c r="CW3020" s="10">
        <v>1</v>
      </c>
      <c r="CX3020" s="10">
        <v>6</v>
      </c>
      <c r="CY3020" s="10">
        <v>7</v>
      </c>
      <c r="CZ3020" s="10">
        <v>7</v>
      </c>
      <c r="DA3020" s="10">
        <v>1</v>
      </c>
      <c r="DB3020" s="10">
        <v>1</v>
      </c>
      <c r="DC3020" s="10">
        <v>7</v>
      </c>
      <c r="DD3020" s="10">
        <v>4</v>
      </c>
      <c r="DE3020" s="10">
        <v>6</v>
      </c>
      <c r="DF3020" s="10">
        <v>4</v>
      </c>
      <c r="DG3020" s="10">
        <v>4</v>
      </c>
      <c r="DH3020" s="10">
        <v>1</v>
      </c>
      <c r="DI3020" s="10">
        <v>7</v>
      </c>
      <c r="DJ3020" s="10">
        <v>4</v>
      </c>
      <c r="DK3020" s="10">
        <v>5</v>
      </c>
      <c r="DL3020" s="10">
        <v>5</v>
      </c>
      <c r="DM3020" s="9" t="s">
        <v>154</v>
      </c>
      <c r="DN3020" s="10">
        <v>1986</v>
      </c>
      <c r="DO3020" s="9">
        <f t="shared" si="9"/>
        <v>35</v>
      </c>
      <c r="DP3020" s="9" t="s">
        <v>222</v>
      </c>
      <c r="DQ3020" s="9" t="s">
        <v>202</v>
      </c>
      <c r="DR3020" s="9" t="s">
        <v>157</v>
      </c>
      <c r="DS3020" s="9" t="s">
        <v>137</v>
      </c>
      <c r="DT3020" s="9" t="s">
        <v>657</v>
      </c>
      <c r="DU3020" s="9" t="s">
        <v>158</v>
      </c>
      <c r="DV3020" s="9" t="str">
        <f>VLOOKUP(DU3020,Metadata!$B$2:$C$7,2,FALSE)</f>
        <v>6+ years</v>
      </c>
    </row>
    <row r="3021" spans="1:126">
      <c r="A3021" s="13">
        <v>3020</v>
      </c>
      <c r="B3021" s="9" t="s">
        <v>135</v>
      </c>
      <c r="C3021" s="9" t="str">
        <f>VLOOKUP(B3021,Metadata!$M$2:$N$6,2,FALSE)</f>
        <v>Permanent Employee</v>
      </c>
      <c r="D3021" s="9" t="s">
        <v>159</v>
      </c>
      <c r="E3021" s="9" t="s">
        <v>137</v>
      </c>
      <c r="F3021" s="9" t="s">
        <v>138</v>
      </c>
      <c r="G3021" s="9" t="s">
        <v>172</v>
      </c>
      <c r="H3021" s="9" t="str">
        <f>IF(G3021="","",VLOOKUP(G3021,Metadata!$J$2:$K$22,2,FALSE))</f>
        <v>Porto Metropolitan Area</v>
      </c>
      <c r="I3021" s="9" t="s">
        <v>138</v>
      </c>
      <c r="J3021" s="9" t="str">
        <f>IF(I3021="","",VLOOKUP(I3021,Metadata!$P$2:$Q$43,2,FALSE))</f>
        <v>Europe</v>
      </c>
      <c r="K3021" s="9" t="str">
        <f t="shared" si="0"/>
        <v>Portugal</v>
      </c>
      <c r="L3021" s="9" t="s">
        <v>140</v>
      </c>
      <c r="M3021" s="9" t="str">
        <f>IF(L3021="","",VLOOKUP(L3021,Metadata!$J$2:$K$22,2,FALSE))</f>
        <v>Lisbon Metropolitan Area</v>
      </c>
      <c r="N3021" s="9" t="s">
        <v>141</v>
      </c>
      <c r="O3021" s="9" t="s">
        <v>137</v>
      </c>
      <c r="P3021" s="9" t="s">
        <v>191</v>
      </c>
      <c r="Q3021" s="10" t="str">
        <f t="shared" si="1"/>
        <v>Remote Job (full or flexible)</v>
      </c>
      <c r="R3021" s="10">
        <v>4</v>
      </c>
      <c r="S3021" s="9" t="s">
        <v>161</v>
      </c>
      <c r="T3021" s="9" t="s">
        <v>137</v>
      </c>
      <c r="U3021" s="9" t="str">
        <f>IF(S3021&lt;&gt;"",S3021,IF(T3021&lt;&gt;"",VLOOKUP(T3021,Metadata!$S$2:$T$228,2,FALSE),""))</f>
        <v>Full-Stack Developer</v>
      </c>
      <c r="V3021" s="9" t="s">
        <v>268</v>
      </c>
      <c r="W3021" s="9" t="s">
        <v>137</v>
      </c>
      <c r="X3021" s="9" t="s">
        <v>269</v>
      </c>
      <c r="Y3021" s="9" t="s">
        <v>137</v>
      </c>
      <c r="Z3021" s="9" t="s">
        <v>146</v>
      </c>
      <c r="AA3021" s="9" t="s">
        <v>165</v>
      </c>
      <c r="AB3021" s="9" t="s">
        <v>137</v>
      </c>
      <c r="AC3021" s="9"/>
      <c r="AD3021" s="9" t="s">
        <v>148</v>
      </c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 t="s">
        <v>889</v>
      </c>
      <c r="CA3021" s="10"/>
      <c r="CB3021" s="10" t="str">
        <f t="shared" si="5"/>
        <v/>
      </c>
      <c r="CC3021" s="10"/>
      <c r="CD3021" s="9" t="str">
        <f t="shared" si="2"/>
        <v/>
      </c>
      <c r="CE3021" s="9" t="s">
        <v>232</v>
      </c>
      <c r="CF3021" s="9" t="s">
        <v>188</v>
      </c>
      <c r="CG3021" s="9">
        <f>IF(CF3021="","",VLOOKUP(CF3021,Metadata!$D$2:$H$20,2,FALSE))</f>
        <v>17500</v>
      </c>
      <c r="CH3021" s="9">
        <f>IF(CF3021="","",VLOOKUP(CF3021,Metadata!$D$2:$H$20,4,FALSE))</f>
        <v>15000</v>
      </c>
      <c r="CI3021" s="9">
        <f>IF(CF3021="","",VLOOKUP(CF3021,Metadata!$D$2:$H$20,5,FALSE))</f>
        <v>20000</v>
      </c>
      <c r="CJ3021" s="9">
        <f t="shared" si="3"/>
        <v>17500</v>
      </c>
      <c r="CK3021" s="9" t="s">
        <v>153</v>
      </c>
      <c r="CL3021" s="10">
        <v>7</v>
      </c>
      <c r="CM3021" s="10">
        <v>3</v>
      </c>
      <c r="CN3021" s="10">
        <v>7</v>
      </c>
      <c r="CO3021" s="10">
        <v>3</v>
      </c>
      <c r="CP3021" s="10">
        <v>7</v>
      </c>
      <c r="CQ3021" s="10">
        <v>7</v>
      </c>
      <c r="CR3021" s="10">
        <v>5</v>
      </c>
      <c r="CS3021" s="10">
        <v>4</v>
      </c>
      <c r="CT3021" s="10">
        <v>7</v>
      </c>
      <c r="CU3021" s="10">
        <v>4</v>
      </c>
      <c r="CV3021" s="10">
        <v>4</v>
      </c>
      <c r="CW3021" s="10">
        <v>4</v>
      </c>
      <c r="CX3021" s="10">
        <v>4</v>
      </c>
      <c r="CY3021" s="10">
        <v>4</v>
      </c>
      <c r="CZ3021" s="10">
        <v>7</v>
      </c>
      <c r="DA3021" s="10">
        <v>1</v>
      </c>
      <c r="DB3021" s="10">
        <v>4</v>
      </c>
      <c r="DC3021" s="10">
        <v>7</v>
      </c>
      <c r="DD3021" s="10">
        <v>7</v>
      </c>
      <c r="DE3021" s="10">
        <v>4</v>
      </c>
      <c r="DF3021" s="10">
        <v>7</v>
      </c>
      <c r="DG3021" s="10">
        <v>4</v>
      </c>
      <c r="DH3021" s="10">
        <v>4</v>
      </c>
      <c r="DI3021" s="10">
        <v>7</v>
      </c>
      <c r="DJ3021" s="10">
        <v>4</v>
      </c>
      <c r="DK3021" s="10">
        <v>7</v>
      </c>
      <c r="DL3021" s="10">
        <v>7</v>
      </c>
      <c r="DM3021" s="9" t="s">
        <v>154</v>
      </c>
      <c r="DN3021" s="10">
        <v>1989</v>
      </c>
      <c r="DO3021" s="9">
        <f t="shared" si="9"/>
        <v>32</v>
      </c>
      <c r="DP3021" s="9" t="s">
        <v>155</v>
      </c>
      <c r="DQ3021" s="9" t="s">
        <v>202</v>
      </c>
      <c r="DR3021" s="9" t="s">
        <v>342</v>
      </c>
      <c r="DS3021" s="9" t="s">
        <v>137</v>
      </c>
      <c r="DT3021" s="9" t="s">
        <v>657</v>
      </c>
      <c r="DU3021" s="9" t="s">
        <v>158</v>
      </c>
      <c r="DV3021" s="9" t="str">
        <f>VLOOKUP(DU3021,Metadata!$B$2:$C$7,2,FALSE)</f>
        <v>6+ years</v>
      </c>
    </row>
    <row r="3022" spans="1:126">
      <c r="A3022" s="13">
        <v>3021</v>
      </c>
      <c r="B3022" s="9" t="s">
        <v>135</v>
      </c>
      <c r="C3022" s="9" t="str">
        <f>VLOOKUP(B3022,Metadata!$M$2:$N$6,2,FALSE)</f>
        <v>Permanent Employee</v>
      </c>
      <c r="D3022" s="9" t="s">
        <v>159</v>
      </c>
      <c r="E3022" s="9" t="s">
        <v>137</v>
      </c>
      <c r="F3022" s="9" t="s">
        <v>138</v>
      </c>
      <c r="G3022" s="9" t="s">
        <v>283</v>
      </c>
      <c r="H3022" s="9" t="str">
        <f>IF(G3022="","",VLOOKUP(G3022,Metadata!$J$2:$K$22,2,FALSE))</f>
        <v>Lisbon Metropolitan Area</v>
      </c>
      <c r="I3022" s="9" t="s">
        <v>643</v>
      </c>
      <c r="J3022" s="9" t="str">
        <f>IF(I3022="","",VLOOKUP(I3022,Metadata!$P$2:$Q$43,2,FALSE))</f>
        <v>Europe</v>
      </c>
      <c r="K3022" s="9" t="str">
        <f t="shared" si="0"/>
        <v>International</v>
      </c>
      <c r="L3022" s="9" t="s">
        <v>137</v>
      </c>
      <c r="M3022" s="9" t="str">
        <f>IF(L3022="","",VLOOKUP(L3022,Metadata!$J$2:$K$22,2,FALSE))</f>
        <v/>
      </c>
      <c r="N3022" s="9" t="s">
        <v>214</v>
      </c>
      <c r="O3022" s="9" t="s">
        <v>259</v>
      </c>
      <c r="P3022" s="9" t="s">
        <v>191</v>
      </c>
      <c r="Q3022" s="10" t="str">
        <f t="shared" si="1"/>
        <v>Remote Job (full or flexible)</v>
      </c>
      <c r="R3022" s="10">
        <v>7</v>
      </c>
      <c r="S3022" s="9" t="s">
        <v>137</v>
      </c>
      <c r="T3022" s="9" t="s">
        <v>647</v>
      </c>
      <c r="U3022" s="9" t="str">
        <f>IF(S3022&lt;&gt;"",S3022,IF(T3022&lt;&gt;"",VLOOKUP(T3022,Metadata!$S$2:$T$228,2,FALSE),""))</f>
        <v>Solutions Architect</v>
      </c>
      <c r="V3022" s="9" t="s">
        <v>268</v>
      </c>
      <c r="W3022" s="9" t="s">
        <v>137</v>
      </c>
      <c r="X3022" s="9" t="s">
        <v>145</v>
      </c>
      <c r="Y3022" s="9" t="s">
        <v>137</v>
      </c>
      <c r="Z3022" s="9" t="s">
        <v>218</v>
      </c>
      <c r="AA3022" s="9" t="s">
        <v>137</v>
      </c>
      <c r="AB3022" s="9" t="s">
        <v>137</v>
      </c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 t="s">
        <v>150</v>
      </c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 t="s">
        <v>150</v>
      </c>
      <c r="BZ3022" s="9" t="s">
        <v>137</v>
      </c>
      <c r="CA3022" s="10"/>
      <c r="CB3022" s="10" t="str">
        <f t="shared" si="5"/>
        <v/>
      </c>
      <c r="CC3022" s="10"/>
      <c r="CD3022" s="9" t="str">
        <f t="shared" si="2"/>
        <v/>
      </c>
      <c r="CE3022" s="9" t="s">
        <v>168</v>
      </c>
      <c r="CF3022" s="9" t="s">
        <v>365</v>
      </c>
      <c r="CG3022" s="9">
        <f>IF(CF3022="","",VLOOKUP(CF3022,Metadata!$D$2:$H$20,2,FALSE))</f>
        <v>77500</v>
      </c>
      <c r="CH3022" s="9">
        <f>IF(CF3022="","",VLOOKUP(CF3022,Metadata!$D$2:$H$20,4,FALSE))</f>
        <v>75000</v>
      </c>
      <c r="CI3022" s="9">
        <f>IF(CF3022="","",VLOOKUP(CF3022,Metadata!$D$2:$H$20,5,FALSE))</f>
        <v>80000</v>
      </c>
      <c r="CJ3022" s="9">
        <f t="shared" si="3"/>
        <v>77500</v>
      </c>
      <c r="CK3022" s="9" t="s">
        <v>189</v>
      </c>
      <c r="CL3022" s="10">
        <v>6</v>
      </c>
      <c r="CM3022" s="10">
        <v>3</v>
      </c>
      <c r="CN3022" s="10">
        <v>7</v>
      </c>
      <c r="CO3022" s="10">
        <v>5</v>
      </c>
      <c r="CP3022" s="10">
        <v>6</v>
      </c>
      <c r="CQ3022" s="10">
        <v>7</v>
      </c>
      <c r="CR3022" s="10">
        <v>7</v>
      </c>
      <c r="CS3022" s="10">
        <v>6</v>
      </c>
      <c r="CT3022" s="10">
        <v>7</v>
      </c>
      <c r="CU3022" s="10">
        <v>5</v>
      </c>
      <c r="CV3022" s="10">
        <v>7</v>
      </c>
      <c r="CW3022" s="10">
        <v>7</v>
      </c>
      <c r="CX3022" s="10">
        <v>7</v>
      </c>
      <c r="CY3022" s="10">
        <v>7</v>
      </c>
      <c r="CZ3022" s="10">
        <v>7</v>
      </c>
      <c r="DA3022" s="10">
        <v>5</v>
      </c>
      <c r="DB3022" s="10">
        <v>6</v>
      </c>
      <c r="DC3022" s="10">
        <v>7</v>
      </c>
      <c r="DD3022" s="10">
        <v>5</v>
      </c>
      <c r="DE3022" s="10">
        <v>6</v>
      </c>
      <c r="DF3022" s="10">
        <v>7</v>
      </c>
      <c r="DG3022" s="10">
        <v>5</v>
      </c>
      <c r="DH3022" s="10">
        <v>4</v>
      </c>
      <c r="DI3022" s="10">
        <v>7</v>
      </c>
      <c r="DJ3022" s="10">
        <v>6</v>
      </c>
      <c r="DK3022" s="10">
        <v>7</v>
      </c>
      <c r="DL3022" s="10">
        <v>7</v>
      </c>
      <c r="DM3022" s="9" t="s">
        <v>154</v>
      </c>
      <c r="DN3022" s="10">
        <v>1980</v>
      </c>
      <c r="DO3022" s="9">
        <f t="shared" si="9"/>
        <v>41</v>
      </c>
      <c r="DP3022" s="9" t="s">
        <v>155</v>
      </c>
      <c r="DQ3022" s="9" t="s">
        <v>210</v>
      </c>
      <c r="DR3022" s="9" t="s">
        <v>170</v>
      </c>
      <c r="DS3022" s="9" t="s">
        <v>137</v>
      </c>
      <c r="DT3022" s="9" t="s">
        <v>657</v>
      </c>
      <c r="DU3022" s="9" t="s">
        <v>158</v>
      </c>
      <c r="DV3022" s="9" t="str">
        <f>VLOOKUP(DU3022,Metadata!$B$2:$C$7,2,FALSE)</f>
        <v>6+ years</v>
      </c>
    </row>
    <row r="3023" spans="1:126">
      <c r="A3023" s="13">
        <v>3022</v>
      </c>
      <c r="B3023" s="9" t="s">
        <v>135</v>
      </c>
      <c r="C3023" s="9" t="str">
        <f>VLOOKUP(B3023,Metadata!$M$2:$N$6,2,FALSE)</f>
        <v>Permanent Employee</v>
      </c>
      <c r="D3023" s="9" t="s">
        <v>159</v>
      </c>
      <c r="E3023" s="9" t="s">
        <v>137</v>
      </c>
      <c r="F3023" s="9" t="s">
        <v>138</v>
      </c>
      <c r="G3023" s="9" t="s">
        <v>140</v>
      </c>
      <c r="H3023" s="9" t="str">
        <f>IF(G3023="","",VLOOKUP(G3023,Metadata!$J$2:$K$22,2,FALSE))</f>
        <v>Lisbon Metropolitan Area</v>
      </c>
      <c r="I3023" s="9" t="s">
        <v>138</v>
      </c>
      <c r="J3023" s="9" t="str">
        <f>IF(I3023="","",VLOOKUP(I3023,Metadata!$P$2:$Q$43,2,FALSE))</f>
        <v>Europe</v>
      </c>
      <c r="K3023" s="9" t="str">
        <f t="shared" si="0"/>
        <v>Portugal</v>
      </c>
      <c r="L3023" s="9" t="s">
        <v>140</v>
      </c>
      <c r="M3023" s="9" t="str">
        <f>IF(L3023="","",VLOOKUP(L3023,Metadata!$J$2:$K$22,2,FALSE))</f>
        <v>Lisbon Metropolitan Area</v>
      </c>
      <c r="N3023" s="9" t="s">
        <v>141</v>
      </c>
      <c r="O3023" s="9" t="s">
        <v>137</v>
      </c>
      <c r="P3023" s="9" t="s">
        <v>191</v>
      </c>
      <c r="Q3023" s="10" t="str">
        <f t="shared" si="1"/>
        <v>Remote Job (full or flexible)</v>
      </c>
      <c r="R3023" s="10">
        <v>6</v>
      </c>
      <c r="S3023" s="9" t="s">
        <v>192</v>
      </c>
      <c r="T3023" s="9" t="s">
        <v>137</v>
      </c>
      <c r="U3023" s="9" t="str">
        <f>IF(S3023&lt;&gt;"",S3023,IF(T3023&lt;&gt;"",VLOOKUP(T3023,Metadata!$S$2:$T$228,2,FALSE),""))</f>
        <v>Back-End Developer</v>
      </c>
      <c r="V3023" s="9" t="s">
        <v>276</v>
      </c>
      <c r="W3023" s="9" t="s">
        <v>137</v>
      </c>
      <c r="X3023" s="9" t="s">
        <v>145</v>
      </c>
      <c r="Y3023" s="9" t="s">
        <v>137</v>
      </c>
      <c r="Z3023" s="9" t="s">
        <v>146</v>
      </c>
      <c r="AA3023" s="9" t="s">
        <v>137</v>
      </c>
      <c r="AB3023" s="9" t="s">
        <v>253</v>
      </c>
      <c r="AC3023" s="9" t="s">
        <v>147</v>
      </c>
      <c r="AD3023" s="9" t="s">
        <v>148</v>
      </c>
      <c r="AE3023" s="9"/>
      <c r="AF3023" s="9" t="s">
        <v>243</v>
      </c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 t="s">
        <v>380</v>
      </c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 t="s">
        <v>678</v>
      </c>
      <c r="CA3023" s="10"/>
      <c r="CB3023" s="10" t="str">
        <f t="shared" si="5"/>
        <v/>
      </c>
      <c r="CC3023" s="10"/>
      <c r="CD3023" s="9" t="str">
        <f t="shared" si="2"/>
        <v/>
      </c>
      <c r="CE3023" s="9" t="s">
        <v>151</v>
      </c>
      <c r="CF3023" s="9" t="s">
        <v>152</v>
      </c>
      <c r="CG3023" s="9">
        <f>IF(CF3023="","",VLOOKUP(CF3023,Metadata!$D$2:$H$20,2,FALSE))</f>
        <v>32500</v>
      </c>
      <c r="CH3023" s="9">
        <f>IF(CF3023="","",VLOOKUP(CF3023,Metadata!$D$2:$H$20,4,FALSE))</f>
        <v>30000</v>
      </c>
      <c r="CI3023" s="9">
        <f>IF(CF3023="","",VLOOKUP(CF3023,Metadata!$D$2:$H$20,5,FALSE))</f>
        <v>35000</v>
      </c>
      <c r="CJ3023" s="9">
        <f t="shared" si="3"/>
        <v>32500</v>
      </c>
      <c r="CK3023" s="9" t="s">
        <v>201</v>
      </c>
      <c r="CL3023" s="10">
        <v>4</v>
      </c>
      <c r="CM3023" s="10">
        <v>4</v>
      </c>
      <c r="CN3023" s="10">
        <v>7</v>
      </c>
      <c r="CO3023" s="10">
        <v>6</v>
      </c>
      <c r="CP3023" s="10">
        <v>5</v>
      </c>
      <c r="CQ3023" s="10">
        <v>6</v>
      </c>
      <c r="CR3023" s="10">
        <v>6</v>
      </c>
      <c r="CS3023" s="10">
        <v>6</v>
      </c>
      <c r="CT3023" s="10">
        <v>5</v>
      </c>
      <c r="CU3023" s="10">
        <v>4</v>
      </c>
      <c r="CV3023" s="10">
        <v>4</v>
      </c>
      <c r="CW3023" s="10">
        <v>3</v>
      </c>
      <c r="CX3023" s="10">
        <v>3</v>
      </c>
      <c r="CY3023" s="10">
        <v>6</v>
      </c>
      <c r="CZ3023" s="10">
        <v>3</v>
      </c>
      <c r="DA3023" s="10">
        <v>6</v>
      </c>
      <c r="DB3023" s="10">
        <v>3</v>
      </c>
      <c r="DC3023" s="10">
        <v>7</v>
      </c>
      <c r="DD3023" s="10">
        <v>5</v>
      </c>
      <c r="DE3023" s="10">
        <v>6</v>
      </c>
      <c r="DF3023" s="10">
        <v>6</v>
      </c>
      <c r="DG3023" s="10">
        <v>5</v>
      </c>
      <c r="DH3023" s="10">
        <v>4</v>
      </c>
      <c r="DI3023" s="10">
        <v>6</v>
      </c>
      <c r="DJ3023" s="10">
        <v>3</v>
      </c>
      <c r="DK3023" s="10">
        <v>2</v>
      </c>
      <c r="DL3023" s="10">
        <v>6</v>
      </c>
      <c r="DM3023" s="9" t="s">
        <v>154</v>
      </c>
      <c r="DN3023" s="10">
        <v>1992</v>
      </c>
      <c r="DO3023" s="9">
        <f t="shared" si="9"/>
        <v>29</v>
      </c>
      <c r="DP3023" s="9" t="s">
        <v>155</v>
      </c>
      <c r="DQ3023" s="9" t="s">
        <v>156</v>
      </c>
      <c r="DR3023" s="9" t="s">
        <v>157</v>
      </c>
      <c r="DS3023" s="9" t="s">
        <v>137</v>
      </c>
      <c r="DT3023" s="9" t="s">
        <v>657</v>
      </c>
      <c r="DU3023" s="9" t="s">
        <v>223</v>
      </c>
      <c r="DV3023" s="9" t="str">
        <f>VLOOKUP(DU3023,Metadata!$B$2:$C$7,2,FALSE)</f>
        <v>3 - 6 years</v>
      </c>
    </row>
    <row r="3024" spans="1:126">
      <c r="A3024" s="13">
        <v>3023</v>
      </c>
      <c r="B3024" s="9" t="s">
        <v>135</v>
      </c>
      <c r="C3024" s="9" t="str">
        <f>VLOOKUP(B3024,Metadata!$M$2:$N$6,2,FALSE)</f>
        <v>Permanent Employee</v>
      </c>
      <c r="D3024" s="9" t="s">
        <v>136</v>
      </c>
      <c r="E3024" s="9" t="s">
        <v>137</v>
      </c>
      <c r="F3024" s="9" t="s">
        <v>138</v>
      </c>
      <c r="G3024" s="9" t="s">
        <v>140</v>
      </c>
      <c r="H3024" s="9" t="str">
        <f>IF(G3024="","",VLOOKUP(G3024,Metadata!$J$2:$K$22,2,FALSE))</f>
        <v>Lisbon Metropolitan Area</v>
      </c>
      <c r="I3024" s="9" t="s">
        <v>255</v>
      </c>
      <c r="J3024" s="9" t="str">
        <f>IF(I3024="","",VLOOKUP(I3024,Metadata!$P$2:$Q$43,2,FALSE))</f>
        <v>Europe</v>
      </c>
      <c r="K3024" s="9" t="str">
        <f t="shared" si="0"/>
        <v>International</v>
      </c>
      <c r="L3024" s="9" t="s">
        <v>137</v>
      </c>
      <c r="M3024" s="9" t="str">
        <f>IF(L3024="","",VLOOKUP(L3024,Metadata!$J$2:$K$22,2,FALSE))</f>
        <v/>
      </c>
      <c r="N3024" s="9" t="s">
        <v>141</v>
      </c>
      <c r="O3024" s="9" t="s">
        <v>137</v>
      </c>
      <c r="P3024" s="9" t="s">
        <v>191</v>
      </c>
      <c r="Q3024" s="10" t="str">
        <f t="shared" si="1"/>
        <v>Remote Job (full or flexible)</v>
      </c>
      <c r="R3024" s="10">
        <v>4</v>
      </c>
      <c r="S3024" s="9" t="s">
        <v>143</v>
      </c>
      <c r="T3024" s="9" t="s">
        <v>137</v>
      </c>
      <c r="U3024" s="9" t="str">
        <f>IF(S3024&lt;&gt;"",S3024,IF(T3024&lt;&gt;"",VLOOKUP(T3024,Metadata!$S$2:$T$228,2,FALSE),""))</f>
        <v>Technical Team Leader</v>
      </c>
      <c r="V3024" s="9" t="s">
        <v>256</v>
      </c>
      <c r="W3024" s="9" t="s">
        <v>137</v>
      </c>
      <c r="X3024" s="9" t="s">
        <v>208</v>
      </c>
      <c r="Y3024" s="9" t="s">
        <v>137</v>
      </c>
      <c r="Z3024" s="9" t="s">
        <v>224</v>
      </c>
      <c r="AA3024" s="9" t="s">
        <v>137</v>
      </c>
      <c r="AB3024" s="9" t="s">
        <v>137</v>
      </c>
      <c r="AC3024" s="9" t="s">
        <v>147</v>
      </c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 t="s">
        <v>167</v>
      </c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10"/>
      <c r="CB3024" s="10" t="str">
        <f t="shared" si="5"/>
        <v/>
      </c>
      <c r="CC3024" s="10"/>
      <c r="CD3024" s="9" t="str">
        <f t="shared" si="2"/>
        <v/>
      </c>
      <c r="CE3024" s="9" t="s">
        <v>168</v>
      </c>
      <c r="CF3024" s="9" t="s">
        <v>152</v>
      </c>
      <c r="CG3024" s="9">
        <f>IF(CF3024="","",VLOOKUP(CF3024,Metadata!$D$2:$H$20,2,FALSE))</f>
        <v>32500</v>
      </c>
      <c r="CH3024" s="9">
        <f>IF(CF3024="","",VLOOKUP(CF3024,Metadata!$D$2:$H$20,4,FALSE))</f>
        <v>30000</v>
      </c>
      <c r="CI3024" s="9">
        <f>IF(CF3024="","",VLOOKUP(CF3024,Metadata!$D$2:$H$20,5,FALSE))</f>
        <v>35000</v>
      </c>
      <c r="CJ3024" s="9">
        <f t="shared" si="3"/>
        <v>32500</v>
      </c>
      <c r="CK3024" s="9" t="s">
        <v>153</v>
      </c>
      <c r="CL3024" s="10">
        <v>2</v>
      </c>
      <c r="CM3024" s="10">
        <v>5</v>
      </c>
      <c r="CN3024" s="10">
        <v>7</v>
      </c>
      <c r="CO3024" s="10">
        <v>5</v>
      </c>
      <c r="CP3024" s="10">
        <v>6</v>
      </c>
      <c r="CQ3024" s="10">
        <v>4</v>
      </c>
      <c r="CR3024" s="10">
        <v>4</v>
      </c>
      <c r="CS3024" s="10">
        <v>5</v>
      </c>
      <c r="CT3024" s="10">
        <v>5</v>
      </c>
      <c r="CU3024" s="10">
        <v>4</v>
      </c>
      <c r="CV3024" s="10">
        <v>4</v>
      </c>
      <c r="CW3024" s="10">
        <v>5</v>
      </c>
      <c r="CX3024" s="10">
        <v>7</v>
      </c>
      <c r="CY3024" s="10">
        <v>6</v>
      </c>
      <c r="CZ3024" s="10">
        <v>5</v>
      </c>
      <c r="DA3024" s="10">
        <v>1</v>
      </c>
      <c r="DB3024" s="10">
        <v>2</v>
      </c>
      <c r="DC3024" s="10">
        <v>7</v>
      </c>
      <c r="DD3024" s="10">
        <v>2</v>
      </c>
      <c r="DE3024" s="10">
        <v>6</v>
      </c>
      <c r="DF3024" s="10">
        <v>4</v>
      </c>
      <c r="DG3024" s="10">
        <v>4</v>
      </c>
      <c r="DH3024" s="10">
        <v>3</v>
      </c>
      <c r="DI3024" s="10">
        <v>4</v>
      </c>
      <c r="DJ3024" s="10">
        <v>1</v>
      </c>
      <c r="DK3024" s="10">
        <v>1</v>
      </c>
      <c r="DL3024" s="10">
        <v>1</v>
      </c>
      <c r="DM3024" s="9" t="s">
        <v>154</v>
      </c>
      <c r="DN3024" s="10">
        <v>1990</v>
      </c>
      <c r="DO3024" s="9">
        <f t="shared" si="9"/>
        <v>31</v>
      </c>
      <c r="DP3024" s="9" t="s">
        <v>155</v>
      </c>
      <c r="DQ3024" s="9" t="s">
        <v>227</v>
      </c>
      <c r="DR3024" s="9" t="s">
        <v>157</v>
      </c>
      <c r="DS3024" s="9" t="s">
        <v>137</v>
      </c>
      <c r="DT3024" s="9" t="s">
        <v>657</v>
      </c>
      <c r="DU3024" s="9" t="s">
        <v>223</v>
      </c>
      <c r="DV3024" s="9" t="str">
        <f>VLOOKUP(DU3024,Metadata!$B$2:$C$7,2,FALSE)</f>
        <v>3 - 6 years</v>
      </c>
    </row>
    <row r="3025" spans="1:126">
      <c r="A3025" s="13">
        <v>3024</v>
      </c>
      <c r="B3025" s="9" t="s">
        <v>135</v>
      </c>
      <c r="C3025" s="9" t="str">
        <f>VLOOKUP(B3025,Metadata!$M$2:$N$6,2,FALSE)</f>
        <v>Permanent Employee</v>
      </c>
      <c r="D3025" s="9" t="s">
        <v>159</v>
      </c>
      <c r="E3025" s="9" t="s">
        <v>137</v>
      </c>
      <c r="F3025" s="9" t="s">
        <v>138</v>
      </c>
      <c r="G3025" s="9" t="s">
        <v>265</v>
      </c>
      <c r="H3025" s="9" t="str">
        <f>IF(G3025="","",VLOOKUP(G3025,Metadata!$J$2:$K$22,2,FALSE))</f>
        <v>Azores and Madeira</v>
      </c>
      <c r="I3025" s="9" t="s">
        <v>345</v>
      </c>
      <c r="J3025" s="9" t="str">
        <f>IF(I3025="","",VLOOKUP(I3025,Metadata!$P$2:$Q$43,2,FALSE))</f>
        <v>Europe</v>
      </c>
      <c r="K3025" s="9" t="str">
        <f t="shared" si="0"/>
        <v>International</v>
      </c>
      <c r="L3025" s="9" t="s">
        <v>137</v>
      </c>
      <c r="M3025" s="9" t="str">
        <f>IF(L3025="","",VLOOKUP(L3025,Metadata!$J$2:$K$22,2,FALSE))</f>
        <v/>
      </c>
      <c r="N3025" s="9" t="s">
        <v>141</v>
      </c>
      <c r="O3025" s="9" t="s">
        <v>137</v>
      </c>
      <c r="P3025" s="9" t="s">
        <v>191</v>
      </c>
      <c r="Q3025" s="10" t="str">
        <f t="shared" si="1"/>
        <v>Remote Job (full or flexible)</v>
      </c>
      <c r="R3025" s="10">
        <v>7</v>
      </c>
      <c r="S3025" s="9" t="s">
        <v>206</v>
      </c>
      <c r="T3025" s="9" t="s">
        <v>137</v>
      </c>
      <c r="U3025" s="9" t="str">
        <f>IF(S3025&lt;&gt;"",S3025,IF(T3025&lt;&gt;"",VLOOKUP(T3025,Metadata!$S$2:$T$228,2,FALSE),""))</f>
        <v>Mobile Apps Developer</v>
      </c>
      <c r="V3025" s="9" t="s">
        <v>276</v>
      </c>
      <c r="W3025" s="9" t="s">
        <v>137</v>
      </c>
      <c r="X3025" s="9" t="s">
        <v>163</v>
      </c>
      <c r="Y3025" s="9" t="s">
        <v>137</v>
      </c>
      <c r="Z3025" s="9" t="s">
        <v>262</v>
      </c>
      <c r="AA3025" s="9" t="s">
        <v>137</v>
      </c>
      <c r="AB3025" s="9" t="s">
        <v>137</v>
      </c>
      <c r="AC3025" s="9"/>
      <c r="AD3025" s="9"/>
      <c r="AE3025" s="9"/>
      <c r="AF3025" s="9"/>
      <c r="AG3025" s="9"/>
      <c r="AH3025" s="9"/>
      <c r="AI3025" s="9"/>
      <c r="AJ3025" s="9"/>
      <c r="AK3025" s="9"/>
      <c r="AL3025" s="9" t="s">
        <v>177</v>
      </c>
      <c r="AM3025" s="9" t="s">
        <v>314</v>
      </c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 t="s">
        <v>177</v>
      </c>
      <c r="CA3025" s="10"/>
      <c r="CB3025" s="10" t="str">
        <f t="shared" si="5"/>
        <v/>
      </c>
      <c r="CC3025" s="10"/>
      <c r="CD3025" s="9" t="str">
        <f t="shared" si="2"/>
        <v/>
      </c>
      <c r="CE3025" s="9" t="s">
        <v>232</v>
      </c>
      <c r="CF3025" s="9" t="s">
        <v>328</v>
      </c>
      <c r="CG3025" s="9">
        <f>IF(CF3025="","",VLOOKUP(CF3025,Metadata!$D$2:$H$20,2,FALSE))</f>
        <v>72500</v>
      </c>
      <c r="CH3025" s="9">
        <f>IF(CF3025="","",VLOOKUP(CF3025,Metadata!$D$2:$H$20,4,FALSE))</f>
        <v>70000</v>
      </c>
      <c r="CI3025" s="9">
        <f>IF(CF3025="","",VLOOKUP(CF3025,Metadata!$D$2:$H$20,5,FALSE))</f>
        <v>75000</v>
      </c>
      <c r="CJ3025" s="9">
        <f t="shared" si="3"/>
        <v>72500</v>
      </c>
      <c r="CK3025" s="9" t="s">
        <v>153</v>
      </c>
      <c r="CL3025" s="10">
        <v>7</v>
      </c>
      <c r="CM3025" s="10">
        <v>1</v>
      </c>
      <c r="CN3025" s="10">
        <v>7</v>
      </c>
      <c r="CO3025" s="10">
        <v>7</v>
      </c>
      <c r="CP3025" s="10">
        <v>5</v>
      </c>
      <c r="CQ3025" s="10">
        <v>5</v>
      </c>
      <c r="CR3025" s="10">
        <v>7</v>
      </c>
      <c r="CS3025" s="10">
        <v>7</v>
      </c>
      <c r="CT3025" s="10">
        <v>7</v>
      </c>
      <c r="CU3025" s="10">
        <v>7</v>
      </c>
      <c r="CV3025" s="10">
        <v>5</v>
      </c>
      <c r="CW3025" s="10">
        <v>5</v>
      </c>
      <c r="CX3025" s="10">
        <v>6</v>
      </c>
      <c r="CY3025" s="10">
        <v>6</v>
      </c>
      <c r="CZ3025" s="10">
        <v>6</v>
      </c>
      <c r="DA3025" s="10">
        <v>4</v>
      </c>
      <c r="DB3025" s="10">
        <v>4</v>
      </c>
      <c r="DC3025" s="10">
        <v>6</v>
      </c>
      <c r="DD3025" s="10">
        <v>4</v>
      </c>
      <c r="DE3025" s="10">
        <v>7</v>
      </c>
      <c r="DF3025" s="10">
        <v>5</v>
      </c>
      <c r="DG3025" s="10">
        <v>7</v>
      </c>
      <c r="DH3025" s="10">
        <v>7</v>
      </c>
      <c r="DI3025" s="10">
        <v>7</v>
      </c>
      <c r="DJ3025" s="10">
        <v>5</v>
      </c>
      <c r="DK3025" s="10">
        <v>5</v>
      </c>
      <c r="DL3025" s="10">
        <v>1</v>
      </c>
      <c r="DM3025" s="9" t="s">
        <v>154</v>
      </c>
      <c r="DN3025" s="10">
        <v>1982</v>
      </c>
      <c r="DO3025" s="9">
        <f t="shared" si="9"/>
        <v>39</v>
      </c>
      <c r="DP3025" s="9" t="s">
        <v>155</v>
      </c>
      <c r="DQ3025" s="9" t="s">
        <v>156</v>
      </c>
      <c r="DR3025" s="9" t="s">
        <v>157</v>
      </c>
      <c r="DS3025" s="9" t="s">
        <v>137</v>
      </c>
      <c r="DT3025" s="9" t="s">
        <v>657</v>
      </c>
      <c r="DU3025" s="9" t="s">
        <v>158</v>
      </c>
      <c r="DV3025" s="9" t="str">
        <f>VLOOKUP(DU3025,Metadata!$B$2:$C$7,2,FALSE)</f>
        <v>6+ years</v>
      </c>
    </row>
    <row r="3026" spans="1:126">
      <c r="A3026" s="13">
        <v>3025</v>
      </c>
      <c r="B3026" s="9" t="s">
        <v>135</v>
      </c>
      <c r="C3026" s="9" t="str">
        <f>VLOOKUP(B3026,Metadata!$M$2:$N$6,2,FALSE)</f>
        <v>Permanent Employee</v>
      </c>
      <c r="D3026" s="9" t="s">
        <v>159</v>
      </c>
      <c r="E3026" s="9" t="s">
        <v>137</v>
      </c>
      <c r="F3026" s="9" t="s">
        <v>138</v>
      </c>
      <c r="G3026" s="9" t="s">
        <v>140</v>
      </c>
      <c r="H3026" s="9" t="str">
        <f>IF(G3026="","",VLOOKUP(G3026,Metadata!$J$2:$K$22,2,FALSE))</f>
        <v>Lisbon Metropolitan Area</v>
      </c>
      <c r="I3026" s="9" t="s">
        <v>228</v>
      </c>
      <c r="J3026" s="9" t="str">
        <f>IF(I3026="","",VLOOKUP(I3026,Metadata!$P$2:$Q$43,2,FALSE))</f>
        <v>Europe</v>
      </c>
      <c r="K3026" s="9" t="str">
        <f t="shared" si="0"/>
        <v>International</v>
      </c>
      <c r="L3026" s="9" t="s">
        <v>137</v>
      </c>
      <c r="M3026" s="9" t="str">
        <f>IF(L3026="","",VLOOKUP(L3026,Metadata!$J$2:$K$22,2,FALSE))</f>
        <v/>
      </c>
      <c r="N3026" s="9" t="s">
        <v>141</v>
      </c>
      <c r="O3026" s="9" t="s">
        <v>137</v>
      </c>
      <c r="P3026" s="9" t="s">
        <v>142</v>
      </c>
      <c r="Q3026" s="10" t="str">
        <f t="shared" si="1"/>
        <v>Full Office Job</v>
      </c>
      <c r="R3026" s="10">
        <v>5</v>
      </c>
      <c r="S3026" s="9" t="s">
        <v>161</v>
      </c>
      <c r="T3026" s="9" t="s">
        <v>137</v>
      </c>
      <c r="U3026" s="9" t="str">
        <f>IF(S3026&lt;&gt;"",S3026,IF(T3026&lt;&gt;"",VLOOKUP(T3026,Metadata!$S$2:$T$228,2,FALSE),""))</f>
        <v>Full-Stack Developer</v>
      </c>
      <c r="V3026" s="9" t="s">
        <v>207</v>
      </c>
      <c r="W3026" s="9" t="s">
        <v>137</v>
      </c>
      <c r="X3026" s="9" t="s">
        <v>145</v>
      </c>
      <c r="Y3026" s="9" t="s">
        <v>137</v>
      </c>
      <c r="Z3026" s="9" t="s">
        <v>224</v>
      </c>
      <c r="AA3026" s="9" t="s">
        <v>165</v>
      </c>
      <c r="AB3026" s="9" t="s">
        <v>137</v>
      </c>
      <c r="AC3026" s="9" t="s">
        <v>147</v>
      </c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 t="s">
        <v>178</v>
      </c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 t="s">
        <v>186</v>
      </c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10"/>
      <c r="CB3026" s="10" t="str">
        <f t="shared" si="5"/>
        <v/>
      </c>
      <c r="CC3026" s="10"/>
      <c r="CD3026" s="9" t="str">
        <f t="shared" si="2"/>
        <v/>
      </c>
      <c r="CE3026" s="9" t="s">
        <v>168</v>
      </c>
      <c r="CF3026" s="9" t="s">
        <v>225</v>
      </c>
      <c r="CG3026" s="9">
        <f>IF(CF3026="","",VLOOKUP(CF3026,Metadata!$D$2:$H$20,2,FALSE))</f>
        <v>22500</v>
      </c>
      <c r="CH3026" s="9">
        <f>IF(CF3026="","",VLOOKUP(CF3026,Metadata!$D$2:$H$20,4,FALSE))</f>
        <v>20000</v>
      </c>
      <c r="CI3026" s="9">
        <f>IF(CF3026="","",VLOOKUP(CF3026,Metadata!$D$2:$H$20,5,FALSE))</f>
        <v>25000</v>
      </c>
      <c r="CJ3026" s="9">
        <f t="shared" si="3"/>
        <v>22500</v>
      </c>
      <c r="CK3026" s="9" t="s">
        <v>189</v>
      </c>
      <c r="CL3026" s="10">
        <v>3</v>
      </c>
      <c r="CM3026" s="10">
        <v>5</v>
      </c>
      <c r="CN3026" s="10">
        <v>7</v>
      </c>
      <c r="CO3026" s="10">
        <v>6</v>
      </c>
      <c r="CP3026" s="10">
        <v>7</v>
      </c>
      <c r="CQ3026" s="10">
        <v>7</v>
      </c>
      <c r="CR3026" s="10">
        <v>4</v>
      </c>
      <c r="CS3026" s="10">
        <v>4</v>
      </c>
      <c r="CT3026" s="10">
        <v>7</v>
      </c>
      <c r="CU3026" s="10">
        <v>6</v>
      </c>
      <c r="CV3026" s="10">
        <v>6</v>
      </c>
      <c r="CW3026" s="10">
        <v>6</v>
      </c>
      <c r="CX3026" s="10">
        <v>6</v>
      </c>
      <c r="CY3026" s="10">
        <v>7</v>
      </c>
      <c r="CZ3026" s="10">
        <v>7</v>
      </c>
      <c r="DA3026" s="10">
        <v>3</v>
      </c>
      <c r="DB3026" s="10">
        <v>5</v>
      </c>
      <c r="DC3026" s="10">
        <v>7</v>
      </c>
      <c r="DD3026" s="10">
        <v>5</v>
      </c>
      <c r="DE3026" s="10">
        <v>7</v>
      </c>
      <c r="DF3026" s="10">
        <v>7</v>
      </c>
      <c r="DG3026" s="10">
        <v>7</v>
      </c>
      <c r="DH3026" s="10">
        <v>6</v>
      </c>
      <c r="DI3026" s="10">
        <v>6</v>
      </c>
      <c r="DJ3026" s="10">
        <v>5</v>
      </c>
      <c r="DK3026" s="10">
        <v>6</v>
      </c>
      <c r="DL3026" s="10">
        <v>6</v>
      </c>
      <c r="DM3026" s="9" t="s">
        <v>154</v>
      </c>
      <c r="DN3026" s="10">
        <v>1995</v>
      </c>
      <c r="DO3026" s="9">
        <f t="shared" si="9"/>
        <v>26</v>
      </c>
      <c r="DP3026" s="9" t="s">
        <v>222</v>
      </c>
      <c r="DQ3026" s="9" t="s">
        <v>202</v>
      </c>
      <c r="DR3026" s="9" t="s">
        <v>157</v>
      </c>
      <c r="DS3026" s="9" t="s">
        <v>137</v>
      </c>
      <c r="DT3026" s="9" t="s">
        <v>657</v>
      </c>
      <c r="DU3026" s="9" t="s">
        <v>168</v>
      </c>
      <c r="DV3026" s="9" t="str">
        <f>VLOOKUP(DU3026,Metadata!$B$2:$C$7,2,FALSE)</f>
        <v>0 - 3 years</v>
      </c>
    </row>
    <row r="3027" spans="1:126">
      <c r="A3027" s="13">
        <v>3026</v>
      </c>
      <c r="B3027" s="9" t="s">
        <v>135</v>
      </c>
      <c r="C3027" s="9" t="str">
        <f>VLOOKUP(B3027,Metadata!$M$2:$N$6,2,FALSE)</f>
        <v>Permanent Employee</v>
      </c>
      <c r="D3027" s="9" t="s">
        <v>159</v>
      </c>
      <c r="E3027" s="9" t="s">
        <v>137</v>
      </c>
      <c r="F3027" s="9" t="s">
        <v>138</v>
      </c>
      <c r="G3027" s="9" t="s">
        <v>190</v>
      </c>
      <c r="H3027" s="9" t="str">
        <f>IF(G3027="","",VLOOKUP(G3027,Metadata!$J$2:$K$22,2,FALSE))</f>
        <v>North</v>
      </c>
      <c r="I3027" s="9" t="s">
        <v>399</v>
      </c>
      <c r="J3027" s="9" t="str">
        <f>IF(I3027="","",VLOOKUP(I3027,Metadata!$P$2:$Q$43,2,FALSE))</f>
        <v>Middle East</v>
      </c>
      <c r="K3027" s="9" t="str">
        <f t="shared" si="0"/>
        <v>International</v>
      </c>
      <c r="L3027" s="9" t="s">
        <v>137</v>
      </c>
      <c r="M3027" s="9" t="str">
        <f>IF(L3027="","",VLOOKUP(L3027,Metadata!$J$2:$K$22,2,FALSE))</f>
        <v/>
      </c>
      <c r="N3027" s="9" t="s">
        <v>214</v>
      </c>
      <c r="O3027" s="9" t="s">
        <v>259</v>
      </c>
      <c r="P3027" s="9" t="s">
        <v>191</v>
      </c>
      <c r="Q3027" s="10" t="str">
        <f t="shared" si="1"/>
        <v>Remote Job (full or flexible)</v>
      </c>
      <c r="R3027" s="10">
        <v>4</v>
      </c>
      <c r="S3027" s="9" t="s">
        <v>143</v>
      </c>
      <c r="T3027" s="9" t="s">
        <v>137</v>
      </c>
      <c r="U3027" s="9" t="str">
        <f>IF(S3027&lt;&gt;"",S3027,IF(T3027&lt;&gt;"",VLOOKUP(T3027,Metadata!$S$2:$T$228,2,FALSE),""))</f>
        <v>Technical Team Leader</v>
      </c>
      <c r="V3027" s="9" t="s">
        <v>391</v>
      </c>
      <c r="W3027" s="9" t="s">
        <v>137</v>
      </c>
      <c r="X3027" s="9" t="s">
        <v>242</v>
      </c>
      <c r="Y3027" s="9" t="s">
        <v>137</v>
      </c>
      <c r="Z3027" s="9" t="s">
        <v>224</v>
      </c>
      <c r="AA3027" s="9" t="s">
        <v>137</v>
      </c>
      <c r="AB3027" s="9" t="s">
        <v>137</v>
      </c>
      <c r="AC3027" s="9"/>
      <c r="AD3027" s="9"/>
      <c r="AE3027" s="9" t="s">
        <v>194</v>
      </c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198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10"/>
      <c r="CB3027" s="10" t="str">
        <f t="shared" si="5"/>
        <v/>
      </c>
      <c r="CC3027" s="10"/>
      <c r="CD3027" s="9" t="str">
        <f t="shared" si="2"/>
        <v/>
      </c>
      <c r="CE3027" s="9" t="s">
        <v>151</v>
      </c>
      <c r="CF3027" s="9" t="s">
        <v>254</v>
      </c>
      <c r="CG3027" s="9">
        <f>IF(CF3027="","",VLOOKUP(CF3027,Metadata!$D$2:$H$20,2,FALSE))</f>
        <v>37500</v>
      </c>
      <c r="CH3027" s="9">
        <f>IF(CF3027="","",VLOOKUP(CF3027,Metadata!$D$2:$H$20,4,FALSE))</f>
        <v>35000</v>
      </c>
      <c r="CI3027" s="9">
        <f>IF(CF3027="","",VLOOKUP(CF3027,Metadata!$D$2:$H$20,5,FALSE))</f>
        <v>40000</v>
      </c>
      <c r="CJ3027" s="9">
        <f t="shared" si="3"/>
        <v>37500</v>
      </c>
      <c r="CK3027" s="9" t="s">
        <v>221</v>
      </c>
      <c r="CL3027" s="10">
        <v>6</v>
      </c>
      <c r="CM3027" s="10">
        <v>1</v>
      </c>
      <c r="CN3027" s="10">
        <v>7</v>
      </c>
      <c r="CO3027" s="10">
        <v>7</v>
      </c>
      <c r="CP3027" s="10">
        <v>4</v>
      </c>
      <c r="CQ3027" s="10">
        <v>5</v>
      </c>
      <c r="CR3027" s="10">
        <v>5</v>
      </c>
      <c r="CS3027" s="10">
        <v>6</v>
      </c>
      <c r="CT3027" s="10">
        <v>4</v>
      </c>
      <c r="CU3027" s="10">
        <v>1</v>
      </c>
      <c r="CV3027" s="10">
        <v>1</v>
      </c>
      <c r="CW3027" s="10">
        <v>1</v>
      </c>
      <c r="CX3027" s="10">
        <v>4</v>
      </c>
      <c r="CY3027" s="10">
        <v>7</v>
      </c>
      <c r="CZ3027" s="10">
        <v>7</v>
      </c>
      <c r="DA3027" s="10">
        <v>7</v>
      </c>
      <c r="DB3027" s="10">
        <v>1</v>
      </c>
      <c r="DC3027" s="10">
        <v>7</v>
      </c>
      <c r="DD3027" s="10">
        <v>1</v>
      </c>
      <c r="DE3027" s="10">
        <v>6</v>
      </c>
      <c r="DF3027" s="10">
        <v>3</v>
      </c>
      <c r="DG3027" s="10">
        <v>7</v>
      </c>
      <c r="DH3027" s="10">
        <v>1</v>
      </c>
      <c r="DI3027" s="10">
        <v>7</v>
      </c>
      <c r="DJ3027" s="10">
        <v>4</v>
      </c>
      <c r="DK3027" s="10">
        <v>3</v>
      </c>
      <c r="DL3027" s="10">
        <v>7</v>
      </c>
      <c r="DM3027" s="9" t="s">
        <v>154</v>
      </c>
      <c r="DN3027" s="10">
        <v>1991</v>
      </c>
      <c r="DO3027" s="9">
        <f t="shared" si="9"/>
        <v>30</v>
      </c>
      <c r="DP3027" s="9" t="s">
        <v>155</v>
      </c>
      <c r="DQ3027" s="9" t="s">
        <v>202</v>
      </c>
      <c r="DR3027" s="9" t="s">
        <v>157</v>
      </c>
      <c r="DS3027" s="9" t="s">
        <v>137</v>
      </c>
      <c r="DT3027" s="9" t="s">
        <v>657</v>
      </c>
      <c r="DU3027" s="9" t="s">
        <v>223</v>
      </c>
      <c r="DV3027" s="9" t="str">
        <f>VLOOKUP(DU3027,Metadata!$B$2:$C$7,2,FALSE)</f>
        <v>3 - 6 years</v>
      </c>
    </row>
    <row r="3028" spans="1:126">
      <c r="A3028" s="13">
        <v>3027</v>
      </c>
      <c r="B3028" s="9" t="s">
        <v>135</v>
      </c>
      <c r="C3028" s="9" t="str">
        <f>VLOOKUP(B3028,Metadata!$M$2:$N$6,2,FALSE)</f>
        <v>Permanent Employee</v>
      </c>
      <c r="D3028" s="9" t="s">
        <v>159</v>
      </c>
      <c r="E3028" s="9" t="s">
        <v>137</v>
      </c>
      <c r="F3028" s="9" t="s">
        <v>138</v>
      </c>
      <c r="G3028" s="9" t="s">
        <v>140</v>
      </c>
      <c r="H3028" s="9" t="str">
        <f>IF(G3028="","",VLOOKUP(G3028,Metadata!$J$2:$K$22,2,FALSE))</f>
        <v>Lisbon Metropolitan Area</v>
      </c>
      <c r="I3028" s="9" t="s">
        <v>138</v>
      </c>
      <c r="J3028" s="9" t="str">
        <f>IF(I3028="","",VLOOKUP(I3028,Metadata!$P$2:$Q$43,2,FALSE))</f>
        <v>Europe</v>
      </c>
      <c r="K3028" s="9" t="str">
        <f t="shared" si="0"/>
        <v>Portugal</v>
      </c>
      <c r="L3028" s="9" t="s">
        <v>140</v>
      </c>
      <c r="M3028" s="9" t="str">
        <f>IF(L3028="","",VLOOKUP(L3028,Metadata!$J$2:$K$22,2,FALSE))</f>
        <v>Lisbon Metropolitan Area</v>
      </c>
      <c r="N3028" s="9" t="s">
        <v>214</v>
      </c>
      <c r="O3028" s="9" t="s">
        <v>259</v>
      </c>
      <c r="P3028" s="9" t="s">
        <v>142</v>
      </c>
      <c r="Q3028" s="10" t="str">
        <f t="shared" si="1"/>
        <v>Full Office Job</v>
      </c>
      <c r="R3028" s="10">
        <v>4</v>
      </c>
      <c r="S3028" s="9" t="s">
        <v>266</v>
      </c>
      <c r="T3028" s="9" t="s">
        <v>137</v>
      </c>
      <c r="U3028" s="9" t="str">
        <f>IF(S3028&lt;&gt;"",S3028,IF(T3028&lt;&gt;"",VLOOKUP(T3028,Metadata!$S$2:$T$228,2,FALSE),""))</f>
        <v>Data Scientist/Data Engineer</v>
      </c>
      <c r="V3028" s="9" t="s">
        <v>207</v>
      </c>
      <c r="W3028" s="9" t="s">
        <v>137</v>
      </c>
      <c r="X3028" s="9" t="s">
        <v>208</v>
      </c>
      <c r="Y3028" s="9" t="s">
        <v>137</v>
      </c>
      <c r="Z3028" s="9" t="s">
        <v>262</v>
      </c>
      <c r="AA3028" s="9" t="s">
        <v>137</v>
      </c>
      <c r="AB3028" s="9" t="s">
        <v>253</v>
      </c>
      <c r="AC3028" s="9"/>
      <c r="AD3028" s="9"/>
      <c r="AE3028" s="9"/>
      <c r="AF3028" s="9" t="s">
        <v>243</v>
      </c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 t="s">
        <v>723</v>
      </c>
      <c r="CA3028" s="10"/>
      <c r="CB3028" s="10" t="str">
        <f t="shared" si="5"/>
        <v/>
      </c>
      <c r="CC3028" s="10"/>
      <c r="CD3028" s="9" t="str">
        <f t="shared" si="2"/>
        <v/>
      </c>
      <c r="CE3028" s="9" t="s">
        <v>168</v>
      </c>
      <c r="CF3028" s="9" t="s">
        <v>220</v>
      </c>
      <c r="CG3028" s="9">
        <f>IF(CF3028="","",VLOOKUP(CF3028,Metadata!$D$2:$H$20,2,FALSE))</f>
        <v>27500</v>
      </c>
      <c r="CH3028" s="9">
        <f>IF(CF3028="","",VLOOKUP(CF3028,Metadata!$D$2:$H$20,4,FALSE))</f>
        <v>25000</v>
      </c>
      <c r="CI3028" s="9">
        <f>IF(CF3028="","",VLOOKUP(CF3028,Metadata!$D$2:$H$20,5,FALSE))</f>
        <v>30000</v>
      </c>
      <c r="CJ3028" s="9">
        <f t="shared" si="3"/>
        <v>27500</v>
      </c>
      <c r="CK3028" s="9" t="s">
        <v>201</v>
      </c>
      <c r="CL3028" s="10">
        <v>3</v>
      </c>
      <c r="CM3028" s="10">
        <v>3</v>
      </c>
      <c r="CN3028" s="10">
        <v>4</v>
      </c>
      <c r="CO3028" s="10">
        <v>5</v>
      </c>
      <c r="CP3028" s="10">
        <v>6</v>
      </c>
      <c r="CQ3028" s="10">
        <v>6</v>
      </c>
      <c r="CR3028" s="10">
        <v>4</v>
      </c>
      <c r="CS3028" s="10">
        <v>4</v>
      </c>
      <c r="CT3028" s="10">
        <v>7</v>
      </c>
      <c r="CU3028" s="10">
        <v>3</v>
      </c>
      <c r="CV3028" s="10">
        <v>4</v>
      </c>
      <c r="CW3028" s="10">
        <v>4</v>
      </c>
      <c r="CX3028" s="10">
        <v>5</v>
      </c>
      <c r="CY3028" s="10">
        <v>6</v>
      </c>
      <c r="CZ3028" s="10">
        <v>6</v>
      </c>
      <c r="DA3028" s="10">
        <v>4</v>
      </c>
      <c r="DB3028" s="10">
        <v>5</v>
      </c>
      <c r="DC3028" s="10">
        <v>7</v>
      </c>
      <c r="DD3028" s="10">
        <v>5</v>
      </c>
      <c r="DE3028" s="10">
        <v>6</v>
      </c>
      <c r="DF3028" s="10">
        <v>4</v>
      </c>
      <c r="DG3028" s="10">
        <v>6</v>
      </c>
      <c r="DH3028" s="10">
        <v>4</v>
      </c>
      <c r="DI3028" s="10">
        <v>4</v>
      </c>
      <c r="DJ3028" s="10">
        <v>4</v>
      </c>
      <c r="DK3028" s="10">
        <v>4</v>
      </c>
      <c r="DL3028" s="10">
        <v>5</v>
      </c>
      <c r="DM3028" s="9" t="s">
        <v>580</v>
      </c>
      <c r="DN3028" s="10">
        <v>1989</v>
      </c>
      <c r="DO3028" s="9">
        <f t="shared" si="9"/>
        <v>32</v>
      </c>
      <c r="DP3028" s="9" t="s">
        <v>155</v>
      </c>
      <c r="DQ3028" s="9" t="s">
        <v>156</v>
      </c>
      <c r="DR3028" s="9" t="s">
        <v>157</v>
      </c>
      <c r="DS3028" s="9" t="s">
        <v>137</v>
      </c>
      <c r="DT3028" s="9" t="s">
        <v>657</v>
      </c>
      <c r="DU3028" s="9" t="s">
        <v>168</v>
      </c>
      <c r="DV3028" s="9" t="str">
        <f>VLOOKUP(DU3028,Metadata!$B$2:$C$7,2,FALSE)</f>
        <v>0 - 3 years</v>
      </c>
    </row>
    <row r="3029" spans="1:126">
      <c r="A3029" s="13">
        <v>3028</v>
      </c>
      <c r="B3029" s="9" t="s">
        <v>135</v>
      </c>
      <c r="C3029" s="9" t="str">
        <f>VLOOKUP(B3029,Metadata!$M$2:$N$6,2,FALSE)</f>
        <v>Permanent Employee</v>
      </c>
      <c r="D3029" s="9" t="s">
        <v>159</v>
      </c>
      <c r="E3029" s="9" t="s">
        <v>137</v>
      </c>
      <c r="F3029" s="9" t="s">
        <v>138</v>
      </c>
      <c r="G3029" s="9" t="s">
        <v>140</v>
      </c>
      <c r="H3029" s="9" t="str">
        <f>IF(G3029="","",VLOOKUP(G3029,Metadata!$J$2:$K$22,2,FALSE))</f>
        <v>Lisbon Metropolitan Area</v>
      </c>
      <c r="I3029" s="9" t="s">
        <v>138</v>
      </c>
      <c r="J3029" s="9" t="str">
        <f>IF(I3029="","",VLOOKUP(I3029,Metadata!$P$2:$Q$43,2,FALSE))</f>
        <v>Europe</v>
      </c>
      <c r="K3029" s="9" t="str">
        <f t="shared" si="0"/>
        <v>Portugal</v>
      </c>
      <c r="L3029" s="9" t="s">
        <v>140</v>
      </c>
      <c r="M3029" s="9" t="str">
        <f>IF(L3029="","",VLOOKUP(L3029,Metadata!$J$2:$K$22,2,FALSE))</f>
        <v>Lisbon Metropolitan Area</v>
      </c>
      <c r="N3029" s="9" t="s">
        <v>141</v>
      </c>
      <c r="O3029" s="9" t="s">
        <v>137</v>
      </c>
      <c r="P3029" s="9" t="s">
        <v>142</v>
      </c>
      <c r="Q3029" s="10" t="str">
        <f t="shared" si="1"/>
        <v>Full Office Job</v>
      </c>
      <c r="R3029" s="10">
        <v>6</v>
      </c>
      <c r="S3029" s="9" t="s">
        <v>143</v>
      </c>
      <c r="T3029" s="9" t="s">
        <v>137</v>
      </c>
      <c r="U3029" s="9" t="str">
        <f>IF(S3029&lt;&gt;"",S3029,IF(T3029&lt;&gt;"",VLOOKUP(T3029,Metadata!$S$2:$T$228,2,FALSE),""))</f>
        <v>Technical Team Leader</v>
      </c>
      <c r="V3029" s="9" t="s">
        <v>144</v>
      </c>
      <c r="W3029" s="9" t="s">
        <v>137</v>
      </c>
      <c r="X3029" s="9" t="s">
        <v>163</v>
      </c>
      <c r="Y3029" s="9" t="s">
        <v>137</v>
      </c>
      <c r="Z3029" s="9" t="s">
        <v>262</v>
      </c>
      <c r="AA3029" s="9" t="s">
        <v>137</v>
      </c>
      <c r="AB3029" s="9" t="s">
        <v>137</v>
      </c>
      <c r="AC3029" s="9" t="s">
        <v>147</v>
      </c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 t="s">
        <v>149</v>
      </c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 t="s">
        <v>150</v>
      </c>
      <c r="BZ3029" s="9" t="s">
        <v>137</v>
      </c>
      <c r="CA3029" s="10"/>
      <c r="CB3029" s="10" t="str">
        <f t="shared" si="5"/>
        <v/>
      </c>
      <c r="CC3029" s="10"/>
      <c r="CD3029" s="9" t="str">
        <f t="shared" si="2"/>
        <v/>
      </c>
      <c r="CE3029" s="9" t="s">
        <v>151</v>
      </c>
      <c r="CF3029" s="9" t="s">
        <v>254</v>
      </c>
      <c r="CG3029" s="9">
        <f>IF(CF3029="","",VLOOKUP(CF3029,Metadata!$D$2:$H$20,2,FALSE))</f>
        <v>37500</v>
      </c>
      <c r="CH3029" s="9">
        <f>IF(CF3029="","",VLOOKUP(CF3029,Metadata!$D$2:$H$20,4,FALSE))</f>
        <v>35000</v>
      </c>
      <c r="CI3029" s="9">
        <f>IF(CF3029="","",VLOOKUP(CF3029,Metadata!$D$2:$H$20,5,FALSE))</f>
        <v>40000</v>
      </c>
      <c r="CJ3029" s="9">
        <f t="shared" si="3"/>
        <v>37500</v>
      </c>
      <c r="CK3029" s="9" t="s">
        <v>153</v>
      </c>
      <c r="CL3029" s="10">
        <v>2</v>
      </c>
      <c r="CM3029" s="10">
        <v>1</v>
      </c>
      <c r="CN3029" s="10">
        <v>6</v>
      </c>
      <c r="CO3029" s="10">
        <v>6</v>
      </c>
      <c r="CP3029" s="10">
        <v>4</v>
      </c>
      <c r="CQ3029" s="10">
        <v>6</v>
      </c>
      <c r="CR3029" s="10">
        <v>5</v>
      </c>
      <c r="CS3029" s="10">
        <v>3</v>
      </c>
      <c r="CT3029" s="10">
        <v>4</v>
      </c>
      <c r="CU3029" s="10">
        <v>5</v>
      </c>
      <c r="CV3029" s="10">
        <v>6</v>
      </c>
      <c r="CW3029" s="10">
        <v>4</v>
      </c>
      <c r="CX3029" s="10">
        <v>5</v>
      </c>
      <c r="CY3029" s="10">
        <v>2</v>
      </c>
      <c r="CZ3029" s="10">
        <v>4</v>
      </c>
      <c r="DA3029" s="10">
        <v>1</v>
      </c>
      <c r="DB3029" s="10">
        <v>4</v>
      </c>
      <c r="DC3029" s="10">
        <v>6</v>
      </c>
      <c r="DD3029" s="10">
        <v>1</v>
      </c>
      <c r="DE3029" s="10">
        <v>5</v>
      </c>
      <c r="DF3029" s="10">
        <v>6</v>
      </c>
      <c r="DG3029" s="10">
        <v>6</v>
      </c>
      <c r="DH3029" s="10">
        <v>3</v>
      </c>
      <c r="DI3029" s="10">
        <v>3</v>
      </c>
      <c r="DJ3029" s="10">
        <v>2</v>
      </c>
      <c r="DK3029" s="10">
        <v>3</v>
      </c>
      <c r="DL3029" s="10">
        <v>4</v>
      </c>
      <c r="DM3029" s="9" t="s">
        <v>154</v>
      </c>
      <c r="DN3029" s="10">
        <v>1972</v>
      </c>
      <c r="DO3029" s="9">
        <f t="shared" si="9"/>
        <v>49</v>
      </c>
      <c r="DP3029" s="9" t="s">
        <v>155</v>
      </c>
      <c r="DQ3029" s="9" t="s">
        <v>202</v>
      </c>
      <c r="DR3029" s="9" t="s">
        <v>170</v>
      </c>
      <c r="DS3029" s="9" t="s">
        <v>137</v>
      </c>
      <c r="DT3029" s="9" t="s">
        <v>657</v>
      </c>
      <c r="DU3029" s="9" t="s">
        <v>158</v>
      </c>
      <c r="DV3029" s="9" t="str">
        <f>VLOOKUP(DU3029,Metadata!$B$2:$C$7,2,FALSE)</f>
        <v>6+ years</v>
      </c>
    </row>
    <row r="3030" spans="1:126">
      <c r="A3030" s="13">
        <v>3029</v>
      </c>
      <c r="B3030" s="9" t="s">
        <v>135</v>
      </c>
      <c r="C3030" s="9" t="str">
        <f>VLOOKUP(B3030,Metadata!$M$2:$N$6,2,FALSE)</f>
        <v>Permanent Employee</v>
      </c>
      <c r="D3030" s="9" t="s">
        <v>159</v>
      </c>
      <c r="E3030" s="9" t="s">
        <v>137</v>
      </c>
      <c r="F3030" s="9" t="s">
        <v>138</v>
      </c>
      <c r="G3030" s="9" t="s">
        <v>140</v>
      </c>
      <c r="H3030" s="9" t="str">
        <f>IF(G3030="","",VLOOKUP(G3030,Metadata!$J$2:$K$22,2,FALSE))</f>
        <v>Lisbon Metropolitan Area</v>
      </c>
      <c r="I3030" s="9" t="s">
        <v>138</v>
      </c>
      <c r="J3030" s="9" t="str">
        <f>IF(I3030="","",VLOOKUP(I3030,Metadata!$P$2:$Q$43,2,FALSE))</f>
        <v>Europe</v>
      </c>
      <c r="K3030" s="9" t="str">
        <f t="shared" si="0"/>
        <v>Portugal</v>
      </c>
      <c r="L3030" s="9" t="s">
        <v>140</v>
      </c>
      <c r="M3030" s="9" t="str">
        <f>IF(L3030="","",VLOOKUP(L3030,Metadata!$J$2:$K$22,2,FALSE))</f>
        <v>Lisbon Metropolitan Area</v>
      </c>
      <c r="N3030" s="9" t="s">
        <v>141</v>
      </c>
      <c r="O3030" s="9" t="s">
        <v>137</v>
      </c>
      <c r="P3030" s="9" t="s">
        <v>142</v>
      </c>
      <c r="Q3030" s="10" t="str">
        <f t="shared" si="1"/>
        <v>Full Office Job</v>
      </c>
      <c r="R3030" s="10">
        <v>5</v>
      </c>
      <c r="S3030" s="9" t="s">
        <v>249</v>
      </c>
      <c r="T3030" s="9" t="s">
        <v>137</v>
      </c>
      <c r="U3030" s="9" t="str">
        <f>IF(S3030&lt;&gt;"",S3030,IF(T3030&lt;&gt;"",VLOOKUP(T3030,Metadata!$S$2:$T$228,2,FALSE),""))</f>
        <v>Business Applications (BI/CRM/ERP)</v>
      </c>
      <c r="V3030" s="9" t="s">
        <v>207</v>
      </c>
      <c r="W3030" s="9" t="s">
        <v>137</v>
      </c>
      <c r="X3030" s="9" t="s">
        <v>269</v>
      </c>
      <c r="Y3030" s="9" t="s">
        <v>137</v>
      </c>
      <c r="Z3030" s="9" t="s">
        <v>218</v>
      </c>
      <c r="AA3030" s="9" t="s">
        <v>137</v>
      </c>
      <c r="AB3030" s="9" t="s">
        <v>137</v>
      </c>
      <c r="AC3030" s="9" t="s">
        <v>147</v>
      </c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 t="s">
        <v>422</v>
      </c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 t="s">
        <v>150</v>
      </c>
      <c r="BZ3030" s="9" t="s">
        <v>137</v>
      </c>
      <c r="CA3030" s="10"/>
      <c r="CB3030" s="10" t="str">
        <f t="shared" si="5"/>
        <v/>
      </c>
      <c r="CC3030" s="10"/>
      <c r="CD3030" s="9" t="str">
        <f t="shared" si="2"/>
        <v/>
      </c>
      <c r="CE3030" s="9" t="s">
        <v>151</v>
      </c>
      <c r="CF3030" s="9" t="s">
        <v>220</v>
      </c>
      <c r="CG3030" s="9">
        <f>IF(CF3030="","",VLOOKUP(CF3030,Metadata!$D$2:$H$20,2,FALSE))</f>
        <v>27500</v>
      </c>
      <c r="CH3030" s="9">
        <f>IF(CF3030="","",VLOOKUP(CF3030,Metadata!$D$2:$H$20,4,FALSE))</f>
        <v>25000</v>
      </c>
      <c r="CI3030" s="9">
        <f>IF(CF3030="","",VLOOKUP(CF3030,Metadata!$D$2:$H$20,5,FALSE))</f>
        <v>30000</v>
      </c>
      <c r="CJ3030" s="9">
        <f t="shared" si="3"/>
        <v>27500</v>
      </c>
      <c r="CK3030" s="9" t="s">
        <v>153</v>
      </c>
      <c r="CL3030" s="10">
        <v>3</v>
      </c>
      <c r="CM3030" s="10">
        <v>3</v>
      </c>
      <c r="CN3030" s="10">
        <v>5</v>
      </c>
      <c r="CO3030" s="10">
        <v>6</v>
      </c>
      <c r="CP3030" s="10">
        <v>6</v>
      </c>
      <c r="CQ3030" s="10">
        <v>5</v>
      </c>
      <c r="CR3030" s="10">
        <v>6</v>
      </c>
      <c r="CS3030" s="10">
        <v>5</v>
      </c>
      <c r="CT3030" s="10">
        <v>5</v>
      </c>
      <c r="CU3030" s="10">
        <v>4</v>
      </c>
      <c r="CV3030" s="10">
        <v>6</v>
      </c>
      <c r="CW3030" s="10">
        <v>5</v>
      </c>
      <c r="CX3030" s="10">
        <v>6</v>
      </c>
      <c r="CY3030" s="10">
        <v>6</v>
      </c>
      <c r="CZ3030" s="10">
        <v>5</v>
      </c>
      <c r="DA3030" s="10">
        <v>4</v>
      </c>
      <c r="DB3030" s="10">
        <v>5</v>
      </c>
      <c r="DC3030" s="10">
        <v>6</v>
      </c>
      <c r="DD3030" s="10">
        <v>4</v>
      </c>
      <c r="DE3030" s="10">
        <v>5</v>
      </c>
      <c r="DF3030" s="10">
        <v>6</v>
      </c>
      <c r="DG3030" s="10">
        <v>6</v>
      </c>
      <c r="DH3030" s="10">
        <v>5</v>
      </c>
      <c r="DI3030" s="10">
        <v>6</v>
      </c>
      <c r="DJ3030" s="10">
        <v>3</v>
      </c>
      <c r="DK3030" s="10">
        <v>4</v>
      </c>
      <c r="DL3030" s="10">
        <v>6</v>
      </c>
      <c r="DM3030" s="9" t="s">
        <v>154</v>
      </c>
      <c r="DN3030" s="10">
        <v>1977</v>
      </c>
      <c r="DO3030" s="9">
        <f t="shared" si="9"/>
        <v>44</v>
      </c>
      <c r="DP3030" s="9" t="s">
        <v>155</v>
      </c>
      <c r="DQ3030" s="9" t="s">
        <v>227</v>
      </c>
      <c r="DR3030" s="9" t="s">
        <v>157</v>
      </c>
      <c r="DS3030" s="9" t="s">
        <v>137</v>
      </c>
      <c r="DT3030" s="9" t="s">
        <v>657</v>
      </c>
      <c r="DU3030" s="9" t="s">
        <v>158</v>
      </c>
      <c r="DV3030" s="9" t="str">
        <f>VLOOKUP(DU3030,Metadata!$B$2:$C$7,2,FALSE)</f>
        <v>6+ years</v>
      </c>
    </row>
    <row r="3031" spans="1:126">
      <c r="A3031" s="13">
        <v>3030</v>
      </c>
      <c r="B3031" s="9" t="s">
        <v>135</v>
      </c>
      <c r="C3031" s="9" t="str">
        <f>VLOOKUP(B3031,Metadata!$M$2:$N$6,2,FALSE)</f>
        <v>Permanent Employee</v>
      </c>
      <c r="D3031" s="9" t="s">
        <v>159</v>
      </c>
      <c r="E3031" s="9" t="s">
        <v>137</v>
      </c>
      <c r="F3031" s="9" t="s">
        <v>138</v>
      </c>
      <c r="G3031" s="9" t="s">
        <v>140</v>
      </c>
      <c r="H3031" s="9" t="str">
        <f>IF(G3031="","",VLOOKUP(G3031,Metadata!$J$2:$K$22,2,FALSE))</f>
        <v>Lisbon Metropolitan Area</v>
      </c>
      <c r="I3031" s="9" t="s">
        <v>138</v>
      </c>
      <c r="J3031" s="9" t="str">
        <f>IF(I3031="","",VLOOKUP(I3031,Metadata!$P$2:$Q$43,2,FALSE))</f>
        <v>Europe</v>
      </c>
      <c r="K3031" s="9" t="str">
        <f t="shared" si="0"/>
        <v>Portugal</v>
      </c>
      <c r="L3031" s="9" t="s">
        <v>140</v>
      </c>
      <c r="M3031" s="9" t="str">
        <f>IF(L3031="","",VLOOKUP(L3031,Metadata!$J$2:$K$22,2,FALSE))</f>
        <v>Lisbon Metropolitan Area</v>
      </c>
      <c r="N3031" s="9" t="s">
        <v>141</v>
      </c>
      <c r="O3031" s="9" t="s">
        <v>137</v>
      </c>
      <c r="P3031" s="9" t="s">
        <v>142</v>
      </c>
      <c r="Q3031" s="10" t="str">
        <f t="shared" si="1"/>
        <v>Full Office Job</v>
      </c>
      <c r="R3031" s="10">
        <v>7</v>
      </c>
      <c r="S3031" s="9" t="s">
        <v>266</v>
      </c>
      <c r="T3031" s="9" t="s">
        <v>137</v>
      </c>
      <c r="U3031" s="9" t="str">
        <f>IF(S3031&lt;&gt;"",S3031,IF(T3031&lt;&gt;"",VLOOKUP(T3031,Metadata!$S$2:$T$228,2,FALSE),""))</f>
        <v>Data Scientist/Data Engineer</v>
      </c>
      <c r="V3031" s="9" t="s">
        <v>207</v>
      </c>
      <c r="W3031" s="9" t="s">
        <v>137</v>
      </c>
      <c r="X3031" s="9" t="s">
        <v>252</v>
      </c>
      <c r="Y3031" s="9" t="s">
        <v>137</v>
      </c>
      <c r="Z3031" s="9" t="s">
        <v>224</v>
      </c>
      <c r="AA3031" s="9" t="s">
        <v>137</v>
      </c>
      <c r="AB3031" s="9" t="s">
        <v>137</v>
      </c>
      <c r="AC3031" s="9" t="s">
        <v>147</v>
      </c>
      <c r="AD3031" s="9"/>
      <c r="AE3031" s="9"/>
      <c r="AF3031" s="9" t="s">
        <v>243</v>
      </c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 t="s">
        <v>267</v>
      </c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 t="s">
        <v>493</v>
      </c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 t="s">
        <v>150</v>
      </c>
      <c r="BZ3031" s="9" t="s">
        <v>137</v>
      </c>
      <c r="CA3031" s="10"/>
      <c r="CB3031" s="10" t="str">
        <f t="shared" si="5"/>
        <v/>
      </c>
      <c r="CC3031" s="10"/>
      <c r="CD3031" s="9" t="str">
        <f t="shared" si="2"/>
        <v/>
      </c>
      <c r="CE3031" s="9" t="s">
        <v>232</v>
      </c>
      <c r="CF3031" s="9" t="s">
        <v>254</v>
      </c>
      <c r="CG3031" s="9">
        <f>IF(CF3031="","",VLOOKUP(CF3031,Metadata!$D$2:$H$20,2,FALSE))</f>
        <v>37500</v>
      </c>
      <c r="CH3031" s="9">
        <f>IF(CF3031="","",VLOOKUP(CF3031,Metadata!$D$2:$H$20,4,FALSE))</f>
        <v>35000</v>
      </c>
      <c r="CI3031" s="9">
        <f>IF(CF3031="","",VLOOKUP(CF3031,Metadata!$D$2:$H$20,5,FALSE))</f>
        <v>40000</v>
      </c>
      <c r="CJ3031" s="9">
        <f t="shared" si="3"/>
        <v>37500</v>
      </c>
      <c r="CK3031" s="9" t="s">
        <v>201</v>
      </c>
      <c r="CL3031" s="10">
        <v>6</v>
      </c>
      <c r="CM3031" s="10">
        <v>1</v>
      </c>
      <c r="CN3031" s="10">
        <v>7</v>
      </c>
      <c r="CO3031" s="10">
        <v>7</v>
      </c>
      <c r="CP3031" s="10">
        <v>5</v>
      </c>
      <c r="CQ3031" s="10">
        <v>7</v>
      </c>
      <c r="CR3031" s="10">
        <v>7</v>
      </c>
      <c r="CS3031" s="10">
        <v>5</v>
      </c>
      <c r="CT3031" s="10">
        <v>5</v>
      </c>
      <c r="CU3031" s="10">
        <v>5</v>
      </c>
      <c r="CV3031" s="10">
        <v>4</v>
      </c>
      <c r="CW3031" s="10">
        <v>4</v>
      </c>
      <c r="CX3031" s="10">
        <v>4</v>
      </c>
      <c r="CY3031" s="10">
        <v>4</v>
      </c>
      <c r="CZ3031" s="10">
        <v>4</v>
      </c>
      <c r="DA3031" s="10">
        <v>4</v>
      </c>
      <c r="DB3031" s="10">
        <v>4</v>
      </c>
      <c r="DC3031" s="10">
        <v>7</v>
      </c>
      <c r="DD3031" s="10">
        <v>4</v>
      </c>
      <c r="DE3031" s="10">
        <v>7</v>
      </c>
      <c r="DF3031" s="10">
        <v>5</v>
      </c>
      <c r="DG3031" s="10">
        <v>7</v>
      </c>
      <c r="DH3031" s="10">
        <v>4</v>
      </c>
      <c r="DI3031" s="10">
        <v>4</v>
      </c>
      <c r="DJ3031" s="10">
        <v>4</v>
      </c>
      <c r="DK3031" s="10">
        <v>4</v>
      </c>
      <c r="DL3031" s="10">
        <v>4</v>
      </c>
      <c r="DM3031" s="9" t="s">
        <v>890</v>
      </c>
      <c r="DN3031" s="10">
        <v>1992</v>
      </c>
      <c r="DO3031" s="9">
        <f t="shared" si="9"/>
        <v>29</v>
      </c>
      <c r="DP3031" s="9" t="s">
        <v>155</v>
      </c>
      <c r="DQ3031" s="9" t="s">
        <v>156</v>
      </c>
      <c r="DR3031" s="9" t="s">
        <v>157</v>
      </c>
      <c r="DS3031" s="9" t="s">
        <v>137</v>
      </c>
      <c r="DT3031" s="9" t="s">
        <v>657</v>
      </c>
      <c r="DU3031" s="9" t="s">
        <v>223</v>
      </c>
      <c r="DV3031" s="9" t="str">
        <f>VLOOKUP(DU3031,Metadata!$B$2:$C$7,2,FALSE)</f>
        <v>3 - 6 years</v>
      </c>
    </row>
    <row r="3032" spans="1:126">
      <c r="A3032" s="13">
        <v>3031</v>
      </c>
      <c r="B3032" s="9" t="s">
        <v>135</v>
      </c>
      <c r="C3032" s="9" t="str">
        <f>VLOOKUP(B3032,Metadata!$M$2:$N$6,2,FALSE)</f>
        <v>Permanent Employee</v>
      </c>
      <c r="D3032" s="9" t="s">
        <v>159</v>
      </c>
      <c r="E3032" s="9" t="s">
        <v>137</v>
      </c>
      <c r="F3032" s="9" t="s">
        <v>138</v>
      </c>
      <c r="G3032" s="9" t="s">
        <v>172</v>
      </c>
      <c r="H3032" s="9" t="str">
        <f>IF(G3032="","",VLOOKUP(G3032,Metadata!$J$2:$K$22,2,FALSE))</f>
        <v>Porto Metropolitan Area</v>
      </c>
      <c r="I3032" s="9" t="s">
        <v>138</v>
      </c>
      <c r="J3032" s="9" t="str">
        <f>IF(I3032="","",VLOOKUP(I3032,Metadata!$P$2:$Q$43,2,FALSE))</f>
        <v>Europe</v>
      </c>
      <c r="K3032" s="9" t="str">
        <f t="shared" si="0"/>
        <v>Portugal</v>
      </c>
      <c r="L3032" s="9" t="s">
        <v>172</v>
      </c>
      <c r="M3032" s="9" t="str">
        <f>IF(L3032="","",VLOOKUP(L3032,Metadata!$J$2:$K$22,2,FALSE))</f>
        <v>Porto Metropolitan Area</v>
      </c>
      <c r="N3032" s="9" t="s">
        <v>141</v>
      </c>
      <c r="O3032" s="9" t="s">
        <v>137</v>
      </c>
      <c r="P3032" s="9" t="s">
        <v>142</v>
      </c>
      <c r="Q3032" s="10" t="str">
        <f t="shared" si="1"/>
        <v>Full Office Job</v>
      </c>
      <c r="R3032" s="10">
        <v>4</v>
      </c>
      <c r="S3032" s="9" t="s">
        <v>192</v>
      </c>
      <c r="T3032" s="9" t="s">
        <v>137</v>
      </c>
      <c r="U3032" s="9" t="str">
        <f>IF(S3032&lt;&gt;"",S3032,IF(T3032&lt;&gt;"",VLOOKUP(T3032,Metadata!$S$2:$T$228,2,FALSE),""))</f>
        <v>Back-End Developer</v>
      </c>
      <c r="V3032" s="9" t="s">
        <v>457</v>
      </c>
      <c r="W3032" s="9" t="s">
        <v>137</v>
      </c>
      <c r="X3032" s="9" t="s">
        <v>163</v>
      </c>
      <c r="Y3032" s="9" t="s">
        <v>137</v>
      </c>
      <c r="Z3032" s="9" t="s">
        <v>184</v>
      </c>
      <c r="AA3032" s="9" t="s">
        <v>165</v>
      </c>
      <c r="AB3032" s="9" t="s">
        <v>253</v>
      </c>
      <c r="AC3032" s="9" t="s">
        <v>147</v>
      </c>
      <c r="AD3032" s="9"/>
      <c r="AE3032" s="9" t="s">
        <v>194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 t="s">
        <v>178</v>
      </c>
      <c r="BB3032" s="9"/>
      <c r="BC3032" s="9"/>
      <c r="BD3032" s="9"/>
      <c r="BE3032" s="9"/>
      <c r="BF3032" s="9"/>
      <c r="BG3032" s="9"/>
      <c r="BH3032" s="9"/>
      <c r="BI3032" s="9"/>
      <c r="BJ3032" s="9" t="s">
        <v>167</v>
      </c>
      <c r="BK3032" s="9" t="s">
        <v>198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10"/>
      <c r="CB3032" s="10" t="str">
        <f t="shared" si="5"/>
        <v/>
      </c>
      <c r="CC3032" s="10"/>
      <c r="CD3032" s="9" t="str">
        <f t="shared" si="2"/>
        <v/>
      </c>
      <c r="CE3032" s="9" t="s">
        <v>232</v>
      </c>
      <c r="CF3032" s="9" t="s">
        <v>220</v>
      </c>
      <c r="CG3032" s="9">
        <f>IF(CF3032="","",VLOOKUP(CF3032,Metadata!$D$2:$H$20,2,FALSE))</f>
        <v>27500</v>
      </c>
      <c r="CH3032" s="9">
        <f>IF(CF3032="","",VLOOKUP(CF3032,Metadata!$D$2:$H$20,4,FALSE))</f>
        <v>25000</v>
      </c>
      <c r="CI3032" s="9">
        <f>IF(CF3032="","",VLOOKUP(CF3032,Metadata!$D$2:$H$20,5,FALSE))</f>
        <v>30000</v>
      </c>
      <c r="CJ3032" s="9">
        <f t="shared" si="3"/>
        <v>27500</v>
      </c>
      <c r="CK3032" s="9" t="s">
        <v>201</v>
      </c>
      <c r="CL3032" s="10">
        <v>4</v>
      </c>
      <c r="CM3032" s="10">
        <v>3</v>
      </c>
      <c r="CN3032" s="10">
        <v>5</v>
      </c>
      <c r="CO3032" s="10">
        <v>6</v>
      </c>
      <c r="CP3032" s="10">
        <v>7</v>
      </c>
      <c r="CQ3032" s="10">
        <v>7</v>
      </c>
      <c r="CR3032" s="10">
        <v>4</v>
      </c>
      <c r="CS3032" s="10">
        <v>5</v>
      </c>
      <c r="CT3032" s="10">
        <v>4</v>
      </c>
      <c r="CU3032" s="10">
        <v>7</v>
      </c>
      <c r="CV3032" s="10">
        <v>6</v>
      </c>
      <c r="CW3032" s="10">
        <v>4</v>
      </c>
      <c r="CX3032" s="10">
        <v>5</v>
      </c>
      <c r="CY3032" s="10">
        <v>7</v>
      </c>
      <c r="CZ3032" s="10">
        <v>6</v>
      </c>
      <c r="DA3032" s="10">
        <v>7</v>
      </c>
      <c r="DB3032" s="10">
        <v>6</v>
      </c>
      <c r="DC3032" s="10">
        <v>7</v>
      </c>
      <c r="DD3032" s="10">
        <v>4</v>
      </c>
      <c r="DE3032" s="10">
        <v>7</v>
      </c>
      <c r="DF3032" s="10">
        <v>7</v>
      </c>
      <c r="DG3032" s="10">
        <v>7</v>
      </c>
      <c r="DH3032" s="10">
        <v>4</v>
      </c>
      <c r="DI3032" s="10">
        <v>7</v>
      </c>
      <c r="DJ3032" s="10">
        <v>7</v>
      </c>
      <c r="DK3032" s="10">
        <v>7</v>
      </c>
      <c r="DL3032" s="10">
        <v>7</v>
      </c>
      <c r="DM3032" s="9" t="s">
        <v>154</v>
      </c>
      <c r="DN3032" s="10">
        <v>1993</v>
      </c>
      <c r="DO3032" s="9">
        <f t="shared" si="9"/>
        <v>28</v>
      </c>
      <c r="DP3032" s="9" t="s">
        <v>155</v>
      </c>
      <c r="DQ3032" s="9" t="s">
        <v>156</v>
      </c>
      <c r="DR3032" s="9" t="s">
        <v>157</v>
      </c>
      <c r="DS3032" s="9" t="s">
        <v>137</v>
      </c>
      <c r="DT3032" s="9" t="s">
        <v>657</v>
      </c>
      <c r="DU3032" s="9" t="s">
        <v>223</v>
      </c>
      <c r="DV3032" s="9" t="str">
        <f>VLOOKUP(DU3032,Metadata!$B$2:$C$7,2,FALSE)</f>
        <v>3 - 6 years</v>
      </c>
    </row>
    <row r="3033" spans="1:126">
      <c r="A3033" s="13">
        <v>3032</v>
      </c>
      <c r="B3033" s="9" t="s">
        <v>171</v>
      </c>
      <c r="C3033" s="9" t="str">
        <f>VLOOKUP(B3033,Metadata!$M$2:$N$6,2,FALSE)</f>
        <v>Contractor</v>
      </c>
      <c r="D3033" s="9" t="s">
        <v>137</v>
      </c>
      <c r="E3033" s="9" t="s">
        <v>159</v>
      </c>
      <c r="F3033" s="9" t="s">
        <v>138</v>
      </c>
      <c r="G3033" s="9" t="s">
        <v>283</v>
      </c>
      <c r="H3033" s="9" t="str">
        <f>IF(G3033="","",VLOOKUP(G3033,Metadata!$J$2:$K$22,2,FALSE))</f>
        <v>Lisbon Metropolitan Area</v>
      </c>
      <c r="I3033" s="9" t="s">
        <v>173</v>
      </c>
      <c r="J3033" s="9" t="str">
        <f>IF(I3033="","",VLOOKUP(I3033,Metadata!$P$2:$Q$43,2,FALSE))</f>
        <v>N/A</v>
      </c>
      <c r="K3033" s="9" t="str">
        <f t="shared" si="0"/>
        <v>International</v>
      </c>
      <c r="L3033" s="9" t="s">
        <v>137</v>
      </c>
      <c r="M3033" s="9" t="str">
        <f>IF(L3033="","",VLOOKUP(L3033,Metadata!$J$2:$K$22,2,FALSE))</f>
        <v/>
      </c>
      <c r="N3033" s="9" t="s">
        <v>141</v>
      </c>
      <c r="O3033" s="9" t="s">
        <v>137</v>
      </c>
      <c r="P3033" s="9" t="s">
        <v>191</v>
      </c>
      <c r="Q3033" s="10" t="str">
        <f t="shared" si="1"/>
        <v>Remote Job (full or flexible)</v>
      </c>
      <c r="R3033" s="10">
        <v>7</v>
      </c>
      <c r="S3033" s="9" t="s">
        <v>143</v>
      </c>
      <c r="T3033" s="9" t="s">
        <v>137</v>
      </c>
      <c r="U3033" s="9" t="str">
        <f>IF(S3033&lt;&gt;"",S3033,IF(T3033&lt;&gt;"",VLOOKUP(T3033,Metadata!$S$2:$T$228,2,FALSE),""))</f>
        <v>Technical Team Leader</v>
      </c>
      <c r="V3033" s="9" t="s">
        <v>144</v>
      </c>
      <c r="W3033" s="9" t="s">
        <v>137</v>
      </c>
      <c r="X3033" s="9" t="s">
        <v>242</v>
      </c>
      <c r="Y3033" s="9" t="s">
        <v>137</v>
      </c>
      <c r="Z3033" s="9" t="s">
        <v>224</v>
      </c>
      <c r="AA3033" s="9" t="s">
        <v>137</v>
      </c>
      <c r="AB3033" s="9" t="s">
        <v>137</v>
      </c>
      <c r="AC3033" s="9"/>
      <c r="AD3033" s="9"/>
      <c r="AE3033" s="9" t="s">
        <v>194</v>
      </c>
      <c r="AF3033" s="9"/>
      <c r="AG3033" s="9"/>
      <c r="AH3033" s="9" t="s">
        <v>176</v>
      </c>
      <c r="AI3033" s="9" t="s">
        <v>230</v>
      </c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198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14" t="s">
        <v>404</v>
      </c>
      <c r="CB3033" s="10" t="str">
        <f t="shared" si="5"/>
        <v>More than 24 months</v>
      </c>
      <c r="CC3033" s="10">
        <v>40</v>
      </c>
      <c r="CD3033" s="9">
        <f t="shared" si="2"/>
        <v>64000</v>
      </c>
      <c r="CE3033" s="9" t="s">
        <v>137</v>
      </c>
      <c r="CF3033" s="9" t="s">
        <v>137</v>
      </c>
      <c r="CG3033" s="9" t="str">
        <f>IF(CF3033="","",VLOOKUP(CF3033,Metadata!$D$2:$H$20,2,FALSE))</f>
        <v/>
      </c>
      <c r="CH3033" s="9" t="str">
        <f>IF(CF3033="","",VLOOKUP(CF3033,Metadata!$D$2:$H$20,4,FALSE))</f>
        <v/>
      </c>
      <c r="CI3033" s="9" t="str">
        <f>IF(CF3033="","",VLOOKUP(CF3033,Metadata!$D$2:$H$20,5,FALSE))</f>
        <v/>
      </c>
      <c r="CJ3033" s="9">
        <f t="shared" si="3"/>
        <v>64000</v>
      </c>
      <c r="CK3033" s="9" t="s">
        <v>277</v>
      </c>
      <c r="CL3033" s="10">
        <v>7</v>
      </c>
      <c r="CM3033" s="10">
        <v>3</v>
      </c>
      <c r="CN3033" s="10">
        <v>1</v>
      </c>
      <c r="CO3033" s="10">
        <v>7</v>
      </c>
      <c r="CP3033" s="10">
        <v>1</v>
      </c>
      <c r="CQ3033" s="10">
        <v>1</v>
      </c>
      <c r="CR3033" s="10">
        <v>7</v>
      </c>
      <c r="CS3033" s="10">
        <v>7</v>
      </c>
      <c r="CT3033" s="10">
        <v>1</v>
      </c>
      <c r="CU3033" s="10">
        <v>7</v>
      </c>
      <c r="CV3033" s="10">
        <v>7</v>
      </c>
      <c r="CW3033" s="10">
        <v>4</v>
      </c>
      <c r="CX3033" s="10">
        <v>7</v>
      </c>
      <c r="CY3033" s="10">
        <v>3</v>
      </c>
      <c r="CZ3033" s="10">
        <v>1</v>
      </c>
      <c r="DA3033" s="10">
        <v>1</v>
      </c>
      <c r="DB3033" s="10">
        <v>1</v>
      </c>
      <c r="DC3033" s="10">
        <v>1</v>
      </c>
      <c r="DD3033" s="10">
        <v>1</v>
      </c>
      <c r="DE3033" s="10">
        <v>7</v>
      </c>
      <c r="DF3033" s="10">
        <v>1</v>
      </c>
      <c r="DG3033" s="10">
        <v>7</v>
      </c>
      <c r="DH3033" s="10">
        <v>7</v>
      </c>
      <c r="DI3033" s="10">
        <v>1</v>
      </c>
      <c r="DJ3033" s="10">
        <v>7</v>
      </c>
      <c r="DK3033" s="10">
        <v>1</v>
      </c>
      <c r="DL3033" s="10">
        <v>1</v>
      </c>
      <c r="DM3033" s="9" t="s">
        <v>154</v>
      </c>
      <c r="DN3033" s="10">
        <v>1977</v>
      </c>
      <c r="DO3033" s="9">
        <f t="shared" si="9"/>
        <v>44</v>
      </c>
      <c r="DP3033" s="9" t="s">
        <v>155</v>
      </c>
      <c r="DQ3033" s="9" t="s">
        <v>202</v>
      </c>
      <c r="DR3033" s="9" t="s">
        <v>157</v>
      </c>
      <c r="DS3033" s="9" t="s">
        <v>137</v>
      </c>
      <c r="DT3033" s="9" t="s">
        <v>657</v>
      </c>
      <c r="DU3033" s="9" t="s">
        <v>158</v>
      </c>
      <c r="DV3033" s="9" t="str">
        <f>VLOOKUP(DU3033,Metadata!$B$2:$C$7,2,FALSE)</f>
        <v>6+ years</v>
      </c>
    </row>
    <row r="3034" spans="1:126">
      <c r="A3034" s="13">
        <v>3033</v>
      </c>
      <c r="B3034" s="9" t="s">
        <v>135</v>
      </c>
      <c r="C3034" s="9" t="str">
        <f>VLOOKUP(B3034,Metadata!$M$2:$N$6,2,FALSE)</f>
        <v>Permanent Employee</v>
      </c>
      <c r="D3034" s="9" t="s">
        <v>159</v>
      </c>
      <c r="E3034" s="9" t="s">
        <v>137</v>
      </c>
      <c r="F3034" s="9" t="s">
        <v>138</v>
      </c>
      <c r="G3034" s="9" t="s">
        <v>140</v>
      </c>
      <c r="H3034" s="9" t="str">
        <f>IF(G3034="","",VLOOKUP(G3034,Metadata!$J$2:$K$22,2,FALSE))</f>
        <v>Lisbon Metropolitan Area</v>
      </c>
      <c r="I3034" s="9" t="s">
        <v>138</v>
      </c>
      <c r="J3034" s="9" t="str">
        <f>IF(I3034="","",VLOOKUP(I3034,Metadata!$P$2:$Q$43,2,FALSE))</f>
        <v>Europe</v>
      </c>
      <c r="K3034" s="9" t="str">
        <f t="shared" si="0"/>
        <v>Portugal</v>
      </c>
      <c r="L3034" s="9" t="s">
        <v>140</v>
      </c>
      <c r="M3034" s="9" t="str">
        <f>IF(L3034="","",VLOOKUP(L3034,Metadata!$J$2:$K$22,2,FALSE))</f>
        <v>Lisbon Metropolitan Area</v>
      </c>
      <c r="N3034" s="9" t="s">
        <v>141</v>
      </c>
      <c r="O3034" s="9" t="s">
        <v>137</v>
      </c>
      <c r="P3034" s="9" t="s">
        <v>142</v>
      </c>
      <c r="Q3034" s="10" t="str">
        <f t="shared" si="1"/>
        <v>Full Office Job</v>
      </c>
      <c r="R3034" s="10">
        <v>4</v>
      </c>
      <c r="S3034" s="9" t="s">
        <v>249</v>
      </c>
      <c r="T3034" s="9" t="s">
        <v>137</v>
      </c>
      <c r="U3034" s="9" t="str">
        <f>IF(S3034&lt;&gt;"",S3034,IF(T3034&lt;&gt;"",VLOOKUP(T3034,Metadata!$S$2:$T$228,2,FALSE),""))</f>
        <v>Business Applications (BI/CRM/ERP)</v>
      </c>
      <c r="V3034" s="9" t="s">
        <v>207</v>
      </c>
      <c r="W3034" s="9" t="s">
        <v>137</v>
      </c>
      <c r="X3034" s="9" t="s">
        <v>269</v>
      </c>
      <c r="Y3034" s="9" t="s">
        <v>137</v>
      </c>
      <c r="Z3034" s="9" t="s">
        <v>218</v>
      </c>
      <c r="AA3034" s="9" t="s">
        <v>137</v>
      </c>
      <c r="AB3034" s="9" t="s">
        <v>137</v>
      </c>
      <c r="AC3034" s="9"/>
      <c r="AD3034" s="9" t="s">
        <v>148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198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10"/>
      <c r="CB3034" s="10" t="str">
        <f t="shared" si="5"/>
        <v/>
      </c>
      <c r="CC3034" s="10"/>
      <c r="CD3034" s="9" t="str">
        <f t="shared" si="2"/>
        <v/>
      </c>
      <c r="CE3034" s="9" t="s">
        <v>232</v>
      </c>
      <c r="CF3034" s="9" t="s">
        <v>188</v>
      </c>
      <c r="CG3034" s="9">
        <f>IF(CF3034="","",VLOOKUP(CF3034,Metadata!$D$2:$H$20,2,FALSE))</f>
        <v>17500</v>
      </c>
      <c r="CH3034" s="9">
        <f>IF(CF3034="","",VLOOKUP(CF3034,Metadata!$D$2:$H$20,4,FALSE))</f>
        <v>15000</v>
      </c>
      <c r="CI3034" s="9">
        <f>IF(CF3034="","",VLOOKUP(CF3034,Metadata!$D$2:$H$20,5,FALSE))</f>
        <v>20000</v>
      </c>
      <c r="CJ3034" s="9">
        <f t="shared" si="3"/>
        <v>17500</v>
      </c>
      <c r="CK3034" s="9" t="s">
        <v>189</v>
      </c>
      <c r="CL3034" s="10">
        <v>4</v>
      </c>
      <c r="CM3034" s="10">
        <v>3</v>
      </c>
      <c r="CN3034" s="10">
        <v>6</v>
      </c>
      <c r="CO3034" s="10">
        <v>7</v>
      </c>
      <c r="CP3034" s="10">
        <v>5</v>
      </c>
      <c r="CQ3034" s="10">
        <v>7</v>
      </c>
      <c r="CR3034" s="10">
        <v>5</v>
      </c>
      <c r="CS3034" s="10">
        <v>5</v>
      </c>
      <c r="CT3034" s="10">
        <v>5</v>
      </c>
      <c r="CU3034" s="10">
        <v>7</v>
      </c>
      <c r="CV3034" s="10">
        <v>7</v>
      </c>
      <c r="CW3034" s="10">
        <v>4</v>
      </c>
      <c r="CX3034" s="10">
        <v>5</v>
      </c>
      <c r="CY3034" s="10">
        <v>5</v>
      </c>
      <c r="CZ3034" s="10">
        <v>3</v>
      </c>
      <c r="DA3034" s="10">
        <v>6</v>
      </c>
      <c r="DB3034" s="10">
        <v>4</v>
      </c>
      <c r="DC3034" s="10">
        <v>5</v>
      </c>
      <c r="DD3034" s="10">
        <v>5</v>
      </c>
      <c r="DE3034" s="10">
        <v>5</v>
      </c>
      <c r="DF3034" s="10">
        <v>5</v>
      </c>
      <c r="DG3034" s="10">
        <v>5</v>
      </c>
      <c r="DH3034" s="10">
        <v>4</v>
      </c>
      <c r="DI3034" s="10">
        <v>6</v>
      </c>
      <c r="DJ3034" s="10">
        <v>4</v>
      </c>
      <c r="DK3034" s="10">
        <v>5</v>
      </c>
      <c r="DL3034" s="10">
        <v>5</v>
      </c>
      <c r="DM3034" s="9" t="s">
        <v>154</v>
      </c>
      <c r="DN3034" s="10">
        <v>1996</v>
      </c>
      <c r="DO3034" s="9">
        <f t="shared" si="9"/>
        <v>25</v>
      </c>
      <c r="DP3034" s="9" t="s">
        <v>155</v>
      </c>
      <c r="DQ3034" s="9" t="s">
        <v>156</v>
      </c>
      <c r="DR3034" s="9" t="s">
        <v>157</v>
      </c>
      <c r="DS3034" s="9" t="s">
        <v>137</v>
      </c>
      <c r="DT3034" s="9" t="s">
        <v>657</v>
      </c>
      <c r="DU3034" s="9" t="s">
        <v>233</v>
      </c>
      <c r="DV3034" s="9" t="str">
        <f>VLOOKUP(DU3034,Metadata!$B$2:$C$7,2,FALSE)</f>
        <v>0 - 3 years</v>
      </c>
    </row>
    <row r="3035" spans="1:126">
      <c r="A3035" s="13">
        <v>3034</v>
      </c>
      <c r="B3035" s="9" t="s">
        <v>135</v>
      </c>
      <c r="C3035" s="9" t="str">
        <f>VLOOKUP(B3035,Metadata!$M$2:$N$6,2,FALSE)</f>
        <v>Permanent Employee</v>
      </c>
      <c r="D3035" s="9" t="s">
        <v>159</v>
      </c>
      <c r="E3035" s="9" t="s">
        <v>137</v>
      </c>
      <c r="F3035" s="9" t="s">
        <v>138</v>
      </c>
      <c r="G3035" s="9" t="s">
        <v>140</v>
      </c>
      <c r="H3035" s="9" t="str">
        <f>IF(G3035="","",VLOOKUP(G3035,Metadata!$J$2:$K$22,2,FALSE))</f>
        <v>Lisbon Metropolitan Area</v>
      </c>
      <c r="I3035" s="9" t="s">
        <v>138</v>
      </c>
      <c r="J3035" s="9" t="str">
        <f>IF(I3035="","",VLOOKUP(I3035,Metadata!$P$2:$Q$43,2,FALSE))</f>
        <v>Europe</v>
      </c>
      <c r="K3035" s="9" t="str">
        <f t="shared" si="0"/>
        <v>Portugal</v>
      </c>
      <c r="L3035" s="9" t="s">
        <v>140</v>
      </c>
      <c r="M3035" s="9" t="str">
        <f>IF(L3035="","",VLOOKUP(L3035,Metadata!$J$2:$K$22,2,FALSE))</f>
        <v>Lisbon Metropolitan Area</v>
      </c>
      <c r="N3035" s="9" t="s">
        <v>205</v>
      </c>
      <c r="O3035" s="9" t="s">
        <v>137</v>
      </c>
      <c r="P3035" s="9" t="s">
        <v>137</v>
      </c>
      <c r="Q3035" s="10" t="str">
        <f t="shared" si="1"/>
        <v>Full Office Job</v>
      </c>
      <c r="R3035" s="10">
        <v>4</v>
      </c>
      <c r="S3035" s="9" t="s">
        <v>137</v>
      </c>
      <c r="T3035" s="9" t="s">
        <v>891</v>
      </c>
      <c r="U3035" s="9" t="str">
        <f>IF(S3035&lt;&gt;"",S3035,IF(T3035&lt;&gt;"",VLOOKUP(T3035,Metadata!$S$2:$T$228,2,FALSE),""))</f>
        <v>CTO</v>
      </c>
      <c r="V3035" s="9" t="s">
        <v>144</v>
      </c>
      <c r="W3035" s="9" t="s">
        <v>137</v>
      </c>
      <c r="X3035" s="9" t="s">
        <v>145</v>
      </c>
      <c r="Y3035" s="9" t="s">
        <v>137</v>
      </c>
      <c r="Z3035" s="9" t="s">
        <v>218</v>
      </c>
      <c r="AA3035" s="9" t="s">
        <v>137</v>
      </c>
      <c r="AB3035" s="9" t="s">
        <v>137</v>
      </c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 t="s">
        <v>892</v>
      </c>
      <c r="BJ3035" s="9"/>
      <c r="BK3035" s="9"/>
      <c r="BL3035" s="9" t="s">
        <v>199</v>
      </c>
      <c r="BM3035" s="9"/>
      <c r="BN3035" s="9"/>
      <c r="BO3035" s="9"/>
      <c r="BP3035" s="9"/>
      <c r="BQ3035" s="9" t="s">
        <v>219</v>
      </c>
      <c r="BR3035" s="9"/>
      <c r="BS3035" s="9"/>
      <c r="BT3035" s="9"/>
      <c r="BU3035" s="9"/>
      <c r="BV3035" s="9"/>
      <c r="BW3035" s="9"/>
      <c r="BX3035" s="9"/>
      <c r="BY3035" s="9"/>
      <c r="BZ3035" s="9"/>
      <c r="CA3035" s="10"/>
      <c r="CB3035" s="10" t="str">
        <f t="shared" si="5"/>
        <v/>
      </c>
      <c r="CC3035" s="10"/>
      <c r="CD3035" s="9" t="str">
        <f t="shared" si="2"/>
        <v/>
      </c>
      <c r="CE3035" s="9" t="s">
        <v>168</v>
      </c>
      <c r="CF3035" s="9" t="s">
        <v>477</v>
      </c>
      <c r="CG3035" s="9">
        <f>IF(CF3035="","",VLOOKUP(CF3035,Metadata!$D$2:$H$20,2,FALSE))</f>
        <v>102500</v>
      </c>
      <c r="CH3035" s="9">
        <f>IF(CF3035="","",VLOOKUP(CF3035,Metadata!$D$2:$H$20,4,FALSE))</f>
        <v>100000</v>
      </c>
      <c r="CI3035" s="9">
        <f>IF(CF3035="","",VLOOKUP(CF3035,Metadata!$D$2:$H$20,5,FALSE))</f>
        <v>105000</v>
      </c>
      <c r="CJ3035" s="9">
        <f t="shared" si="3"/>
        <v>102500</v>
      </c>
      <c r="CK3035" s="9" t="s">
        <v>153</v>
      </c>
      <c r="CL3035" s="10">
        <v>6</v>
      </c>
      <c r="CM3035" s="10">
        <v>4</v>
      </c>
      <c r="CN3035" s="10">
        <v>6</v>
      </c>
      <c r="CO3035" s="10">
        <v>6</v>
      </c>
      <c r="CP3035" s="10">
        <v>5</v>
      </c>
      <c r="CQ3035" s="10">
        <v>5</v>
      </c>
      <c r="CR3035" s="10">
        <v>3</v>
      </c>
      <c r="CS3035" s="10">
        <v>6</v>
      </c>
      <c r="CT3035" s="10">
        <v>6</v>
      </c>
      <c r="CU3035" s="10">
        <v>5</v>
      </c>
      <c r="CV3035" s="10">
        <v>6</v>
      </c>
      <c r="CW3035" s="10">
        <v>3</v>
      </c>
      <c r="CX3035" s="10">
        <v>6</v>
      </c>
      <c r="CY3035" s="10">
        <v>6</v>
      </c>
      <c r="CZ3035" s="10">
        <v>5</v>
      </c>
      <c r="DA3035" s="10">
        <v>5</v>
      </c>
      <c r="DB3035" s="10">
        <v>1</v>
      </c>
      <c r="DC3035" s="10">
        <v>5</v>
      </c>
      <c r="DD3035" s="10">
        <v>5</v>
      </c>
      <c r="DE3035" s="10">
        <v>6</v>
      </c>
      <c r="DF3035" s="10">
        <v>6</v>
      </c>
      <c r="DG3035" s="10">
        <v>6</v>
      </c>
      <c r="DH3035" s="10">
        <v>3</v>
      </c>
      <c r="DI3035" s="10">
        <v>6</v>
      </c>
      <c r="DJ3035" s="10">
        <v>4</v>
      </c>
      <c r="DK3035" s="10">
        <v>6</v>
      </c>
      <c r="DL3035" s="10">
        <v>4</v>
      </c>
      <c r="DM3035" s="9" t="s">
        <v>154</v>
      </c>
      <c r="DN3035" s="10">
        <v>1976</v>
      </c>
      <c r="DO3035" s="9">
        <f t="shared" si="9"/>
        <v>45</v>
      </c>
      <c r="DP3035" s="9" t="s">
        <v>155</v>
      </c>
      <c r="DQ3035" s="9" t="s">
        <v>202</v>
      </c>
      <c r="DR3035" s="9" t="s">
        <v>157</v>
      </c>
      <c r="DS3035" s="9" t="s">
        <v>137</v>
      </c>
      <c r="DT3035" s="9" t="s">
        <v>657</v>
      </c>
      <c r="DU3035" s="9" t="s">
        <v>158</v>
      </c>
      <c r="DV3035" s="9" t="str">
        <f>VLOOKUP(DU3035,Metadata!$B$2:$C$7,2,FALSE)</f>
        <v>6+ years</v>
      </c>
    </row>
    <row r="3036" spans="1:126">
      <c r="A3036" s="13">
        <v>3035</v>
      </c>
      <c r="B3036" s="9" t="s">
        <v>135</v>
      </c>
      <c r="C3036" s="9" t="str">
        <f>VLOOKUP(B3036,Metadata!$M$2:$N$6,2,FALSE)</f>
        <v>Permanent Employee</v>
      </c>
      <c r="D3036" s="9" t="s">
        <v>159</v>
      </c>
      <c r="E3036" s="9" t="s">
        <v>137</v>
      </c>
      <c r="F3036" s="9" t="s">
        <v>138</v>
      </c>
      <c r="G3036" s="9" t="s">
        <v>140</v>
      </c>
      <c r="H3036" s="9" t="str">
        <f>IF(G3036="","",VLOOKUP(G3036,Metadata!$J$2:$K$22,2,FALSE))</f>
        <v>Lisbon Metropolitan Area</v>
      </c>
      <c r="I3036" s="9" t="s">
        <v>138</v>
      </c>
      <c r="J3036" s="9" t="str">
        <f>IF(I3036="","",VLOOKUP(I3036,Metadata!$P$2:$Q$43,2,FALSE))</f>
        <v>Europe</v>
      </c>
      <c r="K3036" s="9" t="str">
        <f t="shared" si="0"/>
        <v>Portugal</v>
      </c>
      <c r="L3036" s="9" t="s">
        <v>140</v>
      </c>
      <c r="M3036" s="9" t="str">
        <f>IF(L3036="","",VLOOKUP(L3036,Metadata!$J$2:$K$22,2,FALSE))</f>
        <v>Lisbon Metropolitan Area</v>
      </c>
      <c r="N3036" s="9" t="s">
        <v>205</v>
      </c>
      <c r="O3036" s="9" t="s">
        <v>137</v>
      </c>
      <c r="P3036" s="9" t="s">
        <v>137</v>
      </c>
      <c r="Q3036" s="10" t="str">
        <f t="shared" si="1"/>
        <v>Full Office Job</v>
      </c>
      <c r="R3036" s="10">
        <v>6</v>
      </c>
      <c r="S3036" s="9" t="s">
        <v>161</v>
      </c>
      <c r="T3036" s="9" t="s">
        <v>137</v>
      </c>
      <c r="U3036" s="9" t="str">
        <f>IF(S3036&lt;&gt;"",S3036,IF(T3036&lt;&gt;"",VLOOKUP(T3036,Metadata!$S$2:$T$228,2,FALSE),""))</f>
        <v>Full-Stack Developer</v>
      </c>
      <c r="V3036" s="9" t="s">
        <v>304</v>
      </c>
      <c r="W3036" s="9" t="s">
        <v>137</v>
      </c>
      <c r="X3036" s="9" t="s">
        <v>269</v>
      </c>
      <c r="Y3036" s="9" t="s">
        <v>137</v>
      </c>
      <c r="Z3036" s="9" t="s">
        <v>224</v>
      </c>
      <c r="AA3036" s="9" t="s">
        <v>137</v>
      </c>
      <c r="AB3036" s="9" t="s">
        <v>137</v>
      </c>
      <c r="AC3036" s="9"/>
      <c r="AD3036" s="9"/>
      <c r="AE3036" s="9"/>
      <c r="AF3036" s="9"/>
      <c r="AG3036" s="9"/>
      <c r="AH3036" s="9"/>
      <c r="AI3036" s="9"/>
      <c r="AJ3036" s="9"/>
      <c r="AK3036" s="9" t="s">
        <v>302</v>
      </c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 t="s">
        <v>303</v>
      </c>
      <c r="BN3036" s="9" t="s">
        <v>186</v>
      </c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10"/>
      <c r="CB3036" s="10" t="str">
        <f t="shared" si="5"/>
        <v/>
      </c>
      <c r="CC3036" s="10"/>
      <c r="CD3036" s="9" t="str">
        <f t="shared" si="2"/>
        <v/>
      </c>
      <c r="CE3036" s="9" t="s">
        <v>168</v>
      </c>
      <c r="CF3036" s="9" t="s">
        <v>188</v>
      </c>
      <c r="CG3036" s="9">
        <f>IF(CF3036="","",VLOOKUP(CF3036,Metadata!$D$2:$H$20,2,FALSE))</f>
        <v>17500</v>
      </c>
      <c r="CH3036" s="9">
        <f>IF(CF3036="","",VLOOKUP(CF3036,Metadata!$D$2:$H$20,4,FALSE))</f>
        <v>15000</v>
      </c>
      <c r="CI3036" s="9">
        <f>IF(CF3036="","",VLOOKUP(CF3036,Metadata!$D$2:$H$20,5,FALSE))</f>
        <v>20000</v>
      </c>
      <c r="CJ3036" s="9">
        <f t="shared" si="3"/>
        <v>17500</v>
      </c>
      <c r="CK3036" s="9" t="s">
        <v>366</v>
      </c>
      <c r="CL3036" s="10">
        <v>4</v>
      </c>
      <c r="CM3036" s="10">
        <v>4</v>
      </c>
      <c r="CN3036" s="10">
        <v>7</v>
      </c>
      <c r="CO3036" s="10">
        <v>5</v>
      </c>
      <c r="CP3036" s="10">
        <v>6</v>
      </c>
      <c r="CQ3036" s="10">
        <v>6</v>
      </c>
      <c r="CR3036" s="10">
        <v>7</v>
      </c>
      <c r="CS3036" s="10">
        <v>6</v>
      </c>
      <c r="CT3036" s="10">
        <v>6</v>
      </c>
      <c r="CU3036" s="10">
        <v>7</v>
      </c>
      <c r="CV3036" s="10">
        <v>5</v>
      </c>
      <c r="CW3036" s="10">
        <v>5</v>
      </c>
      <c r="CX3036" s="10">
        <v>6</v>
      </c>
      <c r="CY3036" s="10">
        <v>7</v>
      </c>
      <c r="CZ3036" s="10">
        <v>7</v>
      </c>
      <c r="DA3036" s="10">
        <v>5</v>
      </c>
      <c r="DB3036" s="10">
        <v>4</v>
      </c>
      <c r="DC3036" s="10">
        <v>7</v>
      </c>
      <c r="DD3036" s="10">
        <v>5</v>
      </c>
      <c r="DE3036" s="10">
        <v>7</v>
      </c>
      <c r="DF3036" s="10">
        <v>7</v>
      </c>
      <c r="DG3036" s="10">
        <v>6</v>
      </c>
      <c r="DH3036" s="10">
        <v>6</v>
      </c>
      <c r="DI3036" s="10">
        <v>5</v>
      </c>
      <c r="DJ3036" s="10">
        <v>5</v>
      </c>
      <c r="DK3036" s="10">
        <v>7</v>
      </c>
      <c r="DL3036" s="10">
        <v>4</v>
      </c>
      <c r="DM3036" s="9" t="s">
        <v>296</v>
      </c>
      <c r="DN3036" s="10">
        <v>1983</v>
      </c>
      <c r="DO3036" s="9">
        <f t="shared" si="9"/>
        <v>38</v>
      </c>
      <c r="DP3036" s="9" t="s">
        <v>287</v>
      </c>
      <c r="DQ3036" s="9" t="s">
        <v>202</v>
      </c>
      <c r="DR3036" s="9" t="s">
        <v>342</v>
      </c>
      <c r="DS3036" s="9" t="s">
        <v>137</v>
      </c>
      <c r="DT3036" s="9" t="s">
        <v>657</v>
      </c>
      <c r="DU3036" s="9" t="s">
        <v>223</v>
      </c>
      <c r="DV3036" s="9" t="str">
        <f>VLOOKUP(DU3036,Metadata!$B$2:$C$7,2,FALSE)</f>
        <v>3 - 6 years</v>
      </c>
    </row>
    <row r="3037" spans="1:126">
      <c r="A3037" s="13">
        <v>3036</v>
      </c>
      <c r="B3037" s="9" t="s">
        <v>135</v>
      </c>
      <c r="C3037" s="9" t="str">
        <f>VLOOKUP(B3037,Metadata!$M$2:$N$6,2,FALSE)</f>
        <v>Permanent Employee</v>
      </c>
      <c r="D3037" s="9" t="s">
        <v>159</v>
      </c>
      <c r="E3037" s="9" t="s">
        <v>137</v>
      </c>
      <c r="F3037" s="9" t="s">
        <v>138</v>
      </c>
      <c r="G3037" s="9" t="s">
        <v>283</v>
      </c>
      <c r="H3037" s="9" t="str">
        <f>IF(G3037="","",VLOOKUP(G3037,Metadata!$J$2:$K$22,2,FALSE))</f>
        <v>Lisbon Metropolitan Area</v>
      </c>
      <c r="I3037" s="9" t="s">
        <v>138</v>
      </c>
      <c r="J3037" s="9" t="str">
        <f>IF(I3037="","",VLOOKUP(I3037,Metadata!$P$2:$Q$43,2,FALSE))</f>
        <v>Europe</v>
      </c>
      <c r="K3037" s="9" t="str">
        <f t="shared" si="0"/>
        <v>Portugal</v>
      </c>
      <c r="L3037" s="9" t="s">
        <v>140</v>
      </c>
      <c r="M3037" s="9" t="str">
        <f>IF(L3037="","",VLOOKUP(L3037,Metadata!$J$2:$K$22,2,FALSE))</f>
        <v>Lisbon Metropolitan Area</v>
      </c>
      <c r="N3037" s="9" t="s">
        <v>205</v>
      </c>
      <c r="O3037" s="9" t="s">
        <v>137</v>
      </c>
      <c r="P3037" s="9" t="s">
        <v>137</v>
      </c>
      <c r="Q3037" s="10" t="str">
        <f t="shared" si="1"/>
        <v>Full Office Job</v>
      </c>
      <c r="R3037" s="10">
        <v>4</v>
      </c>
      <c r="S3037" s="9" t="s">
        <v>229</v>
      </c>
      <c r="T3037" s="9" t="s">
        <v>137</v>
      </c>
      <c r="U3037" s="9" t="str">
        <f>IF(S3037&lt;&gt;"",S3037,IF(T3037&lt;&gt;"",VLOOKUP(T3037,Metadata!$S$2:$T$228,2,FALSE),""))</f>
        <v>Project Manager</v>
      </c>
      <c r="V3037" s="9" t="s">
        <v>207</v>
      </c>
      <c r="W3037" s="9" t="s">
        <v>137</v>
      </c>
      <c r="X3037" s="9" t="s">
        <v>145</v>
      </c>
      <c r="Y3037" s="9" t="s">
        <v>137</v>
      </c>
      <c r="Z3037" s="9" t="s">
        <v>218</v>
      </c>
      <c r="AA3037" s="9" t="s">
        <v>137</v>
      </c>
      <c r="AB3037" s="9" t="s">
        <v>137</v>
      </c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 t="s">
        <v>343</v>
      </c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 t="s">
        <v>150</v>
      </c>
      <c r="BZ3037" s="9" t="s">
        <v>137</v>
      </c>
      <c r="CA3037" s="10"/>
      <c r="CB3037" s="10" t="str">
        <f t="shared" si="5"/>
        <v/>
      </c>
      <c r="CC3037" s="10"/>
      <c r="CD3037" s="9" t="str">
        <f t="shared" si="2"/>
        <v/>
      </c>
      <c r="CE3037" s="9" t="s">
        <v>151</v>
      </c>
      <c r="CF3037" s="9" t="s">
        <v>328</v>
      </c>
      <c r="CG3037" s="9">
        <f>IF(CF3037="","",VLOOKUP(CF3037,Metadata!$D$2:$H$20,2,FALSE))</f>
        <v>72500</v>
      </c>
      <c r="CH3037" s="9">
        <f>IF(CF3037="","",VLOOKUP(CF3037,Metadata!$D$2:$H$20,4,FALSE))</f>
        <v>70000</v>
      </c>
      <c r="CI3037" s="9">
        <f>IF(CF3037="","",VLOOKUP(CF3037,Metadata!$D$2:$H$20,5,FALSE))</f>
        <v>75000</v>
      </c>
      <c r="CJ3037" s="9">
        <f t="shared" si="3"/>
        <v>72500</v>
      </c>
      <c r="CK3037" s="9" t="s">
        <v>153</v>
      </c>
      <c r="CL3037" s="10">
        <v>4</v>
      </c>
      <c r="CM3037" s="10">
        <v>3</v>
      </c>
      <c r="CN3037" s="10">
        <v>7</v>
      </c>
      <c r="CO3037" s="10">
        <v>6</v>
      </c>
      <c r="CP3037" s="10">
        <v>5</v>
      </c>
      <c r="CQ3037" s="10">
        <v>5</v>
      </c>
      <c r="CR3037" s="10">
        <v>4</v>
      </c>
      <c r="CS3037" s="10">
        <v>4</v>
      </c>
      <c r="CT3037" s="10">
        <v>6</v>
      </c>
      <c r="CU3037" s="10">
        <v>6</v>
      </c>
      <c r="CV3037" s="10">
        <v>6</v>
      </c>
      <c r="CW3037" s="10">
        <v>5</v>
      </c>
      <c r="CX3037" s="10">
        <v>5</v>
      </c>
      <c r="CY3037" s="10">
        <v>4</v>
      </c>
      <c r="CZ3037" s="10">
        <v>4</v>
      </c>
      <c r="DA3037" s="10">
        <v>5</v>
      </c>
      <c r="DB3037" s="10">
        <v>5</v>
      </c>
      <c r="DC3037" s="10">
        <v>7</v>
      </c>
      <c r="DD3037" s="10">
        <v>5</v>
      </c>
      <c r="DE3037" s="10">
        <v>5</v>
      </c>
      <c r="DF3037" s="10">
        <v>6</v>
      </c>
      <c r="DG3037" s="10">
        <v>6</v>
      </c>
      <c r="DH3037" s="10">
        <v>6</v>
      </c>
      <c r="DI3037" s="10">
        <v>7</v>
      </c>
      <c r="DJ3037" s="10">
        <v>5</v>
      </c>
      <c r="DK3037" s="10">
        <v>6</v>
      </c>
      <c r="DL3037" s="10">
        <v>6</v>
      </c>
      <c r="DM3037" s="9" t="s">
        <v>154</v>
      </c>
      <c r="DN3037" s="10">
        <v>1980</v>
      </c>
      <c r="DO3037" s="9">
        <f t="shared" si="9"/>
        <v>41</v>
      </c>
      <c r="DP3037" s="9" t="s">
        <v>155</v>
      </c>
      <c r="DQ3037" s="9" t="s">
        <v>156</v>
      </c>
      <c r="DR3037" s="9" t="s">
        <v>157</v>
      </c>
      <c r="DS3037" s="9" t="s">
        <v>137</v>
      </c>
      <c r="DT3037" s="9" t="s">
        <v>657</v>
      </c>
      <c r="DU3037" s="9" t="s">
        <v>158</v>
      </c>
      <c r="DV3037" s="9" t="str">
        <f>VLOOKUP(DU3037,Metadata!$B$2:$C$7,2,FALSE)</f>
        <v>6+ years</v>
      </c>
    </row>
    <row r="3038" spans="1:126">
      <c r="A3038" s="13">
        <v>3037</v>
      </c>
      <c r="B3038" s="9" t="s">
        <v>135</v>
      </c>
      <c r="C3038" s="9" t="str">
        <f>VLOOKUP(B3038,Metadata!$M$2:$N$6,2,FALSE)</f>
        <v>Permanent Employee</v>
      </c>
      <c r="D3038" s="9" t="s">
        <v>159</v>
      </c>
      <c r="E3038" s="9" t="s">
        <v>137</v>
      </c>
      <c r="F3038" s="9" t="s">
        <v>138</v>
      </c>
      <c r="G3038" s="9" t="s">
        <v>172</v>
      </c>
      <c r="H3038" s="9" t="str">
        <f>IF(G3038="","",VLOOKUP(G3038,Metadata!$J$2:$K$22,2,FALSE))</f>
        <v>Porto Metropolitan Area</v>
      </c>
      <c r="I3038" s="9" t="s">
        <v>316</v>
      </c>
      <c r="J3038" s="9" t="str">
        <f>IF(I3038="","",VLOOKUP(I3038,Metadata!$P$2:$Q$43,2,FALSE))</f>
        <v>Europe</v>
      </c>
      <c r="K3038" s="9" t="str">
        <f t="shared" si="0"/>
        <v>International</v>
      </c>
      <c r="L3038" s="9" t="s">
        <v>137</v>
      </c>
      <c r="M3038" s="9" t="str">
        <f>IF(L3038="","",VLOOKUP(L3038,Metadata!$J$2:$K$22,2,FALSE))</f>
        <v/>
      </c>
      <c r="N3038" s="9" t="s">
        <v>141</v>
      </c>
      <c r="O3038" s="9" t="s">
        <v>137</v>
      </c>
      <c r="P3038" s="9" t="s">
        <v>142</v>
      </c>
      <c r="Q3038" s="10" t="str">
        <f t="shared" si="1"/>
        <v>Full Office Job</v>
      </c>
      <c r="R3038" s="10">
        <v>6</v>
      </c>
      <c r="S3038" s="9" t="s">
        <v>290</v>
      </c>
      <c r="T3038" s="9" t="s">
        <v>137</v>
      </c>
      <c r="U3038" s="9" t="str">
        <f>IF(S3038&lt;&gt;"",S3038,IF(T3038&lt;&gt;"",VLOOKUP(T3038,Metadata!$S$2:$T$228,2,FALSE),""))</f>
        <v>Quality Assurance/Testing</v>
      </c>
      <c r="V3038" s="9" t="s">
        <v>234</v>
      </c>
      <c r="W3038" s="9" t="s">
        <v>137</v>
      </c>
      <c r="X3038" s="9" t="s">
        <v>163</v>
      </c>
      <c r="Y3038" s="9" t="s">
        <v>137</v>
      </c>
      <c r="Z3038" s="9" t="s">
        <v>218</v>
      </c>
      <c r="AA3038" s="9" t="s">
        <v>165</v>
      </c>
      <c r="AB3038" s="9" t="s">
        <v>253</v>
      </c>
      <c r="AC3038" s="9" t="s">
        <v>147</v>
      </c>
      <c r="AD3038" s="9" t="s">
        <v>148</v>
      </c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 t="s">
        <v>167</v>
      </c>
      <c r="BK3038" s="9"/>
      <c r="BL3038" s="9"/>
      <c r="BM3038" s="9"/>
      <c r="BN3038" s="9" t="s">
        <v>186</v>
      </c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10"/>
      <c r="CB3038" s="10" t="str">
        <f t="shared" si="5"/>
        <v/>
      </c>
      <c r="CC3038" s="10"/>
      <c r="CD3038" s="9" t="str">
        <f t="shared" si="2"/>
        <v/>
      </c>
      <c r="CE3038" s="9" t="s">
        <v>168</v>
      </c>
      <c r="CF3038" s="9" t="s">
        <v>188</v>
      </c>
      <c r="CG3038" s="9">
        <f>IF(CF3038="","",VLOOKUP(CF3038,Metadata!$D$2:$H$20,2,FALSE))</f>
        <v>17500</v>
      </c>
      <c r="CH3038" s="9">
        <f>IF(CF3038="","",VLOOKUP(CF3038,Metadata!$D$2:$H$20,4,FALSE))</f>
        <v>15000</v>
      </c>
      <c r="CI3038" s="9">
        <f>IF(CF3038="","",VLOOKUP(CF3038,Metadata!$D$2:$H$20,5,FALSE))</f>
        <v>20000</v>
      </c>
      <c r="CJ3038" s="9">
        <f t="shared" si="3"/>
        <v>17500</v>
      </c>
      <c r="CK3038" s="9" t="s">
        <v>189</v>
      </c>
      <c r="CL3038" s="10">
        <v>4</v>
      </c>
      <c r="CM3038" s="10">
        <v>3</v>
      </c>
      <c r="CN3038" s="10">
        <v>6</v>
      </c>
      <c r="CO3038" s="10">
        <v>6</v>
      </c>
      <c r="CP3038" s="10">
        <v>6</v>
      </c>
      <c r="CQ3038" s="10">
        <v>6</v>
      </c>
      <c r="CR3038" s="10">
        <v>6</v>
      </c>
      <c r="CS3038" s="10">
        <v>6</v>
      </c>
      <c r="CT3038" s="10">
        <v>6</v>
      </c>
      <c r="CU3038" s="10">
        <v>6</v>
      </c>
      <c r="CV3038" s="10">
        <v>4</v>
      </c>
      <c r="CW3038" s="10">
        <v>4</v>
      </c>
      <c r="CX3038" s="10">
        <v>6</v>
      </c>
      <c r="CY3038" s="10">
        <v>4</v>
      </c>
      <c r="CZ3038" s="10">
        <v>6</v>
      </c>
      <c r="DA3038" s="10">
        <v>5</v>
      </c>
      <c r="DB3038" s="10">
        <v>4</v>
      </c>
      <c r="DC3038" s="10">
        <v>6</v>
      </c>
      <c r="DD3038" s="10">
        <v>4</v>
      </c>
      <c r="DE3038" s="10">
        <v>7</v>
      </c>
      <c r="DF3038" s="10">
        <v>6</v>
      </c>
      <c r="DG3038" s="10">
        <v>6</v>
      </c>
      <c r="DH3038" s="10">
        <v>4</v>
      </c>
      <c r="DI3038" s="10">
        <v>4</v>
      </c>
      <c r="DJ3038" s="10">
        <v>1</v>
      </c>
      <c r="DK3038" s="10">
        <v>4</v>
      </c>
      <c r="DL3038" s="10">
        <v>4</v>
      </c>
      <c r="DM3038" s="9" t="s">
        <v>154</v>
      </c>
      <c r="DN3038" s="10">
        <v>1994</v>
      </c>
      <c r="DO3038" s="9">
        <f t="shared" si="9"/>
        <v>27</v>
      </c>
      <c r="DP3038" s="9" t="s">
        <v>155</v>
      </c>
      <c r="DQ3038" s="9" t="s">
        <v>156</v>
      </c>
      <c r="DR3038" s="9" t="s">
        <v>157</v>
      </c>
      <c r="DS3038" s="9" t="s">
        <v>137</v>
      </c>
      <c r="DT3038" s="9" t="s">
        <v>657</v>
      </c>
      <c r="DU3038" s="9" t="s">
        <v>168</v>
      </c>
      <c r="DV3038" s="9" t="str">
        <f>VLOOKUP(DU3038,Metadata!$B$2:$C$7,2,FALSE)</f>
        <v>0 - 3 years</v>
      </c>
    </row>
    <row r="3039" spans="1:126">
      <c r="A3039" s="13">
        <v>3038</v>
      </c>
      <c r="B3039" s="9" t="s">
        <v>135</v>
      </c>
      <c r="C3039" s="9" t="str">
        <f>VLOOKUP(B3039,Metadata!$M$2:$N$6,2,FALSE)</f>
        <v>Permanent Employee</v>
      </c>
      <c r="D3039" s="9" t="s">
        <v>159</v>
      </c>
      <c r="E3039" s="9" t="s">
        <v>137</v>
      </c>
      <c r="F3039" s="9" t="s">
        <v>138</v>
      </c>
      <c r="G3039" s="9" t="s">
        <v>283</v>
      </c>
      <c r="H3039" s="9" t="str">
        <f>IF(G3039="","",VLOOKUP(G3039,Metadata!$J$2:$K$22,2,FALSE))</f>
        <v>Lisbon Metropolitan Area</v>
      </c>
      <c r="I3039" s="9" t="s">
        <v>138</v>
      </c>
      <c r="J3039" s="9" t="str">
        <f>IF(I3039="","",VLOOKUP(I3039,Metadata!$P$2:$Q$43,2,FALSE))</f>
        <v>Europe</v>
      </c>
      <c r="K3039" s="9" t="str">
        <f t="shared" si="0"/>
        <v>Portugal</v>
      </c>
      <c r="L3039" s="9" t="s">
        <v>140</v>
      </c>
      <c r="M3039" s="9" t="str">
        <f>IF(L3039="","",VLOOKUP(L3039,Metadata!$J$2:$K$22,2,FALSE))</f>
        <v>Lisbon Metropolitan Area</v>
      </c>
      <c r="N3039" s="9" t="s">
        <v>214</v>
      </c>
      <c r="O3039" s="9" t="s">
        <v>215</v>
      </c>
      <c r="P3039" s="9" t="s">
        <v>191</v>
      </c>
      <c r="Q3039" s="10" t="str">
        <f t="shared" si="1"/>
        <v>Remote Job (full or flexible)</v>
      </c>
      <c r="R3039" s="10">
        <v>5</v>
      </c>
      <c r="S3039" s="9" t="s">
        <v>161</v>
      </c>
      <c r="T3039" s="9" t="s">
        <v>137</v>
      </c>
      <c r="U3039" s="9" t="str">
        <f>IF(S3039&lt;&gt;"",S3039,IF(T3039&lt;&gt;"",VLOOKUP(T3039,Metadata!$S$2:$T$228,2,FALSE),""))</f>
        <v>Full-Stack Developer</v>
      </c>
      <c r="V3039" s="9" t="s">
        <v>274</v>
      </c>
      <c r="W3039" s="9" t="s">
        <v>137</v>
      </c>
      <c r="X3039" s="9" t="s">
        <v>252</v>
      </c>
      <c r="Y3039" s="9" t="s">
        <v>137</v>
      </c>
      <c r="Z3039" s="9" t="s">
        <v>262</v>
      </c>
      <c r="AA3039" s="9" t="s">
        <v>165</v>
      </c>
      <c r="AB3039" s="9" t="s">
        <v>137</v>
      </c>
      <c r="AC3039" s="9" t="s">
        <v>147</v>
      </c>
      <c r="AD3039" s="9" t="s">
        <v>148</v>
      </c>
      <c r="AE3039" s="9"/>
      <c r="AF3039" s="9"/>
      <c r="AG3039" s="9"/>
      <c r="AH3039" s="9"/>
      <c r="AI3039" s="9"/>
      <c r="AJ3039" s="9" t="s">
        <v>185</v>
      </c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 t="s">
        <v>178</v>
      </c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 t="s">
        <v>219</v>
      </c>
      <c r="BR3039" s="9" t="s">
        <v>247</v>
      </c>
      <c r="BS3039" s="9"/>
      <c r="BT3039" s="9"/>
      <c r="BU3039" s="9"/>
      <c r="BV3039" s="9"/>
      <c r="BW3039" s="9"/>
      <c r="BX3039" s="9"/>
      <c r="BY3039" s="9"/>
      <c r="BZ3039" s="9"/>
      <c r="CA3039" s="10"/>
      <c r="CB3039" s="10" t="str">
        <f t="shared" si="5"/>
        <v/>
      </c>
      <c r="CC3039" s="10"/>
      <c r="CD3039" s="9" t="str">
        <f t="shared" si="2"/>
        <v/>
      </c>
      <c r="CE3039" s="9" t="s">
        <v>232</v>
      </c>
      <c r="CF3039" s="9" t="s">
        <v>152</v>
      </c>
      <c r="CG3039" s="9">
        <f>IF(CF3039="","",VLOOKUP(CF3039,Metadata!$D$2:$H$20,2,FALSE))</f>
        <v>32500</v>
      </c>
      <c r="CH3039" s="9">
        <f>IF(CF3039="","",VLOOKUP(CF3039,Metadata!$D$2:$H$20,4,FALSE))</f>
        <v>30000</v>
      </c>
      <c r="CI3039" s="9">
        <f>IF(CF3039="","",VLOOKUP(CF3039,Metadata!$D$2:$H$20,5,FALSE))</f>
        <v>35000</v>
      </c>
      <c r="CJ3039" s="9">
        <f t="shared" si="3"/>
        <v>32500</v>
      </c>
      <c r="CK3039" s="9" t="s">
        <v>189</v>
      </c>
      <c r="CL3039" s="10">
        <v>6</v>
      </c>
      <c r="CM3039" s="10">
        <v>1</v>
      </c>
      <c r="CN3039" s="10">
        <v>7</v>
      </c>
      <c r="CO3039" s="10">
        <v>6</v>
      </c>
      <c r="CP3039" s="10">
        <v>6</v>
      </c>
      <c r="CQ3039" s="10">
        <v>6</v>
      </c>
      <c r="CR3039" s="10">
        <v>6</v>
      </c>
      <c r="CS3039" s="10">
        <v>6</v>
      </c>
      <c r="CT3039" s="10">
        <v>4</v>
      </c>
      <c r="CU3039" s="10">
        <v>6</v>
      </c>
      <c r="CV3039" s="10">
        <v>5</v>
      </c>
      <c r="CW3039" s="10">
        <v>6</v>
      </c>
      <c r="CX3039" s="10">
        <v>6</v>
      </c>
      <c r="CY3039" s="10">
        <v>6</v>
      </c>
      <c r="CZ3039" s="10">
        <v>6</v>
      </c>
      <c r="DA3039" s="10">
        <v>6</v>
      </c>
      <c r="DB3039" s="10">
        <v>4</v>
      </c>
      <c r="DC3039" s="10">
        <v>6</v>
      </c>
      <c r="DD3039" s="10">
        <v>3</v>
      </c>
      <c r="DE3039" s="10">
        <v>6</v>
      </c>
      <c r="DF3039" s="10">
        <v>6</v>
      </c>
      <c r="DG3039" s="10">
        <v>6</v>
      </c>
      <c r="DH3039" s="10">
        <v>6</v>
      </c>
      <c r="DI3039" s="10">
        <v>6</v>
      </c>
      <c r="DJ3039" s="10">
        <v>3</v>
      </c>
      <c r="DK3039" s="10">
        <v>4</v>
      </c>
      <c r="DL3039" s="10">
        <v>6</v>
      </c>
      <c r="DM3039" s="9" t="s">
        <v>154</v>
      </c>
      <c r="DN3039" s="10">
        <v>1986</v>
      </c>
      <c r="DO3039" s="9">
        <f t="shared" si="9"/>
        <v>35</v>
      </c>
      <c r="DP3039" s="9" t="s">
        <v>155</v>
      </c>
      <c r="DQ3039" s="9" t="s">
        <v>156</v>
      </c>
      <c r="DR3039" s="9" t="s">
        <v>157</v>
      </c>
      <c r="DS3039" s="9" t="s">
        <v>137</v>
      </c>
      <c r="DT3039" s="9" t="s">
        <v>657</v>
      </c>
      <c r="DU3039" s="9" t="s">
        <v>203</v>
      </c>
      <c r="DV3039" s="9" t="str">
        <f>VLOOKUP(DU3039,Metadata!$B$2:$C$7,2,FALSE)</f>
        <v>6+ years</v>
      </c>
    </row>
    <row r="3040" spans="1:126">
      <c r="A3040" s="13">
        <v>3039</v>
      </c>
      <c r="B3040" s="9" t="s">
        <v>135</v>
      </c>
      <c r="C3040" s="9" t="str">
        <f>VLOOKUP(B3040,Metadata!$M$2:$N$6,2,FALSE)</f>
        <v>Permanent Employee</v>
      </c>
      <c r="D3040" s="9" t="s">
        <v>136</v>
      </c>
      <c r="E3040" s="9" t="s">
        <v>137</v>
      </c>
      <c r="F3040" s="9" t="s">
        <v>138</v>
      </c>
      <c r="G3040" s="9" t="s">
        <v>265</v>
      </c>
      <c r="H3040" s="9" t="str">
        <f>IF(G3040="","",VLOOKUP(G3040,Metadata!$J$2:$K$22,2,FALSE))</f>
        <v>Azores and Madeira</v>
      </c>
      <c r="I3040" s="9" t="s">
        <v>138</v>
      </c>
      <c r="J3040" s="9" t="str">
        <f>IF(I3040="","",VLOOKUP(I3040,Metadata!$P$2:$Q$43,2,FALSE))</f>
        <v>Europe</v>
      </c>
      <c r="K3040" s="9" t="str">
        <f t="shared" si="0"/>
        <v>Portugal</v>
      </c>
      <c r="L3040" s="9" t="s">
        <v>265</v>
      </c>
      <c r="M3040" s="9" t="str">
        <f>IF(L3040="","",VLOOKUP(L3040,Metadata!$J$2:$K$22,2,FALSE))</f>
        <v>Azores and Madeira</v>
      </c>
      <c r="N3040" s="9" t="s">
        <v>214</v>
      </c>
      <c r="O3040" s="9" t="s">
        <v>278</v>
      </c>
      <c r="P3040" s="9" t="s">
        <v>142</v>
      </c>
      <c r="Q3040" s="10" t="str">
        <f t="shared" si="1"/>
        <v>Full Office Job</v>
      </c>
      <c r="R3040" s="10">
        <v>6</v>
      </c>
      <c r="S3040" s="9" t="s">
        <v>161</v>
      </c>
      <c r="T3040" s="9" t="s">
        <v>137</v>
      </c>
      <c r="U3040" s="9" t="str">
        <f>IF(S3040&lt;&gt;"",S3040,IF(T3040&lt;&gt;"",VLOOKUP(T3040,Metadata!$S$2:$T$228,2,FALSE),""))</f>
        <v>Full-Stack Developer</v>
      </c>
      <c r="V3040" s="9" t="s">
        <v>317</v>
      </c>
      <c r="W3040" s="9" t="s">
        <v>137</v>
      </c>
      <c r="X3040" s="9" t="s">
        <v>145</v>
      </c>
      <c r="Y3040" s="9" t="s">
        <v>137</v>
      </c>
      <c r="Z3040" s="9" t="s">
        <v>184</v>
      </c>
      <c r="AA3040" s="9" t="s">
        <v>137</v>
      </c>
      <c r="AB3040" s="9" t="s">
        <v>137</v>
      </c>
      <c r="AC3040" s="9" t="s">
        <v>147</v>
      </c>
      <c r="AD3040" s="9"/>
      <c r="AE3040" s="9" t="s">
        <v>194</v>
      </c>
      <c r="AF3040" s="9"/>
      <c r="AG3040" s="9"/>
      <c r="AH3040" s="9"/>
      <c r="AI3040" s="9"/>
      <c r="AJ3040" s="9"/>
      <c r="AK3040" s="9"/>
      <c r="AL3040" s="9"/>
      <c r="AM3040" s="9"/>
      <c r="AN3040" s="9" t="s">
        <v>195</v>
      </c>
      <c r="AO3040" s="9"/>
      <c r="AP3040" s="9"/>
      <c r="AQ3040" s="9"/>
      <c r="AR3040" s="9" t="s">
        <v>149</v>
      </c>
      <c r="AS3040" s="9"/>
      <c r="AT3040" s="9"/>
      <c r="AU3040" s="9"/>
      <c r="AV3040" s="9"/>
      <c r="AW3040" s="9"/>
      <c r="AX3040" s="9" t="s">
        <v>196</v>
      </c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198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10"/>
      <c r="CB3040" s="10" t="str">
        <f t="shared" si="5"/>
        <v/>
      </c>
      <c r="CC3040" s="10"/>
      <c r="CD3040" s="9" t="str">
        <f t="shared" si="2"/>
        <v/>
      </c>
      <c r="CE3040" s="9" t="s">
        <v>168</v>
      </c>
      <c r="CF3040" s="9" t="s">
        <v>220</v>
      </c>
      <c r="CG3040" s="9">
        <f>IF(CF3040="","",VLOOKUP(CF3040,Metadata!$D$2:$H$20,2,FALSE))</f>
        <v>27500</v>
      </c>
      <c r="CH3040" s="9">
        <f>IF(CF3040="","",VLOOKUP(CF3040,Metadata!$D$2:$H$20,4,FALSE))</f>
        <v>25000</v>
      </c>
      <c r="CI3040" s="9">
        <f>IF(CF3040="","",VLOOKUP(CF3040,Metadata!$D$2:$H$20,5,FALSE))</f>
        <v>30000</v>
      </c>
      <c r="CJ3040" s="9">
        <f t="shared" si="3"/>
        <v>27500</v>
      </c>
      <c r="CK3040" s="9" t="s">
        <v>153</v>
      </c>
      <c r="CL3040" s="10">
        <v>4</v>
      </c>
      <c r="CM3040" s="10">
        <v>4</v>
      </c>
      <c r="CN3040" s="10">
        <v>6</v>
      </c>
      <c r="CO3040" s="10">
        <v>6</v>
      </c>
      <c r="CP3040" s="10">
        <v>7</v>
      </c>
      <c r="CQ3040" s="10">
        <v>7</v>
      </c>
      <c r="CR3040" s="10">
        <v>6</v>
      </c>
      <c r="CS3040" s="10">
        <v>6</v>
      </c>
      <c r="CT3040" s="10">
        <v>6</v>
      </c>
      <c r="CU3040" s="10">
        <v>6</v>
      </c>
      <c r="CV3040" s="10">
        <v>6</v>
      </c>
      <c r="CW3040" s="10">
        <v>6</v>
      </c>
      <c r="CX3040" s="10">
        <v>6</v>
      </c>
      <c r="CY3040" s="10">
        <v>6</v>
      </c>
      <c r="CZ3040" s="10">
        <v>6</v>
      </c>
      <c r="DA3040" s="10">
        <v>5</v>
      </c>
      <c r="DB3040" s="10">
        <v>6</v>
      </c>
      <c r="DC3040" s="10">
        <v>7</v>
      </c>
      <c r="DD3040" s="10">
        <v>7</v>
      </c>
      <c r="DE3040" s="10">
        <v>7</v>
      </c>
      <c r="DF3040" s="10">
        <v>5</v>
      </c>
      <c r="DG3040" s="10">
        <v>7</v>
      </c>
      <c r="DH3040" s="10">
        <v>4</v>
      </c>
      <c r="DI3040" s="10">
        <v>6</v>
      </c>
      <c r="DJ3040" s="10">
        <v>3</v>
      </c>
      <c r="DK3040" s="10">
        <v>4</v>
      </c>
      <c r="DL3040" s="10">
        <v>4</v>
      </c>
      <c r="DM3040" s="9" t="s">
        <v>154</v>
      </c>
      <c r="DN3040" s="10">
        <v>1980</v>
      </c>
      <c r="DO3040" s="9">
        <f t="shared" si="9"/>
        <v>41</v>
      </c>
      <c r="DP3040" s="9" t="s">
        <v>155</v>
      </c>
      <c r="DQ3040" s="9" t="s">
        <v>202</v>
      </c>
      <c r="DR3040" s="9" t="s">
        <v>170</v>
      </c>
      <c r="DS3040" s="9" t="s">
        <v>137</v>
      </c>
      <c r="DT3040" s="9" t="s">
        <v>657</v>
      </c>
      <c r="DU3040" s="9" t="s">
        <v>158</v>
      </c>
      <c r="DV3040" s="9" t="str">
        <f>VLOOKUP(DU3040,Metadata!$B$2:$C$7,2,FALSE)</f>
        <v>6+ years</v>
      </c>
    </row>
    <row r="3041" spans="1:126">
      <c r="A3041" s="13">
        <v>3040</v>
      </c>
      <c r="B3041" s="9" t="s">
        <v>135</v>
      </c>
      <c r="C3041" s="9" t="str">
        <f>VLOOKUP(B3041,Metadata!$M$2:$N$6,2,FALSE)</f>
        <v>Permanent Employee</v>
      </c>
      <c r="D3041" s="9" t="s">
        <v>159</v>
      </c>
      <c r="E3041" s="9" t="s">
        <v>137</v>
      </c>
      <c r="F3041" s="9" t="s">
        <v>138</v>
      </c>
      <c r="G3041" s="9" t="s">
        <v>172</v>
      </c>
      <c r="H3041" s="9" t="str">
        <f>IF(G3041="","",VLOOKUP(G3041,Metadata!$J$2:$K$22,2,FALSE))</f>
        <v>Porto Metropolitan Area</v>
      </c>
      <c r="I3041" s="9" t="s">
        <v>292</v>
      </c>
      <c r="J3041" s="9" t="str">
        <f>IF(I3041="","",VLOOKUP(I3041,Metadata!$P$2:$Q$43,2,FALSE))</f>
        <v>North America</v>
      </c>
      <c r="K3041" s="9" t="str">
        <f t="shared" si="0"/>
        <v>International</v>
      </c>
      <c r="L3041" s="9" t="s">
        <v>137</v>
      </c>
      <c r="M3041" s="9" t="str">
        <f>IF(L3041="","",VLOOKUP(L3041,Metadata!$J$2:$K$22,2,FALSE))</f>
        <v/>
      </c>
      <c r="N3041" s="9" t="s">
        <v>141</v>
      </c>
      <c r="O3041" s="9" t="s">
        <v>137</v>
      </c>
      <c r="P3041" s="9" t="s">
        <v>191</v>
      </c>
      <c r="Q3041" s="10" t="str">
        <f t="shared" si="1"/>
        <v>Remote Job (full or flexible)</v>
      </c>
      <c r="R3041" s="10">
        <v>6</v>
      </c>
      <c r="S3041" s="9" t="s">
        <v>290</v>
      </c>
      <c r="T3041" s="9" t="s">
        <v>137</v>
      </c>
      <c r="U3041" s="9" t="str">
        <f>IF(S3041&lt;&gt;"",S3041,IF(T3041&lt;&gt;"",VLOOKUP(T3041,Metadata!$S$2:$T$228,2,FALSE),""))</f>
        <v>Quality Assurance/Testing</v>
      </c>
      <c r="V3041" s="9" t="s">
        <v>268</v>
      </c>
      <c r="W3041" s="9" t="s">
        <v>137</v>
      </c>
      <c r="X3041" s="9" t="s">
        <v>145</v>
      </c>
      <c r="Y3041" s="9" t="s">
        <v>137</v>
      </c>
      <c r="Z3041" s="9" t="s">
        <v>184</v>
      </c>
      <c r="AA3041" s="9" t="s">
        <v>137</v>
      </c>
      <c r="AB3041" s="9" t="s">
        <v>253</v>
      </c>
      <c r="AC3041" s="9"/>
      <c r="AD3041" s="9" t="s">
        <v>148</v>
      </c>
      <c r="AE3041" s="9"/>
      <c r="AF3041" s="9" t="s">
        <v>243</v>
      </c>
      <c r="AG3041" s="9"/>
      <c r="AH3041" s="9" t="s">
        <v>176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 t="s">
        <v>150</v>
      </c>
      <c r="BZ3041" s="9" t="s">
        <v>137</v>
      </c>
      <c r="CA3041" s="10"/>
      <c r="CB3041" s="10" t="str">
        <f t="shared" si="5"/>
        <v/>
      </c>
      <c r="CC3041" s="10"/>
      <c r="CD3041" s="9" t="str">
        <f t="shared" si="2"/>
        <v/>
      </c>
      <c r="CE3041" s="9" t="s">
        <v>232</v>
      </c>
      <c r="CF3041" s="9" t="s">
        <v>254</v>
      </c>
      <c r="CG3041" s="9">
        <f>IF(CF3041="","",VLOOKUP(CF3041,Metadata!$D$2:$H$20,2,FALSE))</f>
        <v>37500</v>
      </c>
      <c r="CH3041" s="9">
        <f>IF(CF3041="","",VLOOKUP(CF3041,Metadata!$D$2:$H$20,4,FALSE))</f>
        <v>35000</v>
      </c>
      <c r="CI3041" s="9">
        <f>IF(CF3041="","",VLOOKUP(CF3041,Metadata!$D$2:$H$20,5,FALSE))</f>
        <v>40000</v>
      </c>
      <c r="CJ3041" s="9">
        <f t="shared" si="3"/>
        <v>37500</v>
      </c>
      <c r="CK3041" s="9" t="s">
        <v>153</v>
      </c>
      <c r="CL3041" s="10">
        <v>4</v>
      </c>
      <c r="CM3041" s="10">
        <v>1</v>
      </c>
      <c r="CN3041" s="10">
        <v>7</v>
      </c>
      <c r="CO3041" s="10">
        <v>6</v>
      </c>
      <c r="CP3041" s="10">
        <v>6</v>
      </c>
      <c r="CQ3041" s="10">
        <v>6</v>
      </c>
      <c r="CR3041" s="10">
        <v>6</v>
      </c>
      <c r="CS3041" s="10">
        <v>7</v>
      </c>
      <c r="CT3041" s="10">
        <v>7</v>
      </c>
      <c r="CU3041" s="10">
        <v>4</v>
      </c>
      <c r="CV3041" s="10">
        <v>3</v>
      </c>
      <c r="CW3041" s="10">
        <v>3</v>
      </c>
      <c r="CX3041" s="10">
        <v>7</v>
      </c>
      <c r="CY3041" s="10">
        <v>7</v>
      </c>
      <c r="CZ3041" s="10">
        <v>7</v>
      </c>
      <c r="DA3041" s="10">
        <v>3</v>
      </c>
      <c r="DB3041" s="10">
        <v>1</v>
      </c>
      <c r="DC3041" s="10">
        <v>7</v>
      </c>
      <c r="DD3041" s="10">
        <v>7</v>
      </c>
      <c r="DE3041" s="10">
        <v>7</v>
      </c>
      <c r="DF3041" s="10">
        <v>5</v>
      </c>
      <c r="DG3041" s="10">
        <v>6</v>
      </c>
      <c r="DH3041" s="10">
        <v>4</v>
      </c>
      <c r="DI3041" s="10">
        <v>7</v>
      </c>
      <c r="DJ3041" s="10">
        <v>6</v>
      </c>
      <c r="DK3041" s="10">
        <v>6</v>
      </c>
      <c r="DL3041" s="10">
        <v>6</v>
      </c>
      <c r="DM3041" s="9" t="s">
        <v>154</v>
      </c>
      <c r="DN3041" s="10">
        <v>1983</v>
      </c>
      <c r="DO3041" s="9">
        <f t="shared" si="9"/>
        <v>38</v>
      </c>
      <c r="DP3041" s="9" t="s">
        <v>222</v>
      </c>
      <c r="DQ3041" s="9" t="s">
        <v>202</v>
      </c>
      <c r="DR3041" s="9" t="s">
        <v>157</v>
      </c>
      <c r="DS3041" s="9" t="s">
        <v>137</v>
      </c>
      <c r="DT3041" s="9" t="s">
        <v>657</v>
      </c>
      <c r="DU3041" s="9" t="s">
        <v>158</v>
      </c>
      <c r="DV3041" s="9" t="str">
        <f>VLOOKUP(DU3041,Metadata!$B$2:$C$7,2,FALSE)</f>
        <v>6+ years</v>
      </c>
    </row>
    <row r="3042" spans="1:126">
      <c r="A3042" s="13">
        <v>3041</v>
      </c>
      <c r="B3042" s="9" t="s">
        <v>135</v>
      </c>
      <c r="C3042" s="9" t="str">
        <f>VLOOKUP(B3042,Metadata!$M$2:$N$6,2,FALSE)</f>
        <v>Permanent Employee</v>
      </c>
      <c r="D3042" s="9" t="s">
        <v>159</v>
      </c>
      <c r="E3042" s="9" t="s">
        <v>137</v>
      </c>
      <c r="F3042" s="9" t="s">
        <v>138</v>
      </c>
      <c r="G3042" s="9" t="s">
        <v>283</v>
      </c>
      <c r="H3042" s="9" t="str">
        <f>IF(G3042="","",VLOOKUP(G3042,Metadata!$J$2:$K$22,2,FALSE))</f>
        <v>Lisbon Metropolitan Area</v>
      </c>
      <c r="I3042" s="9" t="s">
        <v>138</v>
      </c>
      <c r="J3042" s="9" t="str">
        <f>IF(I3042="","",VLOOKUP(I3042,Metadata!$P$2:$Q$43,2,FALSE))</f>
        <v>Europe</v>
      </c>
      <c r="K3042" s="9" t="str">
        <f t="shared" si="0"/>
        <v>Portugal</v>
      </c>
      <c r="L3042" s="9" t="s">
        <v>140</v>
      </c>
      <c r="M3042" s="9" t="str">
        <f>IF(L3042="","",VLOOKUP(L3042,Metadata!$J$2:$K$22,2,FALSE))</f>
        <v>Lisbon Metropolitan Area</v>
      </c>
      <c r="N3042" s="9" t="s">
        <v>141</v>
      </c>
      <c r="O3042" s="9" t="s">
        <v>137</v>
      </c>
      <c r="P3042" s="9" t="s">
        <v>142</v>
      </c>
      <c r="Q3042" s="10" t="str">
        <f t="shared" si="1"/>
        <v>Full Office Job</v>
      </c>
      <c r="R3042" s="10">
        <v>6</v>
      </c>
      <c r="S3042" s="9" t="s">
        <v>216</v>
      </c>
      <c r="T3042" s="9" t="s">
        <v>137</v>
      </c>
      <c r="U3042" s="9" t="str">
        <f>IF(S3042&lt;&gt;"",S3042,IF(T3042&lt;&gt;"",VLOOKUP(T3042,Metadata!$S$2:$T$228,2,FALSE),""))</f>
        <v>Front-End Developer</v>
      </c>
      <c r="V3042" s="9" t="s">
        <v>144</v>
      </c>
      <c r="W3042" s="9" t="s">
        <v>137</v>
      </c>
      <c r="X3042" s="9" t="s">
        <v>175</v>
      </c>
      <c r="Y3042" s="9" t="s">
        <v>137</v>
      </c>
      <c r="Z3042" s="9" t="s">
        <v>184</v>
      </c>
      <c r="AA3042" s="9" t="s">
        <v>165</v>
      </c>
      <c r="AB3042" s="9" t="s">
        <v>137</v>
      </c>
      <c r="AC3042" s="9"/>
      <c r="AD3042" s="9"/>
      <c r="AE3042" s="9"/>
      <c r="AF3042" s="9"/>
      <c r="AG3042" s="9"/>
      <c r="AH3042" s="9"/>
      <c r="AI3042" s="9"/>
      <c r="AJ3042" s="9" t="s">
        <v>185</v>
      </c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 t="s">
        <v>178</v>
      </c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 t="s">
        <v>186</v>
      </c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10"/>
      <c r="CB3042" s="10" t="str">
        <f t="shared" si="5"/>
        <v/>
      </c>
      <c r="CC3042" s="10"/>
      <c r="CD3042" s="9" t="str">
        <f t="shared" si="2"/>
        <v/>
      </c>
      <c r="CE3042" s="9" t="s">
        <v>168</v>
      </c>
      <c r="CF3042" s="9" t="s">
        <v>245</v>
      </c>
      <c r="CG3042" s="9">
        <f>IF(CF3042="","",VLOOKUP(CF3042,Metadata!$D$2:$H$20,2,FALSE))</f>
        <v>42500</v>
      </c>
      <c r="CH3042" s="9">
        <f>IF(CF3042="","",VLOOKUP(CF3042,Metadata!$D$2:$H$20,4,FALSE))</f>
        <v>40000</v>
      </c>
      <c r="CI3042" s="9">
        <f>IF(CF3042="","",VLOOKUP(CF3042,Metadata!$D$2:$H$20,5,FALSE))</f>
        <v>45000</v>
      </c>
      <c r="CJ3042" s="9">
        <f t="shared" si="3"/>
        <v>42500</v>
      </c>
      <c r="CK3042" s="9" t="s">
        <v>153</v>
      </c>
      <c r="CL3042" s="10">
        <v>5</v>
      </c>
      <c r="CM3042" s="10">
        <v>3</v>
      </c>
      <c r="CN3042" s="10">
        <v>6</v>
      </c>
      <c r="CO3042" s="10">
        <v>6</v>
      </c>
      <c r="CP3042" s="10">
        <v>5</v>
      </c>
      <c r="CQ3042" s="10">
        <v>6</v>
      </c>
      <c r="CR3042" s="10">
        <v>6</v>
      </c>
      <c r="CS3042" s="10">
        <v>5</v>
      </c>
      <c r="CT3042" s="10">
        <v>5</v>
      </c>
      <c r="CU3042" s="10">
        <v>6</v>
      </c>
      <c r="CV3042" s="10">
        <v>5</v>
      </c>
      <c r="CW3042" s="10">
        <v>4</v>
      </c>
      <c r="CX3042" s="10">
        <v>5</v>
      </c>
      <c r="CY3042" s="10">
        <v>7</v>
      </c>
      <c r="CZ3042" s="10">
        <v>5</v>
      </c>
      <c r="DA3042" s="10">
        <v>5</v>
      </c>
      <c r="DB3042" s="10">
        <v>4</v>
      </c>
      <c r="DC3042" s="10">
        <v>7</v>
      </c>
      <c r="DD3042" s="10">
        <v>5</v>
      </c>
      <c r="DE3042" s="10">
        <v>7</v>
      </c>
      <c r="DF3042" s="10">
        <v>5</v>
      </c>
      <c r="DG3042" s="10">
        <v>4</v>
      </c>
      <c r="DH3042" s="10">
        <v>6</v>
      </c>
      <c r="DI3042" s="10">
        <v>7</v>
      </c>
      <c r="DJ3042" s="10">
        <v>5</v>
      </c>
      <c r="DK3042" s="10">
        <v>5</v>
      </c>
      <c r="DL3042" s="10">
        <v>6</v>
      </c>
      <c r="DM3042" s="9" t="s">
        <v>154</v>
      </c>
      <c r="DN3042" s="10">
        <v>1987</v>
      </c>
      <c r="DO3042" s="9">
        <f t="shared" si="9"/>
        <v>34</v>
      </c>
      <c r="DP3042" s="9" t="s">
        <v>155</v>
      </c>
      <c r="DQ3042" s="9" t="s">
        <v>210</v>
      </c>
      <c r="DR3042" s="9" t="s">
        <v>170</v>
      </c>
      <c r="DS3042" s="9" t="s">
        <v>137</v>
      </c>
      <c r="DT3042" s="9" t="s">
        <v>657</v>
      </c>
      <c r="DU3042" s="9" t="s">
        <v>203</v>
      </c>
      <c r="DV3042" s="9" t="str">
        <f>VLOOKUP(DU3042,Metadata!$B$2:$C$7,2,FALSE)</f>
        <v>6+ years</v>
      </c>
    </row>
    <row r="3043" spans="1:126">
      <c r="A3043" s="13">
        <v>3042</v>
      </c>
      <c r="B3043" s="9" t="s">
        <v>135</v>
      </c>
      <c r="C3043" s="9" t="str">
        <f>VLOOKUP(B3043,Metadata!$M$2:$N$6,2,FALSE)</f>
        <v>Permanent Employee</v>
      </c>
      <c r="D3043" s="9" t="s">
        <v>136</v>
      </c>
      <c r="E3043" s="9" t="s">
        <v>137</v>
      </c>
      <c r="F3043" s="9" t="s">
        <v>138</v>
      </c>
      <c r="G3043" s="9" t="s">
        <v>182</v>
      </c>
      <c r="H3043" s="9" t="str">
        <f>IF(G3043="","",VLOOKUP(G3043,Metadata!$J$2:$K$22,2,FALSE))</f>
        <v>Azores and Madeira</v>
      </c>
      <c r="I3043" s="9" t="s">
        <v>138</v>
      </c>
      <c r="J3043" s="9" t="str">
        <f>IF(I3043="","",VLOOKUP(I3043,Metadata!$P$2:$Q$43,2,FALSE))</f>
        <v>Europe</v>
      </c>
      <c r="K3043" s="9" t="str">
        <f t="shared" si="0"/>
        <v>Portugal</v>
      </c>
      <c r="L3043" s="9" t="s">
        <v>182</v>
      </c>
      <c r="M3043" s="9" t="str">
        <f>IF(L3043="","",VLOOKUP(L3043,Metadata!$J$2:$K$22,2,FALSE))</f>
        <v>Azores and Madeira</v>
      </c>
      <c r="N3043" s="9" t="s">
        <v>205</v>
      </c>
      <c r="O3043" s="9" t="s">
        <v>137</v>
      </c>
      <c r="P3043" s="9" t="s">
        <v>137</v>
      </c>
      <c r="Q3043" s="10" t="str">
        <f t="shared" si="1"/>
        <v>Full Office Job</v>
      </c>
      <c r="R3043" s="10">
        <v>6</v>
      </c>
      <c r="S3043" s="9" t="s">
        <v>137</v>
      </c>
      <c r="T3043" s="9" t="s">
        <v>893</v>
      </c>
      <c r="U3043" s="9" t="str">
        <f>IF(S3043&lt;&gt;"",S3043,IF(T3043&lt;&gt;"",VLOOKUP(T3043,Metadata!$S$2:$T$228,2,FALSE),""))</f>
        <v>Business Applications (BI/CRM/ERP)</v>
      </c>
      <c r="V3043" s="9" t="s">
        <v>207</v>
      </c>
      <c r="W3043" s="9" t="s">
        <v>137</v>
      </c>
      <c r="X3043" s="9" t="s">
        <v>208</v>
      </c>
      <c r="Y3043" s="9" t="s">
        <v>137</v>
      </c>
      <c r="Z3043" s="9" t="s">
        <v>184</v>
      </c>
      <c r="AA3043" s="9" t="s">
        <v>165</v>
      </c>
      <c r="AB3043" s="9" t="s">
        <v>253</v>
      </c>
      <c r="AC3043" s="9" t="s">
        <v>147</v>
      </c>
      <c r="AD3043" s="9" t="s">
        <v>148</v>
      </c>
      <c r="AE3043" s="9"/>
      <c r="AF3043" s="9"/>
      <c r="AG3043" s="9" t="s">
        <v>166</v>
      </c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 t="s">
        <v>178</v>
      </c>
      <c r="BB3043" s="9"/>
      <c r="BC3043" s="9"/>
      <c r="BD3043" s="9"/>
      <c r="BE3043" s="9"/>
      <c r="BF3043" s="9"/>
      <c r="BG3043" s="9"/>
      <c r="BH3043" s="9"/>
      <c r="BI3043" s="9"/>
      <c r="BJ3043" s="9" t="s">
        <v>167</v>
      </c>
      <c r="BK3043" s="9"/>
      <c r="BL3043" s="9"/>
      <c r="BM3043" s="9"/>
      <c r="BN3043" s="9" t="s">
        <v>186</v>
      </c>
      <c r="BO3043" s="9"/>
      <c r="BP3043" s="9"/>
      <c r="BQ3043" s="9" t="s">
        <v>219</v>
      </c>
      <c r="BR3043" s="9"/>
      <c r="BS3043" s="9"/>
      <c r="BT3043" s="9"/>
      <c r="BU3043" s="9"/>
      <c r="BV3043" s="9"/>
      <c r="BW3043" s="9" t="s">
        <v>286</v>
      </c>
      <c r="BX3043" s="9"/>
      <c r="BY3043" s="9"/>
      <c r="BZ3043" s="9" t="s">
        <v>397</v>
      </c>
      <c r="CA3043" s="10"/>
      <c r="CB3043" s="10" t="str">
        <f t="shared" si="5"/>
        <v/>
      </c>
      <c r="CC3043" s="10"/>
      <c r="CD3043" s="9" t="str">
        <f t="shared" si="2"/>
        <v/>
      </c>
      <c r="CE3043" s="9" t="s">
        <v>151</v>
      </c>
      <c r="CF3043" s="9" t="s">
        <v>225</v>
      </c>
      <c r="CG3043" s="9">
        <f>IF(CF3043="","",VLOOKUP(CF3043,Metadata!$D$2:$H$20,2,FALSE))</f>
        <v>22500</v>
      </c>
      <c r="CH3043" s="9">
        <f>IF(CF3043="","",VLOOKUP(CF3043,Metadata!$D$2:$H$20,4,FALSE))</f>
        <v>20000</v>
      </c>
      <c r="CI3043" s="9">
        <f>IF(CF3043="","",VLOOKUP(CF3043,Metadata!$D$2:$H$20,5,FALSE))</f>
        <v>25000</v>
      </c>
      <c r="CJ3043" s="9">
        <f t="shared" si="3"/>
        <v>22500</v>
      </c>
      <c r="CK3043" s="9" t="s">
        <v>153</v>
      </c>
      <c r="CL3043" s="10">
        <v>3</v>
      </c>
      <c r="CM3043" s="10">
        <v>3</v>
      </c>
      <c r="CN3043" s="10">
        <v>6</v>
      </c>
      <c r="CO3043" s="10">
        <v>5</v>
      </c>
      <c r="CP3043" s="10">
        <v>5</v>
      </c>
      <c r="CQ3043" s="10">
        <v>6</v>
      </c>
      <c r="CR3043" s="10">
        <v>5</v>
      </c>
      <c r="CS3043" s="10">
        <v>6</v>
      </c>
      <c r="CT3043" s="10">
        <v>4</v>
      </c>
      <c r="CU3043" s="10">
        <v>5</v>
      </c>
      <c r="CV3043" s="10">
        <v>7</v>
      </c>
      <c r="CW3043" s="10">
        <v>4</v>
      </c>
      <c r="CX3043" s="10">
        <v>6</v>
      </c>
      <c r="CY3043" s="10">
        <v>5</v>
      </c>
      <c r="CZ3043" s="10">
        <v>7</v>
      </c>
      <c r="DA3043" s="10">
        <v>1</v>
      </c>
      <c r="DB3043" s="10">
        <v>4</v>
      </c>
      <c r="DC3043" s="10">
        <v>6</v>
      </c>
      <c r="DD3043" s="10">
        <v>4</v>
      </c>
      <c r="DE3043" s="10">
        <v>7</v>
      </c>
      <c r="DF3043" s="10">
        <v>7</v>
      </c>
      <c r="DG3043" s="10">
        <v>4</v>
      </c>
      <c r="DH3043" s="10">
        <v>4</v>
      </c>
      <c r="DI3043" s="10">
        <v>6</v>
      </c>
      <c r="DJ3043" s="10">
        <v>5</v>
      </c>
      <c r="DK3043" s="10">
        <v>5</v>
      </c>
      <c r="DL3043" s="10">
        <v>2</v>
      </c>
      <c r="DM3043" s="9" t="s">
        <v>154</v>
      </c>
      <c r="DN3043" s="10">
        <v>1987</v>
      </c>
      <c r="DO3043" s="9">
        <f t="shared" si="9"/>
        <v>34</v>
      </c>
      <c r="DP3043" s="9" t="s">
        <v>155</v>
      </c>
      <c r="DQ3043" s="9" t="s">
        <v>156</v>
      </c>
      <c r="DR3043" s="9" t="s">
        <v>157</v>
      </c>
      <c r="DS3043" s="9" t="s">
        <v>137</v>
      </c>
      <c r="DT3043" s="9" t="s">
        <v>657</v>
      </c>
      <c r="DU3043" s="9" t="s">
        <v>203</v>
      </c>
      <c r="DV3043" s="9" t="str">
        <f>VLOOKUP(DU3043,Metadata!$B$2:$C$7,2,FALSE)</f>
        <v>6+ years</v>
      </c>
    </row>
    <row r="3044" spans="1:126">
      <c r="A3044" s="13">
        <v>3043</v>
      </c>
      <c r="B3044" s="9" t="s">
        <v>135</v>
      </c>
      <c r="C3044" s="9" t="str">
        <f>VLOOKUP(B3044,Metadata!$M$2:$N$6,2,FALSE)</f>
        <v>Permanent Employee</v>
      </c>
      <c r="D3044" s="9" t="s">
        <v>159</v>
      </c>
      <c r="E3044" s="9" t="s">
        <v>137</v>
      </c>
      <c r="F3044" s="9" t="s">
        <v>138</v>
      </c>
      <c r="G3044" s="9" t="s">
        <v>265</v>
      </c>
      <c r="H3044" s="9" t="str">
        <f>IF(G3044="","",VLOOKUP(G3044,Metadata!$J$2:$K$22,2,FALSE))</f>
        <v>Azores and Madeira</v>
      </c>
      <c r="I3044" s="9" t="s">
        <v>138</v>
      </c>
      <c r="J3044" s="9" t="str">
        <f>IF(I3044="","",VLOOKUP(I3044,Metadata!$P$2:$Q$43,2,FALSE))</f>
        <v>Europe</v>
      </c>
      <c r="K3044" s="9" t="str">
        <f t="shared" si="0"/>
        <v>Portugal</v>
      </c>
      <c r="L3044" s="9" t="s">
        <v>140</v>
      </c>
      <c r="M3044" s="9" t="str">
        <f>IF(L3044="","",VLOOKUP(L3044,Metadata!$J$2:$K$22,2,FALSE))</f>
        <v>Lisbon Metropolitan Area</v>
      </c>
      <c r="N3044" s="9" t="s">
        <v>141</v>
      </c>
      <c r="O3044" s="9" t="s">
        <v>137</v>
      </c>
      <c r="P3044" s="9" t="s">
        <v>191</v>
      </c>
      <c r="Q3044" s="10" t="str">
        <f t="shared" si="1"/>
        <v>Remote Job (full or flexible)</v>
      </c>
      <c r="R3044" s="10">
        <v>6</v>
      </c>
      <c r="S3044" s="9" t="s">
        <v>161</v>
      </c>
      <c r="T3044" s="9" t="s">
        <v>137</v>
      </c>
      <c r="U3044" s="9" t="str">
        <f>IF(S3044&lt;&gt;"",S3044,IF(T3044&lt;&gt;"",VLOOKUP(T3044,Metadata!$S$2:$T$228,2,FALSE),""))</f>
        <v>Full-Stack Developer</v>
      </c>
      <c r="V3044" s="9" t="s">
        <v>279</v>
      </c>
      <c r="W3044" s="9" t="s">
        <v>137</v>
      </c>
      <c r="X3044" s="9" t="s">
        <v>163</v>
      </c>
      <c r="Y3044" s="9" t="s">
        <v>137</v>
      </c>
      <c r="Z3044" s="9" t="s">
        <v>262</v>
      </c>
      <c r="AA3044" s="9" t="s">
        <v>165</v>
      </c>
      <c r="AB3044" s="9" t="s">
        <v>137</v>
      </c>
      <c r="AC3044" s="9"/>
      <c r="AD3044" s="9"/>
      <c r="AE3044" s="9"/>
      <c r="AF3044" s="9"/>
      <c r="AG3044" s="9"/>
      <c r="AH3044" s="9"/>
      <c r="AI3044" s="9"/>
      <c r="AJ3044" s="9" t="s">
        <v>185</v>
      </c>
      <c r="AK3044" s="9" t="s">
        <v>302</v>
      </c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 t="s">
        <v>178</v>
      </c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 t="s">
        <v>303</v>
      </c>
      <c r="BN3044" s="9" t="s">
        <v>186</v>
      </c>
      <c r="BO3044" s="9"/>
      <c r="BP3044" s="9"/>
      <c r="BQ3044" s="9"/>
      <c r="BR3044" s="9"/>
      <c r="BS3044" s="9" t="s">
        <v>200</v>
      </c>
      <c r="BT3044" s="9"/>
      <c r="BU3044" s="9"/>
      <c r="BV3044" s="9"/>
      <c r="BW3044" s="9"/>
      <c r="BX3044" s="9"/>
      <c r="BY3044" s="9"/>
      <c r="BZ3044" s="9"/>
      <c r="CA3044" s="10"/>
      <c r="CB3044" s="10" t="str">
        <f t="shared" si="5"/>
        <v/>
      </c>
      <c r="CC3044" s="10"/>
      <c r="CD3044" s="9" t="str">
        <f t="shared" si="2"/>
        <v/>
      </c>
      <c r="CE3044" s="9" t="s">
        <v>232</v>
      </c>
      <c r="CF3044" s="9" t="s">
        <v>225</v>
      </c>
      <c r="CG3044" s="9">
        <f>IF(CF3044="","",VLOOKUP(CF3044,Metadata!$D$2:$H$20,2,FALSE))</f>
        <v>22500</v>
      </c>
      <c r="CH3044" s="9">
        <f>IF(CF3044="","",VLOOKUP(CF3044,Metadata!$D$2:$H$20,4,FALSE))</f>
        <v>20000</v>
      </c>
      <c r="CI3044" s="9">
        <f>IF(CF3044="","",VLOOKUP(CF3044,Metadata!$D$2:$H$20,5,FALSE))</f>
        <v>25000</v>
      </c>
      <c r="CJ3044" s="9">
        <f t="shared" si="3"/>
        <v>22500</v>
      </c>
      <c r="CK3044" s="9" t="s">
        <v>201</v>
      </c>
      <c r="CL3044" s="10">
        <v>5</v>
      </c>
      <c r="CM3044" s="10">
        <v>3</v>
      </c>
      <c r="CN3044" s="10">
        <v>6</v>
      </c>
      <c r="CO3044" s="10">
        <v>5</v>
      </c>
      <c r="CP3044" s="10">
        <v>5</v>
      </c>
      <c r="CQ3044" s="10">
        <v>5</v>
      </c>
      <c r="CR3044" s="10">
        <v>7</v>
      </c>
      <c r="CS3044" s="10">
        <v>7</v>
      </c>
      <c r="CT3044" s="10">
        <v>6</v>
      </c>
      <c r="CU3044" s="10">
        <v>7</v>
      </c>
      <c r="CV3044" s="10">
        <v>4</v>
      </c>
      <c r="CW3044" s="10">
        <v>3</v>
      </c>
      <c r="CX3044" s="10">
        <v>5</v>
      </c>
      <c r="CY3044" s="10">
        <v>5</v>
      </c>
      <c r="CZ3044" s="10">
        <v>5</v>
      </c>
      <c r="DA3044" s="10">
        <v>5</v>
      </c>
      <c r="DB3044" s="10">
        <v>5</v>
      </c>
      <c r="DC3044" s="10">
        <v>6</v>
      </c>
      <c r="DD3044" s="10">
        <v>6</v>
      </c>
      <c r="DE3044" s="10">
        <v>6</v>
      </c>
      <c r="DF3044" s="10">
        <v>5</v>
      </c>
      <c r="DG3044" s="10">
        <v>5</v>
      </c>
      <c r="DH3044" s="10">
        <v>5</v>
      </c>
      <c r="DI3044" s="10">
        <v>4</v>
      </c>
      <c r="DJ3044" s="10">
        <v>4</v>
      </c>
      <c r="DK3044" s="10">
        <v>4</v>
      </c>
      <c r="DL3044" s="10">
        <v>4</v>
      </c>
      <c r="DM3044" s="9" t="s">
        <v>154</v>
      </c>
      <c r="DN3044" s="10">
        <v>1989</v>
      </c>
      <c r="DO3044" s="9">
        <f t="shared" si="9"/>
        <v>32</v>
      </c>
      <c r="DP3044" s="9" t="s">
        <v>155</v>
      </c>
      <c r="DQ3044" s="9" t="s">
        <v>156</v>
      </c>
      <c r="DR3044" s="9" t="s">
        <v>342</v>
      </c>
      <c r="DS3044" s="9" t="s">
        <v>137</v>
      </c>
      <c r="DT3044" s="9" t="s">
        <v>657</v>
      </c>
      <c r="DU3044" s="9" t="s">
        <v>168</v>
      </c>
      <c r="DV3044" s="9" t="str">
        <f>VLOOKUP(DU3044,Metadata!$B$2:$C$7,2,FALSE)</f>
        <v>0 - 3 years</v>
      </c>
    </row>
    <row r="3045" spans="1:126">
      <c r="A3045" s="13">
        <v>3044</v>
      </c>
      <c r="B3045" s="9" t="s">
        <v>135</v>
      </c>
      <c r="C3045" s="9" t="str">
        <f>VLOOKUP(B3045,Metadata!$M$2:$N$6,2,FALSE)</f>
        <v>Permanent Employee</v>
      </c>
      <c r="D3045" s="9" t="s">
        <v>159</v>
      </c>
      <c r="E3045" s="9" t="s">
        <v>137</v>
      </c>
      <c r="F3045" s="9" t="s">
        <v>138</v>
      </c>
      <c r="G3045" s="9" t="s">
        <v>140</v>
      </c>
      <c r="H3045" s="9" t="str">
        <f>IF(G3045="","",VLOOKUP(G3045,Metadata!$J$2:$K$22,2,FALSE))</f>
        <v>Lisbon Metropolitan Area</v>
      </c>
      <c r="I3045" s="9" t="s">
        <v>138</v>
      </c>
      <c r="J3045" s="9" t="str">
        <f>IF(I3045="","",VLOOKUP(I3045,Metadata!$P$2:$Q$43,2,FALSE))</f>
        <v>Europe</v>
      </c>
      <c r="K3045" s="9" t="str">
        <f t="shared" si="0"/>
        <v>Portugal</v>
      </c>
      <c r="L3045" s="9" t="s">
        <v>140</v>
      </c>
      <c r="M3045" s="9" t="str">
        <f>IF(L3045="","",VLOOKUP(L3045,Metadata!$J$2:$K$22,2,FALSE))</f>
        <v>Lisbon Metropolitan Area</v>
      </c>
      <c r="N3045" s="9" t="s">
        <v>141</v>
      </c>
      <c r="O3045" s="9" t="s">
        <v>137</v>
      </c>
      <c r="P3045" s="9" t="s">
        <v>142</v>
      </c>
      <c r="Q3045" s="10" t="str">
        <f t="shared" si="1"/>
        <v>Full Office Job</v>
      </c>
      <c r="R3045" s="10">
        <v>4</v>
      </c>
      <c r="S3045" s="9" t="s">
        <v>216</v>
      </c>
      <c r="T3045" s="9" t="s">
        <v>137</v>
      </c>
      <c r="U3045" s="9" t="str">
        <f>IF(S3045&lt;&gt;"",S3045,IF(T3045&lt;&gt;"",VLOOKUP(T3045,Metadata!$S$2:$T$228,2,FALSE),""))</f>
        <v>Front-End Developer</v>
      </c>
      <c r="V3045" s="9" t="s">
        <v>341</v>
      </c>
      <c r="W3045" s="9" t="s">
        <v>137</v>
      </c>
      <c r="X3045" s="9" t="s">
        <v>163</v>
      </c>
      <c r="Y3045" s="9" t="s">
        <v>137</v>
      </c>
      <c r="Z3045" s="9" t="s">
        <v>184</v>
      </c>
      <c r="AA3045" s="9" t="s">
        <v>165</v>
      </c>
      <c r="AB3045" s="9" t="s">
        <v>137</v>
      </c>
      <c r="AC3045" s="9"/>
      <c r="AD3045" s="9"/>
      <c r="AE3045" s="9"/>
      <c r="AF3045" s="9"/>
      <c r="AG3045" s="9" t="s">
        <v>166</v>
      </c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 t="s">
        <v>178</v>
      </c>
      <c r="BB3045" s="9"/>
      <c r="BC3045" s="9"/>
      <c r="BD3045" s="9"/>
      <c r="BE3045" s="9"/>
      <c r="BF3045" s="9"/>
      <c r="BG3045" s="9"/>
      <c r="BH3045" s="9"/>
      <c r="BI3045" s="9"/>
      <c r="BJ3045" s="9" t="s">
        <v>167</v>
      </c>
      <c r="BK3045" s="9"/>
      <c r="BL3045" s="9"/>
      <c r="BM3045" s="9"/>
      <c r="BN3045" s="9"/>
      <c r="BO3045" s="9"/>
      <c r="BP3045" s="9"/>
      <c r="BQ3045" s="9"/>
      <c r="BR3045" s="9" t="s">
        <v>247</v>
      </c>
      <c r="BS3045" s="9"/>
      <c r="BT3045" s="9"/>
      <c r="BU3045" s="9"/>
      <c r="BV3045" s="9"/>
      <c r="BW3045" s="9"/>
      <c r="BX3045" s="9"/>
      <c r="BY3045" s="9"/>
      <c r="BZ3045" s="9"/>
      <c r="CA3045" s="10"/>
      <c r="CB3045" s="10" t="str">
        <f t="shared" si="5"/>
        <v/>
      </c>
      <c r="CC3045" s="10"/>
      <c r="CD3045" s="9" t="str">
        <f t="shared" si="2"/>
        <v/>
      </c>
      <c r="CE3045" s="9" t="s">
        <v>151</v>
      </c>
      <c r="CF3045" s="9" t="s">
        <v>188</v>
      </c>
      <c r="CG3045" s="9">
        <f>IF(CF3045="","",VLOOKUP(CF3045,Metadata!$D$2:$H$20,2,FALSE))</f>
        <v>17500</v>
      </c>
      <c r="CH3045" s="9">
        <f>IF(CF3045="","",VLOOKUP(CF3045,Metadata!$D$2:$H$20,4,FALSE))</f>
        <v>15000</v>
      </c>
      <c r="CI3045" s="9">
        <f>IF(CF3045="","",VLOOKUP(CF3045,Metadata!$D$2:$H$20,5,FALSE))</f>
        <v>20000</v>
      </c>
      <c r="CJ3045" s="9">
        <f t="shared" si="3"/>
        <v>17500</v>
      </c>
      <c r="CK3045" s="9" t="s">
        <v>277</v>
      </c>
      <c r="CL3045" s="10">
        <v>2</v>
      </c>
      <c r="CM3045" s="10">
        <v>5</v>
      </c>
      <c r="CN3045" s="10">
        <v>6</v>
      </c>
      <c r="CO3045" s="10">
        <v>6</v>
      </c>
      <c r="CP3045" s="10">
        <v>5</v>
      </c>
      <c r="CQ3045" s="10">
        <v>4</v>
      </c>
      <c r="CR3045" s="10">
        <v>6</v>
      </c>
      <c r="CS3045" s="10">
        <v>6</v>
      </c>
      <c r="CT3045" s="10">
        <v>6</v>
      </c>
      <c r="CU3045" s="10">
        <v>5</v>
      </c>
      <c r="CV3045" s="10">
        <v>4</v>
      </c>
      <c r="CW3045" s="10">
        <v>4</v>
      </c>
      <c r="CX3045" s="10">
        <v>5</v>
      </c>
      <c r="CY3045" s="10">
        <v>4</v>
      </c>
      <c r="CZ3045" s="10">
        <v>5</v>
      </c>
      <c r="DA3045" s="10">
        <v>4</v>
      </c>
      <c r="DB3045" s="10">
        <v>5</v>
      </c>
      <c r="DC3045" s="10">
        <v>7</v>
      </c>
      <c r="DD3045" s="10">
        <v>4</v>
      </c>
      <c r="DE3045" s="10">
        <v>7</v>
      </c>
      <c r="DF3045" s="10">
        <v>5</v>
      </c>
      <c r="DG3045" s="10">
        <v>5</v>
      </c>
      <c r="DH3045" s="10">
        <v>4</v>
      </c>
      <c r="DI3045" s="10">
        <v>7</v>
      </c>
      <c r="DJ3045" s="10">
        <v>3</v>
      </c>
      <c r="DK3045" s="10">
        <v>4</v>
      </c>
      <c r="DL3045" s="10">
        <v>6</v>
      </c>
      <c r="DM3045" s="9" t="s">
        <v>154</v>
      </c>
      <c r="DN3045" s="10">
        <v>1989</v>
      </c>
      <c r="DO3045" s="9">
        <f t="shared" si="9"/>
        <v>32</v>
      </c>
      <c r="DP3045" s="9" t="s">
        <v>222</v>
      </c>
      <c r="DQ3045" s="9" t="s">
        <v>202</v>
      </c>
      <c r="DR3045" s="9" t="s">
        <v>157</v>
      </c>
      <c r="DS3045" s="9" t="s">
        <v>137</v>
      </c>
      <c r="DT3045" s="9" t="s">
        <v>657</v>
      </c>
      <c r="DU3045" s="9" t="s">
        <v>203</v>
      </c>
      <c r="DV3045" s="9" t="str">
        <f>VLOOKUP(DU3045,Metadata!$B$2:$C$7,2,FALSE)</f>
        <v>6+ years</v>
      </c>
    </row>
    <row r="3046" spans="1:126">
      <c r="A3046" s="13">
        <v>3045</v>
      </c>
      <c r="B3046" s="9" t="s">
        <v>135</v>
      </c>
      <c r="C3046" s="9" t="str">
        <f>VLOOKUP(B3046,Metadata!$M$2:$N$6,2,FALSE)</f>
        <v>Permanent Employee</v>
      </c>
      <c r="D3046" s="9" t="s">
        <v>136</v>
      </c>
      <c r="E3046" s="9" t="s">
        <v>137</v>
      </c>
      <c r="F3046" s="9" t="s">
        <v>138</v>
      </c>
      <c r="G3046" s="9" t="s">
        <v>265</v>
      </c>
      <c r="H3046" s="9" t="str">
        <f>IF(G3046="","",VLOOKUP(G3046,Metadata!$J$2:$K$22,2,FALSE))</f>
        <v>Azores and Madeira</v>
      </c>
      <c r="I3046" s="9" t="s">
        <v>138</v>
      </c>
      <c r="J3046" s="9" t="str">
        <f>IF(I3046="","",VLOOKUP(I3046,Metadata!$P$2:$Q$43,2,FALSE))</f>
        <v>Europe</v>
      </c>
      <c r="K3046" s="9" t="str">
        <f t="shared" si="0"/>
        <v>Portugal</v>
      </c>
      <c r="L3046" s="9" t="s">
        <v>140</v>
      </c>
      <c r="M3046" s="9" t="str">
        <f>IF(L3046="","",VLOOKUP(L3046,Metadata!$J$2:$K$22,2,FALSE))</f>
        <v>Lisbon Metropolitan Area</v>
      </c>
      <c r="N3046" s="9" t="s">
        <v>214</v>
      </c>
      <c r="O3046" s="9" t="s">
        <v>239</v>
      </c>
      <c r="P3046" s="9" t="s">
        <v>142</v>
      </c>
      <c r="Q3046" s="10" t="str">
        <f t="shared" si="1"/>
        <v>Full Office Job</v>
      </c>
      <c r="R3046" s="10">
        <v>7</v>
      </c>
      <c r="S3046" s="9" t="s">
        <v>216</v>
      </c>
      <c r="T3046" s="9" t="s">
        <v>137</v>
      </c>
      <c r="U3046" s="9" t="str">
        <f>IF(S3046&lt;&gt;"",S3046,IF(T3046&lt;&gt;"",VLOOKUP(T3046,Metadata!$S$2:$T$228,2,FALSE),""))</f>
        <v>Front-End Developer</v>
      </c>
      <c r="V3046" s="9" t="s">
        <v>144</v>
      </c>
      <c r="W3046" s="9" t="s">
        <v>137</v>
      </c>
      <c r="X3046" s="9" t="s">
        <v>208</v>
      </c>
      <c r="Y3046" s="9" t="s">
        <v>137</v>
      </c>
      <c r="Z3046" s="9" t="s">
        <v>184</v>
      </c>
      <c r="AA3046" s="9" t="s">
        <v>165</v>
      </c>
      <c r="AB3046" s="9" t="s">
        <v>137</v>
      </c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 t="s">
        <v>167</v>
      </c>
      <c r="BK3046" s="9"/>
      <c r="BL3046" s="9"/>
      <c r="BM3046" s="9"/>
      <c r="BN3046" s="9" t="s">
        <v>186</v>
      </c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10"/>
      <c r="CB3046" s="10" t="str">
        <f t="shared" si="5"/>
        <v/>
      </c>
      <c r="CC3046" s="10"/>
      <c r="CD3046" s="9" t="str">
        <f t="shared" si="2"/>
        <v/>
      </c>
      <c r="CE3046" s="9" t="s">
        <v>151</v>
      </c>
      <c r="CF3046" s="9" t="s">
        <v>188</v>
      </c>
      <c r="CG3046" s="9">
        <f>IF(CF3046="","",VLOOKUP(CF3046,Metadata!$D$2:$H$20,2,FALSE))</f>
        <v>17500</v>
      </c>
      <c r="CH3046" s="9">
        <f>IF(CF3046="","",VLOOKUP(CF3046,Metadata!$D$2:$H$20,4,FALSE))</f>
        <v>15000</v>
      </c>
      <c r="CI3046" s="9">
        <f>IF(CF3046="","",VLOOKUP(CF3046,Metadata!$D$2:$H$20,5,FALSE))</f>
        <v>20000</v>
      </c>
      <c r="CJ3046" s="9">
        <f t="shared" si="3"/>
        <v>17500</v>
      </c>
      <c r="CK3046" s="9" t="s">
        <v>153</v>
      </c>
      <c r="CL3046" s="10">
        <v>3</v>
      </c>
      <c r="CM3046" s="10">
        <v>3</v>
      </c>
      <c r="CN3046" s="10">
        <v>6</v>
      </c>
      <c r="CO3046" s="10">
        <v>6</v>
      </c>
      <c r="CP3046" s="10">
        <v>4</v>
      </c>
      <c r="CQ3046" s="10">
        <v>6</v>
      </c>
      <c r="CR3046" s="10">
        <v>5</v>
      </c>
      <c r="CS3046" s="10">
        <v>4</v>
      </c>
      <c r="CT3046" s="10">
        <v>5</v>
      </c>
      <c r="CU3046" s="10">
        <v>5</v>
      </c>
      <c r="CV3046" s="10">
        <v>4</v>
      </c>
      <c r="CW3046" s="10">
        <v>3</v>
      </c>
      <c r="CX3046" s="10">
        <v>4</v>
      </c>
      <c r="CY3046" s="10">
        <v>5</v>
      </c>
      <c r="CZ3046" s="10">
        <v>5</v>
      </c>
      <c r="DA3046" s="10">
        <v>2</v>
      </c>
      <c r="DB3046" s="10">
        <v>5</v>
      </c>
      <c r="DC3046" s="10">
        <v>6</v>
      </c>
      <c r="DD3046" s="10">
        <v>2</v>
      </c>
      <c r="DE3046" s="10">
        <v>6</v>
      </c>
      <c r="DF3046" s="10">
        <v>6</v>
      </c>
      <c r="DG3046" s="10">
        <v>6</v>
      </c>
      <c r="DH3046" s="10">
        <v>4</v>
      </c>
      <c r="DI3046" s="10">
        <v>5</v>
      </c>
      <c r="DJ3046" s="10">
        <v>5</v>
      </c>
      <c r="DK3046" s="10">
        <v>5</v>
      </c>
      <c r="DL3046" s="10">
        <v>4</v>
      </c>
      <c r="DM3046" s="9" t="s">
        <v>154</v>
      </c>
      <c r="DN3046" s="10">
        <v>1984</v>
      </c>
      <c r="DO3046" s="9">
        <f t="shared" si="9"/>
        <v>37</v>
      </c>
      <c r="DP3046" s="9" t="s">
        <v>155</v>
      </c>
      <c r="DQ3046" s="9" t="s">
        <v>227</v>
      </c>
      <c r="DR3046" s="9" t="s">
        <v>157</v>
      </c>
      <c r="DS3046" s="9" t="s">
        <v>137</v>
      </c>
      <c r="DT3046" s="9" t="s">
        <v>657</v>
      </c>
      <c r="DU3046" s="9" t="s">
        <v>203</v>
      </c>
      <c r="DV3046" s="9" t="str">
        <f>VLOOKUP(DU3046,Metadata!$B$2:$C$7,2,FALSE)</f>
        <v>6+ years</v>
      </c>
    </row>
    <row r="3047" spans="1:126">
      <c r="A3047" s="13">
        <v>3046</v>
      </c>
      <c r="B3047" s="9" t="s">
        <v>135</v>
      </c>
      <c r="C3047" s="9" t="str">
        <f>VLOOKUP(B3047,Metadata!$M$2:$N$6,2,FALSE)</f>
        <v>Permanent Employee</v>
      </c>
      <c r="D3047" s="9" t="s">
        <v>159</v>
      </c>
      <c r="E3047" s="9" t="s">
        <v>137</v>
      </c>
      <c r="F3047" s="9" t="s">
        <v>138</v>
      </c>
      <c r="G3047" s="9" t="s">
        <v>172</v>
      </c>
      <c r="H3047" s="9" t="str">
        <f>IF(G3047="","",VLOOKUP(G3047,Metadata!$J$2:$K$22,2,FALSE))</f>
        <v>Porto Metropolitan Area</v>
      </c>
      <c r="I3047" s="9" t="s">
        <v>138</v>
      </c>
      <c r="J3047" s="9" t="str">
        <f>IF(I3047="","",VLOOKUP(I3047,Metadata!$P$2:$Q$43,2,FALSE))</f>
        <v>Europe</v>
      </c>
      <c r="K3047" s="9" t="str">
        <f t="shared" si="0"/>
        <v>Portugal</v>
      </c>
      <c r="L3047" s="9" t="s">
        <v>172</v>
      </c>
      <c r="M3047" s="9" t="str">
        <f>IF(L3047="","",VLOOKUP(L3047,Metadata!$J$2:$K$22,2,FALSE))</f>
        <v>Porto Metropolitan Area</v>
      </c>
      <c r="N3047" s="9" t="s">
        <v>214</v>
      </c>
      <c r="O3047" s="9" t="s">
        <v>136</v>
      </c>
      <c r="P3047" s="9" t="s">
        <v>191</v>
      </c>
      <c r="Q3047" s="10" t="str">
        <f t="shared" si="1"/>
        <v>Remote Job (full or flexible)</v>
      </c>
      <c r="R3047" s="10">
        <v>6</v>
      </c>
      <c r="S3047" s="9" t="s">
        <v>216</v>
      </c>
      <c r="T3047" s="9" t="s">
        <v>137</v>
      </c>
      <c r="U3047" s="9" t="str">
        <f>IF(S3047&lt;&gt;"",S3047,IF(T3047&lt;&gt;"",VLOOKUP(T3047,Metadata!$S$2:$T$228,2,FALSE),""))</f>
        <v>Front-End Developer</v>
      </c>
      <c r="V3047" s="9" t="s">
        <v>261</v>
      </c>
      <c r="W3047" s="9" t="s">
        <v>137</v>
      </c>
      <c r="X3047" s="9" t="s">
        <v>145</v>
      </c>
      <c r="Y3047" s="9" t="s">
        <v>137</v>
      </c>
      <c r="Z3047" s="9" t="s">
        <v>146</v>
      </c>
      <c r="AA3047" s="9" t="s">
        <v>165</v>
      </c>
      <c r="AB3047" s="9" t="s">
        <v>137</v>
      </c>
      <c r="AC3047" s="9"/>
      <c r="AD3047" s="9"/>
      <c r="AE3047" s="9"/>
      <c r="AF3047" s="9"/>
      <c r="AG3047" s="9"/>
      <c r="AH3047" s="9"/>
      <c r="AI3047" s="9"/>
      <c r="AJ3047" s="9" t="s">
        <v>185</v>
      </c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 t="s">
        <v>178</v>
      </c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 t="s">
        <v>186</v>
      </c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10"/>
      <c r="CB3047" s="10" t="str">
        <f t="shared" si="5"/>
        <v/>
      </c>
      <c r="CC3047" s="10"/>
      <c r="CD3047" s="9" t="str">
        <f t="shared" si="2"/>
        <v/>
      </c>
      <c r="CE3047" s="9" t="s">
        <v>168</v>
      </c>
      <c r="CF3047" s="9" t="s">
        <v>220</v>
      </c>
      <c r="CG3047" s="9">
        <f>IF(CF3047="","",VLOOKUP(CF3047,Metadata!$D$2:$H$20,2,FALSE))</f>
        <v>27500</v>
      </c>
      <c r="CH3047" s="9">
        <f>IF(CF3047="","",VLOOKUP(CF3047,Metadata!$D$2:$H$20,4,FALSE))</f>
        <v>25000</v>
      </c>
      <c r="CI3047" s="9">
        <f>IF(CF3047="","",VLOOKUP(CF3047,Metadata!$D$2:$H$20,5,FALSE))</f>
        <v>30000</v>
      </c>
      <c r="CJ3047" s="9">
        <f t="shared" si="3"/>
        <v>27500</v>
      </c>
      <c r="CK3047" s="9" t="s">
        <v>189</v>
      </c>
      <c r="CL3047" s="10">
        <v>5</v>
      </c>
      <c r="CM3047" s="10">
        <v>5</v>
      </c>
      <c r="CN3047" s="10">
        <v>7</v>
      </c>
      <c r="CO3047" s="10">
        <v>5</v>
      </c>
      <c r="CP3047" s="10">
        <v>5</v>
      </c>
      <c r="CQ3047" s="10">
        <v>6</v>
      </c>
      <c r="CR3047" s="10">
        <v>5</v>
      </c>
      <c r="CS3047" s="10">
        <v>3</v>
      </c>
      <c r="CT3047" s="10">
        <v>5</v>
      </c>
      <c r="CU3047" s="10">
        <v>6</v>
      </c>
      <c r="CV3047" s="10">
        <v>3</v>
      </c>
      <c r="CW3047" s="10">
        <v>3</v>
      </c>
      <c r="CX3047" s="10">
        <v>5</v>
      </c>
      <c r="CY3047" s="10">
        <v>3</v>
      </c>
      <c r="CZ3047" s="10">
        <v>4</v>
      </c>
      <c r="DA3047" s="10">
        <v>4</v>
      </c>
      <c r="DB3047" s="10">
        <v>5</v>
      </c>
      <c r="DC3047" s="10">
        <v>7</v>
      </c>
      <c r="DD3047" s="10">
        <v>3</v>
      </c>
      <c r="DE3047" s="10">
        <v>6</v>
      </c>
      <c r="DF3047" s="10">
        <v>5</v>
      </c>
      <c r="DG3047" s="10">
        <v>5</v>
      </c>
      <c r="DH3047" s="10">
        <v>5</v>
      </c>
      <c r="DI3047" s="10">
        <v>6</v>
      </c>
      <c r="DJ3047" s="10">
        <v>2</v>
      </c>
      <c r="DK3047" s="10">
        <v>5</v>
      </c>
      <c r="DL3047" s="10">
        <v>6</v>
      </c>
      <c r="DM3047" s="9" t="s">
        <v>154</v>
      </c>
      <c r="DN3047" s="10">
        <v>1992</v>
      </c>
      <c r="DO3047" s="9">
        <f t="shared" si="9"/>
        <v>29</v>
      </c>
      <c r="DP3047" s="9" t="s">
        <v>155</v>
      </c>
      <c r="DQ3047" s="9" t="s">
        <v>156</v>
      </c>
      <c r="DR3047" s="9" t="s">
        <v>170</v>
      </c>
      <c r="DS3047" s="9" t="s">
        <v>137</v>
      </c>
      <c r="DT3047" s="9" t="s">
        <v>657</v>
      </c>
      <c r="DU3047" s="9" t="s">
        <v>223</v>
      </c>
      <c r="DV3047" s="9" t="str">
        <f>VLOOKUP(DU3047,Metadata!$B$2:$C$7,2,FALSE)</f>
        <v>3 - 6 years</v>
      </c>
    </row>
    <row r="3048" spans="1:126">
      <c r="A3048" s="13">
        <v>3047</v>
      </c>
      <c r="B3048" s="9" t="s">
        <v>135</v>
      </c>
      <c r="C3048" s="9" t="str">
        <f>VLOOKUP(B3048,Metadata!$M$2:$N$6,2,FALSE)</f>
        <v>Permanent Employee</v>
      </c>
      <c r="D3048" s="9" t="s">
        <v>159</v>
      </c>
      <c r="E3048" s="9" t="s">
        <v>137</v>
      </c>
      <c r="F3048" s="9" t="s">
        <v>138</v>
      </c>
      <c r="G3048" s="9" t="s">
        <v>354</v>
      </c>
      <c r="H3048" s="9" t="str">
        <f>IF(G3048="","",VLOOKUP(G3048,Metadata!$J$2:$K$22,2,FALSE))</f>
        <v>South</v>
      </c>
      <c r="I3048" s="9" t="s">
        <v>138</v>
      </c>
      <c r="J3048" s="9" t="str">
        <f>IF(I3048="","",VLOOKUP(I3048,Metadata!$P$2:$Q$43,2,FALSE))</f>
        <v>Europe</v>
      </c>
      <c r="K3048" s="9" t="str">
        <f t="shared" si="0"/>
        <v>Portugal</v>
      </c>
      <c r="L3048" s="9" t="s">
        <v>140</v>
      </c>
      <c r="M3048" s="9" t="str">
        <f>IF(L3048="","",VLOOKUP(L3048,Metadata!$J$2:$K$22,2,FALSE))</f>
        <v>Lisbon Metropolitan Area</v>
      </c>
      <c r="N3048" s="9" t="s">
        <v>214</v>
      </c>
      <c r="O3048" s="9" t="s">
        <v>136</v>
      </c>
      <c r="P3048" s="9" t="s">
        <v>191</v>
      </c>
      <c r="Q3048" s="10" t="str">
        <f t="shared" si="1"/>
        <v>Remote Job (full or flexible)</v>
      </c>
      <c r="R3048" s="10">
        <v>6</v>
      </c>
      <c r="S3048" s="9" t="s">
        <v>143</v>
      </c>
      <c r="T3048" s="9" t="s">
        <v>137</v>
      </c>
      <c r="U3048" s="9" t="str">
        <f>IF(S3048&lt;&gt;"",S3048,IF(T3048&lt;&gt;"",VLOOKUP(T3048,Metadata!$S$2:$T$228,2,FALSE),""))</f>
        <v>Technical Team Leader</v>
      </c>
      <c r="V3048" s="9" t="s">
        <v>261</v>
      </c>
      <c r="W3048" s="9" t="s">
        <v>137</v>
      </c>
      <c r="X3048" s="9" t="s">
        <v>252</v>
      </c>
      <c r="Y3048" s="9" t="s">
        <v>137</v>
      </c>
      <c r="Z3048" s="9" t="s">
        <v>218</v>
      </c>
      <c r="AA3048" s="9" t="s">
        <v>165</v>
      </c>
      <c r="AB3048" s="9" t="s">
        <v>137</v>
      </c>
      <c r="AC3048" s="9" t="s">
        <v>147</v>
      </c>
      <c r="AD3048" s="9" t="s">
        <v>148</v>
      </c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 t="s">
        <v>178</v>
      </c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 t="s">
        <v>150</v>
      </c>
      <c r="BZ3048" s="9" t="s">
        <v>137</v>
      </c>
      <c r="CA3048" s="10"/>
      <c r="CB3048" s="10" t="str">
        <f t="shared" si="5"/>
        <v/>
      </c>
      <c r="CC3048" s="10"/>
      <c r="CD3048" s="9" t="str">
        <f t="shared" si="2"/>
        <v/>
      </c>
      <c r="CE3048" s="9" t="s">
        <v>151</v>
      </c>
      <c r="CF3048" s="9" t="s">
        <v>245</v>
      </c>
      <c r="CG3048" s="9">
        <f>IF(CF3048="","",VLOOKUP(CF3048,Metadata!$D$2:$H$20,2,FALSE))</f>
        <v>42500</v>
      </c>
      <c r="CH3048" s="9">
        <f>IF(CF3048="","",VLOOKUP(CF3048,Metadata!$D$2:$H$20,4,FALSE))</f>
        <v>40000</v>
      </c>
      <c r="CI3048" s="9">
        <f>IF(CF3048="","",VLOOKUP(CF3048,Metadata!$D$2:$H$20,5,FALSE))</f>
        <v>45000</v>
      </c>
      <c r="CJ3048" s="9">
        <f t="shared" si="3"/>
        <v>42500</v>
      </c>
      <c r="CK3048" s="9" t="s">
        <v>221</v>
      </c>
      <c r="CL3048" s="10">
        <v>4</v>
      </c>
      <c r="CM3048" s="10">
        <v>2</v>
      </c>
      <c r="CN3048" s="10">
        <v>5</v>
      </c>
      <c r="CO3048" s="10">
        <v>4</v>
      </c>
      <c r="CP3048" s="10">
        <v>4</v>
      </c>
      <c r="CQ3048" s="10">
        <v>5</v>
      </c>
      <c r="CR3048" s="10">
        <v>6</v>
      </c>
      <c r="CS3048" s="10">
        <v>6</v>
      </c>
      <c r="CT3048" s="10">
        <v>6</v>
      </c>
      <c r="CU3048" s="10">
        <v>6</v>
      </c>
      <c r="CV3048" s="10">
        <v>6</v>
      </c>
      <c r="CW3048" s="10">
        <v>5</v>
      </c>
      <c r="CX3048" s="10">
        <v>6</v>
      </c>
      <c r="CY3048" s="10">
        <v>6</v>
      </c>
      <c r="CZ3048" s="10">
        <v>4</v>
      </c>
      <c r="DA3048" s="10">
        <v>6</v>
      </c>
      <c r="DB3048" s="10">
        <v>4</v>
      </c>
      <c r="DC3048" s="10">
        <v>4</v>
      </c>
      <c r="DD3048" s="10">
        <v>3</v>
      </c>
      <c r="DE3048" s="10">
        <v>5</v>
      </c>
      <c r="DF3048" s="10">
        <v>6</v>
      </c>
      <c r="DG3048" s="10">
        <v>6</v>
      </c>
      <c r="DH3048" s="10">
        <v>5</v>
      </c>
      <c r="DI3048" s="10">
        <v>6</v>
      </c>
      <c r="DJ3048" s="10">
        <v>4</v>
      </c>
      <c r="DK3048" s="10">
        <v>4</v>
      </c>
      <c r="DL3048" s="10">
        <v>6</v>
      </c>
      <c r="DM3048" s="9" t="s">
        <v>154</v>
      </c>
      <c r="DN3048" s="10">
        <v>1990</v>
      </c>
      <c r="DO3048" s="9">
        <f t="shared" si="9"/>
        <v>31</v>
      </c>
      <c r="DP3048" s="9" t="s">
        <v>155</v>
      </c>
      <c r="DQ3048" s="9" t="s">
        <v>202</v>
      </c>
      <c r="DR3048" s="9" t="s">
        <v>170</v>
      </c>
      <c r="DS3048" s="9" t="s">
        <v>137</v>
      </c>
      <c r="DT3048" s="9" t="s">
        <v>657</v>
      </c>
      <c r="DU3048" s="9" t="s">
        <v>203</v>
      </c>
      <c r="DV3048" s="9" t="str">
        <f>VLOOKUP(DU3048,Metadata!$B$2:$C$7,2,FALSE)</f>
        <v>6+ years</v>
      </c>
    </row>
    <row r="3049" spans="1:126">
      <c r="A3049" s="13">
        <v>3048</v>
      </c>
      <c r="B3049" s="9" t="s">
        <v>135</v>
      </c>
      <c r="C3049" s="9" t="str">
        <f>VLOOKUP(B3049,Metadata!$M$2:$N$6,2,FALSE)</f>
        <v>Permanent Employee</v>
      </c>
      <c r="D3049" s="9" t="s">
        <v>159</v>
      </c>
      <c r="E3049" s="9" t="s">
        <v>137</v>
      </c>
      <c r="F3049" s="9" t="s">
        <v>138</v>
      </c>
      <c r="G3049" s="9" t="s">
        <v>140</v>
      </c>
      <c r="H3049" s="9" t="str">
        <f>IF(G3049="","",VLOOKUP(G3049,Metadata!$J$2:$K$22,2,FALSE))</f>
        <v>Lisbon Metropolitan Area</v>
      </c>
      <c r="I3049" s="9" t="s">
        <v>311</v>
      </c>
      <c r="J3049" s="9" t="str">
        <f>IF(I3049="","",VLOOKUP(I3049,Metadata!$P$2:$Q$43,2,FALSE))</f>
        <v>Europe</v>
      </c>
      <c r="K3049" s="9" t="str">
        <f t="shared" si="0"/>
        <v>International</v>
      </c>
      <c r="L3049" s="9" t="s">
        <v>137</v>
      </c>
      <c r="M3049" s="9" t="str">
        <f>IF(L3049="","",VLOOKUP(L3049,Metadata!$J$2:$K$22,2,FALSE))</f>
        <v/>
      </c>
      <c r="N3049" s="9" t="s">
        <v>214</v>
      </c>
      <c r="O3049" s="9" t="s">
        <v>259</v>
      </c>
      <c r="P3049" s="9" t="s">
        <v>142</v>
      </c>
      <c r="Q3049" s="10" t="str">
        <f t="shared" si="1"/>
        <v>Full Office Job</v>
      </c>
      <c r="R3049" s="10">
        <v>2</v>
      </c>
      <c r="S3049" s="9" t="s">
        <v>216</v>
      </c>
      <c r="T3049" s="9" t="s">
        <v>137</v>
      </c>
      <c r="U3049" s="9" t="str">
        <f>IF(S3049&lt;&gt;"",S3049,IF(T3049&lt;&gt;"",VLOOKUP(T3049,Metadata!$S$2:$T$228,2,FALSE),""))</f>
        <v>Front-End Developer</v>
      </c>
      <c r="V3049" s="9" t="s">
        <v>256</v>
      </c>
      <c r="W3049" s="9" t="s">
        <v>137</v>
      </c>
      <c r="X3049" s="9" t="s">
        <v>242</v>
      </c>
      <c r="Y3049" s="9" t="s">
        <v>137</v>
      </c>
      <c r="Z3049" s="9" t="s">
        <v>262</v>
      </c>
      <c r="AA3049" s="9" t="s">
        <v>165</v>
      </c>
      <c r="AB3049" s="9" t="s">
        <v>137</v>
      </c>
      <c r="AC3049" s="9"/>
      <c r="AD3049" s="9"/>
      <c r="AE3049" s="9"/>
      <c r="AF3049" s="9" t="s">
        <v>243</v>
      </c>
      <c r="AG3049" s="9"/>
      <c r="AH3049" s="9"/>
      <c r="AI3049" s="9"/>
      <c r="AJ3049" s="9" t="s">
        <v>185</v>
      </c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 t="s">
        <v>178</v>
      </c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 t="s">
        <v>199</v>
      </c>
      <c r="BM3049" s="9"/>
      <c r="BN3049" s="9"/>
      <c r="BO3049" s="9" t="s">
        <v>257</v>
      </c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10"/>
      <c r="CB3049" s="10" t="str">
        <f t="shared" si="5"/>
        <v/>
      </c>
      <c r="CC3049" s="10"/>
      <c r="CD3049" s="9" t="str">
        <f t="shared" si="2"/>
        <v/>
      </c>
      <c r="CE3049" s="9" t="s">
        <v>232</v>
      </c>
      <c r="CF3049" s="9" t="s">
        <v>254</v>
      </c>
      <c r="CG3049" s="9">
        <f>IF(CF3049="","",VLOOKUP(CF3049,Metadata!$D$2:$H$20,2,FALSE))</f>
        <v>37500</v>
      </c>
      <c r="CH3049" s="9">
        <f>IF(CF3049="","",VLOOKUP(CF3049,Metadata!$D$2:$H$20,4,FALSE))</f>
        <v>35000</v>
      </c>
      <c r="CI3049" s="9">
        <f>IF(CF3049="","",VLOOKUP(CF3049,Metadata!$D$2:$H$20,5,FALSE))</f>
        <v>40000</v>
      </c>
      <c r="CJ3049" s="9">
        <f t="shared" si="3"/>
        <v>37500</v>
      </c>
      <c r="CK3049" s="9" t="s">
        <v>201</v>
      </c>
      <c r="CL3049" s="10">
        <v>5</v>
      </c>
      <c r="CM3049" s="10">
        <v>1</v>
      </c>
      <c r="CN3049" s="10">
        <v>6</v>
      </c>
      <c r="CO3049" s="10">
        <v>6</v>
      </c>
      <c r="CP3049" s="10">
        <v>5</v>
      </c>
      <c r="CQ3049" s="10">
        <v>5</v>
      </c>
      <c r="CR3049" s="10">
        <v>3</v>
      </c>
      <c r="CS3049" s="10">
        <v>3</v>
      </c>
      <c r="CT3049" s="10">
        <v>6</v>
      </c>
      <c r="CU3049" s="10">
        <v>5</v>
      </c>
      <c r="CV3049" s="10">
        <v>4</v>
      </c>
      <c r="CW3049" s="10">
        <v>4</v>
      </c>
      <c r="CX3049" s="10">
        <v>5</v>
      </c>
      <c r="CY3049" s="10">
        <v>6</v>
      </c>
      <c r="CZ3049" s="10">
        <v>5</v>
      </c>
      <c r="DA3049" s="10">
        <v>5</v>
      </c>
      <c r="DB3049" s="10">
        <v>4</v>
      </c>
      <c r="DC3049" s="10">
        <v>5</v>
      </c>
      <c r="DD3049" s="10">
        <v>5</v>
      </c>
      <c r="DE3049" s="10">
        <v>5</v>
      </c>
      <c r="DF3049" s="10">
        <v>6</v>
      </c>
      <c r="DG3049" s="10">
        <v>4</v>
      </c>
      <c r="DH3049" s="10">
        <v>5</v>
      </c>
      <c r="DI3049" s="10">
        <v>6</v>
      </c>
      <c r="DJ3049" s="10">
        <v>4</v>
      </c>
      <c r="DK3049" s="10">
        <v>5</v>
      </c>
      <c r="DL3049" s="10">
        <v>5</v>
      </c>
      <c r="DM3049" s="9" t="s">
        <v>154</v>
      </c>
      <c r="DN3049" s="10">
        <v>1993</v>
      </c>
      <c r="DO3049" s="9">
        <f t="shared" si="9"/>
        <v>28</v>
      </c>
      <c r="DP3049" s="9" t="s">
        <v>155</v>
      </c>
      <c r="DQ3049" s="9" t="s">
        <v>156</v>
      </c>
      <c r="DR3049" s="9" t="s">
        <v>157</v>
      </c>
      <c r="DS3049" s="9" t="s">
        <v>137</v>
      </c>
      <c r="DT3049" s="9" t="s">
        <v>657</v>
      </c>
      <c r="DU3049" s="9" t="s">
        <v>223</v>
      </c>
      <c r="DV3049" s="9" t="str">
        <f>VLOOKUP(DU3049,Metadata!$B$2:$C$7,2,FALSE)</f>
        <v>3 - 6 years</v>
      </c>
    </row>
    <row r="3050" spans="1:126">
      <c r="A3050" s="13">
        <v>3049</v>
      </c>
      <c r="B3050" s="9" t="s">
        <v>135</v>
      </c>
      <c r="C3050" s="9" t="str">
        <f>VLOOKUP(B3050,Metadata!$M$2:$N$6,2,FALSE)</f>
        <v>Permanent Employee</v>
      </c>
      <c r="D3050" s="9" t="s">
        <v>159</v>
      </c>
      <c r="E3050" s="9" t="s">
        <v>137</v>
      </c>
      <c r="F3050" s="9" t="s">
        <v>138</v>
      </c>
      <c r="G3050" s="9" t="s">
        <v>172</v>
      </c>
      <c r="H3050" s="9" t="str">
        <f>IF(G3050="","",VLOOKUP(G3050,Metadata!$J$2:$K$22,2,FALSE))</f>
        <v>Porto Metropolitan Area</v>
      </c>
      <c r="I3050" s="9" t="s">
        <v>138</v>
      </c>
      <c r="J3050" s="9" t="str">
        <f>IF(I3050="","",VLOOKUP(I3050,Metadata!$P$2:$Q$43,2,FALSE))</f>
        <v>Europe</v>
      </c>
      <c r="K3050" s="9" t="str">
        <f t="shared" si="0"/>
        <v>Portugal</v>
      </c>
      <c r="L3050" s="9" t="s">
        <v>172</v>
      </c>
      <c r="M3050" s="9" t="str">
        <f>IF(L3050="","",VLOOKUP(L3050,Metadata!$J$2:$K$22,2,FALSE))</f>
        <v>Porto Metropolitan Area</v>
      </c>
      <c r="N3050" s="9" t="s">
        <v>141</v>
      </c>
      <c r="O3050" s="9" t="s">
        <v>137</v>
      </c>
      <c r="P3050" s="9" t="s">
        <v>142</v>
      </c>
      <c r="Q3050" s="10" t="str">
        <f t="shared" si="1"/>
        <v>Full Office Job</v>
      </c>
      <c r="R3050" s="10">
        <v>4</v>
      </c>
      <c r="S3050" s="9" t="s">
        <v>143</v>
      </c>
      <c r="T3050" s="9" t="s">
        <v>137</v>
      </c>
      <c r="U3050" s="9" t="str">
        <f>IF(S3050&lt;&gt;"",S3050,IF(T3050&lt;&gt;"",VLOOKUP(T3050,Metadata!$S$2:$T$228,2,FALSE),""))</f>
        <v>Technical Team Leader</v>
      </c>
      <c r="V3050" s="9" t="s">
        <v>144</v>
      </c>
      <c r="W3050" s="9" t="s">
        <v>137</v>
      </c>
      <c r="X3050" s="9" t="s">
        <v>163</v>
      </c>
      <c r="Y3050" s="9" t="s">
        <v>137</v>
      </c>
      <c r="Z3050" s="9" t="s">
        <v>262</v>
      </c>
      <c r="AA3050" s="9" t="s">
        <v>137</v>
      </c>
      <c r="AB3050" s="9" t="s">
        <v>137</v>
      </c>
      <c r="AC3050" s="9" t="s">
        <v>147</v>
      </c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 t="s">
        <v>520</v>
      </c>
      <c r="BJ3050" s="9"/>
      <c r="BK3050" s="9"/>
      <c r="BL3050" s="9"/>
      <c r="BM3050" s="9"/>
      <c r="BN3050" s="9" t="s">
        <v>186</v>
      </c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10"/>
      <c r="CB3050" s="10" t="str">
        <f t="shared" si="5"/>
        <v/>
      </c>
      <c r="CC3050" s="10"/>
      <c r="CD3050" s="9" t="str">
        <f t="shared" si="2"/>
        <v/>
      </c>
      <c r="CE3050" s="9" t="s">
        <v>151</v>
      </c>
      <c r="CF3050" s="9" t="s">
        <v>236</v>
      </c>
      <c r="CG3050" s="9">
        <f>IF(CF3050="","",VLOOKUP(CF3050,Metadata!$D$2:$H$20,2,FALSE))</f>
        <v>47500</v>
      </c>
      <c r="CH3050" s="9">
        <f>IF(CF3050="","",VLOOKUP(CF3050,Metadata!$D$2:$H$20,4,FALSE))</f>
        <v>45000</v>
      </c>
      <c r="CI3050" s="9">
        <f>IF(CF3050="","",VLOOKUP(CF3050,Metadata!$D$2:$H$20,5,FALSE))</f>
        <v>50000</v>
      </c>
      <c r="CJ3050" s="9">
        <f t="shared" si="3"/>
        <v>47500</v>
      </c>
      <c r="CK3050" s="9" t="s">
        <v>153</v>
      </c>
      <c r="CL3050" s="10">
        <v>3</v>
      </c>
      <c r="CM3050" s="10">
        <v>3</v>
      </c>
      <c r="CN3050" s="10">
        <v>5</v>
      </c>
      <c r="CO3050" s="10">
        <v>5</v>
      </c>
      <c r="CP3050" s="10">
        <v>5</v>
      </c>
      <c r="CQ3050" s="10">
        <v>5</v>
      </c>
      <c r="CR3050" s="10">
        <v>3</v>
      </c>
      <c r="CS3050" s="10">
        <v>4</v>
      </c>
      <c r="CT3050" s="10">
        <v>6</v>
      </c>
      <c r="CU3050" s="10">
        <v>4</v>
      </c>
      <c r="CV3050" s="10">
        <v>5</v>
      </c>
      <c r="CW3050" s="10">
        <v>4</v>
      </c>
      <c r="CX3050" s="10">
        <v>4</v>
      </c>
      <c r="CY3050" s="10">
        <v>5</v>
      </c>
      <c r="CZ3050" s="10">
        <v>5</v>
      </c>
      <c r="DA3050" s="10">
        <v>4</v>
      </c>
      <c r="DB3050" s="10">
        <v>4</v>
      </c>
      <c r="DC3050" s="10">
        <v>6</v>
      </c>
      <c r="DD3050" s="10">
        <v>4</v>
      </c>
      <c r="DE3050" s="10">
        <v>5</v>
      </c>
      <c r="DF3050" s="10">
        <v>5</v>
      </c>
      <c r="DG3050" s="10">
        <v>6</v>
      </c>
      <c r="DH3050" s="10">
        <v>5</v>
      </c>
      <c r="DI3050" s="10">
        <v>4</v>
      </c>
      <c r="DJ3050" s="10">
        <v>5</v>
      </c>
      <c r="DK3050" s="10">
        <v>5</v>
      </c>
      <c r="DL3050" s="10">
        <v>4</v>
      </c>
      <c r="DM3050" s="9" t="s">
        <v>154</v>
      </c>
      <c r="DN3050" s="10">
        <v>1974</v>
      </c>
      <c r="DO3050" s="9">
        <f t="shared" si="9"/>
        <v>47</v>
      </c>
      <c r="DP3050" s="9" t="s">
        <v>222</v>
      </c>
      <c r="DQ3050" s="9" t="s">
        <v>227</v>
      </c>
      <c r="DR3050" s="9" t="s">
        <v>157</v>
      </c>
      <c r="DS3050" s="9" t="s">
        <v>137</v>
      </c>
      <c r="DT3050" s="9" t="s">
        <v>657</v>
      </c>
      <c r="DU3050" s="9" t="s">
        <v>158</v>
      </c>
      <c r="DV3050" s="9" t="str">
        <f>VLOOKUP(DU3050,Metadata!$B$2:$C$7,2,FALSE)</f>
        <v>6+ years</v>
      </c>
    </row>
    <row r="3051" spans="1:126">
      <c r="A3051" s="13">
        <v>3050</v>
      </c>
      <c r="B3051" s="9" t="s">
        <v>135</v>
      </c>
      <c r="C3051" s="9" t="str">
        <f>VLOOKUP(B3051,Metadata!$M$2:$N$6,2,FALSE)</f>
        <v>Permanent Employee</v>
      </c>
      <c r="D3051" s="9" t="s">
        <v>159</v>
      </c>
      <c r="E3051" s="9" t="s">
        <v>137</v>
      </c>
      <c r="F3051" s="9" t="s">
        <v>138</v>
      </c>
      <c r="G3051" s="9" t="s">
        <v>275</v>
      </c>
      <c r="H3051" s="9" t="str">
        <f>IF(G3051="","",VLOOKUP(G3051,Metadata!$J$2:$K$22,2,FALSE))</f>
        <v>Centre</v>
      </c>
      <c r="I3051" s="9" t="s">
        <v>311</v>
      </c>
      <c r="J3051" s="9" t="str">
        <f>IF(I3051="","",VLOOKUP(I3051,Metadata!$P$2:$Q$43,2,FALSE))</f>
        <v>Europe</v>
      </c>
      <c r="K3051" s="9" t="str">
        <f t="shared" si="0"/>
        <v>International</v>
      </c>
      <c r="L3051" s="9" t="s">
        <v>137</v>
      </c>
      <c r="M3051" s="9" t="str">
        <f>IF(L3051="","",VLOOKUP(L3051,Metadata!$J$2:$K$22,2,FALSE))</f>
        <v/>
      </c>
      <c r="N3051" s="9" t="s">
        <v>214</v>
      </c>
      <c r="O3051" s="9" t="s">
        <v>239</v>
      </c>
      <c r="P3051" s="9" t="s">
        <v>191</v>
      </c>
      <c r="Q3051" s="10" t="str">
        <f t="shared" si="1"/>
        <v>Remote Job (full or flexible)</v>
      </c>
      <c r="R3051" s="10">
        <v>4</v>
      </c>
      <c r="S3051" s="9" t="s">
        <v>192</v>
      </c>
      <c r="T3051" s="9" t="s">
        <v>137</v>
      </c>
      <c r="U3051" s="9" t="str">
        <f>IF(S3051&lt;&gt;"",S3051,IF(T3051&lt;&gt;"",VLOOKUP(T3051,Metadata!$S$2:$T$228,2,FALSE),""))</f>
        <v>Back-End Developer</v>
      </c>
      <c r="V3051" s="9" t="s">
        <v>207</v>
      </c>
      <c r="W3051" s="9" t="s">
        <v>137</v>
      </c>
      <c r="X3051" s="9" t="s">
        <v>208</v>
      </c>
      <c r="Y3051" s="9" t="s">
        <v>137</v>
      </c>
      <c r="Z3051" s="9" t="s">
        <v>184</v>
      </c>
      <c r="AA3051" s="9" t="s">
        <v>137</v>
      </c>
      <c r="AB3051" s="9" t="s">
        <v>137</v>
      </c>
      <c r="AC3051" s="9" t="s">
        <v>147</v>
      </c>
      <c r="AD3051" s="9" t="s">
        <v>148</v>
      </c>
      <c r="AE3051" s="9"/>
      <c r="AF3051" s="9" t="s">
        <v>243</v>
      </c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 t="s">
        <v>324</v>
      </c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 t="s">
        <v>219</v>
      </c>
      <c r="BR3051" s="9"/>
      <c r="BS3051" s="9"/>
      <c r="BT3051" s="9"/>
      <c r="BU3051" s="9"/>
      <c r="BV3051" s="9"/>
      <c r="BW3051" s="9"/>
      <c r="BX3051" s="9"/>
      <c r="BY3051" s="9"/>
      <c r="BZ3051" s="9"/>
      <c r="CA3051" s="10"/>
      <c r="CB3051" s="10" t="str">
        <f t="shared" si="5"/>
        <v/>
      </c>
      <c r="CC3051" s="10"/>
      <c r="CD3051" s="9" t="str">
        <f t="shared" si="2"/>
        <v/>
      </c>
      <c r="CE3051" s="9" t="s">
        <v>232</v>
      </c>
      <c r="CF3051" s="9" t="s">
        <v>225</v>
      </c>
      <c r="CG3051" s="9">
        <f>IF(CF3051="","",VLOOKUP(CF3051,Metadata!$D$2:$H$20,2,FALSE))</f>
        <v>22500</v>
      </c>
      <c r="CH3051" s="9">
        <f>IF(CF3051="","",VLOOKUP(CF3051,Metadata!$D$2:$H$20,4,FALSE))</f>
        <v>20000</v>
      </c>
      <c r="CI3051" s="9">
        <f>IF(CF3051="","",VLOOKUP(CF3051,Metadata!$D$2:$H$20,5,FALSE))</f>
        <v>25000</v>
      </c>
      <c r="CJ3051" s="9">
        <f t="shared" si="3"/>
        <v>22500</v>
      </c>
      <c r="CK3051" s="9" t="s">
        <v>153</v>
      </c>
      <c r="CL3051" s="10">
        <v>3</v>
      </c>
      <c r="CM3051" s="10">
        <v>2</v>
      </c>
      <c r="CN3051" s="10">
        <v>7</v>
      </c>
      <c r="CO3051" s="10">
        <v>7</v>
      </c>
      <c r="CP3051" s="10">
        <v>7</v>
      </c>
      <c r="CQ3051" s="10">
        <v>7</v>
      </c>
      <c r="CR3051" s="10">
        <v>3</v>
      </c>
      <c r="CS3051" s="10">
        <v>6</v>
      </c>
      <c r="CT3051" s="10">
        <v>5</v>
      </c>
      <c r="CU3051" s="10">
        <v>7</v>
      </c>
      <c r="CV3051" s="10">
        <v>6</v>
      </c>
      <c r="CW3051" s="10">
        <v>6</v>
      </c>
      <c r="CX3051" s="10">
        <v>5</v>
      </c>
      <c r="CY3051" s="10">
        <v>5</v>
      </c>
      <c r="CZ3051" s="10">
        <v>7</v>
      </c>
      <c r="DA3051" s="10">
        <v>3</v>
      </c>
      <c r="DB3051" s="10">
        <v>4</v>
      </c>
      <c r="DC3051" s="10">
        <v>6</v>
      </c>
      <c r="DD3051" s="10">
        <v>5</v>
      </c>
      <c r="DE3051" s="10">
        <v>7</v>
      </c>
      <c r="DF3051" s="10">
        <v>7</v>
      </c>
      <c r="DG3051" s="10">
        <v>6</v>
      </c>
      <c r="DH3051" s="10">
        <v>7</v>
      </c>
      <c r="DI3051" s="10">
        <v>6</v>
      </c>
      <c r="DJ3051" s="10">
        <v>5</v>
      </c>
      <c r="DK3051" s="10">
        <v>6</v>
      </c>
      <c r="DL3051" s="10">
        <v>4</v>
      </c>
      <c r="DM3051" s="9" t="s">
        <v>154</v>
      </c>
      <c r="DN3051" s="10">
        <v>1995</v>
      </c>
      <c r="DO3051" s="9">
        <f t="shared" si="9"/>
        <v>26</v>
      </c>
      <c r="DP3051" s="9" t="s">
        <v>155</v>
      </c>
      <c r="DQ3051" s="9" t="s">
        <v>227</v>
      </c>
      <c r="DR3051" s="9" t="s">
        <v>157</v>
      </c>
      <c r="DS3051" s="9" t="s">
        <v>137</v>
      </c>
      <c r="DT3051" s="9" t="s">
        <v>657</v>
      </c>
      <c r="DU3051" s="9" t="s">
        <v>168</v>
      </c>
      <c r="DV3051" s="9" t="str">
        <f>VLOOKUP(DU3051,Metadata!$B$2:$C$7,2,FALSE)</f>
        <v>0 - 3 years</v>
      </c>
    </row>
    <row r="3052" spans="1:126">
      <c r="A3052" s="13">
        <v>3051</v>
      </c>
      <c r="B3052" s="9" t="s">
        <v>135</v>
      </c>
      <c r="C3052" s="9" t="str">
        <f>VLOOKUP(B3052,Metadata!$M$2:$N$6,2,FALSE)</f>
        <v>Permanent Employee</v>
      </c>
      <c r="D3052" s="9" t="s">
        <v>159</v>
      </c>
      <c r="E3052" s="9" t="s">
        <v>137</v>
      </c>
      <c r="F3052" s="9" t="s">
        <v>138</v>
      </c>
      <c r="G3052" s="9" t="s">
        <v>140</v>
      </c>
      <c r="H3052" s="9" t="str">
        <f>IF(G3052="","",VLOOKUP(G3052,Metadata!$J$2:$K$22,2,FALSE))</f>
        <v>Lisbon Metropolitan Area</v>
      </c>
      <c r="I3052" s="9" t="s">
        <v>138</v>
      </c>
      <c r="J3052" s="9" t="str">
        <f>IF(I3052="","",VLOOKUP(I3052,Metadata!$P$2:$Q$43,2,FALSE))</f>
        <v>Europe</v>
      </c>
      <c r="K3052" s="9" t="str">
        <f t="shared" si="0"/>
        <v>Portugal</v>
      </c>
      <c r="L3052" s="9" t="s">
        <v>140</v>
      </c>
      <c r="M3052" s="9" t="str">
        <f>IF(L3052="","",VLOOKUP(L3052,Metadata!$J$2:$K$22,2,FALSE))</f>
        <v>Lisbon Metropolitan Area</v>
      </c>
      <c r="N3052" s="9" t="s">
        <v>214</v>
      </c>
      <c r="O3052" s="9" t="s">
        <v>239</v>
      </c>
      <c r="P3052" s="9" t="s">
        <v>191</v>
      </c>
      <c r="Q3052" s="10" t="str">
        <f t="shared" si="1"/>
        <v>Remote Job (full or flexible)</v>
      </c>
      <c r="R3052" s="10">
        <v>4</v>
      </c>
      <c r="S3052" s="9" t="s">
        <v>161</v>
      </c>
      <c r="T3052" s="9" t="s">
        <v>137</v>
      </c>
      <c r="U3052" s="9" t="str">
        <f>IF(S3052&lt;&gt;"",S3052,IF(T3052&lt;&gt;"",VLOOKUP(T3052,Metadata!$S$2:$T$228,2,FALSE),""))</f>
        <v>Full-Stack Developer</v>
      </c>
      <c r="V3052" s="9" t="s">
        <v>276</v>
      </c>
      <c r="W3052" s="9" t="s">
        <v>137</v>
      </c>
      <c r="X3052" s="9" t="s">
        <v>208</v>
      </c>
      <c r="Y3052" s="9" t="s">
        <v>137</v>
      </c>
      <c r="Z3052" s="9" t="s">
        <v>184</v>
      </c>
      <c r="AA3052" s="9" t="s">
        <v>137</v>
      </c>
      <c r="AB3052" s="9" t="s">
        <v>137</v>
      </c>
      <c r="AC3052" s="9" t="s">
        <v>147</v>
      </c>
      <c r="AD3052" s="9" t="s">
        <v>148</v>
      </c>
      <c r="AE3052" s="9"/>
      <c r="AF3052" s="9"/>
      <c r="AG3052" s="9"/>
      <c r="AH3052" s="9"/>
      <c r="AI3052" s="9"/>
      <c r="AJ3052" s="9" t="s">
        <v>185</v>
      </c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 t="s">
        <v>178</v>
      </c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 t="s">
        <v>199</v>
      </c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10"/>
      <c r="CB3052" s="10" t="str">
        <f t="shared" si="5"/>
        <v/>
      </c>
      <c r="CC3052" s="10"/>
      <c r="CD3052" s="9" t="str">
        <f t="shared" si="2"/>
        <v/>
      </c>
      <c r="CE3052" s="9" t="s">
        <v>151</v>
      </c>
      <c r="CF3052" s="9" t="s">
        <v>236</v>
      </c>
      <c r="CG3052" s="9">
        <f>IF(CF3052="","",VLOOKUP(CF3052,Metadata!$D$2:$H$20,2,FALSE))</f>
        <v>47500</v>
      </c>
      <c r="CH3052" s="9">
        <f>IF(CF3052="","",VLOOKUP(CF3052,Metadata!$D$2:$H$20,4,FALSE))</f>
        <v>45000</v>
      </c>
      <c r="CI3052" s="9">
        <f>IF(CF3052="","",VLOOKUP(CF3052,Metadata!$D$2:$H$20,5,FALSE))</f>
        <v>50000</v>
      </c>
      <c r="CJ3052" s="9">
        <f t="shared" si="3"/>
        <v>47500</v>
      </c>
      <c r="CK3052" s="9" t="s">
        <v>221</v>
      </c>
      <c r="CL3052" s="10">
        <v>5</v>
      </c>
      <c r="CM3052" s="10">
        <v>1</v>
      </c>
      <c r="CN3052" s="10">
        <v>7</v>
      </c>
      <c r="CO3052" s="10">
        <v>5</v>
      </c>
      <c r="CP3052" s="10">
        <v>6</v>
      </c>
      <c r="CQ3052" s="10">
        <v>6</v>
      </c>
      <c r="CR3052" s="10">
        <v>6</v>
      </c>
      <c r="CS3052" s="10">
        <v>6</v>
      </c>
      <c r="CT3052" s="10">
        <v>6</v>
      </c>
      <c r="CU3052" s="10">
        <v>6</v>
      </c>
      <c r="CV3052" s="10">
        <v>4</v>
      </c>
      <c r="CW3052" s="10">
        <v>4</v>
      </c>
      <c r="CX3052" s="10">
        <v>6</v>
      </c>
      <c r="CY3052" s="10">
        <v>4</v>
      </c>
      <c r="CZ3052" s="10">
        <v>6</v>
      </c>
      <c r="DA3052" s="10">
        <v>6</v>
      </c>
      <c r="DB3052" s="10">
        <v>4</v>
      </c>
      <c r="DC3052" s="10">
        <v>6</v>
      </c>
      <c r="DD3052" s="10">
        <v>4</v>
      </c>
      <c r="DE3052" s="10">
        <v>6</v>
      </c>
      <c r="DF3052" s="10">
        <v>4</v>
      </c>
      <c r="DG3052" s="10">
        <v>4</v>
      </c>
      <c r="DH3052" s="10">
        <v>4</v>
      </c>
      <c r="DI3052" s="10">
        <v>6</v>
      </c>
      <c r="DJ3052" s="10">
        <v>4</v>
      </c>
      <c r="DK3052" s="10">
        <v>4</v>
      </c>
      <c r="DL3052" s="10">
        <v>6</v>
      </c>
      <c r="DM3052" s="9" t="s">
        <v>154</v>
      </c>
      <c r="DN3052" s="10">
        <v>1987</v>
      </c>
      <c r="DO3052" s="9">
        <f t="shared" si="9"/>
        <v>34</v>
      </c>
      <c r="DP3052" s="9" t="s">
        <v>155</v>
      </c>
      <c r="DQ3052" s="9" t="s">
        <v>202</v>
      </c>
      <c r="DR3052" s="9" t="s">
        <v>157</v>
      </c>
      <c r="DS3052" s="9" t="s">
        <v>137</v>
      </c>
      <c r="DT3052" s="9" t="s">
        <v>657</v>
      </c>
      <c r="DU3052" s="9" t="s">
        <v>203</v>
      </c>
      <c r="DV3052" s="9" t="str">
        <f>VLOOKUP(DU3052,Metadata!$B$2:$C$7,2,FALSE)</f>
        <v>6+ years</v>
      </c>
    </row>
    <row r="3053" spans="1:126">
      <c r="A3053" s="13">
        <v>3052</v>
      </c>
      <c r="B3053" s="9" t="s">
        <v>171</v>
      </c>
      <c r="C3053" s="9" t="str">
        <f>VLOOKUP(B3053,Metadata!$M$2:$N$6,2,FALSE)</f>
        <v>Contractor</v>
      </c>
      <c r="D3053" s="9" t="s">
        <v>137</v>
      </c>
      <c r="E3053" s="9" t="s">
        <v>159</v>
      </c>
      <c r="F3053" s="9" t="s">
        <v>138</v>
      </c>
      <c r="G3053" s="9" t="s">
        <v>140</v>
      </c>
      <c r="H3053" s="9" t="str">
        <f>IF(G3053="","",VLOOKUP(G3053,Metadata!$J$2:$K$22,2,FALSE))</f>
        <v>Lisbon Metropolitan Area</v>
      </c>
      <c r="I3053" s="9" t="s">
        <v>894</v>
      </c>
      <c r="J3053" s="9" t="str">
        <f>IF(I3053="","",VLOOKUP(I3053,Metadata!$P$2:$Q$43,2,FALSE))</f>
        <v>Europe</v>
      </c>
      <c r="K3053" s="9" t="str">
        <f t="shared" si="0"/>
        <v>International</v>
      </c>
      <c r="L3053" s="9" t="s">
        <v>137</v>
      </c>
      <c r="M3053" s="9" t="str">
        <f>IF(L3053="","",VLOOKUP(L3053,Metadata!$J$2:$K$22,2,FALSE))</f>
        <v/>
      </c>
      <c r="N3053" s="9" t="s">
        <v>141</v>
      </c>
      <c r="O3053" s="9" t="s">
        <v>137</v>
      </c>
      <c r="P3053" s="9" t="s">
        <v>191</v>
      </c>
      <c r="Q3053" s="10" t="str">
        <f t="shared" si="1"/>
        <v>Remote Job (full or flexible)</v>
      </c>
      <c r="R3053" s="10">
        <v>7</v>
      </c>
      <c r="S3053" s="9" t="s">
        <v>143</v>
      </c>
      <c r="T3053" s="9" t="s">
        <v>137</v>
      </c>
      <c r="U3053" s="9" t="str">
        <f>IF(S3053&lt;&gt;"",S3053,IF(T3053&lt;&gt;"",VLOOKUP(T3053,Metadata!$S$2:$T$228,2,FALSE),""))</f>
        <v>Technical Team Leader</v>
      </c>
      <c r="V3053" s="9" t="s">
        <v>162</v>
      </c>
      <c r="W3053" s="9" t="s">
        <v>137</v>
      </c>
      <c r="X3053" s="9" t="s">
        <v>175</v>
      </c>
      <c r="Y3053" s="9" t="s">
        <v>137</v>
      </c>
      <c r="Z3053" s="9" t="s">
        <v>262</v>
      </c>
      <c r="AA3053" s="9" t="s">
        <v>137</v>
      </c>
      <c r="AB3053" s="9" t="s">
        <v>137</v>
      </c>
      <c r="AC3053" s="9"/>
      <c r="AD3053" s="9"/>
      <c r="AE3053" s="9"/>
      <c r="AF3053" s="9"/>
      <c r="AG3053" s="9"/>
      <c r="AH3053" s="9"/>
      <c r="AI3053" s="9"/>
      <c r="AJ3053" s="9"/>
      <c r="AK3053" s="9" t="s">
        <v>302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 t="s">
        <v>303</v>
      </c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10">
        <v>12</v>
      </c>
      <c r="CB3053" s="10" t="str">
        <f t="shared" si="5"/>
        <v>7 to 12 months</v>
      </c>
      <c r="CC3053" s="10">
        <v>35</v>
      </c>
      <c r="CD3053" s="9">
        <f t="shared" si="2"/>
        <v>56000</v>
      </c>
      <c r="CE3053" s="9" t="s">
        <v>137</v>
      </c>
      <c r="CF3053" s="9" t="s">
        <v>137</v>
      </c>
      <c r="CG3053" s="9" t="str">
        <f>IF(CF3053="","",VLOOKUP(CF3053,Metadata!$D$2:$H$20,2,FALSE))</f>
        <v/>
      </c>
      <c r="CH3053" s="9" t="str">
        <f>IF(CF3053="","",VLOOKUP(CF3053,Metadata!$D$2:$H$20,4,FALSE))</f>
        <v/>
      </c>
      <c r="CI3053" s="9" t="str">
        <f>IF(CF3053="","",VLOOKUP(CF3053,Metadata!$D$2:$H$20,5,FALSE))</f>
        <v/>
      </c>
      <c r="CJ3053" s="9">
        <f t="shared" si="3"/>
        <v>56000</v>
      </c>
      <c r="CK3053" s="9" t="s">
        <v>189</v>
      </c>
      <c r="CL3053" s="10">
        <v>7</v>
      </c>
      <c r="CM3053" s="10">
        <v>1</v>
      </c>
      <c r="CN3053" s="10">
        <v>7</v>
      </c>
      <c r="CO3053" s="10">
        <v>7</v>
      </c>
      <c r="CP3053" s="10">
        <v>7</v>
      </c>
      <c r="CQ3053" s="10">
        <v>7</v>
      </c>
      <c r="CR3053" s="10">
        <v>7</v>
      </c>
      <c r="CS3053" s="10">
        <v>7</v>
      </c>
      <c r="CT3053" s="10">
        <v>7</v>
      </c>
      <c r="CU3053" s="10">
        <v>7</v>
      </c>
      <c r="CV3053" s="10">
        <v>7</v>
      </c>
      <c r="CW3053" s="10">
        <v>7</v>
      </c>
      <c r="CX3053" s="10">
        <v>7</v>
      </c>
      <c r="CY3053" s="10">
        <v>7</v>
      </c>
      <c r="CZ3053" s="10">
        <v>7</v>
      </c>
      <c r="DA3053" s="10">
        <v>1</v>
      </c>
      <c r="DB3053" s="10">
        <v>1</v>
      </c>
      <c r="DC3053" s="10">
        <v>1</v>
      </c>
      <c r="DD3053" s="10">
        <v>4</v>
      </c>
      <c r="DE3053" s="10">
        <v>4</v>
      </c>
      <c r="DF3053" s="10">
        <v>4</v>
      </c>
      <c r="DG3053" s="10">
        <v>7</v>
      </c>
      <c r="DH3053" s="10">
        <v>5</v>
      </c>
      <c r="DI3053" s="10">
        <v>7</v>
      </c>
      <c r="DJ3053" s="10">
        <v>1</v>
      </c>
      <c r="DK3053" s="10">
        <v>1</v>
      </c>
      <c r="DL3053" s="10">
        <v>6</v>
      </c>
      <c r="DM3053" s="9" t="s">
        <v>154</v>
      </c>
      <c r="DN3053" s="10">
        <v>1990</v>
      </c>
      <c r="DO3053" s="9">
        <f t="shared" si="9"/>
        <v>31</v>
      </c>
      <c r="DP3053" s="9" t="s">
        <v>155</v>
      </c>
      <c r="DQ3053" s="9" t="s">
        <v>210</v>
      </c>
      <c r="DR3053" s="9" t="s">
        <v>157</v>
      </c>
      <c r="DS3053" s="9" t="s">
        <v>137</v>
      </c>
      <c r="DT3053" s="9" t="s">
        <v>657</v>
      </c>
      <c r="DU3053" s="9" t="s">
        <v>223</v>
      </c>
      <c r="DV3053" s="9" t="str">
        <f>VLOOKUP(DU3053,Metadata!$B$2:$C$7,2,FALSE)</f>
        <v>3 - 6 years</v>
      </c>
    </row>
    <row r="3054" spans="1:126">
      <c r="A3054" s="13">
        <v>3053</v>
      </c>
      <c r="B3054" s="9" t="s">
        <v>135</v>
      </c>
      <c r="C3054" s="9" t="str">
        <f>VLOOKUP(B3054,Metadata!$M$2:$N$6,2,FALSE)</f>
        <v>Permanent Employee</v>
      </c>
      <c r="D3054" s="9" t="s">
        <v>159</v>
      </c>
      <c r="E3054" s="9" t="s">
        <v>137</v>
      </c>
      <c r="F3054" s="9" t="s">
        <v>138</v>
      </c>
      <c r="G3054" s="9" t="s">
        <v>190</v>
      </c>
      <c r="H3054" s="9" t="str">
        <f>IF(G3054="","",VLOOKUP(G3054,Metadata!$J$2:$K$22,2,FALSE))</f>
        <v>North</v>
      </c>
      <c r="I3054" s="9" t="s">
        <v>292</v>
      </c>
      <c r="J3054" s="9" t="str">
        <f>IF(I3054="","",VLOOKUP(I3054,Metadata!$P$2:$Q$43,2,FALSE))</f>
        <v>North America</v>
      </c>
      <c r="K3054" s="9" t="str">
        <f t="shared" si="0"/>
        <v>International</v>
      </c>
      <c r="L3054" s="9" t="s">
        <v>137</v>
      </c>
      <c r="M3054" s="9" t="str">
        <f>IF(L3054="","",VLOOKUP(L3054,Metadata!$J$2:$K$22,2,FALSE))</f>
        <v/>
      </c>
      <c r="N3054" s="9" t="s">
        <v>141</v>
      </c>
      <c r="O3054" s="9" t="s">
        <v>137</v>
      </c>
      <c r="P3054" s="9" t="s">
        <v>191</v>
      </c>
      <c r="Q3054" s="10" t="str">
        <f t="shared" si="1"/>
        <v>Remote Job (full or flexible)</v>
      </c>
      <c r="R3054" s="10">
        <v>6</v>
      </c>
      <c r="S3054" s="9" t="s">
        <v>192</v>
      </c>
      <c r="T3054" s="9" t="s">
        <v>137</v>
      </c>
      <c r="U3054" s="9" t="str">
        <f>IF(S3054&lt;&gt;"",S3054,IF(T3054&lt;&gt;"",VLOOKUP(T3054,Metadata!$S$2:$T$228,2,FALSE),""))</f>
        <v>Back-End Developer</v>
      </c>
      <c r="V3054" s="9" t="s">
        <v>261</v>
      </c>
      <c r="W3054" s="9" t="s">
        <v>137</v>
      </c>
      <c r="X3054" s="9" t="s">
        <v>163</v>
      </c>
      <c r="Y3054" s="9" t="s">
        <v>137</v>
      </c>
      <c r="Z3054" s="9" t="s">
        <v>184</v>
      </c>
      <c r="AA3054" s="9" t="s">
        <v>165</v>
      </c>
      <c r="AB3054" s="9" t="s">
        <v>253</v>
      </c>
      <c r="AC3054" s="9"/>
      <c r="AD3054" s="9" t="s">
        <v>148</v>
      </c>
      <c r="AE3054" s="9"/>
      <c r="AF3054" s="9"/>
      <c r="AG3054" s="9"/>
      <c r="AH3054" s="9"/>
      <c r="AI3054" s="9"/>
      <c r="AJ3054" s="9" t="s">
        <v>185</v>
      </c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 t="s">
        <v>895</v>
      </c>
      <c r="CA3054" s="10"/>
      <c r="CB3054" s="10" t="str">
        <f t="shared" si="5"/>
        <v/>
      </c>
      <c r="CC3054" s="10"/>
      <c r="CD3054" s="9" t="str">
        <f t="shared" si="2"/>
        <v/>
      </c>
      <c r="CE3054" s="9" t="s">
        <v>232</v>
      </c>
      <c r="CF3054" s="9" t="s">
        <v>419</v>
      </c>
      <c r="CG3054" s="9">
        <f>IF(CF3054="","",VLOOKUP(CF3054,Metadata!$D$2:$H$20,2,FALSE))</f>
        <v>62500</v>
      </c>
      <c r="CH3054" s="9">
        <f>IF(CF3054="","",VLOOKUP(CF3054,Metadata!$D$2:$H$20,4,FALSE))</f>
        <v>60000</v>
      </c>
      <c r="CI3054" s="9">
        <f>IF(CF3054="","",VLOOKUP(CF3054,Metadata!$D$2:$H$20,5,FALSE))</f>
        <v>65000</v>
      </c>
      <c r="CJ3054" s="9">
        <f t="shared" si="3"/>
        <v>62500</v>
      </c>
      <c r="CK3054" s="9" t="s">
        <v>201</v>
      </c>
      <c r="CL3054" s="10">
        <v>7</v>
      </c>
      <c r="CM3054" s="10">
        <v>2</v>
      </c>
      <c r="CN3054" s="10">
        <v>7</v>
      </c>
      <c r="CO3054" s="10">
        <v>7</v>
      </c>
      <c r="CP3054" s="10">
        <v>5</v>
      </c>
      <c r="CQ3054" s="10">
        <v>6</v>
      </c>
      <c r="CR3054" s="10">
        <v>6</v>
      </c>
      <c r="CS3054" s="10">
        <v>6</v>
      </c>
      <c r="CT3054" s="10">
        <v>6</v>
      </c>
      <c r="CU3054" s="10">
        <v>7</v>
      </c>
      <c r="CV3054" s="10">
        <v>5</v>
      </c>
      <c r="CW3054" s="10">
        <v>3</v>
      </c>
      <c r="CX3054" s="10">
        <v>6</v>
      </c>
      <c r="CY3054" s="10">
        <v>6</v>
      </c>
      <c r="CZ3054" s="10">
        <v>6</v>
      </c>
      <c r="DA3054" s="10">
        <v>5</v>
      </c>
      <c r="DB3054" s="10">
        <v>4</v>
      </c>
      <c r="DC3054" s="10">
        <v>7</v>
      </c>
      <c r="DD3054" s="10">
        <v>5</v>
      </c>
      <c r="DE3054" s="10">
        <v>7</v>
      </c>
      <c r="DF3054" s="10">
        <v>6</v>
      </c>
      <c r="DG3054" s="10">
        <v>7</v>
      </c>
      <c r="DH3054" s="10">
        <v>5</v>
      </c>
      <c r="DI3054" s="10">
        <v>7</v>
      </c>
      <c r="DJ3054" s="10">
        <v>4</v>
      </c>
      <c r="DK3054" s="10">
        <v>5</v>
      </c>
      <c r="DL3054" s="10">
        <v>5</v>
      </c>
      <c r="DM3054" s="9" t="s">
        <v>154</v>
      </c>
      <c r="DN3054" s="10">
        <v>1990</v>
      </c>
      <c r="DO3054" s="9">
        <f t="shared" si="9"/>
        <v>31</v>
      </c>
      <c r="DP3054" s="9" t="s">
        <v>155</v>
      </c>
      <c r="DQ3054" s="9" t="s">
        <v>156</v>
      </c>
      <c r="DR3054" s="9" t="s">
        <v>157</v>
      </c>
      <c r="DS3054" s="9" t="s">
        <v>137</v>
      </c>
      <c r="DT3054" s="9" t="s">
        <v>657</v>
      </c>
      <c r="DU3054" s="9" t="s">
        <v>203</v>
      </c>
      <c r="DV3054" s="9" t="str">
        <f>VLOOKUP(DU3054,Metadata!$B$2:$C$7,2,FALSE)</f>
        <v>6+ years</v>
      </c>
    </row>
    <row r="3055" spans="1:126">
      <c r="A3055" s="13">
        <v>3054</v>
      </c>
      <c r="B3055" s="9" t="s">
        <v>135</v>
      </c>
      <c r="C3055" s="9" t="str">
        <f>VLOOKUP(B3055,Metadata!$M$2:$N$6,2,FALSE)</f>
        <v>Permanent Employee</v>
      </c>
      <c r="D3055" s="9" t="s">
        <v>136</v>
      </c>
      <c r="E3055" s="9" t="s">
        <v>137</v>
      </c>
      <c r="F3055" s="9" t="s">
        <v>138</v>
      </c>
      <c r="G3055" s="9" t="s">
        <v>140</v>
      </c>
      <c r="H3055" s="9" t="str">
        <f>IF(G3055="","",VLOOKUP(G3055,Metadata!$J$2:$K$22,2,FALSE))</f>
        <v>Lisbon Metropolitan Area</v>
      </c>
      <c r="I3055" s="9" t="s">
        <v>138</v>
      </c>
      <c r="J3055" s="9" t="str">
        <f>IF(I3055="","",VLOOKUP(I3055,Metadata!$P$2:$Q$43,2,FALSE))</f>
        <v>Europe</v>
      </c>
      <c r="K3055" s="9" t="str">
        <f t="shared" si="0"/>
        <v>Portugal</v>
      </c>
      <c r="L3055" s="9" t="s">
        <v>140</v>
      </c>
      <c r="M3055" s="9" t="str">
        <f>IF(L3055="","",VLOOKUP(L3055,Metadata!$J$2:$K$22,2,FALSE))</f>
        <v>Lisbon Metropolitan Area</v>
      </c>
      <c r="N3055" s="9" t="s">
        <v>141</v>
      </c>
      <c r="O3055" s="9" t="s">
        <v>137</v>
      </c>
      <c r="P3055" s="9" t="s">
        <v>142</v>
      </c>
      <c r="Q3055" s="10" t="str">
        <f t="shared" si="1"/>
        <v>Full Office Job</v>
      </c>
      <c r="R3055" s="10">
        <v>7</v>
      </c>
      <c r="S3055" s="9" t="s">
        <v>266</v>
      </c>
      <c r="T3055" s="9" t="s">
        <v>137</v>
      </c>
      <c r="U3055" s="9" t="str">
        <f>IF(S3055&lt;&gt;"",S3055,IF(T3055&lt;&gt;"",VLOOKUP(T3055,Metadata!$S$2:$T$228,2,FALSE),""))</f>
        <v>Data Scientist/Data Engineer</v>
      </c>
      <c r="V3055" s="9" t="s">
        <v>276</v>
      </c>
      <c r="W3055" s="9" t="s">
        <v>137</v>
      </c>
      <c r="X3055" s="9" t="s">
        <v>145</v>
      </c>
      <c r="Y3055" s="9" t="s">
        <v>137</v>
      </c>
      <c r="Z3055" s="9" t="s">
        <v>218</v>
      </c>
      <c r="AA3055" s="9" t="s">
        <v>165</v>
      </c>
      <c r="AB3055" s="9" t="s">
        <v>137</v>
      </c>
      <c r="AC3055" s="9" t="s">
        <v>147</v>
      </c>
      <c r="AD3055" s="9"/>
      <c r="AE3055" s="9"/>
      <c r="AF3055" s="9" t="s">
        <v>243</v>
      </c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 t="s">
        <v>167</v>
      </c>
      <c r="BK3055" s="9"/>
      <c r="BL3055" s="9"/>
      <c r="BM3055" s="9"/>
      <c r="BN3055" s="9"/>
      <c r="BO3055" s="9" t="s">
        <v>257</v>
      </c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10"/>
      <c r="CB3055" s="10" t="str">
        <f t="shared" si="5"/>
        <v/>
      </c>
      <c r="CC3055" s="10"/>
      <c r="CD3055" s="9" t="str">
        <f t="shared" si="2"/>
        <v/>
      </c>
      <c r="CE3055" s="9" t="s">
        <v>168</v>
      </c>
      <c r="CF3055" s="9" t="s">
        <v>152</v>
      </c>
      <c r="CG3055" s="9">
        <f>IF(CF3055="","",VLOOKUP(CF3055,Metadata!$D$2:$H$20,2,FALSE))</f>
        <v>32500</v>
      </c>
      <c r="CH3055" s="9">
        <f>IF(CF3055="","",VLOOKUP(CF3055,Metadata!$D$2:$H$20,4,FALSE))</f>
        <v>30000</v>
      </c>
      <c r="CI3055" s="9">
        <f>IF(CF3055="","",VLOOKUP(CF3055,Metadata!$D$2:$H$20,5,FALSE))</f>
        <v>35000</v>
      </c>
      <c r="CJ3055" s="9">
        <f t="shared" si="3"/>
        <v>32500</v>
      </c>
      <c r="CK3055" s="9" t="s">
        <v>221</v>
      </c>
      <c r="CL3055" s="10">
        <v>3</v>
      </c>
      <c r="CM3055" s="10">
        <v>4</v>
      </c>
      <c r="CN3055" s="10">
        <v>4</v>
      </c>
      <c r="CO3055" s="10">
        <v>7</v>
      </c>
      <c r="CP3055" s="10">
        <v>2</v>
      </c>
      <c r="CQ3055" s="10">
        <v>5</v>
      </c>
      <c r="CR3055" s="10">
        <v>6</v>
      </c>
      <c r="CS3055" s="10">
        <v>6</v>
      </c>
      <c r="CT3055" s="10">
        <v>6</v>
      </c>
      <c r="CU3055" s="10">
        <v>6</v>
      </c>
      <c r="CV3055" s="10">
        <v>3</v>
      </c>
      <c r="CW3055" s="10">
        <v>3</v>
      </c>
      <c r="CX3055" s="10">
        <v>4</v>
      </c>
      <c r="CY3055" s="10">
        <v>4</v>
      </c>
      <c r="CZ3055" s="10">
        <v>5</v>
      </c>
      <c r="DA3055" s="10">
        <v>4</v>
      </c>
      <c r="DB3055" s="10">
        <v>4</v>
      </c>
      <c r="DC3055" s="10">
        <v>5</v>
      </c>
      <c r="DD3055" s="10">
        <v>4</v>
      </c>
      <c r="DE3055" s="10">
        <v>5</v>
      </c>
      <c r="DF3055" s="10">
        <v>5</v>
      </c>
      <c r="DG3055" s="10">
        <v>6</v>
      </c>
      <c r="DH3055" s="10">
        <v>6</v>
      </c>
      <c r="DI3055" s="10">
        <v>6</v>
      </c>
      <c r="DJ3055" s="10">
        <v>3</v>
      </c>
      <c r="DK3055" s="10">
        <v>4</v>
      </c>
      <c r="DL3055" s="10">
        <v>2</v>
      </c>
      <c r="DM3055" s="9" t="s">
        <v>154</v>
      </c>
      <c r="DN3055" s="10">
        <v>1991</v>
      </c>
      <c r="DO3055" s="9">
        <f t="shared" si="9"/>
        <v>30</v>
      </c>
      <c r="DP3055" s="9" t="s">
        <v>155</v>
      </c>
      <c r="DQ3055" s="9" t="s">
        <v>156</v>
      </c>
      <c r="DR3055" s="9" t="s">
        <v>157</v>
      </c>
      <c r="DS3055" s="9" t="s">
        <v>137</v>
      </c>
      <c r="DT3055" s="9" t="s">
        <v>657</v>
      </c>
      <c r="DU3055" s="9" t="s">
        <v>223</v>
      </c>
      <c r="DV3055" s="9" t="str">
        <f>VLOOKUP(DU3055,Metadata!$B$2:$C$7,2,FALSE)</f>
        <v>3 - 6 years</v>
      </c>
    </row>
    <row r="3056" spans="1:126">
      <c r="A3056" s="13">
        <v>3055</v>
      </c>
      <c r="B3056" s="9" t="s">
        <v>135</v>
      </c>
      <c r="C3056" s="9" t="str">
        <f>VLOOKUP(B3056,Metadata!$M$2:$N$6,2,FALSE)</f>
        <v>Permanent Employee</v>
      </c>
      <c r="D3056" s="9" t="s">
        <v>159</v>
      </c>
      <c r="E3056" s="9" t="s">
        <v>137</v>
      </c>
      <c r="F3056" s="9" t="s">
        <v>138</v>
      </c>
      <c r="G3056" s="9" t="s">
        <v>204</v>
      </c>
      <c r="H3056" s="9" t="str">
        <f>IF(G3056="","",VLOOKUP(G3056,Metadata!$J$2:$K$22,2,FALSE))</f>
        <v>Centre</v>
      </c>
      <c r="I3056" s="9" t="s">
        <v>138</v>
      </c>
      <c r="J3056" s="9" t="str">
        <f>IF(I3056="","",VLOOKUP(I3056,Metadata!$P$2:$Q$43,2,FALSE))</f>
        <v>Europe</v>
      </c>
      <c r="K3056" s="9" t="str">
        <f t="shared" si="0"/>
        <v>Portugal</v>
      </c>
      <c r="L3056" s="9" t="s">
        <v>204</v>
      </c>
      <c r="M3056" s="9" t="str">
        <f>IF(L3056="","",VLOOKUP(L3056,Metadata!$J$2:$K$22,2,FALSE))</f>
        <v>Centre</v>
      </c>
      <c r="N3056" s="9" t="s">
        <v>214</v>
      </c>
      <c r="O3056" s="9" t="s">
        <v>259</v>
      </c>
      <c r="P3056" s="9" t="s">
        <v>142</v>
      </c>
      <c r="Q3056" s="10" t="str">
        <f t="shared" si="1"/>
        <v>Full Office Job</v>
      </c>
      <c r="R3056" s="10">
        <v>4</v>
      </c>
      <c r="S3056" s="9" t="s">
        <v>183</v>
      </c>
      <c r="T3056" s="9" t="s">
        <v>137</v>
      </c>
      <c r="U3056" s="9" t="str">
        <f>IF(S3056&lt;&gt;"",S3056,IF(T3056&lt;&gt;"",VLOOKUP(T3056,Metadata!$S$2:$T$228,2,FALSE),""))</f>
        <v>Product Owner/Product Manager</v>
      </c>
      <c r="V3056" s="9" t="s">
        <v>256</v>
      </c>
      <c r="W3056" s="9" t="s">
        <v>137</v>
      </c>
      <c r="X3056" s="9" t="s">
        <v>175</v>
      </c>
      <c r="Y3056" s="9" t="s">
        <v>137</v>
      </c>
      <c r="Z3056" s="9" t="s">
        <v>164</v>
      </c>
      <c r="AA3056" s="9" t="s">
        <v>165</v>
      </c>
      <c r="AB3056" s="9" t="s">
        <v>137</v>
      </c>
      <c r="AC3056" s="9" t="s">
        <v>147</v>
      </c>
      <c r="AD3056" s="9"/>
      <c r="AE3056" s="9" t="s">
        <v>194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 t="s">
        <v>178</v>
      </c>
      <c r="BB3056" s="9"/>
      <c r="BC3056" s="9"/>
      <c r="BD3056" s="9"/>
      <c r="BE3056" s="9"/>
      <c r="BF3056" s="9"/>
      <c r="BG3056" s="9"/>
      <c r="BH3056" s="9"/>
      <c r="BI3056" s="9"/>
      <c r="BJ3056" s="9" t="s">
        <v>167</v>
      </c>
      <c r="BK3056" s="9" t="s">
        <v>198</v>
      </c>
      <c r="BL3056" s="9" t="s">
        <v>199</v>
      </c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10"/>
      <c r="CB3056" s="10" t="str">
        <f t="shared" si="5"/>
        <v/>
      </c>
      <c r="CC3056" s="10"/>
      <c r="CD3056" s="9" t="str">
        <f t="shared" si="2"/>
        <v/>
      </c>
      <c r="CE3056" s="9" t="s">
        <v>151</v>
      </c>
      <c r="CF3056" s="9" t="s">
        <v>220</v>
      </c>
      <c r="CG3056" s="9">
        <f>IF(CF3056="","",VLOOKUP(CF3056,Metadata!$D$2:$H$20,2,FALSE))</f>
        <v>27500</v>
      </c>
      <c r="CH3056" s="9">
        <f>IF(CF3056="","",VLOOKUP(CF3056,Metadata!$D$2:$H$20,4,FALSE))</f>
        <v>25000</v>
      </c>
      <c r="CI3056" s="9">
        <f>IF(CF3056="","",VLOOKUP(CF3056,Metadata!$D$2:$H$20,5,FALSE))</f>
        <v>30000</v>
      </c>
      <c r="CJ3056" s="9">
        <f t="shared" si="3"/>
        <v>27500</v>
      </c>
      <c r="CK3056" s="9" t="s">
        <v>153</v>
      </c>
      <c r="CL3056" s="10">
        <v>6</v>
      </c>
      <c r="CM3056" s="10">
        <v>5</v>
      </c>
      <c r="CN3056" s="10">
        <v>6</v>
      </c>
      <c r="CO3056" s="10">
        <v>6</v>
      </c>
      <c r="CP3056" s="10">
        <v>6</v>
      </c>
      <c r="CQ3056" s="10">
        <v>6</v>
      </c>
      <c r="CR3056" s="10">
        <v>2</v>
      </c>
      <c r="CS3056" s="10">
        <v>5</v>
      </c>
      <c r="CT3056" s="10">
        <v>7</v>
      </c>
      <c r="CU3056" s="10">
        <v>5</v>
      </c>
      <c r="CV3056" s="10">
        <v>4</v>
      </c>
      <c r="CW3056" s="10">
        <v>3</v>
      </c>
      <c r="CX3056" s="10">
        <v>5</v>
      </c>
      <c r="CY3056" s="10">
        <v>6</v>
      </c>
      <c r="CZ3056" s="10">
        <v>4</v>
      </c>
      <c r="DA3056" s="10">
        <v>1</v>
      </c>
      <c r="DB3056" s="10">
        <v>2</v>
      </c>
      <c r="DC3056" s="10">
        <v>2</v>
      </c>
      <c r="DD3056" s="10">
        <v>5</v>
      </c>
      <c r="DE3056" s="10">
        <v>4</v>
      </c>
      <c r="DF3056" s="10">
        <v>2</v>
      </c>
      <c r="DG3056" s="10">
        <v>5</v>
      </c>
      <c r="DH3056" s="10">
        <v>5</v>
      </c>
      <c r="DI3056" s="10">
        <v>6</v>
      </c>
      <c r="DJ3056" s="10">
        <v>1</v>
      </c>
      <c r="DK3056" s="10">
        <v>1</v>
      </c>
      <c r="DL3056" s="10">
        <v>1</v>
      </c>
      <c r="DM3056" s="9" t="s">
        <v>154</v>
      </c>
      <c r="DN3056" s="10">
        <v>1979</v>
      </c>
      <c r="DO3056" s="9">
        <f t="shared" si="9"/>
        <v>42</v>
      </c>
      <c r="DP3056" s="9" t="s">
        <v>155</v>
      </c>
      <c r="DQ3056" s="9" t="s">
        <v>156</v>
      </c>
      <c r="DR3056" s="9" t="s">
        <v>157</v>
      </c>
      <c r="DS3056" s="9" t="s">
        <v>137</v>
      </c>
      <c r="DT3056" s="9" t="s">
        <v>657</v>
      </c>
      <c r="DU3056" s="9" t="s">
        <v>158</v>
      </c>
      <c r="DV3056" s="9" t="str">
        <f>VLOOKUP(DU3056,Metadata!$B$2:$C$7,2,FALSE)</f>
        <v>6+ years</v>
      </c>
    </row>
    <row r="3057" spans="1:126">
      <c r="A3057" s="13">
        <v>3056</v>
      </c>
      <c r="B3057" s="9" t="s">
        <v>135</v>
      </c>
      <c r="C3057" s="9" t="str">
        <f>VLOOKUP(B3057,Metadata!$M$2:$N$6,2,FALSE)</f>
        <v>Permanent Employee</v>
      </c>
      <c r="D3057" s="9" t="s">
        <v>136</v>
      </c>
      <c r="E3057" s="9" t="s">
        <v>137</v>
      </c>
      <c r="F3057" s="9" t="s">
        <v>138</v>
      </c>
      <c r="G3057" s="9" t="s">
        <v>140</v>
      </c>
      <c r="H3057" s="9" t="str">
        <f>IF(G3057="","",VLOOKUP(G3057,Metadata!$J$2:$K$22,2,FALSE))</f>
        <v>Lisbon Metropolitan Area</v>
      </c>
      <c r="I3057" s="9" t="s">
        <v>138</v>
      </c>
      <c r="J3057" s="9" t="str">
        <f>IF(I3057="","",VLOOKUP(I3057,Metadata!$P$2:$Q$43,2,FALSE))</f>
        <v>Europe</v>
      </c>
      <c r="K3057" s="9" t="str">
        <f t="shared" si="0"/>
        <v>Portugal</v>
      </c>
      <c r="L3057" s="9" t="s">
        <v>140</v>
      </c>
      <c r="M3057" s="9" t="str">
        <f>IF(L3057="","",VLOOKUP(L3057,Metadata!$J$2:$K$22,2,FALSE))</f>
        <v>Lisbon Metropolitan Area</v>
      </c>
      <c r="N3057" s="9" t="s">
        <v>214</v>
      </c>
      <c r="O3057" s="9" t="s">
        <v>259</v>
      </c>
      <c r="P3057" s="9" t="s">
        <v>191</v>
      </c>
      <c r="Q3057" s="10" t="str">
        <f t="shared" si="1"/>
        <v>Remote Job (full or flexible)</v>
      </c>
      <c r="R3057" s="10"/>
      <c r="S3057" s="9" t="s">
        <v>319</v>
      </c>
      <c r="T3057" s="9" t="s">
        <v>137</v>
      </c>
      <c r="U3057" s="9" t="str">
        <f>IF(S3057&lt;&gt;"",S3057,IF(T3057&lt;&gt;"",VLOOKUP(T3057,Metadata!$S$2:$T$228,2,FALSE),""))</f>
        <v>CTO</v>
      </c>
      <c r="V3057" s="9" t="s">
        <v>264</v>
      </c>
      <c r="W3057" s="9" t="s">
        <v>137</v>
      </c>
      <c r="X3057" s="9" t="s">
        <v>145</v>
      </c>
      <c r="Y3057" s="9" t="s">
        <v>137</v>
      </c>
      <c r="Z3057" s="9" t="s">
        <v>262</v>
      </c>
      <c r="AA3057" s="9" t="s">
        <v>165</v>
      </c>
      <c r="AB3057" s="9" t="s">
        <v>137</v>
      </c>
      <c r="AC3057" s="9"/>
      <c r="AD3057" s="9" t="s">
        <v>148</v>
      </c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 t="s">
        <v>367</v>
      </c>
      <c r="BG3057" s="9"/>
      <c r="BH3057" s="9"/>
      <c r="BI3057" s="9"/>
      <c r="BJ3057" s="9"/>
      <c r="BK3057" s="9"/>
      <c r="BL3057" s="9"/>
      <c r="BM3057" s="9"/>
      <c r="BN3057" s="9" t="s">
        <v>186</v>
      </c>
      <c r="BO3057" s="9"/>
      <c r="BP3057" s="9" t="s">
        <v>179</v>
      </c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10"/>
      <c r="CB3057" s="10" t="str">
        <f t="shared" si="5"/>
        <v/>
      </c>
      <c r="CC3057" s="10"/>
      <c r="CD3057" s="9" t="str">
        <f t="shared" si="2"/>
        <v/>
      </c>
      <c r="CE3057" s="9" t="s">
        <v>168</v>
      </c>
      <c r="CF3057" s="9" t="s">
        <v>378</v>
      </c>
      <c r="CG3057" s="9">
        <f>IF(CF3057="","",VLOOKUP(CF3057,Metadata!$D$2:$H$20,2,FALSE))</f>
        <v>97500</v>
      </c>
      <c r="CH3057" s="9">
        <f>IF(CF3057="","",VLOOKUP(CF3057,Metadata!$D$2:$H$20,4,FALSE))</f>
        <v>95000</v>
      </c>
      <c r="CI3057" s="9">
        <f>IF(CF3057="","",VLOOKUP(CF3057,Metadata!$D$2:$H$20,5,FALSE))</f>
        <v>100000</v>
      </c>
      <c r="CJ3057" s="9">
        <f t="shared" si="3"/>
        <v>97500</v>
      </c>
      <c r="CK3057" s="9" t="s">
        <v>189</v>
      </c>
      <c r="CL3057" s="10">
        <v>4</v>
      </c>
      <c r="CM3057" s="10"/>
      <c r="CN3057" s="10">
        <v>6</v>
      </c>
      <c r="CO3057" s="10">
        <v>6</v>
      </c>
      <c r="CP3057" s="10">
        <v>6</v>
      </c>
      <c r="CQ3057" s="10">
        <v>6</v>
      </c>
      <c r="CR3057" s="10">
        <v>6</v>
      </c>
      <c r="CS3057" s="10">
        <v>6</v>
      </c>
      <c r="CT3057" s="10">
        <v>7</v>
      </c>
      <c r="CU3057" s="10">
        <v>6</v>
      </c>
      <c r="CV3057" s="10">
        <v>7</v>
      </c>
      <c r="CW3057" s="10">
        <v>3</v>
      </c>
      <c r="CX3057" s="10">
        <v>5</v>
      </c>
      <c r="CY3057" s="10">
        <v>6</v>
      </c>
      <c r="CZ3057" s="10">
        <v>7</v>
      </c>
      <c r="DA3057" s="10">
        <v>3</v>
      </c>
      <c r="DB3057" s="10">
        <v>3</v>
      </c>
      <c r="DC3057" s="10">
        <v>5</v>
      </c>
      <c r="DD3057" s="10">
        <v>6</v>
      </c>
      <c r="DE3057" s="10">
        <v>6</v>
      </c>
      <c r="DF3057" s="10">
        <v>7</v>
      </c>
      <c r="DG3057" s="10">
        <v>7</v>
      </c>
      <c r="DH3057" s="10">
        <v>7</v>
      </c>
      <c r="DI3057" s="10">
        <v>7</v>
      </c>
      <c r="DJ3057" s="10">
        <v>3</v>
      </c>
      <c r="DK3057" s="10">
        <v>5</v>
      </c>
      <c r="DL3057" s="10">
        <v>5</v>
      </c>
      <c r="DM3057" s="9" t="s">
        <v>154</v>
      </c>
      <c r="DN3057" s="10">
        <v>1992</v>
      </c>
      <c r="DO3057" s="9">
        <f t="shared" si="9"/>
        <v>29</v>
      </c>
      <c r="DP3057" s="9" t="s">
        <v>155</v>
      </c>
      <c r="DQ3057" s="9" t="s">
        <v>156</v>
      </c>
      <c r="DR3057" s="9" t="s">
        <v>157</v>
      </c>
      <c r="DS3057" s="9" t="s">
        <v>137</v>
      </c>
      <c r="DT3057" s="9" t="s">
        <v>657</v>
      </c>
      <c r="DU3057" s="9" t="s">
        <v>223</v>
      </c>
      <c r="DV3057" s="9" t="str">
        <f>VLOOKUP(DU3057,Metadata!$B$2:$C$7,2,FALSE)</f>
        <v>3 - 6 years</v>
      </c>
    </row>
    <row r="3058" spans="1:126">
      <c r="A3058" s="13">
        <v>3057</v>
      </c>
      <c r="B3058" s="9" t="s">
        <v>135</v>
      </c>
      <c r="C3058" s="9" t="str">
        <f>VLOOKUP(B3058,Metadata!$M$2:$N$6,2,FALSE)</f>
        <v>Permanent Employee</v>
      </c>
      <c r="D3058" s="9" t="s">
        <v>159</v>
      </c>
      <c r="E3058" s="9" t="s">
        <v>137</v>
      </c>
      <c r="F3058" s="9" t="s">
        <v>138</v>
      </c>
      <c r="G3058" s="9" t="s">
        <v>172</v>
      </c>
      <c r="H3058" s="9" t="str">
        <f>IF(G3058="","",VLOOKUP(G3058,Metadata!$J$2:$K$22,2,FALSE))</f>
        <v>Porto Metropolitan Area</v>
      </c>
      <c r="I3058" s="9" t="s">
        <v>138</v>
      </c>
      <c r="J3058" s="9" t="str">
        <f>IF(I3058="","",VLOOKUP(I3058,Metadata!$P$2:$Q$43,2,FALSE))</f>
        <v>Europe</v>
      </c>
      <c r="K3058" s="9" t="str">
        <f t="shared" si="0"/>
        <v>Portugal</v>
      </c>
      <c r="L3058" s="9" t="s">
        <v>172</v>
      </c>
      <c r="M3058" s="9" t="str">
        <f>IF(L3058="","",VLOOKUP(L3058,Metadata!$J$2:$K$22,2,FALSE))</f>
        <v>Porto Metropolitan Area</v>
      </c>
      <c r="N3058" s="9" t="s">
        <v>141</v>
      </c>
      <c r="O3058" s="9" t="s">
        <v>137</v>
      </c>
      <c r="P3058" s="9" t="s">
        <v>142</v>
      </c>
      <c r="Q3058" s="10" t="str">
        <f t="shared" si="1"/>
        <v>Full Office Job</v>
      </c>
      <c r="R3058" s="10">
        <v>5</v>
      </c>
      <c r="S3058" s="9" t="s">
        <v>192</v>
      </c>
      <c r="T3058" s="9" t="s">
        <v>137</v>
      </c>
      <c r="U3058" s="9" t="str">
        <f>IF(S3058&lt;&gt;"",S3058,IF(T3058&lt;&gt;"",VLOOKUP(T3058,Metadata!$S$2:$T$228,2,FALSE),""))</f>
        <v>Back-End Developer</v>
      </c>
      <c r="V3058" s="9" t="s">
        <v>323</v>
      </c>
      <c r="W3058" s="9" t="s">
        <v>137</v>
      </c>
      <c r="X3058" s="9" t="s">
        <v>163</v>
      </c>
      <c r="Y3058" s="9" t="s">
        <v>137</v>
      </c>
      <c r="Z3058" s="9" t="s">
        <v>262</v>
      </c>
      <c r="AA3058" s="9" t="s">
        <v>137</v>
      </c>
      <c r="AB3058" s="9" t="s">
        <v>253</v>
      </c>
      <c r="AC3058" s="9" t="s">
        <v>147</v>
      </c>
      <c r="AD3058" s="9"/>
      <c r="AE3058" s="9" t="s">
        <v>194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198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10"/>
      <c r="CB3058" s="10" t="str">
        <f t="shared" si="5"/>
        <v/>
      </c>
      <c r="CC3058" s="10"/>
      <c r="CD3058" s="9" t="str">
        <f t="shared" si="2"/>
        <v/>
      </c>
      <c r="CE3058" s="9" t="s">
        <v>232</v>
      </c>
      <c r="CF3058" s="9" t="s">
        <v>188</v>
      </c>
      <c r="CG3058" s="9">
        <f>IF(CF3058="","",VLOOKUP(CF3058,Metadata!$D$2:$H$20,2,FALSE))</f>
        <v>17500</v>
      </c>
      <c r="CH3058" s="9">
        <f>IF(CF3058="","",VLOOKUP(CF3058,Metadata!$D$2:$H$20,4,FALSE))</f>
        <v>15000</v>
      </c>
      <c r="CI3058" s="9">
        <f>IF(CF3058="","",VLOOKUP(CF3058,Metadata!$D$2:$H$20,5,FALSE))</f>
        <v>20000</v>
      </c>
      <c r="CJ3058" s="9">
        <f t="shared" si="3"/>
        <v>17500</v>
      </c>
      <c r="CK3058" s="9" t="s">
        <v>153</v>
      </c>
      <c r="CL3058" s="10">
        <v>1</v>
      </c>
      <c r="CM3058" s="10">
        <v>3</v>
      </c>
      <c r="CN3058" s="10">
        <v>6</v>
      </c>
      <c r="CO3058" s="10">
        <v>7</v>
      </c>
      <c r="CP3058" s="10">
        <v>6</v>
      </c>
      <c r="CQ3058" s="10">
        <v>6</v>
      </c>
      <c r="CR3058" s="10">
        <v>5</v>
      </c>
      <c r="CS3058" s="10">
        <v>4</v>
      </c>
      <c r="CT3058" s="10">
        <v>5</v>
      </c>
      <c r="CU3058" s="10">
        <v>4</v>
      </c>
      <c r="CV3058" s="10">
        <v>5</v>
      </c>
      <c r="CW3058" s="10">
        <v>4</v>
      </c>
      <c r="CX3058" s="10">
        <v>7</v>
      </c>
      <c r="CY3058" s="10">
        <v>6</v>
      </c>
      <c r="CZ3058" s="10">
        <v>4</v>
      </c>
      <c r="DA3058" s="10">
        <v>5</v>
      </c>
      <c r="DB3058" s="10">
        <v>6</v>
      </c>
      <c r="DC3058" s="10">
        <v>7</v>
      </c>
      <c r="DD3058" s="10">
        <v>1</v>
      </c>
      <c r="DE3058" s="10">
        <v>6</v>
      </c>
      <c r="DF3058" s="10">
        <v>6</v>
      </c>
      <c r="DG3058" s="10">
        <v>4</v>
      </c>
      <c r="DH3058" s="10">
        <v>5</v>
      </c>
      <c r="DI3058" s="10">
        <v>7</v>
      </c>
      <c r="DJ3058" s="10">
        <v>4</v>
      </c>
      <c r="DK3058" s="10">
        <v>6</v>
      </c>
      <c r="DL3058" s="10">
        <v>7</v>
      </c>
      <c r="DM3058" s="9" t="s">
        <v>154</v>
      </c>
      <c r="DN3058" s="10">
        <v>1997</v>
      </c>
      <c r="DO3058" s="9">
        <f t="shared" si="9"/>
        <v>24</v>
      </c>
      <c r="DP3058" s="9" t="s">
        <v>155</v>
      </c>
      <c r="DQ3058" s="9" t="s">
        <v>156</v>
      </c>
      <c r="DR3058" s="9" t="s">
        <v>157</v>
      </c>
      <c r="DS3058" s="9" t="s">
        <v>137</v>
      </c>
      <c r="DT3058" s="9" t="s">
        <v>657</v>
      </c>
      <c r="DU3058" s="9" t="s">
        <v>233</v>
      </c>
      <c r="DV3058" s="9" t="str">
        <f>VLOOKUP(DU3058,Metadata!$B$2:$C$7,2,FALSE)</f>
        <v>0 - 3 years</v>
      </c>
    </row>
    <row r="3059" spans="1:126">
      <c r="A3059" s="13">
        <v>3058</v>
      </c>
      <c r="B3059" s="9" t="s">
        <v>135</v>
      </c>
      <c r="C3059" s="9" t="str">
        <f>VLOOKUP(B3059,Metadata!$M$2:$N$6,2,FALSE)</f>
        <v>Permanent Employee</v>
      </c>
      <c r="D3059" s="9" t="s">
        <v>159</v>
      </c>
      <c r="E3059" s="9" t="s">
        <v>137</v>
      </c>
      <c r="F3059" s="9" t="s">
        <v>138</v>
      </c>
      <c r="G3059" s="9" t="s">
        <v>140</v>
      </c>
      <c r="H3059" s="9" t="str">
        <f>IF(G3059="","",VLOOKUP(G3059,Metadata!$J$2:$K$22,2,FALSE))</f>
        <v>Lisbon Metropolitan Area</v>
      </c>
      <c r="I3059" s="9" t="s">
        <v>292</v>
      </c>
      <c r="J3059" s="9" t="str">
        <f>IF(I3059="","",VLOOKUP(I3059,Metadata!$P$2:$Q$43,2,FALSE))</f>
        <v>North America</v>
      </c>
      <c r="K3059" s="9" t="str">
        <f t="shared" si="0"/>
        <v>International</v>
      </c>
      <c r="L3059" s="9" t="s">
        <v>137</v>
      </c>
      <c r="M3059" s="9" t="str">
        <f>IF(L3059="","",VLOOKUP(L3059,Metadata!$J$2:$K$22,2,FALSE))</f>
        <v/>
      </c>
      <c r="N3059" s="9" t="s">
        <v>141</v>
      </c>
      <c r="O3059" s="9" t="s">
        <v>137</v>
      </c>
      <c r="P3059" s="9" t="s">
        <v>191</v>
      </c>
      <c r="Q3059" s="10" t="str">
        <f t="shared" si="1"/>
        <v>Remote Job (full or flexible)</v>
      </c>
      <c r="R3059" s="10">
        <v>5</v>
      </c>
      <c r="S3059" s="9" t="s">
        <v>137</v>
      </c>
      <c r="T3059" s="9" t="s">
        <v>390</v>
      </c>
      <c r="U3059" s="9" t="str">
        <f>IF(S3059&lt;&gt;"",S3059,IF(T3059&lt;&gt;"",VLOOKUP(T3059,Metadata!$S$2:$T$228,2,FALSE),""))</f>
        <v>Technical Team Leader</v>
      </c>
      <c r="V3059" s="9" t="s">
        <v>261</v>
      </c>
      <c r="W3059" s="9" t="s">
        <v>137</v>
      </c>
      <c r="X3059" s="9" t="s">
        <v>242</v>
      </c>
      <c r="Y3059" s="9" t="s">
        <v>137</v>
      </c>
      <c r="Z3059" s="9" t="s">
        <v>146</v>
      </c>
      <c r="AA3059" s="9" t="s">
        <v>137</v>
      </c>
      <c r="AB3059" s="9" t="s">
        <v>137</v>
      </c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 t="s">
        <v>150</v>
      </c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 t="s">
        <v>150</v>
      </c>
      <c r="BZ3059" s="9" t="s">
        <v>137</v>
      </c>
      <c r="CA3059" s="10"/>
      <c r="CB3059" s="10" t="str">
        <f t="shared" si="5"/>
        <v/>
      </c>
      <c r="CC3059" s="10"/>
      <c r="CD3059" s="9" t="str">
        <f t="shared" si="2"/>
        <v/>
      </c>
      <c r="CE3059" s="9" t="s">
        <v>232</v>
      </c>
      <c r="CF3059" s="9" t="s">
        <v>236</v>
      </c>
      <c r="CG3059" s="9">
        <f>IF(CF3059="","",VLOOKUP(CF3059,Metadata!$D$2:$H$20,2,FALSE))</f>
        <v>47500</v>
      </c>
      <c r="CH3059" s="9">
        <f>IF(CF3059="","",VLOOKUP(CF3059,Metadata!$D$2:$H$20,4,FALSE))</f>
        <v>45000</v>
      </c>
      <c r="CI3059" s="9">
        <f>IF(CF3059="","",VLOOKUP(CF3059,Metadata!$D$2:$H$20,5,FALSE))</f>
        <v>50000</v>
      </c>
      <c r="CJ3059" s="9">
        <f t="shared" si="3"/>
        <v>47500</v>
      </c>
      <c r="CK3059" s="9" t="s">
        <v>201</v>
      </c>
      <c r="CL3059" s="10">
        <v>5</v>
      </c>
      <c r="CM3059" s="10">
        <v>1</v>
      </c>
      <c r="CN3059" s="10">
        <v>7</v>
      </c>
      <c r="CO3059" s="10">
        <v>6</v>
      </c>
      <c r="CP3059" s="10">
        <v>6</v>
      </c>
      <c r="CQ3059" s="10">
        <v>6</v>
      </c>
      <c r="CR3059" s="10">
        <v>5</v>
      </c>
      <c r="CS3059" s="10">
        <v>6</v>
      </c>
      <c r="CT3059" s="10">
        <v>6</v>
      </c>
      <c r="CU3059" s="10">
        <v>6</v>
      </c>
      <c r="CV3059" s="10">
        <v>5</v>
      </c>
      <c r="CW3059" s="10">
        <v>3</v>
      </c>
      <c r="CX3059" s="10">
        <v>7</v>
      </c>
      <c r="CY3059" s="10">
        <v>6</v>
      </c>
      <c r="CZ3059" s="10">
        <v>6</v>
      </c>
      <c r="DA3059" s="10">
        <v>4</v>
      </c>
      <c r="DB3059" s="10">
        <v>4</v>
      </c>
      <c r="DC3059" s="10">
        <v>5</v>
      </c>
      <c r="DD3059" s="10">
        <v>5</v>
      </c>
      <c r="DE3059" s="10">
        <v>3</v>
      </c>
      <c r="DF3059" s="10">
        <v>6</v>
      </c>
      <c r="DG3059" s="10">
        <v>6</v>
      </c>
      <c r="DH3059" s="10">
        <v>6</v>
      </c>
      <c r="DI3059" s="10">
        <v>4</v>
      </c>
      <c r="DJ3059" s="10">
        <v>6</v>
      </c>
      <c r="DK3059" s="10">
        <v>5</v>
      </c>
      <c r="DL3059" s="10">
        <v>1</v>
      </c>
      <c r="DM3059" s="9" t="s">
        <v>154</v>
      </c>
      <c r="DN3059" s="10">
        <v>1989</v>
      </c>
      <c r="DO3059" s="9">
        <f t="shared" si="9"/>
        <v>32</v>
      </c>
      <c r="DP3059" s="9" t="s">
        <v>155</v>
      </c>
      <c r="DQ3059" s="9" t="s">
        <v>156</v>
      </c>
      <c r="DR3059" s="9" t="s">
        <v>157</v>
      </c>
      <c r="DS3059" s="9" t="s">
        <v>137</v>
      </c>
      <c r="DT3059" s="9" t="s">
        <v>657</v>
      </c>
      <c r="DU3059" s="9" t="s">
        <v>158</v>
      </c>
      <c r="DV3059" s="9" t="str">
        <f>VLOOKUP(DU3059,Metadata!$B$2:$C$7,2,FALSE)</f>
        <v>6+ years</v>
      </c>
    </row>
    <row r="3060" spans="1:126">
      <c r="A3060" s="13">
        <v>3059</v>
      </c>
      <c r="B3060" s="9" t="s">
        <v>171</v>
      </c>
      <c r="C3060" s="9" t="str">
        <f>VLOOKUP(B3060,Metadata!$M$2:$N$6,2,FALSE)</f>
        <v>Contractor</v>
      </c>
      <c r="D3060" s="9" t="s">
        <v>137</v>
      </c>
      <c r="E3060" s="9" t="s">
        <v>136</v>
      </c>
      <c r="F3060" s="9" t="s">
        <v>138</v>
      </c>
      <c r="G3060" s="9" t="s">
        <v>140</v>
      </c>
      <c r="H3060" s="9" t="str">
        <f>IF(G3060="","",VLOOKUP(G3060,Metadata!$J$2:$K$22,2,FALSE))</f>
        <v>Lisbon Metropolitan Area</v>
      </c>
      <c r="I3060" s="9" t="s">
        <v>138</v>
      </c>
      <c r="J3060" s="9" t="str">
        <f>IF(I3060="","",VLOOKUP(I3060,Metadata!$P$2:$Q$43,2,FALSE))</f>
        <v>Europe</v>
      </c>
      <c r="K3060" s="9" t="str">
        <f t="shared" si="0"/>
        <v>Portugal</v>
      </c>
      <c r="L3060" s="9" t="s">
        <v>140</v>
      </c>
      <c r="M3060" s="9" t="str">
        <f>IF(L3060="","",VLOOKUP(L3060,Metadata!$J$2:$K$22,2,FALSE))</f>
        <v>Lisbon Metropolitan Area</v>
      </c>
      <c r="N3060" s="9" t="s">
        <v>141</v>
      </c>
      <c r="O3060" s="9" t="s">
        <v>137</v>
      </c>
      <c r="P3060" s="9" t="s">
        <v>142</v>
      </c>
      <c r="Q3060" s="10" t="str">
        <f t="shared" si="1"/>
        <v>Full Office Job</v>
      </c>
      <c r="R3060" s="10">
        <v>5</v>
      </c>
      <c r="S3060" s="9" t="s">
        <v>229</v>
      </c>
      <c r="T3060" s="9" t="s">
        <v>137</v>
      </c>
      <c r="U3060" s="9" t="str">
        <f>IF(S3060&lt;&gt;"",S3060,IF(T3060&lt;&gt;"",VLOOKUP(T3060,Metadata!$S$2:$T$228,2,FALSE),""))</f>
        <v>Project Manager</v>
      </c>
      <c r="V3060" s="9" t="s">
        <v>162</v>
      </c>
      <c r="W3060" s="9" t="s">
        <v>137</v>
      </c>
      <c r="X3060" s="9" t="s">
        <v>163</v>
      </c>
      <c r="Y3060" s="9" t="s">
        <v>137</v>
      </c>
      <c r="Z3060" s="9" t="s">
        <v>262</v>
      </c>
      <c r="AA3060" s="9" t="s">
        <v>137</v>
      </c>
      <c r="AB3060" s="9" t="s">
        <v>137</v>
      </c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 t="s">
        <v>150</v>
      </c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 t="s">
        <v>150</v>
      </c>
      <c r="BZ3060" s="9" t="s">
        <v>137</v>
      </c>
      <c r="CA3060" s="10">
        <v>24</v>
      </c>
      <c r="CB3060" s="10" t="str">
        <f t="shared" si="5"/>
        <v>13 to 24 monthts</v>
      </c>
      <c r="CC3060" s="10">
        <v>27.5</v>
      </c>
      <c r="CD3060" s="9">
        <f t="shared" si="2"/>
        <v>44000</v>
      </c>
      <c r="CE3060" s="9"/>
      <c r="CF3060" s="9" t="s">
        <v>137</v>
      </c>
      <c r="CG3060" s="9" t="str">
        <f>IF(CF3060="","",VLOOKUP(CF3060,Metadata!$D$2:$H$20,2,FALSE))</f>
        <v/>
      </c>
      <c r="CH3060" s="9" t="str">
        <f>IF(CF3060="","",VLOOKUP(CF3060,Metadata!$D$2:$H$20,4,FALSE))</f>
        <v/>
      </c>
      <c r="CI3060" s="9" t="str">
        <f>IF(CF3060="","",VLOOKUP(CF3060,Metadata!$D$2:$H$20,5,FALSE))</f>
        <v/>
      </c>
      <c r="CJ3060" s="9">
        <f t="shared" si="3"/>
        <v>44000</v>
      </c>
      <c r="CK3060" s="9" t="s">
        <v>153</v>
      </c>
      <c r="CL3060" s="10">
        <v>4</v>
      </c>
      <c r="CM3060" s="10">
        <v>3</v>
      </c>
      <c r="CN3060" s="10">
        <v>5</v>
      </c>
      <c r="CO3060" s="10">
        <v>6</v>
      </c>
      <c r="CP3060" s="10">
        <v>7</v>
      </c>
      <c r="CQ3060" s="10">
        <v>5</v>
      </c>
      <c r="CR3060" s="10">
        <v>5</v>
      </c>
      <c r="CS3060" s="10">
        <v>6</v>
      </c>
      <c r="CT3060" s="10">
        <v>5</v>
      </c>
      <c r="CU3060" s="10">
        <v>3</v>
      </c>
      <c r="CV3060" s="10">
        <v>3</v>
      </c>
      <c r="CW3060" s="10">
        <v>2</v>
      </c>
      <c r="CX3060" s="10">
        <v>6</v>
      </c>
      <c r="CY3060" s="10">
        <v>2</v>
      </c>
      <c r="CZ3060" s="10">
        <v>6</v>
      </c>
      <c r="DA3060" s="10">
        <v>3</v>
      </c>
      <c r="DB3060" s="10">
        <v>2</v>
      </c>
      <c r="DC3060" s="10">
        <v>6</v>
      </c>
      <c r="DD3060" s="10">
        <v>2</v>
      </c>
      <c r="DE3060" s="10">
        <v>6</v>
      </c>
      <c r="DF3060" s="10">
        <v>6</v>
      </c>
      <c r="DG3060" s="10">
        <v>6</v>
      </c>
      <c r="DH3060" s="10">
        <v>5</v>
      </c>
      <c r="DI3060" s="10">
        <v>6</v>
      </c>
      <c r="DJ3060" s="10">
        <v>2</v>
      </c>
      <c r="DK3060" s="10">
        <v>3</v>
      </c>
      <c r="DL3060" s="10">
        <v>3</v>
      </c>
      <c r="DM3060" s="9" t="s">
        <v>154</v>
      </c>
      <c r="DN3060" s="10">
        <v>1980</v>
      </c>
      <c r="DO3060" s="9">
        <f t="shared" si="9"/>
        <v>41</v>
      </c>
      <c r="DP3060" s="9" t="s">
        <v>155</v>
      </c>
      <c r="DQ3060" s="9" t="s">
        <v>156</v>
      </c>
      <c r="DR3060" s="9" t="s">
        <v>157</v>
      </c>
      <c r="DS3060" s="9" t="s">
        <v>137</v>
      </c>
      <c r="DT3060" s="9" t="s">
        <v>657</v>
      </c>
      <c r="DU3060" s="9" t="s">
        <v>158</v>
      </c>
      <c r="DV3060" s="9" t="str">
        <f>VLOOKUP(DU3060,Metadata!$B$2:$C$7,2,FALSE)</f>
        <v>6+ years</v>
      </c>
    </row>
    <row r="3061" spans="1:126">
      <c r="A3061" s="13">
        <v>3060</v>
      </c>
      <c r="B3061" s="9" t="s">
        <v>135</v>
      </c>
      <c r="C3061" s="9" t="str">
        <f>VLOOKUP(B3061,Metadata!$M$2:$N$6,2,FALSE)</f>
        <v>Permanent Employee</v>
      </c>
      <c r="D3061" s="9" t="s">
        <v>159</v>
      </c>
      <c r="E3061" s="9" t="s">
        <v>137</v>
      </c>
      <c r="F3061" s="9" t="s">
        <v>138</v>
      </c>
      <c r="G3061" s="9" t="s">
        <v>140</v>
      </c>
      <c r="H3061" s="9" t="str">
        <f>IF(G3061="","",VLOOKUP(G3061,Metadata!$J$2:$K$22,2,FALSE))</f>
        <v>Lisbon Metropolitan Area</v>
      </c>
      <c r="I3061" s="9" t="s">
        <v>138</v>
      </c>
      <c r="J3061" s="9" t="str">
        <f>IF(I3061="","",VLOOKUP(I3061,Metadata!$P$2:$Q$43,2,FALSE))</f>
        <v>Europe</v>
      </c>
      <c r="K3061" s="9" t="str">
        <f t="shared" si="0"/>
        <v>Portugal</v>
      </c>
      <c r="L3061" s="9" t="s">
        <v>283</v>
      </c>
      <c r="M3061" s="9" t="str">
        <f>IF(L3061="","",VLOOKUP(L3061,Metadata!$J$2:$K$22,2,FALSE))</f>
        <v>Lisbon Metropolitan Area</v>
      </c>
      <c r="N3061" s="9" t="s">
        <v>141</v>
      </c>
      <c r="O3061" s="9" t="s">
        <v>137</v>
      </c>
      <c r="P3061" s="9" t="s">
        <v>191</v>
      </c>
      <c r="Q3061" s="10" t="str">
        <f t="shared" si="1"/>
        <v>Remote Job (full or flexible)</v>
      </c>
      <c r="R3061" s="10">
        <v>6</v>
      </c>
      <c r="S3061" s="9" t="s">
        <v>229</v>
      </c>
      <c r="T3061" s="9" t="s">
        <v>137</v>
      </c>
      <c r="U3061" s="9" t="str">
        <f>IF(S3061&lt;&gt;"",S3061,IF(T3061&lt;&gt;"",VLOOKUP(T3061,Metadata!$S$2:$T$228,2,FALSE),""))</f>
        <v>Project Manager</v>
      </c>
      <c r="V3061" s="9" t="s">
        <v>207</v>
      </c>
      <c r="W3061" s="9" t="s">
        <v>137</v>
      </c>
      <c r="X3061" s="9" t="s">
        <v>163</v>
      </c>
      <c r="Y3061" s="9" t="s">
        <v>137</v>
      </c>
      <c r="Z3061" s="9" t="s">
        <v>164</v>
      </c>
      <c r="AA3061" s="9" t="s">
        <v>137</v>
      </c>
      <c r="AB3061" s="9" t="s">
        <v>137</v>
      </c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 t="s">
        <v>150</v>
      </c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 t="s">
        <v>150</v>
      </c>
      <c r="BZ3061" s="9" t="s">
        <v>137</v>
      </c>
      <c r="CA3061" s="10"/>
      <c r="CB3061" s="10" t="str">
        <f t="shared" si="5"/>
        <v/>
      </c>
      <c r="CC3061" s="10"/>
      <c r="CD3061" s="9" t="str">
        <f t="shared" si="2"/>
        <v/>
      </c>
      <c r="CE3061" s="9" t="s">
        <v>151</v>
      </c>
      <c r="CF3061" s="9" t="s">
        <v>365</v>
      </c>
      <c r="CG3061" s="9">
        <f>IF(CF3061="","",VLOOKUP(CF3061,Metadata!$D$2:$H$20,2,FALSE))</f>
        <v>77500</v>
      </c>
      <c r="CH3061" s="9">
        <f>IF(CF3061="","",VLOOKUP(CF3061,Metadata!$D$2:$H$20,4,FALSE))</f>
        <v>75000</v>
      </c>
      <c r="CI3061" s="9">
        <f>IF(CF3061="","",VLOOKUP(CF3061,Metadata!$D$2:$H$20,5,FALSE))</f>
        <v>80000</v>
      </c>
      <c r="CJ3061" s="9">
        <f t="shared" si="3"/>
        <v>77500</v>
      </c>
      <c r="CK3061" s="9" t="s">
        <v>153</v>
      </c>
      <c r="CL3061" s="10">
        <v>5</v>
      </c>
      <c r="CM3061" s="10">
        <v>1</v>
      </c>
      <c r="CN3061" s="10">
        <v>7</v>
      </c>
      <c r="CO3061" s="10">
        <v>7</v>
      </c>
      <c r="CP3061" s="10">
        <v>4</v>
      </c>
      <c r="CQ3061" s="10">
        <v>5</v>
      </c>
      <c r="CR3061" s="10">
        <v>6</v>
      </c>
      <c r="CS3061" s="10">
        <v>6</v>
      </c>
      <c r="CT3061" s="10">
        <v>6</v>
      </c>
      <c r="CU3061" s="10">
        <v>1</v>
      </c>
      <c r="CV3061" s="10">
        <v>4</v>
      </c>
      <c r="CW3061" s="10">
        <v>3</v>
      </c>
      <c r="CX3061" s="10">
        <v>5</v>
      </c>
      <c r="CY3061" s="10">
        <v>4</v>
      </c>
      <c r="CZ3061" s="10">
        <v>5</v>
      </c>
      <c r="DA3061" s="10">
        <v>1</v>
      </c>
      <c r="DB3061" s="10">
        <v>1</v>
      </c>
      <c r="DC3061" s="10">
        <v>5</v>
      </c>
      <c r="DD3061" s="10">
        <v>4</v>
      </c>
      <c r="DE3061" s="10">
        <v>1</v>
      </c>
      <c r="DF3061" s="10">
        <v>4</v>
      </c>
      <c r="DG3061" s="10">
        <v>4</v>
      </c>
      <c r="DH3061" s="10">
        <v>2</v>
      </c>
      <c r="DI3061" s="10">
        <v>4</v>
      </c>
      <c r="DJ3061" s="10">
        <v>2</v>
      </c>
      <c r="DK3061" s="10">
        <v>2</v>
      </c>
      <c r="DL3061" s="10">
        <v>4</v>
      </c>
      <c r="DM3061" s="9" t="s">
        <v>154</v>
      </c>
      <c r="DN3061" s="10">
        <v>1975</v>
      </c>
      <c r="DO3061" s="9">
        <f t="shared" si="9"/>
        <v>46</v>
      </c>
      <c r="DP3061" s="9" t="s">
        <v>155</v>
      </c>
      <c r="DQ3061" s="9" t="s">
        <v>156</v>
      </c>
      <c r="DR3061" s="9" t="s">
        <v>157</v>
      </c>
      <c r="DS3061" s="9" t="s">
        <v>137</v>
      </c>
      <c r="DT3061" s="9" t="s">
        <v>657</v>
      </c>
      <c r="DU3061" s="9" t="s">
        <v>158</v>
      </c>
      <c r="DV3061" s="9" t="str">
        <f>VLOOKUP(DU3061,Metadata!$B$2:$C$7,2,FALSE)</f>
        <v>6+ years</v>
      </c>
    </row>
    <row r="3062" spans="1:126">
      <c r="A3062" s="13">
        <v>3061</v>
      </c>
      <c r="B3062" s="9" t="s">
        <v>135</v>
      </c>
      <c r="C3062" s="9" t="str">
        <f>VLOOKUP(B3062,Metadata!$M$2:$N$6,2,FALSE)</f>
        <v>Permanent Employee</v>
      </c>
      <c r="D3062" s="9" t="s">
        <v>159</v>
      </c>
      <c r="E3062" s="9" t="s">
        <v>137</v>
      </c>
      <c r="F3062" s="9" t="s">
        <v>138</v>
      </c>
      <c r="G3062" s="9" t="s">
        <v>160</v>
      </c>
      <c r="H3062" s="9" t="str">
        <f>IF(G3062="","",VLOOKUP(G3062,Metadata!$J$2:$K$22,2,FALSE))</f>
        <v>Centre</v>
      </c>
      <c r="I3062" s="9" t="s">
        <v>138</v>
      </c>
      <c r="J3062" s="9" t="str">
        <f>IF(I3062="","",VLOOKUP(I3062,Metadata!$P$2:$Q$43,2,FALSE))</f>
        <v>Europe</v>
      </c>
      <c r="K3062" s="9" t="str">
        <f t="shared" si="0"/>
        <v>Portugal</v>
      </c>
      <c r="L3062" s="9" t="s">
        <v>291</v>
      </c>
      <c r="M3062" s="9" t="str">
        <f>IF(L3062="","",VLOOKUP(L3062,Metadata!$J$2:$K$22,2,FALSE))</f>
        <v>Centre</v>
      </c>
      <c r="N3062" s="9" t="s">
        <v>141</v>
      </c>
      <c r="O3062" s="9" t="s">
        <v>137</v>
      </c>
      <c r="P3062" s="9" t="s">
        <v>191</v>
      </c>
      <c r="Q3062" s="10" t="str">
        <f t="shared" si="1"/>
        <v>Remote Job (full or flexible)</v>
      </c>
      <c r="R3062" s="10">
        <v>3</v>
      </c>
      <c r="S3062" s="9" t="s">
        <v>143</v>
      </c>
      <c r="T3062" s="9" t="s">
        <v>137</v>
      </c>
      <c r="U3062" s="9" t="str">
        <f>IF(S3062&lt;&gt;"",S3062,IF(T3062&lt;&gt;"",VLOOKUP(T3062,Metadata!$S$2:$T$228,2,FALSE),""))</f>
        <v>Technical Team Leader</v>
      </c>
      <c r="V3062" s="9" t="s">
        <v>256</v>
      </c>
      <c r="W3062" s="9" t="s">
        <v>137</v>
      </c>
      <c r="X3062" s="9" t="s">
        <v>145</v>
      </c>
      <c r="Y3062" s="9" t="s">
        <v>137</v>
      </c>
      <c r="Z3062" s="9" t="s">
        <v>218</v>
      </c>
      <c r="AA3062" s="9" t="s">
        <v>165</v>
      </c>
      <c r="AB3062" s="9" t="s">
        <v>137</v>
      </c>
      <c r="AC3062" s="9" t="s">
        <v>147</v>
      </c>
      <c r="AD3062" s="9"/>
      <c r="AE3062" s="9" t="s">
        <v>194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 t="s">
        <v>178</v>
      </c>
      <c r="BB3062" s="9"/>
      <c r="BC3062" s="9"/>
      <c r="BD3062" s="9"/>
      <c r="BE3062" s="9"/>
      <c r="BF3062" s="9"/>
      <c r="BG3062" s="9"/>
      <c r="BH3062" s="9"/>
      <c r="BI3062" s="9"/>
      <c r="BJ3062" s="9" t="s">
        <v>167</v>
      </c>
      <c r="BK3062" s="9" t="s">
        <v>198</v>
      </c>
      <c r="BL3062" s="9"/>
      <c r="BM3062" s="9"/>
      <c r="BN3062" s="9" t="s">
        <v>186</v>
      </c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10"/>
      <c r="CB3062" s="10" t="str">
        <f t="shared" si="5"/>
        <v/>
      </c>
      <c r="CC3062" s="10"/>
      <c r="CD3062" s="9" t="str">
        <f t="shared" si="2"/>
        <v/>
      </c>
      <c r="CE3062" s="9" t="s">
        <v>168</v>
      </c>
      <c r="CF3062" s="9" t="s">
        <v>245</v>
      </c>
      <c r="CG3062" s="9">
        <f>IF(CF3062="","",VLOOKUP(CF3062,Metadata!$D$2:$H$20,2,FALSE))</f>
        <v>42500</v>
      </c>
      <c r="CH3062" s="9">
        <f>IF(CF3062="","",VLOOKUP(CF3062,Metadata!$D$2:$H$20,4,FALSE))</f>
        <v>40000</v>
      </c>
      <c r="CI3062" s="9">
        <f>IF(CF3062="","",VLOOKUP(CF3062,Metadata!$D$2:$H$20,5,FALSE))</f>
        <v>45000</v>
      </c>
      <c r="CJ3062" s="9">
        <f t="shared" si="3"/>
        <v>42500</v>
      </c>
      <c r="CK3062" s="9" t="s">
        <v>189</v>
      </c>
      <c r="CL3062" s="10">
        <v>4</v>
      </c>
      <c r="CM3062" s="10">
        <v>3</v>
      </c>
      <c r="CN3062" s="10">
        <v>5</v>
      </c>
      <c r="CO3062" s="10">
        <v>5</v>
      </c>
      <c r="CP3062" s="10">
        <v>5</v>
      </c>
      <c r="CQ3062" s="10">
        <v>5</v>
      </c>
      <c r="CR3062" s="10">
        <v>3</v>
      </c>
      <c r="CS3062" s="10">
        <v>6</v>
      </c>
      <c r="CT3062" s="10">
        <v>6</v>
      </c>
      <c r="CU3062" s="10">
        <v>4</v>
      </c>
      <c r="CV3062" s="10">
        <v>6</v>
      </c>
      <c r="CW3062" s="10">
        <v>4</v>
      </c>
      <c r="CX3062" s="10">
        <v>6</v>
      </c>
      <c r="CY3062" s="10">
        <v>6</v>
      </c>
      <c r="CZ3062" s="10">
        <v>6</v>
      </c>
      <c r="DA3062" s="10">
        <v>7</v>
      </c>
      <c r="DB3062" s="10">
        <v>7</v>
      </c>
      <c r="DC3062" s="10">
        <v>7</v>
      </c>
      <c r="DD3062" s="10">
        <v>5</v>
      </c>
      <c r="DE3062" s="10">
        <v>7</v>
      </c>
      <c r="DF3062" s="10">
        <v>7</v>
      </c>
      <c r="DG3062" s="10">
        <v>7</v>
      </c>
      <c r="DH3062" s="10">
        <v>5</v>
      </c>
      <c r="DI3062" s="10">
        <v>7</v>
      </c>
      <c r="DJ3062" s="10">
        <v>5</v>
      </c>
      <c r="DK3062" s="10">
        <v>7</v>
      </c>
      <c r="DL3062" s="10">
        <v>5</v>
      </c>
      <c r="DM3062" s="9" t="s">
        <v>154</v>
      </c>
      <c r="DN3062" s="10">
        <v>1992</v>
      </c>
      <c r="DO3062" s="9">
        <f t="shared" si="9"/>
        <v>29</v>
      </c>
      <c r="DP3062" s="9" t="s">
        <v>155</v>
      </c>
      <c r="DQ3062" s="9" t="s">
        <v>156</v>
      </c>
      <c r="DR3062" s="9" t="s">
        <v>157</v>
      </c>
      <c r="DS3062" s="9" t="s">
        <v>137</v>
      </c>
      <c r="DT3062" s="9" t="s">
        <v>657</v>
      </c>
      <c r="DU3062" s="9" t="s">
        <v>223</v>
      </c>
      <c r="DV3062" s="9" t="str">
        <f>VLOOKUP(DU3062,Metadata!$B$2:$C$7,2,FALSE)</f>
        <v>3 - 6 years</v>
      </c>
    </row>
    <row r="3063" spans="1:126">
      <c r="A3063" s="13">
        <v>3062</v>
      </c>
      <c r="B3063" s="9" t="s">
        <v>135</v>
      </c>
      <c r="C3063" s="9" t="str">
        <f>VLOOKUP(B3063,Metadata!$M$2:$N$6,2,FALSE)</f>
        <v>Permanent Employee</v>
      </c>
      <c r="D3063" s="9" t="s">
        <v>159</v>
      </c>
      <c r="E3063" s="9" t="s">
        <v>137</v>
      </c>
      <c r="F3063" s="9" t="s">
        <v>138</v>
      </c>
      <c r="G3063" s="9" t="s">
        <v>172</v>
      </c>
      <c r="H3063" s="9" t="str">
        <f>IF(G3063="","",VLOOKUP(G3063,Metadata!$J$2:$K$22,2,FALSE))</f>
        <v>Porto Metropolitan Area</v>
      </c>
      <c r="I3063" s="9" t="s">
        <v>138</v>
      </c>
      <c r="J3063" s="9" t="str">
        <f>IF(I3063="","",VLOOKUP(I3063,Metadata!$P$2:$Q$43,2,FALSE))</f>
        <v>Europe</v>
      </c>
      <c r="K3063" s="9" t="str">
        <f t="shared" si="0"/>
        <v>Portugal</v>
      </c>
      <c r="L3063" s="9" t="s">
        <v>172</v>
      </c>
      <c r="M3063" s="9" t="str">
        <f>IF(L3063="","",VLOOKUP(L3063,Metadata!$J$2:$K$22,2,FALSE))</f>
        <v>Porto Metropolitan Area</v>
      </c>
      <c r="N3063" s="9" t="s">
        <v>141</v>
      </c>
      <c r="O3063" s="9" t="s">
        <v>137</v>
      </c>
      <c r="P3063" s="9" t="s">
        <v>142</v>
      </c>
      <c r="Q3063" s="10" t="str">
        <f t="shared" si="1"/>
        <v>Full Office Job</v>
      </c>
      <c r="R3063" s="10">
        <v>4</v>
      </c>
      <c r="S3063" s="9" t="s">
        <v>143</v>
      </c>
      <c r="T3063" s="9" t="s">
        <v>137</v>
      </c>
      <c r="U3063" s="9" t="str">
        <f>IF(S3063&lt;&gt;"",S3063,IF(T3063&lt;&gt;"",VLOOKUP(T3063,Metadata!$S$2:$T$228,2,FALSE),""))</f>
        <v>Technical Team Leader</v>
      </c>
      <c r="V3063" s="9" t="s">
        <v>234</v>
      </c>
      <c r="W3063" s="9" t="s">
        <v>137</v>
      </c>
      <c r="X3063" s="9" t="s">
        <v>145</v>
      </c>
      <c r="Y3063" s="9" t="s">
        <v>137</v>
      </c>
      <c r="Z3063" s="9" t="s">
        <v>146</v>
      </c>
      <c r="AA3063" s="9" t="s">
        <v>137</v>
      </c>
      <c r="AB3063" s="9" t="s">
        <v>137</v>
      </c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 t="s">
        <v>150</v>
      </c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 t="s">
        <v>150</v>
      </c>
      <c r="BZ3063" s="9" t="s">
        <v>137</v>
      </c>
      <c r="CA3063" s="10"/>
      <c r="CB3063" s="10" t="str">
        <f t="shared" si="5"/>
        <v/>
      </c>
      <c r="CC3063" s="10"/>
      <c r="CD3063" s="9" t="str">
        <f t="shared" si="2"/>
        <v/>
      </c>
      <c r="CE3063" s="9" t="s">
        <v>151</v>
      </c>
      <c r="CF3063" s="9" t="s">
        <v>188</v>
      </c>
      <c r="CG3063" s="9">
        <f>IF(CF3063="","",VLOOKUP(CF3063,Metadata!$D$2:$H$20,2,FALSE))</f>
        <v>17500</v>
      </c>
      <c r="CH3063" s="9">
        <f>IF(CF3063="","",VLOOKUP(CF3063,Metadata!$D$2:$H$20,4,FALSE))</f>
        <v>15000</v>
      </c>
      <c r="CI3063" s="9">
        <f>IF(CF3063="","",VLOOKUP(CF3063,Metadata!$D$2:$H$20,5,FALSE))</f>
        <v>20000</v>
      </c>
      <c r="CJ3063" s="9">
        <f t="shared" si="3"/>
        <v>17500</v>
      </c>
      <c r="CK3063" s="9" t="s">
        <v>153</v>
      </c>
      <c r="CL3063" s="10">
        <v>2</v>
      </c>
      <c r="CM3063" s="10">
        <v>2</v>
      </c>
      <c r="CN3063" s="10">
        <v>7</v>
      </c>
      <c r="CO3063" s="10">
        <v>4</v>
      </c>
      <c r="CP3063" s="10">
        <v>6</v>
      </c>
      <c r="CQ3063" s="10">
        <v>5</v>
      </c>
      <c r="CR3063" s="10">
        <v>5</v>
      </c>
      <c r="CS3063" s="10">
        <v>5</v>
      </c>
      <c r="CT3063" s="10">
        <v>6</v>
      </c>
      <c r="CU3063" s="10">
        <v>6</v>
      </c>
      <c r="CV3063" s="10">
        <v>5</v>
      </c>
      <c r="CW3063" s="10">
        <v>5</v>
      </c>
      <c r="CX3063" s="10">
        <v>6</v>
      </c>
      <c r="CY3063" s="10">
        <v>2</v>
      </c>
      <c r="CZ3063" s="10">
        <v>7</v>
      </c>
      <c r="DA3063" s="10">
        <v>3</v>
      </c>
      <c r="DB3063" s="10">
        <v>3</v>
      </c>
      <c r="DC3063" s="10">
        <v>4</v>
      </c>
      <c r="DD3063" s="10">
        <v>1</v>
      </c>
      <c r="DE3063" s="10">
        <v>1</v>
      </c>
      <c r="DF3063" s="10">
        <v>1</v>
      </c>
      <c r="DG3063" s="10">
        <v>4</v>
      </c>
      <c r="DH3063" s="10">
        <v>7</v>
      </c>
      <c r="DI3063" s="10">
        <v>7</v>
      </c>
      <c r="DJ3063" s="10">
        <v>1</v>
      </c>
      <c r="DK3063" s="10">
        <v>2</v>
      </c>
      <c r="DL3063" s="10">
        <v>1</v>
      </c>
      <c r="DM3063" s="9" t="s">
        <v>154</v>
      </c>
      <c r="DN3063" s="10">
        <v>1991</v>
      </c>
      <c r="DO3063" s="9">
        <f t="shared" si="9"/>
        <v>30</v>
      </c>
      <c r="DP3063" s="9" t="s">
        <v>222</v>
      </c>
      <c r="DQ3063" s="9" t="s">
        <v>227</v>
      </c>
      <c r="DR3063" s="9" t="s">
        <v>342</v>
      </c>
      <c r="DS3063" s="9" t="s">
        <v>137</v>
      </c>
      <c r="DT3063" s="9" t="s">
        <v>657</v>
      </c>
      <c r="DU3063" s="9" t="s">
        <v>223</v>
      </c>
      <c r="DV3063" s="9" t="str">
        <f>VLOOKUP(DU3063,Metadata!$B$2:$C$7,2,FALSE)</f>
        <v>3 - 6 years</v>
      </c>
    </row>
    <row r="3064" spans="1:126">
      <c r="A3064" s="13">
        <v>3063</v>
      </c>
      <c r="B3064" s="9" t="s">
        <v>135</v>
      </c>
      <c r="C3064" s="9" t="str">
        <f>VLOOKUP(B3064,Metadata!$M$2:$N$6,2,FALSE)</f>
        <v>Permanent Employee</v>
      </c>
      <c r="D3064" s="9" t="s">
        <v>136</v>
      </c>
      <c r="E3064" s="9" t="s">
        <v>137</v>
      </c>
      <c r="F3064" s="9" t="s">
        <v>138</v>
      </c>
      <c r="G3064" s="9" t="s">
        <v>140</v>
      </c>
      <c r="H3064" s="9" t="str">
        <f>IF(G3064="","",VLOOKUP(G3064,Metadata!$J$2:$K$22,2,FALSE))</f>
        <v>Lisbon Metropolitan Area</v>
      </c>
      <c r="I3064" s="9" t="s">
        <v>138</v>
      </c>
      <c r="J3064" s="9" t="str">
        <f>IF(I3064="","",VLOOKUP(I3064,Metadata!$P$2:$Q$43,2,FALSE))</f>
        <v>Europe</v>
      </c>
      <c r="K3064" s="9" t="str">
        <f t="shared" si="0"/>
        <v>Portugal</v>
      </c>
      <c r="L3064" s="9" t="s">
        <v>140</v>
      </c>
      <c r="M3064" s="9" t="str">
        <f>IF(L3064="","",VLOOKUP(L3064,Metadata!$J$2:$K$22,2,FALSE))</f>
        <v>Lisbon Metropolitan Area</v>
      </c>
      <c r="N3064" s="9" t="s">
        <v>214</v>
      </c>
      <c r="O3064" s="9" t="s">
        <v>259</v>
      </c>
      <c r="P3064" s="9" t="s">
        <v>142</v>
      </c>
      <c r="Q3064" s="10" t="str">
        <f t="shared" si="1"/>
        <v>Full Office Job</v>
      </c>
      <c r="R3064" s="10">
        <v>6</v>
      </c>
      <c r="S3064" s="9" t="s">
        <v>143</v>
      </c>
      <c r="T3064" s="9" t="s">
        <v>137</v>
      </c>
      <c r="U3064" s="9" t="str">
        <f>IF(S3064&lt;&gt;"",S3064,IF(T3064&lt;&gt;"",VLOOKUP(T3064,Metadata!$S$2:$T$228,2,FALSE),""))</f>
        <v>Technical Team Leader</v>
      </c>
      <c r="V3064" s="9" t="s">
        <v>261</v>
      </c>
      <c r="W3064" s="9" t="s">
        <v>137</v>
      </c>
      <c r="X3064" s="9" t="s">
        <v>145</v>
      </c>
      <c r="Y3064" s="9" t="s">
        <v>137</v>
      </c>
      <c r="Z3064" s="9" t="s">
        <v>184</v>
      </c>
      <c r="AA3064" s="9" t="s">
        <v>137</v>
      </c>
      <c r="AB3064" s="9" t="s">
        <v>253</v>
      </c>
      <c r="AC3064" s="9" t="s">
        <v>147</v>
      </c>
      <c r="AD3064" s="9" t="s">
        <v>148</v>
      </c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 t="s">
        <v>270</v>
      </c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 t="s">
        <v>219</v>
      </c>
      <c r="BR3064" s="9"/>
      <c r="BS3064" s="9"/>
      <c r="BT3064" s="9"/>
      <c r="BU3064" s="9"/>
      <c r="BV3064" s="9"/>
      <c r="BW3064" s="9"/>
      <c r="BX3064" s="9"/>
      <c r="BY3064" s="9"/>
      <c r="BZ3064" s="9"/>
      <c r="CA3064" s="10"/>
      <c r="CB3064" s="10" t="str">
        <f t="shared" si="5"/>
        <v/>
      </c>
      <c r="CC3064" s="10"/>
      <c r="CD3064" s="9" t="str">
        <f t="shared" si="2"/>
        <v/>
      </c>
      <c r="CE3064" s="9" t="s">
        <v>151</v>
      </c>
      <c r="CF3064" s="9" t="s">
        <v>220</v>
      </c>
      <c r="CG3064" s="9">
        <f>IF(CF3064="","",VLOOKUP(CF3064,Metadata!$D$2:$H$20,2,FALSE))</f>
        <v>27500</v>
      </c>
      <c r="CH3064" s="9">
        <f>IF(CF3064="","",VLOOKUP(CF3064,Metadata!$D$2:$H$20,4,FALSE))</f>
        <v>25000</v>
      </c>
      <c r="CI3064" s="9">
        <f>IF(CF3064="","",VLOOKUP(CF3064,Metadata!$D$2:$H$20,5,FALSE))</f>
        <v>30000</v>
      </c>
      <c r="CJ3064" s="9">
        <f t="shared" si="3"/>
        <v>27500</v>
      </c>
      <c r="CK3064" s="9" t="s">
        <v>221</v>
      </c>
      <c r="CL3064" s="10">
        <v>4</v>
      </c>
      <c r="CM3064" s="10">
        <v>3</v>
      </c>
      <c r="CN3064" s="10">
        <v>7</v>
      </c>
      <c r="CO3064" s="10">
        <v>5</v>
      </c>
      <c r="CP3064" s="10">
        <v>5</v>
      </c>
      <c r="CQ3064" s="10">
        <v>7</v>
      </c>
      <c r="CR3064" s="10">
        <v>5</v>
      </c>
      <c r="CS3064" s="10">
        <v>7</v>
      </c>
      <c r="CT3064" s="10">
        <v>6</v>
      </c>
      <c r="CU3064" s="10">
        <v>7</v>
      </c>
      <c r="CV3064" s="10">
        <v>5</v>
      </c>
      <c r="CW3064" s="10">
        <v>7</v>
      </c>
      <c r="CX3064" s="10">
        <v>7</v>
      </c>
      <c r="CY3064" s="10">
        <v>4</v>
      </c>
      <c r="CZ3064" s="10">
        <v>5</v>
      </c>
      <c r="DA3064" s="10">
        <v>6</v>
      </c>
      <c r="DB3064" s="10">
        <v>5</v>
      </c>
      <c r="DC3064" s="10">
        <v>7</v>
      </c>
      <c r="DD3064" s="10">
        <v>6</v>
      </c>
      <c r="DE3064" s="10">
        <v>5</v>
      </c>
      <c r="DF3064" s="10">
        <v>5</v>
      </c>
      <c r="DG3064" s="10">
        <v>7</v>
      </c>
      <c r="DH3064" s="10">
        <v>4</v>
      </c>
      <c r="DI3064" s="10">
        <v>7</v>
      </c>
      <c r="DJ3064" s="10">
        <v>5</v>
      </c>
      <c r="DK3064" s="10">
        <v>5</v>
      </c>
      <c r="DL3064" s="10">
        <v>7</v>
      </c>
      <c r="DM3064" s="9" t="s">
        <v>154</v>
      </c>
      <c r="DN3064" s="10">
        <v>1989</v>
      </c>
      <c r="DO3064" s="9">
        <f t="shared" si="9"/>
        <v>32</v>
      </c>
      <c r="DP3064" s="9" t="s">
        <v>155</v>
      </c>
      <c r="DQ3064" s="9" t="s">
        <v>202</v>
      </c>
      <c r="DR3064" s="9" t="s">
        <v>137</v>
      </c>
      <c r="DS3064" s="9" t="s">
        <v>896</v>
      </c>
      <c r="DT3064" s="9" t="s">
        <v>657</v>
      </c>
      <c r="DU3064" s="9" t="s">
        <v>203</v>
      </c>
      <c r="DV3064" s="9" t="str">
        <f>VLOOKUP(DU3064,Metadata!$B$2:$C$7,2,FALSE)</f>
        <v>6+ years</v>
      </c>
    </row>
    <row r="3065" spans="1:126">
      <c r="A3065" s="13">
        <v>3064</v>
      </c>
      <c r="B3065" s="9" t="s">
        <v>135</v>
      </c>
      <c r="C3065" s="9" t="str">
        <f>VLOOKUP(B3065,Metadata!$M$2:$N$6,2,FALSE)</f>
        <v>Permanent Employee</v>
      </c>
      <c r="D3065" s="9" t="s">
        <v>159</v>
      </c>
      <c r="E3065" s="9" t="s">
        <v>137</v>
      </c>
      <c r="F3065" s="9" t="s">
        <v>138</v>
      </c>
      <c r="G3065" s="9" t="s">
        <v>172</v>
      </c>
      <c r="H3065" s="9" t="str">
        <f>IF(G3065="","",VLOOKUP(G3065,Metadata!$J$2:$K$22,2,FALSE))</f>
        <v>Porto Metropolitan Area</v>
      </c>
      <c r="I3065" s="9" t="s">
        <v>138</v>
      </c>
      <c r="J3065" s="9" t="str">
        <f>IF(I3065="","",VLOOKUP(I3065,Metadata!$P$2:$Q$43,2,FALSE))</f>
        <v>Europe</v>
      </c>
      <c r="K3065" s="9" t="str">
        <f t="shared" si="0"/>
        <v>Portugal</v>
      </c>
      <c r="L3065" s="9" t="s">
        <v>172</v>
      </c>
      <c r="M3065" s="9" t="str">
        <f>IF(L3065="","",VLOOKUP(L3065,Metadata!$J$2:$K$22,2,FALSE))</f>
        <v>Porto Metropolitan Area</v>
      </c>
      <c r="N3065" s="9" t="s">
        <v>141</v>
      </c>
      <c r="O3065" s="9" t="s">
        <v>137</v>
      </c>
      <c r="P3065" s="9" t="s">
        <v>142</v>
      </c>
      <c r="Q3065" s="10" t="str">
        <f t="shared" si="1"/>
        <v>Full Office Job</v>
      </c>
      <c r="R3065" s="10">
        <v>7</v>
      </c>
      <c r="S3065" s="9" t="s">
        <v>313</v>
      </c>
      <c r="T3065" s="9" t="s">
        <v>137</v>
      </c>
      <c r="U3065" s="9" t="str">
        <f>IF(S3065&lt;&gt;"",S3065,IF(T3065&lt;&gt;"",VLOOKUP(T3065,Metadata!$S$2:$T$228,2,FALSE),""))</f>
        <v>Maintenance &amp; Support</v>
      </c>
      <c r="V3065" s="9" t="s">
        <v>144</v>
      </c>
      <c r="W3065" s="9" t="s">
        <v>137</v>
      </c>
      <c r="X3065" s="9" t="s">
        <v>163</v>
      </c>
      <c r="Y3065" s="9" t="s">
        <v>137</v>
      </c>
      <c r="Z3065" s="9" t="s">
        <v>184</v>
      </c>
      <c r="AA3065" s="9" t="s">
        <v>165</v>
      </c>
      <c r="AB3065" s="9" t="s">
        <v>137</v>
      </c>
      <c r="AC3065" s="9" t="s">
        <v>147</v>
      </c>
      <c r="AD3065" s="9"/>
      <c r="AE3065" s="9" t="s">
        <v>194</v>
      </c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 t="s">
        <v>178</v>
      </c>
      <c r="BB3065" s="9"/>
      <c r="BC3065" s="9"/>
      <c r="BD3065" s="9"/>
      <c r="BE3065" s="9"/>
      <c r="BF3065" s="9"/>
      <c r="BG3065" s="9"/>
      <c r="BH3065" s="9"/>
      <c r="BI3065" s="9"/>
      <c r="BJ3065" s="9" t="s">
        <v>167</v>
      </c>
      <c r="BK3065" s="9" t="s">
        <v>198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10"/>
      <c r="CB3065" s="10" t="str">
        <f t="shared" si="5"/>
        <v/>
      </c>
      <c r="CC3065" s="10"/>
      <c r="CD3065" s="9" t="str">
        <f t="shared" si="2"/>
        <v/>
      </c>
      <c r="CE3065" s="9" t="s">
        <v>232</v>
      </c>
      <c r="CF3065" s="9" t="s">
        <v>169</v>
      </c>
      <c r="CG3065" s="9">
        <f>IF(CF3065="","",VLOOKUP(CF3065,Metadata!$D$2:$H$20,2,FALSE))</f>
        <v>12500</v>
      </c>
      <c r="CH3065" s="9">
        <f>IF(CF3065="","",VLOOKUP(CF3065,Metadata!$D$2:$H$20,4,FALSE))</f>
        <v>0</v>
      </c>
      <c r="CI3065" s="9">
        <f>IF(CF3065="","",VLOOKUP(CF3065,Metadata!$D$2:$H$20,5,FALSE))</f>
        <v>15000</v>
      </c>
      <c r="CJ3065" s="9">
        <f t="shared" si="3"/>
        <v>12500</v>
      </c>
      <c r="CK3065" s="9" t="s">
        <v>201</v>
      </c>
      <c r="CL3065" s="10">
        <v>3</v>
      </c>
      <c r="CM3065" s="10">
        <v>5</v>
      </c>
      <c r="CN3065" s="10">
        <v>7</v>
      </c>
      <c r="CO3065" s="10">
        <v>7</v>
      </c>
      <c r="CP3065" s="10">
        <v>7</v>
      </c>
      <c r="CQ3065" s="10">
        <v>7</v>
      </c>
      <c r="CR3065" s="10">
        <v>7</v>
      </c>
      <c r="CS3065" s="10">
        <v>7</v>
      </c>
      <c r="CT3065" s="10">
        <v>7</v>
      </c>
      <c r="CU3065" s="10">
        <v>7</v>
      </c>
      <c r="CV3065" s="10">
        <v>4</v>
      </c>
      <c r="CW3065" s="10">
        <v>7</v>
      </c>
      <c r="CX3065" s="10">
        <v>7</v>
      </c>
      <c r="CY3065" s="10">
        <v>3</v>
      </c>
      <c r="CZ3065" s="10">
        <v>5</v>
      </c>
      <c r="DA3065" s="10">
        <v>7</v>
      </c>
      <c r="DB3065" s="10">
        <v>7</v>
      </c>
      <c r="DC3065" s="10">
        <v>7</v>
      </c>
      <c r="DD3065" s="10">
        <v>7</v>
      </c>
      <c r="DE3065" s="10">
        <v>7</v>
      </c>
      <c r="DF3065" s="10">
        <v>7</v>
      </c>
      <c r="DG3065" s="10">
        <v>7</v>
      </c>
      <c r="DH3065" s="10">
        <v>7</v>
      </c>
      <c r="DI3065" s="10">
        <v>7</v>
      </c>
      <c r="DJ3065" s="10">
        <v>6</v>
      </c>
      <c r="DK3065" s="10">
        <v>6</v>
      </c>
      <c r="DL3065" s="10">
        <v>5</v>
      </c>
      <c r="DM3065" s="9" t="s">
        <v>154</v>
      </c>
      <c r="DN3065" s="10">
        <v>1995</v>
      </c>
      <c r="DO3065" s="9">
        <f t="shared" si="9"/>
        <v>26</v>
      </c>
      <c r="DP3065" s="9" t="s">
        <v>155</v>
      </c>
      <c r="DQ3065" s="9" t="s">
        <v>210</v>
      </c>
      <c r="DR3065" s="9" t="s">
        <v>157</v>
      </c>
      <c r="DS3065" s="9" t="s">
        <v>137</v>
      </c>
      <c r="DT3065" s="9" t="s">
        <v>657</v>
      </c>
      <c r="DU3065" s="9" t="s">
        <v>168</v>
      </c>
      <c r="DV3065" s="9" t="str">
        <f>VLOOKUP(DU3065,Metadata!$B$2:$C$7,2,FALSE)</f>
        <v>0 - 3 years</v>
      </c>
    </row>
    <row r="3066" spans="1:126">
      <c r="A3066" s="13">
        <v>3065</v>
      </c>
      <c r="B3066" s="9" t="s">
        <v>135</v>
      </c>
      <c r="C3066" s="9" t="str">
        <f>VLOOKUP(B3066,Metadata!$M$2:$N$6,2,FALSE)</f>
        <v>Permanent Employee</v>
      </c>
      <c r="D3066" s="9" t="s">
        <v>159</v>
      </c>
      <c r="E3066" s="9" t="s">
        <v>137</v>
      </c>
      <c r="F3066" s="9" t="s">
        <v>138</v>
      </c>
      <c r="G3066" s="9" t="s">
        <v>312</v>
      </c>
      <c r="H3066" s="9" t="str">
        <f>IF(G3066="","",VLOOKUP(G3066,Metadata!$J$2:$K$22,2,FALSE))</f>
        <v>South</v>
      </c>
      <c r="I3066" s="9" t="s">
        <v>897</v>
      </c>
      <c r="J3066" s="9" t="str">
        <f>IF(I3066="","",VLOOKUP(I3066,Metadata!$P$2:$Q$43,2,FALSE))</f>
        <v>Asia</v>
      </c>
      <c r="K3066" s="9" t="str">
        <f t="shared" si="0"/>
        <v>International</v>
      </c>
      <c r="L3066" s="9" t="s">
        <v>137</v>
      </c>
      <c r="M3066" s="9" t="str">
        <f>IF(L3066="","",VLOOKUP(L3066,Metadata!$J$2:$K$22,2,FALSE))</f>
        <v/>
      </c>
      <c r="N3066" s="9" t="s">
        <v>141</v>
      </c>
      <c r="O3066" s="9" t="s">
        <v>137</v>
      </c>
      <c r="P3066" s="9" t="s">
        <v>191</v>
      </c>
      <c r="Q3066" s="10" t="str">
        <f t="shared" si="1"/>
        <v>Remote Job (full or flexible)</v>
      </c>
      <c r="R3066" s="10">
        <v>7</v>
      </c>
      <c r="S3066" s="9" t="s">
        <v>161</v>
      </c>
      <c r="T3066" s="9" t="s">
        <v>137</v>
      </c>
      <c r="U3066" s="9" t="str">
        <f>IF(S3066&lt;&gt;"",S3066,IF(T3066&lt;&gt;"",VLOOKUP(T3066,Metadata!$S$2:$T$228,2,FALSE),""))</f>
        <v>Full-Stack Developer</v>
      </c>
      <c r="V3066" s="9" t="s">
        <v>144</v>
      </c>
      <c r="W3066" s="9" t="s">
        <v>137</v>
      </c>
      <c r="X3066" s="9" t="s">
        <v>163</v>
      </c>
      <c r="Y3066" s="9" t="s">
        <v>137</v>
      </c>
      <c r="Z3066" s="9" t="s">
        <v>262</v>
      </c>
      <c r="AA3066" s="9" t="s">
        <v>165</v>
      </c>
      <c r="AB3066" s="9" t="s">
        <v>137</v>
      </c>
      <c r="AC3066" s="9"/>
      <c r="AD3066" s="9"/>
      <c r="AE3066" s="9"/>
      <c r="AF3066" s="9"/>
      <c r="AG3066" s="9" t="s">
        <v>166</v>
      </c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 t="s">
        <v>178</v>
      </c>
      <c r="BB3066" s="9"/>
      <c r="BC3066" s="9"/>
      <c r="BD3066" s="9"/>
      <c r="BE3066" s="9"/>
      <c r="BF3066" s="9"/>
      <c r="BG3066" s="9"/>
      <c r="BH3066" s="9"/>
      <c r="BI3066" s="9"/>
      <c r="BJ3066" s="9" t="s">
        <v>167</v>
      </c>
      <c r="BK3066" s="9"/>
      <c r="BL3066" s="9"/>
      <c r="BM3066" s="9"/>
      <c r="BN3066" s="9"/>
      <c r="BO3066" s="9"/>
      <c r="BP3066" s="9" t="s">
        <v>179</v>
      </c>
      <c r="BQ3066" s="9"/>
      <c r="BR3066" s="9" t="s">
        <v>247</v>
      </c>
      <c r="BS3066" s="9"/>
      <c r="BT3066" s="9"/>
      <c r="BU3066" s="9"/>
      <c r="BV3066" s="9"/>
      <c r="BW3066" s="9"/>
      <c r="BX3066" s="9"/>
      <c r="BY3066" s="9"/>
      <c r="BZ3066" s="9"/>
      <c r="CA3066" s="10"/>
      <c r="CB3066" s="10" t="str">
        <f t="shared" si="5"/>
        <v/>
      </c>
      <c r="CC3066" s="10"/>
      <c r="CD3066" s="9" t="str">
        <f t="shared" si="2"/>
        <v/>
      </c>
      <c r="CE3066" s="9" t="s">
        <v>168</v>
      </c>
      <c r="CF3066" s="9" t="s">
        <v>152</v>
      </c>
      <c r="CG3066" s="9">
        <f>IF(CF3066="","",VLOOKUP(CF3066,Metadata!$D$2:$H$20,2,FALSE))</f>
        <v>32500</v>
      </c>
      <c r="CH3066" s="9">
        <f>IF(CF3066="","",VLOOKUP(CF3066,Metadata!$D$2:$H$20,4,FALSE))</f>
        <v>30000</v>
      </c>
      <c r="CI3066" s="9">
        <f>IF(CF3066="","",VLOOKUP(CF3066,Metadata!$D$2:$H$20,5,FALSE))</f>
        <v>35000</v>
      </c>
      <c r="CJ3066" s="9">
        <f t="shared" si="3"/>
        <v>32500</v>
      </c>
      <c r="CK3066" s="9" t="s">
        <v>153</v>
      </c>
      <c r="CL3066" s="10">
        <v>4</v>
      </c>
      <c r="CM3066" s="10">
        <v>1</v>
      </c>
      <c r="CN3066" s="10">
        <v>6</v>
      </c>
      <c r="CO3066" s="10">
        <v>6</v>
      </c>
      <c r="CP3066" s="10">
        <v>5</v>
      </c>
      <c r="CQ3066" s="10">
        <v>6</v>
      </c>
      <c r="CR3066" s="10">
        <v>6</v>
      </c>
      <c r="CS3066" s="10">
        <v>6</v>
      </c>
      <c r="CT3066" s="10">
        <v>5</v>
      </c>
      <c r="CU3066" s="10">
        <v>6</v>
      </c>
      <c r="CV3066" s="10">
        <v>5</v>
      </c>
      <c r="CW3066" s="10">
        <v>5</v>
      </c>
      <c r="CX3066" s="10">
        <v>6</v>
      </c>
      <c r="CY3066" s="10">
        <v>5</v>
      </c>
      <c r="CZ3066" s="10">
        <v>5</v>
      </c>
      <c r="DA3066" s="10">
        <v>5</v>
      </c>
      <c r="DB3066" s="10">
        <v>5</v>
      </c>
      <c r="DC3066" s="10">
        <v>5</v>
      </c>
      <c r="DD3066" s="10">
        <v>4</v>
      </c>
      <c r="DE3066" s="10">
        <v>6</v>
      </c>
      <c r="DF3066" s="10">
        <v>6</v>
      </c>
      <c r="DG3066" s="10">
        <v>4</v>
      </c>
      <c r="DH3066" s="10">
        <v>5</v>
      </c>
      <c r="DI3066" s="10">
        <v>5</v>
      </c>
      <c r="DJ3066" s="10">
        <v>4</v>
      </c>
      <c r="DK3066" s="10">
        <v>5</v>
      </c>
      <c r="DL3066" s="10">
        <v>5</v>
      </c>
      <c r="DM3066" s="9" t="s">
        <v>154</v>
      </c>
      <c r="DN3066" s="10">
        <v>1981</v>
      </c>
      <c r="DO3066" s="9">
        <f t="shared" si="9"/>
        <v>40</v>
      </c>
      <c r="DP3066" s="9" t="s">
        <v>155</v>
      </c>
      <c r="DQ3066" s="9" t="s">
        <v>156</v>
      </c>
      <c r="DR3066" s="9" t="s">
        <v>157</v>
      </c>
      <c r="DS3066" s="9" t="s">
        <v>137</v>
      </c>
      <c r="DT3066" s="9" t="s">
        <v>657</v>
      </c>
      <c r="DU3066" s="9" t="s">
        <v>158</v>
      </c>
      <c r="DV3066" s="9" t="str">
        <f>VLOOKUP(DU3066,Metadata!$B$2:$C$7,2,FALSE)</f>
        <v>6+ years</v>
      </c>
    </row>
    <row r="3067" spans="1:126">
      <c r="A3067" s="13">
        <v>3066</v>
      </c>
      <c r="B3067" s="9" t="s">
        <v>135</v>
      </c>
      <c r="C3067" s="9" t="str">
        <f>VLOOKUP(B3067,Metadata!$M$2:$N$6,2,FALSE)</f>
        <v>Permanent Employee</v>
      </c>
      <c r="D3067" s="9" t="s">
        <v>136</v>
      </c>
      <c r="E3067" s="9" t="s">
        <v>137</v>
      </c>
      <c r="F3067" s="9" t="s">
        <v>138</v>
      </c>
      <c r="G3067" s="9" t="s">
        <v>275</v>
      </c>
      <c r="H3067" s="9" t="str">
        <f>IF(G3067="","",VLOOKUP(G3067,Metadata!$J$2:$K$22,2,FALSE))</f>
        <v>Centre</v>
      </c>
      <c r="I3067" s="9" t="s">
        <v>289</v>
      </c>
      <c r="J3067" s="9" t="str">
        <f>IF(I3067="","",VLOOKUP(I3067,Metadata!$P$2:$Q$43,2,FALSE))</f>
        <v>Europe</v>
      </c>
      <c r="K3067" s="9" t="str">
        <f t="shared" si="0"/>
        <v>International</v>
      </c>
      <c r="L3067" s="9" t="s">
        <v>137</v>
      </c>
      <c r="M3067" s="9" t="str">
        <f>IF(L3067="","",VLOOKUP(L3067,Metadata!$J$2:$K$22,2,FALSE))</f>
        <v/>
      </c>
      <c r="N3067" s="9" t="s">
        <v>214</v>
      </c>
      <c r="O3067" s="9" t="s">
        <v>136</v>
      </c>
      <c r="P3067" s="9" t="s">
        <v>191</v>
      </c>
      <c r="Q3067" s="10" t="str">
        <f t="shared" si="1"/>
        <v>Remote Job (full or flexible)</v>
      </c>
      <c r="R3067" s="10">
        <v>5</v>
      </c>
      <c r="S3067" s="9" t="s">
        <v>249</v>
      </c>
      <c r="T3067" s="9" t="s">
        <v>137</v>
      </c>
      <c r="U3067" s="9" t="str">
        <f>IF(S3067&lt;&gt;"",S3067,IF(T3067&lt;&gt;"",VLOOKUP(T3067,Metadata!$S$2:$T$228,2,FALSE),""))</f>
        <v>Business Applications (BI/CRM/ERP)</v>
      </c>
      <c r="V3067" s="9" t="s">
        <v>207</v>
      </c>
      <c r="W3067" s="9" t="s">
        <v>137</v>
      </c>
      <c r="X3067" s="9" t="s">
        <v>269</v>
      </c>
      <c r="Y3067" s="9" t="s">
        <v>137</v>
      </c>
      <c r="Z3067" s="9" t="s">
        <v>218</v>
      </c>
      <c r="AA3067" s="9" t="s">
        <v>137</v>
      </c>
      <c r="AB3067" s="9" t="s">
        <v>137</v>
      </c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 t="s">
        <v>367</v>
      </c>
      <c r="BG3067" s="9"/>
      <c r="BH3067" s="9"/>
      <c r="BI3067" s="9" t="s">
        <v>321</v>
      </c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 t="s">
        <v>321</v>
      </c>
      <c r="CA3067" s="10"/>
      <c r="CB3067" s="10" t="str">
        <f t="shared" si="5"/>
        <v/>
      </c>
      <c r="CC3067" s="10"/>
      <c r="CD3067" s="9" t="str">
        <f t="shared" si="2"/>
        <v/>
      </c>
      <c r="CE3067" s="9" t="s">
        <v>232</v>
      </c>
      <c r="CF3067" s="9" t="s">
        <v>152</v>
      </c>
      <c r="CG3067" s="9">
        <f>IF(CF3067="","",VLOOKUP(CF3067,Metadata!$D$2:$H$20,2,FALSE))</f>
        <v>32500</v>
      </c>
      <c r="CH3067" s="9">
        <f>IF(CF3067="","",VLOOKUP(CF3067,Metadata!$D$2:$H$20,4,FALSE))</f>
        <v>30000</v>
      </c>
      <c r="CI3067" s="9">
        <f>IF(CF3067="","",VLOOKUP(CF3067,Metadata!$D$2:$H$20,5,FALSE))</f>
        <v>35000</v>
      </c>
      <c r="CJ3067" s="9">
        <f t="shared" si="3"/>
        <v>32500</v>
      </c>
      <c r="CK3067" s="9" t="s">
        <v>201</v>
      </c>
      <c r="CL3067" s="10">
        <v>5</v>
      </c>
      <c r="CM3067" s="10">
        <v>3</v>
      </c>
      <c r="CN3067" s="10">
        <v>6</v>
      </c>
      <c r="CO3067" s="10">
        <v>5</v>
      </c>
      <c r="CP3067" s="10">
        <v>5</v>
      </c>
      <c r="CQ3067" s="10">
        <v>6</v>
      </c>
      <c r="CR3067" s="10">
        <v>4</v>
      </c>
      <c r="CS3067" s="10">
        <v>4</v>
      </c>
      <c r="CT3067" s="10">
        <v>6</v>
      </c>
      <c r="CU3067" s="10">
        <v>4</v>
      </c>
      <c r="CV3067" s="10">
        <v>2</v>
      </c>
      <c r="CW3067" s="10">
        <v>4</v>
      </c>
      <c r="CX3067" s="10">
        <v>5</v>
      </c>
      <c r="CY3067" s="10">
        <v>4</v>
      </c>
      <c r="CZ3067" s="10">
        <v>5</v>
      </c>
      <c r="DA3067" s="10">
        <v>4</v>
      </c>
      <c r="DB3067" s="10">
        <v>4</v>
      </c>
      <c r="DC3067" s="10">
        <v>6</v>
      </c>
      <c r="DD3067" s="10">
        <v>4</v>
      </c>
      <c r="DE3067" s="10">
        <v>5</v>
      </c>
      <c r="DF3067" s="10">
        <v>5</v>
      </c>
      <c r="DG3067" s="10">
        <v>4</v>
      </c>
      <c r="DH3067" s="10">
        <v>4</v>
      </c>
      <c r="DI3067" s="10">
        <v>5</v>
      </c>
      <c r="DJ3067" s="10">
        <v>4</v>
      </c>
      <c r="DK3067" s="10">
        <v>4</v>
      </c>
      <c r="DL3067" s="10">
        <v>5</v>
      </c>
      <c r="DM3067" s="9" t="s">
        <v>154</v>
      </c>
      <c r="DN3067" s="10">
        <v>1994</v>
      </c>
      <c r="DO3067" s="9">
        <f t="shared" si="9"/>
        <v>27</v>
      </c>
      <c r="DP3067" s="9" t="s">
        <v>155</v>
      </c>
      <c r="DQ3067" s="9" t="s">
        <v>202</v>
      </c>
      <c r="DR3067" s="9" t="s">
        <v>157</v>
      </c>
      <c r="DS3067" s="9" t="s">
        <v>137</v>
      </c>
      <c r="DT3067" s="9" t="s">
        <v>657</v>
      </c>
      <c r="DU3067" s="9" t="s">
        <v>223</v>
      </c>
      <c r="DV3067" s="9" t="str">
        <f>VLOOKUP(DU3067,Metadata!$B$2:$C$7,2,FALSE)</f>
        <v>3 - 6 years</v>
      </c>
    </row>
    <row r="3068" spans="1:126">
      <c r="A3068" s="13">
        <v>3067</v>
      </c>
      <c r="B3068" s="9" t="s">
        <v>135</v>
      </c>
      <c r="C3068" s="9" t="str">
        <f>VLOOKUP(B3068,Metadata!$M$2:$N$6,2,FALSE)</f>
        <v>Permanent Employee</v>
      </c>
      <c r="D3068" s="9" t="s">
        <v>159</v>
      </c>
      <c r="E3068" s="9" t="s">
        <v>137</v>
      </c>
      <c r="F3068" s="9" t="s">
        <v>138</v>
      </c>
      <c r="G3068" s="9" t="s">
        <v>172</v>
      </c>
      <c r="H3068" s="9" t="str">
        <f>IF(G3068="","",VLOOKUP(G3068,Metadata!$J$2:$K$22,2,FALSE))</f>
        <v>Porto Metropolitan Area</v>
      </c>
      <c r="I3068" s="9" t="s">
        <v>138</v>
      </c>
      <c r="J3068" s="9" t="str">
        <f>IF(I3068="","",VLOOKUP(I3068,Metadata!$P$2:$Q$43,2,FALSE))</f>
        <v>Europe</v>
      </c>
      <c r="K3068" s="9" t="str">
        <f t="shared" si="0"/>
        <v>Portugal</v>
      </c>
      <c r="L3068" s="9" t="s">
        <v>172</v>
      </c>
      <c r="M3068" s="9" t="str">
        <f>IF(L3068="","",VLOOKUP(L3068,Metadata!$J$2:$K$22,2,FALSE))</f>
        <v>Porto Metropolitan Area</v>
      </c>
      <c r="N3068" s="9" t="s">
        <v>214</v>
      </c>
      <c r="O3068" s="9" t="s">
        <v>239</v>
      </c>
      <c r="P3068" s="9" t="s">
        <v>191</v>
      </c>
      <c r="Q3068" s="10" t="str">
        <f t="shared" si="1"/>
        <v>Remote Job (full or flexible)</v>
      </c>
      <c r="R3068" s="10">
        <v>2</v>
      </c>
      <c r="S3068" s="9" t="s">
        <v>161</v>
      </c>
      <c r="T3068" s="9" t="s">
        <v>137</v>
      </c>
      <c r="U3068" s="9" t="str">
        <f>IF(S3068&lt;&gt;"",S3068,IF(T3068&lt;&gt;"",VLOOKUP(T3068,Metadata!$S$2:$T$228,2,FALSE),""))</f>
        <v>Full-Stack Developer</v>
      </c>
      <c r="V3068" s="9" t="s">
        <v>317</v>
      </c>
      <c r="W3068" s="9" t="s">
        <v>137</v>
      </c>
      <c r="X3068" s="9" t="s">
        <v>242</v>
      </c>
      <c r="Y3068" s="9" t="s">
        <v>137</v>
      </c>
      <c r="Z3068" s="9" t="s">
        <v>184</v>
      </c>
      <c r="AA3068" s="9" t="s">
        <v>165</v>
      </c>
      <c r="AB3068" s="9" t="s">
        <v>137</v>
      </c>
      <c r="AC3068" s="9" t="s">
        <v>147</v>
      </c>
      <c r="AD3068" s="9"/>
      <c r="AE3068" s="9" t="s">
        <v>194</v>
      </c>
      <c r="AF3068" s="9"/>
      <c r="AG3068" s="9"/>
      <c r="AH3068" s="9"/>
      <c r="AI3068" s="9"/>
      <c r="AJ3068" s="9" t="s">
        <v>185</v>
      </c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198</v>
      </c>
      <c r="BL3068" s="9" t="s">
        <v>199</v>
      </c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10"/>
      <c r="CB3068" s="10" t="str">
        <f t="shared" si="5"/>
        <v/>
      </c>
      <c r="CC3068" s="10"/>
      <c r="CD3068" s="9" t="str">
        <f t="shared" si="2"/>
        <v/>
      </c>
      <c r="CE3068" s="9" t="s">
        <v>168</v>
      </c>
      <c r="CF3068" s="9" t="s">
        <v>225</v>
      </c>
      <c r="CG3068" s="9">
        <f>IF(CF3068="","",VLOOKUP(CF3068,Metadata!$D$2:$H$20,2,FALSE))</f>
        <v>22500</v>
      </c>
      <c r="CH3068" s="9">
        <f>IF(CF3068="","",VLOOKUP(CF3068,Metadata!$D$2:$H$20,4,FALSE))</f>
        <v>20000</v>
      </c>
      <c r="CI3068" s="9">
        <f>IF(CF3068="","",VLOOKUP(CF3068,Metadata!$D$2:$H$20,5,FALSE))</f>
        <v>25000</v>
      </c>
      <c r="CJ3068" s="9">
        <f t="shared" si="3"/>
        <v>22500</v>
      </c>
      <c r="CK3068" s="9" t="s">
        <v>221</v>
      </c>
      <c r="CL3068" s="10">
        <v>4</v>
      </c>
      <c r="CM3068" s="10">
        <v>2</v>
      </c>
      <c r="CN3068" s="10">
        <v>5</v>
      </c>
      <c r="CO3068" s="10">
        <v>3</v>
      </c>
      <c r="CP3068" s="10">
        <v>6</v>
      </c>
      <c r="CQ3068" s="10">
        <v>7</v>
      </c>
      <c r="CR3068" s="10">
        <v>1</v>
      </c>
      <c r="CS3068" s="10">
        <v>5</v>
      </c>
      <c r="CT3068" s="10">
        <v>7</v>
      </c>
      <c r="CU3068" s="10">
        <v>7</v>
      </c>
      <c r="CV3068" s="10">
        <v>5</v>
      </c>
      <c r="CW3068" s="10">
        <v>3</v>
      </c>
      <c r="CX3068" s="10">
        <v>6</v>
      </c>
      <c r="CY3068" s="10">
        <v>6</v>
      </c>
      <c r="CZ3068" s="10">
        <v>1</v>
      </c>
      <c r="DA3068" s="10">
        <v>5</v>
      </c>
      <c r="DB3068" s="10">
        <v>7</v>
      </c>
      <c r="DC3068" s="10">
        <v>5</v>
      </c>
      <c r="DD3068" s="10">
        <v>4</v>
      </c>
      <c r="DE3068" s="10">
        <v>7</v>
      </c>
      <c r="DF3068" s="10">
        <v>6</v>
      </c>
      <c r="DG3068" s="10">
        <v>6</v>
      </c>
      <c r="DH3068" s="10">
        <v>1</v>
      </c>
      <c r="DI3068" s="10">
        <v>4</v>
      </c>
      <c r="DJ3068" s="10">
        <v>6</v>
      </c>
      <c r="DK3068" s="10">
        <v>7</v>
      </c>
      <c r="DL3068" s="10">
        <v>4</v>
      </c>
      <c r="DM3068" s="9" t="s">
        <v>154</v>
      </c>
      <c r="DN3068" s="10">
        <v>1994</v>
      </c>
      <c r="DO3068" s="9">
        <f t="shared" si="9"/>
        <v>27</v>
      </c>
      <c r="DP3068" s="9" t="s">
        <v>155</v>
      </c>
      <c r="DQ3068" s="9" t="s">
        <v>156</v>
      </c>
      <c r="DR3068" s="9" t="s">
        <v>157</v>
      </c>
      <c r="DS3068" s="9" t="s">
        <v>137</v>
      </c>
      <c r="DT3068" s="9" t="s">
        <v>657</v>
      </c>
      <c r="DU3068" s="9" t="s">
        <v>168</v>
      </c>
      <c r="DV3068" s="9" t="str">
        <f>VLOOKUP(DU3068,Metadata!$B$2:$C$7,2,FALSE)</f>
        <v>0 - 3 years</v>
      </c>
    </row>
    <row r="3069" spans="1:126">
      <c r="A3069" s="13">
        <v>3068</v>
      </c>
      <c r="B3069" s="9" t="s">
        <v>135</v>
      </c>
      <c r="C3069" s="9" t="str">
        <f>VLOOKUP(B3069,Metadata!$M$2:$N$6,2,FALSE)</f>
        <v>Permanent Employee</v>
      </c>
      <c r="D3069" s="9" t="s">
        <v>136</v>
      </c>
      <c r="E3069" s="9" t="s">
        <v>137</v>
      </c>
      <c r="F3069" s="9" t="s">
        <v>138</v>
      </c>
      <c r="G3069" s="9" t="s">
        <v>361</v>
      </c>
      <c r="H3069" s="9" t="str">
        <f>IF(G3069="","",VLOOKUP(G3069,Metadata!$J$2:$K$22,2,FALSE))</f>
        <v>South</v>
      </c>
      <c r="I3069" s="9" t="s">
        <v>138</v>
      </c>
      <c r="J3069" s="9" t="str">
        <f>IF(I3069="","",VLOOKUP(I3069,Metadata!$P$2:$Q$43,2,FALSE))</f>
        <v>Europe</v>
      </c>
      <c r="K3069" s="9" t="str">
        <f t="shared" si="0"/>
        <v>Portugal</v>
      </c>
      <c r="L3069" s="9" t="s">
        <v>361</v>
      </c>
      <c r="M3069" s="9" t="str">
        <f>IF(L3069="","",VLOOKUP(L3069,Metadata!$J$2:$K$22,2,FALSE))</f>
        <v>South</v>
      </c>
      <c r="N3069" s="9" t="s">
        <v>214</v>
      </c>
      <c r="O3069" s="9" t="s">
        <v>136</v>
      </c>
      <c r="P3069" s="9" t="s">
        <v>142</v>
      </c>
      <c r="Q3069" s="10" t="str">
        <f t="shared" si="1"/>
        <v>Full Office Job</v>
      </c>
      <c r="R3069" s="10">
        <v>5</v>
      </c>
      <c r="S3069" s="9" t="s">
        <v>161</v>
      </c>
      <c r="T3069" s="9" t="s">
        <v>137</v>
      </c>
      <c r="U3069" s="9" t="str">
        <f>IF(S3069&lt;&gt;"",S3069,IF(T3069&lt;&gt;"",VLOOKUP(T3069,Metadata!$S$2:$T$228,2,FALSE),""))</f>
        <v>Full-Stack Developer</v>
      </c>
      <c r="V3069" s="9" t="s">
        <v>274</v>
      </c>
      <c r="W3069" s="9" t="s">
        <v>137</v>
      </c>
      <c r="X3069" s="9" t="s">
        <v>145</v>
      </c>
      <c r="Y3069" s="9" t="s">
        <v>137</v>
      </c>
      <c r="Z3069" s="9" t="s">
        <v>146</v>
      </c>
      <c r="AA3069" s="9" t="s">
        <v>165</v>
      </c>
      <c r="AB3069" s="9" t="s">
        <v>253</v>
      </c>
      <c r="AC3069" s="9" t="s">
        <v>147</v>
      </c>
      <c r="AD3069" s="9"/>
      <c r="AE3069" s="9" t="s">
        <v>194</v>
      </c>
      <c r="AF3069" s="9"/>
      <c r="AG3069" s="9"/>
      <c r="AH3069" s="9" t="s">
        <v>176</v>
      </c>
      <c r="AI3069" s="9"/>
      <c r="AJ3069" s="9" t="s">
        <v>185</v>
      </c>
      <c r="AK3069" s="9"/>
      <c r="AL3069" s="9"/>
      <c r="AM3069" s="9" t="s">
        <v>314</v>
      </c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 t="s">
        <v>178</v>
      </c>
      <c r="BB3069" s="9" t="s">
        <v>284</v>
      </c>
      <c r="BC3069" s="9" t="s">
        <v>339</v>
      </c>
      <c r="BD3069" s="9"/>
      <c r="BE3069" s="9"/>
      <c r="BF3069" s="9" t="s">
        <v>367</v>
      </c>
      <c r="BG3069" s="9"/>
      <c r="BH3069" s="9"/>
      <c r="BI3069" s="9"/>
      <c r="BJ3069" s="9" t="s">
        <v>167</v>
      </c>
      <c r="BK3069" s="9" t="s">
        <v>198</v>
      </c>
      <c r="BL3069" s="9" t="s">
        <v>199</v>
      </c>
      <c r="BM3069" s="9" t="s">
        <v>303</v>
      </c>
      <c r="BN3069" s="9"/>
      <c r="BO3069" s="9"/>
      <c r="BP3069" s="9"/>
      <c r="BQ3069" s="9"/>
      <c r="BR3069" s="9" t="s">
        <v>247</v>
      </c>
      <c r="BS3069" s="9"/>
      <c r="BT3069" s="9"/>
      <c r="BU3069" s="9"/>
      <c r="BV3069" s="9"/>
      <c r="BW3069" s="9"/>
      <c r="BX3069" s="9"/>
      <c r="BY3069" s="9"/>
      <c r="BZ3069" s="9"/>
      <c r="CA3069" s="10"/>
      <c r="CB3069" s="10" t="str">
        <f t="shared" si="5"/>
        <v/>
      </c>
      <c r="CC3069" s="10"/>
      <c r="CD3069" s="9" t="str">
        <f t="shared" si="2"/>
        <v/>
      </c>
      <c r="CE3069" s="9" t="s">
        <v>151</v>
      </c>
      <c r="CF3069" s="9" t="s">
        <v>225</v>
      </c>
      <c r="CG3069" s="9">
        <f>IF(CF3069="","",VLOOKUP(CF3069,Metadata!$D$2:$H$20,2,FALSE))</f>
        <v>22500</v>
      </c>
      <c r="CH3069" s="9">
        <f>IF(CF3069="","",VLOOKUP(CF3069,Metadata!$D$2:$H$20,4,FALSE))</f>
        <v>20000</v>
      </c>
      <c r="CI3069" s="9">
        <f>IF(CF3069="","",VLOOKUP(CF3069,Metadata!$D$2:$H$20,5,FALSE))</f>
        <v>25000</v>
      </c>
      <c r="CJ3069" s="9">
        <f t="shared" si="3"/>
        <v>22500</v>
      </c>
      <c r="CK3069" s="9" t="s">
        <v>153</v>
      </c>
      <c r="CL3069" s="10">
        <v>2</v>
      </c>
      <c r="CM3069" s="10">
        <v>2</v>
      </c>
      <c r="CN3069" s="10">
        <v>7</v>
      </c>
      <c r="CO3069" s="10">
        <v>7</v>
      </c>
      <c r="CP3069" s="10">
        <v>7</v>
      </c>
      <c r="CQ3069" s="10">
        <v>7</v>
      </c>
      <c r="CR3069" s="10">
        <v>7</v>
      </c>
      <c r="CS3069" s="10">
        <v>7</v>
      </c>
      <c r="CT3069" s="10">
        <v>7</v>
      </c>
      <c r="CU3069" s="10">
        <v>7</v>
      </c>
      <c r="CV3069" s="10">
        <v>7</v>
      </c>
      <c r="CW3069" s="10">
        <v>7</v>
      </c>
      <c r="CX3069" s="10">
        <v>7</v>
      </c>
      <c r="CY3069" s="10">
        <v>7</v>
      </c>
      <c r="CZ3069" s="10">
        <v>7</v>
      </c>
      <c r="DA3069" s="10">
        <v>4</v>
      </c>
      <c r="DB3069" s="10">
        <v>5</v>
      </c>
      <c r="DC3069" s="10">
        <v>7</v>
      </c>
      <c r="DD3069" s="10">
        <v>7</v>
      </c>
      <c r="DE3069" s="10">
        <v>7</v>
      </c>
      <c r="DF3069" s="10">
        <v>7</v>
      </c>
      <c r="DG3069" s="10">
        <v>7</v>
      </c>
      <c r="DH3069" s="10">
        <v>7</v>
      </c>
      <c r="DI3069" s="10">
        <v>7</v>
      </c>
      <c r="DJ3069" s="10">
        <v>5</v>
      </c>
      <c r="DK3069" s="10">
        <v>7</v>
      </c>
      <c r="DL3069" s="10">
        <v>7</v>
      </c>
      <c r="DM3069" s="9" t="s">
        <v>154</v>
      </c>
      <c r="DN3069" s="10">
        <v>1986</v>
      </c>
      <c r="DO3069" s="9">
        <f t="shared" si="9"/>
        <v>35</v>
      </c>
      <c r="DP3069" s="9" t="s">
        <v>155</v>
      </c>
      <c r="DQ3069" s="9" t="s">
        <v>156</v>
      </c>
      <c r="DR3069" s="9" t="s">
        <v>170</v>
      </c>
      <c r="DS3069" s="9" t="s">
        <v>137</v>
      </c>
      <c r="DT3069" s="9" t="s">
        <v>657</v>
      </c>
      <c r="DU3069" s="9" t="s">
        <v>158</v>
      </c>
      <c r="DV3069" s="9" t="str">
        <f>VLOOKUP(DU3069,Metadata!$B$2:$C$7,2,FALSE)</f>
        <v>6+ years</v>
      </c>
    </row>
    <row r="3070" spans="1:126">
      <c r="A3070" s="13">
        <v>3069</v>
      </c>
      <c r="B3070" s="9" t="s">
        <v>135</v>
      </c>
      <c r="C3070" s="9" t="str">
        <f>VLOOKUP(B3070,Metadata!$M$2:$N$6,2,FALSE)</f>
        <v>Permanent Employee</v>
      </c>
      <c r="D3070" s="9" t="s">
        <v>136</v>
      </c>
      <c r="E3070" s="9" t="s">
        <v>137</v>
      </c>
      <c r="F3070" s="9" t="s">
        <v>138</v>
      </c>
      <c r="G3070" s="9" t="s">
        <v>172</v>
      </c>
      <c r="H3070" s="9" t="str">
        <f>IF(G3070="","",VLOOKUP(G3070,Metadata!$J$2:$K$22,2,FALSE))</f>
        <v>Porto Metropolitan Area</v>
      </c>
      <c r="I3070" s="9" t="s">
        <v>292</v>
      </c>
      <c r="J3070" s="9" t="str">
        <f>IF(I3070="","",VLOOKUP(I3070,Metadata!$P$2:$Q$43,2,FALSE))</f>
        <v>North America</v>
      </c>
      <c r="K3070" s="9" t="str">
        <f t="shared" si="0"/>
        <v>International</v>
      </c>
      <c r="L3070" s="9" t="s">
        <v>137</v>
      </c>
      <c r="M3070" s="9" t="str">
        <f>IF(L3070="","",VLOOKUP(L3070,Metadata!$J$2:$K$22,2,FALSE))</f>
        <v/>
      </c>
      <c r="N3070" s="9" t="s">
        <v>214</v>
      </c>
      <c r="O3070" s="9" t="s">
        <v>215</v>
      </c>
      <c r="P3070" s="9" t="s">
        <v>191</v>
      </c>
      <c r="Q3070" s="10" t="str">
        <f t="shared" si="1"/>
        <v>Remote Job (full or flexible)</v>
      </c>
      <c r="R3070" s="10">
        <v>5</v>
      </c>
      <c r="S3070" s="9" t="s">
        <v>338</v>
      </c>
      <c r="T3070" s="9" t="s">
        <v>137</v>
      </c>
      <c r="U3070" s="9" t="str">
        <f>IF(S3070&lt;&gt;"",S3070,IF(T3070&lt;&gt;"",VLOOKUP(T3070,Metadata!$S$2:$T$228,2,FALSE),""))</f>
        <v>Solutions Architect</v>
      </c>
      <c r="V3070" s="9" t="s">
        <v>256</v>
      </c>
      <c r="W3070" s="9" t="s">
        <v>137</v>
      </c>
      <c r="X3070" s="9" t="s">
        <v>163</v>
      </c>
      <c r="Y3070" s="9" t="s">
        <v>137</v>
      </c>
      <c r="Z3070" s="9" t="s">
        <v>193</v>
      </c>
      <c r="AA3070" s="9" t="s">
        <v>165</v>
      </c>
      <c r="AB3070" s="9" t="s">
        <v>137</v>
      </c>
      <c r="AC3070" s="9" t="s">
        <v>147</v>
      </c>
      <c r="AD3070" s="9" t="s">
        <v>148</v>
      </c>
      <c r="AE3070" s="9" t="s">
        <v>194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 t="s">
        <v>178</v>
      </c>
      <c r="BB3070" s="9"/>
      <c r="BC3070" s="9"/>
      <c r="BD3070" s="9"/>
      <c r="BE3070" s="9"/>
      <c r="BF3070" s="9"/>
      <c r="BG3070" s="9"/>
      <c r="BH3070" s="9"/>
      <c r="BI3070" s="9"/>
      <c r="BJ3070" s="9" t="s">
        <v>167</v>
      </c>
      <c r="BK3070" s="9" t="s">
        <v>198</v>
      </c>
      <c r="BL3070" s="9" t="s">
        <v>199</v>
      </c>
      <c r="BM3070" s="9"/>
      <c r="BN3070" s="9"/>
      <c r="BO3070" s="9"/>
      <c r="BP3070" s="9"/>
      <c r="BQ3070" s="9" t="s">
        <v>219</v>
      </c>
      <c r="BR3070" s="9"/>
      <c r="BS3070" s="9"/>
      <c r="BT3070" s="9"/>
      <c r="BU3070" s="9"/>
      <c r="BV3070" s="9"/>
      <c r="BW3070" s="9"/>
      <c r="BX3070" s="9"/>
      <c r="BY3070" s="9"/>
      <c r="BZ3070" s="9"/>
      <c r="CA3070" s="10"/>
      <c r="CB3070" s="10" t="str">
        <f t="shared" si="5"/>
        <v/>
      </c>
      <c r="CC3070" s="10"/>
      <c r="CD3070" s="9" t="str">
        <f t="shared" si="2"/>
        <v/>
      </c>
      <c r="CE3070" s="9" t="s">
        <v>168</v>
      </c>
      <c r="CF3070" s="9" t="s">
        <v>245</v>
      </c>
      <c r="CG3070" s="9">
        <f>IF(CF3070="","",VLOOKUP(CF3070,Metadata!$D$2:$H$20,2,FALSE))</f>
        <v>42500</v>
      </c>
      <c r="CH3070" s="9">
        <f>IF(CF3070="","",VLOOKUP(CF3070,Metadata!$D$2:$H$20,4,FALSE))</f>
        <v>40000</v>
      </c>
      <c r="CI3070" s="9">
        <f>IF(CF3070="","",VLOOKUP(CF3070,Metadata!$D$2:$H$20,5,FALSE))</f>
        <v>45000</v>
      </c>
      <c r="CJ3070" s="9">
        <f t="shared" si="3"/>
        <v>42500</v>
      </c>
      <c r="CK3070" s="9" t="s">
        <v>153</v>
      </c>
      <c r="CL3070" s="10">
        <v>2</v>
      </c>
      <c r="CM3070" s="10">
        <v>5</v>
      </c>
      <c r="CN3070" s="10">
        <v>7</v>
      </c>
      <c r="CO3070" s="10">
        <v>7</v>
      </c>
      <c r="CP3070" s="10">
        <v>3</v>
      </c>
      <c r="CQ3070" s="10">
        <v>5</v>
      </c>
      <c r="CR3070" s="10">
        <v>4</v>
      </c>
      <c r="CS3070" s="10">
        <v>6</v>
      </c>
      <c r="CT3070" s="10">
        <v>4</v>
      </c>
      <c r="CU3070" s="10">
        <v>4</v>
      </c>
      <c r="CV3070" s="10">
        <v>5</v>
      </c>
      <c r="CW3070" s="10">
        <v>4</v>
      </c>
      <c r="CX3070" s="10">
        <v>5</v>
      </c>
      <c r="CY3070" s="10">
        <v>4</v>
      </c>
      <c r="CZ3070" s="10">
        <v>5</v>
      </c>
      <c r="DA3070" s="10">
        <v>7</v>
      </c>
      <c r="DB3070" s="10">
        <v>7</v>
      </c>
      <c r="DC3070" s="10">
        <v>7</v>
      </c>
      <c r="DD3070" s="10">
        <v>1</v>
      </c>
      <c r="DE3070" s="10">
        <v>7</v>
      </c>
      <c r="DF3070" s="10">
        <v>4</v>
      </c>
      <c r="DG3070" s="10">
        <v>7</v>
      </c>
      <c r="DH3070" s="10">
        <v>4</v>
      </c>
      <c r="DI3070" s="10">
        <v>7</v>
      </c>
      <c r="DJ3070" s="10">
        <v>5</v>
      </c>
      <c r="DK3070" s="10">
        <v>5</v>
      </c>
      <c r="DL3070" s="10">
        <v>5</v>
      </c>
      <c r="DM3070" s="9" t="s">
        <v>154</v>
      </c>
      <c r="DN3070" s="10">
        <v>1987</v>
      </c>
      <c r="DO3070" s="9">
        <f t="shared" si="9"/>
        <v>34</v>
      </c>
      <c r="DP3070" s="9" t="s">
        <v>155</v>
      </c>
      <c r="DQ3070" s="9" t="s">
        <v>156</v>
      </c>
      <c r="DR3070" s="9" t="s">
        <v>157</v>
      </c>
      <c r="DS3070" s="9" t="s">
        <v>137</v>
      </c>
      <c r="DT3070" s="9" t="s">
        <v>657</v>
      </c>
      <c r="DU3070" s="9" t="s">
        <v>203</v>
      </c>
      <c r="DV3070" s="9" t="str">
        <f>VLOOKUP(DU3070,Metadata!$B$2:$C$7,2,FALSE)</f>
        <v>6+ years</v>
      </c>
    </row>
    <row r="3071" spans="1:126">
      <c r="A3071" s="13">
        <v>3070</v>
      </c>
      <c r="B3071" s="9" t="s">
        <v>135</v>
      </c>
      <c r="C3071" s="9" t="str">
        <f>VLOOKUP(B3071,Metadata!$M$2:$N$6,2,FALSE)</f>
        <v>Permanent Employee</v>
      </c>
      <c r="D3071" s="9" t="s">
        <v>159</v>
      </c>
      <c r="E3071" s="9" t="s">
        <v>137</v>
      </c>
      <c r="F3071" s="9" t="s">
        <v>138</v>
      </c>
      <c r="G3071" s="9" t="s">
        <v>140</v>
      </c>
      <c r="H3071" s="9" t="str">
        <f>IF(G3071="","",VLOOKUP(G3071,Metadata!$J$2:$K$22,2,FALSE))</f>
        <v>Lisbon Metropolitan Area</v>
      </c>
      <c r="I3071" s="9" t="s">
        <v>138</v>
      </c>
      <c r="J3071" s="9" t="str">
        <f>IF(I3071="","",VLOOKUP(I3071,Metadata!$P$2:$Q$43,2,FALSE))</f>
        <v>Europe</v>
      </c>
      <c r="K3071" s="9" t="str">
        <f t="shared" si="0"/>
        <v>Portugal</v>
      </c>
      <c r="L3071" s="9" t="s">
        <v>140</v>
      </c>
      <c r="M3071" s="9" t="str">
        <f>IF(L3071="","",VLOOKUP(L3071,Metadata!$J$2:$K$22,2,FALSE))</f>
        <v>Lisbon Metropolitan Area</v>
      </c>
      <c r="N3071" s="9" t="s">
        <v>141</v>
      </c>
      <c r="O3071" s="9" t="s">
        <v>137</v>
      </c>
      <c r="P3071" s="9" t="s">
        <v>142</v>
      </c>
      <c r="Q3071" s="10" t="str">
        <f t="shared" si="1"/>
        <v>Full Office Job</v>
      </c>
      <c r="R3071" s="10">
        <v>4</v>
      </c>
      <c r="S3071" s="9" t="s">
        <v>143</v>
      </c>
      <c r="T3071" s="9" t="s">
        <v>137</v>
      </c>
      <c r="U3071" s="9" t="str">
        <f>IF(S3071&lt;&gt;"",S3071,IF(T3071&lt;&gt;"",VLOOKUP(T3071,Metadata!$S$2:$T$228,2,FALSE),""))</f>
        <v>Technical Team Leader</v>
      </c>
      <c r="V3071" s="9" t="s">
        <v>323</v>
      </c>
      <c r="W3071" s="9" t="s">
        <v>137</v>
      </c>
      <c r="X3071" s="9" t="s">
        <v>145</v>
      </c>
      <c r="Y3071" s="9" t="s">
        <v>137</v>
      </c>
      <c r="Z3071" s="9" t="s">
        <v>184</v>
      </c>
      <c r="AA3071" s="9" t="s">
        <v>137</v>
      </c>
      <c r="AB3071" s="9" t="s">
        <v>137</v>
      </c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 t="s">
        <v>150</v>
      </c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 t="s">
        <v>150</v>
      </c>
      <c r="BZ3071" s="9" t="s">
        <v>137</v>
      </c>
      <c r="CA3071" s="10"/>
      <c r="CB3071" s="10" t="str">
        <f t="shared" si="5"/>
        <v/>
      </c>
      <c r="CC3071" s="10"/>
      <c r="CD3071" s="9" t="str">
        <f t="shared" si="2"/>
        <v/>
      </c>
      <c r="CE3071" s="9" t="s">
        <v>168</v>
      </c>
      <c r="CF3071" s="9" t="s">
        <v>236</v>
      </c>
      <c r="CG3071" s="9">
        <f>IF(CF3071="","",VLOOKUP(CF3071,Metadata!$D$2:$H$20,2,FALSE))</f>
        <v>47500</v>
      </c>
      <c r="CH3071" s="9">
        <f>IF(CF3071="","",VLOOKUP(CF3071,Metadata!$D$2:$H$20,4,FALSE))</f>
        <v>45000</v>
      </c>
      <c r="CI3071" s="9">
        <f>IF(CF3071="","",VLOOKUP(CF3071,Metadata!$D$2:$H$20,5,FALSE))</f>
        <v>50000</v>
      </c>
      <c r="CJ3071" s="9">
        <f t="shared" si="3"/>
        <v>47500</v>
      </c>
      <c r="CK3071" s="9" t="s">
        <v>221</v>
      </c>
      <c r="CL3071" s="10">
        <v>4</v>
      </c>
      <c r="CM3071" s="10">
        <v>5</v>
      </c>
      <c r="CN3071" s="10">
        <v>7</v>
      </c>
      <c r="CO3071" s="10">
        <v>6</v>
      </c>
      <c r="CP3071" s="10">
        <v>6</v>
      </c>
      <c r="CQ3071" s="10">
        <v>6</v>
      </c>
      <c r="CR3071" s="10">
        <v>5</v>
      </c>
      <c r="CS3071" s="10">
        <v>5</v>
      </c>
      <c r="CT3071" s="10">
        <v>6</v>
      </c>
      <c r="CU3071" s="10">
        <v>5</v>
      </c>
      <c r="CV3071" s="10">
        <v>5</v>
      </c>
      <c r="CW3071" s="10">
        <v>5</v>
      </c>
      <c r="CX3071" s="10">
        <v>7</v>
      </c>
      <c r="CY3071" s="10">
        <v>6</v>
      </c>
      <c r="CZ3071" s="10">
        <v>4</v>
      </c>
      <c r="DA3071" s="10">
        <v>4</v>
      </c>
      <c r="DB3071" s="10">
        <v>5</v>
      </c>
      <c r="DC3071" s="10">
        <v>7</v>
      </c>
      <c r="DD3071" s="10">
        <v>6</v>
      </c>
      <c r="DE3071" s="10">
        <v>7</v>
      </c>
      <c r="DF3071" s="10">
        <v>5</v>
      </c>
      <c r="DG3071" s="10">
        <v>7</v>
      </c>
      <c r="DH3071" s="10">
        <v>7</v>
      </c>
      <c r="DI3071" s="10">
        <v>5</v>
      </c>
      <c r="DJ3071" s="10">
        <v>5</v>
      </c>
      <c r="DK3071" s="10">
        <v>4</v>
      </c>
      <c r="DL3071" s="10">
        <v>1</v>
      </c>
      <c r="DM3071" s="9" t="s">
        <v>154</v>
      </c>
      <c r="DN3071" s="10">
        <v>1992</v>
      </c>
      <c r="DO3071" s="9">
        <f t="shared" si="9"/>
        <v>29</v>
      </c>
      <c r="DP3071" s="9" t="s">
        <v>222</v>
      </c>
      <c r="DQ3071" s="9" t="s">
        <v>156</v>
      </c>
      <c r="DR3071" s="9" t="s">
        <v>170</v>
      </c>
      <c r="DS3071" s="9" t="s">
        <v>137</v>
      </c>
      <c r="DT3071" s="9" t="s">
        <v>657</v>
      </c>
      <c r="DU3071" s="9" t="s">
        <v>203</v>
      </c>
      <c r="DV3071" s="9" t="str">
        <f>VLOOKUP(DU3071,Metadata!$B$2:$C$7,2,FALSE)</f>
        <v>6+ years</v>
      </c>
    </row>
    <row r="3072" spans="1:126">
      <c r="A3072" s="13">
        <v>3071</v>
      </c>
      <c r="B3072" s="9" t="s">
        <v>135</v>
      </c>
      <c r="C3072" s="9" t="str">
        <f>VLOOKUP(B3072,Metadata!$M$2:$N$6,2,FALSE)</f>
        <v>Permanent Employee</v>
      </c>
      <c r="D3072" s="9" t="s">
        <v>159</v>
      </c>
      <c r="E3072" s="9" t="s">
        <v>137</v>
      </c>
      <c r="F3072" s="9" t="s">
        <v>138</v>
      </c>
      <c r="G3072" s="9" t="s">
        <v>140</v>
      </c>
      <c r="H3072" s="9" t="str">
        <f>IF(G3072="","",VLOOKUP(G3072,Metadata!$J$2:$K$22,2,FALSE))</f>
        <v>Lisbon Metropolitan Area</v>
      </c>
      <c r="I3072" s="9" t="s">
        <v>138</v>
      </c>
      <c r="J3072" s="9" t="str">
        <f>IF(I3072="","",VLOOKUP(I3072,Metadata!$P$2:$Q$43,2,FALSE))</f>
        <v>Europe</v>
      </c>
      <c r="K3072" s="9" t="str">
        <f t="shared" si="0"/>
        <v>Portugal</v>
      </c>
      <c r="L3072" s="9" t="s">
        <v>140</v>
      </c>
      <c r="M3072" s="9" t="str">
        <f>IF(L3072="","",VLOOKUP(L3072,Metadata!$J$2:$K$22,2,FALSE))</f>
        <v>Lisbon Metropolitan Area</v>
      </c>
      <c r="N3072" s="9" t="s">
        <v>141</v>
      </c>
      <c r="O3072" s="9" t="s">
        <v>137</v>
      </c>
      <c r="P3072" s="9" t="s">
        <v>191</v>
      </c>
      <c r="Q3072" s="10" t="str">
        <f t="shared" si="1"/>
        <v>Remote Job (full or flexible)</v>
      </c>
      <c r="R3072" s="10">
        <v>6</v>
      </c>
      <c r="S3072" s="9" t="s">
        <v>229</v>
      </c>
      <c r="T3072" s="9" t="s">
        <v>137</v>
      </c>
      <c r="U3072" s="9" t="str">
        <f>IF(S3072&lt;&gt;"",S3072,IF(T3072&lt;&gt;"",VLOOKUP(T3072,Metadata!$S$2:$T$228,2,FALSE),""))</f>
        <v>Project Manager</v>
      </c>
      <c r="V3072" s="9" t="s">
        <v>274</v>
      </c>
      <c r="W3072" s="9" t="s">
        <v>137</v>
      </c>
      <c r="X3072" s="9" t="s">
        <v>175</v>
      </c>
      <c r="Y3072" s="9" t="s">
        <v>137</v>
      </c>
      <c r="Z3072" s="9" t="s">
        <v>164</v>
      </c>
      <c r="AA3072" s="9" t="s">
        <v>165</v>
      </c>
      <c r="AB3072" s="9" t="s">
        <v>137</v>
      </c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 t="s">
        <v>150</v>
      </c>
      <c r="BZ3072" s="9" t="s">
        <v>137</v>
      </c>
      <c r="CA3072" s="10"/>
      <c r="CB3072" s="10" t="str">
        <f t="shared" si="5"/>
        <v/>
      </c>
      <c r="CC3072" s="10"/>
      <c r="CD3072" s="9" t="str">
        <f t="shared" si="2"/>
        <v/>
      </c>
      <c r="CE3072" s="9" t="s">
        <v>151</v>
      </c>
      <c r="CF3072" s="9" t="s">
        <v>188</v>
      </c>
      <c r="CG3072" s="9">
        <f>IF(CF3072="","",VLOOKUP(CF3072,Metadata!$D$2:$H$20,2,FALSE))</f>
        <v>17500</v>
      </c>
      <c r="CH3072" s="9">
        <f>IF(CF3072="","",VLOOKUP(CF3072,Metadata!$D$2:$H$20,4,FALSE))</f>
        <v>15000</v>
      </c>
      <c r="CI3072" s="9">
        <f>IF(CF3072="","",VLOOKUP(CF3072,Metadata!$D$2:$H$20,5,FALSE))</f>
        <v>20000</v>
      </c>
      <c r="CJ3072" s="9">
        <f t="shared" si="3"/>
        <v>17500</v>
      </c>
      <c r="CK3072" s="9" t="s">
        <v>153</v>
      </c>
      <c r="CL3072" s="10">
        <v>1</v>
      </c>
      <c r="CM3072" s="10">
        <v>3</v>
      </c>
      <c r="CN3072" s="10">
        <v>6</v>
      </c>
      <c r="CO3072" s="10">
        <v>5</v>
      </c>
      <c r="CP3072" s="10">
        <v>6</v>
      </c>
      <c r="CQ3072" s="10">
        <v>6</v>
      </c>
      <c r="CR3072" s="10">
        <v>6</v>
      </c>
      <c r="CS3072" s="10">
        <v>7</v>
      </c>
      <c r="CT3072" s="10">
        <v>7</v>
      </c>
      <c r="CU3072" s="10">
        <v>6</v>
      </c>
      <c r="CV3072" s="10">
        <v>7</v>
      </c>
      <c r="CW3072" s="10">
        <v>7</v>
      </c>
      <c r="CX3072" s="10">
        <v>7</v>
      </c>
      <c r="CY3072" s="10">
        <v>7</v>
      </c>
      <c r="CZ3072" s="10">
        <v>7</v>
      </c>
      <c r="DA3072" s="10">
        <v>7</v>
      </c>
      <c r="DB3072" s="10">
        <v>5</v>
      </c>
      <c r="DC3072" s="10">
        <v>7</v>
      </c>
      <c r="DD3072" s="10">
        <v>7</v>
      </c>
      <c r="DE3072" s="10">
        <v>7</v>
      </c>
      <c r="DF3072" s="10">
        <v>7</v>
      </c>
      <c r="DG3072" s="10">
        <v>6</v>
      </c>
      <c r="DH3072" s="10">
        <v>5</v>
      </c>
      <c r="DI3072" s="10">
        <v>6</v>
      </c>
      <c r="DJ3072" s="10">
        <v>6</v>
      </c>
      <c r="DK3072" s="10">
        <v>6</v>
      </c>
      <c r="DL3072" s="10">
        <v>7</v>
      </c>
      <c r="DM3072" s="9" t="s">
        <v>154</v>
      </c>
      <c r="DN3072" s="10">
        <v>1976</v>
      </c>
      <c r="DO3072" s="9">
        <f t="shared" si="9"/>
        <v>45</v>
      </c>
      <c r="DP3072" s="9" t="s">
        <v>222</v>
      </c>
      <c r="DQ3072" s="9" t="s">
        <v>156</v>
      </c>
      <c r="DR3072" s="9" t="s">
        <v>137</v>
      </c>
      <c r="DS3072" s="9" t="s">
        <v>898</v>
      </c>
      <c r="DT3072" s="9" t="s">
        <v>657</v>
      </c>
      <c r="DU3072" s="9" t="s">
        <v>158</v>
      </c>
      <c r="DV3072" s="9" t="str">
        <f>VLOOKUP(DU3072,Metadata!$B$2:$C$7,2,FALSE)</f>
        <v>6+ years</v>
      </c>
    </row>
    <row r="3073" spans="1:126">
      <c r="A3073" s="13">
        <v>3072</v>
      </c>
      <c r="B3073" s="9" t="s">
        <v>135</v>
      </c>
      <c r="C3073" s="9" t="str">
        <f>VLOOKUP(B3073,Metadata!$M$2:$N$6,2,FALSE)</f>
        <v>Permanent Employee</v>
      </c>
      <c r="D3073" s="9" t="s">
        <v>136</v>
      </c>
      <c r="E3073" s="9" t="s">
        <v>137</v>
      </c>
      <c r="F3073" s="9" t="s">
        <v>138</v>
      </c>
      <c r="G3073" s="9" t="s">
        <v>190</v>
      </c>
      <c r="H3073" s="9" t="str">
        <f>IF(G3073="","",VLOOKUP(G3073,Metadata!$J$2:$K$22,2,FALSE))</f>
        <v>North</v>
      </c>
      <c r="I3073" s="9" t="s">
        <v>138</v>
      </c>
      <c r="J3073" s="9" t="str">
        <f>IF(I3073="","",VLOOKUP(I3073,Metadata!$P$2:$Q$43,2,FALSE))</f>
        <v>Europe</v>
      </c>
      <c r="K3073" s="9" t="str">
        <f t="shared" si="0"/>
        <v>Portugal</v>
      </c>
      <c r="L3073" s="9" t="s">
        <v>172</v>
      </c>
      <c r="M3073" s="9" t="str">
        <f>IF(L3073="","",VLOOKUP(L3073,Metadata!$J$2:$K$22,2,FALSE))</f>
        <v>Porto Metropolitan Area</v>
      </c>
      <c r="N3073" s="9" t="s">
        <v>141</v>
      </c>
      <c r="O3073" s="9" t="s">
        <v>137</v>
      </c>
      <c r="P3073" s="9" t="s">
        <v>142</v>
      </c>
      <c r="Q3073" s="10" t="str">
        <f t="shared" si="1"/>
        <v>Full Office Job</v>
      </c>
      <c r="R3073" s="10">
        <v>4</v>
      </c>
      <c r="S3073" s="9" t="s">
        <v>161</v>
      </c>
      <c r="T3073" s="9" t="s">
        <v>137</v>
      </c>
      <c r="U3073" s="9" t="str">
        <f>IF(S3073&lt;&gt;"",S3073,IF(T3073&lt;&gt;"",VLOOKUP(T3073,Metadata!$S$2:$T$228,2,FALSE),""))</f>
        <v>Full-Stack Developer</v>
      </c>
      <c r="V3073" s="9" t="s">
        <v>162</v>
      </c>
      <c r="W3073" s="9" t="s">
        <v>137</v>
      </c>
      <c r="X3073" s="9" t="s">
        <v>163</v>
      </c>
      <c r="Y3073" s="9" t="s">
        <v>137</v>
      </c>
      <c r="Z3073" s="9" t="s">
        <v>164</v>
      </c>
      <c r="AA3073" s="9" t="s">
        <v>165</v>
      </c>
      <c r="AB3073" s="9" t="s">
        <v>137</v>
      </c>
      <c r="AC3073" s="9" t="s">
        <v>147</v>
      </c>
      <c r="AD3073" s="9"/>
      <c r="AE3073" s="9"/>
      <c r="AF3073" s="9"/>
      <c r="AG3073" s="9" t="s">
        <v>166</v>
      </c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 t="s">
        <v>178</v>
      </c>
      <c r="BB3073" s="9"/>
      <c r="BC3073" s="9"/>
      <c r="BD3073" s="9"/>
      <c r="BE3073" s="9"/>
      <c r="BF3073" s="9"/>
      <c r="BG3073" s="9"/>
      <c r="BH3073" s="9"/>
      <c r="BI3073" s="9"/>
      <c r="BJ3073" s="9" t="s">
        <v>167</v>
      </c>
      <c r="BK3073" s="9"/>
      <c r="BL3073" s="9"/>
      <c r="BM3073" s="9"/>
      <c r="BN3073" s="9"/>
      <c r="BO3073" s="9"/>
      <c r="BP3073" s="9" t="s">
        <v>179</v>
      </c>
      <c r="BQ3073" s="9"/>
      <c r="BR3073" s="9" t="s">
        <v>247</v>
      </c>
      <c r="BS3073" s="9"/>
      <c r="BT3073" s="9"/>
      <c r="BU3073" s="9"/>
      <c r="BV3073" s="9"/>
      <c r="BW3073" s="9"/>
      <c r="BX3073" s="9"/>
      <c r="BY3073" s="9"/>
      <c r="BZ3073" s="9" t="s">
        <v>899</v>
      </c>
      <c r="CA3073" s="10"/>
      <c r="CB3073" s="10" t="str">
        <f t="shared" si="5"/>
        <v/>
      </c>
      <c r="CC3073" s="10"/>
      <c r="CD3073" s="9" t="str">
        <f t="shared" si="2"/>
        <v/>
      </c>
      <c r="CE3073" s="9" t="s">
        <v>232</v>
      </c>
      <c r="CF3073" s="9" t="s">
        <v>169</v>
      </c>
      <c r="CG3073" s="9">
        <f>IF(CF3073="","",VLOOKUP(CF3073,Metadata!$D$2:$H$20,2,FALSE))</f>
        <v>12500</v>
      </c>
      <c r="CH3073" s="9">
        <f>IF(CF3073="","",VLOOKUP(CF3073,Metadata!$D$2:$H$20,4,FALSE))</f>
        <v>0</v>
      </c>
      <c r="CI3073" s="9">
        <f>IF(CF3073="","",VLOOKUP(CF3073,Metadata!$D$2:$H$20,5,FALSE))</f>
        <v>15000</v>
      </c>
      <c r="CJ3073" s="9">
        <f t="shared" si="3"/>
        <v>12500</v>
      </c>
      <c r="CK3073" s="9" t="s">
        <v>153</v>
      </c>
      <c r="CL3073" s="10">
        <v>5</v>
      </c>
      <c r="CM3073" s="10">
        <v>1</v>
      </c>
      <c r="CN3073" s="10">
        <v>6</v>
      </c>
      <c r="CO3073" s="10">
        <v>6</v>
      </c>
      <c r="CP3073" s="10">
        <v>7</v>
      </c>
      <c r="CQ3073" s="10">
        <v>6</v>
      </c>
      <c r="CR3073" s="10">
        <v>5</v>
      </c>
      <c r="CS3073" s="10">
        <v>7</v>
      </c>
      <c r="CT3073" s="10">
        <v>4</v>
      </c>
      <c r="CU3073" s="10">
        <v>5</v>
      </c>
      <c r="CV3073" s="10">
        <v>5</v>
      </c>
      <c r="CW3073" s="10">
        <v>4</v>
      </c>
      <c r="CX3073" s="10">
        <v>6</v>
      </c>
      <c r="CY3073" s="10">
        <v>4</v>
      </c>
      <c r="CZ3073" s="10">
        <v>5</v>
      </c>
      <c r="DA3073" s="10">
        <v>4</v>
      </c>
      <c r="DB3073" s="10">
        <v>7</v>
      </c>
      <c r="DC3073" s="10">
        <v>5</v>
      </c>
      <c r="DD3073" s="10">
        <v>3</v>
      </c>
      <c r="DE3073" s="10">
        <v>7</v>
      </c>
      <c r="DF3073" s="10">
        <v>4</v>
      </c>
      <c r="DG3073" s="10">
        <v>6</v>
      </c>
      <c r="DH3073" s="10">
        <v>4</v>
      </c>
      <c r="DI3073" s="10">
        <v>1</v>
      </c>
      <c r="DJ3073" s="10">
        <v>1</v>
      </c>
      <c r="DK3073" s="10">
        <v>5</v>
      </c>
      <c r="DL3073" s="10">
        <v>1</v>
      </c>
      <c r="DM3073" s="9" t="s">
        <v>154</v>
      </c>
      <c r="DN3073" s="10">
        <v>1989</v>
      </c>
      <c r="DO3073" s="9">
        <f t="shared" si="9"/>
        <v>32</v>
      </c>
      <c r="DP3073" s="9" t="s">
        <v>155</v>
      </c>
      <c r="DQ3073" s="9" t="s">
        <v>202</v>
      </c>
      <c r="DR3073" s="9" t="s">
        <v>170</v>
      </c>
      <c r="DS3073" s="9" t="s">
        <v>137</v>
      </c>
      <c r="DT3073" s="9" t="s">
        <v>900</v>
      </c>
      <c r="DU3073" s="9" t="s">
        <v>168</v>
      </c>
      <c r="DV3073" s="9" t="str">
        <f>VLOOKUP(DU3073,Metadata!$B$2:$C$7,2,FALSE)</f>
        <v>0 - 3 years</v>
      </c>
    </row>
    <row r="3074" spans="1:126">
      <c r="A3074" s="13">
        <v>3073</v>
      </c>
      <c r="B3074" s="9" t="s">
        <v>171</v>
      </c>
      <c r="C3074" s="9" t="str">
        <f>VLOOKUP(B3074,Metadata!$M$2:$N$6,2,FALSE)</f>
        <v>Contractor</v>
      </c>
      <c r="D3074" s="9" t="s">
        <v>137</v>
      </c>
      <c r="E3074" s="9" t="s">
        <v>136</v>
      </c>
      <c r="F3074" s="9" t="s">
        <v>138</v>
      </c>
      <c r="G3074" s="9" t="s">
        <v>263</v>
      </c>
      <c r="H3074" s="9" t="str">
        <f>IF(G3074="","",VLOOKUP(G3074,Metadata!$J$2:$K$22,2,FALSE))</f>
        <v>North</v>
      </c>
      <c r="I3074" s="9" t="s">
        <v>138</v>
      </c>
      <c r="J3074" s="9" t="str">
        <f>IF(I3074="","",VLOOKUP(I3074,Metadata!$P$2:$Q$43,2,FALSE))</f>
        <v>Europe</v>
      </c>
      <c r="K3074" s="9" t="str">
        <f t="shared" si="0"/>
        <v>Portugal</v>
      </c>
      <c r="L3074" s="9" t="s">
        <v>263</v>
      </c>
      <c r="M3074" s="9" t="str">
        <f>IF(L3074="","",VLOOKUP(L3074,Metadata!$J$2:$K$22,2,FALSE))</f>
        <v>North</v>
      </c>
      <c r="N3074" s="9" t="s">
        <v>141</v>
      </c>
      <c r="O3074" s="9" t="s">
        <v>137</v>
      </c>
      <c r="P3074" s="9" t="s">
        <v>191</v>
      </c>
      <c r="Q3074" s="10" t="str">
        <f t="shared" si="1"/>
        <v>Remote Job (full or flexible)</v>
      </c>
      <c r="R3074" s="10">
        <v>7</v>
      </c>
      <c r="S3074" s="9" t="s">
        <v>216</v>
      </c>
      <c r="T3074" s="9" t="s">
        <v>137</v>
      </c>
      <c r="U3074" s="9" t="str">
        <f>IF(S3074&lt;&gt;"",S3074,IF(T3074&lt;&gt;"",VLOOKUP(T3074,Metadata!$S$2:$T$228,2,FALSE),""))</f>
        <v>Front-End Developer</v>
      </c>
      <c r="V3074" s="9" t="s">
        <v>174</v>
      </c>
      <c r="W3074" s="9" t="s">
        <v>137</v>
      </c>
      <c r="X3074" s="9" t="s">
        <v>137</v>
      </c>
      <c r="Y3074" s="9" t="s">
        <v>819</v>
      </c>
      <c r="Z3074" s="9" t="s">
        <v>164</v>
      </c>
      <c r="AA3074" s="9" t="s">
        <v>165</v>
      </c>
      <c r="AB3074" s="9" t="s">
        <v>137</v>
      </c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 t="s">
        <v>178</v>
      </c>
      <c r="BB3074" s="9"/>
      <c r="BC3074" s="9"/>
      <c r="BD3074" s="9"/>
      <c r="BE3074" s="9"/>
      <c r="BF3074" s="9"/>
      <c r="BG3074" s="9"/>
      <c r="BH3074" s="9"/>
      <c r="BI3074" s="9"/>
      <c r="BJ3074" s="9" t="s">
        <v>167</v>
      </c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10">
        <v>1</v>
      </c>
      <c r="CB3074" s="10" t="str">
        <f t="shared" si="5"/>
        <v>Less than 3 months</v>
      </c>
      <c r="CC3074" s="10">
        <v>8</v>
      </c>
      <c r="CD3074" s="9">
        <f t="shared" si="2"/>
        <v>12800</v>
      </c>
      <c r="CE3074" s="9" t="s">
        <v>137</v>
      </c>
      <c r="CF3074" s="9" t="s">
        <v>137</v>
      </c>
      <c r="CG3074" s="9" t="str">
        <f>IF(CF3074="","",VLOOKUP(CF3074,Metadata!$D$2:$H$20,2,FALSE))</f>
        <v/>
      </c>
      <c r="CH3074" s="9" t="str">
        <f>IF(CF3074="","",VLOOKUP(CF3074,Metadata!$D$2:$H$20,4,FALSE))</f>
        <v/>
      </c>
      <c r="CI3074" s="9" t="str">
        <f>IF(CF3074="","",VLOOKUP(CF3074,Metadata!$D$2:$H$20,5,FALSE))</f>
        <v/>
      </c>
      <c r="CJ3074" s="9">
        <f t="shared" si="3"/>
        <v>12800</v>
      </c>
      <c r="CK3074" s="9" t="s">
        <v>153</v>
      </c>
      <c r="CL3074" s="10">
        <v>7</v>
      </c>
      <c r="CM3074" s="10">
        <v>3</v>
      </c>
      <c r="CN3074" s="10">
        <v>7</v>
      </c>
      <c r="CO3074" s="10">
        <v>5</v>
      </c>
      <c r="CP3074" s="10">
        <v>7</v>
      </c>
      <c r="CQ3074" s="10">
        <v>7</v>
      </c>
      <c r="CR3074" s="10">
        <v>5</v>
      </c>
      <c r="CS3074" s="10">
        <v>4</v>
      </c>
      <c r="CT3074" s="10">
        <v>4</v>
      </c>
      <c r="CU3074" s="10">
        <v>4</v>
      </c>
      <c r="CV3074" s="10">
        <v>3</v>
      </c>
      <c r="CW3074" s="10">
        <v>2</v>
      </c>
      <c r="CX3074" s="10">
        <v>5</v>
      </c>
      <c r="CY3074" s="10">
        <v>3</v>
      </c>
      <c r="CZ3074" s="10">
        <v>5</v>
      </c>
      <c r="DA3074" s="10">
        <v>1</v>
      </c>
      <c r="DB3074" s="10">
        <v>1</v>
      </c>
      <c r="DC3074" s="10">
        <v>1</v>
      </c>
      <c r="DD3074" s="10">
        <v>1</v>
      </c>
      <c r="DE3074" s="10">
        <v>5</v>
      </c>
      <c r="DF3074" s="10">
        <v>3</v>
      </c>
      <c r="DG3074" s="10">
        <v>1</v>
      </c>
      <c r="DH3074" s="10">
        <v>1</v>
      </c>
      <c r="DI3074" s="10">
        <v>1</v>
      </c>
      <c r="DJ3074" s="10">
        <v>1</v>
      </c>
      <c r="DK3074" s="10">
        <v>6</v>
      </c>
      <c r="DL3074" s="10">
        <v>1</v>
      </c>
      <c r="DM3074" s="9" t="s">
        <v>154</v>
      </c>
      <c r="DN3074" s="10">
        <v>1992</v>
      </c>
      <c r="DO3074" s="9">
        <f t="shared" si="9"/>
        <v>29</v>
      </c>
      <c r="DP3074" s="9" t="s">
        <v>155</v>
      </c>
      <c r="DQ3074" s="9" t="s">
        <v>156</v>
      </c>
      <c r="DR3074" s="9" t="s">
        <v>170</v>
      </c>
      <c r="DS3074" s="9" t="s">
        <v>137</v>
      </c>
      <c r="DT3074" s="9" t="s">
        <v>900</v>
      </c>
      <c r="DU3074" s="9" t="s">
        <v>233</v>
      </c>
      <c r="DV3074" s="9" t="str">
        <f>VLOOKUP(DU3074,Metadata!$B$2:$C$7,2,FALSE)</f>
        <v>0 - 3 years</v>
      </c>
    </row>
    <row r="3075" spans="1:126">
      <c r="A3075" s="13">
        <v>3074</v>
      </c>
      <c r="B3075" s="9" t="s">
        <v>135</v>
      </c>
      <c r="C3075" s="9" t="str">
        <f>VLOOKUP(B3075,Metadata!$M$2:$N$6,2,FALSE)</f>
        <v>Permanent Employee</v>
      </c>
      <c r="D3075" s="9" t="s">
        <v>159</v>
      </c>
      <c r="E3075" s="9" t="s">
        <v>137</v>
      </c>
      <c r="F3075" s="9" t="s">
        <v>138</v>
      </c>
      <c r="G3075" s="9" t="s">
        <v>140</v>
      </c>
      <c r="H3075" s="9" t="str">
        <f>IF(G3075="","",VLOOKUP(G3075,Metadata!$J$2:$K$22,2,FALSE))</f>
        <v>Lisbon Metropolitan Area</v>
      </c>
      <c r="I3075" s="9" t="s">
        <v>138</v>
      </c>
      <c r="J3075" s="9" t="str">
        <f>IF(I3075="","",VLOOKUP(I3075,Metadata!$P$2:$Q$43,2,FALSE))</f>
        <v>Europe</v>
      </c>
      <c r="K3075" s="9" t="str">
        <f t="shared" si="0"/>
        <v>Portugal</v>
      </c>
      <c r="L3075" s="9" t="s">
        <v>140</v>
      </c>
      <c r="M3075" s="9" t="str">
        <f>IF(L3075="","",VLOOKUP(L3075,Metadata!$J$2:$K$22,2,FALSE))</f>
        <v>Lisbon Metropolitan Area</v>
      </c>
      <c r="N3075" s="9" t="s">
        <v>205</v>
      </c>
      <c r="O3075" s="9" t="s">
        <v>137</v>
      </c>
      <c r="P3075" s="9" t="s">
        <v>137</v>
      </c>
      <c r="Q3075" s="10" t="str">
        <f t="shared" si="1"/>
        <v>Full Office Job</v>
      </c>
      <c r="R3075" s="10">
        <v>5</v>
      </c>
      <c r="S3075" s="9" t="s">
        <v>313</v>
      </c>
      <c r="T3075" s="9" t="s">
        <v>137</v>
      </c>
      <c r="U3075" s="9" t="str">
        <f>IF(S3075&lt;&gt;"",S3075,IF(T3075&lt;&gt;"",VLOOKUP(T3075,Metadata!$S$2:$T$228,2,FALSE),""))</f>
        <v>Maintenance &amp; Support</v>
      </c>
      <c r="V3075" s="9" t="s">
        <v>276</v>
      </c>
      <c r="W3075" s="9" t="s">
        <v>137</v>
      </c>
      <c r="X3075" s="9" t="s">
        <v>163</v>
      </c>
      <c r="Y3075" s="9" t="s">
        <v>137</v>
      </c>
      <c r="Z3075" s="9" t="s">
        <v>164</v>
      </c>
      <c r="AA3075" s="9" t="s">
        <v>137</v>
      </c>
      <c r="AB3075" s="9" t="s">
        <v>137</v>
      </c>
      <c r="AC3075" s="9" t="s">
        <v>147</v>
      </c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 t="s">
        <v>195</v>
      </c>
      <c r="AO3075" s="9"/>
      <c r="AP3075" s="9"/>
      <c r="AQ3075" s="9"/>
      <c r="AR3075" s="9" t="s">
        <v>149</v>
      </c>
      <c r="AS3075" s="9"/>
      <c r="AT3075" s="9"/>
      <c r="AU3075" s="9"/>
      <c r="AV3075" s="9"/>
      <c r="AW3075" s="9"/>
      <c r="AX3075" s="9" t="s">
        <v>196</v>
      </c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 t="s">
        <v>150</v>
      </c>
      <c r="BZ3075" s="9" t="s">
        <v>137</v>
      </c>
      <c r="CA3075" s="10"/>
      <c r="CB3075" s="10" t="str">
        <f t="shared" si="5"/>
        <v/>
      </c>
      <c r="CC3075" s="10"/>
      <c r="CD3075" s="9" t="str">
        <f t="shared" si="2"/>
        <v/>
      </c>
      <c r="CE3075" s="9" t="s">
        <v>151</v>
      </c>
      <c r="CF3075" s="9" t="s">
        <v>169</v>
      </c>
      <c r="CG3075" s="9">
        <f>IF(CF3075="","",VLOOKUP(CF3075,Metadata!$D$2:$H$20,2,FALSE))</f>
        <v>12500</v>
      </c>
      <c r="CH3075" s="9">
        <f>IF(CF3075="","",VLOOKUP(CF3075,Metadata!$D$2:$H$20,4,FALSE))</f>
        <v>0</v>
      </c>
      <c r="CI3075" s="9">
        <f>IF(CF3075="","",VLOOKUP(CF3075,Metadata!$D$2:$H$20,5,FALSE))</f>
        <v>15000</v>
      </c>
      <c r="CJ3075" s="9">
        <f t="shared" si="3"/>
        <v>12500</v>
      </c>
      <c r="CK3075" s="9" t="s">
        <v>366</v>
      </c>
      <c r="CL3075" s="10">
        <v>3</v>
      </c>
      <c r="CM3075" s="10">
        <v>2</v>
      </c>
      <c r="CN3075" s="10">
        <v>5</v>
      </c>
      <c r="CO3075" s="10">
        <v>4</v>
      </c>
      <c r="CP3075" s="10">
        <v>5</v>
      </c>
      <c r="CQ3075" s="10">
        <v>7</v>
      </c>
      <c r="CR3075" s="10">
        <v>6</v>
      </c>
      <c r="CS3075" s="10">
        <v>6</v>
      </c>
      <c r="CT3075" s="10">
        <v>6</v>
      </c>
      <c r="CU3075" s="10">
        <v>6</v>
      </c>
      <c r="CV3075" s="10">
        <v>5</v>
      </c>
      <c r="CW3075" s="10">
        <v>4</v>
      </c>
      <c r="CX3075" s="10">
        <v>5</v>
      </c>
      <c r="CY3075" s="10">
        <v>5</v>
      </c>
      <c r="CZ3075" s="10">
        <v>6</v>
      </c>
      <c r="DA3075" s="10">
        <v>5</v>
      </c>
      <c r="DB3075" s="10">
        <v>4</v>
      </c>
      <c r="DC3075" s="10">
        <v>5</v>
      </c>
      <c r="DD3075" s="10">
        <v>4</v>
      </c>
      <c r="DE3075" s="10">
        <v>5</v>
      </c>
      <c r="DF3075" s="10">
        <v>5</v>
      </c>
      <c r="DG3075" s="10">
        <v>5</v>
      </c>
      <c r="DH3075" s="10">
        <v>4</v>
      </c>
      <c r="DI3075" s="10">
        <v>6</v>
      </c>
      <c r="DJ3075" s="10">
        <v>1</v>
      </c>
      <c r="DK3075" s="10">
        <v>6</v>
      </c>
      <c r="DL3075" s="10">
        <v>5</v>
      </c>
      <c r="DM3075" s="9" t="s">
        <v>154</v>
      </c>
      <c r="DN3075" s="10">
        <v>1985</v>
      </c>
      <c r="DO3075" s="9">
        <f t="shared" si="9"/>
        <v>36</v>
      </c>
      <c r="DP3075" s="9" t="s">
        <v>155</v>
      </c>
      <c r="DQ3075" s="9" t="s">
        <v>202</v>
      </c>
      <c r="DR3075" s="9" t="s">
        <v>170</v>
      </c>
      <c r="DS3075" s="9" t="s">
        <v>137</v>
      </c>
      <c r="DT3075" s="9" t="s">
        <v>900</v>
      </c>
      <c r="DU3075" s="9" t="s">
        <v>158</v>
      </c>
      <c r="DV3075" s="9" t="str">
        <f>VLOOKUP(DU3075,Metadata!$B$2:$C$7,2,FALSE)</f>
        <v>6+ years</v>
      </c>
    </row>
    <row r="3076" spans="1:126">
      <c r="A3076" s="13">
        <v>3075</v>
      </c>
      <c r="B3076" s="9" t="s">
        <v>135</v>
      </c>
      <c r="C3076" s="9" t="str">
        <f>VLOOKUP(B3076,Metadata!$M$2:$N$6,2,FALSE)</f>
        <v>Permanent Employee</v>
      </c>
      <c r="D3076" s="9" t="s">
        <v>159</v>
      </c>
      <c r="E3076" s="9" t="s">
        <v>137</v>
      </c>
      <c r="F3076" s="9" t="s">
        <v>138</v>
      </c>
      <c r="G3076" s="9" t="s">
        <v>172</v>
      </c>
      <c r="H3076" s="9" t="str">
        <f>IF(G3076="","",VLOOKUP(G3076,Metadata!$J$2:$K$22,2,FALSE))</f>
        <v>Porto Metropolitan Area</v>
      </c>
      <c r="I3076" s="9" t="s">
        <v>138</v>
      </c>
      <c r="J3076" s="9" t="str">
        <f>IF(I3076="","",VLOOKUP(I3076,Metadata!$P$2:$Q$43,2,FALSE))</f>
        <v>Europe</v>
      </c>
      <c r="K3076" s="9" t="str">
        <f t="shared" si="0"/>
        <v>Portugal</v>
      </c>
      <c r="L3076" s="9" t="s">
        <v>172</v>
      </c>
      <c r="M3076" s="9" t="str">
        <f>IF(L3076="","",VLOOKUP(L3076,Metadata!$J$2:$K$22,2,FALSE))</f>
        <v>Porto Metropolitan Area</v>
      </c>
      <c r="N3076" s="9" t="s">
        <v>141</v>
      </c>
      <c r="O3076" s="9" t="s">
        <v>137</v>
      </c>
      <c r="P3076" s="9" t="s">
        <v>142</v>
      </c>
      <c r="Q3076" s="10" t="str">
        <f t="shared" si="1"/>
        <v>Full Office Job</v>
      </c>
      <c r="R3076" s="10">
        <v>5</v>
      </c>
      <c r="S3076" s="9" t="s">
        <v>161</v>
      </c>
      <c r="T3076" s="9" t="s">
        <v>137</v>
      </c>
      <c r="U3076" s="9" t="str">
        <f>IF(S3076&lt;&gt;"",S3076,IF(T3076&lt;&gt;"",VLOOKUP(T3076,Metadata!$S$2:$T$228,2,FALSE),""))</f>
        <v>Full-Stack Developer</v>
      </c>
      <c r="V3076" s="9" t="s">
        <v>274</v>
      </c>
      <c r="W3076" s="9" t="s">
        <v>137</v>
      </c>
      <c r="X3076" s="9" t="s">
        <v>163</v>
      </c>
      <c r="Y3076" s="9" t="s">
        <v>137</v>
      </c>
      <c r="Z3076" s="9" t="s">
        <v>184</v>
      </c>
      <c r="AA3076" s="9" t="s">
        <v>137</v>
      </c>
      <c r="AB3076" s="9" t="s">
        <v>137</v>
      </c>
      <c r="AC3076" s="9"/>
      <c r="AD3076" s="9"/>
      <c r="AE3076" s="9" t="s">
        <v>194</v>
      </c>
      <c r="AF3076" s="9"/>
      <c r="AG3076" s="9" t="s">
        <v>166</v>
      </c>
      <c r="AH3076" s="9"/>
      <c r="AI3076" s="9"/>
      <c r="AJ3076" s="9" t="s">
        <v>185</v>
      </c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 t="s">
        <v>178</v>
      </c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198</v>
      </c>
      <c r="BL3076" s="9" t="s">
        <v>199</v>
      </c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10"/>
      <c r="CB3076" s="10" t="str">
        <f t="shared" si="5"/>
        <v/>
      </c>
      <c r="CC3076" s="10"/>
      <c r="CD3076" s="9" t="str">
        <f t="shared" si="2"/>
        <v/>
      </c>
      <c r="CE3076" s="9" t="s">
        <v>168</v>
      </c>
      <c r="CF3076" s="9" t="s">
        <v>169</v>
      </c>
      <c r="CG3076" s="9">
        <f>IF(CF3076="","",VLOOKUP(CF3076,Metadata!$D$2:$H$20,2,FALSE))</f>
        <v>12500</v>
      </c>
      <c r="CH3076" s="9">
        <f>IF(CF3076="","",VLOOKUP(CF3076,Metadata!$D$2:$H$20,4,FALSE))</f>
        <v>0</v>
      </c>
      <c r="CI3076" s="9">
        <f>IF(CF3076="","",VLOOKUP(CF3076,Metadata!$D$2:$H$20,5,FALSE))</f>
        <v>15000</v>
      </c>
      <c r="CJ3076" s="9">
        <f t="shared" si="3"/>
        <v>12500</v>
      </c>
      <c r="CK3076" s="9" t="s">
        <v>201</v>
      </c>
      <c r="CL3076" s="10">
        <v>4</v>
      </c>
      <c r="CM3076" s="10">
        <v>2</v>
      </c>
      <c r="CN3076" s="10">
        <v>7</v>
      </c>
      <c r="CO3076" s="10">
        <v>6</v>
      </c>
      <c r="CP3076" s="10">
        <v>5</v>
      </c>
      <c r="CQ3076" s="10">
        <v>6</v>
      </c>
      <c r="CR3076" s="10">
        <v>3</v>
      </c>
      <c r="CS3076" s="10">
        <v>4</v>
      </c>
      <c r="CT3076" s="10">
        <v>6</v>
      </c>
      <c r="CU3076" s="10">
        <v>6</v>
      </c>
      <c r="CV3076" s="10">
        <v>4</v>
      </c>
      <c r="CW3076" s="10">
        <v>3</v>
      </c>
      <c r="CX3076" s="10">
        <v>4</v>
      </c>
      <c r="CY3076" s="10">
        <v>5</v>
      </c>
      <c r="CZ3076" s="10">
        <v>6</v>
      </c>
      <c r="DA3076" s="10">
        <v>6</v>
      </c>
      <c r="DB3076" s="10">
        <v>5</v>
      </c>
      <c r="DC3076" s="10">
        <v>5</v>
      </c>
      <c r="DD3076" s="10">
        <v>5</v>
      </c>
      <c r="DE3076" s="10">
        <v>7</v>
      </c>
      <c r="DF3076" s="10">
        <v>6</v>
      </c>
      <c r="DG3076" s="10">
        <v>6</v>
      </c>
      <c r="DH3076" s="10">
        <v>5</v>
      </c>
      <c r="DI3076" s="10">
        <v>7</v>
      </c>
      <c r="DJ3076" s="10">
        <v>5</v>
      </c>
      <c r="DK3076" s="10">
        <v>5</v>
      </c>
      <c r="DL3076" s="10">
        <v>6</v>
      </c>
      <c r="DM3076" s="9" t="s">
        <v>154</v>
      </c>
      <c r="DN3076" s="10">
        <v>1994</v>
      </c>
      <c r="DO3076" s="9">
        <f t="shared" si="9"/>
        <v>27</v>
      </c>
      <c r="DP3076" s="9" t="s">
        <v>155</v>
      </c>
      <c r="DQ3076" s="9" t="s">
        <v>156</v>
      </c>
      <c r="DR3076" s="9" t="s">
        <v>157</v>
      </c>
      <c r="DS3076" s="9" t="s">
        <v>137</v>
      </c>
      <c r="DT3076" s="9" t="s">
        <v>900</v>
      </c>
      <c r="DU3076" s="9" t="s">
        <v>168</v>
      </c>
      <c r="DV3076" s="9" t="str">
        <f>VLOOKUP(DU3076,Metadata!$B$2:$C$7,2,FALSE)</f>
        <v>0 - 3 years</v>
      </c>
    </row>
    <row r="3077" spans="1:126">
      <c r="A3077" s="13">
        <v>3076</v>
      </c>
      <c r="B3077" s="9" t="s">
        <v>135</v>
      </c>
      <c r="C3077" s="9" t="str">
        <f>VLOOKUP(B3077,Metadata!$M$2:$N$6,2,FALSE)</f>
        <v>Permanent Employee</v>
      </c>
      <c r="D3077" s="9" t="s">
        <v>159</v>
      </c>
      <c r="E3077" s="9" t="s">
        <v>137</v>
      </c>
      <c r="F3077" s="9" t="s">
        <v>138</v>
      </c>
      <c r="G3077" s="9" t="s">
        <v>140</v>
      </c>
      <c r="H3077" s="9" t="str">
        <f>IF(G3077="","",VLOOKUP(G3077,Metadata!$J$2:$K$22,2,FALSE))</f>
        <v>Lisbon Metropolitan Area</v>
      </c>
      <c r="I3077" s="9" t="s">
        <v>316</v>
      </c>
      <c r="J3077" s="9" t="str">
        <f>IF(I3077="","",VLOOKUP(I3077,Metadata!$P$2:$Q$43,2,FALSE))</f>
        <v>Europe</v>
      </c>
      <c r="K3077" s="9" t="str">
        <f t="shared" si="0"/>
        <v>International</v>
      </c>
      <c r="L3077" s="9" t="s">
        <v>137</v>
      </c>
      <c r="M3077" s="9" t="str">
        <f>IF(L3077="","",VLOOKUP(L3077,Metadata!$J$2:$K$22,2,FALSE))</f>
        <v/>
      </c>
      <c r="N3077" s="9" t="s">
        <v>141</v>
      </c>
      <c r="O3077" s="9" t="s">
        <v>137</v>
      </c>
      <c r="P3077" s="9" t="s">
        <v>142</v>
      </c>
      <c r="Q3077" s="10" t="str">
        <f t="shared" si="1"/>
        <v>Full Office Job</v>
      </c>
      <c r="R3077" s="10">
        <v>6</v>
      </c>
      <c r="S3077" s="9" t="s">
        <v>216</v>
      </c>
      <c r="T3077" s="9" t="s">
        <v>137</v>
      </c>
      <c r="U3077" s="9" t="str">
        <f>IF(S3077&lt;&gt;"",S3077,IF(T3077&lt;&gt;"",VLOOKUP(T3077,Metadata!$S$2:$T$228,2,FALSE),""))</f>
        <v>Front-End Developer</v>
      </c>
      <c r="V3077" s="9" t="s">
        <v>207</v>
      </c>
      <c r="W3077" s="9" t="s">
        <v>137</v>
      </c>
      <c r="X3077" s="9" t="s">
        <v>208</v>
      </c>
      <c r="Y3077" s="9" t="s">
        <v>137</v>
      </c>
      <c r="Z3077" s="9" t="s">
        <v>224</v>
      </c>
      <c r="AA3077" s="9" t="s">
        <v>165</v>
      </c>
      <c r="AB3077" s="9" t="s">
        <v>253</v>
      </c>
      <c r="AC3077" s="9" t="s">
        <v>147</v>
      </c>
      <c r="AD3077" s="9"/>
      <c r="AE3077" s="9"/>
      <c r="AF3077" s="9"/>
      <c r="AG3077" s="9" t="s">
        <v>166</v>
      </c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 t="s">
        <v>178</v>
      </c>
      <c r="BB3077" s="9"/>
      <c r="BC3077" s="9"/>
      <c r="BD3077" s="9"/>
      <c r="BE3077" s="9"/>
      <c r="BF3077" s="9"/>
      <c r="BG3077" s="9"/>
      <c r="BH3077" s="9"/>
      <c r="BI3077" s="9"/>
      <c r="BJ3077" s="9" t="s">
        <v>167</v>
      </c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 t="s">
        <v>286</v>
      </c>
      <c r="BX3077" s="9"/>
      <c r="BY3077" s="9"/>
      <c r="BZ3077" s="9"/>
      <c r="CA3077" s="10"/>
      <c r="CB3077" s="10" t="str">
        <f t="shared" si="5"/>
        <v/>
      </c>
      <c r="CC3077" s="10"/>
      <c r="CD3077" s="9" t="str">
        <f t="shared" si="2"/>
        <v/>
      </c>
      <c r="CE3077" s="9" t="s">
        <v>151</v>
      </c>
      <c r="CF3077" s="9" t="s">
        <v>220</v>
      </c>
      <c r="CG3077" s="9">
        <f>IF(CF3077="","",VLOOKUP(CF3077,Metadata!$D$2:$H$20,2,FALSE))</f>
        <v>27500</v>
      </c>
      <c r="CH3077" s="9">
        <f>IF(CF3077="","",VLOOKUP(CF3077,Metadata!$D$2:$H$20,4,FALSE))</f>
        <v>25000</v>
      </c>
      <c r="CI3077" s="9">
        <f>IF(CF3077="","",VLOOKUP(CF3077,Metadata!$D$2:$H$20,5,FALSE))</f>
        <v>30000</v>
      </c>
      <c r="CJ3077" s="9">
        <f t="shared" si="3"/>
        <v>27500</v>
      </c>
      <c r="CK3077" s="9" t="s">
        <v>201</v>
      </c>
      <c r="CL3077" s="10">
        <v>5</v>
      </c>
      <c r="CM3077" s="10">
        <v>2</v>
      </c>
      <c r="CN3077" s="10">
        <v>7</v>
      </c>
      <c r="CO3077" s="10">
        <v>7</v>
      </c>
      <c r="CP3077" s="10">
        <v>6</v>
      </c>
      <c r="CQ3077" s="10">
        <v>7</v>
      </c>
      <c r="CR3077" s="10">
        <v>6</v>
      </c>
      <c r="CS3077" s="10">
        <v>6</v>
      </c>
      <c r="CT3077" s="10">
        <v>7</v>
      </c>
      <c r="CU3077" s="10">
        <v>6</v>
      </c>
      <c r="CV3077" s="10">
        <v>6</v>
      </c>
      <c r="CW3077" s="10">
        <v>4</v>
      </c>
      <c r="CX3077" s="10">
        <v>6</v>
      </c>
      <c r="CY3077" s="10">
        <v>6</v>
      </c>
      <c r="CZ3077" s="10">
        <v>7</v>
      </c>
      <c r="DA3077" s="10">
        <v>7</v>
      </c>
      <c r="DB3077" s="10">
        <v>4</v>
      </c>
      <c r="DC3077" s="10">
        <v>7</v>
      </c>
      <c r="DD3077" s="10">
        <v>7</v>
      </c>
      <c r="DE3077" s="10">
        <v>6</v>
      </c>
      <c r="DF3077" s="10">
        <v>6</v>
      </c>
      <c r="DG3077" s="10">
        <v>7</v>
      </c>
      <c r="DH3077" s="10">
        <v>5</v>
      </c>
      <c r="DI3077" s="10">
        <v>7</v>
      </c>
      <c r="DJ3077" s="10">
        <v>4</v>
      </c>
      <c r="DK3077" s="10">
        <v>5</v>
      </c>
      <c r="DL3077" s="10">
        <v>5</v>
      </c>
      <c r="DM3077" s="9" t="s">
        <v>413</v>
      </c>
      <c r="DN3077" s="10">
        <v>1992</v>
      </c>
      <c r="DO3077" s="9">
        <f t="shared" si="9"/>
        <v>29</v>
      </c>
      <c r="DP3077" s="9" t="s">
        <v>155</v>
      </c>
      <c r="DQ3077" s="9" t="s">
        <v>202</v>
      </c>
      <c r="DR3077" s="9" t="s">
        <v>137</v>
      </c>
      <c r="DS3077" s="9" t="s">
        <v>901</v>
      </c>
      <c r="DT3077" s="9" t="s">
        <v>900</v>
      </c>
      <c r="DU3077" s="9" t="s">
        <v>223</v>
      </c>
      <c r="DV3077" s="9" t="str">
        <f>VLOOKUP(DU3077,Metadata!$B$2:$C$7,2,FALSE)</f>
        <v>3 - 6 years</v>
      </c>
    </row>
    <row r="3078" spans="1:126">
      <c r="A3078" s="13">
        <v>3077</v>
      </c>
      <c r="B3078" s="9" t="s">
        <v>135</v>
      </c>
      <c r="C3078" s="9" t="str">
        <f>VLOOKUP(B3078,Metadata!$M$2:$N$6,2,FALSE)</f>
        <v>Permanent Employee</v>
      </c>
      <c r="D3078" s="9" t="s">
        <v>159</v>
      </c>
      <c r="E3078" s="9" t="s">
        <v>137</v>
      </c>
      <c r="F3078" s="9" t="s">
        <v>138</v>
      </c>
      <c r="G3078" s="9" t="s">
        <v>275</v>
      </c>
      <c r="H3078" s="9" t="str">
        <f>IF(G3078="","",VLOOKUP(G3078,Metadata!$J$2:$K$22,2,FALSE))</f>
        <v>Centre</v>
      </c>
      <c r="I3078" s="9" t="s">
        <v>138</v>
      </c>
      <c r="J3078" s="9" t="str">
        <f>IF(I3078="","",VLOOKUP(I3078,Metadata!$P$2:$Q$43,2,FALSE))</f>
        <v>Europe</v>
      </c>
      <c r="K3078" s="9" t="str">
        <f t="shared" si="0"/>
        <v>Portugal</v>
      </c>
      <c r="L3078" s="9" t="s">
        <v>275</v>
      </c>
      <c r="M3078" s="9" t="str">
        <f>IF(L3078="","",VLOOKUP(L3078,Metadata!$J$2:$K$22,2,FALSE))</f>
        <v>Centre</v>
      </c>
      <c r="N3078" s="9" t="s">
        <v>141</v>
      </c>
      <c r="O3078" s="9" t="s">
        <v>137</v>
      </c>
      <c r="P3078" s="9" t="s">
        <v>142</v>
      </c>
      <c r="Q3078" s="10" t="str">
        <f t="shared" si="1"/>
        <v>Full Office Job</v>
      </c>
      <c r="R3078" s="10">
        <v>6</v>
      </c>
      <c r="S3078" s="9" t="s">
        <v>161</v>
      </c>
      <c r="T3078" s="9" t="s">
        <v>137</v>
      </c>
      <c r="U3078" s="9" t="str">
        <f>IF(S3078&lt;&gt;"",S3078,IF(T3078&lt;&gt;"",VLOOKUP(T3078,Metadata!$S$2:$T$228,2,FALSE),""))</f>
        <v>Full-Stack Developer</v>
      </c>
      <c r="V3078" s="9" t="s">
        <v>261</v>
      </c>
      <c r="W3078" s="9" t="s">
        <v>137</v>
      </c>
      <c r="X3078" s="9" t="s">
        <v>208</v>
      </c>
      <c r="Y3078" s="9" t="s">
        <v>137</v>
      </c>
      <c r="Z3078" s="9" t="s">
        <v>262</v>
      </c>
      <c r="AA3078" s="9" t="s">
        <v>165</v>
      </c>
      <c r="AB3078" s="9" t="s">
        <v>137</v>
      </c>
      <c r="AC3078" s="9" t="s">
        <v>147</v>
      </c>
      <c r="AD3078" s="9"/>
      <c r="AE3078" s="9"/>
      <c r="AF3078" s="9"/>
      <c r="AG3078" s="9" t="s">
        <v>166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 t="s">
        <v>167</v>
      </c>
      <c r="BK3078" s="9"/>
      <c r="BL3078" s="9"/>
      <c r="BM3078" s="9"/>
      <c r="BN3078" s="9"/>
      <c r="BO3078" s="9"/>
      <c r="BP3078" s="9" t="s">
        <v>179</v>
      </c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10"/>
      <c r="CB3078" s="10" t="str">
        <f t="shared" si="5"/>
        <v/>
      </c>
      <c r="CC3078" s="10"/>
      <c r="CD3078" s="9" t="str">
        <f t="shared" si="2"/>
        <v/>
      </c>
      <c r="CE3078" s="9" t="s">
        <v>232</v>
      </c>
      <c r="CF3078" s="9" t="s">
        <v>188</v>
      </c>
      <c r="CG3078" s="9">
        <f>IF(CF3078="","",VLOOKUP(CF3078,Metadata!$D$2:$H$20,2,FALSE))</f>
        <v>17500</v>
      </c>
      <c r="CH3078" s="9">
        <f>IF(CF3078="","",VLOOKUP(CF3078,Metadata!$D$2:$H$20,4,FALSE))</f>
        <v>15000</v>
      </c>
      <c r="CI3078" s="9">
        <f>IF(CF3078="","",VLOOKUP(CF3078,Metadata!$D$2:$H$20,5,FALSE))</f>
        <v>20000</v>
      </c>
      <c r="CJ3078" s="9">
        <f t="shared" si="3"/>
        <v>17500</v>
      </c>
      <c r="CK3078" s="9" t="s">
        <v>221</v>
      </c>
      <c r="CL3078" s="10">
        <v>5</v>
      </c>
      <c r="CM3078" s="10">
        <v>1</v>
      </c>
      <c r="CN3078" s="10">
        <v>7</v>
      </c>
      <c r="CO3078" s="10">
        <v>6</v>
      </c>
      <c r="CP3078" s="10">
        <v>7</v>
      </c>
      <c r="CQ3078" s="10">
        <v>6</v>
      </c>
      <c r="CR3078" s="10">
        <v>6</v>
      </c>
      <c r="CS3078" s="10">
        <v>6</v>
      </c>
      <c r="CT3078" s="10">
        <v>6</v>
      </c>
      <c r="CU3078" s="10">
        <v>7</v>
      </c>
      <c r="CV3078" s="10">
        <v>7</v>
      </c>
      <c r="CW3078" s="10">
        <v>5</v>
      </c>
      <c r="CX3078" s="10">
        <v>5</v>
      </c>
      <c r="CY3078" s="10">
        <v>6</v>
      </c>
      <c r="CZ3078" s="10">
        <v>6</v>
      </c>
      <c r="DA3078" s="10">
        <v>6</v>
      </c>
      <c r="DB3078" s="10">
        <v>4</v>
      </c>
      <c r="DC3078" s="10">
        <v>7</v>
      </c>
      <c r="DD3078" s="10">
        <v>6</v>
      </c>
      <c r="DE3078" s="10">
        <v>7</v>
      </c>
      <c r="DF3078" s="10">
        <v>6</v>
      </c>
      <c r="DG3078" s="10">
        <v>6</v>
      </c>
      <c r="DH3078" s="10">
        <v>6</v>
      </c>
      <c r="DI3078" s="10">
        <v>6</v>
      </c>
      <c r="DJ3078" s="10">
        <v>3</v>
      </c>
      <c r="DK3078" s="10">
        <v>6</v>
      </c>
      <c r="DL3078" s="10">
        <v>6</v>
      </c>
      <c r="DM3078" s="9" t="s">
        <v>154</v>
      </c>
      <c r="DN3078" s="10">
        <v>1993</v>
      </c>
      <c r="DO3078" s="9">
        <f t="shared" si="9"/>
        <v>28</v>
      </c>
      <c r="DP3078" s="9" t="s">
        <v>155</v>
      </c>
      <c r="DQ3078" s="9" t="s">
        <v>227</v>
      </c>
      <c r="DR3078" s="9" t="s">
        <v>157</v>
      </c>
      <c r="DS3078" s="9" t="s">
        <v>137</v>
      </c>
      <c r="DT3078" s="9" t="s">
        <v>900</v>
      </c>
      <c r="DU3078" s="9" t="s">
        <v>203</v>
      </c>
      <c r="DV3078" s="9" t="str">
        <f>VLOOKUP(DU3078,Metadata!$B$2:$C$7,2,FALSE)</f>
        <v>6+ years</v>
      </c>
    </row>
    <row r="3079" spans="1:126">
      <c r="A3079" s="13">
        <v>3078</v>
      </c>
      <c r="B3079" s="9" t="s">
        <v>135</v>
      </c>
      <c r="C3079" s="9" t="str">
        <f>VLOOKUP(B3079,Metadata!$M$2:$N$6,2,FALSE)</f>
        <v>Permanent Employee</v>
      </c>
      <c r="D3079" s="9" t="s">
        <v>136</v>
      </c>
      <c r="E3079" s="9" t="s">
        <v>137</v>
      </c>
      <c r="F3079" s="9" t="s">
        <v>138</v>
      </c>
      <c r="G3079" s="9" t="s">
        <v>172</v>
      </c>
      <c r="H3079" s="9" t="str">
        <f>IF(G3079="","",VLOOKUP(G3079,Metadata!$J$2:$K$22,2,FALSE))</f>
        <v>Porto Metropolitan Area</v>
      </c>
      <c r="I3079" s="9" t="s">
        <v>138</v>
      </c>
      <c r="J3079" s="9" t="str">
        <f>IF(I3079="","",VLOOKUP(I3079,Metadata!$P$2:$Q$43,2,FALSE))</f>
        <v>Europe</v>
      </c>
      <c r="K3079" s="9" t="str">
        <f t="shared" si="0"/>
        <v>Portugal</v>
      </c>
      <c r="L3079" s="9" t="s">
        <v>140</v>
      </c>
      <c r="M3079" s="9" t="str">
        <f>IF(L3079="","",VLOOKUP(L3079,Metadata!$J$2:$K$22,2,FALSE))</f>
        <v>Lisbon Metropolitan Area</v>
      </c>
      <c r="N3079" s="9" t="s">
        <v>141</v>
      </c>
      <c r="O3079" s="9" t="s">
        <v>137</v>
      </c>
      <c r="P3079" s="9" t="s">
        <v>191</v>
      </c>
      <c r="Q3079" s="10" t="str">
        <f t="shared" si="1"/>
        <v>Remote Job (full or flexible)</v>
      </c>
      <c r="R3079" s="10">
        <v>5</v>
      </c>
      <c r="S3079" s="9" t="s">
        <v>161</v>
      </c>
      <c r="T3079" s="9" t="s">
        <v>137</v>
      </c>
      <c r="U3079" s="9" t="str">
        <f>IF(S3079&lt;&gt;"",S3079,IF(T3079&lt;&gt;"",VLOOKUP(T3079,Metadata!$S$2:$T$228,2,FALSE),""))</f>
        <v>Full-Stack Developer</v>
      </c>
      <c r="V3079" s="9" t="s">
        <v>276</v>
      </c>
      <c r="W3079" s="9" t="s">
        <v>137</v>
      </c>
      <c r="X3079" s="9" t="s">
        <v>163</v>
      </c>
      <c r="Y3079" s="9" t="s">
        <v>137</v>
      </c>
      <c r="Z3079" s="9" t="s">
        <v>184</v>
      </c>
      <c r="AA3079" s="9" t="s">
        <v>165</v>
      </c>
      <c r="AB3079" s="9" t="s">
        <v>137</v>
      </c>
      <c r="AC3079" s="9" t="s">
        <v>147</v>
      </c>
      <c r="AD3079" s="9"/>
      <c r="AE3079" s="9" t="s">
        <v>194</v>
      </c>
      <c r="AF3079" s="9"/>
      <c r="AG3079" s="9"/>
      <c r="AH3079" s="9"/>
      <c r="AI3079" s="9"/>
      <c r="AJ3079" s="9" t="s">
        <v>185</v>
      </c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 t="s">
        <v>178</v>
      </c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198</v>
      </c>
      <c r="BL3079" s="9" t="s">
        <v>199</v>
      </c>
      <c r="BM3079" s="9"/>
      <c r="BN3079" s="9" t="s">
        <v>186</v>
      </c>
      <c r="BO3079" s="9"/>
      <c r="BP3079" s="9"/>
      <c r="BQ3079" s="9"/>
      <c r="BR3079" s="9" t="s">
        <v>247</v>
      </c>
      <c r="BS3079" s="9"/>
      <c r="BT3079" s="9"/>
      <c r="BU3079" s="9"/>
      <c r="BV3079" s="9"/>
      <c r="BW3079" s="9"/>
      <c r="BX3079" s="9"/>
      <c r="BY3079" s="9"/>
      <c r="BZ3079" s="9"/>
      <c r="CA3079" s="10"/>
      <c r="CB3079" s="10" t="str">
        <f t="shared" si="5"/>
        <v/>
      </c>
      <c r="CC3079" s="10"/>
      <c r="CD3079" s="9" t="str">
        <f t="shared" si="2"/>
        <v/>
      </c>
      <c r="CE3079" s="9" t="s">
        <v>168</v>
      </c>
      <c r="CF3079" s="9" t="s">
        <v>169</v>
      </c>
      <c r="CG3079" s="9">
        <f>IF(CF3079="","",VLOOKUP(CF3079,Metadata!$D$2:$H$20,2,FALSE))</f>
        <v>12500</v>
      </c>
      <c r="CH3079" s="9">
        <f>IF(CF3079="","",VLOOKUP(CF3079,Metadata!$D$2:$H$20,4,FALSE))</f>
        <v>0</v>
      </c>
      <c r="CI3079" s="9">
        <f>IF(CF3079="","",VLOOKUP(CF3079,Metadata!$D$2:$H$20,5,FALSE))</f>
        <v>15000</v>
      </c>
      <c r="CJ3079" s="9">
        <f t="shared" si="3"/>
        <v>12500</v>
      </c>
      <c r="CK3079" s="9" t="s">
        <v>189</v>
      </c>
      <c r="CL3079" s="10">
        <v>4</v>
      </c>
      <c r="CM3079" s="10">
        <v>3</v>
      </c>
      <c r="CN3079" s="10">
        <v>6</v>
      </c>
      <c r="CO3079" s="10">
        <v>5</v>
      </c>
      <c r="CP3079" s="10">
        <v>6</v>
      </c>
      <c r="CQ3079" s="10">
        <v>5</v>
      </c>
      <c r="CR3079" s="10">
        <v>5</v>
      </c>
      <c r="CS3079" s="10">
        <v>6</v>
      </c>
      <c r="CT3079" s="10">
        <v>5</v>
      </c>
      <c r="CU3079" s="10">
        <v>6</v>
      </c>
      <c r="CV3079" s="10">
        <v>6</v>
      </c>
      <c r="CW3079" s="10">
        <v>3</v>
      </c>
      <c r="CX3079" s="10">
        <v>5</v>
      </c>
      <c r="CY3079" s="10">
        <v>5</v>
      </c>
      <c r="CZ3079" s="10">
        <v>5</v>
      </c>
      <c r="DA3079" s="10">
        <v>4</v>
      </c>
      <c r="DB3079" s="10">
        <v>5</v>
      </c>
      <c r="DC3079" s="10">
        <v>5</v>
      </c>
      <c r="DD3079" s="10">
        <v>6</v>
      </c>
      <c r="DE3079" s="10">
        <v>6</v>
      </c>
      <c r="DF3079" s="10">
        <v>5</v>
      </c>
      <c r="DG3079" s="10">
        <v>6</v>
      </c>
      <c r="DH3079" s="10">
        <v>6</v>
      </c>
      <c r="DI3079" s="10">
        <v>6</v>
      </c>
      <c r="DJ3079" s="10">
        <v>5</v>
      </c>
      <c r="DK3079" s="10">
        <v>6</v>
      </c>
      <c r="DL3079" s="10">
        <v>6</v>
      </c>
      <c r="DM3079" s="9" t="s">
        <v>154</v>
      </c>
      <c r="DN3079" s="10">
        <v>1993</v>
      </c>
      <c r="DO3079" s="9">
        <f t="shared" si="9"/>
        <v>28</v>
      </c>
      <c r="DP3079" s="9" t="s">
        <v>155</v>
      </c>
      <c r="DQ3079" s="9" t="s">
        <v>202</v>
      </c>
      <c r="DR3079" s="9" t="s">
        <v>342</v>
      </c>
      <c r="DS3079" s="9" t="s">
        <v>137</v>
      </c>
      <c r="DT3079" s="9" t="s">
        <v>900</v>
      </c>
      <c r="DU3079" s="9" t="s">
        <v>168</v>
      </c>
      <c r="DV3079" s="9" t="str">
        <f>VLOOKUP(DU3079,Metadata!$B$2:$C$7,2,FALSE)</f>
        <v>0 - 3 years</v>
      </c>
    </row>
    <row r="3080" spans="1:126">
      <c r="A3080" s="13">
        <v>3079</v>
      </c>
      <c r="B3080" s="9" t="s">
        <v>135</v>
      </c>
      <c r="C3080" s="9" t="str">
        <f>VLOOKUP(B3080,Metadata!$M$2:$N$6,2,FALSE)</f>
        <v>Permanent Employee</v>
      </c>
      <c r="D3080" s="9" t="s">
        <v>136</v>
      </c>
      <c r="E3080" s="9" t="s">
        <v>137</v>
      </c>
      <c r="F3080" s="9" t="s">
        <v>138</v>
      </c>
      <c r="G3080" s="9" t="s">
        <v>140</v>
      </c>
      <c r="H3080" s="9" t="str">
        <f>IF(G3080="","",VLOOKUP(G3080,Metadata!$J$2:$K$22,2,FALSE))</f>
        <v>Lisbon Metropolitan Area</v>
      </c>
      <c r="I3080" s="9" t="s">
        <v>138</v>
      </c>
      <c r="J3080" s="9" t="str">
        <f>IF(I3080="","",VLOOKUP(I3080,Metadata!$P$2:$Q$43,2,FALSE))</f>
        <v>Europe</v>
      </c>
      <c r="K3080" s="9" t="str">
        <f t="shared" si="0"/>
        <v>Portugal</v>
      </c>
      <c r="L3080" s="9" t="s">
        <v>140</v>
      </c>
      <c r="M3080" s="9" t="str">
        <f>IF(L3080="","",VLOOKUP(L3080,Metadata!$J$2:$K$22,2,FALSE))</f>
        <v>Lisbon Metropolitan Area</v>
      </c>
      <c r="N3080" s="9" t="s">
        <v>214</v>
      </c>
      <c r="O3080" s="9" t="s">
        <v>215</v>
      </c>
      <c r="P3080" s="9" t="s">
        <v>142</v>
      </c>
      <c r="Q3080" s="10" t="str">
        <f t="shared" si="1"/>
        <v>Full Office Job</v>
      </c>
      <c r="R3080" s="10">
        <v>5</v>
      </c>
      <c r="S3080" s="9" t="s">
        <v>249</v>
      </c>
      <c r="T3080" s="9" t="s">
        <v>137</v>
      </c>
      <c r="U3080" s="9" t="str">
        <f>IF(S3080&lt;&gt;"",S3080,IF(T3080&lt;&gt;"",VLOOKUP(T3080,Metadata!$S$2:$T$228,2,FALSE),""))</f>
        <v>Business Applications (BI/CRM/ERP)</v>
      </c>
      <c r="V3080" s="9" t="s">
        <v>144</v>
      </c>
      <c r="W3080" s="9" t="s">
        <v>137</v>
      </c>
      <c r="X3080" s="9" t="s">
        <v>145</v>
      </c>
      <c r="Y3080" s="9" t="s">
        <v>137</v>
      </c>
      <c r="Z3080" s="9" t="s">
        <v>218</v>
      </c>
      <c r="AA3080" s="9" t="s">
        <v>165</v>
      </c>
      <c r="AB3080" s="9" t="s">
        <v>137</v>
      </c>
      <c r="AC3080" s="9" t="s">
        <v>147</v>
      </c>
      <c r="AD3080" s="9"/>
      <c r="AE3080" s="9" t="s">
        <v>194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 t="s">
        <v>149</v>
      </c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198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10"/>
      <c r="CB3080" s="10" t="str">
        <f t="shared" si="5"/>
        <v/>
      </c>
      <c r="CC3080" s="10"/>
      <c r="CD3080" s="9" t="str">
        <f t="shared" si="2"/>
        <v/>
      </c>
      <c r="CE3080" s="9" t="s">
        <v>151</v>
      </c>
      <c r="CF3080" s="9" t="s">
        <v>220</v>
      </c>
      <c r="CG3080" s="9">
        <f>IF(CF3080="","",VLOOKUP(CF3080,Metadata!$D$2:$H$20,2,FALSE))</f>
        <v>27500</v>
      </c>
      <c r="CH3080" s="9">
        <f>IF(CF3080="","",VLOOKUP(CF3080,Metadata!$D$2:$H$20,4,FALSE))</f>
        <v>25000</v>
      </c>
      <c r="CI3080" s="9">
        <f>IF(CF3080="","",VLOOKUP(CF3080,Metadata!$D$2:$H$20,5,FALSE))</f>
        <v>30000</v>
      </c>
      <c r="CJ3080" s="9">
        <f t="shared" si="3"/>
        <v>27500</v>
      </c>
      <c r="CK3080" s="9" t="s">
        <v>189</v>
      </c>
      <c r="CL3080" s="10">
        <v>3</v>
      </c>
      <c r="CM3080" s="10">
        <v>4</v>
      </c>
      <c r="CN3080" s="10">
        <v>4</v>
      </c>
      <c r="CO3080" s="10">
        <v>6</v>
      </c>
      <c r="CP3080" s="10">
        <v>7</v>
      </c>
      <c r="CQ3080" s="10">
        <v>5</v>
      </c>
      <c r="CR3080" s="10">
        <v>5</v>
      </c>
      <c r="CS3080" s="10">
        <v>5</v>
      </c>
      <c r="CT3080" s="10">
        <v>6</v>
      </c>
      <c r="CU3080" s="10">
        <v>5</v>
      </c>
      <c r="CV3080" s="10">
        <v>6</v>
      </c>
      <c r="CW3080" s="10">
        <v>5</v>
      </c>
      <c r="CX3080" s="10">
        <v>6</v>
      </c>
      <c r="CY3080" s="10">
        <v>5</v>
      </c>
      <c r="CZ3080" s="10">
        <v>5</v>
      </c>
      <c r="DA3080" s="10">
        <v>6</v>
      </c>
      <c r="DB3080" s="10">
        <v>4</v>
      </c>
      <c r="DC3080" s="10">
        <v>6</v>
      </c>
      <c r="DD3080" s="10">
        <v>5</v>
      </c>
      <c r="DE3080" s="10">
        <v>7</v>
      </c>
      <c r="DF3080" s="10">
        <v>5</v>
      </c>
      <c r="DG3080" s="10">
        <v>5</v>
      </c>
      <c r="DH3080" s="10">
        <v>4</v>
      </c>
      <c r="DI3080" s="10">
        <v>4</v>
      </c>
      <c r="DJ3080" s="10">
        <v>4</v>
      </c>
      <c r="DK3080" s="10">
        <v>5</v>
      </c>
      <c r="DL3080" s="10">
        <v>4</v>
      </c>
      <c r="DM3080" s="9" t="s">
        <v>154</v>
      </c>
      <c r="DN3080" s="10">
        <v>1973</v>
      </c>
      <c r="DO3080" s="9">
        <f t="shared" si="9"/>
        <v>48</v>
      </c>
      <c r="DP3080" s="9" t="s">
        <v>155</v>
      </c>
      <c r="DQ3080" s="9" t="s">
        <v>202</v>
      </c>
      <c r="DR3080" s="9" t="s">
        <v>342</v>
      </c>
      <c r="DS3080" s="9" t="s">
        <v>137</v>
      </c>
      <c r="DT3080" s="9" t="s">
        <v>900</v>
      </c>
      <c r="DU3080" s="9" t="s">
        <v>223</v>
      </c>
      <c r="DV3080" s="9" t="str">
        <f>VLOOKUP(DU3080,Metadata!$B$2:$C$7,2,FALSE)</f>
        <v>3 - 6 years</v>
      </c>
    </row>
    <row r="3081" spans="1:126">
      <c r="A3081" s="13">
        <v>3080</v>
      </c>
      <c r="B3081" s="9" t="s">
        <v>135</v>
      </c>
      <c r="C3081" s="9" t="str">
        <f>VLOOKUP(B3081,Metadata!$M$2:$N$6,2,FALSE)</f>
        <v>Permanent Employee</v>
      </c>
      <c r="D3081" s="9" t="s">
        <v>159</v>
      </c>
      <c r="E3081" s="9" t="s">
        <v>137</v>
      </c>
      <c r="F3081" s="9" t="s">
        <v>138</v>
      </c>
      <c r="G3081" s="9" t="s">
        <v>172</v>
      </c>
      <c r="H3081" s="9" t="str">
        <f>IF(G3081="","",VLOOKUP(G3081,Metadata!$J$2:$K$22,2,FALSE))</f>
        <v>Porto Metropolitan Area</v>
      </c>
      <c r="I3081" s="9" t="s">
        <v>138</v>
      </c>
      <c r="J3081" s="9" t="str">
        <f>IF(I3081="","",VLOOKUP(I3081,Metadata!$P$2:$Q$43,2,FALSE))</f>
        <v>Europe</v>
      </c>
      <c r="K3081" s="9" t="str">
        <f t="shared" si="0"/>
        <v>Portugal</v>
      </c>
      <c r="L3081" s="9" t="s">
        <v>172</v>
      </c>
      <c r="M3081" s="9" t="str">
        <f>IF(L3081="","",VLOOKUP(L3081,Metadata!$J$2:$K$22,2,FALSE))</f>
        <v>Porto Metropolitan Area</v>
      </c>
      <c r="N3081" s="9" t="s">
        <v>214</v>
      </c>
      <c r="O3081" s="9" t="s">
        <v>239</v>
      </c>
      <c r="P3081" s="9" t="s">
        <v>142</v>
      </c>
      <c r="Q3081" s="10" t="str">
        <f t="shared" si="1"/>
        <v>Full Office Job</v>
      </c>
      <c r="R3081" s="10">
        <v>5</v>
      </c>
      <c r="S3081" s="9" t="s">
        <v>161</v>
      </c>
      <c r="T3081" s="9" t="s">
        <v>137</v>
      </c>
      <c r="U3081" s="9" t="str">
        <f>IF(S3081&lt;&gt;"",S3081,IF(T3081&lt;&gt;"",VLOOKUP(T3081,Metadata!$S$2:$T$228,2,FALSE),""))</f>
        <v>Full-Stack Developer</v>
      </c>
      <c r="V3081" s="9" t="s">
        <v>341</v>
      </c>
      <c r="W3081" s="9" t="s">
        <v>137</v>
      </c>
      <c r="X3081" s="9" t="s">
        <v>145</v>
      </c>
      <c r="Y3081" s="9" t="s">
        <v>137</v>
      </c>
      <c r="Z3081" s="9" t="s">
        <v>184</v>
      </c>
      <c r="AA3081" s="9" t="s">
        <v>165</v>
      </c>
      <c r="AB3081" s="9" t="s">
        <v>253</v>
      </c>
      <c r="AC3081" s="9" t="s">
        <v>147</v>
      </c>
      <c r="AD3081" s="9" t="s">
        <v>148</v>
      </c>
      <c r="AE3081" s="9"/>
      <c r="AF3081" s="9" t="s">
        <v>243</v>
      </c>
      <c r="AG3081" s="9" t="s">
        <v>166</v>
      </c>
      <c r="AH3081" s="9"/>
      <c r="AI3081" s="9"/>
      <c r="AJ3081" s="9" t="s">
        <v>185</v>
      </c>
      <c r="AK3081" s="9"/>
      <c r="AL3081" s="9" t="s">
        <v>177</v>
      </c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 t="s">
        <v>178</v>
      </c>
      <c r="BB3081" s="9" t="s">
        <v>284</v>
      </c>
      <c r="BC3081" s="9"/>
      <c r="BD3081" s="9"/>
      <c r="BE3081" s="9"/>
      <c r="BF3081" s="9"/>
      <c r="BG3081" s="9"/>
      <c r="BH3081" s="9"/>
      <c r="BI3081" s="9"/>
      <c r="BJ3081" s="9"/>
      <c r="BK3081" s="9"/>
      <c r="BL3081" s="9" t="s">
        <v>199</v>
      </c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 t="s">
        <v>902</v>
      </c>
      <c r="CA3081" s="10"/>
      <c r="CB3081" s="10" t="str">
        <f t="shared" si="5"/>
        <v/>
      </c>
      <c r="CC3081" s="10"/>
      <c r="CD3081" s="9" t="str">
        <f t="shared" si="2"/>
        <v/>
      </c>
      <c r="CE3081" s="9" t="s">
        <v>232</v>
      </c>
      <c r="CF3081" s="9" t="s">
        <v>188</v>
      </c>
      <c r="CG3081" s="9">
        <f>IF(CF3081="","",VLOOKUP(CF3081,Metadata!$D$2:$H$20,2,FALSE))</f>
        <v>17500</v>
      </c>
      <c r="CH3081" s="9">
        <f>IF(CF3081="","",VLOOKUP(CF3081,Metadata!$D$2:$H$20,4,FALSE))</f>
        <v>15000</v>
      </c>
      <c r="CI3081" s="9">
        <f>IF(CF3081="","",VLOOKUP(CF3081,Metadata!$D$2:$H$20,5,FALSE))</f>
        <v>20000</v>
      </c>
      <c r="CJ3081" s="9">
        <f t="shared" si="3"/>
        <v>17500</v>
      </c>
      <c r="CK3081" s="9" t="s">
        <v>189</v>
      </c>
      <c r="CL3081" s="10">
        <v>4</v>
      </c>
      <c r="CM3081" s="10">
        <v>1</v>
      </c>
      <c r="CN3081" s="10">
        <v>7</v>
      </c>
      <c r="CO3081" s="10">
        <v>7</v>
      </c>
      <c r="CP3081" s="10">
        <v>7</v>
      </c>
      <c r="CQ3081" s="10">
        <v>7</v>
      </c>
      <c r="CR3081" s="10">
        <v>5</v>
      </c>
      <c r="CS3081" s="10">
        <v>5</v>
      </c>
      <c r="CT3081" s="10">
        <v>6</v>
      </c>
      <c r="CU3081" s="10">
        <v>7</v>
      </c>
      <c r="CV3081" s="10">
        <v>7</v>
      </c>
      <c r="CW3081" s="10">
        <v>5</v>
      </c>
      <c r="CX3081" s="10">
        <v>7</v>
      </c>
      <c r="CY3081" s="10">
        <v>5</v>
      </c>
      <c r="CZ3081" s="10">
        <v>7</v>
      </c>
      <c r="DA3081" s="10">
        <v>6</v>
      </c>
      <c r="DB3081" s="10">
        <v>5</v>
      </c>
      <c r="DC3081" s="10">
        <v>7</v>
      </c>
      <c r="DD3081" s="10">
        <v>7</v>
      </c>
      <c r="DE3081" s="10">
        <v>6</v>
      </c>
      <c r="DF3081" s="10">
        <v>5</v>
      </c>
      <c r="DG3081" s="10">
        <v>5</v>
      </c>
      <c r="DH3081" s="10">
        <v>5</v>
      </c>
      <c r="DI3081" s="10">
        <v>5</v>
      </c>
      <c r="DJ3081" s="10">
        <v>4</v>
      </c>
      <c r="DK3081" s="10">
        <v>5</v>
      </c>
      <c r="DL3081" s="10">
        <v>4</v>
      </c>
      <c r="DM3081" s="9" t="s">
        <v>154</v>
      </c>
      <c r="DN3081" s="10">
        <v>1995</v>
      </c>
      <c r="DO3081" s="9">
        <f t="shared" si="9"/>
        <v>26</v>
      </c>
      <c r="DP3081" s="9" t="s">
        <v>155</v>
      </c>
      <c r="DQ3081" s="9" t="s">
        <v>210</v>
      </c>
      <c r="DR3081" s="9" t="s">
        <v>170</v>
      </c>
      <c r="DS3081" s="9" t="s">
        <v>137</v>
      </c>
      <c r="DT3081" s="9" t="s">
        <v>900</v>
      </c>
      <c r="DU3081" s="9" t="s">
        <v>223</v>
      </c>
      <c r="DV3081" s="9" t="str">
        <f>VLOOKUP(DU3081,Metadata!$B$2:$C$7,2,FALSE)</f>
        <v>3 - 6 years</v>
      </c>
    </row>
    <row r="3082" spans="1:126">
      <c r="A3082" s="13">
        <v>3081</v>
      </c>
      <c r="B3082" s="9" t="s">
        <v>171</v>
      </c>
      <c r="C3082" s="9" t="str">
        <f>VLOOKUP(B3082,Metadata!$M$2:$N$6,2,FALSE)</f>
        <v>Contractor</v>
      </c>
      <c r="D3082" s="9" t="s">
        <v>137</v>
      </c>
      <c r="E3082" s="9" t="s">
        <v>159</v>
      </c>
      <c r="F3082" s="9" t="s">
        <v>138</v>
      </c>
      <c r="G3082" s="9" t="s">
        <v>140</v>
      </c>
      <c r="H3082" s="9" t="str">
        <f>IF(G3082="","",VLOOKUP(G3082,Metadata!$J$2:$K$22,2,FALSE))</f>
        <v>Lisbon Metropolitan Area</v>
      </c>
      <c r="I3082" s="9" t="s">
        <v>255</v>
      </c>
      <c r="J3082" s="9" t="str">
        <f>IF(I3082="","",VLOOKUP(I3082,Metadata!$P$2:$Q$43,2,FALSE))</f>
        <v>Europe</v>
      </c>
      <c r="K3082" s="9" t="str">
        <f t="shared" si="0"/>
        <v>International</v>
      </c>
      <c r="L3082" s="9" t="s">
        <v>137</v>
      </c>
      <c r="M3082" s="9" t="str">
        <f>IF(L3082="","",VLOOKUP(L3082,Metadata!$J$2:$K$22,2,FALSE))</f>
        <v/>
      </c>
      <c r="N3082" s="9" t="s">
        <v>141</v>
      </c>
      <c r="O3082" s="9" t="s">
        <v>137</v>
      </c>
      <c r="P3082" s="9" t="s">
        <v>191</v>
      </c>
      <c r="Q3082" s="10" t="str">
        <f t="shared" si="1"/>
        <v>Remote Job (full or flexible)</v>
      </c>
      <c r="R3082" s="10">
        <v>6</v>
      </c>
      <c r="S3082" s="9" t="s">
        <v>260</v>
      </c>
      <c r="T3082" s="9" t="s">
        <v>137</v>
      </c>
      <c r="U3082" s="9" t="str">
        <f>IF(S3082&lt;&gt;"",S3082,IF(T3082&lt;&gt;"",VLOOKUP(T3082,Metadata!$S$2:$T$228,2,FALSE),""))</f>
        <v>DevOps Engineer</v>
      </c>
      <c r="V3082" s="9" t="s">
        <v>217</v>
      </c>
      <c r="W3082" s="9" t="s">
        <v>137</v>
      </c>
      <c r="X3082" s="9" t="s">
        <v>163</v>
      </c>
      <c r="Y3082" s="9" t="s">
        <v>137</v>
      </c>
      <c r="Z3082" s="9" t="s">
        <v>184</v>
      </c>
      <c r="AA3082" s="9" t="s">
        <v>137</v>
      </c>
      <c r="AB3082" s="9" t="s">
        <v>253</v>
      </c>
      <c r="AC3082" s="9" t="s">
        <v>147</v>
      </c>
      <c r="AD3082" s="9"/>
      <c r="AE3082" s="9"/>
      <c r="AF3082" s="9" t="s">
        <v>243</v>
      </c>
      <c r="AG3082" s="9" t="s">
        <v>166</v>
      </c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 t="s">
        <v>270</v>
      </c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 t="s">
        <v>150</v>
      </c>
      <c r="BZ3082" s="9" t="s">
        <v>137</v>
      </c>
      <c r="CA3082" s="10">
        <v>12</v>
      </c>
      <c r="CB3082" s="10" t="str">
        <f t="shared" si="5"/>
        <v>7 to 12 months</v>
      </c>
      <c r="CC3082" s="10">
        <v>48</v>
      </c>
      <c r="CD3082" s="9">
        <f t="shared" si="2"/>
        <v>76800</v>
      </c>
      <c r="CE3082" s="9" t="s">
        <v>137</v>
      </c>
      <c r="CF3082" s="9" t="s">
        <v>137</v>
      </c>
      <c r="CG3082" s="9" t="str">
        <f>IF(CF3082="","",VLOOKUP(CF3082,Metadata!$D$2:$H$20,2,FALSE))</f>
        <v/>
      </c>
      <c r="CH3082" s="9" t="str">
        <f>IF(CF3082="","",VLOOKUP(CF3082,Metadata!$D$2:$H$20,4,FALSE))</f>
        <v/>
      </c>
      <c r="CI3082" s="9" t="str">
        <f>IF(CF3082="","",VLOOKUP(CF3082,Metadata!$D$2:$H$20,5,FALSE))</f>
        <v/>
      </c>
      <c r="CJ3082" s="9">
        <f t="shared" si="3"/>
        <v>76800</v>
      </c>
      <c r="CK3082" s="9" t="s">
        <v>189</v>
      </c>
      <c r="CL3082" s="10">
        <v>6</v>
      </c>
      <c r="CM3082" s="10">
        <v>1</v>
      </c>
      <c r="CN3082" s="10">
        <v>6</v>
      </c>
      <c r="CO3082" s="10">
        <v>7</v>
      </c>
      <c r="CP3082" s="10">
        <v>5</v>
      </c>
      <c r="CQ3082" s="10">
        <v>3</v>
      </c>
      <c r="CR3082" s="10">
        <v>6</v>
      </c>
      <c r="CS3082" s="10">
        <v>4</v>
      </c>
      <c r="CT3082" s="10">
        <v>5</v>
      </c>
      <c r="CU3082" s="10">
        <v>5</v>
      </c>
      <c r="CV3082" s="10">
        <v>3</v>
      </c>
      <c r="CW3082" s="10">
        <v>5</v>
      </c>
      <c r="CX3082" s="10">
        <v>6</v>
      </c>
      <c r="CY3082" s="10">
        <v>2</v>
      </c>
      <c r="CZ3082" s="10">
        <v>3</v>
      </c>
      <c r="DA3082" s="10">
        <v>4</v>
      </c>
      <c r="DB3082" s="10">
        <v>4</v>
      </c>
      <c r="DC3082" s="10">
        <v>5</v>
      </c>
      <c r="DD3082" s="10">
        <v>4</v>
      </c>
      <c r="DE3082" s="10">
        <v>5</v>
      </c>
      <c r="DF3082" s="10">
        <v>5</v>
      </c>
      <c r="DG3082" s="10">
        <v>4</v>
      </c>
      <c r="DH3082" s="10">
        <v>5</v>
      </c>
      <c r="DI3082" s="10">
        <v>7</v>
      </c>
      <c r="DJ3082" s="10">
        <v>6</v>
      </c>
      <c r="DK3082" s="10">
        <v>4</v>
      </c>
      <c r="DL3082" s="10">
        <v>6</v>
      </c>
      <c r="DM3082" s="9" t="s">
        <v>154</v>
      </c>
      <c r="DN3082" s="10">
        <v>1985</v>
      </c>
      <c r="DO3082" s="9">
        <f t="shared" si="9"/>
        <v>36</v>
      </c>
      <c r="DP3082" s="9" t="s">
        <v>155</v>
      </c>
      <c r="DQ3082" s="9" t="s">
        <v>210</v>
      </c>
      <c r="DR3082" s="9" t="s">
        <v>137</v>
      </c>
      <c r="DS3082" s="9" t="s">
        <v>903</v>
      </c>
      <c r="DT3082" s="9" t="s">
        <v>900</v>
      </c>
      <c r="DU3082" s="9" t="s">
        <v>158</v>
      </c>
      <c r="DV3082" s="9" t="str">
        <f>VLOOKUP(DU3082,Metadata!$B$2:$C$7,2,FALSE)</f>
        <v>6+ years</v>
      </c>
    </row>
    <row r="3083" spans="1:126">
      <c r="A3083" s="13">
        <v>3082</v>
      </c>
      <c r="B3083" s="9" t="s">
        <v>135</v>
      </c>
      <c r="C3083" s="9" t="str">
        <f>VLOOKUP(B3083,Metadata!$M$2:$N$6,2,FALSE)</f>
        <v>Permanent Employee</v>
      </c>
      <c r="D3083" s="9" t="s">
        <v>159</v>
      </c>
      <c r="E3083" s="9" t="s">
        <v>137</v>
      </c>
      <c r="F3083" s="9" t="s">
        <v>138</v>
      </c>
      <c r="G3083" s="9" t="s">
        <v>291</v>
      </c>
      <c r="H3083" s="9" t="str">
        <f>IF(G3083="","",VLOOKUP(G3083,Metadata!$J$2:$K$22,2,FALSE))</f>
        <v>Centre</v>
      </c>
      <c r="I3083" s="9" t="s">
        <v>138</v>
      </c>
      <c r="J3083" s="9" t="str">
        <f>IF(I3083="","",VLOOKUP(I3083,Metadata!$P$2:$Q$43,2,FALSE))</f>
        <v>Europe</v>
      </c>
      <c r="K3083" s="9" t="str">
        <f t="shared" si="0"/>
        <v>Portugal</v>
      </c>
      <c r="L3083" s="9" t="s">
        <v>291</v>
      </c>
      <c r="M3083" s="9" t="str">
        <f>IF(L3083="","",VLOOKUP(L3083,Metadata!$J$2:$K$22,2,FALSE))</f>
        <v>Centre</v>
      </c>
      <c r="N3083" s="9" t="s">
        <v>141</v>
      </c>
      <c r="O3083" s="9" t="s">
        <v>137</v>
      </c>
      <c r="P3083" s="9" t="s">
        <v>142</v>
      </c>
      <c r="Q3083" s="10" t="str">
        <f t="shared" si="1"/>
        <v>Full Office Job</v>
      </c>
      <c r="R3083" s="10">
        <v>5</v>
      </c>
      <c r="S3083" s="9" t="s">
        <v>192</v>
      </c>
      <c r="T3083" s="9" t="s">
        <v>137</v>
      </c>
      <c r="U3083" s="9" t="str">
        <f>IF(S3083&lt;&gt;"",S3083,IF(T3083&lt;&gt;"",VLOOKUP(T3083,Metadata!$S$2:$T$228,2,FALSE),""))</f>
        <v>Back-End Developer</v>
      </c>
      <c r="V3083" s="9" t="s">
        <v>207</v>
      </c>
      <c r="W3083" s="9" t="s">
        <v>137</v>
      </c>
      <c r="X3083" s="9" t="s">
        <v>175</v>
      </c>
      <c r="Y3083" s="9" t="s">
        <v>137</v>
      </c>
      <c r="Z3083" s="9" t="s">
        <v>164</v>
      </c>
      <c r="AA3083" s="9" t="s">
        <v>137</v>
      </c>
      <c r="AB3083" s="9" t="s">
        <v>137</v>
      </c>
      <c r="AC3083" s="9" t="s">
        <v>147</v>
      </c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 t="s">
        <v>178</v>
      </c>
      <c r="BB3083" s="9"/>
      <c r="BC3083" s="9"/>
      <c r="BD3083" s="9"/>
      <c r="BE3083" s="9"/>
      <c r="BF3083" s="9"/>
      <c r="BG3083" s="9"/>
      <c r="BH3083" s="9"/>
      <c r="BI3083" s="9"/>
      <c r="BJ3083" s="9" t="s">
        <v>167</v>
      </c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10"/>
      <c r="CB3083" s="10" t="str">
        <f t="shared" si="5"/>
        <v/>
      </c>
      <c r="CC3083" s="10"/>
      <c r="CD3083" s="9" t="str">
        <f t="shared" si="2"/>
        <v/>
      </c>
      <c r="CE3083" s="9" t="s">
        <v>151</v>
      </c>
      <c r="CF3083" s="9" t="s">
        <v>188</v>
      </c>
      <c r="CG3083" s="9">
        <f>IF(CF3083="","",VLOOKUP(CF3083,Metadata!$D$2:$H$20,2,FALSE))</f>
        <v>17500</v>
      </c>
      <c r="CH3083" s="9">
        <f>IF(CF3083="","",VLOOKUP(CF3083,Metadata!$D$2:$H$20,4,FALSE))</f>
        <v>15000</v>
      </c>
      <c r="CI3083" s="9">
        <f>IF(CF3083="","",VLOOKUP(CF3083,Metadata!$D$2:$H$20,5,FALSE))</f>
        <v>20000</v>
      </c>
      <c r="CJ3083" s="9">
        <f t="shared" si="3"/>
        <v>17500</v>
      </c>
      <c r="CK3083" s="9" t="s">
        <v>221</v>
      </c>
      <c r="CL3083" s="10">
        <v>4</v>
      </c>
      <c r="CM3083" s="10">
        <v>3</v>
      </c>
      <c r="CN3083" s="10">
        <v>4</v>
      </c>
      <c r="CO3083" s="10">
        <v>5</v>
      </c>
      <c r="CP3083" s="10">
        <v>7</v>
      </c>
      <c r="CQ3083" s="10">
        <v>6</v>
      </c>
      <c r="CR3083" s="10">
        <v>5</v>
      </c>
      <c r="CS3083" s="10">
        <v>6</v>
      </c>
      <c r="CT3083" s="10">
        <v>6</v>
      </c>
      <c r="CU3083" s="10">
        <v>7</v>
      </c>
      <c r="CV3083" s="10">
        <v>4</v>
      </c>
      <c r="CW3083" s="10">
        <v>5</v>
      </c>
      <c r="CX3083" s="10">
        <v>6</v>
      </c>
      <c r="CY3083" s="10">
        <v>4</v>
      </c>
      <c r="CZ3083" s="10">
        <v>5</v>
      </c>
      <c r="DA3083" s="10">
        <v>6</v>
      </c>
      <c r="DB3083" s="10">
        <v>4</v>
      </c>
      <c r="DC3083" s="10">
        <v>6</v>
      </c>
      <c r="DD3083" s="10">
        <v>5</v>
      </c>
      <c r="DE3083" s="10">
        <v>7</v>
      </c>
      <c r="DF3083" s="10">
        <v>5</v>
      </c>
      <c r="DG3083" s="10">
        <v>6</v>
      </c>
      <c r="DH3083" s="10">
        <v>7</v>
      </c>
      <c r="DI3083" s="10">
        <v>5</v>
      </c>
      <c r="DJ3083" s="10">
        <v>5</v>
      </c>
      <c r="DK3083" s="10">
        <v>5</v>
      </c>
      <c r="DL3083" s="10">
        <v>5</v>
      </c>
      <c r="DM3083" s="9" t="s">
        <v>154</v>
      </c>
      <c r="DN3083" s="10">
        <v>1994</v>
      </c>
      <c r="DO3083" s="9">
        <f t="shared" si="9"/>
        <v>27</v>
      </c>
      <c r="DP3083" s="9" t="s">
        <v>155</v>
      </c>
      <c r="DQ3083" s="9" t="s">
        <v>227</v>
      </c>
      <c r="DR3083" s="9" t="s">
        <v>157</v>
      </c>
      <c r="DS3083" s="9" t="s">
        <v>137</v>
      </c>
      <c r="DT3083" s="9" t="s">
        <v>900</v>
      </c>
      <c r="DU3083" s="9" t="s">
        <v>223</v>
      </c>
      <c r="DV3083" s="9" t="str">
        <f>VLOOKUP(DU3083,Metadata!$B$2:$C$7,2,FALSE)</f>
        <v>3 - 6 years</v>
      </c>
    </row>
    <row r="3084" spans="1:126">
      <c r="A3084" s="13">
        <v>3083</v>
      </c>
      <c r="B3084" s="9" t="s">
        <v>135</v>
      </c>
      <c r="C3084" s="9" t="str">
        <f>VLOOKUP(B3084,Metadata!$M$2:$N$6,2,FALSE)</f>
        <v>Permanent Employee</v>
      </c>
      <c r="D3084" s="9" t="s">
        <v>136</v>
      </c>
      <c r="E3084" s="9" t="s">
        <v>137</v>
      </c>
      <c r="F3084" s="9" t="s">
        <v>138</v>
      </c>
      <c r="G3084" s="9" t="s">
        <v>160</v>
      </c>
      <c r="H3084" s="9" t="str">
        <f>IF(G3084="","",VLOOKUP(G3084,Metadata!$J$2:$K$22,2,FALSE))</f>
        <v>Centre</v>
      </c>
      <c r="I3084" s="9" t="s">
        <v>138</v>
      </c>
      <c r="J3084" s="9" t="str">
        <f>IF(I3084="","",VLOOKUP(I3084,Metadata!$P$2:$Q$43,2,FALSE))</f>
        <v>Europe</v>
      </c>
      <c r="K3084" s="9" t="str">
        <f t="shared" si="0"/>
        <v>Portugal</v>
      </c>
      <c r="L3084" s="9" t="s">
        <v>275</v>
      </c>
      <c r="M3084" s="9" t="str">
        <f>IF(L3084="","",VLOOKUP(L3084,Metadata!$J$2:$K$22,2,FALSE))</f>
        <v>Centre</v>
      </c>
      <c r="N3084" s="9" t="s">
        <v>205</v>
      </c>
      <c r="O3084" s="9" t="s">
        <v>137</v>
      </c>
      <c r="P3084" s="9" t="s">
        <v>137</v>
      </c>
      <c r="Q3084" s="10" t="str">
        <f t="shared" si="1"/>
        <v>Full Office Job</v>
      </c>
      <c r="R3084" s="10">
        <v>7</v>
      </c>
      <c r="S3084" s="9" t="s">
        <v>161</v>
      </c>
      <c r="T3084" s="9" t="s">
        <v>137</v>
      </c>
      <c r="U3084" s="9" t="str">
        <f>IF(S3084&lt;&gt;"",S3084,IF(T3084&lt;&gt;"",VLOOKUP(T3084,Metadata!$S$2:$T$228,2,FALSE),""))</f>
        <v>Full-Stack Developer</v>
      </c>
      <c r="V3084" s="9" t="s">
        <v>486</v>
      </c>
      <c r="W3084" s="9" t="s">
        <v>137</v>
      </c>
      <c r="X3084" s="9" t="s">
        <v>163</v>
      </c>
      <c r="Y3084" s="9" t="s">
        <v>137</v>
      </c>
      <c r="Z3084" s="9" t="s">
        <v>262</v>
      </c>
      <c r="AA3084" s="9" t="s">
        <v>165</v>
      </c>
      <c r="AB3084" s="9" t="s">
        <v>137</v>
      </c>
      <c r="AC3084" s="9" t="s">
        <v>147</v>
      </c>
      <c r="AD3084" s="9"/>
      <c r="AE3084" s="9"/>
      <c r="AF3084" s="9"/>
      <c r="AG3084" s="9" t="s">
        <v>166</v>
      </c>
      <c r="AH3084" s="9"/>
      <c r="AI3084" s="9"/>
      <c r="AJ3084" s="9" t="s">
        <v>185</v>
      </c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 t="s">
        <v>178</v>
      </c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 t="s">
        <v>199</v>
      </c>
      <c r="BM3084" s="9"/>
      <c r="BN3084" s="9"/>
      <c r="BO3084" s="9"/>
      <c r="BP3084" s="9" t="s">
        <v>179</v>
      </c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10"/>
      <c r="CB3084" s="10" t="str">
        <f t="shared" si="5"/>
        <v/>
      </c>
      <c r="CC3084" s="10"/>
      <c r="CD3084" s="9" t="str">
        <f t="shared" si="2"/>
        <v/>
      </c>
      <c r="CE3084" s="9" t="s">
        <v>232</v>
      </c>
      <c r="CF3084" s="9" t="s">
        <v>169</v>
      </c>
      <c r="CG3084" s="9">
        <f>IF(CF3084="","",VLOOKUP(CF3084,Metadata!$D$2:$H$20,2,FALSE))</f>
        <v>12500</v>
      </c>
      <c r="CH3084" s="9">
        <f>IF(CF3084="","",VLOOKUP(CF3084,Metadata!$D$2:$H$20,4,FALSE))</f>
        <v>0</v>
      </c>
      <c r="CI3084" s="9">
        <f>IF(CF3084="","",VLOOKUP(CF3084,Metadata!$D$2:$H$20,5,FALSE))</f>
        <v>15000</v>
      </c>
      <c r="CJ3084" s="9">
        <f t="shared" si="3"/>
        <v>12500</v>
      </c>
      <c r="CK3084" s="9" t="s">
        <v>153</v>
      </c>
      <c r="CL3084" s="10">
        <v>5</v>
      </c>
      <c r="CM3084" s="10">
        <v>5</v>
      </c>
      <c r="CN3084" s="10">
        <v>7</v>
      </c>
      <c r="CO3084" s="10">
        <v>6</v>
      </c>
      <c r="CP3084" s="10">
        <v>7</v>
      </c>
      <c r="CQ3084" s="10">
        <v>6</v>
      </c>
      <c r="CR3084" s="10">
        <v>7</v>
      </c>
      <c r="CS3084" s="10">
        <v>7</v>
      </c>
      <c r="CT3084" s="10">
        <v>5</v>
      </c>
      <c r="CU3084" s="10">
        <v>6</v>
      </c>
      <c r="CV3084" s="10">
        <v>6</v>
      </c>
      <c r="CW3084" s="10">
        <v>3</v>
      </c>
      <c r="CX3084" s="10">
        <v>5</v>
      </c>
      <c r="CY3084" s="10">
        <v>7</v>
      </c>
      <c r="CZ3084" s="10">
        <v>7</v>
      </c>
      <c r="DA3084" s="10">
        <v>3</v>
      </c>
      <c r="DB3084" s="10">
        <v>4</v>
      </c>
      <c r="DC3084" s="10">
        <v>6</v>
      </c>
      <c r="DD3084" s="10">
        <v>2</v>
      </c>
      <c r="DE3084" s="10">
        <v>7</v>
      </c>
      <c r="DF3084" s="10">
        <v>6</v>
      </c>
      <c r="DG3084" s="10">
        <v>6</v>
      </c>
      <c r="DH3084" s="10">
        <v>6</v>
      </c>
      <c r="DI3084" s="10">
        <v>4</v>
      </c>
      <c r="DJ3084" s="10">
        <v>1</v>
      </c>
      <c r="DK3084" s="10">
        <v>5</v>
      </c>
      <c r="DL3084" s="10">
        <v>1</v>
      </c>
      <c r="DM3084" s="9" t="s">
        <v>154</v>
      </c>
      <c r="DN3084" s="10">
        <v>1990</v>
      </c>
      <c r="DO3084" s="9">
        <f t="shared" si="9"/>
        <v>31</v>
      </c>
      <c r="DP3084" s="9" t="s">
        <v>155</v>
      </c>
      <c r="DQ3084" s="9" t="s">
        <v>202</v>
      </c>
      <c r="DR3084" s="9" t="s">
        <v>170</v>
      </c>
      <c r="DS3084" s="9" t="s">
        <v>137</v>
      </c>
      <c r="DT3084" s="9" t="s">
        <v>900</v>
      </c>
      <c r="DU3084" s="9" t="s">
        <v>168</v>
      </c>
      <c r="DV3084" s="9" t="str">
        <f>VLOOKUP(DU3084,Metadata!$B$2:$C$7,2,FALSE)</f>
        <v>0 - 3 years</v>
      </c>
    </row>
    <row r="3085" spans="1:126">
      <c r="A3085" s="13">
        <v>3084</v>
      </c>
      <c r="B3085" s="9" t="s">
        <v>171</v>
      </c>
      <c r="C3085" s="9" t="str">
        <f>VLOOKUP(B3085,Metadata!$M$2:$N$6,2,FALSE)</f>
        <v>Contractor</v>
      </c>
      <c r="D3085" s="9" t="s">
        <v>137</v>
      </c>
      <c r="E3085" s="9" t="s">
        <v>136</v>
      </c>
      <c r="F3085" s="9" t="s">
        <v>138</v>
      </c>
      <c r="G3085" s="9" t="s">
        <v>312</v>
      </c>
      <c r="H3085" s="9" t="str">
        <f>IF(G3085="","",VLOOKUP(G3085,Metadata!$J$2:$K$22,2,FALSE))</f>
        <v>South</v>
      </c>
      <c r="I3085" s="9" t="s">
        <v>138</v>
      </c>
      <c r="J3085" s="9" t="str">
        <f>IF(I3085="","",VLOOKUP(I3085,Metadata!$P$2:$Q$43,2,FALSE))</f>
        <v>Europe</v>
      </c>
      <c r="K3085" s="9" t="str">
        <f t="shared" si="0"/>
        <v>Portugal</v>
      </c>
      <c r="L3085" s="9" t="s">
        <v>140</v>
      </c>
      <c r="M3085" s="9" t="str">
        <f>IF(L3085="","",VLOOKUP(L3085,Metadata!$J$2:$K$22,2,FALSE))</f>
        <v>Lisbon Metropolitan Area</v>
      </c>
      <c r="N3085" s="9" t="s">
        <v>214</v>
      </c>
      <c r="O3085" s="9" t="s">
        <v>239</v>
      </c>
      <c r="P3085" s="9" t="s">
        <v>191</v>
      </c>
      <c r="Q3085" s="10" t="str">
        <f t="shared" si="1"/>
        <v>Remote Job (full or flexible)</v>
      </c>
      <c r="R3085" s="10">
        <v>7</v>
      </c>
      <c r="S3085" s="9" t="s">
        <v>216</v>
      </c>
      <c r="T3085" s="9" t="s">
        <v>137</v>
      </c>
      <c r="U3085" s="9" t="str">
        <f>IF(S3085&lt;&gt;"",S3085,IF(T3085&lt;&gt;"",VLOOKUP(T3085,Metadata!$S$2:$T$228,2,FALSE),""))</f>
        <v>Front-End Developer</v>
      </c>
      <c r="V3085" s="9" t="s">
        <v>162</v>
      </c>
      <c r="W3085" s="9" t="s">
        <v>137</v>
      </c>
      <c r="X3085" s="9" t="s">
        <v>163</v>
      </c>
      <c r="Y3085" s="9" t="s">
        <v>137</v>
      </c>
      <c r="Z3085" s="9" t="s">
        <v>164</v>
      </c>
      <c r="AA3085" s="9" t="s">
        <v>165</v>
      </c>
      <c r="AB3085" s="9" t="s">
        <v>137</v>
      </c>
      <c r="AC3085" s="9" t="s">
        <v>147</v>
      </c>
      <c r="AD3085" s="9"/>
      <c r="AE3085" s="9"/>
      <c r="AF3085" s="9"/>
      <c r="AG3085" s="9" t="s">
        <v>166</v>
      </c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 t="s">
        <v>178</v>
      </c>
      <c r="BB3085" s="9"/>
      <c r="BC3085" s="9"/>
      <c r="BD3085" s="9"/>
      <c r="BE3085" s="9"/>
      <c r="BF3085" s="9"/>
      <c r="BG3085" s="9"/>
      <c r="BH3085" s="9"/>
      <c r="BI3085" s="9"/>
      <c r="BJ3085" s="9" t="s">
        <v>167</v>
      </c>
      <c r="BK3085" s="9"/>
      <c r="BL3085" s="9"/>
      <c r="BM3085" s="9"/>
      <c r="BN3085" s="9" t="s">
        <v>186</v>
      </c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10">
        <v>12</v>
      </c>
      <c r="CB3085" s="10" t="str">
        <f t="shared" si="5"/>
        <v>7 to 12 months</v>
      </c>
      <c r="CC3085" s="10">
        <v>8</v>
      </c>
      <c r="CD3085" s="9">
        <f t="shared" si="2"/>
        <v>12800</v>
      </c>
      <c r="CE3085" s="9" t="s">
        <v>137</v>
      </c>
      <c r="CF3085" s="9" t="s">
        <v>137</v>
      </c>
      <c r="CG3085" s="9" t="str">
        <f>IF(CF3085="","",VLOOKUP(CF3085,Metadata!$D$2:$H$20,2,FALSE))</f>
        <v/>
      </c>
      <c r="CH3085" s="9" t="str">
        <f>IF(CF3085="","",VLOOKUP(CF3085,Metadata!$D$2:$H$20,4,FALSE))</f>
        <v/>
      </c>
      <c r="CI3085" s="9" t="str">
        <f>IF(CF3085="","",VLOOKUP(CF3085,Metadata!$D$2:$H$20,5,FALSE))</f>
        <v/>
      </c>
      <c r="CJ3085" s="9">
        <f t="shared" si="3"/>
        <v>12800</v>
      </c>
      <c r="CK3085" s="9" t="s">
        <v>366</v>
      </c>
      <c r="CL3085" s="10">
        <v>4</v>
      </c>
      <c r="CM3085" s="10">
        <v>5</v>
      </c>
      <c r="CN3085" s="10">
        <v>7</v>
      </c>
      <c r="CO3085" s="10">
        <v>6</v>
      </c>
      <c r="CP3085" s="10">
        <v>7</v>
      </c>
      <c r="CQ3085" s="10">
        <v>7</v>
      </c>
      <c r="CR3085" s="10">
        <v>7</v>
      </c>
      <c r="CS3085" s="10">
        <v>7</v>
      </c>
      <c r="CT3085" s="10">
        <v>7</v>
      </c>
      <c r="CU3085" s="10">
        <v>5</v>
      </c>
      <c r="CV3085" s="10">
        <v>6</v>
      </c>
      <c r="CW3085" s="10">
        <v>4</v>
      </c>
      <c r="CX3085" s="10">
        <v>6</v>
      </c>
      <c r="CY3085" s="10">
        <v>6</v>
      </c>
      <c r="CZ3085" s="10">
        <v>7</v>
      </c>
      <c r="DA3085" s="10">
        <v>6</v>
      </c>
      <c r="DB3085" s="10">
        <v>6</v>
      </c>
      <c r="DC3085" s="10">
        <v>6</v>
      </c>
      <c r="DD3085" s="10">
        <v>7</v>
      </c>
      <c r="DE3085" s="10">
        <v>6</v>
      </c>
      <c r="DF3085" s="10">
        <v>6</v>
      </c>
      <c r="DG3085" s="10">
        <v>7</v>
      </c>
      <c r="DH3085" s="10">
        <v>7</v>
      </c>
      <c r="DI3085" s="10">
        <v>6</v>
      </c>
      <c r="DJ3085" s="10">
        <v>6</v>
      </c>
      <c r="DK3085" s="10">
        <v>6</v>
      </c>
      <c r="DL3085" s="10">
        <v>6</v>
      </c>
      <c r="DM3085" s="9" t="s">
        <v>154</v>
      </c>
      <c r="DN3085" s="10">
        <v>1975</v>
      </c>
      <c r="DO3085" s="9">
        <f t="shared" si="9"/>
        <v>46</v>
      </c>
      <c r="DP3085" s="9" t="s">
        <v>155</v>
      </c>
      <c r="DQ3085" s="9" t="s">
        <v>227</v>
      </c>
      <c r="DR3085" s="9" t="s">
        <v>170</v>
      </c>
      <c r="DS3085" s="9" t="s">
        <v>137</v>
      </c>
      <c r="DT3085" s="9" t="s">
        <v>900</v>
      </c>
      <c r="DU3085" s="9" t="s">
        <v>203</v>
      </c>
      <c r="DV3085" s="9" t="str">
        <f>VLOOKUP(DU3085,Metadata!$B$2:$C$7,2,FALSE)</f>
        <v>6+ years</v>
      </c>
    </row>
    <row r="3086" spans="1:126">
      <c r="A3086" s="13">
        <v>3085</v>
      </c>
      <c r="B3086" s="9" t="s">
        <v>135</v>
      </c>
      <c r="C3086" s="9" t="str">
        <f>VLOOKUP(B3086,Metadata!$M$2:$N$6,2,FALSE)</f>
        <v>Permanent Employee</v>
      </c>
      <c r="D3086" s="9" t="s">
        <v>159</v>
      </c>
      <c r="E3086" s="9" t="s">
        <v>137</v>
      </c>
      <c r="F3086" s="9" t="s">
        <v>138</v>
      </c>
      <c r="G3086" s="9" t="s">
        <v>160</v>
      </c>
      <c r="H3086" s="9" t="str">
        <f>IF(G3086="","",VLOOKUP(G3086,Metadata!$J$2:$K$22,2,FALSE))</f>
        <v>Centre</v>
      </c>
      <c r="I3086" s="9" t="s">
        <v>138</v>
      </c>
      <c r="J3086" s="9" t="str">
        <f>IF(I3086="","",VLOOKUP(I3086,Metadata!$P$2:$Q$43,2,FALSE))</f>
        <v>Europe</v>
      </c>
      <c r="K3086" s="9" t="str">
        <f t="shared" si="0"/>
        <v>Portugal</v>
      </c>
      <c r="L3086" s="9" t="s">
        <v>160</v>
      </c>
      <c r="M3086" s="9" t="str">
        <f>IF(L3086="","",VLOOKUP(L3086,Metadata!$J$2:$K$22,2,FALSE))</f>
        <v>Centre</v>
      </c>
      <c r="N3086" s="9" t="s">
        <v>214</v>
      </c>
      <c r="O3086" s="9" t="s">
        <v>278</v>
      </c>
      <c r="P3086" s="9" t="s">
        <v>191</v>
      </c>
      <c r="Q3086" s="10" t="str">
        <f t="shared" si="1"/>
        <v>Remote Job (full or flexible)</v>
      </c>
      <c r="R3086" s="10">
        <v>4</v>
      </c>
      <c r="S3086" s="9" t="s">
        <v>398</v>
      </c>
      <c r="T3086" s="9" t="s">
        <v>137</v>
      </c>
      <c r="U3086" s="9" t="str">
        <f>IF(S3086&lt;&gt;"",S3086,IF(T3086&lt;&gt;"",VLOOKUP(T3086,Metadata!$S$2:$T$228,2,FALSE),""))</f>
        <v>SysAdmin Engineer</v>
      </c>
      <c r="V3086" s="9" t="s">
        <v>162</v>
      </c>
      <c r="W3086" s="9" t="s">
        <v>137</v>
      </c>
      <c r="X3086" s="9" t="s">
        <v>145</v>
      </c>
      <c r="Y3086" s="9" t="s">
        <v>137</v>
      </c>
      <c r="Z3086" s="9" t="s">
        <v>224</v>
      </c>
      <c r="AA3086" s="9" t="s">
        <v>137</v>
      </c>
      <c r="AB3086" s="9" t="s">
        <v>253</v>
      </c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 t="s">
        <v>150</v>
      </c>
      <c r="BZ3086" s="9" t="s">
        <v>137</v>
      </c>
      <c r="CA3086" s="10"/>
      <c r="CB3086" s="10" t="str">
        <f t="shared" si="5"/>
        <v/>
      </c>
      <c r="CC3086" s="10"/>
      <c r="CD3086" s="9" t="str">
        <f t="shared" si="2"/>
        <v/>
      </c>
      <c r="CE3086" s="9" t="s">
        <v>151</v>
      </c>
      <c r="CF3086" s="9" t="s">
        <v>220</v>
      </c>
      <c r="CG3086" s="9">
        <f>IF(CF3086="","",VLOOKUP(CF3086,Metadata!$D$2:$H$20,2,FALSE))</f>
        <v>27500</v>
      </c>
      <c r="CH3086" s="9">
        <f>IF(CF3086="","",VLOOKUP(CF3086,Metadata!$D$2:$H$20,4,FALSE))</f>
        <v>25000</v>
      </c>
      <c r="CI3086" s="9">
        <f>IF(CF3086="","",VLOOKUP(CF3086,Metadata!$D$2:$H$20,5,FALSE))</f>
        <v>30000</v>
      </c>
      <c r="CJ3086" s="9">
        <f t="shared" si="3"/>
        <v>27500</v>
      </c>
      <c r="CK3086" s="9" t="s">
        <v>221</v>
      </c>
      <c r="CL3086" s="10">
        <v>5</v>
      </c>
      <c r="CM3086" s="10">
        <v>2</v>
      </c>
      <c r="CN3086" s="10">
        <v>7</v>
      </c>
      <c r="CO3086" s="10">
        <v>7</v>
      </c>
      <c r="CP3086" s="10">
        <v>7</v>
      </c>
      <c r="CQ3086" s="10">
        <v>7</v>
      </c>
      <c r="CR3086" s="10">
        <v>5</v>
      </c>
      <c r="CS3086" s="10">
        <v>7</v>
      </c>
      <c r="CT3086" s="10">
        <v>7</v>
      </c>
      <c r="CU3086" s="10">
        <v>7</v>
      </c>
      <c r="CV3086" s="10">
        <v>5</v>
      </c>
      <c r="CW3086" s="10">
        <v>4</v>
      </c>
      <c r="CX3086" s="10">
        <v>7</v>
      </c>
      <c r="CY3086" s="10">
        <v>6</v>
      </c>
      <c r="CZ3086" s="10">
        <v>6</v>
      </c>
      <c r="DA3086" s="10">
        <v>5</v>
      </c>
      <c r="DB3086" s="10">
        <v>5</v>
      </c>
      <c r="DC3086" s="10">
        <v>7</v>
      </c>
      <c r="DD3086" s="10">
        <v>4</v>
      </c>
      <c r="DE3086" s="10">
        <v>5</v>
      </c>
      <c r="DF3086" s="10">
        <v>5</v>
      </c>
      <c r="DG3086" s="10">
        <v>7</v>
      </c>
      <c r="DH3086" s="10">
        <v>5</v>
      </c>
      <c r="DI3086" s="10">
        <v>7</v>
      </c>
      <c r="DJ3086" s="10">
        <v>4</v>
      </c>
      <c r="DK3086" s="10">
        <v>5</v>
      </c>
      <c r="DL3086" s="10">
        <v>5</v>
      </c>
      <c r="DM3086" s="9" t="s">
        <v>154</v>
      </c>
      <c r="DN3086" s="10">
        <v>1985</v>
      </c>
      <c r="DO3086" s="9">
        <f t="shared" si="9"/>
        <v>36</v>
      </c>
      <c r="DP3086" s="9" t="s">
        <v>155</v>
      </c>
      <c r="DQ3086" s="9" t="s">
        <v>202</v>
      </c>
      <c r="DR3086" s="9" t="s">
        <v>157</v>
      </c>
      <c r="DS3086" s="9" t="s">
        <v>137</v>
      </c>
      <c r="DT3086" s="9" t="s">
        <v>900</v>
      </c>
      <c r="DU3086" s="9" t="s">
        <v>158</v>
      </c>
      <c r="DV3086" s="9" t="str">
        <f>VLOOKUP(DU3086,Metadata!$B$2:$C$7,2,FALSE)</f>
        <v>6+ years</v>
      </c>
    </row>
    <row r="3087" spans="1:126">
      <c r="A3087" s="13">
        <v>3086</v>
      </c>
      <c r="B3087" s="9" t="s">
        <v>135</v>
      </c>
      <c r="C3087" s="9" t="str">
        <f>VLOOKUP(B3087,Metadata!$M$2:$N$6,2,FALSE)</f>
        <v>Permanent Employee</v>
      </c>
      <c r="D3087" s="9" t="s">
        <v>159</v>
      </c>
      <c r="E3087" s="9" t="s">
        <v>137</v>
      </c>
      <c r="F3087" s="9" t="s">
        <v>138</v>
      </c>
      <c r="G3087" s="9" t="s">
        <v>140</v>
      </c>
      <c r="H3087" s="9" t="str">
        <f>IF(G3087="","",VLOOKUP(G3087,Metadata!$J$2:$K$22,2,FALSE))</f>
        <v>Lisbon Metropolitan Area</v>
      </c>
      <c r="I3087" s="9" t="s">
        <v>138</v>
      </c>
      <c r="J3087" s="9" t="str">
        <f>IF(I3087="","",VLOOKUP(I3087,Metadata!$P$2:$Q$43,2,FALSE))</f>
        <v>Europe</v>
      </c>
      <c r="K3087" s="9" t="str">
        <f t="shared" si="0"/>
        <v>Portugal</v>
      </c>
      <c r="L3087" s="9" t="s">
        <v>140</v>
      </c>
      <c r="M3087" s="9" t="str">
        <f>IF(L3087="","",VLOOKUP(L3087,Metadata!$J$2:$K$22,2,FALSE))</f>
        <v>Lisbon Metropolitan Area</v>
      </c>
      <c r="N3087" s="9" t="s">
        <v>205</v>
      </c>
      <c r="O3087" s="9" t="s">
        <v>137</v>
      </c>
      <c r="P3087" s="9" t="s">
        <v>137</v>
      </c>
      <c r="Q3087" s="10" t="str">
        <f t="shared" si="1"/>
        <v>Full Office Job</v>
      </c>
      <c r="R3087" s="10">
        <v>2</v>
      </c>
      <c r="S3087" s="9" t="s">
        <v>161</v>
      </c>
      <c r="T3087" s="9" t="s">
        <v>137</v>
      </c>
      <c r="U3087" s="9" t="str">
        <f>IF(S3087&lt;&gt;"",S3087,IF(T3087&lt;&gt;"",VLOOKUP(T3087,Metadata!$S$2:$T$228,2,FALSE),""))</f>
        <v>Full-Stack Developer</v>
      </c>
      <c r="V3087" s="9" t="s">
        <v>137</v>
      </c>
      <c r="W3087" s="9" t="s">
        <v>774</v>
      </c>
      <c r="X3087" s="9" t="s">
        <v>163</v>
      </c>
      <c r="Y3087" s="9" t="s">
        <v>137</v>
      </c>
      <c r="Z3087" s="9" t="s">
        <v>164</v>
      </c>
      <c r="AA3087" s="9" t="s">
        <v>165</v>
      </c>
      <c r="AB3087" s="9" t="s">
        <v>137</v>
      </c>
      <c r="AC3087" s="9" t="s">
        <v>147</v>
      </c>
      <c r="AD3087" s="9"/>
      <c r="AE3087" s="9"/>
      <c r="AF3087" s="9"/>
      <c r="AG3087" s="9" t="s">
        <v>166</v>
      </c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 t="s">
        <v>178</v>
      </c>
      <c r="BB3087" s="9"/>
      <c r="BC3087" s="9"/>
      <c r="BD3087" s="9"/>
      <c r="BE3087" s="9"/>
      <c r="BF3087" s="9"/>
      <c r="BG3087" s="9"/>
      <c r="BH3087" s="9"/>
      <c r="BI3087" s="9"/>
      <c r="BJ3087" s="9" t="s">
        <v>167</v>
      </c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10"/>
      <c r="CB3087" s="10" t="str">
        <f t="shared" si="5"/>
        <v/>
      </c>
      <c r="CC3087" s="10"/>
      <c r="CD3087" s="9" t="str">
        <f t="shared" si="2"/>
        <v/>
      </c>
      <c r="CE3087" s="9" t="s">
        <v>151</v>
      </c>
      <c r="CF3087" s="9" t="s">
        <v>169</v>
      </c>
      <c r="CG3087" s="9">
        <f>IF(CF3087="","",VLOOKUP(CF3087,Metadata!$D$2:$H$20,2,FALSE))</f>
        <v>12500</v>
      </c>
      <c r="CH3087" s="9">
        <f>IF(CF3087="","",VLOOKUP(CF3087,Metadata!$D$2:$H$20,4,FALSE))</f>
        <v>0</v>
      </c>
      <c r="CI3087" s="9">
        <f>IF(CF3087="","",VLOOKUP(CF3087,Metadata!$D$2:$H$20,5,FALSE))</f>
        <v>15000</v>
      </c>
      <c r="CJ3087" s="9">
        <f t="shared" si="3"/>
        <v>12500</v>
      </c>
      <c r="CK3087" s="9" t="s">
        <v>189</v>
      </c>
      <c r="CL3087" s="10">
        <v>6</v>
      </c>
      <c r="CM3087" s="10">
        <v>1</v>
      </c>
      <c r="CN3087" s="10">
        <v>7</v>
      </c>
      <c r="CO3087" s="10">
        <v>4</v>
      </c>
      <c r="CP3087" s="10">
        <v>7</v>
      </c>
      <c r="CQ3087" s="10">
        <v>7</v>
      </c>
      <c r="CR3087" s="10">
        <v>1</v>
      </c>
      <c r="CS3087" s="10">
        <v>7</v>
      </c>
      <c r="CT3087" s="10">
        <v>4</v>
      </c>
      <c r="CU3087" s="10">
        <v>5</v>
      </c>
      <c r="CV3087" s="10">
        <v>6</v>
      </c>
      <c r="CW3087" s="10">
        <v>3</v>
      </c>
      <c r="CX3087" s="10">
        <v>5</v>
      </c>
      <c r="CY3087" s="10">
        <v>3</v>
      </c>
      <c r="CZ3087" s="10">
        <v>7</v>
      </c>
      <c r="DA3087" s="10">
        <v>7</v>
      </c>
      <c r="DB3087" s="10">
        <v>7</v>
      </c>
      <c r="DC3087" s="10">
        <v>7</v>
      </c>
      <c r="DD3087" s="10">
        <v>5</v>
      </c>
      <c r="DE3087" s="10">
        <v>2</v>
      </c>
      <c r="DF3087" s="10">
        <v>2</v>
      </c>
      <c r="DG3087" s="10">
        <v>2</v>
      </c>
      <c r="DH3087" s="10">
        <v>2</v>
      </c>
      <c r="DI3087" s="10">
        <v>2</v>
      </c>
      <c r="DJ3087" s="10">
        <v>2</v>
      </c>
      <c r="DK3087" s="10">
        <v>2</v>
      </c>
      <c r="DL3087" s="10">
        <v>6</v>
      </c>
      <c r="DM3087" s="9" t="s">
        <v>154</v>
      </c>
      <c r="DN3087" s="10">
        <v>1989</v>
      </c>
      <c r="DO3087" s="9">
        <f t="shared" si="9"/>
        <v>32</v>
      </c>
      <c r="DP3087" s="9" t="s">
        <v>155</v>
      </c>
      <c r="DQ3087" s="9" t="s">
        <v>227</v>
      </c>
      <c r="DR3087" s="9" t="s">
        <v>157</v>
      </c>
      <c r="DS3087" s="9" t="s">
        <v>137</v>
      </c>
      <c r="DT3087" s="9" t="s">
        <v>900</v>
      </c>
      <c r="DU3087" s="9" t="s">
        <v>223</v>
      </c>
      <c r="DV3087" s="9" t="str">
        <f>VLOOKUP(DU3087,Metadata!$B$2:$C$7,2,FALSE)</f>
        <v>3 - 6 years</v>
      </c>
    </row>
    <row r="3088" spans="1:126">
      <c r="A3088" s="13">
        <v>3087</v>
      </c>
      <c r="B3088" s="9" t="s">
        <v>135</v>
      </c>
      <c r="C3088" s="9" t="str">
        <f>VLOOKUP(B3088,Metadata!$M$2:$N$6,2,FALSE)</f>
        <v>Permanent Employee</v>
      </c>
      <c r="D3088" s="9" t="s">
        <v>136</v>
      </c>
      <c r="E3088" s="9" t="s">
        <v>137</v>
      </c>
      <c r="F3088" s="9" t="s">
        <v>138</v>
      </c>
      <c r="G3088" s="9" t="s">
        <v>140</v>
      </c>
      <c r="H3088" s="9" t="str">
        <f>IF(G3088="","",VLOOKUP(G3088,Metadata!$J$2:$K$22,2,FALSE))</f>
        <v>Lisbon Metropolitan Area</v>
      </c>
      <c r="I3088" s="9" t="s">
        <v>138</v>
      </c>
      <c r="J3088" s="9" t="str">
        <f>IF(I3088="","",VLOOKUP(I3088,Metadata!$P$2:$Q$43,2,FALSE))</f>
        <v>Europe</v>
      </c>
      <c r="K3088" s="9" t="str">
        <f t="shared" si="0"/>
        <v>Portugal</v>
      </c>
      <c r="L3088" s="9" t="s">
        <v>140</v>
      </c>
      <c r="M3088" s="9" t="str">
        <f>IF(L3088="","",VLOOKUP(L3088,Metadata!$J$2:$K$22,2,FALSE))</f>
        <v>Lisbon Metropolitan Area</v>
      </c>
      <c r="N3088" s="9" t="s">
        <v>205</v>
      </c>
      <c r="O3088" s="9" t="s">
        <v>137</v>
      </c>
      <c r="P3088" s="9" t="s">
        <v>137</v>
      </c>
      <c r="Q3088" s="10" t="str">
        <f t="shared" si="1"/>
        <v>Full Office Job</v>
      </c>
      <c r="R3088" s="10">
        <v>3</v>
      </c>
      <c r="S3088" s="9" t="s">
        <v>143</v>
      </c>
      <c r="T3088" s="9" t="s">
        <v>137</v>
      </c>
      <c r="U3088" s="9" t="str">
        <f>IF(S3088&lt;&gt;"",S3088,IF(T3088&lt;&gt;"",VLOOKUP(T3088,Metadata!$S$2:$T$228,2,FALSE),""))</f>
        <v>Technical Team Leader</v>
      </c>
      <c r="V3088" s="9" t="s">
        <v>144</v>
      </c>
      <c r="W3088" s="9" t="s">
        <v>137</v>
      </c>
      <c r="X3088" s="9" t="s">
        <v>163</v>
      </c>
      <c r="Y3088" s="9" t="s">
        <v>137</v>
      </c>
      <c r="Z3088" s="9" t="s">
        <v>184</v>
      </c>
      <c r="AA3088" s="9" t="s">
        <v>165</v>
      </c>
      <c r="AB3088" s="9" t="s">
        <v>137</v>
      </c>
      <c r="AC3088" s="9" t="s">
        <v>147</v>
      </c>
      <c r="AD3088" s="9"/>
      <c r="AE3088" s="9"/>
      <c r="AF3088" s="9"/>
      <c r="AG3088" s="9" t="s">
        <v>166</v>
      </c>
      <c r="AH3088" s="9"/>
      <c r="AI3088" s="9"/>
      <c r="AJ3088" s="9" t="s">
        <v>185</v>
      </c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 t="s">
        <v>178</v>
      </c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 t="s">
        <v>199</v>
      </c>
      <c r="BM3088" s="9"/>
      <c r="BN3088" s="9"/>
      <c r="BO3088" s="9"/>
      <c r="BP3088" s="9" t="s">
        <v>179</v>
      </c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10"/>
      <c r="CB3088" s="10" t="str">
        <f t="shared" si="5"/>
        <v/>
      </c>
      <c r="CC3088" s="10"/>
      <c r="CD3088" s="9" t="str">
        <f t="shared" si="2"/>
        <v/>
      </c>
      <c r="CE3088" s="9" t="s">
        <v>151</v>
      </c>
      <c r="CF3088" s="9" t="s">
        <v>225</v>
      </c>
      <c r="CG3088" s="9">
        <f>IF(CF3088="","",VLOOKUP(CF3088,Metadata!$D$2:$H$20,2,FALSE))</f>
        <v>22500</v>
      </c>
      <c r="CH3088" s="9">
        <f>IF(CF3088="","",VLOOKUP(CF3088,Metadata!$D$2:$H$20,4,FALSE))</f>
        <v>20000</v>
      </c>
      <c r="CI3088" s="9">
        <f>IF(CF3088="","",VLOOKUP(CF3088,Metadata!$D$2:$H$20,5,FALSE))</f>
        <v>25000</v>
      </c>
      <c r="CJ3088" s="9">
        <f t="shared" si="3"/>
        <v>22500</v>
      </c>
      <c r="CK3088" s="9" t="s">
        <v>221</v>
      </c>
      <c r="CL3088" s="10">
        <v>3</v>
      </c>
      <c r="CM3088" s="10">
        <v>4</v>
      </c>
      <c r="CN3088" s="10">
        <v>6</v>
      </c>
      <c r="CO3088" s="10">
        <v>6</v>
      </c>
      <c r="CP3088" s="10">
        <v>6</v>
      </c>
      <c r="CQ3088" s="10">
        <v>7</v>
      </c>
      <c r="CR3088" s="10">
        <v>3</v>
      </c>
      <c r="CS3088" s="10">
        <v>5</v>
      </c>
      <c r="CT3088" s="10">
        <v>6</v>
      </c>
      <c r="CU3088" s="10">
        <v>5</v>
      </c>
      <c r="CV3088" s="10">
        <v>4</v>
      </c>
      <c r="CW3088" s="10">
        <v>5</v>
      </c>
      <c r="CX3088" s="10">
        <v>6</v>
      </c>
      <c r="CY3088" s="10">
        <v>5</v>
      </c>
      <c r="CZ3088" s="10">
        <v>4</v>
      </c>
      <c r="DA3088" s="10">
        <v>4</v>
      </c>
      <c r="DB3088" s="10">
        <v>4</v>
      </c>
      <c r="DC3088" s="10">
        <v>4</v>
      </c>
      <c r="DD3088" s="10">
        <v>5</v>
      </c>
      <c r="DE3088" s="10">
        <v>6</v>
      </c>
      <c r="DF3088" s="10">
        <v>5</v>
      </c>
      <c r="DG3088" s="10">
        <v>6</v>
      </c>
      <c r="DH3088" s="10">
        <v>4</v>
      </c>
      <c r="DI3088" s="10">
        <v>5</v>
      </c>
      <c r="DJ3088" s="10">
        <v>5</v>
      </c>
      <c r="DK3088" s="10">
        <v>5</v>
      </c>
      <c r="DL3088" s="10">
        <v>4</v>
      </c>
      <c r="DM3088" s="9" t="s">
        <v>154</v>
      </c>
      <c r="DN3088" s="10">
        <v>1992</v>
      </c>
      <c r="DO3088" s="9">
        <f t="shared" si="9"/>
        <v>29</v>
      </c>
      <c r="DP3088" s="9" t="s">
        <v>155</v>
      </c>
      <c r="DQ3088" s="9" t="s">
        <v>210</v>
      </c>
      <c r="DR3088" s="9" t="s">
        <v>170</v>
      </c>
      <c r="DS3088" s="9" t="s">
        <v>137</v>
      </c>
      <c r="DT3088" s="9" t="s">
        <v>900</v>
      </c>
      <c r="DU3088" s="9" t="s">
        <v>223</v>
      </c>
      <c r="DV3088" s="9" t="str">
        <f>VLOOKUP(DU3088,Metadata!$B$2:$C$7,2,FALSE)</f>
        <v>3 - 6 years</v>
      </c>
    </row>
    <row r="3089" spans="1:126">
      <c r="A3089" s="13">
        <v>3088</v>
      </c>
      <c r="B3089" s="9" t="s">
        <v>135</v>
      </c>
      <c r="C3089" s="9" t="str">
        <f>VLOOKUP(B3089,Metadata!$M$2:$N$6,2,FALSE)</f>
        <v>Permanent Employee</v>
      </c>
      <c r="D3089" s="9" t="s">
        <v>159</v>
      </c>
      <c r="E3089" s="9" t="s">
        <v>137</v>
      </c>
      <c r="F3089" s="9" t="s">
        <v>138</v>
      </c>
      <c r="G3089" s="9" t="s">
        <v>190</v>
      </c>
      <c r="H3089" s="9" t="str">
        <f>IF(G3089="","",VLOOKUP(G3089,Metadata!$J$2:$K$22,2,FALSE))</f>
        <v>North</v>
      </c>
      <c r="I3089" s="9" t="s">
        <v>138</v>
      </c>
      <c r="J3089" s="9" t="str">
        <f>IF(I3089="","",VLOOKUP(I3089,Metadata!$P$2:$Q$43,2,FALSE))</f>
        <v>Europe</v>
      </c>
      <c r="K3089" s="9" t="str">
        <f t="shared" si="0"/>
        <v>Portugal</v>
      </c>
      <c r="L3089" s="9" t="s">
        <v>190</v>
      </c>
      <c r="M3089" s="9" t="str">
        <f>IF(L3089="","",VLOOKUP(L3089,Metadata!$J$2:$K$22,2,FALSE))</f>
        <v>North</v>
      </c>
      <c r="N3089" s="9" t="s">
        <v>214</v>
      </c>
      <c r="O3089" s="9" t="s">
        <v>136</v>
      </c>
      <c r="P3089" s="9" t="s">
        <v>142</v>
      </c>
      <c r="Q3089" s="10" t="str">
        <f t="shared" si="1"/>
        <v>Full Office Job</v>
      </c>
      <c r="R3089" s="10">
        <v>7</v>
      </c>
      <c r="S3089" s="9" t="s">
        <v>338</v>
      </c>
      <c r="T3089" s="9" t="s">
        <v>137</v>
      </c>
      <c r="U3089" s="9" t="str">
        <f>IF(S3089&lt;&gt;"",S3089,IF(T3089&lt;&gt;"",VLOOKUP(T3089,Metadata!$S$2:$T$228,2,FALSE),""))</f>
        <v>Solutions Architect</v>
      </c>
      <c r="V3089" s="9" t="s">
        <v>317</v>
      </c>
      <c r="W3089" s="9" t="s">
        <v>137</v>
      </c>
      <c r="X3089" s="9" t="s">
        <v>163</v>
      </c>
      <c r="Y3089" s="9" t="s">
        <v>137</v>
      </c>
      <c r="Z3089" s="9" t="s">
        <v>164</v>
      </c>
      <c r="AA3089" s="9" t="s">
        <v>137</v>
      </c>
      <c r="AB3089" s="9" t="s">
        <v>137</v>
      </c>
      <c r="AC3089" s="9"/>
      <c r="AD3089" s="9"/>
      <c r="AE3089" s="9" t="s">
        <v>194</v>
      </c>
      <c r="AF3089" s="9"/>
      <c r="AG3089" s="9"/>
      <c r="AH3089" s="9"/>
      <c r="AI3089" s="9"/>
      <c r="AJ3089" s="9"/>
      <c r="AK3089" s="9"/>
      <c r="AL3089" s="9"/>
      <c r="AM3089" s="9"/>
      <c r="AN3089" s="9" t="s">
        <v>195</v>
      </c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198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10"/>
      <c r="CB3089" s="10" t="str">
        <f t="shared" si="5"/>
        <v/>
      </c>
      <c r="CC3089" s="10"/>
      <c r="CD3089" s="9" t="str">
        <f t="shared" si="2"/>
        <v/>
      </c>
      <c r="CE3089" s="9" t="s">
        <v>168</v>
      </c>
      <c r="CF3089" s="9" t="s">
        <v>188</v>
      </c>
      <c r="CG3089" s="9">
        <f>IF(CF3089="","",VLOOKUP(CF3089,Metadata!$D$2:$H$20,2,FALSE))</f>
        <v>17500</v>
      </c>
      <c r="CH3089" s="9">
        <f>IF(CF3089="","",VLOOKUP(CF3089,Metadata!$D$2:$H$20,4,FALSE))</f>
        <v>15000</v>
      </c>
      <c r="CI3089" s="9">
        <f>IF(CF3089="","",VLOOKUP(CF3089,Metadata!$D$2:$H$20,5,FALSE))</f>
        <v>20000</v>
      </c>
      <c r="CJ3089" s="9">
        <f t="shared" si="3"/>
        <v>17500</v>
      </c>
      <c r="CK3089" s="9" t="s">
        <v>180</v>
      </c>
      <c r="CL3089" s="10">
        <v>1</v>
      </c>
      <c r="CM3089" s="10">
        <v>5</v>
      </c>
      <c r="CN3089" s="10">
        <v>6</v>
      </c>
      <c r="CO3089" s="10">
        <v>6</v>
      </c>
      <c r="CP3089" s="10">
        <v>6</v>
      </c>
      <c r="CQ3089" s="10">
        <v>6</v>
      </c>
      <c r="CR3089" s="10">
        <v>7</v>
      </c>
      <c r="CS3089" s="10">
        <v>7</v>
      </c>
      <c r="CT3089" s="10">
        <v>7</v>
      </c>
      <c r="CU3089" s="10">
        <v>5</v>
      </c>
      <c r="CV3089" s="10">
        <v>5</v>
      </c>
      <c r="CW3089" s="10">
        <v>4</v>
      </c>
      <c r="CX3089" s="10">
        <v>6</v>
      </c>
      <c r="CY3089" s="10">
        <v>5</v>
      </c>
      <c r="CZ3089" s="10">
        <v>6</v>
      </c>
      <c r="DA3089" s="10">
        <v>4</v>
      </c>
      <c r="DB3089" s="10">
        <v>5</v>
      </c>
      <c r="DC3089" s="10">
        <v>6</v>
      </c>
      <c r="DD3089" s="10">
        <v>5</v>
      </c>
      <c r="DE3089" s="10">
        <v>6</v>
      </c>
      <c r="DF3089" s="10">
        <v>6</v>
      </c>
      <c r="DG3089" s="10">
        <v>5</v>
      </c>
      <c r="DH3089" s="10">
        <v>4</v>
      </c>
      <c r="DI3089" s="10">
        <v>5</v>
      </c>
      <c r="DJ3089" s="10">
        <v>4</v>
      </c>
      <c r="DK3089" s="10">
        <v>5</v>
      </c>
      <c r="DL3089" s="10">
        <v>5</v>
      </c>
      <c r="DM3089" s="9" t="s">
        <v>904</v>
      </c>
      <c r="DN3089" s="10">
        <v>1968</v>
      </c>
      <c r="DO3089" s="9">
        <f t="shared" si="9"/>
        <v>53</v>
      </c>
      <c r="DP3089" s="9" t="s">
        <v>155</v>
      </c>
      <c r="DQ3089" s="9" t="s">
        <v>156</v>
      </c>
      <c r="DR3089" s="9" t="s">
        <v>170</v>
      </c>
      <c r="DS3089" s="9" t="s">
        <v>137</v>
      </c>
      <c r="DT3089" s="9" t="s">
        <v>900</v>
      </c>
      <c r="DU3089" s="9" t="s">
        <v>158</v>
      </c>
      <c r="DV3089" s="9" t="str">
        <f>VLOOKUP(DU3089,Metadata!$B$2:$C$7,2,FALSE)</f>
        <v>6+ years</v>
      </c>
    </row>
    <row r="3090" spans="1:126">
      <c r="A3090" s="13">
        <v>3089</v>
      </c>
      <c r="B3090" s="9" t="s">
        <v>135</v>
      </c>
      <c r="C3090" s="9" t="str">
        <f>VLOOKUP(B3090,Metadata!$M$2:$N$6,2,FALSE)</f>
        <v>Permanent Employee</v>
      </c>
      <c r="D3090" s="9" t="s">
        <v>159</v>
      </c>
      <c r="E3090" s="9" t="s">
        <v>137</v>
      </c>
      <c r="F3090" s="9" t="s">
        <v>138</v>
      </c>
      <c r="G3090" s="9" t="s">
        <v>312</v>
      </c>
      <c r="H3090" s="9" t="str">
        <f>IF(G3090="","",VLOOKUP(G3090,Metadata!$J$2:$K$22,2,FALSE))</f>
        <v>South</v>
      </c>
      <c r="I3090" s="9" t="s">
        <v>292</v>
      </c>
      <c r="J3090" s="9" t="str">
        <f>IF(I3090="","",VLOOKUP(I3090,Metadata!$P$2:$Q$43,2,FALSE))</f>
        <v>North America</v>
      </c>
      <c r="K3090" s="9" t="str">
        <f t="shared" si="0"/>
        <v>International</v>
      </c>
      <c r="L3090" s="9" t="s">
        <v>137</v>
      </c>
      <c r="M3090" s="9" t="str">
        <f>IF(L3090="","",VLOOKUP(L3090,Metadata!$J$2:$K$22,2,FALSE))</f>
        <v/>
      </c>
      <c r="N3090" s="9" t="s">
        <v>141</v>
      </c>
      <c r="O3090" s="9" t="s">
        <v>137</v>
      </c>
      <c r="P3090" s="9" t="s">
        <v>191</v>
      </c>
      <c r="Q3090" s="10" t="str">
        <f t="shared" si="1"/>
        <v>Remote Job (full or flexible)</v>
      </c>
      <c r="R3090" s="10">
        <v>3</v>
      </c>
      <c r="S3090" s="9" t="s">
        <v>161</v>
      </c>
      <c r="T3090" s="9" t="s">
        <v>137</v>
      </c>
      <c r="U3090" s="9" t="str">
        <f>IF(S3090&lt;&gt;"",S3090,IF(T3090&lt;&gt;"",VLOOKUP(T3090,Metadata!$S$2:$T$228,2,FALSE),""))</f>
        <v>Full-Stack Developer</v>
      </c>
      <c r="V3090" s="9" t="s">
        <v>304</v>
      </c>
      <c r="W3090" s="9" t="s">
        <v>137</v>
      </c>
      <c r="X3090" s="9" t="s">
        <v>163</v>
      </c>
      <c r="Y3090" s="9" t="s">
        <v>137</v>
      </c>
      <c r="Z3090" s="9" t="s">
        <v>193</v>
      </c>
      <c r="AA3090" s="9" t="s">
        <v>165</v>
      </c>
      <c r="AB3090" s="9" t="s">
        <v>137</v>
      </c>
      <c r="AC3090" s="9"/>
      <c r="AD3090" s="9"/>
      <c r="AE3090" s="9" t="s">
        <v>194</v>
      </c>
      <c r="AF3090" s="9"/>
      <c r="AG3090" s="9" t="s">
        <v>166</v>
      </c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 t="s">
        <v>178</v>
      </c>
      <c r="BB3090" s="9"/>
      <c r="BC3090" s="9"/>
      <c r="BD3090" s="9"/>
      <c r="BE3090" s="9"/>
      <c r="BF3090" s="9"/>
      <c r="BG3090" s="9"/>
      <c r="BH3090" s="9"/>
      <c r="BI3090" s="9"/>
      <c r="BJ3090" s="9" t="s">
        <v>167</v>
      </c>
      <c r="BK3090" s="9" t="s">
        <v>198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10"/>
      <c r="CB3090" s="10" t="str">
        <f t="shared" si="5"/>
        <v/>
      </c>
      <c r="CC3090" s="10"/>
      <c r="CD3090" s="9" t="str">
        <f t="shared" si="2"/>
        <v/>
      </c>
      <c r="CE3090" s="9" t="s">
        <v>168</v>
      </c>
      <c r="CF3090" s="9" t="s">
        <v>188</v>
      </c>
      <c r="CG3090" s="9">
        <f>IF(CF3090="","",VLOOKUP(CF3090,Metadata!$D$2:$H$20,2,FALSE))</f>
        <v>17500</v>
      </c>
      <c r="CH3090" s="9">
        <f>IF(CF3090="","",VLOOKUP(CF3090,Metadata!$D$2:$H$20,4,FALSE))</f>
        <v>15000</v>
      </c>
      <c r="CI3090" s="9">
        <f>IF(CF3090="","",VLOOKUP(CF3090,Metadata!$D$2:$H$20,5,FALSE))</f>
        <v>20000</v>
      </c>
      <c r="CJ3090" s="9">
        <f t="shared" si="3"/>
        <v>17500</v>
      </c>
      <c r="CK3090" s="9" t="s">
        <v>221</v>
      </c>
      <c r="CL3090" s="10">
        <v>5</v>
      </c>
      <c r="CM3090" s="10">
        <v>2</v>
      </c>
      <c r="CN3090" s="10">
        <v>6</v>
      </c>
      <c r="CO3090" s="10">
        <v>6</v>
      </c>
      <c r="CP3090" s="10">
        <v>6</v>
      </c>
      <c r="CQ3090" s="10">
        <v>7</v>
      </c>
      <c r="CR3090" s="10">
        <v>6</v>
      </c>
      <c r="CS3090" s="10">
        <v>6</v>
      </c>
      <c r="CT3090" s="10">
        <v>6</v>
      </c>
      <c r="CU3090" s="10">
        <v>6</v>
      </c>
      <c r="CV3090" s="10">
        <v>5</v>
      </c>
      <c r="CW3090" s="10">
        <v>4</v>
      </c>
      <c r="CX3090" s="10">
        <v>6</v>
      </c>
      <c r="CY3090" s="10">
        <v>6</v>
      </c>
      <c r="CZ3090" s="10">
        <v>6</v>
      </c>
      <c r="DA3090" s="10">
        <v>5</v>
      </c>
      <c r="DB3090" s="10">
        <v>5</v>
      </c>
      <c r="DC3090" s="10">
        <v>5</v>
      </c>
      <c r="DD3090" s="10">
        <v>6</v>
      </c>
      <c r="DE3090" s="10">
        <v>6</v>
      </c>
      <c r="DF3090" s="10">
        <v>5</v>
      </c>
      <c r="DG3090" s="10">
        <v>6</v>
      </c>
      <c r="DH3090" s="10">
        <v>5</v>
      </c>
      <c r="DI3090" s="10">
        <v>5</v>
      </c>
      <c r="DJ3090" s="10">
        <v>6</v>
      </c>
      <c r="DK3090" s="10">
        <v>6</v>
      </c>
      <c r="DL3090" s="10">
        <v>4</v>
      </c>
      <c r="DM3090" s="9" t="s">
        <v>154</v>
      </c>
      <c r="DN3090" s="10">
        <v>1999</v>
      </c>
      <c r="DO3090" s="9">
        <f t="shared" si="9"/>
        <v>22</v>
      </c>
      <c r="DP3090" s="9" t="s">
        <v>155</v>
      </c>
      <c r="DQ3090" s="9" t="s">
        <v>156</v>
      </c>
      <c r="DR3090" s="9" t="s">
        <v>170</v>
      </c>
      <c r="DS3090" s="9" t="s">
        <v>137</v>
      </c>
      <c r="DT3090" s="9" t="s">
        <v>900</v>
      </c>
      <c r="DU3090" s="9" t="s">
        <v>223</v>
      </c>
      <c r="DV3090" s="9" t="str">
        <f>VLOOKUP(DU3090,Metadata!$B$2:$C$7,2,FALSE)</f>
        <v>3 - 6 years</v>
      </c>
    </row>
    <row r="3091" spans="1:126">
      <c r="A3091" s="13">
        <v>3090</v>
      </c>
      <c r="B3091" s="9" t="s">
        <v>135</v>
      </c>
      <c r="C3091" s="9" t="str">
        <f>VLOOKUP(B3091,Metadata!$M$2:$N$6,2,FALSE)</f>
        <v>Permanent Employee</v>
      </c>
      <c r="D3091" s="9" t="s">
        <v>136</v>
      </c>
      <c r="E3091" s="9" t="s">
        <v>137</v>
      </c>
      <c r="F3091" s="9" t="s">
        <v>138</v>
      </c>
      <c r="G3091" s="9" t="s">
        <v>283</v>
      </c>
      <c r="H3091" s="9" t="str">
        <f>IF(G3091="","",VLOOKUP(G3091,Metadata!$J$2:$K$22,2,FALSE))</f>
        <v>Lisbon Metropolitan Area</v>
      </c>
      <c r="I3091" s="9" t="s">
        <v>295</v>
      </c>
      <c r="J3091" s="9" t="str">
        <f>IF(I3091="","",VLOOKUP(I3091,Metadata!$P$2:$Q$43,2,FALSE))</f>
        <v>Europe</v>
      </c>
      <c r="K3091" s="9" t="str">
        <f t="shared" si="0"/>
        <v>International</v>
      </c>
      <c r="L3091" s="9" t="s">
        <v>137</v>
      </c>
      <c r="M3091" s="9" t="str">
        <f>IF(L3091="","",VLOOKUP(L3091,Metadata!$J$2:$K$22,2,FALSE))</f>
        <v/>
      </c>
      <c r="N3091" s="9" t="s">
        <v>141</v>
      </c>
      <c r="O3091" s="9" t="s">
        <v>137</v>
      </c>
      <c r="P3091" s="9" t="s">
        <v>191</v>
      </c>
      <c r="Q3091" s="10" t="str">
        <f t="shared" si="1"/>
        <v>Remote Job (full or flexible)</v>
      </c>
      <c r="R3091" s="10">
        <v>6</v>
      </c>
      <c r="S3091" s="9" t="s">
        <v>192</v>
      </c>
      <c r="T3091" s="9" t="s">
        <v>137</v>
      </c>
      <c r="U3091" s="9" t="str">
        <f>IF(S3091&lt;&gt;"",S3091,IF(T3091&lt;&gt;"",VLOOKUP(T3091,Metadata!$S$2:$T$228,2,FALSE),""))</f>
        <v>Back-End Developer</v>
      </c>
      <c r="V3091" s="9" t="s">
        <v>174</v>
      </c>
      <c r="W3091" s="9" t="s">
        <v>137</v>
      </c>
      <c r="X3091" s="9" t="s">
        <v>145</v>
      </c>
      <c r="Y3091" s="9" t="s">
        <v>137</v>
      </c>
      <c r="Z3091" s="9" t="s">
        <v>184</v>
      </c>
      <c r="AA3091" s="9" t="s">
        <v>165</v>
      </c>
      <c r="AB3091" s="9" t="s">
        <v>137</v>
      </c>
      <c r="AC3091" s="9" t="s">
        <v>147</v>
      </c>
      <c r="AD3091" s="9"/>
      <c r="AE3091" s="9"/>
      <c r="AF3091" s="9"/>
      <c r="AG3091" s="9" t="s">
        <v>166</v>
      </c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 t="s">
        <v>178</v>
      </c>
      <c r="BB3091" s="9"/>
      <c r="BC3091" s="9"/>
      <c r="BD3091" s="9"/>
      <c r="BE3091" s="9"/>
      <c r="BF3091" s="9"/>
      <c r="BG3091" s="9"/>
      <c r="BH3091" s="9"/>
      <c r="BI3091" s="9"/>
      <c r="BJ3091" s="9" t="s">
        <v>167</v>
      </c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 t="s">
        <v>346</v>
      </c>
      <c r="CA3091" s="10"/>
      <c r="CB3091" s="10" t="str">
        <f t="shared" si="5"/>
        <v/>
      </c>
      <c r="CC3091" s="10"/>
      <c r="CD3091" s="9" t="str">
        <f t="shared" si="2"/>
        <v/>
      </c>
      <c r="CE3091" s="9" t="s">
        <v>168</v>
      </c>
      <c r="CF3091" s="9" t="s">
        <v>254</v>
      </c>
      <c r="CG3091" s="9">
        <f>IF(CF3091="","",VLOOKUP(CF3091,Metadata!$D$2:$H$20,2,FALSE))</f>
        <v>37500</v>
      </c>
      <c r="CH3091" s="9">
        <f>IF(CF3091="","",VLOOKUP(CF3091,Metadata!$D$2:$H$20,4,FALSE))</f>
        <v>35000</v>
      </c>
      <c r="CI3091" s="9">
        <f>IF(CF3091="","",VLOOKUP(CF3091,Metadata!$D$2:$H$20,5,FALSE))</f>
        <v>40000</v>
      </c>
      <c r="CJ3091" s="9">
        <f t="shared" si="3"/>
        <v>37500</v>
      </c>
      <c r="CK3091" s="9" t="s">
        <v>189</v>
      </c>
      <c r="CL3091" s="10">
        <v>5</v>
      </c>
      <c r="CM3091" s="10">
        <v>3</v>
      </c>
      <c r="CN3091" s="10">
        <v>7</v>
      </c>
      <c r="CO3091" s="10">
        <v>5</v>
      </c>
      <c r="CP3091" s="10">
        <v>5</v>
      </c>
      <c r="CQ3091" s="10">
        <v>4</v>
      </c>
      <c r="CR3091" s="10">
        <v>5</v>
      </c>
      <c r="CS3091" s="10">
        <v>5</v>
      </c>
      <c r="CT3091" s="10">
        <v>6</v>
      </c>
      <c r="CU3091" s="10">
        <v>6</v>
      </c>
      <c r="CV3091" s="10">
        <v>4</v>
      </c>
      <c r="CW3091" s="10">
        <v>4</v>
      </c>
      <c r="CX3091" s="10">
        <v>5</v>
      </c>
      <c r="CY3091" s="10">
        <v>3</v>
      </c>
      <c r="CZ3091" s="10">
        <v>4</v>
      </c>
      <c r="DA3091" s="10">
        <v>6</v>
      </c>
      <c r="DB3091" s="10">
        <v>4</v>
      </c>
      <c r="DC3091" s="10">
        <v>5</v>
      </c>
      <c r="DD3091" s="10">
        <v>3</v>
      </c>
      <c r="DE3091" s="10">
        <v>6</v>
      </c>
      <c r="DF3091" s="10">
        <v>3</v>
      </c>
      <c r="DG3091" s="10">
        <v>4</v>
      </c>
      <c r="DH3091" s="10">
        <v>5</v>
      </c>
      <c r="DI3091" s="10">
        <v>5</v>
      </c>
      <c r="DJ3091" s="10">
        <v>2</v>
      </c>
      <c r="DK3091" s="10">
        <v>4</v>
      </c>
      <c r="DL3091" s="10">
        <v>4</v>
      </c>
      <c r="DM3091" s="9" t="s">
        <v>154</v>
      </c>
      <c r="DN3091" s="10">
        <v>1990</v>
      </c>
      <c r="DO3091" s="9">
        <f t="shared" si="9"/>
        <v>31</v>
      </c>
      <c r="DP3091" s="9" t="s">
        <v>155</v>
      </c>
      <c r="DQ3091" s="9" t="s">
        <v>156</v>
      </c>
      <c r="DR3091" s="9" t="s">
        <v>342</v>
      </c>
      <c r="DS3091" s="9" t="s">
        <v>137</v>
      </c>
      <c r="DT3091" s="9" t="s">
        <v>900</v>
      </c>
      <c r="DU3091" s="9" t="s">
        <v>223</v>
      </c>
      <c r="DV3091" s="9" t="str">
        <f>VLOOKUP(DU3091,Metadata!$B$2:$C$7,2,FALSE)</f>
        <v>3 - 6 years</v>
      </c>
    </row>
    <row r="3092" spans="1:126">
      <c r="A3092" s="13">
        <v>3091</v>
      </c>
      <c r="B3092" s="9" t="s">
        <v>171</v>
      </c>
      <c r="C3092" s="9" t="str">
        <f>VLOOKUP(B3092,Metadata!$M$2:$N$6,2,FALSE)</f>
        <v>Contractor</v>
      </c>
      <c r="D3092" s="9" t="s">
        <v>137</v>
      </c>
      <c r="E3092" s="9" t="s">
        <v>159</v>
      </c>
      <c r="F3092" s="9" t="s">
        <v>138</v>
      </c>
      <c r="G3092" s="9" t="s">
        <v>312</v>
      </c>
      <c r="H3092" s="9" t="str">
        <f>IF(G3092="","",VLOOKUP(G3092,Metadata!$J$2:$K$22,2,FALSE))</f>
        <v>South</v>
      </c>
      <c r="I3092" s="9" t="s">
        <v>138</v>
      </c>
      <c r="J3092" s="9" t="str">
        <f>IF(I3092="","",VLOOKUP(I3092,Metadata!$P$2:$Q$43,2,FALSE))</f>
        <v>Europe</v>
      </c>
      <c r="K3092" s="9" t="str">
        <f t="shared" si="0"/>
        <v>Portugal</v>
      </c>
      <c r="L3092" s="9" t="s">
        <v>312</v>
      </c>
      <c r="M3092" s="9" t="str">
        <f>IF(L3092="","",VLOOKUP(L3092,Metadata!$J$2:$K$22,2,FALSE))</f>
        <v>South</v>
      </c>
      <c r="N3092" s="9" t="s">
        <v>141</v>
      </c>
      <c r="O3092" s="9" t="s">
        <v>137</v>
      </c>
      <c r="P3092" s="9" t="s">
        <v>191</v>
      </c>
      <c r="Q3092" s="10" t="str">
        <f t="shared" si="1"/>
        <v>Remote Job (full or flexible)</v>
      </c>
      <c r="R3092" s="10">
        <v>5</v>
      </c>
      <c r="S3092" s="9" t="s">
        <v>183</v>
      </c>
      <c r="T3092" s="9" t="s">
        <v>137</v>
      </c>
      <c r="U3092" s="9" t="str">
        <f>IF(S3092&lt;&gt;"",S3092,IF(T3092&lt;&gt;"",VLOOKUP(T3092,Metadata!$S$2:$T$228,2,FALSE),""))</f>
        <v>Product Owner/Product Manager</v>
      </c>
      <c r="V3092" s="9" t="s">
        <v>323</v>
      </c>
      <c r="W3092" s="9" t="s">
        <v>137</v>
      </c>
      <c r="X3092" s="9" t="s">
        <v>175</v>
      </c>
      <c r="Y3092" s="9" t="s">
        <v>137</v>
      </c>
      <c r="Z3092" s="9" t="s">
        <v>164</v>
      </c>
      <c r="AA3092" s="9" t="s">
        <v>165</v>
      </c>
      <c r="AB3092" s="9" t="s">
        <v>137</v>
      </c>
      <c r="AC3092" s="9"/>
      <c r="AD3092" s="9"/>
      <c r="AE3092" s="9"/>
      <c r="AF3092" s="9"/>
      <c r="AG3092" s="9" t="s">
        <v>166</v>
      </c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 t="s">
        <v>178</v>
      </c>
      <c r="BB3092" s="9"/>
      <c r="BC3092" s="9"/>
      <c r="BD3092" s="9"/>
      <c r="BE3092" s="9"/>
      <c r="BF3092" s="9"/>
      <c r="BG3092" s="9"/>
      <c r="BH3092" s="9"/>
      <c r="BI3092" s="9"/>
      <c r="BJ3092" s="9" t="s">
        <v>167</v>
      </c>
      <c r="BK3092" s="9"/>
      <c r="BL3092" s="9" t="s">
        <v>199</v>
      </c>
      <c r="BM3092" s="9"/>
      <c r="BN3092" s="9" t="s">
        <v>186</v>
      </c>
      <c r="BO3092" s="9"/>
      <c r="BP3092" s="9"/>
      <c r="BQ3092" s="9"/>
      <c r="BR3092" s="9" t="s">
        <v>247</v>
      </c>
      <c r="BS3092" s="9"/>
      <c r="BT3092" s="9"/>
      <c r="BU3092" s="9"/>
      <c r="BV3092" s="9"/>
      <c r="BW3092" s="9"/>
      <c r="BX3092" s="9"/>
      <c r="BY3092" s="9"/>
      <c r="BZ3092" s="9"/>
      <c r="CA3092" s="10">
        <v>6</v>
      </c>
      <c r="CB3092" s="10" t="str">
        <f t="shared" si="5"/>
        <v>4 to 6 months</v>
      </c>
      <c r="CC3092" s="10">
        <v>12.5</v>
      </c>
      <c r="CD3092" s="9">
        <f t="shared" si="2"/>
        <v>20000</v>
      </c>
      <c r="CE3092" s="9"/>
      <c r="CF3092" s="9" t="s">
        <v>137</v>
      </c>
      <c r="CG3092" s="9" t="str">
        <f>IF(CF3092="","",VLOOKUP(CF3092,Metadata!$D$2:$H$20,2,FALSE))</f>
        <v/>
      </c>
      <c r="CH3092" s="9" t="str">
        <f>IF(CF3092="","",VLOOKUP(CF3092,Metadata!$D$2:$H$20,4,FALSE))</f>
        <v/>
      </c>
      <c r="CI3092" s="9" t="str">
        <f>IF(CF3092="","",VLOOKUP(CF3092,Metadata!$D$2:$H$20,5,FALSE))</f>
        <v/>
      </c>
      <c r="CJ3092" s="9">
        <f t="shared" si="3"/>
        <v>20000</v>
      </c>
      <c r="CK3092" s="9" t="s">
        <v>180</v>
      </c>
      <c r="CL3092" s="10">
        <v>4</v>
      </c>
      <c r="CM3092" s="10">
        <v>1</v>
      </c>
      <c r="CN3092" s="10">
        <v>7</v>
      </c>
      <c r="CO3092" s="10">
        <v>6</v>
      </c>
      <c r="CP3092" s="10">
        <v>7</v>
      </c>
      <c r="CQ3092" s="10">
        <v>5</v>
      </c>
      <c r="CR3092" s="10">
        <v>7</v>
      </c>
      <c r="CS3092" s="10">
        <v>5</v>
      </c>
      <c r="CT3092" s="10">
        <v>6</v>
      </c>
      <c r="CU3092" s="10">
        <v>7</v>
      </c>
      <c r="CV3092" s="10">
        <v>6</v>
      </c>
      <c r="CW3092" s="10">
        <v>7</v>
      </c>
      <c r="CX3092" s="10">
        <v>6</v>
      </c>
      <c r="CY3092" s="10">
        <v>7</v>
      </c>
      <c r="CZ3092" s="10">
        <v>5</v>
      </c>
      <c r="DA3092" s="10">
        <v>4</v>
      </c>
      <c r="DB3092" s="10">
        <v>4</v>
      </c>
      <c r="DC3092" s="10">
        <v>6</v>
      </c>
      <c r="DD3092" s="10">
        <v>4</v>
      </c>
      <c r="DE3092" s="10">
        <v>4</v>
      </c>
      <c r="DF3092" s="10">
        <v>6</v>
      </c>
      <c r="DG3092" s="10">
        <v>5</v>
      </c>
      <c r="DH3092" s="10">
        <v>3</v>
      </c>
      <c r="DI3092" s="10">
        <v>6</v>
      </c>
      <c r="DJ3092" s="10">
        <v>3</v>
      </c>
      <c r="DK3092" s="10">
        <v>4</v>
      </c>
      <c r="DL3092" s="10">
        <v>3</v>
      </c>
      <c r="DM3092" s="9" t="s">
        <v>402</v>
      </c>
      <c r="DN3092" s="10">
        <v>1981</v>
      </c>
      <c r="DO3092" s="9">
        <f t="shared" si="9"/>
        <v>40</v>
      </c>
      <c r="DP3092" s="9" t="s">
        <v>155</v>
      </c>
      <c r="DQ3092" s="9" t="s">
        <v>210</v>
      </c>
      <c r="DR3092" s="9" t="s">
        <v>170</v>
      </c>
      <c r="DS3092" s="9" t="s">
        <v>137</v>
      </c>
      <c r="DT3092" s="9" t="s">
        <v>900</v>
      </c>
      <c r="DU3092" s="9" t="s">
        <v>158</v>
      </c>
      <c r="DV3092" s="9" t="str">
        <f>VLOOKUP(DU3092,Metadata!$B$2:$C$7,2,FALSE)</f>
        <v>6+ years</v>
      </c>
    </row>
    <row r="3093" spans="1:126">
      <c r="A3093" s="13">
        <v>3092</v>
      </c>
      <c r="B3093" s="9" t="s">
        <v>135</v>
      </c>
      <c r="C3093" s="9" t="str">
        <f>VLOOKUP(B3093,Metadata!$M$2:$N$6,2,FALSE)</f>
        <v>Permanent Employee</v>
      </c>
      <c r="D3093" s="9" t="s">
        <v>136</v>
      </c>
      <c r="E3093" s="9" t="s">
        <v>137</v>
      </c>
      <c r="F3093" s="9" t="s">
        <v>138</v>
      </c>
      <c r="G3093" s="9" t="s">
        <v>172</v>
      </c>
      <c r="H3093" s="9" t="str">
        <f>IF(G3093="","",VLOOKUP(G3093,Metadata!$J$2:$K$22,2,FALSE))</f>
        <v>Porto Metropolitan Area</v>
      </c>
      <c r="I3093" s="9" t="s">
        <v>138</v>
      </c>
      <c r="J3093" s="9" t="str">
        <f>IF(I3093="","",VLOOKUP(I3093,Metadata!$P$2:$Q$43,2,FALSE))</f>
        <v>Europe</v>
      </c>
      <c r="K3093" s="9" t="str">
        <f t="shared" si="0"/>
        <v>Portugal</v>
      </c>
      <c r="L3093" s="9" t="s">
        <v>172</v>
      </c>
      <c r="M3093" s="9" t="str">
        <f>IF(L3093="","",VLOOKUP(L3093,Metadata!$J$2:$K$22,2,FALSE))</f>
        <v>Porto Metropolitan Area</v>
      </c>
      <c r="N3093" s="9" t="s">
        <v>141</v>
      </c>
      <c r="O3093" s="9" t="s">
        <v>137</v>
      </c>
      <c r="P3093" s="9" t="s">
        <v>142</v>
      </c>
      <c r="Q3093" s="10" t="str">
        <f t="shared" si="1"/>
        <v>Full Office Job</v>
      </c>
      <c r="R3093" s="10">
        <v>7</v>
      </c>
      <c r="S3093" s="9" t="s">
        <v>260</v>
      </c>
      <c r="T3093" s="9" t="s">
        <v>137</v>
      </c>
      <c r="U3093" s="9" t="str">
        <f>IF(S3093&lt;&gt;"",S3093,IF(T3093&lt;&gt;"",VLOOKUP(T3093,Metadata!$S$2:$T$228,2,FALSE),""))</f>
        <v>DevOps Engineer</v>
      </c>
      <c r="V3093" s="9" t="s">
        <v>317</v>
      </c>
      <c r="W3093" s="9" t="s">
        <v>137</v>
      </c>
      <c r="X3093" s="9" t="s">
        <v>163</v>
      </c>
      <c r="Y3093" s="9" t="s">
        <v>137</v>
      </c>
      <c r="Z3093" s="9" t="s">
        <v>184</v>
      </c>
      <c r="AA3093" s="9" t="s">
        <v>137</v>
      </c>
      <c r="AB3093" s="9" t="s">
        <v>253</v>
      </c>
      <c r="AC3093" s="9" t="s">
        <v>147</v>
      </c>
      <c r="AD3093" s="9" t="s">
        <v>148</v>
      </c>
      <c r="AE3093" s="9"/>
      <c r="AF3093" s="9" t="s">
        <v>243</v>
      </c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 t="s">
        <v>150</v>
      </c>
      <c r="BZ3093" s="9" t="s">
        <v>137</v>
      </c>
      <c r="CA3093" s="10"/>
      <c r="CB3093" s="10" t="str">
        <f t="shared" si="5"/>
        <v/>
      </c>
      <c r="CC3093" s="10"/>
      <c r="CD3093" s="9" t="str">
        <f t="shared" si="2"/>
        <v/>
      </c>
      <c r="CE3093" s="9" t="s">
        <v>168</v>
      </c>
      <c r="CF3093" s="9" t="s">
        <v>169</v>
      </c>
      <c r="CG3093" s="9">
        <f>IF(CF3093="","",VLOOKUP(CF3093,Metadata!$D$2:$H$20,2,FALSE))</f>
        <v>12500</v>
      </c>
      <c r="CH3093" s="9">
        <f>IF(CF3093="","",VLOOKUP(CF3093,Metadata!$D$2:$H$20,4,FALSE))</f>
        <v>0</v>
      </c>
      <c r="CI3093" s="9">
        <f>IF(CF3093="","",VLOOKUP(CF3093,Metadata!$D$2:$H$20,5,FALSE))</f>
        <v>15000</v>
      </c>
      <c r="CJ3093" s="9">
        <f t="shared" si="3"/>
        <v>12500</v>
      </c>
      <c r="CK3093" s="9" t="s">
        <v>153</v>
      </c>
      <c r="CL3093" s="10">
        <v>1</v>
      </c>
      <c r="CM3093" s="10">
        <v>5</v>
      </c>
      <c r="CN3093" s="10">
        <v>5</v>
      </c>
      <c r="CO3093" s="10">
        <v>6</v>
      </c>
      <c r="CP3093" s="10">
        <v>7</v>
      </c>
      <c r="CQ3093" s="10">
        <v>7</v>
      </c>
      <c r="CR3093" s="10">
        <v>7</v>
      </c>
      <c r="CS3093" s="10">
        <v>7</v>
      </c>
      <c r="CT3093" s="10">
        <v>7</v>
      </c>
      <c r="CU3093" s="10">
        <v>5</v>
      </c>
      <c r="CV3093" s="10">
        <v>7</v>
      </c>
      <c r="CW3093" s="10">
        <v>7</v>
      </c>
      <c r="CX3093" s="10">
        <v>7</v>
      </c>
      <c r="CY3093" s="10">
        <v>7</v>
      </c>
      <c r="CZ3093" s="10">
        <v>7</v>
      </c>
      <c r="DA3093" s="10">
        <v>5</v>
      </c>
      <c r="DB3093" s="10">
        <v>7</v>
      </c>
      <c r="DC3093" s="10">
        <v>7</v>
      </c>
      <c r="DD3093" s="10">
        <v>5</v>
      </c>
      <c r="DE3093" s="10">
        <v>7</v>
      </c>
      <c r="DF3093" s="10">
        <v>7</v>
      </c>
      <c r="DG3093" s="10">
        <v>5</v>
      </c>
      <c r="DH3093" s="10">
        <v>5</v>
      </c>
      <c r="DI3093" s="10">
        <v>4</v>
      </c>
      <c r="DJ3093" s="10">
        <v>4</v>
      </c>
      <c r="DK3093" s="10">
        <v>7</v>
      </c>
      <c r="DL3093" s="10">
        <v>4</v>
      </c>
      <c r="DM3093" s="9" t="s">
        <v>154</v>
      </c>
      <c r="DN3093" s="10">
        <v>1991</v>
      </c>
      <c r="DO3093" s="9">
        <f t="shared" si="9"/>
        <v>30</v>
      </c>
      <c r="DP3093" s="9" t="s">
        <v>155</v>
      </c>
      <c r="DQ3093" s="9" t="s">
        <v>156</v>
      </c>
      <c r="DR3093" s="9" t="s">
        <v>137</v>
      </c>
      <c r="DS3093" s="9" t="s">
        <v>905</v>
      </c>
      <c r="DT3093" s="9" t="s">
        <v>900</v>
      </c>
      <c r="DU3093" s="9" t="s">
        <v>168</v>
      </c>
      <c r="DV3093" s="9" t="str">
        <f>VLOOKUP(DU3093,Metadata!$B$2:$C$7,2,FALSE)</f>
        <v>0 - 3 years</v>
      </c>
    </row>
    <row r="3094" spans="1:126">
      <c r="A3094" s="13">
        <v>3093</v>
      </c>
      <c r="B3094" s="9" t="s">
        <v>135</v>
      </c>
      <c r="C3094" s="9" t="str">
        <f>VLOOKUP(B3094,Metadata!$M$2:$N$6,2,FALSE)</f>
        <v>Permanent Employee</v>
      </c>
      <c r="D3094" s="9" t="s">
        <v>159</v>
      </c>
      <c r="E3094" s="9" t="s">
        <v>137</v>
      </c>
      <c r="F3094" s="9" t="s">
        <v>138</v>
      </c>
      <c r="G3094" s="9" t="s">
        <v>354</v>
      </c>
      <c r="H3094" s="9" t="str">
        <f>IF(G3094="","",VLOOKUP(G3094,Metadata!$J$2:$K$22,2,FALSE))</f>
        <v>South</v>
      </c>
      <c r="I3094" s="9" t="s">
        <v>138</v>
      </c>
      <c r="J3094" s="9" t="str">
        <f>IF(I3094="","",VLOOKUP(I3094,Metadata!$P$2:$Q$43,2,FALSE))</f>
        <v>Europe</v>
      </c>
      <c r="K3094" s="9" t="str">
        <f t="shared" si="0"/>
        <v>Portugal</v>
      </c>
      <c r="L3094" s="9" t="s">
        <v>354</v>
      </c>
      <c r="M3094" s="9" t="str">
        <f>IF(L3094="","",VLOOKUP(L3094,Metadata!$J$2:$K$22,2,FALSE))</f>
        <v>South</v>
      </c>
      <c r="N3094" s="9" t="s">
        <v>205</v>
      </c>
      <c r="O3094" s="9" t="s">
        <v>137</v>
      </c>
      <c r="P3094" s="9" t="s">
        <v>137</v>
      </c>
      <c r="Q3094" s="10" t="str">
        <f t="shared" si="1"/>
        <v>Full Office Job</v>
      </c>
      <c r="R3094" s="10">
        <v>6</v>
      </c>
      <c r="S3094" s="9" t="s">
        <v>161</v>
      </c>
      <c r="T3094" s="9" t="s">
        <v>137</v>
      </c>
      <c r="U3094" s="9" t="str">
        <f>IF(S3094&lt;&gt;"",S3094,IF(T3094&lt;&gt;"",VLOOKUP(T3094,Metadata!$S$2:$T$228,2,FALSE),""))</f>
        <v>Full-Stack Developer</v>
      </c>
      <c r="V3094" s="9" t="s">
        <v>264</v>
      </c>
      <c r="W3094" s="9" t="s">
        <v>137</v>
      </c>
      <c r="X3094" s="9" t="s">
        <v>163</v>
      </c>
      <c r="Y3094" s="9" t="s">
        <v>137</v>
      </c>
      <c r="Z3094" s="9" t="s">
        <v>164</v>
      </c>
      <c r="AA3094" s="9" t="s">
        <v>165</v>
      </c>
      <c r="AB3094" s="9" t="s">
        <v>137</v>
      </c>
      <c r="AC3094" s="9"/>
      <c r="AD3094" s="9"/>
      <c r="AE3094" s="9"/>
      <c r="AF3094" s="9"/>
      <c r="AG3094" s="9" t="s">
        <v>166</v>
      </c>
      <c r="AH3094" s="9"/>
      <c r="AI3094" s="9"/>
      <c r="AJ3094" s="9" t="s">
        <v>185</v>
      </c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 t="s">
        <v>178</v>
      </c>
      <c r="BB3094" s="9"/>
      <c r="BC3094" s="9"/>
      <c r="BD3094" s="9"/>
      <c r="BE3094" s="9"/>
      <c r="BF3094" s="9"/>
      <c r="BG3094" s="9"/>
      <c r="BH3094" s="9"/>
      <c r="BI3094" s="9"/>
      <c r="BJ3094" s="9" t="s">
        <v>167</v>
      </c>
      <c r="BK3094" s="9"/>
      <c r="BL3094" s="9" t="s">
        <v>199</v>
      </c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10"/>
      <c r="CB3094" s="10" t="str">
        <f t="shared" si="5"/>
        <v/>
      </c>
      <c r="CC3094" s="10"/>
      <c r="CD3094" s="9" t="str">
        <f t="shared" si="2"/>
        <v/>
      </c>
      <c r="CE3094" s="9" t="s">
        <v>151</v>
      </c>
      <c r="CF3094" s="9" t="s">
        <v>169</v>
      </c>
      <c r="CG3094" s="9">
        <f>IF(CF3094="","",VLOOKUP(CF3094,Metadata!$D$2:$H$20,2,FALSE))</f>
        <v>12500</v>
      </c>
      <c r="CH3094" s="9">
        <f>IF(CF3094="","",VLOOKUP(CF3094,Metadata!$D$2:$H$20,4,FALSE))</f>
        <v>0</v>
      </c>
      <c r="CI3094" s="9">
        <f>IF(CF3094="","",VLOOKUP(CF3094,Metadata!$D$2:$H$20,5,FALSE))</f>
        <v>15000</v>
      </c>
      <c r="CJ3094" s="9">
        <f t="shared" si="3"/>
        <v>12500</v>
      </c>
      <c r="CK3094" s="9" t="s">
        <v>189</v>
      </c>
      <c r="CL3094" s="10">
        <v>3</v>
      </c>
      <c r="CM3094" s="10">
        <v>3</v>
      </c>
      <c r="CN3094" s="10">
        <v>5</v>
      </c>
      <c r="CO3094" s="10">
        <v>6</v>
      </c>
      <c r="CP3094" s="10">
        <v>5</v>
      </c>
      <c r="CQ3094" s="10">
        <v>5</v>
      </c>
      <c r="CR3094" s="10">
        <v>5</v>
      </c>
      <c r="CS3094" s="10">
        <v>5</v>
      </c>
      <c r="CT3094" s="10">
        <v>5</v>
      </c>
      <c r="CU3094" s="10">
        <v>5</v>
      </c>
      <c r="CV3094" s="10">
        <v>4</v>
      </c>
      <c r="CW3094" s="10">
        <v>5</v>
      </c>
      <c r="CX3094" s="10">
        <v>5</v>
      </c>
      <c r="CY3094" s="10">
        <v>5</v>
      </c>
      <c r="CZ3094" s="10">
        <v>5</v>
      </c>
      <c r="DA3094" s="10">
        <v>6</v>
      </c>
      <c r="DB3094" s="10">
        <v>6</v>
      </c>
      <c r="DC3094" s="10">
        <v>6</v>
      </c>
      <c r="DD3094" s="10">
        <v>6</v>
      </c>
      <c r="DE3094" s="10">
        <v>5</v>
      </c>
      <c r="DF3094" s="10">
        <v>5</v>
      </c>
      <c r="DG3094" s="10">
        <v>5</v>
      </c>
      <c r="DH3094" s="10">
        <v>5</v>
      </c>
      <c r="DI3094" s="10">
        <v>5</v>
      </c>
      <c r="DJ3094" s="10">
        <v>4</v>
      </c>
      <c r="DK3094" s="10">
        <v>5</v>
      </c>
      <c r="DL3094" s="10">
        <v>5</v>
      </c>
      <c r="DM3094" s="9" t="s">
        <v>154</v>
      </c>
      <c r="DN3094" s="10">
        <v>1988</v>
      </c>
      <c r="DO3094" s="9">
        <f t="shared" si="9"/>
        <v>33</v>
      </c>
      <c r="DP3094" s="9" t="s">
        <v>155</v>
      </c>
      <c r="DQ3094" s="9" t="s">
        <v>202</v>
      </c>
      <c r="DR3094" s="9" t="s">
        <v>170</v>
      </c>
      <c r="DS3094" s="9" t="s">
        <v>137</v>
      </c>
      <c r="DT3094" s="9" t="s">
        <v>900</v>
      </c>
      <c r="DU3094" s="9" t="s">
        <v>223</v>
      </c>
      <c r="DV3094" s="9" t="str">
        <f>VLOOKUP(DU3094,Metadata!$B$2:$C$7,2,FALSE)</f>
        <v>3 - 6 years</v>
      </c>
    </row>
    <row r="3095" spans="1:126">
      <c r="A3095" s="13">
        <v>3094</v>
      </c>
      <c r="B3095" s="9" t="s">
        <v>135</v>
      </c>
      <c r="C3095" s="9" t="str">
        <f>VLOOKUP(B3095,Metadata!$M$2:$N$6,2,FALSE)</f>
        <v>Permanent Employee</v>
      </c>
      <c r="D3095" s="9" t="s">
        <v>136</v>
      </c>
      <c r="E3095" s="9" t="s">
        <v>137</v>
      </c>
      <c r="F3095" s="9" t="s">
        <v>138</v>
      </c>
      <c r="G3095" s="9" t="s">
        <v>172</v>
      </c>
      <c r="H3095" s="9" t="str">
        <f>IF(G3095="","",VLOOKUP(G3095,Metadata!$J$2:$K$22,2,FALSE))</f>
        <v>Porto Metropolitan Area</v>
      </c>
      <c r="I3095" s="9" t="s">
        <v>138</v>
      </c>
      <c r="J3095" s="9" t="str">
        <f>IF(I3095="","",VLOOKUP(I3095,Metadata!$P$2:$Q$43,2,FALSE))</f>
        <v>Europe</v>
      </c>
      <c r="K3095" s="9" t="str">
        <f t="shared" si="0"/>
        <v>Portugal</v>
      </c>
      <c r="L3095" s="9" t="s">
        <v>172</v>
      </c>
      <c r="M3095" s="9" t="str">
        <f>IF(L3095="","",VLOOKUP(L3095,Metadata!$J$2:$K$22,2,FALSE))</f>
        <v>Porto Metropolitan Area</v>
      </c>
      <c r="N3095" s="9" t="s">
        <v>214</v>
      </c>
      <c r="O3095" s="9" t="s">
        <v>259</v>
      </c>
      <c r="P3095" s="9" t="s">
        <v>191</v>
      </c>
      <c r="Q3095" s="10" t="str">
        <f t="shared" si="1"/>
        <v>Remote Job (full or flexible)</v>
      </c>
      <c r="R3095" s="10">
        <v>4</v>
      </c>
      <c r="S3095" s="9" t="s">
        <v>161</v>
      </c>
      <c r="T3095" s="9" t="s">
        <v>137</v>
      </c>
      <c r="U3095" s="9" t="str">
        <f>IF(S3095&lt;&gt;"",S3095,IF(T3095&lt;&gt;"",VLOOKUP(T3095,Metadata!$S$2:$T$228,2,FALSE),""))</f>
        <v>Full-Stack Developer</v>
      </c>
      <c r="V3095" s="9" t="s">
        <v>207</v>
      </c>
      <c r="W3095" s="9" t="s">
        <v>137</v>
      </c>
      <c r="X3095" s="9" t="s">
        <v>269</v>
      </c>
      <c r="Y3095" s="9" t="s">
        <v>137</v>
      </c>
      <c r="Z3095" s="9" t="s">
        <v>262</v>
      </c>
      <c r="AA3095" s="9" t="s">
        <v>165</v>
      </c>
      <c r="AB3095" s="9" t="s">
        <v>253</v>
      </c>
      <c r="AC3095" s="9" t="s">
        <v>147</v>
      </c>
      <c r="AD3095" s="9"/>
      <c r="AE3095" s="9"/>
      <c r="AF3095" s="9" t="s">
        <v>243</v>
      </c>
      <c r="AG3095" s="9"/>
      <c r="AH3095" s="9"/>
      <c r="AI3095" s="9"/>
      <c r="AJ3095" s="9" t="s">
        <v>185</v>
      </c>
      <c r="AK3095" s="9"/>
      <c r="AL3095" s="9"/>
      <c r="AM3095" s="9"/>
      <c r="AN3095" s="9"/>
      <c r="AO3095" s="9"/>
      <c r="AP3095" s="9"/>
      <c r="AQ3095" s="9"/>
      <c r="AR3095" s="9"/>
      <c r="AS3095" s="9"/>
      <c r="AT3095" s="9" t="s">
        <v>324</v>
      </c>
      <c r="AU3095" s="9"/>
      <c r="AV3095" s="9"/>
      <c r="AW3095" s="9"/>
      <c r="AX3095" s="9"/>
      <c r="AY3095" s="9"/>
      <c r="AZ3095" s="9"/>
      <c r="BA3095" s="9" t="s">
        <v>178</v>
      </c>
      <c r="BB3095" s="9" t="s">
        <v>284</v>
      </c>
      <c r="BC3095" s="9" t="s">
        <v>339</v>
      </c>
      <c r="BD3095" s="9"/>
      <c r="BE3095" s="9"/>
      <c r="BF3095" s="9"/>
      <c r="BG3095" s="9" t="s">
        <v>197</v>
      </c>
      <c r="BH3095" s="9"/>
      <c r="BI3095" s="9"/>
      <c r="BJ3095" s="9"/>
      <c r="BK3095" s="9"/>
      <c r="BL3095" s="9"/>
      <c r="BM3095" s="9"/>
      <c r="BN3095" s="9" t="s">
        <v>186</v>
      </c>
      <c r="BO3095" s="9" t="s">
        <v>257</v>
      </c>
      <c r="BP3095" s="9"/>
      <c r="BQ3095" s="9"/>
      <c r="BR3095" s="9" t="s">
        <v>247</v>
      </c>
      <c r="BS3095" s="9" t="s">
        <v>200</v>
      </c>
      <c r="BT3095" s="9"/>
      <c r="BU3095" s="9" t="s">
        <v>258</v>
      </c>
      <c r="BV3095" s="9"/>
      <c r="BW3095" s="9"/>
      <c r="BX3095" s="9"/>
      <c r="BY3095" s="9"/>
      <c r="BZ3095" s="9" t="s">
        <v>906</v>
      </c>
      <c r="CA3095" s="10"/>
      <c r="CB3095" s="10" t="str">
        <f t="shared" si="5"/>
        <v/>
      </c>
      <c r="CC3095" s="10"/>
      <c r="CD3095" s="9" t="str">
        <f t="shared" si="2"/>
        <v/>
      </c>
      <c r="CE3095" s="9" t="s">
        <v>168</v>
      </c>
      <c r="CF3095" s="9" t="s">
        <v>169</v>
      </c>
      <c r="CG3095" s="9">
        <f>IF(CF3095="","",VLOOKUP(CF3095,Metadata!$D$2:$H$20,2,FALSE))</f>
        <v>12500</v>
      </c>
      <c r="CH3095" s="9">
        <f>IF(CF3095="","",VLOOKUP(CF3095,Metadata!$D$2:$H$20,4,FALSE))</f>
        <v>0</v>
      </c>
      <c r="CI3095" s="9">
        <f>IF(CF3095="","",VLOOKUP(CF3095,Metadata!$D$2:$H$20,5,FALSE))</f>
        <v>15000</v>
      </c>
      <c r="CJ3095" s="9">
        <f t="shared" si="3"/>
        <v>12500</v>
      </c>
      <c r="CK3095" s="9" t="s">
        <v>153</v>
      </c>
      <c r="CL3095" s="10">
        <v>2</v>
      </c>
      <c r="CM3095" s="10">
        <v>5</v>
      </c>
      <c r="CN3095" s="10">
        <v>6</v>
      </c>
      <c r="CO3095" s="10">
        <v>7</v>
      </c>
      <c r="CP3095" s="10">
        <v>7</v>
      </c>
      <c r="CQ3095" s="10">
        <v>7</v>
      </c>
      <c r="CR3095" s="10">
        <v>4</v>
      </c>
      <c r="CS3095" s="10">
        <v>6</v>
      </c>
      <c r="CT3095" s="10">
        <v>6</v>
      </c>
      <c r="CU3095" s="10">
        <v>7</v>
      </c>
      <c r="CV3095" s="10">
        <v>5</v>
      </c>
      <c r="CW3095" s="10">
        <v>3</v>
      </c>
      <c r="CX3095" s="10">
        <v>6</v>
      </c>
      <c r="CY3095" s="10">
        <v>5</v>
      </c>
      <c r="CZ3095" s="10">
        <v>7</v>
      </c>
      <c r="DA3095" s="10">
        <v>5</v>
      </c>
      <c r="DB3095" s="10">
        <v>5</v>
      </c>
      <c r="DC3095" s="10">
        <v>7</v>
      </c>
      <c r="DD3095" s="10">
        <v>6</v>
      </c>
      <c r="DE3095" s="10">
        <v>7</v>
      </c>
      <c r="DF3095" s="10">
        <v>6</v>
      </c>
      <c r="DG3095" s="10">
        <v>6</v>
      </c>
      <c r="DH3095" s="10">
        <v>5</v>
      </c>
      <c r="DI3095" s="10">
        <v>5</v>
      </c>
      <c r="DJ3095" s="10">
        <v>3</v>
      </c>
      <c r="DK3095" s="10">
        <v>6</v>
      </c>
      <c r="DL3095" s="10">
        <v>5</v>
      </c>
      <c r="DM3095" s="9" t="s">
        <v>154</v>
      </c>
      <c r="DN3095" s="10">
        <v>1993</v>
      </c>
      <c r="DO3095" s="9">
        <f t="shared" si="9"/>
        <v>28</v>
      </c>
      <c r="DP3095" s="9" t="s">
        <v>155</v>
      </c>
      <c r="DQ3095" s="9" t="s">
        <v>156</v>
      </c>
      <c r="DR3095" s="9" t="s">
        <v>170</v>
      </c>
      <c r="DS3095" s="9" t="s">
        <v>137</v>
      </c>
      <c r="DT3095" s="9" t="s">
        <v>900</v>
      </c>
      <c r="DU3095" s="9" t="s">
        <v>168</v>
      </c>
      <c r="DV3095" s="9" t="str">
        <f>VLOOKUP(DU3095,Metadata!$B$2:$C$7,2,FALSE)</f>
        <v>0 - 3 years</v>
      </c>
    </row>
    <row r="3096" spans="1:126">
      <c r="A3096" s="13">
        <v>3095</v>
      </c>
      <c r="B3096" s="9" t="s">
        <v>135</v>
      </c>
      <c r="C3096" s="9" t="str">
        <f>VLOOKUP(B3096,Metadata!$M$2:$N$6,2,FALSE)</f>
        <v>Permanent Employee</v>
      </c>
      <c r="D3096" s="9" t="s">
        <v>136</v>
      </c>
      <c r="E3096" s="9" t="s">
        <v>137</v>
      </c>
      <c r="F3096" s="9" t="s">
        <v>138</v>
      </c>
      <c r="G3096" s="9" t="s">
        <v>172</v>
      </c>
      <c r="H3096" s="9" t="str">
        <f>IF(G3096="","",VLOOKUP(G3096,Metadata!$J$2:$K$22,2,FALSE))</f>
        <v>Porto Metropolitan Area</v>
      </c>
      <c r="I3096" s="9" t="s">
        <v>295</v>
      </c>
      <c r="J3096" s="9" t="str">
        <f>IF(I3096="","",VLOOKUP(I3096,Metadata!$P$2:$Q$43,2,FALSE))</f>
        <v>Europe</v>
      </c>
      <c r="K3096" s="9" t="str">
        <f t="shared" si="0"/>
        <v>International</v>
      </c>
      <c r="L3096" s="9" t="s">
        <v>137</v>
      </c>
      <c r="M3096" s="9" t="str">
        <f>IF(L3096="","",VLOOKUP(L3096,Metadata!$J$2:$K$22,2,FALSE))</f>
        <v/>
      </c>
      <c r="N3096" s="9" t="s">
        <v>141</v>
      </c>
      <c r="O3096" s="9" t="s">
        <v>137</v>
      </c>
      <c r="P3096" s="9" t="s">
        <v>191</v>
      </c>
      <c r="Q3096" s="10" t="str">
        <f t="shared" si="1"/>
        <v>Remote Job (full or flexible)</v>
      </c>
      <c r="R3096" s="10">
        <v>7</v>
      </c>
      <c r="S3096" s="9" t="s">
        <v>161</v>
      </c>
      <c r="T3096" s="9" t="s">
        <v>137</v>
      </c>
      <c r="U3096" s="9" t="str">
        <f>IF(S3096&lt;&gt;"",S3096,IF(T3096&lt;&gt;"",VLOOKUP(T3096,Metadata!$S$2:$T$228,2,FALSE),""))</f>
        <v>Full-Stack Developer</v>
      </c>
      <c r="V3096" s="9" t="s">
        <v>144</v>
      </c>
      <c r="W3096" s="9" t="s">
        <v>137</v>
      </c>
      <c r="X3096" s="9" t="s">
        <v>145</v>
      </c>
      <c r="Y3096" s="9" t="s">
        <v>137</v>
      </c>
      <c r="Z3096" s="9" t="s">
        <v>146</v>
      </c>
      <c r="AA3096" s="9" t="s">
        <v>165</v>
      </c>
      <c r="AB3096" s="9" t="s">
        <v>137</v>
      </c>
      <c r="AC3096" s="9" t="s">
        <v>147</v>
      </c>
      <c r="AD3096" s="9"/>
      <c r="AE3096" s="9"/>
      <c r="AF3096" s="9" t="s">
        <v>243</v>
      </c>
      <c r="AG3096" s="9" t="s">
        <v>166</v>
      </c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 t="s">
        <v>178</v>
      </c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 t="s">
        <v>186</v>
      </c>
      <c r="BO3096" s="9"/>
      <c r="BP3096" s="9" t="s">
        <v>179</v>
      </c>
      <c r="BQ3096" s="9"/>
      <c r="BR3096" s="9" t="s">
        <v>247</v>
      </c>
      <c r="BS3096" s="9"/>
      <c r="BT3096" s="9"/>
      <c r="BU3096" s="9"/>
      <c r="BV3096" s="9"/>
      <c r="BW3096" s="9"/>
      <c r="BX3096" s="9"/>
      <c r="BY3096" s="9"/>
      <c r="BZ3096" s="9"/>
      <c r="CA3096" s="10"/>
      <c r="CB3096" s="10" t="str">
        <f t="shared" si="5"/>
        <v/>
      </c>
      <c r="CC3096" s="10"/>
      <c r="CD3096" s="9" t="str">
        <f t="shared" si="2"/>
        <v/>
      </c>
      <c r="CE3096" s="9" t="s">
        <v>232</v>
      </c>
      <c r="CF3096" s="9" t="s">
        <v>254</v>
      </c>
      <c r="CG3096" s="9">
        <f>IF(CF3096="","",VLOOKUP(CF3096,Metadata!$D$2:$H$20,2,FALSE))</f>
        <v>37500</v>
      </c>
      <c r="CH3096" s="9">
        <f>IF(CF3096="","",VLOOKUP(CF3096,Metadata!$D$2:$H$20,4,FALSE))</f>
        <v>35000</v>
      </c>
      <c r="CI3096" s="9">
        <f>IF(CF3096="","",VLOOKUP(CF3096,Metadata!$D$2:$H$20,5,FALSE))</f>
        <v>40000</v>
      </c>
      <c r="CJ3096" s="9">
        <f t="shared" si="3"/>
        <v>37500</v>
      </c>
      <c r="CK3096" s="9" t="s">
        <v>153</v>
      </c>
      <c r="CL3096" s="10">
        <v>4</v>
      </c>
      <c r="CM3096" s="10">
        <v>3</v>
      </c>
      <c r="CN3096" s="10">
        <v>6</v>
      </c>
      <c r="CO3096" s="10">
        <v>6</v>
      </c>
      <c r="CP3096" s="10">
        <v>6</v>
      </c>
      <c r="CQ3096" s="10">
        <v>6</v>
      </c>
      <c r="CR3096" s="10">
        <v>7</v>
      </c>
      <c r="CS3096" s="10">
        <v>7</v>
      </c>
      <c r="CT3096" s="10">
        <v>1</v>
      </c>
      <c r="CU3096" s="10">
        <v>6</v>
      </c>
      <c r="CV3096" s="10">
        <v>4</v>
      </c>
      <c r="CW3096" s="10">
        <v>5</v>
      </c>
      <c r="CX3096" s="10">
        <v>7</v>
      </c>
      <c r="CY3096" s="10">
        <v>4</v>
      </c>
      <c r="CZ3096" s="10">
        <v>4</v>
      </c>
      <c r="DA3096" s="10">
        <v>3</v>
      </c>
      <c r="DB3096" s="10">
        <v>1</v>
      </c>
      <c r="DC3096" s="10">
        <v>2</v>
      </c>
      <c r="DD3096" s="10">
        <v>2</v>
      </c>
      <c r="DE3096" s="10">
        <v>6</v>
      </c>
      <c r="DF3096" s="10">
        <v>5</v>
      </c>
      <c r="DG3096" s="10">
        <v>6</v>
      </c>
      <c r="DH3096" s="10">
        <v>7</v>
      </c>
      <c r="DI3096" s="10">
        <v>7</v>
      </c>
      <c r="DJ3096" s="10">
        <v>7</v>
      </c>
      <c r="DK3096" s="10">
        <v>7</v>
      </c>
      <c r="DL3096" s="10">
        <v>7</v>
      </c>
      <c r="DM3096" s="9" t="s">
        <v>154</v>
      </c>
      <c r="DN3096" s="10">
        <v>1979</v>
      </c>
      <c r="DO3096" s="9">
        <f t="shared" si="9"/>
        <v>42</v>
      </c>
      <c r="DP3096" s="9" t="s">
        <v>155</v>
      </c>
      <c r="DQ3096" s="9" t="s">
        <v>210</v>
      </c>
      <c r="DR3096" s="9" t="s">
        <v>170</v>
      </c>
      <c r="DS3096" s="9" t="s">
        <v>137</v>
      </c>
      <c r="DT3096" s="9" t="s">
        <v>900</v>
      </c>
      <c r="DU3096" s="9" t="s">
        <v>158</v>
      </c>
      <c r="DV3096" s="9" t="str">
        <f>VLOOKUP(DU3096,Metadata!$B$2:$C$7,2,FALSE)</f>
        <v>6+ years</v>
      </c>
    </row>
    <row r="3097" spans="1:126">
      <c r="A3097" s="13">
        <v>3096</v>
      </c>
      <c r="B3097" s="9" t="s">
        <v>135</v>
      </c>
      <c r="C3097" s="9" t="str">
        <f>VLOOKUP(B3097,Metadata!$M$2:$N$6,2,FALSE)</f>
        <v>Permanent Employee</v>
      </c>
      <c r="D3097" s="9" t="s">
        <v>136</v>
      </c>
      <c r="E3097" s="9" t="s">
        <v>137</v>
      </c>
      <c r="F3097" s="9" t="s">
        <v>138</v>
      </c>
      <c r="G3097" s="9" t="s">
        <v>190</v>
      </c>
      <c r="H3097" s="9" t="str">
        <f>IF(G3097="","",VLOOKUP(G3097,Metadata!$J$2:$K$22,2,FALSE))</f>
        <v>North</v>
      </c>
      <c r="I3097" s="9" t="s">
        <v>138</v>
      </c>
      <c r="J3097" s="9" t="str">
        <f>IF(I3097="","",VLOOKUP(I3097,Metadata!$P$2:$Q$43,2,FALSE))</f>
        <v>Europe</v>
      </c>
      <c r="K3097" s="9" t="str">
        <f t="shared" si="0"/>
        <v>Portugal</v>
      </c>
      <c r="L3097" s="9" t="s">
        <v>190</v>
      </c>
      <c r="M3097" s="9" t="str">
        <f>IF(L3097="","",VLOOKUP(L3097,Metadata!$J$2:$K$22,2,FALSE))</f>
        <v>North</v>
      </c>
      <c r="N3097" s="9" t="s">
        <v>214</v>
      </c>
      <c r="O3097" s="9" t="s">
        <v>259</v>
      </c>
      <c r="P3097" s="9" t="s">
        <v>142</v>
      </c>
      <c r="Q3097" s="10" t="str">
        <f t="shared" si="1"/>
        <v>Full Office Job</v>
      </c>
      <c r="R3097" s="10">
        <v>5</v>
      </c>
      <c r="S3097" s="9" t="s">
        <v>206</v>
      </c>
      <c r="T3097" s="9" t="s">
        <v>137</v>
      </c>
      <c r="U3097" s="9" t="str">
        <f>IF(S3097&lt;&gt;"",S3097,IF(T3097&lt;&gt;"",VLOOKUP(T3097,Metadata!$S$2:$T$228,2,FALSE),""))</f>
        <v>Mobile Apps Developer</v>
      </c>
      <c r="V3097" s="9" t="s">
        <v>207</v>
      </c>
      <c r="W3097" s="9" t="s">
        <v>137</v>
      </c>
      <c r="X3097" s="9" t="s">
        <v>208</v>
      </c>
      <c r="Y3097" s="9" t="s">
        <v>137</v>
      </c>
      <c r="Z3097" s="9" t="s">
        <v>164</v>
      </c>
      <c r="AA3097" s="9" t="s">
        <v>165</v>
      </c>
      <c r="AB3097" s="9" t="s">
        <v>137</v>
      </c>
      <c r="AC3097" s="9" t="s">
        <v>147</v>
      </c>
      <c r="AD3097" s="9" t="s">
        <v>148</v>
      </c>
      <c r="AE3097" s="9" t="s">
        <v>194</v>
      </c>
      <c r="AF3097" s="9"/>
      <c r="AG3097" s="9" t="s">
        <v>166</v>
      </c>
      <c r="AH3097" s="9"/>
      <c r="AI3097" s="9"/>
      <c r="AJ3097" s="9"/>
      <c r="AK3097" s="9"/>
      <c r="AL3097" s="9" t="s">
        <v>177</v>
      </c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 t="s">
        <v>178</v>
      </c>
      <c r="BB3097" s="9" t="s">
        <v>284</v>
      </c>
      <c r="BC3097" s="9"/>
      <c r="BD3097" s="9"/>
      <c r="BE3097" s="9"/>
      <c r="BF3097" s="9"/>
      <c r="BG3097" s="9"/>
      <c r="BH3097" s="9"/>
      <c r="BI3097" s="9"/>
      <c r="BJ3097" s="9" t="s">
        <v>167</v>
      </c>
      <c r="BK3097" s="9" t="s">
        <v>198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10"/>
      <c r="CB3097" s="10" t="str">
        <f t="shared" si="5"/>
        <v/>
      </c>
      <c r="CC3097" s="10"/>
      <c r="CD3097" s="9" t="str">
        <f t="shared" si="2"/>
        <v/>
      </c>
      <c r="CE3097" s="9" t="s">
        <v>151</v>
      </c>
      <c r="CF3097" s="9" t="s">
        <v>169</v>
      </c>
      <c r="CG3097" s="9">
        <f>IF(CF3097="","",VLOOKUP(CF3097,Metadata!$D$2:$H$20,2,FALSE))</f>
        <v>12500</v>
      </c>
      <c r="CH3097" s="9">
        <f>IF(CF3097="","",VLOOKUP(CF3097,Metadata!$D$2:$H$20,4,FALSE))</f>
        <v>0</v>
      </c>
      <c r="CI3097" s="9">
        <f>IF(CF3097="","",VLOOKUP(CF3097,Metadata!$D$2:$H$20,5,FALSE))</f>
        <v>15000</v>
      </c>
      <c r="CJ3097" s="9">
        <f t="shared" si="3"/>
        <v>12500</v>
      </c>
      <c r="CK3097" s="9" t="s">
        <v>153</v>
      </c>
      <c r="CL3097" s="10">
        <v>1</v>
      </c>
      <c r="CM3097" s="10">
        <v>4</v>
      </c>
      <c r="CN3097" s="10">
        <v>6</v>
      </c>
      <c r="CO3097" s="10">
        <v>5</v>
      </c>
      <c r="CP3097" s="10">
        <v>5</v>
      </c>
      <c r="CQ3097" s="10">
        <v>5</v>
      </c>
      <c r="CR3097" s="10">
        <v>4</v>
      </c>
      <c r="CS3097" s="10">
        <v>5</v>
      </c>
      <c r="CT3097" s="10">
        <v>5</v>
      </c>
      <c r="CU3097" s="10">
        <v>5</v>
      </c>
      <c r="CV3097" s="10">
        <v>5</v>
      </c>
      <c r="CW3097" s="10">
        <v>6</v>
      </c>
      <c r="CX3097" s="10">
        <v>5</v>
      </c>
      <c r="CY3097" s="10">
        <v>5</v>
      </c>
      <c r="CZ3097" s="10">
        <v>5</v>
      </c>
      <c r="DA3097" s="10">
        <v>4</v>
      </c>
      <c r="DB3097" s="10">
        <v>4</v>
      </c>
      <c r="DC3097" s="10">
        <v>5</v>
      </c>
      <c r="DD3097" s="10">
        <v>6</v>
      </c>
      <c r="DE3097" s="10">
        <v>7</v>
      </c>
      <c r="DF3097" s="10">
        <v>6</v>
      </c>
      <c r="DG3097" s="10">
        <v>5</v>
      </c>
      <c r="DH3097" s="10">
        <v>5</v>
      </c>
      <c r="DI3097" s="10">
        <v>5</v>
      </c>
      <c r="DJ3097" s="10">
        <v>5</v>
      </c>
      <c r="DK3097" s="10">
        <v>4</v>
      </c>
      <c r="DL3097" s="10">
        <v>5</v>
      </c>
      <c r="DM3097" s="9" t="s">
        <v>154</v>
      </c>
      <c r="DN3097" s="10">
        <v>1995</v>
      </c>
      <c r="DO3097" s="9">
        <f t="shared" si="9"/>
        <v>26</v>
      </c>
      <c r="DP3097" s="9" t="s">
        <v>155</v>
      </c>
      <c r="DQ3097" s="9" t="s">
        <v>298</v>
      </c>
      <c r="DR3097" s="9" t="s">
        <v>157</v>
      </c>
      <c r="DS3097" s="9" t="s">
        <v>137</v>
      </c>
      <c r="DT3097" s="9" t="s">
        <v>900</v>
      </c>
      <c r="DU3097" s="9" t="s">
        <v>168</v>
      </c>
      <c r="DV3097" s="9" t="str">
        <f>VLOOKUP(DU3097,Metadata!$B$2:$C$7,2,FALSE)</f>
        <v>0 - 3 years</v>
      </c>
    </row>
    <row r="3098" spans="1:126">
      <c r="A3098" s="13">
        <v>3097</v>
      </c>
      <c r="B3098" s="9" t="s">
        <v>135</v>
      </c>
      <c r="C3098" s="9" t="str">
        <f>VLOOKUP(B3098,Metadata!$M$2:$N$6,2,FALSE)</f>
        <v>Permanent Employee</v>
      </c>
      <c r="D3098" s="9" t="s">
        <v>159</v>
      </c>
      <c r="E3098" s="9" t="s">
        <v>137</v>
      </c>
      <c r="F3098" s="9" t="s">
        <v>138</v>
      </c>
      <c r="G3098" s="9" t="s">
        <v>265</v>
      </c>
      <c r="H3098" s="9" t="str">
        <f>IF(G3098="","",VLOOKUP(G3098,Metadata!$J$2:$K$22,2,FALSE))</f>
        <v>Azores and Madeira</v>
      </c>
      <c r="I3098" s="9" t="s">
        <v>138</v>
      </c>
      <c r="J3098" s="9" t="str">
        <f>IF(I3098="","",VLOOKUP(I3098,Metadata!$P$2:$Q$43,2,FALSE))</f>
        <v>Europe</v>
      </c>
      <c r="K3098" s="9" t="str">
        <f t="shared" si="0"/>
        <v>Portugal</v>
      </c>
      <c r="L3098" s="9" t="s">
        <v>140</v>
      </c>
      <c r="M3098" s="9" t="str">
        <f>IF(L3098="","",VLOOKUP(L3098,Metadata!$J$2:$K$22,2,FALSE))</f>
        <v>Lisbon Metropolitan Area</v>
      </c>
      <c r="N3098" s="9" t="s">
        <v>141</v>
      </c>
      <c r="O3098" s="9" t="s">
        <v>137</v>
      </c>
      <c r="P3098" s="9" t="s">
        <v>191</v>
      </c>
      <c r="Q3098" s="10" t="str">
        <f t="shared" si="1"/>
        <v>Remote Job (full or flexible)</v>
      </c>
      <c r="R3098" s="10">
        <v>5</v>
      </c>
      <c r="S3098" s="9" t="s">
        <v>161</v>
      </c>
      <c r="T3098" s="9" t="s">
        <v>137</v>
      </c>
      <c r="U3098" s="9" t="str">
        <f>IF(S3098&lt;&gt;"",S3098,IF(T3098&lt;&gt;"",VLOOKUP(T3098,Metadata!$S$2:$T$228,2,FALSE),""))</f>
        <v>Full-Stack Developer</v>
      </c>
      <c r="V3098" s="9" t="s">
        <v>261</v>
      </c>
      <c r="W3098" s="9" t="s">
        <v>137</v>
      </c>
      <c r="X3098" s="9" t="s">
        <v>242</v>
      </c>
      <c r="Y3098" s="9" t="s">
        <v>137</v>
      </c>
      <c r="Z3098" s="9" t="s">
        <v>146</v>
      </c>
      <c r="AA3098" s="9" t="s">
        <v>165</v>
      </c>
      <c r="AB3098" s="9" t="s">
        <v>253</v>
      </c>
      <c r="AC3098" s="9" t="s">
        <v>147</v>
      </c>
      <c r="AD3098" s="9"/>
      <c r="AE3098" s="9"/>
      <c r="AF3098" s="9"/>
      <c r="AG3098" s="9" t="s">
        <v>166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 t="s">
        <v>469</v>
      </c>
      <c r="CA3098" s="10"/>
      <c r="CB3098" s="10" t="str">
        <f t="shared" si="5"/>
        <v/>
      </c>
      <c r="CC3098" s="10"/>
      <c r="CD3098" s="9" t="str">
        <f t="shared" si="2"/>
        <v/>
      </c>
      <c r="CE3098" s="9" t="s">
        <v>232</v>
      </c>
      <c r="CF3098" s="9" t="s">
        <v>220</v>
      </c>
      <c r="CG3098" s="9">
        <f>IF(CF3098="","",VLOOKUP(CF3098,Metadata!$D$2:$H$20,2,FALSE))</f>
        <v>27500</v>
      </c>
      <c r="CH3098" s="9">
        <f>IF(CF3098="","",VLOOKUP(CF3098,Metadata!$D$2:$H$20,4,FALSE))</f>
        <v>25000</v>
      </c>
      <c r="CI3098" s="9">
        <f>IF(CF3098="","",VLOOKUP(CF3098,Metadata!$D$2:$H$20,5,FALSE))</f>
        <v>30000</v>
      </c>
      <c r="CJ3098" s="9">
        <f t="shared" si="3"/>
        <v>27500</v>
      </c>
      <c r="CK3098" s="9" t="s">
        <v>221</v>
      </c>
      <c r="CL3098" s="10">
        <v>6</v>
      </c>
      <c r="CM3098" s="10">
        <v>2</v>
      </c>
      <c r="CN3098" s="10">
        <v>7</v>
      </c>
      <c r="CO3098" s="10">
        <v>6</v>
      </c>
      <c r="CP3098" s="10">
        <v>4</v>
      </c>
      <c r="CQ3098" s="10">
        <v>5</v>
      </c>
      <c r="CR3098" s="10">
        <v>6</v>
      </c>
      <c r="CS3098" s="10">
        <v>6</v>
      </c>
      <c r="CT3098" s="10">
        <v>5</v>
      </c>
      <c r="CU3098" s="10">
        <v>4</v>
      </c>
      <c r="CV3098" s="10">
        <v>4</v>
      </c>
      <c r="CW3098" s="10">
        <v>4</v>
      </c>
      <c r="CX3098" s="10">
        <v>6</v>
      </c>
      <c r="CY3098" s="10">
        <v>5</v>
      </c>
      <c r="CZ3098" s="10">
        <v>4</v>
      </c>
      <c r="DA3098" s="10">
        <v>3</v>
      </c>
      <c r="DB3098" s="10">
        <v>3</v>
      </c>
      <c r="DC3098" s="10">
        <v>6</v>
      </c>
      <c r="DD3098" s="10">
        <v>5</v>
      </c>
      <c r="DE3098" s="10">
        <v>6</v>
      </c>
      <c r="DF3098" s="10">
        <v>5</v>
      </c>
      <c r="DG3098" s="10">
        <v>6</v>
      </c>
      <c r="DH3098" s="10">
        <v>5</v>
      </c>
      <c r="DI3098" s="10">
        <v>5</v>
      </c>
      <c r="DJ3098" s="10">
        <v>2</v>
      </c>
      <c r="DK3098" s="10">
        <v>5</v>
      </c>
      <c r="DL3098" s="10">
        <v>3</v>
      </c>
      <c r="DM3098" s="9" t="s">
        <v>154</v>
      </c>
      <c r="DN3098" s="10">
        <v>1984</v>
      </c>
      <c r="DO3098" s="9">
        <f t="shared" si="9"/>
        <v>37</v>
      </c>
      <c r="DP3098" s="9" t="s">
        <v>155</v>
      </c>
      <c r="DQ3098" s="9" t="s">
        <v>156</v>
      </c>
      <c r="DR3098" s="9" t="s">
        <v>170</v>
      </c>
      <c r="DS3098" s="9" t="s">
        <v>137</v>
      </c>
      <c r="DT3098" s="9" t="s">
        <v>900</v>
      </c>
      <c r="DU3098" s="9" t="s">
        <v>203</v>
      </c>
      <c r="DV3098" s="9" t="str">
        <f>VLOOKUP(DU3098,Metadata!$B$2:$C$7,2,FALSE)</f>
        <v>6+ years</v>
      </c>
    </row>
    <row r="3099" spans="1:126">
      <c r="A3099" s="13">
        <v>3098</v>
      </c>
      <c r="B3099" s="9" t="s">
        <v>135</v>
      </c>
      <c r="C3099" s="9" t="str">
        <f>VLOOKUP(B3099,Metadata!$M$2:$N$6,2,FALSE)</f>
        <v>Permanent Employee</v>
      </c>
      <c r="D3099" s="9" t="s">
        <v>159</v>
      </c>
      <c r="E3099" s="9" t="s">
        <v>137</v>
      </c>
      <c r="F3099" s="9" t="s">
        <v>138</v>
      </c>
      <c r="G3099" s="9" t="s">
        <v>291</v>
      </c>
      <c r="H3099" s="9" t="str">
        <f>IF(G3099="","",VLOOKUP(G3099,Metadata!$J$2:$K$22,2,FALSE))</f>
        <v>Centre</v>
      </c>
      <c r="I3099" s="9" t="s">
        <v>138</v>
      </c>
      <c r="J3099" s="9" t="str">
        <f>IF(I3099="","",VLOOKUP(I3099,Metadata!$P$2:$Q$43,2,FALSE))</f>
        <v>Europe</v>
      </c>
      <c r="K3099" s="9" t="str">
        <f t="shared" si="0"/>
        <v>Portugal</v>
      </c>
      <c r="L3099" s="9" t="s">
        <v>140</v>
      </c>
      <c r="M3099" s="9" t="str">
        <f>IF(L3099="","",VLOOKUP(L3099,Metadata!$J$2:$K$22,2,FALSE))</f>
        <v>Lisbon Metropolitan Area</v>
      </c>
      <c r="N3099" s="9" t="s">
        <v>141</v>
      </c>
      <c r="O3099" s="9" t="s">
        <v>137</v>
      </c>
      <c r="P3099" s="9" t="s">
        <v>142</v>
      </c>
      <c r="Q3099" s="10" t="str">
        <f t="shared" si="1"/>
        <v>Full Office Job</v>
      </c>
      <c r="R3099" s="10">
        <v>6</v>
      </c>
      <c r="S3099" s="9" t="s">
        <v>161</v>
      </c>
      <c r="T3099" s="9" t="s">
        <v>137</v>
      </c>
      <c r="U3099" s="9" t="str">
        <f>IF(S3099&lt;&gt;"",S3099,IF(T3099&lt;&gt;"",VLOOKUP(T3099,Metadata!$S$2:$T$228,2,FALSE),""))</f>
        <v>Full-Stack Developer</v>
      </c>
      <c r="V3099" s="9" t="s">
        <v>251</v>
      </c>
      <c r="W3099" s="9" t="s">
        <v>137</v>
      </c>
      <c r="X3099" s="9" t="s">
        <v>269</v>
      </c>
      <c r="Y3099" s="9" t="s">
        <v>137</v>
      </c>
      <c r="Z3099" s="9" t="s">
        <v>193</v>
      </c>
      <c r="AA3099" s="9" t="s">
        <v>137</v>
      </c>
      <c r="AB3099" s="9" t="s">
        <v>137</v>
      </c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 t="s">
        <v>297</v>
      </c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12" t="s">
        <v>273</v>
      </c>
      <c r="BY3099" s="9"/>
      <c r="BZ3099" s="9" t="s">
        <v>297</v>
      </c>
      <c r="CA3099" s="10"/>
      <c r="CB3099" s="10" t="str">
        <f t="shared" si="5"/>
        <v/>
      </c>
      <c r="CC3099" s="10"/>
      <c r="CD3099" s="9" t="str">
        <f t="shared" si="2"/>
        <v/>
      </c>
      <c r="CE3099" s="9" t="s">
        <v>168</v>
      </c>
      <c r="CF3099" s="9" t="s">
        <v>188</v>
      </c>
      <c r="CG3099" s="9">
        <f>IF(CF3099="","",VLOOKUP(CF3099,Metadata!$D$2:$H$20,2,FALSE))</f>
        <v>17500</v>
      </c>
      <c r="CH3099" s="9">
        <f>IF(CF3099="","",VLOOKUP(CF3099,Metadata!$D$2:$H$20,4,FALSE))</f>
        <v>15000</v>
      </c>
      <c r="CI3099" s="9">
        <f>IF(CF3099="","",VLOOKUP(CF3099,Metadata!$D$2:$H$20,5,FALSE))</f>
        <v>20000</v>
      </c>
      <c r="CJ3099" s="9">
        <f t="shared" si="3"/>
        <v>17500</v>
      </c>
      <c r="CK3099" s="9" t="s">
        <v>189</v>
      </c>
      <c r="CL3099" s="10">
        <v>4</v>
      </c>
      <c r="CM3099" s="10">
        <v>3</v>
      </c>
      <c r="CN3099" s="10">
        <v>6</v>
      </c>
      <c r="CO3099" s="10">
        <v>5</v>
      </c>
      <c r="CP3099" s="10">
        <v>7</v>
      </c>
      <c r="CQ3099" s="10">
        <v>5</v>
      </c>
      <c r="CR3099" s="10">
        <v>6</v>
      </c>
      <c r="CS3099" s="10">
        <v>3</v>
      </c>
      <c r="CT3099" s="10">
        <v>3</v>
      </c>
      <c r="CU3099" s="10">
        <v>5</v>
      </c>
      <c r="CV3099" s="10">
        <v>6</v>
      </c>
      <c r="CW3099" s="10">
        <v>3</v>
      </c>
      <c r="CX3099" s="10">
        <v>5</v>
      </c>
      <c r="CY3099" s="10">
        <v>4</v>
      </c>
      <c r="CZ3099" s="10">
        <v>6</v>
      </c>
      <c r="DA3099" s="10">
        <v>3</v>
      </c>
      <c r="DB3099" s="10">
        <v>3</v>
      </c>
      <c r="DC3099" s="10">
        <v>6</v>
      </c>
      <c r="DD3099" s="10">
        <v>6</v>
      </c>
      <c r="DE3099" s="10">
        <v>3</v>
      </c>
      <c r="DF3099" s="10">
        <v>5</v>
      </c>
      <c r="DG3099" s="10">
        <v>3</v>
      </c>
      <c r="DH3099" s="10">
        <v>4</v>
      </c>
      <c r="DI3099" s="10">
        <v>3</v>
      </c>
      <c r="DJ3099" s="10">
        <v>5</v>
      </c>
      <c r="DK3099" s="10">
        <v>5</v>
      </c>
      <c r="DL3099" s="10">
        <v>3</v>
      </c>
      <c r="DM3099" s="9" t="s">
        <v>154</v>
      </c>
      <c r="DN3099" s="10">
        <v>1981</v>
      </c>
      <c r="DO3099" s="9">
        <f t="shared" si="9"/>
        <v>40</v>
      </c>
      <c r="DP3099" s="9" t="s">
        <v>155</v>
      </c>
      <c r="DQ3099" s="9" t="s">
        <v>227</v>
      </c>
      <c r="DR3099" s="9" t="s">
        <v>170</v>
      </c>
      <c r="DS3099" s="9" t="s">
        <v>137</v>
      </c>
      <c r="DT3099" s="9" t="s">
        <v>900</v>
      </c>
      <c r="DU3099" s="9" t="s">
        <v>168</v>
      </c>
      <c r="DV3099" s="9" t="str">
        <f>VLOOKUP(DU3099,Metadata!$B$2:$C$7,2,FALSE)</f>
        <v>0 - 3 years</v>
      </c>
    </row>
    <row r="3100" spans="1:126">
      <c r="A3100" s="13">
        <v>3099</v>
      </c>
      <c r="B3100" s="9" t="s">
        <v>135</v>
      </c>
      <c r="C3100" s="9" t="str">
        <f>VLOOKUP(B3100,Metadata!$M$2:$N$6,2,FALSE)</f>
        <v>Permanent Employee</v>
      </c>
      <c r="D3100" s="9" t="s">
        <v>136</v>
      </c>
      <c r="E3100" s="9" t="s">
        <v>137</v>
      </c>
      <c r="F3100" s="9" t="s">
        <v>138</v>
      </c>
      <c r="G3100" s="9" t="s">
        <v>172</v>
      </c>
      <c r="H3100" s="9" t="str">
        <f>IF(G3100="","",VLOOKUP(G3100,Metadata!$J$2:$K$22,2,FALSE))</f>
        <v>Porto Metropolitan Area</v>
      </c>
      <c r="I3100" s="9" t="s">
        <v>138</v>
      </c>
      <c r="J3100" s="9" t="str">
        <f>IF(I3100="","",VLOOKUP(I3100,Metadata!$P$2:$Q$43,2,FALSE))</f>
        <v>Europe</v>
      </c>
      <c r="K3100" s="9" t="str">
        <f t="shared" si="0"/>
        <v>Portugal</v>
      </c>
      <c r="L3100" s="9" t="s">
        <v>172</v>
      </c>
      <c r="M3100" s="9" t="str">
        <f>IF(L3100="","",VLOOKUP(L3100,Metadata!$J$2:$K$22,2,FALSE))</f>
        <v>Porto Metropolitan Area</v>
      </c>
      <c r="N3100" s="9" t="s">
        <v>214</v>
      </c>
      <c r="O3100" s="9" t="s">
        <v>136</v>
      </c>
      <c r="P3100" s="9" t="s">
        <v>142</v>
      </c>
      <c r="Q3100" s="10" t="str">
        <f t="shared" si="1"/>
        <v>Full Office Job</v>
      </c>
      <c r="R3100" s="10">
        <v>5</v>
      </c>
      <c r="S3100" s="9" t="s">
        <v>161</v>
      </c>
      <c r="T3100" s="9" t="s">
        <v>137</v>
      </c>
      <c r="U3100" s="9" t="str">
        <f>IF(S3100&lt;&gt;"",S3100,IF(T3100&lt;&gt;"",VLOOKUP(T3100,Metadata!$S$2:$T$228,2,FALSE),""))</f>
        <v>Full-Stack Developer</v>
      </c>
      <c r="V3100" s="9" t="s">
        <v>304</v>
      </c>
      <c r="W3100" s="9" t="s">
        <v>137</v>
      </c>
      <c r="X3100" s="9" t="s">
        <v>163</v>
      </c>
      <c r="Y3100" s="9" t="s">
        <v>137</v>
      </c>
      <c r="Z3100" s="9" t="s">
        <v>262</v>
      </c>
      <c r="AA3100" s="9" t="s">
        <v>165</v>
      </c>
      <c r="AB3100" s="9" t="s">
        <v>137</v>
      </c>
      <c r="AC3100" s="9" t="s">
        <v>147</v>
      </c>
      <c r="AD3100" s="9"/>
      <c r="AE3100" s="9" t="s">
        <v>194</v>
      </c>
      <c r="AF3100" s="9" t="s">
        <v>243</v>
      </c>
      <c r="AG3100" s="9" t="s">
        <v>166</v>
      </c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 t="s">
        <v>178</v>
      </c>
      <c r="BB3100" s="9"/>
      <c r="BC3100" s="9"/>
      <c r="BD3100" s="9"/>
      <c r="BE3100" s="9"/>
      <c r="BF3100" s="9"/>
      <c r="BG3100" s="9"/>
      <c r="BH3100" s="9"/>
      <c r="BI3100" s="9"/>
      <c r="BJ3100" s="9" t="s">
        <v>167</v>
      </c>
      <c r="BK3100" s="9" t="s">
        <v>198</v>
      </c>
      <c r="BL3100" s="9"/>
      <c r="BM3100" s="9"/>
      <c r="BN3100" s="9" t="s">
        <v>186</v>
      </c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10"/>
      <c r="CB3100" s="10" t="str">
        <f t="shared" si="5"/>
        <v/>
      </c>
      <c r="CC3100" s="10"/>
      <c r="CD3100" s="9" t="str">
        <f t="shared" si="2"/>
        <v/>
      </c>
      <c r="CE3100" s="9" t="s">
        <v>168</v>
      </c>
      <c r="CF3100" s="9" t="s">
        <v>188</v>
      </c>
      <c r="CG3100" s="9">
        <f>IF(CF3100="","",VLOOKUP(CF3100,Metadata!$D$2:$H$20,2,FALSE))</f>
        <v>17500</v>
      </c>
      <c r="CH3100" s="9">
        <f>IF(CF3100="","",VLOOKUP(CF3100,Metadata!$D$2:$H$20,4,FALSE))</f>
        <v>15000</v>
      </c>
      <c r="CI3100" s="9">
        <f>IF(CF3100="","",VLOOKUP(CF3100,Metadata!$D$2:$H$20,5,FALSE))</f>
        <v>20000</v>
      </c>
      <c r="CJ3100" s="9">
        <f t="shared" si="3"/>
        <v>17500</v>
      </c>
      <c r="CK3100" s="9" t="s">
        <v>153</v>
      </c>
      <c r="CL3100" s="10">
        <v>4</v>
      </c>
      <c r="CM3100" s="10">
        <v>3</v>
      </c>
      <c r="CN3100" s="10">
        <v>6</v>
      </c>
      <c r="CO3100" s="10">
        <v>5</v>
      </c>
      <c r="CP3100" s="10">
        <v>6</v>
      </c>
      <c r="CQ3100" s="10">
        <v>6</v>
      </c>
      <c r="CR3100" s="10">
        <v>5</v>
      </c>
      <c r="CS3100" s="10">
        <v>5</v>
      </c>
      <c r="CT3100" s="10">
        <v>6</v>
      </c>
      <c r="CU3100" s="10">
        <v>4</v>
      </c>
      <c r="CV3100" s="10">
        <v>6</v>
      </c>
      <c r="CW3100" s="10">
        <v>4</v>
      </c>
      <c r="CX3100" s="10">
        <v>5</v>
      </c>
      <c r="CY3100" s="10">
        <v>3</v>
      </c>
      <c r="CZ3100" s="10">
        <v>7</v>
      </c>
      <c r="DA3100" s="10">
        <v>5</v>
      </c>
      <c r="DB3100" s="10">
        <v>5</v>
      </c>
      <c r="DC3100" s="10">
        <v>6</v>
      </c>
      <c r="DD3100" s="10">
        <v>3</v>
      </c>
      <c r="DE3100" s="10">
        <v>7</v>
      </c>
      <c r="DF3100" s="10">
        <v>7</v>
      </c>
      <c r="DG3100" s="10">
        <v>7</v>
      </c>
      <c r="DH3100" s="10">
        <v>4</v>
      </c>
      <c r="DI3100" s="10">
        <v>4</v>
      </c>
      <c r="DJ3100" s="10">
        <v>6</v>
      </c>
      <c r="DK3100" s="10">
        <v>4</v>
      </c>
      <c r="DL3100" s="10">
        <v>3</v>
      </c>
      <c r="DM3100" s="9" t="s">
        <v>154</v>
      </c>
      <c r="DN3100" s="10">
        <v>1991</v>
      </c>
      <c r="DO3100" s="9">
        <f t="shared" si="9"/>
        <v>30</v>
      </c>
      <c r="DP3100" s="9" t="s">
        <v>155</v>
      </c>
      <c r="DQ3100" s="9" t="s">
        <v>227</v>
      </c>
      <c r="DR3100" s="9" t="s">
        <v>137</v>
      </c>
      <c r="DS3100" s="9" t="s">
        <v>907</v>
      </c>
      <c r="DT3100" s="9" t="s">
        <v>900</v>
      </c>
      <c r="DU3100" s="9" t="s">
        <v>203</v>
      </c>
      <c r="DV3100" s="9" t="str">
        <f>VLOOKUP(DU3100,Metadata!$B$2:$C$7,2,FALSE)</f>
        <v>6+ years</v>
      </c>
    </row>
    <row r="3101" spans="1:126">
      <c r="A3101" s="13">
        <v>3100</v>
      </c>
      <c r="B3101" s="9" t="s">
        <v>135</v>
      </c>
      <c r="C3101" s="9" t="str">
        <f>VLOOKUP(B3101,Metadata!$M$2:$N$6,2,FALSE)</f>
        <v>Permanent Employee</v>
      </c>
      <c r="D3101" s="9" t="s">
        <v>136</v>
      </c>
      <c r="E3101" s="9" t="s">
        <v>137</v>
      </c>
      <c r="F3101" s="9" t="s">
        <v>138</v>
      </c>
      <c r="G3101" s="9" t="s">
        <v>160</v>
      </c>
      <c r="H3101" s="9" t="str">
        <f>IF(G3101="","",VLOOKUP(G3101,Metadata!$J$2:$K$22,2,FALSE))</f>
        <v>Centre</v>
      </c>
      <c r="I3101" s="9" t="s">
        <v>138</v>
      </c>
      <c r="J3101" s="9" t="str">
        <f>IF(I3101="","",VLOOKUP(I3101,Metadata!$P$2:$Q$43,2,FALSE))</f>
        <v>Europe</v>
      </c>
      <c r="K3101" s="9" t="str">
        <f t="shared" si="0"/>
        <v>Portugal</v>
      </c>
      <c r="L3101" s="9" t="s">
        <v>160</v>
      </c>
      <c r="M3101" s="9" t="str">
        <f>IF(L3101="","",VLOOKUP(L3101,Metadata!$J$2:$K$22,2,FALSE))</f>
        <v>Centre</v>
      </c>
      <c r="N3101" s="9" t="s">
        <v>214</v>
      </c>
      <c r="O3101" s="9" t="s">
        <v>136</v>
      </c>
      <c r="P3101" s="9" t="s">
        <v>142</v>
      </c>
      <c r="Q3101" s="10" t="str">
        <f t="shared" si="1"/>
        <v>Full Office Job</v>
      </c>
      <c r="R3101" s="10">
        <v>7</v>
      </c>
      <c r="S3101" s="9" t="s">
        <v>161</v>
      </c>
      <c r="T3101" s="9" t="s">
        <v>137</v>
      </c>
      <c r="U3101" s="9" t="str">
        <f>IF(S3101&lt;&gt;"",S3101,IF(T3101&lt;&gt;"",VLOOKUP(T3101,Metadata!$S$2:$T$228,2,FALSE),""))</f>
        <v>Full-Stack Developer</v>
      </c>
      <c r="V3101" s="9" t="s">
        <v>309</v>
      </c>
      <c r="W3101" s="9" t="s">
        <v>137</v>
      </c>
      <c r="X3101" s="9" t="s">
        <v>163</v>
      </c>
      <c r="Y3101" s="9" t="s">
        <v>137</v>
      </c>
      <c r="Z3101" s="9" t="s">
        <v>262</v>
      </c>
      <c r="AA3101" s="9" t="s">
        <v>165</v>
      </c>
      <c r="AB3101" s="9" t="s">
        <v>137</v>
      </c>
      <c r="AC3101" s="9" t="s">
        <v>147</v>
      </c>
      <c r="AD3101" s="9"/>
      <c r="AE3101" s="9"/>
      <c r="AF3101" s="9"/>
      <c r="AG3101" s="9" t="s">
        <v>166</v>
      </c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 t="s">
        <v>167</v>
      </c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10"/>
      <c r="CB3101" s="10" t="str">
        <f t="shared" si="5"/>
        <v/>
      </c>
      <c r="CC3101" s="10"/>
      <c r="CD3101" s="9" t="str">
        <f t="shared" si="2"/>
        <v/>
      </c>
      <c r="CE3101" s="9" t="s">
        <v>232</v>
      </c>
      <c r="CF3101" s="9" t="s">
        <v>169</v>
      </c>
      <c r="CG3101" s="9">
        <f>IF(CF3101="","",VLOOKUP(CF3101,Metadata!$D$2:$H$20,2,FALSE))</f>
        <v>12500</v>
      </c>
      <c r="CH3101" s="9">
        <f>IF(CF3101="","",VLOOKUP(CF3101,Metadata!$D$2:$H$20,4,FALSE))</f>
        <v>0</v>
      </c>
      <c r="CI3101" s="9">
        <f>IF(CF3101="","",VLOOKUP(CF3101,Metadata!$D$2:$H$20,5,FALSE))</f>
        <v>15000</v>
      </c>
      <c r="CJ3101" s="9">
        <f t="shared" si="3"/>
        <v>12500</v>
      </c>
      <c r="CK3101" s="9" t="s">
        <v>153</v>
      </c>
      <c r="CL3101" s="10">
        <v>1</v>
      </c>
      <c r="CM3101" s="10">
        <v>4</v>
      </c>
      <c r="CN3101" s="10">
        <v>5</v>
      </c>
      <c r="CO3101" s="10">
        <v>6</v>
      </c>
      <c r="CP3101" s="10">
        <v>4</v>
      </c>
      <c r="CQ3101" s="10">
        <v>6</v>
      </c>
      <c r="CR3101" s="10">
        <v>7</v>
      </c>
      <c r="CS3101" s="10">
        <v>5</v>
      </c>
      <c r="CT3101" s="10">
        <v>1</v>
      </c>
      <c r="CU3101" s="10">
        <v>5</v>
      </c>
      <c r="CV3101" s="10">
        <v>4</v>
      </c>
      <c r="CW3101" s="10">
        <v>7</v>
      </c>
      <c r="CX3101" s="10">
        <v>4</v>
      </c>
      <c r="CY3101" s="10">
        <v>5</v>
      </c>
      <c r="CZ3101" s="10">
        <v>4</v>
      </c>
      <c r="DA3101" s="10">
        <v>7</v>
      </c>
      <c r="DB3101" s="10">
        <v>7</v>
      </c>
      <c r="DC3101" s="10">
        <v>7</v>
      </c>
      <c r="DD3101" s="10">
        <v>5</v>
      </c>
      <c r="DE3101" s="10">
        <v>7</v>
      </c>
      <c r="DF3101" s="10">
        <v>7</v>
      </c>
      <c r="DG3101" s="10">
        <v>7</v>
      </c>
      <c r="DH3101" s="10">
        <v>4</v>
      </c>
      <c r="DI3101" s="10">
        <v>4</v>
      </c>
      <c r="DJ3101" s="10">
        <v>4</v>
      </c>
      <c r="DK3101" s="10">
        <v>4</v>
      </c>
      <c r="DL3101" s="10">
        <v>4</v>
      </c>
      <c r="DM3101" s="9" t="s">
        <v>154</v>
      </c>
      <c r="DN3101" s="10">
        <v>1999</v>
      </c>
      <c r="DO3101" s="9">
        <f t="shared" si="9"/>
        <v>22</v>
      </c>
      <c r="DP3101" s="9" t="s">
        <v>155</v>
      </c>
      <c r="DQ3101" s="9" t="s">
        <v>210</v>
      </c>
      <c r="DR3101" s="9" t="s">
        <v>342</v>
      </c>
      <c r="DS3101" s="9" t="s">
        <v>137</v>
      </c>
      <c r="DT3101" s="9" t="s">
        <v>900</v>
      </c>
      <c r="DU3101" s="9" t="s">
        <v>168</v>
      </c>
      <c r="DV3101" s="9" t="str">
        <f>VLOOKUP(DU3101,Metadata!$B$2:$C$7,2,FALSE)</f>
        <v>0 - 3 years</v>
      </c>
    </row>
    <row r="3102" spans="1:126">
      <c r="A3102" s="13">
        <v>3101</v>
      </c>
      <c r="B3102" s="9" t="s">
        <v>171</v>
      </c>
      <c r="C3102" s="9" t="str">
        <f>VLOOKUP(B3102,Metadata!$M$2:$N$6,2,FALSE)</f>
        <v>Contractor</v>
      </c>
      <c r="D3102" s="9" t="s">
        <v>137</v>
      </c>
      <c r="E3102" s="9" t="s">
        <v>136</v>
      </c>
      <c r="F3102" s="9" t="s">
        <v>138</v>
      </c>
      <c r="G3102" s="9" t="s">
        <v>275</v>
      </c>
      <c r="H3102" s="9" t="str">
        <f>IF(G3102="","",VLOOKUP(G3102,Metadata!$J$2:$K$22,2,FALSE))</f>
        <v>Centre</v>
      </c>
      <c r="I3102" s="9" t="s">
        <v>416</v>
      </c>
      <c r="J3102" s="9" t="str">
        <f>IF(I3102="","",VLOOKUP(I3102,Metadata!$P$2:$Q$43,2,FALSE))</f>
        <v>Europe</v>
      </c>
      <c r="K3102" s="9" t="str">
        <f t="shared" si="0"/>
        <v>International</v>
      </c>
      <c r="L3102" s="9" t="s">
        <v>137</v>
      </c>
      <c r="M3102" s="9" t="str">
        <f>IF(L3102="","",VLOOKUP(L3102,Metadata!$J$2:$K$22,2,FALSE))</f>
        <v/>
      </c>
      <c r="N3102" s="9" t="s">
        <v>141</v>
      </c>
      <c r="O3102" s="9" t="s">
        <v>137</v>
      </c>
      <c r="P3102" s="9" t="s">
        <v>191</v>
      </c>
      <c r="Q3102" s="10" t="str">
        <f t="shared" si="1"/>
        <v>Remote Job (full or flexible)</v>
      </c>
      <c r="R3102" s="10">
        <v>5</v>
      </c>
      <c r="S3102" s="9" t="s">
        <v>161</v>
      </c>
      <c r="T3102" s="9" t="s">
        <v>137</v>
      </c>
      <c r="U3102" s="9" t="str">
        <f>IF(S3102&lt;&gt;"",S3102,IF(T3102&lt;&gt;"",VLOOKUP(T3102,Metadata!$S$2:$T$228,2,FALSE),""))</f>
        <v>Full-Stack Developer</v>
      </c>
      <c r="V3102" s="9" t="s">
        <v>276</v>
      </c>
      <c r="W3102" s="9" t="s">
        <v>137</v>
      </c>
      <c r="X3102" s="9" t="s">
        <v>163</v>
      </c>
      <c r="Y3102" s="9" t="s">
        <v>137</v>
      </c>
      <c r="Z3102" s="9" t="s">
        <v>262</v>
      </c>
      <c r="AA3102" s="9" t="s">
        <v>137</v>
      </c>
      <c r="AB3102" s="9" t="s">
        <v>137</v>
      </c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 t="s">
        <v>442</v>
      </c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 t="s">
        <v>150</v>
      </c>
      <c r="BZ3102" s="9" t="s">
        <v>137</v>
      </c>
      <c r="CA3102" s="10">
        <v>12</v>
      </c>
      <c r="CB3102" s="10" t="str">
        <f t="shared" si="5"/>
        <v>7 to 12 months</v>
      </c>
      <c r="CC3102" s="10">
        <v>22</v>
      </c>
      <c r="CD3102" s="9">
        <f t="shared" si="2"/>
        <v>35200</v>
      </c>
      <c r="CE3102" s="9" t="s">
        <v>137</v>
      </c>
      <c r="CF3102" s="9" t="s">
        <v>137</v>
      </c>
      <c r="CG3102" s="9" t="str">
        <f>IF(CF3102="","",VLOOKUP(CF3102,Metadata!$D$2:$H$20,2,FALSE))</f>
        <v/>
      </c>
      <c r="CH3102" s="9" t="str">
        <f>IF(CF3102="","",VLOOKUP(CF3102,Metadata!$D$2:$H$20,4,FALSE))</f>
        <v/>
      </c>
      <c r="CI3102" s="9" t="str">
        <f>IF(CF3102="","",VLOOKUP(CF3102,Metadata!$D$2:$H$20,5,FALSE))</f>
        <v/>
      </c>
      <c r="CJ3102" s="9">
        <f t="shared" si="3"/>
        <v>35200</v>
      </c>
      <c r="CK3102" s="9" t="s">
        <v>153</v>
      </c>
      <c r="CL3102" s="10">
        <v>5</v>
      </c>
      <c r="CM3102" s="10">
        <v>5</v>
      </c>
      <c r="CN3102" s="10">
        <v>6</v>
      </c>
      <c r="CO3102" s="10">
        <v>7</v>
      </c>
      <c r="CP3102" s="10">
        <v>7</v>
      </c>
      <c r="CQ3102" s="10">
        <v>7</v>
      </c>
      <c r="CR3102" s="10">
        <v>4</v>
      </c>
      <c r="CS3102" s="10">
        <v>6</v>
      </c>
      <c r="CT3102" s="10">
        <v>7</v>
      </c>
      <c r="CU3102" s="10">
        <v>4</v>
      </c>
      <c r="CV3102" s="10">
        <v>5</v>
      </c>
      <c r="CW3102" s="10">
        <v>4</v>
      </c>
      <c r="CX3102" s="10">
        <v>5</v>
      </c>
      <c r="CY3102" s="10">
        <v>6</v>
      </c>
      <c r="CZ3102" s="10">
        <v>6</v>
      </c>
      <c r="DA3102" s="10">
        <v>5</v>
      </c>
      <c r="DB3102" s="10">
        <v>5</v>
      </c>
      <c r="DC3102" s="10">
        <v>6</v>
      </c>
      <c r="DD3102" s="10">
        <v>4</v>
      </c>
      <c r="DE3102" s="10">
        <v>6</v>
      </c>
      <c r="DF3102" s="10">
        <v>6</v>
      </c>
      <c r="DG3102" s="10">
        <v>5</v>
      </c>
      <c r="DH3102" s="10">
        <v>6</v>
      </c>
      <c r="DI3102" s="10">
        <v>3</v>
      </c>
      <c r="DJ3102" s="10">
        <v>4</v>
      </c>
      <c r="DK3102" s="10">
        <v>6</v>
      </c>
      <c r="DL3102" s="10">
        <v>1</v>
      </c>
      <c r="DM3102" s="9" t="s">
        <v>154</v>
      </c>
      <c r="DN3102" s="10">
        <v>1965</v>
      </c>
      <c r="DO3102" s="9">
        <f t="shared" si="9"/>
        <v>56</v>
      </c>
      <c r="DP3102" s="9" t="s">
        <v>155</v>
      </c>
      <c r="DQ3102" s="9" t="s">
        <v>156</v>
      </c>
      <c r="DR3102" s="9" t="s">
        <v>170</v>
      </c>
      <c r="DS3102" s="9" t="s">
        <v>137</v>
      </c>
      <c r="DT3102" s="9" t="s">
        <v>900</v>
      </c>
      <c r="DU3102" s="9" t="s">
        <v>158</v>
      </c>
      <c r="DV3102" s="9" t="str">
        <f>VLOOKUP(DU3102,Metadata!$B$2:$C$7,2,FALSE)</f>
        <v>6+ years</v>
      </c>
    </row>
    <row r="3103" spans="1:126">
      <c r="A3103" s="13">
        <v>3102</v>
      </c>
      <c r="B3103" s="9" t="s">
        <v>135</v>
      </c>
      <c r="C3103" s="9" t="str">
        <f>VLOOKUP(B3103,Metadata!$M$2:$N$6,2,FALSE)</f>
        <v>Permanent Employee</v>
      </c>
      <c r="D3103" s="9" t="s">
        <v>159</v>
      </c>
      <c r="E3103" s="9" t="s">
        <v>137</v>
      </c>
      <c r="F3103" s="9" t="s">
        <v>138</v>
      </c>
      <c r="G3103" s="9" t="s">
        <v>172</v>
      </c>
      <c r="H3103" s="9" t="str">
        <f>IF(G3103="","",VLOOKUP(G3103,Metadata!$J$2:$K$22,2,FALSE))</f>
        <v>Porto Metropolitan Area</v>
      </c>
      <c r="I3103" s="9" t="s">
        <v>138</v>
      </c>
      <c r="J3103" s="9" t="str">
        <f>IF(I3103="","",VLOOKUP(I3103,Metadata!$P$2:$Q$43,2,FALSE))</f>
        <v>Europe</v>
      </c>
      <c r="K3103" s="9" t="str">
        <f t="shared" si="0"/>
        <v>Portugal</v>
      </c>
      <c r="L3103" s="9" t="s">
        <v>160</v>
      </c>
      <c r="M3103" s="9" t="str">
        <f>IF(L3103="","",VLOOKUP(L3103,Metadata!$J$2:$K$22,2,FALSE))</f>
        <v>Centre</v>
      </c>
      <c r="N3103" s="9" t="s">
        <v>141</v>
      </c>
      <c r="O3103" s="9" t="s">
        <v>137</v>
      </c>
      <c r="P3103" s="9" t="s">
        <v>191</v>
      </c>
      <c r="Q3103" s="10" t="str">
        <f t="shared" si="1"/>
        <v>Remote Job (full or flexible)</v>
      </c>
      <c r="R3103" s="10">
        <v>7</v>
      </c>
      <c r="S3103" s="9" t="s">
        <v>338</v>
      </c>
      <c r="T3103" s="9" t="s">
        <v>137</v>
      </c>
      <c r="U3103" s="9" t="str">
        <f>IF(S3103&lt;&gt;"",S3103,IF(T3103&lt;&gt;"",VLOOKUP(T3103,Metadata!$S$2:$T$228,2,FALSE),""))</f>
        <v>Solutions Architect</v>
      </c>
      <c r="V3103" s="9" t="s">
        <v>391</v>
      </c>
      <c r="W3103" s="9" t="s">
        <v>137</v>
      </c>
      <c r="X3103" s="9" t="s">
        <v>163</v>
      </c>
      <c r="Y3103" s="9" t="s">
        <v>137</v>
      </c>
      <c r="Z3103" s="9" t="s">
        <v>262</v>
      </c>
      <c r="AA3103" s="9" t="s">
        <v>137</v>
      </c>
      <c r="AB3103" s="9" t="s">
        <v>253</v>
      </c>
      <c r="AC3103" s="9" t="s">
        <v>147</v>
      </c>
      <c r="AD3103" s="9"/>
      <c r="AE3103" s="9"/>
      <c r="AF3103" s="9" t="s">
        <v>243</v>
      </c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 t="s">
        <v>324</v>
      </c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 t="s">
        <v>257</v>
      </c>
      <c r="BP3103" s="9"/>
      <c r="BQ3103" s="9"/>
      <c r="BR3103" s="9"/>
      <c r="BS3103" s="9"/>
      <c r="BT3103" s="9"/>
      <c r="BU3103" s="9" t="s">
        <v>258</v>
      </c>
      <c r="BV3103" s="9"/>
      <c r="BW3103" s="9"/>
      <c r="BX3103" s="9"/>
      <c r="BY3103" s="9"/>
      <c r="BZ3103" s="9"/>
      <c r="CA3103" s="10"/>
      <c r="CB3103" s="10" t="str">
        <f t="shared" si="5"/>
        <v/>
      </c>
      <c r="CC3103" s="10"/>
      <c r="CD3103" s="9" t="str">
        <f t="shared" si="2"/>
        <v/>
      </c>
      <c r="CE3103" s="9" t="s">
        <v>168</v>
      </c>
      <c r="CF3103" s="9" t="s">
        <v>236</v>
      </c>
      <c r="CG3103" s="9">
        <f>IF(CF3103="","",VLOOKUP(CF3103,Metadata!$D$2:$H$20,2,FALSE))</f>
        <v>47500</v>
      </c>
      <c r="CH3103" s="9">
        <f>IF(CF3103="","",VLOOKUP(CF3103,Metadata!$D$2:$H$20,4,FALSE))</f>
        <v>45000</v>
      </c>
      <c r="CI3103" s="9">
        <f>IF(CF3103="","",VLOOKUP(CF3103,Metadata!$D$2:$H$20,5,FALSE))</f>
        <v>50000</v>
      </c>
      <c r="CJ3103" s="9">
        <f t="shared" si="3"/>
        <v>47500</v>
      </c>
      <c r="CK3103" s="9" t="s">
        <v>153</v>
      </c>
      <c r="CL3103" s="10">
        <v>6</v>
      </c>
      <c r="CM3103" s="10">
        <v>3</v>
      </c>
      <c r="CN3103" s="10">
        <v>7</v>
      </c>
      <c r="CO3103" s="10">
        <v>7</v>
      </c>
      <c r="CP3103" s="10">
        <v>3</v>
      </c>
      <c r="CQ3103" s="10">
        <v>4</v>
      </c>
      <c r="CR3103" s="10">
        <v>6</v>
      </c>
      <c r="CS3103" s="10">
        <v>4</v>
      </c>
      <c r="CT3103" s="10">
        <v>7</v>
      </c>
      <c r="CU3103" s="10">
        <v>7</v>
      </c>
      <c r="CV3103" s="10">
        <v>5</v>
      </c>
      <c r="CW3103" s="10">
        <v>5</v>
      </c>
      <c r="CX3103" s="10">
        <v>7</v>
      </c>
      <c r="CY3103" s="10">
        <v>3</v>
      </c>
      <c r="CZ3103" s="10">
        <v>3</v>
      </c>
      <c r="DA3103" s="10">
        <v>1</v>
      </c>
      <c r="DB3103" s="10">
        <v>3</v>
      </c>
      <c r="DC3103" s="10">
        <v>1</v>
      </c>
      <c r="DD3103" s="10">
        <v>3</v>
      </c>
      <c r="DE3103" s="10">
        <v>3</v>
      </c>
      <c r="DF3103" s="10">
        <v>3</v>
      </c>
      <c r="DG3103" s="10">
        <v>2</v>
      </c>
      <c r="DH3103" s="10">
        <v>3</v>
      </c>
      <c r="DI3103" s="10">
        <v>5</v>
      </c>
      <c r="DJ3103" s="10">
        <v>5</v>
      </c>
      <c r="DK3103" s="10">
        <v>2</v>
      </c>
      <c r="DL3103" s="10">
        <v>1</v>
      </c>
      <c r="DM3103" s="9" t="s">
        <v>154</v>
      </c>
      <c r="DN3103" s="10">
        <v>1979</v>
      </c>
      <c r="DO3103" s="9">
        <f t="shared" si="9"/>
        <v>42</v>
      </c>
      <c r="DP3103" s="9" t="s">
        <v>155</v>
      </c>
      <c r="DQ3103" s="9" t="s">
        <v>156</v>
      </c>
      <c r="DR3103" s="9" t="s">
        <v>170</v>
      </c>
      <c r="DS3103" s="9" t="s">
        <v>137</v>
      </c>
      <c r="DT3103" s="9" t="s">
        <v>900</v>
      </c>
      <c r="DU3103" s="9" t="s">
        <v>158</v>
      </c>
      <c r="DV3103" s="9" t="str">
        <f>VLOOKUP(DU3103,Metadata!$B$2:$C$7,2,FALSE)</f>
        <v>6+ years</v>
      </c>
    </row>
    <row r="3104" spans="1:126">
      <c r="A3104" s="13">
        <v>3103</v>
      </c>
      <c r="B3104" s="9" t="s">
        <v>171</v>
      </c>
      <c r="C3104" s="9" t="str">
        <f>VLOOKUP(B3104,Metadata!$M$2:$N$6,2,FALSE)</f>
        <v>Contractor</v>
      </c>
      <c r="D3104" s="9" t="s">
        <v>137</v>
      </c>
      <c r="E3104" s="9" t="s">
        <v>136</v>
      </c>
      <c r="F3104" s="9" t="s">
        <v>138</v>
      </c>
      <c r="G3104" s="9" t="s">
        <v>190</v>
      </c>
      <c r="H3104" s="9" t="str">
        <f>IF(G3104="","",VLOOKUP(G3104,Metadata!$J$2:$K$22,2,FALSE))</f>
        <v>North</v>
      </c>
      <c r="I3104" s="9" t="s">
        <v>320</v>
      </c>
      <c r="J3104" s="9" t="str">
        <f>IF(I3104="","",VLOOKUP(I3104,Metadata!$P$2:$Q$43,2,FALSE))</f>
        <v>Europe</v>
      </c>
      <c r="K3104" s="9" t="str">
        <f t="shared" si="0"/>
        <v>International</v>
      </c>
      <c r="L3104" s="9" t="s">
        <v>137</v>
      </c>
      <c r="M3104" s="9" t="str">
        <f>IF(L3104="","",VLOOKUP(L3104,Metadata!$J$2:$K$22,2,FALSE))</f>
        <v/>
      </c>
      <c r="N3104" s="9" t="s">
        <v>141</v>
      </c>
      <c r="O3104" s="9" t="s">
        <v>137</v>
      </c>
      <c r="P3104" s="9" t="s">
        <v>191</v>
      </c>
      <c r="Q3104" s="10" t="str">
        <f t="shared" si="1"/>
        <v>Remote Job (full or flexible)</v>
      </c>
      <c r="R3104" s="10">
        <v>6</v>
      </c>
      <c r="S3104" s="9" t="s">
        <v>161</v>
      </c>
      <c r="T3104" s="9" t="s">
        <v>137</v>
      </c>
      <c r="U3104" s="9" t="str">
        <f>IF(S3104&lt;&gt;"",S3104,IF(T3104&lt;&gt;"",VLOOKUP(T3104,Metadata!$S$2:$T$228,2,FALSE),""))</f>
        <v>Full-Stack Developer</v>
      </c>
      <c r="V3104" s="9" t="s">
        <v>256</v>
      </c>
      <c r="W3104" s="9" t="s">
        <v>137</v>
      </c>
      <c r="X3104" s="9" t="s">
        <v>163</v>
      </c>
      <c r="Y3104" s="9" t="s">
        <v>137</v>
      </c>
      <c r="Z3104" s="9" t="s">
        <v>164</v>
      </c>
      <c r="AA3104" s="9" t="s">
        <v>165</v>
      </c>
      <c r="AB3104" s="9" t="s">
        <v>137</v>
      </c>
      <c r="AC3104" s="9" t="s">
        <v>147</v>
      </c>
      <c r="AD3104" s="9"/>
      <c r="AE3104" s="9"/>
      <c r="AF3104" s="9"/>
      <c r="AG3104" s="9" t="s">
        <v>166</v>
      </c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 t="s">
        <v>178</v>
      </c>
      <c r="BB3104" s="9"/>
      <c r="BC3104" s="9"/>
      <c r="BD3104" s="9"/>
      <c r="BE3104" s="9"/>
      <c r="BF3104" s="9"/>
      <c r="BG3104" s="9"/>
      <c r="BH3104" s="9"/>
      <c r="BI3104" s="9"/>
      <c r="BJ3104" s="9" t="s">
        <v>167</v>
      </c>
      <c r="BK3104" s="9"/>
      <c r="BL3104" s="9"/>
      <c r="BM3104" s="9"/>
      <c r="BN3104" s="9"/>
      <c r="BO3104" s="9"/>
      <c r="BP3104" s="9" t="s">
        <v>179</v>
      </c>
      <c r="BQ3104" s="9"/>
      <c r="BR3104" s="9" t="s">
        <v>247</v>
      </c>
      <c r="BS3104" s="9"/>
      <c r="BT3104" s="9"/>
      <c r="BU3104" s="9"/>
      <c r="BV3104" s="9"/>
      <c r="BW3104" s="9"/>
      <c r="BX3104" s="9"/>
      <c r="BY3104" s="9"/>
      <c r="BZ3104" s="9"/>
      <c r="CA3104" s="10">
        <v>12</v>
      </c>
      <c r="CB3104" s="10" t="str">
        <f t="shared" si="5"/>
        <v>7 to 12 months</v>
      </c>
      <c r="CC3104" s="10">
        <v>20</v>
      </c>
      <c r="CD3104" s="9">
        <f t="shared" si="2"/>
        <v>32000</v>
      </c>
      <c r="CE3104" s="9" t="s">
        <v>137</v>
      </c>
      <c r="CF3104" s="9" t="s">
        <v>137</v>
      </c>
      <c r="CG3104" s="9" t="str">
        <f>IF(CF3104="","",VLOOKUP(CF3104,Metadata!$D$2:$H$20,2,FALSE))</f>
        <v/>
      </c>
      <c r="CH3104" s="9" t="str">
        <f>IF(CF3104="","",VLOOKUP(CF3104,Metadata!$D$2:$H$20,4,FALSE))</f>
        <v/>
      </c>
      <c r="CI3104" s="9" t="str">
        <f>IF(CF3104="","",VLOOKUP(CF3104,Metadata!$D$2:$H$20,5,FALSE))</f>
        <v/>
      </c>
      <c r="CJ3104" s="9">
        <f t="shared" si="3"/>
        <v>32000</v>
      </c>
      <c r="CK3104" s="9" t="s">
        <v>201</v>
      </c>
      <c r="CL3104" s="10">
        <v>5</v>
      </c>
      <c r="CM3104" s="10">
        <v>4</v>
      </c>
      <c r="CN3104" s="10">
        <v>7</v>
      </c>
      <c r="CO3104" s="10">
        <v>6</v>
      </c>
      <c r="CP3104" s="10">
        <v>6</v>
      </c>
      <c r="CQ3104" s="10">
        <v>7</v>
      </c>
      <c r="CR3104" s="10">
        <v>7</v>
      </c>
      <c r="CS3104" s="10">
        <v>6</v>
      </c>
      <c r="CT3104" s="10">
        <v>4</v>
      </c>
      <c r="CU3104" s="10">
        <v>5</v>
      </c>
      <c r="CV3104" s="10">
        <v>5</v>
      </c>
      <c r="CW3104" s="10">
        <v>4</v>
      </c>
      <c r="CX3104" s="10">
        <v>5</v>
      </c>
      <c r="CY3104" s="10">
        <v>6</v>
      </c>
      <c r="CZ3104" s="10">
        <v>7</v>
      </c>
      <c r="DA3104" s="10">
        <v>6</v>
      </c>
      <c r="DB3104" s="10">
        <v>4</v>
      </c>
      <c r="DC3104" s="10">
        <v>4</v>
      </c>
      <c r="DD3104" s="10">
        <v>4</v>
      </c>
      <c r="DE3104" s="10">
        <v>4</v>
      </c>
      <c r="DF3104" s="10">
        <v>5</v>
      </c>
      <c r="DG3104" s="10">
        <v>6</v>
      </c>
      <c r="DH3104" s="10">
        <v>6</v>
      </c>
      <c r="DI3104" s="10">
        <v>4</v>
      </c>
      <c r="DJ3104" s="10">
        <v>4</v>
      </c>
      <c r="DK3104" s="10">
        <v>5</v>
      </c>
      <c r="DL3104" s="10">
        <v>4</v>
      </c>
      <c r="DM3104" s="9" t="s">
        <v>154</v>
      </c>
      <c r="DN3104" s="10">
        <v>1975</v>
      </c>
      <c r="DO3104" s="9">
        <f t="shared" si="9"/>
        <v>46</v>
      </c>
      <c r="DP3104" s="9" t="s">
        <v>155</v>
      </c>
      <c r="DQ3104" s="9" t="s">
        <v>156</v>
      </c>
      <c r="DR3104" s="9" t="s">
        <v>170</v>
      </c>
      <c r="DS3104" s="9" t="s">
        <v>137</v>
      </c>
      <c r="DT3104" s="9" t="s">
        <v>900</v>
      </c>
      <c r="DU3104" s="9" t="s">
        <v>158</v>
      </c>
      <c r="DV3104" s="9" t="str">
        <f>VLOOKUP(DU3104,Metadata!$B$2:$C$7,2,FALSE)</f>
        <v>6+ years</v>
      </c>
    </row>
    <row r="3105" spans="1:126">
      <c r="A3105" s="13">
        <v>3104</v>
      </c>
      <c r="B3105" s="9" t="s">
        <v>135</v>
      </c>
      <c r="C3105" s="9" t="str">
        <f>VLOOKUP(B3105,Metadata!$M$2:$N$6,2,FALSE)</f>
        <v>Permanent Employee</v>
      </c>
      <c r="D3105" s="9" t="s">
        <v>159</v>
      </c>
      <c r="E3105" s="9" t="s">
        <v>137</v>
      </c>
      <c r="F3105" s="9" t="s">
        <v>138</v>
      </c>
      <c r="G3105" s="9" t="s">
        <v>172</v>
      </c>
      <c r="H3105" s="9" t="str">
        <f>IF(G3105="","",VLOOKUP(G3105,Metadata!$J$2:$K$22,2,FALSE))</f>
        <v>Porto Metropolitan Area</v>
      </c>
      <c r="I3105" s="9" t="s">
        <v>138</v>
      </c>
      <c r="J3105" s="9" t="str">
        <f>IF(I3105="","",VLOOKUP(I3105,Metadata!$P$2:$Q$43,2,FALSE))</f>
        <v>Europe</v>
      </c>
      <c r="K3105" s="9" t="str">
        <f t="shared" si="0"/>
        <v>Portugal</v>
      </c>
      <c r="L3105" s="9" t="s">
        <v>172</v>
      </c>
      <c r="M3105" s="9" t="str">
        <f>IF(L3105="","",VLOOKUP(L3105,Metadata!$J$2:$K$22,2,FALSE))</f>
        <v>Porto Metropolitan Area</v>
      </c>
      <c r="N3105" s="9" t="s">
        <v>141</v>
      </c>
      <c r="O3105" s="9" t="s">
        <v>137</v>
      </c>
      <c r="P3105" s="9" t="s">
        <v>191</v>
      </c>
      <c r="Q3105" s="10" t="str">
        <f t="shared" si="1"/>
        <v>Remote Job (full or flexible)</v>
      </c>
      <c r="R3105" s="10">
        <v>7</v>
      </c>
      <c r="S3105" s="9" t="s">
        <v>216</v>
      </c>
      <c r="T3105" s="9" t="s">
        <v>137</v>
      </c>
      <c r="U3105" s="9" t="str">
        <f>IF(S3105&lt;&gt;"",S3105,IF(T3105&lt;&gt;"",VLOOKUP(T3105,Metadata!$S$2:$T$228,2,FALSE),""))</f>
        <v>Front-End Developer</v>
      </c>
      <c r="V3105" s="9" t="s">
        <v>261</v>
      </c>
      <c r="W3105" s="9" t="s">
        <v>137</v>
      </c>
      <c r="X3105" s="9" t="s">
        <v>163</v>
      </c>
      <c r="Y3105" s="9" t="s">
        <v>137</v>
      </c>
      <c r="Z3105" s="9" t="s">
        <v>262</v>
      </c>
      <c r="AA3105" s="9" t="s">
        <v>165</v>
      </c>
      <c r="AB3105" s="9" t="s">
        <v>137</v>
      </c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 t="s">
        <v>247</v>
      </c>
      <c r="BS3105" s="9"/>
      <c r="BT3105" s="9"/>
      <c r="BU3105" s="9"/>
      <c r="BV3105" s="9"/>
      <c r="BW3105" s="9"/>
      <c r="BX3105" s="9"/>
      <c r="BY3105" s="9"/>
      <c r="BZ3105" s="9"/>
      <c r="CA3105" s="10"/>
      <c r="CB3105" s="10" t="str">
        <f t="shared" si="5"/>
        <v/>
      </c>
      <c r="CC3105" s="10"/>
      <c r="CD3105" s="9" t="str">
        <f t="shared" si="2"/>
        <v/>
      </c>
      <c r="CE3105" s="9" t="s">
        <v>232</v>
      </c>
      <c r="CF3105" s="9" t="s">
        <v>188</v>
      </c>
      <c r="CG3105" s="9">
        <f>IF(CF3105="","",VLOOKUP(CF3105,Metadata!$D$2:$H$20,2,FALSE))</f>
        <v>17500</v>
      </c>
      <c r="CH3105" s="9">
        <f>IF(CF3105="","",VLOOKUP(CF3105,Metadata!$D$2:$H$20,4,FALSE))</f>
        <v>15000</v>
      </c>
      <c r="CI3105" s="9">
        <f>IF(CF3105="","",VLOOKUP(CF3105,Metadata!$D$2:$H$20,5,FALSE))</f>
        <v>20000</v>
      </c>
      <c r="CJ3105" s="9">
        <f t="shared" si="3"/>
        <v>17500</v>
      </c>
      <c r="CK3105" s="9" t="s">
        <v>153</v>
      </c>
      <c r="CL3105" s="10">
        <v>6</v>
      </c>
      <c r="CM3105" s="10">
        <v>1</v>
      </c>
      <c r="CN3105" s="10">
        <v>7</v>
      </c>
      <c r="CO3105" s="10">
        <v>6</v>
      </c>
      <c r="CP3105" s="10">
        <v>6</v>
      </c>
      <c r="CQ3105" s="10">
        <v>6</v>
      </c>
      <c r="CR3105" s="10">
        <v>6</v>
      </c>
      <c r="CS3105" s="10">
        <v>7</v>
      </c>
      <c r="CT3105" s="10">
        <v>4</v>
      </c>
      <c r="CU3105" s="10">
        <v>5</v>
      </c>
      <c r="CV3105" s="10">
        <v>4</v>
      </c>
      <c r="CW3105" s="10">
        <v>3</v>
      </c>
      <c r="CX3105" s="10">
        <v>5</v>
      </c>
      <c r="CY3105" s="10">
        <v>5</v>
      </c>
      <c r="CZ3105" s="10">
        <v>4</v>
      </c>
      <c r="DA3105" s="10">
        <v>4</v>
      </c>
      <c r="DB3105" s="10">
        <v>3</v>
      </c>
      <c r="DC3105" s="10">
        <v>5</v>
      </c>
      <c r="DD3105" s="10">
        <v>6</v>
      </c>
      <c r="DE3105" s="10">
        <v>7</v>
      </c>
      <c r="DF3105" s="10">
        <v>6</v>
      </c>
      <c r="DG3105" s="10">
        <v>4</v>
      </c>
      <c r="DH3105" s="10">
        <v>5</v>
      </c>
      <c r="DI3105" s="10">
        <v>7</v>
      </c>
      <c r="DJ3105" s="10">
        <v>4</v>
      </c>
      <c r="DK3105" s="10">
        <v>6</v>
      </c>
      <c r="DL3105" s="10">
        <v>4</v>
      </c>
      <c r="DM3105" s="9" t="s">
        <v>154</v>
      </c>
      <c r="DN3105" s="10">
        <v>1983</v>
      </c>
      <c r="DO3105" s="9">
        <f t="shared" si="9"/>
        <v>38</v>
      </c>
      <c r="DP3105" s="9" t="s">
        <v>155</v>
      </c>
      <c r="DQ3105" s="9" t="s">
        <v>156</v>
      </c>
      <c r="DR3105" s="9" t="s">
        <v>170</v>
      </c>
      <c r="DS3105" s="9" t="s">
        <v>137</v>
      </c>
      <c r="DT3105" s="9" t="s">
        <v>900</v>
      </c>
      <c r="DU3105" s="9" t="s">
        <v>168</v>
      </c>
      <c r="DV3105" s="9" t="str">
        <f>VLOOKUP(DU3105,Metadata!$B$2:$C$7,2,FALSE)</f>
        <v>0 - 3 years</v>
      </c>
    </row>
    <row r="3106" spans="1:126">
      <c r="A3106" s="13">
        <v>3105</v>
      </c>
      <c r="B3106" s="9" t="s">
        <v>135</v>
      </c>
      <c r="C3106" s="9" t="str">
        <f>VLOOKUP(B3106,Metadata!$M$2:$N$6,2,FALSE)</f>
        <v>Permanent Employee</v>
      </c>
      <c r="D3106" s="9" t="s">
        <v>159</v>
      </c>
      <c r="E3106" s="9" t="s">
        <v>137</v>
      </c>
      <c r="F3106" s="9" t="s">
        <v>138</v>
      </c>
      <c r="G3106" s="9" t="s">
        <v>172</v>
      </c>
      <c r="H3106" s="9" t="str">
        <f>IF(G3106="","",VLOOKUP(G3106,Metadata!$J$2:$K$22,2,FALSE))</f>
        <v>Porto Metropolitan Area</v>
      </c>
      <c r="I3106" s="9" t="s">
        <v>173</v>
      </c>
      <c r="J3106" s="9" t="str">
        <f>IF(I3106="","",VLOOKUP(I3106,Metadata!$P$2:$Q$43,2,FALSE))</f>
        <v>N/A</v>
      </c>
      <c r="K3106" s="9" t="str">
        <f t="shared" si="0"/>
        <v>International</v>
      </c>
      <c r="L3106" s="9" t="s">
        <v>137</v>
      </c>
      <c r="M3106" s="9" t="str">
        <f>IF(L3106="","",VLOOKUP(L3106,Metadata!$J$2:$K$22,2,FALSE))</f>
        <v/>
      </c>
      <c r="N3106" s="9" t="s">
        <v>214</v>
      </c>
      <c r="O3106" s="9" t="s">
        <v>259</v>
      </c>
      <c r="P3106" s="9" t="s">
        <v>142</v>
      </c>
      <c r="Q3106" s="10" t="str">
        <f t="shared" si="1"/>
        <v>Full Office Job</v>
      </c>
      <c r="R3106" s="10">
        <v>4</v>
      </c>
      <c r="S3106" s="9" t="s">
        <v>143</v>
      </c>
      <c r="T3106" s="9" t="s">
        <v>137</v>
      </c>
      <c r="U3106" s="9" t="str">
        <f>IF(S3106&lt;&gt;"",S3106,IF(T3106&lt;&gt;"",VLOOKUP(T3106,Metadata!$S$2:$T$228,2,FALSE),""))</f>
        <v>Technical Team Leader</v>
      </c>
      <c r="V3106" s="9" t="s">
        <v>137</v>
      </c>
      <c r="W3106" s="9" t="s">
        <v>137</v>
      </c>
      <c r="X3106" s="9" t="s">
        <v>145</v>
      </c>
      <c r="Y3106" s="9" t="s">
        <v>137</v>
      </c>
      <c r="Z3106" s="9" t="s">
        <v>218</v>
      </c>
      <c r="AA3106" s="9" t="s">
        <v>165</v>
      </c>
      <c r="AB3106" s="9" t="s">
        <v>137</v>
      </c>
      <c r="AC3106" s="9" t="s">
        <v>147</v>
      </c>
      <c r="AD3106" s="9"/>
      <c r="AE3106" s="9" t="s">
        <v>194</v>
      </c>
      <c r="AF3106" s="9"/>
      <c r="AG3106" s="9"/>
      <c r="AH3106" s="9"/>
      <c r="AI3106" s="9"/>
      <c r="AJ3106" s="9" t="s">
        <v>185</v>
      </c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 t="s">
        <v>178</v>
      </c>
      <c r="BB3106" s="9"/>
      <c r="BC3106" s="9"/>
      <c r="BD3106" s="9"/>
      <c r="BE3106" s="9"/>
      <c r="BF3106" s="9"/>
      <c r="BG3106" s="9"/>
      <c r="BH3106" s="9"/>
      <c r="BI3106" s="9"/>
      <c r="BJ3106" s="9" t="s">
        <v>167</v>
      </c>
      <c r="BK3106" s="9" t="s">
        <v>198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10"/>
      <c r="CB3106" s="10" t="str">
        <f t="shared" si="5"/>
        <v/>
      </c>
      <c r="CC3106" s="10"/>
      <c r="CD3106" s="9" t="str">
        <f t="shared" si="2"/>
        <v/>
      </c>
      <c r="CE3106" s="9" t="s">
        <v>151</v>
      </c>
      <c r="CF3106" s="9" t="s">
        <v>245</v>
      </c>
      <c r="CG3106" s="9">
        <f>IF(CF3106="","",VLOOKUP(CF3106,Metadata!$D$2:$H$20,2,FALSE))</f>
        <v>42500</v>
      </c>
      <c r="CH3106" s="9">
        <f>IF(CF3106="","",VLOOKUP(CF3106,Metadata!$D$2:$H$20,4,FALSE))</f>
        <v>40000</v>
      </c>
      <c r="CI3106" s="9">
        <f>IF(CF3106="","",VLOOKUP(CF3106,Metadata!$D$2:$H$20,5,FALSE))</f>
        <v>45000</v>
      </c>
      <c r="CJ3106" s="9">
        <f t="shared" si="3"/>
        <v>42500</v>
      </c>
      <c r="CK3106" s="9" t="s">
        <v>189</v>
      </c>
      <c r="CL3106" s="10">
        <v>6</v>
      </c>
      <c r="CM3106" s="10">
        <v>2</v>
      </c>
      <c r="CN3106" s="10">
        <v>7</v>
      </c>
      <c r="CO3106" s="10">
        <v>6</v>
      </c>
      <c r="CP3106" s="10">
        <v>7</v>
      </c>
      <c r="CQ3106" s="10">
        <v>7</v>
      </c>
      <c r="CR3106" s="10">
        <v>4</v>
      </c>
      <c r="CS3106" s="10">
        <v>6</v>
      </c>
      <c r="CT3106" s="10">
        <v>6</v>
      </c>
      <c r="CU3106" s="10">
        <v>7</v>
      </c>
      <c r="CV3106" s="10">
        <v>6</v>
      </c>
      <c r="CW3106" s="10">
        <v>4</v>
      </c>
      <c r="CX3106" s="10">
        <v>6</v>
      </c>
      <c r="CY3106" s="10">
        <v>6</v>
      </c>
      <c r="CZ3106" s="10">
        <v>7</v>
      </c>
      <c r="DA3106" s="10">
        <v>6</v>
      </c>
      <c r="DB3106" s="10">
        <v>4</v>
      </c>
      <c r="DC3106" s="10">
        <v>6</v>
      </c>
      <c r="DD3106" s="10">
        <v>4</v>
      </c>
      <c r="DE3106" s="10">
        <v>6</v>
      </c>
      <c r="DF3106" s="10">
        <v>6</v>
      </c>
      <c r="DG3106" s="10">
        <v>4</v>
      </c>
      <c r="DH3106" s="10">
        <v>5</v>
      </c>
      <c r="DI3106" s="10">
        <v>7</v>
      </c>
      <c r="DJ3106" s="10">
        <v>4</v>
      </c>
      <c r="DK3106" s="10">
        <v>5</v>
      </c>
      <c r="DL3106" s="10">
        <v>5</v>
      </c>
      <c r="DM3106" s="9" t="s">
        <v>154</v>
      </c>
      <c r="DN3106" s="10">
        <v>1979</v>
      </c>
      <c r="DO3106" s="9">
        <f t="shared" si="9"/>
        <v>42</v>
      </c>
      <c r="DP3106" s="9" t="s">
        <v>155</v>
      </c>
      <c r="DQ3106" s="9" t="s">
        <v>156</v>
      </c>
      <c r="DR3106" s="9" t="s">
        <v>137</v>
      </c>
      <c r="DS3106" s="9" t="s">
        <v>908</v>
      </c>
      <c r="DT3106" s="9" t="s">
        <v>900</v>
      </c>
      <c r="DU3106" s="9" t="s">
        <v>158</v>
      </c>
      <c r="DV3106" s="9" t="str">
        <f>VLOOKUP(DU3106,Metadata!$B$2:$C$7,2,FALSE)</f>
        <v>6+ years</v>
      </c>
    </row>
    <row r="3107" spans="1:126">
      <c r="A3107" s="13">
        <v>3106</v>
      </c>
      <c r="B3107" s="9" t="s">
        <v>135</v>
      </c>
      <c r="C3107" s="9" t="str">
        <f>VLOOKUP(B3107,Metadata!$M$2:$N$6,2,FALSE)</f>
        <v>Permanent Employee</v>
      </c>
      <c r="D3107" s="9" t="s">
        <v>159</v>
      </c>
      <c r="E3107" s="9" t="s">
        <v>137</v>
      </c>
      <c r="F3107" s="9" t="s">
        <v>138</v>
      </c>
      <c r="G3107" s="9" t="s">
        <v>312</v>
      </c>
      <c r="H3107" s="9" t="str">
        <f>IF(G3107="","",VLOOKUP(G3107,Metadata!$J$2:$K$22,2,FALSE))</f>
        <v>South</v>
      </c>
      <c r="I3107" s="9" t="s">
        <v>138</v>
      </c>
      <c r="J3107" s="9" t="str">
        <f>IF(I3107="","",VLOOKUP(I3107,Metadata!$P$2:$Q$43,2,FALSE))</f>
        <v>Europe</v>
      </c>
      <c r="K3107" s="9" t="str">
        <f t="shared" si="0"/>
        <v>Portugal</v>
      </c>
      <c r="L3107" s="9" t="s">
        <v>140</v>
      </c>
      <c r="M3107" s="9" t="str">
        <f>IF(L3107="","",VLOOKUP(L3107,Metadata!$J$2:$K$22,2,FALSE))</f>
        <v>Lisbon Metropolitan Area</v>
      </c>
      <c r="N3107" s="9" t="s">
        <v>141</v>
      </c>
      <c r="O3107" s="9" t="s">
        <v>137</v>
      </c>
      <c r="P3107" s="9" t="s">
        <v>191</v>
      </c>
      <c r="Q3107" s="10" t="str">
        <f t="shared" si="1"/>
        <v>Remote Job (full or flexible)</v>
      </c>
      <c r="R3107" s="10">
        <v>7</v>
      </c>
      <c r="S3107" s="9" t="s">
        <v>161</v>
      </c>
      <c r="T3107" s="9" t="s">
        <v>137</v>
      </c>
      <c r="U3107" s="9" t="str">
        <f>IF(S3107&lt;&gt;"",S3107,IF(T3107&lt;&gt;"",VLOOKUP(T3107,Metadata!$S$2:$T$228,2,FALSE),""))</f>
        <v>Full-Stack Developer</v>
      </c>
      <c r="V3107" s="9" t="s">
        <v>261</v>
      </c>
      <c r="W3107" s="9" t="s">
        <v>137</v>
      </c>
      <c r="X3107" s="9" t="s">
        <v>145</v>
      </c>
      <c r="Y3107" s="9" t="s">
        <v>137</v>
      </c>
      <c r="Z3107" s="9" t="s">
        <v>218</v>
      </c>
      <c r="AA3107" s="9" t="s">
        <v>165</v>
      </c>
      <c r="AB3107" s="9" t="s">
        <v>137</v>
      </c>
      <c r="AC3107" s="9"/>
      <c r="AD3107" s="9"/>
      <c r="AE3107" s="9"/>
      <c r="AF3107" s="9"/>
      <c r="AG3107" s="9" t="s">
        <v>166</v>
      </c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 t="s">
        <v>178</v>
      </c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 t="s">
        <v>286</v>
      </c>
      <c r="BX3107" s="9"/>
      <c r="BY3107" s="9"/>
      <c r="BZ3107" s="9"/>
      <c r="CA3107" s="10"/>
      <c r="CB3107" s="10" t="str">
        <f t="shared" si="5"/>
        <v/>
      </c>
      <c r="CC3107" s="10"/>
      <c r="CD3107" s="9" t="str">
        <f t="shared" si="2"/>
        <v/>
      </c>
      <c r="CE3107" s="9" t="s">
        <v>232</v>
      </c>
      <c r="CF3107" s="9" t="s">
        <v>254</v>
      </c>
      <c r="CG3107" s="9">
        <f>IF(CF3107="","",VLOOKUP(CF3107,Metadata!$D$2:$H$20,2,FALSE))</f>
        <v>37500</v>
      </c>
      <c r="CH3107" s="9">
        <f>IF(CF3107="","",VLOOKUP(CF3107,Metadata!$D$2:$H$20,4,FALSE))</f>
        <v>35000</v>
      </c>
      <c r="CI3107" s="9">
        <f>IF(CF3107="","",VLOOKUP(CF3107,Metadata!$D$2:$H$20,5,FALSE))</f>
        <v>40000</v>
      </c>
      <c r="CJ3107" s="9">
        <f t="shared" si="3"/>
        <v>37500</v>
      </c>
      <c r="CK3107" s="9" t="s">
        <v>201</v>
      </c>
      <c r="CL3107" s="10">
        <v>6</v>
      </c>
      <c r="CM3107" s="10">
        <v>1</v>
      </c>
      <c r="CN3107" s="10">
        <v>7</v>
      </c>
      <c r="CO3107" s="10">
        <v>5</v>
      </c>
      <c r="CP3107" s="10">
        <v>6</v>
      </c>
      <c r="CQ3107" s="10">
        <v>5</v>
      </c>
      <c r="CR3107" s="10">
        <v>7</v>
      </c>
      <c r="CS3107" s="10">
        <v>7</v>
      </c>
      <c r="CT3107" s="10">
        <v>6</v>
      </c>
      <c r="CU3107" s="10">
        <v>5</v>
      </c>
      <c r="CV3107" s="10">
        <v>6</v>
      </c>
      <c r="CW3107" s="10">
        <v>6</v>
      </c>
      <c r="CX3107" s="10">
        <v>5</v>
      </c>
      <c r="CY3107" s="10">
        <v>5</v>
      </c>
      <c r="CZ3107" s="10">
        <v>6</v>
      </c>
      <c r="DA3107" s="10">
        <v>6</v>
      </c>
      <c r="DB3107" s="10">
        <v>6</v>
      </c>
      <c r="DC3107" s="10">
        <v>6</v>
      </c>
      <c r="DD3107" s="10">
        <v>6</v>
      </c>
      <c r="DE3107" s="10">
        <v>6</v>
      </c>
      <c r="DF3107" s="10">
        <v>6</v>
      </c>
      <c r="DG3107" s="10">
        <v>6</v>
      </c>
      <c r="DH3107" s="10">
        <v>6</v>
      </c>
      <c r="DI3107" s="10">
        <v>6</v>
      </c>
      <c r="DJ3107" s="10">
        <v>5</v>
      </c>
      <c r="DK3107" s="10">
        <v>4</v>
      </c>
      <c r="DL3107" s="10">
        <v>6</v>
      </c>
      <c r="DM3107" s="9" t="s">
        <v>154</v>
      </c>
      <c r="DN3107" s="10">
        <v>1978</v>
      </c>
      <c r="DO3107" s="9">
        <f t="shared" si="9"/>
        <v>43</v>
      </c>
      <c r="DP3107" s="9" t="s">
        <v>155</v>
      </c>
      <c r="DQ3107" s="9" t="s">
        <v>202</v>
      </c>
      <c r="DR3107" s="9" t="s">
        <v>170</v>
      </c>
      <c r="DS3107" s="9" t="s">
        <v>137</v>
      </c>
      <c r="DT3107" s="9" t="s">
        <v>900</v>
      </c>
      <c r="DU3107" s="9" t="s">
        <v>158</v>
      </c>
      <c r="DV3107" s="9" t="str">
        <f>VLOOKUP(DU3107,Metadata!$B$2:$C$7,2,FALSE)</f>
        <v>6+ years</v>
      </c>
    </row>
    <row r="3108" spans="1:126">
      <c r="A3108" s="13">
        <v>3107</v>
      </c>
      <c r="B3108" s="9" t="s">
        <v>135</v>
      </c>
      <c r="C3108" s="9" t="str">
        <f>VLOOKUP(B3108,Metadata!$M$2:$N$6,2,FALSE)</f>
        <v>Permanent Employee</v>
      </c>
      <c r="D3108" s="9" t="s">
        <v>136</v>
      </c>
      <c r="E3108" s="9" t="s">
        <v>137</v>
      </c>
      <c r="F3108" s="9" t="s">
        <v>138</v>
      </c>
      <c r="G3108" s="9" t="s">
        <v>190</v>
      </c>
      <c r="H3108" s="9" t="str">
        <f>IF(G3108="","",VLOOKUP(G3108,Metadata!$J$2:$K$22,2,FALSE))</f>
        <v>North</v>
      </c>
      <c r="I3108" s="9" t="s">
        <v>138</v>
      </c>
      <c r="J3108" s="9" t="str">
        <f>IF(I3108="","",VLOOKUP(I3108,Metadata!$P$2:$Q$43,2,FALSE))</f>
        <v>Europe</v>
      </c>
      <c r="K3108" s="9" t="str">
        <f t="shared" si="0"/>
        <v>Portugal</v>
      </c>
      <c r="L3108" s="9" t="s">
        <v>190</v>
      </c>
      <c r="M3108" s="9" t="str">
        <f>IF(L3108="","",VLOOKUP(L3108,Metadata!$J$2:$K$22,2,FALSE))</f>
        <v>North</v>
      </c>
      <c r="N3108" s="9" t="s">
        <v>205</v>
      </c>
      <c r="O3108" s="9" t="s">
        <v>137</v>
      </c>
      <c r="P3108" s="9" t="s">
        <v>137</v>
      </c>
      <c r="Q3108" s="10" t="str">
        <f t="shared" si="1"/>
        <v>Full Office Job</v>
      </c>
      <c r="R3108" s="10">
        <v>5</v>
      </c>
      <c r="S3108" s="9" t="s">
        <v>161</v>
      </c>
      <c r="T3108" s="9" t="s">
        <v>137</v>
      </c>
      <c r="U3108" s="9" t="str">
        <f>IF(S3108&lt;&gt;"",S3108,IF(T3108&lt;&gt;"",VLOOKUP(T3108,Metadata!$S$2:$T$228,2,FALSE),""))</f>
        <v>Full-Stack Developer</v>
      </c>
      <c r="V3108" s="9" t="s">
        <v>162</v>
      </c>
      <c r="W3108" s="9" t="s">
        <v>137</v>
      </c>
      <c r="X3108" s="9" t="s">
        <v>163</v>
      </c>
      <c r="Y3108" s="9" t="s">
        <v>137</v>
      </c>
      <c r="Z3108" s="9" t="s">
        <v>262</v>
      </c>
      <c r="AA3108" s="9" t="s">
        <v>165</v>
      </c>
      <c r="AB3108" s="9" t="s">
        <v>137</v>
      </c>
      <c r="AC3108" s="9"/>
      <c r="AD3108" s="9"/>
      <c r="AE3108" s="9" t="s">
        <v>194</v>
      </c>
      <c r="AF3108" s="9"/>
      <c r="AG3108" s="9" t="s">
        <v>166</v>
      </c>
      <c r="AH3108" s="9"/>
      <c r="AI3108" s="9"/>
      <c r="AJ3108" s="9" t="s">
        <v>185</v>
      </c>
      <c r="AK3108" s="9"/>
      <c r="AL3108" s="9"/>
      <c r="AM3108" s="9"/>
      <c r="AN3108" s="9"/>
      <c r="AO3108" s="9"/>
      <c r="AP3108" s="9"/>
      <c r="AQ3108" s="9"/>
      <c r="AR3108" s="9"/>
      <c r="AS3108" s="9"/>
      <c r="AT3108" s="9" t="s">
        <v>324</v>
      </c>
      <c r="AU3108" s="9"/>
      <c r="AV3108" s="9"/>
      <c r="AW3108" s="9"/>
      <c r="AX3108" s="9"/>
      <c r="AY3108" s="9"/>
      <c r="AZ3108" s="9"/>
      <c r="BA3108" s="9" t="s">
        <v>178</v>
      </c>
      <c r="BB3108" s="9"/>
      <c r="BC3108" s="9"/>
      <c r="BD3108" s="9"/>
      <c r="BE3108" s="9"/>
      <c r="BF3108" s="9"/>
      <c r="BG3108" s="9"/>
      <c r="BH3108" s="9"/>
      <c r="BI3108" s="9"/>
      <c r="BJ3108" s="9" t="s">
        <v>167</v>
      </c>
      <c r="BK3108" s="9" t="s">
        <v>198</v>
      </c>
      <c r="BL3108" s="9" t="s">
        <v>199</v>
      </c>
      <c r="BM3108" s="9"/>
      <c r="BN3108" s="9"/>
      <c r="BO3108" s="9"/>
      <c r="BP3108" s="9" t="s">
        <v>179</v>
      </c>
      <c r="BQ3108" s="9"/>
      <c r="BR3108" s="9"/>
      <c r="BS3108" s="9" t="s">
        <v>200</v>
      </c>
      <c r="BT3108" s="9"/>
      <c r="BU3108" s="9"/>
      <c r="BV3108" s="9"/>
      <c r="BW3108" s="9"/>
      <c r="BX3108" s="9"/>
      <c r="BY3108" s="9"/>
      <c r="BZ3108" s="9" t="s">
        <v>909</v>
      </c>
      <c r="CA3108" s="10"/>
      <c r="CB3108" s="10" t="str">
        <f t="shared" si="5"/>
        <v/>
      </c>
      <c r="CC3108" s="10"/>
      <c r="CD3108" s="9" t="str">
        <f t="shared" si="2"/>
        <v/>
      </c>
      <c r="CE3108" s="9" t="s">
        <v>168</v>
      </c>
      <c r="CF3108" s="9" t="s">
        <v>225</v>
      </c>
      <c r="CG3108" s="9">
        <f>IF(CF3108="","",VLOOKUP(CF3108,Metadata!$D$2:$H$20,2,FALSE))</f>
        <v>22500</v>
      </c>
      <c r="CH3108" s="9">
        <f>IF(CF3108="","",VLOOKUP(CF3108,Metadata!$D$2:$H$20,4,FALSE))</f>
        <v>20000</v>
      </c>
      <c r="CI3108" s="9">
        <f>IF(CF3108="","",VLOOKUP(CF3108,Metadata!$D$2:$H$20,5,FALSE))</f>
        <v>25000</v>
      </c>
      <c r="CJ3108" s="9">
        <f t="shared" si="3"/>
        <v>22500</v>
      </c>
      <c r="CK3108" s="9" t="s">
        <v>221</v>
      </c>
      <c r="CL3108" s="10">
        <v>3</v>
      </c>
      <c r="CM3108" s="10">
        <v>3</v>
      </c>
      <c r="CN3108" s="10">
        <v>7</v>
      </c>
      <c r="CO3108" s="10">
        <v>6</v>
      </c>
      <c r="CP3108" s="10">
        <v>7</v>
      </c>
      <c r="CQ3108" s="10">
        <v>6</v>
      </c>
      <c r="CR3108" s="10">
        <v>4</v>
      </c>
      <c r="CS3108" s="10">
        <v>4</v>
      </c>
      <c r="CT3108" s="10">
        <v>6</v>
      </c>
      <c r="CU3108" s="10">
        <v>6</v>
      </c>
      <c r="CV3108" s="10">
        <v>6</v>
      </c>
      <c r="CW3108" s="10">
        <v>4</v>
      </c>
      <c r="CX3108" s="10">
        <v>4</v>
      </c>
      <c r="CY3108" s="10">
        <v>5</v>
      </c>
      <c r="CZ3108" s="10">
        <v>5</v>
      </c>
      <c r="DA3108" s="10">
        <v>4</v>
      </c>
      <c r="DB3108" s="10">
        <v>6</v>
      </c>
      <c r="DC3108" s="10">
        <v>6</v>
      </c>
      <c r="DD3108" s="10">
        <v>6</v>
      </c>
      <c r="DE3108" s="10">
        <v>6</v>
      </c>
      <c r="DF3108" s="10">
        <v>6</v>
      </c>
      <c r="DG3108" s="10">
        <v>6</v>
      </c>
      <c r="DH3108" s="10">
        <v>6</v>
      </c>
      <c r="DI3108" s="10">
        <v>5</v>
      </c>
      <c r="DJ3108" s="10">
        <v>6</v>
      </c>
      <c r="DK3108" s="10">
        <v>6</v>
      </c>
      <c r="DL3108" s="10">
        <v>5</v>
      </c>
      <c r="DM3108" s="9" t="s">
        <v>154</v>
      </c>
      <c r="DN3108" s="10">
        <v>1990</v>
      </c>
      <c r="DO3108" s="9">
        <f t="shared" si="9"/>
        <v>31</v>
      </c>
      <c r="DP3108" s="9" t="s">
        <v>155</v>
      </c>
      <c r="DQ3108" s="9" t="s">
        <v>227</v>
      </c>
      <c r="DR3108" s="9" t="s">
        <v>170</v>
      </c>
      <c r="DS3108" s="9" t="s">
        <v>137</v>
      </c>
      <c r="DT3108" s="9" t="s">
        <v>900</v>
      </c>
      <c r="DU3108" s="9" t="s">
        <v>203</v>
      </c>
      <c r="DV3108" s="9" t="str">
        <f>VLOOKUP(DU3108,Metadata!$B$2:$C$7,2,FALSE)</f>
        <v>6+ years</v>
      </c>
    </row>
    <row r="3109" spans="1:126">
      <c r="A3109" s="13">
        <v>3108</v>
      </c>
      <c r="B3109" s="9" t="s">
        <v>135</v>
      </c>
      <c r="C3109" s="9" t="str">
        <f>VLOOKUP(B3109,Metadata!$M$2:$N$6,2,FALSE)</f>
        <v>Permanent Employee</v>
      </c>
      <c r="D3109" s="9" t="s">
        <v>136</v>
      </c>
      <c r="E3109" s="9" t="s">
        <v>137</v>
      </c>
      <c r="F3109" s="9" t="s">
        <v>138</v>
      </c>
      <c r="G3109" s="9" t="s">
        <v>172</v>
      </c>
      <c r="H3109" s="9" t="str">
        <f>IF(G3109="","",VLOOKUP(G3109,Metadata!$J$2:$K$22,2,FALSE))</f>
        <v>Porto Metropolitan Area</v>
      </c>
      <c r="I3109" s="9" t="s">
        <v>228</v>
      </c>
      <c r="J3109" s="9" t="str">
        <f>IF(I3109="","",VLOOKUP(I3109,Metadata!$P$2:$Q$43,2,FALSE))</f>
        <v>Europe</v>
      </c>
      <c r="K3109" s="9" t="str">
        <f t="shared" si="0"/>
        <v>International</v>
      </c>
      <c r="L3109" s="9" t="s">
        <v>137</v>
      </c>
      <c r="M3109" s="9" t="str">
        <f>IF(L3109="","",VLOOKUP(L3109,Metadata!$J$2:$K$22,2,FALSE))</f>
        <v/>
      </c>
      <c r="N3109" s="9" t="s">
        <v>141</v>
      </c>
      <c r="O3109" s="9" t="s">
        <v>137</v>
      </c>
      <c r="P3109" s="9" t="s">
        <v>191</v>
      </c>
      <c r="Q3109" s="10" t="str">
        <f t="shared" si="1"/>
        <v>Remote Job (full or flexible)</v>
      </c>
      <c r="R3109" s="10">
        <v>5</v>
      </c>
      <c r="S3109" s="9" t="s">
        <v>161</v>
      </c>
      <c r="T3109" s="9" t="s">
        <v>137</v>
      </c>
      <c r="U3109" s="9" t="str">
        <f>IF(S3109&lt;&gt;"",S3109,IF(T3109&lt;&gt;"",VLOOKUP(T3109,Metadata!$S$2:$T$228,2,FALSE),""))</f>
        <v>Full-Stack Developer</v>
      </c>
      <c r="V3109" s="9" t="s">
        <v>323</v>
      </c>
      <c r="W3109" s="9" t="s">
        <v>137</v>
      </c>
      <c r="X3109" s="9" t="s">
        <v>163</v>
      </c>
      <c r="Y3109" s="9" t="s">
        <v>137</v>
      </c>
      <c r="Z3109" s="9" t="s">
        <v>164</v>
      </c>
      <c r="AA3109" s="9" t="s">
        <v>137</v>
      </c>
      <c r="AB3109" s="9" t="s">
        <v>137</v>
      </c>
      <c r="AC3109" s="9"/>
      <c r="AD3109" s="9"/>
      <c r="AE3109" s="9"/>
      <c r="AF3109" s="9"/>
      <c r="AG3109" s="9" t="s">
        <v>166</v>
      </c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 t="s">
        <v>178</v>
      </c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 t="s">
        <v>199</v>
      </c>
      <c r="BM3109" s="9"/>
      <c r="BN3109" s="9" t="s">
        <v>186</v>
      </c>
      <c r="BO3109" s="9"/>
      <c r="BP3109" s="9" t="s">
        <v>179</v>
      </c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10"/>
      <c r="CB3109" s="10" t="str">
        <f t="shared" si="5"/>
        <v/>
      </c>
      <c r="CC3109" s="10"/>
      <c r="CD3109" s="9" t="str">
        <f t="shared" si="2"/>
        <v/>
      </c>
      <c r="CE3109" s="9" t="s">
        <v>168</v>
      </c>
      <c r="CF3109" s="9" t="s">
        <v>152</v>
      </c>
      <c r="CG3109" s="9">
        <f>IF(CF3109="","",VLOOKUP(CF3109,Metadata!$D$2:$H$20,2,FALSE))</f>
        <v>32500</v>
      </c>
      <c r="CH3109" s="9">
        <f>IF(CF3109="","",VLOOKUP(CF3109,Metadata!$D$2:$H$20,4,FALSE))</f>
        <v>30000</v>
      </c>
      <c r="CI3109" s="9">
        <f>IF(CF3109="","",VLOOKUP(CF3109,Metadata!$D$2:$H$20,5,FALSE))</f>
        <v>35000</v>
      </c>
      <c r="CJ3109" s="9">
        <f t="shared" si="3"/>
        <v>32500</v>
      </c>
      <c r="CK3109" s="9" t="s">
        <v>153</v>
      </c>
      <c r="CL3109" s="10">
        <v>4</v>
      </c>
      <c r="CM3109" s="10">
        <v>3</v>
      </c>
      <c r="CN3109" s="10">
        <v>6</v>
      </c>
      <c r="CO3109" s="10">
        <v>6</v>
      </c>
      <c r="CP3109" s="10">
        <v>5</v>
      </c>
      <c r="CQ3109" s="10">
        <v>6</v>
      </c>
      <c r="CR3109" s="10">
        <v>6</v>
      </c>
      <c r="CS3109" s="10">
        <v>6</v>
      </c>
      <c r="CT3109" s="10">
        <v>5</v>
      </c>
      <c r="CU3109" s="10">
        <v>5</v>
      </c>
      <c r="CV3109" s="10">
        <v>4</v>
      </c>
      <c r="CW3109" s="10">
        <v>4</v>
      </c>
      <c r="CX3109" s="10">
        <v>5</v>
      </c>
      <c r="CY3109" s="10">
        <v>5</v>
      </c>
      <c r="CZ3109" s="10">
        <v>5</v>
      </c>
      <c r="DA3109" s="10">
        <v>6</v>
      </c>
      <c r="DB3109" s="10">
        <v>4</v>
      </c>
      <c r="DC3109" s="10">
        <v>6</v>
      </c>
      <c r="DD3109" s="10">
        <v>4</v>
      </c>
      <c r="DE3109" s="10">
        <v>4</v>
      </c>
      <c r="DF3109" s="10">
        <v>5</v>
      </c>
      <c r="DG3109" s="10">
        <v>6</v>
      </c>
      <c r="DH3109" s="10">
        <v>5</v>
      </c>
      <c r="DI3109" s="10">
        <v>5</v>
      </c>
      <c r="DJ3109" s="10">
        <v>5</v>
      </c>
      <c r="DK3109" s="10">
        <v>5</v>
      </c>
      <c r="DL3109" s="10">
        <v>5</v>
      </c>
      <c r="DM3109" s="9" t="s">
        <v>296</v>
      </c>
      <c r="DN3109" s="10">
        <v>1985</v>
      </c>
      <c r="DO3109" s="9">
        <f t="shared" si="9"/>
        <v>36</v>
      </c>
      <c r="DP3109" s="9" t="s">
        <v>155</v>
      </c>
      <c r="DQ3109" s="9" t="s">
        <v>227</v>
      </c>
      <c r="DR3109" s="9" t="s">
        <v>170</v>
      </c>
      <c r="DS3109" s="9" t="s">
        <v>137</v>
      </c>
      <c r="DT3109" s="9" t="s">
        <v>900</v>
      </c>
      <c r="DU3109" s="9" t="s">
        <v>158</v>
      </c>
      <c r="DV3109" s="9" t="str">
        <f>VLOOKUP(DU3109,Metadata!$B$2:$C$7,2,FALSE)</f>
        <v>6+ years</v>
      </c>
    </row>
    <row r="3110" spans="1:126">
      <c r="A3110" s="13">
        <v>3109</v>
      </c>
      <c r="B3110" s="9" t="s">
        <v>135</v>
      </c>
      <c r="C3110" s="9" t="str">
        <f>VLOOKUP(B3110,Metadata!$M$2:$N$6,2,FALSE)</f>
        <v>Permanent Employee</v>
      </c>
      <c r="D3110" s="9" t="s">
        <v>159</v>
      </c>
      <c r="E3110" s="9" t="s">
        <v>137</v>
      </c>
      <c r="F3110" s="9" t="s">
        <v>138</v>
      </c>
      <c r="G3110" s="9" t="s">
        <v>160</v>
      </c>
      <c r="H3110" s="9" t="str">
        <f>IF(G3110="","",VLOOKUP(G3110,Metadata!$J$2:$K$22,2,FALSE))</f>
        <v>Centre</v>
      </c>
      <c r="I3110" s="9" t="s">
        <v>138</v>
      </c>
      <c r="J3110" s="9" t="str">
        <f>IF(I3110="","",VLOOKUP(I3110,Metadata!$P$2:$Q$43,2,FALSE))</f>
        <v>Europe</v>
      </c>
      <c r="K3110" s="9" t="str">
        <f t="shared" si="0"/>
        <v>Portugal</v>
      </c>
      <c r="L3110" s="9" t="s">
        <v>160</v>
      </c>
      <c r="M3110" s="9" t="str">
        <f>IF(L3110="","",VLOOKUP(L3110,Metadata!$J$2:$K$22,2,FALSE))</f>
        <v>Centre</v>
      </c>
      <c r="N3110" s="9" t="s">
        <v>141</v>
      </c>
      <c r="O3110" s="9" t="s">
        <v>137</v>
      </c>
      <c r="P3110" s="9" t="s">
        <v>191</v>
      </c>
      <c r="Q3110" s="10" t="str">
        <f t="shared" si="1"/>
        <v>Remote Job (full or flexible)</v>
      </c>
      <c r="R3110" s="10">
        <v>5</v>
      </c>
      <c r="S3110" s="9" t="s">
        <v>192</v>
      </c>
      <c r="T3110" s="9" t="s">
        <v>137</v>
      </c>
      <c r="U3110" s="9" t="str">
        <f>IF(S3110&lt;&gt;"",S3110,IF(T3110&lt;&gt;"",VLOOKUP(T3110,Metadata!$S$2:$T$228,2,FALSE),""))</f>
        <v>Back-End Developer</v>
      </c>
      <c r="V3110" s="9" t="s">
        <v>144</v>
      </c>
      <c r="W3110" s="9" t="s">
        <v>137</v>
      </c>
      <c r="X3110" s="9" t="s">
        <v>145</v>
      </c>
      <c r="Y3110" s="9" t="s">
        <v>137</v>
      </c>
      <c r="Z3110" s="9" t="s">
        <v>224</v>
      </c>
      <c r="AA3110" s="9" t="s">
        <v>137</v>
      </c>
      <c r="AB3110" s="9" t="s">
        <v>253</v>
      </c>
      <c r="AC3110" s="9" t="s">
        <v>147</v>
      </c>
      <c r="AD3110" s="9" t="s">
        <v>148</v>
      </c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 t="s">
        <v>167</v>
      </c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10"/>
      <c r="CB3110" s="10" t="str">
        <f t="shared" si="5"/>
        <v/>
      </c>
      <c r="CC3110" s="10"/>
      <c r="CD3110" s="9" t="str">
        <f t="shared" si="2"/>
        <v/>
      </c>
      <c r="CE3110" s="9" t="s">
        <v>168</v>
      </c>
      <c r="CF3110" s="9" t="s">
        <v>220</v>
      </c>
      <c r="CG3110" s="9">
        <f>IF(CF3110="","",VLOOKUP(CF3110,Metadata!$D$2:$H$20,2,FALSE))</f>
        <v>27500</v>
      </c>
      <c r="CH3110" s="9">
        <f>IF(CF3110="","",VLOOKUP(CF3110,Metadata!$D$2:$H$20,4,FALSE))</f>
        <v>25000</v>
      </c>
      <c r="CI3110" s="9">
        <f>IF(CF3110="","",VLOOKUP(CF3110,Metadata!$D$2:$H$20,5,FALSE))</f>
        <v>30000</v>
      </c>
      <c r="CJ3110" s="9">
        <f t="shared" si="3"/>
        <v>27500</v>
      </c>
      <c r="CK3110" s="9" t="s">
        <v>221</v>
      </c>
      <c r="CL3110" s="10">
        <v>5</v>
      </c>
      <c r="CM3110" s="10">
        <v>4</v>
      </c>
      <c r="CN3110" s="10">
        <v>6</v>
      </c>
      <c r="CO3110" s="10">
        <v>7</v>
      </c>
      <c r="CP3110" s="10">
        <v>6</v>
      </c>
      <c r="CQ3110" s="10">
        <v>6</v>
      </c>
      <c r="CR3110" s="10">
        <v>4</v>
      </c>
      <c r="CS3110" s="10">
        <v>4</v>
      </c>
      <c r="CT3110" s="10">
        <v>5</v>
      </c>
      <c r="CU3110" s="10">
        <v>5</v>
      </c>
      <c r="CV3110" s="10">
        <v>4</v>
      </c>
      <c r="CW3110" s="10">
        <v>4</v>
      </c>
      <c r="CX3110" s="10">
        <v>5</v>
      </c>
      <c r="CY3110" s="10">
        <v>5</v>
      </c>
      <c r="CZ3110" s="10">
        <v>5</v>
      </c>
      <c r="DA3110" s="10">
        <v>6</v>
      </c>
      <c r="DB3110" s="10">
        <v>6</v>
      </c>
      <c r="DC3110" s="10">
        <v>7</v>
      </c>
      <c r="DD3110" s="10">
        <v>4</v>
      </c>
      <c r="DE3110" s="10">
        <v>6</v>
      </c>
      <c r="DF3110" s="10">
        <v>5</v>
      </c>
      <c r="DG3110" s="10">
        <v>6</v>
      </c>
      <c r="DH3110" s="10">
        <v>5</v>
      </c>
      <c r="DI3110" s="10">
        <v>6</v>
      </c>
      <c r="DJ3110" s="10">
        <v>2</v>
      </c>
      <c r="DK3110" s="10">
        <v>4</v>
      </c>
      <c r="DL3110" s="10">
        <v>5</v>
      </c>
      <c r="DM3110" s="9" t="s">
        <v>154</v>
      </c>
      <c r="DN3110" s="10">
        <v>1991</v>
      </c>
      <c r="DO3110" s="9">
        <f t="shared" si="9"/>
        <v>30</v>
      </c>
      <c r="DP3110" s="9" t="s">
        <v>155</v>
      </c>
      <c r="DQ3110" s="9" t="s">
        <v>202</v>
      </c>
      <c r="DR3110" s="9" t="s">
        <v>157</v>
      </c>
      <c r="DS3110" s="9" t="s">
        <v>137</v>
      </c>
      <c r="DT3110" s="9" t="s">
        <v>900</v>
      </c>
      <c r="DU3110" s="9" t="s">
        <v>168</v>
      </c>
      <c r="DV3110" s="9" t="str">
        <f>VLOOKUP(DU3110,Metadata!$B$2:$C$7,2,FALSE)</f>
        <v>0 - 3 years</v>
      </c>
    </row>
    <row r="3111" spans="1:126">
      <c r="A3111" s="13">
        <v>3110</v>
      </c>
      <c r="B3111" s="9" t="s">
        <v>135</v>
      </c>
      <c r="C3111" s="9" t="str">
        <f>VLOOKUP(B3111,Metadata!$M$2:$N$6,2,FALSE)</f>
        <v>Permanent Employee</v>
      </c>
      <c r="D3111" s="9" t="s">
        <v>136</v>
      </c>
      <c r="E3111" s="9" t="s">
        <v>137</v>
      </c>
      <c r="F3111" s="9" t="s">
        <v>138</v>
      </c>
      <c r="G3111" s="9" t="s">
        <v>172</v>
      </c>
      <c r="H3111" s="9" t="str">
        <f>IF(G3111="","",VLOOKUP(G3111,Metadata!$J$2:$K$22,2,FALSE))</f>
        <v>Porto Metropolitan Area</v>
      </c>
      <c r="I3111" s="9" t="s">
        <v>138</v>
      </c>
      <c r="J3111" s="9" t="str">
        <f>IF(I3111="","",VLOOKUP(I3111,Metadata!$P$2:$Q$43,2,FALSE))</f>
        <v>Europe</v>
      </c>
      <c r="K3111" s="9" t="str">
        <f t="shared" si="0"/>
        <v>Portugal</v>
      </c>
      <c r="L3111" s="9" t="s">
        <v>172</v>
      </c>
      <c r="M3111" s="9" t="str">
        <f>IF(L3111="","",VLOOKUP(L3111,Metadata!$J$2:$K$22,2,FALSE))</f>
        <v>Porto Metropolitan Area</v>
      </c>
      <c r="N3111" s="9" t="s">
        <v>141</v>
      </c>
      <c r="O3111" s="9" t="s">
        <v>137</v>
      </c>
      <c r="P3111" s="9" t="s">
        <v>191</v>
      </c>
      <c r="Q3111" s="10" t="str">
        <f t="shared" si="1"/>
        <v>Remote Job (full or flexible)</v>
      </c>
      <c r="R3111" s="10">
        <v>7</v>
      </c>
      <c r="S3111" s="9" t="s">
        <v>249</v>
      </c>
      <c r="T3111" s="9" t="s">
        <v>137</v>
      </c>
      <c r="U3111" s="9" t="str">
        <f>IF(S3111&lt;&gt;"",S3111,IF(T3111&lt;&gt;"",VLOOKUP(T3111,Metadata!$S$2:$T$228,2,FALSE),""))</f>
        <v>Business Applications (BI/CRM/ERP)</v>
      </c>
      <c r="V3111" s="9" t="s">
        <v>276</v>
      </c>
      <c r="W3111" s="9" t="s">
        <v>137</v>
      </c>
      <c r="X3111" s="9" t="s">
        <v>208</v>
      </c>
      <c r="Y3111" s="9" t="s">
        <v>137</v>
      </c>
      <c r="Z3111" s="9" t="s">
        <v>184</v>
      </c>
      <c r="AA3111" s="9" t="s">
        <v>137</v>
      </c>
      <c r="AB3111" s="9" t="s">
        <v>137</v>
      </c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 t="s">
        <v>461</v>
      </c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 t="s">
        <v>150</v>
      </c>
      <c r="BZ3111" s="9" t="s">
        <v>137</v>
      </c>
      <c r="CA3111" s="10"/>
      <c r="CB3111" s="10" t="str">
        <f t="shared" si="5"/>
        <v/>
      </c>
      <c r="CC3111" s="10"/>
      <c r="CD3111" s="9" t="str">
        <f t="shared" si="2"/>
        <v/>
      </c>
      <c r="CE3111" s="9" t="s">
        <v>168</v>
      </c>
      <c r="CF3111" s="9" t="s">
        <v>225</v>
      </c>
      <c r="CG3111" s="9">
        <f>IF(CF3111="","",VLOOKUP(CF3111,Metadata!$D$2:$H$20,2,FALSE))</f>
        <v>22500</v>
      </c>
      <c r="CH3111" s="9">
        <f>IF(CF3111="","",VLOOKUP(CF3111,Metadata!$D$2:$H$20,4,FALSE))</f>
        <v>20000</v>
      </c>
      <c r="CI3111" s="9">
        <f>IF(CF3111="","",VLOOKUP(CF3111,Metadata!$D$2:$H$20,5,FALSE))</f>
        <v>25000</v>
      </c>
      <c r="CJ3111" s="9">
        <f t="shared" si="3"/>
        <v>22500</v>
      </c>
      <c r="CK3111" s="9" t="s">
        <v>153</v>
      </c>
      <c r="CL3111" s="10">
        <v>5</v>
      </c>
      <c r="CM3111" s="10">
        <v>3</v>
      </c>
      <c r="CN3111" s="10">
        <v>7</v>
      </c>
      <c r="CO3111" s="10">
        <v>7</v>
      </c>
      <c r="CP3111" s="10">
        <v>5</v>
      </c>
      <c r="CQ3111" s="10">
        <v>7</v>
      </c>
      <c r="CR3111" s="10">
        <v>7</v>
      </c>
      <c r="CS3111" s="10">
        <v>7</v>
      </c>
      <c r="CT3111" s="10">
        <v>7</v>
      </c>
      <c r="CU3111" s="10">
        <v>7</v>
      </c>
      <c r="CV3111" s="10">
        <v>7</v>
      </c>
      <c r="CW3111" s="10">
        <v>5</v>
      </c>
      <c r="CX3111" s="10">
        <v>7</v>
      </c>
      <c r="CY3111" s="10">
        <v>7</v>
      </c>
      <c r="CZ3111" s="10">
        <v>7</v>
      </c>
      <c r="DA3111" s="10">
        <v>7</v>
      </c>
      <c r="DB3111" s="10">
        <v>7</v>
      </c>
      <c r="DC3111" s="10">
        <v>7</v>
      </c>
      <c r="DD3111" s="10">
        <v>6</v>
      </c>
      <c r="DE3111" s="10">
        <v>7</v>
      </c>
      <c r="DF3111" s="10">
        <v>7</v>
      </c>
      <c r="DG3111" s="10">
        <v>7</v>
      </c>
      <c r="DH3111" s="10">
        <v>7</v>
      </c>
      <c r="DI3111" s="10">
        <v>7</v>
      </c>
      <c r="DJ3111" s="10">
        <v>7</v>
      </c>
      <c r="DK3111" s="10">
        <v>7</v>
      </c>
      <c r="DL3111" s="10">
        <v>7</v>
      </c>
      <c r="DM3111" s="9" t="s">
        <v>154</v>
      </c>
      <c r="DN3111" s="10">
        <v>1992</v>
      </c>
      <c r="DO3111" s="9">
        <f t="shared" si="9"/>
        <v>29</v>
      </c>
      <c r="DP3111" s="9" t="s">
        <v>155</v>
      </c>
      <c r="DQ3111" s="9" t="s">
        <v>202</v>
      </c>
      <c r="DR3111" s="9" t="s">
        <v>170</v>
      </c>
      <c r="DS3111" s="9" t="s">
        <v>137</v>
      </c>
      <c r="DT3111" s="9" t="s">
        <v>900</v>
      </c>
      <c r="DU3111" s="9" t="s">
        <v>158</v>
      </c>
      <c r="DV3111" s="9" t="str">
        <f>VLOOKUP(DU3111,Metadata!$B$2:$C$7,2,FALSE)</f>
        <v>6+ years</v>
      </c>
    </row>
    <row r="3112" spans="1:126">
      <c r="A3112" s="13">
        <v>3111</v>
      </c>
      <c r="B3112" s="9" t="s">
        <v>135</v>
      </c>
      <c r="C3112" s="9" t="str">
        <f>VLOOKUP(B3112,Metadata!$M$2:$N$6,2,FALSE)</f>
        <v>Permanent Employee</v>
      </c>
      <c r="D3112" s="9" t="s">
        <v>136</v>
      </c>
      <c r="E3112" s="9" t="s">
        <v>137</v>
      </c>
      <c r="F3112" s="9" t="s">
        <v>138</v>
      </c>
      <c r="G3112" s="9" t="s">
        <v>172</v>
      </c>
      <c r="H3112" s="9" t="str">
        <f>IF(G3112="","",VLOOKUP(G3112,Metadata!$J$2:$K$22,2,FALSE))</f>
        <v>Porto Metropolitan Area</v>
      </c>
      <c r="I3112" s="9" t="s">
        <v>138</v>
      </c>
      <c r="J3112" s="9" t="str">
        <f>IF(I3112="","",VLOOKUP(I3112,Metadata!$P$2:$Q$43,2,FALSE))</f>
        <v>Europe</v>
      </c>
      <c r="K3112" s="9" t="str">
        <f t="shared" si="0"/>
        <v>Portugal</v>
      </c>
      <c r="L3112" s="9" t="s">
        <v>172</v>
      </c>
      <c r="M3112" s="9" t="str">
        <f>IF(L3112="","",VLOOKUP(L3112,Metadata!$J$2:$K$22,2,FALSE))</f>
        <v>Porto Metropolitan Area</v>
      </c>
      <c r="N3112" s="9" t="s">
        <v>141</v>
      </c>
      <c r="O3112" s="9" t="s">
        <v>137</v>
      </c>
      <c r="P3112" s="9" t="s">
        <v>191</v>
      </c>
      <c r="Q3112" s="10" t="str">
        <f t="shared" si="1"/>
        <v>Remote Job (full or flexible)</v>
      </c>
      <c r="R3112" s="10">
        <v>7</v>
      </c>
      <c r="S3112" s="9" t="s">
        <v>216</v>
      </c>
      <c r="T3112" s="9" t="s">
        <v>137</v>
      </c>
      <c r="U3112" s="9" t="str">
        <f>IF(S3112&lt;&gt;"",S3112,IF(T3112&lt;&gt;"",VLOOKUP(T3112,Metadata!$S$2:$T$228,2,FALSE),""))</f>
        <v>Front-End Developer</v>
      </c>
      <c r="V3112" s="9" t="s">
        <v>207</v>
      </c>
      <c r="W3112" s="9" t="s">
        <v>137</v>
      </c>
      <c r="X3112" s="9" t="s">
        <v>163</v>
      </c>
      <c r="Y3112" s="9" t="s">
        <v>137</v>
      </c>
      <c r="Z3112" s="9" t="s">
        <v>193</v>
      </c>
      <c r="AA3112" s="9" t="s">
        <v>165</v>
      </c>
      <c r="AB3112" s="9" t="s">
        <v>137</v>
      </c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 t="s">
        <v>186</v>
      </c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10"/>
      <c r="CB3112" s="10" t="str">
        <f t="shared" si="5"/>
        <v/>
      </c>
      <c r="CC3112" s="10"/>
      <c r="CD3112" s="9" t="str">
        <f t="shared" si="2"/>
        <v/>
      </c>
      <c r="CE3112" s="9" t="s">
        <v>168</v>
      </c>
      <c r="CF3112" s="9" t="s">
        <v>254</v>
      </c>
      <c r="CG3112" s="9">
        <f>IF(CF3112="","",VLOOKUP(CF3112,Metadata!$D$2:$H$20,2,FALSE))</f>
        <v>37500</v>
      </c>
      <c r="CH3112" s="9">
        <f>IF(CF3112="","",VLOOKUP(CF3112,Metadata!$D$2:$H$20,4,FALSE))</f>
        <v>35000</v>
      </c>
      <c r="CI3112" s="9">
        <f>IF(CF3112="","",VLOOKUP(CF3112,Metadata!$D$2:$H$20,5,FALSE))</f>
        <v>40000</v>
      </c>
      <c r="CJ3112" s="9">
        <f t="shared" si="3"/>
        <v>37500</v>
      </c>
      <c r="CK3112" s="9" t="s">
        <v>221</v>
      </c>
      <c r="CL3112" s="10">
        <v>1</v>
      </c>
      <c r="CM3112" s="10">
        <v>5</v>
      </c>
      <c r="CN3112" s="10">
        <v>7</v>
      </c>
      <c r="CO3112" s="10">
        <v>7</v>
      </c>
      <c r="CP3112" s="10">
        <v>7</v>
      </c>
      <c r="CQ3112" s="10">
        <v>7</v>
      </c>
      <c r="CR3112" s="10">
        <v>7</v>
      </c>
      <c r="CS3112" s="10">
        <v>7</v>
      </c>
      <c r="CT3112" s="10">
        <v>7</v>
      </c>
      <c r="CU3112" s="10">
        <v>3</v>
      </c>
      <c r="CV3112" s="10">
        <v>3</v>
      </c>
      <c r="CW3112" s="10">
        <v>3</v>
      </c>
      <c r="CX3112" s="10">
        <v>7</v>
      </c>
      <c r="CY3112" s="10">
        <v>4</v>
      </c>
      <c r="CZ3112" s="10">
        <v>7</v>
      </c>
      <c r="DA3112" s="10">
        <v>7</v>
      </c>
      <c r="DB3112" s="10">
        <v>7</v>
      </c>
      <c r="DC3112" s="10">
        <v>7</v>
      </c>
      <c r="DD3112" s="10">
        <v>7</v>
      </c>
      <c r="DE3112" s="10">
        <v>7</v>
      </c>
      <c r="DF3112" s="10">
        <v>7</v>
      </c>
      <c r="DG3112" s="10">
        <v>7</v>
      </c>
      <c r="DH3112" s="10">
        <v>7</v>
      </c>
      <c r="DI3112" s="10">
        <v>7</v>
      </c>
      <c r="DJ3112" s="10">
        <v>7</v>
      </c>
      <c r="DK3112" s="10">
        <v>7</v>
      </c>
      <c r="DL3112" s="10">
        <v>7</v>
      </c>
      <c r="DM3112" s="9" t="s">
        <v>154</v>
      </c>
      <c r="DN3112" s="10">
        <v>1991</v>
      </c>
      <c r="DO3112" s="9">
        <f t="shared" si="9"/>
        <v>30</v>
      </c>
      <c r="DP3112" s="9" t="s">
        <v>155</v>
      </c>
      <c r="DQ3112" s="9" t="s">
        <v>156</v>
      </c>
      <c r="DR3112" s="9" t="s">
        <v>170</v>
      </c>
      <c r="DS3112" s="9" t="s">
        <v>137</v>
      </c>
      <c r="DT3112" s="9" t="s">
        <v>900</v>
      </c>
      <c r="DU3112" s="9" t="s">
        <v>203</v>
      </c>
      <c r="DV3112" s="9" t="str">
        <f>VLOOKUP(DU3112,Metadata!$B$2:$C$7,2,FALSE)</f>
        <v>6+ years</v>
      </c>
    </row>
    <row r="3113" spans="1:126">
      <c r="A3113" s="13">
        <v>3112</v>
      </c>
      <c r="B3113" s="9" t="s">
        <v>135</v>
      </c>
      <c r="C3113" s="9" t="str">
        <f>VLOOKUP(B3113,Metadata!$M$2:$N$6,2,FALSE)</f>
        <v>Permanent Employee</v>
      </c>
      <c r="D3113" s="9" t="s">
        <v>136</v>
      </c>
      <c r="E3113" s="9" t="s">
        <v>137</v>
      </c>
      <c r="F3113" s="9" t="s">
        <v>138</v>
      </c>
      <c r="G3113" s="9" t="s">
        <v>140</v>
      </c>
      <c r="H3113" s="9" t="str">
        <f>IF(G3113="","",VLOOKUP(G3113,Metadata!$J$2:$K$22,2,FALSE))</f>
        <v>Lisbon Metropolitan Area</v>
      </c>
      <c r="I3113" s="9" t="s">
        <v>228</v>
      </c>
      <c r="J3113" s="9" t="str">
        <f>IF(I3113="","",VLOOKUP(I3113,Metadata!$P$2:$Q$43,2,FALSE))</f>
        <v>Europe</v>
      </c>
      <c r="K3113" s="9" t="str">
        <f t="shared" si="0"/>
        <v>International</v>
      </c>
      <c r="L3113" s="9" t="s">
        <v>137</v>
      </c>
      <c r="M3113" s="9" t="str">
        <f>IF(L3113="","",VLOOKUP(L3113,Metadata!$J$2:$K$22,2,FALSE))</f>
        <v/>
      </c>
      <c r="N3113" s="9" t="s">
        <v>141</v>
      </c>
      <c r="O3113" s="9" t="s">
        <v>137</v>
      </c>
      <c r="P3113" s="9" t="s">
        <v>191</v>
      </c>
      <c r="Q3113" s="10" t="str">
        <f t="shared" si="1"/>
        <v>Remote Job (full or flexible)</v>
      </c>
      <c r="R3113" s="10">
        <v>5</v>
      </c>
      <c r="S3113" s="9" t="s">
        <v>192</v>
      </c>
      <c r="T3113" s="9" t="s">
        <v>137</v>
      </c>
      <c r="U3113" s="9" t="str">
        <f>IF(S3113&lt;&gt;"",S3113,IF(T3113&lt;&gt;"",VLOOKUP(T3113,Metadata!$S$2:$T$228,2,FALSE),""))</f>
        <v>Back-End Developer</v>
      </c>
      <c r="V3113" s="9" t="s">
        <v>279</v>
      </c>
      <c r="W3113" s="9" t="s">
        <v>137</v>
      </c>
      <c r="X3113" s="9" t="s">
        <v>145</v>
      </c>
      <c r="Y3113" s="9" t="s">
        <v>137</v>
      </c>
      <c r="Z3113" s="9" t="s">
        <v>146</v>
      </c>
      <c r="AA3113" s="9" t="s">
        <v>137</v>
      </c>
      <c r="AB3113" s="9" t="s">
        <v>253</v>
      </c>
      <c r="AC3113" s="9" t="s">
        <v>147</v>
      </c>
      <c r="AD3113" s="9"/>
      <c r="AE3113" s="9"/>
      <c r="AF3113" s="9"/>
      <c r="AG3113" s="9"/>
      <c r="AH3113" s="9"/>
      <c r="AI3113" s="9"/>
      <c r="AJ3113" s="9"/>
      <c r="AK3113" s="9" t="s">
        <v>302</v>
      </c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 t="s">
        <v>178</v>
      </c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 t="s">
        <v>303</v>
      </c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10"/>
      <c r="CB3113" s="10" t="str">
        <f t="shared" si="5"/>
        <v/>
      </c>
      <c r="CC3113" s="10"/>
      <c r="CD3113" s="9" t="str">
        <f t="shared" si="2"/>
        <v/>
      </c>
      <c r="CE3113" s="9" t="s">
        <v>168</v>
      </c>
      <c r="CF3113" s="9" t="s">
        <v>254</v>
      </c>
      <c r="CG3113" s="9">
        <f>IF(CF3113="","",VLOOKUP(CF3113,Metadata!$D$2:$H$20,2,FALSE))</f>
        <v>37500</v>
      </c>
      <c r="CH3113" s="9">
        <f>IF(CF3113="","",VLOOKUP(CF3113,Metadata!$D$2:$H$20,4,FALSE))</f>
        <v>35000</v>
      </c>
      <c r="CI3113" s="9">
        <f>IF(CF3113="","",VLOOKUP(CF3113,Metadata!$D$2:$H$20,5,FALSE))</f>
        <v>40000</v>
      </c>
      <c r="CJ3113" s="9">
        <f t="shared" si="3"/>
        <v>37500</v>
      </c>
      <c r="CK3113" s="9" t="s">
        <v>201</v>
      </c>
      <c r="CL3113" s="10">
        <v>3</v>
      </c>
      <c r="CM3113" s="10">
        <v>4</v>
      </c>
      <c r="CN3113" s="10">
        <v>6</v>
      </c>
      <c r="CO3113" s="10">
        <v>5</v>
      </c>
      <c r="CP3113" s="10">
        <v>6</v>
      </c>
      <c r="CQ3113" s="10">
        <v>7</v>
      </c>
      <c r="CR3113" s="10">
        <v>5</v>
      </c>
      <c r="CS3113" s="10">
        <v>6</v>
      </c>
      <c r="CT3113" s="10">
        <v>7</v>
      </c>
      <c r="CU3113" s="10">
        <v>5</v>
      </c>
      <c r="CV3113" s="10">
        <v>6</v>
      </c>
      <c r="CW3113" s="10">
        <v>5</v>
      </c>
      <c r="CX3113" s="10">
        <v>6</v>
      </c>
      <c r="CY3113" s="10">
        <v>7</v>
      </c>
      <c r="CZ3113" s="10">
        <v>6</v>
      </c>
      <c r="DA3113" s="10">
        <v>6</v>
      </c>
      <c r="DB3113" s="10">
        <v>4</v>
      </c>
      <c r="DC3113" s="10">
        <v>6</v>
      </c>
      <c r="DD3113" s="10">
        <v>1</v>
      </c>
      <c r="DE3113" s="10">
        <v>5</v>
      </c>
      <c r="DF3113" s="10">
        <v>6</v>
      </c>
      <c r="DG3113" s="10">
        <v>7</v>
      </c>
      <c r="DH3113" s="10">
        <v>7</v>
      </c>
      <c r="DI3113" s="10">
        <v>6</v>
      </c>
      <c r="DJ3113" s="10">
        <v>5</v>
      </c>
      <c r="DK3113" s="10">
        <v>6</v>
      </c>
      <c r="DL3113" s="10">
        <v>7</v>
      </c>
      <c r="DM3113" s="9" t="s">
        <v>296</v>
      </c>
      <c r="DN3113" s="10">
        <v>1980</v>
      </c>
      <c r="DO3113" s="9">
        <f t="shared" si="9"/>
        <v>41</v>
      </c>
      <c r="DP3113" s="9" t="s">
        <v>155</v>
      </c>
      <c r="DQ3113" s="9" t="s">
        <v>202</v>
      </c>
      <c r="DR3113" s="9" t="s">
        <v>170</v>
      </c>
      <c r="DS3113" s="9" t="s">
        <v>137</v>
      </c>
      <c r="DT3113" s="9" t="s">
        <v>900</v>
      </c>
      <c r="DU3113" s="9" t="s">
        <v>158</v>
      </c>
      <c r="DV3113" s="9" t="str">
        <f>VLOOKUP(DU3113,Metadata!$B$2:$C$7,2,FALSE)</f>
        <v>6+ years</v>
      </c>
    </row>
    <row r="3114" spans="1:126">
      <c r="A3114" s="13">
        <v>3113</v>
      </c>
      <c r="B3114" s="9" t="s">
        <v>135</v>
      </c>
      <c r="C3114" s="9" t="str">
        <f>VLOOKUP(B3114,Metadata!$M$2:$N$6,2,FALSE)</f>
        <v>Permanent Employee</v>
      </c>
      <c r="D3114" s="9" t="s">
        <v>136</v>
      </c>
      <c r="E3114" s="9" t="s">
        <v>137</v>
      </c>
      <c r="F3114" s="9" t="s">
        <v>138</v>
      </c>
      <c r="G3114" s="9" t="s">
        <v>265</v>
      </c>
      <c r="H3114" s="9" t="str">
        <f>IF(G3114="","",VLOOKUP(G3114,Metadata!$J$2:$K$22,2,FALSE))</f>
        <v>Azores and Madeira</v>
      </c>
      <c r="I3114" s="9" t="s">
        <v>138</v>
      </c>
      <c r="J3114" s="9" t="str">
        <f>IF(I3114="","",VLOOKUP(I3114,Metadata!$P$2:$Q$43,2,FALSE))</f>
        <v>Europe</v>
      </c>
      <c r="K3114" s="9" t="str">
        <f t="shared" si="0"/>
        <v>Portugal</v>
      </c>
      <c r="L3114" s="9" t="s">
        <v>265</v>
      </c>
      <c r="M3114" s="9" t="str">
        <f>IF(L3114="","",VLOOKUP(L3114,Metadata!$J$2:$K$22,2,FALSE))</f>
        <v>Azores and Madeira</v>
      </c>
      <c r="N3114" s="9" t="s">
        <v>205</v>
      </c>
      <c r="O3114" s="9" t="s">
        <v>137</v>
      </c>
      <c r="P3114" s="9" t="s">
        <v>137</v>
      </c>
      <c r="Q3114" s="10" t="str">
        <f t="shared" si="1"/>
        <v>Full Office Job</v>
      </c>
      <c r="R3114" s="10">
        <v>6</v>
      </c>
      <c r="S3114" s="9" t="s">
        <v>192</v>
      </c>
      <c r="T3114" s="9" t="s">
        <v>137</v>
      </c>
      <c r="U3114" s="9" t="str">
        <f>IF(S3114&lt;&gt;"",S3114,IF(T3114&lt;&gt;"",VLOOKUP(T3114,Metadata!$S$2:$T$228,2,FALSE),""))</f>
        <v>Back-End Developer</v>
      </c>
      <c r="V3114" s="9" t="s">
        <v>144</v>
      </c>
      <c r="W3114" s="9" t="s">
        <v>137</v>
      </c>
      <c r="X3114" s="9" t="s">
        <v>145</v>
      </c>
      <c r="Y3114" s="9" t="s">
        <v>137</v>
      </c>
      <c r="Z3114" s="9" t="s">
        <v>184</v>
      </c>
      <c r="AA3114" s="9" t="s">
        <v>137</v>
      </c>
      <c r="AB3114" s="9" t="s">
        <v>137</v>
      </c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 t="s">
        <v>488</v>
      </c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 t="s">
        <v>150</v>
      </c>
      <c r="BZ3114" s="9" t="s">
        <v>137</v>
      </c>
      <c r="CA3114" s="10"/>
      <c r="CB3114" s="10" t="str">
        <f t="shared" si="5"/>
        <v/>
      </c>
      <c r="CC3114" s="10"/>
      <c r="CD3114" s="9" t="str">
        <f t="shared" si="2"/>
        <v/>
      </c>
      <c r="CE3114" s="9" t="s">
        <v>151</v>
      </c>
      <c r="CF3114" s="9" t="s">
        <v>188</v>
      </c>
      <c r="CG3114" s="9">
        <f>IF(CF3114="","",VLOOKUP(CF3114,Metadata!$D$2:$H$20,2,FALSE))</f>
        <v>17500</v>
      </c>
      <c r="CH3114" s="9">
        <f>IF(CF3114="","",VLOOKUP(CF3114,Metadata!$D$2:$H$20,4,FALSE))</f>
        <v>15000</v>
      </c>
      <c r="CI3114" s="9">
        <f>IF(CF3114="","",VLOOKUP(CF3114,Metadata!$D$2:$H$20,5,FALSE))</f>
        <v>20000</v>
      </c>
      <c r="CJ3114" s="9">
        <f t="shared" si="3"/>
        <v>17500</v>
      </c>
      <c r="CK3114" s="9" t="s">
        <v>153</v>
      </c>
      <c r="CL3114" s="10">
        <v>1</v>
      </c>
      <c r="CM3114" s="10">
        <v>5</v>
      </c>
      <c r="CN3114" s="10">
        <v>7</v>
      </c>
      <c r="CO3114" s="10">
        <v>7</v>
      </c>
      <c r="CP3114" s="10">
        <v>7</v>
      </c>
      <c r="CQ3114" s="10">
        <v>7</v>
      </c>
      <c r="CR3114" s="10">
        <v>7</v>
      </c>
      <c r="CS3114" s="10">
        <v>7</v>
      </c>
      <c r="CT3114" s="10">
        <v>7</v>
      </c>
      <c r="CU3114" s="10">
        <v>4</v>
      </c>
      <c r="CV3114" s="10">
        <v>6</v>
      </c>
      <c r="CW3114" s="10">
        <v>3</v>
      </c>
      <c r="CX3114" s="10">
        <v>5</v>
      </c>
      <c r="CY3114" s="10">
        <v>6</v>
      </c>
      <c r="CZ3114" s="10">
        <v>7</v>
      </c>
      <c r="DA3114" s="10">
        <v>3</v>
      </c>
      <c r="DB3114" s="10">
        <v>3</v>
      </c>
      <c r="DC3114" s="10">
        <v>4</v>
      </c>
      <c r="DD3114" s="10">
        <v>1</v>
      </c>
      <c r="DE3114" s="10">
        <v>6</v>
      </c>
      <c r="DF3114" s="10">
        <v>6</v>
      </c>
      <c r="DG3114" s="10">
        <v>7</v>
      </c>
      <c r="DH3114" s="10">
        <v>5</v>
      </c>
      <c r="DI3114" s="10">
        <v>7</v>
      </c>
      <c r="DJ3114" s="10">
        <v>6</v>
      </c>
      <c r="DK3114" s="10">
        <v>7</v>
      </c>
      <c r="DL3114" s="10">
        <v>7</v>
      </c>
      <c r="DM3114" s="9" t="s">
        <v>154</v>
      </c>
      <c r="DN3114" s="10">
        <v>1989</v>
      </c>
      <c r="DO3114" s="9">
        <f t="shared" si="9"/>
        <v>32</v>
      </c>
      <c r="DP3114" s="9" t="s">
        <v>155</v>
      </c>
      <c r="DQ3114" s="9" t="s">
        <v>156</v>
      </c>
      <c r="DR3114" s="9" t="s">
        <v>137</v>
      </c>
      <c r="DS3114" s="9" t="s">
        <v>910</v>
      </c>
      <c r="DT3114" s="9" t="s">
        <v>900</v>
      </c>
      <c r="DU3114" s="9" t="s">
        <v>158</v>
      </c>
      <c r="DV3114" s="9" t="str">
        <f>VLOOKUP(DU3114,Metadata!$B$2:$C$7,2,FALSE)</f>
        <v>6+ years</v>
      </c>
    </row>
    <row r="3115" spans="1:126">
      <c r="A3115" s="13">
        <v>3114</v>
      </c>
      <c r="B3115" s="9" t="s">
        <v>135</v>
      </c>
      <c r="C3115" s="9" t="str">
        <f>VLOOKUP(B3115,Metadata!$M$2:$N$6,2,FALSE)</f>
        <v>Permanent Employee</v>
      </c>
      <c r="D3115" s="9" t="s">
        <v>159</v>
      </c>
      <c r="E3115" s="9" t="s">
        <v>137</v>
      </c>
      <c r="F3115" s="9" t="s">
        <v>138</v>
      </c>
      <c r="G3115" s="9" t="s">
        <v>140</v>
      </c>
      <c r="H3115" s="9" t="str">
        <f>IF(G3115="","",VLOOKUP(G3115,Metadata!$J$2:$K$22,2,FALSE))</f>
        <v>Lisbon Metropolitan Area</v>
      </c>
      <c r="I3115" s="9" t="s">
        <v>138</v>
      </c>
      <c r="J3115" s="9" t="str">
        <f>IF(I3115="","",VLOOKUP(I3115,Metadata!$P$2:$Q$43,2,FALSE))</f>
        <v>Europe</v>
      </c>
      <c r="K3115" s="9" t="str">
        <f t="shared" si="0"/>
        <v>Portugal</v>
      </c>
      <c r="L3115" s="9" t="s">
        <v>140</v>
      </c>
      <c r="M3115" s="9" t="str">
        <f>IF(L3115="","",VLOOKUP(L3115,Metadata!$J$2:$K$22,2,FALSE))</f>
        <v>Lisbon Metropolitan Area</v>
      </c>
      <c r="N3115" s="9" t="s">
        <v>141</v>
      </c>
      <c r="O3115" s="9" t="s">
        <v>137</v>
      </c>
      <c r="P3115" s="9" t="s">
        <v>191</v>
      </c>
      <c r="Q3115" s="10" t="str">
        <f t="shared" si="1"/>
        <v>Remote Job (full or flexible)</v>
      </c>
      <c r="R3115" s="10">
        <v>5</v>
      </c>
      <c r="S3115" s="9" t="s">
        <v>161</v>
      </c>
      <c r="T3115" s="9" t="s">
        <v>137</v>
      </c>
      <c r="U3115" s="9" t="str">
        <f>IF(S3115&lt;&gt;"",S3115,IF(T3115&lt;&gt;"",VLOOKUP(T3115,Metadata!$S$2:$T$228,2,FALSE),""))</f>
        <v>Full-Stack Developer</v>
      </c>
      <c r="V3115" s="9" t="s">
        <v>323</v>
      </c>
      <c r="W3115" s="9" t="s">
        <v>137</v>
      </c>
      <c r="X3115" s="9" t="s">
        <v>145</v>
      </c>
      <c r="Y3115" s="9" t="s">
        <v>137</v>
      </c>
      <c r="Z3115" s="9" t="s">
        <v>146</v>
      </c>
      <c r="AA3115" s="9" t="s">
        <v>165</v>
      </c>
      <c r="AB3115" s="9" t="s">
        <v>137</v>
      </c>
      <c r="AC3115" s="9" t="s">
        <v>147</v>
      </c>
      <c r="AD3115" s="9"/>
      <c r="AE3115" s="9"/>
      <c r="AF3115" s="9"/>
      <c r="AG3115" s="9"/>
      <c r="AH3115" s="9"/>
      <c r="AI3115" s="9"/>
      <c r="AJ3115" s="9" t="s">
        <v>185</v>
      </c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 t="s">
        <v>178</v>
      </c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 t="s">
        <v>186</v>
      </c>
      <c r="BO3115" s="9"/>
      <c r="BP3115" s="9"/>
      <c r="BQ3115" s="9"/>
      <c r="BR3115" s="9"/>
      <c r="BS3115" s="9" t="s">
        <v>200</v>
      </c>
      <c r="BT3115" s="9"/>
      <c r="BU3115" s="9"/>
      <c r="BV3115" s="9"/>
      <c r="BW3115" s="9"/>
      <c r="BX3115" s="9"/>
      <c r="BY3115" s="9"/>
      <c r="BZ3115" s="9"/>
      <c r="CA3115" s="10"/>
      <c r="CB3115" s="10" t="str">
        <f t="shared" si="5"/>
        <v/>
      </c>
      <c r="CC3115" s="10"/>
      <c r="CD3115" s="9" t="str">
        <f t="shared" si="2"/>
        <v/>
      </c>
      <c r="CE3115" s="9" t="s">
        <v>168</v>
      </c>
      <c r="CF3115" s="9" t="s">
        <v>254</v>
      </c>
      <c r="CG3115" s="9">
        <f>IF(CF3115="","",VLOOKUP(CF3115,Metadata!$D$2:$H$20,2,FALSE))</f>
        <v>37500</v>
      </c>
      <c r="CH3115" s="9">
        <f>IF(CF3115="","",VLOOKUP(CF3115,Metadata!$D$2:$H$20,4,FALSE))</f>
        <v>35000</v>
      </c>
      <c r="CI3115" s="9">
        <f>IF(CF3115="","",VLOOKUP(CF3115,Metadata!$D$2:$H$20,5,FALSE))</f>
        <v>40000</v>
      </c>
      <c r="CJ3115" s="9">
        <f t="shared" si="3"/>
        <v>37500</v>
      </c>
      <c r="CK3115" s="9" t="s">
        <v>153</v>
      </c>
      <c r="CL3115" s="10">
        <v>5</v>
      </c>
      <c r="CM3115" s="10">
        <v>4</v>
      </c>
      <c r="CN3115" s="10">
        <v>7</v>
      </c>
      <c r="CO3115" s="10">
        <v>6</v>
      </c>
      <c r="CP3115" s="10">
        <v>7</v>
      </c>
      <c r="CQ3115" s="10">
        <v>6</v>
      </c>
      <c r="CR3115" s="10">
        <v>6</v>
      </c>
      <c r="CS3115" s="10">
        <v>7</v>
      </c>
      <c r="CT3115" s="10">
        <v>7</v>
      </c>
      <c r="CU3115" s="10">
        <v>5</v>
      </c>
      <c r="CV3115" s="10">
        <v>5</v>
      </c>
      <c r="CW3115" s="10">
        <v>4</v>
      </c>
      <c r="CX3115" s="10">
        <v>7</v>
      </c>
      <c r="CY3115" s="10">
        <v>6</v>
      </c>
      <c r="CZ3115" s="10">
        <v>7</v>
      </c>
      <c r="DA3115" s="10">
        <v>6</v>
      </c>
      <c r="DB3115" s="10">
        <v>4</v>
      </c>
      <c r="DC3115" s="10">
        <v>7</v>
      </c>
      <c r="DD3115" s="10">
        <v>3</v>
      </c>
      <c r="DE3115" s="10">
        <v>7</v>
      </c>
      <c r="DF3115" s="10">
        <v>6</v>
      </c>
      <c r="DG3115" s="10">
        <v>6</v>
      </c>
      <c r="DH3115" s="10">
        <v>4</v>
      </c>
      <c r="DI3115" s="10">
        <v>4</v>
      </c>
      <c r="DJ3115" s="10">
        <v>3</v>
      </c>
      <c r="DK3115" s="10">
        <v>4</v>
      </c>
      <c r="DL3115" s="10">
        <v>4</v>
      </c>
      <c r="DM3115" s="9" t="s">
        <v>154</v>
      </c>
      <c r="DN3115" s="10">
        <v>1995</v>
      </c>
      <c r="DO3115" s="9">
        <f t="shared" si="9"/>
        <v>26</v>
      </c>
      <c r="DP3115" s="9" t="s">
        <v>155</v>
      </c>
      <c r="DQ3115" s="9" t="s">
        <v>156</v>
      </c>
      <c r="DR3115" s="9" t="s">
        <v>170</v>
      </c>
      <c r="DS3115" s="9" t="s">
        <v>137</v>
      </c>
      <c r="DT3115" s="9" t="s">
        <v>900</v>
      </c>
      <c r="DU3115" s="9" t="s">
        <v>203</v>
      </c>
      <c r="DV3115" s="9" t="str">
        <f>VLOOKUP(DU3115,Metadata!$B$2:$C$7,2,FALSE)</f>
        <v>6+ years</v>
      </c>
    </row>
    <row r="3116" spans="1:126">
      <c r="A3116" s="13">
        <v>3115</v>
      </c>
      <c r="B3116" s="9" t="s">
        <v>135</v>
      </c>
      <c r="C3116" s="9" t="str">
        <f>VLOOKUP(B3116,Metadata!$M$2:$N$6,2,FALSE)</f>
        <v>Permanent Employee</v>
      </c>
      <c r="D3116" s="9" t="s">
        <v>159</v>
      </c>
      <c r="E3116" s="9" t="s">
        <v>137</v>
      </c>
      <c r="F3116" s="9" t="s">
        <v>138</v>
      </c>
      <c r="G3116" s="9" t="s">
        <v>140</v>
      </c>
      <c r="H3116" s="9" t="str">
        <f>IF(G3116="","",VLOOKUP(G3116,Metadata!$J$2:$K$22,2,FALSE))</f>
        <v>Lisbon Metropolitan Area</v>
      </c>
      <c r="I3116" s="9" t="s">
        <v>316</v>
      </c>
      <c r="J3116" s="9" t="str">
        <f>IF(I3116="","",VLOOKUP(I3116,Metadata!$P$2:$Q$43,2,FALSE))</f>
        <v>Europe</v>
      </c>
      <c r="K3116" s="9" t="str">
        <f t="shared" si="0"/>
        <v>International</v>
      </c>
      <c r="L3116" s="9" t="s">
        <v>137</v>
      </c>
      <c r="M3116" s="9" t="str">
        <f>IF(L3116="","",VLOOKUP(L3116,Metadata!$J$2:$K$22,2,FALSE))</f>
        <v/>
      </c>
      <c r="N3116" s="9" t="s">
        <v>141</v>
      </c>
      <c r="O3116" s="9" t="s">
        <v>137</v>
      </c>
      <c r="P3116" s="9" t="s">
        <v>191</v>
      </c>
      <c r="Q3116" s="10" t="str">
        <f t="shared" si="1"/>
        <v>Remote Job (full or flexible)</v>
      </c>
      <c r="R3116" s="10">
        <v>6</v>
      </c>
      <c r="S3116" s="9" t="s">
        <v>216</v>
      </c>
      <c r="T3116" s="9" t="s">
        <v>137</v>
      </c>
      <c r="U3116" s="9" t="str">
        <f>IF(S3116&lt;&gt;"",S3116,IF(T3116&lt;&gt;"",VLOOKUP(T3116,Metadata!$S$2:$T$228,2,FALSE),""))</f>
        <v>Front-End Developer</v>
      </c>
      <c r="V3116" s="9" t="s">
        <v>256</v>
      </c>
      <c r="W3116" s="9" t="s">
        <v>137</v>
      </c>
      <c r="X3116" s="9" t="s">
        <v>163</v>
      </c>
      <c r="Y3116" s="9" t="s">
        <v>137</v>
      </c>
      <c r="Z3116" s="9" t="s">
        <v>184</v>
      </c>
      <c r="AA3116" s="9" t="s">
        <v>165</v>
      </c>
      <c r="AB3116" s="9" t="s">
        <v>137</v>
      </c>
      <c r="AC3116" s="9"/>
      <c r="AD3116" s="9"/>
      <c r="AE3116" s="9"/>
      <c r="AF3116" s="9"/>
      <c r="AG3116" s="9"/>
      <c r="AH3116" s="9"/>
      <c r="AI3116" s="9"/>
      <c r="AJ3116" s="9" t="s">
        <v>185</v>
      </c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 t="s">
        <v>178</v>
      </c>
      <c r="BB3116" s="9"/>
      <c r="BC3116" s="9"/>
      <c r="BD3116" s="9"/>
      <c r="BE3116" s="9"/>
      <c r="BF3116" s="9"/>
      <c r="BG3116" s="9"/>
      <c r="BH3116" s="9"/>
      <c r="BI3116" s="9"/>
      <c r="BJ3116" s="9" t="s">
        <v>167</v>
      </c>
      <c r="BK3116" s="9"/>
      <c r="BL3116" s="9"/>
      <c r="BM3116" s="9"/>
      <c r="BN3116" s="9" t="s">
        <v>186</v>
      </c>
      <c r="BO3116" s="9" t="s">
        <v>257</v>
      </c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10"/>
      <c r="CB3116" s="10" t="str">
        <f t="shared" si="5"/>
        <v/>
      </c>
      <c r="CC3116" s="10"/>
      <c r="CD3116" s="9" t="str">
        <f t="shared" si="2"/>
        <v/>
      </c>
      <c r="CE3116" s="9" t="s">
        <v>151</v>
      </c>
      <c r="CF3116" s="9" t="s">
        <v>236</v>
      </c>
      <c r="CG3116" s="9">
        <f>IF(CF3116="","",VLOOKUP(CF3116,Metadata!$D$2:$H$20,2,FALSE))</f>
        <v>47500</v>
      </c>
      <c r="CH3116" s="9">
        <f>IF(CF3116="","",VLOOKUP(CF3116,Metadata!$D$2:$H$20,4,FALSE))</f>
        <v>45000</v>
      </c>
      <c r="CI3116" s="9">
        <f>IF(CF3116="","",VLOOKUP(CF3116,Metadata!$D$2:$H$20,5,FALSE))</f>
        <v>50000</v>
      </c>
      <c r="CJ3116" s="9">
        <f t="shared" si="3"/>
        <v>47500</v>
      </c>
      <c r="CK3116" s="9" t="s">
        <v>201</v>
      </c>
      <c r="CL3116" s="10">
        <v>7</v>
      </c>
      <c r="CM3116" s="10">
        <v>1</v>
      </c>
      <c r="CN3116" s="10">
        <v>7</v>
      </c>
      <c r="CO3116" s="10">
        <v>6</v>
      </c>
      <c r="CP3116" s="10">
        <v>5</v>
      </c>
      <c r="CQ3116" s="10">
        <v>5</v>
      </c>
      <c r="CR3116" s="10">
        <v>6</v>
      </c>
      <c r="CS3116" s="10">
        <v>6</v>
      </c>
      <c r="CT3116" s="10">
        <v>7</v>
      </c>
      <c r="CU3116" s="10">
        <v>5</v>
      </c>
      <c r="CV3116" s="10">
        <v>3</v>
      </c>
      <c r="CW3116" s="10">
        <v>3</v>
      </c>
      <c r="CX3116" s="10">
        <v>5</v>
      </c>
      <c r="CY3116" s="10">
        <v>3</v>
      </c>
      <c r="CZ3116" s="10">
        <v>5</v>
      </c>
      <c r="DA3116" s="10">
        <v>4</v>
      </c>
      <c r="DB3116" s="10">
        <v>4</v>
      </c>
      <c r="DC3116" s="10">
        <v>6</v>
      </c>
      <c r="DD3116" s="10">
        <v>4</v>
      </c>
      <c r="DE3116" s="10">
        <v>5</v>
      </c>
      <c r="DF3116" s="10">
        <v>5</v>
      </c>
      <c r="DG3116" s="10">
        <v>5</v>
      </c>
      <c r="DH3116" s="10">
        <v>5</v>
      </c>
      <c r="DI3116" s="10">
        <v>5</v>
      </c>
      <c r="DJ3116" s="10">
        <v>1</v>
      </c>
      <c r="DK3116" s="10">
        <v>5</v>
      </c>
      <c r="DL3116" s="10">
        <v>5</v>
      </c>
      <c r="DM3116" s="9" t="s">
        <v>154</v>
      </c>
      <c r="DN3116" s="10">
        <v>1989</v>
      </c>
      <c r="DO3116" s="9">
        <f t="shared" si="9"/>
        <v>32</v>
      </c>
      <c r="DP3116" s="9" t="s">
        <v>222</v>
      </c>
      <c r="DQ3116" s="9" t="s">
        <v>156</v>
      </c>
      <c r="DR3116" s="9" t="s">
        <v>137</v>
      </c>
      <c r="DS3116" s="9" t="s">
        <v>911</v>
      </c>
      <c r="DT3116" s="9" t="s">
        <v>900</v>
      </c>
      <c r="DU3116" s="9" t="s">
        <v>203</v>
      </c>
      <c r="DV3116" s="9" t="str">
        <f>VLOOKUP(DU3116,Metadata!$B$2:$C$7,2,FALSE)</f>
        <v>6+ years</v>
      </c>
    </row>
    <row r="3117" spans="1:126">
      <c r="A3117" s="13">
        <v>3116</v>
      </c>
      <c r="B3117" s="9" t="s">
        <v>135</v>
      </c>
      <c r="C3117" s="9" t="str">
        <f>VLOOKUP(B3117,Metadata!$M$2:$N$6,2,FALSE)</f>
        <v>Permanent Employee</v>
      </c>
      <c r="D3117" s="9" t="s">
        <v>159</v>
      </c>
      <c r="E3117" s="9" t="s">
        <v>137</v>
      </c>
      <c r="F3117" s="9" t="s">
        <v>138</v>
      </c>
      <c r="G3117" s="9" t="s">
        <v>265</v>
      </c>
      <c r="H3117" s="9" t="str">
        <f>IF(G3117="","",VLOOKUP(G3117,Metadata!$J$2:$K$22,2,FALSE))</f>
        <v>Azores and Madeira</v>
      </c>
      <c r="I3117" s="9" t="s">
        <v>138</v>
      </c>
      <c r="J3117" s="9" t="str">
        <f>IF(I3117="","",VLOOKUP(I3117,Metadata!$P$2:$Q$43,2,FALSE))</f>
        <v>Europe</v>
      </c>
      <c r="K3117" s="9" t="str">
        <f t="shared" si="0"/>
        <v>Portugal</v>
      </c>
      <c r="L3117" s="9" t="s">
        <v>265</v>
      </c>
      <c r="M3117" s="9" t="str">
        <f>IF(L3117="","",VLOOKUP(L3117,Metadata!$J$2:$K$22,2,FALSE))</f>
        <v>Azores and Madeira</v>
      </c>
      <c r="N3117" s="9" t="s">
        <v>214</v>
      </c>
      <c r="O3117" s="9" t="s">
        <v>239</v>
      </c>
      <c r="P3117" s="9" t="s">
        <v>142</v>
      </c>
      <c r="Q3117" s="10" t="str">
        <f t="shared" si="1"/>
        <v>Full Office Job</v>
      </c>
      <c r="R3117" s="10">
        <v>6</v>
      </c>
      <c r="S3117" s="9" t="s">
        <v>192</v>
      </c>
      <c r="T3117" s="9" t="s">
        <v>137</v>
      </c>
      <c r="U3117" s="9" t="str">
        <f>IF(S3117&lt;&gt;"",S3117,IF(T3117&lt;&gt;"",VLOOKUP(T3117,Metadata!$S$2:$T$228,2,FALSE),""))</f>
        <v>Back-End Developer</v>
      </c>
      <c r="V3117" s="9" t="s">
        <v>144</v>
      </c>
      <c r="W3117" s="9" t="s">
        <v>137</v>
      </c>
      <c r="X3117" s="9" t="s">
        <v>145</v>
      </c>
      <c r="Y3117" s="9" t="s">
        <v>137</v>
      </c>
      <c r="Z3117" s="9" t="s">
        <v>224</v>
      </c>
      <c r="AA3117" s="9" t="s">
        <v>137</v>
      </c>
      <c r="AB3117" s="9" t="s">
        <v>137</v>
      </c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 t="s">
        <v>427</v>
      </c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 t="s">
        <v>150</v>
      </c>
      <c r="BZ3117" s="9" t="s">
        <v>137</v>
      </c>
      <c r="CA3117" s="10"/>
      <c r="CB3117" s="10" t="str">
        <f t="shared" si="5"/>
        <v/>
      </c>
      <c r="CC3117" s="10"/>
      <c r="CD3117" s="9" t="str">
        <f t="shared" si="2"/>
        <v/>
      </c>
      <c r="CE3117" s="9" t="s">
        <v>151</v>
      </c>
      <c r="CF3117" s="9" t="s">
        <v>188</v>
      </c>
      <c r="CG3117" s="9">
        <f>IF(CF3117="","",VLOOKUP(CF3117,Metadata!$D$2:$H$20,2,FALSE))</f>
        <v>17500</v>
      </c>
      <c r="CH3117" s="9">
        <f>IF(CF3117="","",VLOOKUP(CF3117,Metadata!$D$2:$H$20,4,FALSE))</f>
        <v>15000</v>
      </c>
      <c r="CI3117" s="9">
        <f>IF(CF3117="","",VLOOKUP(CF3117,Metadata!$D$2:$H$20,5,FALSE))</f>
        <v>20000</v>
      </c>
      <c r="CJ3117" s="9">
        <f t="shared" si="3"/>
        <v>17500</v>
      </c>
      <c r="CK3117" s="9" t="s">
        <v>153</v>
      </c>
      <c r="CL3117" s="10">
        <v>1</v>
      </c>
      <c r="CM3117" s="10">
        <v>3</v>
      </c>
      <c r="CN3117" s="10">
        <v>7</v>
      </c>
      <c r="CO3117" s="10">
        <v>7</v>
      </c>
      <c r="CP3117" s="10">
        <v>7</v>
      </c>
      <c r="CQ3117" s="10">
        <v>7</v>
      </c>
      <c r="CR3117" s="10">
        <v>5</v>
      </c>
      <c r="CS3117" s="10">
        <v>5</v>
      </c>
      <c r="CT3117" s="10">
        <v>6</v>
      </c>
      <c r="CU3117" s="10">
        <v>4</v>
      </c>
      <c r="CV3117" s="10">
        <v>5</v>
      </c>
      <c r="CW3117" s="10">
        <v>2</v>
      </c>
      <c r="CX3117" s="10">
        <v>4</v>
      </c>
      <c r="CY3117" s="10">
        <v>4</v>
      </c>
      <c r="CZ3117" s="10">
        <v>4</v>
      </c>
      <c r="DA3117" s="10">
        <v>3</v>
      </c>
      <c r="DB3117" s="10">
        <v>3</v>
      </c>
      <c r="DC3117" s="10">
        <v>6</v>
      </c>
      <c r="DD3117" s="10">
        <v>3</v>
      </c>
      <c r="DE3117" s="10">
        <v>6</v>
      </c>
      <c r="DF3117" s="10">
        <v>5</v>
      </c>
      <c r="DG3117" s="10">
        <v>5</v>
      </c>
      <c r="DH3117" s="10">
        <v>6</v>
      </c>
      <c r="DI3117" s="10">
        <v>6</v>
      </c>
      <c r="DJ3117" s="10">
        <v>4</v>
      </c>
      <c r="DK3117" s="10">
        <v>5</v>
      </c>
      <c r="DL3117" s="10">
        <v>4</v>
      </c>
      <c r="DM3117" s="9" t="s">
        <v>154</v>
      </c>
      <c r="DN3117" s="10">
        <v>1985</v>
      </c>
      <c r="DO3117" s="9">
        <f t="shared" si="9"/>
        <v>36</v>
      </c>
      <c r="DP3117" s="9" t="s">
        <v>155</v>
      </c>
      <c r="DQ3117" s="9" t="s">
        <v>202</v>
      </c>
      <c r="DR3117" s="9" t="s">
        <v>170</v>
      </c>
      <c r="DS3117" s="9" t="s">
        <v>137</v>
      </c>
      <c r="DT3117" s="9" t="s">
        <v>900</v>
      </c>
      <c r="DU3117" s="9" t="s">
        <v>158</v>
      </c>
      <c r="DV3117" s="9" t="str">
        <f>VLOOKUP(DU3117,Metadata!$B$2:$C$7,2,FALSE)</f>
        <v>6+ years</v>
      </c>
    </row>
    <row r="3118" spans="1:126">
      <c r="A3118" s="13">
        <v>3117</v>
      </c>
      <c r="B3118" s="9" t="s">
        <v>135</v>
      </c>
      <c r="C3118" s="9" t="str">
        <f>VLOOKUP(B3118,Metadata!$M$2:$N$6,2,FALSE)</f>
        <v>Permanent Employee</v>
      </c>
      <c r="D3118" s="9" t="s">
        <v>136</v>
      </c>
      <c r="E3118" s="9" t="s">
        <v>137</v>
      </c>
      <c r="F3118" s="9" t="s">
        <v>138</v>
      </c>
      <c r="G3118" s="9" t="s">
        <v>291</v>
      </c>
      <c r="H3118" s="9" t="str">
        <f>IF(G3118="","",VLOOKUP(G3118,Metadata!$J$2:$K$22,2,FALSE))</f>
        <v>Centre</v>
      </c>
      <c r="I3118" s="9" t="s">
        <v>888</v>
      </c>
      <c r="J3118" s="9" t="str">
        <f>IF(I3118="","",VLOOKUP(I3118,Metadata!$P$2:$Q$43,2,FALSE))</f>
        <v>Asia</v>
      </c>
      <c r="K3118" s="9" t="str">
        <f t="shared" si="0"/>
        <v>International</v>
      </c>
      <c r="L3118" s="9" t="s">
        <v>137</v>
      </c>
      <c r="M3118" s="9" t="str">
        <f>IF(L3118="","",VLOOKUP(L3118,Metadata!$J$2:$K$22,2,FALSE))</f>
        <v/>
      </c>
      <c r="N3118" s="9" t="s">
        <v>205</v>
      </c>
      <c r="O3118" s="9" t="s">
        <v>137</v>
      </c>
      <c r="P3118" s="9" t="s">
        <v>137</v>
      </c>
      <c r="Q3118" s="10" t="str">
        <f t="shared" si="1"/>
        <v>Full Office Job</v>
      </c>
      <c r="R3118" s="10">
        <v>1</v>
      </c>
      <c r="S3118" s="9" t="s">
        <v>282</v>
      </c>
      <c r="T3118" s="9" t="s">
        <v>137</v>
      </c>
      <c r="U3118" s="9" t="str">
        <f>IF(S3118&lt;&gt;"",S3118,IF(T3118&lt;&gt;"",VLOOKUP(T3118,Metadata!$S$2:$T$228,2,FALSE),""))</f>
        <v>Computer &amp; Network Security</v>
      </c>
      <c r="V3118" s="9" t="s">
        <v>276</v>
      </c>
      <c r="W3118" s="9" t="s">
        <v>137</v>
      </c>
      <c r="X3118" s="9" t="s">
        <v>145</v>
      </c>
      <c r="Y3118" s="9" t="s">
        <v>137</v>
      </c>
      <c r="Z3118" s="9" t="s">
        <v>218</v>
      </c>
      <c r="AA3118" s="9" t="s">
        <v>137</v>
      </c>
      <c r="AB3118" s="9" t="s">
        <v>253</v>
      </c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 t="s">
        <v>167</v>
      </c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10"/>
      <c r="CB3118" s="10" t="str">
        <f t="shared" si="5"/>
        <v/>
      </c>
      <c r="CC3118" s="10"/>
      <c r="CD3118" s="9" t="str">
        <f t="shared" si="2"/>
        <v/>
      </c>
      <c r="CE3118" s="9" t="s">
        <v>151</v>
      </c>
      <c r="CF3118" s="9" t="s">
        <v>188</v>
      </c>
      <c r="CG3118" s="9">
        <f>IF(CF3118="","",VLOOKUP(CF3118,Metadata!$D$2:$H$20,2,FALSE))</f>
        <v>17500</v>
      </c>
      <c r="CH3118" s="9">
        <f>IF(CF3118="","",VLOOKUP(CF3118,Metadata!$D$2:$H$20,4,FALSE))</f>
        <v>15000</v>
      </c>
      <c r="CI3118" s="9">
        <f>IF(CF3118="","",VLOOKUP(CF3118,Metadata!$D$2:$H$20,5,FALSE))</f>
        <v>20000</v>
      </c>
      <c r="CJ3118" s="9">
        <f t="shared" si="3"/>
        <v>17500</v>
      </c>
      <c r="CK3118" s="9" t="s">
        <v>153</v>
      </c>
      <c r="CL3118" s="10">
        <v>1</v>
      </c>
      <c r="CM3118" s="10">
        <v>4</v>
      </c>
      <c r="CN3118" s="10">
        <v>7</v>
      </c>
      <c r="CO3118" s="10">
        <v>7</v>
      </c>
      <c r="CP3118" s="10">
        <v>7</v>
      </c>
      <c r="CQ3118" s="10">
        <v>7</v>
      </c>
      <c r="CR3118" s="10">
        <v>4</v>
      </c>
      <c r="CS3118" s="10">
        <v>4</v>
      </c>
      <c r="CT3118" s="10">
        <v>7</v>
      </c>
      <c r="CU3118" s="10">
        <v>7</v>
      </c>
      <c r="CV3118" s="10">
        <v>7</v>
      </c>
      <c r="CW3118" s="10">
        <v>4</v>
      </c>
      <c r="CX3118" s="10">
        <v>6</v>
      </c>
      <c r="CY3118" s="10">
        <v>6</v>
      </c>
      <c r="CZ3118" s="10">
        <v>7</v>
      </c>
      <c r="DA3118" s="10">
        <v>7</v>
      </c>
      <c r="DB3118" s="10">
        <v>7</v>
      </c>
      <c r="DC3118" s="10">
        <v>7</v>
      </c>
      <c r="DD3118" s="10">
        <v>7</v>
      </c>
      <c r="DE3118" s="10">
        <v>7</v>
      </c>
      <c r="DF3118" s="10">
        <v>7</v>
      </c>
      <c r="DG3118" s="10">
        <v>7</v>
      </c>
      <c r="DH3118" s="10">
        <v>6</v>
      </c>
      <c r="DI3118" s="10">
        <v>6</v>
      </c>
      <c r="DJ3118" s="10">
        <v>4</v>
      </c>
      <c r="DK3118" s="10">
        <v>7</v>
      </c>
      <c r="DL3118" s="10">
        <v>7</v>
      </c>
      <c r="DM3118" s="9" t="s">
        <v>154</v>
      </c>
      <c r="DN3118" s="10">
        <v>1972</v>
      </c>
      <c r="DO3118" s="9">
        <f t="shared" si="9"/>
        <v>49</v>
      </c>
      <c r="DP3118" s="9" t="s">
        <v>155</v>
      </c>
      <c r="DQ3118" s="9" t="s">
        <v>202</v>
      </c>
      <c r="DR3118" s="9" t="s">
        <v>170</v>
      </c>
      <c r="DS3118" s="9" t="s">
        <v>137</v>
      </c>
      <c r="DT3118" s="9" t="s">
        <v>900</v>
      </c>
      <c r="DU3118" s="9" t="s">
        <v>158</v>
      </c>
      <c r="DV3118" s="9" t="str">
        <f>VLOOKUP(DU3118,Metadata!$B$2:$C$7,2,FALSE)</f>
        <v>6+ years</v>
      </c>
    </row>
    <row r="3119" spans="1:126">
      <c r="A3119" s="13">
        <v>3118</v>
      </c>
      <c r="B3119" s="9" t="s">
        <v>135</v>
      </c>
      <c r="C3119" s="9" t="str">
        <f>VLOOKUP(B3119,Metadata!$M$2:$N$6,2,FALSE)</f>
        <v>Permanent Employee</v>
      </c>
      <c r="D3119" s="9" t="s">
        <v>159</v>
      </c>
      <c r="E3119" s="9" t="s">
        <v>137</v>
      </c>
      <c r="F3119" s="9" t="s">
        <v>138</v>
      </c>
      <c r="G3119" s="9" t="s">
        <v>334</v>
      </c>
      <c r="H3119" s="9" t="str">
        <f>IF(G3119="","",VLOOKUP(G3119,Metadata!$J$2:$K$22,2,FALSE))</f>
        <v>North</v>
      </c>
      <c r="I3119" s="9" t="s">
        <v>138</v>
      </c>
      <c r="J3119" s="9" t="str">
        <f>IF(I3119="","",VLOOKUP(I3119,Metadata!$P$2:$Q$43,2,FALSE))</f>
        <v>Europe</v>
      </c>
      <c r="K3119" s="9" t="str">
        <f t="shared" si="0"/>
        <v>Portugal</v>
      </c>
      <c r="L3119" s="9" t="s">
        <v>334</v>
      </c>
      <c r="M3119" s="9" t="str">
        <f>IF(L3119="","",VLOOKUP(L3119,Metadata!$J$2:$K$22,2,FALSE))</f>
        <v>North</v>
      </c>
      <c r="N3119" s="9" t="s">
        <v>205</v>
      </c>
      <c r="O3119" s="9" t="s">
        <v>137</v>
      </c>
      <c r="P3119" s="9" t="s">
        <v>137</v>
      </c>
      <c r="Q3119" s="10" t="str">
        <f t="shared" si="1"/>
        <v>Full Office Job</v>
      </c>
      <c r="R3119" s="10">
        <v>5</v>
      </c>
      <c r="S3119" s="9" t="s">
        <v>161</v>
      </c>
      <c r="T3119" s="9" t="s">
        <v>137</v>
      </c>
      <c r="U3119" s="9" t="str">
        <f>IF(S3119&lt;&gt;"",S3119,IF(T3119&lt;&gt;"",VLOOKUP(T3119,Metadata!$S$2:$T$228,2,FALSE),""))</f>
        <v>Full-Stack Developer</v>
      </c>
      <c r="V3119" s="9" t="s">
        <v>174</v>
      </c>
      <c r="W3119" s="9" t="s">
        <v>137</v>
      </c>
      <c r="X3119" s="9" t="s">
        <v>163</v>
      </c>
      <c r="Y3119" s="9" t="s">
        <v>137</v>
      </c>
      <c r="Z3119" s="9" t="s">
        <v>164</v>
      </c>
      <c r="AA3119" s="9" t="s">
        <v>137</v>
      </c>
      <c r="AB3119" s="9" t="s">
        <v>137</v>
      </c>
      <c r="AC3119" s="9" t="s">
        <v>147</v>
      </c>
      <c r="AD3119" s="9"/>
      <c r="AE3119" s="9"/>
      <c r="AF3119" s="9"/>
      <c r="AG3119" s="9" t="s">
        <v>166</v>
      </c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 t="s">
        <v>178</v>
      </c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 t="s">
        <v>286</v>
      </c>
      <c r="BX3119" s="9"/>
      <c r="BY3119" s="9"/>
      <c r="BZ3119" s="9"/>
      <c r="CA3119" s="10"/>
      <c r="CB3119" s="10" t="str">
        <f t="shared" si="5"/>
        <v/>
      </c>
      <c r="CC3119" s="10"/>
      <c r="CD3119" s="9" t="str">
        <f t="shared" si="2"/>
        <v/>
      </c>
      <c r="CE3119" s="9" t="s">
        <v>232</v>
      </c>
      <c r="CF3119" s="9" t="s">
        <v>169</v>
      </c>
      <c r="CG3119" s="9">
        <f>IF(CF3119="","",VLOOKUP(CF3119,Metadata!$D$2:$H$20,2,FALSE))</f>
        <v>12500</v>
      </c>
      <c r="CH3119" s="9">
        <f>IF(CF3119="","",VLOOKUP(CF3119,Metadata!$D$2:$H$20,4,FALSE))</f>
        <v>0</v>
      </c>
      <c r="CI3119" s="9">
        <f>IF(CF3119="","",VLOOKUP(CF3119,Metadata!$D$2:$H$20,5,FALSE))</f>
        <v>15000</v>
      </c>
      <c r="CJ3119" s="9">
        <f t="shared" si="3"/>
        <v>12500</v>
      </c>
      <c r="CK3119" s="9" t="s">
        <v>153</v>
      </c>
      <c r="CL3119" s="10">
        <v>3</v>
      </c>
      <c r="CM3119" s="10">
        <v>5</v>
      </c>
      <c r="CN3119" s="10">
        <v>7</v>
      </c>
      <c r="CO3119" s="10">
        <v>7</v>
      </c>
      <c r="CP3119" s="10">
        <v>7</v>
      </c>
      <c r="CQ3119" s="10">
        <v>7</v>
      </c>
      <c r="CR3119" s="10">
        <v>6</v>
      </c>
      <c r="CS3119" s="10">
        <v>5</v>
      </c>
      <c r="CT3119" s="10">
        <v>7</v>
      </c>
      <c r="CU3119" s="10">
        <v>6</v>
      </c>
      <c r="CV3119" s="10">
        <v>6</v>
      </c>
      <c r="CW3119" s="10">
        <v>5</v>
      </c>
      <c r="CX3119" s="10">
        <v>5</v>
      </c>
      <c r="CY3119" s="10">
        <v>6</v>
      </c>
      <c r="CZ3119" s="10">
        <v>6</v>
      </c>
      <c r="DA3119" s="10">
        <v>5</v>
      </c>
      <c r="DB3119" s="10">
        <v>5</v>
      </c>
      <c r="DC3119" s="10">
        <v>5</v>
      </c>
      <c r="DD3119" s="10">
        <v>5</v>
      </c>
      <c r="DE3119" s="10">
        <v>7</v>
      </c>
      <c r="DF3119" s="10">
        <v>7</v>
      </c>
      <c r="DG3119" s="10">
        <v>6</v>
      </c>
      <c r="DH3119" s="10">
        <v>6</v>
      </c>
      <c r="DI3119" s="10">
        <v>6</v>
      </c>
      <c r="DJ3119" s="10">
        <v>5</v>
      </c>
      <c r="DK3119" s="10">
        <v>5</v>
      </c>
      <c r="DL3119" s="10">
        <v>6</v>
      </c>
      <c r="DM3119" s="9" t="s">
        <v>154</v>
      </c>
      <c r="DN3119" s="10">
        <v>1993</v>
      </c>
      <c r="DO3119" s="9">
        <f t="shared" si="9"/>
        <v>28</v>
      </c>
      <c r="DP3119" s="9" t="s">
        <v>155</v>
      </c>
      <c r="DQ3119" s="9" t="s">
        <v>202</v>
      </c>
      <c r="DR3119" s="9" t="s">
        <v>170</v>
      </c>
      <c r="DS3119" s="9" t="s">
        <v>137</v>
      </c>
      <c r="DT3119" s="9" t="s">
        <v>900</v>
      </c>
      <c r="DU3119" s="9" t="s">
        <v>223</v>
      </c>
      <c r="DV3119" s="9" t="str">
        <f>VLOOKUP(DU3119,Metadata!$B$2:$C$7,2,FALSE)</f>
        <v>3 - 6 years</v>
      </c>
    </row>
    <row r="3120" spans="1:126">
      <c r="A3120" s="13">
        <v>3119</v>
      </c>
      <c r="B3120" s="9" t="s">
        <v>135</v>
      </c>
      <c r="C3120" s="9" t="str">
        <f>VLOOKUP(B3120,Metadata!$M$2:$N$6,2,FALSE)</f>
        <v>Permanent Employee</v>
      </c>
      <c r="D3120" s="9" t="s">
        <v>159</v>
      </c>
      <c r="E3120" s="9" t="s">
        <v>137</v>
      </c>
      <c r="F3120" s="9" t="s">
        <v>138</v>
      </c>
      <c r="G3120" s="9" t="s">
        <v>172</v>
      </c>
      <c r="H3120" s="9" t="str">
        <f>IF(G3120="","",VLOOKUP(G3120,Metadata!$J$2:$K$22,2,FALSE))</f>
        <v>Porto Metropolitan Area</v>
      </c>
      <c r="I3120" s="9" t="s">
        <v>138</v>
      </c>
      <c r="J3120" s="9" t="str">
        <f>IF(I3120="","",VLOOKUP(I3120,Metadata!$P$2:$Q$43,2,FALSE))</f>
        <v>Europe</v>
      </c>
      <c r="K3120" s="9" t="str">
        <f t="shared" si="0"/>
        <v>Portugal</v>
      </c>
      <c r="L3120" s="9" t="s">
        <v>172</v>
      </c>
      <c r="M3120" s="9" t="str">
        <f>IF(L3120="","",VLOOKUP(L3120,Metadata!$J$2:$K$22,2,FALSE))</f>
        <v>Porto Metropolitan Area</v>
      </c>
      <c r="N3120" s="9" t="s">
        <v>141</v>
      </c>
      <c r="O3120" s="9" t="s">
        <v>137</v>
      </c>
      <c r="P3120" s="9" t="s">
        <v>142</v>
      </c>
      <c r="Q3120" s="10" t="str">
        <f t="shared" si="1"/>
        <v>Full Office Job</v>
      </c>
      <c r="R3120" s="10">
        <v>6</v>
      </c>
      <c r="S3120" s="9" t="s">
        <v>161</v>
      </c>
      <c r="T3120" s="9" t="s">
        <v>137</v>
      </c>
      <c r="U3120" s="9" t="str">
        <f>IF(S3120&lt;&gt;"",S3120,IF(T3120&lt;&gt;"",VLOOKUP(T3120,Metadata!$S$2:$T$228,2,FALSE),""))</f>
        <v>Full-Stack Developer</v>
      </c>
      <c r="V3120" s="9" t="s">
        <v>234</v>
      </c>
      <c r="W3120" s="9" t="s">
        <v>137</v>
      </c>
      <c r="X3120" s="9" t="s">
        <v>163</v>
      </c>
      <c r="Y3120" s="9" t="s">
        <v>137</v>
      </c>
      <c r="Z3120" s="9" t="s">
        <v>193</v>
      </c>
      <c r="AA3120" s="9" t="s">
        <v>165</v>
      </c>
      <c r="AB3120" s="9" t="s">
        <v>137</v>
      </c>
      <c r="AC3120" s="9" t="s">
        <v>147</v>
      </c>
      <c r="AD3120" s="9" t="s">
        <v>148</v>
      </c>
      <c r="AE3120" s="9"/>
      <c r="AF3120" s="9"/>
      <c r="AG3120" s="9"/>
      <c r="AH3120" s="9"/>
      <c r="AI3120" s="9"/>
      <c r="AJ3120" s="9"/>
      <c r="AK3120" s="9"/>
      <c r="AL3120" s="9"/>
      <c r="AM3120" s="9" t="s">
        <v>314</v>
      </c>
      <c r="AN3120" s="9" t="s">
        <v>195</v>
      </c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 t="s">
        <v>178</v>
      </c>
      <c r="BB3120" s="9"/>
      <c r="BC3120" s="9"/>
      <c r="BD3120" s="9"/>
      <c r="BE3120" s="9"/>
      <c r="BF3120" s="9"/>
      <c r="BG3120" s="9"/>
      <c r="BH3120" s="9"/>
      <c r="BI3120" s="9"/>
      <c r="BJ3120" s="9" t="s">
        <v>167</v>
      </c>
      <c r="BK3120" s="9" t="s">
        <v>198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10"/>
      <c r="CB3120" s="10" t="str">
        <f t="shared" si="5"/>
        <v/>
      </c>
      <c r="CC3120" s="10"/>
      <c r="CD3120" s="9" t="str">
        <f t="shared" si="2"/>
        <v/>
      </c>
      <c r="CE3120" s="9" t="s">
        <v>151</v>
      </c>
      <c r="CF3120" s="9" t="s">
        <v>152</v>
      </c>
      <c r="CG3120" s="9">
        <f>IF(CF3120="","",VLOOKUP(CF3120,Metadata!$D$2:$H$20,2,FALSE))</f>
        <v>32500</v>
      </c>
      <c r="CH3120" s="9">
        <f>IF(CF3120="","",VLOOKUP(CF3120,Metadata!$D$2:$H$20,4,FALSE))</f>
        <v>30000</v>
      </c>
      <c r="CI3120" s="9">
        <f>IF(CF3120="","",VLOOKUP(CF3120,Metadata!$D$2:$H$20,5,FALSE))</f>
        <v>35000</v>
      </c>
      <c r="CJ3120" s="9">
        <f t="shared" si="3"/>
        <v>32500</v>
      </c>
      <c r="CK3120" s="9" t="s">
        <v>153</v>
      </c>
      <c r="CL3120" s="10">
        <v>2</v>
      </c>
      <c r="CM3120" s="10">
        <v>3</v>
      </c>
      <c r="CN3120" s="10">
        <v>7</v>
      </c>
      <c r="CO3120" s="10">
        <v>7</v>
      </c>
      <c r="CP3120" s="10">
        <v>6</v>
      </c>
      <c r="CQ3120" s="10">
        <v>6</v>
      </c>
      <c r="CR3120" s="10">
        <v>4</v>
      </c>
      <c r="CS3120" s="10">
        <v>6</v>
      </c>
      <c r="CT3120" s="10">
        <v>6</v>
      </c>
      <c r="CU3120" s="10">
        <v>4</v>
      </c>
      <c r="CV3120" s="10">
        <v>4</v>
      </c>
      <c r="CW3120" s="10">
        <v>3</v>
      </c>
      <c r="CX3120" s="10">
        <v>5</v>
      </c>
      <c r="CY3120" s="10">
        <v>5</v>
      </c>
      <c r="CZ3120" s="10">
        <v>6</v>
      </c>
      <c r="DA3120" s="10">
        <v>4</v>
      </c>
      <c r="DB3120" s="10">
        <v>3</v>
      </c>
      <c r="DC3120" s="10">
        <v>6</v>
      </c>
      <c r="DD3120" s="10">
        <v>5</v>
      </c>
      <c r="DE3120" s="10">
        <v>6</v>
      </c>
      <c r="DF3120" s="10">
        <v>6</v>
      </c>
      <c r="DG3120" s="10">
        <v>5</v>
      </c>
      <c r="DH3120" s="10">
        <v>3</v>
      </c>
      <c r="DI3120" s="10">
        <v>1</v>
      </c>
      <c r="DJ3120" s="10">
        <v>4</v>
      </c>
      <c r="DK3120" s="10">
        <v>7</v>
      </c>
      <c r="DL3120" s="10">
        <v>3</v>
      </c>
      <c r="DM3120" s="9" t="s">
        <v>154</v>
      </c>
      <c r="DN3120" s="10">
        <v>1973</v>
      </c>
      <c r="DO3120" s="9">
        <f t="shared" si="9"/>
        <v>48</v>
      </c>
      <c r="DP3120" s="9" t="s">
        <v>155</v>
      </c>
      <c r="DQ3120" s="9" t="s">
        <v>156</v>
      </c>
      <c r="DR3120" s="9" t="s">
        <v>157</v>
      </c>
      <c r="DS3120" s="9" t="s">
        <v>137</v>
      </c>
      <c r="DT3120" s="9" t="s">
        <v>900</v>
      </c>
      <c r="DU3120" s="9" t="s">
        <v>158</v>
      </c>
      <c r="DV3120" s="9" t="str">
        <f>VLOOKUP(DU3120,Metadata!$B$2:$C$7,2,FALSE)</f>
        <v>6+ years</v>
      </c>
    </row>
    <row r="3121" spans="1:126">
      <c r="A3121" s="13">
        <v>3120</v>
      </c>
      <c r="B3121" s="9" t="s">
        <v>135</v>
      </c>
      <c r="C3121" s="9" t="str">
        <f>VLOOKUP(B3121,Metadata!$M$2:$N$6,2,FALSE)</f>
        <v>Permanent Employee</v>
      </c>
      <c r="D3121" s="9" t="s">
        <v>159</v>
      </c>
      <c r="E3121" s="9" t="s">
        <v>137</v>
      </c>
      <c r="F3121" s="9" t="s">
        <v>138</v>
      </c>
      <c r="G3121" s="9" t="s">
        <v>172</v>
      </c>
      <c r="H3121" s="9" t="str">
        <f>IF(G3121="","",VLOOKUP(G3121,Metadata!$J$2:$K$22,2,FALSE))</f>
        <v>Porto Metropolitan Area</v>
      </c>
      <c r="I3121" s="9" t="s">
        <v>138</v>
      </c>
      <c r="J3121" s="9" t="str">
        <f>IF(I3121="","",VLOOKUP(I3121,Metadata!$P$2:$Q$43,2,FALSE))</f>
        <v>Europe</v>
      </c>
      <c r="K3121" s="9" t="str">
        <f t="shared" si="0"/>
        <v>Portugal</v>
      </c>
      <c r="L3121" s="9" t="s">
        <v>172</v>
      </c>
      <c r="M3121" s="9" t="str">
        <f>IF(L3121="","",VLOOKUP(L3121,Metadata!$J$2:$K$22,2,FALSE))</f>
        <v>Porto Metropolitan Area</v>
      </c>
      <c r="N3121" s="9" t="s">
        <v>141</v>
      </c>
      <c r="O3121" s="9" t="s">
        <v>137</v>
      </c>
      <c r="P3121" s="9" t="s">
        <v>142</v>
      </c>
      <c r="Q3121" s="10" t="str">
        <f t="shared" si="1"/>
        <v>Full Office Job</v>
      </c>
      <c r="R3121" s="10">
        <v>5</v>
      </c>
      <c r="S3121" s="9" t="s">
        <v>266</v>
      </c>
      <c r="T3121" s="9" t="s">
        <v>137</v>
      </c>
      <c r="U3121" s="9" t="str">
        <f>IF(S3121&lt;&gt;"",S3121,IF(T3121&lt;&gt;"",VLOOKUP(T3121,Metadata!$S$2:$T$228,2,FALSE),""))</f>
        <v>Data Scientist/Data Engineer</v>
      </c>
      <c r="V3121" s="9" t="s">
        <v>207</v>
      </c>
      <c r="W3121" s="9" t="s">
        <v>137</v>
      </c>
      <c r="X3121" s="9" t="s">
        <v>269</v>
      </c>
      <c r="Y3121" s="9" t="s">
        <v>137</v>
      </c>
      <c r="Z3121" s="9" t="s">
        <v>262</v>
      </c>
      <c r="AA3121" s="9" t="s">
        <v>137</v>
      </c>
      <c r="AB3121" s="9" t="s">
        <v>137</v>
      </c>
      <c r="AC3121" s="9" t="s">
        <v>147</v>
      </c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 t="s">
        <v>150</v>
      </c>
      <c r="BZ3121" s="9" t="s">
        <v>137</v>
      </c>
      <c r="CA3121" s="10"/>
      <c r="CB3121" s="10" t="str">
        <f t="shared" si="5"/>
        <v/>
      </c>
      <c r="CC3121" s="10"/>
      <c r="CD3121" s="9" t="str">
        <f t="shared" si="2"/>
        <v/>
      </c>
      <c r="CE3121" s="9" t="s">
        <v>232</v>
      </c>
      <c r="CF3121" s="9" t="s">
        <v>169</v>
      </c>
      <c r="CG3121" s="9">
        <f>IF(CF3121="","",VLOOKUP(CF3121,Metadata!$D$2:$H$20,2,FALSE))</f>
        <v>12500</v>
      </c>
      <c r="CH3121" s="9">
        <f>IF(CF3121="","",VLOOKUP(CF3121,Metadata!$D$2:$H$20,4,FALSE))</f>
        <v>0</v>
      </c>
      <c r="CI3121" s="9">
        <f>IF(CF3121="","",VLOOKUP(CF3121,Metadata!$D$2:$H$20,5,FALSE))</f>
        <v>15000</v>
      </c>
      <c r="CJ3121" s="9">
        <f t="shared" si="3"/>
        <v>12500</v>
      </c>
      <c r="CK3121" s="9" t="s">
        <v>153</v>
      </c>
      <c r="CL3121" s="10">
        <v>5</v>
      </c>
      <c r="CM3121" s="10">
        <v>3</v>
      </c>
      <c r="CN3121" s="10">
        <v>6</v>
      </c>
      <c r="CO3121" s="10">
        <v>6</v>
      </c>
      <c r="CP3121" s="10">
        <v>6</v>
      </c>
      <c r="CQ3121" s="10">
        <v>7</v>
      </c>
      <c r="CR3121" s="10">
        <v>5</v>
      </c>
      <c r="CS3121" s="10">
        <v>4</v>
      </c>
      <c r="CT3121" s="10">
        <v>5</v>
      </c>
      <c r="CU3121" s="10">
        <v>6</v>
      </c>
      <c r="CV3121" s="10">
        <v>5</v>
      </c>
      <c r="CW3121" s="10">
        <v>4</v>
      </c>
      <c r="CX3121" s="10">
        <v>6</v>
      </c>
      <c r="CY3121" s="10">
        <v>5</v>
      </c>
      <c r="CZ3121" s="10">
        <v>5</v>
      </c>
      <c r="DA3121" s="10">
        <v>4</v>
      </c>
      <c r="DB3121" s="10">
        <v>4</v>
      </c>
      <c r="DC3121" s="10">
        <v>4</v>
      </c>
      <c r="DD3121" s="10">
        <v>4</v>
      </c>
      <c r="DE3121" s="10">
        <v>7</v>
      </c>
      <c r="DF3121" s="10">
        <v>6</v>
      </c>
      <c r="DG3121" s="10">
        <v>6</v>
      </c>
      <c r="DH3121" s="10">
        <v>5</v>
      </c>
      <c r="DI3121" s="10">
        <v>6</v>
      </c>
      <c r="DJ3121" s="10">
        <v>4</v>
      </c>
      <c r="DK3121" s="10">
        <v>4</v>
      </c>
      <c r="DL3121" s="10">
        <v>1</v>
      </c>
      <c r="DM3121" s="9" t="s">
        <v>154</v>
      </c>
      <c r="DN3121" s="10">
        <v>1995</v>
      </c>
      <c r="DO3121" s="9">
        <f t="shared" si="9"/>
        <v>26</v>
      </c>
      <c r="DP3121" s="9" t="s">
        <v>155</v>
      </c>
      <c r="DQ3121" s="9" t="s">
        <v>156</v>
      </c>
      <c r="DR3121" s="9" t="s">
        <v>342</v>
      </c>
      <c r="DS3121" s="9" t="s">
        <v>137</v>
      </c>
      <c r="DT3121" s="9" t="s">
        <v>900</v>
      </c>
      <c r="DU3121" s="9" t="s">
        <v>233</v>
      </c>
      <c r="DV3121" s="9" t="str">
        <f>VLOOKUP(DU3121,Metadata!$B$2:$C$7,2,FALSE)</f>
        <v>0 - 3 years</v>
      </c>
    </row>
    <row r="3122" spans="1:126">
      <c r="A3122" s="13">
        <v>3121</v>
      </c>
      <c r="B3122" s="9" t="s">
        <v>135</v>
      </c>
      <c r="C3122" s="9" t="str">
        <f>VLOOKUP(B3122,Metadata!$M$2:$N$6,2,FALSE)</f>
        <v>Permanent Employee</v>
      </c>
      <c r="D3122" s="9" t="s">
        <v>159</v>
      </c>
      <c r="E3122" s="9" t="s">
        <v>137</v>
      </c>
      <c r="F3122" s="9" t="s">
        <v>138</v>
      </c>
      <c r="G3122" s="9" t="s">
        <v>172</v>
      </c>
      <c r="H3122" s="9" t="str">
        <f>IF(G3122="","",VLOOKUP(G3122,Metadata!$J$2:$K$22,2,FALSE))</f>
        <v>Porto Metropolitan Area</v>
      </c>
      <c r="I3122" s="9" t="s">
        <v>138</v>
      </c>
      <c r="J3122" s="9" t="str">
        <f>IF(I3122="","",VLOOKUP(I3122,Metadata!$P$2:$Q$43,2,FALSE))</f>
        <v>Europe</v>
      </c>
      <c r="K3122" s="9" t="str">
        <f t="shared" si="0"/>
        <v>Portugal</v>
      </c>
      <c r="L3122" s="9" t="s">
        <v>172</v>
      </c>
      <c r="M3122" s="9" t="str">
        <f>IF(L3122="","",VLOOKUP(L3122,Metadata!$J$2:$K$22,2,FALSE))</f>
        <v>Porto Metropolitan Area</v>
      </c>
      <c r="N3122" s="9" t="s">
        <v>141</v>
      </c>
      <c r="O3122" s="9" t="s">
        <v>137</v>
      </c>
      <c r="P3122" s="9" t="s">
        <v>142</v>
      </c>
      <c r="Q3122" s="10" t="str">
        <f t="shared" si="1"/>
        <v>Full Office Job</v>
      </c>
      <c r="R3122" s="10">
        <v>5</v>
      </c>
      <c r="S3122" s="9" t="s">
        <v>161</v>
      </c>
      <c r="T3122" s="9" t="s">
        <v>137</v>
      </c>
      <c r="U3122" s="9" t="str">
        <f>IF(S3122&lt;&gt;"",S3122,IF(T3122&lt;&gt;"",VLOOKUP(T3122,Metadata!$S$2:$T$228,2,FALSE),""))</f>
        <v>Full-Stack Developer</v>
      </c>
      <c r="V3122" s="9" t="s">
        <v>162</v>
      </c>
      <c r="W3122" s="9" t="s">
        <v>137</v>
      </c>
      <c r="X3122" s="9" t="s">
        <v>163</v>
      </c>
      <c r="Y3122" s="9" t="s">
        <v>137</v>
      </c>
      <c r="Z3122" s="9" t="s">
        <v>164</v>
      </c>
      <c r="AA3122" s="9" t="s">
        <v>165</v>
      </c>
      <c r="AB3122" s="9" t="s">
        <v>137</v>
      </c>
      <c r="AC3122" s="9"/>
      <c r="AD3122" s="9"/>
      <c r="AE3122" s="9" t="s">
        <v>194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 t="s">
        <v>178</v>
      </c>
      <c r="BB3122" s="9"/>
      <c r="BC3122" s="9"/>
      <c r="BD3122" s="9"/>
      <c r="BE3122" s="9"/>
      <c r="BF3122" s="9"/>
      <c r="BG3122" s="9"/>
      <c r="BH3122" s="9"/>
      <c r="BI3122" s="9"/>
      <c r="BJ3122" s="9" t="s">
        <v>167</v>
      </c>
      <c r="BK3122" s="9" t="s">
        <v>198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10"/>
      <c r="CB3122" s="10" t="str">
        <f t="shared" si="5"/>
        <v/>
      </c>
      <c r="CC3122" s="10"/>
      <c r="CD3122" s="9" t="str">
        <f t="shared" si="2"/>
        <v/>
      </c>
      <c r="CE3122" s="9" t="s">
        <v>232</v>
      </c>
      <c r="CF3122" s="9" t="s">
        <v>188</v>
      </c>
      <c r="CG3122" s="9">
        <f>IF(CF3122="","",VLOOKUP(CF3122,Metadata!$D$2:$H$20,2,FALSE))</f>
        <v>17500</v>
      </c>
      <c r="CH3122" s="9">
        <f>IF(CF3122="","",VLOOKUP(CF3122,Metadata!$D$2:$H$20,4,FALSE))</f>
        <v>15000</v>
      </c>
      <c r="CI3122" s="9">
        <f>IF(CF3122="","",VLOOKUP(CF3122,Metadata!$D$2:$H$20,5,FALSE))</f>
        <v>20000</v>
      </c>
      <c r="CJ3122" s="9">
        <f t="shared" si="3"/>
        <v>17500</v>
      </c>
      <c r="CK3122" s="9" t="s">
        <v>153</v>
      </c>
      <c r="CL3122" s="10">
        <v>5</v>
      </c>
      <c r="CM3122" s="10">
        <v>1</v>
      </c>
      <c r="CN3122" s="10">
        <v>7</v>
      </c>
      <c r="CO3122" s="10">
        <v>6</v>
      </c>
      <c r="CP3122" s="10">
        <v>7</v>
      </c>
      <c r="CQ3122" s="10">
        <v>7</v>
      </c>
      <c r="CR3122" s="10">
        <v>5</v>
      </c>
      <c r="CS3122" s="10">
        <v>5</v>
      </c>
      <c r="CT3122" s="10">
        <v>5</v>
      </c>
      <c r="CU3122" s="10">
        <v>6</v>
      </c>
      <c r="CV3122" s="10">
        <v>6</v>
      </c>
      <c r="CW3122" s="10">
        <v>5</v>
      </c>
      <c r="CX3122" s="10">
        <v>5</v>
      </c>
      <c r="CY3122" s="10">
        <v>5</v>
      </c>
      <c r="CZ3122" s="10">
        <v>5</v>
      </c>
      <c r="DA3122" s="10">
        <v>4</v>
      </c>
      <c r="DB3122" s="10">
        <v>4</v>
      </c>
      <c r="DC3122" s="10">
        <v>6</v>
      </c>
      <c r="DD3122" s="10">
        <v>4</v>
      </c>
      <c r="DE3122" s="10">
        <v>6</v>
      </c>
      <c r="DF3122" s="10">
        <v>6</v>
      </c>
      <c r="DG3122" s="10">
        <v>6</v>
      </c>
      <c r="DH3122" s="10">
        <v>6</v>
      </c>
      <c r="DI3122" s="10">
        <v>6</v>
      </c>
      <c r="DJ3122" s="10">
        <v>7</v>
      </c>
      <c r="DK3122" s="10">
        <v>6</v>
      </c>
      <c r="DL3122" s="10">
        <v>6</v>
      </c>
      <c r="DM3122" s="9" t="s">
        <v>154</v>
      </c>
      <c r="DN3122" s="10">
        <v>1996</v>
      </c>
      <c r="DO3122" s="9">
        <f t="shared" si="9"/>
        <v>25</v>
      </c>
      <c r="DP3122" s="9" t="s">
        <v>155</v>
      </c>
      <c r="DQ3122" s="9" t="s">
        <v>227</v>
      </c>
      <c r="DR3122" s="9" t="s">
        <v>170</v>
      </c>
      <c r="DS3122" s="9" t="s">
        <v>137</v>
      </c>
      <c r="DT3122" s="9" t="s">
        <v>900</v>
      </c>
      <c r="DU3122" s="9" t="s">
        <v>168</v>
      </c>
      <c r="DV3122" s="9" t="str">
        <f>VLOOKUP(DU3122,Metadata!$B$2:$C$7,2,FALSE)</f>
        <v>0 - 3 years</v>
      </c>
    </row>
    <row r="3123" spans="1:126">
      <c r="A3123" s="13">
        <v>3122</v>
      </c>
      <c r="B3123" s="9" t="s">
        <v>135</v>
      </c>
      <c r="C3123" s="9" t="str">
        <f>VLOOKUP(B3123,Metadata!$M$2:$N$6,2,FALSE)</f>
        <v>Permanent Employee</v>
      </c>
      <c r="D3123" s="9" t="s">
        <v>159</v>
      </c>
      <c r="E3123" s="9" t="s">
        <v>137</v>
      </c>
      <c r="F3123" s="9" t="s">
        <v>138</v>
      </c>
      <c r="G3123" s="9" t="s">
        <v>140</v>
      </c>
      <c r="H3123" s="9" t="str">
        <f>IF(G3123="","",VLOOKUP(G3123,Metadata!$J$2:$K$22,2,FALSE))</f>
        <v>Lisbon Metropolitan Area</v>
      </c>
      <c r="I3123" s="9" t="s">
        <v>311</v>
      </c>
      <c r="J3123" s="9" t="str">
        <f>IF(I3123="","",VLOOKUP(I3123,Metadata!$P$2:$Q$43,2,FALSE))</f>
        <v>Europe</v>
      </c>
      <c r="K3123" s="9" t="str">
        <f t="shared" si="0"/>
        <v>International</v>
      </c>
      <c r="L3123" s="9" t="s">
        <v>137</v>
      </c>
      <c r="M3123" s="9" t="str">
        <f>IF(L3123="","",VLOOKUP(L3123,Metadata!$J$2:$K$22,2,FALSE))</f>
        <v/>
      </c>
      <c r="N3123" s="9" t="s">
        <v>141</v>
      </c>
      <c r="O3123" s="9" t="s">
        <v>137</v>
      </c>
      <c r="P3123" s="9" t="s">
        <v>142</v>
      </c>
      <c r="Q3123" s="10" t="str">
        <f t="shared" si="1"/>
        <v>Full Office Job</v>
      </c>
      <c r="R3123" s="10">
        <v>6</v>
      </c>
      <c r="S3123" s="9" t="s">
        <v>398</v>
      </c>
      <c r="T3123" s="9" t="s">
        <v>137</v>
      </c>
      <c r="U3123" s="9" t="str">
        <f>IF(S3123&lt;&gt;"",S3123,IF(T3123&lt;&gt;"",VLOOKUP(T3123,Metadata!$S$2:$T$228,2,FALSE),""))</f>
        <v>SysAdmin Engineer</v>
      </c>
      <c r="V3123" s="9" t="s">
        <v>279</v>
      </c>
      <c r="W3123" s="9" t="s">
        <v>137</v>
      </c>
      <c r="X3123" s="9" t="s">
        <v>145</v>
      </c>
      <c r="Y3123" s="9" t="s">
        <v>137</v>
      </c>
      <c r="Z3123" s="9" t="s">
        <v>184</v>
      </c>
      <c r="AA3123" s="9" t="s">
        <v>137</v>
      </c>
      <c r="AB3123" s="9" t="s">
        <v>253</v>
      </c>
      <c r="AC3123" s="9"/>
      <c r="AD3123" s="9" t="s">
        <v>148</v>
      </c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 t="s">
        <v>219</v>
      </c>
      <c r="BR3123" s="9"/>
      <c r="BS3123" s="9"/>
      <c r="BT3123" s="9"/>
      <c r="BU3123" s="9"/>
      <c r="BV3123" s="9"/>
      <c r="BW3123" s="9"/>
      <c r="BX3123" s="9"/>
      <c r="BY3123" s="9"/>
      <c r="BZ3123" s="9"/>
      <c r="CA3123" s="10"/>
      <c r="CB3123" s="10" t="str">
        <f t="shared" si="5"/>
        <v/>
      </c>
      <c r="CC3123" s="10"/>
      <c r="CD3123" s="9" t="str">
        <f t="shared" si="2"/>
        <v/>
      </c>
      <c r="CE3123" s="9" t="s">
        <v>232</v>
      </c>
      <c r="CF3123" s="9" t="s">
        <v>225</v>
      </c>
      <c r="CG3123" s="9">
        <f>IF(CF3123="","",VLOOKUP(CF3123,Metadata!$D$2:$H$20,2,FALSE))</f>
        <v>22500</v>
      </c>
      <c r="CH3123" s="9">
        <f>IF(CF3123="","",VLOOKUP(CF3123,Metadata!$D$2:$H$20,4,FALSE))</f>
        <v>20000</v>
      </c>
      <c r="CI3123" s="9">
        <f>IF(CF3123="","",VLOOKUP(CF3123,Metadata!$D$2:$H$20,5,FALSE))</f>
        <v>25000</v>
      </c>
      <c r="CJ3123" s="9">
        <f t="shared" si="3"/>
        <v>22500</v>
      </c>
      <c r="CK3123" s="9" t="s">
        <v>221</v>
      </c>
      <c r="CL3123" s="10">
        <v>5</v>
      </c>
      <c r="CM3123" s="10">
        <v>3</v>
      </c>
      <c r="CN3123" s="10">
        <v>7</v>
      </c>
      <c r="CO3123" s="10">
        <v>6</v>
      </c>
      <c r="CP3123" s="10">
        <v>6</v>
      </c>
      <c r="CQ3123" s="10">
        <v>6</v>
      </c>
      <c r="CR3123" s="10">
        <v>6</v>
      </c>
      <c r="CS3123" s="10">
        <v>6</v>
      </c>
      <c r="CT3123" s="10">
        <v>6</v>
      </c>
      <c r="CU3123" s="10">
        <v>5</v>
      </c>
      <c r="CV3123" s="10">
        <v>6</v>
      </c>
      <c r="CW3123" s="10">
        <v>6</v>
      </c>
      <c r="CX3123" s="10">
        <v>6</v>
      </c>
      <c r="CY3123" s="10">
        <v>5</v>
      </c>
      <c r="CZ3123" s="10">
        <v>5</v>
      </c>
      <c r="DA3123" s="10">
        <v>6</v>
      </c>
      <c r="DB3123" s="10">
        <v>6</v>
      </c>
      <c r="DC3123" s="10">
        <v>6</v>
      </c>
      <c r="DD3123" s="10">
        <v>5</v>
      </c>
      <c r="DE3123" s="10">
        <v>6</v>
      </c>
      <c r="DF3123" s="10">
        <v>5</v>
      </c>
      <c r="DG3123" s="10">
        <v>6</v>
      </c>
      <c r="DH3123" s="10">
        <v>6</v>
      </c>
      <c r="DI3123" s="10">
        <v>7</v>
      </c>
      <c r="DJ3123" s="10">
        <v>5</v>
      </c>
      <c r="DK3123" s="10">
        <v>6</v>
      </c>
      <c r="DL3123" s="10">
        <v>6</v>
      </c>
      <c r="DM3123" s="9" t="s">
        <v>154</v>
      </c>
      <c r="DN3123" s="10">
        <v>1981</v>
      </c>
      <c r="DO3123" s="9">
        <f t="shared" si="9"/>
        <v>40</v>
      </c>
      <c r="DP3123" s="9" t="s">
        <v>155</v>
      </c>
      <c r="DQ3123" s="9" t="s">
        <v>156</v>
      </c>
      <c r="DR3123" s="9" t="s">
        <v>170</v>
      </c>
      <c r="DS3123" s="9" t="s">
        <v>137</v>
      </c>
      <c r="DT3123" s="9" t="s">
        <v>900</v>
      </c>
      <c r="DU3123" s="9" t="s">
        <v>158</v>
      </c>
      <c r="DV3123" s="9" t="str">
        <f>VLOOKUP(DU3123,Metadata!$B$2:$C$7,2,FALSE)</f>
        <v>6+ years</v>
      </c>
    </row>
    <row r="3124" spans="1:126">
      <c r="A3124" s="13">
        <v>3123</v>
      </c>
      <c r="B3124" s="9" t="s">
        <v>135</v>
      </c>
      <c r="C3124" s="9" t="str">
        <f>VLOOKUP(B3124,Metadata!$M$2:$N$6,2,FALSE)</f>
        <v>Permanent Employee</v>
      </c>
      <c r="D3124" s="9" t="s">
        <v>159</v>
      </c>
      <c r="E3124" s="9" t="s">
        <v>137</v>
      </c>
      <c r="F3124" s="9" t="s">
        <v>138</v>
      </c>
      <c r="G3124" s="9" t="s">
        <v>140</v>
      </c>
      <c r="H3124" s="9" t="str">
        <f>IF(G3124="","",VLOOKUP(G3124,Metadata!$J$2:$K$22,2,FALSE))</f>
        <v>Lisbon Metropolitan Area</v>
      </c>
      <c r="I3124" s="9" t="s">
        <v>138</v>
      </c>
      <c r="J3124" s="9" t="str">
        <f>IF(I3124="","",VLOOKUP(I3124,Metadata!$P$2:$Q$43,2,FALSE))</f>
        <v>Europe</v>
      </c>
      <c r="K3124" s="9" t="str">
        <f t="shared" si="0"/>
        <v>Portugal</v>
      </c>
      <c r="L3124" s="9" t="s">
        <v>140</v>
      </c>
      <c r="M3124" s="9" t="str">
        <f>IF(L3124="","",VLOOKUP(L3124,Metadata!$J$2:$K$22,2,FALSE))</f>
        <v>Lisbon Metropolitan Area</v>
      </c>
      <c r="N3124" s="9" t="s">
        <v>141</v>
      </c>
      <c r="O3124" s="9" t="s">
        <v>137</v>
      </c>
      <c r="P3124" s="9" t="s">
        <v>191</v>
      </c>
      <c r="Q3124" s="10" t="str">
        <f t="shared" si="1"/>
        <v>Remote Job (full or flexible)</v>
      </c>
      <c r="R3124" s="10">
        <v>5</v>
      </c>
      <c r="S3124" s="9" t="s">
        <v>143</v>
      </c>
      <c r="T3124" s="9" t="s">
        <v>137</v>
      </c>
      <c r="U3124" s="9" t="str">
        <f>IF(S3124&lt;&gt;"",S3124,IF(T3124&lt;&gt;"",VLOOKUP(T3124,Metadata!$S$2:$T$228,2,FALSE),""))</f>
        <v>Technical Team Leader</v>
      </c>
      <c r="V3124" s="9" t="s">
        <v>274</v>
      </c>
      <c r="W3124" s="9" t="s">
        <v>137</v>
      </c>
      <c r="X3124" s="9" t="s">
        <v>163</v>
      </c>
      <c r="Y3124" s="9" t="s">
        <v>137</v>
      </c>
      <c r="Z3124" s="9" t="s">
        <v>184</v>
      </c>
      <c r="AA3124" s="9" t="s">
        <v>165</v>
      </c>
      <c r="AB3124" s="9" t="s">
        <v>137</v>
      </c>
      <c r="AC3124" s="9"/>
      <c r="AD3124" s="9" t="s">
        <v>148</v>
      </c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 t="s">
        <v>270</v>
      </c>
      <c r="AW3124" s="9"/>
      <c r="AX3124" s="9"/>
      <c r="AY3124" s="9"/>
      <c r="AZ3124" s="9"/>
      <c r="BA3124" s="9" t="s">
        <v>178</v>
      </c>
      <c r="BB3124" s="9" t="s">
        <v>284</v>
      </c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 t="s">
        <v>219</v>
      </c>
      <c r="BR3124" s="9"/>
      <c r="BS3124" s="9" t="s">
        <v>200</v>
      </c>
      <c r="BT3124" s="9"/>
      <c r="BU3124" s="9"/>
      <c r="BV3124" s="9"/>
      <c r="BW3124" s="9"/>
      <c r="BX3124" s="9"/>
      <c r="BY3124" s="9"/>
      <c r="BZ3124" s="9"/>
      <c r="CA3124" s="10"/>
      <c r="CB3124" s="10" t="str">
        <f t="shared" si="5"/>
        <v/>
      </c>
      <c r="CC3124" s="10"/>
      <c r="CD3124" s="9" t="str">
        <f t="shared" si="2"/>
        <v/>
      </c>
      <c r="CE3124" s="9" t="s">
        <v>232</v>
      </c>
      <c r="CF3124" s="9" t="s">
        <v>419</v>
      </c>
      <c r="CG3124" s="9">
        <f>IF(CF3124="","",VLOOKUP(CF3124,Metadata!$D$2:$H$20,2,FALSE))</f>
        <v>62500</v>
      </c>
      <c r="CH3124" s="9">
        <f>IF(CF3124="","",VLOOKUP(CF3124,Metadata!$D$2:$H$20,4,FALSE))</f>
        <v>60000</v>
      </c>
      <c r="CI3124" s="9">
        <f>IF(CF3124="","",VLOOKUP(CF3124,Metadata!$D$2:$H$20,5,FALSE))</f>
        <v>65000</v>
      </c>
      <c r="CJ3124" s="9">
        <f t="shared" si="3"/>
        <v>62500</v>
      </c>
      <c r="CK3124" s="9" t="s">
        <v>201</v>
      </c>
      <c r="CL3124" s="10">
        <v>6</v>
      </c>
      <c r="CM3124" s="10">
        <v>2</v>
      </c>
      <c r="CN3124" s="10">
        <v>6</v>
      </c>
      <c r="CO3124" s="10">
        <v>6</v>
      </c>
      <c r="CP3124" s="10">
        <v>6</v>
      </c>
      <c r="CQ3124" s="10">
        <v>6</v>
      </c>
      <c r="CR3124" s="10">
        <v>5</v>
      </c>
      <c r="CS3124" s="10">
        <v>6</v>
      </c>
      <c r="CT3124" s="10">
        <v>6</v>
      </c>
      <c r="CU3124" s="10">
        <v>6</v>
      </c>
      <c r="CV3124" s="10">
        <v>6</v>
      </c>
      <c r="CW3124" s="10">
        <v>5</v>
      </c>
      <c r="CX3124" s="10">
        <v>6</v>
      </c>
      <c r="CY3124" s="10">
        <v>6</v>
      </c>
      <c r="CZ3124" s="10">
        <v>5</v>
      </c>
      <c r="DA3124" s="10">
        <v>5</v>
      </c>
      <c r="DB3124" s="10">
        <v>6</v>
      </c>
      <c r="DC3124" s="10">
        <v>5</v>
      </c>
      <c r="DD3124" s="10">
        <v>5</v>
      </c>
      <c r="DE3124" s="10">
        <v>6</v>
      </c>
      <c r="DF3124" s="10">
        <v>6</v>
      </c>
      <c r="DG3124" s="10">
        <v>6</v>
      </c>
      <c r="DH3124" s="10">
        <v>5</v>
      </c>
      <c r="DI3124" s="10">
        <v>6</v>
      </c>
      <c r="DJ3124" s="10">
        <v>4</v>
      </c>
      <c r="DK3124" s="10">
        <v>5</v>
      </c>
      <c r="DL3124" s="10">
        <v>6</v>
      </c>
      <c r="DM3124" s="9" t="s">
        <v>333</v>
      </c>
      <c r="DN3124" s="10">
        <v>1980</v>
      </c>
      <c r="DO3124" s="9">
        <f t="shared" si="9"/>
        <v>41</v>
      </c>
      <c r="DP3124" s="9" t="s">
        <v>155</v>
      </c>
      <c r="DQ3124" s="9" t="s">
        <v>156</v>
      </c>
      <c r="DR3124" s="9" t="s">
        <v>170</v>
      </c>
      <c r="DS3124" s="9" t="s">
        <v>137</v>
      </c>
      <c r="DT3124" s="9" t="s">
        <v>900</v>
      </c>
      <c r="DU3124" s="9" t="s">
        <v>158</v>
      </c>
      <c r="DV3124" s="9" t="str">
        <f>VLOOKUP(DU3124,Metadata!$B$2:$C$7,2,FALSE)</f>
        <v>6+ years</v>
      </c>
    </row>
    <row r="3125" spans="1:126">
      <c r="A3125" s="13">
        <v>3124</v>
      </c>
      <c r="B3125" s="9" t="s">
        <v>135</v>
      </c>
      <c r="C3125" s="9" t="str">
        <f>VLOOKUP(B3125,Metadata!$M$2:$N$6,2,FALSE)</f>
        <v>Permanent Employee</v>
      </c>
      <c r="D3125" s="9" t="s">
        <v>159</v>
      </c>
      <c r="E3125" s="9" t="s">
        <v>137</v>
      </c>
      <c r="F3125" s="9" t="s">
        <v>138</v>
      </c>
      <c r="G3125" s="9" t="s">
        <v>140</v>
      </c>
      <c r="H3125" s="9" t="str">
        <f>IF(G3125="","",VLOOKUP(G3125,Metadata!$J$2:$K$22,2,FALSE))</f>
        <v>Lisbon Metropolitan Area</v>
      </c>
      <c r="I3125" s="9" t="s">
        <v>138</v>
      </c>
      <c r="J3125" s="9" t="str">
        <f>IF(I3125="","",VLOOKUP(I3125,Metadata!$P$2:$Q$43,2,FALSE))</f>
        <v>Europe</v>
      </c>
      <c r="K3125" s="9" t="str">
        <f t="shared" si="0"/>
        <v>Portugal</v>
      </c>
      <c r="L3125" s="9" t="s">
        <v>172</v>
      </c>
      <c r="M3125" s="9" t="str">
        <f>IF(L3125="","",VLOOKUP(L3125,Metadata!$J$2:$K$22,2,FALSE))</f>
        <v>Porto Metropolitan Area</v>
      </c>
      <c r="N3125" s="9" t="s">
        <v>141</v>
      </c>
      <c r="O3125" s="9" t="s">
        <v>137</v>
      </c>
      <c r="P3125" s="9" t="s">
        <v>191</v>
      </c>
      <c r="Q3125" s="10" t="str">
        <f t="shared" si="1"/>
        <v>Remote Job (full or flexible)</v>
      </c>
      <c r="R3125" s="10">
        <v>5</v>
      </c>
      <c r="S3125" s="9" t="s">
        <v>216</v>
      </c>
      <c r="T3125" s="9" t="s">
        <v>137</v>
      </c>
      <c r="U3125" s="9" t="str">
        <f>IF(S3125&lt;&gt;"",S3125,IF(T3125&lt;&gt;"",VLOOKUP(T3125,Metadata!$S$2:$T$228,2,FALSE),""))</f>
        <v>Front-End Developer</v>
      </c>
      <c r="V3125" s="9" t="s">
        <v>274</v>
      </c>
      <c r="W3125" s="9" t="s">
        <v>137</v>
      </c>
      <c r="X3125" s="9" t="s">
        <v>175</v>
      </c>
      <c r="Y3125" s="9" t="s">
        <v>137</v>
      </c>
      <c r="Z3125" s="9" t="s">
        <v>193</v>
      </c>
      <c r="AA3125" s="9" t="s">
        <v>165</v>
      </c>
      <c r="AB3125" s="9" t="s">
        <v>137</v>
      </c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 t="s">
        <v>178</v>
      </c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 t="s">
        <v>186</v>
      </c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10"/>
      <c r="CB3125" s="10" t="str">
        <f t="shared" si="5"/>
        <v/>
      </c>
      <c r="CC3125" s="10"/>
      <c r="CD3125" s="9" t="str">
        <f t="shared" si="2"/>
        <v/>
      </c>
      <c r="CE3125" s="9" t="s">
        <v>232</v>
      </c>
      <c r="CF3125" s="9" t="s">
        <v>245</v>
      </c>
      <c r="CG3125" s="9">
        <f>IF(CF3125="","",VLOOKUP(CF3125,Metadata!$D$2:$H$20,2,FALSE))</f>
        <v>42500</v>
      </c>
      <c r="CH3125" s="9">
        <f>IF(CF3125="","",VLOOKUP(CF3125,Metadata!$D$2:$H$20,4,FALSE))</f>
        <v>40000</v>
      </c>
      <c r="CI3125" s="9">
        <f>IF(CF3125="","",VLOOKUP(CF3125,Metadata!$D$2:$H$20,5,FALSE))</f>
        <v>45000</v>
      </c>
      <c r="CJ3125" s="9">
        <f t="shared" si="3"/>
        <v>42500</v>
      </c>
      <c r="CK3125" s="9" t="s">
        <v>189</v>
      </c>
      <c r="CL3125" s="10">
        <v>6</v>
      </c>
      <c r="CM3125" s="10">
        <v>2</v>
      </c>
      <c r="CN3125" s="10">
        <v>7</v>
      </c>
      <c r="CO3125" s="10">
        <v>6</v>
      </c>
      <c r="CP3125" s="10">
        <v>6</v>
      </c>
      <c r="CQ3125" s="10">
        <v>6</v>
      </c>
      <c r="CR3125" s="10">
        <v>5</v>
      </c>
      <c r="CS3125" s="10">
        <v>4</v>
      </c>
      <c r="CT3125" s="10">
        <v>4</v>
      </c>
      <c r="CU3125" s="10">
        <v>6</v>
      </c>
      <c r="CV3125" s="10">
        <v>6</v>
      </c>
      <c r="CW3125" s="10">
        <v>6</v>
      </c>
      <c r="CX3125" s="10">
        <v>5</v>
      </c>
      <c r="CY3125" s="10">
        <v>5</v>
      </c>
      <c r="CZ3125" s="10">
        <v>5</v>
      </c>
      <c r="DA3125" s="10">
        <v>3</v>
      </c>
      <c r="DB3125" s="10">
        <v>3</v>
      </c>
      <c r="DC3125" s="10">
        <v>6</v>
      </c>
      <c r="DD3125" s="10">
        <v>3</v>
      </c>
      <c r="DE3125" s="10">
        <v>6</v>
      </c>
      <c r="DF3125" s="10">
        <v>6</v>
      </c>
      <c r="DG3125" s="10">
        <v>6</v>
      </c>
      <c r="DH3125" s="10">
        <v>4</v>
      </c>
      <c r="DI3125" s="10">
        <v>5</v>
      </c>
      <c r="DJ3125" s="10">
        <v>5</v>
      </c>
      <c r="DK3125" s="10">
        <v>6</v>
      </c>
      <c r="DL3125" s="10">
        <v>4</v>
      </c>
      <c r="DM3125" s="9" t="s">
        <v>154</v>
      </c>
      <c r="DN3125" s="10">
        <v>1981</v>
      </c>
      <c r="DO3125" s="9">
        <f t="shared" si="9"/>
        <v>40</v>
      </c>
      <c r="DP3125" s="9" t="s">
        <v>155</v>
      </c>
      <c r="DQ3125" s="9" t="s">
        <v>210</v>
      </c>
      <c r="DR3125" s="9" t="s">
        <v>170</v>
      </c>
      <c r="DS3125" s="9" t="s">
        <v>137</v>
      </c>
      <c r="DT3125" s="9" t="s">
        <v>900</v>
      </c>
      <c r="DU3125" s="9" t="s">
        <v>158</v>
      </c>
      <c r="DV3125" s="9" t="str">
        <f>VLOOKUP(DU3125,Metadata!$B$2:$C$7,2,FALSE)</f>
        <v>6+ years</v>
      </c>
    </row>
    <row r="3126" spans="1:126">
      <c r="A3126" s="13">
        <v>3125</v>
      </c>
      <c r="B3126" s="9" t="s">
        <v>135</v>
      </c>
      <c r="C3126" s="9" t="str">
        <f>VLOOKUP(B3126,Metadata!$M$2:$N$6,2,FALSE)</f>
        <v>Permanent Employee</v>
      </c>
      <c r="D3126" s="9" t="s">
        <v>159</v>
      </c>
      <c r="E3126" s="9" t="s">
        <v>137</v>
      </c>
      <c r="F3126" s="9" t="s">
        <v>138</v>
      </c>
      <c r="G3126" s="9" t="s">
        <v>172</v>
      </c>
      <c r="H3126" s="9" t="str">
        <f>IF(G3126="","",VLOOKUP(G3126,Metadata!$J$2:$K$22,2,FALSE))</f>
        <v>Porto Metropolitan Area</v>
      </c>
      <c r="I3126" s="9" t="s">
        <v>138</v>
      </c>
      <c r="J3126" s="9" t="str">
        <f>IF(I3126="","",VLOOKUP(I3126,Metadata!$P$2:$Q$43,2,FALSE))</f>
        <v>Europe</v>
      </c>
      <c r="K3126" s="9" t="str">
        <f t="shared" si="0"/>
        <v>Portugal</v>
      </c>
      <c r="L3126" s="9" t="s">
        <v>172</v>
      </c>
      <c r="M3126" s="9" t="str">
        <f>IF(L3126="","",VLOOKUP(L3126,Metadata!$J$2:$K$22,2,FALSE))</f>
        <v>Porto Metropolitan Area</v>
      </c>
      <c r="N3126" s="9" t="s">
        <v>214</v>
      </c>
      <c r="O3126" s="9" t="s">
        <v>239</v>
      </c>
      <c r="P3126" s="9" t="s">
        <v>191</v>
      </c>
      <c r="Q3126" s="10" t="str">
        <f t="shared" si="1"/>
        <v>Remote Job (full or flexible)</v>
      </c>
      <c r="R3126" s="10">
        <v>5</v>
      </c>
      <c r="S3126" s="9" t="s">
        <v>260</v>
      </c>
      <c r="T3126" s="9" t="s">
        <v>137</v>
      </c>
      <c r="U3126" s="9" t="str">
        <f>IF(S3126&lt;&gt;"",S3126,IF(T3126&lt;&gt;"",VLOOKUP(T3126,Metadata!$S$2:$T$228,2,FALSE),""))</f>
        <v>DevOps Engineer</v>
      </c>
      <c r="V3126" s="9" t="s">
        <v>323</v>
      </c>
      <c r="W3126" s="9" t="s">
        <v>137</v>
      </c>
      <c r="X3126" s="9" t="s">
        <v>163</v>
      </c>
      <c r="Y3126" s="9" t="s">
        <v>137</v>
      </c>
      <c r="Z3126" s="9" t="s">
        <v>262</v>
      </c>
      <c r="AA3126" s="9" t="s">
        <v>137</v>
      </c>
      <c r="AB3126" s="9" t="s">
        <v>253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 t="s">
        <v>150</v>
      </c>
      <c r="BZ3126" s="9" t="s">
        <v>137</v>
      </c>
      <c r="CA3126" s="10"/>
      <c r="CB3126" s="10" t="str">
        <f t="shared" si="5"/>
        <v/>
      </c>
      <c r="CC3126" s="10"/>
      <c r="CD3126" s="9" t="str">
        <f t="shared" si="2"/>
        <v/>
      </c>
      <c r="CE3126" s="9" t="s">
        <v>151</v>
      </c>
      <c r="CF3126" s="9" t="s">
        <v>236</v>
      </c>
      <c r="CG3126" s="9">
        <f>IF(CF3126="","",VLOOKUP(CF3126,Metadata!$D$2:$H$20,2,FALSE))</f>
        <v>47500</v>
      </c>
      <c r="CH3126" s="9">
        <f>IF(CF3126="","",VLOOKUP(CF3126,Metadata!$D$2:$H$20,4,FALSE))</f>
        <v>45000</v>
      </c>
      <c r="CI3126" s="9">
        <f>IF(CF3126="","",VLOOKUP(CF3126,Metadata!$D$2:$H$20,5,FALSE))</f>
        <v>50000</v>
      </c>
      <c r="CJ3126" s="9">
        <f t="shared" si="3"/>
        <v>47500</v>
      </c>
      <c r="CK3126" s="9" t="s">
        <v>221</v>
      </c>
      <c r="CL3126" s="10">
        <v>5</v>
      </c>
      <c r="CM3126" s="10">
        <v>3</v>
      </c>
      <c r="CN3126" s="10">
        <v>7</v>
      </c>
      <c r="CO3126" s="10">
        <v>7</v>
      </c>
      <c r="CP3126" s="10">
        <v>7</v>
      </c>
      <c r="CQ3126" s="10">
        <v>7</v>
      </c>
      <c r="CR3126" s="10">
        <v>5</v>
      </c>
      <c r="CS3126" s="10">
        <v>4</v>
      </c>
      <c r="CT3126" s="10">
        <v>7</v>
      </c>
      <c r="CU3126" s="10">
        <v>7</v>
      </c>
      <c r="CV3126" s="10">
        <v>5</v>
      </c>
      <c r="CW3126" s="10">
        <v>4</v>
      </c>
      <c r="CX3126" s="10">
        <v>7</v>
      </c>
      <c r="CY3126" s="10">
        <v>7</v>
      </c>
      <c r="CZ3126" s="10">
        <v>7</v>
      </c>
      <c r="DA3126" s="10">
        <v>4</v>
      </c>
      <c r="DB3126" s="10">
        <v>4</v>
      </c>
      <c r="DC3126" s="10">
        <v>5</v>
      </c>
      <c r="DD3126" s="10">
        <v>4</v>
      </c>
      <c r="DE3126" s="10">
        <v>7</v>
      </c>
      <c r="DF3126" s="10">
        <v>5</v>
      </c>
      <c r="DG3126" s="10">
        <v>4</v>
      </c>
      <c r="DH3126" s="10">
        <v>4</v>
      </c>
      <c r="DI3126" s="10">
        <v>1</v>
      </c>
      <c r="DJ3126" s="10">
        <v>4</v>
      </c>
      <c r="DK3126" s="10">
        <v>5</v>
      </c>
      <c r="DL3126" s="10">
        <v>1</v>
      </c>
      <c r="DM3126" s="9" t="s">
        <v>154</v>
      </c>
      <c r="DN3126" s="10">
        <v>1992</v>
      </c>
      <c r="DO3126" s="9">
        <f t="shared" si="9"/>
        <v>29</v>
      </c>
      <c r="DP3126" s="9" t="s">
        <v>155</v>
      </c>
      <c r="DQ3126" s="9" t="s">
        <v>202</v>
      </c>
      <c r="DR3126" s="9" t="s">
        <v>170</v>
      </c>
      <c r="DS3126" s="9" t="s">
        <v>137</v>
      </c>
      <c r="DT3126" s="9" t="s">
        <v>900</v>
      </c>
      <c r="DU3126" s="9" t="s">
        <v>203</v>
      </c>
      <c r="DV3126" s="9" t="str">
        <f>VLOOKUP(DU3126,Metadata!$B$2:$C$7,2,FALSE)</f>
        <v>6+ years</v>
      </c>
    </row>
    <row r="3127" spans="1:126">
      <c r="A3127" s="13">
        <v>3126</v>
      </c>
      <c r="B3127" s="9" t="s">
        <v>135</v>
      </c>
      <c r="C3127" s="9" t="str">
        <f>VLOOKUP(B3127,Metadata!$M$2:$N$6,2,FALSE)</f>
        <v>Permanent Employee</v>
      </c>
      <c r="D3127" s="9" t="s">
        <v>159</v>
      </c>
      <c r="E3127" s="9" t="s">
        <v>137</v>
      </c>
      <c r="F3127" s="9" t="s">
        <v>138</v>
      </c>
      <c r="G3127" s="9" t="s">
        <v>140</v>
      </c>
      <c r="H3127" s="9" t="str">
        <f>IF(G3127="","",VLOOKUP(G3127,Metadata!$J$2:$K$22,2,FALSE))</f>
        <v>Lisbon Metropolitan Area</v>
      </c>
      <c r="I3127" s="9" t="s">
        <v>138</v>
      </c>
      <c r="J3127" s="9" t="str">
        <f>IF(I3127="","",VLOOKUP(I3127,Metadata!$P$2:$Q$43,2,FALSE))</f>
        <v>Europe</v>
      </c>
      <c r="K3127" s="9" t="str">
        <f t="shared" si="0"/>
        <v>Portugal</v>
      </c>
      <c r="L3127" s="9" t="s">
        <v>140</v>
      </c>
      <c r="M3127" s="9" t="str">
        <f>IF(L3127="","",VLOOKUP(L3127,Metadata!$J$2:$K$22,2,FALSE))</f>
        <v>Lisbon Metropolitan Area</v>
      </c>
      <c r="N3127" s="9" t="s">
        <v>205</v>
      </c>
      <c r="O3127" s="9" t="s">
        <v>137</v>
      </c>
      <c r="P3127" s="9" t="s">
        <v>137</v>
      </c>
      <c r="Q3127" s="10" t="str">
        <f t="shared" si="1"/>
        <v>Full Office Job</v>
      </c>
      <c r="R3127" s="10">
        <v>6</v>
      </c>
      <c r="S3127" s="9" t="s">
        <v>192</v>
      </c>
      <c r="T3127" s="9" t="s">
        <v>137</v>
      </c>
      <c r="U3127" s="9" t="str">
        <f>IF(S3127&lt;&gt;"",S3127,IF(T3127&lt;&gt;"",VLOOKUP(T3127,Metadata!$S$2:$T$228,2,FALSE),""))</f>
        <v>Back-End Developer</v>
      </c>
      <c r="V3127" s="9" t="s">
        <v>207</v>
      </c>
      <c r="W3127" s="9" t="s">
        <v>137</v>
      </c>
      <c r="X3127" s="9" t="s">
        <v>208</v>
      </c>
      <c r="Y3127" s="9" t="s">
        <v>137</v>
      </c>
      <c r="Z3127" s="9" t="s">
        <v>146</v>
      </c>
      <c r="AA3127" s="9" t="s">
        <v>165</v>
      </c>
      <c r="AB3127" s="9" t="s">
        <v>253</v>
      </c>
      <c r="AC3127" s="9"/>
      <c r="AD3127" s="9"/>
      <c r="AE3127" s="9" t="s">
        <v>194</v>
      </c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 t="s">
        <v>178</v>
      </c>
      <c r="BB3127" s="9"/>
      <c r="BC3127" s="9"/>
      <c r="BD3127" s="9"/>
      <c r="BE3127" s="9"/>
      <c r="BF3127" s="9"/>
      <c r="BG3127" s="9"/>
      <c r="BH3127" s="9"/>
      <c r="BI3127" s="9"/>
      <c r="BJ3127" s="9" t="s">
        <v>167</v>
      </c>
      <c r="BK3127" s="9" t="s">
        <v>198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10"/>
      <c r="CB3127" s="10" t="str">
        <f t="shared" si="5"/>
        <v/>
      </c>
      <c r="CC3127" s="10"/>
      <c r="CD3127" s="9" t="str">
        <f t="shared" si="2"/>
        <v/>
      </c>
      <c r="CE3127" s="9" t="s">
        <v>168</v>
      </c>
      <c r="CF3127" s="9" t="s">
        <v>225</v>
      </c>
      <c r="CG3127" s="9">
        <f>IF(CF3127="","",VLOOKUP(CF3127,Metadata!$D$2:$H$20,2,FALSE))</f>
        <v>22500</v>
      </c>
      <c r="CH3127" s="9">
        <f>IF(CF3127="","",VLOOKUP(CF3127,Metadata!$D$2:$H$20,4,FALSE))</f>
        <v>20000</v>
      </c>
      <c r="CI3127" s="9">
        <f>IF(CF3127="","",VLOOKUP(CF3127,Metadata!$D$2:$H$20,5,FALSE))</f>
        <v>25000</v>
      </c>
      <c r="CJ3127" s="9">
        <f t="shared" si="3"/>
        <v>22500</v>
      </c>
      <c r="CK3127" s="9" t="s">
        <v>221</v>
      </c>
      <c r="CL3127" s="10">
        <v>2</v>
      </c>
      <c r="CM3127" s="10">
        <v>1</v>
      </c>
      <c r="CN3127" s="10">
        <v>7</v>
      </c>
      <c r="CO3127" s="10">
        <v>5</v>
      </c>
      <c r="CP3127" s="10">
        <v>7</v>
      </c>
      <c r="CQ3127" s="10">
        <v>7</v>
      </c>
      <c r="CR3127" s="10">
        <v>5</v>
      </c>
      <c r="CS3127" s="10">
        <v>5</v>
      </c>
      <c r="CT3127" s="10">
        <v>4</v>
      </c>
      <c r="CU3127" s="10">
        <v>7</v>
      </c>
      <c r="CV3127" s="10">
        <v>6</v>
      </c>
      <c r="CW3127" s="10">
        <v>5</v>
      </c>
      <c r="CX3127" s="10">
        <v>7</v>
      </c>
      <c r="CY3127" s="10">
        <v>6</v>
      </c>
      <c r="CZ3127" s="10">
        <v>7</v>
      </c>
      <c r="DA3127" s="10">
        <v>5</v>
      </c>
      <c r="DB3127" s="10">
        <v>4</v>
      </c>
      <c r="DC3127" s="10">
        <v>6</v>
      </c>
      <c r="DD3127" s="10">
        <v>5</v>
      </c>
      <c r="DE3127" s="10">
        <v>7</v>
      </c>
      <c r="DF3127" s="10">
        <v>7</v>
      </c>
      <c r="DG3127" s="10">
        <v>7</v>
      </c>
      <c r="DH3127" s="10">
        <v>5</v>
      </c>
      <c r="DI3127" s="10">
        <v>7</v>
      </c>
      <c r="DJ3127" s="10">
        <v>3</v>
      </c>
      <c r="DK3127" s="10">
        <v>4</v>
      </c>
      <c r="DL3127" s="10">
        <v>4</v>
      </c>
      <c r="DM3127" s="9" t="s">
        <v>154</v>
      </c>
      <c r="DN3127" s="10">
        <v>1990</v>
      </c>
      <c r="DO3127" s="9">
        <f t="shared" si="9"/>
        <v>31</v>
      </c>
      <c r="DP3127" s="9" t="s">
        <v>155</v>
      </c>
      <c r="DQ3127" s="9" t="s">
        <v>202</v>
      </c>
      <c r="DR3127" s="9" t="s">
        <v>157</v>
      </c>
      <c r="DS3127" s="9" t="s">
        <v>137</v>
      </c>
      <c r="DT3127" s="9" t="s">
        <v>900</v>
      </c>
      <c r="DU3127" s="9" t="s">
        <v>223</v>
      </c>
      <c r="DV3127" s="9" t="str">
        <f>VLOOKUP(DU3127,Metadata!$B$2:$C$7,2,FALSE)</f>
        <v>3 - 6 years</v>
      </c>
    </row>
    <row r="3128" spans="1:126">
      <c r="A3128" s="13">
        <v>3127</v>
      </c>
      <c r="B3128" s="9" t="s">
        <v>135</v>
      </c>
      <c r="C3128" s="9" t="str">
        <f>VLOOKUP(B3128,Metadata!$M$2:$N$6,2,FALSE)</f>
        <v>Permanent Employee</v>
      </c>
      <c r="D3128" s="9" t="s">
        <v>159</v>
      </c>
      <c r="E3128" s="9" t="s">
        <v>137</v>
      </c>
      <c r="F3128" s="9" t="s">
        <v>138</v>
      </c>
      <c r="G3128" s="9" t="s">
        <v>140</v>
      </c>
      <c r="H3128" s="9" t="str">
        <f>IF(G3128="","",VLOOKUP(G3128,Metadata!$J$2:$K$22,2,FALSE))</f>
        <v>Lisbon Metropolitan Area</v>
      </c>
      <c r="I3128" s="9" t="s">
        <v>138</v>
      </c>
      <c r="J3128" s="9" t="str">
        <f>IF(I3128="","",VLOOKUP(I3128,Metadata!$P$2:$Q$43,2,FALSE))</f>
        <v>Europe</v>
      </c>
      <c r="K3128" s="9" t="str">
        <f t="shared" si="0"/>
        <v>Portugal</v>
      </c>
      <c r="L3128" s="9" t="s">
        <v>140</v>
      </c>
      <c r="M3128" s="9" t="str">
        <f>IF(L3128="","",VLOOKUP(L3128,Metadata!$J$2:$K$22,2,FALSE))</f>
        <v>Lisbon Metropolitan Area</v>
      </c>
      <c r="N3128" s="9" t="s">
        <v>214</v>
      </c>
      <c r="O3128" s="9" t="s">
        <v>259</v>
      </c>
      <c r="P3128" s="9" t="s">
        <v>191</v>
      </c>
      <c r="Q3128" s="10" t="str">
        <f t="shared" si="1"/>
        <v>Remote Job (full or flexible)</v>
      </c>
      <c r="R3128" s="10">
        <v>5</v>
      </c>
      <c r="S3128" s="9" t="s">
        <v>137</v>
      </c>
      <c r="T3128" s="9" t="s">
        <v>802</v>
      </c>
      <c r="U3128" s="9" t="str">
        <f>IF(S3128&lt;&gt;"",S3128,IF(T3128&lt;&gt;"",VLOOKUP(T3128,Metadata!$S$2:$T$228,2,FALSE),""))</f>
        <v>Product Owner/Product Manager</v>
      </c>
      <c r="V3128" s="9" t="s">
        <v>207</v>
      </c>
      <c r="W3128" s="9" t="s">
        <v>137</v>
      </c>
      <c r="X3128" s="9" t="s">
        <v>208</v>
      </c>
      <c r="Y3128" s="9" t="s">
        <v>137</v>
      </c>
      <c r="Z3128" s="9" t="s">
        <v>146</v>
      </c>
      <c r="AA3128" s="9" t="s">
        <v>165</v>
      </c>
      <c r="AB3128" s="9" t="s">
        <v>253</v>
      </c>
      <c r="AC3128" s="9"/>
      <c r="AD3128" s="9" t="s">
        <v>148</v>
      </c>
      <c r="AE3128" s="9" t="s">
        <v>194</v>
      </c>
      <c r="AF3128" s="9" t="s">
        <v>243</v>
      </c>
      <c r="AG3128" s="9"/>
      <c r="AH3128" s="9"/>
      <c r="AI3128" s="9"/>
      <c r="AJ3128" s="9" t="s">
        <v>185</v>
      </c>
      <c r="AK3128" s="9"/>
      <c r="AL3128" s="9" t="s">
        <v>177</v>
      </c>
      <c r="AM3128" s="9"/>
      <c r="AN3128" s="9"/>
      <c r="AO3128" s="9"/>
      <c r="AP3128" s="9" t="s">
        <v>244</v>
      </c>
      <c r="AQ3128" s="9"/>
      <c r="AR3128" s="9"/>
      <c r="AS3128" s="9"/>
      <c r="AT3128" s="9" t="s">
        <v>324</v>
      </c>
      <c r="AU3128" s="9"/>
      <c r="AV3128" s="9"/>
      <c r="AW3128" s="9"/>
      <c r="AX3128" s="9"/>
      <c r="AY3128" s="9"/>
      <c r="AZ3128" s="9"/>
      <c r="BA3128" s="9"/>
      <c r="BB3128" s="9" t="s">
        <v>284</v>
      </c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 t="s">
        <v>186</v>
      </c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10"/>
      <c r="CB3128" s="10" t="str">
        <f t="shared" si="5"/>
        <v/>
      </c>
      <c r="CC3128" s="10"/>
      <c r="CD3128" s="9" t="str">
        <f t="shared" si="2"/>
        <v/>
      </c>
      <c r="CE3128" s="9" t="s">
        <v>151</v>
      </c>
      <c r="CF3128" s="9" t="s">
        <v>248</v>
      </c>
      <c r="CG3128" s="9">
        <f>IF(CF3128="","",VLOOKUP(CF3128,Metadata!$D$2:$H$20,2,FALSE))</f>
        <v>57500</v>
      </c>
      <c r="CH3128" s="9">
        <f>IF(CF3128="","",VLOOKUP(CF3128,Metadata!$D$2:$H$20,4,FALSE))</f>
        <v>55000</v>
      </c>
      <c r="CI3128" s="9">
        <f>IF(CF3128="","",VLOOKUP(CF3128,Metadata!$D$2:$H$20,5,FALSE))</f>
        <v>60000</v>
      </c>
      <c r="CJ3128" s="9">
        <f t="shared" si="3"/>
        <v>57500</v>
      </c>
      <c r="CK3128" s="9" t="s">
        <v>221</v>
      </c>
      <c r="CL3128" s="10">
        <v>5</v>
      </c>
      <c r="CM3128" s="10">
        <v>3</v>
      </c>
      <c r="CN3128" s="10">
        <v>7</v>
      </c>
      <c r="CO3128" s="10">
        <v>5</v>
      </c>
      <c r="CP3128" s="10">
        <v>4</v>
      </c>
      <c r="CQ3128" s="10">
        <v>5</v>
      </c>
      <c r="CR3128" s="10">
        <v>5</v>
      </c>
      <c r="CS3128" s="10">
        <v>5</v>
      </c>
      <c r="CT3128" s="10">
        <v>6</v>
      </c>
      <c r="CU3128" s="10">
        <v>6</v>
      </c>
      <c r="CV3128" s="10">
        <v>5</v>
      </c>
      <c r="CW3128" s="10">
        <v>6</v>
      </c>
      <c r="CX3128" s="10">
        <v>7</v>
      </c>
      <c r="CY3128" s="10">
        <v>5</v>
      </c>
      <c r="CZ3128" s="10">
        <v>7</v>
      </c>
      <c r="DA3128" s="10">
        <v>5</v>
      </c>
      <c r="DB3128" s="10">
        <v>4</v>
      </c>
      <c r="DC3128" s="10">
        <v>7</v>
      </c>
      <c r="DD3128" s="10">
        <v>5</v>
      </c>
      <c r="DE3128" s="10">
        <v>7</v>
      </c>
      <c r="DF3128" s="10">
        <v>5</v>
      </c>
      <c r="DG3128" s="10">
        <v>7</v>
      </c>
      <c r="DH3128" s="10">
        <v>4</v>
      </c>
      <c r="DI3128" s="10">
        <v>5</v>
      </c>
      <c r="DJ3128" s="10">
        <v>3</v>
      </c>
      <c r="DK3128" s="10">
        <v>2</v>
      </c>
      <c r="DL3128" s="10">
        <v>1</v>
      </c>
      <c r="DM3128" s="9" t="s">
        <v>154</v>
      </c>
      <c r="DN3128" s="10">
        <v>1983</v>
      </c>
      <c r="DO3128" s="9">
        <f t="shared" si="9"/>
        <v>38</v>
      </c>
      <c r="DP3128" s="9" t="s">
        <v>155</v>
      </c>
      <c r="DQ3128" s="9" t="s">
        <v>202</v>
      </c>
      <c r="DR3128" s="9" t="s">
        <v>170</v>
      </c>
      <c r="DS3128" s="9" t="s">
        <v>137</v>
      </c>
      <c r="DT3128" s="9" t="s">
        <v>900</v>
      </c>
      <c r="DU3128" s="9" t="s">
        <v>158</v>
      </c>
      <c r="DV3128" s="9" t="str">
        <f>VLOOKUP(DU3128,Metadata!$B$2:$C$7,2,FALSE)</f>
        <v>6+ years</v>
      </c>
    </row>
    <row r="3129" spans="1:126">
      <c r="A3129" s="13">
        <v>3128</v>
      </c>
      <c r="B3129" s="9" t="s">
        <v>135</v>
      </c>
      <c r="C3129" s="9" t="str">
        <f>VLOOKUP(B3129,Metadata!$M$2:$N$6,2,FALSE)</f>
        <v>Permanent Employee</v>
      </c>
      <c r="D3129" s="9" t="s">
        <v>159</v>
      </c>
      <c r="E3129" s="9" t="s">
        <v>137</v>
      </c>
      <c r="F3129" s="9" t="s">
        <v>138</v>
      </c>
      <c r="G3129" s="9" t="s">
        <v>275</v>
      </c>
      <c r="H3129" s="9" t="str">
        <f>IF(G3129="","",VLOOKUP(G3129,Metadata!$J$2:$K$22,2,FALSE))</f>
        <v>Centre</v>
      </c>
      <c r="I3129" s="9" t="s">
        <v>138</v>
      </c>
      <c r="J3129" s="9" t="str">
        <f>IF(I3129="","",VLOOKUP(I3129,Metadata!$P$2:$Q$43,2,FALSE))</f>
        <v>Europe</v>
      </c>
      <c r="K3129" s="9" t="str">
        <f t="shared" si="0"/>
        <v>Portugal</v>
      </c>
      <c r="L3129" s="9" t="s">
        <v>275</v>
      </c>
      <c r="M3129" s="9" t="str">
        <f>IF(L3129="","",VLOOKUP(L3129,Metadata!$J$2:$K$22,2,FALSE))</f>
        <v>Centre</v>
      </c>
      <c r="N3129" s="9" t="s">
        <v>214</v>
      </c>
      <c r="O3129" s="9" t="s">
        <v>215</v>
      </c>
      <c r="P3129" s="9" t="s">
        <v>142</v>
      </c>
      <c r="Q3129" s="10" t="str">
        <f t="shared" si="1"/>
        <v>Full Office Job</v>
      </c>
      <c r="R3129" s="10">
        <v>5</v>
      </c>
      <c r="S3129" s="9" t="s">
        <v>183</v>
      </c>
      <c r="T3129" s="9" t="s">
        <v>137</v>
      </c>
      <c r="U3129" s="9" t="str">
        <f>IF(S3129&lt;&gt;"",S3129,IF(T3129&lt;&gt;"",VLOOKUP(T3129,Metadata!$S$2:$T$228,2,FALSE),""))</f>
        <v>Product Owner/Product Manager</v>
      </c>
      <c r="V3129" s="9" t="s">
        <v>162</v>
      </c>
      <c r="W3129" s="9" t="s">
        <v>137</v>
      </c>
      <c r="X3129" s="9" t="s">
        <v>163</v>
      </c>
      <c r="Y3129" s="9" t="s">
        <v>137</v>
      </c>
      <c r="Z3129" s="9" t="s">
        <v>262</v>
      </c>
      <c r="AA3129" s="9" t="s">
        <v>165</v>
      </c>
      <c r="AB3129" s="9" t="s">
        <v>137</v>
      </c>
      <c r="AC3129" s="9" t="s">
        <v>147</v>
      </c>
      <c r="AD3129" s="9" t="s">
        <v>148</v>
      </c>
      <c r="AE3129" s="9"/>
      <c r="AF3129" s="9" t="s">
        <v>243</v>
      </c>
      <c r="AG3129" s="9"/>
      <c r="AH3129" s="9"/>
      <c r="AI3129" s="9"/>
      <c r="AJ3129" s="9" t="s">
        <v>185</v>
      </c>
      <c r="AK3129" s="9"/>
      <c r="AL3129" s="9" t="s">
        <v>177</v>
      </c>
      <c r="AM3129" s="9" t="s">
        <v>314</v>
      </c>
      <c r="AN3129" s="9"/>
      <c r="AO3129" s="9"/>
      <c r="AP3129" s="9"/>
      <c r="AQ3129" s="9"/>
      <c r="AR3129" s="9"/>
      <c r="AS3129" s="9"/>
      <c r="AT3129" s="9"/>
      <c r="AU3129" s="9" t="s">
        <v>267</v>
      </c>
      <c r="AV3129" s="9"/>
      <c r="AW3129" s="9"/>
      <c r="AX3129" s="9"/>
      <c r="AY3129" s="9"/>
      <c r="AZ3129" s="9"/>
      <c r="BA3129" s="9" t="s">
        <v>178</v>
      </c>
      <c r="BB3129" s="9" t="s">
        <v>284</v>
      </c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 t="s">
        <v>186</v>
      </c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10"/>
      <c r="CB3129" s="10" t="str">
        <f t="shared" si="5"/>
        <v/>
      </c>
      <c r="CC3129" s="10"/>
      <c r="CD3129" s="9" t="str">
        <f t="shared" si="2"/>
        <v/>
      </c>
      <c r="CE3129" s="9" t="s">
        <v>151</v>
      </c>
      <c r="CF3129" s="9" t="s">
        <v>220</v>
      </c>
      <c r="CG3129" s="9">
        <f>IF(CF3129="","",VLOOKUP(CF3129,Metadata!$D$2:$H$20,2,FALSE))</f>
        <v>27500</v>
      </c>
      <c r="CH3129" s="9">
        <f>IF(CF3129="","",VLOOKUP(CF3129,Metadata!$D$2:$H$20,4,FALSE))</f>
        <v>25000</v>
      </c>
      <c r="CI3129" s="9">
        <f>IF(CF3129="","",VLOOKUP(CF3129,Metadata!$D$2:$H$20,5,FALSE))</f>
        <v>30000</v>
      </c>
      <c r="CJ3129" s="9">
        <f t="shared" si="3"/>
        <v>27500</v>
      </c>
      <c r="CK3129" s="9" t="s">
        <v>201</v>
      </c>
      <c r="CL3129" s="10">
        <v>7</v>
      </c>
      <c r="CM3129" s="10">
        <v>1</v>
      </c>
      <c r="CN3129" s="10">
        <v>7</v>
      </c>
      <c r="CO3129" s="10">
        <v>5</v>
      </c>
      <c r="CP3129" s="10">
        <v>6</v>
      </c>
      <c r="CQ3129" s="10">
        <v>6</v>
      </c>
      <c r="CR3129" s="10">
        <v>5</v>
      </c>
      <c r="CS3129" s="10">
        <v>5</v>
      </c>
      <c r="CT3129" s="10">
        <v>6</v>
      </c>
      <c r="CU3129" s="10">
        <v>6</v>
      </c>
      <c r="CV3129" s="10">
        <v>7</v>
      </c>
      <c r="CW3129" s="10">
        <v>5</v>
      </c>
      <c r="CX3129" s="10">
        <v>6</v>
      </c>
      <c r="CY3129" s="10">
        <v>5</v>
      </c>
      <c r="CZ3129" s="10">
        <v>5</v>
      </c>
      <c r="DA3129" s="10">
        <v>6</v>
      </c>
      <c r="DB3129" s="10">
        <v>4</v>
      </c>
      <c r="DC3129" s="10">
        <v>4</v>
      </c>
      <c r="DD3129" s="10">
        <v>4</v>
      </c>
      <c r="DE3129" s="10">
        <v>5</v>
      </c>
      <c r="DF3129" s="10">
        <v>5</v>
      </c>
      <c r="DG3129" s="10">
        <v>5</v>
      </c>
      <c r="DH3129" s="10">
        <v>5</v>
      </c>
      <c r="DI3129" s="10">
        <v>6</v>
      </c>
      <c r="DJ3129" s="10">
        <v>6</v>
      </c>
      <c r="DK3129" s="10">
        <v>5</v>
      </c>
      <c r="DL3129" s="10">
        <v>4</v>
      </c>
      <c r="DM3129" s="9" t="s">
        <v>154</v>
      </c>
      <c r="DN3129" s="10">
        <v>1975</v>
      </c>
      <c r="DO3129" s="9">
        <f t="shared" si="9"/>
        <v>46</v>
      </c>
      <c r="DP3129" s="9" t="s">
        <v>155</v>
      </c>
      <c r="DQ3129" s="9" t="s">
        <v>202</v>
      </c>
      <c r="DR3129" s="9" t="s">
        <v>170</v>
      </c>
      <c r="DS3129" s="9" t="s">
        <v>137</v>
      </c>
      <c r="DT3129" s="9" t="s">
        <v>900</v>
      </c>
      <c r="DU3129" s="9" t="s">
        <v>158</v>
      </c>
      <c r="DV3129" s="9" t="str">
        <f>VLOOKUP(DU3129,Metadata!$B$2:$C$7,2,FALSE)</f>
        <v>6+ years</v>
      </c>
    </row>
    <row r="3130" spans="1:126">
      <c r="A3130" s="13">
        <v>3129</v>
      </c>
      <c r="B3130" s="9" t="s">
        <v>135</v>
      </c>
      <c r="C3130" s="9" t="str">
        <f>VLOOKUP(B3130,Metadata!$M$2:$N$6,2,FALSE)</f>
        <v>Permanent Employee</v>
      </c>
      <c r="D3130" s="9" t="s">
        <v>136</v>
      </c>
      <c r="E3130" s="9" t="s">
        <v>137</v>
      </c>
      <c r="F3130" s="9" t="s">
        <v>138</v>
      </c>
      <c r="G3130" s="9" t="s">
        <v>190</v>
      </c>
      <c r="H3130" s="9" t="str">
        <f>IF(G3130="","",VLOOKUP(G3130,Metadata!$J$2:$K$22,2,FALSE))</f>
        <v>North</v>
      </c>
      <c r="I3130" s="9" t="s">
        <v>138</v>
      </c>
      <c r="J3130" s="9" t="str">
        <f>IF(I3130="","",VLOOKUP(I3130,Metadata!$P$2:$Q$43,2,FALSE))</f>
        <v>Europe</v>
      </c>
      <c r="K3130" s="9" t="str">
        <f t="shared" si="0"/>
        <v>Portugal</v>
      </c>
      <c r="L3130" s="9" t="s">
        <v>190</v>
      </c>
      <c r="M3130" s="9" t="str">
        <f>IF(L3130="","",VLOOKUP(L3130,Metadata!$J$2:$K$22,2,FALSE))</f>
        <v>North</v>
      </c>
      <c r="N3130" s="9" t="s">
        <v>205</v>
      </c>
      <c r="O3130" s="9" t="s">
        <v>137</v>
      </c>
      <c r="P3130" s="9" t="s">
        <v>137</v>
      </c>
      <c r="Q3130" s="10" t="str">
        <f t="shared" si="1"/>
        <v>Full Office Job</v>
      </c>
      <c r="R3130" s="10">
        <v>4</v>
      </c>
      <c r="S3130" s="9" t="s">
        <v>161</v>
      </c>
      <c r="T3130" s="9" t="s">
        <v>137</v>
      </c>
      <c r="U3130" s="9" t="str">
        <f>IF(S3130&lt;&gt;"",S3130,IF(T3130&lt;&gt;"",VLOOKUP(T3130,Metadata!$S$2:$T$228,2,FALSE),""))</f>
        <v>Full-Stack Developer</v>
      </c>
      <c r="V3130" s="9" t="s">
        <v>174</v>
      </c>
      <c r="W3130" s="9" t="s">
        <v>137</v>
      </c>
      <c r="X3130" s="9" t="s">
        <v>163</v>
      </c>
      <c r="Y3130" s="9" t="s">
        <v>137</v>
      </c>
      <c r="Z3130" s="9" t="s">
        <v>164</v>
      </c>
      <c r="AA3130" s="9" t="s">
        <v>165</v>
      </c>
      <c r="AB3130" s="9" t="s">
        <v>137</v>
      </c>
      <c r="AC3130" s="9"/>
      <c r="AD3130" s="9"/>
      <c r="AE3130" s="9"/>
      <c r="AF3130" s="9"/>
      <c r="AG3130" s="9" t="s">
        <v>166</v>
      </c>
      <c r="AH3130" s="9"/>
      <c r="AI3130" s="9"/>
      <c r="AJ3130" s="9" t="s">
        <v>185</v>
      </c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 t="s">
        <v>178</v>
      </c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 t="s">
        <v>186</v>
      </c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10"/>
      <c r="CB3130" s="10" t="str">
        <f t="shared" si="5"/>
        <v/>
      </c>
      <c r="CC3130" s="10"/>
      <c r="CD3130" s="9" t="str">
        <f t="shared" si="2"/>
        <v/>
      </c>
      <c r="CE3130" s="9" t="s">
        <v>168</v>
      </c>
      <c r="CF3130" s="9" t="s">
        <v>169</v>
      </c>
      <c r="CG3130" s="9">
        <f>IF(CF3130="","",VLOOKUP(CF3130,Metadata!$D$2:$H$20,2,FALSE))</f>
        <v>12500</v>
      </c>
      <c r="CH3130" s="9">
        <f>IF(CF3130="","",VLOOKUP(CF3130,Metadata!$D$2:$H$20,4,FALSE))</f>
        <v>0</v>
      </c>
      <c r="CI3130" s="9">
        <f>IF(CF3130="","",VLOOKUP(CF3130,Metadata!$D$2:$H$20,5,FALSE))</f>
        <v>15000</v>
      </c>
      <c r="CJ3130" s="9">
        <f t="shared" si="3"/>
        <v>12500</v>
      </c>
      <c r="CK3130" s="9" t="s">
        <v>189</v>
      </c>
      <c r="CL3130" s="10">
        <v>3</v>
      </c>
      <c r="CM3130" s="10">
        <v>3</v>
      </c>
      <c r="CN3130" s="10">
        <v>6</v>
      </c>
      <c r="CO3130" s="10">
        <v>6</v>
      </c>
      <c r="CP3130" s="10">
        <v>5</v>
      </c>
      <c r="CQ3130" s="10">
        <v>5</v>
      </c>
      <c r="CR3130" s="10">
        <v>4</v>
      </c>
      <c r="CS3130" s="10">
        <v>5</v>
      </c>
      <c r="CT3130" s="10">
        <v>5</v>
      </c>
      <c r="CU3130" s="10">
        <v>5</v>
      </c>
      <c r="CV3130" s="10">
        <v>5</v>
      </c>
      <c r="CW3130" s="10">
        <v>4</v>
      </c>
      <c r="CX3130" s="10">
        <v>6</v>
      </c>
      <c r="CY3130" s="10">
        <v>5</v>
      </c>
      <c r="CZ3130" s="10">
        <v>5</v>
      </c>
      <c r="DA3130" s="10">
        <v>5</v>
      </c>
      <c r="DB3130" s="10">
        <v>5</v>
      </c>
      <c r="DC3130" s="10">
        <v>5</v>
      </c>
      <c r="DD3130" s="10">
        <v>5</v>
      </c>
      <c r="DE3130" s="10">
        <v>6</v>
      </c>
      <c r="DF3130" s="10">
        <v>5</v>
      </c>
      <c r="DG3130" s="10">
        <v>5</v>
      </c>
      <c r="DH3130" s="10">
        <v>4</v>
      </c>
      <c r="DI3130" s="10">
        <v>5</v>
      </c>
      <c r="DJ3130" s="10">
        <v>4</v>
      </c>
      <c r="DK3130" s="10">
        <v>5</v>
      </c>
      <c r="DL3130" s="10">
        <v>5</v>
      </c>
      <c r="DM3130" s="9" t="s">
        <v>154</v>
      </c>
      <c r="DN3130" s="10">
        <v>1997</v>
      </c>
      <c r="DO3130" s="9">
        <f t="shared" si="9"/>
        <v>24</v>
      </c>
      <c r="DP3130" s="9" t="s">
        <v>155</v>
      </c>
      <c r="DQ3130" s="9" t="s">
        <v>227</v>
      </c>
      <c r="DR3130" s="9" t="s">
        <v>157</v>
      </c>
      <c r="DS3130" s="9" t="s">
        <v>137</v>
      </c>
      <c r="DT3130" s="9" t="s">
        <v>900</v>
      </c>
      <c r="DU3130" s="9" t="s">
        <v>168</v>
      </c>
      <c r="DV3130" s="9" t="str">
        <f>VLOOKUP(DU3130,Metadata!$B$2:$C$7,2,FALSE)</f>
        <v>0 - 3 years</v>
      </c>
    </row>
    <row r="3131" spans="1:126">
      <c r="A3131" s="13">
        <v>3130</v>
      </c>
      <c r="B3131" s="9" t="s">
        <v>135</v>
      </c>
      <c r="C3131" s="9" t="str">
        <f>VLOOKUP(B3131,Metadata!$M$2:$N$6,2,FALSE)</f>
        <v>Permanent Employee</v>
      </c>
      <c r="D3131" s="9" t="s">
        <v>136</v>
      </c>
      <c r="E3131" s="9" t="s">
        <v>137</v>
      </c>
      <c r="F3131" s="9" t="s">
        <v>138</v>
      </c>
      <c r="G3131" s="9" t="s">
        <v>172</v>
      </c>
      <c r="H3131" s="9" t="str">
        <f>IF(G3131="","",VLOOKUP(G3131,Metadata!$J$2:$K$22,2,FALSE))</f>
        <v>Porto Metropolitan Area</v>
      </c>
      <c r="I3131" s="9" t="s">
        <v>138</v>
      </c>
      <c r="J3131" s="9" t="str">
        <f>IF(I3131="","",VLOOKUP(I3131,Metadata!$P$2:$Q$43,2,FALSE))</f>
        <v>Europe</v>
      </c>
      <c r="K3131" s="9" t="str">
        <f t="shared" si="0"/>
        <v>Portugal</v>
      </c>
      <c r="L3131" s="9" t="s">
        <v>172</v>
      </c>
      <c r="M3131" s="9" t="str">
        <f>IF(L3131="","",VLOOKUP(L3131,Metadata!$J$2:$K$22,2,FALSE))</f>
        <v>Porto Metropolitan Area</v>
      </c>
      <c r="N3131" s="9" t="s">
        <v>141</v>
      </c>
      <c r="O3131" s="9" t="s">
        <v>137</v>
      </c>
      <c r="P3131" s="9" t="s">
        <v>142</v>
      </c>
      <c r="Q3131" s="10" t="str">
        <f t="shared" si="1"/>
        <v>Full Office Job</v>
      </c>
      <c r="R3131" s="10">
        <v>4</v>
      </c>
      <c r="S3131" s="9" t="s">
        <v>161</v>
      </c>
      <c r="T3131" s="9" t="s">
        <v>137</v>
      </c>
      <c r="U3131" s="9" t="str">
        <f>IF(S3131&lt;&gt;"",S3131,IF(T3131&lt;&gt;"",VLOOKUP(T3131,Metadata!$S$2:$T$228,2,FALSE),""))</f>
        <v>Full-Stack Developer</v>
      </c>
      <c r="V3131" s="9" t="s">
        <v>162</v>
      </c>
      <c r="W3131" s="9" t="s">
        <v>137</v>
      </c>
      <c r="X3131" s="9" t="s">
        <v>252</v>
      </c>
      <c r="Y3131" s="9" t="s">
        <v>137</v>
      </c>
      <c r="Z3131" s="9" t="s">
        <v>193</v>
      </c>
      <c r="AA3131" s="9" t="s">
        <v>165</v>
      </c>
      <c r="AB3131" s="9" t="s">
        <v>137</v>
      </c>
      <c r="AC3131" s="9" t="s">
        <v>147</v>
      </c>
      <c r="AD3131" s="9" t="s">
        <v>148</v>
      </c>
      <c r="AE3131" s="9"/>
      <c r="AF3131" s="9"/>
      <c r="AG3131" s="9"/>
      <c r="AH3131" s="9"/>
      <c r="AI3131" s="9"/>
      <c r="AJ3131" s="9" t="s">
        <v>185</v>
      </c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 t="s">
        <v>199</v>
      </c>
      <c r="BM3131" s="9"/>
      <c r="BN3131" s="9"/>
      <c r="BO3131" s="9"/>
      <c r="BP3131" s="9"/>
      <c r="BQ3131" s="9" t="s">
        <v>219</v>
      </c>
      <c r="BR3131" s="9"/>
      <c r="BS3131" s="9"/>
      <c r="BT3131" s="9"/>
      <c r="BU3131" s="9"/>
      <c r="BV3131" s="9"/>
      <c r="BW3131" s="9"/>
      <c r="BX3131" s="9"/>
      <c r="BY3131" s="9"/>
      <c r="BZ3131" s="9"/>
      <c r="CA3131" s="10"/>
      <c r="CB3131" s="10" t="str">
        <f t="shared" si="5"/>
        <v/>
      </c>
      <c r="CC3131" s="10"/>
      <c r="CD3131" s="9" t="str">
        <f t="shared" si="2"/>
        <v/>
      </c>
      <c r="CE3131" s="9" t="s">
        <v>168</v>
      </c>
      <c r="CF3131" s="9" t="s">
        <v>188</v>
      </c>
      <c r="CG3131" s="9">
        <f>IF(CF3131="","",VLOOKUP(CF3131,Metadata!$D$2:$H$20,2,FALSE))</f>
        <v>17500</v>
      </c>
      <c r="CH3131" s="9">
        <f>IF(CF3131="","",VLOOKUP(CF3131,Metadata!$D$2:$H$20,4,FALSE))</f>
        <v>15000</v>
      </c>
      <c r="CI3131" s="9">
        <f>IF(CF3131="","",VLOOKUP(CF3131,Metadata!$D$2:$H$20,5,FALSE))</f>
        <v>20000</v>
      </c>
      <c r="CJ3131" s="9">
        <f t="shared" si="3"/>
        <v>17500</v>
      </c>
      <c r="CK3131" s="9" t="s">
        <v>180</v>
      </c>
      <c r="CL3131" s="10">
        <v>5</v>
      </c>
      <c r="CM3131" s="10">
        <v>1</v>
      </c>
      <c r="CN3131" s="10">
        <v>5</v>
      </c>
      <c r="CO3131" s="10">
        <v>7</v>
      </c>
      <c r="CP3131" s="10">
        <v>7</v>
      </c>
      <c r="CQ3131" s="10">
        <v>7</v>
      </c>
      <c r="CR3131" s="10">
        <v>5</v>
      </c>
      <c r="CS3131" s="10">
        <v>6</v>
      </c>
      <c r="CT3131" s="10">
        <v>7</v>
      </c>
      <c r="CU3131" s="10">
        <v>6</v>
      </c>
      <c r="CV3131" s="10">
        <v>5</v>
      </c>
      <c r="CW3131" s="10">
        <v>5</v>
      </c>
      <c r="CX3131" s="10">
        <v>6</v>
      </c>
      <c r="CY3131" s="10">
        <v>5</v>
      </c>
      <c r="CZ3131" s="10">
        <v>6</v>
      </c>
      <c r="DA3131" s="10">
        <v>4</v>
      </c>
      <c r="DB3131" s="10">
        <v>4</v>
      </c>
      <c r="DC3131" s="10">
        <v>7</v>
      </c>
      <c r="DD3131" s="10">
        <v>4</v>
      </c>
      <c r="DE3131" s="10">
        <v>7</v>
      </c>
      <c r="DF3131" s="10">
        <v>7</v>
      </c>
      <c r="DG3131" s="10">
        <v>7</v>
      </c>
      <c r="DH3131" s="10">
        <v>7</v>
      </c>
      <c r="DI3131" s="10">
        <v>7</v>
      </c>
      <c r="DJ3131" s="10">
        <v>2</v>
      </c>
      <c r="DK3131" s="10">
        <v>7</v>
      </c>
      <c r="DL3131" s="10">
        <v>7</v>
      </c>
      <c r="DM3131" s="9" t="s">
        <v>154</v>
      </c>
      <c r="DN3131" s="10">
        <v>1954</v>
      </c>
      <c r="DO3131" s="9">
        <f t="shared" si="9"/>
        <v>67</v>
      </c>
      <c r="DP3131" s="9" t="s">
        <v>155</v>
      </c>
      <c r="DQ3131" s="9" t="s">
        <v>202</v>
      </c>
      <c r="DR3131" s="9" t="s">
        <v>157</v>
      </c>
      <c r="DS3131" s="9" t="s">
        <v>137</v>
      </c>
      <c r="DT3131" s="9" t="s">
        <v>900</v>
      </c>
      <c r="DU3131" s="9" t="s">
        <v>168</v>
      </c>
      <c r="DV3131" s="9" t="str">
        <f>VLOOKUP(DU3131,Metadata!$B$2:$C$7,2,FALSE)</f>
        <v>0 - 3 years</v>
      </c>
    </row>
    <row r="3132" spans="1:126">
      <c r="A3132" s="13">
        <v>3131</v>
      </c>
      <c r="B3132" s="9" t="s">
        <v>135</v>
      </c>
      <c r="C3132" s="9" t="str">
        <f>VLOOKUP(B3132,Metadata!$M$2:$N$6,2,FALSE)</f>
        <v>Permanent Employee</v>
      </c>
      <c r="D3132" s="9" t="s">
        <v>159</v>
      </c>
      <c r="E3132" s="9" t="s">
        <v>137</v>
      </c>
      <c r="F3132" s="9" t="s">
        <v>138</v>
      </c>
      <c r="G3132" s="9" t="s">
        <v>190</v>
      </c>
      <c r="H3132" s="9" t="str">
        <f>IF(G3132="","",VLOOKUP(G3132,Metadata!$J$2:$K$22,2,FALSE))</f>
        <v>North</v>
      </c>
      <c r="I3132" s="9" t="s">
        <v>138</v>
      </c>
      <c r="J3132" s="9" t="str">
        <f>IF(I3132="","",VLOOKUP(I3132,Metadata!$P$2:$Q$43,2,FALSE))</f>
        <v>Europe</v>
      </c>
      <c r="K3132" s="9" t="str">
        <f t="shared" si="0"/>
        <v>Portugal</v>
      </c>
      <c r="L3132" s="9" t="s">
        <v>190</v>
      </c>
      <c r="M3132" s="9" t="str">
        <f>IF(L3132="","",VLOOKUP(L3132,Metadata!$J$2:$K$22,2,FALSE))</f>
        <v>North</v>
      </c>
      <c r="N3132" s="9" t="s">
        <v>141</v>
      </c>
      <c r="O3132" s="9" t="s">
        <v>137</v>
      </c>
      <c r="P3132" s="9" t="s">
        <v>142</v>
      </c>
      <c r="Q3132" s="10" t="str">
        <f t="shared" si="1"/>
        <v>Full Office Job</v>
      </c>
      <c r="R3132" s="10">
        <v>5</v>
      </c>
      <c r="S3132" s="9" t="s">
        <v>161</v>
      </c>
      <c r="T3132" s="9" t="s">
        <v>137</v>
      </c>
      <c r="U3132" s="9" t="str">
        <f>IF(S3132&lt;&gt;"",S3132,IF(T3132&lt;&gt;"",VLOOKUP(T3132,Metadata!$S$2:$T$228,2,FALSE),""))</f>
        <v>Full-Stack Developer</v>
      </c>
      <c r="V3132" s="9" t="s">
        <v>317</v>
      </c>
      <c r="W3132" s="9" t="s">
        <v>137</v>
      </c>
      <c r="X3132" s="9" t="s">
        <v>145</v>
      </c>
      <c r="Y3132" s="9" t="s">
        <v>137</v>
      </c>
      <c r="Z3132" s="9" t="s">
        <v>224</v>
      </c>
      <c r="AA3132" s="9" t="s">
        <v>165</v>
      </c>
      <c r="AB3132" s="9" t="s">
        <v>137</v>
      </c>
      <c r="AC3132" s="9" t="s">
        <v>147</v>
      </c>
      <c r="AD3132" s="9"/>
      <c r="AE3132" s="9"/>
      <c r="AF3132" s="9" t="s">
        <v>243</v>
      </c>
      <c r="AG3132" s="9" t="s">
        <v>166</v>
      </c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 t="s">
        <v>178</v>
      </c>
      <c r="BB3132" s="9"/>
      <c r="BC3132" s="9"/>
      <c r="BD3132" s="9"/>
      <c r="BE3132" s="9"/>
      <c r="BF3132" s="9"/>
      <c r="BG3132" s="9"/>
      <c r="BH3132" s="9"/>
      <c r="BI3132" s="9"/>
      <c r="BJ3132" s="9" t="s">
        <v>167</v>
      </c>
      <c r="BK3132" s="9"/>
      <c r="BL3132" s="9"/>
      <c r="BM3132" s="9"/>
      <c r="BN3132" s="9" t="s">
        <v>186</v>
      </c>
      <c r="BO3132" s="9" t="s">
        <v>257</v>
      </c>
      <c r="BP3132" s="9" t="s">
        <v>179</v>
      </c>
      <c r="BQ3132" s="9"/>
      <c r="BR3132" s="9" t="s">
        <v>247</v>
      </c>
      <c r="BS3132" s="9"/>
      <c r="BT3132" s="9"/>
      <c r="BU3132" s="9"/>
      <c r="BV3132" s="9"/>
      <c r="BW3132" s="9"/>
      <c r="BX3132" s="9"/>
      <c r="BY3132" s="9"/>
      <c r="BZ3132" s="9"/>
      <c r="CA3132" s="10"/>
      <c r="CB3132" s="10" t="str">
        <f t="shared" si="5"/>
        <v/>
      </c>
      <c r="CC3132" s="10"/>
      <c r="CD3132" s="9" t="str">
        <f t="shared" si="2"/>
        <v/>
      </c>
      <c r="CE3132" s="9" t="s">
        <v>151</v>
      </c>
      <c r="CF3132" s="9" t="s">
        <v>152</v>
      </c>
      <c r="CG3132" s="9">
        <f>IF(CF3132="","",VLOOKUP(CF3132,Metadata!$D$2:$H$20,2,FALSE))</f>
        <v>32500</v>
      </c>
      <c r="CH3132" s="9">
        <f>IF(CF3132="","",VLOOKUP(CF3132,Metadata!$D$2:$H$20,4,FALSE))</f>
        <v>30000</v>
      </c>
      <c r="CI3132" s="9">
        <f>IF(CF3132="","",VLOOKUP(CF3132,Metadata!$D$2:$H$20,5,FALSE))</f>
        <v>35000</v>
      </c>
      <c r="CJ3132" s="9">
        <f t="shared" si="3"/>
        <v>32500</v>
      </c>
      <c r="CK3132" s="9" t="s">
        <v>153</v>
      </c>
      <c r="CL3132" s="10">
        <v>6</v>
      </c>
      <c r="CM3132" s="10">
        <v>2</v>
      </c>
      <c r="CN3132" s="10">
        <v>7</v>
      </c>
      <c r="CO3132" s="10">
        <v>6</v>
      </c>
      <c r="CP3132" s="10">
        <v>6</v>
      </c>
      <c r="CQ3132" s="10">
        <v>6</v>
      </c>
      <c r="CR3132" s="10">
        <v>4</v>
      </c>
      <c r="CS3132" s="10">
        <v>5</v>
      </c>
      <c r="CT3132" s="10">
        <v>6</v>
      </c>
      <c r="CU3132" s="10">
        <v>6</v>
      </c>
      <c r="CV3132" s="10">
        <v>6</v>
      </c>
      <c r="CW3132" s="10">
        <v>3</v>
      </c>
      <c r="CX3132" s="10">
        <v>6</v>
      </c>
      <c r="CY3132" s="10">
        <v>5</v>
      </c>
      <c r="CZ3132" s="10">
        <v>5</v>
      </c>
      <c r="DA3132" s="10">
        <v>5</v>
      </c>
      <c r="DB3132" s="10">
        <v>5</v>
      </c>
      <c r="DC3132" s="10">
        <v>6</v>
      </c>
      <c r="DD3132" s="10">
        <v>6</v>
      </c>
      <c r="DE3132" s="10">
        <v>6</v>
      </c>
      <c r="DF3132" s="10">
        <v>4</v>
      </c>
      <c r="DG3132" s="10">
        <v>6</v>
      </c>
      <c r="DH3132" s="10">
        <v>4</v>
      </c>
      <c r="DI3132" s="10">
        <v>4</v>
      </c>
      <c r="DJ3132" s="10">
        <v>4</v>
      </c>
      <c r="DK3132" s="10">
        <v>4</v>
      </c>
      <c r="DL3132" s="10">
        <v>5</v>
      </c>
      <c r="DM3132" s="9" t="s">
        <v>154</v>
      </c>
      <c r="DN3132" s="10">
        <v>1988</v>
      </c>
      <c r="DO3132" s="9">
        <f t="shared" si="9"/>
        <v>33</v>
      </c>
      <c r="DP3132" s="9" t="s">
        <v>155</v>
      </c>
      <c r="DQ3132" s="9" t="s">
        <v>202</v>
      </c>
      <c r="DR3132" s="9" t="s">
        <v>170</v>
      </c>
      <c r="DS3132" s="9" t="s">
        <v>137</v>
      </c>
      <c r="DT3132" s="9" t="s">
        <v>900</v>
      </c>
      <c r="DU3132" s="9" t="s">
        <v>158</v>
      </c>
      <c r="DV3132" s="9" t="str">
        <f>VLOOKUP(DU3132,Metadata!$B$2:$C$7,2,FALSE)</f>
        <v>6+ years</v>
      </c>
    </row>
    <row r="3133" spans="1:126">
      <c r="A3133" s="13">
        <v>3132</v>
      </c>
      <c r="B3133" s="9" t="s">
        <v>135</v>
      </c>
      <c r="C3133" s="9" t="str">
        <f>VLOOKUP(B3133,Metadata!$M$2:$N$6,2,FALSE)</f>
        <v>Permanent Employee</v>
      </c>
      <c r="D3133" s="9" t="s">
        <v>159</v>
      </c>
      <c r="E3133" s="9" t="s">
        <v>137</v>
      </c>
      <c r="F3133" s="9" t="s">
        <v>138</v>
      </c>
      <c r="G3133" s="9" t="s">
        <v>172</v>
      </c>
      <c r="H3133" s="9" t="str">
        <f>IF(G3133="","",VLOOKUP(G3133,Metadata!$J$2:$K$22,2,FALSE))</f>
        <v>Porto Metropolitan Area</v>
      </c>
      <c r="I3133" s="9" t="s">
        <v>138</v>
      </c>
      <c r="J3133" s="9" t="str">
        <f>IF(I3133="","",VLOOKUP(I3133,Metadata!$P$2:$Q$43,2,FALSE))</f>
        <v>Europe</v>
      </c>
      <c r="K3133" s="9" t="str">
        <f t="shared" si="0"/>
        <v>Portugal</v>
      </c>
      <c r="L3133" s="9" t="s">
        <v>172</v>
      </c>
      <c r="M3133" s="9" t="str">
        <f>IF(L3133="","",VLOOKUP(L3133,Metadata!$J$2:$K$22,2,FALSE))</f>
        <v>Porto Metropolitan Area</v>
      </c>
      <c r="N3133" s="9" t="s">
        <v>205</v>
      </c>
      <c r="O3133" s="9" t="s">
        <v>137</v>
      </c>
      <c r="P3133" s="9" t="s">
        <v>137</v>
      </c>
      <c r="Q3133" s="10" t="str">
        <f t="shared" si="1"/>
        <v>Full Office Job</v>
      </c>
      <c r="R3133" s="10">
        <v>3</v>
      </c>
      <c r="S3133" s="9" t="s">
        <v>161</v>
      </c>
      <c r="T3133" s="9" t="s">
        <v>137</v>
      </c>
      <c r="U3133" s="9" t="str">
        <f>IF(S3133&lt;&gt;"",S3133,IF(T3133&lt;&gt;"",VLOOKUP(T3133,Metadata!$S$2:$T$228,2,FALSE),""))</f>
        <v>Full-Stack Developer</v>
      </c>
      <c r="V3133" s="9" t="s">
        <v>217</v>
      </c>
      <c r="W3133" s="9" t="s">
        <v>137</v>
      </c>
      <c r="X3133" s="9" t="s">
        <v>137</v>
      </c>
      <c r="Y3133" s="9" t="s">
        <v>541</v>
      </c>
      <c r="Z3133" s="9" t="s">
        <v>184</v>
      </c>
      <c r="AA3133" s="9" t="s">
        <v>165</v>
      </c>
      <c r="AB3133" s="9" t="s">
        <v>253</v>
      </c>
      <c r="AC3133" s="9" t="s">
        <v>147</v>
      </c>
      <c r="AD3133" s="9" t="s">
        <v>148</v>
      </c>
      <c r="AE3133" s="9"/>
      <c r="AF3133" s="9"/>
      <c r="AG3133" s="9" t="s">
        <v>166</v>
      </c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 t="s">
        <v>324</v>
      </c>
      <c r="AU3133" s="9"/>
      <c r="AV3133" s="9"/>
      <c r="AW3133" s="9"/>
      <c r="AX3133" s="9"/>
      <c r="AY3133" s="9"/>
      <c r="AZ3133" s="9"/>
      <c r="BA3133" s="9" t="s">
        <v>178</v>
      </c>
      <c r="BB3133" s="9"/>
      <c r="BC3133" s="9"/>
      <c r="BD3133" s="9"/>
      <c r="BE3133" s="9"/>
      <c r="BF3133" s="9"/>
      <c r="BG3133" s="9"/>
      <c r="BH3133" s="9"/>
      <c r="BI3133" s="9"/>
      <c r="BJ3133" s="9" t="s">
        <v>167</v>
      </c>
      <c r="BK3133" s="9"/>
      <c r="BL3133" s="9"/>
      <c r="BM3133" s="9"/>
      <c r="BN3133" s="9"/>
      <c r="BO3133" s="9"/>
      <c r="BP3133" s="9" t="s">
        <v>179</v>
      </c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10"/>
      <c r="CB3133" s="10" t="str">
        <f t="shared" si="5"/>
        <v/>
      </c>
      <c r="CC3133" s="10"/>
      <c r="CD3133" s="9" t="str">
        <f t="shared" si="2"/>
        <v/>
      </c>
      <c r="CE3133" s="9" t="s">
        <v>151</v>
      </c>
      <c r="CF3133" s="9" t="s">
        <v>220</v>
      </c>
      <c r="CG3133" s="9">
        <f>IF(CF3133="","",VLOOKUP(CF3133,Metadata!$D$2:$H$20,2,FALSE))</f>
        <v>27500</v>
      </c>
      <c r="CH3133" s="9">
        <f>IF(CF3133="","",VLOOKUP(CF3133,Metadata!$D$2:$H$20,4,FALSE))</f>
        <v>25000</v>
      </c>
      <c r="CI3133" s="9">
        <f>IF(CF3133="","",VLOOKUP(CF3133,Metadata!$D$2:$H$20,5,FALSE))</f>
        <v>30000</v>
      </c>
      <c r="CJ3133" s="9">
        <f t="shared" si="3"/>
        <v>27500</v>
      </c>
      <c r="CK3133" s="9" t="s">
        <v>153</v>
      </c>
      <c r="CL3133" s="10">
        <v>6</v>
      </c>
      <c r="CM3133" s="10">
        <v>2</v>
      </c>
      <c r="CN3133" s="10">
        <v>3</v>
      </c>
      <c r="CO3133" s="10">
        <v>6</v>
      </c>
      <c r="CP3133" s="10">
        <v>6</v>
      </c>
      <c r="CQ3133" s="10">
        <v>6</v>
      </c>
      <c r="CR3133" s="10">
        <v>4</v>
      </c>
      <c r="CS3133" s="10">
        <v>6</v>
      </c>
      <c r="CT3133" s="10">
        <v>4</v>
      </c>
      <c r="CU3133" s="10">
        <v>5</v>
      </c>
      <c r="CV3133" s="10">
        <v>5</v>
      </c>
      <c r="CW3133" s="10">
        <v>4</v>
      </c>
      <c r="CX3133" s="10">
        <v>6</v>
      </c>
      <c r="CY3133" s="10">
        <v>5</v>
      </c>
      <c r="CZ3133" s="10">
        <v>6</v>
      </c>
      <c r="DA3133" s="10">
        <v>5</v>
      </c>
      <c r="DB3133" s="10">
        <v>5</v>
      </c>
      <c r="DC3133" s="10">
        <v>7</v>
      </c>
      <c r="DD3133" s="10">
        <v>5</v>
      </c>
      <c r="DE3133" s="10">
        <v>5</v>
      </c>
      <c r="DF3133" s="10">
        <v>5</v>
      </c>
      <c r="DG3133" s="10">
        <v>5</v>
      </c>
      <c r="DH3133" s="10">
        <v>4</v>
      </c>
      <c r="DI3133" s="10">
        <v>7</v>
      </c>
      <c r="DJ3133" s="10">
        <v>5</v>
      </c>
      <c r="DK3133" s="10">
        <v>5</v>
      </c>
      <c r="DL3133" s="10">
        <v>5</v>
      </c>
      <c r="DM3133" s="9" t="s">
        <v>154</v>
      </c>
      <c r="DN3133" s="10">
        <v>1979</v>
      </c>
      <c r="DO3133" s="9">
        <f t="shared" si="9"/>
        <v>42</v>
      </c>
      <c r="DP3133" s="9" t="s">
        <v>155</v>
      </c>
      <c r="DQ3133" s="9" t="s">
        <v>156</v>
      </c>
      <c r="DR3133" s="9" t="s">
        <v>170</v>
      </c>
      <c r="DS3133" s="9" t="s">
        <v>137</v>
      </c>
      <c r="DT3133" s="9" t="s">
        <v>900</v>
      </c>
      <c r="DU3133" s="9" t="s">
        <v>158</v>
      </c>
      <c r="DV3133" s="9" t="str">
        <f>VLOOKUP(DU3133,Metadata!$B$2:$C$7,2,FALSE)</f>
        <v>6+ years</v>
      </c>
    </row>
    <row r="3134" spans="1:126">
      <c r="A3134" s="13">
        <v>3133</v>
      </c>
      <c r="B3134" s="9" t="s">
        <v>326</v>
      </c>
      <c r="C3134" s="9" t="str">
        <f>VLOOKUP(B3134,Metadata!$M$2:$N$6,2,FALSE)</f>
        <v>Permanent Employee</v>
      </c>
      <c r="D3134" s="9" t="s">
        <v>136</v>
      </c>
      <c r="E3134" s="9" t="s">
        <v>137</v>
      </c>
      <c r="F3134" s="9" t="s">
        <v>138</v>
      </c>
      <c r="G3134" s="9" t="s">
        <v>354</v>
      </c>
      <c r="H3134" s="9" t="str">
        <f>IF(G3134="","",VLOOKUP(G3134,Metadata!$J$2:$K$22,2,FALSE))</f>
        <v>South</v>
      </c>
      <c r="I3134" s="9" t="s">
        <v>255</v>
      </c>
      <c r="J3134" s="9" t="str">
        <f>IF(I3134="","",VLOOKUP(I3134,Metadata!$P$2:$Q$43,2,FALSE))</f>
        <v>Europe</v>
      </c>
      <c r="K3134" s="9" t="str">
        <f t="shared" si="0"/>
        <v>International</v>
      </c>
      <c r="L3134" s="9" t="s">
        <v>137</v>
      </c>
      <c r="M3134" s="9" t="str">
        <f>IF(L3134="","",VLOOKUP(L3134,Metadata!$J$2:$K$22,2,FALSE))</f>
        <v/>
      </c>
      <c r="N3134" s="9" t="s">
        <v>205</v>
      </c>
      <c r="O3134" s="9" t="s">
        <v>137</v>
      </c>
      <c r="P3134" s="9" t="s">
        <v>137</v>
      </c>
      <c r="Q3134" s="10" t="str">
        <f t="shared" si="1"/>
        <v>Full Office Job</v>
      </c>
      <c r="R3134" s="10">
        <v>4</v>
      </c>
      <c r="S3134" s="9" t="s">
        <v>206</v>
      </c>
      <c r="T3134" s="9" t="s">
        <v>137</v>
      </c>
      <c r="U3134" s="9" t="str">
        <f>IF(S3134&lt;&gt;"",S3134,IF(T3134&lt;&gt;"",VLOOKUP(T3134,Metadata!$S$2:$T$228,2,FALSE),""))</f>
        <v>Mobile Apps Developer</v>
      </c>
      <c r="V3134" s="9" t="s">
        <v>274</v>
      </c>
      <c r="W3134" s="9" t="s">
        <v>137</v>
      </c>
      <c r="X3134" s="9" t="s">
        <v>252</v>
      </c>
      <c r="Y3134" s="9" t="s">
        <v>137</v>
      </c>
      <c r="Z3134" s="9" t="s">
        <v>184</v>
      </c>
      <c r="AA3134" s="9" t="s">
        <v>137</v>
      </c>
      <c r="AB3134" s="9" t="s">
        <v>137</v>
      </c>
      <c r="AC3134" s="9"/>
      <c r="AD3134" s="9"/>
      <c r="AE3134" s="9"/>
      <c r="AF3134" s="9"/>
      <c r="AG3134" s="9"/>
      <c r="AH3134" s="9"/>
      <c r="AI3134" s="9"/>
      <c r="AJ3134" s="9" t="s">
        <v>185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 t="s">
        <v>286</v>
      </c>
      <c r="BX3134" s="9"/>
      <c r="BY3134" s="9"/>
      <c r="BZ3134" s="9"/>
      <c r="CA3134" s="10"/>
      <c r="CB3134" s="10" t="str">
        <f t="shared" si="5"/>
        <v/>
      </c>
      <c r="CC3134" s="10"/>
      <c r="CD3134" s="9" t="str">
        <f t="shared" si="2"/>
        <v/>
      </c>
      <c r="CE3134" s="9" t="s">
        <v>168</v>
      </c>
      <c r="CF3134" s="9" t="s">
        <v>328</v>
      </c>
      <c r="CG3134" s="9">
        <f>IF(CF3134="","",VLOOKUP(CF3134,Metadata!$D$2:$H$20,2,FALSE))</f>
        <v>72500</v>
      </c>
      <c r="CH3134" s="9">
        <f>IF(CF3134="","",VLOOKUP(CF3134,Metadata!$D$2:$H$20,4,FALSE))</f>
        <v>70000</v>
      </c>
      <c r="CI3134" s="9">
        <f>IF(CF3134="","",VLOOKUP(CF3134,Metadata!$D$2:$H$20,5,FALSE))</f>
        <v>75000</v>
      </c>
      <c r="CJ3134" s="9">
        <f t="shared" si="3"/>
        <v>72500</v>
      </c>
      <c r="CK3134" s="9" t="s">
        <v>189</v>
      </c>
      <c r="CL3134" s="10">
        <v>5</v>
      </c>
      <c r="CM3134" s="10">
        <v>4</v>
      </c>
      <c r="CN3134" s="10">
        <v>6</v>
      </c>
      <c r="CO3134" s="10">
        <v>5</v>
      </c>
      <c r="CP3134" s="10">
        <v>5</v>
      </c>
      <c r="CQ3134" s="10">
        <v>6</v>
      </c>
      <c r="CR3134" s="10">
        <v>5</v>
      </c>
      <c r="CS3134" s="10">
        <v>4</v>
      </c>
      <c r="CT3134" s="10">
        <v>4</v>
      </c>
      <c r="CU3134" s="10">
        <v>4</v>
      </c>
      <c r="CV3134" s="10">
        <v>4</v>
      </c>
      <c r="CW3134" s="10">
        <v>5</v>
      </c>
      <c r="CX3134" s="10">
        <v>4</v>
      </c>
      <c r="CY3134" s="10">
        <v>4</v>
      </c>
      <c r="CZ3134" s="10">
        <v>4</v>
      </c>
      <c r="DA3134" s="10">
        <v>5</v>
      </c>
      <c r="DB3134" s="10">
        <v>1</v>
      </c>
      <c r="DC3134" s="10">
        <v>5</v>
      </c>
      <c r="DD3134" s="10">
        <v>5</v>
      </c>
      <c r="DE3134" s="10">
        <v>5</v>
      </c>
      <c r="DF3134" s="10">
        <v>4</v>
      </c>
      <c r="DG3134" s="10">
        <v>4</v>
      </c>
      <c r="DH3134" s="10">
        <v>4</v>
      </c>
      <c r="DI3134" s="10">
        <v>4</v>
      </c>
      <c r="DJ3134" s="10">
        <v>4</v>
      </c>
      <c r="DK3134" s="10">
        <v>4</v>
      </c>
      <c r="DL3134" s="10">
        <v>4</v>
      </c>
      <c r="DM3134" s="9" t="s">
        <v>154</v>
      </c>
      <c r="DN3134" s="10">
        <v>1988</v>
      </c>
      <c r="DO3134" s="9">
        <f t="shared" si="9"/>
        <v>33</v>
      </c>
      <c r="DP3134" s="9" t="s">
        <v>155</v>
      </c>
      <c r="DQ3134" s="9" t="s">
        <v>227</v>
      </c>
      <c r="DR3134" s="9" t="s">
        <v>342</v>
      </c>
      <c r="DS3134" s="9" t="s">
        <v>137</v>
      </c>
      <c r="DT3134" s="9" t="s">
        <v>900</v>
      </c>
      <c r="DU3134" s="9" t="s">
        <v>233</v>
      </c>
      <c r="DV3134" s="9" t="str">
        <f>VLOOKUP(DU3134,Metadata!$B$2:$C$7,2,FALSE)</f>
        <v>0 - 3 years</v>
      </c>
    </row>
    <row r="3135" spans="1:126">
      <c r="A3135" s="13">
        <v>3134</v>
      </c>
      <c r="B3135" s="9" t="s">
        <v>135</v>
      </c>
      <c r="C3135" s="9" t="str">
        <f>VLOOKUP(B3135,Metadata!$M$2:$N$6,2,FALSE)</f>
        <v>Permanent Employee</v>
      </c>
      <c r="D3135" s="9" t="s">
        <v>159</v>
      </c>
      <c r="E3135" s="9" t="s">
        <v>137</v>
      </c>
      <c r="F3135" s="9" t="s">
        <v>138</v>
      </c>
      <c r="G3135" s="9" t="s">
        <v>172</v>
      </c>
      <c r="H3135" s="9" t="str">
        <f>IF(G3135="","",VLOOKUP(G3135,Metadata!$J$2:$K$22,2,FALSE))</f>
        <v>Porto Metropolitan Area</v>
      </c>
      <c r="I3135" s="9" t="s">
        <v>138</v>
      </c>
      <c r="J3135" s="9" t="str">
        <f>IF(I3135="","",VLOOKUP(I3135,Metadata!$P$2:$Q$43,2,FALSE))</f>
        <v>Europe</v>
      </c>
      <c r="K3135" s="9" t="str">
        <f t="shared" si="0"/>
        <v>Portugal</v>
      </c>
      <c r="L3135" s="9" t="s">
        <v>172</v>
      </c>
      <c r="M3135" s="9" t="str">
        <f>IF(L3135="","",VLOOKUP(L3135,Metadata!$J$2:$K$22,2,FALSE))</f>
        <v>Porto Metropolitan Area</v>
      </c>
      <c r="N3135" s="9" t="s">
        <v>214</v>
      </c>
      <c r="O3135" s="9" t="s">
        <v>136</v>
      </c>
      <c r="P3135" s="9" t="s">
        <v>191</v>
      </c>
      <c r="Q3135" s="10" t="str">
        <f t="shared" si="1"/>
        <v>Remote Job (full or flexible)</v>
      </c>
      <c r="R3135" s="10">
        <v>5</v>
      </c>
      <c r="S3135" s="9" t="s">
        <v>216</v>
      </c>
      <c r="T3135" s="9" t="s">
        <v>137</v>
      </c>
      <c r="U3135" s="9" t="str">
        <f>IF(S3135&lt;&gt;"",S3135,IF(T3135&lt;&gt;"",VLOOKUP(T3135,Metadata!$S$2:$T$228,2,FALSE),""))</f>
        <v>Front-End Developer</v>
      </c>
      <c r="V3135" s="9" t="s">
        <v>162</v>
      </c>
      <c r="W3135" s="9" t="s">
        <v>137</v>
      </c>
      <c r="X3135" s="9" t="s">
        <v>175</v>
      </c>
      <c r="Y3135" s="9" t="s">
        <v>137</v>
      </c>
      <c r="Z3135" s="9" t="s">
        <v>262</v>
      </c>
      <c r="AA3135" s="9" t="s">
        <v>165</v>
      </c>
      <c r="AB3135" s="9" t="s">
        <v>137</v>
      </c>
      <c r="AC3135" s="9"/>
      <c r="AD3135" s="9"/>
      <c r="AE3135" s="9"/>
      <c r="AF3135" s="9"/>
      <c r="AG3135" s="9"/>
      <c r="AH3135" s="9"/>
      <c r="AI3135" s="9"/>
      <c r="AJ3135" s="9" t="s">
        <v>185</v>
      </c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 t="s">
        <v>178</v>
      </c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 t="s">
        <v>186</v>
      </c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10"/>
      <c r="CB3135" s="10" t="str">
        <f t="shared" si="5"/>
        <v/>
      </c>
      <c r="CC3135" s="10"/>
      <c r="CD3135" s="9" t="str">
        <f t="shared" si="2"/>
        <v/>
      </c>
      <c r="CE3135" s="9" t="s">
        <v>168</v>
      </c>
      <c r="CF3135" s="9" t="s">
        <v>293</v>
      </c>
      <c r="CG3135" s="9">
        <f>IF(CF3135="","",VLOOKUP(CF3135,Metadata!$D$2:$H$20,2,FALSE))</f>
        <v>52500</v>
      </c>
      <c r="CH3135" s="9">
        <f>IF(CF3135="","",VLOOKUP(CF3135,Metadata!$D$2:$H$20,4,FALSE))</f>
        <v>50000</v>
      </c>
      <c r="CI3135" s="9">
        <f>IF(CF3135="","",VLOOKUP(CF3135,Metadata!$D$2:$H$20,5,FALSE))</f>
        <v>55000</v>
      </c>
      <c r="CJ3135" s="9">
        <f t="shared" si="3"/>
        <v>52500</v>
      </c>
      <c r="CK3135" s="9" t="s">
        <v>189</v>
      </c>
      <c r="CL3135" s="10">
        <v>6</v>
      </c>
      <c r="CM3135" s="10">
        <v>1</v>
      </c>
      <c r="CN3135" s="10">
        <v>7</v>
      </c>
      <c r="CO3135" s="10">
        <v>7</v>
      </c>
      <c r="CP3135" s="10">
        <v>3</v>
      </c>
      <c r="CQ3135" s="10">
        <v>6</v>
      </c>
      <c r="CR3135" s="10">
        <v>6</v>
      </c>
      <c r="CS3135" s="10">
        <v>7</v>
      </c>
      <c r="CT3135" s="10">
        <v>7</v>
      </c>
      <c r="CU3135" s="10">
        <v>6</v>
      </c>
      <c r="CV3135" s="10">
        <v>4</v>
      </c>
      <c r="CW3135" s="10">
        <v>2</v>
      </c>
      <c r="CX3135" s="10">
        <v>6</v>
      </c>
      <c r="CY3135" s="10">
        <v>5</v>
      </c>
      <c r="CZ3135" s="10">
        <v>4</v>
      </c>
      <c r="DA3135" s="10">
        <v>5</v>
      </c>
      <c r="DB3135" s="10">
        <v>2</v>
      </c>
      <c r="DC3135" s="10">
        <v>6</v>
      </c>
      <c r="DD3135" s="10">
        <v>1</v>
      </c>
      <c r="DE3135" s="10">
        <v>3</v>
      </c>
      <c r="DF3135" s="10">
        <v>3</v>
      </c>
      <c r="DG3135" s="10">
        <v>5</v>
      </c>
      <c r="DH3135" s="10">
        <v>5</v>
      </c>
      <c r="DI3135" s="10">
        <v>7</v>
      </c>
      <c r="DJ3135" s="10">
        <v>4</v>
      </c>
      <c r="DK3135" s="10">
        <v>2</v>
      </c>
      <c r="DL3135" s="10">
        <v>2</v>
      </c>
      <c r="DM3135" s="9" t="s">
        <v>154</v>
      </c>
      <c r="DN3135" s="10">
        <v>1984</v>
      </c>
      <c r="DO3135" s="9">
        <f t="shared" si="9"/>
        <v>37</v>
      </c>
      <c r="DP3135" s="9" t="s">
        <v>155</v>
      </c>
      <c r="DQ3135" s="9" t="s">
        <v>156</v>
      </c>
      <c r="DR3135" s="9" t="s">
        <v>157</v>
      </c>
      <c r="DS3135" s="9" t="s">
        <v>137</v>
      </c>
      <c r="DT3135" s="9" t="s">
        <v>900</v>
      </c>
      <c r="DU3135" s="9" t="s">
        <v>158</v>
      </c>
      <c r="DV3135" s="9" t="str">
        <f>VLOOKUP(DU3135,Metadata!$B$2:$C$7,2,FALSE)</f>
        <v>6+ years</v>
      </c>
    </row>
    <row r="3136" spans="1:126">
      <c r="A3136" s="13">
        <v>3135</v>
      </c>
      <c r="B3136" s="9" t="s">
        <v>135</v>
      </c>
      <c r="C3136" s="9" t="str">
        <f>VLOOKUP(B3136,Metadata!$M$2:$N$6,2,FALSE)</f>
        <v>Permanent Employee</v>
      </c>
      <c r="D3136" s="9" t="s">
        <v>159</v>
      </c>
      <c r="E3136" s="9" t="s">
        <v>137</v>
      </c>
      <c r="F3136" s="9" t="s">
        <v>138</v>
      </c>
      <c r="G3136" s="9" t="s">
        <v>172</v>
      </c>
      <c r="H3136" s="9" t="str">
        <f>IF(G3136="","",VLOOKUP(G3136,Metadata!$J$2:$K$22,2,FALSE))</f>
        <v>Porto Metropolitan Area</v>
      </c>
      <c r="I3136" s="9" t="s">
        <v>138</v>
      </c>
      <c r="J3136" s="9" t="str">
        <f>IF(I3136="","",VLOOKUP(I3136,Metadata!$P$2:$Q$43,2,FALSE))</f>
        <v>Europe</v>
      </c>
      <c r="K3136" s="9" t="str">
        <f t="shared" si="0"/>
        <v>Portugal</v>
      </c>
      <c r="L3136" s="9" t="s">
        <v>140</v>
      </c>
      <c r="M3136" s="9" t="str">
        <f>IF(L3136="","",VLOOKUP(L3136,Metadata!$J$2:$K$22,2,FALSE))</f>
        <v>Lisbon Metropolitan Area</v>
      </c>
      <c r="N3136" s="9" t="s">
        <v>141</v>
      </c>
      <c r="O3136" s="9" t="s">
        <v>137</v>
      </c>
      <c r="P3136" s="9" t="s">
        <v>191</v>
      </c>
      <c r="Q3136" s="10" t="str">
        <f t="shared" si="1"/>
        <v>Remote Job (full or flexible)</v>
      </c>
      <c r="R3136" s="10">
        <v>7</v>
      </c>
      <c r="S3136" s="9" t="s">
        <v>229</v>
      </c>
      <c r="T3136" s="9" t="s">
        <v>137</v>
      </c>
      <c r="U3136" s="9" t="str">
        <f>IF(S3136&lt;&gt;"",S3136,IF(T3136&lt;&gt;"",VLOOKUP(T3136,Metadata!$S$2:$T$228,2,FALSE),""))</f>
        <v>Project Manager</v>
      </c>
      <c r="V3136" s="9" t="s">
        <v>304</v>
      </c>
      <c r="W3136" s="9" t="s">
        <v>137</v>
      </c>
      <c r="X3136" s="9" t="s">
        <v>163</v>
      </c>
      <c r="Y3136" s="9" t="s">
        <v>137</v>
      </c>
      <c r="Z3136" s="9" t="s">
        <v>164</v>
      </c>
      <c r="AA3136" s="9" t="s">
        <v>165</v>
      </c>
      <c r="AB3136" s="9" t="s">
        <v>137</v>
      </c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 t="s">
        <v>167</v>
      </c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10"/>
      <c r="CB3136" s="10" t="str">
        <f t="shared" si="5"/>
        <v/>
      </c>
      <c r="CC3136" s="10"/>
      <c r="CD3136" s="9" t="str">
        <f t="shared" si="2"/>
        <v/>
      </c>
      <c r="CE3136" s="9" t="s">
        <v>232</v>
      </c>
      <c r="CF3136" s="9" t="s">
        <v>169</v>
      </c>
      <c r="CG3136" s="9">
        <f>IF(CF3136="","",VLOOKUP(CF3136,Metadata!$D$2:$H$20,2,FALSE))</f>
        <v>12500</v>
      </c>
      <c r="CH3136" s="9">
        <f>IF(CF3136="","",VLOOKUP(CF3136,Metadata!$D$2:$H$20,4,FALSE))</f>
        <v>0</v>
      </c>
      <c r="CI3136" s="9">
        <f>IF(CF3136="","",VLOOKUP(CF3136,Metadata!$D$2:$H$20,5,FALSE))</f>
        <v>15000</v>
      </c>
      <c r="CJ3136" s="9">
        <f t="shared" si="3"/>
        <v>12500</v>
      </c>
      <c r="CK3136" s="9" t="s">
        <v>180</v>
      </c>
      <c r="CL3136" s="10">
        <v>7</v>
      </c>
      <c r="CM3136" s="10">
        <v>5</v>
      </c>
      <c r="CN3136" s="10">
        <v>7</v>
      </c>
      <c r="CO3136" s="10">
        <v>7</v>
      </c>
      <c r="CP3136" s="10">
        <v>7</v>
      </c>
      <c r="CQ3136" s="10">
        <v>7</v>
      </c>
      <c r="CR3136" s="10">
        <v>7</v>
      </c>
      <c r="CS3136" s="10">
        <v>7</v>
      </c>
      <c r="CT3136" s="10">
        <v>7</v>
      </c>
      <c r="CU3136" s="10">
        <v>7</v>
      </c>
      <c r="CV3136" s="10">
        <v>7</v>
      </c>
      <c r="CW3136" s="10">
        <v>7</v>
      </c>
      <c r="CX3136" s="10">
        <v>7</v>
      </c>
      <c r="CY3136" s="10">
        <v>7</v>
      </c>
      <c r="CZ3136" s="10">
        <v>7</v>
      </c>
      <c r="DA3136" s="10">
        <v>7</v>
      </c>
      <c r="DB3136" s="10">
        <v>7</v>
      </c>
      <c r="DC3136" s="10">
        <v>7</v>
      </c>
      <c r="DD3136" s="10">
        <v>7</v>
      </c>
      <c r="DE3136" s="10">
        <v>7</v>
      </c>
      <c r="DF3136" s="10">
        <v>7</v>
      </c>
      <c r="DG3136" s="10">
        <v>7</v>
      </c>
      <c r="DH3136" s="10">
        <v>7</v>
      </c>
      <c r="DI3136" s="10">
        <v>7</v>
      </c>
      <c r="DJ3136" s="10">
        <v>7</v>
      </c>
      <c r="DK3136" s="10">
        <v>7</v>
      </c>
      <c r="DL3136" s="10">
        <v>7</v>
      </c>
      <c r="DM3136" s="9" t="s">
        <v>154</v>
      </c>
      <c r="DN3136" s="10">
        <v>1998</v>
      </c>
      <c r="DO3136" s="9">
        <f t="shared" si="9"/>
        <v>23</v>
      </c>
      <c r="DP3136" s="9" t="s">
        <v>155</v>
      </c>
      <c r="DQ3136" s="9" t="s">
        <v>298</v>
      </c>
      <c r="DR3136" s="9" t="s">
        <v>157</v>
      </c>
      <c r="DS3136" s="9" t="s">
        <v>137</v>
      </c>
      <c r="DT3136" s="9" t="s">
        <v>900</v>
      </c>
      <c r="DU3136" s="9" t="s">
        <v>233</v>
      </c>
      <c r="DV3136" s="9" t="str">
        <f>VLOOKUP(DU3136,Metadata!$B$2:$C$7,2,FALSE)</f>
        <v>0 - 3 years</v>
      </c>
    </row>
    <row r="3137" spans="1:126">
      <c r="A3137" s="13">
        <v>3136</v>
      </c>
      <c r="B3137" s="9" t="s">
        <v>171</v>
      </c>
      <c r="C3137" s="9" t="str">
        <f>VLOOKUP(B3137,Metadata!$M$2:$N$6,2,FALSE)</f>
        <v>Contractor</v>
      </c>
      <c r="D3137" s="9" t="s">
        <v>137</v>
      </c>
      <c r="E3137" s="9" t="s">
        <v>159</v>
      </c>
      <c r="F3137" s="9" t="s">
        <v>138</v>
      </c>
      <c r="G3137" s="9" t="s">
        <v>312</v>
      </c>
      <c r="H3137" s="9" t="str">
        <f>IF(G3137="","",VLOOKUP(G3137,Metadata!$J$2:$K$22,2,FALSE))</f>
        <v>South</v>
      </c>
      <c r="I3137" s="9" t="s">
        <v>138</v>
      </c>
      <c r="J3137" s="9" t="str">
        <f>IF(I3137="","",VLOOKUP(I3137,Metadata!$P$2:$Q$43,2,FALSE))</f>
        <v>Europe</v>
      </c>
      <c r="K3137" s="9" t="str">
        <f t="shared" si="0"/>
        <v>Portugal</v>
      </c>
      <c r="L3137" s="9" t="s">
        <v>312</v>
      </c>
      <c r="M3137" s="9" t="str">
        <f>IF(L3137="","",VLOOKUP(L3137,Metadata!$J$2:$K$22,2,FALSE))</f>
        <v>South</v>
      </c>
      <c r="N3137" s="9" t="s">
        <v>141</v>
      </c>
      <c r="O3137" s="9" t="s">
        <v>137</v>
      </c>
      <c r="P3137" s="9" t="s">
        <v>191</v>
      </c>
      <c r="Q3137" s="10" t="str">
        <f t="shared" si="1"/>
        <v>Remote Job (full or flexible)</v>
      </c>
      <c r="R3137" s="10">
        <v>5</v>
      </c>
      <c r="S3137" s="9" t="s">
        <v>216</v>
      </c>
      <c r="T3137" s="9" t="s">
        <v>137</v>
      </c>
      <c r="U3137" s="9" t="str">
        <f>IF(S3137&lt;&gt;"",S3137,IF(T3137&lt;&gt;"",VLOOKUP(T3137,Metadata!$S$2:$T$228,2,FALSE),""))</f>
        <v>Front-End Developer</v>
      </c>
      <c r="V3137" s="9" t="s">
        <v>207</v>
      </c>
      <c r="W3137" s="9" t="s">
        <v>137</v>
      </c>
      <c r="X3137" s="9" t="s">
        <v>175</v>
      </c>
      <c r="Y3137" s="9" t="s">
        <v>137</v>
      </c>
      <c r="Z3137" s="9" t="s">
        <v>193</v>
      </c>
      <c r="AA3137" s="9" t="s">
        <v>165</v>
      </c>
      <c r="AB3137" s="9" t="s">
        <v>137</v>
      </c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 t="s">
        <v>178</v>
      </c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 t="s">
        <v>186</v>
      </c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10">
        <v>6</v>
      </c>
      <c r="CB3137" s="10" t="str">
        <f t="shared" si="5"/>
        <v>4 to 6 months</v>
      </c>
      <c r="CC3137" s="10">
        <v>30</v>
      </c>
      <c r="CD3137" s="9">
        <f t="shared" si="2"/>
        <v>48000</v>
      </c>
      <c r="CE3137" s="9" t="s">
        <v>137</v>
      </c>
      <c r="CF3137" s="9" t="s">
        <v>137</v>
      </c>
      <c r="CG3137" s="9" t="str">
        <f>IF(CF3137="","",VLOOKUP(CF3137,Metadata!$D$2:$H$20,2,FALSE))</f>
        <v/>
      </c>
      <c r="CH3137" s="9" t="str">
        <f>IF(CF3137="","",VLOOKUP(CF3137,Metadata!$D$2:$H$20,4,FALSE))</f>
        <v/>
      </c>
      <c r="CI3137" s="9" t="str">
        <f>IF(CF3137="","",VLOOKUP(CF3137,Metadata!$D$2:$H$20,5,FALSE))</f>
        <v/>
      </c>
      <c r="CJ3137" s="9">
        <f t="shared" si="3"/>
        <v>48000</v>
      </c>
      <c r="CK3137" s="9" t="s">
        <v>180</v>
      </c>
      <c r="CL3137" s="10">
        <v>7</v>
      </c>
      <c r="CM3137" s="10">
        <v>3</v>
      </c>
      <c r="CN3137" s="10">
        <v>7</v>
      </c>
      <c r="CO3137" s="10">
        <v>5</v>
      </c>
      <c r="CP3137" s="10">
        <v>6</v>
      </c>
      <c r="CQ3137" s="10">
        <v>6</v>
      </c>
      <c r="CR3137" s="10">
        <v>5</v>
      </c>
      <c r="CS3137" s="10">
        <v>5</v>
      </c>
      <c r="CT3137" s="10">
        <v>5</v>
      </c>
      <c r="CU3137" s="10">
        <v>5</v>
      </c>
      <c r="CV3137" s="10">
        <v>4</v>
      </c>
      <c r="CW3137" s="10">
        <v>4</v>
      </c>
      <c r="CX3137" s="10">
        <v>4</v>
      </c>
      <c r="CY3137" s="10">
        <v>5</v>
      </c>
      <c r="CZ3137" s="10">
        <v>6</v>
      </c>
      <c r="DA3137" s="10">
        <v>4</v>
      </c>
      <c r="DB3137" s="10">
        <v>5</v>
      </c>
      <c r="DC3137" s="10">
        <v>5</v>
      </c>
      <c r="DD3137" s="10">
        <v>5</v>
      </c>
      <c r="DE3137" s="10">
        <v>6</v>
      </c>
      <c r="DF3137" s="10">
        <v>5</v>
      </c>
      <c r="DG3137" s="10">
        <v>5</v>
      </c>
      <c r="DH3137" s="10">
        <v>3</v>
      </c>
      <c r="DI3137" s="10">
        <v>5</v>
      </c>
      <c r="DJ3137" s="10">
        <v>1</v>
      </c>
      <c r="DK3137" s="10">
        <v>5</v>
      </c>
      <c r="DL3137" s="10">
        <v>5</v>
      </c>
      <c r="DM3137" s="9" t="s">
        <v>154</v>
      </c>
      <c r="DN3137" s="10">
        <v>1983</v>
      </c>
      <c r="DO3137" s="9">
        <f t="shared" si="9"/>
        <v>38</v>
      </c>
      <c r="DP3137" s="9" t="s">
        <v>155</v>
      </c>
      <c r="DQ3137" s="9" t="s">
        <v>156</v>
      </c>
      <c r="DR3137" s="9" t="s">
        <v>137</v>
      </c>
      <c r="DS3137" s="9" t="s">
        <v>500</v>
      </c>
      <c r="DT3137" s="9" t="s">
        <v>900</v>
      </c>
      <c r="DU3137" s="9" t="s">
        <v>158</v>
      </c>
      <c r="DV3137" s="9" t="str">
        <f>VLOOKUP(DU3137,Metadata!$B$2:$C$7,2,FALSE)</f>
        <v>6+ years</v>
      </c>
    </row>
    <row r="3138" spans="1:126">
      <c r="A3138" s="13">
        <v>3137</v>
      </c>
      <c r="B3138" s="9" t="s">
        <v>135</v>
      </c>
      <c r="C3138" s="9" t="str">
        <f>VLOOKUP(B3138,Metadata!$M$2:$N$6,2,FALSE)</f>
        <v>Permanent Employee</v>
      </c>
      <c r="D3138" s="9" t="s">
        <v>159</v>
      </c>
      <c r="E3138" s="9" t="s">
        <v>137</v>
      </c>
      <c r="F3138" s="9" t="s">
        <v>138</v>
      </c>
      <c r="G3138" s="9" t="s">
        <v>140</v>
      </c>
      <c r="H3138" s="9" t="str">
        <f>IF(G3138="","",VLOOKUP(G3138,Metadata!$J$2:$K$22,2,FALSE))</f>
        <v>Lisbon Metropolitan Area</v>
      </c>
      <c r="I3138" s="9" t="s">
        <v>292</v>
      </c>
      <c r="J3138" s="9" t="str">
        <f>IF(I3138="","",VLOOKUP(I3138,Metadata!$P$2:$Q$43,2,FALSE))</f>
        <v>North America</v>
      </c>
      <c r="K3138" s="9" t="str">
        <f t="shared" si="0"/>
        <v>International</v>
      </c>
      <c r="L3138" s="9" t="s">
        <v>137</v>
      </c>
      <c r="M3138" s="9" t="str">
        <f>IF(L3138="","",VLOOKUP(L3138,Metadata!$J$2:$K$22,2,FALSE))</f>
        <v/>
      </c>
      <c r="N3138" s="9" t="s">
        <v>214</v>
      </c>
      <c r="O3138" s="9" t="s">
        <v>239</v>
      </c>
      <c r="P3138" s="9" t="s">
        <v>142</v>
      </c>
      <c r="Q3138" s="10" t="str">
        <f t="shared" si="1"/>
        <v>Full Office Job</v>
      </c>
      <c r="R3138" s="10">
        <v>6</v>
      </c>
      <c r="S3138" s="9" t="s">
        <v>192</v>
      </c>
      <c r="T3138" s="9" t="s">
        <v>137</v>
      </c>
      <c r="U3138" s="9" t="str">
        <f>IF(S3138&lt;&gt;"",S3138,IF(T3138&lt;&gt;"",VLOOKUP(T3138,Metadata!$S$2:$T$228,2,FALSE),""))</f>
        <v>Back-End Developer</v>
      </c>
      <c r="V3138" s="9" t="s">
        <v>261</v>
      </c>
      <c r="W3138" s="9" t="s">
        <v>137</v>
      </c>
      <c r="X3138" s="9" t="s">
        <v>145</v>
      </c>
      <c r="Y3138" s="9" t="s">
        <v>137</v>
      </c>
      <c r="Z3138" s="9" t="s">
        <v>184</v>
      </c>
      <c r="AA3138" s="9" t="s">
        <v>165</v>
      </c>
      <c r="AB3138" s="9" t="s">
        <v>137</v>
      </c>
      <c r="AC3138" s="9"/>
      <c r="AD3138" s="9"/>
      <c r="AE3138" s="9" t="s">
        <v>194</v>
      </c>
      <c r="AF3138" s="9"/>
      <c r="AG3138" s="9"/>
      <c r="AH3138" s="9"/>
      <c r="AI3138" s="9"/>
      <c r="AJ3138" s="9" t="s">
        <v>185</v>
      </c>
      <c r="AK3138" s="9"/>
      <c r="AL3138" s="9"/>
      <c r="AM3138" s="9"/>
      <c r="AN3138" s="9" t="s">
        <v>195</v>
      </c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 t="s">
        <v>178</v>
      </c>
      <c r="BB3138" s="9"/>
      <c r="BC3138" s="9"/>
      <c r="BD3138" s="9"/>
      <c r="BE3138" s="9"/>
      <c r="BF3138" s="9"/>
      <c r="BG3138" s="9"/>
      <c r="BH3138" s="9"/>
      <c r="BI3138" s="9"/>
      <c r="BJ3138" s="9" t="s">
        <v>167</v>
      </c>
      <c r="BK3138" s="9" t="s">
        <v>198</v>
      </c>
      <c r="BL3138" s="9" t="s">
        <v>199</v>
      </c>
      <c r="BM3138" s="9"/>
      <c r="BN3138" s="9" t="s">
        <v>186</v>
      </c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10"/>
      <c r="CB3138" s="10" t="str">
        <f t="shared" si="5"/>
        <v/>
      </c>
      <c r="CC3138" s="10"/>
      <c r="CD3138" s="9" t="str">
        <f t="shared" si="2"/>
        <v/>
      </c>
      <c r="CE3138" s="9" t="s">
        <v>168</v>
      </c>
      <c r="CF3138" s="9" t="s">
        <v>152</v>
      </c>
      <c r="CG3138" s="9">
        <f>IF(CF3138="","",VLOOKUP(CF3138,Metadata!$D$2:$H$20,2,FALSE))</f>
        <v>32500</v>
      </c>
      <c r="CH3138" s="9">
        <f>IF(CF3138="","",VLOOKUP(CF3138,Metadata!$D$2:$H$20,4,FALSE))</f>
        <v>30000</v>
      </c>
      <c r="CI3138" s="9">
        <f>IF(CF3138="","",VLOOKUP(CF3138,Metadata!$D$2:$H$20,5,FALSE))</f>
        <v>35000</v>
      </c>
      <c r="CJ3138" s="9">
        <f t="shared" si="3"/>
        <v>32500</v>
      </c>
      <c r="CK3138" s="9" t="s">
        <v>153</v>
      </c>
      <c r="CL3138" s="10">
        <v>4</v>
      </c>
      <c r="CM3138" s="10">
        <v>3</v>
      </c>
      <c r="CN3138" s="10">
        <v>7</v>
      </c>
      <c r="CO3138" s="10">
        <v>7</v>
      </c>
      <c r="CP3138" s="10">
        <v>5</v>
      </c>
      <c r="CQ3138" s="10">
        <v>5</v>
      </c>
      <c r="CR3138" s="10">
        <v>3</v>
      </c>
      <c r="CS3138" s="10">
        <v>4</v>
      </c>
      <c r="CT3138" s="10">
        <v>4</v>
      </c>
      <c r="CU3138" s="10">
        <v>6</v>
      </c>
      <c r="CV3138" s="10">
        <v>4</v>
      </c>
      <c r="CW3138" s="10">
        <v>1</v>
      </c>
      <c r="CX3138" s="10">
        <v>5</v>
      </c>
      <c r="CY3138" s="10">
        <v>4</v>
      </c>
      <c r="CZ3138" s="10">
        <v>4</v>
      </c>
      <c r="DA3138" s="10">
        <v>6</v>
      </c>
      <c r="DB3138" s="10">
        <v>1</v>
      </c>
      <c r="DC3138" s="10">
        <v>6</v>
      </c>
      <c r="DD3138" s="10">
        <v>1</v>
      </c>
      <c r="DE3138" s="10">
        <v>2</v>
      </c>
      <c r="DF3138" s="10">
        <v>4</v>
      </c>
      <c r="DG3138" s="10">
        <v>7</v>
      </c>
      <c r="DH3138" s="10">
        <v>3</v>
      </c>
      <c r="DI3138" s="10">
        <v>3</v>
      </c>
      <c r="DJ3138" s="10">
        <v>1</v>
      </c>
      <c r="DK3138" s="10">
        <v>1</v>
      </c>
      <c r="DL3138" s="10">
        <v>6</v>
      </c>
      <c r="DM3138" s="9" t="s">
        <v>154</v>
      </c>
      <c r="DN3138" s="10">
        <v>1994</v>
      </c>
      <c r="DO3138" s="9">
        <f t="shared" si="9"/>
        <v>27</v>
      </c>
      <c r="DP3138" s="9" t="s">
        <v>155</v>
      </c>
      <c r="DQ3138" s="9" t="s">
        <v>202</v>
      </c>
      <c r="DR3138" s="9" t="s">
        <v>170</v>
      </c>
      <c r="DS3138" s="9" t="s">
        <v>137</v>
      </c>
      <c r="DT3138" s="9" t="s">
        <v>900</v>
      </c>
      <c r="DU3138" s="9" t="s">
        <v>203</v>
      </c>
      <c r="DV3138" s="9" t="str">
        <f>VLOOKUP(DU3138,Metadata!$B$2:$C$7,2,FALSE)</f>
        <v>6+ years</v>
      </c>
    </row>
    <row r="3139" spans="1:126">
      <c r="A3139" s="13">
        <v>3138</v>
      </c>
      <c r="B3139" s="9" t="s">
        <v>135</v>
      </c>
      <c r="C3139" s="9" t="str">
        <f>VLOOKUP(B3139,Metadata!$M$2:$N$6,2,FALSE)</f>
        <v>Permanent Employee</v>
      </c>
      <c r="D3139" s="9" t="s">
        <v>159</v>
      </c>
      <c r="E3139" s="9" t="s">
        <v>137</v>
      </c>
      <c r="F3139" s="9" t="s">
        <v>138</v>
      </c>
      <c r="G3139" s="9" t="s">
        <v>190</v>
      </c>
      <c r="H3139" s="9" t="str">
        <f>IF(G3139="","",VLOOKUP(G3139,Metadata!$J$2:$K$22,2,FALSE))</f>
        <v>North</v>
      </c>
      <c r="I3139" s="9" t="s">
        <v>138</v>
      </c>
      <c r="J3139" s="9" t="str">
        <f>IF(I3139="","",VLOOKUP(I3139,Metadata!$P$2:$Q$43,2,FALSE))</f>
        <v>Europe</v>
      </c>
      <c r="K3139" s="9" t="str">
        <f t="shared" si="0"/>
        <v>Portugal</v>
      </c>
      <c r="L3139" s="9" t="s">
        <v>263</v>
      </c>
      <c r="M3139" s="9" t="str">
        <f>IF(L3139="","",VLOOKUP(L3139,Metadata!$J$2:$K$22,2,FALSE))</f>
        <v>North</v>
      </c>
      <c r="N3139" s="9" t="s">
        <v>214</v>
      </c>
      <c r="O3139" s="9" t="s">
        <v>259</v>
      </c>
      <c r="P3139" s="9" t="s">
        <v>142</v>
      </c>
      <c r="Q3139" s="10" t="str">
        <f t="shared" si="1"/>
        <v>Full Office Job</v>
      </c>
      <c r="R3139" s="10">
        <v>4</v>
      </c>
      <c r="S3139" s="9" t="s">
        <v>192</v>
      </c>
      <c r="T3139" s="9" t="s">
        <v>137</v>
      </c>
      <c r="U3139" s="9" t="str">
        <f>IF(S3139&lt;&gt;"",S3139,IF(T3139&lt;&gt;"",VLOOKUP(T3139,Metadata!$S$2:$T$228,2,FALSE),""))</f>
        <v>Back-End Developer</v>
      </c>
      <c r="V3139" s="9" t="s">
        <v>174</v>
      </c>
      <c r="W3139" s="9" t="s">
        <v>137</v>
      </c>
      <c r="X3139" s="9" t="s">
        <v>145</v>
      </c>
      <c r="Y3139" s="9" t="s">
        <v>137</v>
      </c>
      <c r="Z3139" s="9" t="s">
        <v>193</v>
      </c>
      <c r="AA3139" s="9" t="s">
        <v>165</v>
      </c>
      <c r="AB3139" s="9" t="s">
        <v>137</v>
      </c>
      <c r="AC3139" s="9" t="s">
        <v>147</v>
      </c>
      <c r="AD3139" s="9"/>
      <c r="AE3139" s="9"/>
      <c r="AF3139" s="9"/>
      <c r="AG3139" s="9" t="s">
        <v>166</v>
      </c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 t="s">
        <v>178</v>
      </c>
      <c r="BB3139" s="9"/>
      <c r="BC3139" s="9"/>
      <c r="BD3139" s="9"/>
      <c r="BE3139" s="9"/>
      <c r="BF3139" s="9"/>
      <c r="BG3139" s="9"/>
      <c r="BH3139" s="9"/>
      <c r="BI3139" s="9"/>
      <c r="BJ3139" s="9" t="s">
        <v>167</v>
      </c>
      <c r="BK3139" s="9"/>
      <c r="BL3139" s="9"/>
      <c r="BM3139" s="9"/>
      <c r="BN3139" s="9"/>
      <c r="BO3139" s="9"/>
      <c r="BP3139" s="9" t="s">
        <v>179</v>
      </c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10"/>
      <c r="CB3139" s="10" t="str">
        <f t="shared" si="5"/>
        <v/>
      </c>
      <c r="CC3139" s="10"/>
      <c r="CD3139" s="9" t="str">
        <f t="shared" si="2"/>
        <v/>
      </c>
      <c r="CE3139" s="9" t="s">
        <v>151</v>
      </c>
      <c r="CF3139" s="9" t="s">
        <v>188</v>
      </c>
      <c r="CG3139" s="9">
        <f>IF(CF3139="","",VLOOKUP(CF3139,Metadata!$D$2:$H$20,2,FALSE))</f>
        <v>17500</v>
      </c>
      <c r="CH3139" s="9">
        <f>IF(CF3139="","",VLOOKUP(CF3139,Metadata!$D$2:$H$20,4,FALSE))</f>
        <v>15000</v>
      </c>
      <c r="CI3139" s="9">
        <f>IF(CF3139="","",VLOOKUP(CF3139,Metadata!$D$2:$H$20,5,FALSE))</f>
        <v>20000</v>
      </c>
      <c r="CJ3139" s="9">
        <f t="shared" si="3"/>
        <v>17500</v>
      </c>
      <c r="CK3139" s="9" t="s">
        <v>189</v>
      </c>
      <c r="CL3139" s="10">
        <v>6</v>
      </c>
      <c r="CM3139" s="10">
        <v>1</v>
      </c>
      <c r="CN3139" s="10">
        <v>6</v>
      </c>
      <c r="CO3139" s="10">
        <v>6</v>
      </c>
      <c r="CP3139" s="10">
        <v>7</v>
      </c>
      <c r="CQ3139" s="10">
        <v>5</v>
      </c>
      <c r="CR3139" s="10">
        <v>4</v>
      </c>
      <c r="CS3139" s="10">
        <v>5</v>
      </c>
      <c r="CT3139" s="10">
        <v>6</v>
      </c>
      <c r="CU3139" s="10">
        <v>6</v>
      </c>
      <c r="CV3139" s="10">
        <v>6</v>
      </c>
      <c r="CW3139" s="10">
        <v>5</v>
      </c>
      <c r="CX3139" s="10">
        <v>5</v>
      </c>
      <c r="CY3139" s="10">
        <v>3</v>
      </c>
      <c r="CZ3139" s="10">
        <v>6</v>
      </c>
      <c r="DA3139" s="10">
        <v>5</v>
      </c>
      <c r="DB3139" s="10">
        <v>6</v>
      </c>
      <c r="DC3139" s="10">
        <v>6</v>
      </c>
      <c r="DD3139" s="10">
        <v>4</v>
      </c>
      <c r="DE3139" s="10">
        <v>6</v>
      </c>
      <c r="DF3139" s="10">
        <v>6</v>
      </c>
      <c r="DG3139" s="10">
        <v>5</v>
      </c>
      <c r="DH3139" s="10">
        <v>6</v>
      </c>
      <c r="DI3139" s="10">
        <v>5</v>
      </c>
      <c r="DJ3139" s="10">
        <v>6</v>
      </c>
      <c r="DK3139" s="10">
        <v>5</v>
      </c>
      <c r="DL3139" s="10">
        <v>6</v>
      </c>
      <c r="DM3139" s="9" t="s">
        <v>154</v>
      </c>
      <c r="DN3139" s="10">
        <v>1988</v>
      </c>
      <c r="DO3139" s="9">
        <f t="shared" si="9"/>
        <v>33</v>
      </c>
      <c r="DP3139" s="9" t="s">
        <v>155</v>
      </c>
      <c r="DQ3139" s="9" t="s">
        <v>298</v>
      </c>
      <c r="DR3139" s="9" t="s">
        <v>342</v>
      </c>
      <c r="DS3139" s="9" t="s">
        <v>137</v>
      </c>
      <c r="DT3139" s="9" t="s">
        <v>900</v>
      </c>
      <c r="DU3139" s="9" t="s">
        <v>203</v>
      </c>
      <c r="DV3139" s="9" t="str">
        <f>VLOOKUP(DU3139,Metadata!$B$2:$C$7,2,FALSE)</f>
        <v>6+ years</v>
      </c>
    </row>
    <row r="3140" spans="1:126">
      <c r="A3140" s="13">
        <v>3139</v>
      </c>
      <c r="B3140" s="9" t="s">
        <v>135</v>
      </c>
      <c r="C3140" s="9" t="str">
        <f>VLOOKUP(B3140,Metadata!$M$2:$N$6,2,FALSE)</f>
        <v>Permanent Employee</v>
      </c>
      <c r="D3140" s="9" t="s">
        <v>136</v>
      </c>
      <c r="E3140" s="9" t="s">
        <v>137</v>
      </c>
      <c r="F3140" s="9" t="s">
        <v>138</v>
      </c>
      <c r="G3140" s="9" t="s">
        <v>140</v>
      </c>
      <c r="H3140" s="9" t="str">
        <f>IF(G3140="","",VLOOKUP(G3140,Metadata!$J$2:$K$22,2,FALSE))</f>
        <v>Lisbon Metropolitan Area</v>
      </c>
      <c r="I3140" s="9" t="s">
        <v>138</v>
      </c>
      <c r="J3140" s="9" t="str">
        <f>IF(I3140="","",VLOOKUP(I3140,Metadata!$P$2:$Q$43,2,FALSE))</f>
        <v>Europe</v>
      </c>
      <c r="K3140" s="9" t="str">
        <f t="shared" si="0"/>
        <v>Portugal</v>
      </c>
      <c r="L3140" s="9" t="s">
        <v>140</v>
      </c>
      <c r="M3140" s="9" t="str">
        <f>IF(L3140="","",VLOOKUP(L3140,Metadata!$J$2:$K$22,2,FALSE))</f>
        <v>Lisbon Metropolitan Area</v>
      </c>
      <c r="N3140" s="9" t="s">
        <v>141</v>
      </c>
      <c r="O3140" s="9" t="s">
        <v>137</v>
      </c>
      <c r="P3140" s="9" t="s">
        <v>142</v>
      </c>
      <c r="Q3140" s="10" t="str">
        <f t="shared" si="1"/>
        <v>Full Office Job</v>
      </c>
      <c r="R3140" s="10">
        <v>7</v>
      </c>
      <c r="S3140" s="9" t="s">
        <v>216</v>
      </c>
      <c r="T3140" s="9" t="s">
        <v>137</v>
      </c>
      <c r="U3140" s="9" t="str">
        <f>IF(S3140&lt;&gt;"",S3140,IF(T3140&lt;&gt;"",VLOOKUP(T3140,Metadata!$S$2:$T$228,2,FALSE),""))</f>
        <v>Front-End Developer</v>
      </c>
      <c r="V3140" s="9" t="s">
        <v>217</v>
      </c>
      <c r="W3140" s="9" t="s">
        <v>137</v>
      </c>
      <c r="X3140" s="9" t="s">
        <v>145</v>
      </c>
      <c r="Y3140" s="9" t="s">
        <v>137</v>
      </c>
      <c r="Z3140" s="9" t="s">
        <v>218</v>
      </c>
      <c r="AA3140" s="9" t="s">
        <v>165</v>
      </c>
      <c r="AB3140" s="9" t="s">
        <v>137</v>
      </c>
      <c r="AC3140" s="9" t="s">
        <v>147</v>
      </c>
      <c r="AD3140" s="9"/>
      <c r="AE3140" s="9"/>
      <c r="AF3140" s="9" t="s">
        <v>243</v>
      </c>
      <c r="AG3140" s="9" t="s">
        <v>166</v>
      </c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 t="s">
        <v>178</v>
      </c>
      <c r="BB3140" s="9"/>
      <c r="BC3140" s="9"/>
      <c r="BD3140" s="9"/>
      <c r="BE3140" s="9"/>
      <c r="BF3140" s="9"/>
      <c r="BG3140" s="9"/>
      <c r="BH3140" s="9"/>
      <c r="BI3140" s="9"/>
      <c r="BJ3140" s="9" t="s">
        <v>167</v>
      </c>
      <c r="BK3140" s="9"/>
      <c r="BL3140" s="9"/>
      <c r="BM3140" s="9"/>
      <c r="BN3140" s="9" t="s">
        <v>186</v>
      </c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10"/>
      <c r="CB3140" s="10" t="str">
        <f t="shared" si="5"/>
        <v/>
      </c>
      <c r="CC3140" s="10"/>
      <c r="CD3140" s="9" t="str">
        <f t="shared" si="2"/>
        <v/>
      </c>
      <c r="CE3140" s="9" t="s">
        <v>168</v>
      </c>
      <c r="CF3140" s="9" t="s">
        <v>188</v>
      </c>
      <c r="CG3140" s="9">
        <f>IF(CF3140="","",VLOOKUP(CF3140,Metadata!$D$2:$H$20,2,FALSE))</f>
        <v>17500</v>
      </c>
      <c r="CH3140" s="9">
        <f>IF(CF3140="","",VLOOKUP(CF3140,Metadata!$D$2:$H$20,4,FALSE))</f>
        <v>15000</v>
      </c>
      <c r="CI3140" s="9">
        <f>IF(CF3140="","",VLOOKUP(CF3140,Metadata!$D$2:$H$20,5,FALSE))</f>
        <v>20000</v>
      </c>
      <c r="CJ3140" s="9">
        <f t="shared" si="3"/>
        <v>17500</v>
      </c>
      <c r="CK3140" s="9" t="s">
        <v>277</v>
      </c>
      <c r="CL3140" s="10">
        <v>3</v>
      </c>
      <c r="CM3140" s="10">
        <v>4</v>
      </c>
      <c r="CN3140" s="10">
        <v>7</v>
      </c>
      <c r="CO3140" s="10">
        <v>7</v>
      </c>
      <c r="CP3140" s="10">
        <v>7</v>
      </c>
      <c r="CQ3140" s="10">
        <v>6</v>
      </c>
      <c r="CR3140" s="10">
        <v>7</v>
      </c>
      <c r="CS3140" s="10">
        <v>7</v>
      </c>
      <c r="CT3140" s="10">
        <v>7</v>
      </c>
      <c r="CU3140" s="10">
        <v>7</v>
      </c>
      <c r="CV3140" s="10">
        <v>5</v>
      </c>
      <c r="CW3140" s="10">
        <v>5</v>
      </c>
      <c r="CX3140" s="10">
        <v>7</v>
      </c>
      <c r="CY3140" s="10">
        <v>7</v>
      </c>
      <c r="CZ3140" s="10">
        <v>7</v>
      </c>
      <c r="DA3140" s="10">
        <v>7</v>
      </c>
      <c r="DB3140" s="10">
        <v>6</v>
      </c>
      <c r="DC3140" s="10">
        <v>7</v>
      </c>
      <c r="DD3140" s="10">
        <v>4</v>
      </c>
      <c r="DE3140" s="10">
        <v>7</v>
      </c>
      <c r="DF3140" s="10">
        <v>5</v>
      </c>
      <c r="DG3140" s="10">
        <v>7</v>
      </c>
      <c r="DH3140" s="10">
        <v>7</v>
      </c>
      <c r="DI3140" s="10">
        <v>5</v>
      </c>
      <c r="DJ3140" s="10">
        <v>5</v>
      </c>
      <c r="DK3140" s="10">
        <v>5</v>
      </c>
      <c r="DL3140" s="10">
        <v>4</v>
      </c>
      <c r="DM3140" s="9" t="s">
        <v>154</v>
      </c>
      <c r="DN3140" s="10">
        <v>1996</v>
      </c>
      <c r="DO3140" s="9">
        <f t="shared" si="9"/>
        <v>25</v>
      </c>
      <c r="DP3140" s="9" t="s">
        <v>155</v>
      </c>
      <c r="DQ3140" s="9" t="s">
        <v>202</v>
      </c>
      <c r="DR3140" s="9" t="s">
        <v>342</v>
      </c>
      <c r="DS3140" s="9" t="s">
        <v>137</v>
      </c>
      <c r="DT3140" s="9" t="s">
        <v>900</v>
      </c>
      <c r="DU3140" s="9" t="s">
        <v>223</v>
      </c>
      <c r="DV3140" s="9" t="str">
        <f>VLOOKUP(DU3140,Metadata!$B$2:$C$7,2,FALSE)</f>
        <v>3 - 6 years</v>
      </c>
    </row>
    <row r="3141" spans="1:126">
      <c r="A3141" s="13">
        <v>3140</v>
      </c>
      <c r="B3141" s="9" t="s">
        <v>135</v>
      </c>
      <c r="C3141" s="9" t="str">
        <f>VLOOKUP(B3141,Metadata!$M$2:$N$6,2,FALSE)</f>
        <v>Permanent Employee</v>
      </c>
      <c r="D3141" s="9" t="s">
        <v>159</v>
      </c>
      <c r="E3141" s="9" t="s">
        <v>137</v>
      </c>
      <c r="F3141" s="9" t="s">
        <v>138</v>
      </c>
      <c r="G3141" s="9" t="s">
        <v>283</v>
      </c>
      <c r="H3141" s="9" t="str">
        <f>IF(G3141="","",VLOOKUP(G3141,Metadata!$J$2:$K$22,2,FALSE))</f>
        <v>Lisbon Metropolitan Area</v>
      </c>
      <c r="I3141" s="9" t="s">
        <v>138</v>
      </c>
      <c r="J3141" s="9" t="str">
        <f>IF(I3141="","",VLOOKUP(I3141,Metadata!$P$2:$Q$43,2,FALSE))</f>
        <v>Europe</v>
      </c>
      <c r="K3141" s="9" t="str">
        <f t="shared" si="0"/>
        <v>Portugal</v>
      </c>
      <c r="L3141" s="9" t="s">
        <v>140</v>
      </c>
      <c r="M3141" s="9" t="str">
        <f>IF(L3141="","",VLOOKUP(L3141,Metadata!$J$2:$K$22,2,FALSE))</f>
        <v>Lisbon Metropolitan Area</v>
      </c>
      <c r="N3141" s="9" t="s">
        <v>141</v>
      </c>
      <c r="O3141" s="9" t="s">
        <v>137</v>
      </c>
      <c r="P3141" s="9" t="s">
        <v>142</v>
      </c>
      <c r="Q3141" s="10" t="str">
        <f t="shared" si="1"/>
        <v>Full Office Job</v>
      </c>
      <c r="R3141" s="10">
        <v>4</v>
      </c>
      <c r="S3141" s="9" t="s">
        <v>161</v>
      </c>
      <c r="T3141" s="9" t="s">
        <v>137</v>
      </c>
      <c r="U3141" s="9" t="str">
        <f>IF(S3141&lt;&gt;"",S3141,IF(T3141&lt;&gt;"",VLOOKUP(T3141,Metadata!$S$2:$T$228,2,FALSE),""))</f>
        <v>Full-Stack Developer</v>
      </c>
      <c r="V3141" s="9" t="s">
        <v>304</v>
      </c>
      <c r="W3141" s="9" t="s">
        <v>137</v>
      </c>
      <c r="X3141" s="9" t="s">
        <v>175</v>
      </c>
      <c r="Y3141" s="9" t="s">
        <v>137</v>
      </c>
      <c r="Z3141" s="9" t="s">
        <v>164</v>
      </c>
      <c r="AA3141" s="9" t="s">
        <v>165</v>
      </c>
      <c r="AB3141" s="9" t="s">
        <v>137</v>
      </c>
      <c r="AC3141" s="9" t="s">
        <v>147</v>
      </c>
      <c r="AD3141" s="9" t="s">
        <v>148</v>
      </c>
      <c r="AE3141" s="9"/>
      <c r="AF3141" s="9"/>
      <c r="AG3141" s="9"/>
      <c r="AH3141" s="9"/>
      <c r="AI3141" s="9"/>
      <c r="AJ3141" s="9" t="s">
        <v>185</v>
      </c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 t="s">
        <v>178</v>
      </c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 t="s">
        <v>199</v>
      </c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10"/>
      <c r="CB3141" s="10" t="str">
        <f t="shared" si="5"/>
        <v/>
      </c>
      <c r="CC3141" s="10"/>
      <c r="CD3141" s="9" t="str">
        <f t="shared" si="2"/>
        <v/>
      </c>
      <c r="CE3141" s="9" t="s">
        <v>151</v>
      </c>
      <c r="CF3141" s="9" t="s">
        <v>188</v>
      </c>
      <c r="CG3141" s="9">
        <f>IF(CF3141="","",VLOOKUP(CF3141,Metadata!$D$2:$H$20,2,FALSE))</f>
        <v>17500</v>
      </c>
      <c r="CH3141" s="9">
        <f>IF(CF3141="","",VLOOKUP(CF3141,Metadata!$D$2:$H$20,4,FALSE))</f>
        <v>15000</v>
      </c>
      <c r="CI3141" s="9">
        <f>IF(CF3141="","",VLOOKUP(CF3141,Metadata!$D$2:$H$20,5,FALSE))</f>
        <v>20000</v>
      </c>
      <c r="CJ3141" s="9">
        <f t="shared" si="3"/>
        <v>17500</v>
      </c>
      <c r="CK3141" s="9" t="s">
        <v>153</v>
      </c>
      <c r="CL3141" s="10">
        <v>4</v>
      </c>
      <c r="CM3141" s="10">
        <v>2</v>
      </c>
      <c r="CN3141" s="10">
        <v>6</v>
      </c>
      <c r="CO3141" s="10">
        <v>5</v>
      </c>
      <c r="CP3141" s="10">
        <v>5</v>
      </c>
      <c r="CQ3141" s="10">
        <v>6</v>
      </c>
      <c r="CR3141" s="10">
        <v>4</v>
      </c>
      <c r="CS3141" s="10">
        <v>5</v>
      </c>
      <c r="CT3141" s="10">
        <v>7</v>
      </c>
      <c r="CU3141" s="10">
        <v>6</v>
      </c>
      <c r="CV3141" s="10">
        <v>6</v>
      </c>
      <c r="CW3141" s="10">
        <v>5</v>
      </c>
      <c r="CX3141" s="10">
        <v>5</v>
      </c>
      <c r="CY3141" s="10">
        <v>5</v>
      </c>
      <c r="CZ3141" s="10">
        <v>5</v>
      </c>
      <c r="DA3141" s="10">
        <v>3</v>
      </c>
      <c r="DB3141" s="10">
        <v>3</v>
      </c>
      <c r="DC3141" s="10">
        <v>6</v>
      </c>
      <c r="DD3141" s="10">
        <v>4</v>
      </c>
      <c r="DE3141" s="10">
        <v>7</v>
      </c>
      <c r="DF3141" s="10">
        <v>5</v>
      </c>
      <c r="DG3141" s="10">
        <v>6</v>
      </c>
      <c r="DH3141" s="10">
        <v>6</v>
      </c>
      <c r="DI3141" s="10">
        <v>5</v>
      </c>
      <c r="DJ3141" s="10">
        <v>3</v>
      </c>
      <c r="DK3141" s="10">
        <v>5</v>
      </c>
      <c r="DL3141" s="10">
        <v>4</v>
      </c>
      <c r="DM3141" s="9" t="s">
        <v>154</v>
      </c>
      <c r="DN3141" s="10">
        <v>1989</v>
      </c>
      <c r="DO3141" s="9">
        <f t="shared" si="9"/>
        <v>32</v>
      </c>
      <c r="DP3141" s="9" t="s">
        <v>155</v>
      </c>
      <c r="DQ3141" s="9" t="s">
        <v>156</v>
      </c>
      <c r="DR3141" s="9" t="s">
        <v>157</v>
      </c>
      <c r="DS3141" s="9" t="s">
        <v>137</v>
      </c>
      <c r="DT3141" s="9" t="s">
        <v>900</v>
      </c>
      <c r="DU3141" s="9" t="s">
        <v>203</v>
      </c>
      <c r="DV3141" s="9" t="str">
        <f>VLOOKUP(DU3141,Metadata!$B$2:$C$7,2,FALSE)</f>
        <v>6+ years</v>
      </c>
    </row>
    <row r="3142" spans="1:126">
      <c r="A3142" s="13">
        <v>3141</v>
      </c>
      <c r="B3142" s="9" t="s">
        <v>135</v>
      </c>
      <c r="C3142" s="9" t="str">
        <f>VLOOKUP(B3142,Metadata!$M$2:$N$6,2,FALSE)</f>
        <v>Permanent Employee</v>
      </c>
      <c r="D3142" s="9" t="s">
        <v>136</v>
      </c>
      <c r="E3142" s="9" t="s">
        <v>137</v>
      </c>
      <c r="F3142" s="9" t="s">
        <v>138</v>
      </c>
      <c r="G3142" s="9" t="s">
        <v>265</v>
      </c>
      <c r="H3142" s="9" t="str">
        <f>IF(G3142="","",VLOOKUP(G3142,Metadata!$J$2:$K$22,2,FALSE))</f>
        <v>Azores and Madeira</v>
      </c>
      <c r="I3142" s="9" t="s">
        <v>138</v>
      </c>
      <c r="J3142" s="9" t="str">
        <f>IF(I3142="","",VLOOKUP(I3142,Metadata!$P$2:$Q$43,2,FALSE))</f>
        <v>Europe</v>
      </c>
      <c r="K3142" s="9" t="str">
        <f t="shared" si="0"/>
        <v>Portugal</v>
      </c>
      <c r="L3142" s="9" t="s">
        <v>140</v>
      </c>
      <c r="M3142" s="9" t="str">
        <f>IF(L3142="","",VLOOKUP(L3142,Metadata!$J$2:$K$22,2,FALSE))</f>
        <v>Lisbon Metropolitan Area</v>
      </c>
      <c r="N3142" s="9" t="s">
        <v>214</v>
      </c>
      <c r="O3142" s="9" t="s">
        <v>239</v>
      </c>
      <c r="P3142" s="9" t="s">
        <v>142</v>
      </c>
      <c r="Q3142" s="10" t="str">
        <f t="shared" si="1"/>
        <v>Full Office Job</v>
      </c>
      <c r="R3142" s="10">
        <v>6</v>
      </c>
      <c r="S3142" s="9" t="s">
        <v>192</v>
      </c>
      <c r="T3142" s="9" t="s">
        <v>137</v>
      </c>
      <c r="U3142" s="9" t="str">
        <f>IF(S3142&lt;&gt;"",S3142,IF(T3142&lt;&gt;"",VLOOKUP(T3142,Metadata!$S$2:$T$228,2,FALSE),""))</f>
        <v>Back-End Developer</v>
      </c>
      <c r="V3142" s="9" t="s">
        <v>144</v>
      </c>
      <c r="W3142" s="9" t="s">
        <v>137</v>
      </c>
      <c r="X3142" s="9" t="s">
        <v>145</v>
      </c>
      <c r="Y3142" s="9" t="s">
        <v>137</v>
      </c>
      <c r="Z3142" s="9" t="s">
        <v>184</v>
      </c>
      <c r="AA3142" s="9" t="s">
        <v>137</v>
      </c>
      <c r="AB3142" s="9" t="s">
        <v>137</v>
      </c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 t="s">
        <v>427</v>
      </c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 t="s">
        <v>150</v>
      </c>
      <c r="BZ3142" s="9" t="s">
        <v>137</v>
      </c>
      <c r="CA3142" s="10"/>
      <c r="CB3142" s="10" t="str">
        <f t="shared" si="5"/>
        <v/>
      </c>
      <c r="CC3142" s="10"/>
      <c r="CD3142" s="9" t="str">
        <f t="shared" si="2"/>
        <v/>
      </c>
      <c r="CE3142" s="9" t="s">
        <v>151</v>
      </c>
      <c r="CF3142" s="9" t="s">
        <v>188</v>
      </c>
      <c r="CG3142" s="9">
        <f>IF(CF3142="","",VLOOKUP(CF3142,Metadata!$D$2:$H$20,2,FALSE))</f>
        <v>17500</v>
      </c>
      <c r="CH3142" s="9">
        <f>IF(CF3142="","",VLOOKUP(CF3142,Metadata!$D$2:$H$20,4,FALSE))</f>
        <v>15000</v>
      </c>
      <c r="CI3142" s="9">
        <f>IF(CF3142="","",VLOOKUP(CF3142,Metadata!$D$2:$H$20,5,FALSE))</f>
        <v>20000</v>
      </c>
      <c r="CJ3142" s="9">
        <f t="shared" si="3"/>
        <v>17500</v>
      </c>
      <c r="CK3142" s="9" t="s">
        <v>153</v>
      </c>
      <c r="CL3142" s="10">
        <v>2</v>
      </c>
      <c r="CM3142" s="10">
        <v>3</v>
      </c>
      <c r="CN3142" s="10">
        <v>5</v>
      </c>
      <c r="CO3142" s="10">
        <v>5</v>
      </c>
      <c r="CP3142" s="10">
        <v>6</v>
      </c>
      <c r="CQ3142" s="10">
        <v>5</v>
      </c>
      <c r="CR3142" s="10">
        <v>5</v>
      </c>
      <c r="CS3142" s="10">
        <v>6</v>
      </c>
      <c r="CT3142" s="10">
        <v>6</v>
      </c>
      <c r="CU3142" s="10">
        <v>6</v>
      </c>
      <c r="CV3142" s="10">
        <v>6</v>
      </c>
      <c r="CW3142" s="10">
        <v>4</v>
      </c>
      <c r="CX3142" s="10">
        <v>6</v>
      </c>
      <c r="CY3142" s="10">
        <v>6</v>
      </c>
      <c r="CZ3142" s="10">
        <v>5</v>
      </c>
      <c r="DA3142" s="10">
        <v>4</v>
      </c>
      <c r="DB3142" s="10">
        <v>3</v>
      </c>
      <c r="DC3142" s="10">
        <v>5</v>
      </c>
      <c r="DD3142" s="10">
        <v>5</v>
      </c>
      <c r="DE3142" s="10">
        <v>5</v>
      </c>
      <c r="DF3142" s="10">
        <v>5</v>
      </c>
      <c r="DG3142" s="10">
        <v>5</v>
      </c>
      <c r="DH3142" s="10">
        <v>5</v>
      </c>
      <c r="DI3142" s="10">
        <v>5</v>
      </c>
      <c r="DJ3142" s="10">
        <v>5</v>
      </c>
      <c r="DK3142" s="10">
        <v>5</v>
      </c>
      <c r="DL3142" s="10">
        <v>5</v>
      </c>
      <c r="DM3142" s="9" t="s">
        <v>154</v>
      </c>
      <c r="DN3142" s="10">
        <v>1986</v>
      </c>
      <c r="DO3142" s="9">
        <f t="shared" si="9"/>
        <v>35</v>
      </c>
      <c r="DP3142" s="9" t="s">
        <v>155</v>
      </c>
      <c r="DQ3142" s="9" t="s">
        <v>202</v>
      </c>
      <c r="DR3142" s="9" t="s">
        <v>170</v>
      </c>
      <c r="DS3142" s="9" t="s">
        <v>137</v>
      </c>
      <c r="DT3142" s="9" t="s">
        <v>900</v>
      </c>
      <c r="DU3142" s="9" t="s">
        <v>158</v>
      </c>
      <c r="DV3142" s="9" t="str">
        <f>VLOOKUP(DU3142,Metadata!$B$2:$C$7,2,FALSE)</f>
        <v>6+ years</v>
      </c>
    </row>
    <row r="3143" spans="1:126">
      <c r="A3143" s="13">
        <v>3142</v>
      </c>
      <c r="B3143" s="9" t="s">
        <v>135</v>
      </c>
      <c r="C3143" s="9" t="str">
        <f>VLOOKUP(B3143,Metadata!$M$2:$N$6,2,FALSE)</f>
        <v>Permanent Employee</v>
      </c>
      <c r="D3143" s="9" t="s">
        <v>136</v>
      </c>
      <c r="E3143" s="9" t="s">
        <v>137</v>
      </c>
      <c r="F3143" s="9" t="s">
        <v>138</v>
      </c>
      <c r="G3143" s="9" t="s">
        <v>172</v>
      </c>
      <c r="H3143" s="9" t="str">
        <f>IF(G3143="","",VLOOKUP(G3143,Metadata!$J$2:$K$22,2,FALSE))</f>
        <v>Porto Metropolitan Area</v>
      </c>
      <c r="I3143" s="9" t="s">
        <v>138</v>
      </c>
      <c r="J3143" s="9" t="str">
        <f>IF(I3143="","",VLOOKUP(I3143,Metadata!$P$2:$Q$43,2,FALSE))</f>
        <v>Europe</v>
      </c>
      <c r="K3143" s="9" t="str">
        <f t="shared" si="0"/>
        <v>Portugal</v>
      </c>
      <c r="L3143" s="9" t="s">
        <v>172</v>
      </c>
      <c r="M3143" s="9" t="str">
        <f>IF(L3143="","",VLOOKUP(L3143,Metadata!$J$2:$K$22,2,FALSE))</f>
        <v>Porto Metropolitan Area</v>
      </c>
      <c r="N3143" s="9" t="s">
        <v>141</v>
      </c>
      <c r="O3143" s="9" t="s">
        <v>137</v>
      </c>
      <c r="P3143" s="9" t="s">
        <v>191</v>
      </c>
      <c r="Q3143" s="10" t="str">
        <f t="shared" si="1"/>
        <v>Remote Job (full or flexible)</v>
      </c>
      <c r="R3143" s="10">
        <v>4</v>
      </c>
      <c r="S3143" s="9" t="s">
        <v>192</v>
      </c>
      <c r="T3143" s="9" t="s">
        <v>137</v>
      </c>
      <c r="U3143" s="9" t="str">
        <f>IF(S3143&lt;&gt;"",S3143,IF(T3143&lt;&gt;"",VLOOKUP(T3143,Metadata!$S$2:$T$228,2,FALSE),""))</f>
        <v>Back-End Developer</v>
      </c>
      <c r="V3143" s="9" t="s">
        <v>276</v>
      </c>
      <c r="W3143" s="9" t="s">
        <v>137</v>
      </c>
      <c r="X3143" s="9" t="s">
        <v>163</v>
      </c>
      <c r="Y3143" s="9" t="s">
        <v>137</v>
      </c>
      <c r="Z3143" s="9" t="s">
        <v>184</v>
      </c>
      <c r="AA3143" s="9" t="s">
        <v>165</v>
      </c>
      <c r="AB3143" s="9" t="s">
        <v>253</v>
      </c>
      <c r="AC3143" s="9"/>
      <c r="AD3143" s="9"/>
      <c r="AE3143" s="9" t="s">
        <v>194</v>
      </c>
      <c r="AF3143" s="9"/>
      <c r="AG3143" s="9"/>
      <c r="AH3143" s="9"/>
      <c r="AI3143" s="9"/>
      <c r="AJ3143" s="9" t="s">
        <v>185</v>
      </c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 t="s">
        <v>178</v>
      </c>
      <c r="BB3143" s="9"/>
      <c r="BC3143" s="9"/>
      <c r="BD3143" s="9"/>
      <c r="BE3143" s="9"/>
      <c r="BF3143" s="9"/>
      <c r="BG3143" s="9"/>
      <c r="BH3143" s="9"/>
      <c r="BI3143" s="9" t="s">
        <v>659</v>
      </c>
      <c r="BJ3143" s="9" t="s">
        <v>167</v>
      </c>
      <c r="BK3143" s="9" t="s">
        <v>198</v>
      </c>
      <c r="BL3143" s="9"/>
      <c r="BM3143" s="9"/>
      <c r="BN3143" s="9"/>
      <c r="BO3143" s="9"/>
      <c r="BP3143" s="9"/>
      <c r="BQ3143" s="9"/>
      <c r="BR3143" s="9" t="s">
        <v>247</v>
      </c>
      <c r="BS3143" s="9"/>
      <c r="BT3143" s="9"/>
      <c r="BU3143" s="9"/>
      <c r="BV3143" s="9"/>
      <c r="BW3143" s="9"/>
      <c r="BX3143" s="9"/>
      <c r="BY3143" s="9"/>
      <c r="BZ3143" s="9"/>
      <c r="CA3143" s="10"/>
      <c r="CB3143" s="10" t="str">
        <f t="shared" si="5"/>
        <v/>
      </c>
      <c r="CC3143" s="10"/>
      <c r="CD3143" s="9" t="str">
        <f t="shared" si="2"/>
        <v/>
      </c>
      <c r="CE3143" s="9" t="s">
        <v>168</v>
      </c>
      <c r="CF3143" s="9" t="s">
        <v>225</v>
      </c>
      <c r="CG3143" s="9">
        <f>IF(CF3143="","",VLOOKUP(CF3143,Metadata!$D$2:$H$20,2,FALSE))</f>
        <v>22500</v>
      </c>
      <c r="CH3143" s="9">
        <f>IF(CF3143="","",VLOOKUP(CF3143,Metadata!$D$2:$H$20,4,FALSE))</f>
        <v>20000</v>
      </c>
      <c r="CI3143" s="9">
        <f>IF(CF3143="","",VLOOKUP(CF3143,Metadata!$D$2:$H$20,5,FALSE))</f>
        <v>25000</v>
      </c>
      <c r="CJ3143" s="9">
        <f t="shared" si="3"/>
        <v>22500</v>
      </c>
      <c r="CK3143" s="9" t="s">
        <v>153</v>
      </c>
      <c r="CL3143" s="10">
        <v>4</v>
      </c>
      <c r="CM3143" s="10">
        <v>5</v>
      </c>
      <c r="CN3143" s="10">
        <v>7</v>
      </c>
      <c r="CO3143" s="10">
        <v>4</v>
      </c>
      <c r="CP3143" s="10">
        <v>7</v>
      </c>
      <c r="CQ3143" s="10">
        <v>7</v>
      </c>
      <c r="CR3143" s="10">
        <v>4</v>
      </c>
      <c r="CS3143" s="10">
        <v>5</v>
      </c>
      <c r="CT3143" s="10">
        <v>7</v>
      </c>
      <c r="CU3143" s="10">
        <v>5</v>
      </c>
      <c r="CV3143" s="10">
        <v>5</v>
      </c>
      <c r="CW3143" s="10">
        <v>4</v>
      </c>
      <c r="CX3143" s="10">
        <v>6</v>
      </c>
      <c r="CY3143" s="10">
        <v>6</v>
      </c>
      <c r="CZ3143" s="10">
        <v>7</v>
      </c>
      <c r="DA3143" s="10">
        <v>4</v>
      </c>
      <c r="DB3143" s="10">
        <v>6</v>
      </c>
      <c r="DC3143" s="10">
        <v>7</v>
      </c>
      <c r="DD3143" s="10">
        <v>4</v>
      </c>
      <c r="DE3143" s="10">
        <v>7</v>
      </c>
      <c r="DF3143" s="10">
        <v>7</v>
      </c>
      <c r="DG3143" s="10">
        <v>6</v>
      </c>
      <c r="DH3143" s="10">
        <v>6</v>
      </c>
      <c r="DI3143" s="10">
        <v>7</v>
      </c>
      <c r="DJ3143" s="10">
        <v>4</v>
      </c>
      <c r="DK3143" s="10">
        <v>6</v>
      </c>
      <c r="DL3143" s="10">
        <v>6</v>
      </c>
      <c r="DM3143" s="9" t="s">
        <v>296</v>
      </c>
      <c r="DN3143" s="10">
        <v>1983</v>
      </c>
      <c r="DO3143" s="9">
        <f t="shared" si="9"/>
        <v>38</v>
      </c>
      <c r="DP3143" s="9" t="s">
        <v>155</v>
      </c>
      <c r="DQ3143" s="9" t="s">
        <v>156</v>
      </c>
      <c r="DR3143" s="9" t="s">
        <v>170</v>
      </c>
      <c r="DS3143" s="9" t="s">
        <v>137</v>
      </c>
      <c r="DT3143" s="9" t="s">
        <v>900</v>
      </c>
      <c r="DU3143" s="9" t="s">
        <v>158</v>
      </c>
      <c r="DV3143" s="9" t="str">
        <f>VLOOKUP(DU3143,Metadata!$B$2:$C$7,2,FALSE)</f>
        <v>6+ years</v>
      </c>
    </row>
    <row r="3144" spans="1:126">
      <c r="A3144" s="13">
        <v>3143</v>
      </c>
      <c r="B3144" s="9" t="s">
        <v>135</v>
      </c>
      <c r="C3144" s="9" t="str">
        <f>VLOOKUP(B3144,Metadata!$M$2:$N$6,2,FALSE)</f>
        <v>Permanent Employee</v>
      </c>
      <c r="D3144" s="9" t="s">
        <v>159</v>
      </c>
      <c r="E3144" s="9" t="s">
        <v>137</v>
      </c>
      <c r="F3144" s="9" t="s">
        <v>138</v>
      </c>
      <c r="G3144" s="9" t="s">
        <v>354</v>
      </c>
      <c r="H3144" s="9" t="str">
        <f>IF(G3144="","",VLOOKUP(G3144,Metadata!$J$2:$K$22,2,FALSE))</f>
        <v>South</v>
      </c>
      <c r="I3144" s="9" t="s">
        <v>138</v>
      </c>
      <c r="J3144" s="9" t="str">
        <f>IF(I3144="","",VLOOKUP(I3144,Metadata!$P$2:$Q$43,2,FALSE))</f>
        <v>Europe</v>
      </c>
      <c r="K3144" s="9" t="str">
        <f t="shared" si="0"/>
        <v>Portugal</v>
      </c>
      <c r="L3144" s="9" t="s">
        <v>354</v>
      </c>
      <c r="M3144" s="9" t="str">
        <f>IF(L3144="","",VLOOKUP(L3144,Metadata!$J$2:$K$22,2,FALSE))</f>
        <v>South</v>
      </c>
      <c r="N3144" s="9" t="s">
        <v>141</v>
      </c>
      <c r="O3144" s="9" t="s">
        <v>137</v>
      </c>
      <c r="P3144" s="9" t="s">
        <v>142</v>
      </c>
      <c r="Q3144" s="10" t="str">
        <f t="shared" si="1"/>
        <v>Full Office Job</v>
      </c>
      <c r="R3144" s="10">
        <v>5</v>
      </c>
      <c r="S3144" s="9" t="s">
        <v>161</v>
      </c>
      <c r="T3144" s="9" t="s">
        <v>137</v>
      </c>
      <c r="U3144" s="9" t="str">
        <f>IF(S3144&lt;&gt;"",S3144,IF(T3144&lt;&gt;"",VLOOKUP(T3144,Metadata!$S$2:$T$228,2,FALSE),""))</f>
        <v>Full-Stack Developer</v>
      </c>
      <c r="V3144" s="9" t="s">
        <v>174</v>
      </c>
      <c r="W3144" s="9" t="s">
        <v>137</v>
      </c>
      <c r="X3144" s="9" t="s">
        <v>163</v>
      </c>
      <c r="Y3144" s="9" t="s">
        <v>137</v>
      </c>
      <c r="Z3144" s="9" t="s">
        <v>193</v>
      </c>
      <c r="AA3144" s="9" t="s">
        <v>165</v>
      </c>
      <c r="AB3144" s="9" t="s">
        <v>137</v>
      </c>
      <c r="AC3144" s="9" t="s">
        <v>147</v>
      </c>
      <c r="AD3144" s="9"/>
      <c r="AE3144" s="9"/>
      <c r="AF3144" s="9"/>
      <c r="AG3144" s="9" t="s">
        <v>166</v>
      </c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 t="s">
        <v>178</v>
      </c>
      <c r="BB3144" s="9"/>
      <c r="BC3144" s="9"/>
      <c r="BD3144" s="9"/>
      <c r="BE3144" s="9"/>
      <c r="BF3144" s="9"/>
      <c r="BG3144" s="9"/>
      <c r="BH3144" s="9"/>
      <c r="BI3144" s="9"/>
      <c r="BJ3144" s="9" t="s">
        <v>167</v>
      </c>
      <c r="BK3144" s="9"/>
      <c r="BL3144" s="9"/>
      <c r="BM3144" s="9"/>
      <c r="BN3144" s="9" t="s">
        <v>186</v>
      </c>
      <c r="BO3144" s="9"/>
      <c r="BP3144" s="9"/>
      <c r="BQ3144" s="9"/>
      <c r="BR3144" s="9"/>
      <c r="BS3144" s="9" t="s">
        <v>200</v>
      </c>
      <c r="BT3144" s="9"/>
      <c r="BU3144" s="9"/>
      <c r="BV3144" s="9"/>
      <c r="BW3144" s="9"/>
      <c r="BX3144" s="9"/>
      <c r="BY3144" s="9"/>
      <c r="BZ3144" s="9"/>
      <c r="CA3144" s="10"/>
      <c r="CB3144" s="10" t="str">
        <f t="shared" si="5"/>
        <v/>
      </c>
      <c r="CC3144" s="10"/>
      <c r="CD3144" s="9" t="str">
        <f t="shared" si="2"/>
        <v/>
      </c>
      <c r="CE3144" s="9" t="s">
        <v>168</v>
      </c>
      <c r="CF3144" s="9" t="s">
        <v>169</v>
      </c>
      <c r="CG3144" s="9">
        <f>IF(CF3144="","",VLOOKUP(CF3144,Metadata!$D$2:$H$20,2,FALSE))</f>
        <v>12500</v>
      </c>
      <c r="CH3144" s="9">
        <f>IF(CF3144="","",VLOOKUP(CF3144,Metadata!$D$2:$H$20,4,FALSE))</f>
        <v>0</v>
      </c>
      <c r="CI3144" s="9">
        <f>IF(CF3144="","",VLOOKUP(CF3144,Metadata!$D$2:$H$20,5,FALSE))</f>
        <v>15000</v>
      </c>
      <c r="CJ3144" s="9">
        <f t="shared" si="3"/>
        <v>12500</v>
      </c>
      <c r="CK3144" s="9" t="s">
        <v>153</v>
      </c>
      <c r="CL3144" s="10">
        <v>3</v>
      </c>
      <c r="CM3144" s="10">
        <v>3</v>
      </c>
      <c r="CN3144" s="10">
        <v>6</v>
      </c>
      <c r="CO3144" s="10">
        <v>4</v>
      </c>
      <c r="CP3144" s="10">
        <v>6</v>
      </c>
      <c r="CQ3144" s="10">
        <v>6</v>
      </c>
      <c r="CR3144" s="10">
        <v>5</v>
      </c>
      <c r="CS3144" s="10">
        <v>5</v>
      </c>
      <c r="CT3144" s="10">
        <v>4</v>
      </c>
      <c r="CU3144" s="10">
        <v>6</v>
      </c>
      <c r="CV3144" s="10">
        <v>4</v>
      </c>
      <c r="CW3144" s="10">
        <v>3</v>
      </c>
      <c r="CX3144" s="10">
        <v>4</v>
      </c>
      <c r="CY3144" s="10">
        <v>5</v>
      </c>
      <c r="CZ3144" s="10">
        <v>5</v>
      </c>
      <c r="DA3144" s="10">
        <v>6</v>
      </c>
      <c r="DB3144" s="10">
        <v>4</v>
      </c>
      <c r="DC3144" s="10">
        <v>4</v>
      </c>
      <c r="DD3144" s="10">
        <v>4</v>
      </c>
      <c r="DE3144" s="10">
        <v>5</v>
      </c>
      <c r="DF3144" s="10">
        <v>4</v>
      </c>
      <c r="DG3144" s="10">
        <v>5</v>
      </c>
      <c r="DH3144" s="10">
        <v>4</v>
      </c>
      <c r="DI3144" s="10">
        <v>4</v>
      </c>
      <c r="DJ3144" s="10">
        <v>4</v>
      </c>
      <c r="DK3144" s="10">
        <v>4</v>
      </c>
      <c r="DL3144" s="10">
        <v>4</v>
      </c>
      <c r="DM3144" s="9" t="s">
        <v>154</v>
      </c>
      <c r="DN3144" s="10">
        <v>2000</v>
      </c>
      <c r="DO3144" s="9">
        <f t="shared" si="9"/>
        <v>21</v>
      </c>
      <c r="DP3144" s="9" t="s">
        <v>155</v>
      </c>
      <c r="DQ3144" s="9" t="s">
        <v>202</v>
      </c>
      <c r="DR3144" s="9" t="s">
        <v>157</v>
      </c>
      <c r="DS3144" s="9" t="s">
        <v>137</v>
      </c>
      <c r="DT3144" s="9" t="s">
        <v>900</v>
      </c>
      <c r="DU3144" s="9" t="s">
        <v>168</v>
      </c>
      <c r="DV3144" s="9" t="str">
        <f>VLOOKUP(DU3144,Metadata!$B$2:$C$7,2,FALSE)</f>
        <v>0 - 3 years</v>
      </c>
    </row>
    <row r="3145" spans="1:126">
      <c r="A3145" s="13">
        <v>3144</v>
      </c>
      <c r="B3145" s="9" t="s">
        <v>135</v>
      </c>
      <c r="C3145" s="9" t="str">
        <f>VLOOKUP(B3145,Metadata!$M$2:$N$6,2,FALSE)</f>
        <v>Permanent Employee</v>
      </c>
      <c r="D3145" s="9" t="s">
        <v>159</v>
      </c>
      <c r="E3145" s="9" t="s">
        <v>137</v>
      </c>
      <c r="F3145" s="9" t="s">
        <v>138</v>
      </c>
      <c r="G3145" s="9" t="s">
        <v>265</v>
      </c>
      <c r="H3145" s="9" t="str">
        <f>IF(G3145="","",VLOOKUP(G3145,Metadata!$J$2:$K$22,2,FALSE))</f>
        <v>Azores and Madeira</v>
      </c>
      <c r="I3145" s="9" t="s">
        <v>138</v>
      </c>
      <c r="J3145" s="9" t="str">
        <f>IF(I3145="","",VLOOKUP(I3145,Metadata!$P$2:$Q$43,2,FALSE))</f>
        <v>Europe</v>
      </c>
      <c r="K3145" s="9" t="str">
        <f t="shared" si="0"/>
        <v>Portugal</v>
      </c>
      <c r="L3145" s="9" t="s">
        <v>265</v>
      </c>
      <c r="M3145" s="9" t="str">
        <f>IF(L3145="","",VLOOKUP(L3145,Metadata!$J$2:$K$22,2,FALSE))</f>
        <v>Azores and Madeira</v>
      </c>
      <c r="N3145" s="9" t="s">
        <v>205</v>
      </c>
      <c r="O3145" s="9" t="s">
        <v>137</v>
      </c>
      <c r="P3145" s="9" t="s">
        <v>137</v>
      </c>
      <c r="Q3145" s="10" t="str">
        <f t="shared" si="1"/>
        <v>Full Office Job</v>
      </c>
      <c r="R3145" s="10">
        <v>3</v>
      </c>
      <c r="S3145" s="9" t="s">
        <v>206</v>
      </c>
      <c r="T3145" s="9" t="s">
        <v>137</v>
      </c>
      <c r="U3145" s="9" t="str">
        <f>IF(S3145&lt;&gt;"",S3145,IF(T3145&lt;&gt;"",VLOOKUP(T3145,Metadata!$S$2:$T$228,2,FALSE),""))</f>
        <v>Mobile Apps Developer</v>
      </c>
      <c r="V3145" s="9" t="s">
        <v>137</v>
      </c>
      <c r="W3145" s="9" t="s">
        <v>912</v>
      </c>
      <c r="X3145" s="9" t="s">
        <v>163</v>
      </c>
      <c r="Y3145" s="9" t="s">
        <v>137</v>
      </c>
      <c r="Z3145" s="9" t="s">
        <v>164</v>
      </c>
      <c r="AA3145" s="9" t="s">
        <v>165</v>
      </c>
      <c r="AB3145" s="9" t="s">
        <v>137</v>
      </c>
      <c r="AC3145" s="9" t="s">
        <v>147</v>
      </c>
      <c r="AD3145" s="9" t="s">
        <v>148</v>
      </c>
      <c r="AE3145" s="9"/>
      <c r="AF3145" s="9"/>
      <c r="AG3145" s="9" t="s">
        <v>166</v>
      </c>
      <c r="AH3145" s="9"/>
      <c r="AI3145" s="9"/>
      <c r="AJ3145" s="9" t="s">
        <v>185</v>
      </c>
      <c r="AK3145" s="9"/>
      <c r="AL3145" s="9" t="s">
        <v>177</v>
      </c>
      <c r="AM3145" s="9" t="s">
        <v>314</v>
      </c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 t="s">
        <v>284</v>
      </c>
      <c r="BC3145" s="9"/>
      <c r="BD3145" s="9"/>
      <c r="BE3145" s="9"/>
      <c r="BF3145" s="9"/>
      <c r="BG3145" s="9"/>
      <c r="BH3145" s="9"/>
      <c r="BI3145" s="9"/>
      <c r="BJ3145" s="9" t="s">
        <v>167</v>
      </c>
      <c r="BK3145" s="9"/>
      <c r="BL3145" s="9" t="s">
        <v>199</v>
      </c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10"/>
      <c r="CB3145" s="10" t="str">
        <f t="shared" si="5"/>
        <v/>
      </c>
      <c r="CC3145" s="10"/>
      <c r="CD3145" s="9" t="str">
        <f t="shared" si="2"/>
        <v/>
      </c>
      <c r="CE3145" s="9" t="s">
        <v>151</v>
      </c>
      <c r="CF3145" s="9" t="s">
        <v>254</v>
      </c>
      <c r="CG3145" s="9">
        <f>IF(CF3145="","",VLOOKUP(CF3145,Metadata!$D$2:$H$20,2,FALSE))</f>
        <v>37500</v>
      </c>
      <c r="CH3145" s="9">
        <f>IF(CF3145="","",VLOOKUP(CF3145,Metadata!$D$2:$H$20,4,FALSE))</f>
        <v>35000</v>
      </c>
      <c r="CI3145" s="9">
        <f>IF(CF3145="","",VLOOKUP(CF3145,Metadata!$D$2:$H$20,5,FALSE))</f>
        <v>40000</v>
      </c>
      <c r="CJ3145" s="9">
        <f t="shared" si="3"/>
        <v>37500</v>
      </c>
      <c r="CK3145" s="9" t="s">
        <v>221</v>
      </c>
      <c r="CL3145" s="10">
        <v>6</v>
      </c>
      <c r="CM3145" s="10">
        <v>1</v>
      </c>
      <c r="CN3145" s="10">
        <v>6</v>
      </c>
      <c r="CO3145" s="10">
        <v>6</v>
      </c>
      <c r="CP3145" s="10">
        <v>6</v>
      </c>
      <c r="CQ3145" s="10">
        <v>4</v>
      </c>
      <c r="CR3145" s="10">
        <v>3</v>
      </c>
      <c r="CS3145" s="10">
        <v>4</v>
      </c>
      <c r="CT3145" s="10">
        <v>7</v>
      </c>
      <c r="CU3145" s="10">
        <v>7</v>
      </c>
      <c r="CV3145" s="10">
        <v>6</v>
      </c>
      <c r="CW3145" s="10">
        <v>7</v>
      </c>
      <c r="CX3145" s="10">
        <v>6</v>
      </c>
      <c r="CY3145" s="10">
        <v>6</v>
      </c>
      <c r="CZ3145" s="10">
        <v>6</v>
      </c>
      <c r="DA3145" s="10">
        <v>6</v>
      </c>
      <c r="DB3145" s="10">
        <v>6</v>
      </c>
      <c r="DC3145" s="10">
        <v>6</v>
      </c>
      <c r="DD3145" s="10">
        <v>2</v>
      </c>
      <c r="DE3145" s="10">
        <v>5</v>
      </c>
      <c r="DF3145" s="10">
        <v>4</v>
      </c>
      <c r="DG3145" s="10">
        <v>5</v>
      </c>
      <c r="DH3145" s="10">
        <v>4</v>
      </c>
      <c r="DI3145" s="10">
        <v>6</v>
      </c>
      <c r="DJ3145" s="10">
        <v>1</v>
      </c>
      <c r="DK3145" s="10">
        <v>6</v>
      </c>
      <c r="DL3145" s="10">
        <v>4</v>
      </c>
      <c r="DM3145" s="9" t="s">
        <v>154</v>
      </c>
      <c r="DN3145" s="10">
        <v>1974</v>
      </c>
      <c r="DO3145" s="9">
        <f t="shared" si="9"/>
        <v>47</v>
      </c>
      <c r="DP3145" s="9" t="s">
        <v>155</v>
      </c>
      <c r="DQ3145" s="9" t="s">
        <v>156</v>
      </c>
      <c r="DR3145" s="9" t="s">
        <v>170</v>
      </c>
      <c r="DS3145" s="9" t="s">
        <v>137</v>
      </c>
      <c r="DT3145" s="9" t="s">
        <v>900</v>
      </c>
      <c r="DU3145" s="9" t="s">
        <v>158</v>
      </c>
      <c r="DV3145" s="9" t="str">
        <f>VLOOKUP(DU3145,Metadata!$B$2:$C$7,2,FALSE)</f>
        <v>6+ years</v>
      </c>
    </row>
    <row r="3146" spans="1:126">
      <c r="A3146" s="13">
        <v>3145</v>
      </c>
      <c r="B3146" s="9" t="s">
        <v>135</v>
      </c>
      <c r="C3146" s="9" t="str">
        <f>VLOOKUP(B3146,Metadata!$M$2:$N$6,2,FALSE)</f>
        <v>Permanent Employee</v>
      </c>
      <c r="D3146" s="9" t="s">
        <v>159</v>
      </c>
      <c r="E3146" s="9" t="s">
        <v>137</v>
      </c>
      <c r="F3146" s="9" t="s">
        <v>138</v>
      </c>
      <c r="G3146" s="9" t="s">
        <v>283</v>
      </c>
      <c r="H3146" s="9" t="str">
        <f>IF(G3146="","",VLOOKUP(G3146,Metadata!$J$2:$K$22,2,FALSE))</f>
        <v>Lisbon Metropolitan Area</v>
      </c>
      <c r="I3146" s="9" t="s">
        <v>138</v>
      </c>
      <c r="J3146" s="9" t="str">
        <f>IF(I3146="","",VLOOKUP(I3146,Metadata!$P$2:$Q$43,2,FALSE))</f>
        <v>Europe</v>
      </c>
      <c r="K3146" s="9" t="str">
        <f t="shared" si="0"/>
        <v>Portugal</v>
      </c>
      <c r="L3146" s="9" t="s">
        <v>140</v>
      </c>
      <c r="M3146" s="9" t="str">
        <f>IF(L3146="","",VLOOKUP(L3146,Metadata!$J$2:$K$22,2,FALSE))</f>
        <v>Lisbon Metropolitan Area</v>
      </c>
      <c r="N3146" s="9" t="s">
        <v>141</v>
      </c>
      <c r="O3146" s="9" t="s">
        <v>137</v>
      </c>
      <c r="P3146" s="9" t="s">
        <v>142</v>
      </c>
      <c r="Q3146" s="10" t="str">
        <f t="shared" si="1"/>
        <v>Full Office Job</v>
      </c>
      <c r="R3146" s="10">
        <v>5</v>
      </c>
      <c r="S3146" s="9" t="s">
        <v>143</v>
      </c>
      <c r="T3146" s="9" t="s">
        <v>137</v>
      </c>
      <c r="U3146" s="9" t="str">
        <f>IF(S3146&lt;&gt;"",S3146,IF(T3146&lt;&gt;"",VLOOKUP(T3146,Metadata!$S$2:$T$228,2,FALSE),""))</f>
        <v>Technical Team Leader</v>
      </c>
      <c r="V3146" s="9" t="s">
        <v>207</v>
      </c>
      <c r="W3146" s="9" t="s">
        <v>137</v>
      </c>
      <c r="X3146" s="9" t="s">
        <v>208</v>
      </c>
      <c r="Y3146" s="9" t="s">
        <v>137</v>
      </c>
      <c r="Z3146" s="9" t="s">
        <v>184</v>
      </c>
      <c r="AA3146" s="9" t="s">
        <v>137</v>
      </c>
      <c r="AB3146" s="9" t="s">
        <v>137</v>
      </c>
      <c r="AC3146" s="9"/>
      <c r="AD3146" s="9"/>
      <c r="AE3146" s="9" t="s">
        <v>194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198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10"/>
      <c r="CB3146" s="10" t="str">
        <f t="shared" si="5"/>
        <v/>
      </c>
      <c r="CC3146" s="10"/>
      <c r="CD3146" s="9" t="str">
        <f t="shared" si="2"/>
        <v/>
      </c>
      <c r="CE3146" s="9" t="s">
        <v>151</v>
      </c>
      <c r="CF3146" s="9" t="s">
        <v>225</v>
      </c>
      <c r="CG3146" s="9">
        <f>IF(CF3146="","",VLOOKUP(CF3146,Metadata!$D$2:$H$20,2,FALSE))</f>
        <v>22500</v>
      </c>
      <c r="CH3146" s="9">
        <f>IF(CF3146="","",VLOOKUP(CF3146,Metadata!$D$2:$H$20,4,FALSE))</f>
        <v>20000</v>
      </c>
      <c r="CI3146" s="9">
        <f>IF(CF3146="","",VLOOKUP(CF3146,Metadata!$D$2:$H$20,5,FALSE))</f>
        <v>25000</v>
      </c>
      <c r="CJ3146" s="9">
        <f t="shared" si="3"/>
        <v>22500</v>
      </c>
      <c r="CK3146" s="9" t="s">
        <v>153</v>
      </c>
      <c r="CL3146" s="10">
        <v>4</v>
      </c>
      <c r="CM3146" s="10">
        <v>1</v>
      </c>
      <c r="CN3146" s="10">
        <v>6</v>
      </c>
      <c r="CO3146" s="10">
        <v>6</v>
      </c>
      <c r="CP3146" s="10">
        <v>7</v>
      </c>
      <c r="CQ3146" s="10">
        <v>7</v>
      </c>
      <c r="CR3146" s="10">
        <v>6</v>
      </c>
      <c r="CS3146" s="10">
        <v>6</v>
      </c>
      <c r="CT3146" s="10">
        <v>7</v>
      </c>
      <c r="CU3146" s="10">
        <v>4</v>
      </c>
      <c r="CV3146" s="10">
        <v>4</v>
      </c>
      <c r="CW3146" s="10">
        <v>1</v>
      </c>
      <c r="CX3146" s="10">
        <v>7</v>
      </c>
      <c r="CY3146" s="10">
        <v>7</v>
      </c>
      <c r="CZ3146" s="10">
        <v>3</v>
      </c>
      <c r="DA3146" s="10">
        <v>7</v>
      </c>
      <c r="DB3146" s="10">
        <v>7</v>
      </c>
      <c r="DC3146" s="10">
        <v>7</v>
      </c>
      <c r="DD3146" s="10">
        <v>2</v>
      </c>
      <c r="DE3146" s="10">
        <v>7</v>
      </c>
      <c r="DF3146" s="10">
        <v>7</v>
      </c>
      <c r="DG3146" s="10">
        <v>7</v>
      </c>
      <c r="DH3146" s="10">
        <v>5</v>
      </c>
      <c r="DI3146" s="10">
        <v>7</v>
      </c>
      <c r="DJ3146" s="10">
        <v>3</v>
      </c>
      <c r="DK3146" s="10">
        <v>3</v>
      </c>
      <c r="DL3146" s="10">
        <v>6</v>
      </c>
      <c r="DM3146" s="9" t="s">
        <v>154</v>
      </c>
      <c r="DN3146" s="10">
        <v>1987</v>
      </c>
      <c r="DO3146" s="9">
        <f t="shared" si="9"/>
        <v>34</v>
      </c>
      <c r="DP3146" s="9" t="s">
        <v>155</v>
      </c>
      <c r="DQ3146" s="9" t="s">
        <v>156</v>
      </c>
      <c r="DR3146" s="9" t="s">
        <v>170</v>
      </c>
      <c r="DS3146" s="9" t="s">
        <v>137</v>
      </c>
      <c r="DT3146" s="9" t="s">
        <v>900</v>
      </c>
      <c r="DU3146" s="9" t="s">
        <v>158</v>
      </c>
      <c r="DV3146" s="9" t="str">
        <f>VLOOKUP(DU3146,Metadata!$B$2:$C$7,2,FALSE)</f>
        <v>6+ years</v>
      </c>
    </row>
    <row r="3147" spans="1:126">
      <c r="A3147" s="13">
        <v>3146</v>
      </c>
      <c r="B3147" s="9" t="s">
        <v>135</v>
      </c>
      <c r="C3147" s="9" t="str">
        <f>VLOOKUP(B3147,Metadata!$M$2:$N$6,2,FALSE)</f>
        <v>Permanent Employee</v>
      </c>
      <c r="D3147" s="9" t="s">
        <v>136</v>
      </c>
      <c r="E3147" s="9" t="s">
        <v>137</v>
      </c>
      <c r="F3147" s="9" t="s">
        <v>138</v>
      </c>
      <c r="G3147" s="9" t="s">
        <v>275</v>
      </c>
      <c r="H3147" s="9" t="str">
        <f>IF(G3147="","",VLOOKUP(G3147,Metadata!$J$2:$K$22,2,FALSE))</f>
        <v>Centre</v>
      </c>
      <c r="I3147" s="9" t="s">
        <v>138</v>
      </c>
      <c r="J3147" s="9" t="str">
        <f>IF(I3147="","",VLOOKUP(I3147,Metadata!$P$2:$Q$43,2,FALSE))</f>
        <v>Europe</v>
      </c>
      <c r="K3147" s="9" t="str">
        <f t="shared" si="0"/>
        <v>Portugal</v>
      </c>
      <c r="L3147" s="9" t="s">
        <v>275</v>
      </c>
      <c r="M3147" s="9" t="str">
        <f>IF(L3147="","",VLOOKUP(L3147,Metadata!$J$2:$K$22,2,FALSE))</f>
        <v>Centre</v>
      </c>
      <c r="N3147" s="9" t="s">
        <v>141</v>
      </c>
      <c r="O3147" s="9" t="s">
        <v>137</v>
      </c>
      <c r="P3147" s="9" t="s">
        <v>142</v>
      </c>
      <c r="Q3147" s="10" t="str">
        <f t="shared" si="1"/>
        <v>Full Office Job</v>
      </c>
      <c r="R3147" s="10">
        <v>7</v>
      </c>
      <c r="S3147" s="9" t="s">
        <v>192</v>
      </c>
      <c r="T3147" s="9" t="s">
        <v>137</v>
      </c>
      <c r="U3147" s="9" t="str">
        <f>IF(S3147&lt;&gt;"",S3147,IF(T3147&lt;&gt;"",VLOOKUP(T3147,Metadata!$S$2:$T$228,2,FALSE),""))</f>
        <v>Back-End Developer</v>
      </c>
      <c r="V3147" s="9" t="s">
        <v>207</v>
      </c>
      <c r="W3147" s="9" t="s">
        <v>137</v>
      </c>
      <c r="X3147" s="9" t="s">
        <v>163</v>
      </c>
      <c r="Y3147" s="9" t="s">
        <v>137</v>
      </c>
      <c r="Z3147" s="9" t="s">
        <v>262</v>
      </c>
      <c r="AA3147" s="9" t="s">
        <v>137</v>
      </c>
      <c r="AB3147" s="9" t="s">
        <v>137</v>
      </c>
      <c r="AC3147" s="9" t="s">
        <v>147</v>
      </c>
      <c r="AD3147" s="9"/>
      <c r="AE3147" s="9" t="s">
        <v>194</v>
      </c>
      <c r="AF3147" s="9"/>
      <c r="AG3147" s="9" t="s">
        <v>166</v>
      </c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 t="s">
        <v>197</v>
      </c>
      <c r="BH3147" s="9"/>
      <c r="BI3147" s="9"/>
      <c r="BJ3147" s="9" t="s">
        <v>167</v>
      </c>
      <c r="BK3147" s="9" t="s">
        <v>198</v>
      </c>
      <c r="BL3147" s="9"/>
      <c r="BM3147" s="9"/>
      <c r="BN3147" s="9"/>
      <c r="BO3147" s="9"/>
      <c r="BP3147" s="9"/>
      <c r="BQ3147" s="9"/>
      <c r="BR3147" s="9"/>
      <c r="BS3147" s="9" t="s">
        <v>200</v>
      </c>
      <c r="BT3147" s="9"/>
      <c r="BU3147" s="9"/>
      <c r="BV3147" s="9"/>
      <c r="BW3147" s="9"/>
      <c r="BX3147" s="9"/>
      <c r="BY3147" s="9"/>
      <c r="BZ3147" s="9"/>
      <c r="CA3147" s="10"/>
      <c r="CB3147" s="10" t="str">
        <f t="shared" si="5"/>
        <v/>
      </c>
      <c r="CC3147" s="10"/>
      <c r="CD3147" s="9" t="str">
        <f t="shared" si="2"/>
        <v/>
      </c>
      <c r="CE3147" s="9" t="s">
        <v>168</v>
      </c>
      <c r="CF3147" s="9" t="s">
        <v>169</v>
      </c>
      <c r="CG3147" s="9">
        <f>IF(CF3147="","",VLOOKUP(CF3147,Metadata!$D$2:$H$20,2,FALSE))</f>
        <v>12500</v>
      </c>
      <c r="CH3147" s="9">
        <f>IF(CF3147="","",VLOOKUP(CF3147,Metadata!$D$2:$H$20,4,FALSE))</f>
        <v>0</v>
      </c>
      <c r="CI3147" s="9">
        <f>IF(CF3147="","",VLOOKUP(CF3147,Metadata!$D$2:$H$20,5,FALSE))</f>
        <v>15000</v>
      </c>
      <c r="CJ3147" s="9">
        <f t="shared" si="3"/>
        <v>12500</v>
      </c>
      <c r="CK3147" s="9" t="s">
        <v>153</v>
      </c>
      <c r="CL3147" s="10">
        <v>3</v>
      </c>
      <c r="CM3147" s="10">
        <v>3</v>
      </c>
      <c r="CN3147" s="10">
        <v>5</v>
      </c>
      <c r="CO3147" s="10">
        <v>5</v>
      </c>
      <c r="CP3147" s="10">
        <v>7</v>
      </c>
      <c r="CQ3147" s="10">
        <v>7</v>
      </c>
      <c r="CR3147" s="10">
        <v>7</v>
      </c>
      <c r="CS3147" s="10">
        <v>5</v>
      </c>
      <c r="CT3147" s="10">
        <v>5</v>
      </c>
      <c r="CU3147" s="10">
        <v>5</v>
      </c>
      <c r="CV3147" s="10">
        <v>5</v>
      </c>
      <c r="CW3147" s="10">
        <v>4</v>
      </c>
      <c r="CX3147" s="10">
        <v>5</v>
      </c>
      <c r="CY3147" s="10">
        <v>5</v>
      </c>
      <c r="CZ3147" s="10">
        <v>6</v>
      </c>
      <c r="DA3147" s="10">
        <v>5</v>
      </c>
      <c r="DB3147" s="10">
        <v>4</v>
      </c>
      <c r="DC3147" s="10">
        <v>5</v>
      </c>
      <c r="DD3147" s="10">
        <v>4</v>
      </c>
      <c r="DE3147" s="10">
        <v>6</v>
      </c>
      <c r="DF3147" s="10">
        <v>5</v>
      </c>
      <c r="DG3147" s="10">
        <v>5</v>
      </c>
      <c r="DH3147" s="10">
        <v>6</v>
      </c>
      <c r="DI3147" s="10">
        <v>6</v>
      </c>
      <c r="DJ3147" s="10">
        <v>3</v>
      </c>
      <c r="DK3147" s="10">
        <v>4</v>
      </c>
      <c r="DL3147" s="10">
        <v>5</v>
      </c>
      <c r="DM3147" s="9" t="s">
        <v>154</v>
      </c>
      <c r="DN3147" s="10">
        <v>1997</v>
      </c>
      <c r="DO3147" s="9">
        <f t="shared" si="9"/>
        <v>24</v>
      </c>
      <c r="DP3147" s="9" t="s">
        <v>155</v>
      </c>
      <c r="DQ3147" s="9" t="s">
        <v>202</v>
      </c>
      <c r="DR3147" s="9" t="s">
        <v>170</v>
      </c>
      <c r="DS3147" s="9" t="s">
        <v>137</v>
      </c>
      <c r="DT3147" s="9" t="s">
        <v>900</v>
      </c>
      <c r="DU3147" s="9" t="s">
        <v>168</v>
      </c>
      <c r="DV3147" s="9" t="str">
        <f>VLOOKUP(DU3147,Metadata!$B$2:$C$7,2,FALSE)</f>
        <v>0 - 3 years</v>
      </c>
    </row>
    <row r="3148" spans="1:126">
      <c r="A3148" s="13">
        <v>3147</v>
      </c>
      <c r="B3148" s="9" t="s">
        <v>135</v>
      </c>
      <c r="C3148" s="9" t="str">
        <f>VLOOKUP(B3148,Metadata!$M$2:$N$6,2,FALSE)</f>
        <v>Permanent Employee</v>
      </c>
      <c r="D3148" s="9" t="s">
        <v>136</v>
      </c>
      <c r="E3148" s="9" t="s">
        <v>137</v>
      </c>
      <c r="F3148" s="9" t="s">
        <v>138</v>
      </c>
      <c r="G3148" s="9" t="s">
        <v>140</v>
      </c>
      <c r="H3148" s="9" t="str">
        <f>IF(G3148="","",VLOOKUP(G3148,Metadata!$J$2:$K$22,2,FALSE))</f>
        <v>Lisbon Metropolitan Area</v>
      </c>
      <c r="I3148" s="9" t="s">
        <v>138</v>
      </c>
      <c r="J3148" s="9" t="str">
        <f>IF(I3148="","",VLOOKUP(I3148,Metadata!$P$2:$Q$43,2,FALSE))</f>
        <v>Europe</v>
      </c>
      <c r="K3148" s="9" t="str">
        <f t="shared" si="0"/>
        <v>Portugal</v>
      </c>
      <c r="L3148" s="9" t="s">
        <v>140</v>
      </c>
      <c r="M3148" s="9" t="str">
        <f>IF(L3148="","",VLOOKUP(L3148,Metadata!$J$2:$K$22,2,FALSE))</f>
        <v>Lisbon Metropolitan Area</v>
      </c>
      <c r="N3148" s="9" t="s">
        <v>141</v>
      </c>
      <c r="O3148" s="9" t="s">
        <v>137</v>
      </c>
      <c r="P3148" s="9" t="s">
        <v>142</v>
      </c>
      <c r="Q3148" s="10" t="str">
        <f t="shared" si="1"/>
        <v>Full Office Job</v>
      </c>
      <c r="R3148" s="10">
        <v>4</v>
      </c>
      <c r="S3148" s="9" t="s">
        <v>260</v>
      </c>
      <c r="T3148" s="9" t="s">
        <v>137</v>
      </c>
      <c r="U3148" s="9" t="str">
        <f>IF(S3148&lt;&gt;"",S3148,IF(T3148&lt;&gt;"",VLOOKUP(T3148,Metadata!$S$2:$T$228,2,FALSE),""))</f>
        <v>DevOps Engineer</v>
      </c>
      <c r="V3148" s="9" t="s">
        <v>144</v>
      </c>
      <c r="W3148" s="9" t="s">
        <v>137</v>
      </c>
      <c r="X3148" s="9" t="s">
        <v>145</v>
      </c>
      <c r="Y3148" s="9" t="s">
        <v>137</v>
      </c>
      <c r="Z3148" s="9" t="s">
        <v>184</v>
      </c>
      <c r="AA3148" s="9" t="s">
        <v>165</v>
      </c>
      <c r="AB3148" s="9" t="s">
        <v>253</v>
      </c>
      <c r="AC3148" s="9" t="s">
        <v>147</v>
      </c>
      <c r="AD3148" s="9"/>
      <c r="AE3148" s="9" t="s">
        <v>194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 t="s">
        <v>178</v>
      </c>
      <c r="BB3148" s="9"/>
      <c r="BC3148" s="9"/>
      <c r="BD3148" s="9"/>
      <c r="BE3148" s="9"/>
      <c r="BF3148" s="9"/>
      <c r="BG3148" s="9"/>
      <c r="BH3148" s="9"/>
      <c r="BI3148" s="9"/>
      <c r="BJ3148" s="9" t="s">
        <v>167</v>
      </c>
      <c r="BK3148" s="9" t="s">
        <v>198</v>
      </c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10"/>
      <c r="CB3148" s="10" t="str">
        <f t="shared" si="5"/>
        <v/>
      </c>
      <c r="CC3148" s="10"/>
      <c r="CD3148" s="9" t="str">
        <f t="shared" si="2"/>
        <v/>
      </c>
      <c r="CE3148" s="9" t="s">
        <v>232</v>
      </c>
      <c r="CF3148" s="9" t="s">
        <v>254</v>
      </c>
      <c r="CG3148" s="9">
        <f>IF(CF3148="","",VLOOKUP(CF3148,Metadata!$D$2:$H$20,2,FALSE))</f>
        <v>37500</v>
      </c>
      <c r="CH3148" s="9">
        <f>IF(CF3148="","",VLOOKUP(CF3148,Metadata!$D$2:$H$20,4,FALSE))</f>
        <v>35000</v>
      </c>
      <c r="CI3148" s="9">
        <f>IF(CF3148="","",VLOOKUP(CF3148,Metadata!$D$2:$H$20,5,FALSE))</f>
        <v>40000</v>
      </c>
      <c r="CJ3148" s="9">
        <f t="shared" si="3"/>
        <v>37500</v>
      </c>
      <c r="CK3148" s="9" t="s">
        <v>153</v>
      </c>
      <c r="CL3148" s="10">
        <v>4</v>
      </c>
      <c r="CM3148" s="10">
        <v>4</v>
      </c>
      <c r="CN3148" s="10">
        <v>6</v>
      </c>
      <c r="CO3148" s="10">
        <v>6</v>
      </c>
      <c r="CP3148" s="10">
        <v>5</v>
      </c>
      <c r="CQ3148" s="10">
        <v>5</v>
      </c>
      <c r="CR3148" s="10">
        <v>2</v>
      </c>
      <c r="CS3148" s="10">
        <v>4</v>
      </c>
      <c r="CT3148" s="10">
        <v>3</v>
      </c>
      <c r="CU3148" s="10">
        <v>7</v>
      </c>
      <c r="CV3148" s="10">
        <v>6</v>
      </c>
      <c r="CW3148" s="10">
        <v>4</v>
      </c>
      <c r="CX3148" s="10">
        <v>6</v>
      </c>
      <c r="CY3148" s="10">
        <v>5</v>
      </c>
      <c r="CZ3148" s="10">
        <v>5</v>
      </c>
      <c r="DA3148" s="10">
        <v>6</v>
      </c>
      <c r="DB3148" s="10">
        <v>4</v>
      </c>
      <c r="DC3148" s="10">
        <v>6</v>
      </c>
      <c r="DD3148" s="10">
        <v>3</v>
      </c>
      <c r="DE3148" s="10">
        <v>4</v>
      </c>
      <c r="DF3148" s="10">
        <v>6</v>
      </c>
      <c r="DG3148" s="10">
        <v>6</v>
      </c>
      <c r="DH3148" s="10">
        <v>3</v>
      </c>
      <c r="DI3148" s="10">
        <v>2</v>
      </c>
      <c r="DJ3148" s="10">
        <v>2</v>
      </c>
      <c r="DK3148" s="10">
        <v>6</v>
      </c>
      <c r="DL3148" s="10">
        <v>2</v>
      </c>
      <c r="DM3148" s="9" t="s">
        <v>154</v>
      </c>
      <c r="DN3148" s="10">
        <v>1973</v>
      </c>
      <c r="DO3148" s="9">
        <f t="shared" si="9"/>
        <v>48</v>
      </c>
      <c r="DP3148" s="9" t="s">
        <v>155</v>
      </c>
      <c r="DQ3148" s="9" t="s">
        <v>156</v>
      </c>
      <c r="DR3148" s="9" t="s">
        <v>137</v>
      </c>
      <c r="DS3148" s="9" t="s">
        <v>913</v>
      </c>
      <c r="DT3148" s="9" t="s">
        <v>900</v>
      </c>
      <c r="DU3148" s="9" t="s">
        <v>158</v>
      </c>
      <c r="DV3148" s="9" t="str">
        <f>VLOOKUP(DU3148,Metadata!$B$2:$C$7,2,FALSE)</f>
        <v>6+ years</v>
      </c>
    </row>
    <row r="3149" spans="1:126">
      <c r="A3149" s="13">
        <v>3148</v>
      </c>
      <c r="B3149" s="9" t="s">
        <v>135</v>
      </c>
      <c r="C3149" s="9" t="str">
        <f>VLOOKUP(B3149,Metadata!$M$2:$N$6,2,FALSE)</f>
        <v>Permanent Employee</v>
      </c>
      <c r="D3149" s="9" t="s">
        <v>136</v>
      </c>
      <c r="E3149" s="9" t="s">
        <v>137</v>
      </c>
      <c r="F3149" s="9" t="s">
        <v>138</v>
      </c>
      <c r="G3149" s="9" t="s">
        <v>265</v>
      </c>
      <c r="H3149" s="9" t="str">
        <f>IF(G3149="","",VLOOKUP(G3149,Metadata!$J$2:$K$22,2,FALSE))</f>
        <v>Azores and Madeira</v>
      </c>
      <c r="I3149" s="9" t="s">
        <v>138</v>
      </c>
      <c r="J3149" s="9" t="str">
        <f>IF(I3149="","",VLOOKUP(I3149,Metadata!$P$2:$Q$43,2,FALSE))</f>
        <v>Europe</v>
      </c>
      <c r="K3149" s="9" t="str">
        <f t="shared" si="0"/>
        <v>Portugal</v>
      </c>
      <c r="L3149" s="9" t="s">
        <v>265</v>
      </c>
      <c r="M3149" s="9" t="str">
        <f>IF(L3149="","",VLOOKUP(L3149,Metadata!$J$2:$K$22,2,FALSE))</f>
        <v>Azores and Madeira</v>
      </c>
      <c r="N3149" s="9" t="s">
        <v>141</v>
      </c>
      <c r="O3149" s="9" t="s">
        <v>137</v>
      </c>
      <c r="P3149" s="9" t="s">
        <v>142</v>
      </c>
      <c r="Q3149" s="10" t="str">
        <f t="shared" si="1"/>
        <v>Full Office Job</v>
      </c>
      <c r="R3149" s="10">
        <v>4</v>
      </c>
      <c r="S3149" s="9" t="s">
        <v>192</v>
      </c>
      <c r="T3149" s="9" t="s">
        <v>137</v>
      </c>
      <c r="U3149" s="9" t="str">
        <f>IF(S3149&lt;&gt;"",S3149,IF(T3149&lt;&gt;"",VLOOKUP(T3149,Metadata!$S$2:$T$228,2,FALSE),""))</f>
        <v>Back-End Developer</v>
      </c>
      <c r="V3149" s="9" t="s">
        <v>261</v>
      </c>
      <c r="W3149" s="9" t="s">
        <v>137</v>
      </c>
      <c r="X3149" s="9" t="s">
        <v>163</v>
      </c>
      <c r="Y3149" s="9" t="s">
        <v>137</v>
      </c>
      <c r="Z3149" s="9" t="s">
        <v>184</v>
      </c>
      <c r="AA3149" s="9" t="s">
        <v>137</v>
      </c>
      <c r="AB3149" s="9" t="s">
        <v>137</v>
      </c>
      <c r="AC3149" s="9" t="s">
        <v>147</v>
      </c>
      <c r="AD3149" s="9"/>
      <c r="AE3149" s="9"/>
      <c r="AF3149" s="9"/>
      <c r="AG3149" s="9" t="s">
        <v>166</v>
      </c>
      <c r="AH3149" s="9"/>
      <c r="AI3149" s="9"/>
      <c r="AJ3149" s="9" t="s">
        <v>185</v>
      </c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 t="s">
        <v>178</v>
      </c>
      <c r="BB3149" s="9"/>
      <c r="BC3149" s="9"/>
      <c r="BD3149" s="9"/>
      <c r="BE3149" s="9"/>
      <c r="BF3149" s="9"/>
      <c r="BG3149" s="9"/>
      <c r="BH3149" s="9"/>
      <c r="BI3149" s="9"/>
      <c r="BJ3149" s="9" t="s">
        <v>167</v>
      </c>
      <c r="BK3149" s="9"/>
      <c r="BL3149" s="9"/>
      <c r="BM3149" s="9"/>
      <c r="BN3149" s="9" t="s">
        <v>186</v>
      </c>
      <c r="BO3149" s="9"/>
      <c r="BP3149" s="9" t="s">
        <v>179</v>
      </c>
      <c r="BQ3149" s="9"/>
      <c r="BR3149" s="9"/>
      <c r="BS3149" s="9" t="s">
        <v>200</v>
      </c>
      <c r="BT3149" s="9"/>
      <c r="BU3149" s="9"/>
      <c r="BV3149" s="9"/>
      <c r="BW3149" s="9"/>
      <c r="BX3149" s="9"/>
      <c r="BY3149" s="9"/>
      <c r="BZ3149" s="9"/>
      <c r="CA3149" s="10"/>
      <c r="CB3149" s="10" t="str">
        <f t="shared" si="5"/>
        <v/>
      </c>
      <c r="CC3149" s="10"/>
      <c r="CD3149" s="9" t="str">
        <f t="shared" si="2"/>
        <v/>
      </c>
      <c r="CE3149" s="9" t="s">
        <v>168</v>
      </c>
      <c r="CF3149" s="9" t="s">
        <v>169</v>
      </c>
      <c r="CG3149" s="9">
        <f>IF(CF3149="","",VLOOKUP(CF3149,Metadata!$D$2:$H$20,2,FALSE))</f>
        <v>12500</v>
      </c>
      <c r="CH3149" s="9">
        <f>IF(CF3149="","",VLOOKUP(CF3149,Metadata!$D$2:$H$20,4,FALSE))</f>
        <v>0</v>
      </c>
      <c r="CI3149" s="9">
        <f>IF(CF3149="","",VLOOKUP(CF3149,Metadata!$D$2:$H$20,5,FALSE))</f>
        <v>15000</v>
      </c>
      <c r="CJ3149" s="9">
        <f t="shared" si="3"/>
        <v>12500</v>
      </c>
      <c r="CK3149" s="9" t="s">
        <v>189</v>
      </c>
      <c r="CL3149" s="10">
        <v>1</v>
      </c>
      <c r="CM3149" s="10">
        <v>5</v>
      </c>
      <c r="CN3149" s="10">
        <v>7</v>
      </c>
      <c r="CO3149" s="10">
        <v>6</v>
      </c>
      <c r="CP3149" s="10">
        <v>6</v>
      </c>
      <c r="CQ3149" s="10">
        <v>5</v>
      </c>
      <c r="CR3149" s="10">
        <v>5</v>
      </c>
      <c r="CS3149" s="10">
        <v>6</v>
      </c>
      <c r="CT3149" s="10">
        <v>4</v>
      </c>
      <c r="CU3149" s="10">
        <v>6</v>
      </c>
      <c r="CV3149" s="10">
        <v>6</v>
      </c>
      <c r="CW3149" s="10">
        <v>5</v>
      </c>
      <c r="CX3149" s="10">
        <v>5</v>
      </c>
      <c r="CY3149" s="10">
        <v>6</v>
      </c>
      <c r="CZ3149" s="10">
        <v>7</v>
      </c>
      <c r="DA3149" s="10">
        <v>6</v>
      </c>
      <c r="DB3149" s="10">
        <v>7</v>
      </c>
      <c r="DC3149" s="10">
        <v>6</v>
      </c>
      <c r="DD3149" s="10">
        <v>5</v>
      </c>
      <c r="DE3149" s="10">
        <v>7</v>
      </c>
      <c r="DF3149" s="10">
        <v>5</v>
      </c>
      <c r="DG3149" s="10">
        <v>7</v>
      </c>
      <c r="DH3149" s="10">
        <v>5</v>
      </c>
      <c r="DI3149" s="10">
        <v>5</v>
      </c>
      <c r="DJ3149" s="10">
        <v>6</v>
      </c>
      <c r="DK3149" s="10">
        <v>6</v>
      </c>
      <c r="DL3149" s="10">
        <v>5</v>
      </c>
      <c r="DM3149" s="9" t="s">
        <v>154</v>
      </c>
      <c r="DN3149" s="10">
        <v>1996</v>
      </c>
      <c r="DO3149" s="9">
        <f t="shared" si="9"/>
        <v>25</v>
      </c>
      <c r="DP3149" s="9" t="s">
        <v>155</v>
      </c>
      <c r="DQ3149" s="9" t="s">
        <v>202</v>
      </c>
      <c r="DR3149" s="9" t="s">
        <v>157</v>
      </c>
      <c r="DS3149" s="9" t="s">
        <v>137</v>
      </c>
      <c r="DT3149" s="9" t="s">
        <v>900</v>
      </c>
      <c r="DU3149" s="9" t="s">
        <v>168</v>
      </c>
      <c r="DV3149" s="9" t="str">
        <f>VLOOKUP(DU3149,Metadata!$B$2:$C$7,2,FALSE)</f>
        <v>0 - 3 years</v>
      </c>
    </row>
    <row r="3150" spans="1:126">
      <c r="A3150" s="13">
        <v>3149</v>
      </c>
      <c r="B3150" s="9" t="s">
        <v>135</v>
      </c>
      <c r="C3150" s="9" t="str">
        <f>VLOOKUP(B3150,Metadata!$M$2:$N$6,2,FALSE)</f>
        <v>Permanent Employee</v>
      </c>
      <c r="D3150" s="9" t="s">
        <v>136</v>
      </c>
      <c r="E3150" s="9" t="s">
        <v>137</v>
      </c>
      <c r="F3150" s="9" t="s">
        <v>138</v>
      </c>
      <c r="G3150" s="9" t="s">
        <v>190</v>
      </c>
      <c r="H3150" s="9" t="str">
        <f>IF(G3150="","",VLOOKUP(G3150,Metadata!$J$2:$K$22,2,FALSE))</f>
        <v>North</v>
      </c>
      <c r="I3150" s="9" t="s">
        <v>138</v>
      </c>
      <c r="J3150" s="9" t="str">
        <f>IF(I3150="","",VLOOKUP(I3150,Metadata!$P$2:$Q$43,2,FALSE))</f>
        <v>Europe</v>
      </c>
      <c r="K3150" s="9" t="str">
        <f t="shared" si="0"/>
        <v>Portugal</v>
      </c>
      <c r="L3150" s="9" t="s">
        <v>190</v>
      </c>
      <c r="M3150" s="9" t="str">
        <f>IF(L3150="","",VLOOKUP(L3150,Metadata!$J$2:$K$22,2,FALSE))</f>
        <v>North</v>
      </c>
      <c r="N3150" s="9" t="s">
        <v>214</v>
      </c>
      <c r="O3150" s="9" t="s">
        <v>239</v>
      </c>
      <c r="P3150" s="9" t="s">
        <v>142</v>
      </c>
      <c r="Q3150" s="10" t="str">
        <f t="shared" si="1"/>
        <v>Full Office Job</v>
      </c>
      <c r="R3150" s="10">
        <v>7</v>
      </c>
      <c r="S3150" s="9" t="s">
        <v>161</v>
      </c>
      <c r="T3150" s="9" t="s">
        <v>137</v>
      </c>
      <c r="U3150" s="9" t="str">
        <f>IF(S3150&lt;&gt;"",S3150,IF(T3150&lt;&gt;"",VLOOKUP(T3150,Metadata!$S$2:$T$228,2,FALSE),""))</f>
        <v>Full-Stack Developer</v>
      </c>
      <c r="V3150" s="9" t="s">
        <v>217</v>
      </c>
      <c r="W3150" s="9" t="s">
        <v>137</v>
      </c>
      <c r="X3150" s="9" t="s">
        <v>163</v>
      </c>
      <c r="Y3150" s="9" t="s">
        <v>137</v>
      </c>
      <c r="Z3150" s="9" t="s">
        <v>184</v>
      </c>
      <c r="AA3150" s="9" t="s">
        <v>165</v>
      </c>
      <c r="AB3150" s="9" t="s">
        <v>137</v>
      </c>
      <c r="AC3150" s="9" t="s">
        <v>147</v>
      </c>
      <c r="AD3150" s="9"/>
      <c r="AE3150" s="9" t="s">
        <v>194</v>
      </c>
      <c r="AF3150" s="9"/>
      <c r="AG3150" s="9"/>
      <c r="AH3150" s="9"/>
      <c r="AI3150" s="9"/>
      <c r="AJ3150" s="9"/>
      <c r="AK3150" s="9"/>
      <c r="AL3150" s="9"/>
      <c r="AM3150" s="9"/>
      <c r="AN3150" s="9" t="s">
        <v>195</v>
      </c>
      <c r="AO3150" s="9"/>
      <c r="AP3150" s="9"/>
      <c r="AQ3150" s="9"/>
      <c r="AR3150" s="9"/>
      <c r="AS3150" s="9"/>
      <c r="AT3150" s="9"/>
      <c r="AU3150" s="9"/>
      <c r="AV3150" s="9"/>
      <c r="AW3150" s="9"/>
      <c r="AX3150" s="9" t="s">
        <v>196</v>
      </c>
      <c r="AY3150" s="9"/>
      <c r="AZ3150" s="9"/>
      <c r="BA3150" s="9" t="s">
        <v>178</v>
      </c>
      <c r="BB3150" s="9"/>
      <c r="BC3150" s="9"/>
      <c r="BD3150" s="9"/>
      <c r="BE3150" s="9"/>
      <c r="BF3150" s="9"/>
      <c r="BG3150" s="9"/>
      <c r="BH3150" s="9"/>
      <c r="BI3150" s="9"/>
      <c r="BJ3150" s="9"/>
      <c r="BK3150" s="9" t="s">
        <v>198</v>
      </c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10"/>
      <c r="CB3150" s="10" t="str">
        <f t="shared" si="5"/>
        <v/>
      </c>
      <c r="CC3150" s="10"/>
      <c r="CD3150" s="9" t="str">
        <f t="shared" si="2"/>
        <v/>
      </c>
      <c r="CE3150" s="9" t="s">
        <v>168</v>
      </c>
      <c r="CF3150" s="9" t="s">
        <v>188</v>
      </c>
      <c r="CG3150" s="9">
        <f>IF(CF3150="","",VLOOKUP(CF3150,Metadata!$D$2:$H$20,2,FALSE))</f>
        <v>17500</v>
      </c>
      <c r="CH3150" s="9">
        <f>IF(CF3150="","",VLOOKUP(CF3150,Metadata!$D$2:$H$20,4,FALSE))</f>
        <v>15000</v>
      </c>
      <c r="CI3150" s="9">
        <f>IF(CF3150="","",VLOOKUP(CF3150,Metadata!$D$2:$H$20,5,FALSE))</f>
        <v>20000</v>
      </c>
      <c r="CJ3150" s="9">
        <f t="shared" si="3"/>
        <v>17500</v>
      </c>
      <c r="CK3150" s="9" t="s">
        <v>180</v>
      </c>
      <c r="CL3150" s="10">
        <v>1</v>
      </c>
      <c r="CM3150" s="10">
        <v>4</v>
      </c>
      <c r="CN3150" s="10">
        <v>6</v>
      </c>
      <c r="CO3150" s="10">
        <v>6</v>
      </c>
      <c r="CP3150" s="10">
        <v>6</v>
      </c>
      <c r="CQ3150" s="10">
        <v>6</v>
      </c>
      <c r="CR3150" s="10">
        <v>6</v>
      </c>
      <c r="CS3150" s="10">
        <v>6</v>
      </c>
      <c r="CT3150" s="10">
        <v>6</v>
      </c>
      <c r="CU3150" s="10">
        <v>6</v>
      </c>
      <c r="CV3150" s="10">
        <v>6</v>
      </c>
      <c r="CW3150" s="10">
        <v>5</v>
      </c>
      <c r="CX3150" s="10">
        <v>6</v>
      </c>
      <c r="CY3150" s="10">
        <v>5</v>
      </c>
      <c r="CZ3150" s="10">
        <v>5</v>
      </c>
      <c r="DA3150" s="10">
        <v>4</v>
      </c>
      <c r="DB3150" s="10">
        <v>4</v>
      </c>
      <c r="DC3150" s="10">
        <v>4</v>
      </c>
      <c r="DD3150" s="10">
        <v>4</v>
      </c>
      <c r="DE3150" s="10">
        <v>6</v>
      </c>
      <c r="DF3150" s="10">
        <v>5</v>
      </c>
      <c r="DG3150" s="10">
        <v>6</v>
      </c>
      <c r="DH3150" s="10">
        <v>4</v>
      </c>
      <c r="DI3150" s="10">
        <v>4</v>
      </c>
      <c r="DJ3150" s="10">
        <v>4</v>
      </c>
      <c r="DK3150" s="10">
        <v>4</v>
      </c>
      <c r="DL3150" s="10">
        <v>4</v>
      </c>
      <c r="DM3150" s="9" t="s">
        <v>154</v>
      </c>
      <c r="DN3150" s="10">
        <v>1985</v>
      </c>
      <c r="DO3150" s="9">
        <f t="shared" si="9"/>
        <v>36</v>
      </c>
      <c r="DP3150" s="9" t="s">
        <v>155</v>
      </c>
      <c r="DQ3150" s="9" t="s">
        <v>227</v>
      </c>
      <c r="DR3150" s="9" t="s">
        <v>137</v>
      </c>
      <c r="DS3150" s="9" t="s">
        <v>914</v>
      </c>
      <c r="DT3150" s="9" t="s">
        <v>900</v>
      </c>
      <c r="DU3150" s="9" t="s">
        <v>158</v>
      </c>
      <c r="DV3150" s="9" t="str">
        <f>VLOOKUP(DU3150,Metadata!$B$2:$C$7,2,FALSE)</f>
        <v>6+ years</v>
      </c>
    </row>
    <row r="3151" spans="1:126">
      <c r="A3151" s="13">
        <v>3150</v>
      </c>
      <c r="B3151" s="9" t="s">
        <v>135</v>
      </c>
      <c r="C3151" s="9" t="str">
        <f>VLOOKUP(B3151,Metadata!$M$2:$N$6,2,FALSE)</f>
        <v>Permanent Employee</v>
      </c>
      <c r="D3151" s="9" t="s">
        <v>159</v>
      </c>
      <c r="E3151" s="9" t="s">
        <v>137</v>
      </c>
      <c r="F3151" s="9" t="s">
        <v>138</v>
      </c>
      <c r="G3151" s="9" t="s">
        <v>172</v>
      </c>
      <c r="H3151" s="9" t="str">
        <f>IF(G3151="","",VLOOKUP(G3151,Metadata!$J$2:$K$22,2,FALSE))</f>
        <v>Porto Metropolitan Area</v>
      </c>
      <c r="I3151" s="9" t="s">
        <v>311</v>
      </c>
      <c r="J3151" s="9" t="str">
        <f>IF(I3151="","",VLOOKUP(I3151,Metadata!$P$2:$Q$43,2,FALSE))</f>
        <v>Europe</v>
      </c>
      <c r="K3151" s="9" t="str">
        <f t="shared" si="0"/>
        <v>International</v>
      </c>
      <c r="L3151" s="9" t="s">
        <v>137</v>
      </c>
      <c r="M3151" s="9" t="str">
        <f>IF(L3151="","",VLOOKUP(L3151,Metadata!$J$2:$K$22,2,FALSE))</f>
        <v/>
      </c>
      <c r="N3151" s="9" t="s">
        <v>214</v>
      </c>
      <c r="O3151" s="9" t="s">
        <v>259</v>
      </c>
      <c r="P3151" s="9" t="s">
        <v>191</v>
      </c>
      <c r="Q3151" s="10" t="str">
        <f t="shared" si="1"/>
        <v>Remote Job (full or flexible)</v>
      </c>
      <c r="R3151" s="10">
        <v>5</v>
      </c>
      <c r="S3151" s="9" t="s">
        <v>332</v>
      </c>
      <c r="T3151" s="9" t="s">
        <v>137</v>
      </c>
      <c r="U3151" s="9" t="str">
        <f>IF(S3151&lt;&gt;"",S3151,IF(T3151&lt;&gt;"",VLOOKUP(T3151,Metadata!$S$2:$T$228,2,FALSE),""))</f>
        <v>UX/UI Designer</v>
      </c>
      <c r="V3151" s="9" t="s">
        <v>256</v>
      </c>
      <c r="W3151" s="9" t="s">
        <v>137</v>
      </c>
      <c r="X3151" s="9" t="s">
        <v>145</v>
      </c>
      <c r="Y3151" s="9" t="s">
        <v>137</v>
      </c>
      <c r="Z3151" s="9" t="s">
        <v>146</v>
      </c>
      <c r="AA3151" s="9" t="s">
        <v>137</v>
      </c>
      <c r="AB3151" s="9" t="s">
        <v>137</v>
      </c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 t="s">
        <v>150</v>
      </c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 t="s">
        <v>150</v>
      </c>
      <c r="BZ3151" s="9" t="s">
        <v>137</v>
      </c>
      <c r="CA3151" s="10"/>
      <c r="CB3151" s="10" t="str">
        <f t="shared" si="5"/>
        <v/>
      </c>
      <c r="CC3151" s="10"/>
      <c r="CD3151" s="9" t="str">
        <f t="shared" si="2"/>
        <v/>
      </c>
      <c r="CE3151" s="9" t="s">
        <v>168</v>
      </c>
      <c r="CF3151" s="9" t="s">
        <v>254</v>
      </c>
      <c r="CG3151" s="9">
        <f>IF(CF3151="","",VLOOKUP(CF3151,Metadata!$D$2:$H$20,2,FALSE))</f>
        <v>37500</v>
      </c>
      <c r="CH3151" s="9">
        <f>IF(CF3151="","",VLOOKUP(CF3151,Metadata!$D$2:$H$20,4,FALSE))</f>
        <v>35000</v>
      </c>
      <c r="CI3151" s="9">
        <f>IF(CF3151="","",VLOOKUP(CF3151,Metadata!$D$2:$H$20,5,FALSE))</f>
        <v>40000</v>
      </c>
      <c r="CJ3151" s="9">
        <f t="shared" si="3"/>
        <v>37500</v>
      </c>
      <c r="CK3151" s="9" t="s">
        <v>221</v>
      </c>
      <c r="CL3151" s="10">
        <v>2</v>
      </c>
      <c r="CM3151" s="10">
        <v>3</v>
      </c>
      <c r="CN3151" s="10">
        <v>7</v>
      </c>
      <c r="CO3151" s="10">
        <v>5</v>
      </c>
      <c r="CP3151" s="10">
        <v>5</v>
      </c>
      <c r="CQ3151" s="10">
        <v>6</v>
      </c>
      <c r="CR3151" s="10">
        <v>5</v>
      </c>
      <c r="CS3151" s="10">
        <v>5</v>
      </c>
      <c r="CT3151" s="10">
        <v>6</v>
      </c>
      <c r="CU3151" s="10">
        <v>6</v>
      </c>
      <c r="CV3151" s="10">
        <v>6</v>
      </c>
      <c r="CW3151" s="10">
        <v>5</v>
      </c>
      <c r="CX3151" s="10">
        <v>5</v>
      </c>
      <c r="CY3151" s="10">
        <v>6</v>
      </c>
      <c r="CZ3151" s="10">
        <v>6</v>
      </c>
      <c r="DA3151" s="10">
        <v>5</v>
      </c>
      <c r="DB3151" s="10">
        <v>5</v>
      </c>
      <c r="DC3151" s="10">
        <v>7</v>
      </c>
      <c r="DD3151" s="10">
        <v>6</v>
      </c>
      <c r="DE3151" s="10">
        <v>6</v>
      </c>
      <c r="DF3151" s="10">
        <v>7</v>
      </c>
      <c r="DG3151" s="10">
        <v>6</v>
      </c>
      <c r="DH3151" s="10">
        <v>5</v>
      </c>
      <c r="DI3151" s="10">
        <v>6</v>
      </c>
      <c r="DJ3151" s="10">
        <v>6</v>
      </c>
      <c r="DK3151" s="10">
        <v>6</v>
      </c>
      <c r="DL3151" s="10">
        <v>6</v>
      </c>
      <c r="DM3151" s="9" t="s">
        <v>154</v>
      </c>
      <c r="DN3151" s="10">
        <v>1979</v>
      </c>
      <c r="DO3151" s="9">
        <f t="shared" si="9"/>
        <v>42</v>
      </c>
      <c r="DP3151" s="9" t="s">
        <v>155</v>
      </c>
      <c r="DQ3151" s="9" t="s">
        <v>156</v>
      </c>
      <c r="DR3151" s="9" t="s">
        <v>170</v>
      </c>
      <c r="DS3151" s="9" t="s">
        <v>137</v>
      </c>
      <c r="DT3151" s="9" t="s">
        <v>900</v>
      </c>
      <c r="DU3151" s="9" t="s">
        <v>203</v>
      </c>
      <c r="DV3151" s="9" t="str">
        <f>VLOOKUP(DU3151,Metadata!$B$2:$C$7,2,FALSE)</f>
        <v>6+ years</v>
      </c>
    </row>
    <row r="3152" spans="1:126">
      <c r="A3152" s="13">
        <v>3151</v>
      </c>
      <c r="B3152" s="9" t="s">
        <v>135</v>
      </c>
      <c r="C3152" s="9" t="str">
        <f>VLOOKUP(B3152,Metadata!$M$2:$N$6,2,FALSE)</f>
        <v>Permanent Employee</v>
      </c>
      <c r="D3152" s="9" t="s">
        <v>159</v>
      </c>
      <c r="E3152" s="9" t="s">
        <v>137</v>
      </c>
      <c r="F3152" s="9" t="s">
        <v>138</v>
      </c>
      <c r="G3152" s="9" t="s">
        <v>140</v>
      </c>
      <c r="H3152" s="9" t="str">
        <f>IF(G3152="","",VLOOKUP(G3152,Metadata!$J$2:$K$22,2,FALSE))</f>
        <v>Lisbon Metropolitan Area</v>
      </c>
      <c r="I3152" s="9" t="s">
        <v>138</v>
      </c>
      <c r="J3152" s="9" t="str">
        <f>IF(I3152="","",VLOOKUP(I3152,Metadata!$P$2:$Q$43,2,FALSE))</f>
        <v>Europe</v>
      </c>
      <c r="K3152" s="9" t="str">
        <f t="shared" si="0"/>
        <v>Portugal</v>
      </c>
      <c r="L3152" s="9" t="s">
        <v>140</v>
      </c>
      <c r="M3152" s="9" t="str">
        <f>IF(L3152="","",VLOOKUP(L3152,Metadata!$J$2:$K$22,2,FALSE))</f>
        <v>Lisbon Metropolitan Area</v>
      </c>
      <c r="N3152" s="9" t="s">
        <v>141</v>
      </c>
      <c r="O3152" s="9" t="s">
        <v>137</v>
      </c>
      <c r="P3152" s="9" t="s">
        <v>142</v>
      </c>
      <c r="Q3152" s="10" t="str">
        <f t="shared" si="1"/>
        <v>Full Office Job</v>
      </c>
      <c r="R3152" s="10">
        <v>4</v>
      </c>
      <c r="S3152" s="9" t="s">
        <v>332</v>
      </c>
      <c r="T3152" s="9" t="s">
        <v>137</v>
      </c>
      <c r="U3152" s="9" t="str">
        <f>IF(S3152&lt;&gt;"",S3152,IF(T3152&lt;&gt;"",VLOOKUP(T3152,Metadata!$S$2:$T$228,2,FALSE),""))</f>
        <v>UX/UI Designer</v>
      </c>
      <c r="V3152" s="9" t="s">
        <v>261</v>
      </c>
      <c r="W3152" s="9" t="s">
        <v>137</v>
      </c>
      <c r="X3152" s="9" t="s">
        <v>242</v>
      </c>
      <c r="Y3152" s="9" t="s">
        <v>137</v>
      </c>
      <c r="Z3152" s="9" t="s">
        <v>146</v>
      </c>
      <c r="AA3152" s="9" t="s">
        <v>137</v>
      </c>
      <c r="AB3152" s="9" t="s">
        <v>137</v>
      </c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 t="s">
        <v>150</v>
      </c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 t="s">
        <v>150</v>
      </c>
      <c r="BZ3152" s="9" t="s">
        <v>137</v>
      </c>
      <c r="CA3152" s="10"/>
      <c r="CB3152" s="10" t="str">
        <f t="shared" si="5"/>
        <v/>
      </c>
      <c r="CC3152" s="10"/>
      <c r="CD3152" s="9" t="str">
        <f t="shared" si="2"/>
        <v/>
      </c>
      <c r="CE3152" s="9" t="s">
        <v>151</v>
      </c>
      <c r="CF3152" s="9" t="s">
        <v>337</v>
      </c>
      <c r="CG3152" s="9">
        <f>IF(CF3152="","",VLOOKUP(CF3152,Metadata!$D$2:$H$20,2,FALSE))</f>
        <v>67500</v>
      </c>
      <c r="CH3152" s="9">
        <f>IF(CF3152="","",VLOOKUP(CF3152,Metadata!$D$2:$H$20,4,FALSE))</f>
        <v>65000</v>
      </c>
      <c r="CI3152" s="9">
        <f>IF(CF3152="","",VLOOKUP(CF3152,Metadata!$D$2:$H$20,5,FALSE))</f>
        <v>70000</v>
      </c>
      <c r="CJ3152" s="9">
        <f t="shared" si="3"/>
        <v>67500</v>
      </c>
      <c r="CK3152" s="9" t="s">
        <v>201</v>
      </c>
      <c r="CL3152" s="10">
        <v>6</v>
      </c>
      <c r="CM3152" s="10">
        <v>2</v>
      </c>
      <c r="CN3152" s="10">
        <v>7</v>
      </c>
      <c r="CO3152" s="10">
        <v>6</v>
      </c>
      <c r="CP3152" s="10">
        <v>5</v>
      </c>
      <c r="CQ3152" s="10">
        <v>6</v>
      </c>
      <c r="CR3152" s="10">
        <v>6</v>
      </c>
      <c r="CS3152" s="10">
        <v>7</v>
      </c>
      <c r="CT3152" s="10">
        <v>7</v>
      </c>
      <c r="CU3152" s="10">
        <v>6</v>
      </c>
      <c r="CV3152" s="10">
        <v>4</v>
      </c>
      <c r="CW3152" s="10">
        <v>3</v>
      </c>
      <c r="CX3152" s="10">
        <v>7</v>
      </c>
      <c r="CY3152" s="10">
        <v>7</v>
      </c>
      <c r="CZ3152" s="10">
        <v>6</v>
      </c>
      <c r="DA3152" s="10">
        <v>5</v>
      </c>
      <c r="DB3152" s="10">
        <v>5</v>
      </c>
      <c r="DC3152" s="10">
        <v>7</v>
      </c>
      <c r="DD3152" s="10">
        <v>2</v>
      </c>
      <c r="DE3152" s="10">
        <v>7</v>
      </c>
      <c r="DF3152" s="10">
        <v>6</v>
      </c>
      <c r="DG3152" s="10">
        <v>6</v>
      </c>
      <c r="DH3152" s="10">
        <v>5</v>
      </c>
      <c r="DI3152" s="10">
        <v>4</v>
      </c>
      <c r="DJ3152" s="10">
        <v>7</v>
      </c>
      <c r="DK3152" s="10">
        <v>6</v>
      </c>
      <c r="DL3152" s="10">
        <v>3</v>
      </c>
      <c r="DM3152" s="9" t="s">
        <v>154</v>
      </c>
      <c r="DN3152" s="10">
        <v>1989</v>
      </c>
      <c r="DO3152" s="9">
        <f t="shared" si="9"/>
        <v>32</v>
      </c>
      <c r="DP3152" s="9" t="s">
        <v>155</v>
      </c>
      <c r="DQ3152" s="9" t="s">
        <v>156</v>
      </c>
      <c r="DR3152" s="9" t="s">
        <v>170</v>
      </c>
      <c r="DS3152" s="9" t="s">
        <v>137</v>
      </c>
      <c r="DT3152" s="9" t="s">
        <v>900</v>
      </c>
      <c r="DU3152" s="9" t="s">
        <v>158</v>
      </c>
      <c r="DV3152" s="9" t="str">
        <f>VLOOKUP(DU3152,Metadata!$B$2:$C$7,2,FALSE)</f>
        <v>6+ years</v>
      </c>
    </row>
    <row r="3153" spans="1:126">
      <c r="A3153" s="13">
        <v>3152</v>
      </c>
      <c r="B3153" s="9" t="s">
        <v>171</v>
      </c>
      <c r="C3153" s="9" t="str">
        <f>VLOOKUP(B3153,Metadata!$M$2:$N$6,2,FALSE)</f>
        <v>Contractor</v>
      </c>
      <c r="D3153" s="9" t="s">
        <v>137</v>
      </c>
      <c r="E3153" s="9" t="s">
        <v>136</v>
      </c>
      <c r="F3153" s="9" t="s">
        <v>138</v>
      </c>
      <c r="G3153" s="9" t="s">
        <v>312</v>
      </c>
      <c r="H3153" s="9" t="str">
        <f>IF(G3153="","",VLOOKUP(G3153,Metadata!$J$2:$K$22,2,FALSE))</f>
        <v>South</v>
      </c>
      <c r="I3153" s="9" t="s">
        <v>138</v>
      </c>
      <c r="J3153" s="9" t="str">
        <f>IF(I3153="","",VLOOKUP(I3153,Metadata!$P$2:$Q$43,2,FALSE))</f>
        <v>Europe</v>
      </c>
      <c r="K3153" s="9" t="str">
        <f t="shared" si="0"/>
        <v>Portugal</v>
      </c>
      <c r="L3153" s="9" t="s">
        <v>312</v>
      </c>
      <c r="M3153" s="9" t="str">
        <f>IF(L3153="","",VLOOKUP(L3153,Metadata!$J$2:$K$22,2,FALSE))</f>
        <v>South</v>
      </c>
      <c r="N3153" s="9" t="s">
        <v>141</v>
      </c>
      <c r="O3153" s="9" t="s">
        <v>137</v>
      </c>
      <c r="P3153" s="9" t="s">
        <v>191</v>
      </c>
      <c r="Q3153" s="10" t="str">
        <f t="shared" si="1"/>
        <v>Remote Job (full or flexible)</v>
      </c>
      <c r="R3153" s="10">
        <v>5</v>
      </c>
      <c r="S3153" s="9" t="s">
        <v>161</v>
      </c>
      <c r="T3153" s="9" t="s">
        <v>137</v>
      </c>
      <c r="U3153" s="9" t="str">
        <f>IF(S3153&lt;&gt;"",S3153,IF(T3153&lt;&gt;"",VLOOKUP(T3153,Metadata!$S$2:$T$228,2,FALSE),""))</f>
        <v>Full-Stack Developer</v>
      </c>
      <c r="V3153" s="9" t="s">
        <v>341</v>
      </c>
      <c r="W3153" s="9" t="s">
        <v>137</v>
      </c>
      <c r="X3153" s="9" t="s">
        <v>175</v>
      </c>
      <c r="Y3153" s="9" t="s">
        <v>137</v>
      </c>
      <c r="Z3153" s="9" t="s">
        <v>164</v>
      </c>
      <c r="AA3153" s="9" t="s">
        <v>165</v>
      </c>
      <c r="AB3153" s="9" t="s">
        <v>137</v>
      </c>
      <c r="AC3153" s="9" t="s">
        <v>147</v>
      </c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 t="s">
        <v>178</v>
      </c>
      <c r="BB3153" s="9"/>
      <c r="BC3153" s="9"/>
      <c r="BD3153" s="9"/>
      <c r="BE3153" s="9"/>
      <c r="BF3153" s="9"/>
      <c r="BG3153" s="9"/>
      <c r="BH3153" s="9"/>
      <c r="BI3153" s="9"/>
      <c r="BJ3153" s="9" t="s">
        <v>167</v>
      </c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10">
        <v>2</v>
      </c>
      <c r="CB3153" s="10" t="str">
        <f t="shared" si="5"/>
        <v>Less than 3 months</v>
      </c>
      <c r="CC3153" s="10">
        <v>25</v>
      </c>
      <c r="CD3153" s="9">
        <f t="shared" si="2"/>
        <v>40000</v>
      </c>
      <c r="CE3153" s="9" t="s">
        <v>137</v>
      </c>
      <c r="CF3153" s="9" t="s">
        <v>137</v>
      </c>
      <c r="CG3153" s="9" t="str">
        <f>IF(CF3153="","",VLOOKUP(CF3153,Metadata!$D$2:$H$20,2,FALSE))</f>
        <v/>
      </c>
      <c r="CH3153" s="9" t="str">
        <f>IF(CF3153="","",VLOOKUP(CF3153,Metadata!$D$2:$H$20,4,FALSE))</f>
        <v/>
      </c>
      <c r="CI3153" s="9" t="str">
        <f>IF(CF3153="","",VLOOKUP(CF3153,Metadata!$D$2:$H$20,5,FALSE))</f>
        <v/>
      </c>
      <c r="CJ3153" s="9">
        <f t="shared" si="3"/>
        <v>40000</v>
      </c>
      <c r="CK3153" s="9" t="s">
        <v>153</v>
      </c>
      <c r="CL3153" s="10">
        <v>6</v>
      </c>
      <c r="CM3153" s="10">
        <v>5</v>
      </c>
      <c r="CN3153" s="10">
        <v>7</v>
      </c>
      <c r="CO3153" s="10">
        <v>5</v>
      </c>
      <c r="CP3153" s="10">
        <v>7</v>
      </c>
      <c r="CQ3153" s="10">
        <v>7</v>
      </c>
      <c r="CR3153" s="10">
        <v>5</v>
      </c>
      <c r="CS3153" s="10">
        <v>5</v>
      </c>
      <c r="CT3153" s="10">
        <v>7</v>
      </c>
      <c r="CU3153" s="10">
        <v>7</v>
      </c>
      <c r="CV3153" s="10">
        <v>5</v>
      </c>
      <c r="CW3153" s="10">
        <v>6</v>
      </c>
      <c r="CX3153" s="10">
        <v>6</v>
      </c>
      <c r="CY3153" s="10">
        <v>5</v>
      </c>
      <c r="CZ3153" s="10">
        <v>7</v>
      </c>
      <c r="DA3153" s="10">
        <v>5</v>
      </c>
      <c r="DB3153" s="10">
        <v>5</v>
      </c>
      <c r="DC3153" s="10">
        <v>5</v>
      </c>
      <c r="DD3153" s="10">
        <v>5</v>
      </c>
      <c r="DE3153" s="10">
        <v>6</v>
      </c>
      <c r="DF3153" s="10">
        <v>7</v>
      </c>
      <c r="DG3153" s="10">
        <v>5</v>
      </c>
      <c r="DH3153" s="10">
        <v>5</v>
      </c>
      <c r="DI3153" s="10">
        <v>6</v>
      </c>
      <c r="DJ3153" s="10">
        <v>1</v>
      </c>
      <c r="DK3153" s="10">
        <v>5</v>
      </c>
      <c r="DL3153" s="10">
        <v>5</v>
      </c>
      <c r="DM3153" s="9" t="s">
        <v>402</v>
      </c>
      <c r="DN3153" s="10"/>
      <c r="DO3153" s="9"/>
      <c r="DP3153" s="9" t="s">
        <v>287</v>
      </c>
      <c r="DQ3153" s="9" t="s">
        <v>210</v>
      </c>
      <c r="DR3153" s="9" t="s">
        <v>170</v>
      </c>
      <c r="DS3153" s="9" t="s">
        <v>137</v>
      </c>
      <c r="DT3153" s="9" t="s">
        <v>900</v>
      </c>
      <c r="DU3153" s="9" t="s">
        <v>168</v>
      </c>
      <c r="DV3153" s="9" t="str">
        <f>VLOOKUP(DU3153,Metadata!$B$2:$C$7,2,FALSE)</f>
        <v>0 - 3 years</v>
      </c>
    </row>
    <row r="3154" spans="1:126">
      <c r="A3154" s="13">
        <v>3153</v>
      </c>
      <c r="B3154" s="9" t="s">
        <v>135</v>
      </c>
      <c r="C3154" s="9" t="str">
        <f>VLOOKUP(B3154,Metadata!$M$2:$N$6,2,FALSE)</f>
        <v>Permanent Employee</v>
      </c>
      <c r="D3154" s="9" t="s">
        <v>159</v>
      </c>
      <c r="E3154" s="9" t="s">
        <v>137</v>
      </c>
      <c r="F3154" s="9" t="s">
        <v>138</v>
      </c>
      <c r="G3154" s="9" t="s">
        <v>172</v>
      </c>
      <c r="H3154" s="9" t="str">
        <f>IF(G3154="","",VLOOKUP(G3154,Metadata!$J$2:$K$22,2,FALSE))</f>
        <v>Porto Metropolitan Area</v>
      </c>
      <c r="I3154" s="9" t="s">
        <v>138</v>
      </c>
      <c r="J3154" s="9" t="str">
        <f>IF(I3154="","",VLOOKUP(I3154,Metadata!$P$2:$Q$43,2,FALSE))</f>
        <v>Europe</v>
      </c>
      <c r="K3154" s="9" t="str">
        <f t="shared" si="0"/>
        <v>Portugal</v>
      </c>
      <c r="L3154" s="9" t="s">
        <v>172</v>
      </c>
      <c r="M3154" s="9" t="str">
        <f>IF(L3154="","",VLOOKUP(L3154,Metadata!$J$2:$K$22,2,FALSE))</f>
        <v>Porto Metropolitan Area</v>
      </c>
      <c r="N3154" s="9" t="s">
        <v>214</v>
      </c>
      <c r="O3154" s="9" t="s">
        <v>136</v>
      </c>
      <c r="P3154" s="9" t="s">
        <v>191</v>
      </c>
      <c r="Q3154" s="10" t="str">
        <f t="shared" si="1"/>
        <v>Remote Job (full or flexible)</v>
      </c>
      <c r="R3154" s="10">
        <v>6</v>
      </c>
      <c r="S3154" s="9" t="s">
        <v>161</v>
      </c>
      <c r="T3154" s="9" t="s">
        <v>137</v>
      </c>
      <c r="U3154" s="9" t="str">
        <f>IF(S3154&lt;&gt;"",S3154,IF(T3154&lt;&gt;"",VLOOKUP(T3154,Metadata!$S$2:$T$228,2,FALSE),""))</f>
        <v>Full-Stack Developer</v>
      </c>
      <c r="V3154" s="9" t="s">
        <v>162</v>
      </c>
      <c r="W3154" s="9" t="s">
        <v>137</v>
      </c>
      <c r="X3154" s="9" t="s">
        <v>145</v>
      </c>
      <c r="Y3154" s="9" t="s">
        <v>137</v>
      </c>
      <c r="Z3154" s="9" t="s">
        <v>146</v>
      </c>
      <c r="AA3154" s="9" t="s">
        <v>165</v>
      </c>
      <c r="AB3154" s="9" t="s">
        <v>137</v>
      </c>
      <c r="AC3154" s="9" t="s">
        <v>147</v>
      </c>
      <c r="AD3154" s="9"/>
      <c r="AE3154" s="9"/>
      <c r="AF3154" s="9" t="s">
        <v>243</v>
      </c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 t="s">
        <v>186</v>
      </c>
      <c r="BO3154" s="9"/>
      <c r="BP3154" s="9"/>
      <c r="BQ3154" s="9"/>
      <c r="BR3154" s="9"/>
      <c r="BS3154" s="9" t="s">
        <v>200</v>
      </c>
      <c r="BT3154" s="9"/>
      <c r="BU3154" s="9"/>
      <c r="BV3154" s="9"/>
      <c r="BW3154" s="9"/>
      <c r="BX3154" s="9"/>
      <c r="BY3154" s="9"/>
      <c r="BZ3154" s="9"/>
      <c r="CA3154" s="10"/>
      <c r="CB3154" s="10" t="str">
        <f t="shared" si="5"/>
        <v/>
      </c>
      <c r="CC3154" s="10"/>
      <c r="CD3154" s="9" t="str">
        <f t="shared" si="2"/>
        <v/>
      </c>
      <c r="CE3154" s="9" t="s">
        <v>168</v>
      </c>
      <c r="CF3154" s="9" t="s">
        <v>220</v>
      </c>
      <c r="CG3154" s="9">
        <f>IF(CF3154="","",VLOOKUP(CF3154,Metadata!$D$2:$H$20,2,FALSE))</f>
        <v>27500</v>
      </c>
      <c r="CH3154" s="9">
        <f>IF(CF3154="","",VLOOKUP(CF3154,Metadata!$D$2:$H$20,4,FALSE))</f>
        <v>25000</v>
      </c>
      <c r="CI3154" s="9">
        <f>IF(CF3154="","",VLOOKUP(CF3154,Metadata!$D$2:$H$20,5,FALSE))</f>
        <v>30000</v>
      </c>
      <c r="CJ3154" s="9">
        <f t="shared" si="3"/>
        <v>27500</v>
      </c>
      <c r="CK3154" s="9" t="s">
        <v>221</v>
      </c>
      <c r="CL3154" s="10">
        <v>5</v>
      </c>
      <c r="CM3154" s="10">
        <v>1</v>
      </c>
      <c r="CN3154" s="10">
        <v>7</v>
      </c>
      <c r="CO3154" s="10">
        <v>7</v>
      </c>
      <c r="CP3154" s="10">
        <v>6</v>
      </c>
      <c r="CQ3154" s="10">
        <v>5</v>
      </c>
      <c r="CR3154" s="10">
        <v>7</v>
      </c>
      <c r="CS3154" s="10">
        <v>7</v>
      </c>
      <c r="CT3154" s="10">
        <v>7</v>
      </c>
      <c r="CU3154" s="10">
        <v>6</v>
      </c>
      <c r="CV3154" s="10">
        <v>6</v>
      </c>
      <c r="CW3154" s="10">
        <v>5</v>
      </c>
      <c r="CX3154" s="10">
        <v>7</v>
      </c>
      <c r="CY3154" s="10">
        <v>7</v>
      </c>
      <c r="CZ3154" s="10">
        <v>7</v>
      </c>
      <c r="DA3154" s="10">
        <v>6</v>
      </c>
      <c r="DB3154" s="10">
        <v>6</v>
      </c>
      <c r="DC3154" s="10">
        <v>6</v>
      </c>
      <c r="DD3154" s="10">
        <v>6</v>
      </c>
      <c r="DE3154" s="10">
        <v>6</v>
      </c>
      <c r="DF3154" s="10">
        <v>6</v>
      </c>
      <c r="DG3154" s="10">
        <v>6</v>
      </c>
      <c r="DH3154" s="10">
        <v>6</v>
      </c>
      <c r="DI3154" s="10">
        <v>6</v>
      </c>
      <c r="DJ3154" s="10">
        <v>2</v>
      </c>
      <c r="DK3154" s="10">
        <v>6</v>
      </c>
      <c r="DL3154" s="10">
        <v>6</v>
      </c>
      <c r="DM3154" s="9" t="s">
        <v>154</v>
      </c>
      <c r="DN3154" s="10">
        <v>1986</v>
      </c>
      <c r="DO3154" s="9">
        <f t="shared" ref="DO3154:DO3320" si="10">2021-DN3154</f>
        <v>35</v>
      </c>
      <c r="DP3154" s="9" t="s">
        <v>155</v>
      </c>
      <c r="DQ3154" s="9" t="s">
        <v>156</v>
      </c>
      <c r="DR3154" s="9" t="s">
        <v>157</v>
      </c>
      <c r="DS3154" s="9" t="s">
        <v>137</v>
      </c>
      <c r="DT3154" s="9" t="s">
        <v>900</v>
      </c>
      <c r="DU3154" s="9" t="s">
        <v>203</v>
      </c>
      <c r="DV3154" s="9" t="str">
        <f>VLOOKUP(DU3154,Metadata!$B$2:$C$7,2,FALSE)</f>
        <v>6+ years</v>
      </c>
    </row>
    <row r="3155" spans="1:126">
      <c r="A3155" s="13">
        <v>3154</v>
      </c>
      <c r="B3155" s="9" t="s">
        <v>135</v>
      </c>
      <c r="C3155" s="9" t="str">
        <f>VLOOKUP(B3155,Metadata!$M$2:$N$6,2,FALSE)</f>
        <v>Permanent Employee</v>
      </c>
      <c r="D3155" s="9" t="s">
        <v>159</v>
      </c>
      <c r="E3155" s="9" t="s">
        <v>137</v>
      </c>
      <c r="F3155" s="9" t="s">
        <v>138</v>
      </c>
      <c r="G3155" s="9" t="s">
        <v>140</v>
      </c>
      <c r="H3155" s="9" t="str">
        <f>IF(G3155="","",VLOOKUP(G3155,Metadata!$J$2:$K$22,2,FALSE))</f>
        <v>Lisbon Metropolitan Area</v>
      </c>
      <c r="I3155" s="9" t="s">
        <v>138</v>
      </c>
      <c r="J3155" s="9" t="str">
        <f>IF(I3155="","",VLOOKUP(I3155,Metadata!$P$2:$Q$43,2,FALSE))</f>
        <v>Europe</v>
      </c>
      <c r="K3155" s="9" t="str">
        <f t="shared" si="0"/>
        <v>Portugal</v>
      </c>
      <c r="L3155" s="9" t="s">
        <v>140</v>
      </c>
      <c r="M3155" s="9" t="str">
        <f>IF(L3155="","",VLOOKUP(L3155,Metadata!$J$2:$K$22,2,FALSE))</f>
        <v>Lisbon Metropolitan Area</v>
      </c>
      <c r="N3155" s="9" t="s">
        <v>141</v>
      </c>
      <c r="O3155" s="9" t="s">
        <v>137</v>
      </c>
      <c r="P3155" s="9" t="s">
        <v>142</v>
      </c>
      <c r="Q3155" s="10" t="str">
        <f t="shared" si="1"/>
        <v>Full Office Job</v>
      </c>
      <c r="R3155" s="10">
        <v>5</v>
      </c>
      <c r="S3155" s="9" t="s">
        <v>216</v>
      </c>
      <c r="T3155" s="9" t="s">
        <v>137</v>
      </c>
      <c r="U3155" s="9" t="str">
        <f>IF(S3155&lt;&gt;"",S3155,IF(T3155&lt;&gt;"",VLOOKUP(T3155,Metadata!$S$2:$T$228,2,FALSE),""))</f>
        <v>Front-End Developer</v>
      </c>
      <c r="V3155" s="9" t="s">
        <v>276</v>
      </c>
      <c r="W3155" s="9" t="s">
        <v>137</v>
      </c>
      <c r="X3155" s="9" t="s">
        <v>208</v>
      </c>
      <c r="Y3155" s="9" t="s">
        <v>137</v>
      </c>
      <c r="Z3155" s="9" t="s">
        <v>218</v>
      </c>
      <c r="AA3155" s="9" t="s">
        <v>165</v>
      </c>
      <c r="AB3155" s="9" t="s">
        <v>137</v>
      </c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 t="s">
        <v>178</v>
      </c>
      <c r="BB3155" s="9"/>
      <c r="BC3155" s="9"/>
      <c r="BD3155" s="9"/>
      <c r="BE3155" s="9"/>
      <c r="BF3155" s="9"/>
      <c r="BG3155" s="9"/>
      <c r="BH3155" s="9"/>
      <c r="BI3155" s="9"/>
      <c r="BJ3155" s="9" t="s">
        <v>167</v>
      </c>
      <c r="BK3155" s="9"/>
      <c r="BL3155" s="9" t="s">
        <v>199</v>
      </c>
      <c r="BM3155" s="9"/>
      <c r="BN3155" s="9" t="s">
        <v>186</v>
      </c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10"/>
      <c r="CB3155" s="10" t="str">
        <f t="shared" si="5"/>
        <v/>
      </c>
      <c r="CC3155" s="10"/>
      <c r="CD3155" s="9" t="str">
        <f t="shared" si="2"/>
        <v/>
      </c>
      <c r="CE3155" s="9" t="s">
        <v>151</v>
      </c>
      <c r="CF3155" s="9" t="s">
        <v>225</v>
      </c>
      <c r="CG3155" s="9">
        <f>IF(CF3155="","",VLOOKUP(CF3155,Metadata!$D$2:$H$20,2,FALSE))</f>
        <v>22500</v>
      </c>
      <c r="CH3155" s="9">
        <f>IF(CF3155="","",VLOOKUP(CF3155,Metadata!$D$2:$H$20,4,FALSE))</f>
        <v>20000</v>
      </c>
      <c r="CI3155" s="9">
        <f>IF(CF3155="","",VLOOKUP(CF3155,Metadata!$D$2:$H$20,5,FALSE))</f>
        <v>25000</v>
      </c>
      <c r="CJ3155" s="9">
        <f t="shared" si="3"/>
        <v>22500</v>
      </c>
      <c r="CK3155" s="9" t="s">
        <v>189</v>
      </c>
      <c r="CL3155" s="10">
        <v>4</v>
      </c>
      <c r="CM3155" s="10">
        <v>3</v>
      </c>
      <c r="CN3155" s="10">
        <v>6</v>
      </c>
      <c r="CO3155" s="10">
        <v>5</v>
      </c>
      <c r="CP3155" s="10">
        <v>6</v>
      </c>
      <c r="CQ3155" s="10">
        <v>6</v>
      </c>
      <c r="CR3155" s="10">
        <v>5</v>
      </c>
      <c r="CS3155" s="10">
        <v>6</v>
      </c>
      <c r="CT3155" s="10">
        <v>5</v>
      </c>
      <c r="CU3155" s="10">
        <v>5</v>
      </c>
      <c r="CV3155" s="10">
        <v>5</v>
      </c>
      <c r="CW3155" s="10">
        <v>5</v>
      </c>
      <c r="CX3155" s="10">
        <v>5</v>
      </c>
      <c r="CY3155" s="10">
        <v>5</v>
      </c>
      <c r="CZ3155" s="10">
        <v>5</v>
      </c>
      <c r="DA3155" s="10">
        <v>4</v>
      </c>
      <c r="DB3155" s="10">
        <v>6</v>
      </c>
      <c r="DC3155" s="10">
        <v>4</v>
      </c>
      <c r="DD3155" s="10">
        <v>4</v>
      </c>
      <c r="DE3155" s="10">
        <v>6</v>
      </c>
      <c r="DF3155" s="10">
        <v>5</v>
      </c>
      <c r="DG3155" s="10">
        <v>5</v>
      </c>
      <c r="DH3155" s="10">
        <v>5</v>
      </c>
      <c r="DI3155" s="10">
        <v>5</v>
      </c>
      <c r="DJ3155" s="10">
        <v>4</v>
      </c>
      <c r="DK3155" s="10">
        <v>5</v>
      </c>
      <c r="DL3155" s="10">
        <v>5</v>
      </c>
      <c r="DM3155" s="9" t="s">
        <v>154</v>
      </c>
      <c r="DN3155" s="10">
        <v>1980</v>
      </c>
      <c r="DO3155" s="9">
        <f t="shared" si="10"/>
        <v>41</v>
      </c>
      <c r="DP3155" s="9" t="s">
        <v>155</v>
      </c>
      <c r="DQ3155" s="9" t="s">
        <v>202</v>
      </c>
      <c r="DR3155" s="9" t="s">
        <v>157</v>
      </c>
      <c r="DS3155" s="9" t="s">
        <v>137</v>
      </c>
      <c r="DT3155" s="9" t="s">
        <v>900</v>
      </c>
      <c r="DU3155" s="9" t="s">
        <v>158</v>
      </c>
      <c r="DV3155" s="9" t="str">
        <f>VLOOKUP(DU3155,Metadata!$B$2:$C$7,2,FALSE)</f>
        <v>6+ years</v>
      </c>
    </row>
    <row r="3156" spans="1:126">
      <c r="A3156" s="13">
        <v>3155</v>
      </c>
      <c r="B3156" s="9" t="s">
        <v>135</v>
      </c>
      <c r="C3156" s="9" t="str">
        <f>VLOOKUP(B3156,Metadata!$M$2:$N$6,2,FALSE)</f>
        <v>Permanent Employee</v>
      </c>
      <c r="D3156" s="9" t="s">
        <v>136</v>
      </c>
      <c r="E3156" s="9" t="s">
        <v>137</v>
      </c>
      <c r="F3156" s="9" t="s">
        <v>138</v>
      </c>
      <c r="G3156" s="9" t="s">
        <v>265</v>
      </c>
      <c r="H3156" s="9" t="str">
        <f>IF(G3156="","",VLOOKUP(G3156,Metadata!$J$2:$K$22,2,FALSE))</f>
        <v>Azores and Madeira</v>
      </c>
      <c r="I3156" s="9" t="s">
        <v>138</v>
      </c>
      <c r="J3156" s="9" t="str">
        <f>IF(I3156="","",VLOOKUP(I3156,Metadata!$P$2:$Q$43,2,FALSE))</f>
        <v>Europe</v>
      </c>
      <c r="K3156" s="9" t="str">
        <f t="shared" si="0"/>
        <v>Portugal</v>
      </c>
      <c r="L3156" s="9" t="s">
        <v>265</v>
      </c>
      <c r="M3156" s="9" t="str">
        <f>IF(L3156="","",VLOOKUP(L3156,Metadata!$J$2:$K$22,2,FALSE))</f>
        <v>Azores and Madeira</v>
      </c>
      <c r="N3156" s="9" t="s">
        <v>214</v>
      </c>
      <c r="O3156" s="9" t="s">
        <v>259</v>
      </c>
      <c r="P3156" s="9" t="s">
        <v>191</v>
      </c>
      <c r="Q3156" s="10" t="str">
        <f t="shared" si="1"/>
        <v>Remote Job (full or flexible)</v>
      </c>
      <c r="R3156" s="10">
        <v>7</v>
      </c>
      <c r="S3156" s="9" t="s">
        <v>161</v>
      </c>
      <c r="T3156" s="9" t="s">
        <v>137</v>
      </c>
      <c r="U3156" s="9" t="str">
        <f>IF(S3156&lt;&gt;"",S3156,IF(T3156&lt;&gt;"",VLOOKUP(T3156,Metadata!$S$2:$T$228,2,FALSE),""))</f>
        <v>Full-Stack Developer</v>
      </c>
      <c r="V3156" s="9" t="s">
        <v>261</v>
      </c>
      <c r="W3156" s="9" t="s">
        <v>137</v>
      </c>
      <c r="X3156" s="9" t="s">
        <v>163</v>
      </c>
      <c r="Y3156" s="9" t="s">
        <v>137</v>
      </c>
      <c r="Z3156" s="9" t="s">
        <v>164</v>
      </c>
      <c r="AA3156" s="9" t="s">
        <v>165</v>
      </c>
      <c r="AB3156" s="9" t="s">
        <v>253</v>
      </c>
      <c r="AC3156" s="9" t="s">
        <v>147</v>
      </c>
      <c r="AD3156" s="9"/>
      <c r="AE3156" s="9"/>
      <c r="AF3156" s="9"/>
      <c r="AG3156" s="9" t="s">
        <v>166</v>
      </c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 t="s">
        <v>167</v>
      </c>
      <c r="BK3156" s="9"/>
      <c r="BL3156" s="9"/>
      <c r="BM3156" s="9"/>
      <c r="BN3156" s="9" t="s">
        <v>186</v>
      </c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10"/>
      <c r="CB3156" s="10" t="str">
        <f t="shared" si="5"/>
        <v/>
      </c>
      <c r="CC3156" s="10"/>
      <c r="CD3156" s="9" t="str">
        <f t="shared" si="2"/>
        <v/>
      </c>
      <c r="CE3156" s="9" t="s">
        <v>151</v>
      </c>
      <c r="CF3156" s="9" t="s">
        <v>152</v>
      </c>
      <c r="CG3156" s="9">
        <f>IF(CF3156="","",VLOOKUP(CF3156,Metadata!$D$2:$H$20,2,FALSE))</f>
        <v>32500</v>
      </c>
      <c r="CH3156" s="9">
        <f>IF(CF3156="","",VLOOKUP(CF3156,Metadata!$D$2:$H$20,4,FALSE))</f>
        <v>30000</v>
      </c>
      <c r="CI3156" s="9">
        <f>IF(CF3156="","",VLOOKUP(CF3156,Metadata!$D$2:$H$20,5,FALSE))</f>
        <v>35000</v>
      </c>
      <c r="CJ3156" s="9">
        <f t="shared" si="3"/>
        <v>32500</v>
      </c>
      <c r="CK3156" s="9" t="s">
        <v>189</v>
      </c>
      <c r="CL3156" s="10">
        <v>3</v>
      </c>
      <c r="CM3156" s="10">
        <v>3</v>
      </c>
      <c r="CN3156" s="10">
        <v>5</v>
      </c>
      <c r="CO3156" s="10">
        <v>5</v>
      </c>
      <c r="CP3156" s="10">
        <v>5</v>
      </c>
      <c r="CQ3156" s="10">
        <v>5</v>
      </c>
      <c r="CR3156" s="10">
        <v>6</v>
      </c>
      <c r="CS3156" s="10">
        <v>6</v>
      </c>
      <c r="CT3156" s="10">
        <v>6</v>
      </c>
      <c r="CU3156" s="10">
        <v>6</v>
      </c>
      <c r="CV3156" s="10">
        <v>6</v>
      </c>
      <c r="CW3156" s="10">
        <v>6</v>
      </c>
      <c r="CX3156" s="10">
        <v>6</v>
      </c>
      <c r="CY3156" s="10">
        <v>6</v>
      </c>
      <c r="CZ3156" s="10">
        <v>6</v>
      </c>
      <c r="DA3156" s="10">
        <v>4</v>
      </c>
      <c r="DB3156" s="10">
        <v>5</v>
      </c>
      <c r="DC3156" s="10">
        <v>7</v>
      </c>
      <c r="DD3156" s="10">
        <v>5</v>
      </c>
      <c r="DE3156" s="10">
        <v>6</v>
      </c>
      <c r="DF3156" s="10">
        <v>6</v>
      </c>
      <c r="DG3156" s="10">
        <v>6</v>
      </c>
      <c r="DH3156" s="10">
        <v>5</v>
      </c>
      <c r="DI3156" s="10">
        <v>5</v>
      </c>
      <c r="DJ3156" s="10">
        <v>4</v>
      </c>
      <c r="DK3156" s="10">
        <v>4</v>
      </c>
      <c r="DL3156" s="10">
        <v>5</v>
      </c>
      <c r="DM3156" s="9" t="s">
        <v>154</v>
      </c>
      <c r="DN3156" s="10">
        <v>1968</v>
      </c>
      <c r="DO3156" s="9">
        <f t="shared" si="10"/>
        <v>53</v>
      </c>
      <c r="DP3156" s="9" t="s">
        <v>155</v>
      </c>
      <c r="DQ3156" s="9" t="s">
        <v>202</v>
      </c>
      <c r="DR3156" s="9" t="s">
        <v>342</v>
      </c>
      <c r="DS3156" s="9" t="s">
        <v>137</v>
      </c>
      <c r="DT3156" s="9" t="s">
        <v>900</v>
      </c>
      <c r="DU3156" s="9" t="s">
        <v>158</v>
      </c>
      <c r="DV3156" s="9" t="str">
        <f>VLOOKUP(DU3156,Metadata!$B$2:$C$7,2,FALSE)</f>
        <v>6+ years</v>
      </c>
    </row>
    <row r="3157" spans="1:126">
      <c r="A3157" s="13">
        <v>3156</v>
      </c>
      <c r="B3157" s="9" t="s">
        <v>135</v>
      </c>
      <c r="C3157" s="9" t="str">
        <f>VLOOKUP(B3157,Metadata!$M$2:$N$6,2,FALSE)</f>
        <v>Permanent Employee</v>
      </c>
      <c r="D3157" s="9" t="s">
        <v>159</v>
      </c>
      <c r="E3157" s="9" t="s">
        <v>137</v>
      </c>
      <c r="F3157" s="9" t="s">
        <v>138</v>
      </c>
      <c r="G3157" s="9" t="s">
        <v>182</v>
      </c>
      <c r="H3157" s="9" t="str">
        <f>IF(G3157="","",VLOOKUP(G3157,Metadata!$J$2:$K$22,2,FALSE))</f>
        <v>Azores and Madeira</v>
      </c>
      <c r="I3157" s="9" t="s">
        <v>292</v>
      </c>
      <c r="J3157" s="9" t="str">
        <f>IF(I3157="","",VLOOKUP(I3157,Metadata!$P$2:$Q$43,2,FALSE))</f>
        <v>North America</v>
      </c>
      <c r="K3157" s="9" t="str">
        <f t="shared" si="0"/>
        <v>International</v>
      </c>
      <c r="L3157" s="9" t="s">
        <v>137</v>
      </c>
      <c r="M3157" s="9" t="str">
        <f>IF(L3157="","",VLOOKUP(L3157,Metadata!$J$2:$K$22,2,FALSE))</f>
        <v/>
      </c>
      <c r="N3157" s="9" t="s">
        <v>214</v>
      </c>
      <c r="O3157" s="9" t="s">
        <v>259</v>
      </c>
      <c r="P3157" s="9" t="s">
        <v>142</v>
      </c>
      <c r="Q3157" s="10" t="str">
        <f t="shared" si="1"/>
        <v>Full Office Job</v>
      </c>
      <c r="R3157" s="10">
        <v>4</v>
      </c>
      <c r="S3157" s="9" t="s">
        <v>216</v>
      </c>
      <c r="T3157" s="9" t="s">
        <v>137</v>
      </c>
      <c r="U3157" s="9" t="str">
        <f>IF(S3157&lt;&gt;"",S3157,IF(T3157&lt;&gt;"",VLOOKUP(T3157,Metadata!$S$2:$T$228,2,FALSE),""))</f>
        <v>Front-End Developer</v>
      </c>
      <c r="V3157" s="9" t="s">
        <v>261</v>
      </c>
      <c r="W3157" s="9" t="s">
        <v>137</v>
      </c>
      <c r="X3157" s="9" t="s">
        <v>269</v>
      </c>
      <c r="Y3157" s="9" t="s">
        <v>137</v>
      </c>
      <c r="Z3157" s="9" t="s">
        <v>193</v>
      </c>
      <c r="AA3157" s="9" t="s">
        <v>165</v>
      </c>
      <c r="AB3157" s="9" t="s">
        <v>137</v>
      </c>
      <c r="AC3157" s="9"/>
      <c r="AD3157" s="9"/>
      <c r="AE3157" s="9"/>
      <c r="AF3157" s="9"/>
      <c r="AG3157" s="9"/>
      <c r="AH3157" s="9"/>
      <c r="AI3157" s="9"/>
      <c r="AJ3157" s="9" t="s">
        <v>185</v>
      </c>
      <c r="AK3157" s="9"/>
      <c r="AL3157" s="9"/>
      <c r="AM3157" s="9"/>
      <c r="AN3157" s="9"/>
      <c r="AO3157" s="9"/>
      <c r="AP3157" s="9"/>
      <c r="AQ3157" s="9"/>
      <c r="AR3157" s="9"/>
      <c r="AS3157" s="9"/>
      <c r="AT3157" s="9" t="s">
        <v>324</v>
      </c>
      <c r="AU3157" s="9" t="s">
        <v>267</v>
      </c>
      <c r="AV3157" s="9"/>
      <c r="AW3157" s="9"/>
      <c r="AX3157" s="9"/>
      <c r="AY3157" s="9"/>
      <c r="AZ3157" s="9"/>
      <c r="BA3157" s="9"/>
      <c r="BB3157" s="9" t="s">
        <v>284</v>
      </c>
      <c r="BC3157" s="9"/>
      <c r="BD3157" s="9"/>
      <c r="BE3157" s="9"/>
      <c r="BF3157" s="9"/>
      <c r="BG3157" s="9"/>
      <c r="BH3157" s="9"/>
      <c r="BI3157" s="9"/>
      <c r="BJ3157" s="9"/>
      <c r="BK3157" s="9"/>
      <c r="BL3157" s="9" t="s">
        <v>199</v>
      </c>
      <c r="BM3157" s="9"/>
      <c r="BN3157" s="9"/>
      <c r="BO3157" s="9"/>
      <c r="BP3157" s="9"/>
      <c r="BQ3157" s="9"/>
      <c r="BR3157" s="9" t="s">
        <v>247</v>
      </c>
      <c r="BS3157" s="9"/>
      <c r="BT3157" s="9"/>
      <c r="BU3157" s="9"/>
      <c r="BV3157" s="9" t="s">
        <v>431</v>
      </c>
      <c r="BW3157" s="9"/>
      <c r="BX3157" s="9"/>
      <c r="BY3157" s="9"/>
      <c r="BZ3157" s="9"/>
      <c r="CA3157" s="10"/>
      <c r="CB3157" s="10" t="str">
        <f t="shared" si="5"/>
        <v/>
      </c>
      <c r="CC3157" s="10"/>
      <c r="CD3157" s="9" t="str">
        <f t="shared" si="2"/>
        <v/>
      </c>
      <c r="CE3157" s="9" t="s">
        <v>151</v>
      </c>
      <c r="CF3157" s="9" t="s">
        <v>169</v>
      </c>
      <c r="CG3157" s="9">
        <f>IF(CF3157="","",VLOOKUP(CF3157,Metadata!$D$2:$H$20,2,FALSE))</f>
        <v>12500</v>
      </c>
      <c r="CH3157" s="9">
        <f>IF(CF3157="","",VLOOKUP(CF3157,Metadata!$D$2:$H$20,4,FALSE))</f>
        <v>0</v>
      </c>
      <c r="CI3157" s="9">
        <f>IF(CF3157="","",VLOOKUP(CF3157,Metadata!$D$2:$H$20,5,FALSE))</f>
        <v>15000</v>
      </c>
      <c r="CJ3157" s="9">
        <f t="shared" si="3"/>
        <v>12500</v>
      </c>
      <c r="CK3157" s="9" t="s">
        <v>189</v>
      </c>
      <c r="CL3157" s="10">
        <v>3</v>
      </c>
      <c r="CM3157" s="10">
        <v>3</v>
      </c>
      <c r="CN3157" s="10">
        <v>5</v>
      </c>
      <c r="CO3157" s="10">
        <v>5</v>
      </c>
      <c r="CP3157" s="10">
        <v>6</v>
      </c>
      <c r="CQ3157" s="10">
        <v>6</v>
      </c>
      <c r="CR3157" s="10">
        <v>3</v>
      </c>
      <c r="CS3157" s="10">
        <v>4</v>
      </c>
      <c r="CT3157" s="10">
        <v>3</v>
      </c>
      <c r="CU3157" s="10">
        <v>4</v>
      </c>
      <c r="CV3157" s="10">
        <v>5</v>
      </c>
      <c r="CW3157" s="10">
        <v>2</v>
      </c>
      <c r="CX3157" s="10">
        <v>6</v>
      </c>
      <c r="CY3157" s="10">
        <v>7</v>
      </c>
      <c r="CZ3157" s="10">
        <v>7</v>
      </c>
      <c r="DA3157" s="10">
        <v>5</v>
      </c>
      <c r="DB3157" s="10">
        <v>2</v>
      </c>
      <c r="DC3157" s="10">
        <v>5</v>
      </c>
      <c r="DD3157" s="10">
        <v>6</v>
      </c>
      <c r="DE3157" s="10">
        <v>6</v>
      </c>
      <c r="DF3157" s="10">
        <v>4</v>
      </c>
      <c r="DG3157" s="10">
        <v>4</v>
      </c>
      <c r="DH3157" s="10">
        <v>4</v>
      </c>
      <c r="DI3157" s="10">
        <v>4</v>
      </c>
      <c r="DJ3157" s="10">
        <v>4</v>
      </c>
      <c r="DK3157" s="10">
        <v>4</v>
      </c>
      <c r="DL3157" s="10">
        <v>4</v>
      </c>
      <c r="DM3157" s="9" t="s">
        <v>154</v>
      </c>
      <c r="DN3157" s="10">
        <v>1995</v>
      </c>
      <c r="DO3157" s="9">
        <f t="shared" si="10"/>
        <v>26</v>
      </c>
      <c r="DP3157" s="9" t="s">
        <v>155</v>
      </c>
      <c r="DQ3157" s="9" t="s">
        <v>202</v>
      </c>
      <c r="DR3157" s="9" t="s">
        <v>170</v>
      </c>
      <c r="DS3157" s="9" t="s">
        <v>137</v>
      </c>
      <c r="DT3157" s="9" t="s">
        <v>900</v>
      </c>
      <c r="DU3157" s="9" t="s">
        <v>223</v>
      </c>
      <c r="DV3157" s="9" t="str">
        <f>VLOOKUP(DU3157,Metadata!$B$2:$C$7,2,FALSE)</f>
        <v>3 - 6 years</v>
      </c>
    </row>
    <row r="3158" spans="1:126">
      <c r="A3158" s="13">
        <v>3157</v>
      </c>
      <c r="B3158" s="9" t="s">
        <v>135</v>
      </c>
      <c r="C3158" s="9" t="str">
        <f>VLOOKUP(B3158,Metadata!$M$2:$N$6,2,FALSE)</f>
        <v>Permanent Employee</v>
      </c>
      <c r="D3158" s="9" t="s">
        <v>159</v>
      </c>
      <c r="E3158" s="9" t="s">
        <v>137</v>
      </c>
      <c r="F3158" s="9" t="s">
        <v>138</v>
      </c>
      <c r="G3158" s="9" t="s">
        <v>312</v>
      </c>
      <c r="H3158" s="9" t="str">
        <f>IF(G3158="","",VLOOKUP(G3158,Metadata!$J$2:$K$22,2,FALSE))</f>
        <v>South</v>
      </c>
      <c r="I3158" s="9" t="s">
        <v>228</v>
      </c>
      <c r="J3158" s="9" t="str">
        <f>IF(I3158="","",VLOOKUP(I3158,Metadata!$P$2:$Q$43,2,FALSE))</f>
        <v>Europe</v>
      </c>
      <c r="K3158" s="9" t="str">
        <f t="shared" si="0"/>
        <v>International</v>
      </c>
      <c r="L3158" s="9" t="s">
        <v>137</v>
      </c>
      <c r="M3158" s="9" t="str">
        <f>IF(L3158="","",VLOOKUP(L3158,Metadata!$J$2:$K$22,2,FALSE))</f>
        <v/>
      </c>
      <c r="N3158" s="9" t="s">
        <v>141</v>
      </c>
      <c r="O3158" s="9" t="s">
        <v>137</v>
      </c>
      <c r="P3158" s="9" t="s">
        <v>191</v>
      </c>
      <c r="Q3158" s="10" t="str">
        <f t="shared" si="1"/>
        <v>Remote Job (full or flexible)</v>
      </c>
      <c r="R3158" s="10">
        <v>5</v>
      </c>
      <c r="S3158" s="9" t="s">
        <v>192</v>
      </c>
      <c r="T3158" s="9" t="s">
        <v>137</v>
      </c>
      <c r="U3158" s="9" t="str">
        <f>IF(S3158&lt;&gt;"",S3158,IF(T3158&lt;&gt;"",VLOOKUP(T3158,Metadata!$S$2:$T$228,2,FALSE),""))</f>
        <v>Back-End Developer</v>
      </c>
      <c r="V3158" s="9" t="s">
        <v>323</v>
      </c>
      <c r="W3158" s="9" t="s">
        <v>137</v>
      </c>
      <c r="X3158" s="9" t="s">
        <v>252</v>
      </c>
      <c r="Y3158" s="9" t="s">
        <v>137</v>
      </c>
      <c r="Z3158" s="9" t="s">
        <v>224</v>
      </c>
      <c r="AA3158" s="9" t="s">
        <v>137</v>
      </c>
      <c r="AB3158" s="9" t="s">
        <v>137</v>
      </c>
      <c r="AC3158" s="9" t="s">
        <v>147</v>
      </c>
      <c r="AD3158" s="9"/>
      <c r="AE3158" s="9"/>
      <c r="AF3158" s="9" t="s">
        <v>243</v>
      </c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 t="s">
        <v>257</v>
      </c>
      <c r="BP3158" s="9"/>
      <c r="BQ3158" s="9"/>
      <c r="BR3158" s="9"/>
      <c r="BS3158" s="9"/>
      <c r="BT3158" s="9"/>
      <c r="BU3158" s="9" t="s">
        <v>258</v>
      </c>
      <c r="BV3158" s="9"/>
      <c r="BW3158" s="9"/>
      <c r="BX3158" s="9"/>
      <c r="BY3158" s="9"/>
      <c r="BZ3158" s="9"/>
      <c r="CA3158" s="10"/>
      <c r="CB3158" s="10" t="str">
        <f t="shared" si="5"/>
        <v/>
      </c>
      <c r="CC3158" s="10"/>
      <c r="CD3158" s="9" t="str">
        <f t="shared" si="2"/>
        <v/>
      </c>
      <c r="CE3158" s="9" t="s">
        <v>232</v>
      </c>
      <c r="CF3158" s="9" t="s">
        <v>152</v>
      </c>
      <c r="CG3158" s="9">
        <f>IF(CF3158="","",VLOOKUP(CF3158,Metadata!$D$2:$H$20,2,FALSE))</f>
        <v>32500</v>
      </c>
      <c r="CH3158" s="9">
        <f>IF(CF3158="","",VLOOKUP(CF3158,Metadata!$D$2:$H$20,4,FALSE))</f>
        <v>30000</v>
      </c>
      <c r="CI3158" s="9">
        <f>IF(CF3158="","",VLOOKUP(CF3158,Metadata!$D$2:$H$20,5,FALSE))</f>
        <v>35000</v>
      </c>
      <c r="CJ3158" s="9">
        <f t="shared" si="3"/>
        <v>32500</v>
      </c>
      <c r="CK3158" s="9" t="s">
        <v>201</v>
      </c>
      <c r="CL3158" s="10">
        <v>4</v>
      </c>
      <c r="CM3158" s="10">
        <v>5</v>
      </c>
      <c r="CN3158" s="10">
        <v>7</v>
      </c>
      <c r="CO3158" s="10">
        <v>5</v>
      </c>
      <c r="CP3158" s="10">
        <v>7</v>
      </c>
      <c r="CQ3158" s="10">
        <v>6</v>
      </c>
      <c r="CR3158" s="10">
        <v>6</v>
      </c>
      <c r="CS3158" s="10">
        <v>6</v>
      </c>
      <c r="CT3158" s="10">
        <v>6</v>
      </c>
      <c r="CU3158" s="10">
        <v>6</v>
      </c>
      <c r="CV3158" s="10">
        <v>6</v>
      </c>
      <c r="CW3158" s="10">
        <v>6</v>
      </c>
      <c r="CX3158" s="10">
        <v>6</v>
      </c>
      <c r="CY3158" s="10">
        <v>4</v>
      </c>
      <c r="CZ3158" s="10">
        <v>6</v>
      </c>
      <c r="DA3158" s="10">
        <v>5</v>
      </c>
      <c r="DB3158" s="10">
        <v>3</v>
      </c>
      <c r="DC3158" s="10">
        <v>6</v>
      </c>
      <c r="DD3158" s="10">
        <v>4</v>
      </c>
      <c r="DE3158" s="10">
        <v>7</v>
      </c>
      <c r="DF3158" s="10">
        <v>5</v>
      </c>
      <c r="DG3158" s="10">
        <v>6</v>
      </c>
      <c r="DH3158" s="10">
        <v>5</v>
      </c>
      <c r="DI3158" s="10">
        <v>7</v>
      </c>
      <c r="DJ3158" s="10">
        <v>5</v>
      </c>
      <c r="DK3158" s="10">
        <v>6</v>
      </c>
      <c r="DL3158" s="10">
        <v>6</v>
      </c>
      <c r="DM3158" s="9" t="s">
        <v>154</v>
      </c>
      <c r="DN3158" s="10">
        <v>1992</v>
      </c>
      <c r="DO3158" s="9">
        <f t="shared" si="10"/>
        <v>29</v>
      </c>
      <c r="DP3158" s="9" t="s">
        <v>155</v>
      </c>
      <c r="DQ3158" s="9" t="s">
        <v>227</v>
      </c>
      <c r="DR3158" s="9" t="s">
        <v>137</v>
      </c>
      <c r="DS3158" s="9" t="s">
        <v>915</v>
      </c>
      <c r="DT3158" s="9" t="s">
        <v>900</v>
      </c>
      <c r="DU3158" s="9" t="s">
        <v>158</v>
      </c>
      <c r="DV3158" s="9" t="str">
        <f>VLOOKUP(DU3158,Metadata!$B$2:$C$7,2,FALSE)</f>
        <v>6+ years</v>
      </c>
    </row>
    <row r="3159" spans="1:126">
      <c r="A3159" s="13">
        <v>3158</v>
      </c>
      <c r="B3159" s="9" t="s">
        <v>135</v>
      </c>
      <c r="C3159" s="9" t="str">
        <f>VLOOKUP(B3159,Metadata!$M$2:$N$6,2,FALSE)</f>
        <v>Permanent Employee</v>
      </c>
      <c r="D3159" s="9" t="s">
        <v>159</v>
      </c>
      <c r="E3159" s="9" t="s">
        <v>137</v>
      </c>
      <c r="F3159" s="9" t="s">
        <v>138</v>
      </c>
      <c r="G3159" s="9" t="s">
        <v>354</v>
      </c>
      <c r="H3159" s="9" t="str">
        <f>IF(G3159="","",VLOOKUP(G3159,Metadata!$J$2:$K$22,2,FALSE))</f>
        <v>South</v>
      </c>
      <c r="I3159" s="9" t="s">
        <v>138</v>
      </c>
      <c r="J3159" s="9" t="str">
        <f>IF(I3159="","",VLOOKUP(I3159,Metadata!$P$2:$Q$43,2,FALSE))</f>
        <v>Europe</v>
      </c>
      <c r="K3159" s="9" t="str">
        <f t="shared" si="0"/>
        <v>Portugal</v>
      </c>
      <c r="L3159" s="9" t="s">
        <v>354</v>
      </c>
      <c r="M3159" s="9" t="str">
        <f>IF(L3159="","",VLOOKUP(L3159,Metadata!$J$2:$K$22,2,FALSE))</f>
        <v>South</v>
      </c>
      <c r="N3159" s="9" t="s">
        <v>205</v>
      </c>
      <c r="O3159" s="9" t="s">
        <v>137</v>
      </c>
      <c r="P3159" s="9" t="s">
        <v>137</v>
      </c>
      <c r="Q3159" s="10" t="str">
        <f t="shared" si="1"/>
        <v>Full Office Job</v>
      </c>
      <c r="R3159" s="10">
        <v>7</v>
      </c>
      <c r="S3159" s="9" t="s">
        <v>161</v>
      </c>
      <c r="T3159" s="9" t="s">
        <v>137</v>
      </c>
      <c r="U3159" s="9" t="str">
        <f>IF(S3159&lt;&gt;"",S3159,IF(T3159&lt;&gt;"",VLOOKUP(T3159,Metadata!$S$2:$T$228,2,FALSE),""))</f>
        <v>Full-Stack Developer</v>
      </c>
      <c r="V3159" s="9" t="s">
        <v>317</v>
      </c>
      <c r="W3159" s="9" t="s">
        <v>137</v>
      </c>
      <c r="X3159" s="9" t="s">
        <v>163</v>
      </c>
      <c r="Y3159" s="9" t="s">
        <v>137</v>
      </c>
      <c r="Z3159" s="9" t="s">
        <v>184</v>
      </c>
      <c r="AA3159" s="9" t="s">
        <v>137</v>
      </c>
      <c r="AB3159" s="9" t="s">
        <v>137</v>
      </c>
      <c r="AC3159" s="9" t="s">
        <v>147</v>
      </c>
      <c r="AD3159" s="9"/>
      <c r="AE3159" s="9" t="s">
        <v>194</v>
      </c>
      <c r="AF3159" s="9"/>
      <c r="AG3159" s="9" t="s">
        <v>166</v>
      </c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 t="s">
        <v>149</v>
      </c>
      <c r="AS3159" s="9"/>
      <c r="AT3159" s="9"/>
      <c r="AU3159" s="9"/>
      <c r="AV3159" s="9"/>
      <c r="AW3159" s="9"/>
      <c r="AX3159" s="9" t="s">
        <v>196</v>
      </c>
      <c r="AY3159" s="9"/>
      <c r="AZ3159" s="9"/>
      <c r="BA3159" s="9" t="s">
        <v>178</v>
      </c>
      <c r="BB3159" s="9"/>
      <c r="BC3159" s="9"/>
      <c r="BD3159" s="9"/>
      <c r="BE3159" s="9"/>
      <c r="BF3159" s="9"/>
      <c r="BG3159" s="9"/>
      <c r="BH3159" s="9"/>
      <c r="BI3159" s="9"/>
      <c r="BJ3159" s="9" t="s">
        <v>167</v>
      </c>
      <c r="BK3159" s="9" t="s">
        <v>198</v>
      </c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10"/>
      <c r="CB3159" s="10" t="str">
        <f t="shared" si="5"/>
        <v/>
      </c>
      <c r="CC3159" s="10"/>
      <c r="CD3159" s="9" t="str">
        <f t="shared" si="2"/>
        <v/>
      </c>
      <c r="CE3159" s="9" t="s">
        <v>168</v>
      </c>
      <c r="CF3159" s="9" t="s">
        <v>169</v>
      </c>
      <c r="CG3159" s="9">
        <f>IF(CF3159="","",VLOOKUP(CF3159,Metadata!$D$2:$H$20,2,FALSE))</f>
        <v>12500</v>
      </c>
      <c r="CH3159" s="9">
        <f>IF(CF3159="","",VLOOKUP(CF3159,Metadata!$D$2:$H$20,4,FALSE))</f>
        <v>0</v>
      </c>
      <c r="CI3159" s="9">
        <f>IF(CF3159="","",VLOOKUP(CF3159,Metadata!$D$2:$H$20,5,FALSE))</f>
        <v>15000</v>
      </c>
      <c r="CJ3159" s="9">
        <f t="shared" si="3"/>
        <v>12500</v>
      </c>
      <c r="CK3159" s="9" t="s">
        <v>153</v>
      </c>
      <c r="CL3159" s="10">
        <v>2</v>
      </c>
      <c r="CM3159" s="10">
        <v>4</v>
      </c>
      <c r="CN3159" s="10">
        <v>5</v>
      </c>
      <c r="CO3159" s="10">
        <v>5</v>
      </c>
      <c r="CP3159" s="10">
        <v>5</v>
      </c>
      <c r="CQ3159" s="10">
        <v>5</v>
      </c>
      <c r="CR3159" s="10">
        <v>5</v>
      </c>
      <c r="CS3159" s="10">
        <v>5</v>
      </c>
      <c r="CT3159" s="10">
        <v>5</v>
      </c>
      <c r="CU3159" s="10">
        <v>7</v>
      </c>
      <c r="CV3159" s="10">
        <v>5</v>
      </c>
      <c r="CW3159" s="10">
        <v>2</v>
      </c>
      <c r="CX3159" s="10">
        <v>6</v>
      </c>
      <c r="CY3159" s="10">
        <v>5</v>
      </c>
      <c r="CZ3159" s="10">
        <v>5</v>
      </c>
      <c r="DA3159" s="10">
        <v>2</v>
      </c>
      <c r="DB3159" s="10">
        <v>2</v>
      </c>
      <c r="DC3159" s="10">
        <v>5</v>
      </c>
      <c r="DD3159" s="10">
        <v>2</v>
      </c>
      <c r="DE3159" s="10">
        <v>5</v>
      </c>
      <c r="DF3159" s="10">
        <v>5</v>
      </c>
      <c r="DG3159" s="10">
        <v>5</v>
      </c>
      <c r="DH3159" s="10">
        <v>5</v>
      </c>
      <c r="DI3159" s="10">
        <v>5</v>
      </c>
      <c r="DJ3159" s="10">
        <v>5</v>
      </c>
      <c r="DK3159" s="10">
        <v>5</v>
      </c>
      <c r="DL3159" s="10">
        <v>5</v>
      </c>
      <c r="DM3159" s="9" t="s">
        <v>154</v>
      </c>
      <c r="DN3159" s="10">
        <v>1987</v>
      </c>
      <c r="DO3159" s="9">
        <f t="shared" si="10"/>
        <v>34</v>
      </c>
      <c r="DP3159" s="9" t="s">
        <v>155</v>
      </c>
      <c r="DQ3159" s="9" t="s">
        <v>156</v>
      </c>
      <c r="DR3159" s="9" t="s">
        <v>170</v>
      </c>
      <c r="DS3159" s="9" t="s">
        <v>137</v>
      </c>
      <c r="DT3159" s="9" t="s">
        <v>900</v>
      </c>
      <c r="DU3159" s="9" t="s">
        <v>158</v>
      </c>
      <c r="DV3159" s="9" t="str">
        <f>VLOOKUP(DU3159,Metadata!$B$2:$C$7,2,FALSE)</f>
        <v>6+ years</v>
      </c>
    </row>
    <row r="3160" spans="1:126">
      <c r="A3160" s="13">
        <v>3159</v>
      </c>
      <c r="B3160" s="9" t="s">
        <v>135</v>
      </c>
      <c r="C3160" s="9" t="str">
        <f>VLOOKUP(B3160,Metadata!$M$2:$N$6,2,FALSE)</f>
        <v>Permanent Employee</v>
      </c>
      <c r="D3160" s="9" t="s">
        <v>159</v>
      </c>
      <c r="E3160" s="9" t="s">
        <v>137</v>
      </c>
      <c r="F3160" s="9" t="s">
        <v>138</v>
      </c>
      <c r="G3160" s="9" t="s">
        <v>283</v>
      </c>
      <c r="H3160" s="9" t="str">
        <f>IF(G3160="","",VLOOKUP(G3160,Metadata!$J$2:$K$22,2,FALSE))</f>
        <v>Lisbon Metropolitan Area</v>
      </c>
      <c r="I3160" s="9" t="s">
        <v>138</v>
      </c>
      <c r="J3160" s="9" t="str">
        <f>IF(I3160="","",VLOOKUP(I3160,Metadata!$P$2:$Q$43,2,FALSE))</f>
        <v>Europe</v>
      </c>
      <c r="K3160" s="9" t="str">
        <f t="shared" si="0"/>
        <v>Portugal</v>
      </c>
      <c r="L3160" s="9" t="s">
        <v>140</v>
      </c>
      <c r="M3160" s="9" t="str">
        <f>IF(L3160="","",VLOOKUP(L3160,Metadata!$J$2:$K$22,2,FALSE))</f>
        <v>Lisbon Metropolitan Area</v>
      </c>
      <c r="N3160" s="9" t="s">
        <v>141</v>
      </c>
      <c r="O3160" s="9" t="s">
        <v>137</v>
      </c>
      <c r="P3160" s="9" t="s">
        <v>142</v>
      </c>
      <c r="Q3160" s="10" t="str">
        <f t="shared" si="1"/>
        <v>Full Office Job</v>
      </c>
      <c r="R3160" s="10">
        <v>7</v>
      </c>
      <c r="S3160" s="9" t="s">
        <v>192</v>
      </c>
      <c r="T3160" s="9" t="s">
        <v>137</v>
      </c>
      <c r="U3160" s="9" t="str">
        <f>IF(S3160&lt;&gt;"",S3160,IF(T3160&lt;&gt;"",VLOOKUP(T3160,Metadata!$S$2:$T$228,2,FALSE),""))</f>
        <v>Back-End Developer</v>
      </c>
      <c r="V3160" s="9" t="s">
        <v>144</v>
      </c>
      <c r="W3160" s="9" t="s">
        <v>137</v>
      </c>
      <c r="X3160" s="9" t="s">
        <v>163</v>
      </c>
      <c r="Y3160" s="9" t="s">
        <v>137</v>
      </c>
      <c r="Z3160" s="9" t="s">
        <v>184</v>
      </c>
      <c r="AA3160" s="9" t="s">
        <v>137</v>
      </c>
      <c r="AB3160" s="9" t="s">
        <v>137</v>
      </c>
      <c r="AC3160" s="9" t="s">
        <v>147</v>
      </c>
      <c r="AD3160" s="9"/>
      <c r="AE3160" s="9" t="s">
        <v>194</v>
      </c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 t="s">
        <v>149</v>
      </c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 t="s">
        <v>198</v>
      </c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10"/>
      <c r="CB3160" s="10" t="str">
        <f t="shared" si="5"/>
        <v/>
      </c>
      <c r="CC3160" s="10"/>
      <c r="CD3160" s="9" t="str">
        <f t="shared" si="2"/>
        <v/>
      </c>
      <c r="CE3160" s="9" t="s">
        <v>151</v>
      </c>
      <c r="CF3160" s="9" t="s">
        <v>152</v>
      </c>
      <c r="CG3160" s="9">
        <f>IF(CF3160="","",VLOOKUP(CF3160,Metadata!$D$2:$H$20,2,FALSE))</f>
        <v>32500</v>
      </c>
      <c r="CH3160" s="9">
        <f>IF(CF3160="","",VLOOKUP(CF3160,Metadata!$D$2:$H$20,4,FALSE))</f>
        <v>30000</v>
      </c>
      <c r="CI3160" s="9">
        <f>IF(CF3160="","",VLOOKUP(CF3160,Metadata!$D$2:$H$20,5,FALSE))</f>
        <v>35000</v>
      </c>
      <c r="CJ3160" s="9">
        <f t="shared" si="3"/>
        <v>32500</v>
      </c>
      <c r="CK3160" s="9" t="s">
        <v>153</v>
      </c>
      <c r="CL3160" s="10">
        <v>2</v>
      </c>
      <c r="CM3160" s="10">
        <v>3</v>
      </c>
      <c r="CN3160" s="10">
        <v>7</v>
      </c>
      <c r="CO3160" s="10">
        <v>6</v>
      </c>
      <c r="CP3160" s="10">
        <v>5</v>
      </c>
      <c r="CQ3160" s="10">
        <v>6</v>
      </c>
      <c r="CR3160" s="10">
        <v>7</v>
      </c>
      <c r="CS3160" s="10">
        <v>6</v>
      </c>
      <c r="CT3160" s="10">
        <v>6</v>
      </c>
      <c r="CU3160" s="10">
        <v>6</v>
      </c>
      <c r="CV3160" s="10">
        <v>5</v>
      </c>
      <c r="CW3160" s="10">
        <v>3</v>
      </c>
      <c r="CX3160" s="10">
        <v>6</v>
      </c>
      <c r="CY3160" s="10">
        <v>6</v>
      </c>
      <c r="CZ3160" s="10">
        <v>5</v>
      </c>
      <c r="DA3160" s="10">
        <v>3</v>
      </c>
      <c r="DB3160" s="10">
        <v>4</v>
      </c>
      <c r="DC3160" s="10">
        <v>7</v>
      </c>
      <c r="DD3160" s="10">
        <v>4</v>
      </c>
      <c r="DE3160" s="10">
        <v>4</v>
      </c>
      <c r="DF3160" s="10">
        <v>6</v>
      </c>
      <c r="DG3160" s="10">
        <v>7</v>
      </c>
      <c r="DH3160" s="10">
        <v>7</v>
      </c>
      <c r="DI3160" s="10">
        <v>7</v>
      </c>
      <c r="DJ3160" s="10">
        <v>6</v>
      </c>
      <c r="DK3160" s="10">
        <v>6</v>
      </c>
      <c r="DL3160" s="10">
        <v>7</v>
      </c>
      <c r="DM3160" s="9" t="s">
        <v>154</v>
      </c>
      <c r="DN3160" s="10">
        <v>1988</v>
      </c>
      <c r="DO3160" s="9">
        <f t="shared" si="10"/>
        <v>33</v>
      </c>
      <c r="DP3160" s="9" t="s">
        <v>155</v>
      </c>
      <c r="DQ3160" s="9" t="s">
        <v>156</v>
      </c>
      <c r="DR3160" s="9" t="s">
        <v>137</v>
      </c>
      <c r="DS3160" s="9" t="s">
        <v>916</v>
      </c>
      <c r="DT3160" s="9" t="s">
        <v>900</v>
      </c>
      <c r="DU3160" s="9" t="s">
        <v>158</v>
      </c>
      <c r="DV3160" s="9" t="str">
        <f>VLOOKUP(DU3160,Metadata!$B$2:$C$7,2,FALSE)</f>
        <v>6+ years</v>
      </c>
    </row>
    <row r="3161" spans="1:126">
      <c r="A3161" s="13">
        <v>3160</v>
      </c>
      <c r="B3161" s="9" t="s">
        <v>135</v>
      </c>
      <c r="C3161" s="9" t="str">
        <f>VLOOKUP(B3161,Metadata!$M$2:$N$6,2,FALSE)</f>
        <v>Permanent Employee</v>
      </c>
      <c r="D3161" s="9" t="s">
        <v>136</v>
      </c>
      <c r="E3161" s="9" t="s">
        <v>137</v>
      </c>
      <c r="F3161" s="9" t="s">
        <v>138</v>
      </c>
      <c r="G3161" s="9" t="s">
        <v>283</v>
      </c>
      <c r="H3161" s="9" t="str">
        <f>IF(G3161="","",VLOOKUP(G3161,Metadata!$J$2:$K$22,2,FALSE))</f>
        <v>Lisbon Metropolitan Area</v>
      </c>
      <c r="I3161" s="9" t="s">
        <v>138</v>
      </c>
      <c r="J3161" s="9" t="str">
        <f>IF(I3161="","",VLOOKUP(I3161,Metadata!$P$2:$Q$43,2,FALSE))</f>
        <v>Europe</v>
      </c>
      <c r="K3161" s="9" t="str">
        <f t="shared" si="0"/>
        <v>Portugal</v>
      </c>
      <c r="L3161" s="9" t="s">
        <v>140</v>
      </c>
      <c r="M3161" s="9" t="str">
        <f>IF(L3161="","",VLOOKUP(L3161,Metadata!$J$2:$K$22,2,FALSE))</f>
        <v>Lisbon Metropolitan Area</v>
      </c>
      <c r="N3161" s="9" t="s">
        <v>205</v>
      </c>
      <c r="O3161" s="9" t="s">
        <v>137</v>
      </c>
      <c r="P3161" s="9" t="s">
        <v>137</v>
      </c>
      <c r="Q3161" s="10" t="str">
        <f t="shared" si="1"/>
        <v>Full Office Job</v>
      </c>
      <c r="R3161" s="10">
        <v>5</v>
      </c>
      <c r="S3161" s="9" t="s">
        <v>137</v>
      </c>
      <c r="T3161" s="9" t="s">
        <v>871</v>
      </c>
      <c r="U3161" s="9" t="str">
        <f>IF(S3161&lt;&gt;"",S3161,IF(T3161&lt;&gt;"",VLOOKUP(T3161,Metadata!$S$2:$T$228,2,FALSE),""))</f>
        <v>Maintenance &amp; Support</v>
      </c>
      <c r="V3161" s="9" t="s">
        <v>400</v>
      </c>
      <c r="W3161" s="9" t="s">
        <v>137</v>
      </c>
      <c r="X3161" s="9" t="s">
        <v>145</v>
      </c>
      <c r="Y3161" s="9" t="s">
        <v>137</v>
      </c>
      <c r="Z3161" s="9" t="s">
        <v>218</v>
      </c>
      <c r="AA3161" s="9" t="s">
        <v>165</v>
      </c>
      <c r="AB3161" s="9" t="s">
        <v>137</v>
      </c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 t="s">
        <v>150</v>
      </c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 t="s">
        <v>150</v>
      </c>
      <c r="BZ3161" s="9" t="s">
        <v>137</v>
      </c>
      <c r="CA3161" s="10"/>
      <c r="CB3161" s="10" t="str">
        <f t="shared" si="5"/>
        <v/>
      </c>
      <c r="CC3161" s="10"/>
      <c r="CD3161" s="9" t="str">
        <f t="shared" si="2"/>
        <v/>
      </c>
      <c r="CE3161" s="9" t="s">
        <v>168</v>
      </c>
      <c r="CF3161" s="9" t="s">
        <v>225</v>
      </c>
      <c r="CG3161" s="9">
        <f>IF(CF3161="","",VLOOKUP(CF3161,Metadata!$D$2:$H$20,2,FALSE))</f>
        <v>22500</v>
      </c>
      <c r="CH3161" s="9">
        <f>IF(CF3161="","",VLOOKUP(CF3161,Metadata!$D$2:$H$20,4,FALSE))</f>
        <v>20000</v>
      </c>
      <c r="CI3161" s="9">
        <f>IF(CF3161="","",VLOOKUP(CF3161,Metadata!$D$2:$H$20,5,FALSE))</f>
        <v>25000</v>
      </c>
      <c r="CJ3161" s="9">
        <f t="shared" si="3"/>
        <v>22500</v>
      </c>
      <c r="CK3161" s="9" t="s">
        <v>366</v>
      </c>
      <c r="CL3161" s="10">
        <v>2</v>
      </c>
      <c r="CM3161" s="10">
        <v>5</v>
      </c>
      <c r="CN3161" s="10">
        <v>7</v>
      </c>
      <c r="CO3161" s="10">
        <v>7</v>
      </c>
      <c r="CP3161" s="10">
        <v>7</v>
      </c>
      <c r="CQ3161" s="10">
        <v>7</v>
      </c>
      <c r="CR3161" s="10">
        <v>5</v>
      </c>
      <c r="CS3161" s="10">
        <v>6</v>
      </c>
      <c r="CT3161" s="10">
        <v>7</v>
      </c>
      <c r="CU3161" s="10">
        <v>6</v>
      </c>
      <c r="CV3161" s="10">
        <v>5</v>
      </c>
      <c r="CW3161" s="10">
        <v>4</v>
      </c>
      <c r="CX3161" s="10">
        <v>7</v>
      </c>
      <c r="CY3161" s="10">
        <v>5</v>
      </c>
      <c r="CZ3161" s="10">
        <v>7</v>
      </c>
      <c r="DA3161" s="10">
        <v>7</v>
      </c>
      <c r="DB3161" s="10">
        <v>7</v>
      </c>
      <c r="DC3161" s="10">
        <v>7</v>
      </c>
      <c r="DD3161" s="10">
        <v>6</v>
      </c>
      <c r="DE3161" s="10">
        <v>5</v>
      </c>
      <c r="DF3161" s="10">
        <v>6</v>
      </c>
      <c r="DG3161" s="10">
        <v>6</v>
      </c>
      <c r="DH3161" s="10">
        <v>5</v>
      </c>
      <c r="DI3161" s="10">
        <v>2</v>
      </c>
      <c r="DJ3161" s="10">
        <v>4</v>
      </c>
      <c r="DK3161" s="10">
        <v>6</v>
      </c>
      <c r="DL3161" s="10">
        <v>2</v>
      </c>
      <c r="DM3161" s="9" t="s">
        <v>154</v>
      </c>
      <c r="DN3161" s="10">
        <v>1971</v>
      </c>
      <c r="DO3161" s="9">
        <f t="shared" si="10"/>
        <v>50</v>
      </c>
      <c r="DP3161" s="9" t="s">
        <v>222</v>
      </c>
      <c r="DQ3161" s="9" t="s">
        <v>210</v>
      </c>
      <c r="DR3161" s="9" t="s">
        <v>170</v>
      </c>
      <c r="DS3161" s="9" t="s">
        <v>137</v>
      </c>
      <c r="DT3161" s="9" t="s">
        <v>900</v>
      </c>
      <c r="DU3161" s="9" t="s">
        <v>158</v>
      </c>
      <c r="DV3161" s="9" t="str">
        <f>VLOOKUP(DU3161,Metadata!$B$2:$C$7,2,FALSE)</f>
        <v>6+ years</v>
      </c>
    </row>
    <row r="3162" spans="1:126">
      <c r="A3162" s="13">
        <v>3161</v>
      </c>
      <c r="B3162" s="9" t="s">
        <v>171</v>
      </c>
      <c r="C3162" s="9" t="str">
        <f>VLOOKUP(B3162,Metadata!$M$2:$N$6,2,FALSE)</f>
        <v>Contractor</v>
      </c>
      <c r="D3162" s="9" t="s">
        <v>137</v>
      </c>
      <c r="E3162" s="9" t="s">
        <v>136</v>
      </c>
      <c r="F3162" s="9" t="s">
        <v>138</v>
      </c>
      <c r="G3162" s="9" t="s">
        <v>213</v>
      </c>
      <c r="H3162" s="9" t="str">
        <f>IF(G3162="","",VLOOKUP(G3162,Metadata!$J$2:$K$22,2,FALSE))</f>
        <v>Centre</v>
      </c>
      <c r="I3162" s="9" t="s">
        <v>138</v>
      </c>
      <c r="J3162" s="9" t="str">
        <f>IF(I3162="","",VLOOKUP(I3162,Metadata!$P$2:$Q$43,2,FALSE))</f>
        <v>Europe</v>
      </c>
      <c r="K3162" s="9" t="str">
        <f t="shared" si="0"/>
        <v>Portugal</v>
      </c>
      <c r="L3162" s="9" t="s">
        <v>213</v>
      </c>
      <c r="M3162" s="9" t="str">
        <f>IF(L3162="","",VLOOKUP(L3162,Metadata!$J$2:$K$22,2,FALSE))</f>
        <v>Centre</v>
      </c>
      <c r="N3162" s="9" t="s">
        <v>141</v>
      </c>
      <c r="O3162" s="9" t="s">
        <v>137</v>
      </c>
      <c r="P3162" s="9" t="s">
        <v>191</v>
      </c>
      <c r="Q3162" s="10" t="str">
        <f t="shared" si="1"/>
        <v>Remote Job (full or flexible)</v>
      </c>
      <c r="R3162" s="10">
        <v>4</v>
      </c>
      <c r="S3162" s="9" t="s">
        <v>161</v>
      </c>
      <c r="T3162" s="9" t="s">
        <v>137</v>
      </c>
      <c r="U3162" s="9" t="str">
        <f>IF(S3162&lt;&gt;"",S3162,IF(T3162&lt;&gt;"",VLOOKUP(T3162,Metadata!$S$2:$T$228,2,FALSE),""))</f>
        <v>Full-Stack Developer</v>
      </c>
      <c r="V3162" s="9" t="s">
        <v>162</v>
      </c>
      <c r="W3162" s="9" t="s">
        <v>137</v>
      </c>
      <c r="X3162" s="9" t="s">
        <v>175</v>
      </c>
      <c r="Y3162" s="9" t="s">
        <v>137</v>
      </c>
      <c r="Z3162" s="9" t="s">
        <v>193</v>
      </c>
      <c r="AA3162" s="9" t="s">
        <v>165</v>
      </c>
      <c r="AB3162" s="9" t="s">
        <v>253</v>
      </c>
      <c r="AC3162" s="9"/>
      <c r="AD3162" s="9"/>
      <c r="AE3162" s="9"/>
      <c r="AF3162" s="9" t="s">
        <v>243</v>
      </c>
      <c r="AG3162" s="9"/>
      <c r="AH3162" s="9"/>
      <c r="AI3162" s="9"/>
      <c r="AJ3162" s="9" t="s">
        <v>185</v>
      </c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 t="s">
        <v>178</v>
      </c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 t="s">
        <v>186</v>
      </c>
      <c r="BO3162" s="9"/>
      <c r="BP3162" s="9"/>
      <c r="BQ3162" s="9"/>
      <c r="BR3162" s="9" t="s">
        <v>247</v>
      </c>
      <c r="BS3162" s="9" t="s">
        <v>200</v>
      </c>
      <c r="BT3162" s="9"/>
      <c r="BU3162" s="9"/>
      <c r="BV3162" s="9"/>
      <c r="BW3162" s="9"/>
      <c r="BX3162" s="9"/>
      <c r="BY3162" s="9"/>
      <c r="BZ3162" s="9"/>
      <c r="CA3162" s="10">
        <v>12</v>
      </c>
      <c r="CB3162" s="10" t="str">
        <f t="shared" si="5"/>
        <v>7 to 12 months</v>
      </c>
      <c r="CC3162" s="10">
        <v>8</v>
      </c>
      <c r="CD3162" s="9">
        <f t="shared" si="2"/>
        <v>12800</v>
      </c>
      <c r="CE3162" s="9" t="s">
        <v>137</v>
      </c>
      <c r="CF3162" s="9" t="s">
        <v>137</v>
      </c>
      <c r="CG3162" s="9" t="str">
        <f>IF(CF3162="","",VLOOKUP(CF3162,Metadata!$D$2:$H$20,2,FALSE))</f>
        <v/>
      </c>
      <c r="CH3162" s="9" t="str">
        <f>IF(CF3162="","",VLOOKUP(CF3162,Metadata!$D$2:$H$20,4,FALSE))</f>
        <v/>
      </c>
      <c r="CI3162" s="9" t="str">
        <f>IF(CF3162="","",VLOOKUP(CF3162,Metadata!$D$2:$H$20,5,FALSE))</f>
        <v/>
      </c>
      <c r="CJ3162" s="9">
        <f t="shared" si="3"/>
        <v>12800</v>
      </c>
      <c r="CK3162" s="9" t="s">
        <v>153</v>
      </c>
      <c r="CL3162" s="10">
        <v>7</v>
      </c>
      <c r="CM3162" s="10">
        <v>2</v>
      </c>
      <c r="CN3162" s="10">
        <v>7</v>
      </c>
      <c r="CO3162" s="10">
        <v>7</v>
      </c>
      <c r="CP3162" s="10">
        <v>7</v>
      </c>
      <c r="CQ3162" s="10">
        <v>7</v>
      </c>
      <c r="CR3162" s="10">
        <v>5</v>
      </c>
      <c r="CS3162" s="10">
        <v>6</v>
      </c>
      <c r="CT3162" s="10">
        <v>7</v>
      </c>
      <c r="CU3162" s="10">
        <v>7</v>
      </c>
      <c r="CV3162" s="10">
        <v>6</v>
      </c>
      <c r="CW3162" s="10">
        <v>5</v>
      </c>
      <c r="CX3162" s="10">
        <v>6</v>
      </c>
      <c r="CY3162" s="10">
        <v>6</v>
      </c>
      <c r="CZ3162" s="10">
        <v>6</v>
      </c>
      <c r="DA3162" s="10">
        <v>5</v>
      </c>
      <c r="DB3162" s="10">
        <v>5</v>
      </c>
      <c r="DC3162" s="10">
        <v>7</v>
      </c>
      <c r="DD3162" s="10">
        <v>5</v>
      </c>
      <c r="DE3162" s="10">
        <v>7</v>
      </c>
      <c r="DF3162" s="10">
        <v>6</v>
      </c>
      <c r="DG3162" s="10">
        <v>5</v>
      </c>
      <c r="DH3162" s="10">
        <v>5</v>
      </c>
      <c r="DI3162" s="10">
        <v>6</v>
      </c>
      <c r="DJ3162" s="10">
        <v>6</v>
      </c>
      <c r="DK3162" s="10">
        <v>7</v>
      </c>
      <c r="DL3162" s="10">
        <v>7</v>
      </c>
      <c r="DM3162" s="9" t="s">
        <v>154</v>
      </c>
      <c r="DN3162" s="10">
        <v>1995</v>
      </c>
      <c r="DO3162" s="9">
        <f t="shared" si="10"/>
        <v>26</v>
      </c>
      <c r="DP3162" s="9" t="s">
        <v>155</v>
      </c>
      <c r="DQ3162" s="9" t="s">
        <v>202</v>
      </c>
      <c r="DR3162" s="9" t="s">
        <v>342</v>
      </c>
      <c r="DS3162" s="9" t="s">
        <v>137</v>
      </c>
      <c r="DT3162" s="9" t="s">
        <v>900</v>
      </c>
      <c r="DU3162" s="9" t="s">
        <v>168</v>
      </c>
      <c r="DV3162" s="9" t="str">
        <f>VLOOKUP(DU3162,Metadata!$B$2:$C$7,2,FALSE)</f>
        <v>0 - 3 years</v>
      </c>
    </row>
    <row r="3163" spans="1:126">
      <c r="A3163" s="13">
        <v>3162</v>
      </c>
      <c r="B3163" s="9" t="s">
        <v>135</v>
      </c>
      <c r="C3163" s="9" t="str">
        <f>VLOOKUP(B3163,Metadata!$M$2:$N$6,2,FALSE)</f>
        <v>Permanent Employee</v>
      </c>
      <c r="D3163" s="9" t="s">
        <v>159</v>
      </c>
      <c r="E3163" s="9" t="s">
        <v>137</v>
      </c>
      <c r="F3163" s="9" t="s">
        <v>138</v>
      </c>
      <c r="G3163" s="9" t="s">
        <v>140</v>
      </c>
      <c r="H3163" s="9" t="str">
        <f>IF(G3163="","",VLOOKUP(G3163,Metadata!$J$2:$K$22,2,FALSE))</f>
        <v>Lisbon Metropolitan Area</v>
      </c>
      <c r="I3163" s="9" t="s">
        <v>138</v>
      </c>
      <c r="J3163" s="9" t="str">
        <f>IF(I3163="","",VLOOKUP(I3163,Metadata!$P$2:$Q$43,2,FALSE))</f>
        <v>Europe</v>
      </c>
      <c r="K3163" s="9" t="str">
        <f t="shared" si="0"/>
        <v>Portugal</v>
      </c>
      <c r="L3163" s="9" t="s">
        <v>140</v>
      </c>
      <c r="M3163" s="9" t="str">
        <f>IF(L3163="","",VLOOKUP(L3163,Metadata!$J$2:$K$22,2,FALSE))</f>
        <v>Lisbon Metropolitan Area</v>
      </c>
      <c r="N3163" s="9" t="s">
        <v>214</v>
      </c>
      <c r="O3163" s="9" t="s">
        <v>215</v>
      </c>
      <c r="P3163" s="9" t="s">
        <v>191</v>
      </c>
      <c r="Q3163" s="10" t="str">
        <f t="shared" si="1"/>
        <v>Remote Job (full or flexible)</v>
      </c>
      <c r="R3163" s="10">
        <v>6</v>
      </c>
      <c r="S3163" s="9" t="s">
        <v>137</v>
      </c>
      <c r="T3163" s="9" t="s">
        <v>917</v>
      </c>
      <c r="U3163" s="9" t="str">
        <f>IF(S3163&lt;&gt;"",S3163,IF(T3163&lt;&gt;"",VLOOKUP(T3163,Metadata!$S$2:$T$228,2,FALSE),""))</f>
        <v>Maintenance &amp; Support</v>
      </c>
      <c r="V3163" s="9" t="s">
        <v>256</v>
      </c>
      <c r="W3163" s="9" t="s">
        <v>137</v>
      </c>
      <c r="X3163" s="9" t="s">
        <v>242</v>
      </c>
      <c r="Y3163" s="9" t="s">
        <v>137</v>
      </c>
      <c r="Z3163" s="9" t="s">
        <v>184</v>
      </c>
      <c r="AA3163" s="9" t="s">
        <v>137</v>
      </c>
      <c r="AB3163" s="9" t="s">
        <v>137</v>
      </c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 t="s">
        <v>178</v>
      </c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 t="s">
        <v>150</v>
      </c>
      <c r="BZ3163" s="9" t="s">
        <v>137</v>
      </c>
      <c r="CA3163" s="10"/>
      <c r="CB3163" s="10" t="str">
        <f t="shared" si="5"/>
        <v/>
      </c>
      <c r="CC3163" s="10"/>
      <c r="CD3163" s="9" t="str">
        <f t="shared" si="2"/>
        <v/>
      </c>
      <c r="CE3163" s="9" t="s">
        <v>168</v>
      </c>
      <c r="CF3163" s="9" t="s">
        <v>254</v>
      </c>
      <c r="CG3163" s="9">
        <f>IF(CF3163="","",VLOOKUP(CF3163,Metadata!$D$2:$H$20,2,FALSE))</f>
        <v>37500</v>
      </c>
      <c r="CH3163" s="9">
        <f>IF(CF3163="","",VLOOKUP(CF3163,Metadata!$D$2:$H$20,4,FALSE))</f>
        <v>35000</v>
      </c>
      <c r="CI3163" s="9">
        <f>IF(CF3163="","",VLOOKUP(CF3163,Metadata!$D$2:$H$20,5,FALSE))</f>
        <v>40000</v>
      </c>
      <c r="CJ3163" s="9">
        <f t="shared" si="3"/>
        <v>37500</v>
      </c>
      <c r="CK3163" s="9" t="s">
        <v>189</v>
      </c>
      <c r="CL3163" s="10">
        <v>5</v>
      </c>
      <c r="CM3163" s="10">
        <v>4</v>
      </c>
      <c r="CN3163" s="10">
        <v>7</v>
      </c>
      <c r="CO3163" s="10">
        <v>7</v>
      </c>
      <c r="CP3163" s="10">
        <v>6</v>
      </c>
      <c r="CQ3163" s="10">
        <v>7</v>
      </c>
      <c r="CR3163" s="10">
        <v>6</v>
      </c>
      <c r="CS3163" s="10">
        <v>5</v>
      </c>
      <c r="CT3163" s="10">
        <v>6</v>
      </c>
      <c r="CU3163" s="10">
        <v>5</v>
      </c>
      <c r="CV3163" s="10">
        <v>6</v>
      </c>
      <c r="CW3163" s="10">
        <v>5</v>
      </c>
      <c r="CX3163" s="10">
        <v>6</v>
      </c>
      <c r="CY3163" s="10">
        <v>5</v>
      </c>
      <c r="CZ3163" s="10">
        <v>6</v>
      </c>
      <c r="DA3163" s="10">
        <v>6</v>
      </c>
      <c r="DB3163" s="10">
        <v>4</v>
      </c>
      <c r="DC3163" s="10">
        <v>6</v>
      </c>
      <c r="DD3163" s="10">
        <v>4</v>
      </c>
      <c r="DE3163" s="10">
        <v>7</v>
      </c>
      <c r="DF3163" s="10">
        <v>6</v>
      </c>
      <c r="DG3163" s="10">
        <v>6</v>
      </c>
      <c r="DH3163" s="10">
        <v>4</v>
      </c>
      <c r="DI3163" s="10">
        <v>4</v>
      </c>
      <c r="DJ3163" s="10">
        <v>4</v>
      </c>
      <c r="DK3163" s="10">
        <v>6</v>
      </c>
      <c r="DL3163" s="10">
        <v>4</v>
      </c>
      <c r="DM3163" s="9" t="s">
        <v>154</v>
      </c>
      <c r="DN3163" s="10">
        <v>1990</v>
      </c>
      <c r="DO3163" s="9">
        <f t="shared" si="10"/>
        <v>31</v>
      </c>
      <c r="DP3163" s="9" t="s">
        <v>222</v>
      </c>
      <c r="DQ3163" s="9" t="s">
        <v>202</v>
      </c>
      <c r="DR3163" s="9" t="s">
        <v>170</v>
      </c>
      <c r="DS3163" s="9" t="s">
        <v>137</v>
      </c>
      <c r="DT3163" s="9" t="s">
        <v>900</v>
      </c>
      <c r="DU3163" s="9" t="s">
        <v>203</v>
      </c>
      <c r="DV3163" s="9" t="str">
        <f>VLOOKUP(DU3163,Metadata!$B$2:$C$7,2,FALSE)</f>
        <v>6+ years</v>
      </c>
    </row>
    <row r="3164" spans="1:126">
      <c r="A3164" s="13">
        <v>3163</v>
      </c>
      <c r="B3164" s="9" t="s">
        <v>135</v>
      </c>
      <c r="C3164" s="9" t="str">
        <f>VLOOKUP(B3164,Metadata!$M$2:$N$6,2,FALSE)</f>
        <v>Permanent Employee</v>
      </c>
      <c r="D3164" s="9" t="s">
        <v>159</v>
      </c>
      <c r="E3164" s="9" t="s">
        <v>137</v>
      </c>
      <c r="F3164" s="9" t="s">
        <v>138</v>
      </c>
      <c r="G3164" s="9" t="s">
        <v>140</v>
      </c>
      <c r="H3164" s="9" t="str">
        <f>IF(G3164="","",VLOOKUP(G3164,Metadata!$J$2:$K$22,2,FALSE))</f>
        <v>Lisbon Metropolitan Area</v>
      </c>
      <c r="I3164" s="9" t="s">
        <v>138</v>
      </c>
      <c r="J3164" s="9" t="str">
        <f>IF(I3164="","",VLOOKUP(I3164,Metadata!$P$2:$Q$43,2,FALSE))</f>
        <v>Europe</v>
      </c>
      <c r="K3164" s="9" t="str">
        <f t="shared" si="0"/>
        <v>Portugal</v>
      </c>
      <c r="L3164" s="9" t="s">
        <v>140</v>
      </c>
      <c r="M3164" s="9" t="str">
        <f>IF(L3164="","",VLOOKUP(L3164,Metadata!$J$2:$K$22,2,FALSE))</f>
        <v>Lisbon Metropolitan Area</v>
      </c>
      <c r="N3164" s="9" t="s">
        <v>214</v>
      </c>
      <c r="O3164" s="9" t="s">
        <v>136</v>
      </c>
      <c r="P3164" s="9" t="s">
        <v>191</v>
      </c>
      <c r="Q3164" s="10" t="str">
        <f t="shared" si="1"/>
        <v>Remote Job (full or flexible)</v>
      </c>
      <c r="R3164" s="10">
        <v>7</v>
      </c>
      <c r="S3164" s="9" t="s">
        <v>338</v>
      </c>
      <c r="T3164" s="9" t="s">
        <v>137</v>
      </c>
      <c r="U3164" s="9" t="str">
        <f>IF(S3164&lt;&gt;"",S3164,IF(T3164&lt;&gt;"",VLOOKUP(T3164,Metadata!$S$2:$T$228,2,FALSE),""))</f>
        <v>Solutions Architect</v>
      </c>
      <c r="V3164" s="9" t="s">
        <v>276</v>
      </c>
      <c r="W3164" s="9" t="s">
        <v>137</v>
      </c>
      <c r="X3164" s="9" t="s">
        <v>163</v>
      </c>
      <c r="Y3164" s="9" t="s">
        <v>137</v>
      </c>
      <c r="Z3164" s="9" t="s">
        <v>193</v>
      </c>
      <c r="AA3164" s="9" t="s">
        <v>137</v>
      </c>
      <c r="AB3164" s="9" t="s">
        <v>137</v>
      </c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 t="s">
        <v>150</v>
      </c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 t="s">
        <v>150</v>
      </c>
      <c r="BZ3164" s="9" t="s">
        <v>137</v>
      </c>
      <c r="CA3164" s="10"/>
      <c r="CB3164" s="10" t="str">
        <f t="shared" si="5"/>
        <v/>
      </c>
      <c r="CC3164" s="10"/>
      <c r="CD3164" s="9" t="str">
        <f t="shared" si="2"/>
        <v/>
      </c>
      <c r="CE3164" s="9" t="s">
        <v>168</v>
      </c>
      <c r="CF3164" s="9" t="s">
        <v>225</v>
      </c>
      <c r="CG3164" s="9">
        <f>IF(CF3164="","",VLOOKUP(CF3164,Metadata!$D$2:$H$20,2,FALSE))</f>
        <v>22500</v>
      </c>
      <c r="CH3164" s="9">
        <f>IF(CF3164="","",VLOOKUP(CF3164,Metadata!$D$2:$H$20,4,FALSE))</f>
        <v>20000</v>
      </c>
      <c r="CI3164" s="9">
        <f>IF(CF3164="","",VLOOKUP(CF3164,Metadata!$D$2:$H$20,5,FALSE))</f>
        <v>25000</v>
      </c>
      <c r="CJ3164" s="9">
        <f t="shared" si="3"/>
        <v>22500</v>
      </c>
      <c r="CK3164" s="9" t="s">
        <v>180</v>
      </c>
      <c r="CL3164" s="10">
        <v>4</v>
      </c>
      <c r="CM3164" s="10">
        <v>5</v>
      </c>
      <c r="CN3164" s="10">
        <v>6</v>
      </c>
      <c r="CO3164" s="10">
        <v>6</v>
      </c>
      <c r="CP3164" s="10">
        <v>7</v>
      </c>
      <c r="CQ3164" s="10">
        <v>7</v>
      </c>
      <c r="CR3164" s="10">
        <v>5</v>
      </c>
      <c r="CS3164" s="10">
        <v>5</v>
      </c>
      <c r="CT3164" s="10">
        <v>7</v>
      </c>
      <c r="CU3164" s="10">
        <v>6</v>
      </c>
      <c r="CV3164" s="10">
        <v>5</v>
      </c>
      <c r="CW3164" s="10">
        <v>1</v>
      </c>
      <c r="CX3164" s="10">
        <v>3</v>
      </c>
      <c r="CY3164" s="10">
        <v>5</v>
      </c>
      <c r="CZ3164" s="10">
        <v>6</v>
      </c>
      <c r="DA3164" s="10">
        <v>6</v>
      </c>
      <c r="DB3164" s="10">
        <v>5</v>
      </c>
      <c r="DC3164" s="10">
        <v>5</v>
      </c>
      <c r="DD3164" s="10">
        <v>4</v>
      </c>
      <c r="DE3164" s="10">
        <v>6</v>
      </c>
      <c r="DF3164" s="10">
        <v>6</v>
      </c>
      <c r="DG3164" s="10">
        <v>5</v>
      </c>
      <c r="DH3164" s="10">
        <v>2</v>
      </c>
      <c r="DI3164" s="10">
        <v>7</v>
      </c>
      <c r="DJ3164" s="10">
        <v>4</v>
      </c>
      <c r="DK3164" s="10">
        <v>6</v>
      </c>
      <c r="DL3164" s="10">
        <v>4</v>
      </c>
      <c r="DM3164" s="9" t="s">
        <v>154</v>
      </c>
      <c r="DN3164" s="10">
        <v>1974</v>
      </c>
      <c r="DO3164" s="9">
        <f t="shared" si="10"/>
        <v>47</v>
      </c>
      <c r="DP3164" s="9" t="s">
        <v>155</v>
      </c>
      <c r="DQ3164" s="9" t="s">
        <v>202</v>
      </c>
      <c r="DR3164" s="9" t="s">
        <v>137</v>
      </c>
      <c r="DS3164" s="9" t="s">
        <v>918</v>
      </c>
      <c r="DT3164" s="9" t="s">
        <v>900</v>
      </c>
      <c r="DU3164" s="9" t="s">
        <v>158</v>
      </c>
      <c r="DV3164" s="9" t="str">
        <f>VLOOKUP(DU3164,Metadata!$B$2:$C$7,2,FALSE)</f>
        <v>6+ years</v>
      </c>
    </row>
    <row r="3165" spans="1:126">
      <c r="A3165" s="13">
        <v>3164</v>
      </c>
      <c r="B3165" s="9" t="s">
        <v>135</v>
      </c>
      <c r="C3165" s="9" t="str">
        <f>VLOOKUP(B3165,Metadata!$M$2:$N$6,2,FALSE)</f>
        <v>Permanent Employee</v>
      </c>
      <c r="D3165" s="9" t="s">
        <v>159</v>
      </c>
      <c r="E3165" s="9" t="s">
        <v>137</v>
      </c>
      <c r="F3165" s="9" t="s">
        <v>138</v>
      </c>
      <c r="G3165" s="9" t="s">
        <v>172</v>
      </c>
      <c r="H3165" s="9" t="str">
        <f>IF(G3165="","",VLOOKUP(G3165,Metadata!$J$2:$K$22,2,FALSE))</f>
        <v>Porto Metropolitan Area</v>
      </c>
      <c r="I3165" s="9" t="s">
        <v>406</v>
      </c>
      <c r="J3165" s="9" t="str">
        <f>IF(I3165="","",VLOOKUP(I3165,Metadata!$P$2:$Q$43,2,FALSE))</f>
        <v>Europe</v>
      </c>
      <c r="K3165" s="9" t="str">
        <f t="shared" si="0"/>
        <v>International</v>
      </c>
      <c r="L3165" s="9" t="s">
        <v>137</v>
      </c>
      <c r="M3165" s="9" t="str">
        <f>IF(L3165="","",VLOOKUP(L3165,Metadata!$J$2:$K$22,2,FALSE))</f>
        <v/>
      </c>
      <c r="N3165" s="9" t="s">
        <v>214</v>
      </c>
      <c r="O3165" s="9" t="s">
        <v>259</v>
      </c>
      <c r="P3165" s="9" t="s">
        <v>191</v>
      </c>
      <c r="Q3165" s="10" t="str">
        <f t="shared" si="1"/>
        <v>Remote Job (full or flexible)</v>
      </c>
      <c r="R3165" s="10">
        <v>6</v>
      </c>
      <c r="S3165" s="9" t="s">
        <v>161</v>
      </c>
      <c r="T3165" s="9" t="s">
        <v>137</v>
      </c>
      <c r="U3165" s="9" t="str">
        <f>IF(S3165&lt;&gt;"",S3165,IF(T3165&lt;&gt;"",VLOOKUP(T3165,Metadata!$S$2:$T$228,2,FALSE),""))</f>
        <v>Full-Stack Developer</v>
      </c>
      <c r="V3165" s="9" t="s">
        <v>317</v>
      </c>
      <c r="W3165" s="9" t="s">
        <v>137</v>
      </c>
      <c r="X3165" s="9" t="s">
        <v>163</v>
      </c>
      <c r="Y3165" s="9" t="s">
        <v>137</v>
      </c>
      <c r="Z3165" s="9" t="s">
        <v>262</v>
      </c>
      <c r="AA3165" s="9" t="s">
        <v>165</v>
      </c>
      <c r="AB3165" s="9" t="s">
        <v>137</v>
      </c>
      <c r="AC3165" s="9"/>
      <c r="AD3165" s="9"/>
      <c r="AE3165" s="9"/>
      <c r="AF3165" s="9"/>
      <c r="AG3165" s="9"/>
      <c r="AH3165" s="9"/>
      <c r="AI3165" s="9"/>
      <c r="AJ3165" s="9" t="s">
        <v>185</v>
      </c>
      <c r="AK3165" s="9"/>
      <c r="AL3165" s="9"/>
      <c r="AM3165" s="9"/>
      <c r="AN3165" s="9"/>
      <c r="AO3165" s="9"/>
      <c r="AP3165" s="9"/>
      <c r="AQ3165" s="9"/>
      <c r="AR3165" s="9"/>
      <c r="AS3165" s="9"/>
      <c r="AT3165" s="9" t="s">
        <v>324</v>
      </c>
      <c r="AU3165" s="9"/>
      <c r="AV3165" s="9"/>
      <c r="AW3165" s="9"/>
      <c r="AX3165" s="9"/>
      <c r="AY3165" s="9"/>
      <c r="AZ3165" s="9"/>
      <c r="BA3165" s="9" t="s">
        <v>178</v>
      </c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 t="s">
        <v>407</v>
      </c>
      <c r="CA3165" s="10"/>
      <c r="CB3165" s="10" t="str">
        <f t="shared" si="5"/>
        <v/>
      </c>
      <c r="CC3165" s="10"/>
      <c r="CD3165" s="9" t="str">
        <f t="shared" si="2"/>
        <v/>
      </c>
      <c r="CE3165" s="9" t="s">
        <v>168</v>
      </c>
      <c r="CF3165" s="9" t="s">
        <v>225</v>
      </c>
      <c r="CG3165" s="9">
        <f>IF(CF3165="","",VLOOKUP(CF3165,Metadata!$D$2:$H$20,2,FALSE))</f>
        <v>22500</v>
      </c>
      <c r="CH3165" s="9">
        <f>IF(CF3165="","",VLOOKUP(CF3165,Metadata!$D$2:$H$20,4,FALSE))</f>
        <v>20000</v>
      </c>
      <c r="CI3165" s="9">
        <f>IF(CF3165="","",VLOOKUP(CF3165,Metadata!$D$2:$H$20,5,FALSE))</f>
        <v>25000</v>
      </c>
      <c r="CJ3165" s="9">
        <f t="shared" si="3"/>
        <v>22500</v>
      </c>
      <c r="CK3165" s="9" t="s">
        <v>189</v>
      </c>
      <c r="CL3165" s="10">
        <v>3</v>
      </c>
      <c r="CM3165" s="10">
        <v>4</v>
      </c>
      <c r="CN3165" s="10">
        <v>7</v>
      </c>
      <c r="CO3165" s="10">
        <v>7</v>
      </c>
      <c r="CP3165" s="10">
        <v>5</v>
      </c>
      <c r="CQ3165" s="10">
        <v>5</v>
      </c>
      <c r="CR3165" s="10">
        <v>5</v>
      </c>
      <c r="CS3165" s="10">
        <v>7</v>
      </c>
      <c r="CT3165" s="10">
        <v>4</v>
      </c>
      <c r="CU3165" s="10">
        <v>3</v>
      </c>
      <c r="CV3165" s="10">
        <v>2</v>
      </c>
      <c r="CW3165" s="10">
        <v>4</v>
      </c>
      <c r="CX3165" s="10">
        <v>5</v>
      </c>
      <c r="CY3165" s="10">
        <v>1</v>
      </c>
      <c r="CZ3165" s="10">
        <v>1</v>
      </c>
      <c r="DA3165" s="10">
        <v>3</v>
      </c>
      <c r="DB3165" s="10">
        <v>3</v>
      </c>
      <c r="DC3165" s="10">
        <v>3</v>
      </c>
      <c r="DD3165" s="10">
        <v>3</v>
      </c>
      <c r="DE3165" s="10">
        <v>5</v>
      </c>
      <c r="DF3165" s="10">
        <v>4</v>
      </c>
      <c r="DG3165" s="10">
        <v>5</v>
      </c>
      <c r="DH3165" s="10">
        <v>4</v>
      </c>
      <c r="DI3165" s="10">
        <v>4</v>
      </c>
      <c r="DJ3165" s="10">
        <v>3</v>
      </c>
      <c r="DK3165" s="10">
        <v>4</v>
      </c>
      <c r="DL3165" s="10">
        <v>2</v>
      </c>
      <c r="DM3165" s="9" t="s">
        <v>154</v>
      </c>
      <c r="DN3165" s="10">
        <v>1997</v>
      </c>
      <c r="DO3165" s="9">
        <f t="shared" si="10"/>
        <v>24</v>
      </c>
      <c r="DP3165" s="9" t="s">
        <v>155</v>
      </c>
      <c r="DQ3165" s="9" t="s">
        <v>210</v>
      </c>
      <c r="DR3165" s="9" t="s">
        <v>170</v>
      </c>
      <c r="DS3165" s="9" t="s">
        <v>137</v>
      </c>
      <c r="DT3165" s="9" t="s">
        <v>900</v>
      </c>
      <c r="DU3165" s="9" t="s">
        <v>168</v>
      </c>
      <c r="DV3165" s="9" t="str">
        <f>VLOOKUP(DU3165,Metadata!$B$2:$C$7,2,FALSE)</f>
        <v>0 - 3 years</v>
      </c>
    </row>
    <row r="3166" spans="1:126">
      <c r="A3166" s="13">
        <v>3165</v>
      </c>
      <c r="B3166" s="9" t="s">
        <v>135</v>
      </c>
      <c r="C3166" s="9" t="str">
        <f>VLOOKUP(B3166,Metadata!$M$2:$N$6,2,FALSE)</f>
        <v>Permanent Employee</v>
      </c>
      <c r="D3166" s="9" t="s">
        <v>159</v>
      </c>
      <c r="E3166" s="9" t="s">
        <v>137</v>
      </c>
      <c r="F3166" s="9" t="s">
        <v>138</v>
      </c>
      <c r="G3166" s="9" t="s">
        <v>275</v>
      </c>
      <c r="H3166" s="9" t="str">
        <f>IF(G3166="","",VLOOKUP(G3166,Metadata!$J$2:$K$22,2,FALSE))</f>
        <v>Centre</v>
      </c>
      <c r="I3166" s="9" t="s">
        <v>138</v>
      </c>
      <c r="J3166" s="9" t="str">
        <f>IF(I3166="","",VLOOKUP(I3166,Metadata!$P$2:$Q$43,2,FALSE))</f>
        <v>Europe</v>
      </c>
      <c r="K3166" s="9" t="str">
        <f t="shared" si="0"/>
        <v>Portugal</v>
      </c>
      <c r="L3166" s="9" t="s">
        <v>140</v>
      </c>
      <c r="M3166" s="9" t="str">
        <f>IF(L3166="","",VLOOKUP(L3166,Metadata!$J$2:$K$22,2,FALSE))</f>
        <v>Lisbon Metropolitan Area</v>
      </c>
      <c r="N3166" s="9" t="s">
        <v>141</v>
      </c>
      <c r="O3166" s="9" t="s">
        <v>137</v>
      </c>
      <c r="P3166" s="9" t="s">
        <v>191</v>
      </c>
      <c r="Q3166" s="10" t="str">
        <f t="shared" si="1"/>
        <v>Remote Job (full or flexible)</v>
      </c>
      <c r="R3166" s="10">
        <v>7</v>
      </c>
      <c r="S3166" s="9" t="s">
        <v>161</v>
      </c>
      <c r="T3166" s="9" t="s">
        <v>137</v>
      </c>
      <c r="U3166" s="9" t="str">
        <f>IF(S3166&lt;&gt;"",S3166,IF(T3166&lt;&gt;"",VLOOKUP(T3166,Metadata!$S$2:$T$228,2,FALSE),""))</f>
        <v>Full-Stack Developer</v>
      </c>
      <c r="V3166" s="9" t="s">
        <v>162</v>
      </c>
      <c r="W3166" s="9" t="s">
        <v>137</v>
      </c>
      <c r="X3166" s="9" t="s">
        <v>163</v>
      </c>
      <c r="Y3166" s="9" t="s">
        <v>137</v>
      </c>
      <c r="Z3166" s="9" t="s">
        <v>262</v>
      </c>
      <c r="AA3166" s="9" t="s">
        <v>165</v>
      </c>
      <c r="AB3166" s="9" t="s">
        <v>137</v>
      </c>
      <c r="AC3166" s="9" t="s">
        <v>147</v>
      </c>
      <c r="AD3166" s="9"/>
      <c r="AE3166" s="9" t="s">
        <v>194</v>
      </c>
      <c r="AF3166" s="9"/>
      <c r="AG3166" s="9"/>
      <c r="AH3166" s="9"/>
      <c r="AI3166" s="9"/>
      <c r="AJ3166" s="9" t="s">
        <v>185</v>
      </c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 t="s">
        <v>178</v>
      </c>
      <c r="BB3166" s="9"/>
      <c r="BC3166" s="9"/>
      <c r="BD3166" s="9"/>
      <c r="BE3166" s="9"/>
      <c r="BF3166" s="9"/>
      <c r="BG3166" s="9"/>
      <c r="BH3166" s="9"/>
      <c r="BI3166" s="9"/>
      <c r="BJ3166" s="9" t="s">
        <v>167</v>
      </c>
      <c r="BK3166" s="9" t="s">
        <v>198</v>
      </c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10"/>
      <c r="CB3166" s="10" t="str">
        <f t="shared" si="5"/>
        <v/>
      </c>
      <c r="CC3166" s="10"/>
      <c r="CD3166" s="9" t="str">
        <f t="shared" si="2"/>
        <v/>
      </c>
      <c r="CE3166" s="9" t="s">
        <v>232</v>
      </c>
      <c r="CF3166" s="9" t="s">
        <v>225</v>
      </c>
      <c r="CG3166" s="9">
        <f>IF(CF3166="","",VLOOKUP(CF3166,Metadata!$D$2:$H$20,2,FALSE))</f>
        <v>22500</v>
      </c>
      <c r="CH3166" s="9">
        <f>IF(CF3166="","",VLOOKUP(CF3166,Metadata!$D$2:$H$20,4,FALSE))</f>
        <v>20000</v>
      </c>
      <c r="CI3166" s="9">
        <f>IF(CF3166="","",VLOOKUP(CF3166,Metadata!$D$2:$H$20,5,FALSE))</f>
        <v>25000</v>
      </c>
      <c r="CJ3166" s="9">
        <f t="shared" si="3"/>
        <v>22500</v>
      </c>
      <c r="CK3166" s="9" t="s">
        <v>221</v>
      </c>
      <c r="CL3166" s="10">
        <v>5</v>
      </c>
      <c r="CM3166" s="10">
        <v>1</v>
      </c>
      <c r="CN3166" s="10">
        <v>7</v>
      </c>
      <c r="CO3166" s="10">
        <v>4</v>
      </c>
      <c r="CP3166" s="10">
        <v>4</v>
      </c>
      <c r="CQ3166" s="10">
        <v>7</v>
      </c>
      <c r="CR3166" s="10">
        <v>7</v>
      </c>
      <c r="CS3166" s="10">
        <v>5</v>
      </c>
      <c r="CT3166" s="10">
        <v>7</v>
      </c>
      <c r="CU3166" s="10">
        <v>5</v>
      </c>
      <c r="CV3166" s="10">
        <v>5</v>
      </c>
      <c r="CW3166" s="10">
        <v>5</v>
      </c>
      <c r="CX3166" s="10">
        <v>7</v>
      </c>
      <c r="CY3166" s="10">
        <v>6</v>
      </c>
      <c r="CZ3166" s="10">
        <v>7</v>
      </c>
      <c r="DA3166" s="10">
        <v>1</v>
      </c>
      <c r="DB3166" s="10">
        <v>1</v>
      </c>
      <c r="DC3166" s="10">
        <v>7</v>
      </c>
      <c r="DD3166" s="10">
        <v>5</v>
      </c>
      <c r="DE3166" s="10">
        <v>5</v>
      </c>
      <c r="DF3166" s="10">
        <v>4</v>
      </c>
      <c r="DG3166" s="10">
        <v>7</v>
      </c>
      <c r="DH3166" s="10">
        <v>4</v>
      </c>
      <c r="DI3166" s="10">
        <v>4</v>
      </c>
      <c r="DJ3166" s="10">
        <v>4</v>
      </c>
      <c r="DK3166" s="10">
        <v>4</v>
      </c>
      <c r="DL3166" s="10">
        <v>7</v>
      </c>
      <c r="DM3166" s="9" t="s">
        <v>154</v>
      </c>
      <c r="DN3166" s="10">
        <v>1993</v>
      </c>
      <c r="DO3166" s="9">
        <f t="shared" si="10"/>
        <v>28</v>
      </c>
      <c r="DP3166" s="9" t="s">
        <v>222</v>
      </c>
      <c r="DQ3166" s="9" t="s">
        <v>202</v>
      </c>
      <c r="DR3166" s="9" t="s">
        <v>170</v>
      </c>
      <c r="DS3166" s="9" t="s">
        <v>137</v>
      </c>
      <c r="DT3166" s="9" t="s">
        <v>900</v>
      </c>
      <c r="DU3166" s="9" t="s">
        <v>223</v>
      </c>
      <c r="DV3166" s="9" t="str">
        <f>VLOOKUP(DU3166,Metadata!$B$2:$C$7,2,FALSE)</f>
        <v>3 - 6 years</v>
      </c>
    </row>
    <row r="3167" spans="1:126">
      <c r="A3167" s="13">
        <v>3166</v>
      </c>
      <c r="B3167" s="9" t="s">
        <v>135</v>
      </c>
      <c r="C3167" s="9" t="str">
        <f>VLOOKUP(B3167,Metadata!$M$2:$N$6,2,FALSE)</f>
        <v>Permanent Employee</v>
      </c>
      <c r="D3167" s="9" t="s">
        <v>159</v>
      </c>
      <c r="E3167" s="9" t="s">
        <v>137</v>
      </c>
      <c r="F3167" s="9" t="s">
        <v>138</v>
      </c>
      <c r="G3167" s="9" t="s">
        <v>172</v>
      </c>
      <c r="H3167" s="9" t="str">
        <f>IF(G3167="","",VLOOKUP(G3167,Metadata!$J$2:$K$22,2,FALSE))</f>
        <v>Porto Metropolitan Area</v>
      </c>
      <c r="I3167" s="9" t="s">
        <v>138</v>
      </c>
      <c r="J3167" s="9" t="str">
        <f>IF(I3167="","",VLOOKUP(I3167,Metadata!$P$2:$Q$43,2,FALSE))</f>
        <v>Europe</v>
      </c>
      <c r="K3167" s="9" t="str">
        <f t="shared" si="0"/>
        <v>Portugal</v>
      </c>
      <c r="L3167" s="9" t="s">
        <v>172</v>
      </c>
      <c r="M3167" s="9" t="str">
        <f>IF(L3167="","",VLOOKUP(L3167,Metadata!$J$2:$K$22,2,FALSE))</f>
        <v>Porto Metropolitan Area</v>
      </c>
      <c r="N3167" s="9" t="s">
        <v>141</v>
      </c>
      <c r="O3167" s="9" t="s">
        <v>137</v>
      </c>
      <c r="P3167" s="9" t="s">
        <v>142</v>
      </c>
      <c r="Q3167" s="10" t="str">
        <f t="shared" si="1"/>
        <v>Full Office Job</v>
      </c>
      <c r="R3167" s="10">
        <v>5</v>
      </c>
      <c r="S3167" s="9" t="s">
        <v>290</v>
      </c>
      <c r="T3167" s="9" t="s">
        <v>137</v>
      </c>
      <c r="U3167" s="9" t="str">
        <f>IF(S3167&lt;&gt;"",S3167,IF(T3167&lt;&gt;"",VLOOKUP(T3167,Metadata!$S$2:$T$228,2,FALSE),""))</f>
        <v>Quality Assurance/Testing</v>
      </c>
      <c r="V3167" s="9" t="s">
        <v>323</v>
      </c>
      <c r="W3167" s="9" t="s">
        <v>137</v>
      </c>
      <c r="X3167" s="9" t="s">
        <v>163</v>
      </c>
      <c r="Y3167" s="9" t="s">
        <v>137</v>
      </c>
      <c r="Z3167" s="9" t="s">
        <v>262</v>
      </c>
      <c r="AA3167" s="9" t="s">
        <v>137</v>
      </c>
      <c r="AB3167" s="9" t="s">
        <v>137</v>
      </c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 t="s">
        <v>178</v>
      </c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 t="s">
        <v>150</v>
      </c>
      <c r="BZ3167" s="9" t="s">
        <v>137</v>
      </c>
      <c r="CA3167" s="10"/>
      <c r="CB3167" s="10" t="str">
        <f t="shared" si="5"/>
        <v/>
      </c>
      <c r="CC3167" s="10"/>
      <c r="CD3167" s="9" t="str">
        <f t="shared" si="2"/>
        <v/>
      </c>
      <c r="CE3167" s="9" t="s">
        <v>151</v>
      </c>
      <c r="CF3167" s="9" t="s">
        <v>225</v>
      </c>
      <c r="CG3167" s="9">
        <f>IF(CF3167="","",VLOOKUP(CF3167,Metadata!$D$2:$H$20,2,FALSE))</f>
        <v>22500</v>
      </c>
      <c r="CH3167" s="9">
        <f>IF(CF3167="","",VLOOKUP(CF3167,Metadata!$D$2:$H$20,4,FALSE))</f>
        <v>20000</v>
      </c>
      <c r="CI3167" s="9">
        <f>IF(CF3167="","",VLOOKUP(CF3167,Metadata!$D$2:$H$20,5,FALSE))</f>
        <v>25000</v>
      </c>
      <c r="CJ3167" s="9">
        <f t="shared" si="3"/>
        <v>22500</v>
      </c>
      <c r="CK3167" s="9" t="s">
        <v>153</v>
      </c>
      <c r="CL3167" s="10">
        <v>5</v>
      </c>
      <c r="CM3167" s="10">
        <v>2</v>
      </c>
      <c r="CN3167" s="10">
        <v>7</v>
      </c>
      <c r="CO3167" s="10">
        <v>5</v>
      </c>
      <c r="CP3167" s="10">
        <v>5</v>
      </c>
      <c r="CQ3167" s="10">
        <v>7</v>
      </c>
      <c r="CR3167" s="10">
        <v>4</v>
      </c>
      <c r="CS3167" s="10">
        <v>6</v>
      </c>
      <c r="CT3167" s="10">
        <v>6</v>
      </c>
      <c r="CU3167" s="10">
        <v>6</v>
      </c>
      <c r="CV3167" s="10">
        <v>7</v>
      </c>
      <c r="CW3167" s="10">
        <v>4</v>
      </c>
      <c r="CX3167" s="10">
        <v>7</v>
      </c>
      <c r="CY3167" s="10">
        <v>6</v>
      </c>
      <c r="CZ3167" s="10">
        <v>5</v>
      </c>
      <c r="DA3167" s="10">
        <v>7</v>
      </c>
      <c r="DB3167" s="10">
        <v>5</v>
      </c>
      <c r="DC3167" s="10">
        <v>7</v>
      </c>
      <c r="DD3167" s="10">
        <v>5</v>
      </c>
      <c r="DE3167" s="10">
        <v>7</v>
      </c>
      <c r="DF3167" s="10">
        <v>7</v>
      </c>
      <c r="DG3167" s="10">
        <v>7</v>
      </c>
      <c r="DH3167" s="10">
        <v>5</v>
      </c>
      <c r="DI3167" s="10">
        <v>7</v>
      </c>
      <c r="DJ3167" s="10">
        <v>7</v>
      </c>
      <c r="DK3167" s="10">
        <v>7</v>
      </c>
      <c r="DL3167" s="10">
        <v>7</v>
      </c>
      <c r="DM3167" s="9" t="s">
        <v>154</v>
      </c>
      <c r="DN3167" s="10">
        <v>1990</v>
      </c>
      <c r="DO3167" s="9">
        <f t="shared" si="10"/>
        <v>31</v>
      </c>
      <c r="DP3167" s="9" t="s">
        <v>287</v>
      </c>
      <c r="DQ3167" s="9" t="s">
        <v>202</v>
      </c>
      <c r="DR3167" s="9" t="s">
        <v>157</v>
      </c>
      <c r="DS3167" s="9" t="s">
        <v>137</v>
      </c>
      <c r="DT3167" s="9" t="s">
        <v>900</v>
      </c>
      <c r="DU3167" s="9" t="s">
        <v>158</v>
      </c>
      <c r="DV3167" s="9" t="str">
        <f>VLOOKUP(DU3167,Metadata!$B$2:$C$7,2,FALSE)</f>
        <v>6+ years</v>
      </c>
    </row>
    <row r="3168" spans="1:126">
      <c r="A3168" s="13">
        <v>3167</v>
      </c>
      <c r="B3168" s="9" t="s">
        <v>135</v>
      </c>
      <c r="C3168" s="9" t="str">
        <f>VLOOKUP(B3168,Metadata!$M$2:$N$6,2,FALSE)</f>
        <v>Permanent Employee</v>
      </c>
      <c r="D3168" s="9" t="s">
        <v>159</v>
      </c>
      <c r="E3168" s="9" t="s">
        <v>137</v>
      </c>
      <c r="F3168" s="9" t="s">
        <v>138</v>
      </c>
      <c r="G3168" s="9" t="s">
        <v>140</v>
      </c>
      <c r="H3168" s="9" t="str">
        <f>IF(G3168="","",VLOOKUP(G3168,Metadata!$J$2:$K$22,2,FALSE))</f>
        <v>Lisbon Metropolitan Area</v>
      </c>
      <c r="I3168" s="9" t="s">
        <v>138</v>
      </c>
      <c r="J3168" s="9" t="str">
        <f>IF(I3168="","",VLOOKUP(I3168,Metadata!$P$2:$Q$43,2,FALSE))</f>
        <v>Europe</v>
      </c>
      <c r="K3168" s="9" t="str">
        <f t="shared" si="0"/>
        <v>Portugal</v>
      </c>
      <c r="L3168" s="9" t="s">
        <v>140</v>
      </c>
      <c r="M3168" s="9" t="str">
        <f>IF(L3168="","",VLOOKUP(L3168,Metadata!$J$2:$K$22,2,FALSE))</f>
        <v>Lisbon Metropolitan Area</v>
      </c>
      <c r="N3168" s="9" t="s">
        <v>141</v>
      </c>
      <c r="O3168" s="9" t="s">
        <v>137</v>
      </c>
      <c r="P3168" s="9" t="s">
        <v>142</v>
      </c>
      <c r="Q3168" s="10" t="str">
        <f t="shared" si="1"/>
        <v>Full Office Job</v>
      </c>
      <c r="R3168" s="10">
        <v>5</v>
      </c>
      <c r="S3168" s="9" t="s">
        <v>290</v>
      </c>
      <c r="T3168" s="9" t="s">
        <v>137</v>
      </c>
      <c r="U3168" s="9" t="str">
        <f>IF(S3168&lt;&gt;"",S3168,IF(T3168&lt;&gt;"",VLOOKUP(T3168,Metadata!$S$2:$T$228,2,FALSE),""))</f>
        <v>Quality Assurance/Testing</v>
      </c>
      <c r="V3168" s="9" t="s">
        <v>144</v>
      </c>
      <c r="W3168" s="9" t="s">
        <v>137</v>
      </c>
      <c r="X3168" s="9" t="s">
        <v>163</v>
      </c>
      <c r="Y3168" s="9" t="s">
        <v>137</v>
      </c>
      <c r="Z3168" s="9" t="s">
        <v>184</v>
      </c>
      <c r="AA3168" s="9" t="s">
        <v>137</v>
      </c>
      <c r="AB3168" s="9" t="s">
        <v>137</v>
      </c>
      <c r="AC3168" s="9" t="s">
        <v>147</v>
      </c>
      <c r="AD3168" s="9"/>
      <c r="AE3168" s="9" t="s">
        <v>194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 t="s">
        <v>150</v>
      </c>
      <c r="BZ3168" s="9" t="s">
        <v>137</v>
      </c>
      <c r="CA3168" s="10"/>
      <c r="CB3168" s="10" t="str">
        <f t="shared" si="5"/>
        <v/>
      </c>
      <c r="CC3168" s="10"/>
      <c r="CD3168" s="9" t="str">
        <f t="shared" si="2"/>
        <v/>
      </c>
      <c r="CE3168" s="9" t="s">
        <v>168</v>
      </c>
      <c r="CF3168" s="9" t="s">
        <v>220</v>
      </c>
      <c r="CG3168" s="9">
        <f>IF(CF3168="","",VLOOKUP(CF3168,Metadata!$D$2:$H$20,2,FALSE))</f>
        <v>27500</v>
      </c>
      <c r="CH3168" s="9">
        <f>IF(CF3168="","",VLOOKUP(CF3168,Metadata!$D$2:$H$20,4,FALSE))</f>
        <v>25000</v>
      </c>
      <c r="CI3168" s="9">
        <f>IF(CF3168="","",VLOOKUP(CF3168,Metadata!$D$2:$H$20,5,FALSE))</f>
        <v>30000</v>
      </c>
      <c r="CJ3168" s="9">
        <f t="shared" si="3"/>
        <v>27500</v>
      </c>
      <c r="CK3168" s="9" t="s">
        <v>153</v>
      </c>
      <c r="CL3168" s="10">
        <v>6</v>
      </c>
      <c r="CM3168" s="10">
        <v>1</v>
      </c>
      <c r="CN3168" s="10">
        <v>7</v>
      </c>
      <c r="CO3168" s="10">
        <v>5</v>
      </c>
      <c r="CP3168" s="10">
        <v>6</v>
      </c>
      <c r="CQ3168" s="10">
        <v>5</v>
      </c>
      <c r="CR3168" s="10">
        <v>5</v>
      </c>
      <c r="CS3168" s="10">
        <v>6</v>
      </c>
      <c r="CT3168" s="10">
        <v>5</v>
      </c>
      <c r="CU3168" s="10">
        <v>4</v>
      </c>
      <c r="CV3168" s="10">
        <v>5</v>
      </c>
      <c r="CW3168" s="10">
        <v>3</v>
      </c>
      <c r="CX3168" s="10">
        <v>5</v>
      </c>
      <c r="CY3168" s="10">
        <v>5</v>
      </c>
      <c r="CZ3168" s="10">
        <v>5</v>
      </c>
      <c r="DA3168" s="10">
        <v>4</v>
      </c>
      <c r="DB3168" s="10">
        <v>4</v>
      </c>
      <c r="DC3168" s="10">
        <v>5</v>
      </c>
      <c r="DD3168" s="10">
        <v>5</v>
      </c>
      <c r="DE3168" s="10">
        <v>6</v>
      </c>
      <c r="DF3168" s="10">
        <v>6</v>
      </c>
      <c r="DG3168" s="10">
        <v>5</v>
      </c>
      <c r="DH3168" s="10">
        <v>4</v>
      </c>
      <c r="DI3168" s="10">
        <v>4</v>
      </c>
      <c r="DJ3168" s="10">
        <v>3</v>
      </c>
      <c r="DK3168" s="10">
        <v>5</v>
      </c>
      <c r="DL3168" s="10">
        <v>4</v>
      </c>
      <c r="DM3168" s="9" t="s">
        <v>154</v>
      </c>
      <c r="DN3168" s="10">
        <v>1968</v>
      </c>
      <c r="DO3168" s="9">
        <f t="shared" si="10"/>
        <v>53</v>
      </c>
      <c r="DP3168" s="9" t="s">
        <v>222</v>
      </c>
      <c r="DQ3168" s="9" t="s">
        <v>210</v>
      </c>
      <c r="DR3168" s="9" t="s">
        <v>137</v>
      </c>
      <c r="DS3168" s="9" t="s">
        <v>919</v>
      </c>
      <c r="DT3168" s="9" t="s">
        <v>900</v>
      </c>
      <c r="DU3168" s="9" t="s">
        <v>158</v>
      </c>
      <c r="DV3168" s="9" t="str">
        <f>VLOOKUP(DU3168,Metadata!$B$2:$C$7,2,FALSE)</f>
        <v>6+ years</v>
      </c>
    </row>
    <row r="3169" spans="1:126">
      <c r="A3169" s="13">
        <v>3168</v>
      </c>
      <c r="B3169" s="9" t="s">
        <v>135</v>
      </c>
      <c r="C3169" s="9" t="str">
        <f>VLOOKUP(B3169,Metadata!$M$2:$N$6,2,FALSE)</f>
        <v>Permanent Employee</v>
      </c>
      <c r="D3169" s="9" t="s">
        <v>159</v>
      </c>
      <c r="E3169" s="9" t="s">
        <v>137</v>
      </c>
      <c r="F3169" s="9" t="s">
        <v>138</v>
      </c>
      <c r="G3169" s="9" t="s">
        <v>140</v>
      </c>
      <c r="H3169" s="9" t="str">
        <f>IF(G3169="","",VLOOKUP(G3169,Metadata!$J$2:$K$22,2,FALSE))</f>
        <v>Lisbon Metropolitan Area</v>
      </c>
      <c r="I3169" s="9" t="s">
        <v>138</v>
      </c>
      <c r="J3169" s="9" t="str">
        <f>IF(I3169="","",VLOOKUP(I3169,Metadata!$P$2:$Q$43,2,FALSE))</f>
        <v>Europe</v>
      </c>
      <c r="K3169" s="9" t="str">
        <f t="shared" si="0"/>
        <v>Portugal</v>
      </c>
      <c r="L3169" s="9" t="s">
        <v>140</v>
      </c>
      <c r="M3169" s="9" t="str">
        <f>IF(L3169="","",VLOOKUP(L3169,Metadata!$J$2:$K$22,2,FALSE))</f>
        <v>Lisbon Metropolitan Area</v>
      </c>
      <c r="N3169" s="9" t="s">
        <v>205</v>
      </c>
      <c r="O3169" s="9" t="s">
        <v>137</v>
      </c>
      <c r="P3169" s="9" t="s">
        <v>137</v>
      </c>
      <c r="Q3169" s="10" t="str">
        <f t="shared" si="1"/>
        <v>Full Office Job</v>
      </c>
      <c r="R3169" s="10">
        <v>5</v>
      </c>
      <c r="S3169" s="9" t="s">
        <v>332</v>
      </c>
      <c r="T3169" s="9" t="s">
        <v>137</v>
      </c>
      <c r="U3169" s="9" t="str">
        <f>IF(S3169&lt;&gt;"",S3169,IF(T3169&lt;&gt;"",VLOOKUP(T3169,Metadata!$S$2:$T$228,2,FALSE),""))</f>
        <v>UX/UI Designer</v>
      </c>
      <c r="V3169" s="9" t="s">
        <v>234</v>
      </c>
      <c r="W3169" s="9" t="s">
        <v>137</v>
      </c>
      <c r="X3169" s="9" t="s">
        <v>145</v>
      </c>
      <c r="Y3169" s="9" t="s">
        <v>137</v>
      </c>
      <c r="Z3169" s="9" t="s">
        <v>224</v>
      </c>
      <c r="AA3169" s="9" t="s">
        <v>137</v>
      </c>
      <c r="AB3169" s="9" t="s">
        <v>137</v>
      </c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 t="s">
        <v>178</v>
      </c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 t="s">
        <v>150</v>
      </c>
      <c r="BZ3169" s="9" t="s">
        <v>137</v>
      </c>
      <c r="CA3169" s="10"/>
      <c r="CB3169" s="10" t="str">
        <f t="shared" si="5"/>
        <v/>
      </c>
      <c r="CC3169" s="10"/>
      <c r="CD3169" s="9" t="str">
        <f t="shared" si="2"/>
        <v/>
      </c>
      <c r="CE3169" s="9" t="s">
        <v>168</v>
      </c>
      <c r="CF3169" s="9" t="s">
        <v>152</v>
      </c>
      <c r="CG3169" s="9">
        <f>IF(CF3169="","",VLOOKUP(CF3169,Metadata!$D$2:$H$20,2,FALSE))</f>
        <v>32500</v>
      </c>
      <c r="CH3169" s="9">
        <f>IF(CF3169="","",VLOOKUP(CF3169,Metadata!$D$2:$H$20,4,FALSE))</f>
        <v>30000</v>
      </c>
      <c r="CI3169" s="9">
        <f>IF(CF3169="","",VLOOKUP(CF3169,Metadata!$D$2:$H$20,5,FALSE))</f>
        <v>35000</v>
      </c>
      <c r="CJ3169" s="9">
        <f t="shared" si="3"/>
        <v>32500</v>
      </c>
      <c r="CK3169" s="9" t="s">
        <v>153</v>
      </c>
      <c r="CL3169" s="10">
        <v>7</v>
      </c>
      <c r="CM3169" s="10">
        <v>3</v>
      </c>
      <c r="CN3169" s="10">
        <v>7</v>
      </c>
      <c r="CO3169" s="10">
        <v>6</v>
      </c>
      <c r="CP3169" s="10">
        <v>6</v>
      </c>
      <c r="CQ3169" s="10">
        <v>7</v>
      </c>
      <c r="CR3169" s="10">
        <v>4</v>
      </c>
      <c r="CS3169" s="10">
        <v>7</v>
      </c>
      <c r="CT3169" s="10">
        <v>7</v>
      </c>
      <c r="CU3169" s="10">
        <v>4</v>
      </c>
      <c r="CV3169" s="10">
        <v>5</v>
      </c>
      <c r="CW3169" s="10">
        <v>4</v>
      </c>
      <c r="CX3169" s="10">
        <v>5</v>
      </c>
      <c r="CY3169" s="10">
        <v>7</v>
      </c>
      <c r="CZ3169" s="10">
        <v>7</v>
      </c>
      <c r="DA3169" s="10">
        <v>5</v>
      </c>
      <c r="DB3169" s="10">
        <v>2</v>
      </c>
      <c r="DC3169" s="10">
        <v>6</v>
      </c>
      <c r="DD3169" s="10">
        <v>3</v>
      </c>
      <c r="DE3169" s="10">
        <v>7</v>
      </c>
      <c r="DF3169" s="10">
        <v>5</v>
      </c>
      <c r="DG3169" s="10">
        <v>6</v>
      </c>
      <c r="DH3169" s="10">
        <v>4</v>
      </c>
      <c r="DI3169" s="10">
        <v>7</v>
      </c>
      <c r="DJ3169" s="10">
        <v>4</v>
      </c>
      <c r="DK3169" s="10">
        <v>4</v>
      </c>
      <c r="DL3169" s="10">
        <v>4</v>
      </c>
      <c r="DM3169" s="9" t="s">
        <v>154</v>
      </c>
      <c r="DN3169" s="10">
        <v>1987</v>
      </c>
      <c r="DO3169" s="9">
        <f t="shared" si="10"/>
        <v>34</v>
      </c>
      <c r="DP3169" s="9" t="s">
        <v>155</v>
      </c>
      <c r="DQ3169" s="9" t="s">
        <v>156</v>
      </c>
      <c r="DR3169" s="9" t="s">
        <v>157</v>
      </c>
      <c r="DS3169" s="9" t="s">
        <v>137</v>
      </c>
      <c r="DT3169" s="9" t="s">
        <v>900</v>
      </c>
      <c r="DU3169" s="9" t="s">
        <v>158</v>
      </c>
      <c r="DV3169" s="9" t="str">
        <f>VLOOKUP(DU3169,Metadata!$B$2:$C$7,2,FALSE)</f>
        <v>6+ years</v>
      </c>
    </row>
    <row r="3170" spans="1:126">
      <c r="A3170" s="13">
        <v>3169</v>
      </c>
      <c r="B3170" s="9" t="s">
        <v>135</v>
      </c>
      <c r="C3170" s="9" t="str">
        <f>VLOOKUP(B3170,Metadata!$M$2:$N$6,2,FALSE)</f>
        <v>Permanent Employee</v>
      </c>
      <c r="D3170" s="9" t="s">
        <v>159</v>
      </c>
      <c r="E3170" s="9" t="s">
        <v>137</v>
      </c>
      <c r="F3170" s="9" t="s">
        <v>138</v>
      </c>
      <c r="G3170" s="9" t="s">
        <v>172</v>
      </c>
      <c r="H3170" s="9" t="str">
        <f>IF(G3170="","",VLOOKUP(G3170,Metadata!$J$2:$K$22,2,FALSE))</f>
        <v>Porto Metropolitan Area</v>
      </c>
      <c r="I3170" s="9" t="s">
        <v>138</v>
      </c>
      <c r="J3170" s="9" t="str">
        <f>IF(I3170="","",VLOOKUP(I3170,Metadata!$P$2:$Q$43,2,FALSE))</f>
        <v>Europe</v>
      </c>
      <c r="K3170" s="9" t="str">
        <f t="shared" si="0"/>
        <v>Portugal</v>
      </c>
      <c r="L3170" s="9" t="s">
        <v>172</v>
      </c>
      <c r="M3170" s="9" t="str">
        <f>IF(L3170="","",VLOOKUP(L3170,Metadata!$J$2:$K$22,2,FALSE))</f>
        <v>Porto Metropolitan Area</v>
      </c>
      <c r="N3170" s="9" t="s">
        <v>141</v>
      </c>
      <c r="O3170" s="9" t="s">
        <v>137</v>
      </c>
      <c r="P3170" s="9" t="s">
        <v>191</v>
      </c>
      <c r="Q3170" s="10" t="str">
        <f t="shared" si="1"/>
        <v>Remote Job (full or flexible)</v>
      </c>
      <c r="R3170" s="10">
        <v>7</v>
      </c>
      <c r="S3170" s="9" t="s">
        <v>143</v>
      </c>
      <c r="T3170" s="9" t="s">
        <v>137</v>
      </c>
      <c r="U3170" s="9" t="str">
        <f>IF(S3170&lt;&gt;"",S3170,IF(T3170&lt;&gt;"",VLOOKUP(T3170,Metadata!$S$2:$T$228,2,FALSE),""))</f>
        <v>Technical Team Leader</v>
      </c>
      <c r="V3170" s="9" t="s">
        <v>256</v>
      </c>
      <c r="W3170" s="9" t="s">
        <v>137</v>
      </c>
      <c r="X3170" s="9" t="s">
        <v>175</v>
      </c>
      <c r="Y3170" s="9" t="s">
        <v>137</v>
      </c>
      <c r="Z3170" s="9" t="s">
        <v>262</v>
      </c>
      <c r="AA3170" s="9" t="s">
        <v>137</v>
      </c>
      <c r="AB3170" s="9" t="s">
        <v>137</v>
      </c>
      <c r="AC3170" s="9"/>
      <c r="AD3170" s="9"/>
      <c r="AE3170" s="9"/>
      <c r="AF3170" s="9"/>
      <c r="AG3170" s="9" t="s">
        <v>166</v>
      </c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 t="s">
        <v>179</v>
      </c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10"/>
      <c r="CB3170" s="10" t="str">
        <f t="shared" si="5"/>
        <v/>
      </c>
      <c r="CC3170" s="10"/>
      <c r="CD3170" s="9" t="str">
        <f t="shared" si="2"/>
        <v/>
      </c>
      <c r="CE3170" s="9" t="s">
        <v>168</v>
      </c>
      <c r="CF3170" s="9" t="s">
        <v>152</v>
      </c>
      <c r="CG3170" s="9">
        <f>IF(CF3170="","",VLOOKUP(CF3170,Metadata!$D$2:$H$20,2,FALSE))</f>
        <v>32500</v>
      </c>
      <c r="CH3170" s="9">
        <f>IF(CF3170="","",VLOOKUP(CF3170,Metadata!$D$2:$H$20,4,FALSE))</f>
        <v>30000</v>
      </c>
      <c r="CI3170" s="9">
        <f>IF(CF3170="","",VLOOKUP(CF3170,Metadata!$D$2:$H$20,5,FALSE))</f>
        <v>35000</v>
      </c>
      <c r="CJ3170" s="9">
        <f t="shared" si="3"/>
        <v>32500</v>
      </c>
      <c r="CK3170" s="9" t="s">
        <v>221</v>
      </c>
      <c r="CL3170" s="10">
        <v>5</v>
      </c>
      <c r="CM3170" s="10">
        <v>1</v>
      </c>
      <c r="CN3170" s="10">
        <v>7</v>
      </c>
      <c r="CO3170" s="10">
        <v>7</v>
      </c>
      <c r="CP3170" s="10">
        <v>5</v>
      </c>
      <c r="CQ3170" s="10">
        <v>7</v>
      </c>
      <c r="CR3170" s="10">
        <v>7</v>
      </c>
      <c r="CS3170" s="10">
        <v>7</v>
      </c>
      <c r="CT3170" s="10">
        <v>7</v>
      </c>
      <c r="CU3170" s="10">
        <v>6</v>
      </c>
      <c r="CV3170" s="10">
        <v>4</v>
      </c>
      <c r="CW3170" s="10">
        <v>1</v>
      </c>
      <c r="CX3170" s="10">
        <v>7</v>
      </c>
      <c r="CY3170" s="10">
        <v>5</v>
      </c>
      <c r="CZ3170" s="10">
        <v>7</v>
      </c>
      <c r="DA3170" s="10">
        <v>7</v>
      </c>
      <c r="DB3170" s="10">
        <v>5</v>
      </c>
      <c r="DC3170" s="10">
        <v>5</v>
      </c>
      <c r="DD3170" s="10">
        <v>4</v>
      </c>
      <c r="DE3170" s="10">
        <v>7</v>
      </c>
      <c r="DF3170" s="10">
        <v>7</v>
      </c>
      <c r="DG3170" s="10">
        <v>7</v>
      </c>
      <c r="DH3170" s="10">
        <v>5</v>
      </c>
      <c r="DI3170" s="10">
        <v>7</v>
      </c>
      <c r="DJ3170" s="10">
        <v>5</v>
      </c>
      <c r="DK3170" s="10">
        <v>5</v>
      </c>
      <c r="DL3170" s="10">
        <v>6</v>
      </c>
      <c r="DM3170" s="9" t="s">
        <v>154</v>
      </c>
      <c r="DN3170" s="10">
        <v>1990</v>
      </c>
      <c r="DO3170" s="9">
        <f t="shared" si="10"/>
        <v>31</v>
      </c>
      <c r="DP3170" s="9" t="s">
        <v>155</v>
      </c>
      <c r="DQ3170" s="9" t="s">
        <v>156</v>
      </c>
      <c r="DR3170" s="9" t="s">
        <v>170</v>
      </c>
      <c r="DS3170" s="9" t="s">
        <v>137</v>
      </c>
      <c r="DT3170" s="9" t="s">
        <v>900</v>
      </c>
      <c r="DU3170" s="9" t="s">
        <v>158</v>
      </c>
      <c r="DV3170" s="9" t="str">
        <f>VLOOKUP(DU3170,Metadata!$B$2:$C$7,2,FALSE)</f>
        <v>6+ years</v>
      </c>
    </row>
    <row r="3171" spans="1:126">
      <c r="A3171" s="13">
        <v>3170</v>
      </c>
      <c r="B3171" s="9" t="s">
        <v>135</v>
      </c>
      <c r="C3171" s="9" t="str">
        <f>VLOOKUP(B3171,Metadata!$M$2:$N$6,2,FALSE)</f>
        <v>Permanent Employee</v>
      </c>
      <c r="D3171" s="9" t="s">
        <v>136</v>
      </c>
      <c r="E3171" s="9" t="s">
        <v>137</v>
      </c>
      <c r="F3171" s="9" t="s">
        <v>138</v>
      </c>
      <c r="G3171" s="9" t="s">
        <v>140</v>
      </c>
      <c r="H3171" s="9" t="str">
        <f>IF(G3171="","",VLOOKUP(G3171,Metadata!$J$2:$K$22,2,FALSE))</f>
        <v>Lisbon Metropolitan Area</v>
      </c>
      <c r="I3171" s="9" t="s">
        <v>138</v>
      </c>
      <c r="J3171" s="9" t="str">
        <f>IF(I3171="","",VLOOKUP(I3171,Metadata!$P$2:$Q$43,2,FALSE))</f>
        <v>Europe</v>
      </c>
      <c r="K3171" s="9" t="str">
        <f t="shared" si="0"/>
        <v>Portugal</v>
      </c>
      <c r="L3171" s="9" t="s">
        <v>140</v>
      </c>
      <c r="M3171" s="9" t="str">
        <f>IF(L3171="","",VLOOKUP(L3171,Metadata!$J$2:$K$22,2,FALSE))</f>
        <v>Lisbon Metropolitan Area</v>
      </c>
      <c r="N3171" s="9" t="s">
        <v>214</v>
      </c>
      <c r="O3171" s="9" t="s">
        <v>136</v>
      </c>
      <c r="P3171" s="9" t="s">
        <v>142</v>
      </c>
      <c r="Q3171" s="10" t="str">
        <f t="shared" si="1"/>
        <v>Full Office Job</v>
      </c>
      <c r="R3171" s="10">
        <v>6</v>
      </c>
      <c r="S3171" s="9" t="s">
        <v>398</v>
      </c>
      <c r="T3171" s="9" t="s">
        <v>137</v>
      </c>
      <c r="U3171" s="9" t="str">
        <f>IF(S3171&lt;&gt;"",S3171,IF(T3171&lt;&gt;"",VLOOKUP(T3171,Metadata!$S$2:$T$228,2,FALSE),""))</f>
        <v>SysAdmin Engineer</v>
      </c>
      <c r="V3171" s="9" t="s">
        <v>279</v>
      </c>
      <c r="W3171" s="9" t="s">
        <v>137</v>
      </c>
      <c r="X3171" s="9" t="s">
        <v>145</v>
      </c>
      <c r="Y3171" s="9" t="s">
        <v>137</v>
      </c>
      <c r="Z3171" s="9" t="s">
        <v>262</v>
      </c>
      <c r="AA3171" s="9" t="s">
        <v>137</v>
      </c>
      <c r="AB3171" s="9" t="s">
        <v>137</v>
      </c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 t="s">
        <v>150</v>
      </c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 t="s">
        <v>150</v>
      </c>
      <c r="BZ3171" s="9" t="s">
        <v>137</v>
      </c>
      <c r="CA3171" s="10"/>
      <c r="CB3171" s="10" t="str">
        <f t="shared" si="5"/>
        <v/>
      </c>
      <c r="CC3171" s="10"/>
      <c r="CD3171" s="9" t="str">
        <f t="shared" si="2"/>
        <v/>
      </c>
      <c r="CE3171" s="9" t="s">
        <v>168</v>
      </c>
      <c r="CF3171" s="9" t="s">
        <v>225</v>
      </c>
      <c r="CG3171" s="9">
        <f>IF(CF3171="","",VLOOKUP(CF3171,Metadata!$D$2:$H$20,2,FALSE))</f>
        <v>22500</v>
      </c>
      <c r="CH3171" s="9">
        <f>IF(CF3171="","",VLOOKUP(CF3171,Metadata!$D$2:$H$20,4,FALSE))</f>
        <v>20000</v>
      </c>
      <c r="CI3171" s="9">
        <f>IF(CF3171="","",VLOOKUP(CF3171,Metadata!$D$2:$H$20,5,FALSE))</f>
        <v>25000</v>
      </c>
      <c r="CJ3171" s="9">
        <f t="shared" si="3"/>
        <v>22500</v>
      </c>
      <c r="CK3171" s="9" t="s">
        <v>153</v>
      </c>
      <c r="CL3171" s="10">
        <v>4</v>
      </c>
      <c r="CM3171" s="10">
        <v>3</v>
      </c>
      <c r="CN3171" s="10">
        <v>7</v>
      </c>
      <c r="CO3171" s="10">
        <v>7</v>
      </c>
      <c r="CP3171" s="10">
        <v>7</v>
      </c>
      <c r="CQ3171" s="10">
        <v>7</v>
      </c>
      <c r="CR3171" s="10">
        <v>7</v>
      </c>
      <c r="CS3171" s="10">
        <v>7</v>
      </c>
      <c r="CT3171" s="10">
        <v>6</v>
      </c>
      <c r="CU3171" s="10">
        <v>4</v>
      </c>
      <c r="CV3171" s="10">
        <v>4</v>
      </c>
      <c r="CW3171" s="10">
        <v>4</v>
      </c>
      <c r="CX3171" s="10">
        <v>6</v>
      </c>
      <c r="CY3171" s="10">
        <v>4</v>
      </c>
      <c r="CZ3171" s="10">
        <v>4</v>
      </c>
      <c r="DA3171" s="10">
        <v>3</v>
      </c>
      <c r="DB3171" s="10">
        <v>5</v>
      </c>
      <c r="DC3171" s="10">
        <v>4</v>
      </c>
      <c r="DD3171" s="10">
        <v>2</v>
      </c>
      <c r="DE3171" s="10">
        <v>5</v>
      </c>
      <c r="DF3171" s="10">
        <v>6</v>
      </c>
      <c r="DG3171" s="10">
        <v>6</v>
      </c>
      <c r="DH3171" s="10">
        <v>3</v>
      </c>
      <c r="DI3171" s="10">
        <v>3</v>
      </c>
      <c r="DJ3171" s="10">
        <v>3</v>
      </c>
      <c r="DK3171" s="10">
        <v>6</v>
      </c>
      <c r="DL3171" s="10">
        <v>5</v>
      </c>
      <c r="DM3171" s="9" t="s">
        <v>154</v>
      </c>
      <c r="DN3171" s="10">
        <v>1980</v>
      </c>
      <c r="DO3171" s="9">
        <f t="shared" si="10"/>
        <v>41</v>
      </c>
      <c r="DP3171" s="9" t="s">
        <v>155</v>
      </c>
      <c r="DQ3171" s="9" t="s">
        <v>156</v>
      </c>
      <c r="DR3171" s="9" t="s">
        <v>170</v>
      </c>
      <c r="DS3171" s="9" t="s">
        <v>137</v>
      </c>
      <c r="DT3171" s="9" t="s">
        <v>900</v>
      </c>
      <c r="DU3171" s="9" t="s">
        <v>223</v>
      </c>
      <c r="DV3171" s="9" t="str">
        <f>VLOOKUP(DU3171,Metadata!$B$2:$C$7,2,FALSE)</f>
        <v>3 - 6 years</v>
      </c>
    </row>
    <row r="3172" spans="1:126">
      <c r="A3172" s="13">
        <v>3171</v>
      </c>
      <c r="B3172" s="9" t="s">
        <v>135</v>
      </c>
      <c r="C3172" s="9" t="str">
        <f>VLOOKUP(B3172,Metadata!$M$2:$N$6,2,FALSE)</f>
        <v>Permanent Employee</v>
      </c>
      <c r="D3172" s="9" t="s">
        <v>159</v>
      </c>
      <c r="E3172" s="9" t="s">
        <v>137</v>
      </c>
      <c r="F3172" s="9" t="s">
        <v>138</v>
      </c>
      <c r="G3172" s="9" t="s">
        <v>275</v>
      </c>
      <c r="H3172" s="9" t="str">
        <f>IF(G3172="","",VLOOKUP(G3172,Metadata!$J$2:$K$22,2,FALSE))</f>
        <v>Centre</v>
      </c>
      <c r="I3172" s="9" t="s">
        <v>138</v>
      </c>
      <c r="J3172" s="9" t="str">
        <f>IF(I3172="","",VLOOKUP(I3172,Metadata!$P$2:$Q$43,2,FALSE))</f>
        <v>Europe</v>
      </c>
      <c r="K3172" s="9" t="str">
        <f t="shared" si="0"/>
        <v>Portugal</v>
      </c>
      <c r="L3172" s="9" t="s">
        <v>140</v>
      </c>
      <c r="M3172" s="9" t="str">
        <f>IF(L3172="","",VLOOKUP(L3172,Metadata!$J$2:$K$22,2,FALSE))</f>
        <v>Lisbon Metropolitan Area</v>
      </c>
      <c r="N3172" s="9" t="s">
        <v>214</v>
      </c>
      <c r="O3172" s="9" t="s">
        <v>278</v>
      </c>
      <c r="P3172" s="9" t="s">
        <v>191</v>
      </c>
      <c r="Q3172" s="10" t="str">
        <f t="shared" si="1"/>
        <v>Remote Job (full or flexible)</v>
      </c>
      <c r="R3172" s="10">
        <v>4</v>
      </c>
      <c r="S3172" s="9" t="s">
        <v>143</v>
      </c>
      <c r="T3172" s="9" t="s">
        <v>137</v>
      </c>
      <c r="U3172" s="9" t="str">
        <f>IF(S3172&lt;&gt;"",S3172,IF(T3172&lt;&gt;"",VLOOKUP(T3172,Metadata!$S$2:$T$228,2,FALSE),""))</f>
        <v>Technical Team Leader</v>
      </c>
      <c r="V3172" s="9" t="s">
        <v>264</v>
      </c>
      <c r="W3172" s="9" t="s">
        <v>137</v>
      </c>
      <c r="X3172" s="9" t="s">
        <v>145</v>
      </c>
      <c r="Y3172" s="9" t="s">
        <v>137</v>
      </c>
      <c r="Z3172" s="9" t="s">
        <v>184</v>
      </c>
      <c r="AA3172" s="9" t="s">
        <v>137</v>
      </c>
      <c r="AB3172" s="9" t="s">
        <v>137</v>
      </c>
      <c r="AC3172" s="9" t="s">
        <v>147</v>
      </c>
      <c r="AD3172" s="9"/>
      <c r="AE3172" s="9"/>
      <c r="AF3172" s="9" t="s">
        <v>243</v>
      </c>
      <c r="AG3172" s="9" t="s">
        <v>166</v>
      </c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 t="s">
        <v>324</v>
      </c>
      <c r="AU3172" s="9"/>
      <c r="AV3172" s="9"/>
      <c r="AW3172" s="9"/>
      <c r="AX3172" s="9"/>
      <c r="AY3172" s="9"/>
      <c r="AZ3172" s="9"/>
      <c r="BA3172" s="9"/>
      <c r="BB3172" s="9" t="s">
        <v>284</v>
      </c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 t="s">
        <v>186</v>
      </c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10"/>
      <c r="CB3172" s="10" t="str">
        <f t="shared" si="5"/>
        <v/>
      </c>
      <c r="CC3172" s="10"/>
      <c r="CD3172" s="9" t="str">
        <f t="shared" si="2"/>
        <v/>
      </c>
      <c r="CE3172" s="9" t="s">
        <v>151</v>
      </c>
      <c r="CF3172" s="9" t="s">
        <v>378</v>
      </c>
      <c r="CG3172" s="9">
        <f>IF(CF3172="","",VLOOKUP(CF3172,Metadata!$D$2:$H$20,2,FALSE))</f>
        <v>97500</v>
      </c>
      <c r="CH3172" s="9">
        <f>IF(CF3172="","",VLOOKUP(CF3172,Metadata!$D$2:$H$20,4,FALSE))</f>
        <v>95000</v>
      </c>
      <c r="CI3172" s="9">
        <f>IF(CF3172="","",VLOOKUP(CF3172,Metadata!$D$2:$H$20,5,FALSE))</f>
        <v>100000</v>
      </c>
      <c r="CJ3172" s="9">
        <f t="shared" si="3"/>
        <v>97500</v>
      </c>
      <c r="CK3172" s="9" t="s">
        <v>221</v>
      </c>
      <c r="CL3172" s="10">
        <v>5</v>
      </c>
      <c r="CM3172" s="10">
        <v>3</v>
      </c>
      <c r="CN3172" s="10">
        <v>7</v>
      </c>
      <c r="CO3172" s="10">
        <v>5</v>
      </c>
      <c r="CP3172" s="10">
        <v>5</v>
      </c>
      <c r="CQ3172" s="10">
        <v>5</v>
      </c>
      <c r="CR3172" s="10">
        <v>5</v>
      </c>
      <c r="CS3172" s="10">
        <v>6</v>
      </c>
      <c r="CT3172" s="10">
        <v>6</v>
      </c>
      <c r="CU3172" s="10">
        <v>6</v>
      </c>
      <c r="CV3172" s="10">
        <v>5</v>
      </c>
      <c r="CW3172" s="10">
        <v>4</v>
      </c>
      <c r="CX3172" s="10">
        <v>6</v>
      </c>
      <c r="CY3172" s="10">
        <v>5</v>
      </c>
      <c r="CZ3172" s="10">
        <v>5</v>
      </c>
      <c r="DA3172" s="10">
        <v>4</v>
      </c>
      <c r="DB3172" s="10">
        <v>5</v>
      </c>
      <c r="DC3172" s="10">
        <v>6</v>
      </c>
      <c r="DD3172" s="10">
        <v>4</v>
      </c>
      <c r="DE3172" s="10">
        <v>6</v>
      </c>
      <c r="DF3172" s="10">
        <v>5</v>
      </c>
      <c r="DG3172" s="10">
        <v>6</v>
      </c>
      <c r="DH3172" s="10">
        <v>6</v>
      </c>
      <c r="DI3172" s="10">
        <v>6</v>
      </c>
      <c r="DJ3172" s="10">
        <v>6</v>
      </c>
      <c r="DK3172" s="10">
        <v>5</v>
      </c>
      <c r="DL3172" s="10">
        <v>5</v>
      </c>
      <c r="DM3172" s="9" t="s">
        <v>154</v>
      </c>
      <c r="DN3172" s="10">
        <v>1978</v>
      </c>
      <c r="DO3172" s="9">
        <f t="shared" si="10"/>
        <v>43</v>
      </c>
      <c r="DP3172" s="9" t="s">
        <v>155</v>
      </c>
      <c r="DQ3172" s="9" t="s">
        <v>156</v>
      </c>
      <c r="DR3172" s="9" t="s">
        <v>170</v>
      </c>
      <c r="DS3172" s="9" t="s">
        <v>137</v>
      </c>
      <c r="DT3172" s="9" t="s">
        <v>900</v>
      </c>
      <c r="DU3172" s="9" t="s">
        <v>158</v>
      </c>
      <c r="DV3172" s="9" t="str">
        <f>VLOOKUP(DU3172,Metadata!$B$2:$C$7,2,FALSE)</f>
        <v>6+ years</v>
      </c>
    </row>
    <row r="3173" spans="1:126">
      <c r="A3173" s="13">
        <v>3172</v>
      </c>
      <c r="B3173" s="9" t="s">
        <v>135</v>
      </c>
      <c r="C3173" s="9" t="str">
        <f>VLOOKUP(B3173,Metadata!$M$2:$N$6,2,FALSE)</f>
        <v>Permanent Employee</v>
      </c>
      <c r="D3173" s="9" t="s">
        <v>136</v>
      </c>
      <c r="E3173" s="9" t="s">
        <v>137</v>
      </c>
      <c r="F3173" s="9" t="s">
        <v>138</v>
      </c>
      <c r="G3173" s="9" t="s">
        <v>140</v>
      </c>
      <c r="H3173" s="9" t="str">
        <f>IF(G3173="","",VLOOKUP(G3173,Metadata!$J$2:$K$22,2,FALSE))</f>
        <v>Lisbon Metropolitan Area</v>
      </c>
      <c r="I3173" s="9" t="s">
        <v>138</v>
      </c>
      <c r="J3173" s="9" t="str">
        <f>IF(I3173="","",VLOOKUP(I3173,Metadata!$P$2:$Q$43,2,FALSE))</f>
        <v>Europe</v>
      </c>
      <c r="K3173" s="9" t="str">
        <f t="shared" si="0"/>
        <v>Portugal</v>
      </c>
      <c r="L3173" s="9" t="s">
        <v>140</v>
      </c>
      <c r="M3173" s="9" t="str">
        <f>IF(L3173="","",VLOOKUP(L3173,Metadata!$J$2:$K$22,2,FALSE))</f>
        <v>Lisbon Metropolitan Area</v>
      </c>
      <c r="N3173" s="9" t="s">
        <v>214</v>
      </c>
      <c r="O3173" s="9" t="s">
        <v>239</v>
      </c>
      <c r="P3173" s="9" t="s">
        <v>191</v>
      </c>
      <c r="Q3173" s="10" t="str">
        <f t="shared" si="1"/>
        <v>Remote Job (full or flexible)</v>
      </c>
      <c r="R3173" s="10">
        <v>4</v>
      </c>
      <c r="S3173" s="9" t="s">
        <v>161</v>
      </c>
      <c r="T3173" s="9" t="s">
        <v>137</v>
      </c>
      <c r="U3173" s="9" t="str">
        <f>IF(S3173&lt;&gt;"",S3173,IF(T3173&lt;&gt;"",VLOOKUP(T3173,Metadata!$S$2:$T$228,2,FALSE),""))</f>
        <v>Full-Stack Developer</v>
      </c>
      <c r="V3173" s="9" t="s">
        <v>276</v>
      </c>
      <c r="W3173" s="9" t="s">
        <v>137</v>
      </c>
      <c r="X3173" s="9" t="s">
        <v>137</v>
      </c>
      <c r="Y3173" s="9" t="s">
        <v>920</v>
      </c>
      <c r="Z3173" s="9" t="s">
        <v>164</v>
      </c>
      <c r="AA3173" s="9" t="s">
        <v>165</v>
      </c>
      <c r="AB3173" s="9" t="s">
        <v>137</v>
      </c>
      <c r="AC3173" s="9" t="s">
        <v>147</v>
      </c>
      <c r="AD3173" s="9" t="s">
        <v>148</v>
      </c>
      <c r="AE3173" s="9"/>
      <c r="AF3173" s="9" t="s">
        <v>243</v>
      </c>
      <c r="AG3173" s="9" t="s">
        <v>166</v>
      </c>
      <c r="AH3173" s="9"/>
      <c r="AI3173" s="9"/>
      <c r="AJ3173" s="9" t="s">
        <v>185</v>
      </c>
      <c r="AK3173" s="9" t="s">
        <v>302</v>
      </c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 t="s">
        <v>178</v>
      </c>
      <c r="BB3173" s="9"/>
      <c r="BC3173" s="9"/>
      <c r="BD3173" s="9"/>
      <c r="BE3173" s="9"/>
      <c r="BF3173" s="9"/>
      <c r="BG3173" s="9"/>
      <c r="BH3173" s="9"/>
      <c r="BI3173" s="9"/>
      <c r="BJ3173" s="9" t="s">
        <v>167</v>
      </c>
      <c r="BK3173" s="9"/>
      <c r="BL3173" s="9" t="s">
        <v>199</v>
      </c>
      <c r="BM3173" s="9" t="s">
        <v>303</v>
      </c>
      <c r="BN3173" s="9" t="s">
        <v>186</v>
      </c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 t="s">
        <v>422</v>
      </c>
      <c r="CA3173" s="10"/>
      <c r="CB3173" s="10" t="str">
        <f t="shared" si="5"/>
        <v/>
      </c>
      <c r="CC3173" s="10"/>
      <c r="CD3173" s="9" t="str">
        <f t="shared" si="2"/>
        <v/>
      </c>
      <c r="CE3173" s="9" t="s">
        <v>232</v>
      </c>
      <c r="CF3173" s="9" t="s">
        <v>169</v>
      </c>
      <c r="CG3173" s="9">
        <f>IF(CF3173="","",VLOOKUP(CF3173,Metadata!$D$2:$H$20,2,FALSE))</f>
        <v>12500</v>
      </c>
      <c r="CH3173" s="9">
        <f>IF(CF3173="","",VLOOKUP(CF3173,Metadata!$D$2:$H$20,4,FALSE))</f>
        <v>0</v>
      </c>
      <c r="CI3173" s="9">
        <f>IF(CF3173="","",VLOOKUP(CF3173,Metadata!$D$2:$H$20,5,FALSE))</f>
        <v>15000</v>
      </c>
      <c r="CJ3173" s="9">
        <f t="shared" si="3"/>
        <v>12500</v>
      </c>
      <c r="CK3173" s="9" t="s">
        <v>180</v>
      </c>
      <c r="CL3173" s="10">
        <v>1</v>
      </c>
      <c r="CM3173" s="10">
        <v>5</v>
      </c>
      <c r="CN3173" s="10">
        <v>7</v>
      </c>
      <c r="CO3173" s="10">
        <v>7</v>
      </c>
      <c r="CP3173" s="10">
        <v>7</v>
      </c>
      <c r="CQ3173" s="10">
        <v>7</v>
      </c>
      <c r="CR3173" s="10">
        <v>4</v>
      </c>
      <c r="CS3173" s="10">
        <v>7</v>
      </c>
      <c r="CT3173" s="10">
        <v>7</v>
      </c>
      <c r="CU3173" s="10">
        <v>7</v>
      </c>
      <c r="CV3173" s="10">
        <v>7</v>
      </c>
      <c r="CW3173" s="10">
        <v>7</v>
      </c>
      <c r="CX3173" s="10">
        <v>4</v>
      </c>
      <c r="CY3173" s="10">
        <v>7</v>
      </c>
      <c r="CZ3173" s="10">
        <v>7</v>
      </c>
      <c r="DA3173" s="10">
        <v>7</v>
      </c>
      <c r="DB3173" s="10">
        <v>7</v>
      </c>
      <c r="DC3173" s="10">
        <v>7</v>
      </c>
      <c r="DD3173" s="10">
        <v>7</v>
      </c>
      <c r="DE3173" s="10">
        <v>7</v>
      </c>
      <c r="DF3173" s="10">
        <v>7</v>
      </c>
      <c r="DG3173" s="10">
        <v>7</v>
      </c>
      <c r="DH3173" s="10">
        <v>7</v>
      </c>
      <c r="DI3173" s="10">
        <v>7</v>
      </c>
      <c r="DJ3173" s="10">
        <v>7</v>
      </c>
      <c r="DK3173" s="10">
        <v>7</v>
      </c>
      <c r="DL3173" s="10">
        <v>7</v>
      </c>
      <c r="DM3173" s="9" t="s">
        <v>154</v>
      </c>
      <c r="DN3173" s="10">
        <v>1998</v>
      </c>
      <c r="DO3173" s="9">
        <f t="shared" si="10"/>
        <v>23</v>
      </c>
      <c r="DP3173" s="9" t="s">
        <v>155</v>
      </c>
      <c r="DQ3173" s="9" t="s">
        <v>210</v>
      </c>
      <c r="DR3173" s="9" t="s">
        <v>342</v>
      </c>
      <c r="DS3173" s="9" t="s">
        <v>137</v>
      </c>
      <c r="DT3173" s="9" t="s">
        <v>900</v>
      </c>
      <c r="DU3173" s="9" t="s">
        <v>475</v>
      </c>
      <c r="DV3173" s="9" t="str">
        <f>VLOOKUP(DU3173,Metadata!$B$2:$C$7,2,FALSE)</f>
        <v>0 Years</v>
      </c>
    </row>
    <row r="3174" spans="1:126">
      <c r="A3174" s="13">
        <v>3173</v>
      </c>
      <c r="B3174" s="9" t="s">
        <v>135</v>
      </c>
      <c r="C3174" s="9" t="str">
        <f>VLOOKUP(B3174,Metadata!$M$2:$N$6,2,FALSE)</f>
        <v>Permanent Employee</v>
      </c>
      <c r="D3174" s="9" t="s">
        <v>159</v>
      </c>
      <c r="E3174" s="9" t="s">
        <v>137</v>
      </c>
      <c r="F3174" s="9" t="s">
        <v>138</v>
      </c>
      <c r="G3174" s="9" t="s">
        <v>190</v>
      </c>
      <c r="H3174" s="9" t="str">
        <f>IF(G3174="","",VLOOKUP(G3174,Metadata!$J$2:$K$22,2,FALSE))</f>
        <v>North</v>
      </c>
      <c r="I3174" s="9" t="s">
        <v>138</v>
      </c>
      <c r="J3174" s="9" t="str">
        <f>IF(I3174="","",VLOOKUP(I3174,Metadata!$P$2:$Q$43,2,FALSE))</f>
        <v>Europe</v>
      </c>
      <c r="K3174" s="9" t="str">
        <f t="shared" si="0"/>
        <v>Portugal</v>
      </c>
      <c r="L3174" s="9" t="s">
        <v>190</v>
      </c>
      <c r="M3174" s="9" t="str">
        <f>IF(L3174="","",VLOOKUP(L3174,Metadata!$J$2:$K$22,2,FALSE))</f>
        <v>North</v>
      </c>
      <c r="N3174" s="9" t="s">
        <v>205</v>
      </c>
      <c r="O3174" s="9" t="s">
        <v>137</v>
      </c>
      <c r="P3174" s="9" t="s">
        <v>137</v>
      </c>
      <c r="Q3174" s="10" t="str">
        <f t="shared" si="1"/>
        <v>Full Office Job</v>
      </c>
      <c r="R3174" s="10">
        <v>4</v>
      </c>
      <c r="S3174" s="9" t="s">
        <v>192</v>
      </c>
      <c r="T3174" s="9" t="s">
        <v>137</v>
      </c>
      <c r="U3174" s="9" t="str">
        <f>IF(S3174&lt;&gt;"",S3174,IF(T3174&lt;&gt;"",VLOOKUP(T3174,Metadata!$S$2:$T$228,2,FALSE),""))</f>
        <v>Back-End Developer</v>
      </c>
      <c r="V3174" s="9" t="s">
        <v>317</v>
      </c>
      <c r="W3174" s="9" t="s">
        <v>137</v>
      </c>
      <c r="X3174" s="9" t="s">
        <v>163</v>
      </c>
      <c r="Y3174" s="9" t="s">
        <v>137</v>
      </c>
      <c r="Z3174" s="9" t="s">
        <v>262</v>
      </c>
      <c r="AA3174" s="9" t="s">
        <v>137</v>
      </c>
      <c r="AB3174" s="9" t="s">
        <v>137</v>
      </c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 t="s">
        <v>921</v>
      </c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 t="s">
        <v>150</v>
      </c>
      <c r="BZ3174" s="9" t="s">
        <v>137</v>
      </c>
      <c r="CA3174" s="10"/>
      <c r="CB3174" s="10" t="str">
        <f t="shared" si="5"/>
        <v/>
      </c>
      <c r="CC3174" s="10"/>
      <c r="CD3174" s="9" t="str">
        <f t="shared" si="2"/>
        <v/>
      </c>
      <c r="CE3174" s="9" t="s">
        <v>151</v>
      </c>
      <c r="CF3174" s="9" t="s">
        <v>169</v>
      </c>
      <c r="CG3174" s="9">
        <f>IF(CF3174="","",VLOOKUP(CF3174,Metadata!$D$2:$H$20,2,FALSE))</f>
        <v>12500</v>
      </c>
      <c r="CH3174" s="9">
        <f>IF(CF3174="","",VLOOKUP(CF3174,Metadata!$D$2:$H$20,4,FALSE))</f>
        <v>0</v>
      </c>
      <c r="CI3174" s="9">
        <f>IF(CF3174="","",VLOOKUP(CF3174,Metadata!$D$2:$H$20,5,FALSE))</f>
        <v>15000</v>
      </c>
      <c r="CJ3174" s="9">
        <f t="shared" si="3"/>
        <v>12500</v>
      </c>
      <c r="CK3174" s="9" t="s">
        <v>153</v>
      </c>
      <c r="CL3174" s="10">
        <v>2</v>
      </c>
      <c r="CM3174" s="10">
        <v>2</v>
      </c>
      <c r="CN3174" s="10">
        <v>7</v>
      </c>
      <c r="CO3174" s="10">
        <v>5</v>
      </c>
      <c r="CP3174" s="10">
        <v>5</v>
      </c>
      <c r="CQ3174" s="10">
        <v>7</v>
      </c>
      <c r="CR3174" s="10">
        <v>4</v>
      </c>
      <c r="CS3174" s="10">
        <v>4</v>
      </c>
      <c r="CT3174" s="10">
        <v>6</v>
      </c>
      <c r="CU3174" s="10">
        <v>6</v>
      </c>
      <c r="CV3174" s="10">
        <v>6</v>
      </c>
      <c r="CW3174" s="10">
        <v>3</v>
      </c>
      <c r="CX3174" s="10">
        <v>5</v>
      </c>
      <c r="CY3174" s="10">
        <v>6</v>
      </c>
      <c r="CZ3174" s="10">
        <v>6</v>
      </c>
      <c r="DA3174" s="10">
        <v>3</v>
      </c>
      <c r="DB3174" s="10">
        <v>4</v>
      </c>
      <c r="DC3174" s="10">
        <v>4</v>
      </c>
      <c r="DD3174" s="10">
        <v>2</v>
      </c>
      <c r="DE3174" s="10">
        <v>7</v>
      </c>
      <c r="DF3174" s="10">
        <v>5</v>
      </c>
      <c r="DG3174" s="10">
        <v>5</v>
      </c>
      <c r="DH3174" s="10">
        <v>2</v>
      </c>
      <c r="DI3174" s="10">
        <v>2</v>
      </c>
      <c r="DJ3174" s="10">
        <v>2</v>
      </c>
      <c r="DK3174" s="10">
        <v>3</v>
      </c>
      <c r="DL3174" s="10">
        <v>2</v>
      </c>
      <c r="DM3174" s="9" t="s">
        <v>154</v>
      </c>
      <c r="DN3174" s="10">
        <v>1995</v>
      </c>
      <c r="DO3174" s="9">
        <f t="shared" si="10"/>
        <v>26</v>
      </c>
      <c r="DP3174" s="9" t="s">
        <v>155</v>
      </c>
      <c r="DQ3174" s="9" t="s">
        <v>156</v>
      </c>
      <c r="DR3174" s="9" t="s">
        <v>137</v>
      </c>
      <c r="DS3174" s="9" t="s">
        <v>922</v>
      </c>
      <c r="DT3174" s="9" t="s">
        <v>900</v>
      </c>
      <c r="DU3174" s="9" t="s">
        <v>203</v>
      </c>
      <c r="DV3174" s="9" t="str">
        <f>VLOOKUP(DU3174,Metadata!$B$2:$C$7,2,FALSE)</f>
        <v>6+ years</v>
      </c>
    </row>
    <row r="3175" spans="1:126">
      <c r="A3175" s="13">
        <v>3174</v>
      </c>
      <c r="B3175" s="9" t="s">
        <v>135</v>
      </c>
      <c r="C3175" s="9" t="str">
        <f>VLOOKUP(B3175,Metadata!$M$2:$N$6,2,FALSE)</f>
        <v>Permanent Employee</v>
      </c>
      <c r="D3175" s="9" t="s">
        <v>159</v>
      </c>
      <c r="E3175" s="9" t="s">
        <v>137</v>
      </c>
      <c r="F3175" s="9" t="s">
        <v>138</v>
      </c>
      <c r="G3175" s="9" t="s">
        <v>172</v>
      </c>
      <c r="H3175" s="9" t="str">
        <f>IF(G3175="","",VLOOKUP(G3175,Metadata!$J$2:$K$22,2,FALSE))</f>
        <v>Porto Metropolitan Area</v>
      </c>
      <c r="I3175" s="9" t="s">
        <v>138</v>
      </c>
      <c r="J3175" s="9" t="str">
        <f>IF(I3175="","",VLOOKUP(I3175,Metadata!$P$2:$Q$43,2,FALSE))</f>
        <v>Europe</v>
      </c>
      <c r="K3175" s="9" t="str">
        <f t="shared" si="0"/>
        <v>Portugal</v>
      </c>
      <c r="L3175" s="9" t="s">
        <v>172</v>
      </c>
      <c r="M3175" s="9" t="str">
        <f>IF(L3175="","",VLOOKUP(L3175,Metadata!$J$2:$K$22,2,FALSE))</f>
        <v>Porto Metropolitan Area</v>
      </c>
      <c r="N3175" s="9" t="s">
        <v>214</v>
      </c>
      <c r="O3175" s="9" t="s">
        <v>239</v>
      </c>
      <c r="P3175" s="9" t="s">
        <v>142</v>
      </c>
      <c r="Q3175" s="10" t="str">
        <f t="shared" si="1"/>
        <v>Full Office Job</v>
      </c>
      <c r="R3175" s="10">
        <v>2</v>
      </c>
      <c r="S3175" s="9" t="s">
        <v>161</v>
      </c>
      <c r="T3175" s="9" t="s">
        <v>137</v>
      </c>
      <c r="U3175" s="9" t="str">
        <f>IF(S3175&lt;&gt;"",S3175,IF(T3175&lt;&gt;"",VLOOKUP(T3175,Metadata!$S$2:$T$228,2,FALSE),""))</f>
        <v>Full-Stack Developer</v>
      </c>
      <c r="V3175" s="9" t="s">
        <v>274</v>
      </c>
      <c r="W3175" s="9" t="s">
        <v>137</v>
      </c>
      <c r="X3175" s="9" t="s">
        <v>163</v>
      </c>
      <c r="Y3175" s="9" t="s">
        <v>137</v>
      </c>
      <c r="Z3175" s="9" t="s">
        <v>193</v>
      </c>
      <c r="AA3175" s="9" t="s">
        <v>165</v>
      </c>
      <c r="AB3175" s="9" t="s">
        <v>137</v>
      </c>
      <c r="AC3175" s="9" t="s">
        <v>147</v>
      </c>
      <c r="AD3175" s="9" t="s">
        <v>148</v>
      </c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 t="s">
        <v>178</v>
      </c>
      <c r="BB3175" s="9"/>
      <c r="BC3175" s="9"/>
      <c r="BD3175" s="9"/>
      <c r="BE3175" s="9"/>
      <c r="BF3175" s="9"/>
      <c r="BG3175" s="9"/>
      <c r="BH3175" s="9"/>
      <c r="BI3175" s="9"/>
      <c r="BJ3175" s="9" t="s">
        <v>167</v>
      </c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10"/>
      <c r="CB3175" s="10" t="str">
        <f t="shared" si="5"/>
        <v/>
      </c>
      <c r="CC3175" s="10"/>
      <c r="CD3175" s="9" t="str">
        <f t="shared" si="2"/>
        <v/>
      </c>
      <c r="CE3175" s="9" t="s">
        <v>151</v>
      </c>
      <c r="CF3175" s="9" t="s">
        <v>188</v>
      </c>
      <c r="CG3175" s="9">
        <f>IF(CF3175="","",VLOOKUP(CF3175,Metadata!$D$2:$H$20,2,FALSE))</f>
        <v>17500</v>
      </c>
      <c r="CH3175" s="9">
        <f>IF(CF3175="","",VLOOKUP(CF3175,Metadata!$D$2:$H$20,4,FALSE))</f>
        <v>15000</v>
      </c>
      <c r="CI3175" s="9">
        <f>IF(CF3175="","",VLOOKUP(CF3175,Metadata!$D$2:$H$20,5,FALSE))</f>
        <v>20000</v>
      </c>
      <c r="CJ3175" s="9">
        <f t="shared" si="3"/>
        <v>17500</v>
      </c>
      <c r="CK3175" s="9" t="s">
        <v>153</v>
      </c>
      <c r="CL3175" s="10">
        <v>3</v>
      </c>
      <c r="CM3175" s="10">
        <v>3</v>
      </c>
      <c r="CN3175" s="10">
        <v>2</v>
      </c>
      <c r="CO3175" s="10">
        <v>5</v>
      </c>
      <c r="CP3175" s="10">
        <v>5</v>
      </c>
      <c r="CQ3175" s="10">
        <v>5</v>
      </c>
      <c r="CR3175" s="10">
        <v>1</v>
      </c>
      <c r="CS3175" s="10">
        <v>1</v>
      </c>
      <c r="CT3175" s="10">
        <v>5</v>
      </c>
      <c r="CU3175" s="10">
        <v>4</v>
      </c>
      <c r="CV3175" s="10">
        <v>4</v>
      </c>
      <c r="CW3175" s="10">
        <v>5</v>
      </c>
      <c r="CX3175" s="10">
        <v>5</v>
      </c>
      <c r="CY3175" s="10">
        <v>3</v>
      </c>
      <c r="CZ3175" s="10">
        <v>5</v>
      </c>
      <c r="DA3175" s="10">
        <v>5</v>
      </c>
      <c r="DB3175" s="10">
        <v>5</v>
      </c>
      <c r="DC3175" s="10">
        <v>5</v>
      </c>
      <c r="DD3175" s="10">
        <v>2</v>
      </c>
      <c r="DE3175" s="10">
        <v>5</v>
      </c>
      <c r="DF3175" s="10">
        <v>5</v>
      </c>
      <c r="DG3175" s="10">
        <v>5</v>
      </c>
      <c r="DH3175" s="10">
        <v>2</v>
      </c>
      <c r="DI3175" s="10">
        <v>1</v>
      </c>
      <c r="DJ3175" s="10">
        <v>4</v>
      </c>
      <c r="DK3175" s="10">
        <v>4</v>
      </c>
      <c r="DL3175" s="10">
        <v>2</v>
      </c>
      <c r="DM3175" s="9" t="s">
        <v>154</v>
      </c>
      <c r="DN3175" s="10">
        <v>1985</v>
      </c>
      <c r="DO3175" s="9">
        <f t="shared" si="10"/>
        <v>36</v>
      </c>
      <c r="DP3175" s="9" t="s">
        <v>155</v>
      </c>
      <c r="DQ3175" s="9" t="s">
        <v>202</v>
      </c>
      <c r="DR3175" s="9" t="s">
        <v>170</v>
      </c>
      <c r="DS3175" s="9" t="s">
        <v>137</v>
      </c>
      <c r="DT3175" s="9" t="s">
        <v>900</v>
      </c>
      <c r="DU3175" s="9" t="s">
        <v>223</v>
      </c>
      <c r="DV3175" s="9" t="str">
        <f>VLOOKUP(DU3175,Metadata!$B$2:$C$7,2,FALSE)</f>
        <v>3 - 6 years</v>
      </c>
    </row>
    <row r="3176" spans="1:126">
      <c r="A3176" s="13">
        <v>3175</v>
      </c>
      <c r="B3176" s="9" t="s">
        <v>135</v>
      </c>
      <c r="C3176" s="9" t="str">
        <f>VLOOKUP(B3176,Metadata!$M$2:$N$6,2,FALSE)</f>
        <v>Permanent Employee</v>
      </c>
      <c r="D3176" s="9" t="s">
        <v>136</v>
      </c>
      <c r="E3176" s="9" t="s">
        <v>137</v>
      </c>
      <c r="F3176" s="9" t="s">
        <v>138</v>
      </c>
      <c r="G3176" s="9" t="s">
        <v>190</v>
      </c>
      <c r="H3176" s="9" t="str">
        <f>IF(G3176="","",VLOOKUP(G3176,Metadata!$J$2:$K$22,2,FALSE))</f>
        <v>North</v>
      </c>
      <c r="I3176" s="9" t="s">
        <v>436</v>
      </c>
      <c r="J3176" s="9" t="str">
        <f>IF(I3176="","",VLOOKUP(I3176,Metadata!$P$2:$Q$43,2,FALSE))</f>
        <v>North America</v>
      </c>
      <c r="K3176" s="9" t="str">
        <f t="shared" si="0"/>
        <v>International</v>
      </c>
      <c r="L3176" s="9" t="s">
        <v>137</v>
      </c>
      <c r="M3176" s="9" t="str">
        <f>IF(L3176="","",VLOOKUP(L3176,Metadata!$J$2:$K$22,2,FALSE))</f>
        <v/>
      </c>
      <c r="N3176" s="9" t="s">
        <v>205</v>
      </c>
      <c r="O3176" s="9" t="s">
        <v>137</v>
      </c>
      <c r="P3176" s="9" t="s">
        <v>137</v>
      </c>
      <c r="Q3176" s="10" t="str">
        <f t="shared" si="1"/>
        <v>Full Office Job</v>
      </c>
      <c r="R3176" s="10">
        <v>7</v>
      </c>
      <c r="S3176" s="9" t="s">
        <v>338</v>
      </c>
      <c r="T3176" s="9" t="s">
        <v>137</v>
      </c>
      <c r="U3176" s="9" t="str">
        <f>IF(S3176&lt;&gt;"",S3176,IF(T3176&lt;&gt;"",VLOOKUP(T3176,Metadata!$S$2:$T$228,2,FALSE),""))</f>
        <v>Solutions Architect</v>
      </c>
      <c r="V3176" s="9" t="s">
        <v>261</v>
      </c>
      <c r="W3176" s="9" t="s">
        <v>137</v>
      </c>
      <c r="X3176" s="9" t="s">
        <v>163</v>
      </c>
      <c r="Y3176" s="9" t="s">
        <v>137</v>
      </c>
      <c r="Z3176" s="9" t="s">
        <v>193</v>
      </c>
      <c r="AA3176" s="9" t="s">
        <v>165</v>
      </c>
      <c r="AB3176" s="9" t="s">
        <v>253</v>
      </c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303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10"/>
      <c r="CB3176" s="10" t="str">
        <f t="shared" si="5"/>
        <v/>
      </c>
      <c r="CC3176" s="10"/>
      <c r="CD3176" s="9" t="str">
        <f t="shared" si="2"/>
        <v/>
      </c>
      <c r="CE3176" s="9" t="s">
        <v>168</v>
      </c>
      <c r="CF3176" s="9" t="s">
        <v>220</v>
      </c>
      <c r="CG3176" s="9">
        <f>IF(CF3176="","",VLOOKUP(CF3176,Metadata!$D$2:$H$20,2,FALSE))</f>
        <v>27500</v>
      </c>
      <c r="CH3176" s="9">
        <f>IF(CF3176="","",VLOOKUP(CF3176,Metadata!$D$2:$H$20,4,FALSE))</f>
        <v>25000</v>
      </c>
      <c r="CI3176" s="9">
        <f>IF(CF3176="","",VLOOKUP(CF3176,Metadata!$D$2:$H$20,5,FALSE))</f>
        <v>30000</v>
      </c>
      <c r="CJ3176" s="9">
        <f t="shared" si="3"/>
        <v>27500</v>
      </c>
      <c r="CK3176" s="9" t="s">
        <v>153</v>
      </c>
      <c r="CL3176" s="10">
        <v>7</v>
      </c>
      <c r="CM3176" s="10">
        <v>5</v>
      </c>
      <c r="CN3176" s="10">
        <v>7</v>
      </c>
      <c r="CO3176" s="10">
        <v>7</v>
      </c>
      <c r="CP3176" s="10">
        <v>7</v>
      </c>
      <c r="CQ3176" s="10">
        <v>7</v>
      </c>
      <c r="CR3176" s="10">
        <v>7</v>
      </c>
      <c r="CS3176" s="10">
        <v>7</v>
      </c>
      <c r="CT3176" s="10">
        <v>7</v>
      </c>
      <c r="CU3176" s="10">
        <v>7</v>
      </c>
      <c r="CV3176" s="10">
        <v>7</v>
      </c>
      <c r="CW3176" s="10">
        <v>7</v>
      </c>
      <c r="CX3176" s="10">
        <v>7</v>
      </c>
      <c r="CY3176" s="10">
        <v>7</v>
      </c>
      <c r="CZ3176" s="10">
        <v>7</v>
      </c>
      <c r="DA3176" s="10">
        <v>7</v>
      </c>
      <c r="DB3176" s="10">
        <v>7</v>
      </c>
      <c r="DC3176" s="10">
        <v>7</v>
      </c>
      <c r="DD3176" s="10">
        <v>7</v>
      </c>
      <c r="DE3176" s="10">
        <v>7</v>
      </c>
      <c r="DF3176" s="10">
        <v>7</v>
      </c>
      <c r="DG3176" s="10">
        <v>7</v>
      </c>
      <c r="DH3176" s="10">
        <v>7</v>
      </c>
      <c r="DI3176" s="10">
        <v>7</v>
      </c>
      <c r="DJ3176" s="10">
        <v>7</v>
      </c>
      <c r="DK3176" s="10">
        <v>6</v>
      </c>
      <c r="DL3176" s="10">
        <v>6</v>
      </c>
      <c r="DM3176" s="9" t="s">
        <v>154</v>
      </c>
      <c r="DN3176" s="10">
        <v>1998</v>
      </c>
      <c r="DO3176" s="9">
        <f t="shared" si="10"/>
        <v>23</v>
      </c>
      <c r="DP3176" s="9" t="s">
        <v>155</v>
      </c>
      <c r="DQ3176" s="9" t="s">
        <v>298</v>
      </c>
      <c r="DR3176" s="9" t="s">
        <v>157</v>
      </c>
      <c r="DS3176" s="9" t="s">
        <v>137</v>
      </c>
      <c r="DT3176" s="9" t="s">
        <v>900</v>
      </c>
      <c r="DU3176" s="9" t="s">
        <v>223</v>
      </c>
      <c r="DV3176" s="9" t="str">
        <f>VLOOKUP(DU3176,Metadata!$B$2:$C$7,2,FALSE)</f>
        <v>3 - 6 years</v>
      </c>
    </row>
    <row r="3177" spans="1:126">
      <c r="A3177" s="13">
        <v>3176</v>
      </c>
      <c r="B3177" s="9" t="s">
        <v>135</v>
      </c>
      <c r="C3177" s="9" t="str">
        <f>VLOOKUP(B3177,Metadata!$M$2:$N$6,2,FALSE)</f>
        <v>Permanent Employee</v>
      </c>
      <c r="D3177" s="9" t="s">
        <v>159</v>
      </c>
      <c r="E3177" s="9" t="s">
        <v>137</v>
      </c>
      <c r="F3177" s="9" t="s">
        <v>138</v>
      </c>
      <c r="G3177" s="9" t="s">
        <v>172</v>
      </c>
      <c r="H3177" s="9" t="str">
        <f>IF(G3177="","",VLOOKUP(G3177,Metadata!$J$2:$K$22,2,FALSE))</f>
        <v>Porto Metropolitan Area</v>
      </c>
      <c r="I3177" s="9" t="s">
        <v>138</v>
      </c>
      <c r="J3177" s="9" t="str">
        <f>IF(I3177="","",VLOOKUP(I3177,Metadata!$P$2:$Q$43,2,FALSE))</f>
        <v>Europe</v>
      </c>
      <c r="K3177" s="9" t="str">
        <f t="shared" si="0"/>
        <v>Portugal</v>
      </c>
      <c r="L3177" s="9" t="s">
        <v>172</v>
      </c>
      <c r="M3177" s="9" t="str">
        <f>IF(L3177="","",VLOOKUP(L3177,Metadata!$J$2:$K$22,2,FALSE))</f>
        <v>Porto Metropolitan Area</v>
      </c>
      <c r="N3177" s="9" t="s">
        <v>141</v>
      </c>
      <c r="O3177" s="9" t="s">
        <v>137</v>
      </c>
      <c r="P3177" s="9" t="s">
        <v>191</v>
      </c>
      <c r="Q3177" s="10" t="str">
        <f t="shared" si="1"/>
        <v>Remote Job (full or flexible)</v>
      </c>
      <c r="R3177" s="10">
        <v>4</v>
      </c>
      <c r="S3177" s="9" t="s">
        <v>216</v>
      </c>
      <c r="T3177" s="9" t="s">
        <v>137</v>
      </c>
      <c r="U3177" s="9" t="str">
        <f>IF(S3177&lt;&gt;"",S3177,IF(T3177&lt;&gt;"",VLOOKUP(T3177,Metadata!$S$2:$T$228,2,FALSE),""))</f>
        <v>Front-End Developer</v>
      </c>
      <c r="V3177" s="9" t="s">
        <v>144</v>
      </c>
      <c r="W3177" s="9" t="s">
        <v>137</v>
      </c>
      <c r="X3177" s="9" t="s">
        <v>252</v>
      </c>
      <c r="Y3177" s="9" t="s">
        <v>137</v>
      </c>
      <c r="Z3177" s="9" t="s">
        <v>224</v>
      </c>
      <c r="AA3177" s="9" t="s">
        <v>165</v>
      </c>
      <c r="AB3177" s="9" t="s">
        <v>137</v>
      </c>
      <c r="AC3177" s="9"/>
      <c r="AD3177" s="9"/>
      <c r="AE3177" s="9"/>
      <c r="AF3177" s="9"/>
      <c r="AG3177" s="9"/>
      <c r="AH3177" s="9"/>
      <c r="AI3177" s="9"/>
      <c r="AJ3177" s="9" t="s">
        <v>185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 t="s">
        <v>186</v>
      </c>
      <c r="BJ3177" s="9"/>
      <c r="BK3177" s="9"/>
      <c r="BL3177" s="9"/>
      <c r="BM3177" s="9"/>
      <c r="BN3177" s="9" t="s">
        <v>186</v>
      </c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10"/>
      <c r="CB3177" s="10" t="str">
        <f t="shared" si="5"/>
        <v/>
      </c>
      <c r="CC3177" s="10"/>
      <c r="CD3177" s="9" t="str">
        <f t="shared" si="2"/>
        <v/>
      </c>
      <c r="CE3177" s="9" t="s">
        <v>168</v>
      </c>
      <c r="CF3177" s="9" t="s">
        <v>188</v>
      </c>
      <c r="CG3177" s="9">
        <f>IF(CF3177="","",VLOOKUP(CF3177,Metadata!$D$2:$H$20,2,FALSE))</f>
        <v>17500</v>
      </c>
      <c r="CH3177" s="9">
        <f>IF(CF3177="","",VLOOKUP(CF3177,Metadata!$D$2:$H$20,4,FALSE))</f>
        <v>15000</v>
      </c>
      <c r="CI3177" s="9">
        <f>IF(CF3177="","",VLOOKUP(CF3177,Metadata!$D$2:$H$20,5,FALSE))</f>
        <v>20000</v>
      </c>
      <c r="CJ3177" s="9">
        <f t="shared" si="3"/>
        <v>17500</v>
      </c>
      <c r="CK3177" s="9" t="s">
        <v>221</v>
      </c>
      <c r="CL3177" s="10">
        <v>5</v>
      </c>
      <c r="CM3177" s="10">
        <v>2</v>
      </c>
      <c r="CN3177" s="10">
        <v>7</v>
      </c>
      <c r="CO3177" s="10">
        <v>7</v>
      </c>
      <c r="CP3177" s="10">
        <v>6</v>
      </c>
      <c r="CQ3177" s="10">
        <v>6</v>
      </c>
      <c r="CR3177" s="10">
        <v>4</v>
      </c>
      <c r="CS3177" s="10">
        <v>4</v>
      </c>
      <c r="CT3177" s="10">
        <v>5</v>
      </c>
      <c r="CU3177" s="10">
        <v>6</v>
      </c>
      <c r="CV3177" s="10">
        <v>6</v>
      </c>
      <c r="CW3177" s="10">
        <v>3</v>
      </c>
      <c r="CX3177" s="10">
        <v>6</v>
      </c>
      <c r="CY3177" s="10">
        <v>6</v>
      </c>
      <c r="CZ3177" s="10">
        <v>6</v>
      </c>
      <c r="DA3177" s="10">
        <v>6</v>
      </c>
      <c r="DB3177" s="10">
        <v>4</v>
      </c>
      <c r="DC3177" s="10">
        <v>6</v>
      </c>
      <c r="DD3177" s="10">
        <v>6</v>
      </c>
      <c r="DE3177" s="10">
        <v>6</v>
      </c>
      <c r="DF3177" s="10">
        <v>6</v>
      </c>
      <c r="DG3177" s="10">
        <v>7</v>
      </c>
      <c r="DH3177" s="10">
        <v>7</v>
      </c>
      <c r="DI3177" s="10">
        <v>7</v>
      </c>
      <c r="DJ3177" s="10">
        <v>6</v>
      </c>
      <c r="DK3177" s="10">
        <v>6</v>
      </c>
      <c r="DL3177" s="10">
        <v>7</v>
      </c>
      <c r="DM3177" s="9" t="s">
        <v>154</v>
      </c>
      <c r="DN3177" s="10">
        <v>1998</v>
      </c>
      <c r="DO3177" s="9">
        <f t="shared" si="10"/>
        <v>23</v>
      </c>
      <c r="DP3177" s="9" t="s">
        <v>155</v>
      </c>
      <c r="DQ3177" s="9" t="s">
        <v>202</v>
      </c>
      <c r="DR3177" s="9" t="s">
        <v>170</v>
      </c>
      <c r="DS3177" s="9" t="s">
        <v>137</v>
      </c>
      <c r="DT3177" s="9" t="s">
        <v>900</v>
      </c>
      <c r="DU3177" s="9" t="s">
        <v>168</v>
      </c>
      <c r="DV3177" s="9" t="str">
        <f>VLOOKUP(DU3177,Metadata!$B$2:$C$7,2,FALSE)</f>
        <v>0 - 3 years</v>
      </c>
    </row>
    <row r="3178" spans="1:126">
      <c r="A3178" s="13">
        <v>3177</v>
      </c>
      <c r="B3178" s="9" t="s">
        <v>135</v>
      </c>
      <c r="C3178" s="9" t="str">
        <f>VLOOKUP(B3178,Metadata!$M$2:$N$6,2,FALSE)</f>
        <v>Permanent Employee</v>
      </c>
      <c r="D3178" s="9" t="s">
        <v>136</v>
      </c>
      <c r="E3178" s="9" t="s">
        <v>137</v>
      </c>
      <c r="F3178" s="9" t="s">
        <v>138</v>
      </c>
      <c r="G3178" s="9" t="s">
        <v>312</v>
      </c>
      <c r="H3178" s="9" t="str">
        <f>IF(G3178="","",VLOOKUP(G3178,Metadata!$J$2:$K$22,2,FALSE))</f>
        <v>South</v>
      </c>
      <c r="I3178" s="9" t="s">
        <v>138</v>
      </c>
      <c r="J3178" s="9" t="str">
        <f>IF(I3178="","",VLOOKUP(I3178,Metadata!$P$2:$Q$43,2,FALSE))</f>
        <v>Europe</v>
      </c>
      <c r="K3178" s="9" t="str">
        <f t="shared" si="0"/>
        <v>Portugal</v>
      </c>
      <c r="L3178" s="9" t="s">
        <v>312</v>
      </c>
      <c r="M3178" s="9" t="str">
        <f>IF(L3178="","",VLOOKUP(L3178,Metadata!$J$2:$K$22,2,FALSE))</f>
        <v>South</v>
      </c>
      <c r="N3178" s="9" t="s">
        <v>205</v>
      </c>
      <c r="O3178" s="9" t="s">
        <v>137</v>
      </c>
      <c r="P3178" s="9" t="s">
        <v>137</v>
      </c>
      <c r="Q3178" s="10" t="str">
        <f t="shared" si="1"/>
        <v>Full Office Job</v>
      </c>
      <c r="R3178" s="10">
        <v>4</v>
      </c>
      <c r="S3178" s="9" t="s">
        <v>137</v>
      </c>
      <c r="T3178" s="9" t="s">
        <v>923</v>
      </c>
      <c r="U3178" s="9" t="str">
        <f>IF(S3178&lt;&gt;"",S3178,IF(T3178&lt;&gt;"",VLOOKUP(T3178,Metadata!$S$2:$T$228,2,FALSE),""))</f>
        <v>Full-Stack Developer</v>
      </c>
      <c r="V3178" s="9" t="s">
        <v>162</v>
      </c>
      <c r="W3178" s="9" t="s">
        <v>137</v>
      </c>
      <c r="X3178" s="9" t="s">
        <v>163</v>
      </c>
      <c r="Y3178" s="9" t="s">
        <v>137</v>
      </c>
      <c r="Z3178" s="9" t="s">
        <v>262</v>
      </c>
      <c r="AA3178" s="9" t="s">
        <v>137</v>
      </c>
      <c r="AB3178" s="9" t="s">
        <v>137</v>
      </c>
      <c r="AC3178" s="9"/>
      <c r="AD3178" s="9"/>
      <c r="AE3178" s="9" t="s">
        <v>194</v>
      </c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 t="s">
        <v>198</v>
      </c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 t="s">
        <v>492</v>
      </c>
      <c r="CA3178" s="10"/>
      <c r="CB3178" s="10" t="str">
        <f t="shared" si="5"/>
        <v/>
      </c>
      <c r="CC3178" s="10"/>
      <c r="CD3178" s="9" t="str">
        <f t="shared" si="2"/>
        <v/>
      </c>
      <c r="CE3178" s="9" t="s">
        <v>168</v>
      </c>
      <c r="CF3178" s="9" t="s">
        <v>169</v>
      </c>
      <c r="CG3178" s="9">
        <f>IF(CF3178="","",VLOOKUP(CF3178,Metadata!$D$2:$H$20,2,FALSE))</f>
        <v>12500</v>
      </c>
      <c r="CH3178" s="9">
        <f>IF(CF3178="","",VLOOKUP(CF3178,Metadata!$D$2:$H$20,4,FALSE))</f>
        <v>0</v>
      </c>
      <c r="CI3178" s="9">
        <f>IF(CF3178="","",VLOOKUP(CF3178,Metadata!$D$2:$H$20,5,FALSE))</f>
        <v>15000</v>
      </c>
      <c r="CJ3178" s="9">
        <f t="shared" si="3"/>
        <v>12500</v>
      </c>
      <c r="CK3178" s="9" t="s">
        <v>153</v>
      </c>
      <c r="CL3178" s="10">
        <v>1</v>
      </c>
      <c r="CM3178" s="10">
        <v>4</v>
      </c>
      <c r="CN3178" s="10">
        <v>5</v>
      </c>
      <c r="CO3178" s="10">
        <v>7</v>
      </c>
      <c r="CP3178" s="10">
        <v>4</v>
      </c>
      <c r="CQ3178" s="10">
        <v>7</v>
      </c>
      <c r="CR3178" s="10">
        <v>4</v>
      </c>
      <c r="CS3178" s="10">
        <v>4</v>
      </c>
      <c r="CT3178" s="10">
        <v>4</v>
      </c>
      <c r="CU3178" s="10">
        <v>7</v>
      </c>
      <c r="CV3178" s="10">
        <v>4</v>
      </c>
      <c r="CW3178" s="10">
        <v>7</v>
      </c>
      <c r="CX3178" s="10">
        <v>7</v>
      </c>
      <c r="CY3178" s="10">
        <v>7</v>
      </c>
      <c r="CZ3178" s="10">
        <v>3</v>
      </c>
      <c r="DA3178" s="10">
        <v>2</v>
      </c>
      <c r="DB3178" s="10">
        <v>7</v>
      </c>
      <c r="DC3178" s="10">
        <v>3</v>
      </c>
      <c r="DD3178" s="10">
        <v>2</v>
      </c>
      <c r="DE3178" s="10">
        <v>4</v>
      </c>
      <c r="DF3178" s="10">
        <v>5</v>
      </c>
      <c r="DG3178" s="10">
        <v>5</v>
      </c>
      <c r="DH3178" s="10">
        <v>2</v>
      </c>
      <c r="DI3178" s="10">
        <v>7</v>
      </c>
      <c r="DJ3178" s="10">
        <v>2</v>
      </c>
      <c r="DK3178" s="10">
        <v>4</v>
      </c>
      <c r="DL3178" s="10">
        <v>2</v>
      </c>
      <c r="DM3178" s="9" t="s">
        <v>154</v>
      </c>
      <c r="DN3178" s="10">
        <v>1998</v>
      </c>
      <c r="DO3178" s="9">
        <f t="shared" si="10"/>
        <v>23</v>
      </c>
      <c r="DP3178" s="9" t="s">
        <v>155</v>
      </c>
      <c r="DQ3178" s="9" t="s">
        <v>156</v>
      </c>
      <c r="DR3178" s="9" t="s">
        <v>157</v>
      </c>
      <c r="DS3178" s="9" t="s">
        <v>137</v>
      </c>
      <c r="DT3178" s="9" t="s">
        <v>900</v>
      </c>
      <c r="DU3178" s="9" t="s">
        <v>168</v>
      </c>
      <c r="DV3178" s="9" t="str">
        <f>VLOOKUP(DU3178,Metadata!$B$2:$C$7,2,FALSE)</f>
        <v>0 - 3 years</v>
      </c>
    </row>
    <row r="3179" spans="1:126">
      <c r="A3179" s="13">
        <v>3178</v>
      </c>
      <c r="B3179" s="9" t="s">
        <v>135</v>
      </c>
      <c r="C3179" s="9" t="str">
        <f>VLOOKUP(B3179,Metadata!$M$2:$N$6,2,FALSE)</f>
        <v>Permanent Employee</v>
      </c>
      <c r="D3179" s="9" t="s">
        <v>136</v>
      </c>
      <c r="E3179" s="9" t="s">
        <v>137</v>
      </c>
      <c r="F3179" s="9" t="s">
        <v>138</v>
      </c>
      <c r="G3179" s="9" t="s">
        <v>190</v>
      </c>
      <c r="H3179" s="9" t="str">
        <f>IF(G3179="","",VLOOKUP(G3179,Metadata!$J$2:$K$22,2,FALSE))</f>
        <v>North</v>
      </c>
      <c r="I3179" s="9" t="s">
        <v>138</v>
      </c>
      <c r="J3179" s="9" t="str">
        <f>IF(I3179="","",VLOOKUP(I3179,Metadata!$P$2:$Q$43,2,FALSE))</f>
        <v>Europe</v>
      </c>
      <c r="K3179" s="9" t="str">
        <f t="shared" si="0"/>
        <v>Portugal</v>
      </c>
      <c r="L3179" s="9" t="s">
        <v>190</v>
      </c>
      <c r="M3179" s="9" t="str">
        <f>IF(L3179="","",VLOOKUP(L3179,Metadata!$J$2:$K$22,2,FALSE))</f>
        <v>North</v>
      </c>
      <c r="N3179" s="9" t="s">
        <v>141</v>
      </c>
      <c r="O3179" s="9" t="s">
        <v>137</v>
      </c>
      <c r="P3179" s="9" t="s">
        <v>142</v>
      </c>
      <c r="Q3179" s="10" t="str">
        <f t="shared" si="1"/>
        <v>Full Office Job</v>
      </c>
      <c r="R3179" s="10">
        <v>5</v>
      </c>
      <c r="S3179" s="9" t="s">
        <v>192</v>
      </c>
      <c r="T3179" s="9" t="s">
        <v>137</v>
      </c>
      <c r="U3179" s="9" t="str">
        <f>IF(S3179&lt;&gt;"",S3179,IF(T3179&lt;&gt;"",VLOOKUP(T3179,Metadata!$S$2:$T$228,2,FALSE),""))</f>
        <v>Back-End Developer</v>
      </c>
      <c r="V3179" s="9" t="s">
        <v>256</v>
      </c>
      <c r="W3179" s="9" t="s">
        <v>137</v>
      </c>
      <c r="X3179" s="9" t="s">
        <v>163</v>
      </c>
      <c r="Y3179" s="9" t="s">
        <v>137</v>
      </c>
      <c r="Z3179" s="9" t="s">
        <v>164</v>
      </c>
      <c r="AA3179" s="9" t="s">
        <v>165</v>
      </c>
      <c r="AB3179" s="9" t="s">
        <v>137</v>
      </c>
      <c r="AC3179" s="9" t="s">
        <v>147</v>
      </c>
      <c r="AD3179" s="9"/>
      <c r="AE3179" s="9" t="s">
        <v>194</v>
      </c>
      <c r="AF3179" s="9"/>
      <c r="AG3179" s="9"/>
      <c r="AH3179" s="9"/>
      <c r="AI3179" s="9"/>
      <c r="AJ3179" s="9" t="s">
        <v>185</v>
      </c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 t="s">
        <v>198</v>
      </c>
      <c r="BL3179" s="9" t="s">
        <v>199</v>
      </c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10"/>
      <c r="CB3179" s="10" t="str">
        <f t="shared" si="5"/>
        <v/>
      </c>
      <c r="CC3179" s="10"/>
      <c r="CD3179" s="9" t="str">
        <f t="shared" si="2"/>
        <v/>
      </c>
      <c r="CE3179" s="9" t="s">
        <v>151</v>
      </c>
      <c r="CF3179" s="9" t="s">
        <v>225</v>
      </c>
      <c r="CG3179" s="9">
        <f>IF(CF3179="","",VLOOKUP(CF3179,Metadata!$D$2:$H$20,2,FALSE))</f>
        <v>22500</v>
      </c>
      <c r="CH3179" s="9">
        <f>IF(CF3179="","",VLOOKUP(CF3179,Metadata!$D$2:$H$20,4,FALSE))</f>
        <v>20000</v>
      </c>
      <c r="CI3179" s="9">
        <f>IF(CF3179="","",VLOOKUP(CF3179,Metadata!$D$2:$H$20,5,FALSE))</f>
        <v>25000</v>
      </c>
      <c r="CJ3179" s="9">
        <f t="shared" si="3"/>
        <v>22500</v>
      </c>
      <c r="CK3179" s="9" t="s">
        <v>189</v>
      </c>
      <c r="CL3179" s="10">
        <v>4</v>
      </c>
      <c r="CM3179" s="10">
        <v>3</v>
      </c>
      <c r="CN3179" s="10">
        <v>7</v>
      </c>
      <c r="CO3179" s="10">
        <v>7</v>
      </c>
      <c r="CP3179" s="10">
        <v>7</v>
      </c>
      <c r="CQ3179" s="10">
        <v>7</v>
      </c>
      <c r="CR3179" s="10">
        <v>3</v>
      </c>
      <c r="CS3179" s="10">
        <v>3</v>
      </c>
      <c r="CT3179" s="10">
        <v>5</v>
      </c>
      <c r="CU3179" s="10">
        <v>4</v>
      </c>
      <c r="CV3179" s="10">
        <v>4</v>
      </c>
      <c r="CW3179" s="10">
        <v>4</v>
      </c>
      <c r="CX3179" s="10">
        <v>4</v>
      </c>
      <c r="CY3179" s="10">
        <v>4</v>
      </c>
      <c r="CZ3179" s="10">
        <v>4</v>
      </c>
      <c r="DA3179" s="10">
        <v>6</v>
      </c>
      <c r="DB3179" s="10">
        <v>5</v>
      </c>
      <c r="DC3179" s="10">
        <v>6</v>
      </c>
      <c r="DD3179" s="10">
        <v>4</v>
      </c>
      <c r="DE3179" s="10">
        <v>7</v>
      </c>
      <c r="DF3179" s="10">
        <v>7</v>
      </c>
      <c r="DG3179" s="10">
        <v>6</v>
      </c>
      <c r="DH3179" s="10">
        <v>6</v>
      </c>
      <c r="DI3179" s="10">
        <v>4</v>
      </c>
      <c r="DJ3179" s="10">
        <v>4</v>
      </c>
      <c r="DK3179" s="10">
        <v>6</v>
      </c>
      <c r="DL3179" s="10">
        <v>5</v>
      </c>
      <c r="DM3179" s="9" t="s">
        <v>154</v>
      </c>
      <c r="DN3179" s="10">
        <v>1978</v>
      </c>
      <c r="DO3179" s="9">
        <f t="shared" si="10"/>
        <v>43</v>
      </c>
      <c r="DP3179" s="9" t="s">
        <v>155</v>
      </c>
      <c r="DQ3179" s="9" t="s">
        <v>227</v>
      </c>
      <c r="DR3179" s="9" t="s">
        <v>157</v>
      </c>
      <c r="DS3179" s="9" t="s">
        <v>137</v>
      </c>
      <c r="DT3179" s="9" t="s">
        <v>900</v>
      </c>
      <c r="DU3179" s="9" t="s">
        <v>158</v>
      </c>
      <c r="DV3179" s="9" t="str">
        <f>VLOOKUP(DU3179,Metadata!$B$2:$C$7,2,FALSE)</f>
        <v>6+ years</v>
      </c>
    </row>
    <row r="3180" spans="1:126">
      <c r="A3180" s="13">
        <v>3179</v>
      </c>
      <c r="B3180" s="9" t="s">
        <v>135</v>
      </c>
      <c r="C3180" s="9" t="str">
        <f>VLOOKUP(B3180,Metadata!$M$2:$N$6,2,FALSE)</f>
        <v>Permanent Employee</v>
      </c>
      <c r="D3180" s="9" t="s">
        <v>159</v>
      </c>
      <c r="E3180" s="9" t="s">
        <v>137</v>
      </c>
      <c r="F3180" s="9" t="s">
        <v>138</v>
      </c>
      <c r="G3180" s="9" t="s">
        <v>291</v>
      </c>
      <c r="H3180" s="9" t="str">
        <f>IF(G3180="","",VLOOKUP(G3180,Metadata!$J$2:$K$22,2,FALSE))</f>
        <v>Centre</v>
      </c>
      <c r="I3180" s="9" t="s">
        <v>138</v>
      </c>
      <c r="J3180" s="9" t="str">
        <f>IF(I3180="","",VLOOKUP(I3180,Metadata!$P$2:$Q$43,2,FALSE))</f>
        <v>Europe</v>
      </c>
      <c r="K3180" s="9" t="str">
        <f t="shared" si="0"/>
        <v>Portugal</v>
      </c>
      <c r="L3180" s="9" t="s">
        <v>140</v>
      </c>
      <c r="M3180" s="9" t="str">
        <f>IF(L3180="","",VLOOKUP(L3180,Metadata!$J$2:$K$22,2,FALSE))</f>
        <v>Lisbon Metropolitan Area</v>
      </c>
      <c r="N3180" s="9" t="s">
        <v>214</v>
      </c>
      <c r="O3180" s="9" t="s">
        <v>259</v>
      </c>
      <c r="P3180" s="9" t="s">
        <v>191</v>
      </c>
      <c r="Q3180" s="10" t="str">
        <f t="shared" si="1"/>
        <v>Remote Job (full or flexible)</v>
      </c>
      <c r="R3180" s="10">
        <v>3</v>
      </c>
      <c r="S3180" s="9" t="s">
        <v>229</v>
      </c>
      <c r="T3180" s="9" t="s">
        <v>137</v>
      </c>
      <c r="U3180" s="9" t="str">
        <f>IF(S3180&lt;&gt;"",S3180,IF(T3180&lt;&gt;"",VLOOKUP(T3180,Metadata!$S$2:$T$228,2,FALSE),""))</f>
        <v>Project Manager</v>
      </c>
      <c r="V3180" s="9" t="s">
        <v>207</v>
      </c>
      <c r="W3180" s="9" t="s">
        <v>137</v>
      </c>
      <c r="X3180" s="9" t="s">
        <v>252</v>
      </c>
      <c r="Y3180" s="9" t="s">
        <v>137</v>
      </c>
      <c r="Z3180" s="9" t="s">
        <v>146</v>
      </c>
      <c r="AA3180" s="9" t="s">
        <v>137</v>
      </c>
      <c r="AB3180" s="9" t="s">
        <v>137</v>
      </c>
      <c r="AC3180" s="9"/>
      <c r="AD3180" s="9"/>
      <c r="AE3180" s="9"/>
      <c r="AF3180" s="9" t="s">
        <v>243</v>
      </c>
      <c r="AG3180" s="9"/>
      <c r="AH3180" s="9"/>
      <c r="AI3180" s="9"/>
      <c r="AJ3180" s="9"/>
      <c r="AK3180" s="9"/>
      <c r="AL3180" s="9"/>
      <c r="AM3180" s="9"/>
      <c r="AN3180" s="9"/>
      <c r="AO3180" s="9"/>
      <c r="AP3180" s="9" t="s">
        <v>244</v>
      </c>
      <c r="AQ3180" s="9"/>
      <c r="AR3180" s="9" t="s">
        <v>149</v>
      </c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 t="s">
        <v>150</v>
      </c>
      <c r="BZ3180" s="9" t="s">
        <v>137</v>
      </c>
      <c r="CA3180" s="10"/>
      <c r="CB3180" s="10" t="str">
        <f t="shared" si="5"/>
        <v/>
      </c>
      <c r="CC3180" s="10"/>
      <c r="CD3180" s="9" t="str">
        <f t="shared" si="2"/>
        <v/>
      </c>
      <c r="CE3180" s="9" t="s">
        <v>151</v>
      </c>
      <c r="CF3180" s="9" t="s">
        <v>248</v>
      </c>
      <c r="CG3180" s="9">
        <f>IF(CF3180="","",VLOOKUP(CF3180,Metadata!$D$2:$H$20,2,FALSE))</f>
        <v>57500</v>
      </c>
      <c r="CH3180" s="9">
        <f>IF(CF3180="","",VLOOKUP(CF3180,Metadata!$D$2:$H$20,4,FALSE))</f>
        <v>55000</v>
      </c>
      <c r="CI3180" s="9">
        <f>IF(CF3180="","",VLOOKUP(CF3180,Metadata!$D$2:$H$20,5,FALSE))</f>
        <v>60000</v>
      </c>
      <c r="CJ3180" s="9">
        <f t="shared" si="3"/>
        <v>57500</v>
      </c>
      <c r="CK3180" s="9" t="s">
        <v>153</v>
      </c>
      <c r="CL3180" s="10">
        <v>6</v>
      </c>
      <c r="CM3180" s="10">
        <v>3</v>
      </c>
      <c r="CN3180" s="10">
        <v>6</v>
      </c>
      <c r="CO3180" s="10">
        <v>5</v>
      </c>
      <c r="CP3180" s="10">
        <v>3</v>
      </c>
      <c r="CQ3180" s="10">
        <v>5</v>
      </c>
      <c r="CR3180" s="10">
        <v>4</v>
      </c>
      <c r="CS3180" s="10">
        <v>5</v>
      </c>
      <c r="CT3180" s="10">
        <v>4</v>
      </c>
      <c r="CU3180" s="10">
        <v>5</v>
      </c>
      <c r="CV3180" s="10">
        <v>5</v>
      </c>
      <c r="CW3180" s="10">
        <v>5</v>
      </c>
      <c r="CX3180" s="10">
        <v>6</v>
      </c>
      <c r="CY3180" s="10">
        <v>5</v>
      </c>
      <c r="CZ3180" s="10">
        <v>5</v>
      </c>
      <c r="DA3180" s="10">
        <v>2</v>
      </c>
      <c r="DB3180" s="10">
        <v>3</v>
      </c>
      <c r="DC3180" s="10">
        <v>5</v>
      </c>
      <c r="DD3180" s="10">
        <v>3</v>
      </c>
      <c r="DE3180" s="10">
        <v>4</v>
      </c>
      <c r="DF3180" s="10">
        <v>6</v>
      </c>
      <c r="DG3180" s="10">
        <v>6</v>
      </c>
      <c r="DH3180" s="10">
        <v>4</v>
      </c>
      <c r="DI3180" s="10">
        <v>6</v>
      </c>
      <c r="DJ3180" s="10">
        <v>5</v>
      </c>
      <c r="DK3180" s="10">
        <v>6</v>
      </c>
      <c r="DL3180" s="10">
        <v>6</v>
      </c>
      <c r="DM3180" s="9" t="s">
        <v>154</v>
      </c>
      <c r="DN3180" s="10">
        <v>1984</v>
      </c>
      <c r="DO3180" s="9">
        <f t="shared" si="10"/>
        <v>37</v>
      </c>
      <c r="DP3180" s="9" t="s">
        <v>155</v>
      </c>
      <c r="DQ3180" s="9" t="s">
        <v>210</v>
      </c>
      <c r="DR3180" s="9" t="s">
        <v>170</v>
      </c>
      <c r="DS3180" s="9" t="s">
        <v>137</v>
      </c>
      <c r="DT3180" s="9" t="s">
        <v>900</v>
      </c>
      <c r="DU3180" s="9" t="s">
        <v>158</v>
      </c>
      <c r="DV3180" s="9" t="str">
        <f>VLOOKUP(DU3180,Metadata!$B$2:$C$7,2,FALSE)</f>
        <v>6+ years</v>
      </c>
    </row>
    <row r="3181" spans="1:126">
      <c r="A3181" s="13">
        <v>3180</v>
      </c>
      <c r="B3181" s="9" t="s">
        <v>135</v>
      </c>
      <c r="C3181" s="9" t="str">
        <f>VLOOKUP(B3181,Metadata!$M$2:$N$6,2,FALSE)</f>
        <v>Permanent Employee</v>
      </c>
      <c r="D3181" s="9" t="s">
        <v>159</v>
      </c>
      <c r="E3181" s="9" t="s">
        <v>137</v>
      </c>
      <c r="F3181" s="9" t="s">
        <v>138</v>
      </c>
      <c r="G3181" s="9" t="s">
        <v>265</v>
      </c>
      <c r="H3181" s="9" t="str">
        <f>IF(G3181="","",VLOOKUP(G3181,Metadata!$J$2:$K$22,2,FALSE))</f>
        <v>Azores and Madeira</v>
      </c>
      <c r="I3181" s="9" t="s">
        <v>138</v>
      </c>
      <c r="J3181" s="9" t="str">
        <f>IF(I3181="","",VLOOKUP(I3181,Metadata!$P$2:$Q$43,2,FALSE))</f>
        <v>Europe</v>
      </c>
      <c r="K3181" s="9" t="str">
        <f t="shared" si="0"/>
        <v>Portugal</v>
      </c>
      <c r="L3181" s="9" t="s">
        <v>265</v>
      </c>
      <c r="M3181" s="9" t="str">
        <f>IF(L3181="","",VLOOKUP(L3181,Metadata!$J$2:$K$22,2,FALSE))</f>
        <v>Azores and Madeira</v>
      </c>
      <c r="N3181" s="9" t="s">
        <v>214</v>
      </c>
      <c r="O3181" s="9" t="s">
        <v>239</v>
      </c>
      <c r="P3181" s="9" t="s">
        <v>142</v>
      </c>
      <c r="Q3181" s="10" t="str">
        <f t="shared" si="1"/>
        <v>Full Office Job</v>
      </c>
      <c r="R3181" s="10">
        <v>5</v>
      </c>
      <c r="S3181" s="9" t="s">
        <v>192</v>
      </c>
      <c r="T3181" s="9" t="s">
        <v>137</v>
      </c>
      <c r="U3181" s="9" t="str">
        <f>IF(S3181&lt;&gt;"",S3181,IF(T3181&lt;&gt;"",VLOOKUP(T3181,Metadata!$S$2:$T$228,2,FALSE),""))</f>
        <v>Back-End Developer</v>
      </c>
      <c r="V3181" s="9" t="s">
        <v>276</v>
      </c>
      <c r="W3181" s="9" t="s">
        <v>137</v>
      </c>
      <c r="X3181" s="9" t="s">
        <v>252</v>
      </c>
      <c r="Y3181" s="9" t="s">
        <v>137</v>
      </c>
      <c r="Z3181" s="9" t="s">
        <v>184</v>
      </c>
      <c r="AA3181" s="9" t="s">
        <v>137</v>
      </c>
      <c r="AB3181" s="9" t="s">
        <v>137</v>
      </c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 t="s">
        <v>488</v>
      </c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 t="s">
        <v>150</v>
      </c>
      <c r="BZ3181" s="9" t="s">
        <v>137</v>
      </c>
      <c r="CA3181" s="10"/>
      <c r="CB3181" s="10" t="str">
        <f t="shared" si="5"/>
        <v/>
      </c>
      <c r="CC3181" s="10"/>
      <c r="CD3181" s="9" t="str">
        <f t="shared" si="2"/>
        <v/>
      </c>
      <c r="CE3181" s="9" t="s">
        <v>151</v>
      </c>
      <c r="CF3181" s="9" t="s">
        <v>152</v>
      </c>
      <c r="CG3181" s="9">
        <f>IF(CF3181="","",VLOOKUP(CF3181,Metadata!$D$2:$H$20,2,FALSE))</f>
        <v>32500</v>
      </c>
      <c r="CH3181" s="9">
        <f>IF(CF3181="","",VLOOKUP(CF3181,Metadata!$D$2:$H$20,4,FALSE))</f>
        <v>30000</v>
      </c>
      <c r="CI3181" s="9">
        <f>IF(CF3181="","",VLOOKUP(CF3181,Metadata!$D$2:$H$20,5,FALSE))</f>
        <v>35000</v>
      </c>
      <c r="CJ3181" s="9">
        <f t="shared" si="3"/>
        <v>32500</v>
      </c>
      <c r="CK3181" s="9" t="s">
        <v>153</v>
      </c>
      <c r="CL3181" s="10">
        <v>3</v>
      </c>
      <c r="CM3181" s="10">
        <v>3</v>
      </c>
      <c r="CN3181" s="10">
        <v>7</v>
      </c>
      <c r="CO3181" s="10">
        <v>7</v>
      </c>
      <c r="CP3181" s="10">
        <v>5</v>
      </c>
      <c r="CQ3181" s="10">
        <v>6</v>
      </c>
      <c r="CR3181" s="10">
        <v>4</v>
      </c>
      <c r="CS3181" s="10">
        <v>6</v>
      </c>
      <c r="CT3181" s="10">
        <v>6</v>
      </c>
      <c r="CU3181" s="10">
        <v>4</v>
      </c>
      <c r="CV3181" s="10">
        <v>4</v>
      </c>
      <c r="CW3181" s="10">
        <v>4</v>
      </c>
      <c r="CX3181" s="10">
        <v>5</v>
      </c>
      <c r="CY3181" s="10">
        <v>5</v>
      </c>
      <c r="CZ3181" s="10">
        <v>6</v>
      </c>
      <c r="DA3181" s="10">
        <v>5</v>
      </c>
      <c r="DB3181" s="10">
        <v>4</v>
      </c>
      <c r="DC3181" s="10">
        <v>7</v>
      </c>
      <c r="DD3181" s="10">
        <v>5</v>
      </c>
      <c r="DE3181" s="10">
        <v>7</v>
      </c>
      <c r="DF3181" s="10">
        <v>5</v>
      </c>
      <c r="DG3181" s="10">
        <v>7</v>
      </c>
      <c r="DH3181" s="10">
        <v>7</v>
      </c>
      <c r="DI3181" s="10">
        <v>5</v>
      </c>
      <c r="DJ3181" s="10">
        <v>4</v>
      </c>
      <c r="DK3181" s="10">
        <v>4</v>
      </c>
      <c r="DL3181" s="10">
        <v>6</v>
      </c>
      <c r="DM3181" s="9" t="s">
        <v>154</v>
      </c>
      <c r="DN3181" s="10">
        <v>1987</v>
      </c>
      <c r="DO3181" s="9">
        <f t="shared" si="10"/>
        <v>34</v>
      </c>
      <c r="DP3181" s="9" t="s">
        <v>155</v>
      </c>
      <c r="DQ3181" s="9" t="s">
        <v>202</v>
      </c>
      <c r="DR3181" s="9" t="s">
        <v>170</v>
      </c>
      <c r="DS3181" s="9" t="s">
        <v>137</v>
      </c>
      <c r="DT3181" s="9" t="s">
        <v>900</v>
      </c>
      <c r="DU3181" s="9" t="s">
        <v>158</v>
      </c>
      <c r="DV3181" s="9" t="str">
        <f>VLOOKUP(DU3181,Metadata!$B$2:$C$7,2,FALSE)</f>
        <v>6+ years</v>
      </c>
    </row>
    <row r="3182" spans="1:126">
      <c r="A3182" s="13">
        <v>3181</v>
      </c>
      <c r="B3182" s="9" t="s">
        <v>135</v>
      </c>
      <c r="C3182" s="9" t="str">
        <f>VLOOKUP(B3182,Metadata!$M$2:$N$6,2,FALSE)</f>
        <v>Permanent Employee</v>
      </c>
      <c r="D3182" s="9" t="s">
        <v>136</v>
      </c>
      <c r="E3182" s="9" t="s">
        <v>137</v>
      </c>
      <c r="F3182" s="9" t="s">
        <v>138</v>
      </c>
      <c r="G3182" s="9" t="s">
        <v>265</v>
      </c>
      <c r="H3182" s="9" t="str">
        <f>IF(G3182="","",VLOOKUP(G3182,Metadata!$J$2:$K$22,2,FALSE))</f>
        <v>Azores and Madeira</v>
      </c>
      <c r="I3182" s="9" t="s">
        <v>292</v>
      </c>
      <c r="J3182" s="9" t="str">
        <f>IF(I3182="","",VLOOKUP(I3182,Metadata!$P$2:$Q$43,2,FALSE))</f>
        <v>North America</v>
      </c>
      <c r="K3182" s="9" t="str">
        <f t="shared" si="0"/>
        <v>International</v>
      </c>
      <c r="L3182" s="9" t="s">
        <v>137</v>
      </c>
      <c r="M3182" s="9" t="str">
        <f>IF(L3182="","",VLOOKUP(L3182,Metadata!$J$2:$K$22,2,FALSE))</f>
        <v/>
      </c>
      <c r="N3182" s="9" t="s">
        <v>141</v>
      </c>
      <c r="O3182" s="9" t="s">
        <v>137</v>
      </c>
      <c r="P3182" s="9" t="s">
        <v>142</v>
      </c>
      <c r="Q3182" s="10" t="str">
        <f t="shared" si="1"/>
        <v>Full Office Job</v>
      </c>
      <c r="R3182" s="10">
        <v>7</v>
      </c>
      <c r="S3182" s="9" t="s">
        <v>290</v>
      </c>
      <c r="T3182" s="9" t="s">
        <v>137</v>
      </c>
      <c r="U3182" s="9" t="str">
        <f>IF(S3182&lt;&gt;"",S3182,IF(T3182&lt;&gt;"",VLOOKUP(T3182,Metadata!$S$2:$T$228,2,FALSE),""))</f>
        <v>Quality Assurance/Testing</v>
      </c>
      <c r="V3182" s="9" t="s">
        <v>323</v>
      </c>
      <c r="W3182" s="9" t="s">
        <v>137</v>
      </c>
      <c r="X3182" s="9" t="s">
        <v>145</v>
      </c>
      <c r="Y3182" s="9" t="s">
        <v>137</v>
      </c>
      <c r="Z3182" s="9" t="s">
        <v>224</v>
      </c>
      <c r="AA3182" s="9" t="s">
        <v>137</v>
      </c>
      <c r="AB3182" s="9" t="s">
        <v>137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 t="s">
        <v>150</v>
      </c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 t="s">
        <v>150</v>
      </c>
      <c r="BZ3182" s="9" t="s">
        <v>137</v>
      </c>
      <c r="CA3182" s="10"/>
      <c r="CB3182" s="10" t="str">
        <f t="shared" si="5"/>
        <v/>
      </c>
      <c r="CC3182" s="10"/>
      <c r="CD3182" s="9" t="str">
        <f t="shared" si="2"/>
        <v/>
      </c>
      <c r="CE3182" s="9" t="s">
        <v>168</v>
      </c>
      <c r="CF3182" s="9" t="s">
        <v>169</v>
      </c>
      <c r="CG3182" s="9">
        <f>IF(CF3182="","",VLOOKUP(CF3182,Metadata!$D$2:$H$20,2,FALSE))</f>
        <v>12500</v>
      </c>
      <c r="CH3182" s="9">
        <f>IF(CF3182="","",VLOOKUP(CF3182,Metadata!$D$2:$H$20,4,FALSE))</f>
        <v>0</v>
      </c>
      <c r="CI3182" s="9">
        <f>IF(CF3182="","",VLOOKUP(CF3182,Metadata!$D$2:$H$20,5,FALSE))</f>
        <v>15000</v>
      </c>
      <c r="CJ3182" s="9">
        <f t="shared" si="3"/>
        <v>12500</v>
      </c>
      <c r="CK3182" s="9" t="s">
        <v>189</v>
      </c>
      <c r="CL3182" s="10">
        <v>1</v>
      </c>
      <c r="CM3182" s="10">
        <v>5</v>
      </c>
      <c r="CN3182" s="10">
        <v>7</v>
      </c>
      <c r="CO3182" s="10">
        <v>7</v>
      </c>
      <c r="CP3182" s="10">
        <v>7</v>
      </c>
      <c r="CQ3182" s="10">
        <v>7</v>
      </c>
      <c r="CR3182" s="10">
        <v>7</v>
      </c>
      <c r="CS3182" s="10">
        <v>7</v>
      </c>
      <c r="CT3182" s="10">
        <v>7</v>
      </c>
      <c r="CU3182" s="10">
        <v>7</v>
      </c>
      <c r="CV3182" s="10">
        <v>7</v>
      </c>
      <c r="CW3182" s="10">
        <v>7</v>
      </c>
      <c r="CX3182" s="10">
        <v>7</v>
      </c>
      <c r="CY3182" s="10">
        <v>5</v>
      </c>
      <c r="CZ3182" s="10">
        <v>7</v>
      </c>
      <c r="DA3182" s="10">
        <v>7</v>
      </c>
      <c r="DB3182" s="10">
        <v>7</v>
      </c>
      <c r="DC3182" s="10">
        <v>7</v>
      </c>
      <c r="DD3182" s="10">
        <v>7</v>
      </c>
      <c r="DE3182" s="10">
        <v>7</v>
      </c>
      <c r="DF3182" s="10">
        <v>7</v>
      </c>
      <c r="DG3182" s="10">
        <v>7</v>
      </c>
      <c r="DH3182" s="10">
        <v>7</v>
      </c>
      <c r="DI3182" s="10">
        <v>7</v>
      </c>
      <c r="DJ3182" s="10">
        <v>7</v>
      </c>
      <c r="DK3182" s="10">
        <v>7</v>
      </c>
      <c r="DL3182" s="10">
        <v>7</v>
      </c>
      <c r="DM3182" s="9" t="s">
        <v>154</v>
      </c>
      <c r="DN3182" s="10">
        <v>1993</v>
      </c>
      <c r="DO3182" s="9">
        <f t="shared" si="10"/>
        <v>28</v>
      </c>
      <c r="DP3182" s="9" t="s">
        <v>155</v>
      </c>
      <c r="DQ3182" s="9" t="s">
        <v>156</v>
      </c>
      <c r="DR3182" s="9" t="s">
        <v>170</v>
      </c>
      <c r="DS3182" s="9" t="s">
        <v>137</v>
      </c>
      <c r="DT3182" s="9" t="s">
        <v>900</v>
      </c>
      <c r="DU3182" s="9" t="s">
        <v>168</v>
      </c>
      <c r="DV3182" s="9" t="str">
        <f>VLOOKUP(DU3182,Metadata!$B$2:$C$7,2,FALSE)</f>
        <v>0 - 3 years</v>
      </c>
    </row>
    <row r="3183" spans="1:126">
      <c r="A3183" s="13">
        <v>3182</v>
      </c>
      <c r="B3183" s="9" t="s">
        <v>135</v>
      </c>
      <c r="C3183" s="9" t="str">
        <f>VLOOKUP(B3183,Metadata!$M$2:$N$6,2,FALSE)</f>
        <v>Permanent Employee</v>
      </c>
      <c r="D3183" s="9" t="s">
        <v>159</v>
      </c>
      <c r="E3183" s="9" t="s">
        <v>137</v>
      </c>
      <c r="F3183" s="9" t="s">
        <v>138</v>
      </c>
      <c r="G3183" s="9" t="s">
        <v>140</v>
      </c>
      <c r="H3183" s="9" t="str">
        <f>IF(G3183="","",VLOOKUP(G3183,Metadata!$J$2:$K$22,2,FALSE))</f>
        <v>Lisbon Metropolitan Area</v>
      </c>
      <c r="I3183" s="9" t="s">
        <v>228</v>
      </c>
      <c r="J3183" s="9" t="str">
        <f>IF(I3183="","",VLOOKUP(I3183,Metadata!$P$2:$Q$43,2,FALSE))</f>
        <v>Europe</v>
      </c>
      <c r="K3183" s="9" t="str">
        <f t="shared" si="0"/>
        <v>International</v>
      </c>
      <c r="L3183" s="9" t="s">
        <v>137</v>
      </c>
      <c r="M3183" s="9" t="str">
        <f>IF(L3183="","",VLOOKUP(L3183,Metadata!$J$2:$K$22,2,FALSE))</f>
        <v/>
      </c>
      <c r="N3183" s="9" t="s">
        <v>141</v>
      </c>
      <c r="O3183" s="9" t="s">
        <v>137</v>
      </c>
      <c r="P3183" s="9" t="s">
        <v>142</v>
      </c>
      <c r="Q3183" s="10" t="str">
        <f t="shared" si="1"/>
        <v>Full Office Job</v>
      </c>
      <c r="R3183" s="10">
        <v>4</v>
      </c>
      <c r="S3183" s="9" t="s">
        <v>137</v>
      </c>
      <c r="T3183" s="9" t="s">
        <v>924</v>
      </c>
      <c r="U3183" s="9" t="str">
        <f>IF(S3183&lt;&gt;"",S3183,IF(T3183&lt;&gt;"",VLOOKUP(T3183,Metadata!$S$2:$T$228,2,FALSE),""))</f>
        <v>DevOps Engineer</v>
      </c>
      <c r="V3183" s="9" t="s">
        <v>217</v>
      </c>
      <c r="W3183" s="9" t="s">
        <v>137</v>
      </c>
      <c r="X3183" s="9" t="s">
        <v>242</v>
      </c>
      <c r="Y3183" s="9" t="s">
        <v>137</v>
      </c>
      <c r="Z3183" s="9" t="s">
        <v>146</v>
      </c>
      <c r="AA3183" s="9" t="s">
        <v>137</v>
      </c>
      <c r="AB3183" s="9" t="s">
        <v>137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 t="s">
        <v>150</v>
      </c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 t="s">
        <v>150</v>
      </c>
      <c r="BZ3183" s="9" t="s">
        <v>137</v>
      </c>
      <c r="CA3183" s="10"/>
      <c r="CB3183" s="10" t="str">
        <f t="shared" si="5"/>
        <v/>
      </c>
      <c r="CC3183" s="10"/>
      <c r="CD3183" s="9" t="str">
        <f t="shared" si="2"/>
        <v/>
      </c>
      <c r="CE3183" s="9" t="s">
        <v>168</v>
      </c>
      <c r="CF3183" s="9" t="s">
        <v>293</v>
      </c>
      <c r="CG3183" s="9">
        <f>IF(CF3183="","",VLOOKUP(CF3183,Metadata!$D$2:$H$20,2,FALSE))</f>
        <v>52500</v>
      </c>
      <c r="CH3183" s="9">
        <f>IF(CF3183="","",VLOOKUP(CF3183,Metadata!$D$2:$H$20,4,FALSE))</f>
        <v>50000</v>
      </c>
      <c r="CI3183" s="9">
        <f>IF(CF3183="","",VLOOKUP(CF3183,Metadata!$D$2:$H$20,5,FALSE))</f>
        <v>55000</v>
      </c>
      <c r="CJ3183" s="9">
        <f t="shared" si="3"/>
        <v>52500</v>
      </c>
      <c r="CK3183" s="9" t="s">
        <v>153</v>
      </c>
      <c r="CL3183" s="10">
        <v>5</v>
      </c>
      <c r="CM3183" s="10">
        <v>1</v>
      </c>
      <c r="CN3183" s="10">
        <v>7</v>
      </c>
      <c r="CO3183" s="10">
        <v>5</v>
      </c>
      <c r="CP3183" s="10">
        <v>7</v>
      </c>
      <c r="CQ3183" s="10">
        <v>7</v>
      </c>
      <c r="CR3183" s="10">
        <v>4</v>
      </c>
      <c r="CS3183" s="10">
        <v>4</v>
      </c>
      <c r="CT3183" s="10">
        <v>7</v>
      </c>
      <c r="CU3183" s="10">
        <v>4</v>
      </c>
      <c r="CV3183" s="10">
        <v>4</v>
      </c>
      <c r="CW3183" s="10">
        <v>5</v>
      </c>
      <c r="CX3183" s="10">
        <v>4</v>
      </c>
      <c r="CY3183" s="10">
        <v>6</v>
      </c>
      <c r="CZ3183" s="10">
        <v>7</v>
      </c>
      <c r="DA3183" s="10">
        <v>6</v>
      </c>
      <c r="DB3183" s="10">
        <v>6</v>
      </c>
      <c r="DC3183" s="10">
        <v>6</v>
      </c>
      <c r="DD3183" s="10">
        <v>6</v>
      </c>
      <c r="DE3183" s="10">
        <v>7</v>
      </c>
      <c r="DF3183" s="10">
        <v>7</v>
      </c>
      <c r="DG3183" s="10">
        <v>7</v>
      </c>
      <c r="DH3183" s="10">
        <v>7</v>
      </c>
      <c r="DI3183" s="10">
        <v>7</v>
      </c>
      <c r="DJ3183" s="10">
        <v>5</v>
      </c>
      <c r="DK3183" s="10">
        <v>6</v>
      </c>
      <c r="DL3183" s="10">
        <v>4</v>
      </c>
      <c r="DM3183" s="9" t="s">
        <v>154</v>
      </c>
      <c r="DN3183" s="10">
        <v>1979</v>
      </c>
      <c r="DO3183" s="9">
        <f t="shared" si="10"/>
        <v>42</v>
      </c>
      <c r="DP3183" s="9" t="s">
        <v>155</v>
      </c>
      <c r="DQ3183" s="9" t="s">
        <v>210</v>
      </c>
      <c r="DR3183" s="9" t="s">
        <v>170</v>
      </c>
      <c r="DS3183" s="9" t="s">
        <v>137</v>
      </c>
      <c r="DT3183" s="9" t="s">
        <v>900</v>
      </c>
      <c r="DU3183" s="9" t="s">
        <v>158</v>
      </c>
      <c r="DV3183" s="9" t="str">
        <f>VLOOKUP(DU3183,Metadata!$B$2:$C$7,2,FALSE)</f>
        <v>6+ years</v>
      </c>
    </row>
    <row r="3184" spans="1:126">
      <c r="A3184" s="13">
        <v>3183</v>
      </c>
      <c r="B3184" s="9" t="s">
        <v>135</v>
      </c>
      <c r="C3184" s="9" t="str">
        <f>VLOOKUP(B3184,Metadata!$M$2:$N$6,2,FALSE)</f>
        <v>Permanent Employee</v>
      </c>
      <c r="D3184" s="9" t="s">
        <v>136</v>
      </c>
      <c r="E3184" s="9" t="s">
        <v>137</v>
      </c>
      <c r="F3184" s="9" t="s">
        <v>138</v>
      </c>
      <c r="G3184" s="9" t="s">
        <v>213</v>
      </c>
      <c r="H3184" s="9" t="str">
        <f>IF(G3184="","",VLOOKUP(G3184,Metadata!$J$2:$K$22,2,FALSE))</f>
        <v>Centre</v>
      </c>
      <c r="I3184" s="9" t="s">
        <v>295</v>
      </c>
      <c r="J3184" s="9" t="str">
        <f>IF(I3184="","",VLOOKUP(I3184,Metadata!$P$2:$Q$43,2,FALSE))</f>
        <v>Europe</v>
      </c>
      <c r="K3184" s="9" t="str">
        <f t="shared" si="0"/>
        <v>International</v>
      </c>
      <c r="L3184" s="9" t="s">
        <v>137</v>
      </c>
      <c r="M3184" s="9" t="str">
        <f>IF(L3184="","",VLOOKUP(L3184,Metadata!$J$2:$K$22,2,FALSE))</f>
        <v/>
      </c>
      <c r="N3184" s="9" t="s">
        <v>205</v>
      </c>
      <c r="O3184" s="9" t="s">
        <v>137</v>
      </c>
      <c r="P3184" s="9" t="s">
        <v>137</v>
      </c>
      <c r="Q3184" s="10" t="str">
        <f t="shared" si="1"/>
        <v>Full Office Job</v>
      </c>
      <c r="R3184" s="10">
        <v>4</v>
      </c>
      <c r="S3184" s="9" t="s">
        <v>161</v>
      </c>
      <c r="T3184" s="9" t="s">
        <v>137</v>
      </c>
      <c r="U3184" s="9" t="str">
        <f>IF(S3184&lt;&gt;"",S3184,IF(T3184&lt;&gt;"",VLOOKUP(T3184,Metadata!$S$2:$T$228,2,FALSE),""))</f>
        <v>Full-Stack Developer</v>
      </c>
      <c r="V3184" s="9" t="s">
        <v>261</v>
      </c>
      <c r="W3184" s="9" t="s">
        <v>137</v>
      </c>
      <c r="X3184" s="9" t="s">
        <v>145</v>
      </c>
      <c r="Y3184" s="9" t="s">
        <v>137</v>
      </c>
      <c r="Z3184" s="9" t="s">
        <v>146</v>
      </c>
      <c r="AA3184" s="9" t="s">
        <v>165</v>
      </c>
      <c r="AB3184" s="9" t="s">
        <v>137</v>
      </c>
      <c r="AC3184" s="9" t="s">
        <v>147</v>
      </c>
      <c r="AD3184" s="9"/>
      <c r="AE3184" s="9" t="s">
        <v>194</v>
      </c>
      <c r="AF3184" s="9"/>
      <c r="AG3184" s="9"/>
      <c r="AH3184" s="9"/>
      <c r="AI3184" s="9"/>
      <c r="AJ3184" s="9" t="s">
        <v>185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 t="s">
        <v>178</v>
      </c>
      <c r="BB3184" s="9"/>
      <c r="BC3184" s="9"/>
      <c r="BD3184" s="9"/>
      <c r="BE3184" s="9"/>
      <c r="BF3184" s="9"/>
      <c r="BG3184" s="9"/>
      <c r="BH3184" s="9"/>
      <c r="BI3184" s="9"/>
      <c r="BJ3184" s="9" t="s">
        <v>167</v>
      </c>
      <c r="BK3184" s="9" t="s">
        <v>198</v>
      </c>
      <c r="BL3184" s="9" t="s">
        <v>199</v>
      </c>
      <c r="BM3184" s="9"/>
      <c r="BN3184" s="9" t="s">
        <v>186</v>
      </c>
      <c r="BO3184" s="9"/>
      <c r="BP3184" s="9" t="s">
        <v>179</v>
      </c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10"/>
      <c r="CB3184" s="10" t="str">
        <f t="shared" si="5"/>
        <v/>
      </c>
      <c r="CC3184" s="10"/>
      <c r="CD3184" s="9" t="str">
        <f t="shared" si="2"/>
        <v/>
      </c>
      <c r="CE3184" s="9" t="s">
        <v>168</v>
      </c>
      <c r="CF3184" s="9" t="s">
        <v>169</v>
      </c>
      <c r="CG3184" s="9">
        <f>IF(CF3184="","",VLOOKUP(CF3184,Metadata!$D$2:$H$20,2,FALSE))</f>
        <v>12500</v>
      </c>
      <c r="CH3184" s="9">
        <f>IF(CF3184="","",VLOOKUP(CF3184,Metadata!$D$2:$H$20,4,FALSE))</f>
        <v>0</v>
      </c>
      <c r="CI3184" s="9">
        <f>IF(CF3184="","",VLOOKUP(CF3184,Metadata!$D$2:$H$20,5,FALSE))</f>
        <v>15000</v>
      </c>
      <c r="CJ3184" s="9">
        <f t="shared" si="3"/>
        <v>12500</v>
      </c>
      <c r="CK3184" s="9" t="s">
        <v>153</v>
      </c>
      <c r="CL3184" s="10">
        <v>4</v>
      </c>
      <c r="CM3184" s="10">
        <v>3</v>
      </c>
      <c r="CN3184" s="10">
        <v>7</v>
      </c>
      <c r="CO3184" s="10">
        <v>5</v>
      </c>
      <c r="CP3184" s="10">
        <v>5</v>
      </c>
      <c r="CQ3184" s="10">
        <v>6</v>
      </c>
      <c r="CR3184" s="10">
        <v>4</v>
      </c>
      <c r="CS3184" s="10">
        <v>6</v>
      </c>
      <c r="CT3184" s="10">
        <v>7</v>
      </c>
      <c r="CU3184" s="10">
        <v>5</v>
      </c>
      <c r="CV3184" s="10">
        <v>5</v>
      </c>
      <c r="CW3184" s="10">
        <v>5</v>
      </c>
      <c r="CX3184" s="10">
        <v>5</v>
      </c>
      <c r="CY3184" s="10">
        <v>5</v>
      </c>
      <c r="CZ3184" s="10">
        <v>6</v>
      </c>
      <c r="DA3184" s="10">
        <v>5</v>
      </c>
      <c r="DB3184" s="10">
        <v>6</v>
      </c>
      <c r="DC3184" s="10">
        <v>5</v>
      </c>
      <c r="DD3184" s="10">
        <v>6</v>
      </c>
      <c r="DE3184" s="10">
        <v>7</v>
      </c>
      <c r="DF3184" s="10">
        <v>6</v>
      </c>
      <c r="DG3184" s="10">
        <v>5</v>
      </c>
      <c r="DH3184" s="10">
        <v>6</v>
      </c>
      <c r="DI3184" s="10">
        <v>7</v>
      </c>
      <c r="DJ3184" s="10">
        <v>5</v>
      </c>
      <c r="DK3184" s="10">
        <v>5</v>
      </c>
      <c r="DL3184" s="10">
        <v>6</v>
      </c>
      <c r="DM3184" s="9" t="s">
        <v>154</v>
      </c>
      <c r="DN3184" s="10">
        <v>1994</v>
      </c>
      <c r="DO3184" s="9">
        <f t="shared" si="10"/>
        <v>27</v>
      </c>
      <c r="DP3184" s="9" t="s">
        <v>155</v>
      </c>
      <c r="DQ3184" s="9" t="s">
        <v>210</v>
      </c>
      <c r="DR3184" s="9" t="s">
        <v>170</v>
      </c>
      <c r="DS3184" s="9" t="s">
        <v>137</v>
      </c>
      <c r="DT3184" s="9" t="s">
        <v>900</v>
      </c>
      <c r="DU3184" s="9" t="s">
        <v>223</v>
      </c>
      <c r="DV3184" s="9" t="str">
        <f>VLOOKUP(DU3184,Metadata!$B$2:$C$7,2,FALSE)</f>
        <v>3 - 6 years</v>
      </c>
    </row>
    <row r="3185" spans="1:126">
      <c r="A3185" s="13">
        <v>3184</v>
      </c>
      <c r="B3185" s="9" t="s">
        <v>326</v>
      </c>
      <c r="C3185" s="9" t="str">
        <f>VLOOKUP(B3185,Metadata!$M$2:$N$6,2,FALSE)</f>
        <v>Permanent Employee</v>
      </c>
      <c r="D3185" s="9" t="s">
        <v>136</v>
      </c>
      <c r="E3185" s="9" t="s">
        <v>137</v>
      </c>
      <c r="F3185" s="9" t="s">
        <v>138</v>
      </c>
      <c r="G3185" s="9" t="s">
        <v>265</v>
      </c>
      <c r="H3185" s="9" t="str">
        <f>IF(G3185="","",VLOOKUP(G3185,Metadata!$J$2:$K$22,2,FALSE))</f>
        <v>Azores and Madeira</v>
      </c>
      <c r="I3185" s="9" t="s">
        <v>138</v>
      </c>
      <c r="J3185" s="9" t="str">
        <f>IF(I3185="","",VLOOKUP(I3185,Metadata!$P$2:$Q$43,2,FALSE))</f>
        <v>Europe</v>
      </c>
      <c r="K3185" s="9" t="str">
        <f t="shared" si="0"/>
        <v>Portugal</v>
      </c>
      <c r="L3185" s="9" t="s">
        <v>265</v>
      </c>
      <c r="M3185" s="9" t="str">
        <f>IF(L3185="","",VLOOKUP(L3185,Metadata!$J$2:$K$22,2,FALSE))</f>
        <v>Azores and Madeira</v>
      </c>
      <c r="N3185" s="9" t="s">
        <v>214</v>
      </c>
      <c r="O3185" s="9" t="s">
        <v>136</v>
      </c>
      <c r="P3185" s="9" t="s">
        <v>191</v>
      </c>
      <c r="Q3185" s="10" t="str">
        <f t="shared" si="1"/>
        <v>Remote Job (full or flexible)</v>
      </c>
      <c r="R3185" s="10">
        <v>6</v>
      </c>
      <c r="S3185" s="9" t="s">
        <v>161</v>
      </c>
      <c r="T3185" s="9" t="s">
        <v>137</v>
      </c>
      <c r="U3185" s="9" t="str">
        <f>IF(S3185&lt;&gt;"",S3185,IF(T3185&lt;&gt;"",VLOOKUP(T3185,Metadata!$S$2:$T$228,2,FALSE),""))</f>
        <v>Full-Stack Developer</v>
      </c>
      <c r="V3185" s="9" t="s">
        <v>261</v>
      </c>
      <c r="W3185" s="9" t="s">
        <v>137</v>
      </c>
      <c r="X3185" s="9" t="s">
        <v>175</v>
      </c>
      <c r="Y3185" s="9" t="s">
        <v>137</v>
      </c>
      <c r="Z3185" s="9" t="s">
        <v>164</v>
      </c>
      <c r="AA3185" s="9" t="s">
        <v>165</v>
      </c>
      <c r="AB3185" s="9" t="s">
        <v>137</v>
      </c>
      <c r="AC3185" s="9" t="s">
        <v>147</v>
      </c>
      <c r="AD3185" s="9" t="s">
        <v>148</v>
      </c>
      <c r="AE3185" s="9"/>
      <c r="AF3185" s="9"/>
      <c r="AG3185" s="9" t="s">
        <v>166</v>
      </c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 t="s">
        <v>167</v>
      </c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 t="s">
        <v>792</v>
      </c>
      <c r="CA3185" s="10"/>
      <c r="CB3185" s="10" t="str">
        <f t="shared" si="5"/>
        <v/>
      </c>
      <c r="CC3185" s="10"/>
      <c r="CD3185" s="9" t="str">
        <f t="shared" si="2"/>
        <v/>
      </c>
      <c r="CE3185" s="9" t="s">
        <v>168</v>
      </c>
      <c r="CF3185" s="9" t="s">
        <v>169</v>
      </c>
      <c r="CG3185" s="9">
        <f>IF(CF3185="","",VLOOKUP(CF3185,Metadata!$D$2:$H$20,2,FALSE))</f>
        <v>12500</v>
      </c>
      <c r="CH3185" s="9">
        <f>IF(CF3185="","",VLOOKUP(CF3185,Metadata!$D$2:$H$20,4,FALSE))</f>
        <v>0</v>
      </c>
      <c r="CI3185" s="9">
        <f>IF(CF3185="","",VLOOKUP(CF3185,Metadata!$D$2:$H$20,5,FALSE))</f>
        <v>15000</v>
      </c>
      <c r="CJ3185" s="9">
        <f t="shared" si="3"/>
        <v>12500</v>
      </c>
      <c r="CK3185" s="9" t="s">
        <v>189</v>
      </c>
      <c r="CL3185" s="10">
        <v>2</v>
      </c>
      <c r="CM3185" s="10">
        <v>5</v>
      </c>
      <c r="CN3185" s="10">
        <v>7</v>
      </c>
      <c r="CO3185" s="10">
        <v>7</v>
      </c>
      <c r="CP3185" s="10">
        <v>7</v>
      </c>
      <c r="CQ3185" s="10">
        <v>7</v>
      </c>
      <c r="CR3185" s="10">
        <v>5</v>
      </c>
      <c r="CS3185" s="10">
        <v>5</v>
      </c>
      <c r="CT3185" s="10">
        <v>5</v>
      </c>
      <c r="CU3185" s="10">
        <v>7</v>
      </c>
      <c r="CV3185" s="10">
        <v>7</v>
      </c>
      <c r="CW3185" s="10">
        <v>4</v>
      </c>
      <c r="CX3185" s="10">
        <v>5</v>
      </c>
      <c r="CY3185" s="10">
        <v>5</v>
      </c>
      <c r="CZ3185" s="10">
        <v>7</v>
      </c>
      <c r="DA3185" s="10">
        <v>4</v>
      </c>
      <c r="DB3185" s="10">
        <v>6</v>
      </c>
      <c r="DC3185" s="10">
        <v>7</v>
      </c>
      <c r="DD3185" s="10">
        <v>5</v>
      </c>
      <c r="DE3185" s="10">
        <v>7</v>
      </c>
      <c r="DF3185" s="10">
        <v>7</v>
      </c>
      <c r="DG3185" s="10">
        <v>6</v>
      </c>
      <c r="DH3185" s="10">
        <v>7</v>
      </c>
      <c r="DI3185" s="10">
        <v>7</v>
      </c>
      <c r="DJ3185" s="10">
        <v>7</v>
      </c>
      <c r="DK3185" s="10">
        <v>5</v>
      </c>
      <c r="DL3185" s="10">
        <v>7</v>
      </c>
      <c r="DM3185" s="9" t="s">
        <v>154</v>
      </c>
      <c r="DN3185" s="10">
        <v>1999</v>
      </c>
      <c r="DO3185" s="9">
        <f t="shared" si="10"/>
        <v>22</v>
      </c>
      <c r="DP3185" s="9" t="s">
        <v>155</v>
      </c>
      <c r="DQ3185" s="9" t="s">
        <v>202</v>
      </c>
      <c r="DR3185" s="9" t="s">
        <v>157</v>
      </c>
      <c r="DS3185" s="9" t="s">
        <v>137</v>
      </c>
      <c r="DT3185" s="9" t="s">
        <v>900</v>
      </c>
      <c r="DU3185" s="9" t="s">
        <v>168</v>
      </c>
      <c r="DV3185" s="9" t="str">
        <f>VLOOKUP(DU3185,Metadata!$B$2:$C$7,2,FALSE)</f>
        <v>0 - 3 years</v>
      </c>
    </row>
    <row r="3186" spans="1:126">
      <c r="A3186" s="13">
        <v>3185</v>
      </c>
      <c r="B3186" s="9" t="s">
        <v>135</v>
      </c>
      <c r="C3186" s="9" t="str">
        <f>VLOOKUP(B3186,Metadata!$M$2:$N$6,2,FALSE)</f>
        <v>Permanent Employee</v>
      </c>
      <c r="D3186" s="9" t="s">
        <v>136</v>
      </c>
      <c r="E3186" s="9" t="s">
        <v>137</v>
      </c>
      <c r="F3186" s="9" t="s">
        <v>138</v>
      </c>
      <c r="G3186" s="9" t="s">
        <v>172</v>
      </c>
      <c r="H3186" s="9" t="str">
        <f>IF(G3186="","",VLOOKUP(G3186,Metadata!$J$2:$K$22,2,FALSE))</f>
        <v>Porto Metropolitan Area</v>
      </c>
      <c r="I3186" s="9" t="s">
        <v>138</v>
      </c>
      <c r="J3186" s="9" t="str">
        <f>IF(I3186="","",VLOOKUP(I3186,Metadata!$P$2:$Q$43,2,FALSE))</f>
        <v>Europe</v>
      </c>
      <c r="K3186" s="9" t="str">
        <f t="shared" si="0"/>
        <v>Portugal</v>
      </c>
      <c r="L3186" s="9" t="s">
        <v>172</v>
      </c>
      <c r="M3186" s="9" t="str">
        <f>IF(L3186="","",VLOOKUP(L3186,Metadata!$J$2:$K$22,2,FALSE))</f>
        <v>Porto Metropolitan Area</v>
      </c>
      <c r="N3186" s="9" t="s">
        <v>141</v>
      </c>
      <c r="O3186" s="9" t="s">
        <v>137</v>
      </c>
      <c r="P3186" s="9" t="s">
        <v>142</v>
      </c>
      <c r="Q3186" s="10" t="str">
        <f t="shared" si="1"/>
        <v>Full Office Job</v>
      </c>
      <c r="R3186" s="10">
        <v>5</v>
      </c>
      <c r="S3186" s="9" t="s">
        <v>161</v>
      </c>
      <c r="T3186" s="9" t="s">
        <v>137</v>
      </c>
      <c r="U3186" s="9" t="str">
        <f>IF(S3186&lt;&gt;"",S3186,IF(T3186&lt;&gt;"",VLOOKUP(T3186,Metadata!$S$2:$T$228,2,FALSE),""))</f>
        <v>Full-Stack Developer</v>
      </c>
      <c r="V3186" s="9" t="s">
        <v>162</v>
      </c>
      <c r="W3186" s="9" t="s">
        <v>137</v>
      </c>
      <c r="X3186" s="9" t="s">
        <v>163</v>
      </c>
      <c r="Y3186" s="9" t="s">
        <v>137</v>
      </c>
      <c r="Z3186" s="9" t="s">
        <v>262</v>
      </c>
      <c r="AA3186" s="9" t="s">
        <v>165</v>
      </c>
      <c r="AB3186" s="9" t="s">
        <v>137</v>
      </c>
      <c r="AC3186" s="9" t="s">
        <v>147</v>
      </c>
      <c r="AD3186" s="9"/>
      <c r="AE3186" s="9"/>
      <c r="AF3186" s="9"/>
      <c r="AG3186" s="9" t="s">
        <v>166</v>
      </c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 t="s">
        <v>167</v>
      </c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10"/>
      <c r="CB3186" s="10" t="str">
        <f t="shared" si="5"/>
        <v/>
      </c>
      <c r="CC3186" s="10"/>
      <c r="CD3186" s="9" t="str">
        <f t="shared" si="2"/>
        <v/>
      </c>
      <c r="CE3186" s="9" t="s">
        <v>232</v>
      </c>
      <c r="CF3186" s="9" t="s">
        <v>169</v>
      </c>
      <c r="CG3186" s="9">
        <f>IF(CF3186="","",VLOOKUP(CF3186,Metadata!$D$2:$H$20,2,FALSE))</f>
        <v>12500</v>
      </c>
      <c r="CH3186" s="9">
        <f>IF(CF3186="","",VLOOKUP(CF3186,Metadata!$D$2:$H$20,4,FALSE))</f>
        <v>0</v>
      </c>
      <c r="CI3186" s="9">
        <f>IF(CF3186="","",VLOOKUP(CF3186,Metadata!$D$2:$H$20,5,FALSE))</f>
        <v>15000</v>
      </c>
      <c r="CJ3186" s="9">
        <f t="shared" si="3"/>
        <v>12500</v>
      </c>
      <c r="CK3186" s="9" t="s">
        <v>153</v>
      </c>
      <c r="CL3186" s="10">
        <v>6</v>
      </c>
      <c r="CM3186" s="10">
        <v>1</v>
      </c>
      <c r="CN3186" s="10">
        <v>7</v>
      </c>
      <c r="CO3186" s="10">
        <v>7</v>
      </c>
      <c r="CP3186" s="10">
        <v>7</v>
      </c>
      <c r="CQ3186" s="10">
        <v>7</v>
      </c>
      <c r="CR3186" s="10">
        <v>5</v>
      </c>
      <c r="CS3186" s="10">
        <v>5</v>
      </c>
      <c r="CT3186" s="10">
        <v>6</v>
      </c>
      <c r="CU3186" s="10">
        <v>4</v>
      </c>
      <c r="CV3186" s="10">
        <v>4</v>
      </c>
      <c r="CW3186" s="10">
        <v>4</v>
      </c>
      <c r="CX3186" s="10">
        <v>4</v>
      </c>
      <c r="CY3186" s="10">
        <v>6</v>
      </c>
      <c r="CZ3186" s="10">
        <v>6</v>
      </c>
      <c r="DA3186" s="10">
        <v>4</v>
      </c>
      <c r="DB3186" s="10">
        <v>5</v>
      </c>
      <c r="DC3186" s="10">
        <v>6</v>
      </c>
      <c r="DD3186" s="10">
        <v>6</v>
      </c>
      <c r="DE3186" s="10">
        <v>6</v>
      </c>
      <c r="DF3186" s="10">
        <v>6</v>
      </c>
      <c r="DG3186" s="10">
        <v>6</v>
      </c>
      <c r="DH3186" s="10">
        <v>5</v>
      </c>
      <c r="DI3186" s="10">
        <v>5</v>
      </c>
      <c r="DJ3186" s="10">
        <v>6</v>
      </c>
      <c r="DK3186" s="10">
        <v>6</v>
      </c>
      <c r="DL3186" s="10">
        <v>6</v>
      </c>
      <c r="DM3186" s="9" t="s">
        <v>154</v>
      </c>
      <c r="DN3186" s="10">
        <v>1997</v>
      </c>
      <c r="DO3186" s="9">
        <f t="shared" si="10"/>
        <v>24</v>
      </c>
      <c r="DP3186" s="9" t="s">
        <v>155</v>
      </c>
      <c r="DQ3186" s="9" t="s">
        <v>202</v>
      </c>
      <c r="DR3186" s="9" t="s">
        <v>157</v>
      </c>
      <c r="DS3186" s="9" t="s">
        <v>137</v>
      </c>
      <c r="DT3186" s="9" t="s">
        <v>900</v>
      </c>
      <c r="DU3186" s="9" t="s">
        <v>233</v>
      </c>
      <c r="DV3186" s="9" t="str">
        <f>VLOOKUP(DU3186,Metadata!$B$2:$C$7,2,FALSE)</f>
        <v>0 - 3 years</v>
      </c>
    </row>
    <row r="3187" spans="1:126">
      <c r="A3187" s="13">
        <v>3186</v>
      </c>
      <c r="B3187" s="9" t="s">
        <v>135</v>
      </c>
      <c r="C3187" s="9" t="str">
        <f>VLOOKUP(B3187,Metadata!$M$2:$N$6,2,FALSE)</f>
        <v>Permanent Employee</v>
      </c>
      <c r="D3187" s="9" t="s">
        <v>136</v>
      </c>
      <c r="E3187" s="9" t="s">
        <v>137</v>
      </c>
      <c r="F3187" s="9" t="s">
        <v>138</v>
      </c>
      <c r="G3187" s="9" t="s">
        <v>190</v>
      </c>
      <c r="H3187" s="9" t="str">
        <f>IF(G3187="","",VLOOKUP(G3187,Metadata!$J$2:$K$22,2,FALSE))</f>
        <v>North</v>
      </c>
      <c r="I3187" s="9" t="s">
        <v>643</v>
      </c>
      <c r="J3187" s="9" t="str">
        <f>IF(I3187="","",VLOOKUP(I3187,Metadata!$P$2:$Q$43,2,FALSE))</f>
        <v>Europe</v>
      </c>
      <c r="K3187" s="9" t="str">
        <f t="shared" si="0"/>
        <v>International</v>
      </c>
      <c r="L3187" s="9" t="s">
        <v>137</v>
      </c>
      <c r="M3187" s="9" t="str">
        <f>IF(L3187="","",VLOOKUP(L3187,Metadata!$J$2:$K$22,2,FALSE))</f>
        <v/>
      </c>
      <c r="N3187" s="9" t="s">
        <v>214</v>
      </c>
      <c r="O3187" s="9" t="s">
        <v>259</v>
      </c>
      <c r="P3187" s="9" t="s">
        <v>142</v>
      </c>
      <c r="Q3187" s="10" t="str">
        <f t="shared" si="1"/>
        <v>Full Office Job</v>
      </c>
      <c r="R3187" s="10">
        <v>5</v>
      </c>
      <c r="S3187" s="9" t="s">
        <v>332</v>
      </c>
      <c r="T3187" s="9" t="s">
        <v>137</v>
      </c>
      <c r="U3187" s="9" t="str">
        <f>IF(S3187&lt;&gt;"",S3187,IF(T3187&lt;&gt;"",VLOOKUP(T3187,Metadata!$S$2:$T$228,2,FALSE),""))</f>
        <v>UX/UI Designer</v>
      </c>
      <c r="V3187" s="9" t="s">
        <v>162</v>
      </c>
      <c r="W3187" s="9" t="s">
        <v>137</v>
      </c>
      <c r="X3187" s="9" t="s">
        <v>163</v>
      </c>
      <c r="Y3187" s="9" t="s">
        <v>137</v>
      </c>
      <c r="Z3187" s="9" t="s">
        <v>184</v>
      </c>
      <c r="AA3187" s="9" t="s">
        <v>165</v>
      </c>
      <c r="AB3187" s="9" t="s">
        <v>137</v>
      </c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 t="s">
        <v>186</v>
      </c>
      <c r="BJ3187" s="9" t="s">
        <v>167</v>
      </c>
      <c r="BK3187" s="9" t="s">
        <v>198</v>
      </c>
      <c r="BL3187" s="9" t="s">
        <v>199</v>
      </c>
      <c r="BM3187" s="9"/>
      <c r="BN3187" s="9" t="s">
        <v>186</v>
      </c>
      <c r="BO3187" s="9"/>
      <c r="BP3187" s="9"/>
      <c r="BQ3187" s="9"/>
      <c r="BR3187" s="9" t="s">
        <v>247</v>
      </c>
      <c r="BS3187" s="9"/>
      <c r="BT3187" s="9"/>
      <c r="BU3187" s="9"/>
      <c r="BV3187" s="9"/>
      <c r="BW3187" s="9"/>
      <c r="BX3187" s="9"/>
      <c r="BY3187" s="9"/>
      <c r="BZ3187" s="9"/>
      <c r="CA3187" s="10"/>
      <c r="CB3187" s="10" t="str">
        <f t="shared" si="5"/>
        <v/>
      </c>
      <c r="CC3187" s="10"/>
      <c r="CD3187" s="9" t="str">
        <f t="shared" si="2"/>
        <v/>
      </c>
      <c r="CE3187" s="9" t="s">
        <v>232</v>
      </c>
      <c r="CF3187" s="9" t="s">
        <v>169</v>
      </c>
      <c r="CG3187" s="9">
        <f>IF(CF3187="","",VLOOKUP(CF3187,Metadata!$D$2:$H$20,2,FALSE))</f>
        <v>12500</v>
      </c>
      <c r="CH3187" s="9">
        <f>IF(CF3187="","",VLOOKUP(CF3187,Metadata!$D$2:$H$20,4,FALSE))</f>
        <v>0</v>
      </c>
      <c r="CI3187" s="9">
        <f>IF(CF3187="","",VLOOKUP(CF3187,Metadata!$D$2:$H$20,5,FALSE))</f>
        <v>15000</v>
      </c>
      <c r="CJ3187" s="9">
        <f t="shared" si="3"/>
        <v>12500</v>
      </c>
      <c r="CK3187" s="9" t="s">
        <v>153</v>
      </c>
      <c r="CL3187" s="10">
        <v>4</v>
      </c>
      <c r="CM3187" s="10">
        <v>3</v>
      </c>
      <c r="CN3187" s="10">
        <v>5</v>
      </c>
      <c r="CO3187" s="10">
        <v>7</v>
      </c>
      <c r="CP3187" s="10">
        <v>6</v>
      </c>
      <c r="CQ3187" s="10">
        <v>6</v>
      </c>
      <c r="CR3187" s="10">
        <v>7</v>
      </c>
      <c r="CS3187" s="10">
        <v>7</v>
      </c>
      <c r="CT3187" s="10">
        <v>7</v>
      </c>
      <c r="CU3187" s="10">
        <v>7</v>
      </c>
      <c r="CV3187" s="10">
        <v>5</v>
      </c>
      <c r="CW3187" s="10">
        <v>5</v>
      </c>
      <c r="CX3187" s="10">
        <v>7</v>
      </c>
      <c r="CY3187" s="10">
        <v>5</v>
      </c>
      <c r="CZ3187" s="10">
        <v>7</v>
      </c>
      <c r="DA3187" s="10">
        <v>5</v>
      </c>
      <c r="DB3187" s="10">
        <v>5</v>
      </c>
      <c r="DC3187" s="10">
        <v>7</v>
      </c>
      <c r="DD3187" s="10">
        <v>7</v>
      </c>
      <c r="DE3187" s="10">
        <v>7</v>
      </c>
      <c r="DF3187" s="10">
        <v>7</v>
      </c>
      <c r="DG3187" s="10">
        <v>7</v>
      </c>
      <c r="DH3187" s="10">
        <v>6</v>
      </c>
      <c r="DI3187" s="10">
        <v>7</v>
      </c>
      <c r="DJ3187" s="10">
        <v>7</v>
      </c>
      <c r="DK3187" s="10">
        <v>7</v>
      </c>
      <c r="DL3187" s="10">
        <v>7</v>
      </c>
      <c r="DM3187" s="9" t="s">
        <v>154</v>
      </c>
      <c r="DN3187" s="10">
        <v>1998</v>
      </c>
      <c r="DO3187" s="9">
        <f t="shared" si="10"/>
        <v>23</v>
      </c>
      <c r="DP3187" s="9" t="s">
        <v>155</v>
      </c>
      <c r="DQ3187" s="9" t="s">
        <v>202</v>
      </c>
      <c r="DR3187" s="9" t="s">
        <v>157</v>
      </c>
      <c r="DS3187" s="9" t="s">
        <v>137</v>
      </c>
      <c r="DT3187" s="9" t="s">
        <v>900</v>
      </c>
      <c r="DU3187" s="9" t="s">
        <v>233</v>
      </c>
      <c r="DV3187" s="9" t="str">
        <f>VLOOKUP(DU3187,Metadata!$B$2:$C$7,2,FALSE)</f>
        <v>0 - 3 years</v>
      </c>
    </row>
    <row r="3188" spans="1:126">
      <c r="A3188" s="13">
        <v>3187</v>
      </c>
      <c r="B3188" s="9" t="s">
        <v>135</v>
      </c>
      <c r="C3188" s="9" t="str">
        <f>VLOOKUP(B3188,Metadata!$M$2:$N$6,2,FALSE)</f>
        <v>Permanent Employee</v>
      </c>
      <c r="D3188" s="9" t="s">
        <v>136</v>
      </c>
      <c r="E3188" s="9" t="s">
        <v>137</v>
      </c>
      <c r="F3188" s="9" t="s">
        <v>138</v>
      </c>
      <c r="G3188" s="9" t="s">
        <v>172</v>
      </c>
      <c r="H3188" s="9" t="str">
        <f>IF(G3188="","",VLOOKUP(G3188,Metadata!$J$2:$K$22,2,FALSE))</f>
        <v>Porto Metropolitan Area</v>
      </c>
      <c r="I3188" s="9" t="s">
        <v>138</v>
      </c>
      <c r="J3188" s="9" t="str">
        <f>IF(I3188="","",VLOOKUP(I3188,Metadata!$P$2:$Q$43,2,FALSE))</f>
        <v>Europe</v>
      </c>
      <c r="K3188" s="9" t="str">
        <f t="shared" si="0"/>
        <v>Portugal</v>
      </c>
      <c r="L3188" s="9" t="s">
        <v>190</v>
      </c>
      <c r="M3188" s="9" t="str">
        <f>IF(L3188="","",VLOOKUP(L3188,Metadata!$J$2:$K$22,2,FALSE))</f>
        <v>North</v>
      </c>
      <c r="N3188" s="9" t="s">
        <v>141</v>
      </c>
      <c r="O3188" s="9" t="s">
        <v>137</v>
      </c>
      <c r="P3188" s="9" t="s">
        <v>191</v>
      </c>
      <c r="Q3188" s="10" t="str">
        <f t="shared" si="1"/>
        <v>Remote Job (full or flexible)</v>
      </c>
      <c r="R3188" s="10">
        <v>6</v>
      </c>
      <c r="S3188" s="9" t="s">
        <v>161</v>
      </c>
      <c r="T3188" s="9" t="s">
        <v>137</v>
      </c>
      <c r="U3188" s="9" t="str">
        <f>IF(S3188&lt;&gt;"",S3188,IF(T3188&lt;&gt;"",VLOOKUP(T3188,Metadata!$S$2:$T$228,2,FALSE),""))</f>
        <v>Full-Stack Developer</v>
      </c>
      <c r="V3188" s="9" t="s">
        <v>256</v>
      </c>
      <c r="W3188" s="9" t="s">
        <v>137</v>
      </c>
      <c r="X3188" s="9" t="s">
        <v>145</v>
      </c>
      <c r="Y3188" s="9" t="s">
        <v>137</v>
      </c>
      <c r="Z3188" s="9" t="s">
        <v>184</v>
      </c>
      <c r="AA3188" s="9" t="s">
        <v>165</v>
      </c>
      <c r="AB3188" s="9" t="s">
        <v>137</v>
      </c>
      <c r="AC3188" s="9" t="s">
        <v>147</v>
      </c>
      <c r="AD3188" s="9" t="s">
        <v>148</v>
      </c>
      <c r="AE3188" s="9" t="s">
        <v>194</v>
      </c>
      <c r="AF3188" s="9"/>
      <c r="AG3188" s="9"/>
      <c r="AH3188" s="9"/>
      <c r="AI3188" s="9"/>
      <c r="AJ3188" s="9" t="s">
        <v>185</v>
      </c>
      <c r="AK3188" s="9"/>
      <c r="AL3188" s="9"/>
      <c r="AM3188" s="9"/>
      <c r="AN3188" s="9" t="s">
        <v>195</v>
      </c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 t="s">
        <v>178</v>
      </c>
      <c r="BB3188" s="9"/>
      <c r="BC3188" s="9"/>
      <c r="BD3188" s="9"/>
      <c r="BE3188" s="9"/>
      <c r="BF3188" s="9"/>
      <c r="BG3188" s="9"/>
      <c r="BH3188" s="9"/>
      <c r="BI3188" s="9"/>
      <c r="BJ3188" s="9" t="s">
        <v>167</v>
      </c>
      <c r="BK3188" s="9" t="s">
        <v>198</v>
      </c>
      <c r="BL3188" s="9" t="s">
        <v>199</v>
      </c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10"/>
      <c r="CB3188" s="10" t="str">
        <f t="shared" si="5"/>
        <v/>
      </c>
      <c r="CC3188" s="10"/>
      <c r="CD3188" s="9" t="str">
        <f t="shared" si="2"/>
        <v/>
      </c>
      <c r="CE3188" s="9" t="s">
        <v>151</v>
      </c>
      <c r="CF3188" s="9" t="s">
        <v>188</v>
      </c>
      <c r="CG3188" s="9">
        <f>IF(CF3188="","",VLOOKUP(CF3188,Metadata!$D$2:$H$20,2,FALSE))</f>
        <v>17500</v>
      </c>
      <c r="CH3188" s="9">
        <f>IF(CF3188="","",VLOOKUP(CF3188,Metadata!$D$2:$H$20,4,FALSE))</f>
        <v>15000</v>
      </c>
      <c r="CI3188" s="9">
        <f>IF(CF3188="","",VLOOKUP(CF3188,Metadata!$D$2:$H$20,5,FALSE))</f>
        <v>20000</v>
      </c>
      <c r="CJ3188" s="9">
        <f t="shared" si="3"/>
        <v>17500</v>
      </c>
      <c r="CK3188" s="9" t="s">
        <v>153</v>
      </c>
      <c r="CL3188" s="10">
        <v>4</v>
      </c>
      <c r="CM3188" s="10">
        <v>2</v>
      </c>
      <c r="CN3188" s="10">
        <v>5</v>
      </c>
      <c r="CO3188" s="10">
        <v>5</v>
      </c>
      <c r="CP3188" s="10">
        <v>6</v>
      </c>
      <c r="CQ3188" s="10">
        <v>7</v>
      </c>
      <c r="CR3188" s="10">
        <v>7</v>
      </c>
      <c r="CS3188" s="10">
        <v>7</v>
      </c>
      <c r="CT3188" s="10">
        <v>7</v>
      </c>
      <c r="CU3188" s="10">
        <v>7</v>
      </c>
      <c r="CV3188" s="10">
        <v>6</v>
      </c>
      <c r="CW3188" s="10">
        <v>3</v>
      </c>
      <c r="CX3188" s="10">
        <v>7</v>
      </c>
      <c r="CY3188" s="10">
        <v>6</v>
      </c>
      <c r="CZ3188" s="10">
        <v>7</v>
      </c>
      <c r="DA3188" s="10">
        <v>6</v>
      </c>
      <c r="DB3188" s="10">
        <v>7</v>
      </c>
      <c r="DC3188" s="10">
        <v>7</v>
      </c>
      <c r="DD3188" s="10">
        <v>7</v>
      </c>
      <c r="DE3188" s="10">
        <v>7</v>
      </c>
      <c r="DF3188" s="10">
        <v>7</v>
      </c>
      <c r="DG3188" s="10">
        <v>7</v>
      </c>
      <c r="DH3188" s="10">
        <v>7</v>
      </c>
      <c r="DI3188" s="10">
        <v>7</v>
      </c>
      <c r="DJ3188" s="10">
        <v>3</v>
      </c>
      <c r="DK3188" s="10">
        <v>7</v>
      </c>
      <c r="DL3188" s="10">
        <v>7</v>
      </c>
      <c r="DM3188" s="9" t="s">
        <v>154</v>
      </c>
      <c r="DN3188" s="10">
        <v>1994</v>
      </c>
      <c r="DO3188" s="9">
        <f t="shared" si="10"/>
        <v>27</v>
      </c>
      <c r="DP3188" s="9" t="s">
        <v>155</v>
      </c>
      <c r="DQ3188" s="9" t="s">
        <v>202</v>
      </c>
      <c r="DR3188" s="9" t="s">
        <v>342</v>
      </c>
      <c r="DS3188" s="9" t="s">
        <v>137</v>
      </c>
      <c r="DT3188" s="9" t="s">
        <v>900</v>
      </c>
      <c r="DU3188" s="9" t="s">
        <v>223</v>
      </c>
      <c r="DV3188" s="9" t="str">
        <f>VLOOKUP(DU3188,Metadata!$B$2:$C$7,2,FALSE)</f>
        <v>3 - 6 years</v>
      </c>
    </row>
    <row r="3189" spans="1:126">
      <c r="A3189" s="13">
        <v>3188</v>
      </c>
      <c r="B3189" s="9" t="s">
        <v>135</v>
      </c>
      <c r="C3189" s="9" t="str">
        <f>VLOOKUP(B3189,Metadata!$M$2:$N$6,2,FALSE)</f>
        <v>Permanent Employee</v>
      </c>
      <c r="D3189" s="9" t="s">
        <v>159</v>
      </c>
      <c r="E3189" s="9" t="s">
        <v>137</v>
      </c>
      <c r="F3189" s="9" t="s">
        <v>138</v>
      </c>
      <c r="G3189" s="9" t="s">
        <v>291</v>
      </c>
      <c r="H3189" s="9" t="str">
        <f>IF(G3189="","",VLOOKUP(G3189,Metadata!$J$2:$K$22,2,FALSE))</f>
        <v>Centre</v>
      </c>
      <c r="I3189" s="9" t="s">
        <v>138</v>
      </c>
      <c r="J3189" s="9" t="str">
        <f>IF(I3189="","",VLOOKUP(I3189,Metadata!$P$2:$Q$43,2,FALSE))</f>
        <v>Europe</v>
      </c>
      <c r="K3189" s="9" t="str">
        <f t="shared" si="0"/>
        <v>Portugal</v>
      </c>
      <c r="L3189" s="9" t="s">
        <v>291</v>
      </c>
      <c r="M3189" s="9" t="str">
        <f>IF(L3189="","",VLOOKUP(L3189,Metadata!$J$2:$K$22,2,FALSE))</f>
        <v>Centre</v>
      </c>
      <c r="N3189" s="9" t="s">
        <v>205</v>
      </c>
      <c r="O3189" s="9" t="s">
        <v>137</v>
      </c>
      <c r="P3189" s="9" t="s">
        <v>137</v>
      </c>
      <c r="Q3189" s="10" t="str">
        <f t="shared" si="1"/>
        <v>Full Office Job</v>
      </c>
      <c r="R3189" s="10">
        <v>4</v>
      </c>
      <c r="S3189" s="9" t="s">
        <v>143</v>
      </c>
      <c r="T3189" s="9" t="s">
        <v>137</v>
      </c>
      <c r="U3189" s="9" t="str">
        <f>IF(S3189&lt;&gt;"",S3189,IF(T3189&lt;&gt;"",VLOOKUP(T3189,Metadata!$S$2:$T$228,2,FALSE),""))</f>
        <v>Technical Team Leader</v>
      </c>
      <c r="V3189" s="9" t="s">
        <v>137</v>
      </c>
      <c r="W3189" s="9" t="s">
        <v>925</v>
      </c>
      <c r="X3189" s="9" t="s">
        <v>175</v>
      </c>
      <c r="Y3189" s="9" t="s">
        <v>137</v>
      </c>
      <c r="Z3189" s="9" t="s">
        <v>193</v>
      </c>
      <c r="AA3189" s="9" t="s">
        <v>137</v>
      </c>
      <c r="AB3189" s="9" t="s">
        <v>137</v>
      </c>
      <c r="AC3189" s="9" t="s">
        <v>147</v>
      </c>
      <c r="AD3189" s="9"/>
      <c r="AE3189" s="9"/>
      <c r="AF3189" s="9"/>
      <c r="AG3189" s="9"/>
      <c r="AH3189" s="9" t="s">
        <v>176</v>
      </c>
      <c r="AI3189" s="9" t="s">
        <v>230</v>
      </c>
      <c r="AJ3189" s="9"/>
      <c r="AK3189" s="9"/>
      <c r="AL3189" s="9"/>
      <c r="AM3189" s="9"/>
      <c r="AN3189" s="9"/>
      <c r="AO3189" s="9"/>
      <c r="AP3189" s="9"/>
      <c r="AQ3189" s="9"/>
      <c r="AR3189" s="9"/>
      <c r="AS3189" s="9" t="s">
        <v>411</v>
      </c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 t="s">
        <v>926</v>
      </c>
      <c r="CA3189" s="10"/>
      <c r="CB3189" s="10" t="str">
        <f t="shared" si="5"/>
        <v/>
      </c>
      <c r="CC3189" s="10"/>
      <c r="CD3189" s="9" t="str">
        <f t="shared" si="2"/>
        <v/>
      </c>
      <c r="CE3189" s="9" t="s">
        <v>168</v>
      </c>
      <c r="CF3189" s="9" t="s">
        <v>169</v>
      </c>
      <c r="CG3189" s="9">
        <f>IF(CF3189="","",VLOOKUP(CF3189,Metadata!$D$2:$H$20,2,FALSE))</f>
        <v>12500</v>
      </c>
      <c r="CH3189" s="9">
        <f>IF(CF3189="","",VLOOKUP(CF3189,Metadata!$D$2:$H$20,4,FALSE))</f>
        <v>0</v>
      </c>
      <c r="CI3189" s="9">
        <f>IF(CF3189="","",VLOOKUP(CF3189,Metadata!$D$2:$H$20,5,FALSE))</f>
        <v>15000</v>
      </c>
      <c r="CJ3189" s="9">
        <f t="shared" si="3"/>
        <v>12500</v>
      </c>
      <c r="CK3189" s="9" t="s">
        <v>221</v>
      </c>
      <c r="CL3189" s="10">
        <v>3</v>
      </c>
      <c r="CM3189" s="10">
        <v>2</v>
      </c>
      <c r="CN3189" s="10">
        <v>7</v>
      </c>
      <c r="CO3189" s="10">
        <v>7</v>
      </c>
      <c r="CP3189" s="10">
        <v>5</v>
      </c>
      <c r="CQ3189" s="10">
        <v>5</v>
      </c>
      <c r="CR3189" s="10">
        <v>3</v>
      </c>
      <c r="CS3189" s="10">
        <v>6</v>
      </c>
      <c r="CT3189" s="10">
        <v>7</v>
      </c>
      <c r="CU3189" s="10">
        <v>7</v>
      </c>
      <c r="CV3189" s="10">
        <v>6</v>
      </c>
      <c r="CW3189" s="10">
        <v>5</v>
      </c>
      <c r="CX3189" s="10">
        <v>6</v>
      </c>
      <c r="CY3189" s="10">
        <v>5</v>
      </c>
      <c r="CZ3189" s="10">
        <v>3</v>
      </c>
      <c r="DA3189" s="10">
        <v>3</v>
      </c>
      <c r="DB3189" s="10">
        <v>3</v>
      </c>
      <c r="DC3189" s="10">
        <v>5</v>
      </c>
      <c r="DD3189" s="10">
        <v>1</v>
      </c>
      <c r="DE3189" s="10">
        <v>6</v>
      </c>
      <c r="DF3189" s="10">
        <v>4</v>
      </c>
      <c r="DG3189" s="10">
        <v>6</v>
      </c>
      <c r="DH3189" s="10">
        <v>6</v>
      </c>
      <c r="DI3189" s="10">
        <v>6</v>
      </c>
      <c r="DJ3189" s="10">
        <v>4</v>
      </c>
      <c r="DK3189" s="10">
        <v>5</v>
      </c>
      <c r="DL3189" s="10">
        <v>3</v>
      </c>
      <c r="DM3189" s="9" t="s">
        <v>154</v>
      </c>
      <c r="DN3189" s="10">
        <v>1998</v>
      </c>
      <c r="DO3189" s="9">
        <f t="shared" si="10"/>
        <v>23</v>
      </c>
      <c r="DP3189" s="9" t="s">
        <v>155</v>
      </c>
      <c r="DQ3189" s="9" t="s">
        <v>156</v>
      </c>
      <c r="DR3189" s="9" t="s">
        <v>170</v>
      </c>
      <c r="DS3189" s="9" t="s">
        <v>137</v>
      </c>
      <c r="DT3189" s="9" t="s">
        <v>900</v>
      </c>
      <c r="DU3189" s="9" t="s">
        <v>223</v>
      </c>
      <c r="DV3189" s="9" t="str">
        <f>VLOOKUP(DU3189,Metadata!$B$2:$C$7,2,FALSE)</f>
        <v>3 - 6 years</v>
      </c>
    </row>
    <row r="3190" spans="1:126">
      <c r="A3190" s="13">
        <v>3189</v>
      </c>
      <c r="B3190" s="9" t="s">
        <v>135</v>
      </c>
      <c r="C3190" s="9" t="str">
        <f>VLOOKUP(B3190,Metadata!$M$2:$N$6,2,FALSE)</f>
        <v>Permanent Employee</v>
      </c>
      <c r="D3190" s="9" t="s">
        <v>136</v>
      </c>
      <c r="E3190" s="9" t="s">
        <v>137</v>
      </c>
      <c r="F3190" s="9" t="s">
        <v>138</v>
      </c>
      <c r="G3190" s="9" t="s">
        <v>160</v>
      </c>
      <c r="H3190" s="9" t="str">
        <f>IF(G3190="","",VLOOKUP(G3190,Metadata!$J$2:$K$22,2,FALSE))</f>
        <v>Centre</v>
      </c>
      <c r="I3190" s="9" t="s">
        <v>138</v>
      </c>
      <c r="J3190" s="9" t="str">
        <f>IF(I3190="","",VLOOKUP(I3190,Metadata!$P$2:$Q$43,2,FALSE))</f>
        <v>Europe</v>
      </c>
      <c r="K3190" s="9" t="str">
        <f t="shared" si="0"/>
        <v>Portugal</v>
      </c>
      <c r="L3190" s="9" t="s">
        <v>160</v>
      </c>
      <c r="M3190" s="9" t="str">
        <f>IF(L3190="","",VLOOKUP(L3190,Metadata!$J$2:$K$22,2,FALSE))</f>
        <v>Centre</v>
      </c>
      <c r="N3190" s="9" t="s">
        <v>141</v>
      </c>
      <c r="O3190" s="9" t="s">
        <v>137</v>
      </c>
      <c r="P3190" s="9" t="s">
        <v>142</v>
      </c>
      <c r="Q3190" s="10" t="str">
        <f t="shared" si="1"/>
        <v>Full Office Job</v>
      </c>
      <c r="R3190" s="10">
        <v>6</v>
      </c>
      <c r="S3190" s="9" t="s">
        <v>216</v>
      </c>
      <c r="T3190" s="9" t="s">
        <v>137</v>
      </c>
      <c r="U3190" s="9" t="str">
        <f>IF(S3190&lt;&gt;"",S3190,IF(T3190&lt;&gt;"",VLOOKUP(T3190,Metadata!$S$2:$T$228,2,FALSE),""))</f>
        <v>Front-End Developer</v>
      </c>
      <c r="V3190" s="9" t="s">
        <v>256</v>
      </c>
      <c r="W3190" s="9" t="s">
        <v>137</v>
      </c>
      <c r="X3190" s="9" t="s">
        <v>242</v>
      </c>
      <c r="Y3190" s="9" t="s">
        <v>137</v>
      </c>
      <c r="Z3190" s="9" t="s">
        <v>224</v>
      </c>
      <c r="AA3190" s="9" t="s">
        <v>165</v>
      </c>
      <c r="AB3190" s="9" t="s">
        <v>137</v>
      </c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 t="s">
        <v>178</v>
      </c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 t="s">
        <v>186</v>
      </c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10"/>
      <c r="CB3190" s="10" t="str">
        <f t="shared" si="5"/>
        <v/>
      </c>
      <c r="CC3190" s="10"/>
      <c r="CD3190" s="9" t="str">
        <f t="shared" si="2"/>
        <v/>
      </c>
      <c r="CE3190" s="9" t="s">
        <v>168</v>
      </c>
      <c r="CF3190" s="9" t="s">
        <v>220</v>
      </c>
      <c r="CG3190" s="9">
        <f>IF(CF3190="","",VLOOKUP(CF3190,Metadata!$D$2:$H$20,2,FALSE))</f>
        <v>27500</v>
      </c>
      <c r="CH3190" s="9">
        <f>IF(CF3190="","",VLOOKUP(CF3190,Metadata!$D$2:$H$20,4,FALSE))</f>
        <v>25000</v>
      </c>
      <c r="CI3190" s="9">
        <f>IF(CF3190="","",VLOOKUP(CF3190,Metadata!$D$2:$H$20,5,FALSE))</f>
        <v>30000</v>
      </c>
      <c r="CJ3190" s="9">
        <f t="shared" si="3"/>
        <v>27500</v>
      </c>
      <c r="CK3190" s="9" t="s">
        <v>221</v>
      </c>
      <c r="CL3190" s="10">
        <v>6</v>
      </c>
      <c r="CM3190" s="10">
        <v>3</v>
      </c>
      <c r="CN3190" s="10">
        <v>6</v>
      </c>
      <c r="CO3190" s="10">
        <v>6</v>
      </c>
      <c r="CP3190" s="10">
        <v>5</v>
      </c>
      <c r="CQ3190" s="10">
        <v>5</v>
      </c>
      <c r="CR3190" s="10">
        <v>4</v>
      </c>
      <c r="CS3190" s="10">
        <v>5</v>
      </c>
      <c r="CT3190" s="10">
        <v>6</v>
      </c>
      <c r="CU3190" s="10">
        <v>7</v>
      </c>
      <c r="CV3190" s="10">
        <v>5</v>
      </c>
      <c r="CW3190" s="10">
        <v>4</v>
      </c>
      <c r="CX3190" s="10">
        <v>5</v>
      </c>
      <c r="CY3190" s="10">
        <v>5</v>
      </c>
      <c r="CZ3190" s="10">
        <v>6</v>
      </c>
      <c r="DA3190" s="10">
        <v>6</v>
      </c>
      <c r="DB3190" s="10">
        <v>5</v>
      </c>
      <c r="DC3190" s="10">
        <v>6</v>
      </c>
      <c r="DD3190" s="10">
        <v>4</v>
      </c>
      <c r="DE3190" s="10">
        <v>7</v>
      </c>
      <c r="DF3190" s="10">
        <v>6</v>
      </c>
      <c r="DG3190" s="10">
        <v>4</v>
      </c>
      <c r="DH3190" s="10">
        <v>4</v>
      </c>
      <c r="DI3190" s="10">
        <v>6</v>
      </c>
      <c r="DJ3190" s="10">
        <v>5</v>
      </c>
      <c r="DK3190" s="10">
        <v>6</v>
      </c>
      <c r="DL3190" s="10">
        <v>5</v>
      </c>
      <c r="DM3190" s="9" t="s">
        <v>154</v>
      </c>
      <c r="DN3190" s="10">
        <v>1996</v>
      </c>
      <c r="DO3190" s="9">
        <f t="shared" si="10"/>
        <v>25</v>
      </c>
      <c r="DP3190" s="9" t="s">
        <v>155</v>
      </c>
      <c r="DQ3190" s="9" t="s">
        <v>156</v>
      </c>
      <c r="DR3190" s="9" t="s">
        <v>170</v>
      </c>
      <c r="DS3190" s="9" t="s">
        <v>137</v>
      </c>
      <c r="DT3190" s="9" t="s">
        <v>900</v>
      </c>
      <c r="DU3190" s="9" t="s">
        <v>223</v>
      </c>
      <c r="DV3190" s="9" t="str">
        <f>VLOOKUP(DU3190,Metadata!$B$2:$C$7,2,FALSE)</f>
        <v>3 - 6 years</v>
      </c>
    </row>
    <row r="3191" spans="1:126">
      <c r="A3191" s="13">
        <v>3190</v>
      </c>
      <c r="B3191" s="9" t="s">
        <v>135</v>
      </c>
      <c r="C3191" s="9" t="str">
        <f>VLOOKUP(B3191,Metadata!$M$2:$N$6,2,FALSE)</f>
        <v>Permanent Employee</v>
      </c>
      <c r="D3191" s="9" t="s">
        <v>136</v>
      </c>
      <c r="E3191" s="9" t="s">
        <v>137</v>
      </c>
      <c r="F3191" s="9" t="s">
        <v>138</v>
      </c>
      <c r="G3191" s="9" t="s">
        <v>275</v>
      </c>
      <c r="H3191" s="9" t="str">
        <f>IF(G3191="","",VLOOKUP(G3191,Metadata!$J$2:$K$22,2,FALSE))</f>
        <v>Centre</v>
      </c>
      <c r="I3191" s="9" t="s">
        <v>311</v>
      </c>
      <c r="J3191" s="9" t="str">
        <f>IF(I3191="","",VLOOKUP(I3191,Metadata!$P$2:$Q$43,2,FALSE))</f>
        <v>Europe</v>
      </c>
      <c r="K3191" s="9" t="str">
        <f t="shared" si="0"/>
        <v>International</v>
      </c>
      <c r="L3191" s="9" t="s">
        <v>137</v>
      </c>
      <c r="M3191" s="9" t="str">
        <f>IF(L3191="","",VLOOKUP(L3191,Metadata!$J$2:$K$22,2,FALSE))</f>
        <v/>
      </c>
      <c r="N3191" s="9" t="s">
        <v>141</v>
      </c>
      <c r="O3191" s="9" t="s">
        <v>137</v>
      </c>
      <c r="P3191" s="9" t="s">
        <v>191</v>
      </c>
      <c r="Q3191" s="10" t="str">
        <f t="shared" si="1"/>
        <v>Remote Job (full or flexible)</v>
      </c>
      <c r="R3191" s="10">
        <v>5</v>
      </c>
      <c r="S3191" s="9" t="s">
        <v>332</v>
      </c>
      <c r="T3191" s="9" t="s">
        <v>137</v>
      </c>
      <c r="U3191" s="9" t="str">
        <f>IF(S3191&lt;&gt;"",S3191,IF(T3191&lt;&gt;"",VLOOKUP(T3191,Metadata!$S$2:$T$228,2,FALSE),""))</f>
        <v>UX/UI Designer</v>
      </c>
      <c r="V3191" s="9" t="s">
        <v>256</v>
      </c>
      <c r="W3191" s="9" t="s">
        <v>137</v>
      </c>
      <c r="X3191" s="9" t="s">
        <v>145</v>
      </c>
      <c r="Y3191" s="9" t="s">
        <v>137</v>
      </c>
      <c r="Z3191" s="9" t="s">
        <v>218</v>
      </c>
      <c r="AA3191" s="9" t="s">
        <v>165</v>
      </c>
      <c r="AB3191" s="9" t="s">
        <v>253</v>
      </c>
      <c r="AC3191" s="9"/>
      <c r="AD3191" s="9"/>
      <c r="AE3191" s="9"/>
      <c r="AF3191" s="9"/>
      <c r="AG3191" s="9"/>
      <c r="AH3191" s="9"/>
      <c r="AI3191" s="9"/>
      <c r="AJ3191" s="9" t="s">
        <v>185</v>
      </c>
      <c r="AK3191" s="9"/>
      <c r="AL3191" s="9" t="s">
        <v>177</v>
      </c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 t="s">
        <v>178</v>
      </c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 t="s">
        <v>199</v>
      </c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10"/>
      <c r="CB3191" s="10" t="str">
        <f t="shared" si="5"/>
        <v/>
      </c>
      <c r="CC3191" s="10"/>
      <c r="CD3191" s="9" t="str">
        <f t="shared" si="2"/>
        <v/>
      </c>
      <c r="CE3191" s="9" t="s">
        <v>151</v>
      </c>
      <c r="CF3191" s="9" t="s">
        <v>293</v>
      </c>
      <c r="CG3191" s="9">
        <f>IF(CF3191="","",VLOOKUP(CF3191,Metadata!$D$2:$H$20,2,FALSE))</f>
        <v>52500</v>
      </c>
      <c r="CH3191" s="9">
        <f>IF(CF3191="","",VLOOKUP(CF3191,Metadata!$D$2:$H$20,4,FALSE))</f>
        <v>50000</v>
      </c>
      <c r="CI3191" s="9">
        <f>IF(CF3191="","",VLOOKUP(CF3191,Metadata!$D$2:$H$20,5,FALSE))</f>
        <v>55000</v>
      </c>
      <c r="CJ3191" s="9">
        <f t="shared" si="3"/>
        <v>52500</v>
      </c>
      <c r="CK3191" s="9" t="s">
        <v>153</v>
      </c>
      <c r="CL3191" s="10">
        <v>7</v>
      </c>
      <c r="CM3191" s="10">
        <v>2</v>
      </c>
      <c r="CN3191" s="10">
        <v>6</v>
      </c>
      <c r="CO3191" s="10">
        <v>6</v>
      </c>
      <c r="CP3191" s="10">
        <v>4</v>
      </c>
      <c r="CQ3191" s="10">
        <v>5</v>
      </c>
      <c r="CR3191" s="10">
        <v>7</v>
      </c>
      <c r="CS3191" s="10">
        <v>7</v>
      </c>
      <c r="CT3191" s="10">
        <v>5</v>
      </c>
      <c r="CU3191" s="10">
        <v>5</v>
      </c>
      <c r="CV3191" s="10">
        <v>6</v>
      </c>
      <c r="CW3191" s="10">
        <v>6</v>
      </c>
      <c r="CX3191" s="10">
        <v>6</v>
      </c>
      <c r="CY3191" s="10">
        <v>6</v>
      </c>
      <c r="CZ3191" s="10">
        <v>6</v>
      </c>
      <c r="DA3191" s="10">
        <v>4</v>
      </c>
      <c r="DB3191" s="10">
        <v>4</v>
      </c>
      <c r="DC3191" s="10">
        <v>5</v>
      </c>
      <c r="DD3191" s="10">
        <v>2</v>
      </c>
      <c r="DE3191" s="10">
        <v>6</v>
      </c>
      <c r="DF3191" s="10">
        <v>5</v>
      </c>
      <c r="DG3191" s="10">
        <v>4</v>
      </c>
      <c r="DH3191" s="10">
        <v>6</v>
      </c>
      <c r="DI3191" s="10">
        <v>6</v>
      </c>
      <c r="DJ3191" s="10">
        <v>4</v>
      </c>
      <c r="DK3191" s="10">
        <v>4</v>
      </c>
      <c r="DL3191" s="10">
        <v>6</v>
      </c>
      <c r="DM3191" s="9" t="s">
        <v>154</v>
      </c>
      <c r="DN3191" s="10">
        <v>1975</v>
      </c>
      <c r="DO3191" s="9">
        <f t="shared" si="10"/>
        <v>46</v>
      </c>
      <c r="DP3191" s="9" t="s">
        <v>155</v>
      </c>
      <c r="DQ3191" s="9" t="s">
        <v>156</v>
      </c>
      <c r="DR3191" s="9" t="s">
        <v>170</v>
      </c>
      <c r="DS3191" s="9" t="s">
        <v>137</v>
      </c>
      <c r="DT3191" s="9" t="s">
        <v>900</v>
      </c>
      <c r="DU3191" s="9" t="s">
        <v>158</v>
      </c>
      <c r="DV3191" s="9" t="str">
        <f>VLOOKUP(DU3191,Metadata!$B$2:$C$7,2,FALSE)</f>
        <v>6+ years</v>
      </c>
    </row>
    <row r="3192" spans="1:126">
      <c r="A3192" s="13">
        <v>3191</v>
      </c>
      <c r="B3192" s="9" t="s">
        <v>135</v>
      </c>
      <c r="C3192" s="9" t="str">
        <f>VLOOKUP(B3192,Metadata!$M$2:$N$6,2,FALSE)</f>
        <v>Permanent Employee</v>
      </c>
      <c r="D3192" s="9" t="s">
        <v>136</v>
      </c>
      <c r="E3192" s="9" t="s">
        <v>137</v>
      </c>
      <c r="F3192" s="9" t="s">
        <v>138</v>
      </c>
      <c r="G3192" s="9" t="s">
        <v>172</v>
      </c>
      <c r="H3192" s="9" t="str">
        <f>IF(G3192="","",VLOOKUP(G3192,Metadata!$J$2:$K$22,2,FALSE))</f>
        <v>Porto Metropolitan Area</v>
      </c>
      <c r="I3192" s="9" t="s">
        <v>138</v>
      </c>
      <c r="J3192" s="9" t="str">
        <f>IF(I3192="","",VLOOKUP(I3192,Metadata!$P$2:$Q$43,2,FALSE))</f>
        <v>Europe</v>
      </c>
      <c r="K3192" s="9" t="str">
        <f t="shared" si="0"/>
        <v>Portugal</v>
      </c>
      <c r="L3192" s="9" t="s">
        <v>172</v>
      </c>
      <c r="M3192" s="9" t="str">
        <f>IF(L3192="","",VLOOKUP(L3192,Metadata!$J$2:$K$22,2,FALSE))</f>
        <v>Porto Metropolitan Area</v>
      </c>
      <c r="N3192" s="9" t="s">
        <v>214</v>
      </c>
      <c r="O3192" s="9" t="s">
        <v>259</v>
      </c>
      <c r="P3192" s="9" t="s">
        <v>191</v>
      </c>
      <c r="Q3192" s="10" t="str">
        <f t="shared" si="1"/>
        <v>Remote Job (full or flexible)</v>
      </c>
      <c r="R3192" s="10">
        <v>5</v>
      </c>
      <c r="S3192" s="9" t="s">
        <v>161</v>
      </c>
      <c r="T3192" s="9" t="s">
        <v>137</v>
      </c>
      <c r="U3192" s="9" t="str">
        <f>IF(S3192&lt;&gt;"",S3192,IF(T3192&lt;&gt;"",VLOOKUP(T3192,Metadata!$S$2:$T$228,2,FALSE),""))</f>
        <v>Full-Stack Developer</v>
      </c>
      <c r="V3192" s="9" t="s">
        <v>174</v>
      </c>
      <c r="W3192" s="9" t="s">
        <v>137</v>
      </c>
      <c r="X3192" s="9" t="s">
        <v>163</v>
      </c>
      <c r="Y3192" s="9" t="s">
        <v>137</v>
      </c>
      <c r="Z3192" s="9" t="s">
        <v>262</v>
      </c>
      <c r="AA3192" s="9" t="s">
        <v>165</v>
      </c>
      <c r="AB3192" s="9" t="s">
        <v>137</v>
      </c>
      <c r="AC3192" s="9" t="s">
        <v>147</v>
      </c>
      <c r="AD3192" s="9"/>
      <c r="AE3192" s="9"/>
      <c r="AF3192" s="9"/>
      <c r="AG3192" s="9" t="s">
        <v>166</v>
      </c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 t="s">
        <v>167</v>
      </c>
      <c r="BK3192" s="9"/>
      <c r="BL3192" s="9"/>
      <c r="BM3192" s="9"/>
      <c r="BN3192" s="9"/>
      <c r="BO3192" s="9"/>
      <c r="BP3192" s="9" t="s">
        <v>179</v>
      </c>
      <c r="BQ3192" s="9"/>
      <c r="BR3192" s="9" t="s">
        <v>247</v>
      </c>
      <c r="BS3192" s="9"/>
      <c r="BT3192" s="9"/>
      <c r="BU3192" s="9"/>
      <c r="BV3192" s="9"/>
      <c r="BW3192" s="9"/>
      <c r="BX3192" s="9"/>
      <c r="BY3192" s="9"/>
      <c r="BZ3192" s="9"/>
      <c r="CA3192" s="10"/>
      <c r="CB3192" s="10" t="str">
        <f t="shared" si="5"/>
        <v/>
      </c>
      <c r="CC3192" s="10"/>
      <c r="CD3192" s="9" t="str">
        <f t="shared" si="2"/>
        <v/>
      </c>
      <c r="CE3192" s="9" t="s">
        <v>232</v>
      </c>
      <c r="CF3192" s="9" t="s">
        <v>169</v>
      </c>
      <c r="CG3192" s="9">
        <f>IF(CF3192="","",VLOOKUP(CF3192,Metadata!$D$2:$H$20,2,FALSE))</f>
        <v>12500</v>
      </c>
      <c r="CH3192" s="9">
        <f>IF(CF3192="","",VLOOKUP(CF3192,Metadata!$D$2:$H$20,4,FALSE))</f>
        <v>0</v>
      </c>
      <c r="CI3192" s="9">
        <f>IF(CF3192="","",VLOOKUP(CF3192,Metadata!$D$2:$H$20,5,FALSE))</f>
        <v>15000</v>
      </c>
      <c r="CJ3192" s="9">
        <f t="shared" si="3"/>
        <v>12500</v>
      </c>
      <c r="CK3192" s="9" t="s">
        <v>153</v>
      </c>
      <c r="CL3192" s="10">
        <v>5</v>
      </c>
      <c r="CM3192" s="10">
        <v>5</v>
      </c>
      <c r="CN3192" s="10">
        <v>5</v>
      </c>
      <c r="CO3192" s="10">
        <v>7</v>
      </c>
      <c r="CP3192" s="10">
        <v>6</v>
      </c>
      <c r="CQ3192" s="10">
        <v>6</v>
      </c>
      <c r="CR3192" s="10">
        <v>4</v>
      </c>
      <c r="CS3192" s="10">
        <v>7</v>
      </c>
      <c r="CT3192" s="10">
        <v>7</v>
      </c>
      <c r="CU3192" s="10">
        <v>3</v>
      </c>
      <c r="CV3192" s="10">
        <v>3</v>
      </c>
      <c r="CW3192" s="10">
        <v>4</v>
      </c>
      <c r="CX3192" s="10">
        <v>5</v>
      </c>
      <c r="CY3192" s="10">
        <v>5</v>
      </c>
      <c r="CZ3192" s="10">
        <v>5</v>
      </c>
      <c r="DA3192" s="10">
        <v>3</v>
      </c>
      <c r="DB3192" s="10">
        <v>3</v>
      </c>
      <c r="DC3192" s="10">
        <v>3</v>
      </c>
      <c r="DD3192" s="10">
        <v>3</v>
      </c>
      <c r="DE3192" s="10">
        <v>5</v>
      </c>
      <c r="DF3192" s="10">
        <v>5</v>
      </c>
      <c r="DG3192" s="10">
        <v>5</v>
      </c>
      <c r="DH3192" s="10">
        <v>4</v>
      </c>
      <c r="DI3192" s="10">
        <v>4</v>
      </c>
      <c r="DJ3192" s="10">
        <v>4</v>
      </c>
      <c r="DK3192" s="10">
        <v>5</v>
      </c>
      <c r="DL3192" s="10">
        <v>4</v>
      </c>
      <c r="DM3192" s="9" t="s">
        <v>296</v>
      </c>
      <c r="DN3192" s="10">
        <v>2000</v>
      </c>
      <c r="DO3192" s="9">
        <f t="shared" si="10"/>
        <v>21</v>
      </c>
      <c r="DP3192" s="9" t="s">
        <v>155</v>
      </c>
      <c r="DQ3192" s="9" t="s">
        <v>156</v>
      </c>
      <c r="DR3192" s="9" t="s">
        <v>157</v>
      </c>
      <c r="DS3192" s="9" t="s">
        <v>137</v>
      </c>
      <c r="DT3192" s="9" t="s">
        <v>900</v>
      </c>
      <c r="DU3192" s="9" t="s">
        <v>223</v>
      </c>
      <c r="DV3192" s="9" t="str">
        <f>VLOOKUP(DU3192,Metadata!$B$2:$C$7,2,FALSE)</f>
        <v>3 - 6 years</v>
      </c>
    </row>
    <row r="3193" spans="1:126">
      <c r="A3193" s="13">
        <v>3192</v>
      </c>
      <c r="B3193" s="9" t="s">
        <v>135</v>
      </c>
      <c r="C3193" s="9" t="str">
        <f>VLOOKUP(B3193,Metadata!$M$2:$N$6,2,FALSE)</f>
        <v>Permanent Employee</v>
      </c>
      <c r="D3193" s="9" t="s">
        <v>136</v>
      </c>
      <c r="E3193" s="9" t="s">
        <v>137</v>
      </c>
      <c r="F3193" s="9" t="s">
        <v>138</v>
      </c>
      <c r="G3193" s="9" t="s">
        <v>140</v>
      </c>
      <c r="H3193" s="9" t="str">
        <f>IF(G3193="","",VLOOKUP(G3193,Metadata!$J$2:$K$22,2,FALSE))</f>
        <v>Lisbon Metropolitan Area</v>
      </c>
      <c r="I3193" s="9" t="s">
        <v>138</v>
      </c>
      <c r="J3193" s="9" t="str">
        <f>IF(I3193="","",VLOOKUP(I3193,Metadata!$P$2:$Q$43,2,FALSE))</f>
        <v>Europe</v>
      </c>
      <c r="K3193" s="9" t="str">
        <f t="shared" si="0"/>
        <v>Portugal</v>
      </c>
      <c r="L3193" s="9" t="s">
        <v>140</v>
      </c>
      <c r="M3193" s="9" t="str">
        <f>IF(L3193="","",VLOOKUP(L3193,Metadata!$J$2:$K$22,2,FALSE))</f>
        <v>Lisbon Metropolitan Area</v>
      </c>
      <c r="N3193" s="9" t="s">
        <v>214</v>
      </c>
      <c r="O3193" s="9" t="s">
        <v>259</v>
      </c>
      <c r="P3193" s="9" t="s">
        <v>142</v>
      </c>
      <c r="Q3193" s="10" t="str">
        <f t="shared" si="1"/>
        <v>Full Office Job</v>
      </c>
      <c r="R3193" s="10">
        <v>6</v>
      </c>
      <c r="S3193" s="9" t="s">
        <v>161</v>
      </c>
      <c r="T3193" s="9" t="s">
        <v>137</v>
      </c>
      <c r="U3193" s="9" t="str">
        <f>IF(S3193&lt;&gt;"",S3193,IF(T3193&lt;&gt;"",VLOOKUP(T3193,Metadata!$S$2:$T$228,2,FALSE),""))</f>
        <v>Full-Stack Developer</v>
      </c>
      <c r="V3193" s="9" t="s">
        <v>323</v>
      </c>
      <c r="W3193" s="9" t="s">
        <v>137</v>
      </c>
      <c r="X3193" s="9" t="s">
        <v>163</v>
      </c>
      <c r="Y3193" s="9" t="s">
        <v>137</v>
      </c>
      <c r="Z3193" s="9" t="s">
        <v>193</v>
      </c>
      <c r="AA3193" s="9" t="s">
        <v>165</v>
      </c>
      <c r="AB3193" s="9" t="s">
        <v>137</v>
      </c>
      <c r="AC3193" s="9" t="s">
        <v>147</v>
      </c>
      <c r="AD3193" s="9"/>
      <c r="AE3193" s="9"/>
      <c r="AF3193" s="9"/>
      <c r="AG3193" s="9" t="s">
        <v>166</v>
      </c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 t="s">
        <v>178</v>
      </c>
      <c r="BB3193" s="9"/>
      <c r="BC3193" s="9"/>
      <c r="BD3193" s="9"/>
      <c r="BE3193" s="9"/>
      <c r="BF3193" s="9"/>
      <c r="BG3193" s="9"/>
      <c r="BH3193" s="9"/>
      <c r="BI3193" s="9"/>
      <c r="BJ3193" s="9" t="s">
        <v>167</v>
      </c>
      <c r="BK3193" s="9"/>
      <c r="BL3193" s="9"/>
      <c r="BM3193" s="9"/>
      <c r="BN3193" s="9"/>
      <c r="BO3193" s="9"/>
      <c r="BP3193" s="9" t="s">
        <v>179</v>
      </c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10"/>
      <c r="CB3193" s="10" t="str">
        <f t="shared" si="5"/>
        <v/>
      </c>
      <c r="CC3193" s="10"/>
      <c r="CD3193" s="9" t="str">
        <f t="shared" si="2"/>
        <v/>
      </c>
      <c r="CE3193" s="9" t="s">
        <v>151</v>
      </c>
      <c r="CF3193" s="9" t="s">
        <v>254</v>
      </c>
      <c r="CG3193" s="9">
        <f>IF(CF3193="","",VLOOKUP(CF3193,Metadata!$D$2:$H$20,2,FALSE))</f>
        <v>37500</v>
      </c>
      <c r="CH3193" s="9">
        <f>IF(CF3193="","",VLOOKUP(CF3193,Metadata!$D$2:$H$20,4,FALSE))</f>
        <v>35000</v>
      </c>
      <c r="CI3193" s="9">
        <f>IF(CF3193="","",VLOOKUP(CF3193,Metadata!$D$2:$H$20,5,FALSE))</f>
        <v>40000</v>
      </c>
      <c r="CJ3193" s="9">
        <f t="shared" si="3"/>
        <v>37500</v>
      </c>
      <c r="CK3193" s="9" t="s">
        <v>153</v>
      </c>
      <c r="CL3193" s="10">
        <v>5</v>
      </c>
      <c r="CM3193" s="10">
        <v>4</v>
      </c>
      <c r="CN3193" s="10">
        <v>5</v>
      </c>
      <c r="CO3193" s="10">
        <v>6</v>
      </c>
      <c r="CP3193" s="10">
        <v>5</v>
      </c>
      <c r="CQ3193" s="10">
        <v>5</v>
      </c>
      <c r="CR3193" s="10">
        <v>6</v>
      </c>
      <c r="CS3193" s="10">
        <v>6</v>
      </c>
      <c r="CT3193" s="10">
        <v>6</v>
      </c>
      <c r="CU3193" s="10">
        <v>6</v>
      </c>
      <c r="CV3193" s="10">
        <v>6</v>
      </c>
      <c r="CW3193" s="10">
        <v>6</v>
      </c>
      <c r="CX3193" s="10">
        <v>5</v>
      </c>
      <c r="CY3193" s="10">
        <v>6</v>
      </c>
      <c r="CZ3193" s="10">
        <v>5</v>
      </c>
      <c r="DA3193" s="10">
        <v>2</v>
      </c>
      <c r="DB3193" s="10">
        <v>6</v>
      </c>
      <c r="DC3193" s="10">
        <v>6</v>
      </c>
      <c r="DD3193" s="10">
        <v>4</v>
      </c>
      <c r="DE3193" s="10">
        <v>6</v>
      </c>
      <c r="DF3193" s="10">
        <v>5</v>
      </c>
      <c r="DG3193" s="10">
        <v>5</v>
      </c>
      <c r="DH3193" s="10">
        <v>5</v>
      </c>
      <c r="DI3193" s="10">
        <v>5</v>
      </c>
      <c r="DJ3193" s="10">
        <v>4</v>
      </c>
      <c r="DK3193" s="10">
        <v>4</v>
      </c>
      <c r="DL3193" s="10">
        <v>5</v>
      </c>
      <c r="DM3193" s="9" t="s">
        <v>154</v>
      </c>
      <c r="DN3193" s="10">
        <v>1972</v>
      </c>
      <c r="DO3193" s="9">
        <f t="shared" si="10"/>
        <v>49</v>
      </c>
      <c r="DP3193" s="9" t="s">
        <v>155</v>
      </c>
      <c r="DQ3193" s="9" t="s">
        <v>156</v>
      </c>
      <c r="DR3193" s="9" t="s">
        <v>170</v>
      </c>
      <c r="DS3193" s="9" t="s">
        <v>137</v>
      </c>
      <c r="DT3193" s="9" t="s">
        <v>900</v>
      </c>
      <c r="DU3193" s="9" t="s">
        <v>158</v>
      </c>
      <c r="DV3193" s="9" t="str">
        <f>VLOOKUP(DU3193,Metadata!$B$2:$C$7,2,FALSE)</f>
        <v>6+ years</v>
      </c>
    </row>
    <row r="3194" spans="1:126">
      <c r="A3194" s="13">
        <v>3193</v>
      </c>
      <c r="B3194" s="9" t="s">
        <v>135</v>
      </c>
      <c r="C3194" s="9" t="str">
        <f>VLOOKUP(B3194,Metadata!$M$2:$N$6,2,FALSE)</f>
        <v>Permanent Employee</v>
      </c>
      <c r="D3194" s="9" t="s">
        <v>159</v>
      </c>
      <c r="E3194" s="9" t="s">
        <v>137</v>
      </c>
      <c r="F3194" s="9" t="s">
        <v>138</v>
      </c>
      <c r="G3194" s="9" t="s">
        <v>190</v>
      </c>
      <c r="H3194" s="9" t="str">
        <f>IF(G3194="","",VLOOKUP(G3194,Metadata!$J$2:$K$22,2,FALSE))</f>
        <v>North</v>
      </c>
      <c r="I3194" s="9" t="s">
        <v>138</v>
      </c>
      <c r="J3194" s="9" t="str">
        <f>IF(I3194="","",VLOOKUP(I3194,Metadata!$P$2:$Q$43,2,FALSE))</f>
        <v>Europe</v>
      </c>
      <c r="K3194" s="9" t="str">
        <f t="shared" si="0"/>
        <v>Portugal</v>
      </c>
      <c r="L3194" s="9" t="s">
        <v>172</v>
      </c>
      <c r="M3194" s="9" t="str">
        <f>IF(L3194="","",VLOOKUP(L3194,Metadata!$J$2:$K$22,2,FALSE))</f>
        <v>Porto Metropolitan Area</v>
      </c>
      <c r="N3194" s="9" t="s">
        <v>141</v>
      </c>
      <c r="O3194" s="9" t="s">
        <v>137</v>
      </c>
      <c r="P3194" s="9" t="s">
        <v>142</v>
      </c>
      <c r="Q3194" s="10" t="str">
        <f t="shared" si="1"/>
        <v>Full Office Job</v>
      </c>
      <c r="R3194" s="10">
        <v>7</v>
      </c>
      <c r="S3194" s="9" t="s">
        <v>216</v>
      </c>
      <c r="T3194" s="9" t="s">
        <v>137</v>
      </c>
      <c r="U3194" s="9" t="str">
        <f>IF(S3194&lt;&gt;"",S3194,IF(T3194&lt;&gt;"",VLOOKUP(T3194,Metadata!$S$2:$T$228,2,FALSE),""))</f>
        <v>Front-End Developer</v>
      </c>
      <c r="V3194" s="9" t="s">
        <v>144</v>
      </c>
      <c r="W3194" s="9" t="s">
        <v>137</v>
      </c>
      <c r="X3194" s="9" t="s">
        <v>208</v>
      </c>
      <c r="Y3194" s="9" t="s">
        <v>137</v>
      </c>
      <c r="Z3194" s="9" t="s">
        <v>224</v>
      </c>
      <c r="AA3194" s="9" t="s">
        <v>165</v>
      </c>
      <c r="AB3194" s="9" t="s">
        <v>137</v>
      </c>
      <c r="AC3194" s="9"/>
      <c r="AD3194" s="9"/>
      <c r="AE3194" s="9"/>
      <c r="AF3194" s="9"/>
      <c r="AG3194" s="9"/>
      <c r="AH3194" s="9"/>
      <c r="AI3194" s="9"/>
      <c r="AJ3194" s="9" t="s">
        <v>185</v>
      </c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 t="s">
        <v>178</v>
      </c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 t="s">
        <v>186</v>
      </c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10"/>
      <c r="CB3194" s="10" t="str">
        <f t="shared" si="5"/>
        <v/>
      </c>
      <c r="CC3194" s="10"/>
      <c r="CD3194" s="9" t="str">
        <f t="shared" si="2"/>
        <v/>
      </c>
      <c r="CE3194" s="9" t="s">
        <v>168</v>
      </c>
      <c r="CF3194" s="9" t="s">
        <v>225</v>
      </c>
      <c r="CG3194" s="9">
        <f>IF(CF3194="","",VLOOKUP(CF3194,Metadata!$D$2:$H$20,2,FALSE))</f>
        <v>22500</v>
      </c>
      <c r="CH3194" s="9">
        <f>IF(CF3194="","",VLOOKUP(CF3194,Metadata!$D$2:$H$20,4,FALSE))</f>
        <v>20000</v>
      </c>
      <c r="CI3194" s="9">
        <f>IF(CF3194="","",VLOOKUP(CF3194,Metadata!$D$2:$H$20,5,FALSE))</f>
        <v>25000</v>
      </c>
      <c r="CJ3194" s="9">
        <f t="shared" si="3"/>
        <v>22500</v>
      </c>
      <c r="CK3194" s="9" t="s">
        <v>221</v>
      </c>
      <c r="CL3194" s="10">
        <v>5</v>
      </c>
      <c r="CM3194" s="10">
        <v>1</v>
      </c>
      <c r="CN3194" s="10">
        <v>7</v>
      </c>
      <c r="CO3194" s="10">
        <v>7</v>
      </c>
      <c r="CP3194" s="10">
        <v>5</v>
      </c>
      <c r="CQ3194" s="10">
        <v>7</v>
      </c>
      <c r="CR3194" s="10">
        <v>7</v>
      </c>
      <c r="CS3194" s="10">
        <v>7</v>
      </c>
      <c r="CT3194" s="10">
        <v>7</v>
      </c>
      <c r="CU3194" s="10">
        <v>7</v>
      </c>
      <c r="CV3194" s="10">
        <v>5</v>
      </c>
      <c r="CW3194" s="10">
        <v>5</v>
      </c>
      <c r="CX3194" s="10">
        <v>6</v>
      </c>
      <c r="CY3194" s="10">
        <v>7</v>
      </c>
      <c r="CZ3194" s="10">
        <v>5</v>
      </c>
      <c r="DA3194" s="10">
        <v>7</v>
      </c>
      <c r="DB3194" s="10">
        <v>7</v>
      </c>
      <c r="DC3194" s="10">
        <v>7</v>
      </c>
      <c r="DD3194" s="10">
        <v>5</v>
      </c>
      <c r="DE3194" s="10">
        <v>7</v>
      </c>
      <c r="DF3194" s="10">
        <v>5</v>
      </c>
      <c r="DG3194" s="10">
        <v>7</v>
      </c>
      <c r="DH3194" s="10">
        <v>6</v>
      </c>
      <c r="DI3194" s="10">
        <v>7</v>
      </c>
      <c r="DJ3194" s="10">
        <v>4</v>
      </c>
      <c r="DK3194" s="10">
        <v>5</v>
      </c>
      <c r="DL3194" s="10">
        <v>7</v>
      </c>
      <c r="DM3194" s="9" t="s">
        <v>154</v>
      </c>
      <c r="DN3194" s="10">
        <v>1992</v>
      </c>
      <c r="DO3194" s="9">
        <f t="shared" si="10"/>
        <v>29</v>
      </c>
      <c r="DP3194" s="9" t="s">
        <v>155</v>
      </c>
      <c r="DQ3194" s="9" t="s">
        <v>156</v>
      </c>
      <c r="DR3194" s="9" t="s">
        <v>157</v>
      </c>
      <c r="DS3194" s="9" t="s">
        <v>137</v>
      </c>
      <c r="DT3194" s="9" t="s">
        <v>900</v>
      </c>
      <c r="DU3194" s="9" t="s">
        <v>223</v>
      </c>
      <c r="DV3194" s="9" t="str">
        <f>VLOOKUP(DU3194,Metadata!$B$2:$C$7,2,FALSE)</f>
        <v>3 - 6 years</v>
      </c>
    </row>
    <row r="3195" spans="1:126">
      <c r="A3195" s="13">
        <v>3194</v>
      </c>
      <c r="B3195" s="9" t="s">
        <v>135</v>
      </c>
      <c r="C3195" s="9" t="str">
        <f>VLOOKUP(B3195,Metadata!$M$2:$N$6,2,FALSE)</f>
        <v>Permanent Employee</v>
      </c>
      <c r="D3195" s="9" t="s">
        <v>159</v>
      </c>
      <c r="E3195" s="9" t="s">
        <v>137</v>
      </c>
      <c r="F3195" s="9" t="s">
        <v>138</v>
      </c>
      <c r="G3195" s="9" t="s">
        <v>172</v>
      </c>
      <c r="H3195" s="9" t="str">
        <f>IF(G3195="","",VLOOKUP(G3195,Metadata!$J$2:$K$22,2,FALSE))</f>
        <v>Porto Metropolitan Area</v>
      </c>
      <c r="I3195" s="9" t="s">
        <v>138</v>
      </c>
      <c r="J3195" s="9" t="str">
        <f>IF(I3195="","",VLOOKUP(I3195,Metadata!$P$2:$Q$43,2,FALSE))</f>
        <v>Europe</v>
      </c>
      <c r="K3195" s="9" t="str">
        <f t="shared" si="0"/>
        <v>Portugal</v>
      </c>
      <c r="L3195" s="9" t="s">
        <v>172</v>
      </c>
      <c r="M3195" s="9" t="str">
        <f>IF(L3195="","",VLOOKUP(L3195,Metadata!$J$2:$K$22,2,FALSE))</f>
        <v>Porto Metropolitan Area</v>
      </c>
      <c r="N3195" s="9" t="s">
        <v>214</v>
      </c>
      <c r="O3195" s="9" t="s">
        <v>259</v>
      </c>
      <c r="P3195" s="9" t="s">
        <v>191</v>
      </c>
      <c r="Q3195" s="10" t="str">
        <f t="shared" si="1"/>
        <v>Remote Job (full or flexible)</v>
      </c>
      <c r="R3195" s="10">
        <v>4</v>
      </c>
      <c r="S3195" s="9" t="s">
        <v>161</v>
      </c>
      <c r="T3195" s="9" t="s">
        <v>137</v>
      </c>
      <c r="U3195" s="9" t="str">
        <f>IF(S3195&lt;&gt;"",S3195,IF(T3195&lt;&gt;"",VLOOKUP(T3195,Metadata!$S$2:$T$228,2,FALSE),""))</f>
        <v>Full-Stack Developer</v>
      </c>
      <c r="V3195" s="9" t="s">
        <v>256</v>
      </c>
      <c r="W3195" s="9" t="s">
        <v>137</v>
      </c>
      <c r="X3195" s="9" t="s">
        <v>163</v>
      </c>
      <c r="Y3195" s="9" t="s">
        <v>137</v>
      </c>
      <c r="Z3195" s="9" t="s">
        <v>164</v>
      </c>
      <c r="AA3195" s="9" t="s">
        <v>165</v>
      </c>
      <c r="AB3195" s="9" t="s">
        <v>137</v>
      </c>
      <c r="AC3195" s="9"/>
      <c r="AD3195" s="9"/>
      <c r="AE3195" s="9"/>
      <c r="AF3195" s="9" t="s">
        <v>243</v>
      </c>
      <c r="AG3195" s="9"/>
      <c r="AH3195" s="9"/>
      <c r="AI3195" s="9"/>
      <c r="AJ3195" s="9" t="s">
        <v>185</v>
      </c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 t="s">
        <v>186</v>
      </c>
      <c r="BO3195" s="9"/>
      <c r="BP3195" s="9"/>
      <c r="BQ3195" s="9"/>
      <c r="BR3195" s="9"/>
      <c r="BS3195" s="9" t="s">
        <v>200</v>
      </c>
      <c r="BT3195" s="9"/>
      <c r="BU3195" s="9"/>
      <c r="BV3195" s="9"/>
      <c r="BW3195" s="9"/>
      <c r="BX3195" s="9"/>
      <c r="BY3195" s="9"/>
      <c r="BZ3195" s="9"/>
      <c r="CA3195" s="10"/>
      <c r="CB3195" s="10" t="str">
        <f t="shared" si="5"/>
        <v/>
      </c>
      <c r="CC3195" s="10"/>
      <c r="CD3195" s="9" t="str">
        <f t="shared" si="2"/>
        <v/>
      </c>
      <c r="CE3195" s="9" t="s">
        <v>232</v>
      </c>
      <c r="CF3195" s="9" t="s">
        <v>188</v>
      </c>
      <c r="CG3195" s="9">
        <f>IF(CF3195="","",VLOOKUP(CF3195,Metadata!$D$2:$H$20,2,FALSE))</f>
        <v>17500</v>
      </c>
      <c r="CH3195" s="9">
        <f>IF(CF3195="","",VLOOKUP(CF3195,Metadata!$D$2:$H$20,4,FALSE))</f>
        <v>15000</v>
      </c>
      <c r="CI3195" s="9">
        <f>IF(CF3195="","",VLOOKUP(CF3195,Metadata!$D$2:$H$20,5,FALSE))</f>
        <v>20000</v>
      </c>
      <c r="CJ3195" s="9">
        <f t="shared" si="3"/>
        <v>17500</v>
      </c>
      <c r="CK3195" s="9" t="s">
        <v>153</v>
      </c>
      <c r="CL3195" s="10">
        <v>5</v>
      </c>
      <c r="CM3195" s="10">
        <v>2</v>
      </c>
      <c r="CN3195" s="10">
        <v>5</v>
      </c>
      <c r="CO3195" s="10">
        <v>5</v>
      </c>
      <c r="CP3195" s="10">
        <v>5</v>
      </c>
      <c r="CQ3195" s="10">
        <v>6</v>
      </c>
      <c r="CR3195" s="10">
        <v>3</v>
      </c>
      <c r="CS3195" s="10">
        <v>3</v>
      </c>
      <c r="CT3195" s="10">
        <v>5</v>
      </c>
      <c r="CU3195" s="10">
        <v>6</v>
      </c>
      <c r="CV3195" s="10">
        <v>4</v>
      </c>
      <c r="CW3195" s="10">
        <v>3</v>
      </c>
      <c r="CX3195" s="10">
        <v>4</v>
      </c>
      <c r="CY3195" s="10">
        <v>4</v>
      </c>
      <c r="CZ3195" s="10">
        <v>5</v>
      </c>
      <c r="DA3195" s="10">
        <v>5</v>
      </c>
      <c r="DB3195" s="10">
        <v>5</v>
      </c>
      <c r="DC3195" s="10">
        <v>6</v>
      </c>
      <c r="DD3195" s="10">
        <v>4</v>
      </c>
      <c r="DE3195" s="10">
        <v>6</v>
      </c>
      <c r="DF3195" s="10">
        <v>6</v>
      </c>
      <c r="DG3195" s="10">
        <v>5</v>
      </c>
      <c r="DH3195" s="10">
        <v>6</v>
      </c>
      <c r="DI3195" s="10">
        <v>6</v>
      </c>
      <c r="DJ3195" s="10">
        <v>4</v>
      </c>
      <c r="DK3195" s="10">
        <v>6</v>
      </c>
      <c r="DL3195" s="10">
        <v>5</v>
      </c>
      <c r="DM3195" s="9" t="s">
        <v>154</v>
      </c>
      <c r="DN3195" s="10">
        <v>1991</v>
      </c>
      <c r="DO3195" s="9">
        <f t="shared" si="10"/>
        <v>30</v>
      </c>
      <c r="DP3195" s="9" t="s">
        <v>155</v>
      </c>
      <c r="DQ3195" s="9" t="s">
        <v>202</v>
      </c>
      <c r="DR3195" s="9" t="s">
        <v>170</v>
      </c>
      <c r="DS3195" s="9" t="s">
        <v>137</v>
      </c>
      <c r="DT3195" s="9" t="s">
        <v>900</v>
      </c>
      <c r="DU3195" s="9" t="s">
        <v>158</v>
      </c>
      <c r="DV3195" s="9" t="str">
        <f>VLOOKUP(DU3195,Metadata!$B$2:$C$7,2,FALSE)</f>
        <v>6+ years</v>
      </c>
    </row>
    <row r="3196" spans="1:126">
      <c r="A3196" s="13">
        <v>3195</v>
      </c>
      <c r="B3196" s="9" t="s">
        <v>135</v>
      </c>
      <c r="C3196" s="9" t="str">
        <f>VLOOKUP(B3196,Metadata!$M$2:$N$6,2,FALSE)</f>
        <v>Permanent Employee</v>
      </c>
      <c r="D3196" s="9" t="s">
        <v>159</v>
      </c>
      <c r="E3196" s="9" t="s">
        <v>137</v>
      </c>
      <c r="F3196" s="9" t="s">
        <v>138</v>
      </c>
      <c r="G3196" s="9" t="s">
        <v>140</v>
      </c>
      <c r="H3196" s="9" t="str">
        <f>IF(G3196="","",VLOOKUP(G3196,Metadata!$J$2:$K$22,2,FALSE))</f>
        <v>Lisbon Metropolitan Area</v>
      </c>
      <c r="I3196" s="9" t="s">
        <v>138</v>
      </c>
      <c r="J3196" s="9" t="str">
        <f>IF(I3196="","",VLOOKUP(I3196,Metadata!$P$2:$Q$43,2,FALSE))</f>
        <v>Europe</v>
      </c>
      <c r="K3196" s="9" t="str">
        <f t="shared" si="0"/>
        <v>Portugal</v>
      </c>
      <c r="L3196" s="9" t="s">
        <v>140</v>
      </c>
      <c r="M3196" s="9" t="str">
        <f>IF(L3196="","",VLOOKUP(L3196,Metadata!$J$2:$K$22,2,FALSE))</f>
        <v>Lisbon Metropolitan Area</v>
      </c>
      <c r="N3196" s="9" t="s">
        <v>141</v>
      </c>
      <c r="O3196" s="9" t="s">
        <v>137</v>
      </c>
      <c r="P3196" s="9" t="s">
        <v>142</v>
      </c>
      <c r="Q3196" s="10" t="str">
        <f t="shared" si="1"/>
        <v>Full Office Job</v>
      </c>
      <c r="R3196" s="10">
        <v>5</v>
      </c>
      <c r="S3196" s="9" t="s">
        <v>216</v>
      </c>
      <c r="T3196" s="9" t="s">
        <v>137</v>
      </c>
      <c r="U3196" s="9" t="str">
        <f>IF(S3196&lt;&gt;"",S3196,IF(T3196&lt;&gt;"",VLOOKUP(T3196,Metadata!$S$2:$T$228,2,FALSE),""))</f>
        <v>Front-End Developer</v>
      </c>
      <c r="V3196" s="9" t="s">
        <v>174</v>
      </c>
      <c r="W3196" s="9" t="s">
        <v>137</v>
      </c>
      <c r="X3196" s="9" t="s">
        <v>163</v>
      </c>
      <c r="Y3196" s="9" t="s">
        <v>137</v>
      </c>
      <c r="Z3196" s="9" t="s">
        <v>262</v>
      </c>
      <c r="AA3196" s="9" t="s">
        <v>165</v>
      </c>
      <c r="AB3196" s="9" t="s">
        <v>137</v>
      </c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 t="s">
        <v>178</v>
      </c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 t="s">
        <v>150</v>
      </c>
      <c r="BZ3196" s="9" t="s">
        <v>137</v>
      </c>
      <c r="CA3196" s="10"/>
      <c r="CB3196" s="10" t="str">
        <f t="shared" si="5"/>
        <v/>
      </c>
      <c r="CC3196" s="10"/>
      <c r="CD3196" s="9" t="str">
        <f t="shared" si="2"/>
        <v/>
      </c>
      <c r="CE3196" s="9" t="s">
        <v>168</v>
      </c>
      <c r="CF3196" s="9" t="s">
        <v>188</v>
      </c>
      <c r="CG3196" s="9">
        <f>IF(CF3196="","",VLOOKUP(CF3196,Metadata!$D$2:$H$20,2,FALSE))</f>
        <v>17500</v>
      </c>
      <c r="CH3196" s="9">
        <f>IF(CF3196="","",VLOOKUP(CF3196,Metadata!$D$2:$H$20,4,FALSE))</f>
        <v>15000</v>
      </c>
      <c r="CI3196" s="9">
        <f>IF(CF3196="","",VLOOKUP(CF3196,Metadata!$D$2:$H$20,5,FALSE))</f>
        <v>20000</v>
      </c>
      <c r="CJ3196" s="9">
        <f t="shared" si="3"/>
        <v>17500</v>
      </c>
      <c r="CK3196" s="9" t="s">
        <v>189</v>
      </c>
      <c r="CL3196" s="10">
        <v>5</v>
      </c>
      <c r="CM3196" s="10">
        <v>3</v>
      </c>
      <c r="CN3196" s="10">
        <v>6</v>
      </c>
      <c r="CO3196" s="10">
        <v>7</v>
      </c>
      <c r="CP3196" s="10">
        <v>6</v>
      </c>
      <c r="CQ3196" s="10">
        <v>7</v>
      </c>
      <c r="CR3196" s="10">
        <v>6</v>
      </c>
      <c r="CS3196" s="10">
        <v>7</v>
      </c>
      <c r="CT3196" s="10">
        <v>6</v>
      </c>
      <c r="CU3196" s="10">
        <v>7</v>
      </c>
      <c r="CV3196" s="10">
        <v>7</v>
      </c>
      <c r="CW3196" s="10">
        <v>6</v>
      </c>
      <c r="CX3196" s="10">
        <v>6</v>
      </c>
      <c r="CY3196" s="10">
        <v>6</v>
      </c>
      <c r="CZ3196" s="10">
        <v>6</v>
      </c>
      <c r="DA3196" s="10">
        <v>6</v>
      </c>
      <c r="DB3196" s="10">
        <v>6</v>
      </c>
      <c r="DC3196" s="10">
        <v>7</v>
      </c>
      <c r="DD3196" s="10">
        <v>5</v>
      </c>
      <c r="DE3196" s="10">
        <v>7</v>
      </c>
      <c r="DF3196" s="10">
        <v>7</v>
      </c>
      <c r="DG3196" s="10">
        <v>7</v>
      </c>
      <c r="DH3196" s="10">
        <v>6</v>
      </c>
      <c r="DI3196" s="10">
        <v>6</v>
      </c>
      <c r="DJ3196" s="10">
        <v>4</v>
      </c>
      <c r="DK3196" s="10">
        <v>6</v>
      </c>
      <c r="DL3196" s="10">
        <v>4</v>
      </c>
      <c r="DM3196" s="9" t="s">
        <v>154</v>
      </c>
      <c r="DN3196" s="10">
        <v>1992</v>
      </c>
      <c r="DO3196" s="9">
        <f t="shared" si="10"/>
        <v>29</v>
      </c>
      <c r="DP3196" s="9" t="s">
        <v>155</v>
      </c>
      <c r="DQ3196" s="9" t="s">
        <v>227</v>
      </c>
      <c r="DR3196" s="9" t="s">
        <v>170</v>
      </c>
      <c r="DS3196" s="9" t="s">
        <v>137</v>
      </c>
      <c r="DT3196" s="9" t="s">
        <v>900</v>
      </c>
      <c r="DU3196" s="9" t="s">
        <v>168</v>
      </c>
      <c r="DV3196" s="9" t="str">
        <f>VLOOKUP(DU3196,Metadata!$B$2:$C$7,2,FALSE)</f>
        <v>0 - 3 years</v>
      </c>
    </row>
    <row r="3197" spans="1:126">
      <c r="A3197" s="13">
        <v>3196</v>
      </c>
      <c r="B3197" s="9" t="s">
        <v>135</v>
      </c>
      <c r="C3197" s="9" t="str">
        <f>VLOOKUP(B3197,Metadata!$M$2:$N$6,2,FALSE)</f>
        <v>Permanent Employee</v>
      </c>
      <c r="D3197" s="9" t="s">
        <v>159</v>
      </c>
      <c r="E3197" s="9" t="s">
        <v>137</v>
      </c>
      <c r="F3197" s="9" t="s">
        <v>138</v>
      </c>
      <c r="G3197" s="9" t="s">
        <v>172</v>
      </c>
      <c r="H3197" s="9" t="str">
        <f>IF(G3197="","",VLOOKUP(G3197,Metadata!$J$2:$K$22,2,FALSE))</f>
        <v>Porto Metropolitan Area</v>
      </c>
      <c r="I3197" s="9" t="s">
        <v>138</v>
      </c>
      <c r="J3197" s="9" t="str">
        <f>IF(I3197="","",VLOOKUP(I3197,Metadata!$P$2:$Q$43,2,FALSE))</f>
        <v>Europe</v>
      </c>
      <c r="K3197" s="9" t="str">
        <f t="shared" si="0"/>
        <v>Portugal</v>
      </c>
      <c r="L3197" s="9" t="s">
        <v>172</v>
      </c>
      <c r="M3197" s="9" t="str">
        <f>IF(L3197="","",VLOOKUP(L3197,Metadata!$J$2:$K$22,2,FALSE))</f>
        <v>Porto Metropolitan Area</v>
      </c>
      <c r="N3197" s="9" t="s">
        <v>205</v>
      </c>
      <c r="O3197" s="9" t="s">
        <v>137</v>
      </c>
      <c r="P3197" s="9" t="s">
        <v>137</v>
      </c>
      <c r="Q3197" s="10" t="str">
        <f t="shared" si="1"/>
        <v>Full Office Job</v>
      </c>
      <c r="R3197" s="10">
        <v>5</v>
      </c>
      <c r="S3197" s="9" t="s">
        <v>161</v>
      </c>
      <c r="T3197" s="9" t="s">
        <v>137</v>
      </c>
      <c r="U3197" s="9" t="str">
        <f>IF(S3197&lt;&gt;"",S3197,IF(T3197&lt;&gt;"",VLOOKUP(T3197,Metadata!$S$2:$T$228,2,FALSE),""))</f>
        <v>Full-Stack Developer</v>
      </c>
      <c r="V3197" s="9" t="s">
        <v>317</v>
      </c>
      <c r="W3197" s="9" t="s">
        <v>137</v>
      </c>
      <c r="X3197" s="9" t="s">
        <v>163</v>
      </c>
      <c r="Y3197" s="9" t="s">
        <v>137</v>
      </c>
      <c r="Z3197" s="9" t="s">
        <v>193</v>
      </c>
      <c r="AA3197" s="9" t="s">
        <v>137</v>
      </c>
      <c r="AB3197" s="9" t="s">
        <v>137</v>
      </c>
      <c r="AC3197" s="9" t="s">
        <v>147</v>
      </c>
      <c r="AD3197" s="9"/>
      <c r="AE3197" s="9" t="s">
        <v>194</v>
      </c>
      <c r="AF3197" s="9"/>
      <c r="AG3197" s="9"/>
      <c r="AH3197" s="9"/>
      <c r="AI3197" s="9"/>
      <c r="AJ3197" s="9"/>
      <c r="AK3197" s="9"/>
      <c r="AL3197" s="9"/>
      <c r="AM3197" s="9"/>
      <c r="AN3197" s="9" t="s">
        <v>195</v>
      </c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 t="s">
        <v>198</v>
      </c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10"/>
      <c r="CB3197" s="10" t="str">
        <f t="shared" si="5"/>
        <v/>
      </c>
      <c r="CC3197" s="10"/>
      <c r="CD3197" s="9" t="str">
        <f t="shared" si="2"/>
        <v/>
      </c>
      <c r="CE3197" s="9" t="s">
        <v>151</v>
      </c>
      <c r="CF3197" s="9" t="s">
        <v>188</v>
      </c>
      <c r="CG3197" s="9">
        <f>IF(CF3197="","",VLOOKUP(CF3197,Metadata!$D$2:$H$20,2,FALSE))</f>
        <v>17500</v>
      </c>
      <c r="CH3197" s="9">
        <f>IF(CF3197="","",VLOOKUP(CF3197,Metadata!$D$2:$H$20,4,FALSE))</f>
        <v>15000</v>
      </c>
      <c r="CI3197" s="9">
        <f>IF(CF3197="","",VLOOKUP(CF3197,Metadata!$D$2:$H$20,5,FALSE))</f>
        <v>20000</v>
      </c>
      <c r="CJ3197" s="9">
        <f t="shared" si="3"/>
        <v>17500</v>
      </c>
      <c r="CK3197" s="9" t="s">
        <v>189</v>
      </c>
      <c r="CL3197" s="10">
        <v>3</v>
      </c>
      <c r="CM3197" s="10">
        <v>3</v>
      </c>
      <c r="CN3197" s="10">
        <v>5</v>
      </c>
      <c r="CO3197" s="10">
        <v>6</v>
      </c>
      <c r="CP3197" s="10">
        <v>5</v>
      </c>
      <c r="CQ3197" s="10">
        <v>6</v>
      </c>
      <c r="CR3197" s="10">
        <v>5</v>
      </c>
      <c r="CS3197" s="10">
        <v>5</v>
      </c>
      <c r="CT3197" s="10">
        <v>5</v>
      </c>
      <c r="CU3197" s="10">
        <v>6</v>
      </c>
      <c r="CV3197" s="10">
        <v>6</v>
      </c>
      <c r="CW3197" s="10">
        <v>5</v>
      </c>
      <c r="CX3197" s="10">
        <v>5</v>
      </c>
      <c r="CY3197" s="10">
        <v>5</v>
      </c>
      <c r="CZ3197" s="10">
        <v>6</v>
      </c>
      <c r="DA3197" s="10">
        <v>6</v>
      </c>
      <c r="DB3197" s="10">
        <v>6</v>
      </c>
      <c r="DC3197" s="10">
        <v>6</v>
      </c>
      <c r="DD3197" s="10">
        <v>6</v>
      </c>
      <c r="DE3197" s="10">
        <v>6</v>
      </c>
      <c r="DF3197" s="10">
        <v>6</v>
      </c>
      <c r="DG3197" s="10">
        <v>6</v>
      </c>
      <c r="DH3197" s="10">
        <v>6</v>
      </c>
      <c r="DI3197" s="10">
        <v>6</v>
      </c>
      <c r="DJ3197" s="10">
        <v>5</v>
      </c>
      <c r="DK3197" s="10">
        <v>6</v>
      </c>
      <c r="DL3197" s="10">
        <v>6</v>
      </c>
      <c r="DM3197" s="9" t="s">
        <v>154</v>
      </c>
      <c r="DN3197" s="10">
        <v>1975</v>
      </c>
      <c r="DO3197" s="9">
        <f t="shared" si="10"/>
        <v>46</v>
      </c>
      <c r="DP3197" s="9" t="s">
        <v>155</v>
      </c>
      <c r="DQ3197" s="9" t="s">
        <v>202</v>
      </c>
      <c r="DR3197" s="9" t="s">
        <v>170</v>
      </c>
      <c r="DS3197" s="9" t="s">
        <v>137</v>
      </c>
      <c r="DT3197" s="9" t="s">
        <v>900</v>
      </c>
      <c r="DU3197" s="9" t="s">
        <v>158</v>
      </c>
      <c r="DV3197" s="9" t="str">
        <f>VLOOKUP(DU3197,Metadata!$B$2:$C$7,2,FALSE)</f>
        <v>6+ years</v>
      </c>
    </row>
    <row r="3198" spans="1:126">
      <c r="A3198" s="13">
        <v>3197</v>
      </c>
      <c r="B3198" s="9" t="s">
        <v>135</v>
      </c>
      <c r="C3198" s="9" t="str">
        <f>VLOOKUP(B3198,Metadata!$M$2:$N$6,2,FALSE)</f>
        <v>Permanent Employee</v>
      </c>
      <c r="D3198" s="9" t="s">
        <v>159</v>
      </c>
      <c r="E3198" s="9" t="s">
        <v>137</v>
      </c>
      <c r="F3198" s="9" t="s">
        <v>138</v>
      </c>
      <c r="G3198" s="9" t="s">
        <v>283</v>
      </c>
      <c r="H3198" s="9" t="str">
        <f>IF(G3198="","",VLOOKUP(G3198,Metadata!$J$2:$K$22,2,FALSE))</f>
        <v>Lisbon Metropolitan Area</v>
      </c>
      <c r="I3198" s="9" t="s">
        <v>138</v>
      </c>
      <c r="J3198" s="9" t="str">
        <f>IF(I3198="","",VLOOKUP(I3198,Metadata!$P$2:$Q$43,2,FALSE))</f>
        <v>Europe</v>
      </c>
      <c r="K3198" s="9" t="str">
        <f t="shared" si="0"/>
        <v>Portugal</v>
      </c>
      <c r="L3198" s="9" t="s">
        <v>140</v>
      </c>
      <c r="M3198" s="9" t="str">
        <f>IF(L3198="","",VLOOKUP(L3198,Metadata!$J$2:$K$22,2,FALSE))</f>
        <v>Lisbon Metropolitan Area</v>
      </c>
      <c r="N3198" s="9" t="s">
        <v>214</v>
      </c>
      <c r="O3198" s="9" t="s">
        <v>278</v>
      </c>
      <c r="P3198" s="9" t="s">
        <v>142</v>
      </c>
      <c r="Q3198" s="10" t="str">
        <f t="shared" si="1"/>
        <v>Full Office Job</v>
      </c>
      <c r="R3198" s="10">
        <v>4</v>
      </c>
      <c r="S3198" s="9" t="s">
        <v>338</v>
      </c>
      <c r="T3198" s="9" t="s">
        <v>137</v>
      </c>
      <c r="U3198" s="9" t="str">
        <f>IF(S3198&lt;&gt;"",S3198,IF(T3198&lt;&gt;"",VLOOKUP(T3198,Metadata!$S$2:$T$228,2,FALSE),""))</f>
        <v>Solutions Architect</v>
      </c>
      <c r="V3198" s="9" t="s">
        <v>256</v>
      </c>
      <c r="W3198" s="9" t="s">
        <v>137</v>
      </c>
      <c r="X3198" s="9" t="s">
        <v>163</v>
      </c>
      <c r="Y3198" s="9" t="s">
        <v>137</v>
      </c>
      <c r="Z3198" s="9" t="s">
        <v>184</v>
      </c>
      <c r="AA3198" s="9" t="s">
        <v>137</v>
      </c>
      <c r="AB3198" s="9" t="s">
        <v>137</v>
      </c>
      <c r="AC3198" s="9"/>
      <c r="AD3198" s="9"/>
      <c r="AE3198" s="9"/>
      <c r="AF3198" s="9" t="s">
        <v>243</v>
      </c>
      <c r="AG3198" s="9"/>
      <c r="AH3198" s="9" t="s">
        <v>176</v>
      </c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 t="s">
        <v>178</v>
      </c>
      <c r="BB3198" s="9"/>
      <c r="BC3198" s="9"/>
      <c r="BD3198" s="9"/>
      <c r="BE3198" s="9"/>
      <c r="BF3198" s="9"/>
      <c r="BG3198" s="9"/>
      <c r="BH3198" s="9"/>
      <c r="BI3198" s="9"/>
      <c r="BJ3198" s="9" t="s">
        <v>167</v>
      </c>
      <c r="BK3198" s="9" t="s">
        <v>198</v>
      </c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10"/>
      <c r="CB3198" s="10" t="str">
        <f t="shared" si="5"/>
        <v/>
      </c>
      <c r="CC3198" s="10"/>
      <c r="CD3198" s="9" t="str">
        <f t="shared" si="2"/>
        <v/>
      </c>
      <c r="CE3198" s="9" t="s">
        <v>151</v>
      </c>
      <c r="CF3198" s="9" t="s">
        <v>188</v>
      </c>
      <c r="CG3198" s="9">
        <f>IF(CF3198="","",VLOOKUP(CF3198,Metadata!$D$2:$H$20,2,FALSE))</f>
        <v>17500</v>
      </c>
      <c r="CH3198" s="9">
        <f>IF(CF3198="","",VLOOKUP(CF3198,Metadata!$D$2:$H$20,4,FALSE))</f>
        <v>15000</v>
      </c>
      <c r="CI3198" s="9">
        <f>IF(CF3198="","",VLOOKUP(CF3198,Metadata!$D$2:$H$20,5,FALSE))</f>
        <v>20000</v>
      </c>
      <c r="CJ3198" s="9">
        <f t="shared" si="3"/>
        <v>17500</v>
      </c>
      <c r="CK3198" s="9" t="s">
        <v>189</v>
      </c>
      <c r="CL3198" s="10">
        <v>4</v>
      </c>
      <c r="CM3198" s="10">
        <v>3</v>
      </c>
      <c r="CN3198" s="10">
        <v>6</v>
      </c>
      <c r="CO3198" s="10">
        <v>6</v>
      </c>
      <c r="CP3198" s="10">
        <v>6</v>
      </c>
      <c r="CQ3198" s="10">
        <v>7</v>
      </c>
      <c r="CR3198" s="10">
        <v>5</v>
      </c>
      <c r="CS3198" s="10">
        <v>6</v>
      </c>
      <c r="CT3198" s="10">
        <v>6</v>
      </c>
      <c r="CU3198" s="10">
        <v>6</v>
      </c>
      <c r="CV3198" s="10">
        <v>5</v>
      </c>
      <c r="CW3198" s="10">
        <v>4</v>
      </c>
      <c r="CX3198" s="10">
        <v>5</v>
      </c>
      <c r="CY3198" s="10">
        <v>5</v>
      </c>
      <c r="CZ3198" s="10">
        <v>6</v>
      </c>
      <c r="DA3198" s="10">
        <v>5</v>
      </c>
      <c r="DB3198" s="10">
        <v>5</v>
      </c>
      <c r="DC3198" s="10">
        <v>6</v>
      </c>
      <c r="DD3198" s="10">
        <v>4</v>
      </c>
      <c r="DE3198" s="10">
        <v>7</v>
      </c>
      <c r="DF3198" s="10">
        <v>6</v>
      </c>
      <c r="DG3198" s="10">
        <v>5</v>
      </c>
      <c r="DH3198" s="10">
        <v>5</v>
      </c>
      <c r="DI3198" s="10">
        <v>6</v>
      </c>
      <c r="DJ3198" s="10">
        <v>4</v>
      </c>
      <c r="DK3198" s="10">
        <v>4</v>
      </c>
      <c r="DL3198" s="10">
        <v>4</v>
      </c>
      <c r="DM3198" s="9" t="s">
        <v>154</v>
      </c>
      <c r="DN3198" s="10">
        <v>1973</v>
      </c>
      <c r="DO3198" s="9">
        <f t="shared" si="10"/>
        <v>48</v>
      </c>
      <c r="DP3198" s="9" t="s">
        <v>155</v>
      </c>
      <c r="DQ3198" s="9" t="s">
        <v>156</v>
      </c>
      <c r="DR3198" s="9" t="s">
        <v>170</v>
      </c>
      <c r="DS3198" s="9" t="s">
        <v>137</v>
      </c>
      <c r="DT3198" s="9" t="s">
        <v>900</v>
      </c>
      <c r="DU3198" s="9" t="s">
        <v>158</v>
      </c>
      <c r="DV3198" s="9" t="str">
        <f>VLOOKUP(DU3198,Metadata!$B$2:$C$7,2,FALSE)</f>
        <v>6+ years</v>
      </c>
    </row>
    <row r="3199" spans="1:126">
      <c r="A3199" s="13">
        <v>3198</v>
      </c>
      <c r="B3199" s="9" t="s">
        <v>135</v>
      </c>
      <c r="C3199" s="9" t="str">
        <f>VLOOKUP(B3199,Metadata!$M$2:$N$6,2,FALSE)</f>
        <v>Permanent Employee</v>
      </c>
      <c r="D3199" s="9" t="s">
        <v>159</v>
      </c>
      <c r="E3199" s="9" t="s">
        <v>137</v>
      </c>
      <c r="F3199" s="9" t="s">
        <v>138</v>
      </c>
      <c r="G3199" s="9" t="s">
        <v>172</v>
      </c>
      <c r="H3199" s="9" t="str">
        <f>IF(G3199="","",VLOOKUP(G3199,Metadata!$J$2:$K$22,2,FALSE))</f>
        <v>Porto Metropolitan Area</v>
      </c>
      <c r="I3199" s="9" t="s">
        <v>173</v>
      </c>
      <c r="J3199" s="9" t="str">
        <f>IF(I3199="","",VLOOKUP(I3199,Metadata!$P$2:$Q$43,2,FALSE))</f>
        <v>N/A</v>
      </c>
      <c r="K3199" s="9" t="str">
        <f t="shared" si="0"/>
        <v>International</v>
      </c>
      <c r="L3199" s="9" t="s">
        <v>137</v>
      </c>
      <c r="M3199" s="9" t="str">
        <f>IF(L3199="","",VLOOKUP(L3199,Metadata!$J$2:$K$22,2,FALSE))</f>
        <v/>
      </c>
      <c r="N3199" s="9" t="s">
        <v>214</v>
      </c>
      <c r="O3199" s="9" t="s">
        <v>239</v>
      </c>
      <c r="P3199" s="9" t="s">
        <v>142</v>
      </c>
      <c r="Q3199" s="10" t="str">
        <f t="shared" si="1"/>
        <v>Full Office Job</v>
      </c>
      <c r="R3199" s="10">
        <v>5</v>
      </c>
      <c r="S3199" s="9" t="s">
        <v>137</v>
      </c>
      <c r="T3199" s="9" t="s">
        <v>927</v>
      </c>
      <c r="U3199" s="9" t="str">
        <f>IF(S3199&lt;&gt;"",S3199,IF(T3199&lt;&gt;"",VLOOKUP(T3199,Metadata!$S$2:$T$228,2,FALSE),""))</f>
        <v>Maintenance &amp; Support</v>
      </c>
      <c r="V3199" s="9" t="s">
        <v>217</v>
      </c>
      <c r="W3199" s="9" t="s">
        <v>137</v>
      </c>
      <c r="X3199" s="9" t="s">
        <v>145</v>
      </c>
      <c r="Y3199" s="9" t="s">
        <v>137</v>
      </c>
      <c r="Z3199" s="9" t="s">
        <v>218</v>
      </c>
      <c r="AA3199" s="9" t="s">
        <v>137</v>
      </c>
      <c r="AB3199" s="9" t="s">
        <v>137</v>
      </c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 t="s">
        <v>150</v>
      </c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 t="s">
        <v>150</v>
      </c>
      <c r="BZ3199" s="9" t="s">
        <v>137</v>
      </c>
      <c r="CA3199" s="10"/>
      <c r="CB3199" s="10" t="str">
        <f t="shared" si="5"/>
        <v/>
      </c>
      <c r="CC3199" s="10"/>
      <c r="CD3199" s="9" t="str">
        <f t="shared" si="2"/>
        <v/>
      </c>
      <c r="CE3199" s="9" t="s">
        <v>168</v>
      </c>
      <c r="CF3199" s="9" t="s">
        <v>169</v>
      </c>
      <c r="CG3199" s="9">
        <f>IF(CF3199="","",VLOOKUP(CF3199,Metadata!$D$2:$H$20,2,FALSE))</f>
        <v>12500</v>
      </c>
      <c r="CH3199" s="9">
        <f>IF(CF3199="","",VLOOKUP(CF3199,Metadata!$D$2:$H$20,4,FALSE))</f>
        <v>0</v>
      </c>
      <c r="CI3199" s="9">
        <f>IF(CF3199="","",VLOOKUP(CF3199,Metadata!$D$2:$H$20,5,FALSE))</f>
        <v>15000</v>
      </c>
      <c r="CJ3199" s="9">
        <f t="shared" si="3"/>
        <v>12500</v>
      </c>
      <c r="CK3199" s="9" t="s">
        <v>153</v>
      </c>
      <c r="CL3199" s="10">
        <v>1</v>
      </c>
      <c r="CM3199" s="10">
        <v>5</v>
      </c>
      <c r="CN3199" s="10">
        <v>5</v>
      </c>
      <c r="CO3199" s="10">
        <v>6</v>
      </c>
      <c r="CP3199" s="10">
        <v>7</v>
      </c>
      <c r="CQ3199" s="10">
        <v>6</v>
      </c>
      <c r="CR3199" s="10">
        <v>4</v>
      </c>
      <c r="CS3199" s="10">
        <v>3</v>
      </c>
      <c r="CT3199" s="10">
        <v>6</v>
      </c>
      <c r="CU3199" s="10">
        <v>7</v>
      </c>
      <c r="CV3199" s="10">
        <v>5</v>
      </c>
      <c r="CW3199" s="10">
        <v>4</v>
      </c>
      <c r="CX3199" s="10">
        <v>6</v>
      </c>
      <c r="CY3199" s="10">
        <v>6</v>
      </c>
      <c r="CZ3199" s="10">
        <v>7</v>
      </c>
      <c r="DA3199" s="10">
        <v>7</v>
      </c>
      <c r="DB3199" s="10">
        <v>7</v>
      </c>
      <c r="DC3199" s="10">
        <v>5</v>
      </c>
      <c r="DD3199" s="10">
        <v>1</v>
      </c>
      <c r="DE3199" s="10">
        <v>5</v>
      </c>
      <c r="DF3199" s="10">
        <v>7</v>
      </c>
      <c r="DG3199" s="10">
        <v>5</v>
      </c>
      <c r="DH3199" s="10">
        <v>4</v>
      </c>
      <c r="DI3199" s="10">
        <v>4</v>
      </c>
      <c r="DJ3199" s="10">
        <v>2</v>
      </c>
      <c r="DK3199" s="10">
        <v>5</v>
      </c>
      <c r="DL3199" s="10">
        <v>4</v>
      </c>
      <c r="DM3199" s="9" t="s">
        <v>154</v>
      </c>
      <c r="DN3199" s="10">
        <v>1990</v>
      </c>
      <c r="DO3199" s="9">
        <f t="shared" si="10"/>
        <v>31</v>
      </c>
      <c r="DP3199" s="9" t="s">
        <v>155</v>
      </c>
      <c r="DQ3199" s="9" t="s">
        <v>210</v>
      </c>
      <c r="DR3199" s="9" t="s">
        <v>170</v>
      </c>
      <c r="DS3199" s="9" t="s">
        <v>137</v>
      </c>
      <c r="DT3199" s="9" t="s">
        <v>900</v>
      </c>
      <c r="DU3199" s="9" t="s">
        <v>168</v>
      </c>
      <c r="DV3199" s="9" t="str">
        <f>VLOOKUP(DU3199,Metadata!$B$2:$C$7,2,FALSE)</f>
        <v>0 - 3 years</v>
      </c>
    </row>
    <row r="3200" spans="1:126">
      <c r="A3200" s="13">
        <v>3199</v>
      </c>
      <c r="B3200" s="9" t="s">
        <v>135</v>
      </c>
      <c r="C3200" s="9" t="str">
        <f>VLOOKUP(B3200,Metadata!$M$2:$N$6,2,FALSE)</f>
        <v>Permanent Employee</v>
      </c>
      <c r="D3200" s="9" t="s">
        <v>159</v>
      </c>
      <c r="E3200" s="9" t="s">
        <v>137</v>
      </c>
      <c r="F3200" s="9" t="s">
        <v>138</v>
      </c>
      <c r="G3200" s="9" t="s">
        <v>139</v>
      </c>
      <c r="H3200" s="9" t="str">
        <f>IF(G3200="","",VLOOKUP(G3200,Metadata!$J$2:$K$22,2,FALSE))</f>
        <v>Centre</v>
      </c>
      <c r="I3200" s="9" t="s">
        <v>138</v>
      </c>
      <c r="J3200" s="9" t="str">
        <f>IF(I3200="","",VLOOKUP(I3200,Metadata!$P$2:$Q$43,2,FALSE))</f>
        <v>Europe</v>
      </c>
      <c r="K3200" s="9" t="str">
        <f t="shared" si="0"/>
        <v>Portugal</v>
      </c>
      <c r="L3200" s="9" t="s">
        <v>140</v>
      </c>
      <c r="M3200" s="9" t="str">
        <f>IF(L3200="","",VLOOKUP(L3200,Metadata!$J$2:$K$22,2,FALSE))</f>
        <v>Lisbon Metropolitan Area</v>
      </c>
      <c r="N3200" s="9" t="s">
        <v>214</v>
      </c>
      <c r="O3200" s="9" t="s">
        <v>278</v>
      </c>
      <c r="P3200" s="9" t="s">
        <v>142</v>
      </c>
      <c r="Q3200" s="10" t="str">
        <f t="shared" si="1"/>
        <v>Full Office Job</v>
      </c>
      <c r="R3200" s="10">
        <v>4</v>
      </c>
      <c r="S3200" s="9" t="s">
        <v>143</v>
      </c>
      <c r="T3200" s="9" t="s">
        <v>137</v>
      </c>
      <c r="U3200" s="9" t="str">
        <f>IF(S3200&lt;&gt;"",S3200,IF(T3200&lt;&gt;"",VLOOKUP(T3200,Metadata!$S$2:$T$228,2,FALSE),""))</f>
        <v>Technical Team Leader</v>
      </c>
      <c r="V3200" s="9" t="s">
        <v>207</v>
      </c>
      <c r="W3200" s="9" t="s">
        <v>137</v>
      </c>
      <c r="X3200" s="9" t="s">
        <v>145</v>
      </c>
      <c r="Y3200" s="9" t="s">
        <v>137</v>
      </c>
      <c r="Z3200" s="9" t="s">
        <v>218</v>
      </c>
      <c r="AA3200" s="9" t="s">
        <v>137</v>
      </c>
      <c r="AB3200" s="9" t="s">
        <v>137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 t="s">
        <v>150</v>
      </c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 t="s">
        <v>150</v>
      </c>
      <c r="BZ3200" s="9" t="s">
        <v>137</v>
      </c>
      <c r="CA3200" s="10"/>
      <c r="CB3200" s="10" t="str">
        <f t="shared" si="5"/>
        <v/>
      </c>
      <c r="CC3200" s="10"/>
      <c r="CD3200" s="9" t="str">
        <f t="shared" si="2"/>
        <v/>
      </c>
      <c r="CE3200" s="9" t="s">
        <v>168</v>
      </c>
      <c r="CF3200" s="9" t="s">
        <v>225</v>
      </c>
      <c r="CG3200" s="9">
        <f>IF(CF3200="","",VLOOKUP(CF3200,Metadata!$D$2:$H$20,2,FALSE))</f>
        <v>22500</v>
      </c>
      <c r="CH3200" s="9">
        <f>IF(CF3200="","",VLOOKUP(CF3200,Metadata!$D$2:$H$20,4,FALSE))</f>
        <v>20000</v>
      </c>
      <c r="CI3200" s="9">
        <f>IF(CF3200="","",VLOOKUP(CF3200,Metadata!$D$2:$H$20,5,FALSE))</f>
        <v>25000</v>
      </c>
      <c r="CJ3200" s="9">
        <f t="shared" si="3"/>
        <v>22500</v>
      </c>
      <c r="CK3200" s="9" t="s">
        <v>153</v>
      </c>
      <c r="CL3200" s="10">
        <v>4</v>
      </c>
      <c r="CM3200" s="10">
        <v>3</v>
      </c>
      <c r="CN3200" s="10">
        <v>6</v>
      </c>
      <c r="CO3200" s="10">
        <v>7</v>
      </c>
      <c r="CP3200" s="10">
        <v>7</v>
      </c>
      <c r="CQ3200" s="10">
        <v>6</v>
      </c>
      <c r="CR3200" s="10">
        <v>4</v>
      </c>
      <c r="CS3200" s="10">
        <v>5</v>
      </c>
      <c r="CT3200" s="10">
        <v>7</v>
      </c>
      <c r="CU3200" s="10">
        <v>7</v>
      </c>
      <c r="CV3200" s="10">
        <v>6</v>
      </c>
      <c r="CW3200" s="10">
        <v>5</v>
      </c>
      <c r="CX3200" s="10">
        <v>5</v>
      </c>
      <c r="CY3200" s="10">
        <v>7</v>
      </c>
      <c r="CZ3200" s="10">
        <v>6</v>
      </c>
      <c r="DA3200" s="10">
        <v>5</v>
      </c>
      <c r="DB3200" s="10">
        <v>4</v>
      </c>
      <c r="DC3200" s="10">
        <v>5</v>
      </c>
      <c r="DD3200" s="10">
        <v>5</v>
      </c>
      <c r="DE3200" s="10">
        <v>6</v>
      </c>
      <c r="DF3200" s="10">
        <v>6</v>
      </c>
      <c r="DG3200" s="10">
        <v>6</v>
      </c>
      <c r="DH3200" s="10">
        <v>5</v>
      </c>
      <c r="DI3200" s="10">
        <v>4</v>
      </c>
      <c r="DJ3200" s="10">
        <v>3</v>
      </c>
      <c r="DK3200" s="10">
        <v>4</v>
      </c>
      <c r="DL3200" s="10">
        <v>3</v>
      </c>
      <c r="DM3200" s="9" t="s">
        <v>154</v>
      </c>
      <c r="DN3200" s="10">
        <v>1974</v>
      </c>
      <c r="DO3200" s="9">
        <f t="shared" si="10"/>
        <v>47</v>
      </c>
      <c r="DP3200" s="9" t="s">
        <v>155</v>
      </c>
      <c r="DQ3200" s="9" t="s">
        <v>210</v>
      </c>
      <c r="DR3200" s="9" t="s">
        <v>157</v>
      </c>
      <c r="DS3200" s="9" t="s">
        <v>137</v>
      </c>
      <c r="DT3200" s="9" t="s">
        <v>900</v>
      </c>
      <c r="DU3200" s="9" t="s">
        <v>158</v>
      </c>
      <c r="DV3200" s="9" t="str">
        <f>VLOOKUP(DU3200,Metadata!$B$2:$C$7,2,FALSE)</f>
        <v>6+ years</v>
      </c>
    </row>
    <row r="3201" spans="1:126">
      <c r="A3201" s="13">
        <v>3200</v>
      </c>
      <c r="B3201" s="9" t="s">
        <v>135</v>
      </c>
      <c r="C3201" s="9" t="str">
        <f>VLOOKUP(B3201,Metadata!$M$2:$N$6,2,FALSE)</f>
        <v>Permanent Employee</v>
      </c>
      <c r="D3201" s="9" t="s">
        <v>159</v>
      </c>
      <c r="E3201" s="9" t="s">
        <v>137</v>
      </c>
      <c r="F3201" s="9" t="s">
        <v>138</v>
      </c>
      <c r="G3201" s="9" t="s">
        <v>140</v>
      </c>
      <c r="H3201" s="9" t="str">
        <f>IF(G3201="","",VLOOKUP(G3201,Metadata!$J$2:$K$22,2,FALSE))</f>
        <v>Lisbon Metropolitan Area</v>
      </c>
      <c r="I3201" s="9" t="s">
        <v>138</v>
      </c>
      <c r="J3201" s="9" t="str">
        <f>IF(I3201="","",VLOOKUP(I3201,Metadata!$P$2:$Q$43,2,FALSE))</f>
        <v>Europe</v>
      </c>
      <c r="K3201" s="9" t="str">
        <f t="shared" si="0"/>
        <v>Portugal</v>
      </c>
      <c r="L3201" s="9" t="s">
        <v>140</v>
      </c>
      <c r="M3201" s="9" t="str">
        <f>IF(L3201="","",VLOOKUP(L3201,Metadata!$J$2:$K$22,2,FALSE))</f>
        <v>Lisbon Metropolitan Area</v>
      </c>
      <c r="N3201" s="9" t="s">
        <v>141</v>
      </c>
      <c r="O3201" s="9" t="s">
        <v>137</v>
      </c>
      <c r="P3201" s="9" t="s">
        <v>142</v>
      </c>
      <c r="Q3201" s="10" t="str">
        <f t="shared" si="1"/>
        <v>Full Office Job</v>
      </c>
      <c r="R3201" s="10">
        <v>6</v>
      </c>
      <c r="S3201" s="9" t="s">
        <v>332</v>
      </c>
      <c r="T3201" s="9" t="s">
        <v>137</v>
      </c>
      <c r="U3201" s="9" t="str">
        <f>IF(S3201&lt;&gt;"",S3201,IF(T3201&lt;&gt;"",VLOOKUP(T3201,Metadata!$S$2:$T$228,2,FALSE),""))</f>
        <v>UX/UI Designer</v>
      </c>
      <c r="V3201" s="9" t="s">
        <v>207</v>
      </c>
      <c r="W3201" s="9" t="s">
        <v>137</v>
      </c>
      <c r="X3201" s="9" t="s">
        <v>208</v>
      </c>
      <c r="Y3201" s="9" t="s">
        <v>137</v>
      </c>
      <c r="Z3201" s="9" t="s">
        <v>184</v>
      </c>
      <c r="AA3201" s="9" t="s">
        <v>137</v>
      </c>
      <c r="AB3201" s="9" t="s">
        <v>137</v>
      </c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 t="s">
        <v>178</v>
      </c>
      <c r="BB3201" s="9"/>
      <c r="BC3201" s="9"/>
      <c r="BD3201" s="9"/>
      <c r="BE3201" s="9"/>
      <c r="BF3201" s="9"/>
      <c r="BG3201" s="9"/>
      <c r="BH3201" s="9" t="s">
        <v>150</v>
      </c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 t="s">
        <v>150</v>
      </c>
      <c r="BZ3201" s="9" t="s">
        <v>137</v>
      </c>
      <c r="CA3201" s="10"/>
      <c r="CB3201" s="10" t="str">
        <f t="shared" si="5"/>
        <v/>
      </c>
      <c r="CC3201" s="10"/>
      <c r="CD3201" s="9" t="str">
        <f t="shared" si="2"/>
        <v/>
      </c>
      <c r="CE3201" s="9" t="s">
        <v>151</v>
      </c>
      <c r="CF3201" s="9" t="s">
        <v>188</v>
      </c>
      <c r="CG3201" s="9">
        <f>IF(CF3201="","",VLOOKUP(CF3201,Metadata!$D$2:$H$20,2,FALSE))</f>
        <v>17500</v>
      </c>
      <c r="CH3201" s="9">
        <f>IF(CF3201="","",VLOOKUP(CF3201,Metadata!$D$2:$H$20,4,FALSE))</f>
        <v>15000</v>
      </c>
      <c r="CI3201" s="9">
        <f>IF(CF3201="","",VLOOKUP(CF3201,Metadata!$D$2:$H$20,5,FALSE))</f>
        <v>20000</v>
      </c>
      <c r="CJ3201" s="9">
        <f t="shared" si="3"/>
        <v>17500</v>
      </c>
      <c r="CK3201" s="9" t="s">
        <v>189</v>
      </c>
      <c r="CL3201" s="10">
        <v>4</v>
      </c>
      <c r="CM3201" s="10">
        <v>1</v>
      </c>
      <c r="CN3201" s="10">
        <v>7</v>
      </c>
      <c r="CO3201" s="10">
        <v>5</v>
      </c>
      <c r="CP3201" s="10">
        <v>5</v>
      </c>
      <c r="CQ3201" s="10">
        <v>6</v>
      </c>
      <c r="CR3201" s="10">
        <v>7</v>
      </c>
      <c r="CS3201" s="10">
        <v>7</v>
      </c>
      <c r="CT3201" s="10">
        <v>7</v>
      </c>
      <c r="CU3201" s="10">
        <v>6</v>
      </c>
      <c r="CV3201" s="10">
        <v>6</v>
      </c>
      <c r="CW3201" s="10">
        <v>6</v>
      </c>
      <c r="CX3201" s="10">
        <v>6</v>
      </c>
      <c r="CY3201" s="10">
        <v>7</v>
      </c>
      <c r="CZ3201" s="10">
        <v>6</v>
      </c>
      <c r="DA3201" s="10">
        <v>6</v>
      </c>
      <c r="DB3201" s="10">
        <v>6</v>
      </c>
      <c r="DC3201" s="10">
        <v>6</v>
      </c>
      <c r="DD3201" s="10">
        <v>4</v>
      </c>
      <c r="DE3201" s="10">
        <v>7</v>
      </c>
      <c r="DF3201" s="10">
        <v>5</v>
      </c>
      <c r="DG3201" s="10">
        <v>6</v>
      </c>
      <c r="DH3201" s="10">
        <v>4</v>
      </c>
      <c r="DI3201" s="10">
        <v>7</v>
      </c>
      <c r="DJ3201" s="10">
        <v>4</v>
      </c>
      <c r="DK3201" s="10">
        <v>7</v>
      </c>
      <c r="DL3201" s="10">
        <v>4</v>
      </c>
      <c r="DM3201" s="9" t="s">
        <v>154</v>
      </c>
      <c r="DN3201" s="10">
        <v>1990</v>
      </c>
      <c r="DO3201" s="9">
        <f t="shared" si="10"/>
        <v>31</v>
      </c>
      <c r="DP3201" s="9" t="s">
        <v>155</v>
      </c>
      <c r="DQ3201" s="9" t="s">
        <v>227</v>
      </c>
      <c r="DR3201" s="9" t="s">
        <v>157</v>
      </c>
      <c r="DS3201" s="9" t="s">
        <v>137</v>
      </c>
      <c r="DT3201" s="9" t="s">
        <v>900</v>
      </c>
      <c r="DU3201" s="9" t="s">
        <v>203</v>
      </c>
      <c r="DV3201" s="9" t="str">
        <f>VLOOKUP(DU3201,Metadata!$B$2:$C$7,2,FALSE)</f>
        <v>6+ years</v>
      </c>
    </row>
    <row r="3202" spans="1:126">
      <c r="A3202" s="13">
        <v>3201</v>
      </c>
      <c r="B3202" s="9" t="s">
        <v>135</v>
      </c>
      <c r="C3202" s="9" t="str">
        <f>VLOOKUP(B3202,Metadata!$M$2:$N$6,2,FALSE)</f>
        <v>Permanent Employee</v>
      </c>
      <c r="D3202" s="9" t="s">
        <v>136</v>
      </c>
      <c r="E3202" s="9" t="s">
        <v>137</v>
      </c>
      <c r="F3202" s="9" t="s">
        <v>138</v>
      </c>
      <c r="G3202" s="9" t="s">
        <v>140</v>
      </c>
      <c r="H3202" s="9" t="str">
        <f>IF(G3202="","",VLOOKUP(G3202,Metadata!$J$2:$K$22,2,FALSE))</f>
        <v>Lisbon Metropolitan Area</v>
      </c>
      <c r="I3202" s="9" t="s">
        <v>138</v>
      </c>
      <c r="J3202" s="9" t="str">
        <f>IF(I3202="","",VLOOKUP(I3202,Metadata!$P$2:$Q$43,2,FALSE))</f>
        <v>Europe</v>
      </c>
      <c r="K3202" s="9" t="str">
        <f t="shared" si="0"/>
        <v>Portugal</v>
      </c>
      <c r="L3202" s="9" t="s">
        <v>140</v>
      </c>
      <c r="M3202" s="9" t="str">
        <f>IF(L3202="","",VLOOKUP(L3202,Metadata!$J$2:$K$22,2,FALSE))</f>
        <v>Lisbon Metropolitan Area</v>
      </c>
      <c r="N3202" s="9" t="s">
        <v>214</v>
      </c>
      <c r="O3202" s="9" t="s">
        <v>278</v>
      </c>
      <c r="P3202" s="9" t="s">
        <v>142</v>
      </c>
      <c r="Q3202" s="10" t="str">
        <f t="shared" si="1"/>
        <v>Full Office Job</v>
      </c>
      <c r="R3202" s="10">
        <v>5</v>
      </c>
      <c r="S3202" s="9" t="s">
        <v>313</v>
      </c>
      <c r="T3202" s="9" t="s">
        <v>137</v>
      </c>
      <c r="U3202" s="9" t="str">
        <f>IF(S3202&lt;&gt;"",S3202,IF(T3202&lt;&gt;"",VLOOKUP(T3202,Metadata!$S$2:$T$228,2,FALSE),""))</f>
        <v>Maintenance &amp; Support</v>
      </c>
      <c r="V3202" s="9" t="s">
        <v>137</v>
      </c>
      <c r="W3202" s="9" t="s">
        <v>928</v>
      </c>
      <c r="X3202" s="9" t="s">
        <v>145</v>
      </c>
      <c r="Y3202" s="9" t="s">
        <v>137</v>
      </c>
      <c r="Z3202" s="9" t="s">
        <v>146</v>
      </c>
      <c r="AA3202" s="9" t="s">
        <v>165</v>
      </c>
      <c r="AB3202" s="9" t="s">
        <v>137</v>
      </c>
      <c r="AC3202" s="9" t="s">
        <v>147</v>
      </c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 t="s">
        <v>149</v>
      </c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 t="s">
        <v>150</v>
      </c>
      <c r="BZ3202" s="9" t="s">
        <v>137</v>
      </c>
      <c r="CA3202" s="10"/>
      <c r="CB3202" s="10" t="str">
        <f t="shared" si="5"/>
        <v/>
      </c>
      <c r="CC3202" s="10"/>
      <c r="CD3202" s="9" t="str">
        <f t="shared" si="2"/>
        <v/>
      </c>
      <c r="CE3202" s="9" t="s">
        <v>151</v>
      </c>
      <c r="CF3202" s="9" t="s">
        <v>188</v>
      </c>
      <c r="CG3202" s="9">
        <f>IF(CF3202="","",VLOOKUP(CF3202,Metadata!$D$2:$H$20,2,FALSE))</f>
        <v>17500</v>
      </c>
      <c r="CH3202" s="9">
        <f>IF(CF3202="","",VLOOKUP(CF3202,Metadata!$D$2:$H$20,4,FALSE))</f>
        <v>15000</v>
      </c>
      <c r="CI3202" s="9">
        <f>IF(CF3202="","",VLOOKUP(CF3202,Metadata!$D$2:$H$20,5,FALSE))</f>
        <v>20000</v>
      </c>
      <c r="CJ3202" s="9">
        <f t="shared" si="3"/>
        <v>17500</v>
      </c>
      <c r="CK3202" s="9" t="s">
        <v>153</v>
      </c>
      <c r="CL3202" s="10">
        <v>7</v>
      </c>
      <c r="CM3202" s="10">
        <v>3</v>
      </c>
      <c r="CN3202" s="10">
        <v>5</v>
      </c>
      <c r="CO3202" s="10">
        <v>5</v>
      </c>
      <c r="CP3202" s="10">
        <v>6</v>
      </c>
      <c r="CQ3202" s="10">
        <v>6</v>
      </c>
      <c r="CR3202" s="10">
        <v>5</v>
      </c>
      <c r="CS3202" s="10">
        <v>5</v>
      </c>
      <c r="CT3202" s="10">
        <v>7</v>
      </c>
      <c r="CU3202" s="10">
        <v>6</v>
      </c>
      <c r="CV3202" s="10">
        <v>6</v>
      </c>
      <c r="CW3202" s="10">
        <v>6</v>
      </c>
      <c r="CX3202" s="10">
        <v>6</v>
      </c>
      <c r="CY3202" s="10">
        <v>6</v>
      </c>
      <c r="CZ3202" s="10">
        <v>6</v>
      </c>
      <c r="DA3202" s="10">
        <v>7</v>
      </c>
      <c r="DB3202" s="10">
        <v>6</v>
      </c>
      <c r="DC3202" s="10">
        <v>7</v>
      </c>
      <c r="DD3202" s="10">
        <v>7</v>
      </c>
      <c r="DE3202" s="10">
        <v>7</v>
      </c>
      <c r="DF3202" s="10">
        <v>7</v>
      </c>
      <c r="DG3202" s="10">
        <v>7</v>
      </c>
      <c r="DH3202" s="10">
        <v>7</v>
      </c>
      <c r="DI3202" s="10">
        <v>6</v>
      </c>
      <c r="DJ3202" s="10">
        <v>7</v>
      </c>
      <c r="DK3202" s="10">
        <v>7</v>
      </c>
      <c r="DL3202" s="10">
        <v>7</v>
      </c>
      <c r="DM3202" s="9" t="s">
        <v>154</v>
      </c>
      <c r="DN3202" s="10">
        <v>1987</v>
      </c>
      <c r="DO3202" s="9">
        <f t="shared" si="10"/>
        <v>34</v>
      </c>
      <c r="DP3202" s="9" t="s">
        <v>155</v>
      </c>
      <c r="DQ3202" s="9" t="s">
        <v>227</v>
      </c>
      <c r="DR3202" s="9" t="s">
        <v>157</v>
      </c>
      <c r="DS3202" s="9" t="s">
        <v>137</v>
      </c>
      <c r="DT3202" s="9" t="s">
        <v>900</v>
      </c>
      <c r="DU3202" s="9" t="s">
        <v>158</v>
      </c>
      <c r="DV3202" s="9" t="str">
        <f>VLOOKUP(DU3202,Metadata!$B$2:$C$7,2,FALSE)</f>
        <v>6+ years</v>
      </c>
    </row>
    <row r="3203" spans="1:126">
      <c r="A3203" s="13">
        <v>3202</v>
      </c>
      <c r="B3203" s="9" t="s">
        <v>135</v>
      </c>
      <c r="C3203" s="9" t="str">
        <f>VLOOKUP(B3203,Metadata!$M$2:$N$6,2,FALSE)</f>
        <v>Permanent Employee</v>
      </c>
      <c r="D3203" s="9" t="s">
        <v>159</v>
      </c>
      <c r="E3203" s="9" t="s">
        <v>137</v>
      </c>
      <c r="F3203" s="9" t="s">
        <v>138</v>
      </c>
      <c r="G3203" s="9" t="s">
        <v>172</v>
      </c>
      <c r="H3203" s="9" t="str">
        <f>IF(G3203="","",VLOOKUP(G3203,Metadata!$J$2:$K$22,2,FALSE))</f>
        <v>Porto Metropolitan Area</v>
      </c>
      <c r="I3203" s="9" t="s">
        <v>138</v>
      </c>
      <c r="J3203" s="9" t="str">
        <f>IF(I3203="","",VLOOKUP(I3203,Metadata!$P$2:$Q$43,2,FALSE))</f>
        <v>Europe</v>
      </c>
      <c r="K3203" s="9" t="str">
        <f t="shared" si="0"/>
        <v>Portugal</v>
      </c>
      <c r="L3203" s="9" t="s">
        <v>172</v>
      </c>
      <c r="M3203" s="9" t="str">
        <f>IF(L3203="","",VLOOKUP(L3203,Metadata!$J$2:$K$22,2,FALSE))</f>
        <v>Porto Metropolitan Area</v>
      </c>
      <c r="N3203" s="9" t="s">
        <v>214</v>
      </c>
      <c r="O3203" s="9" t="s">
        <v>278</v>
      </c>
      <c r="P3203" s="9" t="s">
        <v>191</v>
      </c>
      <c r="Q3203" s="10" t="str">
        <f t="shared" si="1"/>
        <v>Remote Job (full or flexible)</v>
      </c>
      <c r="R3203" s="10">
        <v>5</v>
      </c>
      <c r="S3203" s="9" t="s">
        <v>332</v>
      </c>
      <c r="T3203" s="9" t="s">
        <v>137</v>
      </c>
      <c r="U3203" s="9" t="str">
        <f>IF(S3203&lt;&gt;"",S3203,IF(T3203&lt;&gt;"",VLOOKUP(T3203,Metadata!$S$2:$T$228,2,FALSE),""))</f>
        <v>UX/UI Designer</v>
      </c>
      <c r="V3203" s="9" t="s">
        <v>137</v>
      </c>
      <c r="W3203" s="9" t="s">
        <v>437</v>
      </c>
      <c r="X3203" s="9" t="s">
        <v>145</v>
      </c>
      <c r="Y3203" s="9" t="s">
        <v>137</v>
      </c>
      <c r="Z3203" s="9" t="s">
        <v>146</v>
      </c>
      <c r="AA3203" s="9" t="s">
        <v>137</v>
      </c>
      <c r="AB3203" s="9" t="s">
        <v>137</v>
      </c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 t="s">
        <v>150</v>
      </c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 t="s">
        <v>150</v>
      </c>
      <c r="BZ3203" s="9" t="s">
        <v>137</v>
      </c>
      <c r="CA3203" s="10"/>
      <c r="CB3203" s="10" t="str">
        <f t="shared" si="5"/>
        <v/>
      </c>
      <c r="CC3203" s="10"/>
      <c r="CD3203" s="9" t="str">
        <f t="shared" si="2"/>
        <v/>
      </c>
      <c r="CE3203" s="9" t="s">
        <v>151</v>
      </c>
      <c r="CF3203" s="9" t="s">
        <v>254</v>
      </c>
      <c r="CG3203" s="9">
        <f>IF(CF3203="","",VLOOKUP(CF3203,Metadata!$D$2:$H$20,2,FALSE))</f>
        <v>37500</v>
      </c>
      <c r="CH3203" s="9">
        <f>IF(CF3203="","",VLOOKUP(CF3203,Metadata!$D$2:$H$20,4,FALSE))</f>
        <v>35000</v>
      </c>
      <c r="CI3203" s="9">
        <f>IF(CF3203="","",VLOOKUP(CF3203,Metadata!$D$2:$H$20,5,FALSE))</f>
        <v>40000</v>
      </c>
      <c r="CJ3203" s="9">
        <f t="shared" si="3"/>
        <v>37500</v>
      </c>
      <c r="CK3203" s="9" t="s">
        <v>221</v>
      </c>
      <c r="CL3203" s="10">
        <v>5</v>
      </c>
      <c r="CM3203" s="10">
        <v>3</v>
      </c>
      <c r="CN3203" s="10">
        <v>5</v>
      </c>
      <c r="CO3203" s="10">
        <v>5</v>
      </c>
      <c r="CP3203" s="10">
        <v>6</v>
      </c>
      <c r="CQ3203" s="10">
        <v>7</v>
      </c>
      <c r="CR3203" s="10">
        <v>7</v>
      </c>
      <c r="CS3203" s="10">
        <v>6</v>
      </c>
      <c r="CT3203" s="10">
        <v>6</v>
      </c>
      <c r="CU3203" s="10">
        <v>5</v>
      </c>
      <c r="CV3203" s="10">
        <v>5</v>
      </c>
      <c r="CW3203" s="10">
        <v>4</v>
      </c>
      <c r="CX3203" s="10">
        <v>6</v>
      </c>
      <c r="CY3203" s="10">
        <v>6</v>
      </c>
      <c r="CZ3203" s="10">
        <v>4</v>
      </c>
      <c r="DA3203" s="10">
        <v>5</v>
      </c>
      <c r="DB3203" s="10">
        <v>5</v>
      </c>
      <c r="DC3203" s="10">
        <v>7</v>
      </c>
      <c r="DD3203" s="10">
        <v>5</v>
      </c>
      <c r="DE3203" s="10">
        <v>7</v>
      </c>
      <c r="DF3203" s="10">
        <v>6</v>
      </c>
      <c r="DG3203" s="10">
        <v>6</v>
      </c>
      <c r="DH3203" s="10">
        <v>5</v>
      </c>
      <c r="DI3203" s="10">
        <v>5</v>
      </c>
      <c r="DJ3203" s="10">
        <v>5</v>
      </c>
      <c r="DK3203" s="10">
        <v>5</v>
      </c>
      <c r="DL3203" s="10">
        <v>4</v>
      </c>
      <c r="DM3203" s="9" t="s">
        <v>154</v>
      </c>
      <c r="DN3203" s="10">
        <v>1988</v>
      </c>
      <c r="DO3203" s="9">
        <f t="shared" si="10"/>
        <v>33</v>
      </c>
      <c r="DP3203" s="9" t="s">
        <v>155</v>
      </c>
      <c r="DQ3203" s="9" t="s">
        <v>156</v>
      </c>
      <c r="DR3203" s="9" t="s">
        <v>170</v>
      </c>
      <c r="DS3203" s="9" t="s">
        <v>137</v>
      </c>
      <c r="DT3203" s="9" t="s">
        <v>900</v>
      </c>
      <c r="DU3203" s="9" t="s">
        <v>203</v>
      </c>
      <c r="DV3203" s="9" t="str">
        <f>VLOOKUP(DU3203,Metadata!$B$2:$C$7,2,FALSE)</f>
        <v>6+ years</v>
      </c>
    </row>
    <row r="3204" spans="1:126">
      <c r="A3204" s="13">
        <v>3203</v>
      </c>
      <c r="B3204" s="9" t="s">
        <v>135</v>
      </c>
      <c r="C3204" s="9" t="str">
        <f>VLOOKUP(B3204,Metadata!$M$2:$N$6,2,FALSE)</f>
        <v>Permanent Employee</v>
      </c>
      <c r="D3204" s="9" t="s">
        <v>159</v>
      </c>
      <c r="E3204" s="9" t="s">
        <v>137</v>
      </c>
      <c r="F3204" s="9" t="s">
        <v>138</v>
      </c>
      <c r="G3204" s="9" t="s">
        <v>140</v>
      </c>
      <c r="H3204" s="9" t="str">
        <f>IF(G3204="","",VLOOKUP(G3204,Metadata!$J$2:$K$22,2,FALSE))</f>
        <v>Lisbon Metropolitan Area</v>
      </c>
      <c r="I3204" s="9" t="s">
        <v>138</v>
      </c>
      <c r="J3204" s="9" t="str">
        <f>IF(I3204="","",VLOOKUP(I3204,Metadata!$P$2:$Q$43,2,FALSE))</f>
        <v>Europe</v>
      </c>
      <c r="K3204" s="9" t="str">
        <f t="shared" si="0"/>
        <v>Portugal</v>
      </c>
      <c r="L3204" s="9" t="s">
        <v>140</v>
      </c>
      <c r="M3204" s="9" t="str">
        <f>IF(L3204="","",VLOOKUP(L3204,Metadata!$J$2:$K$22,2,FALSE))</f>
        <v>Lisbon Metropolitan Area</v>
      </c>
      <c r="N3204" s="9" t="s">
        <v>141</v>
      </c>
      <c r="O3204" s="9" t="s">
        <v>137</v>
      </c>
      <c r="P3204" s="9" t="s">
        <v>191</v>
      </c>
      <c r="Q3204" s="10" t="str">
        <f t="shared" si="1"/>
        <v>Remote Job (full or flexible)</v>
      </c>
      <c r="R3204" s="10">
        <v>7</v>
      </c>
      <c r="S3204" s="9" t="s">
        <v>338</v>
      </c>
      <c r="T3204" s="9" t="s">
        <v>137</v>
      </c>
      <c r="U3204" s="9" t="str">
        <f>IF(S3204&lt;&gt;"",S3204,IF(T3204&lt;&gt;"",VLOOKUP(T3204,Metadata!$S$2:$T$228,2,FALSE),""))</f>
        <v>Solutions Architect</v>
      </c>
      <c r="V3204" s="9" t="s">
        <v>207</v>
      </c>
      <c r="W3204" s="9" t="s">
        <v>137</v>
      </c>
      <c r="X3204" s="9" t="s">
        <v>145</v>
      </c>
      <c r="Y3204" s="9" t="s">
        <v>137</v>
      </c>
      <c r="Z3204" s="9" t="s">
        <v>218</v>
      </c>
      <c r="AA3204" s="9" t="s">
        <v>165</v>
      </c>
      <c r="AB3204" s="9" t="s">
        <v>137</v>
      </c>
      <c r="AC3204" s="9" t="s">
        <v>147</v>
      </c>
      <c r="AD3204" s="9" t="s">
        <v>148</v>
      </c>
      <c r="AE3204" s="9" t="s">
        <v>194</v>
      </c>
      <c r="AF3204" s="9"/>
      <c r="AG3204" s="9"/>
      <c r="AH3204" s="9" t="s">
        <v>176</v>
      </c>
      <c r="AI3204" s="9"/>
      <c r="AJ3204" s="9" t="s">
        <v>185</v>
      </c>
      <c r="AK3204" s="9"/>
      <c r="AL3204" s="9" t="s">
        <v>177</v>
      </c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 t="s">
        <v>178</v>
      </c>
      <c r="BB3204" s="9"/>
      <c r="BC3204" s="9"/>
      <c r="BD3204" s="9"/>
      <c r="BE3204" s="9"/>
      <c r="BF3204" s="9"/>
      <c r="BG3204" s="9"/>
      <c r="BH3204" s="9"/>
      <c r="BI3204" s="9"/>
      <c r="BJ3204" s="9"/>
      <c r="BK3204" s="9" t="s">
        <v>198</v>
      </c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10"/>
      <c r="CB3204" s="10" t="str">
        <f t="shared" si="5"/>
        <v/>
      </c>
      <c r="CC3204" s="10"/>
      <c r="CD3204" s="9" t="str">
        <f t="shared" si="2"/>
        <v/>
      </c>
      <c r="CE3204" s="9" t="s">
        <v>151</v>
      </c>
      <c r="CF3204" s="9" t="s">
        <v>293</v>
      </c>
      <c r="CG3204" s="9">
        <f>IF(CF3204="","",VLOOKUP(CF3204,Metadata!$D$2:$H$20,2,FALSE))</f>
        <v>52500</v>
      </c>
      <c r="CH3204" s="9">
        <f>IF(CF3204="","",VLOOKUP(CF3204,Metadata!$D$2:$H$20,4,FALSE))</f>
        <v>50000</v>
      </c>
      <c r="CI3204" s="9">
        <f>IF(CF3204="","",VLOOKUP(CF3204,Metadata!$D$2:$H$20,5,FALSE))</f>
        <v>55000</v>
      </c>
      <c r="CJ3204" s="9">
        <f t="shared" si="3"/>
        <v>52500</v>
      </c>
      <c r="CK3204" s="9" t="s">
        <v>366</v>
      </c>
      <c r="CL3204" s="10">
        <v>5</v>
      </c>
      <c r="CM3204" s="10">
        <v>4</v>
      </c>
      <c r="CN3204" s="10">
        <v>6</v>
      </c>
      <c r="CO3204" s="10">
        <v>7</v>
      </c>
      <c r="CP3204" s="10">
        <v>7</v>
      </c>
      <c r="CQ3204" s="10">
        <v>7</v>
      </c>
      <c r="CR3204" s="10">
        <v>7</v>
      </c>
      <c r="CS3204" s="10">
        <v>7</v>
      </c>
      <c r="CT3204" s="10">
        <v>7</v>
      </c>
      <c r="CU3204" s="10">
        <v>6</v>
      </c>
      <c r="CV3204" s="10">
        <v>6</v>
      </c>
      <c r="CW3204" s="10">
        <v>7</v>
      </c>
      <c r="CX3204" s="10">
        <v>7</v>
      </c>
      <c r="CY3204" s="10">
        <v>6</v>
      </c>
      <c r="CZ3204" s="10">
        <v>6</v>
      </c>
      <c r="DA3204" s="10">
        <v>5</v>
      </c>
      <c r="DB3204" s="10">
        <v>6</v>
      </c>
      <c r="DC3204" s="10">
        <v>5</v>
      </c>
      <c r="DD3204" s="10">
        <v>6</v>
      </c>
      <c r="DE3204" s="10">
        <v>7</v>
      </c>
      <c r="DF3204" s="10">
        <v>7</v>
      </c>
      <c r="DG3204" s="10">
        <v>7</v>
      </c>
      <c r="DH3204" s="10">
        <v>5</v>
      </c>
      <c r="DI3204" s="10">
        <v>7</v>
      </c>
      <c r="DJ3204" s="10">
        <v>6</v>
      </c>
      <c r="DK3204" s="10">
        <v>6</v>
      </c>
      <c r="DL3204" s="10">
        <v>7</v>
      </c>
      <c r="DM3204" s="9" t="s">
        <v>272</v>
      </c>
      <c r="DN3204" s="10">
        <v>1980</v>
      </c>
      <c r="DO3204" s="9">
        <f t="shared" si="10"/>
        <v>41</v>
      </c>
      <c r="DP3204" s="9" t="s">
        <v>155</v>
      </c>
      <c r="DQ3204" s="9" t="s">
        <v>202</v>
      </c>
      <c r="DR3204" s="9" t="s">
        <v>342</v>
      </c>
      <c r="DS3204" s="9" t="s">
        <v>137</v>
      </c>
      <c r="DT3204" s="9" t="s">
        <v>900</v>
      </c>
      <c r="DU3204" s="9" t="s">
        <v>158</v>
      </c>
      <c r="DV3204" s="9" t="str">
        <f>VLOOKUP(DU3204,Metadata!$B$2:$C$7,2,FALSE)</f>
        <v>6+ years</v>
      </c>
    </row>
    <row r="3205" spans="1:126">
      <c r="A3205" s="13">
        <v>3204</v>
      </c>
      <c r="B3205" s="9" t="s">
        <v>135</v>
      </c>
      <c r="C3205" s="9" t="str">
        <f>VLOOKUP(B3205,Metadata!$M$2:$N$6,2,FALSE)</f>
        <v>Permanent Employee</v>
      </c>
      <c r="D3205" s="9" t="s">
        <v>159</v>
      </c>
      <c r="E3205" s="9" t="s">
        <v>137</v>
      </c>
      <c r="F3205" s="9" t="s">
        <v>138</v>
      </c>
      <c r="G3205" s="9" t="s">
        <v>139</v>
      </c>
      <c r="H3205" s="9" t="str">
        <f>IF(G3205="","",VLOOKUP(G3205,Metadata!$J$2:$K$22,2,FALSE))</f>
        <v>Centre</v>
      </c>
      <c r="I3205" s="9" t="s">
        <v>888</v>
      </c>
      <c r="J3205" s="9" t="str">
        <f>IF(I3205="","",VLOOKUP(I3205,Metadata!$P$2:$Q$43,2,FALSE))</f>
        <v>Asia</v>
      </c>
      <c r="K3205" s="9" t="str">
        <f t="shared" si="0"/>
        <v>International</v>
      </c>
      <c r="L3205" s="9" t="s">
        <v>137</v>
      </c>
      <c r="M3205" s="9" t="str">
        <f>IF(L3205="","",VLOOKUP(L3205,Metadata!$J$2:$K$22,2,FALSE))</f>
        <v/>
      </c>
      <c r="N3205" s="9" t="s">
        <v>214</v>
      </c>
      <c r="O3205" s="9" t="s">
        <v>239</v>
      </c>
      <c r="P3205" s="9" t="s">
        <v>142</v>
      </c>
      <c r="Q3205" s="10" t="str">
        <f t="shared" si="1"/>
        <v>Full Office Job</v>
      </c>
      <c r="R3205" s="10">
        <v>2</v>
      </c>
      <c r="S3205" s="9" t="s">
        <v>229</v>
      </c>
      <c r="T3205" s="9" t="s">
        <v>137</v>
      </c>
      <c r="U3205" s="9" t="str">
        <f>IF(S3205&lt;&gt;"",S3205,IF(T3205&lt;&gt;"",VLOOKUP(T3205,Metadata!$S$2:$T$228,2,FALSE),""))</f>
        <v>Project Manager</v>
      </c>
      <c r="V3205" s="9" t="s">
        <v>276</v>
      </c>
      <c r="W3205" s="9" t="s">
        <v>137</v>
      </c>
      <c r="X3205" s="9" t="s">
        <v>145</v>
      </c>
      <c r="Y3205" s="9" t="s">
        <v>137</v>
      </c>
      <c r="Z3205" s="9" t="s">
        <v>218</v>
      </c>
      <c r="AA3205" s="9" t="s">
        <v>137</v>
      </c>
      <c r="AB3205" s="9" t="s">
        <v>137</v>
      </c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 t="s">
        <v>150</v>
      </c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 t="s">
        <v>150</v>
      </c>
      <c r="BZ3205" s="9" t="s">
        <v>137</v>
      </c>
      <c r="CA3205" s="10"/>
      <c r="CB3205" s="10" t="str">
        <f t="shared" si="5"/>
        <v/>
      </c>
      <c r="CC3205" s="10"/>
      <c r="CD3205" s="9" t="str">
        <f t="shared" si="2"/>
        <v/>
      </c>
      <c r="CE3205" s="9" t="s">
        <v>151</v>
      </c>
      <c r="CF3205" s="9" t="s">
        <v>169</v>
      </c>
      <c r="CG3205" s="9">
        <f>IF(CF3205="","",VLOOKUP(CF3205,Metadata!$D$2:$H$20,2,FALSE))</f>
        <v>12500</v>
      </c>
      <c r="CH3205" s="9">
        <f>IF(CF3205="","",VLOOKUP(CF3205,Metadata!$D$2:$H$20,4,FALSE))</f>
        <v>0</v>
      </c>
      <c r="CI3205" s="9">
        <f>IF(CF3205="","",VLOOKUP(CF3205,Metadata!$D$2:$H$20,5,FALSE))</f>
        <v>15000</v>
      </c>
      <c r="CJ3205" s="9">
        <f t="shared" si="3"/>
        <v>12500</v>
      </c>
      <c r="CK3205" s="9" t="s">
        <v>153</v>
      </c>
      <c r="CL3205" s="10">
        <v>2</v>
      </c>
      <c r="CM3205" s="10">
        <v>2</v>
      </c>
      <c r="CN3205" s="10">
        <v>7</v>
      </c>
      <c r="CO3205" s="10">
        <v>7</v>
      </c>
      <c r="CP3205" s="10">
        <v>6</v>
      </c>
      <c r="CQ3205" s="10">
        <v>6</v>
      </c>
      <c r="CR3205" s="10">
        <v>6</v>
      </c>
      <c r="CS3205" s="10">
        <v>4</v>
      </c>
      <c r="CT3205" s="10">
        <v>5</v>
      </c>
      <c r="CU3205" s="10">
        <v>5</v>
      </c>
      <c r="CV3205" s="10">
        <v>5</v>
      </c>
      <c r="CW3205" s="10">
        <v>4</v>
      </c>
      <c r="CX3205" s="10">
        <v>4</v>
      </c>
      <c r="CY3205" s="10">
        <v>4</v>
      </c>
      <c r="CZ3205" s="10">
        <v>4</v>
      </c>
      <c r="DA3205" s="10">
        <v>5</v>
      </c>
      <c r="DB3205" s="10">
        <v>7</v>
      </c>
      <c r="DC3205" s="10">
        <v>7</v>
      </c>
      <c r="DD3205" s="10">
        <v>5</v>
      </c>
      <c r="DE3205" s="10">
        <v>5</v>
      </c>
      <c r="DF3205" s="10">
        <v>5</v>
      </c>
      <c r="DG3205" s="10">
        <v>6</v>
      </c>
      <c r="DH3205" s="10">
        <v>5</v>
      </c>
      <c r="DI3205" s="10">
        <v>6</v>
      </c>
      <c r="DJ3205" s="10">
        <v>4</v>
      </c>
      <c r="DK3205" s="10">
        <v>4</v>
      </c>
      <c r="DL3205" s="10">
        <v>5</v>
      </c>
      <c r="DM3205" s="9" t="s">
        <v>708</v>
      </c>
      <c r="DN3205" s="10">
        <v>1995</v>
      </c>
      <c r="DO3205" s="9">
        <f t="shared" si="10"/>
        <v>26</v>
      </c>
      <c r="DP3205" s="9" t="s">
        <v>155</v>
      </c>
      <c r="DQ3205" s="9" t="s">
        <v>156</v>
      </c>
      <c r="DR3205" s="9" t="s">
        <v>157</v>
      </c>
      <c r="DS3205" s="9" t="s">
        <v>137</v>
      </c>
      <c r="DT3205" s="9" t="s">
        <v>900</v>
      </c>
      <c r="DU3205" s="9" t="s">
        <v>223</v>
      </c>
      <c r="DV3205" s="9" t="str">
        <f>VLOOKUP(DU3205,Metadata!$B$2:$C$7,2,FALSE)</f>
        <v>3 - 6 years</v>
      </c>
    </row>
    <row r="3206" spans="1:126">
      <c r="A3206" s="13">
        <v>3205</v>
      </c>
      <c r="B3206" s="9" t="s">
        <v>135</v>
      </c>
      <c r="C3206" s="9" t="str">
        <f>VLOOKUP(B3206,Metadata!$M$2:$N$6,2,FALSE)</f>
        <v>Permanent Employee</v>
      </c>
      <c r="D3206" s="9" t="s">
        <v>159</v>
      </c>
      <c r="E3206" s="9" t="s">
        <v>137</v>
      </c>
      <c r="F3206" s="9" t="s">
        <v>138</v>
      </c>
      <c r="G3206" s="9" t="s">
        <v>140</v>
      </c>
      <c r="H3206" s="9" t="str">
        <f>IF(G3206="","",VLOOKUP(G3206,Metadata!$J$2:$K$22,2,FALSE))</f>
        <v>Lisbon Metropolitan Area</v>
      </c>
      <c r="I3206" s="9" t="s">
        <v>311</v>
      </c>
      <c r="J3206" s="9" t="str">
        <f>IF(I3206="","",VLOOKUP(I3206,Metadata!$P$2:$Q$43,2,FALSE))</f>
        <v>Europe</v>
      </c>
      <c r="K3206" s="9" t="str">
        <f t="shared" si="0"/>
        <v>International</v>
      </c>
      <c r="L3206" s="9" t="s">
        <v>137</v>
      </c>
      <c r="M3206" s="9" t="str">
        <f>IF(L3206="","",VLOOKUP(L3206,Metadata!$J$2:$K$22,2,FALSE))</f>
        <v/>
      </c>
      <c r="N3206" s="9" t="s">
        <v>141</v>
      </c>
      <c r="O3206" s="9" t="s">
        <v>137</v>
      </c>
      <c r="P3206" s="9" t="s">
        <v>142</v>
      </c>
      <c r="Q3206" s="10" t="str">
        <f t="shared" si="1"/>
        <v>Full Office Job</v>
      </c>
      <c r="R3206" s="10">
        <v>6</v>
      </c>
      <c r="S3206" s="9" t="s">
        <v>216</v>
      </c>
      <c r="T3206" s="9" t="s">
        <v>137</v>
      </c>
      <c r="U3206" s="9" t="str">
        <f>IF(S3206&lt;&gt;"",S3206,IF(T3206&lt;&gt;"",VLOOKUP(T3206,Metadata!$S$2:$T$228,2,FALSE),""))</f>
        <v>Front-End Developer</v>
      </c>
      <c r="V3206" s="9" t="s">
        <v>174</v>
      </c>
      <c r="W3206" s="9" t="s">
        <v>137</v>
      </c>
      <c r="X3206" s="9" t="s">
        <v>163</v>
      </c>
      <c r="Y3206" s="9" t="s">
        <v>137</v>
      </c>
      <c r="Z3206" s="9" t="s">
        <v>262</v>
      </c>
      <c r="AA3206" s="9" t="s">
        <v>165</v>
      </c>
      <c r="AB3206" s="9" t="s">
        <v>137</v>
      </c>
      <c r="AC3206" s="9"/>
      <c r="AD3206" s="9"/>
      <c r="AE3206" s="9"/>
      <c r="AF3206" s="9"/>
      <c r="AG3206" s="9"/>
      <c r="AH3206" s="9"/>
      <c r="AI3206" s="9"/>
      <c r="AJ3206" s="9" t="s">
        <v>185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199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10"/>
      <c r="CB3206" s="10" t="str">
        <f t="shared" si="5"/>
        <v/>
      </c>
      <c r="CC3206" s="10"/>
      <c r="CD3206" s="9" t="str">
        <f t="shared" si="2"/>
        <v/>
      </c>
      <c r="CE3206" s="9" t="s">
        <v>168</v>
      </c>
      <c r="CF3206" s="9" t="s">
        <v>169</v>
      </c>
      <c r="CG3206" s="9">
        <f>IF(CF3206="","",VLOOKUP(CF3206,Metadata!$D$2:$H$20,2,FALSE))</f>
        <v>12500</v>
      </c>
      <c r="CH3206" s="9">
        <f>IF(CF3206="","",VLOOKUP(CF3206,Metadata!$D$2:$H$20,4,FALSE))</f>
        <v>0</v>
      </c>
      <c r="CI3206" s="9">
        <f>IF(CF3206="","",VLOOKUP(CF3206,Metadata!$D$2:$H$20,5,FALSE))</f>
        <v>15000</v>
      </c>
      <c r="CJ3206" s="9">
        <f t="shared" si="3"/>
        <v>12500</v>
      </c>
      <c r="CK3206" s="9" t="s">
        <v>189</v>
      </c>
      <c r="CL3206" s="10">
        <v>3</v>
      </c>
      <c r="CM3206" s="10">
        <v>2</v>
      </c>
      <c r="CN3206" s="10">
        <v>7</v>
      </c>
      <c r="CO3206" s="10">
        <v>7</v>
      </c>
      <c r="CP3206" s="10">
        <v>6</v>
      </c>
      <c r="CQ3206" s="10">
        <v>7</v>
      </c>
      <c r="CR3206" s="10">
        <v>6</v>
      </c>
      <c r="CS3206" s="10">
        <v>7</v>
      </c>
      <c r="CT3206" s="10">
        <v>7</v>
      </c>
      <c r="CU3206" s="10">
        <v>7</v>
      </c>
      <c r="CV3206" s="10">
        <v>6</v>
      </c>
      <c r="CW3206" s="10">
        <v>6</v>
      </c>
      <c r="CX3206" s="10">
        <v>7</v>
      </c>
      <c r="CY3206" s="10">
        <v>4</v>
      </c>
      <c r="CZ3206" s="10">
        <v>6</v>
      </c>
      <c r="DA3206" s="10">
        <v>6</v>
      </c>
      <c r="DB3206" s="10">
        <v>7</v>
      </c>
      <c r="DC3206" s="10">
        <v>7</v>
      </c>
      <c r="DD3206" s="10">
        <v>7</v>
      </c>
      <c r="DE3206" s="10">
        <v>7</v>
      </c>
      <c r="DF3206" s="10">
        <v>5</v>
      </c>
      <c r="DG3206" s="10">
        <v>7</v>
      </c>
      <c r="DH3206" s="10">
        <v>5</v>
      </c>
      <c r="DI3206" s="10">
        <v>6</v>
      </c>
      <c r="DJ3206" s="10">
        <v>6</v>
      </c>
      <c r="DK3206" s="10">
        <v>7</v>
      </c>
      <c r="DL3206" s="10">
        <v>7</v>
      </c>
      <c r="DM3206" s="9" t="s">
        <v>154</v>
      </c>
      <c r="DN3206" s="10">
        <v>1995</v>
      </c>
      <c r="DO3206" s="9">
        <f t="shared" si="10"/>
        <v>26</v>
      </c>
      <c r="DP3206" s="9" t="s">
        <v>155</v>
      </c>
      <c r="DQ3206" s="9" t="s">
        <v>202</v>
      </c>
      <c r="DR3206" s="9" t="s">
        <v>170</v>
      </c>
      <c r="DS3206" s="9" t="s">
        <v>137</v>
      </c>
      <c r="DT3206" s="9" t="s">
        <v>900</v>
      </c>
      <c r="DU3206" s="9" t="s">
        <v>168</v>
      </c>
      <c r="DV3206" s="9" t="str">
        <f>VLOOKUP(DU3206,Metadata!$B$2:$C$7,2,FALSE)</f>
        <v>0 - 3 years</v>
      </c>
    </row>
    <row r="3207" spans="1:126">
      <c r="A3207" s="13">
        <v>3206</v>
      </c>
      <c r="B3207" s="9" t="s">
        <v>135</v>
      </c>
      <c r="C3207" s="9" t="str">
        <f>VLOOKUP(B3207,Metadata!$M$2:$N$6,2,FALSE)</f>
        <v>Permanent Employee</v>
      </c>
      <c r="D3207" s="9" t="s">
        <v>159</v>
      </c>
      <c r="E3207" s="9" t="s">
        <v>137</v>
      </c>
      <c r="F3207" s="9" t="s">
        <v>138</v>
      </c>
      <c r="G3207" s="9" t="s">
        <v>354</v>
      </c>
      <c r="H3207" s="9" t="str">
        <f>IF(G3207="","",VLOOKUP(G3207,Metadata!$J$2:$K$22,2,FALSE))</f>
        <v>South</v>
      </c>
      <c r="I3207" s="9" t="s">
        <v>138</v>
      </c>
      <c r="J3207" s="9" t="str">
        <f>IF(I3207="","",VLOOKUP(I3207,Metadata!$P$2:$Q$43,2,FALSE))</f>
        <v>Europe</v>
      </c>
      <c r="K3207" s="9" t="str">
        <f t="shared" si="0"/>
        <v>Portugal</v>
      </c>
      <c r="L3207" s="9" t="s">
        <v>140</v>
      </c>
      <c r="M3207" s="9" t="str">
        <f>IF(L3207="","",VLOOKUP(L3207,Metadata!$J$2:$K$22,2,FALSE))</f>
        <v>Lisbon Metropolitan Area</v>
      </c>
      <c r="N3207" s="9" t="s">
        <v>141</v>
      </c>
      <c r="O3207" s="9" t="s">
        <v>137</v>
      </c>
      <c r="P3207" s="9" t="s">
        <v>142</v>
      </c>
      <c r="Q3207" s="10" t="str">
        <f t="shared" si="1"/>
        <v>Full Office Job</v>
      </c>
      <c r="R3207" s="10">
        <v>5</v>
      </c>
      <c r="S3207" s="9" t="s">
        <v>192</v>
      </c>
      <c r="T3207" s="9" t="s">
        <v>137</v>
      </c>
      <c r="U3207" s="9" t="str">
        <f>IF(S3207&lt;&gt;"",S3207,IF(T3207&lt;&gt;"",VLOOKUP(T3207,Metadata!$S$2:$T$228,2,FALSE),""))</f>
        <v>Back-End Developer</v>
      </c>
      <c r="V3207" s="9" t="s">
        <v>261</v>
      </c>
      <c r="W3207" s="9" t="s">
        <v>137</v>
      </c>
      <c r="X3207" s="9" t="s">
        <v>208</v>
      </c>
      <c r="Y3207" s="9" t="s">
        <v>137</v>
      </c>
      <c r="Z3207" s="9" t="s">
        <v>218</v>
      </c>
      <c r="AA3207" s="9" t="s">
        <v>137</v>
      </c>
      <c r="AB3207" s="9" t="s">
        <v>137</v>
      </c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 t="s">
        <v>321</v>
      </c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 t="s">
        <v>150</v>
      </c>
      <c r="BZ3207" s="9" t="s">
        <v>137</v>
      </c>
      <c r="CA3207" s="10"/>
      <c r="CB3207" s="10" t="str">
        <f t="shared" si="5"/>
        <v/>
      </c>
      <c r="CC3207" s="10"/>
      <c r="CD3207" s="9" t="str">
        <f t="shared" si="2"/>
        <v/>
      </c>
      <c r="CE3207" s="9" t="s">
        <v>168</v>
      </c>
      <c r="CF3207" s="9" t="s">
        <v>169</v>
      </c>
      <c r="CG3207" s="9">
        <f>IF(CF3207="","",VLOOKUP(CF3207,Metadata!$D$2:$H$20,2,FALSE))</f>
        <v>12500</v>
      </c>
      <c r="CH3207" s="9">
        <f>IF(CF3207="","",VLOOKUP(CF3207,Metadata!$D$2:$H$20,4,FALSE))</f>
        <v>0</v>
      </c>
      <c r="CI3207" s="9">
        <f>IF(CF3207="","",VLOOKUP(CF3207,Metadata!$D$2:$H$20,5,FALSE))</f>
        <v>15000</v>
      </c>
      <c r="CJ3207" s="9">
        <f t="shared" si="3"/>
        <v>12500</v>
      </c>
      <c r="CK3207" s="9" t="s">
        <v>153</v>
      </c>
      <c r="CL3207" s="10">
        <v>4</v>
      </c>
      <c r="CM3207" s="10">
        <v>4</v>
      </c>
      <c r="CN3207" s="10">
        <v>6</v>
      </c>
      <c r="CO3207" s="10">
        <v>5</v>
      </c>
      <c r="CP3207" s="10">
        <v>5</v>
      </c>
      <c r="CQ3207" s="10">
        <v>6</v>
      </c>
      <c r="CR3207" s="10">
        <v>5</v>
      </c>
      <c r="CS3207" s="10">
        <v>6</v>
      </c>
      <c r="CT3207" s="10">
        <v>5</v>
      </c>
      <c r="CU3207" s="10">
        <v>6</v>
      </c>
      <c r="CV3207" s="10">
        <v>5</v>
      </c>
      <c r="CW3207" s="10">
        <v>6</v>
      </c>
      <c r="CX3207" s="10">
        <v>5</v>
      </c>
      <c r="CY3207" s="10">
        <v>4</v>
      </c>
      <c r="CZ3207" s="10">
        <v>6</v>
      </c>
      <c r="DA3207" s="10">
        <v>4</v>
      </c>
      <c r="DB3207" s="10">
        <v>5</v>
      </c>
      <c r="DC3207" s="10">
        <v>6</v>
      </c>
      <c r="DD3207" s="10">
        <v>5</v>
      </c>
      <c r="DE3207" s="10">
        <v>5</v>
      </c>
      <c r="DF3207" s="10">
        <v>6</v>
      </c>
      <c r="DG3207" s="10">
        <v>5</v>
      </c>
      <c r="DH3207" s="10">
        <v>5</v>
      </c>
      <c r="DI3207" s="10">
        <v>7</v>
      </c>
      <c r="DJ3207" s="10">
        <v>5</v>
      </c>
      <c r="DK3207" s="10">
        <v>5</v>
      </c>
      <c r="DL3207" s="10">
        <v>6</v>
      </c>
      <c r="DM3207" s="9" t="s">
        <v>154</v>
      </c>
      <c r="DN3207" s="10">
        <v>1994</v>
      </c>
      <c r="DO3207" s="9">
        <f t="shared" si="10"/>
        <v>27</v>
      </c>
      <c r="DP3207" s="9" t="s">
        <v>155</v>
      </c>
      <c r="DQ3207" s="9" t="s">
        <v>202</v>
      </c>
      <c r="DR3207" s="9" t="s">
        <v>157</v>
      </c>
      <c r="DS3207" s="9" t="s">
        <v>137</v>
      </c>
      <c r="DT3207" s="9" t="s">
        <v>900</v>
      </c>
      <c r="DU3207" s="9" t="s">
        <v>223</v>
      </c>
      <c r="DV3207" s="9" t="str">
        <f>VLOOKUP(DU3207,Metadata!$B$2:$C$7,2,FALSE)</f>
        <v>3 - 6 years</v>
      </c>
    </row>
    <row r="3208" spans="1:126">
      <c r="A3208" s="13">
        <v>3207</v>
      </c>
      <c r="B3208" s="9" t="s">
        <v>171</v>
      </c>
      <c r="C3208" s="9" t="str">
        <f>VLOOKUP(B3208,Metadata!$M$2:$N$6,2,FALSE)</f>
        <v>Contractor</v>
      </c>
      <c r="D3208" s="9" t="s">
        <v>137</v>
      </c>
      <c r="E3208" s="9" t="s">
        <v>136</v>
      </c>
      <c r="F3208" s="9" t="s">
        <v>138</v>
      </c>
      <c r="G3208" s="9" t="s">
        <v>190</v>
      </c>
      <c r="H3208" s="9" t="str">
        <f>IF(G3208="","",VLOOKUP(G3208,Metadata!$J$2:$K$22,2,FALSE))</f>
        <v>North</v>
      </c>
      <c r="I3208" s="9" t="s">
        <v>311</v>
      </c>
      <c r="J3208" s="9" t="str">
        <f>IF(I3208="","",VLOOKUP(I3208,Metadata!$P$2:$Q$43,2,FALSE))</f>
        <v>Europe</v>
      </c>
      <c r="K3208" s="9" t="str">
        <f t="shared" si="0"/>
        <v>International</v>
      </c>
      <c r="L3208" s="9" t="s">
        <v>137</v>
      </c>
      <c r="M3208" s="9" t="str">
        <f>IF(L3208="","",VLOOKUP(L3208,Metadata!$J$2:$K$22,2,FALSE))</f>
        <v/>
      </c>
      <c r="N3208" s="9" t="s">
        <v>141</v>
      </c>
      <c r="O3208" s="9" t="s">
        <v>137</v>
      </c>
      <c r="P3208" s="9" t="s">
        <v>191</v>
      </c>
      <c r="Q3208" s="10" t="str">
        <f t="shared" si="1"/>
        <v>Remote Job (full or flexible)</v>
      </c>
      <c r="R3208" s="10">
        <v>7</v>
      </c>
      <c r="S3208" s="9" t="s">
        <v>192</v>
      </c>
      <c r="T3208" s="9" t="s">
        <v>137</v>
      </c>
      <c r="U3208" s="9" t="str">
        <f>IF(S3208&lt;&gt;"",S3208,IF(T3208&lt;&gt;"",VLOOKUP(T3208,Metadata!$S$2:$T$228,2,FALSE),""))</f>
        <v>Back-End Developer</v>
      </c>
      <c r="V3208" s="9" t="s">
        <v>137</v>
      </c>
      <c r="W3208" s="9" t="s">
        <v>929</v>
      </c>
      <c r="X3208" s="9" t="s">
        <v>175</v>
      </c>
      <c r="Y3208" s="9" t="s">
        <v>137</v>
      </c>
      <c r="Z3208" s="9" t="s">
        <v>164</v>
      </c>
      <c r="AA3208" s="9" t="s">
        <v>137</v>
      </c>
      <c r="AB3208" s="9" t="s">
        <v>137</v>
      </c>
      <c r="AC3208" s="9"/>
      <c r="AD3208" s="9"/>
      <c r="AE3208" s="9"/>
      <c r="AF3208" s="9" t="s">
        <v>243</v>
      </c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 t="s">
        <v>258</v>
      </c>
      <c r="BV3208" s="9"/>
      <c r="BW3208" s="9"/>
      <c r="BX3208" s="9"/>
      <c r="BY3208" s="9"/>
      <c r="BZ3208" s="9"/>
      <c r="CA3208" s="10">
        <v>12</v>
      </c>
      <c r="CB3208" s="10" t="str">
        <f t="shared" si="5"/>
        <v>7 to 12 months</v>
      </c>
      <c r="CC3208" s="10">
        <v>10</v>
      </c>
      <c r="CD3208" s="9">
        <f t="shared" si="2"/>
        <v>16000</v>
      </c>
      <c r="CE3208" s="9" t="s">
        <v>137</v>
      </c>
      <c r="CF3208" s="9" t="s">
        <v>137</v>
      </c>
      <c r="CG3208" s="9" t="str">
        <f>IF(CF3208="","",VLOOKUP(CF3208,Metadata!$D$2:$H$20,2,FALSE))</f>
        <v/>
      </c>
      <c r="CH3208" s="9" t="str">
        <f>IF(CF3208="","",VLOOKUP(CF3208,Metadata!$D$2:$H$20,4,FALSE))</f>
        <v/>
      </c>
      <c r="CI3208" s="9" t="str">
        <f>IF(CF3208="","",VLOOKUP(CF3208,Metadata!$D$2:$H$20,5,FALSE))</f>
        <v/>
      </c>
      <c r="CJ3208" s="9">
        <f t="shared" si="3"/>
        <v>16000</v>
      </c>
      <c r="CK3208" s="9" t="s">
        <v>153</v>
      </c>
      <c r="CL3208" s="10">
        <v>3</v>
      </c>
      <c r="CM3208" s="10">
        <v>4</v>
      </c>
      <c r="CN3208" s="10">
        <v>7</v>
      </c>
      <c r="CO3208" s="10">
        <v>7</v>
      </c>
      <c r="CP3208" s="10">
        <v>7</v>
      </c>
      <c r="CQ3208" s="10">
        <v>7</v>
      </c>
      <c r="CR3208" s="10">
        <v>6</v>
      </c>
      <c r="CS3208" s="10">
        <v>6</v>
      </c>
      <c r="CT3208" s="10">
        <v>7</v>
      </c>
      <c r="CU3208" s="10">
        <v>7</v>
      </c>
      <c r="CV3208" s="10">
        <v>6</v>
      </c>
      <c r="CW3208" s="10">
        <v>6</v>
      </c>
      <c r="CX3208" s="10">
        <v>6</v>
      </c>
      <c r="CY3208" s="10">
        <v>5</v>
      </c>
      <c r="CZ3208" s="10">
        <v>7</v>
      </c>
      <c r="DA3208" s="10">
        <v>5</v>
      </c>
      <c r="DB3208" s="10">
        <v>6</v>
      </c>
      <c r="DC3208" s="10">
        <v>7</v>
      </c>
      <c r="DD3208" s="10">
        <v>5</v>
      </c>
      <c r="DE3208" s="10">
        <v>7</v>
      </c>
      <c r="DF3208" s="10">
        <v>6</v>
      </c>
      <c r="DG3208" s="10">
        <v>5</v>
      </c>
      <c r="DH3208" s="10">
        <v>6</v>
      </c>
      <c r="DI3208" s="10">
        <v>6</v>
      </c>
      <c r="DJ3208" s="10">
        <v>5</v>
      </c>
      <c r="DK3208" s="10">
        <v>6</v>
      </c>
      <c r="DL3208" s="10">
        <v>6</v>
      </c>
      <c r="DM3208" s="9" t="s">
        <v>296</v>
      </c>
      <c r="DN3208" s="10">
        <v>1989</v>
      </c>
      <c r="DO3208" s="9">
        <f t="shared" si="10"/>
        <v>32</v>
      </c>
      <c r="DP3208" s="9" t="s">
        <v>155</v>
      </c>
      <c r="DQ3208" s="9" t="s">
        <v>227</v>
      </c>
      <c r="DR3208" s="9" t="s">
        <v>170</v>
      </c>
      <c r="DS3208" s="9" t="s">
        <v>137</v>
      </c>
      <c r="DT3208" s="9" t="s">
        <v>900</v>
      </c>
      <c r="DU3208" s="9" t="s">
        <v>223</v>
      </c>
      <c r="DV3208" s="9" t="str">
        <f>VLOOKUP(DU3208,Metadata!$B$2:$C$7,2,FALSE)</f>
        <v>3 - 6 years</v>
      </c>
    </row>
    <row r="3209" spans="1:126">
      <c r="A3209" s="13">
        <v>3208</v>
      </c>
      <c r="B3209" s="9" t="s">
        <v>135</v>
      </c>
      <c r="C3209" s="9" t="str">
        <f>VLOOKUP(B3209,Metadata!$M$2:$N$6,2,FALSE)</f>
        <v>Permanent Employee</v>
      </c>
      <c r="D3209" s="9" t="s">
        <v>159</v>
      </c>
      <c r="E3209" s="9" t="s">
        <v>137</v>
      </c>
      <c r="F3209" s="9" t="s">
        <v>138</v>
      </c>
      <c r="G3209" s="9" t="s">
        <v>190</v>
      </c>
      <c r="H3209" s="9" t="str">
        <f>IF(G3209="","",VLOOKUP(G3209,Metadata!$J$2:$K$22,2,FALSE))</f>
        <v>North</v>
      </c>
      <c r="I3209" s="9" t="s">
        <v>138</v>
      </c>
      <c r="J3209" s="9" t="str">
        <f>IF(I3209="","",VLOOKUP(I3209,Metadata!$P$2:$Q$43,2,FALSE))</f>
        <v>Europe</v>
      </c>
      <c r="K3209" s="9" t="str">
        <f t="shared" si="0"/>
        <v>Portugal</v>
      </c>
      <c r="L3209" s="9" t="s">
        <v>190</v>
      </c>
      <c r="M3209" s="9" t="str">
        <f>IF(L3209="","",VLOOKUP(L3209,Metadata!$J$2:$K$22,2,FALSE))</f>
        <v>North</v>
      </c>
      <c r="N3209" s="9" t="s">
        <v>214</v>
      </c>
      <c r="O3209" s="9" t="s">
        <v>239</v>
      </c>
      <c r="P3209" s="9" t="s">
        <v>142</v>
      </c>
      <c r="Q3209" s="10" t="str">
        <f t="shared" si="1"/>
        <v>Full Office Job</v>
      </c>
      <c r="R3209" s="10">
        <v>5</v>
      </c>
      <c r="S3209" s="9" t="s">
        <v>161</v>
      </c>
      <c r="T3209" s="9" t="s">
        <v>137</v>
      </c>
      <c r="U3209" s="9" t="str">
        <f>IF(S3209&lt;&gt;"",S3209,IF(T3209&lt;&gt;"",VLOOKUP(T3209,Metadata!$S$2:$T$228,2,FALSE),""))</f>
        <v>Full-Stack Developer</v>
      </c>
      <c r="V3209" s="9" t="s">
        <v>317</v>
      </c>
      <c r="W3209" s="9" t="s">
        <v>137</v>
      </c>
      <c r="X3209" s="9" t="s">
        <v>163</v>
      </c>
      <c r="Y3209" s="9" t="s">
        <v>137</v>
      </c>
      <c r="Z3209" s="9" t="s">
        <v>184</v>
      </c>
      <c r="AA3209" s="9" t="s">
        <v>165</v>
      </c>
      <c r="AB3209" s="9" t="s">
        <v>253</v>
      </c>
      <c r="AC3209" s="9" t="s">
        <v>147</v>
      </c>
      <c r="AD3209" s="9"/>
      <c r="AE3209" s="9"/>
      <c r="AF3209" s="9"/>
      <c r="AG3209" s="9"/>
      <c r="AH3209" s="9" t="s">
        <v>176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 t="s">
        <v>178</v>
      </c>
      <c r="BB3209" s="9"/>
      <c r="BC3209" s="9"/>
      <c r="BD3209" s="9"/>
      <c r="BE3209" s="9"/>
      <c r="BF3209" s="9"/>
      <c r="BG3209" s="9"/>
      <c r="BH3209" s="9"/>
      <c r="BI3209" s="9"/>
      <c r="BJ3209" s="9" t="s">
        <v>167</v>
      </c>
      <c r="BK3209" s="9"/>
      <c r="BL3209" s="9"/>
      <c r="BM3209" s="9"/>
      <c r="BN3209" s="9" t="s">
        <v>186</v>
      </c>
      <c r="BO3209" s="9"/>
      <c r="BP3209" s="9"/>
      <c r="BQ3209" s="9"/>
      <c r="BR3209" s="9" t="s">
        <v>247</v>
      </c>
      <c r="BS3209" s="9" t="s">
        <v>200</v>
      </c>
      <c r="BT3209" s="9"/>
      <c r="BU3209" s="9"/>
      <c r="BV3209" s="9"/>
      <c r="BW3209" s="9"/>
      <c r="BX3209" s="9"/>
      <c r="BY3209" s="9"/>
      <c r="BZ3209" s="9"/>
      <c r="CA3209" s="10"/>
      <c r="CB3209" s="10" t="str">
        <f t="shared" si="5"/>
        <v/>
      </c>
      <c r="CC3209" s="10"/>
      <c r="CD3209" s="9" t="str">
        <f t="shared" si="2"/>
        <v/>
      </c>
      <c r="CE3209" s="9" t="s">
        <v>168</v>
      </c>
      <c r="CF3209" s="9" t="s">
        <v>169</v>
      </c>
      <c r="CG3209" s="9">
        <f>IF(CF3209="","",VLOOKUP(CF3209,Metadata!$D$2:$H$20,2,FALSE))</f>
        <v>12500</v>
      </c>
      <c r="CH3209" s="9">
        <f>IF(CF3209="","",VLOOKUP(CF3209,Metadata!$D$2:$H$20,4,FALSE))</f>
        <v>0</v>
      </c>
      <c r="CI3209" s="9">
        <f>IF(CF3209="","",VLOOKUP(CF3209,Metadata!$D$2:$H$20,5,FALSE))</f>
        <v>15000</v>
      </c>
      <c r="CJ3209" s="9">
        <f t="shared" si="3"/>
        <v>12500</v>
      </c>
      <c r="CK3209" s="9" t="s">
        <v>189</v>
      </c>
      <c r="CL3209" s="10">
        <v>1</v>
      </c>
      <c r="CM3209" s="10">
        <v>4</v>
      </c>
      <c r="CN3209" s="10">
        <v>5</v>
      </c>
      <c r="CO3209" s="10">
        <v>6</v>
      </c>
      <c r="CP3209" s="10">
        <v>4</v>
      </c>
      <c r="CQ3209" s="10">
        <v>7</v>
      </c>
      <c r="CR3209" s="10">
        <v>5</v>
      </c>
      <c r="CS3209" s="10">
        <v>5</v>
      </c>
      <c r="CT3209" s="10">
        <v>1</v>
      </c>
      <c r="CU3209" s="10">
        <v>3</v>
      </c>
      <c r="CV3209" s="10">
        <v>6</v>
      </c>
      <c r="CW3209" s="10">
        <v>6</v>
      </c>
      <c r="CX3209" s="10">
        <v>6</v>
      </c>
      <c r="CY3209" s="10">
        <v>3</v>
      </c>
      <c r="CZ3209" s="10">
        <v>4</v>
      </c>
      <c r="DA3209" s="10">
        <v>5</v>
      </c>
      <c r="DB3209" s="10">
        <v>5</v>
      </c>
      <c r="DC3209" s="10">
        <v>6</v>
      </c>
      <c r="DD3209" s="10">
        <v>3</v>
      </c>
      <c r="DE3209" s="10">
        <v>5</v>
      </c>
      <c r="DF3209" s="10">
        <v>5</v>
      </c>
      <c r="DG3209" s="10">
        <v>6</v>
      </c>
      <c r="DH3209" s="10">
        <v>5</v>
      </c>
      <c r="DI3209" s="10">
        <v>5</v>
      </c>
      <c r="DJ3209" s="10">
        <v>3</v>
      </c>
      <c r="DK3209" s="10">
        <v>5</v>
      </c>
      <c r="DL3209" s="10">
        <v>5</v>
      </c>
      <c r="DM3209" s="9" t="s">
        <v>154</v>
      </c>
      <c r="DN3209" s="10">
        <v>1996</v>
      </c>
      <c r="DO3209" s="9">
        <f t="shared" si="10"/>
        <v>25</v>
      </c>
      <c r="DP3209" s="9" t="s">
        <v>155</v>
      </c>
      <c r="DQ3209" s="9" t="s">
        <v>156</v>
      </c>
      <c r="DR3209" s="9" t="s">
        <v>170</v>
      </c>
      <c r="DS3209" s="9" t="s">
        <v>137</v>
      </c>
      <c r="DT3209" s="9" t="s">
        <v>900</v>
      </c>
      <c r="DU3209" s="9" t="s">
        <v>223</v>
      </c>
      <c r="DV3209" s="9" t="str">
        <f>VLOOKUP(DU3209,Metadata!$B$2:$C$7,2,FALSE)</f>
        <v>3 - 6 years</v>
      </c>
    </row>
    <row r="3210" spans="1:126">
      <c r="A3210" s="13">
        <v>3209</v>
      </c>
      <c r="B3210" s="9" t="s">
        <v>135</v>
      </c>
      <c r="C3210" s="9" t="str">
        <f>VLOOKUP(B3210,Metadata!$M$2:$N$6,2,FALSE)</f>
        <v>Permanent Employee</v>
      </c>
      <c r="D3210" s="9" t="s">
        <v>136</v>
      </c>
      <c r="E3210" s="9" t="s">
        <v>137</v>
      </c>
      <c r="F3210" s="9" t="s">
        <v>138</v>
      </c>
      <c r="G3210" s="9" t="s">
        <v>204</v>
      </c>
      <c r="H3210" s="9" t="str">
        <f>IF(G3210="","",VLOOKUP(G3210,Metadata!$J$2:$K$22,2,FALSE))</f>
        <v>Centre</v>
      </c>
      <c r="I3210" s="9" t="s">
        <v>292</v>
      </c>
      <c r="J3210" s="9" t="str">
        <f>IF(I3210="","",VLOOKUP(I3210,Metadata!$P$2:$Q$43,2,FALSE))</f>
        <v>North America</v>
      </c>
      <c r="K3210" s="9" t="str">
        <f t="shared" si="0"/>
        <v>International</v>
      </c>
      <c r="L3210" s="9" t="s">
        <v>137</v>
      </c>
      <c r="M3210" s="9" t="str">
        <f>IF(L3210="","",VLOOKUP(L3210,Metadata!$J$2:$K$22,2,FALSE))</f>
        <v/>
      </c>
      <c r="N3210" s="9" t="s">
        <v>141</v>
      </c>
      <c r="O3210" s="9" t="s">
        <v>137</v>
      </c>
      <c r="P3210" s="9" t="s">
        <v>191</v>
      </c>
      <c r="Q3210" s="10" t="str">
        <f t="shared" si="1"/>
        <v>Remote Job (full or flexible)</v>
      </c>
      <c r="R3210" s="10">
        <v>7</v>
      </c>
      <c r="S3210" s="9" t="s">
        <v>313</v>
      </c>
      <c r="T3210" s="9" t="s">
        <v>137</v>
      </c>
      <c r="U3210" s="9" t="str">
        <f>IF(S3210&lt;&gt;"",S3210,IF(T3210&lt;&gt;"",VLOOKUP(T3210,Metadata!$S$2:$T$228,2,FALSE),""))</f>
        <v>Maintenance &amp; Support</v>
      </c>
      <c r="V3210" s="9" t="s">
        <v>261</v>
      </c>
      <c r="W3210" s="9" t="s">
        <v>137</v>
      </c>
      <c r="X3210" s="9" t="s">
        <v>145</v>
      </c>
      <c r="Y3210" s="9" t="s">
        <v>137</v>
      </c>
      <c r="Z3210" s="9" t="s">
        <v>146</v>
      </c>
      <c r="AA3210" s="9" t="s">
        <v>165</v>
      </c>
      <c r="AB3210" s="9" t="s">
        <v>137</v>
      </c>
      <c r="AC3210" s="9"/>
      <c r="AD3210" s="9"/>
      <c r="AE3210" s="9"/>
      <c r="AF3210" s="9"/>
      <c r="AG3210" s="9" t="s">
        <v>166</v>
      </c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 t="s">
        <v>178</v>
      </c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 t="s">
        <v>150</v>
      </c>
      <c r="BZ3210" s="9" t="s">
        <v>137</v>
      </c>
      <c r="CA3210" s="10"/>
      <c r="CB3210" s="10" t="str">
        <f t="shared" si="5"/>
        <v/>
      </c>
      <c r="CC3210" s="10"/>
      <c r="CD3210" s="9" t="str">
        <f t="shared" si="2"/>
        <v/>
      </c>
      <c r="CE3210" s="9" t="s">
        <v>232</v>
      </c>
      <c r="CF3210" s="9" t="s">
        <v>188</v>
      </c>
      <c r="CG3210" s="9">
        <f>IF(CF3210="","",VLOOKUP(CF3210,Metadata!$D$2:$H$20,2,FALSE))</f>
        <v>17500</v>
      </c>
      <c r="CH3210" s="9">
        <f>IF(CF3210="","",VLOOKUP(CF3210,Metadata!$D$2:$H$20,4,FALSE))</f>
        <v>15000</v>
      </c>
      <c r="CI3210" s="9">
        <f>IF(CF3210="","",VLOOKUP(CF3210,Metadata!$D$2:$H$20,5,FALSE))</f>
        <v>20000</v>
      </c>
      <c r="CJ3210" s="9">
        <f t="shared" si="3"/>
        <v>17500</v>
      </c>
      <c r="CK3210" s="9" t="s">
        <v>201</v>
      </c>
      <c r="CL3210" s="10">
        <v>3</v>
      </c>
      <c r="CM3210" s="10">
        <v>5</v>
      </c>
      <c r="CN3210" s="10">
        <v>7</v>
      </c>
      <c r="CO3210" s="10">
        <v>7</v>
      </c>
      <c r="CP3210" s="10">
        <v>4</v>
      </c>
      <c r="CQ3210" s="10">
        <v>4</v>
      </c>
      <c r="CR3210" s="10">
        <v>7</v>
      </c>
      <c r="CS3210" s="10">
        <v>7</v>
      </c>
      <c r="CT3210" s="10">
        <v>6</v>
      </c>
      <c r="CU3210" s="10">
        <v>4</v>
      </c>
      <c r="CV3210" s="10">
        <v>4</v>
      </c>
      <c r="CW3210" s="10">
        <v>4</v>
      </c>
      <c r="CX3210" s="10">
        <v>4</v>
      </c>
      <c r="CY3210" s="10">
        <v>6</v>
      </c>
      <c r="CZ3210" s="10">
        <v>7</v>
      </c>
      <c r="DA3210" s="10">
        <v>2</v>
      </c>
      <c r="DB3210" s="10">
        <v>1</v>
      </c>
      <c r="DC3210" s="10">
        <v>3</v>
      </c>
      <c r="DD3210" s="10">
        <v>2</v>
      </c>
      <c r="DE3210" s="10">
        <v>7</v>
      </c>
      <c r="DF3210" s="10">
        <v>4</v>
      </c>
      <c r="DG3210" s="10">
        <v>4</v>
      </c>
      <c r="DH3210" s="10">
        <v>4</v>
      </c>
      <c r="DI3210" s="10">
        <v>6</v>
      </c>
      <c r="DJ3210" s="10">
        <v>4</v>
      </c>
      <c r="DK3210" s="10">
        <v>4</v>
      </c>
      <c r="DL3210" s="10">
        <v>1</v>
      </c>
      <c r="DM3210" s="9" t="s">
        <v>154</v>
      </c>
      <c r="DN3210" s="10">
        <v>1996</v>
      </c>
      <c r="DO3210" s="9">
        <f t="shared" si="10"/>
        <v>25</v>
      </c>
      <c r="DP3210" s="9" t="s">
        <v>287</v>
      </c>
      <c r="DQ3210" s="9" t="s">
        <v>210</v>
      </c>
      <c r="DR3210" s="9" t="s">
        <v>170</v>
      </c>
      <c r="DS3210" s="9" t="s">
        <v>137</v>
      </c>
      <c r="DT3210" s="9" t="s">
        <v>900</v>
      </c>
      <c r="DU3210" s="9" t="s">
        <v>223</v>
      </c>
      <c r="DV3210" s="9" t="str">
        <f>VLOOKUP(DU3210,Metadata!$B$2:$C$7,2,FALSE)</f>
        <v>3 - 6 years</v>
      </c>
    </row>
    <row r="3211" spans="1:126">
      <c r="A3211" s="13">
        <v>3210</v>
      </c>
      <c r="B3211" s="9" t="s">
        <v>135</v>
      </c>
      <c r="C3211" s="9" t="str">
        <f>VLOOKUP(B3211,Metadata!$M$2:$N$6,2,FALSE)</f>
        <v>Permanent Employee</v>
      </c>
      <c r="D3211" s="9" t="s">
        <v>136</v>
      </c>
      <c r="E3211" s="9" t="s">
        <v>137</v>
      </c>
      <c r="F3211" s="9" t="s">
        <v>138</v>
      </c>
      <c r="G3211" s="9" t="s">
        <v>312</v>
      </c>
      <c r="H3211" s="9" t="str">
        <f>IF(G3211="","",VLOOKUP(G3211,Metadata!$J$2:$K$22,2,FALSE))</f>
        <v>South</v>
      </c>
      <c r="I3211" s="9" t="s">
        <v>897</v>
      </c>
      <c r="J3211" s="9" t="str">
        <f>IF(I3211="","",VLOOKUP(I3211,Metadata!$P$2:$Q$43,2,FALSE))</f>
        <v>Asia</v>
      </c>
      <c r="K3211" s="9" t="str">
        <f t="shared" si="0"/>
        <v>International</v>
      </c>
      <c r="L3211" s="9" t="s">
        <v>137</v>
      </c>
      <c r="M3211" s="9" t="str">
        <f>IF(L3211="","",VLOOKUP(L3211,Metadata!$J$2:$K$22,2,FALSE))</f>
        <v/>
      </c>
      <c r="N3211" s="9" t="s">
        <v>141</v>
      </c>
      <c r="O3211" s="9" t="s">
        <v>137</v>
      </c>
      <c r="P3211" s="9" t="s">
        <v>191</v>
      </c>
      <c r="Q3211" s="10" t="str">
        <f t="shared" si="1"/>
        <v>Remote Job (full or flexible)</v>
      </c>
      <c r="R3211" s="10">
        <v>7</v>
      </c>
      <c r="S3211" s="9" t="s">
        <v>161</v>
      </c>
      <c r="T3211" s="9" t="s">
        <v>137</v>
      </c>
      <c r="U3211" s="9" t="str">
        <f>IF(S3211&lt;&gt;"",S3211,IF(T3211&lt;&gt;"",VLOOKUP(T3211,Metadata!$S$2:$T$228,2,FALSE),""))</f>
        <v>Full-Stack Developer</v>
      </c>
      <c r="V3211" s="9" t="s">
        <v>256</v>
      </c>
      <c r="W3211" s="9" t="s">
        <v>137</v>
      </c>
      <c r="X3211" s="9" t="s">
        <v>163</v>
      </c>
      <c r="Y3211" s="9" t="s">
        <v>137</v>
      </c>
      <c r="Z3211" s="9" t="s">
        <v>262</v>
      </c>
      <c r="AA3211" s="9" t="s">
        <v>165</v>
      </c>
      <c r="AB3211" s="9" t="s">
        <v>137</v>
      </c>
      <c r="AC3211" s="9"/>
      <c r="AD3211" s="9"/>
      <c r="AE3211" s="9"/>
      <c r="AF3211" s="9"/>
      <c r="AG3211" s="9"/>
      <c r="AH3211" s="9"/>
      <c r="AI3211" s="9"/>
      <c r="AJ3211" s="9" t="s">
        <v>185</v>
      </c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 t="s">
        <v>186</v>
      </c>
      <c r="BO3211" s="9"/>
      <c r="BP3211" s="9"/>
      <c r="BQ3211" s="9"/>
      <c r="BR3211" s="9"/>
      <c r="BS3211" s="9"/>
      <c r="BT3211" s="9" t="s">
        <v>370</v>
      </c>
      <c r="BU3211" s="9"/>
      <c r="BV3211" s="9"/>
      <c r="BW3211" s="9"/>
      <c r="BX3211" s="9"/>
      <c r="BY3211" s="9"/>
      <c r="BZ3211" s="9"/>
      <c r="CA3211" s="10"/>
      <c r="CB3211" s="10" t="str">
        <f t="shared" si="5"/>
        <v/>
      </c>
      <c r="CC3211" s="10"/>
      <c r="CD3211" s="9" t="str">
        <f t="shared" si="2"/>
        <v/>
      </c>
      <c r="CE3211" s="9" t="s">
        <v>168</v>
      </c>
      <c r="CF3211" s="9" t="s">
        <v>225</v>
      </c>
      <c r="CG3211" s="9">
        <f>IF(CF3211="","",VLOOKUP(CF3211,Metadata!$D$2:$H$20,2,FALSE))</f>
        <v>22500</v>
      </c>
      <c r="CH3211" s="9">
        <f>IF(CF3211="","",VLOOKUP(CF3211,Metadata!$D$2:$H$20,4,FALSE))</f>
        <v>20000</v>
      </c>
      <c r="CI3211" s="9">
        <f>IF(CF3211="","",VLOOKUP(CF3211,Metadata!$D$2:$H$20,5,FALSE))</f>
        <v>25000</v>
      </c>
      <c r="CJ3211" s="9">
        <f t="shared" si="3"/>
        <v>22500</v>
      </c>
      <c r="CK3211" s="9" t="s">
        <v>221</v>
      </c>
      <c r="CL3211" s="10">
        <v>5</v>
      </c>
      <c r="CM3211" s="10">
        <v>1</v>
      </c>
      <c r="CN3211" s="10">
        <v>7</v>
      </c>
      <c r="CO3211" s="10">
        <v>6</v>
      </c>
      <c r="CP3211" s="10">
        <v>7</v>
      </c>
      <c r="CQ3211" s="10">
        <v>7</v>
      </c>
      <c r="CR3211" s="10">
        <v>5</v>
      </c>
      <c r="CS3211" s="10">
        <v>7</v>
      </c>
      <c r="CT3211" s="10">
        <v>6</v>
      </c>
      <c r="CU3211" s="10">
        <v>5</v>
      </c>
      <c r="CV3211" s="10">
        <v>6</v>
      </c>
      <c r="CW3211" s="10">
        <v>5</v>
      </c>
      <c r="CX3211" s="10">
        <v>5</v>
      </c>
      <c r="CY3211" s="10">
        <v>4</v>
      </c>
      <c r="CZ3211" s="10">
        <v>4</v>
      </c>
      <c r="DA3211" s="10">
        <v>1</v>
      </c>
      <c r="DB3211" s="10">
        <v>1</v>
      </c>
      <c r="DC3211" s="10">
        <v>7</v>
      </c>
      <c r="DD3211" s="10">
        <v>6</v>
      </c>
      <c r="DE3211" s="10">
        <v>7</v>
      </c>
      <c r="DF3211" s="10">
        <v>6</v>
      </c>
      <c r="DG3211" s="10">
        <v>7</v>
      </c>
      <c r="DH3211" s="10">
        <v>7</v>
      </c>
      <c r="DI3211" s="10">
        <v>7</v>
      </c>
      <c r="DJ3211" s="10">
        <v>4</v>
      </c>
      <c r="DK3211" s="10">
        <v>7</v>
      </c>
      <c r="DL3211" s="10">
        <v>7</v>
      </c>
      <c r="DM3211" s="9" t="s">
        <v>154</v>
      </c>
      <c r="DN3211" s="10">
        <v>1985</v>
      </c>
      <c r="DO3211" s="9">
        <f t="shared" si="10"/>
        <v>36</v>
      </c>
      <c r="DP3211" s="9" t="s">
        <v>155</v>
      </c>
      <c r="DQ3211" s="9" t="s">
        <v>156</v>
      </c>
      <c r="DR3211" s="9" t="s">
        <v>170</v>
      </c>
      <c r="DS3211" s="9" t="s">
        <v>137</v>
      </c>
      <c r="DT3211" s="9" t="s">
        <v>900</v>
      </c>
      <c r="DU3211" s="9" t="s">
        <v>223</v>
      </c>
      <c r="DV3211" s="9" t="str">
        <f>VLOOKUP(DU3211,Metadata!$B$2:$C$7,2,FALSE)</f>
        <v>3 - 6 years</v>
      </c>
    </row>
    <row r="3212" spans="1:126">
      <c r="A3212" s="13">
        <v>3211</v>
      </c>
      <c r="B3212" s="9" t="s">
        <v>135</v>
      </c>
      <c r="C3212" s="9" t="str">
        <f>VLOOKUP(B3212,Metadata!$M$2:$N$6,2,FALSE)</f>
        <v>Permanent Employee</v>
      </c>
      <c r="D3212" s="9" t="s">
        <v>159</v>
      </c>
      <c r="E3212" s="9" t="s">
        <v>137</v>
      </c>
      <c r="F3212" s="9" t="s">
        <v>138</v>
      </c>
      <c r="G3212" s="9" t="s">
        <v>190</v>
      </c>
      <c r="H3212" s="9" t="str">
        <f>IF(G3212="","",VLOOKUP(G3212,Metadata!$J$2:$K$22,2,FALSE))</f>
        <v>North</v>
      </c>
      <c r="I3212" s="9" t="s">
        <v>138</v>
      </c>
      <c r="J3212" s="9" t="str">
        <f>IF(I3212="","",VLOOKUP(I3212,Metadata!$P$2:$Q$43,2,FALSE))</f>
        <v>Europe</v>
      </c>
      <c r="K3212" s="9" t="str">
        <f t="shared" si="0"/>
        <v>Portugal</v>
      </c>
      <c r="L3212" s="9" t="s">
        <v>190</v>
      </c>
      <c r="M3212" s="9" t="str">
        <f>IF(L3212="","",VLOOKUP(L3212,Metadata!$J$2:$K$22,2,FALSE))</f>
        <v>North</v>
      </c>
      <c r="N3212" s="9" t="s">
        <v>205</v>
      </c>
      <c r="O3212" s="9" t="s">
        <v>137</v>
      </c>
      <c r="P3212" s="9" t="s">
        <v>137</v>
      </c>
      <c r="Q3212" s="10" t="str">
        <f t="shared" si="1"/>
        <v>Full Office Job</v>
      </c>
      <c r="R3212" s="10">
        <v>5</v>
      </c>
      <c r="S3212" s="9" t="s">
        <v>192</v>
      </c>
      <c r="T3212" s="9" t="s">
        <v>137</v>
      </c>
      <c r="U3212" s="9" t="str">
        <f>IF(S3212&lt;&gt;"",S3212,IF(T3212&lt;&gt;"",VLOOKUP(T3212,Metadata!$S$2:$T$228,2,FALSE),""))</f>
        <v>Back-End Developer</v>
      </c>
      <c r="V3212" s="9" t="s">
        <v>256</v>
      </c>
      <c r="W3212" s="9" t="s">
        <v>137</v>
      </c>
      <c r="X3212" s="9" t="s">
        <v>163</v>
      </c>
      <c r="Y3212" s="9" t="s">
        <v>137</v>
      </c>
      <c r="Z3212" s="9" t="s">
        <v>262</v>
      </c>
      <c r="AA3212" s="9" t="s">
        <v>137</v>
      </c>
      <c r="AB3212" s="9" t="s">
        <v>137</v>
      </c>
      <c r="AC3212" s="9"/>
      <c r="AD3212" s="9"/>
      <c r="AE3212" s="9" t="s">
        <v>194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 t="s">
        <v>198</v>
      </c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10"/>
      <c r="CB3212" s="10" t="str">
        <f t="shared" si="5"/>
        <v/>
      </c>
      <c r="CC3212" s="10"/>
      <c r="CD3212" s="9" t="str">
        <f t="shared" si="2"/>
        <v/>
      </c>
      <c r="CE3212" s="9" t="s">
        <v>168</v>
      </c>
      <c r="CF3212" s="9" t="s">
        <v>188</v>
      </c>
      <c r="CG3212" s="9">
        <f>IF(CF3212="","",VLOOKUP(CF3212,Metadata!$D$2:$H$20,2,FALSE))</f>
        <v>17500</v>
      </c>
      <c r="CH3212" s="9">
        <f>IF(CF3212="","",VLOOKUP(CF3212,Metadata!$D$2:$H$20,4,FALSE))</f>
        <v>15000</v>
      </c>
      <c r="CI3212" s="9">
        <f>IF(CF3212="","",VLOOKUP(CF3212,Metadata!$D$2:$H$20,5,FALSE))</f>
        <v>20000</v>
      </c>
      <c r="CJ3212" s="9">
        <f t="shared" si="3"/>
        <v>17500</v>
      </c>
      <c r="CK3212" s="9" t="s">
        <v>189</v>
      </c>
      <c r="CL3212" s="10">
        <v>4</v>
      </c>
      <c r="CM3212" s="10">
        <v>2</v>
      </c>
      <c r="CN3212" s="10">
        <v>7</v>
      </c>
      <c r="CO3212" s="10">
        <v>4</v>
      </c>
      <c r="CP3212" s="10">
        <v>6</v>
      </c>
      <c r="CQ3212" s="10">
        <v>6</v>
      </c>
      <c r="CR3212" s="10">
        <v>5</v>
      </c>
      <c r="CS3212" s="10">
        <v>7</v>
      </c>
      <c r="CT3212" s="10">
        <v>5</v>
      </c>
      <c r="CU3212" s="10">
        <v>6</v>
      </c>
      <c r="CV3212" s="10">
        <v>6</v>
      </c>
      <c r="CW3212" s="10">
        <v>6</v>
      </c>
      <c r="CX3212" s="10">
        <v>5</v>
      </c>
      <c r="CY3212" s="10">
        <v>5</v>
      </c>
      <c r="CZ3212" s="10">
        <v>7</v>
      </c>
      <c r="DA3212" s="10">
        <v>5</v>
      </c>
      <c r="DB3212" s="10">
        <v>5</v>
      </c>
      <c r="DC3212" s="10">
        <v>4</v>
      </c>
      <c r="DD3212" s="10">
        <v>4</v>
      </c>
      <c r="DE3212" s="10">
        <v>6</v>
      </c>
      <c r="DF3212" s="10">
        <v>6</v>
      </c>
      <c r="DG3212" s="10">
        <v>4</v>
      </c>
      <c r="DH3212" s="10">
        <v>6</v>
      </c>
      <c r="DI3212" s="10">
        <v>7</v>
      </c>
      <c r="DJ3212" s="10">
        <v>4</v>
      </c>
      <c r="DK3212" s="10">
        <v>6</v>
      </c>
      <c r="DL3212" s="10">
        <v>7</v>
      </c>
      <c r="DM3212" s="9" t="s">
        <v>154</v>
      </c>
      <c r="DN3212" s="10">
        <v>1983</v>
      </c>
      <c r="DO3212" s="9">
        <f t="shared" si="10"/>
        <v>38</v>
      </c>
      <c r="DP3212" s="9" t="s">
        <v>155</v>
      </c>
      <c r="DQ3212" s="9" t="s">
        <v>202</v>
      </c>
      <c r="DR3212" s="9" t="s">
        <v>170</v>
      </c>
      <c r="DS3212" s="9" t="s">
        <v>137</v>
      </c>
      <c r="DT3212" s="9" t="s">
        <v>900</v>
      </c>
      <c r="DU3212" s="9" t="s">
        <v>223</v>
      </c>
      <c r="DV3212" s="9" t="str">
        <f>VLOOKUP(DU3212,Metadata!$B$2:$C$7,2,FALSE)</f>
        <v>3 - 6 years</v>
      </c>
    </row>
    <row r="3213" spans="1:126">
      <c r="A3213" s="13">
        <v>3212</v>
      </c>
      <c r="B3213" s="9" t="s">
        <v>326</v>
      </c>
      <c r="C3213" s="9" t="str">
        <f>VLOOKUP(B3213,Metadata!$M$2:$N$6,2,FALSE)</f>
        <v>Permanent Employee</v>
      </c>
      <c r="D3213" s="9" t="s">
        <v>159</v>
      </c>
      <c r="E3213" s="9" t="s">
        <v>137</v>
      </c>
      <c r="F3213" s="9" t="s">
        <v>138</v>
      </c>
      <c r="G3213" s="9" t="s">
        <v>275</v>
      </c>
      <c r="H3213" s="9" t="str">
        <f>IF(G3213="","",VLOOKUP(G3213,Metadata!$J$2:$K$22,2,FALSE))</f>
        <v>Centre</v>
      </c>
      <c r="I3213" s="9" t="s">
        <v>138</v>
      </c>
      <c r="J3213" s="9" t="str">
        <f>IF(I3213="","",VLOOKUP(I3213,Metadata!$P$2:$Q$43,2,FALSE))</f>
        <v>Europe</v>
      </c>
      <c r="K3213" s="9" t="str">
        <f t="shared" si="0"/>
        <v>Portugal</v>
      </c>
      <c r="L3213" s="9" t="s">
        <v>275</v>
      </c>
      <c r="M3213" s="9" t="str">
        <f>IF(L3213="","",VLOOKUP(L3213,Metadata!$J$2:$K$22,2,FALSE))</f>
        <v>Centre</v>
      </c>
      <c r="N3213" s="9" t="s">
        <v>141</v>
      </c>
      <c r="O3213" s="9" t="s">
        <v>137</v>
      </c>
      <c r="P3213" s="9" t="s">
        <v>191</v>
      </c>
      <c r="Q3213" s="10" t="str">
        <f t="shared" si="1"/>
        <v>Remote Job (full or flexible)</v>
      </c>
      <c r="R3213" s="10">
        <v>5</v>
      </c>
      <c r="S3213" s="9" t="s">
        <v>161</v>
      </c>
      <c r="T3213" s="9" t="s">
        <v>137</v>
      </c>
      <c r="U3213" s="9" t="str">
        <f>IF(S3213&lt;&gt;"",S3213,IF(T3213&lt;&gt;"",VLOOKUP(T3213,Metadata!$S$2:$T$228,2,FALSE),""))</f>
        <v>Full-Stack Developer</v>
      </c>
      <c r="V3213" s="9" t="s">
        <v>276</v>
      </c>
      <c r="W3213" s="9" t="s">
        <v>137</v>
      </c>
      <c r="X3213" s="9" t="s">
        <v>163</v>
      </c>
      <c r="Y3213" s="9" t="s">
        <v>137</v>
      </c>
      <c r="Z3213" s="9" t="s">
        <v>164</v>
      </c>
      <c r="AA3213" s="9" t="s">
        <v>165</v>
      </c>
      <c r="AB3213" s="9" t="s">
        <v>137</v>
      </c>
      <c r="AC3213" s="9" t="s">
        <v>147</v>
      </c>
      <c r="AD3213" s="9"/>
      <c r="AE3213" s="9"/>
      <c r="AF3213" s="9"/>
      <c r="AG3213" s="9" t="s">
        <v>166</v>
      </c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 t="s">
        <v>178</v>
      </c>
      <c r="BB3213" s="9"/>
      <c r="BC3213" s="9"/>
      <c r="BD3213" s="9"/>
      <c r="BE3213" s="9"/>
      <c r="BF3213" s="9"/>
      <c r="BG3213" s="9"/>
      <c r="BH3213" s="9"/>
      <c r="BI3213" s="9" t="s">
        <v>650</v>
      </c>
      <c r="BJ3213" s="9" t="s">
        <v>167</v>
      </c>
      <c r="BK3213" s="9"/>
      <c r="BL3213" s="9"/>
      <c r="BM3213" s="9"/>
      <c r="BN3213" s="9"/>
      <c r="BO3213" s="9"/>
      <c r="BP3213" s="9" t="s">
        <v>179</v>
      </c>
      <c r="BQ3213" s="9"/>
      <c r="BR3213" s="9" t="s">
        <v>247</v>
      </c>
      <c r="BS3213" s="9"/>
      <c r="BT3213" s="9"/>
      <c r="BU3213" s="9"/>
      <c r="BV3213" s="9"/>
      <c r="BW3213" s="9"/>
      <c r="BX3213" s="9"/>
      <c r="BY3213" s="9"/>
      <c r="BZ3213" s="9"/>
      <c r="CA3213" s="10"/>
      <c r="CB3213" s="10" t="str">
        <f t="shared" si="5"/>
        <v/>
      </c>
      <c r="CC3213" s="10"/>
      <c r="CD3213" s="9" t="str">
        <f t="shared" si="2"/>
        <v/>
      </c>
      <c r="CE3213" s="9" t="s">
        <v>232</v>
      </c>
      <c r="CF3213" s="9" t="s">
        <v>169</v>
      </c>
      <c r="CG3213" s="9">
        <f>IF(CF3213="","",VLOOKUP(CF3213,Metadata!$D$2:$H$20,2,FALSE))</f>
        <v>12500</v>
      </c>
      <c r="CH3213" s="9">
        <f>IF(CF3213="","",VLOOKUP(CF3213,Metadata!$D$2:$H$20,4,FALSE))</f>
        <v>0</v>
      </c>
      <c r="CI3213" s="9">
        <f>IF(CF3213="","",VLOOKUP(CF3213,Metadata!$D$2:$H$20,5,FALSE))</f>
        <v>15000</v>
      </c>
      <c r="CJ3213" s="9">
        <f t="shared" si="3"/>
        <v>12500</v>
      </c>
      <c r="CK3213" s="9" t="s">
        <v>153</v>
      </c>
      <c r="CL3213" s="10">
        <v>7</v>
      </c>
      <c r="CM3213" s="10">
        <v>2</v>
      </c>
      <c r="CN3213" s="10">
        <v>7</v>
      </c>
      <c r="CO3213" s="10">
        <v>5</v>
      </c>
      <c r="CP3213" s="10">
        <v>6</v>
      </c>
      <c r="CQ3213" s="10">
        <v>7</v>
      </c>
      <c r="CR3213" s="10">
        <v>5</v>
      </c>
      <c r="CS3213" s="10">
        <v>5</v>
      </c>
      <c r="CT3213" s="10">
        <v>7</v>
      </c>
      <c r="CU3213" s="10">
        <v>4</v>
      </c>
      <c r="CV3213" s="10">
        <v>4</v>
      </c>
      <c r="CW3213" s="10">
        <v>4</v>
      </c>
      <c r="CX3213" s="10">
        <v>6</v>
      </c>
      <c r="CY3213" s="10">
        <v>5</v>
      </c>
      <c r="CZ3213" s="10">
        <v>6</v>
      </c>
      <c r="DA3213" s="10">
        <v>2</v>
      </c>
      <c r="DB3213" s="10">
        <v>3</v>
      </c>
      <c r="DC3213" s="10">
        <v>5</v>
      </c>
      <c r="DD3213" s="10">
        <v>2</v>
      </c>
      <c r="DE3213" s="10">
        <v>2</v>
      </c>
      <c r="DF3213" s="10">
        <v>5</v>
      </c>
      <c r="DG3213" s="10">
        <v>5</v>
      </c>
      <c r="DH3213" s="10">
        <v>2</v>
      </c>
      <c r="DI3213" s="10">
        <v>2</v>
      </c>
      <c r="DJ3213" s="10">
        <v>7</v>
      </c>
      <c r="DK3213" s="10">
        <v>5</v>
      </c>
      <c r="DL3213" s="10">
        <v>2</v>
      </c>
      <c r="DM3213" s="9" t="s">
        <v>154</v>
      </c>
      <c r="DN3213" s="10">
        <v>1997</v>
      </c>
      <c r="DO3213" s="9">
        <f t="shared" si="10"/>
        <v>24</v>
      </c>
      <c r="DP3213" s="9" t="s">
        <v>155</v>
      </c>
      <c r="DQ3213" s="9" t="s">
        <v>202</v>
      </c>
      <c r="DR3213" s="9" t="s">
        <v>157</v>
      </c>
      <c r="DS3213" s="9" t="s">
        <v>137</v>
      </c>
      <c r="DT3213" s="9" t="s">
        <v>900</v>
      </c>
      <c r="DU3213" s="9" t="s">
        <v>233</v>
      </c>
      <c r="DV3213" s="9" t="str">
        <f>VLOOKUP(DU3213,Metadata!$B$2:$C$7,2,FALSE)</f>
        <v>0 - 3 years</v>
      </c>
    </row>
    <row r="3214" spans="1:126">
      <c r="A3214" s="13">
        <v>3213</v>
      </c>
      <c r="B3214" s="9" t="s">
        <v>135</v>
      </c>
      <c r="C3214" s="9" t="str">
        <f>VLOOKUP(B3214,Metadata!$M$2:$N$6,2,FALSE)</f>
        <v>Permanent Employee</v>
      </c>
      <c r="D3214" s="9" t="s">
        <v>159</v>
      </c>
      <c r="E3214" s="9" t="s">
        <v>137</v>
      </c>
      <c r="F3214" s="9" t="s">
        <v>138</v>
      </c>
      <c r="G3214" s="9" t="s">
        <v>291</v>
      </c>
      <c r="H3214" s="9" t="str">
        <f>IF(G3214="","",VLOOKUP(G3214,Metadata!$J$2:$K$22,2,FALSE))</f>
        <v>Centre</v>
      </c>
      <c r="I3214" s="9" t="s">
        <v>295</v>
      </c>
      <c r="J3214" s="9" t="str">
        <f>IF(I3214="","",VLOOKUP(I3214,Metadata!$P$2:$Q$43,2,FALSE))</f>
        <v>Europe</v>
      </c>
      <c r="K3214" s="9" t="str">
        <f t="shared" si="0"/>
        <v>International</v>
      </c>
      <c r="L3214" s="9" t="s">
        <v>137</v>
      </c>
      <c r="M3214" s="9" t="str">
        <f>IF(L3214="","",VLOOKUP(L3214,Metadata!$J$2:$K$22,2,FALSE))</f>
        <v/>
      </c>
      <c r="N3214" s="9" t="s">
        <v>214</v>
      </c>
      <c r="O3214" s="9" t="s">
        <v>136</v>
      </c>
      <c r="P3214" s="9" t="s">
        <v>142</v>
      </c>
      <c r="Q3214" s="10" t="str">
        <f t="shared" si="1"/>
        <v>Full Office Job</v>
      </c>
      <c r="R3214" s="10">
        <v>4</v>
      </c>
      <c r="S3214" s="9" t="s">
        <v>216</v>
      </c>
      <c r="T3214" s="9" t="s">
        <v>137</v>
      </c>
      <c r="U3214" s="9" t="str">
        <f>IF(S3214&lt;&gt;"",S3214,IF(T3214&lt;&gt;"",VLOOKUP(T3214,Metadata!$S$2:$T$228,2,FALSE),""))</f>
        <v>Front-End Developer</v>
      </c>
      <c r="V3214" s="9" t="s">
        <v>207</v>
      </c>
      <c r="W3214" s="9" t="s">
        <v>137</v>
      </c>
      <c r="X3214" s="9" t="s">
        <v>145</v>
      </c>
      <c r="Y3214" s="9" t="s">
        <v>137</v>
      </c>
      <c r="Z3214" s="9" t="s">
        <v>218</v>
      </c>
      <c r="AA3214" s="9" t="s">
        <v>165</v>
      </c>
      <c r="AB3214" s="9" t="s">
        <v>137</v>
      </c>
      <c r="AC3214" s="9"/>
      <c r="AD3214" s="9"/>
      <c r="AE3214" s="9"/>
      <c r="AF3214" s="9"/>
      <c r="AG3214" s="9"/>
      <c r="AH3214" s="9"/>
      <c r="AI3214" s="9"/>
      <c r="AJ3214" s="9" t="s">
        <v>185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 t="s">
        <v>178</v>
      </c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 t="s">
        <v>199</v>
      </c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10"/>
      <c r="CB3214" s="10" t="str">
        <f t="shared" si="5"/>
        <v/>
      </c>
      <c r="CC3214" s="10"/>
      <c r="CD3214" s="9" t="str">
        <f t="shared" si="2"/>
        <v/>
      </c>
      <c r="CE3214" s="9" t="s">
        <v>232</v>
      </c>
      <c r="CF3214" s="9" t="s">
        <v>169</v>
      </c>
      <c r="CG3214" s="9">
        <f>IF(CF3214="","",VLOOKUP(CF3214,Metadata!$D$2:$H$20,2,FALSE))</f>
        <v>12500</v>
      </c>
      <c r="CH3214" s="9">
        <f>IF(CF3214="","",VLOOKUP(CF3214,Metadata!$D$2:$H$20,4,FALSE))</f>
        <v>0</v>
      </c>
      <c r="CI3214" s="9">
        <f>IF(CF3214="","",VLOOKUP(CF3214,Metadata!$D$2:$H$20,5,FALSE))</f>
        <v>15000</v>
      </c>
      <c r="CJ3214" s="9">
        <f t="shared" si="3"/>
        <v>12500</v>
      </c>
      <c r="CK3214" s="9" t="s">
        <v>153</v>
      </c>
      <c r="CL3214" s="10">
        <v>5</v>
      </c>
      <c r="CM3214" s="10">
        <v>1</v>
      </c>
      <c r="CN3214" s="10">
        <v>4</v>
      </c>
      <c r="CO3214" s="10">
        <v>7</v>
      </c>
      <c r="CP3214" s="10">
        <v>7</v>
      </c>
      <c r="CQ3214" s="10">
        <v>7</v>
      </c>
      <c r="CR3214" s="10">
        <v>4</v>
      </c>
      <c r="CS3214" s="10">
        <v>5</v>
      </c>
      <c r="CT3214" s="10">
        <v>7</v>
      </c>
      <c r="CU3214" s="10">
        <v>5</v>
      </c>
      <c r="CV3214" s="10">
        <v>6</v>
      </c>
      <c r="CW3214" s="10">
        <v>4</v>
      </c>
      <c r="CX3214" s="10">
        <v>6</v>
      </c>
      <c r="CY3214" s="10">
        <v>6</v>
      </c>
      <c r="CZ3214" s="10">
        <v>6</v>
      </c>
      <c r="DA3214" s="10">
        <v>7</v>
      </c>
      <c r="DB3214" s="10">
        <v>7</v>
      </c>
      <c r="DC3214" s="10">
        <v>7</v>
      </c>
      <c r="DD3214" s="10">
        <v>5</v>
      </c>
      <c r="DE3214" s="10">
        <v>7</v>
      </c>
      <c r="DF3214" s="10">
        <v>7</v>
      </c>
      <c r="DG3214" s="10">
        <v>7</v>
      </c>
      <c r="DH3214" s="10">
        <v>7</v>
      </c>
      <c r="DI3214" s="10">
        <v>7</v>
      </c>
      <c r="DJ3214" s="10">
        <v>4</v>
      </c>
      <c r="DK3214" s="10">
        <v>7</v>
      </c>
      <c r="DL3214" s="10">
        <v>7</v>
      </c>
      <c r="DM3214" s="9" t="s">
        <v>154</v>
      </c>
      <c r="DN3214" s="10">
        <v>1993</v>
      </c>
      <c r="DO3214" s="9">
        <f t="shared" si="10"/>
        <v>28</v>
      </c>
      <c r="DP3214" s="9" t="s">
        <v>155</v>
      </c>
      <c r="DQ3214" s="9" t="s">
        <v>202</v>
      </c>
      <c r="DR3214" s="9" t="s">
        <v>157</v>
      </c>
      <c r="DS3214" s="9" t="s">
        <v>137</v>
      </c>
      <c r="DT3214" s="9" t="s">
        <v>900</v>
      </c>
      <c r="DU3214" s="9" t="s">
        <v>168</v>
      </c>
      <c r="DV3214" s="9" t="str">
        <f>VLOOKUP(DU3214,Metadata!$B$2:$C$7,2,FALSE)</f>
        <v>0 - 3 years</v>
      </c>
    </row>
    <row r="3215" spans="1:126">
      <c r="A3215" s="13">
        <v>3214</v>
      </c>
      <c r="B3215" s="9" t="s">
        <v>135</v>
      </c>
      <c r="C3215" s="9" t="str">
        <f>VLOOKUP(B3215,Metadata!$M$2:$N$6,2,FALSE)</f>
        <v>Permanent Employee</v>
      </c>
      <c r="D3215" s="9" t="s">
        <v>159</v>
      </c>
      <c r="E3215" s="9" t="s">
        <v>137</v>
      </c>
      <c r="F3215" s="9" t="s">
        <v>138</v>
      </c>
      <c r="G3215" s="9" t="s">
        <v>140</v>
      </c>
      <c r="H3215" s="9" t="str">
        <f>IF(G3215="","",VLOOKUP(G3215,Metadata!$J$2:$K$22,2,FALSE))</f>
        <v>Lisbon Metropolitan Area</v>
      </c>
      <c r="I3215" s="9" t="s">
        <v>292</v>
      </c>
      <c r="J3215" s="9" t="str">
        <f>IF(I3215="","",VLOOKUP(I3215,Metadata!$P$2:$Q$43,2,FALSE))</f>
        <v>North America</v>
      </c>
      <c r="K3215" s="9" t="str">
        <f t="shared" si="0"/>
        <v>International</v>
      </c>
      <c r="L3215" s="9" t="s">
        <v>137</v>
      </c>
      <c r="M3215" s="9" t="str">
        <f>IF(L3215="","",VLOOKUP(L3215,Metadata!$J$2:$K$22,2,FALSE))</f>
        <v/>
      </c>
      <c r="N3215" s="9" t="s">
        <v>214</v>
      </c>
      <c r="O3215" s="9" t="s">
        <v>259</v>
      </c>
      <c r="P3215" s="9" t="s">
        <v>142</v>
      </c>
      <c r="Q3215" s="10" t="str">
        <f t="shared" si="1"/>
        <v>Full Office Job</v>
      </c>
      <c r="R3215" s="10">
        <v>5</v>
      </c>
      <c r="S3215" s="9" t="s">
        <v>192</v>
      </c>
      <c r="T3215" s="9" t="s">
        <v>137</v>
      </c>
      <c r="U3215" s="9" t="str">
        <f>IF(S3215&lt;&gt;"",S3215,IF(T3215&lt;&gt;"",VLOOKUP(T3215,Metadata!$S$2:$T$228,2,FALSE),""))</f>
        <v>Back-End Developer</v>
      </c>
      <c r="V3215" s="9" t="s">
        <v>256</v>
      </c>
      <c r="W3215" s="9" t="s">
        <v>137</v>
      </c>
      <c r="X3215" s="9" t="s">
        <v>145</v>
      </c>
      <c r="Y3215" s="9" t="s">
        <v>137</v>
      </c>
      <c r="Z3215" s="9" t="s">
        <v>218</v>
      </c>
      <c r="AA3215" s="9" t="s">
        <v>137</v>
      </c>
      <c r="AB3215" s="9" t="s">
        <v>253</v>
      </c>
      <c r="AC3215" s="9" t="s">
        <v>147</v>
      </c>
      <c r="AD3215" s="9" t="s">
        <v>148</v>
      </c>
      <c r="AE3215" s="9" t="s">
        <v>194</v>
      </c>
      <c r="AF3215" s="9" t="s">
        <v>243</v>
      </c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 t="s">
        <v>267</v>
      </c>
      <c r="AV3215" s="9"/>
      <c r="AW3215" s="9"/>
      <c r="AX3215" s="9"/>
      <c r="AY3215" s="9"/>
      <c r="AZ3215" s="9"/>
      <c r="BA3215" s="9" t="s">
        <v>178</v>
      </c>
      <c r="BB3215" s="9"/>
      <c r="BC3215" s="9"/>
      <c r="BD3215" s="9"/>
      <c r="BE3215" s="9"/>
      <c r="BF3215" s="9"/>
      <c r="BG3215" s="9"/>
      <c r="BH3215" s="9"/>
      <c r="BI3215" s="9"/>
      <c r="BJ3215" s="9" t="s">
        <v>167</v>
      </c>
      <c r="BK3215" s="9" t="s">
        <v>198</v>
      </c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10"/>
      <c r="CB3215" s="10" t="str">
        <f t="shared" si="5"/>
        <v/>
      </c>
      <c r="CC3215" s="10"/>
      <c r="CD3215" s="9" t="str">
        <f t="shared" si="2"/>
        <v/>
      </c>
      <c r="CE3215" s="9" t="s">
        <v>168</v>
      </c>
      <c r="CF3215" s="9" t="s">
        <v>220</v>
      </c>
      <c r="CG3215" s="9">
        <f>IF(CF3215="","",VLOOKUP(CF3215,Metadata!$D$2:$H$20,2,FALSE))</f>
        <v>27500</v>
      </c>
      <c r="CH3215" s="9">
        <f>IF(CF3215="","",VLOOKUP(CF3215,Metadata!$D$2:$H$20,4,FALSE))</f>
        <v>25000</v>
      </c>
      <c r="CI3215" s="9">
        <f>IF(CF3215="","",VLOOKUP(CF3215,Metadata!$D$2:$H$20,5,FALSE))</f>
        <v>30000</v>
      </c>
      <c r="CJ3215" s="9">
        <f t="shared" si="3"/>
        <v>27500</v>
      </c>
      <c r="CK3215" s="9" t="s">
        <v>221</v>
      </c>
      <c r="CL3215" s="10">
        <v>6</v>
      </c>
      <c r="CM3215" s="10">
        <v>1</v>
      </c>
      <c r="CN3215" s="10">
        <v>7</v>
      </c>
      <c r="CO3215" s="10">
        <v>6</v>
      </c>
      <c r="CP3215" s="10">
        <v>5</v>
      </c>
      <c r="CQ3215" s="10">
        <v>5</v>
      </c>
      <c r="CR3215" s="10">
        <v>6</v>
      </c>
      <c r="CS3215" s="10">
        <v>6</v>
      </c>
      <c r="CT3215" s="10">
        <v>5</v>
      </c>
      <c r="CU3215" s="10">
        <v>4</v>
      </c>
      <c r="CV3215" s="10">
        <v>4</v>
      </c>
      <c r="CW3215" s="10">
        <v>3</v>
      </c>
      <c r="CX3215" s="10">
        <v>5</v>
      </c>
      <c r="CY3215" s="10">
        <v>6</v>
      </c>
      <c r="CZ3215" s="10">
        <v>3</v>
      </c>
      <c r="DA3215" s="10">
        <v>5</v>
      </c>
      <c r="DB3215" s="10">
        <v>5</v>
      </c>
      <c r="DC3215" s="10">
        <v>6</v>
      </c>
      <c r="DD3215" s="10">
        <v>3</v>
      </c>
      <c r="DE3215" s="10">
        <v>5</v>
      </c>
      <c r="DF3215" s="10">
        <v>5</v>
      </c>
      <c r="DG3215" s="10">
        <v>5</v>
      </c>
      <c r="DH3215" s="10">
        <v>3</v>
      </c>
      <c r="DI3215" s="10">
        <v>4</v>
      </c>
      <c r="DJ3215" s="10">
        <v>4</v>
      </c>
      <c r="DK3215" s="10">
        <v>4</v>
      </c>
      <c r="DL3215" s="10">
        <v>4</v>
      </c>
      <c r="DM3215" s="9" t="s">
        <v>154</v>
      </c>
      <c r="DN3215" s="10">
        <v>1992</v>
      </c>
      <c r="DO3215" s="9">
        <f t="shared" si="10"/>
        <v>29</v>
      </c>
      <c r="DP3215" s="9" t="s">
        <v>155</v>
      </c>
      <c r="DQ3215" s="9" t="s">
        <v>156</v>
      </c>
      <c r="DR3215" s="9" t="s">
        <v>137</v>
      </c>
      <c r="DS3215" s="9" t="s">
        <v>533</v>
      </c>
      <c r="DT3215" s="9" t="s">
        <v>900</v>
      </c>
      <c r="DU3215" s="9" t="s">
        <v>203</v>
      </c>
      <c r="DV3215" s="9" t="str">
        <f>VLOOKUP(DU3215,Metadata!$B$2:$C$7,2,FALSE)</f>
        <v>6+ years</v>
      </c>
    </row>
    <row r="3216" spans="1:126">
      <c r="A3216" s="13">
        <v>3215</v>
      </c>
      <c r="B3216" s="9" t="s">
        <v>135</v>
      </c>
      <c r="C3216" s="9" t="str">
        <f>VLOOKUP(B3216,Metadata!$M$2:$N$6,2,FALSE)</f>
        <v>Permanent Employee</v>
      </c>
      <c r="D3216" s="9" t="s">
        <v>136</v>
      </c>
      <c r="E3216" s="9" t="s">
        <v>137</v>
      </c>
      <c r="F3216" s="9" t="s">
        <v>138</v>
      </c>
      <c r="G3216" s="9" t="s">
        <v>204</v>
      </c>
      <c r="H3216" s="9" t="str">
        <f>IF(G3216="","",VLOOKUP(G3216,Metadata!$J$2:$K$22,2,FALSE))</f>
        <v>Centre</v>
      </c>
      <c r="I3216" s="9" t="s">
        <v>138</v>
      </c>
      <c r="J3216" s="9" t="str">
        <f>IF(I3216="","",VLOOKUP(I3216,Metadata!$P$2:$Q$43,2,FALSE))</f>
        <v>Europe</v>
      </c>
      <c r="K3216" s="9" t="str">
        <f t="shared" si="0"/>
        <v>Portugal</v>
      </c>
      <c r="L3216" s="9" t="s">
        <v>204</v>
      </c>
      <c r="M3216" s="9" t="str">
        <f>IF(L3216="","",VLOOKUP(L3216,Metadata!$J$2:$K$22,2,FALSE))</f>
        <v>Centre</v>
      </c>
      <c r="N3216" s="9" t="s">
        <v>205</v>
      </c>
      <c r="O3216" s="9" t="s">
        <v>137</v>
      </c>
      <c r="P3216" s="9" t="s">
        <v>137</v>
      </c>
      <c r="Q3216" s="10" t="str">
        <f t="shared" si="1"/>
        <v>Full Office Job</v>
      </c>
      <c r="R3216" s="10">
        <v>6</v>
      </c>
      <c r="S3216" s="9" t="s">
        <v>398</v>
      </c>
      <c r="T3216" s="9" t="s">
        <v>137</v>
      </c>
      <c r="U3216" s="9" t="str">
        <f>IF(S3216&lt;&gt;"",S3216,IF(T3216&lt;&gt;"",VLOOKUP(T3216,Metadata!$S$2:$T$228,2,FALSE),""))</f>
        <v>SysAdmin Engineer</v>
      </c>
      <c r="V3216" s="9" t="s">
        <v>276</v>
      </c>
      <c r="W3216" s="9" t="s">
        <v>137</v>
      </c>
      <c r="X3216" s="9" t="s">
        <v>145</v>
      </c>
      <c r="Y3216" s="9" t="s">
        <v>137</v>
      </c>
      <c r="Z3216" s="9" t="s">
        <v>146</v>
      </c>
      <c r="AA3216" s="9" t="s">
        <v>137</v>
      </c>
      <c r="AB3216" s="9" t="s">
        <v>253</v>
      </c>
      <c r="AC3216" s="9" t="s">
        <v>147</v>
      </c>
      <c r="AD3216" s="9"/>
      <c r="AE3216" s="9"/>
      <c r="AF3216" s="9" t="s">
        <v>243</v>
      </c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 t="s">
        <v>196</v>
      </c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 t="s">
        <v>167</v>
      </c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10"/>
      <c r="CB3216" s="10" t="str">
        <f t="shared" si="5"/>
        <v/>
      </c>
      <c r="CC3216" s="10"/>
      <c r="CD3216" s="9" t="str">
        <f t="shared" si="2"/>
        <v/>
      </c>
      <c r="CE3216" s="9" t="s">
        <v>232</v>
      </c>
      <c r="CF3216" s="9" t="s">
        <v>169</v>
      </c>
      <c r="CG3216" s="9">
        <f>IF(CF3216="","",VLOOKUP(CF3216,Metadata!$D$2:$H$20,2,FALSE))</f>
        <v>12500</v>
      </c>
      <c r="CH3216" s="9">
        <f>IF(CF3216="","",VLOOKUP(CF3216,Metadata!$D$2:$H$20,4,FALSE))</f>
        <v>0</v>
      </c>
      <c r="CI3216" s="9">
        <f>IF(CF3216="","",VLOOKUP(CF3216,Metadata!$D$2:$H$20,5,FALSE))</f>
        <v>15000</v>
      </c>
      <c r="CJ3216" s="9">
        <f t="shared" si="3"/>
        <v>12500</v>
      </c>
      <c r="CK3216" s="9" t="s">
        <v>153</v>
      </c>
      <c r="CL3216" s="10">
        <v>5</v>
      </c>
      <c r="CM3216" s="10">
        <v>1</v>
      </c>
      <c r="CN3216" s="10">
        <v>4</v>
      </c>
      <c r="CO3216" s="10">
        <v>4</v>
      </c>
      <c r="CP3216" s="10">
        <v>6</v>
      </c>
      <c r="CQ3216" s="10">
        <v>6</v>
      </c>
      <c r="CR3216" s="10">
        <v>3</v>
      </c>
      <c r="CS3216" s="10">
        <v>3</v>
      </c>
      <c r="CT3216" s="10">
        <v>5</v>
      </c>
      <c r="CU3216" s="10">
        <v>5</v>
      </c>
      <c r="CV3216" s="10">
        <v>5</v>
      </c>
      <c r="CW3216" s="10">
        <v>4</v>
      </c>
      <c r="CX3216" s="10">
        <v>4</v>
      </c>
      <c r="CY3216" s="10">
        <v>4</v>
      </c>
      <c r="CZ3216" s="10">
        <v>4</v>
      </c>
      <c r="DA3216" s="10">
        <v>5</v>
      </c>
      <c r="DB3216" s="10">
        <v>5</v>
      </c>
      <c r="DC3216" s="10">
        <v>5</v>
      </c>
      <c r="DD3216" s="10">
        <v>5</v>
      </c>
      <c r="DE3216" s="10">
        <v>5</v>
      </c>
      <c r="DF3216" s="10">
        <v>5</v>
      </c>
      <c r="DG3216" s="10">
        <v>6</v>
      </c>
      <c r="DH3216" s="10">
        <v>5</v>
      </c>
      <c r="DI3216" s="10">
        <v>5</v>
      </c>
      <c r="DJ3216" s="10">
        <v>5</v>
      </c>
      <c r="DK3216" s="10">
        <v>5</v>
      </c>
      <c r="DL3216" s="10">
        <v>5</v>
      </c>
      <c r="DM3216" s="9" t="s">
        <v>296</v>
      </c>
      <c r="DN3216" s="10">
        <v>1982</v>
      </c>
      <c r="DO3216" s="9">
        <f t="shared" si="10"/>
        <v>39</v>
      </c>
      <c r="DP3216" s="9" t="s">
        <v>222</v>
      </c>
      <c r="DQ3216" s="9" t="s">
        <v>227</v>
      </c>
      <c r="DR3216" s="9" t="s">
        <v>170</v>
      </c>
      <c r="DS3216" s="9" t="s">
        <v>137</v>
      </c>
      <c r="DT3216" s="9" t="s">
        <v>900</v>
      </c>
      <c r="DU3216" s="9" t="s">
        <v>233</v>
      </c>
      <c r="DV3216" s="9" t="str">
        <f>VLOOKUP(DU3216,Metadata!$B$2:$C$7,2,FALSE)</f>
        <v>0 - 3 years</v>
      </c>
    </row>
    <row r="3217" spans="1:126">
      <c r="A3217" s="13">
        <v>3216</v>
      </c>
      <c r="B3217" s="9" t="s">
        <v>135</v>
      </c>
      <c r="C3217" s="9" t="str">
        <f>VLOOKUP(B3217,Metadata!$M$2:$N$6,2,FALSE)</f>
        <v>Permanent Employee</v>
      </c>
      <c r="D3217" s="9" t="s">
        <v>159</v>
      </c>
      <c r="E3217" s="9" t="s">
        <v>137</v>
      </c>
      <c r="F3217" s="9" t="s">
        <v>138</v>
      </c>
      <c r="G3217" s="9" t="s">
        <v>160</v>
      </c>
      <c r="H3217" s="9" t="str">
        <f>IF(G3217="","",VLOOKUP(G3217,Metadata!$J$2:$K$22,2,FALSE))</f>
        <v>Centre</v>
      </c>
      <c r="I3217" s="9" t="s">
        <v>138</v>
      </c>
      <c r="J3217" s="9" t="str">
        <f>IF(I3217="","",VLOOKUP(I3217,Metadata!$P$2:$Q$43,2,FALSE))</f>
        <v>Europe</v>
      </c>
      <c r="K3217" s="9" t="str">
        <f t="shared" si="0"/>
        <v>Portugal</v>
      </c>
      <c r="L3217" s="9" t="s">
        <v>160</v>
      </c>
      <c r="M3217" s="9" t="str">
        <f>IF(L3217="","",VLOOKUP(L3217,Metadata!$J$2:$K$22,2,FALSE))</f>
        <v>Centre</v>
      </c>
      <c r="N3217" s="9" t="s">
        <v>141</v>
      </c>
      <c r="O3217" s="9" t="s">
        <v>137</v>
      </c>
      <c r="P3217" s="9" t="s">
        <v>191</v>
      </c>
      <c r="Q3217" s="10" t="str">
        <f t="shared" si="1"/>
        <v>Remote Job (full or flexible)</v>
      </c>
      <c r="R3217" s="10">
        <v>6</v>
      </c>
      <c r="S3217" s="9" t="s">
        <v>216</v>
      </c>
      <c r="T3217" s="9" t="s">
        <v>137</v>
      </c>
      <c r="U3217" s="9" t="str">
        <f>IF(S3217&lt;&gt;"",S3217,IF(T3217&lt;&gt;"",VLOOKUP(T3217,Metadata!$S$2:$T$228,2,FALSE),""))</f>
        <v>Front-End Developer</v>
      </c>
      <c r="V3217" s="9" t="s">
        <v>264</v>
      </c>
      <c r="W3217" s="9" t="s">
        <v>137</v>
      </c>
      <c r="X3217" s="9" t="s">
        <v>163</v>
      </c>
      <c r="Y3217" s="9" t="s">
        <v>137</v>
      </c>
      <c r="Z3217" s="9" t="s">
        <v>193</v>
      </c>
      <c r="AA3217" s="9" t="s">
        <v>165</v>
      </c>
      <c r="AB3217" s="9" t="s">
        <v>137</v>
      </c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 t="s">
        <v>186</v>
      </c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10"/>
      <c r="CB3217" s="10" t="str">
        <f t="shared" si="5"/>
        <v/>
      </c>
      <c r="CC3217" s="10"/>
      <c r="CD3217" s="9" t="str">
        <f t="shared" si="2"/>
        <v/>
      </c>
      <c r="CE3217" s="9" t="s">
        <v>232</v>
      </c>
      <c r="CF3217" s="9" t="s">
        <v>169</v>
      </c>
      <c r="CG3217" s="9">
        <f>IF(CF3217="","",VLOOKUP(CF3217,Metadata!$D$2:$H$20,2,FALSE))</f>
        <v>12500</v>
      </c>
      <c r="CH3217" s="9">
        <f>IF(CF3217="","",VLOOKUP(CF3217,Metadata!$D$2:$H$20,4,FALSE))</f>
        <v>0</v>
      </c>
      <c r="CI3217" s="9">
        <f>IF(CF3217="","",VLOOKUP(CF3217,Metadata!$D$2:$H$20,5,FALSE))</f>
        <v>15000</v>
      </c>
      <c r="CJ3217" s="9">
        <f t="shared" si="3"/>
        <v>12500</v>
      </c>
      <c r="CK3217" s="9" t="s">
        <v>201</v>
      </c>
      <c r="CL3217" s="10">
        <v>6</v>
      </c>
      <c r="CM3217" s="10">
        <v>1</v>
      </c>
      <c r="CN3217" s="10">
        <v>7</v>
      </c>
      <c r="CO3217" s="10">
        <v>7</v>
      </c>
      <c r="CP3217" s="10">
        <v>7</v>
      </c>
      <c r="CQ3217" s="10">
        <v>7</v>
      </c>
      <c r="CR3217" s="10">
        <v>7</v>
      </c>
      <c r="CS3217" s="10">
        <v>7</v>
      </c>
      <c r="CT3217" s="10">
        <v>7</v>
      </c>
      <c r="CU3217" s="10">
        <v>7</v>
      </c>
      <c r="CV3217" s="10">
        <v>7</v>
      </c>
      <c r="CW3217" s="10">
        <v>7</v>
      </c>
      <c r="CX3217" s="10">
        <v>7</v>
      </c>
      <c r="CY3217" s="10">
        <v>7</v>
      </c>
      <c r="CZ3217" s="10">
        <v>7</v>
      </c>
      <c r="DA3217" s="10">
        <v>7</v>
      </c>
      <c r="DB3217" s="10">
        <v>6</v>
      </c>
      <c r="DC3217" s="10">
        <v>7</v>
      </c>
      <c r="DD3217" s="10">
        <v>7</v>
      </c>
      <c r="DE3217" s="10">
        <v>7</v>
      </c>
      <c r="DF3217" s="10">
        <v>7</v>
      </c>
      <c r="DG3217" s="10">
        <v>7</v>
      </c>
      <c r="DH3217" s="10">
        <v>5</v>
      </c>
      <c r="DI3217" s="10">
        <v>7</v>
      </c>
      <c r="DJ3217" s="10">
        <v>5</v>
      </c>
      <c r="DK3217" s="10">
        <v>6</v>
      </c>
      <c r="DL3217" s="10">
        <v>5</v>
      </c>
      <c r="DM3217" s="9" t="s">
        <v>154</v>
      </c>
      <c r="DN3217" s="10">
        <v>1992</v>
      </c>
      <c r="DO3217" s="9">
        <f t="shared" si="10"/>
        <v>29</v>
      </c>
      <c r="DP3217" s="9" t="s">
        <v>155</v>
      </c>
      <c r="DQ3217" s="9" t="s">
        <v>202</v>
      </c>
      <c r="DR3217" s="9" t="s">
        <v>157</v>
      </c>
      <c r="DS3217" s="9" t="s">
        <v>137</v>
      </c>
      <c r="DT3217" s="9" t="s">
        <v>900</v>
      </c>
      <c r="DU3217" s="9" t="s">
        <v>168</v>
      </c>
      <c r="DV3217" s="9" t="str">
        <f>VLOOKUP(DU3217,Metadata!$B$2:$C$7,2,FALSE)</f>
        <v>0 - 3 years</v>
      </c>
    </row>
    <row r="3218" spans="1:126">
      <c r="A3218" s="13">
        <v>3217</v>
      </c>
      <c r="B3218" s="9" t="s">
        <v>135</v>
      </c>
      <c r="C3218" s="9" t="str">
        <f>VLOOKUP(B3218,Metadata!$M$2:$N$6,2,FALSE)</f>
        <v>Permanent Employee</v>
      </c>
      <c r="D3218" s="9" t="s">
        <v>159</v>
      </c>
      <c r="E3218" s="9" t="s">
        <v>137</v>
      </c>
      <c r="F3218" s="9" t="s">
        <v>138</v>
      </c>
      <c r="G3218" s="9" t="s">
        <v>172</v>
      </c>
      <c r="H3218" s="9" t="str">
        <f>IF(G3218="","",VLOOKUP(G3218,Metadata!$J$2:$K$22,2,FALSE))</f>
        <v>Porto Metropolitan Area</v>
      </c>
      <c r="I3218" s="9" t="s">
        <v>311</v>
      </c>
      <c r="J3218" s="9" t="str">
        <f>IF(I3218="","",VLOOKUP(I3218,Metadata!$P$2:$Q$43,2,FALSE))</f>
        <v>Europe</v>
      </c>
      <c r="K3218" s="9" t="str">
        <f t="shared" si="0"/>
        <v>International</v>
      </c>
      <c r="L3218" s="9" t="s">
        <v>137</v>
      </c>
      <c r="M3218" s="9" t="str">
        <f>IF(L3218="","",VLOOKUP(L3218,Metadata!$J$2:$K$22,2,FALSE))</f>
        <v/>
      </c>
      <c r="N3218" s="9" t="s">
        <v>205</v>
      </c>
      <c r="O3218" s="9" t="s">
        <v>137</v>
      </c>
      <c r="P3218" s="9" t="s">
        <v>137</v>
      </c>
      <c r="Q3218" s="10" t="str">
        <f t="shared" si="1"/>
        <v>Full Office Job</v>
      </c>
      <c r="R3218" s="10">
        <v>6</v>
      </c>
      <c r="S3218" s="9" t="s">
        <v>216</v>
      </c>
      <c r="T3218" s="9" t="s">
        <v>137</v>
      </c>
      <c r="U3218" s="9" t="str">
        <f>IF(S3218&lt;&gt;"",S3218,IF(T3218&lt;&gt;"",VLOOKUP(T3218,Metadata!$S$2:$T$228,2,FALSE),""))</f>
        <v>Front-End Developer</v>
      </c>
      <c r="V3218" s="9" t="s">
        <v>264</v>
      </c>
      <c r="W3218" s="9" t="s">
        <v>137</v>
      </c>
      <c r="X3218" s="9" t="s">
        <v>145</v>
      </c>
      <c r="Y3218" s="9" t="s">
        <v>137</v>
      </c>
      <c r="Z3218" s="9" t="s">
        <v>146</v>
      </c>
      <c r="AA3218" s="9" t="s">
        <v>165</v>
      </c>
      <c r="AB3218" s="9" t="s">
        <v>137</v>
      </c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 t="s">
        <v>178</v>
      </c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 t="s">
        <v>186</v>
      </c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10"/>
      <c r="CB3218" s="10" t="str">
        <f t="shared" si="5"/>
        <v/>
      </c>
      <c r="CC3218" s="10"/>
      <c r="CD3218" s="9" t="str">
        <f t="shared" si="2"/>
        <v/>
      </c>
      <c r="CE3218" s="9" t="s">
        <v>168</v>
      </c>
      <c r="CF3218" s="9" t="s">
        <v>152</v>
      </c>
      <c r="CG3218" s="9">
        <f>IF(CF3218="","",VLOOKUP(CF3218,Metadata!$D$2:$H$20,2,FALSE))</f>
        <v>32500</v>
      </c>
      <c r="CH3218" s="9">
        <f>IF(CF3218="","",VLOOKUP(CF3218,Metadata!$D$2:$H$20,4,FALSE))</f>
        <v>30000</v>
      </c>
      <c r="CI3218" s="9">
        <f>IF(CF3218="","",VLOOKUP(CF3218,Metadata!$D$2:$H$20,5,FALSE))</f>
        <v>35000</v>
      </c>
      <c r="CJ3218" s="9">
        <f t="shared" si="3"/>
        <v>32500</v>
      </c>
      <c r="CK3218" s="9" t="s">
        <v>153</v>
      </c>
      <c r="CL3218" s="10">
        <v>5</v>
      </c>
      <c r="CM3218" s="10">
        <v>2</v>
      </c>
      <c r="CN3218" s="10">
        <v>5</v>
      </c>
      <c r="CO3218" s="10">
        <v>5</v>
      </c>
      <c r="CP3218" s="10">
        <v>5</v>
      </c>
      <c r="CQ3218" s="10">
        <v>5</v>
      </c>
      <c r="CR3218" s="10">
        <v>4</v>
      </c>
      <c r="CS3218" s="10">
        <v>5</v>
      </c>
      <c r="CT3218" s="10">
        <v>6</v>
      </c>
      <c r="CU3218" s="10">
        <v>6</v>
      </c>
      <c r="CV3218" s="10">
        <v>5</v>
      </c>
      <c r="CW3218" s="10">
        <v>4</v>
      </c>
      <c r="CX3218" s="10">
        <v>5</v>
      </c>
      <c r="CY3218" s="10">
        <v>5</v>
      </c>
      <c r="CZ3218" s="10">
        <v>5</v>
      </c>
      <c r="DA3218" s="10">
        <v>5</v>
      </c>
      <c r="DB3218" s="10">
        <v>5</v>
      </c>
      <c r="DC3218" s="10">
        <v>7</v>
      </c>
      <c r="DD3218" s="10">
        <v>5</v>
      </c>
      <c r="DE3218" s="10">
        <v>7</v>
      </c>
      <c r="DF3218" s="10">
        <v>5</v>
      </c>
      <c r="DG3218" s="10">
        <v>6</v>
      </c>
      <c r="DH3218" s="10">
        <v>6</v>
      </c>
      <c r="DI3218" s="10">
        <v>7</v>
      </c>
      <c r="DJ3218" s="10">
        <v>5</v>
      </c>
      <c r="DK3218" s="10">
        <v>5</v>
      </c>
      <c r="DL3218" s="10">
        <v>7</v>
      </c>
      <c r="DM3218" s="9" t="s">
        <v>296</v>
      </c>
      <c r="DN3218" s="10">
        <v>1988</v>
      </c>
      <c r="DO3218" s="9">
        <f t="shared" si="10"/>
        <v>33</v>
      </c>
      <c r="DP3218" s="9" t="s">
        <v>155</v>
      </c>
      <c r="DQ3218" s="9" t="s">
        <v>202</v>
      </c>
      <c r="DR3218" s="9" t="s">
        <v>157</v>
      </c>
      <c r="DS3218" s="9" t="s">
        <v>137</v>
      </c>
      <c r="DT3218" s="9" t="s">
        <v>900</v>
      </c>
      <c r="DU3218" s="9" t="s">
        <v>158</v>
      </c>
      <c r="DV3218" s="9" t="str">
        <f>VLOOKUP(DU3218,Metadata!$B$2:$C$7,2,FALSE)</f>
        <v>6+ years</v>
      </c>
    </row>
    <row r="3219" spans="1:126">
      <c r="A3219" s="13">
        <v>3218</v>
      </c>
      <c r="B3219" s="9" t="s">
        <v>135</v>
      </c>
      <c r="C3219" s="9" t="str">
        <f>VLOOKUP(B3219,Metadata!$M$2:$N$6,2,FALSE)</f>
        <v>Permanent Employee</v>
      </c>
      <c r="D3219" s="9" t="s">
        <v>159</v>
      </c>
      <c r="E3219" s="9" t="s">
        <v>137</v>
      </c>
      <c r="F3219" s="9" t="s">
        <v>138</v>
      </c>
      <c r="G3219" s="9" t="s">
        <v>283</v>
      </c>
      <c r="H3219" s="9" t="str">
        <f>IF(G3219="","",VLOOKUP(G3219,Metadata!$J$2:$K$22,2,FALSE))</f>
        <v>Lisbon Metropolitan Area</v>
      </c>
      <c r="I3219" s="9" t="s">
        <v>138</v>
      </c>
      <c r="J3219" s="9" t="str">
        <f>IF(I3219="","",VLOOKUP(I3219,Metadata!$P$2:$Q$43,2,FALSE))</f>
        <v>Europe</v>
      </c>
      <c r="K3219" s="9" t="str">
        <f t="shared" si="0"/>
        <v>Portugal</v>
      </c>
      <c r="L3219" s="9" t="s">
        <v>140</v>
      </c>
      <c r="M3219" s="9" t="str">
        <f>IF(L3219="","",VLOOKUP(L3219,Metadata!$J$2:$K$22,2,FALSE))</f>
        <v>Lisbon Metropolitan Area</v>
      </c>
      <c r="N3219" s="9" t="s">
        <v>141</v>
      </c>
      <c r="O3219" s="9" t="s">
        <v>137</v>
      </c>
      <c r="P3219" s="9" t="s">
        <v>142</v>
      </c>
      <c r="Q3219" s="10" t="str">
        <f t="shared" si="1"/>
        <v>Full Office Job</v>
      </c>
      <c r="R3219" s="10">
        <v>7</v>
      </c>
      <c r="S3219" s="9" t="s">
        <v>290</v>
      </c>
      <c r="T3219" s="9" t="s">
        <v>137</v>
      </c>
      <c r="U3219" s="9" t="str">
        <f>IF(S3219&lt;&gt;"",S3219,IF(T3219&lt;&gt;"",VLOOKUP(T3219,Metadata!$S$2:$T$228,2,FALSE),""))</f>
        <v>Quality Assurance/Testing</v>
      </c>
      <c r="V3219" s="9" t="s">
        <v>261</v>
      </c>
      <c r="W3219" s="9" t="s">
        <v>137</v>
      </c>
      <c r="X3219" s="9" t="s">
        <v>163</v>
      </c>
      <c r="Y3219" s="9" t="s">
        <v>137</v>
      </c>
      <c r="Z3219" s="9" t="s">
        <v>193</v>
      </c>
      <c r="AA3219" s="9" t="s">
        <v>165</v>
      </c>
      <c r="AB3219" s="9" t="s">
        <v>137</v>
      </c>
      <c r="AC3219" s="9"/>
      <c r="AD3219" s="9" t="s">
        <v>148</v>
      </c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 t="s">
        <v>196</v>
      </c>
      <c r="AY3219" s="9"/>
      <c r="AZ3219" s="9"/>
      <c r="BA3219" s="9" t="s">
        <v>178</v>
      </c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 t="s">
        <v>199</v>
      </c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10"/>
      <c r="CB3219" s="10" t="str">
        <f t="shared" si="5"/>
        <v/>
      </c>
      <c r="CC3219" s="10"/>
      <c r="CD3219" s="9" t="str">
        <f t="shared" si="2"/>
        <v/>
      </c>
      <c r="CE3219" s="9" t="s">
        <v>168</v>
      </c>
      <c r="CF3219" s="9" t="s">
        <v>152</v>
      </c>
      <c r="CG3219" s="9">
        <f>IF(CF3219="","",VLOOKUP(CF3219,Metadata!$D$2:$H$20,2,FALSE))</f>
        <v>32500</v>
      </c>
      <c r="CH3219" s="9">
        <f>IF(CF3219="","",VLOOKUP(CF3219,Metadata!$D$2:$H$20,4,FALSE))</f>
        <v>30000</v>
      </c>
      <c r="CI3219" s="9">
        <f>IF(CF3219="","",VLOOKUP(CF3219,Metadata!$D$2:$H$20,5,FALSE))</f>
        <v>35000</v>
      </c>
      <c r="CJ3219" s="9">
        <f t="shared" si="3"/>
        <v>32500</v>
      </c>
      <c r="CK3219" s="9" t="s">
        <v>153</v>
      </c>
      <c r="CL3219" s="10">
        <v>4</v>
      </c>
      <c r="CM3219" s="10">
        <v>4</v>
      </c>
      <c r="CN3219" s="10">
        <v>7</v>
      </c>
      <c r="CO3219" s="10">
        <v>6</v>
      </c>
      <c r="CP3219" s="10">
        <v>7</v>
      </c>
      <c r="CQ3219" s="10">
        <v>7</v>
      </c>
      <c r="CR3219" s="10">
        <v>7</v>
      </c>
      <c r="CS3219" s="10">
        <v>6</v>
      </c>
      <c r="CT3219" s="10">
        <v>5</v>
      </c>
      <c r="CU3219" s="10">
        <v>6</v>
      </c>
      <c r="CV3219" s="10">
        <v>4</v>
      </c>
      <c r="CW3219" s="10">
        <v>4</v>
      </c>
      <c r="CX3219" s="10">
        <v>7</v>
      </c>
      <c r="CY3219" s="10">
        <v>5</v>
      </c>
      <c r="CZ3219" s="10">
        <v>6</v>
      </c>
      <c r="DA3219" s="10">
        <v>4</v>
      </c>
      <c r="DB3219" s="10">
        <v>5</v>
      </c>
      <c r="DC3219" s="10">
        <v>6</v>
      </c>
      <c r="DD3219" s="10">
        <v>4</v>
      </c>
      <c r="DE3219" s="10">
        <v>7</v>
      </c>
      <c r="DF3219" s="10">
        <v>7</v>
      </c>
      <c r="DG3219" s="10">
        <v>5</v>
      </c>
      <c r="DH3219" s="10">
        <v>5</v>
      </c>
      <c r="DI3219" s="10">
        <v>5</v>
      </c>
      <c r="DJ3219" s="10">
        <v>4</v>
      </c>
      <c r="DK3219" s="10">
        <v>5</v>
      </c>
      <c r="DL3219" s="10">
        <v>5</v>
      </c>
      <c r="DM3219" s="9" t="s">
        <v>154</v>
      </c>
      <c r="DN3219" s="10">
        <v>1982</v>
      </c>
      <c r="DO3219" s="9">
        <f t="shared" si="10"/>
        <v>39</v>
      </c>
      <c r="DP3219" s="9" t="s">
        <v>222</v>
      </c>
      <c r="DQ3219" s="9" t="s">
        <v>156</v>
      </c>
      <c r="DR3219" s="9" t="s">
        <v>170</v>
      </c>
      <c r="DS3219" s="9" t="s">
        <v>137</v>
      </c>
      <c r="DT3219" s="9" t="s">
        <v>900</v>
      </c>
      <c r="DU3219" s="9" t="s">
        <v>158</v>
      </c>
      <c r="DV3219" s="9" t="str">
        <f>VLOOKUP(DU3219,Metadata!$B$2:$C$7,2,FALSE)</f>
        <v>6+ years</v>
      </c>
    </row>
    <row r="3220" spans="1:126">
      <c r="A3220" s="13">
        <v>3219</v>
      </c>
      <c r="B3220" s="9" t="s">
        <v>135</v>
      </c>
      <c r="C3220" s="9" t="str">
        <f>VLOOKUP(B3220,Metadata!$M$2:$N$6,2,FALSE)</f>
        <v>Permanent Employee</v>
      </c>
      <c r="D3220" s="9" t="s">
        <v>159</v>
      </c>
      <c r="E3220" s="9" t="s">
        <v>137</v>
      </c>
      <c r="F3220" s="9" t="s">
        <v>138</v>
      </c>
      <c r="G3220" s="9" t="s">
        <v>265</v>
      </c>
      <c r="H3220" s="9" t="str">
        <f>IF(G3220="","",VLOOKUP(G3220,Metadata!$J$2:$K$22,2,FALSE))</f>
        <v>Azores and Madeira</v>
      </c>
      <c r="I3220" s="9" t="s">
        <v>138</v>
      </c>
      <c r="J3220" s="9" t="str">
        <f>IF(I3220="","",VLOOKUP(I3220,Metadata!$P$2:$Q$43,2,FALSE))</f>
        <v>Europe</v>
      </c>
      <c r="K3220" s="9" t="str">
        <f t="shared" si="0"/>
        <v>Portugal</v>
      </c>
      <c r="L3220" s="9" t="s">
        <v>265</v>
      </c>
      <c r="M3220" s="9" t="str">
        <f>IF(L3220="","",VLOOKUP(L3220,Metadata!$J$2:$K$22,2,FALSE))</f>
        <v>Azores and Madeira</v>
      </c>
      <c r="N3220" s="9" t="s">
        <v>205</v>
      </c>
      <c r="O3220" s="9" t="s">
        <v>137</v>
      </c>
      <c r="P3220" s="9" t="s">
        <v>137</v>
      </c>
      <c r="Q3220" s="10" t="str">
        <f t="shared" si="1"/>
        <v>Full Office Job</v>
      </c>
      <c r="R3220" s="10">
        <v>7</v>
      </c>
      <c r="S3220" s="9" t="s">
        <v>398</v>
      </c>
      <c r="T3220" s="9" t="s">
        <v>137</v>
      </c>
      <c r="U3220" s="9" t="str">
        <f>IF(S3220&lt;&gt;"",S3220,IF(T3220&lt;&gt;"",VLOOKUP(T3220,Metadata!$S$2:$T$228,2,FALSE),""))</f>
        <v>SysAdmin Engineer</v>
      </c>
      <c r="V3220" s="9" t="s">
        <v>276</v>
      </c>
      <c r="W3220" s="9" t="s">
        <v>137</v>
      </c>
      <c r="X3220" s="9" t="s">
        <v>163</v>
      </c>
      <c r="Y3220" s="9" t="s">
        <v>137</v>
      </c>
      <c r="Z3220" s="9" t="s">
        <v>184</v>
      </c>
      <c r="AA3220" s="9" t="s">
        <v>137</v>
      </c>
      <c r="AB3220" s="9" t="s">
        <v>137</v>
      </c>
      <c r="AC3220" s="9" t="s">
        <v>147</v>
      </c>
      <c r="AD3220" s="9"/>
      <c r="AE3220" s="9"/>
      <c r="AF3220" s="9"/>
      <c r="AG3220" s="9" t="s">
        <v>166</v>
      </c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 t="s">
        <v>150</v>
      </c>
      <c r="BZ3220" s="9" t="s">
        <v>137</v>
      </c>
      <c r="CA3220" s="10"/>
      <c r="CB3220" s="10" t="str">
        <f t="shared" si="5"/>
        <v/>
      </c>
      <c r="CC3220" s="10"/>
      <c r="CD3220" s="9" t="str">
        <f t="shared" si="2"/>
        <v/>
      </c>
      <c r="CE3220" s="9" t="s">
        <v>232</v>
      </c>
      <c r="CF3220" s="9" t="s">
        <v>188</v>
      </c>
      <c r="CG3220" s="9">
        <f>IF(CF3220="","",VLOOKUP(CF3220,Metadata!$D$2:$H$20,2,FALSE))</f>
        <v>17500</v>
      </c>
      <c r="CH3220" s="9">
        <f>IF(CF3220="","",VLOOKUP(CF3220,Metadata!$D$2:$H$20,4,FALSE))</f>
        <v>15000</v>
      </c>
      <c r="CI3220" s="9">
        <f>IF(CF3220="","",VLOOKUP(CF3220,Metadata!$D$2:$H$20,5,FALSE))</f>
        <v>20000</v>
      </c>
      <c r="CJ3220" s="9">
        <f t="shared" si="3"/>
        <v>17500</v>
      </c>
      <c r="CK3220" s="9" t="s">
        <v>153</v>
      </c>
      <c r="CL3220" s="10">
        <v>3</v>
      </c>
      <c r="CM3220" s="10">
        <v>4</v>
      </c>
      <c r="CN3220" s="10">
        <v>5</v>
      </c>
      <c r="CO3220" s="10">
        <v>7</v>
      </c>
      <c r="CP3220" s="10">
        <v>7</v>
      </c>
      <c r="CQ3220" s="10">
        <v>7</v>
      </c>
      <c r="CR3220" s="10">
        <v>7</v>
      </c>
      <c r="CS3220" s="10">
        <v>7</v>
      </c>
      <c r="CT3220" s="10">
        <v>6</v>
      </c>
      <c r="CU3220" s="10">
        <v>7</v>
      </c>
      <c r="CV3220" s="10">
        <v>7</v>
      </c>
      <c r="CW3220" s="10">
        <v>5</v>
      </c>
      <c r="CX3220" s="10">
        <v>6</v>
      </c>
      <c r="CY3220" s="10">
        <v>6</v>
      </c>
      <c r="CZ3220" s="10">
        <v>6</v>
      </c>
      <c r="DA3220" s="10">
        <v>6</v>
      </c>
      <c r="DB3220" s="10">
        <v>6</v>
      </c>
      <c r="DC3220" s="10">
        <v>7</v>
      </c>
      <c r="DD3220" s="10">
        <v>5</v>
      </c>
      <c r="DE3220" s="10">
        <v>7</v>
      </c>
      <c r="DF3220" s="10">
        <v>7</v>
      </c>
      <c r="DG3220" s="10">
        <v>7</v>
      </c>
      <c r="DH3220" s="10">
        <v>7</v>
      </c>
      <c r="DI3220" s="10">
        <v>7</v>
      </c>
      <c r="DJ3220" s="10">
        <v>5</v>
      </c>
      <c r="DK3220" s="10">
        <v>6</v>
      </c>
      <c r="DL3220" s="10">
        <v>6</v>
      </c>
      <c r="DM3220" s="9" t="s">
        <v>154</v>
      </c>
      <c r="DN3220" s="10">
        <v>1973</v>
      </c>
      <c r="DO3220" s="9">
        <f t="shared" si="10"/>
        <v>48</v>
      </c>
      <c r="DP3220" s="9" t="s">
        <v>155</v>
      </c>
      <c r="DQ3220" s="9" t="s">
        <v>202</v>
      </c>
      <c r="DR3220" s="9" t="s">
        <v>342</v>
      </c>
      <c r="DS3220" s="9" t="s">
        <v>137</v>
      </c>
      <c r="DT3220" s="9" t="s">
        <v>900</v>
      </c>
      <c r="DU3220" s="9" t="s">
        <v>158</v>
      </c>
      <c r="DV3220" s="9" t="str">
        <f>VLOOKUP(DU3220,Metadata!$B$2:$C$7,2,FALSE)</f>
        <v>6+ years</v>
      </c>
    </row>
    <row r="3221" spans="1:126">
      <c r="A3221" s="13">
        <v>3220</v>
      </c>
      <c r="B3221" s="9" t="s">
        <v>135</v>
      </c>
      <c r="C3221" s="9" t="str">
        <f>VLOOKUP(B3221,Metadata!$M$2:$N$6,2,FALSE)</f>
        <v>Permanent Employee</v>
      </c>
      <c r="D3221" s="9" t="s">
        <v>159</v>
      </c>
      <c r="E3221" s="9" t="s">
        <v>137</v>
      </c>
      <c r="F3221" s="9" t="s">
        <v>138</v>
      </c>
      <c r="G3221" s="9" t="s">
        <v>140</v>
      </c>
      <c r="H3221" s="9" t="str">
        <f>IF(G3221="","",VLOOKUP(G3221,Metadata!$J$2:$K$22,2,FALSE))</f>
        <v>Lisbon Metropolitan Area</v>
      </c>
      <c r="I3221" s="9" t="s">
        <v>138</v>
      </c>
      <c r="J3221" s="9" t="str">
        <f>IF(I3221="","",VLOOKUP(I3221,Metadata!$P$2:$Q$43,2,FALSE))</f>
        <v>Europe</v>
      </c>
      <c r="K3221" s="9" t="str">
        <f t="shared" si="0"/>
        <v>Portugal</v>
      </c>
      <c r="L3221" s="9" t="s">
        <v>140</v>
      </c>
      <c r="M3221" s="9" t="str">
        <f>IF(L3221="","",VLOOKUP(L3221,Metadata!$J$2:$K$22,2,FALSE))</f>
        <v>Lisbon Metropolitan Area</v>
      </c>
      <c r="N3221" s="9" t="s">
        <v>214</v>
      </c>
      <c r="O3221" s="9" t="s">
        <v>259</v>
      </c>
      <c r="P3221" s="9" t="s">
        <v>142</v>
      </c>
      <c r="Q3221" s="10" t="str">
        <f t="shared" si="1"/>
        <v>Full Office Job</v>
      </c>
      <c r="R3221" s="10">
        <v>7</v>
      </c>
      <c r="S3221" s="9" t="s">
        <v>266</v>
      </c>
      <c r="T3221" s="9" t="s">
        <v>137</v>
      </c>
      <c r="U3221" s="9" t="str">
        <f>IF(S3221&lt;&gt;"",S3221,IF(T3221&lt;&gt;"",VLOOKUP(T3221,Metadata!$S$2:$T$228,2,FALSE),""))</f>
        <v>Data Scientist/Data Engineer</v>
      </c>
      <c r="V3221" s="9" t="s">
        <v>279</v>
      </c>
      <c r="W3221" s="9" t="s">
        <v>137</v>
      </c>
      <c r="X3221" s="9" t="s">
        <v>145</v>
      </c>
      <c r="Y3221" s="9" t="s">
        <v>137</v>
      </c>
      <c r="Z3221" s="9" t="s">
        <v>146</v>
      </c>
      <c r="AA3221" s="9" t="s">
        <v>165</v>
      </c>
      <c r="AB3221" s="9" t="s">
        <v>137</v>
      </c>
      <c r="AC3221" s="9"/>
      <c r="AD3221" s="9"/>
      <c r="AE3221" s="9"/>
      <c r="AF3221" s="9" t="s">
        <v>243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 t="s">
        <v>149</v>
      </c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 t="s">
        <v>150</v>
      </c>
      <c r="BZ3221" s="9" t="s">
        <v>137</v>
      </c>
      <c r="CA3221" s="10"/>
      <c r="CB3221" s="10" t="str">
        <f t="shared" si="5"/>
        <v/>
      </c>
      <c r="CC3221" s="10"/>
      <c r="CD3221" s="9" t="str">
        <f t="shared" si="2"/>
        <v/>
      </c>
      <c r="CE3221" s="9" t="s">
        <v>232</v>
      </c>
      <c r="CF3221" s="9" t="s">
        <v>169</v>
      </c>
      <c r="CG3221" s="9">
        <f>IF(CF3221="","",VLOOKUP(CF3221,Metadata!$D$2:$H$20,2,FALSE))</f>
        <v>12500</v>
      </c>
      <c r="CH3221" s="9">
        <f>IF(CF3221="","",VLOOKUP(CF3221,Metadata!$D$2:$H$20,4,FALSE))</f>
        <v>0</v>
      </c>
      <c r="CI3221" s="9">
        <f>IF(CF3221="","",VLOOKUP(CF3221,Metadata!$D$2:$H$20,5,FALSE))</f>
        <v>15000</v>
      </c>
      <c r="CJ3221" s="9">
        <f t="shared" si="3"/>
        <v>12500</v>
      </c>
      <c r="CK3221" s="9" t="s">
        <v>153</v>
      </c>
      <c r="CL3221" s="10">
        <v>4</v>
      </c>
      <c r="CM3221" s="10">
        <v>5</v>
      </c>
      <c r="CN3221" s="10">
        <v>4</v>
      </c>
      <c r="CO3221" s="10">
        <v>7</v>
      </c>
      <c r="CP3221" s="10">
        <v>7</v>
      </c>
      <c r="CQ3221" s="10">
        <v>7</v>
      </c>
      <c r="CR3221" s="10">
        <v>7</v>
      </c>
      <c r="CS3221" s="10">
        <v>7</v>
      </c>
      <c r="CT3221" s="10">
        <v>4</v>
      </c>
      <c r="CU3221" s="10">
        <v>7</v>
      </c>
      <c r="CV3221" s="10">
        <v>4</v>
      </c>
      <c r="CW3221" s="10">
        <v>4</v>
      </c>
      <c r="CX3221" s="10">
        <v>7</v>
      </c>
      <c r="CY3221" s="10">
        <v>4</v>
      </c>
      <c r="CZ3221" s="10">
        <v>4</v>
      </c>
      <c r="DA3221" s="10">
        <v>7</v>
      </c>
      <c r="DB3221" s="10">
        <v>7</v>
      </c>
      <c r="DC3221" s="10">
        <v>7</v>
      </c>
      <c r="DD3221" s="10">
        <v>1</v>
      </c>
      <c r="DE3221" s="10">
        <v>4</v>
      </c>
      <c r="DF3221" s="10">
        <v>7</v>
      </c>
      <c r="DG3221" s="10">
        <v>7</v>
      </c>
      <c r="DH3221" s="10">
        <v>7</v>
      </c>
      <c r="DI3221" s="10">
        <v>7</v>
      </c>
      <c r="DJ3221" s="10">
        <v>1</v>
      </c>
      <c r="DK3221" s="10">
        <v>7</v>
      </c>
      <c r="DL3221" s="10">
        <v>7</v>
      </c>
      <c r="DM3221" s="9" t="s">
        <v>154</v>
      </c>
      <c r="DN3221" s="10">
        <v>1983</v>
      </c>
      <c r="DO3221" s="9">
        <f t="shared" si="10"/>
        <v>38</v>
      </c>
      <c r="DP3221" s="9" t="s">
        <v>155</v>
      </c>
      <c r="DQ3221" s="9" t="s">
        <v>156</v>
      </c>
      <c r="DR3221" s="9" t="s">
        <v>170</v>
      </c>
      <c r="DS3221" s="9" t="s">
        <v>137</v>
      </c>
      <c r="DT3221" s="9" t="s">
        <v>900</v>
      </c>
      <c r="DU3221" s="9" t="s">
        <v>158</v>
      </c>
      <c r="DV3221" s="9" t="str">
        <f>VLOOKUP(DU3221,Metadata!$B$2:$C$7,2,FALSE)</f>
        <v>6+ years</v>
      </c>
    </row>
    <row r="3222" spans="1:126">
      <c r="A3222" s="13">
        <v>3221</v>
      </c>
      <c r="B3222" s="9" t="s">
        <v>135</v>
      </c>
      <c r="C3222" s="9" t="str">
        <f>VLOOKUP(B3222,Metadata!$M$2:$N$6,2,FALSE)</f>
        <v>Permanent Employee</v>
      </c>
      <c r="D3222" s="9" t="s">
        <v>159</v>
      </c>
      <c r="E3222" s="9" t="s">
        <v>137</v>
      </c>
      <c r="F3222" s="9" t="s">
        <v>138</v>
      </c>
      <c r="G3222" s="9" t="s">
        <v>213</v>
      </c>
      <c r="H3222" s="9" t="str">
        <f>IF(G3222="","",VLOOKUP(G3222,Metadata!$J$2:$K$22,2,FALSE))</f>
        <v>Centre</v>
      </c>
      <c r="I3222" s="9" t="s">
        <v>292</v>
      </c>
      <c r="J3222" s="9" t="str">
        <f>IF(I3222="","",VLOOKUP(I3222,Metadata!$P$2:$Q$43,2,FALSE))</f>
        <v>North America</v>
      </c>
      <c r="K3222" s="9" t="str">
        <f t="shared" si="0"/>
        <v>International</v>
      </c>
      <c r="L3222" s="9" t="s">
        <v>137</v>
      </c>
      <c r="M3222" s="9" t="str">
        <f>IF(L3222="","",VLOOKUP(L3222,Metadata!$J$2:$K$22,2,FALSE))</f>
        <v/>
      </c>
      <c r="N3222" s="9" t="s">
        <v>141</v>
      </c>
      <c r="O3222" s="9" t="s">
        <v>137</v>
      </c>
      <c r="P3222" s="9" t="s">
        <v>191</v>
      </c>
      <c r="Q3222" s="10" t="str">
        <f t="shared" si="1"/>
        <v>Remote Job (full or flexible)</v>
      </c>
      <c r="R3222" s="10">
        <v>7</v>
      </c>
      <c r="S3222" s="9" t="s">
        <v>161</v>
      </c>
      <c r="T3222" s="9" t="s">
        <v>137</v>
      </c>
      <c r="U3222" s="9" t="str">
        <f>IF(S3222&lt;&gt;"",S3222,IF(T3222&lt;&gt;"",VLOOKUP(T3222,Metadata!$S$2:$T$228,2,FALSE),""))</f>
        <v>Full-Stack Developer</v>
      </c>
      <c r="V3222" s="9" t="s">
        <v>256</v>
      </c>
      <c r="W3222" s="9" t="s">
        <v>137</v>
      </c>
      <c r="X3222" s="9" t="s">
        <v>252</v>
      </c>
      <c r="Y3222" s="9" t="s">
        <v>137</v>
      </c>
      <c r="Z3222" s="9" t="s">
        <v>193</v>
      </c>
      <c r="AA3222" s="9" t="s">
        <v>165</v>
      </c>
      <c r="AB3222" s="9" t="s">
        <v>137</v>
      </c>
      <c r="AC3222" s="9"/>
      <c r="AD3222" s="9" t="s">
        <v>148</v>
      </c>
      <c r="AE3222" s="9" t="s">
        <v>194</v>
      </c>
      <c r="AF3222" s="9"/>
      <c r="AG3222" s="9"/>
      <c r="AH3222" s="9"/>
      <c r="AI3222" s="9"/>
      <c r="AJ3222" s="9" t="s">
        <v>185</v>
      </c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 t="s">
        <v>178</v>
      </c>
      <c r="BB3222" s="9"/>
      <c r="BC3222" s="9"/>
      <c r="BD3222" s="9"/>
      <c r="BE3222" s="9"/>
      <c r="BF3222" s="9"/>
      <c r="BG3222" s="9"/>
      <c r="BH3222" s="9"/>
      <c r="BI3222" s="9"/>
      <c r="BJ3222" s="9" t="s">
        <v>167</v>
      </c>
      <c r="BK3222" s="9" t="s">
        <v>198</v>
      </c>
      <c r="BL3222" s="9"/>
      <c r="BM3222" s="9"/>
      <c r="BN3222" s="9" t="s">
        <v>186</v>
      </c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10"/>
      <c r="CB3222" s="10" t="str">
        <f t="shared" si="5"/>
        <v/>
      </c>
      <c r="CC3222" s="10"/>
      <c r="CD3222" s="9" t="str">
        <f t="shared" si="2"/>
        <v/>
      </c>
      <c r="CE3222" s="9" t="s">
        <v>232</v>
      </c>
      <c r="CF3222" s="9" t="s">
        <v>236</v>
      </c>
      <c r="CG3222" s="9">
        <f>IF(CF3222="","",VLOOKUP(CF3222,Metadata!$D$2:$H$20,2,FALSE))</f>
        <v>47500</v>
      </c>
      <c r="CH3222" s="9">
        <f>IF(CF3222="","",VLOOKUP(CF3222,Metadata!$D$2:$H$20,4,FALSE))</f>
        <v>45000</v>
      </c>
      <c r="CI3222" s="9">
        <f>IF(CF3222="","",VLOOKUP(CF3222,Metadata!$D$2:$H$20,5,FALSE))</f>
        <v>50000</v>
      </c>
      <c r="CJ3222" s="9">
        <f t="shared" si="3"/>
        <v>47500</v>
      </c>
      <c r="CK3222" s="9" t="s">
        <v>201</v>
      </c>
      <c r="CL3222" s="10">
        <v>7</v>
      </c>
      <c r="CM3222" s="10">
        <v>5</v>
      </c>
      <c r="CN3222" s="10">
        <v>7</v>
      </c>
      <c r="CO3222" s="10">
        <v>7</v>
      </c>
      <c r="CP3222" s="10">
        <v>7</v>
      </c>
      <c r="CQ3222" s="10">
        <v>7</v>
      </c>
      <c r="CR3222" s="10">
        <v>7</v>
      </c>
      <c r="CS3222" s="10">
        <v>7</v>
      </c>
      <c r="CT3222" s="10">
        <v>7</v>
      </c>
      <c r="CU3222" s="10">
        <v>4</v>
      </c>
      <c r="CV3222" s="10">
        <v>7</v>
      </c>
      <c r="CW3222" s="10">
        <v>1</v>
      </c>
      <c r="CX3222" s="10">
        <v>7</v>
      </c>
      <c r="CY3222" s="10">
        <v>4</v>
      </c>
      <c r="CZ3222" s="10">
        <v>7</v>
      </c>
      <c r="DA3222" s="10">
        <v>4</v>
      </c>
      <c r="DB3222" s="10">
        <v>4</v>
      </c>
      <c r="DC3222" s="10">
        <v>7</v>
      </c>
      <c r="DD3222" s="10">
        <v>4</v>
      </c>
      <c r="DE3222" s="10">
        <v>7</v>
      </c>
      <c r="DF3222" s="10">
        <v>7</v>
      </c>
      <c r="DG3222" s="10">
        <v>7</v>
      </c>
      <c r="DH3222" s="10">
        <v>7</v>
      </c>
      <c r="DI3222" s="10">
        <v>7</v>
      </c>
      <c r="DJ3222" s="10">
        <v>4</v>
      </c>
      <c r="DK3222" s="10">
        <v>7</v>
      </c>
      <c r="DL3222" s="10">
        <v>7</v>
      </c>
      <c r="DM3222" s="9" t="s">
        <v>154</v>
      </c>
      <c r="DN3222" s="10">
        <v>1985</v>
      </c>
      <c r="DO3222" s="9">
        <f t="shared" si="10"/>
        <v>36</v>
      </c>
      <c r="DP3222" s="9" t="s">
        <v>155</v>
      </c>
      <c r="DQ3222" s="9" t="s">
        <v>156</v>
      </c>
      <c r="DR3222" s="9" t="s">
        <v>157</v>
      </c>
      <c r="DS3222" s="9" t="s">
        <v>137</v>
      </c>
      <c r="DT3222" s="9" t="s">
        <v>900</v>
      </c>
      <c r="DU3222" s="9" t="s">
        <v>203</v>
      </c>
      <c r="DV3222" s="9" t="str">
        <f>VLOOKUP(DU3222,Metadata!$B$2:$C$7,2,FALSE)</f>
        <v>6+ years</v>
      </c>
    </row>
    <row r="3223" spans="1:126">
      <c r="A3223" s="13">
        <v>3222</v>
      </c>
      <c r="B3223" s="9" t="s">
        <v>135</v>
      </c>
      <c r="C3223" s="9" t="str">
        <f>VLOOKUP(B3223,Metadata!$M$2:$N$6,2,FALSE)</f>
        <v>Permanent Employee</v>
      </c>
      <c r="D3223" s="9" t="s">
        <v>136</v>
      </c>
      <c r="E3223" s="9" t="s">
        <v>137</v>
      </c>
      <c r="F3223" s="9" t="s">
        <v>138</v>
      </c>
      <c r="G3223" s="9" t="s">
        <v>140</v>
      </c>
      <c r="H3223" s="9" t="str">
        <f>IF(G3223="","",VLOOKUP(G3223,Metadata!$J$2:$K$22,2,FALSE))</f>
        <v>Lisbon Metropolitan Area</v>
      </c>
      <c r="I3223" s="9" t="s">
        <v>138</v>
      </c>
      <c r="J3223" s="9" t="str">
        <f>IF(I3223="","",VLOOKUP(I3223,Metadata!$P$2:$Q$43,2,FALSE))</f>
        <v>Europe</v>
      </c>
      <c r="K3223" s="9" t="str">
        <f t="shared" si="0"/>
        <v>Portugal</v>
      </c>
      <c r="L3223" s="9" t="s">
        <v>140</v>
      </c>
      <c r="M3223" s="9" t="str">
        <f>IF(L3223="","",VLOOKUP(L3223,Metadata!$J$2:$K$22,2,FALSE))</f>
        <v>Lisbon Metropolitan Area</v>
      </c>
      <c r="N3223" s="9" t="s">
        <v>214</v>
      </c>
      <c r="O3223" s="9" t="s">
        <v>239</v>
      </c>
      <c r="P3223" s="9" t="s">
        <v>142</v>
      </c>
      <c r="Q3223" s="10" t="str">
        <f t="shared" si="1"/>
        <v>Full Office Job</v>
      </c>
      <c r="R3223" s="10">
        <v>4</v>
      </c>
      <c r="S3223" s="9" t="s">
        <v>229</v>
      </c>
      <c r="T3223" s="9" t="s">
        <v>137</v>
      </c>
      <c r="U3223" s="9" t="str">
        <f>IF(S3223&lt;&gt;"",S3223,IF(T3223&lt;&gt;"",VLOOKUP(T3223,Metadata!$S$2:$T$228,2,FALSE),""))</f>
        <v>Project Manager</v>
      </c>
      <c r="V3223" s="9" t="s">
        <v>276</v>
      </c>
      <c r="W3223" s="9" t="s">
        <v>137</v>
      </c>
      <c r="X3223" s="9" t="s">
        <v>145</v>
      </c>
      <c r="Y3223" s="9" t="s">
        <v>137</v>
      </c>
      <c r="Z3223" s="9" t="s">
        <v>184</v>
      </c>
      <c r="AA3223" s="9" t="s">
        <v>137</v>
      </c>
      <c r="AB3223" s="9" t="s">
        <v>137</v>
      </c>
      <c r="AC3223" s="9"/>
      <c r="AD3223" s="9" t="s">
        <v>148</v>
      </c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 t="s">
        <v>219</v>
      </c>
      <c r="BR3223" s="9"/>
      <c r="BS3223" s="9"/>
      <c r="BT3223" s="9"/>
      <c r="BU3223" s="9"/>
      <c r="BV3223" s="9"/>
      <c r="BW3223" s="9"/>
      <c r="BX3223" s="9"/>
      <c r="BY3223" s="9"/>
      <c r="BZ3223" s="9"/>
      <c r="CA3223" s="10"/>
      <c r="CB3223" s="10" t="str">
        <f t="shared" si="5"/>
        <v/>
      </c>
      <c r="CC3223" s="10"/>
      <c r="CD3223" s="9" t="str">
        <f t="shared" si="2"/>
        <v/>
      </c>
      <c r="CE3223" s="9" t="s">
        <v>151</v>
      </c>
      <c r="CF3223" s="9" t="s">
        <v>248</v>
      </c>
      <c r="CG3223" s="9">
        <f>IF(CF3223="","",VLOOKUP(CF3223,Metadata!$D$2:$H$20,2,FALSE))</f>
        <v>57500</v>
      </c>
      <c r="CH3223" s="9">
        <f>IF(CF3223="","",VLOOKUP(CF3223,Metadata!$D$2:$H$20,4,FALSE))</f>
        <v>55000</v>
      </c>
      <c r="CI3223" s="9">
        <f>IF(CF3223="","",VLOOKUP(CF3223,Metadata!$D$2:$H$20,5,FALSE))</f>
        <v>60000</v>
      </c>
      <c r="CJ3223" s="9">
        <f t="shared" si="3"/>
        <v>57500</v>
      </c>
      <c r="CK3223" s="9" t="s">
        <v>153</v>
      </c>
      <c r="CL3223" s="10">
        <v>2</v>
      </c>
      <c r="CM3223" s="10">
        <v>5</v>
      </c>
      <c r="CN3223" s="10">
        <v>5</v>
      </c>
      <c r="CO3223" s="10">
        <v>5</v>
      </c>
      <c r="CP3223" s="10">
        <v>7</v>
      </c>
      <c r="CQ3223" s="10">
        <v>7</v>
      </c>
      <c r="CR3223" s="10">
        <v>4</v>
      </c>
      <c r="CS3223" s="10">
        <v>4</v>
      </c>
      <c r="CT3223" s="10">
        <v>6</v>
      </c>
      <c r="CU3223" s="10">
        <v>5</v>
      </c>
      <c r="CV3223" s="10">
        <v>6</v>
      </c>
      <c r="CW3223" s="10">
        <v>4</v>
      </c>
      <c r="CX3223" s="10">
        <v>5</v>
      </c>
      <c r="CY3223" s="10">
        <v>5</v>
      </c>
      <c r="CZ3223" s="10">
        <v>4</v>
      </c>
      <c r="DA3223" s="10">
        <v>5</v>
      </c>
      <c r="DB3223" s="10">
        <v>4</v>
      </c>
      <c r="DC3223" s="10">
        <v>7</v>
      </c>
      <c r="DD3223" s="10">
        <v>5</v>
      </c>
      <c r="DE3223" s="10">
        <v>7</v>
      </c>
      <c r="DF3223" s="10">
        <v>7</v>
      </c>
      <c r="DG3223" s="10">
        <v>5</v>
      </c>
      <c r="DH3223" s="10">
        <v>3</v>
      </c>
      <c r="DI3223" s="10">
        <v>5</v>
      </c>
      <c r="DJ3223" s="10">
        <v>3</v>
      </c>
      <c r="DK3223" s="10">
        <v>6</v>
      </c>
      <c r="DL3223" s="10">
        <v>3</v>
      </c>
      <c r="DM3223" s="9" t="s">
        <v>154</v>
      </c>
      <c r="DN3223" s="10">
        <v>1989</v>
      </c>
      <c r="DO3223" s="9">
        <f t="shared" si="10"/>
        <v>32</v>
      </c>
      <c r="DP3223" s="9" t="s">
        <v>155</v>
      </c>
      <c r="DQ3223" s="9" t="s">
        <v>156</v>
      </c>
      <c r="DR3223" s="9" t="s">
        <v>157</v>
      </c>
      <c r="DS3223" s="9" t="s">
        <v>137</v>
      </c>
      <c r="DT3223" s="9" t="s">
        <v>900</v>
      </c>
      <c r="DU3223" s="9" t="s">
        <v>203</v>
      </c>
      <c r="DV3223" s="9" t="str">
        <f>VLOOKUP(DU3223,Metadata!$B$2:$C$7,2,FALSE)</f>
        <v>6+ years</v>
      </c>
    </row>
    <row r="3224" spans="1:126">
      <c r="A3224" s="13">
        <v>3223</v>
      </c>
      <c r="B3224" s="9" t="s">
        <v>135</v>
      </c>
      <c r="C3224" s="9" t="str">
        <f>VLOOKUP(B3224,Metadata!$M$2:$N$6,2,FALSE)</f>
        <v>Permanent Employee</v>
      </c>
      <c r="D3224" s="9" t="s">
        <v>159</v>
      </c>
      <c r="E3224" s="9" t="s">
        <v>137</v>
      </c>
      <c r="F3224" s="9" t="s">
        <v>138</v>
      </c>
      <c r="G3224" s="9" t="s">
        <v>140</v>
      </c>
      <c r="H3224" s="9" t="str">
        <f>IF(G3224="","",VLOOKUP(G3224,Metadata!$J$2:$K$22,2,FALSE))</f>
        <v>Lisbon Metropolitan Area</v>
      </c>
      <c r="I3224" s="9" t="s">
        <v>138</v>
      </c>
      <c r="J3224" s="9" t="str">
        <f>IF(I3224="","",VLOOKUP(I3224,Metadata!$P$2:$Q$43,2,FALSE))</f>
        <v>Europe</v>
      </c>
      <c r="K3224" s="9" t="str">
        <f t="shared" si="0"/>
        <v>Portugal</v>
      </c>
      <c r="L3224" s="9" t="s">
        <v>140</v>
      </c>
      <c r="M3224" s="9" t="str">
        <f>IF(L3224="","",VLOOKUP(L3224,Metadata!$J$2:$K$22,2,FALSE))</f>
        <v>Lisbon Metropolitan Area</v>
      </c>
      <c r="N3224" s="9" t="s">
        <v>141</v>
      </c>
      <c r="O3224" s="9" t="s">
        <v>137</v>
      </c>
      <c r="P3224" s="9" t="s">
        <v>142</v>
      </c>
      <c r="Q3224" s="10" t="str">
        <f t="shared" si="1"/>
        <v>Full Office Job</v>
      </c>
      <c r="R3224" s="10">
        <v>4</v>
      </c>
      <c r="S3224" s="9" t="s">
        <v>229</v>
      </c>
      <c r="T3224" s="9" t="s">
        <v>137</v>
      </c>
      <c r="U3224" s="9" t="str">
        <f>IF(S3224&lt;&gt;"",S3224,IF(T3224&lt;&gt;"",VLOOKUP(T3224,Metadata!$S$2:$T$228,2,FALSE),""))</f>
        <v>Project Manager</v>
      </c>
      <c r="V3224" s="9" t="s">
        <v>276</v>
      </c>
      <c r="W3224" s="9" t="s">
        <v>137</v>
      </c>
      <c r="X3224" s="9" t="s">
        <v>163</v>
      </c>
      <c r="Y3224" s="9" t="s">
        <v>137</v>
      </c>
      <c r="Z3224" s="9" t="s">
        <v>184</v>
      </c>
      <c r="AA3224" s="9" t="s">
        <v>165</v>
      </c>
      <c r="AB3224" s="9" t="s">
        <v>137</v>
      </c>
      <c r="AC3224" s="9" t="s">
        <v>147</v>
      </c>
      <c r="AD3224" s="9"/>
      <c r="AE3224" s="9" t="s">
        <v>194</v>
      </c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 t="s">
        <v>167</v>
      </c>
      <c r="BK3224" s="9" t="s">
        <v>198</v>
      </c>
      <c r="BL3224" s="9" t="s">
        <v>199</v>
      </c>
      <c r="BM3224" s="9"/>
      <c r="BN3224" s="9" t="s">
        <v>186</v>
      </c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10"/>
      <c r="CB3224" s="10" t="str">
        <f t="shared" si="5"/>
        <v/>
      </c>
      <c r="CC3224" s="10"/>
      <c r="CD3224" s="9" t="str">
        <f t="shared" si="2"/>
        <v/>
      </c>
      <c r="CE3224" s="9" t="s">
        <v>151</v>
      </c>
      <c r="CF3224" s="9" t="s">
        <v>293</v>
      </c>
      <c r="CG3224" s="9">
        <f>IF(CF3224="","",VLOOKUP(CF3224,Metadata!$D$2:$H$20,2,FALSE))</f>
        <v>52500</v>
      </c>
      <c r="CH3224" s="9">
        <f>IF(CF3224="","",VLOOKUP(CF3224,Metadata!$D$2:$H$20,4,FALSE))</f>
        <v>50000</v>
      </c>
      <c r="CI3224" s="9">
        <f>IF(CF3224="","",VLOOKUP(CF3224,Metadata!$D$2:$H$20,5,FALSE))</f>
        <v>55000</v>
      </c>
      <c r="CJ3224" s="9">
        <f t="shared" si="3"/>
        <v>52500</v>
      </c>
      <c r="CK3224" s="9" t="s">
        <v>153</v>
      </c>
      <c r="CL3224" s="10">
        <v>6</v>
      </c>
      <c r="CM3224" s="10">
        <v>5</v>
      </c>
      <c r="CN3224" s="10">
        <v>6</v>
      </c>
      <c r="CO3224" s="10">
        <v>4</v>
      </c>
      <c r="CP3224" s="10">
        <v>6</v>
      </c>
      <c r="CQ3224" s="10">
        <v>7</v>
      </c>
      <c r="CR3224" s="10">
        <v>4</v>
      </c>
      <c r="CS3224" s="10">
        <v>2</v>
      </c>
      <c r="CT3224" s="10">
        <v>6</v>
      </c>
      <c r="CU3224" s="10">
        <v>6</v>
      </c>
      <c r="CV3224" s="10">
        <v>5</v>
      </c>
      <c r="CW3224" s="10">
        <v>3</v>
      </c>
      <c r="CX3224" s="10">
        <v>5</v>
      </c>
      <c r="CY3224" s="10">
        <v>6</v>
      </c>
      <c r="CZ3224" s="10">
        <v>7</v>
      </c>
      <c r="DA3224" s="10">
        <v>4</v>
      </c>
      <c r="DB3224" s="10">
        <v>4</v>
      </c>
      <c r="DC3224" s="10">
        <v>4</v>
      </c>
      <c r="DD3224" s="10">
        <v>2</v>
      </c>
      <c r="DE3224" s="10">
        <v>5</v>
      </c>
      <c r="DF3224" s="10">
        <v>5</v>
      </c>
      <c r="DG3224" s="10">
        <v>3</v>
      </c>
      <c r="DH3224" s="10">
        <v>6</v>
      </c>
      <c r="DI3224" s="10">
        <v>3</v>
      </c>
      <c r="DJ3224" s="10">
        <v>3</v>
      </c>
      <c r="DK3224" s="10">
        <v>4</v>
      </c>
      <c r="DL3224" s="10">
        <v>4</v>
      </c>
      <c r="DM3224" s="9" t="s">
        <v>154</v>
      </c>
      <c r="DN3224" s="10">
        <v>1987</v>
      </c>
      <c r="DO3224" s="9">
        <f t="shared" si="10"/>
        <v>34</v>
      </c>
      <c r="DP3224" s="9" t="s">
        <v>155</v>
      </c>
      <c r="DQ3224" s="9" t="s">
        <v>202</v>
      </c>
      <c r="DR3224" s="9" t="s">
        <v>137</v>
      </c>
      <c r="DS3224" s="9" t="s">
        <v>915</v>
      </c>
      <c r="DT3224" s="9" t="s">
        <v>900</v>
      </c>
      <c r="DU3224" s="9" t="s">
        <v>158</v>
      </c>
      <c r="DV3224" s="9" t="str">
        <f>VLOOKUP(DU3224,Metadata!$B$2:$C$7,2,FALSE)</f>
        <v>6+ years</v>
      </c>
    </row>
    <row r="3225" spans="1:126">
      <c r="A3225" s="13">
        <v>3224</v>
      </c>
      <c r="B3225" s="9" t="s">
        <v>135</v>
      </c>
      <c r="C3225" s="9" t="str">
        <f>VLOOKUP(B3225,Metadata!$M$2:$N$6,2,FALSE)</f>
        <v>Permanent Employee</v>
      </c>
      <c r="D3225" s="9" t="s">
        <v>159</v>
      </c>
      <c r="E3225" s="9" t="s">
        <v>137</v>
      </c>
      <c r="F3225" s="9" t="s">
        <v>138</v>
      </c>
      <c r="G3225" s="9" t="s">
        <v>140</v>
      </c>
      <c r="H3225" s="9" t="str">
        <f>IF(G3225="","",VLOOKUP(G3225,Metadata!$J$2:$K$22,2,FALSE))</f>
        <v>Lisbon Metropolitan Area</v>
      </c>
      <c r="I3225" s="9" t="s">
        <v>138</v>
      </c>
      <c r="J3225" s="9" t="str">
        <f>IF(I3225="","",VLOOKUP(I3225,Metadata!$P$2:$Q$43,2,FALSE))</f>
        <v>Europe</v>
      </c>
      <c r="K3225" s="9" t="str">
        <f t="shared" si="0"/>
        <v>Portugal</v>
      </c>
      <c r="L3225" s="9" t="s">
        <v>140</v>
      </c>
      <c r="M3225" s="9" t="str">
        <f>IF(L3225="","",VLOOKUP(L3225,Metadata!$J$2:$K$22,2,FALSE))</f>
        <v>Lisbon Metropolitan Area</v>
      </c>
      <c r="N3225" s="9" t="s">
        <v>141</v>
      </c>
      <c r="O3225" s="9" t="s">
        <v>137</v>
      </c>
      <c r="P3225" s="9" t="s">
        <v>191</v>
      </c>
      <c r="Q3225" s="10" t="str">
        <f t="shared" si="1"/>
        <v>Remote Job (full or flexible)</v>
      </c>
      <c r="R3225" s="10">
        <v>4</v>
      </c>
      <c r="S3225" s="9" t="s">
        <v>143</v>
      </c>
      <c r="T3225" s="9" t="s">
        <v>137</v>
      </c>
      <c r="U3225" s="9" t="str">
        <f>IF(S3225&lt;&gt;"",S3225,IF(T3225&lt;&gt;"",VLOOKUP(T3225,Metadata!$S$2:$T$228,2,FALSE),""))</f>
        <v>Technical Team Leader</v>
      </c>
      <c r="V3225" s="9" t="s">
        <v>207</v>
      </c>
      <c r="W3225" s="9" t="s">
        <v>137</v>
      </c>
      <c r="X3225" s="9" t="s">
        <v>145</v>
      </c>
      <c r="Y3225" s="9" t="s">
        <v>137</v>
      </c>
      <c r="Z3225" s="9" t="s">
        <v>184</v>
      </c>
      <c r="AA3225" s="9" t="s">
        <v>165</v>
      </c>
      <c r="AB3225" s="9" t="s">
        <v>137</v>
      </c>
      <c r="AC3225" s="9" t="s">
        <v>147</v>
      </c>
      <c r="AD3225" s="9" t="s">
        <v>148</v>
      </c>
      <c r="AE3225" s="9"/>
      <c r="AF3225" s="9"/>
      <c r="AG3225" s="9" t="s">
        <v>166</v>
      </c>
      <c r="AH3225" s="9"/>
      <c r="AI3225" s="9"/>
      <c r="AJ3225" s="9" t="s">
        <v>185</v>
      </c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 t="s">
        <v>178</v>
      </c>
      <c r="BB3225" s="9"/>
      <c r="BC3225" s="9"/>
      <c r="BD3225" s="9"/>
      <c r="BE3225" s="9"/>
      <c r="BF3225" s="9"/>
      <c r="BG3225" s="9"/>
      <c r="BH3225" s="9"/>
      <c r="BI3225" s="9"/>
      <c r="BJ3225" s="9" t="s">
        <v>167</v>
      </c>
      <c r="BK3225" s="9"/>
      <c r="BL3225" s="9" t="s">
        <v>199</v>
      </c>
      <c r="BM3225" s="9"/>
      <c r="BN3225" s="9"/>
      <c r="BO3225" s="9"/>
      <c r="BP3225" s="9" t="s">
        <v>179</v>
      </c>
      <c r="BQ3225" s="9" t="s">
        <v>219</v>
      </c>
      <c r="BR3225" s="9"/>
      <c r="BS3225" s="9" t="s">
        <v>200</v>
      </c>
      <c r="BT3225" s="9"/>
      <c r="BU3225" s="9"/>
      <c r="BV3225" s="9"/>
      <c r="BW3225" s="9"/>
      <c r="BX3225" s="9"/>
      <c r="BY3225" s="9"/>
      <c r="BZ3225" s="9"/>
      <c r="CA3225" s="10"/>
      <c r="CB3225" s="10" t="str">
        <f t="shared" si="5"/>
        <v/>
      </c>
      <c r="CC3225" s="10"/>
      <c r="CD3225" s="9" t="str">
        <f t="shared" si="2"/>
        <v/>
      </c>
      <c r="CE3225" s="9" t="s">
        <v>151</v>
      </c>
      <c r="CF3225" s="9" t="s">
        <v>220</v>
      </c>
      <c r="CG3225" s="9">
        <f>IF(CF3225="","",VLOOKUP(CF3225,Metadata!$D$2:$H$20,2,FALSE))</f>
        <v>27500</v>
      </c>
      <c r="CH3225" s="9">
        <f>IF(CF3225="","",VLOOKUP(CF3225,Metadata!$D$2:$H$20,4,FALSE))</f>
        <v>25000</v>
      </c>
      <c r="CI3225" s="9">
        <f>IF(CF3225="","",VLOOKUP(CF3225,Metadata!$D$2:$H$20,5,FALSE))</f>
        <v>30000</v>
      </c>
      <c r="CJ3225" s="9">
        <f t="shared" si="3"/>
        <v>27500</v>
      </c>
      <c r="CK3225" s="9" t="s">
        <v>189</v>
      </c>
      <c r="CL3225" s="10">
        <v>5</v>
      </c>
      <c r="CM3225" s="10">
        <v>3</v>
      </c>
      <c r="CN3225" s="10">
        <v>5</v>
      </c>
      <c r="CO3225" s="10">
        <v>6</v>
      </c>
      <c r="CP3225" s="10">
        <v>6</v>
      </c>
      <c r="CQ3225" s="10">
        <v>6</v>
      </c>
      <c r="CR3225" s="10">
        <v>5</v>
      </c>
      <c r="CS3225" s="10">
        <v>6</v>
      </c>
      <c r="CT3225" s="10">
        <v>4</v>
      </c>
      <c r="CU3225" s="10">
        <v>5</v>
      </c>
      <c r="CV3225" s="10">
        <v>5</v>
      </c>
      <c r="CW3225" s="10">
        <v>5</v>
      </c>
      <c r="CX3225" s="10">
        <v>5</v>
      </c>
      <c r="CY3225" s="10">
        <v>6</v>
      </c>
      <c r="CZ3225" s="10">
        <v>4</v>
      </c>
      <c r="DA3225" s="10">
        <v>4</v>
      </c>
      <c r="DB3225" s="10">
        <v>6</v>
      </c>
      <c r="DC3225" s="10">
        <v>7</v>
      </c>
      <c r="DD3225" s="10">
        <v>6</v>
      </c>
      <c r="DE3225" s="10">
        <v>6</v>
      </c>
      <c r="DF3225" s="10">
        <v>7</v>
      </c>
      <c r="DG3225" s="10">
        <v>5</v>
      </c>
      <c r="DH3225" s="10">
        <v>5</v>
      </c>
      <c r="DI3225" s="10">
        <v>6</v>
      </c>
      <c r="DJ3225" s="10">
        <v>5</v>
      </c>
      <c r="DK3225" s="10">
        <v>6</v>
      </c>
      <c r="DL3225" s="10">
        <v>5</v>
      </c>
      <c r="DM3225" s="9" t="s">
        <v>154</v>
      </c>
      <c r="DN3225" s="10">
        <v>1982</v>
      </c>
      <c r="DO3225" s="9">
        <f t="shared" si="10"/>
        <v>39</v>
      </c>
      <c r="DP3225" s="9" t="s">
        <v>155</v>
      </c>
      <c r="DQ3225" s="9" t="s">
        <v>156</v>
      </c>
      <c r="DR3225" s="9" t="s">
        <v>170</v>
      </c>
      <c r="DS3225" s="9" t="s">
        <v>137</v>
      </c>
      <c r="DT3225" s="9" t="s">
        <v>900</v>
      </c>
      <c r="DU3225" s="9" t="s">
        <v>158</v>
      </c>
      <c r="DV3225" s="9" t="str">
        <f>VLOOKUP(DU3225,Metadata!$B$2:$C$7,2,FALSE)</f>
        <v>6+ years</v>
      </c>
    </row>
    <row r="3226" spans="1:126">
      <c r="A3226" s="13">
        <v>3225</v>
      </c>
      <c r="B3226" s="9" t="s">
        <v>135</v>
      </c>
      <c r="C3226" s="9" t="str">
        <f>VLOOKUP(B3226,Metadata!$M$2:$N$6,2,FALSE)</f>
        <v>Permanent Employee</v>
      </c>
      <c r="D3226" s="9" t="s">
        <v>159</v>
      </c>
      <c r="E3226" s="9" t="s">
        <v>137</v>
      </c>
      <c r="F3226" s="9" t="s">
        <v>138</v>
      </c>
      <c r="G3226" s="9" t="s">
        <v>172</v>
      </c>
      <c r="H3226" s="9" t="str">
        <f>IF(G3226="","",VLOOKUP(G3226,Metadata!$J$2:$K$22,2,FALSE))</f>
        <v>Porto Metropolitan Area</v>
      </c>
      <c r="I3226" s="9" t="s">
        <v>138</v>
      </c>
      <c r="J3226" s="9" t="str">
        <f>IF(I3226="","",VLOOKUP(I3226,Metadata!$P$2:$Q$43,2,FALSE))</f>
        <v>Europe</v>
      </c>
      <c r="K3226" s="9" t="str">
        <f t="shared" si="0"/>
        <v>Portugal</v>
      </c>
      <c r="L3226" s="9" t="s">
        <v>172</v>
      </c>
      <c r="M3226" s="9" t="str">
        <f>IF(L3226="","",VLOOKUP(L3226,Metadata!$J$2:$K$22,2,FALSE))</f>
        <v>Porto Metropolitan Area</v>
      </c>
      <c r="N3226" s="9" t="s">
        <v>141</v>
      </c>
      <c r="O3226" s="9" t="s">
        <v>137</v>
      </c>
      <c r="P3226" s="9" t="s">
        <v>142</v>
      </c>
      <c r="Q3226" s="10" t="str">
        <f t="shared" si="1"/>
        <v>Full Office Job</v>
      </c>
      <c r="R3226" s="10">
        <v>4</v>
      </c>
      <c r="S3226" s="9" t="s">
        <v>260</v>
      </c>
      <c r="T3226" s="9" t="s">
        <v>137</v>
      </c>
      <c r="U3226" s="9" t="str">
        <f>IF(S3226&lt;&gt;"",S3226,IF(T3226&lt;&gt;"",VLOOKUP(T3226,Metadata!$S$2:$T$228,2,FALSE),""))</f>
        <v>DevOps Engineer</v>
      </c>
      <c r="V3226" s="9" t="s">
        <v>217</v>
      </c>
      <c r="W3226" s="9" t="s">
        <v>137</v>
      </c>
      <c r="X3226" s="9" t="s">
        <v>163</v>
      </c>
      <c r="Y3226" s="9" t="s">
        <v>137</v>
      </c>
      <c r="Z3226" s="9" t="s">
        <v>262</v>
      </c>
      <c r="AA3226" s="9" t="s">
        <v>137</v>
      </c>
      <c r="AB3226" s="9" t="s">
        <v>253</v>
      </c>
      <c r="AC3226" s="9" t="s">
        <v>147</v>
      </c>
      <c r="AD3226" s="9"/>
      <c r="AE3226" s="9"/>
      <c r="AF3226" s="9" t="s">
        <v>243</v>
      </c>
      <c r="AG3226" s="9" t="s">
        <v>166</v>
      </c>
      <c r="AH3226" s="9"/>
      <c r="AI3226" s="9"/>
      <c r="AJ3226" s="9" t="s">
        <v>185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 t="s">
        <v>324</v>
      </c>
      <c r="AU3226" s="9"/>
      <c r="AV3226" s="9" t="s">
        <v>270</v>
      </c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 t="s">
        <v>167</v>
      </c>
      <c r="BK3226" s="9"/>
      <c r="BL3226" s="9"/>
      <c r="BM3226" s="9"/>
      <c r="BN3226" s="9"/>
      <c r="BO3226" s="9"/>
      <c r="BP3226" s="9"/>
      <c r="BQ3226" s="9"/>
      <c r="BR3226" s="9"/>
      <c r="BS3226" s="9" t="s">
        <v>200</v>
      </c>
      <c r="BT3226" s="9"/>
      <c r="BU3226" s="9"/>
      <c r="BV3226" s="9"/>
      <c r="BW3226" s="9"/>
      <c r="BX3226" s="9"/>
      <c r="BY3226" s="9"/>
      <c r="BZ3226" s="9"/>
      <c r="CA3226" s="10"/>
      <c r="CB3226" s="10" t="str">
        <f t="shared" si="5"/>
        <v/>
      </c>
      <c r="CC3226" s="10"/>
      <c r="CD3226" s="9" t="str">
        <f t="shared" si="2"/>
        <v/>
      </c>
      <c r="CE3226" s="9" t="s">
        <v>168</v>
      </c>
      <c r="CF3226" s="9" t="s">
        <v>188</v>
      </c>
      <c r="CG3226" s="9">
        <f>IF(CF3226="","",VLOOKUP(CF3226,Metadata!$D$2:$H$20,2,FALSE))</f>
        <v>17500</v>
      </c>
      <c r="CH3226" s="9">
        <f>IF(CF3226="","",VLOOKUP(CF3226,Metadata!$D$2:$H$20,4,FALSE))</f>
        <v>15000</v>
      </c>
      <c r="CI3226" s="9">
        <f>IF(CF3226="","",VLOOKUP(CF3226,Metadata!$D$2:$H$20,5,FALSE))</f>
        <v>20000</v>
      </c>
      <c r="CJ3226" s="9">
        <f t="shared" si="3"/>
        <v>17500</v>
      </c>
      <c r="CK3226" s="9" t="s">
        <v>153</v>
      </c>
      <c r="CL3226" s="10">
        <v>4</v>
      </c>
      <c r="CM3226" s="10">
        <v>3</v>
      </c>
      <c r="CN3226" s="10">
        <v>6</v>
      </c>
      <c r="CO3226" s="10">
        <v>5</v>
      </c>
      <c r="CP3226" s="10">
        <v>6</v>
      </c>
      <c r="CQ3226" s="10">
        <v>7</v>
      </c>
      <c r="CR3226" s="10">
        <v>4</v>
      </c>
      <c r="CS3226" s="10">
        <v>6</v>
      </c>
      <c r="CT3226" s="10">
        <v>6</v>
      </c>
      <c r="CU3226" s="10">
        <v>6</v>
      </c>
      <c r="CV3226" s="10">
        <v>7</v>
      </c>
      <c r="CW3226" s="10">
        <v>7</v>
      </c>
      <c r="CX3226" s="10">
        <v>6</v>
      </c>
      <c r="CY3226" s="10">
        <v>5</v>
      </c>
      <c r="CZ3226" s="10">
        <v>6</v>
      </c>
      <c r="DA3226" s="10">
        <v>4</v>
      </c>
      <c r="DB3226" s="10">
        <v>2</v>
      </c>
      <c r="DC3226" s="10">
        <v>5</v>
      </c>
      <c r="DD3226" s="10">
        <v>5</v>
      </c>
      <c r="DE3226" s="10">
        <v>7</v>
      </c>
      <c r="DF3226" s="10">
        <v>6</v>
      </c>
      <c r="DG3226" s="10">
        <v>4</v>
      </c>
      <c r="DH3226" s="10">
        <v>5</v>
      </c>
      <c r="DI3226" s="10">
        <v>4</v>
      </c>
      <c r="DJ3226" s="10">
        <v>4</v>
      </c>
      <c r="DK3226" s="10">
        <v>5</v>
      </c>
      <c r="DL3226" s="10">
        <v>3</v>
      </c>
      <c r="DM3226" s="9" t="s">
        <v>154</v>
      </c>
      <c r="DN3226" s="10">
        <v>1992</v>
      </c>
      <c r="DO3226" s="9">
        <f t="shared" si="10"/>
        <v>29</v>
      </c>
      <c r="DP3226" s="9" t="s">
        <v>155</v>
      </c>
      <c r="DQ3226" s="9" t="s">
        <v>202</v>
      </c>
      <c r="DR3226" s="9" t="s">
        <v>170</v>
      </c>
      <c r="DS3226" s="9" t="s">
        <v>137</v>
      </c>
      <c r="DT3226" s="9" t="s">
        <v>900</v>
      </c>
      <c r="DU3226" s="9" t="s">
        <v>223</v>
      </c>
      <c r="DV3226" s="9" t="str">
        <f>VLOOKUP(DU3226,Metadata!$B$2:$C$7,2,FALSE)</f>
        <v>3 - 6 years</v>
      </c>
    </row>
    <row r="3227" spans="1:126">
      <c r="A3227" s="13">
        <v>3226</v>
      </c>
      <c r="B3227" s="9" t="s">
        <v>135</v>
      </c>
      <c r="C3227" s="9" t="str">
        <f>VLOOKUP(B3227,Metadata!$M$2:$N$6,2,FALSE)</f>
        <v>Permanent Employee</v>
      </c>
      <c r="D3227" s="9" t="s">
        <v>159</v>
      </c>
      <c r="E3227" s="9" t="s">
        <v>137</v>
      </c>
      <c r="F3227" s="9" t="s">
        <v>138</v>
      </c>
      <c r="G3227" s="9" t="s">
        <v>275</v>
      </c>
      <c r="H3227" s="9" t="str">
        <f>IF(G3227="","",VLOOKUP(G3227,Metadata!$J$2:$K$22,2,FALSE))</f>
        <v>Centre</v>
      </c>
      <c r="I3227" s="9" t="s">
        <v>138</v>
      </c>
      <c r="J3227" s="9" t="str">
        <f>IF(I3227="","",VLOOKUP(I3227,Metadata!$P$2:$Q$43,2,FALSE))</f>
        <v>Europe</v>
      </c>
      <c r="K3227" s="9" t="str">
        <f t="shared" si="0"/>
        <v>Portugal</v>
      </c>
      <c r="L3227" s="9" t="s">
        <v>140</v>
      </c>
      <c r="M3227" s="9" t="str">
        <f>IF(L3227="","",VLOOKUP(L3227,Metadata!$J$2:$K$22,2,FALSE))</f>
        <v>Lisbon Metropolitan Area</v>
      </c>
      <c r="N3227" s="9" t="s">
        <v>214</v>
      </c>
      <c r="O3227" s="9" t="s">
        <v>215</v>
      </c>
      <c r="P3227" s="9" t="s">
        <v>142</v>
      </c>
      <c r="Q3227" s="10" t="str">
        <f t="shared" si="1"/>
        <v>Full Office Job</v>
      </c>
      <c r="R3227" s="10">
        <v>6</v>
      </c>
      <c r="S3227" s="9" t="s">
        <v>216</v>
      </c>
      <c r="T3227" s="9" t="s">
        <v>137</v>
      </c>
      <c r="U3227" s="9" t="str">
        <f>IF(S3227&lt;&gt;"",S3227,IF(T3227&lt;&gt;"",VLOOKUP(T3227,Metadata!$S$2:$T$228,2,FALSE),""))</f>
        <v>Front-End Developer</v>
      </c>
      <c r="V3227" s="9" t="s">
        <v>279</v>
      </c>
      <c r="W3227" s="9" t="s">
        <v>137</v>
      </c>
      <c r="X3227" s="9" t="s">
        <v>163</v>
      </c>
      <c r="Y3227" s="9" t="s">
        <v>137</v>
      </c>
      <c r="Z3227" s="9" t="s">
        <v>184</v>
      </c>
      <c r="AA3227" s="9" t="s">
        <v>165</v>
      </c>
      <c r="AB3227" s="9" t="s">
        <v>137</v>
      </c>
      <c r="AC3227" s="9"/>
      <c r="AD3227" s="9"/>
      <c r="AE3227" s="9"/>
      <c r="AF3227" s="9"/>
      <c r="AG3227" s="9"/>
      <c r="AH3227" s="9"/>
      <c r="AI3227" s="9"/>
      <c r="AJ3227" s="9" t="s">
        <v>185</v>
      </c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 t="s">
        <v>178</v>
      </c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 t="s">
        <v>186</v>
      </c>
      <c r="BO3227" s="9"/>
      <c r="BP3227" s="9"/>
      <c r="BQ3227" s="9"/>
      <c r="BR3227" s="9" t="s">
        <v>247</v>
      </c>
      <c r="BS3227" s="9"/>
      <c r="BT3227" s="9"/>
      <c r="BU3227" s="9"/>
      <c r="BV3227" s="9"/>
      <c r="BW3227" s="9"/>
      <c r="BX3227" s="9"/>
      <c r="BY3227" s="9"/>
      <c r="BZ3227" s="9"/>
      <c r="CA3227" s="10"/>
      <c r="CB3227" s="10" t="str">
        <f t="shared" si="5"/>
        <v/>
      </c>
      <c r="CC3227" s="10"/>
      <c r="CD3227" s="9" t="str">
        <f t="shared" si="2"/>
        <v/>
      </c>
      <c r="CE3227" s="9" t="s">
        <v>168</v>
      </c>
      <c r="CF3227" s="9" t="s">
        <v>152</v>
      </c>
      <c r="CG3227" s="9">
        <f>IF(CF3227="","",VLOOKUP(CF3227,Metadata!$D$2:$H$20,2,FALSE))</f>
        <v>32500</v>
      </c>
      <c r="CH3227" s="9">
        <f>IF(CF3227="","",VLOOKUP(CF3227,Metadata!$D$2:$H$20,4,FALSE))</f>
        <v>30000</v>
      </c>
      <c r="CI3227" s="9">
        <f>IF(CF3227="","",VLOOKUP(CF3227,Metadata!$D$2:$H$20,5,FALSE))</f>
        <v>35000</v>
      </c>
      <c r="CJ3227" s="9">
        <f t="shared" si="3"/>
        <v>32500</v>
      </c>
      <c r="CK3227" s="9" t="s">
        <v>221</v>
      </c>
      <c r="CL3227" s="10">
        <v>5</v>
      </c>
      <c r="CM3227" s="10">
        <v>1</v>
      </c>
      <c r="CN3227" s="10">
        <v>7</v>
      </c>
      <c r="CO3227" s="10">
        <v>5</v>
      </c>
      <c r="CP3227" s="10">
        <v>5</v>
      </c>
      <c r="CQ3227" s="10">
        <v>6</v>
      </c>
      <c r="CR3227" s="10">
        <v>7</v>
      </c>
      <c r="CS3227" s="10">
        <v>7</v>
      </c>
      <c r="CT3227" s="10">
        <v>6</v>
      </c>
      <c r="CU3227" s="10">
        <v>6</v>
      </c>
      <c r="CV3227" s="10">
        <v>6</v>
      </c>
      <c r="CW3227" s="10">
        <v>5</v>
      </c>
      <c r="CX3227" s="10">
        <v>6</v>
      </c>
      <c r="CY3227" s="10">
        <v>5</v>
      </c>
      <c r="CZ3227" s="10">
        <v>7</v>
      </c>
      <c r="DA3227" s="10">
        <v>4</v>
      </c>
      <c r="DB3227" s="10">
        <v>6</v>
      </c>
      <c r="DC3227" s="10">
        <v>6</v>
      </c>
      <c r="DD3227" s="10">
        <v>3</v>
      </c>
      <c r="DE3227" s="10">
        <v>6</v>
      </c>
      <c r="DF3227" s="10">
        <v>6</v>
      </c>
      <c r="DG3227" s="10">
        <v>5</v>
      </c>
      <c r="DH3227" s="10">
        <v>5</v>
      </c>
      <c r="DI3227" s="10">
        <v>7</v>
      </c>
      <c r="DJ3227" s="10">
        <v>2</v>
      </c>
      <c r="DK3227" s="10">
        <v>6</v>
      </c>
      <c r="DL3227" s="10">
        <v>6</v>
      </c>
      <c r="DM3227" s="9" t="s">
        <v>154</v>
      </c>
      <c r="DN3227" s="10">
        <v>1986</v>
      </c>
      <c r="DO3227" s="9">
        <f t="shared" si="10"/>
        <v>35</v>
      </c>
      <c r="DP3227" s="9" t="s">
        <v>222</v>
      </c>
      <c r="DQ3227" s="9" t="s">
        <v>202</v>
      </c>
      <c r="DR3227" s="9" t="s">
        <v>170</v>
      </c>
      <c r="DS3227" s="9" t="s">
        <v>137</v>
      </c>
      <c r="DT3227" s="9" t="s">
        <v>900</v>
      </c>
      <c r="DU3227" s="9" t="s">
        <v>203</v>
      </c>
      <c r="DV3227" s="9" t="str">
        <f>VLOOKUP(DU3227,Metadata!$B$2:$C$7,2,FALSE)</f>
        <v>6+ years</v>
      </c>
    </row>
    <row r="3228" spans="1:126">
      <c r="A3228" s="13">
        <v>3227</v>
      </c>
      <c r="B3228" s="9" t="s">
        <v>135</v>
      </c>
      <c r="C3228" s="9" t="str">
        <f>VLOOKUP(B3228,Metadata!$M$2:$N$6,2,FALSE)</f>
        <v>Permanent Employee</v>
      </c>
      <c r="D3228" s="9" t="s">
        <v>159</v>
      </c>
      <c r="E3228" s="9" t="s">
        <v>137</v>
      </c>
      <c r="F3228" s="9" t="s">
        <v>138</v>
      </c>
      <c r="G3228" s="9" t="s">
        <v>172</v>
      </c>
      <c r="H3228" s="9" t="str">
        <f>IF(G3228="","",VLOOKUP(G3228,Metadata!$J$2:$K$22,2,FALSE))</f>
        <v>Porto Metropolitan Area</v>
      </c>
      <c r="I3228" s="9" t="s">
        <v>138</v>
      </c>
      <c r="J3228" s="9" t="str">
        <f>IF(I3228="","",VLOOKUP(I3228,Metadata!$P$2:$Q$43,2,FALSE))</f>
        <v>Europe</v>
      </c>
      <c r="K3228" s="9" t="str">
        <f t="shared" si="0"/>
        <v>Portugal</v>
      </c>
      <c r="L3228" s="9" t="s">
        <v>140</v>
      </c>
      <c r="M3228" s="9" t="str">
        <f>IF(L3228="","",VLOOKUP(L3228,Metadata!$J$2:$K$22,2,FALSE))</f>
        <v>Lisbon Metropolitan Area</v>
      </c>
      <c r="N3228" s="9" t="s">
        <v>141</v>
      </c>
      <c r="O3228" s="9" t="s">
        <v>137</v>
      </c>
      <c r="P3228" s="9" t="s">
        <v>142</v>
      </c>
      <c r="Q3228" s="10" t="str">
        <f t="shared" si="1"/>
        <v>Full Office Job</v>
      </c>
      <c r="R3228" s="10">
        <v>6</v>
      </c>
      <c r="S3228" s="9" t="s">
        <v>161</v>
      </c>
      <c r="T3228" s="9" t="s">
        <v>137</v>
      </c>
      <c r="U3228" s="9" t="str">
        <f>IF(S3228&lt;&gt;"",S3228,IF(T3228&lt;&gt;"",VLOOKUP(T3228,Metadata!$S$2:$T$228,2,FALSE),""))</f>
        <v>Full-Stack Developer</v>
      </c>
      <c r="V3228" s="9" t="s">
        <v>268</v>
      </c>
      <c r="W3228" s="9" t="s">
        <v>137</v>
      </c>
      <c r="X3228" s="9" t="s">
        <v>145</v>
      </c>
      <c r="Y3228" s="9" t="s">
        <v>137</v>
      </c>
      <c r="Z3228" s="9" t="s">
        <v>184</v>
      </c>
      <c r="AA3228" s="9" t="s">
        <v>165</v>
      </c>
      <c r="AB3228" s="9" t="s">
        <v>137</v>
      </c>
      <c r="AC3228" s="9" t="s">
        <v>147</v>
      </c>
      <c r="AD3228" s="9"/>
      <c r="AE3228" s="9"/>
      <c r="AF3228" s="9"/>
      <c r="AG3228" s="9" t="s">
        <v>166</v>
      </c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 t="s">
        <v>178</v>
      </c>
      <c r="BB3228" s="9"/>
      <c r="BC3228" s="9"/>
      <c r="BD3228" s="9"/>
      <c r="BE3228" s="9"/>
      <c r="BF3228" s="9"/>
      <c r="BG3228" s="9"/>
      <c r="BH3228" s="9"/>
      <c r="BI3228" s="9"/>
      <c r="BJ3228" s="9" t="s">
        <v>167</v>
      </c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10"/>
      <c r="CB3228" s="10" t="str">
        <f t="shared" si="5"/>
        <v/>
      </c>
      <c r="CC3228" s="10"/>
      <c r="CD3228" s="9" t="str">
        <f t="shared" si="2"/>
        <v/>
      </c>
      <c r="CE3228" s="9" t="s">
        <v>151</v>
      </c>
      <c r="CF3228" s="9" t="s">
        <v>188</v>
      </c>
      <c r="CG3228" s="9">
        <f>IF(CF3228="","",VLOOKUP(CF3228,Metadata!$D$2:$H$20,2,FALSE))</f>
        <v>17500</v>
      </c>
      <c r="CH3228" s="9">
        <f>IF(CF3228="","",VLOOKUP(CF3228,Metadata!$D$2:$H$20,4,FALSE))</f>
        <v>15000</v>
      </c>
      <c r="CI3228" s="9">
        <f>IF(CF3228="","",VLOOKUP(CF3228,Metadata!$D$2:$H$20,5,FALSE))</f>
        <v>20000</v>
      </c>
      <c r="CJ3228" s="9">
        <f t="shared" si="3"/>
        <v>17500</v>
      </c>
      <c r="CK3228" s="9" t="s">
        <v>221</v>
      </c>
      <c r="CL3228" s="10">
        <v>3</v>
      </c>
      <c r="CM3228" s="10">
        <v>1</v>
      </c>
      <c r="CN3228" s="10">
        <v>7</v>
      </c>
      <c r="CO3228" s="10">
        <v>7</v>
      </c>
      <c r="CP3228" s="10">
        <v>7</v>
      </c>
      <c r="CQ3228" s="10">
        <v>7</v>
      </c>
      <c r="CR3228" s="10">
        <v>5</v>
      </c>
      <c r="CS3228" s="10">
        <v>6</v>
      </c>
      <c r="CT3228" s="10">
        <v>4</v>
      </c>
      <c r="CU3228" s="10">
        <v>6</v>
      </c>
      <c r="CV3228" s="10">
        <v>3</v>
      </c>
      <c r="CW3228" s="10">
        <v>2</v>
      </c>
      <c r="CX3228" s="10">
        <v>5</v>
      </c>
      <c r="CY3228" s="10">
        <v>6</v>
      </c>
      <c r="CZ3228" s="10">
        <v>5</v>
      </c>
      <c r="DA3228" s="10">
        <v>5</v>
      </c>
      <c r="DB3228" s="10">
        <v>4</v>
      </c>
      <c r="DC3228" s="10">
        <v>5</v>
      </c>
      <c r="DD3228" s="10">
        <v>5</v>
      </c>
      <c r="DE3228" s="10">
        <v>6</v>
      </c>
      <c r="DF3228" s="10">
        <v>4</v>
      </c>
      <c r="DG3228" s="10">
        <v>7</v>
      </c>
      <c r="DH3228" s="10">
        <v>5</v>
      </c>
      <c r="DI3228" s="10">
        <v>5</v>
      </c>
      <c r="DJ3228" s="10">
        <v>4</v>
      </c>
      <c r="DK3228" s="10">
        <v>5</v>
      </c>
      <c r="DL3228" s="10">
        <v>6</v>
      </c>
      <c r="DM3228" s="9" t="s">
        <v>154</v>
      </c>
      <c r="DN3228" s="10">
        <v>1998</v>
      </c>
      <c r="DO3228" s="9">
        <f t="shared" si="10"/>
        <v>23</v>
      </c>
      <c r="DP3228" s="9" t="s">
        <v>155</v>
      </c>
      <c r="DQ3228" s="9" t="s">
        <v>227</v>
      </c>
      <c r="DR3228" s="9" t="s">
        <v>342</v>
      </c>
      <c r="DS3228" s="9" t="s">
        <v>137</v>
      </c>
      <c r="DT3228" s="9" t="s">
        <v>900</v>
      </c>
      <c r="DU3228" s="9" t="s">
        <v>168</v>
      </c>
      <c r="DV3228" s="9" t="str">
        <f>VLOOKUP(DU3228,Metadata!$B$2:$C$7,2,FALSE)</f>
        <v>0 - 3 years</v>
      </c>
    </row>
    <row r="3229" spans="1:126">
      <c r="A3229" s="13">
        <v>3228</v>
      </c>
      <c r="B3229" s="9" t="s">
        <v>135</v>
      </c>
      <c r="C3229" s="9" t="str">
        <f>VLOOKUP(B3229,Metadata!$M$2:$N$6,2,FALSE)</f>
        <v>Permanent Employee</v>
      </c>
      <c r="D3229" s="9" t="s">
        <v>159</v>
      </c>
      <c r="E3229" s="9" t="s">
        <v>137</v>
      </c>
      <c r="F3229" s="9" t="s">
        <v>138</v>
      </c>
      <c r="G3229" s="9" t="s">
        <v>140</v>
      </c>
      <c r="H3229" s="9" t="str">
        <f>IF(G3229="","",VLOOKUP(G3229,Metadata!$J$2:$K$22,2,FALSE))</f>
        <v>Lisbon Metropolitan Area</v>
      </c>
      <c r="I3229" s="9" t="s">
        <v>295</v>
      </c>
      <c r="J3229" s="9" t="str">
        <f>IF(I3229="","",VLOOKUP(I3229,Metadata!$P$2:$Q$43,2,FALSE))</f>
        <v>Europe</v>
      </c>
      <c r="K3229" s="9" t="str">
        <f t="shared" si="0"/>
        <v>International</v>
      </c>
      <c r="L3229" s="9" t="s">
        <v>137</v>
      </c>
      <c r="M3229" s="9" t="str">
        <f>IF(L3229="","",VLOOKUP(L3229,Metadata!$J$2:$K$22,2,FALSE))</f>
        <v/>
      </c>
      <c r="N3229" s="9" t="s">
        <v>141</v>
      </c>
      <c r="O3229" s="9" t="s">
        <v>137</v>
      </c>
      <c r="P3229" s="9" t="s">
        <v>142</v>
      </c>
      <c r="Q3229" s="10" t="str">
        <f t="shared" si="1"/>
        <v>Full Office Job</v>
      </c>
      <c r="R3229" s="10">
        <v>6</v>
      </c>
      <c r="S3229" s="9" t="s">
        <v>216</v>
      </c>
      <c r="T3229" s="9" t="s">
        <v>137</v>
      </c>
      <c r="U3229" s="9" t="str">
        <f>IF(S3229&lt;&gt;"",S3229,IF(T3229&lt;&gt;"",VLOOKUP(T3229,Metadata!$S$2:$T$228,2,FALSE),""))</f>
        <v>Front-End Developer</v>
      </c>
      <c r="V3229" s="9" t="s">
        <v>144</v>
      </c>
      <c r="W3229" s="9" t="s">
        <v>137</v>
      </c>
      <c r="X3229" s="9" t="s">
        <v>269</v>
      </c>
      <c r="Y3229" s="9" t="s">
        <v>137</v>
      </c>
      <c r="Z3229" s="9" t="s">
        <v>218</v>
      </c>
      <c r="AA3229" s="9" t="s">
        <v>165</v>
      </c>
      <c r="AB3229" s="9" t="s">
        <v>137</v>
      </c>
      <c r="AC3229" s="9" t="s">
        <v>147</v>
      </c>
      <c r="AD3229" s="9"/>
      <c r="AE3229" s="9" t="s">
        <v>194</v>
      </c>
      <c r="AF3229" s="9"/>
      <c r="AG3229" s="9"/>
      <c r="AH3229" s="9"/>
      <c r="AI3229" s="9"/>
      <c r="AJ3229" s="9"/>
      <c r="AK3229" s="9"/>
      <c r="AL3229" s="9"/>
      <c r="AM3229" s="9"/>
      <c r="AN3229" s="9" t="s">
        <v>195</v>
      </c>
      <c r="AO3229" s="9"/>
      <c r="AP3229" s="9"/>
      <c r="AQ3229" s="9"/>
      <c r="AR3229" s="9"/>
      <c r="AS3229" s="9"/>
      <c r="AT3229" s="9"/>
      <c r="AU3229" s="9"/>
      <c r="AV3229" s="9"/>
      <c r="AW3229" s="9"/>
      <c r="AX3229" s="9" t="s">
        <v>196</v>
      </c>
      <c r="AY3229" s="9"/>
      <c r="AZ3229" s="9"/>
      <c r="BA3229" s="9" t="s">
        <v>178</v>
      </c>
      <c r="BB3229" s="9"/>
      <c r="BC3229" s="9"/>
      <c r="BD3229" s="9"/>
      <c r="BE3229" s="9"/>
      <c r="BF3229" s="9"/>
      <c r="BG3229" s="9"/>
      <c r="BH3229" s="9"/>
      <c r="BI3229" s="9"/>
      <c r="BJ3229" s="9" t="s">
        <v>167</v>
      </c>
      <c r="BK3229" s="9" t="s">
        <v>198</v>
      </c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10"/>
      <c r="CB3229" s="10" t="str">
        <f t="shared" si="5"/>
        <v/>
      </c>
      <c r="CC3229" s="10"/>
      <c r="CD3229" s="9" t="str">
        <f t="shared" si="2"/>
        <v/>
      </c>
      <c r="CE3229" s="9" t="s">
        <v>151</v>
      </c>
      <c r="CF3229" s="9" t="s">
        <v>188</v>
      </c>
      <c r="CG3229" s="9">
        <f>IF(CF3229="","",VLOOKUP(CF3229,Metadata!$D$2:$H$20,2,FALSE))</f>
        <v>17500</v>
      </c>
      <c r="CH3229" s="9">
        <f>IF(CF3229="","",VLOOKUP(CF3229,Metadata!$D$2:$H$20,4,FALSE))</f>
        <v>15000</v>
      </c>
      <c r="CI3229" s="9">
        <f>IF(CF3229="","",VLOOKUP(CF3229,Metadata!$D$2:$H$20,5,FALSE))</f>
        <v>20000</v>
      </c>
      <c r="CJ3229" s="9">
        <f t="shared" si="3"/>
        <v>17500</v>
      </c>
      <c r="CK3229" s="9" t="s">
        <v>153</v>
      </c>
      <c r="CL3229" s="10">
        <v>2</v>
      </c>
      <c r="CM3229" s="10">
        <v>3</v>
      </c>
      <c r="CN3229" s="10">
        <v>5</v>
      </c>
      <c r="CO3229" s="10">
        <v>5</v>
      </c>
      <c r="CP3229" s="10">
        <v>5</v>
      </c>
      <c r="CQ3229" s="10">
        <v>6</v>
      </c>
      <c r="CR3229" s="10">
        <v>5</v>
      </c>
      <c r="CS3229" s="10">
        <v>4</v>
      </c>
      <c r="CT3229" s="10">
        <v>5</v>
      </c>
      <c r="CU3229" s="10">
        <v>6</v>
      </c>
      <c r="CV3229" s="10">
        <v>6</v>
      </c>
      <c r="CW3229" s="10">
        <v>5</v>
      </c>
      <c r="CX3229" s="10">
        <v>4</v>
      </c>
      <c r="CY3229" s="10">
        <v>5</v>
      </c>
      <c r="CZ3229" s="10">
        <v>6</v>
      </c>
      <c r="DA3229" s="10">
        <v>5</v>
      </c>
      <c r="DB3229" s="10">
        <v>4</v>
      </c>
      <c r="DC3229" s="10">
        <v>6</v>
      </c>
      <c r="DD3229" s="10">
        <v>3</v>
      </c>
      <c r="DE3229" s="10">
        <v>4</v>
      </c>
      <c r="DF3229" s="10">
        <v>4</v>
      </c>
      <c r="DG3229" s="10">
        <v>5</v>
      </c>
      <c r="DH3229" s="10">
        <v>4</v>
      </c>
      <c r="DI3229" s="10">
        <v>4</v>
      </c>
      <c r="DJ3229" s="10">
        <v>3</v>
      </c>
      <c r="DK3229" s="10">
        <v>4</v>
      </c>
      <c r="DL3229" s="10">
        <v>4</v>
      </c>
      <c r="DM3229" s="9" t="s">
        <v>154</v>
      </c>
      <c r="DN3229" s="10">
        <v>1977</v>
      </c>
      <c r="DO3229" s="9">
        <f t="shared" si="10"/>
        <v>44</v>
      </c>
      <c r="DP3229" s="9" t="s">
        <v>155</v>
      </c>
      <c r="DQ3229" s="9" t="s">
        <v>202</v>
      </c>
      <c r="DR3229" s="9" t="s">
        <v>157</v>
      </c>
      <c r="DS3229" s="9" t="s">
        <v>137</v>
      </c>
      <c r="DT3229" s="9" t="s">
        <v>930</v>
      </c>
      <c r="DU3229" s="9" t="s">
        <v>158</v>
      </c>
      <c r="DV3229" s="9" t="str">
        <f>VLOOKUP(DU3229,Metadata!$B$2:$C$7,2,FALSE)</f>
        <v>6+ years</v>
      </c>
    </row>
    <row r="3230" spans="1:126">
      <c r="A3230" s="13">
        <v>3229</v>
      </c>
      <c r="B3230" s="9" t="s">
        <v>135</v>
      </c>
      <c r="C3230" s="9" t="str">
        <f>VLOOKUP(B3230,Metadata!$M$2:$N$6,2,FALSE)</f>
        <v>Permanent Employee</v>
      </c>
      <c r="D3230" s="9" t="s">
        <v>159</v>
      </c>
      <c r="E3230" s="9" t="s">
        <v>137</v>
      </c>
      <c r="F3230" s="9" t="s">
        <v>138</v>
      </c>
      <c r="G3230" s="9" t="s">
        <v>140</v>
      </c>
      <c r="H3230" s="9" t="str">
        <f>IF(G3230="","",VLOOKUP(G3230,Metadata!$J$2:$K$22,2,FALSE))</f>
        <v>Lisbon Metropolitan Area</v>
      </c>
      <c r="I3230" s="9" t="s">
        <v>228</v>
      </c>
      <c r="J3230" s="9" t="str">
        <f>IF(I3230="","",VLOOKUP(I3230,Metadata!$P$2:$Q$43,2,FALSE))</f>
        <v>Europe</v>
      </c>
      <c r="K3230" s="9" t="str">
        <f t="shared" si="0"/>
        <v>International</v>
      </c>
      <c r="L3230" s="9" t="s">
        <v>137</v>
      </c>
      <c r="M3230" s="9" t="str">
        <f>IF(L3230="","",VLOOKUP(L3230,Metadata!$J$2:$K$22,2,FALSE))</f>
        <v/>
      </c>
      <c r="N3230" s="9" t="s">
        <v>205</v>
      </c>
      <c r="O3230" s="9" t="s">
        <v>137</v>
      </c>
      <c r="P3230" s="9" t="s">
        <v>137</v>
      </c>
      <c r="Q3230" s="10" t="str">
        <f t="shared" si="1"/>
        <v>Full Office Job</v>
      </c>
      <c r="R3230" s="10">
        <v>6</v>
      </c>
      <c r="S3230" s="9" t="s">
        <v>137</v>
      </c>
      <c r="T3230" s="9" t="s">
        <v>931</v>
      </c>
      <c r="U3230" s="9" t="str">
        <f>IF(S3230&lt;&gt;"",S3230,IF(T3230&lt;&gt;"",VLOOKUP(T3230,Metadata!$S$2:$T$228,2,FALSE),""))</f>
        <v>Business Applications (BI/CRM/ERP)</v>
      </c>
      <c r="V3230" s="9" t="s">
        <v>256</v>
      </c>
      <c r="W3230" s="9" t="s">
        <v>137</v>
      </c>
      <c r="X3230" s="9" t="s">
        <v>145</v>
      </c>
      <c r="Y3230" s="9" t="s">
        <v>137</v>
      </c>
      <c r="Z3230" s="9" t="s">
        <v>146</v>
      </c>
      <c r="AA3230" s="9" t="s">
        <v>165</v>
      </c>
      <c r="AB3230" s="9" t="s">
        <v>137</v>
      </c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 t="s">
        <v>167</v>
      </c>
      <c r="BK3230" s="9"/>
      <c r="BL3230" s="9" t="s">
        <v>199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10"/>
      <c r="CB3230" s="10" t="str">
        <f t="shared" si="5"/>
        <v/>
      </c>
      <c r="CC3230" s="10"/>
      <c r="CD3230" s="9" t="str">
        <f t="shared" si="2"/>
        <v/>
      </c>
      <c r="CE3230" s="9" t="s">
        <v>151</v>
      </c>
      <c r="CF3230" s="9" t="s">
        <v>220</v>
      </c>
      <c r="CG3230" s="9">
        <f>IF(CF3230="","",VLOOKUP(CF3230,Metadata!$D$2:$H$20,2,FALSE))</f>
        <v>27500</v>
      </c>
      <c r="CH3230" s="9">
        <f>IF(CF3230="","",VLOOKUP(CF3230,Metadata!$D$2:$H$20,4,FALSE))</f>
        <v>25000</v>
      </c>
      <c r="CI3230" s="9">
        <f>IF(CF3230="","",VLOOKUP(CF3230,Metadata!$D$2:$H$20,5,FALSE))</f>
        <v>30000</v>
      </c>
      <c r="CJ3230" s="9">
        <f t="shared" si="3"/>
        <v>27500</v>
      </c>
      <c r="CK3230" s="9" t="s">
        <v>189</v>
      </c>
      <c r="CL3230" s="10">
        <v>3</v>
      </c>
      <c r="CM3230" s="10">
        <v>3</v>
      </c>
      <c r="CN3230" s="10">
        <v>7</v>
      </c>
      <c r="CO3230" s="10">
        <v>5</v>
      </c>
      <c r="CP3230" s="10">
        <v>5</v>
      </c>
      <c r="CQ3230" s="10">
        <v>6</v>
      </c>
      <c r="CR3230" s="10">
        <v>6</v>
      </c>
      <c r="CS3230" s="10">
        <v>7</v>
      </c>
      <c r="CT3230" s="10">
        <v>5</v>
      </c>
      <c r="CU3230" s="10">
        <v>5</v>
      </c>
      <c r="CV3230" s="10">
        <v>6</v>
      </c>
      <c r="CW3230" s="10">
        <v>5</v>
      </c>
      <c r="CX3230" s="10">
        <v>5</v>
      </c>
      <c r="CY3230" s="10">
        <v>5</v>
      </c>
      <c r="CZ3230" s="10">
        <v>6</v>
      </c>
      <c r="DA3230" s="10">
        <v>5</v>
      </c>
      <c r="DB3230" s="10">
        <v>3</v>
      </c>
      <c r="DC3230" s="10">
        <v>7</v>
      </c>
      <c r="DD3230" s="10">
        <v>1</v>
      </c>
      <c r="DE3230" s="10">
        <v>5</v>
      </c>
      <c r="DF3230" s="10">
        <v>6</v>
      </c>
      <c r="DG3230" s="10">
        <v>6</v>
      </c>
      <c r="DH3230" s="10">
        <v>6</v>
      </c>
      <c r="DI3230" s="10">
        <v>6</v>
      </c>
      <c r="DJ3230" s="10">
        <v>2</v>
      </c>
      <c r="DK3230" s="10">
        <v>6</v>
      </c>
      <c r="DL3230" s="10">
        <v>6</v>
      </c>
      <c r="DM3230" s="9" t="s">
        <v>296</v>
      </c>
      <c r="DN3230" s="10">
        <v>1988</v>
      </c>
      <c r="DO3230" s="9">
        <f t="shared" si="10"/>
        <v>33</v>
      </c>
      <c r="DP3230" s="9" t="s">
        <v>155</v>
      </c>
      <c r="DQ3230" s="9" t="s">
        <v>156</v>
      </c>
      <c r="DR3230" s="9" t="s">
        <v>342</v>
      </c>
      <c r="DS3230" s="9" t="s">
        <v>137</v>
      </c>
      <c r="DT3230" s="9" t="s">
        <v>930</v>
      </c>
      <c r="DU3230" s="9" t="s">
        <v>203</v>
      </c>
      <c r="DV3230" s="9" t="str">
        <f>VLOOKUP(DU3230,Metadata!$B$2:$C$7,2,FALSE)</f>
        <v>6+ years</v>
      </c>
    </row>
    <row r="3231" spans="1:126">
      <c r="A3231" s="13">
        <v>3230</v>
      </c>
      <c r="B3231" s="9" t="s">
        <v>135</v>
      </c>
      <c r="C3231" s="9" t="str">
        <f>VLOOKUP(B3231,Metadata!$M$2:$N$6,2,FALSE)</f>
        <v>Permanent Employee</v>
      </c>
      <c r="D3231" s="9" t="s">
        <v>159</v>
      </c>
      <c r="E3231" s="9" t="s">
        <v>137</v>
      </c>
      <c r="F3231" s="9" t="s">
        <v>138</v>
      </c>
      <c r="G3231" s="9" t="s">
        <v>190</v>
      </c>
      <c r="H3231" s="9" t="str">
        <f>IF(G3231="","",VLOOKUP(G3231,Metadata!$J$2:$K$22,2,FALSE))</f>
        <v>North</v>
      </c>
      <c r="I3231" s="9" t="s">
        <v>138</v>
      </c>
      <c r="J3231" s="9" t="str">
        <f>IF(I3231="","",VLOOKUP(I3231,Metadata!$P$2:$Q$43,2,FALSE))</f>
        <v>Europe</v>
      </c>
      <c r="K3231" s="9" t="str">
        <f t="shared" si="0"/>
        <v>Portugal</v>
      </c>
      <c r="L3231" s="9" t="s">
        <v>140</v>
      </c>
      <c r="M3231" s="9" t="str">
        <f>IF(L3231="","",VLOOKUP(L3231,Metadata!$J$2:$K$22,2,FALSE))</f>
        <v>Lisbon Metropolitan Area</v>
      </c>
      <c r="N3231" s="9" t="s">
        <v>205</v>
      </c>
      <c r="O3231" s="9" t="s">
        <v>137</v>
      </c>
      <c r="P3231" s="9" t="s">
        <v>137</v>
      </c>
      <c r="Q3231" s="10" t="str">
        <f t="shared" si="1"/>
        <v>Full Office Job</v>
      </c>
      <c r="R3231" s="10">
        <v>6</v>
      </c>
      <c r="S3231" s="9" t="s">
        <v>161</v>
      </c>
      <c r="T3231" s="9" t="s">
        <v>137</v>
      </c>
      <c r="U3231" s="9" t="str">
        <f>IF(S3231&lt;&gt;"",S3231,IF(T3231&lt;&gt;"",VLOOKUP(T3231,Metadata!$S$2:$T$228,2,FALSE),""))</f>
        <v>Full-Stack Developer</v>
      </c>
      <c r="V3231" s="9" t="s">
        <v>341</v>
      </c>
      <c r="W3231" s="9" t="s">
        <v>137</v>
      </c>
      <c r="X3231" s="9" t="s">
        <v>242</v>
      </c>
      <c r="Y3231" s="9" t="s">
        <v>137</v>
      </c>
      <c r="Z3231" s="9" t="s">
        <v>184</v>
      </c>
      <c r="AA3231" s="9" t="s">
        <v>165</v>
      </c>
      <c r="AB3231" s="9" t="s">
        <v>137</v>
      </c>
      <c r="AC3231" s="9" t="s">
        <v>147</v>
      </c>
      <c r="AD3231" s="9"/>
      <c r="AE3231" s="9" t="s">
        <v>194</v>
      </c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 t="s">
        <v>178</v>
      </c>
      <c r="BB3231" s="9"/>
      <c r="BC3231" s="9"/>
      <c r="BD3231" s="9"/>
      <c r="BE3231" s="9"/>
      <c r="BF3231" s="9"/>
      <c r="BG3231" s="9"/>
      <c r="BH3231" s="9"/>
      <c r="BI3231" s="9"/>
      <c r="BJ3231" s="9" t="s">
        <v>167</v>
      </c>
      <c r="BK3231" s="9" t="s">
        <v>198</v>
      </c>
      <c r="BL3231" s="9" t="s">
        <v>199</v>
      </c>
      <c r="BM3231" s="9"/>
      <c r="BN3231" s="9" t="s">
        <v>186</v>
      </c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10"/>
      <c r="CB3231" s="10" t="str">
        <f t="shared" si="5"/>
        <v/>
      </c>
      <c r="CC3231" s="10"/>
      <c r="CD3231" s="9" t="str">
        <f t="shared" si="2"/>
        <v/>
      </c>
      <c r="CE3231" s="9" t="s">
        <v>168</v>
      </c>
      <c r="CF3231" s="9" t="s">
        <v>225</v>
      </c>
      <c r="CG3231" s="9">
        <f>IF(CF3231="","",VLOOKUP(CF3231,Metadata!$D$2:$H$20,2,FALSE))</f>
        <v>22500</v>
      </c>
      <c r="CH3231" s="9">
        <f>IF(CF3231="","",VLOOKUP(CF3231,Metadata!$D$2:$H$20,4,FALSE))</f>
        <v>20000</v>
      </c>
      <c r="CI3231" s="9">
        <f>IF(CF3231="","",VLOOKUP(CF3231,Metadata!$D$2:$H$20,5,FALSE))</f>
        <v>25000</v>
      </c>
      <c r="CJ3231" s="9">
        <f t="shared" si="3"/>
        <v>22500</v>
      </c>
      <c r="CK3231" s="9" t="s">
        <v>221</v>
      </c>
      <c r="CL3231" s="10">
        <v>5</v>
      </c>
      <c r="CM3231" s="10">
        <v>3</v>
      </c>
      <c r="CN3231" s="10">
        <v>7</v>
      </c>
      <c r="CO3231" s="10">
        <v>5</v>
      </c>
      <c r="CP3231" s="10">
        <v>6</v>
      </c>
      <c r="CQ3231" s="10">
        <v>7</v>
      </c>
      <c r="CR3231" s="10">
        <v>5</v>
      </c>
      <c r="CS3231" s="10">
        <v>7</v>
      </c>
      <c r="CT3231" s="10">
        <v>7</v>
      </c>
      <c r="CU3231" s="10">
        <v>6</v>
      </c>
      <c r="CV3231" s="10">
        <v>7</v>
      </c>
      <c r="CW3231" s="10">
        <v>5</v>
      </c>
      <c r="CX3231" s="10">
        <v>6</v>
      </c>
      <c r="CY3231" s="10">
        <v>6</v>
      </c>
      <c r="CZ3231" s="10">
        <v>7</v>
      </c>
      <c r="DA3231" s="10">
        <v>6</v>
      </c>
      <c r="DB3231" s="10">
        <v>6</v>
      </c>
      <c r="DC3231" s="10">
        <v>7</v>
      </c>
      <c r="DD3231" s="10">
        <v>5</v>
      </c>
      <c r="DE3231" s="10">
        <v>7</v>
      </c>
      <c r="DF3231" s="10">
        <v>6</v>
      </c>
      <c r="DG3231" s="10">
        <v>7</v>
      </c>
      <c r="DH3231" s="10">
        <v>5</v>
      </c>
      <c r="DI3231" s="10">
        <v>7</v>
      </c>
      <c r="DJ3231" s="10">
        <v>4</v>
      </c>
      <c r="DK3231" s="10">
        <v>5</v>
      </c>
      <c r="DL3231" s="10">
        <v>6</v>
      </c>
      <c r="DM3231" s="9" t="s">
        <v>154</v>
      </c>
      <c r="DN3231" s="10">
        <v>1988</v>
      </c>
      <c r="DO3231" s="9">
        <f t="shared" si="10"/>
        <v>33</v>
      </c>
      <c r="DP3231" s="9" t="s">
        <v>155</v>
      </c>
      <c r="DQ3231" s="9" t="s">
        <v>202</v>
      </c>
      <c r="DR3231" s="9" t="s">
        <v>157</v>
      </c>
      <c r="DS3231" s="9" t="s">
        <v>137</v>
      </c>
      <c r="DT3231" s="9" t="s">
        <v>930</v>
      </c>
      <c r="DU3231" s="9" t="s">
        <v>158</v>
      </c>
      <c r="DV3231" s="9" t="str">
        <f>VLOOKUP(DU3231,Metadata!$B$2:$C$7,2,FALSE)</f>
        <v>6+ years</v>
      </c>
    </row>
    <row r="3232" spans="1:126">
      <c r="A3232" s="13">
        <v>3231</v>
      </c>
      <c r="B3232" s="9" t="s">
        <v>135</v>
      </c>
      <c r="C3232" s="9" t="str">
        <f>VLOOKUP(B3232,Metadata!$M$2:$N$6,2,FALSE)</f>
        <v>Permanent Employee</v>
      </c>
      <c r="D3232" s="9" t="s">
        <v>136</v>
      </c>
      <c r="E3232" s="9" t="s">
        <v>137</v>
      </c>
      <c r="F3232" s="9" t="s">
        <v>138</v>
      </c>
      <c r="G3232" s="9" t="s">
        <v>312</v>
      </c>
      <c r="H3232" s="9" t="str">
        <f>IF(G3232="","",VLOOKUP(G3232,Metadata!$J$2:$K$22,2,FALSE))</f>
        <v>South</v>
      </c>
      <c r="I3232" s="9" t="s">
        <v>138</v>
      </c>
      <c r="J3232" s="9" t="str">
        <f>IF(I3232="","",VLOOKUP(I3232,Metadata!$P$2:$Q$43,2,FALSE))</f>
        <v>Europe</v>
      </c>
      <c r="K3232" s="9" t="str">
        <f t="shared" si="0"/>
        <v>Portugal</v>
      </c>
      <c r="L3232" s="9" t="s">
        <v>312</v>
      </c>
      <c r="M3232" s="9" t="str">
        <f>IF(L3232="","",VLOOKUP(L3232,Metadata!$J$2:$K$22,2,FALSE))</f>
        <v>South</v>
      </c>
      <c r="N3232" s="9" t="s">
        <v>214</v>
      </c>
      <c r="O3232" s="9" t="s">
        <v>136</v>
      </c>
      <c r="P3232" s="9" t="s">
        <v>142</v>
      </c>
      <c r="Q3232" s="10" t="str">
        <f t="shared" si="1"/>
        <v>Full Office Job</v>
      </c>
      <c r="R3232" s="10">
        <v>4</v>
      </c>
      <c r="S3232" s="9" t="s">
        <v>161</v>
      </c>
      <c r="T3232" s="9" t="s">
        <v>137</v>
      </c>
      <c r="U3232" s="9" t="str">
        <f>IF(S3232&lt;&gt;"",S3232,IF(T3232&lt;&gt;"",VLOOKUP(T3232,Metadata!$S$2:$T$228,2,FALSE),""))</f>
        <v>Full-Stack Developer</v>
      </c>
      <c r="V3232" s="9" t="s">
        <v>264</v>
      </c>
      <c r="W3232" s="9" t="s">
        <v>137</v>
      </c>
      <c r="X3232" s="9" t="s">
        <v>175</v>
      </c>
      <c r="Y3232" s="9" t="s">
        <v>137</v>
      </c>
      <c r="Z3232" s="9" t="s">
        <v>164</v>
      </c>
      <c r="AA3232" s="9" t="s">
        <v>165</v>
      </c>
      <c r="AB3232" s="9" t="s">
        <v>253</v>
      </c>
      <c r="AC3232" s="9" t="s">
        <v>147</v>
      </c>
      <c r="AD3232" s="9"/>
      <c r="AE3232" s="9" t="s">
        <v>194</v>
      </c>
      <c r="AF3232" s="9" t="s">
        <v>243</v>
      </c>
      <c r="AG3232" s="9" t="s">
        <v>166</v>
      </c>
      <c r="AH3232" s="9"/>
      <c r="AI3232" s="9"/>
      <c r="AJ3232" s="9" t="s">
        <v>185</v>
      </c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 t="s">
        <v>178</v>
      </c>
      <c r="BB3232" s="9"/>
      <c r="BC3232" s="9"/>
      <c r="BD3232" s="9"/>
      <c r="BE3232" s="9"/>
      <c r="BF3232" s="9"/>
      <c r="BG3232" s="9"/>
      <c r="BH3232" s="9"/>
      <c r="BI3232" s="9"/>
      <c r="BJ3232" s="9"/>
      <c r="BK3232" s="9" t="s">
        <v>198</v>
      </c>
      <c r="BL3232" s="9"/>
      <c r="BM3232" s="9"/>
      <c r="BN3232" s="9" t="s">
        <v>186</v>
      </c>
      <c r="BO3232" s="9"/>
      <c r="BP3232" s="9"/>
      <c r="BQ3232" s="9"/>
      <c r="BR3232" s="9"/>
      <c r="BS3232" s="9" t="s">
        <v>200</v>
      </c>
      <c r="BT3232" s="9"/>
      <c r="BU3232" s="9"/>
      <c r="BV3232" s="9"/>
      <c r="BW3232" s="9"/>
      <c r="BX3232" s="9"/>
      <c r="BY3232" s="9"/>
      <c r="BZ3232" s="9"/>
      <c r="CA3232" s="10"/>
      <c r="CB3232" s="10" t="str">
        <f t="shared" si="5"/>
        <v/>
      </c>
      <c r="CC3232" s="10"/>
      <c r="CD3232" s="9" t="str">
        <f t="shared" si="2"/>
        <v/>
      </c>
      <c r="CE3232" s="9" t="s">
        <v>232</v>
      </c>
      <c r="CF3232" s="9" t="s">
        <v>169</v>
      </c>
      <c r="CG3232" s="9">
        <f>IF(CF3232="","",VLOOKUP(CF3232,Metadata!$D$2:$H$20,2,FALSE))</f>
        <v>12500</v>
      </c>
      <c r="CH3232" s="9">
        <f>IF(CF3232="","",VLOOKUP(CF3232,Metadata!$D$2:$H$20,4,FALSE))</f>
        <v>0</v>
      </c>
      <c r="CI3232" s="9">
        <f>IF(CF3232="","",VLOOKUP(CF3232,Metadata!$D$2:$H$20,5,FALSE))</f>
        <v>15000</v>
      </c>
      <c r="CJ3232" s="9">
        <f t="shared" si="3"/>
        <v>12500</v>
      </c>
      <c r="CK3232" s="9" t="s">
        <v>153</v>
      </c>
      <c r="CL3232" s="10">
        <v>1</v>
      </c>
      <c r="CM3232" s="10">
        <v>5</v>
      </c>
      <c r="CN3232" s="10">
        <v>4</v>
      </c>
      <c r="CO3232" s="10">
        <v>4</v>
      </c>
      <c r="CP3232" s="10">
        <v>4</v>
      </c>
      <c r="CQ3232" s="10">
        <v>4</v>
      </c>
      <c r="CR3232" s="10">
        <v>4</v>
      </c>
      <c r="CS3232" s="10">
        <v>4</v>
      </c>
      <c r="CT3232" s="10">
        <v>7</v>
      </c>
      <c r="CU3232" s="10">
        <v>7</v>
      </c>
      <c r="CV3232" s="10">
        <v>7</v>
      </c>
      <c r="CW3232" s="10">
        <v>7</v>
      </c>
      <c r="CX3232" s="10">
        <v>7</v>
      </c>
      <c r="CY3232" s="10">
        <v>5</v>
      </c>
      <c r="CZ3232" s="10">
        <v>7</v>
      </c>
      <c r="DA3232" s="10">
        <v>1</v>
      </c>
      <c r="DB3232" s="10">
        <v>4</v>
      </c>
      <c r="DC3232" s="10">
        <v>4</v>
      </c>
      <c r="DD3232" s="10">
        <v>4</v>
      </c>
      <c r="DE3232" s="10">
        <v>5</v>
      </c>
      <c r="DF3232" s="10">
        <v>1</v>
      </c>
      <c r="DG3232" s="10">
        <v>3</v>
      </c>
      <c r="DH3232" s="10">
        <v>1</v>
      </c>
      <c r="DI3232" s="10">
        <v>7</v>
      </c>
      <c r="DJ3232" s="10">
        <v>2</v>
      </c>
      <c r="DK3232" s="10">
        <v>4</v>
      </c>
      <c r="DL3232" s="10">
        <v>7</v>
      </c>
      <c r="DM3232" s="9" t="s">
        <v>154</v>
      </c>
      <c r="DN3232" s="10">
        <v>1993</v>
      </c>
      <c r="DO3232" s="9">
        <f t="shared" si="10"/>
        <v>28</v>
      </c>
      <c r="DP3232" s="9" t="s">
        <v>155</v>
      </c>
      <c r="DQ3232" s="9" t="s">
        <v>210</v>
      </c>
      <c r="DR3232" s="9" t="s">
        <v>170</v>
      </c>
      <c r="DS3232" s="9" t="s">
        <v>137</v>
      </c>
      <c r="DT3232" s="9" t="s">
        <v>930</v>
      </c>
      <c r="DU3232" s="9" t="s">
        <v>223</v>
      </c>
      <c r="DV3232" s="9" t="str">
        <f>VLOOKUP(DU3232,Metadata!$B$2:$C$7,2,FALSE)</f>
        <v>3 - 6 years</v>
      </c>
    </row>
    <row r="3233" spans="1:126">
      <c r="A3233" s="13">
        <v>3232</v>
      </c>
      <c r="B3233" s="9" t="s">
        <v>135</v>
      </c>
      <c r="C3233" s="9" t="str">
        <f>VLOOKUP(B3233,Metadata!$M$2:$N$6,2,FALSE)</f>
        <v>Permanent Employee</v>
      </c>
      <c r="D3233" s="9" t="s">
        <v>136</v>
      </c>
      <c r="E3233" s="9" t="s">
        <v>137</v>
      </c>
      <c r="F3233" s="9" t="s">
        <v>138</v>
      </c>
      <c r="G3233" s="9" t="s">
        <v>172</v>
      </c>
      <c r="H3233" s="9" t="str">
        <f>IF(G3233="","",VLOOKUP(G3233,Metadata!$J$2:$K$22,2,FALSE))</f>
        <v>Porto Metropolitan Area</v>
      </c>
      <c r="I3233" s="9" t="s">
        <v>138</v>
      </c>
      <c r="J3233" s="9" t="str">
        <f>IF(I3233="","",VLOOKUP(I3233,Metadata!$P$2:$Q$43,2,FALSE))</f>
        <v>Europe</v>
      </c>
      <c r="K3233" s="9" t="str">
        <f t="shared" si="0"/>
        <v>Portugal</v>
      </c>
      <c r="L3233" s="9" t="s">
        <v>172</v>
      </c>
      <c r="M3233" s="9" t="str">
        <f>IF(L3233="","",VLOOKUP(L3233,Metadata!$J$2:$K$22,2,FALSE))</f>
        <v>Porto Metropolitan Area</v>
      </c>
      <c r="N3233" s="9" t="s">
        <v>205</v>
      </c>
      <c r="O3233" s="9" t="s">
        <v>137</v>
      </c>
      <c r="P3233" s="9" t="s">
        <v>137</v>
      </c>
      <c r="Q3233" s="10" t="str">
        <f t="shared" si="1"/>
        <v>Full Office Job</v>
      </c>
      <c r="R3233" s="10">
        <v>2</v>
      </c>
      <c r="S3233" s="9" t="s">
        <v>313</v>
      </c>
      <c r="T3233" s="9" t="s">
        <v>137</v>
      </c>
      <c r="U3233" s="9" t="str">
        <f>IF(S3233&lt;&gt;"",S3233,IF(T3233&lt;&gt;"",VLOOKUP(T3233,Metadata!$S$2:$T$228,2,FALSE),""))</f>
        <v>Maintenance &amp; Support</v>
      </c>
      <c r="V3233" s="9" t="s">
        <v>317</v>
      </c>
      <c r="W3233" s="9" t="s">
        <v>137</v>
      </c>
      <c r="X3233" s="9" t="s">
        <v>163</v>
      </c>
      <c r="Y3233" s="9" t="s">
        <v>137</v>
      </c>
      <c r="Z3233" s="9" t="s">
        <v>262</v>
      </c>
      <c r="AA3233" s="9" t="s">
        <v>137</v>
      </c>
      <c r="AB3233" s="9" t="s">
        <v>137</v>
      </c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 t="s">
        <v>150</v>
      </c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 t="s">
        <v>150</v>
      </c>
      <c r="BZ3233" s="9" t="s">
        <v>137</v>
      </c>
      <c r="CA3233" s="10"/>
      <c r="CB3233" s="10" t="str">
        <f t="shared" si="5"/>
        <v/>
      </c>
      <c r="CC3233" s="10"/>
      <c r="CD3233" s="9" t="str">
        <f t="shared" si="2"/>
        <v/>
      </c>
      <c r="CE3233" s="9" t="s">
        <v>151</v>
      </c>
      <c r="CF3233" s="9" t="s">
        <v>225</v>
      </c>
      <c r="CG3233" s="9">
        <f>IF(CF3233="","",VLOOKUP(CF3233,Metadata!$D$2:$H$20,2,FALSE))</f>
        <v>22500</v>
      </c>
      <c r="CH3233" s="9">
        <f>IF(CF3233="","",VLOOKUP(CF3233,Metadata!$D$2:$H$20,4,FALSE))</f>
        <v>20000</v>
      </c>
      <c r="CI3233" s="9">
        <f>IF(CF3233="","",VLOOKUP(CF3233,Metadata!$D$2:$H$20,5,FALSE))</f>
        <v>25000</v>
      </c>
      <c r="CJ3233" s="9">
        <f t="shared" si="3"/>
        <v>22500</v>
      </c>
      <c r="CK3233" s="9" t="s">
        <v>366</v>
      </c>
      <c r="CL3233" s="10">
        <v>2</v>
      </c>
      <c r="CM3233" s="10">
        <v>4</v>
      </c>
      <c r="CN3233" s="10">
        <v>5</v>
      </c>
      <c r="CO3233" s="10">
        <v>4</v>
      </c>
      <c r="CP3233" s="10">
        <v>6</v>
      </c>
      <c r="CQ3233" s="10">
        <v>6</v>
      </c>
      <c r="CR3233" s="10">
        <v>5</v>
      </c>
      <c r="CS3233" s="10">
        <v>3</v>
      </c>
      <c r="CT3233" s="10">
        <v>3</v>
      </c>
      <c r="CU3233" s="10">
        <v>6</v>
      </c>
      <c r="CV3233" s="10">
        <v>3</v>
      </c>
      <c r="CW3233" s="10">
        <v>2</v>
      </c>
      <c r="CX3233" s="10">
        <v>5</v>
      </c>
      <c r="CY3233" s="10">
        <v>3</v>
      </c>
      <c r="CZ3233" s="10">
        <v>5</v>
      </c>
      <c r="DA3233" s="10">
        <v>2</v>
      </c>
      <c r="DB3233" s="10">
        <v>2</v>
      </c>
      <c r="DC3233" s="10">
        <v>2</v>
      </c>
      <c r="DD3233" s="10">
        <v>2</v>
      </c>
      <c r="DE3233" s="10">
        <v>5</v>
      </c>
      <c r="DF3233" s="10">
        <v>5</v>
      </c>
      <c r="DG3233" s="10">
        <v>1</v>
      </c>
      <c r="DH3233" s="10">
        <v>3</v>
      </c>
      <c r="DI3233" s="10">
        <v>5</v>
      </c>
      <c r="DJ3233" s="10">
        <v>1</v>
      </c>
      <c r="DK3233" s="10">
        <v>1</v>
      </c>
      <c r="DL3233" s="10">
        <v>1</v>
      </c>
      <c r="DM3233" s="9" t="s">
        <v>154</v>
      </c>
      <c r="DN3233" s="10">
        <v>1984</v>
      </c>
      <c r="DO3233" s="9">
        <f t="shared" si="10"/>
        <v>37</v>
      </c>
      <c r="DP3233" s="9" t="s">
        <v>155</v>
      </c>
      <c r="DQ3233" s="9" t="s">
        <v>156</v>
      </c>
      <c r="DR3233" s="9" t="s">
        <v>170</v>
      </c>
      <c r="DS3233" s="9" t="s">
        <v>137</v>
      </c>
      <c r="DT3233" s="9" t="s">
        <v>930</v>
      </c>
      <c r="DU3233" s="9" t="s">
        <v>158</v>
      </c>
      <c r="DV3233" s="9" t="str">
        <f>VLOOKUP(DU3233,Metadata!$B$2:$C$7,2,FALSE)</f>
        <v>6+ years</v>
      </c>
    </row>
    <row r="3234" spans="1:126">
      <c r="A3234" s="13">
        <v>3233</v>
      </c>
      <c r="B3234" s="9" t="s">
        <v>171</v>
      </c>
      <c r="C3234" s="9" t="str">
        <f>VLOOKUP(B3234,Metadata!$M$2:$N$6,2,FALSE)</f>
        <v>Contractor</v>
      </c>
      <c r="D3234" s="9" t="s">
        <v>137</v>
      </c>
      <c r="E3234" s="9" t="s">
        <v>136</v>
      </c>
      <c r="F3234" s="9" t="s">
        <v>138</v>
      </c>
      <c r="G3234" s="9" t="s">
        <v>312</v>
      </c>
      <c r="H3234" s="9" t="str">
        <f>IF(G3234="","",VLOOKUP(G3234,Metadata!$J$2:$K$22,2,FALSE))</f>
        <v>South</v>
      </c>
      <c r="I3234" s="9" t="s">
        <v>255</v>
      </c>
      <c r="J3234" s="9" t="str">
        <f>IF(I3234="","",VLOOKUP(I3234,Metadata!$P$2:$Q$43,2,FALSE))</f>
        <v>Europe</v>
      </c>
      <c r="K3234" s="9" t="str">
        <f t="shared" si="0"/>
        <v>International</v>
      </c>
      <c r="L3234" s="9" t="s">
        <v>137</v>
      </c>
      <c r="M3234" s="9" t="str">
        <f>IF(L3234="","",VLOOKUP(L3234,Metadata!$J$2:$K$22,2,FALSE))</f>
        <v/>
      </c>
      <c r="N3234" s="9" t="s">
        <v>141</v>
      </c>
      <c r="O3234" s="9" t="s">
        <v>137</v>
      </c>
      <c r="P3234" s="9" t="s">
        <v>191</v>
      </c>
      <c r="Q3234" s="10" t="str">
        <f t="shared" si="1"/>
        <v>Remote Job (full or flexible)</v>
      </c>
      <c r="R3234" s="10">
        <v>4</v>
      </c>
      <c r="S3234" s="9" t="s">
        <v>266</v>
      </c>
      <c r="T3234" s="9" t="s">
        <v>137</v>
      </c>
      <c r="U3234" s="9" t="str">
        <f>IF(S3234&lt;&gt;"",S3234,IF(T3234&lt;&gt;"",VLOOKUP(T3234,Metadata!$S$2:$T$228,2,FALSE),""))</f>
        <v>Data Scientist/Data Engineer</v>
      </c>
      <c r="V3234" s="9" t="s">
        <v>137</v>
      </c>
      <c r="W3234" s="9" t="s">
        <v>932</v>
      </c>
      <c r="X3234" s="9" t="s">
        <v>145</v>
      </c>
      <c r="Y3234" s="9" t="s">
        <v>137</v>
      </c>
      <c r="Z3234" s="9" t="s">
        <v>146</v>
      </c>
      <c r="AA3234" s="9" t="s">
        <v>137</v>
      </c>
      <c r="AB3234" s="9" t="s">
        <v>137</v>
      </c>
      <c r="AC3234" s="9" t="s">
        <v>147</v>
      </c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 t="s">
        <v>933</v>
      </c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 t="s">
        <v>150</v>
      </c>
      <c r="BZ3234" s="9" t="s">
        <v>137</v>
      </c>
      <c r="CA3234" s="10">
        <v>12</v>
      </c>
      <c r="CB3234" s="10" t="str">
        <f t="shared" si="5"/>
        <v>7 to 12 months</v>
      </c>
      <c r="CC3234" s="10">
        <v>8</v>
      </c>
      <c r="CD3234" s="9">
        <f t="shared" si="2"/>
        <v>12800</v>
      </c>
      <c r="CE3234" s="9" t="s">
        <v>137</v>
      </c>
      <c r="CF3234" s="9" t="s">
        <v>137</v>
      </c>
      <c r="CG3234" s="9" t="str">
        <f>IF(CF3234="","",VLOOKUP(CF3234,Metadata!$D$2:$H$20,2,FALSE))</f>
        <v/>
      </c>
      <c r="CH3234" s="9" t="str">
        <f>IF(CF3234="","",VLOOKUP(CF3234,Metadata!$D$2:$H$20,4,FALSE))</f>
        <v/>
      </c>
      <c r="CI3234" s="9" t="str">
        <f>IF(CF3234="","",VLOOKUP(CF3234,Metadata!$D$2:$H$20,5,FALSE))</f>
        <v/>
      </c>
      <c r="CJ3234" s="9">
        <f t="shared" si="3"/>
        <v>12800</v>
      </c>
      <c r="CK3234" s="9" t="s">
        <v>277</v>
      </c>
      <c r="CL3234" s="10">
        <v>1</v>
      </c>
      <c r="CM3234" s="10">
        <v>5</v>
      </c>
      <c r="CN3234" s="10">
        <v>5</v>
      </c>
      <c r="CO3234" s="10">
        <v>6</v>
      </c>
      <c r="CP3234" s="10">
        <v>7</v>
      </c>
      <c r="CQ3234" s="10">
        <v>6</v>
      </c>
      <c r="CR3234" s="10">
        <v>4</v>
      </c>
      <c r="CS3234" s="10">
        <v>4</v>
      </c>
      <c r="CT3234" s="10">
        <v>6</v>
      </c>
      <c r="CU3234" s="10">
        <v>4</v>
      </c>
      <c r="CV3234" s="10">
        <v>4</v>
      </c>
      <c r="CW3234" s="10">
        <v>5</v>
      </c>
      <c r="CX3234" s="10">
        <v>6</v>
      </c>
      <c r="CY3234" s="10">
        <v>4</v>
      </c>
      <c r="CZ3234" s="10">
        <v>5</v>
      </c>
      <c r="DA3234" s="10">
        <v>4</v>
      </c>
      <c r="DB3234" s="10">
        <v>5</v>
      </c>
      <c r="DC3234" s="10">
        <v>7</v>
      </c>
      <c r="DD3234" s="10">
        <v>4</v>
      </c>
      <c r="DE3234" s="10">
        <v>5</v>
      </c>
      <c r="DF3234" s="10">
        <v>6</v>
      </c>
      <c r="DG3234" s="10">
        <v>6</v>
      </c>
      <c r="DH3234" s="10">
        <v>4</v>
      </c>
      <c r="DI3234" s="10">
        <v>6</v>
      </c>
      <c r="DJ3234" s="10">
        <v>4</v>
      </c>
      <c r="DK3234" s="10">
        <v>6</v>
      </c>
      <c r="DL3234" s="10">
        <v>6</v>
      </c>
      <c r="DM3234" s="9" t="s">
        <v>154</v>
      </c>
      <c r="DN3234" s="10">
        <v>1985</v>
      </c>
      <c r="DO3234" s="9">
        <f t="shared" si="10"/>
        <v>36</v>
      </c>
      <c r="DP3234" s="9" t="s">
        <v>155</v>
      </c>
      <c r="DQ3234" s="9" t="s">
        <v>156</v>
      </c>
      <c r="DR3234" s="9" t="s">
        <v>170</v>
      </c>
      <c r="DS3234" s="9" t="s">
        <v>137</v>
      </c>
      <c r="DT3234" s="9" t="s">
        <v>930</v>
      </c>
      <c r="DU3234" s="9" t="s">
        <v>168</v>
      </c>
      <c r="DV3234" s="9" t="str">
        <f>VLOOKUP(DU3234,Metadata!$B$2:$C$7,2,FALSE)</f>
        <v>0 - 3 years</v>
      </c>
    </row>
    <row r="3235" spans="1:126">
      <c r="A3235" s="13">
        <v>3234</v>
      </c>
      <c r="B3235" s="9" t="s">
        <v>135</v>
      </c>
      <c r="C3235" s="9" t="str">
        <f>VLOOKUP(B3235,Metadata!$M$2:$N$6,2,FALSE)</f>
        <v>Permanent Employee</v>
      </c>
      <c r="D3235" s="9" t="s">
        <v>159</v>
      </c>
      <c r="E3235" s="9" t="s">
        <v>137</v>
      </c>
      <c r="F3235" s="9" t="s">
        <v>138</v>
      </c>
      <c r="G3235" s="9" t="s">
        <v>140</v>
      </c>
      <c r="H3235" s="9" t="str">
        <f>IF(G3235="","",VLOOKUP(G3235,Metadata!$J$2:$K$22,2,FALSE))</f>
        <v>Lisbon Metropolitan Area</v>
      </c>
      <c r="I3235" s="9" t="s">
        <v>138</v>
      </c>
      <c r="J3235" s="9" t="str">
        <f>IF(I3235="","",VLOOKUP(I3235,Metadata!$P$2:$Q$43,2,FALSE))</f>
        <v>Europe</v>
      </c>
      <c r="K3235" s="9" t="str">
        <f t="shared" si="0"/>
        <v>Portugal</v>
      </c>
      <c r="L3235" s="9" t="s">
        <v>140</v>
      </c>
      <c r="M3235" s="9" t="str">
        <f>IF(L3235="","",VLOOKUP(L3235,Metadata!$J$2:$K$22,2,FALSE))</f>
        <v>Lisbon Metropolitan Area</v>
      </c>
      <c r="N3235" s="9" t="s">
        <v>141</v>
      </c>
      <c r="O3235" s="9" t="s">
        <v>137</v>
      </c>
      <c r="P3235" s="9" t="s">
        <v>142</v>
      </c>
      <c r="Q3235" s="10" t="str">
        <f t="shared" si="1"/>
        <v>Full Office Job</v>
      </c>
      <c r="R3235" s="10">
        <v>7</v>
      </c>
      <c r="S3235" s="9" t="s">
        <v>192</v>
      </c>
      <c r="T3235" s="9" t="s">
        <v>137</v>
      </c>
      <c r="U3235" s="9" t="str">
        <f>IF(S3235&lt;&gt;"",S3235,IF(T3235&lt;&gt;"",VLOOKUP(T3235,Metadata!$S$2:$T$228,2,FALSE),""))</f>
        <v>Back-End Developer</v>
      </c>
      <c r="V3235" s="9" t="s">
        <v>162</v>
      </c>
      <c r="W3235" s="9" t="s">
        <v>137</v>
      </c>
      <c r="X3235" s="9" t="s">
        <v>163</v>
      </c>
      <c r="Y3235" s="9" t="s">
        <v>137</v>
      </c>
      <c r="Z3235" s="9" t="s">
        <v>262</v>
      </c>
      <c r="AA3235" s="9" t="s">
        <v>137</v>
      </c>
      <c r="AB3235" s="9" t="s">
        <v>137</v>
      </c>
      <c r="AC3235" s="9" t="s">
        <v>147</v>
      </c>
      <c r="AD3235" s="9"/>
      <c r="AE3235" s="9" t="s">
        <v>194</v>
      </c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 t="s">
        <v>149</v>
      </c>
      <c r="AS3235" s="9"/>
      <c r="AT3235" s="9"/>
      <c r="AU3235" s="9"/>
      <c r="AV3235" s="9"/>
      <c r="AW3235" s="9"/>
      <c r="AX3235" s="9" t="s">
        <v>196</v>
      </c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 t="s">
        <v>198</v>
      </c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10"/>
      <c r="CB3235" s="10" t="str">
        <f t="shared" si="5"/>
        <v/>
      </c>
      <c r="CC3235" s="10"/>
      <c r="CD3235" s="9" t="str">
        <f t="shared" si="2"/>
        <v/>
      </c>
      <c r="CE3235" s="9" t="s">
        <v>168</v>
      </c>
      <c r="CF3235" s="9" t="s">
        <v>220</v>
      </c>
      <c r="CG3235" s="9">
        <f>IF(CF3235="","",VLOOKUP(CF3235,Metadata!$D$2:$H$20,2,FALSE))</f>
        <v>27500</v>
      </c>
      <c r="CH3235" s="9">
        <f>IF(CF3235="","",VLOOKUP(CF3235,Metadata!$D$2:$H$20,4,FALSE))</f>
        <v>25000</v>
      </c>
      <c r="CI3235" s="9">
        <f>IF(CF3235="","",VLOOKUP(CF3235,Metadata!$D$2:$H$20,5,FALSE))</f>
        <v>30000</v>
      </c>
      <c r="CJ3235" s="9">
        <f t="shared" si="3"/>
        <v>27500</v>
      </c>
      <c r="CK3235" s="9" t="s">
        <v>153</v>
      </c>
      <c r="CL3235" s="10">
        <v>4</v>
      </c>
      <c r="CM3235" s="10">
        <v>4</v>
      </c>
      <c r="CN3235" s="10">
        <v>7</v>
      </c>
      <c r="CO3235" s="10">
        <v>7</v>
      </c>
      <c r="CP3235" s="10">
        <v>7</v>
      </c>
      <c r="CQ3235" s="10">
        <v>5</v>
      </c>
      <c r="CR3235" s="10">
        <v>7</v>
      </c>
      <c r="CS3235" s="10">
        <v>7</v>
      </c>
      <c r="CT3235" s="10">
        <v>7</v>
      </c>
      <c r="CU3235" s="10">
        <v>7</v>
      </c>
      <c r="CV3235" s="10">
        <v>7</v>
      </c>
      <c r="CW3235" s="10">
        <v>4</v>
      </c>
      <c r="CX3235" s="10">
        <v>4</v>
      </c>
      <c r="CY3235" s="10">
        <v>5</v>
      </c>
      <c r="CZ3235" s="10">
        <v>7</v>
      </c>
      <c r="DA3235" s="10">
        <v>4</v>
      </c>
      <c r="DB3235" s="10">
        <v>4</v>
      </c>
      <c r="DC3235" s="10">
        <v>7</v>
      </c>
      <c r="DD3235" s="10">
        <v>7</v>
      </c>
      <c r="DE3235" s="10">
        <v>7</v>
      </c>
      <c r="DF3235" s="10">
        <v>7</v>
      </c>
      <c r="DG3235" s="10">
        <v>4</v>
      </c>
      <c r="DH3235" s="10">
        <v>4</v>
      </c>
      <c r="DI3235" s="10">
        <v>7</v>
      </c>
      <c r="DJ3235" s="10">
        <v>4</v>
      </c>
      <c r="DK3235" s="10">
        <v>7</v>
      </c>
      <c r="DL3235" s="10">
        <v>7</v>
      </c>
      <c r="DM3235" s="9" t="s">
        <v>154</v>
      </c>
      <c r="DN3235" s="10">
        <v>1974</v>
      </c>
      <c r="DO3235" s="9">
        <f t="shared" si="10"/>
        <v>47</v>
      </c>
      <c r="DP3235" s="9" t="s">
        <v>155</v>
      </c>
      <c r="DQ3235" s="9" t="s">
        <v>156</v>
      </c>
      <c r="DR3235" s="9" t="s">
        <v>157</v>
      </c>
      <c r="DS3235" s="9" t="s">
        <v>137</v>
      </c>
      <c r="DT3235" s="9" t="s">
        <v>930</v>
      </c>
      <c r="DU3235" s="9" t="s">
        <v>158</v>
      </c>
      <c r="DV3235" s="9" t="str">
        <f>VLOOKUP(DU3235,Metadata!$B$2:$C$7,2,FALSE)</f>
        <v>6+ years</v>
      </c>
    </row>
    <row r="3236" spans="1:126">
      <c r="A3236" s="13">
        <v>3235</v>
      </c>
      <c r="B3236" s="9" t="s">
        <v>135</v>
      </c>
      <c r="C3236" s="9" t="str">
        <f>VLOOKUP(B3236,Metadata!$M$2:$N$6,2,FALSE)</f>
        <v>Permanent Employee</v>
      </c>
      <c r="D3236" s="9" t="s">
        <v>159</v>
      </c>
      <c r="E3236" s="9" t="s">
        <v>137</v>
      </c>
      <c r="F3236" s="9" t="s">
        <v>138</v>
      </c>
      <c r="G3236" s="9" t="s">
        <v>140</v>
      </c>
      <c r="H3236" s="9" t="str">
        <f>IF(G3236="","",VLOOKUP(G3236,Metadata!$J$2:$K$22,2,FALSE))</f>
        <v>Lisbon Metropolitan Area</v>
      </c>
      <c r="I3236" s="9" t="s">
        <v>138</v>
      </c>
      <c r="J3236" s="9" t="str">
        <f>IF(I3236="","",VLOOKUP(I3236,Metadata!$P$2:$Q$43,2,FALSE))</f>
        <v>Europe</v>
      </c>
      <c r="K3236" s="9" t="str">
        <f t="shared" si="0"/>
        <v>Portugal</v>
      </c>
      <c r="L3236" s="9" t="s">
        <v>140</v>
      </c>
      <c r="M3236" s="9" t="str">
        <f>IF(L3236="","",VLOOKUP(L3236,Metadata!$J$2:$K$22,2,FALSE))</f>
        <v>Lisbon Metropolitan Area</v>
      </c>
      <c r="N3236" s="9" t="s">
        <v>205</v>
      </c>
      <c r="O3236" s="9" t="s">
        <v>137</v>
      </c>
      <c r="P3236" s="9" t="s">
        <v>137</v>
      </c>
      <c r="Q3236" s="10" t="str">
        <f t="shared" si="1"/>
        <v>Full Office Job</v>
      </c>
      <c r="R3236" s="10">
        <v>7</v>
      </c>
      <c r="S3236" s="9" t="s">
        <v>216</v>
      </c>
      <c r="T3236" s="9" t="s">
        <v>137</v>
      </c>
      <c r="U3236" s="9" t="str">
        <f>IF(S3236&lt;&gt;"",S3236,IF(T3236&lt;&gt;"",VLOOKUP(T3236,Metadata!$S$2:$T$228,2,FALSE),""))</f>
        <v>Front-End Developer</v>
      </c>
      <c r="V3236" s="9" t="s">
        <v>341</v>
      </c>
      <c r="W3236" s="9" t="s">
        <v>137</v>
      </c>
      <c r="X3236" s="9" t="s">
        <v>175</v>
      </c>
      <c r="Y3236" s="9" t="s">
        <v>137</v>
      </c>
      <c r="Z3236" s="9" t="s">
        <v>262</v>
      </c>
      <c r="AA3236" s="9" t="s">
        <v>165</v>
      </c>
      <c r="AB3236" s="9" t="s">
        <v>137</v>
      </c>
      <c r="AC3236" s="9" t="s">
        <v>147</v>
      </c>
      <c r="AD3236" s="9"/>
      <c r="AE3236" s="9"/>
      <c r="AF3236" s="9"/>
      <c r="AG3236" s="9" t="s">
        <v>166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 t="s">
        <v>178</v>
      </c>
      <c r="BB3236" s="9"/>
      <c r="BC3236" s="9"/>
      <c r="BD3236" s="9"/>
      <c r="BE3236" s="9"/>
      <c r="BF3236" s="9"/>
      <c r="BG3236" s="9"/>
      <c r="BH3236" s="9"/>
      <c r="BI3236" s="9"/>
      <c r="BJ3236" s="9" t="s">
        <v>167</v>
      </c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10"/>
      <c r="CB3236" s="10" t="str">
        <f t="shared" si="5"/>
        <v/>
      </c>
      <c r="CC3236" s="10"/>
      <c r="CD3236" s="9" t="str">
        <f t="shared" si="2"/>
        <v/>
      </c>
      <c r="CE3236" s="9" t="s">
        <v>168</v>
      </c>
      <c r="CF3236" s="9" t="s">
        <v>169</v>
      </c>
      <c r="CG3236" s="9">
        <f>IF(CF3236="","",VLOOKUP(CF3236,Metadata!$D$2:$H$20,2,FALSE))</f>
        <v>12500</v>
      </c>
      <c r="CH3236" s="9">
        <f>IF(CF3236="","",VLOOKUP(CF3236,Metadata!$D$2:$H$20,4,FALSE))</f>
        <v>0</v>
      </c>
      <c r="CI3236" s="9">
        <f>IF(CF3236="","",VLOOKUP(CF3236,Metadata!$D$2:$H$20,5,FALSE))</f>
        <v>15000</v>
      </c>
      <c r="CJ3236" s="9">
        <f t="shared" si="3"/>
        <v>12500</v>
      </c>
      <c r="CK3236" s="9" t="s">
        <v>189</v>
      </c>
      <c r="CL3236" s="10">
        <v>2</v>
      </c>
      <c r="CM3236" s="10">
        <v>5</v>
      </c>
      <c r="CN3236" s="10">
        <v>7</v>
      </c>
      <c r="CO3236" s="10">
        <v>7</v>
      </c>
      <c r="CP3236" s="10">
        <v>7</v>
      </c>
      <c r="CQ3236" s="10">
        <v>7</v>
      </c>
      <c r="CR3236" s="10">
        <v>7</v>
      </c>
      <c r="CS3236" s="10">
        <v>6</v>
      </c>
      <c r="CT3236" s="10">
        <v>5</v>
      </c>
      <c r="CU3236" s="10">
        <v>5</v>
      </c>
      <c r="CV3236" s="10">
        <v>4</v>
      </c>
      <c r="CW3236" s="10">
        <v>4</v>
      </c>
      <c r="CX3236" s="10">
        <v>4</v>
      </c>
      <c r="CY3236" s="10">
        <v>4</v>
      </c>
      <c r="CZ3236" s="10">
        <v>4</v>
      </c>
      <c r="DA3236" s="10">
        <v>6</v>
      </c>
      <c r="DB3236" s="10">
        <v>5</v>
      </c>
      <c r="DC3236" s="10">
        <v>5</v>
      </c>
      <c r="DD3236" s="10">
        <v>4</v>
      </c>
      <c r="DE3236" s="10">
        <v>5</v>
      </c>
      <c r="DF3236" s="10">
        <v>5</v>
      </c>
      <c r="DG3236" s="10">
        <v>6</v>
      </c>
      <c r="DH3236" s="10">
        <v>5</v>
      </c>
      <c r="DI3236" s="10">
        <v>6</v>
      </c>
      <c r="DJ3236" s="10">
        <v>5</v>
      </c>
      <c r="DK3236" s="10">
        <v>6</v>
      </c>
      <c r="DL3236" s="10">
        <v>6</v>
      </c>
      <c r="DM3236" s="9" t="s">
        <v>154</v>
      </c>
      <c r="DN3236" s="10">
        <v>1993</v>
      </c>
      <c r="DO3236" s="9">
        <f t="shared" si="10"/>
        <v>28</v>
      </c>
      <c r="DP3236" s="9" t="s">
        <v>222</v>
      </c>
      <c r="DQ3236" s="9" t="s">
        <v>210</v>
      </c>
      <c r="DR3236" s="9" t="s">
        <v>157</v>
      </c>
      <c r="DS3236" s="9" t="s">
        <v>137</v>
      </c>
      <c r="DT3236" s="9" t="s">
        <v>930</v>
      </c>
      <c r="DU3236" s="9" t="s">
        <v>168</v>
      </c>
      <c r="DV3236" s="9" t="str">
        <f>VLOOKUP(DU3236,Metadata!$B$2:$C$7,2,FALSE)</f>
        <v>0 - 3 years</v>
      </c>
    </row>
    <row r="3237" spans="1:126">
      <c r="A3237" s="13">
        <v>3236</v>
      </c>
      <c r="B3237" s="9" t="s">
        <v>135</v>
      </c>
      <c r="C3237" s="9" t="str">
        <f>VLOOKUP(B3237,Metadata!$M$2:$N$6,2,FALSE)</f>
        <v>Permanent Employee</v>
      </c>
      <c r="D3237" s="9" t="s">
        <v>159</v>
      </c>
      <c r="E3237" s="9" t="s">
        <v>137</v>
      </c>
      <c r="F3237" s="9" t="s">
        <v>138</v>
      </c>
      <c r="G3237" s="9" t="s">
        <v>334</v>
      </c>
      <c r="H3237" s="9" t="str">
        <f>IF(G3237="","",VLOOKUP(G3237,Metadata!$J$2:$K$22,2,FALSE))</f>
        <v>North</v>
      </c>
      <c r="I3237" s="9" t="s">
        <v>138</v>
      </c>
      <c r="J3237" s="9" t="str">
        <f>IF(I3237="","",VLOOKUP(I3237,Metadata!$P$2:$Q$43,2,FALSE))</f>
        <v>Europe</v>
      </c>
      <c r="K3237" s="9" t="str">
        <f t="shared" si="0"/>
        <v>Portugal</v>
      </c>
      <c r="L3237" s="9" t="s">
        <v>172</v>
      </c>
      <c r="M3237" s="9" t="str">
        <f>IF(L3237="","",VLOOKUP(L3237,Metadata!$J$2:$K$22,2,FALSE))</f>
        <v>Porto Metropolitan Area</v>
      </c>
      <c r="N3237" s="9" t="s">
        <v>205</v>
      </c>
      <c r="O3237" s="9" t="s">
        <v>137</v>
      </c>
      <c r="P3237" s="9" t="s">
        <v>137</v>
      </c>
      <c r="Q3237" s="10" t="str">
        <f t="shared" si="1"/>
        <v>Full Office Job</v>
      </c>
      <c r="R3237" s="10">
        <v>5</v>
      </c>
      <c r="S3237" s="9" t="s">
        <v>161</v>
      </c>
      <c r="T3237" s="9" t="s">
        <v>137</v>
      </c>
      <c r="U3237" s="9" t="str">
        <f>IF(S3237&lt;&gt;"",S3237,IF(T3237&lt;&gt;"",VLOOKUP(T3237,Metadata!$S$2:$T$228,2,FALSE),""))</f>
        <v>Full-Stack Developer</v>
      </c>
      <c r="V3237" s="9" t="s">
        <v>144</v>
      </c>
      <c r="W3237" s="9" t="s">
        <v>137</v>
      </c>
      <c r="X3237" s="9" t="s">
        <v>145</v>
      </c>
      <c r="Y3237" s="9" t="s">
        <v>137</v>
      </c>
      <c r="Z3237" s="9" t="s">
        <v>224</v>
      </c>
      <c r="AA3237" s="9" t="s">
        <v>137</v>
      </c>
      <c r="AB3237" s="9" t="s">
        <v>137</v>
      </c>
      <c r="AC3237" s="9"/>
      <c r="AD3237" s="9"/>
      <c r="AE3237" s="9" t="s">
        <v>194</v>
      </c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 t="s">
        <v>167</v>
      </c>
      <c r="BK3237" s="9" t="s">
        <v>198</v>
      </c>
      <c r="BL3237" s="9"/>
      <c r="BM3237" s="9"/>
      <c r="BN3237" s="9" t="s">
        <v>186</v>
      </c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10"/>
      <c r="CB3237" s="10" t="str">
        <f t="shared" si="5"/>
        <v/>
      </c>
      <c r="CC3237" s="10"/>
      <c r="CD3237" s="9" t="str">
        <f t="shared" si="2"/>
        <v/>
      </c>
      <c r="CE3237" s="9" t="s">
        <v>151</v>
      </c>
      <c r="CF3237" s="9" t="s">
        <v>188</v>
      </c>
      <c r="CG3237" s="9">
        <f>IF(CF3237="","",VLOOKUP(CF3237,Metadata!$D$2:$H$20,2,FALSE))</f>
        <v>17500</v>
      </c>
      <c r="CH3237" s="9">
        <f>IF(CF3237="","",VLOOKUP(CF3237,Metadata!$D$2:$H$20,4,FALSE))</f>
        <v>15000</v>
      </c>
      <c r="CI3237" s="9">
        <f>IF(CF3237="","",VLOOKUP(CF3237,Metadata!$D$2:$H$20,5,FALSE))</f>
        <v>20000</v>
      </c>
      <c r="CJ3237" s="9">
        <f t="shared" si="3"/>
        <v>17500</v>
      </c>
      <c r="CK3237" s="9" t="s">
        <v>189</v>
      </c>
      <c r="CL3237" s="10">
        <v>5</v>
      </c>
      <c r="CM3237" s="10">
        <v>3</v>
      </c>
      <c r="CN3237" s="10">
        <v>7</v>
      </c>
      <c r="CO3237" s="10">
        <v>7</v>
      </c>
      <c r="CP3237" s="10">
        <v>7</v>
      </c>
      <c r="CQ3237" s="10">
        <v>7</v>
      </c>
      <c r="CR3237" s="10">
        <v>7</v>
      </c>
      <c r="CS3237" s="10">
        <v>7</v>
      </c>
      <c r="CT3237" s="10">
        <v>7</v>
      </c>
      <c r="CU3237" s="10">
        <v>7</v>
      </c>
      <c r="CV3237" s="10">
        <v>7</v>
      </c>
      <c r="CW3237" s="10">
        <v>7</v>
      </c>
      <c r="CX3237" s="10">
        <v>7</v>
      </c>
      <c r="CY3237" s="10">
        <v>5</v>
      </c>
      <c r="CZ3237" s="10">
        <v>7</v>
      </c>
      <c r="DA3237" s="10">
        <v>7</v>
      </c>
      <c r="DB3237" s="10">
        <v>7</v>
      </c>
      <c r="DC3237" s="10">
        <v>7</v>
      </c>
      <c r="DD3237" s="10">
        <v>7</v>
      </c>
      <c r="DE3237" s="10">
        <v>7</v>
      </c>
      <c r="DF3237" s="10">
        <v>7</v>
      </c>
      <c r="DG3237" s="10">
        <v>7</v>
      </c>
      <c r="DH3237" s="10">
        <v>7</v>
      </c>
      <c r="DI3237" s="10">
        <v>7</v>
      </c>
      <c r="DJ3237" s="10">
        <v>7</v>
      </c>
      <c r="DK3237" s="10">
        <v>7</v>
      </c>
      <c r="DL3237" s="10">
        <v>7</v>
      </c>
      <c r="DM3237" s="9" t="s">
        <v>154</v>
      </c>
      <c r="DN3237" s="10">
        <v>1994</v>
      </c>
      <c r="DO3237" s="9">
        <f t="shared" si="10"/>
        <v>27</v>
      </c>
      <c r="DP3237" s="9" t="s">
        <v>155</v>
      </c>
      <c r="DQ3237" s="9" t="s">
        <v>202</v>
      </c>
      <c r="DR3237" s="9" t="s">
        <v>157</v>
      </c>
      <c r="DS3237" s="9" t="s">
        <v>137</v>
      </c>
      <c r="DT3237" s="9" t="s">
        <v>930</v>
      </c>
      <c r="DU3237" s="9" t="s">
        <v>223</v>
      </c>
      <c r="DV3237" s="9" t="str">
        <f>VLOOKUP(DU3237,Metadata!$B$2:$C$7,2,FALSE)</f>
        <v>3 - 6 years</v>
      </c>
    </row>
    <row r="3238" spans="1:126">
      <c r="A3238" s="13">
        <v>3237</v>
      </c>
      <c r="B3238" s="9" t="s">
        <v>135</v>
      </c>
      <c r="C3238" s="9" t="str">
        <f>VLOOKUP(B3238,Metadata!$M$2:$N$6,2,FALSE)</f>
        <v>Permanent Employee</v>
      </c>
      <c r="D3238" s="9" t="s">
        <v>159</v>
      </c>
      <c r="E3238" s="9" t="s">
        <v>137</v>
      </c>
      <c r="F3238" s="9" t="s">
        <v>138</v>
      </c>
      <c r="G3238" s="9" t="s">
        <v>291</v>
      </c>
      <c r="H3238" s="9" t="str">
        <f>IF(G3238="","",VLOOKUP(G3238,Metadata!$J$2:$K$22,2,FALSE))</f>
        <v>Centre</v>
      </c>
      <c r="I3238" s="9" t="s">
        <v>138</v>
      </c>
      <c r="J3238" s="9" t="str">
        <f>IF(I3238="","",VLOOKUP(I3238,Metadata!$P$2:$Q$43,2,FALSE))</f>
        <v>Europe</v>
      </c>
      <c r="K3238" s="9" t="str">
        <f t="shared" si="0"/>
        <v>Portugal</v>
      </c>
      <c r="L3238" s="9" t="s">
        <v>291</v>
      </c>
      <c r="M3238" s="9" t="str">
        <f>IF(L3238="","",VLOOKUP(L3238,Metadata!$J$2:$K$22,2,FALSE))</f>
        <v>Centre</v>
      </c>
      <c r="N3238" s="9" t="s">
        <v>141</v>
      </c>
      <c r="O3238" s="9" t="s">
        <v>137</v>
      </c>
      <c r="P3238" s="9" t="s">
        <v>142</v>
      </c>
      <c r="Q3238" s="10" t="str">
        <f t="shared" si="1"/>
        <v>Full Office Job</v>
      </c>
      <c r="R3238" s="10">
        <v>5</v>
      </c>
      <c r="S3238" s="9" t="s">
        <v>216</v>
      </c>
      <c r="T3238" s="9" t="s">
        <v>137</v>
      </c>
      <c r="U3238" s="9" t="str">
        <f>IF(S3238&lt;&gt;"",S3238,IF(T3238&lt;&gt;"",VLOOKUP(T3238,Metadata!$S$2:$T$228,2,FALSE),""))</f>
        <v>Front-End Developer</v>
      </c>
      <c r="V3238" s="9" t="s">
        <v>162</v>
      </c>
      <c r="W3238" s="9" t="s">
        <v>137</v>
      </c>
      <c r="X3238" s="9" t="s">
        <v>145</v>
      </c>
      <c r="Y3238" s="9" t="s">
        <v>137</v>
      </c>
      <c r="Z3238" s="9" t="s">
        <v>146</v>
      </c>
      <c r="AA3238" s="9" t="s">
        <v>165</v>
      </c>
      <c r="AB3238" s="9" t="s">
        <v>137</v>
      </c>
      <c r="AC3238" s="9"/>
      <c r="AD3238" s="9"/>
      <c r="AE3238" s="9"/>
      <c r="AF3238" s="9"/>
      <c r="AG3238" s="9"/>
      <c r="AH3238" s="9"/>
      <c r="AI3238" s="9"/>
      <c r="AJ3238" s="9" t="s">
        <v>185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 t="s">
        <v>178</v>
      </c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199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10"/>
      <c r="CB3238" s="10" t="str">
        <f t="shared" si="5"/>
        <v/>
      </c>
      <c r="CC3238" s="10"/>
      <c r="CD3238" s="9" t="str">
        <f t="shared" si="2"/>
        <v/>
      </c>
      <c r="CE3238" s="9" t="s">
        <v>232</v>
      </c>
      <c r="CF3238" s="9" t="s">
        <v>169</v>
      </c>
      <c r="CG3238" s="9">
        <f>IF(CF3238="","",VLOOKUP(CF3238,Metadata!$D$2:$H$20,2,FALSE))</f>
        <v>12500</v>
      </c>
      <c r="CH3238" s="9">
        <f>IF(CF3238="","",VLOOKUP(CF3238,Metadata!$D$2:$H$20,4,FALSE))</f>
        <v>0</v>
      </c>
      <c r="CI3238" s="9">
        <f>IF(CF3238="","",VLOOKUP(CF3238,Metadata!$D$2:$H$20,5,FALSE))</f>
        <v>15000</v>
      </c>
      <c r="CJ3238" s="9">
        <f t="shared" si="3"/>
        <v>12500</v>
      </c>
      <c r="CK3238" s="9" t="s">
        <v>201</v>
      </c>
      <c r="CL3238" s="10">
        <v>6</v>
      </c>
      <c r="CM3238" s="10">
        <v>1</v>
      </c>
      <c r="CN3238" s="10">
        <v>7</v>
      </c>
      <c r="CO3238" s="10">
        <v>5</v>
      </c>
      <c r="CP3238" s="10">
        <v>7</v>
      </c>
      <c r="CQ3238" s="10">
        <v>7</v>
      </c>
      <c r="CR3238" s="10">
        <v>4</v>
      </c>
      <c r="CS3238" s="10">
        <v>6</v>
      </c>
      <c r="CT3238" s="10">
        <v>7</v>
      </c>
      <c r="CU3238" s="10">
        <v>7</v>
      </c>
      <c r="CV3238" s="10">
        <v>6</v>
      </c>
      <c r="CW3238" s="10">
        <v>5</v>
      </c>
      <c r="CX3238" s="10">
        <v>6</v>
      </c>
      <c r="CY3238" s="10">
        <v>3</v>
      </c>
      <c r="CZ3238" s="10">
        <v>7</v>
      </c>
      <c r="DA3238" s="10">
        <v>7</v>
      </c>
      <c r="DB3238" s="10">
        <v>5</v>
      </c>
      <c r="DC3238" s="10">
        <v>7</v>
      </c>
      <c r="DD3238" s="10">
        <v>5</v>
      </c>
      <c r="DE3238" s="10">
        <v>7</v>
      </c>
      <c r="DF3238" s="10">
        <v>6</v>
      </c>
      <c r="DG3238" s="10">
        <v>4</v>
      </c>
      <c r="DH3238" s="10">
        <v>5</v>
      </c>
      <c r="DI3238" s="10">
        <v>7</v>
      </c>
      <c r="DJ3238" s="10">
        <v>7</v>
      </c>
      <c r="DK3238" s="10">
        <v>7</v>
      </c>
      <c r="DL3238" s="10">
        <v>7</v>
      </c>
      <c r="DM3238" s="9" t="s">
        <v>154</v>
      </c>
      <c r="DN3238" s="10">
        <v>1991</v>
      </c>
      <c r="DO3238" s="9">
        <f t="shared" si="10"/>
        <v>30</v>
      </c>
      <c r="DP3238" s="9" t="s">
        <v>155</v>
      </c>
      <c r="DQ3238" s="9" t="s">
        <v>156</v>
      </c>
      <c r="DR3238" s="9" t="s">
        <v>157</v>
      </c>
      <c r="DS3238" s="9" t="s">
        <v>137</v>
      </c>
      <c r="DT3238" s="9" t="s">
        <v>930</v>
      </c>
      <c r="DU3238" s="9" t="s">
        <v>223</v>
      </c>
      <c r="DV3238" s="9" t="str">
        <f>VLOOKUP(DU3238,Metadata!$B$2:$C$7,2,FALSE)</f>
        <v>3 - 6 years</v>
      </c>
    </row>
    <row r="3239" spans="1:126">
      <c r="A3239" s="13">
        <v>3238</v>
      </c>
      <c r="B3239" s="9" t="s">
        <v>135</v>
      </c>
      <c r="C3239" s="9" t="str">
        <f>VLOOKUP(B3239,Metadata!$M$2:$N$6,2,FALSE)</f>
        <v>Permanent Employee</v>
      </c>
      <c r="D3239" s="9" t="s">
        <v>159</v>
      </c>
      <c r="E3239" s="9" t="s">
        <v>137</v>
      </c>
      <c r="F3239" s="9" t="s">
        <v>138</v>
      </c>
      <c r="G3239" s="9" t="s">
        <v>160</v>
      </c>
      <c r="H3239" s="9" t="str">
        <f>IF(G3239="","",VLOOKUP(G3239,Metadata!$J$2:$K$22,2,FALSE))</f>
        <v>Centre</v>
      </c>
      <c r="I3239" s="9" t="s">
        <v>138</v>
      </c>
      <c r="J3239" s="9" t="str">
        <f>IF(I3239="","",VLOOKUP(I3239,Metadata!$P$2:$Q$43,2,FALSE))</f>
        <v>Europe</v>
      </c>
      <c r="K3239" s="9" t="str">
        <f t="shared" si="0"/>
        <v>Portugal</v>
      </c>
      <c r="L3239" s="9" t="s">
        <v>160</v>
      </c>
      <c r="M3239" s="9" t="str">
        <f>IF(L3239="","",VLOOKUP(L3239,Metadata!$J$2:$K$22,2,FALSE))</f>
        <v>Centre</v>
      </c>
      <c r="N3239" s="9" t="s">
        <v>141</v>
      </c>
      <c r="O3239" s="9" t="s">
        <v>137</v>
      </c>
      <c r="P3239" s="9" t="s">
        <v>191</v>
      </c>
      <c r="Q3239" s="10" t="str">
        <f t="shared" si="1"/>
        <v>Remote Job (full or flexible)</v>
      </c>
      <c r="R3239" s="10">
        <v>6</v>
      </c>
      <c r="S3239" s="9" t="s">
        <v>143</v>
      </c>
      <c r="T3239" s="9" t="s">
        <v>137</v>
      </c>
      <c r="U3239" s="9" t="str">
        <f>IF(S3239&lt;&gt;"",S3239,IF(T3239&lt;&gt;"",VLOOKUP(T3239,Metadata!$S$2:$T$228,2,FALSE),""))</f>
        <v>Technical Team Leader</v>
      </c>
      <c r="V3239" s="9" t="s">
        <v>162</v>
      </c>
      <c r="W3239" s="9" t="s">
        <v>137</v>
      </c>
      <c r="X3239" s="9" t="s">
        <v>145</v>
      </c>
      <c r="Y3239" s="9" t="s">
        <v>137</v>
      </c>
      <c r="Z3239" s="9" t="s">
        <v>224</v>
      </c>
      <c r="AA3239" s="9" t="s">
        <v>137</v>
      </c>
      <c r="AB3239" s="9" t="s">
        <v>253</v>
      </c>
      <c r="AC3239" s="9"/>
      <c r="AD3239" s="9"/>
      <c r="AE3239" s="9"/>
      <c r="AF3239" s="9" t="s">
        <v>243</v>
      </c>
      <c r="AG3239" s="9"/>
      <c r="AH3239" s="9" t="s">
        <v>176</v>
      </c>
      <c r="AI3239" s="9" t="s">
        <v>230</v>
      </c>
      <c r="AJ3239" s="9"/>
      <c r="AK3239" s="9"/>
      <c r="AL3239" s="9"/>
      <c r="AM3239" s="9"/>
      <c r="AN3239" s="9"/>
      <c r="AO3239" s="9"/>
      <c r="AP3239" s="9"/>
      <c r="AQ3239" s="9" t="s">
        <v>380</v>
      </c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 t="s">
        <v>934</v>
      </c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 t="s">
        <v>150</v>
      </c>
      <c r="BZ3239" s="9" t="s">
        <v>137</v>
      </c>
      <c r="CA3239" s="10"/>
      <c r="CB3239" s="10" t="str">
        <f t="shared" si="5"/>
        <v/>
      </c>
      <c r="CC3239" s="10"/>
      <c r="CD3239" s="9" t="str">
        <f t="shared" si="2"/>
        <v/>
      </c>
      <c r="CE3239" s="9" t="s">
        <v>151</v>
      </c>
      <c r="CF3239" s="9" t="s">
        <v>337</v>
      </c>
      <c r="CG3239" s="9">
        <f>IF(CF3239="","",VLOOKUP(CF3239,Metadata!$D$2:$H$20,2,FALSE))</f>
        <v>67500</v>
      </c>
      <c r="CH3239" s="9">
        <f>IF(CF3239="","",VLOOKUP(CF3239,Metadata!$D$2:$H$20,4,FALSE))</f>
        <v>65000</v>
      </c>
      <c r="CI3239" s="9">
        <f>IF(CF3239="","",VLOOKUP(CF3239,Metadata!$D$2:$H$20,5,FALSE))</f>
        <v>70000</v>
      </c>
      <c r="CJ3239" s="9">
        <f t="shared" si="3"/>
        <v>67500</v>
      </c>
      <c r="CK3239" s="9" t="s">
        <v>189</v>
      </c>
      <c r="CL3239" s="10">
        <v>2</v>
      </c>
      <c r="CM3239" s="10">
        <v>2</v>
      </c>
      <c r="CN3239" s="10">
        <v>7</v>
      </c>
      <c r="CO3239" s="10">
        <v>6</v>
      </c>
      <c r="CP3239" s="10">
        <v>4</v>
      </c>
      <c r="CQ3239" s="10">
        <v>6</v>
      </c>
      <c r="CR3239" s="10">
        <v>6</v>
      </c>
      <c r="CS3239" s="10">
        <v>5</v>
      </c>
      <c r="CT3239" s="10">
        <v>7</v>
      </c>
      <c r="CU3239" s="10">
        <v>7</v>
      </c>
      <c r="CV3239" s="10">
        <v>4</v>
      </c>
      <c r="CW3239" s="10">
        <v>2</v>
      </c>
      <c r="CX3239" s="10">
        <v>7</v>
      </c>
      <c r="CY3239" s="10">
        <v>1</v>
      </c>
      <c r="CZ3239" s="10">
        <v>6</v>
      </c>
      <c r="DA3239" s="10">
        <v>2</v>
      </c>
      <c r="DB3239" s="10">
        <v>2</v>
      </c>
      <c r="DC3239" s="10">
        <v>7</v>
      </c>
      <c r="DD3239" s="10">
        <v>1</v>
      </c>
      <c r="DE3239" s="10">
        <v>7</v>
      </c>
      <c r="DF3239" s="10">
        <v>6</v>
      </c>
      <c r="DG3239" s="10">
        <v>6</v>
      </c>
      <c r="DH3239" s="10">
        <v>2</v>
      </c>
      <c r="DI3239" s="10">
        <v>7</v>
      </c>
      <c r="DJ3239" s="10">
        <v>2</v>
      </c>
      <c r="DK3239" s="10">
        <v>7</v>
      </c>
      <c r="DL3239" s="10">
        <v>7</v>
      </c>
      <c r="DM3239" s="9" t="s">
        <v>154</v>
      </c>
      <c r="DN3239" s="10">
        <v>1975</v>
      </c>
      <c r="DO3239" s="9">
        <f t="shared" si="10"/>
        <v>46</v>
      </c>
      <c r="DP3239" s="9" t="s">
        <v>155</v>
      </c>
      <c r="DQ3239" s="9" t="s">
        <v>156</v>
      </c>
      <c r="DR3239" s="9" t="s">
        <v>157</v>
      </c>
      <c r="DS3239" s="9" t="s">
        <v>137</v>
      </c>
      <c r="DT3239" s="9" t="s">
        <v>930</v>
      </c>
      <c r="DU3239" s="9" t="s">
        <v>158</v>
      </c>
      <c r="DV3239" s="9" t="str">
        <f>VLOOKUP(DU3239,Metadata!$B$2:$C$7,2,FALSE)</f>
        <v>6+ years</v>
      </c>
    </row>
    <row r="3240" spans="1:126">
      <c r="A3240" s="13">
        <v>3239</v>
      </c>
      <c r="B3240" s="9" t="s">
        <v>135</v>
      </c>
      <c r="C3240" s="9" t="str">
        <f>VLOOKUP(B3240,Metadata!$M$2:$N$6,2,FALSE)</f>
        <v>Permanent Employee</v>
      </c>
      <c r="D3240" s="9" t="s">
        <v>159</v>
      </c>
      <c r="E3240" s="9" t="s">
        <v>137</v>
      </c>
      <c r="F3240" s="9" t="s">
        <v>138</v>
      </c>
      <c r="G3240" s="9" t="s">
        <v>160</v>
      </c>
      <c r="H3240" s="9" t="str">
        <f>IF(G3240="","",VLOOKUP(G3240,Metadata!$J$2:$K$22,2,FALSE))</f>
        <v>Centre</v>
      </c>
      <c r="I3240" s="9" t="s">
        <v>138</v>
      </c>
      <c r="J3240" s="9" t="str">
        <f>IF(I3240="","",VLOOKUP(I3240,Metadata!$P$2:$Q$43,2,FALSE))</f>
        <v>Europe</v>
      </c>
      <c r="K3240" s="9" t="str">
        <f t="shared" si="0"/>
        <v>Portugal</v>
      </c>
      <c r="L3240" s="9" t="s">
        <v>160</v>
      </c>
      <c r="M3240" s="9" t="str">
        <f>IF(L3240="","",VLOOKUP(L3240,Metadata!$J$2:$K$22,2,FALSE))</f>
        <v>Centre</v>
      </c>
      <c r="N3240" s="9" t="s">
        <v>141</v>
      </c>
      <c r="O3240" s="9" t="s">
        <v>137</v>
      </c>
      <c r="P3240" s="9" t="s">
        <v>142</v>
      </c>
      <c r="Q3240" s="10" t="str">
        <f t="shared" si="1"/>
        <v>Full Office Job</v>
      </c>
      <c r="R3240" s="10">
        <v>6</v>
      </c>
      <c r="S3240" s="9" t="s">
        <v>161</v>
      </c>
      <c r="T3240" s="9" t="s">
        <v>137</v>
      </c>
      <c r="U3240" s="9" t="str">
        <f>IF(S3240&lt;&gt;"",S3240,IF(T3240&lt;&gt;"",VLOOKUP(T3240,Metadata!$S$2:$T$228,2,FALSE),""))</f>
        <v>Full-Stack Developer</v>
      </c>
      <c r="V3240" s="9" t="s">
        <v>304</v>
      </c>
      <c r="W3240" s="9" t="s">
        <v>137</v>
      </c>
      <c r="X3240" s="9" t="s">
        <v>269</v>
      </c>
      <c r="Y3240" s="9" t="s">
        <v>137</v>
      </c>
      <c r="Z3240" s="9" t="s">
        <v>184</v>
      </c>
      <c r="AA3240" s="9" t="s">
        <v>165</v>
      </c>
      <c r="AB3240" s="9" t="s">
        <v>137</v>
      </c>
      <c r="AC3240" s="9" t="s">
        <v>147</v>
      </c>
      <c r="AD3240" s="9"/>
      <c r="AE3240" s="9" t="s">
        <v>194</v>
      </c>
      <c r="AF3240" s="9"/>
      <c r="AG3240" s="9" t="s">
        <v>166</v>
      </c>
      <c r="AH3240" s="9" t="s">
        <v>176</v>
      </c>
      <c r="AI3240" s="9"/>
      <c r="AJ3240" s="9" t="s">
        <v>185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 t="s">
        <v>178</v>
      </c>
      <c r="BB3240" s="9"/>
      <c r="BC3240" s="9"/>
      <c r="BD3240" s="9"/>
      <c r="BE3240" s="9"/>
      <c r="BF3240" s="9"/>
      <c r="BG3240" s="9"/>
      <c r="BH3240" s="9"/>
      <c r="BI3240" s="9"/>
      <c r="BJ3240" s="9" t="s">
        <v>167</v>
      </c>
      <c r="BK3240" s="9" t="s">
        <v>198</v>
      </c>
      <c r="BL3240" s="9" t="s">
        <v>199</v>
      </c>
      <c r="BM3240" s="9"/>
      <c r="BN3240" s="9"/>
      <c r="BO3240" s="9"/>
      <c r="BP3240" s="9" t="s">
        <v>179</v>
      </c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10"/>
      <c r="CB3240" s="10" t="str">
        <f t="shared" si="5"/>
        <v/>
      </c>
      <c r="CC3240" s="10"/>
      <c r="CD3240" s="9" t="str">
        <f t="shared" si="2"/>
        <v/>
      </c>
      <c r="CE3240" s="9" t="s">
        <v>168</v>
      </c>
      <c r="CF3240" s="9" t="s">
        <v>169</v>
      </c>
      <c r="CG3240" s="9">
        <f>IF(CF3240="","",VLOOKUP(CF3240,Metadata!$D$2:$H$20,2,FALSE))</f>
        <v>12500</v>
      </c>
      <c r="CH3240" s="9">
        <f>IF(CF3240="","",VLOOKUP(CF3240,Metadata!$D$2:$H$20,4,FALSE))</f>
        <v>0</v>
      </c>
      <c r="CI3240" s="9">
        <f>IF(CF3240="","",VLOOKUP(CF3240,Metadata!$D$2:$H$20,5,FALSE))</f>
        <v>15000</v>
      </c>
      <c r="CJ3240" s="9">
        <f t="shared" si="3"/>
        <v>12500</v>
      </c>
      <c r="CK3240" s="9" t="s">
        <v>153</v>
      </c>
      <c r="CL3240" s="10">
        <v>1</v>
      </c>
      <c r="CM3240" s="10">
        <v>3</v>
      </c>
      <c r="CN3240" s="10">
        <v>7</v>
      </c>
      <c r="CO3240" s="10">
        <v>7</v>
      </c>
      <c r="CP3240" s="10">
        <v>7</v>
      </c>
      <c r="CQ3240" s="10">
        <v>7</v>
      </c>
      <c r="CR3240" s="10">
        <v>5</v>
      </c>
      <c r="CS3240" s="10">
        <v>5</v>
      </c>
      <c r="CT3240" s="10">
        <v>5</v>
      </c>
      <c r="CU3240" s="10">
        <v>7</v>
      </c>
      <c r="CV3240" s="10">
        <v>7</v>
      </c>
      <c r="CW3240" s="10">
        <v>5</v>
      </c>
      <c r="CX3240" s="10">
        <v>7</v>
      </c>
      <c r="CY3240" s="10">
        <v>7</v>
      </c>
      <c r="CZ3240" s="10">
        <v>7</v>
      </c>
      <c r="DA3240" s="10">
        <v>7</v>
      </c>
      <c r="DB3240" s="10">
        <v>3</v>
      </c>
      <c r="DC3240" s="10">
        <v>5</v>
      </c>
      <c r="DD3240" s="10">
        <v>3</v>
      </c>
      <c r="DE3240" s="10">
        <v>7</v>
      </c>
      <c r="DF3240" s="10">
        <v>5</v>
      </c>
      <c r="DG3240" s="10">
        <v>7</v>
      </c>
      <c r="DH3240" s="10">
        <v>5</v>
      </c>
      <c r="DI3240" s="10">
        <v>5</v>
      </c>
      <c r="DJ3240" s="10">
        <v>3</v>
      </c>
      <c r="DK3240" s="10">
        <v>7</v>
      </c>
      <c r="DL3240" s="10">
        <v>3</v>
      </c>
      <c r="DM3240" s="9" t="s">
        <v>154</v>
      </c>
      <c r="DN3240" s="10">
        <v>1998</v>
      </c>
      <c r="DO3240" s="9">
        <f t="shared" si="10"/>
        <v>23</v>
      </c>
      <c r="DP3240" s="9" t="s">
        <v>155</v>
      </c>
      <c r="DQ3240" s="9" t="s">
        <v>156</v>
      </c>
      <c r="DR3240" s="9" t="s">
        <v>157</v>
      </c>
      <c r="DS3240" s="9" t="s">
        <v>137</v>
      </c>
      <c r="DT3240" s="9" t="s">
        <v>930</v>
      </c>
      <c r="DU3240" s="9" t="s">
        <v>223</v>
      </c>
      <c r="DV3240" s="9" t="str">
        <f>VLOOKUP(DU3240,Metadata!$B$2:$C$7,2,FALSE)</f>
        <v>3 - 6 years</v>
      </c>
    </row>
    <row r="3241" spans="1:126">
      <c r="A3241" s="13">
        <v>3240</v>
      </c>
      <c r="B3241" s="9" t="s">
        <v>135</v>
      </c>
      <c r="C3241" s="9" t="str">
        <f>VLOOKUP(B3241,Metadata!$M$2:$N$6,2,FALSE)</f>
        <v>Permanent Employee</v>
      </c>
      <c r="D3241" s="9" t="s">
        <v>159</v>
      </c>
      <c r="E3241" s="9" t="s">
        <v>137</v>
      </c>
      <c r="F3241" s="9" t="s">
        <v>138</v>
      </c>
      <c r="G3241" s="9" t="s">
        <v>139</v>
      </c>
      <c r="H3241" s="9" t="str">
        <f>IF(G3241="","",VLOOKUP(G3241,Metadata!$J$2:$K$22,2,FALSE))</f>
        <v>Centre</v>
      </c>
      <c r="I3241" s="9" t="s">
        <v>138</v>
      </c>
      <c r="J3241" s="9" t="str">
        <f>IF(I3241="","",VLOOKUP(I3241,Metadata!$P$2:$Q$43,2,FALSE))</f>
        <v>Europe</v>
      </c>
      <c r="K3241" s="9" t="str">
        <f t="shared" si="0"/>
        <v>Portugal</v>
      </c>
      <c r="L3241" s="9" t="s">
        <v>172</v>
      </c>
      <c r="M3241" s="9" t="str">
        <f>IF(L3241="","",VLOOKUP(L3241,Metadata!$J$2:$K$22,2,FALSE))</f>
        <v>Porto Metropolitan Area</v>
      </c>
      <c r="N3241" s="9" t="s">
        <v>214</v>
      </c>
      <c r="O3241" s="9" t="s">
        <v>136</v>
      </c>
      <c r="P3241" s="9" t="s">
        <v>142</v>
      </c>
      <c r="Q3241" s="10" t="str">
        <f t="shared" si="1"/>
        <v>Full Office Job</v>
      </c>
      <c r="R3241" s="10">
        <v>5</v>
      </c>
      <c r="S3241" s="9" t="s">
        <v>161</v>
      </c>
      <c r="T3241" s="9" t="s">
        <v>137</v>
      </c>
      <c r="U3241" s="9" t="str">
        <f>IF(S3241&lt;&gt;"",S3241,IF(T3241&lt;&gt;"",VLOOKUP(T3241,Metadata!$S$2:$T$228,2,FALSE),""))</f>
        <v>Full-Stack Developer</v>
      </c>
      <c r="V3241" s="9" t="s">
        <v>251</v>
      </c>
      <c r="W3241" s="9" t="s">
        <v>137</v>
      </c>
      <c r="X3241" s="9" t="s">
        <v>163</v>
      </c>
      <c r="Y3241" s="9" t="s">
        <v>137</v>
      </c>
      <c r="Z3241" s="9" t="s">
        <v>184</v>
      </c>
      <c r="AA3241" s="9" t="s">
        <v>137</v>
      </c>
      <c r="AB3241" s="9" t="s">
        <v>137</v>
      </c>
      <c r="AC3241" s="9"/>
      <c r="AD3241" s="9"/>
      <c r="AE3241" s="9" t="s">
        <v>194</v>
      </c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 t="s">
        <v>178</v>
      </c>
      <c r="BB3241" s="9"/>
      <c r="BC3241" s="9"/>
      <c r="BD3241" s="9"/>
      <c r="BE3241" s="9"/>
      <c r="BF3241" s="9"/>
      <c r="BG3241" s="9"/>
      <c r="BH3241" s="9"/>
      <c r="BI3241" s="9"/>
      <c r="BJ3241" s="9" t="s">
        <v>167</v>
      </c>
      <c r="BK3241" s="9" t="s">
        <v>198</v>
      </c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10"/>
      <c r="CB3241" s="10" t="str">
        <f t="shared" si="5"/>
        <v/>
      </c>
      <c r="CC3241" s="10"/>
      <c r="CD3241" s="9" t="str">
        <f t="shared" si="2"/>
        <v/>
      </c>
      <c r="CE3241" s="9" t="s">
        <v>168</v>
      </c>
      <c r="CF3241" s="9" t="s">
        <v>225</v>
      </c>
      <c r="CG3241" s="9">
        <f>IF(CF3241="","",VLOOKUP(CF3241,Metadata!$D$2:$H$20,2,FALSE))</f>
        <v>22500</v>
      </c>
      <c r="CH3241" s="9">
        <f>IF(CF3241="","",VLOOKUP(CF3241,Metadata!$D$2:$H$20,4,FALSE))</f>
        <v>20000</v>
      </c>
      <c r="CI3241" s="9">
        <f>IF(CF3241="","",VLOOKUP(CF3241,Metadata!$D$2:$H$20,5,FALSE))</f>
        <v>25000</v>
      </c>
      <c r="CJ3241" s="9">
        <f t="shared" si="3"/>
        <v>22500</v>
      </c>
      <c r="CK3241" s="9" t="s">
        <v>189</v>
      </c>
      <c r="CL3241" s="10">
        <v>5</v>
      </c>
      <c r="CM3241" s="10">
        <v>3</v>
      </c>
      <c r="CN3241" s="10">
        <v>6</v>
      </c>
      <c r="CO3241" s="10">
        <v>5</v>
      </c>
      <c r="CP3241" s="10">
        <v>6</v>
      </c>
      <c r="CQ3241" s="10">
        <v>5</v>
      </c>
      <c r="CR3241" s="10">
        <v>5</v>
      </c>
      <c r="CS3241" s="10">
        <v>6</v>
      </c>
      <c r="CT3241" s="10">
        <v>7</v>
      </c>
      <c r="CU3241" s="10">
        <v>6</v>
      </c>
      <c r="CV3241" s="10">
        <v>7</v>
      </c>
      <c r="CW3241" s="10">
        <v>5</v>
      </c>
      <c r="CX3241" s="10">
        <v>6</v>
      </c>
      <c r="CY3241" s="10">
        <v>5</v>
      </c>
      <c r="CZ3241" s="10">
        <v>6</v>
      </c>
      <c r="DA3241" s="10">
        <v>5</v>
      </c>
      <c r="DB3241" s="10">
        <v>6</v>
      </c>
      <c r="DC3241" s="10">
        <v>5</v>
      </c>
      <c r="DD3241" s="10">
        <v>6</v>
      </c>
      <c r="DE3241" s="10">
        <v>6</v>
      </c>
      <c r="DF3241" s="10">
        <v>5</v>
      </c>
      <c r="DG3241" s="10">
        <v>7</v>
      </c>
      <c r="DH3241" s="10">
        <v>6</v>
      </c>
      <c r="DI3241" s="10">
        <v>7</v>
      </c>
      <c r="DJ3241" s="10">
        <v>6</v>
      </c>
      <c r="DK3241" s="10">
        <v>7</v>
      </c>
      <c r="DL3241" s="10">
        <v>7</v>
      </c>
      <c r="DM3241" s="9" t="s">
        <v>154</v>
      </c>
      <c r="DN3241" s="10">
        <v>1992</v>
      </c>
      <c r="DO3241" s="9">
        <f t="shared" si="10"/>
        <v>29</v>
      </c>
      <c r="DP3241" s="9" t="s">
        <v>155</v>
      </c>
      <c r="DQ3241" s="9" t="s">
        <v>202</v>
      </c>
      <c r="DR3241" s="9" t="s">
        <v>157</v>
      </c>
      <c r="DS3241" s="9" t="s">
        <v>137</v>
      </c>
      <c r="DT3241" s="9" t="s">
        <v>930</v>
      </c>
      <c r="DU3241" s="9" t="s">
        <v>168</v>
      </c>
      <c r="DV3241" s="9" t="str">
        <f>VLOOKUP(DU3241,Metadata!$B$2:$C$7,2,FALSE)</f>
        <v>0 - 3 years</v>
      </c>
    </row>
    <row r="3242" spans="1:126">
      <c r="A3242" s="13">
        <v>3241</v>
      </c>
      <c r="B3242" s="9" t="s">
        <v>135</v>
      </c>
      <c r="C3242" s="9" t="str">
        <f>VLOOKUP(B3242,Metadata!$M$2:$N$6,2,FALSE)</f>
        <v>Permanent Employee</v>
      </c>
      <c r="D3242" s="9" t="s">
        <v>159</v>
      </c>
      <c r="E3242" s="9" t="s">
        <v>137</v>
      </c>
      <c r="F3242" s="9" t="s">
        <v>138</v>
      </c>
      <c r="G3242" s="9" t="s">
        <v>140</v>
      </c>
      <c r="H3242" s="9" t="str">
        <f>IF(G3242="","",VLOOKUP(G3242,Metadata!$J$2:$K$22,2,FALSE))</f>
        <v>Lisbon Metropolitan Area</v>
      </c>
      <c r="I3242" s="9" t="s">
        <v>138</v>
      </c>
      <c r="J3242" s="9" t="str">
        <f>IF(I3242="","",VLOOKUP(I3242,Metadata!$P$2:$Q$43,2,FALSE))</f>
        <v>Europe</v>
      </c>
      <c r="K3242" s="9" t="str">
        <f t="shared" si="0"/>
        <v>Portugal</v>
      </c>
      <c r="L3242" s="9" t="s">
        <v>140</v>
      </c>
      <c r="M3242" s="9" t="str">
        <f>IF(L3242="","",VLOOKUP(L3242,Metadata!$J$2:$K$22,2,FALSE))</f>
        <v>Lisbon Metropolitan Area</v>
      </c>
      <c r="N3242" s="9" t="s">
        <v>141</v>
      </c>
      <c r="O3242" s="9" t="s">
        <v>137</v>
      </c>
      <c r="P3242" s="9" t="s">
        <v>142</v>
      </c>
      <c r="Q3242" s="10" t="str">
        <f t="shared" si="1"/>
        <v>Full Office Job</v>
      </c>
      <c r="R3242" s="10">
        <v>6</v>
      </c>
      <c r="S3242" s="9" t="s">
        <v>161</v>
      </c>
      <c r="T3242" s="9" t="s">
        <v>137</v>
      </c>
      <c r="U3242" s="9" t="str">
        <f>IF(S3242&lt;&gt;"",S3242,IF(T3242&lt;&gt;"",VLOOKUP(T3242,Metadata!$S$2:$T$228,2,FALSE),""))</f>
        <v>Full-Stack Developer</v>
      </c>
      <c r="V3242" s="9" t="s">
        <v>144</v>
      </c>
      <c r="W3242" s="9" t="s">
        <v>137</v>
      </c>
      <c r="X3242" s="9" t="s">
        <v>145</v>
      </c>
      <c r="Y3242" s="9" t="s">
        <v>137</v>
      </c>
      <c r="Z3242" s="9" t="s">
        <v>146</v>
      </c>
      <c r="AA3242" s="9" t="s">
        <v>165</v>
      </c>
      <c r="AB3242" s="9" t="s">
        <v>137</v>
      </c>
      <c r="AC3242" s="9"/>
      <c r="AD3242" s="9" t="s">
        <v>148</v>
      </c>
      <c r="AE3242" s="9"/>
      <c r="AF3242" s="9"/>
      <c r="AG3242" s="9"/>
      <c r="AH3242" s="9"/>
      <c r="AI3242" s="9"/>
      <c r="AJ3242" s="9" t="s">
        <v>185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199</v>
      </c>
      <c r="BM3242" s="9"/>
      <c r="BN3242" s="9"/>
      <c r="BO3242" s="9"/>
      <c r="BP3242" s="9"/>
      <c r="BQ3242" s="9" t="s">
        <v>219</v>
      </c>
      <c r="BR3242" s="9"/>
      <c r="BS3242" s="9"/>
      <c r="BT3242" s="9"/>
      <c r="BU3242" s="9"/>
      <c r="BV3242" s="9"/>
      <c r="BW3242" s="9"/>
      <c r="BX3242" s="9"/>
      <c r="BY3242" s="9"/>
      <c r="BZ3242" s="9"/>
      <c r="CA3242" s="10"/>
      <c r="CB3242" s="10" t="str">
        <f t="shared" si="5"/>
        <v/>
      </c>
      <c r="CC3242" s="10"/>
      <c r="CD3242" s="9" t="str">
        <f t="shared" si="2"/>
        <v/>
      </c>
      <c r="CE3242" s="9" t="s">
        <v>151</v>
      </c>
      <c r="CF3242" s="9" t="s">
        <v>245</v>
      </c>
      <c r="CG3242" s="9">
        <f>IF(CF3242="","",VLOOKUP(CF3242,Metadata!$D$2:$H$20,2,FALSE))</f>
        <v>42500</v>
      </c>
      <c r="CH3242" s="9">
        <f>IF(CF3242="","",VLOOKUP(CF3242,Metadata!$D$2:$H$20,4,FALSE))</f>
        <v>40000</v>
      </c>
      <c r="CI3242" s="9">
        <f>IF(CF3242="","",VLOOKUP(CF3242,Metadata!$D$2:$H$20,5,FALSE))</f>
        <v>45000</v>
      </c>
      <c r="CJ3242" s="9">
        <f t="shared" si="3"/>
        <v>42500</v>
      </c>
      <c r="CK3242" s="9" t="s">
        <v>221</v>
      </c>
      <c r="CL3242" s="10">
        <v>5</v>
      </c>
      <c r="CM3242" s="10">
        <v>2</v>
      </c>
      <c r="CN3242" s="10">
        <v>6</v>
      </c>
      <c r="CO3242" s="10">
        <v>5</v>
      </c>
      <c r="CP3242" s="10">
        <v>6</v>
      </c>
      <c r="CQ3242" s="10">
        <v>6</v>
      </c>
      <c r="CR3242" s="10">
        <v>6</v>
      </c>
      <c r="CS3242" s="10">
        <v>6</v>
      </c>
      <c r="CT3242" s="10">
        <v>5</v>
      </c>
      <c r="CU3242" s="10">
        <v>6</v>
      </c>
      <c r="CV3242" s="10">
        <v>5</v>
      </c>
      <c r="CW3242" s="10">
        <v>5</v>
      </c>
      <c r="CX3242" s="10">
        <v>6</v>
      </c>
      <c r="CY3242" s="10">
        <v>6</v>
      </c>
      <c r="CZ3242" s="10">
        <v>6</v>
      </c>
      <c r="DA3242" s="10">
        <v>4</v>
      </c>
      <c r="DB3242" s="10">
        <v>5</v>
      </c>
      <c r="DC3242" s="10">
        <v>5</v>
      </c>
      <c r="DD3242" s="10">
        <v>5</v>
      </c>
      <c r="DE3242" s="10">
        <v>4</v>
      </c>
      <c r="DF3242" s="10">
        <v>6</v>
      </c>
      <c r="DG3242" s="10">
        <v>4</v>
      </c>
      <c r="DH3242" s="10">
        <v>4</v>
      </c>
      <c r="DI3242" s="10">
        <v>6</v>
      </c>
      <c r="DJ3242" s="10">
        <v>3</v>
      </c>
      <c r="DK3242" s="10">
        <v>4</v>
      </c>
      <c r="DL3242" s="10">
        <v>5</v>
      </c>
      <c r="DM3242" s="9" t="s">
        <v>154</v>
      </c>
      <c r="DN3242" s="10">
        <v>1990</v>
      </c>
      <c r="DO3242" s="9">
        <f t="shared" si="10"/>
        <v>31</v>
      </c>
      <c r="DP3242" s="9" t="s">
        <v>155</v>
      </c>
      <c r="DQ3242" s="9" t="s">
        <v>202</v>
      </c>
      <c r="DR3242" s="9" t="s">
        <v>170</v>
      </c>
      <c r="DS3242" s="9" t="s">
        <v>137</v>
      </c>
      <c r="DT3242" s="9" t="s">
        <v>930</v>
      </c>
      <c r="DU3242" s="9" t="s">
        <v>223</v>
      </c>
      <c r="DV3242" s="9" t="str">
        <f>VLOOKUP(DU3242,Metadata!$B$2:$C$7,2,FALSE)</f>
        <v>3 - 6 years</v>
      </c>
    </row>
    <row r="3243" spans="1:126">
      <c r="A3243" s="13">
        <v>3242</v>
      </c>
      <c r="B3243" s="9" t="s">
        <v>135</v>
      </c>
      <c r="C3243" s="9" t="str">
        <f>VLOOKUP(B3243,Metadata!$M$2:$N$6,2,FALSE)</f>
        <v>Permanent Employee</v>
      </c>
      <c r="D3243" s="9" t="s">
        <v>159</v>
      </c>
      <c r="E3243" s="9" t="s">
        <v>137</v>
      </c>
      <c r="F3243" s="9" t="s">
        <v>138</v>
      </c>
      <c r="G3243" s="9" t="s">
        <v>172</v>
      </c>
      <c r="H3243" s="9" t="str">
        <f>IF(G3243="","",VLOOKUP(G3243,Metadata!$J$2:$K$22,2,FALSE))</f>
        <v>Porto Metropolitan Area</v>
      </c>
      <c r="I3243" s="9" t="s">
        <v>138</v>
      </c>
      <c r="J3243" s="9" t="str">
        <f>IF(I3243="","",VLOOKUP(I3243,Metadata!$P$2:$Q$43,2,FALSE))</f>
        <v>Europe</v>
      </c>
      <c r="K3243" s="9" t="str">
        <f t="shared" si="0"/>
        <v>Portugal</v>
      </c>
      <c r="L3243" s="9" t="s">
        <v>140</v>
      </c>
      <c r="M3243" s="9" t="str">
        <f>IF(L3243="","",VLOOKUP(L3243,Metadata!$J$2:$K$22,2,FALSE))</f>
        <v>Lisbon Metropolitan Area</v>
      </c>
      <c r="N3243" s="9" t="s">
        <v>141</v>
      </c>
      <c r="O3243" s="9" t="s">
        <v>137</v>
      </c>
      <c r="P3243" s="9" t="s">
        <v>142</v>
      </c>
      <c r="Q3243" s="10" t="str">
        <f t="shared" si="1"/>
        <v>Full Office Job</v>
      </c>
      <c r="R3243" s="10">
        <v>4</v>
      </c>
      <c r="S3243" s="9" t="s">
        <v>398</v>
      </c>
      <c r="T3243" s="9" t="s">
        <v>137</v>
      </c>
      <c r="U3243" s="9" t="str">
        <f>IF(S3243&lt;&gt;"",S3243,IF(T3243&lt;&gt;"",VLOOKUP(T3243,Metadata!$S$2:$T$228,2,FALSE),""))</f>
        <v>SysAdmin Engineer</v>
      </c>
      <c r="V3243" s="9" t="s">
        <v>268</v>
      </c>
      <c r="W3243" s="9" t="s">
        <v>137</v>
      </c>
      <c r="X3243" s="9" t="s">
        <v>145</v>
      </c>
      <c r="Y3243" s="9" t="s">
        <v>137</v>
      </c>
      <c r="Z3243" s="9" t="s">
        <v>218</v>
      </c>
      <c r="AA3243" s="9" t="s">
        <v>137</v>
      </c>
      <c r="AB3243" s="9" t="s">
        <v>253</v>
      </c>
      <c r="AC3243" s="9"/>
      <c r="AD3243" s="9"/>
      <c r="AE3243" s="9"/>
      <c r="AF3243" s="9" t="s">
        <v>243</v>
      </c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 t="s">
        <v>324</v>
      </c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 t="s">
        <v>257</v>
      </c>
      <c r="BP3243" s="9"/>
      <c r="BQ3243" s="9"/>
      <c r="BR3243" s="9"/>
      <c r="BS3243" s="9"/>
      <c r="BT3243" s="9"/>
      <c r="BU3243" s="9" t="s">
        <v>258</v>
      </c>
      <c r="BV3243" s="9"/>
      <c r="BW3243" s="9"/>
      <c r="BX3243" s="9"/>
      <c r="BY3243" s="9"/>
      <c r="BZ3243" s="9"/>
      <c r="CA3243" s="10"/>
      <c r="CB3243" s="10" t="str">
        <f t="shared" si="5"/>
        <v/>
      </c>
      <c r="CC3243" s="10"/>
      <c r="CD3243" s="9" t="str">
        <f t="shared" si="2"/>
        <v/>
      </c>
      <c r="CE3243" s="9" t="s">
        <v>151</v>
      </c>
      <c r="CF3243" s="9" t="s">
        <v>245</v>
      </c>
      <c r="CG3243" s="9">
        <f>IF(CF3243="","",VLOOKUP(CF3243,Metadata!$D$2:$H$20,2,FALSE))</f>
        <v>42500</v>
      </c>
      <c r="CH3243" s="9">
        <f>IF(CF3243="","",VLOOKUP(CF3243,Metadata!$D$2:$H$20,4,FALSE))</f>
        <v>40000</v>
      </c>
      <c r="CI3243" s="9">
        <f>IF(CF3243="","",VLOOKUP(CF3243,Metadata!$D$2:$H$20,5,FALSE))</f>
        <v>45000</v>
      </c>
      <c r="CJ3243" s="9">
        <f t="shared" si="3"/>
        <v>42500</v>
      </c>
      <c r="CK3243" s="9" t="s">
        <v>153</v>
      </c>
      <c r="CL3243" s="10">
        <v>3</v>
      </c>
      <c r="CM3243" s="10">
        <v>2</v>
      </c>
      <c r="CN3243" s="10">
        <v>6</v>
      </c>
      <c r="CO3243" s="10">
        <v>6</v>
      </c>
      <c r="CP3243" s="10">
        <v>7</v>
      </c>
      <c r="CQ3243" s="10">
        <v>5</v>
      </c>
      <c r="CR3243" s="10">
        <v>4</v>
      </c>
      <c r="CS3243" s="10">
        <v>5</v>
      </c>
      <c r="CT3243" s="10">
        <v>6</v>
      </c>
      <c r="CU3243" s="10">
        <v>5</v>
      </c>
      <c r="CV3243" s="10">
        <v>4</v>
      </c>
      <c r="CW3243" s="10">
        <v>5</v>
      </c>
      <c r="CX3243" s="10">
        <v>7</v>
      </c>
      <c r="CY3243" s="10">
        <v>6</v>
      </c>
      <c r="CZ3243" s="10">
        <v>6</v>
      </c>
      <c r="DA3243" s="10">
        <v>4</v>
      </c>
      <c r="DB3243" s="10">
        <v>3</v>
      </c>
      <c r="DC3243" s="10">
        <v>6</v>
      </c>
      <c r="DD3243" s="10">
        <v>3</v>
      </c>
      <c r="DE3243" s="10">
        <v>5</v>
      </c>
      <c r="DF3243" s="10">
        <v>6</v>
      </c>
      <c r="DG3243" s="10">
        <v>2</v>
      </c>
      <c r="DH3243" s="10">
        <v>3</v>
      </c>
      <c r="DI3243" s="10">
        <v>3</v>
      </c>
      <c r="DJ3243" s="10">
        <v>2</v>
      </c>
      <c r="DK3243" s="10">
        <v>6</v>
      </c>
      <c r="DL3243" s="10">
        <v>4</v>
      </c>
      <c r="DM3243" s="9" t="s">
        <v>154</v>
      </c>
      <c r="DN3243" s="10">
        <v>1977</v>
      </c>
      <c r="DO3243" s="9">
        <f t="shared" si="10"/>
        <v>44</v>
      </c>
      <c r="DP3243" s="9" t="s">
        <v>155</v>
      </c>
      <c r="DQ3243" s="9" t="s">
        <v>202</v>
      </c>
      <c r="DR3243" s="9" t="s">
        <v>170</v>
      </c>
      <c r="DS3243" s="9" t="s">
        <v>137</v>
      </c>
      <c r="DT3243" s="9" t="s">
        <v>930</v>
      </c>
      <c r="DU3243" s="9" t="s">
        <v>158</v>
      </c>
      <c r="DV3243" s="9" t="str">
        <f>VLOOKUP(DU3243,Metadata!$B$2:$C$7,2,FALSE)</f>
        <v>6+ years</v>
      </c>
    </row>
    <row r="3244" spans="1:126">
      <c r="A3244" s="13">
        <v>3243</v>
      </c>
      <c r="B3244" s="9" t="s">
        <v>135</v>
      </c>
      <c r="C3244" s="9" t="str">
        <f>VLOOKUP(B3244,Metadata!$M$2:$N$6,2,FALSE)</f>
        <v>Permanent Employee</v>
      </c>
      <c r="D3244" s="9" t="s">
        <v>159</v>
      </c>
      <c r="E3244" s="9" t="s">
        <v>137</v>
      </c>
      <c r="F3244" s="9" t="s">
        <v>138</v>
      </c>
      <c r="G3244" s="9" t="s">
        <v>283</v>
      </c>
      <c r="H3244" s="9" t="str">
        <f>IF(G3244="","",VLOOKUP(G3244,Metadata!$J$2:$K$22,2,FALSE))</f>
        <v>Lisbon Metropolitan Area</v>
      </c>
      <c r="I3244" s="9" t="s">
        <v>138</v>
      </c>
      <c r="J3244" s="9" t="str">
        <f>IF(I3244="","",VLOOKUP(I3244,Metadata!$P$2:$Q$43,2,FALSE))</f>
        <v>Europe</v>
      </c>
      <c r="K3244" s="9" t="str">
        <f t="shared" si="0"/>
        <v>Portugal</v>
      </c>
      <c r="L3244" s="9" t="s">
        <v>140</v>
      </c>
      <c r="M3244" s="9" t="str">
        <f>IF(L3244="","",VLOOKUP(L3244,Metadata!$J$2:$K$22,2,FALSE))</f>
        <v>Lisbon Metropolitan Area</v>
      </c>
      <c r="N3244" s="9" t="s">
        <v>141</v>
      </c>
      <c r="O3244" s="9" t="s">
        <v>137</v>
      </c>
      <c r="P3244" s="9" t="s">
        <v>142</v>
      </c>
      <c r="Q3244" s="10" t="str">
        <f t="shared" si="1"/>
        <v>Full Office Job</v>
      </c>
      <c r="R3244" s="10">
        <v>6</v>
      </c>
      <c r="S3244" s="9" t="s">
        <v>183</v>
      </c>
      <c r="T3244" s="9" t="s">
        <v>137</v>
      </c>
      <c r="U3244" s="9" t="str">
        <f>IF(S3244&lt;&gt;"",S3244,IF(T3244&lt;&gt;"",VLOOKUP(T3244,Metadata!$S$2:$T$228,2,FALSE),""))</f>
        <v>Product Owner/Product Manager</v>
      </c>
      <c r="V3244" s="9" t="s">
        <v>261</v>
      </c>
      <c r="W3244" s="9" t="s">
        <v>137</v>
      </c>
      <c r="X3244" s="9" t="s">
        <v>145</v>
      </c>
      <c r="Y3244" s="9" t="s">
        <v>137</v>
      </c>
      <c r="Z3244" s="9" t="s">
        <v>146</v>
      </c>
      <c r="AA3244" s="9" t="s">
        <v>137</v>
      </c>
      <c r="AB3244" s="9" t="s">
        <v>137</v>
      </c>
      <c r="AC3244" s="9"/>
      <c r="AD3244" s="9"/>
      <c r="AE3244" s="9" t="s">
        <v>194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 t="s">
        <v>150</v>
      </c>
      <c r="BZ3244" s="9" t="s">
        <v>137</v>
      </c>
      <c r="CA3244" s="10"/>
      <c r="CB3244" s="10" t="str">
        <f t="shared" si="5"/>
        <v/>
      </c>
      <c r="CC3244" s="10"/>
      <c r="CD3244" s="9" t="str">
        <f t="shared" si="2"/>
        <v/>
      </c>
      <c r="CE3244" s="9" t="s">
        <v>232</v>
      </c>
      <c r="CF3244" s="9" t="s">
        <v>245</v>
      </c>
      <c r="CG3244" s="9">
        <f>IF(CF3244="","",VLOOKUP(CF3244,Metadata!$D$2:$H$20,2,FALSE))</f>
        <v>42500</v>
      </c>
      <c r="CH3244" s="9">
        <f>IF(CF3244="","",VLOOKUP(CF3244,Metadata!$D$2:$H$20,4,FALSE))</f>
        <v>40000</v>
      </c>
      <c r="CI3244" s="9">
        <f>IF(CF3244="","",VLOOKUP(CF3244,Metadata!$D$2:$H$20,5,FALSE))</f>
        <v>45000</v>
      </c>
      <c r="CJ3244" s="9">
        <f t="shared" si="3"/>
        <v>42500</v>
      </c>
      <c r="CK3244" s="9" t="s">
        <v>189</v>
      </c>
      <c r="CL3244" s="10">
        <v>6</v>
      </c>
      <c r="CM3244" s="10">
        <v>1</v>
      </c>
      <c r="CN3244" s="10">
        <v>7</v>
      </c>
      <c r="CO3244" s="10">
        <v>6</v>
      </c>
      <c r="CP3244" s="10">
        <v>5</v>
      </c>
      <c r="CQ3244" s="10">
        <v>5</v>
      </c>
      <c r="CR3244" s="10">
        <v>7</v>
      </c>
      <c r="CS3244" s="10">
        <v>7</v>
      </c>
      <c r="CT3244" s="10">
        <v>6</v>
      </c>
      <c r="CU3244" s="10">
        <v>3</v>
      </c>
      <c r="CV3244" s="10">
        <v>4</v>
      </c>
      <c r="CW3244" s="10">
        <v>5</v>
      </c>
      <c r="CX3244" s="10">
        <v>6</v>
      </c>
      <c r="CY3244" s="10">
        <v>5</v>
      </c>
      <c r="CZ3244" s="10">
        <v>6</v>
      </c>
      <c r="DA3244" s="10">
        <v>5</v>
      </c>
      <c r="DB3244" s="10">
        <v>2</v>
      </c>
      <c r="DC3244" s="10">
        <v>6</v>
      </c>
      <c r="DD3244" s="10">
        <v>3</v>
      </c>
      <c r="DE3244" s="10">
        <v>6</v>
      </c>
      <c r="DF3244" s="10">
        <v>5</v>
      </c>
      <c r="DG3244" s="10">
        <v>6</v>
      </c>
      <c r="DH3244" s="10">
        <v>6</v>
      </c>
      <c r="DI3244" s="10">
        <v>7</v>
      </c>
      <c r="DJ3244" s="10">
        <v>5</v>
      </c>
      <c r="DK3244" s="10">
        <v>5</v>
      </c>
      <c r="DL3244" s="10">
        <v>5</v>
      </c>
      <c r="DM3244" s="9" t="s">
        <v>154</v>
      </c>
      <c r="DN3244" s="10">
        <v>1986</v>
      </c>
      <c r="DO3244" s="9">
        <f t="shared" si="10"/>
        <v>35</v>
      </c>
      <c r="DP3244" s="9" t="s">
        <v>155</v>
      </c>
      <c r="DQ3244" s="9" t="s">
        <v>210</v>
      </c>
      <c r="DR3244" s="9" t="s">
        <v>170</v>
      </c>
      <c r="DS3244" s="9" t="s">
        <v>137</v>
      </c>
      <c r="DT3244" s="9" t="s">
        <v>930</v>
      </c>
      <c r="DU3244" s="9" t="s">
        <v>158</v>
      </c>
      <c r="DV3244" s="9" t="str">
        <f>VLOOKUP(DU3244,Metadata!$B$2:$C$7,2,FALSE)</f>
        <v>6+ years</v>
      </c>
    </row>
    <row r="3245" spans="1:126">
      <c r="A3245" s="13">
        <v>3244</v>
      </c>
      <c r="B3245" s="9" t="s">
        <v>135</v>
      </c>
      <c r="C3245" s="9" t="str">
        <f>VLOOKUP(B3245,Metadata!$M$2:$N$6,2,FALSE)</f>
        <v>Permanent Employee</v>
      </c>
      <c r="D3245" s="9" t="s">
        <v>159</v>
      </c>
      <c r="E3245" s="9" t="s">
        <v>137</v>
      </c>
      <c r="F3245" s="9" t="s">
        <v>138</v>
      </c>
      <c r="G3245" s="9" t="s">
        <v>172</v>
      </c>
      <c r="H3245" s="9" t="str">
        <f>IF(G3245="","",VLOOKUP(G3245,Metadata!$J$2:$K$22,2,FALSE))</f>
        <v>Porto Metropolitan Area</v>
      </c>
      <c r="I3245" s="9" t="s">
        <v>138</v>
      </c>
      <c r="J3245" s="9" t="str">
        <f>IF(I3245="","",VLOOKUP(I3245,Metadata!$P$2:$Q$43,2,FALSE))</f>
        <v>Europe</v>
      </c>
      <c r="K3245" s="9" t="str">
        <f t="shared" si="0"/>
        <v>Portugal</v>
      </c>
      <c r="L3245" s="9" t="s">
        <v>172</v>
      </c>
      <c r="M3245" s="9" t="str">
        <f>IF(L3245="","",VLOOKUP(L3245,Metadata!$J$2:$K$22,2,FALSE))</f>
        <v>Porto Metropolitan Area</v>
      </c>
      <c r="N3245" s="9" t="s">
        <v>141</v>
      </c>
      <c r="O3245" s="9" t="s">
        <v>137</v>
      </c>
      <c r="P3245" s="9" t="s">
        <v>142</v>
      </c>
      <c r="Q3245" s="10" t="str">
        <f t="shared" si="1"/>
        <v>Full Office Job</v>
      </c>
      <c r="R3245" s="10">
        <v>4</v>
      </c>
      <c r="S3245" s="9" t="s">
        <v>183</v>
      </c>
      <c r="T3245" s="9" t="s">
        <v>137</v>
      </c>
      <c r="U3245" s="9" t="str">
        <f>IF(S3245&lt;&gt;"",S3245,IF(T3245&lt;&gt;"",VLOOKUP(T3245,Metadata!$S$2:$T$228,2,FALSE),""))</f>
        <v>Product Owner/Product Manager</v>
      </c>
      <c r="V3245" s="9" t="s">
        <v>264</v>
      </c>
      <c r="W3245" s="9" t="s">
        <v>137</v>
      </c>
      <c r="X3245" s="9" t="s">
        <v>175</v>
      </c>
      <c r="Y3245" s="9" t="s">
        <v>137</v>
      </c>
      <c r="Z3245" s="9" t="s">
        <v>262</v>
      </c>
      <c r="AA3245" s="9" t="s">
        <v>137</v>
      </c>
      <c r="AB3245" s="9" t="s">
        <v>137</v>
      </c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 t="s">
        <v>324</v>
      </c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199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10"/>
      <c r="CB3245" s="10" t="str">
        <f t="shared" si="5"/>
        <v/>
      </c>
      <c r="CC3245" s="10"/>
      <c r="CD3245" s="9" t="str">
        <f t="shared" si="2"/>
        <v/>
      </c>
      <c r="CE3245" s="9" t="s">
        <v>232</v>
      </c>
      <c r="CF3245" s="9" t="s">
        <v>169</v>
      </c>
      <c r="CG3245" s="9">
        <f>IF(CF3245="","",VLOOKUP(CF3245,Metadata!$D$2:$H$20,2,FALSE))</f>
        <v>12500</v>
      </c>
      <c r="CH3245" s="9">
        <f>IF(CF3245="","",VLOOKUP(CF3245,Metadata!$D$2:$H$20,4,FALSE))</f>
        <v>0</v>
      </c>
      <c r="CI3245" s="9">
        <f>IF(CF3245="","",VLOOKUP(CF3245,Metadata!$D$2:$H$20,5,FALSE))</f>
        <v>15000</v>
      </c>
      <c r="CJ3245" s="9">
        <f t="shared" si="3"/>
        <v>12500</v>
      </c>
      <c r="CK3245" s="9" t="s">
        <v>153</v>
      </c>
      <c r="CL3245" s="10">
        <v>6</v>
      </c>
      <c r="CM3245" s="10">
        <v>1</v>
      </c>
      <c r="CN3245" s="10">
        <v>7</v>
      </c>
      <c r="CO3245" s="10">
        <v>7</v>
      </c>
      <c r="CP3245" s="10">
        <v>7</v>
      </c>
      <c r="CQ3245" s="10">
        <v>7</v>
      </c>
      <c r="CR3245" s="10">
        <v>6</v>
      </c>
      <c r="CS3245" s="10">
        <v>7</v>
      </c>
      <c r="CT3245" s="10">
        <v>7</v>
      </c>
      <c r="CU3245" s="10">
        <v>7</v>
      </c>
      <c r="CV3245" s="10">
        <v>7</v>
      </c>
      <c r="CW3245" s="10">
        <v>7</v>
      </c>
      <c r="CX3245" s="10">
        <v>7</v>
      </c>
      <c r="CY3245" s="10">
        <v>7</v>
      </c>
      <c r="CZ3245" s="10">
        <v>7</v>
      </c>
      <c r="DA3245" s="10">
        <v>7</v>
      </c>
      <c r="DB3245" s="10">
        <v>6</v>
      </c>
      <c r="DC3245" s="10">
        <v>7</v>
      </c>
      <c r="DD3245" s="10">
        <v>4</v>
      </c>
      <c r="DE3245" s="10">
        <v>6</v>
      </c>
      <c r="DF3245" s="10">
        <v>7</v>
      </c>
      <c r="DG3245" s="10">
        <v>7</v>
      </c>
      <c r="DH3245" s="10">
        <v>7</v>
      </c>
      <c r="DI3245" s="10">
        <v>6</v>
      </c>
      <c r="DJ3245" s="10">
        <v>3</v>
      </c>
      <c r="DK3245" s="10">
        <v>6</v>
      </c>
      <c r="DL3245" s="10">
        <v>7</v>
      </c>
      <c r="DM3245" s="9" t="s">
        <v>154</v>
      </c>
      <c r="DN3245" s="10">
        <v>1997</v>
      </c>
      <c r="DO3245" s="9">
        <f t="shared" si="10"/>
        <v>24</v>
      </c>
      <c r="DP3245" s="9" t="s">
        <v>155</v>
      </c>
      <c r="DQ3245" s="9" t="s">
        <v>210</v>
      </c>
      <c r="DR3245" s="9" t="s">
        <v>157</v>
      </c>
      <c r="DS3245" s="9" t="s">
        <v>137</v>
      </c>
      <c r="DT3245" s="9" t="s">
        <v>930</v>
      </c>
      <c r="DU3245" s="9" t="s">
        <v>168</v>
      </c>
      <c r="DV3245" s="9" t="str">
        <f>VLOOKUP(DU3245,Metadata!$B$2:$C$7,2,FALSE)</f>
        <v>0 - 3 years</v>
      </c>
    </row>
    <row r="3246" spans="1:126">
      <c r="A3246" s="13">
        <v>3245</v>
      </c>
      <c r="B3246" s="9" t="s">
        <v>135</v>
      </c>
      <c r="C3246" s="9" t="str">
        <f>VLOOKUP(B3246,Metadata!$M$2:$N$6,2,FALSE)</f>
        <v>Permanent Employee</v>
      </c>
      <c r="D3246" s="9" t="s">
        <v>136</v>
      </c>
      <c r="E3246" s="9" t="s">
        <v>137</v>
      </c>
      <c r="F3246" s="9" t="s">
        <v>138</v>
      </c>
      <c r="G3246" s="9" t="s">
        <v>172</v>
      </c>
      <c r="H3246" s="9" t="str">
        <f>IF(G3246="","",VLOOKUP(G3246,Metadata!$J$2:$K$22,2,FALSE))</f>
        <v>Porto Metropolitan Area</v>
      </c>
      <c r="I3246" s="9" t="s">
        <v>138</v>
      </c>
      <c r="J3246" s="9" t="str">
        <f>IF(I3246="","",VLOOKUP(I3246,Metadata!$P$2:$Q$43,2,FALSE))</f>
        <v>Europe</v>
      </c>
      <c r="K3246" s="9" t="str">
        <f t="shared" si="0"/>
        <v>Portugal</v>
      </c>
      <c r="L3246" s="9" t="s">
        <v>213</v>
      </c>
      <c r="M3246" s="9" t="str">
        <f>IF(L3246="","",VLOOKUP(L3246,Metadata!$J$2:$K$22,2,FALSE))</f>
        <v>Centre</v>
      </c>
      <c r="N3246" s="9" t="s">
        <v>214</v>
      </c>
      <c r="O3246" s="9" t="s">
        <v>259</v>
      </c>
      <c r="P3246" s="9" t="s">
        <v>191</v>
      </c>
      <c r="Q3246" s="10" t="str">
        <f t="shared" si="1"/>
        <v>Remote Job (full or flexible)</v>
      </c>
      <c r="R3246" s="10">
        <v>6</v>
      </c>
      <c r="S3246" s="9" t="s">
        <v>161</v>
      </c>
      <c r="T3246" s="9" t="s">
        <v>137</v>
      </c>
      <c r="U3246" s="9" t="str">
        <f>IF(S3246&lt;&gt;"",S3246,IF(T3246&lt;&gt;"",VLOOKUP(T3246,Metadata!$S$2:$T$228,2,FALSE),""))</f>
        <v>Full-Stack Developer</v>
      </c>
      <c r="V3246" s="9" t="s">
        <v>137</v>
      </c>
      <c r="W3246" s="9" t="s">
        <v>137</v>
      </c>
      <c r="X3246" s="9" t="s">
        <v>175</v>
      </c>
      <c r="Y3246" s="9" t="s">
        <v>137</v>
      </c>
      <c r="Z3246" s="9" t="s">
        <v>164</v>
      </c>
      <c r="AA3246" s="9" t="s">
        <v>165</v>
      </c>
      <c r="AB3246" s="9" t="s">
        <v>137</v>
      </c>
      <c r="AC3246" s="9" t="s">
        <v>147</v>
      </c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199</v>
      </c>
      <c r="BM3246" s="9"/>
      <c r="BN3246" s="9"/>
      <c r="BO3246" s="9"/>
      <c r="BP3246" s="9"/>
      <c r="BQ3246" s="9"/>
      <c r="BR3246" s="9"/>
      <c r="BS3246" s="9" t="s">
        <v>200</v>
      </c>
      <c r="BT3246" s="9"/>
      <c r="BU3246" s="9"/>
      <c r="BV3246" s="9"/>
      <c r="BW3246" s="9"/>
      <c r="BX3246" s="9"/>
      <c r="BY3246" s="9"/>
      <c r="BZ3246" s="9"/>
      <c r="CA3246" s="10"/>
      <c r="CB3246" s="10" t="str">
        <f t="shared" si="5"/>
        <v/>
      </c>
      <c r="CC3246" s="10"/>
      <c r="CD3246" s="9" t="str">
        <f t="shared" si="2"/>
        <v/>
      </c>
      <c r="CE3246" s="9" t="s">
        <v>232</v>
      </c>
      <c r="CF3246" s="9" t="s">
        <v>152</v>
      </c>
      <c r="CG3246" s="9">
        <f>IF(CF3246="","",VLOOKUP(CF3246,Metadata!$D$2:$H$20,2,FALSE))</f>
        <v>32500</v>
      </c>
      <c r="CH3246" s="9">
        <f>IF(CF3246="","",VLOOKUP(CF3246,Metadata!$D$2:$H$20,4,FALSE))</f>
        <v>30000</v>
      </c>
      <c r="CI3246" s="9">
        <f>IF(CF3246="","",VLOOKUP(CF3246,Metadata!$D$2:$H$20,5,FALSE))</f>
        <v>35000</v>
      </c>
      <c r="CJ3246" s="9">
        <f t="shared" si="3"/>
        <v>32500</v>
      </c>
      <c r="CK3246" s="9" t="s">
        <v>201</v>
      </c>
      <c r="CL3246" s="10">
        <v>6</v>
      </c>
      <c r="CM3246" s="10">
        <v>1</v>
      </c>
      <c r="CN3246" s="10">
        <v>7</v>
      </c>
      <c r="CO3246" s="10">
        <v>6</v>
      </c>
      <c r="CP3246" s="10">
        <v>2</v>
      </c>
      <c r="CQ3246" s="10">
        <v>5</v>
      </c>
      <c r="CR3246" s="10">
        <v>6</v>
      </c>
      <c r="CS3246" s="10">
        <v>6</v>
      </c>
      <c r="CT3246" s="10">
        <v>4</v>
      </c>
      <c r="CU3246" s="10">
        <v>5</v>
      </c>
      <c r="CV3246" s="10">
        <v>5</v>
      </c>
      <c r="CW3246" s="10">
        <v>5</v>
      </c>
      <c r="CX3246" s="10">
        <v>5</v>
      </c>
      <c r="CY3246" s="10">
        <v>2</v>
      </c>
      <c r="CZ3246" s="10">
        <v>1</v>
      </c>
      <c r="DA3246" s="10">
        <v>2</v>
      </c>
      <c r="DB3246" s="10">
        <v>2</v>
      </c>
      <c r="DC3246" s="10">
        <v>6</v>
      </c>
      <c r="DD3246" s="10">
        <v>2</v>
      </c>
      <c r="DE3246" s="10">
        <v>3</v>
      </c>
      <c r="DF3246" s="10">
        <v>2</v>
      </c>
      <c r="DG3246" s="10">
        <v>4</v>
      </c>
      <c r="DH3246" s="10">
        <v>1</v>
      </c>
      <c r="DI3246" s="10">
        <v>5</v>
      </c>
      <c r="DJ3246" s="10">
        <v>5</v>
      </c>
      <c r="DK3246" s="10">
        <v>3</v>
      </c>
      <c r="DL3246" s="10">
        <v>2</v>
      </c>
      <c r="DM3246" s="9" t="s">
        <v>154</v>
      </c>
      <c r="DN3246" s="10">
        <v>1992</v>
      </c>
      <c r="DO3246" s="9">
        <f t="shared" si="10"/>
        <v>29</v>
      </c>
      <c r="DP3246" s="9" t="s">
        <v>155</v>
      </c>
      <c r="DQ3246" s="9" t="s">
        <v>202</v>
      </c>
      <c r="DR3246" s="9" t="s">
        <v>170</v>
      </c>
      <c r="DS3246" s="9" t="s">
        <v>137</v>
      </c>
      <c r="DT3246" s="9" t="s">
        <v>930</v>
      </c>
      <c r="DU3246" s="9" t="s">
        <v>168</v>
      </c>
      <c r="DV3246" s="9" t="str">
        <f>VLOOKUP(DU3246,Metadata!$B$2:$C$7,2,FALSE)</f>
        <v>0 - 3 years</v>
      </c>
    </row>
    <row r="3247" spans="1:126">
      <c r="A3247" s="13">
        <v>3246</v>
      </c>
      <c r="B3247" s="9" t="s">
        <v>135</v>
      </c>
      <c r="C3247" s="9" t="str">
        <f>VLOOKUP(B3247,Metadata!$M$2:$N$6,2,FALSE)</f>
        <v>Permanent Employee</v>
      </c>
      <c r="D3247" s="9" t="s">
        <v>159</v>
      </c>
      <c r="E3247" s="9" t="s">
        <v>137</v>
      </c>
      <c r="F3247" s="9" t="s">
        <v>138</v>
      </c>
      <c r="G3247" s="9" t="s">
        <v>140</v>
      </c>
      <c r="H3247" s="9" t="str">
        <f>IF(G3247="","",VLOOKUP(G3247,Metadata!$J$2:$K$22,2,FALSE))</f>
        <v>Lisbon Metropolitan Area</v>
      </c>
      <c r="I3247" s="9" t="s">
        <v>138</v>
      </c>
      <c r="J3247" s="9" t="str">
        <f>IF(I3247="","",VLOOKUP(I3247,Metadata!$P$2:$Q$43,2,FALSE))</f>
        <v>Europe</v>
      </c>
      <c r="K3247" s="9" t="str">
        <f t="shared" si="0"/>
        <v>Portugal</v>
      </c>
      <c r="L3247" s="9" t="s">
        <v>140</v>
      </c>
      <c r="M3247" s="9" t="str">
        <f>IF(L3247="","",VLOOKUP(L3247,Metadata!$J$2:$K$22,2,FALSE))</f>
        <v>Lisbon Metropolitan Area</v>
      </c>
      <c r="N3247" s="9" t="s">
        <v>205</v>
      </c>
      <c r="O3247" s="9" t="s">
        <v>137</v>
      </c>
      <c r="P3247" s="9" t="s">
        <v>137</v>
      </c>
      <c r="Q3247" s="10" t="str">
        <f t="shared" si="1"/>
        <v>Full Office Job</v>
      </c>
      <c r="R3247" s="10">
        <v>5</v>
      </c>
      <c r="S3247" s="9" t="s">
        <v>161</v>
      </c>
      <c r="T3247" s="9" t="s">
        <v>137</v>
      </c>
      <c r="U3247" s="9" t="str">
        <f>IF(S3247&lt;&gt;"",S3247,IF(T3247&lt;&gt;"",VLOOKUP(T3247,Metadata!$S$2:$T$228,2,FALSE),""))</f>
        <v>Full-Stack Developer</v>
      </c>
      <c r="V3247" s="9" t="s">
        <v>279</v>
      </c>
      <c r="W3247" s="9" t="s">
        <v>137</v>
      </c>
      <c r="X3247" s="9" t="s">
        <v>145</v>
      </c>
      <c r="Y3247" s="9" t="s">
        <v>137</v>
      </c>
      <c r="Z3247" s="9" t="s">
        <v>146</v>
      </c>
      <c r="AA3247" s="9" t="s">
        <v>165</v>
      </c>
      <c r="AB3247" s="9" t="s">
        <v>137</v>
      </c>
      <c r="AC3247" s="9" t="s">
        <v>147</v>
      </c>
      <c r="AD3247" s="9" t="s">
        <v>148</v>
      </c>
      <c r="AE3247" s="9" t="s">
        <v>194</v>
      </c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 t="s">
        <v>167</v>
      </c>
      <c r="BK3247" s="9" t="s">
        <v>198</v>
      </c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10"/>
      <c r="CB3247" s="10" t="str">
        <f t="shared" si="5"/>
        <v/>
      </c>
      <c r="CC3247" s="10"/>
      <c r="CD3247" s="9" t="str">
        <f t="shared" si="2"/>
        <v/>
      </c>
      <c r="CE3247" s="9" t="s">
        <v>151</v>
      </c>
      <c r="CF3247" s="9" t="s">
        <v>236</v>
      </c>
      <c r="CG3247" s="9">
        <f>IF(CF3247="","",VLOOKUP(CF3247,Metadata!$D$2:$H$20,2,FALSE))</f>
        <v>47500</v>
      </c>
      <c r="CH3247" s="9">
        <f>IF(CF3247="","",VLOOKUP(CF3247,Metadata!$D$2:$H$20,4,FALSE))</f>
        <v>45000</v>
      </c>
      <c r="CI3247" s="9">
        <f>IF(CF3247="","",VLOOKUP(CF3247,Metadata!$D$2:$H$20,5,FALSE))</f>
        <v>50000</v>
      </c>
      <c r="CJ3247" s="9">
        <f t="shared" si="3"/>
        <v>47500</v>
      </c>
      <c r="CK3247" s="9" t="s">
        <v>189</v>
      </c>
      <c r="CL3247" s="10">
        <v>4</v>
      </c>
      <c r="CM3247" s="10">
        <v>1</v>
      </c>
      <c r="CN3247" s="10">
        <v>5</v>
      </c>
      <c r="CO3247" s="10">
        <v>5</v>
      </c>
      <c r="CP3247" s="10">
        <v>4</v>
      </c>
      <c r="CQ3247" s="10">
        <v>4</v>
      </c>
      <c r="CR3247" s="10">
        <v>5</v>
      </c>
      <c r="CS3247" s="10">
        <v>4</v>
      </c>
      <c r="CT3247" s="10">
        <v>3</v>
      </c>
      <c r="CU3247" s="10">
        <v>5</v>
      </c>
      <c r="CV3247" s="10">
        <v>3</v>
      </c>
      <c r="CW3247" s="10">
        <v>3</v>
      </c>
      <c r="CX3247" s="10">
        <v>5</v>
      </c>
      <c r="CY3247" s="10">
        <v>3</v>
      </c>
      <c r="CZ3247" s="10">
        <v>3</v>
      </c>
      <c r="DA3247" s="10">
        <v>4</v>
      </c>
      <c r="DB3247" s="10">
        <v>4</v>
      </c>
      <c r="DC3247" s="10">
        <v>6</v>
      </c>
      <c r="DD3247" s="10">
        <v>4</v>
      </c>
      <c r="DE3247" s="10">
        <v>6</v>
      </c>
      <c r="DF3247" s="10">
        <v>4</v>
      </c>
      <c r="DG3247" s="10">
        <v>6</v>
      </c>
      <c r="DH3247" s="10">
        <v>4</v>
      </c>
      <c r="DI3247" s="10">
        <v>7</v>
      </c>
      <c r="DJ3247" s="10">
        <v>3</v>
      </c>
      <c r="DK3247" s="10">
        <v>4</v>
      </c>
      <c r="DL3247" s="10">
        <v>5</v>
      </c>
      <c r="DM3247" s="9" t="s">
        <v>154</v>
      </c>
      <c r="DN3247" s="10">
        <v>1977</v>
      </c>
      <c r="DO3247" s="9">
        <f t="shared" si="10"/>
        <v>44</v>
      </c>
      <c r="DP3247" s="9" t="s">
        <v>155</v>
      </c>
      <c r="DQ3247" s="9" t="s">
        <v>156</v>
      </c>
      <c r="DR3247" s="9" t="s">
        <v>157</v>
      </c>
      <c r="DS3247" s="9" t="s">
        <v>137</v>
      </c>
      <c r="DT3247" s="9" t="s">
        <v>930</v>
      </c>
      <c r="DU3247" s="9" t="s">
        <v>158</v>
      </c>
      <c r="DV3247" s="9" t="str">
        <f>VLOOKUP(DU3247,Metadata!$B$2:$C$7,2,FALSE)</f>
        <v>6+ years</v>
      </c>
    </row>
    <row r="3248" spans="1:126">
      <c r="A3248" s="13">
        <v>3247</v>
      </c>
      <c r="B3248" s="9" t="s">
        <v>135</v>
      </c>
      <c r="C3248" s="9" t="str">
        <f>VLOOKUP(B3248,Metadata!$M$2:$N$6,2,FALSE)</f>
        <v>Permanent Employee</v>
      </c>
      <c r="D3248" s="9" t="s">
        <v>159</v>
      </c>
      <c r="E3248" s="9" t="s">
        <v>137</v>
      </c>
      <c r="F3248" s="9" t="s">
        <v>138</v>
      </c>
      <c r="G3248" s="9" t="s">
        <v>140</v>
      </c>
      <c r="H3248" s="9" t="str">
        <f>IF(G3248="","",VLOOKUP(G3248,Metadata!$J$2:$K$22,2,FALSE))</f>
        <v>Lisbon Metropolitan Area</v>
      </c>
      <c r="I3248" s="9" t="s">
        <v>138</v>
      </c>
      <c r="J3248" s="9" t="str">
        <f>IF(I3248="","",VLOOKUP(I3248,Metadata!$P$2:$Q$43,2,FALSE))</f>
        <v>Europe</v>
      </c>
      <c r="K3248" s="9" t="str">
        <f t="shared" si="0"/>
        <v>Portugal</v>
      </c>
      <c r="L3248" s="9" t="s">
        <v>140</v>
      </c>
      <c r="M3248" s="9" t="str">
        <f>IF(L3248="","",VLOOKUP(L3248,Metadata!$J$2:$K$22,2,FALSE))</f>
        <v>Lisbon Metropolitan Area</v>
      </c>
      <c r="N3248" s="9" t="s">
        <v>141</v>
      </c>
      <c r="O3248" s="9" t="s">
        <v>137</v>
      </c>
      <c r="P3248" s="9" t="s">
        <v>142</v>
      </c>
      <c r="Q3248" s="10" t="str">
        <f t="shared" si="1"/>
        <v>Full Office Job</v>
      </c>
      <c r="R3248" s="10">
        <v>7</v>
      </c>
      <c r="S3248" s="9" t="s">
        <v>216</v>
      </c>
      <c r="T3248" s="9" t="s">
        <v>137</v>
      </c>
      <c r="U3248" s="9" t="str">
        <f>IF(S3248&lt;&gt;"",S3248,IF(T3248&lt;&gt;"",VLOOKUP(T3248,Metadata!$S$2:$T$228,2,FALSE),""))</f>
        <v>Front-End Developer</v>
      </c>
      <c r="V3248" s="9" t="s">
        <v>261</v>
      </c>
      <c r="W3248" s="9" t="s">
        <v>137</v>
      </c>
      <c r="X3248" s="9" t="s">
        <v>242</v>
      </c>
      <c r="Y3248" s="9" t="s">
        <v>137</v>
      </c>
      <c r="Z3248" s="9" t="s">
        <v>146</v>
      </c>
      <c r="AA3248" s="9" t="s">
        <v>165</v>
      </c>
      <c r="AB3248" s="9" t="s">
        <v>137</v>
      </c>
      <c r="AC3248" s="9"/>
      <c r="AD3248" s="9"/>
      <c r="AE3248" s="9"/>
      <c r="AF3248" s="9"/>
      <c r="AG3248" s="9"/>
      <c r="AH3248" s="9"/>
      <c r="AI3248" s="9"/>
      <c r="AJ3248" s="9" t="s">
        <v>185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 t="s">
        <v>178</v>
      </c>
      <c r="BB3248" s="9" t="s">
        <v>284</v>
      </c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 t="s">
        <v>186</v>
      </c>
      <c r="BO3248" s="9"/>
      <c r="BP3248" s="9"/>
      <c r="BQ3248" s="9"/>
      <c r="BR3248" s="9"/>
      <c r="BS3248" s="9" t="s">
        <v>200</v>
      </c>
      <c r="BT3248" s="9"/>
      <c r="BU3248" s="9"/>
      <c r="BV3248" s="9"/>
      <c r="BW3248" s="9"/>
      <c r="BX3248" s="9"/>
      <c r="BY3248" s="9"/>
      <c r="BZ3248" s="9"/>
      <c r="CA3248" s="10"/>
      <c r="CB3248" s="10" t="str">
        <f t="shared" si="5"/>
        <v/>
      </c>
      <c r="CC3248" s="10"/>
      <c r="CD3248" s="9" t="str">
        <f t="shared" si="2"/>
        <v/>
      </c>
      <c r="CE3248" s="9" t="s">
        <v>168</v>
      </c>
      <c r="CF3248" s="9" t="s">
        <v>245</v>
      </c>
      <c r="CG3248" s="9">
        <f>IF(CF3248="","",VLOOKUP(CF3248,Metadata!$D$2:$H$20,2,FALSE))</f>
        <v>42500</v>
      </c>
      <c r="CH3248" s="9">
        <f>IF(CF3248="","",VLOOKUP(CF3248,Metadata!$D$2:$H$20,4,FALSE))</f>
        <v>40000</v>
      </c>
      <c r="CI3248" s="9">
        <f>IF(CF3248="","",VLOOKUP(CF3248,Metadata!$D$2:$H$20,5,FALSE))</f>
        <v>45000</v>
      </c>
      <c r="CJ3248" s="9">
        <f t="shared" si="3"/>
        <v>42500</v>
      </c>
      <c r="CK3248" s="9" t="s">
        <v>189</v>
      </c>
      <c r="CL3248" s="10">
        <v>4</v>
      </c>
      <c r="CM3248" s="10">
        <v>4</v>
      </c>
      <c r="CN3248" s="10">
        <v>7</v>
      </c>
      <c r="CO3248" s="10">
        <v>7</v>
      </c>
      <c r="CP3248" s="10">
        <v>7</v>
      </c>
      <c r="CQ3248" s="10">
        <v>6</v>
      </c>
      <c r="CR3248" s="10">
        <v>7</v>
      </c>
      <c r="CS3248" s="10">
        <v>7</v>
      </c>
      <c r="CT3248" s="10">
        <v>6</v>
      </c>
      <c r="CU3248" s="10">
        <v>7</v>
      </c>
      <c r="CV3248" s="10">
        <v>6</v>
      </c>
      <c r="CW3248" s="10">
        <v>4</v>
      </c>
      <c r="CX3248" s="10">
        <v>7</v>
      </c>
      <c r="CY3248" s="10">
        <v>5</v>
      </c>
      <c r="CZ3248" s="10">
        <v>6</v>
      </c>
      <c r="DA3248" s="10">
        <v>5</v>
      </c>
      <c r="DB3248" s="10">
        <v>5</v>
      </c>
      <c r="DC3248" s="10">
        <v>6</v>
      </c>
      <c r="DD3248" s="10">
        <v>4</v>
      </c>
      <c r="DE3248" s="10">
        <v>6</v>
      </c>
      <c r="DF3248" s="10">
        <v>6</v>
      </c>
      <c r="DG3248" s="10">
        <v>6</v>
      </c>
      <c r="DH3248" s="10">
        <v>5</v>
      </c>
      <c r="DI3248" s="10">
        <v>5</v>
      </c>
      <c r="DJ3248" s="10">
        <v>5</v>
      </c>
      <c r="DK3248" s="10">
        <v>6</v>
      </c>
      <c r="DL3248" s="10">
        <v>3</v>
      </c>
      <c r="DM3248" s="9" t="s">
        <v>154</v>
      </c>
      <c r="DN3248" s="10">
        <v>1982</v>
      </c>
      <c r="DO3248" s="9">
        <f t="shared" si="10"/>
        <v>39</v>
      </c>
      <c r="DP3248" s="9" t="s">
        <v>222</v>
      </c>
      <c r="DQ3248" s="9" t="s">
        <v>156</v>
      </c>
      <c r="DR3248" s="9" t="s">
        <v>157</v>
      </c>
      <c r="DS3248" s="9" t="s">
        <v>137</v>
      </c>
      <c r="DT3248" s="9" t="s">
        <v>930</v>
      </c>
      <c r="DU3248" s="9" t="s">
        <v>158</v>
      </c>
      <c r="DV3248" s="9" t="str">
        <f>VLOOKUP(DU3248,Metadata!$B$2:$C$7,2,FALSE)</f>
        <v>6+ years</v>
      </c>
    </row>
    <row r="3249" spans="1:126">
      <c r="A3249" s="13">
        <v>3248</v>
      </c>
      <c r="B3249" s="9" t="s">
        <v>135</v>
      </c>
      <c r="C3249" s="9" t="str">
        <f>VLOOKUP(B3249,Metadata!$M$2:$N$6,2,FALSE)</f>
        <v>Permanent Employee</v>
      </c>
      <c r="D3249" s="9" t="s">
        <v>159</v>
      </c>
      <c r="E3249" s="9" t="s">
        <v>137</v>
      </c>
      <c r="F3249" s="9" t="s">
        <v>138</v>
      </c>
      <c r="G3249" s="9" t="s">
        <v>140</v>
      </c>
      <c r="H3249" s="9" t="str">
        <f>IF(G3249="","",VLOOKUP(G3249,Metadata!$J$2:$K$22,2,FALSE))</f>
        <v>Lisbon Metropolitan Area</v>
      </c>
      <c r="I3249" s="9" t="s">
        <v>138</v>
      </c>
      <c r="J3249" s="9" t="str">
        <f>IF(I3249="","",VLOOKUP(I3249,Metadata!$P$2:$Q$43,2,FALSE))</f>
        <v>Europe</v>
      </c>
      <c r="K3249" s="9" t="str">
        <f t="shared" si="0"/>
        <v>Portugal</v>
      </c>
      <c r="L3249" s="9" t="s">
        <v>140</v>
      </c>
      <c r="M3249" s="9" t="str">
        <f>IF(L3249="","",VLOOKUP(L3249,Metadata!$J$2:$K$22,2,FALSE))</f>
        <v>Lisbon Metropolitan Area</v>
      </c>
      <c r="N3249" s="9" t="s">
        <v>214</v>
      </c>
      <c r="O3249" s="9" t="s">
        <v>239</v>
      </c>
      <c r="P3249" s="9" t="s">
        <v>142</v>
      </c>
      <c r="Q3249" s="10" t="str">
        <f t="shared" si="1"/>
        <v>Full Office Job</v>
      </c>
      <c r="R3249" s="10">
        <v>4</v>
      </c>
      <c r="S3249" s="9" t="s">
        <v>143</v>
      </c>
      <c r="T3249" s="9" t="s">
        <v>137</v>
      </c>
      <c r="U3249" s="9" t="str">
        <f>IF(S3249&lt;&gt;"",S3249,IF(T3249&lt;&gt;"",VLOOKUP(T3249,Metadata!$S$2:$T$228,2,FALSE),""))</f>
        <v>Technical Team Leader</v>
      </c>
      <c r="V3249" s="9" t="s">
        <v>323</v>
      </c>
      <c r="W3249" s="9" t="s">
        <v>137</v>
      </c>
      <c r="X3249" s="9" t="s">
        <v>145</v>
      </c>
      <c r="Y3249" s="9" t="s">
        <v>137</v>
      </c>
      <c r="Z3249" s="9" t="s">
        <v>218</v>
      </c>
      <c r="AA3249" s="9" t="s">
        <v>137</v>
      </c>
      <c r="AB3249" s="9" t="s">
        <v>137</v>
      </c>
      <c r="AC3249" s="9"/>
      <c r="AD3249" s="9" t="s">
        <v>148</v>
      </c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 t="s">
        <v>284</v>
      </c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 t="s">
        <v>219</v>
      </c>
      <c r="BR3249" s="9"/>
      <c r="BS3249" s="9"/>
      <c r="BT3249" s="9"/>
      <c r="BU3249" s="9"/>
      <c r="BV3249" s="9"/>
      <c r="BW3249" s="9"/>
      <c r="BX3249" s="9"/>
      <c r="BY3249" s="9"/>
      <c r="BZ3249" s="9"/>
      <c r="CA3249" s="10"/>
      <c r="CB3249" s="10" t="str">
        <f t="shared" si="5"/>
        <v/>
      </c>
      <c r="CC3249" s="10"/>
      <c r="CD3249" s="9" t="str">
        <f t="shared" si="2"/>
        <v/>
      </c>
      <c r="CE3249" s="9" t="s">
        <v>151</v>
      </c>
      <c r="CF3249" s="9" t="s">
        <v>419</v>
      </c>
      <c r="CG3249" s="9">
        <f>IF(CF3249="","",VLOOKUP(CF3249,Metadata!$D$2:$H$20,2,FALSE))</f>
        <v>62500</v>
      </c>
      <c r="CH3249" s="9">
        <f>IF(CF3249="","",VLOOKUP(CF3249,Metadata!$D$2:$H$20,4,FALSE))</f>
        <v>60000</v>
      </c>
      <c r="CI3249" s="9">
        <f>IF(CF3249="","",VLOOKUP(CF3249,Metadata!$D$2:$H$20,5,FALSE))</f>
        <v>65000</v>
      </c>
      <c r="CJ3249" s="9">
        <f t="shared" si="3"/>
        <v>62500</v>
      </c>
      <c r="CK3249" s="9" t="s">
        <v>189</v>
      </c>
      <c r="CL3249" s="10">
        <v>7</v>
      </c>
      <c r="CM3249" s="10">
        <v>1</v>
      </c>
      <c r="CN3249" s="10">
        <v>7</v>
      </c>
      <c r="CO3249" s="10">
        <v>7</v>
      </c>
      <c r="CP3249" s="10">
        <v>4</v>
      </c>
      <c r="CQ3249" s="10">
        <v>7</v>
      </c>
      <c r="CR3249" s="10">
        <v>5</v>
      </c>
      <c r="CS3249" s="10">
        <v>6</v>
      </c>
      <c r="CT3249" s="10">
        <v>6</v>
      </c>
      <c r="CU3249" s="10">
        <v>5</v>
      </c>
      <c r="CV3249" s="10">
        <v>5</v>
      </c>
      <c r="CW3249" s="10">
        <v>6</v>
      </c>
      <c r="CX3249" s="10">
        <v>6</v>
      </c>
      <c r="CY3249" s="10">
        <v>6</v>
      </c>
      <c r="CZ3249" s="10">
        <v>7</v>
      </c>
      <c r="DA3249" s="10">
        <v>6</v>
      </c>
      <c r="DB3249" s="10">
        <v>5</v>
      </c>
      <c r="DC3249" s="10">
        <v>7</v>
      </c>
      <c r="DD3249" s="10">
        <v>4</v>
      </c>
      <c r="DE3249" s="10">
        <v>5</v>
      </c>
      <c r="DF3249" s="10">
        <v>5</v>
      </c>
      <c r="DG3249" s="10">
        <v>7</v>
      </c>
      <c r="DH3249" s="10">
        <v>4</v>
      </c>
      <c r="DI3249" s="10">
        <v>6</v>
      </c>
      <c r="DJ3249" s="10">
        <v>5</v>
      </c>
      <c r="DK3249" s="10">
        <v>5</v>
      </c>
      <c r="DL3249" s="10">
        <v>5</v>
      </c>
      <c r="DM3249" s="9" t="s">
        <v>154</v>
      </c>
      <c r="DN3249" s="10">
        <v>1990</v>
      </c>
      <c r="DO3249" s="9">
        <f t="shared" si="10"/>
        <v>31</v>
      </c>
      <c r="DP3249" s="9" t="s">
        <v>155</v>
      </c>
      <c r="DQ3249" s="9" t="s">
        <v>156</v>
      </c>
      <c r="DR3249" s="9" t="s">
        <v>157</v>
      </c>
      <c r="DS3249" s="9" t="s">
        <v>137</v>
      </c>
      <c r="DT3249" s="9" t="s">
        <v>930</v>
      </c>
      <c r="DU3249" s="9" t="s">
        <v>158</v>
      </c>
      <c r="DV3249" s="9" t="str">
        <f>VLOOKUP(DU3249,Metadata!$B$2:$C$7,2,FALSE)</f>
        <v>6+ years</v>
      </c>
    </row>
    <row r="3250" spans="1:126">
      <c r="A3250" s="13">
        <v>3249</v>
      </c>
      <c r="B3250" s="9" t="s">
        <v>135</v>
      </c>
      <c r="C3250" s="9" t="str">
        <f>VLOOKUP(B3250,Metadata!$M$2:$N$6,2,FALSE)</f>
        <v>Permanent Employee</v>
      </c>
      <c r="D3250" s="9" t="s">
        <v>136</v>
      </c>
      <c r="E3250" s="9" t="s">
        <v>137</v>
      </c>
      <c r="F3250" s="9" t="s">
        <v>138</v>
      </c>
      <c r="G3250" s="9" t="s">
        <v>140</v>
      </c>
      <c r="H3250" s="9" t="str">
        <f>IF(G3250="","",VLOOKUP(G3250,Metadata!$J$2:$K$22,2,FALSE))</f>
        <v>Lisbon Metropolitan Area</v>
      </c>
      <c r="I3250" s="9" t="s">
        <v>436</v>
      </c>
      <c r="J3250" s="9" t="str">
        <f>IF(I3250="","",VLOOKUP(I3250,Metadata!$P$2:$Q$43,2,FALSE))</f>
        <v>North America</v>
      </c>
      <c r="K3250" s="9" t="str">
        <f t="shared" si="0"/>
        <v>International</v>
      </c>
      <c r="L3250" s="9" t="s">
        <v>137</v>
      </c>
      <c r="M3250" s="9" t="str">
        <f>IF(L3250="","",VLOOKUP(L3250,Metadata!$J$2:$K$22,2,FALSE))</f>
        <v/>
      </c>
      <c r="N3250" s="9" t="s">
        <v>141</v>
      </c>
      <c r="O3250" s="9" t="s">
        <v>137</v>
      </c>
      <c r="P3250" s="9" t="s">
        <v>191</v>
      </c>
      <c r="Q3250" s="10" t="str">
        <f t="shared" si="1"/>
        <v>Remote Job (full or flexible)</v>
      </c>
      <c r="R3250" s="10">
        <v>6</v>
      </c>
      <c r="S3250" s="9" t="s">
        <v>161</v>
      </c>
      <c r="T3250" s="9" t="s">
        <v>137</v>
      </c>
      <c r="U3250" s="9" t="str">
        <f>IF(S3250&lt;&gt;"",S3250,IF(T3250&lt;&gt;"",VLOOKUP(T3250,Metadata!$S$2:$T$228,2,FALSE),""))</f>
        <v>Full-Stack Developer</v>
      </c>
      <c r="V3250" s="9" t="s">
        <v>261</v>
      </c>
      <c r="W3250" s="9" t="s">
        <v>137</v>
      </c>
      <c r="X3250" s="9" t="s">
        <v>163</v>
      </c>
      <c r="Y3250" s="9" t="s">
        <v>137</v>
      </c>
      <c r="Z3250" s="9" t="s">
        <v>164</v>
      </c>
      <c r="AA3250" s="9" t="s">
        <v>165</v>
      </c>
      <c r="AB3250" s="9" t="s">
        <v>137</v>
      </c>
      <c r="AC3250" s="9" t="s">
        <v>147</v>
      </c>
      <c r="AD3250" s="9"/>
      <c r="AE3250" s="9"/>
      <c r="AF3250" s="9"/>
      <c r="AG3250" s="9"/>
      <c r="AH3250" s="9"/>
      <c r="AI3250" s="9"/>
      <c r="AJ3250" s="9"/>
      <c r="AK3250" s="9" t="s">
        <v>302</v>
      </c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 t="s">
        <v>371</v>
      </c>
      <c r="AX3250" s="9"/>
      <c r="AY3250" s="9"/>
      <c r="AZ3250" s="9"/>
      <c r="BA3250" s="9" t="s">
        <v>178</v>
      </c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 t="s">
        <v>303</v>
      </c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10"/>
      <c r="CB3250" s="10" t="str">
        <f t="shared" si="5"/>
        <v/>
      </c>
      <c r="CC3250" s="10"/>
      <c r="CD3250" s="9" t="str">
        <f t="shared" si="2"/>
        <v/>
      </c>
      <c r="CE3250" s="9" t="s">
        <v>232</v>
      </c>
      <c r="CF3250" s="9" t="s">
        <v>419</v>
      </c>
      <c r="CG3250" s="9">
        <f>IF(CF3250="","",VLOOKUP(CF3250,Metadata!$D$2:$H$20,2,FALSE))</f>
        <v>62500</v>
      </c>
      <c r="CH3250" s="9">
        <f>IF(CF3250="","",VLOOKUP(CF3250,Metadata!$D$2:$H$20,4,FALSE))</f>
        <v>60000</v>
      </c>
      <c r="CI3250" s="9">
        <f>IF(CF3250="","",VLOOKUP(CF3250,Metadata!$D$2:$H$20,5,FALSE))</f>
        <v>65000</v>
      </c>
      <c r="CJ3250" s="9">
        <f t="shared" si="3"/>
        <v>62500</v>
      </c>
      <c r="CK3250" s="9" t="s">
        <v>201</v>
      </c>
      <c r="CL3250" s="10">
        <v>6</v>
      </c>
      <c r="CM3250" s="10">
        <v>1</v>
      </c>
      <c r="CN3250" s="10">
        <v>7</v>
      </c>
      <c r="CO3250" s="10">
        <v>6</v>
      </c>
      <c r="CP3250" s="10">
        <v>4</v>
      </c>
      <c r="CQ3250" s="10">
        <v>5</v>
      </c>
      <c r="CR3250" s="10">
        <v>6</v>
      </c>
      <c r="CS3250" s="10">
        <v>5</v>
      </c>
      <c r="CT3250" s="10">
        <v>4</v>
      </c>
      <c r="CU3250" s="10">
        <v>5</v>
      </c>
      <c r="CV3250" s="10">
        <v>5</v>
      </c>
      <c r="CW3250" s="10">
        <v>4</v>
      </c>
      <c r="CX3250" s="10">
        <v>6</v>
      </c>
      <c r="CY3250" s="10">
        <v>4</v>
      </c>
      <c r="CZ3250" s="10">
        <v>4</v>
      </c>
      <c r="DA3250" s="10">
        <v>2</v>
      </c>
      <c r="DB3250" s="10">
        <v>2</v>
      </c>
      <c r="DC3250" s="10">
        <v>6</v>
      </c>
      <c r="DD3250" s="10">
        <v>5</v>
      </c>
      <c r="DE3250" s="10">
        <v>5</v>
      </c>
      <c r="DF3250" s="10">
        <v>3</v>
      </c>
      <c r="DG3250" s="10">
        <v>4</v>
      </c>
      <c r="DH3250" s="10">
        <v>4</v>
      </c>
      <c r="DI3250" s="10">
        <v>6</v>
      </c>
      <c r="DJ3250" s="10">
        <v>5</v>
      </c>
      <c r="DK3250" s="10">
        <v>4</v>
      </c>
      <c r="DL3250" s="10">
        <v>5</v>
      </c>
      <c r="DM3250" s="9" t="s">
        <v>154</v>
      </c>
      <c r="DN3250" s="10">
        <v>1989</v>
      </c>
      <c r="DO3250" s="9">
        <f t="shared" si="10"/>
        <v>32</v>
      </c>
      <c r="DP3250" s="9" t="s">
        <v>155</v>
      </c>
      <c r="DQ3250" s="9" t="s">
        <v>156</v>
      </c>
      <c r="DR3250" s="9" t="s">
        <v>170</v>
      </c>
      <c r="DS3250" s="9" t="s">
        <v>137</v>
      </c>
      <c r="DT3250" s="9" t="s">
        <v>930</v>
      </c>
      <c r="DU3250" s="9" t="s">
        <v>223</v>
      </c>
      <c r="DV3250" s="9" t="str">
        <f>VLOOKUP(DU3250,Metadata!$B$2:$C$7,2,FALSE)</f>
        <v>3 - 6 years</v>
      </c>
    </row>
    <row r="3251" spans="1:126">
      <c r="A3251" s="13">
        <v>3250</v>
      </c>
      <c r="B3251" s="9" t="s">
        <v>135</v>
      </c>
      <c r="C3251" s="9" t="str">
        <f>VLOOKUP(B3251,Metadata!$M$2:$N$6,2,FALSE)</f>
        <v>Permanent Employee</v>
      </c>
      <c r="D3251" s="9" t="s">
        <v>159</v>
      </c>
      <c r="E3251" s="9" t="s">
        <v>137</v>
      </c>
      <c r="F3251" s="9" t="s">
        <v>138</v>
      </c>
      <c r="G3251" s="9" t="s">
        <v>140</v>
      </c>
      <c r="H3251" s="9" t="str">
        <f>IF(G3251="","",VLOOKUP(G3251,Metadata!$J$2:$K$22,2,FALSE))</f>
        <v>Lisbon Metropolitan Area</v>
      </c>
      <c r="I3251" s="9" t="s">
        <v>255</v>
      </c>
      <c r="J3251" s="9" t="str">
        <f>IF(I3251="","",VLOOKUP(I3251,Metadata!$P$2:$Q$43,2,FALSE))</f>
        <v>Europe</v>
      </c>
      <c r="K3251" s="9" t="str">
        <f t="shared" si="0"/>
        <v>International</v>
      </c>
      <c r="L3251" s="9" t="s">
        <v>137</v>
      </c>
      <c r="M3251" s="9" t="str">
        <f>IF(L3251="","",VLOOKUP(L3251,Metadata!$J$2:$K$22,2,FALSE))</f>
        <v/>
      </c>
      <c r="N3251" s="9" t="s">
        <v>141</v>
      </c>
      <c r="O3251" s="9" t="s">
        <v>137</v>
      </c>
      <c r="P3251" s="9" t="s">
        <v>142</v>
      </c>
      <c r="Q3251" s="10" t="str">
        <f t="shared" si="1"/>
        <v>Full Office Job</v>
      </c>
      <c r="R3251" s="10">
        <v>5</v>
      </c>
      <c r="S3251" s="9" t="s">
        <v>161</v>
      </c>
      <c r="T3251" s="9" t="s">
        <v>137</v>
      </c>
      <c r="U3251" s="9" t="str">
        <f>IF(S3251&lt;&gt;"",S3251,IF(T3251&lt;&gt;"",VLOOKUP(T3251,Metadata!$S$2:$T$228,2,FALSE),""))</f>
        <v>Full-Stack Developer</v>
      </c>
      <c r="V3251" s="9" t="s">
        <v>207</v>
      </c>
      <c r="W3251" s="9" t="s">
        <v>137</v>
      </c>
      <c r="X3251" s="9" t="s">
        <v>208</v>
      </c>
      <c r="Y3251" s="9" t="s">
        <v>137</v>
      </c>
      <c r="Z3251" s="9" t="s">
        <v>262</v>
      </c>
      <c r="AA3251" s="9" t="s">
        <v>137</v>
      </c>
      <c r="AB3251" s="9" t="s">
        <v>137</v>
      </c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 t="s">
        <v>273</v>
      </c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12" t="s">
        <v>273</v>
      </c>
      <c r="BY3251" s="9" t="s">
        <v>150</v>
      </c>
      <c r="BZ3251" s="9" t="s">
        <v>137</v>
      </c>
      <c r="CA3251" s="10"/>
      <c r="CB3251" s="10" t="str">
        <f t="shared" si="5"/>
        <v/>
      </c>
      <c r="CC3251" s="10"/>
      <c r="CD3251" s="9" t="str">
        <f t="shared" si="2"/>
        <v/>
      </c>
      <c r="CE3251" s="9" t="s">
        <v>168</v>
      </c>
      <c r="CF3251" s="9" t="s">
        <v>220</v>
      </c>
      <c r="CG3251" s="9">
        <f>IF(CF3251="","",VLOOKUP(CF3251,Metadata!$D$2:$H$20,2,FALSE))</f>
        <v>27500</v>
      </c>
      <c r="CH3251" s="9">
        <f>IF(CF3251="","",VLOOKUP(CF3251,Metadata!$D$2:$H$20,4,FALSE))</f>
        <v>25000</v>
      </c>
      <c r="CI3251" s="9">
        <f>IF(CF3251="","",VLOOKUP(CF3251,Metadata!$D$2:$H$20,5,FALSE))</f>
        <v>30000</v>
      </c>
      <c r="CJ3251" s="9">
        <f t="shared" si="3"/>
        <v>27500</v>
      </c>
      <c r="CK3251" s="9" t="s">
        <v>201</v>
      </c>
      <c r="CL3251" s="10">
        <v>4</v>
      </c>
      <c r="CM3251" s="10">
        <v>3</v>
      </c>
      <c r="CN3251" s="10">
        <v>5</v>
      </c>
      <c r="CO3251" s="10">
        <v>6</v>
      </c>
      <c r="CP3251" s="10">
        <v>3</v>
      </c>
      <c r="CQ3251" s="10">
        <v>7</v>
      </c>
      <c r="CR3251" s="10">
        <v>6</v>
      </c>
      <c r="CS3251" s="10">
        <v>5</v>
      </c>
      <c r="CT3251" s="10">
        <v>5</v>
      </c>
      <c r="CU3251" s="10">
        <v>6</v>
      </c>
      <c r="CV3251" s="10">
        <v>5</v>
      </c>
      <c r="CW3251" s="10">
        <v>6</v>
      </c>
      <c r="CX3251" s="10">
        <v>6</v>
      </c>
      <c r="CY3251" s="10">
        <v>5</v>
      </c>
      <c r="CZ3251" s="10">
        <v>4</v>
      </c>
      <c r="DA3251" s="10">
        <v>7</v>
      </c>
      <c r="DB3251" s="10">
        <v>7</v>
      </c>
      <c r="DC3251" s="10">
        <v>7</v>
      </c>
      <c r="DD3251" s="10">
        <v>1</v>
      </c>
      <c r="DE3251" s="10">
        <v>7</v>
      </c>
      <c r="DF3251" s="10">
        <v>7</v>
      </c>
      <c r="DG3251" s="10">
        <v>7</v>
      </c>
      <c r="DH3251" s="10">
        <v>7</v>
      </c>
      <c r="DI3251" s="10">
        <v>7</v>
      </c>
      <c r="DJ3251" s="10">
        <v>5</v>
      </c>
      <c r="DK3251" s="10">
        <v>1</v>
      </c>
      <c r="DL3251" s="10">
        <v>1</v>
      </c>
      <c r="DM3251" s="9" t="s">
        <v>154</v>
      </c>
      <c r="DN3251" s="10">
        <v>1998</v>
      </c>
      <c r="DO3251" s="9">
        <f t="shared" si="10"/>
        <v>23</v>
      </c>
      <c r="DP3251" s="9" t="s">
        <v>155</v>
      </c>
      <c r="DQ3251" s="9" t="s">
        <v>202</v>
      </c>
      <c r="DR3251" s="9" t="s">
        <v>342</v>
      </c>
      <c r="DS3251" s="9" t="s">
        <v>137</v>
      </c>
      <c r="DT3251" s="9" t="s">
        <v>930</v>
      </c>
      <c r="DU3251" s="9" t="s">
        <v>168</v>
      </c>
      <c r="DV3251" s="9" t="str">
        <f>VLOOKUP(DU3251,Metadata!$B$2:$C$7,2,FALSE)</f>
        <v>0 - 3 years</v>
      </c>
    </row>
    <row r="3252" spans="1:126">
      <c r="A3252" s="13">
        <v>3251</v>
      </c>
      <c r="B3252" s="9" t="s">
        <v>135</v>
      </c>
      <c r="C3252" s="9" t="str">
        <f>VLOOKUP(B3252,Metadata!$M$2:$N$6,2,FALSE)</f>
        <v>Permanent Employee</v>
      </c>
      <c r="D3252" s="9" t="s">
        <v>159</v>
      </c>
      <c r="E3252" s="9" t="s">
        <v>137</v>
      </c>
      <c r="F3252" s="9" t="s">
        <v>138</v>
      </c>
      <c r="G3252" s="9" t="s">
        <v>140</v>
      </c>
      <c r="H3252" s="9" t="str">
        <f>IF(G3252="","",VLOOKUP(G3252,Metadata!$J$2:$K$22,2,FALSE))</f>
        <v>Lisbon Metropolitan Area</v>
      </c>
      <c r="I3252" s="9" t="s">
        <v>316</v>
      </c>
      <c r="J3252" s="9" t="str">
        <f>IF(I3252="","",VLOOKUP(I3252,Metadata!$P$2:$Q$43,2,FALSE))</f>
        <v>Europe</v>
      </c>
      <c r="K3252" s="9" t="str">
        <f t="shared" si="0"/>
        <v>International</v>
      </c>
      <c r="L3252" s="9" t="s">
        <v>137</v>
      </c>
      <c r="M3252" s="9" t="str">
        <f>IF(L3252="","",VLOOKUP(L3252,Metadata!$J$2:$K$22,2,FALSE))</f>
        <v/>
      </c>
      <c r="N3252" s="9" t="s">
        <v>214</v>
      </c>
      <c r="O3252" s="9" t="s">
        <v>278</v>
      </c>
      <c r="P3252" s="9" t="s">
        <v>191</v>
      </c>
      <c r="Q3252" s="10" t="str">
        <f t="shared" si="1"/>
        <v>Remote Job (full or flexible)</v>
      </c>
      <c r="R3252" s="10">
        <v>6</v>
      </c>
      <c r="S3252" s="9" t="s">
        <v>161</v>
      </c>
      <c r="T3252" s="9" t="s">
        <v>137</v>
      </c>
      <c r="U3252" s="9" t="str">
        <f>IF(S3252&lt;&gt;"",S3252,IF(T3252&lt;&gt;"",VLOOKUP(T3252,Metadata!$S$2:$T$228,2,FALSE),""))</f>
        <v>Full-Stack Developer</v>
      </c>
      <c r="V3252" s="9" t="s">
        <v>207</v>
      </c>
      <c r="W3252" s="9" t="s">
        <v>137</v>
      </c>
      <c r="X3252" s="9" t="s">
        <v>252</v>
      </c>
      <c r="Y3252" s="9" t="s">
        <v>137</v>
      </c>
      <c r="Z3252" s="9" t="s">
        <v>224</v>
      </c>
      <c r="AA3252" s="9" t="s">
        <v>165</v>
      </c>
      <c r="AB3252" s="9" t="s">
        <v>137</v>
      </c>
      <c r="AC3252" s="9" t="s">
        <v>147</v>
      </c>
      <c r="AD3252" s="9"/>
      <c r="AE3252" s="9" t="s">
        <v>194</v>
      </c>
      <c r="AF3252" s="9"/>
      <c r="AG3252" s="9"/>
      <c r="AH3252" s="9"/>
      <c r="AI3252" s="9"/>
      <c r="AJ3252" s="9" t="s">
        <v>185</v>
      </c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 t="s">
        <v>178</v>
      </c>
      <c r="BB3252" s="9"/>
      <c r="BC3252" s="9"/>
      <c r="BD3252" s="9"/>
      <c r="BE3252" s="9"/>
      <c r="BF3252" s="9"/>
      <c r="BG3252" s="9"/>
      <c r="BH3252" s="9"/>
      <c r="BI3252" s="9"/>
      <c r="BJ3252" s="9"/>
      <c r="BK3252" s="9" t="s">
        <v>198</v>
      </c>
      <c r="BL3252" s="9" t="s">
        <v>199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10"/>
      <c r="CB3252" s="10" t="str">
        <f t="shared" si="5"/>
        <v/>
      </c>
      <c r="CC3252" s="10"/>
      <c r="CD3252" s="9" t="str">
        <f t="shared" si="2"/>
        <v/>
      </c>
      <c r="CE3252" s="9" t="s">
        <v>168</v>
      </c>
      <c r="CF3252" s="9" t="s">
        <v>152</v>
      </c>
      <c r="CG3252" s="9">
        <f>IF(CF3252="","",VLOOKUP(CF3252,Metadata!$D$2:$H$20,2,FALSE))</f>
        <v>32500</v>
      </c>
      <c r="CH3252" s="9">
        <f>IF(CF3252="","",VLOOKUP(CF3252,Metadata!$D$2:$H$20,4,FALSE))</f>
        <v>30000</v>
      </c>
      <c r="CI3252" s="9">
        <f>IF(CF3252="","",VLOOKUP(CF3252,Metadata!$D$2:$H$20,5,FALSE))</f>
        <v>35000</v>
      </c>
      <c r="CJ3252" s="9">
        <f t="shared" si="3"/>
        <v>32500</v>
      </c>
      <c r="CK3252" s="9" t="s">
        <v>189</v>
      </c>
      <c r="CL3252" s="10">
        <v>6</v>
      </c>
      <c r="CM3252" s="10">
        <v>3</v>
      </c>
      <c r="CN3252" s="10">
        <v>6</v>
      </c>
      <c r="CO3252" s="10">
        <v>7</v>
      </c>
      <c r="CP3252" s="10">
        <v>4</v>
      </c>
      <c r="CQ3252" s="10">
        <v>6</v>
      </c>
      <c r="CR3252" s="10">
        <v>6</v>
      </c>
      <c r="CS3252" s="10">
        <v>5</v>
      </c>
      <c r="CT3252" s="10">
        <v>5</v>
      </c>
      <c r="CU3252" s="10">
        <v>6</v>
      </c>
      <c r="CV3252" s="10">
        <v>4</v>
      </c>
      <c r="CW3252" s="10">
        <v>5</v>
      </c>
      <c r="CX3252" s="10">
        <v>5</v>
      </c>
      <c r="CY3252" s="10">
        <v>4</v>
      </c>
      <c r="CZ3252" s="10">
        <v>3</v>
      </c>
      <c r="DA3252" s="10">
        <v>4</v>
      </c>
      <c r="DB3252" s="10">
        <v>4</v>
      </c>
      <c r="DC3252" s="10">
        <v>4</v>
      </c>
      <c r="DD3252" s="10">
        <v>4</v>
      </c>
      <c r="DE3252" s="10">
        <v>4</v>
      </c>
      <c r="DF3252" s="10">
        <v>5</v>
      </c>
      <c r="DG3252" s="10">
        <v>5</v>
      </c>
      <c r="DH3252" s="10">
        <v>4</v>
      </c>
      <c r="DI3252" s="10">
        <v>5</v>
      </c>
      <c r="DJ3252" s="10">
        <v>4</v>
      </c>
      <c r="DK3252" s="10">
        <v>5</v>
      </c>
      <c r="DL3252" s="10">
        <v>5</v>
      </c>
      <c r="DM3252" s="9" t="s">
        <v>154</v>
      </c>
      <c r="DN3252" s="10">
        <v>1980</v>
      </c>
      <c r="DO3252" s="9">
        <f t="shared" si="10"/>
        <v>41</v>
      </c>
      <c r="DP3252" s="9" t="s">
        <v>155</v>
      </c>
      <c r="DQ3252" s="9" t="s">
        <v>156</v>
      </c>
      <c r="DR3252" s="9" t="s">
        <v>157</v>
      </c>
      <c r="DS3252" s="9" t="s">
        <v>137</v>
      </c>
      <c r="DT3252" s="9" t="s">
        <v>930</v>
      </c>
      <c r="DU3252" s="9" t="s">
        <v>158</v>
      </c>
      <c r="DV3252" s="9" t="str">
        <f>VLOOKUP(DU3252,Metadata!$B$2:$C$7,2,FALSE)</f>
        <v>6+ years</v>
      </c>
    </row>
    <row r="3253" spans="1:126">
      <c r="A3253" s="13">
        <v>3252</v>
      </c>
      <c r="B3253" s="9" t="s">
        <v>135</v>
      </c>
      <c r="C3253" s="9" t="str">
        <f>VLOOKUP(B3253,Metadata!$M$2:$N$6,2,FALSE)</f>
        <v>Permanent Employee</v>
      </c>
      <c r="D3253" s="9" t="s">
        <v>159</v>
      </c>
      <c r="E3253" s="9" t="s">
        <v>137</v>
      </c>
      <c r="F3253" s="9" t="s">
        <v>138</v>
      </c>
      <c r="G3253" s="9" t="s">
        <v>354</v>
      </c>
      <c r="H3253" s="9" t="str">
        <f>IF(G3253="","",VLOOKUP(G3253,Metadata!$J$2:$K$22,2,FALSE))</f>
        <v>South</v>
      </c>
      <c r="I3253" s="9" t="s">
        <v>228</v>
      </c>
      <c r="J3253" s="9" t="str">
        <f>IF(I3253="","",VLOOKUP(I3253,Metadata!$P$2:$Q$43,2,FALSE))</f>
        <v>Europe</v>
      </c>
      <c r="K3253" s="9" t="str">
        <f t="shared" si="0"/>
        <v>International</v>
      </c>
      <c r="L3253" s="9" t="s">
        <v>137</v>
      </c>
      <c r="M3253" s="9" t="str">
        <f>IF(L3253="","",VLOOKUP(L3253,Metadata!$J$2:$K$22,2,FALSE))</f>
        <v/>
      </c>
      <c r="N3253" s="9" t="s">
        <v>141</v>
      </c>
      <c r="O3253" s="9" t="s">
        <v>137</v>
      </c>
      <c r="P3253" s="9" t="s">
        <v>191</v>
      </c>
      <c r="Q3253" s="10" t="str">
        <f t="shared" si="1"/>
        <v>Remote Job (full or flexible)</v>
      </c>
      <c r="R3253" s="10">
        <v>7</v>
      </c>
      <c r="S3253" s="9" t="s">
        <v>161</v>
      </c>
      <c r="T3253" s="9" t="s">
        <v>137</v>
      </c>
      <c r="U3253" s="9" t="str">
        <f>IF(S3253&lt;&gt;"",S3253,IF(T3253&lt;&gt;"",VLOOKUP(T3253,Metadata!$S$2:$T$228,2,FALSE),""))</f>
        <v>Full-Stack Developer</v>
      </c>
      <c r="V3253" s="9" t="s">
        <v>137</v>
      </c>
      <c r="W3253" s="9" t="s">
        <v>935</v>
      </c>
      <c r="X3253" s="9" t="s">
        <v>175</v>
      </c>
      <c r="Y3253" s="9" t="s">
        <v>137</v>
      </c>
      <c r="Z3253" s="9" t="s">
        <v>184</v>
      </c>
      <c r="AA3253" s="9" t="s">
        <v>165</v>
      </c>
      <c r="AB3253" s="9" t="s">
        <v>137</v>
      </c>
      <c r="AC3253" s="9" t="s">
        <v>147</v>
      </c>
      <c r="AD3253" s="9"/>
      <c r="AE3253" s="9"/>
      <c r="AF3253" s="9"/>
      <c r="AG3253" s="9"/>
      <c r="AH3253" s="9"/>
      <c r="AI3253" s="9"/>
      <c r="AJ3253" s="9"/>
      <c r="AK3253" s="9" t="s">
        <v>302</v>
      </c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 t="s">
        <v>178</v>
      </c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 t="s">
        <v>303</v>
      </c>
      <c r="BN3253" s="9"/>
      <c r="BO3253" s="9"/>
      <c r="BP3253" s="9"/>
      <c r="BQ3253" s="9"/>
      <c r="BR3253" s="9"/>
      <c r="BS3253" s="9"/>
      <c r="BT3253" s="9"/>
      <c r="BU3253" s="9"/>
      <c r="BV3253" s="9" t="s">
        <v>431</v>
      </c>
      <c r="BW3253" s="9"/>
      <c r="BX3253" s="9"/>
      <c r="BY3253" s="9"/>
      <c r="BZ3253" s="9"/>
      <c r="CA3253" s="10"/>
      <c r="CB3253" s="10" t="str">
        <f t="shared" si="5"/>
        <v/>
      </c>
      <c r="CC3253" s="10"/>
      <c r="CD3253" s="9" t="str">
        <f t="shared" si="2"/>
        <v/>
      </c>
      <c r="CE3253" s="9" t="s">
        <v>168</v>
      </c>
      <c r="CF3253" s="9" t="s">
        <v>248</v>
      </c>
      <c r="CG3253" s="9">
        <f>IF(CF3253="","",VLOOKUP(CF3253,Metadata!$D$2:$H$20,2,FALSE))</f>
        <v>57500</v>
      </c>
      <c r="CH3253" s="9">
        <f>IF(CF3253="","",VLOOKUP(CF3253,Metadata!$D$2:$H$20,4,FALSE))</f>
        <v>55000</v>
      </c>
      <c r="CI3253" s="9">
        <f>IF(CF3253="","",VLOOKUP(CF3253,Metadata!$D$2:$H$20,5,FALSE))</f>
        <v>60000</v>
      </c>
      <c r="CJ3253" s="9">
        <f t="shared" si="3"/>
        <v>57500</v>
      </c>
      <c r="CK3253" s="9" t="s">
        <v>153</v>
      </c>
      <c r="CL3253" s="10">
        <v>5</v>
      </c>
      <c r="CM3253" s="10">
        <v>4</v>
      </c>
      <c r="CN3253" s="10">
        <v>7</v>
      </c>
      <c r="CO3253" s="10">
        <v>7</v>
      </c>
      <c r="CP3253" s="10">
        <v>3</v>
      </c>
      <c r="CQ3253" s="10">
        <v>5</v>
      </c>
      <c r="CR3253" s="10">
        <v>7</v>
      </c>
      <c r="CS3253" s="10">
        <v>7</v>
      </c>
      <c r="CT3253" s="10">
        <v>7</v>
      </c>
      <c r="CU3253" s="10">
        <v>6</v>
      </c>
      <c r="CV3253" s="10">
        <v>5</v>
      </c>
      <c r="CW3253" s="10">
        <v>2</v>
      </c>
      <c r="CX3253" s="10">
        <v>6</v>
      </c>
      <c r="CY3253" s="10">
        <v>6</v>
      </c>
      <c r="CZ3253" s="10">
        <v>7</v>
      </c>
      <c r="DA3253" s="10">
        <v>1</v>
      </c>
      <c r="DB3253" s="10">
        <v>4</v>
      </c>
      <c r="DC3253" s="10">
        <v>5</v>
      </c>
      <c r="DD3253" s="10">
        <v>3</v>
      </c>
      <c r="DE3253" s="10">
        <v>6</v>
      </c>
      <c r="DF3253" s="10">
        <v>4</v>
      </c>
      <c r="DG3253" s="10">
        <v>5</v>
      </c>
      <c r="DH3253" s="10">
        <v>6</v>
      </c>
      <c r="DI3253" s="10">
        <v>7</v>
      </c>
      <c r="DJ3253" s="10">
        <v>6</v>
      </c>
      <c r="DK3253" s="10">
        <v>4</v>
      </c>
      <c r="DL3253" s="10">
        <v>6</v>
      </c>
      <c r="DM3253" s="9" t="s">
        <v>272</v>
      </c>
      <c r="DN3253" s="10">
        <v>1984</v>
      </c>
      <c r="DO3253" s="9">
        <f t="shared" si="10"/>
        <v>37</v>
      </c>
      <c r="DP3253" s="9" t="s">
        <v>155</v>
      </c>
      <c r="DQ3253" s="9" t="s">
        <v>202</v>
      </c>
      <c r="DR3253" s="9" t="s">
        <v>157</v>
      </c>
      <c r="DS3253" s="9" t="s">
        <v>137</v>
      </c>
      <c r="DT3253" s="9" t="s">
        <v>930</v>
      </c>
      <c r="DU3253" s="9" t="s">
        <v>158</v>
      </c>
      <c r="DV3253" s="9" t="str">
        <f>VLOOKUP(DU3253,Metadata!$B$2:$C$7,2,FALSE)</f>
        <v>6+ years</v>
      </c>
    </row>
    <row r="3254" spans="1:126">
      <c r="A3254" s="13">
        <v>3253</v>
      </c>
      <c r="B3254" s="9" t="s">
        <v>135</v>
      </c>
      <c r="C3254" s="9" t="str">
        <f>VLOOKUP(B3254,Metadata!$M$2:$N$6,2,FALSE)</f>
        <v>Permanent Employee</v>
      </c>
      <c r="D3254" s="9" t="s">
        <v>159</v>
      </c>
      <c r="E3254" s="9" t="s">
        <v>137</v>
      </c>
      <c r="F3254" s="9" t="s">
        <v>138</v>
      </c>
      <c r="G3254" s="9" t="s">
        <v>140</v>
      </c>
      <c r="H3254" s="9" t="str">
        <f>IF(G3254="","",VLOOKUP(G3254,Metadata!$J$2:$K$22,2,FALSE))</f>
        <v>Lisbon Metropolitan Area</v>
      </c>
      <c r="I3254" s="9" t="s">
        <v>138</v>
      </c>
      <c r="J3254" s="9" t="str">
        <f>IF(I3254="","",VLOOKUP(I3254,Metadata!$P$2:$Q$43,2,FALSE))</f>
        <v>Europe</v>
      </c>
      <c r="K3254" s="9" t="str">
        <f t="shared" si="0"/>
        <v>Portugal</v>
      </c>
      <c r="L3254" s="9" t="s">
        <v>140</v>
      </c>
      <c r="M3254" s="9" t="str">
        <f>IF(L3254="","",VLOOKUP(L3254,Metadata!$J$2:$K$22,2,FALSE))</f>
        <v>Lisbon Metropolitan Area</v>
      </c>
      <c r="N3254" s="9" t="s">
        <v>141</v>
      </c>
      <c r="O3254" s="9" t="s">
        <v>137</v>
      </c>
      <c r="P3254" s="9" t="s">
        <v>191</v>
      </c>
      <c r="Q3254" s="10" t="str">
        <f t="shared" si="1"/>
        <v>Remote Job (full or flexible)</v>
      </c>
      <c r="R3254" s="10">
        <v>7</v>
      </c>
      <c r="S3254" s="9" t="s">
        <v>192</v>
      </c>
      <c r="T3254" s="9" t="s">
        <v>137</v>
      </c>
      <c r="U3254" s="9" t="str">
        <f>IF(S3254&lt;&gt;"",S3254,IF(T3254&lt;&gt;"",VLOOKUP(T3254,Metadata!$S$2:$T$228,2,FALSE),""))</f>
        <v>Back-End Developer</v>
      </c>
      <c r="V3254" s="9" t="s">
        <v>279</v>
      </c>
      <c r="W3254" s="9" t="s">
        <v>137</v>
      </c>
      <c r="X3254" s="9" t="s">
        <v>145</v>
      </c>
      <c r="Y3254" s="9" t="s">
        <v>137</v>
      </c>
      <c r="Z3254" s="9" t="s">
        <v>218</v>
      </c>
      <c r="AA3254" s="9" t="s">
        <v>137</v>
      </c>
      <c r="AB3254" s="9" t="s">
        <v>137</v>
      </c>
      <c r="AC3254" s="9"/>
      <c r="AD3254" s="9" t="s">
        <v>148</v>
      </c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 t="s">
        <v>284</v>
      </c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 t="s">
        <v>186</v>
      </c>
      <c r="BO3254" s="9"/>
      <c r="BP3254" s="9"/>
      <c r="BQ3254" s="9" t="s">
        <v>219</v>
      </c>
      <c r="BR3254" s="9"/>
      <c r="BS3254" s="9"/>
      <c r="BT3254" s="9"/>
      <c r="BU3254" s="9"/>
      <c r="BV3254" s="9"/>
      <c r="BW3254" s="9"/>
      <c r="BX3254" s="9"/>
      <c r="BY3254" s="9"/>
      <c r="BZ3254" s="9"/>
      <c r="CA3254" s="10"/>
      <c r="CB3254" s="10" t="str">
        <f t="shared" si="5"/>
        <v/>
      </c>
      <c r="CC3254" s="10"/>
      <c r="CD3254" s="9" t="str">
        <f t="shared" si="2"/>
        <v/>
      </c>
      <c r="CE3254" s="9" t="s">
        <v>232</v>
      </c>
      <c r="CF3254" s="9" t="s">
        <v>245</v>
      </c>
      <c r="CG3254" s="9">
        <f>IF(CF3254="","",VLOOKUP(CF3254,Metadata!$D$2:$H$20,2,FALSE))</f>
        <v>42500</v>
      </c>
      <c r="CH3254" s="9">
        <f>IF(CF3254="","",VLOOKUP(CF3254,Metadata!$D$2:$H$20,4,FALSE))</f>
        <v>40000</v>
      </c>
      <c r="CI3254" s="9">
        <f>IF(CF3254="","",VLOOKUP(CF3254,Metadata!$D$2:$H$20,5,FALSE))</f>
        <v>45000</v>
      </c>
      <c r="CJ3254" s="9">
        <f t="shared" si="3"/>
        <v>42500</v>
      </c>
      <c r="CK3254" s="9" t="s">
        <v>201</v>
      </c>
      <c r="CL3254" s="10">
        <v>7</v>
      </c>
      <c r="CM3254" s="10">
        <v>1</v>
      </c>
      <c r="CN3254" s="10">
        <v>7</v>
      </c>
      <c r="CO3254" s="10">
        <v>7</v>
      </c>
      <c r="CP3254" s="10">
        <v>5</v>
      </c>
      <c r="CQ3254" s="10">
        <v>5</v>
      </c>
      <c r="CR3254" s="10">
        <v>6</v>
      </c>
      <c r="CS3254" s="10">
        <v>7</v>
      </c>
      <c r="CT3254" s="10">
        <v>5</v>
      </c>
      <c r="CU3254" s="10">
        <v>7</v>
      </c>
      <c r="CV3254" s="10">
        <v>5</v>
      </c>
      <c r="CW3254" s="10">
        <v>4</v>
      </c>
      <c r="CX3254" s="10">
        <v>6</v>
      </c>
      <c r="CY3254" s="10">
        <v>6</v>
      </c>
      <c r="CZ3254" s="10">
        <v>4</v>
      </c>
      <c r="DA3254" s="10">
        <v>6</v>
      </c>
      <c r="DB3254" s="10">
        <v>5</v>
      </c>
      <c r="DC3254" s="10">
        <v>7</v>
      </c>
      <c r="DD3254" s="10">
        <v>6</v>
      </c>
      <c r="DE3254" s="10">
        <v>7</v>
      </c>
      <c r="DF3254" s="10">
        <v>5</v>
      </c>
      <c r="DG3254" s="10">
        <v>5</v>
      </c>
      <c r="DH3254" s="10">
        <v>4</v>
      </c>
      <c r="DI3254" s="10">
        <v>6</v>
      </c>
      <c r="DJ3254" s="10">
        <v>4</v>
      </c>
      <c r="DK3254" s="10">
        <v>3</v>
      </c>
      <c r="DL3254" s="10">
        <v>6</v>
      </c>
      <c r="DM3254" s="9" t="s">
        <v>154</v>
      </c>
      <c r="DN3254" s="10">
        <v>1988</v>
      </c>
      <c r="DO3254" s="9">
        <f t="shared" si="10"/>
        <v>33</v>
      </c>
      <c r="DP3254" s="9" t="s">
        <v>155</v>
      </c>
      <c r="DQ3254" s="9" t="s">
        <v>210</v>
      </c>
      <c r="DR3254" s="9" t="s">
        <v>157</v>
      </c>
      <c r="DS3254" s="9" t="s">
        <v>137</v>
      </c>
      <c r="DT3254" s="9" t="s">
        <v>930</v>
      </c>
      <c r="DU3254" s="9" t="s">
        <v>203</v>
      </c>
      <c r="DV3254" s="9" t="str">
        <f>VLOOKUP(DU3254,Metadata!$B$2:$C$7,2,FALSE)</f>
        <v>6+ years</v>
      </c>
    </row>
    <row r="3255" spans="1:126">
      <c r="A3255" s="13">
        <v>3254</v>
      </c>
      <c r="B3255" s="9" t="s">
        <v>171</v>
      </c>
      <c r="C3255" s="9" t="str">
        <f>VLOOKUP(B3255,Metadata!$M$2:$N$6,2,FALSE)</f>
        <v>Contractor</v>
      </c>
      <c r="D3255" s="9" t="s">
        <v>137</v>
      </c>
      <c r="E3255" s="9" t="s">
        <v>159</v>
      </c>
      <c r="F3255" s="9" t="s">
        <v>138</v>
      </c>
      <c r="G3255" s="9" t="s">
        <v>291</v>
      </c>
      <c r="H3255" s="9" t="str">
        <f>IF(G3255="","",VLOOKUP(G3255,Metadata!$J$2:$K$22,2,FALSE))</f>
        <v>Centre</v>
      </c>
      <c r="I3255" s="9" t="s">
        <v>228</v>
      </c>
      <c r="J3255" s="9" t="str">
        <f>IF(I3255="","",VLOOKUP(I3255,Metadata!$P$2:$Q$43,2,FALSE))</f>
        <v>Europe</v>
      </c>
      <c r="K3255" s="9" t="str">
        <f t="shared" si="0"/>
        <v>International</v>
      </c>
      <c r="L3255" s="9" t="s">
        <v>137</v>
      </c>
      <c r="M3255" s="9" t="str">
        <f>IF(L3255="","",VLOOKUP(L3255,Metadata!$J$2:$K$22,2,FALSE))</f>
        <v/>
      </c>
      <c r="N3255" s="9" t="s">
        <v>141</v>
      </c>
      <c r="O3255" s="9" t="s">
        <v>137</v>
      </c>
      <c r="P3255" s="9" t="s">
        <v>191</v>
      </c>
      <c r="Q3255" s="10" t="str">
        <f t="shared" si="1"/>
        <v>Remote Job (full or flexible)</v>
      </c>
      <c r="R3255" s="10">
        <v>6</v>
      </c>
      <c r="S3255" s="9" t="s">
        <v>338</v>
      </c>
      <c r="T3255" s="9" t="s">
        <v>137</v>
      </c>
      <c r="U3255" s="9" t="str">
        <f>IF(S3255&lt;&gt;"",S3255,IF(T3255&lt;&gt;"",VLOOKUP(T3255,Metadata!$S$2:$T$228,2,FALSE),""))</f>
        <v>Solutions Architect</v>
      </c>
      <c r="V3255" s="9" t="s">
        <v>207</v>
      </c>
      <c r="W3255" s="9" t="s">
        <v>137</v>
      </c>
      <c r="X3255" s="9" t="s">
        <v>163</v>
      </c>
      <c r="Y3255" s="9" t="s">
        <v>137</v>
      </c>
      <c r="Z3255" s="9" t="s">
        <v>184</v>
      </c>
      <c r="AA3255" s="9" t="s">
        <v>137</v>
      </c>
      <c r="AB3255" s="9" t="s">
        <v>137</v>
      </c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 t="s">
        <v>273</v>
      </c>
      <c r="BJ3255" s="9"/>
      <c r="BK3255" s="9" t="s">
        <v>198</v>
      </c>
      <c r="BL3255" s="9"/>
      <c r="BM3255" s="9"/>
      <c r="BN3255" s="9" t="s">
        <v>186</v>
      </c>
      <c r="BO3255" s="9"/>
      <c r="BP3255" s="9"/>
      <c r="BQ3255" s="9"/>
      <c r="BR3255" s="9"/>
      <c r="BS3255" s="9"/>
      <c r="BT3255" s="9"/>
      <c r="BU3255" s="9"/>
      <c r="BV3255" s="9"/>
      <c r="BW3255" s="9"/>
      <c r="BX3255" s="12" t="s">
        <v>273</v>
      </c>
      <c r="BY3255" s="9"/>
      <c r="BZ3255" s="9"/>
      <c r="CA3255" s="10">
        <v>12</v>
      </c>
      <c r="CB3255" s="10" t="str">
        <f t="shared" si="5"/>
        <v>7 to 12 months</v>
      </c>
      <c r="CC3255" s="10">
        <v>50</v>
      </c>
      <c r="CD3255" s="9">
        <f t="shared" si="2"/>
        <v>80000</v>
      </c>
      <c r="CE3255" s="9" t="s">
        <v>137</v>
      </c>
      <c r="CF3255" s="9" t="s">
        <v>137</v>
      </c>
      <c r="CG3255" s="9" t="str">
        <f>IF(CF3255="","",VLOOKUP(CF3255,Metadata!$D$2:$H$20,2,FALSE))</f>
        <v/>
      </c>
      <c r="CH3255" s="9" t="str">
        <f>IF(CF3255="","",VLOOKUP(CF3255,Metadata!$D$2:$H$20,4,FALSE))</f>
        <v/>
      </c>
      <c r="CI3255" s="9" t="str">
        <f>IF(CF3255="","",VLOOKUP(CF3255,Metadata!$D$2:$H$20,5,FALSE))</f>
        <v/>
      </c>
      <c r="CJ3255" s="9">
        <f t="shared" si="3"/>
        <v>80000</v>
      </c>
      <c r="CK3255" s="9" t="s">
        <v>201</v>
      </c>
      <c r="CL3255" s="10">
        <v>5</v>
      </c>
      <c r="CM3255" s="10">
        <v>1</v>
      </c>
      <c r="CN3255" s="10">
        <v>6</v>
      </c>
      <c r="CO3255" s="10">
        <v>5</v>
      </c>
      <c r="CP3255" s="10">
        <v>4</v>
      </c>
      <c r="CQ3255" s="10">
        <v>6</v>
      </c>
      <c r="CR3255" s="10">
        <v>5</v>
      </c>
      <c r="CS3255" s="10">
        <v>4</v>
      </c>
      <c r="CT3255" s="10">
        <v>5</v>
      </c>
      <c r="CU3255" s="10">
        <v>5</v>
      </c>
      <c r="CV3255" s="10">
        <v>2</v>
      </c>
      <c r="CW3255" s="10">
        <v>3</v>
      </c>
      <c r="CX3255" s="10">
        <v>5</v>
      </c>
      <c r="CY3255" s="10">
        <v>2</v>
      </c>
      <c r="CZ3255" s="10">
        <v>4</v>
      </c>
      <c r="DA3255" s="10">
        <v>4</v>
      </c>
      <c r="DB3255" s="10">
        <v>3</v>
      </c>
      <c r="DC3255" s="10">
        <v>3</v>
      </c>
      <c r="DD3255" s="10">
        <v>3</v>
      </c>
      <c r="DE3255" s="10">
        <v>3</v>
      </c>
      <c r="DF3255" s="10">
        <v>4</v>
      </c>
      <c r="DG3255" s="10">
        <v>4</v>
      </c>
      <c r="DH3255" s="10">
        <v>2</v>
      </c>
      <c r="DI3255" s="10">
        <v>3</v>
      </c>
      <c r="DJ3255" s="10">
        <v>3</v>
      </c>
      <c r="DK3255" s="10">
        <v>3</v>
      </c>
      <c r="DL3255" s="10">
        <v>4</v>
      </c>
      <c r="DM3255" s="9" t="s">
        <v>154</v>
      </c>
      <c r="DN3255" s="10">
        <v>1986</v>
      </c>
      <c r="DO3255" s="9">
        <f t="shared" si="10"/>
        <v>35</v>
      </c>
      <c r="DP3255" s="9" t="s">
        <v>155</v>
      </c>
      <c r="DQ3255" s="9" t="s">
        <v>156</v>
      </c>
      <c r="DR3255" s="9" t="s">
        <v>157</v>
      </c>
      <c r="DS3255" s="9" t="s">
        <v>137</v>
      </c>
      <c r="DT3255" s="9" t="s">
        <v>930</v>
      </c>
      <c r="DU3255" s="9" t="s">
        <v>158</v>
      </c>
      <c r="DV3255" s="9" t="str">
        <f>VLOOKUP(DU3255,Metadata!$B$2:$C$7,2,FALSE)</f>
        <v>6+ years</v>
      </c>
    </row>
    <row r="3256" spans="1:126">
      <c r="A3256" s="13">
        <v>3255</v>
      </c>
      <c r="B3256" s="9" t="s">
        <v>135</v>
      </c>
      <c r="C3256" s="9" t="str">
        <f>VLOOKUP(B3256,Metadata!$M$2:$N$6,2,FALSE)</f>
        <v>Permanent Employee</v>
      </c>
      <c r="D3256" s="9" t="s">
        <v>136</v>
      </c>
      <c r="E3256" s="9" t="s">
        <v>137</v>
      </c>
      <c r="F3256" s="9" t="s">
        <v>138</v>
      </c>
      <c r="G3256" s="9" t="s">
        <v>283</v>
      </c>
      <c r="H3256" s="9" t="str">
        <f>IF(G3256="","",VLOOKUP(G3256,Metadata!$J$2:$K$22,2,FALSE))</f>
        <v>Lisbon Metropolitan Area</v>
      </c>
      <c r="I3256" s="9" t="s">
        <v>138</v>
      </c>
      <c r="J3256" s="9" t="str">
        <f>IF(I3256="","",VLOOKUP(I3256,Metadata!$P$2:$Q$43,2,FALSE))</f>
        <v>Europe</v>
      </c>
      <c r="K3256" s="9" t="str">
        <f t="shared" si="0"/>
        <v>Portugal</v>
      </c>
      <c r="L3256" s="9" t="s">
        <v>140</v>
      </c>
      <c r="M3256" s="9" t="str">
        <f>IF(L3256="","",VLOOKUP(L3256,Metadata!$J$2:$K$22,2,FALSE))</f>
        <v>Lisbon Metropolitan Area</v>
      </c>
      <c r="N3256" s="9" t="s">
        <v>205</v>
      </c>
      <c r="O3256" s="9" t="s">
        <v>137</v>
      </c>
      <c r="P3256" s="9" t="s">
        <v>137</v>
      </c>
      <c r="Q3256" s="10" t="str">
        <f t="shared" si="1"/>
        <v>Full Office Job</v>
      </c>
      <c r="R3256" s="10">
        <v>7</v>
      </c>
      <c r="S3256" s="9" t="s">
        <v>266</v>
      </c>
      <c r="T3256" s="9" t="s">
        <v>137</v>
      </c>
      <c r="U3256" s="9" t="str">
        <f>IF(S3256&lt;&gt;"",S3256,IF(T3256&lt;&gt;"",VLOOKUP(T3256,Metadata!$S$2:$T$228,2,FALSE),""))</f>
        <v>Data Scientist/Data Engineer</v>
      </c>
      <c r="V3256" s="9" t="s">
        <v>207</v>
      </c>
      <c r="W3256" s="9" t="s">
        <v>137</v>
      </c>
      <c r="X3256" s="9" t="s">
        <v>145</v>
      </c>
      <c r="Y3256" s="9" t="s">
        <v>137</v>
      </c>
      <c r="Z3256" s="9" t="s">
        <v>184</v>
      </c>
      <c r="AA3256" s="9" t="s">
        <v>137</v>
      </c>
      <c r="AB3256" s="9" t="s">
        <v>137</v>
      </c>
      <c r="AC3256" s="9" t="s">
        <v>147</v>
      </c>
      <c r="AD3256" s="9"/>
      <c r="AE3256" s="9"/>
      <c r="AF3256" s="9" t="s">
        <v>243</v>
      </c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 t="s">
        <v>198</v>
      </c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10"/>
      <c r="CB3256" s="10" t="str">
        <f t="shared" si="5"/>
        <v/>
      </c>
      <c r="CC3256" s="10"/>
      <c r="CD3256" s="9" t="str">
        <f t="shared" si="2"/>
        <v/>
      </c>
      <c r="CE3256" s="9" t="s">
        <v>151</v>
      </c>
      <c r="CF3256" s="9" t="s">
        <v>220</v>
      </c>
      <c r="CG3256" s="9">
        <f>IF(CF3256="","",VLOOKUP(CF3256,Metadata!$D$2:$H$20,2,FALSE))</f>
        <v>27500</v>
      </c>
      <c r="CH3256" s="9">
        <f>IF(CF3256="","",VLOOKUP(CF3256,Metadata!$D$2:$H$20,4,FALSE))</f>
        <v>25000</v>
      </c>
      <c r="CI3256" s="9">
        <f>IF(CF3256="","",VLOOKUP(CF3256,Metadata!$D$2:$H$20,5,FALSE))</f>
        <v>30000</v>
      </c>
      <c r="CJ3256" s="9">
        <f t="shared" si="3"/>
        <v>27500</v>
      </c>
      <c r="CK3256" s="9" t="s">
        <v>221</v>
      </c>
      <c r="CL3256" s="10">
        <v>2</v>
      </c>
      <c r="CM3256" s="10">
        <v>5</v>
      </c>
      <c r="CN3256" s="10">
        <v>7</v>
      </c>
      <c r="CO3256" s="10">
        <v>6</v>
      </c>
      <c r="CP3256" s="10">
        <v>1</v>
      </c>
      <c r="CQ3256" s="10">
        <v>5</v>
      </c>
      <c r="CR3256" s="10">
        <v>7</v>
      </c>
      <c r="CS3256" s="10">
        <v>5</v>
      </c>
      <c r="CT3256" s="10">
        <v>2</v>
      </c>
      <c r="CU3256" s="10">
        <v>4</v>
      </c>
      <c r="CV3256" s="10">
        <v>6</v>
      </c>
      <c r="CW3256" s="10">
        <v>1</v>
      </c>
      <c r="CX3256" s="10">
        <v>7</v>
      </c>
      <c r="CY3256" s="10">
        <v>5</v>
      </c>
      <c r="CZ3256" s="10">
        <v>1</v>
      </c>
      <c r="DA3256" s="10">
        <v>1</v>
      </c>
      <c r="DB3256" s="10">
        <v>1</v>
      </c>
      <c r="DC3256" s="10">
        <v>2</v>
      </c>
      <c r="DD3256" s="10">
        <v>1</v>
      </c>
      <c r="DE3256" s="10">
        <v>3</v>
      </c>
      <c r="DF3256" s="10">
        <v>5</v>
      </c>
      <c r="DG3256" s="10">
        <v>3</v>
      </c>
      <c r="DH3256" s="10">
        <v>5</v>
      </c>
      <c r="DI3256" s="10">
        <v>5</v>
      </c>
      <c r="DJ3256" s="10">
        <v>1</v>
      </c>
      <c r="DK3256" s="10">
        <v>5</v>
      </c>
      <c r="DL3256" s="10">
        <v>1</v>
      </c>
      <c r="DM3256" s="9" t="s">
        <v>154</v>
      </c>
      <c r="DN3256" s="10">
        <v>1989</v>
      </c>
      <c r="DO3256" s="9">
        <f t="shared" si="10"/>
        <v>32</v>
      </c>
      <c r="DP3256" s="9" t="s">
        <v>155</v>
      </c>
      <c r="DQ3256" s="9" t="s">
        <v>210</v>
      </c>
      <c r="DR3256" s="9" t="s">
        <v>170</v>
      </c>
      <c r="DS3256" s="9" t="s">
        <v>137</v>
      </c>
      <c r="DT3256" s="9" t="s">
        <v>930</v>
      </c>
      <c r="DU3256" s="9" t="s">
        <v>203</v>
      </c>
      <c r="DV3256" s="9" t="str">
        <f>VLOOKUP(DU3256,Metadata!$B$2:$C$7,2,FALSE)</f>
        <v>6+ years</v>
      </c>
    </row>
    <row r="3257" spans="1:126">
      <c r="A3257" s="13">
        <v>3256</v>
      </c>
      <c r="B3257" s="9" t="s">
        <v>135</v>
      </c>
      <c r="C3257" s="9" t="str">
        <f>VLOOKUP(B3257,Metadata!$M$2:$N$6,2,FALSE)</f>
        <v>Permanent Employee</v>
      </c>
      <c r="D3257" s="9" t="s">
        <v>159</v>
      </c>
      <c r="E3257" s="9" t="s">
        <v>137</v>
      </c>
      <c r="F3257" s="9" t="s">
        <v>138</v>
      </c>
      <c r="G3257" s="9" t="s">
        <v>140</v>
      </c>
      <c r="H3257" s="9" t="str">
        <f>IF(G3257="","",VLOOKUP(G3257,Metadata!$J$2:$K$22,2,FALSE))</f>
        <v>Lisbon Metropolitan Area</v>
      </c>
      <c r="I3257" s="9" t="s">
        <v>138</v>
      </c>
      <c r="J3257" s="9" t="str">
        <f>IF(I3257="","",VLOOKUP(I3257,Metadata!$P$2:$Q$43,2,FALSE))</f>
        <v>Europe</v>
      </c>
      <c r="K3257" s="9" t="str">
        <f t="shared" si="0"/>
        <v>Portugal</v>
      </c>
      <c r="L3257" s="9" t="s">
        <v>140</v>
      </c>
      <c r="M3257" s="9" t="str">
        <f>IF(L3257="","",VLOOKUP(L3257,Metadata!$J$2:$K$22,2,FALSE))</f>
        <v>Lisbon Metropolitan Area</v>
      </c>
      <c r="N3257" s="9" t="s">
        <v>214</v>
      </c>
      <c r="O3257" s="9" t="s">
        <v>239</v>
      </c>
      <c r="P3257" s="9" t="s">
        <v>142</v>
      </c>
      <c r="Q3257" s="10" t="str">
        <f t="shared" si="1"/>
        <v>Full Office Job</v>
      </c>
      <c r="R3257" s="10">
        <v>4</v>
      </c>
      <c r="S3257" s="9" t="s">
        <v>192</v>
      </c>
      <c r="T3257" s="9" t="s">
        <v>137</v>
      </c>
      <c r="U3257" s="9" t="str">
        <f>IF(S3257&lt;&gt;"",S3257,IF(T3257&lt;&gt;"",VLOOKUP(T3257,Metadata!$S$2:$T$228,2,FALSE),""))</f>
        <v>Back-End Developer</v>
      </c>
      <c r="V3257" s="9" t="s">
        <v>276</v>
      </c>
      <c r="W3257" s="9" t="s">
        <v>137</v>
      </c>
      <c r="X3257" s="9" t="s">
        <v>163</v>
      </c>
      <c r="Y3257" s="9" t="s">
        <v>137</v>
      </c>
      <c r="Z3257" s="9" t="s">
        <v>184</v>
      </c>
      <c r="AA3257" s="9" t="s">
        <v>137</v>
      </c>
      <c r="AB3257" s="9" t="s">
        <v>137</v>
      </c>
      <c r="AC3257" s="9" t="s">
        <v>147</v>
      </c>
      <c r="AD3257" s="9"/>
      <c r="AE3257" s="9" t="s">
        <v>194</v>
      </c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 t="s">
        <v>198</v>
      </c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10"/>
      <c r="CB3257" s="10" t="str">
        <f t="shared" si="5"/>
        <v/>
      </c>
      <c r="CC3257" s="10"/>
      <c r="CD3257" s="9" t="str">
        <f t="shared" si="2"/>
        <v/>
      </c>
      <c r="CE3257" s="9" t="s">
        <v>168</v>
      </c>
      <c r="CF3257" s="9" t="s">
        <v>225</v>
      </c>
      <c r="CG3257" s="9">
        <f>IF(CF3257="","",VLOOKUP(CF3257,Metadata!$D$2:$H$20,2,FALSE))</f>
        <v>22500</v>
      </c>
      <c r="CH3257" s="9">
        <f>IF(CF3257="","",VLOOKUP(CF3257,Metadata!$D$2:$H$20,4,FALSE))</f>
        <v>20000</v>
      </c>
      <c r="CI3257" s="9">
        <f>IF(CF3257="","",VLOOKUP(CF3257,Metadata!$D$2:$H$20,5,FALSE))</f>
        <v>25000</v>
      </c>
      <c r="CJ3257" s="9">
        <f t="shared" si="3"/>
        <v>22500</v>
      </c>
      <c r="CK3257" s="9" t="s">
        <v>189</v>
      </c>
      <c r="CL3257" s="10">
        <v>3</v>
      </c>
      <c r="CM3257" s="10">
        <v>2</v>
      </c>
      <c r="CN3257" s="10">
        <v>5</v>
      </c>
      <c r="CO3257" s="10">
        <v>6</v>
      </c>
      <c r="CP3257" s="10">
        <v>6</v>
      </c>
      <c r="CQ3257" s="10">
        <v>7</v>
      </c>
      <c r="CR3257" s="10">
        <v>6</v>
      </c>
      <c r="CS3257" s="10">
        <v>5</v>
      </c>
      <c r="CT3257" s="10">
        <v>6</v>
      </c>
      <c r="CU3257" s="10">
        <v>6</v>
      </c>
      <c r="CV3257" s="10">
        <v>5</v>
      </c>
      <c r="CW3257" s="10">
        <v>4</v>
      </c>
      <c r="CX3257" s="10">
        <v>5</v>
      </c>
      <c r="CY3257" s="10">
        <v>6</v>
      </c>
      <c r="CZ3257" s="10">
        <v>6</v>
      </c>
      <c r="DA3257" s="10">
        <v>5</v>
      </c>
      <c r="DB3257" s="10">
        <v>5</v>
      </c>
      <c r="DC3257" s="10">
        <v>6</v>
      </c>
      <c r="DD3257" s="10">
        <v>6</v>
      </c>
      <c r="DE3257" s="10">
        <v>6</v>
      </c>
      <c r="DF3257" s="10">
        <v>6</v>
      </c>
      <c r="DG3257" s="10">
        <v>6</v>
      </c>
      <c r="DH3257" s="10">
        <v>4</v>
      </c>
      <c r="DI3257" s="10">
        <v>7</v>
      </c>
      <c r="DJ3257" s="10">
        <v>4</v>
      </c>
      <c r="DK3257" s="10">
        <v>6</v>
      </c>
      <c r="DL3257" s="10">
        <v>6</v>
      </c>
      <c r="DM3257" s="9" t="s">
        <v>154</v>
      </c>
      <c r="DN3257" s="10">
        <v>1986</v>
      </c>
      <c r="DO3257" s="9">
        <f t="shared" si="10"/>
        <v>35</v>
      </c>
      <c r="DP3257" s="9" t="s">
        <v>155</v>
      </c>
      <c r="DQ3257" s="9" t="s">
        <v>202</v>
      </c>
      <c r="DR3257" s="9" t="s">
        <v>157</v>
      </c>
      <c r="DS3257" s="9" t="s">
        <v>137</v>
      </c>
      <c r="DT3257" s="9" t="s">
        <v>930</v>
      </c>
      <c r="DU3257" s="9" t="s">
        <v>168</v>
      </c>
      <c r="DV3257" s="9" t="str">
        <f>VLOOKUP(DU3257,Metadata!$B$2:$C$7,2,FALSE)</f>
        <v>0 - 3 years</v>
      </c>
    </row>
    <row r="3258" spans="1:126">
      <c r="A3258" s="13">
        <v>3257</v>
      </c>
      <c r="B3258" s="9" t="s">
        <v>135</v>
      </c>
      <c r="C3258" s="9" t="str">
        <f>VLOOKUP(B3258,Metadata!$M$2:$N$6,2,FALSE)</f>
        <v>Permanent Employee</v>
      </c>
      <c r="D3258" s="9" t="s">
        <v>159</v>
      </c>
      <c r="E3258" s="9" t="s">
        <v>137</v>
      </c>
      <c r="F3258" s="9" t="s">
        <v>138</v>
      </c>
      <c r="G3258" s="9" t="s">
        <v>172</v>
      </c>
      <c r="H3258" s="9" t="str">
        <f>IF(G3258="","",VLOOKUP(G3258,Metadata!$J$2:$K$22,2,FALSE))</f>
        <v>Porto Metropolitan Area</v>
      </c>
      <c r="I3258" s="9" t="s">
        <v>138</v>
      </c>
      <c r="J3258" s="9" t="str">
        <f>IF(I3258="","",VLOOKUP(I3258,Metadata!$P$2:$Q$43,2,FALSE))</f>
        <v>Europe</v>
      </c>
      <c r="K3258" s="9" t="str">
        <f t="shared" si="0"/>
        <v>Portugal</v>
      </c>
      <c r="L3258" s="9" t="s">
        <v>172</v>
      </c>
      <c r="M3258" s="9" t="str">
        <f>IF(L3258="","",VLOOKUP(L3258,Metadata!$J$2:$K$22,2,FALSE))</f>
        <v>Porto Metropolitan Area</v>
      </c>
      <c r="N3258" s="9" t="s">
        <v>141</v>
      </c>
      <c r="O3258" s="9" t="s">
        <v>137</v>
      </c>
      <c r="P3258" s="9" t="s">
        <v>191</v>
      </c>
      <c r="Q3258" s="10" t="str">
        <f t="shared" si="1"/>
        <v>Remote Job (full or flexible)</v>
      </c>
      <c r="R3258" s="10">
        <v>4</v>
      </c>
      <c r="S3258" s="9" t="s">
        <v>206</v>
      </c>
      <c r="T3258" s="9" t="s">
        <v>137</v>
      </c>
      <c r="U3258" s="9" t="str">
        <f>IF(S3258&lt;&gt;"",S3258,IF(T3258&lt;&gt;"",VLOOKUP(T3258,Metadata!$S$2:$T$228,2,FALSE),""))</f>
        <v>Mobile Apps Developer</v>
      </c>
      <c r="V3258" s="9" t="s">
        <v>162</v>
      </c>
      <c r="W3258" s="9" t="s">
        <v>137</v>
      </c>
      <c r="X3258" s="9" t="s">
        <v>163</v>
      </c>
      <c r="Y3258" s="9" t="s">
        <v>137</v>
      </c>
      <c r="Z3258" s="9" t="s">
        <v>262</v>
      </c>
      <c r="AA3258" s="9" t="s">
        <v>165</v>
      </c>
      <c r="AB3258" s="9" t="s">
        <v>137</v>
      </c>
      <c r="AC3258" s="9"/>
      <c r="AD3258" s="9"/>
      <c r="AE3258" s="9"/>
      <c r="AF3258" s="9" t="s">
        <v>243</v>
      </c>
      <c r="AG3258" s="9"/>
      <c r="AH3258" s="9"/>
      <c r="AI3258" s="9"/>
      <c r="AJ3258" s="9" t="s">
        <v>185</v>
      </c>
      <c r="AK3258" s="9" t="s">
        <v>302</v>
      </c>
      <c r="AL3258" s="9" t="s">
        <v>177</v>
      </c>
      <c r="AM3258" s="9"/>
      <c r="AN3258" s="9"/>
      <c r="AO3258" s="9"/>
      <c r="AP3258" s="9"/>
      <c r="AQ3258" s="9"/>
      <c r="AR3258" s="9"/>
      <c r="AS3258" s="9"/>
      <c r="AT3258" s="9"/>
      <c r="AU3258" s="9"/>
      <c r="AV3258" s="9" t="s">
        <v>270</v>
      </c>
      <c r="AW3258" s="9"/>
      <c r="AX3258" s="9"/>
      <c r="AY3258" s="9"/>
      <c r="AZ3258" s="9"/>
      <c r="BA3258" s="9" t="s">
        <v>178</v>
      </c>
      <c r="BB3258" s="9" t="s">
        <v>284</v>
      </c>
      <c r="BC3258" s="9"/>
      <c r="BD3258" s="9"/>
      <c r="BE3258" s="9"/>
      <c r="BF3258" s="9"/>
      <c r="BG3258" s="9"/>
      <c r="BH3258" s="9"/>
      <c r="BI3258" s="9"/>
      <c r="BJ3258" s="9" t="s">
        <v>167</v>
      </c>
      <c r="BK3258" s="9"/>
      <c r="BL3258" s="9"/>
      <c r="BM3258" s="9"/>
      <c r="BN3258" s="9" t="s">
        <v>186</v>
      </c>
      <c r="BO3258" s="9" t="s">
        <v>257</v>
      </c>
      <c r="BP3258" s="9"/>
      <c r="BQ3258" s="9"/>
      <c r="BR3258" s="9" t="s">
        <v>247</v>
      </c>
      <c r="BS3258" s="9"/>
      <c r="BT3258" s="9"/>
      <c r="BU3258" s="9"/>
      <c r="BV3258" s="9"/>
      <c r="BW3258" s="9"/>
      <c r="BX3258" s="9"/>
      <c r="BY3258" s="9"/>
      <c r="BZ3258" s="9" t="s">
        <v>936</v>
      </c>
      <c r="CA3258" s="10"/>
      <c r="CB3258" s="10" t="str">
        <f t="shared" si="5"/>
        <v/>
      </c>
      <c r="CC3258" s="10"/>
      <c r="CD3258" s="9" t="str">
        <f t="shared" si="2"/>
        <v/>
      </c>
      <c r="CE3258" s="9" t="s">
        <v>151</v>
      </c>
      <c r="CF3258" s="9" t="s">
        <v>220</v>
      </c>
      <c r="CG3258" s="9">
        <f>IF(CF3258="","",VLOOKUP(CF3258,Metadata!$D$2:$H$20,2,FALSE))</f>
        <v>27500</v>
      </c>
      <c r="CH3258" s="9">
        <f>IF(CF3258="","",VLOOKUP(CF3258,Metadata!$D$2:$H$20,4,FALSE))</f>
        <v>25000</v>
      </c>
      <c r="CI3258" s="9">
        <f>IF(CF3258="","",VLOOKUP(CF3258,Metadata!$D$2:$H$20,5,FALSE))</f>
        <v>30000</v>
      </c>
      <c r="CJ3258" s="9">
        <f t="shared" si="3"/>
        <v>27500</v>
      </c>
      <c r="CK3258" s="9" t="s">
        <v>221</v>
      </c>
      <c r="CL3258" s="10">
        <v>5</v>
      </c>
      <c r="CM3258" s="10">
        <v>2</v>
      </c>
      <c r="CN3258" s="10">
        <v>7</v>
      </c>
      <c r="CO3258" s="10">
        <v>6</v>
      </c>
      <c r="CP3258" s="10">
        <v>7</v>
      </c>
      <c r="CQ3258" s="10">
        <v>7</v>
      </c>
      <c r="CR3258" s="10">
        <v>3</v>
      </c>
      <c r="CS3258" s="10">
        <v>5</v>
      </c>
      <c r="CT3258" s="10">
        <v>6</v>
      </c>
      <c r="CU3258" s="10">
        <v>7</v>
      </c>
      <c r="CV3258" s="10">
        <v>7</v>
      </c>
      <c r="CW3258" s="10">
        <v>7</v>
      </c>
      <c r="CX3258" s="10">
        <v>7</v>
      </c>
      <c r="CY3258" s="10">
        <v>3</v>
      </c>
      <c r="CZ3258" s="10">
        <v>7</v>
      </c>
      <c r="DA3258" s="10">
        <v>7</v>
      </c>
      <c r="DB3258" s="10">
        <v>7</v>
      </c>
      <c r="DC3258" s="10">
        <v>7</v>
      </c>
      <c r="DD3258" s="10">
        <v>7</v>
      </c>
      <c r="DE3258" s="10">
        <v>7</v>
      </c>
      <c r="DF3258" s="10">
        <v>7</v>
      </c>
      <c r="DG3258" s="10">
        <v>7</v>
      </c>
      <c r="DH3258" s="10">
        <v>7</v>
      </c>
      <c r="DI3258" s="10">
        <v>7</v>
      </c>
      <c r="DJ3258" s="10">
        <v>5</v>
      </c>
      <c r="DK3258" s="10">
        <v>7</v>
      </c>
      <c r="DL3258" s="10">
        <v>7</v>
      </c>
      <c r="DM3258" s="9" t="s">
        <v>154</v>
      </c>
      <c r="DN3258" s="10">
        <v>1994</v>
      </c>
      <c r="DO3258" s="9">
        <f t="shared" si="10"/>
        <v>27</v>
      </c>
      <c r="DP3258" s="9" t="s">
        <v>155</v>
      </c>
      <c r="DQ3258" s="9" t="s">
        <v>156</v>
      </c>
      <c r="DR3258" s="9" t="s">
        <v>157</v>
      </c>
      <c r="DS3258" s="9" t="s">
        <v>137</v>
      </c>
      <c r="DT3258" s="9" t="s">
        <v>930</v>
      </c>
      <c r="DU3258" s="9" t="s">
        <v>223</v>
      </c>
      <c r="DV3258" s="9" t="str">
        <f>VLOOKUP(DU3258,Metadata!$B$2:$C$7,2,FALSE)</f>
        <v>3 - 6 years</v>
      </c>
    </row>
    <row r="3259" spans="1:126">
      <c r="A3259" s="13">
        <v>3258</v>
      </c>
      <c r="B3259" s="9" t="s">
        <v>326</v>
      </c>
      <c r="C3259" s="9" t="str">
        <f>VLOOKUP(B3259,Metadata!$M$2:$N$6,2,FALSE)</f>
        <v>Permanent Employee</v>
      </c>
      <c r="D3259" s="9" t="s">
        <v>136</v>
      </c>
      <c r="E3259" s="9" t="s">
        <v>137</v>
      </c>
      <c r="F3259" s="9" t="s">
        <v>138</v>
      </c>
      <c r="G3259" s="9" t="s">
        <v>213</v>
      </c>
      <c r="H3259" s="9" t="str">
        <f>IF(G3259="","",VLOOKUP(G3259,Metadata!$J$2:$K$22,2,FALSE))</f>
        <v>Centre</v>
      </c>
      <c r="I3259" s="9" t="s">
        <v>138</v>
      </c>
      <c r="J3259" s="9" t="str">
        <f>IF(I3259="","",VLOOKUP(I3259,Metadata!$P$2:$Q$43,2,FALSE))</f>
        <v>Europe</v>
      </c>
      <c r="K3259" s="9" t="str">
        <f t="shared" si="0"/>
        <v>Portugal</v>
      </c>
      <c r="L3259" s="9" t="s">
        <v>213</v>
      </c>
      <c r="M3259" s="9" t="str">
        <f>IF(L3259="","",VLOOKUP(L3259,Metadata!$J$2:$K$22,2,FALSE))</f>
        <v>Centre</v>
      </c>
      <c r="N3259" s="9" t="s">
        <v>205</v>
      </c>
      <c r="O3259" s="9" t="s">
        <v>137</v>
      </c>
      <c r="P3259" s="9" t="s">
        <v>137</v>
      </c>
      <c r="Q3259" s="10" t="str">
        <f t="shared" si="1"/>
        <v>Full Office Job</v>
      </c>
      <c r="R3259" s="10">
        <v>5</v>
      </c>
      <c r="S3259" s="9" t="s">
        <v>313</v>
      </c>
      <c r="T3259" s="9" t="s">
        <v>137</v>
      </c>
      <c r="U3259" s="9" t="str">
        <f>IF(S3259&lt;&gt;"",S3259,IF(T3259&lt;&gt;"",VLOOKUP(T3259,Metadata!$S$2:$T$228,2,FALSE),""))</f>
        <v>Maintenance &amp; Support</v>
      </c>
      <c r="V3259" s="9" t="s">
        <v>251</v>
      </c>
      <c r="W3259" s="9" t="s">
        <v>137</v>
      </c>
      <c r="X3259" s="9" t="s">
        <v>163</v>
      </c>
      <c r="Y3259" s="9" t="s">
        <v>137</v>
      </c>
      <c r="Z3259" s="9" t="s">
        <v>262</v>
      </c>
      <c r="AA3259" s="9" t="s">
        <v>165</v>
      </c>
      <c r="AB3259" s="9" t="s">
        <v>137</v>
      </c>
      <c r="AC3259" s="9" t="s">
        <v>147</v>
      </c>
      <c r="AD3259" s="9"/>
      <c r="AE3259" s="9"/>
      <c r="AF3259" s="9"/>
      <c r="AG3259" s="9" t="s">
        <v>166</v>
      </c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 t="s">
        <v>178</v>
      </c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199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10"/>
      <c r="CB3259" s="10" t="str">
        <f t="shared" si="5"/>
        <v/>
      </c>
      <c r="CC3259" s="10"/>
      <c r="CD3259" s="9" t="str">
        <f t="shared" si="2"/>
        <v/>
      </c>
      <c r="CE3259" s="9" t="s">
        <v>232</v>
      </c>
      <c r="CF3259" s="9" t="s">
        <v>169</v>
      </c>
      <c r="CG3259" s="9">
        <f>IF(CF3259="","",VLOOKUP(CF3259,Metadata!$D$2:$H$20,2,FALSE))</f>
        <v>12500</v>
      </c>
      <c r="CH3259" s="9">
        <f>IF(CF3259="","",VLOOKUP(CF3259,Metadata!$D$2:$H$20,4,FALSE))</f>
        <v>0</v>
      </c>
      <c r="CI3259" s="9">
        <f>IF(CF3259="","",VLOOKUP(CF3259,Metadata!$D$2:$H$20,5,FALSE))</f>
        <v>15000</v>
      </c>
      <c r="CJ3259" s="9">
        <f t="shared" si="3"/>
        <v>12500</v>
      </c>
      <c r="CK3259" s="9" t="s">
        <v>153</v>
      </c>
      <c r="CL3259" s="10">
        <v>3</v>
      </c>
      <c r="CM3259" s="10">
        <v>2</v>
      </c>
      <c r="CN3259" s="10">
        <v>6</v>
      </c>
      <c r="CO3259" s="10">
        <v>6</v>
      </c>
      <c r="CP3259" s="10">
        <v>6</v>
      </c>
      <c r="CQ3259" s="10">
        <v>6</v>
      </c>
      <c r="CR3259" s="10">
        <v>6</v>
      </c>
      <c r="CS3259" s="10">
        <v>6</v>
      </c>
      <c r="CT3259" s="10">
        <v>5</v>
      </c>
      <c r="CU3259" s="10">
        <v>5</v>
      </c>
      <c r="CV3259" s="10">
        <v>6</v>
      </c>
      <c r="CW3259" s="10">
        <v>6</v>
      </c>
      <c r="CX3259" s="10">
        <v>6</v>
      </c>
      <c r="CY3259" s="10">
        <v>6</v>
      </c>
      <c r="CZ3259" s="10">
        <v>6</v>
      </c>
      <c r="DA3259" s="10">
        <v>3</v>
      </c>
      <c r="DB3259" s="10">
        <v>3</v>
      </c>
      <c r="DC3259" s="10">
        <v>6</v>
      </c>
      <c r="DD3259" s="10">
        <v>3</v>
      </c>
      <c r="DE3259" s="10">
        <v>6</v>
      </c>
      <c r="DF3259" s="10">
        <v>6</v>
      </c>
      <c r="DG3259" s="10">
        <v>6</v>
      </c>
      <c r="DH3259" s="10">
        <v>4</v>
      </c>
      <c r="DI3259" s="10">
        <v>6</v>
      </c>
      <c r="DJ3259" s="10">
        <v>4</v>
      </c>
      <c r="DK3259" s="10">
        <v>5</v>
      </c>
      <c r="DL3259" s="10">
        <v>6</v>
      </c>
      <c r="DM3259" s="9" t="s">
        <v>154</v>
      </c>
      <c r="DN3259" s="10">
        <v>1994</v>
      </c>
      <c r="DO3259" s="9">
        <f t="shared" si="10"/>
        <v>27</v>
      </c>
      <c r="DP3259" s="9" t="s">
        <v>155</v>
      </c>
      <c r="DQ3259" s="9" t="s">
        <v>156</v>
      </c>
      <c r="DR3259" s="9" t="s">
        <v>342</v>
      </c>
      <c r="DS3259" s="9" t="s">
        <v>137</v>
      </c>
      <c r="DT3259" s="9" t="s">
        <v>930</v>
      </c>
      <c r="DU3259" s="9" t="s">
        <v>233</v>
      </c>
      <c r="DV3259" s="9" t="str">
        <f>VLOOKUP(DU3259,Metadata!$B$2:$C$7,2,FALSE)</f>
        <v>0 - 3 years</v>
      </c>
    </row>
    <row r="3260" spans="1:126">
      <c r="A3260" s="13">
        <v>3259</v>
      </c>
      <c r="B3260" s="9" t="s">
        <v>135</v>
      </c>
      <c r="C3260" s="9" t="str">
        <f>VLOOKUP(B3260,Metadata!$M$2:$N$6,2,FALSE)</f>
        <v>Permanent Employee</v>
      </c>
      <c r="D3260" s="9" t="s">
        <v>159</v>
      </c>
      <c r="E3260" s="9" t="s">
        <v>137</v>
      </c>
      <c r="F3260" s="9" t="s">
        <v>138</v>
      </c>
      <c r="G3260" s="9" t="s">
        <v>140</v>
      </c>
      <c r="H3260" s="9" t="str">
        <f>IF(G3260="","",VLOOKUP(G3260,Metadata!$J$2:$K$22,2,FALSE))</f>
        <v>Lisbon Metropolitan Area</v>
      </c>
      <c r="I3260" s="9" t="s">
        <v>138</v>
      </c>
      <c r="J3260" s="9" t="str">
        <f>IF(I3260="","",VLOOKUP(I3260,Metadata!$P$2:$Q$43,2,FALSE))</f>
        <v>Europe</v>
      </c>
      <c r="K3260" s="9" t="str">
        <f t="shared" si="0"/>
        <v>Portugal</v>
      </c>
      <c r="L3260" s="9" t="s">
        <v>140</v>
      </c>
      <c r="M3260" s="9" t="str">
        <f>IF(L3260="","",VLOOKUP(L3260,Metadata!$J$2:$K$22,2,FALSE))</f>
        <v>Lisbon Metropolitan Area</v>
      </c>
      <c r="N3260" s="9" t="s">
        <v>214</v>
      </c>
      <c r="O3260" s="9" t="s">
        <v>278</v>
      </c>
      <c r="P3260" s="9" t="s">
        <v>142</v>
      </c>
      <c r="Q3260" s="10" t="str">
        <f t="shared" si="1"/>
        <v>Full Office Job</v>
      </c>
      <c r="R3260" s="10">
        <v>3</v>
      </c>
      <c r="S3260" s="9" t="s">
        <v>216</v>
      </c>
      <c r="T3260" s="9" t="s">
        <v>137</v>
      </c>
      <c r="U3260" s="9" t="str">
        <f>IF(S3260&lt;&gt;"",S3260,IF(T3260&lt;&gt;"",VLOOKUP(T3260,Metadata!$S$2:$T$228,2,FALSE),""))</f>
        <v>Front-End Developer</v>
      </c>
      <c r="V3260" s="9" t="s">
        <v>323</v>
      </c>
      <c r="W3260" s="9" t="s">
        <v>137</v>
      </c>
      <c r="X3260" s="9" t="s">
        <v>137</v>
      </c>
      <c r="Y3260" s="9" t="s">
        <v>937</v>
      </c>
      <c r="Z3260" s="9" t="s">
        <v>184</v>
      </c>
      <c r="AA3260" s="9" t="s">
        <v>165</v>
      </c>
      <c r="AB3260" s="9" t="s">
        <v>137</v>
      </c>
      <c r="AC3260" s="9"/>
      <c r="AD3260" s="9"/>
      <c r="AE3260" s="9"/>
      <c r="AF3260" s="9"/>
      <c r="AG3260" s="9"/>
      <c r="AH3260" s="9"/>
      <c r="AI3260" s="9"/>
      <c r="AJ3260" s="9" t="s">
        <v>185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 t="s">
        <v>178</v>
      </c>
      <c r="BB3260" s="9"/>
      <c r="BC3260" s="9"/>
      <c r="BD3260" s="9"/>
      <c r="BE3260" s="9"/>
      <c r="BF3260" s="9" t="s">
        <v>367</v>
      </c>
      <c r="BG3260" s="9"/>
      <c r="BH3260" s="9"/>
      <c r="BI3260" s="9"/>
      <c r="BJ3260" s="9"/>
      <c r="BK3260" s="9"/>
      <c r="BL3260" s="9"/>
      <c r="BM3260" s="9"/>
      <c r="BN3260" s="9" t="s">
        <v>186</v>
      </c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10"/>
      <c r="CB3260" s="10" t="str">
        <f t="shared" si="5"/>
        <v/>
      </c>
      <c r="CC3260" s="10"/>
      <c r="CD3260" s="9" t="str">
        <f t="shared" si="2"/>
        <v/>
      </c>
      <c r="CE3260" s="9" t="s">
        <v>232</v>
      </c>
      <c r="CF3260" s="9" t="s">
        <v>220</v>
      </c>
      <c r="CG3260" s="9">
        <f>IF(CF3260="","",VLOOKUP(CF3260,Metadata!$D$2:$H$20,2,FALSE))</f>
        <v>27500</v>
      </c>
      <c r="CH3260" s="9">
        <f>IF(CF3260="","",VLOOKUP(CF3260,Metadata!$D$2:$H$20,4,FALSE))</f>
        <v>25000</v>
      </c>
      <c r="CI3260" s="9">
        <f>IF(CF3260="","",VLOOKUP(CF3260,Metadata!$D$2:$H$20,5,FALSE))</f>
        <v>30000</v>
      </c>
      <c r="CJ3260" s="9">
        <f t="shared" si="3"/>
        <v>27500</v>
      </c>
      <c r="CK3260" s="9" t="s">
        <v>201</v>
      </c>
      <c r="CL3260" s="10">
        <v>7</v>
      </c>
      <c r="CM3260" s="10">
        <v>2</v>
      </c>
      <c r="CN3260" s="10">
        <v>2</v>
      </c>
      <c r="CO3260" s="10">
        <v>4</v>
      </c>
      <c r="CP3260" s="10">
        <v>3</v>
      </c>
      <c r="CQ3260" s="10">
        <v>3</v>
      </c>
      <c r="CR3260" s="10">
        <v>1</v>
      </c>
      <c r="CS3260" s="10">
        <v>5</v>
      </c>
      <c r="CT3260" s="10">
        <v>6</v>
      </c>
      <c r="CU3260" s="10">
        <v>4</v>
      </c>
      <c r="CV3260" s="10">
        <v>5</v>
      </c>
      <c r="CW3260" s="10">
        <v>5</v>
      </c>
      <c r="CX3260" s="10">
        <v>5</v>
      </c>
      <c r="CY3260" s="10">
        <v>7</v>
      </c>
      <c r="CZ3260" s="10">
        <v>7</v>
      </c>
      <c r="DA3260" s="10">
        <v>3</v>
      </c>
      <c r="DB3260" s="10">
        <v>3</v>
      </c>
      <c r="DC3260" s="10">
        <v>4</v>
      </c>
      <c r="DD3260" s="10">
        <v>3</v>
      </c>
      <c r="DE3260" s="10">
        <v>4</v>
      </c>
      <c r="DF3260" s="10">
        <v>3</v>
      </c>
      <c r="DG3260" s="10">
        <v>3</v>
      </c>
      <c r="DH3260" s="10">
        <v>3</v>
      </c>
      <c r="DI3260" s="10">
        <v>3</v>
      </c>
      <c r="DJ3260" s="10">
        <v>3</v>
      </c>
      <c r="DK3260" s="10">
        <v>3</v>
      </c>
      <c r="DL3260" s="10">
        <v>3</v>
      </c>
      <c r="DM3260" s="9" t="s">
        <v>154</v>
      </c>
      <c r="DN3260" s="10">
        <v>1996</v>
      </c>
      <c r="DO3260" s="9">
        <f t="shared" si="10"/>
        <v>25</v>
      </c>
      <c r="DP3260" s="9" t="s">
        <v>222</v>
      </c>
      <c r="DQ3260" s="9" t="s">
        <v>202</v>
      </c>
      <c r="DR3260" s="9" t="s">
        <v>170</v>
      </c>
      <c r="DS3260" s="9" t="s">
        <v>137</v>
      </c>
      <c r="DT3260" s="9" t="s">
        <v>930</v>
      </c>
      <c r="DU3260" s="9" t="s">
        <v>168</v>
      </c>
      <c r="DV3260" s="9" t="str">
        <f>VLOOKUP(DU3260,Metadata!$B$2:$C$7,2,FALSE)</f>
        <v>0 - 3 years</v>
      </c>
    </row>
    <row r="3261" spans="1:126">
      <c r="A3261" s="13">
        <v>3260</v>
      </c>
      <c r="B3261" s="9" t="s">
        <v>135</v>
      </c>
      <c r="C3261" s="9" t="str">
        <f>VLOOKUP(B3261,Metadata!$M$2:$N$6,2,FALSE)</f>
        <v>Permanent Employee</v>
      </c>
      <c r="D3261" s="9" t="s">
        <v>136</v>
      </c>
      <c r="E3261" s="9" t="s">
        <v>137</v>
      </c>
      <c r="F3261" s="9" t="s">
        <v>138</v>
      </c>
      <c r="G3261" s="9" t="s">
        <v>140</v>
      </c>
      <c r="H3261" s="9" t="str">
        <f>IF(G3261="","",VLOOKUP(G3261,Metadata!$J$2:$K$22,2,FALSE))</f>
        <v>Lisbon Metropolitan Area</v>
      </c>
      <c r="I3261" s="9" t="s">
        <v>138</v>
      </c>
      <c r="J3261" s="9" t="str">
        <f>IF(I3261="","",VLOOKUP(I3261,Metadata!$P$2:$Q$43,2,FALSE))</f>
        <v>Europe</v>
      </c>
      <c r="K3261" s="9" t="str">
        <f t="shared" si="0"/>
        <v>Portugal</v>
      </c>
      <c r="L3261" s="9" t="s">
        <v>140</v>
      </c>
      <c r="M3261" s="9" t="str">
        <f>IF(L3261="","",VLOOKUP(L3261,Metadata!$J$2:$K$22,2,FALSE))</f>
        <v>Lisbon Metropolitan Area</v>
      </c>
      <c r="N3261" s="9" t="s">
        <v>205</v>
      </c>
      <c r="O3261" s="9" t="s">
        <v>137</v>
      </c>
      <c r="P3261" s="9" t="s">
        <v>137</v>
      </c>
      <c r="Q3261" s="10" t="str">
        <f t="shared" si="1"/>
        <v>Full Office Job</v>
      </c>
      <c r="R3261" s="10">
        <v>7</v>
      </c>
      <c r="S3261" s="9" t="s">
        <v>192</v>
      </c>
      <c r="T3261" s="9" t="s">
        <v>137</v>
      </c>
      <c r="U3261" s="9" t="str">
        <f>IF(S3261&lt;&gt;"",S3261,IF(T3261&lt;&gt;"",VLOOKUP(T3261,Metadata!$S$2:$T$228,2,FALSE),""))</f>
        <v>Back-End Developer</v>
      </c>
      <c r="V3261" s="9" t="s">
        <v>207</v>
      </c>
      <c r="W3261" s="9" t="s">
        <v>137</v>
      </c>
      <c r="X3261" s="9" t="s">
        <v>269</v>
      </c>
      <c r="Y3261" s="9" t="s">
        <v>137</v>
      </c>
      <c r="Z3261" s="9" t="s">
        <v>184</v>
      </c>
      <c r="AA3261" s="9" t="s">
        <v>137</v>
      </c>
      <c r="AB3261" s="9" t="s">
        <v>137</v>
      </c>
      <c r="AC3261" s="9"/>
      <c r="AD3261" s="9" t="s">
        <v>148</v>
      </c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 t="s">
        <v>219</v>
      </c>
      <c r="BR3261" s="9"/>
      <c r="BS3261" s="9"/>
      <c r="BT3261" s="9"/>
      <c r="BU3261" s="9"/>
      <c r="BV3261" s="9"/>
      <c r="BW3261" s="9"/>
      <c r="BX3261" s="9"/>
      <c r="BY3261" s="9"/>
      <c r="BZ3261" s="9"/>
      <c r="CA3261" s="10"/>
      <c r="CB3261" s="10" t="str">
        <f t="shared" si="5"/>
        <v/>
      </c>
      <c r="CC3261" s="10"/>
      <c r="CD3261" s="9" t="str">
        <f t="shared" si="2"/>
        <v/>
      </c>
      <c r="CE3261" s="9" t="s">
        <v>168</v>
      </c>
      <c r="CF3261" s="9" t="s">
        <v>220</v>
      </c>
      <c r="CG3261" s="9">
        <f>IF(CF3261="","",VLOOKUP(CF3261,Metadata!$D$2:$H$20,2,FALSE))</f>
        <v>27500</v>
      </c>
      <c r="CH3261" s="9">
        <f>IF(CF3261="","",VLOOKUP(CF3261,Metadata!$D$2:$H$20,4,FALSE))</f>
        <v>25000</v>
      </c>
      <c r="CI3261" s="9">
        <f>IF(CF3261="","",VLOOKUP(CF3261,Metadata!$D$2:$H$20,5,FALSE))</f>
        <v>30000</v>
      </c>
      <c r="CJ3261" s="9">
        <f t="shared" si="3"/>
        <v>27500</v>
      </c>
      <c r="CK3261" s="9" t="s">
        <v>153</v>
      </c>
      <c r="CL3261" s="10">
        <v>1</v>
      </c>
      <c r="CM3261" s="10">
        <v>5</v>
      </c>
      <c r="CN3261" s="10">
        <v>7</v>
      </c>
      <c r="CO3261" s="10">
        <v>7</v>
      </c>
      <c r="CP3261" s="10">
        <v>7</v>
      </c>
      <c r="CQ3261" s="10">
        <v>7</v>
      </c>
      <c r="CR3261" s="10">
        <v>4</v>
      </c>
      <c r="CS3261" s="10">
        <v>7</v>
      </c>
      <c r="CT3261" s="10">
        <v>5</v>
      </c>
      <c r="CU3261" s="10">
        <v>7</v>
      </c>
      <c r="CV3261" s="10">
        <v>5</v>
      </c>
      <c r="CW3261" s="10">
        <v>7</v>
      </c>
      <c r="CX3261" s="10">
        <v>6</v>
      </c>
      <c r="CY3261" s="10">
        <v>6</v>
      </c>
      <c r="CZ3261" s="10">
        <v>5</v>
      </c>
      <c r="DA3261" s="10">
        <v>4</v>
      </c>
      <c r="DB3261" s="10">
        <v>5</v>
      </c>
      <c r="DC3261" s="10">
        <v>5</v>
      </c>
      <c r="DD3261" s="10">
        <v>5</v>
      </c>
      <c r="DE3261" s="10">
        <v>6</v>
      </c>
      <c r="DF3261" s="10">
        <v>6</v>
      </c>
      <c r="DG3261" s="10">
        <v>7</v>
      </c>
      <c r="DH3261" s="10">
        <v>7</v>
      </c>
      <c r="DI3261" s="10">
        <v>7</v>
      </c>
      <c r="DJ3261" s="10">
        <v>5</v>
      </c>
      <c r="DK3261" s="10">
        <v>5</v>
      </c>
      <c r="DL3261" s="10">
        <v>6</v>
      </c>
      <c r="DM3261" s="9" t="s">
        <v>333</v>
      </c>
      <c r="DN3261" s="10">
        <v>1988</v>
      </c>
      <c r="DO3261" s="9">
        <f t="shared" si="10"/>
        <v>33</v>
      </c>
      <c r="DP3261" s="9" t="s">
        <v>155</v>
      </c>
      <c r="DQ3261" s="9" t="s">
        <v>156</v>
      </c>
      <c r="DR3261" s="9" t="s">
        <v>342</v>
      </c>
      <c r="DS3261" s="9" t="s">
        <v>137</v>
      </c>
      <c r="DT3261" s="9" t="s">
        <v>930</v>
      </c>
      <c r="DU3261" s="9" t="s">
        <v>158</v>
      </c>
      <c r="DV3261" s="9" t="str">
        <f>VLOOKUP(DU3261,Metadata!$B$2:$C$7,2,FALSE)</f>
        <v>6+ years</v>
      </c>
    </row>
    <row r="3262" spans="1:126">
      <c r="A3262" s="13">
        <v>3261</v>
      </c>
      <c r="B3262" s="9" t="s">
        <v>135</v>
      </c>
      <c r="C3262" s="9" t="str">
        <f>VLOOKUP(B3262,Metadata!$M$2:$N$6,2,FALSE)</f>
        <v>Permanent Employee</v>
      </c>
      <c r="D3262" s="9" t="s">
        <v>136</v>
      </c>
      <c r="E3262" s="9" t="s">
        <v>137</v>
      </c>
      <c r="F3262" s="9" t="s">
        <v>138</v>
      </c>
      <c r="G3262" s="9" t="s">
        <v>265</v>
      </c>
      <c r="H3262" s="9" t="str">
        <f>IF(G3262="","",VLOOKUP(G3262,Metadata!$J$2:$K$22,2,FALSE))</f>
        <v>Azores and Madeira</v>
      </c>
      <c r="I3262" s="9" t="s">
        <v>138</v>
      </c>
      <c r="J3262" s="9" t="str">
        <f>IF(I3262="","",VLOOKUP(I3262,Metadata!$P$2:$Q$43,2,FALSE))</f>
        <v>Europe</v>
      </c>
      <c r="K3262" s="9" t="str">
        <f t="shared" si="0"/>
        <v>Portugal</v>
      </c>
      <c r="L3262" s="9" t="s">
        <v>265</v>
      </c>
      <c r="M3262" s="9" t="str">
        <f>IF(L3262="","",VLOOKUP(L3262,Metadata!$J$2:$K$22,2,FALSE))</f>
        <v>Azores and Madeira</v>
      </c>
      <c r="N3262" s="9" t="s">
        <v>205</v>
      </c>
      <c r="O3262" s="9" t="s">
        <v>137</v>
      </c>
      <c r="P3262" s="9" t="s">
        <v>137</v>
      </c>
      <c r="Q3262" s="10" t="str">
        <f t="shared" si="1"/>
        <v>Full Office Job</v>
      </c>
      <c r="R3262" s="10">
        <v>6</v>
      </c>
      <c r="S3262" s="9" t="s">
        <v>192</v>
      </c>
      <c r="T3262" s="9" t="s">
        <v>137</v>
      </c>
      <c r="U3262" s="9" t="str">
        <f>IF(S3262&lt;&gt;"",S3262,IF(T3262&lt;&gt;"",VLOOKUP(T3262,Metadata!$S$2:$T$228,2,FALSE),""))</f>
        <v>Back-End Developer</v>
      </c>
      <c r="V3262" s="9" t="s">
        <v>144</v>
      </c>
      <c r="W3262" s="9" t="s">
        <v>137</v>
      </c>
      <c r="X3262" s="9" t="s">
        <v>145</v>
      </c>
      <c r="Y3262" s="9" t="s">
        <v>137</v>
      </c>
      <c r="Z3262" s="9" t="s">
        <v>184</v>
      </c>
      <c r="AA3262" s="9" t="s">
        <v>137</v>
      </c>
      <c r="AB3262" s="9" t="s">
        <v>137</v>
      </c>
      <c r="AC3262" s="9" t="s">
        <v>147</v>
      </c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 t="s">
        <v>488</v>
      </c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 t="s">
        <v>150</v>
      </c>
      <c r="BZ3262" s="9" t="s">
        <v>137</v>
      </c>
      <c r="CA3262" s="10"/>
      <c r="CB3262" s="10" t="str">
        <f t="shared" si="5"/>
        <v/>
      </c>
      <c r="CC3262" s="10"/>
      <c r="CD3262" s="9" t="str">
        <f t="shared" si="2"/>
        <v/>
      </c>
      <c r="CE3262" s="9" t="s">
        <v>151</v>
      </c>
      <c r="CF3262" s="9" t="s">
        <v>188</v>
      </c>
      <c r="CG3262" s="9">
        <f>IF(CF3262="","",VLOOKUP(CF3262,Metadata!$D$2:$H$20,2,FALSE))</f>
        <v>17500</v>
      </c>
      <c r="CH3262" s="9">
        <f>IF(CF3262="","",VLOOKUP(CF3262,Metadata!$D$2:$H$20,4,FALSE))</f>
        <v>15000</v>
      </c>
      <c r="CI3262" s="9">
        <f>IF(CF3262="","",VLOOKUP(CF3262,Metadata!$D$2:$H$20,5,FALSE))</f>
        <v>20000</v>
      </c>
      <c r="CJ3262" s="9">
        <f t="shared" si="3"/>
        <v>17500</v>
      </c>
      <c r="CK3262" s="9" t="s">
        <v>153</v>
      </c>
      <c r="CL3262" s="10">
        <v>3</v>
      </c>
      <c r="CM3262" s="10">
        <v>4</v>
      </c>
      <c r="CN3262" s="10">
        <v>7</v>
      </c>
      <c r="CO3262" s="10">
        <v>7</v>
      </c>
      <c r="CP3262" s="10">
        <v>7</v>
      </c>
      <c r="CQ3262" s="10">
        <v>7</v>
      </c>
      <c r="CR3262" s="10">
        <v>7</v>
      </c>
      <c r="CS3262" s="10">
        <v>7</v>
      </c>
      <c r="CT3262" s="10">
        <v>7</v>
      </c>
      <c r="CU3262" s="10">
        <v>7</v>
      </c>
      <c r="CV3262" s="10">
        <v>7</v>
      </c>
      <c r="CW3262" s="10">
        <v>5</v>
      </c>
      <c r="CX3262" s="10">
        <v>7</v>
      </c>
      <c r="CY3262" s="10">
        <v>6</v>
      </c>
      <c r="CZ3262" s="10">
        <v>7</v>
      </c>
      <c r="DA3262" s="10">
        <v>4</v>
      </c>
      <c r="DB3262" s="10">
        <v>5</v>
      </c>
      <c r="DC3262" s="10">
        <v>7</v>
      </c>
      <c r="DD3262" s="10">
        <v>4</v>
      </c>
      <c r="DE3262" s="10">
        <v>5</v>
      </c>
      <c r="DF3262" s="10">
        <v>5</v>
      </c>
      <c r="DG3262" s="10">
        <v>7</v>
      </c>
      <c r="DH3262" s="10">
        <v>5</v>
      </c>
      <c r="DI3262" s="10">
        <v>7</v>
      </c>
      <c r="DJ3262" s="10">
        <v>5</v>
      </c>
      <c r="DK3262" s="10">
        <v>5</v>
      </c>
      <c r="DL3262" s="10">
        <v>5</v>
      </c>
      <c r="DM3262" s="9" t="s">
        <v>154</v>
      </c>
      <c r="DN3262" s="10">
        <v>1989</v>
      </c>
      <c r="DO3262" s="9">
        <f t="shared" si="10"/>
        <v>32</v>
      </c>
      <c r="DP3262" s="9" t="s">
        <v>155</v>
      </c>
      <c r="DQ3262" s="9" t="s">
        <v>202</v>
      </c>
      <c r="DR3262" s="9" t="s">
        <v>157</v>
      </c>
      <c r="DS3262" s="9" t="s">
        <v>137</v>
      </c>
      <c r="DT3262" s="9" t="s">
        <v>930</v>
      </c>
      <c r="DU3262" s="9" t="s">
        <v>158</v>
      </c>
      <c r="DV3262" s="9" t="str">
        <f>VLOOKUP(DU3262,Metadata!$B$2:$C$7,2,FALSE)</f>
        <v>6+ years</v>
      </c>
    </row>
    <row r="3263" spans="1:126">
      <c r="A3263" s="13">
        <v>3262</v>
      </c>
      <c r="B3263" s="9" t="s">
        <v>135</v>
      </c>
      <c r="C3263" s="9" t="str">
        <f>VLOOKUP(B3263,Metadata!$M$2:$N$6,2,FALSE)</f>
        <v>Permanent Employee</v>
      </c>
      <c r="D3263" s="9" t="s">
        <v>159</v>
      </c>
      <c r="E3263" s="9" t="s">
        <v>137</v>
      </c>
      <c r="F3263" s="9" t="s">
        <v>138</v>
      </c>
      <c r="G3263" s="9" t="s">
        <v>160</v>
      </c>
      <c r="H3263" s="9" t="str">
        <f>IF(G3263="","",VLOOKUP(G3263,Metadata!$J$2:$K$22,2,FALSE))</f>
        <v>Centre</v>
      </c>
      <c r="I3263" s="9" t="s">
        <v>228</v>
      </c>
      <c r="J3263" s="9" t="str">
        <f>IF(I3263="","",VLOOKUP(I3263,Metadata!$P$2:$Q$43,2,FALSE))</f>
        <v>Europe</v>
      </c>
      <c r="K3263" s="9" t="str">
        <f t="shared" si="0"/>
        <v>International</v>
      </c>
      <c r="L3263" s="9" t="s">
        <v>137</v>
      </c>
      <c r="M3263" s="9" t="str">
        <f>IF(L3263="","",VLOOKUP(L3263,Metadata!$J$2:$K$22,2,FALSE))</f>
        <v/>
      </c>
      <c r="N3263" s="9" t="s">
        <v>141</v>
      </c>
      <c r="O3263" s="9" t="s">
        <v>137</v>
      </c>
      <c r="P3263" s="9" t="s">
        <v>142</v>
      </c>
      <c r="Q3263" s="10" t="str">
        <f t="shared" si="1"/>
        <v>Full Office Job</v>
      </c>
      <c r="R3263" s="10">
        <v>4</v>
      </c>
      <c r="S3263" s="9" t="s">
        <v>260</v>
      </c>
      <c r="T3263" s="9" t="s">
        <v>137</v>
      </c>
      <c r="U3263" s="9" t="str">
        <f>IF(S3263&lt;&gt;"",S3263,IF(T3263&lt;&gt;"",VLOOKUP(T3263,Metadata!$S$2:$T$228,2,FALSE),""))</f>
        <v>DevOps Engineer</v>
      </c>
      <c r="V3263" s="9" t="s">
        <v>207</v>
      </c>
      <c r="W3263" s="9" t="s">
        <v>137</v>
      </c>
      <c r="X3263" s="9" t="s">
        <v>252</v>
      </c>
      <c r="Y3263" s="9" t="s">
        <v>137</v>
      </c>
      <c r="Z3263" s="9" t="s">
        <v>184</v>
      </c>
      <c r="AA3263" s="9" t="s">
        <v>137</v>
      </c>
      <c r="AB3263" s="9" t="s">
        <v>253</v>
      </c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 t="s">
        <v>150</v>
      </c>
      <c r="BZ3263" s="9" t="s">
        <v>137</v>
      </c>
      <c r="CA3263" s="10"/>
      <c r="CB3263" s="10" t="str">
        <f t="shared" si="5"/>
        <v/>
      </c>
      <c r="CC3263" s="10"/>
      <c r="CD3263" s="9" t="str">
        <f t="shared" si="2"/>
        <v/>
      </c>
      <c r="CE3263" s="9" t="s">
        <v>168</v>
      </c>
      <c r="CF3263" s="9" t="s">
        <v>169</v>
      </c>
      <c r="CG3263" s="9">
        <f>IF(CF3263="","",VLOOKUP(CF3263,Metadata!$D$2:$H$20,2,FALSE))</f>
        <v>12500</v>
      </c>
      <c r="CH3263" s="9">
        <f>IF(CF3263="","",VLOOKUP(CF3263,Metadata!$D$2:$H$20,4,FALSE))</f>
        <v>0</v>
      </c>
      <c r="CI3263" s="9">
        <f>IF(CF3263="","",VLOOKUP(CF3263,Metadata!$D$2:$H$20,5,FALSE))</f>
        <v>15000</v>
      </c>
      <c r="CJ3263" s="9">
        <f t="shared" si="3"/>
        <v>12500</v>
      </c>
      <c r="CK3263" s="9" t="s">
        <v>153</v>
      </c>
      <c r="CL3263" s="10">
        <v>1</v>
      </c>
      <c r="CM3263" s="10">
        <v>5</v>
      </c>
      <c r="CN3263" s="10">
        <v>7</v>
      </c>
      <c r="CO3263" s="10">
        <v>6</v>
      </c>
      <c r="CP3263" s="10">
        <v>5</v>
      </c>
      <c r="CQ3263" s="10">
        <v>4</v>
      </c>
      <c r="CR3263" s="10">
        <v>3</v>
      </c>
      <c r="CS3263" s="10">
        <v>6</v>
      </c>
      <c r="CT3263" s="10">
        <v>3</v>
      </c>
      <c r="CU3263" s="10">
        <v>3</v>
      </c>
      <c r="CV3263" s="10">
        <v>2</v>
      </c>
      <c r="CW3263" s="10">
        <v>5</v>
      </c>
      <c r="CX3263" s="10">
        <v>5</v>
      </c>
      <c r="CY3263" s="10">
        <v>3</v>
      </c>
      <c r="CZ3263" s="10">
        <v>7</v>
      </c>
      <c r="DA3263" s="10">
        <v>4</v>
      </c>
      <c r="DB3263" s="10">
        <v>4</v>
      </c>
      <c r="DC3263" s="10">
        <v>6</v>
      </c>
      <c r="DD3263" s="10">
        <v>3</v>
      </c>
      <c r="DE3263" s="10">
        <v>2</v>
      </c>
      <c r="DF3263" s="10">
        <v>5</v>
      </c>
      <c r="DG3263" s="10">
        <v>6</v>
      </c>
      <c r="DH3263" s="10">
        <v>6</v>
      </c>
      <c r="DI3263" s="10">
        <v>7</v>
      </c>
      <c r="DJ3263" s="10">
        <v>4</v>
      </c>
      <c r="DK3263" s="10">
        <v>6</v>
      </c>
      <c r="DL3263" s="10">
        <v>7</v>
      </c>
      <c r="DM3263" s="9" t="s">
        <v>154</v>
      </c>
      <c r="DN3263" s="10">
        <v>1982</v>
      </c>
      <c r="DO3263" s="9">
        <f t="shared" si="10"/>
        <v>39</v>
      </c>
      <c r="DP3263" s="9" t="s">
        <v>155</v>
      </c>
      <c r="DQ3263" s="9" t="s">
        <v>202</v>
      </c>
      <c r="DR3263" s="9" t="s">
        <v>157</v>
      </c>
      <c r="DS3263" s="9" t="s">
        <v>137</v>
      </c>
      <c r="DT3263" s="9" t="s">
        <v>930</v>
      </c>
      <c r="DU3263" s="9" t="s">
        <v>158</v>
      </c>
      <c r="DV3263" s="9" t="str">
        <f>VLOOKUP(DU3263,Metadata!$B$2:$C$7,2,FALSE)</f>
        <v>6+ years</v>
      </c>
    </row>
    <row r="3264" spans="1:126">
      <c r="A3264" s="13">
        <v>3263</v>
      </c>
      <c r="B3264" s="9" t="s">
        <v>135</v>
      </c>
      <c r="C3264" s="9" t="str">
        <f>VLOOKUP(B3264,Metadata!$M$2:$N$6,2,FALSE)</f>
        <v>Permanent Employee</v>
      </c>
      <c r="D3264" s="9" t="s">
        <v>159</v>
      </c>
      <c r="E3264" s="9" t="s">
        <v>137</v>
      </c>
      <c r="F3264" s="9" t="s">
        <v>138</v>
      </c>
      <c r="G3264" s="9" t="s">
        <v>312</v>
      </c>
      <c r="H3264" s="9" t="str">
        <f>IF(G3264="","",VLOOKUP(G3264,Metadata!$J$2:$K$22,2,FALSE))</f>
        <v>South</v>
      </c>
      <c r="I3264" s="9" t="s">
        <v>138</v>
      </c>
      <c r="J3264" s="9" t="str">
        <f>IF(I3264="","",VLOOKUP(I3264,Metadata!$P$2:$Q$43,2,FALSE))</f>
        <v>Europe</v>
      </c>
      <c r="K3264" s="9" t="str">
        <f t="shared" si="0"/>
        <v>Portugal</v>
      </c>
      <c r="L3264" s="9" t="s">
        <v>312</v>
      </c>
      <c r="M3264" s="9" t="str">
        <f>IF(L3264="","",VLOOKUP(L3264,Metadata!$J$2:$K$22,2,FALSE))</f>
        <v>South</v>
      </c>
      <c r="N3264" s="9" t="s">
        <v>214</v>
      </c>
      <c r="O3264" s="9" t="s">
        <v>215</v>
      </c>
      <c r="P3264" s="9" t="s">
        <v>142</v>
      </c>
      <c r="Q3264" s="10" t="str">
        <f t="shared" si="1"/>
        <v>Full Office Job</v>
      </c>
      <c r="R3264" s="10">
        <v>4</v>
      </c>
      <c r="S3264" s="9" t="s">
        <v>161</v>
      </c>
      <c r="T3264" s="9" t="s">
        <v>137</v>
      </c>
      <c r="U3264" s="9" t="str">
        <f>IF(S3264&lt;&gt;"",S3264,IF(T3264&lt;&gt;"",VLOOKUP(T3264,Metadata!$S$2:$T$228,2,FALSE),""))</f>
        <v>Full-Stack Developer</v>
      </c>
      <c r="V3264" s="9" t="s">
        <v>256</v>
      </c>
      <c r="W3264" s="9" t="s">
        <v>137</v>
      </c>
      <c r="X3264" s="9" t="s">
        <v>163</v>
      </c>
      <c r="Y3264" s="9" t="s">
        <v>137</v>
      </c>
      <c r="Z3264" s="9" t="s">
        <v>164</v>
      </c>
      <c r="AA3264" s="9" t="s">
        <v>165</v>
      </c>
      <c r="AB3264" s="9" t="s">
        <v>137</v>
      </c>
      <c r="AC3264" s="9"/>
      <c r="AD3264" s="9"/>
      <c r="AE3264" s="9"/>
      <c r="AF3264" s="9"/>
      <c r="AG3264" s="9" t="s">
        <v>166</v>
      </c>
      <c r="AH3264" s="9"/>
      <c r="AI3264" s="9"/>
      <c r="AJ3264" s="9" t="s">
        <v>185</v>
      </c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 t="s">
        <v>178</v>
      </c>
      <c r="BB3264" s="9"/>
      <c r="BC3264" s="9"/>
      <c r="BD3264" s="9"/>
      <c r="BE3264" s="9"/>
      <c r="BF3264" s="9"/>
      <c r="BG3264" s="9"/>
      <c r="BH3264" s="9"/>
      <c r="BI3264" s="9"/>
      <c r="BJ3264" s="9" t="s">
        <v>167</v>
      </c>
      <c r="BK3264" s="9"/>
      <c r="BL3264" s="9"/>
      <c r="BM3264" s="9"/>
      <c r="BN3264" s="9" t="s">
        <v>186</v>
      </c>
      <c r="BO3264" s="9"/>
      <c r="BP3264" s="9" t="s">
        <v>179</v>
      </c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10"/>
      <c r="CB3264" s="10" t="str">
        <f t="shared" si="5"/>
        <v/>
      </c>
      <c r="CC3264" s="10"/>
      <c r="CD3264" s="9" t="str">
        <f t="shared" si="2"/>
        <v/>
      </c>
      <c r="CE3264" s="9" t="s">
        <v>168</v>
      </c>
      <c r="CF3264" s="9" t="s">
        <v>169</v>
      </c>
      <c r="CG3264" s="9">
        <f>IF(CF3264="","",VLOOKUP(CF3264,Metadata!$D$2:$H$20,2,FALSE))</f>
        <v>12500</v>
      </c>
      <c r="CH3264" s="9">
        <f>IF(CF3264="","",VLOOKUP(CF3264,Metadata!$D$2:$H$20,4,FALSE))</f>
        <v>0</v>
      </c>
      <c r="CI3264" s="9">
        <f>IF(CF3264="","",VLOOKUP(CF3264,Metadata!$D$2:$H$20,5,FALSE))</f>
        <v>15000</v>
      </c>
      <c r="CJ3264" s="9">
        <f t="shared" si="3"/>
        <v>12500</v>
      </c>
      <c r="CK3264" s="9" t="s">
        <v>221</v>
      </c>
      <c r="CL3264" s="10">
        <v>4</v>
      </c>
      <c r="CM3264" s="10">
        <v>3</v>
      </c>
      <c r="CN3264" s="10">
        <v>5</v>
      </c>
      <c r="CO3264" s="10">
        <v>5</v>
      </c>
      <c r="CP3264" s="10">
        <v>5</v>
      </c>
      <c r="CQ3264" s="10">
        <v>7</v>
      </c>
      <c r="CR3264" s="10">
        <v>4</v>
      </c>
      <c r="CS3264" s="10">
        <v>4</v>
      </c>
      <c r="CT3264" s="10">
        <v>6</v>
      </c>
      <c r="CU3264" s="10">
        <v>5</v>
      </c>
      <c r="CV3264" s="10">
        <v>5</v>
      </c>
      <c r="CW3264" s="10">
        <v>4</v>
      </c>
      <c r="CX3264" s="10">
        <v>4</v>
      </c>
      <c r="CY3264" s="10">
        <v>5</v>
      </c>
      <c r="CZ3264" s="10">
        <v>5</v>
      </c>
      <c r="DA3264" s="10">
        <v>3</v>
      </c>
      <c r="DB3264" s="10">
        <v>5</v>
      </c>
      <c r="DC3264" s="10">
        <v>5</v>
      </c>
      <c r="DD3264" s="10">
        <v>3</v>
      </c>
      <c r="DE3264" s="10">
        <v>5</v>
      </c>
      <c r="DF3264" s="10">
        <v>5</v>
      </c>
      <c r="DG3264" s="10">
        <v>5</v>
      </c>
      <c r="DH3264" s="10">
        <v>5</v>
      </c>
      <c r="DI3264" s="10">
        <v>4</v>
      </c>
      <c r="DJ3264" s="10">
        <v>4</v>
      </c>
      <c r="DK3264" s="10">
        <v>5</v>
      </c>
      <c r="DL3264" s="10">
        <v>5</v>
      </c>
      <c r="DM3264" s="9" t="s">
        <v>296</v>
      </c>
      <c r="DN3264" s="10">
        <v>1997</v>
      </c>
      <c r="DO3264" s="9">
        <f t="shared" si="10"/>
        <v>24</v>
      </c>
      <c r="DP3264" s="9" t="s">
        <v>155</v>
      </c>
      <c r="DQ3264" s="9" t="s">
        <v>227</v>
      </c>
      <c r="DR3264" s="9" t="s">
        <v>170</v>
      </c>
      <c r="DS3264" s="9" t="s">
        <v>137</v>
      </c>
      <c r="DT3264" s="9" t="s">
        <v>930</v>
      </c>
      <c r="DU3264" s="9" t="s">
        <v>203</v>
      </c>
      <c r="DV3264" s="9" t="str">
        <f>VLOOKUP(DU3264,Metadata!$B$2:$C$7,2,FALSE)</f>
        <v>6+ years</v>
      </c>
    </row>
    <row r="3265" spans="1:126">
      <c r="A3265" s="13">
        <v>3264</v>
      </c>
      <c r="B3265" s="9" t="s">
        <v>135</v>
      </c>
      <c r="C3265" s="9" t="str">
        <f>VLOOKUP(B3265,Metadata!$M$2:$N$6,2,FALSE)</f>
        <v>Permanent Employee</v>
      </c>
      <c r="D3265" s="9" t="s">
        <v>159</v>
      </c>
      <c r="E3265" s="9" t="s">
        <v>137</v>
      </c>
      <c r="F3265" s="9" t="s">
        <v>138</v>
      </c>
      <c r="G3265" s="9" t="s">
        <v>172</v>
      </c>
      <c r="H3265" s="9" t="str">
        <f>IF(G3265="","",VLOOKUP(G3265,Metadata!$J$2:$K$22,2,FALSE))</f>
        <v>Porto Metropolitan Area</v>
      </c>
      <c r="I3265" s="9" t="s">
        <v>138</v>
      </c>
      <c r="J3265" s="9" t="str">
        <f>IF(I3265="","",VLOOKUP(I3265,Metadata!$P$2:$Q$43,2,FALSE))</f>
        <v>Europe</v>
      </c>
      <c r="K3265" s="9" t="str">
        <f t="shared" si="0"/>
        <v>Portugal</v>
      </c>
      <c r="L3265" s="9" t="s">
        <v>172</v>
      </c>
      <c r="M3265" s="9" t="str">
        <f>IF(L3265="","",VLOOKUP(L3265,Metadata!$J$2:$K$22,2,FALSE))</f>
        <v>Porto Metropolitan Area</v>
      </c>
      <c r="N3265" s="9" t="s">
        <v>214</v>
      </c>
      <c r="O3265" s="9" t="s">
        <v>278</v>
      </c>
      <c r="P3265" s="9" t="s">
        <v>191</v>
      </c>
      <c r="Q3265" s="10" t="str">
        <f t="shared" si="1"/>
        <v>Remote Job (full or flexible)</v>
      </c>
      <c r="R3265" s="10">
        <v>5</v>
      </c>
      <c r="S3265" s="9" t="s">
        <v>192</v>
      </c>
      <c r="T3265" s="9" t="s">
        <v>137</v>
      </c>
      <c r="U3265" s="9" t="str">
        <f>IF(S3265&lt;&gt;"",S3265,IF(T3265&lt;&gt;"",VLOOKUP(T3265,Metadata!$S$2:$T$228,2,FALSE),""))</f>
        <v>Back-End Developer</v>
      </c>
      <c r="V3265" s="9" t="s">
        <v>274</v>
      </c>
      <c r="W3265" s="9" t="s">
        <v>137</v>
      </c>
      <c r="X3265" s="9" t="s">
        <v>175</v>
      </c>
      <c r="Y3265" s="9" t="s">
        <v>137</v>
      </c>
      <c r="Z3265" s="9" t="s">
        <v>262</v>
      </c>
      <c r="AA3265" s="9" t="s">
        <v>137</v>
      </c>
      <c r="AB3265" s="9" t="s">
        <v>137</v>
      </c>
      <c r="AC3265" s="9" t="s">
        <v>147</v>
      </c>
      <c r="AD3265" s="9"/>
      <c r="AE3265" s="9"/>
      <c r="AF3265" s="9"/>
      <c r="AG3265" s="9"/>
      <c r="AH3265" s="9"/>
      <c r="AI3265" s="9"/>
      <c r="AJ3265" s="9"/>
      <c r="AK3265" s="9" t="s">
        <v>302</v>
      </c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 t="s">
        <v>330</v>
      </c>
      <c r="BE3265" s="9"/>
      <c r="BF3265" s="9"/>
      <c r="BG3265" s="9"/>
      <c r="BH3265" s="9"/>
      <c r="BI3265" s="9"/>
      <c r="BJ3265" s="9"/>
      <c r="BK3265" s="9"/>
      <c r="BL3265" s="9"/>
      <c r="BM3265" s="9" t="s">
        <v>303</v>
      </c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10"/>
      <c r="CB3265" s="10" t="str">
        <f t="shared" si="5"/>
        <v/>
      </c>
      <c r="CC3265" s="10"/>
      <c r="CD3265" s="9" t="str">
        <f t="shared" si="2"/>
        <v/>
      </c>
      <c r="CE3265" s="9" t="s">
        <v>232</v>
      </c>
      <c r="CF3265" s="9" t="s">
        <v>293</v>
      </c>
      <c r="CG3265" s="9">
        <f>IF(CF3265="","",VLOOKUP(CF3265,Metadata!$D$2:$H$20,2,FALSE))</f>
        <v>52500</v>
      </c>
      <c r="CH3265" s="9">
        <f>IF(CF3265="","",VLOOKUP(CF3265,Metadata!$D$2:$H$20,4,FALSE))</f>
        <v>50000</v>
      </c>
      <c r="CI3265" s="9">
        <f>IF(CF3265="","",VLOOKUP(CF3265,Metadata!$D$2:$H$20,5,FALSE))</f>
        <v>55000</v>
      </c>
      <c r="CJ3265" s="9">
        <f t="shared" si="3"/>
        <v>52500</v>
      </c>
      <c r="CK3265" s="9" t="s">
        <v>153</v>
      </c>
      <c r="CL3265" s="10">
        <v>5</v>
      </c>
      <c r="CM3265" s="10">
        <v>4</v>
      </c>
      <c r="CN3265" s="10">
        <v>7</v>
      </c>
      <c r="CO3265" s="10">
        <v>7</v>
      </c>
      <c r="CP3265" s="10">
        <v>4</v>
      </c>
      <c r="CQ3265" s="10">
        <v>4</v>
      </c>
      <c r="CR3265" s="10">
        <v>6</v>
      </c>
      <c r="CS3265" s="10">
        <v>6</v>
      </c>
      <c r="CT3265" s="10">
        <v>6</v>
      </c>
      <c r="CU3265" s="10">
        <v>6</v>
      </c>
      <c r="CV3265" s="10">
        <v>6</v>
      </c>
      <c r="CW3265" s="10">
        <v>6</v>
      </c>
      <c r="CX3265" s="10">
        <v>6</v>
      </c>
      <c r="CY3265" s="10">
        <v>6</v>
      </c>
      <c r="CZ3265" s="10">
        <v>6</v>
      </c>
      <c r="DA3265" s="10">
        <v>6</v>
      </c>
      <c r="DB3265" s="10">
        <v>3</v>
      </c>
      <c r="DC3265" s="10">
        <v>7</v>
      </c>
      <c r="DD3265" s="10">
        <v>2</v>
      </c>
      <c r="DE3265" s="10">
        <v>7</v>
      </c>
      <c r="DF3265" s="10">
        <v>4</v>
      </c>
      <c r="DG3265" s="10">
        <v>5</v>
      </c>
      <c r="DH3265" s="10">
        <v>2</v>
      </c>
      <c r="DI3265" s="10">
        <v>6</v>
      </c>
      <c r="DJ3265" s="10">
        <v>2</v>
      </c>
      <c r="DK3265" s="10">
        <v>2</v>
      </c>
      <c r="DL3265" s="10">
        <v>6</v>
      </c>
      <c r="DM3265" s="9" t="s">
        <v>154</v>
      </c>
      <c r="DN3265" s="10">
        <v>1989</v>
      </c>
      <c r="DO3265" s="9">
        <f t="shared" si="10"/>
        <v>32</v>
      </c>
      <c r="DP3265" s="9" t="s">
        <v>155</v>
      </c>
      <c r="DQ3265" s="9" t="s">
        <v>156</v>
      </c>
      <c r="DR3265" s="9" t="s">
        <v>157</v>
      </c>
      <c r="DS3265" s="9" t="s">
        <v>137</v>
      </c>
      <c r="DT3265" s="9" t="s">
        <v>930</v>
      </c>
      <c r="DU3265" s="9" t="s">
        <v>203</v>
      </c>
      <c r="DV3265" s="9" t="str">
        <f>VLOOKUP(DU3265,Metadata!$B$2:$C$7,2,FALSE)</f>
        <v>6+ years</v>
      </c>
    </row>
    <row r="3266" spans="1:126">
      <c r="A3266" s="13">
        <v>3265</v>
      </c>
      <c r="B3266" s="9" t="s">
        <v>171</v>
      </c>
      <c r="C3266" s="9" t="str">
        <f>VLOOKUP(B3266,Metadata!$M$2:$N$6,2,FALSE)</f>
        <v>Contractor</v>
      </c>
      <c r="D3266" s="9" t="s">
        <v>137</v>
      </c>
      <c r="E3266" s="9" t="s">
        <v>136</v>
      </c>
      <c r="F3266" s="9" t="s">
        <v>138</v>
      </c>
      <c r="G3266" s="9" t="s">
        <v>172</v>
      </c>
      <c r="H3266" s="9" t="str">
        <f>IF(G3266="","",VLOOKUP(G3266,Metadata!$J$2:$K$22,2,FALSE))</f>
        <v>Porto Metropolitan Area</v>
      </c>
      <c r="I3266" s="9" t="s">
        <v>292</v>
      </c>
      <c r="J3266" s="9" t="str">
        <f>IF(I3266="","",VLOOKUP(I3266,Metadata!$P$2:$Q$43,2,FALSE))</f>
        <v>North America</v>
      </c>
      <c r="K3266" s="9" t="str">
        <f t="shared" si="0"/>
        <v>International</v>
      </c>
      <c r="L3266" s="9" t="s">
        <v>137</v>
      </c>
      <c r="M3266" s="9" t="str">
        <f>IF(L3266="","",VLOOKUP(L3266,Metadata!$J$2:$K$22,2,FALSE))</f>
        <v/>
      </c>
      <c r="N3266" s="9" t="s">
        <v>141</v>
      </c>
      <c r="O3266" s="9" t="s">
        <v>137</v>
      </c>
      <c r="P3266" s="9" t="s">
        <v>191</v>
      </c>
      <c r="Q3266" s="10" t="str">
        <f t="shared" si="1"/>
        <v>Remote Job (full or flexible)</v>
      </c>
      <c r="R3266" s="10">
        <v>6</v>
      </c>
      <c r="S3266" s="9" t="s">
        <v>161</v>
      </c>
      <c r="T3266" s="9" t="s">
        <v>137</v>
      </c>
      <c r="U3266" s="9" t="str">
        <f>IF(S3266&lt;&gt;"",S3266,IF(T3266&lt;&gt;"",VLOOKUP(T3266,Metadata!$S$2:$T$228,2,FALSE),""))</f>
        <v>Full-Stack Developer</v>
      </c>
      <c r="V3266" s="9" t="s">
        <v>256</v>
      </c>
      <c r="W3266" s="9" t="s">
        <v>137</v>
      </c>
      <c r="X3266" s="9" t="s">
        <v>163</v>
      </c>
      <c r="Y3266" s="9" t="s">
        <v>137</v>
      </c>
      <c r="Z3266" s="9" t="s">
        <v>164</v>
      </c>
      <c r="AA3266" s="9" t="s">
        <v>165</v>
      </c>
      <c r="AB3266" s="9" t="s">
        <v>137</v>
      </c>
      <c r="AC3266" s="9" t="s">
        <v>147</v>
      </c>
      <c r="AD3266" s="9"/>
      <c r="AE3266" s="9"/>
      <c r="AF3266" s="9"/>
      <c r="AG3266" s="9" t="s">
        <v>166</v>
      </c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 t="s">
        <v>178</v>
      </c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 t="s">
        <v>179</v>
      </c>
      <c r="BQ3266" s="9"/>
      <c r="BR3266" s="9" t="s">
        <v>247</v>
      </c>
      <c r="BS3266" s="9"/>
      <c r="BT3266" s="9"/>
      <c r="BU3266" s="9"/>
      <c r="BV3266" s="9"/>
      <c r="BW3266" s="9"/>
      <c r="BX3266" s="9"/>
      <c r="BY3266" s="9"/>
      <c r="BZ3266" s="9"/>
      <c r="CA3266" s="10">
        <v>6</v>
      </c>
      <c r="CB3266" s="10" t="str">
        <f t="shared" si="5"/>
        <v>4 to 6 months</v>
      </c>
      <c r="CC3266" s="10">
        <v>25</v>
      </c>
      <c r="CD3266" s="9">
        <f t="shared" si="2"/>
        <v>40000</v>
      </c>
      <c r="CE3266" s="9" t="s">
        <v>137</v>
      </c>
      <c r="CF3266" s="9" t="s">
        <v>137</v>
      </c>
      <c r="CG3266" s="9" t="str">
        <f>IF(CF3266="","",VLOOKUP(CF3266,Metadata!$D$2:$H$20,2,FALSE))</f>
        <v/>
      </c>
      <c r="CH3266" s="9" t="str">
        <f>IF(CF3266="","",VLOOKUP(CF3266,Metadata!$D$2:$H$20,4,FALSE))</f>
        <v/>
      </c>
      <c r="CI3266" s="9" t="str">
        <f>IF(CF3266="","",VLOOKUP(CF3266,Metadata!$D$2:$H$20,5,FALSE))</f>
        <v/>
      </c>
      <c r="CJ3266" s="9">
        <f t="shared" si="3"/>
        <v>40000</v>
      </c>
      <c r="CK3266" s="9" t="s">
        <v>153</v>
      </c>
      <c r="CL3266" s="10">
        <v>5</v>
      </c>
      <c r="CM3266" s="10">
        <v>4</v>
      </c>
      <c r="CN3266" s="10">
        <v>7</v>
      </c>
      <c r="CO3266" s="10">
        <v>7</v>
      </c>
      <c r="CP3266" s="10">
        <v>7</v>
      </c>
      <c r="CQ3266" s="10">
        <v>6</v>
      </c>
      <c r="CR3266" s="10">
        <v>6</v>
      </c>
      <c r="CS3266" s="10">
        <v>7</v>
      </c>
      <c r="CT3266" s="10">
        <v>7</v>
      </c>
      <c r="CU3266" s="10">
        <v>7</v>
      </c>
      <c r="CV3266" s="10">
        <v>7</v>
      </c>
      <c r="CW3266" s="10">
        <v>7</v>
      </c>
      <c r="CX3266" s="10">
        <v>7</v>
      </c>
      <c r="CY3266" s="10">
        <v>6</v>
      </c>
      <c r="CZ3266" s="10">
        <v>7</v>
      </c>
      <c r="DA3266" s="10">
        <v>6</v>
      </c>
      <c r="DB3266" s="10">
        <v>5</v>
      </c>
      <c r="DC3266" s="10">
        <v>7</v>
      </c>
      <c r="DD3266" s="10">
        <v>1</v>
      </c>
      <c r="DE3266" s="10">
        <v>7</v>
      </c>
      <c r="DF3266" s="10">
        <v>6</v>
      </c>
      <c r="DG3266" s="10">
        <v>6</v>
      </c>
      <c r="DH3266" s="10">
        <v>7</v>
      </c>
      <c r="DI3266" s="10">
        <v>7</v>
      </c>
      <c r="DJ3266" s="10">
        <v>3</v>
      </c>
      <c r="DK3266" s="10">
        <v>7</v>
      </c>
      <c r="DL3266" s="10">
        <v>7</v>
      </c>
      <c r="DM3266" s="9" t="s">
        <v>154</v>
      </c>
      <c r="DN3266" s="10">
        <v>1989</v>
      </c>
      <c r="DO3266" s="9">
        <f t="shared" si="10"/>
        <v>32</v>
      </c>
      <c r="DP3266" s="9" t="s">
        <v>155</v>
      </c>
      <c r="DQ3266" s="9" t="s">
        <v>156</v>
      </c>
      <c r="DR3266" s="9" t="s">
        <v>157</v>
      </c>
      <c r="DS3266" s="9" t="s">
        <v>137</v>
      </c>
      <c r="DT3266" s="9" t="s">
        <v>930</v>
      </c>
      <c r="DU3266" s="9" t="s">
        <v>203</v>
      </c>
      <c r="DV3266" s="9" t="str">
        <f>VLOOKUP(DU3266,Metadata!$B$2:$C$7,2,FALSE)</f>
        <v>6+ years</v>
      </c>
    </row>
    <row r="3267" spans="1:126">
      <c r="A3267" s="13">
        <v>3266</v>
      </c>
      <c r="B3267" s="9" t="s">
        <v>135</v>
      </c>
      <c r="C3267" s="9" t="str">
        <f>VLOOKUP(B3267,Metadata!$M$2:$N$6,2,FALSE)</f>
        <v>Permanent Employee</v>
      </c>
      <c r="D3267" s="9" t="s">
        <v>136</v>
      </c>
      <c r="E3267" s="9" t="s">
        <v>137</v>
      </c>
      <c r="F3267" s="9" t="s">
        <v>138</v>
      </c>
      <c r="G3267" s="9" t="s">
        <v>140</v>
      </c>
      <c r="H3267" s="9" t="str">
        <f>IF(G3267="","",VLOOKUP(G3267,Metadata!$J$2:$K$22,2,FALSE))</f>
        <v>Lisbon Metropolitan Area</v>
      </c>
      <c r="I3267" s="9" t="s">
        <v>138</v>
      </c>
      <c r="J3267" s="9" t="str">
        <f>IF(I3267="","",VLOOKUP(I3267,Metadata!$P$2:$Q$43,2,FALSE))</f>
        <v>Europe</v>
      </c>
      <c r="K3267" s="9" t="str">
        <f t="shared" si="0"/>
        <v>Portugal</v>
      </c>
      <c r="L3267" s="9" t="s">
        <v>140</v>
      </c>
      <c r="M3267" s="9" t="str">
        <f>IF(L3267="","",VLOOKUP(L3267,Metadata!$J$2:$K$22,2,FALSE))</f>
        <v>Lisbon Metropolitan Area</v>
      </c>
      <c r="N3267" s="9" t="s">
        <v>214</v>
      </c>
      <c r="O3267" s="9" t="s">
        <v>239</v>
      </c>
      <c r="P3267" s="9" t="s">
        <v>142</v>
      </c>
      <c r="Q3267" s="10" t="str">
        <f t="shared" si="1"/>
        <v>Full Office Job</v>
      </c>
      <c r="R3267" s="10">
        <v>7</v>
      </c>
      <c r="S3267" s="9" t="s">
        <v>161</v>
      </c>
      <c r="T3267" s="9" t="s">
        <v>137</v>
      </c>
      <c r="U3267" s="9" t="str">
        <f>IF(S3267&lt;&gt;"",S3267,IF(T3267&lt;&gt;"",VLOOKUP(T3267,Metadata!$S$2:$T$228,2,FALSE),""))</f>
        <v>Full-Stack Developer</v>
      </c>
      <c r="V3267" s="9" t="s">
        <v>144</v>
      </c>
      <c r="W3267" s="9" t="s">
        <v>137</v>
      </c>
      <c r="X3267" s="9" t="s">
        <v>145</v>
      </c>
      <c r="Y3267" s="9" t="s">
        <v>137</v>
      </c>
      <c r="Z3267" s="9" t="s">
        <v>218</v>
      </c>
      <c r="AA3267" s="9" t="s">
        <v>137</v>
      </c>
      <c r="AB3267" s="9" t="s">
        <v>137</v>
      </c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 t="s">
        <v>273</v>
      </c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12" t="s">
        <v>273</v>
      </c>
      <c r="BY3267" s="9" t="s">
        <v>150</v>
      </c>
      <c r="BZ3267" s="9" t="s">
        <v>137</v>
      </c>
      <c r="CA3267" s="10"/>
      <c r="CB3267" s="10" t="str">
        <f t="shared" si="5"/>
        <v/>
      </c>
      <c r="CC3267" s="10"/>
      <c r="CD3267" s="9" t="str">
        <f t="shared" si="2"/>
        <v/>
      </c>
      <c r="CE3267" s="9" t="s">
        <v>168</v>
      </c>
      <c r="CF3267" s="9" t="s">
        <v>188</v>
      </c>
      <c r="CG3267" s="9">
        <f>IF(CF3267="","",VLOOKUP(CF3267,Metadata!$D$2:$H$20,2,FALSE))</f>
        <v>17500</v>
      </c>
      <c r="CH3267" s="9">
        <f>IF(CF3267="","",VLOOKUP(CF3267,Metadata!$D$2:$H$20,4,FALSE))</f>
        <v>15000</v>
      </c>
      <c r="CI3267" s="9">
        <f>IF(CF3267="","",VLOOKUP(CF3267,Metadata!$D$2:$H$20,5,FALSE))</f>
        <v>20000</v>
      </c>
      <c r="CJ3267" s="9">
        <f t="shared" si="3"/>
        <v>17500</v>
      </c>
      <c r="CK3267" s="9" t="s">
        <v>189</v>
      </c>
      <c r="CL3267" s="10">
        <v>2</v>
      </c>
      <c r="CM3267" s="10">
        <v>3</v>
      </c>
      <c r="CN3267" s="10">
        <v>7</v>
      </c>
      <c r="CO3267" s="10">
        <v>4</v>
      </c>
      <c r="CP3267" s="10">
        <v>5</v>
      </c>
      <c r="CQ3267" s="10">
        <v>6</v>
      </c>
      <c r="CR3267" s="10">
        <v>7</v>
      </c>
      <c r="CS3267" s="10">
        <v>7</v>
      </c>
      <c r="CT3267" s="10">
        <v>6</v>
      </c>
      <c r="CU3267" s="10">
        <v>6</v>
      </c>
      <c r="CV3267" s="10">
        <v>7</v>
      </c>
      <c r="CW3267" s="10">
        <v>7</v>
      </c>
      <c r="CX3267" s="10">
        <v>6</v>
      </c>
      <c r="CY3267" s="10">
        <v>5</v>
      </c>
      <c r="CZ3267" s="10">
        <v>7</v>
      </c>
      <c r="DA3267" s="10">
        <v>4</v>
      </c>
      <c r="DB3267" s="10">
        <v>5</v>
      </c>
      <c r="DC3267" s="10">
        <v>5</v>
      </c>
      <c r="DD3267" s="10">
        <v>6</v>
      </c>
      <c r="DE3267" s="10">
        <v>6</v>
      </c>
      <c r="DF3267" s="10">
        <v>7</v>
      </c>
      <c r="DG3267" s="10">
        <v>7</v>
      </c>
      <c r="DH3267" s="10">
        <v>7</v>
      </c>
      <c r="DI3267" s="10">
        <v>5</v>
      </c>
      <c r="DJ3267" s="10">
        <v>6</v>
      </c>
      <c r="DK3267" s="10">
        <v>6</v>
      </c>
      <c r="DL3267" s="10">
        <v>6</v>
      </c>
      <c r="DM3267" s="9" t="s">
        <v>413</v>
      </c>
      <c r="DN3267" s="10">
        <v>1994</v>
      </c>
      <c r="DO3267" s="9">
        <f t="shared" si="10"/>
        <v>27</v>
      </c>
      <c r="DP3267" s="9" t="s">
        <v>155</v>
      </c>
      <c r="DQ3267" s="9" t="s">
        <v>156</v>
      </c>
      <c r="DR3267" s="9" t="s">
        <v>157</v>
      </c>
      <c r="DS3267" s="9" t="s">
        <v>137</v>
      </c>
      <c r="DT3267" s="9" t="s">
        <v>930</v>
      </c>
      <c r="DU3267" s="9" t="s">
        <v>168</v>
      </c>
      <c r="DV3267" s="9" t="str">
        <f>VLOOKUP(DU3267,Metadata!$B$2:$C$7,2,FALSE)</f>
        <v>0 - 3 years</v>
      </c>
    </row>
    <row r="3268" spans="1:126">
      <c r="A3268" s="13">
        <v>3267</v>
      </c>
      <c r="B3268" s="9" t="s">
        <v>135</v>
      </c>
      <c r="C3268" s="9" t="str">
        <f>VLOOKUP(B3268,Metadata!$M$2:$N$6,2,FALSE)</f>
        <v>Permanent Employee</v>
      </c>
      <c r="D3268" s="9" t="s">
        <v>159</v>
      </c>
      <c r="E3268" s="9" t="s">
        <v>137</v>
      </c>
      <c r="F3268" s="9" t="s">
        <v>138</v>
      </c>
      <c r="G3268" s="9" t="s">
        <v>172</v>
      </c>
      <c r="H3268" s="9" t="str">
        <f>IF(G3268="","",VLOOKUP(G3268,Metadata!$J$2:$K$22,2,FALSE))</f>
        <v>Porto Metropolitan Area</v>
      </c>
      <c r="I3268" s="9" t="s">
        <v>138</v>
      </c>
      <c r="J3268" s="9" t="str">
        <f>IF(I3268="","",VLOOKUP(I3268,Metadata!$P$2:$Q$43,2,FALSE))</f>
        <v>Europe</v>
      </c>
      <c r="K3268" s="9" t="str">
        <f t="shared" si="0"/>
        <v>Portugal</v>
      </c>
      <c r="L3268" s="9" t="s">
        <v>172</v>
      </c>
      <c r="M3268" s="9" t="str">
        <f>IF(L3268="","",VLOOKUP(L3268,Metadata!$J$2:$K$22,2,FALSE))</f>
        <v>Porto Metropolitan Area</v>
      </c>
      <c r="N3268" s="9" t="s">
        <v>141</v>
      </c>
      <c r="O3268" s="9" t="s">
        <v>137</v>
      </c>
      <c r="P3268" s="9" t="s">
        <v>142</v>
      </c>
      <c r="Q3268" s="10" t="str">
        <f t="shared" si="1"/>
        <v>Full Office Job</v>
      </c>
      <c r="R3268" s="10">
        <v>7</v>
      </c>
      <c r="S3268" s="9" t="s">
        <v>183</v>
      </c>
      <c r="T3268" s="9" t="s">
        <v>137</v>
      </c>
      <c r="U3268" s="9" t="str">
        <f>IF(S3268&lt;&gt;"",S3268,IF(T3268&lt;&gt;"",VLOOKUP(T3268,Metadata!$S$2:$T$228,2,FALSE),""))</f>
        <v>Product Owner/Product Manager</v>
      </c>
      <c r="V3268" s="9" t="s">
        <v>457</v>
      </c>
      <c r="W3268" s="9" t="s">
        <v>137</v>
      </c>
      <c r="X3268" s="9" t="s">
        <v>145</v>
      </c>
      <c r="Y3268" s="9" t="s">
        <v>137</v>
      </c>
      <c r="Z3268" s="9" t="s">
        <v>184</v>
      </c>
      <c r="AA3268" s="9" t="s">
        <v>165</v>
      </c>
      <c r="AB3268" s="9" t="s">
        <v>253</v>
      </c>
      <c r="AC3268" s="9" t="s">
        <v>147</v>
      </c>
      <c r="AD3268" s="9"/>
      <c r="AE3268" s="9" t="s">
        <v>194</v>
      </c>
      <c r="AF3268" s="9" t="s">
        <v>243</v>
      </c>
      <c r="AG3268" s="9"/>
      <c r="AH3268" s="9"/>
      <c r="AI3268" s="9"/>
      <c r="AJ3268" s="9" t="s">
        <v>185</v>
      </c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 t="s">
        <v>178</v>
      </c>
      <c r="BB3268" s="9"/>
      <c r="BC3268" s="9"/>
      <c r="BD3268" s="9"/>
      <c r="BE3268" s="9"/>
      <c r="BF3268" s="9"/>
      <c r="BG3268" s="9"/>
      <c r="BH3268" s="9"/>
      <c r="BI3268" s="9"/>
      <c r="BJ3268" s="9"/>
      <c r="BK3268" s="9" t="s">
        <v>198</v>
      </c>
      <c r="BL3268" s="9" t="s">
        <v>199</v>
      </c>
      <c r="BM3268" s="9"/>
      <c r="BN3268" s="9" t="s">
        <v>186</v>
      </c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10"/>
      <c r="CB3268" s="10" t="str">
        <f t="shared" si="5"/>
        <v/>
      </c>
      <c r="CC3268" s="10"/>
      <c r="CD3268" s="9" t="str">
        <f t="shared" si="2"/>
        <v/>
      </c>
      <c r="CE3268" s="9" t="s">
        <v>168</v>
      </c>
      <c r="CF3268" s="9" t="s">
        <v>152</v>
      </c>
      <c r="CG3268" s="9">
        <f>IF(CF3268="","",VLOOKUP(CF3268,Metadata!$D$2:$H$20,2,FALSE))</f>
        <v>32500</v>
      </c>
      <c r="CH3268" s="9">
        <f>IF(CF3268="","",VLOOKUP(CF3268,Metadata!$D$2:$H$20,4,FALSE))</f>
        <v>30000</v>
      </c>
      <c r="CI3268" s="9">
        <f>IF(CF3268="","",VLOOKUP(CF3268,Metadata!$D$2:$H$20,5,FALSE))</f>
        <v>35000</v>
      </c>
      <c r="CJ3268" s="9">
        <f t="shared" si="3"/>
        <v>32500</v>
      </c>
      <c r="CK3268" s="9" t="s">
        <v>153</v>
      </c>
      <c r="CL3268" s="10">
        <v>4</v>
      </c>
      <c r="CM3268" s="10">
        <v>5</v>
      </c>
      <c r="CN3268" s="10">
        <v>7</v>
      </c>
      <c r="CO3268" s="10">
        <v>4</v>
      </c>
      <c r="CP3268" s="10">
        <v>5</v>
      </c>
      <c r="CQ3268" s="10">
        <v>5</v>
      </c>
      <c r="CR3268" s="10">
        <v>7</v>
      </c>
      <c r="CS3268" s="10">
        <v>4</v>
      </c>
      <c r="CT3268" s="10">
        <v>5</v>
      </c>
      <c r="CU3268" s="10">
        <v>2</v>
      </c>
      <c r="CV3268" s="10">
        <v>4</v>
      </c>
      <c r="CW3268" s="10">
        <v>2</v>
      </c>
      <c r="CX3268" s="10">
        <v>6</v>
      </c>
      <c r="CY3268" s="10">
        <v>6</v>
      </c>
      <c r="CZ3268" s="10">
        <v>7</v>
      </c>
      <c r="DA3268" s="10">
        <v>7</v>
      </c>
      <c r="DB3268" s="10">
        <v>7</v>
      </c>
      <c r="DC3268" s="10">
        <v>7</v>
      </c>
      <c r="DD3268" s="10">
        <v>7</v>
      </c>
      <c r="DE3268" s="10">
        <v>6</v>
      </c>
      <c r="DF3268" s="10">
        <v>7</v>
      </c>
      <c r="DG3268" s="10">
        <v>7</v>
      </c>
      <c r="DH3268" s="10">
        <v>7</v>
      </c>
      <c r="DI3268" s="10">
        <v>7</v>
      </c>
      <c r="DJ3268" s="10">
        <v>7</v>
      </c>
      <c r="DK3268" s="10">
        <v>7</v>
      </c>
      <c r="DL3268" s="10">
        <v>7</v>
      </c>
      <c r="DM3268" s="9" t="s">
        <v>154</v>
      </c>
      <c r="DN3268" s="10">
        <v>1985</v>
      </c>
      <c r="DO3268" s="9">
        <f t="shared" si="10"/>
        <v>36</v>
      </c>
      <c r="DP3268" s="9" t="s">
        <v>155</v>
      </c>
      <c r="DQ3268" s="9" t="s">
        <v>156</v>
      </c>
      <c r="DR3268" s="9" t="s">
        <v>157</v>
      </c>
      <c r="DS3268" s="9" t="s">
        <v>137</v>
      </c>
      <c r="DT3268" s="9" t="s">
        <v>930</v>
      </c>
      <c r="DU3268" s="9" t="s">
        <v>158</v>
      </c>
      <c r="DV3268" s="9" t="str">
        <f>VLOOKUP(DU3268,Metadata!$B$2:$C$7,2,FALSE)</f>
        <v>6+ years</v>
      </c>
    </row>
    <row r="3269" spans="1:126">
      <c r="A3269" s="13">
        <v>3268</v>
      </c>
      <c r="B3269" s="9" t="s">
        <v>135</v>
      </c>
      <c r="C3269" s="9" t="str">
        <f>VLOOKUP(B3269,Metadata!$M$2:$N$6,2,FALSE)</f>
        <v>Permanent Employee</v>
      </c>
      <c r="D3269" s="9" t="s">
        <v>136</v>
      </c>
      <c r="E3269" s="9" t="s">
        <v>137</v>
      </c>
      <c r="F3269" s="9" t="s">
        <v>138</v>
      </c>
      <c r="G3269" s="9" t="s">
        <v>283</v>
      </c>
      <c r="H3269" s="9" t="str">
        <f>IF(G3269="","",VLOOKUP(G3269,Metadata!$J$2:$K$22,2,FALSE))</f>
        <v>Lisbon Metropolitan Area</v>
      </c>
      <c r="I3269" s="9" t="s">
        <v>138</v>
      </c>
      <c r="J3269" s="9" t="str">
        <f>IF(I3269="","",VLOOKUP(I3269,Metadata!$P$2:$Q$43,2,FALSE))</f>
        <v>Europe</v>
      </c>
      <c r="K3269" s="9" t="str">
        <f t="shared" si="0"/>
        <v>Portugal</v>
      </c>
      <c r="L3269" s="9" t="s">
        <v>140</v>
      </c>
      <c r="M3269" s="9" t="str">
        <f>IF(L3269="","",VLOOKUP(L3269,Metadata!$J$2:$K$22,2,FALSE))</f>
        <v>Lisbon Metropolitan Area</v>
      </c>
      <c r="N3269" s="9" t="s">
        <v>214</v>
      </c>
      <c r="O3269" s="9" t="s">
        <v>278</v>
      </c>
      <c r="P3269" s="9" t="s">
        <v>142</v>
      </c>
      <c r="Q3269" s="10" t="str">
        <f t="shared" si="1"/>
        <v>Full Office Job</v>
      </c>
      <c r="R3269" s="10">
        <v>5</v>
      </c>
      <c r="S3269" s="9" t="s">
        <v>161</v>
      </c>
      <c r="T3269" s="9" t="s">
        <v>137</v>
      </c>
      <c r="U3269" s="9" t="str">
        <f>IF(S3269&lt;&gt;"",S3269,IF(T3269&lt;&gt;"",VLOOKUP(T3269,Metadata!$S$2:$T$228,2,FALSE),""))</f>
        <v>Full-Stack Developer</v>
      </c>
      <c r="V3269" s="9" t="s">
        <v>162</v>
      </c>
      <c r="W3269" s="9" t="s">
        <v>137</v>
      </c>
      <c r="X3269" s="9" t="s">
        <v>145</v>
      </c>
      <c r="Y3269" s="9" t="s">
        <v>137</v>
      </c>
      <c r="Z3269" s="9" t="s">
        <v>184</v>
      </c>
      <c r="AA3269" s="9" t="s">
        <v>165</v>
      </c>
      <c r="AB3269" s="9" t="s">
        <v>137</v>
      </c>
      <c r="AC3269" s="9" t="s">
        <v>147</v>
      </c>
      <c r="AD3269" s="9"/>
      <c r="AE3269" s="9" t="s">
        <v>194</v>
      </c>
      <c r="AF3269" s="9" t="s">
        <v>243</v>
      </c>
      <c r="AG3269" s="9"/>
      <c r="AH3269" s="9"/>
      <c r="AI3269" s="9" t="s">
        <v>230</v>
      </c>
      <c r="AJ3269" s="9"/>
      <c r="AK3269" s="9"/>
      <c r="AL3269" s="9"/>
      <c r="AM3269" s="9"/>
      <c r="AN3269" s="9"/>
      <c r="AO3269" s="9"/>
      <c r="AP3269" s="9"/>
      <c r="AQ3269" s="9"/>
      <c r="AR3269" s="9" t="s">
        <v>149</v>
      </c>
      <c r="AS3269" s="9"/>
      <c r="AT3269" s="9"/>
      <c r="AU3269" s="9"/>
      <c r="AV3269" s="9"/>
      <c r="AW3269" s="9"/>
      <c r="AX3269" s="9" t="s">
        <v>196</v>
      </c>
      <c r="AY3269" s="9"/>
      <c r="AZ3269" s="9"/>
      <c r="BA3269" s="9" t="s">
        <v>178</v>
      </c>
      <c r="BB3269" s="9"/>
      <c r="BC3269" s="9"/>
      <c r="BD3269" s="9"/>
      <c r="BE3269" s="9"/>
      <c r="BF3269" s="9"/>
      <c r="BG3269" s="9"/>
      <c r="BH3269" s="9"/>
      <c r="BI3269" s="9"/>
      <c r="BJ3269" s="9"/>
      <c r="BK3269" s="9" t="s">
        <v>198</v>
      </c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10"/>
      <c r="CB3269" s="10" t="str">
        <f t="shared" si="5"/>
        <v/>
      </c>
      <c r="CC3269" s="10"/>
      <c r="CD3269" s="9" t="str">
        <f t="shared" si="2"/>
        <v/>
      </c>
      <c r="CE3269" s="9" t="s">
        <v>168</v>
      </c>
      <c r="CF3269" s="9" t="s">
        <v>188</v>
      </c>
      <c r="CG3269" s="9">
        <f>IF(CF3269="","",VLOOKUP(CF3269,Metadata!$D$2:$H$20,2,FALSE))</f>
        <v>17500</v>
      </c>
      <c r="CH3269" s="9">
        <f>IF(CF3269="","",VLOOKUP(CF3269,Metadata!$D$2:$H$20,4,FALSE))</f>
        <v>15000</v>
      </c>
      <c r="CI3269" s="9">
        <f>IF(CF3269="","",VLOOKUP(CF3269,Metadata!$D$2:$H$20,5,FALSE))</f>
        <v>20000</v>
      </c>
      <c r="CJ3269" s="9">
        <f t="shared" si="3"/>
        <v>17500</v>
      </c>
      <c r="CK3269" s="9" t="s">
        <v>153</v>
      </c>
      <c r="CL3269" s="10">
        <v>2</v>
      </c>
      <c r="CM3269" s="10">
        <v>5</v>
      </c>
      <c r="CN3269" s="10">
        <v>7</v>
      </c>
      <c r="CO3269" s="10">
        <v>7</v>
      </c>
      <c r="CP3269" s="10">
        <v>7</v>
      </c>
      <c r="CQ3269" s="10">
        <v>7</v>
      </c>
      <c r="CR3269" s="10">
        <v>7</v>
      </c>
      <c r="CS3269" s="10">
        <v>7</v>
      </c>
      <c r="CT3269" s="10">
        <v>7</v>
      </c>
      <c r="CU3269" s="10">
        <v>7</v>
      </c>
      <c r="CV3269" s="10">
        <v>7</v>
      </c>
      <c r="CW3269" s="10">
        <v>4</v>
      </c>
      <c r="CX3269" s="10">
        <v>7</v>
      </c>
      <c r="CY3269" s="10">
        <v>7</v>
      </c>
      <c r="CZ3269" s="10">
        <v>7</v>
      </c>
      <c r="DA3269" s="10">
        <v>7</v>
      </c>
      <c r="DB3269" s="10">
        <v>7</v>
      </c>
      <c r="DC3269" s="10">
        <v>7</v>
      </c>
      <c r="DD3269" s="10">
        <v>7</v>
      </c>
      <c r="DE3269" s="10">
        <v>7</v>
      </c>
      <c r="DF3269" s="10">
        <v>7</v>
      </c>
      <c r="DG3269" s="10">
        <v>7</v>
      </c>
      <c r="DH3269" s="10">
        <v>7</v>
      </c>
      <c r="DI3269" s="10">
        <v>7</v>
      </c>
      <c r="DJ3269" s="10">
        <v>7</v>
      </c>
      <c r="DK3269" s="10">
        <v>7</v>
      </c>
      <c r="DL3269" s="10">
        <v>7</v>
      </c>
      <c r="DM3269" s="9" t="s">
        <v>418</v>
      </c>
      <c r="DN3269" s="10">
        <v>1991</v>
      </c>
      <c r="DO3269" s="9">
        <f t="shared" si="10"/>
        <v>30</v>
      </c>
      <c r="DP3269" s="9" t="s">
        <v>222</v>
      </c>
      <c r="DQ3269" s="9" t="s">
        <v>210</v>
      </c>
      <c r="DR3269" s="9" t="s">
        <v>342</v>
      </c>
      <c r="DS3269" s="9" t="s">
        <v>137</v>
      </c>
      <c r="DT3269" s="9" t="s">
        <v>930</v>
      </c>
      <c r="DU3269" s="9" t="s">
        <v>223</v>
      </c>
      <c r="DV3269" s="9" t="str">
        <f>VLOOKUP(DU3269,Metadata!$B$2:$C$7,2,FALSE)</f>
        <v>3 - 6 years</v>
      </c>
    </row>
    <row r="3270" spans="1:126">
      <c r="A3270" s="13">
        <v>3269</v>
      </c>
      <c r="B3270" s="9" t="s">
        <v>135</v>
      </c>
      <c r="C3270" s="9" t="str">
        <f>VLOOKUP(B3270,Metadata!$M$2:$N$6,2,FALSE)</f>
        <v>Permanent Employee</v>
      </c>
      <c r="D3270" s="9" t="s">
        <v>159</v>
      </c>
      <c r="E3270" s="9" t="s">
        <v>137</v>
      </c>
      <c r="F3270" s="9" t="s">
        <v>138</v>
      </c>
      <c r="G3270" s="9" t="s">
        <v>172</v>
      </c>
      <c r="H3270" s="9" t="str">
        <f>IF(G3270="","",VLOOKUP(G3270,Metadata!$J$2:$K$22,2,FALSE))</f>
        <v>Porto Metropolitan Area</v>
      </c>
      <c r="I3270" s="9" t="s">
        <v>228</v>
      </c>
      <c r="J3270" s="9" t="str">
        <f>IF(I3270="","",VLOOKUP(I3270,Metadata!$P$2:$Q$43,2,FALSE))</f>
        <v>Europe</v>
      </c>
      <c r="K3270" s="9" t="str">
        <f t="shared" si="0"/>
        <v>International</v>
      </c>
      <c r="L3270" s="9" t="s">
        <v>137</v>
      </c>
      <c r="M3270" s="9" t="str">
        <f>IF(L3270="","",VLOOKUP(L3270,Metadata!$J$2:$K$22,2,FALSE))</f>
        <v/>
      </c>
      <c r="N3270" s="9" t="s">
        <v>214</v>
      </c>
      <c r="O3270" s="9" t="s">
        <v>278</v>
      </c>
      <c r="P3270" s="9" t="s">
        <v>191</v>
      </c>
      <c r="Q3270" s="10" t="str">
        <f t="shared" si="1"/>
        <v>Remote Job (full or flexible)</v>
      </c>
      <c r="R3270" s="10">
        <v>5</v>
      </c>
      <c r="S3270" s="9" t="s">
        <v>192</v>
      </c>
      <c r="T3270" s="9" t="s">
        <v>137</v>
      </c>
      <c r="U3270" s="9" t="str">
        <f>IF(S3270&lt;&gt;"",S3270,IF(T3270&lt;&gt;"",VLOOKUP(T3270,Metadata!$S$2:$T$228,2,FALSE),""))</f>
        <v>Back-End Developer</v>
      </c>
      <c r="V3270" s="9" t="s">
        <v>162</v>
      </c>
      <c r="W3270" s="9" t="s">
        <v>137</v>
      </c>
      <c r="X3270" s="9" t="s">
        <v>145</v>
      </c>
      <c r="Y3270" s="9" t="s">
        <v>137</v>
      </c>
      <c r="Z3270" s="9" t="s">
        <v>218</v>
      </c>
      <c r="AA3270" s="9" t="s">
        <v>137</v>
      </c>
      <c r="AB3270" s="9" t="s">
        <v>137</v>
      </c>
      <c r="AC3270" s="9" t="s">
        <v>147</v>
      </c>
      <c r="AD3270" s="9"/>
      <c r="AE3270" s="9" t="s">
        <v>194</v>
      </c>
      <c r="AF3270" s="9"/>
      <c r="AG3270" s="9" t="s">
        <v>166</v>
      </c>
      <c r="AH3270" s="9" t="s">
        <v>176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 t="s">
        <v>324</v>
      </c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 t="s">
        <v>167</v>
      </c>
      <c r="BK3270" s="9" t="s">
        <v>198</v>
      </c>
      <c r="BL3270" s="9" t="s">
        <v>199</v>
      </c>
      <c r="BM3270" s="9"/>
      <c r="BN3270" s="9"/>
      <c r="BO3270" s="9"/>
      <c r="BP3270" s="9" t="s">
        <v>179</v>
      </c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10"/>
      <c r="CB3270" s="10" t="str">
        <f t="shared" si="5"/>
        <v/>
      </c>
      <c r="CC3270" s="10"/>
      <c r="CD3270" s="9" t="str">
        <f t="shared" si="2"/>
        <v/>
      </c>
      <c r="CE3270" s="9" t="s">
        <v>168</v>
      </c>
      <c r="CF3270" s="9" t="s">
        <v>220</v>
      </c>
      <c r="CG3270" s="9">
        <f>IF(CF3270="","",VLOOKUP(CF3270,Metadata!$D$2:$H$20,2,FALSE))</f>
        <v>27500</v>
      </c>
      <c r="CH3270" s="9">
        <f>IF(CF3270="","",VLOOKUP(CF3270,Metadata!$D$2:$H$20,4,FALSE))</f>
        <v>25000</v>
      </c>
      <c r="CI3270" s="9">
        <f>IF(CF3270="","",VLOOKUP(CF3270,Metadata!$D$2:$H$20,5,FALSE))</f>
        <v>30000</v>
      </c>
      <c r="CJ3270" s="9">
        <f t="shared" si="3"/>
        <v>27500</v>
      </c>
      <c r="CK3270" s="9" t="s">
        <v>221</v>
      </c>
      <c r="CL3270" s="10">
        <v>6</v>
      </c>
      <c r="CM3270" s="10">
        <v>4</v>
      </c>
      <c r="CN3270" s="10">
        <v>6</v>
      </c>
      <c r="CO3270" s="10">
        <v>6</v>
      </c>
      <c r="CP3270" s="10">
        <v>7</v>
      </c>
      <c r="CQ3270" s="10">
        <v>7</v>
      </c>
      <c r="CR3270" s="10">
        <v>4</v>
      </c>
      <c r="CS3270" s="10">
        <v>5</v>
      </c>
      <c r="CT3270" s="10">
        <v>6</v>
      </c>
      <c r="CU3270" s="10">
        <v>6</v>
      </c>
      <c r="CV3270" s="10">
        <v>5</v>
      </c>
      <c r="CW3270" s="10">
        <v>6</v>
      </c>
      <c r="CX3270" s="10">
        <v>7</v>
      </c>
      <c r="CY3270" s="10">
        <v>6</v>
      </c>
      <c r="CZ3270" s="10">
        <v>5</v>
      </c>
      <c r="DA3270" s="10">
        <v>1</v>
      </c>
      <c r="DB3270" s="10">
        <v>1</v>
      </c>
      <c r="DC3270" s="10">
        <v>5</v>
      </c>
      <c r="DD3270" s="10">
        <v>5</v>
      </c>
      <c r="DE3270" s="10">
        <v>5</v>
      </c>
      <c r="DF3270" s="10">
        <v>6</v>
      </c>
      <c r="DG3270" s="10">
        <v>6</v>
      </c>
      <c r="DH3270" s="10">
        <v>4</v>
      </c>
      <c r="DI3270" s="10">
        <v>1</v>
      </c>
      <c r="DJ3270" s="10">
        <v>5</v>
      </c>
      <c r="DK3270" s="10">
        <v>7</v>
      </c>
      <c r="DL3270" s="10">
        <v>4</v>
      </c>
      <c r="DM3270" s="9" t="s">
        <v>154</v>
      </c>
      <c r="DN3270" s="10">
        <v>1975</v>
      </c>
      <c r="DO3270" s="9">
        <f t="shared" si="10"/>
        <v>46</v>
      </c>
      <c r="DP3270" s="9" t="s">
        <v>155</v>
      </c>
      <c r="DQ3270" s="9" t="s">
        <v>156</v>
      </c>
      <c r="DR3270" s="9" t="s">
        <v>157</v>
      </c>
      <c r="DS3270" s="9" t="s">
        <v>137</v>
      </c>
      <c r="DT3270" s="9" t="s">
        <v>930</v>
      </c>
      <c r="DU3270" s="9" t="s">
        <v>158</v>
      </c>
      <c r="DV3270" s="9" t="str">
        <f>VLOOKUP(DU3270,Metadata!$B$2:$C$7,2,FALSE)</f>
        <v>6+ years</v>
      </c>
    </row>
    <row r="3271" spans="1:126">
      <c r="A3271" s="13">
        <v>3270</v>
      </c>
      <c r="B3271" s="9" t="s">
        <v>135</v>
      </c>
      <c r="C3271" s="9" t="str">
        <f>VLOOKUP(B3271,Metadata!$M$2:$N$6,2,FALSE)</f>
        <v>Permanent Employee</v>
      </c>
      <c r="D3271" s="9" t="s">
        <v>159</v>
      </c>
      <c r="E3271" s="9" t="s">
        <v>137</v>
      </c>
      <c r="F3271" s="9" t="s">
        <v>138</v>
      </c>
      <c r="G3271" s="9" t="s">
        <v>140</v>
      </c>
      <c r="H3271" s="9" t="str">
        <f>IF(G3271="","",VLOOKUP(G3271,Metadata!$J$2:$K$22,2,FALSE))</f>
        <v>Lisbon Metropolitan Area</v>
      </c>
      <c r="I3271" s="9" t="s">
        <v>138</v>
      </c>
      <c r="J3271" s="9" t="str">
        <f>IF(I3271="","",VLOOKUP(I3271,Metadata!$P$2:$Q$43,2,FALSE))</f>
        <v>Europe</v>
      </c>
      <c r="K3271" s="9" t="str">
        <f t="shared" si="0"/>
        <v>Portugal</v>
      </c>
      <c r="L3271" s="9" t="s">
        <v>140</v>
      </c>
      <c r="M3271" s="9" t="str">
        <f>IF(L3271="","",VLOOKUP(L3271,Metadata!$J$2:$K$22,2,FALSE))</f>
        <v>Lisbon Metropolitan Area</v>
      </c>
      <c r="N3271" s="9" t="s">
        <v>214</v>
      </c>
      <c r="O3271" s="9" t="s">
        <v>136</v>
      </c>
      <c r="P3271" s="9" t="s">
        <v>191</v>
      </c>
      <c r="Q3271" s="10" t="str">
        <f t="shared" si="1"/>
        <v>Remote Job (full or flexible)</v>
      </c>
      <c r="R3271" s="10">
        <v>4</v>
      </c>
      <c r="S3271" s="9" t="s">
        <v>319</v>
      </c>
      <c r="T3271" s="9" t="s">
        <v>137</v>
      </c>
      <c r="U3271" s="9" t="str">
        <f>IF(S3271&lt;&gt;"",S3271,IF(T3271&lt;&gt;"",VLOOKUP(T3271,Metadata!$S$2:$T$228,2,FALSE),""))</f>
        <v>CTO</v>
      </c>
      <c r="V3271" s="9" t="s">
        <v>274</v>
      </c>
      <c r="W3271" s="9" t="s">
        <v>137</v>
      </c>
      <c r="X3271" s="9" t="s">
        <v>163</v>
      </c>
      <c r="Y3271" s="9" t="s">
        <v>137</v>
      </c>
      <c r="Z3271" s="9" t="s">
        <v>164</v>
      </c>
      <c r="AA3271" s="9" t="s">
        <v>165</v>
      </c>
      <c r="AB3271" s="9" t="s">
        <v>137</v>
      </c>
      <c r="AC3271" s="9" t="s">
        <v>147</v>
      </c>
      <c r="AD3271" s="9"/>
      <c r="AE3271" s="9"/>
      <c r="AF3271" s="9"/>
      <c r="AG3271" s="9"/>
      <c r="AH3271" s="9"/>
      <c r="AI3271" s="9"/>
      <c r="AJ3271" s="9"/>
      <c r="AK3271" s="9" t="s">
        <v>302</v>
      </c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 t="s">
        <v>330</v>
      </c>
      <c r="BE3271" s="9"/>
      <c r="BF3271" s="9"/>
      <c r="BG3271" s="9"/>
      <c r="BH3271" s="9"/>
      <c r="BI3271" s="9"/>
      <c r="BJ3271" s="9"/>
      <c r="BK3271" s="9"/>
      <c r="BL3271" s="9"/>
      <c r="BM3271" s="9" t="s">
        <v>303</v>
      </c>
      <c r="BN3271" s="9" t="s">
        <v>186</v>
      </c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10"/>
      <c r="CB3271" s="10" t="str">
        <f t="shared" si="5"/>
        <v/>
      </c>
      <c r="CC3271" s="10"/>
      <c r="CD3271" s="9" t="str">
        <f t="shared" si="2"/>
        <v/>
      </c>
      <c r="CE3271" s="9" t="s">
        <v>232</v>
      </c>
      <c r="CF3271" s="9" t="s">
        <v>477</v>
      </c>
      <c r="CG3271" s="9">
        <f>IF(CF3271="","",VLOOKUP(CF3271,Metadata!$D$2:$H$20,2,FALSE))</f>
        <v>102500</v>
      </c>
      <c r="CH3271" s="9">
        <f>IF(CF3271="","",VLOOKUP(CF3271,Metadata!$D$2:$H$20,4,FALSE))</f>
        <v>100000</v>
      </c>
      <c r="CI3271" s="9">
        <f>IF(CF3271="","",VLOOKUP(CF3271,Metadata!$D$2:$H$20,5,FALSE))</f>
        <v>105000</v>
      </c>
      <c r="CJ3271" s="9">
        <f t="shared" si="3"/>
        <v>102500</v>
      </c>
      <c r="CK3271" s="9" t="s">
        <v>180</v>
      </c>
      <c r="CL3271" s="10">
        <v>7</v>
      </c>
      <c r="CM3271" s="10">
        <v>4</v>
      </c>
      <c r="CN3271" s="10">
        <v>7</v>
      </c>
      <c r="CO3271" s="10">
        <v>7</v>
      </c>
      <c r="CP3271" s="10">
        <v>6</v>
      </c>
      <c r="CQ3271" s="10">
        <v>6</v>
      </c>
      <c r="CR3271" s="10">
        <v>7</v>
      </c>
      <c r="CS3271" s="10">
        <v>7</v>
      </c>
      <c r="CT3271" s="10">
        <v>7</v>
      </c>
      <c r="CU3271" s="10">
        <v>5</v>
      </c>
      <c r="CV3271" s="10">
        <v>5</v>
      </c>
      <c r="CW3271" s="10">
        <v>5</v>
      </c>
      <c r="CX3271" s="10">
        <v>7</v>
      </c>
      <c r="CY3271" s="10">
        <v>5</v>
      </c>
      <c r="CZ3271" s="10">
        <v>7</v>
      </c>
      <c r="DA3271" s="10">
        <v>2</v>
      </c>
      <c r="DB3271" s="10">
        <v>2</v>
      </c>
      <c r="DC3271" s="10">
        <v>6</v>
      </c>
      <c r="DD3271" s="10">
        <v>2</v>
      </c>
      <c r="DE3271" s="10">
        <v>7</v>
      </c>
      <c r="DF3271" s="10">
        <v>5</v>
      </c>
      <c r="DG3271" s="10">
        <v>1</v>
      </c>
      <c r="DH3271" s="10">
        <v>3</v>
      </c>
      <c r="DI3271" s="10">
        <v>7</v>
      </c>
      <c r="DJ3271" s="10">
        <v>5</v>
      </c>
      <c r="DK3271" s="10">
        <v>5</v>
      </c>
      <c r="DL3271" s="10">
        <v>2</v>
      </c>
      <c r="DM3271" s="9" t="s">
        <v>154</v>
      </c>
      <c r="DN3271" s="10">
        <v>1980</v>
      </c>
      <c r="DO3271" s="9">
        <f t="shared" si="10"/>
        <v>41</v>
      </c>
      <c r="DP3271" s="9" t="s">
        <v>155</v>
      </c>
      <c r="DQ3271" s="9" t="s">
        <v>156</v>
      </c>
      <c r="DR3271" s="9" t="s">
        <v>157</v>
      </c>
      <c r="DS3271" s="9" t="s">
        <v>137</v>
      </c>
      <c r="DT3271" s="9" t="s">
        <v>930</v>
      </c>
      <c r="DU3271" s="9" t="s">
        <v>158</v>
      </c>
      <c r="DV3271" s="9" t="str">
        <f>VLOOKUP(DU3271,Metadata!$B$2:$C$7,2,FALSE)</f>
        <v>6+ years</v>
      </c>
    </row>
    <row r="3272" spans="1:126">
      <c r="A3272" s="13">
        <v>3271</v>
      </c>
      <c r="B3272" s="9" t="s">
        <v>135</v>
      </c>
      <c r="C3272" s="9" t="str">
        <f>VLOOKUP(B3272,Metadata!$M$2:$N$6,2,FALSE)</f>
        <v>Permanent Employee</v>
      </c>
      <c r="D3272" s="9" t="s">
        <v>159</v>
      </c>
      <c r="E3272" s="9" t="s">
        <v>137</v>
      </c>
      <c r="F3272" s="9" t="s">
        <v>138</v>
      </c>
      <c r="G3272" s="9" t="s">
        <v>283</v>
      </c>
      <c r="H3272" s="9" t="str">
        <f>IF(G3272="","",VLOOKUP(G3272,Metadata!$J$2:$K$22,2,FALSE))</f>
        <v>Lisbon Metropolitan Area</v>
      </c>
      <c r="I3272" s="9" t="s">
        <v>228</v>
      </c>
      <c r="J3272" s="9" t="str">
        <f>IF(I3272="","",VLOOKUP(I3272,Metadata!$P$2:$Q$43,2,FALSE))</f>
        <v>Europe</v>
      </c>
      <c r="K3272" s="9" t="str">
        <f t="shared" si="0"/>
        <v>International</v>
      </c>
      <c r="L3272" s="9" t="s">
        <v>137</v>
      </c>
      <c r="M3272" s="9" t="str">
        <f>IF(L3272="","",VLOOKUP(L3272,Metadata!$J$2:$K$22,2,FALSE))</f>
        <v/>
      </c>
      <c r="N3272" s="9" t="s">
        <v>214</v>
      </c>
      <c r="O3272" s="9" t="s">
        <v>239</v>
      </c>
      <c r="P3272" s="9" t="s">
        <v>142</v>
      </c>
      <c r="Q3272" s="10" t="str">
        <f t="shared" si="1"/>
        <v>Full Office Job</v>
      </c>
      <c r="R3272" s="10">
        <v>4</v>
      </c>
      <c r="S3272" s="9" t="s">
        <v>216</v>
      </c>
      <c r="T3272" s="9" t="s">
        <v>137</v>
      </c>
      <c r="U3272" s="9" t="str">
        <f>IF(S3272&lt;&gt;"",S3272,IF(T3272&lt;&gt;"",VLOOKUP(T3272,Metadata!$S$2:$T$228,2,FALSE),""))</f>
        <v>Front-End Developer</v>
      </c>
      <c r="V3272" s="9" t="s">
        <v>144</v>
      </c>
      <c r="W3272" s="9" t="s">
        <v>137</v>
      </c>
      <c r="X3272" s="9" t="s">
        <v>163</v>
      </c>
      <c r="Y3272" s="9" t="s">
        <v>137</v>
      </c>
      <c r="Z3272" s="9" t="s">
        <v>193</v>
      </c>
      <c r="AA3272" s="9" t="s">
        <v>165</v>
      </c>
      <c r="AB3272" s="9" t="s">
        <v>137</v>
      </c>
      <c r="AC3272" s="9"/>
      <c r="AD3272" s="9"/>
      <c r="AE3272" s="9"/>
      <c r="AF3272" s="9" t="s">
        <v>243</v>
      </c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 t="s">
        <v>186</v>
      </c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10"/>
      <c r="CB3272" s="10" t="str">
        <f t="shared" si="5"/>
        <v/>
      </c>
      <c r="CC3272" s="10"/>
      <c r="CD3272" s="9" t="str">
        <f t="shared" si="2"/>
        <v/>
      </c>
      <c r="CE3272" s="9" t="s">
        <v>168</v>
      </c>
      <c r="CF3272" s="9" t="s">
        <v>236</v>
      </c>
      <c r="CG3272" s="9">
        <f>IF(CF3272="","",VLOOKUP(CF3272,Metadata!$D$2:$H$20,2,FALSE))</f>
        <v>47500</v>
      </c>
      <c r="CH3272" s="9">
        <f>IF(CF3272="","",VLOOKUP(CF3272,Metadata!$D$2:$H$20,4,FALSE))</f>
        <v>45000</v>
      </c>
      <c r="CI3272" s="9">
        <f>IF(CF3272="","",VLOOKUP(CF3272,Metadata!$D$2:$H$20,5,FALSE))</f>
        <v>50000</v>
      </c>
      <c r="CJ3272" s="9">
        <f t="shared" si="3"/>
        <v>47500</v>
      </c>
      <c r="CK3272" s="9" t="s">
        <v>221</v>
      </c>
      <c r="CL3272" s="10">
        <v>4</v>
      </c>
      <c r="CM3272" s="10">
        <v>1</v>
      </c>
      <c r="CN3272" s="10">
        <v>6</v>
      </c>
      <c r="CO3272" s="10">
        <v>4</v>
      </c>
      <c r="CP3272" s="10">
        <v>2</v>
      </c>
      <c r="CQ3272" s="10">
        <v>5</v>
      </c>
      <c r="CR3272" s="10">
        <v>6</v>
      </c>
      <c r="CS3272" s="10">
        <v>6</v>
      </c>
      <c r="CT3272" s="10">
        <v>4</v>
      </c>
      <c r="CU3272" s="10">
        <v>7</v>
      </c>
      <c r="CV3272" s="10">
        <v>4</v>
      </c>
      <c r="CW3272" s="10">
        <v>5</v>
      </c>
      <c r="CX3272" s="10">
        <v>4</v>
      </c>
      <c r="CY3272" s="10">
        <v>5</v>
      </c>
      <c r="CZ3272" s="10">
        <v>5</v>
      </c>
      <c r="DA3272" s="10">
        <v>4</v>
      </c>
      <c r="DB3272" s="10">
        <v>3</v>
      </c>
      <c r="DC3272" s="10">
        <v>5</v>
      </c>
      <c r="DD3272" s="10">
        <v>2</v>
      </c>
      <c r="DE3272" s="10">
        <v>7</v>
      </c>
      <c r="DF3272" s="10">
        <v>3</v>
      </c>
      <c r="DG3272" s="10">
        <v>6</v>
      </c>
      <c r="DH3272" s="10">
        <v>6</v>
      </c>
      <c r="DI3272" s="10">
        <v>7</v>
      </c>
      <c r="DJ3272" s="10">
        <v>5</v>
      </c>
      <c r="DK3272" s="10">
        <v>4</v>
      </c>
      <c r="DL3272" s="10">
        <v>5</v>
      </c>
      <c r="DM3272" s="9" t="s">
        <v>154</v>
      </c>
      <c r="DN3272" s="10">
        <v>1985</v>
      </c>
      <c r="DO3272" s="9">
        <f t="shared" si="10"/>
        <v>36</v>
      </c>
      <c r="DP3272" s="9" t="s">
        <v>155</v>
      </c>
      <c r="DQ3272" s="9" t="s">
        <v>202</v>
      </c>
      <c r="DR3272" s="9" t="s">
        <v>170</v>
      </c>
      <c r="DS3272" s="9" t="s">
        <v>137</v>
      </c>
      <c r="DT3272" s="9" t="s">
        <v>930</v>
      </c>
      <c r="DU3272" s="9" t="s">
        <v>158</v>
      </c>
      <c r="DV3272" s="9" t="str">
        <f>VLOOKUP(DU3272,Metadata!$B$2:$C$7,2,FALSE)</f>
        <v>6+ years</v>
      </c>
    </row>
    <row r="3273" spans="1:126">
      <c r="A3273" s="13">
        <v>3272</v>
      </c>
      <c r="B3273" s="9" t="s">
        <v>135</v>
      </c>
      <c r="C3273" s="9" t="str">
        <f>VLOOKUP(B3273,Metadata!$M$2:$N$6,2,FALSE)</f>
        <v>Permanent Employee</v>
      </c>
      <c r="D3273" s="9" t="s">
        <v>159</v>
      </c>
      <c r="E3273" s="9" t="s">
        <v>137</v>
      </c>
      <c r="F3273" s="9" t="s">
        <v>138</v>
      </c>
      <c r="G3273" s="9" t="s">
        <v>291</v>
      </c>
      <c r="H3273" s="9" t="str">
        <f>IF(G3273="","",VLOOKUP(G3273,Metadata!$J$2:$K$22,2,FALSE))</f>
        <v>Centre</v>
      </c>
      <c r="I3273" s="9" t="s">
        <v>138</v>
      </c>
      <c r="J3273" s="9" t="str">
        <f>IF(I3273="","",VLOOKUP(I3273,Metadata!$P$2:$Q$43,2,FALSE))</f>
        <v>Europe</v>
      </c>
      <c r="K3273" s="9" t="str">
        <f t="shared" si="0"/>
        <v>Portugal</v>
      </c>
      <c r="L3273" s="9" t="s">
        <v>291</v>
      </c>
      <c r="M3273" s="9" t="str">
        <f>IF(L3273="","",VLOOKUP(L3273,Metadata!$J$2:$K$22,2,FALSE))</f>
        <v>Centre</v>
      </c>
      <c r="N3273" s="9" t="s">
        <v>141</v>
      </c>
      <c r="O3273" s="9" t="s">
        <v>137</v>
      </c>
      <c r="P3273" s="9" t="s">
        <v>191</v>
      </c>
      <c r="Q3273" s="10" t="str">
        <f t="shared" si="1"/>
        <v>Remote Job (full or flexible)</v>
      </c>
      <c r="R3273" s="10">
        <v>4</v>
      </c>
      <c r="S3273" s="9" t="s">
        <v>161</v>
      </c>
      <c r="T3273" s="9" t="s">
        <v>137</v>
      </c>
      <c r="U3273" s="9" t="str">
        <f>IF(S3273&lt;&gt;"",S3273,IF(T3273&lt;&gt;"",VLOOKUP(T3273,Metadata!$S$2:$T$228,2,FALSE),""))</f>
        <v>Full-Stack Developer</v>
      </c>
      <c r="V3273" s="9" t="s">
        <v>217</v>
      </c>
      <c r="W3273" s="9" t="s">
        <v>137</v>
      </c>
      <c r="X3273" s="9" t="s">
        <v>175</v>
      </c>
      <c r="Y3273" s="9" t="s">
        <v>137</v>
      </c>
      <c r="Z3273" s="9" t="s">
        <v>193</v>
      </c>
      <c r="AA3273" s="9" t="s">
        <v>165</v>
      </c>
      <c r="AB3273" s="9" t="s">
        <v>137</v>
      </c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 t="s">
        <v>167</v>
      </c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10"/>
      <c r="CB3273" s="10" t="str">
        <f t="shared" si="5"/>
        <v/>
      </c>
      <c r="CC3273" s="10"/>
      <c r="CD3273" s="9" t="str">
        <f t="shared" si="2"/>
        <v/>
      </c>
      <c r="CE3273" s="9" t="s">
        <v>232</v>
      </c>
      <c r="CF3273" s="9" t="s">
        <v>188</v>
      </c>
      <c r="CG3273" s="9">
        <f>IF(CF3273="","",VLOOKUP(CF3273,Metadata!$D$2:$H$20,2,FALSE))</f>
        <v>17500</v>
      </c>
      <c r="CH3273" s="9">
        <f>IF(CF3273="","",VLOOKUP(CF3273,Metadata!$D$2:$H$20,4,FALSE))</f>
        <v>15000</v>
      </c>
      <c r="CI3273" s="9">
        <f>IF(CF3273="","",VLOOKUP(CF3273,Metadata!$D$2:$H$20,5,FALSE))</f>
        <v>20000</v>
      </c>
      <c r="CJ3273" s="9">
        <f t="shared" si="3"/>
        <v>17500</v>
      </c>
      <c r="CK3273" s="9" t="s">
        <v>153</v>
      </c>
      <c r="CL3273" s="10">
        <v>5</v>
      </c>
      <c r="CM3273" s="10">
        <v>4</v>
      </c>
      <c r="CN3273" s="10">
        <v>5</v>
      </c>
      <c r="CO3273" s="10">
        <v>5</v>
      </c>
      <c r="CP3273" s="10">
        <v>3</v>
      </c>
      <c r="CQ3273" s="10">
        <v>5</v>
      </c>
      <c r="CR3273" s="10">
        <v>4</v>
      </c>
      <c r="CS3273" s="10">
        <v>5</v>
      </c>
      <c r="CT3273" s="10">
        <v>5</v>
      </c>
      <c r="CU3273" s="10">
        <v>5</v>
      </c>
      <c r="CV3273" s="10">
        <v>5</v>
      </c>
      <c r="CW3273" s="10">
        <v>5</v>
      </c>
      <c r="CX3273" s="10">
        <v>5</v>
      </c>
      <c r="CY3273" s="10">
        <v>5</v>
      </c>
      <c r="CZ3273" s="10">
        <v>5</v>
      </c>
      <c r="DA3273" s="10">
        <v>5</v>
      </c>
      <c r="DB3273" s="10">
        <v>6</v>
      </c>
      <c r="DC3273" s="10">
        <v>6</v>
      </c>
      <c r="DD3273" s="10">
        <v>3</v>
      </c>
      <c r="DE3273" s="10">
        <v>6</v>
      </c>
      <c r="DF3273" s="10">
        <v>4</v>
      </c>
      <c r="DG3273" s="10">
        <v>5</v>
      </c>
      <c r="DH3273" s="10">
        <v>5</v>
      </c>
      <c r="DI3273" s="10">
        <v>5</v>
      </c>
      <c r="DJ3273" s="10">
        <v>5</v>
      </c>
      <c r="DK3273" s="10">
        <v>6</v>
      </c>
      <c r="DL3273" s="10">
        <v>4</v>
      </c>
      <c r="DM3273" s="9" t="s">
        <v>154</v>
      </c>
      <c r="DN3273" s="10">
        <v>1997</v>
      </c>
      <c r="DO3273" s="9">
        <f t="shared" si="10"/>
        <v>24</v>
      </c>
      <c r="DP3273" s="9" t="s">
        <v>155</v>
      </c>
      <c r="DQ3273" s="9" t="s">
        <v>202</v>
      </c>
      <c r="DR3273" s="9" t="s">
        <v>157</v>
      </c>
      <c r="DS3273" s="9" t="s">
        <v>137</v>
      </c>
      <c r="DT3273" s="9" t="s">
        <v>930</v>
      </c>
      <c r="DU3273" s="9" t="s">
        <v>223</v>
      </c>
      <c r="DV3273" s="9" t="str">
        <f>VLOOKUP(DU3273,Metadata!$B$2:$C$7,2,FALSE)</f>
        <v>3 - 6 years</v>
      </c>
    </row>
    <row r="3274" spans="1:126">
      <c r="A3274" s="13">
        <v>3273</v>
      </c>
      <c r="B3274" s="9" t="s">
        <v>135</v>
      </c>
      <c r="C3274" s="9" t="str">
        <f>VLOOKUP(B3274,Metadata!$M$2:$N$6,2,FALSE)</f>
        <v>Permanent Employee</v>
      </c>
      <c r="D3274" s="9" t="s">
        <v>159</v>
      </c>
      <c r="E3274" s="9" t="s">
        <v>137</v>
      </c>
      <c r="F3274" s="9" t="s">
        <v>138</v>
      </c>
      <c r="G3274" s="9" t="s">
        <v>140</v>
      </c>
      <c r="H3274" s="9" t="str">
        <f>IF(G3274="","",VLOOKUP(G3274,Metadata!$J$2:$K$22,2,FALSE))</f>
        <v>Lisbon Metropolitan Area</v>
      </c>
      <c r="I3274" s="9" t="s">
        <v>138</v>
      </c>
      <c r="J3274" s="9" t="str">
        <f>IF(I3274="","",VLOOKUP(I3274,Metadata!$P$2:$Q$43,2,FALSE))</f>
        <v>Europe</v>
      </c>
      <c r="K3274" s="9" t="str">
        <f t="shared" si="0"/>
        <v>Portugal</v>
      </c>
      <c r="L3274" s="9" t="s">
        <v>140</v>
      </c>
      <c r="M3274" s="9" t="str">
        <f>IF(L3274="","",VLOOKUP(L3274,Metadata!$J$2:$K$22,2,FALSE))</f>
        <v>Lisbon Metropolitan Area</v>
      </c>
      <c r="N3274" s="9" t="s">
        <v>141</v>
      </c>
      <c r="O3274" s="9" t="s">
        <v>137</v>
      </c>
      <c r="P3274" s="9" t="s">
        <v>142</v>
      </c>
      <c r="Q3274" s="10" t="str">
        <f t="shared" si="1"/>
        <v>Full Office Job</v>
      </c>
      <c r="R3274" s="10">
        <v>4</v>
      </c>
      <c r="S3274" s="9" t="s">
        <v>161</v>
      </c>
      <c r="T3274" s="9" t="s">
        <v>137</v>
      </c>
      <c r="U3274" s="9" t="str">
        <f>IF(S3274&lt;&gt;"",S3274,IF(T3274&lt;&gt;"",VLOOKUP(T3274,Metadata!$S$2:$T$228,2,FALSE),""))</f>
        <v>Full-Stack Developer</v>
      </c>
      <c r="V3274" s="9" t="s">
        <v>144</v>
      </c>
      <c r="W3274" s="9" t="s">
        <v>137</v>
      </c>
      <c r="X3274" s="9" t="s">
        <v>242</v>
      </c>
      <c r="Y3274" s="9" t="s">
        <v>137</v>
      </c>
      <c r="Z3274" s="9" t="s">
        <v>262</v>
      </c>
      <c r="AA3274" s="9" t="s">
        <v>165</v>
      </c>
      <c r="AB3274" s="9" t="s">
        <v>137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 t="s">
        <v>270</v>
      </c>
      <c r="AW3274" s="9"/>
      <c r="AX3274" s="9"/>
      <c r="AY3274" s="9"/>
      <c r="AZ3274" s="9"/>
      <c r="BA3274" s="9" t="s">
        <v>178</v>
      </c>
      <c r="BB3274" s="9"/>
      <c r="BC3274" s="9"/>
      <c r="BD3274" s="9"/>
      <c r="BE3274" s="9"/>
      <c r="BF3274" s="9"/>
      <c r="BG3274" s="9"/>
      <c r="BH3274" s="9"/>
      <c r="BI3274" s="9"/>
      <c r="BJ3274" s="9" t="s">
        <v>167</v>
      </c>
      <c r="BK3274" s="9"/>
      <c r="BL3274" s="9"/>
      <c r="BM3274" s="9"/>
      <c r="BN3274" s="9"/>
      <c r="BO3274" s="9"/>
      <c r="BP3274" s="9"/>
      <c r="BQ3274" s="9" t="s">
        <v>219</v>
      </c>
      <c r="BR3274" s="9" t="s">
        <v>247</v>
      </c>
      <c r="BS3274" s="9"/>
      <c r="BT3274" s="9"/>
      <c r="BU3274" s="9"/>
      <c r="BV3274" s="9"/>
      <c r="BW3274" s="9"/>
      <c r="BX3274" s="9"/>
      <c r="BY3274" s="9"/>
      <c r="BZ3274" s="9"/>
      <c r="CA3274" s="10"/>
      <c r="CB3274" s="10" t="str">
        <f t="shared" si="5"/>
        <v/>
      </c>
      <c r="CC3274" s="10"/>
      <c r="CD3274" s="9" t="str">
        <f t="shared" si="2"/>
        <v/>
      </c>
      <c r="CE3274" s="9" t="s">
        <v>168</v>
      </c>
      <c r="CF3274" s="9" t="s">
        <v>152</v>
      </c>
      <c r="CG3274" s="9">
        <f>IF(CF3274="","",VLOOKUP(CF3274,Metadata!$D$2:$H$20,2,FALSE))</f>
        <v>32500</v>
      </c>
      <c r="CH3274" s="9">
        <f>IF(CF3274="","",VLOOKUP(CF3274,Metadata!$D$2:$H$20,4,FALSE))</f>
        <v>30000</v>
      </c>
      <c r="CI3274" s="9">
        <f>IF(CF3274="","",VLOOKUP(CF3274,Metadata!$D$2:$H$20,5,FALSE))</f>
        <v>35000</v>
      </c>
      <c r="CJ3274" s="9">
        <f t="shared" si="3"/>
        <v>32500</v>
      </c>
      <c r="CK3274" s="9" t="s">
        <v>221</v>
      </c>
      <c r="CL3274" s="10">
        <v>6</v>
      </c>
      <c r="CM3274" s="10">
        <v>2</v>
      </c>
      <c r="CN3274" s="10">
        <v>7</v>
      </c>
      <c r="CO3274" s="10">
        <v>5</v>
      </c>
      <c r="CP3274" s="10">
        <v>5</v>
      </c>
      <c r="CQ3274" s="10">
        <v>6</v>
      </c>
      <c r="CR3274" s="10">
        <v>3</v>
      </c>
      <c r="CS3274" s="10">
        <v>2</v>
      </c>
      <c r="CT3274" s="10">
        <v>7</v>
      </c>
      <c r="CU3274" s="10">
        <v>2</v>
      </c>
      <c r="CV3274" s="10">
        <v>6</v>
      </c>
      <c r="CW3274" s="10">
        <v>4</v>
      </c>
      <c r="CX3274" s="10">
        <v>6</v>
      </c>
      <c r="CY3274" s="10">
        <v>3</v>
      </c>
      <c r="CZ3274" s="10">
        <v>5</v>
      </c>
      <c r="DA3274" s="10">
        <v>4</v>
      </c>
      <c r="DB3274" s="10">
        <v>2</v>
      </c>
      <c r="DC3274" s="10">
        <v>5</v>
      </c>
      <c r="DD3274" s="10">
        <v>2</v>
      </c>
      <c r="DE3274" s="10">
        <v>6</v>
      </c>
      <c r="DF3274" s="10">
        <v>5</v>
      </c>
      <c r="DG3274" s="10">
        <v>6</v>
      </c>
      <c r="DH3274" s="10">
        <v>3</v>
      </c>
      <c r="DI3274" s="10">
        <v>4</v>
      </c>
      <c r="DJ3274" s="10">
        <v>6</v>
      </c>
      <c r="DK3274" s="10">
        <v>5</v>
      </c>
      <c r="DL3274" s="10">
        <v>4</v>
      </c>
      <c r="DM3274" s="9" t="s">
        <v>154</v>
      </c>
      <c r="DN3274" s="10">
        <v>1994</v>
      </c>
      <c r="DO3274" s="9">
        <f t="shared" si="10"/>
        <v>27</v>
      </c>
      <c r="DP3274" s="9" t="s">
        <v>155</v>
      </c>
      <c r="DQ3274" s="9" t="s">
        <v>202</v>
      </c>
      <c r="DR3274" s="9" t="s">
        <v>157</v>
      </c>
      <c r="DS3274" s="9" t="s">
        <v>137</v>
      </c>
      <c r="DT3274" s="9" t="s">
        <v>930</v>
      </c>
      <c r="DU3274" s="9" t="s">
        <v>168</v>
      </c>
      <c r="DV3274" s="9" t="str">
        <f>VLOOKUP(DU3274,Metadata!$B$2:$C$7,2,FALSE)</f>
        <v>0 - 3 years</v>
      </c>
    </row>
    <row r="3275" spans="1:126">
      <c r="A3275" s="13">
        <v>3274</v>
      </c>
      <c r="B3275" s="9" t="s">
        <v>135</v>
      </c>
      <c r="C3275" s="9" t="str">
        <f>VLOOKUP(B3275,Metadata!$M$2:$N$6,2,FALSE)</f>
        <v>Permanent Employee</v>
      </c>
      <c r="D3275" s="9" t="s">
        <v>159</v>
      </c>
      <c r="E3275" s="9" t="s">
        <v>137</v>
      </c>
      <c r="F3275" s="9" t="s">
        <v>138</v>
      </c>
      <c r="G3275" s="9" t="s">
        <v>265</v>
      </c>
      <c r="H3275" s="9" t="str">
        <f>IF(G3275="","",VLOOKUP(G3275,Metadata!$J$2:$K$22,2,FALSE))</f>
        <v>Azores and Madeira</v>
      </c>
      <c r="I3275" s="9" t="s">
        <v>138</v>
      </c>
      <c r="J3275" s="9" t="str">
        <f>IF(I3275="","",VLOOKUP(I3275,Metadata!$P$2:$Q$43,2,FALSE))</f>
        <v>Europe</v>
      </c>
      <c r="K3275" s="9" t="str">
        <f t="shared" si="0"/>
        <v>Portugal</v>
      </c>
      <c r="L3275" s="9" t="s">
        <v>140</v>
      </c>
      <c r="M3275" s="9" t="str">
        <f>IF(L3275="","",VLOOKUP(L3275,Metadata!$J$2:$K$22,2,FALSE))</f>
        <v>Lisbon Metropolitan Area</v>
      </c>
      <c r="N3275" s="9" t="s">
        <v>205</v>
      </c>
      <c r="O3275" s="9" t="s">
        <v>137</v>
      </c>
      <c r="P3275" s="9" t="s">
        <v>137</v>
      </c>
      <c r="Q3275" s="10" t="str">
        <f t="shared" si="1"/>
        <v>Full Office Job</v>
      </c>
      <c r="R3275" s="10">
        <v>4</v>
      </c>
      <c r="S3275" s="9" t="s">
        <v>192</v>
      </c>
      <c r="T3275" s="9" t="s">
        <v>137</v>
      </c>
      <c r="U3275" s="9" t="str">
        <f>IF(S3275&lt;&gt;"",S3275,IF(T3275&lt;&gt;"",VLOOKUP(T3275,Metadata!$S$2:$T$228,2,FALSE),""))</f>
        <v>Back-End Developer</v>
      </c>
      <c r="V3275" s="9" t="s">
        <v>144</v>
      </c>
      <c r="W3275" s="9" t="s">
        <v>137</v>
      </c>
      <c r="X3275" s="9" t="s">
        <v>145</v>
      </c>
      <c r="Y3275" s="9" t="s">
        <v>137</v>
      </c>
      <c r="Z3275" s="9" t="s">
        <v>184</v>
      </c>
      <c r="AA3275" s="9" t="s">
        <v>137</v>
      </c>
      <c r="AB3275" s="9" t="s">
        <v>137</v>
      </c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 t="s">
        <v>427</v>
      </c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 t="s">
        <v>150</v>
      </c>
      <c r="BZ3275" s="9" t="s">
        <v>137</v>
      </c>
      <c r="CA3275" s="10"/>
      <c r="CB3275" s="10" t="str">
        <f t="shared" si="5"/>
        <v/>
      </c>
      <c r="CC3275" s="10"/>
      <c r="CD3275" s="9" t="str">
        <f t="shared" si="2"/>
        <v/>
      </c>
      <c r="CE3275" s="9" t="s">
        <v>151</v>
      </c>
      <c r="CF3275" s="9" t="s">
        <v>188</v>
      </c>
      <c r="CG3275" s="9">
        <f>IF(CF3275="","",VLOOKUP(CF3275,Metadata!$D$2:$H$20,2,FALSE))</f>
        <v>17500</v>
      </c>
      <c r="CH3275" s="9">
        <f>IF(CF3275="","",VLOOKUP(CF3275,Metadata!$D$2:$H$20,4,FALSE))</f>
        <v>15000</v>
      </c>
      <c r="CI3275" s="9">
        <f>IF(CF3275="","",VLOOKUP(CF3275,Metadata!$D$2:$H$20,5,FALSE))</f>
        <v>20000</v>
      </c>
      <c r="CJ3275" s="9">
        <f t="shared" si="3"/>
        <v>17500</v>
      </c>
      <c r="CK3275" s="9" t="s">
        <v>153</v>
      </c>
      <c r="CL3275" s="10">
        <v>1</v>
      </c>
      <c r="CM3275" s="10">
        <v>4</v>
      </c>
      <c r="CN3275" s="10">
        <v>6</v>
      </c>
      <c r="CO3275" s="10">
        <v>5</v>
      </c>
      <c r="CP3275" s="10">
        <v>6</v>
      </c>
      <c r="CQ3275" s="10">
        <v>7</v>
      </c>
      <c r="CR3275" s="10">
        <v>3</v>
      </c>
      <c r="CS3275" s="10">
        <v>5</v>
      </c>
      <c r="CT3275" s="10">
        <v>6</v>
      </c>
      <c r="CU3275" s="10">
        <v>6</v>
      </c>
      <c r="CV3275" s="10">
        <v>6</v>
      </c>
      <c r="CW3275" s="10">
        <v>5</v>
      </c>
      <c r="CX3275" s="10">
        <v>6</v>
      </c>
      <c r="CY3275" s="10">
        <v>6</v>
      </c>
      <c r="CZ3275" s="10">
        <v>7</v>
      </c>
      <c r="DA3275" s="10">
        <v>3</v>
      </c>
      <c r="DB3275" s="10">
        <v>2</v>
      </c>
      <c r="DC3275" s="10">
        <v>6</v>
      </c>
      <c r="DD3275" s="10">
        <v>6</v>
      </c>
      <c r="DE3275" s="10">
        <v>7</v>
      </c>
      <c r="DF3275" s="10">
        <v>7</v>
      </c>
      <c r="DG3275" s="10">
        <v>6</v>
      </c>
      <c r="DH3275" s="10">
        <v>3</v>
      </c>
      <c r="DI3275" s="10">
        <v>5</v>
      </c>
      <c r="DJ3275" s="10">
        <v>3</v>
      </c>
      <c r="DK3275" s="10">
        <v>3</v>
      </c>
      <c r="DL3275" s="10">
        <v>5</v>
      </c>
      <c r="DM3275" s="9" t="s">
        <v>154</v>
      </c>
      <c r="DN3275" s="10">
        <v>1993</v>
      </c>
      <c r="DO3275" s="9">
        <f t="shared" si="10"/>
        <v>28</v>
      </c>
      <c r="DP3275" s="9" t="s">
        <v>222</v>
      </c>
      <c r="DQ3275" s="9" t="s">
        <v>202</v>
      </c>
      <c r="DR3275" s="9" t="s">
        <v>157</v>
      </c>
      <c r="DS3275" s="9" t="s">
        <v>137</v>
      </c>
      <c r="DT3275" s="9" t="s">
        <v>930</v>
      </c>
      <c r="DU3275" s="9" t="s">
        <v>223</v>
      </c>
      <c r="DV3275" s="9" t="str">
        <f>VLOOKUP(DU3275,Metadata!$B$2:$C$7,2,FALSE)</f>
        <v>3 - 6 years</v>
      </c>
    </row>
    <row r="3276" spans="1:126">
      <c r="A3276" s="13">
        <v>3275</v>
      </c>
      <c r="B3276" s="9" t="s">
        <v>135</v>
      </c>
      <c r="C3276" s="9" t="str">
        <f>VLOOKUP(B3276,Metadata!$M$2:$N$6,2,FALSE)</f>
        <v>Permanent Employee</v>
      </c>
      <c r="D3276" s="9" t="s">
        <v>136</v>
      </c>
      <c r="E3276" s="9" t="s">
        <v>137</v>
      </c>
      <c r="F3276" s="9" t="s">
        <v>138</v>
      </c>
      <c r="G3276" s="9" t="s">
        <v>140</v>
      </c>
      <c r="H3276" s="9" t="str">
        <f>IF(G3276="","",VLOOKUP(G3276,Metadata!$J$2:$K$22,2,FALSE))</f>
        <v>Lisbon Metropolitan Area</v>
      </c>
      <c r="I3276" s="9" t="s">
        <v>138</v>
      </c>
      <c r="J3276" s="9" t="str">
        <f>IF(I3276="","",VLOOKUP(I3276,Metadata!$P$2:$Q$43,2,FALSE))</f>
        <v>Europe</v>
      </c>
      <c r="K3276" s="9" t="str">
        <f t="shared" si="0"/>
        <v>Portugal</v>
      </c>
      <c r="L3276" s="9" t="s">
        <v>140</v>
      </c>
      <c r="M3276" s="9" t="str">
        <f>IF(L3276="","",VLOOKUP(L3276,Metadata!$J$2:$K$22,2,FALSE))</f>
        <v>Lisbon Metropolitan Area</v>
      </c>
      <c r="N3276" s="9" t="s">
        <v>214</v>
      </c>
      <c r="O3276" s="9" t="s">
        <v>239</v>
      </c>
      <c r="P3276" s="9" t="s">
        <v>142</v>
      </c>
      <c r="Q3276" s="10" t="str">
        <f t="shared" si="1"/>
        <v>Full Office Job</v>
      </c>
      <c r="R3276" s="10">
        <v>3</v>
      </c>
      <c r="S3276" s="9" t="s">
        <v>137</v>
      </c>
      <c r="T3276" s="9" t="s">
        <v>938</v>
      </c>
      <c r="U3276" s="9" t="str">
        <f>IF(S3276&lt;&gt;"",S3276,IF(T3276&lt;&gt;"",VLOOKUP(T3276,Metadata!$S$2:$T$228,2,FALSE),""))</f>
        <v>Business Applications (BI/CRM/ERP)</v>
      </c>
      <c r="V3276" s="9" t="s">
        <v>207</v>
      </c>
      <c r="W3276" s="9" t="s">
        <v>137</v>
      </c>
      <c r="X3276" s="9" t="s">
        <v>163</v>
      </c>
      <c r="Y3276" s="9" t="s">
        <v>137</v>
      </c>
      <c r="Z3276" s="9" t="s">
        <v>184</v>
      </c>
      <c r="AA3276" s="9" t="s">
        <v>137</v>
      </c>
      <c r="AB3276" s="9" t="s">
        <v>137</v>
      </c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 t="s">
        <v>939</v>
      </c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 t="s">
        <v>150</v>
      </c>
      <c r="BZ3276" s="9" t="s">
        <v>137</v>
      </c>
      <c r="CA3276" s="10"/>
      <c r="CB3276" s="10" t="str">
        <f t="shared" si="5"/>
        <v/>
      </c>
      <c r="CC3276" s="10"/>
      <c r="CD3276" s="9" t="str">
        <f t="shared" si="2"/>
        <v/>
      </c>
      <c r="CE3276" s="9" t="s">
        <v>151</v>
      </c>
      <c r="CF3276" s="9" t="s">
        <v>188</v>
      </c>
      <c r="CG3276" s="9">
        <f>IF(CF3276="","",VLOOKUP(CF3276,Metadata!$D$2:$H$20,2,FALSE))</f>
        <v>17500</v>
      </c>
      <c r="CH3276" s="9">
        <f>IF(CF3276="","",VLOOKUP(CF3276,Metadata!$D$2:$H$20,4,FALSE))</f>
        <v>15000</v>
      </c>
      <c r="CI3276" s="9">
        <f>IF(CF3276="","",VLOOKUP(CF3276,Metadata!$D$2:$H$20,5,FALSE))</f>
        <v>20000</v>
      </c>
      <c r="CJ3276" s="9">
        <f t="shared" si="3"/>
        <v>17500</v>
      </c>
      <c r="CK3276" s="9" t="s">
        <v>221</v>
      </c>
      <c r="CL3276" s="10">
        <v>2</v>
      </c>
      <c r="CM3276" s="10">
        <v>4</v>
      </c>
      <c r="CN3276" s="10">
        <v>7</v>
      </c>
      <c r="CO3276" s="10">
        <v>7</v>
      </c>
      <c r="CP3276" s="10">
        <v>5</v>
      </c>
      <c r="CQ3276" s="10">
        <v>7</v>
      </c>
      <c r="CR3276" s="10">
        <v>5</v>
      </c>
      <c r="CS3276" s="10">
        <v>5</v>
      </c>
      <c r="CT3276" s="10">
        <v>5</v>
      </c>
      <c r="CU3276" s="10">
        <v>4</v>
      </c>
      <c r="CV3276" s="10">
        <v>5</v>
      </c>
      <c r="CW3276" s="10">
        <v>4</v>
      </c>
      <c r="CX3276" s="10">
        <v>4</v>
      </c>
      <c r="CY3276" s="10">
        <v>5</v>
      </c>
      <c r="CZ3276" s="10">
        <v>5</v>
      </c>
      <c r="DA3276" s="10">
        <v>6</v>
      </c>
      <c r="DB3276" s="10">
        <v>6</v>
      </c>
      <c r="DC3276" s="10">
        <v>6</v>
      </c>
      <c r="DD3276" s="10">
        <v>6</v>
      </c>
      <c r="DE3276" s="10">
        <v>7</v>
      </c>
      <c r="DF3276" s="10">
        <v>7</v>
      </c>
      <c r="DG3276" s="10">
        <v>7</v>
      </c>
      <c r="DH3276" s="10">
        <v>7</v>
      </c>
      <c r="DI3276" s="10">
        <v>7</v>
      </c>
      <c r="DJ3276" s="10">
        <v>3</v>
      </c>
      <c r="DK3276" s="10">
        <v>5</v>
      </c>
      <c r="DL3276" s="10">
        <v>6</v>
      </c>
      <c r="DM3276" s="9" t="s">
        <v>154</v>
      </c>
      <c r="DN3276" s="10">
        <v>1987</v>
      </c>
      <c r="DO3276" s="9">
        <f t="shared" si="10"/>
        <v>34</v>
      </c>
      <c r="DP3276" s="9" t="s">
        <v>155</v>
      </c>
      <c r="DQ3276" s="9" t="s">
        <v>202</v>
      </c>
      <c r="DR3276" s="9" t="s">
        <v>157</v>
      </c>
      <c r="DS3276" s="9" t="s">
        <v>137</v>
      </c>
      <c r="DT3276" s="9" t="s">
        <v>930</v>
      </c>
      <c r="DU3276" s="9" t="s">
        <v>223</v>
      </c>
      <c r="DV3276" s="9" t="str">
        <f>VLOOKUP(DU3276,Metadata!$B$2:$C$7,2,FALSE)</f>
        <v>3 - 6 years</v>
      </c>
    </row>
    <row r="3277" spans="1:126">
      <c r="A3277" s="13">
        <v>3276</v>
      </c>
      <c r="B3277" s="9" t="s">
        <v>135</v>
      </c>
      <c r="C3277" s="9" t="str">
        <f>VLOOKUP(B3277,Metadata!$M$2:$N$6,2,FALSE)</f>
        <v>Permanent Employee</v>
      </c>
      <c r="D3277" s="9" t="s">
        <v>136</v>
      </c>
      <c r="E3277" s="9" t="s">
        <v>137</v>
      </c>
      <c r="F3277" s="9" t="s">
        <v>138</v>
      </c>
      <c r="G3277" s="9" t="s">
        <v>204</v>
      </c>
      <c r="H3277" s="9" t="str">
        <f>IF(G3277="","",VLOOKUP(G3277,Metadata!$J$2:$K$22,2,FALSE))</f>
        <v>Centre</v>
      </c>
      <c r="I3277" s="9" t="s">
        <v>138</v>
      </c>
      <c r="J3277" s="9" t="str">
        <f>IF(I3277="","",VLOOKUP(I3277,Metadata!$P$2:$Q$43,2,FALSE))</f>
        <v>Europe</v>
      </c>
      <c r="K3277" s="9" t="str">
        <f t="shared" si="0"/>
        <v>Portugal</v>
      </c>
      <c r="L3277" s="9" t="s">
        <v>204</v>
      </c>
      <c r="M3277" s="9" t="str">
        <f>IF(L3277="","",VLOOKUP(L3277,Metadata!$J$2:$K$22,2,FALSE))</f>
        <v>Centre</v>
      </c>
      <c r="N3277" s="9" t="s">
        <v>214</v>
      </c>
      <c r="O3277" s="9" t="s">
        <v>259</v>
      </c>
      <c r="P3277" s="9" t="s">
        <v>142</v>
      </c>
      <c r="Q3277" s="10" t="str">
        <f t="shared" si="1"/>
        <v>Full Office Job</v>
      </c>
      <c r="R3277" s="10">
        <v>7</v>
      </c>
      <c r="S3277" s="9" t="s">
        <v>161</v>
      </c>
      <c r="T3277" s="9" t="s">
        <v>137</v>
      </c>
      <c r="U3277" s="9" t="str">
        <f>IF(S3277&lt;&gt;"",S3277,IF(T3277&lt;&gt;"",VLOOKUP(T3277,Metadata!$S$2:$T$228,2,FALSE),""))</f>
        <v>Full-Stack Developer</v>
      </c>
      <c r="V3277" s="9" t="s">
        <v>207</v>
      </c>
      <c r="W3277" s="9" t="s">
        <v>137</v>
      </c>
      <c r="X3277" s="9" t="s">
        <v>208</v>
      </c>
      <c r="Y3277" s="9" t="s">
        <v>137</v>
      </c>
      <c r="Z3277" s="9" t="s">
        <v>164</v>
      </c>
      <c r="AA3277" s="9" t="s">
        <v>165</v>
      </c>
      <c r="AB3277" s="9" t="s">
        <v>137</v>
      </c>
      <c r="AC3277" s="9" t="s">
        <v>147</v>
      </c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 t="s">
        <v>150</v>
      </c>
      <c r="BZ3277" s="9" t="s">
        <v>137</v>
      </c>
      <c r="CA3277" s="10"/>
      <c r="CB3277" s="10" t="str">
        <f t="shared" si="5"/>
        <v/>
      </c>
      <c r="CC3277" s="10"/>
      <c r="CD3277" s="9" t="str">
        <f t="shared" si="2"/>
        <v/>
      </c>
      <c r="CE3277" s="9" t="s">
        <v>151</v>
      </c>
      <c r="CF3277" s="9" t="s">
        <v>169</v>
      </c>
      <c r="CG3277" s="9">
        <f>IF(CF3277="","",VLOOKUP(CF3277,Metadata!$D$2:$H$20,2,FALSE))</f>
        <v>12500</v>
      </c>
      <c r="CH3277" s="9">
        <f>IF(CF3277="","",VLOOKUP(CF3277,Metadata!$D$2:$H$20,4,FALSE))</f>
        <v>0</v>
      </c>
      <c r="CI3277" s="9">
        <f>IF(CF3277="","",VLOOKUP(CF3277,Metadata!$D$2:$H$20,5,FALSE))</f>
        <v>15000</v>
      </c>
      <c r="CJ3277" s="9">
        <f t="shared" si="3"/>
        <v>12500</v>
      </c>
      <c r="CK3277" s="9" t="s">
        <v>189</v>
      </c>
      <c r="CL3277" s="10">
        <v>4</v>
      </c>
      <c r="CM3277" s="10">
        <v>5</v>
      </c>
      <c r="CN3277" s="10">
        <v>6</v>
      </c>
      <c r="CO3277" s="10">
        <v>2</v>
      </c>
      <c r="CP3277" s="10">
        <v>6</v>
      </c>
      <c r="CQ3277" s="10">
        <v>6</v>
      </c>
      <c r="CR3277" s="10">
        <v>5</v>
      </c>
      <c r="CS3277" s="10">
        <v>2</v>
      </c>
      <c r="CT3277" s="10">
        <v>3</v>
      </c>
      <c r="CU3277" s="10">
        <v>5</v>
      </c>
      <c r="CV3277" s="10">
        <v>5</v>
      </c>
      <c r="CW3277" s="10">
        <v>3</v>
      </c>
      <c r="CX3277" s="10">
        <v>6</v>
      </c>
      <c r="CY3277" s="10">
        <v>7</v>
      </c>
      <c r="CZ3277" s="10">
        <v>5</v>
      </c>
      <c r="DA3277" s="10">
        <v>2</v>
      </c>
      <c r="DB3277" s="10">
        <v>3</v>
      </c>
      <c r="DC3277" s="10">
        <v>5</v>
      </c>
      <c r="DD3277" s="10">
        <v>3</v>
      </c>
      <c r="DE3277" s="10">
        <v>5</v>
      </c>
      <c r="DF3277" s="10">
        <v>5</v>
      </c>
      <c r="DG3277" s="10">
        <v>2</v>
      </c>
      <c r="DH3277" s="10">
        <v>4</v>
      </c>
      <c r="DI3277" s="10">
        <v>6</v>
      </c>
      <c r="DJ3277" s="10">
        <v>2</v>
      </c>
      <c r="DK3277" s="10">
        <v>5</v>
      </c>
      <c r="DL3277" s="10">
        <v>7</v>
      </c>
      <c r="DM3277" s="9" t="s">
        <v>154</v>
      </c>
      <c r="DN3277" s="10">
        <v>1987</v>
      </c>
      <c r="DO3277" s="9">
        <f t="shared" si="10"/>
        <v>34</v>
      </c>
      <c r="DP3277" s="9" t="s">
        <v>155</v>
      </c>
      <c r="DQ3277" s="9" t="s">
        <v>202</v>
      </c>
      <c r="DR3277" s="9" t="s">
        <v>170</v>
      </c>
      <c r="DS3277" s="9" t="s">
        <v>137</v>
      </c>
      <c r="DT3277" s="9" t="s">
        <v>930</v>
      </c>
      <c r="DU3277" s="9" t="s">
        <v>168</v>
      </c>
      <c r="DV3277" s="9" t="str">
        <f>VLOOKUP(DU3277,Metadata!$B$2:$C$7,2,FALSE)</f>
        <v>0 - 3 years</v>
      </c>
    </row>
    <row r="3278" spans="1:126">
      <c r="A3278" s="13">
        <v>3277</v>
      </c>
      <c r="B3278" s="9" t="s">
        <v>135</v>
      </c>
      <c r="C3278" s="9" t="str">
        <f>VLOOKUP(B3278,Metadata!$M$2:$N$6,2,FALSE)</f>
        <v>Permanent Employee</v>
      </c>
      <c r="D3278" s="9" t="s">
        <v>159</v>
      </c>
      <c r="E3278" s="9" t="s">
        <v>137</v>
      </c>
      <c r="F3278" s="9" t="s">
        <v>138</v>
      </c>
      <c r="G3278" s="9" t="s">
        <v>283</v>
      </c>
      <c r="H3278" s="9" t="str">
        <f>IF(G3278="","",VLOOKUP(G3278,Metadata!$J$2:$K$22,2,FALSE))</f>
        <v>Lisbon Metropolitan Area</v>
      </c>
      <c r="I3278" s="9" t="s">
        <v>138</v>
      </c>
      <c r="J3278" s="9" t="str">
        <f>IF(I3278="","",VLOOKUP(I3278,Metadata!$P$2:$Q$43,2,FALSE))</f>
        <v>Europe</v>
      </c>
      <c r="K3278" s="9" t="str">
        <f t="shared" si="0"/>
        <v>Portugal</v>
      </c>
      <c r="L3278" s="9" t="s">
        <v>140</v>
      </c>
      <c r="M3278" s="9" t="str">
        <f>IF(L3278="","",VLOOKUP(L3278,Metadata!$J$2:$K$22,2,FALSE))</f>
        <v>Lisbon Metropolitan Area</v>
      </c>
      <c r="N3278" s="9" t="s">
        <v>141</v>
      </c>
      <c r="O3278" s="9" t="s">
        <v>137</v>
      </c>
      <c r="P3278" s="9" t="s">
        <v>191</v>
      </c>
      <c r="Q3278" s="10" t="str">
        <f t="shared" si="1"/>
        <v>Remote Job (full or flexible)</v>
      </c>
      <c r="R3278" s="10">
        <v>4</v>
      </c>
      <c r="S3278" s="9" t="s">
        <v>143</v>
      </c>
      <c r="T3278" s="9" t="s">
        <v>137</v>
      </c>
      <c r="U3278" s="9" t="str">
        <f>IF(S3278&lt;&gt;"",S3278,IF(T3278&lt;&gt;"",VLOOKUP(T3278,Metadata!$S$2:$T$228,2,FALSE),""))</f>
        <v>Technical Team Leader</v>
      </c>
      <c r="V3278" s="9" t="s">
        <v>276</v>
      </c>
      <c r="W3278" s="9" t="s">
        <v>137</v>
      </c>
      <c r="X3278" s="9" t="s">
        <v>269</v>
      </c>
      <c r="Y3278" s="9" t="s">
        <v>137</v>
      </c>
      <c r="Z3278" s="9" t="s">
        <v>184</v>
      </c>
      <c r="AA3278" s="9" t="s">
        <v>165</v>
      </c>
      <c r="AB3278" s="9" t="s">
        <v>137</v>
      </c>
      <c r="AC3278" s="9"/>
      <c r="AD3278" s="9"/>
      <c r="AE3278" s="9" t="s">
        <v>194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 t="s">
        <v>178</v>
      </c>
      <c r="BB3278" s="9"/>
      <c r="BC3278" s="9"/>
      <c r="BD3278" s="9"/>
      <c r="BE3278" s="9"/>
      <c r="BF3278" s="9"/>
      <c r="BG3278" s="9"/>
      <c r="BH3278" s="9"/>
      <c r="BI3278" s="9"/>
      <c r="BJ3278" s="9"/>
      <c r="BK3278" s="9" t="s">
        <v>198</v>
      </c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10"/>
      <c r="CB3278" s="10" t="str">
        <f t="shared" si="5"/>
        <v/>
      </c>
      <c r="CC3278" s="10"/>
      <c r="CD3278" s="9" t="str">
        <f t="shared" si="2"/>
        <v/>
      </c>
      <c r="CE3278" s="9" t="s">
        <v>168</v>
      </c>
      <c r="CF3278" s="9" t="s">
        <v>188</v>
      </c>
      <c r="CG3278" s="9">
        <f>IF(CF3278="","",VLOOKUP(CF3278,Metadata!$D$2:$H$20,2,FALSE))</f>
        <v>17500</v>
      </c>
      <c r="CH3278" s="9">
        <f>IF(CF3278="","",VLOOKUP(CF3278,Metadata!$D$2:$H$20,4,FALSE))</f>
        <v>15000</v>
      </c>
      <c r="CI3278" s="9">
        <f>IF(CF3278="","",VLOOKUP(CF3278,Metadata!$D$2:$H$20,5,FALSE))</f>
        <v>20000</v>
      </c>
      <c r="CJ3278" s="9">
        <f t="shared" si="3"/>
        <v>17500</v>
      </c>
      <c r="CK3278" s="9" t="s">
        <v>221</v>
      </c>
      <c r="CL3278" s="10">
        <v>5</v>
      </c>
      <c r="CM3278" s="10">
        <v>2</v>
      </c>
      <c r="CN3278" s="10">
        <v>6</v>
      </c>
      <c r="CO3278" s="10">
        <v>7</v>
      </c>
      <c r="CP3278" s="10">
        <v>6</v>
      </c>
      <c r="CQ3278" s="10">
        <v>7</v>
      </c>
      <c r="CR3278" s="10">
        <v>3</v>
      </c>
      <c r="CS3278" s="10">
        <v>5</v>
      </c>
      <c r="CT3278" s="10">
        <v>6</v>
      </c>
      <c r="CU3278" s="10">
        <v>4</v>
      </c>
      <c r="CV3278" s="10">
        <v>5</v>
      </c>
      <c r="CW3278" s="10">
        <v>3</v>
      </c>
      <c r="CX3278" s="10">
        <v>6</v>
      </c>
      <c r="CY3278" s="10">
        <v>6</v>
      </c>
      <c r="CZ3278" s="10">
        <v>5</v>
      </c>
      <c r="DA3278" s="10">
        <v>7</v>
      </c>
      <c r="DB3278" s="10">
        <v>4</v>
      </c>
      <c r="DC3278" s="10">
        <v>7</v>
      </c>
      <c r="DD3278" s="10">
        <v>3</v>
      </c>
      <c r="DE3278" s="10">
        <v>2</v>
      </c>
      <c r="DF3278" s="10">
        <v>7</v>
      </c>
      <c r="DG3278" s="10">
        <v>5</v>
      </c>
      <c r="DH3278" s="10">
        <v>4</v>
      </c>
      <c r="DI3278" s="10">
        <v>7</v>
      </c>
      <c r="DJ3278" s="10">
        <v>1</v>
      </c>
      <c r="DK3278" s="10">
        <v>3</v>
      </c>
      <c r="DL3278" s="10">
        <v>3</v>
      </c>
      <c r="DM3278" s="9" t="s">
        <v>154</v>
      </c>
      <c r="DN3278" s="10">
        <v>1985</v>
      </c>
      <c r="DO3278" s="9">
        <f t="shared" si="10"/>
        <v>36</v>
      </c>
      <c r="DP3278" s="9" t="s">
        <v>155</v>
      </c>
      <c r="DQ3278" s="9" t="s">
        <v>156</v>
      </c>
      <c r="DR3278" s="9" t="s">
        <v>157</v>
      </c>
      <c r="DS3278" s="9" t="s">
        <v>137</v>
      </c>
      <c r="DT3278" s="9" t="s">
        <v>930</v>
      </c>
      <c r="DU3278" s="9" t="s">
        <v>158</v>
      </c>
      <c r="DV3278" s="9" t="str">
        <f>VLOOKUP(DU3278,Metadata!$B$2:$C$7,2,FALSE)</f>
        <v>6+ years</v>
      </c>
    </row>
    <row r="3279" spans="1:126">
      <c r="A3279" s="13">
        <v>3278</v>
      </c>
      <c r="B3279" s="9" t="s">
        <v>135</v>
      </c>
      <c r="C3279" s="9" t="str">
        <f>VLOOKUP(B3279,Metadata!$M$2:$N$6,2,FALSE)</f>
        <v>Permanent Employee</v>
      </c>
      <c r="D3279" s="9" t="s">
        <v>159</v>
      </c>
      <c r="E3279" s="9" t="s">
        <v>137</v>
      </c>
      <c r="F3279" s="9" t="s">
        <v>138</v>
      </c>
      <c r="G3279" s="9" t="s">
        <v>172</v>
      </c>
      <c r="H3279" s="9" t="str">
        <f>IF(G3279="","",VLOOKUP(G3279,Metadata!$J$2:$K$22,2,FALSE))</f>
        <v>Porto Metropolitan Area</v>
      </c>
      <c r="I3279" s="9" t="s">
        <v>311</v>
      </c>
      <c r="J3279" s="9" t="str">
        <f>IF(I3279="","",VLOOKUP(I3279,Metadata!$P$2:$Q$43,2,FALSE))</f>
        <v>Europe</v>
      </c>
      <c r="K3279" s="9" t="str">
        <f t="shared" si="0"/>
        <v>International</v>
      </c>
      <c r="L3279" s="9" t="s">
        <v>137</v>
      </c>
      <c r="M3279" s="9" t="str">
        <f>IF(L3279="","",VLOOKUP(L3279,Metadata!$J$2:$K$22,2,FALSE))</f>
        <v/>
      </c>
      <c r="N3279" s="9" t="s">
        <v>141</v>
      </c>
      <c r="O3279" s="9" t="s">
        <v>137</v>
      </c>
      <c r="P3279" s="9" t="s">
        <v>142</v>
      </c>
      <c r="Q3279" s="10" t="str">
        <f t="shared" si="1"/>
        <v>Full Office Job</v>
      </c>
      <c r="R3279" s="10">
        <v>4</v>
      </c>
      <c r="S3279" s="9" t="s">
        <v>143</v>
      </c>
      <c r="T3279" s="9" t="s">
        <v>137</v>
      </c>
      <c r="U3279" s="9" t="str">
        <f>IF(S3279&lt;&gt;"",S3279,IF(T3279&lt;&gt;"",VLOOKUP(T3279,Metadata!$S$2:$T$228,2,FALSE),""))</f>
        <v>Technical Team Leader</v>
      </c>
      <c r="V3279" s="9" t="s">
        <v>174</v>
      </c>
      <c r="W3279" s="9" t="s">
        <v>137</v>
      </c>
      <c r="X3279" s="9" t="s">
        <v>175</v>
      </c>
      <c r="Y3279" s="9" t="s">
        <v>137</v>
      </c>
      <c r="Z3279" s="9" t="s">
        <v>262</v>
      </c>
      <c r="AA3279" s="9" t="s">
        <v>165</v>
      </c>
      <c r="AB3279" s="9" t="s">
        <v>137</v>
      </c>
      <c r="AC3279" s="9"/>
      <c r="AD3279" s="9"/>
      <c r="AE3279" s="9"/>
      <c r="AF3279" s="9"/>
      <c r="AG3279" s="9"/>
      <c r="AH3279" s="9"/>
      <c r="AI3279" s="9"/>
      <c r="AJ3279" s="9" t="s">
        <v>185</v>
      </c>
      <c r="AK3279" s="9"/>
      <c r="AL3279" s="9"/>
      <c r="AM3279" s="9"/>
      <c r="AN3279" s="9"/>
      <c r="AO3279" s="9"/>
      <c r="AP3279" s="9"/>
      <c r="AQ3279" s="9"/>
      <c r="AR3279" s="9"/>
      <c r="AS3279" s="9"/>
      <c r="AT3279" s="9" t="s">
        <v>324</v>
      </c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199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10"/>
      <c r="CB3279" s="10" t="str">
        <f t="shared" si="5"/>
        <v/>
      </c>
      <c r="CC3279" s="10"/>
      <c r="CD3279" s="9" t="str">
        <f t="shared" si="2"/>
        <v/>
      </c>
      <c r="CE3279" s="9" t="s">
        <v>151</v>
      </c>
      <c r="CF3279" s="9" t="s">
        <v>245</v>
      </c>
      <c r="CG3279" s="9">
        <f>IF(CF3279="","",VLOOKUP(CF3279,Metadata!$D$2:$H$20,2,FALSE))</f>
        <v>42500</v>
      </c>
      <c r="CH3279" s="9">
        <f>IF(CF3279="","",VLOOKUP(CF3279,Metadata!$D$2:$H$20,4,FALSE))</f>
        <v>40000</v>
      </c>
      <c r="CI3279" s="9">
        <f>IF(CF3279="","",VLOOKUP(CF3279,Metadata!$D$2:$H$20,5,FALSE))</f>
        <v>45000</v>
      </c>
      <c r="CJ3279" s="9">
        <f t="shared" si="3"/>
        <v>42500</v>
      </c>
      <c r="CK3279" s="9" t="s">
        <v>189</v>
      </c>
      <c r="CL3279" s="10">
        <v>5</v>
      </c>
      <c r="CM3279" s="10">
        <v>1</v>
      </c>
      <c r="CN3279" s="10">
        <v>7</v>
      </c>
      <c r="CO3279" s="10">
        <v>7</v>
      </c>
      <c r="CP3279" s="10">
        <v>7</v>
      </c>
      <c r="CQ3279" s="10">
        <v>7</v>
      </c>
      <c r="CR3279" s="10">
        <v>7</v>
      </c>
      <c r="CS3279" s="10">
        <v>7</v>
      </c>
      <c r="CT3279" s="10">
        <v>7</v>
      </c>
      <c r="CU3279" s="10">
        <v>7</v>
      </c>
      <c r="CV3279" s="10">
        <v>6</v>
      </c>
      <c r="CW3279" s="10">
        <v>7</v>
      </c>
      <c r="CX3279" s="10">
        <v>6</v>
      </c>
      <c r="CY3279" s="10">
        <v>6</v>
      </c>
      <c r="CZ3279" s="10">
        <v>7</v>
      </c>
      <c r="DA3279" s="10">
        <v>5</v>
      </c>
      <c r="DB3279" s="10">
        <v>5</v>
      </c>
      <c r="DC3279" s="10">
        <v>7</v>
      </c>
      <c r="DD3279" s="10">
        <v>6</v>
      </c>
      <c r="DE3279" s="10">
        <v>7</v>
      </c>
      <c r="DF3279" s="10">
        <v>6</v>
      </c>
      <c r="DG3279" s="10">
        <v>7</v>
      </c>
      <c r="DH3279" s="10">
        <v>5</v>
      </c>
      <c r="DI3279" s="10">
        <v>5</v>
      </c>
      <c r="DJ3279" s="10">
        <v>7</v>
      </c>
      <c r="DK3279" s="10">
        <v>6</v>
      </c>
      <c r="DL3279" s="10">
        <v>5</v>
      </c>
      <c r="DM3279" s="9" t="s">
        <v>154</v>
      </c>
      <c r="DN3279" s="10">
        <v>1989</v>
      </c>
      <c r="DO3279" s="9">
        <f t="shared" si="10"/>
        <v>32</v>
      </c>
      <c r="DP3279" s="9" t="s">
        <v>155</v>
      </c>
      <c r="DQ3279" s="9" t="s">
        <v>202</v>
      </c>
      <c r="DR3279" s="9" t="s">
        <v>170</v>
      </c>
      <c r="DS3279" s="9" t="s">
        <v>137</v>
      </c>
      <c r="DT3279" s="9" t="s">
        <v>930</v>
      </c>
      <c r="DU3279" s="9" t="s">
        <v>203</v>
      </c>
      <c r="DV3279" s="9" t="str">
        <f>VLOOKUP(DU3279,Metadata!$B$2:$C$7,2,FALSE)</f>
        <v>6+ years</v>
      </c>
    </row>
    <row r="3280" spans="1:126">
      <c r="A3280" s="13">
        <v>3279</v>
      </c>
      <c r="B3280" s="9" t="s">
        <v>135</v>
      </c>
      <c r="C3280" s="9" t="str">
        <f>VLOOKUP(B3280,Metadata!$M$2:$N$6,2,FALSE)</f>
        <v>Permanent Employee</v>
      </c>
      <c r="D3280" s="9" t="s">
        <v>159</v>
      </c>
      <c r="E3280" s="9" t="s">
        <v>137</v>
      </c>
      <c r="F3280" s="9" t="s">
        <v>138</v>
      </c>
      <c r="G3280" s="9" t="s">
        <v>283</v>
      </c>
      <c r="H3280" s="9" t="str">
        <f>IF(G3280="","",VLOOKUP(G3280,Metadata!$J$2:$K$22,2,FALSE))</f>
        <v>Lisbon Metropolitan Area</v>
      </c>
      <c r="I3280" s="9" t="s">
        <v>138</v>
      </c>
      <c r="J3280" s="9" t="str">
        <f>IF(I3280="","",VLOOKUP(I3280,Metadata!$P$2:$Q$43,2,FALSE))</f>
        <v>Europe</v>
      </c>
      <c r="K3280" s="9" t="str">
        <f t="shared" si="0"/>
        <v>Portugal</v>
      </c>
      <c r="L3280" s="9" t="s">
        <v>140</v>
      </c>
      <c r="M3280" s="9" t="str">
        <f>IF(L3280="","",VLOOKUP(L3280,Metadata!$J$2:$K$22,2,FALSE))</f>
        <v>Lisbon Metropolitan Area</v>
      </c>
      <c r="N3280" s="9" t="s">
        <v>214</v>
      </c>
      <c r="O3280" s="9" t="s">
        <v>259</v>
      </c>
      <c r="P3280" s="9" t="s">
        <v>191</v>
      </c>
      <c r="Q3280" s="10" t="str">
        <f t="shared" si="1"/>
        <v>Remote Job (full or flexible)</v>
      </c>
      <c r="R3280" s="10">
        <v>7</v>
      </c>
      <c r="S3280" s="9" t="s">
        <v>192</v>
      </c>
      <c r="T3280" s="9" t="s">
        <v>137</v>
      </c>
      <c r="U3280" s="9" t="str">
        <f>IF(S3280&lt;&gt;"",S3280,IF(T3280&lt;&gt;"",VLOOKUP(T3280,Metadata!$S$2:$T$228,2,FALSE),""))</f>
        <v>Back-End Developer</v>
      </c>
      <c r="V3280" s="9" t="s">
        <v>256</v>
      </c>
      <c r="W3280" s="9" t="s">
        <v>137</v>
      </c>
      <c r="X3280" s="9" t="s">
        <v>208</v>
      </c>
      <c r="Y3280" s="9" t="s">
        <v>137</v>
      </c>
      <c r="Z3280" s="9" t="s">
        <v>146</v>
      </c>
      <c r="AA3280" s="9" t="s">
        <v>137</v>
      </c>
      <c r="AB3280" s="9" t="s">
        <v>137</v>
      </c>
      <c r="AC3280" s="9"/>
      <c r="AD3280" s="9" t="s">
        <v>148</v>
      </c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 t="s">
        <v>150</v>
      </c>
      <c r="BZ3280" s="9" t="s">
        <v>137</v>
      </c>
      <c r="CA3280" s="10"/>
      <c r="CB3280" s="10" t="str">
        <f t="shared" si="5"/>
        <v/>
      </c>
      <c r="CC3280" s="10"/>
      <c r="CD3280" s="9" t="str">
        <f t="shared" si="2"/>
        <v/>
      </c>
      <c r="CE3280" s="9" t="s">
        <v>168</v>
      </c>
      <c r="CF3280" s="9" t="s">
        <v>169</v>
      </c>
      <c r="CG3280" s="9">
        <f>IF(CF3280="","",VLOOKUP(CF3280,Metadata!$D$2:$H$20,2,FALSE))</f>
        <v>12500</v>
      </c>
      <c r="CH3280" s="9">
        <f>IF(CF3280="","",VLOOKUP(CF3280,Metadata!$D$2:$H$20,4,FALSE))</f>
        <v>0</v>
      </c>
      <c r="CI3280" s="9">
        <f>IF(CF3280="","",VLOOKUP(CF3280,Metadata!$D$2:$H$20,5,FALSE))</f>
        <v>15000</v>
      </c>
      <c r="CJ3280" s="9">
        <f t="shared" si="3"/>
        <v>12500</v>
      </c>
      <c r="CK3280" s="9" t="s">
        <v>153</v>
      </c>
      <c r="CL3280" s="10">
        <v>2</v>
      </c>
      <c r="CM3280" s="10">
        <v>2</v>
      </c>
      <c r="CN3280" s="10">
        <v>7</v>
      </c>
      <c r="CO3280" s="10">
        <v>6</v>
      </c>
      <c r="CP3280" s="10">
        <v>3</v>
      </c>
      <c r="CQ3280" s="10">
        <v>7</v>
      </c>
      <c r="CR3280" s="10">
        <v>7</v>
      </c>
      <c r="CS3280" s="10">
        <v>7</v>
      </c>
      <c r="CT3280" s="10">
        <v>2</v>
      </c>
      <c r="CU3280" s="10">
        <v>5</v>
      </c>
      <c r="CV3280" s="10">
        <v>3</v>
      </c>
      <c r="CW3280" s="10">
        <v>5</v>
      </c>
      <c r="CX3280" s="10">
        <v>5</v>
      </c>
      <c r="CY3280" s="10">
        <v>5</v>
      </c>
      <c r="CZ3280" s="10">
        <v>5</v>
      </c>
      <c r="DA3280" s="10">
        <v>5</v>
      </c>
      <c r="DB3280" s="10">
        <v>5</v>
      </c>
      <c r="DC3280" s="10">
        <v>5</v>
      </c>
      <c r="DD3280" s="10">
        <v>3</v>
      </c>
      <c r="DE3280" s="10">
        <v>4</v>
      </c>
      <c r="DF3280" s="10">
        <v>3</v>
      </c>
      <c r="DG3280" s="10">
        <v>7</v>
      </c>
      <c r="DH3280" s="10">
        <v>4</v>
      </c>
      <c r="DI3280" s="10">
        <v>4</v>
      </c>
      <c r="DJ3280" s="10">
        <v>4</v>
      </c>
      <c r="DK3280" s="10">
        <v>4</v>
      </c>
      <c r="DL3280" s="10">
        <v>4</v>
      </c>
      <c r="DM3280" s="9" t="s">
        <v>154</v>
      </c>
      <c r="DN3280" s="10">
        <v>1995</v>
      </c>
      <c r="DO3280" s="9">
        <f t="shared" si="10"/>
        <v>26</v>
      </c>
      <c r="DP3280" s="9" t="s">
        <v>155</v>
      </c>
      <c r="DQ3280" s="9" t="s">
        <v>156</v>
      </c>
      <c r="DR3280" s="9" t="s">
        <v>157</v>
      </c>
      <c r="DS3280" s="9" t="s">
        <v>137</v>
      </c>
      <c r="DT3280" s="9" t="s">
        <v>930</v>
      </c>
      <c r="DU3280" s="9" t="s">
        <v>168</v>
      </c>
      <c r="DV3280" s="9" t="str">
        <f>VLOOKUP(DU3280,Metadata!$B$2:$C$7,2,FALSE)</f>
        <v>0 - 3 years</v>
      </c>
    </row>
    <row r="3281" spans="1:126">
      <c r="A3281" s="13">
        <v>3280</v>
      </c>
      <c r="B3281" s="9" t="s">
        <v>135</v>
      </c>
      <c r="C3281" s="9" t="str">
        <f>VLOOKUP(B3281,Metadata!$M$2:$N$6,2,FALSE)</f>
        <v>Permanent Employee</v>
      </c>
      <c r="D3281" s="9" t="s">
        <v>159</v>
      </c>
      <c r="E3281" s="9" t="s">
        <v>137</v>
      </c>
      <c r="F3281" s="9" t="s">
        <v>138</v>
      </c>
      <c r="G3281" s="9" t="s">
        <v>140</v>
      </c>
      <c r="H3281" s="9" t="str">
        <f>IF(G3281="","",VLOOKUP(G3281,Metadata!$J$2:$K$22,2,FALSE))</f>
        <v>Lisbon Metropolitan Area</v>
      </c>
      <c r="I3281" s="9" t="s">
        <v>138</v>
      </c>
      <c r="J3281" s="9" t="str">
        <f>IF(I3281="","",VLOOKUP(I3281,Metadata!$P$2:$Q$43,2,FALSE))</f>
        <v>Europe</v>
      </c>
      <c r="K3281" s="9" t="str">
        <f t="shared" si="0"/>
        <v>Portugal</v>
      </c>
      <c r="L3281" s="9" t="s">
        <v>140</v>
      </c>
      <c r="M3281" s="9" t="str">
        <f>IF(L3281="","",VLOOKUP(L3281,Metadata!$J$2:$K$22,2,FALSE))</f>
        <v>Lisbon Metropolitan Area</v>
      </c>
      <c r="N3281" s="9" t="s">
        <v>141</v>
      </c>
      <c r="O3281" s="9" t="s">
        <v>137</v>
      </c>
      <c r="P3281" s="9" t="s">
        <v>142</v>
      </c>
      <c r="Q3281" s="10" t="str">
        <f t="shared" si="1"/>
        <v>Full Office Job</v>
      </c>
      <c r="R3281" s="10">
        <v>5</v>
      </c>
      <c r="S3281" s="9" t="s">
        <v>183</v>
      </c>
      <c r="T3281" s="9" t="s">
        <v>137</v>
      </c>
      <c r="U3281" s="9" t="str">
        <f>IF(S3281&lt;&gt;"",S3281,IF(T3281&lt;&gt;"",VLOOKUP(T3281,Metadata!$S$2:$T$228,2,FALSE),""))</f>
        <v>Product Owner/Product Manager</v>
      </c>
      <c r="V3281" s="9" t="s">
        <v>279</v>
      </c>
      <c r="W3281" s="9" t="s">
        <v>137</v>
      </c>
      <c r="X3281" s="9" t="s">
        <v>145</v>
      </c>
      <c r="Y3281" s="9" t="s">
        <v>137</v>
      </c>
      <c r="Z3281" s="9" t="s">
        <v>218</v>
      </c>
      <c r="AA3281" s="9" t="s">
        <v>137</v>
      </c>
      <c r="AB3281" s="9" t="s">
        <v>137</v>
      </c>
      <c r="AC3281" s="9" t="s">
        <v>147</v>
      </c>
      <c r="AD3281" s="9" t="s">
        <v>148</v>
      </c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 t="s">
        <v>178</v>
      </c>
      <c r="BB3281" s="9"/>
      <c r="BC3281" s="9"/>
      <c r="BD3281" s="9"/>
      <c r="BE3281" s="9"/>
      <c r="BF3281" s="9"/>
      <c r="BG3281" s="9"/>
      <c r="BH3281" s="9"/>
      <c r="BI3281" s="9"/>
      <c r="BJ3281" s="9"/>
      <c r="BK3281" s="9" t="s">
        <v>198</v>
      </c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10"/>
      <c r="CB3281" s="10" t="str">
        <f t="shared" si="5"/>
        <v/>
      </c>
      <c r="CC3281" s="10"/>
      <c r="CD3281" s="9" t="str">
        <f t="shared" si="2"/>
        <v/>
      </c>
      <c r="CE3281" s="9" t="s">
        <v>151</v>
      </c>
      <c r="CF3281" s="9" t="s">
        <v>225</v>
      </c>
      <c r="CG3281" s="9">
        <f>IF(CF3281="","",VLOOKUP(CF3281,Metadata!$D$2:$H$20,2,FALSE))</f>
        <v>22500</v>
      </c>
      <c r="CH3281" s="9">
        <f>IF(CF3281="","",VLOOKUP(CF3281,Metadata!$D$2:$H$20,4,FALSE))</f>
        <v>20000</v>
      </c>
      <c r="CI3281" s="9">
        <f>IF(CF3281="","",VLOOKUP(CF3281,Metadata!$D$2:$H$20,5,FALSE))</f>
        <v>25000</v>
      </c>
      <c r="CJ3281" s="9">
        <f t="shared" si="3"/>
        <v>22500</v>
      </c>
      <c r="CK3281" s="9" t="s">
        <v>277</v>
      </c>
      <c r="CL3281" s="10">
        <v>1</v>
      </c>
      <c r="CM3281" s="10">
        <v>5</v>
      </c>
      <c r="CN3281" s="10">
        <v>6</v>
      </c>
      <c r="CO3281" s="10">
        <v>4</v>
      </c>
      <c r="CP3281" s="10">
        <v>6</v>
      </c>
      <c r="CQ3281" s="10">
        <v>6</v>
      </c>
      <c r="CR3281" s="10">
        <v>4</v>
      </c>
      <c r="CS3281" s="10">
        <v>5</v>
      </c>
      <c r="CT3281" s="10">
        <v>4</v>
      </c>
      <c r="CU3281" s="10">
        <v>4</v>
      </c>
      <c r="CV3281" s="10">
        <v>4</v>
      </c>
      <c r="CW3281" s="10">
        <v>3</v>
      </c>
      <c r="CX3281" s="10">
        <v>5</v>
      </c>
      <c r="CY3281" s="10">
        <v>5</v>
      </c>
      <c r="CZ3281" s="10">
        <v>6</v>
      </c>
      <c r="DA3281" s="10">
        <v>3</v>
      </c>
      <c r="DB3281" s="10">
        <v>3</v>
      </c>
      <c r="DC3281" s="10">
        <v>4</v>
      </c>
      <c r="DD3281" s="10">
        <v>3</v>
      </c>
      <c r="DE3281" s="10">
        <v>6</v>
      </c>
      <c r="DF3281" s="10">
        <v>6</v>
      </c>
      <c r="DG3281" s="10">
        <v>2</v>
      </c>
      <c r="DH3281" s="10">
        <v>3</v>
      </c>
      <c r="DI3281" s="10">
        <v>2</v>
      </c>
      <c r="DJ3281" s="10">
        <v>1</v>
      </c>
      <c r="DK3281" s="10">
        <v>3</v>
      </c>
      <c r="DL3281" s="10">
        <v>2</v>
      </c>
      <c r="DM3281" s="9" t="s">
        <v>154</v>
      </c>
      <c r="DN3281" s="10">
        <v>1979</v>
      </c>
      <c r="DO3281" s="9">
        <f t="shared" si="10"/>
        <v>42</v>
      </c>
      <c r="DP3281" s="9" t="s">
        <v>155</v>
      </c>
      <c r="DQ3281" s="9" t="s">
        <v>156</v>
      </c>
      <c r="DR3281" s="9" t="s">
        <v>157</v>
      </c>
      <c r="DS3281" s="9" t="s">
        <v>137</v>
      </c>
      <c r="DT3281" s="9" t="s">
        <v>930</v>
      </c>
      <c r="DU3281" s="9" t="s">
        <v>158</v>
      </c>
      <c r="DV3281" s="9" t="str">
        <f>VLOOKUP(DU3281,Metadata!$B$2:$C$7,2,FALSE)</f>
        <v>6+ years</v>
      </c>
    </row>
    <row r="3282" spans="1:126">
      <c r="A3282" s="13">
        <v>3281</v>
      </c>
      <c r="B3282" s="9" t="s">
        <v>171</v>
      </c>
      <c r="C3282" s="9" t="str">
        <f>VLOOKUP(B3282,Metadata!$M$2:$N$6,2,FALSE)</f>
        <v>Contractor</v>
      </c>
      <c r="D3282" s="9" t="s">
        <v>137</v>
      </c>
      <c r="E3282" s="9" t="s">
        <v>136</v>
      </c>
      <c r="F3282" s="9" t="s">
        <v>138</v>
      </c>
      <c r="G3282" s="9" t="s">
        <v>139</v>
      </c>
      <c r="H3282" s="9" t="str">
        <f>IF(G3282="","",VLOOKUP(G3282,Metadata!$J$2:$K$22,2,FALSE))</f>
        <v>Centre</v>
      </c>
      <c r="I3282" s="9" t="s">
        <v>138</v>
      </c>
      <c r="J3282" s="9" t="str">
        <f>IF(I3282="","",VLOOKUP(I3282,Metadata!$P$2:$Q$43,2,FALSE))</f>
        <v>Europe</v>
      </c>
      <c r="K3282" s="9" t="str">
        <f t="shared" si="0"/>
        <v>Portugal</v>
      </c>
      <c r="L3282" s="9" t="s">
        <v>275</v>
      </c>
      <c r="M3282" s="9" t="str">
        <f>IF(L3282="","",VLOOKUP(L3282,Metadata!$J$2:$K$22,2,FALSE))</f>
        <v>Centre</v>
      </c>
      <c r="N3282" s="9" t="s">
        <v>141</v>
      </c>
      <c r="O3282" s="9" t="s">
        <v>137</v>
      </c>
      <c r="P3282" s="9" t="s">
        <v>191</v>
      </c>
      <c r="Q3282" s="10" t="str">
        <f t="shared" si="1"/>
        <v>Remote Job (full or flexible)</v>
      </c>
      <c r="R3282" s="10">
        <v>6</v>
      </c>
      <c r="S3282" s="9" t="s">
        <v>282</v>
      </c>
      <c r="T3282" s="9" t="s">
        <v>137</v>
      </c>
      <c r="U3282" s="9" t="str">
        <f>IF(S3282&lt;&gt;"",S3282,IF(T3282&lt;&gt;"",VLOOKUP(T3282,Metadata!$S$2:$T$228,2,FALSE),""))</f>
        <v>Computer &amp; Network Security</v>
      </c>
      <c r="V3282" s="9" t="s">
        <v>391</v>
      </c>
      <c r="W3282" s="9" t="s">
        <v>137</v>
      </c>
      <c r="X3282" s="9" t="s">
        <v>163</v>
      </c>
      <c r="Y3282" s="9" t="s">
        <v>137</v>
      </c>
      <c r="Z3282" s="9" t="s">
        <v>164</v>
      </c>
      <c r="AA3282" s="9" t="s">
        <v>137</v>
      </c>
      <c r="AB3282" s="9" t="s">
        <v>137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 t="s">
        <v>150</v>
      </c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 t="s">
        <v>150</v>
      </c>
      <c r="BZ3282" s="9" t="s">
        <v>137</v>
      </c>
      <c r="CA3282" s="10">
        <v>2</v>
      </c>
      <c r="CB3282" s="10" t="str">
        <f t="shared" si="5"/>
        <v>Less than 3 months</v>
      </c>
      <c r="CC3282" s="10">
        <v>9.125</v>
      </c>
      <c r="CD3282" s="9">
        <f t="shared" si="2"/>
        <v>14600</v>
      </c>
      <c r="CE3282" s="9" t="s">
        <v>137</v>
      </c>
      <c r="CF3282" s="9" t="s">
        <v>137</v>
      </c>
      <c r="CG3282" s="9" t="str">
        <f>IF(CF3282="","",VLOOKUP(CF3282,Metadata!$D$2:$H$20,2,FALSE))</f>
        <v/>
      </c>
      <c r="CH3282" s="9" t="str">
        <f>IF(CF3282="","",VLOOKUP(CF3282,Metadata!$D$2:$H$20,4,FALSE))</f>
        <v/>
      </c>
      <c r="CI3282" s="9" t="str">
        <f>IF(CF3282="","",VLOOKUP(CF3282,Metadata!$D$2:$H$20,5,FALSE))</f>
        <v/>
      </c>
      <c r="CJ3282" s="9">
        <f t="shared" si="3"/>
        <v>14600</v>
      </c>
      <c r="CK3282" s="9" t="s">
        <v>153</v>
      </c>
      <c r="CL3282" s="10">
        <v>5</v>
      </c>
      <c r="CM3282" s="10">
        <v>3</v>
      </c>
      <c r="CN3282" s="10">
        <v>7</v>
      </c>
      <c r="CO3282" s="10">
        <v>5</v>
      </c>
      <c r="CP3282" s="10">
        <v>3</v>
      </c>
      <c r="CQ3282" s="10">
        <v>4</v>
      </c>
      <c r="CR3282" s="10">
        <v>7</v>
      </c>
      <c r="CS3282" s="10">
        <v>7</v>
      </c>
      <c r="CT3282" s="10">
        <v>4</v>
      </c>
      <c r="CU3282" s="10">
        <v>3</v>
      </c>
      <c r="CV3282" s="10">
        <v>4</v>
      </c>
      <c r="CW3282" s="10">
        <v>4</v>
      </c>
      <c r="CX3282" s="10">
        <v>6</v>
      </c>
      <c r="CY3282" s="10">
        <v>3</v>
      </c>
      <c r="CZ3282" s="10">
        <v>6</v>
      </c>
      <c r="DA3282" s="10">
        <v>4</v>
      </c>
      <c r="DB3282" s="10">
        <v>4</v>
      </c>
      <c r="DC3282" s="10">
        <v>5</v>
      </c>
      <c r="DD3282" s="10">
        <v>2</v>
      </c>
      <c r="DE3282" s="10">
        <v>4</v>
      </c>
      <c r="DF3282" s="10">
        <v>4</v>
      </c>
      <c r="DG3282" s="10">
        <v>5</v>
      </c>
      <c r="DH3282" s="10">
        <v>5</v>
      </c>
      <c r="DI3282" s="10">
        <v>5</v>
      </c>
      <c r="DJ3282" s="10">
        <v>2</v>
      </c>
      <c r="DK3282" s="10">
        <v>4</v>
      </c>
      <c r="DL3282" s="10">
        <v>5</v>
      </c>
      <c r="DM3282" s="9" t="s">
        <v>154</v>
      </c>
      <c r="DN3282" s="10">
        <v>1980</v>
      </c>
      <c r="DO3282" s="9">
        <f t="shared" si="10"/>
        <v>41</v>
      </c>
      <c r="DP3282" s="9" t="s">
        <v>155</v>
      </c>
      <c r="DQ3282" s="9" t="s">
        <v>156</v>
      </c>
      <c r="DR3282" s="9" t="s">
        <v>170</v>
      </c>
      <c r="DS3282" s="9" t="s">
        <v>137</v>
      </c>
      <c r="DT3282" s="9" t="s">
        <v>930</v>
      </c>
      <c r="DU3282" s="9" t="s">
        <v>158</v>
      </c>
      <c r="DV3282" s="9" t="str">
        <f>VLOOKUP(DU3282,Metadata!$B$2:$C$7,2,FALSE)</f>
        <v>6+ years</v>
      </c>
    </row>
    <row r="3283" spans="1:126">
      <c r="A3283" s="13">
        <v>3282</v>
      </c>
      <c r="B3283" s="9" t="s">
        <v>171</v>
      </c>
      <c r="C3283" s="9" t="str">
        <f>VLOOKUP(B3283,Metadata!$M$2:$N$6,2,FALSE)</f>
        <v>Contractor</v>
      </c>
      <c r="D3283" s="9" t="s">
        <v>137</v>
      </c>
      <c r="E3283" s="9" t="s">
        <v>159</v>
      </c>
      <c r="F3283" s="9" t="s">
        <v>138</v>
      </c>
      <c r="G3283" s="9" t="s">
        <v>182</v>
      </c>
      <c r="H3283" s="9" t="str">
        <f>IF(G3283="","",VLOOKUP(G3283,Metadata!$J$2:$K$22,2,FALSE))</f>
        <v>Azores and Madeira</v>
      </c>
      <c r="I3283" s="9" t="s">
        <v>316</v>
      </c>
      <c r="J3283" s="9" t="str">
        <f>IF(I3283="","",VLOOKUP(I3283,Metadata!$P$2:$Q$43,2,FALSE))</f>
        <v>Europe</v>
      </c>
      <c r="K3283" s="9" t="str">
        <f t="shared" si="0"/>
        <v>International</v>
      </c>
      <c r="L3283" s="9" t="s">
        <v>137</v>
      </c>
      <c r="M3283" s="9" t="str">
        <f>IF(L3283="","",VLOOKUP(L3283,Metadata!$J$2:$K$22,2,FALSE))</f>
        <v/>
      </c>
      <c r="N3283" s="9" t="s">
        <v>141</v>
      </c>
      <c r="O3283" s="9" t="s">
        <v>137</v>
      </c>
      <c r="P3283" s="9" t="s">
        <v>191</v>
      </c>
      <c r="Q3283" s="10" t="str">
        <f t="shared" si="1"/>
        <v>Remote Job (full or flexible)</v>
      </c>
      <c r="R3283" s="10">
        <v>7</v>
      </c>
      <c r="S3283" s="9" t="s">
        <v>206</v>
      </c>
      <c r="T3283" s="9" t="s">
        <v>137</v>
      </c>
      <c r="U3283" s="9" t="str">
        <f>IF(S3283&lt;&gt;"",S3283,IF(T3283&lt;&gt;"",VLOOKUP(T3283,Metadata!$S$2:$T$228,2,FALSE),""))</f>
        <v>Mobile Apps Developer</v>
      </c>
      <c r="V3283" s="9" t="s">
        <v>162</v>
      </c>
      <c r="W3283" s="9" t="s">
        <v>137</v>
      </c>
      <c r="X3283" s="9" t="s">
        <v>163</v>
      </c>
      <c r="Y3283" s="9" t="s">
        <v>137</v>
      </c>
      <c r="Z3283" s="9" t="s">
        <v>164</v>
      </c>
      <c r="AA3283" s="9" t="s">
        <v>165</v>
      </c>
      <c r="AB3283" s="9" t="s">
        <v>137</v>
      </c>
      <c r="AC3283" s="9" t="s">
        <v>147</v>
      </c>
      <c r="AD3283" s="9"/>
      <c r="AE3283" s="9" t="s">
        <v>194</v>
      </c>
      <c r="AF3283" s="9"/>
      <c r="AG3283" s="9" t="s">
        <v>166</v>
      </c>
      <c r="AH3283" s="9" t="s">
        <v>176</v>
      </c>
      <c r="AI3283" s="9"/>
      <c r="AJ3283" s="9"/>
      <c r="AK3283" s="9"/>
      <c r="AL3283" s="9"/>
      <c r="AM3283" s="9"/>
      <c r="AN3283" s="9"/>
      <c r="AO3283" s="9"/>
      <c r="AP3283" s="9"/>
      <c r="AQ3283" s="9"/>
      <c r="AR3283" s="9" t="s">
        <v>149</v>
      </c>
      <c r="AS3283" s="9"/>
      <c r="AT3283" s="9"/>
      <c r="AU3283" s="9"/>
      <c r="AV3283" s="9"/>
      <c r="AW3283" s="9"/>
      <c r="AX3283" s="9" t="s">
        <v>196</v>
      </c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 t="s">
        <v>198</v>
      </c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10">
        <v>24</v>
      </c>
      <c r="CB3283" s="10" t="str">
        <f t="shared" si="5"/>
        <v>13 to 24 monthts</v>
      </c>
      <c r="CC3283" s="10">
        <v>80</v>
      </c>
      <c r="CD3283" s="9">
        <f t="shared" si="2"/>
        <v>128000</v>
      </c>
      <c r="CE3283" s="9" t="s">
        <v>137</v>
      </c>
      <c r="CF3283" s="9" t="s">
        <v>137</v>
      </c>
      <c r="CG3283" s="9" t="str">
        <f>IF(CF3283="","",VLOOKUP(CF3283,Metadata!$D$2:$H$20,2,FALSE))</f>
        <v/>
      </c>
      <c r="CH3283" s="9" t="str">
        <f>IF(CF3283="","",VLOOKUP(CF3283,Metadata!$D$2:$H$20,4,FALSE))</f>
        <v/>
      </c>
      <c r="CI3283" s="9" t="str">
        <f>IF(CF3283="","",VLOOKUP(CF3283,Metadata!$D$2:$H$20,5,FALSE))</f>
        <v/>
      </c>
      <c r="CJ3283" s="9">
        <f t="shared" si="3"/>
        <v>128000</v>
      </c>
      <c r="CK3283" s="9" t="s">
        <v>153</v>
      </c>
      <c r="CL3283" s="10">
        <v>6</v>
      </c>
      <c r="CM3283" s="10">
        <v>3</v>
      </c>
      <c r="CN3283" s="10">
        <v>7</v>
      </c>
      <c r="CO3283" s="10">
        <v>7</v>
      </c>
      <c r="CP3283" s="10">
        <v>2</v>
      </c>
      <c r="CQ3283" s="10">
        <v>3</v>
      </c>
      <c r="CR3283" s="10">
        <v>7</v>
      </c>
      <c r="CS3283" s="10">
        <v>5</v>
      </c>
      <c r="CT3283" s="10">
        <v>6</v>
      </c>
      <c r="CU3283" s="10">
        <v>3</v>
      </c>
      <c r="CV3283" s="10">
        <v>3</v>
      </c>
      <c r="CW3283" s="10">
        <v>6</v>
      </c>
      <c r="CX3283" s="10">
        <v>6</v>
      </c>
      <c r="CY3283" s="10">
        <v>4</v>
      </c>
      <c r="CZ3283" s="10">
        <v>4</v>
      </c>
      <c r="DA3283" s="10">
        <v>1</v>
      </c>
      <c r="DB3283" s="10">
        <v>1</v>
      </c>
      <c r="DC3283" s="10">
        <v>5</v>
      </c>
      <c r="DD3283" s="10">
        <v>1</v>
      </c>
      <c r="DE3283" s="10">
        <v>7</v>
      </c>
      <c r="DF3283" s="10">
        <v>3</v>
      </c>
      <c r="DG3283" s="10">
        <v>6</v>
      </c>
      <c r="DH3283" s="10">
        <v>2</v>
      </c>
      <c r="DI3283" s="10">
        <v>1</v>
      </c>
      <c r="DJ3283" s="10">
        <v>1</v>
      </c>
      <c r="DK3283" s="10">
        <v>1</v>
      </c>
      <c r="DL3283" s="10">
        <v>1</v>
      </c>
      <c r="DM3283" s="9" t="s">
        <v>154</v>
      </c>
      <c r="DN3283" s="10">
        <v>1968</v>
      </c>
      <c r="DO3283" s="9">
        <f t="shared" si="10"/>
        <v>53</v>
      </c>
      <c r="DP3283" s="9" t="s">
        <v>155</v>
      </c>
      <c r="DQ3283" s="9" t="s">
        <v>156</v>
      </c>
      <c r="DR3283" s="9" t="s">
        <v>170</v>
      </c>
      <c r="DS3283" s="9" t="s">
        <v>137</v>
      </c>
      <c r="DT3283" s="9" t="s">
        <v>930</v>
      </c>
      <c r="DU3283" s="9" t="s">
        <v>158</v>
      </c>
      <c r="DV3283" s="9" t="str">
        <f>VLOOKUP(DU3283,Metadata!$B$2:$C$7,2,FALSE)</f>
        <v>6+ years</v>
      </c>
    </row>
    <row r="3284" spans="1:126">
      <c r="A3284" s="13">
        <v>3283</v>
      </c>
      <c r="B3284" s="9" t="s">
        <v>135</v>
      </c>
      <c r="C3284" s="9" t="str">
        <f>VLOOKUP(B3284,Metadata!$M$2:$N$6,2,FALSE)</f>
        <v>Permanent Employee</v>
      </c>
      <c r="D3284" s="9" t="s">
        <v>159</v>
      </c>
      <c r="E3284" s="9" t="s">
        <v>137</v>
      </c>
      <c r="F3284" s="9" t="s">
        <v>138</v>
      </c>
      <c r="G3284" s="9" t="s">
        <v>172</v>
      </c>
      <c r="H3284" s="9" t="str">
        <f>IF(G3284="","",VLOOKUP(G3284,Metadata!$J$2:$K$22,2,FALSE))</f>
        <v>Porto Metropolitan Area</v>
      </c>
      <c r="I3284" s="9" t="s">
        <v>138</v>
      </c>
      <c r="J3284" s="9" t="str">
        <f>IF(I3284="","",VLOOKUP(I3284,Metadata!$P$2:$Q$43,2,FALSE))</f>
        <v>Europe</v>
      </c>
      <c r="K3284" s="9" t="str">
        <f t="shared" si="0"/>
        <v>Portugal</v>
      </c>
      <c r="L3284" s="9" t="s">
        <v>172</v>
      </c>
      <c r="M3284" s="9" t="str">
        <f>IF(L3284="","",VLOOKUP(L3284,Metadata!$J$2:$K$22,2,FALSE))</f>
        <v>Porto Metropolitan Area</v>
      </c>
      <c r="N3284" s="9" t="s">
        <v>141</v>
      </c>
      <c r="O3284" s="9" t="s">
        <v>137</v>
      </c>
      <c r="P3284" s="9" t="s">
        <v>142</v>
      </c>
      <c r="Q3284" s="10" t="str">
        <f t="shared" si="1"/>
        <v>Full Office Job</v>
      </c>
      <c r="R3284" s="10">
        <v>4</v>
      </c>
      <c r="S3284" s="9" t="s">
        <v>229</v>
      </c>
      <c r="T3284" s="9" t="s">
        <v>137</v>
      </c>
      <c r="U3284" s="9" t="str">
        <f>IF(S3284&lt;&gt;"",S3284,IF(T3284&lt;&gt;"",VLOOKUP(T3284,Metadata!$S$2:$T$228,2,FALSE),""))</f>
        <v>Project Manager</v>
      </c>
      <c r="V3284" s="9" t="s">
        <v>268</v>
      </c>
      <c r="W3284" s="9" t="s">
        <v>137</v>
      </c>
      <c r="X3284" s="9" t="s">
        <v>269</v>
      </c>
      <c r="Y3284" s="9" t="s">
        <v>137</v>
      </c>
      <c r="Z3284" s="9" t="s">
        <v>146</v>
      </c>
      <c r="AA3284" s="9" t="s">
        <v>137</v>
      </c>
      <c r="AB3284" s="9" t="s">
        <v>137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 t="s">
        <v>465</v>
      </c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 t="s">
        <v>465</v>
      </c>
      <c r="CA3284" s="10"/>
      <c r="CB3284" s="10" t="str">
        <f t="shared" si="5"/>
        <v/>
      </c>
      <c r="CC3284" s="10"/>
      <c r="CD3284" s="9" t="str">
        <f t="shared" si="2"/>
        <v/>
      </c>
      <c r="CE3284" s="9" t="s">
        <v>151</v>
      </c>
      <c r="CF3284" s="9" t="s">
        <v>169</v>
      </c>
      <c r="CG3284" s="9">
        <f>IF(CF3284="","",VLOOKUP(CF3284,Metadata!$D$2:$H$20,2,FALSE))</f>
        <v>12500</v>
      </c>
      <c r="CH3284" s="9">
        <f>IF(CF3284="","",VLOOKUP(CF3284,Metadata!$D$2:$H$20,4,FALSE))</f>
        <v>0</v>
      </c>
      <c r="CI3284" s="9">
        <f>IF(CF3284="","",VLOOKUP(CF3284,Metadata!$D$2:$H$20,5,FALSE))</f>
        <v>15000</v>
      </c>
      <c r="CJ3284" s="9">
        <f t="shared" si="3"/>
        <v>12500</v>
      </c>
      <c r="CK3284" s="9" t="s">
        <v>189</v>
      </c>
      <c r="CL3284" s="10">
        <v>2</v>
      </c>
      <c r="CM3284" s="10">
        <v>5</v>
      </c>
      <c r="CN3284" s="10">
        <v>6</v>
      </c>
      <c r="CO3284" s="10">
        <v>6</v>
      </c>
      <c r="CP3284" s="10">
        <v>6</v>
      </c>
      <c r="CQ3284" s="10">
        <v>6</v>
      </c>
      <c r="CR3284" s="10">
        <v>5</v>
      </c>
      <c r="CS3284" s="10">
        <v>5</v>
      </c>
      <c r="CT3284" s="10">
        <v>6</v>
      </c>
      <c r="CU3284" s="10">
        <v>6</v>
      </c>
      <c r="CV3284" s="10">
        <v>6</v>
      </c>
      <c r="CW3284" s="10">
        <v>4</v>
      </c>
      <c r="CX3284" s="10">
        <v>5</v>
      </c>
      <c r="CY3284" s="10">
        <v>6</v>
      </c>
      <c r="CZ3284" s="10">
        <v>6</v>
      </c>
      <c r="DA3284" s="10">
        <v>6</v>
      </c>
      <c r="DB3284" s="10">
        <v>5</v>
      </c>
      <c r="DC3284" s="10">
        <v>7</v>
      </c>
      <c r="DD3284" s="10">
        <v>5</v>
      </c>
      <c r="DE3284" s="10">
        <v>6</v>
      </c>
      <c r="DF3284" s="10">
        <v>6</v>
      </c>
      <c r="DG3284" s="10">
        <v>5</v>
      </c>
      <c r="DH3284" s="10">
        <v>5</v>
      </c>
      <c r="DI3284" s="10">
        <v>7</v>
      </c>
      <c r="DJ3284" s="10">
        <v>5</v>
      </c>
      <c r="DK3284" s="10">
        <v>6</v>
      </c>
      <c r="DL3284" s="10">
        <v>7</v>
      </c>
      <c r="DM3284" s="9" t="s">
        <v>154</v>
      </c>
      <c r="DN3284" s="10">
        <v>1990</v>
      </c>
      <c r="DO3284" s="9">
        <f t="shared" si="10"/>
        <v>31</v>
      </c>
      <c r="DP3284" s="9" t="s">
        <v>155</v>
      </c>
      <c r="DQ3284" s="9" t="s">
        <v>202</v>
      </c>
      <c r="DR3284" s="9" t="s">
        <v>170</v>
      </c>
      <c r="DS3284" s="9" t="s">
        <v>137</v>
      </c>
      <c r="DT3284" s="9" t="s">
        <v>930</v>
      </c>
      <c r="DU3284" s="9" t="s">
        <v>203</v>
      </c>
      <c r="DV3284" s="9" t="str">
        <f>VLOOKUP(DU3284,Metadata!$B$2:$C$7,2,FALSE)</f>
        <v>6+ years</v>
      </c>
    </row>
    <row r="3285" spans="1:126">
      <c r="A3285" s="13">
        <v>3284</v>
      </c>
      <c r="B3285" s="9" t="s">
        <v>135</v>
      </c>
      <c r="C3285" s="9" t="str">
        <f>VLOOKUP(B3285,Metadata!$M$2:$N$6,2,FALSE)</f>
        <v>Permanent Employee</v>
      </c>
      <c r="D3285" s="9" t="s">
        <v>159</v>
      </c>
      <c r="E3285" s="9" t="s">
        <v>137</v>
      </c>
      <c r="F3285" s="9" t="s">
        <v>138</v>
      </c>
      <c r="G3285" s="9" t="s">
        <v>283</v>
      </c>
      <c r="H3285" s="9" t="str">
        <f>IF(G3285="","",VLOOKUP(G3285,Metadata!$J$2:$K$22,2,FALSE))</f>
        <v>Lisbon Metropolitan Area</v>
      </c>
      <c r="I3285" s="9" t="s">
        <v>138</v>
      </c>
      <c r="J3285" s="9" t="str">
        <f>IF(I3285="","",VLOOKUP(I3285,Metadata!$P$2:$Q$43,2,FALSE))</f>
        <v>Europe</v>
      </c>
      <c r="K3285" s="9" t="str">
        <f t="shared" si="0"/>
        <v>Portugal</v>
      </c>
      <c r="L3285" s="9" t="s">
        <v>140</v>
      </c>
      <c r="M3285" s="9" t="str">
        <f>IF(L3285="","",VLOOKUP(L3285,Metadata!$J$2:$K$22,2,FALSE))</f>
        <v>Lisbon Metropolitan Area</v>
      </c>
      <c r="N3285" s="9" t="s">
        <v>141</v>
      </c>
      <c r="O3285" s="9" t="s">
        <v>137</v>
      </c>
      <c r="P3285" s="9" t="s">
        <v>191</v>
      </c>
      <c r="Q3285" s="10" t="str">
        <f t="shared" si="1"/>
        <v>Remote Job (full or flexible)</v>
      </c>
      <c r="R3285" s="10">
        <v>5</v>
      </c>
      <c r="S3285" s="9" t="s">
        <v>319</v>
      </c>
      <c r="T3285" s="9" t="s">
        <v>137</v>
      </c>
      <c r="U3285" s="9" t="str">
        <f>IF(S3285&lt;&gt;"",S3285,IF(T3285&lt;&gt;"",VLOOKUP(T3285,Metadata!$S$2:$T$228,2,FALSE),""))</f>
        <v>CTO</v>
      </c>
      <c r="V3285" s="9" t="s">
        <v>256</v>
      </c>
      <c r="W3285" s="9" t="s">
        <v>137</v>
      </c>
      <c r="X3285" s="9" t="s">
        <v>163</v>
      </c>
      <c r="Y3285" s="9" t="s">
        <v>137</v>
      </c>
      <c r="Z3285" s="9" t="s">
        <v>184</v>
      </c>
      <c r="AA3285" s="9" t="s">
        <v>165</v>
      </c>
      <c r="AB3285" s="9" t="s">
        <v>137</v>
      </c>
      <c r="AC3285" s="9"/>
      <c r="AD3285" s="9" t="s">
        <v>148</v>
      </c>
      <c r="AE3285" s="9"/>
      <c r="AF3285" s="9"/>
      <c r="AG3285" s="9"/>
      <c r="AH3285" s="9"/>
      <c r="AI3285" s="9"/>
      <c r="AJ3285" s="9"/>
      <c r="AK3285" s="9" t="s">
        <v>302</v>
      </c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 t="s">
        <v>178</v>
      </c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 t="s">
        <v>303</v>
      </c>
      <c r="BN3285" s="9" t="s">
        <v>186</v>
      </c>
      <c r="BO3285" s="9"/>
      <c r="BP3285" s="9"/>
      <c r="BQ3285" s="9" t="s">
        <v>219</v>
      </c>
      <c r="BR3285" s="9"/>
      <c r="BS3285" s="9" t="s">
        <v>200</v>
      </c>
      <c r="BT3285" s="9"/>
      <c r="BU3285" s="9"/>
      <c r="BV3285" s="9"/>
      <c r="BW3285" s="9"/>
      <c r="BX3285" s="9"/>
      <c r="BY3285" s="9"/>
      <c r="BZ3285" s="9"/>
      <c r="CA3285" s="10"/>
      <c r="CB3285" s="10" t="str">
        <f t="shared" si="5"/>
        <v/>
      </c>
      <c r="CC3285" s="10"/>
      <c r="CD3285" s="9" t="str">
        <f t="shared" si="2"/>
        <v/>
      </c>
      <c r="CE3285" s="9" t="s">
        <v>168</v>
      </c>
      <c r="CF3285" s="9" t="s">
        <v>293</v>
      </c>
      <c r="CG3285" s="9">
        <f>IF(CF3285="","",VLOOKUP(CF3285,Metadata!$D$2:$H$20,2,FALSE))</f>
        <v>52500</v>
      </c>
      <c r="CH3285" s="9">
        <f>IF(CF3285="","",VLOOKUP(CF3285,Metadata!$D$2:$H$20,4,FALSE))</f>
        <v>50000</v>
      </c>
      <c r="CI3285" s="9">
        <f>IF(CF3285="","",VLOOKUP(CF3285,Metadata!$D$2:$H$20,5,FALSE))</f>
        <v>55000</v>
      </c>
      <c r="CJ3285" s="9">
        <f t="shared" si="3"/>
        <v>52500</v>
      </c>
      <c r="CK3285" s="9" t="s">
        <v>153</v>
      </c>
      <c r="CL3285" s="10">
        <v>4</v>
      </c>
      <c r="CM3285" s="10">
        <v>3</v>
      </c>
      <c r="CN3285" s="10">
        <v>6</v>
      </c>
      <c r="CO3285" s="10">
        <v>6</v>
      </c>
      <c r="CP3285" s="10">
        <v>6</v>
      </c>
      <c r="CQ3285" s="10">
        <v>6</v>
      </c>
      <c r="CR3285" s="10">
        <v>6</v>
      </c>
      <c r="CS3285" s="10">
        <v>6</v>
      </c>
      <c r="CT3285" s="10">
        <v>6</v>
      </c>
      <c r="CU3285" s="10">
        <v>6</v>
      </c>
      <c r="CV3285" s="10">
        <v>1</v>
      </c>
      <c r="CW3285" s="10">
        <v>6</v>
      </c>
      <c r="CX3285" s="10">
        <v>6</v>
      </c>
      <c r="CY3285" s="10">
        <v>6</v>
      </c>
      <c r="CZ3285" s="10">
        <v>6</v>
      </c>
      <c r="DA3285" s="10">
        <v>6</v>
      </c>
      <c r="DB3285" s="10">
        <v>1</v>
      </c>
      <c r="DC3285" s="10">
        <v>6</v>
      </c>
      <c r="DD3285" s="10">
        <v>1</v>
      </c>
      <c r="DE3285" s="10">
        <v>6</v>
      </c>
      <c r="DF3285" s="10">
        <v>6</v>
      </c>
      <c r="DG3285" s="10">
        <v>1</v>
      </c>
      <c r="DH3285" s="10">
        <v>6</v>
      </c>
      <c r="DI3285" s="10">
        <v>6</v>
      </c>
      <c r="DJ3285" s="10">
        <v>3</v>
      </c>
      <c r="DK3285" s="10">
        <v>4</v>
      </c>
      <c r="DL3285" s="10">
        <v>3</v>
      </c>
      <c r="DM3285" s="9" t="s">
        <v>154</v>
      </c>
      <c r="DN3285" s="10">
        <v>1978</v>
      </c>
      <c r="DO3285" s="9">
        <f t="shared" si="10"/>
        <v>43</v>
      </c>
      <c r="DP3285" s="9" t="s">
        <v>155</v>
      </c>
      <c r="DQ3285" s="9" t="s">
        <v>156</v>
      </c>
      <c r="DR3285" s="9" t="s">
        <v>157</v>
      </c>
      <c r="DS3285" s="9" t="s">
        <v>137</v>
      </c>
      <c r="DT3285" s="9" t="s">
        <v>930</v>
      </c>
      <c r="DU3285" s="9" t="s">
        <v>158</v>
      </c>
      <c r="DV3285" s="9" t="str">
        <f>VLOOKUP(DU3285,Metadata!$B$2:$C$7,2,FALSE)</f>
        <v>6+ years</v>
      </c>
    </row>
    <row r="3286" spans="1:126">
      <c r="A3286" s="13">
        <v>3285</v>
      </c>
      <c r="B3286" s="9" t="s">
        <v>135</v>
      </c>
      <c r="C3286" s="9" t="str">
        <f>VLOOKUP(B3286,Metadata!$M$2:$N$6,2,FALSE)</f>
        <v>Permanent Employee</v>
      </c>
      <c r="D3286" s="9" t="s">
        <v>136</v>
      </c>
      <c r="E3286" s="9" t="s">
        <v>137</v>
      </c>
      <c r="F3286" s="9" t="s">
        <v>138</v>
      </c>
      <c r="G3286" s="9" t="s">
        <v>182</v>
      </c>
      <c r="H3286" s="9" t="str">
        <f>IF(G3286="","",VLOOKUP(G3286,Metadata!$J$2:$K$22,2,FALSE))</f>
        <v>Azores and Madeira</v>
      </c>
      <c r="I3286" s="9" t="s">
        <v>138</v>
      </c>
      <c r="J3286" s="9" t="str">
        <f>IF(I3286="","",VLOOKUP(I3286,Metadata!$P$2:$Q$43,2,FALSE))</f>
        <v>Europe</v>
      </c>
      <c r="K3286" s="9" t="str">
        <f t="shared" si="0"/>
        <v>Portugal</v>
      </c>
      <c r="L3286" s="9" t="s">
        <v>182</v>
      </c>
      <c r="M3286" s="9" t="str">
        <f>IF(L3286="","",VLOOKUP(L3286,Metadata!$J$2:$K$22,2,FALSE))</f>
        <v>Azores and Madeira</v>
      </c>
      <c r="N3286" s="9" t="s">
        <v>214</v>
      </c>
      <c r="O3286" s="9" t="s">
        <v>259</v>
      </c>
      <c r="P3286" s="9" t="s">
        <v>142</v>
      </c>
      <c r="Q3286" s="10" t="str">
        <f t="shared" si="1"/>
        <v>Full Office Job</v>
      </c>
      <c r="R3286" s="10">
        <v>6</v>
      </c>
      <c r="S3286" s="9" t="s">
        <v>161</v>
      </c>
      <c r="T3286" s="9" t="s">
        <v>137</v>
      </c>
      <c r="U3286" s="9" t="str">
        <f>IF(S3286&lt;&gt;"",S3286,IF(T3286&lt;&gt;"",VLOOKUP(T3286,Metadata!$S$2:$T$228,2,FALSE),""))</f>
        <v>Full-Stack Developer</v>
      </c>
      <c r="V3286" s="9" t="s">
        <v>279</v>
      </c>
      <c r="W3286" s="9" t="s">
        <v>137</v>
      </c>
      <c r="X3286" s="9" t="s">
        <v>145</v>
      </c>
      <c r="Y3286" s="9" t="s">
        <v>137</v>
      </c>
      <c r="Z3286" s="9" t="s">
        <v>146</v>
      </c>
      <c r="AA3286" s="9" t="s">
        <v>165</v>
      </c>
      <c r="AB3286" s="9" t="s">
        <v>137</v>
      </c>
      <c r="AC3286" s="9" t="s">
        <v>147</v>
      </c>
      <c r="AD3286" s="9" t="s">
        <v>148</v>
      </c>
      <c r="AE3286" s="9"/>
      <c r="AF3286" s="9" t="s">
        <v>243</v>
      </c>
      <c r="AG3286" s="9" t="s">
        <v>166</v>
      </c>
      <c r="AH3286" s="9"/>
      <c r="AI3286" s="9"/>
      <c r="AJ3286" s="9"/>
      <c r="AK3286" s="9"/>
      <c r="AL3286" s="9" t="s">
        <v>177</v>
      </c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 t="s">
        <v>178</v>
      </c>
      <c r="BB3286" s="9"/>
      <c r="BC3286" s="9"/>
      <c r="BD3286" s="9"/>
      <c r="BE3286" s="9"/>
      <c r="BF3286" s="9"/>
      <c r="BG3286" s="9"/>
      <c r="BH3286" s="9"/>
      <c r="BI3286" s="9"/>
      <c r="BJ3286" s="9" t="s">
        <v>167</v>
      </c>
      <c r="BK3286" s="9"/>
      <c r="BL3286" s="9" t="s">
        <v>199</v>
      </c>
      <c r="BM3286" s="9"/>
      <c r="BN3286" s="9" t="s">
        <v>186</v>
      </c>
      <c r="BO3286" s="9"/>
      <c r="BP3286" s="9"/>
      <c r="BQ3286" s="9" t="s">
        <v>219</v>
      </c>
      <c r="BR3286" s="9"/>
      <c r="BS3286" s="9"/>
      <c r="BT3286" s="9"/>
      <c r="BU3286" s="9"/>
      <c r="BV3286" s="9"/>
      <c r="BW3286" s="9" t="s">
        <v>286</v>
      </c>
      <c r="BX3286" s="9"/>
      <c r="BY3286" s="9"/>
      <c r="BZ3286" s="9"/>
      <c r="CA3286" s="10"/>
      <c r="CB3286" s="10" t="str">
        <f t="shared" si="5"/>
        <v/>
      </c>
      <c r="CC3286" s="10"/>
      <c r="CD3286" s="9" t="str">
        <f t="shared" si="2"/>
        <v/>
      </c>
      <c r="CE3286" s="9" t="s">
        <v>151</v>
      </c>
      <c r="CF3286" s="9" t="s">
        <v>225</v>
      </c>
      <c r="CG3286" s="9">
        <f>IF(CF3286="","",VLOOKUP(CF3286,Metadata!$D$2:$H$20,2,FALSE))</f>
        <v>22500</v>
      </c>
      <c r="CH3286" s="9">
        <f>IF(CF3286="","",VLOOKUP(CF3286,Metadata!$D$2:$H$20,4,FALSE))</f>
        <v>20000</v>
      </c>
      <c r="CI3286" s="9">
        <f>IF(CF3286="","",VLOOKUP(CF3286,Metadata!$D$2:$H$20,5,FALSE))</f>
        <v>25000</v>
      </c>
      <c r="CJ3286" s="9">
        <f t="shared" si="3"/>
        <v>22500</v>
      </c>
      <c r="CK3286" s="9" t="s">
        <v>189</v>
      </c>
      <c r="CL3286" s="10">
        <v>3</v>
      </c>
      <c r="CM3286" s="10">
        <v>3</v>
      </c>
      <c r="CN3286" s="10">
        <v>4</v>
      </c>
      <c r="CO3286" s="10">
        <v>6</v>
      </c>
      <c r="CP3286" s="10">
        <v>5</v>
      </c>
      <c r="CQ3286" s="10">
        <v>7</v>
      </c>
      <c r="CR3286" s="10">
        <v>4</v>
      </c>
      <c r="CS3286" s="10">
        <v>6</v>
      </c>
      <c r="CT3286" s="10">
        <v>5</v>
      </c>
      <c r="CU3286" s="10">
        <v>4</v>
      </c>
      <c r="CV3286" s="10">
        <v>5</v>
      </c>
      <c r="CW3286" s="10">
        <v>5</v>
      </c>
      <c r="CX3286" s="10">
        <v>5</v>
      </c>
      <c r="CY3286" s="10">
        <v>6</v>
      </c>
      <c r="CZ3286" s="10">
        <v>6</v>
      </c>
      <c r="DA3286" s="10">
        <v>7</v>
      </c>
      <c r="DB3286" s="10">
        <v>5</v>
      </c>
      <c r="DC3286" s="10">
        <v>6</v>
      </c>
      <c r="DD3286" s="10">
        <v>5</v>
      </c>
      <c r="DE3286" s="10">
        <v>7</v>
      </c>
      <c r="DF3286" s="10">
        <v>6</v>
      </c>
      <c r="DG3286" s="10">
        <v>7</v>
      </c>
      <c r="DH3286" s="10">
        <v>5</v>
      </c>
      <c r="DI3286" s="10">
        <v>7</v>
      </c>
      <c r="DJ3286" s="10">
        <v>6</v>
      </c>
      <c r="DK3286" s="10">
        <v>5</v>
      </c>
      <c r="DL3286" s="10">
        <v>5</v>
      </c>
      <c r="DM3286" s="9" t="s">
        <v>154</v>
      </c>
      <c r="DN3286" s="10">
        <v>1990</v>
      </c>
      <c r="DO3286" s="9">
        <f t="shared" si="10"/>
        <v>31</v>
      </c>
      <c r="DP3286" s="9" t="s">
        <v>155</v>
      </c>
      <c r="DQ3286" s="9" t="s">
        <v>202</v>
      </c>
      <c r="DR3286" s="9" t="s">
        <v>157</v>
      </c>
      <c r="DS3286" s="9" t="s">
        <v>137</v>
      </c>
      <c r="DT3286" s="9" t="s">
        <v>930</v>
      </c>
      <c r="DU3286" s="9" t="s">
        <v>203</v>
      </c>
      <c r="DV3286" s="9" t="str">
        <f>VLOOKUP(DU3286,Metadata!$B$2:$C$7,2,FALSE)</f>
        <v>6+ years</v>
      </c>
    </row>
    <row r="3287" spans="1:126">
      <c r="A3287" s="13">
        <v>3286</v>
      </c>
      <c r="B3287" s="9" t="s">
        <v>326</v>
      </c>
      <c r="C3287" s="9" t="str">
        <f>VLOOKUP(B3287,Metadata!$M$2:$N$6,2,FALSE)</f>
        <v>Permanent Employee</v>
      </c>
      <c r="D3287" s="9" t="s">
        <v>159</v>
      </c>
      <c r="E3287" s="9" t="s">
        <v>137</v>
      </c>
      <c r="F3287" s="9" t="s">
        <v>138</v>
      </c>
      <c r="G3287" s="9" t="s">
        <v>140</v>
      </c>
      <c r="H3287" s="9" t="str">
        <f>IF(G3287="","",VLOOKUP(G3287,Metadata!$J$2:$K$22,2,FALSE))</f>
        <v>Lisbon Metropolitan Area</v>
      </c>
      <c r="I3287" s="12" t="s">
        <v>567</v>
      </c>
      <c r="J3287" s="9" t="str">
        <f>IF(I3287="","",VLOOKUP(I3287,Metadata!$P$2:$Q$43,2,FALSE))</f>
        <v>Europe</v>
      </c>
      <c r="K3287" s="9" t="str">
        <f t="shared" si="0"/>
        <v>International</v>
      </c>
      <c r="L3287" s="9" t="s">
        <v>137</v>
      </c>
      <c r="M3287" s="9" t="str">
        <f>IF(L3287="","",VLOOKUP(L3287,Metadata!$J$2:$K$22,2,FALSE))</f>
        <v/>
      </c>
      <c r="N3287" s="9" t="s">
        <v>205</v>
      </c>
      <c r="O3287" s="9" t="s">
        <v>137</v>
      </c>
      <c r="P3287" s="9" t="s">
        <v>137</v>
      </c>
      <c r="Q3287" s="10" t="str">
        <f t="shared" si="1"/>
        <v>Full Office Job</v>
      </c>
      <c r="R3287" s="10">
        <v>6</v>
      </c>
      <c r="S3287" s="9" t="s">
        <v>206</v>
      </c>
      <c r="T3287" s="9" t="s">
        <v>137</v>
      </c>
      <c r="U3287" s="9" t="str">
        <f>IF(S3287&lt;&gt;"",S3287,IF(T3287&lt;&gt;"",VLOOKUP(T3287,Metadata!$S$2:$T$228,2,FALSE),""))</f>
        <v>Mobile Apps Developer</v>
      </c>
      <c r="V3287" s="9" t="s">
        <v>309</v>
      </c>
      <c r="W3287" s="9" t="s">
        <v>137</v>
      </c>
      <c r="X3287" s="9" t="s">
        <v>145</v>
      </c>
      <c r="Y3287" s="9" t="s">
        <v>137</v>
      </c>
      <c r="Z3287" s="9" t="s">
        <v>224</v>
      </c>
      <c r="AA3287" s="9" t="s">
        <v>137</v>
      </c>
      <c r="AB3287" s="9" t="s">
        <v>137</v>
      </c>
      <c r="AC3287" s="9" t="s">
        <v>147</v>
      </c>
      <c r="AD3287" s="9"/>
      <c r="AE3287" s="9" t="s">
        <v>194</v>
      </c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 t="s">
        <v>198</v>
      </c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10"/>
      <c r="CB3287" s="10" t="str">
        <f t="shared" si="5"/>
        <v/>
      </c>
      <c r="CC3287" s="10"/>
      <c r="CD3287" s="9" t="str">
        <f t="shared" si="2"/>
        <v/>
      </c>
      <c r="CE3287" s="9" t="s">
        <v>168</v>
      </c>
      <c r="CF3287" s="9" t="s">
        <v>169</v>
      </c>
      <c r="CG3287" s="9">
        <f>IF(CF3287="","",VLOOKUP(CF3287,Metadata!$D$2:$H$20,2,FALSE))</f>
        <v>12500</v>
      </c>
      <c r="CH3287" s="9">
        <f>IF(CF3287="","",VLOOKUP(CF3287,Metadata!$D$2:$H$20,4,FALSE))</f>
        <v>0</v>
      </c>
      <c r="CI3287" s="9">
        <f>IF(CF3287="","",VLOOKUP(CF3287,Metadata!$D$2:$H$20,5,FALSE))</f>
        <v>15000</v>
      </c>
      <c r="CJ3287" s="9">
        <f t="shared" si="3"/>
        <v>12500</v>
      </c>
      <c r="CK3287" s="9" t="s">
        <v>366</v>
      </c>
      <c r="CL3287" s="10">
        <v>5</v>
      </c>
      <c r="CM3287" s="10">
        <v>1</v>
      </c>
      <c r="CN3287" s="10">
        <v>5</v>
      </c>
      <c r="CO3287" s="10">
        <v>1</v>
      </c>
      <c r="CP3287" s="10">
        <v>1</v>
      </c>
      <c r="CQ3287" s="10">
        <v>1</v>
      </c>
      <c r="CR3287" s="10">
        <v>1</v>
      </c>
      <c r="CS3287" s="10">
        <v>1</v>
      </c>
      <c r="CT3287" s="10">
        <v>5</v>
      </c>
      <c r="CU3287" s="10">
        <v>1</v>
      </c>
      <c r="CV3287" s="10">
        <v>1</v>
      </c>
      <c r="CW3287" s="10">
        <v>1</v>
      </c>
      <c r="CX3287" s="10">
        <v>1</v>
      </c>
      <c r="CY3287" s="10">
        <v>1</v>
      </c>
      <c r="CZ3287" s="10">
        <v>1</v>
      </c>
      <c r="DA3287" s="10">
        <v>1</v>
      </c>
      <c r="DB3287" s="10">
        <v>6</v>
      </c>
      <c r="DC3287" s="10">
        <v>7</v>
      </c>
      <c r="DD3287" s="10">
        <v>7</v>
      </c>
      <c r="DE3287" s="10">
        <v>7</v>
      </c>
      <c r="DF3287" s="10">
        <v>7</v>
      </c>
      <c r="DG3287" s="10">
        <v>7</v>
      </c>
      <c r="DH3287" s="10">
        <v>7</v>
      </c>
      <c r="DI3287" s="10">
        <v>2</v>
      </c>
      <c r="DJ3287" s="10">
        <v>4</v>
      </c>
      <c r="DK3287" s="10">
        <v>6</v>
      </c>
      <c r="DL3287" s="10">
        <v>6</v>
      </c>
      <c r="DM3287" s="9" t="s">
        <v>753</v>
      </c>
      <c r="DN3287" s="10">
        <v>1987</v>
      </c>
      <c r="DO3287" s="9">
        <f t="shared" si="10"/>
        <v>34</v>
      </c>
      <c r="DP3287" s="9" t="s">
        <v>155</v>
      </c>
      <c r="DQ3287" s="9" t="s">
        <v>298</v>
      </c>
      <c r="DR3287" s="9" t="s">
        <v>157</v>
      </c>
      <c r="DS3287" s="9" t="s">
        <v>137</v>
      </c>
      <c r="DT3287" s="9" t="s">
        <v>930</v>
      </c>
      <c r="DU3287" s="9" t="s">
        <v>168</v>
      </c>
      <c r="DV3287" s="9" t="str">
        <f>VLOOKUP(DU3287,Metadata!$B$2:$C$7,2,FALSE)</f>
        <v>0 - 3 years</v>
      </c>
    </row>
    <row r="3288" spans="1:126">
      <c r="A3288" s="13">
        <v>3287</v>
      </c>
      <c r="B3288" s="9" t="s">
        <v>135</v>
      </c>
      <c r="C3288" s="9" t="str">
        <f>VLOOKUP(B3288,Metadata!$M$2:$N$6,2,FALSE)</f>
        <v>Permanent Employee</v>
      </c>
      <c r="D3288" s="9" t="s">
        <v>159</v>
      </c>
      <c r="E3288" s="9" t="s">
        <v>137</v>
      </c>
      <c r="F3288" s="9" t="s">
        <v>138</v>
      </c>
      <c r="G3288" s="9" t="s">
        <v>275</v>
      </c>
      <c r="H3288" s="9" t="str">
        <f>IF(G3288="","",VLOOKUP(G3288,Metadata!$J$2:$K$22,2,FALSE))</f>
        <v>Centre</v>
      </c>
      <c r="I3288" s="9" t="s">
        <v>138</v>
      </c>
      <c r="J3288" s="9" t="str">
        <f>IF(I3288="","",VLOOKUP(I3288,Metadata!$P$2:$Q$43,2,FALSE))</f>
        <v>Europe</v>
      </c>
      <c r="K3288" s="9" t="str">
        <f t="shared" si="0"/>
        <v>Portugal</v>
      </c>
      <c r="L3288" s="9" t="s">
        <v>275</v>
      </c>
      <c r="M3288" s="9" t="str">
        <f>IF(L3288="","",VLOOKUP(L3288,Metadata!$J$2:$K$22,2,FALSE))</f>
        <v>Centre</v>
      </c>
      <c r="N3288" s="9" t="s">
        <v>141</v>
      </c>
      <c r="O3288" s="9" t="s">
        <v>137</v>
      </c>
      <c r="P3288" s="9" t="s">
        <v>142</v>
      </c>
      <c r="Q3288" s="10" t="str">
        <f t="shared" si="1"/>
        <v>Full Office Job</v>
      </c>
      <c r="R3288" s="10">
        <v>6</v>
      </c>
      <c r="S3288" s="9" t="s">
        <v>161</v>
      </c>
      <c r="T3288" s="9" t="s">
        <v>137</v>
      </c>
      <c r="U3288" s="9" t="str">
        <f>IF(S3288&lt;&gt;"",S3288,IF(T3288&lt;&gt;"",VLOOKUP(T3288,Metadata!$S$2:$T$228,2,FALSE),""))</f>
        <v>Full-Stack Developer</v>
      </c>
      <c r="V3288" s="9" t="s">
        <v>174</v>
      </c>
      <c r="W3288" s="9" t="s">
        <v>137</v>
      </c>
      <c r="X3288" s="9" t="s">
        <v>163</v>
      </c>
      <c r="Y3288" s="9" t="s">
        <v>137</v>
      </c>
      <c r="Z3288" s="9" t="s">
        <v>164</v>
      </c>
      <c r="AA3288" s="9" t="s">
        <v>165</v>
      </c>
      <c r="AB3288" s="9" t="s">
        <v>137</v>
      </c>
      <c r="AC3288" s="9"/>
      <c r="AD3288" s="9"/>
      <c r="AE3288" s="9"/>
      <c r="AF3288" s="9"/>
      <c r="AG3288" s="9" t="s">
        <v>166</v>
      </c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 t="s">
        <v>178</v>
      </c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 t="s">
        <v>247</v>
      </c>
      <c r="BS3288" s="9"/>
      <c r="BT3288" s="9"/>
      <c r="BU3288" s="9"/>
      <c r="BV3288" s="9"/>
      <c r="BW3288" s="9"/>
      <c r="BX3288" s="9"/>
      <c r="BY3288" s="9"/>
      <c r="BZ3288" s="9" t="s">
        <v>346</v>
      </c>
      <c r="CA3288" s="10"/>
      <c r="CB3288" s="10" t="str">
        <f t="shared" si="5"/>
        <v/>
      </c>
      <c r="CC3288" s="10"/>
      <c r="CD3288" s="9" t="str">
        <f t="shared" si="2"/>
        <v/>
      </c>
      <c r="CE3288" s="9" t="s">
        <v>232</v>
      </c>
      <c r="CF3288" s="9" t="s">
        <v>169</v>
      </c>
      <c r="CG3288" s="9">
        <f>IF(CF3288="","",VLOOKUP(CF3288,Metadata!$D$2:$H$20,2,FALSE))</f>
        <v>12500</v>
      </c>
      <c r="CH3288" s="9">
        <f>IF(CF3288="","",VLOOKUP(CF3288,Metadata!$D$2:$H$20,4,FALSE))</f>
        <v>0</v>
      </c>
      <c r="CI3288" s="9">
        <f>IF(CF3288="","",VLOOKUP(CF3288,Metadata!$D$2:$H$20,5,FALSE))</f>
        <v>15000</v>
      </c>
      <c r="CJ3288" s="9">
        <f t="shared" si="3"/>
        <v>12500</v>
      </c>
      <c r="CK3288" s="9" t="s">
        <v>201</v>
      </c>
      <c r="CL3288" s="10">
        <v>5</v>
      </c>
      <c r="CM3288" s="10">
        <v>3</v>
      </c>
      <c r="CN3288" s="10">
        <v>7</v>
      </c>
      <c r="CO3288" s="10">
        <v>7</v>
      </c>
      <c r="CP3288" s="10">
        <v>7</v>
      </c>
      <c r="CQ3288" s="10">
        <v>7</v>
      </c>
      <c r="CR3288" s="10">
        <v>4</v>
      </c>
      <c r="CS3288" s="10">
        <v>5</v>
      </c>
      <c r="CT3288" s="10">
        <v>4</v>
      </c>
      <c r="CU3288" s="10">
        <v>7</v>
      </c>
      <c r="CV3288" s="10">
        <v>4</v>
      </c>
      <c r="CW3288" s="10">
        <v>5</v>
      </c>
      <c r="CX3288" s="10">
        <v>4</v>
      </c>
      <c r="CY3288" s="10">
        <v>4</v>
      </c>
      <c r="CZ3288" s="10">
        <v>4</v>
      </c>
      <c r="DA3288" s="10">
        <v>5</v>
      </c>
      <c r="DB3288" s="10">
        <v>6</v>
      </c>
      <c r="DC3288" s="10">
        <v>7</v>
      </c>
      <c r="DD3288" s="10">
        <v>5</v>
      </c>
      <c r="DE3288" s="10">
        <v>6</v>
      </c>
      <c r="DF3288" s="10">
        <v>4</v>
      </c>
      <c r="DG3288" s="10">
        <v>5</v>
      </c>
      <c r="DH3288" s="10">
        <v>6</v>
      </c>
      <c r="DI3288" s="10">
        <v>6</v>
      </c>
      <c r="DJ3288" s="10">
        <v>3</v>
      </c>
      <c r="DK3288" s="10">
        <v>7</v>
      </c>
      <c r="DL3288" s="10">
        <v>3</v>
      </c>
      <c r="DM3288" s="9" t="s">
        <v>154</v>
      </c>
      <c r="DN3288" s="10">
        <v>1991</v>
      </c>
      <c r="DO3288" s="9">
        <f t="shared" si="10"/>
        <v>30</v>
      </c>
      <c r="DP3288" s="9" t="s">
        <v>155</v>
      </c>
      <c r="DQ3288" s="9" t="s">
        <v>202</v>
      </c>
      <c r="DR3288" s="9" t="s">
        <v>157</v>
      </c>
      <c r="DS3288" s="9" t="s">
        <v>137</v>
      </c>
      <c r="DT3288" s="9" t="s">
        <v>930</v>
      </c>
      <c r="DU3288" s="9" t="s">
        <v>168</v>
      </c>
      <c r="DV3288" s="9" t="str">
        <f>VLOOKUP(DU3288,Metadata!$B$2:$C$7,2,FALSE)</f>
        <v>0 - 3 years</v>
      </c>
    </row>
    <row r="3289" spans="1:126">
      <c r="A3289" s="13">
        <v>3288</v>
      </c>
      <c r="B3289" s="9" t="s">
        <v>135</v>
      </c>
      <c r="C3289" s="9" t="str">
        <f>VLOOKUP(B3289,Metadata!$M$2:$N$6,2,FALSE)</f>
        <v>Permanent Employee</v>
      </c>
      <c r="D3289" s="9" t="s">
        <v>136</v>
      </c>
      <c r="E3289" s="9" t="s">
        <v>137</v>
      </c>
      <c r="F3289" s="9" t="s">
        <v>138</v>
      </c>
      <c r="G3289" s="9" t="s">
        <v>204</v>
      </c>
      <c r="H3289" s="9" t="str">
        <f>IF(G3289="","",VLOOKUP(G3289,Metadata!$J$2:$K$22,2,FALSE))</f>
        <v>Centre</v>
      </c>
      <c r="I3289" s="9" t="s">
        <v>138</v>
      </c>
      <c r="J3289" s="9" t="str">
        <f>IF(I3289="","",VLOOKUP(I3289,Metadata!$P$2:$Q$43,2,FALSE))</f>
        <v>Europe</v>
      </c>
      <c r="K3289" s="9" t="str">
        <f t="shared" si="0"/>
        <v>Portugal</v>
      </c>
      <c r="L3289" s="9" t="s">
        <v>204</v>
      </c>
      <c r="M3289" s="9" t="str">
        <f>IF(L3289="","",VLOOKUP(L3289,Metadata!$J$2:$K$22,2,FALSE))</f>
        <v>Centre</v>
      </c>
      <c r="N3289" s="9" t="s">
        <v>214</v>
      </c>
      <c r="O3289" s="9" t="s">
        <v>239</v>
      </c>
      <c r="P3289" s="9" t="s">
        <v>142</v>
      </c>
      <c r="Q3289" s="10" t="str">
        <f t="shared" si="1"/>
        <v>Full Office Job</v>
      </c>
      <c r="R3289" s="10">
        <v>6</v>
      </c>
      <c r="S3289" s="9" t="s">
        <v>161</v>
      </c>
      <c r="T3289" s="9" t="s">
        <v>137</v>
      </c>
      <c r="U3289" s="9" t="str">
        <f>IF(S3289&lt;&gt;"",S3289,IF(T3289&lt;&gt;"",VLOOKUP(T3289,Metadata!$S$2:$T$228,2,FALSE),""))</f>
        <v>Full-Stack Developer</v>
      </c>
      <c r="V3289" s="9" t="s">
        <v>162</v>
      </c>
      <c r="W3289" s="9" t="s">
        <v>137</v>
      </c>
      <c r="X3289" s="9" t="s">
        <v>208</v>
      </c>
      <c r="Y3289" s="9" t="s">
        <v>137</v>
      </c>
      <c r="Z3289" s="9" t="s">
        <v>193</v>
      </c>
      <c r="AA3289" s="9" t="s">
        <v>165</v>
      </c>
      <c r="AB3289" s="9" t="s">
        <v>137</v>
      </c>
      <c r="AC3289" s="9" t="s">
        <v>147</v>
      </c>
      <c r="AD3289" s="9"/>
      <c r="AE3289" s="9" t="s">
        <v>194</v>
      </c>
      <c r="AF3289" s="9"/>
      <c r="AG3289" s="9" t="s">
        <v>166</v>
      </c>
      <c r="AH3289" s="9"/>
      <c r="AI3289" s="9" t="s">
        <v>230</v>
      </c>
      <c r="AJ3289" s="9" t="s">
        <v>185</v>
      </c>
      <c r="AK3289" s="9"/>
      <c r="AL3289" s="9"/>
      <c r="AM3289" s="9"/>
      <c r="AN3289" s="9" t="s">
        <v>195</v>
      </c>
      <c r="AO3289" s="9"/>
      <c r="AP3289" s="9"/>
      <c r="AQ3289" s="9"/>
      <c r="AR3289" s="9" t="s">
        <v>149</v>
      </c>
      <c r="AS3289" s="9"/>
      <c r="AT3289" s="9"/>
      <c r="AU3289" s="9"/>
      <c r="AV3289" s="9"/>
      <c r="AW3289" s="9"/>
      <c r="AX3289" s="9" t="s">
        <v>196</v>
      </c>
      <c r="AY3289" s="9"/>
      <c r="AZ3289" s="9"/>
      <c r="BA3289" s="9" t="s">
        <v>178</v>
      </c>
      <c r="BB3289" s="9"/>
      <c r="BC3289" s="9"/>
      <c r="BD3289" s="9"/>
      <c r="BE3289" s="9"/>
      <c r="BF3289" s="9"/>
      <c r="BG3289" s="9"/>
      <c r="BH3289" s="9"/>
      <c r="BI3289" s="9"/>
      <c r="BJ3289" s="9" t="s">
        <v>167</v>
      </c>
      <c r="BK3289" s="9" t="s">
        <v>198</v>
      </c>
      <c r="BL3289" s="9"/>
      <c r="BM3289" s="9"/>
      <c r="BN3289" s="9"/>
      <c r="BO3289" s="9"/>
      <c r="BP3289" s="9" t="s">
        <v>179</v>
      </c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10"/>
      <c r="CB3289" s="10" t="str">
        <f t="shared" si="5"/>
        <v/>
      </c>
      <c r="CC3289" s="10"/>
      <c r="CD3289" s="9" t="str">
        <f t="shared" si="2"/>
        <v/>
      </c>
      <c r="CE3289" s="9" t="s">
        <v>151</v>
      </c>
      <c r="CF3289" s="9" t="s">
        <v>169</v>
      </c>
      <c r="CG3289" s="9">
        <f>IF(CF3289="","",VLOOKUP(CF3289,Metadata!$D$2:$H$20,2,FALSE))</f>
        <v>12500</v>
      </c>
      <c r="CH3289" s="9">
        <f>IF(CF3289="","",VLOOKUP(CF3289,Metadata!$D$2:$H$20,4,FALSE))</f>
        <v>0</v>
      </c>
      <c r="CI3289" s="9">
        <f>IF(CF3289="","",VLOOKUP(CF3289,Metadata!$D$2:$H$20,5,FALSE))</f>
        <v>15000</v>
      </c>
      <c r="CJ3289" s="9">
        <f t="shared" si="3"/>
        <v>12500</v>
      </c>
      <c r="CK3289" s="9" t="s">
        <v>153</v>
      </c>
      <c r="CL3289" s="10">
        <v>3</v>
      </c>
      <c r="CM3289" s="10">
        <v>3</v>
      </c>
      <c r="CN3289" s="10">
        <v>5</v>
      </c>
      <c r="CO3289" s="10">
        <v>6</v>
      </c>
      <c r="CP3289" s="10">
        <v>6</v>
      </c>
      <c r="CQ3289" s="10">
        <v>7</v>
      </c>
      <c r="CR3289" s="10">
        <v>5</v>
      </c>
      <c r="CS3289" s="10">
        <v>6</v>
      </c>
      <c r="CT3289" s="10">
        <v>6</v>
      </c>
      <c r="CU3289" s="10">
        <v>5</v>
      </c>
      <c r="CV3289" s="10">
        <v>5</v>
      </c>
      <c r="CW3289" s="10">
        <v>4</v>
      </c>
      <c r="CX3289" s="10">
        <v>6</v>
      </c>
      <c r="CY3289" s="10">
        <v>4</v>
      </c>
      <c r="CZ3289" s="10">
        <v>5</v>
      </c>
      <c r="DA3289" s="10">
        <v>4</v>
      </c>
      <c r="DB3289" s="10">
        <v>5</v>
      </c>
      <c r="DC3289" s="10">
        <v>6</v>
      </c>
      <c r="DD3289" s="10">
        <v>6</v>
      </c>
      <c r="DE3289" s="10">
        <v>6</v>
      </c>
      <c r="DF3289" s="10">
        <v>5</v>
      </c>
      <c r="DG3289" s="10">
        <v>6</v>
      </c>
      <c r="DH3289" s="10">
        <v>6</v>
      </c>
      <c r="DI3289" s="10">
        <v>5</v>
      </c>
      <c r="DJ3289" s="10">
        <v>5</v>
      </c>
      <c r="DK3289" s="10">
        <v>6</v>
      </c>
      <c r="DL3289" s="10">
        <v>6</v>
      </c>
      <c r="DM3289" s="9" t="s">
        <v>154</v>
      </c>
      <c r="DN3289" s="10">
        <v>1989</v>
      </c>
      <c r="DO3289" s="9">
        <f t="shared" si="10"/>
        <v>32</v>
      </c>
      <c r="DP3289" s="9" t="s">
        <v>155</v>
      </c>
      <c r="DQ3289" s="9" t="s">
        <v>202</v>
      </c>
      <c r="DR3289" s="9" t="s">
        <v>157</v>
      </c>
      <c r="DS3289" s="9" t="s">
        <v>137</v>
      </c>
      <c r="DT3289" s="9" t="s">
        <v>930</v>
      </c>
      <c r="DU3289" s="9" t="s">
        <v>203</v>
      </c>
      <c r="DV3289" s="9" t="str">
        <f>VLOOKUP(DU3289,Metadata!$B$2:$C$7,2,FALSE)</f>
        <v>6+ years</v>
      </c>
    </row>
    <row r="3290" spans="1:126">
      <c r="A3290" s="13">
        <v>3289</v>
      </c>
      <c r="B3290" s="9" t="s">
        <v>135</v>
      </c>
      <c r="C3290" s="9" t="str">
        <f>VLOOKUP(B3290,Metadata!$M$2:$N$6,2,FALSE)</f>
        <v>Permanent Employee</v>
      </c>
      <c r="D3290" s="9" t="s">
        <v>159</v>
      </c>
      <c r="E3290" s="9" t="s">
        <v>137</v>
      </c>
      <c r="F3290" s="9" t="s">
        <v>138</v>
      </c>
      <c r="G3290" s="9" t="s">
        <v>283</v>
      </c>
      <c r="H3290" s="9" t="str">
        <f>IF(G3290="","",VLOOKUP(G3290,Metadata!$J$2:$K$22,2,FALSE))</f>
        <v>Lisbon Metropolitan Area</v>
      </c>
      <c r="I3290" s="9" t="s">
        <v>173</v>
      </c>
      <c r="J3290" s="9" t="str">
        <f>IF(I3290="","",VLOOKUP(I3290,Metadata!$P$2:$Q$43,2,FALSE))</f>
        <v>N/A</v>
      </c>
      <c r="K3290" s="9" t="str">
        <f t="shared" si="0"/>
        <v>International</v>
      </c>
      <c r="L3290" s="9" t="s">
        <v>137</v>
      </c>
      <c r="M3290" s="9" t="str">
        <f>IF(L3290="","",VLOOKUP(L3290,Metadata!$J$2:$K$22,2,FALSE))</f>
        <v/>
      </c>
      <c r="N3290" s="9" t="s">
        <v>141</v>
      </c>
      <c r="O3290" s="9" t="s">
        <v>137</v>
      </c>
      <c r="P3290" s="9" t="s">
        <v>191</v>
      </c>
      <c r="Q3290" s="10" t="str">
        <f t="shared" si="1"/>
        <v>Remote Job (full or flexible)</v>
      </c>
      <c r="R3290" s="10">
        <v>6</v>
      </c>
      <c r="S3290" s="9" t="s">
        <v>313</v>
      </c>
      <c r="T3290" s="9" t="s">
        <v>137</v>
      </c>
      <c r="U3290" s="9" t="str">
        <f>IF(S3290&lt;&gt;"",S3290,IF(T3290&lt;&gt;"",VLOOKUP(T3290,Metadata!$S$2:$T$228,2,FALSE),""))</f>
        <v>Maintenance &amp; Support</v>
      </c>
      <c r="V3290" s="9" t="s">
        <v>276</v>
      </c>
      <c r="W3290" s="9" t="s">
        <v>137</v>
      </c>
      <c r="X3290" s="9" t="s">
        <v>145</v>
      </c>
      <c r="Y3290" s="9" t="s">
        <v>137</v>
      </c>
      <c r="Z3290" s="9" t="s">
        <v>218</v>
      </c>
      <c r="AA3290" s="9" t="s">
        <v>165</v>
      </c>
      <c r="AB3290" s="9" t="s">
        <v>253</v>
      </c>
      <c r="AC3290" s="9" t="s">
        <v>147</v>
      </c>
      <c r="AD3290" s="9" t="s">
        <v>148</v>
      </c>
      <c r="AE3290" s="9"/>
      <c r="AF3290" s="9" t="s">
        <v>243</v>
      </c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 t="s">
        <v>380</v>
      </c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 t="s">
        <v>150</v>
      </c>
      <c r="BZ3290" s="9" t="s">
        <v>137</v>
      </c>
      <c r="CA3290" s="10"/>
      <c r="CB3290" s="10" t="str">
        <f t="shared" si="5"/>
        <v/>
      </c>
      <c r="CC3290" s="10"/>
      <c r="CD3290" s="9" t="str">
        <f t="shared" si="2"/>
        <v/>
      </c>
      <c r="CE3290" s="9" t="s">
        <v>151</v>
      </c>
      <c r="CF3290" s="9" t="s">
        <v>225</v>
      </c>
      <c r="CG3290" s="9">
        <f>IF(CF3290="","",VLOOKUP(CF3290,Metadata!$D$2:$H$20,2,FALSE))</f>
        <v>22500</v>
      </c>
      <c r="CH3290" s="9">
        <f>IF(CF3290="","",VLOOKUP(CF3290,Metadata!$D$2:$H$20,4,FALSE))</f>
        <v>20000</v>
      </c>
      <c r="CI3290" s="9">
        <f>IF(CF3290="","",VLOOKUP(CF3290,Metadata!$D$2:$H$20,5,FALSE))</f>
        <v>25000</v>
      </c>
      <c r="CJ3290" s="9">
        <f t="shared" si="3"/>
        <v>22500</v>
      </c>
      <c r="CK3290" s="9" t="s">
        <v>153</v>
      </c>
      <c r="CL3290" s="10">
        <v>7</v>
      </c>
      <c r="CM3290" s="10">
        <v>1</v>
      </c>
      <c r="CN3290" s="10">
        <v>6</v>
      </c>
      <c r="CO3290" s="10">
        <v>4</v>
      </c>
      <c r="CP3290" s="10">
        <v>7</v>
      </c>
      <c r="CQ3290" s="10">
        <v>7</v>
      </c>
      <c r="CR3290" s="10">
        <v>6</v>
      </c>
      <c r="CS3290" s="10">
        <v>4</v>
      </c>
      <c r="CT3290" s="10">
        <v>7</v>
      </c>
      <c r="CU3290" s="10">
        <v>4</v>
      </c>
      <c r="CV3290" s="10">
        <v>4</v>
      </c>
      <c r="CW3290" s="10">
        <v>4</v>
      </c>
      <c r="CX3290" s="10">
        <v>6</v>
      </c>
      <c r="CY3290" s="10">
        <v>7</v>
      </c>
      <c r="CZ3290" s="10">
        <v>7</v>
      </c>
      <c r="DA3290" s="10">
        <v>4</v>
      </c>
      <c r="DB3290" s="10">
        <v>4</v>
      </c>
      <c r="DC3290" s="10">
        <v>5</v>
      </c>
      <c r="DD3290" s="10">
        <v>1</v>
      </c>
      <c r="DE3290" s="10">
        <v>5</v>
      </c>
      <c r="DF3290" s="10">
        <v>7</v>
      </c>
      <c r="DG3290" s="10">
        <v>5</v>
      </c>
      <c r="DH3290" s="10">
        <v>3</v>
      </c>
      <c r="DI3290" s="10">
        <v>7</v>
      </c>
      <c r="DJ3290" s="10">
        <v>4</v>
      </c>
      <c r="DK3290" s="10">
        <v>4</v>
      </c>
      <c r="DL3290" s="10">
        <v>4</v>
      </c>
      <c r="DM3290" s="9" t="s">
        <v>154</v>
      </c>
      <c r="DN3290" s="10">
        <v>1976</v>
      </c>
      <c r="DO3290" s="9">
        <f t="shared" si="10"/>
        <v>45</v>
      </c>
      <c r="DP3290" s="9" t="s">
        <v>155</v>
      </c>
      <c r="DQ3290" s="9" t="s">
        <v>210</v>
      </c>
      <c r="DR3290" s="9" t="s">
        <v>170</v>
      </c>
      <c r="DS3290" s="9" t="s">
        <v>137</v>
      </c>
      <c r="DT3290" s="9" t="s">
        <v>930</v>
      </c>
      <c r="DU3290" s="9" t="s">
        <v>158</v>
      </c>
      <c r="DV3290" s="9" t="str">
        <f>VLOOKUP(DU3290,Metadata!$B$2:$C$7,2,FALSE)</f>
        <v>6+ years</v>
      </c>
    </row>
    <row r="3291" spans="1:126">
      <c r="A3291" s="13">
        <v>3290</v>
      </c>
      <c r="B3291" s="9" t="s">
        <v>135</v>
      </c>
      <c r="C3291" s="9" t="str">
        <f>VLOOKUP(B3291,Metadata!$M$2:$N$6,2,FALSE)</f>
        <v>Permanent Employee</v>
      </c>
      <c r="D3291" s="9" t="s">
        <v>159</v>
      </c>
      <c r="E3291" s="9" t="s">
        <v>137</v>
      </c>
      <c r="F3291" s="9" t="s">
        <v>138</v>
      </c>
      <c r="G3291" s="9" t="s">
        <v>140</v>
      </c>
      <c r="H3291" s="9" t="str">
        <f>IF(G3291="","",VLOOKUP(G3291,Metadata!$J$2:$K$22,2,FALSE))</f>
        <v>Lisbon Metropolitan Area</v>
      </c>
      <c r="I3291" s="9" t="s">
        <v>300</v>
      </c>
      <c r="J3291" s="9" t="str">
        <f>IF(I3291="","",VLOOKUP(I3291,Metadata!$P$2:$Q$43,2,FALSE))</f>
        <v>Europe</v>
      </c>
      <c r="K3291" s="9" t="str">
        <f t="shared" si="0"/>
        <v>International</v>
      </c>
      <c r="L3291" s="9" t="s">
        <v>137</v>
      </c>
      <c r="M3291" s="9" t="str">
        <f>IF(L3291="","",VLOOKUP(L3291,Metadata!$J$2:$K$22,2,FALSE))</f>
        <v/>
      </c>
      <c r="N3291" s="9" t="s">
        <v>214</v>
      </c>
      <c r="O3291" s="9" t="s">
        <v>239</v>
      </c>
      <c r="P3291" s="9" t="s">
        <v>142</v>
      </c>
      <c r="Q3291" s="10" t="str">
        <f t="shared" si="1"/>
        <v>Full Office Job</v>
      </c>
      <c r="R3291" s="10">
        <v>5</v>
      </c>
      <c r="S3291" s="9" t="s">
        <v>161</v>
      </c>
      <c r="T3291" s="9" t="s">
        <v>137</v>
      </c>
      <c r="U3291" s="9" t="str">
        <f>IF(S3291&lt;&gt;"",S3291,IF(T3291&lt;&gt;"",VLOOKUP(T3291,Metadata!$S$2:$T$228,2,FALSE),""))</f>
        <v>Full-Stack Developer</v>
      </c>
      <c r="V3291" s="9" t="s">
        <v>261</v>
      </c>
      <c r="W3291" s="9" t="s">
        <v>137</v>
      </c>
      <c r="X3291" s="9" t="s">
        <v>242</v>
      </c>
      <c r="Y3291" s="9" t="s">
        <v>137</v>
      </c>
      <c r="Z3291" s="9" t="s">
        <v>224</v>
      </c>
      <c r="AA3291" s="9" t="s">
        <v>137</v>
      </c>
      <c r="AB3291" s="9" t="s">
        <v>137</v>
      </c>
      <c r="AC3291" s="9"/>
      <c r="AD3291" s="9"/>
      <c r="AE3291" s="9"/>
      <c r="AF3291" s="9"/>
      <c r="AG3291" s="9"/>
      <c r="AH3291" s="9"/>
      <c r="AI3291" s="9"/>
      <c r="AJ3291" s="9" t="s">
        <v>185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 t="s">
        <v>186</v>
      </c>
      <c r="BO3291" s="9"/>
      <c r="BP3291" s="9"/>
      <c r="BQ3291" s="9"/>
      <c r="BR3291" s="9"/>
      <c r="BS3291" s="9" t="s">
        <v>200</v>
      </c>
      <c r="BT3291" s="9"/>
      <c r="BU3291" s="9"/>
      <c r="BV3291" s="9"/>
      <c r="BW3291" s="9"/>
      <c r="BX3291" s="9"/>
      <c r="BY3291" s="9"/>
      <c r="BZ3291" s="9"/>
      <c r="CA3291" s="10"/>
      <c r="CB3291" s="10" t="str">
        <f t="shared" si="5"/>
        <v/>
      </c>
      <c r="CC3291" s="10"/>
      <c r="CD3291" s="9" t="str">
        <f t="shared" si="2"/>
        <v/>
      </c>
      <c r="CE3291" s="9" t="s">
        <v>168</v>
      </c>
      <c r="CF3291" s="9" t="s">
        <v>254</v>
      </c>
      <c r="CG3291" s="9">
        <f>IF(CF3291="","",VLOOKUP(CF3291,Metadata!$D$2:$H$20,2,FALSE))</f>
        <v>37500</v>
      </c>
      <c r="CH3291" s="9">
        <f>IF(CF3291="","",VLOOKUP(CF3291,Metadata!$D$2:$H$20,4,FALSE))</f>
        <v>35000</v>
      </c>
      <c r="CI3291" s="9">
        <f>IF(CF3291="","",VLOOKUP(CF3291,Metadata!$D$2:$H$20,5,FALSE))</f>
        <v>40000</v>
      </c>
      <c r="CJ3291" s="9">
        <f t="shared" si="3"/>
        <v>37500</v>
      </c>
      <c r="CK3291" s="9" t="s">
        <v>153</v>
      </c>
      <c r="CL3291" s="10">
        <v>4</v>
      </c>
      <c r="CM3291" s="10">
        <v>3</v>
      </c>
      <c r="CN3291" s="10">
        <v>6</v>
      </c>
      <c r="CO3291" s="10">
        <v>5</v>
      </c>
      <c r="CP3291" s="10">
        <v>6</v>
      </c>
      <c r="CQ3291" s="10">
        <v>7</v>
      </c>
      <c r="CR3291" s="10">
        <v>6</v>
      </c>
      <c r="CS3291" s="10">
        <v>6</v>
      </c>
      <c r="CT3291" s="10">
        <v>7</v>
      </c>
      <c r="CU3291" s="10">
        <v>6</v>
      </c>
      <c r="CV3291" s="10">
        <v>5</v>
      </c>
      <c r="CW3291" s="10">
        <v>6</v>
      </c>
      <c r="CX3291" s="10">
        <v>7</v>
      </c>
      <c r="CY3291" s="10">
        <v>7</v>
      </c>
      <c r="CZ3291" s="10">
        <v>7</v>
      </c>
      <c r="DA3291" s="10">
        <v>6</v>
      </c>
      <c r="DB3291" s="10">
        <v>4</v>
      </c>
      <c r="DC3291" s="10">
        <v>6</v>
      </c>
      <c r="DD3291" s="10">
        <v>5</v>
      </c>
      <c r="DE3291" s="10">
        <v>5</v>
      </c>
      <c r="DF3291" s="10">
        <v>5</v>
      </c>
      <c r="DG3291" s="10">
        <v>5</v>
      </c>
      <c r="DH3291" s="10">
        <v>4</v>
      </c>
      <c r="DI3291" s="10">
        <v>4</v>
      </c>
      <c r="DJ3291" s="10">
        <v>6</v>
      </c>
      <c r="DK3291" s="10">
        <v>5</v>
      </c>
      <c r="DL3291" s="10">
        <v>4</v>
      </c>
      <c r="DM3291" s="9" t="s">
        <v>154</v>
      </c>
      <c r="DN3291" s="10">
        <v>1989</v>
      </c>
      <c r="DO3291" s="9">
        <f t="shared" si="10"/>
        <v>32</v>
      </c>
      <c r="DP3291" s="9" t="s">
        <v>155</v>
      </c>
      <c r="DQ3291" s="9" t="s">
        <v>156</v>
      </c>
      <c r="DR3291" s="9" t="s">
        <v>170</v>
      </c>
      <c r="DS3291" s="9" t="s">
        <v>137</v>
      </c>
      <c r="DT3291" s="9" t="s">
        <v>930</v>
      </c>
      <c r="DU3291" s="9" t="s">
        <v>223</v>
      </c>
      <c r="DV3291" s="9" t="str">
        <f>VLOOKUP(DU3291,Metadata!$B$2:$C$7,2,FALSE)</f>
        <v>3 - 6 years</v>
      </c>
    </row>
    <row r="3292" spans="1:126">
      <c r="A3292" s="13">
        <v>3291</v>
      </c>
      <c r="B3292" s="9" t="s">
        <v>135</v>
      </c>
      <c r="C3292" s="9" t="str">
        <f>VLOOKUP(B3292,Metadata!$M$2:$N$6,2,FALSE)</f>
        <v>Permanent Employee</v>
      </c>
      <c r="D3292" s="9" t="s">
        <v>159</v>
      </c>
      <c r="E3292" s="9" t="s">
        <v>137</v>
      </c>
      <c r="F3292" s="9" t="s">
        <v>138</v>
      </c>
      <c r="G3292" s="9" t="s">
        <v>354</v>
      </c>
      <c r="H3292" s="9" t="str">
        <f>IF(G3292="","",VLOOKUP(G3292,Metadata!$J$2:$K$22,2,FALSE))</f>
        <v>South</v>
      </c>
      <c r="I3292" s="9" t="s">
        <v>138</v>
      </c>
      <c r="J3292" s="9" t="str">
        <f>IF(I3292="","",VLOOKUP(I3292,Metadata!$P$2:$Q$43,2,FALSE))</f>
        <v>Europe</v>
      </c>
      <c r="K3292" s="9" t="str">
        <f t="shared" si="0"/>
        <v>Portugal</v>
      </c>
      <c r="L3292" s="9" t="s">
        <v>354</v>
      </c>
      <c r="M3292" s="9" t="str">
        <f>IF(L3292="","",VLOOKUP(L3292,Metadata!$J$2:$K$22,2,FALSE))</f>
        <v>South</v>
      </c>
      <c r="N3292" s="9" t="s">
        <v>214</v>
      </c>
      <c r="O3292" s="9" t="s">
        <v>259</v>
      </c>
      <c r="P3292" s="9" t="s">
        <v>191</v>
      </c>
      <c r="Q3292" s="10" t="str">
        <f t="shared" si="1"/>
        <v>Remote Job (full or flexible)</v>
      </c>
      <c r="R3292" s="10">
        <v>6</v>
      </c>
      <c r="S3292" s="9" t="s">
        <v>313</v>
      </c>
      <c r="T3292" s="9" t="s">
        <v>137</v>
      </c>
      <c r="U3292" s="9" t="str">
        <f>IF(S3292&lt;&gt;"",S3292,IF(T3292&lt;&gt;"",VLOOKUP(T3292,Metadata!$S$2:$T$228,2,FALSE),""))</f>
        <v>Maintenance &amp; Support</v>
      </c>
      <c r="V3292" s="9" t="s">
        <v>276</v>
      </c>
      <c r="W3292" s="9" t="s">
        <v>137</v>
      </c>
      <c r="X3292" s="9" t="s">
        <v>163</v>
      </c>
      <c r="Y3292" s="9" t="s">
        <v>137</v>
      </c>
      <c r="Z3292" s="9" t="s">
        <v>193</v>
      </c>
      <c r="AA3292" s="9" t="s">
        <v>165</v>
      </c>
      <c r="AB3292" s="9" t="s">
        <v>253</v>
      </c>
      <c r="AC3292" s="9" t="s">
        <v>147</v>
      </c>
      <c r="AD3292" s="9"/>
      <c r="AE3292" s="9"/>
      <c r="AF3292" s="9" t="s">
        <v>243</v>
      </c>
      <c r="AG3292" s="9" t="s">
        <v>166</v>
      </c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 t="s">
        <v>178</v>
      </c>
      <c r="BB3292" s="9"/>
      <c r="BC3292" s="9"/>
      <c r="BD3292" s="9"/>
      <c r="BE3292" s="9"/>
      <c r="BF3292" s="9"/>
      <c r="BG3292" s="9"/>
      <c r="BH3292" s="9"/>
      <c r="BI3292" s="9"/>
      <c r="BJ3292" s="9" t="s">
        <v>167</v>
      </c>
      <c r="BK3292" s="9"/>
      <c r="BL3292" s="9" t="s">
        <v>199</v>
      </c>
      <c r="BM3292" s="9"/>
      <c r="BN3292" s="9" t="s">
        <v>186</v>
      </c>
      <c r="BO3292" s="9"/>
      <c r="BP3292" s="9" t="s">
        <v>179</v>
      </c>
      <c r="BQ3292" s="9"/>
      <c r="BR3292" s="9" t="s">
        <v>247</v>
      </c>
      <c r="BS3292" s="9"/>
      <c r="BT3292" s="9"/>
      <c r="BU3292" s="9"/>
      <c r="BV3292" s="9"/>
      <c r="BW3292" s="9"/>
      <c r="BX3292" s="9"/>
      <c r="BY3292" s="9"/>
      <c r="BZ3292" s="9"/>
      <c r="CA3292" s="10"/>
      <c r="CB3292" s="10" t="str">
        <f t="shared" si="5"/>
        <v/>
      </c>
      <c r="CC3292" s="10"/>
      <c r="CD3292" s="9" t="str">
        <f t="shared" si="2"/>
        <v/>
      </c>
      <c r="CE3292" s="9" t="s">
        <v>151</v>
      </c>
      <c r="CF3292" s="9" t="s">
        <v>169</v>
      </c>
      <c r="CG3292" s="9">
        <f>IF(CF3292="","",VLOOKUP(CF3292,Metadata!$D$2:$H$20,2,FALSE))</f>
        <v>12500</v>
      </c>
      <c r="CH3292" s="9">
        <f>IF(CF3292="","",VLOOKUP(CF3292,Metadata!$D$2:$H$20,4,FALSE))</f>
        <v>0</v>
      </c>
      <c r="CI3292" s="9">
        <f>IF(CF3292="","",VLOOKUP(CF3292,Metadata!$D$2:$H$20,5,FALSE))</f>
        <v>15000</v>
      </c>
      <c r="CJ3292" s="9">
        <f t="shared" si="3"/>
        <v>12500</v>
      </c>
      <c r="CK3292" s="9" t="s">
        <v>189</v>
      </c>
      <c r="CL3292" s="10">
        <v>4</v>
      </c>
      <c r="CM3292" s="10">
        <v>3</v>
      </c>
      <c r="CN3292" s="10">
        <v>6</v>
      </c>
      <c r="CO3292" s="10">
        <v>5</v>
      </c>
      <c r="CP3292" s="10">
        <v>6</v>
      </c>
      <c r="CQ3292" s="10">
        <v>6</v>
      </c>
      <c r="CR3292" s="10">
        <v>4</v>
      </c>
      <c r="CS3292" s="10">
        <v>6</v>
      </c>
      <c r="CT3292" s="10">
        <v>7</v>
      </c>
      <c r="CU3292" s="10">
        <v>4</v>
      </c>
      <c r="CV3292" s="10">
        <v>5</v>
      </c>
      <c r="CW3292" s="10">
        <v>3</v>
      </c>
      <c r="CX3292" s="10">
        <v>6</v>
      </c>
      <c r="CY3292" s="10">
        <v>5</v>
      </c>
      <c r="CZ3292" s="10">
        <v>5</v>
      </c>
      <c r="DA3292" s="10">
        <v>5</v>
      </c>
      <c r="DB3292" s="10">
        <v>5</v>
      </c>
      <c r="DC3292" s="10">
        <v>5</v>
      </c>
      <c r="DD3292" s="10">
        <v>2</v>
      </c>
      <c r="DE3292" s="10">
        <v>6</v>
      </c>
      <c r="DF3292" s="10">
        <v>6</v>
      </c>
      <c r="DG3292" s="10">
        <v>1</v>
      </c>
      <c r="DH3292" s="10">
        <v>6</v>
      </c>
      <c r="DI3292" s="10">
        <v>7</v>
      </c>
      <c r="DJ3292" s="10">
        <v>1</v>
      </c>
      <c r="DK3292" s="10">
        <v>7</v>
      </c>
      <c r="DL3292" s="10">
        <v>6</v>
      </c>
      <c r="DM3292" s="9" t="s">
        <v>154</v>
      </c>
      <c r="DN3292" s="10">
        <v>1977</v>
      </c>
      <c r="DO3292" s="9">
        <f t="shared" si="10"/>
        <v>44</v>
      </c>
      <c r="DP3292" s="9" t="s">
        <v>155</v>
      </c>
      <c r="DQ3292" s="9" t="s">
        <v>210</v>
      </c>
      <c r="DR3292" s="9" t="s">
        <v>137</v>
      </c>
      <c r="DS3292" s="9" t="s">
        <v>940</v>
      </c>
      <c r="DT3292" s="9" t="s">
        <v>930</v>
      </c>
      <c r="DU3292" s="9" t="s">
        <v>158</v>
      </c>
      <c r="DV3292" s="9" t="str">
        <f>VLOOKUP(DU3292,Metadata!$B$2:$C$7,2,FALSE)</f>
        <v>6+ years</v>
      </c>
    </row>
    <row r="3293" spans="1:126">
      <c r="A3293" s="13">
        <v>3292</v>
      </c>
      <c r="B3293" s="9" t="s">
        <v>135</v>
      </c>
      <c r="C3293" s="9" t="str">
        <f>VLOOKUP(B3293,Metadata!$M$2:$N$6,2,FALSE)</f>
        <v>Permanent Employee</v>
      </c>
      <c r="D3293" s="9" t="s">
        <v>159</v>
      </c>
      <c r="E3293" s="9" t="s">
        <v>137</v>
      </c>
      <c r="F3293" s="9" t="s">
        <v>138</v>
      </c>
      <c r="G3293" s="9" t="s">
        <v>283</v>
      </c>
      <c r="H3293" s="9" t="str">
        <f>IF(G3293="","",VLOOKUP(G3293,Metadata!$J$2:$K$22,2,FALSE))</f>
        <v>Lisbon Metropolitan Area</v>
      </c>
      <c r="I3293" s="9" t="s">
        <v>138</v>
      </c>
      <c r="J3293" s="9" t="str">
        <f>IF(I3293="","",VLOOKUP(I3293,Metadata!$P$2:$Q$43,2,FALSE))</f>
        <v>Europe</v>
      </c>
      <c r="K3293" s="9" t="str">
        <f t="shared" si="0"/>
        <v>Portugal</v>
      </c>
      <c r="L3293" s="9" t="s">
        <v>140</v>
      </c>
      <c r="M3293" s="9" t="str">
        <f>IF(L3293="","",VLOOKUP(L3293,Metadata!$J$2:$K$22,2,FALSE))</f>
        <v>Lisbon Metropolitan Area</v>
      </c>
      <c r="N3293" s="9" t="s">
        <v>141</v>
      </c>
      <c r="O3293" s="9" t="s">
        <v>137</v>
      </c>
      <c r="P3293" s="9" t="s">
        <v>142</v>
      </c>
      <c r="Q3293" s="10" t="str">
        <f t="shared" si="1"/>
        <v>Full Office Job</v>
      </c>
      <c r="R3293" s="10">
        <v>7</v>
      </c>
      <c r="S3293" s="9" t="s">
        <v>229</v>
      </c>
      <c r="T3293" s="9" t="s">
        <v>137</v>
      </c>
      <c r="U3293" s="9" t="str">
        <f>IF(S3293&lt;&gt;"",S3293,IF(T3293&lt;&gt;"",VLOOKUP(T3293,Metadata!$S$2:$T$228,2,FALSE),""))</f>
        <v>Project Manager</v>
      </c>
      <c r="V3293" s="9" t="s">
        <v>234</v>
      </c>
      <c r="W3293" s="9" t="s">
        <v>137</v>
      </c>
      <c r="X3293" s="9" t="s">
        <v>145</v>
      </c>
      <c r="Y3293" s="9" t="s">
        <v>137</v>
      </c>
      <c r="Z3293" s="9" t="s">
        <v>224</v>
      </c>
      <c r="AA3293" s="9" t="s">
        <v>137</v>
      </c>
      <c r="AB3293" s="9" t="s">
        <v>137</v>
      </c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 t="s">
        <v>150</v>
      </c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 t="s">
        <v>150</v>
      </c>
      <c r="BZ3293" s="9" t="s">
        <v>137</v>
      </c>
      <c r="CA3293" s="10"/>
      <c r="CB3293" s="10" t="str">
        <f t="shared" si="5"/>
        <v/>
      </c>
      <c r="CC3293" s="10"/>
      <c r="CD3293" s="9" t="str">
        <f t="shared" si="2"/>
        <v/>
      </c>
      <c r="CE3293" s="9" t="s">
        <v>168</v>
      </c>
      <c r="CF3293" s="9" t="s">
        <v>245</v>
      </c>
      <c r="CG3293" s="9">
        <f>IF(CF3293="","",VLOOKUP(CF3293,Metadata!$D$2:$H$20,2,FALSE))</f>
        <v>42500</v>
      </c>
      <c r="CH3293" s="9">
        <f>IF(CF3293="","",VLOOKUP(CF3293,Metadata!$D$2:$H$20,4,FALSE))</f>
        <v>40000</v>
      </c>
      <c r="CI3293" s="9">
        <f>IF(CF3293="","",VLOOKUP(CF3293,Metadata!$D$2:$H$20,5,FALSE))</f>
        <v>45000</v>
      </c>
      <c r="CJ3293" s="9">
        <f t="shared" si="3"/>
        <v>42500</v>
      </c>
      <c r="CK3293" s="9" t="s">
        <v>189</v>
      </c>
      <c r="CL3293" s="10">
        <v>5</v>
      </c>
      <c r="CM3293" s="10">
        <v>3</v>
      </c>
      <c r="CN3293" s="10">
        <v>7</v>
      </c>
      <c r="CO3293" s="10">
        <v>7</v>
      </c>
      <c r="CP3293" s="10">
        <v>7</v>
      </c>
      <c r="CQ3293" s="10">
        <v>7</v>
      </c>
      <c r="CR3293" s="10">
        <v>7</v>
      </c>
      <c r="CS3293" s="10">
        <v>7</v>
      </c>
      <c r="CT3293" s="10">
        <v>5</v>
      </c>
      <c r="CU3293" s="10">
        <v>5</v>
      </c>
      <c r="CV3293" s="10">
        <v>7</v>
      </c>
      <c r="CW3293" s="10">
        <v>6</v>
      </c>
      <c r="CX3293" s="10">
        <v>7</v>
      </c>
      <c r="CY3293" s="10">
        <v>5</v>
      </c>
      <c r="CZ3293" s="10">
        <v>5</v>
      </c>
      <c r="DA3293" s="10">
        <v>5</v>
      </c>
      <c r="DB3293" s="10">
        <v>5</v>
      </c>
      <c r="DC3293" s="10">
        <v>7</v>
      </c>
      <c r="DD3293" s="10">
        <v>3</v>
      </c>
      <c r="DE3293" s="10">
        <v>7</v>
      </c>
      <c r="DF3293" s="10">
        <v>7</v>
      </c>
      <c r="DG3293" s="10">
        <v>7</v>
      </c>
      <c r="DH3293" s="10">
        <v>5</v>
      </c>
      <c r="DI3293" s="10">
        <v>6</v>
      </c>
      <c r="DJ3293" s="10">
        <v>6</v>
      </c>
      <c r="DK3293" s="10">
        <v>4</v>
      </c>
      <c r="DL3293" s="10">
        <v>7</v>
      </c>
      <c r="DM3293" s="9" t="s">
        <v>154</v>
      </c>
      <c r="DN3293" s="10">
        <v>1979</v>
      </c>
      <c r="DO3293" s="9">
        <f t="shared" si="10"/>
        <v>42</v>
      </c>
      <c r="DP3293" s="9" t="s">
        <v>222</v>
      </c>
      <c r="DQ3293" s="9" t="s">
        <v>227</v>
      </c>
      <c r="DR3293" s="9" t="s">
        <v>157</v>
      </c>
      <c r="DS3293" s="9" t="s">
        <v>137</v>
      </c>
      <c r="DT3293" s="9" t="s">
        <v>930</v>
      </c>
      <c r="DU3293" s="9" t="s">
        <v>158</v>
      </c>
      <c r="DV3293" s="9" t="str">
        <f>VLOOKUP(DU3293,Metadata!$B$2:$C$7,2,FALSE)</f>
        <v>6+ years</v>
      </c>
    </row>
    <row r="3294" spans="1:126">
      <c r="A3294" s="13">
        <v>3293</v>
      </c>
      <c r="B3294" s="9" t="s">
        <v>135</v>
      </c>
      <c r="C3294" s="9" t="str">
        <f>VLOOKUP(B3294,Metadata!$M$2:$N$6,2,FALSE)</f>
        <v>Permanent Employee</v>
      </c>
      <c r="D3294" s="9" t="s">
        <v>136</v>
      </c>
      <c r="E3294" s="9" t="s">
        <v>137</v>
      </c>
      <c r="F3294" s="9" t="s">
        <v>138</v>
      </c>
      <c r="G3294" s="9" t="s">
        <v>190</v>
      </c>
      <c r="H3294" s="9" t="str">
        <f>IF(G3294="","",VLOOKUP(G3294,Metadata!$J$2:$K$22,2,FALSE))</f>
        <v>North</v>
      </c>
      <c r="I3294" s="9" t="s">
        <v>138</v>
      </c>
      <c r="J3294" s="9" t="str">
        <f>IF(I3294="","",VLOOKUP(I3294,Metadata!$P$2:$Q$43,2,FALSE))</f>
        <v>Europe</v>
      </c>
      <c r="K3294" s="9" t="str">
        <f t="shared" si="0"/>
        <v>Portugal</v>
      </c>
      <c r="L3294" s="9" t="s">
        <v>190</v>
      </c>
      <c r="M3294" s="9" t="str">
        <f>IF(L3294="","",VLOOKUP(L3294,Metadata!$J$2:$K$22,2,FALSE))</f>
        <v>North</v>
      </c>
      <c r="N3294" s="9" t="s">
        <v>205</v>
      </c>
      <c r="O3294" s="9" t="s">
        <v>137</v>
      </c>
      <c r="P3294" s="9" t="s">
        <v>137</v>
      </c>
      <c r="Q3294" s="10" t="str">
        <f t="shared" si="1"/>
        <v>Full Office Job</v>
      </c>
      <c r="R3294" s="10">
        <v>5</v>
      </c>
      <c r="S3294" s="9" t="s">
        <v>161</v>
      </c>
      <c r="T3294" s="9" t="s">
        <v>137</v>
      </c>
      <c r="U3294" s="9" t="str">
        <f>IF(S3294&lt;&gt;"",S3294,IF(T3294&lt;&gt;"",VLOOKUP(T3294,Metadata!$S$2:$T$228,2,FALSE),""))</f>
        <v>Full-Stack Developer</v>
      </c>
      <c r="V3294" s="9" t="s">
        <v>174</v>
      </c>
      <c r="W3294" s="9" t="s">
        <v>137</v>
      </c>
      <c r="X3294" s="9" t="s">
        <v>163</v>
      </c>
      <c r="Y3294" s="9" t="s">
        <v>137</v>
      </c>
      <c r="Z3294" s="9" t="s">
        <v>164</v>
      </c>
      <c r="AA3294" s="9" t="s">
        <v>165</v>
      </c>
      <c r="AB3294" s="9" t="s">
        <v>137</v>
      </c>
      <c r="AC3294" s="9" t="s">
        <v>147</v>
      </c>
      <c r="AD3294" s="9"/>
      <c r="AE3294" s="9"/>
      <c r="AF3294" s="9"/>
      <c r="AG3294" s="9" t="s">
        <v>166</v>
      </c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 t="s">
        <v>178</v>
      </c>
      <c r="BB3294" s="9"/>
      <c r="BC3294" s="9"/>
      <c r="BD3294" s="9"/>
      <c r="BE3294" s="9"/>
      <c r="BF3294" s="9"/>
      <c r="BG3294" s="9"/>
      <c r="BH3294" s="9"/>
      <c r="BI3294" s="9"/>
      <c r="BJ3294" s="9" t="s">
        <v>167</v>
      </c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10"/>
      <c r="CB3294" s="10" t="str">
        <f t="shared" si="5"/>
        <v/>
      </c>
      <c r="CC3294" s="10"/>
      <c r="CD3294" s="9" t="str">
        <f t="shared" si="2"/>
        <v/>
      </c>
      <c r="CE3294" s="9" t="s">
        <v>151</v>
      </c>
      <c r="CF3294" s="9" t="s">
        <v>188</v>
      </c>
      <c r="CG3294" s="9">
        <f>IF(CF3294="","",VLOOKUP(CF3294,Metadata!$D$2:$H$20,2,FALSE))</f>
        <v>17500</v>
      </c>
      <c r="CH3294" s="9">
        <f>IF(CF3294="","",VLOOKUP(CF3294,Metadata!$D$2:$H$20,4,FALSE))</f>
        <v>15000</v>
      </c>
      <c r="CI3294" s="9">
        <f>IF(CF3294="","",VLOOKUP(CF3294,Metadata!$D$2:$H$20,5,FALSE))</f>
        <v>20000</v>
      </c>
      <c r="CJ3294" s="9">
        <f t="shared" si="3"/>
        <v>17500</v>
      </c>
      <c r="CK3294" s="9" t="s">
        <v>153</v>
      </c>
      <c r="CL3294" s="10">
        <v>2</v>
      </c>
      <c r="CM3294" s="10">
        <v>4</v>
      </c>
      <c r="CN3294" s="10">
        <v>7</v>
      </c>
      <c r="CO3294" s="10">
        <v>5</v>
      </c>
      <c r="CP3294" s="10">
        <v>3</v>
      </c>
      <c r="CQ3294" s="10">
        <v>4</v>
      </c>
      <c r="CR3294" s="10">
        <v>5</v>
      </c>
      <c r="CS3294" s="10">
        <v>3</v>
      </c>
      <c r="CT3294" s="10">
        <v>3</v>
      </c>
      <c r="CU3294" s="10">
        <v>5</v>
      </c>
      <c r="CV3294" s="10">
        <v>4</v>
      </c>
      <c r="CW3294" s="10">
        <v>3</v>
      </c>
      <c r="CX3294" s="10">
        <v>5</v>
      </c>
      <c r="CY3294" s="10">
        <v>4</v>
      </c>
      <c r="CZ3294" s="10">
        <v>5</v>
      </c>
      <c r="DA3294" s="10">
        <v>4</v>
      </c>
      <c r="DB3294" s="10">
        <v>3</v>
      </c>
      <c r="DC3294" s="10">
        <v>5</v>
      </c>
      <c r="DD3294" s="10">
        <v>3</v>
      </c>
      <c r="DE3294" s="10">
        <v>3</v>
      </c>
      <c r="DF3294" s="10">
        <v>4</v>
      </c>
      <c r="DG3294" s="10">
        <v>3</v>
      </c>
      <c r="DH3294" s="10">
        <v>5</v>
      </c>
      <c r="DI3294" s="10">
        <v>7</v>
      </c>
      <c r="DJ3294" s="10">
        <v>4</v>
      </c>
      <c r="DK3294" s="10">
        <v>4</v>
      </c>
      <c r="DL3294" s="10">
        <v>2</v>
      </c>
      <c r="DM3294" s="9" t="s">
        <v>154</v>
      </c>
      <c r="DN3294" s="10">
        <v>1993</v>
      </c>
      <c r="DO3294" s="9">
        <f t="shared" si="10"/>
        <v>28</v>
      </c>
      <c r="DP3294" s="9" t="s">
        <v>155</v>
      </c>
      <c r="DQ3294" s="9" t="s">
        <v>202</v>
      </c>
      <c r="DR3294" s="9" t="s">
        <v>157</v>
      </c>
      <c r="DS3294" s="9" t="s">
        <v>137</v>
      </c>
      <c r="DT3294" s="9" t="s">
        <v>930</v>
      </c>
      <c r="DU3294" s="9" t="s">
        <v>203</v>
      </c>
      <c r="DV3294" s="9" t="str">
        <f>VLOOKUP(DU3294,Metadata!$B$2:$C$7,2,FALSE)</f>
        <v>6+ years</v>
      </c>
    </row>
    <row r="3295" spans="1:126">
      <c r="A3295" s="13">
        <v>3294</v>
      </c>
      <c r="B3295" s="9" t="s">
        <v>135</v>
      </c>
      <c r="C3295" s="9" t="str">
        <f>VLOOKUP(B3295,Metadata!$M$2:$N$6,2,FALSE)</f>
        <v>Permanent Employee</v>
      </c>
      <c r="D3295" s="9" t="s">
        <v>159</v>
      </c>
      <c r="E3295" s="9" t="s">
        <v>137</v>
      </c>
      <c r="F3295" s="9" t="s">
        <v>138</v>
      </c>
      <c r="G3295" s="9" t="s">
        <v>265</v>
      </c>
      <c r="H3295" s="9" t="str">
        <f>IF(G3295="","",VLOOKUP(G3295,Metadata!$J$2:$K$22,2,FALSE))</f>
        <v>Azores and Madeira</v>
      </c>
      <c r="I3295" s="9" t="s">
        <v>292</v>
      </c>
      <c r="J3295" s="9" t="str">
        <f>IF(I3295="","",VLOOKUP(I3295,Metadata!$P$2:$Q$43,2,FALSE))</f>
        <v>North America</v>
      </c>
      <c r="K3295" s="9" t="str">
        <f t="shared" si="0"/>
        <v>International</v>
      </c>
      <c r="L3295" s="9" t="s">
        <v>137</v>
      </c>
      <c r="M3295" s="9" t="str">
        <f>IF(L3295="","",VLOOKUP(L3295,Metadata!$J$2:$K$22,2,FALSE))</f>
        <v/>
      </c>
      <c r="N3295" s="9" t="s">
        <v>214</v>
      </c>
      <c r="O3295" s="9" t="s">
        <v>136</v>
      </c>
      <c r="P3295" s="9" t="s">
        <v>142</v>
      </c>
      <c r="Q3295" s="10" t="str">
        <f t="shared" si="1"/>
        <v>Full Office Job</v>
      </c>
      <c r="R3295" s="10">
        <v>5</v>
      </c>
      <c r="S3295" s="9" t="s">
        <v>216</v>
      </c>
      <c r="T3295" s="9" t="s">
        <v>137</v>
      </c>
      <c r="U3295" s="9" t="str">
        <f>IF(S3295&lt;&gt;"",S3295,IF(T3295&lt;&gt;"",VLOOKUP(T3295,Metadata!$S$2:$T$228,2,FALSE),""))</f>
        <v>Front-End Developer</v>
      </c>
      <c r="V3295" s="9" t="s">
        <v>323</v>
      </c>
      <c r="W3295" s="9" t="s">
        <v>137</v>
      </c>
      <c r="X3295" s="9" t="s">
        <v>145</v>
      </c>
      <c r="Y3295" s="9" t="s">
        <v>137</v>
      </c>
      <c r="Z3295" s="9" t="s">
        <v>224</v>
      </c>
      <c r="AA3295" s="9" t="s">
        <v>137</v>
      </c>
      <c r="AB3295" s="9" t="s">
        <v>137</v>
      </c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 t="s">
        <v>941</v>
      </c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 t="s">
        <v>150</v>
      </c>
      <c r="BZ3295" s="9" t="s">
        <v>137</v>
      </c>
      <c r="CA3295" s="10"/>
      <c r="CB3295" s="10" t="str">
        <f t="shared" si="5"/>
        <v/>
      </c>
      <c r="CC3295" s="10"/>
      <c r="CD3295" s="9" t="str">
        <f t="shared" si="2"/>
        <v/>
      </c>
      <c r="CE3295" s="9" t="s">
        <v>168</v>
      </c>
      <c r="CF3295" s="9" t="s">
        <v>169</v>
      </c>
      <c r="CG3295" s="9">
        <f>IF(CF3295="","",VLOOKUP(CF3295,Metadata!$D$2:$H$20,2,FALSE))</f>
        <v>12500</v>
      </c>
      <c r="CH3295" s="9">
        <f>IF(CF3295="","",VLOOKUP(CF3295,Metadata!$D$2:$H$20,4,FALSE))</f>
        <v>0</v>
      </c>
      <c r="CI3295" s="9">
        <f>IF(CF3295="","",VLOOKUP(CF3295,Metadata!$D$2:$H$20,5,FALSE))</f>
        <v>15000</v>
      </c>
      <c r="CJ3295" s="9">
        <f t="shared" si="3"/>
        <v>12500</v>
      </c>
      <c r="CK3295" s="9" t="s">
        <v>153</v>
      </c>
      <c r="CL3295" s="10">
        <v>3</v>
      </c>
      <c r="CM3295" s="10">
        <v>3</v>
      </c>
      <c r="CN3295" s="10">
        <v>4</v>
      </c>
      <c r="CO3295" s="10">
        <v>4</v>
      </c>
      <c r="CP3295" s="10">
        <v>4</v>
      </c>
      <c r="CQ3295" s="10">
        <v>4</v>
      </c>
      <c r="CR3295" s="10">
        <v>4</v>
      </c>
      <c r="CS3295" s="10">
        <v>4</v>
      </c>
      <c r="CT3295" s="10">
        <v>4</v>
      </c>
      <c r="CU3295" s="10">
        <v>5</v>
      </c>
      <c r="CV3295" s="10">
        <v>3</v>
      </c>
      <c r="CW3295" s="10">
        <v>1</v>
      </c>
      <c r="CX3295" s="10">
        <v>5</v>
      </c>
      <c r="CY3295" s="10">
        <v>4</v>
      </c>
      <c r="CZ3295" s="10">
        <v>4</v>
      </c>
      <c r="DA3295" s="10">
        <v>1</v>
      </c>
      <c r="DB3295" s="10">
        <v>1</v>
      </c>
      <c r="DC3295" s="10">
        <v>6</v>
      </c>
      <c r="DD3295" s="10">
        <v>1</v>
      </c>
      <c r="DE3295" s="10">
        <v>7</v>
      </c>
      <c r="DF3295" s="10">
        <v>4</v>
      </c>
      <c r="DG3295" s="10">
        <v>1</v>
      </c>
      <c r="DH3295" s="10">
        <v>1</v>
      </c>
      <c r="DI3295" s="10">
        <v>4</v>
      </c>
      <c r="DJ3295" s="10">
        <v>4</v>
      </c>
      <c r="DK3295" s="10">
        <v>4</v>
      </c>
      <c r="DL3295" s="10">
        <v>5</v>
      </c>
      <c r="DM3295" s="9" t="s">
        <v>154</v>
      </c>
      <c r="DN3295" s="10">
        <v>1997</v>
      </c>
      <c r="DO3295" s="9">
        <f t="shared" si="10"/>
        <v>24</v>
      </c>
      <c r="DP3295" s="9" t="s">
        <v>155</v>
      </c>
      <c r="DQ3295" s="9" t="s">
        <v>202</v>
      </c>
      <c r="DR3295" s="9" t="s">
        <v>170</v>
      </c>
      <c r="DS3295" s="9" t="s">
        <v>137</v>
      </c>
      <c r="DT3295" s="9" t="s">
        <v>930</v>
      </c>
      <c r="DU3295" s="9" t="s">
        <v>168</v>
      </c>
      <c r="DV3295" s="9" t="str">
        <f>VLOOKUP(DU3295,Metadata!$B$2:$C$7,2,FALSE)</f>
        <v>0 - 3 years</v>
      </c>
    </row>
    <row r="3296" spans="1:126">
      <c r="A3296" s="13">
        <v>3295</v>
      </c>
      <c r="B3296" s="9" t="s">
        <v>135</v>
      </c>
      <c r="C3296" s="9" t="str">
        <f>VLOOKUP(B3296,Metadata!$M$2:$N$6,2,FALSE)</f>
        <v>Permanent Employee</v>
      </c>
      <c r="D3296" s="9" t="s">
        <v>159</v>
      </c>
      <c r="E3296" s="9" t="s">
        <v>137</v>
      </c>
      <c r="F3296" s="9" t="s">
        <v>138</v>
      </c>
      <c r="G3296" s="9" t="s">
        <v>190</v>
      </c>
      <c r="H3296" s="9" t="str">
        <f>IF(G3296="","",VLOOKUP(G3296,Metadata!$J$2:$K$22,2,FALSE))</f>
        <v>North</v>
      </c>
      <c r="I3296" s="9" t="s">
        <v>138</v>
      </c>
      <c r="J3296" s="9" t="str">
        <f>IF(I3296="","",VLOOKUP(I3296,Metadata!$P$2:$Q$43,2,FALSE))</f>
        <v>Europe</v>
      </c>
      <c r="K3296" s="9" t="str">
        <f t="shared" si="0"/>
        <v>Portugal</v>
      </c>
      <c r="L3296" s="9" t="s">
        <v>140</v>
      </c>
      <c r="M3296" s="9" t="str">
        <f>IF(L3296="","",VLOOKUP(L3296,Metadata!$J$2:$K$22,2,FALSE))</f>
        <v>Lisbon Metropolitan Area</v>
      </c>
      <c r="N3296" s="9" t="s">
        <v>214</v>
      </c>
      <c r="O3296" s="9" t="s">
        <v>259</v>
      </c>
      <c r="P3296" s="9" t="s">
        <v>142</v>
      </c>
      <c r="Q3296" s="10" t="str">
        <f t="shared" si="1"/>
        <v>Full Office Job</v>
      </c>
      <c r="R3296" s="10">
        <v>3</v>
      </c>
      <c r="S3296" s="9" t="s">
        <v>192</v>
      </c>
      <c r="T3296" s="9" t="s">
        <v>137</v>
      </c>
      <c r="U3296" s="9" t="str">
        <f>IF(S3296&lt;&gt;"",S3296,IF(T3296&lt;&gt;"",VLOOKUP(T3296,Metadata!$S$2:$T$228,2,FALSE),""))</f>
        <v>Back-End Developer</v>
      </c>
      <c r="V3296" s="9" t="s">
        <v>162</v>
      </c>
      <c r="W3296" s="9" t="s">
        <v>137</v>
      </c>
      <c r="X3296" s="9" t="s">
        <v>163</v>
      </c>
      <c r="Y3296" s="9" t="s">
        <v>137</v>
      </c>
      <c r="Z3296" s="9" t="s">
        <v>193</v>
      </c>
      <c r="AA3296" s="9" t="s">
        <v>165</v>
      </c>
      <c r="AB3296" s="9" t="s">
        <v>137</v>
      </c>
      <c r="AC3296" s="9" t="s">
        <v>147</v>
      </c>
      <c r="AD3296" s="9" t="s">
        <v>148</v>
      </c>
      <c r="AE3296" s="9"/>
      <c r="AF3296" s="9"/>
      <c r="AG3296" s="9" t="s">
        <v>166</v>
      </c>
      <c r="AH3296" s="9"/>
      <c r="AI3296" s="9"/>
      <c r="AJ3296" s="9"/>
      <c r="AK3296" s="9"/>
      <c r="AL3296" s="9"/>
      <c r="AM3296" s="9" t="s">
        <v>314</v>
      </c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 t="s">
        <v>178</v>
      </c>
      <c r="BB3296" s="9"/>
      <c r="BC3296" s="9"/>
      <c r="BD3296" s="9"/>
      <c r="BE3296" s="9"/>
      <c r="BF3296" s="9"/>
      <c r="BG3296" s="9"/>
      <c r="BH3296" s="9"/>
      <c r="BI3296" s="9"/>
      <c r="BJ3296" s="9" t="s">
        <v>167</v>
      </c>
      <c r="BK3296" s="9"/>
      <c r="BL3296" s="9"/>
      <c r="BM3296" s="9"/>
      <c r="BN3296" s="9"/>
      <c r="BO3296" s="9"/>
      <c r="BP3296" s="9" t="s">
        <v>179</v>
      </c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10"/>
      <c r="CB3296" s="10" t="str">
        <f t="shared" si="5"/>
        <v/>
      </c>
      <c r="CC3296" s="10"/>
      <c r="CD3296" s="9" t="str">
        <f t="shared" si="2"/>
        <v/>
      </c>
      <c r="CE3296" s="9" t="s">
        <v>151</v>
      </c>
      <c r="CF3296" s="9" t="s">
        <v>169</v>
      </c>
      <c r="CG3296" s="9">
        <f>IF(CF3296="","",VLOOKUP(CF3296,Metadata!$D$2:$H$20,2,FALSE))</f>
        <v>12500</v>
      </c>
      <c r="CH3296" s="9">
        <f>IF(CF3296="","",VLOOKUP(CF3296,Metadata!$D$2:$H$20,4,FALSE))</f>
        <v>0</v>
      </c>
      <c r="CI3296" s="9">
        <f>IF(CF3296="","",VLOOKUP(CF3296,Metadata!$D$2:$H$20,5,FALSE))</f>
        <v>15000</v>
      </c>
      <c r="CJ3296" s="9">
        <f t="shared" si="3"/>
        <v>12500</v>
      </c>
      <c r="CK3296" s="9" t="s">
        <v>277</v>
      </c>
      <c r="CL3296" s="10">
        <v>5</v>
      </c>
      <c r="CM3296" s="10">
        <v>3</v>
      </c>
      <c r="CN3296" s="10">
        <v>4</v>
      </c>
      <c r="CO3296" s="10">
        <v>5</v>
      </c>
      <c r="CP3296" s="10">
        <v>5</v>
      </c>
      <c r="CQ3296" s="10">
        <v>5</v>
      </c>
      <c r="CR3296" s="10">
        <v>4</v>
      </c>
      <c r="CS3296" s="10">
        <v>5</v>
      </c>
      <c r="CT3296" s="10">
        <v>4</v>
      </c>
      <c r="CU3296" s="10">
        <v>5</v>
      </c>
      <c r="CV3296" s="10">
        <v>5</v>
      </c>
      <c r="CW3296" s="10">
        <v>6</v>
      </c>
      <c r="CX3296" s="10">
        <v>5</v>
      </c>
      <c r="CY3296" s="10">
        <v>5</v>
      </c>
      <c r="CZ3296" s="10">
        <v>6</v>
      </c>
      <c r="DA3296" s="10">
        <v>5</v>
      </c>
      <c r="DB3296" s="10">
        <v>5</v>
      </c>
      <c r="DC3296" s="10">
        <v>5</v>
      </c>
      <c r="DD3296" s="10">
        <v>5</v>
      </c>
      <c r="DE3296" s="10">
        <v>5</v>
      </c>
      <c r="DF3296" s="10">
        <v>7</v>
      </c>
      <c r="DG3296" s="10">
        <v>6</v>
      </c>
      <c r="DH3296" s="10">
        <v>7</v>
      </c>
      <c r="DI3296" s="10">
        <v>6</v>
      </c>
      <c r="DJ3296" s="10">
        <v>7</v>
      </c>
      <c r="DK3296" s="10">
        <v>6</v>
      </c>
      <c r="DL3296" s="10">
        <v>5</v>
      </c>
      <c r="DM3296" s="9" t="s">
        <v>272</v>
      </c>
      <c r="DN3296" s="10">
        <v>1987</v>
      </c>
      <c r="DO3296" s="9">
        <f t="shared" si="10"/>
        <v>34</v>
      </c>
      <c r="DP3296" s="9" t="s">
        <v>155</v>
      </c>
      <c r="DQ3296" s="9" t="s">
        <v>202</v>
      </c>
      <c r="DR3296" s="9" t="s">
        <v>157</v>
      </c>
      <c r="DS3296" s="9" t="s">
        <v>137</v>
      </c>
      <c r="DT3296" s="9" t="s">
        <v>930</v>
      </c>
      <c r="DU3296" s="9" t="s">
        <v>168</v>
      </c>
      <c r="DV3296" s="9" t="str">
        <f>VLOOKUP(DU3296,Metadata!$B$2:$C$7,2,FALSE)</f>
        <v>0 - 3 years</v>
      </c>
    </row>
    <row r="3297" spans="1:126">
      <c r="A3297" s="13">
        <v>3296</v>
      </c>
      <c r="B3297" s="9" t="s">
        <v>135</v>
      </c>
      <c r="C3297" s="9" t="str">
        <f>VLOOKUP(B3297,Metadata!$M$2:$N$6,2,FALSE)</f>
        <v>Permanent Employee</v>
      </c>
      <c r="D3297" s="9" t="s">
        <v>159</v>
      </c>
      <c r="E3297" s="9" t="s">
        <v>137</v>
      </c>
      <c r="F3297" s="9" t="s">
        <v>138</v>
      </c>
      <c r="G3297" s="9" t="s">
        <v>172</v>
      </c>
      <c r="H3297" s="9" t="str">
        <f>IF(G3297="","",VLOOKUP(G3297,Metadata!$J$2:$K$22,2,FALSE))</f>
        <v>Porto Metropolitan Area</v>
      </c>
      <c r="I3297" s="9" t="s">
        <v>138</v>
      </c>
      <c r="J3297" s="9" t="str">
        <f>IF(I3297="","",VLOOKUP(I3297,Metadata!$P$2:$Q$43,2,FALSE))</f>
        <v>Europe</v>
      </c>
      <c r="K3297" s="9" t="str">
        <f t="shared" si="0"/>
        <v>Portugal</v>
      </c>
      <c r="L3297" s="9" t="s">
        <v>172</v>
      </c>
      <c r="M3297" s="9" t="str">
        <f>IF(L3297="","",VLOOKUP(L3297,Metadata!$J$2:$K$22,2,FALSE))</f>
        <v>Porto Metropolitan Area</v>
      </c>
      <c r="N3297" s="9" t="s">
        <v>214</v>
      </c>
      <c r="O3297" s="9" t="s">
        <v>278</v>
      </c>
      <c r="P3297" s="9" t="s">
        <v>191</v>
      </c>
      <c r="Q3297" s="10" t="str">
        <f t="shared" si="1"/>
        <v>Remote Job (full or flexible)</v>
      </c>
      <c r="R3297" s="10">
        <v>4</v>
      </c>
      <c r="S3297" s="9" t="s">
        <v>143</v>
      </c>
      <c r="T3297" s="9" t="s">
        <v>137</v>
      </c>
      <c r="U3297" s="9" t="str">
        <f>IF(S3297&lt;&gt;"",S3297,IF(T3297&lt;&gt;"",VLOOKUP(T3297,Metadata!$S$2:$T$228,2,FALSE),""))</f>
        <v>Technical Team Leader</v>
      </c>
      <c r="V3297" s="9" t="s">
        <v>207</v>
      </c>
      <c r="W3297" s="9" t="s">
        <v>137</v>
      </c>
      <c r="X3297" s="9" t="s">
        <v>208</v>
      </c>
      <c r="Y3297" s="9" t="s">
        <v>137</v>
      </c>
      <c r="Z3297" s="9" t="s">
        <v>262</v>
      </c>
      <c r="AA3297" s="9" t="s">
        <v>137</v>
      </c>
      <c r="AB3297" s="9" t="s">
        <v>253</v>
      </c>
      <c r="AC3297" s="9" t="s">
        <v>147</v>
      </c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 t="s">
        <v>150</v>
      </c>
      <c r="BZ3297" s="9" t="s">
        <v>137</v>
      </c>
      <c r="CA3297" s="10"/>
      <c r="CB3297" s="10" t="str">
        <f t="shared" si="5"/>
        <v/>
      </c>
      <c r="CC3297" s="10"/>
      <c r="CD3297" s="9" t="str">
        <f t="shared" si="2"/>
        <v/>
      </c>
      <c r="CE3297" s="9" t="s">
        <v>151</v>
      </c>
      <c r="CF3297" s="9" t="s">
        <v>293</v>
      </c>
      <c r="CG3297" s="9">
        <f>IF(CF3297="","",VLOOKUP(CF3297,Metadata!$D$2:$H$20,2,FALSE))</f>
        <v>52500</v>
      </c>
      <c r="CH3297" s="9">
        <f>IF(CF3297="","",VLOOKUP(CF3297,Metadata!$D$2:$H$20,4,FALSE))</f>
        <v>50000</v>
      </c>
      <c r="CI3297" s="9">
        <f>IF(CF3297="","",VLOOKUP(CF3297,Metadata!$D$2:$H$20,5,FALSE))</f>
        <v>55000</v>
      </c>
      <c r="CJ3297" s="9">
        <f t="shared" si="3"/>
        <v>52500</v>
      </c>
      <c r="CK3297" s="9" t="s">
        <v>153</v>
      </c>
      <c r="CL3297" s="10">
        <v>6</v>
      </c>
      <c r="CM3297" s="10">
        <v>2</v>
      </c>
      <c r="CN3297" s="10">
        <v>6</v>
      </c>
      <c r="CO3297" s="10">
        <v>6</v>
      </c>
      <c r="CP3297" s="10">
        <v>6</v>
      </c>
      <c r="CQ3297" s="10">
        <v>5</v>
      </c>
      <c r="CR3297" s="10">
        <v>4</v>
      </c>
      <c r="CS3297" s="10">
        <v>6</v>
      </c>
      <c r="CT3297" s="10">
        <v>5</v>
      </c>
      <c r="CU3297" s="10">
        <v>6</v>
      </c>
      <c r="CV3297" s="10">
        <v>4</v>
      </c>
      <c r="CW3297" s="10">
        <v>5</v>
      </c>
      <c r="CX3297" s="10">
        <v>6</v>
      </c>
      <c r="CY3297" s="10">
        <v>5</v>
      </c>
      <c r="CZ3297" s="10">
        <v>4</v>
      </c>
      <c r="DA3297" s="10">
        <v>4</v>
      </c>
      <c r="DB3297" s="10">
        <v>4</v>
      </c>
      <c r="DC3297" s="10">
        <v>6</v>
      </c>
      <c r="DD3297" s="10">
        <v>5</v>
      </c>
      <c r="DE3297" s="10">
        <v>5</v>
      </c>
      <c r="DF3297" s="10">
        <v>5</v>
      </c>
      <c r="DG3297" s="10">
        <v>4</v>
      </c>
      <c r="DH3297" s="10">
        <v>4</v>
      </c>
      <c r="DI3297" s="10">
        <v>6</v>
      </c>
      <c r="DJ3297" s="10">
        <v>5</v>
      </c>
      <c r="DK3297" s="10">
        <v>4</v>
      </c>
      <c r="DL3297" s="10">
        <v>5</v>
      </c>
      <c r="DM3297" s="9" t="s">
        <v>154</v>
      </c>
      <c r="DN3297" s="10">
        <v>1980</v>
      </c>
      <c r="DO3297" s="9">
        <f t="shared" si="10"/>
        <v>41</v>
      </c>
      <c r="DP3297" s="9" t="s">
        <v>155</v>
      </c>
      <c r="DQ3297" s="9" t="s">
        <v>156</v>
      </c>
      <c r="DR3297" s="9" t="s">
        <v>157</v>
      </c>
      <c r="DS3297" s="9" t="s">
        <v>137</v>
      </c>
      <c r="DT3297" s="9" t="s">
        <v>930</v>
      </c>
      <c r="DU3297" s="9" t="s">
        <v>158</v>
      </c>
      <c r="DV3297" s="9" t="str">
        <f>VLOOKUP(DU3297,Metadata!$B$2:$C$7,2,FALSE)</f>
        <v>6+ years</v>
      </c>
    </row>
    <row r="3298" spans="1:126">
      <c r="A3298" s="13">
        <v>3297</v>
      </c>
      <c r="B3298" s="9" t="s">
        <v>135</v>
      </c>
      <c r="C3298" s="9" t="str">
        <f>VLOOKUP(B3298,Metadata!$M$2:$N$6,2,FALSE)</f>
        <v>Permanent Employee</v>
      </c>
      <c r="D3298" s="9" t="s">
        <v>136</v>
      </c>
      <c r="E3298" s="9" t="s">
        <v>137</v>
      </c>
      <c r="F3298" s="9" t="s">
        <v>138</v>
      </c>
      <c r="G3298" s="9" t="s">
        <v>283</v>
      </c>
      <c r="H3298" s="9" t="str">
        <f>IF(G3298="","",VLOOKUP(G3298,Metadata!$J$2:$K$22,2,FALSE))</f>
        <v>Lisbon Metropolitan Area</v>
      </c>
      <c r="I3298" s="9" t="s">
        <v>300</v>
      </c>
      <c r="J3298" s="9" t="str">
        <f>IF(I3298="","",VLOOKUP(I3298,Metadata!$P$2:$Q$43,2,FALSE))</f>
        <v>Europe</v>
      </c>
      <c r="K3298" s="9" t="str">
        <f t="shared" si="0"/>
        <v>International</v>
      </c>
      <c r="L3298" s="9" t="s">
        <v>137</v>
      </c>
      <c r="M3298" s="9" t="str">
        <f>IF(L3298="","",VLOOKUP(L3298,Metadata!$J$2:$K$22,2,FALSE))</f>
        <v/>
      </c>
      <c r="N3298" s="9" t="s">
        <v>214</v>
      </c>
      <c r="O3298" s="9" t="s">
        <v>239</v>
      </c>
      <c r="P3298" s="9" t="s">
        <v>142</v>
      </c>
      <c r="Q3298" s="10" t="str">
        <f t="shared" si="1"/>
        <v>Full Office Job</v>
      </c>
      <c r="R3298" s="10">
        <v>6</v>
      </c>
      <c r="S3298" s="9" t="s">
        <v>313</v>
      </c>
      <c r="T3298" s="9" t="s">
        <v>137</v>
      </c>
      <c r="U3298" s="9" t="str">
        <f>IF(S3298&lt;&gt;"",S3298,IF(T3298&lt;&gt;"",VLOOKUP(T3298,Metadata!$S$2:$T$228,2,FALSE),""))</f>
        <v>Maintenance &amp; Support</v>
      </c>
      <c r="V3298" s="9" t="s">
        <v>162</v>
      </c>
      <c r="W3298" s="9" t="s">
        <v>137</v>
      </c>
      <c r="X3298" s="9" t="s">
        <v>145</v>
      </c>
      <c r="Y3298" s="9" t="s">
        <v>137</v>
      </c>
      <c r="Z3298" s="9" t="s">
        <v>146</v>
      </c>
      <c r="AA3298" s="9" t="s">
        <v>137</v>
      </c>
      <c r="AB3298" s="9" t="s">
        <v>253</v>
      </c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 t="s">
        <v>150</v>
      </c>
      <c r="BZ3298" s="9" t="s">
        <v>137</v>
      </c>
      <c r="CA3298" s="10"/>
      <c r="CB3298" s="10" t="str">
        <f t="shared" si="5"/>
        <v/>
      </c>
      <c r="CC3298" s="10"/>
      <c r="CD3298" s="9" t="str">
        <f t="shared" si="2"/>
        <v/>
      </c>
      <c r="CE3298" s="9" t="s">
        <v>151</v>
      </c>
      <c r="CF3298" s="9" t="s">
        <v>188</v>
      </c>
      <c r="CG3298" s="9">
        <f>IF(CF3298="","",VLOOKUP(CF3298,Metadata!$D$2:$H$20,2,FALSE))</f>
        <v>17500</v>
      </c>
      <c r="CH3298" s="9">
        <f>IF(CF3298="","",VLOOKUP(CF3298,Metadata!$D$2:$H$20,4,FALSE))</f>
        <v>15000</v>
      </c>
      <c r="CI3298" s="9">
        <f>IF(CF3298="","",VLOOKUP(CF3298,Metadata!$D$2:$H$20,5,FALSE))</f>
        <v>20000</v>
      </c>
      <c r="CJ3298" s="9">
        <f t="shared" si="3"/>
        <v>17500</v>
      </c>
      <c r="CK3298" s="9" t="s">
        <v>153</v>
      </c>
      <c r="CL3298" s="10">
        <v>1</v>
      </c>
      <c r="CM3298" s="10">
        <v>5</v>
      </c>
      <c r="CN3298" s="10">
        <v>7</v>
      </c>
      <c r="CO3298" s="10">
        <v>6</v>
      </c>
      <c r="CP3298" s="10">
        <v>7</v>
      </c>
      <c r="CQ3298" s="10">
        <v>6</v>
      </c>
      <c r="CR3298" s="10">
        <v>7</v>
      </c>
      <c r="CS3298" s="10">
        <v>6</v>
      </c>
      <c r="CT3298" s="10">
        <v>6</v>
      </c>
      <c r="CU3298" s="10">
        <v>7</v>
      </c>
      <c r="CV3298" s="10">
        <v>7</v>
      </c>
      <c r="CW3298" s="10">
        <v>5</v>
      </c>
      <c r="CX3298" s="10">
        <v>6</v>
      </c>
      <c r="CY3298" s="10">
        <v>6</v>
      </c>
      <c r="CZ3298" s="10">
        <v>6</v>
      </c>
      <c r="DA3298" s="10">
        <v>5</v>
      </c>
      <c r="DB3298" s="10">
        <v>6</v>
      </c>
      <c r="DC3298" s="10">
        <v>6</v>
      </c>
      <c r="DD3298" s="10">
        <v>4</v>
      </c>
      <c r="DE3298" s="10">
        <v>4</v>
      </c>
      <c r="DF3298" s="10">
        <v>5</v>
      </c>
      <c r="DG3298" s="10">
        <v>5</v>
      </c>
      <c r="DH3298" s="10">
        <v>5</v>
      </c>
      <c r="DI3298" s="10">
        <v>7</v>
      </c>
      <c r="DJ3298" s="10">
        <v>1</v>
      </c>
      <c r="DK3298" s="10">
        <v>7</v>
      </c>
      <c r="DL3298" s="10">
        <v>7</v>
      </c>
      <c r="DM3298" s="9" t="s">
        <v>154</v>
      </c>
      <c r="DN3298" s="10">
        <v>1982</v>
      </c>
      <c r="DO3298" s="9">
        <f t="shared" si="10"/>
        <v>39</v>
      </c>
      <c r="DP3298" s="9" t="s">
        <v>287</v>
      </c>
      <c r="DQ3298" s="9" t="s">
        <v>202</v>
      </c>
      <c r="DR3298" s="9" t="s">
        <v>170</v>
      </c>
      <c r="DS3298" s="9" t="s">
        <v>137</v>
      </c>
      <c r="DT3298" s="9" t="s">
        <v>930</v>
      </c>
      <c r="DU3298" s="9" t="s">
        <v>203</v>
      </c>
      <c r="DV3298" s="9" t="str">
        <f>VLOOKUP(DU3298,Metadata!$B$2:$C$7,2,FALSE)</f>
        <v>6+ years</v>
      </c>
    </row>
    <row r="3299" spans="1:126">
      <c r="A3299" s="13">
        <v>3298</v>
      </c>
      <c r="B3299" s="9" t="s">
        <v>135</v>
      </c>
      <c r="C3299" s="9" t="str">
        <f>VLOOKUP(B3299,Metadata!$M$2:$N$6,2,FALSE)</f>
        <v>Permanent Employee</v>
      </c>
      <c r="D3299" s="9" t="s">
        <v>159</v>
      </c>
      <c r="E3299" s="9" t="s">
        <v>137</v>
      </c>
      <c r="F3299" s="9" t="s">
        <v>138</v>
      </c>
      <c r="G3299" s="9" t="s">
        <v>283</v>
      </c>
      <c r="H3299" s="9" t="str">
        <f>IF(G3299="","",VLOOKUP(G3299,Metadata!$J$2:$K$22,2,FALSE))</f>
        <v>Lisbon Metropolitan Area</v>
      </c>
      <c r="I3299" s="9" t="s">
        <v>138</v>
      </c>
      <c r="J3299" s="9" t="str">
        <f>IF(I3299="","",VLOOKUP(I3299,Metadata!$P$2:$Q$43,2,FALSE))</f>
        <v>Europe</v>
      </c>
      <c r="K3299" s="9" t="str">
        <f t="shared" si="0"/>
        <v>Portugal</v>
      </c>
      <c r="L3299" s="9" t="s">
        <v>140</v>
      </c>
      <c r="M3299" s="9" t="str">
        <f>IF(L3299="","",VLOOKUP(L3299,Metadata!$J$2:$K$22,2,FALSE))</f>
        <v>Lisbon Metropolitan Area</v>
      </c>
      <c r="N3299" s="9" t="s">
        <v>141</v>
      </c>
      <c r="O3299" s="9" t="s">
        <v>137</v>
      </c>
      <c r="P3299" s="9" t="s">
        <v>142</v>
      </c>
      <c r="Q3299" s="10" t="str">
        <f t="shared" si="1"/>
        <v>Full Office Job</v>
      </c>
      <c r="R3299" s="10">
        <v>5</v>
      </c>
      <c r="S3299" s="9" t="s">
        <v>137</v>
      </c>
      <c r="T3299" s="9" t="s">
        <v>942</v>
      </c>
      <c r="U3299" s="9" t="str">
        <f>IF(S3299&lt;&gt;"",S3299,IF(T3299&lt;&gt;"",VLOOKUP(T3299,Metadata!$S$2:$T$228,2,FALSE),""))</f>
        <v>Quality Assurance/Testing</v>
      </c>
      <c r="V3299" s="9" t="s">
        <v>144</v>
      </c>
      <c r="W3299" s="9" t="s">
        <v>137</v>
      </c>
      <c r="X3299" s="9" t="s">
        <v>269</v>
      </c>
      <c r="Y3299" s="9" t="s">
        <v>137</v>
      </c>
      <c r="Z3299" s="9" t="s">
        <v>218</v>
      </c>
      <c r="AA3299" s="9" t="s">
        <v>137</v>
      </c>
      <c r="AB3299" s="9" t="s">
        <v>137</v>
      </c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 t="s">
        <v>150</v>
      </c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 t="s">
        <v>150</v>
      </c>
      <c r="BZ3299" s="9" t="s">
        <v>137</v>
      </c>
      <c r="CA3299" s="10"/>
      <c r="CB3299" s="10" t="str">
        <f t="shared" si="5"/>
        <v/>
      </c>
      <c r="CC3299" s="10"/>
      <c r="CD3299" s="9" t="str">
        <f t="shared" si="2"/>
        <v/>
      </c>
      <c r="CE3299" s="9" t="s">
        <v>151</v>
      </c>
      <c r="CF3299" s="9" t="s">
        <v>220</v>
      </c>
      <c r="CG3299" s="9">
        <f>IF(CF3299="","",VLOOKUP(CF3299,Metadata!$D$2:$H$20,2,FALSE))</f>
        <v>27500</v>
      </c>
      <c r="CH3299" s="9">
        <f>IF(CF3299="","",VLOOKUP(CF3299,Metadata!$D$2:$H$20,4,FALSE))</f>
        <v>25000</v>
      </c>
      <c r="CI3299" s="9">
        <f>IF(CF3299="","",VLOOKUP(CF3299,Metadata!$D$2:$H$20,5,FALSE))</f>
        <v>30000</v>
      </c>
      <c r="CJ3299" s="9">
        <f t="shared" si="3"/>
        <v>27500</v>
      </c>
      <c r="CK3299" s="9" t="s">
        <v>153</v>
      </c>
      <c r="CL3299" s="10">
        <v>5</v>
      </c>
      <c r="CM3299" s="10">
        <v>4</v>
      </c>
      <c r="CN3299" s="10">
        <v>7</v>
      </c>
      <c r="CO3299" s="10">
        <v>5</v>
      </c>
      <c r="CP3299" s="10">
        <v>5</v>
      </c>
      <c r="CQ3299" s="10">
        <v>5</v>
      </c>
      <c r="CR3299" s="10">
        <v>5</v>
      </c>
      <c r="CS3299" s="10">
        <v>7</v>
      </c>
      <c r="CT3299" s="10">
        <v>4</v>
      </c>
      <c r="CU3299" s="10">
        <v>4</v>
      </c>
      <c r="CV3299" s="10">
        <v>5</v>
      </c>
      <c r="CW3299" s="10">
        <v>5</v>
      </c>
      <c r="CX3299" s="10">
        <v>5</v>
      </c>
      <c r="CY3299" s="10">
        <v>4</v>
      </c>
      <c r="CZ3299" s="10">
        <v>5</v>
      </c>
      <c r="DA3299" s="10">
        <v>5</v>
      </c>
      <c r="DB3299" s="10">
        <v>5</v>
      </c>
      <c r="DC3299" s="10">
        <v>6</v>
      </c>
      <c r="DD3299" s="10">
        <v>2</v>
      </c>
      <c r="DE3299" s="10">
        <v>5</v>
      </c>
      <c r="DF3299" s="10">
        <v>6</v>
      </c>
      <c r="DG3299" s="10">
        <v>6</v>
      </c>
      <c r="DH3299" s="10">
        <v>4</v>
      </c>
      <c r="DI3299" s="10">
        <v>7</v>
      </c>
      <c r="DJ3299" s="10">
        <v>4</v>
      </c>
      <c r="DK3299" s="10">
        <v>5</v>
      </c>
      <c r="DL3299" s="10">
        <v>6</v>
      </c>
      <c r="DM3299" s="9" t="s">
        <v>154</v>
      </c>
      <c r="DN3299" s="10">
        <v>1980</v>
      </c>
      <c r="DO3299" s="9">
        <f t="shared" si="10"/>
        <v>41</v>
      </c>
      <c r="DP3299" s="9" t="s">
        <v>155</v>
      </c>
      <c r="DQ3299" s="9" t="s">
        <v>210</v>
      </c>
      <c r="DR3299" s="9" t="s">
        <v>157</v>
      </c>
      <c r="DS3299" s="9" t="s">
        <v>137</v>
      </c>
      <c r="DT3299" s="9" t="s">
        <v>930</v>
      </c>
      <c r="DU3299" s="9" t="s">
        <v>158</v>
      </c>
      <c r="DV3299" s="9" t="str">
        <f>VLOOKUP(DU3299,Metadata!$B$2:$C$7,2,FALSE)</f>
        <v>6+ years</v>
      </c>
    </row>
    <row r="3300" spans="1:126">
      <c r="A3300" s="13">
        <v>3299</v>
      </c>
      <c r="B3300" s="9" t="s">
        <v>135</v>
      </c>
      <c r="C3300" s="9" t="str">
        <f>VLOOKUP(B3300,Metadata!$M$2:$N$6,2,FALSE)</f>
        <v>Permanent Employee</v>
      </c>
      <c r="D3300" s="9" t="s">
        <v>136</v>
      </c>
      <c r="E3300" s="9" t="s">
        <v>137</v>
      </c>
      <c r="F3300" s="9" t="s">
        <v>138</v>
      </c>
      <c r="G3300" s="9" t="s">
        <v>140</v>
      </c>
      <c r="H3300" s="9" t="str">
        <f>IF(G3300="","",VLOOKUP(G3300,Metadata!$J$2:$K$22,2,FALSE))</f>
        <v>Lisbon Metropolitan Area</v>
      </c>
      <c r="I3300" s="9" t="s">
        <v>138</v>
      </c>
      <c r="J3300" s="9" t="str">
        <f>IF(I3300="","",VLOOKUP(I3300,Metadata!$P$2:$Q$43,2,FALSE))</f>
        <v>Europe</v>
      </c>
      <c r="K3300" s="9" t="str">
        <f t="shared" si="0"/>
        <v>Portugal</v>
      </c>
      <c r="L3300" s="9" t="s">
        <v>140</v>
      </c>
      <c r="M3300" s="9" t="str">
        <f>IF(L3300="","",VLOOKUP(L3300,Metadata!$J$2:$K$22,2,FALSE))</f>
        <v>Lisbon Metropolitan Area</v>
      </c>
      <c r="N3300" s="9" t="s">
        <v>205</v>
      </c>
      <c r="O3300" s="9" t="s">
        <v>137</v>
      </c>
      <c r="P3300" s="9" t="s">
        <v>137</v>
      </c>
      <c r="Q3300" s="10" t="str">
        <f t="shared" si="1"/>
        <v>Full Office Job</v>
      </c>
      <c r="R3300" s="10">
        <v>5</v>
      </c>
      <c r="S3300" s="9" t="s">
        <v>161</v>
      </c>
      <c r="T3300" s="9" t="s">
        <v>137</v>
      </c>
      <c r="U3300" s="9" t="str">
        <f>IF(S3300&lt;&gt;"",S3300,IF(T3300&lt;&gt;"",VLOOKUP(T3300,Metadata!$S$2:$T$228,2,FALSE),""))</f>
        <v>Full-Stack Developer</v>
      </c>
      <c r="V3300" s="9" t="s">
        <v>174</v>
      </c>
      <c r="W3300" s="9" t="s">
        <v>137</v>
      </c>
      <c r="X3300" s="9" t="s">
        <v>208</v>
      </c>
      <c r="Y3300" s="9" t="s">
        <v>137</v>
      </c>
      <c r="Z3300" s="9" t="s">
        <v>146</v>
      </c>
      <c r="AA3300" s="9" t="s">
        <v>165</v>
      </c>
      <c r="AB3300" s="9" t="s">
        <v>137</v>
      </c>
      <c r="AC3300" s="9"/>
      <c r="AD3300" s="9"/>
      <c r="AE3300" s="9" t="s">
        <v>194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 t="s">
        <v>167</v>
      </c>
      <c r="BK3300" s="9" t="s">
        <v>198</v>
      </c>
      <c r="BL3300" s="9"/>
      <c r="BM3300" s="9"/>
      <c r="BN3300" s="9" t="s">
        <v>186</v>
      </c>
      <c r="BO3300" s="9"/>
      <c r="BP3300" s="9"/>
      <c r="BQ3300" s="9"/>
      <c r="BR3300" s="9" t="s">
        <v>247</v>
      </c>
      <c r="BS3300" s="9"/>
      <c r="BT3300" s="9"/>
      <c r="BU3300" s="9"/>
      <c r="BV3300" s="9"/>
      <c r="BW3300" s="9"/>
      <c r="BX3300" s="9"/>
      <c r="BY3300" s="9"/>
      <c r="BZ3300" s="9"/>
      <c r="CA3300" s="10"/>
      <c r="CB3300" s="10" t="str">
        <f t="shared" si="5"/>
        <v/>
      </c>
      <c r="CC3300" s="10"/>
      <c r="CD3300" s="9" t="str">
        <f t="shared" si="2"/>
        <v/>
      </c>
      <c r="CE3300" s="9" t="s">
        <v>168</v>
      </c>
      <c r="CF3300" s="9" t="s">
        <v>245</v>
      </c>
      <c r="CG3300" s="9">
        <f>IF(CF3300="","",VLOOKUP(CF3300,Metadata!$D$2:$H$20,2,FALSE))</f>
        <v>42500</v>
      </c>
      <c r="CH3300" s="9">
        <f>IF(CF3300="","",VLOOKUP(CF3300,Metadata!$D$2:$H$20,4,FALSE))</f>
        <v>40000</v>
      </c>
      <c r="CI3300" s="9">
        <f>IF(CF3300="","",VLOOKUP(CF3300,Metadata!$D$2:$H$20,5,FALSE))</f>
        <v>45000</v>
      </c>
      <c r="CJ3300" s="9">
        <f t="shared" si="3"/>
        <v>42500</v>
      </c>
      <c r="CK3300" s="9" t="s">
        <v>221</v>
      </c>
      <c r="CL3300" s="10">
        <v>4</v>
      </c>
      <c r="CM3300" s="10">
        <v>3</v>
      </c>
      <c r="CN3300" s="10">
        <v>5</v>
      </c>
      <c r="CO3300" s="10">
        <v>3</v>
      </c>
      <c r="CP3300" s="10">
        <v>4</v>
      </c>
      <c r="CQ3300" s="10">
        <v>7</v>
      </c>
      <c r="CR3300" s="10">
        <v>5</v>
      </c>
      <c r="CS3300" s="10">
        <v>6</v>
      </c>
      <c r="CT3300" s="10">
        <v>6</v>
      </c>
      <c r="CU3300" s="10">
        <v>7</v>
      </c>
      <c r="CV3300" s="10">
        <v>6</v>
      </c>
      <c r="CW3300" s="10">
        <v>6</v>
      </c>
      <c r="CX3300" s="10">
        <v>7</v>
      </c>
      <c r="CY3300" s="10">
        <v>6</v>
      </c>
      <c r="CZ3300" s="10">
        <v>4</v>
      </c>
      <c r="DA3300" s="10">
        <v>1</v>
      </c>
      <c r="DB3300" s="10">
        <v>1</v>
      </c>
      <c r="DC3300" s="10">
        <v>6</v>
      </c>
      <c r="DD3300" s="10">
        <v>1</v>
      </c>
      <c r="DE3300" s="10">
        <v>7</v>
      </c>
      <c r="DF3300" s="10">
        <v>6</v>
      </c>
      <c r="DG3300" s="10">
        <v>4</v>
      </c>
      <c r="DH3300" s="10">
        <v>4</v>
      </c>
      <c r="DI3300" s="10">
        <v>5</v>
      </c>
      <c r="DJ3300" s="10">
        <v>4</v>
      </c>
      <c r="DK3300" s="10">
        <v>3</v>
      </c>
      <c r="DL3300" s="10">
        <v>5</v>
      </c>
      <c r="DM3300" s="9" t="s">
        <v>154</v>
      </c>
      <c r="DN3300" s="10">
        <v>1989</v>
      </c>
      <c r="DO3300" s="9">
        <f t="shared" si="10"/>
        <v>32</v>
      </c>
      <c r="DP3300" s="9" t="s">
        <v>155</v>
      </c>
      <c r="DQ3300" s="9" t="s">
        <v>202</v>
      </c>
      <c r="DR3300" s="9" t="s">
        <v>157</v>
      </c>
      <c r="DS3300" s="9" t="s">
        <v>137</v>
      </c>
      <c r="DT3300" s="9" t="s">
        <v>930</v>
      </c>
      <c r="DU3300" s="9" t="s">
        <v>203</v>
      </c>
      <c r="DV3300" s="9" t="str">
        <f>VLOOKUP(DU3300,Metadata!$B$2:$C$7,2,FALSE)</f>
        <v>6+ years</v>
      </c>
    </row>
    <row r="3301" spans="1:126">
      <c r="A3301" s="13">
        <v>3300</v>
      </c>
      <c r="B3301" s="9" t="s">
        <v>135</v>
      </c>
      <c r="C3301" s="9" t="str">
        <f>VLOOKUP(B3301,Metadata!$M$2:$N$6,2,FALSE)</f>
        <v>Permanent Employee</v>
      </c>
      <c r="D3301" s="9" t="s">
        <v>159</v>
      </c>
      <c r="E3301" s="9" t="s">
        <v>137</v>
      </c>
      <c r="F3301" s="9" t="s">
        <v>138</v>
      </c>
      <c r="G3301" s="9" t="s">
        <v>140</v>
      </c>
      <c r="H3301" s="9" t="str">
        <f>IF(G3301="","",VLOOKUP(G3301,Metadata!$J$2:$K$22,2,FALSE))</f>
        <v>Lisbon Metropolitan Area</v>
      </c>
      <c r="I3301" s="9" t="s">
        <v>524</v>
      </c>
      <c r="J3301" s="9" t="str">
        <f>IF(I3301="","",VLOOKUP(I3301,Metadata!$P$2:$Q$43,2,FALSE))</f>
        <v>Europe</v>
      </c>
      <c r="K3301" s="9" t="str">
        <f t="shared" si="0"/>
        <v>International</v>
      </c>
      <c r="L3301" s="9" t="s">
        <v>137</v>
      </c>
      <c r="M3301" s="9" t="str">
        <f>IF(L3301="","",VLOOKUP(L3301,Metadata!$J$2:$K$22,2,FALSE))</f>
        <v/>
      </c>
      <c r="N3301" s="9" t="s">
        <v>141</v>
      </c>
      <c r="O3301" s="9" t="s">
        <v>137</v>
      </c>
      <c r="P3301" s="9" t="s">
        <v>142</v>
      </c>
      <c r="Q3301" s="10" t="str">
        <f t="shared" si="1"/>
        <v>Full Office Job</v>
      </c>
      <c r="R3301" s="10">
        <v>4</v>
      </c>
      <c r="S3301" s="9" t="s">
        <v>192</v>
      </c>
      <c r="T3301" s="9" t="s">
        <v>137</v>
      </c>
      <c r="U3301" s="9" t="str">
        <f>IF(S3301&lt;&gt;"",S3301,IF(T3301&lt;&gt;"",VLOOKUP(T3301,Metadata!$S$2:$T$228,2,FALSE),""))</f>
        <v>Back-End Developer</v>
      </c>
      <c r="V3301" s="9" t="s">
        <v>162</v>
      </c>
      <c r="W3301" s="9" t="s">
        <v>137</v>
      </c>
      <c r="X3301" s="9" t="s">
        <v>145</v>
      </c>
      <c r="Y3301" s="9" t="s">
        <v>137</v>
      </c>
      <c r="Z3301" s="9" t="s">
        <v>146</v>
      </c>
      <c r="AA3301" s="9" t="s">
        <v>165</v>
      </c>
      <c r="AB3301" s="9" t="s">
        <v>137</v>
      </c>
      <c r="AC3301" s="9" t="s">
        <v>147</v>
      </c>
      <c r="AD3301" s="9"/>
      <c r="AE3301" s="9"/>
      <c r="AF3301" s="9"/>
      <c r="AG3301" s="9" t="s">
        <v>166</v>
      </c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 t="s">
        <v>270</v>
      </c>
      <c r="AW3301" s="9"/>
      <c r="AX3301" s="9"/>
      <c r="AY3301" s="9"/>
      <c r="AZ3301" s="9"/>
      <c r="BA3301" s="9" t="s">
        <v>178</v>
      </c>
      <c r="BB3301" s="9"/>
      <c r="BC3301" s="9"/>
      <c r="BD3301" s="9"/>
      <c r="BE3301" s="9"/>
      <c r="BF3301" s="9"/>
      <c r="BG3301" s="9"/>
      <c r="BH3301" s="9"/>
      <c r="BI3301" s="9"/>
      <c r="BJ3301" s="9" t="s">
        <v>167</v>
      </c>
      <c r="BK3301" s="9"/>
      <c r="BL3301" s="9"/>
      <c r="BM3301" s="9"/>
      <c r="BN3301" s="9"/>
      <c r="BO3301" s="9"/>
      <c r="BP3301" s="9" t="s">
        <v>179</v>
      </c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10"/>
      <c r="CB3301" s="10" t="str">
        <f t="shared" si="5"/>
        <v/>
      </c>
      <c r="CC3301" s="10"/>
      <c r="CD3301" s="9" t="str">
        <f t="shared" si="2"/>
        <v/>
      </c>
      <c r="CE3301" s="9" t="s">
        <v>151</v>
      </c>
      <c r="CF3301" s="9" t="s">
        <v>245</v>
      </c>
      <c r="CG3301" s="9">
        <f>IF(CF3301="","",VLOOKUP(CF3301,Metadata!$D$2:$H$20,2,FALSE))</f>
        <v>42500</v>
      </c>
      <c r="CH3301" s="9">
        <f>IF(CF3301="","",VLOOKUP(CF3301,Metadata!$D$2:$H$20,4,FALSE))</f>
        <v>40000</v>
      </c>
      <c r="CI3301" s="9">
        <f>IF(CF3301="","",VLOOKUP(CF3301,Metadata!$D$2:$H$20,5,FALSE))</f>
        <v>45000</v>
      </c>
      <c r="CJ3301" s="9">
        <f t="shared" si="3"/>
        <v>42500</v>
      </c>
      <c r="CK3301" s="9" t="s">
        <v>221</v>
      </c>
      <c r="CL3301" s="10">
        <v>4</v>
      </c>
      <c r="CM3301" s="10">
        <v>4</v>
      </c>
      <c r="CN3301" s="10">
        <v>4</v>
      </c>
      <c r="CO3301" s="10">
        <v>6</v>
      </c>
      <c r="CP3301" s="10">
        <v>7</v>
      </c>
      <c r="CQ3301" s="10">
        <v>7</v>
      </c>
      <c r="CR3301" s="10">
        <v>4</v>
      </c>
      <c r="CS3301" s="10">
        <v>5</v>
      </c>
      <c r="CT3301" s="10">
        <v>7</v>
      </c>
      <c r="CU3301" s="10">
        <v>5</v>
      </c>
      <c r="CV3301" s="10">
        <v>4</v>
      </c>
      <c r="CW3301" s="10">
        <v>4</v>
      </c>
      <c r="CX3301" s="10">
        <v>5</v>
      </c>
      <c r="CY3301" s="10">
        <v>6</v>
      </c>
      <c r="CZ3301" s="10">
        <v>7</v>
      </c>
      <c r="DA3301" s="10">
        <v>5</v>
      </c>
      <c r="DB3301" s="10">
        <v>4</v>
      </c>
      <c r="DC3301" s="10">
        <v>7</v>
      </c>
      <c r="DD3301" s="10">
        <v>4</v>
      </c>
      <c r="DE3301" s="10">
        <v>7</v>
      </c>
      <c r="DF3301" s="10">
        <v>5</v>
      </c>
      <c r="DG3301" s="10">
        <v>5</v>
      </c>
      <c r="DH3301" s="10">
        <v>2</v>
      </c>
      <c r="DI3301" s="10">
        <v>7</v>
      </c>
      <c r="DJ3301" s="10">
        <v>4</v>
      </c>
      <c r="DK3301" s="10">
        <v>4</v>
      </c>
      <c r="DL3301" s="10">
        <v>5</v>
      </c>
      <c r="DM3301" s="9" t="s">
        <v>154</v>
      </c>
      <c r="DN3301" s="10">
        <v>1987</v>
      </c>
      <c r="DO3301" s="9">
        <f t="shared" si="10"/>
        <v>34</v>
      </c>
      <c r="DP3301" s="9" t="s">
        <v>155</v>
      </c>
      <c r="DQ3301" s="9" t="s">
        <v>156</v>
      </c>
      <c r="DR3301" s="9" t="s">
        <v>157</v>
      </c>
      <c r="DS3301" s="9" t="s">
        <v>137</v>
      </c>
      <c r="DT3301" s="9" t="s">
        <v>930</v>
      </c>
      <c r="DU3301" s="9" t="s">
        <v>158</v>
      </c>
      <c r="DV3301" s="9" t="str">
        <f>VLOOKUP(DU3301,Metadata!$B$2:$C$7,2,FALSE)</f>
        <v>6+ years</v>
      </c>
    </row>
    <row r="3302" spans="1:126">
      <c r="A3302" s="13">
        <v>3301</v>
      </c>
      <c r="B3302" s="9" t="s">
        <v>171</v>
      </c>
      <c r="C3302" s="9" t="str">
        <f>VLOOKUP(B3302,Metadata!$M$2:$N$6,2,FALSE)</f>
        <v>Contractor</v>
      </c>
      <c r="D3302" s="9" t="s">
        <v>137</v>
      </c>
      <c r="E3302" s="9" t="s">
        <v>159</v>
      </c>
      <c r="F3302" s="9" t="s">
        <v>138</v>
      </c>
      <c r="G3302" s="9" t="s">
        <v>363</v>
      </c>
      <c r="H3302" s="9" t="str">
        <f>IF(G3302="","",VLOOKUP(G3302,Metadata!$J$2:$K$22,2,FALSE))</f>
        <v>South</v>
      </c>
      <c r="I3302" s="9" t="s">
        <v>436</v>
      </c>
      <c r="J3302" s="9" t="str">
        <f>IF(I3302="","",VLOOKUP(I3302,Metadata!$P$2:$Q$43,2,FALSE))</f>
        <v>North America</v>
      </c>
      <c r="K3302" s="9" t="str">
        <f t="shared" si="0"/>
        <v>International</v>
      </c>
      <c r="L3302" s="9" t="s">
        <v>137</v>
      </c>
      <c r="M3302" s="9" t="str">
        <f>IF(L3302="","",VLOOKUP(L3302,Metadata!$J$2:$K$22,2,FALSE))</f>
        <v/>
      </c>
      <c r="N3302" s="9" t="s">
        <v>141</v>
      </c>
      <c r="O3302" s="9" t="s">
        <v>137</v>
      </c>
      <c r="P3302" s="9" t="s">
        <v>142</v>
      </c>
      <c r="Q3302" s="10" t="str">
        <f t="shared" si="1"/>
        <v>Full Office Job</v>
      </c>
      <c r="R3302" s="10">
        <v>5</v>
      </c>
      <c r="S3302" s="9" t="s">
        <v>338</v>
      </c>
      <c r="T3302" s="9" t="s">
        <v>137</v>
      </c>
      <c r="U3302" s="9" t="str">
        <f>IF(S3302&lt;&gt;"",S3302,IF(T3302&lt;&gt;"",VLOOKUP(T3302,Metadata!$S$2:$T$228,2,FALSE),""))</f>
        <v>Solutions Architect</v>
      </c>
      <c r="V3302" s="9" t="s">
        <v>276</v>
      </c>
      <c r="W3302" s="9" t="s">
        <v>137</v>
      </c>
      <c r="X3302" s="9" t="s">
        <v>175</v>
      </c>
      <c r="Y3302" s="9" t="s">
        <v>137</v>
      </c>
      <c r="Z3302" s="9" t="s">
        <v>262</v>
      </c>
      <c r="AA3302" s="9" t="s">
        <v>165</v>
      </c>
      <c r="AB3302" s="9" t="s">
        <v>137</v>
      </c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 t="s">
        <v>150</v>
      </c>
      <c r="BZ3302" s="9" t="s">
        <v>137</v>
      </c>
      <c r="CA3302" s="10">
        <v>20</v>
      </c>
      <c r="CB3302" s="10" t="str">
        <f t="shared" si="5"/>
        <v>13 to 24 monthts</v>
      </c>
      <c r="CC3302" s="10">
        <v>50</v>
      </c>
      <c r="CD3302" s="9">
        <f t="shared" si="2"/>
        <v>80000</v>
      </c>
      <c r="CE3302" s="9" t="s">
        <v>137</v>
      </c>
      <c r="CF3302" s="9" t="s">
        <v>137</v>
      </c>
      <c r="CG3302" s="9" t="str">
        <f>IF(CF3302="","",VLOOKUP(CF3302,Metadata!$D$2:$H$20,2,FALSE))</f>
        <v/>
      </c>
      <c r="CH3302" s="9" t="str">
        <f>IF(CF3302="","",VLOOKUP(CF3302,Metadata!$D$2:$H$20,4,FALSE))</f>
        <v/>
      </c>
      <c r="CI3302" s="9" t="str">
        <f>IF(CF3302="","",VLOOKUP(CF3302,Metadata!$D$2:$H$20,5,FALSE))</f>
        <v/>
      </c>
      <c r="CJ3302" s="9">
        <f t="shared" si="3"/>
        <v>80000</v>
      </c>
      <c r="CK3302" s="9" t="s">
        <v>180</v>
      </c>
      <c r="CL3302" s="10">
        <v>5</v>
      </c>
      <c r="CM3302" s="10">
        <v>4</v>
      </c>
      <c r="CN3302" s="10">
        <v>6</v>
      </c>
      <c r="CO3302" s="10">
        <v>7</v>
      </c>
      <c r="CP3302" s="10">
        <v>5</v>
      </c>
      <c r="CQ3302" s="10">
        <v>4</v>
      </c>
      <c r="CR3302" s="10">
        <v>5</v>
      </c>
      <c r="CS3302" s="10">
        <v>6</v>
      </c>
      <c r="CT3302" s="10">
        <v>4</v>
      </c>
      <c r="CU3302" s="10">
        <v>3</v>
      </c>
      <c r="CV3302" s="10">
        <v>3</v>
      </c>
      <c r="CW3302" s="10">
        <v>3</v>
      </c>
      <c r="CX3302" s="10">
        <v>6</v>
      </c>
      <c r="CY3302" s="10">
        <v>4</v>
      </c>
      <c r="CZ3302" s="10">
        <v>5</v>
      </c>
      <c r="DA3302" s="10">
        <v>5</v>
      </c>
      <c r="DB3302" s="10">
        <v>5</v>
      </c>
      <c r="DC3302" s="10">
        <v>5</v>
      </c>
      <c r="DD3302" s="10">
        <v>5</v>
      </c>
      <c r="DE3302" s="10">
        <v>5</v>
      </c>
      <c r="DF3302" s="10">
        <v>5</v>
      </c>
      <c r="DG3302" s="10">
        <v>7</v>
      </c>
      <c r="DH3302" s="10">
        <v>5</v>
      </c>
      <c r="DI3302" s="10">
        <v>5</v>
      </c>
      <c r="DJ3302" s="10">
        <v>6</v>
      </c>
      <c r="DK3302" s="10">
        <v>5</v>
      </c>
      <c r="DL3302" s="10">
        <v>5</v>
      </c>
      <c r="DM3302" s="9" t="s">
        <v>154</v>
      </c>
      <c r="DN3302" s="10">
        <v>1983</v>
      </c>
      <c r="DO3302" s="9">
        <f t="shared" si="10"/>
        <v>38</v>
      </c>
      <c r="DP3302" s="9" t="s">
        <v>155</v>
      </c>
      <c r="DQ3302" s="9" t="s">
        <v>156</v>
      </c>
      <c r="DR3302" s="9" t="s">
        <v>157</v>
      </c>
      <c r="DS3302" s="9" t="s">
        <v>137</v>
      </c>
      <c r="DT3302" s="9" t="s">
        <v>930</v>
      </c>
      <c r="DU3302" s="9" t="s">
        <v>158</v>
      </c>
      <c r="DV3302" s="9" t="str">
        <f>VLOOKUP(DU3302,Metadata!$B$2:$C$7,2,FALSE)</f>
        <v>6+ years</v>
      </c>
    </row>
    <row r="3303" spans="1:126">
      <c r="A3303" s="13">
        <v>3302</v>
      </c>
      <c r="B3303" s="9" t="s">
        <v>171</v>
      </c>
      <c r="C3303" s="9" t="str">
        <f>VLOOKUP(B3303,Metadata!$M$2:$N$6,2,FALSE)</f>
        <v>Contractor</v>
      </c>
      <c r="D3303" s="9" t="s">
        <v>137</v>
      </c>
      <c r="E3303" s="9" t="s">
        <v>136</v>
      </c>
      <c r="F3303" s="9" t="s">
        <v>138</v>
      </c>
      <c r="G3303" s="9" t="s">
        <v>312</v>
      </c>
      <c r="H3303" s="9" t="str">
        <f>IF(G3303="","",VLOOKUP(G3303,Metadata!$J$2:$K$22,2,FALSE))</f>
        <v>South</v>
      </c>
      <c r="I3303" s="9" t="s">
        <v>300</v>
      </c>
      <c r="J3303" s="9" t="str">
        <f>IF(I3303="","",VLOOKUP(I3303,Metadata!$P$2:$Q$43,2,FALSE))</f>
        <v>Europe</v>
      </c>
      <c r="K3303" s="9" t="str">
        <f t="shared" si="0"/>
        <v>International</v>
      </c>
      <c r="L3303" s="9" t="s">
        <v>137</v>
      </c>
      <c r="M3303" s="9" t="str">
        <f>IF(L3303="","",VLOOKUP(L3303,Metadata!$J$2:$K$22,2,FALSE))</f>
        <v/>
      </c>
      <c r="N3303" s="9" t="s">
        <v>141</v>
      </c>
      <c r="O3303" s="9" t="s">
        <v>137</v>
      </c>
      <c r="P3303" s="9" t="s">
        <v>191</v>
      </c>
      <c r="Q3303" s="10" t="str">
        <f t="shared" si="1"/>
        <v>Remote Job (full or flexible)</v>
      </c>
      <c r="R3303" s="10">
        <v>7</v>
      </c>
      <c r="S3303" s="9" t="s">
        <v>161</v>
      </c>
      <c r="T3303" s="9" t="s">
        <v>137</v>
      </c>
      <c r="U3303" s="9" t="str">
        <f>IF(S3303&lt;&gt;"",S3303,IF(T3303&lt;&gt;"",VLOOKUP(T3303,Metadata!$S$2:$T$228,2,FALSE),""))</f>
        <v>Full-Stack Developer</v>
      </c>
      <c r="V3303" s="9" t="s">
        <v>162</v>
      </c>
      <c r="W3303" s="9" t="s">
        <v>137</v>
      </c>
      <c r="X3303" s="9" t="s">
        <v>175</v>
      </c>
      <c r="Y3303" s="9" t="s">
        <v>137</v>
      </c>
      <c r="Z3303" s="9" t="s">
        <v>193</v>
      </c>
      <c r="AA3303" s="9" t="s">
        <v>165</v>
      </c>
      <c r="AB3303" s="9" t="s">
        <v>137</v>
      </c>
      <c r="AC3303" s="9"/>
      <c r="AD3303" s="9"/>
      <c r="AE3303" s="9" t="s">
        <v>194</v>
      </c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 t="s">
        <v>198</v>
      </c>
      <c r="BL3303" s="9" t="s">
        <v>199</v>
      </c>
      <c r="BM3303" s="9"/>
      <c r="BN3303" s="9" t="s">
        <v>186</v>
      </c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10">
        <v>8</v>
      </c>
      <c r="CB3303" s="10" t="str">
        <f t="shared" si="5"/>
        <v>7 to 12 months</v>
      </c>
      <c r="CC3303" s="10">
        <v>20</v>
      </c>
      <c r="CD3303" s="9">
        <f t="shared" si="2"/>
        <v>32000</v>
      </c>
      <c r="CE3303" s="9" t="s">
        <v>137</v>
      </c>
      <c r="CF3303" s="9" t="s">
        <v>137</v>
      </c>
      <c r="CG3303" s="9" t="str">
        <f>IF(CF3303="","",VLOOKUP(CF3303,Metadata!$D$2:$H$20,2,FALSE))</f>
        <v/>
      </c>
      <c r="CH3303" s="9" t="str">
        <f>IF(CF3303="","",VLOOKUP(CF3303,Metadata!$D$2:$H$20,4,FALSE))</f>
        <v/>
      </c>
      <c r="CI3303" s="9" t="str">
        <f>IF(CF3303="","",VLOOKUP(CF3303,Metadata!$D$2:$H$20,5,FALSE))</f>
        <v/>
      </c>
      <c r="CJ3303" s="9">
        <f t="shared" si="3"/>
        <v>32000</v>
      </c>
      <c r="CK3303" s="9" t="s">
        <v>153</v>
      </c>
      <c r="CL3303" s="10">
        <v>6</v>
      </c>
      <c r="CM3303" s="10">
        <v>1</v>
      </c>
      <c r="CN3303" s="10">
        <v>7</v>
      </c>
      <c r="CO3303" s="10">
        <v>6</v>
      </c>
      <c r="CP3303" s="10">
        <v>2</v>
      </c>
      <c r="CQ3303" s="10">
        <v>4</v>
      </c>
      <c r="CR3303" s="10">
        <v>7</v>
      </c>
      <c r="CS3303" s="10">
        <v>5</v>
      </c>
      <c r="CT3303" s="10">
        <v>1</v>
      </c>
      <c r="CU3303" s="10">
        <v>5</v>
      </c>
      <c r="CV3303" s="10">
        <v>6</v>
      </c>
      <c r="CW3303" s="10">
        <v>6</v>
      </c>
      <c r="CX3303" s="10">
        <v>6</v>
      </c>
      <c r="CY3303" s="10">
        <v>5</v>
      </c>
      <c r="CZ3303" s="10">
        <v>5</v>
      </c>
      <c r="DA3303" s="10">
        <v>1</v>
      </c>
      <c r="DB3303" s="10">
        <v>1</v>
      </c>
      <c r="DC3303" s="10">
        <v>1</v>
      </c>
      <c r="DD3303" s="10">
        <v>1</v>
      </c>
      <c r="DE3303" s="10">
        <v>4</v>
      </c>
      <c r="DF3303" s="10">
        <v>4</v>
      </c>
      <c r="DG3303" s="10">
        <v>6</v>
      </c>
      <c r="DH3303" s="10">
        <v>3</v>
      </c>
      <c r="DI3303" s="10">
        <v>7</v>
      </c>
      <c r="DJ3303" s="10">
        <v>6</v>
      </c>
      <c r="DK3303" s="10">
        <v>3</v>
      </c>
      <c r="DL3303" s="10">
        <v>4</v>
      </c>
      <c r="DM3303" s="9" t="s">
        <v>154</v>
      </c>
      <c r="DN3303" s="10">
        <v>1977</v>
      </c>
      <c r="DO3303" s="9">
        <f t="shared" si="10"/>
        <v>44</v>
      </c>
      <c r="DP3303" s="9" t="s">
        <v>155</v>
      </c>
      <c r="DQ3303" s="9" t="s">
        <v>210</v>
      </c>
      <c r="DR3303" s="9" t="s">
        <v>170</v>
      </c>
      <c r="DS3303" s="9" t="s">
        <v>137</v>
      </c>
      <c r="DT3303" s="9" t="s">
        <v>930</v>
      </c>
      <c r="DU3303" s="9" t="s">
        <v>158</v>
      </c>
      <c r="DV3303" s="9" t="str">
        <f>VLOOKUP(DU3303,Metadata!$B$2:$C$7,2,FALSE)</f>
        <v>6+ years</v>
      </c>
    </row>
    <row r="3304" spans="1:126">
      <c r="A3304" s="13">
        <v>3303</v>
      </c>
      <c r="B3304" s="9" t="s">
        <v>135</v>
      </c>
      <c r="C3304" s="9" t="str">
        <f>VLOOKUP(B3304,Metadata!$M$2:$N$6,2,FALSE)</f>
        <v>Permanent Employee</v>
      </c>
      <c r="D3304" s="9" t="s">
        <v>159</v>
      </c>
      <c r="E3304" s="9" t="s">
        <v>137</v>
      </c>
      <c r="F3304" s="9" t="s">
        <v>138</v>
      </c>
      <c r="G3304" s="9" t="s">
        <v>363</v>
      </c>
      <c r="H3304" s="9" t="str">
        <f>IF(G3304="","",VLOOKUP(G3304,Metadata!$J$2:$K$22,2,FALSE))</f>
        <v>South</v>
      </c>
      <c r="I3304" s="9" t="s">
        <v>228</v>
      </c>
      <c r="J3304" s="9" t="str">
        <f>IF(I3304="","",VLOOKUP(I3304,Metadata!$P$2:$Q$43,2,FALSE))</f>
        <v>Europe</v>
      </c>
      <c r="K3304" s="9" t="str">
        <f t="shared" si="0"/>
        <v>International</v>
      </c>
      <c r="L3304" s="9" t="s">
        <v>137</v>
      </c>
      <c r="M3304" s="9" t="str">
        <f>IF(L3304="","",VLOOKUP(L3304,Metadata!$J$2:$K$22,2,FALSE))</f>
        <v/>
      </c>
      <c r="N3304" s="9" t="s">
        <v>141</v>
      </c>
      <c r="O3304" s="9" t="s">
        <v>137</v>
      </c>
      <c r="P3304" s="9" t="s">
        <v>191</v>
      </c>
      <c r="Q3304" s="10" t="str">
        <f t="shared" si="1"/>
        <v>Remote Job (full or flexible)</v>
      </c>
      <c r="R3304" s="10">
        <v>6</v>
      </c>
      <c r="S3304" s="9" t="s">
        <v>143</v>
      </c>
      <c r="T3304" s="9" t="s">
        <v>137</v>
      </c>
      <c r="U3304" s="9" t="str">
        <f>IF(S3304&lt;&gt;"",S3304,IF(T3304&lt;&gt;"",VLOOKUP(T3304,Metadata!$S$2:$T$228,2,FALSE),""))</f>
        <v>Technical Team Leader</v>
      </c>
      <c r="V3304" s="9" t="s">
        <v>256</v>
      </c>
      <c r="W3304" s="9" t="s">
        <v>137</v>
      </c>
      <c r="X3304" s="9" t="s">
        <v>145</v>
      </c>
      <c r="Y3304" s="9" t="s">
        <v>137</v>
      </c>
      <c r="Z3304" s="9" t="s">
        <v>184</v>
      </c>
      <c r="AA3304" s="9" t="s">
        <v>137</v>
      </c>
      <c r="AB3304" s="9" t="s">
        <v>253</v>
      </c>
      <c r="AC3304" s="9"/>
      <c r="AD3304" s="9"/>
      <c r="AE3304" s="9"/>
      <c r="AF3304" s="9"/>
      <c r="AG3304" s="9" t="s">
        <v>166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 t="s">
        <v>324</v>
      </c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 t="s">
        <v>179</v>
      </c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10"/>
      <c r="CB3304" s="10" t="str">
        <f t="shared" si="5"/>
        <v/>
      </c>
      <c r="CC3304" s="10"/>
      <c r="CD3304" s="9" t="str">
        <f t="shared" si="2"/>
        <v/>
      </c>
      <c r="CE3304" s="9" t="s">
        <v>168</v>
      </c>
      <c r="CF3304" s="9" t="s">
        <v>607</v>
      </c>
      <c r="CG3304" s="9">
        <f>IF(CF3304="","",VLOOKUP(CF3304,Metadata!$D$2:$H$20,2,FALSE))</f>
        <v>82500</v>
      </c>
      <c r="CH3304" s="9">
        <f>IF(CF3304="","",VLOOKUP(CF3304,Metadata!$D$2:$H$20,4,FALSE))</f>
        <v>80000</v>
      </c>
      <c r="CI3304" s="9">
        <f>IF(CF3304="","",VLOOKUP(CF3304,Metadata!$D$2:$H$20,5,FALSE))</f>
        <v>85000</v>
      </c>
      <c r="CJ3304" s="9">
        <f t="shared" si="3"/>
        <v>82500</v>
      </c>
      <c r="CK3304" s="9" t="s">
        <v>153</v>
      </c>
      <c r="CL3304" s="10">
        <v>6</v>
      </c>
      <c r="CM3304" s="10">
        <v>3</v>
      </c>
      <c r="CN3304" s="10">
        <v>7</v>
      </c>
      <c r="CO3304" s="10">
        <v>7</v>
      </c>
      <c r="CP3304" s="10">
        <v>6</v>
      </c>
      <c r="CQ3304" s="10">
        <v>7</v>
      </c>
      <c r="CR3304" s="10">
        <v>7</v>
      </c>
      <c r="CS3304" s="10">
        <v>7</v>
      </c>
      <c r="CT3304" s="10">
        <v>7</v>
      </c>
      <c r="CU3304" s="10">
        <v>6</v>
      </c>
      <c r="CV3304" s="10">
        <v>5</v>
      </c>
      <c r="CW3304" s="10">
        <v>7</v>
      </c>
      <c r="CX3304" s="10">
        <v>7</v>
      </c>
      <c r="CY3304" s="10">
        <v>6</v>
      </c>
      <c r="CZ3304" s="10">
        <v>6</v>
      </c>
      <c r="DA3304" s="10">
        <v>5</v>
      </c>
      <c r="DB3304" s="10">
        <v>6</v>
      </c>
      <c r="DC3304" s="10">
        <v>7</v>
      </c>
      <c r="DD3304" s="10">
        <v>6</v>
      </c>
      <c r="DE3304" s="10">
        <v>7</v>
      </c>
      <c r="DF3304" s="10">
        <v>7</v>
      </c>
      <c r="DG3304" s="10">
        <v>6</v>
      </c>
      <c r="DH3304" s="10">
        <v>6</v>
      </c>
      <c r="DI3304" s="10">
        <v>6</v>
      </c>
      <c r="DJ3304" s="10">
        <v>5</v>
      </c>
      <c r="DK3304" s="10">
        <v>5</v>
      </c>
      <c r="DL3304" s="10">
        <v>6</v>
      </c>
      <c r="DM3304" s="9" t="s">
        <v>154</v>
      </c>
      <c r="DN3304" s="10">
        <v>1981</v>
      </c>
      <c r="DO3304" s="9">
        <f t="shared" si="10"/>
        <v>40</v>
      </c>
      <c r="DP3304" s="9" t="s">
        <v>155</v>
      </c>
      <c r="DQ3304" s="9" t="s">
        <v>210</v>
      </c>
      <c r="DR3304" s="9" t="s">
        <v>157</v>
      </c>
      <c r="DS3304" s="9" t="s">
        <v>137</v>
      </c>
      <c r="DT3304" s="9" t="s">
        <v>930</v>
      </c>
      <c r="DU3304" s="9" t="s">
        <v>158</v>
      </c>
      <c r="DV3304" s="9" t="str">
        <f>VLOOKUP(DU3304,Metadata!$B$2:$C$7,2,FALSE)</f>
        <v>6+ years</v>
      </c>
    </row>
    <row r="3305" spans="1:126">
      <c r="A3305" s="13">
        <v>3304</v>
      </c>
      <c r="B3305" s="9" t="s">
        <v>135</v>
      </c>
      <c r="C3305" s="9" t="str">
        <f>VLOOKUP(B3305,Metadata!$M$2:$N$6,2,FALSE)</f>
        <v>Permanent Employee</v>
      </c>
      <c r="D3305" s="9" t="s">
        <v>136</v>
      </c>
      <c r="E3305" s="9" t="s">
        <v>137</v>
      </c>
      <c r="F3305" s="9" t="s">
        <v>138</v>
      </c>
      <c r="G3305" s="9" t="s">
        <v>140</v>
      </c>
      <c r="H3305" s="9" t="str">
        <f>IF(G3305="","",VLOOKUP(G3305,Metadata!$J$2:$K$22,2,FALSE))</f>
        <v>Lisbon Metropolitan Area</v>
      </c>
      <c r="I3305" s="9" t="s">
        <v>255</v>
      </c>
      <c r="J3305" s="9" t="str">
        <f>IF(I3305="","",VLOOKUP(I3305,Metadata!$P$2:$Q$43,2,FALSE))</f>
        <v>Europe</v>
      </c>
      <c r="K3305" s="9" t="str">
        <f t="shared" si="0"/>
        <v>International</v>
      </c>
      <c r="L3305" s="9" t="s">
        <v>137</v>
      </c>
      <c r="M3305" s="9" t="str">
        <f>IF(L3305="","",VLOOKUP(L3305,Metadata!$J$2:$K$22,2,FALSE))</f>
        <v/>
      </c>
      <c r="N3305" s="9" t="s">
        <v>141</v>
      </c>
      <c r="O3305" s="9" t="s">
        <v>137</v>
      </c>
      <c r="P3305" s="9" t="s">
        <v>191</v>
      </c>
      <c r="Q3305" s="10" t="str">
        <f t="shared" si="1"/>
        <v>Remote Job (full or flexible)</v>
      </c>
      <c r="R3305" s="10">
        <v>5</v>
      </c>
      <c r="S3305" s="9" t="s">
        <v>192</v>
      </c>
      <c r="T3305" s="9" t="s">
        <v>137</v>
      </c>
      <c r="U3305" s="9" t="str">
        <f>IF(S3305&lt;&gt;"",S3305,IF(T3305&lt;&gt;"",VLOOKUP(T3305,Metadata!$S$2:$T$228,2,FALSE),""))</f>
        <v>Back-End Developer</v>
      </c>
      <c r="V3305" s="9" t="s">
        <v>268</v>
      </c>
      <c r="W3305" s="9" t="s">
        <v>137</v>
      </c>
      <c r="X3305" s="9" t="s">
        <v>163</v>
      </c>
      <c r="Y3305" s="9" t="s">
        <v>137</v>
      </c>
      <c r="Z3305" s="9" t="s">
        <v>164</v>
      </c>
      <c r="AA3305" s="9" t="s">
        <v>137</v>
      </c>
      <c r="AB3305" s="9" t="s">
        <v>253</v>
      </c>
      <c r="AC3305" s="9"/>
      <c r="AD3305" s="9"/>
      <c r="AE3305" s="9"/>
      <c r="AF3305" s="9" t="s">
        <v>243</v>
      </c>
      <c r="AG3305" s="9"/>
      <c r="AH3305" s="9" t="s">
        <v>176</v>
      </c>
      <c r="AI3305" s="9" t="s">
        <v>230</v>
      </c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 t="s">
        <v>150</v>
      </c>
      <c r="BZ3305" s="9" t="s">
        <v>137</v>
      </c>
      <c r="CA3305" s="10"/>
      <c r="CB3305" s="10" t="str">
        <f t="shared" si="5"/>
        <v/>
      </c>
      <c r="CC3305" s="10"/>
      <c r="CD3305" s="9" t="str">
        <f t="shared" si="2"/>
        <v/>
      </c>
      <c r="CE3305" s="9" t="s">
        <v>232</v>
      </c>
      <c r="CF3305" s="9" t="s">
        <v>254</v>
      </c>
      <c r="CG3305" s="9">
        <f>IF(CF3305="","",VLOOKUP(CF3305,Metadata!$D$2:$H$20,2,FALSE))</f>
        <v>37500</v>
      </c>
      <c r="CH3305" s="9">
        <f>IF(CF3305="","",VLOOKUP(CF3305,Metadata!$D$2:$H$20,4,FALSE))</f>
        <v>35000</v>
      </c>
      <c r="CI3305" s="9">
        <f>IF(CF3305="","",VLOOKUP(CF3305,Metadata!$D$2:$H$20,5,FALSE))</f>
        <v>40000</v>
      </c>
      <c r="CJ3305" s="9">
        <f t="shared" si="3"/>
        <v>37500</v>
      </c>
      <c r="CK3305" s="9" t="s">
        <v>153</v>
      </c>
      <c r="CL3305" s="10">
        <v>4</v>
      </c>
      <c r="CM3305" s="10">
        <v>3</v>
      </c>
      <c r="CN3305" s="10">
        <v>6</v>
      </c>
      <c r="CO3305" s="10">
        <v>5</v>
      </c>
      <c r="CP3305" s="10">
        <v>5</v>
      </c>
      <c r="CQ3305" s="10">
        <v>5</v>
      </c>
      <c r="CR3305" s="10">
        <v>5</v>
      </c>
      <c r="CS3305" s="10">
        <v>5</v>
      </c>
      <c r="CT3305" s="10">
        <v>5</v>
      </c>
      <c r="CU3305" s="10">
        <v>5</v>
      </c>
      <c r="CV3305" s="10">
        <v>5</v>
      </c>
      <c r="CW3305" s="10">
        <v>4</v>
      </c>
      <c r="CX3305" s="10">
        <v>5</v>
      </c>
      <c r="CY3305" s="10">
        <v>5</v>
      </c>
      <c r="CZ3305" s="10">
        <v>4</v>
      </c>
      <c r="DA3305" s="10">
        <v>1</v>
      </c>
      <c r="DB3305" s="10">
        <v>2</v>
      </c>
      <c r="DC3305" s="10">
        <v>5</v>
      </c>
      <c r="DD3305" s="10">
        <v>4</v>
      </c>
      <c r="DE3305" s="10">
        <v>4</v>
      </c>
      <c r="DF3305" s="10">
        <v>5</v>
      </c>
      <c r="DG3305" s="10">
        <v>4</v>
      </c>
      <c r="DH3305" s="10">
        <v>5</v>
      </c>
      <c r="DI3305" s="10">
        <v>4</v>
      </c>
      <c r="DJ3305" s="10">
        <v>4</v>
      </c>
      <c r="DK3305" s="10">
        <v>6</v>
      </c>
      <c r="DL3305" s="10">
        <v>3</v>
      </c>
      <c r="DM3305" s="9" t="s">
        <v>154</v>
      </c>
      <c r="DN3305" s="10">
        <v>1989</v>
      </c>
      <c r="DO3305" s="9">
        <f t="shared" si="10"/>
        <v>32</v>
      </c>
      <c r="DP3305" s="9" t="s">
        <v>222</v>
      </c>
      <c r="DQ3305" s="9" t="s">
        <v>156</v>
      </c>
      <c r="DR3305" s="9" t="s">
        <v>170</v>
      </c>
      <c r="DS3305" s="9" t="s">
        <v>137</v>
      </c>
      <c r="DT3305" s="9" t="s">
        <v>930</v>
      </c>
      <c r="DU3305" s="9" t="s">
        <v>223</v>
      </c>
      <c r="DV3305" s="9" t="str">
        <f>VLOOKUP(DU3305,Metadata!$B$2:$C$7,2,FALSE)</f>
        <v>3 - 6 years</v>
      </c>
    </row>
    <row r="3306" spans="1:126">
      <c r="A3306" s="13">
        <v>3305</v>
      </c>
      <c r="B3306" s="9" t="s">
        <v>135</v>
      </c>
      <c r="C3306" s="9" t="str">
        <f>VLOOKUP(B3306,Metadata!$M$2:$N$6,2,FALSE)</f>
        <v>Permanent Employee</v>
      </c>
      <c r="D3306" s="9" t="s">
        <v>159</v>
      </c>
      <c r="E3306" s="9" t="s">
        <v>137</v>
      </c>
      <c r="F3306" s="9" t="s">
        <v>138</v>
      </c>
      <c r="G3306" s="9" t="s">
        <v>140</v>
      </c>
      <c r="H3306" s="9" t="str">
        <f>IF(G3306="","",VLOOKUP(G3306,Metadata!$J$2:$K$22,2,FALSE))</f>
        <v>Lisbon Metropolitan Area</v>
      </c>
      <c r="I3306" s="9" t="s">
        <v>138</v>
      </c>
      <c r="J3306" s="9" t="str">
        <f>IF(I3306="","",VLOOKUP(I3306,Metadata!$P$2:$Q$43,2,FALSE))</f>
        <v>Europe</v>
      </c>
      <c r="K3306" s="9" t="str">
        <f t="shared" si="0"/>
        <v>Portugal</v>
      </c>
      <c r="L3306" s="9" t="s">
        <v>140</v>
      </c>
      <c r="M3306" s="9" t="str">
        <f>IF(L3306="","",VLOOKUP(L3306,Metadata!$J$2:$K$22,2,FALSE))</f>
        <v>Lisbon Metropolitan Area</v>
      </c>
      <c r="N3306" s="9" t="s">
        <v>141</v>
      </c>
      <c r="O3306" s="9" t="s">
        <v>137</v>
      </c>
      <c r="P3306" s="9" t="s">
        <v>142</v>
      </c>
      <c r="Q3306" s="10" t="str">
        <f t="shared" si="1"/>
        <v>Full Office Job</v>
      </c>
      <c r="R3306" s="10">
        <v>5</v>
      </c>
      <c r="S3306" s="9" t="s">
        <v>192</v>
      </c>
      <c r="T3306" s="9" t="s">
        <v>137</v>
      </c>
      <c r="U3306" s="9" t="str">
        <f>IF(S3306&lt;&gt;"",S3306,IF(T3306&lt;&gt;"",VLOOKUP(T3306,Metadata!$S$2:$T$228,2,FALSE),""))</f>
        <v>Back-End Developer</v>
      </c>
      <c r="V3306" s="9" t="s">
        <v>144</v>
      </c>
      <c r="W3306" s="9" t="s">
        <v>137</v>
      </c>
      <c r="X3306" s="9" t="s">
        <v>145</v>
      </c>
      <c r="Y3306" s="9" t="s">
        <v>137</v>
      </c>
      <c r="Z3306" s="9" t="s">
        <v>184</v>
      </c>
      <c r="AA3306" s="9" t="s">
        <v>165</v>
      </c>
      <c r="AB3306" s="9" t="s">
        <v>137</v>
      </c>
      <c r="AC3306" s="9" t="s">
        <v>147</v>
      </c>
      <c r="AD3306" s="9"/>
      <c r="AE3306" s="9"/>
      <c r="AF3306" s="9"/>
      <c r="AG3306" s="9"/>
      <c r="AH3306" s="9" t="s">
        <v>176</v>
      </c>
      <c r="AI3306" s="9"/>
      <c r="AJ3306" s="9"/>
      <c r="AK3306" s="9"/>
      <c r="AL3306" s="9"/>
      <c r="AM3306" s="9"/>
      <c r="AN3306" s="9" t="s">
        <v>195</v>
      </c>
      <c r="AO3306" s="9"/>
      <c r="AP3306" s="9"/>
      <c r="AQ3306" s="9"/>
      <c r="AR3306" s="9"/>
      <c r="AS3306" s="9"/>
      <c r="AT3306" s="9"/>
      <c r="AU3306" s="9"/>
      <c r="AV3306" s="9"/>
      <c r="AW3306" s="9"/>
      <c r="AX3306" s="9" t="s">
        <v>196</v>
      </c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 t="s">
        <v>150</v>
      </c>
      <c r="BZ3306" s="9" t="s">
        <v>137</v>
      </c>
      <c r="CA3306" s="10"/>
      <c r="CB3306" s="10" t="str">
        <f t="shared" si="5"/>
        <v/>
      </c>
      <c r="CC3306" s="10"/>
      <c r="CD3306" s="9" t="str">
        <f t="shared" si="2"/>
        <v/>
      </c>
      <c r="CE3306" s="9" t="s">
        <v>168</v>
      </c>
      <c r="CF3306" s="9" t="s">
        <v>220</v>
      </c>
      <c r="CG3306" s="9">
        <f>IF(CF3306="","",VLOOKUP(CF3306,Metadata!$D$2:$H$20,2,FALSE))</f>
        <v>27500</v>
      </c>
      <c r="CH3306" s="9">
        <f>IF(CF3306="","",VLOOKUP(CF3306,Metadata!$D$2:$H$20,4,FALSE))</f>
        <v>25000</v>
      </c>
      <c r="CI3306" s="9">
        <f>IF(CF3306="","",VLOOKUP(CF3306,Metadata!$D$2:$H$20,5,FALSE))</f>
        <v>30000</v>
      </c>
      <c r="CJ3306" s="9">
        <f t="shared" si="3"/>
        <v>27500</v>
      </c>
      <c r="CK3306" s="9" t="s">
        <v>180</v>
      </c>
      <c r="CL3306" s="10">
        <v>7</v>
      </c>
      <c r="CM3306" s="10">
        <v>1</v>
      </c>
      <c r="CN3306" s="10">
        <v>7</v>
      </c>
      <c r="CO3306" s="10">
        <v>5</v>
      </c>
      <c r="CP3306" s="10">
        <v>5</v>
      </c>
      <c r="CQ3306" s="10">
        <v>7</v>
      </c>
      <c r="CR3306" s="10">
        <v>7</v>
      </c>
      <c r="CS3306" s="10">
        <v>5</v>
      </c>
      <c r="CT3306" s="10">
        <v>7</v>
      </c>
      <c r="CU3306" s="10">
        <v>1</v>
      </c>
      <c r="CV3306" s="10">
        <v>5</v>
      </c>
      <c r="CW3306" s="10">
        <v>6</v>
      </c>
      <c r="CX3306" s="10">
        <v>6</v>
      </c>
      <c r="CY3306" s="10">
        <v>7</v>
      </c>
      <c r="CZ3306" s="10">
        <v>7</v>
      </c>
      <c r="DA3306" s="10">
        <v>5</v>
      </c>
      <c r="DB3306" s="10">
        <v>5</v>
      </c>
      <c r="DC3306" s="10">
        <v>7</v>
      </c>
      <c r="DD3306" s="10">
        <v>5</v>
      </c>
      <c r="DE3306" s="10">
        <v>5</v>
      </c>
      <c r="DF3306" s="10">
        <v>4</v>
      </c>
      <c r="DG3306" s="10">
        <v>4</v>
      </c>
      <c r="DH3306" s="10">
        <v>5</v>
      </c>
      <c r="DI3306" s="10">
        <v>7</v>
      </c>
      <c r="DJ3306" s="10">
        <v>5</v>
      </c>
      <c r="DK3306" s="10">
        <v>5</v>
      </c>
      <c r="DL3306" s="10">
        <v>7</v>
      </c>
      <c r="DM3306" s="9" t="s">
        <v>154</v>
      </c>
      <c r="DN3306" s="10">
        <v>1982</v>
      </c>
      <c r="DO3306" s="9">
        <f t="shared" si="10"/>
        <v>39</v>
      </c>
      <c r="DP3306" s="9" t="s">
        <v>222</v>
      </c>
      <c r="DQ3306" s="9" t="s">
        <v>210</v>
      </c>
      <c r="DR3306" s="9" t="s">
        <v>170</v>
      </c>
      <c r="DS3306" s="9" t="s">
        <v>137</v>
      </c>
      <c r="DT3306" s="9" t="s">
        <v>930</v>
      </c>
      <c r="DU3306" s="9" t="s">
        <v>158</v>
      </c>
      <c r="DV3306" s="9" t="str">
        <f>VLOOKUP(DU3306,Metadata!$B$2:$C$7,2,FALSE)</f>
        <v>6+ years</v>
      </c>
    </row>
    <row r="3307" spans="1:126">
      <c r="A3307" s="13">
        <v>3306</v>
      </c>
      <c r="B3307" s="9" t="s">
        <v>135</v>
      </c>
      <c r="C3307" s="9" t="str">
        <f>VLOOKUP(B3307,Metadata!$M$2:$N$6,2,FALSE)</f>
        <v>Permanent Employee</v>
      </c>
      <c r="D3307" s="9" t="s">
        <v>159</v>
      </c>
      <c r="E3307" s="9" t="s">
        <v>137</v>
      </c>
      <c r="F3307" s="9" t="s">
        <v>138</v>
      </c>
      <c r="G3307" s="9" t="s">
        <v>190</v>
      </c>
      <c r="H3307" s="9" t="str">
        <f>IF(G3307="","",VLOOKUP(G3307,Metadata!$J$2:$K$22,2,FALSE))</f>
        <v>North</v>
      </c>
      <c r="I3307" s="9" t="s">
        <v>138</v>
      </c>
      <c r="J3307" s="9" t="str">
        <f>IF(I3307="","",VLOOKUP(I3307,Metadata!$P$2:$Q$43,2,FALSE))</f>
        <v>Europe</v>
      </c>
      <c r="K3307" s="9" t="str">
        <f t="shared" si="0"/>
        <v>Portugal</v>
      </c>
      <c r="L3307" s="9" t="s">
        <v>190</v>
      </c>
      <c r="M3307" s="9" t="str">
        <f>IF(L3307="","",VLOOKUP(L3307,Metadata!$J$2:$K$22,2,FALSE))</f>
        <v>North</v>
      </c>
      <c r="N3307" s="9" t="s">
        <v>214</v>
      </c>
      <c r="O3307" s="9" t="s">
        <v>259</v>
      </c>
      <c r="P3307" s="9" t="s">
        <v>191</v>
      </c>
      <c r="Q3307" s="10" t="str">
        <f t="shared" si="1"/>
        <v>Remote Job (full or flexible)</v>
      </c>
      <c r="R3307" s="10">
        <v>5</v>
      </c>
      <c r="S3307" s="9" t="s">
        <v>143</v>
      </c>
      <c r="T3307" s="9" t="s">
        <v>137</v>
      </c>
      <c r="U3307" s="9" t="str">
        <f>IF(S3307&lt;&gt;"",S3307,IF(T3307&lt;&gt;"",VLOOKUP(T3307,Metadata!$S$2:$T$228,2,FALSE),""))</f>
        <v>Technical Team Leader</v>
      </c>
      <c r="V3307" s="9" t="s">
        <v>217</v>
      </c>
      <c r="W3307" s="9" t="s">
        <v>137</v>
      </c>
      <c r="X3307" s="9" t="s">
        <v>242</v>
      </c>
      <c r="Y3307" s="9" t="s">
        <v>137</v>
      </c>
      <c r="Z3307" s="9" t="s">
        <v>146</v>
      </c>
      <c r="AA3307" s="9" t="s">
        <v>137</v>
      </c>
      <c r="AB3307" s="9" t="s">
        <v>137</v>
      </c>
      <c r="AC3307" s="9"/>
      <c r="AD3307" s="9"/>
      <c r="AE3307" s="9" t="s">
        <v>194</v>
      </c>
      <c r="AF3307" s="9" t="s">
        <v>243</v>
      </c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 t="s">
        <v>198</v>
      </c>
      <c r="BL3307" s="9"/>
      <c r="BM3307" s="9"/>
      <c r="BN3307" s="9"/>
      <c r="BO3307" s="9"/>
      <c r="BP3307" s="9"/>
      <c r="BQ3307" s="9"/>
      <c r="BR3307" s="9"/>
      <c r="BS3307" s="9"/>
      <c r="BT3307" s="9"/>
      <c r="BU3307" s="9" t="s">
        <v>258</v>
      </c>
      <c r="BV3307" s="9"/>
      <c r="BW3307" s="9"/>
      <c r="BX3307" s="9"/>
      <c r="BY3307" s="9"/>
      <c r="BZ3307" s="9"/>
      <c r="CA3307" s="10"/>
      <c r="CB3307" s="10" t="str">
        <f t="shared" si="5"/>
        <v/>
      </c>
      <c r="CC3307" s="10"/>
      <c r="CD3307" s="9" t="str">
        <f t="shared" si="2"/>
        <v/>
      </c>
      <c r="CE3307" s="9" t="s">
        <v>168</v>
      </c>
      <c r="CF3307" s="9" t="s">
        <v>236</v>
      </c>
      <c r="CG3307" s="9">
        <f>IF(CF3307="","",VLOOKUP(CF3307,Metadata!$D$2:$H$20,2,FALSE))</f>
        <v>47500</v>
      </c>
      <c r="CH3307" s="9">
        <f>IF(CF3307="","",VLOOKUP(CF3307,Metadata!$D$2:$H$20,4,FALSE))</f>
        <v>45000</v>
      </c>
      <c r="CI3307" s="9">
        <f>IF(CF3307="","",VLOOKUP(CF3307,Metadata!$D$2:$H$20,5,FALSE))</f>
        <v>50000</v>
      </c>
      <c r="CJ3307" s="9">
        <f t="shared" si="3"/>
        <v>47500</v>
      </c>
      <c r="CK3307" s="9" t="s">
        <v>221</v>
      </c>
      <c r="CL3307" s="10">
        <v>5</v>
      </c>
      <c r="CM3307" s="10">
        <v>2</v>
      </c>
      <c r="CN3307" s="10">
        <v>7</v>
      </c>
      <c r="CO3307" s="10">
        <v>7</v>
      </c>
      <c r="CP3307" s="10">
        <v>7</v>
      </c>
      <c r="CQ3307" s="10">
        <v>7</v>
      </c>
      <c r="CR3307" s="10">
        <v>5</v>
      </c>
      <c r="CS3307" s="10">
        <v>7</v>
      </c>
      <c r="CT3307" s="10">
        <v>7</v>
      </c>
      <c r="CU3307" s="10">
        <v>5</v>
      </c>
      <c r="CV3307" s="10">
        <v>7</v>
      </c>
      <c r="CW3307" s="10">
        <v>5</v>
      </c>
      <c r="CX3307" s="10">
        <v>7</v>
      </c>
      <c r="CY3307" s="10">
        <v>5</v>
      </c>
      <c r="CZ3307" s="10">
        <v>6</v>
      </c>
      <c r="DA3307" s="10">
        <v>5</v>
      </c>
      <c r="DB3307" s="10">
        <v>2</v>
      </c>
      <c r="DC3307" s="10">
        <v>4</v>
      </c>
      <c r="DD3307" s="10">
        <v>2</v>
      </c>
      <c r="DE3307" s="10">
        <v>5</v>
      </c>
      <c r="DF3307" s="10">
        <v>5</v>
      </c>
      <c r="DG3307" s="10">
        <v>4</v>
      </c>
      <c r="DH3307" s="10">
        <v>5</v>
      </c>
      <c r="DI3307" s="10">
        <v>7</v>
      </c>
      <c r="DJ3307" s="10">
        <v>4</v>
      </c>
      <c r="DK3307" s="10">
        <v>4</v>
      </c>
      <c r="DL3307" s="10">
        <v>6</v>
      </c>
      <c r="DM3307" s="9" t="s">
        <v>154</v>
      </c>
      <c r="DN3307" s="10">
        <v>1983</v>
      </c>
      <c r="DO3307" s="9">
        <f t="shared" si="10"/>
        <v>38</v>
      </c>
      <c r="DP3307" s="9" t="s">
        <v>155</v>
      </c>
      <c r="DQ3307" s="9" t="s">
        <v>156</v>
      </c>
      <c r="DR3307" s="9" t="s">
        <v>157</v>
      </c>
      <c r="DS3307" s="9" t="s">
        <v>137</v>
      </c>
      <c r="DT3307" s="9" t="s">
        <v>930</v>
      </c>
      <c r="DU3307" s="9" t="s">
        <v>158</v>
      </c>
      <c r="DV3307" s="9" t="str">
        <f>VLOOKUP(DU3307,Metadata!$B$2:$C$7,2,FALSE)</f>
        <v>6+ years</v>
      </c>
    </row>
    <row r="3308" spans="1:126">
      <c r="A3308" s="13">
        <v>3307</v>
      </c>
      <c r="B3308" s="9" t="s">
        <v>135</v>
      </c>
      <c r="C3308" s="9" t="str">
        <f>VLOOKUP(B3308,Metadata!$M$2:$N$6,2,FALSE)</f>
        <v>Permanent Employee</v>
      </c>
      <c r="D3308" s="9" t="s">
        <v>159</v>
      </c>
      <c r="E3308" s="9" t="s">
        <v>137</v>
      </c>
      <c r="F3308" s="9" t="s">
        <v>138</v>
      </c>
      <c r="G3308" s="9" t="s">
        <v>283</v>
      </c>
      <c r="H3308" s="9" t="str">
        <f>IF(G3308="","",VLOOKUP(G3308,Metadata!$J$2:$K$22,2,FALSE))</f>
        <v>Lisbon Metropolitan Area</v>
      </c>
      <c r="I3308" s="9" t="s">
        <v>138</v>
      </c>
      <c r="J3308" s="9" t="str">
        <f>IF(I3308="","",VLOOKUP(I3308,Metadata!$P$2:$Q$43,2,FALSE))</f>
        <v>Europe</v>
      </c>
      <c r="K3308" s="9" t="str">
        <f t="shared" si="0"/>
        <v>Portugal</v>
      </c>
      <c r="L3308" s="9" t="s">
        <v>140</v>
      </c>
      <c r="M3308" s="9" t="str">
        <f>IF(L3308="","",VLOOKUP(L3308,Metadata!$J$2:$K$22,2,FALSE))</f>
        <v>Lisbon Metropolitan Area</v>
      </c>
      <c r="N3308" s="9" t="s">
        <v>214</v>
      </c>
      <c r="O3308" s="9" t="s">
        <v>278</v>
      </c>
      <c r="P3308" s="9" t="s">
        <v>142</v>
      </c>
      <c r="Q3308" s="10" t="str">
        <f t="shared" si="1"/>
        <v>Full Office Job</v>
      </c>
      <c r="R3308" s="10">
        <v>6</v>
      </c>
      <c r="S3308" s="9" t="s">
        <v>313</v>
      </c>
      <c r="T3308" s="9" t="s">
        <v>137</v>
      </c>
      <c r="U3308" s="9" t="str">
        <f>IF(S3308&lt;&gt;"",S3308,IF(T3308&lt;&gt;"",VLOOKUP(T3308,Metadata!$S$2:$T$228,2,FALSE),""))</f>
        <v>Maintenance &amp; Support</v>
      </c>
      <c r="V3308" s="9" t="s">
        <v>144</v>
      </c>
      <c r="W3308" s="9" t="s">
        <v>137</v>
      </c>
      <c r="X3308" s="9" t="s">
        <v>137</v>
      </c>
      <c r="Y3308" s="9" t="s">
        <v>944</v>
      </c>
      <c r="Z3308" s="9" t="s">
        <v>262</v>
      </c>
      <c r="AA3308" s="9" t="s">
        <v>137</v>
      </c>
      <c r="AB3308" s="9" t="s">
        <v>137</v>
      </c>
      <c r="AC3308" s="9" t="s">
        <v>147</v>
      </c>
      <c r="AD3308" s="9"/>
      <c r="AE3308" s="9"/>
      <c r="AF3308" s="9" t="s">
        <v>243</v>
      </c>
      <c r="AG3308" s="9"/>
      <c r="AH3308" s="9"/>
      <c r="AI3308" s="9"/>
      <c r="AJ3308" s="9"/>
      <c r="AK3308" s="9"/>
      <c r="AL3308" s="9"/>
      <c r="AM3308" s="9"/>
      <c r="AN3308" s="9" t="s">
        <v>195</v>
      </c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 t="s">
        <v>343</v>
      </c>
      <c r="BJ3308" s="9"/>
      <c r="BK3308" s="9" t="s">
        <v>198</v>
      </c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10"/>
      <c r="CB3308" s="10" t="str">
        <f t="shared" si="5"/>
        <v/>
      </c>
      <c r="CC3308" s="10"/>
      <c r="CD3308" s="9" t="str">
        <f t="shared" si="2"/>
        <v/>
      </c>
      <c r="CE3308" s="9" t="s">
        <v>151</v>
      </c>
      <c r="CF3308" s="9" t="s">
        <v>220</v>
      </c>
      <c r="CG3308" s="9">
        <f>IF(CF3308="","",VLOOKUP(CF3308,Metadata!$D$2:$H$20,2,FALSE))</f>
        <v>27500</v>
      </c>
      <c r="CH3308" s="9">
        <f>IF(CF3308="","",VLOOKUP(CF3308,Metadata!$D$2:$H$20,4,FALSE))</f>
        <v>25000</v>
      </c>
      <c r="CI3308" s="9">
        <f>IF(CF3308="","",VLOOKUP(CF3308,Metadata!$D$2:$H$20,5,FALSE))</f>
        <v>30000</v>
      </c>
      <c r="CJ3308" s="9">
        <f t="shared" si="3"/>
        <v>27500</v>
      </c>
      <c r="CK3308" s="9" t="s">
        <v>153</v>
      </c>
      <c r="CL3308" s="10">
        <v>2</v>
      </c>
      <c r="CM3308" s="10">
        <v>3</v>
      </c>
      <c r="CN3308" s="10">
        <v>6</v>
      </c>
      <c r="CO3308" s="10">
        <v>6</v>
      </c>
      <c r="CP3308" s="10">
        <v>5</v>
      </c>
      <c r="CQ3308" s="10">
        <v>6</v>
      </c>
      <c r="CR3308" s="10">
        <v>6</v>
      </c>
      <c r="CS3308" s="10">
        <v>6</v>
      </c>
      <c r="CT3308" s="10">
        <v>5</v>
      </c>
      <c r="CU3308" s="10">
        <v>5</v>
      </c>
      <c r="CV3308" s="10">
        <v>5</v>
      </c>
      <c r="CW3308" s="10">
        <v>6</v>
      </c>
      <c r="CX3308" s="10">
        <v>6</v>
      </c>
      <c r="CY3308" s="10">
        <v>6</v>
      </c>
      <c r="CZ3308" s="10">
        <v>5</v>
      </c>
      <c r="DA3308" s="10">
        <v>5</v>
      </c>
      <c r="DB3308" s="10">
        <v>5</v>
      </c>
      <c r="DC3308" s="10">
        <v>6</v>
      </c>
      <c r="DD3308" s="10">
        <v>4</v>
      </c>
      <c r="DE3308" s="10">
        <v>6</v>
      </c>
      <c r="DF3308" s="10">
        <v>6</v>
      </c>
      <c r="DG3308" s="10">
        <v>6</v>
      </c>
      <c r="DH3308" s="10">
        <v>5</v>
      </c>
      <c r="DI3308" s="10">
        <v>6</v>
      </c>
      <c r="DJ3308" s="10">
        <v>5</v>
      </c>
      <c r="DK3308" s="10">
        <v>5</v>
      </c>
      <c r="DL3308" s="10">
        <v>5</v>
      </c>
      <c r="DM3308" s="9" t="s">
        <v>154</v>
      </c>
      <c r="DN3308" s="10">
        <v>1967</v>
      </c>
      <c r="DO3308" s="9">
        <f t="shared" si="10"/>
        <v>54</v>
      </c>
      <c r="DP3308" s="9" t="s">
        <v>155</v>
      </c>
      <c r="DQ3308" s="9" t="s">
        <v>202</v>
      </c>
      <c r="DR3308" s="9" t="s">
        <v>170</v>
      </c>
      <c r="DS3308" s="9" t="s">
        <v>137</v>
      </c>
      <c r="DT3308" s="9" t="s">
        <v>930</v>
      </c>
      <c r="DU3308" s="9" t="s">
        <v>158</v>
      </c>
      <c r="DV3308" s="9" t="str">
        <f>VLOOKUP(DU3308,Metadata!$B$2:$C$7,2,FALSE)</f>
        <v>6+ years</v>
      </c>
    </row>
    <row r="3309" spans="1:126">
      <c r="A3309" s="13">
        <v>3308</v>
      </c>
      <c r="B3309" s="9" t="s">
        <v>135</v>
      </c>
      <c r="C3309" s="9" t="str">
        <f>VLOOKUP(B3309,Metadata!$M$2:$N$6,2,FALSE)</f>
        <v>Permanent Employee</v>
      </c>
      <c r="D3309" s="9" t="s">
        <v>159</v>
      </c>
      <c r="E3309" s="9" t="s">
        <v>137</v>
      </c>
      <c r="F3309" s="9" t="s">
        <v>138</v>
      </c>
      <c r="G3309" s="9" t="s">
        <v>172</v>
      </c>
      <c r="H3309" s="9" t="str">
        <f>IF(G3309="","",VLOOKUP(G3309,Metadata!$J$2:$K$22,2,FALSE))</f>
        <v>Porto Metropolitan Area</v>
      </c>
      <c r="I3309" s="9" t="s">
        <v>138</v>
      </c>
      <c r="J3309" s="9" t="str">
        <f>IF(I3309="","",VLOOKUP(I3309,Metadata!$P$2:$Q$43,2,FALSE))</f>
        <v>Europe</v>
      </c>
      <c r="K3309" s="9" t="str">
        <f t="shared" si="0"/>
        <v>Portugal</v>
      </c>
      <c r="L3309" s="9" t="s">
        <v>172</v>
      </c>
      <c r="M3309" s="9" t="str">
        <f>IF(L3309="","",VLOOKUP(L3309,Metadata!$J$2:$K$22,2,FALSE))</f>
        <v>Porto Metropolitan Area</v>
      </c>
      <c r="N3309" s="9" t="s">
        <v>141</v>
      </c>
      <c r="O3309" s="9" t="s">
        <v>137</v>
      </c>
      <c r="P3309" s="9" t="s">
        <v>142</v>
      </c>
      <c r="Q3309" s="10" t="str">
        <f t="shared" si="1"/>
        <v>Full Office Job</v>
      </c>
      <c r="R3309" s="10">
        <v>7</v>
      </c>
      <c r="S3309" s="9" t="s">
        <v>192</v>
      </c>
      <c r="T3309" s="9" t="s">
        <v>137</v>
      </c>
      <c r="U3309" s="9" t="str">
        <f>IF(S3309&lt;&gt;"",S3309,IF(T3309&lt;&gt;"",VLOOKUP(T3309,Metadata!$S$2:$T$228,2,FALSE),""))</f>
        <v>Back-End Developer</v>
      </c>
      <c r="V3309" s="9" t="s">
        <v>174</v>
      </c>
      <c r="W3309" s="9" t="s">
        <v>137</v>
      </c>
      <c r="X3309" s="9" t="s">
        <v>175</v>
      </c>
      <c r="Y3309" s="9" t="s">
        <v>137</v>
      </c>
      <c r="Z3309" s="9" t="s">
        <v>193</v>
      </c>
      <c r="AA3309" s="9" t="s">
        <v>165</v>
      </c>
      <c r="AB3309" s="9" t="s">
        <v>253</v>
      </c>
      <c r="AC3309" s="9" t="s">
        <v>147</v>
      </c>
      <c r="AD3309" s="9"/>
      <c r="AE3309" s="9" t="s">
        <v>194</v>
      </c>
      <c r="AF3309" s="9"/>
      <c r="AG3309" s="9" t="s">
        <v>166</v>
      </c>
      <c r="AH3309" s="9"/>
      <c r="AI3309" s="9"/>
      <c r="AJ3309" s="9" t="s">
        <v>185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 t="s">
        <v>198</v>
      </c>
      <c r="BL3309" s="9"/>
      <c r="BM3309" s="9"/>
      <c r="BN3309" s="9" t="s">
        <v>186</v>
      </c>
      <c r="BO3309" s="9"/>
      <c r="BP3309" s="9"/>
      <c r="BQ3309" s="9"/>
      <c r="BR3309" s="9"/>
      <c r="BS3309" s="9" t="s">
        <v>200</v>
      </c>
      <c r="BT3309" s="9"/>
      <c r="BU3309" s="9"/>
      <c r="BV3309" s="9"/>
      <c r="BW3309" s="9"/>
      <c r="BX3309" s="9"/>
      <c r="BY3309" s="9"/>
      <c r="BZ3309" s="9"/>
      <c r="CA3309" s="10"/>
      <c r="CB3309" s="10" t="str">
        <f t="shared" si="5"/>
        <v/>
      </c>
      <c r="CC3309" s="10"/>
      <c r="CD3309" s="9" t="str">
        <f t="shared" si="2"/>
        <v/>
      </c>
      <c r="CE3309" s="9" t="s">
        <v>168</v>
      </c>
      <c r="CF3309" s="9" t="s">
        <v>169</v>
      </c>
      <c r="CG3309" s="9">
        <f>IF(CF3309="","",VLOOKUP(CF3309,Metadata!$D$2:$H$20,2,FALSE))</f>
        <v>12500</v>
      </c>
      <c r="CH3309" s="9">
        <f>IF(CF3309="","",VLOOKUP(CF3309,Metadata!$D$2:$H$20,4,FALSE))</f>
        <v>0</v>
      </c>
      <c r="CI3309" s="9">
        <f>IF(CF3309="","",VLOOKUP(CF3309,Metadata!$D$2:$H$20,5,FALSE))</f>
        <v>15000</v>
      </c>
      <c r="CJ3309" s="9">
        <f t="shared" si="3"/>
        <v>12500</v>
      </c>
      <c r="CK3309" s="9" t="s">
        <v>189</v>
      </c>
      <c r="CL3309" s="10">
        <v>3</v>
      </c>
      <c r="CM3309" s="10">
        <v>2</v>
      </c>
      <c r="CN3309" s="10">
        <v>7</v>
      </c>
      <c r="CO3309" s="10">
        <v>6</v>
      </c>
      <c r="CP3309" s="10">
        <v>6</v>
      </c>
      <c r="CQ3309" s="10">
        <v>6</v>
      </c>
      <c r="CR3309" s="10">
        <v>5</v>
      </c>
      <c r="CS3309" s="10">
        <v>5</v>
      </c>
      <c r="CT3309" s="10">
        <v>7</v>
      </c>
      <c r="CU3309" s="10">
        <v>5</v>
      </c>
      <c r="CV3309" s="10">
        <v>7</v>
      </c>
      <c r="CW3309" s="10">
        <v>2</v>
      </c>
      <c r="CX3309" s="10">
        <v>6</v>
      </c>
      <c r="CY3309" s="10">
        <v>4</v>
      </c>
      <c r="CZ3309" s="10">
        <v>7</v>
      </c>
      <c r="DA3309" s="10">
        <v>6</v>
      </c>
      <c r="DB3309" s="10">
        <v>7</v>
      </c>
      <c r="DC3309" s="10">
        <v>6</v>
      </c>
      <c r="DD3309" s="10">
        <v>4</v>
      </c>
      <c r="DE3309" s="10">
        <v>7</v>
      </c>
      <c r="DF3309" s="10">
        <v>5</v>
      </c>
      <c r="DG3309" s="10">
        <v>7</v>
      </c>
      <c r="DH3309" s="10">
        <v>5</v>
      </c>
      <c r="DI3309" s="10">
        <v>4</v>
      </c>
      <c r="DJ3309" s="10">
        <v>4</v>
      </c>
      <c r="DK3309" s="10">
        <v>5</v>
      </c>
      <c r="DL3309" s="10">
        <v>2</v>
      </c>
      <c r="DM3309" s="9" t="s">
        <v>154</v>
      </c>
      <c r="DN3309" s="10">
        <v>1994</v>
      </c>
      <c r="DO3309" s="9">
        <f t="shared" si="10"/>
        <v>27</v>
      </c>
      <c r="DP3309" s="9" t="s">
        <v>155</v>
      </c>
      <c r="DQ3309" s="9" t="s">
        <v>156</v>
      </c>
      <c r="DR3309" s="9" t="s">
        <v>157</v>
      </c>
      <c r="DS3309" s="9" t="s">
        <v>137</v>
      </c>
      <c r="DT3309" s="9" t="s">
        <v>930</v>
      </c>
      <c r="DU3309" s="9" t="s">
        <v>168</v>
      </c>
      <c r="DV3309" s="9" t="str">
        <f>VLOOKUP(DU3309,Metadata!$B$2:$C$7,2,FALSE)</f>
        <v>0 - 3 years</v>
      </c>
    </row>
    <row r="3310" spans="1:126">
      <c r="A3310" s="13">
        <v>3309</v>
      </c>
      <c r="B3310" s="9" t="s">
        <v>135</v>
      </c>
      <c r="C3310" s="9" t="str">
        <f>VLOOKUP(B3310,Metadata!$M$2:$N$6,2,FALSE)</f>
        <v>Permanent Employee</v>
      </c>
      <c r="D3310" s="9" t="s">
        <v>136</v>
      </c>
      <c r="E3310" s="9" t="s">
        <v>137</v>
      </c>
      <c r="F3310" s="9" t="s">
        <v>138</v>
      </c>
      <c r="G3310" s="9" t="s">
        <v>172</v>
      </c>
      <c r="H3310" s="9" t="str">
        <f>IF(G3310="","",VLOOKUP(G3310,Metadata!$J$2:$K$22,2,FALSE))</f>
        <v>Porto Metropolitan Area</v>
      </c>
      <c r="I3310" s="9" t="s">
        <v>228</v>
      </c>
      <c r="J3310" s="9" t="str">
        <f>IF(I3310="","",VLOOKUP(I3310,Metadata!$P$2:$Q$43,2,FALSE))</f>
        <v>Europe</v>
      </c>
      <c r="K3310" s="9" t="str">
        <f t="shared" si="0"/>
        <v>International</v>
      </c>
      <c r="L3310" s="9" t="s">
        <v>137</v>
      </c>
      <c r="M3310" s="9" t="str">
        <f>IF(L3310="","",VLOOKUP(L3310,Metadata!$J$2:$K$22,2,FALSE))</f>
        <v/>
      </c>
      <c r="N3310" s="9" t="s">
        <v>214</v>
      </c>
      <c r="O3310" s="9" t="s">
        <v>259</v>
      </c>
      <c r="P3310" s="9" t="s">
        <v>142</v>
      </c>
      <c r="Q3310" s="10" t="str">
        <f t="shared" si="1"/>
        <v>Full Office Job</v>
      </c>
      <c r="R3310" s="10">
        <v>6</v>
      </c>
      <c r="S3310" s="9" t="s">
        <v>332</v>
      </c>
      <c r="T3310" s="9" t="s">
        <v>137</v>
      </c>
      <c r="U3310" s="9" t="str">
        <f>IF(S3310&lt;&gt;"",S3310,IF(T3310&lt;&gt;"",VLOOKUP(T3310,Metadata!$S$2:$T$228,2,FALSE),""))</f>
        <v>UX/UI Designer</v>
      </c>
      <c r="V3310" s="9" t="s">
        <v>264</v>
      </c>
      <c r="W3310" s="9" t="s">
        <v>137</v>
      </c>
      <c r="X3310" s="9" t="s">
        <v>242</v>
      </c>
      <c r="Y3310" s="9" t="s">
        <v>137</v>
      </c>
      <c r="Z3310" s="9" t="s">
        <v>146</v>
      </c>
      <c r="AA3310" s="9" t="s">
        <v>137</v>
      </c>
      <c r="AB3310" s="9" t="s">
        <v>137</v>
      </c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 t="s">
        <v>178</v>
      </c>
      <c r="BB3310" s="9"/>
      <c r="BC3310" s="9"/>
      <c r="BD3310" s="9"/>
      <c r="BE3310" s="9"/>
      <c r="BF3310" s="9"/>
      <c r="BG3310" s="9"/>
      <c r="BH3310" s="9" t="s">
        <v>150</v>
      </c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 t="s">
        <v>150</v>
      </c>
      <c r="BZ3310" s="9" t="s">
        <v>137</v>
      </c>
      <c r="CA3310" s="10"/>
      <c r="CB3310" s="10" t="str">
        <f t="shared" si="5"/>
        <v/>
      </c>
      <c r="CC3310" s="10"/>
      <c r="CD3310" s="9" t="str">
        <f t="shared" si="2"/>
        <v/>
      </c>
      <c r="CE3310" s="9" t="s">
        <v>168</v>
      </c>
      <c r="CF3310" s="9" t="s">
        <v>169</v>
      </c>
      <c r="CG3310" s="9">
        <f>IF(CF3310="","",VLOOKUP(CF3310,Metadata!$D$2:$H$20,2,FALSE))</f>
        <v>12500</v>
      </c>
      <c r="CH3310" s="9">
        <f>IF(CF3310="","",VLOOKUP(CF3310,Metadata!$D$2:$H$20,4,FALSE))</f>
        <v>0</v>
      </c>
      <c r="CI3310" s="9">
        <f>IF(CF3310="","",VLOOKUP(CF3310,Metadata!$D$2:$H$20,5,FALSE))</f>
        <v>15000</v>
      </c>
      <c r="CJ3310" s="9">
        <f t="shared" si="3"/>
        <v>12500</v>
      </c>
      <c r="CK3310" s="9" t="s">
        <v>153</v>
      </c>
      <c r="CL3310" s="10">
        <v>3</v>
      </c>
      <c r="CM3310" s="10">
        <v>4</v>
      </c>
      <c r="CN3310" s="10">
        <v>6</v>
      </c>
      <c r="CO3310" s="10">
        <v>6</v>
      </c>
      <c r="CP3310" s="10">
        <v>5</v>
      </c>
      <c r="CQ3310" s="10">
        <v>7</v>
      </c>
      <c r="CR3310" s="10">
        <v>5</v>
      </c>
      <c r="CS3310" s="10">
        <v>6</v>
      </c>
      <c r="CT3310" s="10">
        <v>4</v>
      </c>
      <c r="CU3310" s="10">
        <v>4</v>
      </c>
      <c r="CV3310" s="10">
        <v>6</v>
      </c>
      <c r="CW3310" s="10">
        <v>5</v>
      </c>
      <c r="CX3310" s="10">
        <v>5</v>
      </c>
      <c r="CY3310" s="10">
        <v>4</v>
      </c>
      <c r="CZ3310" s="10">
        <v>4</v>
      </c>
      <c r="DA3310" s="10">
        <v>4</v>
      </c>
      <c r="DB3310" s="10">
        <v>5</v>
      </c>
      <c r="DC3310" s="10">
        <v>6</v>
      </c>
      <c r="DD3310" s="10">
        <v>6</v>
      </c>
      <c r="DE3310" s="10">
        <v>5</v>
      </c>
      <c r="DF3310" s="10">
        <v>5</v>
      </c>
      <c r="DG3310" s="10">
        <v>5</v>
      </c>
      <c r="DH3310" s="10">
        <v>6</v>
      </c>
      <c r="DI3310" s="10">
        <v>5</v>
      </c>
      <c r="DJ3310" s="10">
        <v>5</v>
      </c>
      <c r="DK3310" s="10">
        <v>5</v>
      </c>
      <c r="DL3310" s="10">
        <v>5</v>
      </c>
      <c r="DM3310" s="9" t="s">
        <v>154</v>
      </c>
      <c r="DN3310" s="10">
        <v>1986</v>
      </c>
      <c r="DO3310" s="9">
        <f t="shared" si="10"/>
        <v>35</v>
      </c>
      <c r="DP3310" s="9" t="s">
        <v>155</v>
      </c>
      <c r="DQ3310" s="9" t="s">
        <v>202</v>
      </c>
      <c r="DR3310" s="9" t="s">
        <v>170</v>
      </c>
      <c r="DS3310" s="9" t="s">
        <v>137</v>
      </c>
      <c r="DT3310" s="9" t="s">
        <v>930</v>
      </c>
      <c r="DU3310" s="9" t="s">
        <v>168</v>
      </c>
      <c r="DV3310" s="9" t="str">
        <f>VLOOKUP(DU3310,Metadata!$B$2:$C$7,2,FALSE)</f>
        <v>0 - 3 years</v>
      </c>
    </row>
    <row r="3311" spans="1:126">
      <c r="A3311" s="13">
        <v>3310</v>
      </c>
      <c r="B3311" s="9" t="s">
        <v>135</v>
      </c>
      <c r="C3311" s="9" t="str">
        <f>VLOOKUP(B3311,Metadata!$M$2:$N$6,2,FALSE)</f>
        <v>Permanent Employee</v>
      </c>
      <c r="D3311" s="9" t="s">
        <v>159</v>
      </c>
      <c r="E3311" s="9" t="s">
        <v>137</v>
      </c>
      <c r="F3311" s="9" t="s">
        <v>138</v>
      </c>
      <c r="G3311" s="9" t="s">
        <v>291</v>
      </c>
      <c r="H3311" s="9" t="str">
        <f>IF(G3311="","",VLOOKUP(G3311,Metadata!$J$2:$K$22,2,FALSE))</f>
        <v>Centre</v>
      </c>
      <c r="I3311" s="9" t="s">
        <v>138</v>
      </c>
      <c r="J3311" s="9" t="str">
        <f>IF(I3311="","",VLOOKUP(I3311,Metadata!$P$2:$Q$43,2,FALSE))</f>
        <v>Europe</v>
      </c>
      <c r="K3311" s="9" t="str">
        <f t="shared" si="0"/>
        <v>Portugal</v>
      </c>
      <c r="L3311" s="9" t="s">
        <v>140</v>
      </c>
      <c r="M3311" s="9" t="str">
        <f>IF(L3311="","",VLOOKUP(L3311,Metadata!$J$2:$K$22,2,FALSE))</f>
        <v>Lisbon Metropolitan Area</v>
      </c>
      <c r="N3311" s="9" t="s">
        <v>205</v>
      </c>
      <c r="O3311" s="9" t="s">
        <v>137</v>
      </c>
      <c r="P3311" s="9" t="s">
        <v>137</v>
      </c>
      <c r="Q3311" s="10" t="str">
        <f t="shared" si="1"/>
        <v>Full Office Job</v>
      </c>
      <c r="R3311" s="10">
        <v>3</v>
      </c>
      <c r="S3311" s="9" t="s">
        <v>161</v>
      </c>
      <c r="T3311" s="9" t="s">
        <v>137</v>
      </c>
      <c r="U3311" s="9" t="str">
        <f>IF(S3311&lt;&gt;"",S3311,IF(T3311&lt;&gt;"",VLOOKUP(T3311,Metadata!$S$2:$T$228,2,FALSE),""))</f>
        <v>Full-Stack Developer</v>
      </c>
      <c r="V3311" s="9" t="s">
        <v>207</v>
      </c>
      <c r="W3311" s="9" t="s">
        <v>137</v>
      </c>
      <c r="X3311" s="9" t="s">
        <v>208</v>
      </c>
      <c r="Y3311" s="9" t="s">
        <v>137</v>
      </c>
      <c r="Z3311" s="9" t="s">
        <v>146</v>
      </c>
      <c r="AA3311" s="9" t="s">
        <v>165</v>
      </c>
      <c r="AB3311" s="9" t="s">
        <v>137</v>
      </c>
      <c r="AC3311" s="9" t="s">
        <v>147</v>
      </c>
      <c r="AD3311" s="9" t="s">
        <v>148</v>
      </c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 t="s">
        <v>270</v>
      </c>
      <c r="AW3311" s="9"/>
      <c r="AX3311" s="9"/>
      <c r="AY3311" s="9"/>
      <c r="AZ3311" s="9"/>
      <c r="BA3311" s="9" t="s">
        <v>178</v>
      </c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 t="s">
        <v>150</v>
      </c>
      <c r="BZ3311" s="9" t="s">
        <v>137</v>
      </c>
      <c r="CA3311" s="10"/>
      <c r="CB3311" s="10" t="str">
        <f t="shared" si="5"/>
        <v/>
      </c>
      <c r="CC3311" s="10"/>
      <c r="CD3311" s="9" t="str">
        <f t="shared" si="2"/>
        <v/>
      </c>
      <c r="CE3311" s="9" t="s">
        <v>151</v>
      </c>
      <c r="CF3311" s="9" t="s">
        <v>220</v>
      </c>
      <c r="CG3311" s="9">
        <f>IF(CF3311="","",VLOOKUP(CF3311,Metadata!$D$2:$H$20,2,FALSE))</f>
        <v>27500</v>
      </c>
      <c r="CH3311" s="9">
        <f>IF(CF3311="","",VLOOKUP(CF3311,Metadata!$D$2:$H$20,4,FALSE))</f>
        <v>25000</v>
      </c>
      <c r="CI3311" s="9">
        <f>IF(CF3311="","",VLOOKUP(CF3311,Metadata!$D$2:$H$20,5,FALSE))</f>
        <v>30000</v>
      </c>
      <c r="CJ3311" s="9">
        <f t="shared" si="3"/>
        <v>27500</v>
      </c>
      <c r="CK3311" s="9" t="s">
        <v>189</v>
      </c>
      <c r="CL3311" s="10">
        <v>4</v>
      </c>
      <c r="CM3311" s="10">
        <v>2</v>
      </c>
      <c r="CN3311" s="10">
        <v>7</v>
      </c>
      <c r="CO3311" s="10">
        <v>7</v>
      </c>
      <c r="CP3311" s="10">
        <v>7</v>
      </c>
      <c r="CQ3311" s="10">
        <v>6</v>
      </c>
      <c r="CR3311" s="10">
        <v>1</v>
      </c>
      <c r="CS3311" s="10">
        <v>7</v>
      </c>
      <c r="CT3311" s="10">
        <v>7</v>
      </c>
      <c r="CU3311" s="10">
        <v>5</v>
      </c>
      <c r="CV3311" s="10">
        <v>5</v>
      </c>
      <c r="CW3311" s="10">
        <v>5</v>
      </c>
      <c r="CX3311" s="10">
        <v>5</v>
      </c>
      <c r="CY3311" s="10">
        <v>5</v>
      </c>
      <c r="CZ3311" s="10">
        <v>7</v>
      </c>
      <c r="DA3311" s="10">
        <v>7</v>
      </c>
      <c r="DB3311" s="10">
        <v>7</v>
      </c>
      <c r="DC3311" s="10">
        <v>7</v>
      </c>
      <c r="DD3311" s="10">
        <v>7</v>
      </c>
      <c r="DE3311" s="10">
        <v>7</v>
      </c>
      <c r="DF3311" s="10">
        <v>7</v>
      </c>
      <c r="DG3311" s="10">
        <v>7</v>
      </c>
      <c r="DH3311" s="10">
        <v>4</v>
      </c>
      <c r="DI3311" s="10">
        <v>7</v>
      </c>
      <c r="DJ3311" s="10">
        <v>6</v>
      </c>
      <c r="DK3311" s="10">
        <v>6</v>
      </c>
      <c r="DL3311" s="10">
        <v>7</v>
      </c>
      <c r="DM3311" s="9" t="s">
        <v>154</v>
      </c>
      <c r="DN3311" s="10">
        <v>1993</v>
      </c>
      <c r="DO3311" s="9">
        <f t="shared" si="10"/>
        <v>28</v>
      </c>
      <c r="DP3311" s="9" t="s">
        <v>155</v>
      </c>
      <c r="DQ3311" s="9" t="s">
        <v>227</v>
      </c>
      <c r="DR3311" s="9" t="s">
        <v>157</v>
      </c>
      <c r="DS3311" s="9" t="s">
        <v>137</v>
      </c>
      <c r="DT3311" s="9" t="s">
        <v>930</v>
      </c>
      <c r="DU3311" s="9" t="s">
        <v>203</v>
      </c>
      <c r="DV3311" s="9" t="str">
        <f>VLOOKUP(DU3311,Metadata!$B$2:$C$7,2,FALSE)</f>
        <v>6+ years</v>
      </c>
    </row>
    <row r="3312" spans="1:126">
      <c r="A3312" s="13">
        <v>3311</v>
      </c>
      <c r="B3312" s="9" t="s">
        <v>135</v>
      </c>
      <c r="C3312" s="9" t="str">
        <f>VLOOKUP(B3312,Metadata!$M$2:$N$6,2,FALSE)</f>
        <v>Permanent Employee</v>
      </c>
      <c r="D3312" s="9" t="s">
        <v>159</v>
      </c>
      <c r="E3312" s="9" t="s">
        <v>137</v>
      </c>
      <c r="F3312" s="9" t="s">
        <v>138</v>
      </c>
      <c r="G3312" s="9" t="s">
        <v>172</v>
      </c>
      <c r="H3312" s="9" t="str">
        <f>IF(G3312="","",VLOOKUP(G3312,Metadata!$J$2:$K$22,2,FALSE))</f>
        <v>Porto Metropolitan Area</v>
      </c>
      <c r="I3312" s="9" t="s">
        <v>311</v>
      </c>
      <c r="J3312" s="9" t="str">
        <f>IF(I3312="","",VLOOKUP(I3312,Metadata!$P$2:$Q$43,2,FALSE))</f>
        <v>Europe</v>
      </c>
      <c r="K3312" s="9" t="str">
        <f t="shared" si="0"/>
        <v>International</v>
      </c>
      <c r="L3312" s="9" t="s">
        <v>137</v>
      </c>
      <c r="M3312" s="9" t="str">
        <f>IF(L3312="","",VLOOKUP(L3312,Metadata!$J$2:$K$22,2,FALSE))</f>
        <v/>
      </c>
      <c r="N3312" s="9" t="s">
        <v>214</v>
      </c>
      <c r="O3312" s="9" t="s">
        <v>259</v>
      </c>
      <c r="P3312" s="9" t="s">
        <v>191</v>
      </c>
      <c r="Q3312" s="10" t="str">
        <f t="shared" si="1"/>
        <v>Remote Job (full or flexible)</v>
      </c>
      <c r="R3312" s="10">
        <v>7</v>
      </c>
      <c r="S3312" s="9" t="s">
        <v>216</v>
      </c>
      <c r="T3312" s="9" t="s">
        <v>137</v>
      </c>
      <c r="U3312" s="9" t="str">
        <f>IF(S3312&lt;&gt;"",S3312,IF(T3312&lt;&gt;"",VLOOKUP(T3312,Metadata!$S$2:$T$228,2,FALSE),""))</f>
        <v>Front-End Developer</v>
      </c>
      <c r="V3312" s="9" t="s">
        <v>256</v>
      </c>
      <c r="W3312" s="9" t="s">
        <v>137</v>
      </c>
      <c r="X3312" s="9" t="s">
        <v>145</v>
      </c>
      <c r="Y3312" s="9" t="s">
        <v>137</v>
      </c>
      <c r="Z3312" s="9" t="s">
        <v>146</v>
      </c>
      <c r="AA3312" s="9" t="s">
        <v>165</v>
      </c>
      <c r="AB3312" s="9" t="s">
        <v>137</v>
      </c>
      <c r="AC3312" s="9"/>
      <c r="AD3312" s="9"/>
      <c r="AE3312" s="9"/>
      <c r="AF3312" s="9"/>
      <c r="AG3312" s="9"/>
      <c r="AH3312" s="9"/>
      <c r="AI3312" s="9"/>
      <c r="AJ3312" s="9" t="s">
        <v>185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 t="s">
        <v>178</v>
      </c>
      <c r="BB3312" s="9"/>
      <c r="BC3312" s="9"/>
      <c r="BD3312" s="9"/>
      <c r="BE3312" s="9"/>
      <c r="BF3312" s="9"/>
      <c r="BG3312" s="9"/>
      <c r="BH3312" s="9"/>
      <c r="BI3312" s="9"/>
      <c r="BJ3312" s="9" t="s">
        <v>167</v>
      </c>
      <c r="BK3312" s="9"/>
      <c r="BL3312" s="9"/>
      <c r="BM3312" s="9"/>
      <c r="BN3312" s="9" t="s">
        <v>186</v>
      </c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10"/>
      <c r="CB3312" s="10" t="str">
        <f t="shared" si="5"/>
        <v/>
      </c>
      <c r="CC3312" s="10"/>
      <c r="CD3312" s="9" t="str">
        <f t="shared" si="2"/>
        <v/>
      </c>
      <c r="CE3312" s="9" t="s">
        <v>232</v>
      </c>
      <c r="CF3312" s="9" t="s">
        <v>225</v>
      </c>
      <c r="CG3312" s="9">
        <f>IF(CF3312="","",VLOOKUP(CF3312,Metadata!$D$2:$H$20,2,FALSE))</f>
        <v>22500</v>
      </c>
      <c r="CH3312" s="9">
        <f>IF(CF3312="","",VLOOKUP(CF3312,Metadata!$D$2:$H$20,4,FALSE))</f>
        <v>20000</v>
      </c>
      <c r="CI3312" s="9">
        <f>IF(CF3312="","",VLOOKUP(CF3312,Metadata!$D$2:$H$20,5,FALSE))</f>
        <v>25000</v>
      </c>
      <c r="CJ3312" s="9">
        <f t="shared" si="3"/>
        <v>22500</v>
      </c>
      <c r="CK3312" s="9" t="s">
        <v>153</v>
      </c>
      <c r="CL3312" s="10">
        <v>4</v>
      </c>
      <c r="CM3312" s="10">
        <v>5</v>
      </c>
      <c r="CN3312" s="10">
        <v>7</v>
      </c>
      <c r="CO3312" s="10">
        <v>5</v>
      </c>
      <c r="CP3312" s="10">
        <v>7</v>
      </c>
      <c r="CQ3312" s="10">
        <v>7</v>
      </c>
      <c r="CR3312" s="10">
        <v>7</v>
      </c>
      <c r="CS3312" s="10">
        <v>7</v>
      </c>
      <c r="CT3312" s="10">
        <v>7</v>
      </c>
      <c r="CU3312" s="10">
        <v>7</v>
      </c>
      <c r="CV3312" s="10">
        <v>5</v>
      </c>
      <c r="CW3312" s="10">
        <v>5</v>
      </c>
      <c r="CX3312" s="10">
        <v>7</v>
      </c>
      <c r="CY3312" s="10">
        <v>7</v>
      </c>
      <c r="CZ3312" s="10">
        <v>5</v>
      </c>
      <c r="DA3312" s="10">
        <v>5</v>
      </c>
      <c r="DB3312" s="10">
        <v>7</v>
      </c>
      <c r="DC3312" s="10">
        <v>7</v>
      </c>
      <c r="DD3312" s="10">
        <v>7</v>
      </c>
      <c r="DE3312" s="10">
        <v>7</v>
      </c>
      <c r="DF3312" s="10">
        <v>7</v>
      </c>
      <c r="DG3312" s="10">
        <v>7</v>
      </c>
      <c r="DH3312" s="10">
        <v>6</v>
      </c>
      <c r="DI3312" s="10">
        <v>6</v>
      </c>
      <c r="DJ3312" s="10">
        <v>5</v>
      </c>
      <c r="DK3312" s="10">
        <v>7</v>
      </c>
      <c r="DL3312" s="10">
        <v>7</v>
      </c>
      <c r="DM3312" s="9" t="s">
        <v>296</v>
      </c>
      <c r="DN3312" s="10">
        <v>1990</v>
      </c>
      <c r="DO3312" s="9">
        <f t="shared" si="10"/>
        <v>31</v>
      </c>
      <c r="DP3312" s="9" t="s">
        <v>155</v>
      </c>
      <c r="DQ3312" s="9" t="s">
        <v>156</v>
      </c>
      <c r="DR3312" s="9" t="s">
        <v>170</v>
      </c>
      <c r="DS3312" s="9" t="s">
        <v>137</v>
      </c>
      <c r="DT3312" s="9" t="s">
        <v>930</v>
      </c>
      <c r="DU3312" s="9" t="s">
        <v>203</v>
      </c>
      <c r="DV3312" s="9" t="str">
        <f>VLOOKUP(DU3312,Metadata!$B$2:$C$7,2,FALSE)</f>
        <v>6+ years</v>
      </c>
    </row>
    <row r="3313" spans="1:126">
      <c r="A3313" s="13">
        <v>3312</v>
      </c>
      <c r="B3313" s="9" t="s">
        <v>135</v>
      </c>
      <c r="C3313" s="9" t="str">
        <f>VLOOKUP(B3313,Metadata!$M$2:$N$6,2,FALSE)</f>
        <v>Permanent Employee</v>
      </c>
      <c r="D3313" s="9" t="s">
        <v>159</v>
      </c>
      <c r="E3313" s="9" t="s">
        <v>137</v>
      </c>
      <c r="F3313" s="9" t="s">
        <v>138</v>
      </c>
      <c r="G3313" s="9" t="s">
        <v>140</v>
      </c>
      <c r="H3313" s="9" t="str">
        <f>IF(G3313="","",VLOOKUP(G3313,Metadata!$J$2:$K$22,2,FALSE))</f>
        <v>Lisbon Metropolitan Area</v>
      </c>
      <c r="I3313" s="9" t="s">
        <v>350</v>
      </c>
      <c r="J3313" s="9" t="str">
        <f>IF(I3313="","",VLOOKUP(I3313,Metadata!$P$2:$Q$43,2,FALSE))</f>
        <v>South America</v>
      </c>
      <c r="K3313" s="9" t="str">
        <f t="shared" si="0"/>
        <v>International</v>
      </c>
      <c r="L3313" s="9" t="s">
        <v>137</v>
      </c>
      <c r="M3313" s="9" t="str">
        <f>IF(L3313="","",VLOOKUP(L3313,Metadata!$J$2:$K$22,2,FALSE))</f>
        <v/>
      </c>
      <c r="N3313" s="9" t="s">
        <v>141</v>
      </c>
      <c r="O3313" s="9" t="s">
        <v>137</v>
      </c>
      <c r="P3313" s="9" t="s">
        <v>142</v>
      </c>
      <c r="Q3313" s="10" t="str">
        <f t="shared" si="1"/>
        <v>Full Office Job</v>
      </c>
      <c r="R3313" s="10">
        <v>6</v>
      </c>
      <c r="S3313" s="9" t="s">
        <v>143</v>
      </c>
      <c r="T3313" s="9" t="s">
        <v>137</v>
      </c>
      <c r="U3313" s="9" t="str">
        <f>IF(S3313&lt;&gt;"",S3313,IF(T3313&lt;&gt;"",VLOOKUP(T3313,Metadata!$S$2:$T$228,2,FALSE),""))</f>
        <v>Technical Team Leader</v>
      </c>
      <c r="V3313" s="9" t="s">
        <v>274</v>
      </c>
      <c r="W3313" s="9" t="s">
        <v>137</v>
      </c>
      <c r="X3313" s="9" t="s">
        <v>163</v>
      </c>
      <c r="Y3313" s="9" t="s">
        <v>137</v>
      </c>
      <c r="Z3313" s="9" t="s">
        <v>262</v>
      </c>
      <c r="AA3313" s="9" t="s">
        <v>165</v>
      </c>
      <c r="AB3313" s="9" t="s">
        <v>137</v>
      </c>
      <c r="AC3313" s="9" t="s">
        <v>147</v>
      </c>
      <c r="AD3313" s="9"/>
      <c r="AE3313" s="9"/>
      <c r="AF3313" s="9"/>
      <c r="AG3313" s="9"/>
      <c r="AH3313" s="9"/>
      <c r="AI3313" s="9"/>
      <c r="AJ3313" s="9" t="s">
        <v>185</v>
      </c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199</v>
      </c>
      <c r="BM3313" s="9"/>
      <c r="BN3313" s="9" t="s">
        <v>186</v>
      </c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10"/>
      <c r="CB3313" s="10" t="str">
        <f t="shared" si="5"/>
        <v/>
      </c>
      <c r="CC3313" s="10"/>
      <c r="CD3313" s="9" t="str">
        <f t="shared" si="2"/>
        <v/>
      </c>
      <c r="CE3313" s="9" t="s">
        <v>168</v>
      </c>
      <c r="CF3313" s="9" t="s">
        <v>236</v>
      </c>
      <c r="CG3313" s="9">
        <f>IF(CF3313="","",VLOOKUP(CF3313,Metadata!$D$2:$H$20,2,FALSE))</f>
        <v>47500</v>
      </c>
      <c r="CH3313" s="9">
        <f>IF(CF3313="","",VLOOKUP(CF3313,Metadata!$D$2:$H$20,4,FALSE))</f>
        <v>45000</v>
      </c>
      <c r="CI3313" s="9">
        <f>IF(CF3313="","",VLOOKUP(CF3313,Metadata!$D$2:$H$20,5,FALSE))</f>
        <v>50000</v>
      </c>
      <c r="CJ3313" s="9">
        <f t="shared" si="3"/>
        <v>47500</v>
      </c>
      <c r="CK3313" s="9" t="s">
        <v>153</v>
      </c>
      <c r="CL3313" s="10">
        <v>6</v>
      </c>
      <c r="CM3313" s="10">
        <v>5</v>
      </c>
      <c r="CN3313" s="10">
        <v>6</v>
      </c>
      <c r="CO3313" s="10">
        <v>5</v>
      </c>
      <c r="CP3313" s="10">
        <v>2</v>
      </c>
      <c r="CQ3313" s="10">
        <v>5</v>
      </c>
      <c r="CR3313" s="10">
        <v>4</v>
      </c>
      <c r="CS3313" s="10">
        <v>5</v>
      </c>
      <c r="CT3313" s="10">
        <v>6</v>
      </c>
      <c r="CU3313" s="10">
        <v>6</v>
      </c>
      <c r="CV3313" s="10">
        <v>4</v>
      </c>
      <c r="CW3313" s="10">
        <v>2</v>
      </c>
      <c r="CX3313" s="10">
        <v>5</v>
      </c>
      <c r="CY3313" s="10">
        <v>4</v>
      </c>
      <c r="CZ3313" s="10">
        <v>2</v>
      </c>
      <c r="DA3313" s="10">
        <v>1</v>
      </c>
      <c r="DB3313" s="10">
        <v>1</v>
      </c>
      <c r="DC3313" s="10">
        <v>2</v>
      </c>
      <c r="DD3313" s="10">
        <v>1</v>
      </c>
      <c r="DE3313" s="10">
        <v>4</v>
      </c>
      <c r="DF3313" s="10">
        <v>2</v>
      </c>
      <c r="DG3313" s="10">
        <v>2</v>
      </c>
      <c r="DH3313" s="10">
        <v>1</v>
      </c>
      <c r="DI3313" s="10">
        <v>1</v>
      </c>
      <c r="DJ3313" s="10">
        <v>1</v>
      </c>
      <c r="DK3313" s="10">
        <v>1</v>
      </c>
      <c r="DL3313" s="10">
        <v>1</v>
      </c>
      <c r="DM3313" s="9" t="s">
        <v>154</v>
      </c>
      <c r="DN3313" s="10">
        <v>1980</v>
      </c>
      <c r="DO3313" s="9">
        <f t="shared" si="10"/>
        <v>41</v>
      </c>
      <c r="DP3313" s="9" t="s">
        <v>155</v>
      </c>
      <c r="DQ3313" s="9" t="s">
        <v>210</v>
      </c>
      <c r="DR3313" s="9" t="s">
        <v>157</v>
      </c>
      <c r="DS3313" s="9" t="s">
        <v>137</v>
      </c>
      <c r="DT3313" s="9" t="s">
        <v>930</v>
      </c>
      <c r="DU3313" s="9" t="s">
        <v>158</v>
      </c>
      <c r="DV3313" s="9" t="str">
        <f>VLOOKUP(DU3313,Metadata!$B$2:$C$7,2,FALSE)</f>
        <v>6+ years</v>
      </c>
    </row>
    <row r="3314" spans="1:126">
      <c r="A3314" s="13">
        <v>3313</v>
      </c>
      <c r="B3314" s="9" t="s">
        <v>135</v>
      </c>
      <c r="C3314" s="9" t="str">
        <f>VLOOKUP(B3314,Metadata!$M$2:$N$6,2,FALSE)</f>
        <v>Permanent Employee</v>
      </c>
      <c r="D3314" s="9" t="s">
        <v>136</v>
      </c>
      <c r="E3314" s="9" t="s">
        <v>137</v>
      </c>
      <c r="F3314" s="9" t="s">
        <v>138</v>
      </c>
      <c r="G3314" s="9" t="s">
        <v>140</v>
      </c>
      <c r="H3314" s="9" t="str">
        <f>IF(G3314="","",VLOOKUP(G3314,Metadata!$J$2:$K$22,2,FALSE))</f>
        <v>Lisbon Metropolitan Area</v>
      </c>
      <c r="I3314" s="9" t="s">
        <v>138</v>
      </c>
      <c r="J3314" s="9" t="str">
        <f>IF(I3314="","",VLOOKUP(I3314,Metadata!$P$2:$Q$43,2,FALSE))</f>
        <v>Europe</v>
      </c>
      <c r="K3314" s="9" t="str">
        <f t="shared" si="0"/>
        <v>Portugal</v>
      </c>
      <c r="L3314" s="9" t="s">
        <v>140</v>
      </c>
      <c r="M3314" s="9" t="str">
        <f>IF(L3314="","",VLOOKUP(L3314,Metadata!$J$2:$K$22,2,FALSE))</f>
        <v>Lisbon Metropolitan Area</v>
      </c>
      <c r="N3314" s="9" t="s">
        <v>141</v>
      </c>
      <c r="O3314" s="9" t="s">
        <v>137</v>
      </c>
      <c r="P3314" s="9" t="s">
        <v>191</v>
      </c>
      <c r="Q3314" s="10" t="str">
        <f t="shared" si="1"/>
        <v>Remote Job (full or flexible)</v>
      </c>
      <c r="R3314" s="10">
        <v>6</v>
      </c>
      <c r="S3314" s="9" t="s">
        <v>183</v>
      </c>
      <c r="T3314" s="9" t="s">
        <v>137</v>
      </c>
      <c r="U3314" s="9" t="str">
        <f>IF(S3314&lt;&gt;"",S3314,IF(T3314&lt;&gt;"",VLOOKUP(T3314,Metadata!$S$2:$T$228,2,FALSE),""))</f>
        <v>Product Owner/Product Manager</v>
      </c>
      <c r="V3314" s="9" t="s">
        <v>276</v>
      </c>
      <c r="W3314" s="9" t="s">
        <v>137</v>
      </c>
      <c r="X3314" s="9" t="s">
        <v>269</v>
      </c>
      <c r="Y3314" s="9" t="s">
        <v>137</v>
      </c>
      <c r="Z3314" s="9" t="s">
        <v>224</v>
      </c>
      <c r="AA3314" s="9" t="s">
        <v>165</v>
      </c>
      <c r="AB3314" s="9" t="s">
        <v>137</v>
      </c>
      <c r="AC3314" s="9"/>
      <c r="AD3314" s="9"/>
      <c r="AE3314" s="9"/>
      <c r="AF3314" s="9"/>
      <c r="AG3314" s="9" t="s">
        <v>166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 t="s">
        <v>178</v>
      </c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199</v>
      </c>
      <c r="BM3314" s="9"/>
      <c r="BN3314" s="9"/>
      <c r="BO3314" s="9"/>
      <c r="BP3314" s="9" t="s">
        <v>179</v>
      </c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10"/>
      <c r="CB3314" s="10" t="str">
        <f t="shared" si="5"/>
        <v/>
      </c>
      <c r="CC3314" s="10"/>
      <c r="CD3314" s="9" t="str">
        <f t="shared" si="2"/>
        <v/>
      </c>
      <c r="CE3314" s="9" t="s">
        <v>232</v>
      </c>
      <c r="CF3314" s="9" t="s">
        <v>245</v>
      </c>
      <c r="CG3314" s="9">
        <f>IF(CF3314="","",VLOOKUP(CF3314,Metadata!$D$2:$H$20,2,FALSE))</f>
        <v>42500</v>
      </c>
      <c r="CH3314" s="9">
        <f>IF(CF3314="","",VLOOKUP(CF3314,Metadata!$D$2:$H$20,4,FALSE))</f>
        <v>40000</v>
      </c>
      <c r="CI3314" s="9">
        <f>IF(CF3314="","",VLOOKUP(CF3314,Metadata!$D$2:$H$20,5,FALSE))</f>
        <v>45000</v>
      </c>
      <c r="CJ3314" s="9">
        <f t="shared" si="3"/>
        <v>42500</v>
      </c>
      <c r="CK3314" s="9" t="s">
        <v>277</v>
      </c>
      <c r="CL3314" s="10">
        <v>4</v>
      </c>
      <c r="CM3314" s="10">
        <v>1</v>
      </c>
      <c r="CN3314" s="10">
        <v>7</v>
      </c>
      <c r="CO3314" s="10">
        <v>6</v>
      </c>
      <c r="CP3314" s="10">
        <v>5</v>
      </c>
      <c r="CQ3314" s="10">
        <v>7</v>
      </c>
      <c r="CR3314" s="10">
        <v>7</v>
      </c>
      <c r="CS3314" s="10">
        <v>6</v>
      </c>
      <c r="CT3314" s="10">
        <v>6</v>
      </c>
      <c r="CU3314" s="10">
        <v>4</v>
      </c>
      <c r="CV3314" s="10">
        <v>4</v>
      </c>
      <c r="CW3314" s="10">
        <v>6</v>
      </c>
      <c r="CX3314" s="10">
        <v>6</v>
      </c>
      <c r="CY3314" s="10">
        <v>7</v>
      </c>
      <c r="CZ3314" s="10">
        <v>5</v>
      </c>
      <c r="DA3314" s="10">
        <v>6</v>
      </c>
      <c r="DB3314" s="10">
        <v>6</v>
      </c>
      <c r="DC3314" s="10">
        <v>6</v>
      </c>
      <c r="DD3314" s="10">
        <v>4</v>
      </c>
      <c r="DE3314" s="10">
        <v>6</v>
      </c>
      <c r="DF3314" s="10">
        <v>7</v>
      </c>
      <c r="DG3314" s="10">
        <v>7</v>
      </c>
      <c r="DH3314" s="10">
        <v>7</v>
      </c>
      <c r="DI3314" s="10">
        <v>6</v>
      </c>
      <c r="DJ3314" s="10">
        <v>5</v>
      </c>
      <c r="DK3314" s="10">
        <v>6</v>
      </c>
      <c r="DL3314" s="10">
        <v>7</v>
      </c>
      <c r="DM3314" s="9" t="s">
        <v>154</v>
      </c>
      <c r="DN3314" s="10">
        <v>1984</v>
      </c>
      <c r="DO3314" s="9">
        <f t="shared" si="10"/>
        <v>37</v>
      </c>
      <c r="DP3314" s="9" t="s">
        <v>155</v>
      </c>
      <c r="DQ3314" s="9" t="s">
        <v>202</v>
      </c>
      <c r="DR3314" s="9" t="s">
        <v>170</v>
      </c>
      <c r="DS3314" s="9" t="s">
        <v>137</v>
      </c>
      <c r="DT3314" s="9" t="s">
        <v>930</v>
      </c>
      <c r="DU3314" s="9" t="s">
        <v>158</v>
      </c>
      <c r="DV3314" s="9" t="str">
        <f>VLOOKUP(DU3314,Metadata!$B$2:$C$7,2,FALSE)</f>
        <v>6+ years</v>
      </c>
    </row>
    <row r="3315" spans="1:126">
      <c r="A3315" s="13">
        <v>3314</v>
      </c>
      <c r="B3315" s="9" t="s">
        <v>171</v>
      </c>
      <c r="C3315" s="9" t="str">
        <f>VLOOKUP(B3315,Metadata!$M$2:$N$6,2,FALSE)</f>
        <v>Contractor</v>
      </c>
      <c r="D3315" s="9" t="s">
        <v>137</v>
      </c>
      <c r="E3315" s="9" t="s">
        <v>136</v>
      </c>
      <c r="F3315" s="9" t="s">
        <v>138</v>
      </c>
      <c r="G3315" s="9" t="s">
        <v>291</v>
      </c>
      <c r="H3315" s="9" t="str">
        <f>IF(G3315="","",VLOOKUP(G3315,Metadata!$J$2:$K$22,2,FALSE))</f>
        <v>Centre</v>
      </c>
      <c r="I3315" s="9" t="s">
        <v>138</v>
      </c>
      <c r="J3315" s="9" t="str">
        <f>IF(I3315="","",VLOOKUP(I3315,Metadata!$P$2:$Q$43,2,FALSE))</f>
        <v>Europe</v>
      </c>
      <c r="K3315" s="9" t="str">
        <f t="shared" si="0"/>
        <v>Portugal</v>
      </c>
      <c r="L3315" s="9" t="s">
        <v>291</v>
      </c>
      <c r="M3315" s="9" t="str">
        <f>IF(L3315="","",VLOOKUP(L3315,Metadata!$J$2:$K$22,2,FALSE))</f>
        <v>Centre</v>
      </c>
      <c r="N3315" s="9" t="s">
        <v>141</v>
      </c>
      <c r="O3315" s="9" t="s">
        <v>137</v>
      </c>
      <c r="P3315" s="9" t="s">
        <v>191</v>
      </c>
      <c r="Q3315" s="10" t="str">
        <f t="shared" si="1"/>
        <v>Remote Job (full or flexible)</v>
      </c>
      <c r="R3315" s="10">
        <v>4</v>
      </c>
      <c r="S3315" s="9" t="s">
        <v>137</v>
      </c>
      <c r="T3315" s="9" t="s">
        <v>376</v>
      </c>
      <c r="U3315" s="9" t="str">
        <f>IF(S3315&lt;&gt;"",S3315,IF(T3315&lt;&gt;"",VLOOKUP(T3315,Metadata!$S$2:$T$228,2,FALSE),""))</f>
        <v>Full-Stack Developer</v>
      </c>
      <c r="V3315" s="9" t="s">
        <v>137</v>
      </c>
      <c r="W3315" s="9" t="s">
        <v>945</v>
      </c>
      <c r="X3315" s="9" t="s">
        <v>175</v>
      </c>
      <c r="Y3315" s="9" t="s">
        <v>137</v>
      </c>
      <c r="Z3315" s="9" t="s">
        <v>164</v>
      </c>
      <c r="AA3315" s="9" t="s">
        <v>137</v>
      </c>
      <c r="AB3315" s="9" t="s">
        <v>137</v>
      </c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 t="s">
        <v>273</v>
      </c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12" t="s">
        <v>273</v>
      </c>
      <c r="BY3315" s="9"/>
      <c r="BZ3315" s="9" t="s">
        <v>273</v>
      </c>
      <c r="CA3315" s="10">
        <v>12</v>
      </c>
      <c r="CB3315" s="10" t="str">
        <f t="shared" si="5"/>
        <v>7 to 12 months</v>
      </c>
      <c r="CC3315" s="10">
        <v>6</v>
      </c>
      <c r="CD3315" s="9">
        <f t="shared" si="2"/>
        <v>9600</v>
      </c>
      <c r="CE3315" s="9" t="s">
        <v>137</v>
      </c>
      <c r="CF3315" s="9" t="s">
        <v>137</v>
      </c>
      <c r="CG3315" s="9" t="str">
        <f>IF(CF3315="","",VLOOKUP(CF3315,Metadata!$D$2:$H$20,2,FALSE))</f>
        <v/>
      </c>
      <c r="CH3315" s="9" t="str">
        <f>IF(CF3315="","",VLOOKUP(CF3315,Metadata!$D$2:$H$20,4,FALSE))</f>
        <v/>
      </c>
      <c r="CI3315" s="9" t="str">
        <f>IF(CF3315="","",VLOOKUP(CF3315,Metadata!$D$2:$H$20,5,FALSE))</f>
        <v/>
      </c>
      <c r="CJ3315" s="9">
        <f t="shared" si="3"/>
        <v>9600</v>
      </c>
      <c r="CK3315" s="9" t="s">
        <v>153</v>
      </c>
      <c r="CL3315" s="10">
        <v>4</v>
      </c>
      <c r="CM3315" s="10">
        <v>3</v>
      </c>
      <c r="CN3315" s="10">
        <v>7</v>
      </c>
      <c r="CO3315" s="10">
        <v>5</v>
      </c>
      <c r="CP3315" s="10">
        <v>6</v>
      </c>
      <c r="CQ3315" s="10">
        <v>6</v>
      </c>
      <c r="CR3315" s="10">
        <v>5</v>
      </c>
      <c r="CS3315" s="10">
        <v>3</v>
      </c>
      <c r="CT3315" s="10">
        <v>6</v>
      </c>
      <c r="CU3315" s="10">
        <v>6</v>
      </c>
      <c r="CV3315" s="10">
        <v>3</v>
      </c>
      <c r="CW3315" s="10">
        <v>5</v>
      </c>
      <c r="CX3315" s="10">
        <v>5</v>
      </c>
      <c r="CY3315" s="10">
        <v>4</v>
      </c>
      <c r="CZ3315" s="10">
        <v>6</v>
      </c>
      <c r="DA3315" s="10">
        <v>5</v>
      </c>
      <c r="DB3315" s="10">
        <v>6</v>
      </c>
      <c r="DC3315" s="10">
        <v>6</v>
      </c>
      <c r="DD3315" s="10">
        <v>6</v>
      </c>
      <c r="DE3315" s="10">
        <v>7</v>
      </c>
      <c r="DF3315" s="10">
        <v>6</v>
      </c>
      <c r="DG3315" s="10">
        <v>5</v>
      </c>
      <c r="DH3315" s="10">
        <v>6</v>
      </c>
      <c r="DI3315" s="10">
        <v>5</v>
      </c>
      <c r="DJ3315" s="10">
        <v>2</v>
      </c>
      <c r="DK3315" s="10">
        <v>6</v>
      </c>
      <c r="DL3315" s="10">
        <v>5</v>
      </c>
      <c r="DM3315" s="9" t="s">
        <v>154</v>
      </c>
      <c r="DN3315" s="10">
        <v>1994</v>
      </c>
      <c r="DO3315" s="9">
        <f t="shared" si="10"/>
        <v>27</v>
      </c>
      <c r="DP3315" s="9" t="s">
        <v>155</v>
      </c>
      <c r="DQ3315" s="9" t="s">
        <v>202</v>
      </c>
      <c r="DR3315" s="9" t="s">
        <v>170</v>
      </c>
      <c r="DS3315" s="9" t="s">
        <v>137</v>
      </c>
      <c r="DT3315" s="9" t="s">
        <v>930</v>
      </c>
      <c r="DU3315" s="9" t="s">
        <v>168</v>
      </c>
      <c r="DV3315" s="9" t="str">
        <f>VLOOKUP(DU3315,Metadata!$B$2:$C$7,2,FALSE)</f>
        <v>0 - 3 years</v>
      </c>
    </row>
    <row r="3316" spans="1:126">
      <c r="A3316" s="13">
        <v>3315</v>
      </c>
      <c r="B3316" s="9" t="s">
        <v>135</v>
      </c>
      <c r="C3316" s="9" t="str">
        <f>VLOOKUP(B3316,Metadata!$M$2:$N$6,2,FALSE)</f>
        <v>Permanent Employee</v>
      </c>
      <c r="D3316" s="9" t="s">
        <v>159</v>
      </c>
      <c r="E3316" s="9" t="s">
        <v>137</v>
      </c>
      <c r="F3316" s="9" t="s">
        <v>138</v>
      </c>
      <c r="G3316" s="9" t="s">
        <v>190</v>
      </c>
      <c r="H3316" s="9" t="str">
        <f>IF(G3316="","",VLOOKUP(G3316,Metadata!$J$2:$K$22,2,FALSE))</f>
        <v>North</v>
      </c>
      <c r="I3316" s="9" t="s">
        <v>138</v>
      </c>
      <c r="J3316" s="9" t="str">
        <f>IF(I3316="","",VLOOKUP(I3316,Metadata!$P$2:$Q$43,2,FALSE))</f>
        <v>Europe</v>
      </c>
      <c r="K3316" s="9" t="str">
        <f t="shared" si="0"/>
        <v>Portugal</v>
      </c>
      <c r="L3316" s="9" t="s">
        <v>172</v>
      </c>
      <c r="M3316" s="9" t="str">
        <f>IF(L3316="","",VLOOKUP(L3316,Metadata!$J$2:$K$22,2,FALSE))</f>
        <v>Porto Metropolitan Area</v>
      </c>
      <c r="N3316" s="9" t="s">
        <v>141</v>
      </c>
      <c r="O3316" s="9" t="s">
        <v>137</v>
      </c>
      <c r="P3316" s="9" t="s">
        <v>191</v>
      </c>
      <c r="Q3316" s="10" t="str">
        <f t="shared" si="1"/>
        <v>Remote Job (full or flexible)</v>
      </c>
      <c r="R3316" s="10">
        <v>5</v>
      </c>
      <c r="S3316" s="9" t="s">
        <v>206</v>
      </c>
      <c r="T3316" s="9" t="s">
        <v>137</v>
      </c>
      <c r="U3316" s="9" t="str">
        <f>IF(S3316&lt;&gt;"",S3316,IF(T3316&lt;&gt;"",VLOOKUP(T3316,Metadata!$S$2:$T$228,2,FALSE),""))</f>
        <v>Mobile Apps Developer</v>
      </c>
      <c r="V3316" s="9" t="s">
        <v>276</v>
      </c>
      <c r="W3316" s="9" t="s">
        <v>137</v>
      </c>
      <c r="X3316" s="9" t="s">
        <v>145</v>
      </c>
      <c r="Y3316" s="9" t="s">
        <v>137</v>
      </c>
      <c r="Z3316" s="9" t="s">
        <v>184</v>
      </c>
      <c r="AA3316" s="9" t="s">
        <v>137</v>
      </c>
      <c r="AB3316" s="9" t="s">
        <v>137</v>
      </c>
      <c r="AC3316" s="9"/>
      <c r="AD3316" s="9"/>
      <c r="AE3316" s="9"/>
      <c r="AF3316" s="9"/>
      <c r="AG3316" s="9"/>
      <c r="AH3316" s="9"/>
      <c r="AI3316" s="9"/>
      <c r="AJ3316" s="9"/>
      <c r="AK3316" s="9"/>
      <c r="AL3316" s="9" t="s">
        <v>177</v>
      </c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 t="s">
        <v>150</v>
      </c>
      <c r="BZ3316" s="9" t="s">
        <v>137</v>
      </c>
      <c r="CA3316" s="10"/>
      <c r="CB3316" s="10" t="str">
        <f t="shared" si="5"/>
        <v/>
      </c>
      <c r="CC3316" s="10"/>
      <c r="CD3316" s="9" t="str">
        <f t="shared" si="2"/>
        <v/>
      </c>
      <c r="CE3316" s="9" t="s">
        <v>168</v>
      </c>
      <c r="CF3316" s="9" t="s">
        <v>293</v>
      </c>
      <c r="CG3316" s="9">
        <f>IF(CF3316="","",VLOOKUP(CF3316,Metadata!$D$2:$H$20,2,FALSE))</f>
        <v>52500</v>
      </c>
      <c r="CH3316" s="9">
        <f>IF(CF3316="","",VLOOKUP(CF3316,Metadata!$D$2:$H$20,4,FALSE))</f>
        <v>50000</v>
      </c>
      <c r="CI3316" s="9">
        <f>IF(CF3316="","",VLOOKUP(CF3316,Metadata!$D$2:$H$20,5,FALSE))</f>
        <v>55000</v>
      </c>
      <c r="CJ3316" s="9">
        <f t="shared" si="3"/>
        <v>52500</v>
      </c>
      <c r="CK3316" s="9" t="s">
        <v>153</v>
      </c>
      <c r="CL3316" s="10">
        <v>4</v>
      </c>
      <c r="CM3316" s="10">
        <v>3</v>
      </c>
      <c r="CN3316" s="10">
        <v>7</v>
      </c>
      <c r="CO3316" s="10">
        <v>7</v>
      </c>
      <c r="CP3316" s="10">
        <v>4</v>
      </c>
      <c r="CQ3316" s="10">
        <v>5</v>
      </c>
      <c r="CR3316" s="10">
        <v>6</v>
      </c>
      <c r="CS3316" s="10">
        <v>6</v>
      </c>
      <c r="CT3316" s="10">
        <v>6</v>
      </c>
      <c r="CU3316" s="10">
        <v>6</v>
      </c>
      <c r="CV3316" s="10">
        <v>4</v>
      </c>
      <c r="CW3316" s="10">
        <v>4</v>
      </c>
      <c r="CX3316" s="10">
        <v>6</v>
      </c>
      <c r="CY3316" s="10">
        <v>6</v>
      </c>
      <c r="CZ3316" s="10">
        <v>6</v>
      </c>
      <c r="DA3316" s="10">
        <v>3</v>
      </c>
      <c r="DB3316" s="10">
        <v>3</v>
      </c>
      <c r="DC3316" s="10">
        <v>6</v>
      </c>
      <c r="DD3316" s="10">
        <v>6</v>
      </c>
      <c r="DE3316" s="10">
        <v>6</v>
      </c>
      <c r="DF3316" s="10">
        <v>6</v>
      </c>
      <c r="DG3316" s="10">
        <v>6</v>
      </c>
      <c r="DH3316" s="10">
        <v>6</v>
      </c>
      <c r="DI3316" s="10">
        <v>6</v>
      </c>
      <c r="DJ3316" s="10">
        <v>5</v>
      </c>
      <c r="DK3316" s="10">
        <v>6</v>
      </c>
      <c r="DL3316" s="10">
        <v>4</v>
      </c>
      <c r="DM3316" s="9" t="s">
        <v>753</v>
      </c>
      <c r="DN3316" s="10">
        <v>1972</v>
      </c>
      <c r="DO3316" s="9">
        <f t="shared" si="10"/>
        <v>49</v>
      </c>
      <c r="DP3316" s="9" t="s">
        <v>155</v>
      </c>
      <c r="DQ3316" s="9" t="s">
        <v>156</v>
      </c>
      <c r="DR3316" s="9" t="s">
        <v>157</v>
      </c>
      <c r="DS3316" s="9" t="s">
        <v>137</v>
      </c>
      <c r="DT3316" s="9" t="s">
        <v>930</v>
      </c>
      <c r="DU3316" s="9" t="s">
        <v>158</v>
      </c>
      <c r="DV3316" s="9" t="str">
        <f>VLOOKUP(DU3316,Metadata!$B$2:$C$7,2,FALSE)</f>
        <v>6+ years</v>
      </c>
    </row>
    <row r="3317" spans="1:126">
      <c r="A3317" s="13">
        <v>3316</v>
      </c>
      <c r="B3317" s="9" t="s">
        <v>135</v>
      </c>
      <c r="C3317" s="9" t="str">
        <f>VLOOKUP(B3317,Metadata!$M$2:$N$6,2,FALSE)</f>
        <v>Permanent Employee</v>
      </c>
      <c r="D3317" s="9" t="s">
        <v>136</v>
      </c>
      <c r="E3317" s="9" t="s">
        <v>137</v>
      </c>
      <c r="F3317" s="9" t="s">
        <v>138</v>
      </c>
      <c r="G3317" s="9" t="s">
        <v>140</v>
      </c>
      <c r="H3317" s="9" t="str">
        <f>IF(G3317="","",VLOOKUP(G3317,Metadata!$J$2:$K$22,2,FALSE))</f>
        <v>Lisbon Metropolitan Area</v>
      </c>
      <c r="I3317" s="9" t="s">
        <v>138</v>
      </c>
      <c r="J3317" s="9" t="str">
        <f>IF(I3317="","",VLOOKUP(I3317,Metadata!$P$2:$Q$43,2,FALSE))</f>
        <v>Europe</v>
      </c>
      <c r="K3317" s="9" t="str">
        <f t="shared" si="0"/>
        <v>Portugal</v>
      </c>
      <c r="L3317" s="9" t="s">
        <v>140</v>
      </c>
      <c r="M3317" s="9" t="str">
        <f>IF(L3317="","",VLOOKUP(L3317,Metadata!$J$2:$K$22,2,FALSE))</f>
        <v>Lisbon Metropolitan Area</v>
      </c>
      <c r="N3317" s="9" t="s">
        <v>141</v>
      </c>
      <c r="O3317" s="9" t="s">
        <v>137</v>
      </c>
      <c r="P3317" s="9" t="s">
        <v>142</v>
      </c>
      <c r="Q3317" s="10" t="str">
        <f t="shared" si="1"/>
        <v>Full Office Job</v>
      </c>
      <c r="R3317" s="10">
        <v>6</v>
      </c>
      <c r="S3317" s="9" t="s">
        <v>161</v>
      </c>
      <c r="T3317" s="9" t="s">
        <v>137</v>
      </c>
      <c r="U3317" s="9" t="str">
        <f>IF(S3317&lt;&gt;"",S3317,IF(T3317&lt;&gt;"",VLOOKUP(T3317,Metadata!$S$2:$T$228,2,FALSE),""))</f>
        <v>Full-Stack Developer</v>
      </c>
      <c r="V3317" s="9" t="s">
        <v>261</v>
      </c>
      <c r="W3317" s="9" t="s">
        <v>137</v>
      </c>
      <c r="X3317" s="9" t="s">
        <v>163</v>
      </c>
      <c r="Y3317" s="9" t="s">
        <v>137</v>
      </c>
      <c r="Z3317" s="9" t="s">
        <v>184</v>
      </c>
      <c r="AA3317" s="9" t="s">
        <v>165</v>
      </c>
      <c r="AB3317" s="9" t="s">
        <v>253</v>
      </c>
      <c r="AC3317" s="9" t="s">
        <v>147</v>
      </c>
      <c r="AD3317" s="9" t="s">
        <v>148</v>
      </c>
      <c r="AE3317" s="9"/>
      <c r="AF3317" s="9"/>
      <c r="AG3317" s="9"/>
      <c r="AH3317" s="9"/>
      <c r="AI3317" s="9"/>
      <c r="AJ3317" s="9" t="s">
        <v>185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199</v>
      </c>
      <c r="BM3317" s="9"/>
      <c r="BN3317" s="9"/>
      <c r="BO3317" s="9"/>
      <c r="BP3317" s="9"/>
      <c r="BQ3317" s="9" t="s">
        <v>219</v>
      </c>
      <c r="BR3317" s="9"/>
      <c r="BS3317" s="9"/>
      <c r="BT3317" s="9"/>
      <c r="BU3317" s="9"/>
      <c r="BV3317" s="9"/>
      <c r="BW3317" s="9"/>
      <c r="BX3317" s="9"/>
      <c r="BY3317" s="9"/>
      <c r="BZ3317" s="9"/>
      <c r="CA3317" s="10"/>
      <c r="CB3317" s="10" t="str">
        <f t="shared" si="5"/>
        <v/>
      </c>
      <c r="CC3317" s="10"/>
      <c r="CD3317" s="9" t="str">
        <f t="shared" si="2"/>
        <v/>
      </c>
      <c r="CE3317" s="9" t="s">
        <v>151</v>
      </c>
      <c r="CF3317" s="9" t="s">
        <v>236</v>
      </c>
      <c r="CG3317" s="9">
        <f>IF(CF3317="","",VLOOKUP(CF3317,Metadata!$D$2:$H$20,2,FALSE))</f>
        <v>47500</v>
      </c>
      <c r="CH3317" s="9">
        <f>IF(CF3317="","",VLOOKUP(CF3317,Metadata!$D$2:$H$20,4,FALSE))</f>
        <v>45000</v>
      </c>
      <c r="CI3317" s="9">
        <f>IF(CF3317="","",VLOOKUP(CF3317,Metadata!$D$2:$H$20,5,FALSE))</f>
        <v>50000</v>
      </c>
      <c r="CJ3317" s="9">
        <f t="shared" si="3"/>
        <v>47500</v>
      </c>
      <c r="CK3317" s="9" t="s">
        <v>153</v>
      </c>
      <c r="CL3317" s="10">
        <v>3</v>
      </c>
      <c r="CM3317" s="10">
        <v>4</v>
      </c>
      <c r="CN3317" s="10">
        <v>5</v>
      </c>
      <c r="CO3317" s="10">
        <v>7</v>
      </c>
      <c r="CP3317" s="10">
        <v>6</v>
      </c>
      <c r="CQ3317" s="10">
        <v>5</v>
      </c>
      <c r="CR3317" s="10">
        <v>7</v>
      </c>
      <c r="CS3317" s="10">
        <v>6</v>
      </c>
      <c r="CT3317" s="10">
        <v>5</v>
      </c>
      <c r="CU3317" s="10">
        <v>6</v>
      </c>
      <c r="CV3317" s="10">
        <v>5</v>
      </c>
      <c r="CW3317" s="10">
        <v>4</v>
      </c>
      <c r="CX3317" s="10">
        <v>5</v>
      </c>
      <c r="CY3317" s="10">
        <v>4</v>
      </c>
      <c r="CZ3317" s="10">
        <v>2</v>
      </c>
      <c r="DA3317" s="10">
        <v>2</v>
      </c>
      <c r="DB3317" s="10">
        <v>2</v>
      </c>
      <c r="DC3317" s="10">
        <v>3</v>
      </c>
      <c r="DD3317" s="10">
        <v>2</v>
      </c>
      <c r="DE3317" s="10">
        <v>3</v>
      </c>
      <c r="DF3317" s="10">
        <v>4</v>
      </c>
      <c r="DG3317" s="10">
        <v>6</v>
      </c>
      <c r="DH3317" s="10">
        <v>3</v>
      </c>
      <c r="DI3317" s="10">
        <v>1</v>
      </c>
      <c r="DJ3317" s="10">
        <v>4</v>
      </c>
      <c r="DK3317" s="10">
        <v>3</v>
      </c>
      <c r="DL3317" s="10">
        <v>1</v>
      </c>
      <c r="DM3317" s="9" t="s">
        <v>154</v>
      </c>
      <c r="DN3317" s="10">
        <v>1971</v>
      </c>
      <c r="DO3317" s="9">
        <f t="shared" si="10"/>
        <v>50</v>
      </c>
      <c r="DP3317" s="9" t="s">
        <v>155</v>
      </c>
      <c r="DQ3317" s="9" t="s">
        <v>156</v>
      </c>
      <c r="DR3317" s="9" t="s">
        <v>170</v>
      </c>
      <c r="DS3317" s="9" t="s">
        <v>137</v>
      </c>
      <c r="DT3317" s="9" t="s">
        <v>930</v>
      </c>
      <c r="DU3317" s="9" t="s">
        <v>158</v>
      </c>
      <c r="DV3317" s="9" t="str">
        <f>VLOOKUP(DU3317,Metadata!$B$2:$C$7,2,FALSE)</f>
        <v>6+ years</v>
      </c>
    </row>
    <row r="3318" spans="1:126">
      <c r="A3318" s="13">
        <v>3317</v>
      </c>
      <c r="B3318" s="9" t="s">
        <v>135</v>
      </c>
      <c r="C3318" s="9" t="str">
        <f>VLOOKUP(B3318,Metadata!$M$2:$N$6,2,FALSE)</f>
        <v>Permanent Employee</v>
      </c>
      <c r="D3318" s="9" t="s">
        <v>159</v>
      </c>
      <c r="E3318" s="9" t="s">
        <v>137</v>
      </c>
      <c r="F3318" s="9" t="s">
        <v>138</v>
      </c>
      <c r="G3318" s="9" t="s">
        <v>283</v>
      </c>
      <c r="H3318" s="9" t="str">
        <f>IF(G3318="","",VLOOKUP(G3318,Metadata!$J$2:$K$22,2,FALSE))</f>
        <v>Lisbon Metropolitan Area</v>
      </c>
      <c r="I3318" s="9" t="s">
        <v>138</v>
      </c>
      <c r="J3318" s="9" t="str">
        <f>IF(I3318="","",VLOOKUP(I3318,Metadata!$P$2:$Q$43,2,FALSE))</f>
        <v>Europe</v>
      </c>
      <c r="K3318" s="9" t="str">
        <f t="shared" si="0"/>
        <v>Portugal</v>
      </c>
      <c r="L3318" s="9" t="s">
        <v>140</v>
      </c>
      <c r="M3318" s="9" t="str">
        <f>IF(L3318="","",VLOOKUP(L3318,Metadata!$J$2:$K$22,2,FALSE))</f>
        <v>Lisbon Metropolitan Area</v>
      </c>
      <c r="N3318" s="9" t="s">
        <v>141</v>
      </c>
      <c r="O3318" s="9" t="s">
        <v>137</v>
      </c>
      <c r="P3318" s="9" t="s">
        <v>142</v>
      </c>
      <c r="Q3318" s="10" t="str">
        <f t="shared" si="1"/>
        <v>Full Office Job</v>
      </c>
      <c r="R3318" s="10">
        <v>5</v>
      </c>
      <c r="S3318" s="9" t="s">
        <v>290</v>
      </c>
      <c r="T3318" s="9" t="s">
        <v>137</v>
      </c>
      <c r="U3318" s="9" t="str">
        <f>IF(S3318&lt;&gt;"",S3318,IF(T3318&lt;&gt;"",VLOOKUP(T3318,Metadata!$S$2:$T$228,2,FALSE),""))</f>
        <v>Quality Assurance/Testing</v>
      </c>
      <c r="V3318" s="9" t="s">
        <v>207</v>
      </c>
      <c r="W3318" s="9" t="s">
        <v>137</v>
      </c>
      <c r="X3318" s="9" t="s">
        <v>145</v>
      </c>
      <c r="Y3318" s="9" t="s">
        <v>137</v>
      </c>
      <c r="Z3318" s="9" t="s">
        <v>218</v>
      </c>
      <c r="AA3318" s="9" t="s">
        <v>137</v>
      </c>
      <c r="AB3318" s="9" t="s">
        <v>137</v>
      </c>
      <c r="AC3318" s="9"/>
      <c r="AD3318" s="9" t="s">
        <v>148</v>
      </c>
      <c r="AE3318" s="9"/>
      <c r="AF3318" s="9"/>
      <c r="AG3318" s="9"/>
      <c r="AH3318" s="9"/>
      <c r="AI3318" s="9"/>
      <c r="AJ3318" s="9"/>
      <c r="AK3318" s="9"/>
      <c r="AL3318" s="9"/>
      <c r="AM3318" s="9"/>
      <c r="AN3318" s="9" t="s">
        <v>195</v>
      </c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 t="s">
        <v>150</v>
      </c>
      <c r="BZ3318" s="9" t="s">
        <v>137</v>
      </c>
      <c r="CA3318" s="10"/>
      <c r="CB3318" s="10" t="str">
        <f t="shared" si="5"/>
        <v/>
      </c>
      <c r="CC3318" s="10"/>
      <c r="CD3318" s="9" t="str">
        <f t="shared" si="2"/>
        <v/>
      </c>
      <c r="CE3318" s="9" t="s">
        <v>168</v>
      </c>
      <c r="CF3318" s="9" t="s">
        <v>248</v>
      </c>
      <c r="CG3318" s="9">
        <f>IF(CF3318="","",VLOOKUP(CF3318,Metadata!$D$2:$H$20,2,FALSE))</f>
        <v>57500</v>
      </c>
      <c r="CH3318" s="9">
        <f>IF(CF3318="","",VLOOKUP(CF3318,Metadata!$D$2:$H$20,4,FALSE))</f>
        <v>55000</v>
      </c>
      <c r="CI3318" s="9">
        <f>IF(CF3318="","",VLOOKUP(CF3318,Metadata!$D$2:$H$20,5,FALSE))</f>
        <v>60000</v>
      </c>
      <c r="CJ3318" s="9">
        <f t="shared" si="3"/>
        <v>57500</v>
      </c>
      <c r="CK3318" s="9" t="s">
        <v>221</v>
      </c>
      <c r="CL3318" s="10">
        <v>6</v>
      </c>
      <c r="CM3318" s="10">
        <v>3</v>
      </c>
      <c r="CN3318" s="10">
        <v>5</v>
      </c>
      <c r="CO3318" s="10">
        <v>6</v>
      </c>
      <c r="CP3318" s="10">
        <v>2</v>
      </c>
      <c r="CQ3318" s="10">
        <v>4</v>
      </c>
      <c r="CR3318" s="10">
        <v>6</v>
      </c>
      <c r="CS3318" s="10">
        <v>6</v>
      </c>
      <c r="CT3318" s="10">
        <v>4</v>
      </c>
      <c r="CU3318" s="10">
        <v>2</v>
      </c>
      <c r="CV3318" s="10">
        <v>6</v>
      </c>
      <c r="CW3318" s="10">
        <v>7</v>
      </c>
      <c r="CX3318" s="10">
        <v>7</v>
      </c>
      <c r="CY3318" s="10">
        <v>5</v>
      </c>
      <c r="CZ3318" s="10">
        <v>1</v>
      </c>
      <c r="DA3318" s="10">
        <v>6</v>
      </c>
      <c r="DB3318" s="10">
        <v>7</v>
      </c>
      <c r="DC3318" s="10">
        <v>7</v>
      </c>
      <c r="DD3318" s="10">
        <v>2</v>
      </c>
      <c r="DE3318" s="10">
        <v>7</v>
      </c>
      <c r="DF3318" s="10">
        <v>2</v>
      </c>
      <c r="DG3318" s="10">
        <v>7</v>
      </c>
      <c r="DH3318" s="10">
        <v>1</v>
      </c>
      <c r="DI3318" s="10">
        <v>1</v>
      </c>
      <c r="DJ3318" s="10">
        <v>4</v>
      </c>
      <c r="DK3318" s="10">
        <v>2</v>
      </c>
      <c r="DL3318" s="10">
        <v>2</v>
      </c>
      <c r="DM3318" s="9" t="s">
        <v>154</v>
      </c>
      <c r="DN3318" s="10">
        <v>1977</v>
      </c>
      <c r="DO3318" s="9">
        <f t="shared" si="10"/>
        <v>44</v>
      </c>
      <c r="DP3318" s="9" t="s">
        <v>155</v>
      </c>
      <c r="DQ3318" s="9" t="s">
        <v>156</v>
      </c>
      <c r="DR3318" s="9" t="s">
        <v>157</v>
      </c>
      <c r="DS3318" s="9" t="s">
        <v>137</v>
      </c>
      <c r="DT3318" s="9" t="s">
        <v>930</v>
      </c>
      <c r="DU3318" s="9" t="s">
        <v>158</v>
      </c>
      <c r="DV3318" s="9" t="str">
        <f>VLOOKUP(DU3318,Metadata!$B$2:$C$7,2,FALSE)</f>
        <v>6+ years</v>
      </c>
    </row>
    <row r="3319" spans="1:126">
      <c r="A3319" s="13">
        <v>3318</v>
      </c>
      <c r="B3319" s="9" t="s">
        <v>135</v>
      </c>
      <c r="C3319" s="9" t="str">
        <f>VLOOKUP(B3319,Metadata!$M$2:$N$6,2,FALSE)</f>
        <v>Permanent Employee</v>
      </c>
      <c r="D3319" s="9" t="s">
        <v>159</v>
      </c>
      <c r="E3319" s="9" t="s">
        <v>137</v>
      </c>
      <c r="F3319" s="9" t="s">
        <v>138</v>
      </c>
      <c r="G3319" s="9" t="s">
        <v>275</v>
      </c>
      <c r="H3319" s="9" t="str">
        <f>IF(G3319="","",VLOOKUP(G3319,Metadata!$J$2:$K$22,2,FALSE))</f>
        <v>Centre</v>
      </c>
      <c r="I3319" s="9" t="s">
        <v>138</v>
      </c>
      <c r="J3319" s="9" t="str">
        <f>IF(I3319="","",VLOOKUP(I3319,Metadata!$P$2:$Q$43,2,FALSE))</f>
        <v>Europe</v>
      </c>
      <c r="K3319" s="9" t="str">
        <f t="shared" si="0"/>
        <v>Portugal</v>
      </c>
      <c r="L3319" s="9" t="s">
        <v>140</v>
      </c>
      <c r="M3319" s="9" t="str">
        <f>IF(L3319="","",VLOOKUP(L3319,Metadata!$J$2:$K$22,2,FALSE))</f>
        <v>Lisbon Metropolitan Area</v>
      </c>
      <c r="N3319" s="9" t="s">
        <v>141</v>
      </c>
      <c r="O3319" s="9" t="s">
        <v>137</v>
      </c>
      <c r="P3319" s="9" t="s">
        <v>191</v>
      </c>
      <c r="Q3319" s="10" t="str">
        <f t="shared" si="1"/>
        <v>Remote Job (full or flexible)</v>
      </c>
      <c r="R3319" s="10">
        <v>7</v>
      </c>
      <c r="S3319" s="9" t="s">
        <v>143</v>
      </c>
      <c r="T3319" s="9" t="s">
        <v>137</v>
      </c>
      <c r="U3319" s="9" t="str">
        <f>IF(S3319&lt;&gt;"",S3319,IF(T3319&lt;&gt;"",VLOOKUP(T3319,Metadata!$S$2:$T$228,2,FALSE),""))</f>
        <v>Technical Team Leader</v>
      </c>
      <c r="V3319" s="9" t="s">
        <v>261</v>
      </c>
      <c r="W3319" s="9" t="s">
        <v>137</v>
      </c>
      <c r="X3319" s="9" t="s">
        <v>242</v>
      </c>
      <c r="Y3319" s="9" t="s">
        <v>137</v>
      </c>
      <c r="Z3319" s="9" t="s">
        <v>224</v>
      </c>
      <c r="AA3319" s="9" t="s">
        <v>165</v>
      </c>
      <c r="AB3319" s="9" t="s">
        <v>253</v>
      </c>
      <c r="AC3319" s="9"/>
      <c r="AD3319" s="9"/>
      <c r="AE3319" s="9"/>
      <c r="AF3319" s="9"/>
      <c r="AG3319" s="9"/>
      <c r="AH3319" s="9"/>
      <c r="AI3319" s="9"/>
      <c r="AJ3319" s="9" t="s">
        <v>185</v>
      </c>
      <c r="AK3319" s="9"/>
      <c r="AL3319" s="9" t="s">
        <v>177</v>
      </c>
      <c r="AM3319" s="9" t="s">
        <v>314</v>
      </c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 t="s">
        <v>178</v>
      </c>
      <c r="BB3319" s="9" t="s">
        <v>284</v>
      </c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 t="s">
        <v>186</v>
      </c>
      <c r="BO3319" s="9"/>
      <c r="BP3319" s="9"/>
      <c r="BQ3319" s="9" t="s">
        <v>219</v>
      </c>
      <c r="BR3319" s="9"/>
      <c r="BS3319" s="9"/>
      <c r="BT3319" s="9"/>
      <c r="BU3319" s="9"/>
      <c r="BV3319" s="9"/>
      <c r="BW3319" s="9"/>
      <c r="BX3319" s="9"/>
      <c r="BY3319" s="9"/>
      <c r="BZ3319" s="9"/>
      <c r="CA3319" s="10"/>
      <c r="CB3319" s="10" t="str">
        <f t="shared" si="5"/>
        <v/>
      </c>
      <c r="CC3319" s="10"/>
      <c r="CD3319" s="9" t="str">
        <f t="shared" si="2"/>
        <v/>
      </c>
      <c r="CE3319" s="9" t="s">
        <v>151</v>
      </c>
      <c r="CF3319" s="9" t="s">
        <v>419</v>
      </c>
      <c r="CG3319" s="9">
        <f>IF(CF3319="","",VLOOKUP(CF3319,Metadata!$D$2:$H$20,2,FALSE))</f>
        <v>62500</v>
      </c>
      <c r="CH3319" s="9">
        <f>IF(CF3319="","",VLOOKUP(CF3319,Metadata!$D$2:$H$20,4,FALSE))</f>
        <v>60000</v>
      </c>
      <c r="CI3319" s="9">
        <f>IF(CF3319="","",VLOOKUP(CF3319,Metadata!$D$2:$H$20,5,FALSE))</f>
        <v>65000</v>
      </c>
      <c r="CJ3319" s="9">
        <f t="shared" si="3"/>
        <v>62500</v>
      </c>
      <c r="CK3319" s="9" t="s">
        <v>221</v>
      </c>
      <c r="CL3319" s="10">
        <v>6</v>
      </c>
      <c r="CM3319" s="10">
        <v>1</v>
      </c>
      <c r="CN3319" s="10">
        <v>7</v>
      </c>
      <c r="CO3319" s="10">
        <v>7</v>
      </c>
      <c r="CP3319" s="10">
        <v>6</v>
      </c>
      <c r="CQ3319" s="10">
        <v>7</v>
      </c>
      <c r="CR3319" s="10">
        <v>5</v>
      </c>
      <c r="CS3319" s="10">
        <v>7</v>
      </c>
      <c r="CT3319" s="10">
        <v>6</v>
      </c>
      <c r="CU3319" s="10">
        <v>6</v>
      </c>
      <c r="CV3319" s="10">
        <v>4</v>
      </c>
      <c r="CW3319" s="10">
        <v>3</v>
      </c>
      <c r="CX3319" s="10">
        <v>6</v>
      </c>
      <c r="CY3319" s="10">
        <v>7</v>
      </c>
      <c r="CZ3319" s="10">
        <v>6</v>
      </c>
      <c r="DA3319" s="10">
        <v>4</v>
      </c>
      <c r="DB3319" s="10">
        <v>4</v>
      </c>
      <c r="DC3319" s="10">
        <v>7</v>
      </c>
      <c r="DD3319" s="10">
        <v>4</v>
      </c>
      <c r="DE3319" s="10">
        <v>7</v>
      </c>
      <c r="DF3319" s="10">
        <v>7</v>
      </c>
      <c r="DG3319" s="10">
        <v>5</v>
      </c>
      <c r="DH3319" s="10">
        <v>5</v>
      </c>
      <c r="DI3319" s="10">
        <v>7</v>
      </c>
      <c r="DJ3319" s="10">
        <v>5</v>
      </c>
      <c r="DK3319" s="10">
        <v>5</v>
      </c>
      <c r="DL3319" s="10">
        <v>7</v>
      </c>
      <c r="DM3319" s="9" t="s">
        <v>154</v>
      </c>
      <c r="DN3319" s="10">
        <v>1984</v>
      </c>
      <c r="DO3319" s="9">
        <f t="shared" si="10"/>
        <v>37</v>
      </c>
      <c r="DP3319" s="9" t="s">
        <v>155</v>
      </c>
      <c r="DQ3319" s="9" t="s">
        <v>202</v>
      </c>
      <c r="DR3319" s="9" t="s">
        <v>170</v>
      </c>
      <c r="DS3319" s="9" t="s">
        <v>137</v>
      </c>
      <c r="DT3319" s="9" t="s">
        <v>930</v>
      </c>
      <c r="DU3319" s="9" t="s">
        <v>158</v>
      </c>
      <c r="DV3319" s="9" t="str">
        <f>VLOOKUP(DU3319,Metadata!$B$2:$C$7,2,FALSE)</f>
        <v>6+ years</v>
      </c>
    </row>
    <row r="3320" spans="1:126">
      <c r="A3320" s="13">
        <v>3319</v>
      </c>
      <c r="B3320" s="9" t="s">
        <v>135</v>
      </c>
      <c r="C3320" s="9" t="str">
        <f>VLOOKUP(B3320,Metadata!$M$2:$N$6,2,FALSE)</f>
        <v>Permanent Employee</v>
      </c>
      <c r="D3320" s="9" t="s">
        <v>136</v>
      </c>
      <c r="E3320" s="9" t="s">
        <v>137</v>
      </c>
      <c r="F3320" s="9" t="s">
        <v>138</v>
      </c>
      <c r="G3320" s="9" t="s">
        <v>265</v>
      </c>
      <c r="H3320" s="9" t="str">
        <f>IF(G3320="","",VLOOKUP(G3320,Metadata!$J$2:$K$22,2,FALSE))</f>
        <v>Azores and Madeira</v>
      </c>
      <c r="I3320" s="9" t="s">
        <v>138</v>
      </c>
      <c r="J3320" s="9" t="str">
        <f>IF(I3320="","",VLOOKUP(I3320,Metadata!$P$2:$Q$43,2,FALSE))</f>
        <v>Europe</v>
      </c>
      <c r="K3320" s="9" t="str">
        <f t="shared" si="0"/>
        <v>Portugal</v>
      </c>
      <c r="L3320" s="9" t="s">
        <v>265</v>
      </c>
      <c r="M3320" s="9" t="str">
        <f>IF(L3320="","",VLOOKUP(L3320,Metadata!$J$2:$K$22,2,FALSE))</f>
        <v>Azores and Madeira</v>
      </c>
      <c r="N3320" s="9" t="s">
        <v>141</v>
      </c>
      <c r="O3320" s="9" t="s">
        <v>137</v>
      </c>
      <c r="P3320" s="9" t="s">
        <v>142</v>
      </c>
      <c r="Q3320" s="10" t="str">
        <f t="shared" si="1"/>
        <v>Full Office Job</v>
      </c>
      <c r="R3320" s="10">
        <v>7</v>
      </c>
      <c r="S3320" s="9" t="s">
        <v>161</v>
      </c>
      <c r="T3320" s="9" t="s">
        <v>137</v>
      </c>
      <c r="U3320" s="9" t="str">
        <f>IF(S3320&lt;&gt;"",S3320,IF(T3320&lt;&gt;"",VLOOKUP(T3320,Metadata!$S$2:$T$228,2,FALSE),""))</f>
        <v>Full-Stack Developer</v>
      </c>
      <c r="V3320" s="9" t="s">
        <v>207</v>
      </c>
      <c r="W3320" s="9" t="s">
        <v>137</v>
      </c>
      <c r="X3320" s="9" t="s">
        <v>145</v>
      </c>
      <c r="Y3320" s="9" t="s">
        <v>137</v>
      </c>
      <c r="Z3320" s="9" t="s">
        <v>184</v>
      </c>
      <c r="AA3320" s="9" t="s">
        <v>137</v>
      </c>
      <c r="AB3320" s="9" t="s">
        <v>137</v>
      </c>
      <c r="AC3320" s="9"/>
      <c r="AD3320" s="9"/>
      <c r="AE3320" s="9" t="s">
        <v>194</v>
      </c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 t="s">
        <v>150</v>
      </c>
      <c r="BZ3320" s="9" t="s">
        <v>137</v>
      </c>
      <c r="CA3320" s="10"/>
      <c r="CB3320" s="10" t="str">
        <f t="shared" si="5"/>
        <v/>
      </c>
      <c r="CC3320" s="10"/>
      <c r="CD3320" s="9" t="str">
        <f t="shared" si="2"/>
        <v/>
      </c>
      <c r="CE3320" s="9" t="s">
        <v>168</v>
      </c>
      <c r="CF3320" s="9" t="s">
        <v>188</v>
      </c>
      <c r="CG3320" s="9">
        <f>IF(CF3320="","",VLOOKUP(CF3320,Metadata!$D$2:$H$20,2,FALSE))</f>
        <v>17500</v>
      </c>
      <c r="CH3320" s="9">
        <f>IF(CF3320="","",VLOOKUP(CF3320,Metadata!$D$2:$H$20,4,FALSE))</f>
        <v>15000</v>
      </c>
      <c r="CI3320" s="9">
        <f>IF(CF3320="","",VLOOKUP(CF3320,Metadata!$D$2:$H$20,5,FALSE))</f>
        <v>20000</v>
      </c>
      <c r="CJ3320" s="9">
        <f t="shared" si="3"/>
        <v>17500</v>
      </c>
      <c r="CK3320" s="9" t="s">
        <v>366</v>
      </c>
      <c r="CL3320" s="10">
        <v>3</v>
      </c>
      <c r="CM3320" s="10">
        <v>5</v>
      </c>
      <c r="CN3320" s="10">
        <v>7</v>
      </c>
      <c r="CO3320" s="10">
        <v>4</v>
      </c>
      <c r="CP3320" s="10">
        <v>6</v>
      </c>
      <c r="CQ3320" s="10">
        <v>6</v>
      </c>
      <c r="CR3320" s="10">
        <v>6</v>
      </c>
      <c r="CS3320" s="10">
        <v>7</v>
      </c>
      <c r="CT3320" s="10">
        <v>5</v>
      </c>
      <c r="CU3320" s="10">
        <v>7</v>
      </c>
      <c r="CV3320" s="10">
        <v>7</v>
      </c>
      <c r="CW3320" s="10">
        <v>3</v>
      </c>
      <c r="CX3320" s="10">
        <v>7</v>
      </c>
      <c r="CY3320" s="10">
        <v>5</v>
      </c>
      <c r="CZ3320" s="10">
        <v>5</v>
      </c>
      <c r="DA3320" s="10">
        <v>5</v>
      </c>
      <c r="DB3320" s="10">
        <v>5</v>
      </c>
      <c r="DC3320" s="10">
        <v>7</v>
      </c>
      <c r="DD3320" s="10">
        <v>7</v>
      </c>
      <c r="DE3320" s="10">
        <v>7</v>
      </c>
      <c r="DF3320" s="10">
        <v>7</v>
      </c>
      <c r="DG3320" s="10">
        <v>7</v>
      </c>
      <c r="DH3320" s="10">
        <v>4</v>
      </c>
      <c r="DI3320" s="10">
        <v>5</v>
      </c>
      <c r="DJ3320" s="10">
        <v>4</v>
      </c>
      <c r="DK3320" s="10">
        <v>7</v>
      </c>
      <c r="DL3320" s="10">
        <v>7</v>
      </c>
      <c r="DM3320" s="9" t="s">
        <v>154</v>
      </c>
      <c r="DN3320" s="10">
        <v>1999</v>
      </c>
      <c r="DO3320" s="9">
        <f t="shared" si="10"/>
        <v>22</v>
      </c>
      <c r="DP3320" s="9" t="s">
        <v>155</v>
      </c>
      <c r="DQ3320" s="9" t="s">
        <v>227</v>
      </c>
      <c r="DR3320" s="9" t="s">
        <v>157</v>
      </c>
      <c r="DS3320" s="9" t="s">
        <v>137</v>
      </c>
      <c r="DT3320" s="9" t="s">
        <v>930</v>
      </c>
      <c r="DU3320" s="9" t="s">
        <v>168</v>
      </c>
      <c r="DV3320" s="9" t="str">
        <f>VLOOKUP(DU3320,Metadata!$B$2:$C$7,2,FALSE)</f>
        <v>0 - 3 years</v>
      </c>
    </row>
    <row r="3321" spans="1:126">
      <c r="A3321" s="13">
        <v>3320</v>
      </c>
      <c r="B3321" s="9" t="s">
        <v>135</v>
      </c>
      <c r="C3321" s="9" t="str">
        <f>VLOOKUP(B3321,Metadata!$M$2:$N$6,2,FALSE)</f>
        <v>Permanent Employee</v>
      </c>
      <c r="D3321" s="9" t="s">
        <v>159</v>
      </c>
      <c r="E3321" s="9" t="s">
        <v>137</v>
      </c>
      <c r="F3321" s="9" t="s">
        <v>138</v>
      </c>
      <c r="G3321" s="9" t="s">
        <v>283</v>
      </c>
      <c r="H3321" s="9" t="str">
        <f>IF(G3321="","",VLOOKUP(G3321,Metadata!$J$2:$K$22,2,FALSE))</f>
        <v>Lisbon Metropolitan Area</v>
      </c>
      <c r="I3321" s="9" t="s">
        <v>311</v>
      </c>
      <c r="J3321" s="9" t="str">
        <f>IF(I3321="","",VLOOKUP(I3321,Metadata!$P$2:$Q$43,2,FALSE))</f>
        <v>Europe</v>
      </c>
      <c r="K3321" s="9" t="str">
        <f t="shared" si="0"/>
        <v>International</v>
      </c>
      <c r="L3321" s="9" t="s">
        <v>137</v>
      </c>
      <c r="M3321" s="9" t="str">
        <f>IF(L3321="","",VLOOKUP(L3321,Metadata!$J$2:$K$22,2,FALSE))</f>
        <v/>
      </c>
      <c r="N3321" s="9" t="s">
        <v>141</v>
      </c>
      <c r="O3321" s="9" t="s">
        <v>137</v>
      </c>
      <c r="P3321" s="9" t="s">
        <v>191</v>
      </c>
      <c r="Q3321" s="10" t="str">
        <f t="shared" si="1"/>
        <v>Remote Job (full or flexible)</v>
      </c>
      <c r="R3321" s="10">
        <v>5</v>
      </c>
      <c r="S3321" s="9" t="s">
        <v>338</v>
      </c>
      <c r="T3321" s="9" t="s">
        <v>137</v>
      </c>
      <c r="U3321" s="9" t="str">
        <f>IF(S3321&lt;&gt;"",S3321,IF(T3321&lt;&gt;"",VLOOKUP(T3321,Metadata!$S$2:$T$228,2,FALSE),""))</f>
        <v>Solutions Architect</v>
      </c>
      <c r="V3321" s="9" t="s">
        <v>279</v>
      </c>
      <c r="W3321" s="9" t="s">
        <v>137</v>
      </c>
      <c r="X3321" s="9" t="s">
        <v>145</v>
      </c>
      <c r="Y3321" s="9" t="s">
        <v>137</v>
      </c>
      <c r="Z3321" s="9" t="s">
        <v>218</v>
      </c>
      <c r="AA3321" s="9" t="s">
        <v>165</v>
      </c>
      <c r="AB3321" s="9" t="s">
        <v>253</v>
      </c>
      <c r="AC3321" s="9" t="s">
        <v>147</v>
      </c>
      <c r="AD3321" s="9" t="s">
        <v>148</v>
      </c>
      <c r="AE3321" s="9"/>
      <c r="AF3321" s="9" t="s">
        <v>243</v>
      </c>
      <c r="AG3321" s="9"/>
      <c r="AH3321" s="9"/>
      <c r="AI3321" s="9"/>
      <c r="AJ3321" s="9" t="s">
        <v>185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 t="s">
        <v>178</v>
      </c>
      <c r="BB3321" s="9" t="s">
        <v>284</v>
      </c>
      <c r="BC3321" s="9"/>
      <c r="BD3321" s="9"/>
      <c r="BE3321" s="9"/>
      <c r="BF3321" s="9"/>
      <c r="BG3321" s="9"/>
      <c r="BH3321" s="9"/>
      <c r="BI3321" s="9"/>
      <c r="BJ3321" s="9" t="s">
        <v>167</v>
      </c>
      <c r="BK3321" s="9"/>
      <c r="BL3321" s="9" t="s">
        <v>199</v>
      </c>
      <c r="BM3321" s="9"/>
      <c r="BN3321" s="9"/>
      <c r="BO3321" s="9"/>
      <c r="BP3321" s="9"/>
      <c r="BQ3321" s="9" t="s">
        <v>219</v>
      </c>
      <c r="BR3321" s="9"/>
      <c r="BS3321" s="9"/>
      <c r="BT3321" s="9"/>
      <c r="BU3321" s="9"/>
      <c r="BV3321" s="9"/>
      <c r="BW3321" s="9"/>
      <c r="BX3321" s="9"/>
      <c r="BY3321" s="9"/>
      <c r="BZ3321" s="9"/>
      <c r="CA3321" s="10"/>
      <c r="CB3321" s="10" t="str">
        <f t="shared" si="5"/>
        <v/>
      </c>
      <c r="CC3321" s="10"/>
      <c r="CD3321" s="9" t="str">
        <f t="shared" si="2"/>
        <v/>
      </c>
      <c r="CE3321" s="9" t="s">
        <v>168</v>
      </c>
      <c r="CF3321" s="9" t="s">
        <v>293</v>
      </c>
      <c r="CG3321" s="9">
        <f>IF(CF3321="","",VLOOKUP(CF3321,Metadata!$D$2:$H$20,2,FALSE))</f>
        <v>52500</v>
      </c>
      <c r="CH3321" s="9">
        <f>IF(CF3321="","",VLOOKUP(CF3321,Metadata!$D$2:$H$20,4,FALSE))</f>
        <v>50000</v>
      </c>
      <c r="CI3321" s="9">
        <f>IF(CF3321="","",VLOOKUP(CF3321,Metadata!$D$2:$H$20,5,FALSE))</f>
        <v>55000</v>
      </c>
      <c r="CJ3321" s="9">
        <f t="shared" si="3"/>
        <v>52500</v>
      </c>
      <c r="CK3321" s="9" t="s">
        <v>153</v>
      </c>
      <c r="CL3321" s="10">
        <v>5</v>
      </c>
      <c r="CM3321" s="10">
        <v>2</v>
      </c>
      <c r="CN3321" s="10">
        <v>7</v>
      </c>
      <c r="CO3321" s="10">
        <v>6</v>
      </c>
      <c r="CP3321" s="10">
        <v>5</v>
      </c>
      <c r="CQ3321" s="10">
        <v>5</v>
      </c>
      <c r="CR3321" s="10">
        <v>1</v>
      </c>
      <c r="CS3321" s="10">
        <v>7</v>
      </c>
      <c r="CT3321" s="10">
        <v>4</v>
      </c>
      <c r="CU3321" s="10">
        <v>4</v>
      </c>
      <c r="CV3321" s="10">
        <v>4</v>
      </c>
      <c r="CW3321" s="10">
        <v>4</v>
      </c>
      <c r="CX3321" s="10">
        <v>7</v>
      </c>
      <c r="CY3321" s="10">
        <v>5</v>
      </c>
      <c r="CZ3321" s="10">
        <v>1</v>
      </c>
      <c r="DA3321" s="10">
        <v>4</v>
      </c>
      <c r="DB3321" s="10">
        <v>5</v>
      </c>
      <c r="DC3321" s="10">
        <v>6</v>
      </c>
      <c r="DD3321" s="10">
        <v>5</v>
      </c>
      <c r="DE3321" s="10">
        <v>7</v>
      </c>
      <c r="DF3321" s="10">
        <v>6</v>
      </c>
      <c r="DG3321" s="10">
        <v>5</v>
      </c>
      <c r="DH3321" s="10">
        <v>4</v>
      </c>
      <c r="DI3321" s="10">
        <v>4</v>
      </c>
      <c r="DJ3321" s="10">
        <v>4</v>
      </c>
      <c r="DK3321" s="10">
        <v>4</v>
      </c>
      <c r="DL3321" s="10">
        <v>4</v>
      </c>
      <c r="DM3321" s="9" t="s">
        <v>154</v>
      </c>
      <c r="DN3321" s="10"/>
      <c r="DO3321" s="9"/>
      <c r="DP3321" s="9" t="s">
        <v>287</v>
      </c>
      <c r="DQ3321" s="9" t="s">
        <v>210</v>
      </c>
      <c r="DR3321" s="9" t="s">
        <v>157</v>
      </c>
      <c r="DS3321" s="9" t="s">
        <v>137</v>
      </c>
      <c r="DT3321" s="9" t="s">
        <v>930</v>
      </c>
      <c r="DU3321" s="9" t="s">
        <v>158</v>
      </c>
      <c r="DV3321" s="9" t="str">
        <f>VLOOKUP(DU3321,Metadata!$B$2:$C$7,2,FALSE)</f>
        <v>6+ years</v>
      </c>
    </row>
    <row r="3322" spans="1:126">
      <c r="A3322" s="13">
        <v>3321</v>
      </c>
      <c r="B3322" s="9" t="s">
        <v>135</v>
      </c>
      <c r="C3322" s="9" t="str">
        <f>VLOOKUP(B3322,Metadata!$M$2:$N$6,2,FALSE)</f>
        <v>Permanent Employee</v>
      </c>
      <c r="D3322" s="9" t="s">
        <v>136</v>
      </c>
      <c r="E3322" s="9" t="s">
        <v>137</v>
      </c>
      <c r="F3322" s="9" t="s">
        <v>138</v>
      </c>
      <c r="G3322" s="9" t="s">
        <v>275</v>
      </c>
      <c r="H3322" s="9" t="str">
        <f>IF(G3322="","",VLOOKUP(G3322,Metadata!$J$2:$K$22,2,FALSE))</f>
        <v>Centre</v>
      </c>
      <c r="I3322" s="9" t="s">
        <v>138</v>
      </c>
      <c r="J3322" s="9" t="str">
        <f>IF(I3322="","",VLOOKUP(I3322,Metadata!$P$2:$Q$43,2,FALSE))</f>
        <v>Europe</v>
      </c>
      <c r="K3322" s="9" t="str">
        <f t="shared" si="0"/>
        <v>Portugal</v>
      </c>
      <c r="L3322" s="9" t="s">
        <v>140</v>
      </c>
      <c r="M3322" s="9" t="str">
        <f>IF(L3322="","",VLOOKUP(L3322,Metadata!$J$2:$K$22,2,FALSE))</f>
        <v>Lisbon Metropolitan Area</v>
      </c>
      <c r="N3322" s="9" t="s">
        <v>214</v>
      </c>
      <c r="O3322" s="9" t="s">
        <v>136</v>
      </c>
      <c r="P3322" s="9" t="s">
        <v>191</v>
      </c>
      <c r="Q3322" s="10" t="str">
        <f t="shared" si="1"/>
        <v>Remote Job (full or flexible)</v>
      </c>
      <c r="R3322" s="10">
        <v>7</v>
      </c>
      <c r="S3322" s="9" t="s">
        <v>313</v>
      </c>
      <c r="T3322" s="9" t="s">
        <v>137</v>
      </c>
      <c r="U3322" s="9" t="str">
        <f>IF(S3322&lt;&gt;"",S3322,IF(T3322&lt;&gt;"",VLOOKUP(T3322,Metadata!$S$2:$T$228,2,FALSE),""))</f>
        <v>Maintenance &amp; Support</v>
      </c>
      <c r="V3322" s="9" t="s">
        <v>279</v>
      </c>
      <c r="W3322" s="9" t="s">
        <v>137</v>
      </c>
      <c r="X3322" s="9" t="s">
        <v>242</v>
      </c>
      <c r="Y3322" s="9" t="s">
        <v>137</v>
      </c>
      <c r="Z3322" s="9" t="s">
        <v>146</v>
      </c>
      <c r="AA3322" s="9" t="s">
        <v>165</v>
      </c>
      <c r="AB3322" s="9" t="s">
        <v>137</v>
      </c>
      <c r="AC3322" s="9" t="s">
        <v>147</v>
      </c>
      <c r="AD3322" s="9"/>
      <c r="AE3322" s="9"/>
      <c r="AF3322" s="9" t="s">
        <v>243</v>
      </c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 t="s">
        <v>178</v>
      </c>
      <c r="BB3322" s="9"/>
      <c r="BC3322" s="9"/>
      <c r="BD3322" s="9"/>
      <c r="BE3322" s="9"/>
      <c r="BF3322" s="9"/>
      <c r="BG3322" s="9"/>
      <c r="BH3322" s="9"/>
      <c r="BI3322" s="9"/>
      <c r="BJ3322" s="9" t="s">
        <v>167</v>
      </c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10"/>
      <c r="CB3322" s="10" t="str">
        <f t="shared" si="5"/>
        <v/>
      </c>
      <c r="CC3322" s="10"/>
      <c r="CD3322" s="9" t="str">
        <f t="shared" si="2"/>
        <v/>
      </c>
      <c r="CE3322" s="9" t="s">
        <v>232</v>
      </c>
      <c r="CF3322" s="9" t="s">
        <v>152</v>
      </c>
      <c r="CG3322" s="9">
        <f>IF(CF3322="","",VLOOKUP(CF3322,Metadata!$D$2:$H$20,2,FALSE))</f>
        <v>32500</v>
      </c>
      <c r="CH3322" s="9">
        <f>IF(CF3322="","",VLOOKUP(CF3322,Metadata!$D$2:$H$20,4,FALSE))</f>
        <v>30000</v>
      </c>
      <c r="CI3322" s="9">
        <f>IF(CF3322="","",VLOOKUP(CF3322,Metadata!$D$2:$H$20,5,FALSE))</f>
        <v>35000</v>
      </c>
      <c r="CJ3322" s="9">
        <f t="shared" si="3"/>
        <v>32500</v>
      </c>
      <c r="CK3322" s="9" t="s">
        <v>221</v>
      </c>
      <c r="CL3322" s="10">
        <v>3</v>
      </c>
      <c r="CM3322" s="10">
        <v>5</v>
      </c>
      <c r="CN3322" s="10">
        <v>3</v>
      </c>
      <c r="CO3322" s="10">
        <v>7</v>
      </c>
      <c r="CP3322" s="10">
        <v>5</v>
      </c>
      <c r="CQ3322" s="10">
        <v>6</v>
      </c>
      <c r="CR3322" s="10">
        <v>6</v>
      </c>
      <c r="CS3322" s="10">
        <v>6</v>
      </c>
      <c r="CT3322" s="10">
        <v>6</v>
      </c>
      <c r="CU3322" s="10">
        <v>7</v>
      </c>
      <c r="CV3322" s="10">
        <v>4</v>
      </c>
      <c r="CW3322" s="10">
        <v>3</v>
      </c>
      <c r="CX3322" s="10">
        <v>5</v>
      </c>
      <c r="CY3322" s="10">
        <v>5</v>
      </c>
      <c r="CZ3322" s="10">
        <v>6</v>
      </c>
      <c r="DA3322" s="10">
        <v>2</v>
      </c>
      <c r="DB3322" s="10">
        <v>3</v>
      </c>
      <c r="DC3322" s="10">
        <v>6</v>
      </c>
      <c r="DD3322" s="10">
        <v>1</v>
      </c>
      <c r="DE3322" s="10">
        <v>2</v>
      </c>
      <c r="DF3322" s="10">
        <v>5</v>
      </c>
      <c r="DG3322" s="10">
        <v>3</v>
      </c>
      <c r="DH3322" s="10">
        <v>4</v>
      </c>
      <c r="DI3322" s="10">
        <v>6</v>
      </c>
      <c r="DJ3322" s="10">
        <v>6</v>
      </c>
      <c r="DK3322" s="10">
        <v>6</v>
      </c>
      <c r="DL3322" s="10">
        <v>4</v>
      </c>
      <c r="DM3322" s="9" t="s">
        <v>154</v>
      </c>
      <c r="DN3322" s="10">
        <v>1994</v>
      </c>
      <c r="DO3322" s="9">
        <f t="shared" ref="DO3322:DO3372" si="11">2021-DN3322</f>
        <v>27</v>
      </c>
      <c r="DP3322" s="9" t="s">
        <v>155</v>
      </c>
      <c r="DQ3322" s="9" t="s">
        <v>210</v>
      </c>
      <c r="DR3322" s="9" t="s">
        <v>157</v>
      </c>
      <c r="DS3322" s="9" t="s">
        <v>137</v>
      </c>
      <c r="DT3322" s="9" t="s">
        <v>930</v>
      </c>
      <c r="DU3322" s="9" t="s">
        <v>223</v>
      </c>
      <c r="DV3322" s="9" t="str">
        <f>VLOOKUP(DU3322,Metadata!$B$2:$C$7,2,FALSE)</f>
        <v>3 - 6 years</v>
      </c>
    </row>
    <row r="3323" spans="1:126">
      <c r="A3323" s="13">
        <v>3322</v>
      </c>
      <c r="B3323" s="9" t="s">
        <v>135</v>
      </c>
      <c r="C3323" s="9" t="str">
        <f>VLOOKUP(B3323,Metadata!$M$2:$N$6,2,FALSE)</f>
        <v>Permanent Employee</v>
      </c>
      <c r="D3323" s="9" t="s">
        <v>159</v>
      </c>
      <c r="E3323" s="9" t="s">
        <v>137</v>
      </c>
      <c r="F3323" s="9" t="s">
        <v>138</v>
      </c>
      <c r="G3323" s="9" t="s">
        <v>140</v>
      </c>
      <c r="H3323" s="9" t="str">
        <f>IF(G3323="","",VLOOKUP(G3323,Metadata!$J$2:$K$22,2,FALSE))</f>
        <v>Lisbon Metropolitan Area</v>
      </c>
      <c r="I3323" s="9" t="s">
        <v>292</v>
      </c>
      <c r="J3323" s="9" t="str">
        <f>IF(I3323="","",VLOOKUP(I3323,Metadata!$P$2:$Q$43,2,FALSE))</f>
        <v>North America</v>
      </c>
      <c r="K3323" s="9" t="str">
        <f t="shared" si="0"/>
        <v>International</v>
      </c>
      <c r="L3323" s="9" t="s">
        <v>137</v>
      </c>
      <c r="M3323" s="9" t="str">
        <f>IF(L3323="","",VLOOKUP(L3323,Metadata!$J$2:$K$22,2,FALSE))</f>
        <v/>
      </c>
      <c r="N3323" s="9" t="s">
        <v>141</v>
      </c>
      <c r="O3323" s="9" t="s">
        <v>137</v>
      </c>
      <c r="P3323" s="9" t="s">
        <v>142</v>
      </c>
      <c r="Q3323" s="10" t="str">
        <f t="shared" si="1"/>
        <v>Full Office Job</v>
      </c>
      <c r="R3323" s="10">
        <v>7</v>
      </c>
      <c r="S3323" s="9" t="s">
        <v>216</v>
      </c>
      <c r="T3323" s="9" t="s">
        <v>137</v>
      </c>
      <c r="U3323" s="9" t="str">
        <f>IF(S3323&lt;&gt;"",S3323,IF(T3323&lt;&gt;"",VLOOKUP(T3323,Metadata!$S$2:$T$228,2,FALSE),""))</f>
        <v>Front-End Developer</v>
      </c>
      <c r="V3323" s="9" t="s">
        <v>261</v>
      </c>
      <c r="W3323" s="9" t="s">
        <v>137</v>
      </c>
      <c r="X3323" s="9" t="s">
        <v>242</v>
      </c>
      <c r="Y3323" s="9" t="s">
        <v>137</v>
      </c>
      <c r="Z3323" s="9" t="s">
        <v>146</v>
      </c>
      <c r="AA3323" s="9" t="s">
        <v>165</v>
      </c>
      <c r="AB3323" s="9" t="s">
        <v>137</v>
      </c>
      <c r="AC3323" s="9"/>
      <c r="AD3323" s="9"/>
      <c r="AE3323" s="9"/>
      <c r="AF3323" s="9"/>
      <c r="AG3323" s="9"/>
      <c r="AH3323" s="9"/>
      <c r="AI3323" s="9"/>
      <c r="AJ3323" s="9" t="s">
        <v>185</v>
      </c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 t="s">
        <v>178</v>
      </c>
      <c r="BB3323" s="9" t="s">
        <v>284</v>
      </c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 t="s">
        <v>186</v>
      </c>
      <c r="BO3323" s="9"/>
      <c r="BP3323" s="9"/>
      <c r="BQ3323" s="9" t="s">
        <v>219</v>
      </c>
      <c r="BR3323" s="9"/>
      <c r="BS3323" s="9"/>
      <c r="BT3323" s="9"/>
      <c r="BU3323" s="9"/>
      <c r="BV3323" s="9"/>
      <c r="BW3323" s="9"/>
      <c r="BX3323" s="9"/>
      <c r="BY3323" s="9"/>
      <c r="BZ3323" s="9"/>
      <c r="CA3323" s="10"/>
      <c r="CB3323" s="10" t="str">
        <f t="shared" si="5"/>
        <v/>
      </c>
      <c r="CC3323" s="10"/>
      <c r="CD3323" s="9" t="str">
        <f t="shared" si="2"/>
        <v/>
      </c>
      <c r="CE3323" s="9" t="s">
        <v>168</v>
      </c>
      <c r="CF3323" s="9" t="s">
        <v>245</v>
      </c>
      <c r="CG3323" s="9">
        <f>IF(CF3323="","",VLOOKUP(CF3323,Metadata!$D$2:$H$20,2,FALSE))</f>
        <v>42500</v>
      </c>
      <c r="CH3323" s="9">
        <f>IF(CF3323="","",VLOOKUP(CF3323,Metadata!$D$2:$H$20,4,FALSE))</f>
        <v>40000</v>
      </c>
      <c r="CI3323" s="9">
        <f>IF(CF3323="","",VLOOKUP(CF3323,Metadata!$D$2:$H$20,5,FALSE))</f>
        <v>45000</v>
      </c>
      <c r="CJ3323" s="9">
        <f t="shared" si="3"/>
        <v>42500</v>
      </c>
      <c r="CK3323" s="9" t="s">
        <v>221</v>
      </c>
      <c r="CL3323" s="10">
        <v>4</v>
      </c>
      <c r="CM3323" s="10">
        <v>2</v>
      </c>
      <c r="CN3323" s="10">
        <v>7</v>
      </c>
      <c r="CO3323" s="10">
        <v>7</v>
      </c>
      <c r="CP3323" s="10">
        <v>7</v>
      </c>
      <c r="CQ3323" s="10">
        <v>5</v>
      </c>
      <c r="CR3323" s="10">
        <v>7</v>
      </c>
      <c r="CS3323" s="10">
        <v>7</v>
      </c>
      <c r="CT3323" s="10">
        <v>6</v>
      </c>
      <c r="CU3323" s="10">
        <v>7</v>
      </c>
      <c r="CV3323" s="10">
        <v>5</v>
      </c>
      <c r="CW3323" s="10">
        <v>4</v>
      </c>
      <c r="CX3323" s="10">
        <v>7</v>
      </c>
      <c r="CY3323" s="10">
        <v>6</v>
      </c>
      <c r="CZ3323" s="10">
        <v>6</v>
      </c>
      <c r="DA3323" s="10">
        <v>6</v>
      </c>
      <c r="DB3323" s="10">
        <v>6</v>
      </c>
      <c r="DC3323" s="10">
        <v>7</v>
      </c>
      <c r="DD3323" s="10">
        <v>5</v>
      </c>
      <c r="DE3323" s="10">
        <v>7</v>
      </c>
      <c r="DF3323" s="10">
        <v>7</v>
      </c>
      <c r="DG3323" s="10">
        <v>5</v>
      </c>
      <c r="DH3323" s="10">
        <v>7</v>
      </c>
      <c r="DI3323" s="10">
        <v>7</v>
      </c>
      <c r="DJ3323" s="10">
        <v>5</v>
      </c>
      <c r="DK3323" s="10">
        <v>7</v>
      </c>
      <c r="DL3323" s="10">
        <v>6</v>
      </c>
      <c r="DM3323" s="9" t="s">
        <v>154</v>
      </c>
      <c r="DN3323" s="10">
        <v>1982</v>
      </c>
      <c r="DO3323" s="9">
        <f t="shared" si="11"/>
        <v>39</v>
      </c>
      <c r="DP3323" s="9" t="s">
        <v>222</v>
      </c>
      <c r="DQ3323" s="9" t="s">
        <v>156</v>
      </c>
      <c r="DR3323" s="9" t="s">
        <v>157</v>
      </c>
      <c r="DS3323" s="9" t="s">
        <v>137</v>
      </c>
      <c r="DT3323" s="9" t="s">
        <v>930</v>
      </c>
      <c r="DU3323" s="9" t="s">
        <v>158</v>
      </c>
      <c r="DV3323" s="9" t="str">
        <f>VLOOKUP(DU3323,Metadata!$B$2:$C$7,2,FALSE)</f>
        <v>6+ years</v>
      </c>
    </row>
    <row r="3324" spans="1:126">
      <c r="A3324" s="13">
        <v>3323</v>
      </c>
      <c r="B3324" s="9" t="s">
        <v>135</v>
      </c>
      <c r="C3324" s="9" t="str">
        <f>VLOOKUP(B3324,Metadata!$M$2:$N$6,2,FALSE)</f>
        <v>Permanent Employee</v>
      </c>
      <c r="D3324" s="9" t="s">
        <v>159</v>
      </c>
      <c r="E3324" s="9" t="s">
        <v>137</v>
      </c>
      <c r="F3324" s="9" t="s">
        <v>138</v>
      </c>
      <c r="G3324" s="9" t="s">
        <v>312</v>
      </c>
      <c r="H3324" s="9" t="str">
        <f>IF(G3324="","",VLOOKUP(G3324,Metadata!$J$2:$K$22,2,FALSE))</f>
        <v>South</v>
      </c>
      <c r="I3324" s="9" t="s">
        <v>138</v>
      </c>
      <c r="J3324" s="9" t="str">
        <f>IF(I3324="","",VLOOKUP(I3324,Metadata!$P$2:$Q$43,2,FALSE))</f>
        <v>Europe</v>
      </c>
      <c r="K3324" s="9" t="str">
        <f t="shared" si="0"/>
        <v>Portugal</v>
      </c>
      <c r="L3324" s="9" t="s">
        <v>312</v>
      </c>
      <c r="M3324" s="9" t="str">
        <f>IF(L3324="","",VLOOKUP(L3324,Metadata!$J$2:$K$22,2,FALSE))</f>
        <v>South</v>
      </c>
      <c r="N3324" s="9" t="s">
        <v>214</v>
      </c>
      <c r="O3324" s="9" t="s">
        <v>136</v>
      </c>
      <c r="P3324" s="9" t="s">
        <v>142</v>
      </c>
      <c r="Q3324" s="10" t="str">
        <f t="shared" si="1"/>
        <v>Full Office Job</v>
      </c>
      <c r="R3324" s="10">
        <v>4</v>
      </c>
      <c r="S3324" s="9" t="s">
        <v>192</v>
      </c>
      <c r="T3324" s="9" t="s">
        <v>137</v>
      </c>
      <c r="U3324" s="9" t="str">
        <f>IF(S3324&lt;&gt;"",S3324,IF(T3324&lt;&gt;"",VLOOKUP(T3324,Metadata!$S$2:$T$228,2,FALSE),""))</f>
        <v>Back-End Developer</v>
      </c>
      <c r="V3324" s="9" t="s">
        <v>400</v>
      </c>
      <c r="W3324" s="9" t="s">
        <v>137</v>
      </c>
      <c r="X3324" s="9" t="s">
        <v>145</v>
      </c>
      <c r="Y3324" s="9" t="s">
        <v>137</v>
      </c>
      <c r="Z3324" s="9" t="s">
        <v>184</v>
      </c>
      <c r="AA3324" s="9" t="s">
        <v>137</v>
      </c>
      <c r="AB3324" s="9" t="s">
        <v>137</v>
      </c>
      <c r="AC3324" s="9" t="s">
        <v>147</v>
      </c>
      <c r="AD3324" s="9"/>
      <c r="AE3324" s="9" t="s">
        <v>194</v>
      </c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 t="s">
        <v>167</v>
      </c>
      <c r="BK3324" s="9" t="s">
        <v>198</v>
      </c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10"/>
      <c r="CB3324" s="10" t="str">
        <f t="shared" si="5"/>
        <v/>
      </c>
      <c r="CC3324" s="10"/>
      <c r="CD3324" s="9" t="str">
        <f t="shared" si="2"/>
        <v/>
      </c>
      <c r="CE3324" s="9" t="s">
        <v>168</v>
      </c>
      <c r="CF3324" s="9" t="s">
        <v>169</v>
      </c>
      <c r="CG3324" s="9">
        <f>IF(CF3324="","",VLOOKUP(CF3324,Metadata!$D$2:$H$20,2,FALSE))</f>
        <v>12500</v>
      </c>
      <c r="CH3324" s="9">
        <f>IF(CF3324="","",VLOOKUP(CF3324,Metadata!$D$2:$H$20,4,FALSE))</f>
        <v>0</v>
      </c>
      <c r="CI3324" s="9">
        <f>IF(CF3324="","",VLOOKUP(CF3324,Metadata!$D$2:$H$20,5,FALSE))</f>
        <v>15000</v>
      </c>
      <c r="CJ3324" s="9">
        <f t="shared" si="3"/>
        <v>12500</v>
      </c>
      <c r="CK3324" s="9" t="s">
        <v>153</v>
      </c>
      <c r="CL3324" s="10">
        <v>1</v>
      </c>
      <c r="CM3324" s="10">
        <v>3</v>
      </c>
      <c r="CN3324" s="10">
        <v>6</v>
      </c>
      <c r="CO3324" s="10">
        <v>6</v>
      </c>
      <c r="CP3324" s="10">
        <v>4</v>
      </c>
      <c r="CQ3324" s="10">
        <v>6</v>
      </c>
      <c r="CR3324" s="10">
        <v>4</v>
      </c>
      <c r="CS3324" s="10">
        <v>6</v>
      </c>
      <c r="CT3324" s="10">
        <v>6</v>
      </c>
      <c r="CU3324" s="10">
        <v>4</v>
      </c>
      <c r="CV3324" s="10">
        <v>4</v>
      </c>
      <c r="CW3324" s="10">
        <v>3</v>
      </c>
      <c r="CX3324" s="10">
        <v>7</v>
      </c>
      <c r="CY3324" s="10">
        <v>5</v>
      </c>
      <c r="CZ3324" s="10">
        <v>7</v>
      </c>
      <c r="DA3324" s="10">
        <v>5</v>
      </c>
      <c r="DB3324" s="10">
        <v>4</v>
      </c>
      <c r="DC3324" s="10">
        <v>7</v>
      </c>
      <c r="DD3324" s="10">
        <v>1</v>
      </c>
      <c r="DE3324" s="10">
        <v>5</v>
      </c>
      <c r="DF3324" s="10">
        <v>6</v>
      </c>
      <c r="DG3324" s="10">
        <v>7</v>
      </c>
      <c r="DH3324" s="10">
        <v>4</v>
      </c>
      <c r="DI3324" s="10">
        <v>7</v>
      </c>
      <c r="DJ3324" s="10">
        <v>5</v>
      </c>
      <c r="DK3324" s="10">
        <v>6</v>
      </c>
      <c r="DL3324" s="10">
        <v>7</v>
      </c>
      <c r="DM3324" s="9" t="s">
        <v>154</v>
      </c>
      <c r="DN3324" s="10">
        <v>1986</v>
      </c>
      <c r="DO3324" s="9">
        <f t="shared" si="11"/>
        <v>35</v>
      </c>
      <c r="DP3324" s="9" t="s">
        <v>155</v>
      </c>
      <c r="DQ3324" s="9" t="s">
        <v>156</v>
      </c>
      <c r="DR3324" s="9" t="s">
        <v>157</v>
      </c>
      <c r="DS3324" s="9" t="s">
        <v>137</v>
      </c>
      <c r="DT3324" s="9" t="s">
        <v>930</v>
      </c>
      <c r="DU3324" s="9" t="s">
        <v>223</v>
      </c>
      <c r="DV3324" s="9" t="str">
        <f>VLOOKUP(DU3324,Metadata!$B$2:$C$7,2,FALSE)</f>
        <v>3 - 6 years</v>
      </c>
    </row>
    <row r="3325" spans="1:126">
      <c r="A3325" s="13">
        <v>3324</v>
      </c>
      <c r="B3325" s="9" t="s">
        <v>135</v>
      </c>
      <c r="C3325" s="9" t="str">
        <f>VLOOKUP(B3325,Metadata!$M$2:$N$6,2,FALSE)</f>
        <v>Permanent Employee</v>
      </c>
      <c r="D3325" s="9" t="s">
        <v>136</v>
      </c>
      <c r="E3325" s="9" t="s">
        <v>137</v>
      </c>
      <c r="F3325" s="9" t="s">
        <v>138</v>
      </c>
      <c r="G3325" s="9" t="s">
        <v>160</v>
      </c>
      <c r="H3325" s="9" t="str">
        <f>IF(G3325="","",VLOOKUP(G3325,Metadata!$J$2:$K$22,2,FALSE))</f>
        <v>Centre</v>
      </c>
      <c r="I3325" s="9" t="s">
        <v>138</v>
      </c>
      <c r="J3325" s="9" t="str">
        <f>IF(I3325="","",VLOOKUP(I3325,Metadata!$P$2:$Q$43,2,FALSE))</f>
        <v>Europe</v>
      </c>
      <c r="K3325" s="9" t="str">
        <f t="shared" si="0"/>
        <v>Portugal</v>
      </c>
      <c r="L3325" s="9" t="s">
        <v>160</v>
      </c>
      <c r="M3325" s="9" t="str">
        <f>IF(L3325="","",VLOOKUP(L3325,Metadata!$J$2:$K$22,2,FALSE))</f>
        <v>Centre</v>
      </c>
      <c r="N3325" s="9" t="s">
        <v>141</v>
      </c>
      <c r="O3325" s="9" t="s">
        <v>137</v>
      </c>
      <c r="P3325" s="9" t="s">
        <v>142</v>
      </c>
      <c r="Q3325" s="10" t="str">
        <f t="shared" si="1"/>
        <v>Full Office Job</v>
      </c>
      <c r="R3325" s="10">
        <v>7</v>
      </c>
      <c r="S3325" s="9" t="s">
        <v>161</v>
      </c>
      <c r="T3325" s="9" t="s">
        <v>137</v>
      </c>
      <c r="U3325" s="9" t="str">
        <f>IF(S3325&lt;&gt;"",S3325,IF(T3325&lt;&gt;"",VLOOKUP(T3325,Metadata!$S$2:$T$228,2,FALSE),""))</f>
        <v>Full-Stack Developer</v>
      </c>
      <c r="V3325" s="9" t="s">
        <v>261</v>
      </c>
      <c r="W3325" s="9" t="s">
        <v>137</v>
      </c>
      <c r="X3325" s="9" t="s">
        <v>163</v>
      </c>
      <c r="Y3325" s="9" t="s">
        <v>137</v>
      </c>
      <c r="Z3325" s="9" t="s">
        <v>262</v>
      </c>
      <c r="AA3325" s="9" t="s">
        <v>165</v>
      </c>
      <c r="AB3325" s="9" t="s">
        <v>137</v>
      </c>
      <c r="AC3325" s="9" t="s">
        <v>147</v>
      </c>
      <c r="AD3325" s="9"/>
      <c r="AE3325" s="9" t="s">
        <v>194</v>
      </c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 t="s">
        <v>178</v>
      </c>
      <c r="BB3325" s="9"/>
      <c r="BC3325" s="9"/>
      <c r="BD3325" s="9"/>
      <c r="BE3325" s="9"/>
      <c r="BF3325" s="9"/>
      <c r="BG3325" s="9"/>
      <c r="BH3325" s="9"/>
      <c r="BI3325" s="9"/>
      <c r="BJ3325" s="9" t="s">
        <v>167</v>
      </c>
      <c r="BK3325" s="9" t="s">
        <v>198</v>
      </c>
      <c r="BL3325" s="9"/>
      <c r="BM3325" s="9"/>
      <c r="BN3325" s="9" t="s">
        <v>186</v>
      </c>
      <c r="BO3325" s="9"/>
      <c r="BP3325" s="9"/>
      <c r="BQ3325" s="9"/>
      <c r="BR3325" s="9"/>
      <c r="BS3325" s="9" t="s">
        <v>200</v>
      </c>
      <c r="BT3325" s="9"/>
      <c r="BU3325" s="9"/>
      <c r="BV3325" s="9"/>
      <c r="BW3325" s="9"/>
      <c r="BX3325" s="9"/>
      <c r="BY3325" s="9"/>
      <c r="BZ3325" s="9"/>
      <c r="CA3325" s="10"/>
      <c r="CB3325" s="10" t="str">
        <f t="shared" si="5"/>
        <v/>
      </c>
      <c r="CC3325" s="10"/>
      <c r="CD3325" s="9" t="str">
        <f t="shared" si="2"/>
        <v/>
      </c>
      <c r="CE3325" s="9" t="s">
        <v>151</v>
      </c>
      <c r="CF3325" s="9" t="s">
        <v>188</v>
      </c>
      <c r="CG3325" s="9">
        <f>IF(CF3325="","",VLOOKUP(CF3325,Metadata!$D$2:$H$20,2,FALSE))</f>
        <v>17500</v>
      </c>
      <c r="CH3325" s="9">
        <f>IF(CF3325="","",VLOOKUP(CF3325,Metadata!$D$2:$H$20,4,FALSE))</f>
        <v>15000</v>
      </c>
      <c r="CI3325" s="9">
        <f>IF(CF3325="","",VLOOKUP(CF3325,Metadata!$D$2:$H$20,5,FALSE))</f>
        <v>20000</v>
      </c>
      <c r="CJ3325" s="9">
        <f t="shared" si="3"/>
        <v>17500</v>
      </c>
      <c r="CK3325" s="9" t="s">
        <v>153</v>
      </c>
      <c r="CL3325" s="10">
        <v>3</v>
      </c>
      <c r="CM3325" s="10">
        <v>3</v>
      </c>
      <c r="CN3325" s="10">
        <v>5</v>
      </c>
      <c r="CO3325" s="10">
        <v>5</v>
      </c>
      <c r="CP3325" s="10">
        <v>2</v>
      </c>
      <c r="CQ3325" s="10">
        <v>4</v>
      </c>
      <c r="CR3325" s="10">
        <v>7</v>
      </c>
      <c r="CS3325" s="10">
        <v>4</v>
      </c>
      <c r="CT3325" s="10">
        <v>6</v>
      </c>
      <c r="CU3325" s="10">
        <v>5</v>
      </c>
      <c r="CV3325" s="10">
        <v>4</v>
      </c>
      <c r="CW3325" s="10">
        <v>3</v>
      </c>
      <c r="CX3325" s="10">
        <v>6</v>
      </c>
      <c r="CY3325" s="10">
        <v>4</v>
      </c>
      <c r="CZ3325" s="10">
        <v>4</v>
      </c>
      <c r="DA3325" s="10">
        <v>2</v>
      </c>
      <c r="DB3325" s="10">
        <v>2</v>
      </c>
      <c r="DC3325" s="10">
        <v>6</v>
      </c>
      <c r="DD3325" s="10">
        <v>2</v>
      </c>
      <c r="DE3325" s="10">
        <v>4</v>
      </c>
      <c r="DF3325" s="10">
        <v>3</v>
      </c>
      <c r="DG3325" s="10">
        <v>5</v>
      </c>
      <c r="DH3325" s="10">
        <v>1</v>
      </c>
      <c r="DI3325" s="10">
        <v>1</v>
      </c>
      <c r="DJ3325" s="10">
        <v>4</v>
      </c>
      <c r="DK3325" s="10">
        <v>2</v>
      </c>
      <c r="DL3325" s="10">
        <v>1</v>
      </c>
      <c r="DM3325" s="9" t="s">
        <v>154</v>
      </c>
      <c r="DN3325" s="10">
        <v>1978</v>
      </c>
      <c r="DO3325" s="9">
        <f t="shared" si="11"/>
        <v>43</v>
      </c>
      <c r="DP3325" s="9" t="s">
        <v>155</v>
      </c>
      <c r="DQ3325" s="9" t="s">
        <v>202</v>
      </c>
      <c r="DR3325" s="9" t="s">
        <v>157</v>
      </c>
      <c r="DS3325" s="9" t="s">
        <v>137</v>
      </c>
      <c r="DT3325" s="9" t="s">
        <v>930</v>
      </c>
      <c r="DU3325" s="9" t="s">
        <v>158</v>
      </c>
      <c r="DV3325" s="9" t="str">
        <f>VLOOKUP(DU3325,Metadata!$B$2:$C$7,2,FALSE)</f>
        <v>6+ years</v>
      </c>
    </row>
    <row r="3326" spans="1:126">
      <c r="A3326" s="13">
        <v>3325</v>
      </c>
      <c r="B3326" s="9" t="s">
        <v>135</v>
      </c>
      <c r="C3326" s="9" t="str">
        <f>VLOOKUP(B3326,Metadata!$M$2:$N$6,2,FALSE)</f>
        <v>Permanent Employee</v>
      </c>
      <c r="D3326" s="9" t="s">
        <v>159</v>
      </c>
      <c r="E3326" s="9" t="s">
        <v>137</v>
      </c>
      <c r="F3326" s="9" t="s">
        <v>138</v>
      </c>
      <c r="G3326" s="9" t="s">
        <v>140</v>
      </c>
      <c r="H3326" s="9" t="str">
        <f>IF(G3326="","",VLOOKUP(G3326,Metadata!$J$2:$K$22,2,FALSE))</f>
        <v>Lisbon Metropolitan Area</v>
      </c>
      <c r="I3326" s="9" t="s">
        <v>138</v>
      </c>
      <c r="J3326" s="9" t="str">
        <f>IF(I3326="","",VLOOKUP(I3326,Metadata!$P$2:$Q$43,2,FALSE))</f>
        <v>Europe</v>
      </c>
      <c r="K3326" s="9" t="str">
        <f t="shared" si="0"/>
        <v>Portugal</v>
      </c>
      <c r="L3326" s="9" t="s">
        <v>172</v>
      </c>
      <c r="M3326" s="9" t="str">
        <f>IF(L3326="","",VLOOKUP(L3326,Metadata!$J$2:$K$22,2,FALSE))</f>
        <v>Porto Metropolitan Area</v>
      </c>
      <c r="N3326" s="9" t="s">
        <v>141</v>
      </c>
      <c r="O3326" s="9" t="s">
        <v>137</v>
      </c>
      <c r="P3326" s="9" t="s">
        <v>191</v>
      </c>
      <c r="Q3326" s="10" t="str">
        <f t="shared" si="1"/>
        <v>Remote Job (full or flexible)</v>
      </c>
      <c r="R3326" s="10">
        <v>5</v>
      </c>
      <c r="S3326" s="9" t="s">
        <v>192</v>
      </c>
      <c r="T3326" s="9" t="s">
        <v>137</v>
      </c>
      <c r="U3326" s="9" t="str">
        <f>IF(S3326&lt;&gt;"",S3326,IF(T3326&lt;&gt;"",VLOOKUP(T3326,Metadata!$S$2:$T$228,2,FALSE),""))</f>
        <v>Back-End Developer</v>
      </c>
      <c r="V3326" s="9" t="s">
        <v>495</v>
      </c>
      <c r="W3326" s="9" t="s">
        <v>137</v>
      </c>
      <c r="X3326" s="9" t="s">
        <v>175</v>
      </c>
      <c r="Y3326" s="9" t="s">
        <v>137</v>
      </c>
      <c r="Z3326" s="9" t="s">
        <v>262</v>
      </c>
      <c r="AA3326" s="9" t="s">
        <v>165</v>
      </c>
      <c r="AB3326" s="9" t="s">
        <v>137</v>
      </c>
      <c r="AC3326" s="9" t="s">
        <v>147</v>
      </c>
      <c r="AD3326" s="9"/>
      <c r="AE3326" s="9"/>
      <c r="AF3326" s="9"/>
      <c r="AG3326" s="9"/>
      <c r="AH3326" s="9"/>
      <c r="AI3326" s="9"/>
      <c r="AJ3326" s="9"/>
      <c r="AK3326" s="9" t="s">
        <v>302</v>
      </c>
      <c r="AL3326" s="9"/>
      <c r="AM3326" s="9"/>
      <c r="AN3326" s="9"/>
      <c r="AO3326" s="9"/>
      <c r="AP3326" s="9"/>
      <c r="AQ3326" s="9"/>
      <c r="AR3326" s="9"/>
      <c r="AS3326" s="9"/>
      <c r="AT3326" s="9"/>
      <c r="AU3326" s="9" t="s">
        <v>267</v>
      </c>
      <c r="AV3326" s="9"/>
      <c r="AW3326" s="9"/>
      <c r="AX3326" s="9"/>
      <c r="AY3326" s="9"/>
      <c r="AZ3326" s="9"/>
      <c r="BA3326" s="9" t="s">
        <v>178</v>
      </c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 t="s">
        <v>303</v>
      </c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10"/>
      <c r="CB3326" s="10" t="str">
        <f t="shared" si="5"/>
        <v/>
      </c>
      <c r="CC3326" s="10"/>
      <c r="CD3326" s="9" t="str">
        <f t="shared" si="2"/>
        <v/>
      </c>
      <c r="CE3326" s="9" t="s">
        <v>232</v>
      </c>
      <c r="CF3326" s="9" t="s">
        <v>225</v>
      </c>
      <c r="CG3326" s="9">
        <f>IF(CF3326="","",VLOOKUP(CF3326,Metadata!$D$2:$H$20,2,FALSE))</f>
        <v>22500</v>
      </c>
      <c r="CH3326" s="9">
        <f>IF(CF3326="","",VLOOKUP(CF3326,Metadata!$D$2:$H$20,4,FALSE))</f>
        <v>20000</v>
      </c>
      <c r="CI3326" s="9">
        <f>IF(CF3326="","",VLOOKUP(CF3326,Metadata!$D$2:$H$20,5,FALSE))</f>
        <v>25000</v>
      </c>
      <c r="CJ3326" s="9">
        <f t="shared" si="3"/>
        <v>22500</v>
      </c>
      <c r="CK3326" s="9" t="s">
        <v>189</v>
      </c>
      <c r="CL3326" s="10">
        <v>3</v>
      </c>
      <c r="CM3326" s="10">
        <v>1</v>
      </c>
      <c r="CN3326" s="10">
        <v>6</v>
      </c>
      <c r="CO3326" s="10">
        <v>5</v>
      </c>
      <c r="CP3326" s="10">
        <v>7</v>
      </c>
      <c r="CQ3326" s="10">
        <v>5</v>
      </c>
      <c r="CR3326" s="10">
        <v>7</v>
      </c>
      <c r="CS3326" s="10">
        <v>7</v>
      </c>
      <c r="CT3326" s="10">
        <v>6</v>
      </c>
      <c r="CU3326" s="10">
        <v>7</v>
      </c>
      <c r="CV3326" s="10">
        <v>5</v>
      </c>
      <c r="CW3326" s="10">
        <v>6</v>
      </c>
      <c r="CX3326" s="10">
        <v>6</v>
      </c>
      <c r="CY3326" s="10">
        <v>3</v>
      </c>
      <c r="CZ3326" s="10">
        <v>6</v>
      </c>
      <c r="DA3326" s="10">
        <v>4</v>
      </c>
      <c r="DB3326" s="10">
        <v>4</v>
      </c>
      <c r="DC3326" s="10">
        <v>6</v>
      </c>
      <c r="DD3326" s="10">
        <v>3</v>
      </c>
      <c r="DE3326" s="10">
        <v>3</v>
      </c>
      <c r="DF3326" s="10">
        <v>6</v>
      </c>
      <c r="DG3326" s="10">
        <v>4</v>
      </c>
      <c r="DH3326" s="10">
        <v>5</v>
      </c>
      <c r="DI3326" s="10">
        <v>7</v>
      </c>
      <c r="DJ3326" s="10">
        <v>3</v>
      </c>
      <c r="DK3326" s="10">
        <v>6</v>
      </c>
      <c r="DL3326" s="10">
        <v>6</v>
      </c>
      <c r="DM3326" s="9" t="s">
        <v>154</v>
      </c>
      <c r="DN3326" s="10">
        <v>1992</v>
      </c>
      <c r="DO3326" s="9">
        <f t="shared" si="11"/>
        <v>29</v>
      </c>
      <c r="DP3326" s="9" t="s">
        <v>155</v>
      </c>
      <c r="DQ3326" s="9" t="s">
        <v>156</v>
      </c>
      <c r="DR3326" s="9" t="s">
        <v>157</v>
      </c>
      <c r="DS3326" s="9" t="s">
        <v>137</v>
      </c>
      <c r="DT3326" s="9" t="s">
        <v>930</v>
      </c>
      <c r="DU3326" s="9" t="s">
        <v>168</v>
      </c>
      <c r="DV3326" s="9" t="str">
        <f>VLOOKUP(DU3326,Metadata!$B$2:$C$7,2,FALSE)</f>
        <v>0 - 3 years</v>
      </c>
    </row>
    <row r="3327" spans="1:126">
      <c r="A3327" s="13">
        <v>3326</v>
      </c>
      <c r="B3327" s="9" t="s">
        <v>135</v>
      </c>
      <c r="C3327" s="9" t="str">
        <f>VLOOKUP(B3327,Metadata!$M$2:$N$6,2,FALSE)</f>
        <v>Permanent Employee</v>
      </c>
      <c r="D3327" s="9" t="s">
        <v>136</v>
      </c>
      <c r="E3327" s="9" t="s">
        <v>137</v>
      </c>
      <c r="F3327" s="9" t="s">
        <v>138</v>
      </c>
      <c r="G3327" s="9" t="s">
        <v>182</v>
      </c>
      <c r="H3327" s="9" t="str">
        <f>IF(G3327="","",VLOOKUP(G3327,Metadata!$J$2:$K$22,2,FALSE))</f>
        <v>Azores and Madeira</v>
      </c>
      <c r="I3327" s="9" t="s">
        <v>138</v>
      </c>
      <c r="J3327" s="9" t="str">
        <f>IF(I3327="","",VLOOKUP(I3327,Metadata!$P$2:$Q$43,2,FALSE))</f>
        <v>Europe</v>
      </c>
      <c r="K3327" s="9" t="str">
        <f t="shared" si="0"/>
        <v>Portugal</v>
      </c>
      <c r="L3327" s="9" t="s">
        <v>140</v>
      </c>
      <c r="M3327" s="9" t="str">
        <f>IF(L3327="","",VLOOKUP(L3327,Metadata!$J$2:$K$22,2,FALSE))</f>
        <v>Lisbon Metropolitan Area</v>
      </c>
      <c r="N3327" s="9" t="s">
        <v>141</v>
      </c>
      <c r="O3327" s="9" t="s">
        <v>137</v>
      </c>
      <c r="P3327" s="9" t="s">
        <v>191</v>
      </c>
      <c r="Q3327" s="10" t="str">
        <f t="shared" si="1"/>
        <v>Remote Job (full or flexible)</v>
      </c>
      <c r="R3327" s="10">
        <v>7</v>
      </c>
      <c r="S3327" s="9" t="s">
        <v>161</v>
      </c>
      <c r="T3327" s="9" t="s">
        <v>137</v>
      </c>
      <c r="U3327" s="9" t="str">
        <f>IF(S3327&lt;&gt;"",S3327,IF(T3327&lt;&gt;"",VLOOKUP(T3327,Metadata!$S$2:$T$228,2,FALSE),""))</f>
        <v>Full-Stack Developer</v>
      </c>
      <c r="V3327" s="9" t="s">
        <v>144</v>
      </c>
      <c r="W3327" s="9" t="s">
        <v>137</v>
      </c>
      <c r="X3327" s="9" t="s">
        <v>242</v>
      </c>
      <c r="Y3327" s="9" t="s">
        <v>137</v>
      </c>
      <c r="Z3327" s="9" t="s">
        <v>184</v>
      </c>
      <c r="AA3327" s="9" t="s">
        <v>137</v>
      </c>
      <c r="AB3327" s="9" t="s">
        <v>137</v>
      </c>
      <c r="AC3327" s="9"/>
      <c r="AD3327" s="9" t="s">
        <v>148</v>
      </c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 t="s">
        <v>219</v>
      </c>
      <c r="BR3327" s="9"/>
      <c r="BS3327" s="9"/>
      <c r="BT3327" s="9"/>
      <c r="BU3327" s="9"/>
      <c r="BV3327" s="9"/>
      <c r="BW3327" s="9"/>
      <c r="BX3327" s="9"/>
      <c r="BY3327" s="9"/>
      <c r="BZ3327" s="9"/>
      <c r="CA3327" s="10"/>
      <c r="CB3327" s="10" t="str">
        <f t="shared" si="5"/>
        <v/>
      </c>
      <c r="CC3327" s="10"/>
      <c r="CD3327" s="9" t="str">
        <f t="shared" si="2"/>
        <v/>
      </c>
      <c r="CE3327" s="9" t="s">
        <v>232</v>
      </c>
      <c r="CF3327" s="9" t="s">
        <v>188</v>
      </c>
      <c r="CG3327" s="9">
        <f>IF(CF3327="","",VLOOKUP(CF3327,Metadata!$D$2:$H$20,2,FALSE))</f>
        <v>17500</v>
      </c>
      <c r="CH3327" s="9">
        <f>IF(CF3327="","",VLOOKUP(CF3327,Metadata!$D$2:$H$20,4,FALSE))</f>
        <v>15000</v>
      </c>
      <c r="CI3327" s="9">
        <f>IF(CF3327="","",VLOOKUP(CF3327,Metadata!$D$2:$H$20,5,FALSE))</f>
        <v>20000</v>
      </c>
      <c r="CJ3327" s="9">
        <f t="shared" si="3"/>
        <v>17500</v>
      </c>
      <c r="CK3327" s="9" t="s">
        <v>153</v>
      </c>
      <c r="CL3327" s="10">
        <v>4</v>
      </c>
      <c r="CM3327" s="10">
        <v>3</v>
      </c>
      <c r="CN3327" s="10">
        <v>6</v>
      </c>
      <c r="CO3327" s="10">
        <v>6</v>
      </c>
      <c r="CP3327" s="10">
        <v>6</v>
      </c>
      <c r="CQ3327" s="10">
        <v>7</v>
      </c>
      <c r="CR3327" s="10">
        <v>7</v>
      </c>
      <c r="CS3327" s="10">
        <v>7</v>
      </c>
      <c r="CT3327" s="10">
        <v>7</v>
      </c>
      <c r="CU3327" s="10">
        <v>7</v>
      </c>
      <c r="CV3327" s="10">
        <v>6</v>
      </c>
      <c r="CW3327" s="10">
        <v>5</v>
      </c>
      <c r="CX3327" s="10">
        <v>6</v>
      </c>
      <c r="CY3327" s="10">
        <v>7</v>
      </c>
      <c r="CZ3327" s="10">
        <v>7</v>
      </c>
      <c r="DA3327" s="10">
        <v>6</v>
      </c>
      <c r="DB3327" s="10">
        <v>6</v>
      </c>
      <c r="DC3327" s="10">
        <v>7</v>
      </c>
      <c r="DD3327" s="10">
        <v>6</v>
      </c>
      <c r="DE3327" s="10">
        <v>7</v>
      </c>
      <c r="DF3327" s="10">
        <v>7</v>
      </c>
      <c r="DG3327" s="10">
        <v>7</v>
      </c>
      <c r="DH3327" s="10">
        <v>7</v>
      </c>
      <c r="DI3327" s="10">
        <v>7</v>
      </c>
      <c r="DJ3327" s="10">
        <v>6</v>
      </c>
      <c r="DK3327" s="10">
        <v>6</v>
      </c>
      <c r="DL3327" s="10">
        <v>7</v>
      </c>
      <c r="DM3327" s="9" t="s">
        <v>154</v>
      </c>
      <c r="DN3327" s="10">
        <v>1983</v>
      </c>
      <c r="DO3327" s="9">
        <f t="shared" si="11"/>
        <v>38</v>
      </c>
      <c r="DP3327" s="9" t="s">
        <v>155</v>
      </c>
      <c r="DQ3327" s="9" t="s">
        <v>210</v>
      </c>
      <c r="DR3327" s="9" t="s">
        <v>342</v>
      </c>
      <c r="DS3327" s="9" t="s">
        <v>137</v>
      </c>
      <c r="DT3327" s="9" t="s">
        <v>930</v>
      </c>
      <c r="DU3327" s="9" t="s">
        <v>158</v>
      </c>
      <c r="DV3327" s="9" t="str">
        <f>VLOOKUP(DU3327,Metadata!$B$2:$C$7,2,FALSE)</f>
        <v>6+ years</v>
      </c>
    </row>
    <row r="3328" spans="1:126">
      <c r="A3328" s="13">
        <v>3327</v>
      </c>
      <c r="B3328" s="9" t="s">
        <v>135</v>
      </c>
      <c r="C3328" s="9" t="str">
        <f>VLOOKUP(B3328,Metadata!$M$2:$N$6,2,FALSE)</f>
        <v>Permanent Employee</v>
      </c>
      <c r="D3328" s="9" t="s">
        <v>159</v>
      </c>
      <c r="E3328" s="9" t="s">
        <v>137</v>
      </c>
      <c r="F3328" s="9" t="s">
        <v>138</v>
      </c>
      <c r="G3328" s="9" t="s">
        <v>283</v>
      </c>
      <c r="H3328" s="9" t="str">
        <f>IF(G3328="","",VLOOKUP(G3328,Metadata!$J$2:$K$22,2,FALSE))</f>
        <v>Lisbon Metropolitan Area</v>
      </c>
      <c r="I3328" s="9" t="s">
        <v>138</v>
      </c>
      <c r="J3328" s="9" t="str">
        <f>IF(I3328="","",VLOOKUP(I3328,Metadata!$P$2:$Q$43,2,FALSE))</f>
        <v>Europe</v>
      </c>
      <c r="K3328" s="9" t="str">
        <f t="shared" si="0"/>
        <v>Portugal</v>
      </c>
      <c r="L3328" s="9" t="s">
        <v>140</v>
      </c>
      <c r="M3328" s="9" t="str">
        <f>IF(L3328="","",VLOOKUP(L3328,Metadata!$J$2:$K$22,2,FALSE))</f>
        <v>Lisbon Metropolitan Area</v>
      </c>
      <c r="N3328" s="9" t="s">
        <v>141</v>
      </c>
      <c r="O3328" s="9" t="s">
        <v>137</v>
      </c>
      <c r="P3328" s="9" t="s">
        <v>142</v>
      </c>
      <c r="Q3328" s="10" t="str">
        <f t="shared" si="1"/>
        <v>Full Office Job</v>
      </c>
      <c r="R3328" s="10">
        <v>5</v>
      </c>
      <c r="S3328" s="9" t="s">
        <v>282</v>
      </c>
      <c r="T3328" s="9" t="s">
        <v>137</v>
      </c>
      <c r="U3328" s="9" t="str">
        <f>IF(S3328&lt;&gt;"",S3328,IF(T3328&lt;&gt;"",VLOOKUP(T3328,Metadata!$S$2:$T$228,2,FALSE),""))</f>
        <v>Computer &amp; Network Security</v>
      </c>
      <c r="V3328" s="9" t="s">
        <v>391</v>
      </c>
      <c r="W3328" s="9" t="s">
        <v>137</v>
      </c>
      <c r="X3328" s="9" t="s">
        <v>163</v>
      </c>
      <c r="Y3328" s="9" t="s">
        <v>137</v>
      </c>
      <c r="Z3328" s="9" t="s">
        <v>184</v>
      </c>
      <c r="AA3328" s="9" t="s">
        <v>137</v>
      </c>
      <c r="AB3328" s="9" t="s">
        <v>253</v>
      </c>
      <c r="AC3328" s="9"/>
      <c r="AD3328" s="9"/>
      <c r="AE3328" s="9"/>
      <c r="AF3328" s="9" t="s">
        <v>243</v>
      </c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 t="s">
        <v>149</v>
      </c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 t="s">
        <v>150</v>
      </c>
      <c r="BZ3328" s="9" t="s">
        <v>137</v>
      </c>
      <c r="CA3328" s="10"/>
      <c r="CB3328" s="10" t="str">
        <f t="shared" si="5"/>
        <v/>
      </c>
      <c r="CC3328" s="10"/>
      <c r="CD3328" s="9" t="str">
        <f t="shared" si="2"/>
        <v/>
      </c>
      <c r="CE3328" s="9" t="s">
        <v>232</v>
      </c>
      <c r="CF3328" s="9" t="s">
        <v>225</v>
      </c>
      <c r="CG3328" s="9">
        <f>IF(CF3328="","",VLOOKUP(CF3328,Metadata!$D$2:$H$20,2,FALSE))</f>
        <v>22500</v>
      </c>
      <c r="CH3328" s="9">
        <f>IF(CF3328="","",VLOOKUP(CF3328,Metadata!$D$2:$H$20,4,FALSE))</f>
        <v>20000</v>
      </c>
      <c r="CI3328" s="9">
        <f>IF(CF3328="","",VLOOKUP(CF3328,Metadata!$D$2:$H$20,5,FALSE))</f>
        <v>25000</v>
      </c>
      <c r="CJ3328" s="9">
        <f t="shared" si="3"/>
        <v>22500</v>
      </c>
      <c r="CK3328" s="9" t="s">
        <v>153</v>
      </c>
      <c r="CL3328" s="10">
        <v>4</v>
      </c>
      <c r="CM3328" s="10">
        <v>2</v>
      </c>
      <c r="CN3328" s="10">
        <v>7</v>
      </c>
      <c r="CO3328" s="10">
        <v>6</v>
      </c>
      <c r="CP3328" s="10">
        <v>5</v>
      </c>
      <c r="CQ3328" s="10">
        <v>6</v>
      </c>
      <c r="CR3328" s="10">
        <v>7</v>
      </c>
      <c r="CS3328" s="10">
        <v>6</v>
      </c>
      <c r="CT3328" s="10">
        <v>4</v>
      </c>
      <c r="CU3328" s="10">
        <v>5</v>
      </c>
      <c r="CV3328" s="10">
        <v>6</v>
      </c>
      <c r="CW3328" s="10">
        <v>6</v>
      </c>
      <c r="CX3328" s="10">
        <v>6</v>
      </c>
      <c r="CY3328" s="10">
        <v>5</v>
      </c>
      <c r="CZ3328" s="10">
        <v>7</v>
      </c>
      <c r="DA3328" s="10">
        <v>7</v>
      </c>
      <c r="DB3328" s="10">
        <v>7</v>
      </c>
      <c r="DC3328" s="10">
        <v>7</v>
      </c>
      <c r="DD3328" s="10">
        <v>7</v>
      </c>
      <c r="DE3328" s="10">
        <v>7</v>
      </c>
      <c r="DF3328" s="10">
        <v>5</v>
      </c>
      <c r="DG3328" s="10">
        <v>7</v>
      </c>
      <c r="DH3328" s="10">
        <v>5</v>
      </c>
      <c r="DI3328" s="10">
        <v>4</v>
      </c>
      <c r="DJ3328" s="10">
        <v>7</v>
      </c>
      <c r="DK3328" s="10">
        <v>5</v>
      </c>
      <c r="DL3328" s="10">
        <v>5</v>
      </c>
      <c r="DM3328" s="9" t="s">
        <v>154</v>
      </c>
      <c r="DN3328" s="10">
        <v>1993</v>
      </c>
      <c r="DO3328" s="9">
        <f t="shared" si="11"/>
        <v>28</v>
      </c>
      <c r="DP3328" s="9" t="s">
        <v>155</v>
      </c>
      <c r="DQ3328" s="9" t="s">
        <v>202</v>
      </c>
      <c r="DR3328" s="9" t="s">
        <v>157</v>
      </c>
      <c r="DS3328" s="9" t="s">
        <v>137</v>
      </c>
      <c r="DT3328" s="9" t="s">
        <v>930</v>
      </c>
      <c r="DU3328" s="9" t="s">
        <v>168</v>
      </c>
      <c r="DV3328" s="9" t="str">
        <f>VLOOKUP(DU3328,Metadata!$B$2:$C$7,2,FALSE)</f>
        <v>0 - 3 years</v>
      </c>
    </row>
    <row r="3329" spans="1:126">
      <c r="A3329" s="13">
        <v>3328</v>
      </c>
      <c r="B3329" s="9" t="s">
        <v>135</v>
      </c>
      <c r="C3329" s="9" t="str">
        <f>VLOOKUP(B3329,Metadata!$M$2:$N$6,2,FALSE)</f>
        <v>Permanent Employee</v>
      </c>
      <c r="D3329" s="9" t="s">
        <v>136</v>
      </c>
      <c r="E3329" s="9" t="s">
        <v>137</v>
      </c>
      <c r="F3329" s="9" t="s">
        <v>138</v>
      </c>
      <c r="G3329" s="9" t="s">
        <v>190</v>
      </c>
      <c r="H3329" s="9" t="str">
        <f>IF(G3329="","",VLOOKUP(G3329,Metadata!$J$2:$K$22,2,FALSE))</f>
        <v>North</v>
      </c>
      <c r="I3329" s="9" t="s">
        <v>138</v>
      </c>
      <c r="J3329" s="9" t="str">
        <f>IF(I3329="","",VLOOKUP(I3329,Metadata!$P$2:$Q$43,2,FALSE))</f>
        <v>Europe</v>
      </c>
      <c r="K3329" s="9" t="str">
        <f t="shared" si="0"/>
        <v>Portugal</v>
      </c>
      <c r="L3329" s="9" t="s">
        <v>190</v>
      </c>
      <c r="M3329" s="9" t="str">
        <f>IF(L3329="","",VLOOKUP(L3329,Metadata!$J$2:$K$22,2,FALSE))</f>
        <v>North</v>
      </c>
      <c r="N3329" s="9" t="s">
        <v>214</v>
      </c>
      <c r="O3329" s="9" t="s">
        <v>136</v>
      </c>
      <c r="P3329" s="9" t="s">
        <v>142</v>
      </c>
      <c r="Q3329" s="10" t="str">
        <f t="shared" si="1"/>
        <v>Full Office Job</v>
      </c>
      <c r="R3329" s="10">
        <v>6</v>
      </c>
      <c r="S3329" s="9" t="s">
        <v>161</v>
      </c>
      <c r="T3329" s="9" t="s">
        <v>137</v>
      </c>
      <c r="U3329" s="9" t="str">
        <f>IF(S3329&lt;&gt;"",S3329,IF(T3329&lt;&gt;"",VLOOKUP(T3329,Metadata!$S$2:$T$228,2,FALSE),""))</f>
        <v>Full-Stack Developer</v>
      </c>
      <c r="V3329" s="9" t="s">
        <v>217</v>
      </c>
      <c r="W3329" s="9" t="s">
        <v>137</v>
      </c>
      <c r="X3329" s="9" t="s">
        <v>175</v>
      </c>
      <c r="Y3329" s="9" t="s">
        <v>137</v>
      </c>
      <c r="Z3329" s="9" t="s">
        <v>193</v>
      </c>
      <c r="AA3329" s="9" t="s">
        <v>165</v>
      </c>
      <c r="AB3329" s="9" t="s">
        <v>137</v>
      </c>
      <c r="AC3329" s="9" t="s">
        <v>147</v>
      </c>
      <c r="AD3329" s="9"/>
      <c r="AE3329" s="9"/>
      <c r="AF3329" s="9"/>
      <c r="AG3329" s="9" t="s">
        <v>166</v>
      </c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 t="s">
        <v>178</v>
      </c>
      <c r="BB3329" s="9"/>
      <c r="BC3329" s="9"/>
      <c r="BD3329" s="9"/>
      <c r="BE3329" s="9"/>
      <c r="BF3329" s="9"/>
      <c r="BG3329" s="9"/>
      <c r="BH3329" s="9"/>
      <c r="BI3329" s="9"/>
      <c r="BJ3329" s="9" t="s">
        <v>167</v>
      </c>
      <c r="BK3329" s="9"/>
      <c r="BL3329" s="9" t="s">
        <v>199</v>
      </c>
      <c r="BM3329" s="9"/>
      <c r="BN3329" s="9"/>
      <c r="BO3329" s="9"/>
      <c r="BP3329" s="9" t="s">
        <v>179</v>
      </c>
      <c r="BQ3329" s="9"/>
      <c r="BR3329" s="9" t="s">
        <v>247</v>
      </c>
      <c r="BS3329" s="9"/>
      <c r="BT3329" s="9"/>
      <c r="BU3329" s="9"/>
      <c r="BV3329" s="9"/>
      <c r="BW3329" s="9"/>
      <c r="BX3329" s="9"/>
      <c r="BY3329" s="9"/>
      <c r="BZ3329" s="9" t="s">
        <v>346</v>
      </c>
      <c r="CA3329" s="10"/>
      <c r="CB3329" s="10" t="str">
        <f t="shared" si="5"/>
        <v/>
      </c>
      <c r="CC3329" s="10"/>
      <c r="CD3329" s="9" t="str">
        <f t="shared" si="2"/>
        <v/>
      </c>
      <c r="CE3329" s="9" t="s">
        <v>151</v>
      </c>
      <c r="CF3329" s="9" t="s">
        <v>220</v>
      </c>
      <c r="CG3329" s="9">
        <f>IF(CF3329="","",VLOOKUP(CF3329,Metadata!$D$2:$H$20,2,FALSE))</f>
        <v>27500</v>
      </c>
      <c r="CH3329" s="9">
        <f>IF(CF3329="","",VLOOKUP(CF3329,Metadata!$D$2:$H$20,4,FALSE))</f>
        <v>25000</v>
      </c>
      <c r="CI3329" s="9">
        <f>IF(CF3329="","",VLOOKUP(CF3329,Metadata!$D$2:$H$20,5,FALSE))</f>
        <v>30000</v>
      </c>
      <c r="CJ3329" s="9">
        <f t="shared" si="3"/>
        <v>27500</v>
      </c>
      <c r="CK3329" s="9" t="s">
        <v>201</v>
      </c>
      <c r="CL3329" s="10">
        <v>4</v>
      </c>
      <c r="CM3329" s="10">
        <v>5</v>
      </c>
      <c r="CN3329" s="10">
        <v>7</v>
      </c>
      <c r="CO3329" s="10">
        <v>7</v>
      </c>
      <c r="CP3329" s="10">
        <v>5</v>
      </c>
      <c r="CQ3329" s="10">
        <v>6</v>
      </c>
      <c r="CR3329" s="10">
        <v>5</v>
      </c>
      <c r="CS3329" s="10">
        <v>4</v>
      </c>
      <c r="CT3329" s="10">
        <v>1</v>
      </c>
      <c r="CU3329" s="10">
        <v>3</v>
      </c>
      <c r="CV3329" s="10">
        <v>3</v>
      </c>
      <c r="CW3329" s="10">
        <v>5</v>
      </c>
      <c r="CX3329" s="10">
        <v>4</v>
      </c>
      <c r="CY3329" s="10">
        <v>5</v>
      </c>
      <c r="CZ3329" s="10">
        <v>5</v>
      </c>
      <c r="DA3329" s="10">
        <v>7</v>
      </c>
      <c r="DB3329" s="10">
        <v>4</v>
      </c>
      <c r="DC3329" s="10">
        <v>7</v>
      </c>
      <c r="DD3329" s="10">
        <v>4</v>
      </c>
      <c r="DE3329" s="10">
        <v>6</v>
      </c>
      <c r="DF3329" s="10">
        <v>5</v>
      </c>
      <c r="DG3329" s="10">
        <v>7</v>
      </c>
      <c r="DH3329" s="10">
        <v>5</v>
      </c>
      <c r="DI3329" s="10">
        <v>3</v>
      </c>
      <c r="DJ3329" s="10">
        <v>2</v>
      </c>
      <c r="DK3329" s="10">
        <v>3</v>
      </c>
      <c r="DL3329" s="10">
        <v>1</v>
      </c>
      <c r="DM3329" s="9" t="s">
        <v>154</v>
      </c>
      <c r="DN3329" s="10">
        <v>1989</v>
      </c>
      <c r="DO3329" s="9">
        <f t="shared" si="11"/>
        <v>32</v>
      </c>
      <c r="DP3329" s="9" t="s">
        <v>155</v>
      </c>
      <c r="DQ3329" s="9" t="s">
        <v>156</v>
      </c>
      <c r="DR3329" s="9" t="s">
        <v>170</v>
      </c>
      <c r="DS3329" s="9" t="s">
        <v>137</v>
      </c>
      <c r="DT3329" s="9" t="s">
        <v>930</v>
      </c>
      <c r="DU3329" s="9" t="s">
        <v>223</v>
      </c>
      <c r="DV3329" s="9" t="str">
        <f>VLOOKUP(DU3329,Metadata!$B$2:$C$7,2,FALSE)</f>
        <v>3 - 6 years</v>
      </c>
    </row>
    <row r="3330" spans="1:126">
      <c r="A3330" s="13">
        <v>3329</v>
      </c>
      <c r="B3330" s="9" t="s">
        <v>135</v>
      </c>
      <c r="C3330" s="9" t="str">
        <f>VLOOKUP(B3330,Metadata!$M$2:$N$6,2,FALSE)</f>
        <v>Permanent Employee</v>
      </c>
      <c r="D3330" s="9" t="s">
        <v>136</v>
      </c>
      <c r="E3330" s="9" t="s">
        <v>137</v>
      </c>
      <c r="F3330" s="9" t="s">
        <v>138</v>
      </c>
      <c r="G3330" s="9" t="s">
        <v>172</v>
      </c>
      <c r="H3330" s="9" t="str">
        <f>IF(G3330="","",VLOOKUP(G3330,Metadata!$J$2:$K$22,2,FALSE))</f>
        <v>Porto Metropolitan Area</v>
      </c>
      <c r="I3330" s="9" t="s">
        <v>138</v>
      </c>
      <c r="J3330" s="9" t="str">
        <f>IF(I3330="","",VLOOKUP(I3330,Metadata!$P$2:$Q$43,2,FALSE))</f>
        <v>Europe</v>
      </c>
      <c r="K3330" s="9" t="str">
        <f t="shared" si="0"/>
        <v>Portugal</v>
      </c>
      <c r="L3330" s="9" t="s">
        <v>172</v>
      </c>
      <c r="M3330" s="9" t="str">
        <f>IF(L3330="","",VLOOKUP(L3330,Metadata!$J$2:$K$22,2,FALSE))</f>
        <v>Porto Metropolitan Area</v>
      </c>
      <c r="N3330" s="9" t="s">
        <v>141</v>
      </c>
      <c r="O3330" s="9" t="s">
        <v>137</v>
      </c>
      <c r="P3330" s="9" t="s">
        <v>142</v>
      </c>
      <c r="Q3330" s="10" t="str">
        <f t="shared" si="1"/>
        <v>Full Office Job</v>
      </c>
      <c r="R3330" s="10">
        <v>5</v>
      </c>
      <c r="S3330" s="9" t="s">
        <v>161</v>
      </c>
      <c r="T3330" s="9" t="s">
        <v>137</v>
      </c>
      <c r="U3330" s="9" t="str">
        <f>IF(S3330&lt;&gt;"",S3330,IF(T3330&lt;&gt;"",VLOOKUP(T3330,Metadata!$S$2:$T$228,2,FALSE),""))</f>
        <v>Full-Stack Developer</v>
      </c>
      <c r="V3330" s="9" t="s">
        <v>144</v>
      </c>
      <c r="W3330" s="9" t="s">
        <v>137</v>
      </c>
      <c r="X3330" s="9" t="s">
        <v>163</v>
      </c>
      <c r="Y3330" s="9" t="s">
        <v>137</v>
      </c>
      <c r="Z3330" s="9" t="s">
        <v>193</v>
      </c>
      <c r="AA3330" s="9" t="s">
        <v>137</v>
      </c>
      <c r="AB3330" s="9" t="s">
        <v>137</v>
      </c>
      <c r="AC3330" s="9" t="s">
        <v>147</v>
      </c>
      <c r="AD3330" s="9"/>
      <c r="AE3330" s="9" t="s">
        <v>194</v>
      </c>
      <c r="AF3330" s="9"/>
      <c r="AG3330" s="9"/>
      <c r="AH3330" s="9" t="s">
        <v>176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 t="s">
        <v>198</v>
      </c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10"/>
      <c r="CB3330" s="10" t="str">
        <f t="shared" si="5"/>
        <v/>
      </c>
      <c r="CC3330" s="10"/>
      <c r="CD3330" s="9" t="str">
        <f t="shared" si="2"/>
        <v/>
      </c>
      <c r="CE3330" s="9" t="s">
        <v>168</v>
      </c>
      <c r="CF3330" s="9" t="s">
        <v>220</v>
      </c>
      <c r="CG3330" s="9">
        <f>IF(CF3330="","",VLOOKUP(CF3330,Metadata!$D$2:$H$20,2,FALSE))</f>
        <v>27500</v>
      </c>
      <c r="CH3330" s="9">
        <f>IF(CF3330="","",VLOOKUP(CF3330,Metadata!$D$2:$H$20,4,FALSE))</f>
        <v>25000</v>
      </c>
      <c r="CI3330" s="9">
        <f>IF(CF3330="","",VLOOKUP(CF3330,Metadata!$D$2:$H$20,5,FALSE))</f>
        <v>30000</v>
      </c>
      <c r="CJ3330" s="9">
        <f t="shared" si="3"/>
        <v>27500</v>
      </c>
      <c r="CK3330" s="9" t="s">
        <v>153</v>
      </c>
      <c r="CL3330" s="10">
        <v>4</v>
      </c>
      <c r="CM3330" s="10">
        <v>5</v>
      </c>
      <c r="CN3330" s="10">
        <v>7</v>
      </c>
      <c r="CO3330" s="10">
        <v>6</v>
      </c>
      <c r="CP3330" s="10">
        <v>6</v>
      </c>
      <c r="CQ3330" s="10">
        <v>5</v>
      </c>
      <c r="CR3330" s="10">
        <v>6</v>
      </c>
      <c r="CS3330" s="10">
        <v>4</v>
      </c>
      <c r="CT3330" s="10">
        <v>6</v>
      </c>
      <c r="CU3330" s="10">
        <v>6</v>
      </c>
      <c r="CV3330" s="10">
        <v>5</v>
      </c>
      <c r="CW3330" s="10">
        <v>2</v>
      </c>
      <c r="CX3330" s="10">
        <v>4</v>
      </c>
      <c r="CY3330" s="10">
        <v>5</v>
      </c>
      <c r="CZ3330" s="10">
        <v>6</v>
      </c>
      <c r="DA3330" s="10">
        <v>3</v>
      </c>
      <c r="DB3330" s="10">
        <v>3</v>
      </c>
      <c r="DC3330" s="10">
        <v>5</v>
      </c>
      <c r="DD3330" s="10">
        <v>1</v>
      </c>
      <c r="DE3330" s="10">
        <v>1</v>
      </c>
      <c r="DF3330" s="10">
        <v>5</v>
      </c>
      <c r="DG3330" s="10">
        <v>6</v>
      </c>
      <c r="DH3330" s="10">
        <v>2</v>
      </c>
      <c r="DI3330" s="10">
        <v>1</v>
      </c>
      <c r="DJ3330" s="10">
        <v>1</v>
      </c>
      <c r="DK3330" s="10">
        <v>5</v>
      </c>
      <c r="DL3330" s="10">
        <v>6</v>
      </c>
      <c r="DM3330" s="9" t="s">
        <v>154</v>
      </c>
      <c r="DN3330" s="10">
        <v>1971</v>
      </c>
      <c r="DO3330" s="9">
        <f t="shared" si="11"/>
        <v>50</v>
      </c>
      <c r="DP3330" s="9" t="s">
        <v>155</v>
      </c>
      <c r="DQ3330" s="9" t="s">
        <v>202</v>
      </c>
      <c r="DR3330" s="9" t="s">
        <v>342</v>
      </c>
      <c r="DS3330" s="9" t="s">
        <v>137</v>
      </c>
      <c r="DT3330" s="9" t="s">
        <v>930</v>
      </c>
      <c r="DU3330" s="9" t="s">
        <v>158</v>
      </c>
      <c r="DV3330" s="9" t="str">
        <f>VLOOKUP(DU3330,Metadata!$B$2:$C$7,2,FALSE)</f>
        <v>6+ years</v>
      </c>
    </row>
    <row r="3331" spans="1:126">
      <c r="A3331" s="13">
        <v>3330</v>
      </c>
      <c r="B3331" s="9" t="s">
        <v>135</v>
      </c>
      <c r="C3331" s="9" t="str">
        <f>VLOOKUP(B3331,Metadata!$M$2:$N$6,2,FALSE)</f>
        <v>Permanent Employee</v>
      </c>
      <c r="D3331" s="9" t="s">
        <v>136</v>
      </c>
      <c r="E3331" s="9" t="s">
        <v>137</v>
      </c>
      <c r="F3331" s="9" t="s">
        <v>138</v>
      </c>
      <c r="G3331" s="9" t="s">
        <v>172</v>
      </c>
      <c r="H3331" s="9" t="str">
        <f>IF(G3331="","",VLOOKUP(G3331,Metadata!$J$2:$K$22,2,FALSE))</f>
        <v>Porto Metropolitan Area</v>
      </c>
      <c r="I3331" s="9" t="s">
        <v>138</v>
      </c>
      <c r="J3331" s="9" t="str">
        <f>IF(I3331="","",VLOOKUP(I3331,Metadata!$P$2:$Q$43,2,FALSE))</f>
        <v>Europe</v>
      </c>
      <c r="K3331" s="9" t="str">
        <f t="shared" si="0"/>
        <v>Portugal</v>
      </c>
      <c r="L3331" s="9" t="s">
        <v>172</v>
      </c>
      <c r="M3331" s="9" t="str">
        <f>IF(L3331="","",VLOOKUP(L3331,Metadata!$J$2:$K$22,2,FALSE))</f>
        <v>Porto Metropolitan Area</v>
      </c>
      <c r="N3331" s="9" t="s">
        <v>214</v>
      </c>
      <c r="O3331" s="9" t="s">
        <v>136</v>
      </c>
      <c r="P3331" s="9" t="s">
        <v>191</v>
      </c>
      <c r="Q3331" s="10" t="str">
        <f t="shared" si="1"/>
        <v>Remote Job (full or flexible)</v>
      </c>
      <c r="R3331" s="10">
        <v>7</v>
      </c>
      <c r="S3331" s="9" t="s">
        <v>260</v>
      </c>
      <c r="T3331" s="9" t="s">
        <v>137</v>
      </c>
      <c r="U3331" s="9" t="str">
        <f>IF(S3331&lt;&gt;"",S3331,IF(T3331&lt;&gt;"",VLOOKUP(T3331,Metadata!$S$2:$T$228,2,FALSE),""))</f>
        <v>DevOps Engineer</v>
      </c>
      <c r="V3331" s="9" t="s">
        <v>279</v>
      </c>
      <c r="W3331" s="9" t="s">
        <v>137</v>
      </c>
      <c r="X3331" s="9" t="s">
        <v>145</v>
      </c>
      <c r="Y3331" s="9" t="s">
        <v>137</v>
      </c>
      <c r="Z3331" s="9" t="s">
        <v>146</v>
      </c>
      <c r="AA3331" s="9" t="s">
        <v>137</v>
      </c>
      <c r="AB3331" s="9" t="s">
        <v>253</v>
      </c>
      <c r="AC3331" s="9"/>
      <c r="AD3331" s="9"/>
      <c r="AE3331" s="9"/>
      <c r="AF3331" s="9" t="s">
        <v>243</v>
      </c>
      <c r="AG3331" s="9"/>
      <c r="AH3331" s="9" t="s">
        <v>176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 t="s">
        <v>270</v>
      </c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 t="s">
        <v>150</v>
      </c>
      <c r="BZ3331" s="9" t="s">
        <v>137</v>
      </c>
      <c r="CA3331" s="10"/>
      <c r="CB3331" s="10" t="str">
        <f t="shared" si="5"/>
        <v/>
      </c>
      <c r="CC3331" s="10"/>
      <c r="CD3331" s="9" t="str">
        <f t="shared" si="2"/>
        <v/>
      </c>
      <c r="CE3331" s="9" t="s">
        <v>168</v>
      </c>
      <c r="CF3331" s="9" t="s">
        <v>245</v>
      </c>
      <c r="CG3331" s="9">
        <f>IF(CF3331="","",VLOOKUP(CF3331,Metadata!$D$2:$H$20,2,FALSE))</f>
        <v>42500</v>
      </c>
      <c r="CH3331" s="9">
        <f>IF(CF3331="","",VLOOKUP(CF3331,Metadata!$D$2:$H$20,4,FALSE))</f>
        <v>40000</v>
      </c>
      <c r="CI3331" s="9">
        <f>IF(CF3331="","",VLOOKUP(CF3331,Metadata!$D$2:$H$20,5,FALSE))</f>
        <v>45000</v>
      </c>
      <c r="CJ3331" s="9">
        <f t="shared" si="3"/>
        <v>42500</v>
      </c>
      <c r="CK3331" s="9" t="s">
        <v>221</v>
      </c>
      <c r="CL3331" s="10">
        <v>6</v>
      </c>
      <c r="CM3331" s="10">
        <v>4</v>
      </c>
      <c r="CN3331" s="10">
        <v>7</v>
      </c>
      <c r="CO3331" s="10">
        <v>6</v>
      </c>
      <c r="CP3331" s="10">
        <v>6</v>
      </c>
      <c r="CQ3331" s="10">
        <v>4</v>
      </c>
      <c r="CR3331" s="10">
        <v>7</v>
      </c>
      <c r="CS3331" s="10">
        <v>7</v>
      </c>
      <c r="CT3331" s="10">
        <v>4</v>
      </c>
      <c r="CU3331" s="10">
        <v>7</v>
      </c>
      <c r="CV3331" s="10">
        <v>6</v>
      </c>
      <c r="CW3331" s="10">
        <v>6</v>
      </c>
      <c r="CX3331" s="10">
        <v>7</v>
      </c>
      <c r="CY3331" s="10">
        <v>4</v>
      </c>
      <c r="CZ3331" s="10">
        <v>7</v>
      </c>
      <c r="DA3331" s="10">
        <v>1</v>
      </c>
      <c r="DB3331" s="10">
        <v>4</v>
      </c>
      <c r="DC3331" s="10">
        <v>6</v>
      </c>
      <c r="DD3331" s="10">
        <v>1</v>
      </c>
      <c r="DE3331" s="10">
        <v>5</v>
      </c>
      <c r="DF3331" s="10">
        <v>5</v>
      </c>
      <c r="DG3331" s="10">
        <v>1</v>
      </c>
      <c r="DH3331" s="10">
        <v>6</v>
      </c>
      <c r="DI3331" s="10">
        <v>7</v>
      </c>
      <c r="DJ3331" s="10">
        <v>1</v>
      </c>
      <c r="DK3331" s="10">
        <v>4</v>
      </c>
      <c r="DL3331" s="10">
        <v>1</v>
      </c>
      <c r="DM3331" s="9" t="s">
        <v>154</v>
      </c>
      <c r="DN3331" s="10">
        <v>1988</v>
      </c>
      <c r="DO3331" s="9">
        <f t="shared" si="11"/>
        <v>33</v>
      </c>
      <c r="DP3331" s="9" t="s">
        <v>155</v>
      </c>
      <c r="DQ3331" s="9" t="s">
        <v>156</v>
      </c>
      <c r="DR3331" s="9" t="s">
        <v>170</v>
      </c>
      <c r="DS3331" s="9" t="s">
        <v>137</v>
      </c>
      <c r="DT3331" s="9" t="s">
        <v>930</v>
      </c>
      <c r="DU3331" s="9" t="s">
        <v>223</v>
      </c>
      <c r="DV3331" s="9" t="str">
        <f>VLOOKUP(DU3331,Metadata!$B$2:$C$7,2,FALSE)</f>
        <v>3 - 6 years</v>
      </c>
    </row>
    <row r="3332" spans="1:126">
      <c r="A3332" s="13">
        <v>3331</v>
      </c>
      <c r="B3332" s="9" t="s">
        <v>135</v>
      </c>
      <c r="C3332" s="9" t="str">
        <f>VLOOKUP(B3332,Metadata!$M$2:$N$6,2,FALSE)</f>
        <v>Permanent Employee</v>
      </c>
      <c r="D3332" s="9" t="s">
        <v>159</v>
      </c>
      <c r="E3332" s="9" t="s">
        <v>137</v>
      </c>
      <c r="F3332" s="9" t="s">
        <v>138</v>
      </c>
      <c r="G3332" s="9" t="s">
        <v>140</v>
      </c>
      <c r="H3332" s="9" t="str">
        <f>IF(G3332="","",VLOOKUP(G3332,Metadata!$J$2:$K$22,2,FALSE))</f>
        <v>Lisbon Metropolitan Area</v>
      </c>
      <c r="I3332" s="9" t="s">
        <v>138</v>
      </c>
      <c r="J3332" s="9" t="str">
        <f>IF(I3332="","",VLOOKUP(I3332,Metadata!$P$2:$Q$43,2,FALSE))</f>
        <v>Europe</v>
      </c>
      <c r="K3332" s="9" t="str">
        <f t="shared" si="0"/>
        <v>Portugal</v>
      </c>
      <c r="L3332" s="9" t="s">
        <v>140</v>
      </c>
      <c r="M3332" s="9" t="str">
        <f>IF(L3332="","",VLOOKUP(L3332,Metadata!$J$2:$K$22,2,FALSE))</f>
        <v>Lisbon Metropolitan Area</v>
      </c>
      <c r="N3332" s="9" t="s">
        <v>214</v>
      </c>
      <c r="O3332" s="9" t="s">
        <v>259</v>
      </c>
      <c r="P3332" s="9" t="s">
        <v>191</v>
      </c>
      <c r="Q3332" s="10" t="str">
        <f t="shared" si="1"/>
        <v>Remote Job (full or flexible)</v>
      </c>
      <c r="R3332" s="10">
        <v>6</v>
      </c>
      <c r="S3332" s="9" t="s">
        <v>143</v>
      </c>
      <c r="T3332" s="9" t="s">
        <v>137</v>
      </c>
      <c r="U3332" s="9" t="str">
        <f>IF(S3332&lt;&gt;"",S3332,IF(T3332&lt;&gt;"",VLOOKUP(T3332,Metadata!$S$2:$T$228,2,FALSE),""))</f>
        <v>Technical Team Leader</v>
      </c>
      <c r="V3332" s="9" t="s">
        <v>261</v>
      </c>
      <c r="W3332" s="9" t="s">
        <v>137</v>
      </c>
      <c r="X3332" s="9" t="s">
        <v>163</v>
      </c>
      <c r="Y3332" s="9" t="s">
        <v>137</v>
      </c>
      <c r="Z3332" s="9" t="s">
        <v>262</v>
      </c>
      <c r="AA3332" s="9" t="s">
        <v>137</v>
      </c>
      <c r="AB3332" s="9" t="s">
        <v>137</v>
      </c>
      <c r="AC3332" s="9"/>
      <c r="AD3332" s="9"/>
      <c r="AE3332" s="9"/>
      <c r="AF3332" s="9" t="s">
        <v>243</v>
      </c>
      <c r="AG3332" s="9"/>
      <c r="AH3332" s="9"/>
      <c r="AI3332" s="9"/>
      <c r="AJ3332" s="9" t="s">
        <v>185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199</v>
      </c>
      <c r="BM3332" s="9"/>
      <c r="BN3332" s="9"/>
      <c r="BO3332" s="9" t="s">
        <v>257</v>
      </c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10"/>
      <c r="CB3332" s="10" t="str">
        <f t="shared" si="5"/>
        <v/>
      </c>
      <c r="CC3332" s="10"/>
      <c r="CD3332" s="9" t="str">
        <f t="shared" si="2"/>
        <v/>
      </c>
      <c r="CE3332" s="9" t="s">
        <v>168</v>
      </c>
      <c r="CF3332" s="9" t="s">
        <v>254</v>
      </c>
      <c r="CG3332" s="9">
        <f>IF(CF3332="","",VLOOKUP(CF3332,Metadata!$D$2:$H$20,2,FALSE))</f>
        <v>37500</v>
      </c>
      <c r="CH3332" s="9">
        <f>IF(CF3332="","",VLOOKUP(CF3332,Metadata!$D$2:$H$20,4,FALSE))</f>
        <v>35000</v>
      </c>
      <c r="CI3332" s="9">
        <f>IF(CF3332="","",VLOOKUP(CF3332,Metadata!$D$2:$H$20,5,FALSE))</f>
        <v>40000</v>
      </c>
      <c r="CJ3332" s="9">
        <f t="shared" si="3"/>
        <v>37500</v>
      </c>
      <c r="CK3332" s="9" t="s">
        <v>201</v>
      </c>
      <c r="CL3332" s="10">
        <v>6</v>
      </c>
      <c r="CM3332" s="10">
        <v>1</v>
      </c>
      <c r="CN3332" s="10">
        <v>6</v>
      </c>
      <c r="CO3332" s="10">
        <v>6</v>
      </c>
      <c r="CP3332" s="10">
        <v>6</v>
      </c>
      <c r="CQ3332" s="10">
        <v>6</v>
      </c>
      <c r="CR3332" s="10">
        <v>6</v>
      </c>
      <c r="CS3332" s="10">
        <v>6</v>
      </c>
      <c r="CT3332" s="10">
        <v>6</v>
      </c>
      <c r="CU3332" s="10">
        <v>6</v>
      </c>
      <c r="CV3332" s="10">
        <v>5</v>
      </c>
      <c r="CW3332" s="10">
        <v>4</v>
      </c>
      <c r="CX3332" s="10">
        <v>6</v>
      </c>
      <c r="CY3332" s="10">
        <v>6</v>
      </c>
      <c r="CZ3332" s="10">
        <v>7</v>
      </c>
      <c r="DA3332" s="10">
        <v>6</v>
      </c>
      <c r="DB3332" s="10">
        <v>6</v>
      </c>
      <c r="DC3332" s="10">
        <v>7</v>
      </c>
      <c r="DD3332" s="10">
        <v>4</v>
      </c>
      <c r="DE3332" s="10">
        <v>7</v>
      </c>
      <c r="DF3332" s="10">
        <v>6</v>
      </c>
      <c r="DG3332" s="10">
        <v>4</v>
      </c>
      <c r="DH3332" s="10">
        <v>5</v>
      </c>
      <c r="DI3332" s="10">
        <v>7</v>
      </c>
      <c r="DJ3332" s="10">
        <v>6</v>
      </c>
      <c r="DK3332" s="10">
        <v>5</v>
      </c>
      <c r="DL3332" s="10">
        <v>7</v>
      </c>
      <c r="DM3332" s="9" t="s">
        <v>154</v>
      </c>
      <c r="DN3332" s="10">
        <v>1983</v>
      </c>
      <c r="DO3332" s="9">
        <f t="shared" si="11"/>
        <v>38</v>
      </c>
      <c r="DP3332" s="9" t="s">
        <v>155</v>
      </c>
      <c r="DQ3332" s="9" t="s">
        <v>156</v>
      </c>
      <c r="DR3332" s="9" t="s">
        <v>157</v>
      </c>
      <c r="DS3332" s="9" t="s">
        <v>137</v>
      </c>
      <c r="DT3332" s="9" t="s">
        <v>930</v>
      </c>
      <c r="DU3332" s="9" t="s">
        <v>158</v>
      </c>
      <c r="DV3332" s="9" t="str">
        <f>VLOOKUP(DU3332,Metadata!$B$2:$C$7,2,FALSE)</f>
        <v>6+ years</v>
      </c>
    </row>
    <row r="3333" spans="1:126">
      <c r="A3333" s="13">
        <v>3332</v>
      </c>
      <c r="B3333" s="9" t="s">
        <v>135</v>
      </c>
      <c r="C3333" s="9" t="str">
        <f>VLOOKUP(B3333,Metadata!$M$2:$N$6,2,FALSE)</f>
        <v>Permanent Employee</v>
      </c>
      <c r="D3333" s="9" t="s">
        <v>159</v>
      </c>
      <c r="E3333" s="9" t="s">
        <v>137</v>
      </c>
      <c r="F3333" s="9" t="s">
        <v>138</v>
      </c>
      <c r="G3333" s="9" t="s">
        <v>334</v>
      </c>
      <c r="H3333" s="9" t="str">
        <f>IF(G3333="","",VLOOKUP(G3333,Metadata!$J$2:$K$22,2,FALSE))</f>
        <v>North</v>
      </c>
      <c r="I3333" s="9" t="s">
        <v>138</v>
      </c>
      <c r="J3333" s="9" t="str">
        <f>IF(I3333="","",VLOOKUP(I3333,Metadata!$P$2:$Q$43,2,FALSE))</f>
        <v>Europe</v>
      </c>
      <c r="K3333" s="9" t="str">
        <f t="shared" si="0"/>
        <v>Portugal</v>
      </c>
      <c r="L3333" s="9" t="s">
        <v>172</v>
      </c>
      <c r="M3333" s="9" t="str">
        <f>IF(L3333="","",VLOOKUP(L3333,Metadata!$J$2:$K$22,2,FALSE))</f>
        <v>Porto Metropolitan Area</v>
      </c>
      <c r="N3333" s="9" t="s">
        <v>141</v>
      </c>
      <c r="O3333" s="9" t="s">
        <v>137</v>
      </c>
      <c r="P3333" s="9" t="s">
        <v>142</v>
      </c>
      <c r="Q3333" s="10" t="str">
        <f t="shared" si="1"/>
        <v>Full Office Job</v>
      </c>
      <c r="R3333" s="10">
        <v>7</v>
      </c>
      <c r="S3333" s="9" t="s">
        <v>266</v>
      </c>
      <c r="T3333" s="9" t="s">
        <v>137</v>
      </c>
      <c r="U3333" s="9" t="str">
        <f>IF(S3333&lt;&gt;"",S3333,IF(T3333&lt;&gt;"",VLOOKUP(T3333,Metadata!$S$2:$T$228,2,FALSE),""))</f>
        <v>Data Scientist/Data Engineer</v>
      </c>
      <c r="V3333" s="9" t="s">
        <v>304</v>
      </c>
      <c r="W3333" s="9" t="s">
        <v>137</v>
      </c>
      <c r="X3333" s="9" t="s">
        <v>269</v>
      </c>
      <c r="Y3333" s="9" t="s">
        <v>137</v>
      </c>
      <c r="Z3333" s="9" t="s">
        <v>224</v>
      </c>
      <c r="AA3333" s="9" t="s">
        <v>165</v>
      </c>
      <c r="AB3333" s="9" t="s">
        <v>253</v>
      </c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 t="s">
        <v>150</v>
      </c>
      <c r="BZ3333" s="9" t="s">
        <v>137</v>
      </c>
      <c r="CA3333" s="10"/>
      <c r="CB3333" s="10" t="str">
        <f t="shared" si="5"/>
        <v/>
      </c>
      <c r="CC3333" s="10"/>
      <c r="CD3333" s="9" t="str">
        <f t="shared" si="2"/>
        <v/>
      </c>
      <c r="CE3333" s="9" t="s">
        <v>232</v>
      </c>
      <c r="CF3333" s="9" t="s">
        <v>169</v>
      </c>
      <c r="CG3333" s="9">
        <f>IF(CF3333="","",VLOOKUP(CF3333,Metadata!$D$2:$H$20,2,FALSE))</f>
        <v>12500</v>
      </c>
      <c r="CH3333" s="9">
        <f>IF(CF3333="","",VLOOKUP(CF3333,Metadata!$D$2:$H$20,4,FALSE))</f>
        <v>0</v>
      </c>
      <c r="CI3333" s="9">
        <f>IF(CF3333="","",VLOOKUP(CF3333,Metadata!$D$2:$H$20,5,FALSE))</f>
        <v>15000</v>
      </c>
      <c r="CJ3333" s="9">
        <f t="shared" si="3"/>
        <v>12500</v>
      </c>
      <c r="CK3333" s="9" t="s">
        <v>201</v>
      </c>
      <c r="CL3333" s="10">
        <v>5</v>
      </c>
      <c r="CM3333" s="10">
        <v>2</v>
      </c>
      <c r="CN3333" s="10">
        <v>6</v>
      </c>
      <c r="CO3333" s="10">
        <v>7</v>
      </c>
      <c r="CP3333" s="10">
        <v>7</v>
      </c>
      <c r="CQ3333" s="10">
        <v>7</v>
      </c>
      <c r="CR3333" s="10">
        <v>7</v>
      </c>
      <c r="CS3333" s="10">
        <v>7</v>
      </c>
      <c r="CT3333" s="10">
        <v>7</v>
      </c>
      <c r="CU3333" s="10">
        <v>7</v>
      </c>
      <c r="CV3333" s="10">
        <v>7</v>
      </c>
      <c r="CW3333" s="10">
        <v>5</v>
      </c>
      <c r="CX3333" s="10">
        <v>7</v>
      </c>
      <c r="CY3333" s="10">
        <v>7</v>
      </c>
      <c r="CZ3333" s="10">
        <v>7</v>
      </c>
      <c r="DA3333" s="10">
        <v>6</v>
      </c>
      <c r="DB3333" s="10">
        <v>6</v>
      </c>
      <c r="DC3333" s="10">
        <v>7</v>
      </c>
      <c r="DD3333" s="10">
        <v>7</v>
      </c>
      <c r="DE3333" s="10">
        <v>7</v>
      </c>
      <c r="DF3333" s="10">
        <v>6</v>
      </c>
      <c r="DG3333" s="10">
        <v>7</v>
      </c>
      <c r="DH3333" s="10">
        <v>6</v>
      </c>
      <c r="DI3333" s="10">
        <v>6</v>
      </c>
      <c r="DJ3333" s="10">
        <v>6</v>
      </c>
      <c r="DK3333" s="10">
        <v>7</v>
      </c>
      <c r="DL3333" s="10">
        <v>7</v>
      </c>
      <c r="DM3333" s="9" t="s">
        <v>154</v>
      </c>
      <c r="DN3333" s="10">
        <v>1998</v>
      </c>
      <c r="DO3333" s="9">
        <f t="shared" si="11"/>
        <v>23</v>
      </c>
      <c r="DP3333" s="9" t="s">
        <v>155</v>
      </c>
      <c r="DQ3333" s="9" t="s">
        <v>298</v>
      </c>
      <c r="DR3333" s="9" t="s">
        <v>157</v>
      </c>
      <c r="DS3333" s="9" t="s">
        <v>137</v>
      </c>
      <c r="DT3333" s="9" t="s">
        <v>930</v>
      </c>
      <c r="DU3333" s="9" t="s">
        <v>233</v>
      </c>
      <c r="DV3333" s="9" t="str">
        <f>VLOOKUP(DU3333,Metadata!$B$2:$C$7,2,FALSE)</f>
        <v>0 - 3 years</v>
      </c>
    </row>
    <row r="3334" spans="1:126">
      <c r="A3334" s="13">
        <v>3333</v>
      </c>
      <c r="B3334" s="9" t="s">
        <v>135</v>
      </c>
      <c r="C3334" s="9" t="str">
        <f>VLOOKUP(B3334,Metadata!$M$2:$N$6,2,FALSE)</f>
        <v>Permanent Employee</v>
      </c>
      <c r="D3334" s="9" t="s">
        <v>159</v>
      </c>
      <c r="E3334" s="9" t="s">
        <v>137</v>
      </c>
      <c r="F3334" s="9" t="s">
        <v>138</v>
      </c>
      <c r="G3334" s="9" t="s">
        <v>140</v>
      </c>
      <c r="H3334" s="9" t="str">
        <f>IF(G3334="","",VLOOKUP(G3334,Metadata!$J$2:$K$22,2,FALSE))</f>
        <v>Lisbon Metropolitan Area</v>
      </c>
      <c r="I3334" s="9" t="s">
        <v>138</v>
      </c>
      <c r="J3334" s="9" t="str">
        <f>IF(I3334="","",VLOOKUP(I3334,Metadata!$P$2:$Q$43,2,FALSE))</f>
        <v>Europe</v>
      </c>
      <c r="K3334" s="9" t="str">
        <f t="shared" si="0"/>
        <v>Portugal</v>
      </c>
      <c r="L3334" s="9" t="s">
        <v>140</v>
      </c>
      <c r="M3334" s="9" t="str">
        <f>IF(L3334="","",VLOOKUP(L3334,Metadata!$J$2:$K$22,2,FALSE))</f>
        <v>Lisbon Metropolitan Area</v>
      </c>
      <c r="N3334" s="9" t="s">
        <v>141</v>
      </c>
      <c r="O3334" s="9" t="s">
        <v>137</v>
      </c>
      <c r="P3334" s="9" t="s">
        <v>191</v>
      </c>
      <c r="Q3334" s="10" t="str">
        <f t="shared" si="1"/>
        <v>Remote Job (full or flexible)</v>
      </c>
      <c r="R3334" s="10">
        <v>4</v>
      </c>
      <c r="S3334" s="9" t="s">
        <v>183</v>
      </c>
      <c r="T3334" s="9" t="s">
        <v>137</v>
      </c>
      <c r="U3334" s="9" t="str">
        <f>IF(S3334&lt;&gt;"",S3334,IF(T3334&lt;&gt;"",VLOOKUP(T3334,Metadata!$S$2:$T$228,2,FALSE),""))</f>
        <v>Product Owner/Product Manager</v>
      </c>
      <c r="V3334" s="9" t="s">
        <v>276</v>
      </c>
      <c r="W3334" s="9" t="s">
        <v>137</v>
      </c>
      <c r="X3334" s="9" t="s">
        <v>145</v>
      </c>
      <c r="Y3334" s="9" t="s">
        <v>137</v>
      </c>
      <c r="Z3334" s="9" t="s">
        <v>218</v>
      </c>
      <c r="AA3334" s="9" t="s">
        <v>137</v>
      </c>
      <c r="AB3334" s="9" t="s">
        <v>137</v>
      </c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 t="s">
        <v>150</v>
      </c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 t="s">
        <v>150</v>
      </c>
      <c r="BZ3334" s="9" t="s">
        <v>137</v>
      </c>
      <c r="CA3334" s="10"/>
      <c r="CB3334" s="10" t="str">
        <f t="shared" si="5"/>
        <v/>
      </c>
      <c r="CC3334" s="10"/>
      <c r="CD3334" s="9" t="str">
        <f t="shared" si="2"/>
        <v/>
      </c>
      <c r="CE3334" s="9" t="s">
        <v>151</v>
      </c>
      <c r="CF3334" s="9" t="s">
        <v>254</v>
      </c>
      <c r="CG3334" s="9">
        <f>IF(CF3334="","",VLOOKUP(CF3334,Metadata!$D$2:$H$20,2,FALSE))</f>
        <v>37500</v>
      </c>
      <c r="CH3334" s="9">
        <f>IF(CF3334="","",VLOOKUP(CF3334,Metadata!$D$2:$H$20,4,FALSE))</f>
        <v>35000</v>
      </c>
      <c r="CI3334" s="9">
        <f>IF(CF3334="","",VLOOKUP(CF3334,Metadata!$D$2:$H$20,5,FALSE))</f>
        <v>40000</v>
      </c>
      <c r="CJ3334" s="9">
        <f t="shared" si="3"/>
        <v>37500</v>
      </c>
      <c r="CK3334" s="9" t="s">
        <v>153</v>
      </c>
      <c r="CL3334" s="10">
        <v>2</v>
      </c>
      <c r="CM3334" s="10">
        <v>3</v>
      </c>
      <c r="CN3334" s="10">
        <v>6</v>
      </c>
      <c r="CO3334" s="10">
        <v>6</v>
      </c>
      <c r="CP3334" s="10">
        <v>7</v>
      </c>
      <c r="CQ3334" s="10">
        <v>7</v>
      </c>
      <c r="CR3334" s="10">
        <v>1</v>
      </c>
      <c r="CS3334" s="10">
        <v>6</v>
      </c>
      <c r="CT3334" s="10">
        <v>7</v>
      </c>
      <c r="CU3334" s="10">
        <v>4</v>
      </c>
      <c r="CV3334" s="10">
        <v>5</v>
      </c>
      <c r="CW3334" s="10">
        <v>5</v>
      </c>
      <c r="CX3334" s="10">
        <v>5</v>
      </c>
      <c r="CY3334" s="10">
        <v>5</v>
      </c>
      <c r="CZ3334" s="10">
        <v>5</v>
      </c>
      <c r="DA3334" s="10">
        <v>5</v>
      </c>
      <c r="DB3334" s="10">
        <v>4</v>
      </c>
      <c r="DC3334" s="10">
        <v>6</v>
      </c>
      <c r="DD3334" s="10">
        <v>1</v>
      </c>
      <c r="DE3334" s="10">
        <v>3</v>
      </c>
      <c r="DF3334" s="10">
        <v>5</v>
      </c>
      <c r="DG3334" s="10">
        <v>5</v>
      </c>
      <c r="DH3334" s="10">
        <v>1</v>
      </c>
      <c r="DI3334" s="10">
        <v>7</v>
      </c>
      <c r="DJ3334" s="10">
        <v>4</v>
      </c>
      <c r="DK3334" s="10">
        <v>4</v>
      </c>
      <c r="DL3334" s="10">
        <v>4</v>
      </c>
      <c r="DM3334" s="9" t="s">
        <v>154</v>
      </c>
      <c r="DN3334" s="10">
        <v>1981</v>
      </c>
      <c r="DO3334" s="9">
        <f t="shared" si="11"/>
        <v>40</v>
      </c>
      <c r="DP3334" s="9" t="s">
        <v>155</v>
      </c>
      <c r="DQ3334" s="9" t="s">
        <v>156</v>
      </c>
      <c r="DR3334" s="9" t="s">
        <v>170</v>
      </c>
      <c r="DS3334" s="9" t="s">
        <v>137</v>
      </c>
      <c r="DT3334" s="9" t="s">
        <v>930</v>
      </c>
      <c r="DU3334" s="9" t="s">
        <v>158</v>
      </c>
      <c r="DV3334" s="9" t="str">
        <f>VLOOKUP(DU3334,Metadata!$B$2:$C$7,2,FALSE)</f>
        <v>6+ years</v>
      </c>
    </row>
    <row r="3335" spans="1:126">
      <c r="A3335" s="13">
        <v>3334</v>
      </c>
      <c r="B3335" s="9" t="s">
        <v>135</v>
      </c>
      <c r="C3335" s="9" t="str">
        <f>VLOOKUP(B3335,Metadata!$M$2:$N$6,2,FALSE)</f>
        <v>Permanent Employee</v>
      </c>
      <c r="D3335" s="9" t="s">
        <v>136</v>
      </c>
      <c r="E3335" s="9" t="s">
        <v>137</v>
      </c>
      <c r="F3335" s="9" t="s">
        <v>138</v>
      </c>
      <c r="G3335" s="9" t="s">
        <v>172</v>
      </c>
      <c r="H3335" s="9" t="str">
        <f>IF(G3335="","",VLOOKUP(G3335,Metadata!$J$2:$K$22,2,FALSE))</f>
        <v>Porto Metropolitan Area</v>
      </c>
      <c r="I3335" s="9" t="s">
        <v>138</v>
      </c>
      <c r="J3335" s="9" t="str">
        <f>IF(I3335="","",VLOOKUP(I3335,Metadata!$P$2:$Q$43,2,FALSE))</f>
        <v>Europe</v>
      </c>
      <c r="K3335" s="9" t="str">
        <f t="shared" si="0"/>
        <v>Portugal</v>
      </c>
      <c r="L3335" s="9" t="s">
        <v>172</v>
      </c>
      <c r="M3335" s="9" t="str">
        <f>IF(L3335="","",VLOOKUP(L3335,Metadata!$J$2:$K$22,2,FALSE))</f>
        <v>Porto Metropolitan Area</v>
      </c>
      <c r="N3335" s="9" t="s">
        <v>141</v>
      </c>
      <c r="O3335" s="9" t="s">
        <v>137</v>
      </c>
      <c r="P3335" s="9" t="s">
        <v>142</v>
      </c>
      <c r="Q3335" s="10" t="str">
        <f t="shared" si="1"/>
        <v>Full Office Job</v>
      </c>
      <c r="R3335" s="10">
        <v>5</v>
      </c>
      <c r="S3335" s="9" t="s">
        <v>216</v>
      </c>
      <c r="T3335" s="9" t="s">
        <v>137</v>
      </c>
      <c r="U3335" s="9" t="str">
        <f>IF(S3335&lt;&gt;"",S3335,IF(T3335&lt;&gt;"",VLOOKUP(T3335,Metadata!$S$2:$T$228,2,FALSE),""))</f>
        <v>Front-End Developer</v>
      </c>
      <c r="V3335" s="9" t="s">
        <v>274</v>
      </c>
      <c r="W3335" s="9" t="s">
        <v>137</v>
      </c>
      <c r="X3335" s="9" t="s">
        <v>145</v>
      </c>
      <c r="Y3335" s="9" t="s">
        <v>137</v>
      </c>
      <c r="Z3335" s="9" t="s">
        <v>146</v>
      </c>
      <c r="AA3335" s="9" t="s">
        <v>165</v>
      </c>
      <c r="AB3335" s="9" t="s">
        <v>253</v>
      </c>
      <c r="AC3335" s="9" t="s">
        <v>147</v>
      </c>
      <c r="AD3335" s="9"/>
      <c r="AE3335" s="9" t="s">
        <v>194</v>
      </c>
      <c r="AF3335" s="9"/>
      <c r="AG3335" s="9"/>
      <c r="AH3335" s="9"/>
      <c r="AI3335" s="9"/>
      <c r="AJ3335" s="9" t="s">
        <v>185</v>
      </c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 t="s">
        <v>178</v>
      </c>
      <c r="BB3335" s="9"/>
      <c r="BC3335" s="9"/>
      <c r="BD3335" s="9"/>
      <c r="BE3335" s="9"/>
      <c r="BF3335" s="9"/>
      <c r="BG3335" s="9"/>
      <c r="BH3335" s="9"/>
      <c r="BI3335" s="9"/>
      <c r="BJ3335" s="9" t="s">
        <v>167</v>
      </c>
      <c r="BK3335" s="9" t="s">
        <v>198</v>
      </c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10"/>
      <c r="CB3335" s="10" t="str">
        <f t="shared" si="5"/>
        <v/>
      </c>
      <c r="CC3335" s="10"/>
      <c r="CD3335" s="9" t="str">
        <f t="shared" si="2"/>
        <v/>
      </c>
      <c r="CE3335" s="9" t="s">
        <v>168</v>
      </c>
      <c r="CF3335" s="9" t="s">
        <v>225</v>
      </c>
      <c r="CG3335" s="9">
        <f>IF(CF3335="","",VLOOKUP(CF3335,Metadata!$D$2:$H$20,2,FALSE))</f>
        <v>22500</v>
      </c>
      <c r="CH3335" s="9">
        <f>IF(CF3335="","",VLOOKUP(CF3335,Metadata!$D$2:$H$20,4,FALSE))</f>
        <v>20000</v>
      </c>
      <c r="CI3335" s="9">
        <f>IF(CF3335="","",VLOOKUP(CF3335,Metadata!$D$2:$H$20,5,FALSE))</f>
        <v>25000</v>
      </c>
      <c r="CJ3335" s="9">
        <f t="shared" si="3"/>
        <v>22500</v>
      </c>
      <c r="CK3335" s="9" t="s">
        <v>201</v>
      </c>
      <c r="CL3335" s="10">
        <v>6</v>
      </c>
      <c r="CM3335" s="10">
        <v>2</v>
      </c>
      <c r="CN3335" s="10">
        <v>5</v>
      </c>
      <c r="CO3335" s="10">
        <v>4</v>
      </c>
      <c r="CP3335" s="10">
        <v>6</v>
      </c>
      <c r="CQ3335" s="10">
        <v>6</v>
      </c>
      <c r="CR3335" s="10">
        <v>5</v>
      </c>
      <c r="CS3335" s="10">
        <v>6</v>
      </c>
      <c r="CT3335" s="10">
        <v>6</v>
      </c>
      <c r="CU3335" s="10">
        <v>4</v>
      </c>
      <c r="CV3335" s="10">
        <v>5</v>
      </c>
      <c r="CW3335" s="10">
        <v>3</v>
      </c>
      <c r="CX3335" s="10">
        <v>5</v>
      </c>
      <c r="CY3335" s="10">
        <v>5</v>
      </c>
      <c r="CZ3335" s="10">
        <v>6</v>
      </c>
      <c r="DA3335" s="10">
        <v>7</v>
      </c>
      <c r="DB3335" s="10">
        <v>5</v>
      </c>
      <c r="DC3335" s="10">
        <v>5</v>
      </c>
      <c r="DD3335" s="10">
        <v>4</v>
      </c>
      <c r="DE3335" s="10">
        <v>6</v>
      </c>
      <c r="DF3335" s="10">
        <v>7</v>
      </c>
      <c r="DG3335" s="10">
        <v>6</v>
      </c>
      <c r="DH3335" s="10">
        <v>5</v>
      </c>
      <c r="DI3335" s="10">
        <v>5</v>
      </c>
      <c r="DJ3335" s="10">
        <v>4</v>
      </c>
      <c r="DK3335" s="10">
        <v>6</v>
      </c>
      <c r="DL3335" s="10">
        <v>2</v>
      </c>
      <c r="DM3335" s="9" t="s">
        <v>154</v>
      </c>
      <c r="DN3335" s="10">
        <v>1992</v>
      </c>
      <c r="DO3335" s="9">
        <f t="shared" si="11"/>
        <v>29</v>
      </c>
      <c r="DP3335" s="9" t="s">
        <v>155</v>
      </c>
      <c r="DQ3335" s="9" t="s">
        <v>202</v>
      </c>
      <c r="DR3335" s="9" t="s">
        <v>157</v>
      </c>
      <c r="DS3335" s="9" t="s">
        <v>137</v>
      </c>
      <c r="DT3335" s="9" t="s">
        <v>930</v>
      </c>
      <c r="DU3335" s="9" t="s">
        <v>168</v>
      </c>
      <c r="DV3335" s="9" t="str">
        <f>VLOOKUP(DU3335,Metadata!$B$2:$C$7,2,FALSE)</f>
        <v>0 - 3 years</v>
      </c>
    </row>
    <row r="3336" spans="1:126">
      <c r="A3336" s="13">
        <v>3335</v>
      </c>
      <c r="B3336" s="9" t="s">
        <v>135</v>
      </c>
      <c r="C3336" s="9" t="str">
        <f>VLOOKUP(B3336,Metadata!$M$2:$N$6,2,FALSE)</f>
        <v>Permanent Employee</v>
      </c>
      <c r="D3336" s="9" t="s">
        <v>159</v>
      </c>
      <c r="E3336" s="9" t="s">
        <v>137</v>
      </c>
      <c r="F3336" s="9" t="s">
        <v>138</v>
      </c>
      <c r="G3336" s="9" t="s">
        <v>172</v>
      </c>
      <c r="H3336" s="9" t="str">
        <f>IF(G3336="","",VLOOKUP(G3336,Metadata!$J$2:$K$22,2,FALSE))</f>
        <v>Porto Metropolitan Area</v>
      </c>
      <c r="I3336" s="9" t="s">
        <v>311</v>
      </c>
      <c r="J3336" s="9" t="str">
        <f>IF(I3336="","",VLOOKUP(I3336,Metadata!$P$2:$Q$43,2,FALSE))</f>
        <v>Europe</v>
      </c>
      <c r="K3336" s="9" t="str">
        <f t="shared" si="0"/>
        <v>International</v>
      </c>
      <c r="L3336" s="9" t="s">
        <v>137</v>
      </c>
      <c r="M3336" s="9" t="str">
        <f>IF(L3336="","",VLOOKUP(L3336,Metadata!$J$2:$K$22,2,FALSE))</f>
        <v/>
      </c>
      <c r="N3336" s="9" t="s">
        <v>141</v>
      </c>
      <c r="O3336" s="9" t="s">
        <v>137</v>
      </c>
      <c r="P3336" s="9" t="s">
        <v>191</v>
      </c>
      <c r="Q3336" s="10" t="str">
        <f t="shared" si="1"/>
        <v>Remote Job (full or flexible)</v>
      </c>
      <c r="R3336" s="10">
        <v>6</v>
      </c>
      <c r="S3336" s="9" t="s">
        <v>206</v>
      </c>
      <c r="T3336" s="9" t="s">
        <v>137</v>
      </c>
      <c r="U3336" s="9" t="str">
        <f>IF(S3336&lt;&gt;"",S3336,IF(T3336&lt;&gt;"",VLOOKUP(T3336,Metadata!$S$2:$T$228,2,FALSE),""))</f>
        <v>Mobile Apps Developer</v>
      </c>
      <c r="V3336" s="9" t="s">
        <v>162</v>
      </c>
      <c r="W3336" s="9" t="s">
        <v>137</v>
      </c>
      <c r="X3336" s="9" t="s">
        <v>145</v>
      </c>
      <c r="Y3336" s="9" t="s">
        <v>137</v>
      </c>
      <c r="Z3336" s="9" t="s">
        <v>218</v>
      </c>
      <c r="AA3336" s="9" t="s">
        <v>137</v>
      </c>
      <c r="AB3336" s="9" t="s">
        <v>137</v>
      </c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 t="s">
        <v>284</v>
      </c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 t="s">
        <v>150</v>
      </c>
      <c r="BZ3336" s="9" t="s">
        <v>137</v>
      </c>
      <c r="CA3336" s="10"/>
      <c r="CB3336" s="10" t="str">
        <f t="shared" si="5"/>
        <v/>
      </c>
      <c r="CC3336" s="10"/>
      <c r="CD3336" s="9" t="str">
        <f t="shared" si="2"/>
        <v/>
      </c>
      <c r="CE3336" s="9" t="s">
        <v>232</v>
      </c>
      <c r="CF3336" s="9" t="s">
        <v>188</v>
      </c>
      <c r="CG3336" s="9">
        <f>IF(CF3336="","",VLOOKUP(CF3336,Metadata!$D$2:$H$20,2,FALSE))</f>
        <v>17500</v>
      </c>
      <c r="CH3336" s="9">
        <f>IF(CF3336="","",VLOOKUP(CF3336,Metadata!$D$2:$H$20,4,FALSE))</f>
        <v>15000</v>
      </c>
      <c r="CI3336" s="9">
        <f>IF(CF3336="","",VLOOKUP(CF3336,Metadata!$D$2:$H$20,5,FALSE))</f>
        <v>20000</v>
      </c>
      <c r="CJ3336" s="9">
        <f t="shared" si="3"/>
        <v>17500</v>
      </c>
      <c r="CK3336" s="9" t="s">
        <v>153</v>
      </c>
      <c r="CL3336" s="10">
        <v>5</v>
      </c>
      <c r="CM3336" s="10">
        <v>5</v>
      </c>
      <c r="CN3336" s="10">
        <v>7</v>
      </c>
      <c r="CO3336" s="10">
        <v>7</v>
      </c>
      <c r="CP3336" s="10">
        <v>5</v>
      </c>
      <c r="CQ3336" s="10">
        <v>6</v>
      </c>
      <c r="CR3336" s="10">
        <v>6</v>
      </c>
      <c r="CS3336" s="10">
        <v>7</v>
      </c>
      <c r="CT3336" s="10">
        <v>5</v>
      </c>
      <c r="CU3336" s="10">
        <v>6</v>
      </c>
      <c r="CV3336" s="10">
        <v>6</v>
      </c>
      <c r="CW3336" s="10">
        <v>5</v>
      </c>
      <c r="CX3336" s="10">
        <v>7</v>
      </c>
      <c r="CY3336" s="10">
        <v>4</v>
      </c>
      <c r="CZ3336" s="10">
        <v>5</v>
      </c>
      <c r="DA3336" s="10">
        <v>6</v>
      </c>
      <c r="DB3336" s="10">
        <v>7</v>
      </c>
      <c r="DC3336" s="10">
        <v>7</v>
      </c>
      <c r="DD3336" s="10">
        <v>4</v>
      </c>
      <c r="DE3336" s="10">
        <v>7</v>
      </c>
      <c r="DF3336" s="10">
        <v>6</v>
      </c>
      <c r="DG3336" s="10">
        <v>6</v>
      </c>
      <c r="DH3336" s="10">
        <v>6</v>
      </c>
      <c r="DI3336" s="10">
        <v>4</v>
      </c>
      <c r="DJ3336" s="10">
        <v>4</v>
      </c>
      <c r="DK3336" s="10">
        <v>5</v>
      </c>
      <c r="DL3336" s="10">
        <v>4</v>
      </c>
      <c r="DM3336" s="9" t="s">
        <v>154</v>
      </c>
      <c r="DN3336" s="10">
        <v>1997</v>
      </c>
      <c r="DO3336" s="9">
        <f t="shared" si="11"/>
        <v>24</v>
      </c>
      <c r="DP3336" s="9" t="s">
        <v>222</v>
      </c>
      <c r="DQ3336" s="9" t="s">
        <v>156</v>
      </c>
      <c r="DR3336" s="9" t="s">
        <v>157</v>
      </c>
      <c r="DS3336" s="9" t="s">
        <v>137</v>
      </c>
      <c r="DT3336" s="9" t="s">
        <v>930</v>
      </c>
      <c r="DU3336" s="9" t="s">
        <v>233</v>
      </c>
      <c r="DV3336" s="9" t="str">
        <f>VLOOKUP(DU3336,Metadata!$B$2:$C$7,2,FALSE)</f>
        <v>0 - 3 years</v>
      </c>
    </row>
    <row r="3337" spans="1:126">
      <c r="A3337" s="13">
        <v>3336</v>
      </c>
      <c r="B3337" s="9" t="s">
        <v>135</v>
      </c>
      <c r="C3337" s="9" t="str">
        <f>VLOOKUP(B3337,Metadata!$M$2:$N$6,2,FALSE)</f>
        <v>Permanent Employee</v>
      </c>
      <c r="D3337" s="9" t="s">
        <v>136</v>
      </c>
      <c r="E3337" s="9" t="s">
        <v>137</v>
      </c>
      <c r="F3337" s="9" t="s">
        <v>138</v>
      </c>
      <c r="G3337" s="9" t="s">
        <v>140</v>
      </c>
      <c r="H3337" s="9" t="str">
        <f>IF(G3337="","",VLOOKUP(G3337,Metadata!$J$2:$K$22,2,FALSE))</f>
        <v>Lisbon Metropolitan Area</v>
      </c>
      <c r="I3337" s="9" t="s">
        <v>416</v>
      </c>
      <c r="J3337" s="9" t="str">
        <f>IF(I3337="","",VLOOKUP(I3337,Metadata!$P$2:$Q$43,2,FALSE))</f>
        <v>Europe</v>
      </c>
      <c r="K3337" s="9" t="str">
        <f t="shared" si="0"/>
        <v>International</v>
      </c>
      <c r="L3337" s="9" t="s">
        <v>137</v>
      </c>
      <c r="M3337" s="9" t="str">
        <f>IF(L3337="","",VLOOKUP(L3337,Metadata!$J$2:$K$22,2,FALSE))</f>
        <v/>
      </c>
      <c r="N3337" s="9" t="s">
        <v>214</v>
      </c>
      <c r="O3337" s="9" t="s">
        <v>259</v>
      </c>
      <c r="P3337" s="9" t="s">
        <v>142</v>
      </c>
      <c r="Q3337" s="10" t="str">
        <f t="shared" si="1"/>
        <v>Full Office Job</v>
      </c>
      <c r="R3337" s="10">
        <v>7</v>
      </c>
      <c r="S3337" s="9" t="s">
        <v>216</v>
      </c>
      <c r="T3337" s="9" t="s">
        <v>137</v>
      </c>
      <c r="U3337" s="9" t="str">
        <f>IF(S3337&lt;&gt;"",S3337,IF(T3337&lt;&gt;"",VLOOKUP(T3337,Metadata!$S$2:$T$228,2,FALSE),""))</f>
        <v>Front-End Developer</v>
      </c>
      <c r="V3337" s="9" t="s">
        <v>144</v>
      </c>
      <c r="W3337" s="9" t="s">
        <v>137</v>
      </c>
      <c r="X3337" s="9" t="s">
        <v>252</v>
      </c>
      <c r="Y3337" s="9" t="s">
        <v>137</v>
      </c>
      <c r="Z3337" s="9" t="s">
        <v>184</v>
      </c>
      <c r="AA3337" s="9" t="s">
        <v>165</v>
      </c>
      <c r="AB3337" s="9" t="s">
        <v>137</v>
      </c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199</v>
      </c>
      <c r="BM3337" s="9"/>
      <c r="BN3337" s="9" t="s">
        <v>186</v>
      </c>
      <c r="BO3337" s="9"/>
      <c r="BP3337" s="9"/>
      <c r="BQ3337" s="9"/>
      <c r="BR3337" s="9" t="s">
        <v>247</v>
      </c>
      <c r="BS3337" s="9" t="s">
        <v>200</v>
      </c>
      <c r="BT3337" s="9"/>
      <c r="BU3337" s="9"/>
      <c r="BV3337" s="9"/>
      <c r="BW3337" s="9"/>
      <c r="BX3337" s="9"/>
      <c r="BY3337" s="9"/>
      <c r="BZ3337" s="9"/>
      <c r="CA3337" s="10"/>
      <c r="CB3337" s="10" t="str">
        <f t="shared" si="5"/>
        <v/>
      </c>
      <c r="CC3337" s="10"/>
      <c r="CD3337" s="9" t="str">
        <f t="shared" si="2"/>
        <v/>
      </c>
      <c r="CE3337" s="9" t="s">
        <v>232</v>
      </c>
      <c r="CF3337" s="9" t="s">
        <v>293</v>
      </c>
      <c r="CG3337" s="9">
        <f>IF(CF3337="","",VLOOKUP(CF3337,Metadata!$D$2:$H$20,2,FALSE))</f>
        <v>52500</v>
      </c>
      <c r="CH3337" s="9">
        <f>IF(CF3337="","",VLOOKUP(CF3337,Metadata!$D$2:$H$20,4,FALSE))</f>
        <v>50000</v>
      </c>
      <c r="CI3337" s="9">
        <f>IF(CF3337="","",VLOOKUP(CF3337,Metadata!$D$2:$H$20,5,FALSE))</f>
        <v>55000</v>
      </c>
      <c r="CJ3337" s="9">
        <f t="shared" si="3"/>
        <v>52500</v>
      </c>
      <c r="CK3337" s="9" t="s">
        <v>221</v>
      </c>
      <c r="CL3337" s="10">
        <v>3</v>
      </c>
      <c r="CM3337" s="10">
        <v>3</v>
      </c>
      <c r="CN3337" s="10">
        <v>6</v>
      </c>
      <c r="CO3337" s="10">
        <v>7</v>
      </c>
      <c r="CP3337" s="10">
        <v>3</v>
      </c>
      <c r="CQ3337" s="10">
        <v>7</v>
      </c>
      <c r="CR3337" s="10">
        <v>6</v>
      </c>
      <c r="CS3337" s="10">
        <v>7</v>
      </c>
      <c r="CT3337" s="10">
        <v>6</v>
      </c>
      <c r="CU3337" s="10">
        <v>7</v>
      </c>
      <c r="CV3337" s="10">
        <v>7</v>
      </c>
      <c r="CW3337" s="10">
        <v>6</v>
      </c>
      <c r="CX3337" s="10">
        <v>7</v>
      </c>
      <c r="CY3337" s="10">
        <v>7</v>
      </c>
      <c r="CZ3337" s="10">
        <v>7</v>
      </c>
      <c r="DA3337" s="10">
        <v>7</v>
      </c>
      <c r="DB3337" s="10">
        <v>1</v>
      </c>
      <c r="DC3337" s="10">
        <v>5</v>
      </c>
      <c r="DD3337" s="10">
        <v>4</v>
      </c>
      <c r="DE3337" s="10">
        <v>6</v>
      </c>
      <c r="DF3337" s="10">
        <v>7</v>
      </c>
      <c r="DG3337" s="10">
        <v>4</v>
      </c>
      <c r="DH3337" s="10">
        <v>5</v>
      </c>
      <c r="DI3337" s="10">
        <v>7</v>
      </c>
      <c r="DJ3337" s="10">
        <v>1</v>
      </c>
      <c r="DK3337" s="10">
        <v>7</v>
      </c>
      <c r="DL3337" s="10">
        <v>7</v>
      </c>
      <c r="DM3337" s="9" t="s">
        <v>154</v>
      </c>
      <c r="DN3337" s="10">
        <v>1991</v>
      </c>
      <c r="DO3337" s="9">
        <f t="shared" si="11"/>
        <v>30</v>
      </c>
      <c r="DP3337" s="9" t="s">
        <v>155</v>
      </c>
      <c r="DQ3337" s="9" t="s">
        <v>156</v>
      </c>
      <c r="DR3337" s="9" t="s">
        <v>170</v>
      </c>
      <c r="DS3337" s="9" t="s">
        <v>137</v>
      </c>
      <c r="DT3337" s="9" t="s">
        <v>930</v>
      </c>
      <c r="DU3337" s="9" t="s">
        <v>223</v>
      </c>
      <c r="DV3337" s="9" t="str">
        <f>VLOOKUP(DU3337,Metadata!$B$2:$C$7,2,FALSE)</f>
        <v>3 - 6 years</v>
      </c>
    </row>
    <row r="3338" spans="1:126">
      <c r="A3338" s="13">
        <v>3337</v>
      </c>
      <c r="B3338" s="9" t="s">
        <v>135</v>
      </c>
      <c r="C3338" s="9" t="str">
        <f>VLOOKUP(B3338,Metadata!$M$2:$N$6,2,FALSE)</f>
        <v>Permanent Employee</v>
      </c>
      <c r="D3338" s="9" t="s">
        <v>159</v>
      </c>
      <c r="E3338" s="9" t="s">
        <v>137</v>
      </c>
      <c r="F3338" s="9" t="s">
        <v>138</v>
      </c>
      <c r="G3338" s="9" t="s">
        <v>140</v>
      </c>
      <c r="H3338" s="9" t="str">
        <f>IF(G3338="","",VLOOKUP(G3338,Metadata!$J$2:$K$22,2,FALSE))</f>
        <v>Lisbon Metropolitan Area</v>
      </c>
      <c r="I3338" s="9" t="s">
        <v>138</v>
      </c>
      <c r="J3338" s="9" t="str">
        <f>IF(I3338="","",VLOOKUP(I3338,Metadata!$P$2:$Q$43,2,FALSE))</f>
        <v>Europe</v>
      </c>
      <c r="K3338" s="9" t="str">
        <f t="shared" si="0"/>
        <v>Portugal</v>
      </c>
      <c r="L3338" s="9" t="s">
        <v>140</v>
      </c>
      <c r="M3338" s="9" t="str">
        <f>IF(L3338="","",VLOOKUP(L3338,Metadata!$J$2:$K$22,2,FALSE))</f>
        <v>Lisbon Metropolitan Area</v>
      </c>
      <c r="N3338" s="9" t="s">
        <v>141</v>
      </c>
      <c r="O3338" s="9" t="s">
        <v>137</v>
      </c>
      <c r="P3338" s="9" t="s">
        <v>191</v>
      </c>
      <c r="Q3338" s="10" t="str">
        <f t="shared" si="1"/>
        <v>Remote Job (full or flexible)</v>
      </c>
      <c r="R3338" s="10">
        <v>5</v>
      </c>
      <c r="S3338" s="9" t="s">
        <v>229</v>
      </c>
      <c r="T3338" s="9" t="s">
        <v>137</v>
      </c>
      <c r="U3338" s="9" t="str">
        <f>IF(S3338&lt;&gt;"",S3338,IF(T3338&lt;&gt;"",VLOOKUP(T3338,Metadata!$S$2:$T$228,2,FALSE),""))</f>
        <v>Project Manager</v>
      </c>
      <c r="V3338" s="9" t="s">
        <v>137</v>
      </c>
      <c r="W3338" s="9" t="s">
        <v>946</v>
      </c>
      <c r="X3338" s="9" t="s">
        <v>145</v>
      </c>
      <c r="Y3338" s="9" t="s">
        <v>137</v>
      </c>
      <c r="Z3338" s="9" t="s">
        <v>146</v>
      </c>
      <c r="AA3338" s="9" t="s">
        <v>137</v>
      </c>
      <c r="AB3338" s="9" t="s">
        <v>137</v>
      </c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 t="s">
        <v>150</v>
      </c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 t="s">
        <v>150</v>
      </c>
      <c r="BZ3338" s="9" t="s">
        <v>137</v>
      </c>
      <c r="CA3338" s="10"/>
      <c r="CB3338" s="10" t="str">
        <f t="shared" si="5"/>
        <v/>
      </c>
      <c r="CC3338" s="10"/>
      <c r="CD3338" s="9" t="str">
        <f t="shared" si="2"/>
        <v/>
      </c>
      <c r="CE3338" s="9" t="s">
        <v>151</v>
      </c>
      <c r="CF3338" s="9" t="s">
        <v>236</v>
      </c>
      <c r="CG3338" s="9">
        <f>IF(CF3338="","",VLOOKUP(CF3338,Metadata!$D$2:$H$20,2,FALSE))</f>
        <v>47500</v>
      </c>
      <c r="CH3338" s="9">
        <f>IF(CF3338="","",VLOOKUP(CF3338,Metadata!$D$2:$H$20,4,FALSE))</f>
        <v>45000</v>
      </c>
      <c r="CI3338" s="9">
        <f>IF(CF3338="","",VLOOKUP(CF3338,Metadata!$D$2:$H$20,5,FALSE))</f>
        <v>50000</v>
      </c>
      <c r="CJ3338" s="9">
        <f t="shared" si="3"/>
        <v>47500</v>
      </c>
      <c r="CK3338" s="9" t="s">
        <v>189</v>
      </c>
      <c r="CL3338" s="10">
        <v>3</v>
      </c>
      <c r="CM3338" s="10">
        <v>3</v>
      </c>
      <c r="CN3338" s="10">
        <v>6</v>
      </c>
      <c r="CO3338" s="10">
        <v>4</v>
      </c>
      <c r="CP3338" s="10">
        <v>4</v>
      </c>
      <c r="CQ3338" s="10">
        <v>4</v>
      </c>
      <c r="CR3338" s="10">
        <v>5</v>
      </c>
      <c r="CS3338" s="10">
        <v>6</v>
      </c>
      <c r="CT3338" s="10">
        <v>4</v>
      </c>
      <c r="CU3338" s="10">
        <v>5</v>
      </c>
      <c r="CV3338" s="10">
        <v>4</v>
      </c>
      <c r="CW3338" s="10">
        <v>6</v>
      </c>
      <c r="CX3338" s="10">
        <v>5</v>
      </c>
      <c r="CY3338" s="10">
        <v>7</v>
      </c>
      <c r="CZ3338" s="10">
        <v>6</v>
      </c>
      <c r="DA3338" s="10">
        <v>5</v>
      </c>
      <c r="DB3338" s="10">
        <v>4</v>
      </c>
      <c r="DC3338" s="10">
        <v>6</v>
      </c>
      <c r="DD3338" s="10">
        <v>4</v>
      </c>
      <c r="DE3338" s="10">
        <v>6</v>
      </c>
      <c r="DF3338" s="10">
        <v>4</v>
      </c>
      <c r="DG3338" s="10">
        <v>6</v>
      </c>
      <c r="DH3338" s="10">
        <v>5</v>
      </c>
      <c r="DI3338" s="10">
        <v>6</v>
      </c>
      <c r="DJ3338" s="10">
        <v>4</v>
      </c>
      <c r="DK3338" s="10">
        <v>4</v>
      </c>
      <c r="DL3338" s="10">
        <v>6</v>
      </c>
      <c r="DM3338" s="9" t="s">
        <v>154</v>
      </c>
      <c r="DN3338" s="10">
        <v>1975</v>
      </c>
      <c r="DO3338" s="9">
        <f t="shared" si="11"/>
        <v>46</v>
      </c>
      <c r="DP3338" s="9" t="s">
        <v>155</v>
      </c>
      <c r="DQ3338" s="9" t="s">
        <v>156</v>
      </c>
      <c r="DR3338" s="9" t="s">
        <v>157</v>
      </c>
      <c r="DS3338" s="9" t="s">
        <v>137</v>
      </c>
      <c r="DT3338" s="9" t="s">
        <v>930</v>
      </c>
      <c r="DU3338" s="9" t="s">
        <v>158</v>
      </c>
      <c r="DV3338" s="9" t="str">
        <f>VLOOKUP(DU3338,Metadata!$B$2:$C$7,2,FALSE)</f>
        <v>6+ years</v>
      </c>
    </row>
    <row r="3339" spans="1:126">
      <c r="A3339" s="13">
        <v>3338</v>
      </c>
      <c r="B3339" s="9" t="s">
        <v>135</v>
      </c>
      <c r="C3339" s="9" t="str">
        <f>VLOOKUP(B3339,Metadata!$M$2:$N$6,2,FALSE)</f>
        <v>Permanent Employee</v>
      </c>
      <c r="D3339" s="9" t="s">
        <v>136</v>
      </c>
      <c r="E3339" s="9" t="s">
        <v>137</v>
      </c>
      <c r="F3339" s="9" t="s">
        <v>138</v>
      </c>
      <c r="G3339" s="9" t="s">
        <v>312</v>
      </c>
      <c r="H3339" s="9" t="str">
        <f>IF(G3339="","",VLOOKUP(G3339,Metadata!$J$2:$K$22,2,FALSE))</f>
        <v>South</v>
      </c>
      <c r="I3339" s="9" t="s">
        <v>138</v>
      </c>
      <c r="J3339" s="9" t="str">
        <f>IF(I3339="","",VLOOKUP(I3339,Metadata!$P$2:$Q$43,2,FALSE))</f>
        <v>Europe</v>
      </c>
      <c r="K3339" s="9" t="str">
        <f t="shared" si="0"/>
        <v>Portugal</v>
      </c>
      <c r="L3339" s="9" t="s">
        <v>312</v>
      </c>
      <c r="M3339" s="9" t="str">
        <f>IF(L3339="","",VLOOKUP(L3339,Metadata!$J$2:$K$22,2,FALSE))</f>
        <v>South</v>
      </c>
      <c r="N3339" s="9" t="s">
        <v>205</v>
      </c>
      <c r="O3339" s="9" t="s">
        <v>137</v>
      </c>
      <c r="P3339" s="9" t="s">
        <v>137</v>
      </c>
      <c r="Q3339" s="10" t="str">
        <f t="shared" si="1"/>
        <v>Full Office Job</v>
      </c>
      <c r="R3339" s="10">
        <v>7</v>
      </c>
      <c r="S3339" s="9" t="s">
        <v>216</v>
      </c>
      <c r="T3339" s="9" t="s">
        <v>137</v>
      </c>
      <c r="U3339" s="9" t="str">
        <f>IF(S3339&lt;&gt;"",S3339,IF(T3339&lt;&gt;"",VLOOKUP(T3339,Metadata!$S$2:$T$228,2,FALSE),""))</f>
        <v>Front-End Developer</v>
      </c>
      <c r="V3339" s="9" t="s">
        <v>137</v>
      </c>
      <c r="W3339" s="9" t="s">
        <v>947</v>
      </c>
      <c r="X3339" s="9" t="s">
        <v>145</v>
      </c>
      <c r="Y3339" s="9" t="s">
        <v>137</v>
      </c>
      <c r="Z3339" s="9" t="s">
        <v>184</v>
      </c>
      <c r="AA3339" s="9" t="s">
        <v>165</v>
      </c>
      <c r="AB3339" s="9" t="s">
        <v>137</v>
      </c>
      <c r="AC3339" s="9"/>
      <c r="AD3339" s="9"/>
      <c r="AE3339" s="9"/>
      <c r="AF3339" s="9"/>
      <c r="AG3339" s="9"/>
      <c r="AH3339" s="9" t="s">
        <v>176</v>
      </c>
      <c r="AI3339" s="9"/>
      <c r="AJ3339" s="9"/>
      <c r="AK3339" s="9"/>
      <c r="AL3339" s="9"/>
      <c r="AM3339" s="9"/>
      <c r="AN3339" s="9"/>
      <c r="AO3339" s="9" t="s">
        <v>443</v>
      </c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 t="s">
        <v>178</v>
      </c>
      <c r="BB3339" s="9"/>
      <c r="BC3339" s="9"/>
      <c r="BD3339" s="9"/>
      <c r="BE3339" s="9"/>
      <c r="BF3339" s="9"/>
      <c r="BG3339" s="9"/>
      <c r="BH3339" s="9"/>
      <c r="BI3339" s="9"/>
      <c r="BJ3339" s="9" t="s">
        <v>167</v>
      </c>
      <c r="BK3339" s="9"/>
      <c r="BL3339" s="9" t="s">
        <v>199</v>
      </c>
      <c r="BM3339" s="9"/>
      <c r="BN3339" s="9" t="s">
        <v>186</v>
      </c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10"/>
      <c r="CB3339" s="10" t="str">
        <f t="shared" si="5"/>
        <v/>
      </c>
      <c r="CC3339" s="10"/>
      <c r="CD3339" s="9" t="str">
        <f t="shared" si="2"/>
        <v/>
      </c>
      <c r="CE3339" s="9" t="s">
        <v>151</v>
      </c>
      <c r="CF3339" s="9" t="s">
        <v>188</v>
      </c>
      <c r="CG3339" s="9">
        <f>IF(CF3339="","",VLOOKUP(CF3339,Metadata!$D$2:$H$20,2,FALSE))</f>
        <v>17500</v>
      </c>
      <c r="CH3339" s="9">
        <f>IF(CF3339="","",VLOOKUP(CF3339,Metadata!$D$2:$H$20,4,FALSE))</f>
        <v>15000</v>
      </c>
      <c r="CI3339" s="9">
        <f>IF(CF3339="","",VLOOKUP(CF3339,Metadata!$D$2:$H$20,5,FALSE))</f>
        <v>20000</v>
      </c>
      <c r="CJ3339" s="9">
        <f t="shared" si="3"/>
        <v>17500</v>
      </c>
      <c r="CK3339" s="9" t="s">
        <v>153</v>
      </c>
      <c r="CL3339" s="10">
        <v>2</v>
      </c>
      <c r="CM3339" s="10">
        <v>3</v>
      </c>
      <c r="CN3339" s="10">
        <v>7</v>
      </c>
      <c r="CO3339" s="10">
        <v>5</v>
      </c>
      <c r="CP3339" s="10">
        <v>7</v>
      </c>
      <c r="CQ3339" s="10">
        <v>7</v>
      </c>
      <c r="CR3339" s="10">
        <v>7</v>
      </c>
      <c r="CS3339" s="10">
        <v>5</v>
      </c>
      <c r="CT3339" s="10">
        <v>6</v>
      </c>
      <c r="CU3339" s="10">
        <v>6</v>
      </c>
      <c r="CV3339" s="10">
        <v>5</v>
      </c>
      <c r="CW3339" s="10">
        <v>4</v>
      </c>
      <c r="CX3339" s="10">
        <v>5</v>
      </c>
      <c r="CY3339" s="10">
        <v>5</v>
      </c>
      <c r="CZ3339" s="10">
        <v>5</v>
      </c>
      <c r="DA3339" s="10">
        <v>5</v>
      </c>
      <c r="DB3339" s="10">
        <v>5</v>
      </c>
      <c r="DC3339" s="10">
        <v>7</v>
      </c>
      <c r="DD3339" s="10">
        <v>4</v>
      </c>
      <c r="DE3339" s="10">
        <v>5</v>
      </c>
      <c r="DF3339" s="10">
        <v>5</v>
      </c>
      <c r="DG3339" s="10">
        <v>5</v>
      </c>
      <c r="DH3339" s="10">
        <v>4</v>
      </c>
      <c r="DI3339" s="10">
        <v>5</v>
      </c>
      <c r="DJ3339" s="10">
        <v>4</v>
      </c>
      <c r="DK3339" s="10">
        <v>6</v>
      </c>
      <c r="DL3339" s="10">
        <v>5</v>
      </c>
      <c r="DM3339" s="9" t="s">
        <v>154</v>
      </c>
      <c r="DN3339" s="10">
        <v>1980</v>
      </c>
      <c r="DO3339" s="9">
        <f t="shared" si="11"/>
        <v>41</v>
      </c>
      <c r="DP3339" s="9" t="s">
        <v>155</v>
      </c>
      <c r="DQ3339" s="9" t="s">
        <v>156</v>
      </c>
      <c r="DR3339" s="9" t="s">
        <v>157</v>
      </c>
      <c r="DS3339" s="9" t="s">
        <v>137</v>
      </c>
      <c r="DT3339" s="9" t="s">
        <v>930</v>
      </c>
      <c r="DU3339" s="9" t="s">
        <v>233</v>
      </c>
      <c r="DV3339" s="9" t="str">
        <f>VLOOKUP(DU3339,Metadata!$B$2:$C$7,2,FALSE)</f>
        <v>0 - 3 years</v>
      </c>
    </row>
    <row r="3340" spans="1:126">
      <c r="A3340" s="13">
        <v>3339</v>
      </c>
      <c r="B3340" s="9" t="s">
        <v>135</v>
      </c>
      <c r="C3340" s="9" t="str">
        <f>VLOOKUP(B3340,Metadata!$M$2:$N$6,2,FALSE)</f>
        <v>Permanent Employee</v>
      </c>
      <c r="D3340" s="9" t="s">
        <v>159</v>
      </c>
      <c r="E3340" s="9" t="s">
        <v>137</v>
      </c>
      <c r="F3340" s="9" t="s">
        <v>138</v>
      </c>
      <c r="G3340" s="9" t="s">
        <v>140</v>
      </c>
      <c r="H3340" s="9" t="str">
        <f>IF(G3340="","",VLOOKUP(G3340,Metadata!$J$2:$K$22,2,FALSE))</f>
        <v>Lisbon Metropolitan Area</v>
      </c>
      <c r="I3340" s="9" t="s">
        <v>138</v>
      </c>
      <c r="J3340" s="9" t="str">
        <f>IF(I3340="","",VLOOKUP(I3340,Metadata!$P$2:$Q$43,2,FALSE))</f>
        <v>Europe</v>
      </c>
      <c r="K3340" s="9" t="str">
        <f t="shared" si="0"/>
        <v>Portugal</v>
      </c>
      <c r="L3340" s="9" t="s">
        <v>140</v>
      </c>
      <c r="M3340" s="9" t="str">
        <f>IF(L3340="","",VLOOKUP(L3340,Metadata!$J$2:$K$22,2,FALSE))</f>
        <v>Lisbon Metropolitan Area</v>
      </c>
      <c r="N3340" s="9" t="s">
        <v>141</v>
      </c>
      <c r="O3340" s="9" t="s">
        <v>137</v>
      </c>
      <c r="P3340" s="9" t="s">
        <v>142</v>
      </c>
      <c r="Q3340" s="10" t="str">
        <f t="shared" si="1"/>
        <v>Full Office Job</v>
      </c>
      <c r="R3340" s="10">
        <v>6</v>
      </c>
      <c r="S3340" s="9" t="s">
        <v>192</v>
      </c>
      <c r="T3340" s="9" t="s">
        <v>137</v>
      </c>
      <c r="U3340" s="9" t="str">
        <f>IF(S3340&lt;&gt;"",S3340,IF(T3340&lt;&gt;"",VLOOKUP(T3340,Metadata!$S$2:$T$228,2,FALSE),""))</f>
        <v>Back-End Developer</v>
      </c>
      <c r="V3340" s="9" t="s">
        <v>162</v>
      </c>
      <c r="W3340" s="9" t="s">
        <v>137</v>
      </c>
      <c r="X3340" s="9" t="s">
        <v>145</v>
      </c>
      <c r="Y3340" s="9" t="s">
        <v>137</v>
      </c>
      <c r="Z3340" s="9" t="s">
        <v>218</v>
      </c>
      <c r="AA3340" s="9" t="s">
        <v>165</v>
      </c>
      <c r="AB3340" s="9" t="s">
        <v>253</v>
      </c>
      <c r="AC3340" s="9"/>
      <c r="AD3340" s="9" t="s">
        <v>148</v>
      </c>
      <c r="AE3340" s="9"/>
      <c r="AF3340" s="9" t="s">
        <v>243</v>
      </c>
      <c r="AG3340" s="9"/>
      <c r="AH3340" s="9"/>
      <c r="AI3340" s="9"/>
      <c r="AJ3340" s="9" t="s">
        <v>185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 t="s">
        <v>284</v>
      </c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 t="s">
        <v>219</v>
      </c>
      <c r="BR3340" s="9"/>
      <c r="BS3340" s="9"/>
      <c r="BT3340" s="9"/>
      <c r="BU3340" s="9"/>
      <c r="BV3340" s="9"/>
      <c r="BW3340" s="9"/>
      <c r="BX3340" s="9"/>
      <c r="BY3340" s="9"/>
      <c r="BZ3340" s="9"/>
      <c r="CA3340" s="10"/>
      <c r="CB3340" s="10" t="str">
        <f t="shared" si="5"/>
        <v/>
      </c>
      <c r="CC3340" s="10"/>
      <c r="CD3340" s="9" t="str">
        <f t="shared" si="2"/>
        <v/>
      </c>
      <c r="CE3340" s="9" t="s">
        <v>168</v>
      </c>
      <c r="CF3340" s="9" t="s">
        <v>245</v>
      </c>
      <c r="CG3340" s="9">
        <f>IF(CF3340="","",VLOOKUP(CF3340,Metadata!$D$2:$H$20,2,FALSE))</f>
        <v>42500</v>
      </c>
      <c r="CH3340" s="9">
        <f>IF(CF3340="","",VLOOKUP(CF3340,Metadata!$D$2:$H$20,4,FALSE))</f>
        <v>40000</v>
      </c>
      <c r="CI3340" s="9">
        <f>IF(CF3340="","",VLOOKUP(CF3340,Metadata!$D$2:$H$20,5,FALSE))</f>
        <v>45000</v>
      </c>
      <c r="CJ3340" s="9">
        <f t="shared" si="3"/>
        <v>42500</v>
      </c>
      <c r="CK3340" s="9" t="s">
        <v>221</v>
      </c>
      <c r="CL3340" s="10">
        <v>7</v>
      </c>
      <c r="CM3340" s="10">
        <v>1</v>
      </c>
      <c r="CN3340" s="10">
        <v>6</v>
      </c>
      <c r="CO3340" s="10">
        <v>6</v>
      </c>
      <c r="CP3340" s="10">
        <v>6</v>
      </c>
      <c r="CQ3340" s="10">
        <v>6</v>
      </c>
      <c r="CR3340" s="10">
        <v>2</v>
      </c>
      <c r="CS3340" s="10">
        <v>4</v>
      </c>
      <c r="CT3340" s="10">
        <v>4</v>
      </c>
      <c r="CU3340" s="10">
        <v>6</v>
      </c>
      <c r="CV3340" s="10">
        <v>6</v>
      </c>
      <c r="CW3340" s="10">
        <v>3</v>
      </c>
      <c r="CX3340" s="10">
        <v>5</v>
      </c>
      <c r="CY3340" s="10">
        <v>2</v>
      </c>
      <c r="CZ3340" s="10">
        <v>6</v>
      </c>
      <c r="DA3340" s="10">
        <v>5</v>
      </c>
      <c r="DB3340" s="10">
        <v>4</v>
      </c>
      <c r="DC3340" s="10">
        <v>7</v>
      </c>
      <c r="DD3340" s="10">
        <v>4</v>
      </c>
      <c r="DE3340" s="10">
        <v>7</v>
      </c>
      <c r="DF3340" s="10">
        <v>5</v>
      </c>
      <c r="DG3340" s="10">
        <v>5</v>
      </c>
      <c r="DH3340" s="10">
        <v>5</v>
      </c>
      <c r="DI3340" s="10">
        <v>7</v>
      </c>
      <c r="DJ3340" s="10">
        <v>2</v>
      </c>
      <c r="DK3340" s="10">
        <v>3</v>
      </c>
      <c r="DL3340" s="10">
        <v>3</v>
      </c>
      <c r="DM3340" s="9" t="s">
        <v>154</v>
      </c>
      <c r="DN3340" s="10">
        <v>1988</v>
      </c>
      <c r="DO3340" s="9">
        <f t="shared" si="11"/>
        <v>33</v>
      </c>
      <c r="DP3340" s="9" t="s">
        <v>155</v>
      </c>
      <c r="DQ3340" s="9" t="s">
        <v>202</v>
      </c>
      <c r="DR3340" s="9" t="s">
        <v>157</v>
      </c>
      <c r="DS3340" s="9" t="s">
        <v>137</v>
      </c>
      <c r="DT3340" s="9" t="s">
        <v>930</v>
      </c>
      <c r="DU3340" s="9" t="s">
        <v>203</v>
      </c>
      <c r="DV3340" s="9" t="str">
        <f>VLOOKUP(DU3340,Metadata!$B$2:$C$7,2,FALSE)</f>
        <v>6+ years</v>
      </c>
    </row>
    <row r="3341" spans="1:126">
      <c r="A3341" s="13">
        <v>3340</v>
      </c>
      <c r="B3341" s="9" t="s">
        <v>135</v>
      </c>
      <c r="C3341" s="9" t="str">
        <f>VLOOKUP(B3341,Metadata!$M$2:$N$6,2,FALSE)</f>
        <v>Permanent Employee</v>
      </c>
      <c r="D3341" s="9" t="s">
        <v>159</v>
      </c>
      <c r="E3341" s="9" t="s">
        <v>137</v>
      </c>
      <c r="F3341" s="9" t="s">
        <v>138</v>
      </c>
      <c r="G3341" s="9" t="s">
        <v>140</v>
      </c>
      <c r="H3341" s="9" t="str">
        <f>IF(G3341="","",VLOOKUP(G3341,Metadata!$J$2:$K$22,2,FALSE))</f>
        <v>Lisbon Metropolitan Area</v>
      </c>
      <c r="I3341" s="9" t="s">
        <v>138</v>
      </c>
      <c r="J3341" s="9" t="str">
        <f>IF(I3341="","",VLOOKUP(I3341,Metadata!$P$2:$Q$43,2,FALSE))</f>
        <v>Europe</v>
      </c>
      <c r="K3341" s="9" t="str">
        <f t="shared" si="0"/>
        <v>Portugal</v>
      </c>
      <c r="L3341" s="9" t="s">
        <v>140</v>
      </c>
      <c r="M3341" s="9" t="str">
        <f>IF(L3341="","",VLOOKUP(L3341,Metadata!$J$2:$K$22,2,FALSE))</f>
        <v>Lisbon Metropolitan Area</v>
      </c>
      <c r="N3341" s="9" t="s">
        <v>214</v>
      </c>
      <c r="O3341" s="9" t="s">
        <v>278</v>
      </c>
      <c r="P3341" s="9" t="s">
        <v>191</v>
      </c>
      <c r="Q3341" s="10" t="str">
        <f t="shared" si="1"/>
        <v>Remote Job (full or flexible)</v>
      </c>
      <c r="R3341" s="10">
        <v>4</v>
      </c>
      <c r="S3341" s="9" t="s">
        <v>183</v>
      </c>
      <c r="T3341" s="9" t="s">
        <v>137</v>
      </c>
      <c r="U3341" s="9" t="str">
        <f>IF(S3341&lt;&gt;"",S3341,IF(T3341&lt;&gt;"",VLOOKUP(T3341,Metadata!$S$2:$T$228,2,FALSE),""))</f>
        <v>Product Owner/Product Manager</v>
      </c>
      <c r="V3341" s="9" t="s">
        <v>268</v>
      </c>
      <c r="W3341" s="9" t="s">
        <v>137</v>
      </c>
      <c r="X3341" s="9" t="s">
        <v>145</v>
      </c>
      <c r="Y3341" s="9" t="s">
        <v>137</v>
      </c>
      <c r="Z3341" s="9" t="s">
        <v>218</v>
      </c>
      <c r="AA3341" s="9" t="s">
        <v>137</v>
      </c>
      <c r="AB3341" s="9" t="s">
        <v>137</v>
      </c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 t="s">
        <v>150</v>
      </c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 t="s">
        <v>150</v>
      </c>
      <c r="BZ3341" s="9" t="s">
        <v>137</v>
      </c>
      <c r="CA3341" s="10"/>
      <c r="CB3341" s="10" t="str">
        <f t="shared" si="5"/>
        <v/>
      </c>
      <c r="CC3341" s="10"/>
      <c r="CD3341" s="9" t="str">
        <f t="shared" si="2"/>
        <v/>
      </c>
      <c r="CE3341" s="9" t="s">
        <v>151</v>
      </c>
      <c r="CF3341" s="9" t="s">
        <v>236</v>
      </c>
      <c r="CG3341" s="9">
        <f>IF(CF3341="","",VLOOKUP(CF3341,Metadata!$D$2:$H$20,2,FALSE))</f>
        <v>47500</v>
      </c>
      <c r="CH3341" s="9">
        <f>IF(CF3341="","",VLOOKUP(CF3341,Metadata!$D$2:$H$20,4,FALSE))</f>
        <v>45000</v>
      </c>
      <c r="CI3341" s="9">
        <f>IF(CF3341="","",VLOOKUP(CF3341,Metadata!$D$2:$H$20,5,FALSE))</f>
        <v>50000</v>
      </c>
      <c r="CJ3341" s="9">
        <f t="shared" si="3"/>
        <v>47500</v>
      </c>
      <c r="CK3341" s="9" t="s">
        <v>189</v>
      </c>
      <c r="CL3341" s="10">
        <v>6</v>
      </c>
      <c r="CM3341" s="10">
        <v>1</v>
      </c>
      <c r="CN3341" s="10">
        <v>6</v>
      </c>
      <c r="CO3341" s="10">
        <v>6</v>
      </c>
      <c r="CP3341" s="10">
        <v>5</v>
      </c>
      <c r="CQ3341" s="10">
        <v>5</v>
      </c>
      <c r="CR3341" s="10">
        <v>4</v>
      </c>
      <c r="CS3341" s="10">
        <v>6</v>
      </c>
      <c r="CT3341" s="10">
        <v>6</v>
      </c>
      <c r="CU3341" s="10">
        <v>4</v>
      </c>
      <c r="CV3341" s="10">
        <v>5</v>
      </c>
      <c r="CW3341" s="10">
        <v>3</v>
      </c>
      <c r="CX3341" s="10">
        <v>6</v>
      </c>
      <c r="CY3341" s="10">
        <v>5</v>
      </c>
      <c r="CZ3341" s="10">
        <v>6</v>
      </c>
      <c r="DA3341" s="10">
        <v>6</v>
      </c>
      <c r="DB3341" s="10">
        <v>6</v>
      </c>
      <c r="DC3341" s="10">
        <v>6</v>
      </c>
      <c r="DD3341" s="10">
        <v>4</v>
      </c>
      <c r="DE3341" s="10">
        <v>6</v>
      </c>
      <c r="DF3341" s="10">
        <v>5</v>
      </c>
      <c r="DG3341" s="10">
        <v>7</v>
      </c>
      <c r="DH3341" s="10">
        <v>4</v>
      </c>
      <c r="DI3341" s="10">
        <v>5</v>
      </c>
      <c r="DJ3341" s="10">
        <v>5</v>
      </c>
      <c r="DK3341" s="10">
        <v>5</v>
      </c>
      <c r="DL3341" s="10">
        <v>4</v>
      </c>
      <c r="DM3341" s="9" t="s">
        <v>154</v>
      </c>
      <c r="DN3341" s="10">
        <v>1977</v>
      </c>
      <c r="DO3341" s="9">
        <f t="shared" si="11"/>
        <v>44</v>
      </c>
      <c r="DP3341" s="9" t="s">
        <v>155</v>
      </c>
      <c r="DQ3341" s="9" t="s">
        <v>156</v>
      </c>
      <c r="DR3341" s="9" t="s">
        <v>170</v>
      </c>
      <c r="DS3341" s="9" t="s">
        <v>137</v>
      </c>
      <c r="DT3341" s="9" t="s">
        <v>930</v>
      </c>
      <c r="DU3341" s="9" t="s">
        <v>158</v>
      </c>
      <c r="DV3341" s="9" t="str">
        <f>VLOOKUP(DU3341,Metadata!$B$2:$C$7,2,FALSE)</f>
        <v>6+ years</v>
      </c>
    </row>
    <row r="3342" spans="1:126">
      <c r="A3342" s="13">
        <v>3341</v>
      </c>
      <c r="B3342" s="9" t="s">
        <v>135</v>
      </c>
      <c r="C3342" s="9" t="str">
        <f>VLOOKUP(B3342,Metadata!$M$2:$N$6,2,FALSE)</f>
        <v>Permanent Employee</v>
      </c>
      <c r="D3342" s="9" t="s">
        <v>159</v>
      </c>
      <c r="E3342" s="9" t="s">
        <v>137</v>
      </c>
      <c r="F3342" s="9" t="s">
        <v>138</v>
      </c>
      <c r="G3342" s="9" t="s">
        <v>172</v>
      </c>
      <c r="H3342" s="9" t="str">
        <f>IF(G3342="","",VLOOKUP(G3342,Metadata!$J$2:$K$22,2,FALSE))</f>
        <v>Porto Metropolitan Area</v>
      </c>
      <c r="I3342" s="9" t="s">
        <v>138</v>
      </c>
      <c r="J3342" s="9" t="str">
        <f>IF(I3342="","",VLOOKUP(I3342,Metadata!$P$2:$Q$43,2,FALSE))</f>
        <v>Europe</v>
      </c>
      <c r="K3342" s="9" t="str">
        <f t="shared" si="0"/>
        <v>Portugal</v>
      </c>
      <c r="L3342" s="9" t="s">
        <v>172</v>
      </c>
      <c r="M3342" s="9" t="str">
        <f>IF(L3342="","",VLOOKUP(L3342,Metadata!$J$2:$K$22,2,FALSE))</f>
        <v>Porto Metropolitan Area</v>
      </c>
      <c r="N3342" s="9" t="s">
        <v>141</v>
      </c>
      <c r="O3342" s="9" t="s">
        <v>137</v>
      </c>
      <c r="P3342" s="9" t="s">
        <v>191</v>
      </c>
      <c r="Q3342" s="10" t="str">
        <f t="shared" si="1"/>
        <v>Remote Job (full or flexible)</v>
      </c>
      <c r="R3342" s="10">
        <v>7</v>
      </c>
      <c r="S3342" s="9" t="s">
        <v>319</v>
      </c>
      <c r="T3342" s="9" t="s">
        <v>137</v>
      </c>
      <c r="U3342" s="9" t="str">
        <f>IF(S3342&lt;&gt;"",S3342,IF(T3342&lt;&gt;"",VLOOKUP(T3342,Metadata!$S$2:$T$228,2,FALSE),""))</f>
        <v>CTO</v>
      </c>
      <c r="V3342" s="9" t="s">
        <v>144</v>
      </c>
      <c r="W3342" s="9" t="s">
        <v>137</v>
      </c>
      <c r="X3342" s="9" t="s">
        <v>242</v>
      </c>
      <c r="Y3342" s="9" t="s">
        <v>137</v>
      </c>
      <c r="Z3342" s="9" t="s">
        <v>184</v>
      </c>
      <c r="AA3342" s="9" t="s">
        <v>165</v>
      </c>
      <c r="AB3342" s="9" t="s">
        <v>137</v>
      </c>
      <c r="AC3342" s="9" t="s">
        <v>147</v>
      </c>
      <c r="AD3342" s="9"/>
      <c r="AE3342" s="9"/>
      <c r="AF3342" s="9"/>
      <c r="AG3342" s="9"/>
      <c r="AH3342" s="9"/>
      <c r="AI3342" s="9"/>
      <c r="AJ3342" s="9" t="s">
        <v>185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 t="s">
        <v>324</v>
      </c>
      <c r="AU3342" s="9" t="s">
        <v>267</v>
      </c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 t="s">
        <v>186</v>
      </c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10"/>
      <c r="CB3342" s="10" t="str">
        <f t="shared" si="5"/>
        <v/>
      </c>
      <c r="CC3342" s="10"/>
      <c r="CD3342" s="9" t="str">
        <f t="shared" si="2"/>
        <v/>
      </c>
      <c r="CE3342" s="9" t="s">
        <v>168</v>
      </c>
      <c r="CF3342" s="9" t="s">
        <v>477</v>
      </c>
      <c r="CG3342" s="9">
        <f>IF(CF3342="","",VLOOKUP(CF3342,Metadata!$D$2:$H$20,2,FALSE))</f>
        <v>102500</v>
      </c>
      <c r="CH3342" s="9">
        <f>IF(CF3342="","",VLOOKUP(CF3342,Metadata!$D$2:$H$20,4,FALSE))</f>
        <v>100000</v>
      </c>
      <c r="CI3342" s="9">
        <f>IF(CF3342="","",VLOOKUP(CF3342,Metadata!$D$2:$H$20,5,FALSE))</f>
        <v>105000</v>
      </c>
      <c r="CJ3342" s="9">
        <f t="shared" si="3"/>
        <v>102500</v>
      </c>
      <c r="CK3342" s="9" t="s">
        <v>153</v>
      </c>
      <c r="CL3342" s="10">
        <v>5</v>
      </c>
      <c r="CM3342" s="10">
        <v>3</v>
      </c>
      <c r="CN3342" s="10">
        <v>7</v>
      </c>
      <c r="CO3342" s="10">
        <v>7</v>
      </c>
      <c r="CP3342" s="10">
        <v>7</v>
      </c>
      <c r="CQ3342" s="10">
        <v>7</v>
      </c>
      <c r="CR3342" s="10">
        <v>7</v>
      </c>
      <c r="CS3342" s="10">
        <v>7</v>
      </c>
      <c r="CT3342" s="10">
        <v>7</v>
      </c>
      <c r="CU3342" s="10">
        <v>1</v>
      </c>
      <c r="CV3342" s="10">
        <v>4</v>
      </c>
      <c r="CW3342" s="10">
        <v>5</v>
      </c>
      <c r="CX3342" s="10">
        <v>7</v>
      </c>
      <c r="CY3342" s="10">
        <v>7</v>
      </c>
      <c r="CZ3342" s="10">
        <v>7</v>
      </c>
      <c r="DA3342" s="10">
        <v>4</v>
      </c>
      <c r="DB3342" s="10">
        <v>4</v>
      </c>
      <c r="DC3342" s="10">
        <v>4</v>
      </c>
      <c r="DD3342" s="10">
        <v>4</v>
      </c>
      <c r="DE3342" s="10">
        <v>7</v>
      </c>
      <c r="DF3342" s="10">
        <v>7</v>
      </c>
      <c r="DG3342" s="10">
        <v>7</v>
      </c>
      <c r="DH3342" s="10">
        <v>4</v>
      </c>
      <c r="DI3342" s="10">
        <v>4</v>
      </c>
      <c r="DJ3342" s="10">
        <v>4</v>
      </c>
      <c r="DK3342" s="10">
        <v>4</v>
      </c>
      <c r="DL3342" s="10">
        <v>4</v>
      </c>
      <c r="DM3342" s="9" t="s">
        <v>154</v>
      </c>
      <c r="DN3342" s="10">
        <v>1979</v>
      </c>
      <c r="DO3342" s="9">
        <f t="shared" si="11"/>
        <v>42</v>
      </c>
      <c r="DP3342" s="9" t="s">
        <v>155</v>
      </c>
      <c r="DQ3342" s="9" t="s">
        <v>202</v>
      </c>
      <c r="DR3342" s="9" t="s">
        <v>170</v>
      </c>
      <c r="DS3342" s="9" t="s">
        <v>137</v>
      </c>
      <c r="DT3342" s="9" t="s">
        <v>930</v>
      </c>
      <c r="DU3342" s="9" t="s">
        <v>158</v>
      </c>
      <c r="DV3342" s="9" t="str">
        <f>VLOOKUP(DU3342,Metadata!$B$2:$C$7,2,FALSE)</f>
        <v>6+ years</v>
      </c>
    </row>
    <row r="3343" spans="1:126">
      <c r="A3343" s="13">
        <v>3342</v>
      </c>
      <c r="B3343" s="9" t="s">
        <v>135</v>
      </c>
      <c r="C3343" s="9" t="str">
        <f>VLOOKUP(B3343,Metadata!$M$2:$N$6,2,FALSE)</f>
        <v>Permanent Employee</v>
      </c>
      <c r="D3343" s="9" t="s">
        <v>136</v>
      </c>
      <c r="E3343" s="9" t="s">
        <v>137</v>
      </c>
      <c r="F3343" s="9" t="s">
        <v>138</v>
      </c>
      <c r="G3343" s="9" t="s">
        <v>182</v>
      </c>
      <c r="H3343" s="9" t="str">
        <f>IF(G3343="","",VLOOKUP(G3343,Metadata!$J$2:$K$22,2,FALSE))</f>
        <v>Azores and Madeira</v>
      </c>
      <c r="I3343" s="9" t="s">
        <v>138</v>
      </c>
      <c r="J3343" s="9" t="str">
        <f>IF(I3343="","",VLOOKUP(I3343,Metadata!$P$2:$Q$43,2,FALSE))</f>
        <v>Europe</v>
      </c>
      <c r="K3343" s="9" t="str">
        <f t="shared" si="0"/>
        <v>Portugal</v>
      </c>
      <c r="L3343" s="9" t="s">
        <v>140</v>
      </c>
      <c r="M3343" s="9" t="str">
        <f>IF(L3343="","",VLOOKUP(L3343,Metadata!$J$2:$K$22,2,FALSE))</f>
        <v>Lisbon Metropolitan Area</v>
      </c>
      <c r="N3343" s="9" t="s">
        <v>141</v>
      </c>
      <c r="O3343" s="9" t="s">
        <v>137</v>
      </c>
      <c r="P3343" s="9" t="s">
        <v>142</v>
      </c>
      <c r="Q3343" s="10" t="str">
        <f t="shared" si="1"/>
        <v>Full Office Job</v>
      </c>
      <c r="R3343" s="10">
        <v>6</v>
      </c>
      <c r="S3343" s="9" t="s">
        <v>192</v>
      </c>
      <c r="T3343" s="9" t="s">
        <v>137</v>
      </c>
      <c r="U3343" s="9" t="str">
        <f>IF(S3343&lt;&gt;"",S3343,IF(T3343&lt;&gt;"",VLOOKUP(T3343,Metadata!$S$2:$T$228,2,FALSE),""))</f>
        <v>Back-End Developer</v>
      </c>
      <c r="V3343" s="9" t="s">
        <v>276</v>
      </c>
      <c r="W3343" s="9" t="s">
        <v>137</v>
      </c>
      <c r="X3343" s="9" t="s">
        <v>269</v>
      </c>
      <c r="Y3343" s="9" t="s">
        <v>137</v>
      </c>
      <c r="Z3343" s="9" t="s">
        <v>262</v>
      </c>
      <c r="AA3343" s="9" t="s">
        <v>137</v>
      </c>
      <c r="AB3343" s="9" t="s">
        <v>137</v>
      </c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 t="s">
        <v>273</v>
      </c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12" t="s">
        <v>273</v>
      </c>
      <c r="BY3343" s="9"/>
      <c r="BZ3343" s="9" t="s">
        <v>273</v>
      </c>
      <c r="CA3343" s="10"/>
      <c r="CB3343" s="10" t="str">
        <f t="shared" si="5"/>
        <v/>
      </c>
      <c r="CC3343" s="10"/>
      <c r="CD3343" s="9" t="str">
        <f t="shared" si="2"/>
        <v/>
      </c>
      <c r="CE3343" s="9" t="s">
        <v>168</v>
      </c>
      <c r="CF3343" s="9" t="s">
        <v>225</v>
      </c>
      <c r="CG3343" s="9">
        <f>IF(CF3343="","",VLOOKUP(CF3343,Metadata!$D$2:$H$20,2,FALSE))</f>
        <v>22500</v>
      </c>
      <c r="CH3343" s="9">
        <f>IF(CF3343="","",VLOOKUP(CF3343,Metadata!$D$2:$H$20,4,FALSE))</f>
        <v>20000</v>
      </c>
      <c r="CI3343" s="9">
        <f>IF(CF3343="","",VLOOKUP(CF3343,Metadata!$D$2:$H$20,5,FALSE))</f>
        <v>25000</v>
      </c>
      <c r="CJ3343" s="9">
        <f t="shared" si="3"/>
        <v>22500</v>
      </c>
      <c r="CK3343" s="9" t="s">
        <v>153</v>
      </c>
      <c r="CL3343" s="10">
        <v>2</v>
      </c>
      <c r="CM3343" s="10">
        <v>4</v>
      </c>
      <c r="CN3343" s="10">
        <v>6</v>
      </c>
      <c r="CO3343" s="10">
        <v>6</v>
      </c>
      <c r="CP3343" s="10">
        <v>5</v>
      </c>
      <c r="CQ3343" s="10">
        <v>6</v>
      </c>
      <c r="CR3343" s="10">
        <v>5</v>
      </c>
      <c r="CS3343" s="10">
        <v>6</v>
      </c>
      <c r="CT3343" s="10">
        <v>5</v>
      </c>
      <c r="CU3343" s="10">
        <v>6</v>
      </c>
      <c r="CV3343" s="10">
        <v>5</v>
      </c>
      <c r="CW3343" s="10">
        <v>3</v>
      </c>
      <c r="CX3343" s="10">
        <v>5</v>
      </c>
      <c r="CY3343" s="10">
        <v>5</v>
      </c>
      <c r="CZ3343" s="10">
        <v>4</v>
      </c>
      <c r="DA3343" s="10">
        <v>2</v>
      </c>
      <c r="DB3343" s="10">
        <v>2</v>
      </c>
      <c r="DC3343" s="10">
        <v>5</v>
      </c>
      <c r="DD3343" s="10">
        <v>4</v>
      </c>
      <c r="DE3343" s="10">
        <v>5</v>
      </c>
      <c r="DF3343" s="10">
        <v>5</v>
      </c>
      <c r="DG3343" s="10">
        <v>5</v>
      </c>
      <c r="DH3343" s="10">
        <v>5</v>
      </c>
      <c r="DI3343" s="10">
        <v>5</v>
      </c>
      <c r="DJ3343" s="10">
        <v>4</v>
      </c>
      <c r="DK3343" s="10">
        <v>5</v>
      </c>
      <c r="DL3343" s="10">
        <v>4</v>
      </c>
      <c r="DM3343" s="9" t="s">
        <v>154</v>
      </c>
      <c r="DN3343" s="10">
        <v>1976</v>
      </c>
      <c r="DO3343" s="9">
        <f t="shared" si="11"/>
        <v>45</v>
      </c>
      <c r="DP3343" s="9" t="s">
        <v>155</v>
      </c>
      <c r="DQ3343" s="9" t="s">
        <v>156</v>
      </c>
      <c r="DR3343" s="9" t="s">
        <v>157</v>
      </c>
      <c r="DS3343" s="9" t="s">
        <v>137</v>
      </c>
      <c r="DT3343" s="9" t="s">
        <v>930</v>
      </c>
      <c r="DU3343" s="9" t="s">
        <v>158</v>
      </c>
      <c r="DV3343" s="9" t="str">
        <f>VLOOKUP(DU3343,Metadata!$B$2:$C$7,2,FALSE)</f>
        <v>6+ years</v>
      </c>
    </row>
    <row r="3344" spans="1:126">
      <c r="A3344" s="13">
        <v>3343</v>
      </c>
      <c r="B3344" s="9" t="s">
        <v>135</v>
      </c>
      <c r="C3344" s="9" t="str">
        <f>VLOOKUP(B3344,Metadata!$M$2:$N$6,2,FALSE)</f>
        <v>Permanent Employee</v>
      </c>
      <c r="D3344" s="9" t="s">
        <v>159</v>
      </c>
      <c r="E3344" s="9" t="s">
        <v>137</v>
      </c>
      <c r="F3344" s="9" t="s">
        <v>138</v>
      </c>
      <c r="G3344" s="9" t="s">
        <v>160</v>
      </c>
      <c r="H3344" s="9" t="str">
        <f>IF(G3344="","",VLOOKUP(G3344,Metadata!$J$2:$K$22,2,FALSE))</f>
        <v>Centre</v>
      </c>
      <c r="I3344" s="9" t="s">
        <v>138</v>
      </c>
      <c r="J3344" s="9" t="str">
        <f>IF(I3344="","",VLOOKUP(I3344,Metadata!$P$2:$Q$43,2,FALSE))</f>
        <v>Europe</v>
      </c>
      <c r="K3344" s="9" t="str">
        <f t="shared" si="0"/>
        <v>Portugal</v>
      </c>
      <c r="L3344" s="9" t="s">
        <v>160</v>
      </c>
      <c r="M3344" s="9" t="str">
        <f>IF(L3344="","",VLOOKUP(L3344,Metadata!$J$2:$K$22,2,FALSE))</f>
        <v>Centre</v>
      </c>
      <c r="N3344" s="9" t="s">
        <v>141</v>
      </c>
      <c r="O3344" s="9" t="s">
        <v>137</v>
      </c>
      <c r="P3344" s="9" t="s">
        <v>142</v>
      </c>
      <c r="Q3344" s="10" t="str">
        <f t="shared" si="1"/>
        <v>Full Office Job</v>
      </c>
      <c r="R3344" s="10">
        <v>4</v>
      </c>
      <c r="S3344" s="9" t="s">
        <v>192</v>
      </c>
      <c r="T3344" s="9" t="s">
        <v>137</v>
      </c>
      <c r="U3344" s="9" t="str">
        <f>IF(S3344&lt;&gt;"",S3344,IF(T3344&lt;&gt;"",VLOOKUP(T3344,Metadata!$S$2:$T$228,2,FALSE),""))</f>
        <v>Back-End Developer</v>
      </c>
      <c r="V3344" s="9" t="s">
        <v>457</v>
      </c>
      <c r="W3344" s="9" t="s">
        <v>137</v>
      </c>
      <c r="X3344" s="9" t="s">
        <v>242</v>
      </c>
      <c r="Y3344" s="9" t="s">
        <v>137</v>
      </c>
      <c r="Z3344" s="9" t="s">
        <v>262</v>
      </c>
      <c r="AA3344" s="9" t="s">
        <v>165</v>
      </c>
      <c r="AB3344" s="9" t="s">
        <v>137</v>
      </c>
      <c r="AC3344" s="9" t="s">
        <v>147</v>
      </c>
      <c r="AD3344" s="9" t="s">
        <v>148</v>
      </c>
      <c r="AE3344" s="9"/>
      <c r="AF3344" s="9"/>
      <c r="AG3344" s="9" t="s">
        <v>166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 t="s">
        <v>178</v>
      </c>
      <c r="BB3344" s="9"/>
      <c r="BC3344" s="9"/>
      <c r="BD3344" s="9"/>
      <c r="BE3344" s="9"/>
      <c r="BF3344" s="9"/>
      <c r="BG3344" s="9"/>
      <c r="BH3344" s="9"/>
      <c r="BI3344" s="9"/>
      <c r="BJ3344" s="9" t="s">
        <v>167</v>
      </c>
      <c r="BK3344" s="9"/>
      <c r="BL3344" s="9"/>
      <c r="BM3344" s="9"/>
      <c r="BN3344" s="9"/>
      <c r="BO3344" s="9"/>
      <c r="BP3344" s="9"/>
      <c r="BQ3344" s="9" t="s">
        <v>219</v>
      </c>
      <c r="BR3344" s="9"/>
      <c r="BS3344" s="9"/>
      <c r="BT3344" s="9"/>
      <c r="BU3344" s="9"/>
      <c r="BV3344" s="9"/>
      <c r="BW3344" s="9"/>
      <c r="BX3344" s="9"/>
      <c r="BY3344" s="9"/>
      <c r="BZ3344" s="9"/>
      <c r="CA3344" s="10"/>
      <c r="CB3344" s="10" t="str">
        <f t="shared" si="5"/>
        <v/>
      </c>
      <c r="CC3344" s="10"/>
      <c r="CD3344" s="9" t="str">
        <f t="shared" si="2"/>
        <v/>
      </c>
      <c r="CE3344" s="9" t="s">
        <v>168</v>
      </c>
      <c r="CF3344" s="9" t="s">
        <v>188</v>
      </c>
      <c r="CG3344" s="9">
        <f>IF(CF3344="","",VLOOKUP(CF3344,Metadata!$D$2:$H$20,2,FALSE))</f>
        <v>17500</v>
      </c>
      <c r="CH3344" s="9">
        <f>IF(CF3344="","",VLOOKUP(CF3344,Metadata!$D$2:$H$20,4,FALSE))</f>
        <v>15000</v>
      </c>
      <c r="CI3344" s="9">
        <f>IF(CF3344="","",VLOOKUP(CF3344,Metadata!$D$2:$H$20,5,FALSE))</f>
        <v>20000</v>
      </c>
      <c r="CJ3344" s="9">
        <f t="shared" si="3"/>
        <v>17500</v>
      </c>
      <c r="CK3344" s="9" t="s">
        <v>153</v>
      </c>
      <c r="CL3344" s="10">
        <v>5</v>
      </c>
      <c r="CM3344" s="10">
        <v>1</v>
      </c>
      <c r="CN3344" s="10">
        <v>5</v>
      </c>
      <c r="CO3344" s="10">
        <v>5</v>
      </c>
      <c r="CP3344" s="10">
        <v>5</v>
      </c>
      <c r="CQ3344" s="10">
        <v>5</v>
      </c>
      <c r="CR3344" s="10">
        <v>4</v>
      </c>
      <c r="CS3344" s="10">
        <v>5</v>
      </c>
      <c r="CT3344" s="10">
        <v>6</v>
      </c>
      <c r="CU3344" s="10">
        <v>6</v>
      </c>
      <c r="CV3344" s="10">
        <v>5</v>
      </c>
      <c r="CW3344" s="10">
        <v>5</v>
      </c>
      <c r="CX3344" s="10">
        <v>6</v>
      </c>
      <c r="CY3344" s="10">
        <v>6</v>
      </c>
      <c r="CZ3344" s="10">
        <v>7</v>
      </c>
      <c r="DA3344" s="10">
        <v>4</v>
      </c>
      <c r="DB3344" s="10">
        <v>6</v>
      </c>
      <c r="DC3344" s="10">
        <v>6</v>
      </c>
      <c r="DD3344" s="10">
        <v>4</v>
      </c>
      <c r="DE3344" s="10">
        <v>7</v>
      </c>
      <c r="DF3344" s="10">
        <v>7</v>
      </c>
      <c r="DG3344" s="10">
        <v>6</v>
      </c>
      <c r="DH3344" s="10">
        <v>4</v>
      </c>
      <c r="DI3344" s="10">
        <v>6</v>
      </c>
      <c r="DJ3344" s="10">
        <v>4</v>
      </c>
      <c r="DK3344" s="10">
        <v>6</v>
      </c>
      <c r="DL3344" s="10">
        <v>6</v>
      </c>
      <c r="DM3344" s="9" t="s">
        <v>154</v>
      </c>
      <c r="DN3344" s="10">
        <v>1982</v>
      </c>
      <c r="DO3344" s="9">
        <f t="shared" si="11"/>
        <v>39</v>
      </c>
      <c r="DP3344" s="9" t="s">
        <v>155</v>
      </c>
      <c r="DQ3344" s="9" t="s">
        <v>202</v>
      </c>
      <c r="DR3344" s="9" t="s">
        <v>157</v>
      </c>
      <c r="DS3344" s="9" t="s">
        <v>137</v>
      </c>
      <c r="DT3344" s="9" t="s">
        <v>930</v>
      </c>
      <c r="DU3344" s="9" t="s">
        <v>158</v>
      </c>
      <c r="DV3344" s="9" t="str">
        <f>VLOOKUP(DU3344,Metadata!$B$2:$C$7,2,FALSE)</f>
        <v>6+ years</v>
      </c>
    </row>
    <row r="3345" spans="1:126">
      <c r="A3345" s="13">
        <v>3344</v>
      </c>
      <c r="B3345" s="9" t="s">
        <v>135</v>
      </c>
      <c r="C3345" s="9" t="str">
        <f>VLOOKUP(B3345,Metadata!$M$2:$N$6,2,FALSE)</f>
        <v>Permanent Employee</v>
      </c>
      <c r="D3345" s="9" t="s">
        <v>136</v>
      </c>
      <c r="E3345" s="9" t="s">
        <v>137</v>
      </c>
      <c r="F3345" s="9" t="s">
        <v>138</v>
      </c>
      <c r="G3345" s="9" t="s">
        <v>140</v>
      </c>
      <c r="H3345" s="9" t="str">
        <f>IF(G3345="","",VLOOKUP(G3345,Metadata!$J$2:$K$22,2,FALSE))</f>
        <v>Lisbon Metropolitan Area</v>
      </c>
      <c r="I3345" s="9" t="s">
        <v>255</v>
      </c>
      <c r="J3345" s="9" t="str">
        <f>IF(I3345="","",VLOOKUP(I3345,Metadata!$P$2:$Q$43,2,FALSE))</f>
        <v>Europe</v>
      </c>
      <c r="K3345" s="9" t="str">
        <f t="shared" si="0"/>
        <v>International</v>
      </c>
      <c r="L3345" s="9" t="s">
        <v>137</v>
      </c>
      <c r="M3345" s="9" t="str">
        <f>IF(L3345="","",VLOOKUP(L3345,Metadata!$J$2:$K$22,2,FALSE))</f>
        <v/>
      </c>
      <c r="N3345" s="9" t="s">
        <v>141</v>
      </c>
      <c r="O3345" s="9" t="s">
        <v>137</v>
      </c>
      <c r="P3345" s="9" t="s">
        <v>191</v>
      </c>
      <c r="Q3345" s="10" t="str">
        <f t="shared" si="1"/>
        <v>Remote Job (full or flexible)</v>
      </c>
      <c r="R3345" s="10">
        <v>7</v>
      </c>
      <c r="S3345" s="9" t="s">
        <v>260</v>
      </c>
      <c r="T3345" s="9" t="s">
        <v>137</v>
      </c>
      <c r="U3345" s="9" t="str">
        <f>IF(S3345&lt;&gt;"",S3345,IF(T3345&lt;&gt;"",VLOOKUP(T3345,Metadata!$S$2:$T$228,2,FALSE),""))</f>
        <v>DevOps Engineer</v>
      </c>
      <c r="V3345" s="9" t="s">
        <v>256</v>
      </c>
      <c r="W3345" s="9" t="s">
        <v>137</v>
      </c>
      <c r="X3345" s="9" t="s">
        <v>163</v>
      </c>
      <c r="Y3345" s="9" t="s">
        <v>137</v>
      </c>
      <c r="Z3345" s="9" t="s">
        <v>184</v>
      </c>
      <c r="AA3345" s="9" t="s">
        <v>137</v>
      </c>
      <c r="AB3345" s="9" t="s">
        <v>253</v>
      </c>
      <c r="AC3345" s="9" t="s">
        <v>147</v>
      </c>
      <c r="AD3345" s="9"/>
      <c r="AE3345" s="9" t="s">
        <v>194</v>
      </c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 t="s">
        <v>178</v>
      </c>
      <c r="BB3345" s="9"/>
      <c r="BC3345" s="9"/>
      <c r="BD3345" s="9"/>
      <c r="BE3345" s="9"/>
      <c r="BF3345" s="9"/>
      <c r="BG3345" s="9"/>
      <c r="BH3345" s="9"/>
      <c r="BI3345" s="9"/>
      <c r="BJ3345" s="9"/>
      <c r="BK3345" s="9" t="s">
        <v>198</v>
      </c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10"/>
      <c r="CB3345" s="10" t="str">
        <f t="shared" si="5"/>
        <v/>
      </c>
      <c r="CC3345" s="10"/>
      <c r="CD3345" s="9" t="str">
        <f t="shared" si="2"/>
        <v/>
      </c>
      <c r="CE3345" s="9" t="s">
        <v>168</v>
      </c>
      <c r="CF3345" s="9" t="s">
        <v>245</v>
      </c>
      <c r="CG3345" s="9">
        <f>IF(CF3345="","",VLOOKUP(CF3345,Metadata!$D$2:$H$20,2,FALSE))</f>
        <v>42500</v>
      </c>
      <c r="CH3345" s="9">
        <f>IF(CF3345="","",VLOOKUP(CF3345,Metadata!$D$2:$H$20,4,FALSE))</f>
        <v>40000</v>
      </c>
      <c r="CI3345" s="9">
        <f>IF(CF3345="","",VLOOKUP(CF3345,Metadata!$D$2:$H$20,5,FALSE))</f>
        <v>45000</v>
      </c>
      <c r="CJ3345" s="9">
        <f t="shared" si="3"/>
        <v>42500</v>
      </c>
      <c r="CK3345" s="9" t="s">
        <v>153</v>
      </c>
      <c r="CL3345" s="10">
        <v>5</v>
      </c>
      <c r="CM3345" s="10">
        <v>3</v>
      </c>
      <c r="CN3345" s="10">
        <v>7</v>
      </c>
      <c r="CO3345" s="10">
        <v>7</v>
      </c>
      <c r="CP3345" s="10">
        <v>6</v>
      </c>
      <c r="CQ3345" s="10">
        <v>7</v>
      </c>
      <c r="CR3345" s="10">
        <v>7</v>
      </c>
      <c r="CS3345" s="10">
        <v>7</v>
      </c>
      <c r="CT3345" s="10">
        <v>6</v>
      </c>
      <c r="CU3345" s="10">
        <v>1</v>
      </c>
      <c r="CV3345" s="10">
        <v>5</v>
      </c>
      <c r="CW3345" s="10">
        <v>4</v>
      </c>
      <c r="CX3345" s="10">
        <v>6</v>
      </c>
      <c r="CY3345" s="10">
        <v>5</v>
      </c>
      <c r="CZ3345" s="10">
        <v>6</v>
      </c>
      <c r="DA3345" s="10">
        <v>7</v>
      </c>
      <c r="DB3345" s="10">
        <v>7</v>
      </c>
      <c r="DC3345" s="10">
        <v>7</v>
      </c>
      <c r="DD3345" s="10">
        <v>5</v>
      </c>
      <c r="DE3345" s="10">
        <v>7</v>
      </c>
      <c r="DF3345" s="10">
        <v>6</v>
      </c>
      <c r="DG3345" s="10">
        <v>5</v>
      </c>
      <c r="DH3345" s="10">
        <v>7</v>
      </c>
      <c r="DI3345" s="10">
        <v>7</v>
      </c>
      <c r="DJ3345" s="10">
        <v>5</v>
      </c>
      <c r="DK3345" s="10">
        <v>6</v>
      </c>
      <c r="DL3345" s="10">
        <v>7</v>
      </c>
      <c r="DM3345" s="9" t="s">
        <v>154</v>
      </c>
      <c r="DN3345" s="10">
        <v>1987</v>
      </c>
      <c r="DO3345" s="9">
        <f t="shared" si="11"/>
        <v>34</v>
      </c>
      <c r="DP3345" s="9" t="s">
        <v>155</v>
      </c>
      <c r="DQ3345" s="9" t="s">
        <v>156</v>
      </c>
      <c r="DR3345" s="9" t="s">
        <v>157</v>
      </c>
      <c r="DS3345" s="9" t="s">
        <v>137</v>
      </c>
      <c r="DT3345" s="9" t="s">
        <v>930</v>
      </c>
      <c r="DU3345" s="9" t="s">
        <v>203</v>
      </c>
      <c r="DV3345" s="9" t="str">
        <f>VLOOKUP(DU3345,Metadata!$B$2:$C$7,2,FALSE)</f>
        <v>6+ years</v>
      </c>
    </row>
    <row r="3346" spans="1:126">
      <c r="A3346" s="13">
        <v>3345</v>
      </c>
      <c r="B3346" s="9" t="s">
        <v>135</v>
      </c>
      <c r="C3346" s="9" t="str">
        <f>VLOOKUP(B3346,Metadata!$M$2:$N$6,2,FALSE)</f>
        <v>Permanent Employee</v>
      </c>
      <c r="D3346" s="9" t="s">
        <v>159</v>
      </c>
      <c r="E3346" s="9" t="s">
        <v>137</v>
      </c>
      <c r="F3346" s="9" t="s">
        <v>138</v>
      </c>
      <c r="G3346" s="9" t="s">
        <v>140</v>
      </c>
      <c r="H3346" s="9" t="str">
        <f>IF(G3346="","",VLOOKUP(G3346,Metadata!$J$2:$K$22,2,FALSE))</f>
        <v>Lisbon Metropolitan Area</v>
      </c>
      <c r="I3346" s="9" t="s">
        <v>138</v>
      </c>
      <c r="J3346" s="9" t="str">
        <f>IF(I3346="","",VLOOKUP(I3346,Metadata!$P$2:$Q$43,2,FALSE))</f>
        <v>Europe</v>
      </c>
      <c r="K3346" s="9" t="str">
        <f t="shared" si="0"/>
        <v>Portugal</v>
      </c>
      <c r="L3346" s="9" t="s">
        <v>140</v>
      </c>
      <c r="M3346" s="9" t="str">
        <f>IF(L3346="","",VLOOKUP(L3346,Metadata!$J$2:$K$22,2,FALSE))</f>
        <v>Lisbon Metropolitan Area</v>
      </c>
      <c r="N3346" s="9" t="s">
        <v>141</v>
      </c>
      <c r="O3346" s="9" t="s">
        <v>137</v>
      </c>
      <c r="P3346" s="9" t="s">
        <v>142</v>
      </c>
      <c r="Q3346" s="10" t="str">
        <f t="shared" si="1"/>
        <v>Full Office Job</v>
      </c>
      <c r="R3346" s="10">
        <v>5</v>
      </c>
      <c r="S3346" s="9" t="s">
        <v>161</v>
      </c>
      <c r="T3346" s="9" t="s">
        <v>137</v>
      </c>
      <c r="U3346" s="9" t="str">
        <f>IF(S3346&lt;&gt;"",S3346,IF(T3346&lt;&gt;"",VLOOKUP(T3346,Metadata!$S$2:$T$228,2,FALSE),""))</f>
        <v>Full-Stack Developer</v>
      </c>
      <c r="V3346" s="9" t="s">
        <v>276</v>
      </c>
      <c r="W3346" s="9" t="s">
        <v>137</v>
      </c>
      <c r="X3346" s="9" t="s">
        <v>269</v>
      </c>
      <c r="Y3346" s="9" t="s">
        <v>137</v>
      </c>
      <c r="Z3346" s="9" t="s">
        <v>218</v>
      </c>
      <c r="AA3346" s="9" t="s">
        <v>165</v>
      </c>
      <c r="AB3346" s="9" t="s">
        <v>137</v>
      </c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 t="s">
        <v>247</v>
      </c>
      <c r="BS3346" s="9" t="s">
        <v>200</v>
      </c>
      <c r="BT3346" s="9"/>
      <c r="BU3346" s="9"/>
      <c r="BV3346" s="9"/>
      <c r="BW3346" s="9"/>
      <c r="BX3346" s="9"/>
      <c r="BY3346" s="9"/>
      <c r="BZ3346" s="9"/>
      <c r="CA3346" s="10"/>
      <c r="CB3346" s="10" t="str">
        <f t="shared" si="5"/>
        <v/>
      </c>
      <c r="CC3346" s="10"/>
      <c r="CD3346" s="9" t="str">
        <f t="shared" si="2"/>
        <v/>
      </c>
      <c r="CE3346" s="9" t="s">
        <v>168</v>
      </c>
      <c r="CF3346" s="9" t="s">
        <v>188</v>
      </c>
      <c r="CG3346" s="9">
        <f>IF(CF3346="","",VLOOKUP(CF3346,Metadata!$D$2:$H$20,2,FALSE))</f>
        <v>17500</v>
      </c>
      <c r="CH3346" s="9">
        <f>IF(CF3346="","",VLOOKUP(CF3346,Metadata!$D$2:$H$20,4,FALSE))</f>
        <v>15000</v>
      </c>
      <c r="CI3346" s="9">
        <f>IF(CF3346="","",VLOOKUP(CF3346,Metadata!$D$2:$H$20,5,FALSE))</f>
        <v>20000</v>
      </c>
      <c r="CJ3346" s="9">
        <f t="shared" si="3"/>
        <v>17500</v>
      </c>
      <c r="CK3346" s="9" t="s">
        <v>153</v>
      </c>
      <c r="CL3346" s="10">
        <v>4</v>
      </c>
      <c r="CM3346" s="10">
        <v>5</v>
      </c>
      <c r="CN3346" s="10">
        <v>5</v>
      </c>
      <c r="CO3346" s="10">
        <v>6</v>
      </c>
      <c r="CP3346" s="10">
        <v>6</v>
      </c>
      <c r="CQ3346" s="10">
        <v>7</v>
      </c>
      <c r="CR3346" s="10">
        <v>4</v>
      </c>
      <c r="CS3346" s="10">
        <v>5</v>
      </c>
      <c r="CT3346" s="10">
        <v>7</v>
      </c>
      <c r="CU3346" s="10">
        <v>4</v>
      </c>
      <c r="CV3346" s="10">
        <v>7</v>
      </c>
      <c r="CW3346" s="10">
        <v>7</v>
      </c>
      <c r="CX3346" s="10">
        <v>5</v>
      </c>
      <c r="CY3346" s="10">
        <v>3</v>
      </c>
      <c r="CZ3346" s="10">
        <v>5</v>
      </c>
      <c r="DA3346" s="10">
        <v>3</v>
      </c>
      <c r="DB3346" s="10">
        <v>4</v>
      </c>
      <c r="DC3346" s="10">
        <v>6</v>
      </c>
      <c r="DD3346" s="10">
        <v>4</v>
      </c>
      <c r="DE3346" s="10">
        <v>6</v>
      </c>
      <c r="DF3346" s="10">
        <v>6</v>
      </c>
      <c r="DG3346" s="10">
        <v>7</v>
      </c>
      <c r="DH3346" s="10">
        <v>4</v>
      </c>
      <c r="DI3346" s="10">
        <v>7</v>
      </c>
      <c r="DJ3346" s="10">
        <v>5</v>
      </c>
      <c r="DK3346" s="10">
        <v>6</v>
      </c>
      <c r="DL3346" s="10">
        <v>4</v>
      </c>
      <c r="DM3346" s="9" t="s">
        <v>296</v>
      </c>
      <c r="DN3346" s="10">
        <v>1999</v>
      </c>
      <c r="DO3346" s="9">
        <f t="shared" si="11"/>
        <v>22</v>
      </c>
      <c r="DP3346" s="9" t="s">
        <v>155</v>
      </c>
      <c r="DQ3346" s="9" t="s">
        <v>156</v>
      </c>
      <c r="DR3346" s="9" t="s">
        <v>157</v>
      </c>
      <c r="DS3346" s="9" t="s">
        <v>137</v>
      </c>
      <c r="DT3346" s="9" t="s">
        <v>930</v>
      </c>
      <c r="DU3346" s="9" t="s">
        <v>168</v>
      </c>
      <c r="DV3346" s="9" t="str">
        <f>VLOOKUP(DU3346,Metadata!$B$2:$C$7,2,FALSE)</f>
        <v>0 - 3 years</v>
      </c>
    </row>
    <row r="3347" spans="1:126">
      <c r="A3347" s="13">
        <v>3346</v>
      </c>
      <c r="B3347" s="9" t="s">
        <v>135</v>
      </c>
      <c r="C3347" s="9" t="str">
        <f>VLOOKUP(B3347,Metadata!$M$2:$N$6,2,FALSE)</f>
        <v>Permanent Employee</v>
      </c>
      <c r="D3347" s="9" t="s">
        <v>136</v>
      </c>
      <c r="E3347" s="9" t="s">
        <v>137</v>
      </c>
      <c r="F3347" s="9" t="s">
        <v>138</v>
      </c>
      <c r="G3347" s="9" t="s">
        <v>160</v>
      </c>
      <c r="H3347" s="9" t="str">
        <f>IF(G3347="","",VLOOKUP(G3347,Metadata!$J$2:$K$22,2,FALSE))</f>
        <v>Centre</v>
      </c>
      <c r="I3347" s="9" t="s">
        <v>255</v>
      </c>
      <c r="J3347" s="9" t="str">
        <f>IF(I3347="","",VLOOKUP(I3347,Metadata!$P$2:$Q$43,2,FALSE))</f>
        <v>Europe</v>
      </c>
      <c r="K3347" s="9" t="str">
        <f t="shared" si="0"/>
        <v>International</v>
      </c>
      <c r="L3347" s="9" t="s">
        <v>137</v>
      </c>
      <c r="M3347" s="9" t="str">
        <f>IF(L3347="","",VLOOKUP(L3347,Metadata!$J$2:$K$22,2,FALSE))</f>
        <v/>
      </c>
      <c r="N3347" s="9" t="s">
        <v>205</v>
      </c>
      <c r="O3347" s="9" t="s">
        <v>137</v>
      </c>
      <c r="P3347" s="9" t="s">
        <v>137</v>
      </c>
      <c r="Q3347" s="10" t="str">
        <f t="shared" si="1"/>
        <v>Full Office Job</v>
      </c>
      <c r="R3347" s="10">
        <v>5</v>
      </c>
      <c r="S3347" s="9" t="s">
        <v>161</v>
      </c>
      <c r="T3347" s="9" t="s">
        <v>137</v>
      </c>
      <c r="U3347" s="9" t="str">
        <f>IF(S3347&lt;&gt;"",S3347,IF(T3347&lt;&gt;"",VLOOKUP(T3347,Metadata!$S$2:$T$228,2,FALSE),""))</f>
        <v>Full-Stack Developer</v>
      </c>
      <c r="V3347" s="9" t="s">
        <v>279</v>
      </c>
      <c r="W3347" s="9" t="s">
        <v>137</v>
      </c>
      <c r="X3347" s="9" t="s">
        <v>145</v>
      </c>
      <c r="Y3347" s="9" t="s">
        <v>137</v>
      </c>
      <c r="Z3347" s="9" t="s">
        <v>146</v>
      </c>
      <c r="AA3347" s="9" t="s">
        <v>165</v>
      </c>
      <c r="AB3347" s="9" t="s">
        <v>137</v>
      </c>
      <c r="AC3347" s="9" t="s">
        <v>147</v>
      </c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 t="s">
        <v>178</v>
      </c>
      <c r="BB3347" s="9"/>
      <c r="BC3347" s="9"/>
      <c r="BD3347" s="9"/>
      <c r="BE3347" s="9"/>
      <c r="BF3347" s="9"/>
      <c r="BG3347" s="9"/>
      <c r="BH3347" s="9"/>
      <c r="BI3347" s="9" t="s">
        <v>297</v>
      </c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12" t="s">
        <v>273</v>
      </c>
      <c r="BY3347" s="9" t="s">
        <v>150</v>
      </c>
      <c r="BZ3347" s="9" t="s">
        <v>137</v>
      </c>
      <c r="CA3347" s="10"/>
      <c r="CB3347" s="10" t="str">
        <f t="shared" si="5"/>
        <v/>
      </c>
      <c r="CC3347" s="10"/>
      <c r="CD3347" s="9" t="str">
        <f t="shared" si="2"/>
        <v/>
      </c>
      <c r="CE3347" s="9" t="s">
        <v>168</v>
      </c>
      <c r="CF3347" s="9" t="s">
        <v>225</v>
      </c>
      <c r="CG3347" s="9">
        <f>IF(CF3347="","",VLOOKUP(CF3347,Metadata!$D$2:$H$20,2,FALSE))</f>
        <v>22500</v>
      </c>
      <c r="CH3347" s="9">
        <f>IF(CF3347="","",VLOOKUP(CF3347,Metadata!$D$2:$H$20,4,FALSE))</f>
        <v>20000</v>
      </c>
      <c r="CI3347" s="9">
        <f>IF(CF3347="","",VLOOKUP(CF3347,Metadata!$D$2:$H$20,5,FALSE))</f>
        <v>25000</v>
      </c>
      <c r="CJ3347" s="9">
        <f t="shared" si="3"/>
        <v>22500</v>
      </c>
      <c r="CK3347" s="9" t="s">
        <v>153</v>
      </c>
      <c r="CL3347" s="10">
        <v>5</v>
      </c>
      <c r="CM3347" s="10">
        <v>4</v>
      </c>
      <c r="CN3347" s="10">
        <v>7</v>
      </c>
      <c r="CO3347" s="10">
        <v>5</v>
      </c>
      <c r="CP3347" s="10">
        <v>3</v>
      </c>
      <c r="CQ3347" s="10">
        <v>6</v>
      </c>
      <c r="CR3347" s="10">
        <v>5</v>
      </c>
      <c r="CS3347" s="10">
        <v>4</v>
      </c>
      <c r="CT3347" s="10">
        <v>5</v>
      </c>
      <c r="CU3347" s="10">
        <v>3</v>
      </c>
      <c r="CV3347" s="10">
        <v>3</v>
      </c>
      <c r="CW3347" s="10">
        <v>3</v>
      </c>
      <c r="CX3347" s="10">
        <v>5</v>
      </c>
      <c r="CY3347" s="10">
        <v>3</v>
      </c>
      <c r="CZ3347" s="10">
        <v>4</v>
      </c>
      <c r="DA3347" s="10">
        <v>4</v>
      </c>
      <c r="DB3347" s="10">
        <v>2</v>
      </c>
      <c r="DC3347" s="10">
        <v>3</v>
      </c>
      <c r="DD3347" s="10">
        <v>1</v>
      </c>
      <c r="DE3347" s="10">
        <v>3</v>
      </c>
      <c r="DF3347" s="10">
        <v>2</v>
      </c>
      <c r="DG3347" s="10">
        <v>4</v>
      </c>
      <c r="DH3347" s="10">
        <v>4</v>
      </c>
      <c r="DI3347" s="10">
        <v>1</v>
      </c>
      <c r="DJ3347" s="10">
        <v>3</v>
      </c>
      <c r="DK3347" s="10">
        <v>2</v>
      </c>
      <c r="DL3347" s="10">
        <v>1</v>
      </c>
      <c r="DM3347" s="9" t="s">
        <v>154</v>
      </c>
      <c r="DN3347" s="10">
        <v>1992</v>
      </c>
      <c r="DO3347" s="9">
        <f t="shared" si="11"/>
        <v>29</v>
      </c>
      <c r="DP3347" s="9" t="s">
        <v>155</v>
      </c>
      <c r="DQ3347" s="9" t="s">
        <v>156</v>
      </c>
      <c r="DR3347" s="9" t="s">
        <v>157</v>
      </c>
      <c r="DS3347" s="9" t="s">
        <v>137</v>
      </c>
      <c r="DT3347" s="9" t="s">
        <v>930</v>
      </c>
      <c r="DU3347" s="9" t="s">
        <v>168</v>
      </c>
      <c r="DV3347" s="9" t="str">
        <f>VLOOKUP(DU3347,Metadata!$B$2:$C$7,2,FALSE)</f>
        <v>0 - 3 years</v>
      </c>
    </row>
    <row r="3348" spans="1:126">
      <c r="A3348" s="13">
        <v>3347</v>
      </c>
      <c r="B3348" s="9" t="s">
        <v>135</v>
      </c>
      <c r="C3348" s="9" t="str">
        <f>VLOOKUP(B3348,Metadata!$M$2:$N$6,2,FALSE)</f>
        <v>Permanent Employee</v>
      </c>
      <c r="D3348" s="9" t="s">
        <v>136</v>
      </c>
      <c r="E3348" s="9" t="s">
        <v>137</v>
      </c>
      <c r="F3348" s="9" t="s">
        <v>138</v>
      </c>
      <c r="G3348" s="9" t="s">
        <v>160</v>
      </c>
      <c r="H3348" s="9" t="str">
        <f>IF(G3348="","",VLOOKUP(G3348,Metadata!$J$2:$K$22,2,FALSE))</f>
        <v>Centre</v>
      </c>
      <c r="I3348" s="9" t="s">
        <v>138</v>
      </c>
      <c r="J3348" s="9" t="str">
        <f>IF(I3348="","",VLOOKUP(I3348,Metadata!$P$2:$Q$43,2,FALSE))</f>
        <v>Europe</v>
      </c>
      <c r="K3348" s="9" t="str">
        <f t="shared" si="0"/>
        <v>Portugal</v>
      </c>
      <c r="L3348" s="9" t="s">
        <v>160</v>
      </c>
      <c r="M3348" s="9" t="str">
        <f>IF(L3348="","",VLOOKUP(L3348,Metadata!$J$2:$K$22,2,FALSE))</f>
        <v>Centre</v>
      </c>
      <c r="N3348" s="9" t="s">
        <v>205</v>
      </c>
      <c r="O3348" s="9" t="s">
        <v>137</v>
      </c>
      <c r="P3348" s="9" t="s">
        <v>137</v>
      </c>
      <c r="Q3348" s="10" t="str">
        <f t="shared" si="1"/>
        <v>Full Office Job</v>
      </c>
      <c r="R3348" s="10">
        <v>5</v>
      </c>
      <c r="S3348" s="9" t="s">
        <v>143</v>
      </c>
      <c r="T3348" s="9" t="s">
        <v>137</v>
      </c>
      <c r="U3348" s="9" t="str">
        <f>IF(S3348&lt;&gt;"",S3348,IF(T3348&lt;&gt;"",VLOOKUP(T3348,Metadata!$S$2:$T$228,2,FALSE),""))</f>
        <v>Technical Team Leader</v>
      </c>
      <c r="V3348" s="9" t="s">
        <v>276</v>
      </c>
      <c r="W3348" s="9" t="s">
        <v>137</v>
      </c>
      <c r="X3348" s="9" t="s">
        <v>163</v>
      </c>
      <c r="Y3348" s="9" t="s">
        <v>137</v>
      </c>
      <c r="Z3348" s="9" t="s">
        <v>262</v>
      </c>
      <c r="AA3348" s="9" t="s">
        <v>165</v>
      </c>
      <c r="AB3348" s="9" t="s">
        <v>253</v>
      </c>
      <c r="AC3348" s="9" t="s">
        <v>147</v>
      </c>
      <c r="AD3348" s="9"/>
      <c r="AE3348" s="9" t="s">
        <v>194</v>
      </c>
      <c r="AF3348" s="9" t="s">
        <v>243</v>
      </c>
      <c r="AG3348" s="9" t="s">
        <v>166</v>
      </c>
      <c r="AH3348" s="9"/>
      <c r="AI3348" s="9"/>
      <c r="AJ3348" s="9" t="s">
        <v>185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 t="s">
        <v>178</v>
      </c>
      <c r="BB3348" s="9"/>
      <c r="BC3348" s="9"/>
      <c r="BD3348" s="9"/>
      <c r="BE3348" s="9"/>
      <c r="BF3348" s="9"/>
      <c r="BG3348" s="9"/>
      <c r="BH3348" s="9"/>
      <c r="BI3348" s="9"/>
      <c r="BJ3348" s="9" t="s">
        <v>167</v>
      </c>
      <c r="BK3348" s="9" t="s">
        <v>198</v>
      </c>
      <c r="BL3348" s="9" t="s">
        <v>199</v>
      </c>
      <c r="BM3348" s="9"/>
      <c r="BN3348" s="9" t="s">
        <v>186</v>
      </c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10"/>
      <c r="CB3348" s="10" t="str">
        <f t="shared" si="5"/>
        <v/>
      </c>
      <c r="CC3348" s="10"/>
      <c r="CD3348" s="9" t="str">
        <f t="shared" si="2"/>
        <v/>
      </c>
      <c r="CE3348" s="9" t="s">
        <v>151</v>
      </c>
      <c r="CF3348" s="9" t="s">
        <v>236</v>
      </c>
      <c r="CG3348" s="9">
        <f>IF(CF3348="","",VLOOKUP(CF3348,Metadata!$D$2:$H$20,2,FALSE))</f>
        <v>47500</v>
      </c>
      <c r="CH3348" s="9">
        <f>IF(CF3348="","",VLOOKUP(CF3348,Metadata!$D$2:$H$20,4,FALSE))</f>
        <v>45000</v>
      </c>
      <c r="CI3348" s="9">
        <f>IF(CF3348="","",VLOOKUP(CF3348,Metadata!$D$2:$H$20,5,FALSE))</f>
        <v>50000</v>
      </c>
      <c r="CJ3348" s="9">
        <f t="shared" si="3"/>
        <v>47500</v>
      </c>
      <c r="CK3348" s="9" t="s">
        <v>201</v>
      </c>
      <c r="CL3348" s="10">
        <v>5</v>
      </c>
      <c r="CM3348" s="10">
        <v>4</v>
      </c>
      <c r="CN3348" s="10">
        <v>7</v>
      </c>
      <c r="CO3348" s="10">
        <v>7</v>
      </c>
      <c r="CP3348" s="10">
        <v>6</v>
      </c>
      <c r="CQ3348" s="10">
        <v>6</v>
      </c>
      <c r="CR3348" s="10">
        <v>5</v>
      </c>
      <c r="CS3348" s="10">
        <v>7</v>
      </c>
      <c r="CT3348" s="10">
        <v>7</v>
      </c>
      <c r="CU3348" s="10">
        <v>6</v>
      </c>
      <c r="CV3348" s="10">
        <v>5</v>
      </c>
      <c r="CW3348" s="10">
        <v>2</v>
      </c>
      <c r="CX3348" s="10">
        <v>5</v>
      </c>
      <c r="CY3348" s="10">
        <v>5</v>
      </c>
      <c r="CZ3348" s="10">
        <v>5</v>
      </c>
      <c r="DA3348" s="10">
        <v>5</v>
      </c>
      <c r="DB3348" s="10">
        <v>3</v>
      </c>
      <c r="DC3348" s="10">
        <v>5</v>
      </c>
      <c r="DD3348" s="10">
        <v>3</v>
      </c>
      <c r="DE3348" s="10">
        <v>4</v>
      </c>
      <c r="DF3348" s="10">
        <v>4</v>
      </c>
      <c r="DG3348" s="10">
        <v>4</v>
      </c>
      <c r="DH3348" s="10">
        <v>2</v>
      </c>
      <c r="DI3348" s="10">
        <v>7</v>
      </c>
      <c r="DJ3348" s="10">
        <v>2</v>
      </c>
      <c r="DK3348" s="10">
        <v>2</v>
      </c>
      <c r="DL3348" s="10">
        <v>2</v>
      </c>
      <c r="DM3348" s="9" t="s">
        <v>154</v>
      </c>
      <c r="DN3348" s="10">
        <v>1981</v>
      </c>
      <c r="DO3348" s="9">
        <f t="shared" si="11"/>
        <v>40</v>
      </c>
      <c r="DP3348" s="9" t="s">
        <v>155</v>
      </c>
      <c r="DQ3348" s="9" t="s">
        <v>156</v>
      </c>
      <c r="DR3348" s="9" t="s">
        <v>170</v>
      </c>
      <c r="DS3348" s="9" t="s">
        <v>137</v>
      </c>
      <c r="DT3348" s="9" t="s">
        <v>930</v>
      </c>
      <c r="DU3348" s="9" t="s">
        <v>158</v>
      </c>
      <c r="DV3348" s="9" t="str">
        <f>VLOOKUP(DU3348,Metadata!$B$2:$C$7,2,FALSE)</f>
        <v>6+ years</v>
      </c>
    </row>
    <row r="3349" spans="1:126">
      <c r="A3349" s="13">
        <v>3348</v>
      </c>
      <c r="B3349" s="9" t="s">
        <v>135</v>
      </c>
      <c r="C3349" s="9" t="str">
        <f>VLOOKUP(B3349,Metadata!$M$2:$N$6,2,FALSE)</f>
        <v>Permanent Employee</v>
      </c>
      <c r="D3349" s="9" t="s">
        <v>159</v>
      </c>
      <c r="E3349" s="9" t="s">
        <v>137</v>
      </c>
      <c r="F3349" s="9" t="s">
        <v>138</v>
      </c>
      <c r="G3349" s="9" t="s">
        <v>172</v>
      </c>
      <c r="H3349" s="9" t="str">
        <f>IF(G3349="","",VLOOKUP(G3349,Metadata!$J$2:$K$22,2,FALSE))</f>
        <v>Porto Metropolitan Area</v>
      </c>
      <c r="I3349" s="9" t="s">
        <v>138</v>
      </c>
      <c r="J3349" s="9" t="str">
        <f>IF(I3349="","",VLOOKUP(I3349,Metadata!$P$2:$Q$43,2,FALSE))</f>
        <v>Europe</v>
      </c>
      <c r="K3349" s="9" t="str">
        <f t="shared" si="0"/>
        <v>Portugal</v>
      </c>
      <c r="L3349" s="9" t="s">
        <v>172</v>
      </c>
      <c r="M3349" s="9" t="str">
        <f>IF(L3349="","",VLOOKUP(L3349,Metadata!$J$2:$K$22,2,FALSE))</f>
        <v>Porto Metropolitan Area</v>
      </c>
      <c r="N3349" s="9" t="s">
        <v>214</v>
      </c>
      <c r="O3349" s="9" t="s">
        <v>215</v>
      </c>
      <c r="P3349" s="9" t="s">
        <v>142</v>
      </c>
      <c r="Q3349" s="10" t="str">
        <f t="shared" si="1"/>
        <v>Full Office Job</v>
      </c>
      <c r="R3349" s="10">
        <v>7</v>
      </c>
      <c r="S3349" s="9" t="s">
        <v>192</v>
      </c>
      <c r="T3349" s="9" t="s">
        <v>137</v>
      </c>
      <c r="U3349" s="9" t="str">
        <f>IF(S3349&lt;&gt;"",S3349,IF(T3349&lt;&gt;"",VLOOKUP(T3349,Metadata!$S$2:$T$228,2,FALSE),""))</f>
        <v>Back-End Developer</v>
      </c>
      <c r="V3349" s="9" t="s">
        <v>264</v>
      </c>
      <c r="W3349" s="9" t="s">
        <v>137</v>
      </c>
      <c r="X3349" s="9" t="s">
        <v>145</v>
      </c>
      <c r="Y3349" s="9" t="s">
        <v>137</v>
      </c>
      <c r="Z3349" s="9" t="s">
        <v>146</v>
      </c>
      <c r="AA3349" s="9" t="s">
        <v>165</v>
      </c>
      <c r="AB3349" s="9" t="s">
        <v>137</v>
      </c>
      <c r="AC3349" s="9"/>
      <c r="AD3349" s="9"/>
      <c r="AE3349" s="9"/>
      <c r="AF3349" s="9"/>
      <c r="AG3349" s="9"/>
      <c r="AH3349" s="9"/>
      <c r="AI3349" s="9"/>
      <c r="AJ3349" s="9"/>
      <c r="AK3349" s="9" t="s">
        <v>302</v>
      </c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 t="s">
        <v>303</v>
      </c>
      <c r="BN3349" s="9" t="s">
        <v>186</v>
      </c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10"/>
      <c r="CB3349" s="10" t="str">
        <f t="shared" si="5"/>
        <v/>
      </c>
      <c r="CC3349" s="10"/>
      <c r="CD3349" s="9" t="str">
        <f t="shared" si="2"/>
        <v/>
      </c>
      <c r="CE3349" s="9" t="s">
        <v>168</v>
      </c>
      <c r="CF3349" s="9" t="s">
        <v>152</v>
      </c>
      <c r="CG3349" s="9">
        <f>IF(CF3349="","",VLOOKUP(CF3349,Metadata!$D$2:$H$20,2,FALSE))</f>
        <v>32500</v>
      </c>
      <c r="CH3349" s="9">
        <f>IF(CF3349="","",VLOOKUP(CF3349,Metadata!$D$2:$H$20,4,FALSE))</f>
        <v>30000</v>
      </c>
      <c r="CI3349" s="9">
        <f>IF(CF3349="","",VLOOKUP(CF3349,Metadata!$D$2:$H$20,5,FALSE))</f>
        <v>35000</v>
      </c>
      <c r="CJ3349" s="9">
        <f t="shared" si="3"/>
        <v>32500</v>
      </c>
      <c r="CK3349" s="9" t="s">
        <v>153</v>
      </c>
      <c r="CL3349" s="10">
        <v>1</v>
      </c>
      <c r="CM3349" s="10">
        <v>5</v>
      </c>
      <c r="CN3349" s="10">
        <v>6</v>
      </c>
      <c r="CO3349" s="10">
        <v>7</v>
      </c>
      <c r="CP3349" s="10">
        <v>7</v>
      </c>
      <c r="CQ3349" s="10">
        <v>6</v>
      </c>
      <c r="CR3349" s="10">
        <v>6</v>
      </c>
      <c r="CS3349" s="10">
        <v>5</v>
      </c>
      <c r="CT3349" s="10">
        <v>6</v>
      </c>
      <c r="CU3349" s="10">
        <v>6</v>
      </c>
      <c r="CV3349" s="10">
        <v>3</v>
      </c>
      <c r="CW3349" s="10">
        <v>2</v>
      </c>
      <c r="CX3349" s="10">
        <v>6</v>
      </c>
      <c r="CY3349" s="10">
        <v>4</v>
      </c>
      <c r="CZ3349" s="10">
        <v>7</v>
      </c>
      <c r="DA3349" s="10">
        <v>6</v>
      </c>
      <c r="DB3349" s="10">
        <v>7</v>
      </c>
      <c r="DC3349" s="10">
        <v>7</v>
      </c>
      <c r="DD3349" s="10">
        <v>5</v>
      </c>
      <c r="DE3349" s="10">
        <v>7</v>
      </c>
      <c r="DF3349" s="10">
        <v>7</v>
      </c>
      <c r="DG3349" s="10">
        <v>5</v>
      </c>
      <c r="DH3349" s="10">
        <v>4</v>
      </c>
      <c r="DI3349" s="10">
        <v>5</v>
      </c>
      <c r="DJ3349" s="10">
        <v>3</v>
      </c>
      <c r="DK3349" s="10">
        <v>6</v>
      </c>
      <c r="DL3349" s="10">
        <v>6</v>
      </c>
      <c r="DM3349" s="9" t="s">
        <v>418</v>
      </c>
      <c r="DN3349" s="10">
        <v>1989</v>
      </c>
      <c r="DO3349" s="9">
        <f t="shared" si="11"/>
        <v>32</v>
      </c>
      <c r="DP3349" s="9" t="s">
        <v>155</v>
      </c>
      <c r="DQ3349" s="9" t="s">
        <v>202</v>
      </c>
      <c r="DR3349" s="9" t="s">
        <v>170</v>
      </c>
      <c r="DS3349" s="9" t="s">
        <v>137</v>
      </c>
      <c r="DT3349" s="9" t="s">
        <v>930</v>
      </c>
      <c r="DU3349" s="9" t="s">
        <v>158</v>
      </c>
      <c r="DV3349" s="9" t="str">
        <f>VLOOKUP(DU3349,Metadata!$B$2:$C$7,2,FALSE)</f>
        <v>6+ years</v>
      </c>
    </row>
    <row r="3350" spans="1:126">
      <c r="A3350" s="13">
        <v>3349</v>
      </c>
      <c r="B3350" s="9" t="s">
        <v>135</v>
      </c>
      <c r="C3350" s="9" t="str">
        <f>VLOOKUP(B3350,Metadata!$M$2:$N$6,2,FALSE)</f>
        <v>Permanent Employee</v>
      </c>
      <c r="D3350" s="9" t="s">
        <v>159</v>
      </c>
      <c r="E3350" s="9" t="s">
        <v>137</v>
      </c>
      <c r="F3350" s="9" t="s">
        <v>138</v>
      </c>
      <c r="G3350" s="9" t="s">
        <v>140</v>
      </c>
      <c r="H3350" s="9" t="str">
        <f>IF(G3350="","",VLOOKUP(G3350,Metadata!$J$2:$K$22,2,FALSE))</f>
        <v>Lisbon Metropolitan Area</v>
      </c>
      <c r="I3350" s="9" t="s">
        <v>138</v>
      </c>
      <c r="J3350" s="9" t="str">
        <f>IF(I3350="","",VLOOKUP(I3350,Metadata!$P$2:$Q$43,2,FALSE))</f>
        <v>Europe</v>
      </c>
      <c r="K3350" s="9" t="str">
        <f t="shared" si="0"/>
        <v>Portugal</v>
      </c>
      <c r="L3350" s="9" t="s">
        <v>140</v>
      </c>
      <c r="M3350" s="9" t="str">
        <f>IF(L3350="","",VLOOKUP(L3350,Metadata!$J$2:$K$22,2,FALSE))</f>
        <v>Lisbon Metropolitan Area</v>
      </c>
      <c r="N3350" s="9" t="s">
        <v>205</v>
      </c>
      <c r="O3350" s="9" t="s">
        <v>137</v>
      </c>
      <c r="P3350" s="9" t="s">
        <v>137</v>
      </c>
      <c r="Q3350" s="10" t="str">
        <f t="shared" si="1"/>
        <v>Full Office Job</v>
      </c>
      <c r="R3350" s="10">
        <v>4</v>
      </c>
      <c r="S3350" s="9" t="s">
        <v>143</v>
      </c>
      <c r="T3350" s="9" t="s">
        <v>137</v>
      </c>
      <c r="U3350" s="9" t="str">
        <f>IF(S3350&lt;&gt;"",S3350,IF(T3350&lt;&gt;"",VLOOKUP(T3350,Metadata!$S$2:$T$228,2,FALSE),""))</f>
        <v>Technical Team Leader</v>
      </c>
      <c r="V3350" s="9" t="s">
        <v>144</v>
      </c>
      <c r="W3350" s="9" t="s">
        <v>137</v>
      </c>
      <c r="X3350" s="9" t="s">
        <v>145</v>
      </c>
      <c r="Y3350" s="9" t="s">
        <v>137</v>
      </c>
      <c r="Z3350" s="9" t="s">
        <v>218</v>
      </c>
      <c r="AA3350" s="9" t="s">
        <v>137</v>
      </c>
      <c r="AB3350" s="9" t="s">
        <v>253</v>
      </c>
      <c r="AC3350" s="9"/>
      <c r="AD3350" s="9"/>
      <c r="AE3350" s="9"/>
      <c r="AF3350" s="9" t="s">
        <v>243</v>
      </c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 t="s">
        <v>150</v>
      </c>
      <c r="BZ3350" s="9" t="s">
        <v>137</v>
      </c>
      <c r="CA3350" s="10"/>
      <c r="CB3350" s="10" t="str">
        <f t="shared" si="5"/>
        <v/>
      </c>
      <c r="CC3350" s="10"/>
      <c r="CD3350" s="9" t="str">
        <f t="shared" si="2"/>
        <v/>
      </c>
      <c r="CE3350" s="9" t="s">
        <v>151</v>
      </c>
      <c r="CF3350" s="9" t="s">
        <v>513</v>
      </c>
      <c r="CG3350" s="9">
        <f>IF(CF3350="","",VLOOKUP(CF3350,Metadata!$D$2:$H$20,2,FALSE))</f>
        <v>92500</v>
      </c>
      <c r="CH3350" s="9">
        <f>IF(CF3350="","",VLOOKUP(CF3350,Metadata!$D$2:$H$20,4,FALSE))</f>
        <v>90000</v>
      </c>
      <c r="CI3350" s="9">
        <f>IF(CF3350="","",VLOOKUP(CF3350,Metadata!$D$2:$H$20,5,FALSE))</f>
        <v>95000</v>
      </c>
      <c r="CJ3350" s="9">
        <f t="shared" si="3"/>
        <v>92500</v>
      </c>
      <c r="CK3350" s="9" t="s">
        <v>189</v>
      </c>
      <c r="CL3350" s="10">
        <v>3</v>
      </c>
      <c r="CM3350" s="10">
        <v>2</v>
      </c>
      <c r="CN3350" s="10">
        <v>5</v>
      </c>
      <c r="CO3350" s="10">
        <v>6</v>
      </c>
      <c r="CP3350" s="10">
        <v>5</v>
      </c>
      <c r="CQ3350" s="10">
        <v>5</v>
      </c>
      <c r="CR3350" s="10">
        <v>5</v>
      </c>
      <c r="CS3350" s="10">
        <v>6</v>
      </c>
      <c r="CT3350" s="10">
        <v>7</v>
      </c>
      <c r="CU3350" s="10">
        <v>6</v>
      </c>
      <c r="CV3350" s="10">
        <v>5</v>
      </c>
      <c r="CW3350" s="10">
        <v>5</v>
      </c>
      <c r="CX3350" s="10">
        <v>7</v>
      </c>
      <c r="CY3350" s="10">
        <v>6</v>
      </c>
      <c r="CZ3350" s="10">
        <v>7</v>
      </c>
      <c r="DA3350" s="10">
        <v>4</v>
      </c>
      <c r="DB3350" s="10">
        <v>5</v>
      </c>
      <c r="DC3350" s="10">
        <v>6</v>
      </c>
      <c r="DD3350" s="10">
        <v>5</v>
      </c>
      <c r="DE3350" s="10">
        <v>6</v>
      </c>
      <c r="DF3350" s="10">
        <v>6</v>
      </c>
      <c r="DG3350" s="10">
        <v>7</v>
      </c>
      <c r="DH3350" s="10">
        <v>6</v>
      </c>
      <c r="DI3350" s="10">
        <v>6</v>
      </c>
      <c r="DJ3350" s="10">
        <v>5</v>
      </c>
      <c r="DK3350" s="10">
        <v>5</v>
      </c>
      <c r="DL3350" s="10">
        <v>5</v>
      </c>
      <c r="DM3350" s="9" t="s">
        <v>154</v>
      </c>
      <c r="DN3350" s="10">
        <v>1967</v>
      </c>
      <c r="DO3350" s="9">
        <f t="shared" si="11"/>
        <v>54</v>
      </c>
      <c r="DP3350" s="9" t="s">
        <v>155</v>
      </c>
      <c r="DQ3350" s="9" t="s">
        <v>202</v>
      </c>
      <c r="DR3350" s="9" t="s">
        <v>157</v>
      </c>
      <c r="DS3350" s="9" t="s">
        <v>137</v>
      </c>
      <c r="DT3350" s="9" t="s">
        <v>930</v>
      </c>
      <c r="DU3350" s="9" t="s">
        <v>158</v>
      </c>
      <c r="DV3350" s="9" t="str">
        <f>VLOOKUP(DU3350,Metadata!$B$2:$C$7,2,FALSE)</f>
        <v>6+ years</v>
      </c>
    </row>
    <row r="3351" spans="1:126">
      <c r="A3351" s="13">
        <v>3350</v>
      </c>
      <c r="B3351" s="9" t="s">
        <v>135</v>
      </c>
      <c r="C3351" s="9" t="str">
        <f>VLOOKUP(B3351,Metadata!$M$2:$N$6,2,FALSE)</f>
        <v>Permanent Employee</v>
      </c>
      <c r="D3351" s="9" t="s">
        <v>159</v>
      </c>
      <c r="E3351" s="9" t="s">
        <v>137</v>
      </c>
      <c r="F3351" s="9" t="s">
        <v>138</v>
      </c>
      <c r="G3351" s="9" t="s">
        <v>182</v>
      </c>
      <c r="H3351" s="9" t="str">
        <f>IF(G3351="","",VLOOKUP(G3351,Metadata!$J$2:$K$22,2,FALSE))</f>
        <v>Azores and Madeira</v>
      </c>
      <c r="I3351" s="9" t="s">
        <v>138</v>
      </c>
      <c r="J3351" s="9" t="str">
        <f>IF(I3351="","",VLOOKUP(I3351,Metadata!$P$2:$Q$43,2,FALSE))</f>
        <v>Europe</v>
      </c>
      <c r="K3351" s="9" t="str">
        <f t="shared" si="0"/>
        <v>Portugal</v>
      </c>
      <c r="L3351" s="9" t="s">
        <v>172</v>
      </c>
      <c r="M3351" s="9" t="str">
        <f>IF(L3351="","",VLOOKUP(L3351,Metadata!$J$2:$K$22,2,FALSE))</f>
        <v>Porto Metropolitan Area</v>
      </c>
      <c r="N3351" s="9" t="s">
        <v>141</v>
      </c>
      <c r="O3351" s="9" t="s">
        <v>137</v>
      </c>
      <c r="P3351" s="9" t="s">
        <v>191</v>
      </c>
      <c r="Q3351" s="10" t="str">
        <f t="shared" si="1"/>
        <v>Remote Job (full or flexible)</v>
      </c>
      <c r="R3351" s="10">
        <v>6</v>
      </c>
      <c r="S3351" s="9" t="s">
        <v>161</v>
      </c>
      <c r="T3351" s="9" t="s">
        <v>137</v>
      </c>
      <c r="U3351" s="9" t="str">
        <f>IF(S3351&lt;&gt;"",S3351,IF(T3351&lt;&gt;"",VLOOKUP(T3351,Metadata!$S$2:$T$228,2,FALSE),""))</f>
        <v>Full-Stack Developer</v>
      </c>
      <c r="V3351" s="9" t="s">
        <v>162</v>
      </c>
      <c r="W3351" s="9" t="s">
        <v>137</v>
      </c>
      <c r="X3351" s="9" t="s">
        <v>145</v>
      </c>
      <c r="Y3351" s="9" t="s">
        <v>137</v>
      </c>
      <c r="Z3351" s="9" t="s">
        <v>224</v>
      </c>
      <c r="AA3351" s="9" t="s">
        <v>165</v>
      </c>
      <c r="AB3351" s="9" t="s">
        <v>137</v>
      </c>
      <c r="AC3351" s="9"/>
      <c r="AD3351" s="9"/>
      <c r="AE3351" s="9" t="s">
        <v>194</v>
      </c>
      <c r="AF3351" s="9"/>
      <c r="AG3351" s="9"/>
      <c r="AH3351" s="9"/>
      <c r="AI3351" s="9"/>
      <c r="AJ3351" s="9" t="s">
        <v>185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 t="s">
        <v>178</v>
      </c>
      <c r="BB3351" s="9"/>
      <c r="BC3351" s="9"/>
      <c r="BD3351" s="9"/>
      <c r="BE3351" s="9"/>
      <c r="BF3351" s="9"/>
      <c r="BG3351" s="9"/>
      <c r="BH3351" s="9"/>
      <c r="BI3351" s="9"/>
      <c r="BJ3351" s="9"/>
      <c r="BK3351" s="9" t="s">
        <v>198</v>
      </c>
      <c r="BL3351" s="9"/>
      <c r="BM3351" s="9"/>
      <c r="BN3351" s="9" t="s">
        <v>186</v>
      </c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10"/>
      <c r="CB3351" s="10" t="str">
        <f t="shared" si="5"/>
        <v/>
      </c>
      <c r="CC3351" s="10"/>
      <c r="CD3351" s="9" t="str">
        <f t="shared" si="2"/>
        <v/>
      </c>
      <c r="CE3351" s="9" t="s">
        <v>232</v>
      </c>
      <c r="CF3351" s="9" t="s">
        <v>188</v>
      </c>
      <c r="CG3351" s="9">
        <f>IF(CF3351="","",VLOOKUP(CF3351,Metadata!$D$2:$H$20,2,FALSE))</f>
        <v>17500</v>
      </c>
      <c r="CH3351" s="9">
        <f>IF(CF3351="","",VLOOKUP(CF3351,Metadata!$D$2:$H$20,4,FALSE))</f>
        <v>15000</v>
      </c>
      <c r="CI3351" s="9">
        <f>IF(CF3351="","",VLOOKUP(CF3351,Metadata!$D$2:$H$20,5,FALSE))</f>
        <v>20000</v>
      </c>
      <c r="CJ3351" s="9">
        <f t="shared" si="3"/>
        <v>17500</v>
      </c>
      <c r="CK3351" s="9" t="s">
        <v>153</v>
      </c>
      <c r="CL3351" s="10">
        <v>5</v>
      </c>
      <c r="CM3351" s="10">
        <v>1</v>
      </c>
      <c r="CN3351" s="10">
        <v>6</v>
      </c>
      <c r="CO3351" s="10">
        <v>5</v>
      </c>
      <c r="CP3351" s="10">
        <v>7</v>
      </c>
      <c r="CQ3351" s="10">
        <v>7</v>
      </c>
      <c r="CR3351" s="10">
        <v>7</v>
      </c>
      <c r="CS3351" s="10">
        <v>5</v>
      </c>
      <c r="CT3351" s="10">
        <v>5</v>
      </c>
      <c r="CU3351" s="10">
        <v>6</v>
      </c>
      <c r="CV3351" s="10">
        <v>3</v>
      </c>
      <c r="CW3351" s="10">
        <v>4</v>
      </c>
      <c r="CX3351" s="10">
        <v>4</v>
      </c>
      <c r="CY3351" s="10">
        <v>2</v>
      </c>
      <c r="CZ3351" s="10">
        <v>2</v>
      </c>
      <c r="DA3351" s="10">
        <v>1</v>
      </c>
      <c r="DB3351" s="10">
        <v>2</v>
      </c>
      <c r="DC3351" s="10">
        <v>3</v>
      </c>
      <c r="DD3351" s="10">
        <v>1</v>
      </c>
      <c r="DE3351" s="10">
        <v>6</v>
      </c>
      <c r="DF3351" s="10">
        <v>6</v>
      </c>
      <c r="DG3351" s="10">
        <v>3</v>
      </c>
      <c r="DH3351" s="10">
        <v>2</v>
      </c>
      <c r="DI3351" s="10">
        <v>4</v>
      </c>
      <c r="DJ3351" s="10">
        <v>1</v>
      </c>
      <c r="DK3351" s="10">
        <v>5</v>
      </c>
      <c r="DL3351" s="10">
        <v>1</v>
      </c>
      <c r="DM3351" s="9" t="s">
        <v>154</v>
      </c>
      <c r="DN3351" s="10">
        <v>1985</v>
      </c>
      <c r="DO3351" s="9">
        <f t="shared" si="11"/>
        <v>36</v>
      </c>
      <c r="DP3351" s="9" t="s">
        <v>155</v>
      </c>
      <c r="DQ3351" s="9" t="s">
        <v>202</v>
      </c>
      <c r="DR3351" s="9" t="s">
        <v>342</v>
      </c>
      <c r="DS3351" s="9" t="s">
        <v>137</v>
      </c>
      <c r="DT3351" s="9" t="s">
        <v>930</v>
      </c>
      <c r="DU3351" s="9" t="s">
        <v>223</v>
      </c>
      <c r="DV3351" s="9" t="str">
        <f>VLOOKUP(DU3351,Metadata!$B$2:$C$7,2,FALSE)</f>
        <v>3 - 6 years</v>
      </c>
    </row>
    <row r="3352" spans="1:126">
      <c r="A3352" s="13">
        <v>3351</v>
      </c>
      <c r="B3352" s="9" t="s">
        <v>135</v>
      </c>
      <c r="C3352" s="9" t="str">
        <f>VLOOKUP(B3352,Metadata!$M$2:$N$6,2,FALSE)</f>
        <v>Permanent Employee</v>
      </c>
      <c r="D3352" s="9" t="s">
        <v>159</v>
      </c>
      <c r="E3352" s="9" t="s">
        <v>137</v>
      </c>
      <c r="F3352" s="9" t="s">
        <v>138</v>
      </c>
      <c r="G3352" s="9" t="s">
        <v>190</v>
      </c>
      <c r="H3352" s="9" t="str">
        <f>IF(G3352="","",VLOOKUP(G3352,Metadata!$J$2:$K$22,2,FALSE))</f>
        <v>North</v>
      </c>
      <c r="I3352" s="9" t="s">
        <v>138</v>
      </c>
      <c r="J3352" s="9" t="str">
        <f>IF(I3352="","",VLOOKUP(I3352,Metadata!$P$2:$Q$43,2,FALSE))</f>
        <v>Europe</v>
      </c>
      <c r="K3352" s="9" t="str">
        <f t="shared" si="0"/>
        <v>Portugal</v>
      </c>
      <c r="L3352" s="9" t="s">
        <v>190</v>
      </c>
      <c r="M3352" s="9" t="str">
        <f>IF(L3352="","",VLOOKUP(L3352,Metadata!$J$2:$K$22,2,FALSE))</f>
        <v>North</v>
      </c>
      <c r="N3352" s="9" t="s">
        <v>205</v>
      </c>
      <c r="O3352" s="9" t="s">
        <v>137</v>
      </c>
      <c r="P3352" s="9" t="s">
        <v>137</v>
      </c>
      <c r="Q3352" s="10" t="str">
        <f t="shared" si="1"/>
        <v>Full Office Job</v>
      </c>
      <c r="R3352" s="10">
        <v>2</v>
      </c>
      <c r="S3352" s="9" t="s">
        <v>229</v>
      </c>
      <c r="T3352" s="9" t="s">
        <v>137</v>
      </c>
      <c r="U3352" s="9" t="str">
        <f>IF(S3352&lt;&gt;"",S3352,IF(T3352&lt;&gt;"",VLOOKUP(T3352,Metadata!$S$2:$T$228,2,FALSE),""))</f>
        <v>Project Manager</v>
      </c>
      <c r="V3352" s="9" t="s">
        <v>276</v>
      </c>
      <c r="W3352" s="9" t="s">
        <v>137</v>
      </c>
      <c r="X3352" s="9" t="s">
        <v>163</v>
      </c>
      <c r="Y3352" s="9" t="s">
        <v>137</v>
      </c>
      <c r="Z3352" s="9" t="s">
        <v>193</v>
      </c>
      <c r="AA3352" s="9" t="s">
        <v>137</v>
      </c>
      <c r="AB3352" s="9" t="s">
        <v>137</v>
      </c>
      <c r="AC3352" s="9" t="s">
        <v>147</v>
      </c>
      <c r="AD3352" s="9"/>
      <c r="AE3352" s="9" t="s">
        <v>194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 t="s">
        <v>178</v>
      </c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 t="s">
        <v>150</v>
      </c>
      <c r="BZ3352" s="9" t="s">
        <v>137</v>
      </c>
      <c r="CA3352" s="10"/>
      <c r="CB3352" s="10" t="str">
        <f t="shared" si="5"/>
        <v/>
      </c>
      <c r="CC3352" s="10"/>
      <c r="CD3352" s="9" t="str">
        <f t="shared" si="2"/>
        <v/>
      </c>
      <c r="CE3352" s="9" t="s">
        <v>151</v>
      </c>
      <c r="CF3352" s="9" t="s">
        <v>169</v>
      </c>
      <c r="CG3352" s="9">
        <f>IF(CF3352="","",VLOOKUP(CF3352,Metadata!$D$2:$H$20,2,FALSE))</f>
        <v>12500</v>
      </c>
      <c r="CH3352" s="9">
        <f>IF(CF3352="","",VLOOKUP(CF3352,Metadata!$D$2:$H$20,4,FALSE))</f>
        <v>0</v>
      </c>
      <c r="CI3352" s="9">
        <f>IF(CF3352="","",VLOOKUP(CF3352,Metadata!$D$2:$H$20,5,FALSE))</f>
        <v>15000</v>
      </c>
      <c r="CJ3352" s="9">
        <f t="shared" si="3"/>
        <v>12500</v>
      </c>
      <c r="CK3352" s="9" t="s">
        <v>153</v>
      </c>
      <c r="CL3352" s="10">
        <v>5</v>
      </c>
      <c r="CM3352" s="10">
        <v>3</v>
      </c>
      <c r="CN3352" s="10">
        <v>5</v>
      </c>
      <c r="CO3352" s="10">
        <v>5</v>
      </c>
      <c r="CP3352" s="10">
        <v>6</v>
      </c>
      <c r="CQ3352" s="10">
        <v>6</v>
      </c>
      <c r="CR3352" s="10">
        <v>5</v>
      </c>
      <c r="CS3352" s="10">
        <v>5</v>
      </c>
      <c r="CT3352" s="10">
        <v>5</v>
      </c>
      <c r="CU3352" s="10">
        <v>3</v>
      </c>
      <c r="CV3352" s="10">
        <v>5</v>
      </c>
      <c r="CW3352" s="10">
        <v>4</v>
      </c>
      <c r="CX3352" s="10">
        <v>4</v>
      </c>
      <c r="CY3352" s="10">
        <v>5</v>
      </c>
      <c r="CZ3352" s="10">
        <v>6</v>
      </c>
      <c r="DA3352" s="10">
        <v>3</v>
      </c>
      <c r="DB3352" s="10">
        <v>5</v>
      </c>
      <c r="DC3352" s="10">
        <v>4</v>
      </c>
      <c r="DD3352" s="10">
        <v>2</v>
      </c>
      <c r="DE3352" s="10">
        <v>5</v>
      </c>
      <c r="DF3352" s="10">
        <v>4</v>
      </c>
      <c r="DG3352" s="10">
        <v>4</v>
      </c>
      <c r="DH3352" s="10">
        <v>2</v>
      </c>
      <c r="DI3352" s="10">
        <v>6</v>
      </c>
      <c r="DJ3352" s="10">
        <v>4</v>
      </c>
      <c r="DK3352" s="10">
        <v>5</v>
      </c>
      <c r="DL3352" s="10">
        <v>3</v>
      </c>
      <c r="DM3352" s="9" t="s">
        <v>154</v>
      </c>
      <c r="DN3352" s="10">
        <v>1988</v>
      </c>
      <c r="DO3352" s="9">
        <f t="shared" si="11"/>
        <v>33</v>
      </c>
      <c r="DP3352" s="9" t="s">
        <v>155</v>
      </c>
      <c r="DQ3352" s="9" t="s">
        <v>227</v>
      </c>
      <c r="DR3352" s="9" t="s">
        <v>170</v>
      </c>
      <c r="DS3352" s="9" t="s">
        <v>137</v>
      </c>
      <c r="DT3352" s="9" t="s">
        <v>930</v>
      </c>
      <c r="DU3352" s="9" t="s">
        <v>158</v>
      </c>
      <c r="DV3352" s="9" t="str">
        <f>VLOOKUP(DU3352,Metadata!$B$2:$C$7,2,FALSE)</f>
        <v>6+ years</v>
      </c>
    </row>
    <row r="3353" spans="1:126">
      <c r="A3353" s="13">
        <v>3352</v>
      </c>
      <c r="B3353" s="9" t="s">
        <v>135</v>
      </c>
      <c r="C3353" s="9" t="str">
        <f>VLOOKUP(B3353,Metadata!$M$2:$N$6,2,FALSE)</f>
        <v>Permanent Employee</v>
      </c>
      <c r="D3353" s="9" t="s">
        <v>136</v>
      </c>
      <c r="E3353" s="9" t="s">
        <v>137</v>
      </c>
      <c r="F3353" s="9" t="s">
        <v>138</v>
      </c>
      <c r="G3353" s="9" t="s">
        <v>354</v>
      </c>
      <c r="H3353" s="9" t="str">
        <f>IF(G3353="","",VLOOKUP(G3353,Metadata!$J$2:$K$22,2,FALSE))</f>
        <v>South</v>
      </c>
      <c r="I3353" s="9" t="s">
        <v>138</v>
      </c>
      <c r="J3353" s="9" t="str">
        <f>IF(I3353="","",VLOOKUP(I3353,Metadata!$P$2:$Q$43,2,FALSE))</f>
        <v>Europe</v>
      </c>
      <c r="K3353" s="9" t="str">
        <f t="shared" si="0"/>
        <v>Portugal</v>
      </c>
      <c r="L3353" s="9" t="s">
        <v>354</v>
      </c>
      <c r="M3353" s="9" t="str">
        <f>IF(L3353="","",VLOOKUP(L3353,Metadata!$J$2:$K$22,2,FALSE))</f>
        <v>South</v>
      </c>
      <c r="N3353" s="9" t="s">
        <v>214</v>
      </c>
      <c r="O3353" s="9" t="s">
        <v>278</v>
      </c>
      <c r="P3353" s="9" t="s">
        <v>142</v>
      </c>
      <c r="Q3353" s="10" t="str">
        <f t="shared" si="1"/>
        <v>Full Office Job</v>
      </c>
      <c r="R3353" s="10">
        <v>6</v>
      </c>
      <c r="S3353" s="9" t="s">
        <v>143</v>
      </c>
      <c r="T3353" s="9" t="s">
        <v>137</v>
      </c>
      <c r="U3353" s="9" t="str">
        <f>IF(S3353&lt;&gt;"",S3353,IF(T3353&lt;&gt;"",VLOOKUP(T3353,Metadata!$S$2:$T$228,2,FALSE),""))</f>
        <v>Technical Team Leader</v>
      </c>
      <c r="V3353" s="9" t="s">
        <v>317</v>
      </c>
      <c r="W3353" s="9" t="s">
        <v>137</v>
      </c>
      <c r="X3353" s="9" t="s">
        <v>145</v>
      </c>
      <c r="Y3353" s="9" t="s">
        <v>137</v>
      </c>
      <c r="Z3353" s="9" t="s">
        <v>218</v>
      </c>
      <c r="AA3353" s="9" t="s">
        <v>137</v>
      </c>
      <c r="AB3353" s="9" t="s">
        <v>137</v>
      </c>
      <c r="AC3353" s="9"/>
      <c r="AD3353" s="9"/>
      <c r="AE3353" s="9" t="s">
        <v>194</v>
      </c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 t="s">
        <v>198</v>
      </c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10"/>
      <c r="CB3353" s="10" t="str">
        <f t="shared" si="5"/>
        <v/>
      </c>
      <c r="CC3353" s="10"/>
      <c r="CD3353" s="9" t="str">
        <f t="shared" si="2"/>
        <v/>
      </c>
      <c r="CE3353" s="9" t="s">
        <v>151</v>
      </c>
      <c r="CF3353" s="9" t="s">
        <v>225</v>
      </c>
      <c r="CG3353" s="9">
        <f>IF(CF3353="","",VLOOKUP(CF3353,Metadata!$D$2:$H$20,2,FALSE))</f>
        <v>22500</v>
      </c>
      <c r="CH3353" s="9">
        <f>IF(CF3353="","",VLOOKUP(CF3353,Metadata!$D$2:$H$20,4,FALSE))</f>
        <v>20000</v>
      </c>
      <c r="CI3353" s="9">
        <f>IF(CF3353="","",VLOOKUP(CF3353,Metadata!$D$2:$H$20,5,FALSE))</f>
        <v>25000</v>
      </c>
      <c r="CJ3353" s="9">
        <f t="shared" si="3"/>
        <v>22500</v>
      </c>
      <c r="CK3353" s="9" t="s">
        <v>221</v>
      </c>
      <c r="CL3353" s="10">
        <v>3</v>
      </c>
      <c r="CM3353" s="10">
        <v>4</v>
      </c>
      <c r="CN3353" s="10">
        <v>6</v>
      </c>
      <c r="CO3353" s="10">
        <v>6</v>
      </c>
      <c r="CP3353" s="10">
        <v>6</v>
      </c>
      <c r="CQ3353" s="10">
        <v>6</v>
      </c>
      <c r="CR3353" s="10">
        <v>6</v>
      </c>
      <c r="CS3353" s="10">
        <v>6</v>
      </c>
      <c r="CT3353" s="10">
        <v>6</v>
      </c>
      <c r="CU3353" s="10">
        <v>6</v>
      </c>
      <c r="CV3353" s="10">
        <v>6</v>
      </c>
      <c r="CW3353" s="10">
        <v>6</v>
      </c>
      <c r="CX3353" s="10">
        <v>6</v>
      </c>
      <c r="CY3353" s="10">
        <v>6</v>
      </c>
      <c r="CZ3353" s="10">
        <v>6</v>
      </c>
      <c r="DA3353" s="10">
        <v>5</v>
      </c>
      <c r="DB3353" s="10">
        <v>6</v>
      </c>
      <c r="DC3353" s="10">
        <v>6</v>
      </c>
      <c r="DD3353" s="10">
        <v>5</v>
      </c>
      <c r="DE3353" s="10">
        <v>6</v>
      </c>
      <c r="DF3353" s="10">
        <v>6</v>
      </c>
      <c r="DG3353" s="10">
        <v>7</v>
      </c>
      <c r="DH3353" s="10">
        <v>7</v>
      </c>
      <c r="DI3353" s="10">
        <v>7</v>
      </c>
      <c r="DJ3353" s="10">
        <v>2</v>
      </c>
      <c r="DK3353" s="10">
        <v>4</v>
      </c>
      <c r="DL3353" s="10">
        <v>4</v>
      </c>
      <c r="DM3353" s="9" t="s">
        <v>154</v>
      </c>
      <c r="DN3353" s="10">
        <v>1987</v>
      </c>
      <c r="DO3353" s="9">
        <f t="shared" si="11"/>
        <v>34</v>
      </c>
      <c r="DP3353" s="9" t="s">
        <v>155</v>
      </c>
      <c r="DQ3353" s="9" t="s">
        <v>156</v>
      </c>
      <c r="DR3353" s="9" t="s">
        <v>170</v>
      </c>
      <c r="DS3353" s="9" t="s">
        <v>137</v>
      </c>
      <c r="DT3353" s="9" t="s">
        <v>930</v>
      </c>
      <c r="DU3353" s="9" t="s">
        <v>158</v>
      </c>
      <c r="DV3353" s="9" t="str">
        <f>VLOOKUP(DU3353,Metadata!$B$2:$C$7,2,FALSE)</f>
        <v>6+ years</v>
      </c>
    </row>
    <row r="3354" spans="1:126">
      <c r="A3354" s="13">
        <v>3353</v>
      </c>
      <c r="B3354" s="9" t="s">
        <v>135</v>
      </c>
      <c r="C3354" s="9" t="str">
        <f>VLOOKUP(B3354,Metadata!$M$2:$N$6,2,FALSE)</f>
        <v>Permanent Employee</v>
      </c>
      <c r="D3354" s="9" t="s">
        <v>159</v>
      </c>
      <c r="E3354" s="9" t="s">
        <v>137</v>
      </c>
      <c r="F3354" s="9" t="s">
        <v>138</v>
      </c>
      <c r="G3354" s="9" t="s">
        <v>172</v>
      </c>
      <c r="H3354" s="9" t="str">
        <f>IF(G3354="","",VLOOKUP(G3354,Metadata!$J$2:$K$22,2,FALSE))</f>
        <v>Porto Metropolitan Area</v>
      </c>
      <c r="I3354" s="9" t="s">
        <v>138</v>
      </c>
      <c r="J3354" s="9" t="str">
        <f>IF(I3354="","",VLOOKUP(I3354,Metadata!$P$2:$Q$43,2,FALSE))</f>
        <v>Europe</v>
      </c>
      <c r="K3354" s="9" t="str">
        <f t="shared" si="0"/>
        <v>Portugal</v>
      </c>
      <c r="L3354" s="9" t="s">
        <v>172</v>
      </c>
      <c r="M3354" s="9" t="str">
        <f>IF(L3354="","",VLOOKUP(L3354,Metadata!$J$2:$K$22,2,FALSE))</f>
        <v>Porto Metropolitan Area</v>
      </c>
      <c r="N3354" s="9" t="s">
        <v>141</v>
      </c>
      <c r="O3354" s="9" t="s">
        <v>137</v>
      </c>
      <c r="P3354" s="9" t="s">
        <v>191</v>
      </c>
      <c r="Q3354" s="10" t="str">
        <f t="shared" si="1"/>
        <v>Remote Job (full or flexible)</v>
      </c>
      <c r="R3354" s="10">
        <v>5</v>
      </c>
      <c r="S3354" s="9" t="s">
        <v>161</v>
      </c>
      <c r="T3354" s="9" t="s">
        <v>137</v>
      </c>
      <c r="U3354" s="9" t="str">
        <f>IF(S3354&lt;&gt;"",S3354,IF(T3354&lt;&gt;"",VLOOKUP(T3354,Metadata!$S$2:$T$228,2,FALSE),""))</f>
        <v>Full-Stack Developer</v>
      </c>
      <c r="V3354" s="9" t="s">
        <v>251</v>
      </c>
      <c r="W3354" s="9" t="s">
        <v>137</v>
      </c>
      <c r="X3354" s="9" t="s">
        <v>163</v>
      </c>
      <c r="Y3354" s="9" t="s">
        <v>137</v>
      </c>
      <c r="Z3354" s="9" t="s">
        <v>164</v>
      </c>
      <c r="AA3354" s="9" t="s">
        <v>165</v>
      </c>
      <c r="AB3354" s="9" t="s">
        <v>137</v>
      </c>
      <c r="AC3354" s="9" t="s">
        <v>147</v>
      </c>
      <c r="AD3354" s="9" t="s">
        <v>148</v>
      </c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 t="s">
        <v>178</v>
      </c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 t="s">
        <v>199</v>
      </c>
      <c r="BM3354" s="9"/>
      <c r="BN3354" s="9"/>
      <c r="BO3354" s="9"/>
      <c r="BP3354" s="9"/>
      <c r="BQ3354" s="9" t="s">
        <v>219</v>
      </c>
      <c r="BR3354" s="9"/>
      <c r="BS3354" s="9"/>
      <c r="BT3354" s="9"/>
      <c r="BU3354" s="9"/>
      <c r="BV3354" s="9"/>
      <c r="BW3354" s="9"/>
      <c r="BX3354" s="9"/>
      <c r="BY3354" s="9"/>
      <c r="BZ3354" s="9"/>
      <c r="CA3354" s="10"/>
      <c r="CB3354" s="10" t="str">
        <f t="shared" si="5"/>
        <v/>
      </c>
      <c r="CC3354" s="10"/>
      <c r="CD3354" s="9" t="str">
        <f t="shared" si="2"/>
        <v/>
      </c>
      <c r="CE3354" s="9" t="s">
        <v>168</v>
      </c>
      <c r="CF3354" s="9" t="s">
        <v>152</v>
      </c>
      <c r="CG3354" s="9">
        <f>IF(CF3354="","",VLOOKUP(CF3354,Metadata!$D$2:$H$20,2,FALSE))</f>
        <v>32500</v>
      </c>
      <c r="CH3354" s="9">
        <f>IF(CF3354="","",VLOOKUP(CF3354,Metadata!$D$2:$H$20,4,FALSE))</f>
        <v>30000</v>
      </c>
      <c r="CI3354" s="9">
        <f>IF(CF3354="","",VLOOKUP(CF3354,Metadata!$D$2:$H$20,5,FALSE))</f>
        <v>35000</v>
      </c>
      <c r="CJ3354" s="9">
        <f t="shared" si="3"/>
        <v>32500</v>
      </c>
      <c r="CK3354" s="9" t="s">
        <v>153</v>
      </c>
      <c r="CL3354" s="10">
        <v>3</v>
      </c>
      <c r="CM3354" s="10">
        <v>3</v>
      </c>
      <c r="CN3354" s="10">
        <v>7</v>
      </c>
      <c r="CO3354" s="10">
        <v>7</v>
      </c>
      <c r="CP3354" s="10">
        <v>5</v>
      </c>
      <c r="CQ3354" s="10">
        <v>6</v>
      </c>
      <c r="CR3354" s="10">
        <v>5</v>
      </c>
      <c r="CS3354" s="10">
        <v>3</v>
      </c>
      <c r="CT3354" s="10">
        <v>5</v>
      </c>
      <c r="CU3354" s="10">
        <v>6</v>
      </c>
      <c r="CV3354" s="10">
        <v>5</v>
      </c>
      <c r="CW3354" s="10">
        <v>4</v>
      </c>
      <c r="CX3354" s="10">
        <v>5</v>
      </c>
      <c r="CY3354" s="10">
        <v>1</v>
      </c>
      <c r="CZ3354" s="10">
        <v>6</v>
      </c>
      <c r="DA3354" s="10">
        <v>7</v>
      </c>
      <c r="DB3354" s="10">
        <v>5</v>
      </c>
      <c r="DC3354" s="10">
        <v>6</v>
      </c>
      <c r="DD3354" s="10">
        <v>5</v>
      </c>
      <c r="DE3354" s="10">
        <v>4</v>
      </c>
      <c r="DF3354" s="10">
        <v>6</v>
      </c>
      <c r="DG3354" s="10">
        <v>4</v>
      </c>
      <c r="DH3354" s="10">
        <v>5</v>
      </c>
      <c r="DI3354" s="10">
        <v>7</v>
      </c>
      <c r="DJ3354" s="10">
        <v>4</v>
      </c>
      <c r="DK3354" s="10">
        <v>4</v>
      </c>
      <c r="DL3354" s="10">
        <v>6</v>
      </c>
      <c r="DM3354" s="9" t="s">
        <v>154</v>
      </c>
      <c r="DN3354" s="10">
        <v>1990</v>
      </c>
      <c r="DO3354" s="9">
        <f t="shared" si="11"/>
        <v>31</v>
      </c>
      <c r="DP3354" s="9" t="s">
        <v>155</v>
      </c>
      <c r="DQ3354" s="9" t="s">
        <v>156</v>
      </c>
      <c r="DR3354" s="9" t="s">
        <v>157</v>
      </c>
      <c r="DS3354" s="9" t="s">
        <v>137</v>
      </c>
      <c r="DT3354" s="9" t="s">
        <v>930</v>
      </c>
      <c r="DU3354" s="9" t="s">
        <v>223</v>
      </c>
      <c r="DV3354" s="9" t="str">
        <f>VLOOKUP(DU3354,Metadata!$B$2:$C$7,2,FALSE)</f>
        <v>3 - 6 years</v>
      </c>
    </row>
    <row r="3355" spans="1:126">
      <c r="A3355" s="13">
        <v>3354</v>
      </c>
      <c r="B3355" s="9" t="s">
        <v>135</v>
      </c>
      <c r="C3355" s="9" t="str">
        <f>VLOOKUP(B3355,Metadata!$M$2:$N$6,2,FALSE)</f>
        <v>Permanent Employee</v>
      </c>
      <c r="D3355" s="9" t="s">
        <v>136</v>
      </c>
      <c r="E3355" s="9" t="s">
        <v>137</v>
      </c>
      <c r="F3355" s="9" t="s">
        <v>138</v>
      </c>
      <c r="G3355" s="9" t="s">
        <v>140</v>
      </c>
      <c r="H3355" s="9" t="str">
        <f>IF(G3355="","",VLOOKUP(G3355,Metadata!$J$2:$K$22,2,FALSE))</f>
        <v>Lisbon Metropolitan Area</v>
      </c>
      <c r="I3355" s="9" t="s">
        <v>311</v>
      </c>
      <c r="J3355" s="9" t="str">
        <f>IF(I3355="","",VLOOKUP(I3355,Metadata!$P$2:$Q$43,2,FALSE))</f>
        <v>Europe</v>
      </c>
      <c r="K3355" s="9" t="str">
        <f t="shared" si="0"/>
        <v>International</v>
      </c>
      <c r="L3355" s="9" t="s">
        <v>137</v>
      </c>
      <c r="M3355" s="9" t="str">
        <f>IF(L3355="","",VLOOKUP(L3355,Metadata!$J$2:$K$22,2,FALSE))</f>
        <v/>
      </c>
      <c r="N3355" s="9" t="s">
        <v>141</v>
      </c>
      <c r="O3355" s="9" t="s">
        <v>137</v>
      </c>
      <c r="P3355" s="9" t="s">
        <v>142</v>
      </c>
      <c r="Q3355" s="10" t="str">
        <f t="shared" si="1"/>
        <v>Full Office Job</v>
      </c>
      <c r="R3355" s="10">
        <v>7</v>
      </c>
      <c r="S3355" s="9" t="s">
        <v>143</v>
      </c>
      <c r="T3355" s="9" t="s">
        <v>137</v>
      </c>
      <c r="U3355" s="9" t="str">
        <f>IF(S3355&lt;&gt;"",S3355,IF(T3355&lt;&gt;"",VLOOKUP(T3355,Metadata!$S$2:$T$228,2,FALSE),""))</f>
        <v>Technical Team Leader</v>
      </c>
      <c r="V3355" s="9" t="s">
        <v>279</v>
      </c>
      <c r="W3355" s="9" t="s">
        <v>137</v>
      </c>
      <c r="X3355" s="9" t="s">
        <v>145</v>
      </c>
      <c r="Y3355" s="9" t="s">
        <v>137</v>
      </c>
      <c r="Z3355" s="9" t="s">
        <v>146</v>
      </c>
      <c r="AA3355" s="9" t="s">
        <v>137</v>
      </c>
      <c r="AB3355" s="9" t="s">
        <v>137</v>
      </c>
      <c r="AC3355" s="9"/>
      <c r="AD3355" s="9" t="s">
        <v>148</v>
      </c>
      <c r="AE3355" s="9"/>
      <c r="AF3355" s="9"/>
      <c r="AG3355" s="9"/>
      <c r="AH3355" s="9"/>
      <c r="AI3355" s="9"/>
      <c r="AJ3355" s="9"/>
      <c r="AK3355" s="9"/>
      <c r="AL3355" s="9"/>
      <c r="AM3355" s="9" t="s">
        <v>314</v>
      </c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 t="s">
        <v>284</v>
      </c>
      <c r="BC3355" s="9"/>
      <c r="BD3355" s="9"/>
      <c r="BE3355" s="9"/>
      <c r="BF3355" s="9"/>
      <c r="BG3355" s="9" t="s">
        <v>197</v>
      </c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 t="s">
        <v>150</v>
      </c>
      <c r="BZ3355" s="9" t="s">
        <v>137</v>
      </c>
      <c r="CA3355" s="10"/>
      <c r="CB3355" s="10" t="str">
        <f t="shared" si="5"/>
        <v/>
      </c>
      <c r="CC3355" s="10"/>
      <c r="CD3355" s="9" t="str">
        <f t="shared" si="2"/>
        <v/>
      </c>
      <c r="CE3355" s="9" t="s">
        <v>168</v>
      </c>
      <c r="CF3355" s="9" t="s">
        <v>236</v>
      </c>
      <c r="CG3355" s="9">
        <f>IF(CF3355="","",VLOOKUP(CF3355,Metadata!$D$2:$H$20,2,FALSE))</f>
        <v>47500</v>
      </c>
      <c r="CH3355" s="9">
        <f>IF(CF3355="","",VLOOKUP(CF3355,Metadata!$D$2:$H$20,4,FALSE))</f>
        <v>45000</v>
      </c>
      <c r="CI3355" s="9">
        <f>IF(CF3355="","",VLOOKUP(CF3355,Metadata!$D$2:$H$20,5,FALSE))</f>
        <v>50000</v>
      </c>
      <c r="CJ3355" s="9">
        <f t="shared" si="3"/>
        <v>47500</v>
      </c>
      <c r="CK3355" s="9" t="s">
        <v>153</v>
      </c>
      <c r="CL3355" s="10">
        <v>4</v>
      </c>
      <c r="CM3355" s="10">
        <v>3</v>
      </c>
      <c r="CN3355" s="10">
        <v>7</v>
      </c>
      <c r="CO3355" s="10">
        <v>7</v>
      </c>
      <c r="CP3355" s="10">
        <v>7</v>
      </c>
      <c r="CQ3355" s="10">
        <v>7</v>
      </c>
      <c r="CR3355" s="10">
        <v>7</v>
      </c>
      <c r="CS3355" s="10">
        <v>7</v>
      </c>
      <c r="CT3355" s="10">
        <v>7</v>
      </c>
      <c r="CU3355" s="10">
        <v>4</v>
      </c>
      <c r="CV3355" s="10">
        <v>7</v>
      </c>
      <c r="CW3355" s="10">
        <v>7</v>
      </c>
      <c r="CX3355" s="10">
        <v>7</v>
      </c>
      <c r="CY3355" s="10">
        <v>7</v>
      </c>
      <c r="CZ3355" s="10">
        <v>7</v>
      </c>
      <c r="DA3355" s="10">
        <v>7</v>
      </c>
      <c r="DB3355" s="10">
        <v>7</v>
      </c>
      <c r="DC3355" s="10">
        <v>7</v>
      </c>
      <c r="DD3355" s="10">
        <v>3</v>
      </c>
      <c r="DE3355" s="10">
        <v>7</v>
      </c>
      <c r="DF3355" s="10">
        <v>5</v>
      </c>
      <c r="DG3355" s="10">
        <v>7</v>
      </c>
      <c r="DH3355" s="10">
        <v>5</v>
      </c>
      <c r="DI3355" s="10">
        <v>5</v>
      </c>
      <c r="DJ3355" s="10">
        <v>5</v>
      </c>
      <c r="DK3355" s="10">
        <v>5</v>
      </c>
      <c r="DL3355" s="10">
        <v>3</v>
      </c>
      <c r="DM3355" s="9" t="s">
        <v>154</v>
      </c>
      <c r="DN3355" s="10">
        <v>1988</v>
      </c>
      <c r="DO3355" s="9">
        <f t="shared" si="11"/>
        <v>33</v>
      </c>
      <c r="DP3355" s="9" t="s">
        <v>155</v>
      </c>
      <c r="DQ3355" s="9" t="s">
        <v>202</v>
      </c>
      <c r="DR3355" s="9" t="s">
        <v>157</v>
      </c>
      <c r="DS3355" s="9" t="s">
        <v>137</v>
      </c>
      <c r="DT3355" s="9" t="s">
        <v>930</v>
      </c>
      <c r="DU3355" s="9" t="s">
        <v>203</v>
      </c>
      <c r="DV3355" s="9" t="str">
        <f>VLOOKUP(DU3355,Metadata!$B$2:$C$7,2,FALSE)</f>
        <v>6+ years</v>
      </c>
    </row>
    <row r="3356" spans="1:126">
      <c r="A3356" s="13">
        <v>3355</v>
      </c>
      <c r="B3356" s="9" t="s">
        <v>171</v>
      </c>
      <c r="C3356" s="9" t="str">
        <f>VLOOKUP(B3356,Metadata!$M$2:$N$6,2,FALSE)</f>
        <v>Contractor</v>
      </c>
      <c r="D3356" s="9" t="s">
        <v>137</v>
      </c>
      <c r="E3356" s="9" t="s">
        <v>159</v>
      </c>
      <c r="F3356" s="9" t="s">
        <v>138</v>
      </c>
      <c r="G3356" s="9" t="s">
        <v>275</v>
      </c>
      <c r="H3356" s="9" t="str">
        <f>IF(G3356="","",VLOOKUP(G3356,Metadata!$J$2:$K$22,2,FALSE))</f>
        <v>Centre</v>
      </c>
      <c r="I3356" s="9" t="s">
        <v>138</v>
      </c>
      <c r="J3356" s="9" t="str">
        <f>IF(I3356="","",VLOOKUP(I3356,Metadata!$P$2:$Q$43,2,FALSE))</f>
        <v>Europe</v>
      </c>
      <c r="K3356" s="9" t="str">
        <f t="shared" si="0"/>
        <v>Portugal</v>
      </c>
      <c r="L3356" s="9" t="s">
        <v>140</v>
      </c>
      <c r="M3356" s="9" t="str">
        <f>IF(L3356="","",VLOOKUP(L3356,Metadata!$J$2:$K$22,2,FALSE))</f>
        <v>Lisbon Metropolitan Area</v>
      </c>
      <c r="N3356" s="9" t="s">
        <v>214</v>
      </c>
      <c r="O3356" s="9" t="s">
        <v>239</v>
      </c>
      <c r="P3356" s="9" t="s">
        <v>191</v>
      </c>
      <c r="Q3356" s="10" t="str">
        <f t="shared" si="1"/>
        <v>Remote Job (full or flexible)</v>
      </c>
      <c r="R3356" s="10">
        <v>5</v>
      </c>
      <c r="S3356" s="9" t="s">
        <v>161</v>
      </c>
      <c r="T3356" s="9" t="s">
        <v>137</v>
      </c>
      <c r="U3356" s="9" t="str">
        <f>IF(S3356&lt;&gt;"",S3356,IF(T3356&lt;&gt;"",VLOOKUP(T3356,Metadata!$S$2:$T$228,2,FALSE),""))</f>
        <v>Full-Stack Developer</v>
      </c>
      <c r="V3356" s="9" t="s">
        <v>207</v>
      </c>
      <c r="W3356" s="9" t="s">
        <v>137</v>
      </c>
      <c r="X3356" s="9" t="s">
        <v>252</v>
      </c>
      <c r="Y3356" s="9" t="s">
        <v>137</v>
      </c>
      <c r="Z3356" s="9" t="s">
        <v>184</v>
      </c>
      <c r="AA3356" s="9" t="s">
        <v>165</v>
      </c>
      <c r="AB3356" s="9" t="s">
        <v>137</v>
      </c>
      <c r="AC3356" s="9" t="s">
        <v>147</v>
      </c>
      <c r="AD3356" s="9"/>
      <c r="AE3356" s="9" t="s">
        <v>194</v>
      </c>
      <c r="AF3356" s="9"/>
      <c r="AG3356" s="9"/>
      <c r="AH3356" s="9"/>
      <c r="AI3356" s="9"/>
      <c r="AJ3356" s="9" t="s">
        <v>185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 t="s">
        <v>178</v>
      </c>
      <c r="BB3356" s="9"/>
      <c r="BC3356" s="9"/>
      <c r="BD3356" s="9"/>
      <c r="BE3356" s="9"/>
      <c r="BF3356" s="9"/>
      <c r="BG3356" s="9"/>
      <c r="BH3356" s="9"/>
      <c r="BI3356" s="9"/>
      <c r="BJ3356" s="9"/>
      <c r="BK3356" s="9" t="s">
        <v>198</v>
      </c>
      <c r="BL3356" s="9" t="s">
        <v>199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10">
        <v>12</v>
      </c>
      <c r="CB3356" s="10" t="str">
        <f t="shared" si="5"/>
        <v>7 to 12 months</v>
      </c>
      <c r="CC3356" s="10">
        <v>12.5</v>
      </c>
      <c r="CD3356" s="9">
        <f t="shared" si="2"/>
        <v>20000</v>
      </c>
      <c r="CE3356" s="9"/>
      <c r="CF3356" s="9" t="s">
        <v>137</v>
      </c>
      <c r="CG3356" s="9" t="str">
        <f>IF(CF3356="","",VLOOKUP(CF3356,Metadata!$D$2:$H$20,2,FALSE))</f>
        <v/>
      </c>
      <c r="CH3356" s="9" t="str">
        <f>IF(CF3356="","",VLOOKUP(CF3356,Metadata!$D$2:$H$20,4,FALSE))</f>
        <v/>
      </c>
      <c r="CI3356" s="9" t="str">
        <f>IF(CF3356="","",VLOOKUP(CF3356,Metadata!$D$2:$H$20,5,FALSE))</f>
        <v/>
      </c>
      <c r="CJ3356" s="9">
        <f t="shared" si="3"/>
        <v>20000</v>
      </c>
      <c r="CK3356" s="9" t="s">
        <v>201</v>
      </c>
      <c r="CL3356" s="10">
        <v>2</v>
      </c>
      <c r="CM3356" s="10">
        <v>3</v>
      </c>
      <c r="CN3356" s="10">
        <v>6</v>
      </c>
      <c r="CO3356" s="10">
        <v>5</v>
      </c>
      <c r="CP3356" s="10">
        <v>5</v>
      </c>
      <c r="CQ3356" s="10">
        <v>5</v>
      </c>
      <c r="CR3356" s="10">
        <v>5</v>
      </c>
      <c r="CS3356" s="10">
        <v>6</v>
      </c>
      <c r="CT3356" s="10">
        <v>4</v>
      </c>
      <c r="CU3356" s="10">
        <v>6</v>
      </c>
      <c r="CV3356" s="10">
        <v>5</v>
      </c>
      <c r="CW3356" s="10">
        <v>4</v>
      </c>
      <c r="CX3356" s="10">
        <v>6</v>
      </c>
      <c r="CY3356" s="10">
        <v>5</v>
      </c>
      <c r="CZ3356" s="10">
        <v>5</v>
      </c>
      <c r="DA3356" s="10">
        <v>4</v>
      </c>
      <c r="DB3356" s="10">
        <v>5</v>
      </c>
      <c r="DC3356" s="10">
        <v>6</v>
      </c>
      <c r="DD3356" s="10">
        <v>5</v>
      </c>
      <c r="DE3356" s="10">
        <v>5</v>
      </c>
      <c r="DF3356" s="10">
        <v>5</v>
      </c>
      <c r="DG3356" s="10">
        <v>5</v>
      </c>
      <c r="DH3356" s="10">
        <v>5</v>
      </c>
      <c r="DI3356" s="10">
        <v>6</v>
      </c>
      <c r="DJ3356" s="10">
        <v>4</v>
      </c>
      <c r="DK3356" s="10">
        <v>5</v>
      </c>
      <c r="DL3356" s="10">
        <v>5</v>
      </c>
      <c r="DM3356" s="9" t="s">
        <v>154</v>
      </c>
      <c r="DN3356" s="10">
        <v>1974</v>
      </c>
      <c r="DO3356" s="9">
        <f t="shared" si="11"/>
        <v>47</v>
      </c>
      <c r="DP3356" s="9" t="s">
        <v>155</v>
      </c>
      <c r="DQ3356" s="9" t="s">
        <v>202</v>
      </c>
      <c r="DR3356" s="9" t="s">
        <v>170</v>
      </c>
      <c r="DS3356" s="9" t="s">
        <v>137</v>
      </c>
      <c r="DT3356" s="9" t="s">
        <v>930</v>
      </c>
      <c r="DU3356" s="9" t="s">
        <v>158</v>
      </c>
      <c r="DV3356" s="9" t="str">
        <f>VLOOKUP(DU3356,Metadata!$B$2:$C$7,2,FALSE)</f>
        <v>6+ years</v>
      </c>
    </row>
    <row r="3357" spans="1:126">
      <c r="A3357" s="13">
        <v>3356</v>
      </c>
      <c r="B3357" s="9" t="s">
        <v>135</v>
      </c>
      <c r="C3357" s="9" t="str">
        <f>VLOOKUP(B3357,Metadata!$M$2:$N$6,2,FALSE)</f>
        <v>Permanent Employee</v>
      </c>
      <c r="D3357" s="9" t="s">
        <v>159</v>
      </c>
      <c r="E3357" s="9" t="s">
        <v>137</v>
      </c>
      <c r="F3357" s="9" t="s">
        <v>138</v>
      </c>
      <c r="G3357" s="9" t="s">
        <v>140</v>
      </c>
      <c r="H3357" s="9" t="str">
        <f>IF(G3357="","",VLOOKUP(G3357,Metadata!$J$2:$K$22,2,FALSE))</f>
        <v>Lisbon Metropolitan Area</v>
      </c>
      <c r="I3357" s="9" t="s">
        <v>138</v>
      </c>
      <c r="J3357" s="9" t="str">
        <f>IF(I3357="","",VLOOKUP(I3357,Metadata!$P$2:$Q$43,2,FALSE))</f>
        <v>Europe</v>
      </c>
      <c r="K3357" s="9" t="str">
        <f t="shared" si="0"/>
        <v>Portugal</v>
      </c>
      <c r="L3357" s="9" t="s">
        <v>140</v>
      </c>
      <c r="M3357" s="9" t="str">
        <f>IF(L3357="","",VLOOKUP(L3357,Metadata!$J$2:$K$22,2,FALSE))</f>
        <v>Lisbon Metropolitan Area</v>
      </c>
      <c r="N3357" s="9" t="s">
        <v>141</v>
      </c>
      <c r="O3357" s="9" t="s">
        <v>137</v>
      </c>
      <c r="P3357" s="9" t="s">
        <v>142</v>
      </c>
      <c r="Q3357" s="10" t="str">
        <f t="shared" si="1"/>
        <v>Full Office Job</v>
      </c>
      <c r="R3357" s="10">
        <v>4</v>
      </c>
      <c r="S3357" s="9" t="s">
        <v>338</v>
      </c>
      <c r="T3357" s="9" t="s">
        <v>137</v>
      </c>
      <c r="U3357" s="9" t="str">
        <f>IF(S3357&lt;&gt;"",S3357,IF(T3357&lt;&gt;"",VLOOKUP(T3357,Metadata!$S$2:$T$228,2,FALSE),""))</f>
        <v>Solutions Architect</v>
      </c>
      <c r="V3357" s="9" t="s">
        <v>341</v>
      </c>
      <c r="W3357" s="9" t="s">
        <v>137</v>
      </c>
      <c r="X3357" s="9" t="s">
        <v>163</v>
      </c>
      <c r="Y3357" s="9" t="s">
        <v>137</v>
      </c>
      <c r="Z3357" s="9" t="s">
        <v>184</v>
      </c>
      <c r="AA3357" s="9" t="s">
        <v>137</v>
      </c>
      <c r="AB3357" s="9" t="s">
        <v>253</v>
      </c>
      <c r="AC3357" s="9" t="s">
        <v>147</v>
      </c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 t="s">
        <v>380</v>
      </c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 t="s">
        <v>150</v>
      </c>
      <c r="BZ3357" s="9" t="s">
        <v>137</v>
      </c>
      <c r="CA3357" s="10"/>
      <c r="CB3357" s="10" t="str">
        <f t="shared" si="5"/>
        <v/>
      </c>
      <c r="CC3357" s="10"/>
      <c r="CD3357" s="9" t="str">
        <f t="shared" si="2"/>
        <v/>
      </c>
      <c r="CE3357" s="9" t="s">
        <v>151</v>
      </c>
      <c r="CF3357" s="9" t="s">
        <v>245</v>
      </c>
      <c r="CG3357" s="9">
        <f>IF(CF3357="","",VLOOKUP(CF3357,Metadata!$D$2:$H$20,2,FALSE))</f>
        <v>42500</v>
      </c>
      <c r="CH3357" s="9">
        <f>IF(CF3357="","",VLOOKUP(CF3357,Metadata!$D$2:$H$20,4,FALSE))</f>
        <v>40000</v>
      </c>
      <c r="CI3357" s="9">
        <f>IF(CF3357="","",VLOOKUP(CF3357,Metadata!$D$2:$H$20,5,FALSE))</f>
        <v>45000</v>
      </c>
      <c r="CJ3357" s="9">
        <f t="shared" si="3"/>
        <v>42500</v>
      </c>
      <c r="CK3357" s="9" t="s">
        <v>153</v>
      </c>
      <c r="CL3357" s="10">
        <v>3</v>
      </c>
      <c r="CM3357" s="10">
        <v>3</v>
      </c>
      <c r="CN3357" s="10">
        <v>5</v>
      </c>
      <c r="CO3357" s="10">
        <v>6</v>
      </c>
      <c r="CP3357" s="10">
        <v>3</v>
      </c>
      <c r="CQ3357" s="10">
        <v>3</v>
      </c>
      <c r="CR3357" s="10">
        <v>4</v>
      </c>
      <c r="CS3357" s="10">
        <v>5</v>
      </c>
      <c r="CT3357" s="10">
        <v>4</v>
      </c>
      <c r="CU3357" s="10">
        <v>4</v>
      </c>
      <c r="CV3357" s="10">
        <v>4</v>
      </c>
      <c r="CW3357" s="10">
        <v>4</v>
      </c>
      <c r="CX3357" s="10">
        <v>5</v>
      </c>
      <c r="CY3357" s="10">
        <v>4</v>
      </c>
      <c r="CZ3357" s="10">
        <v>4</v>
      </c>
      <c r="DA3357" s="10">
        <v>4</v>
      </c>
      <c r="DB3357" s="10">
        <v>4</v>
      </c>
      <c r="DC3357" s="10">
        <v>5</v>
      </c>
      <c r="DD3357" s="10">
        <v>4</v>
      </c>
      <c r="DE3357" s="10">
        <v>5</v>
      </c>
      <c r="DF3357" s="10">
        <v>4</v>
      </c>
      <c r="DG3357" s="10">
        <v>4</v>
      </c>
      <c r="DH3357" s="10">
        <v>4</v>
      </c>
      <c r="DI3357" s="10">
        <v>4</v>
      </c>
      <c r="DJ3357" s="10">
        <v>4</v>
      </c>
      <c r="DK3357" s="10">
        <v>4</v>
      </c>
      <c r="DL3357" s="10">
        <v>4</v>
      </c>
      <c r="DM3357" s="9" t="s">
        <v>154</v>
      </c>
      <c r="DN3357" s="10">
        <v>1975</v>
      </c>
      <c r="DO3357" s="9">
        <f t="shared" si="11"/>
        <v>46</v>
      </c>
      <c r="DP3357" s="9" t="s">
        <v>155</v>
      </c>
      <c r="DQ3357" s="9" t="s">
        <v>210</v>
      </c>
      <c r="DR3357" s="9" t="s">
        <v>157</v>
      </c>
      <c r="DS3357" s="9" t="s">
        <v>137</v>
      </c>
      <c r="DT3357" s="9" t="s">
        <v>930</v>
      </c>
      <c r="DU3357" s="9" t="s">
        <v>158</v>
      </c>
      <c r="DV3357" s="9" t="str">
        <f>VLOOKUP(DU3357,Metadata!$B$2:$C$7,2,FALSE)</f>
        <v>6+ years</v>
      </c>
    </row>
    <row r="3358" spans="1:126">
      <c r="A3358" s="13">
        <v>3357</v>
      </c>
      <c r="B3358" s="9" t="s">
        <v>135</v>
      </c>
      <c r="C3358" s="9" t="str">
        <f>VLOOKUP(B3358,Metadata!$M$2:$N$6,2,FALSE)</f>
        <v>Permanent Employee</v>
      </c>
      <c r="D3358" s="9" t="s">
        <v>159</v>
      </c>
      <c r="E3358" s="9" t="s">
        <v>137</v>
      </c>
      <c r="F3358" s="9" t="s">
        <v>138</v>
      </c>
      <c r="G3358" s="9" t="s">
        <v>283</v>
      </c>
      <c r="H3358" s="9" t="str">
        <f>IF(G3358="","",VLOOKUP(G3358,Metadata!$J$2:$K$22,2,FALSE))</f>
        <v>Lisbon Metropolitan Area</v>
      </c>
      <c r="I3358" s="9" t="s">
        <v>316</v>
      </c>
      <c r="J3358" s="9" t="str">
        <f>IF(I3358="","",VLOOKUP(I3358,Metadata!$P$2:$Q$43,2,FALSE))</f>
        <v>Europe</v>
      </c>
      <c r="K3358" s="9" t="str">
        <f t="shared" si="0"/>
        <v>International</v>
      </c>
      <c r="L3358" s="9" t="s">
        <v>137</v>
      </c>
      <c r="M3358" s="9" t="str">
        <f>IF(L3358="","",VLOOKUP(L3358,Metadata!$J$2:$K$22,2,FALSE))</f>
        <v/>
      </c>
      <c r="N3358" s="9" t="s">
        <v>141</v>
      </c>
      <c r="O3358" s="9" t="s">
        <v>137</v>
      </c>
      <c r="P3358" s="9" t="s">
        <v>142</v>
      </c>
      <c r="Q3358" s="10" t="str">
        <f t="shared" si="1"/>
        <v>Full Office Job</v>
      </c>
      <c r="R3358" s="10">
        <v>4</v>
      </c>
      <c r="S3358" s="9" t="s">
        <v>216</v>
      </c>
      <c r="T3358" s="9" t="s">
        <v>137</v>
      </c>
      <c r="U3358" s="9" t="str">
        <f>IF(S3358&lt;&gt;"",S3358,IF(T3358&lt;&gt;"",VLOOKUP(T3358,Metadata!$S$2:$T$228,2,FALSE),""))</f>
        <v>Front-End Developer</v>
      </c>
      <c r="V3358" s="9" t="s">
        <v>144</v>
      </c>
      <c r="W3358" s="9" t="s">
        <v>137</v>
      </c>
      <c r="X3358" s="9" t="s">
        <v>145</v>
      </c>
      <c r="Y3358" s="9" t="s">
        <v>137</v>
      </c>
      <c r="Z3358" s="9" t="s">
        <v>224</v>
      </c>
      <c r="AA3358" s="9" t="s">
        <v>165</v>
      </c>
      <c r="AB3358" s="9" t="s">
        <v>137</v>
      </c>
      <c r="AC3358" s="9"/>
      <c r="AD3358" s="9" t="s">
        <v>148</v>
      </c>
      <c r="AE3358" s="9"/>
      <c r="AF3358" s="9"/>
      <c r="AG3358" s="9"/>
      <c r="AH3358" s="9"/>
      <c r="AI3358" s="9"/>
      <c r="AJ3358" s="9" t="s">
        <v>185</v>
      </c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 t="s">
        <v>178</v>
      </c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 t="s">
        <v>186</v>
      </c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10"/>
      <c r="CB3358" s="10" t="str">
        <f t="shared" si="5"/>
        <v/>
      </c>
      <c r="CC3358" s="10"/>
      <c r="CD3358" s="9" t="str">
        <f t="shared" si="2"/>
        <v/>
      </c>
      <c r="CE3358" s="9" t="s">
        <v>232</v>
      </c>
      <c r="CF3358" s="9" t="s">
        <v>152</v>
      </c>
      <c r="CG3358" s="9">
        <f>IF(CF3358="","",VLOOKUP(CF3358,Metadata!$D$2:$H$20,2,FALSE))</f>
        <v>32500</v>
      </c>
      <c r="CH3358" s="9">
        <f>IF(CF3358="","",VLOOKUP(CF3358,Metadata!$D$2:$H$20,4,FALSE))</f>
        <v>30000</v>
      </c>
      <c r="CI3358" s="9">
        <f>IF(CF3358="","",VLOOKUP(CF3358,Metadata!$D$2:$H$20,5,FALSE))</f>
        <v>35000</v>
      </c>
      <c r="CJ3358" s="9">
        <f t="shared" si="3"/>
        <v>32500</v>
      </c>
      <c r="CK3358" s="9" t="s">
        <v>277</v>
      </c>
      <c r="CL3358" s="10">
        <v>5</v>
      </c>
      <c r="CM3358" s="10">
        <v>2</v>
      </c>
      <c r="CN3358" s="10">
        <v>7</v>
      </c>
      <c r="CO3358" s="10">
        <v>7</v>
      </c>
      <c r="CP3358" s="10">
        <v>3</v>
      </c>
      <c r="CQ3358" s="10">
        <v>4</v>
      </c>
      <c r="CR3358" s="10">
        <v>4</v>
      </c>
      <c r="CS3358" s="10">
        <v>4</v>
      </c>
      <c r="CT3358" s="10">
        <v>6</v>
      </c>
      <c r="CU3358" s="10">
        <v>7</v>
      </c>
      <c r="CV3358" s="10">
        <v>5</v>
      </c>
      <c r="CW3358" s="10">
        <v>3</v>
      </c>
      <c r="CX3358" s="10">
        <v>5</v>
      </c>
      <c r="CY3358" s="10">
        <v>6</v>
      </c>
      <c r="CZ3358" s="10">
        <v>4</v>
      </c>
      <c r="DA3358" s="10">
        <v>7</v>
      </c>
      <c r="DB3358" s="10">
        <v>4</v>
      </c>
      <c r="DC3358" s="10">
        <v>6</v>
      </c>
      <c r="DD3358" s="10">
        <v>5</v>
      </c>
      <c r="DE3358" s="10">
        <v>5</v>
      </c>
      <c r="DF3358" s="10">
        <v>5</v>
      </c>
      <c r="DG3358" s="10">
        <v>5</v>
      </c>
      <c r="DH3358" s="10">
        <v>4</v>
      </c>
      <c r="DI3358" s="10">
        <v>5</v>
      </c>
      <c r="DJ3358" s="10">
        <v>4</v>
      </c>
      <c r="DK3358" s="10">
        <v>4</v>
      </c>
      <c r="DL3358" s="10">
        <v>3</v>
      </c>
      <c r="DM3358" s="9" t="s">
        <v>154</v>
      </c>
      <c r="DN3358" s="10">
        <v>1978</v>
      </c>
      <c r="DO3358" s="9">
        <f t="shared" si="11"/>
        <v>43</v>
      </c>
      <c r="DP3358" s="9" t="s">
        <v>155</v>
      </c>
      <c r="DQ3358" s="9" t="s">
        <v>202</v>
      </c>
      <c r="DR3358" s="9" t="s">
        <v>157</v>
      </c>
      <c r="DS3358" s="9" t="s">
        <v>137</v>
      </c>
      <c r="DT3358" s="9" t="s">
        <v>930</v>
      </c>
      <c r="DU3358" s="9" t="s">
        <v>158</v>
      </c>
      <c r="DV3358" s="9" t="str">
        <f>VLOOKUP(DU3358,Metadata!$B$2:$C$7,2,FALSE)</f>
        <v>6+ years</v>
      </c>
    </row>
    <row r="3359" spans="1:126">
      <c r="A3359" s="13">
        <v>3358</v>
      </c>
      <c r="B3359" s="9" t="s">
        <v>135</v>
      </c>
      <c r="C3359" s="9" t="str">
        <f>VLOOKUP(B3359,Metadata!$M$2:$N$6,2,FALSE)</f>
        <v>Permanent Employee</v>
      </c>
      <c r="D3359" s="9" t="s">
        <v>159</v>
      </c>
      <c r="E3359" s="9" t="s">
        <v>137</v>
      </c>
      <c r="F3359" s="9" t="s">
        <v>138</v>
      </c>
      <c r="G3359" s="9" t="s">
        <v>265</v>
      </c>
      <c r="H3359" s="9" t="str">
        <f>IF(G3359="","",VLOOKUP(G3359,Metadata!$J$2:$K$22,2,FALSE))</f>
        <v>Azores and Madeira</v>
      </c>
      <c r="I3359" s="9" t="s">
        <v>138</v>
      </c>
      <c r="J3359" s="9" t="str">
        <f>IF(I3359="","",VLOOKUP(I3359,Metadata!$P$2:$Q$43,2,FALSE))</f>
        <v>Europe</v>
      </c>
      <c r="K3359" s="9" t="str">
        <f t="shared" si="0"/>
        <v>Portugal</v>
      </c>
      <c r="L3359" s="9" t="s">
        <v>140</v>
      </c>
      <c r="M3359" s="9" t="str">
        <f>IF(L3359="","",VLOOKUP(L3359,Metadata!$J$2:$K$22,2,FALSE))</f>
        <v>Lisbon Metropolitan Area</v>
      </c>
      <c r="N3359" s="9" t="s">
        <v>141</v>
      </c>
      <c r="O3359" s="9" t="s">
        <v>137</v>
      </c>
      <c r="P3359" s="9" t="s">
        <v>191</v>
      </c>
      <c r="Q3359" s="10" t="str">
        <f t="shared" si="1"/>
        <v>Remote Job (full or flexible)</v>
      </c>
      <c r="R3359" s="10">
        <v>6</v>
      </c>
      <c r="S3359" s="9" t="s">
        <v>161</v>
      </c>
      <c r="T3359" s="9" t="s">
        <v>137</v>
      </c>
      <c r="U3359" s="9" t="str">
        <f>IF(S3359&lt;&gt;"",S3359,IF(T3359&lt;&gt;"",VLOOKUP(T3359,Metadata!$S$2:$T$228,2,FALSE),""))</f>
        <v>Full-Stack Developer</v>
      </c>
      <c r="V3359" s="9" t="s">
        <v>256</v>
      </c>
      <c r="W3359" s="9" t="s">
        <v>137</v>
      </c>
      <c r="X3359" s="9" t="s">
        <v>163</v>
      </c>
      <c r="Y3359" s="9" t="s">
        <v>137</v>
      </c>
      <c r="Z3359" s="9" t="s">
        <v>193</v>
      </c>
      <c r="AA3359" s="9" t="s">
        <v>165</v>
      </c>
      <c r="AB3359" s="9" t="s">
        <v>253</v>
      </c>
      <c r="AC3359" s="9" t="s">
        <v>147</v>
      </c>
      <c r="AD3359" s="9" t="s">
        <v>148</v>
      </c>
      <c r="AE3359" s="9" t="s">
        <v>194</v>
      </c>
      <c r="AF3359" s="9"/>
      <c r="AG3359" s="9"/>
      <c r="AH3359" s="9"/>
      <c r="AI3359" s="9"/>
      <c r="AJ3359" s="9" t="s">
        <v>185</v>
      </c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 t="s">
        <v>178</v>
      </c>
      <c r="BB3359" s="9"/>
      <c r="BC3359" s="9"/>
      <c r="BD3359" s="9"/>
      <c r="BE3359" s="9"/>
      <c r="BF3359" s="9"/>
      <c r="BG3359" s="9"/>
      <c r="BH3359" s="9"/>
      <c r="BI3359" s="9"/>
      <c r="BJ3359" s="9" t="s">
        <v>167</v>
      </c>
      <c r="BK3359" s="9" t="s">
        <v>198</v>
      </c>
      <c r="BL3359" s="9" t="s">
        <v>199</v>
      </c>
      <c r="BM3359" s="9"/>
      <c r="BN3359" s="9"/>
      <c r="BO3359" s="9"/>
      <c r="BP3359" s="9"/>
      <c r="BQ3359" s="9"/>
      <c r="BR3359" s="9"/>
      <c r="BS3359" s="9" t="s">
        <v>200</v>
      </c>
      <c r="BT3359" s="9"/>
      <c r="BU3359" s="9"/>
      <c r="BV3359" s="9"/>
      <c r="BW3359" s="9"/>
      <c r="BX3359" s="9"/>
      <c r="BY3359" s="9"/>
      <c r="BZ3359" s="9"/>
      <c r="CA3359" s="10"/>
      <c r="CB3359" s="10" t="str">
        <f t="shared" si="5"/>
        <v/>
      </c>
      <c r="CC3359" s="10"/>
      <c r="CD3359" s="9" t="str">
        <f t="shared" si="2"/>
        <v/>
      </c>
      <c r="CE3359" s="9" t="s">
        <v>151</v>
      </c>
      <c r="CF3359" s="9" t="s">
        <v>225</v>
      </c>
      <c r="CG3359" s="9">
        <f>IF(CF3359="","",VLOOKUP(CF3359,Metadata!$D$2:$H$20,2,FALSE))</f>
        <v>22500</v>
      </c>
      <c r="CH3359" s="9">
        <f>IF(CF3359="","",VLOOKUP(CF3359,Metadata!$D$2:$H$20,4,FALSE))</f>
        <v>20000</v>
      </c>
      <c r="CI3359" s="9">
        <f>IF(CF3359="","",VLOOKUP(CF3359,Metadata!$D$2:$H$20,5,FALSE))</f>
        <v>25000</v>
      </c>
      <c r="CJ3359" s="9">
        <f t="shared" si="3"/>
        <v>22500</v>
      </c>
      <c r="CK3359" s="9" t="s">
        <v>153</v>
      </c>
      <c r="CL3359" s="10">
        <v>5</v>
      </c>
      <c r="CM3359" s="10">
        <v>1</v>
      </c>
      <c r="CN3359" s="10">
        <v>7</v>
      </c>
      <c r="CO3359" s="10">
        <v>6</v>
      </c>
      <c r="CP3359" s="10">
        <v>3</v>
      </c>
      <c r="CQ3359" s="10">
        <v>4</v>
      </c>
      <c r="CR3359" s="10">
        <v>7</v>
      </c>
      <c r="CS3359" s="10">
        <v>6</v>
      </c>
      <c r="CT3359" s="10">
        <v>6</v>
      </c>
      <c r="CU3359" s="10">
        <v>3</v>
      </c>
      <c r="CV3359" s="10">
        <v>3</v>
      </c>
      <c r="CW3359" s="10">
        <v>2</v>
      </c>
      <c r="CX3359" s="10">
        <v>6</v>
      </c>
      <c r="CY3359" s="10">
        <v>4</v>
      </c>
      <c r="CZ3359" s="10">
        <v>2</v>
      </c>
      <c r="DA3359" s="10">
        <v>6</v>
      </c>
      <c r="DB3359" s="10">
        <v>5</v>
      </c>
      <c r="DC3359" s="10">
        <v>2</v>
      </c>
      <c r="DD3359" s="10">
        <v>2</v>
      </c>
      <c r="DE3359" s="10">
        <v>7</v>
      </c>
      <c r="DF3359" s="10">
        <v>4</v>
      </c>
      <c r="DG3359" s="10">
        <v>3</v>
      </c>
      <c r="DH3359" s="10">
        <v>2</v>
      </c>
      <c r="DI3359" s="10">
        <v>2</v>
      </c>
      <c r="DJ3359" s="10">
        <v>1</v>
      </c>
      <c r="DK3359" s="10">
        <v>2</v>
      </c>
      <c r="DL3359" s="10">
        <v>1</v>
      </c>
      <c r="DM3359" s="9" t="s">
        <v>154</v>
      </c>
      <c r="DN3359" s="10">
        <v>1984</v>
      </c>
      <c r="DO3359" s="9">
        <f t="shared" si="11"/>
        <v>37</v>
      </c>
      <c r="DP3359" s="9" t="s">
        <v>155</v>
      </c>
      <c r="DQ3359" s="9" t="s">
        <v>156</v>
      </c>
      <c r="DR3359" s="9" t="s">
        <v>170</v>
      </c>
      <c r="DS3359" s="9" t="s">
        <v>137</v>
      </c>
      <c r="DT3359" s="9" t="s">
        <v>930</v>
      </c>
      <c r="DU3359" s="9" t="s">
        <v>158</v>
      </c>
      <c r="DV3359" s="9" t="str">
        <f>VLOOKUP(DU3359,Metadata!$B$2:$C$7,2,FALSE)</f>
        <v>6+ years</v>
      </c>
    </row>
    <row r="3360" spans="1:126">
      <c r="A3360" s="13">
        <v>3359</v>
      </c>
      <c r="B3360" s="9" t="s">
        <v>135</v>
      </c>
      <c r="C3360" s="9" t="str">
        <f>VLOOKUP(B3360,Metadata!$M$2:$N$6,2,FALSE)</f>
        <v>Permanent Employee</v>
      </c>
      <c r="D3360" s="9" t="s">
        <v>136</v>
      </c>
      <c r="E3360" s="9" t="s">
        <v>137</v>
      </c>
      <c r="F3360" s="9" t="s">
        <v>138</v>
      </c>
      <c r="G3360" s="9" t="s">
        <v>172</v>
      </c>
      <c r="H3360" s="9" t="str">
        <f>IF(G3360="","",VLOOKUP(G3360,Metadata!$J$2:$K$22,2,FALSE))</f>
        <v>Porto Metropolitan Area</v>
      </c>
      <c r="I3360" s="9" t="s">
        <v>138</v>
      </c>
      <c r="J3360" s="9" t="str">
        <f>IF(I3360="","",VLOOKUP(I3360,Metadata!$P$2:$Q$43,2,FALSE))</f>
        <v>Europe</v>
      </c>
      <c r="K3360" s="9" t="str">
        <f t="shared" si="0"/>
        <v>Portugal</v>
      </c>
      <c r="L3360" s="9" t="s">
        <v>172</v>
      </c>
      <c r="M3360" s="9" t="str">
        <f>IF(L3360="","",VLOOKUP(L3360,Metadata!$J$2:$K$22,2,FALSE))</f>
        <v>Porto Metropolitan Area</v>
      </c>
      <c r="N3360" s="9" t="s">
        <v>141</v>
      </c>
      <c r="O3360" s="9" t="s">
        <v>137</v>
      </c>
      <c r="P3360" s="9" t="s">
        <v>142</v>
      </c>
      <c r="Q3360" s="10" t="str">
        <f t="shared" si="1"/>
        <v>Full Office Job</v>
      </c>
      <c r="R3360" s="10">
        <v>6</v>
      </c>
      <c r="S3360" s="9" t="s">
        <v>319</v>
      </c>
      <c r="T3360" s="9" t="s">
        <v>137</v>
      </c>
      <c r="U3360" s="9" t="str">
        <f>IF(S3360&lt;&gt;"",S3360,IF(T3360&lt;&gt;"",VLOOKUP(T3360,Metadata!$S$2:$T$228,2,FALSE),""))</f>
        <v>CTO</v>
      </c>
      <c r="V3360" s="9" t="s">
        <v>323</v>
      </c>
      <c r="W3360" s="9" t="s">
        <v>137</v>
      </c>
      <c r="X3360" s="9" t="s">
        <v>163</v>
      </c>
      <c r="Y3360" s="9" t="s">
        <v>137</v>
      </c>
      <c r="Z3360" s="9" t="s">
        <v>193</v>
      </c>
      <c r="AA3360" s="9" t="s">
        <v>165</v>
      </c>
      <c r="AB3360" s="9" t="s">
        <v>137</v>
      </c>
      <c r="AC3360" s="9" t="s">
        <v>147</v>
      </c>
      <c r="AD3360" s="9"/>
      <c r="AE3360" s="9"/>
      <c r="AF3360" s="9"/>
      <c r="AG3360" s="9" t="s">
        <v>166</v>
      </c>
      <c r="AH3360" s="9"/>
      <c r="AI3360" s="9"/>
      <c r="AJ3360" s="9" t="s">
        <v>185</v>
      </c>
      <c r="AK3360" s="9"/>
      <c r="AL3360" s="9"/>
      <c r="AM3360" s="9"/>
      <c r="AN3360" s="9"/>
      <c r="AO3360" s="9"/>
      <c r="AP3360" s="9"/>
      <c r="AQ3360" s="9"/>
      <c r="AR3360" s="9"/>
      <c r="AS3360" s="9"/>
      <c r="AT3360" s="9" t="s">
        <v>324</v>
      </c>
      <c r="AU3360" s="9"/>
      <c r="AV3360" s="9"/>
      <c r="AW3360" s="9"/>
      <c r="AX3360" s="9"/>
      <c r="AY3360" s="9"/>
      <c r="AZ3360" s="9"/>
      <c r="BA3360" s="9" t="s">
        <v>178</v>
      </c>
      <c r="BB3360" s="9"/>
      <c r="BC3360" s="9"/>
      <c r="BD3360" s="9"/>
      <c r="BE3360" s="9"/>
      <c r="BF3360" s="9"/>
      <c r="BG3360" s="9"/>
      <c r="BH3360" s="9"/>
      <c r="BI3360" s="9"/>
      <c r="BJ3360" s="9" t="s">
        <v>167</v>
      </c>
      <c r="BK3360" s="9"/>
      <c r="BL3360" s="9"/>
      <c r="BM3360" s="9"/>
      <c r="BN3360" s="9" t="s">
        <v>186</v>
      </c>
      <c r="BO3360" s="9"/>
      <c r="BP3360" s="9" t="s">
        <v>179</v>
      </c>
      <c r="BQ3360" s="9"/>
      <c r="BR3360" s="9" t="s">
        <v>247</v>
      </c>
      <c r="BS3360" s="9" t="s">
        <v>200</v>
      </c>
      <c r="BT3360" s="9"/>
      <c r="BU3360" s="9"/>
      <c r="BV3360" s="9"/>
      <c r="BW3360" s="9"/>
      <c r="BX3360" s="9"/>
      <c r="BY3360" s="9"/>
      <c r="BZ3360" s="9"/>
      <c r="CA3360" s="10"/>
      <c r="CB3360" s="10" t="str">
        <f t="shared" si="5"/>
        <v/>
      </c>
      <c r="CC3360" s="10"/>
      <c r="CD3360" s="9" t="str">
        <f t="shared" si="2"/>
        <v/>
      </c>
      <c r="CE3360" s="9" t="s">
        <v>151</v>
      </c>
      <c r="CF3360" s="9" t="s">
        <v>365</v>
      </c>
      <c r="CG3360" s="9">
        <f>IF(CF3360="","",VLOOKUP(CF3360,Metadata!$D$2:$H$20,2,FALSE))</f>
        <v>77500</v>
      </c>
      <c r="CH3360" s="9">
        <f>IF(CF3360="","",VLOOKUP(CF3360,Metadata!$D$2:$H$20,4,FALSE))</f>
        <v>75000</v>
      </c>
      <c r="CI3360" s="9">
        <f>IF(CF3360="","",VLOOKUP(CF3360,Metadata!$D$2:$H$20,5,FALSE))</f>
        <v>80000</v>
      </c>
      <c r="CJ3360" s="9">
        <f t="shared" si="3"/>
        <v>77500</v>
      </c>
      <c r="CK3360" s="9" t="s">
        <v>189</v>
      </c>
      <c r="CL3360" s="10">
        <v>5</v>
      </c>
      <c r="CM3360" s="10">
        <v>2</v>
      </c>
      <c r="CN3360" s="10">
        <v>7</v>
      </c>
      <c r="CO3360" s="10">
        <v>6</v>
      </c>
      <c r="CP3360" s="10">
        <v>5</v>
      </c>
      <c r="CQ3360" s="10">
        <v>5</v>
      </c>
      <c r="CR3360" s="10">
        <v>6</v>
      </c>
      <c r="CS3360" s="10">
        <v>7</v>
      </c>
      <c r="CT3360" s="10">
        <v>6</v>
      </c>
      <c r="CU3360" s="10">
        <v>7</v>
      </c>
      <c r="CV3360" s="10">
        <v>6</v>
      </c>
      <c r="CW3360" s="10">
        <v>4</v>
      </c>
      <c r="CX3360" s="10">
        <v>6</v>
      </c>
      <c r="CY3360" s="10">
        <v>6</v>
      </c>
      <c r="CZ3360" s="10">
        <v>5</v>
      </c>
      <c r="DA3360" s="10">
        <v>5</v>
      </c>
      <c r="DB3360" s="10">
        <v>4</v>
      </c>
      <c r="DC3360" s="10">
        <v>5</v>
      </c>
      <c r="DD3360" s="10">
        <v>4</v>
      </c>
      <c r="DE3360" s="10">
        <v>5</v>
      </c>
      <c r="DF3360" s="10">
        <v>5</v>
      </c>
      <c r="DG3360" s="10">
        <v>6</v>
      </c>
      <c r="DH3360" s="10">
        <v>5</v>
      </c>
      <c r="DI3360" s="10">
        <v>6</v>
      </c>
      <c r="DJ3360" s="10">
        <v>5</v>
      </c>
      <c r="DK3360" s="10">
        <v>4</v>
      </c>
      <c r="DL3360" s="10">
        <v>5</v>
      </c>
      <c r="DM3360" s="9" t="s">
        <v>154</v>
      </c>
      <c r="DN3360" s="10">
        <v>1977</v>
      </c>
      <c r="DO3360" s="9">
        <f t="shared" si="11"/>
        <v>44</v>
      </c>
      <c r="DP3360" s="9" t="s">
        <v>155</v>
      </c>
      <c r="DQ3360" s="9" t="s">
        <v>156</v>
      </c>
      <c r="DR3360" s="9" t="s">
        <v>170</v>
      </c>
      <c r="DS3360" s="9" t="s">
        <v>137</v>
      </c>
      <c r="DT3360" s="9" t="s">
        <v>930</v>
      </c>
      <c r="DU3360" s="9" t="s">
        <v>158</v>
      </c>
      <c r="DV3360" s="9" t="str">
        <f>VLOOKUP(DU3360,Metadata!$B$2:$C$7,2,FALSE)</f>
        <v>6+ years</v>
      </c>
    </row>
    <row r="3361" spans="1:126">
      <c r="A3361" s="13">
        <v>3360</v>
      </c>
      <c r="B3361" s="9" t="s">
        <v>135</v>
      </c>
      <c r="C3361" s="9" t="str">
        <f>VLOOKUP(B3361,Metadata!$M$2:$N$6,2,FALSE)</f>
        <v>Permanent Employee</v>
      </c>
      <c r="D3361" s="9" t="s">
        <v>136</v>
      </c>
      <c r="E3361" s="9" t="s">
        <v>137</v>
      </c>
      <c r="F3361" s="9" t="s">
        <v>138</v>
      </c>
      <c r="G3361" s="9" t="s">
        <v>140</v>
      </c>
      <c r="H3361" s="9" t="str">
        <f>IF(G3361="","",VLOOKUP(G3361,Metadata!$J$2:$K$22,2,FALSE))</f>
        <v>Lisbon Metropolitan Area</v>
      </c>
      <c r="I3361" s="9" t="s">
        <v>948</v>
      </c>
      <c r="J3361" s="9" t="str">
        <f>IF(I3361="","",VLOOKUP(I3361,Metadata!$P$2:$Q$43,2,FALSE))</f>
        <v>Europe</v>
      </c>
      <c r="K3361" s="9" t="str">
        <f t="shared" si="0"/>
        <v>International</v>
      </c>
      <c r="L3361" s="9" t="s">
        <v>137</v>
      </c>
      <c r="M3361" s="9" t="str">
        <f>IF(L3361="","",VLOOKUP(L3361,Metadata!$J$2:$K$22,2,FALSE))</f>
        <v/>
      </c>
      <c r="N3361" s="9" t="s">
        <v>141</v>
      </c>
      <c r="O3361" s="9" t="s">
        <v>137</v>
      </c>
      <c r="P3361" s="9" t="s">
        <v>191</v>
      </c>
      <c r="Q3361" s="10" t="str">
        <f t="shared" si="1"/>
        <v>Remote Job (full or flexible)</v>
      </c>
      <c r="R3361" s="10">
        <v>7</v>
      </c>
      <c r="S3361" s="9" t="s">
        <v>206</v>
      </c>
      <c r="T3361" s="9" t="s">
        <v>137</v>
      </c>
      <c r="U3361" s="9" t="str">
        <f>IF(S3361&lt;&gt;"",S3361,IF(T3361&lt;&gt;"",VLOOKUP(T3361,Metadata!$S$2:$T$228,2,FALSE),""))</f>
        <v>Mobile Apps Developer</v>
      </c>
      <c r="V3361" s="9" t="s">
        <v>144</v>
      </c>
      <c r="W3361" s="9" t="s">
        <v>137</v>
      </c>
      <c r="X3361" s="9" t="s">
        <v>145</v>
      </c>
      <c r="Y3361" s="9" t="s">
        <v>137</v>
      </c>
      <c r="Z3361" s="9" t="s">
        <v>146</v>
      </c>
      <c r="AA3361" s="9" t="s">
        <v>137</v>
      </c>
      <c r="AB3361" s="9" t="s">
        <v>137</v>
      </c>
      <c r="AC3361" s="9"/>
      <c r="AD3361" s="9"/>
      <c r="AE3361" s="9"/>
      <c r="AF3361" s="9"/>
      <c r="AG3361" s="9"/>
      <c r="AH3361" s="9"/>
      <c r="AI3361" s="9"/>
      <c r="AJ3361" s="9"/>
      <c r="AK3361" s="9" t="s">
        <v>302</v>
      </c>
      <c r="AL3361" s="9" t="s">
        <v>177</v>
      </c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 t="s">
        <v>284</v>
      </c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 t="s">
        <v>150</v>
      </c>
      <c r="BZ3361" s="9" t="s">
        <v>137</v>
      </c>
      <c r="CA3361" s="10"/>
      <c r="CB3361" s="10" t="str">
        <f t="shared" si="5"/>
        <v/>
      </c>
      <c r="CC3361" s="10"/>
      <c r="CD3361" s="9" t="str">
        <f t="shared" si="2"/>
        <v/>
      </c>
      <c r="CE3361" s="9" t="s">
        <v>232</v>
      </c>
      <c r="CF3361" s="9" t="s">
        <v>365</v>
      </c>
      <c r="CG3361" s="9">
        <f>IF(CF3361="","",VLOOKUP(CF3361,Metadata!$D$2:$H$20,2,FALSE))</f>
        <v>77500</v>
      </c>
      <c r="CH3361" s="9">
        <f>IF(CF3361="","",VLOOKUP(CF3361,Metadata!$D$2:$H$20,4,FALSE))</f>
        <v>75000</v>
      </c>
      <c r="CI3361" s="9">
        <f>IF(CF3361="","",VLOOKUP(CF3361,Metadata!$D$2:$H$20,5,FALSE))</f>
        <v>80000</v>
      </c>
      <c r="CJ3361" s="9">
        <f t="shared" si="3"/>
        <v>77500</v>
      </c>
      <c r="CK3361" s="9" t="s">
        <v>153</v>
      </c>
      <c r="CL3361" s="10">
        <v>6</v>
      </c>
      <c r="CM3361" s="10">
        <v>1</v>
      </c>
      <c r="CN3361" s="10">
        <v>7</v>
      </c>
      <c r="CO3361" s="10">
        <v>7</v>
      </c>
      <c r="CP3361" s="10">
        <v>5</v>
      </c>
      <c r="CQ3361" s="10">
        <v>5</v>
      </c>
      <c r="CR3361" s="10">
        <v>7</v>
      </c>
      <c r="CS3361" s="10">
        <v>7</v>
      </c>
      <c r="CT3361" s="10">
        <v>6</v>
      </c>
      <c r="CU3361" s="10">
        <v>7</v>
      </c>
      <c r="CV3361" s="10">
        <v>3</v>
      </c>
      <c r="CW3361" s="10">
        <v>3</v>
      </c>
      <c r="CX3361" s="10">
        <v>6</v>
      </c>
      <c r="CY3361" s="10">
        <v>4</v>
      </c>
      <c r="CZ3361" s="10">
        <v>5</v>
      </c>
      <c r="DA3361" s="10">
        <v>4</v>
      </c>
      <c r="DB3361" s="10">
        <v>4</v>
      </c>
      <c r="DC3361" s="10">
        <v>4</v>
      </c>
      <c r="DD3361" s="10">
        <v>4</v>
      </c>
      <c r="DE3361" s="10">
        <v>6</v>
      </c>
      <c r="DF3361" s="10">
        <v>6</v>
      </c>
      <c r="DG3361" s="10">
        <v>6</v>
      </c>
      <c r="DH3361" s="10">
        <v>5</v>
      </c>
      <c r="DI3361" s="10">
        <v>6</v>
      </c>
      <c r="DJ3361" s="10">
        <v>5</v>
      </c>
      <c r="DK3361" s="10">
        <v>4</v>
      </c>
      <c r="DL3361" s="10">
        <v>4</v>
      </c>
      <c r="DM3361" s="9" t="s">
        <v>154</v>
      </c>
      <c r="DN3361" s="10">
        <v>1969</v>
      </c>
      <c r="DO3361" s="9">
        <f t="shared" si="11"/>
        <v>52</v>
      </c>
      <c r="DP3361" s="9" t="s">
        <v>155</v>
      </c>
      <c r="DQ3361" s="9" t="s">
        <v>210</v>
      </c>
      <c r="DR3361" s="9" t="s">
        <v>170</v>
      </c>
      <c r="DS3361" s="9" t="s">
        <v>137</v>
      </c>
      <c r="DT3361" s="9" t="s">
        <v>930</v>
      </c>
      <c r="DU3361" s="9" t="s">
        <v>158</v>
      </c>
      <c r="DV3361" s="9" t="str">
        <f>VLOOKUP(DU3361,Metadata!$B$2:$C$7,2,FALSE)</f>
        <v>6+ years</v>
      </c>
    </row>
    <row r="3362" spans="1:126">
      <c r="A3362" s="13">
        <v>3361</v>
      </c>
      <c r="B3362" s="9" t="s">
        <v>135</v>
      </c>
      <c r="C3362" s="9" t="str">
        <f>VLOOKUP(B3362,Metadata!$M$2:$N$6,2,FALSE)</f>
        <v>Permanent Employee</v>
      </c>
      <c r="D3362" s="9" t="s">
        <v>136</v>
      </c>
      <c r="E3362" s="9" t="s">
        <v>137</v>
      </c>
      <c r="F3362" s="9" t="s">
        <v>138</v>
      </c>
      <c r="G3362" s="9" t="s">
        <v>190</v>
      </c>
      <c r="H3362" s="9" t="str">
        <f>IF(G3362="","",VLOOKUP(G3362,Metadata!$J$2:$K$22,2,FALSE))</f>
        <v>North</v>
      </c>
      <c r="I3362" s="9" t="s">
        <v>667</v>
      </c>
      <c r="J3362" s="9" t="str">
        <f>IF(I3362="","",VLOOKUP(I3362,Metadata!$P$2:$Q$43,2,FALSE))</f>
        <v>Asia</v>
      </c>
      <c r="K3362" s="9" t="str">
        <f t="shared" si="0"/>
        <v>International</v>
      </c>
      <c r="L3362" s="9" t="s">
        <v>137</v>
      </c>
      <c r="M3362" s="9" t="str">
        <f>IF(L3362="","",VLOOKUP(L3362,Metadata!$J$2:$K$22,2,FALSE))</f>
        <v/>
      </c>
      <c r="N3362" s="9" t="s">
        <v>141</v>
      </c>
      <c r="O3362" s="9" t="s">
        <v>137</v>
      </c>
      <c r="P3362" s="9" t="s">
        <v>191</v>
      </c>
      <c r="Q3362" s="10" t="str">
        <f t="shared" si="1"/>
        <v>Remote Job (full or flexible)</v>
      </c>
      <c r="R3362" s="10">
        <v>7</v>
      </c>
      <c r="S3362" s="9" t="s">
        <v>161</v>
      </c>
      <c r="T3362" s="9" t="s">
        <v>137</v>
      </c>
      <c r="U3362" s="9" t="str">
        <f>IF(S3362&lt;&gt;"",S3362,IF(T3362&lt;&gt;"",VLOOKUP(T3362,Metadata!$S$2:$T$228,2,FALSE),""))</f>
        <v>Full-Stack Developer</v>
      </c>
      <c r="V3362" s="9" t="s">
        <v>217</v>
      </c>
      <c r="W3362" s="9" t="s">
        <v>137</v>
      </c>
      <c r="X3362" s="9" t="s">
        <v>163</v>
      </c>
      <c r="Y3362" s="9" t="s">
        <v>137</v>
      </c>
      <c r="Z3362" s="9" t="s">
        <v>262</v>
      </c>
      <c r="AA3362" s="9" t="s">
        <v>165</v>
      </c>
      <c r="AB3362" s="9" t="s">
        <v>137</v>
      </c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 t="s">
        <v>324</v>
      </c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 t="s">
        <v>186</v>
      </c>
      <c r="BO3362" s="9"/>
      <c r="BP3362" s="9"/>
      <c r="BQ3362" s="9"/>
      <c r="BR3362" s="9"/>
      <c r="BS3362" s="9" t="s">
        <v>200</v>
      </c>
      <c r="BT3362" s="9"/>
      <c r="BU3362" s="9"/>
      <c r="BV3362" s="9"/>
      <c r="BW3362" s="9"/>
      <c r="BX3362" s="9"/>
      <c r="BY3362" s="9"/>
      <c r="BZ3362" s="9" t="s">
        <v>397</v>
      </c>
      <c r="CA3362" s="10"/>
      <c r="CB3362" s="10" t="str">
        <f t="shared" si="5"/>
        <v/>
      </c>
      <c r="CC3362" s="10"/>
      <c r="CD3362" s="9" t="str">
        <f t="shared" si="2"/>
        <v/>
      </c>
      <c r="CE3362" s="9" t="s">
        <v>232</v>
      </c>
      <c r="CF3362" s="9" t="s">
        <v>152</v>
      </c>
      <c r="CG3362" s="9">
        <f>IF(CF3362="","",VLOOKUP(CF3362,Metadata!$D$2:$H$20,2,FALSE))</f>
        <v>32500</v>
      </c>
      <c r="CH3362" s="9">
        <f>IF(CF3362="","",VLOOKUP(CF3362,Metadata!$D$2:$H$20,4,FALSE))</f>
        <v>30000</v>
      </c>
      <c r="CI3362" s="9">
        <f>IF(CF3362="","",VLOOKUP(CF3362,Metadata!$D$2:$H$20,5,FALSE))</f>
        <v>35000</v>
      </c>
      <c r="CJ3362" s="9">
        <f t="shared" si="3"/>
        <v>32500</v>
      </c>
      <c r="CK3362" s="9" t="s">
        <v>221</v>
      </c>
      <c r="CL3362" s="10">
        <v>5</v>
      </c>
      <c r="CM3362" s="10">
        <v>1</v>
      </c>
      <c r="CN3362" s="10">
        <v>7</v>
      </c>
      <c r="CO3362" s="10">
        <v>7</v>
      </c>
      <c r="CP3362" s="10">
        <v>2</v>
      </c>
      <c r="CQ3362" s="10">
        <v>6</v>
      </c>
      <c r="CR3362" s="10">
        <v>7</v>
      </c>
      <c r="CS3362" s="10">
        <v>7</v>
      </c>
      <c r="CT3362" s="10">
        <v>7</v>
      </c>
      <c r="CU3362" s="10">
        <v>6</v>
      </c>
      <c r="CV3362" s="10">
        <v>5</v>
      </c>
      <c r="CW3362" s="10">
        <v>5</v>
      </c>
      <c r="CX3362" s="10">
        <v>7</v>
      </c>
      <c r="CY3362" s="10">
        <v>5</v>
      </c>
      <c r="CZ3362" s="10">
        <v>4</v>
      </c>
      <c r="DA3362" s="10">
        <v>5</v>
      </c>
      <c r="DB3362" s="10">
        <v>5</v>
      </c>
      <c r="DC3362" s="10">
        <v>5</v>
      </c>
      <c r="DD3362" s="10">
        <v>5</v>
      </c>
      <c r="DE3362" s="10">
        <v>5</v>
      </c>
      <c r="DF3362" s="10">
        <v>3</v>
      </c>
      <c r="DG3362" s="10">
        <v>7</v>
      </c>
      <c r="DH3362" s="10">
        <v>7</v>
      </c>
      <c r="DI3362" s="10">
        <v>7</v>
      </c>
      <c r="DJ3362" s="10">
        <v>5</v>
      </c>
      <c r="DK3362" s="10">
        <v>4</v>
      </c>
      <c r="DL3362" s="10">
        <v>4</v>
      </c>
      <c r="DM3362" s="9" t="s">
        <v>296</v>
      </c>
      <c r="DN3362" s="10">
        <v>1982</v>
      </c>
      <c r="DO3362" s="9">
        <f t="shared" si="11"/>
        <v>39</v>
      </c>
      <c r="DP3362" s="9" t="s">
        <v>155</v>
      </c>
      <c r="DQ3362" s="9" t="s">
        <v>210</v>
      </c>
      <c r="DR3362" s="9" t="s">
        <v>170</v>
      </c>
      <c r="DS3362" s="9" t="s">
        <v>137</v>
      </c>
      <c r="DT3362" s="9" t="s">
        <v>930</v>
      </c>
      <c r="DU3362" s="9" t="s">
        <v>158</v>
      </c>
      <c r="DV3362" s="9" t="str">
        <f>VLOOKUP(DU3362,Metadata!$B$2:$C$7,2,FALSE)</f>
        <v>6+ years</v>
      </c>
    </row>
    <row r="3363" spans="1:126">
      <c r="A3363" s="13">
        <v>3362</v>
      </c>
      <c r="B3363" s="9" t="s">
        <v>135</v>
      </c>
      <c r="C3363" s="9" t="str">
        <f>VLOOKUP(B3363,Metadata!$M$2:$N$6,2,FALSE)</f>
        <v>Permanent Employee</v>
      </c>
      <c r="D3363" s="9" t="s">
        <v>136</v>
      </c>
      <c r="E3363" s="9" t="s">
        <v>137</v>
      </c>
      <c r="F3363" s="9" t="s">
        <v>138</v>
      </c>
      <c r="G3363" s="9" t="s">
        <v>140</v>
      </c>
      <c r="H3363" s="9" t="str">
        <f>IF(G3363="","",VLOOKUP(G3363,Metadata!$J$2:$K$22,2,FALSE))</f>
        <v>Lisbon Metropolitan Area</v>
      </c>
      <c r="I3363" s="9" t="s">
        <v>138</v>
      </c>
      <c r="J3363" s="9" t="str">
        <f>IF(I3363="","",VLOOKUP(I3363,Metadata!$P$2:$Q$43,2,FALSE))</f>
        <v>Europe</v>
      </c>
      <c r="K3363" s="9" t="str">
        <f t="shared" si="0"/>
        <v>Portugal</v>
      </c>
      <c r="L3363" s="9" t="s">
        <v>140</v>
      </c>
      <c r="M3363" s="9" t="str">
        <f>IF(L3363="","",VLOOKUP(L3363,Metadata!$J$2:$K$22,2,FALSE))</f>
        <v>Lisbon Metropolitan Area</v>
      </c>
      <c r="N3363" s="9" t="s">
        <v>141</v>
      </c>
      <c r="O3363" s="9" t="s">
        <v>137</v>
      </c>
      <c r="P3363" s="9" t="s">
        <v>142</v>
      </c>
      <c r="Q3363" s="10" t="str">
        <f t="shared" si="1"/>
        <v>Full Office Job</v>
      </c>
      <c r="R3363" s="10">
        <v>3</v>
      </c>
      <c r="S3363" s="9" t="s">
        <v>319</v>
      </c>
      <c r="T3363" s="9" t="s">
        <v>137</v>
      </c>
      <c r="U3363" s="9" t="str">
        <f>IF(S3363&lt;&gt;"",S3363,IF(T3363&lt;&gt;"",VLOOKUP(T3363,Metadata!$S$2:$T$228,2,FALSE),""))</f>
        <v>CTO</v>
      </c>
      <c r="V3363" s="9" t="s">
        <v>174</v>
      </c>
      <c r="W3363" s="9" t="s">
        <v>137</v>
      </c>
      <c r="X3363" s="9" t="s">
        <v>163</v>
      </c>
      <c r="Y3363" s="9" t="s">
        <v>137</v>
      </c>
      <c r="Z3363" s="9" t="s">
        <v>184</v>
      </c>
      <c r="AA3363" s="9" t="s">
        <v>165</v>
      </c>
      <c r="AB3363" s="9" t="s">
        <v>137</v>
      </c>
      <c r="AC3363" s="9" t="s">
        <v>147</v>
      </c>
      <c r="AD3363" s="9"/>
      <c r="AE3363" s="9" t="s">
        <v>194</v>
      </c>
      <c r="AF3363" s="9"/>
      <c r="AG3363" s="9" t="s">
        <v>166</v>
      </c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 t="s">
        <v>178</v>
      </c>
      <c r="BB3363" s="9"/>
      <c r="BC3363" s="9"/>
      <c r="BD3363" s="9"/>
      <c r="BE3363" s="9"/>
      <c r="BF3363" s="9"/>
      <c r="BG3363" s="9"/>
      <c r="BH3363" s="9"/>
      <c r="BI3363" s="9"/>
      <c r="BJ3363" s="9" t="s">
        <v>167</v>
      </c>
      <c r="BK3363" s="9" t="s">
        <v>198</v>
      </c>
      <c r="BL3363" s="9"/>
      <c r="BM3363" s="9"/>
      <c r="BN3363" s="9" t="s">
        <v>186</v>
      </c>
      <c r="BO3363" s="9"/>
      <c r="BP3363" s="9"/>
      <c r="BQ3363" s="9"/>
      <c r="BR3363" s="9" t="s">
        <v>247</v>
      </c>
      <c r="BS3363" s="9"/>
      <c r="BT3363" s="9"/>
      <c r="BU3363" s="9"/>
      <c r="BV3363" s="9"/>
      <c r="BW3363" s="9"/>
      <c r="BX3363" s="9"/>
      <c r="BY3363" s="9"/>
      <c r="BZ3363" s="9"/>
      <c r="CA3363" s="10"/>
      <c r="CB3363" s="10" t="str">
        <f t="shared" si="5"/>
        <v/>
      </c>
      <c r="CC3363" s="10"/>
      <c r="CD3363" s="9" t="str">
        <f t="shared" si="2"/>
        <v/>
      </c>
      <c r="CE3363" s="9" t="s">
        <v>151</v>
      </c>
      <c r="CF3363" s="9" t="s">
        <v>293</v>
      </c>
      <c r="CG3363" s="9">
        <f>IF(CF3363="","",VLOOKUP(CF3363,Metadata!$D$2:$H$20,2,FALSE))</f>
        <v>52500</v>
      </c>
      <c r="CH3363" s="9">
        <f>IF(CF3363="","",VLOOKUP(CF3363,Metadata!$D$2:$H$20,4,FALSE))</f>
        <v>50000</v>
      </c>
      <c r="CI3363" s="9">
        <f>IF(CF3363="","",VLOOKUP(CF3363,Metadata!$D$2:$H$20,5,FALSE))</f>
        <v>55000</v>
      </c>
      <c r="CJ3363" s="9">
        <f t="shared" si="3"/>
        <v>52500</v>
      </c>
      <c r="CK3363" s="9" t="s">
        <v>221</v>
      </c>
      <c r="CL3363" s="10">
        <v>3</v>
      </c>
      <c r="CM3363" s="10">
        <v>1</v>
      </c>
      <c r="CN3363" s="10">
        <v>6</v>
      </c>
      <c r="CO3363" s="10">
        <v>7</v>
      </c>
      <c r="CP3363" s="10">
        <v>5</v>
      </c>
      <c r="CQ3363" s="10">
        <v>6</v>
      </c>
      <c r="CR3363" s="10">
        <v>4</v>
      </c>
      <c r="CS3363" s="10">
        <v>4</v>
      </c>
      <c r="CT3363" s="10">
        <v>5</v>
      </c>
      <c r="CU3363" s="10">
        <v>4</v>
      </c>
      <c r="CV3363" s="10">
        <v>6</v>
      </c>
      <c r="CW3363" s="10">
        <v>5</v>
      </c>
      <c r="CX3363" s="10">
        <v>5</v>
      </c>
      <c r="CY3363" s="10">
        <v>7</v>
      </c>
      <c r="CZ3363" s="10">
        <v>7</v>
      </c>
      <c r="DA3363" s="10">
        <v>6</v>
      </c>
      <c r="DB3363" s="10">
        <v>2</v>
      </c>
      <c r="DC3363" s="10">
        <v>6</v>
      </c>
      <c r="DD3363" s="10">
        <v>5</v>
      </c>
      <c r="DE3363" s="10">
        <v>6</v>
      </c>
      <c r="DF3363" s="10">
        <v>6</v>
      </c>
      <c r="DG3363" s="10">
        <v>7</v>
      </c>
      <c r="DH3363" s="10">
        <v>7</v>
      </c>
      <c r="DI3363" s="10">
        <v>7</v>
      </c>
      <c r="DJ3363" s="10">
        <v>6</v>
      </c>
      <c r="DK3363" s="10">
        <v>6</v>
      </c>
      <c r="DL3363" s="10">
        <v>2</v>
      </c>
      <c r="DM3363" s="9" t="s">
        <v>154</v>
      </c>
      <c r="DN3363" s="10">
        <v>1985</v>
      </c>
      <c r="DO3363" s="9">
        <f t="shared" si="11"/>
        <v>36</v>
      </c>
      <c r="DP3363" s="9" t="s">
        <v>155</v>
      </c>
      <c r="DQ3363" s="9" t="s">
        <v>202</v>
      </c>
      <c r="DR3363" s="9" t="s">
        <v>157</v>
      </c>
      <c r="DS3363" s="9" t="s">
        <v>137</v>
      </c>
      <c r="DT3363" s="9" t="s">
        <v>930</v>
      </c>
      <c r="DU3363" s="9" t="s">
        <v>158</v>
      </c>
      <c r="DV3363" s="9" t="str">
        <f>VLOOKUP(DU3363,Metadata!$B$2:$C$7,2,FALSE)</f>
        <v>6+ years</v>
      </c>
    </row>
    <row r="3364" spans="1:126">
      <c r="A3364" s="13">
        <v>3363</v>
      </c>
      <c r="B3364" s="9" t="s">
        <v>135</v>
      </c>
      <c r="C3364" s="9" t="str">
        <f>VLOOKUP(B3364,Metadata!$M$2:$N$6,2,FALSE)</f>
        <v>Permanent Employee</v>
      </c>
      <c r="D3364" s="9" t="s">
        <v>136</v>
      </c>
      <c r="E3364" s="9" t="s">
        <v>137</v>
      </c>
      <c r="F3364" s="9" t="s">
        <v>138</v>
      </c>
      <c r="G3364" s="9" t="s">
        <v>140</v>
      </c>
      <c r="H3364" s="9" t="str">
        <f>IF(G3364="","",VLOOKUP(G3364,Metadata!$J$2:$K$22,2,FALSE))</f>
        <v>Lisbon Metropolitan Area</v>
      </c>
      <c r="I3364" s="9" t="s">
        <v>138</v>
      </c>
      <c r="J3364" s="9" t="str">
        <f>IF(I3364="","",VLOOKUP(I3364,Metadata!$P$2:$Q$43,2,FALSE))</f>
        <v>Europe</v>
      </c>
      <c r="K3364" s="9" t="str">
        <f t="shared" si="0"/>
        <v>Portugal</v>
      </c>
      <c r="L3364" s="9" t="s">
        <v>140</v>
      </c>
      <c r="M3364" s="9" t="str">
        <f>IF(L3364="","",VLOOKUP(L3364,Metadata!$J$2:$K$22,2,FALSE))</f>
        <v>Lisbon Metropolitan Area</v>
      </c>
      <c r="N3364" s="9" t="s">
        <v>214</v>
      </c>
      <c r="O3364" s="9" t="s">
        <v>278</v>
      </c>
      <c r="P3364" s="9" t="s">
        <v>191</v>
      </c>
      <c r="Q3364" s="10" t="str">
        <f t="shared" si="1"/>
        <v>Remote Job (full or flexible)</v>
      </c>
      <c r="R3364" s="10">
        <v>6</v>
      </c>
      <c r="S3364" s="9" t="s">
        <v>161</v>
      </c>
      <c r="T3364" s="9" t="s">
        <v>137</v>
      </c>
      <c r="U3364" s="9" t="str">
        <f>IF(S3364&lt;&gt;"",S3364,IF(T3364&lt;&gt;"",VLOOKUP(T3364,Metadata!$S$2:$T$228,2,FALSE),""))</f>
        <v>Full-Stack Developer</v>
      </c>
      <c r="V3364" s="9" t="s">
        <v>207</v>
      </c>
      <c r="W3364" s="9" t="s">
        <v>137</v>
      </c>
      <c r="X3364" s="9" t="s">
        <v>163</v>
      </c>
      <c r="Y3364" s="9" t="s">
        <v>137</v>
      </c>
      <c r="Z3364" s="9" t="s">
        <v>164</v>
      </c>
      <c r="AA3364" s="9" t="s">
        <v>165</v>
      </c>
      <c r="AB3364" s="9" t="s">
        <v>253</v>
      </c>
      <c r="AC3364" s="9" t="s">
        <v>147</v>
      </c>
      <c r="AD3364" s="9" t="s">
        <v>148</v>
      </c>
      <c r="AE3364" s="9"/>
      <c r="AF3364" s="9" t="s">
        <v>243</v>
      </c>
      <c r="AG3364" s="9" t="s">
        <v>166</v>
      </c>
      <c r="AH3364" s="9"/>
      <c r="AI3364" s="9"/>
      <c r="AJ3364" s="9"/>
      <c r="AK3364" s="9"/>
      <c r="AL3364" s="9"/>
      <c r="AM3364" s="9"/>
      <c r="AN3364" s="9"/>
      <c r="AO3364" s="9" t="s">
        <v>443</v>
      </c>
      <c r="AP3364" s="9"/>
      <c r="AQ3364" s="9" t="s">
        <v>380</v>
      </c>
      <c r="AR3364" s="9"/>
      <c r="AS3364" s="9"/>
      <c r="AT3364" s="9"/>
      <c r="AU3364" s="9"/>
      <c r="AV3364" s="9"/>
      <c r="AW3364" s="9"/>
      <c r="AX3364" s="9"/>
      <c r="AY3364" s="9" t="s">
        <v>246</v>
      </c>
      <c r="AZ3364" s="9"/>
      <c r="BA3364" s="9" t="s">
        <v>178</v>
      </c>
      <c r="BB3364" s="9"/>
      <c r="BC3364" s="9"/>
      <c r="BD3364" s="9"/>
      <c r="BE3364" s="9"/>
      <c r="BF3364" s="9"/>
      <c r="BG3364" s="9"/>
      <c r="BH3364" s="9"/>
      <c r="BI3364" s="9"/>
      <c r="BJ3364" s="9" t="s">
        <v>167</v>
      </c>
      <c r="BK3364" s="9"/>
      <c r="BL3364" s="9"/>
      <c r="BM3364" s="9"/>
      <c r="BN3364" s="9" t="s">
        <v>186</v>
      </c>
      <c r="BO3364" s="9" t="s">
        <v>257</v>
      </c>
      <c r="BP3364" s="9" t="s">
        <v>179</v>
      </c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10"/>
      <c r="CB3364" s="10" t="str">
        <f t="shared" si="5"/>
        <v/>
      </c>
      <c r="CC3364" s="10"/>
      <c r="CD3364" s="9" t="str">
        <f t="shared" si="2"/>
        <v/>
      </c>
      <c r="CE3364" s="9" t="s">
        <v>168</v>
      </c>
      <c r="CF3364" s="9" t="s">
        <v>225</v>
      </c>
      <c r="CG3364" s="9">
        <f>IF(CF3364="","",VLOOKUP(CF3364,Metadata!$D$2:$H$20,2,FALSE))</f>
        <v>22500</v>
      </c>
      <c r="CH3364" s="9">
        <f>IF(CF3364="","",VLOOKUP(CF3364,Metadata!$D$2:$H$20,4,FALSE))</f>
        <v>20000</v>
      </c>
      <c r="CI3364" s="9">
        <f>IF(CF3364="","",VLOOKUP(CF3364,Metadata!$D$2:$H$20,5,FALSE))</f>
        <v>25000</v>
      </c>
      <c r="CJ3364" s="9">
        <f t="shared" si="3"/>
        <v>22500</v>
      </c>
      <c r="CK3364" s="9" t="s">
        <v>180</v>
      </c>
      <c r="CL3364" s="10">
        <v>6</v>
      </c>
      <c r="CM3364" s="10">
        <v>5</v>
      </c>
      <c r="CN3364" s="10">
        <v>7</v>
      </c>
      <c r="CO3364" s="10">
        <v>7</v>
      </c>
      <c r="CP3364" s="10">
        <v>7</v>
      </c>
      <c r="CQ3364" s="10">
        <v>7</v>
      </c>
      <c r="CR3364" s="10">
        <v>6</v>
      </c>
      <c r="CS3364" s="10">
        <v>6</v>
      </c>
      <c r="CT3364" s="10">
        <v>6</v>
      </c>
      <c r="CU3364" s="10">
        <v>6</v>
      </c>
      <c r="CV3364" s="10">
        <v>6</v>
      </c>
      <c r="CW3364" s="10">
        <v>6</v>
      </c>
      <c r="CX3364" s="10">
        <v>7</v>
      </c>
      <c r="CY3364" s="10">
        <v>6</v>
      </c>
      <c r="CZ3364" s="10">
        <v>6</v>
      </c>
      <c r="DA3364" s="10">
        <v>5</v>
      </c>
      <c r="DB3364" s="10">
        <v>6</v>
      </c>
      <c r="DC3364" s="10">
        <v>6</v>
      </c>
      <c r="DD3364" s="10">
        <v>4</v>
      </c>
      <c r="DE3364" s="10">
        <v>6</v>
      </c>
      <c r="DF3364" s="10">
        <v>6</v>
      </c>
      <c r="DG3364" s="10">
        <v>4</v>
      </c>
      <c r="DH3364" s="10">
        <v>4</v>
      </c>
      <c r="DI3364" s="10">
        <v>1</v>
      </c>
      <c r="DJ3364" s="10">
        <v>4</v>
      </c>
      <c r="DK3364" s="10">
        <v>4</v>
      </c>
      <c r="DL3364" s="10">
        <v>1</v>
      </c>
      <c r="DM3364" s="9" t="s">
        <v>154</v>
      </c>
      <c r="DN3364" s="10">
        <v>1965</v>
      </c>
      <c r="DO3364" s="9">
        <f t="shared" si="11"/>
        <v>56</v>
      </c>
      <c r="DP3364" s="9" t="s">
        <v>155</v>
      </c>
      <c r="DQ3364" s="9" t="s">
        <v>156</v>
      </c>
      <c r="DR3364" s="9" t="s">
        <v>170</v>
      </c>
      <c r="DS3364" s="9" t="s">
        <v>137</v>
      </c>
      <c r="DT3364" s="9" t="s">
        <v>930</v>
      </c>
      <c r="DU3364" s="9" t="s">
        <v>158</v>
      </c>
      <c r="DV3364" s="9" t="str">
        <f>VLOOKUP(DU3364,Metadata!$B$2:$C$7,2,FALSE)</f>
        <v>6+ years</v>
      </c>
    </row>
    <row r="3365" spans="1:126">
      <c r="A3365" s="13">
        <v>3364</v>
      </c>
      <c r="B3365" s="9" t="s">
        <v>135</v>
      </c>
      <c r="C3365" s="9" t="str">
        <f>VLOOKUP(B3365,Metadata!$M$2:$N$6,2,FALSE)</f>
        <v>Permanent Employee</v>
      </c>
      <c r="D3365" s="9" t="s">
        <v>159</v>
      </c>
      <c r="E3365" s="9" t="s">
        <v>137</v>
      </c>
      <c r="F3365" s="9" t="s">
        <v>138</v>
      </c>
      <c r="G3365" s="9" t="s">
        <v>140</v>
      </c>
      <c r="H3365" s="9" t="str">
        <f>IF(G3365="","",VLOOKUP(G3365,Metadata!$J$2:$K$22,2,FALSE))</f>
        <v>Lisbon Metropolitan Area</v>
      </c>
      <c r="I3365" s="9" t="s">
        <v>138</v>
      </c>
      <c r="J3365" s="9" t="str">
        <f>IF(I3365="","",VLOOKUP(I3365,Metadata!$P$2:$Q$43,2,FALSE))</f>
        <v>Europe</v>
      </c>
      <c r="K3365" s="9" t="str">
        <f t="shared" si="0"/>
        <v>Portugal</v>
      </c>
      <c r="L3365" s="9" t="s">
        <v>140</v>
      </c>
      <c r="M3365" s="9" t="str">
        <f>IF(L3365="","",VLOOKUP(L3365,Metadata!$J$2:$K$22,2,FALSE))</f>
        <v>Lisbon Metropolitan Area</v>
      </c>
      <c r="N3365" s="9" t="s">
        <v>214</v>
      </c>
      <c r="O3365" s="9" t="s">
        <v>136</v>
      </c>
      <c r="P3365" s="9" t="s">
        <v>191</v>
      </c>
      <c r="Q3365" s="10" t="str">
        <f t="shared" si="1"/>
        <v>Remote Job (full or flexible)</v>
      </c>
      <c r="R3365" s="10">
        <v>5</v>
      </c>
      <c r="S3365" s="9" t="s">
        <v>192</v>
      </c>
      <c r="T3365" s="9" t="s">
        <v>137</v>
      </c>
      <c r="U3365" s="9" t="str">
        <f>IF(S3365&lt;&gt;"",S3365,IF(T3365&lt;&gt;"",VLOOKUP(T3365,Metadata!$S$2:$T$228,2,FALSE),""))</f>
        <v>Back-End Developer</v>
      </c>
      <c r="V3365" s="9" t="s">
        <v>144</v>
      </c>
      <c r="W3365" s="9" t="s">
        <v>137</v>
      </c>
      <c r="X3365" s="9" t="s">
        <v>145</v>
      </c>
      <c r="Y3365" s="9" t="s">
        <v>137</v>
      </c>
      <c r="Z3365" s="9" t="s">
        <v>184</v>
      </c>
      <c r="AA3365" s="9" t="s">
        <v>165</v>
      </c>
      <c r="AB3365" s="9" t="s">
        <v>253</v>
      </c>
      <c r="AC3365" s="9" t="s">
        <v>147</v>
      </c>
      <c r="AD3365" s="9"/>
      <c r="AE3365" s="9" t="s">
        <v>194</v>
      </c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 t="s">
        <v>167</v>
      </c>
      <c r="BK3365" s="9" t="s">
        <v>198</v>
      </c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10"/>
      <c r="CB3365" s="10" t="str">
        <f t="shared" si="5"/>
        <v/>
      </c>
      <c r="CC3365" s="10"/>
      <c r="CD3365" s="9" t="str">
        <f t="shared" si="2"/>
        <v/>
      </c>
      <c r="CE3365" s="9" t="s">
        <v>232</v>
      </c>
      <c r="CF3365" s="9" t="s">
        <v>188</v>
      </c>
      <c r="CG3365" s="9">
        <f>IF(CF3365="","",VLOOKUP(CF3365,Metadata!$D$2:$H$20,2,FALSE))</f>
        <v>17500</v>
      </c>
      <c r="CH3365" s="9">
        <f>IF(CF3365="","",VLOOKUP(CF3365,Metadata!$D$2:$H$20,4,FALSE))</f>
        <v>15000</v>
      </c>
      <c r="CI3365" s="9">
        <f>IF(CF3365="","",VLOOKUP(CF3365,Metadata!$D$2:$H$20,5,FALSE))</f>
        <v>20000</v>
      </c>
      <c r="CJ3365" s="9">
        <f t="shared" si="3"/>
        <v>17500</v>
      </c>
      <c r="CK3365" s="9" t="s">
        <v>366</v>
      </c>
      <c r="CL3365" s="10">
        <v>4</v>
      </c>
      <c r="CM3365" s="10">
        <v>4</v>
      </c>
      <c r="CN3365" s="10">
        <v>5</v>
      </c>
      <c r="CO3365" s="10">
        <v>5</v>
      </c>
      <c r="CP3365" s="10">
        <v>5</v>
      </c>
      <c r="CQ3365" s="10">
        <v>6</v>
      </c>
      <c r="CR3365" s="10">
        <v>5</v>
      </c>
      <c r="CS3365" s="10">
        <v>5</v>
      </c>
      <c r="CT3365" s="10">
        <v>5</v>
      </c>
      <c r="CU3365" s="10">
        <v>6</v>
      </c>
      <c r="CV3365" s="10">
        <v>4</v>
      </c>
      <c r="CW3365" s="10">
        <v>3</v>
      </c>
      <c r="CX3365" s="10">
        <v>4</v>
      </c>
      <c r="CY3365" s="10">
        <v>3</v>
      </c>
      <c r="CZ3365" s="10">
        <v>5</v>
      </c>
      <c r="DA3365" s="10">
        <v>5</v>
      </c>
      <c r="DB3365" s="10">
        <v>5</v>
      </c>
      <c r="DC3365" s="10">
        <v>6</v>
      </c>
      <c r="DD3365" s="10">
        <v>3</v>
      </c>
      <c r="DE3365" s="10">
        <v>5</v>
      </c>
      <c r="DF3365" s="10">
        <v>6</v>
      </c>
      <c r="DG3365" s="10">
        <v>7</v>
      </c>
      <c r="DH3365" s="10">
        <v>4</v>
      </c>
      <c r="DI3365" s="10">
        <v>5</v>
      </c>
      <c r="DJ3365" s="10">
        <v>4</v>
      </c>
      <c r="DK3365" s="10">
        <v>6</v>
      </c>
      <c r="DL3365" s="10">
        <v>6</v>
      </c>
      <c r="DM3365" s="9" t="s">
        <v>154</v>
      </c>
      <c r="DN3365" s="10">
        <v>1975</v>
      </c>
      <c r="DO3365" s="9">
        <f t="shared" si="11"/>
        <v>46</v>
      </c>
      <c r="DP3365" s="9" t="s">
        <v>155</v>
      </c>
      <c r="DQ3365" s="9" t="s">
        <v>210</v>
      </c>
      <c r="DR3365" s="9" t="s">
        <v>342</v>
      </c>
      <c r="DS3365" s="9" t="s">
        <v>137</v>
      </c>
      <c r="DT3365" s="9" t="s">
        <v>930</v>
      </c>
      <c r="DU3365" s="9" t="s">
        <v>223</v>
      </c>
      <c r="DV3365" s="9" t="str">
        <f>VLOOKUP(DU3365,Metadata!$B$2:$C$7,2,FALSE)</f>
        <v>3 - 6 years</v>
      </c>
    </row>
    <row r="3366" spans="1:126">
      <c r="A3366" s="13">
        <v>3365</v>
      </c>
      <c r="B3366" s="9" t="s">
        <v>135</v>
      </c>
      <c r="C3366" s="9" t="str">
        <f>VLOOKUP(B3366,Metadata!$M$2:$N$6,2,FALSE)</f>
        <v>Permanent Employee</v>
      </c>
      <c r="D3366" s="9" t="s">
        <v>159</v>
      </c>
      <c r="E3366" s="9" t="s">
        <v>137</v>
      </c>
      <c r="F3366" s="9" t="s">
        <v>138</v>
      </c>
      <c r="G3366" s="9" t="s">
        <v>140</v>
      </c>
      <c r="H3366" s="9" t="str">
        <f>IF(G3366="","",VLOOKUP(G3366,Metadata!$J$2:$K$22,2,FALSE))</f>
        <v>Lisbon Metropolitan Area</v>
      </c>
      <c r="I3366" s="9" t="s">
        <v>557</v>
      </c>
      <c r="J3366" s="9" t="str">
        <f>IF(I3366="","",VLOOKUP(I3366,Metadata!$P$2:$Q$43,2,FALSE))</f>
        <v>Europe</v>
      </c>
      <c r="K3366" s="9" t="str">
        <f t="shared" si="0"/>
        <v>International</v>
      </c>
      <c r="L3366" s="9" t="s">
        <v>137</v>
      </c>
      <c r="M3366" s="9" t="str">
        <f>IF(L3366="","",VLOOKUP(L3366,Metadata!$J$2:$K$22,2,FALSE))</f>
        <v/>
      </c>
      <c r="N3366" s="9" t="s">
        <v>214</v>
      </c>
      <c r="O3366" s="9" t="s">
        <v>239</v>
      </c>
      <c r="P3366" s="9" t="s">
        <v>191</v>
      </c>
      <c r="Q3366" s="10" t="str">
        <f t="shared" si="1"/>
        <v>Remote Job (full or flexible)</v>
      </c>
      <c r="R3366" s="10">
        <v>3</v>
      </c>
      <c r="S3366" s="9" t="s">
        <v>313</v>
      </c>
      <c r="T3366" s="9" t="s">
        <v>137</v>
      </c>
      <c r="U3366" s="9" t="str">
        <f>IF(S3366&lt;&gt;"",S3366,IF(T3366&lt;&gt;"",VLOOKUP(T3366,Metadata!$S$2:$T$228,2,FALSE),""))</f>
        <v>Maintenance &amp; Support</v>
      </c>
      <c r="V3366" s="9" t="s">
        <v>279</v>
      </c>
      <c r="W3366" s="9" t="s">
        <v>137</v>
      </c>
      <c r="X3366" s="9" t="s">
        <v>145</v>
      </c>
      <c r="Y3366" s="9" t="s">
        <v>137</v>
      </c>
      <c r="Z3366" s="9" t="s">
        <v>218</v>
      </c>
      <c r="AA3366" s="9" t="s">
        <v>137</v>
      </c>
      <c r="AB3366" s="9" t="s">
        <v>137</v>
      </c>
      <c r="AC3366" s="9" t="s">
        <v>147</v>
      </c>
      <c r="AD3366" s="9" t="s">
        <v>148</v>
      </c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 t="s">
        <v>198</v>
      </c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10"/>
      <c r="CB3366" s="10" t="str">
        <f t="shared" si="5"/>
        <v/>
      </c>
      <c r="CC3366" s="10"/>
      <c r="CD3366" s="9" t="str">
        <f t="shared" si="2"/>
        <v/>
      </c>
      <c r="CE3366" s="9" t="s">
        <v>168</v>
      </c>
      <c r="CF3366" s="9" t="s">
        <v>245</v>
      </c>
      <c r="CG3366" s="9">
        <f>IF(CF3366="","",VLOOKUP(CF3366,Metadata!$D$2:$H$20,2,FALSE))</f>
        <v>42500</v>
      </c>
      <c r="CH3366" s="9">
        <f>IF(CF3366="","",VLOOKUP(CF3366,Metadata!$D$2:$H$20,4,FALSE))</f>
        <v>40000</v>
      </c>
      <c r="CI3366" s="9">
        <f>IF(CF3366="","",VLOOKUP(CF3366,Metadata!$D$2:$H$20,5,FALSE))</f>
        <v>45000</v>
      </c>
      <c r="CJ3366" s="9">
        <f t="shared" si="3"/>
        <v>42500</v>
      </c>
      <c r="CK3366" s="9" t="s">
        <v>153</v>
      </c>
      <c r="CL3366" s="10">
        <v>7</v>
      </c>
      <c r="CM3366" s="10">
        <v>4</v>
      </c>
      <c r="CN3366" s="10">
        <v>7</v>
      </c>
      <c r="CO3366" s="10">
        <v>7</v>
      </c>
      <c r="CP3366" s="10">
        <v>5</v>
      </c>
      <c r="CQ3366" s="10">
        <v>6</v>
      </c>
      <c r="CR3366" s="10">
        <v>5</v>
      </c>
      <c r="CS3366" s="10">
        <v>5</v>
      </c>
      <c r="CT3366" s="10">
        <v>6</v>
      </c>
      <c r="CU3366" s="10">
        <v>6</v>
      </c>
      <c r="CV3366" s="10">
        <v>6</v>
      </c>
      <c r="CW3366" s="10">
        <v>5</v>
      </c>
      <c r="CX3366" s="10">
        <v>6</v>
      </c>
      <c r="CY3366" s="10">
        <v>4</v>
      </c>
      <c r="CZ3366" s="10">
        <v>7</v>
      </c>
      <c r="DA3366" s="10">
        <v>1</v>
      </c>
      <c r="DB3366" s="10">
        <v>1</v>
      </c>
      <c r="DC3366" s="10">
        <v>7</v>
      </c>
      <c r="DD3366" s="10">
        <v>1</v>
      </c>
      <c r="DE3366" s="10">
        <v>7</v>
      </c>
      <c r="DF3366" s="10">
        <v>7</v>
      </c>
      <c r="DG3366" s="10">
        <v>6</v>
      </c>
      <c r="DH3366" s="10">
        <v>5</v>
      </c>
      <c r="DI3366" s="10">
        <v>6</v>
      </c>
      <c r="DJ3366" s="10">
        <v>7</v>
      </c>
      <c r="DK3366" s="10">
        <v>6</v>
      </c>
      <c r="DL3366" s="10">
        <v>2</v>
      </c>
      <c r="DM3366" s="9" t="s">
        <v>154</v>
      </c>
      <c r="DN3366" s="10">
        <v>1982</v>
      </c>
      <c r="DO3366" s="9">
        <f t="shared" si="11"/>
        <v>39</v>
      </c>
      <c r="DP3366" s="9" t="s">
        <v>155</v>
      </c>
      <c r="DQ3366" s="9" t="s">
        <v>156</v>
      </c>
      <c r="DR3366" s="9" t="s">
        <v>157</v>
      </c>
      <c r="DS3366" s="9" t="s">
        <v>137</v>
      </c>
      <c r="DT3366" s="9" t="s">
        <v>930</v>
      </c>
      <c r="DU3366" s="9" t="s">
        <v>158</v>
      </c>
      <c r="DV3366" s="9" t="str">
        <f>VLOOKUP(DU3366,Metadata!$B$2:$C$7,2,FALSE)</f>
        <v>6+ years</v>
      </c>
    </row>
    <row r="3367" spans="1:126">
      <c r="A3367" s="13">
        <v>3366</v>
      </c>
      <c r="B3367" s="9" t="s">
        <v>135</v>
      </c>
      <c r="C3367" s="9" t="str">
        <f>VLOOKUP(B3367,Metadata!$M$2:$N$6,2,FALSE)</f>
        <v>Permanent Employee</v>
      </c>
      <c r="D3367" s="9" t="s">
        <v>136</v>
      </c>
      <c r="E3367" s="9" t="s">
        <v>137</v>
      </c>
      <c r="F3367" s="9" t="s">
        <v>138</v>
      </c>
      <c r="G3367" s="9" t="s">
        <v>283</v>
      </c>
      <c r="H3367" s="9" t="str">
        <f>IF(G3367="","",VLOOKUP(G3367,Metadata!$J$2:$K$22,2,FALSE))</f>
        <v>Lisbon Metropolitan Area</v>
      </c>
      <c r="I3367" s="9" t="s">
        <v>138</v>
      </c>
      <c r="J3367" s="9" t="str">
        <f>IF(I3367="","",VLOOKUP(I3367,Metadata!$P$2:$Q$43,2,FALSE))</f>
        <v>Europe</v>
      </c>
      <c r="K3367" s="9" t="str">
        <f t="shared" si="0"/>
        <v>Portugal</v>
      </c>
      <c r="L3367" s="9" t="s">
        <v>283</v>
      </c>
      <c r="M3367" s="9" t="str">
        <f>IF(L3367="","",VLOOKUP(L3367,Metadata!$J$2:$K$22,2,FALSE))</f>
        <v>Lisbon Metropolitan Area</v>
      </c>
      <c r="N3367" s="9" t="s">
        <v>141</v>
      </c>
      <c r="O3367" s="9" t="s">
        <v>137</v>
      </c>
      <c r="P3367" s="9" t="s">
        <v>191</v>
      </c>
      <c r="Q3367" s="10" t="str">
        <f t="shared" si="1"/>
        <v>Remote Job (full or flexible)</v>
      </c>
      <c r="R3367" s="10">
        <v>7</v>
      </c>
      <c r="S3367" s="9" t="s">
        <v>206</v>
      </c>
      <c r="T3367" s="9" t="s">
        <v>137</v>
      </c>
      <c r="U3367" s="9" t="str">
        <f>IF(S3367&lt;&gt;"",S3367,IF(T3367&lt;&gt;"",VLOOKUP(T3367,Metadata!$S$2:$T$228,2,FALSE),""))</f>
        <v>Mobile Apps Developer</v>
      </c>
      <c r="V3367" s="9" t="s">
        <v>276</v>
      </c>
      <c r="W3367" s="9" t="s">
        <v>137</v>
      </c>
      <c r="X3367" s="9" t="s">
        <v>163</v>
      </c>
      <c r="Y3367" s="9" t="s">
        <v>137</v>
      </c>
      <c r="Z3367" s="9" t="s">
        <v>262</v>
      </c>
      <c r="AA3367" s="9" t="s">
        <v>137</v>
      </c>
      <c r="AB3367" s="9" t="s">
        <v>137</v>
      </c>
      <c r="AC3367" s="9"/>
      <c r="AD3367" s="9" t="s">
        <v>148</v>
      </c>
      <c r="AE3367" s="9"/>
      <c r="AF3367" s="9"/>
      <c r="AG3367" s="9"/>
      <c r="AH3367" s="9"/>
      <c r="AI3367" s="9"/>
      <c r="AJ3367" s="9"/>
      <c r="AK3367" s="9"/>
      <c r="AL3367" s="9" t="s">
        <v>177</v>
      </c>
      <c r="AM3367" s="9" t="s">
        <v>314</v>
      </c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 t="s">
        <v>219</v>
      </c>
      <c r="BR3367" s="9"/>
      <c r="BS3367" s="9"/>
      <c r="BT3367" s="9"/>
      <c r="BU3367" s="9"/>
      <c r="BV3367" s="9"/>
      <c r="BW3367" s="9"/>
      <c r="BX3367" s="9"/>
      <c r="BY3367" s="9"/>
      <c r="BZ3367" s="9"/>
      <c r="CA3367" s="10"/>
      <c r="CB3367" s="10" t="str">
        <f t="shared" si="5"/>
        <v/>
      </c>
      <c r="CC3367" s="10"/>
      <c r="CD3367" s="9" t="str">
        <f t="shared" si="2"/>
        <v/>
      </c>
      <c r="CE3367" s="9" t="s">
        <v>151</v>
      </c>
      <c r="CF3367" s="9" t="s">
        <v>188</v>
      </c>
      <c r="CG3367" s="9">
        <f>IF(CF3367="","",VLOOKUP(CF3367,Metadata!$D$2:$H$20,2,FALSE))</f>
        <v>17500</v>
      </c>
      <c r="CH3367" s="9">
        <f>IF(CF3367="","",VLOOKUP(CF3367,Metadata!$D$2:$H$20,4,FALSE))</f>
        <v>15000</v>
      </c>
      <c r="CI3367" s="9">
        <f>IF(CF3367="","",VLOOKUP(CF3367,Metadata!$D$2:$H$20,5,FALSE))</f>
        <v>20000</v>
      </c>
      <c r="CJ3367" s="9">
        <f t="shared" si="3"/>
        <v>17500</v>
      </c>
      <c r="CK3367" s="9" t="s">
        <v>153</v>
      </c>
      <c r="CL3367" s="10">
        <v>4</v>
      </c>
      <c r="CM3367" s="10">
        <v>3</v>
      </c>
      <c r="CN3367" s="10">
        <v>7</v>
      </c>
      <c r="CO3367" s="10">
        <v>7</v>
      </c>
      <c r="CP3367" s="10">
        <v>7</v>
      </c>
      <c r="CQ3367" s="10">
        <v>7</v>
      </c>
      <c r="CR3367" s="10">
        <v>7</v>
      </c>
      <c r="CS3367" s="10">
        <v>7</v>
      </c>
      <c r="CT3367" s="10">
        <v>5</v>
      </c>
      <c r="CU3367" s="10">
        <v>7</v>
      </c>
      <c r="CV3367" s="10">
        <v>6</v>
      </c>
      <c r="CW3367" s="10">
        <v>4</v>
      </c>
      <c r="CX3367" s="10">
        <v>5</v>
      </c>
      <c r="CY3367" s="10">
        <v>6</v>
      </c>
      <c r="CZ3367" s="10">
        <v>6</v>
      </c>
      <c r="DA3367" s="10">
        <v>6</v>
      </c>
      <c r="DB3367" s="10">
        <v>7</v>
      </c>
      <c r="DC3367" s="10">
        <v>7</v>
      </c>
      <c r="DD3367" s="10">
        <v>5</v>
      </c>
      <c r="DE3367" s="10">
        <v>7</v>
      </c>
      <c r="DF3367" s="10">
        <v>5</v>
      </c>
      <c r="DG3367" s="10">
        <v>7</v>
      </c>
      <c r="DH3367" s="10">
        <v>7</v>
      </c>
      <c r="DI3367" s="10">
        <v>7</v>
      </c>
      <c r="DJ3367" s="10">
        <v>5</v>
      </c>
      <c r="DK3367" s="10">
        <v>6</v>
      </c>
      <c r="DL3367" s="10">
        <v>7</v>
      </c>
      <c r="DM3367" s="9" t="s">
        <v>154</v>
      </c>
      <c r="DN3367" s="10">
        <v>1988</v>
      </c>
      <c r="DO3367" s="9">
        <f t="shared" si="11"/>
        <v>33</v>
      </c>
      <c r="DP3367" s="9" t="s">
        <v>155</v>
      </c>
      <c r="DQ3367" s="9" t="s">
        <v>202</v>
      </c>
      <c r="DR3367" s="9" t="s">
        <v>137</v>
      </c>
      <c r="DS3367" s="9" t="s">
        <v>910</v>
      </c>
      <c r="DT3367" s="9" t="s">
        <v>930</v>
      </c>
      <c r="DU3367" s="9" t="s">
        <v>223</v>
      </c>
      <c r="DV3367" s="9" t="str">
        <f>VLOOKUP(DU3367,Metadata!$B$2:$C$7,2,FALSE)</f>
        <v>3 - 6 years</v>
      </c>
    </row>
    <row r="3368" spans="1:126">
      <c r="A3368" s="13">
        <v>3367</v>
      </c>
      <c r="B3368" s="9" t="s">
        <v>135</v>
      </c>
      <c r="C3368" s="9" t="str">
        <f>VLOOKUP(B3368,Metadata!$M$2:$N$6,2,FALSE)</f>
        <v>Permanent Employee</v>
      </c>
      <c r="D3368" s="9" t="s">
        <v>159</v>
      </c>
      <c r="E3368" s="9" t="s">
        <v>137</v>
      </c>
      <c r="F3368" s="9" t="s">
        <v>138</v>
      </c>
      <c r="G3368" s="9" t="s">
        <v>172</v>
      </c>
      <c r="H3368" s="9" t="str">
        <f>IF(G3368="","",VLOOKUP(G3368,Metadata!$J$2:$K$22,2,FALSE))</f>
        <v>Porto Metropolitan Area</v>
      </c>
      <c r="I3368" s="9" t="s">
        <v>138</v>
      </c>
      <c r="J3368" s="9" t="str">
        <f>IF(I3368="","",VLOOKUP(I3368,Metadata!$P$2:$Q$43,2,FALSE))</f>
        <v>Europe</v>
      </c>
      <c r="K3368" s="9" t="str">
        <f t="shared" si="0"/>
        <v>Portugal</v>
      </c>
      <c r="L3368" s="9" t="s">
        <v>172</v>
      </c>
      <c r="M3368" s="9" t="str">
        <f>IF(L3368="","",VLOOKUP(L3368,Metadata!$J$2:$K$22,2,FALSE))</f>
        <v>Porto Metropolitan Area</v>
      </c>
      <c r="N3368" s="9" t="s">
        <v>141</v>
      </c>
      <c r="O3368" s="9" t="s">
        <v>137</v>
      </c>
      <c r="P3368" s="9" t="s">
        <v>191</v>
      </c>
      <c r="Q3368" s="10" t="str">
        <f t="shared" si="1"/>
        <v>Remote Job (full or flexible)</v>
      </c>
      <c r="R3368" s="10">
        <v>7</v>
      </c>
      <c r="S3368" s="9" t="s">
        <v>161</v>
      </c>
      <c r="T3368" s="9" t="s">
        <v>137</v>
      </c>
      <c r="U3368" s="9" t="str">
        <f>IF(S3368&lt;&gt;"",S3368,IF(T3368&lt;&gt;"",VLOOKUP(T3368,Metadata!$S$2:$T$228,2,FALSE),""))</f>
        <v>Full-Stack Developer</v>
      </c>
      <c r="V3368" s="9" t="s">
        <v>207</v>
      </c>
      <c r="W3368" s="9" t="s">
        <v>137</v>
      </c>
      <c r="X3368" s="9" t="s">
        <v>145</v>
      </c>
      <c r="Y3368" s="9" t="s">
        <v>137</v>
      </c>
      <c r="Z3368" s="9" t="s">
        <v>262</v>
      </c>
      <c r="AA3368" s="9" t="s">
        <v>165</v>
      </c>
      <c r="AB3368" s="9" t="s">
        <v>137</v>
      </c>
      <c r="AC3368" s="9"/>
      <c r="AD3368" s="9"/>
      <c r="AE3368" s="9"/>
      <c r="AF3368" s="9"/>
      <c r="AG3368" s="9"/>
      <c r="AH3368" s="9"/>
      <c r="AI3368" s="9"/>
      <c r="AJ3368" s="9" t="s">
        <v>185</v>
      </c>
      <c r="AK3368" s="9" t="s">
        <v>302</v>
      </c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303</v>
      </c>
      <c r="BN3368" s="9" t="s">
        <v>186</v>
      </c>
      <c r="BO3368" s="9"/>
      <c r="BP3368" s="9"/>
      <c r="BQ3368" s="9"/>
      <c r="BR3368" s="9" t="s">
        <v>247</v>
      </c>
      <c r="BS3368" s="9"/>
      <c r="BT3368" s="9"/>
      <c r="BU3368" s="9"/>
      <c r="BV3368" s="9"/>
      <c r="BW3368" s="9"/>
      <c r="BX3368" s="9"/>
      <c r="BY3368" s="9"/>
      <c r="BZ3368" s="9"/>
      <c r="CA3368" s="10"/>
      <c r="CB3368" s="10" t="str">
        <f t="shared" si="5"/>
        <v/>
      </c>
      <c r="CC3368" s="10"/>
      <c r="CD3368" s="9" t="str">
        <f t="shared" si="2"/>
        <v/>
      </c>
      <c r="CE3368" s="9" t="s">
        <v>168</v>
      </c>
      <c r="CF3368" s="9" t="s">
        <v>188</v>
      </c>
      <c r="CG3368" s="9">
        <f>IF(CF3368="","",VLOOKUP(CF3368,Metadata!$D$2:$H$20,2,FALSE))</f>
        <v>17500</v>
      </c>
      <c r="CH3368" s="9">
        <f>IF(CF3368="","",VLOOKUP(CF3368,Metadata!$D$2:$H$20,4,FALSE))</f>
        <v>15000</v>
      </c>
      <c r="CI3368" s="9">
        <f>IF(CF3368="","",VLOOKUP(CF3368,Metadata!$D$2:$H$20,5,FALSE))</f>
        <v>20000</v>
      </c>
      <c r="CJ3368" s="9">
        <f t="shared" si="3"/>
        <v>17500</v>
      </c>
      <c r="CK3368" s="9" t="s">
        <v>366</v>
      </c>
      <c r="CL3368" s="10">
        <v>5</v>
      </c>
      <c r="CM3368" s="10">
        <v>3</v>
      </c>
      <c r="CN3368" s="10">
        <v>5</v>
      </c>
      <c r="CO3368" s="10">
        <v>4</v>
      </c>
      <c r="CP3368" s="10">
        <v>7</v>
      </c>
      <c r="CQ3368" s="10">
        <v>7</v>
      </c>
      <c r="CR3368" s="10">
        <v>7</v>
      </c>
      <c r="CS3368" s="10">
        <v>7</v>
      </c>
      <c r="CT3368" s="10">
        <v>7</v>
      </c>
      <c r="CU3368" s="10">
        <v>7</v>
      </c>
      <c r="CV3368" s="10">
        <v>5</v>
      </c>
      <c r="CW3368" s="10">
        <v>7</v>
      </c>
      <c r="CX3368" s="10">
        <v>7</v>
      </c>
      <c r="CY3368" s="10">
        <v>4</v>
      </c>
      <c r="CZ3368" s="10">
        <v>7</v>
      </c>
      <c r="DA3368" s="10">
        <v>5</v>
      </c>
      <c r="DB3368" s="10">
        <v>5</v>
      </c>
      <c r="DC3368" s="10">
        <v>6</v>
      </c>
      <c r="DD3368" s="10">
        <v>6</v>
      </c>
      <c r="DE3368" s="10">
        <v>6</v>
      </c>
      <c r="DF3368" s="10">
        <v>6</v>
      </c>
      <c r="DG3368" s="10">
        <v>6</v>
      </c>
      <c r="DH3368" s="10">
        <v>6</v>
      </c>
      <c r="DI3368" s="10">
        <v>6</v>
      </c>
      <c r="DJ3368" s="10">
        <v>6</v>
      </c>
      <c r="DK3368" s="10">
        <v>6</v>
      </c>
      <c r="DL3368" s="10">
        <v>6</v>
      </c>
      <c r="DM3368" s="9" t="s">
        <v>154</v>
      </c>
      <c r="DN3368" s="10">
        <v>1992</v>
      </c>
      <c r="DO3368" s="9">
        <f t="shared" si="11"/>
        <v>29</v>
      </c>
      <c r="DP3368" s="9" t="s">
        <v>155</v>
      </c>
      <c r="DQ3368" s="9" t="s">
        <v>156</v>
      </c>
      <c r="DR3368" s="9" t="s">
        <v>170</v>
      </c>
      <c r="DS3368" s="9" t="s">
        <v>137</v>
      </c>
      <c r="DT3368" s="9" t="s">
        <v>930</v>
      </c>
      <c r="DU3368" s="9" t="s">
        <v>223</v>
      </c>
      <c r="DV3368" s="9" t="str">
        <f>VLOOKUP(DU3368,Metadata!$B$2:$C$7,2,FALSE)</f>
        <v>3 - 6 years</v>
      </c>
    </row>
    <row r="3369" spans="1:126">
      <c r="A3369" s="13">
        <v>3368</v>
      </c>
      <c r="B3369" s="9" t="s">
        <v>135</v>
      </c>
      <c r="C3369" s="9" t="str">
        <f>VLOOKUP(B3369,Metadata!$M$2:$N$6,2,FALSE)</f>
        <v>Permanent Employee</v>
      </c>
      <c r="D3369" s="9" t="s">
        <v>159</v>
      </c>
      <c r="E3369" s="9" t="s">
        <v>137</v>
      </c>
      <c r="F3369" s="9" t="s">
        <v>138</v>
      </c>
      <c r="G3369" s="9" t="s">
        <v>140</v>
      </c>
      <c r="H3369" s="9" t="str">
        <f>IF(G3369="","",VLOOKUP(G3369,Metadata!$J$2:$K$22,2,FALSE))</f>
        <v>Lisbon Metropolitan Area</v>
      </c>
      <c r="I3369" s="9" t="s">
        <v>138</v>
      </c>
      <c r="J3369" s="9" t="str">
        <f>IF(I3369="","",VLOOKUP(I3369,Metadata!$P$2:$Q$43,2,FALSE))</f>
        <v>Europe</v>
      </c>
      <c r="K3369" s="9" t="str">
        <f t="shared" si="0"/>
        <v>Portugal</v>
      </c>
      <c r="L3369" s="9" t="s">
        <v>140</v>
      </c>
      <c r="M3369" s="9" t="str">
        <f>IF(L3369="","",VLOOKUP(L3369,Metadata!$J$2:$K$22,2,FALSE))</f>
        <v>Lisbon Metropolitan Area</v>
      </c>
      <c r="N3369" s="9" t="s">
        <v>141</v>
      </c>
      <c r="O3369" s="9" t="s">
        <v>137</v>
      </c>
      <c r="P3369" s="9" t="s">
        <v>142</v>
      </c>
      <c r="Q3369" s="10" t="str">
        <f t="shared" si="1"/>
        <v>Full Office Job</v>
      </c>
      <c r="R3369" s="10">
        <v>4</v>
      </c>
      <c r="S3369" s="9" t="s">
        <v>290</v>
      </c>
      <c r="T3369" s="9" t="s">
        <v>137</v>
      </c>
      <c r="U3369" s="9" t="str">
        <f>IF(S3369&lt;&gt;"",S3369,IF(T3369&lt;&gt;"",VLOOKUP(T3369,Metadata!$S$2:$T$228,2,FALSE),""))</f>
        <v>Quality Assurance/Testing</v>
      </c>
      <c r="V3369" s="9" t="s">
        <v>261</v>
      </c>
      <c r="W3369" s="9" t="s">
        <v>137</v>
      </c>
      <c r="X3369" s="9" t="s">
        <v>163</v>
      </c>
      <c r="Y3369" s="9" t="s">
        <v>137</v>
      </c>
      <c r="Z3369" s="9" t="s">
        <v>184</v>
      </c>
      <c r="AA3369" s="9" t="s">
        <v>165</v>
      </c>
      <c r="AB3369" s="9" t="s">
        <v>137</v>
      </c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 t="s">
        <v>150</v>
      </c>
      <c r="BZ3369" s="9" t="s">
        <v>137</v>
      </c>
      <c r="CA3369" s="10"/>
      <c r="CB3369" s="10" t="str">
        <f t="shared" si="5"/>
        <v/>
      </c>
      <c r="CC3369" s="10"/>
      <c r="CD3369" s="9" t="str">
        <f t="shared" si="2"/>
        <v/>
      </c>
      <c r="CE3369" s="9" t="s">
        <v>168</v>
      </c>
      <c r="CF3369" s="9" t="s">
        <v>220</v>
      </c>
      <c r="CG3369" s="9">
        <f>IF(CF3369="","",VLOOKUP(CF3369,Metadata!$D$2:$H$20,2,FALSE))</f>
        <v>27500</v>
      </c>
      <c r="CH3369" s="9">
        <f>IF(CF3369="","",VLOOKUP(CF3369,Metadata!$D$2:$H$20,4,FALSE))</f>
        <v>25000</v>
      </c>
      <c r="CI3369" s="9">
        <f>IF(CF3369="","",VLOOKUP(CF3369,Metadata!$D$2:$H$20,5,FALSE))</f>
        <v>30000</v>
      </c>
      <c r="CJ3369" s="9">
        <f t="shared" si="3"/>
        <v>27500</v>
      </c>
      <c r="CK3369" s="9" t="s">
        <v>153</v>
      </c>
      <c r="CL3369" s="10">
        <v>5</v>
      </c>
      <c r="CM3369" s="10">
        <v>2</v>
      </c>
      <c r="CN3369" s="10">
        <v>6</v>
      </c>
      <c r="CO3369" s="10">
        <v>5</v>
      </c>
      <c r="CP3369" s="10">
        <v>5</v>
      </c>
      <c r="CQ3369" s="10">
        <v>5</v>
      </c>
      <c r="CR3369" s="10">
        <v>4</v>
      </c>
      <c r="CS3369" s="10">
        <v>5</v>
      </c>
      <c r="CT3369" s="10">
        <v>5</v>
      </c>
      <c r="CU3369" s="10">
        <v>5</v>
      </c>
      <c r="CV3369" s="10">
        <v>3</v>
      </c>
      <c r="CW3369" s="10">
        <v>2</v>
      </c>
      <c r="CX3369" s="10">
        <v>4</v>
      </c>
      <c r="CY3369" s="10">
        <v>2</v>
      </c>
      <c r="CZ3369" s="10">
        <v>5</v>
      </c>
      <c r="DA3369" s="10">
        <v>6</v>
      </c>
      <c r="DB3369" s="10">
        <v>1</v>
      </c>
      <c r="DC3369" s="10">
        <v>6</v>
      </c>
      <c r="DD3369" s="10">
        <v>1</v>
      </c>
      <c r="DE3369" s="10">
        <v>7</v>
      </c>
      <c r="DF3369" s="10">
        <v>6</v>
      </c>
      <c r="DG3369" s="10">
        <v>5</v>
      </c>
      <c r="DH3369" s="10">
        <v>2</v>
      </c>
      <c r="DI3369" s="10">
        <v>3</v>
      </c>
      <c r="DJ3369" s="10">
        <v>4</v>
      </c>
      <c r="DK3369" s="10">
        <v>4</v>
      </c>
      <c r="DL3369" s="10">
        <v>2</v>
      </c>
      <c r="DM3369" s="9" t="s">
        <v>154</v>
      </c>
      <c r="DN3369" s="10">
        <v>1988</v>
      </c>
      <c r="DO3369" s="9">
        <f t="shared" si="11"/>
        <v>33</v>
      </c>
      <c r="DP3369" s="9" t="s">
        <v>155</v>
      </c>
      <c r="DQ3369" s="9" t="s">
        <v>202</v>
      </c>
      <c r="DR3369" s="9" t="s">
        <v>157</v>
      </c>
      <c r="DS3369" s="9" t="s">
        <v>137</v>
      </c>
      <c r="DT3369" s="9" t="s">
        <v>930</v>
      </c>
      <c r="DU3369" s="9" t="s">
        <v>223</v>
      </c>
      <c r="DV3369" s="9" t="str">
        <f>VLOOKUP(DU3369,Metadata!$B$2:$C$7,2,FALSE)</f>
        <v>3 - 6 years</v>
      </c>
    </row>
    <row r="3370" spans="1:126">
      <c r="A3370" s="13">
        <v>3369</v>
      </c>
      <c r="B3370" s="9" t="s">
        <v>135</v>
      </c>
      <c r="C3370" s="9" t="str">
        <f>VLOOKUP(B3370,Metadata!$M$2:$N$6,2,FALSE)</f>
        <v>Permanent Employee</v>
      </c>
      <c r="D3370" s="9" t="s">
        <v>159</v>
      </c>
      <c r="E3370" s="9" t="s">
        <v>137</v>
      </c>
      <c r="F3370" s="9" t="s">
        <v>138</v>
      </c>
      <c r="G3370" s="9" t="s">
        <v>172</v>
      </c>
      <c r="H3370" s="9" t="str">
        <f>IF(G3370="","",VLOOKUP(G3370,Metadata!$J$2:$K$22,2,FALSE))</f>
        <v>Porto Metropolitan Area</v>
      </c>
      <c r="I3370" s="9" t="s">
        <v>311</v>
      </c>
      <c r="J3370" s="9" t="str">
        <f>IF(I3370="","",VLOOKUP(I3370,Metadata!$P$2:$Q$43,2,FALSE))</f>
        <v>Europe</v>
      </c>
      <c r="K3370" s="9" t="str">
        <f t="shared" si="0"/>
        <v>International</v>
      </c>
      <c r="L3370" s="9" t="s">
        <v>137</v>
      </c>
      <c r="M3370" s="9" t="str">
        <f>IF(L3370="","",VLOOKUP(L3370,Metadata!$J$2:$K$22,2,FALSE))</f>
        <v/>
      </c>
      <c r="N3370" s="9" t="s">
        <v>141</v>
      </c>
      <c r="O3370" s="9" t="s">
        <v>137</v>
      </c>
      <c r="P3370" s="9" t="s">
        <v>142</v>
      </c>
      <c r="Q3370" s="10" t="str">
        <f t="shared" si="1"/>
        <v>Full Office Job</v>
      </c>
      <c r="R3370" s="10">
        <v>5</v>
      </c>
      <c r="S3370" s="9" t="s">
        <v>216</v>
      </c>
      <c r="T3370" s="9" t="s">
        <v>137</v>
      </c>
      <c r="U3370" s="9" t="str">
        <f>IF(S3370&lt;&gt;"",S3370,IF(T3370&lt;&gt;"",VLOOKUP(T3370,Metadata!$S$2:$T$228,2,FALSE),""))</f>
        <v>Front-End Developer</v>
      </c>
      <c r="V3370" s="9" t="s">
        <v>162</v>
      </c>
      <c r="W3370" s="9" t="s">
        <v>137</v>
      </c>
      <c r="X3370" s="9" t="s">
        <v>145</v>
      </c>
      <c r="Y3370" s="9" t="s">
        <v>137</v>
      </c>
      <c r="Z3370" s="9" t="s">
        <v>146</v>
      </c>
      <c r="AA3370" s="9" t="s">
        <v>165</v>
      </c>
      <c r="AB3370" s="9" t="s">
        <v>137</v>
      </c>
      <c r="AC3370" s="9"/>
      <c r="AD3370" s="9"/>
      <c r="AE3370" s="9"/>
      <c r="AF3370" s="9"/>
      <c r="AG3370" s="9"/>
      <c r="AH3370" s="9"/>
      <c r="AI3370" s="9"/>
      <c r="AJ3370" s="9" t="s">
        <v>185</v>
      </c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 t="s">
        <v>186</v>
      </c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10"/>
      <c r="CB3370" s="10" t="str">
        <f t="shared" si="5"/>
        <v/>
      </c>
      <c r="CC3370" s="10"/>
      <c r="CD3370" s="9" t="str">
        <f t="shared" si="2"/>
        <v/>
      </c>
      <c r="CE3370" s="9" t="s">
        <v>151</v>
      </c>
      <c r="CF3370" s="9" t="s">
        <v>152</v>
      </c>
      <c r="CG3370" s="9">
        <f>IF(CF3370="","",VLOOKUP(CF3370,Metadata!$D$2:$H$20,2,FALSE))</f>
        <v>32500</v>
      </c>
      <c r="CH3370" s="9">
        <f>IF(CF3370="","",VLOOKUP(CF3370,Metadata!$D$2:$H$20,4,FALSE))</f>
        <v>30000</v>
      </c>
      <c r="CI3370" s="9">
        <f>IF(CF3370="","",VLOOKUP(CF3370,Metadata!$D$2:$H$20,5,FALSE))</f>
        <v>35000</v>
      </c>
      <c r="CJ3370" s="9">
        <f t="shared" si="3"/>
        <v>32500</v>
      </c>
      <c r="CK3370" s="9" t="s">
        <v>189</v>
      </c>
      <c r="CL3370" s="10">
        <v>3</v>
      </c>
      <c r="CM3370" s="10">
        <v>3</v>
      </c>
      <c r="CN3370" s="10">
        <v>6</v>
      </c>
      <c r="CO3370" s="10">
        <v>5</v>
      </c>
      <c r="CP3370" s="10">
        <v>5</v>
      </c>
      <c r="CQ3370" s="10">
        <v>6</v>
      </c>
      <c r="CR3370" s="10">
        <v>4</v>
      </c>
      <c r="CS3370" s="10">
        <v>6</v>
      </c>
      <c r="CT3370" s="10">
        <v>7</v>
      </c>
      <c r="CU3370" s="10">
        <v>6</v>
      </c>
      <c r="CV3370" s="10">
        <v>5</v>
      </c>
      <c r="CW3370" s="10">
        <v>4</v>
      </c>
      <c r="CX3370" s="10">
        <v>6</v>
      </c>
      <c r="CY3370" s="10">
        <v>5</v>
      </c>
      <c r="CZ3370" s="10">
        <v>5</v>
      </c>
      <c r="DA3370" s="10">
        <v>6</v>
      </c>
      <c r="DB3370" s="10">
        <v>4</v>
      </c>
      <c r="DC3370" s="10">
        <v>6</v>
      </c>
      <c r="DD3370" s="10">
        <v>5</v>
      </c>
      <c r="DE3370" s="10">
        <v>6</v>
      </c>
      <c r="DF3370" s="10">
        <v>6</v>
      </c>
      <c r="DG3370" s="10">
        <v>6</v>
      </c>
      <c r="DH3370" s="10">
        <v>4</v>
      </c>
      <c r="DI3370" s="10">
        <v>6</v>
      </c>
      <c r="DJ3370" s="10">
        <v>4</v>
      </c>
      <c r="DK3370" s="10">
        <v>4</v>
      </c>
      <c r="DL3370" s="10">
        <v>6</v>
      </c>
      <c r="DM3370" s="9" t="s">
        <v>154</v>
      </c>
      <c r="DN3370" s="10">
        <v>1982</v>
      </c>
      <c r="DO3370" s="9">
        <f t="shared" si="11"/>
        <v>39</v>
      </c>
      <c r="DP3370" s="9" t="s">
        <v>155</v>
      </c>
      <c r="DQ3370" s="9" t="s">
        <v>202</v>
      </c>
      <c r="DR3370" s="9" t="s">
        <v>157</v>
      </c>
      <c r="DS3370" s="9" t="s">
        <v>137</v>
      </c>
      <c r="DT3370" s="9" t="s">
        <v>930</v>
      </c>
      <c r="DU3370" s="9" t="s">
        <v>203</v>
      </c>
      <c r="DV3370" s="9" t="str">
        <f>VLOOKUP(DU3370,Metadata!$B$2:$C$7,2,FALSE)</f>
        <v>6+ years</v>
      </c>
    </row>
    <row r="3371" spans="1:126">
      <c r="A3371" s="13">
        <v>3370</v>
      </c>
      <c r="B3371" s="9" t="s">
        <v>135</v>
      </c>
      <c r="C3371" s="9" t="str">
        <f>VLOOKUP(B3371,Metadata!$M$2:$N$6,2,FALSE)</f>
        <v>Permanent Employee</v>
      </c>
      <c r="D3371" s="9" t="s">
        <v>159</v>
      </c>
      <c r="E3371" s="9" t="s">
        <v>137</v>
      </c>
      <c r="F3371" s="9" t="s">
        <v>138</v>
      </c>
      <c r="G3371" s="9" t="s">
        <v>172</v>
      </c>
      <c r="H3371" s="9" t="str">
        <f>IF(G3371="","",VLOOKUP(G3371,Metadata!$J$2:$K$22,2,FALSE))</f>
        <v>Porto Metropolitan Area</v>
      </c>
      <c r="I3371" s="9" t="s">
        <v>138</v>
      </c>
      <c r="J3371" s="9" t="str">
        <f>IF(I3371="","",VLOOKUP(I3371,Metadata!$P$2:$Q$43,2,FALSE))</f>
        <v>Europe</v>
      </c>
      <c r="K3371" s="9" t="str">
        <f t="shared" si="0"/>
        <v>Portugal</v>
      </c>
      <c r="L3371" s="9" t="s">
        <v>172</v>
      </c>
      <c r="M3371" s="9" t="str">
        <f>IF(L3371="","",VLOOKUP(L3371,Metadata!$J$2:$K$22,2,FALSE))</f>
        <v>Porto Metropolitan Area</v>
      </c>
      <c r="N3371" s="9" t="s">
        <v>141</v>
      </c>
      <c r="O3371" s="9" t="s">
        <v>137</v>
      </c>
      <c r="P3371" s="9" t="s">
        <v>191</v>
      </c>
      <c r="Q3371" s="10" t="str">
        <f t="shared" si="1"/>
        <v>Remote Job (full or flexible)</v>
      </c>
      <c r="R3371" s="10">
        <v>5</v>
      </c>
      <c r="S3371" s="9" t="s">
        <v>216</v>
      </c>
      <c r="T3371" s="9" t="s">
        <v>137</v>
      </c>
      <c r="U3371" s="9" t="str">
        <f>IF(S3371&lt;&gt;"",S3371,IF(T3371&lt;&gt;"",VLOOKUP(T3371,Metadata!$S$2:$T$228,2,FALSE),""))</f>
        <v>Front-End Developer</v>
      </c>
      <c r="V3371" s="9" t="s">
        <v>207</v>
      </c>
      <c r="W3371" s="9" t="s">
        <v>137</v>
      </c>
      <c r="X3371" s="9" t="s">
        <v>208</v>
      </c>
      <c r="Y3371" s="9" t="s">
        <v>137</v>
      </c>
      <c r="Z3371" s="9" t="s">
        <v>184</v>
      </c>
      <c r="AA3371" s="9" t="s">
        <v>165</v>
      </c>
      <c r="AB3371" s="9" t="s">
        <v>137</v>
      </c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 t="s">
        <v>186</v>
      </c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10"/>
      <c r="CB3371" s="10" t="str">
        <f t="shared" si="5"/>
        <v/>
      </c>
      <c r="CC3371" s="10"/>
      <c r="CD3371" s="9" t="str">
        <f t="shared" si="2"/>
        <v/>
      </c>
      <c r="CE3371" s="9" t="s">
        <v>168</v>
      </c>
      <c r="CF3371" s="9" t="s">
        <v>225</v>
      </c>
      <c r="CG3371" s="9">
        <f>IF(CF3371="","",VLOOKUP(CF3371,Metadata!$D$2:$H$20,2,FALSE))</f>
        <v>22500</v>
      </c>
      <c r="CH3371" s="9">
        <f>IF(CF3371="","",VLOOKUP(CF3371,Metadata!$D$2:$H$20,4,FALSE))</f>
        <v>20000</v>
      </c>
      <c r="CI3371" s="9">
        <f>IF(CF3371="","",VLOOKUP(CF3371,Metadata!$D$2:$H$20,5,FALSE))</f>
        <v>25000</v>
      </c>
      <c r="CJ3371" s="9">
        <f t="shared" si="3"/>
        <v>22500</v>
      </c>
      <c r="CK3371" s="9" t="s">
        <v>189</v>
      </c>
      <c r="CL3371" s="10">
        <v>3</v>
      </c>
      <c r="CM3371" s="10">
        <v>5</v>
      </c>
      <c r="CN3371" s="10">
        <v>7</v>
      </c>
      <c r="CO3371" s="10">
        <v>7</v>
      </c>
      <c r="CP3371" s="10">
        <v>6</v>
      </c>
      <c r="CQ3371" s="10">
        <v>6</v>
      </c>
      <c r="CR3371" s="10">
        <v>5</v>
      </c>
      <c r="CS3371" s="10">
        <v>6</v>
      </c>
      <c r="CT3371" s="10">
        <v>5</v>
      </c>
      <c r="CU3371" s="10">
        <v>6</v>
      </c>
      <c r="CV3371" s="10">
        <v>6</v>
      </c>
      <c r="CW3371" s="10">
        <v>6</v>
      </c>
      <c r="CX3371" s="10">
        <v>6</v>
      </c>
      <c r="CY3371" s="10">
        <v>5</v>
      </c>
      <c r="CZ3371" s="10">
        <v>6</v>
      </c>
      <c r="DA3371" s="10">
        <v>5</v>
      </c>
      <c r="DB3371" s="10">
        <v>6</v>
      </c>
      <c r="DC3371" s="10">
        <v>6</v>
      </c>
      <c r="DD3371" s="10">
        <v>7</v>
      </c>
      <c r="DE3371" s="10">
        <v>7</v>
      </c>
      <c r="DF3371" s="10">
        <v>6</v>
      </c>
      <c r="DG3371" s="10">
        <v>7</v>
      </c>
      <c r="DH3371" s="10">
        <v>5</v>
      </c>
      <c r="DI3371" s="10">
        <v>6</v>
      </c>
      <c r="DJ3371" s="10">
        <v>5</v>
      </c>
      <c r="DK3371" s="10">
        <v>5</v>
      </c>
      <c r="DL3371" s="10">
        <v>7</v>
      </c>
      <c r="DM3371" s="9" t="s">
        <v>154</v>
      </c>
      <c r="DN3371" s="10">
        <v>1988</v>
      </c>
      <c r="DO3371" s="9">
        <f t="shared" si="11"/>
        <v>33</v>
      </c>
      <c r="DP3371" s="9" t="s">
        <v>155</v>
      </c>
      <c r="DQ3371" s="9" t="s">
        <v>156</v>
      </c>
      <c r="DR3371" s="9" t="s">
        <v>157</v>
      </c>
      <c r="DS3371" s="9" t="s">
        <v>137</v>
      </c>
      <c r="DT3371" s="9" t="s">
        <v>930</v>
      </c>
      <c r="DU3371" s="9" t="s">
        <v>223</v>
      </c>
      <c r="DV3371" s="9" t="str">
        <f>VLOOKUP(DU3371,Metadata!$B$2:$C$7,2,FALSE)</f>
        <v>3 - 6 years</v>
      </c>
    </row>
    <row r="3372" spans="1:126">
      <c r="A3372" s="13">
        <v>3371</v>
      </c>
      <c r="B3372" s="9" t="s">
        <v>171</v>
      </c>
      <c r="C3372" s="9" t="str">
        <f>VLOOKUP(B3372,Metadata!$M$2:$N$6,2,FALSE)</f>
        <v>Contractor</v>
      </c>
      <c r="D3372" s="9" t="s">
        <v>137</v>
      </c>
      <c r="E3372" s="9" t="s">
        <v>159</v>
      </c>
      <c r="F3372" s="9" t="s">
        <v>138</v>
      </c>
      <c r="G3372" s="9" t="s">
        <v>363</v>
      </c>
      <c r="H3372" s="9" t="str">
        <f>IF(G3372="","",VLOOKUP(G3372,Metadata!$J$2:$K$22,2,FALSE))</f>
        <v>South</v>
      </c>
      <c r="I3372" s="9" t="s">
        <v>640</v>
      </c>
      <c r="J3372" s="9" t="str">
        <f>IF(I3372="","",VLOOKUP(I3372,Metadata!$P$2:$Q$43,2,FALSE))</f>
        <v>Europe</v>
      </c>
      <c r="K3372" s="9" t="str">
        <f t="shared" si="0"/>
        <v>International</v>
      </c>
      <c r="L3372" s="9" t="s">
        <v>137</v>
      </c>
      <c r="M3372" s="9" t="str">
        <f>IF(L3372="","",VLOOKUP(L3372,Metadata!$J$2:$K$22,2,FALSE))</f>
        <v/>
      </c>
      <c r="N3372" s="9" t="s">
        <v>141</v>
      </c>
      <c r="O3372" s="9" t="s">
        <v>137</v>
      </c>
      <c r="P3372" s="9" t="s">
        <v>191</v>
      </c>
      <c r="Q3372" s="10" t="str">
        <f t="shared" si="1"/>
        <v>Remote Job (full or flexible)</v>
      </c>
      <c r="R3372" s="10">
        <v>7</v>
      </c>
      <c r="S3372" s="9" t="s">
        <v>266</v>
      </c>
      <c r="T3372" s="9" t="s">
        <v>137</v>
      </c>
      <c r="U3372" s="9" t="str">
        <f>IF(S3372&lt;&gt;"",S3372,IF(T3372&lt;&gt;"",VLOOKUP(T3372,Metadata!$S$2:$T$228,2,FALSE),""))</f>
        <v>Data Scientist/Data Engineer</v>
      </c>
      <c r="V3372" s="9" t="s">
        <v>251</v>
      </c>
      <c r="W3372" s="9" t="s">
        <v>137</v>
      </c>
      <c r="X3372" s="9" t="s">
        <v>163</v>
      </c>
      <c r="Y3372" s="9" t="s">
        <v>137</v>
      </c>
      <c r="Z3372" s="9" t="s">
        <v>262</v>
      </c>
      <c r="AA3372" s="9" t="s">
        <v>137</v>
      </c>
      <c r="AB3372" s="9" t="s">
        <v>137</v>
      </c>
      <c r="AC3372" s="9" t="s">
        <v>147</v>
      </c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 t="s">
        <v>198</v>
      </c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14" t="s">
        <v>404</v>
      </c>
      <c r="CB3372" s="10" t="str">
        <f t="shared" si="5"/>
        <v>More than 24 months</v>
      </c>
      <c r="CC3372" s="10">
        <v>27</v>
      </c>
      <c r="CD3372" s="9">
        <f t="shared" si="2"/>
        <v>43200</v>
      </c>
      <c r="CE3372" s="9" t="s">
        <v>137</v>
      </c>
      <c r="CF3372" s="9" t="s">
        <v>137</v>
      </c>
      <c r="CG3372" s="9" t="str">
        <f>IF(CF3372="","",VLOOKUP(CF3372,Metadata!$D$2:$H$20,2,FALSE))</f>
        <v/>
      </c>
      <c r="CH3372" s="9" t="str">
        <f>IF(CF3372="","",VLOOKUP(CF3372,Metadata!$D$2:$H$20,4,FALSE))</f>
        <v/>
      </c>
      <c r="CI3372" s="9" t="str">
        <f>IF(CF3372="","",VLOOKUP(CF3372,Metadata!$D$2:$H$20,5,FALSE))</f>
        <v/>
      </c>
      <c r="CJ3372" s="9">
        <f t="shared" si="3"/>
        <v>43200</v>
      </c>
      <c r="CK3372" s="9" t="s">
        <v>153</v>
      </c>
      <c r="CL3372" s="10">
        <v>6</v>
      </c>
      <c r="CM3372" s="10">
        <v>2</v>
      </c>
      <c r="CN3372" s="10">
        <v>7</v>
      </c>
      <c r="CO3372" s="10">
        <v>1</v>
      </c>
      <c r="CP3372" s="10">
        <v>3</v>
      </c>
      <c r="CQ3372" s="10">
        <v>1</v>
      </c>
      <c r="CR3372" s="10">
        <v>7</v>
      </c>
      <c r="CS3372" s="10">
        <v>7</v>
      </c>
      <c r="CT3372" s="10">
        <v>1</v>
      </c>
      <c r="CU3372" s="10">
        <v>6</v>
      </c>
      <c r="CV3372" s="10">
        <v>5</v>
      </c>
      <c r="CW3372" s="10">
        <v>1</v>
      </c>
      <c r="CX3372" s="10">
        <v>1</v>
      </c>
      <c r="CY3372" s="10">
        <v>1</v>
      </c>
      <c r="CZ3372" s="10">
        <v>7</v>
      </c>
      <c r="DA3372" s="10">
        <v>1</v>
      </c>
      <c r="DB3372" s="10">
        <v>1</v>
      </c>
      <c r="DC3372" s="10">
        <v>1</v>
      </c>
      <c r="DD3372" s="10">
        <v>1</v>
      </c>
      <c r="DE3372" s="10">
        <v>1</v>
      </c>
      <c r="DF3372" s="10">
        <v>1</v>
      </c>
      <c r="DG3372" s="10">
        <v>1</v>
      </c>
      <c r="DH3372" s="10">
        <v>1</v>
      </c>
      <c r="DI3372" s="10">
        <v>1</v>
      </c>
      <c r="DJ3372" s="10">
        <v>1</v>
      </c>
      <c r="DK3372" s="10">
        <v>1</v>
      </c>
      <c r="DL3372" s="10">
        <v>1</v>
      </c>
      <c r="DM3372" s="9" t="s">
        <v>154</v>
      </c>
      <c r="DN3372" s="10">
        <v>1980</v>
      </c>
      <c r="DO3372" s="9">
        <f t="shared" si="11"/>
        <v>41</v>
      </c>
      <c r="DP3372" s="9" t="s">
        <v>155</v>
      </c>
      <c r="DQ3372" s="9" t="s">
        <v>156</v>
      </c>
      <c r="DR3372" s="9" t="s">
        <v>157</v>
      </c>
      <c r="DS3372" s="9" t="s">
        <v>137</v>
      </c>
      <c r="DT3372" s="9" t="s">
        <v>930</v>
      </c>
      <c r="DU3372" s="9" t="s">
        <v>158</v>
      </c>
      <c r="DV3372" s="9" t="str">
        <f>VLOOKUP(DU3372,Metadata!$B$2:$C$7,2,FALSE)</f>
        <v>6+ years</v>
      </c>
    </row>
  </sheetData>
  <autoFilter ref="A1:DV3372" xr:uid="{7F8E4DF1-CEA5-9A48-A89F-0573EB125C8F}"/>
  <phoneticPr fontId="17" type="noConversion"/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V128"/>
  <sheetViews>
    <sheetView workbookViewId="0">
      <pane ySplit="1" topLeftCell="A83" activePane="bottomLeft" state="frozen"/>
      <selection pane="bottomLeft" activeCell="A92" sqref="A92"/>
    </sheetView>
  </sheetViews>
  <sheetFormatPr baseColWidth="10" defaultColWidth="12.6640625" defaultRowHeight="15" customHeight="1"/>
  <cols>
    <col min="1" max="1" width="51.1640625" customWidth="1"/>
    <col min="2" max="2" width="50.83203125" customWidth="1"/>
    <col min="3" max="3" width="35" customWidth="1"/>
    <col min="4" max="4" width="35.33203125" customWidth="1"/>
  </cols>
  <sheetData>
    <row r="1" spans="1:126" ht="15" customHeight="1">
      <c r="A1" s="15" t="s">
        <v>949</v>
      </c>
      <c r="B1" s="15" t="s">
        <v>950</v>
      </c>
      <c r="C1" s="15" t="s">
        <v>951</v>
      </c>
      <c r="D1" s="15" t="s">
        <v>952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</row>
    <row r="2" spans="1:126" ht="15" customHeight="1">
      <c r="A2" s="8" t="s">
        <v>9</v>
      </c>
      <c r="B2" s="8" t="s">
        <v>9</v>
      </c>
      <c r="C2" s="17" t="s">
        <v>953</v>
      </c>
      <c r="D2" s="8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ht="15" customHeight="1">
      <c r="A3" s="8" t="s">
        <v>10</v>
      </c>
      <c r="B3" s="13" t="s">
        <v>954</v>
      </c>
      <c r="C3" s="17" t="s">
        <v>953</v>
      </c>
      <c r="D3" s="1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ht="15" customHeight="1">
      <c r="A4" s="8" t="s">
        <v>11</v>
      </c>
      <c r="B4" s="8" t="s">
        <v>955</v>
      </c>
      <c r="C4" s="17" t="s">
        <v>953</v>
      </c>
      <c r="D4" s="8" t="s">
        <v>956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ht="15" customHeight="1">
      <c r="A5" s="8" t="s">
        <v>12</v>
      </c>
      <c r="B5" s="8" t="s">
        <v>957</v>
      </c>
      <c r="C5" s="17" t="s">
        <v>958</v>
      </c>
      <c r="D5" s="13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ht="15" customHeight="1">
      <c r="A6" s="8" t="s">
        <v>13</v>
      </c>
      <c r="B6" s="13" t="s">
        <v>959</v>
      </c>
      <c r="C6" s="17" t="s">
        <v>960</v>
      </c>
      <c r="D6" s="13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ht="15" customHeight="1">
      <c r="A7" s="8" t="s">
        <v>14</v>
      </c>
      <c r="B7" s="13" t="s">
        <v>961</v>
      </c>
      <c r="C7" s="17" t="s">
        <v>953</v>
      </c>
      <c r="D7" s="8" t="s">
        <v>962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ht="15" customHeight="1">
      <c r="A8" s="8" t="s">
        <v>15</v>
      </c>
      <c r="B8" s="13" t="s">
        <v>963</v>
      </c>
      <c r="C8" s="17" t="s">
        <v>953</v>
      </c>
      <c r="D8" s="13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ht="15" customHeight="1">
      <c r="A9" s="8" t="s">
        <v>16</v>
      </c>
      <c r="B9" s="8" t="s">
        <v>964</v>
      </c>
      <c r="C9" s="17" t="s">
        <v>953</v>
      </c>
      <c r="D9" s="8" t="s">
        <v>965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ht="15" customHeight="1">
      <c r="A10" s="8" t="s">
        <v>17</v>
      </c>
      <c r="B10" s="13" t="s">
        <v>966</v>
      </c>
      <c r="C10" s="17" t="s">
        <v>953</v>
      </c>
      <c r="D10" s="13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ht="15" customHeight="1">
      <c r="A11" s="8" t="s">
        <v>18</v>
      </c>
      <c r="B11" s="8" t="s">
        <v>967</v>
      </c>
      <c r="C11" s="17" t="s">
        <v>953</v>
      </c>
      <c r="D11" s="8" t="s">
        <v>968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ht="15" customHeight="1">
      <c r="A12" s="8" t="s">
        <v>19</v>
      </c>
      <c r="B12" s="8" t="s">
        <v>969</v>
      </c>
      <c r="C12" s="17" t="s">
        <v>953</v>
      </c>
      <c r="D12" s="8" t="s">
        <v>968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ht="15" customHeight="1">
      <c r="A13" s="8" t="s">
        <v>20</v>
      </c>
      <c r="B13" s="13" t="s">
        <v>970</v>
      </c>
      <c r="C13" s="17" t="s">
        <v>971</v>
      </c>
      <c r="D13" s="13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ht="15" customHeight="1">
      <c r="A14" s="8" t="s">
        <v>21</v>
      </c>
      <c r="B14" s="8" t="s">
        <v>972</v>
      </c>
      <c r="C14" s="17" t="s">
        <v>971</v>
      </c>
      <c r="D14" s="8" t="s">
        <v>973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ht="15" customHeight="1">
      <c r="A15" s="8" t="s">
        <v>22</v>
      </c>
      <c r="B15" s="13" t="s">
        <v>974</v>
      </c>
      <c r="C15" s="17" t="s">
        <v>953</v>
      </c>
      <c r="D15" s="8" t="s">
        <v>975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ht="15" customHeight="1">
      <c r="A16" s="8" t="s">
        <v>23</v>
      </c>
      <c r="B16" s="13" t="s">
        <v>976</v>
      </c>
      <c r="C16" s="17" t="s">
        <v>977</v>
      </c>
      <c r="D16" s="8" t="s">
        <v>978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ht="15" customHeight="1">
      <c r="A17" s="8" t="s">
        <v>24</v>
      </c>
      <c r="B17" s="13" t="s">
        <v>979</v>
      </c>
      <c r="C17" s="17" t="s">
        <v>980</v>
      </c>
      <c r="D17" s="8" t="s">
        <v>981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ht="15" customHeight="1">
      <c r="A18" s="8" t="s">
        <v>25</v>
      </c>
      <c r="B18" s="8" t="s">
        <v>982</v>
      </c>
      <c r="C18" s="17" t="s">
        <v>953</v>
      </c>
      <c r="D18" s="8" t="s">
        <v>983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ht="15" customHeight="1">
      <c r="A19" s="8" t="s">
        <v>26</v>
      </c>
      <c r="B19" s="13" t="s">
        <v>984</v>
      </c>
      <c r="C19" s="17" t="s">
        <v>953</v>
      </c>
      <c r="D19" s="8" t="s">
        <v>985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ht="15" customHeight="1">
      <c r="A20" s="8" t="s">
        <v>27</v>
      </c>
      <c r="B20" s="8" t="s">
        <v>986</v>
      </c>
      <c r="C20" s="17" t="s">
        <v>953</v>
      </c>
      <c r="D20" s="13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ht="15" customHeight="1">
      <c r="A21" s="8" t="s">
        <v>28</v>
      </c>
      <c r="B21" s="8" t="s">
        <v>987</v>
      </c>
      <c r="C21" s="17" t="s">
        <v>988</v>
      </c>
      <c r="D21" s="13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ht="15" customHeight="1">
      <c r="A22" s="8" t="s">
        <v>29</v>
      </c>
      <c r="B22" s="8" t="s">
        <v>989</v>
      </c>
      <c r="C22" s="17" t="s">
        <v>953</v>
      </c>
      <c r="D22" s="8" t="s">
        <v>990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ht="15" customHeight="1">
      <c r="A23" s="8" t="s">
        <v>30</v>
      </c>
      <c r="B23" s="13" t="s">
        <v>991</v>
      </c>
      <c r="C23" s="17" t="s">
        <v>953</v>
      </c>
      <c r="D23" s="8" t="s">
        <v>992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ht="15" customHeight="1">
      <c r="A24" s="8" t="s">
        <v>31</v>
      </c>
      <c r="B24" s="8" t="s">
        <v>993</v>
      </c>
      <c r="C24" s="17" t="s">
        <v>994</v>
      </c>
      <c r="D24" s="8" t="s">
        <v>992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ht="15" customHeight="1">
      <c r="A25" s="8" t="s">
        <v>32</v>
      </c>
      <c r="B25" s="13" t="s">
        <v>995</v>
      </c>
      <c r="C25" s="17" t="s">
        <v>953</v>
      </c>
      <c r="D25" s="8" t="s">
        <v>996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ht="15" customHeight="1">
      <c r="A26" s="8" t="s">
        <v>33</v>
      </c>
      <c r="B26" s="8" t="s">
        <v>997</v>
      </c>
      <c r="C26" s="17" t="s">
        <v>998</v>
      </c>
      <c r="D26" s="8" t="s">
        <v>996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ht="15" customHeight="1">
      <c r="A27" s="8" t="s">
        <v>34</v>
      </c>
      <c r="B27" s="13" t="s">
        <v>999</v>
      </c>
      <c r="C27" s="17" t="s">
        <v>953</v>
      </c>
      <c r="D27" s="8" t="s">
        <v>1000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ht="15" customHeight="1">
      <c r="A28" s="13" t="s">
        <v>35</v>
      </c>
      <c r="B28" s="13" t="s">
        <v>165</v>
      </c>
      <c r="C28" s="17" t="s">
        <v>953</v>
      </c>
      <c r="D28" s="13" t="s">
        <v>1001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ht="15" customHeight="1">
      <c r="A29" s="13" t="s">
        <v>36</v>
      </c>
      <c r="B29" s="13" t="s">
        <v>253</v>
      </c>
      <c r="C29" s="17" t="s">
        <v>953</v>
      </c>
      <c r="D29" s="13" t="s">
        <v>1002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ht="15" customHeight="1">
      <c r="A30" s="13" t="s">
        <v>37</v>
      </c>
      <c r="B30" s="13" t="s">
        <v>147</v>
      </c>
      <c r="C30" s="17" t="s">
        <v>953</v>
      </c>
      <c r="D30" s="13" t="s">
        <v>1003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ht="15" customHeight="1">
      <c r="A31" s="13" t="s">
        <v>38</v>
      </c>
      <c r="B31" s="13" t="s">
        <v>148</v>
      </c>
      <c r="C31" s="17" t="s">
        <v>953</v>
      </c>
      <c r="D31" s="13" t="s">
        <v>1004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ht="15" customHeight="1">
      <c r="A32" s="13" t="s">
        <v>39</v>
      </c>
      <c r="B32" s="13" t="s">
        <v>194</v>
      </c>
      <c r="C32" s="17" t="s">
        <v>953</v>
      </c>
      <c r="D32" s="13" t="s">
        <v>1005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ht="15" customHeight="1">
      <c r="A33" s="13" t="s">
        <v>40</v>
      </c>
      <c r="B33" s="13" t="s">
        <v>243</v>
      </c>
      <c r="C33" s="17" t="s">
        <v>953</v>
      </c>
      <c r="D33" s="13" t="s">
        <v>1006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ht="15" customHeight="1">
      <c r="A34" s="13" t="s">
        <v>41</v>
      </c>
      <c r="B34" s="13" t="s">
        <v>166</v>
      </c>
      <c r="C34" s="17" t="s">
        <v>953</v>
      </c>
      <c r="D34" s="13" t="s">
        <v>1007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ht="15" customHeight="1">
      <c r="A35" s="13" t="s">
        <v>42</v>
      </c>
      <c r="B35" s="13" t="s">
        <v>176</v>
      </c>
      <c r="C35" s="17" t="s">
        <v>953</v>
      </c>
      <c r="D35" s="13" t="s">
        <v>1008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ht="15" customHeight="1">
      <c r="A36" s="13" t="s">
        <v>43</v>
      </c>
      <c r="B36" s="13" t="s">
        <v>230</v>
      </c>
      <c r="C36" s="17" t="s">
        <v>953</v>
      </c>
      <c r="D36" s="13" t="s">
        <v>1009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ht="15" customHeight="1">
      <c r="A37" s="13" t="s">
        <v>44</v>
      </c>
      <c r="B37" s="13" t="s">
        <v>185</v>
      </c>
      <c r="C37" s="17" t="s">
        <v>953</v>
      </c>
      <c r="D37" s="13" t="s">
        <v>1010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ht="15" customHeight="1">
      <c r="A38" s="13" t="s">
        <v>45</v>
      </c>
      <c r="B38" s="13" t="s">
        <v>302</v>
      </c>
      <c r="C38" s="17" t="s">
        <v>953</v>
      </c>
      <c r="D38" s="13" t="s">
        <v>1011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ht="15" customHeight="1">
      <c r="A39" s="13" t="s">
        <v>46</v>
      </c>
      <c r="B39" s="13" t="s">
        <v>177</v>
      </c>
      <c r="C39" s="17" t="s">
        <v>953</v>
      </c>
      <c r="D39" s="13" t="s">
        <v>1012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ht="15" customHeight="1">
      <c r="A40" s="13" t="s">
        <v>47</v>
      </c>
      <c r="B40" s="13" t="s">
        <v>314</v>
      </c>
      <c r="C40" s="17" t="s">
        <v>953</v>
      </c>
      <c r="D40" s="13" t="s">
        <v>1013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ht="15" customHeight="1">
      <c r="A41" s="13" t="s">
        <v>48</v>
      </c>
      <c r="B41" s="13" t="s">
        <v>195</v>
      </c>
      <c r="C41" s="17" t="s">
        <v>953</v>
      </c>
      <c r="D41" s="13" t="s">
        <v>1014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ht="15" customHeight="1">
      <c r="A42" s="13" t="s">
        <v>49</v>
      </c>
      <c r="B42" s="13" t="s">
        <v>443</v>
      </c>
      <c r="C42" s="17" t="s">
        <v>953</v>
      </c>
      <c r="D42" s="13" t="s">
        <v>1015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ht="15" customHeight="1">
      <c r="A43" s="13" t="s">
        <v>50</v>
      </c>
      <c r="B43" s="13" t="s">
        <v>244</v>
      </c>
      <c r="C43" s="17" t="s">
        <v>953</v>
      </c>
      <c r="D43" s="13" t="s">
        <v>1016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ht="15" customHeight="1">
      <c r="A44" s="13" t="s">
        <v>51</v>
      </c>
      <c r="B44" s="13" t="s">
        <v>380</v>
      </c>
      <c r="C44" s="17" t="s">
        <v>953</v>
      </c>
      <c r="D44" s="13" t="s">
        <v>1017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ht="15" customHeight="1">
      <c r="A45" s="13" t="s">
        <v>52</v>
      </c>
      <c r="B45" s="13" t="s">
        <v>149</v>
      </c>
      <c r="C45" s="17" t="s">
        <v>953</v>
      </c>
      <c r="D45" s="13" t="s">
        <v>1018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ht="15" customHeight="1">
      <c r="A46" s="13" t="s">
        <v>53</v>
      </c>
      <c r="B46" s="13" t="s">
        <v>411</v>
      </c>
      <c r="C46" s="17" t="s">
        <v>953</v>
      </c>
      <c r="D46" s="13" t="s">
        <v>1019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ht="15" customHeight="1">
      <c r="A47" s="13" t="s">
        <v>54</v>
      </c>
      <c r="B47" s="13" t="s">
        <v>324</v>
      </c>
      <c r="C47" s="17" t="s">
        <v>953</v>
      </c>
      <c r="D47" s="13" t="s">
        <v>1020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ht="15" customHeight="1">
      <c r="A48" s="13" t="s">
        <v>55</v>
      </c>
      <c r="B48" s="13" t="s">
        <v>267</v>
      </c>
      <c r="C48" s="17" t="s">
        <v>953</v>
      </c>
      <c r="D48" s="13" t="s">
        <v>1021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ht="15" customHeight="1">
      <c r="A49" s="13" t="s">
        <v>56</v>
      </c>
      <c r="B49" s="13" t="s">
        <v>270</v>
      </c>
      <c r="C49" s="17" t="s">
        <v>953</v>
      </c>
      <c r="D49" s="13" t="s">
        <v>1022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ht="15" customHeight="1">
      <c r="A50" s="13" t="s">
        <v>57</v>
      </c>
      <c r="B50" s="13" t="s">
        <v>371</v>
      </c>
      <c r="C50" s="17" t="s">
        <v>953</v>
      </c>
      <c r="D50" s="13" t="s">
        <v>1023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ht="15" customHeight="1">
      <c r="A51" s="13" t="s">
        <v>58</v>
      </c>
      <c r="B51" s="13" t="s">
        <v>196</v>
      </c>
      <c r="C51" s="17" t="s">
        <v>953</v>
      </c>
      <c r="D51" s="13" t="s">
        <v>1024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ht="15" customHeight="1">
      <c r="A52" s="13" t="s">
        <v>59</v>
      </c>
      <c r="B52" s="13" t="s">
        <v>246</v>
      </c>
      <c r="C52" s="17" t="s">
        <v>953</v>
      </c>
      <c r="D52" s="13" t="s">
        <v>1025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ht="15" customHeight="1">
      <c r="A53" s="13" t="s">
        <v>60</v>
      </c>
      <c r="B53" s="13" t="s">
        <v>517</v>
      </c>
      <c r="C53" s="17" t="s">
        <v>953</v>
      </c>
      <c r="D53" s="13" t="s">
        <v>1026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ht="15" customHeight="1">
      <c r="A54" s="13" t="s">
        <v>61</v>
      </c>
      <c r="B54" s="13" t="s">
        <v>178</v>
      </c>
      <c r="C54" s="17" t="s">
        <v>953</v>
      </c>
      <c r="D54" s="13" t="s">
        <v>1027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ht="15" customHeight="1">
      <c r="A55" s="13" t="s">
        <v>62</v>
      </c>
      <c r="B55" s="13" t="s">
        <v>284</v>
      </c>
      <c r="C55" s="17" t="s">
        <v>953</v>
      </c>
      <c r="D55" s="13" t="s">
        <v>1028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ht="15" customHeight="1">
      <c r="A56" s="13" t="s">
        <v>63</v>
      </c>
      <c r="B56" s="13" t="s">
        <v>339</v>
      </c>
      <c r="C56" s="17" t="s">
        <v>953</v>
      </c>
      <c r="D56" s="13" t="s">
        <v>1029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ht="15" customHeight="1">
      <c r="A57" s="13" t="s">
        <v>64</v>
      </c>
      <c r="B57" s="13" t="s">
        <v>330</v>
      </c>
      <c r="C57" s="17" t="s">
        <v>953</v>
      </c>
      <c r="D57" s="13" t="s">
        <v>1030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ht="16">
      <c r="A58" s="13" t="s">
        <v>65</v>
      </c>
      <c r="B58" s="13" t="s">
        <v>325</v>
      </c>
      <c r="C58" s="17" t="s">
        <v>953</v>
      </c>
      <c r="D58" s="13" t="s">
        <v>1031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ht="16">
      <c r="A59" s="13" t="s">
        <v>66</v>
      </c>
      <c r="B59" s="13" t="s">
        <v>367</v>
      </c>
      <c r="C59" s="17" t="s">
        <v>953</v>
      </c>
      <c r="D59" s="13" t="s">
        <v>1032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ht="16">
      <c r="A60" s="13" t="s">
        <v>67</v>
      </c>
      <c r="B60" s="13" t="s">
        <v>197</v>
      </c>
      <c r="C60" s="17" t="s">
        <v>953</v>
      </c>
      <c r="D60" s="13" t="s">
        <v>1033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ht="16">
      <c r="A61" s="13" t="s">
        <v>68</v>
      </c>
      <c r="B61" s="8" t="s">
        <v>1034</v>
      </c>
      <c r="C61" s="17" t="s">
        <v>953</v>
      </c>
      <c r="D61" s="13" t="s">
        <v>1035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ht="16">
      <c r="A62" s="13" t="s">
        <v>69</v>
      </c>
      <c r="B62" s="8" t="s">
        <v>1036</v>
      </c>
      <c r="C62" s="17" t="s">
        <v>953</v>
      </c>
      <c r="D62" s="13" t="s">
        <v>1037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ht="16">
      <c r="A63" s="13" t="str">
        <f t="shared" ref="A63:A79" si="0">"Framework_"&amp;B63</f>
        <v>Framework_jQuery</v>
      </c>
      <c r="B63" s="13" t="s">
        <v>167</v>
      </c>
      <c r="C63" s="17" t="s">
        <v>953</v>
      </c>
      <c r="D63" s="13" t="s">
        <v>1038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ht="16">
      <c r="A64" s="18" t="str">
        <f t="shared" si="0"/>
        <v>Framework_.NET</v>
      </c>
      <c r="B64" s="13" t="s">
        <v>198</v>
      </c>
      <c r="C64" s="17" t="s">
        <v>953</v>
      </c>
      <c r="D64" s="13" t="s">
        <v>1039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ht="16">
      <c r="A65" s="13" t="str">
        <f t="shared" si="0"/>
        <v>Framework_Angular/Angular.js</v>
      </c>
      <c r="B65" s="13" t="s">
        <v>199</v>
      </c>
      <c r="C65" s="17" t="s">
        <v>953</v>
      </c>
      <c r="D65" s="13" t="s">
        <v>1040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ht="16">
      <c r="A66" s="13" t="str">
        <f t="shared" si="0"/>
        <v>Framework_Ruby on Rails</v>
      </c>
      <c r="B66" s="13" t="s">
        <v>303</v>
      </c>
      <c r="C66" s="17" t="s">
        <v>953</v>
      </c>
      <c r="D66" s="13" t="s">
        <v>1041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ht="16">
      <c r="A67" s="13" t="str">
        <f t="shared" si="0"/>
        <v>Framework_React</v>
      </c>
      <c r="B67" s="13" t="s">
        <v>186</v>
      </c>
      <c r="C67" s="17" t="s">
        <v>953</v>
      </c>
      <c r="D67" s="13" t="s">
        <v>1042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ht="16">
      <c r="A68" s="13" t="str">
        <f t="shared" si="0"/>
        <v>Framework_Django</v>
      </c>
      <c r="B68" s="13" t="s">
        <v>257</v>
      </c>
      <c r="C68" s="17" t="s">
        <v>953</v>
      </c>
      <c r="D68" s="13" t="s">
        <v>1043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ht="16">
      <c r="A69" s="13" t="str">
        <f t="shared" si="0"/>
        <v>Framework_Laravel</v>
      </c>
      <c r="B69" s="13" t="s">
        <v>179</v>
      </c>
      <c r="C69" s="17" t="s">
        <v>953</v>
      </c>
      <c r="D69" s="13" t="s">
        <v>1044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ht="16">
      <c r="A70" s="13" t="str">
        <f t="shared" si="0"/>
        <v>Framework_Spring</v>
      </c>
      <c r="B70" s="13" t="s">
        <v>219</v>
      </c>
      <c r="C70" s="17" t="s">
        <v>953</v>
      </c>
      <c r="D70" s="13" t="s">
        <v>1045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ht="16">
      <c r="A71" s="13" t="str">
        <f t="shared" si="0"/>
        <v>Framework_Vue.js</v>
      </c>
      <c r="B71" s="13" t="s">
        <v>247</v>
      </c>
      <c r="C71" s="17" t="s">
        <v>953</v>
      </c>
      <c r="D71" s="13" t="s">
        <v>1046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ht="16">
      <c r="A72" s="13" t="str">
        <f t="shared" si="0"/>
        <v>Framework_Express</v>
      </c>
      <c r="B72" s="13" t="s">
        <v>200</v>
      </c>
      <c r="C72" s="17" t="s">
        <v>953</v>
      </c>
      <c r="D72" s="13" t="s">
        <v>1047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1:126" ht="16">
      <c r="A73" s="13" t="str">
        <f t="shared" si="0"/>
        <v>Framework_Meteor</v>
      </c>
      <c r="B73" s="13" t="s">
        <v>370</v>
      </c>
      <c r="C73" s="17" t="s">
        <v>953</v>
      </c>
      <c r="D73" s="13" t="s">
        <v>1048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ht="16">
      <c r="A74" s="13" t="str">
        <f t="shared" si="0"/>
        <v>Framework_Flask</v>
      </c>
      <c r="B74" s="13" t="s">
        <v>258</v>
      </c>
      <c r="C74" s="17" t="s">
        <v>953</v>
      </c>
      <c r="D74" s="13" t="s">
        <v>1049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1:126" ht="16">
      <c r="A75" s="13" t="str">
        <f t="shared" si="0"/>
        <v>Framework_Ember.js</v>
      </c>
      <c r="B75" s="13" t="s">
        <v>431</v>
      </c>
      <c r="C75" s="17" t="s">
        <v>953</v>
      </c>
      <c r="D75" s="13" t="s">
        <v>1050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ht="16">
      <c r="A76" s="13" t="str">
        <f t="shared" si="0"/>
        <v>Framework_Drupal</v>
      </c>
      <c r="B76" s="13" t="s">
        <v>286</v>
      </c>
      <c r="C76" s="17" t="s">
        <v>953</v>
      </c>
      <c r="D76" s="13" t="s">
        <v>1051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ht="16">
      <c r="A77" s="13" t="str">
        <f t="shared" si="0"/>
        <v>Framework_OutSystems</v>
      </c>
      <c r="B77" s="8" t="s">
        <v>297</v>
      </c>
      <c r="C77" s="17" t="s">
        <v>953</v>
      </c>
      <c r="D77" s="13" t="s">
        <v>1052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ht="16">
      <c r="A78" s="13" t="str">
        <f t="shared" si="0"/>
        <v>Framework_Framework_N/A</v>
      </c>
      <c r="B78" s="8" t="s">
        <v>1053</v>
      </c>
      <c r="C78" s="17" t="s">
        <v>953</v>
      </c>
      <c r="D78" s="13" t="s">
        <v>1054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ht="16">
      <c r="A79" s="13" t="str">
        <f t="shared" si="0"/>
        <v>Framework_Framework_Other</v>
      </c>
      <c r="B79" s="8" t="s">
        <v>1055</v>
      </c>
      <c r="C79" s="17" t="s">
        <v>953</v>
      </c>
      <c r="D79" s="13" t="s">
        <v>1056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ht="32">
      <c r="A80" s="8" t="s">
        <v>87</v>
      </c>
      <c r="B80" s="8" t="s">
        <v>1057</v>
      </c>
      <c r="C80" s="17" t="s">
        <v>1058</v>
      </c>
      <c r="D80" s="8" t="s">
        <v>1059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1:126" ht="32">
      <c r="A81" s="8" t="s">
        <v>88</v>
      </c>
      <c r="B81" s="8" t="s">
        <v>1060</v>
      </c>
      <c r="C81" s="17" t="s">
        <v>1058</v>
      </c>
      <c r="D81" s="8" t="s">
        <v>1061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1:126" ht="32">
      <c r="A82" s="8" t="s">
        <v>89</v>
      </c>
      <c r="B82" s="8" t="s">
        <v>1062</v>
      </c>
      <c r="C82" s="17" t="s">
        <v>1058</v>
      </c>
      <c r="D82" s="8" t="s">
        <v>1063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1:126" ht="48">
      <c r="A83" s="8" t="s">
        <v>90</v>
      </c>
      <c r="B83" s="8" t="s">
        <v>1064</v>
      </c>
      <c r="C83" s="17" t="s">
        <v>1058</v>
      </c>
      <c r="D83" s="8" t="s">
        <v>1065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1:126" ht="32">
      <c r="A84" s="8" t="s">
        <v>91</v>
      </c>
      <c r="B84" s="13" t="s">
        <v>1066</v>
      </c>
      <c r="C84" s="17" t="s">
        <v>1067</v>
      </c>
      <c r="D84" s="8" t="s">
        <v>1068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1:126" ht="64">
      <c r="A85" s="8" t="s">
        <v>92</v>
      </c>
      <c r="B85" s="8" t="s">
        <v>1069</v>
      </c>
      <c r="C85" s="17" t="s">
        <v>1067</v>
      </c>
      <c r="D85" s="8" t="s">
        <v>1070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1:126" ht="32">
      <c r="A86" s="8" t="s">
        <v>93</v>
      </c>
      <c r="B86" s="8" t="s">
        <v>1071</v>
      </c>
      <c r="C86" s="17" t="s">
        <v>1067</v>
      </c>
      <c r="D86" s="8" t="s">
        <v>1072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1:126" ht="32">
      <c r="A87" s="8" t="s">
        <v>94</v>
      </c>
      <c r="B87" s="8" t="s">
        <v>1073</v>
      </c>
      <c r="C87" s="17" t="s">
        <v>1067</v>
      </c>
      <c r="D87" s="8" t="s">
        <v>1072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</row>
    <row r="88" spans="1:126" ht="32">
      <c r="A88" s="8" t="s">
        <v>95</v>
      </c>
      <c r="B88" s="8" t="s">
        <v>1074</v>
      </c>
      <c r="C88" s="17" t="s">
        <v>1067</v>
      </c>
      <c r="D88" s="8" t="s">
        <v>1072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</row>
    <row r="89" spans="1:126" ht="32">
      <c r="A89" s="8" t="s">
        <v>96</v>
      </c>
      <c r="B89" s="8" t="s">
        <v>1075</v>
      </c>
      <c r="C89" s="17" t="s">
        <v>953</v>
      </c>
      <c r="D89" s="8" t="s">
        <v>1076</v>
      </c>
      <c r="E89" s="16"/>
      <c r="F89" s="16"/>
      <c r="G89" s="16"/>
      <c r="H89" s="16"/>
      <c r="I89" s="19" t="s">
        <v>180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</row>
    <row r="90" spans="1:126" ht="16">
      <c r="A90" s="8" t="s">
        <v>97</v>
      </c>
      <c r="B90" s="13" t="s">
        <v>1077</v>
      </c>
      <c r="C90" s="17" t="s">
        <v>953</v>
      </c>
      <c r="D90" s="8" t="s">
        <v>1068</v>
      </c>
      <c r="E90" s="16"/>
      <c r="F90" s="16"/>
      <c r="G90" s="16"/>
      <c r="H90" s="16"/>
      <c r="I90" s="19" t="s">
        <v>277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</row>
    <row r="91" spans="1:126" ht="16">
      <c r="A91" s="8" t="s">
        <v>98</v>
      </c>
      <c r="B91" s="13" t="s">
        <v>1078</v>
      </c>
      <c r="C91" s="17" t="s">
        <v>953</v>
      </c>
      <c r="D91" s="8" t="s">
        <v>1079</v>
      </c>
      <c r="E91" s="16"/>
      <c r="F91" s="16"/>
      <c r="G91" s="16"/>
      <c r="H91" s="16"/>
      <c r="I91" s="19" t="s">
        <v>366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</row>
    <row r="92" spans="1:126" ht="32">
      <c r="A92" s="8" t="s">
        <v>99</v>
      </c>
      <c r="B92" s="13" t="s">
        <v>1080</v>
      </c>
      <c r="C92" s="17" t="s">
        <v>953</v>
      </c>
      <c r="D92" s="8" t="s">
        <v>1081</v>
      </c>
      <c r="E92" s="16"/>
      <c r="F92" s="16"/>
      <c r="G92" s="16"/>
      <c r="H92" s="16"/>
      <c r="I92" s="19" t="s">
        <v>153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</row>
    <row r="93" spans="1:126" ht="32">
      <c r="A93" s="13" t="str">
        <f t="shared" ref="A93:A105" si="1">"Job_Motivator_"&amp;SUBSTITUTE(B93," ","_")</f>
        <v>Job_Motivator_Work_life_balance</v>
      </c>
      <c r="B93" s="13" t="s">
        <v>1082</v>
      </c>
      <c r="C93" s="17" t="s">
        <v>953</v>
      </c>
      <c r="D93" s="8" t="s">
        <v>1083</v>
      </c>
      <c r="E93" s="16"/>
      <c r="F93" s="16"/>
      <c r="G93" s="16"/>
      <c r="H93" s="16"/>
      <c r="I93" s="19" t="s">
        <v>189</v>
      </c>
      <c r="J93" s="19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</row>
    <row r="94" spans="1:126" ht="32">
      <c r="A94" s="13" t="str">
        <f t="shared" si="1"/>
        <v>Job_Motivator_Compensation_and_benefits</v>
      </c>
      <c r="B94" s="13" t="s">
        <v>1084</v>
      </c>
      <c r="C94" s="17" t="s">
        <v>953</v>
      </c>
      <c r="D94" s="8" t="s">
        <v>1083</v>
      </c>
      <c r="E94" s="16"/>
      <c r="F94" s="16"/>
      <c r="G94" s="16"/>
      <c r="H94" s="16"/>
      <c r="I94" s="19" t="s">
        <v>221</v>
      </c>
      <c r="J94" s="19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</row>
    <row r="95" spans="1:126" ht="32">
      <c r="A95" s="13" t="str">
        <f t="shared" si="1"/>
        <v>Job_Motivator_Training/Development_programs_at_work</v>
      </c>
      <c r="B95" s="13" t="s">
        <v>1085</v>
      </c>
      <c r="C95" s="17" t="s">
        <v>953</v>
      </c>
      <c r="D95" s="8" t="s">
        <v>1083</v>
      </c>
      <c r="E95" s="16"/>
      <c r="F95" s="16"/>
      <c r="G95" s="16"/>
      <c r="H95" s="16"/>
      <c r="I95" s="19" t="s">
        <v>201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</row>
    <row r="96" spans="1:126" ht="32">
      <c r="A96" s="13" t="str">
        <f t="shared" si="1"/>
        <v>Job_Motivator_Career_growth_opportunities</v>
      </c>
      <c r="B96" s="13" t="s">
        <v>1086</v>
      </c>
      <c r="C96" s="17" t="s">
        <v>953</v>
      </c>
      <c r="D96" s="8" t="s">
        <v>1083</v>
      </c>
      <c r="E96" s="16"/>
      <c r="F96" s="16"/>
      <c r="G96" s="16"/>
      <c r="H96" s="16"/>
      <c r="I96" s="19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</row>
    <row r="97" spans="1:126" ht="32">
      <c r="A97" s="13" t="str">
        <f t="shared" si="1"/>
        <v>Job_Motivator_Remote_working</v>
      </c>
      <c r="B97" s="13" t="s">
        <v>1087</v>
      </c>
      <c r="C97" s="17" t="s">
        <v>953</v>
      </c>
      <c r="D97" s="8" t="s">
        <v>1083</v>
      </c>
      <c r="E97" s="16"/>
      <c r="F97" s="16"/>
      <c r="G97" s="16"/>
      <c r="H97" s="16"/>
      <c r="I97" s="19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</row>
    <row r="98" spans="1:126" ht="32">
      <c r="A98" s="13" t="str">
        <f t="shared" si="1"/>
        <v>Job_Motivator_Flexible_schedule</v>
      </c>
      <c r="B98" s="13" t="s">
        <v>1088</v>
      </c>
      <c r="C98" s="17" t="s">
        <v>953</v>
      </c>
      <c r="D98" s="8" t="s">
        <v>1083</v>
      </c>
      <c r="E98" s="16"/>
      <c r="F98" s="16"/>
      <c r="G98" s="16"/>
      <c r="H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</row>
    <row r="99" spans="1:126" ht="32">
      <c r="A99" s="13" t="str">
        <f t="shared" si="1"/>
        <v>Job_Motivator_Company_culture</v>
      </c>
      <c r="B99" s="13" t="s">
        <v>1089</v>
      </c>
      <c r="C99" s="17" t="s">
        <v>953</v>
      </c>
      <c r="D99" s="8" t="s">
        <v>1083</v>
      </c>
      <c r="E99" s="16"/>
      <c r="F99" s="16"/>
      <c r="G99" s="16"/>
      <c r="H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</row>
    <row r="100" spans="1:126" ht="32">
      <c r="A100" s="13" t="str">
        <f t="shared" si="1"/>
        <v>Job_Motivator_The_technologies_I'm_working_with</v>
      </c>
      <c r="B100" s="13" t="s">
        <v>1090</v>
      </c>
      <c r="C100" s="17" t="s">
        <v>953</v>
      </c>
      <c r="D100" s="8" t="s">
        <v>1083</v>
      </c>
      <c r="E100" s="16"/>
      <c r="F100" s="16"/>
      <c r="G100" s="16"/>
      <c r="H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</row>
    <row r="101" spans="1:126" ht="32">
      <c r="A101" s="13" t="str">
        <f t="shared" si="1"/>
        <v>Job_Motivator_Versatility/Variety_of_projects</v>
      </c>
      <c r="B101" s="13" t="s">
        <v>1091</v>
      </c>
      <c r="C101" s="17" t="s">
        <v>953</v>
      </c>
      <c r="D101" s="8" t="s">
        <v>1083</v>
      </c>
      <c r="E101" s="16"/>
      <c r="F101" s="16"/>
      <c r="G101" s="16"/>
      <c r="H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</row>
    <row r="102" spans="1:126" ht="32">
      <c r="A102" s="13" t="str">
        <f t="shared" si="1"/>
        <v>Job_Motivator_Freedom_to_choose_the_clients_and/or_projects</v>
      </c>
      <c r="B102" s="13" t="s">
        <v>1092</v>
      </c>
      <c r="C102" s="17" t="s">
        <v>953</v>
      </c>
      <c r="D102" s="8" t="s">
        <v>1083</v>
      </c>
      <c r="E102" s="16"/>
      <c r="F102" s="16"/>
      <c r="G102" s="16"/>
      <c r="H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</row>
    <row r="103" spans="1:126" ht="32">
      <c r="A103" s="13" t="str">
        <f t="shared" si="1"/>
        <v>Job_Motivator_Being_autonomous_at_work</v>
      </c>
      <c r="B103" s="13" t="s">
        <v>1093</v>
      </c>
      <c r="C103" s="17" t="s">
        <v>953</v>
      </c>
      <c r="D103" s="8" t="s">
        <v>1083</v>
      </c>
      <c r="E103" s="16"/>
      <c r="F103" s="16"/>
      <c r="G103" s="16"/>
      <c r="H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</row>
    <row r="104" spans="1:126" ht="32">
      <c r="A104" s="13" t="str">
        <f t="shared" si="1"/>
        <v>Job_Motivator_How_widely_used_or_impactful_the_product/service_I_work_on_is</v>
      </c>
      <c r="B104" s="13" t="s">
        <v>1094</v>
      </c>
      <c r="C104" s="17" t="s">
        <v>953</v>
      </c>
      <c r="D104" s="8" t="s">
        <v>1083</v>
      </c>
      <c r="E104" s="16"/>
      <c r="F104" s="16"/>
      <c r="G104" s="16"/>
      <c r="H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</row>
    <row r="105" spans="1:126" ht="32">
      <c r="A105" s="13" t="str">
        <f t="shared" si="1"/>
        <v>Job_Motivator_Environmentally_friendly/responsible_work_practice</v>
      </c>
      <c r="B105" s="13" t="s">
        <v>1095</v>
      </c>
      <c r="C105" s="17" t="s">
        <v>953</v>
      </c>
      <c r="D105" s="8" t="s">
        <v>1083</v>
      </c>
      <c r="E105" s="16"/>
      <c r="F105" s="16"/>
      <c r="G105" s="16"/>
      <c r="H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</row>
    <row r="106" spans="1:126" ht="32">
      <c r="A106" s="13" t="str">
        <f t="shared" ref="A106:A117" si="2">"Job_Perk_"&amp;SUBSTITUTE(B106," ","_")</f>
        <v>Job_Perk_Meals_allowance/Company_provided_meals_or_snacks</v>
      </c>
      <c r="B106" s="13" t="s">
        <v>1096</v>
      </c>
      <c r="C106" s="17" t="s">
        <v>953</v>
      </c>
      <c r="D106" s="8" t="s">
        <v>1083</v>
      </c>
      <c r="E106" s="16"/>
      <c r="F106" s="16"/>
      <c r="G106" s="16"/>
      <c r="H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</row>
    <row r="107" spans="1:126" ht="32">
      <c r="A107" s="13" t="str">
        <f t="shared" si="2"/>
        <v>Job_Perk_Transportation_benefit</v>
      </c>
      <c r="B107" s="13" t="s">
        <v>1097</v>
      </c>
      <c r="C107" s="17" t="s">
        <v>953</v>
      </c>
      <c r="D107" s="8" t="s">
        <v>1083</v>
      </c>
      <c r="E107" s="16"/>
      <c r="F107" s="16"/>
      <c r="G107" s="16"/>
      <c r="H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</row>
    <row r="108" spans="1:126" ht="32">
      <c r="A108" s="13" t="str">
        <f t="shared" si="2"/>
        <v>Job_Perk_Health_benefits</v>
      </c>
      <c r="B108" s="13" t="s">
        <v>1098</v>
      </c>
      <c r="C108" s="17" t="s">
        <v>953</v>
      </c>
      <c r="D108" s="8" t="s">
        <v>1083</v>
      </c>
      <c r="E108" s="16"/>
      <c r="F108" s="16"/>
      <c r="G108" s="16"/>
      <c r="H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</row>
    <row r="109" spans="1:126" ht="32">
      <c r="A109" s="13" t="str">
        <f t="shared" si="2"/>
        <v>Job_Perk_Fitness_or_wellness_benefit_(ex._gym_membership)</v>
      </c>
      <c r="B109" s="13" t="s">
        <v>1099</v>
      </c>
      <c r="C109" s="17" t="s">
        <v>953</v>
      </c>
      <c r="D109" s="8" t="s">
        <v>1083</v>
      </c>
      <c r="E109" s="16"/>
      <c r="F109" s="16"/>
      <c r="G109" s="16"/>
      <c r="H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</row>
    <row r="110" spans="1:126" ht="32">
      <c r="A110" s="13" t="str">
        <f t="shared" si="2"/>
        <v>Job_Perk_Computer/_Office_equipment_allowance</v>
      </c>
      <c r="B110" s="13" t="s">
        <v>1100</v>
      </c>
      <c r="C110" s="17" t="s">
        <v>953</v>
      </c>
      <c r="D110" s="8" t="s">
        <v>1083</v>
      </c>
      <c r="E110" s="16"/>
      <c r="F110" s="16"/>
      <c r="G110" s="16"/>
      <c r="H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</row>
    <row r="111" spans="1:126" ht="32">
      <c r="A111" s="13" t="str">
        <f t="shared" si="2"/>
        <v>Job_Perk_Professional_development_sponsorship</v>
      </c>
      <c r="B111" s="13" t="s">
        <v>1101</v>
      </c>
      <c r="C111" s="17" t="s">
        <v>953</v>
      </c>
      <c r="D111" s="8" t="s">
        <v>1083</v>
      </c>
      <c r="E111" s="16"/>
      <c r="F111" s="16"/>
      <c r="G111" s="16"/>
      <c r="H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</row>
    <row r="112" spans="1:126" ht="32">
      <c r="A112" s="13" t="str">
        <f t="shared" si="2"/>
        <v>Job_Perk_Annual_bonus</v>
      </c>
      <c r="B112" s="13" t="s">
        <v>1102</v>
      </c>
      <c r="C112" s="17" t="s">
        <v>953</v>
      </c>
      <c r="D112" s="8" t="s">
        <v>1083</v>
      </c>
      <c r="E112" s="16"/>
      <c r="F112" s="16"/>
      <c r="G112" s="16"/>
      <c r="H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</row>
    <row r="113" spans="1:126" ht="32">
      <c r="A113" s="13" t="str">
        <f t="shared" si="2"/>
        <v>Job_Perk_Long-term_leave</v>
      </c>
      <c r="B113" s="13" t="s">
        <v>1103</v>
      </c>
      <c r="C113" s="17" t="s">
        <v>953</v>
      </c>
      <c r="D113" s="8" t="s">
        <v>1083</v>
      </c>
      <c r="E113" s="16"/>
      <c r="F113" s="16"/>
      <c r="G113" s="16"/>
      <c r="H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</row>
    <row r="114" spans="1:126" ht="32">
      <c r="A114" s="13" t="str">
        <f t="shared" si="2"/>
        <v>Job_Perk_Parental_leave</v>
      </c>
      <c r="B114" s="13" t="s">
        <v>1104</v>
      </c>
      <c r="C114" s="17" t="s">
        <v>953</v>
      </c>
      <c r="D114" s="8" t="s">
        <v>1083</v>
      </c>
      <c r="E114" s="16"/>
      <c r="F114" s="16"/>
      <c r="G114" s="16"/>
      <c r="H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</row>
    <row r="115" spans="1:126" ht="32">
      <c r="A115" s="13" t="str">
        <f t="shared" si="2"/>
        <v>Job_Perk_Stock_options_or_shares</v>
      </c>
      <c r="B115" s="13" t="s">
        <v>1105</v>
      </c>
      <c r="C115" s="17" t="s">
        <v>953</v>
      </c>
      <c r="D115" s="8" t="s">
        <v>1083</v>
      </c>
      <c r="E115" s="16"/>
      <c r="F115" s="16"/>
      <c r="G115" s="16"/>
      <c r="H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</row>
    <row r="116" spans="1:126" ht="32">
      <c r="A116" s="13" t="str">
        <f t="shared" si="2"/>
        <v>Job_Perk_Education_sponsorship</v>
      </c>
      <c r="B116" s="13" t="s">
        <v>1106</v>
      </c>
      <c r="C116" s="17" t="s">
        <v>953</v>
      </c>
      <c r="D116" s="8" t="s">
        <v>1083</v>
      </c>
      <c r="E116" s="16"/>
      <c r="F116" s="16"/>
      <c r="G116" s="16"/>
      <c r="H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</row>
    <row r="117" spans="1:126" ht="32">
      <c r="A117" s="13" t="str">
        <f t="shared" si="2"/>
        <v>Job_Perk_Child_care</v>
      </c>
      <c r="B117" s="13" t="s">
        <v>1107</v>
      </c>
      <c r="C117" s="17" t="s">
        <v>953</v>
      </c>
      <c r="D117" s="8" t="s">
        <v>1083</v>
      </c>
      <c r="E117" s="16"/>
      <c r="F117" s="16"/>
      <c r="G117" s="16"/>
      <c r="H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</row>
    <row r="118" spans="1:126" ht="16">
      <c r="A118" s="8" t="s">
        <v>125</v>
      </c>
      <c r="B118" s="13" t="s">
        <v>1108</v>
      </c>
      <c r="C118" s="17" t="s">
        <v>953</v>
      </c>
      <c r="D118" s="13"/>
      <c r="E118" s="16"/>
      <c r="F118" s="16"/>
      <c r="G118" s="16"/>
      <c r="H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</row>
    <row r="119" spans="1:126" ht="16">
      <c r="A119" s="8" t="s">
        <v>126</v>
      </c>
      <c r="B119" s="13" t="s">
        <v>1109</v>
      </c>
      <c r="C119" s="17" t="s">
        <v>953</v>
      </c>
      <c r="D119" s="13"/>
      <c r="E119" s="16"/>
      <c r="F119" s="16"/>
      <c r="G119" s="16"/>
      <c r="H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</row>
    <row r="120" spans="1:126" ht="32">
      <c r="A120" s="8" t="s">
        <v>127</v>
      </c>
      <c r="B120" s="8" t="s">
        <v>1110</v>
      </c>
      <c r="C120" s="17" t="s">
        <v>953</v>
      </c>
      <c r="D120" s="8" t="s">
        <v>1111</v>
      </c>
      <c r="E120" s="16"/>
      <c r="F120" s="16"/>
      <c r="G120" s="16"/>
      <c r="H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</row>
    <row r="121" spans="1:126" ht="16">
      <c r="A121" s="8" t="s">
        <v>128</v>
      </c>
      <c r="B121" s="13" t="s">
        <v>1112</v>
      </c>
      <c r="C121" s="17" t="s">
        <v>953</v>
      </c>
      <c r="D121" s="13"/>
      <c r="E121" s="16"/>
      <c r="F121" s="16"/>
      <c r="G121" s="16"/>
      <c r="H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</row>
    <row r="122" spans="1:126" ht="16">
      <c r="A122" s="8" t="s">
        <v>129</v>
      </c>
      <c r="B122" s="13" t="s">
        <v>1113</v>
      </c>
      <c r="C122" s="17" t="s">
        <v>953</v>
      </c>
      <c r="D122" s="13"/>
      <c r="E122" s="16"/>
      <c r="F122" s="16"/>
      <c r="G122" s="16"/>
      <c r="H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</row>
    <row r="123" spans="1:126" ht="16">
      <c r="A123" s="8" t="s">
        <v>130</v>
      </c>
      <c r="B123" s="13" t="s">
        <v>1114</v>
      </c>
      <c r="C123" s="17" t="s">
        <v>953</v>
      </c>
      <c r="D123" s="13"/>
      <c r="E123" s="16"/>
      <c r="F123" s="16"/>
      <c r="G123" s="16"/>
      <c r="H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</row>
    <row r="124" spans="1:126" ht="16">
      <c r="A124" s="8" t="s">
        <v>131</v>
      </c>
      <c r="B124" s="8" t="s">
        <v>1115</v>
      </c>
      <c r="C124" s="17" t="s">
        <v>953</v>
      </c>
      <c r="D124" s="13"/>
      <c r="E124" s="16"/>
      <c r="F124" s="16"/>
      <c r="G124" s="16"/>
      <c r="H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</row>
    <row r="125" spans="1:126" ht="16">
      <c r="A125" s="8" t="s">
        <v>132</v>
      </c>
      <c r="B125" s="13" t="s">
        <v>1116</v>
      </c>
      <c r="C125" s="17" t="s">
        <v>953</v>
      </c>
      <c r="D125" s="13"/>
      <c r="E125" s="16"/>
      <c r="F125" s="16"/>
      <c r="G125" s="16"/>
      <c r="H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</row>
    <row r="126" spans="1:126" ht="16">
      <c r="A126" s="8" t="s">
        <v>133</v>
      </c>
      <c r="B126" s="13" t="s">
        <v>1117</v>
      </c>
      <c r="C126" s="17" t="s">
        <v>953</v>
      </c>
      <c r="D126" s="8" t="s">
        <v>1118</v>
      </c>
      <c r="E126" s="16"/>
      <c r="F126" s="16"/>
      <c r="G126" s="16"/>
      <c r="H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</row>
    <row r="127" spans="1:126" ht="48">
      <c r="A127" s="8" t="s">
        <v>134</v>
      </c>
      <c r="B127" s="8" t="s">
        <v>1119</v>
      </c>
      <c r="C127" s="17" t="s">
        <v>953</v>
      </c>
      <c r="D127" s="8" t="s">
        <v>1120</v>
      </c>
      <c r="E127" s="16"/>
      <c r="F127" s="16"/>
      <c r="G127" s="16"/>
      <c r="H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</row>
    <row r="128" spans="1:126">
      <c r="A128" s="20"/>
      <c r="B128" s="20"/>
      <c r="C128" s="21"/>
      <c r="D128" s="16"/>
      <c r="E128" s="16"/>
      <c r="F128" s="16"/>
      <c r="G128" s="16"/>
      <c r="H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</row>
  </sheetData>
  <autoFilter ref="A1:D12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X4051"/>
  <sheetViews>
    <sheetView workbookViewId="0">
      <selection activeCell="J10" sqref="J10:K22"/>
    </sheetView>
  </sheetViews>
  <sheetFormatPr baseColWidth="10" defaultColWidth="12.6640625" defaultRowHeight="15" customHeight="1"/>
  <cols>
    <col min="1" max="1" width="27.6640625" customWidth="1"/>
    <col min="2" max="2" width="15.6640625" customWidth="1"/>
    <col min="3" max="3" width="19.33203125" customWidth="1"/>
    <col min="4" max="4" width="16.1640625" customWidth="1"/>
    <col min="5" max="5" width="15.6640625" customWidth="1"/>
    <col min="6" max="6" width="16.5" customWidth="1"/>
    <col min="10" max="10" width="14.83203125" customWidth="1"/>
    <col min="11" max="11" width="21.33203125" customWidth="1"/>
    <col min="13" max="13" width="30" customWidth="1"/>
    <col min="14" max="14" width="20.1640625" customWidth="1"/>
    <col min="19" max="19" width="57.33203125" customWidth="1"/>
    <col min="20" max="21" width="31.1640625" customWidth="1"/>
    <col min="22" max="22" width="34.6640625" customWidth="1"/>
  </cols>
  <sheetData>
    <row r="1" spans="1:24">
      <c r="A1" s="22" t="s">
        <v>1121</v>
      </c>
      <c r="B1" s="23" t="s">
        <v>1122</v>
      </c>
      <c r="C1" s="23" t="s">
        <v>1123</v>
      </c>
      <c r="D1" s="23" t="s">
        <v>1124</v>
      </c>
      <c r="E1" s="23" t="s">
        <v>96</v>
      </c>
      <c r="F1" s="23" t="s">
        <v>1125</v>
      </c>
      <c r="G1" s="23" t="s">
        <v>1126</v>
      </c>
      <c r="H1" s="23" t="s">
        <v>1127</v>
      </c>
      <c r="J1" s="24" t="s">
        <v>1128</v>
      </c>
      <c r="K1" s="24" t="s">
        <v>1129</v>
      </c>
      <c r="M1" s="25" t="s">
        <v>1130</v>
      </c>
      <c r="N1" s="25" t="s">
        <v>955</v>
      </c>
      <c r="O1" s="26"/>
      <c r="P1" s="27" t="s">
        <v>1131</v>
      </c>
      <c r="Q1" s="28" t="s">
        <v>1132</v>
      </c>
      <c r="S1" s="29" t="s">
        <v>1133</v>
      </c>
      <c r="T1" s="28" t="s">
        <v>1134</v>
      </c>
    </row>
    <row r="2" spans="1:24">
      <c r="A2" s="30" t="s">
        <v>192</v>
      </c>
      <c r="B2" s="31" t="s">
        <v>168</v>
      </c>
      <c r="C2" s="32" t="s">
        <v>1135</v>
      </c>
      <c r="D2" s="32" t="s">
        <v>169</v>
      </c>
      <c r="E2" s="32">
        <v>12500</v>
      </c>
      <c r="F2" s="32" t="s">
        <v>1136</v>
      </c>
      <c r="G2" s="32">
        <v>0</v>
      </c>
      <c r="H2" s="32">
        <v>15000</v>
      </c>
      <c r="J2" s="33" t="s">
        <v>182</v>
      </c>
      <c r="K2" s="33" t="s">
        <v>1137</v>
      </c>
      <c r="M2" s="34" t="s">
        <v>135</v>
      </c>
      <c r="N2" s="3" t="s">
        <v>1138</v>
      </c>
      <c r="O2" s="33"/>
      <c r="P2" s="35" t="s">
        <v>894</v>
      </c>
      <c r="Q2" s="3" t="s">
        <v>1139</v>
      </c>
      <c r="S2" s="35" t="s">
        <v>931</v>
      </c>
      <c r="T2" s="35" t="s">
        <v>249</v>
      </c>
      <c r="U2" s="35"/>
      <c r="V2" s="35" t="s">
        <v>211</v>
      </c>
      <c r="W2" s="35" t="s">
        <v>170</v>
      </c>
      <c r="X2" s="35" t="s">
        <v>157</v>
      </c>
    </row>
    <row r="3" spans="1:24">
      <c r="A3" s="30" t="s">
        <v>249</v>
      </c>
      <c r="B3" s="31" t="s">
        <v>223</v>
      </c>
      <c r="C3" s="32" t="s">
        <v>1140</v>
      </c>
      <c r="D3" s="36" t="s">
        <v>188</v>
      </c>
      <c r="E3" s="32">
        <f t="shared" ref="E3:E20" si="0">(G3+H3)/2</f>
        <v>17500</v>
      </c>
      <c r="F3" s="32" t="s">
        <v>1141</v>
      </c>
      <c r="G3" s="36">
        <f t="shared" ref="G3:G20" si="1">H2</f>
        <v>15000</v>
      </c>
      <c r="H3" s="36">
        <f t="shared" ref="H3:H20" si="2">G3+5000</f>
        <v>20000</v>
      </c>
      <c r="J3" s="33" t="s">
        <v>213</v>
      </c>
      <c r="K3" s="33" t="s">
        <v>1142</v>
      </c>
      <c r="M3" s="34" t="s">
        <v>1143</v>
      </c>
      <c r="N3" s="3" t="s">
        <v>1144</v>
      </c>
      <c r="O3" s="33"/>
      <c r="P3" s="35" t="s">
        <v>417</v>
      </c>
      <c r="Q3" s="3" t="s">
        <v>1145</v>
      </c>
      <c r="S3" s="35" t="s">
        <v>322</v>
      </c>
      <c r="T3" s="35" t="s">
        <v>249</v>
      </c>
      <c r="U3" s="35"/>
      <c r="V3" s="35" t="s">
        <v>299</v>
      </c>
      <c r="W3" s="35" t="s">
        <v>170</v>
      </c>
      <c r="X3" s="35" t="s">
        <v>170</v>
      </c>
    </row>
    <row r="4" spans="1:24">
      <c r="A4" s="30" t="s">
        <v>282</v>
      </c>
      <c r="B4" s="31" t="s">
        <v>203</v>
      </c>
      <c r="C4" s="32" t="s">
        <v>1146</v>
      </c>
      <c r="D4" s="36" t="s">
        <v>225</v>
      </c>
      <c r="E4" s="32">
        <f t="shared" si="0"/>
        <v>22500</v>
      </c>
      <c r="F4" s="32" t="s">
        <v>1147</v>
      </c>
      <c r="G4" s="36">
        <f t="shared" si="1"/>
        <v>20000</v>
      </c>
      <c r="H4" s="36">
        <f t="shared" si="2"/>
        <v>25000</v>
      </c>
      <c r="J4" s="33" t="s">
        <v>363</v>
      </c>
      <c r="K4" s="33" t="s">
        <v>1148</v>
      </c>
      <c r="M4" s="34" t="s">
        <v>1149</v>
      </c>
      <c r="N4" s="3" t="s">
        <v>1144</v>
      </c>
      <c r="O4" s="33"/>
      <c r="P4" s="35" t="s">
        <v>357</v>
      </c>
      <c r="Q4" s="3" t="s">
        <v>1150</v>
      </c>
      <c r="S4" s="35" t="s">
        <v>373</v>
      </c>
      <c r="T4" s="35" t="s">
        <v>249</v>
      </c>
      <c r="U4" s="35"/>
      <c r="V4" s="35" t="s">
        <v>329</v>
      </c>
      <c r="X4" s="35" t="s">
        <v>342</v>
      </c>
    </row>
    <row r="5" spans="1:24">
      <c r="A5" s="30" t="s">
        <v>319</v>
      </c>
      <c r="B5" s="31" t="s">
        <v>233</v>
      </c>
      <c r="C5" s="32" t="s">
        <v>1135</v>
      </c>
      <c r="D5" s="36" t="s">
        <v>220</v>
      </c>
      <c r="E5" s="32">
        <f t="shared" si="0"/>
        <v>27500</v>
      </c>
      <c r="F5" s="32" t="s">
        <v>1151</v>
      </c>
      <c r="G5" s="36">
        <f t="shared" si="1"/>
        <v>25000</v>
      </c>
      <c r="H5" s="36">
        <f t="shared" si="2"/>
        <v>30000</v>
      </c>
      <c r="J5" s="33" t="s">
        <v>190</v>
      </c>
      <c r="K5" s="33" t="s">
        <v>1152</v>
      </c>
      <c r="M5" s="37" t="s">
        <v>171</v>
      </c>
      <c r="N5" s="3" t="s">
        <v>1153</v>
      </c>
      <c r="O5" s="33"/>
      <c r="P5" s="35" t="s">
        <v>345</v>
      </c>
      <c r="Q5" s="3" t="s">
        <v>1139</v>
      </c>
      <c r="S5" s="35" t="s">
        <v>702</v>
      </c>
      <c r="T5" s="35" t="s">
        <v>249</v>
      </c>
      <c r="U5" s="35"/>
      <c r="V5" s="35" t="s">
        <v>352</v>
      </c>
      <c r="W5" s="35" t="s">
        <v>170</v>
      </c>
    </row>
    <row r="6" spans="1:24">
      <c r="A6" s="30" t="s">
        <v>266</v>
      </c>
      <c r="B6" s="31" t="s">
        <v>158</v>
      </c>
      <c r="C6" s="32" t="s">
        <v>1146</v>
      </c>
      <c r="D6" s="36" t="s">
        <v>152</v>
      </c>
      <c r="E6" s="32">
        <f t="shared" si="0"/>
        <v>32500</v>
      </c>
      <c r="F6" s="32" t="s">
        <v>1154</v>
      </c>
      <c r="G6" s="36">
        <f t="shared" si="1"/>
        <v>30000</v>
      </c>
      <c r="H6" s="36">
        <f t="shared" si="2"/>
        <v>35000</v>
      </c>
      <c r="J6" s="33" t="s">
        <v>334</v>
      </c>
      <c r="K6" s="33" t="s">
        <v>1152</v>
      </c>
      <c r="M6" s="34" t="s">
        <v>326</v>
      </c>
      <c r="N6" s="3" t="s">
        <v>1138</v>
      </c>
      <c r="O6" s="33"/>
      <c r="P6" s="35" t="s">
        <v>289</v>
      </c>
      <c r="Q6" s="3" t="s">
        <v>1139</v>
      </c>
      <c r="S6" s="35" t="s">
        <v>716</v>
      </c>
      <c r="T6" s="35" t="s">
        <v>249</v>
      </c>
      <c r="U6" s="35"/>
      <c r="V6" s="35" t="s">
        <v>377</v>
      </c>
      <c r="W6" s="35" t="s">
        <v>342</v>
      </c>
    </row>
    <row r="7" spans="1:24">
      <c r="A7" s="30" t="s">
        <v>260</v>
      </c>
      <c r="B7" s="35" t="s">
        <v>475</v>
      </c>
      <c r="C7" s="32" t="s">
        <v>1155</v>
      </c>
      <c r="D7" s="36" t="s">
        <v>254</v>
      </c>
      <c r="E7" s="32">
        <f t="shared" si="0"/>
        <v>37500</v>
      </c>
      <c r="F7" s="32" t="s">
        <v>1156</v>
      </c>
      <c r="G7" s="36">
        <f t="shared" si="1"/>
        <v>35000</v>
      </c>
      <c r="H7" s="36">
        <f t="shared" si="2"/>
        <v>40000</v>
      </c>
      <c r="J7" s="33" t="s">
        <v>291</v>
      </c>
      <c r="K7" s="38" t="s">
        <v>1142</v>
      </c>
      <c r="M7" s="39"/>
      <c r="O7" s="33"/>
      <c r="P7" s="35" t="s">
        <v>350</v>
      </c>
      <c r="Q7" s="3" t="s">
        <v>1157</v>
      </c>
      <c r="S7" s="35" t="s">
        <v>730</v>
      </c>
      <c r="T7" s="35" t="s">
        <v>249</v>
      </c>
      <c r="U7" s="35"/>
      <c r="V7" s="35" t="s">
        <v>421</v>
      </c>
      <c r="W7" s="35" t="s">
        <v>157</v>
      </c>
    </row>
    <row r="8" spans="1:24">
      <c r="A8" s="30" t="s">
        <v>216</v>
      </c>
      <c r="B8" s="36"/>
      <c r="C8" s="36"/>
      <c r="D8" s="36" t="s">
        <v>245</v>
      </c>
      <c r="E8" s="32">
        <f t="shared" si="0"/>
        <v>42500</v>
      </c>
      <c r="F8" s="32" t="s">
        <v>1158</v>
      </c>
      <c r="G8" s="36">
        <f t="shared" si="1"/>
        <v>40000</v>
      </c>
      <c r="H8" s="36">
        <f t="shared" si="2"/>
        <v>45000</v>
      </c>
      <c r="J8" s="33" t="s">
        <v>160</v>
      </c>
      <c r="K8" s="33" t="s">
        <v>1142</v>
      </c>
      <c r="M8" s="39"/>
      <c r="O8" s="33"/>
      <c r="P8" s="35" t="s">
        <v>436</v>
      </c>
      <c r="Q8" s="3" t="s">
        <v>1159</v>
      </c>
      <c r="S8" s="35" t="s">
        <v>938</v>
      </c>
      <c r="T8" s="35" t="s">
        <v>249</v>
      </c>
      <c r="U8" s="35"/>
      <c r="V8" s="35" t="s">
        <v>426</v>
      </c>
      <c r="W8" s="35" t="s">
        <v>342</v>
      </c>
    </row>
    <row r="9" spans="1:24">
      <c r="A9" s="30" t="s">
        <v>161</v>
      </c>
      <c r="B9" s="36"/>
      <c r="C9" s="36"/>
      <c r="D9" s="36" t="s">
        <v>236</v>
      </c>
      <c r="E9" s="32">
        <f t="shared" si="0"/>
        <v>47500</v>
      </c>
      <c r="F9" s="32" t="s">
        <v>1160</v>
      </c>
      <c r="G9" s="36">
        <f t="shared" si="1"/>
        <v>45000</v>
      </c>
      <c r="H9" s="36">
        <f t="shared" si="2"/>
        <v>50000</v>
      </c>
      <c r="J9" s="33" t="s">
        <v>354</v>
      </c>
      <c r="K9" s="33" t="s">
        <v>1148</v>
      </c>
      <c r="M9" s="39"/>
      <c r="O9" s="33"/>
      <c r="P9" s="35" t="s">
        <v>1161</v>
      </c>
      <c r="Q9" s="3" t="s">
        <v>1162</v>
      </c>
      <c r="S9" s="35" t="s">
        <v>452</v>
      </c>
      <c r="T9" s="35" t="s">
        <v>249</v>
      </c>
      <c r="U9" s="35"/>
      <c r="V9" s="35" t="s">
        <v>435</v>
      </c>
      <c r="W9" s="35" t="s">
        <v>342</v>
      </c>
    </row>
    <row r="10" spans="1:24">
      <c r="A10" s="30" t="s">
        <v>313</v>
      </c>
      <c r="B10" s="36"/>
      <c r="C10" s="36"/>
      <c r="D10" s="36" t="s">
        <v>293</v>
      </c>
      <c r="E10" s="32">
        <f t="shared" si="0"/>
        <v>52500</v>
      </c>
      <c r="F10" s="32" t="s">
        <v>1163</v>
      </c>
      <c r="G10" s="36">
        <f t="shared" si="1"/>
        <v>50000</v>
      </c>
      <c r="H10" s="36">
        <f t="shared" si="2"/>
        <v>55000</v>
      </c>
      <c r="J10" s="33" t="s">
        <v>312</v>
      </c>
      <c r="K10" s="33" t="s">
        <v>1148</v>
      </c>
      <c r="O10" s="33"/>
      <c r="P10" s="35" t="s">
        <v>557</v>
      </c>
      <c r="Q10" s="3" t="s">
        <v>1139</v>
      </c>
      <c r="S10" s="35" t="s">
        <v>387</v>
      </c>
      <c r="T10" s="35" t="s">
        <v>249</v>
      </c>
      <c r="U10" s="35"/>
      <c r="V10" s="35" t="s">
        <v>439</v>
      </c>
      <c r="W10" s="35" t="s">
        <v>170</v>
      </c>
    </row>
    <row r="11" spans="1:24">
      <c r="A11" s="30" t="s">
        <v>206</v>
      </c>
      <c r="B11" s="36"/>
      <c r="C11" s="36"/>
      <c r="D11" s="36" t="s">
        <v>248</v>
      </c>
      <c r="E11" s="32">
        <f t="shared" si="0"/>
        <v>57500</v>
      </c>
      <c r="F11" s="32" t="s">
        <v>1164</v>
      </c>
      <c r="G11" s="36">
        <f t="shared" si="1"/>
        <v>55000</v>
      </c>
      <c r="H11" s="36">
        <f t="shared" si="2"/>
        <v>60000</v>
      </c>
      <c r="J11" s="33" t="s">
        <v>285</v>
      </c>
      <c r="K11" s="33" t="s">
        <v>1142</v>
      </c>
      <c r="O11" s="33"/>
      <c r="P11" s="35" t="s">
        <v>359</v>
      </c>
      <c r="Q11" s="3" t="s">
        <v>1165</v>
      </c>
      <c r="S11" s="35" t="s">
        <v>756</v>
      </c>
      <c r="T11" s="35" t="s">
        <v>249</v>
      </c>
      <c r="U11" s="35"/>
      <c r="V11" s="35" t="s">
        <v>451</v>
      </c>
      <c r="W11" s="35" t="s">
        <v>170</v>
      </c>
    </row>
    <row r="12" spans="1:24">
      <c r="A12" s="30" t="s">
        <v>183</v>
      </c>
      <c r="B12" s="36"/>
      <c r="C12" s="36"/>
      <c r="D12" s="36" t="s">
        <v>419</v>
      </c>
      <c r="E12" s="32">
        <f t="shared" si="0"/>
        <v>62500</v>
      </c>
      <c r="F12" s="32" t="s">
        <v>1166</v>
      </c>
      <c r="G12" s="36">
        <f t="shared" si="1"/>
        <v>60000</v>
      </c>
      <c r="H12" s="36">
        <f t="shared" si="2"/>
        <v>65000</v>
      </c>
      <c r="J12" s="33" t="s">
        <v>275</v>
      </c>
      <c r="K12" s="33" t="s">
        <v>1142</v>
      </c>
      <c r="O12" s="33"/>
      <c r="P12" s="35" t="s">
        <v>548</v>
      </c>
      <c r="Q12" s="3" t="s">
        <v>1139</v>
      </c>
      <c r="S12" s="35" t="s">
        <v>785</v>
      </c>
      <c r="T12" s="35" t="s">
        <v>249</v>
      </c>
      <c r="U12" s="35"/>
      <c r="V12" s="35" t="s">
        <v>466</v>
      </c>
      <c r="W12" s="35" t="s">
        <v>170</v>
      </c>
    </row>
    <row r="13" spans="1:24">
      <c r="A13" s="30" t="s">
        <v>229</v>
      </c>
      <c r="B13" s="36"/>
      <c r="C13" s="36"/>
      <c r="D13" s="36" t="s">
        <v>337</v>
      </c>
      <c r="E13" s="32">
        <f t="shared" si="0"/>
        <v>67500</v>
      </c>
      <c r="F13" s="32" t="s">
        <v>1167</v>
      </c>
      <c r="G13" s="36">
        <f t="shared" si="1"/>
        <v>65000</v>
      </c>
      <c r="H13" s="36">
        <f t="shared" si="2"/>
        <v>70000</v>
      </c>
      <c r="J13" s="33" t="s">
        <v>140</v>
      </c>
      <c r="K13" s="33" t="s">
        <v>1168</v>
      </c>
      <c r="O13" s="33"/>
      <c r="P13" s="35" t="s">
        <v>643</v>
      </c>
      <c r="Q13" s="3" t="s">
        <v>1139</v>
      </c>
      <c r="S13" s="35" t="s">
        <v>512</v>
      </c>
      <c r="T13" s="35" t="s">
        <v>249</v>
      </c>
      <c r="U13" s="35"/>
      <c r="V13" s="35" t="s">
        <v>496</v>
      </c>
      <c r="W13" s="35" t="s">
        <v>342</v>
      </c>
    </row>
    <row r="14" spans="1:24">
      <c r="A14" s="30" t="s">
        <v>290</v>
      </c>
      <c r="B14" s="36"/>
      <c r="C14" s="36"/>
      <c r="D14" s="36" t="s">
        <v>328</v>
      </c>
      <c r="E14" s="32">
        <f t="shared" si="0"/>
        <v>72500</v>
      </c>
      <c r="F14" s="32" t="s">
        <v>1169</v>
      </c>
      <c r="G14" s="36">
        <f t="shared" si="1"/>
        <v>70000</v>
      </c>
      <c r="H14" s="36">
        <f t="shared" si="2"/>
        <v>75000</v>
      </c>
      <c r="J14" s="33" t="s">
        <v>265</v>
      </c>
      <c r="K14" s="33" t="s">
        <v>1137</v>
      </c>
      <c r="O14" s="33"/>
      <c r="P14" s="35" t="s">
        <v>295</v>
      </c>
      <c r="Q14" s="3" t="s">
        <v>1139</v>
      </c>
      <c r="S14" s="35" t="s">
        <v>526</v>
      </c>
      <c r="T14" s="35" t="s">
        <v>249</v>
      </c>
      <c r="U14" s="35"/>
      <c r="V14" s="35" t="s">
        <v>497</v>
      </c>
      <c r="W14" s="35" t="s">
        <v>170</v>
      </c>
    </row>
    <row r="15" spans="1:24">
      <c r="A15" s="30" t="s">
        <v>336</v>
      </c>
      <c r="B15" s="36"/>
      <c r="C15" s="36"/>
      <c r="D15" s="36" t="s">
        <v>365</v>
      </c>
      <c r="E15" s="32">
        <f t="shared" si="0"/>
        <v>77500</v>
      </c>
      <c r="F15" s="32" t="s">
        <v>1170</v>
      </c>
      <c r="G15" s="36">
        <f t="shared" si="1"/>
        <v>75000</v>
      </c>
      <c r="H15" s="36">
        <f t="shared" si="2"/>
        <v>80000</v>
      </c>
      <c r="J15" s="33" t="s">
        <v>310</v>
      </c>
      <c r="K15" s="33" t="s">
        <v>310</v>
      </c>
      <c r="O15" s="33"/>
      <c r="P15" s="35" t="s">
        <v>311</v>
      </c>
      <c r="Q15" s="3" t="s">
        <v>1139</v>
      </c>
      <c r="S15" s="35" t="s">
        <v>240</v>
      </c>
      <c r="T15" s="35" t="s">
        <v>266</v>
      </c>
      <c r="U15" s="35"/>
      <c r="V15" s="35" t="s">
        <v>500</v>
      </c>
      <c r="W15" s="35" t="s">
        <v>342</v>
      </c>
    </row>
    <row r="16" spans="1:24">
      <c r="A16" s="30" t="s">
        <v>1171</v>
      </c>
      <c r="B16" s="36"/>
      <c r="C16" s="36"/>
      <c r="D16" s="36" t="s">
        <v>607</v>
      </c>
      <c r="E16" s="32">
        <f t="shared" si="0"/>
        <v>82500</v>
      </c>
      <c r="F16" s="32" t="s">
        <v>1172</v>
      </c>
      <c r="G16" s="36">
        <f t="shared" si="1"/>
        <v>80000</v>
      </c>
      <c r="H16" s="36">
        <f t="shared" si="2"/>
        <v>85000</v>
      </c>
      <c r="J16" s="33" t="s">
        <v>361</v>
      </c>
      <c r="K16" s="33" t="s">
        <v>1148</v>
      </c>
      <c r="O16" s="35"/>
      <c r="P16" s="35" t="s">
        <v>948</v>
      </c>
      <c r="Q16" s="3" t="s">
        <v>1139</v>
      </c>
      <c r="S16" s="35" t="s">
        <v>540</v>
      </c>
      <c r="T16" s="35" t="s">
        <v>249</v>
      </c>
      <c r="U16" s="35"/>
      <c r="V16" s="35" t="s">
        <v>501</v>
      </c>
      <c r="W16" s="35" t="s">
        <v>157</v>
      </c>
    </row>
    <row r="17" spans="1:23">
      <c r="A17" s="30" t="s">
        <v>398</v>
      </c>
      <c r="B17" s="36"/>
      <c r="C17" s="36"/>
      <c r="D17" s="36" t="s">
        <v>588</v>
      </c>
      <c r="E17" s="32">
        <f t="shared" si="0"/>
        <v>87500</v>
      </c>
      <c r="F17" s="32" t="s">
        <v>1173</v>
      </c>
      <c r="G17" s="36">
        <f t="shared" si="1"/>
        <v>85000</v>
      </c>
      <c r="H17" s="36">
        <f t="shared" si="2"/>
        <v>90000</v>
      </c>
      <c r="J17" s="33" t="s">
        <v>172</v>
      </c>
      <c r="K17" s="33" t="s">
        <v>1174</v>
      </c>
      <c r="O17" s="33"/>
      <c r="P17" s="35" t="s">
        <v>447</v>
      </c>
      <c r="Q17" s="3" t="s">
        <v>1139</v>
      </c>
      <c r="S17" s="35" t="s">
        <v>645</v>
      </c>
      <c r="T17" s="35" t="s">
        <v>249</v>
      </c>
      <c r="U17" s="35"/>
      <c r="V17" s="35" t="s">
        <v>347</v>
      </c>
      <c r="W17" s="35" t="s">
        <v>170</v>
      </c>
    </row>
    <row r="18" spans="1:23">
      <c r="A18" s="40" t="s">
        <v>143</v>
      </c>
      <c r="B18" s="36"/>
      <c r="C18" s="36"/>
      <c r="D18" s="36" t="s">
        <v>513</v>
      </c>
      <c r="E18" s="32">
        <f t="shared" si="0"/>
        <v>92500</v>
      </c>
      <c r="F18" s="32" t="s">
        <v>1175</v>
      </c>
      <c r="G18" s="36">
        <f t="shared" si="1"/>
        <v>90000</v>
      </c>
      <c r="H18" s="36">
        <f t="shared" si="2"/>
        <v>95000</v>
      </c>
      <c r="J18" s="33" t="s">
        <v>139</v>
      </c>
      <c r="K18" s="33" t="s">
        <v>1142</v>
      </c>
      <c r="O18" s="33"/>
      <c r="P18" s="35" t="s">
        <v>781</v>
      </c>
      <c r="Q18" s="3" t="s">
        <v>1145</v>
      </c>
      <c r="S18" s="35" t="s">
        <v>893</v>
      </c>
      <c r="T18" s="35" t="s">
        <v>249</v>
      </c>
      <c r="U18" s="35"/>
      <c r="V18" s="35" t="s">
        <v>505</v>
      </c>
      <c r="W18" s="35" t="s">
        <v>170</v>
      </c>
    </row>
    <row r="19" spans="1:23">
      <c r="A19" s="40" t="s">
        <v>332</v>
      </c>
      <c r="B19" s="36"/>
      <c r="C19" s="36"/>
      <c r="D19" s="36" t="s">
        <v>378</v>
      </c>
      <c r="E19" s="32">
        <f t="shared" si="0"/>
        <v>97500</v>
      </c>
      <c r="F19" s="32" t="s">
        <v>1176</v>
      </c>
      <c r="G19" s="36">
        <f t="shared" si="1"/>
        <v>95000</v>
      </c>
      <c r="H19" s="36">
        <f t="shared" si="2"/>
        <v>100000</v>
      </c>
      <c r="J19" s="33" t="s">
        <v>283</v>
      </c>
      <c r="K19" s="33" t="s">
        <v>1168</v>
      </c>
      <c r="O19" s="33"/>
      <c r="P19" s="35" t="s">
        <v>667</v>
      </c>
      <c r="Q19" s="3" t="s">
        <v>1162</v>
      </c>
      <c r="S19" s="35" t="s">
        <v>605</v>
      </c>
      <c r="T19" s="35" t="s">
        <v>249</v>
      </c>
      <c r="U19" s="35"/>
      <c r="V19" s="35" t="s">
        <v>533</v>
      </c>
      <c r="W19" s="35" t="s">
        <v>170</v>
      </c>
    </row>
    <row r="20" spans="1:23">
      <c r="B20" s="36"/>
      <c r="C20" s="36"/>
      <c r="D20" s="36" t="s">
        <v>477</v>
      </c>
      <c r="E20" s="32">
        <f t="shared" si="0"/>
        <v>102500</v>
      </c>
      <c r="F20" s="32" t="s">
        <v>1177</v>
      </c>
      <c r="G20" s="36">
        <f t="shared" si="1"/>
        <v>100000</v>
      </c>
      <c r="H20" s="36">
        <f t="shared" si="2"/>
        <v>105000</v>
      </c>
      <c r="J20" s="33" t="s">
        <v>263</v>
      </c>
      <c r="K20" s="33" t="s">
        <v>1152</v>
      </c>
      <c r="O20" s="33"/>
      <c r="P20" s="35" t="s">
        <v>476</v>
      </c>
      <c r="Q20" s="3" t="s">
        <v>1139</v>
      </c>
      <c r="S20" s="35" t="s">
        <v>690</v>
      </c>
      <c r="T20" s="35" t="s">
        <v>161</v>
      </c>
      <c r="V20" s="35" t="s">
        <v>549</v>
      </c>
      <c r="W20" s="35" t="s">
        <v>170</v>
      </c>
    </row>
    <row r="21" spans="1:23">
      <c r="B21" s="36"/>
      <c r="C21" s="36"/>
      <c r="D21" s="36"/>
      <c r="E21" s="36"/>
      <c r="F21" s="36"/>
      <c r="G21" s="36"/>
      <c r="H21" s="36"/>
      <c r="J21" s="33" t="s">
        <v>318</v>
      </c>
      <c r="K21" s="33" t="s">
        <v>1152</v>
      </c>
      <c r="O21" s="33"/>
      <c r="P21" s="35" t="s">
        <v>559</v>
      </c>
      <c r="Q21" s="3" t="s">
        <v>1162</v>
      </c>
      <c r="S21" s="35" t="s">
        <v>487</v>
      </c>
      <c r="T21" s="35" t="s">
        <v>161</v>
      </c>
      <c r="V21" s="35" t="s">
        <v>556</v>
      </c>
      <c r="W21" s="35" t="s">
        <v>170</v>
      </c>
    </row>
    <row r="22" spans="1:23">
      <c r="B22" s="36"/>
      <c r="C22" s="36"/>
      <c r="D22" s="36"/>
      <c r="E22" s="36"/>
      <c r="F22" s="36"/>
      <c r="G22" s="36"/>
      <c r="H22" s="36"/>
      <c r="J22" s="33" t="s">
        <v>204</v>
      </c>
      <c r="K22" s="33" t="s">
        <v>1142</v>
      </c>
      <c r="O22" s="33"/>
      <c r="P22" s="35" t="s">
        <v>320</v>
      </c>
      <c r="Q22" s="3" t="s">
        <v>1139</v>
      </c>
      <c r="S22" s="35" t="s">
        <v>634</v>
      </c>
      <c r="T22" s="32" t="s">
        <v>568</v>
      </c>
      <c r="V22" s="35" t="s">
        <v>561</v>
      </c>
      <c r="W22" s="35" t="s">
        <v>170</v>
      </c>
    </row>
    <row r="23" spans="1:23">
      <c r="B23" s="36"/>
      <c r="C23" s="36"/>
      <c r="D23" s="36"/>
      <c r="E23" s="36"/>
      <c r="F23" s="36"/>
      <c r="G23" s="36"/>
      <c r="H23" s="36"/>
      <c r="J23" s="35"/>
      <c r="P23" s="35" t="s">
        <v>399</v>
      </c>
      <c r="Q23" s="3" t="s">
        <v>1165</v>
      </c>
      <c r="S23" s="35" t="s">
        <v>1178</v>
      </c>
      <c r="T23" s="32" t="s">
        <v>568</v>
      </c>
      <c r="V23" s="35" t="s">
        <v>576</v>
      </c>
      <c r="W23" s="35" t="s">
        <v>342</v>
      </c>
    </row>
    <row r="24" spans="1:23">
      <c r="B24" s="36"/>
      <c r="C24" s="36"/>
      <c r="D24" s="36"/>
      <c r="E24" s="36"/>
      <c r="F24" s="36"/>
      <c r="G24" s="36"/>
      <c r="H24" s="36"/>
      <c r="J24" s="35"/>
      <c r="P24" s="35" t="s">
        <v>640</v>
      </c>
      <c r="Q24" s="3" t="s">
        <v>1139</v>
      </c>
      <c r="S24" s="35" t="s">
        <v>666</v>
      </c>
      <c r="T24" s="32" t="s">
        <v>568</v>
      </c>
      <c r="V24" s="35" t="s">
        <v>598</v>
      </c>
      <c r="W24" s="35" t="s">
        <v>170</v>
      </c>
    </row>
    <row r="25" spans="1:23">
      <c r="B25" s="36"/>
      <c r="C25" s="36"/>
      <c r="D25" s="36"/>
      <c r="E25" s="36"/>
      <c r="F25" s="36"/>
      <c r="G25" s="36"/>
      <c r="H25" s="36"/>
      <c r="P25" s="35" t="s">
        <v>888</v>
      </c>
      <c r="Q25" s="3" t="s">
        <v>1162</v>
      </c>
      <c r="S25" s="35" t="s">
        <v>1179</v>
      </c>
      <c r="T25" s="32" t="s">
        <v>568</v>
      </c>
      <c r="V25" s="35" t="s">
        <v>611</v>
      </c>
      <c r="W25" s="35"/>
    </row>
    <row r="26" spans="1:23">
      <c r="B26" s="36"/>
      <c r="C26" s="36"/>
      <c r="D26" s="36"/>
      <c r="E26" s="36"/>
      <c r="F26" s="36"/>
      <c r="G26" s="36"/>
      <c r="H26" s="36"/>
      <c r="P26" s="35" t="s">
        <v>1180</v>
      </c>
      <c r="Q26" s="3" t="s">
        <v>1139</v>
      </c>
      <c r="S26" s="35" t="s">
        <v>1181</v>
      </c>
      <c r="T26" s="32" t="s">
        <v>568</v>
      </c>
      <c r="V26" s="35" t="s">
        <v>613</v>
      </c>
      <c r="W26" s="35" t="s">
        <v>170</v>
      </c>
    </row>
    <row r="27" spans="1:23">
      <c r="B27" s="36"/>
      <c r="C27" s="36"/>
      <c r="D27" s="36"/>
      <c r="E27" s="36"/>
      <c r="F27" s="36"/>
      <c r="G27" s="36"/>
      <c r="H27" s="36"/>
      <c r="P27" s="35" t="s">
        <v>406</v>
      </c>
      <c r="Q27" s="3" t="s">
        <v>1139</v>
      </c>
      <c r="S27" s="35" t="s">
        <v>1182</v>
      </c>
      <c r="T27" s="32" t="s">
        <v>568</v>
      </c>
      <c r="V27" s="35" t="s">
        <v>615</v>
      </c>
      <c r="W27" s="35" t="s">
        <v>342</v>
      </c>
    </row>
    <row r="28" spans="1:23">
      <c r="B28" s="36"/>
      <c r="C28" s="36"/>
      <c r="D28" s="36"/>
      <c r="E28" s="36"/>
      <c r="F28" s="36"/>
      <c r="G28" s="36"/>
      <c r="H28" s="36"/>
      <c r="P28" s="35" t="s">
        <v>499</v>
      </c>
      <c r="Q28" s="3" t="s">
        <v>1139</v>
      </c>
      <c r="S28" s="35" t="s">
        <v>1183</v>
      </c>
      <c r="T28" s="32" t="s">
        <v>568</v>
      </c>
      <c r="V28" s="35" t="s">
        <v>631</v>
      </c>
      <c r="W28" s="35" t="s">
        <v>170</v>
      </c>
    </row>
    <row r="29" spans="1:23">
      <c r="B29" s="36"/>
      <c r="C29" s="36"/>
      <c r="D29" s="36"/>
      <c r="E29" s="36"/>
      <c r="F29" s="36"/>
      <c r="G29" s="36"/>
      <c r="H29" s="36"/>
      <c r="P29" s="35" t="s">
        <v>255</v>
      </c>
      <c r="Q29" s="3" t="s">
        <v>1139</v>
      </c>
      <c r="S29" s="35" t="s">
        <v>1184</v>
      </c>
      <c r="T29" s="32" t="s">
        <v>568</v>
      </c>
      <c r="V29" s="35" t="s">
        <v>533</v>
      </c>
      <c r="W29" s="35" t="s">
        <v>170</v>
      </c>
    </row>
    <row r="30" spans="1:23">
      <c r="B30" s="36"/>
      <c r="C30" s="36"/>
      <c r="D30" s="36"/>
      <c r="E30" s="36"/>
      <c r="F30" s="36"/>
      <c r="G30" s="36"/>
      <c r="H30" s="36"/>
      <c r="P30" s="35" t="s">
        <v>566</v>
      </c>
      <c r="Q30" s="3" t="s">
        <v>1145</v>
      </c>
      <c r="S30" s="35" t="s">
        <v>1185</v>
      </c>
      <c r="T30" s="32" t="s">
        <v>568</v>
      </c>
      <c r="V30" s="35" t="s">
        <v>635</v>
      </c>
      <c r="W30" s="35" t="s">
        <v>170</v>
      </c>
    </row>
    <row r="31" spans="1:23">
      <c r="B31" s="36"/>
      <c r="C31" s="36"/>
      <c r="D31" s="36"/>
      <c r="E31" s="36"/>
      <c r="F31" s="36"/>
      <c r="G31" s="36"/>
      <c r="H31" s="36"/>
      <c r="P31" s="35" t="s">
        <v>173</v>
      </c>
      <c r="Q31" s="3" t="s">
        <v>150</v>
      </c>
      <c r="S31" s="35" t="s">
        <v>1186</v>
      </c>
      <c r="T31" s="32" t="s">
        <v>568</v>
      </c>
      <c r="V31" s="35" t="s">
        <v>641</v>
      </c>
      <c r="W31" s="35" t="s">
        <v>170</v>
      </c>
    </row>
    <row r="32" spans="1:23">
      <c r="B32" s="36"/>
      <c r="C32" s="36"/>
      <c r="D32" s="36"/>
      <c r="E32" s="36"/>
      <c r="F32" s="36"/>
      <c r="G32" s="36"/>
      <c r="H32" s="36"/>
      <c r="P32" s="35" t="s">
        <v>416</v>
      </c>
      <c r="Q32" s="3" t="s">
        <v>1139</v>
      </c>
      <c r="S32" s="35" t="s">
        <v>1187</v>
      </c>
      <c r="T32" s="32" t="s">
        <v>568</v>
      </c>
      <c r="V32" s="35" t="s">
        <v>533</v>
      </c>
      <c r="W32" s="35" t="s">
        <v>170</v>
      </c>
    </row>
    <row r="33" spans="2:23">
      <c r="B33" s="36"/>
      <c r="C33" s="36"/>
      <c r="D33" s="36"/>
      <c r="E33" s="36"/>
      <c r="F33" s="36"/>
      <c r="G33" s="36"/>
      <c r="H33" s="36"/>
      <c r="P33" s="35" t="s">
        <v>524</v>
      </c>
      <c r="Q33" s="3" t="s">
        <v>1139</v>
      </c>
      <c r="S33" s="35" t="s">
        <v>280</v>
      </c>
      <c r="T33" s="32" t="s">
        <v>568</v>
      </c>
      <c r="V33" s="35" t="s">
        <v>533</v>
      </c>
      <c r="W33" s="35" t="s">
        <v>170</v>
      </c>
    </row>
    <row r="34" spans="2:23">
      <c r="B34" s="36"/>
      <c r="C34" s="36"/>
      <c r="D34" s="36"/>
      <c r="E34" s="36"/>
      <c r="F34" s="36"/>
      <c r="G34" s="36"/>
      <c r="H34" s="36"/>
      <c r="P34" s="35" t="s">
        <v>138</v>
      </c>
      <c r="Q34" s="3" t="s">
        <v>1139</v>
      </c>
      <c r="S34" s="35" t="s">
        <v>1188</v>
      </c>
      <c r="T34" s="32" t="s">
        <v>568</v>
      </c>
      <c r="V34" s="35" t="s">
        <v>699</v>
      </c>
      <c r="W34" s="35" t="s">
        <v>342</v>
      </c>
    </row>
    <row r="35" spans="2:23">
      <c r="B35" s="36"/>
      <c r="C35" s="36"/>
      <c r="D35" s="36"/>
      <c r="E35" s="36"/>
      <c r="F35" s="36"/>
      <c r="G35" s="36"/>
      <c r="H35" s="36"/>
      <c r="P35" s="35" t="s">
        <v>825</v>
      </c>
      <c r="Q35" s="3" t="s">
        <v>150</v>
      </c>
      <c r="S35" s="35" t="s">
        <v>1189</v>
      </c>
      <c r="T35" s="32" t="s">
        <v>568</v>
      </c>
      <c r="V35" s="35" t="s">
        <v>703</v>
      </c>
      <c r="W35" s="35" t="s">
        <v>342</v>
      </c>
    </row>
    <row r="36" spans="2:23">
      <c r="B36" s="36"/>
      <c r="C36" s="36"/>
      <c r="D36" s="36"/>
      <c r="E36" s="36"/>
      <c r="F36" s="36"/>
      <c r="G36" s="36"/>
      <c r="H36" s="36"/>
      <c r="P36" s="41" t="s">
        <v>644</v>
      </c>
      <c r="Q36" s="3" t="s">
        <v>1139</v>
      </c>
      <c r="S36" s="35" t="s">
        <v>1190</v>
      </c>
      <c r="T36" s="32" t="s">
        <v>568</v>
      </c>
      <c r="V36" s="35" t="s">
        <v>712</v>
      </c>
      <c r="W36" s="35" t="s">
        <v>342</v>
      </c>
    </row>
    <row r="37" spans="2:23">
      <c r="B37" s="36"/>
      <c r="C37" s="36"/>
      <c r="D37" s="36"/>
      <c r="E37" s="36"/>
      <c r="F37" s="36"/>
      <c r="G37" s="36"/>
      <c r="H37" s="36"/>
      <c r="P37" s="35" t="s">
        <v>897</v>
      </c>
      <c r="Q37" s="3" t="s">
        <v>1162</v>
      </c>
      <c r="S37" s="35" t="s">
        <v>1191</v>
      </c>
      <c r="T37" s="32" t="s">
        <v>568</v>
      </c>
      <c r="V37" s="35" t="s">
        <v>713</v>
      </c>
      <c r="W37" s="35" t="s">
        <v>170</v>
      </c>
    </row>
    <row r="38" spans="2:23">
      <c r="B38" s="36"/>
      <c r="C38" s="36"/>
      <c r="D38" s="36"/>
      <c r="E38" s="36"/>
      <c r="F38" s="36"/>
      <c r="G38" s="36"/>
      <c r="H38" s="36"/>
      <c r="P38" s="35" t="s">
        <v>1192</v>
      </c>
      <c r="Q38" s="3" t="s">
        <v>1145</v>
      </c>
      <c r="S38" s="35" t="s">
        <v>1193</v>
      </c>
      <c r="T38" s="32" t="s">
        <v>568</v>
      </c>
      <c r="V38" s="35" t="s">
        <v>724</v>
      </c>
      <c r="W38" s="35" t="s">
        <v>170</v>
      </c>
    </row>
    <row r="39" spans="2:23">
      <c r="B39" s="36"/>
      <c r="C39" s="36"/>
      <c r="D39" s="36"/>
      <c r="E39" s="36"/>
      <c r="F39" s="36"/>
      <c r="G39" s="36"/>
      <c r="H39" s="36"/>
      <c r="P39" s="35" t="s">
        <v>300</v>
      </c>
      <c r="Q39" s="3" t="s">
        <v>1139</v>
      </c>
      <c r="S39" s="35" t="s">
        <v>1194</v>
      </c>
      <c r="T39" s="32" t="s">
        <v>568</v>
      </c>
      <c r="V39" s="35" t="s">
        <v>750</v>
      </c>
      <c r="W39" s="35" t="s">
        <v>170</v>
      </c>
    </row>
    <row r="40" spans="2:23">
      <c r="B40" s="36"/>
      <c r="C40" s="36"/>
      <c r="D40" s="36"/>
      <c r="E40" s="36"/>
      <c r="F40" s="36"/>
      <c r="G40" s="36"/>
      <c r="H40" s="36"/>
      <c r="P40" s="41" t="s">
        <v>567</v>
      </c>
      <c r="Q40" s="3" t="s">
        <v>1139</v>
      </c>
      <c r="S40" s="35" t="s">
        <v>1195</v>
      </c>
      <c r="T40" s="32" t="s">
        <v>568</v>
      </c>
      <c r="V40" s="35" t="s">
        <v>568</v>
      </c>
      <c r="W40" s="35" t="s">
        <v>170</v>
      </c>
    </row>
    <row r="41" spans="2:23">
      <c r="B41" s="36"/>
      <c r="C41" s="36"/>
      <c r="D41" s="36"/>
      <c r="E41" s="36"/>
      <c r="F41" s="36"/>
      <c r="G41" s="36"/>
      <c r="H41" s="36"/>
      <c r="P41" s="35" t="s">
        <v>316</v>
      </c>
      <c r="Q41" s="3" t="s">
        <v>1139</v>
      </c>
      <c r="S41" s="35" t="s">
        <v>1196</v>
      </c>
      <c r="T41" s="32" t="s">
        <v>568</v>
      </c>
      <c r="V41" s="35" t="s">
        <v>641</v>
      </c>
      <c r="W41" s="35" t="s">
        <v>170</v>
      </c>
    </row>
    <row r="42" spans="2:23">
      <c r="B42" s="36"/>
      <c r="C42" s="36"/>
      <c r="D42" s="36"/>
      <c r="E42" s="36"/>
      <c r="F42" s="36"/>
      <c r="G42" s="36"/>
      <c r="H42" s="36"/>
      <c r="P42" s="35" t="s">
        <v>228</v>
      </c>
      <c r="Q42" s="3" t="s">
        <v>1139</v>
      </c>
      <c r="S42" s="35" t="s">
        <v>665</v>
      </c>
      <c r="T42" s="32" t="s">
        <v>568</v>
      </c>
      <c r="V42" s="35" t="s">
        <v>759</v>
      </c>
      <c r="W42" s="35" t="s">
        <v>170</v>
      </c>
    </row>
    <row r="43" spans="2:23">
      <c r="B43" s="36"/>
      <c r="C43" s="36"/>
      <c r="D43" s="36"/>
      <c r="E43" s="36"/>
      <c r="F43" s="36"/>
      <c r="G43" s="36"/>
      <c r="H43" s="36"/>
      <c r="P43" s="35" t="s">
        <v>292</v>
      </c>
      <c r="Q43" s="3" t="s">
        <v>1159</v>
      </c>
      <c r="S43" s="35" t="s">
        <v>1197</v>
      </c>
      <c r="T43" s="32" t="s">
        <v>568</v>
      </c>
      <c r="V43" s="35" t="s">
        <v>778</v>
      </c>
      <c r="W43" s="35" t="s">
        <v>170</v>
      </c>
    </row>
    <row r="44" spans="2:23">
      <c r="B44" s="36"/>
      <c r="C44" s="36"/>
      <c r="D44" s="36"/>
      <c r="E44" s="36"/>
      <c r="F44" s="36"/>
      <c r="G44" s="36"/>
      <c r="H44" s="36"/>
      <c r="S44" s="35" t="s">
        <v>1198</v>
      </c>
      <c r="T44" s="32" t="s">
        <v>568</v>
      </c>
      <c r="V44" s="35" t="s">
        <v>788</v>
      </c>
      <c r="W44" s="35" t="s">
        <v>170</v>
      </c>
    </row>
    <row r="45" spans="2:23">
      <c r="B45" s="36"/>
      <c r="C45" s="36"/>
      <c r="D45" s="36"/>
      <c r="E45" s="36"/>
      <c r="F45" s="36"/>
      <c r="G45" s="36"/>
      <c r="H45" s="36"/>
      <c r="S45" s="35" t="s">
        <v>691</v>
      </c>
      <c r="T45" s="32" t="s">
        <v>568</v>
      </c>
      <c r="V45" s="35" t="s">
        <v>347</v>
      </c>
      <c r="W45" s="35" t="s">
        <v>170</v>
      </c>
    </row>
    <row r="46" spans="2:23">
      <c r="B46" s="36"/>
      <c r="C46" s="36"/>
      <c r="D46" s="36"/>
      <c r="E46" s="36"/>
      <c r="F46" s="36"/>
      <c r="G46" s="36"/>
      <c r="H46" s="36"/>
      <c r="S46" s="35" t="s">
        <v>1199</v>
      </c>
      <c r="T46" s="32" t="s">
        <v>568</v>
      </c>
      <c r="V46" s="35" t="s">
        <v>808</v>
      </c>
      <c r="W46" s="35" t="s">
        <v>342</v>
      </c>
    </row>
    <row r="47" spans="2:23">
      <c r="B47" s="36"/>
      <c r="C47" s="36"/>
      <c r="D47" s="36"/>
      <c r="E47" s="36"/>
      <c r="F47" s="36"/>
      <c r="G47" s="36"/>
      <c r="H47" s="36"/>
      <c r="S47" s="35" t="s">
        <v>1200</v>
      </c>
      <c r="T47" s="32" t="s">
        <v>568</v>
      </c>
      <c r="V47" s="35" t="s">
        <v>812</v>
      </c>
      <c r="W47" s="3" t="s">
        <v>157</v>
      </c>
    </row>
    <row r="48" spans="2:23">
      <c r="B48" s="36"/>
      <c r="C48" s="36"/>
      <c r="D48" s="36"/>
      <c r="E48" s="36"/>
      <c r="F48" s="36"/>
      <c r="G48" s="36"/>
      <c r="H48" s="36"/>
      <c r="S48" s="35" t="s">
        <v>468</v>
      </c>
      <c r="T48" s="32" t="s">
        <v>568</v>
      </c>
      <c r="V48" s="35" t="s">
        <v>832</v>
      </c>
      <c r="W48" s="35" t="s">
        <v>342</v>
      </c>
    </row>
    <row r="49" spans="2:23">
      <c r="B49" s="36"/>
      <c r="C49" s="36"/>
      <c r="D49" s="36"/>
      <c r="E49" s="36"/>
      <c r="F49" s="36"/>
      <c r="G49" s="36"/>
      <c r="H49" s="36"/>
      <c r="S49" s="35" t="s">
        <v>1201</v>
      </c>
      <c r="T49" s="32" t="s">
        <v>568</v>
      </c>
      <c r="V49" s="35" t="s">
        <v>839</v>
      </c>
      <c r="W49" s="35" t="s">
        <v>170</v>
      </c>
    </row>
    <row r="50" spans="2:23">
      <c r="B50" s="36"/>
      <c r="C50" s="36"/>
      <c r="D50" s="36"/>
      <c r="E50" s="36"/>
      <c r="F50" s="36"/>
      <c r="G50" s="36"/>
      <c r="H50" s="36"/>
      <c r="S50" s="35" t="s">
        <v>1202</v>
      </c>
      <c r="T50" s="32" t="s">
        <v>568</v>
      </c>
      <c r="V50" s="35" t="s">
        <v>842</v>
      </c>
      <c r="W50" s="35" t="s">
        <v>170</v>
      </c>
    </row>
    <row r="51" spans="2:23">
      <c r="B51" s="36"/>
      <c r="C51" s="36"/>
      <c r="D51" s="36"/>
      <c r="E51" s="36"/>
      <c r="F51" s="36"/>
      <c r="G51" s="36"/>
      <c r="H51" s="36"/>
      <c r="S51" s="35" t="s">
        <v>1203</v>
      </c>
      <c r="T51" s="32" t="s">
        <v>568</v>
      </c>
      <c r="V51" s="35" t="s">
        <v>846</v>
      </c>
      <c r="W51" s="35" t="s">
        <v>170</v>
      </c>
    </row>
    <row r="52" spans="2:23">
      <c r="B52" s="36"/>
      <c r="C52" s="36"/>
      <c r="D52" s="36"/>
      <c r="E52" s="36"/>
      <c r="F52" s="36"/>
      <c r="G52" s="36"/>
      <c r="H52" s="36"/>
      <c r="S52" s="35" t="s">
        <v>1204</v>
      </c>
      <c r="T52" s="32" t="s">
        <v>568</v>
      </c>
      <c r="V52" s="35" t="s">
        <v>506</v>
      </c>
      <c r="W52" s="35" t="s">
        <v>170</v>
      </c>
    </row>
    <row r="53" spans="2:23">
      <c r="B53" s="36"/>
      <c r="C53" s="36"/>
      <c r="D53" s="36"/>
      <c r="E53" s="36"/>
      <c r="F53" s="36"/>
      <c r="G53" s="36"/>
      <c r="H53" s="36"/>
      <c r="S53" s="35" t="s">
        <v>1205</v>
      </c>
      <c r="T53" s="32" t="s">
        <v>568</v>
      </c>
      <c r="V53" s="35" t="s">
        <v>865</v>
      </c>
      <c r="W53" s="35" t="s">
        <v>170</v>
      </c>
    </row>
    <row r="54" spans="2:23">
      <c r="B54" s="36"/>
      <c r="C54" s="36"/>
      <c r="D54" s="36"/>
      <c r="E54" s="36"/>
      <c r="F54" s="36"/>
      <c r="G54" s="36"/>
      <c r="H54" s="36"/>
      <c r="S54" s="35" t="s">
        <v>1206</v>
      </c>
      <c r="T54" s="32" t="s">
        <v>568</v>
      </c>
      <c r="V54" s="35" t="s">
        <v>867</v>
      </c>
      <c r="W54" s="35" t="s">
        <v>170</v>
      </c>
    </row>
    <row r="55" spans="2:23">
      <c r="B55" s="36"/>
      <c r="C55" s="36"/>
      <c r="D55" s="36"/>
      <c r="E55" s="36"/>
      <c r="F55" s="36"/>
      <c r="G55" s="36"/>
      <c r="H55" s="36"/>
      <c r="S55" s="35" t="s">
        <v>1207</v>
      </c>
      <c r="T55" s="32" t="s">
        <v>568</v>
      </c>
      <c r="V55" s="35" t="s">
        <v>880</v>
      </c>
      <c r="W55" s="35" t="s">
        <v>170</v>
      </c>
    </row>
    <row r="56" spans="2:23">
      <c r="B56" s="36"/>
      <c r="C56" s="36"/>
      <c r="D56" s="36"/>
      <c r="E56" s="36"/>
      <c r="F56" s="36"/>
      <c r="G56" s="36"/>
      <c r="H56" s="36"/>
      <c r="S56" s="35" t="s">
        <v>1208</v>
      </c>
      <c r="T56" s="32" t="s">
        <v>568</v>
      </c>
      <c r="V56" s="35" t="s">
        <v>896</v>
      </c>
      <c r="W56" s="35" t="s">
        <v>170</v>
      </c>
    </row>
    <row r="57" spans="2:23">
      <c r="B57" s="36"/>
      <c r="C57" s="36"/>
      <c r="D57" s="36"/>
      <c r="E57" s="36"/>
      <c r="F57" s="36"/>
      <c r="G57" s="36"/>
      <c r="H57" s="36"/>
      <c r="S57" s="35" t="s">
        <v>1209</v>
      </c>
      <c r="T57" s="32" t="s">
        <v>568</v>
      </c>
      <c r="V57" s="35" t="s">
        <v>898</v>
      </c>
      <c r="W57" s="35" t="s">
        <v>170</v>
      </c>
    </row>
    <row r="58" spans="2:23">
      <c r="B58" s="36"/>
      <c r="C58" s="36"/>
      <c r="D58" s="36"/>
      <c r="E58" s="36"/>
      <c r="F58" s="36"/>
      <c r="G58" s="36"/>
      <c r="H58" s="36"/>
      <c r="S58" s="35" t="s">
        <v>1210</v>
      </c>
      <c r="T58" s="32" t="s">
        <v>568</v>
      </c>
      <c r="V58" s="35" t="s">
        <v>901</v>
      </c>
      <c r="W58" s="35" t="s">
        <v>342</v>
      </c>
    </row>
    <row r="59" spans="2:23">
      <c r="B59" s="36"/>
      <c r="C59" s="36"/>
      <c r="D59" s="36"/>
      <c r="E59" s="36"/>
      <c r="F59" s="36"/>
      <c r="G59" s="36"/>
      <c r="H59" s="36"/>
      <c r="S59" s="35" t="s">
        <v>1211</v>
      </c>
      <c r="T59" s="32" t="s">
        <v>568</v>
      </c>
      <c r="V59" s="35" t="s">
        <v>903</v>
      </c>
      <c r="W59" s="35" t="s">
        <v>342</v>
      </c>
    </row>
    <row r="60" spans="2:23">
      <c r="B60" s="36"/>
      <c r="C60" s="36"/>
      <c r="D60" s="36"/>
      <c r="E60" s="36"/>
      <c r="F60" s="36"/>
      <c r="G60" s="36"/>
      <c r="H60" s="36"/>
      <c r="S60" s="35" t="s">
        <v>1212</v>
      </c>
      <c r="T60" s="32" t="s">
        <v>568</v>
      </c>
      <c r="V60" s="35" t="s">
        <v>905</v>
      </c>
      <c r="W60" s="35" t="s">
        <v>342</v>
      </c>
    </row>
    <row r="61" spans="2:23">
      <c r="B61" s="36"/>
      <c r="C61" s="36"/>
      <c r="D61" s="36"/>
      <c r="E61" s="36"/>
      <c r="F61" s="36"/>
      <c r="G61" s="36"/>
      <c r="H61" s="36"/>
      <c r="S61" s="35" t="s">
        <v>1213</v>
      </c>
      <c r="T61" s="32" t="s">
        <v>568</v>
      </c>
      <c r="V61" s="35" t="s">
        <v>907</v>
      </c>
      <c r="W61" s="35" t="s">
        <v>342</v>
      </c>
    </row>
    <row r="62" spans="2:23">
      <c r="B62" s="36"/>
      <c r="C62" s="36"/>
      <c r="D62" s="36"/>
      <c r="E62" s="36"/>
      <c r="F62" s="36"/>
      <c r="G62" s="36"/>
      <c r="H62" s="36"/>
      <c r="S62" s="35" t="s">
        <v>1214</v>
      </c>
      <c r="T62" s="32" t="s">
        <v>568</v>
      </c>
      <c r="V62" s="35" t="s">
        <v>908</v>
      </c>
      <c r="W62" s="35" t="s">
        <v>342</v>
      </c>
    </row>
    <row r="63" spans="2:23">
      <c r="B63" s="36"/>
      <c r="C63" s="36"/>
      <c r="D63" s="36"/>
      <c r="E63" s="36"/>
      <c r="F63" s="36"/>
      <c r="G63" s="36"/>
      <c r="H63" s="36"/>
      <c r="S63" s="35" t="s">
        <v>1215</v>
      </c>
      <c r="T63" s="32" t="s">
        <v>568</v>
      </c>
      <c r="V63" s="35" t="s">
        <v>910</v>
      </c>
      <c r="W63" s="35" t="s">
        <v>170</v>
      </c>
    </row>
    <row r="64" spans="2:23">
      <c r="B64" s="36"/>
      <c r="C64" s="36"/>
      <c r="D64" s="36"/>
      <c r="E64" s="36"/>
      <c r="F64" s="36"/>
      <c r="G64" s="36"/>
      <c r="H64" s="36"/>
      <c r="S64" s="35" t="s">
        <v>1216</v>
      </c>
      <c r="T64" s="32" t="s">
        <v>568</v>
      </c>
      <c r="V64" s="35" t="s">
        <v>911</v>
      </c>
      <c r="W64" s="35" t="s">
        <v>342</v>
      </c>
    </row>
    <row r="65" spans="2:23">
      <c r="B65" s="36"/>
      <c r="C65" s="36"/>
      <c r="D65" s="36"/>
      <c r="E65" s="36"/>
      <c r="F65" s="36"/>
      <c r="G65" s="36"/>
      <c r="H65" s="36"/>
      <c r="S65" s="35" t="s">
        <v>1217</v>
      </c>
      <c r="T65" s="32" t="s">
        <v>568</v>
      </c>
      <c r="V65" s="35" t="s">
        <v>500</v>
      </c>
      <c r="W65" s="35" t="s">
        <v>342</v>
      </c>
    </row>
    <row r="66" spans="2:23">
      <c r="B66" s="36"/>
      <c r="C66" s="36"/>
      <c r="D66" s="36"/>
      <c r="E66" s="36"/>
      <c r="F66" s="36"/>
      <c r="G66" s="36"/>
      <c r="H66" s="36"/>
      <c r="S66" s="35" t="s">
        <v>1218</v>
      </c>
      <c r="T66" s="32" t="s">
        <v>568</v>
      </c>
      <c r="V66" s="35" t="s">
        <v>913</v>
      </c>
      <c r="W66" s="35" t="s">
        <v>342</v>
      </c>
    </row>
    <row r="67" spans="2:23">
      <c r="B67" s="36"/>
      <c r="C67" s="36"/>
      <c r="D67" s="36"/>
      <c r="E67" s="36"/>
      <c r="F67" s="36"/>
      <c r="G67" s="36"/>
      <c r="H67" s="36"/>
      <c r="S67" s="35" t="s">
        <v>347</v>
      </c>
      <c r="T67" s="32" t="s">
        <v>568</v>
      </c>
      <c r="V67" s="35" t="s">
        <v>914</v>
      </c>
      <c r="W67" s="35" t="s">
        <v>170</v>
      </c>
    </row>
    <row r="68" spans="2:23">
      <c r="B68" s="36"/>
      <c r="C68" s="36"/>
      <c r="D68" s="36"/>
      <c r="E68" s="36"/>
      <c r="F68" s="36"/>
      <c r="G68" s="36"/>
      <c r="H68" s="36"/>
      <c r="S68" s="35" t="s">
        <v>1219</v>
      </c>
      <c r="T68" s="32" t="s">
        <v>568</v>
      </c>
      <c r="V68" s="35" t="s">
        <v>915</v>
      </c>
      <c r="W68" s="35" t="s">
        <v>342</v>
      </c>
    </row>
    <row r="69" spans="2:23">
      <c r="B69" s="36"/>
      <c r="C69" s="36"/>
      <c r="D69" s="36"/>
      <c r="E69" s="36"/>
      <c r="F69" s="36"/>
      <c r="G69" s="36"/>
      <c r="H69" s="36"/>
      <c r="S69" s="35" t="s">
        <v>864</v>
      </c>
      <c r="T69" s="32" t="s">
        <v>568</v>
      </c>
      <c r="V69" s="35" t="s">
        <v>916</v>
      </c>
      <c r="W69" s="35" t="s">
        <v>342</v>
      </c>
    </row>
    <row r="70" spans="2:23">
      <c r="B70" s="36"/>
      <c r="C70" s="36"/>
      <c r="D70" s="36"/>
      <c r="E70" s="36"/>
      <c r="F70" s="36"/>
      <c r="G70" s="36"/>
      <c r="H70" s="36"/>
      <c r="S70" s="35" t="s">
        <v>341</v>
      </c>
      <c r="T70" s="32" t="s">
        <v>568</v>
      </c>
      <c r="V70" s="35" t="s">
        <v>918</v>
      </c>
      <c r="W70" s="35" t="s">
        <v>170</v>
      </c>
    </row>
    <row r="71" spans="2:23">
      <c r="B71" s="36"/>
      <c r="C71" s="36"/>
      <c r="D71" s="36"/>
      <c r="E71" s="36"/>
      <c r="F71" s="36"/>
      <c r="G71" s="36"/>
      <c r="H71" s="36"/>
      <c r="S71" s="35" t="s">
        <v>1220</v>
      </c>
      <c r="T71" s="32" t="s">
        <v>568</v>
      </c>
      <c r="V71" s="35" t="s">
        <v>919</v>
      </c>
    </row>
    <row r="72" spans="2:23">
      <c r="B72" s="36"/>
      <c r="C72" s="36"/>
      <c r="D72" s="36"/>
      <c r="E72" s="36"/>
      <c r="F72" s="36"/>
      <c r="G72" s="36"/>
      <c r="H72" s="36"/>
      <c r="S72" s="35" t="s">
        <v>1221</v>
      </c>
      <c r="T72" s="32" t="s">
        <v>568</v>
      </c>
      <c r="V72" s="35" t="s">
        <v>922</v>
      </c>
    </row>
    <row r="73" spans="2:23">
      <c r="B73" s="36"/>
      <c r="C73" s="36"/>
      <c r="D73" s="36"/>
      <c r="E73" s="36"/>
      <c r="F73" s="36"/>
      <c r="G73" s="36"/>
      <c r="H73" s="36"/>
      <c r="S73" s="35" t="s">
        <v>1222</v>
      </c>
      <c r="T73" s="32" t="s">
        <v>568</v>
      </c>
      <c r="V73" s="35" t="s">
        <v>533</v>
      </c>
    </row>
    <row r="74" spans="2:23">
      <c r="B74" s="36"/>
      <c r="C74" s="36"/>
      <c r="D74" s="36"/>
      <c r="E74" s="36"/>
      <c r="F74" s="36"/>
      <c r="G74" s="36"/>
      <c r="H74" s="36"/>
      <c r="S74" s="35" t="s">
        <v>1223</v>
      </c>
      <c r="T74" s="32" t="s">
        <v>568</v>
      </c>
      <c r="V74" s="35" t="s">
        <v>915</v>
      </c>
      <c r="W74" s="35" t="s">
        <v>342</v>
      </c>
    </row>
    <row r="75" spans="2:23">
      <c r="B75" s="36"/>
      <c r="C75" s="36"/>
      <c r="D75" s="36"/>
      <c r="E75" s="36"/>
      <c r="F75" s="36"/>
      <c r="G75" s="36"/>
      <c r="H75" s="36"/>
      <c r="S75" s="35" t="s">
        <v>632</v>
      </c>
      <c r="T75" s="32" t="s">
        <v>568</v>
      </c>
      <c r="V75" s="35" t="s">
        <v>940</v>
      </c>
      <c r="W75" s="35" t="s">
        <v>342</v>
      </c>
    </row>
    <row r="76" spans="2:23">
      <c r="B76" s="36"/>
      <c r="C76" s="36"/>
      <c r="D76" s="36"/>
      <c r="E76" s="36"/>
      <c r="F76" s="36"/>
      <c r="G76" s="36"/>
      <c r="H76" s="36"/>
      <c r="S76" s="35" t="s">
        <v>1224</v>
      </c>
      <c r="T76" s="32" t="s">
        <v>568</v>
      </c>
      <c r="V76" s="35" t="s">
        <v>910</v>
      </c>
    </row>
    <row r="77" spans="2:23">
      <c r="B77" s="36"/>
      <c r="C77" s="36"/>
      <c r="D77" s="36"/>
      <c r="E77" s="36"/>
      <c r="F77" s="36"/>
      <c r="G77" s="36"/>
      <c r="H77" s="36"/>
      <c r="S77" s="35" t="s">
        <v>1225</v>
      </c>
      <c r="T77" s="32" t="s">
        <v>568</v>
      </c>
      <c r="V77" s="35"/>
    </row>
    <row r="78" spans="2:23">
      <c r="B78" s="36"/>
      <c r="C78" s="36"/>
      <c r="D78" s="36"/>
      <c r="E78" s="36"/>
      <c r="F78" s="36"/>
      <c r="G78" s="36"/>
      <c r="H78" s="36"/>
      <c r="S78" s="35" t="s">
        <v>1226</v>
      </c>
      <c r="T78" s="32" t="s">
        <v>568</v>
      </c>
      <c r="V78" s="35"/>
      <c r="W78" s="35"/>
    </row>
    <row r="79" spans="2:23">
      <c r="B79" s="36"/>
      <c r="C79" s="36"/>
      <c r="D79" s="36"/>
      <c r="E79" s="36"/>
      <c r="F79" s="36"/>
      <c r="G79" s="36"/>
      <c r="H79" s="36"/>
      <c r="S79" s="35" t="s">
        <v>581</v>
      </c>
      <c r="T79" s="32" t="s">
        <v>568</v>
      </c>
      <c r="V79" s="35"/>
    </row>
    <row r="80" spans="2:23">
      <c r="B80" s="36"/>
      <c r="C80" s="36"/>
      <c r="D80" s="36"/>
      <c r="E80" s="36"/>
      <c r="F80" s="36"/>
      <c r="G80" s="36"/>
      <c r="H80" s="36"/>
      <c r="S80" s="35" t="s">
        <v>1227</v>
      </c>
      <c r="T80" s="32" t="s">
        <v>568</v>
      </c>
      <c r="V80" s="35"/>
    </row>
    <row r="81" spans="2:23">
      <c r="B81" s="36"/>
      <c r="C81" s="36"/>
      <c r="D81" s="36"/>
      <c r="E81" s="36"/>
      <c r="F81" s="36"/>
      <c r="G81" s="36"/>
      <c r="H81" s="36"/>
      <c r="S81" s="35" t="s">
        <v>1228</v>
      </c>
      <c r="T81" s="32" t="s">
        <v>568</v>
      </c>
      <c r="V81" s="35"/>
    </row>
    <row r="82" spans="2:23">
      <c r="B82" s="36"/>
      <c r="C82" s="36"/>
      <c r="D82" s="36"/>
      <c r="E82" s="36"/>
      <c r="F82" s="36"/>
      <c r="G82" s="36"/>
      <c r="H82" s="36"/>
      <c r="S82" s="35" t="s">
        <v>1229</v>
      </c>
      <c r="T82" s="32" t="s">
        <v>568</v>
      </c>
      <c r="V82" s="35"/>
    </row>
    <row r="83" spans="2:23">
      <c r="B83" s="36"/>
      <c r="C83" s="36"/>
      <c r="D83" s="36"/>
      <c r="E83" s="36"/>
      <c r="F83" s="36"/>
      <c r="G83" s="36"/>
      <c r="H83" s="36"/>
      <c r="S83" s="35" t="s">
        <v>1230</v>
      </c>
      <c r="T83" s="32" t="s">
        <v>568</v>
      </c>
      <c r="V83" s="35"/>
      <c r="W83" s="35"/>
    </row>
    <row r="84" spans="2:23">
      <c r="B84" s="36"/>
      <c r="C84" s="36"/>
      <c r="D84" s="36"/>
      <c r="E84" s="36"/>
      <c r="F84" s="36"/>
      <c r="G84" s="36"/>
      <c r="H84" s="36"/>
      <c r="S84" s="35" t="s">
        <v>1231</v>
      </c>
      <c r="T84" s="32" t="s">
        <v>568</v>
      </c>
      <c r="V84" s="35"/>
    </row>
    <row r="85" spans="2:23">
      <c r="B85" s="36"/>
      <c r="C85" s="36"/>
      <c r="D85" s="36"/>
      <c r="E85" s="36"/>
      <c r="F85" s="36"/>
      <c r="G85" s="36"/>
      <c r="H85" s="36"/>
      <c r="S85" s="35" t="s">
        <v>1232</v>
      </c>
      <c r="T85" s="32" t="s">
        <v>568</v>
      </c>
      <c r="V85" s="35"/>
    </row>
    <row r="86" spans="2:23">
      <c r="B86" s="36"/>
      <c r="C86" s="36"/>
      <c r="D86" s="36"/>
      <c r="E86" s="36"/>
      <c r="F86" s="36"/>
      <c r="G86" s="36"/>
      <c r="H86" s="36"/>
      <c r="S86" s="35" t="s">
        <v>1233</v>
      </c>
      <c r="T86" s="32" t="s">
        <v>568</v>
      </c>
      <c r="V86" s="35"/>
    </row>
    <row r="87" spans="2:23">
      <c r="B87" s="36"/>
      <c r="C87" s="36"/>
      <c r="D87" s="36"/>
      <c r="E87" s="36"/>
      <c r="F87" s="36"/>
      <c r="G87" s="36"/>
      <c r="H87" s="36"/>
      <c r="S87" s="35" t="s">
        <v>1234</v>
      </c>
      <c r="T87" s="32" t="s">
        <v>568</v>
      </c>
      <c r="V87" s="35"/>
    </row>
    <row r="88" spans="2:23">
      <c r="B88" s="36"/>
      <c r="C88" s="36"/>
      <c r="D88" s="36"/>
      <c r="E88" s="36"/>
      <c r="F88" s="36"/>
      <c r="G88" s="36"/>
      <c r="H88" s="36"/>
      <c r="S88" s="35" t="s">
        <v>1235</v>
      </c>
      <c r="T88" s="32" t="s">
        <v>568</v>
      </c>
      <c r="V88" s="35"/>
      <c r="W88" s="35"/>
    </row>
    <row r="89" spans="2:23">
      <c r="B89" s="36"/>
      <c r="C89" s="36"/>
      <c r="D89" s="36"/>
      <c r="E89" s="36"/>
      <c r="F89" s="36"/>
      <c r="G89" s="36"/>
      <c r="H89" s="36"/>
      <c r="S89" s="35" t="s">
        <v>1236</v>
      </c>
      <c r="T89" s="32" t="s">
        <v>568</v>
      </c>
      <c r="V89" s="35"/>
    </row>
    <row r="90" spans="2:23">
      <c r="B90" s="36"/>
      <c r="C90" s="36"/>
      <c r="D90" s="36"/>
      <c r="E90" s="36"/>
      <c r="F90" s="36"/>
      <c r="G90" s="36"/>
      <c r="H90" s="36"/>
      <c r="S90" s="35" t="s">
        <v>1237</v>
      </c>
      <c r="T90" s="32" t="s">
        <v>568</v>
      </c>
      <c r="V90" s="35"/>
    </row>
    <row r="91" spans="2:23">
      <c r="B91" s="36"/>
      <c r="C91" s="36"/>
      <c r="D91" s="36"/>
      <c r="E91" s="36"/>
      <c r="F91" s="36"/>
      <c r="G91" s="36"/>
      <c r="H91" s="36"/>
      <c r="S91" s="35" t="s">
        <v>1238</v>
      </c>
      <c r="T91" s="32" t="s">
        <v>568</v>
      </c>
      <c r="V91" s="35"/>
    </row>
    <row r="92" spans="2:23">
      <c r="B92" s="36"/>
      <c r="C92" s="36"/>
      <c r="D92" s="36"/>
      <c r="E92" s="36"/>
      <c r="F92" s="36"/>
      <c r="G92" s="36"/>
      <c r="H92" s="36"/>
      <c r="S92" s="35" t="s">
        <v>1239</v>
      </c>
      <c r="T92" s="32" t="s">
        <v>568</v>
      </c>
      <c r="V92" s="35"/>
    </row>
    <row r="93" spans="2:23">
      <c r="B93" s="36"/>
      <c r="C93" s="36"/>
      <c r="D93" s="36"/>
      <c r="E93" s="36"/>
      <c r="F93" s="36"/>
      <c r="G93" s="36"/>
      <c r="H93" s="36"/>
      <c r="S93" s="35" t="s">
        <v>1240</v>
      </c>
      <c r="T93" s="32" t="s">
        <v>568</v>
      </c>
      <c r="V93" s="35"/>
    </row>
    <row r="94" spans="2:23">
      <c r="B94" s="36"/>
      <c r="C94" s="36"/>
      <c r="D94" s="36"/>
      <c r="E94" s="36"/>
      <c r="F94" s="36"/>
      <c r="G94" s="36"/>
      <c r="H94" s="36"/>
      <c r="S94" s="35" t="s">
        <v>1241</v>
      </c>
      <c r="T94" s="32" t="s">
        <v>568</v>
      </c>
      <c r="V94" s="35"/>
    </row>
    <row r="95" spans="2:23">
      <c r="B95" s="36"/>
      <c r="C95" s="36"/>
      <c r="D95" s="36"/>
      <c r="E95" s="36"/>
      <c r="F95" s="36"/>
      <c r="G95" s="36"/>
      <c r="H95" s="36"/>
      <c r="S95" s="35" t="s">
        <v>1242</v>
      </c>
      <c r="T95" s="32" t="s">
        <v>568</v>
      </c>
      <c r="V95" s="35"/>
    </row>
    <row r="96" spans="2:23">
      <c r="B96" s="36"/>
      <c r="C96" s="36"/>
      <c r="D96" s="36"/>
      <c r="E96" s="36"/>
      <c r="F96" s="36"/>
      <c r="G96" s="36"/>
      <c r="H96" s="36"/>
      <c r="S96" s="35" t="s">
        <v>1243</v>
      </c>
      <c r="T96" s="32" t="s">
        <v>568</v>
      </c>
      <c r="V96" s="35"/>
      <c r="W96" s="35"/>
    </row>
    <row r="97" spans="2:23">
      <c r="B97" s="36"/>
      <c r="C97" s="36"/>
      <c r="D97" s="36"/>
      <c r="E97" s="36"/>
      <c r="F97" s="36"/>
      <c r="G97" s="36"/>
      <c r="H97" s="36"/>
      <c r="S97" s="35" t="s">
        <v>391</v>
      </c>
      <c r="T97" s="32" t="s">
        <v>568</v>
      </c>
      <c r="V97" s="35"/>
    </row>
    <row r="98" spans="2:23">
      <c r="B98" s="36"/>
      <c r="C98" s="36"/>
      <c r="D98" s="36"/>
      <c r="E98" s="36"/>
      <c r="F98" s="36"/>
      <c r="G98" s="36"/>
      <c r="H98" s="36"/>
      <c r="S98" s="35" t="s">
        <v>1244</v>
      </c>
      <c r="T98" s="32" t="s">
        <v>568</v>
      </c>
      <c r="V98" s="35"/>
    </row>
    <row r="99" spans="2:23">
      <c r="B99" s="36"/>
      <c r="C99" s="36"/>
      <c r="D99" s="36"/>
      <c r="E99" s="36"/>
      <c r="F99" s="36"/>
      <c r="G99" s="36"/>
      <c r="H99" s="36"/>
      <c r="S99" s="35" t="s">
        <v>1245</v>
      </c>
      <c r="T99" s="32" t="s">
        <v>568</v>
      </c>
      <c r="V99" s="35"/>
    </row>
    <row r="100" spans="2:23">
      <c r="B100" s="36"/>
      <c r="C100" s="36"/>
      <c r="D100" s="36"/>
      <c r="E100" s="36"/>
      <c r="F100" s="36"/>
      <c r="G100" s="36"/>
      <c r="H100" s="36"/>
      <c r="S100" s="35" t="s">
        <v>1246</v>
      </c>
      <c r="T100" s="32" t="s">
        <v>568</v>
      </c>
      <c r="V100" s="35"/>
    </row>
    <row r="101" spans="2:23">
      <c r="B101" s="36"/>
      <c r="C101" s="36"/>
      <c r="D101" s="36"/>
      <c r="E101" s="36"/>
      <c r="F101" s="36"/>
      <c r="G101" s="36"/>
      <c r="H101" s="36"/>
      <c r="S101" s="35" t="s">
        <v>1247</v>
      </c>
      <c r="T101" s="32" t="s">
        <v>568</v>
      </c>
      <c r="V101" s="35"/>
    </row>
    <row r="102" spans="2:23">
      <c r="B102" s="36"/>
      <c r="C102" s="36"/>
      <c r="D102" s="36"/>
      <c r="E102" s="36"/>
      <c r="F102" s="36"/>
      <c r="G102" s="36"/>
      <c r="H102" s="36"/>
      <c r="S102" s="35" t="s">
        <v>1248</v>
      </c>
      <c r="T102" s="32" t="s">
        <v>568</v>
      </c>
      <c r="V102" s="35"/>
    </row>
    <row r="103" spans="2:23">
      <c r="B103" s="36"/>
      <c r="C103" s="36"/>
      <c r="D103" s="36"/>
      <c r="E103" s="36"/>
      <c r="F103" s="36"/>
      <c r="G103" s="36"/>
      <c r="H103" s="36"/>
      <c r="S103" s="35" t="s">
        <v>1249</v>
      </c>
      <c r="T103" s="32" t="s">
        <v>568</v>
      </c>
      <c r="V103" s="35"/>
    </row>
    <row r="104" spans="2:23">
      <c r="B104" s="36"/>
      <c r="C104" s="36"/>
      <c r="D104" s="36"/>
      <c r="E104" s="36"/>
      <c r="F104" s="36"/>
      <c r="G104" s="36"/>
      <c r="H104" s="36"/>
      <c r="S104" s="35" t="s">
        <v>1250</v>
      </c>
      <c r="T104" s="32" t="s">
        <v>568</v>
      </c>
      <c r="V104" s="35"/>
    </row>
    <row r="105" spans="2:23">
      <c r="B105" s="36"/>
      <c r="C105" s="36"/>
      <c r="D105" s="36"/>
      <c r="E105" s="36"/>
      <c r="F105" s="36"/>
      <c r="G105" s="36"/>
      <c r="H105" s="36"/>
      <c r="S105" s="35" t="s">
        <v>1251</v>
      </c>
      <c r="T105" s="32" t="s">
        <v>568</v>
      </c>
      <c r="V105" s="35"/>
    </row>
    <row r="106" spans="2:23">
      <c r="B106" s="36"/>
      <c r="C106" s="36"/>
      <c r="D106" s="36"/>
      <c r="E106" s="36"/>
      <c r="F106" s="36"/>
      <c r="G106" s="36"/>
      <c r="H106" s="36"/>
      <c r="S106" s="35" t="s">
        <v>1252</v>
      </c>
      <c r="T106" s="32" t="s">
        <v>568</v>
      </c>
      <c r="V106" s="35"/>
    </row>
    <row r="107" spans="2:23">
      <c r="B107" s="36"/>
      <c r="C107" s="36"/>
      <c r="D107" s="36"/>
      <c r="E107" s="36"/>
      <c r="F107" s="36"/>
      <c r="G107" s="36"/>
      <c r="H107" s="36"/>
      <c r="S107" s="35" t="s">
        <v>1253</v>
      </c>
      <c r="T107" s="32" t="s">
        <v>568</v>
      </c>
      <c r="V107" s="35"/>
    </row>
    <row r="108" spans="2:23">
      <c r="B108" s="36"/>
      <c r="C108" s="36"/>
      <c r="D108" s="36"/>
      <c r="E108" s="36"/>
      <c r="F108" s="36"/>
      <c r="G108" s="36"/>
      <c r="H108" s="36"/>
      <c r="S108" s="35" t="s">
        <v>1254</v>
      </c>
      <c r="T108" s="32" t="s">
        <v>568</v>
      </c>
      <c r="V108" s="35"/>
      <c r="W108" s="35"/>
    </row>
    <row r="109" spans="2:23">
      <c r="B109" s="36"/>
      <c r="C109" s="36"/>
      <c r="D109" s="36"/>
      <c r="E109" s="36"/>
      <c r="F109" s="36"/>
      <c r="G109" s="36"/>
      <c r="H109" s="36"/>
      <c r="S109" s="35" t="s">
        <v>1255</v>
      </c>
      <c r="T109" s="32" t="s">
        <v>568</v>
      </c>
      <c r="V109" s="35"/>
    </row>
    <row r="110" spans="2:23">
      <c r="B110" s="36"/>
      <c r="C110" s="36"/>
      <c r="D110" s="36"/>
      <c r="E110" s="36"/>
      <c r="F110" s="36"/>
      <c r="G110" s="36"/>
      <c r="H110" s="36"/>
      <c r="S110" s="35" t="s">
        <v>1256</v>
      </c>
      <c r="T110" s="32" t="s">
        <v>568</v>
      </c>
      <c r="V110" s="35"/>
      <c r="W110" s="35"/>
    </row>
    <row r="111" spans="2:23">
      <c r="B111" s="36"/>
      <c r="C111" s="36"/>
      <c r="D111" s="36"/>
      <c r="E111" s="36"/>
      <c r="F111" s="36"/>
      <c r="G111" s="36"/>
      <c r="H111" s="36"/>
      <c r="S111" s="35" t="s">
        <v>1257</v>
      </c>
      <c r="T111" s="32" t="s">
        <v>568</v>
      </c>
      <c r="V111" s="35"/>
    </row>
    <row r="112" spans="2:23">
      <c r="B112" s="36"/>
      <c r="C112" s="36"/>
      <c r="D112" s="36"/>
      <c r="E112" s="36"/>
      <c r="F112" s="36"/>
      <c r="G112" s="36"/>
      <c r="H112" s="36"/>
      <c r="S112" s="35" t="s">
        <v>1258</v>
      </c>
      <c r="T112" s="41" t="s">
        <v>568</v>
      </c>
      <c r="V112" s="35"/>
    </row>
    <row r="113" spans="2:22">
      <c r="B113" s="36"/>
      <c r="C113" s="36"/>
      <c r="D113" s="36"/>
      <c r="E113" s="36"/>
      <c r="F113" s="36"/>
      <c r="G113" s="36"/>
      <c r="H113" s="36"/>
      <c r="S113" s="35" t="s">
        <v>695</v>
      </c>
      <c r="T113" s="35" t="s">
        <v>332</v>
      </c>
      <c r="V113" s="35"/>
    </row>
    <row r="114" spans="2:22">
      <c r="B114" s="36"/>
      <c r="C114" s="36"/>
      <c r="D114" s="36"/>
      <c r="E114" s="36"/>
      <c r="F114" s="36"/>
      <c r="G114" s="36"/>
      <c r="H114" s="36"/>
      <c r="S114" s="35" t="s">
        <v>765</v>
      </c>
      <c r="T114" s="35" t="s">
        <v>332</v>
      </c>
      <c r="V114" s="35"/>
    </row>
    <row r="115" spans="2:22">
      <c r="B115" s="36"/>
      <c r="C115" s="36"/>
      <c r="D115" s="36"/>
      <c r="E115" s="36"/>
      <c r="F115" s="36"/>
      <c r="G115" s="36"/>
      <c r="H115" s="36"/>
      <c r="S115" s="35" t="s">
        <v>503</v>
      </c>
      <c r="T115" s="35" t="s">
        <v>332</v>
      </c>
      <c r="V115" s="35"/>
    </row>
    <row r="116" spans="2:22">
      <c r="B116" s="36"/>
      <c r="C116" s="36"/>
      <c r="D116" s="36"/>
      <c r="E116" s="36"/>
      <c r="F116" s="36"/>
      <c r="G116" s="36"/>
      <c r="H116" s="36"/>
      <c r="S116" s="35" t="s">
        <v>786</v>
      </c>
      <c r="T116" s="35" t="s">
        <v>332</v>
      </c>
      <c r="V116" s="35"/>
    </row>
    <row r="117" spans="2:22">
      <c r="B117" s="36"/>
      <c r="C117" s="36"/>
      <c r="D117" s="36"/>
      <c r="E117" s="36"/>
      <c r="F117" s="36"/>
      <c r="G117" s="36"/>
      <c r="H117" s="36"/>
      <c r="S117" s="35" t="s">
        <v>813</v>
      </c>
      <c r="T117" s="35" t="s">
        <v>332</v>
      </c>
      <c r="V117" s="35"/>
    </row>
    <row r="118" spans="2:22">
      <c r="B118" s="36"/>
      <c r="C118" s="36"/>
      <c r="D118" s="36"/>
      <c r="E118" s="36"/>
      <c r="F118" s="36"/>
      <c r="G118" s="36"/>
      <c r="H118" s="36"/>
      <c r="S118" s="35" t="s">
        <v>843</v>
      </c>
      <c r="T118" s="35" t="s">
        <v>332</v>
      </c>
      <c r="V118" s="35"/>
    </row>
    <row r="119" spans="2:22">
      <c r="B119" s="36"/>
      <c r="C119" s="36"/>
      <c r="D119" s="36"/>
      <c r="E119" s="36"/>
      <c r="F119" s="36"/>
      <c r="G119" s="36"/>
      <c r="H119" s="36"/>
      <c r="S119" s="35" t="s">
        <v>562</v>
      </c>
      <c r="T119" s="35" t="s">
        <v>332</v>
      </c>
      <c r="V119" s="35"/>
    </row>
    <row r="120" spans="2:22">
      <c r="B120" s="36"/>
      <c r="C120" s="36"/>
      <c r="D120" s="36"/>
      <c r="E120" s="36"/>
      <c r="F120" s="36"/>
      <c r="G120" s="36"/>
      <c r="H120" s="36"/>
      <c r="S120" s="35" t="s">
        <v>394</v>
      </c>
      <c r="T120" s="35" t="s">
        <v>332</v>
      </c>
      <c r="V120" s="35"/>
    </row>
    <row r="121" spans="2:22">
      <c r="B121" s="36"/>
      <c r="C121" s="36"/>
      <c r="D121" s="36"/>
      <c r="E121" s="36"/>
      <c r="F121" s="36"/>
      <c r="G121" s="36"/>
      <c r="H121" s="36"/>
      <c r="S121" s="35" t="s">
        <v>876</v>
      </c>
      <c r="T121" s="35" t="s">
        <v>332</v>
      </c>
    </row>
    <row r="122" spans="2:22">
      <c r="B122" s="36"/>
      <c r="C122" s="36"/>
      <c r="D122" s="36"/>
      <c r="E122" s="36"/>
      <c r="F122" s="36"/>
      <c r="G122" s="36"/>
      <c r="H122" s="36"/>
      <c r="S122" s="35" t="s">
        <v>603</v>
      </c>
      <c r="T122" s="35" t="s">
        <v>332</v>
      </c>
    </row>
    <row r="123" spans="2:22">
      <c r="B123" s="36"/>
      <c r="C123" s="36"/>
      <c r="D123" s="36"/>
      <c r="E123" s="36"/>
      <c r="F123" s="36"/>
      <c r="G123" s="36"/>
      <c r="H123" s="36"/>
      <c r="S123" s="35" t="s">
        <v>1259</v>
      </c>
      <c r="T123" s="32" t="s">
        <v>568</v>
      </c>
    </row>
    <row r="124" spans="2:22">
      <c r="B124" s="36"/>
      <c r="C124" s="36"/>
      <c r="D124" s="36"/>
      <c r="E124" s="36"/>
      <c r="F124" s="36"/>
      <c r="G124" s="36"/>
      <c r="H124" s="36"/>
      <c r="S124" s="35" t="s">
        <v>308</v>
      </c>
      <c r="T124" s="35" t="s">
        <v>216</v>
      </c>
    </row>
    <row r="125" spans="2:22">
      <c r="B125" s="36"/>
      <c r="C125" s="36"/>
      <c r="D125" s="36"/>
      <c r="E125" s="36"/>
      <c r="F125" s="36"/>
      <c r="G125" s="36"/>
      <c r="H125" s="36"/>
      <c r="S125" s="35" t="s">
        <v>668</v>
      </c>
      <c r="T125" s="35" t="s">
        <v>216</v>
      </c>
    </row>
    <row r="126" spans="2:22">
      <c r="B126" s="36"/>
      <c r="C126" s="36"/>
      <c r="D126" s="36"/>
      <c r="E126" s="36"/>
      <c r="F126" s="36"/>
      <c r="G126" s="36"/>
      <c r="H126" s="36"/>
      <c r="S126" s="35" t="s">
        <v>1260</v>
      </c>
      <c r="T126" s="32" t="s">
        <v>568</v>
      </c>
    </row>
    <row r="127" spans="2:22">
      <c r="B127" s="36"/>
      <c r="C127" s="36"/>
      <c r="D127" s="36"/>
      <c r="E127" s="36"/>
      <c r="F127" s="36"/>
      <c r="G127" s="36"/>
      <c r="H127" s="36"/>
      <c r="S127" s="35" t="s">
        <v>1261</v>
      </c>
      <c r="T127" s="32" t="s">
        <v>568</v>
      </c>
    </row>
    <row r="128" spans="2:22">
      <c r="B128" s="36"/>
      <c r="C128" s="36"/>
      <c r="D128" s="36"/>
      <c r="E128" s="36"/>
      <c r="F128" s="36"/>
      <c r="G128" s="36"/>
      <c r="H128" s="36"/>
      <c r="S128" s="35" t="s">
        <v>744</v>
      </c>
      <c r="T128" s="32" t="s">
        <v>568</v>
      </c>
    </row>
    <row r="129" spans="2:20">
      <c r="B129" s="36"/>
      <c r="C129" s="36"/>
      <c r="D129" s="36"/>
      <c r="E129" s="36"/>
      <c r="F129" s="36"/>
      <c r="G129" s="36"/>
      <c r="H129" s="36"/>
      <c r="S129" s="35" t="s">
        <v>679</v>
      </c>
      <c r="T129" s="35" t="s">
        <v>161</v>
      </c>
    </row>
    <row r="130" spans="2:20">
      <c r="B130" s="36"/>
      <c r="C130" s="36"/>
      <c r="D130" s="36"/>
      <c r="E130" s="36"/>
      <c r="F130" s="36"/>
      <c r="G130" s="36"/>
      <c r="H130" s="36"/>
      <c r="S130" s="35" t="s">
        <v>683</v>
      </c>
      <c r="T130" s="35" t="s">
        <v>319</v>
      </c>
    </row>
    <row r="131" spans="2:20">
      <c r="B131" s="36"/>
      <c r="C131" s="36"/>
      <c r="D131" s="36"/>
      <c r="E131" s="36"/>
      <c r="F131" s="36"/>
      <c r="G131" s="36"/>
      <c r="H131" s="36"/>
      <c r="S131" s="35" t="s">
        <v>685</v>
      </c>
      <c r="T131" s="35" t="s">
        <v>143</v>
      </c>
    </row>
    <row r="132" spans="2:20">
      <c r="B132" s="36"/>
      <c r="C132" s="36"/>
      <c r="D132" s="36"/>
      <c r="E132" s="36"/>
      <c r="F132" s="36"/>
      <c r="G132" s="36"/>
      <c r="H132" s="36"/>
      <c r="S132" s="35" t="s">
        <v>348</v>
      </c>
      <c r="T132" s="35" t="s">
        <v>260</v>
      </c>
    </row>
    <row r="133" spans="2:20">
      <c r="B133" s="36"/>
      <c r="C133" s="36"/>
      <c r="D133" s="36"/>
      <c r="E133" s="36"/>
      <c r="F133" s="36"/>
      <c r="G133" s="36"/>
      <c r="H133" s="36"/>
      <c r="S133" s="35" t="s">
        <v>376</v>
      </c>
      <c r="T133" s="35" t="s">
        <v>161</v>
      </c>
    </row>
    <row r="134" spans="2:20">
      <c r="B134" s="36"/>
      <c r="C134" s="36"/>
      <c r="D134" s="36"/>
      <c r="E134" s="36"/>
      <c r="F134" s="36"/>
      <c r="G134" s="36"/>
      <c r="H134" s="36"/>
      <c r="S134" s="35" t="s">
        <v>1262</v>
      </c>
      <c r="T134" s="32" t="s">
        <v>568</v>
      </c>
    </row>
    <row r="135" spans="2:20">
      <c r="B135" s="36"/>
      <c r="C135" s="36"/>
      <c r="D135" s="36"/>
      <c r="E135" s="36"/>
      <c r="F135" s="36"/>
      <c r="G135" s="36"/>
      <c r="H135" s="36"/>
      <c r="S135" s="35" t="s">
        <v>364</v>
      </c>
      <c r="T135" s="35" t="s">
        <v>332</v>
      </c>
    </row>
    <row r="136" spans="2:20">
      <c r="B136" s="36"/>
      <c r="C136" s="36"/>
      <c r="D136" s="36"/>
      <c r="E136" s="36"/>
      <c r="F136" s="36"/>
      <c r="G136" s="36"/>
      <c r="H136" s="36"/>
      <c r="S136" s="35" t="s">
        <v>1263</v>
      </c>
      <c r="T136" s="32" t="s">
        <v>568</v>
      </c>
    </row>
    <row r="137" spans="2:20">
      <c r="B137" s="36"/>
      <c r="C137" s="36"/>
      <c r="D137" s="36"/>
      <c r="E137" s="36"/>
      <c r="F137" s="36"/>
      <c r="G137" s="36"/>
      <c r="H137" s="36"/>
      <c r="S137" s="35" t="s">
        <v>390</v>
      </c>
      <c r="T137" s="35" t="s">
        <v>143</v>
      </c>
    </row>
    <row r="138" spans="2:20">
      <c r="B138" s="36"/>
      <c r="C138" s="36"/>
      <c r="D138" s="36"/>
      <c r="E138" s="36"/>
      <c r="F138" s="36"/>
      <c r="G138" s="36"/>
      <c r="H138" s="36"/>
      <c r="S138" s="35" t="s">
        <v>498</v>
      </c>
      <c r="T138" s="35" t="s">
        <v>290</v>
      </c>
    </row>
    <row r="139" spans="2:20">
      <c r="B139" s="36"/>
      <c r="C139" s="36"/>
      <c r="D139" s="36"/>
      <c r="E139" s="36"/>
      <c r="F139" s="36"/>
      <c r="G139" s="36"/>
      <c r="H139" s="36"/>
      <c r="S139" s="35" t="s">
        <v>701</v>
      </c>
      <c r="T139" s="35" t="s">
        <v>183</v>
      </c>
    </row>
    <row r="140" spans="2:20">
      <c r="B140" s="36"/>
      <c r="C140" s="36"/>
      <c r="D140" s="36"/>
      <c r="E140" s="36"/>
      <c r="F140" s="36"/>
      <c r="G140" s="36"/>
      <c r="H140" s="36"/>
      <c r="S140" s="35" t="s">
        <v>1264</v>
      </c>
      <c r="T140" s="32" t="s">
        <v>568</v>
      </c>
    </row>
    <row r="141" spans="2:20">
      <c r="B141" s="36"/>
      <c r="C141" s="36"/>
      <c r="D141" s="36"/>
      <c r="E141" s="36"/>
      <c r="F141" s="36"/>
      <c r="G141" s="36"/>
      <c r="H141" s="36"/>
      <c r="S141" s="35" t="s">
        <v>704</v>
      </c>
      <c r="T141" s="35" t="s">
        <v>266</v>
      </c>
    </row>
    <row r="142" spans="2:20">
      <c r="B142" s="36"/>
      <c r="C142" s="36"/>
      <c r="D142" s="36"/>
      <c r="E142" s="36"/>
      <c r="F142" s="36"/>
      <c r="G142" s="36"/>
      <c r="H142" s="36"/>
      <c r="S142" s="35" t="s">
        <v>707</v>
      </c>
      <c r="T142" s="35" t="s">
        <v>183</v>
      </c>
    </row>
    <row r="143" spans="2:20">
      <c r="B143" s="36"/>
      <c r="C143" s="36"/>
      <c r="D143" s="36"/>
      <c r="E143" s="36"/>
      <c r="F143" s="36"/>
      <c r="G143" s="36"/>
      <c r="H143" s="36"/>
      <c r="S143" s="35" t="s">
        <v>401</v>
      </c>
      <c r="T143" s="35" t="s">
        <v>143</v>
      </c>
    </row>
    <row r="144" spans="2:20">
      <c r="B144" s="36"/>
      <c r="C144" s="36"/>
      <c r="D144" s="36"/>
      <c r="E144" s="36"/>
      <c r="F144" s="36"/>
      <c r="G144" s="36"/>
      <c r="H144" s="36"/>
      <c r="S144" s="35" t="s">
        <v>710</v>
      </c>
      <c r="T144" s="35" t="s">
        <v>319</v>
      </c>
    </row>
    <row r="145" spans="2:20">
      <c r="B145" s="36"/>
      <c r="C145" s="36"/>
      <c r="D145" s="36"/>
      <c r="E145" s="36"/>
      <c r="F145" s="36"/>
      <c r="G145" s="36"/>
      <c r="H145" s="36"/>
      <c r="S145" s="35" t="s">
        <v>403</v>
      </c>
      <c r="T145" s="35" t="s">
        <v>183</v>
      </c>
    </row>
    <row r="146" spans="2:20">
      <c r="B146" s="36"/>
      <c r="C146" s="36"/>
      <c r="D146" s="36"/>
      <c r="E146" s="36"/>
      <c r="F146" s="36"/>
      <c r="G146" s="36"/>
      <c r="H146" s="36"/>
      <c r="S146" s="35" t="s">
        <v>1265</v>
      </c>
      <c r="T146" s="35" t="s">
        <v>249</v>
      </c>
    </row>
    <row r="147" spans="2:20">
      <c r="B147" s="36"/>
      <c r="C147" s="36"/>
      <c r="D147" s="36"/>
      <c r="E147" s="36"/>
      <c r="F147" s="36"/>
      <c r="G147" s="36"/>
      <c r="H147" s="36"/>
      <c r="S147" s="35" t="s">
        <v>715</v>
      </c>
      <c r="T147" s="35" t="s">
        <v>161</v>
      </c>
    </row>
    <row r="148" spans="2:20">
      <c r="B148" s="36"/>
      <c r="C148" s="36"/>
      <c r="D148" s="36"/>
      <c r="E148" s="36"/>
      <c r="F148" s="36"/>
      <c r="G148" s="36"/>
      <c r="H148" s="36"/>
      <c r="S148" s="35" t="s">
        <v>425</v>
      </c>
      <c r="T148" s="35" t="s">
        <v>192</v>
      </c>
    </row>
    <row r="149" spans="2:20">
      <c r="B149" s="36"/>
      <c r="C149" s="36"/>
      <c r="D149" s="36"/>
      <c r="E149" s="36"/>
      <c r="F149" s="36"/>
      <c r="G149" s="36"/>
      <c r="H149" s="36"/>
      <c r="S149" s="35" t="s">
        <v>727</v>
      </c>
      <c r="T149" s="35" t="s">
        <v>183</v>
      </c>
    </row>
    <row r="150" spans="2:20">
      <c r="B150" s="36"/>
      <c r="C150" s="36"/>
      <c r="D150" s="36"/>
      <c r="E150" s="36"/>
      <c r="F150" s="36"/>
      <c r="G150" s="36"/>
      <c r="H150" s="36"/>
      <c r="S150" s="35" t="s">
        <v>731</v>
      </c>
      <c r="T150" s="35" t="s">
        <v>319</v>
      </c>
    </row>
    <row r="151" spans="2:20">
      <c r="B151" s="36"/>
      <c r="C151" s="36"/>
      <c r="D151" s="36"/>
      <c r="E151" s="36"/>
      <c r="F151" s="36"/>
      <c r="G151" s="36"/>
      <c r="H151" s="36"/>
      <c r="S151" s="35" t="s">
        <v>733</v>
      </c>
      <c r="T151" s="35" t="s">
        <v>266</v>
      </c>
    </row>
    <row r="152" spans="2:20">
      <c r="B152" s="36"/>
      <c r="C152" s="36"/>
      <c r="D152" s="36"/>
      <c r="E152" s="36"/>
      <c r="F152" s="36"/>
      <c r="G152" s="36"/>
      <c r="H152" s="36"/>
      <c r="S152" s="35" t="s">
        <v>441</v>
      </c>
      <c r="T152" s="35" t="s">
        <v>398</v>
      </c>
    </row>
    <row r="153" spans="2:20">
      <c r="B153" s="36"/>
      <c r="C153" s="36"/>
      <c r="D153" s="36"/>
      <c r="E153" s="36"/>
      <c r="F153" s="36"/>
      <c r="G153" s="36"/>
      <c r="H153" s="36"/>
      <c r="S153" s="35" t="s">
        <v>734</v>
      </c>
      <c r="T153" s="35" t="s">
        <v>161</v>
      </c>
    </row>
    <row r="154" spans="2:20">
      <c r="B154" s="36"/>
      <c r="C154" s="36"/>
      <c r="D154" s="36"/>
      <c r="E154" s="36"/>
      <c r="F154" s="36"/>
      <c r="G154" s="36"/>
      <c r="H154" s="36"/>
      <c r="S154" s="35" t="s">
        <v>802</v>
      </c>
      <c r="T154" s="35" t="s">
        <v>183</v>
      </c>
    </row>
    <row r="155" spans="2:20">
      <c r="B155" s="36"/>
      <c r="C155" s="36"/>
      <c r="D155" s="36"/>
      <c r="E155" s="36"/>
      <c r="F155" s="36"/>
      <c r="G155" s="36"/>
      <c r="H155" s="36"/>
      <c r="S155" s="35" t="s">
        <v>423</v>
      </c>
      <c r="T155" s="35" t="s">
        <v>249</v>
      </c>
    </row>
    <row r="156" spans="2:20">
      <c r="B156" s="36"/>
      <c r="C156" s="36"/>
      <c r="D156" s="36"/>
      <c r="E156" s="36"/>
      <c r="F156" s="36"/>
      <c r="G156" s="36"/>
      <c r="H156" s="36"/>
      <c r="S156" s="35" t="s">
        <v>1266</v>
      </c>
      <c r="T156" s="32" t="s">
        <v>568</v>
      </c>
    </row>
    <row r="157" spans="2:20">
      <c r="B157" s="36"/>
      <c r="C157" s="36"/>
      <c r="D157" s="36"/>
      <c r="E157" s="36"/>
      <c r="F157" s="36"/>
      <c r="G157" s="36"/>
      <c r="H157" s="36"/>
      <c r="S157" s="35" t="s">
        <v>1267</v>
      </c>
      <c r="T157" s="32" t="s">
        <v>568</v>
      </c>
    </row>
    <row r="158" spans="2:20">
      <c r="B158" s="36"/>
      <c r="C158" s="36"/>
      <c r="D158" s="36"/>
      <c r="E158" s="36"/>
      <c r="F158" s="36"/>
      <c r="G158" s="36"/>
      <c r="H158" s="36"/>
      <c r="S158" s="35" t="s">
        <v>647</v>
      </c>
      <c r="T158" s="35" t="s">
        <v>338</v>
      </c>
    </row>
    <row r="159" spans="2:20">
      <c r="B159" s="36"/>
      <c r="C159" s="36"/>
      <c r="D159" s="36"/>
      <c r="E159" s="36"/>
      <c r="F159" s="36"/>
      <c r="G159" s="36"/>
      <c r="H159" s="36"/>
      <c r="S159" s="35" t="s">
        <v>655</v>
      </c>
      <c r="T159" s="35" t="s">
        <v>398</v>
      </c>
    </row>
    <row r="160" spans="2:20">
      <c r="B160" s="36"/>
      <c r="C160" s="36"/>
      <c r="D160" s="36"/>
      <c r="E160" s="36"/>
      <c r="F160" s="36"/>
      <c r="G160" s="36"/>
      <c r="H160" s="36"/>
      <c r="S160" s="35" t="s">
        <v>1268</v>
      </c>
      <c r="T160" s="32" t="s">
        <v>568</v>
      </c>
    </row>
    <row r="161" spans="2:20">
      <c r="B161" s="36"/>
      <c r="C161" s="36"/>
      <c r="D161" s="36"/>
      <c r="E161" s="36"/>
      <c r="F161" s="36"/>
      <c r="G161" s="36"/>
      <c r="H161" s="36"/>
      <c r="S161" s="35" t="s">
        <v>424</v>
      </c>
      <c r="T161" s="32" t="s">
        <v>568</v>
      </c>
    </row>
    <row r="162" spans="2:20">
      <c r="B162" s="36"/>
      <c r="C162" s="36"/>
      <c r="D162" s="36"/>
      <c r="E162" s="36"/>
      <c r="F162" s="36"/>
      <c r="G162" s="36"/>
      <c r="H162" s="36"/>
      <c r="S162" s="35" t="s">
        <v>1269</v>
      </c>
      <c r="T162" s="32" t="s">
        <v>568</v>
      </c>
    </row>
    <row r="163" spans="2:20">
      <c r="B163" s="36"/>
      <c r="C163" s="36"/>
      <c r="D163" s="36"/>
      <c r="E163" s="36"/>
      <c r="F163" s="36"/>
      <c r="G163" s="36"/>
      <c r="H163" s="36"/>
      <c r="S163" s="35" t="s">
        <v>1270</v>
      </c>
      <c r="T163" s="32" t="s">
        <v>568</v>
      </c>
    </row>
    <row r="164" spans="2:20">
      <c r="B164" s="36"/>
      <c r="C164" s="36"/>
      <c r="D164" s="36"/>
      <c r="E164" s="36"/>
      <c r="F164" s="36"/>
      <c r="G164" s="36"/>
      <c r="H164" s="36"/>
      <c r="S164" s="35" t="s">
        <v>462</v>
      </c>
      <c r="T164" s="35" t="s">
        <v>249</v>
      </c>
    </row>
    <row r="165" spans="2:20">
      <c r="B165" s="36"/>
      <c r="C165" s="36"/>
      <c r="D165" s="36"/>
      <c r="E165" s="36"/>
      <c r="F165" s="36"/>
      <c r="G165" s="36"/>
      <c r="H165" s="36"/>
      <c r="S165" s="35" t="s">
        <v>1271</v>
      </c>
      <c r="T165" s="32" t="s">
        <v>568</v>
      </c>
    </row>
    <row r="166" spans="2:20">
      <c r="B166" s="36"/>
      <c r="C166" s="36"/>
      <c r="D166" s="36"/>
      <c r="E166" s="36"/>
      <c r="F166" s="36"/>
      <c r="G166" s="36"/>
      <c r="H166" s="36"/>
      <c r="S166" s="35" t="s">
        <v>471</v>
      </c>
      <c r="T166" s="35" t="s">
        <v>192</v>
      </c>
    </row>
    <row r="167" spans="2:20">
      <c r="B167" s="36"/>
      <c r="C167" s="36"/>
      <c r="D167" s="36"/>
      <c r="E167" s="36"/>
      <c r="F167" s="36"/>
      <c r="G167" s="36"/>
      <c r="H167" s="36"/>
      <c r="S167" s="35" t="s">
        <v>1272</v>
      </c>
      <c r="T167" s="32" t="s">
        <v>568</v>
      </c>
    </row>
    <row r="168" spans="2:20">
      <c r="B168" s="36"/>
      <c r="C168" s="36"/>
      <c r="D168" s="36"/>
      <c r="E168" s="36"/>
      <c r="F168" s="36"/>
      <c r="G168" s="36"/>
      <c r="H168" s="36"/>
      <c r="S168" s="35" t="s">
        <v>1273</v>
      </c>
      <c r="T168" s="32" t="s">
        <v>568</v>
      </c>
    </row>
    <row r="169" spans="2:20">
      <c r="B169" s="36"/>
      <c r="C169" s="36"/>
      <c r="D169" s="36"/>
      <c r="E169" s="36"/>
      <c r="F169" s="36"/>
      <c r="G169" s="36"/>
      <c r="H169" s="36"/>
      <c r="S169" s="35" t="s">
        <v>482</v>
      </c>
      <c r="T169" s="35" t="s">
        <v>161</v>
      </c>
    </row>
    <row r="170" spans="2:20">
      <c r="B170" s="36"/>
      <c r="C170" s="36"/>
      <c r="D170" s="36"/>
      <c r="E170" s="36"/>
      <c r="F170" s="36"/>
      <c r="G170" s="36"/>
      <c r="H170" s="36"/>
      <c r="S170" s="35" t="s">
        <v>762</v>
      </c>
      <c r="T170" s="35" t="s">
        <v>192</v>
      </c>
    </row>
    <row r="171" spans="2:20">
      <c r="B171" s="36"/>
      <c r="C171" s="36"/>
      <c r="D171" s="36"/>
      <c r="E171" s="36"/>
      <c r="F171" s="36"/>
      <c r="G171" s="36"/>
      <c r="H171" s="36"/>
      <c r="S171" s="35" t="s">
        <v>768</v>
      </c>
      <c r="T171" s="35" t="s">
        <v>260</v>
      </c>
    </row>
    <row r="172" spans="2:20">
      <c r="B172" s="36"/>
      <c r="C172" s="36"/>
      <c r="D172" s="36"/>
      <c r="E172" s="36"/>
      <c r="F172" s="36"/>
      <c r="G172" s="36"/>
      <c r="H172" s="36"/>
      <c r="S172" s="35" t="s">
        <v>770</v>
      </c>
      <c r="T172" s="35" t="s">
        <v>313</v>
      </c>
    </row>
    <row r="173" spans="2:20">
      <c r="B173" s="36"/>
      <c r="C173" s="36"/>
      <c r="D173" s="36"/>
      <c r="E173" s="36"/>
      <c r="F173" s="36"/>
      <c r="G173" s="36"/>
      <c r="H173" s="36"/>
      <c r="S173" s="35" t="s">
        <v>942</v>
      </c>
      <c r="T173" s="35" t="s">
        <v>290</v>
      </c>
    </row>
    <row r="174" spans="2:20">
      <c r="B174" s="36"/>
      <c r="C174" s="36"/>
      <c r="D174" s="36"/>
      <c r="E174" s="36"/>
      <c r="F174" s="36"/>
      <c r="G174" s="36"/>
      <c r="H174" s="36"/>
      <c r="S174" s="35" t="s">
        <v>491</v>
      </c>
      <c r="T174" s="35" t="s">
        <v>192</v>
      </c>
    </row>
    <row r="175" spans="2:20">
      <c r="B175" s="36"/>
      <c r="C175" s="36"/>
      <c r="D175" s="36"/>
      <c r="E175" s="36"/>
      <c r="F175" s="36"/>
      <c r="G175" s="36"/>
      <c r="H175" s="36"/>
      <c r="S175" s="35" t="s">
        <v>1274</v>
      </c>
      <c r="T175" s="32" t="s">
        <v>568</v>
      </c>
    </row>
    <row r="176" spans="2:20">
      <c r="B176" s="36"/>
      <c r="C176" s="36"/>
      <c r="D176" s="36"/>
      <c r="E176" s="36"/>
      <c r="F176" s="36"/>
      <c r="G176" s="36"/>
      <c r="H176" s="36"/>
      <c r="S176" s="35" t="s">
        <v>871</v>
      </c>
      <c r="T176" s="35" t="s">
        <v>313</v>
      </c>
    </row>
    <row r="177" spans="2:20">
      <c r="B177" s="36"/>
      <c r="C177" s="36"/>
      <c r="D177" s="36"/>
      <c r="E177" s="36"/>
      <c r="F177" s="36"/>
      <c r="G177" s="36"/>
      <c r="H177" s="36"/>
      <c r="S177" s="35" t="s">
        <v>917</v>
      </c>
      <c r="T177" s="35" t="s">
        <v>313</v>
      </c>
    </row>
    <row r="178" spans="2:20">
      <c r="B178" s="36"/>
      <c r="C178" s="36"/>
      <c r="D178" s="36"/>
      <c r="E178" s="36"/>
      <c r="F178" s="36"/>
      <c r="G178" s="36"/>
      <c r="H178" s="36"/>
      <c r="S178" s="35" t="s">
        <v>494</v>
      </c>
      <c r="T178" s="35" t="s">
        <v>260</v>
      </c>
    </row>
    <row r="179" spans="2:20">
      <c r="B179" s="36"/>
      <c r="C179" s="36"/>
      <c r="D179" s="36"/>
      <c r="E179" s="36"/>
      <c r="F179" s="36"/>
      <c r="G179" s="36"/>
      <c r="H179" s="36"/>
      <c r="S179" s="35" t="s">
        <v>502</v>
      </c>
      <c r="T179" s="35" t="s">
        <v>216</v>
      </c>
    </row>
    <row r="180" spans="2:20">
      <c r="B180" s="36"/>
      <c r="C180" s="36"/>
      <c r="D180" s="36"/>
      <c r="E180" s="36"/>
      <c r="F180" s="36"/>
      <c r="G180" s="36"/>
      <c r="H180" s="36"/>
      <c r="S180" s="35" t="s">
        <v>237</v>
      </c>
      <c r="T180" s="35" t="s">
        <v>161</v>
      </c>
    </row>
    <row r="181" spans="2:20">
      <c r="B181" s="36"/>
      <c r="C181" s="36"/>
      <c r="D181" s="36"/>
      <c r="E181" s="36"/>
      <c r="F181" s="36"/>
      <c r="G181" s="36"/>
      <c r="H181" s="36"/>
      <c r="S181" s="35" t="s">
        <v>787</v>
      </c>
      <c r="T181" s="35" t="s">
        <v>143</v>
      </c>
    </row>
    <row r="182" spans="2:20">
      <c r="B182" s="36"/>
      <c r="C182" s="36"/>
      <c r="D182" s="36"/>
      <c r="E182" s="36"/>
      <c r="F182" s="36"/>
      <c r="G182" s="36"/>
      <c r="H182" s="36"/>
      <c r="S182" s="35" t="s">
        <v>1275</v>
      </c>
      <c r="T182" s="32" t="s">
        <v>568</v>
      </c>
    </row>
    <row r="183" spans="2:20">
      <c r="B183" s="36"/>
      <c r="C183" s="36"/>
      <c r="D183" s="36"/>
      <c r="E183" s="36"/>
      <c r="F183" s="36"/>
      <c r="G183" s="36"/>
      <c r="H183" s="36"/>
      <c r="S183" s="35" t="s">
        <v>795</v>
      </c>
      <c r="T183" s="35" t="s">
        <v>192</v>
      </c>
    </row>
    <row r="184" spans="2:20">
      <c r="B184" s="36"/>
      <c r="C184" s="36"/>
      <c r="D184" s="36"/>
      <c r="E184" s="36"/>
      <c r="F184" s="36"/>
      <c r="G184" s="36"/>
      <c r="H184" s="36"/>
      <c r="S184" s="35" t="s">
        <v>1276</v>
      </c>
      <c r="T184" s="32" t="s">
        <v>568</v>
      </c>
    </row>
    <row r="185" spans="2:20">
      <c r="B185" s="36"/>
      <c r="C185" s="36"/>
      <c r="D185" s="36"/>
      <c r="E185" s="36"/>
      <c r="F185" s="36"/>
      <c r="G185" s="36"/>
      <c r="H185" s="36"/>
      <c r="S185" s="35" t="s">
        <v>798</v>
      </c>
      <c r="T185" s="35" t="s">
        <v>161</v>
      </c>
    </row>
    <row r="186" spans="2:20">
      <c r="B186" s="36"/>
      <c r="C186" s="36"/>
      <c r="D186" s="36"/>
      <c r="E186" s="36"/>
      <c r="F186" s="36"/>
      <c r="G186" s="36"/>
      <c r="H186" s="36"/>
      <c r="S186" s="35" t="s">
        <v>429</v>
      </c>
      <c r="T186" s="35" t="s">
        <v>143</v>
      </c>
    </row>
    <row r="187" spans="2:20">
      <c r="B187" s="36"/>
      <c r="C187" s="36"/>
      <c r="D187" s="36"/>
      <c r="E187" s="36"/>
      <c r="F187" s="36"/>
      <c r="G187" s="36"/>
      <c r="H187" s="36"/>
      <c r="S187" s="35" t="s">
        <v>923</v>
      </c>
      <c r="T187" s="35" t="s">
        <v>161</v>
      </c>
    </row>
    <row r="188" spans="2:20">
      <c r="B188" s="36"/>
      <c r="C188" s="36"/>
      <c r="D188" s="36"/>
      <c r="E188" s="36"/>
      <c r="F188" s="36"/>
      <c r="G188" s="36"/>
      <c r="H188" s="36"/>
      <c r="S188" s="35" t="s">
        <v>1277</v>
      </c>
      <c r="T188" s="32" t="s">
        <v>568</v>
      </c>
    </row>
    <row r="189" spans="2:20">
      <c r="B189" s="36"/>
      <c r="C189" s="36"/>
      <c r="D189" s="36"/>
      <c r="E189" s="36"/>
      <c r="F189" s="36"/>
      <c r="G189" s="36"/>
      <c r="H189" s="36"/>
      <c r="S189" s="35" t="s">
        <v>1278</v>
      </c>
      <c r="T189" s="32" t="s">
        <v>568</v>
      </c>
    </row>
    <row r="190" spans="2:20">
      <c r="B190" s="36"/>
      <c r="C190" s="36"/>
      <c r="D190" s="36"/>
      <c r="E190" s="36"/>
      <c r="F190" s="36"/>
      <c r="G190" s="36"/>
      <c r="H190" s="36"/>
      <c r="S190" s="35" t="s">
        <v>238</v>
      </c>
      <c r="T190" s="35" t="s">
        <v>249</v>
      </c>
    </row>
    <row r="191" spans="2:20">
      <c r="B191" s="36"/>
      <c r="C191" s="36"/>
      <c r="D191" s="36"/>
      <c r="E191" s="36"/>
      <c r="F191" s="36"/>
      <c r="G191" s="36"/>
      <c r="H191" s="36"/>
      <c r="S191" s="35" t="s">
        <v>1279</v>
      </c>
      <c r="T191" s="32" t="s">
        <v>568</v>
      </c>
    </row>
    <row r="192" spans="2:20">
      <c r="B192" s="36"/>
      <c r="C192" s="36"/>
      <c r="D192" s="36"/>
      <c r="E192" s="36"/>
      <c r="F192" s="36"/>
      <c r="G192" s="36"/>
      <c r="H192" s="36"/>
      <c r="S192" s="35" t="s">
        <v>924</v>
      </c>
      <c r="T192" s="35" t="s">
        <v>260</v>
      </c>
    </row>
    <row r="193" spans="2:20">
      <c r="B193" s="36"/>
      <c r="C193" s="36"/>
      <c r="D193" s="36"/>
      <c r="E193" s="36"/>
      <c r="F193" s="36"/>
      <c r="G193" s="36"/>
      <c r="H193" s="36"/>
      <c r="S193" s="35" t="s">
        <v>1280</v>
      </c>
      <c r="T193" s="32" t="s">
        <v>568</v>
      </c>
    </row>
    <row r="194" spans="2:20">
      <c r="B194" s="36"/>
      <c r="C194" s="36"/>
      <c r="D194" s="36"/>
      <c r="E194" s="36"/>
      <c r="F194" s="36"/>
      <c r="G194" s="36"/>
      <c r="H194" s="36"/>
      <c r="S194" s="35" t="s">
        <v>810</v>
      </c>
      <c r="T194" s="35" t="s">
        <v>332</v>
      </c>
    </row>
    <row r="195" spans="2:20">
      <c r="B195" s="36"/>
      <c r="C195" s="36"/>
      <c r="D195" s="36"/>
      <c r="E195" s="36"/>
      <c r="F195" s="36"/>
      <c r="G195" s="36"/>
      <c r="H195" s="36"/>
      <c r="S195" s="35" t="s">
        <v>534</v>
      </c>
      <c r="T195" s="35" t="s">
        <v>192</v>
      </c>
    </row>
    <row r="196" spans="2:20">
      <c r="B196" s="36"/>
      <c r="C196" s="36"/>
      <c r="D196" s="36"/>
      <c r="E196" s="36"/>
      <c r="F196" s="36"/>
      <c r="G196" s="36"/>
      <c r="H196" s="36"/>
      <c r="S196" s="35" t="s">
        <v>535</v>
      </c>
      <c r="T196" s="35" t="s">
        <v>143</v>
      </c>
    </row>
    <row r="197" spans="2:20">
      <c r="B197" s="36"/>
      <c r="C197" s="36"/>
      <c r="D197" s="36"/>
      <c r="E197" s="36"/>
      <c r="F197" s="36"/>
      <c r="G197" s="36"/>
      <c r="H197" s="36"/>
      <c r="S197" s="35" t="s">
        <v>1281</v>
      </c>
      <c r="T197" s="32" t="s">
        <v>568</v>
      </c>
    </row>
    <row r="198" spans="2:20">
      <c r="B198" s="36"/>
      <c r="C198" s="36"/>
      <c r="D198" s="36"/>
      <c r="E198" s="36"/>
      <c r="F198" s="36"/>
      <c r="G198" s="36"/>
      <c r="H198" s="36"/>
      <c r="S198" s="35" t="s">
        <v>817</v>
      </c>
      <c r="T198" s="35" t="s">
        <v>143</v>
      </c>
    </row>
    <row r="199" spans="2:20">
      <c r="B199" s="36"/>
      <c r="C199" s="36"/>
      <c r="D199" s="36"/>
      <c r="E199" s="36"/>
      <c r="F199" s="36"/>
      <c r="G199" s="36"/>
      <c r="H199" s="36"/>
      <c r="S199" s="35" t="s">
        <v>639</v>
      </c>
      <c r="T199" s="35" t="s">
        <v>290</v>
      </c>
    </row>
    <row r="200" spans="2:20">
      <c r="B200" s="36"/>
      <c r="C200" s="36"/>
      <c r="D200" s="36"/>
      <c r="E200" s="36"/>
      <c r="F200" s="36"/>
      <c r="G200" s="36"/>
      <c r="H200" s="36"/>
      <c r="S200" s="35" t="s">
        <v>629</v>
      </c>
      <c r="T200" s="35" t="s">
        <v>143</v>
      </c>
    </row>
    <row r="201" spans="2:20">
      <c r="B201" s="36"/>
      <c r="C201" s="36"/>
      <c r="D201" s="36"/>
      <c r="E201" s="36"/>
      <c r="F201" s="36"/>
      <c r="G201" s="36"/>
      <c r="H201" s="36"/>
      <c r="S201" s="35" t="s">
        <v>826</v>
      </c>
      <c r="T201" s="35" t="s">
        <v>192</v>
      </c>
    </row>
    <row r="202" spans="2:20">
      <c r="B202" s="36"/>
      <c r="C202" s="36"/>
      <c r="D202" s="36"/>
      <c r="E202" s="36"/>
      <c r="F202" s="36"/>
      <c r="G202" s="36"/>
      <c r="H202" s="36"/>
      <c r="S202" s="35" t="s">
        <v>1282</v>
      </c>
      <c r="T202" s="32" t="s">
        <v>568</v>
      </c>
    </row>
    <row r="203" spans="2:20">
      <c r="B203" s="36"/>
      <c r="C203" s="36"/>
      <c r="D203" s="36"/>
      <c r="E203" s="36"/>
      <c r="F203" s="36"/>
      <c r="G203" s="36"/>
      <c r="H203" s="36"/>
      <c r="S203" s="35" t="s">
        <v>838</v>
      </c>
      <c r="T203" s="35" t="s">
        <v>192</v>
      </c>
    </row>
    <row r="204" spans="2:20">
      <c r="B204" s="36"/>
      <c r="C204" s="36"/>
      <c r="D204" s="36"/>
      <c r="E204" s="36"/>
      <c r="F204" s="36"/>
      <c r="G204" s="36"/>
      <c r="H204" s="36"/>
      <c r="S204" s="35" t="s">
        <v>927</v>
      </c>
      <c r="T204" s="35" t="s">
        <v>313</v>
      </c>
    </row>
    <row r="205" spans="2:20">
      <c r="B205" s="36"/>
      <c r="C205" s="36"/>
      <c r="D205" s="36"/>
      <c r="E205" s="36"/>
      <c r="F205" s="36"/>
      <c r="G205" s="36"/>
      <c r="H205" s="36"/>
      <c r="S205" s="35" t="s">
        <v>514</v>
      </c>
      <c r="T205" s="35" t="s">
        <v>319</v>
      </c>
    </row>
    <row r="206" spans="2:20">
      <c r="B206" s="36"/>
      <c r="C206" s="36"/>
      <c r="D206" s="36"/>
      <c r="E206" s="36"/>
      <c r="F206" s="36"/>
      <c r="G206" s="36"/>
      <c r="H206" s="36"/>
      <c r="S206" s="35" t="s">
        <v>851</v>
      </c>
      <c r="T206" s="32" t="s">
        <v>568</v>
      </c>
    </row>
    <row r="207" spans="2:20">
      <c r="B207" s="36"/>
      <c r="C207" s="36"/>
      <c r="D207" s="36"/>
      <c r="E207" s="36"/>
      <c r="F207" s="36"/>
      <c r="G207" s="36"/>
      <c r="H207" s="36"/>
      <c r="S207" s="35" t="s">
        <v>1283</v>
      </c>
      <c r="T207" s="32" t="s">
        <v>568</v>
      </c>
    </row>
    <row r="208" spans="2:20">
      <c r="B208" s="36"/>
      <c r="C208" s="36"/>
      <c r="D208" s="36"/>
      <c r="E208" s="36"/>
      <c r="F208" s="36"/>
      <c r="G208" s="36"/>
      <c r="H208" s="36"/>
      <c r="S208" s="35" t="s">
        <v>558</v>
      </c>
      <c r="T208" s="35" t="s">
        <v>143</v>
      </c>
    </row>
    <row r="209" spans="2:20">
      <c r="B209" s="36"/>
      <c r="C209" s="36"/>
      <c r="D209" s="36"/>
      <c r="E209" s="36"/>
      <c r="F209" s="36"/>
      <c r="G209" s="36"/>
      <c r="H209" s="36"/>
      <c r="S209" s="35" t="s">
        <v>648</v>
      </c>
      <c r="T209" s="35" t="s">
        <v>319</v>
      </c>
    </row>
    <row r="210" spans="2:20">
      <c r="B210" s="36"/>
      <c r="C210" s="36"/>
      <c r="D210" s="36"/>
      <c r="E210" s="36"/>
      <c r="F210" s="36"/>
      <c r="G210" s="36"/>
      <c r="H210" s="36"/>
      <c r="S210" s="35" t="s">
        <v>574</v>
      </c>
      <c r="T210" s="35" t="s">
        <v>319</v>
      </c>
    </row>
    <row r="211" spans="2:20">
      <c r="B211" s="36"/>
      <c r="C211" s="36"/>
      <c r="D211" s="36"/>
      <c r="E211" s="36"/>
      <c r="F211" s="36"/>
      <c r="G211" s="36"/>
      <c r="H211" s="36"/>
      <c r="S211" s="35" t="s">
        <v>1284</v>
      </c>
      <c r="T211" s="32" t="s">
        <v>568</v>
      </c>
    </row>
    <row r="212" spans="2:20">
      <c r="B212" s="36"/>
      <c r="C212" s="36"/>
      <c r="D212" s="36"/>
      <c r="E212" s="36"/>
      <c r="F212" s="36"/>
      <c r="G212" s="36"/>
      <c r="H212" s="36"/>
      <c r="S212" s="35" t="s">
        <v>857</v>
      </c>
      <c r="T212" s="35" t="s">
        <v>332</v>
      </c>
    </row>
    <row r="213" spans="2:20">
      <c r="B213" s="36"/>
      <c r="C213" s="36"/>
      <c r="D213" s="36"/>
      <c r="E213" s="36"/>
      <c r="F213" s="36"/>
      <c r="G213" s="36"/>
      <c r="H213" s="36"/>
      <c r="S213" s="35" t="s">
        <v>858</v>
      </c>
      <c r="T213" s="35" t="s">
        <v>206</v>
      </c>
    </row>
    <row r="214" spans="2:20">
      <c r="B214" s="36"/>
      <c r="C214" s="36"/>
      <c r="D214" s="36"/>
      <c r="E214" s="36"/>
      <c r="F214" s="36"/>
      <c r="G214" s="36"/>
      <c r="H214" s="36"/>
      <c r="S214" s="35" t="s">
        <v>1285</v>
      </c>
      <c r="T214" s="32" t="s">
        <v>568</v>
      </c>
    </row>
    <row r="215" spans="2:20">
      <c r="B215" s="36"/>
      <c r="C215" s="36"/>
      <c r="D215" s="36"/>
      <c r="E215" s="36"/>
      <c r="F215" s="36"/>
      <c r="G215" s="36"/>
      <c r="H215" s="36"/>
      <c r="S215" s="35" t="s">
        <v>1286</v>
      </c>
      <c r="T215" s="32" t="s">
        <v>568</v>
      </c>
    </row>
    <row r="216" spans="2:20">
      <c r="B216" s="36"/>
      <c r="C216" s="36"/>
      <c r="D216" s="36"/>
      <c r="E216" s="36"/>
      <c r="F216" s="36"/>
      <c r="G216" s="36"/>
      <c r="H216" s="36"/>
      <c r="S216" s="35" t="s">
        <v>1287</v>
      </c>
      <c r="T216" s="32" t="s">
        <v>568</v>
      </c>
    </row>
    <row r="217" spans="2:20">
      <c r="B217" s="36"/>
      <c r="C217" s="36"/>
      <c r="D217" s="36"/>
      <c r="E217" s="36"/>
      <c r="F217" s="36"/>
      <c r="G217" s="36"/>
      <c r="H217" s="36"/>
      <c r="S217" s="35" t="s">
        <v>1288</v>
      </c>
      <c r="T217" s="32" t="s">
        <v>568</v>
      </c>
    </row>
    <row r="218" spans="2:20">
      <c r="B218" s="36"/>
      <c r="C218" s="36"/>
      <c r="D218" s="36"/>
      <c r="E218" s="36"/>
      <c r="F218" s="36"/>
      <c r="G218" s="36"/>
      <c r="H218" s="36"/>
      <c r="S218" s="35" t="s">
        <v>1289</v>
      </c>
      <c r="T218" s="32" t="s">
        <v>568</v>
      </c>
    </row>
    <row r="219" spans="2:20">
      <c r="B219" s="36"/>
      <c r="C219" s="36"/>
      <c r="D219" s="36"/>
      <c r="E219" s="36"/>
      <c r="F219" s="36"/>
      <c r="G219" s="36"/>
      <c r="H219" s="36"/>
      <c r="S219" s="35" t="s">
        <v>1290</v>
      </c>
      <c r="T219" s="32" t="s">
        <v>568</v>
      </c>
    </row>
    <row r="220" spans="2:20">
      <c r="B220" s="36"/>
      <c r="C220" s="36"/>
      <c r="D220" s="36"/>
      <c r="E220" s="36"/>
      <c r="F220" s="36"/>
      <c r="G220" s="36"/>
      <c r="H220" s="36"/>
      <c r="S220" s="35" t="s">
        <v>1291</v>
      </c>
      <c r="T220" s="32" t="s">
        <v>568</v>
      </c>
    </row>
    <row r="221" spans="2:20">
      <c r="B221" s="36"/>
      <c r="C221" s="36"/>
      <c r="D221" s="36"/>
      <c r="E221" s="36"/>
      <c r="F221" s="36"/>
      <c r="G221" s="36"/>
      <c r="H221" s="36"/>
      <c r="S221" s="35" t="s">
        <v>1292</v>
      </c>
      <c r="T221" s="32" t="s">
        <v>568</v>
      </c>
    </row>
    <row r="222" spans="2:20">
      <c r="B222" s="36"/>
      <c r="C222" s="36"/>
      <c r="D222" s="36"/>
      <c r="E222" s="36"/>
      <c r="F222" s="36"/>
      <c r="G222" s="36"/>
      <c r="H222" s="36"/>
      <c r="S222" s="35" t="s">
        <v>528</v>
      </c>
      <c r="T222" s="35" t="s">
        <v>161</v>
      </c>
    </row>
    <row r="223" spans="2:20">
      <c r="B223" s="36"/>
      <c r="C223" s="36"/>
      <c r="D223" s="36"/>
      <c r="E223" s="36"/>
      <c r="F223" s="36"/>
      <c r="G223" s="36"/>
      <c r="H223" s="36"/>
      <c r="S223" s="35" t="s">
        <v>878</v>
      </c>
      <c r="T223" s="35" t="s">
        <v>192</v>
      </c>
    </row>
    <row r="224" spans="2:20">
      <c r="B224" s="36"/>
      <c r="C224" s="36"/>
      <c r="D224" s="36"/>
      <c r="E224" s="36"/>
      <c r="F224" s="36"/>
      <c r="G224" s="36"/>
      <c r="H224" s="36"/>
      <c r="S224" s="35" t="s">
        <v>881</v>
      </c>
      <c r="T224" s="35" t="s">
        <v>192</v>
      </c>
    </row>
    <row r="225" spans="2:20">
      <c r="B225" s="36"/>
      <c r="C225" s="36"/>
      <c r="D225" s="36"/>
      <c r="E225" s="36"/>
      <c r="F225" s="36"/>
      <c r="G225" s="36"/>
      <c r="H225" s="36"/>
      <c r="S225" s="35" t="s">
        <v>537</v>
      </c>
      <c r="T225" s="35" t="s">
        <v>319</v>
      </c>
    </row>
    <row r="226" spans="2:20">
      <c r="B226" s="36"/>
      <c r="C226" s="36"/>
      <c r="D226" s="36"/>
      <c r="E226" s="36"/>
      <c r="F226" s="36"/>
      <c r="G226" s="36"/>
      <c r="H226" s="36"/>
      <c r="S226" s="35" t="s">
        <v>1293</v>
      </c>
      <c r="T226" s="32" t="s">
        <v>568</v>
      </c>
    </row>
    <row r="227" spans="2:20">
      <c r="B227" s="36"/>
      <c r="C227" s="36"/>
      <c r="D227" s="36"/>
      <c r="E227" s="36"/>
      <c r="F227" s="36"/>
      <c r="G227" s="36"/>
      <c r="H227" s="36"/>
      <c r="S227" s="35" t="s">
        <v>884</v>
      </c>
      <c r="T227" s="35" t="s">
        <v>192</v>
      </c>
    </row>
    <row r="228" spans="2:20">
      <c r="B228" s="36"/>
      <c r="C228" s="36"/>
      <c r="D228" s="36"/>
      <c r="E228" s="36"/>
      <c r="F228" s="36"/>
      <c r="G228" s="36"/>
      <c r="H228" s="36"/>
      <c r="S228" s="35" t="s">
        <v>891</v>
      </c>
      <c r="T228" s="35" t="s">
        <v>319</v>
      </c>
    </row>
    <row r="229" spans="2:20">
      <c r="B229" s="36"/>
      <c r="C229" s="36"/>
      <c r="D229" s="36"/>
      <c r="E229" s="36"/>
      <c r="F229" s="36"/>
      <c r="G229" s="36"/>
      <c r="H229" s="36"/>
      <c r="S229" s="36"/>
      <c r="T229" s="36"/>
    </row>
    <row r="230" spans="2:20">
      <c r="B230" s="36"/>
      <c r="C230" s="36"/>
      <c r="D230" s="36"/>
      <c r="E230" s="36"/>
      <c r="F230" s="36"/>
      <c r="G230" s="36"/>
      <c r="H230" s="36"/>
      <c r="S230" s="36"/>
      <c r="T230" s="36"/>
    </row>
    <row r="231" spans="2:20">
      <c r="B231" s="36"/>
      <c r="C231" s="36"/>
      <c r="D231" s="36"/>
      <c r="E231" s="36"/>
      <c r="F231" s="36"/>
      <c r="G231" s="36"/>
      <c r="H231" s="36"/>
      <c r="S231" s="36"/>
      <c r="T231" s="36"/>
    </row>
    <row r="232" spans="2:20">
      <c r="B232" s="36"/>
      <c r="C232" s="36"/>
      <c r="D232" s="36"/>
      <c r="E232" s="36"/>
      <c r="F232" s="36"/>
      <c r="G232" s="36"/>
      <c r="H232" s="36"/>
      <c r="S232" s="36"/>
      <c r="T232" s="36"/>
    </row>
    <row r="233" spans="2:20">
      <c r="B233" s="36"/>
      <c r="C233" s="36"/>
      <c r="D233" s="36"/>
      <c r="E233" s="36"/>
      <c r="F233" s="36"/>
      <c r="G233" s="36"/>
      <c r="H233" s="36"/>
      <c r="S233" s="36"/>
      <c r="T233" s="36"/>
    </row>
    <row r="234" spans="2:20">
      <c r="B234" s="36"/>
      <c r="C234" s="36"/>
      <c r="D234" s="36"/>
      <c r="E234" s="36"/>
      <c r="F234" s="36"/>
      <c r="G234" s="36"/>
      <c r="H234" s="36"/>
      <c r="S234" s="36"/>
      <c r="T234" s="36"/>
    </row>
    <row r="235" spans="2:20">
      <c r="B235" s="36"/>
      <c r="C235" s="36"/>
      <c r="D235" s="36"/>
      <c r="E235" s="36"/>
      <c r="F235" s="36"/>
      <c r="G235" s="36"/>
      <c r="H235" s="36"/>
      <c r="S235" s="36"/>
      <c r="T235" s="36"/>
    </row>
    <row r="236" spans="2:20">
      <c r="B236" s="36"/>
      <c r="C236" s="36"/>
      <c r="D236" s="36"/>
      <c r="E236" s="36"/>
      <c r="F236" s="36"/>
      <c r="G236" s="36"/>
      <c r="H236" s="36"/>
      <c r="S236" s="36"/>
      <c r="T236" s="36"/>
    </row>
    <row r="237" spans="2:20">
      <c r="B237" s="36"/>
      <c r="C237" s="36"/>
      <c r="D237" s="36"/>
      <c r="E237" s="36"/>
      <c r="F237" s="36"/>
      <c r="G237" s="36"/>
      <c r="H237" s="36"/>
      <c r="S237" s="36"/>
      <c r="T237" s="36"/>
    </row>
    <row r="238" spans="2:20">
      <c r="B238" s="36"/>
      <c r="C238" s="36"/>
      <c r="D238" s="36"/>
      <c r="E238" s="36"/>
      <c r="F238" s="36"/>
      <c r="G238" s="36"/>
      <c r="H238" s="36"/>
      <c r="S238" s="36"/>
      <c r="T238" s="36"/>
    </row>
    <row r="239" spans="2:20">
      <c r="B239" s="36"/>
      <c r="C239" s="36"/>
      <c r="D239" s="36"/>
      <c r="E239" s="36"/>
      <c r="F239" s="36"/>
      <c r="G239" s="36"/>
      <c r="H239" s="36"/>
      <c r="S239" s="36"/>
      <c r="T239" s="36"/>
    </row>
    <row r="240" spans="2:20">
      <c r="B240" s="36"/>
      <c r="C240" s="36"/>
      <c r="D240" s="36"/>
      <c r="E240" s="36"/>
      <c r="F240" s="36"/>
      <c r="G240" s="36"/>
      <c r="H240" s="36"/>
      <c r="S240" s="36"/>
      <c r="T240" s="36"/>
    </row>
    <row r="241" spans="2:20">
      <c r="B241" s="36"/>
      <c r="C241" s="36"/>
      <c r="D241" s="36"/>
      <c r="E241" s="36"/>
      <c r="F241" s="36"/>
      <c r="G241" s="36"/>
      <c r="H241" s="36"/>
      <c r="S241" s="36"/>
      <c r="T241" s="36"/>
    </row>
    <row r="242" spans="2:20">
      <c r="B242" s="36"/>
      <c r="C242" s="36"/>
      <c r="D242" s="36"/>
      <c r="E242" s="36"/>
      <c r="F242" s="36"/>
      <c r="G242" s="36"/>
      <c r="H242" s="36"/>
      <c r="S242" s="36"/>
      <c r="T242" s="36"/>
    </row>
    <row r="243" spans="2:20">
      <c r="B243" s="36"/>
      <c r="C243" s="36"/>
      <c r="D243" s="36"/>
      <c r="E243" s="36"/>
      <c r="F243" s="36"/>
      <c r="G243" s="36"/>
      <c r="H243" s="36"/>
      <c r="S243" s="36"/>
      <c r="T243" s="36"/>
    </row>
    <row r="244" spans="2:20">
      <c r="B244" s="36"/>
      <c r="C244" s="36"/>
      <c r="D244" s="36"/>
      <c r="E244" s="36"/>
      <c r="F244" s="36"/>
      <c r="G244" s="36"/>
      <c r="H244" s="36"/>
      <c r="S244" s="36"/>
      <c r="T244" s="36"/>
    </row>
    <row r="245" spans="2:20">
      <c r="B245" s="36"/>
      <c r="C245" s="36"/>
      <c r="D245" s="36"/>
      <c r="E245" s="36"/>
      <c r="F245" s="36"/>
      <c r="G245" s="36"/>
      <c r="H245" s="36"/>
      <c r="S245" s="36"/>
      <c r="T245" s="36"/>
    </row>
    <row r="246" spans="2:20">
      <c r="B246" s="36"/>
      <c r="C246" s="36"/>
      <c r="D246" s="36"/>
      <c r="E246" s="36"/>
      <c r="F246" s="36"/>
      <c r="G246" s="36"/>
      <c r="H246" s="36"/>
      <c r="S246" s="36"/>
      <c r="T246" s="36"/>
    </row>
    <row r="247" spans="2:20">
      <c r="B247" s="36"/>
      <c r="C247" s="36"/>
      <c r="D247" s="36"/>
      <c r="E247" s="36"/>
      <c r="F247" s="36"/>
      <c r="G247" s="36"/>
      <c r="H247" s="36"/>
      <c r="S247" s="36"/>
      <c r="T247" s="36"/>
    </row>
    <row r="248" spans="2:20">
      <c r="B248" s="36"/>
      <c r="C248" s="36"/>
      <c r="D248" s="36"/>
      <c r="E248" s="36"/>
      <c r="F248" s="36"/>
      <c r="G248" s="36"/>
      <c r="H248" s="36"/>
      <c r="S248" s="36"/>
      <c r="T248" s="36"/>
    </row>
    <row r="249" spans="2:20">
      <c r="B249" s="36"/>
      <c r="C249" s="36"/>
      <c r="D249" s="36"/>
      <c r="E249" s="36"/>
      <c r="F249" s="36"/>
      <c r="G249" s="36"/>
      <c r="H249" s="36"/>
      <c r="S249" s="36"/>
      <c r="T249" s="36"/>
    </row>
    <row r="250" spans="2:20">
      <c r="B250" s="36"/>
      <c r="C250" s="36"/>
      <c r="D250" s="36"/>
      <c r="E250" s="36"/>
      <c r="F250" s="36"/>
      <c r="G250" s="36"/>
      <c r="H250" s="36"/>
      <c r="S250" s="36"/>
      <c r="T250" s="36"/>
    </row>
    <row r="251" spans="2:20">
      <c r="B251" s="36"/>
      <c r="C251" s="36"/>
      <c r="D251" s="36"/>
      <c r="E251" s="36"/>
      <c r="F251" s="36"/>
      <c r="G251" s="36"/>
      <c r="H251" s="36"/>
      <c r="S251" s="36"/>
      <c r="T251" s="36"/>
    </row>
    <row r="252" spans="2:20">
      <c r="B252" s="36"/>
      <c r="C252" s="36"/>
      <c r="D252" s="36"/>
      <c r="E252" s="36"/>
      <c r="F252" s="36"/>
      <c r="G252" s="36"/>
      <c r="H252" s="36"/>
      <c r="S252" s="36"/>
      <c r="T252" s="36"/>
    </row>
    <row r="253" spans="2:20">
      <c r="B253" s="36"/>
      <c r="C253" s="36"/>
      <c r="D253" s="36"/>
      <c r="E253" s="36"/>
      <c r="F253" s="36"/>
      <c r="G253" s="36"/>
      <c r="H253" s="36"/>
      <c r="S253" s="36"/>
      <c r="T253" s="36"/>
    </row>
    <row r="254" spans="2:20">
      <c r="B254" s="36"/>
      <c r="C254" s="36"/>
      <c r="D254" s="36"/>
      <c r="E254" s="36"/>
      <c r="F254" s="36"/>
      <c r="G254" s="36"/>
      <c r="H254" s="36"/>
      <c r="S254" s="36"/>
      <c r="T254" s="36"/>
    </row>
    <row r="255" spans="2:20">
      <c r="B255" s="36"/>
      <c r="C255" s="36"/>
      <c r="D255" s="36"/>
      <c r="E255" s="36"/>
      <c r="F255" s="36"/>
      <c r="G255" s="36"/>
      <c r="H255" s="36"/>
      <c r="S255" s="36"/>
      <c r="T255" s="36"/>
    </row>
    <row r="256" spans="2:20">
      <c r="B256" s="36"/>
      <c r="C256" s="36"/>
      <c r="D256" s="36"/>
      <c r="E256" s="36"/>
      <c r="F256" s="36"/>
      <c r="G256" s="36"/>
      <c r="H256" s="36"/>
      <c r="S256" s="36"/>
      <c r="T256" s="36"/>
    </row>
    <row r="257" spans="2:20">
      <c r="B257" s="36"/>
      <c r="C257" s="36"/>
      <c r="D257" s="36"/>
      <c r="E257" s="36"/>
      <c r="F257" s="36"/>
      <c r="G257" s="36"/>
      <c r="H257" s="36"/>
      <c r="S257" s="36"/>
      <c r="T257" s="36"/>
    </row>
    <row r="258" spans="2:20">
      <c r="B258" s="36"/>
      <c r="C258" s="36"/>
      <c r="D258" s="36"/>
      <c r="E258" s="36"/>
      <c r="F258" s="36"/>
      <c r="G258" s="36"/>
      <c r="H258" s="36"/>
      <c r="S258" s="36"/>
      <c r="T258" s="36"/>
    </row>
    <row r="259" spans="2:20">
      <c r="B259" s="36"/>
      <c r="C259" s="36"/>
      <c r="D259" s="36"/>
      <c r="E259" s="36"/>
      <c r="F259" s="36"/>
      <c r="G259" s="36"/>
      <c r="H259" s="36"/>
      <c r="S259" s="36"/>
      <c r="T259" s="36"/>
    </row>
    <row r="260" spans="2:20">
      <c r="B260" s="36"/>
      <c r="C260" s="36"/>
      <c r="D260" s="36"/>
      <c r="E260" s="36"/>
      <c r="F260" s="36"/>
      <c r="G260" s="36"/>
      <c r="H260" s="36"/>
      <c r="S260" s="36"/>
      <c r="T260" s="36"/>
    </row>
    <row r="261" spans="2:20">
      <c r="B261" s="36"/>
      <c r="C261" s="36"/>
      <c r="D261" s="36"/>
      <c r="E261" s="36"/>
      <c r="F261" s="36"/>
      <c r="G261" s="36"/>
      <c r="H261" s="36"/>
      <c r="S261" s="36"/>
      <c r="T261" s="36"/>
    </row>
    <row r="262" spans="2:20">
      <c r="B262" s="36"/>
      <c r="C262" s="36"/>
      <c r="D262" s="36"/>
      <c r="E262" s="36"/>
      <c r="F262" s="36"/>
      <c r="G262" s="36"/>
      <c r="H262" s="36"/>
      <c r="S262" s="36"/>
      <c r="T262" s="36"/>
    </row>
    <row r="263" spans="2:20">
      <c r="B263" s="36"/>
      <c r="C263" s="36"/>
      <c r="D263" s="36"/>
      <c r="E263" s="36"/>
      <c r="F263" s="36"/>
      <c r="G263" s="36"/>
      <c r="H263" s="36"/>
      <c r="S263" s="36"/>
      <c r="T263" s="36"/>
    </row>
    <row r="264" spans="2:20">
      <c r="B264" s="36"/>
      <c r="C264" s="36"/>
      <c r="D264" s="36"/>
      <c r="E264" s="36"/>
      <c r="F264" s="36"/>
      <c r="G264" s="36"/>
      <c r="H264" s="36"/>
      <c r="S264" s="36"/>
      <c r="T264" s="36"/>
    </row>
    <row r="265" spans="2:20">
      <c r="B265" s="36"/>
      <c r="C265" s="36"/>
      <c r="D265" s="36"/>
      <c r="E265" s="36"/>
      <c r="F265" s="36"/>
      <c r="G265" s="36"/>
      <c r="H265" s="36"/>
      <c r="S265" s="36"/>
      <c r="T265" s="36"/>
    </row>
    <row r="266" spans="2:20">
      <c r="B266" s="36"/>
      <c r="C266" s="36"/>
      <c r="D266" s="36"/>
      <c r="E266" s="36"/>
      <c r="F266" s="36"/>
      <c r="G266" s="36"/>
      <c r="H266" s="36"/>
      <c r="S266" s="36"/>
      <c r="T266" s="36"/>
    </row>
    <row r="267" spans="2:20">
      <c r="B267" s="36"/>
      <c r="C267" s="36"/>
      <c r="D267" s="36"/>
      <c r="E267" s="36"/>
      <c r="F267" s="36"/>
      <c r="G267" s="36"/>
      <c r="H267" s="36"/>
      <c r="S267" s="36"/>
      <c r="T267" s="36"/>
    </row>
    <row r="268" spans="2:20">
      <c r="B268" s="36"/>
      <c r="C268" s="36"/>
      <c r="D268" s="36"/>
      <c r="E268" s="36"/>
      <c r="F268" s="36"/>
      <c r="G268" s="36"/>
      <c r="H268" s="36"/>
      <c r="S268" s="36"/>
      <c r="T268" s="36"/>
    </row>
    <row r="269" spans="2:20">
      <c r="B269" s="36"/>
      <c r="C269" s="36"/>
      <c r="D269" s="36"/>
      <c r="E269" s="36"/>
      <c r="F269" s="36"/>
      <c r="G269" s="36"/>
      <c r="H269" s="36"/>
      <c r="S269" s="36"/>
      <c r="T269" s="36"/>
    </row>
    <row r="270" spans="2:20">
      <c r="B270" s="36"/>
      <c r="C270" s="36"/>
      <c r="D270" s="36"/>
      <c r="E270" s="36"/>
      <c r="F270" s="36"/>
      <c r="G270" s="36"/>
      <c r="H270" s="36"/>
      <c r="S270" s="36"/>
      <c r="T270" s="36"/>
    </row>
    <row r="271" spans="2:20">
      <c r="B271" s="36"/>
      <c r="C271" s="36"/>
      <c r="D271" s="36"/>
      <c r="E271" s="36"/>
      <c r="F271" s="36"/>
      <c r="G271" s="36"/>
      <c r="H271" s="36"/>
      <c r="S271" s="36"/>
      <c r="T271" s="36"/>
    </row>
    <row r="272" spans="2:20">
      <c r="B272" s="36"/>
      <c r="C272" s="36"/>
      <c r="D272" s="36"/>
      <c r="E272" s="36"/>
      <c r="F272" s="36"/>
      <c r="G272" s="36"/>
      <c r="H272" s="36"/>
      <c r="S272" s="36"/>
      <c r="T272" s="36"/>
    </row>
    <row r="273" spans="2:20">
      <c r="B273" s="36"/>
      <c r="C273" s="36"/>
      <c r="D273" s="36"/>
      <c r="E273" s="36"/>
      <c r="F273" s="36"/>
      <c r="G273" s="36"/>
      <c r="H273" s="36"/>
      <c r="S273" s="36"/>
      <c r="T273" s="36"/>
    </row>
    <row r="274" spans="2:20">
      <c r="B274" s="36"/>
      <c r="C274" s="36"/>
      <c r="D274" s="36"/>
      <c r="E274" s="36"/>
      <c r="F274" s="36"/>
      <c r="G274" s="36"/>
      <c r="H274" s="36"/>
      <c r="S274" s="36"/>
      <c r="T274" s="36"/>
    </row>
    <row r="275" spans="2:20">
      <c r="B275" s="36"/>
      <c r="C275" s="36"/>
      <c r="D275" s="36"/>
      <c r="E275" s="36"/>
      <c r="F275" s="36"/>
      <c r="G275" s="36"/>
      <c r="H275" s="36"/>
      <c r="S275" s="36"/>
      <c r="T275" s="36"/>
    </row>
    <row r="276" spans="2:20">
      <c r="B276" s="36"/>
      <c r="C276" s="36"/>
      <c r="D276" s="36"/>
      <c r="E276" s="36"/>
      <c r="F276" s="36"/>
      <c r="G276" s="36"/>
      <c r="H276" s="36"/>
      <c r="S276" s="36"/>
      <c r="T276" s="36"/>
    </row>
    <row r="277" spans="2:20">
      <c r="B277" s="36"/>
      <c r="C277" s="36"/>
      <c r="D277" s="36"/>
      <c r="E277" s="36"/>
      <c r="F277" s="36"/>
      <c r="G277" s="36"/>
      <c r="H277" s="36"/>
      <c r="S277" s="36"/>
      <c r="T277" s="36"/>
    </row>
    <row r="278" spans="2:20">
      <c r="B278" s="36"/>
      <c r="C278" s="36"/>
      <c r="D278" s="36"/>
      <c r="E278" s="36"/>
      <c r="F278" s="36"/>
      <c r="G278" s="36"/>
      <c r="H278" s="36"/>
      <c r="S278" s="36"/>
      <c r="T278" s="36"/>
    </row>
    <row r="279" spans="2:20">
      <c r="B279" s="36"/>
      <c r="C279" s="36"/>
      <c r="D279" s="36"/>
      <c r="E279" s="36"/>
      <c r="F279" s="36"/>
      <c r="G279" s="36"/>
      <c r="H279" s="36"/>
      <c r="S279" s="36"/>
      <c r="T279" s="36"/>
    </row>
    <row r="280" spans="2:20">
      <c r="B280" s="36"/>
      <c r="C280" s="36"/>
      <c r="D280" s="36"/>
      <c r="E280" s="36"/>
      <c r="F280" s="36"/>
      <c r="G280" s="36"/>
      <c r="H280" s="36"/>
      <c r="S280" s="36"/>
      <c r="T280" s="36"/>
    </row>
    <row r="281" spans="2:20">
      <c r="B281" s="36"/>
      <c r="C281" s="36"/>
      <c r="D281" s="36"/>
      <c r="E281" s="36"/>
      <c r="F281" s="36"/>
      <c r="G281" s="36"/>
      <c r="H281" s="36"/>
      <c r="S281" s="36"/>
      <c r="T281" s="36"/>
    </row>
    <row r="282" spans="2:20">
      <c r="B282" s="36"/>
      <c r="C282" s="36"/>
      <c r="D282" s="36"/>
      <c r="E282" s="36"/>
      <c r="F282" s="36"/>
      <c r="G282" s="36"/>
      <c r="H282" s="36"/>
      <c r="S282" s="36"/>
      <c r="T282" s="36"/>
    </row>
    <row r="283" spans="2:20">
      <c r="B283" s="36"/>
      <c r="C283" s="36"/>
      <c r="D283" s="36"/>
      <c r="E283" s="36"/>
      <c r="F283" s="36"/>
      <c r="G283" s="36"/>
      <c r="H283" s="36"/>
      <c r="S283" s="36"/>
      <c r="T283" s="36"/>
    </row>
    <row r="284" spans="2:20">
      <c r="B284" s="36"/>
      <c r="C284" s="36"/>
      <c r="D284" s="36"/>
      <c r="E284" s="36"/>
      <c r="F284" s="36"/>
      <c r="G284" s="36"/>
      <c r="H284" s="36"/>
      <c r="S284" s="36"/>
      <c r="T284" s="36"/>
    </row>
    <row r="285" spans="2:20">
      <c r="B285" s="36"/>
      <c r="C285" s="36"/>
      <c r="D285" s="36"/>
      <c r="E285" s="36"/>
      <c r="F285" s="36"/>
      <c r="G285" s="36"/>
      <c r="H285" s="36"/>
      <c r="S285" s="36"/>
      <c r="T285" s="36"/>
    </row>
    <row r="286" spans="2:20">
      <c r="B286" s="36"/>
      <c r="C286" s="36"/>
      <c r="D286" s="36"/>
      <c r="E286" s="36"/>
      <c r="F286" s="36"/>
      <c r="G286" s="36"/>
      <c r="H286" s="36"/>
      <c r="S286" s="36"/>
      <c r="T286" s="36"/>
    </row>
    <row r="287" spans="2:20">
      <c r="B287" s="36"/>
      <c r="C287" s="36"/>
      <c r="D287" s="36"/>
      <c r="E287" s="36"/>
      <c r="F287" s="36"/>
      <c r="G287" s="36"/>
      <c r="H287" s="36"/>
      <c r="S287" s="36"/>
      <c r="T287" s="36"/>
    </row>
    <row r="288" spans="2:20">
      <c r="B288" s="36"/>
      <c r="C288" s="36"/>
      <c r="D288" s="36"/>
      <c r="E288" s="36"/>
      <c r="F288" s="36"/>
      <c r="G288" s="36"/>
      <c r="H288" s="36"/>
      <c r="S288" s="36"/>
      <c r="T288" s="36"/>
    </row>
    <row r="289" spans="2:20">
      <c r="B289" s="36"/>
      <c r="C289" s="36"/>
      <c r="D289" s="36"/>
      <c r="E289" s="36"/>
      <c r="F289" s="36"/>
      <c r="G289" s="36"/>
      <c r="H289" s="36"/>
      <c r="S289" s="36"/>
      <c r="T289" s="36"/>
    </row>
    <row r="290" spans="2:20">
      <c r="B290" s="36"/>
      <c r="C290" s="36"/>
      <c r="D290" s="36"/>
      <c r="E290" s="36"/>
      <c r="F290" s="36"/>
      <c r="G290" s="36"/>
      <c r="H290" s="36"/>
      <c r="S290" s="36"/>
      <c r="T290" s="36"/>
    </row>
    <row r="291" spans="2:20">
      <c r="B291" s="36"/>
      <c r="C291" s="36"/>
      <c r="D291" s="36"/>
      <c r="E291" s="36"/>
      <c r="F291" s="36"/>
      <c r="G291" s="36"/>
      <c r="H291" s="36"/>
      <c r="S291" s="36"/>
      <c r="T291" s="36"/>
    </row>
    <row r="292" spans="2:20">
      <c r="B292" s="36"/>
      <c r="C292" s="36"/>
      <c r="D292" s="36"/>
      <c r="E292" s="36"/>
      <c r="F292" s="36"/>
      <c r="G292" s="36"/>
      <c r="H292" s="36"/>
      <c r="S292" s="36"/>
      <c r="T292" s="36"/>
    </row>
    <row r="293" spans="2:20">
      <c r="B293" s="36"/>
      <c r="C293" s="36"/>
      <c r="D293" s="36"/>
      <c r="E293" s="36"/>
      <c r="F293" s="36"/>
      <c r="G293" s="36"/>
      <c r="H293" s="36"/>
      <c r="S293" s="36"/>
      <c r="T293" s="36"/>
    </row>
    <row r="294" spans="2:20">
      <c r="B294" s="36"/>
      <c r="C294" s="36"/>
      <c r="D294" s="36"/>
      <c r="E294" s="36"/>
      <c r="F294" s="36"/>
      <c r="G294" s="36"/>
      <c r="H294" s="36"/>
      <c r="S294" s="36"/>
      <c r="T294" s="36"/>
    </row>
    <row r="295" spans="2:20">
      <c r="B295" s="36"/>
      <c r="C295" s="36"/>
      <c r="D295" s="36"/>
      <c r="E295" s="36"/>
      <c r="F295" s="36"/>
      <c r="G295" s="36"/>
      <c r="H295" s="36"/>
      <c r="S295" s="36"/>
      <c r="T295" s="36"/>
    </row>
    <row r="296" spans="2:20">
      <c r="B296" s="36"/>
      <c r="C296" s="36"/>
      <c r="D296" s="36"/>
      <c r="E296" s="36"/>
      <c r="F296" s="36"/>
      <c r="G296" s="36"/>
      <c r="H296" s="36"/>
      <c r="S296" s="36"/>
      <c r="T296" s="36"/>
    </row>
    <row r="297" spans="2:20">
      <c r="B297" s="36"/>
      <c r="C297" s="36"/>
      <c r="D297" s="36"/>
      <c r="E297" s="36"/>
      <c r="F297" s="36"/>
      <c r="G297" s="36"/>
      <c r="H297" s="36"/>
      <c r="S297" s="36"/>
      <c r="T297" s="36"/>
    </row>
    <row r="298" spans="2:20">
      <c r="B298" s="36"/>
      <c r="C298" s="36"/>
      <c r="D298" s="36"/>
      <c r="E298" s="36"/>
      <c r="F298" s="36"/>
      <c r="G298" s="36"/>
      <c r="H298" s="36"/>
      <c r="S298" s="36"/>
      <c r="T298" s="36"/>
    </row>
    <row r="299" spans="2:20">
      <c r="B299" s="36"/>
      <c r="C299" s="36"/>
      <c r="D299" s="36"/>
      <c r="E299" s="36"/>
      <c r="F299" s="36"/>
      <c r="G299" s="36"/>
      <c r="H299" s="36"/>
      <c r="S299" s="36"/>
      <c r="T299" s="36"/>
    </row>
    <row r="300" spans="2:20">
      <c r="B300" s="36"/>
      <c r="C300" s="36"/>
      <c r="D300" s="36"/>
      <c r="E300" s="36"/>
      <c r="F300" s="36"/>
      <c r="G300" s="36"/>
      <c r="H300" s="36"/>
      <c r="S300" s="36"/>
      <c r="T300" s="36"/>
    </row>
    <row r="301" spans="2:20">
      <c r="B301" s="36"/>
      <c r="C301" s="36"/>
      <c r="D301" s="36"/>
      <c r="E301" s="36"/>
      <c r="F301" s="36"/>
      <c r="G301" s="36"/>
      <c r="H301" s="36"/>
      <c r="S301" s="36"/>
      <c r="T301" s="36"/>
    </row>
    <row r="302" spans="2:20">
      <c r="B302" s="36"/>
      <c r="C302" s="36"/>
      <c r="D302" s="36"/>
      <c r="E302" s="36"/>
      <c r="F302" s="36"/>
      <c r="G302" s="36"/>
      <c r="H302" s="36"/>
      <c r="S302" s="36"/>
      <c r="T302" s="36"/>
    </row>
    <row r="303" spans="2:20">
      <c r="B303" s="36"/>
      <c r="C303" s="36"/>
      <c r="D303" s="36"/>
      <c r="E303" s="36"/>
      <c r="F303" s="36"/>
      <c r="G303" s="36"/>
      <c r="H303" s="36"/>
      <c r="S303" s="36"/>
      <c r="T303" s="36"/>
    </row>
    <row r="304" spans="2:20">
      <c r="B304" s="36"/>
      <c r="C304" s="36"/>
      <c r="D304" s="36"/>
      <c r="E304" s="36"/>
      <c r="F304" s="36"/>
      <c r="G304" s="36"/>
      <c r="H304" s="36"/>
      <c r="S304" s="36"/>
      <c r="T304" s="36"/>
    </row>
    <row r="305" spans="2:20">
      <c r="B305" s="36"/>
      <c r="C305" s="36"/>
      <c r="D305" s="36"/>
      <c r="E305" s="36"/>
      <c r="F305" s="36"/>
      <c r="G305" s="36"/>
      <c r="H305" s="36"/>
      <c r="S305" s="36"/>
      <c r="T305" s="36"/>
    </row>
    <row r="306" spans="2:20">
      <c r="B306" s="36"/>
      <c r="C306" s="36"/>
      <c r="D306" s="36"/>
      <c r="E306" s="36"/>
      <c r="F306" s="36"/>
      <c r="G306" s="36"/>
      <c r="H306" s="36"/>
      <c r="S306" s="36"/>
      <c r="T306" s="36"/>
    </row>
    <row r="307" spans="2:20">
      <c r="B307" s="36"/>
      <c r="C307" s="36"/>
      <c r="D307" s="36"/>
      <c r="E307" s="36"/>
      <c r="F307" s="36"/>
      <c r="G307" s="36"/>
      <c r="H307" s="36"/>
      <c r="S307" s="36"/>
      <c r="T307" s="36"/>
    </row>
    <row r="308" spans="2:20">
      <c r="B308" s="36"/>
      <c r="C308" s="36"/>
      <c r="D308" s="36"/>
      <c r="E308" s="36"/>
      <c r="F308" s="36"/>
      <c r="G308" s="36"/>
      <c r="H308" s="36"/>
      <c r="S308" s="36"/>
      <c r="T308" s="36"/>
    </row>
    <row r="309" spans="2:20">
      <c r="B309" s="36"/>
      <c r="C309" s="36"/>
      <c r="D309" s="36"/>
      <c r="E309" s="36"/>
      <c r="F309" s="36"/>
      <c r="G309" s="36"/>
      <c r="H309" s="36"/>
      <c r="S309" s="36"/>
      <c r="T309" s="36"/>
    </row>
    <row r="310" spans="2:20">
      <c r="B310" s="36"/>
      <c r="C310" s="36"/>
      <c r="D310" s="36"/>
      <c r="E310" s="36"/>
      <c r="F310" s="36"/>
      <c r="G310" s="36"/>
      <c r="H310" s="36"/>
      <c r="S310" s="36"/>
      <c r="T310" s="36"/>
    </row>
    <row r="311" spans="2:20">
      <c r="B311" s="36"/>
      <c r="C311" s="36"/>
      <c r="D311" s="36"/>
      <c r="E311" s="36"/>
      <c r="F311" s="36"/>
      <c r="G311" s="36"/>
      <c r="H311" s="36"/>
      <c r="S311" s="36"/>
      <c r="T311" s="36"/>
    </row>
    <row r="312" spans="2:20">
      <c r="B312" s="36"/>
      <c r="C312" s="36"/>
      <c r="D312" s="36"/>
      <c r="E312" s="36"/>
      <c r="F312" s="36"/>
      <c r="G312" s="36"/>
      <c r="H312" s="36"/>
      <c r="S312" s="36"/>
      <c r="T312" s="36"/>
    </row>
    <row r="313" spans="2:20">
      <c r="B313" s="36"/>
      <c r="C313" s="36"/>
      <c r="D313" s="36"/>
      <c r="E313" s="36"/>
      <c r="F313" s="36"/>
      <c r="G313" s="36"/>
      <c r="H313" s="36"/>
      <c r="S313" s="36"/>
      <c r="T313" s="36"/>
    </row>
    <row r="314" spans="2:20">
      <c r="B314" s="36"/>
      <c r="C314" s="36"/>
      <c r="D314" s="36"/>
      <c r="E314" s="36"/>
      <c r="F314" s="36"/>
      <c r="G314" s="36"/>
      <c r="H314" s="36"/>
      <c r="S314" s="36"/>
      <c r="T314" s="36"/>
    </row>
    <row r="315" spans="2:20">
      <c r="B315" s="36"/>
      <c r="C315" s="36"/>
      <c r="D315" s="36"/>
      <c r="E315" s="36"/>
      <c r="F315" s="36"/>
      <c r="G315" s="36"/>
      <c r="H315" s="36"/>
      <c r="S315" s="36"/>
      <c r="T315" s="36"/>
    </row>
    <row r="316" spans="2:20">
      <c r="B316" s="36"/>
      <c r="C316" s="36"/>
      <c r="D316" s="36"/>
      <c r="E316" s="36"/>
      <c r="F316" s="36"/>
      <c r="G316" s="36"/>
      <c r="H316" s="36"/>
      <c r="S316" s="36"/>
      <c r="T316" s="36"/>
    </row>
    <row r="317" spans="2:20">
      <c r="B317" s="36"/>
      <c r="C317" s="36"/>
      <c r="D317" s="36"/>
      <c r="E317" s="36"/>
      <c r="F317" s="36"/>
      <c r="G317" s="36"/>
      <c r="H317" s="36"/>
      <c r="S317" s="36"/>
      <c r="T317" s="36"/>
    </row>
    <row r="318" spans="2:20">
      <c r="B318" s="36"/>
      <c r="C318" s="36"/>
      <c r="D318" s="36"/>
      <c r="E318" s="36"/>
      <c r="F318" s="36"/>
      <c r="G318" s="36"/>
      <c r="H318" s="36"/>
      <c r="S318" s="36"/>
      <c r="T318" s="36"/>
    </row>
    <row r="319" spans="2:20">
      <c r="B319" s="36"/>
      <c r="C319" s="36"/>
      <c r="D319" s="36"/>
      <c r="E319" s="36"/>
      <c r="F319" s="36"/>
      <c r="G319" s="36"/>
      <c r="H319" s="36"/>
      <c r="S319" s="36"/>
      <c r="T319" s="36"/>
    </row>
    <row r="320" spans="2:20">
      <c r="B320" s="36"/>
      <c r="C320" s="36"/>
      <c r="D320" s="36"/>
      <c r="E320" s="36"/>
      <c r="F320" s="36"/>
      <c r="G320" s="36"/>
      <c r="H320" s="36"/>
      <c r="S320" s="36"/>
      <c r="T320" s="36"/>
    </row>
    <row r="321" spans="2:20">
      <c r="B321" s="36"/>
      <c r="C321" s="36"/>
      <c r="D321" s="36"/>
      <c r="E321" s="36"/>
      <c r="F321" s="36"/>
      <c r="G321" s="36"/>
      <c r="H321" s="36"/>
      <c r="S321" s="36"/>
      <c r="T321" s="36"/>
    </row>
    <row r="322" spans="2:20">
      <c r="B322" s="36"/>
      <c r="C322" s="36"/>
      <c r="D322" s="36"/>
      <c r="E322" s="36"/>
      <c r="F322" s="36"/>
      <c r="G322" s="36"/>
      <c r="H322" s="36"/>
      <c r="S322" s="36"/>
      <c r="T322" s="36"/>
    </row>
    <row r="323" spans="2:20">
      <c r="B323" s="36"/>
      <c r="C323" s="36"/>
      <c r="D323" s="36"/>
      <c r="E323" s="36"/>
      <c r="F323" s="36"/>
      <c r="G323" s="36"/>
      <c r="H323" s="36"/>
      <c r="S323" s="36"/>
      <c r="T323" s="36"/>
    </row>
    <row r="324" spans="2:20">
      <c r="B324" s="36"/>
      <c r="C324" s="36"/>
      <c r="D324" s="36"/>
      <c r="E324" s="36"/>
      <c r="F324" s="36"/>
      <c r="G324" s="36"/>
      <c r="H324" s="36"/>
      <c r="S324" s="36"/>
      <c r="T324" s="36"/>
    </row>
    <row r="325" spans="2:20">
      <c r="B325" s="36"/>
      <c r="C325" s="36"/>
      <c r="D325" s="36"/>
      <c r="E325" s="36"/>
      <c r="F325" s="36"/>
      <c r="G325" s="36"/>
      <c r="H325" s="36"/>
      <c r="S325" s="36"/>
      <c r="T325" s="36"/>
    </row>
    <row r="326" spans="2:20">
      <c r="B326" s="36"/>
      <c r="C326" s="36"/>
      <c r="D326" s="36"/>
      <c r="E326" s="36"/>
      <c r="F326" s="36"/>
      <c r="G326" s="36"/>
      <c r="H326" s="36"/>
      <c r="S326" s="36"/>
      <c r="T326" s="36"/>
    </row>
    <row r="327" spans="2:20">
      <c r="B327" s="36"/>
      <c r="C327" s="36"/>
      <c r="D327" s="36"/>
      <c r="E327" s="36"/>
      <c r="F327" s="36"/>
      <c r="G327" s="36"/>
      <c r="H327" s="36"/>
      <c r="S327" s="36"/>
      <c r="T327" s="36"/>
    </row>
    <row r="328" spans="2:20">
      <c r="B328" s="36"/>
      <c r="C328" s="36"/>
      <c r="D328" s="36"/>
      <c r="E328" s="36"/>
      <c r="F328" s="36"/>
      <c r="G328" s="36"/>
      <c r="H328" s="36"/>
      <c r="S328" s="36"/>
      <c r="T328" s="36"/>
    </row>
    <row r="329" spans="2:20">
      <c r="B329" s="36"/>
      <c r="C329" s="36"/>
      <c r="D329" s="36"/>
      <c r="E329" s="36"/>
      <c r="F329" s="36"/>
      <c r="G329" s="36"/>
      <c r="H329" s="36"/>
      <c r="S329" s="36"/>
      <c r="T329" s="36"/>
    </row>
    <row r="330" spans="2:20">
      <c r="B330" s="36"/>
      <c r="C330" s="36"/>
      <c r="D330" s="36"/>
      <c r="E330" s="36"/>
      <c r="F330" s="36"/>
      <c r="G330" s="36"/>
      <c r="H330" s="36"/>
      <c r="S330" s="36"/>
      <c r="T330" s="36"/>
    </row>
    <row r="331" spans="2:20">
      <c r="B331" s="36"/>
      <c r="C331" s="36"/>
      <c r="D331" s="36"/>
      <c r="E331" s="36"/>
      <c r="F331" s="36"/>
      <c r="G331" s="36"/>
      <c r="H331" s="36"/>
      <c r="S331" s="36"/>
      <c r="T331" s="36"/>
    </row>
    <row r="332" spans="2:20">
      <c r="B332" s="36"/>
      <c r="C332" s="36"/>
      <c r="D332" s="36"/>
      <c r="E332" s="36"/>
      <c r="F332" s="36"/>
      <c r="G332" s="36"/>
      <c r="H332" s="36"/>
      <c r="S332" s="36"/>
      <c r="T332" s="36"/>
    </row>
    <row r="333" spans="2:20">
      <c r="B333" s="36"/>
      <c r="C333" s="36"/>
      <c r="D333" s="36"/>
      <c r="E333" s="36"/>
      <c r="F333" s="36"/>
      <c r="G333" s="36"/>
      <c r="H333" s="36"/>
      <c r="S333" s="36"/>
      <c r="T333" s="36"/>
    </row>
    <row r="334" spans="2:20">
      <c r="B334" s="36"/>
      <c r="C334" s="36"/>
      <c r="D334" s="36"/>
      <c r="E334" s="36"/>
      <c r="F334" s="36"/>
      <c r="G334" s="36"/>
      <c r="H334" s="36"/>
      <c r="S334" s="36"/>
      <c r="T334" s="36"/>
    </row>
    <row r="335" spans="2:20">
      <c r="B335" s="36"/>
      <c r="C335" s="36"/>
      <c r="D335" s="36"/>
      <c r="E335" s="36"/>
      <c r="F335" s="36"/>
      <c r="G335" s="36"/>
      <c r="H335" s="36"/>
      <c r="S335" s="36"/>
      <c r="T335" s="36"/>
    </row>
    <row r="336" spans="2:20">
      <c r="B336" s="36"/>
      <c r="C336" s="36"/>
      <c r="D336" s="36"/>
      <c r="E336" s="36"/>
      <c r="F336" s="36"/>
      <c r="G336" s="36"/>
      <c r="H336" s="36"/>
      <c r="S336" s="36"/>
      <c r="T336" s="36"/>
    </row>
    <row r="337" spans="2:20">
      <c r="B337" s="36"/>
      <c r="C337" s="36"/>
      <c r="D337" s="36"/>
      <c r="E337" s="36"/>
      <c r="F337" s="36"/>
      <c r="G337" s="36"/>
      <c r="H337" s="36"/>
      <c r="S337" s="36"/>
      <c r="T337" s="36"/>
    </row>
    <row r="338" spans="2:20">
      <c r="B338" s="36"/>
      <c r="C338" s="36"/>
      <c r="D338" s="36"/>
      <c r="E338" s="36"/>
      <c r="F338" s="36"/>
      <c r="G338" s="36"/>
      <c r="H338" s="36"/>
      <c r="S338" s="36"/>
      <c r="T338" s="36"/>
    </row>
    <row r="339" spans="2:20">
      <c r="B339" s="36"/>
      <c r="C339" s="36"/>
      <c r="D339" s="36"/>
      <c r="E339" s="36"/>
      <c r="F339" s="36"/>
      <c r="G339" s="36"/>
      <c r="H339" s="36"/>
      <c r="S339" s="36"/>
      <c r="T339" s="36"/>
    </row>
    <row r="340" spans="2:20">
      <c r="B340" s="36"/>
      <c r="C340" s="36"/>
      <c r="D340" s="36"/>
      <c r="E340" s="36"/>
      <c r="F340" s="36"/>
      <c r="G340" s="36"/>
      <c r="H340" s="36"/>
      <c r="S340" s="36"/>
      <c r="T340" s="36"/>
    </row>
    <row r="341" spans="2:20">
      <c r="B341" s="36"/>
      <c r="C341" s="36"/>
      <c r="D341" s="36"/>
      <c r="E341" s="36"/>
      <c r="F341" s="36"/>
      <c r="G341" s="36"/>
      <c r="H341" s="36"/>
      <c r="S341" s="36"/>
      <c r="T341" s="36"/>
    </row>
    <row r="342" spans="2:20">
      <c r="B342" s="36"/>
      <c r="C342" s="36"/>
      <c r="D342" s="36"/>
      <c r="E342" s="36"/>
      <c r="F342" s="36"/>
      <c r="G342" s="36"/>
      <c r="H342" s="36"/>
      <c r="S342" s="36"/>
      <c r="T342" s="36"/>
    </row>
    <row r="343" spans="2:20">
      <c r="B343" s="36"/>
      <c r="C343" s="36"/>
      <c r="D343" s="36"/>
      <c r="E343" s="36"/>
      <c r="F343" s="36"/>
      <c r="G343" s="36"/>
      <c r="H343" s="36"/>
      <c r="S343" s="36"/>
      <c r="T343" s="36"/>
    </row>
    <row r="344" spans="2:20">
      <c r="B344" s="36"/>
      <c r="C344" s="36"/>
      <c r="D344" s="36"/>
      <c r="E344" s="36"/>
      <c r="F344" s="36"/>
      <c r="G344" s="36"/>
      <c r="H344" s="36"/>
      <c r="S344" s="36"/>
      <c r="T344" s="36"/>
    </row>
    <row r="345" spans="2:20">
      <c r="B345" s="36"/>
      <c r="C345" s="36"/>
      <c r="D345" s="36"/>
      <c r="E345" s="36"/>
      <c r="F345" s="36"/>
      <c r="G345" s="36"/>
      <c r="H345" s="36"/>
      <c r="S345" s="36"/>
      <c r="T345" s="36"/>
    </row>
    <row r="346" spans="2:20">
      <c r="B346" s="36"/>
      <c r="C346" s="36"/>
      <c r="D346" s="36"/>
      <c r="E346" s="36"/>
      <c r="F346" s="36"/>
      <c r="G346" s="36"/>
      <c r="H346" s="36"/>
      <c r="S346" s="36"/>
      <c r="T346" s="36"/>
    </row>
    <row r="347" spans="2:20">
      <c r="B347" s="36"/>
      <c r="C347" s="36"/>
      <c r="D347" s="36"/>
      <c r="E347" s="36"/>
      <c r="F347" s="36"/>
      <c r="G347" s="36"/>
      <c r="H347" s="36"/>
      <c r="S347" s="36"/>
      <c r="T347" s="36"/>
    </row>
    <row r="348" spans="2:20">
      <c r="B348" s="36"/>
      <c r="C348" s="36"/>
      <c r="D348" s="36"/>
      <c r="E348" s="36"/>
      <c r="F348" s="36"/>
      <c r="G348" s="36"/>
      <c r="H348" s="36"/>
      <c r="S348" s="36"/>
      <c r="T348" s="36"/>
    </row>
    <row r="349" spans="2:20">
      <c r="B349" s="36"/>
      <c r="C349" s="36"/>
      <c r="D349" s="36"/>
      <c r="E349" s="36"/>
      <c r="F349" s="36"/>
      <c r="G349" s="36"/>
      <c r="H349" s="36"/>
      <c r="S349" s="36"/>
      <c r="T349" s="36"/>
    </row>
    <row r="350" spans="2:20">
      <c r="B350" s="36"/>
      <c r="C350" s="36"/>
      <c r="D350" s="36"/>
      <c r="E350" s="36"/>
      <c r="F350" s="36"/>
      <c r="G350" s="36"/>
      <c r="H350" s="36"/>
      <c r="S350" s="36"/>
      <c r="T350" s="36"/>
    </row>
    <row r="351" spans="2:20">
      <c r="B351" s="36"/>
      <c r="C351" s="36"/>
      <c r="D351" s="36"/>
      <c r="E351" s="36"/>
      <c r="F351" s="36"/>
      <c r="G351" s="36"/>
      <c r="H351" s="36"/>
      <c r="S351" s="36"/>
      <c r="T351" s="36"/>
    </row>
    <row r="352" spans="2:20">
      <c r="B352" s="36"/>
      <c r="C352" s="36"/>
      <c r="D352" s="36"/>
      <c r="E352" s="36"/>
      <c r="F352" s="36"/>
      <c r="G352" s="36"/>
      <c r="H352" s="36"/>
      <c r="S352" s="36"/>
      <c r="T352" s="36"/>
    </row>
    <row r="353" spans="2:20">
      <c r="B353" s="36"/>
      <c r="C353" s="36"/>
      <c r="D353" s="36"/>
      <c r="E353" s="36"/>
      <c r="F353" s="36"/>
      <c r="G353" s="36"/>
      <c r="H353" s="36"/>
      <c r="S353" s="36"/>
      <c r="T353" s="36"/>
    </row>
    <row r="354" spans="2:20">
      <c r="B354" s="36"/>
      <c r="C354" s="36"/>
      <c r="D354" s="36"/>
      <c r="E354" s="36"/>
      <c r="F354" s="36"/>
      <c r="G354" s="36"/>
      <c r="H354" s="36"/>
      <c r="S354" s="36"/>
      <c r="T354" s="36"/>
    </row>
    <row r="355" spans="2:20">
      <c r="B355" s="36"/>
      <c r="C355" s="36"/>
      <c r="D355" s="36"/>
      <c r="E355" s="36"/>
      <c r="F355" s="36"/>
      <c r="G355" s="36"/>
      <c r="H355" s="36"/>
      <c r="S355" s="36"/>
      <c r="T355" s="36"/>
    </row>
    <row r="356" spans="2:20">
      <c r="B356" s="36"/>
      <c r="C356" s="36"/>
      <c r="D356" s="36"/>
      <c r="E356" s="36"/>
      <c r="F356" s="36"/>
      <c r="G356" s="36"/>
      <c r="H356" s="36"/>
      <c r="S356" s="36"/>
      <c r="T356" s="36"/>
    </row>
    <row r="357" spans="2:20">
      <c r="B357" s="36"/>
      <c r="C357" s="36"/>
      <c r="D357" s="36"/>
      <c r="E357" s="36"/>
      <c r="F357" s="36"/>
      <c r="G357" s="36"/>
      <c r="H357" s="36"/>
      <c r="S357" s="36"/>
      <c r="T357" s="36"/>
    </row>
    <row r="358" spans="2:20">
      <c r="B358" s="36"/>
      <c r="C358" s="36"/>
      <c r="D358" s="36"/>
      <c r="E358" s="36"/>
      <c r="F358" s="36"/>
      <c r="G358" s="36"/>
      <c r="H358" s="36"/>
      <c r="S358" s="36"/>
      <c r="T358" s="36"/>
    </row>
    <row r="359" spans="2:20">
      <c r="B359" s="36"/>
      <c r="C359" s="36"/>
      <c r="D359" s="36"/>
      <c r="E359" s="36"/>
      <c r="F359" s="36"/>
      <c r="G359" s="36"/>
      <c r="H359" s="36"/>
      <c r="S359" s="36"/>
      <c r="T359" s="36"/>
    </row>
    <row r="360" spans="2:20">
      <c r="B360" s="36"/>
      <c r="C360" s="36"/>
      <c r="D360" s="36"/>
      <c r="E360" s="36"/>
      <c r="F360" s="36"/>
      <c r="G360" s="36"/>
      <c r="H360" s="36"/>
      <c r="S360" s="36"/>
      <c r="T360" s="36"/>
    </row>
    <row r="361" spans="2:20">
      <c r="B361" s="36"/>
      <c r="C361" s="36"/>
      <c r="D361" s="36"/>
      <c r="E361" s="36"/>
      <c r="F361" s="36"/>
      <c r="G361" s="36"/>
      <c r="H361" s="36"/>
      <c r="S361" s="36"/>
      <c r="T361" s="36"/>
    </row>
    <row r="362" spans="2:20">
      <c r="B362" s="36"/>
      <c r="C362" s="36"/>
      <c r="D362" s="36"/>
      <c r="E362" s="36"/>
      <c r="F362" s="36"/>
      <c r="G362" s="36"/>
      <c r="H362" s="36"/>
      <c r="S362" s="36"/>
      <c r="T362" s="36"/>
    </row>
    <row r="363" spans="2:20">
      <c r="B363" s="36"/>
      <c r="C363" s="36"/>
      <c r="D363" s="36"/>
      <c r="E363" s="36"/>
      <c r="F363" s="36"/>
      <c r="G363" s="36"/>
      <c r="H363" s="36"/>
      <c r="S363" s="36"/>
      <c r="T363" s="36"/>
    </row>
    <row r="364" spans="2:20">
      <c r="B364" s="36"/>
      <c r="C364" s="36"/>
      <c r="D364" s="36"/>
      <c r="E364" s="36"/>
      <c r="F364" s="36"/>
      <c r="G364" s="36"/>
      <c r="H364" s="36"/>
      <c r="S364" s="36"/>
      <c r="T364" s="36"/>
    </row>
    <row r="365" spans="2:20">
      <c r="B365" s="36"/>
      <c r="C365" s="36"/>
      <c r="D365" s="36"/>
      <c r="E365" s="36"/>
      <c r="F365" s="36"/>
      <c r="G365" s="36"/>
      <c r="H365" s="36"/>
      <c r="S365" s="36"/>
      <c r="T365" s="36"/>
    </row>
    <row r="366" spans="2:20">
      <c r="B366" s="36"/>
      <c r="C366" s="36"/>
      <c r="D366" s="36"/>
      <c r="E366" s="36"/>
      <c r="F366" s="36"/>
      <c r="G366" s="36"/>
      <c r="H366" s="36"/>
      <c r="S366" s="36"/>
      <c r="T366" s="36"/>
    </row>
    <row r="367" spans="2:20">
      <c r="B367" s="36"/>
      <c r="C367" s="36"/>
      <c r="D367" s="36"/>
      <c r="E367" s="36"/>
      <c r="F367" s="36"/>
      <c r="G367" s="36"/>
      <c r="H367" s="36"/>
      <c r="S367" s="36"/>
      <c r="T367" s="36"/>
    </row>
    <row r="368" spans="2:20">
      <c r="B368" s="36"/>
      <c r="C368" s="36"/>
      <c r="D368" s="36"/>
      <c r="E368" s="36"/>
      <c r="F368" s="36"/>
      <c r="G368" s="36"/>
      <c r="H368" s="36"/>
      <c r="S368" s="36"/>
      <c r="T368" s="36"/>
    </row>
    <row r="369" spans="2:20">
      <c r="B369" s="36"/>
      <c r="C369" s="36"/>
      <c r="D369" s="36"/>
      <c r="E369" s="36"/>
      <c r="F369" s="36"/>
      <c r="G369" s="36"/>
      <c r="H369" s="36"/>
      <c r="S369" s="36"/>
      <c r="T369" s="36"/>
    </row>
    <row r="370" spans="2:20">
      <c r="B370" s="36"/>
      <c r="C370" s="36"/>
      <c r="D370" s="36"/>
      <c r="E370" s="36"/>
      <c r="F370" s="36"/>
      <c r="G370" s="36"/>
      <c r="H370" s="36"/>
      <c r="S370" s="36"/>
      <c r="T370" s="36"/>
    </row>
    <row r="371" spans="2:20">
      <c r="B371" s="36"/>
      <c r="C371" s="36"/>
      <c r="D371" s="36"/>
      <c r="E371" s="36"/>
      <c r="F371" s="36"/>
      <c r="G371" s="36"/>
      <c r="H371" s="36"/>
      <c r="S371" s="36"/>
      <c r="T371" s="36"/>
    </row>
    <row r="372" spans="2:20">
      <c r="B372" s="36"/>
      <c r="C372" s="36"/>
      <c r="D372" s="36"/>
      <c r="E372" s="36"/>
      <c r="F372" s="36"/>
      <c r="G372" s="36"/>
      <c r="H372" s="36"/>
      <c r="S372" s="36"/>
      <c r="T372" s="36"/>
    </row>
    <row r="373" spans="2:20">
      <c r="B373" s="36"/>
      <c r="C373" s="36"/>
      <c r="D373" s="36"/>
      <c r="E373" s="36"/>
      <c r="F373" s="36"/>
      <c r="G373" s="36"/>
      <c r="H373" s="36"/>
      <c r="S373" s="36"/>
      <c r="T373" s="36"/>
    </row>
    <row r="374" spans="2:20">
      <c r="B374" s="36"/>
      <c r="C374" s="36"/>
      <c r="D374" s="36"/>
      <c r="E374" s="36"/>
      <c r="F374" s="36"/>
      <c r="G374" s="36"/>
      <c r="H374" s="36"/>
      <c r="S374" s="36"/>
      <c r="T374" s="36"/>
    </row>
    <row r="375" spans="2:20">
      <c r="B375" s="36"/>
      <c r="C375" s="36"/>
      <c r="D375" s="36"/>
      <c r="E375" s="36"/>
      <c r="F375" s="36"/>
      <c r="G375" s="36"/>
      <c r="H375" s="36"/>
      <c r="S375" s="36"/>
      <c r="T375" s="36"/>
    </row>
    <row r="376" spans="2:20">
      <c r="B376" s="36"/>
      <c r="C376" s="36"/>
      <c r="D376" s="36"/>
      <c r="E376" s="36"/>
      <c r="F376" s="36"/>
      <c r="G376" s="36"/>
      <c r="H376" s="36"/>
      <c r="S376" s="36"/>
      <c r="T376" s="36"/>
    </row>
    <row r="377" spans="2:20">
      <c r="B377" s="36"/>
      <c r="C377" s="36"/>
      <c r="D377" s="36"/>
      <c r="E377" s="36"/>
      <c r="F377" s="36"/>
      <c r="G377" s="36"/>
      <c r="H377" s="36"/>
      <c r="S377" s="36"/>
      <c r="T377" s="36"/>
    </row>
    <row r="378" spans="2:20">
      <c r="B378" s="36"/>
      <c r="C378" s="36"/>
      <c r="D378" s="36"/>
      <c r="E378" s="36"/>
      <c r="F378" s="36"/>
      <c r="G378" s="36"/>
      <c r="H378" s="36"/>
      <c r="S378" s="36"/>
      <c r="T378" s="36"/>
    </row>
    <row r="379" spans="2:20">
      <c r="B379" s="36"/>
      <c r="C379" s="36"/>
      <c r="D379" s="36"/>
      <c r="E379" s="36"/>
      <c r="F379" s="36"/>
      <c r="G379" s="36"/>
      <c r="H379" s="36"/>
      <c r="S379" s="36"/>
      <c r="T379" s="36"/>
    </row>
    <row r="380" spans="2:20">
      <c r="B380" s="36"/>
      <c r="C380" s="36"/>
      <c r="D380" s="36"/>
      <c r="E380" s="36"/>
      <c r="F380" s="36"/>
      <c r="G380" s="36"/>
      <c r="H380" s="36"/>
      <c r="S380" s="36"/>
      <c r="T380" s="36"/>
    </row>
    <row r="381" spans="2:20">
      <c r="B381" s="36"/>
      <c r="C381" s="36"/>
      <c r="D381" s="36"/>
      <c r="E381" s="36"/>
      <c r="F381" s="36"/>
      <c r="G381" s="36"/>
      <c r="H381" s="36"/>
      <c r="S381" s="36"/>
      <c r="T381" s="36"/>
    </row>
    <row r="382" spans="2:20">
      <c r="B382" s="36"/>
      <c r="C382" s="36"/>
      <c r="D382" s="36"/>
      <c r="E382" s="36"/>
      <c r="F382" s="36"/>
      <c r="G382" s="36"/>
      <c r="H382" s="36"/>
      <c r="S382" s="36"/>
      <c r="T382" s="36"/>
    </row>
    <row r="383" spans="2:20">
      <c r="B383" s="36"/>
      <c r="C383" s="36"/>
      <c r="D383" s="36"/>
      <c r="E383" s="36"/>
      <c r="F383" s="36"/>
      <c r="G383" s="36"/>
      <c r="H383" s="36"/>
      <c r="S383" s="36"/>
      <c r="T383" s="36"/>
    </row>
    <row r="384" spans="2:20">
      <c r="B384" s="36"/>
      <c r="C384" s="36"/>
      <c r="D384" s="36"/>
      <c r="E384" s="36"/>
      <c r="F384" s="36"/>
      <c r="G384" s="36"/>
      <c r="H384" s="36"/>
      <c r="S384" s="36"/>
      <c r="T384" s="36"/>
    </row>
    <row r="385" spans="2:20">
      <c r="B385" s="36"/>
      <c r="C385" s="36"/>
      <c r="D385" s="36"/>
      <c r="E385" s="36"/>
      <c r="F385" s="36"/>
      <c r="G385" s="36"/>
      <c r="H385" s="36"/>
      <c r="S385" s="36"/>
      <c r="T385" s="36"/>
    </row>
    <row r="386" spans="2:20">
      <c r="B386" s="36"/>
      <c r="C386" s="36"/>
      <c r="D386" s="36"/>
      <c r="E386" s="36"/>
      <c r="F386" s="36"/>
      <c r="G386" s="36"/>
      <c r="H386" s="36"/>
      <c r="S386" s="36"/>
      <c r="T386" s="36"/>
    </row>
    <row r="387" spans="2:20">
      <c r="B387" s="36"/>
      <c r="C387" s="36"/>
      <c r="D387" s="36"/>
      <c r="E387" s="36"/>
      <c r="F387" s="36"/>
      <c r="G387" s="36"/>
      <c r="H387" s="36"/>
      <c r="S387" s="36"/>
      <c r="T387" s="36"/>
    </row>
    <row r="388" spans="2:20">
      <c r="B388" s="36"/>
      <c r="C388" s="36"/>
      <c r="D388" s="36"/>
      <c r="E388" s="36"/>
      <c r="F388" s="36"/>
      <c r="G388" s="36"/>
      <c r="H388" s="36"/>
      <c r="S388" s="36"/>
      <c r="T388" s="36"/>
    </row>
    <row r="389" spans="2:20">
      <c r="B389" s="36"/>
      <c r="C389" s="36"/>
      <c r="D389" s="36"/>
      <c r="E389" s="36"/>
      <c r="F389" s="36"/>
      <c r="G389" s="36"/>
      <c r="H389" s="36"/>
      <c r="S389" s="36"/>
      <c r="T389" s="36"/>
    </row>
    <row r="390" spans="2:20">
      <c r="B390" s="36"/>
      <c r="C390" s="36"/>
      <c r="D390" s="36"/>
      <c r="E390" s="36"/>
      <c r="F390" s="36"/>
      <c r="G390" s="36"/>
      <c r="H390" s="36"/>
      <c r="S390" s="36"/>
      <c r="T390" s="36"/>
    </row>
    <row r="391" spans="2:20">
      <c r="B391" s="36"/>
      <c r="C391" s="36"/>
      <c r="D391" s="36"/>
      <c r="E391" s="36"/>
      <c r="F391" s="36"/>
      <c r="G391" s="36"/>
      <c r="H391" s="36"/>
      <c r="S391" s="36"/>
      <c r="T391" s="36"/>
    </row>
    <row r="392" spans="2:20">
      <c r="B392" s="36"/>
      <c r="C392" s="36"/>
      <c r="D392" s="36"/>
      <c r="E392" s="36"/>
      <c r="F392" s="36"/>
      <c r="G392" s="36"/>
      <c r="H392" s="36"/>
      <c r="S392" s="36"/>
      <c r="T392" s="36"/>
    </row>
    <row r="393" spans="2:20">
      <c r="B393" s="36"/>
      <c r="C393" s="36"/>
      <c r="D393" s="36"/>
      <c r="E393" s="36"/>
      <c r="F393" s="36"/>
      <c r="G393" s="36"/>
      <c r="H393" s="36"/>
      <c r="S393" s="36"/>
      <c r="T393" s="36"/>
    </row>
    <row r="394" spans="2:20">
      <c r="B394" s="36"/>
      <c r="C394" s="36"/>
      <c r="D394" s="36"/>
      <c r="E394" s="36"/>
      <c r="F394" s="36"/>
      <c r="G394" s="36"/>
      <c r="H394" s="36"/>
      <c r="S394" s="36"/>
      <c r="T394" s="36"/>
    </row>
    <row r="395" spans="2:20">
      <c r="B395" s="36"/>
      <c r="C395" s="36"/>
      <c r="D395" s="36"/>
      <c r="E395" s="36"/>
      <c r="F395" s="36"/>
      <c r="G395" s="36"/>
      <c r="H395" s="36"/>
      <c r="S395" s="36"/>
      <c r="T395" s="36"/>
    </row>
    <row r="396" spans="2:20">
      <c r="B396" s="36"/>
      <c r="C396" s="36"/>
      <c r="D396" s="36"/>
      <c r="E396" s="36"/>
      <c r="F396" s="36"/>
      <c r="G396" s="36"/>
      <c r="H396" s="36"/>
      <c r="S396" s="36"/>
      <c r="T396" s="36"/>
    </row>
    <row r="397" spans="2:20">
      <c r="B397" s="36"/>
      <c r="C397" s="36"/>
      <c r="D397" s="36"/>
      <c r="E397" s="36"/>
      <c r="F397" s="36"/>
      <c r="G397" s="36"/>
      <c r="H397" s="36"/>
      <c r="S397" s="36"/>
      <c r="T397" s="36"/>
    </row>
    <row r="398" spans="2:20">
      <c r="B398" s="36"/>
      <c r="C398" s="36"/>
      <c r="D398" s="36"/>
      <c r="E398" s="36"/>
      <c r="F398" s="36"/>
      <c r="G398" s="36"/>
      <c r="H398" s="36"/>
      <c r="S398" s="36"/>
      <c r="T398" s="36"/>
    </row>
    <row r="399" spans="2:20">
      <c r="B399" s="36"/>
      <c r="C399" s="36"/>
      <c r="D399" s="36"/>
      <c r="E399" s="36"/>
      <c r="F399" s="36"/>
      <c r="G399" s="36"/>
      <c r="H399" s="36"/>
      <c r="S399" s="36"/>
      <c r="T399" s="36"/>
    </row>
    <row r="400" spans="2:20">
      <c r="B400" s="36"/>
      <c r="C400" s="36"/>
      <c r="D400" s="36"/>
      <c r="E400" s="36"/>
      <c r="F400" s="36"/>
      <c r="G400" s="36"/>
      <c r="H400" s="36"/>
      <c r="S400" s="36"/>
      <c r="T400" s="36"/>
    </row>
    <row r="401" spans="2:20">
      <c r="B401" s="36"/>
      <c r="C401" s="36"/>
      <c r="D401" s="36"/>
      <c r="E401" s="36"/>
      <c r="F401" s="36"/>
      <c r="G401" s="36"/>
      <c r="H401" s="36"/>
      <c r="S401" s="36"/>
      <c r="T401" s="36"/>
    </row>
    <row r="402" spans="2:20">
      <c r="B402" s="36"/>
      <c r="C402" s="36"/>
      <c r="D402" s="36"/>
      <c r="E402" s="36"/>
      <c r="F402" s="36"/>
      <c r="G402" s="36"/>
      <c r="H402" s="36"/>
      <c r="S402" s="36"/>
      <c r="T402" s="36"/>
    </row>
    <row r="403" spans="2:20">
      <c r="B403" s="36"/>
      <c r="C403" s="36"/>
      <c r="D403" s="36"/>
      <c r="E403" s="36"/>
      <c r="F403" s="36"/>
      <c r="G403" s="36"/>
      <c r="H403" s="36"/>
      <c r="S403" s="36"/>
      <c r="T403" s="36"/>
    </row>
    <row r="404" spans="2:20">
      <c r="B404" s="36"/>
      <c r="C404" s="36"/>
      <c r="D404" s="36"/>
      <c r="E404" s="36"/>
      <c r="F404" s="36"/>
      <c r="G404" s="36"/>
      <c r="H404" s="36"/>
      <c r="S404" s="36"/>
      <c r="T404" s="36"/>
    </row>
    <row r="405" spans="2:20">
      <c r="B405" s="36"/>
      <c r="C405" s="36"/>
      <c r="D405" s="36"/>
      <c r="E405" s="36"/>
      <c r="F405" s="36"/>
      <c r="G405" s="36"/>
      <c r="H405" s="36"/>
      <c r="S405" s="36"/>
      <c r="T405" s="36"/>
    </row>
    <row r="406" spans="2:20">
      <c r="B406" s="36"/>
      <c r="C406" s="36"/>
      <c r="D406" s="36"/>
      <c r="E406" s="36"/>
      <c r="F406" s="36"/>
      <c r="G406" s="36"/>
      <c r="H406" s="36"/>
      <c r="S406" s="36"/>
      <c r="T406" s="36"/>
    </row>
    <row r="407" spans="2:20">
      <c r="B407" s="36"/>
      <c r="C407" s="36"/>
      <c r="D407" s="36"/>
      <c r="E407" s="36"/>
      <c r="F407" s="36"/>
      <c r="G407" s="36"/>
      <c r="H407" s="36"/>
      <c r="S407" s="36"/>
      <c r="T407" s="36"/>
    </row>
    <row r="408" spans="2:20">
      <c r="B408" s="36"/>
      <c r="C408" s="36"/>
      <c r="D408" s="36"/>
      <c r="E408" s="36"/>
      <c r="F408" s="36"/>
      <c r="G408" s="36"/>
      <c r="H408" s="36"/>
      <c r="S408" s="36"/>
      <c r="T408" s="36"/>
    </row>
    <row r="409" spans="2:20">
      <c r="B409" s="36"/>
      <c r="C409" s="36"/>
      <c r="D409" s="36"/>
      <c r="E409" s="36"/>
      <c r="F409" s="36"/>
      <c r="G409" s="36"/>
      <c r="H409" s="36"/>
      <c r="S409" s="36"/>
      <c r="T409" s="36"/>
    </row>
    <row r="410" spans="2:20">
      <c r="B410" s="36"/>
      <c r="C410" s="36"/>
      <c r="D410" s="36"/>
      <c r="E410" s="36"/>
      <c r="F410" s="36"/>
      <c r="G410" s="36"/>
      <c r="H410" s="36"/>
      <c r="S410" s="36"/>
      <c r="T410" s="36"/>
    </row>
    <row r="411" spans="2:20">
      <c r="B411" s="36"/>
      <c r="C411" s="36"/>
      <c r="D411" s="36"/>
      <c r="E411" s="36"/>
      <c r="F411" s="36"/>
      <c r="G411" s="36"/>
      <c r="H411" s="36"/>
      <c r="S411" s="36"/>
      <c r="T411" s="36"/>
    </row>
    <row r="412" spans="2:20">
      <c r="B412" s="36"/>
      <c r="C412" s="36"/>
      <c r="D412" s="36"/>
      <c r="E412" s="36"/>
      <c r="F412" s="36"/>
      <c r="G412" s="36"/>
      <c r="H412" s="36"/>
      <c r="S412" s="36"/>
      <c r="T412" s="36"/>
    </row>
    <row r="413" spans="2:20">
      <c r="B413" s="36"/>
      <c r="C413" s="36"/>
      <c r="D413" s="36"/>
      <c r="E413" s="36"/>
      <c r="F413" s="36"/>
      <c r="G413" s="36"/>
      <c r="H413" s="36"/>
      <c r="S413" s="36"/>
      <c r="T413" s="36"/>
    </row>
    <row r="414" spans="2:20">
      <c r="B414" s="36"/>
      <c r="C414" s="36"/>
      <c r="D414" s="36"/>
      <c r="E414" s="36"/>
      <c r="F414" s="36"/>
      <c r="G414" s="36"/>
      <c r="H414" s="36"/>
      <c r="S414" s="36"/>
      <c r="T414" s="36"/>
    </row>
    <row r="415" spans="2:20">
      <c r="B415" s="36"/>
      <c r="C415" s="36"/>
      <c r="D415" s="36"/>
      <c r="E415" s="36"/>
      <c r="F415" s="36"/>
      <c r="G415" s="36"/>
      <c r="H415" s="36"/>
      <c r="S415" s="36"/>
      <c r="T415" s="36"/>
    </row>
    <row r="416" spans="2:20">
      <c r="B416" s="36"/>
      <c r="C416" s="36"/>
      <c r="D416" s="36"/>
      <c r="E416" s="36"/>
      <c r="F416" s="36"/>
      <c r="G416" s="36"/>
      <c r="H416" s="36"/>
      <c r="S416" s="36"/>
      <c r="T416" s="36"/>
    </row>
    <row r="417" spans="2:20">
      <c r="B417" s="36"/>
      <c r="C417" s="36"/>
      <c r="D417" s="36"/>
      <c r="E417" s="36"/>
      <c r="F417" s="36"/>
      <c r="G417" s="36"/>
      <c r="H417" s="36"/>
      <c r="S417" s="36"/>
      <c r="T417" s="36"/>
    </row>
    <row r="418" spans="2:20">
      <c r="B418" s="36"/>
      <c r="C418" s="36"/>
      <c r="D418" s="36"/>
      <c r="E418" s="36"/>
      <c r="F418" s="36"/>
      <c r="G418" s="36"/>
      <c r="H418" s="36"/>
      <c r="S418" s="36"/>
      <c r="T418" s="36"/>
    </row>
    <row r="419" spans="2:20">
      <c r="B419" s="36"/>
      <c r="C419" s="36"/>
      <c r="D419" s="36"/>
      <c r="E419" s="36"/>
      <c r="F419" s="36"/>
      <c r="G419" s="36"/>
      <c r="H419" s="36"/>
      <c r="S419" s="36"/>
      <c r="T419" s="36"/>
    </row>
    <row r="420" spans="2:20">
      <c r="B420" s="36"/>
      <c r="C420" s="36"/>
      <c r="D420" s="36"/>
      <c r="E420" s="36"/>
      <c r="F420" s="36"/>
      <c r="G420" s="36"/>
      <c r="H420" s="36"/>
      <c r="S420" s="36"/>
      <c r="T420" s="36"/>
    </row>
    <row r="421" spans="2:20">
      <c r="B421" s="36"/>
      <c r="C421" s="36"/>
      <c r="D421" s="36"/>
      <c r="E421" s="36"/>
      <c r="F421" s="36"/>
      <c r="G421" s="36"/>
      <c r="H421" s="36"/>
      <c r="S421" s="36"/>
      <c r="T421" s="36"/>
    </row>
    <row r="422" spans="2:20">
      <c r="B422" s="36"/>
      <c r="C422" s="36"/>
      <c r="D422" s="36"/>
      <c r="E422" s="36"/>
      <c r="F422" s="36"/>
      <c r="G422" s="36"/>
      <c r="H422" s="36"/>
      <c r="S422" s="36"/>
      <c r="T422" s="36"/>
    </row>
    <row r="423" spans="2:20">
      <c r="B423" s="36"/>
      <c r="C423" s="36"/>
      <c r="D423" s="36"/>
      <c r="E423" s="36"/>
      <c r="F423" s="36"/>
      <c r="G423" s="36"/>
      <c r="H423" s="36"/>
      <c r="S423" s="36"/>
      <c r="T423" s="36"/>
    </row>
    <row r="424" spans="2:20">
      <c r="B424" s="36"/>
      <c r="C424" s="36"/>
      <c r="D424" s="36"/>
      <c r="E424" s="36"/>
      <c r="F424" s="36"/>
      <c r="G424" s="36"/>
      <c r="H424" s="36"/>
      <c r="S424" s="36"/>
      <c r="T424" s="36"/>
    </row>
    <row r="425" spans="2:20">
      <c r="B425" s="36"/>
      <c r="C425" s="36"/>
      <c r="D425" s="36"/>
      <c r="E425" s="36"/>
      <c r="F425" s="36"/>
      <c r="G425" s="36"/>
      <c r="H425" s="36"/>
      <c r="S425" s="36"/>
      <c r="T425" s="36"/>
    </row>
    <row r="426" spans="2:20">
      <c r="B426" s="36"/>
      <c r="C426" s="36"/>
      <c r="D426" s="36"/>
      <c r="E426" s="36"/>
      <c r="F426" s="36"/>
      <c r="G426" s="36"/>
      <c r="H426" s="36"/>
      <c r="S426" s="36"/>
      <c r="T426" s="36"/>
    </row>
    <row r="427" spans="2:20">
      <c r="B427" s="36"/>
      <c r="C427" s="36"/>
      <c r="D427" s="36"/>
      <c r="E427" s="36"/>
      <c r="F427" s="36"/>
      <c r="G427" s="36"/>
      <c r="H427" s="36"/>
      <c r="S427" s="36"/>
      <c r="T427" s="36"/>
    </row>
    <row r="428" spans="2:20">
      <c r="B428" s="36"/>
      <c r="C428" s="36"/>
      <c r="D428" s="36"/>
      <c r="E428" s="36"/>
      <c r="F428" s="36"/>
      <c r="G428" s="36"/>
      <c r="H428" s="36"/>
      <c r="S428" s="36"/>
      <c r="T428" s="36"/>
    </row>
    <row r="429" spans="2:20">
      <c r="B429" s="36"/>
      <c r="C429" s="36"/>
      <c r="D429" s="36"/>
      <c r="E429" s="36"/>
      <c r="F429" s="36"/>
      <c r="G429" s="36"/>
      <c r="H429" s="36"/>
      <c r="S429" s="36"/>
      <c r="T429" s="36"/>
    </row>
    <row r="430" spans="2:20">
      <c r="B430" s="36"/>
      <c r="C430" s="36"/>
      <c r="D430" s="36"/>
      <c r="E430" s="36"/>
      <c r="F430" s="36"/>
      <c r="G430" s="36"/>
      <c r="H430" s="36"/>
      <c r="S430" s="36"/>
      <c r="T430" s="36"/>
    </row>
    <row r="431" spans="2:20">
      <c r="B431" s="36"/>
      <c r="C431" s="36"/>
      <c r="D431" s="36"/>
      <c r="E431" s="36"/>
      <c r="F431" s="36"/>
      <c r="G431" s="36"/>
      <c r="H431" s="36"/>
      <c r="S431" s="36"/>
      <c r="T431" s="36"/>
    </row>
    <row r="432" spans="2:20">
      <c r="B432" s="36"/>
      <c r="C432" s="36"/>
      <c r="D432" s="36"/>
      <c r="E432" s="36"/>
      <c r="F432" s="36"/>
      <c r="G432" s="36"/>
      <c r="H432" s="36"/>
      <c r="S432" s="36"/>
      <c r="T432" s="36"/>
    </row>
    <row r="433" spans="2:20">
      <c r="B433" s="36"/>
      <c r="C433" s="36"/>
      <c r="D433" s="36"/>
      <c r="E433" s="36"/>
      <c r="F433" s="36"/>
      <c r="G433" s="36"/>
      <c r="H433" s="36"/>
      <c r="S433" s="36"/>
      <c r="T433" s="36"/>
    </row>
    <row r="434" spans="2:20">
      <c r="B434" s="36"/>
      <c r="C434" s="36"/>
      <c r="D434" s="36"/>
      <c r="E434" s="36"/>
      <c r="F434" s="36"/>
      <c r="G434" s="36"/>
      <c r="H434" s="36"/>
      <c r="S434" s="36"/>
      <c r="T434" s="36"/>
    </row>
    <row r="435" spans="2:20">
      <c r="B435" s="36"/>
      <c r="C435" s="36"/>
      <c r="D435" s="36"/>
      <c r="E435" s="36"/>
      <c r="F435" s="36"/>
      <c r="G435" s="36"/>
      <c r="H435" s="36"/>
      <c r="S435" s="36"/>
      <c r="T435" s="36"/>
    </row>
    <row r="436" spans="2:20">
      <c r="B436" s="36"/>
      <c r="C436" s="36"/>
      <c r="D436" s="36"/>
      <c r="E436" s="36"/>
      <c r="F436" s="36"/>
      <c r="G436" s="36"/>
      <c r="H436" s="36"/>
      <c r="S436" s="36"/>
      <c r="T436" s="36"/>
    </row>
    <row r="437" spans="2:20">
      <c r="B437" s="36"/>
      <c r="C437" s="36"/>
      <c r="D437" s="36"/>
      <c r="E437" s="36"/>
      <c r="F437" s="36"/>
      <c r="G437" s="36"/>
      <c r="H437" s="36"/>
      <c r="S437" s="36"/>
      <c r="T437" s="36"/>
    </row>
    <row r="438" spans="2:20">
      <c r="B438" s="36"/>
      <c r="C438" s="36"/>
      <c r="D438" s="36"/>
      <c r="E438" s="36"/>
      <c r="F438" s="36"/>
      <c r="G438" s="36"/>
      <c r="H438" s="36"/>
      <c r="S438" s="36"/>
      <c r="T438" s="36"/>
    </row>
    <row r="439" spans="2:20">
      <c r="B439" s="36"/>
      <c r="C439" s="36"/>
      <c r="D439" s="36"/>
      <c r="E439" s="36"/>
      <c r="F439" s="36"/>
      <c r="G439" s="36"/>
      <c r="H439" s="36"/>
      <c r="S439" s="36"/>
      <c r="T439" s="36"/>
    </row>
    <row r="440" spans="2:20">
      <c r="B440" s="36"/>
      <c r="C440" s="36"/>
      <c r="D440" s="36"/>
      <c r="E440" s="36"/>
      <c r="F440" s="36"/>
      <c r="G440" s="36"/>
      <c r="H440" s="36"/>
      <c r="S440" s="36"/>
      <c r="T440" s="36"/>
    </row>
    <row r="441" spans="2:20">
      <c r="B441" s="36"/>
      <c r="C441" s="36"/>
      <c r="D441" s="36"/>
      <c r="E441" s="36"/>
      <c r="F441" s="36"/>
      <c r="G441" s="36"/>
      <c r="H441" s="36"/>
      <c r="S441" s="36"/>
      <c r="T441" s="36"/>
    </row>
    <row r="442" spans="2:20">
      <c r="B442" s="36"/>
      <c r="C442" s="36"/>
      <c r="D442" s="36"/>
      <c r="E442" s="36"/>
      <c r="F442" s="36"/>
      <c r="G442" s="36"/>
      <c r="H442" s="36"/>
      <c r="S442" s="36"/>
      <c r="T442" s="36"/>
    </row>
    <row r="443" spans="2:20">
      <c r="B443" s="36"/>
      <c r="C443" s="36"/>
      <c r="D443" s="36"/>
      <c r="E443" s="36"/>
      <c r="F443" s="36"/>
      <c r="G443" s="36"/>
      <c r="H443" s="36"/>
      <c r="S443" s="36"/>
      <c r="T443" s="36"/>
    </row>
    <row r="444" spans="2:20">
      <c r="B444" s="36"/>
      <c r="C444" s="36"/>
      <c r="D444" s="36"/>
      <c r="E444" s="36"/>
      <c r="F444" s="36"/>
      <c r="G444" s="36"/>
      <c r="H444" s="36"/>
      <c r="S444" s="36"/>
      <c r="T444" s="36"/>
    </row>
    <row r="445" spans="2:20">
      <c r="B445" s="36"/>
      <c r="C445" s="36"/>
      <c r="D445" s="36"/>
      <c r="E445" s="36"/>
      <c r="F445" s="36"/>
      <c r="G445" s="36"/>
      <c r="H445" s="36"/>
      <c r="S445" s="36"/>
      <c r="T445" s="36"/>
    </row>
    <row r="446" spans="2:20">
      <c r="B446" s="36"/>
      <c r="C446" s="36"/>
      <c r="D446" s="36"/>
      <c r="E446" s="36"/>
      <c r="F446" s="36"/>
      <c r="G446" s="36"/>
      <c r="H446" s="36"/>
      <c r="S446" s="36"/>
      <c r="T446" s="36"/>
    </row>
    <row r="447" spans="2:20">
      <c r="B447" s="36"/>
      <c r="C447" s="36"/>
      <c r="D447" s="36"/>
      <c r="E447" s="36"/>
      <c r="F447" s="36"/>
      <c r="G447" s="36"/>
      <c r="H447" s="36"/>
      <c r="S447" s="36"/>
      <c r="T447" s="36"/>
    </row>
    <row r="448" spans="2:20">
      <c r="B448" s="36"/>
      <c r="C448" s="36"/>
      <c r="D448" s="36"/>
      <c r="E448" s="36"/>
      <c r="F448" s="36"/>
      <c r="G448" s="36"/>
      <c r="H448" s="36"/>
      <c r="S448" s="36"/>
      <c r="T448" s="36"/>
    </row>
    <row r="449" spans="2:20">
      <c r="B449" s="36"/>
      <c r="C449" s="36"/>
      <c r="D449" s="36"/>
      <c r="E449" s="36"/>
      <c r="F449" s="36"/>
      <c r="G449" s="36"/>
      <c r="H449" s="36"/>
      <c r="S449" s="36"/>
      <c r="T449" s="36"/>
    </row>
    <row r="450" spans="2:20">
      <c r="B450" s="36"/>
      <c r="C450" s="36"/>
      <c r="D450" s="36"/>
      <c r="E450" s="36"/>
      <c r="F450" s="36"/>
      <c r="G450" s="36"/>
      <c r="H450" s="36"/>
      <c r="S450" s="36"/>
      <c r="T450" s="36"/>
    </row>
    <row r="451" spans="2:20">
      <c r="B451" s="36"/>
      <c r="C451" s="36"/>
      <c r="D451" s="36"/>
      <c r="E451" s="36"/>
      <c r="F451" s="36"/>
      <c r="G451" s="36"/>
      <c r="H451" s="36"/>
      <c r="S451" s="36"/>
      <c r="T451" s="36"/>
    </row>
    <row r="452" spans="2:20">
      <c r="B452" s="36"/>
      <c r="C452" s="36"/>
      <c r="D452" s="36"/>
      <c r="E452" s="36"/>
      <c r="F452" s="36"/>
      <c r="G452" s="36"/>
      <c r="H452" s="36"/>
      <c r="S452" s="36"/>
      <c r="T452" s="36"/>
    </row>
    <row r="453" spans="2:20">
      <c r="B453" s="36"/>
      <c r="C453" s="36"/>
      <c r="D453" s="36"/>
      <c r="E453" s="36"/>
      <c r="F453" s="36"/>
      <c r="G453" s="36"/>
      <c r="H453" s="36"/>
      <c r="S453" s="36"/>
      <c r="T453" s="36"/>
    </row>
    <row r="454" spans="2:20">
      <c r="B454" s="36"/>
      <c r="C454" s="36"/>
      <c r="D454" s="36"/>
      <c r="E454" s="36"/>
      <c r="F454" s="36"/>
      <c r="G454" s="36"/>
      <c r="H454" s="36"/>
      <c r="S454" s="36"/>
      <c r="T454" s="36"/>
    </row>
    <row r="455" spans="2:20">
      <c r="B455" s="36"/>
      <c r="C455" s="36"/>
      <c r="D455" s="36"/>
      <c r="E455" s="36"/>
      <c r="F455" s="36"/>
      <c r="G455" s="36"/>
      <c r="H455" s="36"/>
      <c r="S455" s="36"/>
      <c r="T455" s="36"/>
    </row>
    <row r="456" spans="2:20">
      <c r="B456" s="36"/>
      <c r="C456" s="36"/>
      <c r="D456" s="36"/>
      <c r="E456" s="36"/>
      <c r="F456" s="36"/>
      <c r="G456" s="36"/>
      <c r="H456" s="36"/>
      <c r="S456" s="36"/>
      <c r="T456" s="36"/>
    </row>
    <row r="457" spans="2:20">
      <c r="B457" s="36"/>
      <c r="C457" s="36"/>
      <c r="D457" s="36"/>
      <c r="E457" s="36"/>
      <c r="F457" s="36"/>
      <c r="G457" s="36"/>
      <c r="H457" s="36"/>
      <c r="S457" s="36"/>
      <c r="T457" s="36"/>
    </row>
    <row r="458" spans="2:20">
      <c r="B458" s="36"/>
      <c r="C458" s="36"/>
      <c r="D458" s="36"/>
      <c r="E458" s="36"/>
      <c r="F458" s="36"/>
      <c r="G458" s="36"/>
      <c r="H458" s="36"/>
      <c r="S458" s="36"/>
      <c r="T458" s="36"/>
    </row>
    <row r="459" spans="2:20">
      <c r="B459" s="36"/>
      <c r="C459" s="36"/>
      <c r="D459" s="36"/>
      <c r="E459" s="36"/>
      <c r="F459" s="36"/>
      <c r="G459" s="36"/>
      <c r="H459" s="36"/>
      <c r="S459" s="36"/>
      <c r="T459" s="36"/>
    </row>
    <row r="460" spans="2:20">
      <c r="B460" s="36"/>
      <c r="C460" s="36"/>
      <c r="D460" s="36"/>
      <c r="E460" s="36"/>
      <c r="F460" s="36"/>
      <c r="G460" s="36"/>
      <c r="H460" s="36"/>
      <c r="S460" s="36"/>
      <c r="T460" s="36"/>
    </row>
    <row r="461" spans="2:20">
      <c r="B461" s="36"/>
      <c r="C461" s="36"/>
      <c r="D461" s="36"/>
      <c r="E461" s="36"/>
      <c r="F461" s="36"/>
      <c r="G461" s="36"/>
      <c r="H461" s="36"/>
      <c r="S461" s="36"/>
      <c r="T461" s="36"/>
    </row>
    <row r="462" spans="2:20">
      <c r="B462" s="36"/>
      <c r="C462" s="36"/>
      <c r="D462" s="36"/>
      <c r="E462" s="36"/>
      <c r="F462" s="36"/>
      <c r="G462" s="36"/>
      <c r="H462" s="36"/>
      <c r="S462" s="36"/>
      <c r="T462" s="36"/>
    </row>
    <row r="463" spans="2:20">
      <c r="B463" s="36"/>
      <c r="C463" s="36"/>
      <c r="D463" s="36"/>
      <c r="E463" s="36"/>
      <c r="F463" s="36"/>
      <c r="G463" s="36"/>
      <c r="H463" s="36"/>
      <c r="S463" s="36"/>
      <c r="T463" s="36"/>
    </row>
    <row r="464" spans="2:20">
      <c r="B464" s="36"/>
      <c r="C464" s="36"/>
      <c r="D464" s="36"/>
      <c r="E464" s="36"/>
      <c r="F464" s="36"/>
      <c r="G464" s="36"/>
      <c r="H464" s="36"/>
      <c r="S464" s="36"/>
      <c r="T464" s="36"/>
    </row>
    <row r="465" spans="2:20">
      <c r="B465" s="36"/>
      <c r="C465" s="36"/>
      <c r="D465" s="36"/>
      <c r="E465" s="36"/>
      <c r="F465" s="36"/>
      <c r="G465" s="36"/>
      <c r="H465" s="36"/>
      <c r="S465" s="36"/>
      <c r="T465" s="36"/>
    </row>
    <row r="466" spans="2:20">
      <c r="B466" s="36"/>
      <c r="C466" s="36"/>
      <c r="D466" s="36"/>
      <c r="E466" s="36"/>
      <c r="F466" s="36"/>
      <c r="G466" s="36"/>
      <c r="H466" s="36"/>
      <c r="S466" s="36"/>
      <c r="T466" s="36"/>
    </row>
    <row r="467" spans="2:20">
      <c r="B467" s="36"/>
      <c r="C467" s="36"/>
      <c r="D467" s="36"/>
      <c r="E467" s="36"/>
      <c r="F467" s="36"/>
      <c r="G467" s="36"/>
      <c r="H467" s="36"/>
      <c r="S467" s="36"/>
      <c r="T467" s="36"/>
    </row>
    <row r="468" spans="2:20">
      <c r="B468" s="36"/>
      <c r="C468" s="36"/>
      <c r="D468" s="36"/>
      <c r="E468" s="36"/>
      <c r="F468" s="36"/>
      <c r="G468" s="36"/>
      <c r="H468" s="36"/>
      <c r="S468" s="36"/>
      <c r="T468" s="36"/>
    </row>
    <row r="469" spans="2:20">
      <c r="B469" s="36"/>
      <c r="C469" s="36"/>
      <c r="D469" s="36"/>
      <c r="E469" s="36"/>
      <c r="F469" s="36"/>
      <c r="G469" s="36"/>
      <c r="H469" s="36"/>
      <c r="S469" s="36"/>
      <c r="T469" s="36"/>
    </row>
    <row r="470" spans="2:20">
      <c r="B470" s="36"/>
      <c r="C470" s="36"/>
      <c r="D470" s="36"/>
      <c r="E470" s="36"/>
      <c r="F470" s="36"/>
      <c r="G470" s="36"/>
      <c r="H470" s="36"/>
      <c r="S470" s="36"/>
      <c r="T470" s="36"/>
    </row>
    <row r="471" spans="2:20">
      <c r="B471" s="36"/>
      <c r="C471" s="36"/>
      <c r="D471" s="36"/>
      <c r="E471" s="36"/>
      <c r="F471" s="36"/>
      <c r="G471" s="36"/>
      <c r="H471" s="36"/>
      <c r="S471" s="36"/>
      <c r="T471" s="36"/>
    </row>
    <row r="472" spans="2:20">
      <c r="B472" s="36"/>
      <c r="C472" s="36"/>
      <c r="D472" s="36"/>
      <c r="E472" s="36"/>
      <c r="F472" s="36"/>
      <c r="G472" s="36"/>
      <c r="H472" s="36"/>
      <c r="S472" s="36"/>
      <c r="T472" s="36"/>
    </row>
    <row r="473" spans="2:20">
      <c r="B473" s="36"/>
      <c r="C473" s="36"/>
      <c r="D473" s="36"/>
      <c r="E473" s="36"/>
      <c r="F473" s="36"/>
      <c r="G473" s="36"/>
      <c r="H473" s="36"/>
      <c r="S473" s="36"/>
      <c r="T473" s="36"/>
    </row>
    <row r="474" spans="2:20">
      <c r="B474" s="36"/>
      <c r="C474" s="36"/>
      <c r="D474" s="36"/>
      <c r="E474" s="36"/>
      <c r="F474" s="36"/>
      <c r="G474" s="36"/>
      <c r="H474" s="36"/>
      <c r="S474" s="36"/>
      <c r="T474" s="36"/>
    </row>
    <row r="475" spans="2:20">
      <c r="B475" s="36"/>
      <c r="C475" s="36"/>
      <c r="D475" s="36"/>
      <c r="E475" s="36"/>
      <c r="F475" s="36"/>
      <c r="G475" s="36"/>
      <c r="H475" s="36"/>
      <c r="S475" s="36"/>
      <c r="T475" s="36"/>
    </row>
    <row r="476" spans="2:20">
      <c r="B476" s="36"/>
      <c r="C476" s="36"/>
      <c r="D476" s="36"/>
      <c r="E476" s="36"/>
      <c r="F476" s="36"/>
      <c r="G476" s="36"/>
      <c r="H476" s="36"/>
      <c r="S476" s="36"/>
      <c r="T476" s="36"/>
    </row>
    <row r="477" spans="2:20">
      <c r="B477" s="36"/>
      <c r="C477" s="36"/>
      <c r="D477" s="36"/>
      <c r="E477" s="36"/>
      <c r="F477" s="36"/>
      <c r="G477" s="36"/>
      <c r="H477" s="36"/>
      <c r="S477" s="36"/>
      <c r="T477" s="36"/>
    </row>
    <row r="478" spans="2:20">
      <c r="B478" s="36"/>
      <c r="C478" s="36"/>
      <c r="D478" s="36"/>
      <c r="E478" s="36"/>
      <c r="F478" s="36"/>
      <c r="G478" s="36"/>
      <c r="H478" s="36"/>
      <c r="S478" s="36"/>
      <c r="T478" s="36"/>
    </row>
    <row r="479" spans="2:20">
      <c r="B479" s="36"/>
      <c r="C479" s="36"/>
      <c r="D479" s="36"/>
      <c r="E479" s="36"/>
      <c r="F479" s="36"/>
      <c r="G479" s="36"/>
      <c r="H479" s="36"/>
      <c r="S479" s="36"/>
      <c r="T479" s="36"/>
    </row>
    <row r="480" spans="2:20">
      <c r="B480" s="36"/>
      <c r="C480" s="36"/>
      <c r="D480" s="36"/>
      <c r="E480" s="36"/>
      <c r="F480" s="36"/>
      <c r="G480" s="36"/>
      <c r="H480" s="36"/>
      <c r="S480" s="36"/>
      <c r="T480" s="36"/>
    </row>
    <row r="481" spans="2:20">
      <c r="B481" s="36"/>
      <c r="C481" s="36"/>
      <c r="D481" s="36"/>
      <c r="E481" s="36"/>
      <c r="F481" s="36"/>
      <c r="G481" s="36"/>
      <c r="H481" s="36"/>
      <c r="S481" s="36"/>
      <c r="T481" s="36"/>
    </row>
    <row r="482" spans="2:20">
      <c r="B482" s="36"/>
      <c r="C482" s="36"/>
      <c r="D482" s="36"/>
      <c r="E482" s="36"/>
      <c r="F482" s="36"/>
      <c r="G482" s="36"/>
      <c r="H482" s="36"/>
      <c r="S482" s="36"/>
      <c r="T482" s="36"/>
    </row>
    <row r="483" spans="2:20">
      <c r="B483" s="36"/>
      <c r="C483" s="36"/>
      <c r="D483" s="36"/>
      <c r="E483" s="36"/>
      <c r="F483" s="36"/>
      <c r="G483" s="36"/>
      <c r="H483" s="36"/>
      <c r="S483" s="36"/>
      <c r="T483" s="36"/>
    </row>
    <row r="484" spans="2:20">
      <c r="B484" s="36"/>
      <c r="C484" s="36"/>
      <c r="D484" s="36"/>
      <c r="E484" s="36"/>
      <c r="F484" s="36"/>
      <c r="G484" s="36"/>
      <c r="H484" s="36"/>
      <c r="S484" s="36"/>
      <c r="T484" s="36"/>
    </row>
    <row r="485" spans="2:20">
      <c r="B485" s="36"/>
      <c r="C485" s="36"/>
      <c r="D485" s="36"/>
      <c r="E485" s="36"/>
      <c r="F485" s="36"/>
      <c r="G485" s="36"/>
      <c r="H485" s="36"/>
      <c r="S485" s="36"/>
      <c r="T485" s="36"/>
    </row>
    <row r="486" spans="2:20">
      <c r="B486" s="36"/>
      <c r="C486" s="36"/>
      <c r="D486" s="36"/>
      <c r="E486" s="36"/>
      <c r="F486" s="36"/>
      <c r="G486" s="36"/>
      <c r="H486" s="36"/>
      <c r="S486" s="36"/>
      <c r="T486" s="36"/>
    </row>
    <row r="487" spans="2:20">
      <c r="B487" s="36"/>
      <c r="C487" s="36"/>
      <c r="D487" s="36"/>
      <c r="E487" s="36"/>
      <c r="F487" s="36"/>
      <c r="G487" s="36"/>
      <c r="H487" s="36"/>
      <c r="S487" s="36"/>
      <c r="T487" s="36"/>
    </row>
    <row r="488" spans="2:20">
      <c r="B488" s="36"/>
      <c r="C488" s="36"/>
      <c r="D488" s="36"/>
      <c r="E488" s="36"/>
      <c r="F488" s="36"/>
      <c r="G488" s="36"/>
      <c r="H488" s="36"/>
      <c r="S488" s="36"/>
      <c r="T488" s="36"/>
    </row>
    <row r="489" spans="2:20">
      <c r="B489" s="36"/>
      <c r="C489" s="36"/>
      <c r="D489" s="36"/>
      <c r="E489" s="36"/>
      <c r="F489" s="36"/>
      <c r="G489" s="36"/>
      <c r="H489" s="36"/>
      <c r="S489" s="36"/>
      <c r="T489" s="36"/>
    </row>
    <row r="490" spans="2:20">
      <c r="B490" s="36"/>
      <c r="C490" s="36"/>
      <c r="D490" s="36"/>
      <c r="E490" s="36"/>
      <c r="F490" s="36"/>
      <c r="G490" s="36"/>
      <c r="H490" s="36"/>
      <c r="S490" s="36"/>
      <c r="T490" s="36"/>
    </row>
    <row r="491" spans="2:20">
      <c r="B491" s="36"/>
      <c r="C491" s="36"/>
      <c r="D491" s="36"/>
      <c r="E491" s="36"/>
      <c r="F491" s="36"/>
      <c r="G491" s="36"/>
      <c r="H491" s="36"/>
      <c r="S491" s="36"/>
      <c r="T491" s="36"/>
    </row>
    <row r="492" spans="2:20">
      <c r="B492" s="36"/>
      <c r="C492" s="36"/>
      <c r="D492" s="36"/>
      <c r="E492" s="36"/>
      <c r="F492" s="36"/>
      <c r="G492" s="36"/>
      <c r="H492" s="36"/>
      <c r="S492" s="36"/>
      <c r="T492" s="36"/>
    </row>
    <row r="493" spans="2:20">
      <c r="B493" s="36"/>
      <c r="C493" s="36"/>
      <c r="D493" s="36"/>
      <c r="E493" s="36"/>
      <c r="F493" s="36"/>
      <c r="G493" s="36"/>
      <c r="H493" s="36"/>
      <c r="S493" s="36"/>
      <c r="T493" s="36"/>
    </row>
    <row r="494" spans="2:20">
      <c r="B494" s="36"/>
      <c r="C494" s="36"/>
      <c r="D494" s="36"/>
      <c r="E494" s="36"/>
      <c r="F494" s="36"/>
      <c r="G494" s="36"/>
      <c r="H494" s="36"/>
      <c r="S494" s="36"/>
      <c r="T494" s="36"/>
    </row>
    <row r="495" spans="2:20">
      <c r="B495" s="36"/>
      <c r="C495" s="36"/>
      <c r="D495" s="36"/>
      <c r="E495" s="36"/>
      <c r="F495" s="36"/>
      <c r="G495" s="36"/>
      <c r="H495" s="36"/>
      <c r="S495" s="36"/>
      <c r="T495" s="36"/>
    </row>
    <row r="496" spans="2:20">
      <c r="B496" s="36"/>
      <c r="C496" s="36"/>
      <c r="D496" s="36"/>
      <c r="E496" s="36"/>
      <c r="F496" s="36"/>
      <c r="G496" s="36"/>
      <c r="H496" s="36"/>
      <c r="S496" s="36"/>
      <c r="T496" s="36"/>
    </row>
    <row r="497" spans="2:20">
      <c r="B497" s="36"/>
      <c r="C497" s="36"/>
      <c r="D497" s="36"/>
      <c r="E497" s="36"/>
      <c r="F497" s="36"/>
      <c r="G497" s="36"/>
      <c r="H497" s="36"/>
      <c r="S497" s="36"/>
      <c r="T497" s="36"/>
    </row>
    <row r="498" spans="2:20">
      <c r="B498" s="36"/>
      <c r="C498" s="36"/>
      <c r="D498" s="36"/>
      <c r="E498" s="36"/>
      <c r="F498" s="36"/>
      <c r="G498" s="36"/>
      <c r="H498" s="36"/>
      <c r="S498" s="36"/>
      <c r="T498" s="36"/>
    </row>
    <row r="499" spans="2:20">
      <c r="B499" s="36"/>
      <c r="C499" s="36"/>
      <c r="D499" s="36"/>
      <c r="E499" s="36"/>
      <c r="F499" s="36"/>
      <c r="G499" s="36"/>
      <c r="H499" s="36"/>
      <c r="S499" s="36"/>
      <c r="T499" s="36"/>
    </row>
    <row r="500" spans="2:20">
      <c r="B500" s="36"/>
      <c r="C500" s="36"/>
      <c r="D500" s="36"/>
      <c r="E500" s="36"/>
      <c r="F500" s="36"/>
      <c r="G500" s="36"/>
      <c r="H500" s="36"/>
      <c r="S500" s="36"/>
      <c r="T500" s="36"/>
    </row>
    <row r="501" spans="2:20">
      <c r="B501" s="36"/>
      <c r="C501" s="36"/>
      <c r="D501" s="36"/>
      <c r="E501" s="36"/>
      <c r="F501" s="36"/>
      <c r="G501" s="36"/>
      <c r="H501" s="36"/>
      <c r="S501" s="36"/>
      <c r="T501" s="36"/>
    </row>
    <row r="502" spans="2:20">
      <c r="B502" s="36"/>
      <c r="C502" s="36"/>
      <c r="D502" s="36"/>
      <c r="E502" s="36"/>
      <c r="F502" s="36"/>
      <c r="G502" s="36"/>
      <c r="H502" s="36"/>
      <c r="S502" s="36"/>
      <c r="T502" s="36"/>
    </row>
    <row r="503" spans="2:20">
      <c r="B503" s="36"/>
      <c r="C503" s="36"/>
      <c r="D503" s="36"/>
      <c r="E503" s="36"/>
      <c r="F503" s="36"/>
      <c r="G503" s="36"/>
      <c r="H503" s="36"/>
      <c r="S503" s="36"/>
      <c r="T503" s="36"/>
    </row>
    <row r="504" spans="2:20">
      <c r="B504" s="36"/>
      <c r="C504" s="36"/>
      <c r="D504" s="36"/>
      <c r="E504" s="36"/>
      <c r="F504" s="36"/>
      <c r="G504" s="36"/>
      <c r="H504" s="36"/>
      <c r="S504" s="36"/>
      <c r="T504" s="36"/>
    </row>
    <row r="505" spans="2:20">
      <c r="B505" s="36"/>
      <c r="C505" s="36"/>
      <c r="D505" s="36"/>
      <c r="E505" s="36"/>
      <c r="F505" s="36"/>
      <c r="G505" s="36"/>
      <c r="H505" s="36"/>
      <c r="S505" s="36"/>
      <c r="T505" s="36"/>
    </row>
    <row r="506" spans="2:20">
      <c r="B506" s="36"/>
      <c r="C506" s="36"/>
      <c r="D506" s="36"/>
      <c r="E506" s="36"/>
      <c r="F506" s="36"/>
      <c r="G506" s="36"/>
      <c r="H506" s="36"/>
      <c r="S506" s="36"/>
      <c r="T506" s="36"/>
    </row>
    <row r="507" spans="2:20">
      <c r="B507" s="36"/>
      <c r="C507" s="36"/>
      <c r="D507" s="36"/>
      <c r="E507" s="36"/>
      <c r="F507" s="36"/>
      <c r="G507" s="36"/>
      <c r="H507" s="36"/>
      <c r="S507" s="36"/>
      <c r="T507" s="36"/>
    </row>
    <row r="508" spans="2:20">
      <c r="B508" s="36"/>
      <c r="C508" s="36"/>
      <c r="D508" s="36"/>
      <c r="E508" s="36"/>
      <c r="F508" s="36"/>
      <c r="G508" s="36"/>
      <c r="H508" s="36"/>
      <c r="S508" s="36"/>
      <c r="T508" s="36"/>
    </row>
    <row r="509" spans="2:20">
      <c r="B509" s="36"/>
      <c r="C509" s="36"/>
      <c r="D509" s="36"/>
      <c r="E509" s="36"/>
      <c r="F509" s="36"/>
      <c r="G509" s="36"/>
      <c r="H509" s="36"/>
      <c r="S509" s="36"/>
      <c r="T509" s="36"/>
    </row>
    <row r="510" spans="2:20">
      <c r="B510" s="36"/>
      <c r="C510" s="36"/>
      <c r="D510" s="36"/>
      <c r="E510" s="36"/>
      <c r="F510" s="36"/>
      <c r="G510" s="36"/>
      <c r="H510" s="36"/>
      <c r="S510" s="36"/>
      <c r="T510" s="36"/>
    </row>
    <row r="511" spans="2:20">
      <c r="B511" s="36"/>
      <c r="C511" s="36"/>
      <c r="D511" s="36"/>
      <c r="E511" s="36"/>
      <c r="F511" s="36"/>
      <c r="G511" s="36"/>
      <c r="H511" s="36"/>
      <c r="S511" s="36"/>
      <c r="T511" s="36"/>
    </row>
    <row r="512" spans="2:20">
      <c r="B512" s="36"/>
      <c r="C512" s="36"/>
      <c r="D512" s="36"/>
      <c r="E512" s="36"/>
      <c r="F512" s="36"/>
      <c r="G512" s="36"/>
      <c r="H512" s="36"/>
      <c r="S512" s="36"/>
      <c r="T512" s="36"/>
    </row>
    <row r="513" spans="2:20">
      <c r="B513" s="36"/>
      <c r="C513" s="36"/>
      <c r="D513" s="36"/>
      <c r="E513" s="36"/>
      <c r="F513" s="36"/>
      <c r="G513" s="36"/>
      <c r="H513" s="36"/>
      <c r="S513" s="36"/>
      <c r="T513" s="36"/>
    </row>
    <row r="514" spans="2:20">
      <c r="B514" s="36"/>
      <c r="C514" s="36"/>
      <c r="D514" s="36"/>
      <c r="E514" s="36"/>
      <c r="F514" s="36"/>
      <c r="G514" s="36"/>
      <c r="H514" s="36"/>
      <c r="S514" s="36"/>
      <c r="T514" s="36"/>
    </row>
    <row r="515" spans="2:20">
      <c r="B515" s="36"/>
      <c r="C515" s="36"/>
      <c r="D515" s="36"/>
      <c r="E515" s="36"/>
      <c r="F515" s="36"/>
      <c r="G515" s="36"/>
      <c r="H515" s="36"/>
      <c r="S515" s="36"/>
      <c r="T515" s="36"/>
    </row>
    <row r="516" spans="2:20">
      <c r="B516" s="36"/>
      <c r="C516" s="36"/>
      <c r="D516" s="36"/>
      <c r="E516" s="36"/>
      <c r="F516" s="36"/>
      <c r="G516" s="36"/>
      <c r="H516" s="36"/>
      <c r="S516" s="36"/>
      <c r="T516" s="36"/>
    </row>
    <row r="517" spans="2:20">
      <c r="B517" s="36"/>
      <c r="C517" s="36"/>
      <c r="D517" s="36"/>
      <c r="E517" s="36"/>
      <c r="F517" s="36"/>
      <c r="G517" s="36"/>
      <c r="H517" s="36"/>
      <c r="S517" s="36"/>
      <c r="T517" s="36"/>
    </row>
    <row r="518" spans="2:20">
      <c r="B518" s="36"/>
      <c r="C518" s="36"/>
      <c r="D518" s="36"/>
      <c r="E518" s="36"/>
      <c r="F518" s="36"/>
      <c r="G518" s="36"/>
      <c r="H518" s="36"/>
      <c r="S518" s="36"/>
      <c r="T518" s="36"/>
    </row>
    <row r="519" spans="2:20">
      <c r="B519" s="36"/>
      <c r="C519" s="36"/>
      <c r="D519" s="36"/>
      <c r="E519" s="36"/>
      <c r="F519" s="36"/>
      <c r="G519" s="36"/>
      <c r="H519" s="36"/>
      <c r="S519" s="36"/>
      <c r="T519" s="36"/>
    </row>
    <row r="520" spans="2:20">
      <c r="B520" s="36"/>
      <c r="C520" s="36"/>
      <c r="D520" s="36"/>
      <c r="E520" s="36"/>
      <c r="F520" s="36"/>
      <c r="G520" s="36"/>
      <c r="H520" s="36"/>
      <c r="S520" s="36"/>
      <c r="T520" s="36"/>
    </row>
    <row r="521" spans="2:20">
      <c r="B521" s="36"/>
      <c r="C521" s="36"/>
      <c r="D521" s="36"/>
      <c r="E521" s="36"/>
      <c r="F521" s="36"/>
      <c r="G521" s="36"/>
      <c r="H521" s="36"/>
      <c r="S521" s="36"/>
      <c r="T521" s="36"/>
    </row>
    <row r="522" spans="2:20">
      <c r="B522" s="36"/>
      <c r="C522" s="36"/>
      <c r="D522" s="36"/>
      <c r="E522" s="36"/>
      <c r="F522" s="36"/>
      <c r="G522" s="36"/>
      <c r="H522" s="36"/>
      <c r="S522" s="36"/>
      <c r="T522" s="36"/>
    </row>
    <row r="523" spans="2:20">
      <c r="B523" s="36"/>
      <c r="C523" s="36"/>
      <c r="D523" s="36"/>
      <c r="E523" s="36"/>
      <c r="F523" s="36"/>
      <c r="G523" s="36"/>
      <c r="H523" s="36"/>
      <c r="S523" s="36"/>
      <c r="T523" s="36"/>
    </row>
    <row r="524" spans="2:20">
      <c r="B524" s="36"/>
      <c r="C524" s="36"/>
      <c r="D524" s="36"/>
      <c r="E524" s="36"/>
      <c r="F524" s="36"/>
      <c r="G524" s="36"/>
      <c r="H524" s="36"/>
      <c r="S524" s="36"/>
      <c r="T524" s="36"/>
    </row>
    <row r="525" spans="2:20">
      <c r="B525" s="36"/>
      <c r="C525" s="36"/>
      <c r="D525" s="36"/>
      <c r="E525" s="36"/>
      <c r="F525" s="36"/>
      <c r="G525" s="36"/>
      <c r="H525" s="36"/>
      <c r="S525" s="36"/>
      <c r="T525" s="36"/>
    </row>
    <row r="526" spans="2:20">
      <c r="B526" s="36"/>
      <c r="C526" s="36"/>
      <c r="D526" s="36"/>
      <c r="E526" s="36"/>
      <c r="F526" s="36"/>
      <c r="G526" s="36"/>
      <c r="H526" s="36"/>
      <c r="S526" s="36"/>
      <c r="T526" s="36"/>
    </row>
    <row r="527" spans="2:20">
      <c r="B527" s="36"/>
      <c r="C527" s="36"/>
      <c r="D527" s="36"/>
      <c r="E527" s="36"/>
      <c r="F527" s="36"/>
      <c r="G527" s="36"/>
      <c r="H527" s="36"/>
      <c r="S527" s="36"/>
      <c r="T527" s="36"/>
    </row>
    <row r="528" spans="2:20">
      <c r="B528" s="36"/>
      <c r="C528" s="36"/>
      <c r="D528" s="36"/>
      <c r="E528" s="36"/>
      <c r="F528" s="36"/>
      <c r="G528" s="36"/>
      <c r="H528" s="36"/>
      <c r="S528" s="36"/>
      <c r="T528" s="36"/>
    </row>
    <row r="529" spans="2:20">
      <c r="B529" s="36"/>
      <c r="C529" s="36"/>
      <c r="D529" s="36"/>
      <c r="E529" s="36"/>
      <c r="F529" s="36"/>
      <c r="G529" s="36"/>
      <c r="H529" s="36"/>
      <c r="S529" s="36"/>
      <c r="T529" s="36"/>
    </row>
    <row r="530" spans="2:20">
      <c r="B530" s="36"/>
      <c r="C530" s="36"/>
      <c r="D530" s="36"/>
      <c r="E530" s="36"/>
      <c r="F530" s="36"/>
      <c r="G530" s="36"/>
      <c r="H530" s="36"/>
      <c r="S530" s="36"/>
      <c r="T530" s="36"/>
    </row>
    <row r="531" spans="2:20">
      <c r="B531" s="36"/>
      <c r="C531" s="36"/>
      <c r="D531" s="36"/>
      <c r="E531" s="36"/>
      <c r="F531" s="36"/>
      <c r="G531" s="36"/>
      <c r="H531" s="36"/>
      <c r="S531" s="36"/>
      <c r="T531" s="36"/>
    </row>
    <row r="532" spans="2:20">
      <c r="B532" s="36"/>
      <c r="C532" s="36"/>
      <c r="D532" s="36"/>
      <c r="E532" s="36"/>
      <c r="F532" s="36"/>
      <c r="G532" s="36"/>
      <c r="H532" s="36"/>
      <c r="S532" s="36"/>
      <c r="T532" s="36"/>
    </row>
    <row r="533" spans="2:20">
      <c r="B533" s="36"/>
      <c r="C533" s="36"/>
      <c r="D533" s="36"/>
      <c r="E533" s="36"/>
      <c r="F533" s="36"/>
      <c r="G533" s="36"/>
      <c r="H533" s="36"/>
      <c r="S533" s="36"/>
      <c r="T533" s="36"/>
    </row>
    <row r="534" spans="2:20">
      <c r="B534" s="36"/>
      <c r="C534" s="36"/>
      <c r="D534" s="36"/>
      <c r="E534" s="36"/>
      <c r="F534" s="36"/>
      <c r="G534" s="36"/>
      <c r="H534" s="36"/>
      <c r="S534" s="36"/>
      <c r="T534" s="36"/>
    </row>
    <row r="535" spans="2:20">
      <c r="B535" s="36"/>
      <c r="C535" s="36"/>
      <c r="D535" s="36"/>
      <c r="E535" s="36"/>
      <c r="F535" s="36"/>
      <c r="G535" s="36"/>
      <c r="H535" s="36"/>
      <c r="S535" s="36"/>
      <c r="T535" s="36"/>
    </row>
    <row r="536" spans="2:20">
      <c r="B536" s="36"/>
      <c r="C536" s="36"/>
      <c r="D536" s="36"/>
      <c r="E536" s="36"/>
      <c r="F536" s="36"/>
      <c r="G536" s="36"/>
      <c r="H536" s="36"/>
      <c r="S536" s="36"/>
      <c r="T536" s="36"/>
    </row>
    <row r="537" spans="2:20">
      <c r="B537" s="36"/>
      <c r="C537" s="36"/>
      <c r="D537" s="36"/>
      <c r="E537" s="36"/>
      <c r="F537" s="36"/>
      <c r="G537" s="36"/>
      <c r="H537" s="36"/>
      <c r="S537" s="36"/>
      <c r="T537" s="36"/>
    </row>
    <row r="538" spans="2:20">
      <c r="B538" s="36"/>
      <c r="C538" s="36"/>
      <c r="D538" s="36"/>
      <c r="E538" s="36"/>
      <c r="F538" s="36"/>
      <c r="G538" s="36"/>
      <c r="H538" s="36"/>
      <c r="S538" s="36"/>
      <c r="T538" s="36"/>
    </row>
    <row r="539" spans="2:20">
      <c r="B539" s="36"/>
      <c r="C539" s="36"/>
      <c r="D539" s="36"/>
      <c r="E539" s="36"/>
      <c r="F539" s="36"/>
      <c r="G539" s="36"/>
      <c r="H539" s="36"/>
      <c r="S539" s="36"/>
      <c r="T539" s="36"/>
    </row>
    <row r="540" spans="2:20">
      <c r="B540" s="36"/>
      <c r="C540" s="36"/>
      <c r="D540" s="36"/>
      <c r="E540" s="36"/>
      <c r="F540" s="36"/>
      <c r="G540" s="36"/>
      <c r="H540" s="36"/>
      <c r="S540" s="36"/>
      <c r="T540" s="36"/>
    </row>
    <row r="541" spans="2:20">
      <c r="B541" s="36"/>
      <c r="C541" s="36"/>
      <c r="D541" s="36"/>
      <c r="E541" s="36"/>
      <c r="F541" s="36"/>
      <c r="G541" s="36"/>
      <c r="H541" s="36"/>
      <c r="S541" s="36"/>
      <c r="T541" s="36"/>
    </row>
    <row r="542" spans="2:20">
      <c r="B542" s="36"/>
      <c r="C542" s="36"/>
      <c r="D542" s="36"/>
      <c r="E542" s="36"/>
      <c r="F542" s="36"/>
      <c r="G542" s="36"/>
      <c r="H542" s="36"/>
      <c r="S542" s="36"/>
      <c r="T542" s="36"/>
    </row>
    <row r="543" spans="2:20">
      <c r="B543" s="36"/>
      <c r="C543" s="36"/>
      <c r="D543" s="36"/>
      <c r="E543" s="36"/>
      <c r="F543" s="36"/>
      <c r="G543" s="36"/>
      <c r="H543" s="36"/>
      <c r="S543" s="36"/>
      <c r="T543" s="36"/>
    </row>
    <row r="544" spans="2:20">
      <c r="B544" s="36"/>
      <c r="C544" s="36"/>
      <c r="D544" s="36"/>
      <c r="E544" s="36"/>
      <c r="F544" s="36"/>
      <c r="G544" s="36"/>
      <c r="H544" s="36"/>
      <c r="S544" s="36"/>
      <c r="T544" s="36"/>
    </row>
    <row r="545" spans="2:20">
      <c r="B545" s="36"/>
      <c r="C545" s="36"/>
      <c r="D545" s="36"/>
      <c r="E545" s="36"/>
      <c r="F545" s="36"/>
      <c r="G545" s="36"/>
      <c r="H545" s="36"/>
      <c r="S545" s="36"/>
      <c r="T545" s="36"/>
    </row>
    <row r="546" spans="2:20">
      <c r="B546" s="36"/>
      <c r="C546" s="36"/>
      <c r="D546" s="36"/>
      <c r="E546" s="36"/>
      <c r="F546" s="36"/>
      <c r="G546" s="36"/>
      <c r="H546" s="36"/>
      <c r="S546" s="36"/>
      <c r="T546" s="36"/>
    </row>
    <row r="547" spans="2:20">
      <c r="B547" s="36"/>
      <c r="C547" s="36"/>
      <c r="D547" s="36"/>
      <c r="E547" s="36"/>
      <c r="F547" s="36"/>
      <c r="G547" s="36"/>
      <c r="H547" s="36"/>
      <c r="S547" s="36"/>
      <c r="T547" s="36"/>
    </row>
    <row r="548" spans="2:20">
      <c r="B548" s="36"/>
      <c r="C548" s="36"/>
      <c r="D548" s="36"/>
      <c r="E548" s="36"/>
      <c r="F548" s="36"/>
      <c r="G548" s="36"/>
      <c r="H548" s="36"/>
      <c r="S548" s="36"/>
      <c r="T548" s="36"/>
    </row>
    <row r="549" spans="2:20">
      <c r="B549" s="36"/>
      <c r="C549" s="36"/>
      <c r="D549" s="36"/>
      <c r="E549" s="36"/>
      <c r="F549" s="36"/>
      <c r="G549" s="36"/>
      <c r="H549" s="36"/>
      <c r="S549" s="36"/>
      <c r="T549" s="36"/>
    </row>
    <row r="550" spans="2:20">
      <c r="B550" s="36"/>
      <c r="C550" s="36"/>
      <c r="D550" s="36"/>
      <c r="E550" s="36"/>
      <c r="F550" s="36"/>
      <c r="G550" s="36"/>
      <c r="H550" s="36"/>
      <c r="S550" s="36"/>
      <c r="T550" s="36"/>
    </row>
    <row r="551" spans="2:20">
      <c r="B551" s="36"/>
      <c r="C551" s="36"/>
      <c r="D551" s="36"/>
      <c r="E551" s="36"/>
      <c r="F551" s="36"/>
      <c r="G551" s="36"/>
      <c r="H551" s="36"/>
      <c r="S551" s="36"/>
      <c r="T551" s="36"/>
    </row>
    <row r="552" spans="2:20">
      <c r="B552" s="36"/>
      <c r="C552" s="36"/>
      <c r="D552" s="36"/>
      <c r="E552" s="36"/>
      <c r="F552" s="36"/>
      <c r="G552" s="36"/>
      <c r="H552" s="36"/>
      <c r="S552" s="36"/>
      <c r="T552" s="36"/>
    </row>
    <row r="553" spans="2:20">
      <c r="B553" s="36"/>
      <c r="C553" s="36"/>
      <c r="D553" s="36"/>
      <c r="E553" s="36"/>
      <c r="F553" s="36"/>
      <c r="G553" s="36"/>
      <c r="H553" s="36"/>
      <c r="S553" s="36"/>
      <c r="T553" s="36"/>
    </row>
    <row r="554" spans="2:20">
      <c r="B554" s="36"/>
      <c r="C554" s="36"/>
      <c r="D554" s="36"/>
      <c r="E554" s="36"/>
      <c r="F554" s="36"/>
      <c r="G554" s="36"/>
      <c r="H554" s="36"/>
      <c r="S554" s="36"/>
      <c r="T554" s="36"/>
    </row>
    <row r="555" spans="2:20">
      <c r="B555" s="36"/>
      <c r="C555" s="36"/>
      <c r="D555" s="36"/>
      <c r="E555" s="36"/>
      <c r="F555" s="36"/>
      <c r="G555" s="36"/>
      <c r="H555" s="36"/>
      <c r="S555" s="36"/>
      <c r="T555" s="36"/>
    </row>
    <row r="556" spans="2:20">
      <c r="B556" s="36"/>
      <c r="C556" s="36"/>
      <c r="D556" s="36"/>
      <c r="E556" s="36"/>
      <c r="F556" s="36"/>
      <c r="G556" s="36"/>
      <c r="H556" s="36"/>
      <c r="S556" s="36"/>
      <c r="T556" s="36"/>
    </row>
    <row r="557" spans="2:20">
      <c r="B557" s="36"/>
      <c r="C557" s="36"/>
      <c r="D557" s="36"/>
      <c r="E557" s="36"/>
      <c r="F557" s="36"/>
      <c r="G557" s="36"/>
      <c r="H557" s="36"/>
      <c r="S557" s="36"/>
      <c r="T557" s="36"/>
    </row>
    <row r="558" spans="2:20">
      <c r="B558" s="36"/>
      <c r="C558" s="36"/>
      <c r="D558" s="36"/>
      <c r="E558" s="36"/>
      <c r="F558" s="36"/>
      <c r="G558" s="36"/>
      <c r="H558" s="36"/>
      <c r="S558" s="36"/>
      <c r="T558" s="36"/>
    </row>
    <row r="559" spans="2:20">
      <c r="B559" s="36"/>
      <c r="C559" s="36"/>
      <c r="D559" s="36"/>
      <c r="E559" s="36"/>
      <c r="F559" s="36"/>
      <c r="G559" s="36"/>
      <c r="H559" s="36"/>
      <c r="S559" s="36"/>
      <c r="T559" s="36"/>
    </row>
    <row r="560" spans="2:20">
      <c r="B560" s="36"/>
      <c r="C560" s="36"/>
      <c r="D560" s="36"/>
      <c r="E560" s="36"/>
      <c r="F560" s="36"/>
      <c r="G560" s="36"/>
      <c r="H560" s="36"/>
      <c r="S560" s="36"/>
      <c r="T560" s="36"/>
    </row>
    <row r="561" spans="2:20">
      <c r="B561" s="36"/>
      <c r="C561" s="36"/>
      <c r="D561" s="36"/>
      <c r="E561" s="36"/>
      <c r="F561" s="36"/>
      <c r="G561" s="36"/>
      <c r="H561" s="36"/>
      <c r="S561" s="36"/>
      <c r="T561" s="36"/>
    </row>
    <row r="562" spans="2:20">
      <c r="B562" s="36"/>
      <c r="C562" s="36"/>
      <c r="D562" s="36"/>
      <c r="E562" s="36"/>
      <c r="F562" s="36"/>
      <c r="G562" s="36"/>
      <c r="H562" s="36"/>
      <c r="S562" s="36"/>
      <c r="T562" s="36"/>
    </row>
    <row r="563" spans="2:20">
      <c r="B563" s="36"/>
      <c r="C563" s="36"/>
      <c r="D563" s="36"/>
      <c r="E563" s="36"/>
      <c r="F563" s="36"/>
      <c r="G563" s="36"/>
      <c r="H563" s="36"/>
      <c r="S563" s="36"/>
      <c r="T563" s="36"/>
    </row>
    <row r="564" spans="2:20">
      <c r="B564" s="36"/>
      <c r="C564" s="36"/>
      <c r="D564" s="36"/>
      <c r="E564" s="36"/>
      <c r="F564" s="36"/>
      <c r="G564" s="36"/>
      <c r="H564" s="36"/>
      <c r="S564" s="36"/>
      <c r="T564" s="36"/>
    </row>
    <row r="565" spans="2:20">
      <c r="B565" s="36"/>
      <c r="C565" s="36"/>
      <c r="D565" s="36"/>
      <c r="E565" s="36"/>
      <c r="F565" s="36"/>
      <c r="G565" s="36"/>
      <c r="H565" s="36"/>
      <c r="S565" s="36"/>
      <c r="T565" s="36"/>
    </row>
    <row r="566" spans="2:20">
      <c r="B566" s="36"/>
      <c r="C566" s="36"/>
      <c r="D566" s="36"/>
      <c r="E566" s="36"/>
      <c r="F566" s="36"/>
      <c r="G566" s="36"/>
      <c r="H566" s="36"/>
      <c r="S566" s="36"/>
      <c r="T566" s="36"/>
    </row>
    <row r="567" spans="2:20">
      <c r="B567" s="36"/>
      <c r="C567" s="36"/>
      <c r="D567" s="36"/>
      <c r="E567" s="36"/>
      <c r="F567" s="36"/>
      <c r="G567" s="36"/>
      <c r="H567" s="36"/>
      <c r="S567" s="36"/>
      <c r="T567" s="36"/>
    </row>
    <row r="568" spans="2:20">
      <c r="B568" s="36"/>
      <c r="C568" s="36"/>
      <c r="D568" s="36"/>
      <c r="E568" s="36"/>
      <c r="F568" s="36"/>
      <c r="G568" s="36"/>
      <c r="H568" s="36"/>
      <c r="S568" s="36"/>
      <c r="T568" s="36"/>
    </row>
    <row r="569" spans="2:20">
      <c r="B569" s="36"/>
      <c r="C569" s="36"/>
      <c r="D569" s="36"/>
      <c r="E569" s="36"/>
      <c r="F569" s="36"/>
      <c r="G569" s="36"/>
      <c r="H569" s="36"/>
      <c r="S569" s="36"/>
      <c r="T569" s="36"/>
    </row>
    <row r="570" spans="2:20">
      <c r="B570" s="36"/>
      <c r="C570" s="36"/>
      <c r="D570" s="36"/>
      <c r="E570" s="36"/>
      <c r="F570" s="36"/>
      <c r="G570" s="36"/>
      <c r="H570" s="36"/>
      <c r="S570" s="36"/>
      <c r="T570" s="36"/>
    </row>
    <row r="571" spans="2:20">
      <c r="B571" s="36"/>
      <c r="C571" s="36"/>
      <c r="D571" s="36"/>
      <c r="E571" s="36"/>
      <c r="F571" s="36"/>
      <c r="G571" s="36"/>
      <c r="H571" s="36"/>
      <c r="S571" s="36"/>
      <c r="T571" s="36"/>
    </row>
    <row r="572" spans="2:20">
      <c r="B572" s="36"/>
      <c r="C572" s="36"/>
      <c r="D572" s="36"/>
      <c r="E572" s="36"/>
      <c r="F572" s="36"/>
      <c r="G572" s="36"/>
      <c r="H572" s="36"/>
      <c r="S572" s="36"/>
      <c r="T572" s="36"/>
    </row>
    <row r="573" spans="2:20">
      <c r="B573" s="36"/>
      <c r="C573" s="36"/>
      <c r="D573" s="36"/>
      <c r="E573" s="36"/>
      <c r="F573" s="36"/>
      <c r="G573" s="36"/>
      <c r="H573" s="36"/>
      <c r="S573" s="36"/>
      <c r="T573" s="36"/>
    </row>
    <row r="574" spans="2:20">
      <c r="B574" s="36"/>
      <c r="C574" s="36"/>
      <c r="D574" s="36"/>
      <c r="E574" s="36"/>
      <c r="F574" s="36"/>
      <c r="G574" s="36"/>
      <c r="H574" s="36"/>
      <c r="S574" s="36"/>
      <c r="T574" s="36"/>
    </row>
    <row r="575" spans="2:20">
      <c r="B575" s="36"/>
      <c r="C575" s="36"/>
      <c r="D575" s="36"/>
      <c r="E575" s="36"/>
      <c r="F575" s="36"/>
      <c r="G575" s="36"/>
      <c r="H575" s="36"/>
      <c r="S575" s="36"/>
      <c r="T575" s="36"/>
    </row>
    <row r="576" spans="2:20">
      <c r="B576" s="36"/>
      <c r="C576" s="36"/>
      <c r="D576" s="36"/>
      <c r="E576" s="36"/>
      <c r="F576" s="36"/>
      <c r="G576" s="36"/>
      <c r="H576" s="36"/>
      <c r="S576" s="36"/>
      <c r="T576" s="36"/>
    </row>
    <row r="577" spans="2:20">
      <c r="B577" s="36"/>
      <c r="C577" s="36"/>
      <c r="D577" s="36"/>
      <c r="E577" s="36"/>
      <c r="F577" s="36"/>
      <c r="G577" s="36"/>
      <c r="H577" s="36"/>
      <c r="S577" s="36"/>
      <c r="T577" s="36"/>
    </row>
    <row r="578" spans="2:20">
      <c r="B578" s="36"/>
      <c r="C578" s="36"/>
      <c r="D578" s="36"/>
      <c r="E578" s="36"/>
      <c r="F578" s="36"/>
      <c r="G578" s="36"/>
      <c r="H578" s="36"/>
      <c r="S578" s="36"/>
      <c r="T578" s="36"/>
    </row>
    <row r="579" spans="2:20">
      <c r="B579" s="36"/>
      <c r="C579" s="36"/>
      <c r="D579" s="36"/>
      <c r="E579" s="36"/>
      <c r="F579" s="36"/>
      <c r="G579" s="36"/>
      <c r="H579" s="36"/>
      <c r="S579" s="36"/>
      <c r="T579" s="36"/>
    </row>
    <row r="580" spans="2:20">
      <c r="B580" s="36"/>
      <c r="C580" s="36"/>
      <c r="D580" s="36"/>
      <c r="E580" s="36"/>
      <c r="F580" s="36"/>
      <c r="G580" s="36"/>
      <c r="H580" s="36"/>
      <c r="S580" s="36"/>
      <c r="T580" s="36"/>
    </row>
    <row r="581" spans="2:20">
      <c r="B581" s="36"/>
      <c r="C581" s="36"/>
      <c r="D581" s="36"/>
      <c r="E581" s="36"/>
      <c r="F581" s="36"/>
      <c r="G581" s="36"/>
      <c r="H581" s="36"/>
      <c r="S581" s="36"/>
      <c r="T581" s="36"/>
    </row>
    <row r="582" spans="2:20">
      <c r="B582" s="36"/>
      <c r="C582" s="36"/>
      <c r="D582" s="36"/>
      <c r="E582" s="36"/>
      <c r="F582" s="36"/>
      <c r="G582" s="36"/>
      <c r="H582" s="36"/>
      <c r="S582" s="36"/>
      <c r="T582" s="36"/>
    </row>
    <row r="583" spans="2:20">
      <c r="B583" s="36"/>
      <c r="C583" s="36"/>
      <c r="D583" s="36"/>
      <c r="E583" s="36"/>
      <c r="F583" s="36"/>
      <c r="G583" s="36"/>
      <c r="H583" s="36"/>
      <c r="S583" s="36"/>
      <c r="T583" s="36"/>
    </row>
    <row r="584" spans="2:20">
      <c r="B584" s="36"/>
      <c r="C584" s="36"/>
      <c r="D584" s="36"/>
      <c r="E584" s="36"/>
      <c r="F584" s="36"/>
      <c r="G584" s="36"/>
      <c r="H584" s="36"/>
      <c r="S584" s="36"/>
      <c r="T584" s="36"/>
    </row>
    <row r="585" spans="2:20">
      <c r="B585" s="36"/>
      <c r="C585" s="36"/>
      <c r="D585" s="36"/>
      <c r="E585" s="36"/>
      <c r="F585" s="36"/>
      <c r="G585" s="36"/>
      <c r="H585" s="36"/>
      <c r="S585" s="36"/>
      <c r="T585" s="36"/>
    </row>
    <row r="586" spans="2:20">
      <c r="B586" s="36"/>
      <c r="C586" s="36"/>
      <c r="D586" s="36"/>
      <c r="E586" s="36"/>
      <c r="F586" s="36"/>
      <c r="G586" s="36"/>
      <c r="H586" s="36"/>
      <c r="S586" s="36"/>
      <c r="T586" s="36"/>
    </row>
    <row r="587" spans="2:20">
      <c r="B587" s="36"/>
      <c r="C587" s="36"/>
      <c r="D587" s="36"/>
      <c r="E587" s="36"/>
      <c r="F587" s="36"/>
      <c r="G587" s="36"/>
      <c r="H587" s="36"/>
      <c r="S587" s="36"/>
      <c r="T587" s="36"/>
    </row>
    <row r="588" spans="2:20">
      <c r="B588" s="36"/>
      <c r="C588" s="36"/>
      <c r="D588" s="36"/>
      <c r="E588" s="36"/>
      <c r="F588" s="36"/>
      <c r="G588" s="36"/>
      <c r="H588" s="36"/>
      <c r="S588" s="36"/>
      <c r="T588" s="36"/>
    </row>
    <row r="589" spans="2:20">
      <c r="B589" s="36"/>
      <c r="C589" s="36"/>
      <c r="D589" s="36"/>
      <c r="E589" s="36"/>
      <c r="F589" s="36"/>
      <c r="G589" s="36"/>
      <c r="H589" s="36"/>
      <c r="S589" s="36"/>
      <c r="T589" s="36"/>
    </row>
    <row r="590" spans="2:20">
      <c r="B590" s="36"/>
      <c r="C590" s="36"/>
      <c r="D590" s="36"/>
      <c r="E590" s="36"/>
      <c r="F590" s="36"/>
      <c r="G590" s="36"/>
      <c r="H590" s="36"/>
      <c r="S590" s="36"/>
      <c r="T590" s="36"/>
    </row>
    <row r="591" spans="2:20">
      <c r="B591" s="36"/>
      <c r="C591" s="36"/>
      <c r="D591" s="36"/>
      <c r="E591" s="36"/>
      <c r="F591" s="36"/>
      <c r="G591" s="36"/>
      <c r="H591" s="36"/>
      <c r="S591" s="36"/>
      <c r="T591" s="36"/>
    </row>
    <row r="592" spans="2:20">
      <c r="B592" s="36"/>
      <c r="C592" s="36"/>
      <c r="D592" s="36"/>
      <c r="E592" s="36"/>
      <c r="F592" s="36"/>
      <c r="G592" s="36"/>
      <c r="H592" s="36"/>
      <c r="S592" s="36"/>
      <c r="T592" s="36"/>
    </row>
    <row r="593" spans="2:20">
      <c r="B593" s="36"/>
      <c r="C593" s="36"/>
      <c r="D593" s="36"/>
      <c r="E593" s="36"/>
      <c r="F593" s="36"/>
      <c r="G593" s="36"/>
      <c r="H593" s="36"/>
      <c r="S593" s="36"/>
      <c r="T593" s="36"/>
    </row>
    <row r="594" spans="2:20">
      <c r="B594" s="36"/>
      <c r="C594" s="36"/>
      <c r="D594" s="36"/>
      <c r="E594" s="36"/>
      <c r="F594" s="36"/>
      <c r="G594" s="36"/>
      <c r="H594" s="36"/>
      <c r="S594" s="36"/>
      <c r="T594" s="36"/>
    </row>
    <row r="595" spans="2:20">
      <c r="B595" s="36"/>
      <c r="C595" s="36"/>
      <c r="D595" s="36"/>
      <c r="E595" s="36"/>
      <c r="F595" s="36"/>
      <c r="G595" s="36"/>
      <c r="H595" s="36"/>
      <c r="S595" s="36"/>
      <c r="T595" s="36"/>
    </row>
    <row r="596" spans="2:20">
      <c r="B596" s="36"/>
      <c r="C596" s="36"/>
      <c r="D596" s="36"/>
      <c r="E596" s="36"/>
      <c r="F596" s="36"/>
      <c r="G596" s="36"/>
      <c r="H596" s="36"/>
      <c r="S596" s="36"/>
      <c r="T596" s="36"/>
    </row>
    <row r="597" spans="2:20">
      <c r="B597" s="36"/>
      <c r="C597" s="36"/>
      <c r="D597" s="36"/>
      <c r="E597" s="36"/>
      <c r="F597" s="36"/>
      <c r="G597" s="36"/>
      <c r="H597" s="36"/>
      <c r="S597" s="36"/>
      <c r="T597" s="36"/>
    </row>
    <row r="598" spans="2:20">
      <c r="B598" s="36"/>
      <c r="C598" s="36"/>
      <c r="D598" s="36"/>
      <c r="E598" s="36"/>
      <c r="F598" s="36"/>
      <c r="G598" s="36"/>
      <c r="H598" s="36"/>
      <c r="S598" s="36"/>
      <c r="T598" s="36"/>
    </row>
    <row r="599" spans="2:20">
      <c r="B599" s="36"/>
      <c r="C599" s="36"/>
      <c r="D599" s="36"/>
      <c r="E599" s="36"/>
      <c r="F599" s="36"/>
      <c r="G599" s="36"/>
      <c r="H599" s="36"/>
      <c r="S599" s="36"/>
      <c r="T599" s="36"/>
    </row>
    <row r="600" spans="2:20">
      <c r="B600" s="36"/>
      <c r="C600" s="36"/>
      <c r="D600" s="36"/>
      <c r="E600" s="36"/>
      <c r="F600" s="36"/>
      <c r="G600" s="36"/>
      <c r="H600" s="36"/>
      <c r="S600" s="36"/>
      <c r="T600" s="36"/>
    </row>
    <row r="601" spans="2:20">
      <c r="B601" s="36"/>
      <c r="C601" s="36"/>
      <c r="D601" s="36"/>
      <c r="E601" s="36"/>
      <c r="F601" s="36"/>
      <c r="G601" s="36"/>
      <c r="H601" s="36"/>
      <c r="S601" s="36"/>
      <c r="T601" s="36"/>
    </row>
    <row r="602" spans="2:20">
      <c r="B602" s="36"/>
      <c r="C602" s="36"/>
      <c r="D602" s="36"/>
      <c r="E602" s="36"/>
      <c r="F602" s="36"/>
      <c r="G602" s="36"/>
      <c r="H602" s="36"/>
      <c r="S602" s="36"/>
      <c r="T602" s="36"/>
    </row>
    <row r="603" spans="2:20">
      <c r="B603" s="36"/>
      <c r="C603" s="36"/>
      <c r="D603" s="36"/>
      <c r="E603" s="36"/>
      <c r="F603" s="36"/>
      <c r="G603" s="36"/>
      <c r="H603" s="36"/>
      <c r="S603" s="36"/>
      <c r="T603" s="36"/>
    </row>
    <row r="604" spans="2:20">
      <c r="B604" s="36"/>
      <c r="C604" s="36"/>
      <c r="D604" s="36"/>
      <c r="E604" s="36"/>
      <c r="F604" s="36"/>
      <c r="G604" s="36"/>
      <c r="H604" s="36"/>
      <c r="S604" s="36"/>
      <c r="T604" s="36"/>
    </row>
    <row r="605" spans="2:20">
      <c r="B605" s="36"/>
      <c r="C605" s="36"/>
      <c r="D605" s="36"/>
      <c r="E605" s="36"/>
      <c r="F605" s="36"/>
      <c r="G605" s="36"/>
      <c r="H605" s="36"/>
      <c r="S605" s="36"/>
      <c r="T605" s="36"/>
    </row>
    <row r="606" spans="2:20">
      <c r="B606" s="36"/>
      <c r="C606" s="36"/>
      <c r="D606" s="36"/>
      <c r="E606" s="36"/>
      <c r="F606" s="36"/>
      <c r="G606" s="36"/>
      <c r="H606" s="36"/>
      <c r="S606" s="36"/>
      <c r="T606" s="36"/>
    </row>
    <row r="607" spans="2:20">
      <c r="B607" s="36"/>
      <c r="C607" s="36"/>
      <c r="D607" s="36"/>
      <c r="E607" s="36"/>
      <c r="F607" s="36"/>
      <c r="G607" s="36"/>
      <c r="H607" s="36"/>
      <c r="S607" s="36"/>
      <c r="T607" s="36"/>
    </row>
    <row r="608" spans="2:20">
      <c r="B608" s="36"/>
      <c r="C608" s="36"/>
      <c r="D608" s="36"/>
      <c r="E608" s="36"/>
      <c r="F608" s="36"/>
      <c r="G608" s="36"/>
      <c r="H608" s="36"/>
      <c r="S608" s="36"/>
      <c r="T608" s="36"/>
    </row>
    <row r="609" spans="2:20">
      <c r="B609" s="36"/>
      <c r="C609" s="36"/>
      <c r="D609" s="36"/>
      <c r="E609" s="36"/>
      <c r="F609" s="36"/>
      <c r="G609" s="36"/>
      <c r="H609" s="36"/>
      <c r="S609" s="36"/>
      <c r="T609" s="36"/>
    </row>
    <row r="610" spans="2:20">
      <c r="B610" s="36"/>
      <c r="C610" s="36"/>
      <c r="D610" s="36"/>
      <c r="E610" s="36"/>
      <c r="F610" s="36"/>
      <c r="G610" s="36"/>
      <c r="H610" s="36"/>
      <c r="S610" s="36"/>
      <c r="T610" s="36"/>
    </row>
    <row r="611" spans="2:20">
      <c r="B611" s="36"/>
      <c r="C611" s="36"/>
      <c r="D611" s="36"/>
      <c r="E611" s="36"/>
      <c r="F611" s="36"/>
      <c r="G611" s="36"/>
      <c r="H611" s="36"/>
      <c r="S611" s="36"/>
      <c r="T611" s="36"/>
    </row>
    <row r="612" spans="2:20">
      <c r="B612" s="36"/>
      <c r="C612" s="36"/>
      <c r="D612" s="36"/>
      <c r="E612" s="36"/>
      <c r="F612" s="36"/>
      <c r="G612" s="36"/>
      <c r="H612" s="36"/>
      <c r="S612" s="36"/>
      <c r="T612" s="36"/>
    </row>
    <row r="613" spans="2:20">
      <c r="B613" s="36"/>
      <c r="C613" s="36"/>
      <c r="D613" s="36"/>
      <c r="E613" s="36"/>
      <c r="F613" s="36"/>
      <c r="G613" s="36"/>
      <c r="H613" s="36"/>
      <c r="S613" s="36"/>
      <c r="T613" s="36"/>
    </row>
    <row r="614" spans="2:20">
      <c r="B614" s="36"/>
      <c r="C614" s="36"/>
      <c r="D614" s="36"/>
      <c r="E614" s="36"/>
      <c r="F614" s="36"/>
      <c r="G614" s="36"/>
      <c r="H614" s="36"/>
      <c r="S614" s="36"/>
      <c r="T614" s="36"/>
    </row>
    <row r="615" spans="2:20">
      <c r="B615" s="36"/>
      <c r="C615" s="36"/>
      <c r="D615" s="36"/>
      <c r="E615" s="36"/>
      <c r="F615" s="36"/>
      <c r="G615" s="36"/>
      <c r="H615" s="36"/>
      <c r="S615" s="36"/>
      <c r="T615" s="36"/>
    </row>
    <row r="616" spans="2:20">
      <c r="B616" s="36"/>
      <c r="C616" s="36"/>
      <c r="D616" s="36"/>
      <c r="E616" s="36"/>
      <c r="F616" s="36"/>
      <c r="G616" s="36"/>
      <c r="H616" s="36"/>
      <c r="S616" s="36"/>
      <c r="T616" s="36"/>
    </row>
    <row r="617" spans="2:20">
      <c r="B617" s="36"/>
      <c r="C617" s="36"/>
      <c r="D617" s="36"/>
      <c r="E617" s="36"/>
      <c r="F617" s="36"/>
      <c r="G617" s="36"/>
      <c r="H617" s="36"/>
      <c r="S617" s="36"/>
      <c r="T617" s="36"/>
    </row>
    <row r="618" spans="2:20">
      <c r="B618" s="36"/>
      <c r="C618" s="36"/>
      <c r="D618" s="36"/>
      <c r="E618" s="36"/>
      <c r="F618" s="36"/>
      <c r="G618" s="36"/>
      <c r="H618" s="36"/>
      <c r="S618" s="36"/>
      <c r="T618" s="36"/>
    </row>
    <row r="619" spans="2:20">
      <c r="B619" s="36"/>
      <c r="C619" s="36"/>
      <c r="D619" s="36"/>
      <c r="E619" s="36"/>
      <c r="F619" s="36"/>
      <c r="G619" s="36"/>
      <c r="H619" s="36"/>
      <c r="S619" s="36"/>
      <c r="T619" s="36"/>
    </row>
    <row r="620" spans="2:20">
      <c r="B620" s="36"/>
      <c r="C620" s="36"/>
      <c r="D620" s="36"/>
      <c r="E620" s="36"/>
      <c r="F620" s="36"/>
      <c r="G620" s="36"/>
      <c r="H620" s="36"/>
      <c r="S620" s="36"/>
      <c r="T620" s="36"/>
    </row>
    <row r="621" spans="2:20">
      <c r="B621" s="36"/>
      <c r="C621" s="36"/>
      <c r="D621" s="36"/>
      <c r="E621" s="36"/>
      <c r="F621" s="36"/>
      <c r="G621" s="36"/>
      <c r="H621" s="36"/>
      <c r="S621" s="36"/>
      <c r="T621" s="36"/>
    </row>
    <row r="622" spans="2:20">
      <c r="B622" s="36"/>
      <c r="C622" s="36"/>
      <c r="D622" s="36"/>
      <c r="E622" s="36"/>
      <c r="F622" s="36"/>
      <c r="G622" s="36"/>
      <c r="H622" s="36"/>
      <c r="S622" s="36"/>
      <c r="T622" s="36"/>
    </row>
    <row r="623" spans="2:20">
      <c r="B623" s="36"/>
      <c r="C623" s="36"/>
      <c r="D623" s="36"/>
      <c r="E623" s="36"/>
      <c r="F623" s="36"/>
      <c r="G623" s="36"/>
      <c r="H623" s="36"/>
      <c r="S623" s="36"/>
      <c r="T623" s="36"/>
    </row>
    <row r="624" spans="2:20">
      <c r="B624" s="36"/>
      <c r="C624" s="36"/>
      <c r="D624" s="36"/>
      <c r="E624" s="36"/>
      <c r="F624" s="36"/>
      <c r="G624" s="36"/>
      <c r="H624" s="36"/>
      <c r="S624" s="36"/>
      <c r="T624" s="36"/>
    </row>
    <row r="625" spans="2:20">
      <c r="B625" s="36"/>
      <c r="C625" s="36"/>
      <c r="D625" s="36"/>
      <c r="E625" s="36"/>
      <c r="F625" s="36"/>
      <c r="G625" s="36"/>
      <c r="H625" s="36"/>
      <c r="S625" s="36"/>
      <c r="T625" s="36"/>
    </row>
    <row r="626" spans="2:20">
      <c r="B626" s="36"/>
      <c r="C626" s="36"/>
      <c r="D626" s="36"/>
      <c r="E626" s="36"/>
      <c r="F626" s="36"/>
      <c r="G626" s="36"/>
      <c r="H626" s="36"/>
      <c r="S626" s="36"/>
      <c r="T626" s="36"/>
    </row>
    <row r="627" spans="2:20">
      <c r="B627" s="36"/>
      <c r="C627" s="36"/>
      <c r="D627" s="36"/>
      <c r="E627" s="36"/>
      <c r="F627" s="36"/>
      <c r="G627" s="36"/>
      <c r="H627" s="36"/>
      <c r="S627" s="36"/>
      <c r="T627" s="36"/>
    </row>
    <row r="628" spans="2:20">
      <c r="B628" s="36"/>
      <c r="C628" s="36"/>
      <c r="D628" s="36"/>
      <c r="E628" s="36"/>
      <c r="F628" s="36"/>
      <c r="G628" s="36"/>
      <c r="H628" s="36"/>
      <c r="S628" s="36"/>
      <c r="T628" s="36"/>
    </row>
    <row r="629" spans="2:20">
      <c r="B629" s="36"/>
      <c r="C629" s="36"/>
      <c r="D629" s="36"/>
      <c r="E629" s="36"/>
      <c r="F629" s="36"/>
      <c r="G629" s="36"/>
      <c r="H629" s="36"/>
      <c r="S629" s="36"/>
      <c r="T629" s="36"/>
    </row>
    <row r="630" spans="2:20">
      <c r="B630" s="36"/>
      <c r="C630" s="36"/>
      <c r="D630" s="36"/>
      <c r="E630" s="36"/>
      <c r="F630" s="36"/>
      <c r="G630" s="36"/>
      <c r="H630" s="36"/>
      <c r="S630" s="36"/>
      <c r="T630" s="36"/>
    </row>
    <row r="631" spans="2:20">
      <c r="B631" s="36"/>
      <c r="C631" s="36"/>
      <c r="D631" s="36"/>
      <c r="E631" s="36"/>
      <c r="F631" s="36"/>
      <c r="G631" s="36"/>
      <c r="H631" s="36"/>
      <c r="S631" s="36"/>
      <c r="T631" s="36"/>
    </row>
    <row r="632" spans="2:20">
      <c r="B632" s="36"/>
      <c r="C632" s="36"/>
      <c r="D632" s="36"/>
      <c r="E632" s="36"/>
      <c r="F632" s="36"/>
      <c r="G632" s="36"/>
      <c r="H632" s="36"/>
      <c r="S632" s="36"/>
      <c r="T632" s="36"/>
    </row>
    <row r="633" spans="2:20">
      <c r="B633" s="36"/>
      <c r="C633" s="36"/>
      <c r="D633" s="36"/>
      <c r="E633" s="36"/>
      <c r="F633" s="36"/>
      <c r="G633" s="36"/>
      <c r="H633" s="36"/>
      <c r="S633" s="36"/>
      <c r="T633" s="36"/>
    </row>
    <row r="634" spans="2:20">
      <c r="B634" s="36"/>
      <c r="C634" s="36"/>
      <c r="D634" s="36"/>
      <c r="E634" s="36"/>
      <c r="F634" s="36"/>
      <c r="G634" s="36"/>
      <c r="H634" s="36"/>
      <c r="S634" s="36"/>
      <c r="T634" s="36"/>
    </row>
    <row r="635" spans="2:20">
      <c r="B635" s="36"/>
      <c r="C635" s="36"/>
      <c r="D635" s="36"/>
      <c r="E635" s="36"/>
      <c r="F635" s="36"/>
      <c r="G635" s="36"/>
      <c r="H635" s="36"/>
      <c r="S635" s="36"/>
      <c r="T635" s="36"/>
    </row>
    <row r="636" spans="2:20">
      <c r="B636" s="36"/>
      <c r="C636" s="36"/>
      <c r="D636" s="36"/>
      <c r="E636" s="36"/>
      <c r="F636" s="36"/>
      <c r="G636" s="36"/>
      <c r="H636" s="36"/>
      <c r="S636" s="36"/>
      <c r="T636" s="36"/>
    </row>
    <row r="637" spans="2:20">
      <c r="B637" s="36"/>
      <c r="C637" s="36"/>
      <c r="D637" s="36"/>
      <c r="E637" s="36"/>
      <c r="F637" s="36"/>
      <c r="G637" s="36"/>
      <c r="H637" s="36"/>
      <c r="S637" s="36"/>
      <c r="T637" s="36"/>
    </row>
    <row r="638" spans="2:20">
      <c r="B638" s="36"/>
      <c r="C638" s="36"/>
      <c r="D638" s="36"/>
      <c r="E638" s="36"/>
      <c r="F638" s="36"/>
      <c r="G638" s="36"/>
      <c r="H638" s="36"/>
      <c r="S638" s="36"/>
      <c r="T638" s="36"/>
    </row>
    <row r="639" spans="2:20">
      <c r="B639" s="36"/>
      <c r="C639" s="36"/>
      <c r="D639" s="36"/>
      <c r="E639" s="36"/>
      <c r="F639" s="36"/>
      <c r="G639" s="36"/>
      <c r="H639" s="36"/>
      <c r="S639" s="36"/>
      <c r="T639" s="36"/>
    </row>
    <row r="640" spans="2:20">
      <c r="B640" s="36"/>
      <c r="C640" s="36"/>
      <c r="D640" s="36"/>
      <c r="E640" s="36"/>
      <c r="F640" s="36"/>
      <c r="G640" s="36"/>
      <c r="H640" s="36"/>
      <c r="S640" s="36"/>
      <c r="T640" s="36"/>
    </row>
    <row r="641" spans="2:20">
      <c r="B641" s="36"/>
      <c r="C641" s="36"/>
      <c r="D641" s="36"/>
      <c r="E641" s="36"/>
      <c r="F641" s="36"/>
      <c r="G641" s="36"/>
      <c r="H641" s="36"/>
      <c r="S641" s="36"/>
      <c r="T641" s="36"/>
    </row>
    <row r="642" spans="2:20">
      <c r="B642" s="36"/>
      <c r="C642" s="36"/>
      <c r="D642" s="36"/>
      <c r="E642" s="36"/>
      <c r="F642" s="36"/>
      <c r="G642" s="36"/>
      <c r="H642" s="36"/>
      <c r="S642" s="36"/>
      <c r="T642" s="36"/>
    </row>
    <row r="643" spans="2:20">
      <c r="B643" s="36"/>
      <c r="C643" s="36"/>
      <c r="D643" s="36"/>
      <c r="E643" s="36"/>
      <c r="F643" s="36"/>
      <c r="G643" s="36"/>
      <c r="H643" s="36"/>
      <c r="S643" s="36"/>
      <c r="T643" s="36"/>
    </row>
    <row r="644" spans="2:20">
      <c r="B644" s="36"/>
      <c r="C644" s="36"/>
      <c r="D644" s="36"/>
      <c r="E644" s="36"/>
      <c r="F644" s="36"/>
      <c r="G644" s="36"/>
      <c r="H644" s="36"/>
      <c r="S644" s="36"/>
      <c r="T644" s="36"/>
    </row>
    <row r="645" spans="2:20">
      <c r="B645" s="36"/>
      <c r="C645" s="36"/>
      <c r="D645" s="36"/>
      <c r="E645" s="36"/>
      <c r="F645" s="36"/>
      <c r="G645" s="36"/>
      <c r="H645" s="36"/>
      <c r="S645" s="36"/>
      <c r="T645" s="36"/>
    </row>
    <row r="646" spans="2:20">
      <c r="B646" s="36"/>
      <c r="C646" s="36"/>
      <c r="D646" s="36"/>
      <c r="E646" s="36"/>
      <c r="F646" s="36"/>
      <c r="G646" s="36"/>
      <c r="H646" s="36"/>
      <c r="S646" s="36"/>
      <c r="T646" s="36"/>
    </row>
    <row r="647" spans="2:20">
      <c r="B647" s="36"/>
      <c r="C647" s="36"/>
      <c r="D647" s="36"/>
      <c r="E647" s="36"/>
      <c r="F647" s="36"/>
      <c r="G647" s="36"/>
      <c r="H647" s="36"/>
      <c r="S647" s="36"/>
      <c r="T647" s="36"/>
    </row>
    <row r="648" spans="2:20">
      <c r="B648" s="36"/>
      <c r="C648" s="36"/>
      <c r="D648" s="36"/>
      <c r="E648" s="36"/>
      <c r="F648" s="36"/>
      <c r="G648" s="36"/>
      <c r="H648" s="36"/>
      <c r="S648" s="36"/>
      <c r="T648" s="36"/>
    </row>
    <row r="649" spans="2:20">
      <c r="B649" s="36"/>
      <c r="C649" s="36"/>
      <c r="D649" s="36"/>
      <c r="E649" s="36"/>
      <c r="F649" s="36"/>
      <c r="G649" s="36"/>
      <c r="H649" s="36"/>
      <c r="S649" s="36"/>
      <c r="T649" s="36"/>
    </row>
    <row r="650" spans="2:20">
      <c r="B650" s="36"/>
      <c r="C650" s="36"/>
      <c r="D650" s="36"/>
      <c r="E650" s="36"/>
      <c r="F650" s="36"/>
      <c r="G650" s="36"/>
      <c r="H650" s="36"/>
      <c r="S650" s="36"/>
      <c r="T650" s="36"/>
    </row>
    <row r="651" spans="2:20">
      <c r="B651" s="36"/>
      <c r="C651" s="36"/>
      <c r="D651" s="36"/>
      <c r="E651" s="36"/>
      <c r="F651" s="36"/>
      <c r="G651" s="36"/>
      <c r="H651" s="36"/>
      <c r="S651" s="36"/>
      <c r="T651" s="36"/>
    </row>
    <row r="652" spans="2:20">
      <c r="B652" s="36"/>
      <c r="C652" s="36"/>
      <c r="D652" s="36"/>
      <c r="E652" s="36"/>
      <c r="F652" s="36"/>
      <c r="G652" s="36"/>
      <c r="H652" s="36"/>
      <c r="S652" s="36"/>
      <c r="T652" s="36"/>
    </row>
    <row r="653" spans="2:20">
      <c r="B653" s="36"/>
      <c r="C653" s="36"/>
      <c r="D653" s="36"/>
      <c r="E653" s="36"/>
      <c r="F653" s="36"/>
      <c r="G653" s="36"/>
      <c r="H653" s="36"/>
      <c r="S653" s="36"/>
      <c r="T653" s="36"/>
    </row>
    <row r="654" spans="2:20">
      <c r="B654" s="36"/>
      <c r="C654" s="36"/>
      <c r="D654" s="36"/>
      <c r="E654" s="36"/>
      <c r="F654" s="36"/>
      <c r="G654" s="36"/>
      <c r="H654" s="36"/>
      <c r="S654" s="36"/>
      <c r="T654" s="36"/>
    </row>
    <row r="655" spans="2:20">
      <c r="B655" s="36"/>
      <c r="C655" s="36"/>
      <c r="D655" s="36"/>
      <c r="E655" s="36"/>
      <c r="F655" s="36"/>
      <c r="G655" s="36"/>
      <c r="H655" s="36"/>
      <c r="S655" s="36"/>
      <c r="T655" s="36"/>
    </row>
    <row r="656" spans="2:20">
      <c r="B656" s="36"/>
      <c r="C656" s="36"/>
      <c r="D656" s="36"/>
      <c r="E656" s="36"/>
      <c r="F656" s="36"/>
      <c r="G656" s="36"/>
      <c r="H656" s="36"/>
      <c r="S656" s="36"/>
      <c r="T656" s="36"/>
    </row>
    <row r="657" spans="2:20">
      <c r="B657" s="36"/>
      <c r="C657" s="36"/>
      <c r="D657" s="36"/>
      <c r="E657" s="36"/>
      <c r="F657" s="36"/>
      <c r="G657" s="36"/>
      <c r="H657" s="36"/>
      <c r="S657" s="36"/>
      <c r="T657" s="36"/>
    </row>
    <row r="658" spans="2:20">
      <c r="B658" s="36"/>
      <c r="C658" s="36"/>
      <c r="D658" s="36"/>
      <c r="E658" s="36"/>
      <c r="F658" s="36"/>
      <c r="G658" s="36"/>
      <c r="H658" s="36"/>
      <c r="S658" s="36"/>
      <c r="T658" s="36"/>
    </row>
    <row r="659" spans="2:20">
      <c r="B659" s="36"/>
      <c r="C659" s="36"/>
      <c r="D659" s="36"/>
      <c r="E659" s="36"/>
      <c r="F659" s="36"/>
      <c r="G659" s="36"/>
      <c r="H659" s="36"/>
      <c r="S659" s="36"/>
      <c r="T659" s="36"/>
    </row>
    <row r="660" spans="2:20">
      <c r="B660" s="36"/>
      <c r="C660" s="36"/>
      <c r="D660" s="36"/>
      <c r="E660" s="36"/>
      <c r="F660" s="36"/>
      <c r="G660" s="36"/>
      <c r="H660" s="36"/>
      <c r="S660" s="36"/>
      <c r="T660" s="36"/>
    </row>
    <row r="661" spans="2:20">
      <c r="B661" s="36"/>
      <c r="C661" s="36"/>
      <c r="D661" s="36"/>
      <c r="E661" s="36"/>
      <c r="F661" s="36"/>
      <c r="G661" s="36"/>
      <c r="H661" s="36"/>
      <c r="S661" s="36"/>
      <c r="T661" s="36"/>
    </row>
    <row r="662" spans="2:20">
      <c r="B662" s="36"/>
      <c r="C662" s="36"/>
      <c r="D662" s="36"/>
      <c r="E662" s="36"/>
      <c r="F662" s="36"/>
      <c r="G662" s="36"/>
      <c r="H662" s="36"/>
      <c r="S662" s="36"/>
      <c r="T662" s="36"/>
    </row>
    <row r="663" spans="2:20">
      <c r="B663" s="36"/>
      <c r="C663" s="36"/>
      <c r="D663" s="36"/>
      <c r="E663" s="36"/>
      <c r="F663" s="36"/>
      <c r="G663" s="36"/>
      <c r="H663" s="36"/>
      <c r="S663" s="36"/>
      <c r="T663" s="36"/>
    </row>
    <row r="664" spans="2:20">
      <c r="B664" s="36"/>
      <c r="C664" s="36"/>
      <c r="D664" s="36"/>
      <c r="E664" s="36"/>
      <c r="F664" s="36"/>
      <c r="G664" s="36"/>
      <c r="H664" s="36"/>
      <c r="S664" s="36"/>
      <c r="T664" s="36"/>
    </row>
    <row r="665" spans="2:20">
      <c r="B665" s="36"/>
      <c r="C665" s="36"/>
      <c r="D665" s="36"/>
      <c r="E665" s="36"/>
      <c r="F665" s="36"/>
      <c r="G665" s="36"/>
      <c r="H665" s="36"/>
      <c r="S665" s="36"/>
      <c r="T665" s="36"/>
    </row>
    <row r="666" spans="2:20">
      <c r="B666" s="36"/>
      <c r="C666" s="36"/>
      <c r="D666" s="36"/>
      <c r="E666" s="36"/>
      <c r="F666" s="36"/>
      <c r="G666" s="36"/>
      <c r="H666" s="36"/>
      <c r="S666" s="36"/>
      <c r="T666" s="36"/>
    </row>
    <row r="667" spans="2:20">
      <c r="B667" s="36"/>
      <c r="C667" s="36"/>
      <c r="D667" s="36"/>
      <c r="E667" s="36"/>
      <c r="F667" s="36"/>
      <c r="G667" s="36"/>
      <c r="H667" s="36"/>
      <c r="S667" s="36"/>
      <c r="T667" s="36"/>
    </row>
    <row r="668" spans="2:20">
      <c r="B668" s="36"/>
      <c r="C668" s="36"/>
      <c r="D668" s="36"/>
      <c r="E668" s="36"/>
      <c r="F668" s="36"/>
      <c r="G668" s="36"/>
      <c r="H668" s="36"/>
      <c r="S668" s="36"/>
      <c r="T668" s="36"/>
    </row>
    <row r="669" spans="2:20">
      <c r="B669" s="36"/>
      <c r="C669" s="36"/>
      <c r="D669" s="36"/>
      <c r="E669" s="36"/>
      <c r="F669" s="36"/>
      <c r="G669" s="36"/>
      <c r="H669" s="36"/>
      <c r="S669" s="36"/>
      <c r="T669" s="36"/>
    </row>
    <row r="670" spans="2:20">
      <c r="B670" s="36"/>
      <c r="C670" s="36"/>
      <c r="D670" s="36"/>
      <c r="E670" s="36"/>
      <c r="F670" s="36"/>
      <c r="G670" s="36"/>
      <c r="H670" s="36"/>
      <c r="S670" s="36"/>
      <c r="T670" s="36"/>
    </row>
    <row r="671" spans="2:20">
      <c r="B671" s="36"/>
      <c r="C671" s="36"/>
      <c r="D671" s="36"/>
      <c r="E671" s="36"/>
      <c r="F671" s="36"/>
      <c r="G671" s="36"/>
      <c r="H671" s="36"/>
      <c r="S671" s="36"/>
      <c r="T671" s="36"/>
    </row>
    <row r="672" spans="2:20">
      <c r="B672" s="36"/>
      <c r="C672" s="36"/>
      <c r="D672" s="36"/>
      <c r="E672" s="36"/>
      <c r="F672" s="36"/>
      <c r="G672" s="36"/>
      <c r="H672" s="36"/>
      <c r="S672" s="36"/>
      <c r="T672" s="36"/>
    </row>
    <row r="673" spans="2:20">
      <c r="B673" s="36"/>
      <c r="C673" s="36"/>
      <c r="D673" s="36"/>
      <c r="E673" s="36"/>
      <c r="F673" s="36"/>
      <c r="G673" s="36"/>
      <c r="H673" s="36"/>
      <c r="S673" s="36"/>
      <c r="T673" s="36"/>
    </row>
    <row r="674" spans="2:20">
      <c r="B674" s="36"/>
      <c r="C674" s="36"/>
      <c r="D674" s="36"/>
      <c r="E674" s="36"/>
      <c r="F674" s="36"/>
      <c r="G674" s="36"/>
      <c r="H674" s="36"/>
      <c r="S674" s="36"/>
      <c r="T674" s="36"/>
    </row>
    <row r="675" spans="2:20">
      <c r="B675" s="36"/>
      <c r="C675" s="36"/>
      <c r="D675" s="36"/>
      <c r="E675" s="36"/>
      <c r="F675" s="36"/>
      <c r="G675" s="36"/>
      <c r="H675" s="36"/>
      <c r="S675" s="36"/>
      <c r="T675" s="36"/>
    </row>
    <row r="676" spans="2:20">
      <c r="B676" s="36"/>
      <c r="C676" s="36"/>
      <c r="D676" s="36"/>
      <c r="E676" s="36"/>
      <c r="F676" s="36"/>
      <c r="G676" s="36"/>
      <c r="H676" s="36"/>
      <c r="S676" s="36"/>
      <c r="T676" s="36"/>
    </row>
    <row r="677" spans="2:20">
      <c r="B677" s="36"/>
      <c r="C677" s="36"/>
      <c r="D677" s="36"/>
      <c r="E677" s="36"/>
      <c r="F677" s="36"/>
      <c r="G677" s="36"/>
      <c r="H677" s="36"/>
      <c r="S677" s="36"/>
      <c r="T677" s="36"/>
    </row>
    <row r="678" spans="2:20">
      <c r="B678" s="36"/>
      <c r="C678" s="36"/>
      <c r="D678" s="36"/>
      <c r="E678" s="36"/>
      <c r="F678" s="36"/>
      <c r="G678" s="36"/>
      <c r="H678" s="36"/>
      <c r="S678" s="36"/>
      <c r="T678" s="36"/>
    </row>
    <row r="679" spans="2:20">
      <c r="B679" s="36"/>
      <c r="C679" s="36"/>
      <c r="D679" s="36"/>
      <c r="E679" s="36"/>
      <c r="F679" s="36"/>
      <c r="G679" s="36"/>
      <c r="H679" s="36"/>
      <c r="S679" s="36"/>
      <c r="T679" s="36"/>
    </row>
    <row r="680" spans="2:20">
      <c r="B680" s="36"/>
      <c r="C680" s="36"/>
      <c r="D680" s="36"/>
      <c r="E680" s="36"/>
      <c r="F680" s="36"/>
      <c r="G680" s="36"/>
      <c r="H680" s="36"/>
      <c r="S680" s="36"/>
      <c r="T680" s="36"/>
    </row>
    <row r="681" spans="2:20">
      <c r="B681" s="36"/>
      <c r="C681" s="36"/>
      <c r="D681" s="36"/>
      <c r="E681" s="36"/>
      <c r="F681" s="36"/>
      <c r="G681" s="36"/>
      <c r="H681" s="36"/>
      <c r="S681" s="36"/>
      <c r="T681" s="36"/>
    </row>
    <row r="682" spans="2:20">
      <c r="B682" s="36"/>
      <c r="C682" s="36"/>
      <c r="D682" s="36"/>
      <c r="E682" s="36"/>
      <c r="F682" s="36"/>
      <c r="G682" s="36"/>
      <c r="H682" s="36"/>
      <c r="S682" s="36"/>
      <c r="T682" s="36"/>
    </row>
    <row r="683" spans="2:20">
      <c r="B683" s="36"/>
      <c r="C683" s="36"/>
      <c r="D683" s="36"/>
      <c r="E683" s="36"/>
      <c r="F683" s="36"/>
      <c r="G683" s="36"/>
      <c r="H683" s="36"/>
      <c r="S683" s="36"/>
      <c r="T683" s="36"/>
    </row>
    <row r="684" spans="2:20">
      <c r="B684" s="36"/>
      <c r="C684" s="36"/>
      <c r="D684" s="36"/>
      <c r="E684" s="36"/>
      <c r="F684" s="36"/>
      <c r="G684" s="36"/>
      <c r="H684" s="36"/>
      <c r="S684" s="36"/>
      <c r="T684" s="36"/>
    </row>
    <row r="685" spans="2:20">
      <c r="B685" s="36"/>
      <c r="C685" s="36"/>
      <c r="D685" s="36"/>
      <c r="E685" s="36"/>
      <c r="F685" s="36"/>
      <c r="G685" s="36"/>
      <c r="H685" s="36"/>
      <c r="S685" s="36"/>
      <c r="T685" s="36"/>
    </row>
    <row r="686" spans="2:20">
      <c r="B686" s="36"/>
      <c r="C686" s="36"/>
      <c r="D686" s="36"/>
      <c r="E686" s="36"/>
      <c r="F686" s="36"/>
      <c r="G686" s="36"/>
      <c r="H686" s="36"/>
      <c r="S686" s="36"/>
      <c r="T686" s="36"/>
    </row>
    <row r="687" spans="2:20">
      <c r="B687" s="36"/>
      <c r="C687" s="36"/>
      <c r="D687" s="36"/>
      <c r="E687" s="36"/>
      <c r="F687" s="36"/>
      <c r="G687" s="36"/>
      <c r="H687" s="36"/>
      <c r="S687" s="36"/>
      <c r="T687" s="36"/>
    </row>
    <row r="688" spans="2:20">
      <c r="B688" s="36"/>
      <c r="C688" s="36"/>
      <c r="D688" s="36"/>
      <c r="E688" s="36"/>
      <c r="F688" s="36"/>
      <c r="G688" s="36"/>
      <c r="H688" s="36"/>
      <c r="S688" s="36"/>
      <c r="T688" s="36"/>
    </row>
    <row r="689" spans="2:20">
      <c r="B689" s="36"/>
      <c r="C689" s="36"/>
      <c r="D689" s="36"/>
      <c r="E689" s="36"/>
      <c r="F689" s="36"/>
      <c r="G689" s="36"/>
      <c r="H689" s="36"/>
      <c r="S689" s="36"/>
      <c r="T689" s="36"/>
    </row>
    <row r="690" spans="2:20">
      <c r="B690" s="36"/>
      <c r="C690" s="36"/>
      <c r="D690" s="36"/>
      <c r="E690" s="36"/>
      <c r="F690" s="36"/>
      <c r="G690" s="36"/>
      <c r="H690" s="36"/>
      <c r="S690" s="36"/>
      <c r="T690" s="36"/>
    </row>
    <row r="691" spans="2:20">
      <c r="B691" s="36"/>
      <c r="C691" s="36"/>
      <c r="D691" s="36"/>
      <c r="E691" s="36"/>
      <c r="F691" s="36"/>
      <c r="G691" s="36"/>
      <c r="H691" s="36"/>
      <c r="S691" s="36"/>
      <c r="T691" s="36"/>
    </row>
    <row r="692" spans="2:20">
      <c r="B692" s="36"/>
      <c r="C692" s="36"/>
      <c r="D692" s="36"/>
      <c r="E692" s="36"/>
      <c r="F692" s="36"/>
      <c r="G692" s="36"/>
      <c r="H692" s="36"/>
      <c r="S692" s="36"/>
      <c r="T692" s="36"/>
    </row>
    <row r="693" spans="2:20">
      <c r="B693" s="36"/>
      <c r="C693" s="36"/>
      <c r="D693" s="36"/>
      <c r="E693" s="36"/>
      <c r="F693" s="36"/>
      <c r="G693" s="36"/>
      <c r="H693" s="36"/>
      <c r="S693" s="36"/>
      <c r="T693" s="36"/>
    </row>
    <row r="694" spans="2:20">
      <c r="B694" s="36"/>
      <c r="C694" s="36"/>
      <c r="D694" s="36"/>
      <c r="E694" s="36"/>
      <c r="F694" s="36"/>
      <c r="G694" s="36"/>
      <c r="H694" s="36"/>
      <c r="S694" s="36"/>
      <c r="T694" s="36"/>
    </row>
    <row r="695" spans="2:20">
      <c r="B695" s="36"/>
      <c r="C695" s="36"/>
      <c r="D695" s="36"/>
      <c r="E695" s="36"/>
      <c r="F695" s="36"/>
      <c r="G695" s="36"/>
      <c r="H695" s="36"/>
      <c r="S695" s="36"/>
      <c r="T695" s="36"/>
    </row>
    <row r="696" spans="2:20">
      <c r="B696" s="36"/>
      <c r="C696" s="36"/>
      <c r="D696" s="36"/>
      <c r="E696" s="36"/>
      <c r="F696" s="36"/>
      <c r="G696" s="36"/>
      <c r="H696" s="36"/>
      <c r="S696" s="36"/>
      <c r="T696" s="36"/>
    </row>
    <row r="697" spans="2:20">
      <c r="B697" s="36"/>
      <c r="C697" s="36"/>
      <c r="D697" s="36"/>
      <c r="E697" s="36"/>
      <c r="F697" s="36"/>
      <c r="G697" s="36"/>
      <c r="H697" s="36"/>
      <c r="S697" s="36"/>
      <c r="T697" s="36"/>
    </row>
    <row r="698" spans="2:20">
      <c r="B698" s="36"/>
      <c r="C698" s="36"/>
      <c r="D698" s="36"/>
      <c r="E698" s="36"/>
      <c r="F698" s="36"/>
      <c r="G698" s="36"/>
      <c r="H698" s="36"/>
      <c r="S698" s="36"/>
      <c r="T698" s="36"/>
    </row>
    <row r="699" spans="2:20">
      <c r="B699" s="36"/>
      <c r="C699" s="36"/>
      <c r="D699" s="36"/>
      <c r="E699" s="36"/>
      <c r="F699" s="36"/>
      <c r="G699" s="36"/>
      <c r="H699" s="36"/>
      <c r="S699" s="36"/>
      <c r="T699" s="36"/>
    </row>
    <row r="700" spans="2:20">
      <c r="B700" s="36"/>
      <c r="C700" s="36"/>
      <c r="D700" s="36"/>
      <c r="E700" s="36"/>
      <c r="F700" s="36"/>
      <c r="G700" s="36"/>
      <c r="H700" s="36"/>
      <c r="S700" s="36"/>
      <c r="T700" s="36"/>
    </row>
    <row r="701" spans="2:20">
      <c r="B701" s="36"/>
      <c r="C701" s="36"/>
      <c r="D701" s="36"/>
      <c r="E701" s="36"/>
      <c r="F701" s="36"/>
      <c r="G701" s="36"/>
      <c r="H701" s="36"/>
      <c r="S701" s="36"/>
      <c r="T701" s="36"/>
    </row>
    <row r="702" spans="2:20">
      <c r="B702" s="36"/>
      <c r="C702" s="36"/>
      <c r="D702" s="36"/>
      <c r="E702" s="36"/>
      <c r="F702" s="36"/>
      <c r="G702" s="36"/>
      <c r="H702" s="36"/>
      <c r="S702" s="36"/>
      <c r="T702" s="36"/>
    </row>
    <row r="703" spans="2:20">
      <c r="B703" s="36"/>
      <c r="C703" s="36"/>
      <c r="D703" s="36"/>
      <c r="E703" s="36"/>
      <c r="F703" s="36"/>
      <c r="G703" s="36"/>
      <c r="H703" s="36"/>
      <c r="S703" s="36"/>
      <c r="T703" s="36"/>
    </row>
    <row r="704" spans="2:20">
      <c r="B704" s="36"/>
      <c r="C704" s="36"/>
      <c r="D704" s="36"/>
      <c r="E704" s="36"/>
      <c r="F704" s="36"/>
      <c r="G704" s="36"/>
      <c r="H704" s="36"/>
      <c r="S704" s="36"/>
      <c r="T704" s="36"/>
    </row>
    <row r="705" spans="2:20">
      <c r="B705" s="36"/>
      <c r="C705" s="36"/>
      <c r="D705" s="36"/>
      <c r="E705" s="36"/>
      <c r="F705" s="36"/>
      <c r="G705" s="36"/>
      <c r="H705" s="36"/>
      <c r="S705" s="36"/>
      <c r="T705" s="36"/>
    </row>
    <row r="706" spans="2:20">
      <c r="B706" s="36"/>
      <c r="C706" s="36"/>
      <c r="D706" s="36"/>
      <c r="E706" s="36"/>
      <c r="F706" s="36"/>
      <c r="G706" s="36"/>
      <c r="H706" s="36"/>
      <c r="S706" s="36"/>
      <c r="T706" s="36"/>
    </row>
    <row r="707" spans="2:20">
      <c r="B707" s="36"/>
      <c r="C707" s="36"/>
      <c r="D707" s="36"/>
      <c r="E707" s="36"/>
      <c r="F707" s="36"/>
      <c r="G707" s="36"/>
      <c r="H707" s="36"/>
      <c r="S707" s="36"/>
      <c r="T707" s="36"/>
    </row>
    <row r="708" spans="2:20">
      <c r="B708" s="36"/>
      <c r="C708" s="36"/>
      <c r="D708" s="36"/>
      <c r="E708" s="36"/>
      <c r="F708" s="36"/>
      <c r="G708" s="36"/>
      <c r="H708" s="36"/>
      <c r="S708" s="36"/>
      <c r="T708" s="36"/>
    </row>
    <row r="709" spans="2:20">
      <c r="B709" s="36"/>
      <c r="C709" s="36"/>
      <c r="D709" s="36"/>
      <c r="E709" s="36"/>
      <c r="F709" s="36"/>
      <c r="G709" s="36"/>
      <c r="H709" s="36"/>
      <c r="S709" s="36"/>
      <c r="T709" s="36"/>
    </row>
    <row r="710" spans="2:20">
      <c r="B710" s="36"/>
      <c r="C710" s="36"/>
      <c r="D710" s="36"/>
      <c r="E710" s="36"/>
      <c r="F710" s="36"/>
      <c r="G710" s="36"/>
      <c r="H710" s="36"/>
      <c r="S710" s="36"/>
      <c r="T710" s="36"/>
    </row>
    <row r="711" spans="2:20">
      <c r="B711" s="36"/>
      <c r="C711" s="36"/>
      <c r="D711" s="36"/>
      <c r="E711" s="36"/>
      <c r="F711" s="36"/>
      <c r="G711" s="36"/>
      <c r="H711" s="36"/>
      <c r="S711" s="36"/>
      <c r="T711" s="36"/>
    </row>
    <row r="712" spans="2:20">
      <c r="B712" s="36"/>
      <c r="C712" s="36"/>
      <c r="D712" s="36"/>
      <c r="E712" s="36"/>
      <c r="F712" s="36"/>
      <c r="G712" s="36"/>
      <c r="H712" s="36"/>
      <c r="S712" s="36"/>
      <c r="T712" s="36"/>
    </row>
    <row r="713" spans="2:20">
      <c r="B713" s="36"/>
      <c r="C713" s="36"/>
      <c r="D713" s="36"/>
      <c r="E713" s="36"/>
      <c r="F713" s="36"/>
      <c r="G713" s="36"/>
      <c r="H713" s="36"/>
      <c r="S713" s="36"/>
      <c r="T713" s="36"/>
    </row>
    <row r="714" spans="2:20">
      <c r="B714" s="36"/>
      <c r="C714" s="36"/>
      <c r="D714" s="36"/>
      <c r="E714" s="36"/>
      <c r="F714" s="36"/>
      <c r="G714" s="36"/>
      <c r="H714" s="36"/>
      <c r="S714" s="36"/>
      <c r="T714" s="36"/>
    </row>
    <row r="715" spans="2:20">
      <c r="B715" s="36"/>
      <c r="C715" s="36"/>
      <c r="D715" s="36"/>
      <c r="E715" s="36"/>
      <c r="F715" s="36"/>
      <c r="G715" s="36"/>
      <c r="H715" s="36"/>
      <c r="S715" s="36"/>
      <c r="T715" s="36"/>
    </row>
    <row r="716" spans="2:20">
      <c r="B716" s="36"/>
      <c r="C716" s="36"/>
      <c r="D716" s="36"/>
      <c r="E716" s="36"/>
      <c r="F716" s="36"/>
      <c r="G716" s="36"/>
      <c r="H716" s="36"/>
      <c r="S716" s="36"/>
      <c r="T716" s="36"/>
    </row>
    <row r="717" spans="2:20">
      <c r="B717" s="36"/>
      <c r="C717" s="36"/>
      <c r="D717" s="36"/>
      <c r="E717" s="36"/>
      <c r="F717" s="36"/>
      <c r="G717" s="36"/>
      <c r="H717" s="36"/>
      <c r="S717" s="36"/>
      <c r="T717" s="36"/>
    </row>
    <row r="718" spans="2:20">
      <c r="B718" s="36"/>
      <c r="C718" s="36"/>
      <c r="D718" s="36"/>
      <c r="E718" s="36"/>
      <c r="F718" s="36"/>
      <c r="G718" s="36"/>
      <c r="H718" s="36"/>
      <c r="S718" s="36"/>
      <c r="T718" s="36"/>
    </row>
    <row r="719" spans="2:20">
      <c r="B719" s="36"/>
      <c r="C719" s="36"/>
      <c r="D719" s="36"/>
      <c r="E719" s="36"/>
      <c r="F719" s="36"/>
      <c r="G719" s="36"/>
      <c r="H719" s="36"/>
      <c r="S719" s="36"/>
      <c r="T719" s="36"/>
    </row>
    <row r="720" spans="2:20">
      <c r="B720" s="36"/>
      <c r="C720" s="36"/>
      <c r="D720" s="36"/>
      <c r="E720" s="36"/>
      <c r="F720" s="36"/>
      <c r="G720" s="36"/>
      <c r="H720" s="36"/>
      <c r="S720" s="36"/>
      <c r="T720" s="36"/>
    </row>
    <row r="721" spans="2:20">
      <c r="B721" s="36"/>
      <c r="C721" s="36"/>
      <c r="D721" s="36"/>
      <c r="E721" s="36"/>
      <c r="F721" s="36"/>
      <c r="G721" s="36"/>
      <c r="H721" s="36"/>
      <c r="S721" s="36"/>
      <c r="T721" s="36"/>
    </row>
    <row r="722" spans="2:20">
      <c r="B722" s="36"/>
      <c r="C722" s="36"/>
      <c r="D722" s="36"/>
      <c r="E722" s="36"/>
      <c r="F722" s="36"/>
      <c r="G722" s="36"/>
      <c r="H722" s="36"/>
      <c r="S722" s="36"/>
      <c r="T722" s="36"/>
    </row>
    <row r="723" spans="2:20">
      <c r="B723" s="36"/>
      <c r="C723" s="36"/>
      <c r="D723" s="36"/>
      <c r="E723" s="36"/>
      <c r="F723" s="36"/>
      <c r="G723" s="36"/>
      <c r="H723" s="36"/>
      <c r="S723" s="36"/>
      <c r="T723" s="36"/>
    </row>
    <row r="724" spans="2:20">
      <c r="B724" s="36"/>
      <c r="C724" s="36"/>
      <c r="D724" s="36"/>
      <c r="E724" s="36"/>
      <c r="F724" s="36"/>
      <c r="G724" s="36"/>
      <c r="H724" s="36"/>
      <c r="S724" s="36"/>
      <c r="T724" s="36"/>
    </row>
    <row r="725" spans="2:20">
      <c r="B725" s="36"/>
      <c r="C725" s="36"/>
      <c r="D725" s="36"/>
      <c r="E725" s="36"/>
      <c r="F725" s="36"/>
      <c r="G725" s="36"/>
      <c r="H725" s="36"/>
      <c r="S725" s="36"/>
      <c r="T725" s="36"/>
    </row>
    <row r="726" spans="2:20">
      <c r="B726" s="36"/>
      <c r="C726" s="36"/>
      <c r="D726" s="36"/>
      <c r="E726" s="36"/>
      <c r="F726" s="36"/>
      <c r="G726" s="36"/>
      <c r="H726" s="36"/>
      <c r="S726" s="36"/>
      <c r="T726" s="36"/>
    </row>
    <row r="727" spans="2:20">
      <c r="B727" s="36"/>
      <c r="C727" s="36"/>
      <c r="D727" s="36"/>
      <c r="E727" s="36"/>
      <c r="F727" s="36"/>
      <c r="G727" s="36"/>
      <c r="H727" s="36"/>
      <c r="S727" s="36"/>
      <c r="T727" s="36"/>
    </row>
    <row r="728" spans="2:20">
      <c r="B728" s="36"/>
      <c r="C728" s="36"/>
      <c r="D728" s="36"/>
      <c r="E728" s="36"/>
      <c r="F728" s="36"/>
      <c r="G728" s="36"/>
      <c r="H728" s="36"/>
      <c r="S728" s="36"/>
      <c r="T728" s="36"/>
    </row>
    <row r="729" spans="2:20">
      <c r="B729" s="36"/>
      <c r="C729" s="36"/>
      <c r="D729" s="36"/>
      <c r="E729" s="36"/>
      <c r="F729" s="36"/>
      <c r="G729" s="36"/>
      <c r="H729" s="36"/>
      <c r="S729" s="36"/>
      <c r="T729" s="36"/>
    </row>
    <row r="730" spans="2:20">
      <c r="B730" s="36"/>
      <c r="C730" s="36"/>
      <c r="D730" s="36"/>
      <c r="E730" s="36"/>
      <c r="F730" s="36"/>
      <c r="G730" s="36"/>
      <c r="H730" s="36"/>
      <c r="S730" s="36"/>
      <c r="T730" s="36"/>
    </row>
    <row r="731" spans="2:20">
      <c r="B731" s="36"/>
      <c r="C731" s="36"/>
      <c r="D731" s="36"/>
      <c r="E731" s="36"/>
      <c r="F731" s="36"/>
      <c r="G731" s="36"/>
      <c r="H731" s="36"/>
      <c r="S731" s="36"/>
      <c r="T731" s="36"/>
    </row>
    <row r="732" spans="2:20">
      <c r="B732" s="36"/>
      <c r="C732" s="36"/>
      <c r="D732" s="36"/>
      <c r="E732" s="36"/>
      <c r="F732" s="36"/>
      <c r="G732" s="36"/>
      <c r="H732" s="36"/>
      <c r="S732" s="36"/>
      <c r="T732" s="36"/>
    </row>
    <row r="733" spans="2:20">
      <c r="B733" s="36"/>
      <c r="C733" s="36"/>
      <c r="D733" s="36"/>
      <c r="E733" s="36"/>
      <c r="F733" s="36"/>
      <c r="G733" s="36"/>
      <c r="H733" s="36"/>
      <c r="S733" s="36"/>
      <c r="T733" s="36"/>
    </row>
    <row r="734" spans="2:20">
      <c r="B734" s="36"/>
      <c r="C734" s="36"/>
      <c r="D734" s="36"/>
      <c r="E734" s="36"/>
      <c r="F734" s="36"/>
      <c r="G734" s="36"/>
      <c r="H734" s="36"/>
      <c r="S734" s="36"/>
      <c r="T734" s="36"/>
    </row>
    <row r="735" spans="2:20">
      <c r="B735" s="36"/>
      <c r="C735" s="36"/>
      <c r="D735" s="36"/>
      <c r="E735" s="36"/>
      <c r="F735" s="36"/>
      <c r="G735" s="36"/>
      <c r="H735" s="36"/>
      <c r="S735" s="36"/>
      <c r="T735" s="36"/>
    </row>
    <row r="736" spans="2:20">
      <c r="B736" s="36"/>
      <c r="C736" s="36"/>
      <c r="D736" s="36"/>
      <c r="E736" s="36"/>
      <c r="F736" s="36"/>
      <c r="G736" s="36"/>
      <c r="H736" s="36"/>
      <c r="S736" s="36"/>
      <c r="T736" s="36"/>
    </row>
    <row r="737" spans="2:20">
      <c r="B737" s="36"/>
      <c r="C737" s="36"/>
      <c r="D737" s="36"/>
      <c r="E737" s="36"/>
      <c r="F737" s="36"/>
      <c r="G737" s="36"/>
      <c r="H737" s="36"/>
      <c r="S737" s="36"/>
      <c r="T737" s="36"/>
    </row>
    <row r="738" spans="2:20">
      <c r="B738" s="36"/>
      <c r="C738" s="36"/>
      <c r="D738" s="36"/>
      <c r="E738" s="36"/>
      <c r="F738" s="36"/>
      <c r="G738" s="36"/>
      <c r="H738" s="36"/>
      <c r="S738" s="36"/>
      <c r="T738" s="36"/>
    </row>
    <row r="739" spans="2:20">
      <c r="B739" s="36"/>
      <c r="C739" s="36"/>
      <c r="D739" s="36"/>
      <c r="E739" s="36"/>
      <c r="F739" s="36"/>
      <c r="G739" s="36"/>
      <c r="H739" s="36"/>
      <c r="S739" s="36"/>
      <c r="T739" s="36"/>
    </row>
    <row r="740" spans="2:20">
      <c r="B740" s="36"/>
      <c r="C740" s="36"/>
      <c r="D740" s="36"/>
      <c r="E740" s="36"/>
      <c r="F740" s="36"/>
      <c r="G740" s="36"/>
      <c r="H740" s="36"/>
      <c r="S740" s="36"/>
      <c r="T740" s="36"/>
    </row>
    <row r="741" spans="2:20">
      <c r="B741" s="36"/>
      <c r="C741" s="36"/>
      <c r="D741" s="36"/>
      <c r="E741" s="36"/>
      <c r="F741" s="36"/>
      <c r="G741" s="36"/>
      <c r="H741" s="36"/>
      <c r="S741" s="36"/>
      <c r="T741" s="36"/>
    </row>
    <row r="742" spans="2:20">
      <c r="B742" s="36"/>
      <c r="C742" s="36"/>
      <c r="D742" s="36"/>
      <c r="E742" s="36"/>
      <c r="F742" s="36"/>
      <c r="G742" s="36"/>
      <c r="H742" s="36"/>
      <c r="S742" s="36"/>
      <c r="T742" s="36"/>
    </row>
    <row r="743" spans="2:20">
      <c r="B743" s="36"/>
      <c r="C743" s="36"/>
      <c r="D743" s="36"/>
      <c r="E743" s="36"/>
      <c r="F743" s="36"/>
      <c r="G743" s="36"/>
      <c r="H743" s="36"/>
      <c r="S743" s="36"/>
      <c r="T743" s="36"/>
    </row>
    <row r="744" spans="2:20">
      <c r="B744" s="36"/>
      <c r="C744" s="36"/>
      <c r="D744" s="36"/>
      <c r="E744" s="36"/>
      <c r="F744" s="36"/>
      <c r="G744" s="36"/>
      <c r="H744" s="36"/>
      <c r="S744" s="36"/>
      <c r="T744" s="36"/>
    </row>
    <row r="745" spans="2:20">
      <c r="B745" s="36"/>
      <c r="C745" s="36"/>
      <c r="D745" s="36"/>
      <c r="E745" s="36"/>
      <c r="F745" s="36"/>
      <c r="G745" s="36"/>
      <c r="H745" s="36"/>
      <c r="S745" s="36"/>
      <c r="T745" s="36"/>
    </row>
    <row r="746" spans="2:20">
      <c r="B746" s="36"/>
      <c r="C746" s="36"/>
      <c r="D746" s="36"/>
      <c r="E746" s="36"/>
      <c r="F746" s="36"/>
      <c r="G746" s="36"/>
      <c r="H746" s="36"/>
      <c r="S746" s="36"/>
      <c r="T746" s="36"/>
    </row>
    <row r="747" spans="2:20">
      <c r="B747" s="36"/>
      <c r="C747" s="36"/>
      <c r="D747" s="36"/>
      <c r="E747" s="36"/>
      <c r="F747" s="36"/>
      <c r="G747" s="36"/>
      <c r="H747" s="36"/>
      <c r="S747" s="36"/>
      <c r="T747" s="36"/>
    </row>
    <row r="748" spans="2:20">
      <c r="B748" s="36"/>
      <c r="C748" s="36"/>
      <c r="D748" s="36"/>
      <c r="E748" s="36"/>
      <c r="F748" s="36"/>
      <c r="G748" s="36"/>
      <c r="H748" s="36"/>
      <c r="S748" s="36"/>
      <c r="T748" s="36"/>
    </row>
    <row r="749" spans="2:20">
      <c r="B749" s="36"/>
      <c r="C749" s="36"/>
      <c r="D749" s="36"/>
      <c r="E749" s="36"/>
      <c r="F749" s="36"/>
      <c r="G749" s="36"/>
      <c r="H749" s="36"/>
      <c r="S749" s="36"/>
      <c r="T749" s="36"/>
    </row>
    <row r="750" spans="2:20">
      <c r="B750" s="36"/>
      <c r="C750" s="36"/>
      <c r="D750" s="36"/>
      <c r="E750" s="36"/>
      <c r="F750" s="36"/>
      <c r="G750" s="36"/>
      <c r="H750" s="36"/>
      <c r="S750" s="36"/>
      <c r="T750" s="36"/>
    </row>
    <row r="751" spans="2:20">
      <c r="B751" s="36"/>
      <c r="C751" s="36"/>
      <c r="D751" s="36"/>
      <c r="E751" s="36"/>
      <c r="F751" s="36"/>
      <c r="G751" s="36"/>
      <c r="H751" s="36"/>
      <c r="S751" s="36"/>
      <c r="T751" s="36"/>
    </row>
    <row r="752" spans="2:20">
      <c r="B752" s="36"/>
      <c r="C752" s="36"/>
      <c r="D752" s="36"/>
      <c r="E752" s="36"/>
      <c r="F752" s="36"/>
      <c r="G752" s="36"/>
      <c r="H752" s="36"/>
      <c r="S752" s="36"/>
      <c r="T752" s="36"/>
    </row>
    <row r="753" spans="2:20">
      <c r="B753" s="36"/>
      <c r="C753" s="36"/>
      <c r="D753" s="36"/>
      <c r="E753" s="36"/>
      <c r="F753" s="36"/>
      <c r="G753" s="36"/>
      <c r="H753" s="36"/>
      <c r="S753" s="36"/>
      <c r="T753" s="36"/>
    </row>
    <row r="754" spans="2:20">
      <c r="B754" s="36"/>
      <c r="C754" s="36"/>
      <c r="D754" s="36"/>
      <c r="E754" s="36"/>
      <c r="F754" s="36"/>
      <c r="G754" s="36"/>
      <c r="H754" s="36"/>
      <c r="S754" s="36"/>
      <c r="T754" s="36"/>
    </row>
    <row r="755" spans="2:20">
      <c r="B755" s="36"/>
      <c r="C755" s="36"/>
      <c r="D755" s="36"/>
      <c r="E755" s="36"/>
      <c r="F755" s="36"/>
      <c r="G755" s="36"/>
      <c r="H755" s="36"/>
      <c r="S755" s="36"/>
      <c r="T755" s="36"/>
    </row>
    <row r="756" spans="2:20">
      <c r="B756" s="36"/>
      <c r="C756" s="36"/>
      <c r="D756" s="36"/>
      <c r="E756" s="36"/>
      <c r="F756" s="36"/>
      <c r="G756" s="36"/>
      <c r="H756" s="36"/>
      <c r="S756" s="36"/>
      <c r="T756" s="36"/>
    </row>
    <row r="757" spans="2:20">
      <c r="B757" s="36"/>
      <c r="C757" s="36"/>
      <c r="D757" s="36"/>
      <c r="E757" s="36"/>
      <c r="F757" s="36"/>
      <c r="G757" s="36"/>
      <c r="H757" s="36"/>
      <c r="S757" s="36"/>
      <c r="T757" s="36"/>
    </row>
    <row r="758" spans="2:20">
      <c r="B758" s="36"/>
      <c r="C758" s="36"/>
      <c r="D758" s="36"/>
      <c r="E758" s="36"/>
      <c r="F758" s="36"/>
      <c r="G758" s="36"/>
      <c r="H758" s="36"/>
      <c r="S758" s="36"/>
      <c r="T758" s="36"/>
    </row>
    <row r="759" spans="2:20">
      <c r="B759" s="36"/>
      <c r="C759" s="36"/>
      <c r="D759" s="36"/>
      <c r="E759" s="36"/>
      <c r="F759" s="36"/>
      <c r="G759" s="36"/>
      <c r="H759" s="36"/>
      <c r="S759" s="36"/>
      <c r="T759" s="36"/>
    </row>
    <row r="760" spans="2:20">
      <c r="B760" s="36"/>
      <c r="C760" s="36"/>
      <c r="D760" s="36"/>
      <c r="E760" s="36"/>
      <c r="F760" s="36"/>
      <c r="G760" s="36"/>
      <c r="H760" s="36"/>
      <c r="S760" s="36"/>
      <c r="T760" s="36"/>
    </row>
    <row r="761" spans="2:20">
      <c r="B761" s="36"/>
      <c r="C761" s="36"/>
      <c r="D761" s="36"/>
      <c r="E761" s="36"/>
      <c r="F761" s="36"/>
      <c r="G761" s="36"/>
      <c r="H761" s="36"/>
      <c r="S761" s="36"/>
      <c r="T761" s="36"/>
    </row>
    <row r="762" spans="2:20">
      <c r="B762" s="36"/>
      <c r="C762" s="36"/>
      <c r="D762" s="36"/>
      <c r="E762" s="36"/>
      <c r="F762" s="36"/>
      <c r="G762" s="36"/>
      <c r="H762" s="36"/>
      <c r="S762" s="36"/>
      <c r="T762" s="36"/>
    </row>
    <row r="763" spans="2:20">
      <c r="B763" s="36"/>
      <c r="C763" s="36"/>
      <c r="D763" s="36"/>
      <c r="E763" s="36"/>
      <c r="F763" s="36"/>
      <c r="G763" s="36"/>
      <c r="H763" s="36"/>
      <c r="S763" s="36"/>
      <c r="T763" s="36"/>
    </row>
    <row r="764" spans="2:20">
      <c r="B764" s="36"/>
      <c r="C764" s="36"/>
      <c r="D764" s="36"/>
      <c r="E764" s="36"/>
      <c r="F764" s="36"/>
      <c r="G764" s="36"/>
      <c r="H764" s="36"/>
      <c r="S764" s="36"/>
      <c r="T764" s="36"/>
    </row>
    <row r="765" spans="2:20">
      <c r="B765" s="36"/>
      <c r="C765" s="36"/>
      <c r="D765" s="36"/>
      <c r="E765" s="36"/>
      <c r="F765" s="36"/>
      <c r="G765" s="36"/>
      <c r="H765" s="36"/>
      <c r="S765" s="36"/>
      <c r="T765" s="36"/>
    </row>
    <row r="766" spans="2:20">
      <c r="B766" s="36"/>
      <c r="C766" s="36"/>
      <c r="D766" s="36"/>
      <c r="E766" s="36"/>
      <c r="F766" s="36"/>
      <c r="G766" s="36"/>
      <c r="H766" s="36"/>
      <c r="S766" s="36"/>
      <c r="T766" s="36"/>
    </row>
    <row r="767" spans="2:20">
      <c r="B767" s="36"/>
      <c r="C767" s="36"/>
      <c r="D767" s="36"/>
      <c r="E767" s="36"/>
      <c r="F767" s="36"/>
      <c r="G767" s="36"/>
      <c r="H767" s="36"/>
      <c r="S767" s="36"/>
      <c r="T767" s="36"/>
    </row>
    <row r="768" spans="2:20">
      <c r="B768" s="36"/>
      <c r="C768" s="36"/>
      <c r="D768" s="36"/>
      <c r="E768" s="36"/>
      <c r="F768" s="36"/>
      <c r="G768" s="36"/>
      <c r="H768" s="36"/>
      <c r="S768" s="36"/>
      <c r="T768" s="36"/>
    </row>
    <row r="769" spans="2:20">
      <c r="B769" s="36"/>
      <c r="C769" s="36"/>
      <c r="D769" s="36"/>
      <c r="E769" s="36"/>
      <c r="F769" s="36"/>
      <c r="G769" s="36"/>
      <c r="H769" s="36"/>
      <c r="S769" s="36"/>
      <c r="T769" s="36"/>
    </row>
    <row r="770" spans="2:20">
      <c r="B770" s="36"/>
      <c r="C770" s="36"/>
      <c r="D770" s="36"/>
      <c r="E770" s="36"/>
      <c r="F770" s="36"/>
      <c r="G770" s="36"/>
      <c r="H770" s="36"/>
      <c r="S770" s="36"/>
      <c r="T770" s="36"/>
    </row>
    <row r="771" spans="2:20">
      <c r="B771" s="36"/>
      <c r="C771" s="36"/>
      <c r="D771" s="36"/>
      <c r="E771" s="36"/>
      <c r="F771" s="36"/>
      <c r="G771" s="36"/>
      <c r="H771" s="36"/>
      <c r="S771" s="36"/>
      <c r="T771" s="36"/>
    </row>
    <row r="772" spans="2:20">
      <c r="B772" s="36"/>
      <c r="C772" s="36"/>
      <c r="D772" s="36"/>
      <c r="E772" s="36"/>
      <c r="F772" s="36"/>
      <c r="G772" s="36"/>
      <c r="H772" s="36"/>
      <c r="S772" s="36"/>
      <c r="T772" s="36"/>
    </row>
    <row r="773" spans="2:20">
      <c r="B773" s="36"/>
      <c r="C773" s="36"/>
      <c r="D773" s="36"/>
      <c r="E773" s="36"/>
      <c r="F773" s="36"/>
      <c r="G773" s="36"/>
      <c r="H773" s="36"/>
      <c r="S773" s="36"/>
      <c r="T773" s="36"/>
    </row>
    <row r="774" spans="2:20">
      <c r="B774" s="36"/>
      <c r="C774" s="36"/>
      <c r="D774" s="36"/>
      <c r="E774" s="36"/>
      <c r="F774" s="36"/>
      <c r="G774" s="36"/>
      <c r="H774" s="36"/>
      <c r="S774" s="36"/>
      <c r="T774" s="36"/>
    </row>
    <row r="775" spans="2:20">
      <c r="B775" s="36"/>
      <c r="C775" s="36"/>
      <c r="D775" s="36"/>
      <c r="E775" s="36"/>
      <c r="F775" s="36"/>
      <c r="G775" s="36"/>
      <c r="H775" s="36"/>
      <c r="S775" s="36"/>
      <c r="T775" s="36"/>
    </row>
    <row r="776" spans="2:20">
      <c r="B776" s="36"/>
      <c r="C776" s="36"/>
      <c r="D776" s="36"/>
      <c r="E776" s="36"/>
      <c r="F776" s="36"/>
      <c r="G776" s="36"/>
      <c r="H776" s="36"/>
      <c r="S776" s="36"/>
      <c r="T776" s="36"/>
    </row>
    <row r="777" spans="2:20">
      <c r="B777" s="36"/>
      <c r="C777" s="36"/>
      <c r="D777" s="36"/>
      <c r="E777" s="36"/>
      <c r="F777" s="36"/>
      <c r="G777" s="36"/>
      <c r="H777" s="36"/>
      <c r="S777" s="36"/>
      <c r="T777" s="36"/>
    </row>
    <row r="778" spans="2:20">
      <c r="B778" s="36"/>
      <c r="C778" s="36"/>
      <c r="D778" s="36"/>
      <c r="E778" s="36"/>
      <c r="F778" s="36"/>
      <c r="G778" s="36"/>
      <c r="H778" s="36"/>
      <c r="S778" s="36"/>
      <c r="T778" s="36"/>
    </row>
    <row r="779" spans="2:20">
      <c r="B779" s="36"/>
      <c r="C779" s="36"/>
      <c r="D779" s="36"/>
      <c r="E779" s="36"/>
      <c r="F779" s="36"/>
      <c r="G779" s="36"/>
      <c r="H779" s="36"/>
      <c r="S779" s="36"/>
      <c r="T779" s="36"/>
    </row>
    <row r="780" spans="2:20">
      <c r="B780" s="36"/>
      <c r="C780" s="36"/>
      <c r="D780" s="36"/>
      <c r="E780" s="36"/>
      <c r="F780" s="36"/>
      <c r="G780" s="36"/>
      <c r="H780" s="36"/>
      <c r="S780" s="36"/>
      <c r="T780" s="36"/>
    </row>
    <row r="781" spans="2:20">
      <c r="B781" s="36"/>
      <c r="C781" s="36"/>
      <c r="D781" s="36"/>
      <c r="E781" s="36"/>
      <c r="F781" s="36"/>
      <c r="G781" s="36"/>
      <c r="H781" s="36"/>
      <c r="S781" s="36"/>
      <c r="T781" s="36"/>
    </row>
    <row r="782" spans="2:20">
      <c r="B782" s="36"/>
      <c r="C782" s="36"/>
      <c r="D782" s="36"/>
      <c r="E782" s="36"/>
      <c r="F782" s="36"/>
      <c r="G782" s="36"/>
      <c r="H782" s="36"/>
      <c r="S782" s="36"/>
      <c r="T782" s="36"/>
    </row>
    <row r="783" spans="2:20">
      <c r="B783" s="36"/>
      <c r="C783" s="36"/>
      <c r="D783" s="36"/>
      <c r="E783" s="36"/>
      <c r="F783" s="36"/>
      <c r="G783" s="36"/>
      <c r="H783" s="36"/>
      <c r="S783" s="36"/>
      <c r="T783" s="36"/>
    </row>
    <row r="784" spans="2:20">
      <c r="B784" s="36"/>
      <c r="C784" s="36"/>
      <c r="D784" s="36"/>
      <c r="E784" s="36"/>
      <c r="F784" s="36"/>
      <c r="G784" s="36"/>
      <c r="H784" s="36"/>
      <c r="S784" s="36"/>
      <c r="T784" s="36"/>
    </row>
    <row r="785" spans="2:20">
      <c r="B785" s="36"/>
      <c r="C785" s="36"/>
      <c r="D785" s="36"/>
      <c r="E785" s="36"/>
      <c r="F785" s="36"/>
      <c r="G785" s="36"/>
      <c r="H785" s="36"/>
      <c r="S785" s="36"/>
      <c r="T785" s="36"/>
    </row>
    <row r="786" spans="2:20">
      <c r="B786" s="36"/>
      <c r="C786" s="36"/>
      <c r="D786" s="36"/>
      <c r="E786" s="36"/>
      <c r="F786" s="36"/>
      <c r="G786" s="36"/>
      <c r="H786" s="36"/>
      <c r="S786" s="36"/>
      <c r="T786" s="36"/>
    </row>
    <row r="787" spans="2:20">
      <c r="B787" s="36"/>
      <c r="C787" s="36"/>
      <c r="D787" s="36"/>
      <c r="E787" s="36"/>
      <c r="F787" s="36"/>
      <c r="G787" s="36"/>
      <c r="H787" s="36"/>
      <c r="S787" s="36"/>
      <c r="T787" s="36"/>
    </row>
    <row r="788" spans="2:20">
      <c r="B788" s="36"/>
      <c r="C788" s="36"/>
      <c r="D788" s="36"/>
      <c r="E788" s="36"/>
      <c r="F788" s="36"/>
      <c r="G788" s="36"/>
      <c r="H788" s="36"/>
      <c r="S788" s="36"/>
      <c r="T788" s="36"/>
    </row>
    <row r="789" spans="2:20">
      <c r="B789" s="36"/>
      <c r="C789" s="36"/>
      <c r="D789" s="36"/>
      <c r="E789" s="36"/>
      <c r="F789" s="36"/>
      <c r="G789" s="36"/>
      <c r="H789" s="36"/>
      <c r="S789" s="36"/>
      <c r="T789" s="36"/>
    </row>
    <row r="790" spans="2:20">
      <c r="B790" s="36"/>
      <c r="C790" s="36"/>
      <c r="D790" s="36"/>
      <c r="E790" s="36"/>
      <c r="F790" s="36"/>
      <c r="G790" s="36"/>
      <c r="H790" s="36"/>
      <c r="S790" s="36"/>
      <c r="T790" s="36"/>
    </row>
    <row r="791" spans="2:20">
      <c r="B791" s="36"/>
      <c r="C791" s="36"/>
      <c r="D791" s="36"/>
      <c r="E791" s="36"/>
      <c r="F791" s="36"/>
      <c r="G791" s="36"/>
      <c r="H791" s="36"/>
      <c r="S791" s="36"/>
      <c r="T791" s="36"/>
    </row>
    <row r="792" spans="2:20">
      <c r="B792" s="36"/>
      <c r="C792" s="36"/>
      <c r="D792" s="36"/>
      <c r="E792" s="36"/>
      <c r="F792" s="36"/>
      <c r="G792" s="36"/>
      <c r="H792" s="36"/>
      <c r="S792" s="36"/>
      <c r="T792" s="36"/>
    </row>
    <row r="793" spans="2:20">
      <c r="B793" s="36"/>
      <c r="C793" s="36"/>
      <c r="D793" s="36"/>
      <c r="E793" s="36"/>
      <c r="F793" s="36"/>
      <c r="G793" s="36"/>
      <c r="H793" s="36"/>
      <c r="S793" s="36"/>
      <c r="T793" s="36"/>
    </row>
    <row r="794" spans="2:20">
      <c r="B794" s="36"/>
      <c r="C794" s="36"/>
      <c r="D794" s="36"/>
      <c r="E794" s="36"/>
      <c r="F794" s="36"/>
      <c r="G794" s="36"/>
      <c r="H794" s="36"/>
      <c r="S794" s="36"/>
      <c r="T794" s="36"/>
    </row>
    <row r="795" spans="2:20">
      <c r="B795" s="36"/>
      <c r="C795" s="36"/>
      <c r="D795" s="36"/>
      <c r="E795" s="36"/>
      <c r="F795" s="36"/>
      <c r="G795" s="36"/>
      <c r="H795" s="36"/>
      <c r="S795" s="36"/>
      <c r="T795" s="36"/>
    </row>
    <row r="796" spans="2:20">
      <c r="B796" s="36"/>
      <c r="C796" s="36"/>
      <c r="D796" s="36"/>
      <c r="E796" s="36"/>
      <c r="F796" s="36"/>
      <c r="G796" s="36"/>
      <c r="H796" s="36"/>
      <c r="S796" s="36"/>
      <c r="T796" s="36"/>
    </row>
    <row r="797" spans="2:20">
      <c r="B797" s="36"/>
      <c r="C797" s="36"/>
      <c r="D797" s="36"/>
      <c r="E797" s="36"/>
      <c r="F797" s="36"/>
      <c r="G797" s="36"/>
      <c r="H797" s="36"/>
      <c r="S797" s="36"/>
      <c r="T797" s="36"/>
    </row>
    <row r="798" spans="2:20">
      <c r="B798" s="36"/>
      <c r="C798" s="36"/>
      <c r="D798" s="36"/>
      <c r="E798" s="36"/>
      <c r="F798" s="36"/>
      <c r="G798" s="36"/>
      <c r="H798" s="36"/>
      <c r="S798" s="36"/>
      <c r="T798" s="36"/>
    </row>
    <row r="799" spans="2:20">
      <c r="B799" s="36"/>
      <c r="C799" s="36"/>
      <c r="D799" s="36"/>
      <c r="E799" s="36"/>
      <c r="F799" s="36"/>
      <c r="G799" s="36"/>
      <c r="H799" s="36"/>
      <c r="S799" s="36"/>
      <c r="T799" s="36"/>
    </row>
    <row r="800" spans="2:20">
      <c r="B800" s="36"/>
      <c r="C800" s="36"/>
      <c r="D800" s="36"/>
      <c r="E800" s="36"/>
      <c r="F800" s="36"/>
      <c r="G800" s="36"/>
      <c r="H800" s="36"/>
      <c r="S800" s="36"/>
      <c r="T800" s="36"/>
    </row>
    <row r="801" spans="2:20">
      <c r="B801" s="36"/>
      <c r="C801" s="36"/>
      <c r="D801" s="36"/>
      <c r="E801" s="36"/>
      <c r="F801" s="36"/>
      <c r="G801" s="36"/>
      <c r="H801" s="36"/>
      <c r="S801" s="36"/>
      <c r="T801" s="36"/>
    </row>
    <row r="802" spans="2:20">
      <c r="B802" s="36"/>
      <c r="C802" s="36"/>
      <c r="D802" s="36"/>
      <c r="E802" s="36"/>
      <c r="F802" s="36"/>
      <c r="G802" s="36"/>
      <c r="H802" s="36"/>
      <c r="S802" s="36"/>
      <c r="T802" s="36"/>
    </row>
    <row r="803" spans="2:20">
      <c r="B803" s="36"/>
      <c r="C803" s="36"/>
      <c r="D803" s="36"/>
      <c r="E803" s="36"/>
      <c r="F803" s="36"/>
      <c r="G803" s="36"/>
      <c r="H803" s="36"/>
      <c r="S803" s="36"/>
      <c r="T803" s="36"/>
    </row>
    <row r="804" spans="2:20">
      <c r="B804" s="36"/>
      <c r="C804" s="36"/>
      <c r="D804" s="36"/>
      <c r="E804" s="36"/>
      <c r="F804" s="36"/>
      <c r="G804" s="36"/>
      <c r="H804" s="36"/>
      <c r="S804" s="36"/>
      <c r="T804" s="36"/>
    </row>
    <row r="805" spans="2:20">
      <c r="B805" s="36"/>
      <c r="C805" s="36"/>
      <c r="D805" s="36"/>
      <c r="E805" s="36"/>
      <c r="F805" s="36"/>
      <c r="G805" s="36"/>
      <c r="H805" s="36"/>
      <c r="S805" s="36"/>
      <c r="T805" s="36"/>
    </row>
    <row r="806" spans="2:20">
      <c r="B806" s="36"/>
      <c r="C806" s="36"/>
      <c r="D806" s="36"/>
      <c r="E806" s="36"/>
      <c r="F806" s="36"/>
      <c r="G806" s="36"/>
      <c r="H806" s="36"/>
      <c r="S806" s="36"/>
      <c r="T806" s="36"/>
    </row>
    <row r="807" spans="2:20">
      <c r="B807" s="36"/>
      <c r="C807" s="36"/>
      <c r="D807" s="36"/>
      <c r="E807" s="36"/>
      <c r="F807" s="36"/>
      <c r="G807" s="36"/>
      <c r="H807" s="36"/>
      <c r="S807" s="36"/>
      <c r="T807" s="36"/>
    </row>
    <row r="808" spans="2:20">
      <c r="B808" s="36"/>
      <c r="C808" s="36"/>
      <c r="D808" s="36"/>
      <c r="E808" s="36"/>
      <c r="F808" s="36"/>
      <c r="G808" s="36"/>
      <c r="H808" s="36"/>
      <c r="S808" s="36"/>
      <c r="T808" s="36"/>
    </row>
    <row r="809" spans="2:20">
      <c r="B809" s="36"/>
      <c r="C809" s="36"/>
      <c r="D809" s="36"/>
      <c r="E809" s="36"/>
      <c r="F809" s="36"/>
      <c r="G809" s="36"/>
      <c r="H809" s="36"/>
      <c r="S809" s="36"/>
      <c r="T809" s="36"/>
    </row>
    <row r="810" spans="2:20">
      <c r="B810" s="36"/>
      <c r="C810" s="36"/>
      <c r="D810" s="36"/>
      <c r="E810" s="36"/>
      <c r="F810" s="36"/>
      <c r="G810" s="36"/>
      <c r="H810" s="36"/>
      <c r="S810" s="36"/>
      <c r="T810" s="36"/>
    </row>
    <row r="811" spans="2:20">
      <c r="B811" s="36"/>
      <c r="C811" s="36"/>
      <c r="D811" s="36"/>
      <c r="E811" s="36"/>
      <c r="F811" s="36"/>
      <c r="G811" s="36"/>
      <c r="H811" s="36"/>
      <c r="S811" s="36"/>
      <c r="T811" s="36"/>
    </row>
    <row r="812" spans="2:20">
      <c r="B812" s="36"/>
      <c r="C812" s="36"/>
      <c r="D812" s="36"/>
      <c r="E812" s="36"/>
      <c r="F812" s="36"/>
      <c r="G812" s="36"/>
      <c r="H812" s="36"/>
      <c r="S812" s="36"/>
      <c r="T812" s="36"/>
    </row>
    <row r="813" spans="2:20">
      <c r="B813" s="36"/>
      <c r="C813" s="36"/>
      <c r="D813" s="36"/>
      <c r="E813" s="36"/>
      <c r="F813" s="36"/>
      <c r="G813" s="36"/>
      <c r="H813" s="36"/>
      <c r="S813" s="36"/>
      <c r="T813" s="36"/>
    </row>
    <row r="814" spans="2:20">
      <c r="B814" s="36"/>
      <c r="C814" s="36"/>
      <c r="D814" s="36"/>
      <c r="E814" s="36"/>
      <c r="F814" s="36"/>
      <c r="G814" s="36"/>
      <c r="H814" s="36"/>
      <c r="S814" s="36"/>
      <c r="T814" s="36"/>
    </row>
    <row r="815" spans="2:20">
      <c r="B815" s="36"/>
      <c r="C815" s="36"/>
      <c r="D815" s="36"/>
      <c r="E815" s="36"/>
      <c r="F815" s="36"/>
      <c r="G815" s="36"/>
      <c r="H815" s="36"/>
      <c r="S815" s="36"/>
      <c r="T815" s="36"/>
    </row>
    <row r="816" spans="2:20">
      <c r="B816" s="36"/>
      <c r="C816" s="36"/>
      <c r="D816" s="36"/>
      <c r="E816" s="36"/>
      <c r="F816" s="36"/>
      <c r="G816" s="36"/>
      <c r="H816" s="36"/>
      <c r="S816" s="36"/>
      <c r="T816" s="36"/>
    </row>
    <row r="817" spans="2:20">
      <c r="B817" s="36"/>
      <c r="C817" s="36"/>
      <c r="D817" s="36"/>
      <c r="E817" s="36"/>
      <c r="F817" s="36"/>
      <c r="G817" s="36"/>
      <c r="H817" s="36"/>
      <c r="S817" s="36"/>
      <c r="T817" s="36"/>
    </row>
    <row r="818" spans="2:20">
      <c r="B818" s="36"/>
      <c r="C818" s="36"/>
      <c r="D818" s="36"/>
      <c r="E818" s="36"/>
      <c r="F818" s="36"/>
      <c r="G818" s="36"/>
      <c r="H818" s="36"/>
      <c r="S818" s="36"/>
      <c r="T818" s="36"/>
    </row>
    <row r="819" spans="2:20">
      <c r="B819" s="36"/>
      <c r="C819" s="36"/>
      <c r="D819" s="36"/>
      <c r="E819" s="36"/>
      <c r="F819" s="36"/>
      <c r="G819" s="36"/>
      <c r="H819" s="36"/>
      <c r="S819" s="36"/>
      <c r="T819" s="36"/>
    </row>
    <row r="820" spans="2:20">
      <c r="B820" s="36"/>
      <c r="C820" s="36"/>
      <c r="D820" s="36"/>
      <c r="E820" s="36"/>
      <c r="F820" s="36"/>
      <c r="G820" s="36"/>
      <c r="H820" s="36"/>
      <c r="S820" s="36"/>
      <c r="T820" s="36"/>
    </row>
    <row r="821" spans="2:20">
      <c r="B821" s="36"/>
      <c r="C821" s="36"/>
      <c r="D821" s="36"/>
      <c r="E821" s="36"/>
      <c r="F821" s="36"/>
      <c r="G821" s="36"/>
      <c r="H821" s="36"/>
      <c r="S821" s="36"/>
      <c r="T821" s="36"/>
    </row>
    <row r="822" spans="2:20">
      <c r="B822" s="36"/>
      <c r="C822" s="36"/>
      <c r="D822" s="36"/>
      <c r="E822" s="36"/>
      <c r="F822" s="36"/>
      <c r="G822" s="36"/>
      <c r="H822" s="36"/>
      <c r="S822" s="36"/>
      <c r="T822" s="36"/>
    </row>
    <row r="823" spans="2:20">
      <c r="B823" s="36"/>
      <c r="C823" s="36"/>
      <c r="D823" s="36"/>
      <c r="E823" s="36"/>
      <c r="F823" s="36"/>
      <c r="G823" s="36"/>
      <c r="H823" s="36"/>
      <c r="S823" s="36"/>
      <c r="T823" s="36"/>
    </row>
    <row r="824" spans="2:20">
      <c r="B824" s="36"/>
      <c r="C824" s="36"/>
      <c r="D824" s="36"/>
      <c r="E824" s="36"/>
      <c r="F824" s="36"/>
      <c r="G824" s="36"/>
      <c r="H824" s="36"/>
      <c r="S824" s="36"/>
      <c r="T824" s="36"/>
    </row>
    <row r="825" spans="2:20">
      <c r="B825" s="36"/>
      <c r="C825" s="36"/>
      <c r="D825" s="36"/>
      <c r="E825" s="36"/>
      <c r="F825" s="36"/>
      <c r="G825" s="36"/>
      <c r="H825" s="36"/>
      <c r="S825" s="36"/>
      <c r="T825" s="36"/>
    </row>
    <row r="826" spans="2:20">
      <c r="B826" s="36"/>
      <c r="C826" s="36"/>
      <c r="D826" s="36"/>
      <c r="E826" s="36"/>
      <c r="F826" s="36"/>
      <c r="G826" s="36"/>
      <c r="H826" s="36"/>
      <c r="S826" s="36"/>
      <c r="T826" s="36"/>
    </row>
    <row r="827" spans="2:20">
      <c r="B827" s="36"/>
      <c r="C827" s="36"/>
      <c r="D827" s="36"/>
      <c r="E827" s="36"/>
      <c r="F827" s="36"/>
      <c r="G827" s="36"/>
      <c r="H827" s="36"/>
      <c r="S827" s="36"/>
      <c r="T827" s="36"/>
    </row>
    <row r="828" spans="2:20">
      <c r="B828" s="36"/>
      <c r="C828" s="36"/>
      <c r="D828" s="36"/>
      <c r="E828" s="36"/>
      <c r="F828" s="36"/>
      <c r="G828" s="36"/>
      <c r="H828" s="36"/>
      <c r="S828" s="36"/>
      <c r="T828" s="36"/>
    </row>
    <row r="829" spans="2:20">
      <c r="B829" s="36"/>
      <c r="C829" s="36"/>
      <c r="D829" s="36"/>
      <c r="E829" s="36"/>
      <c r="F829" s="36"/>
      <c r="G829" s="36"/>
      <c r="H829" s="36"/>
      <c r="S829" s="36"/>
      <c r="T829" s="36"/>
    </row>
    <row r="830" spans="2:20">
      <c r="B830" s="36"/>
      <c r="C830" s="36"/>
      <c r="D830" s="36"/>
      <c r="E830" s="36"/>
      <c r="F830" s="36"/>
      <c r="G830" s="36"/>
      <c r="H830" s="36"/>
      <c r="S830" s="36"/>
      <c r="T830" s="36"/>
    </row>
    <row r="831" spans="2:20">
      <c r="B831" s="36"/>
      <c r="C831" s="36"/>
      <c r="D831" s="36"/>
      <c r="E831" s="36"/>
      <c r="F831" s="36"/>
      <c r="G831" s="36"/>
      <c r="H831" s="36"/>
      <c r="S831" s="36"/>
      <c r="T831" s="36"/>
    </row>
    <row r="832" spans="2:20">
      <c r="B832" s="36"/>
      <c r="C832" s="36"/>
      <c r="D832" s="36"/>
      <c r="E832" s="36"/>
      <c r="F832" s="36"/>
      <c r="G832" s="36"/>
      <c r="H832" s="36"/>
      <c r="S832" s="36"/>
      <c r="T832" s="36"/>
    </row>
    <row r="833" spans="2:20">
      <c r="B833" s="36"/>
      <c r="C833" s="36"/>
      <c r="D833" s="36"/>
      <c r="E833" s="36"/>
      <c r="F833" s="36"/>
      <c r="G833" s="36"/>
      <c r="H833" s="36"/>
      <c r="S833" s="36"/>
      <c r="T833" s="36"/>
    </row>
    <row r="834" spans="2:20">
      <c r="B834" s="36"/>
      <c r="C834" s="36"/>
      <c r="D834" s="36"/>
      <c r="E834" s="36"/>
      <c r="F834" s="36"/>
      <c r="G834" s="36"/>
      <c r="H834" s="36"/>
      <c r="S834" s="36"/>
      <c r="T834" s="36"/>
    </row>
    <row r="835" spans="2:20">
      <c r="B835" s="36"/>
      <c r="C835" s="36"/>
      <c r="D835" s="36"/>
      <c r="E835" s="36"/>
      <c r="F835" s="36"/>
      <c r="G835" s="36"/>
      <c r="H835" s="36"/>
      <c r="S835" s="36"/>
      <c r="T835" s="36"/>
    </row>
    <row r="836" spans="2:20">
      <c r="B836" s="36"/>
      <c r="C836" s="36"/>
      <c r="D836" s="36"/>
      <c r="E836" s="36"/>
      <c r="F836" s="36"/>
      <c r="G836" s="36"/>
      <c r="H836" s="36"/>
      <c r="S836" s="36"/>
      <c r="T836" s="36"/>
    </row>
    <row r="837" spans="2:20">
      <c r="B837" s="36"/>
      <c r="C837" s="36"/>
      <c r="D837" s="36"/>
      <c r="E837" s="36"/>
      <c r="F837" s="36"/>
      <c r="G837" s="36"/>
      <c r="H837" s="36"/>
      <c r="S837" s="36"/>
      <c r="T837" s="36"/>
    </row>
    <row r="838" spans="2:20">
      <c r="B838" s="36"/>
      <c r="C838" s="36"/>
      <c r="D838" s="36"/>
      <c r="E838" s="36"/>
      <c r="F838" s="36"/>
      <c r="G838" s="36"/>
      <c r="H838" s="36"/>
      <c r="S838" s="36"/>
      <c r="T838" s="36"/>
    </row>
    <row r="839" spans="2:20">
      <c r="B839" s="36"/>
      <c r="C839" s="36"/>
      <c r="D839" s="36"/>
      <c r="E839" s="36"/>
      <c r="F839" s="36"/>
      <c r="G839" s="36"/>
      <c r="H839" s="36"/>
      <c r="S839" s="36"/>
      <c r="T839" s="36"/>
    </row>
    <row r="840" spans="2:20">
      <c r="B840" s="36"/>
      <c r="C840" s="36"/>
      <c r="D840" s="36"/>
      <c r="E840" s="36"/>
      <c r="F840" s="36"/>
      <c r="G840" s="36"/>
      <c r="H840" s="36"/>
      <c r="S840" s="36"/>
      <c r="T840" s="36"/>
    </row>
    <row r="841" spans="2:20">
      <c r="B841" s="36"/>
      <c r="C841" s="36"/>
      <c r="D841" s="36"/>
      <c r="E841" s="36"/>
      <c r="F841" s="36"/>
      <c r="G841" s="36"/>
      <c r="H841" s="36"/>
      <c r="S841" s="36"/>
      <c r="T841" s="36"/>
    </row>
    <row r="842" spans="2:20">
      <c r="B842" s="36"/>
      <c r="C842" s="36"/>
      <c r="D842" s="36"/>
      <c r="E842" s="36"/>
      <c r="F842" s="36"/>
      <c r="G842" s="36"/>
      <c r="H842" s="36"/>
      <c r="S842" s="36"/>
      <c r="T842" s="36"/>
    </row>
    <row r="843" spans="2:20">
      <c r="B843" s="36"/>
      <c r="C843" s="36"/>
      <c r="D843" s="36"/>
      <c r="E843" s="36"/>
      <c r="F843" s="36"/>
      <c r="G843" s="36"/>
      <c r="H843" s="36"/>
      <c r="S843" s="36"/>
      <c r="T843" s="36"/>
    </row>
    <row r="844" spans="2:20">
      <c r="B844" s="36"/>
      <c r="C844" s="36"/>
      <c r="D844" s="36"/>
      <c r="E844" s="36"/>
      <c r="F844" s="36"/>
      <c r="G844" s="36"/>
      <c r="H844" s="36"/>
      <c r="S844" s="36"/>
      <c r="T844" s="36"/>
    </row>
    <row r="845" spans="2:20">
      <c r="B845" s="36"/>
      <c r="C845" s="36"/>
      <c r="D845" s="36"/>
      <c r="E845" s="36"/>
      <c r="F845" s="36"/>
      <c r="G845" s="36"/>
      <c r="H845" s="36"/>
      <c r="S845" s="36"/>
      <c r="T845" s="36"/>
    </row>
    <row r="846" spans="2:20">
      <c r="B846" s="36"/>
      <c r="C846" s="36"/>
      <c r="D846" s="36"/>
      <c r="E846" s="36"/>
      <c r="F846" s="36"/>
      <c r="G846" s="36"/>
      <c r="H846" s="36"/>
      <c r="S846" s="36"/>
      <c r="T846" s="36"/>
    </row>
    <row r="847" spans="2:20">
      <c r="B847" s="36"/>
      <c r="C847" s="36"/>
      <c r="D847" s="36"/>
      <c r="E847" s="36"/>
      <c r="F847" s="36"/>
      <c r="G847" s="36"/>
      <c r="H847" s="36"/>
      <c r="S847" s="36"/>
      <c r="T847" s="36"/>
    </row>
    <row r="848" spans="2:20">
      <c r="B848" s="36"/>
      <c r="C848" s="36"/>
      <c r="D848" s="36"/>
      <c r="E848" s="36"/>
      <c r="F848" s="36"/>
      <c r="G848" s="36"/>
      <c r="H848" s="36"/>
      <c r="S848" s="36"/>
      <c r="T848" s="36"/>
    </row>
    <row r="849" spans="2:20">
      <c r="B849" s="36"/>
      <c r="C849" s="36"/>
      <c r="D849" s="36"/>
      <c r="E849" s="36"/>
      <c r="F849" s="36"/>
      <c r="G849" s="36"/>
      <c r="H849" s="36"/>
      <c r="S849" s="36"/>
      <c r="T849" s="36"/>
    </row>
    <row r="850" spans="2:20">
      <c r="B850" s="36"/>
      <c r="C850" s="36"/>
      <c r="D850" s="36"/>
      <c r="E850" s="36"/>
      <c r="F850" s="36"/>
      <c r="G850" s="36"/>
      <c r="H850" s="36"/>
      <c r="S850" s="36"/>
      <c r="T850" s="36"/>
    </row>
    <row r="851" spans="2:20">
      <c r="B851" s="36"/>
      <c r="C851" s="36"/>
      <c r="D851" s="36"/>
      <c r="E851" s="36"/>
      <c r="F851" s="36"/>
      <c r="G851" s="36"/>
      <c r="H851" s="36"/>
      <c r="S851" s="36"/>
      <c r="T851" s="36"/>
    </row>
    <row r="852" spans="2:20">
      <c r="B852" s="36"/>
      <c r="C852" s="36"/>
      <c r="D852" s="36"/>
      <c r="E852" s="36"/>
      <c r="F852" s="36"/>
      <c r="G852" s="36"/>
      <c r="H852" s="36"/>
      <c r="S852" s="36"/>
      <c r="T852" s="36"/>
    </row>
    <row r="853" spans="2:20">
      <c r="B853" s="36"/>
      <c r="C853" s="36"/>
      <c r="D853" s="36"/>
      <c r="E853" s="36"/>
      <c r="F853" s="36"/>
      <c r="G853" s="36"/>
      <c r="H853" s="36"/>
      <c r="S853" s="36"/>
      <c r="T853" s="36"/>
    </row>
    <row r="854" spans="2:20">
      <c r="B854" s="36"/>
      <c r="C854" s="36"/>
      <c r="D854" s="36"/>
      <c r="E854" s="36"/>
      <c r="F854" s="36"/>
      <c r="G854" s="36"/>
      <c r="H854" s="36"/>
      <c r="S854" s="36"/>
      <c r="T854" s="36"/>
    </row>
    <row r="855" spans="2:20">
      <c r="B855" s="36"/>
      <c r="C855" s="36"/>
      <c r="D855" s="36"/>
      <c r="E855" s="36"/>
      <c r="F855" s="36"/>
      <c r="G855" s="36"/>
      <c r="H855" s="36"/>
      <c r="S855" s="36"/>
      <c r="T855" s="36"/>
    </row>
    <row r="856" spans="2:20">
      <c r="B856" s="36"/>
      <c r="C856" s="36"/>
      <c r="D856" s="36"/>
      <c r="E856" s="36"/>
      <c r="F856" s="36"/>
      <c r="G856" s="36"/>
      <c r="H856" s="36"/>
      <c r="S856" s="36"/>
      <c r="T856" s="36"/>
    </row>
    <row r="857" spans="2:20">
      <c r="B857" s="36"/>
      <c r="C857" s="36"/>
      <c r="D857" s="36"/>
      <c r="E857" s="36"/>
      <c r="F857" s="36"/>
      <c r="G857" s="36"/>
      <c r="H857" s="36"/>
      <c r="S857" s="36"/>
      <c r="T857" s="36"/>
    </row>
    <row r="858" spans="2:20">
      <c r="B858" s="36"/>
      <c r="C858" s="36"/>
      <c r="D858" s="36"/>
      <c r="E858" s="36"/>
      <c r="F858" s="36"/>
      <c r="G858" s="36"/>
      <c r="H858" s="36"/>
      <c r="S858" s="36"/>
      <c r="T858" s="36"/>
    </row>
    <row r="859" spans="2:20">
      <c r="B859" s="36"/>
      <c r="C859" s="36"/>
      <c r="D859" s="36"/>
      <c r="E859" s="36"/>
      <c r="F859" s="36"/>
      <c r="G859" s="36"/>
      <c r="H859" s="36"/>
      <c r="S859" s="36"/>
      <c r="T859" s="36"/>
    </row>
    <row r="860" spans="2:20">
      <c r="B860" s="36"/>
      <c r="C860" s="36"/>
      <c r="D860" s="36"/>
      <c r="E860" s="36"/>
      <c r="F860" s="36"/>
      <c r="G860" s="36"/>
      <c r="H860" s="36"/>
      <c r="S860" s="36"/>
      <c r="T860" s="36"/>
    </row>
    <row r="861" spans="2:20">
      <c r="B861" s="36"/>
      <c r="C861" s="36"/>
      <c r="D861" s="36"/>
      <c r="E861" s="36"/>
      <c r="F861" s="36"/>
      <c r="G861" s="36"/>
      <c r="H861" s="36"/>
      <c r="S861" s="36"/>
      <c r="T861" s="36"/>
    </row>
    <row r="862" spans="2:20">
      <c r="B862" s="36"/>
      <c r="C862" s="36"/>
      <c r="D862" s="36"/>
      <c r="E862" s="36"/>
      <c r="F862" s="36"/>
      <c r="G862" s="36"/>
      <c r="H862" s="36"/>
      <c r="S862" s="36"/>
      <c r="T862" s="36"/>
    </row>
    <row r="863" spans="2:20">
      <c r="B863" s="36"/>
      <c r="C863" s="36"/>
      <c r="D863" s="36"/>
      <c r="E863" s="36"/>
      <c r="F863" s="36"/>
      <c r="G863" s="36"/>
      <c r="H863" s="36"/>
      <c r="S863" s="36"/>
      <c r="T863" s="36"/>
    </row>
    <row r="864" spans="2:20">
      <c r="B864" s="36"/>
      <c r="C864" s="36"/>
      <c r="D864" s="36"/>
      <c r="E864" s="36"/>
      <c r="F864" s="36"/>
      <c r="G864" s="36"/>
      <c r="H864" s="36"/>
      <c r="S864" s="36"/>
      <c r="T864" s="36"/>
    </row>
    <row r="865" spans="2:20">
      <c r="B865" s="36"/>
      <c r="C865" s="36"/>
      <c r="D865" s="36"/>
      <c r="E865" s="36"/>
      <c r="F865" s="36"/>
      <c r="G865" s="36"/>
      <c r="H865" s="36"/>
      <c r="S865" s="36"/>
      <c r="T865" s="36"/>
    </row>
    <row r="866" spans="2:20">
      <c r="B866" s="36"/>
      <c r="C866" s="36"/>
      <c r="D866" s="36"/>
      <c r="E866" s="36"/>
      <c r="F866" s="36"/>
      <c r="G866" s="36"/>
      <c r="H866" s="36"/>
      <c r="S866" s="36"/>
      <c r="T866" s="36"/>
    </row>
    <row r="867" spans="2:20">
      <c r="B867" s="36"/>
      <c r="C867" s="36"/>
      <c r="D867" s="36"/>
      <c r="E867" s="36"/>
      <c r="F867" s="36"/>
      <c r="G867" s="36"/>
      <c r="H867" s="36"/>
      <c r="S867" s="36"/>
      <c r="T867" s="36"/>
    </row>
    <row r="868" spans="2:20">
      <c r="B868" s="36"/>
      <c r="C868" s="36"/>
      <c r="D868" s="36"/>
      <c r="E868" s="36"/>
      <c r="F868" s="36"/>
      <c r="G868" s="36"/>
      <c r="H868" s="36"/>
      <c r="S868" s="36"/>
      <c r="T868" s="36"/>
    </row>
    <row r="869" spans="2:20">
      <c r="B869" s="36"/>
      <c r="C869" s="36"/>
      <c r="D869" s="36"/>
      <c r="E869" s="36"/>
      <c r="F869" s="36"/>
      <c r="G869" s="36"/>
      <c r="H869" s="36"/>
      <c r="S869" s="36"/>
      <c r="T869" s="36"/>
    </row>
    <row r="870" spans="2:20">
      <c r="B870" s="36"/>
      <c r="C870" s="36"/>
      <c r="D870" s="36"/>
      <c r="E870" s="36"/>
      <c r="F870" s="36"/>
      <c r="G870" s="36"/>
      <c r="H870" s="36"/>
      <c r="S870" s="36"/>
      <c r="T870" s="36"/>
    </row>
    <row r="871" spans="2:20">
      <c r="B871" s="36"/>
      <c r="C871" s="36"/>
      <c r="D871" s="36"/>
      <c r="E871" s="36"/>
      <c r="F871" s="36"/>
      <c r="G871" s="36"/>
      <c r="H871" s="36"/>
      <c r="S871" s="36"/>
      <c r="T871" s="36"/>
    </row>
    <row r="872" spans="2:20">
      <c r="B872" s="36"/>
      <c r="C872" s="36"/>
      <c r="D872" s="36"/>
      <c r="E872" s="36"/>
      <c r="F872" s="36"/>
      <c r="G872" s="36"/>
      <c r="H872" s="36"/>
      <c r="S872" s="36"/>
      <c r="T872" s="36"/>
    </row>
    <row r="873" spans="2:20">
      <c r="B873" s="36"/>
      <c r="C873" s="36"/>
      <c r="D873" s="36"/>
      <c r="E873" s="36"/>
      <c r="F873" s="36"/>
      <c r="G873" s="36"/>
      <c r="H873" s="36"/>
      <c r="S873" s="36"/>
      <c r="T873" s="36"/>
    </row>
    <row r="874" spans="2:20">
      <c r="B874" s="36"/>
      <c r="C874" s="36"/>
      <c r="D874" s="36"/>
      <c r="E874" s="36"/>
      <c r="F874" s="36"/>
      <c r="G874" s="36"/>
      <c r="H874" s="36"/>
      <c r="S874" s="36"/>
      <c r="T874" s="36"/>
    </row>
    <row r="875" spans="2:20">
      <c r="B875" s="36"/>
      <c r="C875" s="36"/>
      <c r="D875" s="36"/>
      <c r="E875" s="36"/>
      <c r="F875" s="36"/>
      <c r="G875" s="36"/>
      <c r="H875" s="36"/>
      <c r="S875" s="36"/>
      <c r="T875" s="36"/>
    </row>
    <row r="876" spans="2:20">
      <c r="B876" s="36"/>
      <c r="C876" s="36"/>
      <c r="D876" s="36"/>
      <c r="E876" s="36"/>
      <c r="F876" s="36"/>
      <c r="G876" s="36"/>
      <c r="H876" s="36"/>
      <c r="S876" s="36"/>
      <c r="T876" s="36"/>
    </row>
    <row r="877" spans="2:20">
      <c r="B877" s="36"/>
      <c r="C877" s="36"/>
      <c r="D877" s="36"/>
      <c r="E877" s="36"/>
      <c r="F877" s="36"/>
      <c r="G877" s="36"/>
      <c r="H877" s="36"/>
      <c r="S877" s="36"/>
      <c r="T877" s="36"/>
    </row>
    <row r="878" spans="2:20">
      <c r="B878" s="36"/>
      <c r="C878" s="36"/>
      <c r="D878" s="36"/>
      <c r="E878" s="36"/>
      <c r="F878" s="36"/>
      <c r="G878" s="36"/>
      <c r="H878" s="36"/>
      <c r="S878" s="36"/>
      <c r="T878" s="36"/>
    </row>
    <row r="879" spans="2:20">
      <c r="B879" s="36"/>
      <c r="C879" s="36"/>
      <c r="D879" s="36"/>
      <c r="E879" s="36"/>
      <c r="F879" s="36"/>
      <c r="G879" s="36"/>
      <c r="H879" s="36"/>
      <c r="S879" s="36"/>
      <c r="T879" s="36"/>
    </row>
    <row r="880" spans="2:20">
      <c r="B880" s="36"/>
      <c r="C880" s="36"/>
      <c r="D880" s="36"/>
      <c r="E880" s="36"/>
      <c r="F880" s="36"/>
      <c r="G880" s="36"/>
      <c r="H880" s="36"/>
      <c r="S880" s="36"/>
      <c r="T880" s="36"/>
    </row>
    <row r="881" spans="2:20">
      <c r="B881" s="36"/>
      <c r="C881" s="36"/>
      <c r="D881" s="36"/>
      <c r="E881" s="36"/>
      <c r="F881" s="36"/>
      <c r="G881" s="36"/>
      <c r="H881" s="36"/>
      <c r="S881" s="36"/>
      <c r="T881" s="36"/>
    </row>
    <row r="882" spans="2:20">
      <c r="B882" s="36"/>
      <c r="C882" s="36"/>
      <c r="D882" s="36"/>
      <c r="E882" s="36"/>
      <c r="F882" s="36"/>
      <c r="G882" s="36"/>
      <c r="H882" s="36"/>
      <c r="S882" s="36"/>
      <c r="T882" s="36"/>
    </row>
    <row r="883" spans="2:20">
      <c r="B883" s="36"/>
      <c r="C883" s="36"/>
      <c r="D883" s="36"/>
      <c r="E883" s="36"/>
      <c r="F883" s="36"/>
      <c r="G883" s="36"/>
      <c r="H883" s="36"/>
      <c r="S883" s="36"/>
      <c r="T883" s="36"/>
    </row>
    <row r="884" spans="2:20">
      <c r="B884" s="36"/>
      <c r="C884" s="36"/>
      <c r="D884" s="36"/>
      <c r="E884" s="36"/>
      <c r="F884" s="36"/>
      <c r="G884" s="36"/>
      <c r="H884" s="36"/>
      <c r="S884" s="36"/>
      <c r="T884" s="36"/>
    </row>
    <row r="885" spans="2:20">
      <c r="B885" s="36"/>
      <c r="C885" s="36"/>
      <c r="D885" s="36"/>
      <c r="E885" s="36"/>
      <c r="F885" s="36"/>
      <c r="G885" s="36"/>
      <c r="H885" s="36"/>
      <c r="S885" s="36"/>
      <c r="T885" s="36"/>
    </row>
    <row r="886" spans="2:20">
      <c r="B886" s="36"/>
      <c r="C886" s="36"/>
      <c r="D886" s="36"/>
      <c r="E886" s="36"/>
      <c r="F886" s="36"/>
      <c r="G886" s="36"/>
      <c r="H886" s="36"/>
      <c r="S886" s="36"/>
      <c r="T886" s="36"/>
    </row>
    <row r="887" spans="2:20">
      <c r="B887" s="36"/>
      <c r="C887" s="36"/>
      <c r="D887" s="36"/>
      <c r="E887" s="36"/>
      <c r="F887" s="36"/>
      <c r="G887" s="36"/>
      <c r="H887" s="36"/>
      <c r="S887" s="36"/>
      <c r="T887" s="36"/>
    </row>
    <row r="888" spans="2:20">
      <c r="B888" s="36"/>
      <c r="C888" s="36"/>
      <c r="D888" s="36"/>
      <c r="E888" s="36"/>
      <c r="F888" s="36"/>
      <c r="G888" s="36"/>
      <c r="H888" s="36"/>
      <c r="S888" s="36"/>
      <c r="T888" s="36"/>
    </row>
    <row r="889" spans="2:20">
      <c r="B889" s="36"/>
      <c r="C889" s="36"/>
      <c r="D889" s="36"/>
      <c r="E889" s="36"/>
      <c r="F889" s="36"/>
      <c r="G889" s="36"/>
      <c r="H889" s="36"/>
      <c r="S889" s="36"/>
      <c r="T889" s="36"/>
    </row>
    <row r="890" spans="2:20">
      <c r="B890" s="36"/>
      <c r="C890" s="36"/>
      <c r="D890" s="36"/>
      <c r="E890" s="36"/>
      <c r="F890" s="36"/>
      <c r="G890" s="36"/>
      <c r="H890" s="36"/>
      <c r="S890" s="36"/>
      <c r="T890" s="36"/>
    </row>
    <row r="891" spans="2:20">
      <c r="B891" s="36"/>
      <c r="C891" s="36"/>
      <c r="D891" s="36"/>
      <c r="E891" s="36"/>
      <c r="F891" s="36"/>
      <c r="G891" s="36"/>
      <c r="H891" s="36"/>
      <c r="S891" s="36"/>
      <c r="T891" s="36"/>
    </row>
    <row r="892" spans="2:20">
      <c r="B892" s="36"/>
      <c r="C892" s="36"/>
      <c r="D892" s="36"/>
      <c r="E892" s="36"/>
      <c r="F892" s="36"/>
      <c r="G892" s="36"/>
      <c r="H892" s="36"/>
      <c r="S892" s="36"/>
      <c r="T892" s="36"/>
    </row>
    <row r="893" spans="2:20">
      <c r="B893" s="36"/>
      <c r="C893" s="36"/>
      <c r="D893" s="36"/>
      <c r="E893" s="36"/>
      <c r="F893" s="36"/>
      <c r="G893" s="36"/>
      <c r="H893" s="36"/>
      <c r="S893" s="36"/>
      <c r="T893" s="36"/>
    </row>
    <row r="894" spans="2:20">
      <c r="B894" s="36"/>
      <c r="C894" s="36"/>
      <c r="D894" s="36"/>
      <c r="E894" s="36"/>
      <c r="F894" s="36"/>
      <c r="G894" s="36"/>
      <c r="H894" s="36"/>
      <c r="S894" s="36"/>
      <c r="T894" s="36"/>
    </row>
    <row r="895" spans="2:20">
      <c r="B895" s="36"/>
      <c r="C895" s="36"/>
      <c r="D895" s="36"/>
      <c r="E895" s="36"/>
      <c r="F895" s="36"/>
      <c r="G895" s="36"/>
      <c r="H895" s="36"/>
      <c r="S895" s="36"/>
      <c r="T895" s="36"/>
    </row>
    <row r="896" spans="2:20">
      <c r="B896" s="36"/>
      <c r="C896" s="36"/>
      <c r="D896" s="36"/>
      <c r="E896" s="36"/>
      <c r="F896" s="36"/>
      <c r="G896" s="36"/>
      <c r="H896" s="36"/>
      <c r="S896" s="36"/>
      <c r="T896" s="36"/>
    </row>
    <row r="897" spans="2:20">
      <c r="B897" s="36"/>
      <c r="C897" s="36"/>
      <c r="D897" s="36"/>
      <c r="E897" s="36"/>
      <c r="F897" s="36"/>
      <c r="G897" s="36"/>
      <c r="H897" s="36"/>
      <c r="S897" s="36"/>
      <c r="T897" s="36"/>
    </row>
    <row r="898" spans="2:20">
      <c r="B898" s="36"/>
      <c r="C898" s="36"/>
      <c r="D898" s="36"/>
      <c r="E898" s="36"/>
      <c r="F898" s="36"/>
      <c r="G898" s="36"/>
      <c r="H898" s="36"/>
      <c r="S898" s="36"/>
      <c r="T898" s="36"/>
    </row>
    <row r="899" spans="2:20">
      <c r="B899" s="36"/>
      <c r="C899" s="36"/>
      <c r="D899" s="36"/>
      <c r="E899" s="36"/>
      <c r="F899" s="36"/>
      <c r="G899" s="36"/>
      <c r="H899" s="36"/>
      <c r="S899" s="36"/>
      <c r="T899" s="36"/>
    </row>
    <row r="900" spans="2:20">
      <c r="B900" s="36"/>
      <c r="C900" s="36"/>
      <c r="D900" s="36"/>
      <c r="E900" s="36"/>
      <c r="F900" s="36"/>
      <c r="G900" s="36"/>
      <c r="H900" s="36"/>
      <c r="S900" s="36"/>
      <c r="T900" s="36"/>
    </row>
    <row r="901" spans="2:20">
      <c r="B901" s="36"/>
      <c r="C901" s="36"/>
      <c r="D901" s="36"/>
      <c r="E901" s="36"/>
      <c r="F901" s="36"/>
      <c r="G901" s="36"/>
      <c r="H901" s="36"/>
      <c r="S901" s="36"/>
      <c r="T901" s="36"/>
    </row>
    <row r="902" spans="2:20">
      <c r="B902" s="36"/>
      <c r="C902" s="36"/>
      <c r="D902" s="36"/>
      <c r="E902" s="36"/>
      <c r="F902" s="36"/>
      <c r="G902" s="36"/>
      <c r="H902" s="36"/>
      <c r="S902" s="36"/>
      <c r="T902" s="36"/>
    </row>
    <row r="903" spans="2:20">
      <c r="B903" s="36"/>
      <c r="C903" s="36"/>
      <c r="D903" s="36"/>
      <c r="E903" s="36"/>
      <c r="F903" s="36"/>
      <c r="G903" s="36"/>
      <c r="H903" s="36"/>
      <c r="S903" s="36"/>
      <c r="T903" s="36"/>
    </row>
    <row r="904" spans="2:20">
      <c r="B904" s="36"/>
      <c r="C904" s="36"/>
      <c r="D904" s="36"/>
      <c r="E904" s="36"/>
      <c r="F904" s="36"/>
      <c r="G904" s="36"/>
      <c r="H904" s="36"/>
      <c r="S904" s="36"/>
      <c r="T904" s="36"/>
    </row>
    <row r="905" spans="2:20">
      <c r="B905" s="36"/>
      <c r="C905" s="36"/>
      <c r="D905" s="36"/>
      <c r="E905" s="36"/>
      <c r="F905" s="36"/>
      <c r="G905" s="36"/>
      <c r="H905" s="36"/>
      <c r="S905" s="36"/>
      <c r="T905" s="36"/>
    </row>
    <row r="906" spans="2:20">
      <c r="B906" s="36"/>
      <c r="C906" s="36"/>
      <c r="D906" s="36"/>
      <c r="E906" s="36"/>
      <c r="F906" s="36"/>
      <c r="G906" s="36"/>
      <c r="H906" s="36"/>
      <c r="S906" s="36"/>
      <c r="T906" s="36"/>
    </row>
    <row r="907" spans="2:20">
      <c r="B907" s="36"/>
      <c r="C907" s="36"/>
      <c r="D907" s="36"/>
      <c r="E907" s="36"/>
      <c r="F907" s="36"/>
      <c r="G907" s="36"/>
      <c r="H907" s="36"/>
      <c r="S907" s="36"/>
      <c r="T907" s="36"/>
    </row>
    <row r="908" spans="2:20">
      <c r="B908" s="36"/>
      <c r="C908" s="36"/>
      <c r="D908" s="36"/>
      <c r="E908" s="36"/>
      <c r="F908" s="36"/>
      <c r="G908" s="36"/>
      <c r="H908" s="36"/>
      <c r="S908" s="36"/>
      <c r="T908" s="36"/>
    </row>
    <row r="909" spans="2:20">
      <c r="B909" s="36"/>
      <c r="C909" s="36"/>
      <c r="D909" s="36"/>
      <c r="E909" s="36"/>
      <c r="F909" s="36"/>
      <c r="G909" s="36"/>
      <c r="H909" s="36"/>
      <c r="S909" s="36"/>
      <c r="T909" s="36"/>
    </row>
    <row r="910" spans="2:20">
      <c r="B910" s="36"/>
      <c r="C910" s="36"/>
      <c r="D910" s="36"/>
      <c r="E910" s="36"/>
      <c r="F910" s="36"/>
      <c r="G910" s="36"/>
      <c r="H910" s="36"/>
      <c r="S910" s="36"/>
      <c r="T910" s="36"/>
    </row>
    <row r="911" spans="2:20">
      <c r="B911" s="36"/>
      <c r="C911" s="36"/>
      <c r="D911" s="36"/>
      <c r="E911" s="36"/>
      <c r="F911" s="36"/>
      <c r="G911" s="36"/>
      <c r="H911" s="36"/>
      <c r="S911" s="36"/>
      <c r="T911" s="36"/>
    </row>
    <row r="912" spans="2:20">
      <c r="B912" s="36"/>
      <c r="C912" s="36"/>
      <c r="D912" s="36"/>
      <c r="E912" s="36"/>
      <c r="F912" s="36"/>
      <c r="G912" s="36"/>
      <c r="H912" s="36"/>
      <c r="S912" s="36"/>
      <c r="T912" s="36"/>
    </row>
    <row r="913" spans="2:20">
      <c r="B913" s="36"/>
      <c r="C913" s="36"/>
      <c r="D913" s="36"/>
      <c r="E913" s="36"/>
      <c r="F913" s="36"/>
      <c r="G913" s="36"/>
      <c r="H913" s="36"/>
      <c r="S913" s="36"/>
      <c r="T913" s="36"/>
    </row>
    <row r="914" spans="2:20">
      <c r="B914" s="36"/>
      <c r="C914" s="36"/>
      <c r="D914" s="36"/>
      <c r="E914" s="36"/>
      <c r="F914" s="36"/>
      <c r="G914" s="36"/>
      <c r="H914" s="36"/>
      <c r="S914" s="36"/>
      <c r="T914" s="36"/>
    </row>
    <row r="915" spans="2:20">
      <c r="B915" s="36"/>
      <c r="C915" s="36"/>
      <c r="D915" s="36"/>
      <c r="E915" s="36"/>
      <c r="F915" s="36"/>
      <c r="G915" s="36"/>
      <c r="H915" s="36"/>
      <c r="S915" s="36"/>
      <c r="T915" s="36"/>
    </row>
    <row r="916" spans="2:20">
      <c r="B916" s="36"/>
      <c r="C916" s="36"/>
      <c r="D916" s="36"/>
      <c r="E916" s="36"/>
      <c r="F916" s="36"/>
      <c r="G916" s="36"/>
      <c r="H916" s="36"/>
      <c r="S916" s="36"/>
      <c r="T916" s="36"/>
    </row>
    <row r="917" spans="2:20">
      <c r="B917" s="36"/>
      <c r="C917" s="36"/>
      <c r="D917" s="36"/>
      <c r="E917" s="36"/>
      <c r="F917" s="36"/>
      <c r="G917" s="36"/>
      <c r="H917" s="36"/>
      <c r="S917" s="36"/>
      <c r="T917" s="36"/>
    </row>
    <row r="918" spans="2:20">
      <c r="B918" s="36"/>
      <c r="C918" s="36"/>
      <c r="D918" s="36"/>
      <c r="E918" s="36"/>
      <c r="F918" s="36"/>
      <c r="G918" s="36"/>
      <c r="H918" s="36"/>
      <c r="S918" s="36"/>
      <c r="T918" s="36"/>
    </row>
    <row r="919" spans="2:20">
      <c r="B919" s="36"/>
      <c r="C919" s="36"/>
      <c r="D919" s="36"/>
      <c r="E919" s="36"/>
      <c r="F919" s="36"/>
      <c r="G919" s="36"/>
      <c r="H919" s="36"/>
      <c r="S919" s="36"/>
      <c r="T919" s="36"/>
    </row>
    <row r="920" spans="2:20">
      <c r="B920" s="36"/>
      <c r="C920" s="36"/>
      <c r="D920" s="36"/>
      <c r="E920" s="36"/>
      <c r="F920" s="36"/>
      <c r="G920" s="36"/>
      <c r="H920" s="36"/>
      <c r="S920" s="36"/>
      <c r="T920" s="36"/>
    </row>
    <row r="921" spans="2:20">
      <c r="B921" s="36"/>
      <c r="C921" s="36"/>
      <c r="D921" s="36"/>
      <c r="E921" s="36"/>
      <c r="F921" s="36"/>
      <c r="G921" s="36"/>
      <c r="H921" s="36"/>
      <c r="S921" s="36"/>
      <c r="T921" s="36"/>
    </row>
    <row r="922" spans="2:20">
      <c r="B922" s="36"/>
      <c r="C922" s="36"/>
      <c r="D922" s="36"/>
      <c r="E922" s="36"/>
      <c r="F922" s="36"/>
      <c r="G922" s="36"/>
      <c r="H922" s="36"/>
      <c r="S922" s="36"/>
      <c r="T922" s="36"/>
    </row>
    <row r="923" spans="2:20">
      <c r="B923" s="36"/>
      <c r="C923" s="36"/>
      <c r="D923" s="36"/>
      <c r="E923" s="36"/>
      <c r="F923" s="36"/>
      <c r="G923" s="36"/>
      <c r="H923" s="36"/>
      <c r="S923" s="36"/>
      <c r="T923" s="36"/>
    </row>
    <row r="924" spans="2:20">
      <c r="B924" s="36"/>
      <c r="C924" s="36"/>
      <c r="D924" s="36"/>
      <c r="E924" s="36"/>
      <c r="F924" s="36"/>
      <c r="G924" s="36"/>
      <c r="H924" s="36"/>
      <c r="S924" s="36"/>
      <c r="T924" s="36"/>
    </row>
    <row r="925" spans="2:20">
      <c r="B925" s="36"/>
      <c r="C925" s="36"/>
      <c r="D925" s="36"/>
      <c r="E925" s="36"/>
      <c r="F925" s="36"/>
      <c r="G925" s="36"/>
      <c r="H925" s="36"/>
      <c r="S925" s="36"/>
      <c r="T925" s="36"/>
    </row>
    <row r="926" spans="2:20">
      <c r="B926" s="36"/>
      <c r="C926" s="36"/>
      <c r="D926" s="36"/>
      <c r="E926" s="36"/>
      <c r="F926" s="36"/>
      <c r="G926" s="36"/>
      <c r="H926" s="36"/>
      <c r="S926" s="36"/>
      <c r="T926" s="36"/>
    </row>
    <row r="927" spans="2:20">
      <c r="B927" s="36"/>
      <c r="C927" s="36"/>
      <c r="D927" s="36"/>
      <c r="E927" s="36"/>
      <c r="F927" s="36"/>
      <c r="G927" s="36"/>
      <c r="H927" s="36"/>
      <c r="S927" s="36"/>
      <c r="T927" s="36"/>
    </row>
    <row r="928" spans="2:20">
      <c r="B928" s="36"/>
      <c r="C928" s="36"/>
      <c r="D928" s="36"/>
      <c r="E928" s="36"/>
      <c r="F928" s="36"/>
      <c r="G928" s="36"/>
      <c r="H928" s="36"/>
      <c r="S928" s="36"/>
      <c r="T928" s="36"/>
    </row>
    <row r="929" spans="2:20">
      <c r="B929" s="36"/>
      <c r="C929" s="36"/>
      <c r="D929" s="36"/>
      <c r="E929" s="36"/>
      <c r="F929" s="36"/>
      <c r="G929" s="36"/>
      <c r="H929" s="36"/>
      <c r="S929" s="36"/>
      <c r="T929" s="36"/>
    </row>
    <row r="930" spans="2:20">
      <c r="B930" s="36"/>
      <c r="C930" s="36"/>
      <c r="D930" s="36"/>
      <c r="E930" s="36"/>
      <c r="F930" s="36"/>
      <c r="G930" s="36"/>
      <c r="H930" s="36"/>
      <c r="S930" s="36"/>
      <c r="T930" s="36"/>
    </row>
    <row r="931" spans="2:20">
      <c r="B931" s="36"/>
      <c r="C931" s="36"/>
      <c r="D931" s="36"/>
      <c r="E931" s="36"/>
      <c r="F931" s="36"/>
      <c r="G931" s="36"/>
      <c r="H931" s="36"/>
      <c r="S931" s="36"/>
      <c r="T931" s="36"/>
    </row>
    <row r="932" spans="2:20">
      <c r="B932" s="36"/>
      <c r="C932" s="36"/>
      <c r="D932" s="36"/>
      <c r="E932" s="36"/>
      <c r="F932" s="36"/>
      <c r="G932" s="36"/>
      <c r="H932" s="36"/>
      <c r="S932" s="36"/>
      <c r="T932" s="36"/>
    </row>
    <row r="933" spans="2:20">
      <c r="B933" s="36"/>
      <c r="C933" s="36"/>
      <c r="D933" s="36"/>
      <c r="E933" s="36"/>
      <c r="F933" s="36"/>
      <c r="G933" s="36"/>
      <c r="H933" s="36"/>
      <c r="S933" s="36"/>
      <c r="T933" s="36"/>
    </row>
    <row r="934" spans="2:20">
      <c r="B934" s="36"/>
      <c r="C934" s="36"/>
      <c r="D934" s="36"/>
      <c r="E934" s="36"/>
      <c r="F934" s="36"/>
      <c r="G934" s="36"/>
      <c r="H934" s="36"/>
      <c r="S934" s="36"/>
      <c r="T934" s="36"/>
    </row>
    <row r="935" spans="2:20">
      <c r="B935" s="36"/>
      <c r="C935" s="36"/>
      <c r="D935" s="36"/>
      <c r="E935" s="36"/>
      <c r="F935" s="36"/>
      <c r="G935" s="36"/>
      <c r="H935" s="36"/>
      <c r="S935" s="36"/>
      <c r="T935" s="36"/>
    </row>
    <row r="936" spans="2:20">
      <c r="B936" s="36"/>
      <c r="C936" s="36"/>
      <c r="D936" s="36"/>
      <c r="E936" s="36"/>
      <c r="F936" s="36"/>
      <c r="G936" s="36"/>
      <c r="H936" s="36"/>
      <c r="S936" s="36"/>
      <c r="T936" s="36"/>
    </row>
    <row r="937" spans="2:20">
      <c r="B937" s="36"/>
      <c r="C937" s="36"/>
      <c r="D937" s="36"/>
      <c r="E937" s="36"/>
      <c r="F937" s="36"/>
      <c r="G937" s="36"/>
      <c r="H937" s="36"/>
      <c r="S937" s="36"/>
      <c r="T937" s="36"/>
    </row>
    <row r="938" spans="2:20">
      <c r="B938" s="36"/>
      <c r="C938" s="36"/>
      <c r="D938" s="36"/>
      <c r="E938" s="36"/>
      <c r="F938" s="36"/>
      <c r="G938" s="36"/>
      <c r="H938" s="36"/>
      <c r="S938" s="36"/>
      <c r="T938" s="36"/>
    </row>
    <row r="939" spans="2:20">
      <c r="B939" s="36"/>
      <c r="C939" s="36"/>
      <c r="D939" s="36"/>
      <c r="E939" s="36"/>
      <c r="F939" s="36"/>
      <c r="G939" s="36"/>
      <c r="H939" s="36"/>
      <c r="S939" s="36"/>
      <c r="T939" s="36"/>
    </row>
    <row r="940" spans="2:20">
      <c r="B940" s="36"/>
      <c r="C940" s="36"/>
      <c r="D940" s="36"/>
      <c r="E940" s="36"/>
      <c r="F940" s="36"/>
      <c r="G940" s="36"/>
      <c r="H940" s="36"/>
      <c r="S940" s="36"/>
      <c r="T940" s="36"/>
    </row>
    <row r="941" spans="2:20">
      <c r="B941" s="36"/>
      <c r="C941" s="36"/>
      <c r="D941" s="36"/>
      <c r="E941" s="36"/>
      <c r="F941" s="36"/>
      <c r="G941" s="36"/>
      <c r="H941" s="36"/>
      <c r="S941" s="36"/>
      <c r="T941" s="36"/>
    </row>
    <row r="942" spans="2:20">
      <c r="B942" s="36"/>
      <c r="C942" s="36"/>
      <c r="D942" s="36"/>
      <c r="E942" s="36"/>
      <c r="F942" s="36"/>
      <c r="G942" s="36"/>
      <c r="H942" s="36"/>
      <c r="S942" s="36"/>
      <c r="T942" s="36"/>
    </row>
    <row r="943" spans="2:20">
      <c r="B943" s="36"/>
      <c r="C943" s="36"/>
      <c r="D943" s="36"/>
      <c r="E943" s="36"/>
      <c r="F943" s="36"/>
      <c r="G943" s="36"/>
      <c r="H943" s="36"/>
      <c r="S943" s="36"/>
      <c r="T943" s="36"/>
    </row>
    <row r="944" spans="2:20">
      <c r="B944" s="36"/>
      <c r="C944" s="36"/>
      <c r="D944" s="36"/>
      <c r="E944" s="36"/>
      <c r="F944" s="36"/>
      <c r="G944" s="36"/>
      <c r="H944" s="36"/>
      <c r="S944" s="36"/>
      <c r="T944" s="36"/>
    </row>
    <row r="945" spans="2:20">
      <c r="B945" s="36"/>
      <c r="C945" s="36"/>
      <c r="D945" s="36"/>
      <c r="E945" s="36"/>
      <c r="F945" s="36"/>
      <c r="G945" s="36"/>
      <c r="H945" s="36"/>
      <c r="S945" s="36"/>
      <c r="T945" s="36"/>
    </row>
    <row r="946" spans="2:20">
      <c r="B946" s="36"/>
      <c r="C946" s="36"/>
      <c r="D946" s="36"/>
      <c r="E946" s="36"/>
      <c r="F946" s="36"/>
      <c r="G946" s="36"/>
      <c r="H946" s="36"/>
      <c r="S946" s="36"/>
      <c r="T946" s="36"/>
    </row>
    <row r="947" spans="2:20">
      <c r="B947" s="36"/>
      <c r="C947" s="36"/>
      <c r="D947" s="36"/>
      <c r="E947" s="36"/>
      <c r="F947" s="36"/>
      <c r="G947" s="36"/>
      <c r="H947" s="36"/>
      <c r="S947" s="36"/>
      <c r="T947" s="36"/>
    </row>
    <row r="948" spans="2:20">
      <c r="B948" s="36"/>
      <c r="C948" s="36"/>
      <c r="D948" s="36"/>
      <c r="E948" s="36"/>
      <c r="F948" s="36"/>
      <c r="G948" s="36"/>
      <c r="H948" s="36"/>
      <c r="S948" s="36"/>
      <c r="T948" s="36"/>
    </row>
    <row r="949" spans="2:20">
      <c r="B949" s="36"/>
      <c r="C949" s="36"/>
      <c r="D949" s="36"/>
      <c r="E949" s="36"/>
      <c r="F949" s="36"/>
      <c r="G949" s="36"/>
      <c r="H949" s="36"/>
      <c r="S949" s="36"/>
      <c r="T949" s="36"/>
    </row>
    <row r="950" spans="2:20">
      <c r="B950" s="36"/>
      <c r="C950" s="36"/>
      <c r="D950" s="36"/>
      <c r="E950" s="36"/>
      <c r="F950" s="36"/>
      <c r="G950" s="36"/>
      <c r="H950" s="36"/>
      <c r="S950" s="36"/>
      <c r="T950" s="36"/>
    </row>
    <row r="951" spans="2:20">
      <c r="B951" s="36"/>
      <c r="C951" s="36"/>
      <c r="D951" s="36"/>
      <c r="E951" s="36"/>
      <c r="F951" s="36"/>
      <c r="G951" s="36"/>
      <c r="H951" s="36"/>
      <c r="S951" s="36"/>
      <c r="T951" s="36"/>
    </row>
    <row r="952" spans="2:20">
      <c r="B952" s="36"/>
      <c r="C952" s="36"/>
      <c r="D952" s="36"/>
      <c r="E952" s="36"/>
      <c r="F952" s="36"/>
      <c r="G952" s="36"/>
      <c r="H952" s="36"/>
      <c r="S952" s="36"/>
      <c r="T952" s="36"/>
    </row>
    <row r="953" spans="2:20">
      <c r="B953" s="36"/>
      <c r="C953" s="36"/>
      <c r="D953" s="36"/>
      <c r="E953" s="36"/>
      <c r="F953" s="36"/>
      <c r="G953" s="36"/>
      <c r="H953" s="36"/>
      <c r="S953" s="36"/>
      <c r="T953" s="36"/>
    </row>
    <row r="954" spans="2:20">
      <c r="B954" s="36"/>
      <c r="C954" s="36"/>
      <c r="D954" s="36"/>
      <c r="E954" s="36"/>
      <c r="F954" s="36"/>
      <c r="G954" s="36"/>
      <c r="H954" s="36"/>
      <c r="S954" s="36"/>
      <c r="T954" s="36"/>
    </row>
    <row r="955" spans="2:20">
      <c r="B955" s="36"/>
      <c r="C955" s="36"/>
      <c r="D955" s="36"/>
      <c r="E955" s="36"/>
      <c r="F955" s="36"/>
      <c r="G955" s="36"/>
      <c r="H955" s="36"/>
      <c r="S955" s="36"/>
      <c r="T955" s="36"/>
    </row>
    <row r="956" spans="2:20">
      <c r="B956" s="36"/>
      <c r="C956" s="36"/>
      <c r="D956" s="36"/>
      <c r="E956" s="36"/>
      <c r="F956" s="36"/>
      <c r="G956" s="36"/>
      <c r="H956" s="36"/>
      <c r="S956" s="36"/>
      <c r="T956" s="36"/>
    </row>
    <row r="957" spans="2:20">
      <c r="B957" s="36"/>
      <c r="C957" s="36"/>
      <c r="D957" s="36"/>
      <c r="E957" s="36"/>
      <c r="F957" s="36"/>
      <c r="G957" s="36"/>
      <c r="H957" s="36"/>
      <c r="S957" s="36"/>
      <c r="T957" s="36"/>
    </row>
    <row r="958" spans="2:20">
      <c r="B958" s="36"/>
      <c r="C958" s="36"/>
      <c r="D958" s="36"/>
      <c r="E958" s="36"/>
      <c r="F958" s="36"/>
      <c r="G958" s="36"/>
      <c r="H958" s="36"/>
      <c r="S958" s="36"/>
      <c r="T958" s="36"/>
    </row>
    <row r="959" spans="2:20">
      <c r="B959" s="36"/>
      <c r="C959" s="36"/>
      <c r="D959" s="36"/>
      <c r="E959" s="36"/>
      <c r="F959" s="36"/>
      <c r="G959" s="36"/>
      <c r="H959" s="36"/>
      <c r="S959" s="36"/>
      <c r="T959" s="36"/>
    </row>
    <row r="960" spans="2:20">
      <c r="B960" s="36"/>
      <c r="C960" s="36"/>
      <c r="D960" s="36"/>
      <c r="E960" s="36"/>
      <c r="F960" s="36"/>
      <c r="G960" s="36"/>
      <c r="H960" s="36"/>
      <c r="S960" s="36"/>
      <c r="T960" s="36"/>
    </row>
    <row r="961" spans="2:20">
      <c r="B961" s="36"/>
      <c r="C961" s="36"/>
      <c r="D961" s="36"/>
      <c r="E961" s="36"/>
      <c r="F961" s="36"/>
      <c r="G961" s="36"/>
      <c r="H961" s="36"/>
      <c r="S961" s="36"/>
      <c r="T961" s="36"/>
    </row>
    <row r="962" spans="2:20">
      <c r="B962" s="36"/>
      <c r="C962" s="36"/>
      <c r="D962" s="36"/>
      <c r="E962" s="36"/>
      <c r="F962" s="36"/>
      <c r="G962" s="36"/>
      <c r="H962" s="36"/>
      <c r="S962" s="36"/>
      <c r="T962" s="36"/>
    </row>
    <row r="963" spans="2:20">
      <c r="B963" s="36"/>
      <c r="C963" s="36"/>
      <c r="D963" s="36"/>
      <c r="E963" s="36"/>
      <c r="F963" s="36"/>
      <c r="G963" s="36"/>
      <c r="H963" s="36"/>
      <c r="S963" s="36"/>
      <c r="T963" s="36"/>
    </row>
    <row r="964" spans="2:20">
      <c r="B964" s="36"/>
      <c r="C964" s="36"/>
      <c r="D964" s="36"/>
      <c r="E964" s="36"/>
      <c r="F964" s="36"/>
      <c r="G964" s="36"/>
      <c r="H964" s="36"/>
      <c r="S964" s="36"/>
      <c r="T964" s="36"/>
    </row>
    <row r="965" spans="2:20">
      <c r="B965" s="36"/>
      <c r="C965" s="36"/>
      <c r="D965" s="36"/>
      <c r="E965" s="36"/>
      <c r="F965" s="36"/>
      <c r="G965" s="36"/>
      <c r="H965" s="36"/>
      <c r="S965" s="36"/>
      <c r="T965" s="36"/>
    </row>
    <row r="966" spans="2:20">
      <c r="B966" s="36"/>
      <c r="C966" s="36"/>
      <c r="D966" s="36"/>
      <c r="E966" s="36"/>
      <c r="F966" s="36"/>
      <c r="G966" s="36"/>
      <c r="H966" s="36"/>
      <c r="S966" s="36"/>
      <c r="T966" s="36"/>
    </row>
    <row r="967" spans="2:20">
      <c r="B967" s="36"/>
      <c r="C967" s="36"/>
      <c r="D967" s="36"/>
      <c r="E967" s="36"/>
      <c r="F967" s="36"/>
      <c r="G967" s="36"/>
      <c r="H967" s="36"/>
      <c r="S967" s="36"/>
      <c r="T967" s="36"/>
    </row>
    <row r="968" spans="2:20">
      <c r="B968" s="36"/>
      <c r="C968" s="36"/>
      <c r="D968" s="36"/>
      <c r="E968" s="36"/>
      <c r="F968" s="36"/>
      <c r="G968" s="36"/>
      <c r="H968" s="36"/>
      <c r="S968" s="36"/>
      <c r="T968" s="36"/>
    </row>
    <row r="969" spans="2:20">
      <c r="B969" s="36"/>
      <c r="C969" s="36"/>
      <c r="D969" s="36"/>
      <c r="E969" s="36"/>
      <c r="F969" s="36"/>
      <c r="G969" s="36"/>
      <c r="H969" s="36"/>
      <c r="S969" s="36"/>
      <c r="T969" s="36"/>
    </row>
    <row r="970" spans="2:20">
      <c r="B970" s="36"/>
      <c r="C970" s="36"/>
      <c r="D970" s="36"/>
      <c r="E970" s="36"/>
      <c r="F970" s="36"/>
      <c r="G970" s="36"/>
      <c r="H970" s="36"/>
      <c r="S970" s="36"/>
      <c r="T970" s="36"/>
    </row>
    <row r="971" spans="2:20">
      <c r="B971" s="36"/>
      <c r="C971" s="36"/>
      <c r="D971" s="36"/>
      <c r="E971" s="36"/>
      <c r="F971" s="36"/>
      <c r="G971" s="36"/>
      <c r="H971" s="36"/>
      <c r="S971" s="36"/>
      <c r="T971" s="36"/>
    </row>
    <row r="972" spans="2:20">
      <c r="B972" s="36"/>
      <c r="C972" s="36"/>
      <c r="D972" s="36"/>
      <c r="E972" s="36"/>
      <c r="F972" s="36"/>
      <c r="G972" s="36"/>
      <c r="H972" s="36"/>
      <c r="S972" s="36"/>
      <c r="T972" s="36"/>
    </row>
    <row r="973" spans="2:20">
      <c r="B973" s="36"/>
      <c r="C973" s="36"/>
      <c r="D973" s="36"/>
      <c r="E973" s="36"/>
      <c r="F973" s="36"/>
      <c r="G973" s="36"/>
      <c r="H973" s="36"/>
      <c r="S973" s="36"/>
      <c r="T973" s="36"/>
    </row>
    <row r="974" spans="2:20">
      <c r="B974" s="36"/>
      <c r="C974" s="36"/>
      <c r="D974" s="36"/>
      <c r="E974" s="36"/>
      <c r="F974" s="36"/>
      <c r="G974" s="36"/>
      <c r="H974" s="36"/>
      <c r="S974" s="36"/>
      <c r="T974" s="36"/>
    </row>
    <row r="975" spans="2:20">
      <c r="B975" s="36"/>
      <c r="C975" s="36"/>
      <c r="D975" s="36"/>
      <c r="E975" s="36"/>
      <c r="F975" s="36"/>
      <c r="G975" s="36"/>
      <c r="H975" s="36"/>
      <c r="S975" s="36"/>
      <c r="T975" s="36"/>
    </row>
    <row r="976" spans="2:20">
      <c r="B976" s="36"/>
      <c r="C976" s="36"/>
      <c r="D976" s="36"/>
      <c r="E976" s="36"/>
      <c r="F976" s="36"/>
      <c r="G976" s="36"/>
      <c r="H976" s="36"/>
      <c r="S976" s="36"/>
      <c r="T976" s="36"/>
    </row>
    <row r="977" spans="2:20">
      <c r="B977" s="36"/>
      <c r="C977" s="36"/>
      <c r="D977" s="36"/>
      <c r="E977" s="36"/>
      <c r="F977" s="36"/>
      <c r="G977" s="36"/>
      <c r="H977" s="36"/>
      <c r="S977" s="36"/>
      <c r="T977" s="36"/>
    </row>
    <row r="978" spans="2:20">
      <c r="B978" s="36"/>
      <c r="C978" s="36"/>
      <c r="D978" s="36"/>
      <c r="E978" s="36"/>
      <c r="F978" s="36"/>
      <c r="G978" s="36"/>
      <c r="H978" s="36"/>
      <c r="S978" s="36"/>
      <c r="T978" s="36"/>
    </row>
    <row r="979" spans="2:20">
      <c r="B979" s="36"/>
      <c r="C979" s="36"/>
      <c r="D979" s="36"/>
      <c r="E979" s="36"/>
      <c r="F979" s="36"/>
      <c r="G979" s="36"/>
      <c r="H979" s="36"/>
      <c r="S979" s="36"/>
      <c r="T979" s="36"/>
    </row>
    <row r="980" spans="2:20">
      <c r="B980" s="36"/>
      <c r="C980" s="36"/>
      <c r="D980" s="36"/>
      <c r="E980" s="36"/>
      <c r="F980" s="36"/>
      <c r="G980" s="36"/>
      <c r="H980" s="36"/>
      <c r="S980" s="36"/>
      <c r="T980" s="36"/>
    </row>
    <row r="981" spans="2:20">
      <c r="B981" s="36"/>
      <c r="C981" s="36"/>
      <c r="D981" s="36"/>
      <c r="E981" s="36"/>
      <c r="F981" s="36"/>
      <c r="G981" s="36"/>
      <c r="H981" s="36"/>
      <c r="S981" s="36"/>
      <c r="T981" s="36"/>
    </row>
    <row r="982" spans="2:20">
      <c r="B982" s="36"/>
      <c r="C982" s="36"/>
      <c r="D982" s="36"/>
      <c r="E982" s="36"/>
      <c r="F982" s="36"/>
      <c r="G982" s="36"/>
      <c r="H982" s="36"/>
      <c r="S982" s="36"/>
      <c r="T982" s="36"/>
    </row>
    <row r="983" spans="2:20">
      <c r="B983" s="36"/>
      <c r="C983" s="36"/>
      <c r="D983" s="36"/>
      <c r="E983" s="36"/>
      <c r="F983" s="36"/>
      <c r="G983" s="36"/>
      <c r="H983" s="36"/>
      <c r="S983" s="36"/>
      <c r="T983" s="36"/>
    </row>
    <row r="984" spans="2:20">
      <c r="B984" s="36"/>
      <c r="C984" s="36"/>
      <c r="D984" s="36"/>
      <c r="E984" s="36"/>
      <c r="F984" s="36"/>
      <c r="G984" s="36"/>
      <c r="H984" s="36"/>
      <c r="S984" s="36"/>
      <c r="T984" s="36"/>
    </row>
    <row r="985" spans="2:20">
      <c r="B985" s="36"/>
      <c r="C985" s="36"/>
      <c r="D985" s="36"/>
      <c r="E985" s="36"/>
      <c r="F985" s="36"/>
      <c r="G985" s="36"/>
      <c r="H985" s="36"/>
      <c r="S985" s="36"/>
      <c r="T985" s="36"/>
    </row>
    <row r="986" spans="2:20">
      <c r="B986" s="36"/>
      <c r="C986" s="36"/>
      <c r="D986" s="36"/>
      <c r="E986" s="36"/>
      <c r="F986" s="36"/>
      <c r="G986" s="36"/>
      <c r="H986" s="36"/>
      <c r="S986" s="36"/>
      <c r="T986" s="36"/>
    </row>
    <row r="987" spans="2:20">
      <c r="B987" s="36"/>
      <c r="C987" s="36"/>
      <c r="D987" s="36"/>
      <c r="E987" s="36"/>
      <c r="F987" s="36"/>
      <c r="G987" s="36"/>
      <c r="H987" s="36"/>
      <c r="S987" s="36"/>
      <c r="T987" s="36"/>
    </row>
    <row r="988" spans="2:20">
      <c r="B988" s="36"/>
      <c r="C988" s="36"/>
      <c r="D988" s="36"/>
      <c r="E988" s="36"/>
      <c r="F988" s="36"/>
      <c r="G988" s="36"/>
      <c r="H988" s="36"/>
      <c r="S988" s="36"/>
      <c r="T988" s="36"/>
    </row>
    <row r="989" spans="2:20">
      <c r="B989" s="36"/>
      <c r="C989" s="36"/>
      <c r="D989" s="36"/>
      <c r="E989" s="36"/>
      <c r="F989" s="36"/>
      <c r="G989" s="36"/>
      <c r="H989" s="36"/>
      <c r="S989" s="36"/>
      <c r="T989" s="36"/>
    </row>
    <row r="990" spans="2:20">
      <c r="B990" s="36"/>
      <c r="C990" s="36"/>
      <c r="D990" s="36"/>
      <c r="E990" s="36"/>
      <c r="F990" s="36"/>
      <c r="G990" s="36"/>
      <c r="H990" s="36"/>
      <c r="S990" s="36"/>
      <c r="T990" s="36"/>
    </row>
    <row r="991" spans="2:20">
      <c r="B991" s="36"/>
      <c r="C991" s="36"/>
      <c r="D991" s="36"/>
      <c r="E991" s="36"/>
      <c r="F991" s="36"/>
      <c r="G991" s="36"/>
      <c r="H991" s="36"/>
      <c r="S991" s="36"/>
      <c r="T991" s="36"/>
    </row>
    <row r="992" spans="2:20">
      <c r="B992" s="36"/>
      <c r="C992" s="36"/>
      <c r="D992" s="36"/>
      <c r="E992" s="36"/>
      <c r="F992" s="36"/>
      <c r="G992" s="36"/>
      <c r="H992" s="36"/>
      <c r="S992" s="36"/>
      <c r="T992" s="36"/>
    </row>
    <row r="993" spans="2:20">
      <c r="B993" s="36"/>
      <c r="C993" s="36"/>
      <c r="D993" s="36"/>
      <c r="E993" s="36"/>
      <c r="F993" s="36"/>
      <c r="G993" s="36"/>
      <c r="H993" s="36"/>
      <c r="S993" s="36"/>
      <c r="T993" s="36"/>
    </row>
    <row r="994" spans="2:20">
      <c r="B994" s="36"/>
      <c r="C994" s="36"/>
      <c r="D994" s="36"/>
      <c r="E994" s="36"/>
      <c r="F994" s="36"/>
      <c r="G994" s="36"/>
      <c r="H994" s="36"/>
      <c r="S994" s="36"/>
      <c r="T994" s="36"/>
    </row>
    <row r="995" spans="2:20">
      <c r="B995" s="36"/>
      <c r="C995" s="36"/>
      <c r="D995" s="36"/>
      <c r="E995" s="36"/>
      <c r="F995" s="36"/>
      <c r="G995" s="36"/>
      <c r="H995" s="36"/>
      <c r="S995" s="36"/>
      <c r="T995" s="36"/>
    </row>
    <row r="996" spans="2:20">
      <c r="B996" s="36"/>
      <c r="C996" s="36"/>
      <c r="D996" s="36"/>
      <c r="E996" s="36"/>
      <c r="F996" s="36"/>
      <c r="G996" s="36"/>
      <c r="H996" s="36"/>
      <c r="S996" s="36"/>
      <c r="T996" s="36"/>
    </row>
    <row r="997" spans="2:20">
      <c r="B997" s="36"/>
      <c r="C997" s="36"/>
      <c r="D997" s="36"/>
      <c r="E997" s="36"/>
      <c r="F997" s="36"/>
      <c r="G997" s="36"/>
      <c r="H997" s="36"/>
      <c r="S997" s="36"/>
      <c r="T997" s="36"/>
    </row>
    <row r="998" spans="2:20">
      <c r="B998" s="36"/>
      <c r="C998" s="36"/>
      <c r="D998" s="36"/>
      <c r="E998" s="36"/>
      <c r="F998" s="36"/>
      <c r="G998" s="36"/>
      <c r="H998" s="36"/>
      <c r="S998" s="36"/>
      <c r="T998" s="36"/>
    </row>
    <row r="999" spans="2:20">
      <c r="B999" s="36"/>
      <c r="C999" s="36"/>
      <c r="D999" s="36"/>
      <c r="E999" s="36"/>
      <c r="F999" s="36"/>
      <c r="G999" s="36"/>
      <c r="H999" s="36"/>
      <c r="S999" s="36"/>
      <c r="T999" s="36"/>
    </row>
    <row r="1000" spans="2:20">
      <c r="B1000" s="36"/>
      <c r="C1000" s="36"/>
      <c r="D1000" s="36"/>
      <c r="E1000" s="36"/>
      <c r="F1000" s="36"/>
      <c r="G1000" s="36"/>
      <c r="H1000" s="36"/>
      <c r="S1000" s="36"/>
      <c r="T1000" s="36"/>
    </row>
    <row r="1001" spans="2:20">
      <c r="B1001" s="36"/>
      <c r="C1001" s="36"/>
      <c r="D1001" s="36"/>
      <c r="E1001" s="36"/>
      <c r="F1001" s="36"/>
      <c r="G1001" s="36"/>
      <c r="H1001" s="36"/>
      <c r="S1001" s="36"/>
      <c r="T1001" s="36"/>
    </row>
    <row r="1002" spans="2:20">
      <c r="B1002" s="36"/>
      <c r="C1002" s="36"/>
      <c r="D1002" s="36"/>
      <c r="E1002" s="36"/>
      <c r="F1002" s="36"/>
      <c r="G1002" s="36"/>
      <c r="H1002" s="36"/>
      <c r="S1002" s="36"/>
      <c r="T1002" s="36"/>
    </row>
    <row r="1003" spans="2:20">
      <c r="B1003" s="36"/>
      <c r="C1003" s="36"/>
      <c r="D1003" s="36"/>
      <c r="E1003" s="36"/>
      <c r="F1003" s="36"/>
      <c r="G1003" s="36"/>
      <c r="H1003" s="36"/>
      <c r="S1003" s="36"/>
      <c r="T1003" s="36"/>
    </row>
    <row r="1004" spans="2:20">
      <c r="B1004" s="36"/>
      <c r="C1004" s="36"/>
      <c r="D1004" s="36"/>
      <c r="E1004" s="36"/>
      <c r="F1004" s="36"/>
      <c r="G1004" s="36"/>
      <c r="H1004" s="36"/>
      <c r="S1004" s="36"/>
      <c r="T1004" s="36"/>
    </row>
    <row r="1005" spans="2:20">
      <c r="B1005" s="36"/>
      <c r="C1005" s="36"/>
      <c r="D1005" s="36"/>
      <c r="E1005" s="36"/>
      <c r="F1005" s="36"/>
      <c r="G1005" s="36"/>
      <c r="H1005" s="36"/>
      <c r="S1005" s="36"/>
      <c r="T1005" s="36"/>
    </row>
    <row r="1006" spans="2:20">
      <c r="B1006" s="36"/>
      <c r="C1006" s="36"/>
      <c r="D1006" s="36"/>
      <c r="E1006" s="36"/>
      <c r="F1006" s="36"/>
      <c r="G1006" s="36"/>
      <c r="H1006" s="36"/>
      <c r="S1006" s="36"/>
      <c r="T1006" s="36"/>
    </row>
    <row r="1007" spans="2:20">
      <c r="B1007" s="36"/>
      <c r="C1007" s="36"/>
      <c r="D1007" s="36"/>
      <c r="E1007" s="36"/>
      <c r="F1007" s="36"/>
      <c r="G1007" s="36"/>
      <c r="H1007" s="36"/>
      <c r="S1007" s="36"/>
      <c r="T1007" s="36"/>
    </row>
    <row r="1008" spans="2:20">
      <c r="B1008" s="36"/>
      <c r="C1008" s="36"/>
      <c r="D1008" s="36"/>
      <c r="E1008" s="36"/>
      <c r="F1008" s="36"/>
      <c r="G1008" s="36"/>
      <c r="H1008" s="36"/>
      <c r="S1008" s="36"/>
      <c r="T1008" s="36"/>
    </row>
    <row r="1009" spans="2:20">
      <c r="B1009" s="36"/>
      <c r="C1009" s="36"/>
      <c r="D1009" s="36"/>
      <c r="E1009" s="36"/>
      <c r="F1009" s="36"/>
      <c r="G1009" s="36"/>
      <c r="H1009" s="36"/>
      <c r="S1009" s="36"/>
      <c r="T1009" s="36"/>
    </row>
    <row r="1010" spans="2:20">
      <c r="B1010" s="36"/>
      <c r="C1010" s="36"/>
      <c r="D1010" s="36"/>
      <c r="E1010" s="36"/>
      <c r="F1010" s="36"/>
      <c r="G1010" s="36"/>
      <c r="H1010" s="36"/>
      <c r="S1010" s="36"/>
      <c r="T1010" s="36"/>
    </row>
    <row r="1011" spans="2:20">
      <c r="B1011" s="36"/>
      <c r="C1011" s="36"/>
      <c r="D1011" s="36"/>
      <c r="E1011" s="36"/>
      <c r="F1011" s="36"/>
      <c r="G1011" s="36"/>
      <c r="H1011" s="36"/>
      <c r="S1011" s="36"/>
      <c r="T1011" s="36"/>
    </row>
    <row r="1012" spans="2:20">
      <c r="B1012" s="36"/>
      <c r="C1012" s="36"/>
      <c r="D1012" s="36"/>
      <c r="E1012" s="36"/>
      <c r="F1012" s="36"/>
      <c r="G1012" s="36"/>
      <c r="H1012" s="36"/>
      <c r="S1012" s="36"/>
      <c r="T1012" s="36"/>
    </row>
    <row r="1013" spans="2:20">
      <c r="B1013" s="36"/>
      <c r="C1013" s="36"/>
      <c r="D1013" s="36"/>
      <c r="E1013" s="36"/>
      <c r="F1013" s="36"/>
      <c r="G1013" s="36"/>
      <c r="H1013" s="36"/>
      <c r="S1013" s="36"/>
      <c r="T1013" s="36"/>
    </row>
    <row r="1014" spans="2:20">
      <c r="B1014" s="36"/>
      <c r="C1014" s="36"/>
      <c r="D1014" s="36"/>
      <c r="E1014" s="36"/>
      <c r="F1014" s="36"/>
      <c r="G1014" s="36"/>
      <c r="H1014" s="36"/>
      <c r="S1014" s="36"/>
      <c r="T1014" s="36"/>
    </row>
    <row r="1015" spans="2:20">
      <c r="B1015" s="36"/>
      <c r="C1015" s="36"/>
      <c r="D1015" s="36"/>
      <c r="E1015" s="36"/>
      <c r="F1015" s="36"/>
      <c r="G1015" s="36"/>
      <c r="H1015" s="36"/>
      <c r="S1015" s="36"/>
      <c r="T1015" s="36"/>
    </row>
    <row r="1016" spans="2:20">
      <c r="B1016" s="36"/>
      <c r="C1016" s="36"/>
      <c r="D1016" s="36"/>
      <c r="E1016" s="36"/>
      <c r="F1016" s="36"/>
      <c r="G1016" s="36"/>
      <c r="H1016" s="36"/>
      <c r="S1016" s="36"/>
      <c r="T1016" s="36"/>
    </row>
    <row r="1017" spans="2:20">
      <c r="B1017" s="36"/>
      <c r="C1017" s="36"/>
      <c r="D1017" s="36"/>
      <c r="E1017" s="36"/>
      <c r="F1017" s="36"/>
      <c r="G1017" s="36"/>
      <c r="H1017" s="36"/>
      <c r="S1017" s="36"/>
      <c r="T1017" s="36"/>
    </row>
    <row r="1018" spans="2:20">
      <c r="B1018" s="36"/>
      <c r="C1018" s="36"/>
      <c r="D1018" s="36"/>
      <c r="E1018" s="36"/>
      <c r="F1018" s="36"/>
      <c r="G1018" s="36"/>
      <c r="H1018" s="36"/>
      <c r="S1018" s="36"/>
      <c r="T1018" s="36"/>
    </row>
    <row r="1019" spans="2:20">
      <c r="B1019" s="36"/>
      <c r="C1019" s="36"/>
      <c r="D1019" s="36"/>
      <c r="E1019" s="36"/>
      <c r="F1019" s="36"/>
      <c r="G1019" s="36"/>
      <c r="H1019" s="36"/>
      <c r="S1019" s="36"/>
      <c r="T1019" s="36"/>
    </row>
    <row r="1020" spans="2:20">
      <c r="B1020" s="36"/>
      <c r="C1020" s="36"/>
      <c r="D1020" s="36"/>
      <c r="E1020" s="36"/>
      <c r="F1020" s="36"/>
      <c r="G1020" s="36"/>
      <c r="H1020" s="36"/>
      <c r="S1020" s="36"/>
      <c r="T1020" s="36"/>
    </row>
    <row r="1021" spans="2:20">
      <c r="B1021" s="36"/>
      <c r="C1021" s="36"/>
      <c r="D1021" s="36"/>
      <c r="E1021" s="36"/>
      <c r="F1021" s="36"/>
      <c r="G1021" s="36"/>
      <c r="H1021" s="36"/>
      <c r="S1021" s="36"/>
      <c r="T1021" s="36"/>
    </row>
    <row r="1022" spans="2:20">
      <c r="B1022" s="36"/>
      <c r="C1022" s="36"/>
      <c r="D1022" s="36"/>
      <c r="E1022" s="36"/>
      <c r="F1022" s="36"/>
      <c r="G1022" s="36"/>
      <c r="H1022" s="36"/>
      <c r="S1022" s="36"/>
      <c r="T1022" s="36"/>
    </row>
    <row r="1023" spans="2:20">
      <c r="B1023" s="36"/>
      <c r="C1023" s="36"/>
      <c r="D1023" s="36"/>
      <c r="E1023" s="36"/>
      <c r="F1023" s="36"/>
      <c r="G1023" s="36"/>
      <c r="H1023" s="36"/>
      <c r="S1023" s="36"/>
      <c r="T1023" s="36"/>
    </row>
    <row r="1024" spans="2:20">
      <c r="B1024" s="36"/>
      <c r="C1024" s="36"/>
      <c r="D1024" s="36"/>
      <c r="E1024" s="36"/>
      <c r="F1024" s="36"/>
      <c r="G1024" s="36"/>
      <c r="H1024" s="36"/>
      <c r="S1024" s="36"/>
      <c r="T1024" s="36"/>
    </row>
    <row r="1025" spans="2:20">
      <c r="B1025" s="36"/>
      <c r="C1025" s="36"/>
      <c r="D1025" s="36"/>
      <c r="E1025" s="36"/>
      <c r="F1025" s="36"/>
      <c r="G1025" s="36"/>
      <c r="H1025" s="36"/>
      <c r="S1025" s="36"/>
      <c r="T1025" s="36"/>
    </row>
    <row r="1026" spans="2:20">
      <c r="B1026" s="36"/>
      <c r="C1026" s="36"/>
      <c r="D1026" s="36"/>
      <c r="E1026" s="36"/>
      <c r="F1026" s="36"/>
      <c r="G1026" s="36"/>
      <c r="H1026" s="36"/>
      <c r="S1026" s="36"/>
      <c r="T1026" s="36"/>
    </row>
    <row r="1027" spans="2:20">
      <c r="B1027" s="36"/>
      <c r="C1027" s="36"/>
      <c r="D1027" s="36"/>
      <c r="E1027" s="36"/>
      <c r="F1027" s="36"/>
      <c r="G1027" s="36"/>
      <c r="H1027" s="36"/>
      <c r="S1027" s="36"/>
      <c r="T1027" s="36"/>
    </row>
    <row r="1028" spans="2:20">
      <c r="B1028" s="36"/>
      <c r="C1028" s="36"/>
      <c r="D1028" s="36"/>
      <c r="E1028" s="36"/>
      <c r="F1028" s="36"/>
      <c r="G1028" s="36"/>
      <c r="H1028" s="36"/>
      <c r="S1028" s="36"/>
      <c r="T1028" s="36"/>
    </row>
    <row r="1029" spans="2:20">
      <c r="B1029" s="36"/>
      <c r="C1029" s="36"/>
      <c r="D1029" s="36"/>
      <c r="E1029" s="36"/>
      <c r="F1029" s="36"/>
      <c r="G1029" s="36"/>
      <c r="H1029" s="36"/>
      <c r="S1029" s="36"/>
      <c r="T1029" s="36"/>
    </row>
    <row r="1030" spans="2:20">
      <c r="B1030" s="36"/>
      <c r="C1030" s="36"/>
      <c r="D1030" s="36"/>
      <c r="E1030" s="36"/>
      <c r="F1030" s="36"/>
      <c r="G1030" s="36"/>
      <c r="H1030" s="36"/>
      <c r="S1030" s="36"/>
      <c r="T1030" s="36"/>
    </row>
    <row r="1031" spans="2:20">
      <c r="B1031" s="36"/>
      <c r="C1031" s="36"/>
      <c r="D1031" s="36"/>
      <c r="E1031" s="36"/>
      <c r="F1031" s="36"/>
      <c r="G1031" s="36"/>
      <c r="H1031" s="36"/>
      <c r="S1031" s="36"/>
      <c r="T1031" s="36"/>
    </row>
    <row r="1032" spans="2:20">
      <c r="B1032" s="36"/>
      <c r="C1032" s="36"/>
      <c r="D1032" s="36"/>
      <c r="E1032" s="36"/>
      <c r="F1032" s="36"/>
      <c r="G1032" s="36"/>
      <c r="H1032" s="36"/>
      <c r="S1032" s="36"/>
      <c r="T1032" s="36"/>
    </row>
    <row r="1033" spans="2:20">
      <c r="B1033" s="36"/>
      <c r="C1033" s="36"/>
      <c r="D1033" s="36"/>
      <c r="E1033" s="36"/>
      <c r="F1033" s="36"/>
      <c r="G1033" s="36"/>
      <c r="H1033" s="36"/>
      <c r="S1033" s="36"/>
      <c r="T1033" s="36"/>
    </row>
    <row r="1034" spans="2:20">
      <c r="B1034" s="36"/>
      <c r="C1034" s="36"/>
      <c r="D1034" s="36"/>
      <c r="E1034" s="36"/>
      <c r="F1034" s="36"/>
      <c r="G1034" s="36"/>
      <c r="H1034" s="36"/>
      <c r="S1034" s="36"/>
      <c r="T1034" s="36"/>
    </row>
    <row r="1035" spans="2:20">
      <c r="B1035" s="36"/>
      <c r="C1035" s="36"/>
      <c r="D1035" s="36"/>
      <c r="E1035" s="36"/>
      <c r="F1035" s="36"/>
      <c r="G1035" s="36"/>
      <c r="H1035" s="36"/>
      <c r="S1035" s="36"/>
      <c r="T1035" s="36"/>
    </row>
    <row r="1036" spans="2:20">
      <c r="B1036" s="36"/>
      <c r="C1036" s="36"/>
      <c r="D1036" s="36"/>
      <c r="E1036" s="36"/>
      <c r="F1036" s="36"/>
      <c r="G1036" s="36"/>
      <c r="H1036" s="36"/>
      <c r="S1036" s="36"/>
      <c r="T1036" s="36"/>
    </row>
    <row r="1037" spans="2:20">
      <c r="B1037" s="36"/>
      <c r="C1037" s="36"/>
      <c r="D1037" s="36"/>
      <c r="E1037" s="36"/>
      <c r="F1037" s="36"/>
      <c r="G1037" s="36"/>
      <c r="H1037" s="36"/>
      <c r="S1037" s="36"/>
      <c r="T1037" s="36"/>
    </row>
    <row r="1038" spans="2:20">
      <c r="B1038" s="36"/>
      <c r="C1038" s="36"/>
      <c r="D1038" s="36"/>
      <c r="E1038" s="36"/>
      <c r="F1038" s="36"/>
      <c r="G1038" s="36"/>
      <c r="H1038" s="36"/>
      <c r="S1038" s="36"/>
      <c r="T1038" s="36"/>
    </row>
    <row r="1039" spans="2:20">
      <c r="B1039" s="36"/>
      <c r="C1039" s="36"/>
      <c r="D1039" s="36"/>
      <c r="E1039" s="36"/>
      <c r="F1039" s="36"/>
      <c r="G1039" s="36"/>
      <c r="H1039" s="36"/>
      <c r="S1039" s="36"/>
      <c r="T1039" s="36"/>
    </row>
    <row r="1040" spans="2:20">
      <c r="B1040" s="36"/>
      <c r="C1040" s="36"/>
      <c r="D1040" s="36"/>
      <c r="E1040" s="36"/>
      <c r="F1040" s="36"/>
      <c r="G1040" s="36"/>
      <c r="H1040" s="36"/>
      <c r="S1040" s="36"/>
      <c r="T1040" s="36"/>
    </row>
    <row r="1041" spans="2:20">
      <c r="B1041" s="36"/>
      <c r="C1041" s="36"/>
      <c r="D1041" s="36"/>
      <c r="E1041" s="36"/>
      <c r="F1041" s="36"/>
      <c r="G1041" s="36"/>
      <c r="H1041" s="36"/>
      <c r="S1041" s="36"/>
      <c r="T1041" s="36"/>
    </row>
    <row r="1042" spans="2:20">
      <c r="B1042" s="36"/>
      <c r="C1042" s="36"/>
      <c r="D1042" s="36"/>
      <c r="E1042" s="36"/>
      <c r="F1042" s="36"/>
      <c r="G1042" s="36"/>
      <c r="H1042" s="36"/>
      <c r="S1042" s="36"/>
      <c r="T1042" s="36"/>
    </row>
    <row r="1043" spans="2:20">
      <c r="B1043" s="36"/>
      <c r="C1043" s="36"/>
      <c r="D1043" s="36"/>
      <c r="E1043" s="36"/>
      <c r="F1043" s="36"/>
      <c r="G1043" s="36"/>
      <c r="H1043" s="36"/>
      <c r="S1043" s="36"/>
      <c r="T1043" s="36"/>
    </row>
    <row r="1044" spans="2:20">
      <c r="B1044" s="36"/>
      <c r="C1044" s="36"/>
      <c r="D1044" s="36"/>
      <c r="E1044" s="36"/>
      <c r="F1044" s="36"/>
      <c r="G1044" s="36"/>
      <c r="H1044" s="36"/>
      <c r="S1044" s="36"/>
      <c r="T1044" s="36"/>
    </row>
    <row r="1045" spans="2:20">
      <c r="B1045" s="36"/>
      <c r="C1045" s="36"/>
      <c r="D1045" s="36"/>
      <c r="E1045" s="36"/>
      <c r="F1045" s="36"/>
      <c r="G1045" s="36"/>
      <c r="H1045" s="36"/>
      <c r="S1045" s="36"/>
      <c r="T1045" s="36"/>
    </row>
    <row r="1046" spans="2:20">
      <c r="B1046" s="36"/>
      <c r="C1046" s="36"/>
      <c r="D1046" s="36"/>
      <c r="E1046" s="36"/>
      <c r="F1046" s="36"/>
      <c r="G1046" s="36"/>
      <c r="H1046" s="36"/>
      <c r="S1046" s="36"/>
      <c r="T1046" s="36"/>
    </row>
    <row r="1047" spans="2:20">
      <c r="B1047" s="36"/>
      <c r="C1047" s="36"/>
      <c r="D1047" s="36"/>
      <c r="E1047" s="36"/>
      <c r="F1047" s="36"/>
      <c r="G1047" s="36"/>
      <c r="H1047" s="36"/>
      <c r="S1047" s="36"/>
      <c r="T1047" s="36"/>
    </row>
    <row r="1048" spans="2:20">
      <c r="B1048" s="36"/>
      <c r="C1048" s="36"/>
      <c r="D1048" s="36"/>
      <c r="E1048" s="36"/>
      <c r="F1048" s="36"/>
      <c r="G1048" s="36"/>
      <c r="H1048" s="36"/>
      <c r="S1048" s="36"/>
      <c r="T1048" s="36"/>
    </row>
    <row r="1049" spans="2:20">
      <c r="B1049" s="36"/>
      <c r="C1049" s="36"/>
      <c r="D1049" s="36"/>
      <c r="E1049" s="36"/>
      <c r="F1049" s="36"/>
      <c r="G1049" s="36"/>
      <c r="H1049" s="36"/>
      <c r="S1049" s="36"/>
      <c r="T1049" s="36"/>
    </row>
    <row r="1050" spans="2:20">
      <c r="B1050" s="36"/>
      <c r="C1050" s="36"/>
      <c r="D1050" s="36"/>
      <c r="E1050" s="36"/>
      <c r="F1050" s="36"/>
      <c r="G1050" s="36"/>
      <c r="H1050" s="36"/>
      <c r="S1050" s="36"/>
      <c r="T1050" s="36"/>
    </row>
    <row r="1051" spans="2:20">
      <c r="B1051" s="36"/>
      <c r="C1051" s="36"/>
      <c r="D1051" s="36"/>
      <c r="E1051" s="36"/>
      <c r="F1051" s="36"/>
      <c r="G1051" s="36"/>
      <c r="H1051" s="36"/>
      <c r="S1051" s="36"/>
      <c r="T1051" s="36"/>
    </row>
    <row r="1052" spans="2:20">
      <c r="B1052" s="36"/>
      <c r="C1052" s="36"/>
      <c r="D1052" s="36"/>
      <c r="E1052" s="36"/>
      <c r="F1052" s="36"/>
      <c r="G1052" s="36"/>
      <c r="H1052" s="36"/>
      <c r="S1052" s="36"/>
      <c r="T1052" s="36"/>
    </row>
    <row r="1053" spans="2:20">
      <c r="B1053" s="36"/>
      <c r="C1053" s="36"/>
      <c r="D1053" s="36"/>
      <c r="E1053" s="36"/>
      <c r="F1053" s="36"/>
      <c r="G1053" s="36"/>
      <c r="H1053" s="36"/>
      <c r="S1053" s="36"/>
      <c r="T1053" s="36"/>
    </row>
    <row r="1054" spans="2:20">
      <c r="B1054" s="36"/>
      <c r="C1054" s="36"/>
      <c r="D1054" s="36"/>
      <c r="E1054" s="36"/>
      <c r="F1054" s="36"/>
      <c r="G1054" s="36"/>
      <c r="H1054" s="36"/>
      <c r="S1054" s="36"/>
      <c r="T1054" s="36"/>
    </row>
    <row r="1055" spans="2:20">
      <c r="B1055" s="36"/>
      <c r="C1055" s="36"/>
      <c r="D1055" s="36"/>
      <c r="E1055" s="36"/>
      <c r="F1055" s="36"/>
      <c r="G1055" s="36"/>
      <c r="H1055" s="36"/>
      <c r="S1055" s="36"/>
      <c r="T1055" s="36"/>
    </row>
    <row r="1056" spans="2:20">
      <c r="B1056" s="36"/>
      <c r="C1056" s="36"/>
      <c r="D1056" s="36"/>
      <c r="E1056" s="36"/>
      <c r="F1056" s="36"/>
      <c r="G1056" s="36"/>
      <c r="H1056" s="36"/>
      <c r="S1056" s="36"/>
      <c r="T1056" s="36"/>
    </row>
    <row r="1057" spans="2:20">
      <c r="B1057" s="36"/>
      <c r="C1057" s="36"/>
      <c r="D1057" s="36"/>
      <c r="E1057" s="36"/>
      <c r="F1057" s="36"/>
      <c r="G1057" s="36"/>
      <c r="H1057" s="36"/>
      <c r="S1057" s="36"/>
      <c r="T1057" s="36"/>
    </row>
    <row r="1058" spans="2:20">
      <c r="B1058" s="36"/>
      <c r="C1058" s="36"/>
      <c r="D1058" s="36"/>
      <c r="E1058" s="36"/>
      <c r="F1058" s="36"/>
      <c r="G1058" s="36"/>
      <c r="H1058" s="36"/>
      <c r="S1058" s="36"/>
      <c r="T1058" s="36"/>
    </row>
    <row r="1059" spans="2:20">
      <c r="B1059" s="36"/>
      <c r="C1059" s="36"/>
      <c r="D1059" s="36"/>
      <c r="E1059" s="36"/>
      <c r="F1059" s="36"/>
      <c r="G1059" s="36"/>
      <c r="H1059" s="36"/>
      <c r="S1059" s="36"/>
      <c r="T1059" s="36"/>
    </row>
    <row r="1060" spans="2:20">
      <c r="B1060" s="36"/>
      <c r="C1060" s="36"/>
      <c r="D1060" s="36"/>
      <c r="E1060" s="36"/>
      <c r="F1060" s="36"/>
      <c r="G1060" s="36"/>
      <c r="H1060" s="36"/>
      <c r="S1060" s="36"/>
      <c r="T1060" s="36"/>
    </row>
    <row r="1061" spans="2:20">
      <c r="B1061" s="36"/>
      <c r="C1061" s="36"/>
      <c r="D1061" s="36"/>
      <c r="E1061" s="36"/>
      <c r="F1061" s="36"/>
      <c r="G1061" s="36"/>
      <c r="H1061" s="36"/>
      <c r="S1061" s="36"/>
      <c r="T1061" s="36"/>
    </row>
    <row r="1062" spans="2:20">
      <c r="B1062" s="36"/>
      <c r="C1062" s="36"/>
      <c r="D1062" s="36"/>
      <c r="E1062" s="36"/>
      <c r="F1062" s="36"/>
      <c r="G1062" s="36"/>
      <c r="H1062" s="36"/>
      <c r="S1062" s="36"/>
      <c r="T1062" s="36"/>
    </row>
    <row r="1063" spans="2:20">
      <c r="B1063" s="36"/>
      <c r="C1063" s="36"/>
      <c r="D1063" s="36"/>
      <c r="E1063" s="36"/>
      <c r="F1063" s="36"/>
      <c r="G1063" s="36"/>
      <c r="H1063" s="36"/>
      <c r="S1063" s="36"/>
      <c r="T1063" s="36"/>
    </row>
    <row r="1064" spans="2:20">
      <c r="B1064" s="36"/>
      <c r="C1064" s="36"/>
      <c r="D1064" s="36"/>
      <c r="E1064" s="36"/>
      <c r="F1064" s="36"/>
      <c r="G1064" s="36"/>
      <c r="H1064" s="36"/>
      <c r="S1064" s="36"/>
      <c r="T1064" s="36"/>
    </row>
    <row r="1065" spans="2:20">
      <c r="B1065" s="36"/>
      <c r="C1065" s="36"/>
      <c r="D1065" s="36"/>
      <c r="E1065" s="36"/>
      <c r="F1065" s="36"/>
      <c r="G1065" s="36"/>
      <c r="H1065" s="36"/>
      <c r="S1065" s="36"/>
      <c r="T1065" s="36"/>
    </row>
    <row r="1066" spans="2:20">
      <c r="B1066" s="36"/>
      <c r="C1066" s="36"/>
      <c r="D1066" s="36"/>
      <c r="E1066" s="36"/>
      <c r="F1066" s="36"/>
      <c r="G1066" s="36"/>
      <c r="H1066" s="36"/>
      <c r="S1066" s="36"/>
      <c r="T1066" s="36"/>
    </row>
    <row r="1067" spans="2:20">
      <c r="B1067" s="36"/>
      <c r="C1067" s="36"/>
      <c r="D1067" s="36"/>
      <c r="E1067" s="36"/>
      <c r="F1067" s="36"/>
      <c r="G1067" s="36"/>
      <c r="H1067" s="36"/>
      <c r="S1067" s="36"/>
      <c r="T1067" s="36"/>
    </row>
    <row r="1068" spans="2:20">
      <c r="B1068" s="36"/>
      <c r="C1068" s="36"/>
      <c r="D1068" s="36"/>
      <c r="E1068" s="36"/>
      <c r="F1068" s="36"/>
      <c r="G1068" s="36"/>
      <c r="H1068" s="36"/>
      <c r="S1068" s="36"/>
      <c r="T1068" s="36"/>
    </row>
    <row r="1069" spans="2:20">
      <c r="B1069" s="36"/>
      <c r="C1069" s="36"/>
      <c r="D1069" s="36"/>
      <c r="E1069" s="36"/>
      <c r="F1069" s="36"/>
      <c r="G1069" s="36"/>
      <c r="H1069" s="36"/>
      <c r="S1069" s="36"/>
      <c r="T1069" s="36"/>
    </row>
    <row r="1070" spans="2:20">
      <c r="B1070" s="36"/>
      <c r="C1070" s="36"/>
      <c r="D1070" s="36"/>
      <c r="E1070" s="36"/>
      <c r="F1070" s="36"/>
      <c r="G1070" s="36"/>
      <c r="H1070" s="36"/>
      <c r="S1070" s="36"/>
      <c r="T1070" s="36"/>
    </row>
    <row r="1071" spans="2:20">
      <c r="B1071" s="36"/>
      <c r="C1071" s="36"/>
      <c r="D1071" s="36"/>
      <c r="E1071" s="36"/>
      <c r="F1071" s="36"/>
      <c r="G1071" s="36"/>
      <c r="H1071" s="36"/>
      <c r="S1071" s="36"/>
      <c r="T1071" s="36"/>
    </row>
    <row r="1072" spans="2:20">
      <c r="B1072" s="36"/>
      <c r="C1072" s="36"/>
      <c r="D1072" s="36"/>
      <c r="E1072" s="36"/>
      <c r="F1072" s="36"/>
      <c r="G1072" s="36"/>
      <c r="H1072" s="36"/>
      <c r="S1072" s="36"/>
      <c r="T1072" s="36"/>
    </row>
    <row r="1073" spans="2:20">
      <c r="B1073" s="36"/>
      <c r="C1073" s="36"/>
      <c r="D1073" s="36"/>
      <c r="E1073" s="36"/>
      <c r="F1073" s="36"/>
      <c r="G1073" s="36"/>
      <c r="H1073" s="36"/>
      <c r="S1073" s="36"/>
      <c r="T1073" s="36"/>
    </row>
    <row r="1074" spans="2:20">
      <c r="B1074" s="36"/>
      <c r="C1074" s="36"/>
      <c r="D1074" s="36"/>
      <c r="E1074" s="36"/>
      <c r="F1074" s="36"/>
      <c r="G1074" s="36"/>
      <c r="H1074" s="36"/>
      <c r="S1074" s="36"/>
      <c r="T1074" s="36"/>
    </row>
    <row r="1075" spans="2:20">
      <c r="B1075" s="36"/>
      <c r="C1075" s="36"/>
      <c r="D1075" s="36"/>
      <c r="E1075" s="36"/>
      <c r="F1075" s="36"/>
      <c r="G1075" s="36"/>
      <c r="H1075" s="36"/>
      <c r="S1075" s="36"/>
      <c r="T1075" s="36"/>
    </row>
    <row r="1076" spans="2:20">
      <c r="B1076" s="36"/>
      <c r="C1076" s="36"/>
      <c r="D1076" s="36"/>
      <c r="E1076" s="36"/>
      <c r="F1076" s="36"/>
      <c r="G1076" s="36"/>
      <c r="H1076" s="36"/>
      <c r="S1076" s="36"/>
      <c r="T1076" s="36"/>
    </row>
    <row r="1077" spans="2:20">
      <c r="B1077" s="36"/>
      <c r="C1077" s="36"/>
      <c r="D1077" s="36"/>
      <c r="E1077" s="36"/>
      <c r="F1077" s="36"/>
      <c r="G1077" s="36"/>
      <c r="H1077" s="36"/>
      <c r="S1077" s="36"/>
      <c r="T1077" s="36"/>
    </row>
    <row r="1078" spans="2:20">
      <c r="B1078" s="36"/>
      <c r="C1078" s="36"/>
      <c r="D1078" s="36"/>
      <c r="E1078" s="36"/>
      <c r="F1078" s="36"/>
      <c r="G1078" s="36"/>
      <c r="H1078" s="36"/>
      <c r="S1078" s="36"/>
      <c r="T1078" s="36"/>
    </row>
    <row r="1079" spans="2:20">
      <c r="B1079" s="36"/>
      <c r="C1079" s="36"/>
      <c r="D1079" s="36"/>
      <c r="E1079" s="36"/>
      <c r="F1079" s="36"/>
      <c r="G1079" s="36"/>
      <c r="H1079" s="36"/>
      <c r="S1079" s="36"/>
      <c r="T1079" s="36"/>
    </row>
    <row r="1080" spans="2:20">
      <c r="B1080" s="36"/>
      <c r="C1080" s="36"/>
      <c r="D1080" s="36"/>
      <c r="E1080" s="36"/>
      <c r="F1080" s="36"/>
      <c r="G1080" s="36"/>
      <c r="H1080" s="36"/>
      <c r="S1080" s="36"/>
      <c r="T1080" s="36"/>
    </row>
    <row r="1081" spans="2:20">
      <c r="B1081" s="36"/>
      <c r="C1081" s="36"/>
      <c r="D1081" s="36"/>
      <c r="E1081" s="36"/>
      <c r="F1081" s="36"/>
      <c r="G1081" s="36"/>
      <c r="H1081" s="36"/>
      <c r="S1081" s="36"/>
      <c r="T1081" s="36"/>
    </row>
    <row r="1082" spans="2:20">
      <c r="B1082" s="36"/>
      <c r="C1082" s="36"/>
      <c r="D1082" s="36"/>
      <c r="E1082" s="36"/>
      <c r="F1082" s="36"/>
      <c r="G1082" s="36"/>
      <c r="H1082" s="36"/>
      <c r="S1082" s="36"/>
      <c r="T1082" s="36"/>
    </row>
    <row r="1083" spans="2:20">
      <c r="B1083" s="36"/>
      <c r="C1083" s="36"/>
      <c r="D1083" s="36"/>
      <c r="E1083" s="36"/>
      <c r="F1083" s="36"/>
      <c r="G1083" s="36"/>
      <c r="H1083" s="36"/>
      <c r="S1083" s="36"/>
      <c r="T1083" s="36"/>
    </row>
    <row r="1084" spans="2:20">
      <c r="B1084" s="36"/>
      <c r="C1084" s="36"/>
      <c r="D1084" s="36"/>
      <c r="E1084" s="36"/>
      <c r="F1084" s="36"/>
      <c r="G1084" s="36"/>
      <c r="H1084" s="36"/>
      <c r="S1084" s="36"/>
      <c r="T1084" s="36"/>
    </row>
    <row r="1085" spans="2:20">
      <c r="B1085" s="36"/>
      <c r="C1085" s="36"/>
      <c r="D1085" s="36"/>
      <c r="E1085" s="36"/>
      <c r="F1085" s="36"/>
      <c r="G1085" s="36"/>
      <c r="H1085" s="36"/>
      <c r="S1085" s="36"/>
      <c r="T1085" s="36"/>
    </row>
    <row r="1086" spans="2:20">
      <c r="B1086" s="36"/>
      <c r="C1086" s="36"/>
      <c r="D1086" s="36"/>
      <c r="E1086" s="36"/>
      <c r="F1086" s="36"/>
      <c r="G1086" s="36"/>
      <c r="H1086" s="36"/>
      <c r="S1086" s="36"/>
      <c r="T1086" s="36"/>
    </row>
    <row r="1087" spans="2:20">
      <c r="B1087" s="36"/>
      <c r="C1087" s="36"/>
      <c r="D1087" s="36"/>
      <c r="E1087" s="36"/>
      <c r="F1087" s="36"/>
      <c r="G1087" s="36"/>
      <c r="H1087" s="36"/>
      <c r="S1087" s="36"/>
      <c r="T1087" s="36"/>
    </row>
    <row r="1088" spans="2:20">
      <c r="B1088" s="36"/>
      <c r="C1088" s="36"/>
      <c r="D1088" s="36"/>
      <c r="E1088" s="36"/>
      <c r="F1088" s="36"/>
      <c r="G1088" s="36"/>
      <c r="H1088" s="36"/>
      <c r="S1088" s="36"/>
      <c r="T1088" s="36"/>
    </row>
    <row r="1089" spans="2:20">
      <c r="B1089" s="36"/>
      <c r="C1089" s="36"/>
      <c r="D1089" s="36"/>
      <c r="E1089" s="36"/>
      <c r="F1089" s="36"/>
      <c r="G1089" s="36"/>
      <c r="H1089" s="36"/>
      <c r="S1089" s="36"/>
      <c r="T1089" s="36"/>
    </row>
    <row r="1090" spans="2:20">
      <c r="B1090" s="36"/>
      <c r="C1090" s="36"/>
      <c r="D1090" s="36"/>
      <c r="E1090" s="36"/>
      <c r="F1090" s="36"/>
      <c r="G1090" s="36"/>
      <c r="H1090" s="36"/>
      <c r="S1090" s="36"/>
      <c r="T1090" s="36"/>
    </row>
    <row r="1091" spans="2:20">
      <c r="B1091" s="36"/>
      <c r="C1091" s="36"/>
      <c r="D1091" s="36"/>
      <c r="E1091" s="36"/>
      <c r="F1091" s="36"/>
      <c r="G1091" s="36"/>
      <c r="H1091" s="36"/>
      <c r="S1091" s="36"/>
      <c r="T1091" s="36"/>
    </row>
    <row r="1092" spans="2:20">
      <c r="B1092" s="36"/>
      <c r="C1092" s="36"/>
      <c r="D1092" s="36"/>
      <c r="E1092" s="36"/>
      <c r="F1092" s="36"/>
      <c r="G1092" s="36"/>
      <c r="H1092" s="36"/>
      <c r="S1092" s="36"/>
      <c r="T1092" s="36"/>
    </row>
    <row r="1093" spans="2:20">
      <c r="B1093" s="36"/>
      <c r="C1093" s="36"/>
      <c r="D1093" s="36"/>
      <c r="E1093" s="36"/>
      <c r="F1093" s="36"/>
      <c r="G1093" s="36"/>
      <c r="H1093" s="36"/>
      <c r="S1093" s="36"/>
      <c r="T1093" s="36"/>
    </row>
    <row r="1094" spans="2:20">
      <c r="B1094" s="36"/>
      <c r="C1094" s="36"/>
      <c r="D1094" s="36"/>
      <c r="E1094" s="36"/>
      <c r="F1094" s="36"/>
      <c r="G1094" s="36"/>
      <c r="H1094" s="36"/>
      <c r="S1094" s="36"/>
      <c r="T1094" s="36"/>
    </row>
    <row r="1095" spans="2:20">
      <c r="B1095" s="36"/>
      <c r="C1095" s="36"/>
      <c r="D1095" s="36"/>
      <c r="E1095" s="36"/>
      <c r="F1095" s="36"/>
      <c r="G1095" s="36"/>
      <c r="H1095" s="36"/>
      <c r="S1095" s="36"/>
      <c r="T1095" s="36"/>
    </row>
    <row r="1096" spans="2:20">
      <c r="B1096" s="36"/>
      <c r="C1096" s="36"/>
      <c r="D1096" s="36"/>
      <c r="E1096" s="36"/>
      <c r="F1096" s="36"/>
      <c r="G1096" s="36"/>
      <c r="H1096" s="36"/>
      <c r="S1096" s="36"/>
      <c r="T1096" s="36"/>
    </row>
    <row r="1097" spans="2:20">
      <c r="B1097" s="36"/>
      <c r="C1097" s="36"/>
      <c r="D1097" s="36"/>
      <c r="E1097" s="36"/>
      <c r="F1097" s="36"/>
      <c r="G1097" s="36"/>
      <c r="H1097" s="36"/>
      <c r="S1097" s="36"/>
      <c r="T1097" s="36"/>
    </row>
    <row r="1098" spans="2:20">
      <c r="B1098" s="36"/>
      <c r="C1098" s="36"/>
      <c r="D1098" s="36"/>
      <c r="E1098" s="36"/>
      <c r="F1098" s="36"/>
      <c r="G1098" s="36"/>
      <c r="H1098" s="36"/>
      <c r="S1098" s="36"/>
      <c r="T1098" s="36"/>
    </row>
    <row r="1099" spans="2:20">
      <c r="B1099" s="36"/>
      <c r="C1099" s="36"/>
      <c r="D1099" s="36"/>
      <c r="E1099" s="36"/>
      <c r="F1099" s="36"/>
      <c r="G1099" s="36"/>
      <c r="H1099" s="36"/>
      <c r="S1099" s="36"/>
      <c r="T1099" s="36"/>
    </row>
    <row r="1100" spans="2:20">
      <c r="B1100" s="36"/>
      <c r="C1100" s="36"/>
      <c r="D1100" s="36"/>
      <c r="E1100" s="36"/>
      <c r="F1100" s="36"/>
      <c r="G1100" s="36"/>
      <c r="H1100" s="36"/>
      <c r="S1100" s="36"/>
      <c r="T1100" s="36"/>
    </row>
    <row r="1101" spans="2:20">
      <c r="B1101" s="36"/>
      <c r="C1101" s="36"/>
      <c r="D1101" s="36"/>
      <c r="E1101" s="36"/>
      <c r="F1101" s="36"/>
      <c r="G1101" s="36"/>
      <c r="H1101" s="36"/>
      <c r="S1101" s="36"/>
      <c r="T1101" s="36"/>
    </row>
    <row r="1102" spans="2:20">
      <c r="B1102" s="36"/>
      <c r="C1102" s="36"/>
      <c r="D1102" s="36"/>
      <c r="E1102" s="36"/>
      <c r="F1102" s="36"/>
      <c r="G1102" s="36"/>
      <c r="H1102" s="36"/>
      <c r="S1102" s="36"/>
      <c r="T1102" s="36"/>
    </row>
    <row r="1103" spans="2:20">
      <c r="B1103" s="36"/>
      <c r="C1103" s="36"/>
      <c r="D1103" s="36"/>
      <c r="E1103" s="36"/>
      <c r="F1103" s="36"/>
      <c r="G1103" s="36"/>
      <c r="H1103" s="36"/>
      <c r="S1103" s="36"/>
      <c r="T1103" s="36"/>
    </row>
    <row r="1104" spans="2:20">
      <c r="B1104" s="36"/>
      <c r="C1104" s="36"/>
      <c r="D1104" s="36"/>
      <c r="E1104" s="36"/>
      <c r="F1104" s="36"/>
      <c r="G1104" s="36"/>
      <c r="H1104" s="36"/>
      <c r="S1104" s="36"/>
      <c r="T1104" s="36"/>
    </row>
    <row r="1105" spans="2:20">
      <c r="B1105" s="36"/>
      <c r="C1105" s="36"/>
      <c r="D1105" s="36"/>
      <c r="E1105" s="36"/>
      <c r="F1105" s="36"/>
      <c r="G1105" s="36"/>
      <c r="H1105" s="36"/>
      <c r="S1105" s="36"/>
      <c r="T1105" s="36"/>
    </row>
    <row r="1106" spans="2:20">
      <c r="B1106" s="36"/>
      <c r="C1106" s="36"/>
      <c r="D1106" s="36"/>
      <c r="E1106" s="36"/>
      <c r="F1106" s="36"/>
      <c r="G1106" s="36"/>
      <c r="H1106" s="36"/>
      <c r="S1106" s="36"/>
      <c r="T1106" s="36"/>
    </row>
    <row r="1107" spans="2:20">
      <c r="B1107" s="36"/>
      <c r="C1107" s="36"/>
      <c r="D1107" s="36"/>
      <c r="E1107" s="36"/>
      <c r="F1107" s="36"/>
      <c r="G1107" s="36"/>
      <c r="H1107" s="36"/>
      <c r="S1107" s="36"/>
      <c r="T1107" s="36"/>
    </row>
    <row r="1108" spans="2:20">
      <c r="B1108" s="36"/>
      <c r="C1108" s="36"/>
      <c r="D1108" s="36"/>
      <c r="E1108" s="36"/>
      <c r="F1108" s="36"/>
      <c r="G1108" s="36"/>
      <c r="H1108" s="36"/>
      <c r="S1108" s="36"/>
      <c r="T1108" s="36"/>
    </row>
    <row r="1109" spans="2:20">
      <c r="B1109" s="36"/>
      <c r="C1109" s="36"/>
      <c r="D1109" s="36"/>
      <c r="E1109" s="36"/>
      <c r="F1109" s="36"/>
      <c r="G1109" s="36"/>
      <c r="H1109" s="36"/>
      <c r="S1109" s="36"/>
      <c r="T1109" s="36"/>
    </row>
    <row r="1110" spans="2:20">
      <c r="B1110" s="36"/>
      <c r="C1110" s="36"/>
      <c r="D1110" s="36"/>
      <c r="E1110" s="36"/>
      <c r="F1110" s="36"/>
      <c r="G1110" s="36"/>
      <c r="H1110" s="36"/>
      <c r="S1110" s="36"/>
      <c r="T1110" s="36"/>
    </row>
    <row r="1111" spans="2:20">
      <c r="B1111" s="36"/>
      <c r="C1111" s="36"/>
      <c r="D1111" s="36"/>
      <c r="E1111" s="36"/>
      <c r="F1111" s="36"/>
      <c r="G1111" s="36"/>
      <c r="H1111" s="36"/>
      <c r="S1111" s="36"/>
      <c r="T1111" s="36"/>
    </row>
    <row r="1112" spans="2:20">
      <c r="B1112" s="36"/>
      <c r="C1112" s="36"/>
      <c r="D1112" s="36"/>
      <c r="E1112" s="36"/>
      <c r="F1112" s="36"/>
      <c r="G1112" s="36"/>
      <c r="H1112" s="36"/>
      <c r="S1112" s="36"/>
      <c r="T1112" s="36"/>
    </row>
    <row r="1113" spans="2:20">
      <c r="B1113" s="36"/>
      <c r="C1113" s="36"/>
      <c r="D1113" s="36"/>
      <c r="E1113" s="36"/>
      <c r="F1113" s="36"/>
      <c r="G1113" s="36"/>
      <c r="H1113" s="36"/>
      <c r="S1113" s="36"/>
      <c r="T1113" s="36"/>
    </row>
    <row r="1114" spans="2:20">
      <c r="B1114" s="36"/>
      <c r="C1114" s="36"/>
      <c r="D1114" s="36"/>
      <c r="E1114" s="36"/>
      <c r="F1114" s="36"/>
      <c r="G1114" s="36"/>
      <c r="H1114" s="36"/>
      <c r="S1114" s="36"/>
      <c r="T1114" s="36"/>
    </row>
    <row r="1115" spans="2:20">
      <c r="B1115" s="36"/>
      <c r="C1115" s="36"/>
      <c r="D1115" s="36"/>
      <c r="E1115" s="36"/>
      <c r="F1115" s="36"/>
      <c r="G1115" s="36"/>
      <c r="H1115" s="36"/>
      <c r="S1115" s="36"/>
      <c r="T1115" s="36"/>
    </row>
    <row r="1116" spans="2:20">
      <c r="B1116" s="36"/>
      <c r="C1116" s="36"/>
      <c r="D1116" s="36"/>
      <c r="E1116" s="36"/>
      <c r="F1116" s="36"/>
      <c r="G1116" s="36"/>
      <c r="H1116" s="36"/>
      <c r="S1116" s="36"/>
      <c r="T1116" s="36"/>
    </row>
    <row r="1117" spans="2:20">
      <c r="B1117" s="36"/>
      <c r="C1117" s="36"/>
      <c r="D1117" s="36"/>
      <c r="E1117" s="36"/>
      <c r="F1117" s="36"/>
      <c r="G1117" s="36"/>
      <c r="H1117" s="36"/>
      <c r="S1117" s="36"/>
      <c r="T1117" s="36"/>
    </row>
    <row r="1118" spans="2:20">
      <c r="B1118" s="36"/>
      <c r="C1118" s="36"/>
      <c r="D1118" s="36"/>
      <c r="E1118" s="36"/>
      <c r="F1118" s="36"/>
      <c r="G1118" s="36"/>
      <c r="H1118" s="36"/>
      <c r="S1118" s="36"/>
      <c r="T1118" s="36"/>
    </row>
    <row r="1119" spans="2:20">
      <c r="B1119" s="36"/>
      <c r="C1119" s="36"/>
      <c r="D1119" s="36"/>
      <c r="E1119" s="36"/>
      <c r="F1119" s="36"/>
      <c r="G1119" s="36"/>
      <c r="H1119" s="36"/>
      <c r="S1119" s="36"/>
      <c r="T1119" s="36"/>
    </row>
    <row r="1120" spans="2:20">
      <c r="B1120" s="36"/>
      <c r="C1120" s="36"/>
      <c r="D1120" s="36"/>
      <c r="E1120" s="36"/>
      <c r="F1120" s="36"/>
      <c r="G1120" s="36"/>
      <c r="H1120" s="36"/>
      <c r="S1120" s="36"/>
      <c r="T1120" s="36"/>
    </row>
    <row r="1121" spans="2:20">
      <c r="B1121" s="36"/>
      <c r="C1121" s="36"/>
      <c r="D1121" s="36"/>
      <c r="E1121" s="36"/>
      <c r="F1121" s="36"/>
      <c r="G1121" s="36"/>
      <c r="H1121" s="36"/>
      <c r="S1121" s="36"/>
      <c r="T1121" s="36"/>
    </row>
    <row r="1122" spans="2:20">
      <c r="B1122" s="36"/>
      <c r="C1122" s="36"/>
      <c r="D1122" s="36"/>
      <c r="E1122" s="36"/>
      <c r="F1122" s="36"/>
      <c r="G1122" s="36"/>
      <c r="H1122" s="36"/>
      <c r="S1122" s="36"/>
      <c r="T1122" s="36"/>
    </row>
    <row r="1123" spans="2:20">
      <c r="B1123" s="36"/>
      <c r="C1123" s="36"/>
      <c r="D1123" s="36"/>
      <c r="E1123" s="36"/>
      <c r="F1123" s="36"/>
      <c r="G1123" s="36"/>
      <c r="H1123" s="36"/>
      <c r="S1123" s="36"/>
      <c r="T1123" s="36"/>
    </row>
    <row r="1124" spans="2:20">
      <c r="B1124" s="36"/>
      <c r="C1124" s="36"/>
      <c r="D1124" s="36"/>
      <c r="E1124" s="36"/>
      <c r="F1124" s="36"/>
      <c r="G1124" s="36"/>
      <c r="H1124" s="36"/>
      <c r="S1124" s="36"/>
      <c r="T1124" s="36"/>
    </row>
    <row r="1125" spans="2:20">
      <c r="B1125" s="36"/>
      <c r="C1125" s="36"/>
      <c r="D1125" s="36"/>
      <c r="E1125" s="36"/>
      <c r="F1125" s="36"/>
      <c r="G1125" s="36"/>
      <c r="H1125" s="36"/>
      <c r="S1125" s="36"/>
      <c r="T1125" s="36"/>
    </row>
    <row r="1126" spans="2:20">
      <c r="B1126" s="36"/>
      <c r="C1126" s="36"/>
      <c r="D1126" s="36"/>
      <c r="E1126" s="36"/>
      <c r="F1126" s="36"/>
      <c r="G1126" s="36"/>
      <c r="H1126" s="36"/>
      <c r="S1126" s="36"/>
      <c r="T1126" s="36"/>
    </row>
    <row r="1127" spans="2:20">
      <c r="B1127" s="36"/>
      <c r="C1127" s="36"/>
      <c r="D1127" s="36"/>
      <c r="E1127" s="36"/>
      <c r="F1127" s="36"/>
      <c r="G1127" s="36"/>
      <c r="H1127" s="36"/>
      <c r="S1127" s="36"/>
      <c r="T1127" s="36"/>
    </row>
    <row r="1128" spans="2:20">
      <c r="B1128" s="36"/>
      <c r="C1128" s="36"/>
      <c r="D1128" s="36"/>
      <c r="E1128" s="36"/>
      <c r="F1128" s="36"/>
      <c r="G1128" s="36"/>
      <c r="H1128" s="36"/>
      <c r="S1128" s="36"/>
      <c r="T1128" s="36"/>
    </row>
    <row r="1129" spans="2:20">
      <c r="B1129" s="36"/>
      <c r="C1129" s="36"/>
      <c r="D1129" s="36"/>
      <c r="E1129" s="36"/>
      <c r="F1129" s="36"/>
      <c r="G1129" s="36"/>
      <c r="H1129" s="36"/>
      <c r="S1129" s="36"/>
      <c r="T1129" s="36"/>
    </row>
    <row r="1130" spans="2:20">
      <c r="B1130" s="36"/>
      <c r="C1130" s="36"/>
      <c r="D1130" s="36"/>
      <c r="E1130" s="36"/>
      <c r="F1130" s="36"/>
      <c r="G1130" s="36"/>
      <c r="H1130" s="36"/>
      <c r="S1130" s="36"/>
      <c r="T1130" s="36"/>
    </row>
    <row r="1131" spans="2:20">
      <c r="B1131" s="36"/>
      <c r="C1131" s="36"/>
      <c r="D1131" s="36"/>
      <c r="E1131" s="36"/>
      <c r="F1131" s="36"/>
      <c r="G1131" s="36"/>
      <c r="H1131" s="36"/>
      <c r="S1131" s="36"/>
      <c r="T1131" s="36"/>
    </row>
    <row r="1132" spans="2:20">
      <c r="B1132" s="36"/>
      <c r="C1132" s="36"/>
      <c r="D1132" s="36"/>
      <c r="E1132" s="36"/>
      <c r="F1132" s="36"/>
      <c r="G1132" s="36"/>
      <c r="H1132" s="36"/>
      <c r="S1132" s="36"/>
      <c r="T1132" s="36"/>
    </row>
    <row r="1133" spans="2:20">
      <c r="B1133" s="36"/>
      <c r="C1133" s="36"/>
      <c r="D1133" s="36"/>
      <c r="E1133" s="36"/>
      <c r="F1133" s="36"/>
      <c r="G1133" s="36"/>
      <c r="H1133" s="36"/>
      <c r="S1133" s="36"/>
      <c r="T1133" s="36"/>
    </row>
    <row r="1134" spans="2:20">
      <c r="B1134" s="36"/>
      <c r="C1134" s="36"/>
      <c r="D1134" s="36"/>
      <c r="E1134" s="36"/>
      <c r="F1134" s="36"/>
      <c r="G1134" s="36"/>
      <c r="H1134" s="36"/>
      <c r="S1134" s="36"/>
      <c r="T1134" s="36"/>
    </row>
    <row r="1135" spans="2:20">
      <c r="B1135" s="36"/>
      <c r="C1135" s="36"/>
      <c r="D1135" s="36"/>
      <c r="E1135" s="36"/>
      <c r="F1135" s="36"/>
      <c r="G1135" s="36"/>
      <c r="H1135" s="36"/>
      <c r="S1135" s="36"/>
      <c r="T1135" s="36"/>
    </row>
    <row r="1136" spans="2:20">
      <c r="B1136" s="36"/>
      <c r="C1136" s="36"/>
      <c r="D1136" s="36"/>
      <c r="E1136" s="36"/>
      <c r="F1136" s="36"/>
      <c r="G1136" s="36"/>
      <c r="H1136" s="36"/>
      <c r="S1136" s="36"/>
      <c r="T1136" s="36"/>
    </row>
    <row r="1137" spans="2:20">
      <c r="B1137" s="36"/>
      <c r="C1137" s="36"/>
      <c r="D1137" s="36"/>
      <c r="E1137" s="36"/>
      <c r="F1137" s="36"/>
      <c r="G1137" s="36"/>
      <c r="H1137" s="36"/>
      <c r="S1137" s="36"/>
      <c r="T1137" s="36"/>
    </row>
    <row r="1138" spans="2:20">
      <c r="B1138" s="36"/>
      <c r="C1138" s="36"/>
      <c r="D1138" s="36"/>
      <c r="E1138" s="36"/>
      <c r="F1138" s="36"/>
      <c r="G1138" s="36"/>
      <c r="H1138" s="36"/>
      <c r="S1138" s="36"/>
      <c r="T1138" s="36"/>
    </row>
    <row r="1139" spans="2:20">
      <c r="B1139" s="36"/>
      <c r="C1139" s="36"/>
      <c r="D1139" s="36"/>
      <c r="E1139" s="36"/>
      <c r="F1139" s="36"/>
      <c r="G1139" s="36"/>
      <c r="H1139" s="36"/>
      <c r="S1139" s="36"/>
      <c r="T1139" s="36"/>
    </row>
    <row r="1140" spans="2:20">
      <c r="B1140" s="36"/>
      <c r="C1140" s="36"/>
      <c r="D1140" s="36"/>
      <c r="E1140" s="36"/>
      <c r="F1140" s="36"/>
      <c r="G1140" s="36"/>
      <c r="H1140" s="36"/>
      <c r="S1140" s="36"/>
      <c r="T1140" s="36"/>
    </row>
    <row r="1141" spans="2:20">
      <c r="B1141" s="36"/>
      <c r="C1141" s="36"/>
      <c r="D1141" s="36"/>
      <c r="E1141" s="36"/>
      <c r="F1141" s="36"/>
      <c r="G1141" s="36"/>
      <c r="H1141" s="36"/>
      <c r="S1141" s="36"/>
      <c r="T1141" s="36"/>
    </row>
    <row r="1142" spans="2:20">
      <c r="B1142" s="36"/>
      <c r="C1142" s="36"/>
      <c r="D1142" s="36"/>
      <c r="E1142" s="36"/>
      <c r="F1142" s="36"/>
      <c r="G1142" s="36"/>
      <c r="H1142" s="36"/>
      <c r="S1142" s="36"/>
      <c r="T1142" s="36"/>
    </row>
    <row r="1143" spans="2:20">
      <c r="B1143" s="36"/>
      <c r="C1143" s="36"/>
      <c r="D1143" s="36"/>
      <c r="E1143" s="36"/>
      <c r="F1143" s="36"/>
      <c r="G1143" s="36"/>
      <c r="H1143" s="36"/>
      <c r="S1143" s="36"/>
      <c r="T1143" s="36"/>
    </row>
    <row r="1144" spans="2:20">
      <c r="B1144" s="36"/>
      <c r="C1144" s="36"/>
      <c r="D1144" s="36"/>
      <c r="E1144" s="36"/>
      <c r="F1144" s="36"/>
      <c r="G1144" s="36"/>
      <c r="H1144" s="36"/>
      <c r="S1144" s="36"/>
      <c r="T1144" s="36"/>
    </row>
    <row r="1145" spans="2:20">
      <c r="B1145" s="36"/>
      <c r="C1145" s="36"/>
      <c r="D1145" s="36"/>
      <c r="E1145" s="36"/>
      <c r="F1145" s="36"/>
      <c r="G1145" s="36"/>
      <c r="H1145" s="36"/>
      <c r="S1145" s="36"/>
      <c r="T1145" s="36"/>
    </row>
    <row r="1146" spans="2:20">
      <c r="B1146" s="36"/>
      <c r="C1146" s="36"/>
      <c r="D1146" s="36"/>
      <c r="E1146" s="36"/>
      <c r="F1146" s="36"/>
      <c r="G1146" s="36"/>
      <c r="H1146" s="36"/>
      <c r="S1146" s="36"/>
      <c r="T1146" s="36"/>
    </row>
    <row r="1147" spans="2:20">
      <c r="B1147" s="36"/>
      <c r="C1147" s="36"/>
      <c r="D1147" s="36"/>
      <c r="E1147" s="36"/>
      <c r="F1147" s="36"/>
      <c r="G1147" s="36"/>
      <c r="H1147" s="36"/>
      <c r="S1147" s="36"/>
      <c r="T1147" s="36"/>
    </row>
    <row r="1148" spans="2:20">
      <c r="B1148" s="36"/>
      <c r="C1148" s="36"/>
      <c r="D1148" s="36"/>
      <c r="E1148" s="36"/>
      <c r="F1148" s="36"/>
      <c r="G1148" s="36"/>
      <c r="H1148" s="36"/>
      <c r="S1148" s="36"/>
      <c r="T1148" s="36"/>
    </row>
    <row r="1149" spans="2:20">
      <c r="B1149" s="36"/>
      <c r="C1149" s="36"/>
      <c r="D1149" s="36"/>
      <c r="E1149" s="36"/>
      <c r="F1149" s="36"/>
      <c r="G1149" s="36"/>
      <c r="H1149" s="36"/>
      <c r="S1149" s="36"/>
      <c r="T1149" s="36"/>
    </row>
    <row r="1150" spans="2:20">
      <c r="B1150" s="36"/>
      <c r="C1150" s="36"/>
      <c r="D1150" s="36"/>
      <c r="E1150" s="36"/>
      <c r="F1150" s="36"/>
      <c r="G1150" s="36"/>
      <c r="H1150" s="36"/>
      <c r="S1150" s="36"/>
      <c r="T1150" s="36"/>
    </row>
    <row r="1151" spans="2:20">
      <c r="B1151" s="36"/>
      <c r="C1151" s="36"/>
      <c r="D1151" s="36"/>
      <c r="E1151" s="36"/>
      <c r="F1151" s="36"/>
      <c r="G1151" s="36"/>
      <c r="H1151" s="36"/>
      <c r="S1151" s="36"/>
      <c r="T1151" s="36"/>
    </row>
    <row r="1152" spans="2:20">
      <c r="B1152" s="36"/>
      <c r="C1152" s="36"/>
      <c r="D1152" s="36"/>
      <c r="E1152" s="36"/>
      <c r="F1152" s="36"/>
      <c r="G1152" s="36"/>
      <c r="H1152" s="36"/>
      <c r="S1152" s="36"/>
      <c r="T1152" s="36"/>
    </row>
    <row r="1153" spans="2:20">
      <c r="B1153" s="36"/>
      <c r="C1153" s="36"/>
      <c r="D1153" s="36"/>
      <c r="E1153" s="36"/>
      <c r="F1153" s="36"/>
      <c r="G1153" s="36"/>
      <c r="H1153" s="36"/>
      <c r="S1153" s="36"/>
      <c r="T1153" s="36"/>
    </row>
    <row r="1154" spans="2:20">
      <c r="B1154" s="36"/>
      <c r="C1154" s="36"/>
      <c r="D1154" s="36"/>
      <c r="E1154" s="36"/>
      <c r="F1154" s="36"/>
      <c r="G1154" s="36"/>
      <c r="H1154" s="36"/>
      <c r="S1154" s="36"/>
      <c r="T1154" s="36"/>
    </row>
    <row r="1155" spans="2:20">
      <c r="B1155" s="36"/>
      <c r="C1155" s="36"/>
      <c r="D1155" s="36"/>
      <c r="E1155" s="36"/>
      <c r="F1155" s="36"/>
      <c r="G1155" s="36"/>
      <c r="H1155" s="36"/>
      <c r="S1155" s="36"/>
      <c r="T1155" s="36"/>
    </row>
    <row r="1156" spans="2:20">
      <c r="B1156" s="36"/>
      <c r="C1156" s="36"/>
      <c r="D1156" s="36"/>
      <c r="E1156" s="36"/>
      <c r="F1156" s="36"/>
      <c r="G1156" s="36"/>
      <c r="H1156" s="36"/>
      <c r="S1156" s="36"/>
      <c r="T1156" s="36"/>
    </row>
    <row r="1157" spans="2:20">
      <c r="B1157" s="36"/>
      <c r="C1157" s="36"/>
      <c r="D1157" s="36"/>
      <c r="E1157" s="36"/>
      <c r="F1157" s="36"/>
      <c r="G1157" s="36"/>
      <c r="H1157" s="36"/>
      <c r="S1157" s="36"/>
      <c r="T1157" s="36"/>
    </row>
    <row r="1158" spans="2:20">
      <c r="B1158" s="36"/>
      <c r="C1158" s="36"/>
      <c r="D1158" s="36"/>
      <c r="E1158" s="36"/>
      <c r="F1158" s="36"/>
      <c r="G1158" s="36"/>
      <c r="H1158" s="36"/>
      <c r="S1158" s="36"/>
      <c r="T1158" s="36"/>
    </row>
    <row r="1159" spans="2:20">
      <c r="B1159" s="36"/>
      <c r="C1159" s="36"/>
      <c r="D1159" s="36"/>
      <c r="E1159" s="36"/>
      <c r="F1159" s="36"/>
      <c r="G1159" s="36"/>
      <c r="H1159" s="36"/>
      <c r="S1159" s="36"/>
      <c r="T1159" s="36"/>
    </row>
    <row r="1160" spans="2:20">
      <c r="B1160" s="36"/>
      <c r="C1160" s="36"/>
      <c r="D1160" s="36"/>
      <c r="E1160" s="36"/>
      <c r="F1160" s="36"/>
      <c r="G1160" s="36"/>
      <c r="H1160" s="36"/>
      <c r="S1160" s="36"/>
      <c r="T1160" s="36"/>
    </row>
    <row r="1161" spans="2:20">
      <c r="B1161" s="36"/>
      <c r="C1161" s="36"/>
      <c r="D1161" s="36"/>
      <c r="E1161" s="36"/>
      <c r="F1161" s="36"/>
      <c r="G1161" s="36"/>
      <c r="H1161" s="36"/>
      <c r="S1161" s="36"/>
      <c r="T1161" s="36"/>
    </row>
    <row r="1162" spans="2:20">
      <c r="B1162" s="36"/>
      <c r="C1162" s="36"/>
      <c r="D1162" s="36"/>
      <c r="E1162" s="36"/>
      <c r="F1162" s="36"/>
      <c r="G1162" s="36"/>
      <c r="H1162" s="36"/>
      <c r="S1162" s="36"/>
      <c r="T1162" s="36"/>
    </row>
    <row r="1163" spans="2:20">
      <c r="B1163" s="36"/>
      <c r="C1163" s="36"/>
      <c r="D1163" s="36"/>
      <c r="E1163" s="36"/>
      <c r="F1163" s="36"/>
      <c r="G1163" s="36"/>
      <c r="H1163" s="36"/>
      <c r="S1163" s="36"/>
      <c r="T1163" s="36"/>
    </row>
    <row r="1164" spans="2:20">
      <c r="B1164" s="36"/>
      <c r="C1164" s="36"/>
      <c r="D1164" s="36"/>
      <c r="E1164" s="36"/>
      <c r="F1164" s="36"/>
      <c r="G1164" s="36"/>
      <c r="H1164" s="36"/>
      <c r="S1164" s="36"/>
      <c r="T1164" s="36"/>
    </row>
    <row r="1165" spans="2:20">
      <c r="B1165" s="36"/>
      <c r="C1165" s="36"/>
      <c r="D1165" s="36"/>
      <c r="E1165" s="36"/>
      <c r="F1165" s="36"/>
      <c r="G1165" s="36"/>
      <c r="H1165" s="36"/>
      <c r="S1165" s="36"/>
      <c r="T1165" s="36"/>
    </row>
    <row r="1166" spans="2:20">
      <c r="B1166" s="36"/>
      <c r="C1166" s="36"/>
      <c r="D1166" s="36"/>
      <c r="E1166" s="36"/>
      <c r="F1166" s="36"/>
      <c r="G1166" s="36"/>
      <c r="H1166" s="36"/>
      <c r="S1166" s="36"/>
      <c r="T1166" s="36"/>
    </row>
    <row r="1167" spans="2:20">
      <c r="B1167" s="36"/>
      <c r="C1167" s="36"/>
      <c r="D1167" s="36"/>
      <c r="E1167" s="36"/>
      <c r="F1167" s="36"/>
      <c r="G1167" s="36"/>
      <c r="H1167" s="36"/>
      <c r="S1167" s="36"/>
      <c r="T1167" s="36"/>
    </row>
    <row r="1168" spans="2:20">
      <c r="B1168" s="36"/>
      <c r="C1168" s="36"/>
      <c r="D1168" s="36"/>
      <c r="E1168" s="36"/>
      <c r="F1168" s="36"/>
      <c r="G1168" s="36"/>
      <c r="H1168" s="36"/>
      <c r="S1168" s="36"/>
      <c r="T1168" s="36"/>
    </row>
    <row r="1169" spans="2:20">
      <c r="B1169" s="36"/>
      <c r="C1169" s="36"/>
      <c r="D1169" s="36"/>
      <c r="E1169" s="36"/>
      <c r="F1169" s="36"/>
      <c r="G1169" s="36"/>
      <c r="H1169" s="36"/>
      <c r="S1169" s="36"/>
      <c r="T1169" s="36"/>
    </row>
    <row r="1170" spans="2:20">
      <c r="B1170" s="36"/>
      <c r="C1170" s="36"/>
      <c r="D1170" s="36"/>
      <c r="E1170" s="36"/>
      <c r="F1170" s="36"/>
      <c r="G1170" s="36"/>
      <c r="H1170" s="36"/>
      <c r="S1170" s="36"/>
      <c r="T1170" s="36"/>
    </row>
    <row r="1171" spans="2:20">
      <c r="B1171" s="36"/>
      <c r="C1171" s="36"/>
      <c r="D1171" s="36"/>
      <c r="E1171" s="36"/>
      <c r="F1171" s="36"/>
      <c r="G1171" s="36"/>
      <c r="H1171" s="36"/>
      <c r="S1171" s="36"/>
      <c r="T1171" s="36"/>
    </row>
    <row r="1172" spans="2:20">
      <c r="B1172" s="36"/>
      <c r="C1172" s="36"/>
      <c r="D1172" s="36"/>
      <c r="E1172" s="36"/>
      <c r="F1172" s="36"/>
      <c r="G1172" s="36"/>
      <c r="H1172" s="36"/>
      <c r="S1172" s="36"/>
      <c r="T1172" s="36"/>
    </row>
    <row r="1173" spans="2:20">
      <c r="B1173" s="36"/>
      <c r="C1173" s="36"/>
      <c r="D1173" s="36"/>
      <c r="E1173" s="36"/>
      <c r="F1173" s="36"/>
      <c r="G1173" s="36"/>
      <c r="H1173" s="36"/>
      <c r="S1173" s="36"/>
      <c r="T1173" s="36"/>
    </row>
    <row r="1174" spans="2:20">
      <c r="B1174" s="36"/>
      <c r="C1174" s="36"/>
      <c r="D1174" s="36"/>
      <c r="E1174" s="36"/>
      <c r="F1174" s="36"/>
      <c r="G1174" s="36"/>
      <c r="H1174" s="36"/>
      <c r="S1174" s="36"/>
      <c r="T1174" s="36"/>
    </row>
    <row r="1175" spans="2:20">
      <c r="B1175" s="36"/>
      <c r="C1175" s="36"/>
      <c r="D1175" s="36"/>
      <c r="E1175" s="36"/>
      <c r="F1175" s="36"/>
      <c r="G1175" s="36"/>
      <c r="H1175" s="36"/>
      <c r="S1175" s="36"/>
      <c r="T1175" s="36"/>
    </row>
    <row r="1176" spans="2:20">
      <c r="B1176" s="36"/>
      <c r="C1176" s="36"/>
      <c r="D1176" s="36"/>
      <c r="E1176" s="36"/>
      <c r="F1176" s="36"/>
      <c r="G1176" s="36"/>
      <c r="H1176" s="36"/>
      <c r="S1176" s="36"/>
      <c r="T1176" s="36"/>
    </row>
    <row r="1177" spans="2:20">
      <c r="B1177" s="36"/>
      <c r="C1177" s="36"/>
      <c r="D1177" s="36"/>
      <c r="E1177" s="36"/>
      <c r="F1177" s="36"/>
      <c r="G1177" s="36"/>
      <c r="H1177" s="36"/>
      <c r="S1177" s="36"/>
      <c r="T1177" s="36"/>
    </row>
    <row r="1178" spans="2:20">
      <c r="B1178" s="36"/>
      <c r="C1178" s="36"/>
      <c r="D1178" s="36"/>
      <c r="E1178" s="36"/>
      <c r="F1178" s="36"/>
      <c r="G1178" s="36"/>
      <c r="H1178" s="36"/>
      <c r="S1178" s="36"/>
      <c r="T1178" s="36"/>
    </row>
    <row r="1179" spans="2:20">
      <c r="B1179" s="36"/>
      <c r="C1179" s="36"/>
      <c r="D1179" s="36"/>
      <c r="E1179" s="36"/>
      <c r="F1179" s="36"/>
      <c r="G1179" s="36"/>
      <c r="H1179" s="36"/>
      <c r="S1179" s="36"/>
      <c r="T1179" s="36"/>
    </row>
    <row r="1180" spans="2:20">
      <c r="B1180" s="36"/>
      <c r="C1180" s="36"/>
      <c r="D1180" s="36"/>
      <c r="E1180" s="36"/>
      <c r="F1180" s="36"/>
      <c r="G1180" s="36"/>
      <c r="H1180" s="36"/>
      <c r="S1180" s="36"/>
      <c r="T1180" s="36"/>
    </row>
    <row r="1181" spans="2:20">
      <c r="B1181" s="36"/>
      <c r="C1181" s="36"/>
      <c r="D1181" s="36"/>
      <c r="E1181" s="36"/>
      <c r="F1181" s="36"/>
      <c r="G1181" s="36"/>
      <c r="H1181" s="36"/>
      <c r="S1181" s="36"/>
      <c r="T1181" s="36"/>
    </row>
    <row r="1182" spans="2:20">
      <c r="B1182" s="36"/>
      <c r="C1182" s="36"/>
      <c r="D1182" s="36"/>
      <c r="E1182" s="36"/>
      <c r="F1182" s="36"/>
      <c r="G1182" s="36"/>
      <c r="H1182" s="36"/>
      <c r="S1182" s="36"/>
      <c r="T1182" s="36"/>
    </row>
    <row r="1183" spans="2:20">
      <c r="B1183" s="36"/>
      <c r="C1183" s="36"/>
      <c r="D1183" s="36"/>
      <c r="E1183" s="36"/>
      <c r="F1183" s="36"/>
      <c r="G1183" s="36"/>
      <c r="H1183" s="36"/>
      <c r="S1183" s="36"/>
      <c r="T1183" s="36"/>
    </row>
    <row r="1184" spans="2:20">
      <c r="B1184" s="36"/>
      <c r="C1184" s="36"/>
      <c r="D1184" s="36"/>
      <c r="E1184" s="36"/>
      <c r="F1184" s="36"/>
      <c r="G1184" s="36"/>
      <c r="H1184" s="36"/>
      <c r="S1184" s="36"/>
      <c r="T1184" s="36"/>
    </row>
    <row r="1185" spans="2:20">
      <c r="B1185" s="36"/>
      <c r="C1185" s="36"/>
      <c r="D1185" s="36"/>
      <c r="E1185" s="36"/>
      <c r="F1185" s="36"/>
      <c r="G1185" s="36"/>
      <c r="H1185" s="36"/>
      <c r="S1185" s="36"/>
      <c r="T1185" s="36"/>
    </row>
    <row r="1186" spans="2:20">
      <c r="B1186" s="36"/>
      <c r="C1186" s="36"/>
      <c r="D1186" s="36"/>
      <c r="E1186" s="36"/>
      <c r="F1186" s="36"/>
      <c r="G1186" s="36"/>
      <c r="H1186" s="36"/>
      <c r="S1186" s="36"/>
      <c r="T1186" s="36"/>
    </row>
    <row r="1187" spans="2:20">
      <c r="B1187" s="36"/>
      <c r="C1187" s="36"/>
      <c r="D1187" s="36"/>
      <c r="E1187" s="36"/>
      <c r="F1187" s="36"/>
      <c r="G1187" s="36"/>
      <c r="H1187" s="36"/>
      <c r="S1187" s="36"/>
      <c r="T1187" s="36"/>
    </row>
    <row r="1188" spans="2:20">
      <c r="B1188" s="36"/>
      <c r="C1188" s="36"/>
      <c r="D1188" s="36"/>
      <c r="E1188" s="36"/>
      <c r="F1188" s="36"/>
      <c r="G1188" s="36"/>
      <c r="H1188" s="36"/>
      <c r="S1188" s="36"/>
      <c r="T1188" s="36"/>
    </row>
    <row r="1189" spans="2:20">
      <c r="B1189" s="36"/>
      <c r="C1189" s="36"/>
      <c r="D1189" s="36"/>
      <c r="E1189" s="36"/>
      <c r="F1189" s="36"/>
      <c r="G1189" s="36"/>
      <c r="H1189" s="36"/>
      <c r="S1189" s="36"/>
      <c r="T1189" s="36"/>
    </row>
    <row r="1190" spans="2:20">
      <c r="B1190" s="36"/>
      <c r="C1190" s="36"/>
      <c r="D1190" s="36"/>
      <c r="E1190" s="36"/>
      <c r="F1190" s="36"/>
      <c r="G1190" s="36"/>
      <c r="H1190" s="36"/>
      <c r="S1190" s="36"/>
      <c r="T1190" s="36"/>
    </row>
    <row r="1191" spans="2:20">
      <c r="B1191" s="36"/>
      <c r="C1191" s="36"/>
      <c r="D1191" s="36"/>
      <c r="E1191" s="36"/>
      <c r="F1191" s="36"/>
      <c r="G1191" s="36"/>
      <c r="H1191" s="36"/>
      <c r="S1191" s="36"/>
      <c r="T1191" s="36"/>
    </row>
    <row r="1192" spans="2:20">
      <c r="B1192" s="36"/>
      <c r="C1192" s="36"/>
      <c r="D1192" s="36"/>
      <c r="E1192" s="36"/>
      <c r="F1192" s="36"/>
      <c r="G1192" s="36"/>
      <c r="H1192" s="36"/>
      <c r="S1192" s="36"/>
      <c r="T1192" s="36"/>
    </row>
    <row r="1193" spans="2:20">
      <c r="B1193" s="36"/>
      <c r="C1193" s="36"/>
      <c r="D1193" s="36"/>
      <c r="E1193" s="36"/>
      <c r="F1193" s="36"/>
      <c r="G1193" s="36"/>
      <c r="H1193" s="36"/>
      <c r="S1193" s="36"/>
      <c r="T1193" s="36"/>
    </row>
    <row r="1194" spans="2:20">
      <c r="B1194" s="36"/>
      <c r="C1194" s="36"/>
      <c r="D1194" s="36"/>
      <c r="E1194" s="36"/>
      <c r="F1194" s="36"/>
      <c r="G1194" s="36"/>
      <c r="H1194" s="36"/>
      <c r="S1194" s="36"/>
      <c r="T1194" s="36"/>
    </row>
    <row r="1195" spans="2:20">
      <c r="B1195" s="36"/>
      <c r="C1195" s="36"/>
      <c r="D1195" s="36"/>
      <c r="E1195" s="36"/>
      <c r="F1195" s="36"/>
      <c r="G1195" s="36"/>
      <c r="H1195" s="36"/>
      <c r="S1195" s="36"/>
      <c r="T1195" s="36"/>
    </row>
    <row r="1196" spans="2:20">
      <c r="B1196" s="36"/>
      <c r="C1196" s="36"/>
      <c r="D1196" s="36"/>
      <c r="E1196" s="36"/>
      <c r="F1196" s="36"/>
      <c r="G1196" s="36"/>
      <c r="H1196" s="36"/>
      <c r="S1196" s="36"/>
      <c r="T1196" s="36"/>
    </row>
    <row r="1197" spans="2:20">
      <c r="B1197" s="36"/>
      <c r="C1197" s="36"/>
      <c r="D1197" s="36"/>
      <c r="E1197" s="36"/>
      <c r="F1197" s="36"/>
      <c r="G1197" s="36"/>
      <c r="H1197" s="36"/>
      <c r="S1197" s="36"/>
      <c r="T1197" s="36"/>
    </row>
    <row r="1198" spans="2:20">
      <c r="B1198" s="36"/>
      <c r="C1198" s="36"/>
      <c r="D1198" s="36"/>
      <c r="E1198" s="36"/>
      <c r="F1198" s="36"/>
      <c r="G1198" s="36"/>
      <c r="H1198" s="36"/>
      <c r="S1198" s="36"/>
      <c r="T1198" s="36"/>
    </row>
    <row r="1199" spans="2:20">
      <c r="B1199" s="36"/>
      <c r="C1199" s="36"/>
      <c r="D1199" s="36"/>
      <c r="E1199" s="36"/>
      <c r="F1199" s="36"/>
      <c r="G1199" s="36"/>
      <c r="H1199" s="36"/>
      <c r="S1199" s="36"/>
      <c r="T1199" s="36"/>
    </row>
    <row r="1200" spans="2:20">
      <c r="B1200" s="36"/>
      <c r="C1200" s="36"/>
      <c r="D1200" s="36"/>
      <c r="E1200" s="36"/>
      <c r="F1200" s="36"/>
      <c r="G1200" s="36"/>
      <c r="H1200" s="36"/>
      <c r="S1200" s="36"/>
      <c r="T1200" s="36"/>
    </row>
    <row r="1201" spans="2:20">
      <c r="B1201" s="36"/>
      <c r="C1201" s="36"/>
      <c r="D1201" s="36"/>
      <c r="E1201" s="36"/>
      <c r="F1201" s="36"/>
      <c r="G1201" s="36"/>
      <c r="H1201" s="36"/>
      <c r="S1201" s="36"/>
      <c r="T1201" s="36"/>
    </row>
    <row r="1202" spans="2:20">
      <c r="B1202" s="36"/>
      <c r="C1202" s="36"/>
      <c r="D1202" s="36"/>
      <c r="E1202" s="36"/>
      <c r="F1202" s="36"/>
      <c r="G1202" s="36"/>
      <c r="H1202" s="36"/>
      <c r="S1202" s="36"/>
      <c r="T1202" s="36"/>
    </row>
    <row r="1203" spans="2:20">
      <c r="B1203" s="36"/>
      <c r="C1203" s="36"/>
      <c r="D1203" s="36"/>
      <c r="E1203" s="36"/>
      <c r="F1203" s="36"/>
      <c r="G1203" s="36"/>
      <c r="H1203" s="36"/>
      <c r="S1203" s="36"/>
      <c r="T1203" s="36"/>
    </row>
    <row r="1204" spans="2:20">
      <c r="B1204" s="36"/>
      <c r="C1204" s="36"/>
      <c r="D1204" s="36"/>
      <c r="E1204" s="36"/>
      <c r="F1204" s="36"/>
      <c r="G1204" s="36"/>
      <c r="H1204" s="36"/>
      <c r="S1204" s="36"/>
      <c r="T1204" s="36"/>
    </row>
    <row r="1205" spans="2:20">
      <c r="B1205" s="36"/>
      <c r="C1205" s="36"/>
      <c r="D1205" s="36"/>
      <c r="E1205" s="36"/>
      <c r="F1205" s="36"/>
      <c r="G1205" s="36"/>
      <c r="H1205" s="36"/>
      <c r="S1205" s="36"/>
      <c r="T1205" s="36"/>
    </row>
    <row r="1206" spans="2:20">
      <c r="B1206" s="36"/>
      <c r="C1206" s="36"/>
      <c r="D1206" s="36"/>
      <c r="E1206" s="36"/>
      <c r="F1206" s="36"/>
      <c r="G1206" s="36"/>
      <c r="H1206" s="36"/>
      <c r="S1206" s="36"/>
      <c r="T1206" s="36"/>
    </row>
    <row r="1207" spans="2:20">
      <c r="B1207" s="36"/>
      <c r="C1207" s="36"/>
      <c r="D1207" s="36"/>
      <c r="E1207" s="36"/>
      <c r="F1207" s="36"/>
      <c r="G1207" s="36"/>
      <c r="H1207" s="36"/>
      <c r="S1207" s="36"/>
      <c r="T1207" s="36"/>
    </row>
    <row r="1208" spans="2:20">
      <c r="B1208" s="36"/>
      <c r="C1208" s="36"/>
      <c r="D1208" s="36"/>
      <c r="E1208" s="36"/>
      <c r="F1208" s="36"/>
      <c r="G1208" s="36"/>
      <c r="H1208" s="36"/>
      <c r="S1208" s="36"/>
      <c r="T1208" s="36"/>
    </row>
    <row r="1209" spans="2:20">
      <c r="B1209" s="36"/>
      <c r="C1209" s="36"/>
      <c r="D1209" s="36"/>
      <c r="E1209" s="36"/>
      <c r="F1209" s="36"/>
      <c r="G1209" s="36"/>
      <c r="H1209" s="36"/>
      <c r="S1209" s="36"/>
      <c r="T1209" s="36"/>
    </row>
    <row r="1210" spans="2:20">
      <c r="B1210" s="36"/>
      <c r="C1210" s="36"/>
      <c r="D1210" s="36"/>
      <c r="E1210" s="36"/>
      <c r="F1210" s="36"/>
      <c r="G1210" s="36"/>
      <c r="H1210" s="36"/>
      <c r="S1210" s="36"/>
      <c r="T1210" s="36"/>
    </row>
    <row r="1211" spans="2:20">
      <c r="B1211" s="36"/>
      <c r="C1211" s="36"/>
      <c r="D1211" s="36"/>
      <c r="E1211" s="36"/>
      <c r="F1211" s="36"/>
      <c r="G1211" s="36"/>
      <c r="H1211" s="36"/>
      <c r="S1211" s="36"/>
      <c r="T1211" s="36"/>
    </row>
    <row r="1212" spans="2:20">
      <c r="B1212" s="36"/>
      <c r="C1212" s="36"/>
      <c r="D1212" s="36"/>
      <c r="E1212" s="36"/>
      <c r="F1212" s="36"/>
      <c r="G1212" s="36"/>
      <c r="H1212" s="36"/>
      <c r="S1212" s="36"/>
      <c r="T1212" s="36"/>
    </row>
    <row r="1213" spans="2:20">
      <c r="B1213" s="36"/>
      <c r="C1213" s="36"/>
      <c r="D1213" s="36"/>
      <c r="E1213" s="36"/>
      <c r="F1213" s="36"/>
      <c r="G1213" s="36"/>
      <c r="H1213" s="36"/>
      <c r="S1213" s="36"/>
      <c r="T1213" s="36"/>
    </row>
    <row r="1214" spans="2:20">
      <c r="B1214" s="36"/>
      <c r="C1214" s="36"/>
      <c r="D1214" s="36"/>
      <c r="E1214" s="36"/>
      <c r="F1214" s="36"/>
      <c r="G1214" s="36"/>
      <c r="H1214" s="36"/>
      <c r="S1214" s="36"/>
      <c r="T1214" s="36"/>
    </row>
    <row r="1215" spans="2:20">
      <c r="B1215" s="36"/>
      <c r="C1215" s="36"/>
      <c r="D1215" s="36"/>
      <c r="E1215" s="36"/>
      <c r="F1215" s="36"/>
      <c r="G1215" s="36"/>
      <c r="H1215" s="36"/>
      <c r="S1215" s="36"/>
      <c r="T1215" s="36"/>
    </row>
    <row r="1216" spans="2:20">
      <c r="B1216" s="36"/>
      <c r="C1216" s="36"/>
      <c r="D1216" s="36"/>
      <c r="E1216" s="36"/>
      <c r="F1216" s="36"/>
      <c r="G1216" s="36"/>
      <c r="H1216" s="36"/>
      <c r="S1216" s="36"/>
      <c r="T1216" s="36"/>
    </row>
    <row r="1217" spans="2:20">
      <c r="B1217" s="36"/>
      <c r="C1217" s="36"/>
      <c r="D1217" s="36"/>
      <c r="E1217" s="36"/>
      <c r="F1217" s="36"/>
      <c r="G1217" s="36"/>
      <c r="H1217" s="36"/>
      <c r="S1217" s="36"/>
      <c r="T1217" s="36"/>
    </row>
    <row r="1218" spans="2:20">
      <c r="B1218" s="36"/>
      <c r="C1218" s="36"/>
      <c r="D1218" s="36"/>
      <c r="E1218" s="36"/>
      <c r="F1218" s="36"/>
      <c r="G1218" s="36"/>
      <c r="H1218" s="36"/>
      <c r="S1218" s="36"/>
      <c r="T1218" s="36"/>
    </row>
    <row r="1219" spans="2:20">
      <c r="B1219" s="36"/>
      <c r="C1219" s="36"/>
      <c r="D1219" s="36"/>
      <c r="E1219" s="36"/>
      <c r="F1219" s="36"/>
      <c r="G1219" s="36"/>
      <c r="H1219" s="36"/>
      <c r="S1219" s="36"/>
      <c r="T1219" s="36"/>
    </row>
    <row r="1220" spans="2:20">
      <c r="B1220" s="36"/>
      <c r="C1220" s="36"/>
      <c r="D1220" s="36"/>
      <c r="E1220" s="36"/>
      <c r="F1220" s="36"/>
      <c r="G1220" s="36"/>
      <c r="H1220" s="36"/>
      <c r="S1220" s="36"/>
      <c r="T1220" s="36"/>
    </row>
    <row r="1221" spans="2:20">
      <c r="B1221" s="36"/>
      <c r="C1221" s="36"/>
      <c r="D1221" s="36"/>
      <c r="E1221" s="36"/>
      <c r="F1221" s="36"/>
      <c r="G1221" s="36"/>
      <c r="H1221" s="36"/>
      <c r="S1221" s="36"/>
      <c r="T1221" s="36"/>
    </row>
    <row r="1222" spans="2:20">
      <c r="B1222" s="36"/>
      <c r="C1222" s="36"/>
      <c r="D1222" s="36"/>
      <c r="E1222" s="36"/>
      <c r="F1222" s="36"/>
      <c r="G1222" s="36"/>
      <c r="H1222" s="36"/>
      <c r="S1222" s="36"/>
      <c r="T1222" s="36"/>
    </row>
    <row r="1223" spans="2:20">
      <c r="B1223" s="36"/>
      <c r="C1223" s="36"/>
      <c r="D1223" s="36"/>
      <c r="E1223" s="36"/>
      <c r="F1223" s="36"/>
      <c r="G1223" s="36"/>
      <c r="H1223" s="36"/>
      <c r="S1223" s="36"/>
      <c r="T1223" s="36"/>
    </row>
    <row r="1224" spans="2:20">
      <c r="B1224" s="36"/>
      <c r="C1224" s="36"/>
      <c r="D1224" s="36"/>
      <c r="E1224" s="36"/>
      <c r="F1224" s="36"/>
      <c r="G1224" s="36"/>
      <c r="H1224" s="36"/>
      <c r="S1224" s="36"/>
      <c r="T1224" s="36"/>
    </row>
    <row r="1225" spans="2:20">
      <c r="B1225" s="36"/>
      <c r="C1225" s="36"/>
      <c r="D1225" s="36"/>
      <c r="E1225" s="36"/>
      <c r="F1225" s="36"/>
      <c r="G1225" s="36"/>
      <c r="H1225" s="36"/>
      <c r="S1225" s="36"/>
      <c r="T1225" s="36"/>
    </row>
    <row r="1226" spans="2:20">
      <c r="B1226" s="36"/>
      <c r="C1226" s="36"/>
      <c r="D1226" s="36"/>
      <c r="E1226" s="36"/>
      <c r="F1226" s="36"/>
      <c r="G1226" s="36"/>
      <c r="H1226" s="36"/>
      <c r="S1226" s="36"/>
      <c r="T1226" s="36"/>
    </row>
    <row r="1227" spans="2:20">
      <c r="B1227" s="36"/>
      <c r="C1227" s="36"/>
      <c r="D1227" s="36"/>
      <c r="E1227" s="36"/>
      <c r="F1227" s="36"/>
      <c r="G1227" s="36"/>
      <c r="H1227" s="36"/>
      <c r="S1227" s="36"/>
      <c r="T1227" s="36"/>
    </row>
    <row r="1228" spans="2:20">
      <c r="B1228" s="36"/>
      <c r="C1228" s="36"/>
      <c r="D1228" s="36"/>
      <c r="E1228" s="36"/>
      <c r="F1228" s="36"/>
      <c r="G1228" s="36"/>
      <c r="H1228" s="36"/>
      <c r="S1228" s="36"/>
      <c r="T1228" s="36"/>
    </row>
    <row r="1229" spans="2:20">
      <c r="B1229" s="36"/>
      <c r="C1229" s="36"/>
      <c r="D1229" s="36"/>
      <c r="E1229" s="36"/>
      <c r="F1229" s="36"/>
      <c r="G1229" s="36"/>
      <c r="H1229" s="36"/>
      <c r="S1229" s="36"/>
      <c r="T1229" s="36"/>
    </row>
    <row r="1230" spans="2:20">
      <c r="B1230" s="36"/>
      <c r="C1230" s="36"/>
      <c r="D1230" s="36"/>
      <c r="E1230" s="36"/>
      <c r="F1230" s="36"/>
      <c r="G1230" s="36"/>
      <c r="H1230" s="36"/>
      <c r="S1230" s="36"/>
      <c r="T1230" s="36"/>
    </row>
    <row r="1231" spans="2:20">
      <c r="B1231" s="36"/>
      <c r="C1231" s="36"/>
      <c r="D1231" s="36"/>
      <c r="E1231" s="36"/>
      <c r="F1231" s="36"/>
      <c r="G1231" s="36"/>
      <c r="H1231" s="36"/>
      <c r="S1231" s="36"/>
      <c r="T1231" s="36"/>
    </row>
    <row r="1232" spans="2:20">
      <c r="B1232" s="36"/>
      <c r="C1232" s="36"/>
      <c r="D1232" s="36"/>
      <c r="E1232" s="36"/>
      <c r="F1232" s="36"/>
      <c r="G1232" s="36"/>
      <c r="H1232" s="36"/>
      <c r="S1232" s="36"/>
      <c r="T1232" s="36"/>
    </row>
    <row r="1233" spans="2:20">
      <c r="B1233" s="36"/>
      <c r="C1233" s="36"/>
      <c r="D1233" s="36"/>
      <c r="E1233" s="36"/>
      <c r="F1233" s="36"/>
      <c r="G1233" s="36"/>
      <c r="H1233" s="36"/>
      <c r="S1233" s="36"/>
      <c r="T1233" s="36"/>
    </row>
    <row r="1234" spans="2:20">
      <c r="B1234" s="36"/>
      <c r="C1234" s="36"/>
      <c r="D1234" s="36"/>
      <c r="E1234" s="36"/>
      <c r="F1234" s="36"/>
      <c r="G1234" s="36"/>
      <c r="H1234" s="36"/>
      <c r="S1234" s="36"/>
      <c r="T1234" s="36"/>
    </row>
    <row r="1235" spans="2:20">
      <c r="B1235" s="36"/>
      <c r="C1235" s="36"/>
      <c r="D1235" s="36"/>
      <c r="E1235" s="36"/>
      <c r="F1235" s="36"/>
      <c r="G1235" s="36"/>
      <c r="H1235" s="36"/>
      <c r="S1235" s="36"/>
      <c r="T1235" s="36"/>
    </row>
    <row r="1236" spans="2:20">
      <c r="B1236" s="36"/>
      <c r="C1236" s="36"/>
      <c r="D1236" s="36"/>
      <c r="E1236" s="36"/>
      <c r="F1236" s="36"/>
      <c r="G1236" s="36"/>
      <c r="H1236" s="36"/>
      <c r="S1236" s="36"/>
      <c r="T1236" s="36"/>
    </row>
    <row r="1237" spans="2:20">
      <c r="B1237" s="36"/>
      <c r="C1237" s="36"/>
      <c r="D1237" s="36"/>
      <c r="E1237" s="36"/>
      <c r="F1237" s="36"/>
      <c r="G1237" s="36"/>
      <c r="H1237" s="36"/>
      <c r="S1237" s="36"/>
      <c r="T1237" s="36"/>
    </row>
    <row r="1238" spans="2:20">
      <c r="B1238" s="36"/>
      <c r="C1238" s="36"/>
      <c r="D1238" s="36"/>
      <c r="E1238" s="36"/>
      <c r="F1238" s="36"/>
      <c r="G1238" s="36"/>
      <c r="H1238" s="36"/>
      <c r="S1238" s="36"/>
      <c r="T1238" s="36"/>
    </row>
    <row r="1239" spans="2:20">
      <c r="B1239" s="36"/>
      <c r="C1239" s="36"/>
      <c r="D1239" s="36"/>
      <c r="E1239" s="36"/>
      <c r="F1239" s="36"/>
      <c r="G1239" s="36"/>
      <c r="H1239" s="36"/>
      <c r="S1239" s="36"/>
      <c r="T1239" s="36"/>
    </row>
    <row r="1240" spans="2:20">
      <c r="B1240" s="36"/>
      <c r="C1240" s="36"/>
      <c r="D1240" s="36"/>
      <c r="E1240" s="36"/>
      <c r="F1240" s="36"/>
      <c r="G1240" s="36"/>
      <c r="H1240" s="36"/>
      <c r="S1240" s="36"/>
      <c r="T1240" s="36"/>
    </row>
    <row r="1241" spans="2:20">
      <c r="B1241" s="36"/>
      <c r="C1241" s="36"/>
      <c r="D1241" s="36"/>
      <c r="E1241" s="36"/>
      <c r="F1241" s="36"/>
      <c r="G1241" s="36"/>
      <c r="H1241" s="36"/>
      <c r="S1241" s="36"/>
      <c r="T1241" s="36"/>
    </row>
    <row r="1242" spans="2:20">
      <c r="B1242" s="36"/>
      <c r="C1242" s="36"/>
      <c r="D1242" s="36"/>
      <c r="E1242" s="36"/>
      <c r="F1242" s="36"/>
      <c r="G1242" s="36"/>
      <c r="H1242" s="36"/>
      <c r="S1242" s="36"/>
      <c r="T1242" s="36"/>
    </row>
    <row r="1243" spans="2:20">
      <c r="B1243" s="36"/>
      <c r="C1243" s="36"/>
      <c r="D1243" s="36"/>
      <c r="E1243" s="36"/>
      <c r="F1243" s="36"/>
      <c r="G1243" s="36"/>
      <c r="H1243" s="36"/>
      <c r="S1243" s="36"/>
      <c r="T1243" s="36"/>
    </row>
    <row r="1244" spans="2:20">
      <c r="B1244" s="36"/>
      <c r="C1244" s="36"/>
      <c r="D1244" s="36"/>
      <c r="E1244" s="36"/>
      <c r="F1244" s="36"/>
      <c r="G1244" s="36"/>
      <c r="H1244" s="36"/>
      <c r="S1244" s="36"/>
      <c r="T1244" s="36"/>
    </row>
    <row r="1245" spans="2:20">
      <c r="B1245" s="36"/>
      <c r="C1245" s="36"/>
      <c r="D1245" s="36"/>
      <c r="E1245" s="36"/>
      <c r="F1245" s="36"/>
      <c r="G1245" s="36"/>
      <c r="H1245" s="36"/>
      <c r="S1245" s="36"/>
      <c r="T1245" s="36"/>
    </row>
    <row r="1246" spans="2:20">
      <c r="B1246" s="36"/>
      <c r="C1246" s="36"/>
      <c r="D1246" s="36"/>
      <c r="E1246" s="36"/>
      <c r="F1246" s="36"/>
      <c r="G1246" s="36"/>
      <c r="H1246" s="36"/>
      <c r="S1246" s="36"/>
      <c r="T1246" s="36"/>
    </row>
    <row r="1247" spans="2:20">
      <c r="B1247" s="36"/>
      <c r="C1247" s="36"/>
      <c r="D1247" s="36"/>
      <c r="E1247" s="36"/>
      <c r="F1247" s="36"/>
      <c r="G1247" s="36"/>
      <c r="H1247" s="36"/>
      <c r="S1247" s="36"/>
      <c r="T1247" s="36"/>
    </row>
    <row r="1248" spans="2:20">
      <c r="B1248" s="36"/>
      <c r="C1248" s="36"/>
      <c r="D1248" s="36"/>
      <c r="E1248" s="36"/>
      <c r="F1248" s="36"/>
      <c r="G1248" s="36"/>
      <c r="H1248" s="36"/>
      <c r="S1248" s="36"/>
      <c r="T1248" s="36"/>
    </row>
    <row r="1249" spans="2:20">
      <c r="B1249" s="36"/>
      <c r="C1249" s="36"/>
      <c r="D1249" s="36"/>
      <c r="E1249" s="36"/>
      <c r="F1249" s="36"/>
      <c r="G1249" s="36"/>
      <c r="H1249" s="36"/>
      <c r="S1249" s="36"/>
      <c r="T1249" s="36"/>
    </row>
    <row r="1250" spans="2:20">
      <c r="B1250" s="36"/>
      <c r="C1250" s="36"/>
      <c r="D1250" s="36"/>
      <c r="E1250" s="36"/>
      <c r="F1250" s="36"/>
      <c r="G1250" s="36"/>
      <c r="H1250" s="36"/>
      <c r="S1250" s="36"/>
      <c r="T1250" s="36"/>
    </row>
    <row r="1251" spans="2:20">
      <c r="B1251" s="36"/>
      <c r="C1251" s="36"/>
      <c r="D1251" s="36"/>
      <c r="E1251" s="36"/>
      <c r="F1251" s="36"/>
      <c r="G1251" s="36"/>
      <c r="H1251" s="36"/>
      <c r="S1251" s="36"/>
      <c r="T1251" s="36"/>
    </row>
    <row r="1252" spans="2:20">
      <c r="B1252" s="36"/>
      <c r="C1252" s="36"/>
      <c r="D1252" s="36"/>
      <c r="E1252" s="36"/>
      <c r="F1252" s="36"/>
      <c r="G1252" s="36"/>
      <c r="H1252" s="36"/>
      <c r="S1252" s="36"/>
      <c r="T1252" s="36"/>
    </row>
    <row r="1253" spans="2:20">
      <c r="B1253" s="36"/>
      <c r="C1253" s="36"/>
      <c r="D1253" s="36"/>
      <c r="E1253" s="36"/>
      <c r="F1253" s="36"/>
      <c r="G1253" s="36"/>
      <c r="H1253" s="36"/>
      <c r="S1253" s="36"/>
      <c r="T1253" s="36"/>
    </row>
    <row r="1254" spans="2:20">
      <c r="B1254" s="36"/>
      <c r="C1254" s="36"/>
      <c r="D1254" s="36"/>
      <c r="E1254" s="36"/>
      <c r="F1254" s="36"/>
      <c r="G1254" s="36"/>
      <c r="H1254" s="36"/>
      <c r="S1254" s="36"/>
      <c r="T1254" s="36"/>
    </row>
    <row r="1255" spans="2:20">
      <c r="B1255" s="36"/>
      <c r="C1255" s="36"/>
      <c r="D1255" s="36"/>
      <c r="E1255" s="36"/>
      <c r="F1255" s="36"/>
      <c r="G1255" s="36"/>
      <c r="H1255" s="36"/>
      <c r="S1255" s="36"/>
      <c r="T1255" s="36"/>
    </row>
    <row r="1256" spans="2:20">
      <c r="B1256" s="36"/>
      <c r="C1256" s="36"/>
      <c r="D1256" s="36"/>
      <c r="E1256" s="36"/>
      <c r="F1256" s="36"/>
      <c r="G1256" s="36"/>
      <c r="H1256" s="36"/>
      <c r="S1256" s="36"/>
      <c r="T1256" s="36"/>
    </row>
    <row r="1257" spans="2:20">
      <c r="B1257" s="36"/>
      <c r="C1257" s="36"/>
      <c r="D1257" s="36"/>
      <c r="E1257" s="36"/>
      <c r="F1257" s="36"/>
      <c r="G1257" s="36"/>
      <c r="H1257" s="36"/>
      <c r="S1257" s="36"/>
      <c r="T1257" s="36"/>
    </row>
    <row r="1258" spans="2:20">
      <c r="B1258" s="36"/>
      <c r="C1258" s="36"/>
      <c r="D1258" s="36"/>
      <c r="E1258" s="36"/>
      <c r="F1258" s="36"/>
      <c r="G1258" s="36"/>
      <c r="H1258" s="36"/>
      <c r="S1258" s="36"/>
      <c r="T1258" s="36"/>
    </row>
    <row r="1259" spans="2:20">
      <c r="B1259" s="36"/>
      <c r="C1259" s="36"/>
      <c r="D1259" s="36"/>
      <c r="E1259" s="36"/>
      <c r="F1259" s="36"/>
      <c r="G1259" s="36"/>
      <c r="H1259" s="36"/>
      <c r="S1259" s="36"/>
      <c r="T1259" s="36"/>
    </row>
    <row r="1260" spans="2:20">
      <c r="B1260" s="36"/>
      <c r="C1260" s="36"/>
      <c r="D1260" s="36"/>
      <c r="E1260" s="36"/>
      <c r="F1260" s="36"/>
      <c r="G1260" s="36"/>
      <c r="H1260" s="36"/>
      <c r="S1260" s="36"/>
      <c r="T1260" s="36"/>
    </row>
    <row r="1261" spans="2:20">
      <c r="B1261" s="36"/>
      <c r="C1261" s="36"/>
      <c r="D1261" s="36"/>
      <c r="E1261" s="36"/>
      <c r="F1261" s="36"/>
      <c r="G1261" s="36"/>
      <c r="H1261" s="36"/>
      <c r="S1261" s="36"/>
      <c r="T1261" s="36"/>
    </row>
    <row r="1262" spans="2:20">
      <c r="B1262" s="36"/>
      <c r="C1262" s="36"/>
      <c r="D1262" s="36"/>
      <c r="E1262" s="36"/>
      <c r="F1262" s="36"/>
      <c r="G1262" s="36"/>
      <c r="H1262" s="36"/>
      <c r="S1262" s="36"/>
      <c r="T1262" s="36"/>
    </row>
    <row r="1263" spans="2:20">
      <c r="B1263" s="36"/>
      <c r="C1263" s="36"/>
      <c r="D1263" s="36"/>
      <c r="E1263" s="36"/>
      <c r="F1263" s="36"/>
      <c r="G1263" s="36"/>
      <c r="H1263" s="36"/>
      <c r="S1263" s="36"/>
      <c r="T1263" s="36"/>
    </row>
    <row r="1264" spans="2:20">
      <c r="B1264" s="36"/>
      <c r="C1264" s="36"/>
      <c r="D1264" s="36"/>
      <c r="E1264" s="36"/>
      <c r="F1264" s="36"/>
      <c r="G1264" s="36"/>
      <c r="H1264" s="36"/>
      <c r="S1264" s="36"/>
      <c r="T1264" s="36"/>
    </row>
    <row r="1265" spans="2:20">
      <c r="B1265" s="36"/>
      <c r="C1265" s="36"/>
      <c r="D1265" s="36"/>
      <c r="E1265" s="36"/>
      <c r="F1265" s="36"/>
      <c r="G1265" s="36"/>
      <c r="H1265" s="36"/>
      <c r="S1265" s="36"/>
      <c r="T1265" s="36"/>
    </row>
    <row r="1266" spans="2:20">
      <c r="B1266" s="36"/>
      <c r="C1266" s="36"/>
      <c r="D1266" s="36"/>
      <c r="E1266" s="36"/>
      <c r="F1266" s="36"/>
      <c r="G1266" s="36"/>
      <c r="H1266" s="36"/>
      <c r="S1266" s="36"/>
      <c r="T1266" s="36"/>
    </row>
    <row r="1267" spans="2:20">
      <c r="B1267" s="36"/>
      <c r="C1267" s="36"/>
      <c r="D1267" s="36"/>
      <c r="E1267" s="36"/>
      <c r="F1267" s="36"/>
      <c r="G1267" s="36"/>
      <c r="H1267" s="36"/>
      <c r="S1267" s="36"/>
      <c r="T1267" s="36"/>
    </row>
    <row r="1268" spans="2:20">
      <c r="B1268" s="36"/>
      <c r="C1268" s="36"/>
      <c r="D1268" s="36"/>
      <c r="E1268" s="36"/>
      <c r="F1268" s="36"/>
      <c r="G1268" s="36"/>
      <c r="H1268" s="36"/>
      <c r="S1268" s="36"/>
      <c r="T1268" s="36"/>
    </row>
    <row r="1269" spans="2:20">
      <c r="B1269" s="36"/>
      <c r="C1269" s="36"/>
      <c r="D1269" s="36"/>
      <c r="E1269" s="36"/>
      <c r="F1269" s="36"/>
      <c r="G1269" s="36"/>
      <c r="H1269" s="36"/>
      <c r="S1269" s="36"/>
      <c r="T1269" s="36"/>
    </row>
    <row r="1270" spans="2:20">
      <c r="B1270" s="36"/>
      <c r="C1270" s="36"/>
      <c r="D1270" s="36"/>
      <c r="E1270" s="36"/>
      <c r="F1270" s="36"/>
      <c r="G1270" s="36"/>
      <c r="H1270" s="36"/>
      <c r="S1270" s="36"/>
      <c r="T1270" s="36"/>
    </row>
    <row r="1271" spans="2:20">
      <c r="B1271" s="36"/>
      <c r="C1271" s="36"/>
      <c r="D1271" s="36"/>
      <c r="E1271" s="36"/>
      <c r="F1271" s="36"/>
      <c r="G1271" s="36"/>
      <c r="H1271" s="36"/>
      <c r="S1271" s="36"/>
      <c r="T1271" s="36"/>
    </row>
    <row r="1272" spans="2:20">
      <c r="B1272" s="36"/>
      <c r="C1272" s="36"/>
      <c r="D1272" s="36"/>
      <c r="E1272" s="36"/>
      <c r="F1272" s="36"/>
      <c r="G1272" s="36"/>
      <c r="H1272" s="36"/>
      <c r="S1272" s="36"/>
      <c r="T1272" s="36"/>
    </row>
    <row r="1273" spans="2:20">
      <c r="B1273" s="36"/>
      <c r="C1273" s="36"/>
      <c r="D1273" s="36"/>
      <c r="E1273" s="36"/>
      <c r="F1273" s="36"/>
      <c r="G1273" s="36"/>
      <c r="H1273" s="36"/>
      <c r="S1273" s="36"/>
      <c r="T1273" s="36"/>
    </row>
    <row r="1274" spans="2:20">
      <c r="B1274" s="36"/>
      <c r="C1274" s="36"/>
      <c r="D1274" s="36"/>
      <c r="E1274" s="36"/>
      <c r="F1274" s="36"/>
      <c r="G1274" s="36"/>
      <c r="H1274" s="36"/>
      <c r="S1274" s="36"/>
      <c r="T1274" s="36"/>
    </row>
    <row r="1275" spans="2:20">
      <c r="B1275" s="36"/>
      <c r="C1275" s="36"/>
      <c r="D1275" s="36"/>
      <c r="E1275" s="36"/>
      <c r="F1275" s="36"/>
      <c r="G1275" s="36"/>
      <c r="H1275" s="36"/>
      <c r="S1275" s="36"/>
      <c r="T1275" s="36"/>
    </row>
    <row r="1276" spans="2:20">
      <c r="B1276" s="36"/>
      <c r="C1276" s="36"/>
      <c r="D1276" s="36"/>
      <c r="E1276" s="36"/>
      <c r="F1276" s="36"/>
      <c r="G1276" s="36"/>
      <c r="H1276" s="36"/>
      <c r="S1276" s="36"/>
      <c r="T1276" s="36"/>
    </row>
    <row r="1277" spans="2:20">
      <c r="B1277" s="36"/>
      <c r="C1277" s="36"/>
      <c r="D1277" s="36"/>
      <c r="E1277" s="36"/>
      <c r="F1277" s="36"/>
      <c r="G1277" s="36"/>
      <c r="H1277" s="36"/>
      <c r="S1277" s="36"/>
      <c r="T1277" s="36"/>
    </row>
    <row r="1278" spans="2:20">
      <c r="B1278" s="36"/>
      <c r="C1278" s="36"/>
      <c r="D1278" s="36"/>
      <c r="E1278" s="36"/>
      <c r="F1278" s="36"/>
      <c r="G1278" s="36"/>
      <c r="H1278" s="36"/>
      <c r="S1278" s="36"/>
      <c r="T1278" s="36"/>
    </row>
    <row r="1279" spans="2:20">
      <c r="B1279" s="36"/>
      <c r="C1279" s="36"/>
      <c r="D1279" s="36"/>
      <c r="E1279" s="36"/>
      <c r="F1279" s="36"/>
      <c r="G1279" s="36"/>
      <c r="H1279" s="36"/>
      <c r="S1279" s="36"/>
      <c r="T1279" s="36"/>
    </row>
    <row r="1280" spans="2:20">
      <c r="B1280" s="36"/>
      <c r="C1280" s="36"/>
      <c r="D1280" s="36"/>
      <c r="E1280" s="36"/>
      <c r="F1280" s="36"/>
      <c r="G1280" s="36"/>
      <c r="H1280" s="36"/>
      <c r="S1280" s="36"/>
      <c r="T1280" s="36"/>
    </row>
    <row r="1281" spans="2:20">
      <c r="B1281" s="36"/>
      <c r="C1281" s="36"/>
      <c r="D1281" s="36"/>
      <c r="E1281" s="36"/>
      <c r="F1281" s="36"/>
      <c r="G1281" s="36"/>
      <c r="H1281" s="36"/>
      <c r="S1281" s="36"/>
      <c r="T1281" s="36"/>
    </row>
    <row r="1282" spans="2:20">
      <c r="B1282" s="36"/>
      <c r="C1282" s="36"/>
      <c r="D1282" s="36"/>
      <c r="E1282" s="36"/>
      <c r="F1282" s="36"/>
      <c r="G1282" s="36"/>
      <c r="H1282" s="36"/>
      <c r="S1282" s="36"/>
      <c r="T1282" s="36"/>
    </row>
    <row r="1283" spans="2:20">
      <c r="B1283" s="36"/>
      <c r="C1283" s="36"/>
      <c r="D1283" s="36"/>
      <c r="E1283" s="36"/>
      <c r="F1283" s="36"/>
      <c r="G1283" s="36"/>
      <c r="H1283" s="36"/>
      <c r="S1283" s="36"/>
      <c r="T1283" s="36"/>
    </row>
    <row r="1284" spans="2:20">
      <c r="B1284" s="36"/>
      <c r="C1284" s="36"/>
      <c r="D1284" s="36"/>
      <c r="E1284" s="36"/>
      <c r="F1284" s="36"/>
      <c r="G1284" s="36"/>
      <c r="H1284" s="36"/>
      <c r="S1284" s="36"/>
      <c r="T1284" s="36"/>
    </row>
    <row r="1285" spans="2:20">
      <c r="B1285" s="36"/>
      <c r="C1285" s="36"/>
      <c r="D1285" s="36"/>
      <c r="E1285" s="36"/>
      <c r="F1285" s="36"/>
      <c r="G1285" s="36"/>
      <c r="H1285" s="36"/>
      <c r="S1285" s="36"/>
      <c r="T1285" s="36"/>
    </row>
    <row r="1286" spans="2:20">
      <c r="B1286" s="36"/>
      <c r="C1286" s="36"/>
      <c r="D1286" s="36"/>
      <c r="E1286" s="36"/>
      <c r="F1286" s="36"/>
      <c r="G1286" s="36"/>
      <c r="H1286" s="36"/>
      <c r="S1286" s="36"/>
      <c r="T1286" s="36"/>
    </row>
    <row r="1287" spans="2:20">
      <c r="B1287" s="36"/>
      <c r="C1287" s="36"/>
      <c r="D1287" s="36"/>
      <c r="E1287" s="36"/>
      <c r="F1287" s="36"/>
      <c r="G1287" s="36"/>
      <c r="H1287" s="36"/>
      <c r="S1287" s="36"/>
      <c r="T1287" s="36"/>
    </row>
    <row r="1288" spans="2:20">
      <c r="B1288" s="36"/>
      <c r="C1288" s="36"/>
      <c r="D1288" s="36"/>
      <c r="E1288" s="36"/>
      <c r="F1288" s="36"/>
      <c r="G1288" s="36"/>
      <c r="H1288" s="36"/>
      <c r="S1288" s="36"/>
      <c r="T1288" s="36"/>
    </row>
    <row r="1289" spans="2:20">
      <c r="B1289" s="36"/>
      <c r="C1289" s="36"/>
      <c r="D1289" s="36"/>
      <c r="E1289" s="36"/>
      <c r="F1289" s="36"/>
      <c r="G1289" s="36"/>
      <c r="H1289" s="36"/>
      <c r="S1289" s="36"/>
      <c r="T1289" s="36"/>
    </row>
    <row r="1290" spans="2:20">
      <c r="B1290" s="36"/>
      <c r="C1290" s="36"/>
      <c r="D1290" s="36"/>
      <c r="E1290" s="36"/>
      <c r="F1290" s="36"/>
      <c r="G1290" s="36"/>
      <c r="H1290" s="36"/>
      <c r="S1290" s="36"/>
      <c r="T1290" s="36"/>
    </row>
    <row r="1291" spans="2:20">
      <c r="B1291" s="36"/>
      <c r="C1291" s="36"/>
      <c r="D1291" s="36"/>
      <c r="E1291" s="36"/>
      <c r="F1291" s="36"/>
      <c r="G1291" s="36"/>
      <c r="H1291" s="36"/>
      <c r="S1291" s="36"/>
      <c r="T1291" s="36"/>
    </row>
    <row r="1292" spans="2:20">
      <c r="B1292" s="36"/>
      <c r="C1292" s="36"/>
      <c r="D1292" s="36"/>
      <c r="E1292" s="36"/>
      <c r="F1292" s="36"/>
      <c r="G1292" s="36"/>
      <c r="H1292" s="36"/>
      <c r="S1292" s="36"/>
      <c r="T1292" s="36"/>
    </row>
    <row r="1293" spans="2:20">
      <c r="B1293" s="36"/>
      <c r="C1293" s="36"/>
      <c r="D1293" s="36"/>
      <c r="E1293" s="36"/>
      <c r="F1293" s="36"/>
      <c r="G1293" s="36"/>
      <c r="H1293" s="36"/>
      <c r="S1293" s="36"/>
      <c r="T1293" s="36"/>
    </row>
    <row r="1294" spans="2:20">
      <c r="B1294" s="36"/>
      <c r="C1294" s="36"/>
      <c r="D1294" s="36"/>
      <c r="E1294" s="36"/>
      <c r="F1294" s="36"/>
      <c r="G1294" s="36"/>
      <c r="H1294" s="36"/>
      <c r="S1294" s="36"/>
      <c r="T1294" s="36"/>
    </row>
    <row r="1295" spans="2:20">
      <c r="B1295" s="36"/>
      <c r="C1295" s="36"/>
      <c r="D1295" s="36"/>
      <c r="E1295" s="36"/>
      <c r="F1295" s="36"/>
      <c r="G1295" s="36"/>
      <c r="H1295" s="36"/>
      <c r="S1295" s="36"/>
      <c r="T1295" s="36"/>
    </row>
    <row r="1296" spans="2:20">
      <c r="B1296" s="36"/>
      <c r="C1296" s="36"/>
      <c r="D1296" s="36"/>
      <c r="E1296" s="36"/>
      <c r="F1296" s="36"/>
      <c r="G1296" s="36"/>
      <c r="H1296" s="36"/>
      <c r="S1296" s="36"/>
      <c r="T1296" s="36"/>
    </row>
    <row r="1297" spans="2:20">
      <c r="B1297" s="36"/>
      <c r="C1297" s="36"/>
      <c r="D1297" s="36"/>
      <c r="E1297" s="36"/>
      <c r="F1297" s="36"/>
      <c r="G1297" s="36"/>
      <c r="H1297" s="36"/>
      <c r="S1297" s="36"/>
      <c r="T1297" s="36"/>
    </row>
    <row r="1298" spans="2:20">
      <c r="B1298" s="36"/>
      <c r="C1298" s="36"/>
      <c r="D1298" s="36"/>
      <c r="E1298" s="36"/>
      <c r="F1298" s="36"/>
      <c r="G1298" s="36"/>
      <c r="H1298" s="36"/>
      <c r="S1298" s="36"/>
      <c r="T1298" s="36"/>
    </row>
    <row r="1299" spans="2:20">
      <c r="B1299" s="36"/>
      <c r="C1299" s="36"/>
      <c r="D1299" s="36"/>
      <c r="E1299" s="36"/>
      <c r="F1299" s="36"/>
      <c r="G1299" s="36"/>
      <c r="H1299" s="36"/>
      <c r="S1299" s="36"/>
      <c r="T1299" s="36"/>
    </row>
    <row r="1300" spans="2:20">
      <c r="B1300" s="36"/>
      <c r="C1300" s="36"/>
      <c r="D1300" s="36"/>
      <c r="E1300" s="36"/>
      <c r="F1300" s="36"/>
      <c r="G1300" s="36"/>
      <c r="H1300" s="36"/>
      <c r="S1300" s="36"/>
      <c r="T1300" s="36"/>
    </row>
    <row r="1301" spans="2:20">
      <c r="B1301" s="36"/>
      <c r="C1301" s="36"/>
      <c r="D1301" s="36"/>
      <c r="E1301" s="36"/>
      <c r="F1301" s="36"/>
      <c r="G1301" s="36"/>
      <c r="H1301" s="36"/>
      <c r="S1301" s="36"/>
      <c r="T1301" s="36"/>
    </row>
    <row r="1302" spans="2:20">
      <c r="B1302" s="36"/>
      <c r="C1302" s="36"/>
      <c r="D1302" s="36"/>
      <c r="E1302" s="36"/>
      <c r="F1302" s="36"/>
      <c r="G1302" s="36"/>
      <c r="H1302" s="36"/>
      <c r="S1302" s="36"/>
      <c r="T1302" s="36"/>
    </row>
    <row r="1303" spans="2:20">
      <c r="B1303" s="36"/>
      <c r="C1303" s="36"/>
      <c r="D1303" s="36"/>
      <c r="E1303" s="36"/>
      <c r="F1303" s="36"/>
      <c r="G1303" s="36"/>
      <c r="H1303" s="36"/>
      <c r="S1303" s="36"/>
      <c r="T1303" s="36"/>
    </row>
    <row r="1304" spans="2:20">
      <c r="B1304" s="36"/>
      <c r="C1304" s="36"/>
      <c r="D1304" s="36"/>
      <c r="E1304" s="36"/>
      <c r="F1304" s="36"/>
      <c r="G1304" s="36"/>
      <c r="H1304" s="36"/>
      <c r="S1304" s="36"/>
      <c r="T1304" s="36"/>
    </row>
    <row r="1305" spans="2:20">
      <c r="B1305" s="36"/>
      <c r="C1305" s="36"/>
      <c r="D1305" s="36"/>
      <c r="E1305" s="36"/>
      <c r="F1305" s="36"/>
      <c r="G1305" s="36"/>
      <c r="H1305" s="36"/>
      <c r="S1305" s="36"/>
      <c r="T1305" s="36"/>
    </row>
    <row r="1306" spans="2:20">
      <c r="B1306" s="36"/>
      <c r="C1306" s="36"/>
      <c r="D1306" s="36"/>
      <c r="E1306" s="36"/>
      <c r="F1306" s="36"/>
      <c r="G1306" s="36"/>
      <c r="H1306" s="36"/>
      <c r="S1306" s="36"/>
      <c r="T1306" s="36"/>
    </row>
    <row r="1307" spans="2:20">
      <c r="B1307" s="36"/>
      <c r="C1307" s="36"/>
      <c r="D1307" s="36"/>
      <c r="E1307" s="36"/>
      <c r="F1307" s="36"/>
      <c r="G1307" s="36"/>
      <c r="H1307" s="36"/>
      <c r="S1307" s="36"/>
      <c r="T1307" s="36"/>
    </row>
    <row r="1308" spans="2:20">
      <c r="B1308" s="36"/>
      <c r="C1308" s="36"/>
      <c r="D1308" s="36"/>
      <c r="E1308" s="36"/>
      <c r="F1308" s="36"/>
      <c r="G1308" s="36"/>
      <c r="H1308" s="36"/>
      <c r="S1308" s="36"/>
      <c r="T1308" s="36"/>
    </row>
    <row r="1309" spans="2:20">
      <c r="B1309" s="36"/>
      <c r="C1309" s="36"/>
      <c r="D1309" s="36"/>
      <c r="E1309" s="36"/>
      <c r="F1309" s="36"/>
      <c r="G1309" s="36"/>
      <c r="H1309" s="36"/>
      <c r="S1309" s="36"/>
      <c r="T1309" s="36"/>
    </row>
    <row r="1310" spans="2:20">
      <c r="B1310" s="36"/>
      <c r="C1310" s="36"/>
      <c r="D1310" s="36"/>
      <c r="E1310" s="36"/>
      <c r="F1310" s="36"/>
      <c r="G1310" s="36"/>
      <c r="H1310" s="36"/>
      <c r="S1310" s="36"/>
      <c r="T1310" s="36"/>
    </row>
    <row r="1311" spans="2:20">
      <c r="B1311" s="36"/>
      <c r="C1311" s="36"/>
      <c r="D1311" s="36"/>
      <c r="E1311" s="36"/>
      <c r="F1311" s="36"/>
      <c r="G1311" s="36"/>
      <c r="H1311" s="36"/>
      <c r="S1311" s="36"/>
      <c r="T1311" s="36"/>
    </row>
    <row r="1312" spans="2:20">
      <c r="B1312" s="36"/>
      <c r="C1312" s="36"/>
      <c r="D1312" s="36"/>
      <c r="E1312" s="36"/>
      <c r="F1312" s="36"/>
      <c r="G1312" s="36"/>
      <c r="H1312" s="36"/>
      <c r="S1312" s="36"/>
      <c r="T1312" s="36"/>
    </row>
    <row r="1313" spans="2:20">
      <c r="B1313" s="36"/>
      <c r="C1313" s="36"/>
      <c r="D1313" s="36"/>
      <c r="E1313" s="36"/>
      <c r="F1313" s="36"/>
      <c r="G1313" s="36"/>
      <c r="H1313" s="36"/>
      <c r="S1313" s="36"/>
      <c r="T1313" s="36"/>
    </row>
    <row r="1314" spans="2:20">
      <c r="B1314" s="36"/>
      <c r="C1314" s="36"/>
      <c r="D1314" s="36"/>
      <c r="E1314" s="36"/>
      <c r="F1314" s="36"/>
      <c r="G1314" s="36"/>
      <c r="H1314" s="36"/>
      <c r="S1314" s="36"/>
      <c r="T1314" s="36"/>
    </row>
    <row r="1315" spans="2:20">
      <c r="B1315" s="36"/>
      <c r="C1315" s="36"/>
      <c r="D1315" s="36"/>
      <c r="E1315" s="36"/>
      <c r="F1315" s="36"/>
      <c r="G1315" s="36"/>
      <c r="H1315" s="36"/>
      <c r="S1315" s="36"/>
      <c r="T1315" s="36"/>
    </row>
    <row r="1316" spans="2:20">
      <c r="B1316" s="36"/>
      <c r="C1316" s="36"/>
      <c r="D1316" s="36"/>
      <c r="E1316" s="36"/>
      <c r="F1316" s="36"/>
      <c r="G1316" s="36"/>
      <c r="H1316" s="36"/>
      <c r="S1316" s="36"/>
      <c r="T1316" s="36"/>
    </row>
    <row r="1317" spans="2:20">
      <c r="B1317" s="36"/>
      <c r="C1317" s="36"/>
      <c r="D1317" s="36"/>
      <c r="E1317" s="36"/>
      <c r="F1317" s="36"/>
      <c r="G1317" s="36"/>
      <c r="H1317" s="36"/>
      <c r="S1317" s="36"/>
      <c r="T1317" s="36"/>
    </row>
    <row r="1318" spans="2:20">
      <c r="B1318" s="36"/>
      <c r="C1318" s="36"/>
      <c r="D1318" s="36"/>
      <c r="E1318" s="36"/>
      <c r="F1318" s="36"/>
      <c r="G1318" s="36"/>
      <c r="H1318" s="36"/>
      <c r="S1318" s="36"/>
      <c r="T1318" s="36"/>
    </row>
    <row r="1319" spans="2:20">
      <c r="B1319" s="36"/>
      <c r="C1319" s="36"/>
      <c r="D1319" s="36"/>
      <c r="E1319" s="36"/>
      <c r="F1319" s="36"/>
      <c r="G1319" s="36"/>
      <c r="H1319" s="36"/>
      <c r="S1319" s="36"/>
      <c r="T1319" s="36"/>
    </row>
    <row r="1320" spans="2:20">
      <c r="B1320" s="36"/>
      <c r="C1320" s="36"/>
      <c r="D1320" s="36"/>
      <c r="E1320" s="36"/>
      <c r="F1320" s="36"/>
      <c r="G1320" s="36"/>
      <c r="H1320" s="36"/>
      <c r="S1320" s="36"/>
      <c r="T1320" s="36"/>
    </row>
    <row r="1321" spans="2:20">
      <c r="B1321" s="36"/>
      <c r="C1321" s="36"/>
      <c r="D1321" s="36"/>
      <c r="E1321" s="36"/>
      <c r="F1321" s="36"/>
      <c r="G1321" s="36"/>
      <c r="H1321" s="36"/>
      <c r="S1321" s="36"/>
      <c r="T1321" s="36"/>
    </row>
    <row r="1322" spans="2:20">
      <c r="B1322" s="36"/>
      <c r="C1322" s="36"/>
      <c r="D1322" s="36"/>
      <c r="E1322" s="36"/>
      <c r="F1322" s="36"/>
      <c r="G1322" s="36"/>
      <c r="H1322" s="36"/>
      <c r="S1322" s="36"/>
      <c r="T1322" s="36"/>
    </row>
    <row r="1323" spans="2:20">
      <c r="B1323" s="36"/>
      <c r="C1323" s="36"/>
      <c r="D1323" s="36"/>
      <c r="E1323" s="36"/>
      <c r="F1323" s="36"/>
      <c r="G1323" s="36"/>
      <c r="H1323" s="36"/>
      <c r="S1323" s="36"/>
      <c r="T1323" s="36"/>
    </row>
    <row r="1324" spans="2:20">
      <c r="B1324" s="36"/>
      <c r="C1324" s="36"/>
      <c r="D1324" s="36"/>
      <c r="E1324" s="36"/>
      <c r="F1324" s="36"/>
      <c r="G1324" s="36"/>
      <c r="H1324" s="36"/>
      <c r="S1324" s="36"/>
      <c r="T1324" s="36"/>
    </row>
    <row r="1325" spans="2:20">
      <c r="B1325" s="36"/>
      <c r="C1325" s="36"/>
      <c r="D1325" s="36"/>
      <c r="E1325" s="36"/>
      <c r="F1325" s="36"/>
      <c r="G1325" s="36"/>
      <c r="H1325" s="36"/>
      <c r="S1325" s="36"/>
      <c r="T1325" s="36"/>
    </row>
    <row r="1326" spans="2:20">
      <c r="B1326" s="36"/>
      <c r="C1326" s="36"/>
      <c r="D1326" s="36"/>
      <c r="E1326" s="36"/>
      <c r="F1326" s="36"/>
      <c r="G1326" s="36"/>
      <c r="H1326" s="36"/>
      <c r="S1326" s="36"/>
      <c r="T1326" s="36"/>
    </row>
    <row r="1327" spans="2:20">
      <c r="B1327" s="36"/>
      <c r="C1327" s="36"/>
      <c r="D1327" s="36"/>
      <c r="E1327" s="36"/>
      <c r="F1327" s="36"/>
      <c r="G1327" s="36"/>
      <c r="H1327" s="36"/>
      <c r="S1327" s="36"/>
      <c r="T1327" s="36"/>
    </row>
    <row r="1328" spans="2:20">
      <c r="B1328" s="36"/>
      <c r="C1328" s="36"/>
      <c r="D1328" s="36"/>
      <c r="E1328" s="36"/>
      <c r="F1328" s="36"/>
      <c r="G1328" s="36"/>
      <c r="H1328" s="36"/>
      <c r="S1328" s="36"/>
      <c r="T1328" s="36"/>
    </row>
    <row r="1329" spans="2:20">
      <c r="B1329" s="36"/>
      <c r="C1329" s="36"/>
      <c r="D1329" s="36"/>
      <c r="E1329" s="36"/>
      <c r="F1329" s="36"/>
      <c r="G1329" s="36"/>
      <c r="H1329" s="36"/>
      <c r="S1329" s="36"/>
      <c r="T1329" s="36"/>
    </row>
    <row r="1330" spans="2:20">
      <c r="B1330" s="36"/>
      <c r="C1330" s="36"/>
      <c r="D1330" s="36"/>
      <c r="E1330" s="36"/>
      <c r="F1330" s="36"/>
      <c r="G1330" s="36"/>
      <c r="H1330" s="36"/>
      <c r="S1330" s="36"/>
      <c r="T1330" s="36"/>
    </row>
    <row r="1331" spans="2:20">
      <c r="B1331" s="36"/>
      <c r="C1331" s="36"/>
      <c r="D1331" s="36"/>
      <c r="E1331" s="36"/>
      <c r="F1331" s="36"/>
      <c r="G1331" s="36"/>
      <c r="H1331" s="36"/>
      <c r="S1331" s="36"/>
      <c r="T1331" s="36"/>
    </row>
    <row r="1332" spans="2:20">
      <c r="B1332" s="36"/>
      <c r="C1332" s="36"/>
      <c r="D1332" s="36"/>
      <c r="E1332" s="36"/>
      <c r="F1332" s="36"/>
      <c r="G1332" s="36"/>
      <c r="H1332" s="36"/>
      <c r="S1332" s="36"/>
      <c r="T1332" s="36"/>
    </row>
    <row r="1333" spans="2:20">
      <c r="B1333" s="36"/>
      <c r="C1333" s="36"/>
      <c r="D1333" s="36"/>
      <c r="E1333" s="36"/>
      <c r="F1333" s="36"/>
      <c r="G1333" s="36"/>
      <c r="H1333" s="36"/>
      <c r="S1333" s="36"/>
      <c r="T1333" s="36"/>
    </row>
    <row r="1334" spans="2:20">
      <c r="B1334" s="36"/>
      <c r="C1334" s="36"/>
      <c r="D1334" s="36"/>
      <c r="E1334" s="36"/>
      <c r="F1334" s="36"/>
      <c r="G1334" s="36"/>
      <c r="H1334" s="36"/>
      <c r="S1334" s="36"/>
      <c r="T1334" s="36"/>
    </row>
    <row r="1335" spans="2:20">
      <c r="B1335" s="36"/>
      <c r="C1335" s="36"/>
      <c r="D1335" s="36"/>
      <c r="E1335" s="36"/>
      <c r="F1335" s="36"/>
      <c r="G1335" s="36"/>
      <c r="H1335" s="36"/>
      <c r="S1335" s="36"/>
      <c r="T1335" s="36"/>
    </row>
    <row r="1336" spans="2:20">
      <c r="B1336" s="36"/>
      <c r="C1336" s="36"/>
      <c r="D1336" s="36"/>
      <c r="E1336" s="36"/>
      <c r="F1336" s="36"/>
      <c r="G1336" s="36"/>
      <c r="H1336" s="36"/>
      <c r="S1336" s="36"/>
      <c r="T1336" s="36"/>
    </row>
    <row r="1337" spans="2:20">
      <c r="B1337" s="36"/>
      <c r="C1337" s="36"/>
      <c r="D1337" s="36"/>
      <c r="E1337" s="36"/>
      <c r="F1337" s="36"/>
      <c r="G1337" s="36"/>
      <c r="H1337" s="36"/>
      <c r="S1337" s="36"/>
      <c r="T1337" s="36"/>
    </row>
    <row r="1338" spans="2:20">
      <c r="B1338" s="36"/>
      <c r="C1338" s="36"/>
      <c r="D1338" s="36"/>
      <c r="E1338" s="36"/>
      <c r="F1338" s="36"/>
      <c r="G1338" s="36"/>
      <c r="H1338" s="36"/>
      <c r="S1338" s="36"/>
      <c r="T1338" s="36"/>
    </row>
    <row r="1339" spans="2:20">
      <c r="B1339" s="36"/>
      <c r="C1339" s="36"/>
      <c r="D1339" s="36"/>
      <c r="E1339" s="36"/>
      <c r="F1339" s="36"/>
      <c r="G1339" s="36"/>
      <c r="H1339" s="36"/>
      <c r="S1339" s="36"/>
      <c r="T1339" s="36"/>
    </row>
    <row r="1340" spans="2:20">
      <c r="B1340" s="36"/>
      <c r="C1340" s="36"/>
      <c r="D1340" s="36"/>
      <c r="E1340" s="36"/>
      <c r="F1340" s="36"/>
      <c r="G1340" s="36"/>
      <c r="H1340" s="36"/>
      <c r="S1340" s="36"/>
      <c r="T1340" s="36"/>
    </row>
    <row r="1341" spans="2:20">
      <c r="B1341" s="36"/>
      <c r="C1341" s="36"/>
      <c r="D1341" s="36"/>
      <c r="E1341" s="36"/>
      <c r="F1341" s="36"/>
      <c r="G1341" s="36"/>
      <c r="H1341" s="36"/>
      <c r="S1341" s="36"/>
      <c r="T1341" s="36"/>
    </row>
    <row r="1342" spans="2:20">
      <c r="B1342" s="36"/>
      <c r="C1342" s="36"/>
      <c r="D1342" s="36"/>
      <c r="E1342" s="36"/>
      <c r="F1342" s="36"/>
      <c r="G1342" s="36"/>
      <c r="H1342" s="36"/>
      <c r="S1342" s="36"/>
      <c r="T1342" s="36"/>
    </row>
    <row r="1343" spans="2:20">
      <c r="B1343" s="36"/>
      <c r="C1343" s="36"/>
      <c r="D1343" s="36"/>
      <c r="E1343" s="36"/>
      <c r="F1343" s="36"/>
      <c r="G1343" s="36"/>
      <c r="H1343" s="36"/>
      <c r="S1343" s="36"/>
      <c r="T1343" s="36"/>
    </row>
    <row r="1344" spans="2:20">
      <c r="B1344" s="36"/>
      <c r="C1344" s="36"/>
      <c r="D1344" s="36"/>
      <c r="E1344" s="36"/>
      <c r="F1344" s="36"/>
      <c r="G1344" s="36"/>
      <c r="H1344" s="36"/>
      <c r="S1344" s="36"/>
      <c r="T1344" s="36"/>
    </row>
    <row r="1345" spans="2:20">
      <c r="B1345" s="36"/>
      <c r="C1345" s="36"/>
      <c r="D1345" s="36"/>
      <c r="E1345" s="36"/>
      <c r="F1345" s="36"/>
      <c r="G1345" s="36"/>
      <c r="H1345" s="36"/>
      <c r="S1345" s="36"/>
      <c r="T1345" s="36"/>
    </row>
    <row r="1346" spans="2:20">
      <c r="B1346" s="36"/>
      <c r="C1346" s="36"/>
      <c r="D1346" s="36"/>
      <c r="E1346" s="36"/>
      <c r="F1346" s="36"/>
      <c r="G1346" s="36"/>
      <c r="H1346" s="36"/>
      <c r="S1346" s="36"/>
      <c r="T1346" s="36"/>
    </row>
    <row r="1347" spans="2:20">
      <c r="B1347" s="36"/>
      <c r="C1347" s="36"/>
      <c r="D1347" s="36"/>
      <c r="E1347" s="36"/>
      <c r="F1347" s="36"/>
      <c r="G1347" s="36"/>
      <c r="H1347" s="36"/>
      <c r="S1347" s="36"/>
      <c r="T1347" s="36"/>
    </row>
    <row r="1348" spans="2:20">
      <c r="B1348" s="36"/>
      <c r="C1348" s="36"/>
      <c r="D1348" s="36"/>
      <c r="E1348" s="36"/>
      <c r="F1348" s="36"/>
      <c r="G1348" s="36"/>
      <c r="H1348" s="36"/>
      <c r="S1348" s="36"/>
      <c r="T1348" s="36"/>
    </row>
    <row r="1349" spans="2:20">
      <c r="B1349" s="36"/>
      <c r="C1349" s="36"/>
      <c r="D1349" s="36"/>
      <c r="E1349" s="36"/>
      <c r="F1349" s="36"/>
      <c r="G1349" s="36"/>
      <c r="H1349" s="36"/>
      <c r="S1349" s="36"/>
      <c r="T1349" s="36"/>
    </row>
    <row r="1350" spans="2:20">
      <c r="B1350" s="36"/>
      <c r="C1350" s="36"/>
      <c r="D1350" s="36"/>
      <c r="E1350" s="36"/>
      <c r="F1350" s="36"/>
      <c r="G1350" s="36"/>
      <c r="H1350" s="36"/>
      <c r="S1350" s="36"/>
      <c r="T1350" s="36"/>
    </row>
    <row r="1351" spans="2:20">
      <c r="B1351" s="36"/>
      <c r="C1351" s="36"/>
      <c r="D1351" s="36"/>
      <c r="E1351" s="36"/>
      <c r="F1351" s="36"/>
      <c r="G1351" s="36"/>
      <c r="H1351" s="36"/>
      <c r="S1351" s="36"/>
      <c r="T1351" s="36"/>
    </row>
    <row r="1352" spans="2:20">
      <c r="B1352" s="36"/>
      <c r="C1352" s="36"/>
      <c r="D1352" s="36"/>
      <c r="E1352" s="36"/>
      <c r="F1352" s="36"/>
      <c r="G1352" s="36"/>
      <c r="H1352" s="36"/>
      <c r="S1352" s="36"/>
      <c r="T1352" s="36"/>
    </row>
    <row r="1353" spans="2:20">
      <c r="B1353" s="36"/>
      <c r="C1353" s="36"/>
      <c r="D1353" s="36"/>
      <c r="E1353" s="36"/>
      <c r="F1353" s="36"/>
      <c r="G1353" s="36"/>
      <c r="H1353" s="36"/>
      <c r="S1353" s="36"/>
      <c r="T1353" s="36"/>
    </row>
    <row r="1354" spans="2:20">
      <c r="B1354" s="36"/>
      <c r="C1354" s="36"/>
      <c r="D1354" s="36"/>
      <c r="E1354" s="36"/>
      <c r="F1354" s="36"/>
      <c r="G1354" s="36"/>
      <c r="H1354" s="36"/>
      <c r="S1354" s="36"/>
      <c r="T1354" s="36"/>
    </row>
    <row r="1355" spans="2:20">
      <c r="B1355" s="36"/>
      <c r="C1355" s="36"/>
      <c r="D1355" s="36"/>
      <c r="E1355" s="36"/>
      <c r="F1355" s="36"/>
      <c r="G1355" s="36"/>
      <c r="H1355" s="36"/>
      <c r="S1355" s="36"/>
      <c r="T1355" s="36"/>
    </row>
    <row r="1356" spans="2:20">
      <c r="B1356" s="36"/>
      <c r="C1356" s="36"/>
      <c r="D1356" s="36"/>
      <c r="E1356" s="36"/>
      <c r="F1356" s="36"/>
      <c r="G1356" s="36"/>
      <c r="H1356" s="36"/>
      <c r="S1356" s="36"/>
      <c r="T1356" s="36"/>
    </row>
    <row r="1357" spans="2:20">
      <c r="B1357" s="36"/>
      <c r="C1357" s="36"/>
      <c r="D1357" s="36"/>
      <c r="E1357" s="36"/>
      <c r="F1357" s="36"/>
      <c r="G1357" s="36"/>
      <c r="H1357" s="36"/>
      <c r="S1357" s="36"/>
      <c r="T1357" s="36"/>
    </row>
    <row r="1358" spans="2:20">
      <c r="B1358" s="36"/>
      <c r="C1358" s="36"/>
      <c r="D1358" s="36"/>
      <c r="E1358" s="36"/>
      <c r="F1358" s="36"/>
      <c r="G1358" s="36"/>
      <c r="H1358" s="36"/>
      <c r="S1358" s="36"/>
      <c r="T1358" s="36"/>
    </row>
    <row r="1359" spans="2:20">
      <c r="B1359" s="36"/>
      <c r="C1359" s="36"/>
      <c r="D1359" s="36"/>
      <c r="E1359" s="36"/>
      <c r="F1359" s="36"/>
      <c r="G1359" s="36"/>
      <c r="H1359" s="36"/>
      <c r="S1359" s="36"/>
      <c r="T1359" s="36"/>
    </row>
    <row r="1360" spans="2:20">
      <c r="B1360" s="36"/>
      <c r="C1360" s="36"/>
      <c r="D1360" s="36"/>
      <c r="E1360" s="36"/>
      <c r="F1360" s="36"/>
      <c r="G1360" s="36"/>
      <c r="H1360" s="36"/>
      <c r="S1360" s="36"/>
      <c r="T1360" s="36"/>
    </row>
    <row r="1361" spans="2:20">
      <c r="B1361" s="36"/>
      <c r="C1361" s="36"/>
      <c r="D1361" s="36"/>
      <c r="E1361" s="36"/>
      <c r="F1361" s="36"/>
      <c r="G1361" s="36"/>
      <c r="H1361" s="36"/>
      <c r="S1361" s="36"/>
      <c r="T1361" s="36"/>
    </row>
    <row r="1362" spans="2:20">
      <c r="B1362" s="36"/>
      <c r="C1362" s="36"/>
      <c r="D1362" s="36"/>
      <c r="E1362" s="36"/>
      <c r="F1362" s="36"/>
      <c r="G1362" s="36"/>
      <c r="H1362" s="36"/>
      <c r="S1362" s="36"/>
      <c r="T1362" s="36"/>
    </row>
    <row r="1363" spans="2:20">
      <c r="B1363" s="36"/>
      <c r="C1363" s="36"/>
      <c r="D1363" s="36"/>
      <c r="E1363" s="36"/>
      <c r="F1363" s="36"/>
      <c r="G1363" s="36"/>
      <c r="H1363" s="36"/>
      <c r="S1363" s="36"/>
      <c r="T1363" s="36"/>
    </row>
    <row r="1364" spans="2:20">
      <c r="B1364" s="36"/>
      <c r="C1364" s="36"/>
      <c r="D1364" s="36"/>
      <c r="E1364" s="36"/>
      <c r="F1364" s="36"/>
      <c r="G1364" s="36"/>
      <c r="H1364" s="36"/>
      <c r="S1364" s="36"/>
      <c r="T1364" s="36"/>
    </row>
    <row r="1365" spans="2:20">
      <c r="B1365" s="36"/>
      <c r="C1365" s="36"/>
      <c r="D1365" s="36"/>
      <c r="E1365" s="36"/>
      <c r="F1365" s="36"/>
      <c r="G1365" s="36"/>
      <c r="H1365" s="36"/>
      <c r="S1365" s="36"/>
      <c r="T1365" s="36"/>
    </row>
    <row r="1366" spans="2:20">
      <c r="B1366" s="36"/>
      <c r="C1366" s="36"/>
      <c r="D1366" s="36"/>
      <c r="E1366" s="36"/>
      <c r="F1366" s="36"/>
      <c r="G1366" s="36"/>
      <c r="H1366" s="36"/>
      <c r="S1366" s="36"/>
      <c r="T1366" s="36"/>
    </row>
    <row r="1367" spans="2:20">
      <c r="B1367" s="36"/>
      <c r="C1367" s="36"/>
      <c r="D1367" s="36"/>
      <c r="E1367" s="36"/>
      <c r="F1367" s="36"/>
      <c r="G1367" s="36"/>
      <c r="H1367" s="36"/>
      <c r="S1367" s="36"/>
      <c r="T1367" s="36"/>
    </row>
    <row r="1368" spans="2:20">
      <c r="B1368" s="36"/>
      <c r="C1368" s="36"/>
      <c r="D1368" s="36"/>
      <c r="E1368" s="36"/>
      <c r="F1368" s="36"/>
      <c r="G1368" s="36"/>
      <c r="H1368" s="36"/>
      <c r="S1368" s="36"/>
      <c r="T1368" s="36"/>
    </row>
    <row r="1369" spans="2:20">
      <c r="B1369" s="36"/>
      <c r="C1369" s="36"/>
      <c r="D1369" s="36"/>
      <c r="E1369" s="36"/>
      <c r="F1369" s="36"/>
      <c r="G1369" s="36"/>
      <c r="H1369" s="36"/>
      <c r="S1369" s="36"/>
      <c r="T1369" s="36"/>
    </row>
    <row r="1370" spans="2:20">
      <c r="B1370" s="36"/>
      <c r="C1370" s="36"/>
      <c r="D1370" s="36"/>
      <c r="E1370" s="36"/>
      <c r="F1370" s="36"/>
      <c r="G1370" s="36"/>
      <c r="H1370" s="36"/>
      <c r="S1370" s="36"/>
      <c r="T1370" s="36"/>
    </row>
    <row r="1371" spans="2:20">
      <c r="B1371" s="36"/>
      <c r="C1371" s="36"/>
      <c r="D1371" s="36"/>
      <c r="E1371" s="36"/>
      <c r="F1371" s="36"/>
      <c r="G1371" s="36"/>
      <c r="H1371" s="36"/>
      <c r="S1371" s="36"/>
      <c r="T1371" s="36"/>
    </row>
    <row r="1372" spans="2:20">
      <c r="B1372" s="36"/>
      <c r="C1372" s="36"/>
      <c r="D1372" s="36"/>
      <c r="E1372" s="36"/>
      <c r="F1372" s="36"/>
      <c r="G1372" s="36"/>
      <c r="H1372" s="36"/>
      <c r="S1372" s="36"/>
      <c r="T1372" s="36"/>
    </row>
    <row r="1373" spans="2:20">
      <c r="B1373" s="36"/>
      <c r="C1373" s="36"/>
      <c r="D1373" s="36"/>
      <c r="E1373" s="36"/>
      <c r="F1373" s="36"/>
      <c r="G1373" s="36"/>
      <c r="H1373" s="36"/>
      <c r="S1373" s="36"/>
      <c r="T1373" s="36"/>
    </row>
    <row r="1374" spans="2:20">
      <c r="B1374" s="36"/>
      <c r="C1374" s="36"/>
      <c r="D1374" s="36"/>
      <c r="E1374" s="36"/>
      <c r="F1374" s="36"/>
      <c r="G1374" s="36"/>
      <c r="H1374" s="36"/>
      <c r="S1374" s="36"/>
      <c r="T1374" s="36"/>
    </row>
    <row r="1375" spans="2:20">
      <c r="B1375" s="36"/>
      <c r="C1375" s="36"/>
      <c r="D1375" s="36"/>
      <c r="E1375" s="36"/>
      <c r="F1375" s="36"/>
      <c r="G1375" s="36"/>
      <c r="H1375" s="36"/>
      <c r="S1375" s="36"/>
      <c r="T1375" s="36"/>
    </row>
    <row r="1376" spans="2:20">
      <c r="B1376" s="36"/>
      <c r="C1376" s="36"/>
      <c r="D1376" s="36"/>
      <c r="E1376" s="36"/>
      <c r="F1376" s="36"/>
      <c r="G1376" s="36"/>
      <c r="H1376" s="36"/>
      <c r="S1376" s="36"/>
      <c r="T1376" s="36"/>
    </row>
    <row r="1377" spans="2:20">
      <c r="B1377" s="36"/>
      <c r="C1377" s="36"/>
      <c r="D1377" s="36"/>
      <c r="E1377" s="36"/>
      <c r="F1377" s="36"/>
      <c r="G1377" s="36"/>
      <c r="H1377" s="36"/>
      <c r="S1377" s="36"/>
      <c r="T1377" s="36"/>
    </row>
    <row r="1378" spans="2:20">
      <c r="B1378" s="36"/>
      <c r="C1378" s="36"/>
      <c r="D1378" s="36"/>
      <c r="E1378" s="36"/>
      <c r="F1378" s="36"/>
      <c r="G1378" s="36"/>
      <c r="H1378" s="36"/>
      <c r="S1378" s="36"/>
      <c r="T1378" s="36"/>
    </row>
    <row r="1379" spans="2:20">
      <c r="B1379" s="36"/>
      <c r="C1379" s="36"/>
      <c r="D1379" s="36"/>
      <c r="E1379" s="36"/>
      <c r="F1379" s="36"/>
      <c r="G1379" s="36"/>
      <c r="H1379" s="36"/>
      <c r="S1379" s="36"/>
      <c r="T1379" s="36"/>
    </row>
    <row r="1380" spans="2:20">
      <c r="B1380" s="36"/>
      <c r="C1380" s="36"/>
      <c r="D1380" s="36"/>
      <c r="E1380" s="36"/>
      <c r="F1380" s="36"/>
      <c r="G1380" s="36"/>
      <c r="H1380" s="36"/>
      <c r="S1380" s="36"/>
      <c r="T1380" s="36"/>
    </row>
    <row r="1381" spans="2:20">
      <c r="B1381" s="36"/>
      <c r="C1381" s="36"/>
      <c r="D1381" s="36"/>
      <c r="E1381" s="36"/>
      <c r="F1381" s="36"/>
      <c r="G1381" s="36"/>
      <c r="H1381" s="36"/>
      <c r="S1381" s="36"/>
      <c r="T1381" s="36"/>
    </row>
    <row r="1382" spans="2:20">
      <c r="B1382" s="36"/>
      <c r="C1382" s="36"/>
      <c r="D1382" s="36"/>
      <c r="E1382" s="36"/>
      <c r="F1382" s="36"/>
      <c r="G1382" s="36"/>
      <c r="H1382" s="36"/>
      <c r="S1382" s="36"/>
      <c r="T1382" s="36"/>
    </row>
    <row r="1383" spans="2:20">
      <c r="B1383" s="36"/>
      <c r="C1383" s="36"/>
      <c r="D1383" s="36"/>
      <c r="E1383" s="36"/>
      <c r="F1383" s="36"/>
      <c r="G1383" s="36"/>
      <c r="H1383" s="36"/>
      <c r="S1383" s="36"/>
      <c r="T1383" s="36"/>
    </row>
    <row r="1384" spans="2:20">
      <c r="B1384" s="36"/>
      <c r="C1384" s="36"/>
      <c r="D1384" s="36"/>
      <c r="E1384" s="36"/>
      <c r="F1384" s="36"/>
      <c r="G1384" s="36"/>
      <c r="H1384" s="36"/>
      <c r="S1384" s="36"/>
      <c r="T1384" s="36"/>
    </row>
    <row r="1385" spans="2:20">
      <c r="B1385" s="36"/>
      <c r="C1385" s="36"/>
      <c r="D1385" s="36"/>
      <c r="E1385" s="36"/>
      <c r="F1385" s="36"/>
      <c r="G1385" s="36"/>
      <c r="H1385" s="36"/>
      <c r="S1385" s="36"/>
      <c r="T1385" s="36"/>
    </row>
    <row r="1386" spans="2:20">
      <c r="B1386" s="36"/>
      <c r="C1386" s="36"/>
      <c r="D1386" s="36"/>
      <c r="E1386" s="36"/>
      <c r="F1386" s="36"/>
      <c r="G1386" s="36"/>
      <c r="H1386" s="36"/>
      <c r="S1386" s="36"/>
      <c r="T1386" s="36"/>
    </row>
    <row r="1387" spans="2:20">
      <c r="B1387" s="36"/>
      <c r="C1387" s="36"/>
      <c r="D1387" s="36"/>
      <c r="E1387" s="36"/>
      <c r="F1387" s="36"/>
      <c r="G1387" s="36"/>
      <c r="H1387" s="36"/>
      <c r="S1387" s="36"/>
      <c r="T1387" s="36"/>
    </row>
    <row r="1388" spans="2:20">
      <c r="B1388" s="36"/>
      <c r="C1388" s="36"/>
      <c r="D1388" s="36"/>
      <c r="E1388" s="36"/>
      <c r="F1388" s="36"/>
      <c r="G1388" s="36"/>
      <c r="H1388" s="36"/>
      <c r="S1388" s="36"/>
      <c r="T1388" s="36"/>
    </row>
    <row r="1389" spans="2:20">
      <c r="B1389" s="36"/>
      <c r="C1389" s="36"/>
      <c r="D1389" s="36"/>
      <c r="E1389" s="36"/>
      <c r="F1389" s="36"/>
      <c r="G1389" s="36"/>
      <c r="H1389" s="36"/>
      <c r="S1389" s="36"/>
      <c r="T1389" s="36"/>
    </row>
    <row r="1390" spans="2:20">
      <c r="B1390" s="36"/>
      <c r="C1390" s="36"/>
      <c r="D1390" s="36"/>
      <c r="E1390" s="36"/>
      <c r="F1390" s="36"/>
      <c r="G1390" s="36"/>
      <c r="H1390" s="36"/>
      <c r="S1390" s="36"/>
      <c r="T1390" s="36"/>
    </row>
    <row r="1391" spans="2:20">
      <c r="B1391" s="36"/>
      <c r="C1391" s="36"/>
      <c r="D1391" s="36"/>
      <c r="E1391" s="36"/>
      <c r="F1391" s="36"/>
      <c r="G1391" s="36"/>
      <c r="H1391" s="36"/>
      <c r="S1391" s="36"/>
      <c r="T1391" s="36"/>
    </row>
    <row r="1392" spans="2:20">
      <c r="B1392" s="36"/>
      <c r="C1392" s="36"/>
      <c r="D1392" s="36"/>
      <c r="E1392" s="36"/>
      <c r="F1392" s="36"/>
      <c r="G1392" s="36"/>
      <c r="H1392" s="36"/>
      <c r="S1392" s="36"/>
      <c r="T1392" s="36"/>
    </row>
    <row r="1393" spans="2:20">
      <c r="B1393" s="36"/>
      <c r="C1393" s="36"/>
      <c r="D1393" s="36"/>
      <c r="E1393" s="36"/>
      <c r="F1393" s="36"/>
      <c r="G1393" s="36"/>
      <c r="H1393" s="36"/>
      <c r="S1393" s="36"/>
      <c r="T1393" s="36"/>
    </row>
    <row r="1394" spans="2:20">
      <c r="B1394" s="36"/>
      <c r="C1394" s="36"/>
      <c r="D1394" s="36"/>
      <c r="E1394" s="36"/>
      <c r="F1394" s="36"/>
      <c r="G1394" s="36"/>
      <c r="H1394" s="36"/>
      <c r="S1394" s="36"/>
      <c r="T1394" s="36"/>
    </row>
    <row r="1395" spans="2:20">
      <c r="B1395" s="36"/>
      <c r="C1395" s="36"/>
      <c r="D1395" s="36"/>
      <c r="E1395" s="36"/>
      <c r="F1395" s="36"/>
      <c r="G1395" s="36"/>
      <c r="H1395" s="36"/>
      <c r="S1395" s="36"/>
      <c r="T1395" s="36"/>
    </row>
    <row r="1396" spans="2:20">
      <c r="B1396" s="36"/>
      <c r="C1396" s="36"/>
      <c r="D1396" s="36"/>
      <c r="E1396" s="36"/>
      <c r="F1396" s="36"/>
      <c r="G1396" s="36"/>
      <c r="H1396" s="36"/>
      <c r="S1396" s="36"/>
      <c r="T1396" s="36"/>
    </row>
    <row r="1397" spans="2:20">
      <c r="B1397" s="36"/>
      <c r="C1397" s="36"/>
      <c r="D1397" s="36"/>
      <c r="E1397" s="36"/>
      <c r="F1397" s="36"/>
      <c r="G1397" s="36"/>
      <c r="H1397" s="36"/>
      <c r="S1397" s="36"/>
      <c r="T1397" s="36"/>
    </row>
    <row r="1398" spans="2:20">
      <c r="B1398" s="36"/>
      <c r="C1398" s="36"/>
      <c r="D1398" s="36"/>
      <c r="E1398" s="36"/>
      <c r="F1398" s="36"/>
      <c r="G1398" s="36"/>
      <c r="H1398" s="36"/>
      <c r="S1398" s="36"/>
      <c r="T1398" s="36"/>
    </row>
    <row r="1399" spans="2:20">
      <c r="B1399" s="36"/>
      <c r="C1399" s="36"/>
      <c r="D1399" s="36"/>
      <c r="E1399" s="36"/>
      <c r="F1399" s="36"/>
      <c r="G1399" s="36"/>
      <c r="H1399" s="36"/>
      <c r="S1399" s="36"/>
      <c r="T1399" s="36"/>
    </row>
    <row r="1400" spans="2:20">
      <c r="B1400" s="36"/>
      <c r="C1400" s="36"/>
      <c r="D1400" s="36"/>
      <c r="E1400" s="36"/>
      <c r="F1400" s="36"/>
      <c r="G1400" s="36"/>
      <c r="H1400" s="36"/>
      <c r="S1400" s="36"/>
      <c r="T1400" s="36"/>
    </row>
    <row r="1401" spans="2:20">
      <c r="B1401" s="36"/>
      <c r="C1401" s="36"/>
      <c r="D1401" s="36"/>
      <c r="E1401" s="36"/>
      <c r="F1401" s="36"/>
      <c r="G1401" s="36"/>
      <c r="H1401" s="36"/>
      <c r="S1401" s="36"/>
      <c r="T1401" s="36"/>
    </row>
    <row r="1402" spans="2:20">
      <c r="B1402" s="36"/>
      <c r="C1402" s="36"/>
      <c r="D1402" s="36"/>
      <c r="E1402" s="36"/>
      <c r="F1402" s="36"/>
      <c r="G1402" s="36"/>
      <c r="H1402" s="36"/>
      <c r="S1402" s="36"/>
      <c r="T1402" s="36"/>
    </row>
    <row r="1403" spans="2:20">
      <c r="B1403" s="36"/>
      <c r="C1403" s="36"/>
      <c r="D1403" s="36"/>
      <c r="E1403" s="36"/>
      <c r="F1403" s="36"/>
      <c r="G1403" s="36"/>
      <c r="H1403" s="36"/>
      <c r="S1403" s="36"/>
      <c r="T1403" s="36"/>
    </row>
    <row r="1404" spans="2:20">
      <c r="B1404" s="36"/>
      <c r="C1404" s="36"/>
      <c r="D1404" s="36"/>
      <c r="E1404" s="36"/>
      <c r="F1404" s="36"/>
      <c r="G1404" s="36"/>
      <c r="H1404" s="36"/>
      <c r="S1404" s="36"/>
      <c r="T1404" s="36"/>
    </row>
    <row r="1405" spans="2:20">
      <c r="B1405" s="36"/>
      <c r="C1405" s="36"/>
      <c r="D1405" s="36"/>
      <c r="E1405" s="36"/>
      <c r="F1405" s="36"/>
      <c r="G1405" s="36"/>
      <c r="H1405" s="36"/>
      <c r="S1405" s="36"/>
      <c r="T1405" s="36"/>
    </row>
    <row r="1406" spans="2:20">
      <c r="B1406" s="36"/>
      <c r="C1406" s="36"/>
      <c r="D1406" s="36"/>
      <c r="E1406" s="36"/>
      <c r="F1406" s="36"/>
      <c r="G1406" s="36"/>
      <c r="H1406" s="36"/>
      <c r="S1406" s="36"/>
      <c r="T1406" s="36"/>
    </row>
    <row r="1407" spans="2:20">
      <c r="B1407" s="36"/>
      <c r="C1407" s="36"/>
      <c r="D1407" s="36"/>
      <c r="E1407" s="36"/>
      <c r="F1407" s="36"/>
      <c r="G1407" s="36"/>
      <c r="H1407" s="36"/>
      <c r="S1407" s="36"/>
      <c r="T1407" s="36"/>
    </row>
    <row r="1408" spans="2:20">
      <c r="B1408" s="36"/>
      <c r="C1408" s="36"/>
      <c r="D1408" s="36"/>
      <c r="E1408" s="36"/>
      <c r="F1408" s="36"/>
      <c r="G1408" s="36"/>
      <c r="H1408" s="36"/>
      <c r="S1408" s="36"/>
      <c r="T1408" s="36"/>
    </row>
    <row r="1409" spans="2:20">
      <c r="B1409" s="36"/>
      <c r="C1409" s="36"/>
      <c r="D1409" s="36"/>
      <c r="E1409" s="36"/>
      <c r="F1409" s="36"/>
      <c r="G1409" s="36"/>
      <c r="H1409" s="36"/>
      <c r="S1409" s="36"/>
      <c r="T1409" s="36"/>
    </row>
    <row r="1410" spans="2:20">
      <c r="B1410" s="36"/>
      <c r="C1410" s="36"/>
      <c r="D1410" s="36"/>
      <c r="E1410" s="36"/>
      <c r="F1410" s="36"/>
      <c r="G1410" s="36"/>
      <c r="H1410" s="36"/>
      <c r="S1410" s="36"/>
      <c r="T1410" s="36"/>
    </row>
    <row r="1411" spans="2:20">
      <c r="B1411" s="36"/>
      <c r="C1411" s="36"/>
      <c r="D1411" s="36"/>
      <c r="E1411" s="36"/>
      <c r="F1411" s="36"/>
      <c r="G1411" s="36"/>
      <c r="H1411" s="36"/>
      <c r="S1411" s="36"/>
      <c r="T1411" s="36"/>
    </row>
    <row r="1412" spans="2:20">
      <c r="B1412" s="36"/>
      <c r="C1412" s="36"/>
      <c r="D1412" s="36"/>
      <c r="E1412" s="36"/>
      <c r="F1412" s="36"/>
      <c r="G1412" s="36"/>
      <c r="H1412" s="36"/>
      <c r="S1412" s="36"/>
      <c r="T1412" s="36"/>
    </row>
    <row r="1413" spans="2:20">
      <c r="B1413" s="36"/>
      <c r="C1413" s="36"/>
      <c r="D1413" s="36"/>
      <c r="E1413" s="36"/>
      <c r="F1413" s="36"/>
      <c r="G1413" s="36"/>
      <c r="H1413" s="36"/>
      <c r="S1413" s="36"/>
      <c r="T1413" s="36"/>
    </row>
    <row r="1414" spans="2:20">
      <c r="B1414" s="36"/>
      <c r="C1414" s="36"/>
      <c r="D1414" s="36"/>
      <c r="E1414" s="36"/>
      <c r="F1414" s="36"/>
      <c r="G1414" s="36"/>
      <c r="H1414" s="36"/>
      <c r="S1414" s="36"/>
      <c r="T1414" s="36"/>
    </row>
    <row r="1415" spans="2:20">
      <c r="B1415" s="36"/>
      <c r="C1415" s="36"/>
      <c r="D1415" s="36"/>
      <c r="E1415" s="36"/>
      <c r="F1415" s="36"/>
      <c r="G1415" s="36"/>
      <c r="H1415" s="36"/>
      <c r="S1415" s="36"/>
      <c r="T1415" s="36"/>
    </row>
    <row r="1416" spans="2:20">
      <c r="B1416" s="36"/>
      <c r="C1416" s="36"/>
      <c r="D1416" s="36"/>
      <c r="E1416" s="36"/>
      <c r="F1416" s="36"/>
      <c r="G1416" s="36"/>
      <c r="H1416" s="36"/>
      <c r="S1416" s="36"/>
      <c r="T1416" s="36"/>
    </row>
    <row r="1417" spans="2:20">
      <c r="B1417" s="36"/>
      <c r="C1417" s="36"/>
      <c r="D1417" s="36"/>
      <c r="E1417" s="36"/>
      <c r="F1417" s="36"/>
      <c r="G1417" s="36"/>
      <c r="H1417" s="36"/>
      <c r="S1417" s="36"/>
      <c r="T1417" s="36"/>
    </row>
    <row r="1418" spans="2:20">
      <c r="B1418" s="36"/>
      <c r="C1418" s="36"/>
      <c r="D1418" s="36"/>
      <c r="E1418" s="36"/>
      <c r="F1418" s="36"/>
      <c r="G1418" s="36"/>
      <c r="H1418" s="36"/>
      <c r="S1418" s="36"/>
      <c r="T1418" s="36"/>
    </row>
    <row r="1419" spans="2:20">
      <c r="B1419" s="36"/>
      <c r="C1419" s="36"/>
      <c r="D1419" s="36"/>
      <c r="E1419" s="36"/>
      <c r="F1419" s="36"/>
      <c r="G1419" s="36"/>
      <c r="H1419" s="36"/>
      <c r="S1419" s="36"/>
      <c r="T1419" s="36"/>
    </row>
    <row r="1420" spans="2:20">
      <c r="B1420" s="36"/>
      <c r="C1420" s="36"/>
      <c r="D1420" s="36"/>
      <c r="E1420" s="36"/>
      <c r="F1420" s="36"/>
      <c r="G1420" s="36"/>
      <c r="H1420" s="36"/>
      <c r="S1420" s="36"/>
      <c r="T1420" s="36"/>
    </row>
    <row r="1421" spans="2:20">
      <c r="B1421" s="36"/>
      <c r="C1421" s="36"/>
      <c r="D1421" s="36"/>
      <c r="E1421" s="36"/>
      <c r="F1421" s="36"/>
      <c r="G1421" s="36"/>
      <c r="H1421" s="36"/>
      <c r="S1421" s="36"/>
      <c r="T1421" s="36"/>
    </row>
    <row r="1422" spans="2:20">
      <c r="B1422" s="36"/>
      <c r="C1422" s="36"/>
      <c r="D1422" s="36"/>
      <c r="E1422" s="36"/>
      <c r="F1422" s="36"/>
      <c r="G1422" s="36"/>
      <c r="H1422" s="36"/>
      <c r="S1422" s="36"/>
      <c r="T1422" s="36"/>
    </row>
    <row r="1423" spans="2:20">
      <c r="B1423" s="36"/>
      <c r="C1423" s="36"/>
      <c r="D1423" s="36"/>
      <c r="E1423" s="36"/>
      <c r="F1423" s="36"/>
      <c r="G1423" s="36"/>
      <c r="H1423" s="36"/>
      <c r="S1423" s="36"/>
      <c r="T1423" s="36"/>
    </row>
    <row r="1424" spans="2:20">
      <c r="B1424" s="36"/>
      <c r="C1424" s="36"/>
      <c r="D1424" s="36"/>
      <c r="E1424" s="36"/>
      <c r="F1424" s="36"/>
      <c r="G1424" s="36"/>
      <c r="H1424" s="36"/>
      <c r="S1424" s="36"/>
      <c r="T1424" s="36"/>
    </row>
    <row r="1425" spans="2:20">
      <c r="B1425" s="36"/>
      <c r="C1425" s="36"/>
      <c r="D1425" s="36"/>
      <c r="E1425" s="36"/>
      <c r="F1425" s="36"/>
      <c r="G1425" s="36"/>
      <c r="H1425" s="36"/>
      <c r="S1425" s="36"/>
      <c r="T1425" s="36"/>
    </row>
    <row r="1426" spans="2:20">
      <c r="B1426" s="36"/>
      <c r="C1426" s="36"/>
      <c r="D1426" s="36"/>
      <c r="E1426" s="36"/>
      <c r="F1426" s="36"/>
      <c r="G1426" s="36"/>
      <c r="H1426" s="36"/>
      <c r="S1426" s="36"/>
      <c r="T1426" s="36"/>
    </row>
    <row r="1427" spans="2:20">
      <c r="B1427" s="36"/>
      <c r="C1427" s="36"/>
      <c r="D1427" s="36"/>
      <c r="E1427" s="36"/>
      <c r="F1427" s="36"/>
      <c r="G1427" s="36"/>
      <c r="H1427" s="36"/>
      <c r="S1427" s="36"/>
      <c r="T1427" s="36"/>
    </row>
    <row r="1428" spans="2:20">
      <c r="B1428" s="36"/>
      <c r="C1428" s="36"/>
      <c r="D1428" s="36"/>
      <c r="E1428" s="36"/>
      <c r="F1428" s="36"/>
      <c r="G1428" s="36"/>
      <c r="H1428" s="36"/>
      <c r="S1428" s="36"/>
      <c r="T1428" s="36"/>
    </row>
    <row r="1429" spans="2:20">
      <c r="B1429" s="36"/>
      <c r="C1429" s="36"/>
      <c r="D1429" s="36"/>
      <c r="E1429" s="36"/>
      <c r="F1429" s="36"/>
      <c r="G1429" s="36"/>
      <c r="H1429" s="36"/>
      <c r="S1429" s="36"/>
      <c r="T1429" s="36"/>
    </row>
    <row r="1430" spans="2:20">
      <c r="B1430" s="36"/>
      <c r="C1430" s="36"/>
      <c r="D1430" s="36"/>
      <c r="E1430" s="36"/>
      <c r="F1430" s="36"/>
      <c r="G1430" s="36"/>
      <c r="H1430" s="36"/>
      <c r="S1430" s="36"/>
      <c r="T1430" s="36"/>
    </row>
    <row r="1431" spans="2:20">
      <c r="B1431" s="36"/>
      <c r="C1431" s="36"/>
      <c r="D1431" s="36"/>
      <c r="E1431" s="36"/>
      <c r="F1431" s="36"/>
      <c r="G1431" s="36"/>
      <c r="H1431" s="36"/>
      <c r="S1431" s="36"/>
      <c r="T1431" s="36"/>
    </row>
    <row r="1432" spans="2:20">
      <c r="B1432" s="36"/>
      <c r="C1432" s="36"/>
      <c r="D1432" s="36"/>
      <c r="E1432" s="36"/>
      <c r="F1432" s="36"/>
      <c r="G1432" s="36"/>
      <c r="H1432" s="36"/>
      <c r="S1432" s="36"/>
      <c r="T1432" s="36"/>
    </row>
    <row r="1433" spans="2:20">
      <c r="B1433" s="36"/>
      <c r="C1433" s="36"/>
      <c r="D1433" s="36"/>
      <c r="E1433" s="36"/>
      <c r="F1433" s="36"/>
      <c r="G1433" s="36"/>
      <c r="H1433" s="36"/>
      <c r="S1433" s="36"/>
      <c r="T1433" s="36"/>
    </row>
    <row r="1434" spans="2:20">
      <c r="B1434" s="36"/>
      <c r="C1434" s="36"/>
      <c r="D1434" s="36"/>
      <c r="E1434" s="36"/>
      <c r="F1434" s="36"/>
      <c r="G1434" s="36"/>
      <c r="H1434" s="36"/>
      <c r="S1434" s="36"/>
      <c r="T1434" s="36"/>
    </row>
    <row r="1435" spans="2:20">
      <c r="B1435" s="36"/>
      <c r="C1435" s="36"/>
      <c r="D1435" s="36"/>
      <c r="E1435" s="36"/>
      <c r="F1435" s="36"/>
      <c r="G1435" s="36"/>
      <c r="H1435" s="36"/>
      <c r="S1435" s="36"/>
      <c r="T1435" s="36"/>
    </row>
    <row r="1436" spans="2:20">
      <c r="B1436" s="36"/>
      <c r="C1436" s="36"/>
      <c r="D1436" s="36"/>
      <c r="E1436" s="36"/>
      <c r="F1436" s="36"/>
      <c r="G1436" s="36"/>
      <c r="H1436" s="36"/>
      <c r="S1436" s="36"/>
      <c r="T1436" s="36"/>
    </row>
    <row r="1437" spans="2:20">
      <c r="B1437" s="36"/>
      <c r="C1437" s="36"/>
      <c r="D1437" s="36"/>
      <c r="E1437" s="36"/>
      <c r="F1437" s="36"/>
      <c r="G1437" s="36"/>
      <c r="H1437" s="36"/>
      <c r="S1437" s="36"/>
      <c r="T1437" s="36"/>
    </row>
    <row r="1438" spans="2:20">
      <c r="B1438" s="36"/>
      <c r="C1438" s="36"/>
      <c r="D1438" s="36"/>
      <c r="E1438" s="36"/>
      <c r="F1438" s="36"/>
      <c r="G1438" s="36"/>
      <c r="H1438" s="36"/>
      <c r="S1438" s="36"/>
      <c r="T1438" s="36"/>
    </row>
    <row r="1439" spans="2:20">
      <c r="B1439" s="36"/>
      <c r="C1439" s="36"/>
      <c r="D1439" s="36"/>
      <c r="E1439" s="36"/>
      <c r="F1439" s="36"/>
      <c r="G1439" s="36"/>
      <c r="H1439" s="36"/>
      <c r="S1439" s="36"/>
      <c r="T1439" s="36"/>
    </row>
    <row r="1440" spans="2:20">
      <c r="B1440" s="36"/>
      <c r="C1440" s="36"/>
      <c r="D1440" s="36"/>
      <c r="E1440" s="36"/>
      <c r="F1440" s="36"/>
      <c r="G1440" s="36"/>
      <c r="H1440" s="36"/>
      <c r="S1440" s="36"/>
      <c r="T1440" s="36"/>
    </row>
    <row r="1441" spans="2:20">
      <c r="B1441" s="36"/>
      <c r="C1441" s="36"/>
      <c r="D1441" s="36"/>
      <c r="E1441" s="36"/>
      <c r="F1441" s="36"/>
      <c r="G1441" s="36"/>
      <c r="H1441" s="36"/>
      <c r="S1441" s="36"/>
      <c r="T1441" s="36"/>
    </row>
    <row r="1442" spans="2:20">
      <c r="B1442" s="36"/>
      <c r="C1442" s="36"/>
      <c r="D1442" s="36"/>
      <c r="E1442" s="36"/>
      <c r="F1442" s="36"/>
      <c r="G1442" s="36"/>
      <c r="H1442" s="36"/>
      <c r="S1442" s="36"/>
      <c r="T1442" s="36"/>
    </row>
    <row r="1443" spans="2:20">
      <c r="B1443" s="36"/>
      <c r="C1443" s="36"/>
      <c r="D1443" s="36"/>
      <c r="E1443" s="36"/>
      <c r="F1443" s="36"/>
      <c r="G1443" s="36"/>
      <c r="H1443" s="36"/>
      <c r="S1443" s="36"/>
      <c r="T1443" s="36"/>
    </row>
    <row r="1444" spans="2:20">
      <c r="B1444" s="36"/>
      <c r="C1444" s="36"/>
      <c r="D1444" s="36"/>
      <c r="E1444" s="36"/>
      <c r="F1444" s="36"/>
      <c r="G1444" s="36"/>
      <c r="H1444" s="36"/>
      <c r="S1444" s="36"/>
      <c r="T1444" s="36"/>
    </row>
    <row r="1445" spans="2:20">
      <c r="B1445" s="36"/>
      <c r="C1445" s="36"/>
      <c r="D1445" s="36"/>
      <c r="E1445" s="36"/>
      <c r="F1445" s="36"/>
      <c r="G1445" s="36"/>
      <c r="H1445" s="36"/>
      <c r="S1445" s="36"/>
      <c r="T1445" s="36"/>
    </row>
    <row r="1446" spans="2:20">
      <c r="B1446" s="36"/>
      <c r="C1446" s="36"/>
      <c r="D1446" s="36"/>
      <c r="E1446" s="36"/>
      <c r="F1446" s="36"/>
      <c r="G1446" s="36"/>
      <c r="H1446" s="36"/>
      <c r="S1446" s="36"/>
      <c r="T1446" s="36"/>
    </row>
    <row r="1447" spans="2:20">
      <c r="B1447" s="36"/>
      <c r="C1447" s="36"/>
      <c r="D1447" s="36"/>
      <c r="E1447" s="36"/>
      <c r="F1447" s="36"/>
      <c r="G1447" s="36"/>
      <c r="H1447" s="36"/>
      <c r="S1447" s="36"/>
      <c r="T1447" s="36"/>
    </row>
    <row r="1448" spans="2:20">
      <c r="B1448" s="36"/>
      <c r="C1448" s="36"/>
      <c r="D1448" s="36"/>
      <c r="E1448" s="36"/>
      <c r="F1448" s="36"/>
      <c r="G1448" s="36"/>
      <c r="H1448" s="36"/>
      <c r="S1448" s="36"/>
      <c r="T1448" s="36"/>
    </row>
    <row r="1449" spans="2:20">
      <c r="B1449" s="36"/>
      <c r="C1449" s="36"/>
      <c r="D1449" s="36"/>
      <c r="E1449" s="36"/>
      <c r="F1449" s="36"/>
      <c r="G1449" s="36"/>
      <c r="H1449" s="36"/>
      <c r="S1449" s="36"/>
      <c r="T1449" s="36"/>
    </row>
    <row r="1450" spans="2:20">
      <c r="B1450" s="36"/>
      <c r="C1450" s="36"/>
      <c r="D1450" s="36"/>
      <c r="E1450" s="36"/>
      <c r="F1450" s="36"/>
      <c r="G1450" s="36"/>
      <c r="H1450" s="36"/>
      <c r="S1450" s="36"/>
      <c r="T1450" s="36"/>
    </row>
    <row r="1451" spans="2:20">
      <c r="B1451" s="36"/>
      <c r="C1451" s="36"/>
      <c r="D1451" s="36"/>
      <c r="E1451" s="36"/>
      <c r="F1451" s="36"/>
      <c r="G1451" s="36"/>
      <c r="H1451" s="36"/>
      <c r="S1451" s="36"/>
      <c r="T1451" s="36"/>
    </row>
    <row r="1452" spans="2:20">
      <c r="B1452" s="36"/>
      <c r="C1452" s="36"/>
      <c r="D1452" s="36"/>
      <c r="E1452" s="36"/>
      <c r="F1452" s="36"/>
      <c r="G1452" s="36"/>
      <c r="H1452" s="36"/>
      <c r="S1452" s="36"/>
      <c r="T1452" s="36"/>
    </row>
    <row r="1453" spans="2:20">
      <c r="B1453" s="36"/>
      <c r="C1453" s="36"/>
      <c r="D1453" s="36"/>
      <c r="E1453" s="36"/>
      <c r="F1453" s="36"/>
      <c r="G1453" s="36"/>
      <c r="H1453" s="36"/>
      <c r="S1453" s="36"/>
      <c r="T1453" s="36"/>
    </row>
    <row r="1454" spans="2:20">
      <c r="B1454" s="36"/>
      <c r="C1454" s="36"/>
      <c r="D1454" s="36"/>
      <c r="E1454" s="36"/>
      <c r="F1454" s="36"/>
      <c r="G1454" s="36"/>
      <c r="H1454" s="36"/>
      <c r="S1454" s="36"/>
      <c r="T1454" s="36"/>
    </row>
    <row r="1455" spans="2:20">
      <c r="B1455" s="36"/>
      <c r="C1455" s="36"/>
      <c r="D1455" s="36"/>
      <c r="E1455" s="36"/>
      <c r="F1455" s="36"/>
      <c r="G1455" s="36"/>
      <c r="H1455" s="36"/>
      <c r="S1455" s="36"/>
      <c r="T1455" s="36"/>
    </row>
    <row r="1456" spans="2:20">
      <c r="B1456" s="36"/>
      <c r="C1456" s="36"/>
      <c r="D1456" s="36"/>
      <c r="E1456" s="36"/>
      <c r="F1456" s="36"/>
      <c r="G1456" s="36"/>
      <c r="H1456" s="36"/>
      <c r="S1456" s="36"/>
      <c r="T1456" s="36"/>
    </row>
    <row r="1457" spans="2:20">
      <c r="B1457" s="36"/>
      <c r="C1457" s="36"/>
      <c r="D1457" s="36"/>
      <c r="E1457" s="36"/>
      <c r="F1457" s="36"/>
      <c r="G1457" s="36"/>
      <c r="H1457" s="36"/>
      <c r="S1457" s="36"/>
      <c r="T1457" s="36"/>
    </row>
    <row r="1458" spans="2:20">
      <c r="B1458" s="36"/>
      <c r="C1458" s="36"/>
      <c r="D1458" s="36"/>
      <c r="E1458" s="36"/>
      <c r="F1458" s="36"/>
      <c r="G1458" s="36"/>
      <c r="H1458" s="36"/>
      <c r="S1458" s="36"/>
      <c r="T1458" s="36"/>
    </row>
    <row r="1459" spans="2:20">
      <c r="B1459" s="36"/>
      <c r="C1459" s="36"/>
      <c r="D1459" s="36"/>
      <c r="E1459" s="36"/>
      <c r="F1459" s="36"/>
      <c r="G1459" s="36"/>
      <c r="H1459" s="36"/>
      <c r="S1459" s="36"/>
      <c r="T1459" s="36"/>
    </row>
    <row r="1460" spans="2:20">
      <c r="B1460" s="36"/>
      <c r="C1460" s="36"/>
      <c r="D1460" s="36"/>
      <c r="E1460" s="36"/>
      <c r="F1460" s="36"/>
      <c r="G1460" s="36"/>
      <c r="H1460" s="36"/>
      <c r="S1460" s="36"/>
      <c r="T1460" s="36"/>
    </row>
    <row r="1461" spans="2:20">
      <c r="B1461" s="36"/>
      <c r="C1461" s="36"/>
      <c r="D1461" s="36"/>
      <c r="E1461" s="36"/>
      <c r="F1461" s="36"/>
      <c r="G1461" s="36"/>
      <c r="H1461" s="36"/>
      <c r="S1461" s="36"/>
      <c r="T1461" s="36"/>
    </row>
    <row r="1462" spans="2:20">
      <c r="B1462" s="36"/>
      <c r="C1462" s="36"/>
      <c r="D1462" s="36"/>
      <c r="E1462" s="36"/>
      <c r="F1462" s="36"/>
      <c r="G1462" s="36"/>
      <c r="H1462" s="36"/>
      <c r="S1462" s="36"/>
      <c r="T1462" s="36"/>
    </row>
    <row r="1463" spans="2:20">
      <c r="B1463" s="36"/>
      <c r="C1463" s="36"/>
      <c r="D1463" s="36"/>
      <c r="E1463" s="36"/>
      <c r="F1463" s="36"/>
      <c r="G1463" s="36"/>
      <c r="H1463" s="36"/>
      <c r="S1463" s="36"/>
      <c r="T1463" s="36"/>
    </row>
    <row r="1464" spans="2:20">
      <c r="B1464" s="36"/>
      <c r="C1464" s="36"/>
      <c r="D1464" s="36"/>
      <c r="E1464" s="36"/>
      <c r="F1464" s="36"/>
      <c r="G1464" s="36"/>
      <c r="H1464" s="36"/>
      <c r="S1464" s="36"/>
      <c r="T1464" s="36"/>
    </row>
    <row r="1465" spans="2:20">
      <c r="B1465" s="36"/>
      <c r="C1465" s="36"/>
      <c r="D1465" s="36"/>
      <c r="E1465" s="36"/>
      <c r="F1465" s="36"/>
      <c r="G1465" s="36"/>
      <c r="H1465" s="36"/>
      <c r="S1465" s="36"/>
      <c r="T1465" s="36"/>
    </row>
    <row r="1466" spans="2:20">
      <c r="B1466" s="36"/>
      <c r="C1466" s="36"/>
      <c r="D1466" s="36"/>
      <c r="E1466" s="36"/>
      <c r="F1466" s="36"/>
      <c r="G1466" s="36"/>
      <c r="H1466" s="36"/>
      <c r="S1466" s="36"/>
      <c r="T1466" s="36"/>
    </row>
    <row r="1467" spans="2:20">
      <c r="B1467" s="36"/>
      <c r="C1467" s="36"/>
      <c r="D1467" s="36"/>
      <c r="E1467" s="36"/>
      <c r="F1467" s="36"/>
      <c r="G1467" s="36"/>
      <c r="H1467" s="36"/>
      <c r="S1467" s="36"/>
      <c r="T1467" s="36"/>
    </row>
    <row r="1468" spans="2:20">
      <c r="B1468" s="36"/>
      <c r="C1468" s="36"/>
      <c r="D1468" s="36"/>
      <c r="E1468" s="36"/>
      <c r="F1468" s="36"/>
      <c r="G1468" s="36"/>
      <c r="H1468" s="36"/>
      <c r="S1468" s="36"/>
      <c r="T1468" s="36"/>
    </row>
    <row r="1469" spans="2:20">
      <c r="B1469" s="36"/>
      <c r="C1469" s="36"/>
      <c r="D1469" s="36"/>
      <c r="E1469" s="36"/>
      <c r="F1469" s="36"/>
      <c r="G1469" s="36"/>
      <c r="H1469" s="36"/>
      <c r="S1469" s="36"/>
      <c r="T1469" s="36"/>
    </row>
    <row r="1470" spans="2:20">
      <c r="B1470" s="36"/>
      <c r="C1470" s="36"/>
      <c r="D1470" s="36"/>
      <c r="E1470" s="36"/>
      <c r="F1470" s="36"/>
      <c r="G1470" s="36"/>
      <c r="H1470" s="36"/>
      <c r="S1470" s="36"/>
      <c r="T1470" s="36"/>
    </row>
    <row r="1471" spans="2:20">
      <c r="B1471" s="36"/>
      <c r="C1471" s="36"/>
      <c r="D1471" s="36"/>
      <c r="E1471" s="36"/>
      <c r="F1471" s="36"/>
      <c r="G1471" s="36"/>
      <c r="H1471" s="36"/>
      <c r="S1471" s="36"/>
      <c r="T1471" s="36"/>
    </row>
    <row r="1472" spans="2:20">
      <c r="B1472" s="36"/>
      <c r="C1472" s="36"/>
      <c r="D1472" s="36"/>
      <c r="E1472" s="36"/>
      <c r="F1472" s="36"/>
      <c r="G1472" s="36"/>
      <c r="H1472" s="36"/>
      <c r="S1472" s="36"/>
      <c r="T1472" s="36"/>
    </row>
    <row r="1473" spans="2:20">
      <c r="B1473" s="36"/>
      <c r="C1473" s="36"/>
      <c r="D1473" s="36"/>
      <c r="E1473" s="36"/>
      <c r="F1473" s="36"/>
      <c r="G1473" s="36"/>
      <c r="H1473" s="36"/>
      <c r="S1473" s="36"/>
      <c r="T1473" s="36"/>
    </row>
    <row r="1474" spans="2:20">
      <c r="B1474" s="36"/>
      <c r="C1474" s="36"/>
      <c r="D1474" s="36"/>
      <c r="E1474" s="36"/>
      <c r="F1474" s="36"/>
      <c r="G1474" s="36"/>
      <c r="H1474" s="36"/>
      <c r="S1474" s="36"/>
      <c r="T1474" s="36"/>
    </row>
    <row r="1475" spans="2:20">
      <c r="B1475" s="36"/>
      <c r="C1475" s="36"/>
      <c r="D1475" s="36"/>
      <c r="E1475" s="36"/>
      <c r="F1475" s="36"/>
      <c r="G1475" s="36"/>
      <c r="H1475" s="36"/>
      <c r="S1475" s="36"/>
      <c r="T1475" s="36"/>
    </row>
    <row r="1476" spans="2:20">
      <c r="B1476" s="36"/>
      <c r="C1476" s="36"/>
      <c r="D1476" s="36"/>
      <c r="E1476" s="36"/>
      <c r="F1476" s="36"/>
      <c r="G1476" s="36"/>
      <c r="H1476" s="36"/>
      <c r="S1476" s="36"/>
      <c r="T1476" s="36"/>
    </row>
    <row r="1477" spans="2:20">
      <c r="B1477" s="36"/>
      <c r="C1477" s="36"/>
      <c r="D1477" s="36"/>
      <c r="E1477" s="36"/>
      <c r="F1477" s="36"/>
      <c r="G1477" s="36"/>
      <c r="H1477" s="36"/>
      <c r="S1477" s="36"/>
      <c r="T1477" s="36"/>
    </row>
    <row r="1478" spans="2:20">
      <c r="B1478" s="36"/>
      <c r="C1478" s="36"/>
      <c r="D1478" s="36"/>
      <c r="E1478" s="36"/>
      <c r="F1478" s="36"/>
      <c r="G1478" s="36"/>
      <c r="H1478" s="36"/>
      <c r="S1478" s="36"/>
      <c r="T1478" s="36"/>
    </row>
    <row r="1479" spans="2:20">
      <c r="B1479" s="36"/>
      <c r="C1479" s="36"/>
      <c r="D1479" s="36"/>
      <c r="E1479" s="36"/>
      <c r="F1479" s="36"/>
      <c r="G1479" s="36"/>
      <c r="H1479" s="36"/>
      <c r="S1479" s="36"/>
      <c r="T1479" s="36"/>
    </row>
    <row r="1480" spans="2:20">
      <c r="B1480" s="36"/>
      <c r="C1480" s="36"/>
      <c r="D1480" s="36"/>
      <c r="E1480" s="36"/>
      <c r="F1480" s="36"/>
      <c r="G1480" s="36"/>
      <c r="H1480" s="36"/>
      <c r="S1480" s="36"/>
      <c r="T1480" s="36"/>
    </row>
    <row r="1481" spans="2:20">
      <c r="B1481" s="36"/>
      <c r="C1481" s="36"/>
      <c r="D1481" s="36"/>
      <c r="E1481" s="36"/>
      <c r="F1481" s="36"/>
      <c r="G1481" s="36"/>
      <c r="H1481" s="36"/>
      <c r="S1481" s="36"/>
      <c r="T1481" s="36"/>
    </row>
    <row r="1482" spans="2:20">
      <c r="B1482" s="36"/>
      <c r="C1482" s="36"/>
      <c r="D1482" s="36"/>
      <c r="E1482" s="36"/>
      <c r="F1482" s="36"/>
      <c r="G1482" s="36"/>
      <c r="H1482" s="36"/>
      <c r="S1482" s="36"/>
      <c r="T1482" s="36"/>
    </row>
    <row r="1483" spans="2:20">
      <c r="B1483" s="36"/>
      <c r="C1483" s="36"/>
      <c r="D1483" s="36"/>
      <c r="E1483" s="36"/>
      <c r="F1483" s="36"/>
      <c r="G1483" s="36"/>
      <c r="H1483" s="36"/>
      <c r="S1483" s="36"/>
      <c r="T1483" s="36"/>
    </row>
    <row r="1484" spans="2:20">
      <c r="B1484" s="36"/>
      <c r="C1484" s="36"/>
      <c r="D1484" s="36"/>
      <c r="E1484" s="36"/>
      <c r="F1484" s="36"/>
      <c r="G1484" s="36"/>
      <c r="H1484" s="36"/>
      <c r="S1484" s="36"/>
      <c r="T1484" s="36"/>
    </row>
    <row r="1485" spans="2:20">
      <c r="B1485" s="36"/>
      <c r="C1485" s="36"/>
      <c r="D1485" s="36"/>
      <c r="E1485" s="36"/>
      <c r="F1485" s="36"/>
      <c r="G1485" s="36"/>
      <c r="H1485" s="36"/>
      <c r="S1485" s="36"/>
      <c r="T1485" s="36"/>
    </row>
    <row r="1486" spans="2:20">
      <c r="B1486" s="36"/>
      <c r="C1486" s="36"/>
      <c r="D1486" s="36"/>
      <c r="E1486" s="36"/>
      <c r="F1486" s="36"/>
      <c r="G1486" s="36"/>
      <c r="H1486" s="36"/>
      <c r="S1486" s="36"/>
      <c r="T1486" s="36"/>
    </row>
    <row r="1487" spans="2:20">
      <c r="B1487" s="36"/>
      <c r="C1487" s="36"/>
      <c r="D1487" s="36"/>
      <c r="E1487" s="36"/>
      <c r="F1487" s="36"/>
      <c r="G1487" s="36"/>
      <c r="H1487" s="36"/>
      <c r="S1487" s="36"/>
      <c r="T1487" s="36"/>
    </row>
    <row r="1488" spans="2:20">
      <c r="B1488" s="36"/>
      <c r="C1488" s="36"/>
      <c r="D1488" s="36"/>
      <c r="E1488" s="36"/>
      <c r="F1488" s="36"/>
      <c r="G1488" s="36"/>
      <c r="H1488" s="36"/>
      <c r="S1488" s="36"/>
      <c r="T1488" s="36"/>
    </row>
    <row r="1489" spans="2:20">
      <c r="B1489" s="36"/>
      <c r="C1489" s="36"/>
      <c r="D1489" s="36"/>
      <c r="E1489" s="36"/>
      <c r="F1489" s="36"/>
      <c r="G1489" s="36"/>
      <c r="H1489" s="36"/>
      <c r="S1489" s="36"/>
      <c r="T1489" s="36"/>
    </row>
    <row r="1490" spans="2:20">
      <c r="B1490" s="36"/>
      <c r="C1490" s="36"/>
      <c r="D1490" s="36"/>
      <c r="E1490" s="36"/>
      <c r="F1490" s="36"/>
      <c r="G1490" s="36"/>
      <c r="H1490" s="36"/>
      <c r="S1490" s="36"/>
      <c r="T1490" s="36"/>
    </row>
    <row r="1491" spans="2:20">
      <c r="B1491" s="36"/>
      <c r="C1491" s="36"/>
      <c r="D1491" s="36"/>
      <c r="E1491" s="36"/>
      <c r="F1491" s="36"/>
      <c r="G1491" s="36"/>
      <c r="H1491" s="36"/>
      <c r="S1491" s="36"/>
      <c r="T1491" s="36"/>
    </row>
    <row r="1492" spans="2:20">
      <c r="B1492" s="36"/>
      <c r="C1492" s="36"/>
      <c r="D1492" s="36"/>
      <c r="E1492" s="36"/>
      <c r="F1492" s="36"/>
      <c r="G1492" s="36"/>
      <c r="H1492" s="36"/>
      <c r="S1492" s="36"/>
      <c r="T1492" s="36"/>
    </row>
    <row r="1493" spans="2:20">
      <c r="B1493" s="36"/>
      <c r="C1493" s="36"/>
      <c r="D1493" s="36"/>
      <c r="E1493" s="36"/>
      <c r="F1493" s="36"/>
      <c r="G1493" s="36"/>
      <c r="H1493" s="36"/>
      <c r="S1493" s="36"/>
      <c r="T1493" s="36"/>
    </row>
    <row r="1494" spans="2:20">
      <c r="B1494" s="36"/>
      <c r="C1494" s="36"/>
      <c r="D1494" s="36"/>
      <c r="E1494" s="36"/>
      <c r="F1494" s="36"/>
      <c r="G1494" s="36"/>
      <c r="H1494" s="36"/>
      <c r="S1494" s="36"/>
      <c r="T1494" s="36"/>
    </row>
    <row r="1495" spans="2:20">
      <c r="B1495" s="36"/>
      <c r="C1495" s="36"/>
      <c r="D1495" s="36"/>
      <c r="E1495" s="36"/>
      <c r="F1495" s="36"/>
      <c r="G1495" s="36"/>
      <c r="H1495" s="36"/>
      <c r="S1495" s="36"/>
      <c r="T1495" s="36"/>
    </row>
    <row r="1496" spans="2:20">
      <c r="B1496" s="36"/>
      <c r="C1496" s="36"/>
      <c r="D1496" s="36"/>
      <c r="E1496" s="36"/>
      <c r="F1496" s="36"/>
      <c r="G1496" s="36"/>
      <c r="H1496" s="36"/>
      <c r="S1496" s="36"/>
      <c r="T1496" s="36"/>
    </row>
    <row r="1497" spans="2:20">
      <c r="B1497" s="36"/>
      <c r="C1497" s="36"/>
      <c r="D1497" s="36"/>
      <c r="E1497" s="36"/>
      <c r="F1497" s="36"/>
      <c r="G1497" s="36"/>
      <c r="H1497" s="36"/>
      <c r="S1497" s="36"/>
      <c r="T1497" s="36"/>
    </row>
    <row r="1498" spans="2:20">
      <c r="B1498" s="36"/>
      <c r="C1498" s="36"/>
      <c r="D1498" s="36"/>
      <c r="E1498" s="36"/>
      <c r="F1498" s="36"/>
      <c r="G1498" s="36"/>
      <c r="H1498" s="36"/>
      <c r="S1498" s="36"/>
      <c r="T1498" s="36"/>
    </row>
    <row r="1499" spans="2:20">
      <c r="B1499" s="36"/>
      <c r="C1499" s="36"/>
      <c r="D1499" s="36"/>
      <c r="E1499" s="36"/>
      <c r="F1499" s="36"/>
      <c r="G1499" s="36"/>
      <c r="H1499" s="36"/>
      <c r="S1499" s="36"/>
      <c r="T1499" s="36"/>
    </row>
    <row r="1500" spans="2:20">
      <c r="B1500" s="36"/>
      <c r="C1500" s="36"/>
      <c r="D1500" s="36"/>
      <c r="E1500" s="36"/>
      <c r="F1500" s="36"/>
      <c r="G1500" s="36"/>
      <c r="H1500" s="36"/>
      <c r="S1500" s="36"/>
      <c r="T1500" s="36"/>
    </row>
    <row r="1501" spans="2:20">
      <c r="B1501" s="36"/>
      <c r="C1501" s="36"/>
      <c r="D1501" s="36"/>
      <c r="E1501" s="36"/>
      <c r="F1501" s="36"/>
      <c r="G1501" s="36"/>
      <c r="H1501" s="36"/>
      <c r="S1501" s="36"/>
      <c r="T1501" s="36"/>
    </row>
    <row r="1502" spans="2:20">
      <c r="B1502" s="36"/>
      <c r="C1502" s="36"/>
      <c r="D1502" s="36"/>
      <c r="E1502" s="36"/>
      <c r="F1502" s="36"/>
      <c r="G1502" s="36"/>
      <c r="H1502" s="36"/>
      <c r="S1502" s="36"/>
      <c r="T1502" s="36"/>
    </row>
    <row r="1503" spans="2:20">
      <c r="B1503" s="36"/>
      <c r="C1503" s="36"/>
      <c r="D1503" s="36"/>
      <c r="E1503" s="36"/>
      <c r="F1503" s="36"/>
      <c r="G1503" s="36"/>
      <c r="H1503" s="36"/>
      <c r="S1503" s="36"/>
      <c r="T1503" s="36"/>
    </row>
    <row r="1504" spans="2:20">
      <c r="B1504" s="36"/>
      <c r="C1504" s="36"/>
      <c r="D1504" s="36"/>
      <c r="E1504" s="36"/>
      <c r="F1504" s="36"/>
      <c r="G1504" s="36"/>
      <c r="H1504" s="36"/>
      <c r="S1504" s="36"/>
      <c r="T1504" s="36"/>
    </row>
    <row r="1505" spans="2:20">
      <c r="B1505" s="36"/>
      <c r="C1505" s="36"/>
      <c r="D1505" s="36"/>
      <c r="E1505" s="36"/>
      <c r="F1505" s="36"/>
      <c r="G1505" s="36"/>
      <c r="H1505" s="36"/>
      <c r="S1505" s="36"/>
      <c r="T1505" s="36"/>
    </row>
    <row r="1506" spans="2:20">
      <c r="B1506" s="36"/>
      <c r="C1506" s="36"/>
      <c r="D1506" s="36"/>
      <c r="E1506" s="36"/>
      <c r="F1506" s="36"/>
      <c r="G1506" s="36"/>
      <c r="H1506" s="36"/>
      <c r="S1506" s="36"/>
      <c r="T1506" s="36"/>
    </row>
    <row r="1507" spans="2:20">
      <c r="B1507" s="36"/>
      <c r="C1507" s="36"/>
      <c r="D1507" s="36"/>
      <c r="E1507" s="36"/>
      <c r="F1507" s="36"/>
      <c r="G1507" s="36"/>
      <c r="H1507" s="36"/>
      <c r="S1507" s="36"/>
      <c r="T1507" s="36"/>
    </row>
    <row r="1508" spans="2:20">
      <c r="B1508" s="36"/>
      <c r="C1508" s="36"/>
      <c r="D1508" s="36"/>
      <c r="E1508" s="36"/>
      <c r="F1508" s="36"/>
      <c r="G1508" s="36"/>
      <c r="H1508" s="36"/>
      <c r="S1508" s="36"/>
      <c r="T1508" s="36"/>
    </row>
    <row r="1509" spans="2:20">
      <c r="B1509" s="36"/>
      <c r="C1509" s="36"/>
      <c r="D1509" s="36"/>
      <c r="E1509" s="36"/>
      <c r="F1509" s="36"/>
      <c r="G1509" s="36"/>
      <c r="H1509" s="36"/>
      <c r="S1509" s="36"/>
      <c r="T1509" s="36"/>
    </row>
    <row r="1510" spans="2:20">
      <c r="B1510" s="36"/>
      <c r="C1510" s="36"/>
      <c r="D1510" s="36"/>
      <c r="E1510" s="36"/>
      <c r="F1510" s="36"/>
      <c r="G1510" s="36"/>
      <c r="H1510" s="36"/>
      <c r="S1510" s="36"/>
      <c r="T1510" s="36"/>
    </row>
    <row r="1511" spans="2:20">
      <c r="B1511" s="36"/>
      <c r="C1511" s="36"/>
      <c r="D1511" s="36"/>
      <c r="E1511" s="36"/>
      <c r="F1511" s="36"/>
      <c r="G1511" s="36"/>
      <c r="H1511" s="36"/>
      <c r="S1511" s="36"/>
      <c r="T1511" s="36"/>
    </row>
    <row r="1512" spans="2:20">
      <c r="B1512" s="36"/>
      <c r="C1512" s="36"/>
      <c r="D1512" s="36"/>
      <c r="E1512" s="36"/>
      <c r="F1512" s="36"/>
      <c r="G1512" s="36"/>
      <c r="H1512" s="36"/>
      <c r="S1512" s="36"/>
      <c r="T1512" s="36"/>
    </row>
    <row r="1513" spans="2:20">
      <c r="B1513" s="36"/>
      <c r="C1513" s="36"/>
      <c r="D1513" s="36"/>
      <c r="E1513" s="36"/>
      <c r="F1513" s="36"/>
      <c r="G1513" s="36"/>
      <c r="H1513" s="36"/>
      <c r="S1513" s="36"/>
      <c r="T1513" s="36"/>
    </row>
    <row r="1514" spans="2:20">
      <c r="B1514" s="36"/>
      <c r="C1514" s="36"/>
      <c r="D1514" s="36"/>
      <c r="E1514" s="36"/>
      <c r="F1514" s="36"/>
      <c r="G1514" s="36"/>
      <c r="H1514" s="36"/>
      <c r="S1514" s="36"/>
      <c r="T1514" s="36"/>
    </row>
    <row r="1515" spans="2:20">
      <c r="B1515" s="36"/>
      <c r="C1515" s="36"/>
      <c r="D1515" s="36"/>
      <c r="E1515" s="36"/>
      <c r="F1515" s="36"/>
      <c r="G1515" s="36"/>
      <c r="H1515" s="36"/>
      <c r="S1515" s="36"/>
      <c r="T1515" s="36"/>
    </row>
    <row r="1516" spans="2:20">
      <c r="B1516" s="36"/>
      <c r="C1516" s="36"/>
      <c r="D1516" s="36"/>
      <c r="E1516" s="36"/>
      <c r="F1516" s="36"/>
      <c r="G1516" s="36"/>
      <c r="H1516" s="36"/>
      <c r="S1516" s="36"/>
      <c r="T1516" s="36"/>
    </row>
    <row r="1517" spans="2:20">
      <c r="B1517" s="36"/>
      <c r="C1517" s="36"/>
      <c r="D1517" s="36"/>
      <c r="E1517" s="36"/>
      <c r="F1517" s="36"/>
      <c r="G1517" s="36"/>
      <c r="H1517" s="36"/>
      <c r="S1517" s="36"/>
      <c r="T1517" s="36"/>
    </row>
    <row r="1518" spans="2:20">
      <c r="B1518" s="36"/>
      <c r="C1518" s="36"/>
      <c r="D1518" s="36"/>
      <c r="E1518" s="36"/>
      <c r="F1518" s="36"/>
      <c r="G1518" s="36"/>
      <c r="H1518" s="36"/>
      <c r="S1518" s="36"/>
      <c r="T1518" s="36"/>
    </row>
    <row r="1519" spans="2:20">
      <c r="B1519" s="36"/>
      <c r="C1519" s="36"/>
      <c r="D1519" s="36"/>
      <c r="E1519" s="36"/>
      <c r="F1519" s="36"/>
      <c r="G1519" s="36"/>
      <c r="H1519" s="36"/>
      <c r="S1519" s="36"/>
      <c r="T1519" s="36"/>
    </row>
    <row r="1520" spans="2:20">
      <c r="B1520" s="36"/>
      <c r="C1520" s="36"/>
      <c r="D1520" s="36"/>
      <c r="E1520" s="36"/>
      <c r="F1520" s="36"/>
      <c r="G1520" s="36"/>
      <c r="H1520" s="36"/>
      <c r="S1520" s="36"/>
      <c r="T1520" s="36"/>
    </row>
    <row r="1521" spans="2:20">
      <c r="B1521" s="36"/>
      <c r="C1521" s="36"/>
      <c r="D1521" s="36"/>
      <c r="E1521" s="36"/>
      <c r="F1521" s="36"/>
      <c r="G1521" s="36"/>
      <c r="H1521" s="36"/>
      <c r="S1521" s="36"/>
      <c r="T1521" s="36"/>
    </row>
    <row r="1522" spans="2:20">
      <c r="B1522" s="36"/>
      <c r="C1522" s="36"/>
      <c r="D1522" s="36"/>
      <c r="E1522" s="36"/>
      <c r="F1522" s="36"/>
      <c r="G1522" s="36"/>
      <c r="H1522" s="36"/>
      <c r="S1522" s="36"/>
      <c r="T1522" s="36"/>
    </row>
    <row r="1523" spans="2:20">
      <c r="B1523" s="36"/>
      <c r="C1523" s="36"/>
      <c r="D1523" s="36"/>
      <c r="E1523" s="36"/>
      <c r="F1523" s="36"/>
      <c r="G1523" s="36"/>
      <c r="H1523" s="36"/>
      <c r="S1523" s="36"/>
      <c r="T1523" s="36"/>
    </row>
    <row r="1524" spans="2:20">
      <c r="B1524" s="36"/>
      <c r="C1524" s="36"/>
      <c r="D1524" s="36"/>
      <c r="E1524" s="36"/>
      <c r="F1524" s="36"/>
      <c r="G1524" s="36"/>
      <c r="H1524" s="36"/>
      <c r="S1524" s="36"/>
      <c r="T1524" s="36"/>
    </row>
    <row r="1525" spans="2:20">
      <c r="B1525" s="36"/>
      <c r="C1525" s="36"/>
      <c r="D1525" s="36"/>
      <c r="E1525" s="36"/>
      <c r="F1525" s="36"/>
      <c r="G1525" s="36"/>
      <c r="H1525" s="36"/>
      <c r="S1525" s="36"/>
      <c r="T1525" s="36"/>
    </row>
    <row r="1526" spans="2:20">
      <c r="B1526" s="36"/>
      <c r="C1526" s="36"/>
      <c r="D1526" s="36"/>
      <c r="E1526" s="36"/>
      <c r="F1526" s="36"/>
      <c r="G1526" s="36"/>
      <c r="H1526" s="36"/>
      <c r="S1526" s="36"/>
      <c r="T1526" s="36"/>
    </row>
    <row r="1527" spans="2:20">
      <c r="B1527" s="36"/>
      <c r="C1527" s="36"/>
      <c r="D1527" s="36"/>
      <c r="E1527" s="36"/>
      <c r="F1527" s="36"/>
      <c r="G1527" s="36"/>
      <c r="H1527" s="36"/>
      <c r="S1527" s="36"/>
      <c r="T1527" s="36"/>
    </row>
    <row r="1528" spans="2:20">
      <c r="B1528" s="36"/>
      <c r="C1528" s="36"/>
      <c r="D1528" s="36"/>
      <c r="E1528" s="36"/>
      <c r="F1528" s="36"/>
      <c r="G1528" s="36"/>
      <c r="H1528" s="36"/>
      <c r="S1528" s="36"/>
      <c r="T1528" s="36"/>
    </row>
    <row r="1529" spans="2:20">
      <c r="B1529" s="36"/>
      <c r="C1529" s="36"/>
      <c r="D1529" s="36"/>
      <c r="E1529" s="36"/>
      <c r="F1529" s="36"/>
      <c r="G1529" s="36"/>
      <c r="H1529" s="36"/>
      <c r="S1529" s="36"/>
      <c r="T1529" s="36"/>
    </row>
    <row r="1530" spans="2:20">
      <c r="B1530" s="36"/>
      <c r="C1530" s="36"/>
      <c r="D1530" s="36"/>
      <c r="E1530" s="36"/>
      <c r="F1530" s="36"/>
      <c r="G1530" s="36"/>
      <c r="H1530" s="36"/>
      <c r="S1530" s="36"/>
      <c r="T1530" s="36"/>
    </row>
    <row r="1531" spans="2:20">
      <c r="B1531" s="36"/>
      <c r="C1531" s="36"/>
      <c r="D1531" s="36"/>
      <c r="E1531" s="36"/>
      <c r="F1531" s="36"/>
      <c r="G1531" s="36"/>
      <c r="H1531" s="36"/>
      <c r="S1531" s="36"/>
      <c r="T1531" s="36"/>
    </row>
    <row r="1532" spans="2:20">
      <c r="B1532" s="36"/>
      <c r="C1532" s="36"/>
      <c r="D1532" s="36"/>
      <c r="E1532" s="36"/>
      <c r="F1532" s="36"/>
      <c r="G1532" s="36"/>
      <c r="H1532" s="36"/>
      <c r="S1532" s="36"/>
      <c r="T1532" s="36"/>
    </row>
    <row r="1533" spans="2:20">
      <c r="B1533" s="36"/>
      <c r="C1533" s="36"/>
      <c r="D1533" s="36"/>
      <c r="E1533" s="36"/>
      <c r="F1533" s="36"/>
      <c r="G1533" s="36"/>
      <c r="H1533" s="36"/>
      <c r="S1533" s="36"/>
      <c r="T1533" s="36"/>
    </row>
    <row r="1534" spans="2:20">
      <c r="B1534" s="36"/>
      <c r="C1534" s="36"/>
      <c r="D1534" s="36"/>
      <c r="E1534" s="36"/>
      <c r="F1534" s="36"/>
      <c r="G1534" s="36"/>
      <c r="H1534" s="36"/>
      <c r="S1534" s="36"/>
      <c r="T1534" s="36"/>
    </row>
    <row r="1535" spans="2:20">
      <c r="B1535" s="36"/>
      <c r="C1535" s="36"/>
      <c r="D1535" s="36"/>
      <c r="E1535" s="36"/>
      <c r="F1535" s="36"/>
      <c r="G1535" s="36"/>
      <c r="H1535" s="36"/>
      <c r="S1535" s="36"/>
      <c r="T1535" s="36"/>
    </row>
    <row r="1536" spans="2:20">
      <c r="B1536" s="36"/>
      <c r="C1536" s="36"/>
      <c r="D1536" s="36"/>
      <c r="E1536" s="36"/>
      <c r="F1536" s="36"/>
      <c r="G1536" s="36"/>
      <c r="H1536" s="36"/>
      <c r="S1536" s="36"/>
      <c r="T1536" s="36"/>
    </row>
    <row r="1537" spans="2:20">
      <c r="B1537" s="36"/>
      <c r="C1537" s="36"/>
      <c r="D1537" s="36"/>
      <c r="E1537" s="36"/>
      <c r="F1537" s="36"/>
      <c r="G1537" s="36"/>
      <c r="H1537" s="36"/>
      <c r="S1537" s="36"/>
      <c r="T1537" s="36"/>
    </row>
    <row r="1538" spans="2:20">
      <c r="B1538" s="36"/>
      <c r="C1538" s="36"/>
      <c r="D1538" s="36"/>
      <c r="E1538" s="36"/>
      <c r="F1538" s="36"/>
      <c r="G1538" s="36"/>
      <c r="H1538" s="36"/>
      <c r="S1538" s="36"/>
      <c r="T1538" s="36"/>
    </row>
    <row r="1539" spans="2:20">
      <c r="B1539" s="36"/>
      <c r="C1539" s="36"/>
      <c r="D1539" s="36"/>
      <c r="E1539" s="36"/>
      <c r="F1539" s="36"/>
      <c r="G1539" s="36"/>
      <c r="H1539" s="36"/>
      <c r="S1539" s="36"/>
      <c r="T1539" s="36"/>
    </row>
    <row r="1540" spans="2:20">
      <c r="B1540" s="36"/>
      <c r="C1540" s="36"/>
      <c r="D1540" s="36"/>
      <c r="E1540" s="36"/>
      <c r="F1540" s="36"/>
      <c r="G1540" s="36"/>
      <c r="H1540" s="36"/>
      <c r="S1540" s="36"/>
      <c r="T1540" s="36"/>
    </row>
    <row r="1541" spans="2:20">
      <c r="B1541" s="36"/>
      <c r="C1541" s="36"/>
      <c r="D1541" s="36"/>
      <c r="E1541" s="36"/>
      <c r="F1541" s="36"/>
      <c r="G1541" s="36"/>
      <c r="H1541" s="36"/>
      <c r="S1541" s="36"/>
      <c r="T1541" s="36"/>
    </row>
    <row r="1542" spans="2:20">
      <c r="B1542" s="36"/>
      <c r="C1542" s="36"/>
      <c r="D1542" s="36"/>
      <c r="E1542" s="36"/>
      <c r="F1542" s="36"/>
      <c r="G1542" s="36"/>
      <c r="H1542" s="36"/>
      <c r="S1542" s="36"/>
      <c r="T1542" s="36"/>
    </row>
    <row r="1543" spans="2:20">
      <c r="B1543" s="36"/>
      <c r="C1543" s="36"/>
      <c r="D1543" s="36"/>
      <c r="E1543" s="36"/>
      <c r="F1543" s="36"/>
      <c r="G1543" s="36"/>
      <c r="H1543" s="36"/>
      <c r="S1543" s="36"/>
      <c r="T1543" s="36"/>
    </row>
    <row r="1544" spans="2:20">
      <c r="B1544" s="36"/>
      <c r="C1544" s="36"/>
      <c r="D1544" s="36"/>
      <c r="E1544" s="36"/>
      <c r="F1544" s="36"/>
      <c r="G1544" s="36"/>
      <c r="H1544" s="36"/>
      <c r="S1544" s="36"/>
      <c r="T1544" s="36"/>
    </row>
    <row r="1545" spans="2:20">
      <c r="B1545" s="36"/>
      <c r="C1545" s="36"/>
      <c r="D1545" s="36"/>
      <c r="E1545" s="36"/>
      <c r="F1545" s="36"/>
      <c r="G1545" s="36"/>
      <c r="H1545" s="36"/>
      <c r="S1545" s="36"/>
      <c r="T1545" s="36"/>
    </row>
    <row r="1546" spans="2:20">
      <c r="B1546" s="36"/>
      <c r="C1546" s="36"/>
      <c r="D1546" s="36"/>
      <c r="E1546" s="36"/>
      <c r="F1546" s="36"/>
      <c r="G1546" s="36"/>
      <c r="H1546" s="36"/>
      <c r="S1546" s="36"/>
      <c r="T1546" s="36"/>
    </row>
    <row r="1547" spans="2:20">
      <c r="B1547" s="36"/>
      <c r="C1547" s="36"/>
      <c r="D1547" s="36"/>
      <c r="E1547" s="36"/>
      <c r="F1547" s="36"/>
      <c r="G1547" s="36"/>
      <c r="H1547" s="36"/>
      <c r="S1547" s="36"/>
      <c r="T1547" s="36"/>
    </row>
    <row r="1548" spans="2:20">
      <c r="B1548" s="36"/>
      <c r="C1548" s="36"/>
      <c r="D1548" s="36"/>
      <c r="E1548" s="36"/>
      <c r="F1548" s="36"/>
      <c r="G1548" s="36"/>
      <c r="H1548" s="36"/>
      <c r="S1548" s="36"/>
      <c r="T1548" s="36"/>
    </row>
    <row r="1549" spans="2:20">
      <c r="B1549" s="36"/>
      <c r="C1549" s="36"/>
      <c r="D1549" s="36"/>
      <c r="E1549" s="36"/>
      <c r="F1549" s="36"/>
      <c r="G1549" s="36"/>
      <c r="H1549" s="36"/>
      <c r="S1549" s="36"/>
      <c r="T1549" s="36"/>
    </row>
    <row r="1550" spans="2:20">
      <c r="B1550" s="36"/>
      <c r="C1550" s="36"/>
      <c r="D1550" s="36"/>
      <c r="E1550" s="36"/>
      <c r="F1550" s="36"/>
      <c r="G1550" s="36"/>
      <c r="H1550" s="36"/>
      <c r="S1550" s="36"/>
      <c r="T1550" s="36"/>
    </row>
    <row r="1551" spans="2:20">
      <c r="B1551" s="36"/>
      <c r="C1551" s="36"/>
      <c r="D1551" s="36"/>
      <c r="E1551" s="36"/>
      <c r="F1551" s="36"/>
      <c r="G1551" s="36"/>
      <c r="H1551" s="36"/>
      <c r="S1551" s="36"/>
      <c r="T1551" s="36"/>
    </row>
    <row r="1552" spans="2:20">
      <c r="B1552" s="36"/>
      <c r="C1552" s="36"/>
      <c r="D1552" s="36"/>
      <c r="E1552" s="36"/>
      <c r="F1552" s="36"/>
      <c r="G1552" s="36"/>
      <c r="H1552" s="36"/>
      <c r="S1552" s="36"/>
      <c r="T1552" s="36"/>
    </row>
    <row r="1553" spans="2:20">
      <c r="B1553" s="36"/>
      <c r="C1553" s="36"/>
      <c r="D1553" s="36"/>
      <c r="E1553" s="36"/>
      <c r="F1553" s="36"/>
      <c r="G1553" s="36"/>
      <c r="H1553" s="36"/>
      <c r="S1553" s="36"/>
      <c r="T1553" s="36"/>
    </row>
    <row r="1554" spans="2:20">
      <c r="B1554" s="36"/>
      <c r="C1554" s="36"/>
      <c r="D1554" s="36"/>
      <c r="E1554" s="36"/>
      <c r="F1554" s="36"/>
      <c r="G1554" s="36"/>
      <c r="H1554" s="36"/>
      <c r="S1554" s="36"/>
      <c r="T1554" s="36"/>
    </row>
    <row r="1555" spans="2:20">
      <c r="B1555" s="36"/>
      <c r="C1555" s="36"/>
      <c r="D1555" s="36"/>
      <c r="E1555" s="36"/>
      <c r="F1555" s="36"/>
      <c r="G1555" s="36"/>
      <c r="H1555" s="36"/>
      <c r="S1555" s="36"/>
      <c r="T1555" s="36"/>
    </row>
    <row r="1556" spans="2:20">
      <c r="B1556" s="36"/>
      <c r="C1556" s="36"/>
      <c r="D1556" s="36"/>
      <c r="E1556" s="36"/>
      <c r="F1556" s="36"/>
      <c r="G1556" s="36"/>
      <c r="H1556" s="36"/>
      <c r="S1556" s="36"/>
      <c r="T1556" s="36"/>
    </row>
    <row r="1557" spans="2:20">
      <c r="B1557" s="36"/>
      <c r="C1557" s="36"/>
      <c r="D1557" s="36"/>
      <c r="E1557" s="36"/>
      <c r="F1557" s="36"/>
      <c r="G1557" s="36"/>
      <c r="H1557" s="36"/>
      <c r="S1557" s="36"/>
      <c r="T1557" s="36"/>
    </row>
    <row r="1558" spans="2:20">
      <c r="B1558" s="36"/>
      <c r="C1558" s="36"/>
      <c r="D1558" s="36"/>
      <c r="E1558" s="36"/>
      <c r="F1558" s="36"/>
      <c r="G1558" s="36"/>
      <c r="H1558" s="36"/>
      <c r="S1558" s="36"/>
      <c r="T1558" s="36"/>
    </row>
    <row r="1559" spans="2:20">
      <c r="B1559" s="36"/>
      <c r="C1559" s="36"/>
      <c r="D1559" s="36"/>
      <c r="E1559" s="36"/>
      <c r="F1559" s="36"/>
      <c r="G1559" s="36"/>
      <c r="H1559" s="36"/>
      <c r="S1559" s="36"/>
      <c r="T1559" s="36"/>
    </row>
    <row r="1560" spans="2:20">
      <c r="B1560" s="36"/>
      <c r="C1560" s="36"/>
      <c r="D1560" s="36"/>
      <c r="E1560" s="36"/>
      <c r="F1560" s="36"/>
      <c r="G1560" s="36"/>
      <c r="H1560" s="36"/>
      <c r="S1560" s="36"/>
      <c r="T1560" s="36"/>
    </row>
    <row r="1561" spans="2:20">
      <c r="B1561" s="36"/>
      <c r="C1561" s="36"/>
      <c r="D1561" s="36"/>
      <c r="E1561" s="36"/>
      <c r="F1561" s="36"/>
      <c r="G1561" s="36"/>
      <c r="H1561" s="36"/>
      <c r="S1561" s="36"/>
      <c r="T1561" s="36"/>
    </row>
    <row r="1562" spans="2:20">
      <c r="B1562" s="36"/>
      <c r="C1562" s="36"/>
      <c r="D1562" s="36"/>
      <c r="E1562" s="36"/>
      <c r="F1562" s="36"/>
      <c r="G1562" s="36"/>
      <c r="H1562" s="36"/>
      <c r="S1562" s="36"/>
      <c r="T1562" s="36"/>
    </row>
    <row r="1563" spans="2:20">
      <c r="B1563" s="36"/>
      <c r="C1563" s="36"/>
      <c r="D1563" s="36"/>
      <c r="E1563" s="36"/>
      <c r="F1563" s="36"/>
      <c r="G1563" s="36"/>
      <c r="H1563" s="36"/>
      <c r="S1563" s="36"/>
      <c r="T1563" s="36"/>
    </row>
    <row r="1564" spans="2:20">
      <c r="B1564" s="36"/>
      <c r="C1564" s="36"/>
      <c r="D1564" s="36"/>
      <c r="E1564" s="36"/>
      <c r="F1564" s="36"/>
      <c r="G1564" s="36"/>
      <c r="H1564" s="36"/>
      <c r="S1564" s="36"/>
      <c r="T1564" s="36"/>
    </row>
    <row r="1565" spans="2:20">
      <c r="B1565" s="36"/>
      <c r="C1565" s="36"/>
      <c r="D1565" s="36"/>
      <c r="E1565" s="36"/>
      <c r="F1565" s="36"/>
      <c r="G1565" s="36"/>
      <c r="H1565" s="36"/>
      <c r="S1565" s="36"/>
      <c r="T1565" s="36"/>
    </row>
    <row r="1566" spans="2:20">
      <c r="B1566" s="36"/>
      <c r="C1566" s="36"/>
      <c r="D1566" s="36"/>
      <c r="E1566" s="36"/>
      <c r="F1566" s="36"/>
      <c r="G1566" s="36"/>
      <c r="H1566" s="36"/>
      <c r="S1566" s="36"/>
      <c r="T1566" s="36"/>
    </row>
    <row r="1567" spans="2:20">
      <c r="B1567" s="36"/>
      <c r="C1567" s="36"/>
      <c r="D1567" s="36"/>
      <c r="E1567" s="36"/>
      <c r="F1567" s="36"/>
      <c r="G1567" s="36"/>
      <c r="H1567" s="36"/>
      <c r="S1567" s="36"/>
      <c r="T1567" s="36"/>
    </row>
    <row r="1568" spans="2:20">
      <c r="B1568" s="36"/>
      <c r="C1568" s="36"/>
      <c r="D1568" s="36"/>
      <c r="E1568" s="36"/>
      <c r="F1568" s="36"/>
      <c r="G1568" s="36"/>
      <c r="H1568" s="36"/>
      <c r="S1568" s="36"/>
      <c r="T1568" s="36"/>
    </row>
    <row r="1569" spans="2:20">
      <c r="B1569" s="36"/>
      <c r="C1569" s="36"/>
      <c r="D1569" s="36"/>
      <c r="E1569" s="36"/>
      <c r="F1569" s="36"/>
      <c r="G1569" s="36"/>
      <c r="H1569" s="36"/>
      <c r="S1569" s="36"/>
      <c r="T1569" s="36"/>
    </row>
    <row r="1570" spans="2:20">
      <c r="B1570" s="36"/>
      <c r="C1570" s="36"/>
      <c r="D1570" s="36"/>
      <c r="E1570" s="36"/>
      <c r="F1570" s="36"/>
      <c r="G1570" s="36"/>
      <c r="H1570" s="36"/>
      <c r="S1570" s="36"/>
      <c r="T1570" s="36"/>
    </row>
    <row r="1571" spans="2:20">
      <c r="B1571" s="36"/>
      <c r="C1571" s="36"/>
      <c r="D1571" s="36"/>
      <c r="E1571" s="36"/>
      <c r="F1571" s="36"/>
      <c r="G1571" s="36"/>
      <c r="H1571" s="36"/>
      <c r="S1571" s="36"/>
      <c r="T1571" s="36"/>
    </row>
    <row r="1572" spans="2:20">
      <c r="B1572" s="36"/>
      <c r="C1572" s="36"/>
      <c r="D1572" s="36"/>
      <c r="E1572" s="36"/>
      <c r="F1572" s="36"/>
      <c r="G1572" s="36"/>
      <c r="H1572" s="36"/>
      <c r="S1572" s="36"/>
      <c r="T1572" s="36"/>
    </row>
    <row r="1573" spans="2:20">
      <c r="B1573" s="36"/>
      <c r="C1573" s="36"/>
      <c r="D1573" s="36"/>
      <c r="E1573" s="36"/>
      <c r="F1573" s="36"/>
      <c r="G1573" s="36"/>
      <c r="H1573" s="36"/>
      <c r="S1573" s="36"/>
      <c r="T1573" s="36"/>
    </row>
    <row r="1574" spans="2:20">
      <c r="B1574" s="36"/>
      <c r="C1574" s="36"/>
      <c r="D1574" s="36"/>
      <c r="E1574" s="36"/>
      <c r="F1574" s="36"/>
      <c r="G1574" s="36"/>
      <c r="H1574" s="36"/>
      <c r="S1574" s="36"/>
      <c r="T1574" s="36"/>
    </row>
    <row r="1575" spans="2:20">
      <c r="B1575" s="36"/>
      <c r="C1575" s="36"/>
      <c r="D1575" s="36"/>
      <c r="E1575" s="36"/>
      <c r="F1575" s="36"/>
      <c r="G1575" s="36"/>
      <c r="H1575" s="36"/>
      <c r="S1575" s="36"/>
      <c r="T1575" s="36"/>
    </row>
    <row r="1576" spans="2:20">
      <c r="B1576" s="36"/>
      <c r="C1576" s="36"/>
      <c r="D1576" s="36"/>
      <c r="E1576" s="36"/>
      <c r="F1576" s="36"/>
      <c r="G1576" s="36"/>
      <c r="H1576" s="36"/>
      <c r="S1576" s="36"/>
      <c r="T1576" s="36"/>
    </row>
    <row r="1577" spans="2:20">
      <c r="B1577" s="36"/>
      <c r="C1577" s="36"/>
      <c r="D1577" s="36"/>
      <c r="E1577" s="36"/>
      <c r="F1577" s="36"/>
      <c r="G1577" s="36"/>
      <c r="H1577" s="36"/>
      <c r="S1577" s="36"/>
      <c r="T1577" s="36"/>
    </row>
    <row r="1578" spans="2:20">
      <c r="B1578" s="36"/>
      <c r="C1578" s="36"/>
      <c r="D1578" s="36"/>
      <c r="E1578" s="36"/>
      <c r="F1578" s="36"/>
      <c r="G1578" s="36"/>
      <c r="H1578" s="36"/>
      <c r="S1578" s="36"/>
      <c r="T1578" s="36"/>
    </row>
    <row r="1579" spans="2:20">
      <c r="B1579" s="36"/>
      <c r="C1579" s="36"/>
      <c r="D1579" s="36"/>
      <c r="E1579" s="36"/>
      <c r="F1579" s="36"/>
      <c r="G1579" s="36"/>
      <c r="H1579" s="36"/>
      <c r="S1579" s="36"/>
      <c r="T1579" s="36"/>
    </row>
    <row r="1580" spans="2:20">
      <c r="B1580" s="36"/>
      <c r="C1580" s="36"/>
      <c r="D1580" s="36"/>
      <c r="E1580" s="36"/>
      <c r="F1580" s="36"/>
      <c r="G1580" s="36"/>
      <c r="H1580" s="36"/>
      <c r="S1580" s="36"/>
      <c r="T1580" s="36"/>
    </row>
    <row r="1581" spans="2:20">
      <c r="B1581" s="36"/>
      <c r="C1581" s="36"/>
      <c r="D1581" s="36"/>
      <c r="E1581" s="36"/>
      <c r="F1581" s="36"/>
      <c r="G1581" s="36"/>
      <c r="H1581" s="36"/>
      <c r="S1581" s="36"/>
      <c r="T1581" s="36"/>
    </row>
    <row r="1582" spans="2:20">
      <c r="B1582" s="36"/>
      <c r="C1582" s="36"/>
      <c r="D1582" s="36"/>
      <c r="E1582" s="36"/>
      <c r="F1582" s="36"/>
      <c r="G1582" s="36"/>
      <c r="H1582" s="36"/>
      <c r="S1582" s="36"/>
      <c r="T1582" s="36"/>
    </row>
    <row r="1583" spans="2:20">
      <c r="B1583" s="36"/>
      <c r="C1583" s="36"/>
      <c r="D1583" s="36"/>
      <c r="E1583" s="36"/>
      <c r="F1583" s="36"/>
      <c r="G1583" s="36"/>
      <c r="H1583" s="36"/>
      <c r="S1583" s="36"/>
      <c r="T1583" s="36"/>
    </row>
    <row r="1584" spans="2:20">
      <c r="B1584" s="36"/>
      <c r="C1584" s="36"/>
      <c r="D1584" s="36"/>
      <c r="E1584" s="36"/>
      <c r="F1584" s="36"/>
      <c r="G1584" s="36"/>
      <c r="H1584" s="36"/>
      <c r="S1584" s="36"/>
      <c r="T1584" s="36"/>
    </row>
    <row r="1585" spans="2:20">
      <c r="B1585" s="36"/>
      <c r="C1585" s="36"/>
      <c r="D1585" s="36"/>
      <c r="E1585" s="36"/>
      <c r="F1585" s="36"/>
      <c r="G1585" s="36"/>
      <c r="H1585" s="36"/>
      <c r="S1585" s="36"/>
      <c r="T1585" s="36"/>
    </row>
    <row r="1586" spans="2:20">
      <c r="B1586" s="36"/>
      <c r="C1586" s="36"/>
      <c r="D1586" s="36"/>
      <c r="E1586" s="36"/>
      <c r="F1586" s="36"/>
      <c r="G1586" s="36"/>
      <c r="H1586" s="36"/>
      <c r="S1586" s="36"/>
      <c r="T1586" s="36"/>
    </row>
    <row r="1587" spans="2:20">
      <c r="B1587" s="36"/>
      <c r="C1587" s="36"/>
      <c r="D1587" s="36"/>
      <c r="E1587" s="36"/>
      <c r="F1587" s="36"/>
      <c r="G1587" s="36"/>
      <c r="H1587" s="36"/>
      <c r="S1587" s="36"/>
      <c r="T1587" s="36"/>
    </row>
    <row r="1588" spans="2:20">
      <c r="B1588" s="36"/>
      <c r="C1588" s="36"/>
      <c r="D1588" s="36"/>
      <c r="E1588" s="36"/>
      <c r="F1588" s="36"/>
      <c r="G1588" s="36"/>
      <c r="H1588" s="36"/>
      <c r="S1588" s="36"/>
      <c r="T1588" s="36"/>
    </row>
    <row r="1589" spans="2:20">
      <c r="B1589" s="36"/>
      <c r="C1589" s="36"/>
      <c r="D1589" s="36"/>
      <c r="E1589" s="36"/>
      <c r="F1589" s="36"/>
      <c r="G1589" s="36"/>
      <c r="H1589" s="36"/>
      <c r="S1589" s="36"/>
      <c r="T1589" s="36"/>
    </row>
    <row r="1590" spans="2:20">
      <c r="B1590" s="36"/>
      <c r="C1590" s="36"/>
      <c r="D1590" s="36"/>
      <c r="E1590" s="36"/>
      <c r="F1590" s="36"/>
      <c r="G1590" s="36"/>
      <c r="H1590" s="36"/>
      <c r="S1590" s="36"/>
      <c r="T1590" s="36"/>
    </row>
    <row r="1591" spans="2:20">
      <c r="B1591" s="36"/>
      <c r="C1591" s="36"/>
      <c r="D1591" s="36"/>
      <c r="E1591" s="36"/>
      <c r="F1591" s="36"/>
      <c r="G1591" s="36"/>
      <c r="H1591" s="36"/>
      <c r="S1591" s="36"/>
      <c r="T1591" s="36"/>
    </row>
    <row r="1592" spans="2:20">
      <c r="B1592" s="36"/>
      <c r="C1592" s="36"/>
      <c r="D1592" s="36"/>
      <c r="E1592" s="36"/>
      <c r="F1592" s="36"/>
      <c r="G1592" s="36"/>
      <c r="H1592" s="36"/>
      <c r="S1592" s="36"/>
      <c r="T1592" s="36"/>
    </row>
    <row r="1593" spans="2:20">
      <c r="B1593" s="36"/>
      <c r="C1593" s="36"/>
      <c r="D1593" s="36"/>
      <c r="E1593" s="36"/>
      <c r="F1593" s="36"/>
      <c r="G1593" s="36"/>
      <c r="H1593" s="36"/>
      <c r="S1593" s="36"/>
      <c r="T1593" s="36"/>
    </row>
    <row r="1594" spans="2:20">
      <c r="B1594" s="36"/>
      <c r="C1594" s="36"/>
      <c r="D1594" s="36"/>
      <c r="E1594" s="36"/>
      <c r="F1594" s="36"/>
      <c r="G1594" s="36"/>
      <c r="H1594" s="36"/>
      <c r="S1594" s="36"/>
      <c r="T1594" s="36"/>
    </row>
    <row r="1595" spans="2:20">
      <c r="B1595" s="36"/>
      <c r="C1595" s="36"/>
      <c r="D1595" s="36"/>
      <c r="E1595" s="36"/>
      <c r="F1595" s="36"/>
      <c r="G1595" s="36"/>
      <c r="H1595" s="36"/>
      <c r="S1595" s="36"/>
      <c r="T1595" s="36"/>
    </row>
    <row r="1596" spans="2:20">
      <c r="B1596" s="36"/>
      <c r="C1596" s="36"/>
      <c r="D1596" s="36"/>
      <c r="E1596" s="36"/>
      <c r="F1596" s="36"/>
      <c r="G1596" s="36"/>
      <c r="H1596" s="36"/>
      <c r="S1596" s="36"/>
      <c r="T1596" s="36"/>
    </row>
    <row r="1597" spans="2:20">
      <c r="B1597" s="36"/>
      <c r="C1597" s="36"/>
      <c r="D1597" s="36"/>
      <c r="E1597" s="36"/>
      <c r="F1597" s="36"/>
      <c r="G1597" s="36"/>
      <c r="H1597" s="36"/>
      <c r="S1597" s="36"/>
      <c r="T1597" s="36"/>
    </row>
    <row r="1598" spans="2:20">
      <c r="B1598" s="36"/>
      <c r="C1598" s="36"/>
      <c r="D1598" s="36"/>
      <c r="E1598" s="36"/>
      <c r="F1598" s="36"/>
      <c r="G1598" s="36"/>
      <c r="H1598" s="36"/>
      <c r="S1598" s="36"/>
      <c r="T1598" s="36"/>
    </row>
    <row r="1599" spans="2:20">
      <c r="B1599" s="36"/>
      <c r="C1599" s="36"/>
      <c r="D1599" s="36"/>
      <c r="E1599" s="36"/>
      <c r="F1599" s="36"/>
      <c r="G1599" s="36"/>
      <c r="H1599" s="36"/>
      <c r="S1599" s="36"/>
      <c r="T1599" s="36"/>
    </row>
    <row r="1600" spans="2:20">
      <c r="B1600" s="36"/>
      <c r="C1600" s="36"/>
      <c r="D1600" s="36"/>
      <c r="E1600" s="36"/>
      <c r="F1600" s="36"/>
      <c r="G1600" s="36"/>
      <c r="H1600" s="36"/>
      <c r="S1600" s="36"/>
      <c r="T1600" s="36"/>
    </row>
    <row r="1601" spans="2:20">
      <c r="B1601" s="36"/>
      <c r="C1601" s="36"/>
      <c r="D1601" s="36"/>
      <c r="E1601" s="36"/>
      <c r="F1601" s="36"/>
      <c r="G1601" s="36"/>
      <c r="H1601" s="36"/>
      <c r="S1601" s="36"/>
      <c r="T1601" s="36"/>
    </row>
    <row r="1602" spans="2:20">
      <c r="B1602" s="36"/>
      <c r="C1602" s="36"/>
      <c r="D1602" s="36"/>
      <c r="E1602" s="36"/>
      <c r="F1602" s="36"/>
      <c r="G1602" s="36"/>
      <c r="H1602" s="36"/>
      <c r="S1602" s="36"/>
      <c r="T1602" s="36"/>
    </row>
    <row r="1603" spans="2:20">
      <c r="B1603" s="36"/>
      <c r="C1603" s="36"/>
      <c r="D1603" s="36"/>
      <c r="E1603" s="36"/>
      <c r="F1603" s="36"/>
      <c r="G1603" s="36"/>
      <c r="H1603" s="36"/>
      <c r="S1603" s="36"/>
      <c r="T1603" s="36"/>
    </row>
    <row r="1604" spans="2:20">
      <c r="B1604" s="36"/>
      <c r="C1604" s="36"/>
      <c r="D1604" s="36"/>
      <c r="E1604" s="36"/>
      <c r="F1604" s="36"/>
      <c r="G1604" s="36"/>
      <c r="H1604" s="36"/>
      <c r="S1604" s="36"/>
      <c r="T1604" s="36"/>
    </row>
    <row r="1605" spans="2:20">
      <c r="B1605" s="36"/>
      <c r="C1605" s="36"/>
      <c r="D1605" s="36"/>
      <c r="E1605" s="36"/>
      <c r="F1605" s="36"/>
      <c r="G1605" s="36"/>
      <c r="H1605" s="36"/>
      <c r="S1605" s="36"/>
      <c r="T1605" s="36"/>
    </row>
    <row r="1606" spans="2:20">
      <c r="B1606" s="36"/>
      <c r="C1606" s="36"/>
      <c r="D1606" s="36"/>
      <c r="E1606" s="36"/>
      <c r="F1606" s="36"/>
      <c r="G1606" s="36"/>
      <c r="H1606" s="36"/>
      <c r="S1606" s="36"/>
      <c r="T1606" s="36"/>
    </row>
    <row r="1607" spans="2:20">
      <c r="B1607" s="36"/>
      <c r="C1607" s="36"/>
      <c r="D1607" s="36"/>
      <c r="E1607" s="36"/>
      <c r="F1607" s="36"/>
      <c r="G1607" s="36"/>
      <c r="H1607" s="36"/>
      <c r="S1607" s="36"/>
      <c r="T1607" s="36"/>
    </row>
    <row r="1608" spans="2:20">
      <c r="B1608" s="36"/>
      <c r="C1608" s="36"/>
      <c r="D1608" s="36"/>
      <c r="E1608" s="36"/>
      <c r="F1608" s="36"/>
      <c r="G1608" s="36"/>
      <c r="H1608" s="36"/>
      <c r="S1608" s="36"/>
      <c r="T1608" s="36"/>
    </row>
    <row r="1609" spans="2:20">
      <c r="B1609" s="36"/>
      <c r="C1609" s="36"/>
      <c r="D1609" s="36"/>
      <c r="E1609" s="36"/>
      <c r="F1609" s="36"/>
      <c r="G1609" s="36"/>
      <c r="H1609" s="36"/>
      <c r="S1609" s="36"/>
      <c r="T1609" s="36"/>
    </row>
    <row r="1610" spans="2:20">
      <c r="B1610" s="36"/>
      <c r="C1610" s="36"/>
      <c r="D1610" s="36"/>
      <c r="E1610" s="36"/>
      <c r="F1610" s="36"/>
      <c r="G1610" s="36"/>
      <c r="H1610" s="36"/>
      <c r="S1610" s="36"/>
      <c r="T1610" s="36"/>
    </row>
    <row r="1611" spans="2:20">
      <c r="B1611" s="36"/>
      <c r="C1611" s="36"/>
      <c r="D1611" s="36"/>
      <c r="E1611" s="36"/>
      <c r="F1611" s="36"/>
      <c r="G1611" s="36"/>
      <c r="H1611" s="36"/>
      <c r="S1611" s="36"/>
      <c r="T1611" s="36"/>
    </row>
    <row r="1612" spans="2:20">
      <c r="B1612" s="36"/>
      <c r="C1612" s="36"/>
      <c r="D1612" s="36"/>
      <c r="E1612" s="36"/>
      <c r="F1612" s="36"/>
      <c r="G1612" s="36"/>
      <c r="H1612" s="36"/>
      <c r="S1612" s="36"/>
      <c r="T1612" s="36"/>
    </row>
    <row r="1613" spans="2:20">
      <c r="B1613" s="36"/>
      <c r="C1613" s="36"/>
      <c r="D1613" s="36"/>
      <c r="E1613" s="36"/>
      <c r="F1613" s="36"/>
      <c r="G1613" s="36"/>
      <c r="H1613" s="36"/>
      <c r="S1613" s="36"/>
      <c r="T1613" s="36"/>
    </row>
    <row r="1614" spans="2:20">
      <c r="B1614" s="36"/>
      <c r="C1614" s="36"/>
      <c r="D1614" s="36"/>
      <c r="E1614" s="36"/>
      <c r="F1614" s="36"/>
      <c r="G1614" s="36"/>
      <c r="H1614" s="36"/>
      <c r="S1614" s="36"/>
      <c r="T1614" s="36"/>
    </row>
    <row r="1615" spans="2:20">
      <c r="B1615" s="36"/>
      <c r="C1615" s="36"/>
      <c r="D1615" s="36"/>
      <c r="E1615" s="36"/>
      <c r="F1615" s="36"/>
      <c r="G1615" s="36"/>
      <c r="H1615" s="36"/>
      <c r="S1615" s="36"/>
      <c r="T1615" s="36"/>
    </row>
    <row r="1616" spans="2:20">
      <c r="B1616" s="36"/>
      <c r="C1616" s="36"/>
      <c r="D1616" s="36"/>
      <c r="E1616" s="36"/>
      <c r="F1616" s="36"/>
      <c r="G1616" s="36"/>
      <c r="H1616" s="36"/>
      <c r="S1616" s="36"/>
      <c r="T1616" s="36"/>
    </row>
    <row r="1617" spans="2:20">
      <c r="B1617" s="36"/>
      <c r="C1617" s="36"/>
      <c r="D1617" s="36"/>
      <c r="E1617" s="36"/>
      <c r="F1617" s="36"/>
      <c r="G1617" s="36"/>
      <c r="H1617" s="36"/>
      <c r="S1617" s="36"/>
      <c r="T1617" s="36"/>
    </row>
    <row r="1618" spans="2:20">
      <c r="B1618" s="36"/>
      <c r="C1618" s="36"/>
      <c r="D1618" s="36"/>
      <c r="E1618" s="36"/>
      <c r="F1618" s="36"/>
      <c r="G1618" s="36"/>
      <c r="H1618" s="36"/>
      <c r="S1618" s="36"/>
      <c r="T1618" s="36"/>
    </row>
    <row r="1619" spans="2:20">
      <c r="B1619" s="36"/>
      <c r="C1619" s="36"/>
      <c r="D1619" s="36"/>
      <c r="E1619" s="36"/>
      <c r="F1619" s="36"/>
      <c r="G1619" s="36"/>
      <c r="H1619" s="36"/>
      <c r="S1619" s="36"/>
      <c r="T1619" s="36"/>
    </row>
    <row r="1620" spans="2:20">
      <c r="B1620" s="36"/>
      <c r="C1620" s="36"/>
      <c r="D1620" s="36"/>
      <c r="E1620" s="36"/>
      <c r="F1620" s="36"/>
      <c r="G1620" s="36"/>
      <c r="H1620" s="36"/>
      <c r="S1620" s="36"/>
      <c r="T1620" s="36"/>
    </row>
    <row r="1621" spans="2:20">
      <c r="B1621" s="36"/>
      <c r="C1621" s="36"/>
      <c r="D1621" s="36"/>
      <c r="E1621" s="36"/>
      <c r="F1621" s="36"/>
      <c r="G1621" s="36"/>
      <c r="H1621" s="36"/>
      <c r="S1621" s="36"/>
      <c r="T1621" s="36"/>
    </row>
    <row r="1622" spans="2:20">
      <c r="B1622" s="36"/>
      <c r="C1622" s="36"/>
      <c r="D1622" s="36"/>
      <c r="E1622" s="36"/>
      <c r="F1622" s="36"/>
      <c r="G1622" s="36"/>
      <c r="H1622" s="36"/>
      <c r="S1622" s="36"/>
      <c r="T1622" s="36"/>
    </row>
    <row r="1623" spans="2:20">
      <c r="B1623" s="36"/>
      <c r="C1623" s="36"/>
      <c r="D1623" s="36"/>
      <c r="E1623" s="36"/>
      <c r="F1623" s="36"/>
      <c r="G1623" s="36"/>
      <c r="H1623" s="36"/>
      <c r="S1623" s="36"/>
      <c r="T1623" s="36"/>
    </row>
    <row r="1624" spans="2:20">
      <c r="B1624" s="36"/>
      <c r="C1624" s="36"/>
      <c r="D1624" s="36"/>
      <c r="E1624" s="36"/>
      <c r="F1624" s="36"/>
      <c r="G1624" s="36"/>
      <c r="H1624" s="36"/>
      <c r="S1624" s="36"/>
      <c r="T1624" s="36"/>
    </row>
    <row r="1625" spans="2:20">
      <c r="B1625" s="36"/>
      <c r="C1625" s="36"/>
      <c r="D1625" s="36"/>
      <c r="E1625" s="36"/>
      <c r="F1625" s="36"/>
      <c r="G1625" s="36"/>
      <c r="H1625" s="36"/>
      <c r="S1625" s="36"/>
      <c r="T1625" s="36"/>
    </row>
    <row r="1626" spans="2:20">
      <c r="B1626" s="36"/>
      <c r="C1626" s="36"/>
      <c r="D1626" s="36"/>
      <c r="E1626" s="36"/>
      <c r="F1626" s="36"/>
      <c r="G1626" s="36"/>
      <c r="H1626" s="36"/>
      <c r="S1626" s="36"/>
      <c r="T1626" s="36"/>
    </row>
    <row r="1627" spans="2:20">
      <c r="B1627" s="36"/>
      <c r="C1627" s="36"/>
      <c r="D1627" s="36"/>
      <c r="E1627" s="36"/>
      <c r="F1627" s="36"/>
      <c r="G1627" s="36"/>
      <c r="H1627" s="36"/>
      <c r="S1627" s="36"/>
      <c r="T1627" s="36"/>
    </row>
    <row r="1628" spans="2:20">
      <c r="B1628" s="36"/>
      <c r="C1628" s="36"/>
      <c r="D1628" s="36"/>
      <c r="E1628" s="36"/>
      <c r="F1628" s="36"/>
      <c r="G1628" s="36"/>
      <c r="H1628" s="36"/>
      <c r="S1628" s="36"/>
      <c r="T1628" s="36"/>
    </row>
    <row r="1629" spans="2:20">
      <c r="B1629" s="36"/>
      <c r="C1629" s="36"/>
      <c r="D1629" s="36"/>
      <c r="E1629" s="36"/>
      <c r="F1629" s="36"/>
      <c r="G1629" s="36"/>
      <c r="H1629" s="36"/>
      <c r="S1629" s="36"/>
      <c r="T1629" s="36"/>
    </row>
    <row r="1630" spans="2:20">
      <c r="B1630" s="36"/>
      <c r="C1630" s="36"/>
      <c r="D1630" s="36"/>
      <c r="E1630" s="36"/>
      <c r="F1630" s="36"/>
      <c r="G1630" s="36"/>
      <c r="H1630" s="36"/>
      <c r="S1630" s="36"/>
      <c r="T1630" s="36"/>
    </row>
    <row r="1631" spans="2:20">
      <c r="B1631" s="36"/>
      <c r="C1631" s="36"/>
      <c r="D1631" s="36"/>
      <c r="E1631" s="36"/>
      <c r="F1631" s="36"/>
      <c r="G1631" s="36"/>
      <c r="H1631" s="36"/>
      <c r="S1631" s="36"/>
      <c r="T1631" s="36"/>
    </row>
    <row r="1632" spans="2:20">
      <c r="B1632" s="36"/>
      <c r="C1632" s="36"/>
      <c r="D1632" s="36"/>
      <c r="E1632" s="36"/>
      <c r="F1632" s="36"/>
      <c r="G1632" s="36"/>
      <c r="H1632" s="36"/>
      <c r="S1632" s="36"/>
      <c r="T1632" s="36"/>
    </row>
    <row r="1633" spans="2:20">
      <c r="B1633" s="36"/>
      <c r="C1633" s="36"/>
      <c r="D1633" s="36"/>
      <c r="E1633" s="36"/>
      <c r="F1633" s="36"/>
      <c r="G1633" s="36"/>
      <c r="H1633" s="36"/>
      <c r="S1633" s="36"/>
      <c r="T1633" s="36"/>
    </row>
    <row r="1634" spans="2:20">
      <c r="B1634" s="36"/>
      <c r="C1634" s="36"/>
      <c r="D1634" s="36"/>
      <c r="E1634" s="36"/>
      <c r="F1634" s="36"/>
      <c r="G1634" s="36"/>
      <c r="H1634" s="36"/>
      <c r="S1634" s="36"/>
      <c r="T1634" s="36"/>
    </row>
    <row r="1635" spans="2:20">
      <c r="B1635" s="36"/>
      <c r="C1635" s="36"/>
      <c r="D1635" s="36"/>
      <c r="E1635" s="36"/>
      <c r="F1635" s="36"/>
      <c r="G1635" s="36"/>
      <c r="H1635" s="36"/>
      <c r="S1635" s="36"/>
      <c r="T1635" s="36"/>
    </row>
    <row r="1636" spans="2:20">
      <c r="B1636" s="36"/>
      <c r="C1636" s="36"/>
      <c r="D1636" s="36"/>
      <c r="E1636" s="36"/>
      <c r="F1636" s="36"/>
      <c r="G1636" s="36"/>
      <c r="H1636" s="36"/>
      <c r="S1636" s="36"/>
      <c r="T1636" s="36"/>
    </row>
    <row r="1637" spans="2:20">
      <c r="B1637" s="36"/>
      <c r="C1637" s="36"/>
      <c r="D1637" s="36"/>
      <c r="E1637" s="36"/>
      <c r="F1637" s="36"/>
      <c r="G1637" s="36"/>
      <c r="H1637" s="36"/>
      <c r="S1637" s="36"/>
      <c r="T1637" s="36"/>
    </row>
    <row r="1638" spans="2:20">
      <c r="B1638" s="36"/>
      <c r="C1638" s="36"/>
      <c r="D1638" s="36"/>
      <c r="E1638" s="36"/>
      <c r="F1638" s="36"/>
      <c r="G1638" s="36"/>
      <c r="H1638" s="36"/>
      <c r="S1638" s="36"/>
      <c r="T1638" s="36"/>
    </row>
    <row r="1639" spans="2:20">
      <c r="B1639" s="36"/>
      <c r="C1639" s="36"/>
      <c r="D1639" s="36"/>
      <c r="E1639" s="36"/>
      <c r="F1639" s="36"/>
      <c r="G1639" s="36"/>
      <c r="H1639" s="36"/>
      <c r="S1639" s="36"/>
      <c r="T1639" s="36"/>
    </row>
    <row r="1640" spans="2:20">
      <c r="B1640" s="36"/>
      <c r="C1640" s="36"/>
      <c r="D1640" s="36"/>
      <c r="E1640" s="36"/>
      <c r="F1640" s="36"/>
      <c r="G1640" s="36"/>
      <c r="H1640" s="36"/>
      <c r="S1640" s="36"/>
      <c r="T1640" s="36"/>
    </row>
    <row r="1641" spans="2:20">
      <c r="B1641" s="36"/>
      <c r="C1641" s="36"/>
      <c r="D1641" s="36"/>
      <c r="E1641" s="36"/>
      <c r="F1641" s="36"/>
      <c r="G1641" s="36"/>
      <c r="H1641" s="36"/>
      <c r="S1641" s="36"/>
      <c r="T1641" s="36"/>
    </row>
    <row r="1642" spans="2:20">
      <c r="B1642" s="36"/>
      <c r="C1642" s="36"/>
      <c r="D1642" s="36"/>
      <c r="E1642" s="36"/>
      <c r="F1642" s="36"/>
      <c r="G1642" s="36"/>
      <c r="H1642" s="36"/>
      <c r="S1642" s="36"/>
      <c r="T1642" s="36"/>
    </row>
    <row r="1643" spans="2:20">
      <c r="B1643" s="36"/>
      <c r="C1643" s="36"/>
      <c r="D1643" s="36"/>
      <c r="E1643" s="36"/>
      <c r="F1643" s="36"/>
      <c r="G1643" s="36"/>
      <c r="H1643" s="36"/>
      <c r="S1643" s="36"/>
      <c r="T1643" s="36"/>
    </row>
    <row r="1644" spans="2:20">
      <c r="B1644" s="36"/>
      <c r="C1644" s="36"/>
      <c r="D1644" s="36"/>
      <c r="E1644" s="36"/>
      <c r="F1644" s="36"/>
      <c r="G1644" s="36"/>
      <c r="H1644" s="36"/>
      <c r="S1644" s="36"/>
      <c r="T1644" s="36"/>
    </row>
    <row r="1645" spans="2:20">
      <c r="B1645" s="36"/>
      <c r="C1645" s="36"/>
      <c r="D1645" s="36"/>
      <c r="E1645" s="36"/>
      <c r="F1645" s="36"/>
      <c r="G1645" s="36"/>
      <c r="H1645" s="36"/>
      <c r="S1645" s="36"/>
      <c r="T1645" s="36"/>
    </row>
    <row r="1646" spans="2:20">
      <c r="B1646" s="36"/>
      <c r="C1646" s="36"/>
      <c r="D1646" s="36"/>
      <c r="E1646" s="36"/>
      <c r="F1646" s="36"/>
      <c r="G1646" s="36"/>
      <c r="H1646" s="36"/>
      <c r="S1646" s="36"/>
      <c r="T1646" s="36"/>
    </row>
    <row r="1647" spans="2:20">
      <c r="B1647" s="36"/>
      <c r="C1647" s="36"/>
      <c r="D1647" s="36"/>
      <c r="E1647" s="36"/>
      <c r="F1647" s="36"/>
      <c r="G1647" s="36"/>
      <c r="H1647" s="36"/>
      <c r="S1647" s="36"/>
      <c r="T1647" s="36"/>
    </row>
    <row r="1648" spans="2:20">
      <c r="B1648" s="36"/>
      <c r="C1648" s="36"/>
      <c r="D1648" s="36"/>
      <c r="E1648" s="36"/>
      <c r="F1648" s="36"/>
      <c r="G1648" s="36"/>
      <c r="H1648" s="36"/>
      <c r="S1648" s="36"/>
      <c r="T1648" s="36"/>
    </row>
    <row r="1649" spans="2:20">
      <c r="B1649" s="36"/>
      <c r="C1649" s="36"/>
      <c r="D1649" s="36"/>
      <c r="E1649" s="36"/>
      <c r="F1649" s="36"/>
      <c r="G1649" s="36"/>
      <c r="H1649" s="36"/>
      <c r="S1649" s="36"/>
      <c r="T1649" s="36"/>
    </row>
    <row r="1650" spans="2:20">
      <c r="B1650" s="36"/>
      <c r="C1650" s="36"/>
      <c r="D1650" s="36"/>
      <c r="E1650" s="36"/>
      <c r="F1650" s="36"/>
      <c r="G1650" s="36"/>
      <c r="H1650" s="36"/>
      <c r="S1650" s="36"/>
      <c r="T1650" s="36"/>
    </row>
    <row r="1651" spans="2:20">
      <c r="B1651" s="36"/>
      <c r="C1651" s="36"/>
      <c r="D1651" s="36"/>
      <c r="E1651" s="36"/>
      <c r="F1651" s="36"/>
      <c r="G1651" s="36"/>
      <c r="H1651" s="36"/>
      <c r="S1651" s="36"/>
      <c r="T1651" s="36"/>
    </row>
    <row r="1652" spans="2:20">
      <c r="B1652" s="36"/>
      <c r="C1652" s="36"/>
      <c r="D1652" s="36"/>
      <c r="E1652" s="36"/>
      <c r="F1652" s="36"/>
      <c r="G1652" s="36"/>
      <c r="H1652" s="36"/>
      <c r="S1652" s="36"/>
      <c r="T1652" s="36"/>
    </row>
    <row r="1653" spans="2:20">
      <c r="B1653" s="36"/>
      <c r="C1653" s="36"/>
      <c r="D1653" s="36"/>
      <c r="E1653" s="36"/>
      <c r="F1653" s="36"/>
      <c r="G1653" s="36"/>
      <c r="H1653" s="36"/>
      <c r="S1653" s="36"/>
      <c r="T1653" s="36"/>
    </row>
    <row r="1654" spans="2:20">
      <c r="B1654" s="36"/>
      <c r="C1654" s="36"/>
      <c r="D1654" s="36"/>
      <c r="E1654" s="36"/>
      <c r="F1654" s="36"/>
      <c r="G1654" s="36"/>
      <c r="H1654" s="36"/>
      <c r="S1654" s="36"/>
      <c r="T1654" s="36"/>
    </row>
    <row r="1655" spans="2:20">
      <c r="B1655" s="36"/>
      <c r="C1655" s="36"/>
      <c r="D1655" s="36"/>
      <c r="E1655" s="36"/>
      <c r="F1655" s="36"/>
      <c r="G1655" s="36"/>
      <c r="H1655" s="36"/>
      <c r="S1655" s="36"/>
      <c r="T1655" s="36"/>
    </row>
    <row r="1656" spans="2:20">
      <c r="B1656" s="36"/>
      <c r="C1656" s="36"/>
      <c r="D1656" s="36"/>
      <c r="E1656" s="36"/>
      <c r="F1656" s="36"/>
      <c r="G1656" s="36"/>
      <c r="H1656" s="36"/>
      <c r="S1656" s="36"/>
      <c r="T1656" s="36"/>
    </row>
    <row r="1657" spans="2:20">
      <c r="B1657" s="36"/>
      <c r="C1657" s="36"/>
      <c r="D1657" s="36"/>
      <c r="E1657" s="36"/>
      <c r="F1657" s="36"/>
      <c r="G1657" s="36"/>
      <c r="H1657" s="36"/>
      <c r="S1657" s="36"/>
      <c r="T1657" s="36"/>
    </row>
    <row r="1658" spans="2:20">
      <c r="B1658" s="36"/>
      <c r="C1658" s="36"/>
      <c r="D1658" s="36"/>
      <c r="E1658" s="36"/>
      <c r="F1658" s="36"/>
      <c r="G1658" s="36"/>
      <c r="H1658" s="36"/>
      <c r="S1658" s="36"/>
      <c r="T1658" s="36"/>
    </row>
    <row r="1659" spans="2:20">
      <c r="B1659" s="36"/>
      <c r="C1659" s="36"/>
      <c r="D1659" s="36"/>
      <c r="E1659" s="36"/>
      <c r="F1659" s="36"/>
      <c r="G1659" s="36"/>
      <c r="H1659" s="36"/>
      <c r="S1659" s="36"/>
      <c r="T1659" s="36"/>
    </row>
    <row r="1660" spans="2:20">
      <c r="B1660" s="36"/>
      <c r="C1660" s="36"/>
      <c r="D1660" s="36"/>
      <c r="E1660" s="36"/>
      <c r="F1660" s="36"/>
      <c r="G1660" s="36"/>
      <c r="H1660" s="36"/>
      <c r="S1660" s="36"/>
      <c r="T1660" s="36"/>
    </row>
    <row r="1661" spans="2:20">
      <c r="B1661" s="36"/>
      <c r="C1661" s="36"/>
      <c r="D1661" s="36"/>
      <c r="E1661" s="36"/>
      <c r="F1661" s="36"/>
      <c r="G1661" s="36"/>
      <c r="H1661" s="36"/>
      <c r="S1661" s="36"/>
      <c r="T1661" s="36"/>
    </row>
    <row r="1662" spans="2:20">
      <c r="B1662" s="36"/>
      <c r="C1662" s="36"/>
      <c r="D1662" s="36"/>
      <c r="E1662" s="36"/>
      <c r="F1662" s="36"/>
      <c r="G1662" s="36"/>
      <c r="H1662" s="36"/>
      <c r="S1662" s="36"/>
      <c r="T1662" s="36"/>
    </row>
    <row r="1663" spans="2:20">
      <c r="B1663" s="36"/>
      <c r="C1663" s="36"/>
      <c r="D1663" s="36"/>
      <c r="E1663" s="36"/>
      <c r="F1663" s="36"/>
      <c r="G1663" s="36"/>
      <c r="H1663" s="36"/>
      <c r="S1663" s="36"/>
      <c r="T1663" s="36"/>
    </row>
    <row r="1664" spans="2:20">
      <c r="B1664" s="36"/>
      <c r="C1664" s="36"/>
      <c r="D1664" s="36"/>
      <c r="E1664" s="36"/>
      <c r="F1664" s="36"/>
      <c r="G1664" s="36"/>
      <c r="H1664" s="36"/>
      <c r="S1664" s="36"/>
      <c r="T1664" s="36"/>
    </row>
    <row r="1665" spans="2:20">
      <c r="B1665" s="36"/>
      <c r="C1665" s="36"/>
      <c r="D1665" s="36"/>
      <c r="E1665" s="36"/>
      <c r="F1665" s="36"/>
      <c r="G1665" s="36"/>
      <c r="H1665" s="36"/>
      <c r="S1665" s="36"/>
      <c r="T1665" s="36"/>
    </row>
    <row r="1666" spans="2:20">
      <c r="B1666" s="36"/>
      <c r="C1666" s="36"/>
      <c r="D1666" s="36"/>
      <c r="E1666" s="36"/>
      <c r="F1666" s="36"/>
      <c r="G1666" s="36"/>
      <c r="H1666" s="36"/>
      <c r="S1666" s="36"/>
      <c r="T1666" s="36"/>
    </row>
    <row r="1667" spans="2:20">
      <c r="B1667" s="36"/>
      <c r="C1667" s="36"/>
      <c r="D1667" s="36"/>
      <c r="E1667" s="36"/>
      <c r="F1667" s="36"/>
      <c r="G1667" s="36"/>
      <c r="H1667" s="36"/>
      <c r="S1667" s="36"/>
      <c r="T1667" s="36"/>
    </row>
    <row r="1668" spans="2:20">
      <c r="B1668" s="36"/>
      <c r="C1668" s="36"/>
      <c r="D1668" s="36"/>
      <c r="E1668" s="36"/>
      <c r="F1668" s="36"/>
      <c r="G1668" s="36"/>
      <c r="H1668" s="36"/>
      <c r="S1668" s="36"/>
      <c r="T1668" s="36"/>
    </row>
    <row r="1669" spans="2:20">
      <c r="B1669" s="36"/>
      <c r="C1669" s="36"/>
      <c r="D1669" s="36"/>
      <c r="E1669" s="36"/>
      <c r="F1669" s="36"/>
      <c r="G1669" s="36"/>
      <c r="H1669" s="36"/>
      <c r="S1669" s="36"/>
      <c r="T1669" s="36"/>
    </row>
    <row r="1670" spans="2:20">
      <c r="B1670" s="36"/>
      <c r="C1670" s="36"/>
      <c r="D1670" s="36"/>
      <c r="E1670" s="36"/>
      <c r="F1670" s="36"/>
      <c r="G1670" s="36"/>
      <c r="H1670" s="36"/>
      <c r="S1670" s="36"/>
      <c r="T1670" s="36"/>
    </row>
    <row r="1671" spans="2:20">
      <c r="B1671" s="36"/>
      <c r="C1671" s="36"/>
      <c r="D1671" s="36"/>
      <c r="E1671" s="36"/>
      <c r="F1671" s="36"/>
      <c r="G1671" s="36"/>
      <c r="H1671" s="36"/>
      <c r="S1671" s="36"/>
      <c r="T1671" s="36"/>
    </row>
    <row r="1672" spans="2:20">
      <c r="B1672" s="36"/>
      <c r="C1672" s="36"/>
      <c r="D1672" s="36"/>
      <c r="E1672" s="36"/>
      <c r="F1672" s="36"/>
      <c r="G1672" s="36"/>
      <c r="H1672" s="36"/>
      <c r="S1672" s="36"/>
      <c r="T1672" s="36"/>
    </row>
    <row r="1673" spans="2:20">
      <c r="B1673" s="36"/>
      <c r="C1673" s="36"/>
      <c r="D1673" s="36"/>
      <c r="E1673" s="36"/>
      <c r="F1673" s="36"/>
      <c r="G1673" s="36"/>
      <c r="H1673" s="36"/>
      <c r="S1673" s="36"/>
      <c r="T1673" s="36"/>
    </row>
    <row r="1674" spans="2:20">
      <c r="B1674" s="36"/>
      <c r="C1674" s="36"/>
      <c r="D1674" s="36"/>
      <c r="E1674" s="36"/>
      <c r="F1674" s="36"/>
      <c r="G1674" s="36"/>
      <c r="H1674" s="36"/>
      <c r="S1674" s="36"/>
      <c r="T1674" s="36"/>
    </row>
    <row r="1675" spans="2:20">
      <c r="B1675" s="36"/>
      <c r="C1675" s="36"/>
      <c r="D1675" s="36"/>
      <c r="E1675" s="36"/>
      <c r="F1675" s="36"/>
      <c r="G1675" s="36"/>
      <c r="H1675" s="36"/>
      <c r="S1675" s="36"/>
      <c r="T1675" s="36"/>
    </row>
    <row r="1676" spans="2:20">
      <c r="B1676" s="36"/>
      <c r="C1676" s="36"/>
      <c r="D1676" s="36"/>
      <c r="E1676" s="36"/>
      <c r="F1676" s="36"/>
      <c r="G1676" s="36"/>
      <c r="H1676" s="36"/>
      <c r="S1676" s="36"/>
      <c r="T1676" s="36"/>
    </row>
    <row r="1677" spans="2:20">
      <c r="B1677" s="36"/>
      <c r="C1677" s="36"/>
      <c r="D1677" s="36"/>
      <c r="E1677" s="36"/>
      <c r="F1677" s="36"/>
      <c r="G1677" s="36"/>
      <c r="H1677" s="36"/>
      <c r="S1677" s="36"/>
      <c r="T1677" s="36"/>
    </row>
    <row r="1678" spans="2:20">
      <c r="B1678" s="36"/>
      <c r="C1678" s="36"/>
      <c r="D1678" s="36"/>
      <c r="E1678" s="36"/>
      <c r="F1678" s="36"/>
      <c r="G1678" s="36"/>
      <c r="H1678" s="36"/>
      <c r="S1678" s="36"/>
      <c r="T1678" s="36"/>
    </row>
    <row r="1679" spans="2:20">
      <c r="B1679" s="36"/>
      <c r="C1679" s="36"/>
      <c r="D1679" s="36"/>
      <c r="E1679" s="36"/>
      <c r="F1679" s="36"/>
      <c r="G1679" s="36"/>
      <c r="H1679" s="36"/>
      <c r="S1679" s="36"/>
      <c r="T1679" s="36"/>
    </row>
    <row r="1680" spans="2:20">
      <c r="B1680" s="36"/>
      <c r="C1680" s="36"/>
      <c r="D1680" s="36"/>
      <c r="E1680" s="36"/>
      <c r="F1680" s="36"/>
      <c r="G1680" s="36"/>
      <c r="H1680" s="36"/>
      <c r="S1680" s="36"/>
      <c r="T1680" s="36"/>
    </row>
    <row r="1681" spans="2:20">
      <c r="B1681" s="36"/>
      <c r="C1681" s="36"/>
      <c r="D1681" s="36"/>
      <c r="E1681" s="36"/>
      <c r="F1681" s="36"/>
      <c r="G1681" s="36"/>
      <c r="H1681" s="36"/>
      <c r="S1681" s="36"/>
      <c r="T1681" s="36"/>
    </row>
    <row r="1682" spans="2:20">
      <c r="B1682" s="36"/>
      <c r="C1682" s="36"/>
      <c r="D1682" s="36"/>
      <c r="E1682" s="36"/>
      <c r="F1682" s="36"/>
      <c r="G1682" s="36"/>
      <c r="H1682" s="36"/>
      <c r="S1682" s="36"/>
      <c r="T1682" s="36"/>
    </row>
    <row r="1683" spans="2:20">
      <c r="B1683" s="36"/>
      <c r="C1683" s="36"/>
      <c r="D1683" s="36"/>
      <c r="E1683" s="36"/>
      <c r="F1683" s="36"/>
      <c r="G1683" s="36"/>
      <c r="H1683" s="36"/>
      <c r="S1683" s="36"/>
      <c r="T1683" s="36"/>
    </row>
    <row r="1684" spans="2:20">
      <c r="B1684" s="36"/>
      <c r="C1684" s="36"/>
      <c r="D1684" s="36"/>
      <c r="E1684" s="36"/>
      <c r="F1684" s="36"/>
      <c r="G1684" s="36"/>
      <c r="H1684" s="36"/>
      <c r="S1684" s="36"/>
      <c r="T1684" s="36"/>
    </row>
    <row r="1685" spans="2:20">
      <c r="B1685" s="36"/>
      <c r="C1685" s="36"/>
      <c r="D1685" s="36"/>
      <c r="E1685" s="36"/>
      <c r="F1685" s="36"/>
      <c r="G1685" s="36"/>
      <c r="H1685" s="36"/>
      <c r="S1685" s="36"/>
      <c r="T1685" s="36"/>
    </row>
    <row r="1686" spans="2:20">
      <c r="B1686" s="36"/>
      <c r="C1686" s="36"/>
      <c r="D1686" s="36"/>
      <c r="E1686" s="36"/>
      <c r="F1686" s="36"/>
      <c r="G1686" s="36"/>
      <c r="H1686" s="36"/>
      <c r="S1686" s="36"/>
      <c r="T1686" s="36"/>
    </row>
    <row r="1687" spans="2:20">
      <c r="B1687" s="36"/>
      <c r="C1687" s="36"/>
      <c r="D1687" s="36"/>
      <c r="E1687" s="36"/>
      <c r="F1687" s="36"/>
      <c r="G1687" s="36"/>
      <c r="H1687" s="36"/>
      <c r="S1687" s="36"/>
      <c r="T1687" s="36"/>
    </row>
    <row r="1688" spans="2:20">
      <c r="B1688" s="36"/>
      <c r="C1688" s="36"/>
      <c r="D1688" s="36"/>
      <c r="E1688" s="36"/>
      <c r="F1688" s="36"/>
      <c r="G1688" s="36"/>
      <c r="H1688" s="36"/>
      <c r="S1688" s="36"/>
      <c r="T1688" s="36"/>
    </row>
    <row r="1689" spans="2:20">
      <c r="B1689" s="36"/>
      <c r="C1689" s="36"/>
      <c r="D1689" s="36"/>
      <c r="E1689" s="36"/>
      <c r="F1689" s="36"/>
      <c r="G1689" s="36"/>
      <c r="H1689" s="36"/>
      <c r="S1689" s="36"/>
      <c r="T1689" s="36"/>
    </row>
    <row r="1690" spans="2:20">
      <c r="B1690" s="36"/>
      <c r="C1690" s="36"/>
      <c r="D1690" s="36"/>
      <c r="E1690" s="36"/>
      <c r="F1690" s="36"/>
      <c r="G1690" s="36"/>
      <c r="H1690" s="36"/>
      <c r="S1690" s="36"/>
      <c r="T1690" s="36"/>
    </row>
    <row r="1691" spans="2:20">
      <c r="B1691" s="36"/>
      <c r="C1691" s="36"/>
      <c r="D1691" s="36"/>
      <c r="E1691" s="36"/>
      <c r="F1691" s="36"/>
      <c r="G1691" s="36"/>
      <c r="H1691" s="36"/>
      <c r="S1691" s="36"/>
      <c r="T1691" s="36"/>
    </row>
    <row r="1692" spans="2:20">
      <c r="B1692" s="36"/>
      <c r="C1692" s="36"/>
      <c r="D1692" s="36"/>
      <c r="E1692" s="36"/>
      <c r="F1692" s="36"/>
      <c r="G1692" s="36"/>
      <c r="H1692" s="36"/>
      <c r="S1692" s="36"/>
      <c r="T1692" s="36"/>
    </row>
    <row r="1693" spans="2:20">
      <c r="B1693" s="36"/>
      <c r="C1693" s="36"/>
      <c r="D1693" s="36"/>
      <c r="E1693" s="36"/>
      <c r="F1693" s="36"/>
      <c r="G1693" s="36"/>
      <c r="H1693" s="36"/>
      <c r="S1693" s="36"/>
      <c r="T1693" s="36"/>
    </row>
    <row r="1694" spans="2:20">
      <c r="B1694" s="36"/>
      <c r="C1694" s="36"/>
      <c r="D1694" s="36"/>
      <c r="E1694" s="36"/>
      <c r="F1694" s="36"/>
      <c r="G1694" s="36"/>
      <c r="H1694" s="36"/>
      <c r="S1694" s="36"/>
      <c r="T1694" s="36"/>
    </row>
    <row r="1695" spans="2:20">
      <c r="B1695" s="36"/>
      <c r="C1695" s="36"/>
      <c r="D1695" s="36"/>
      <c r="E1695" s="36"/>
      <c r="F1695" s="36"/>
      <c r="G1695" s="36"/>
      <c r="H1695" s="36"/>
      <c r="S1695" s="36"/>
      <c r="T1695" s="36"/>
    </row>
    <row r="1696" spans="2:20">
      <c r="B1696" s="36"/>
      <c r="C1696" s="36"/>
      <c r="D1696" s="36"/>
      <c r="E1696" s="36"/>
      <c r="F1696" s="36"/>
      <c r="G1696" s="36"/>
      <c r="H1696" s="36"/>
      <c r="S1696" s="36"/>
      <c r="T1696" s="36"/>
    </row>
    <row r="1697" spans="2:20">
      <c r="B1697" s="36"/>
      <c r="C1697" s="36"/>
      <c r="D1697" s="36"/>
      <c r="E1697" s="36"/>
      <c r="F1697" s="36"/>
      <c r="G1697" s="36"/>
      <c r="H1697" s="36"/>
      <c r="S1697" s="36"/>
      <c r="T1697" s="36"/>
    </row>
    <row r="1698" spans="2:20">
      <c r="B1698" s="36"/>
      <c r="C1698" s="36"/>
      <c r="D1698" s="36"/>
      <c r="E1698" s="36"/>
      <c r="F1698" s="36"/>
      <c r="G1698" s="36"/>
      <c r="H1698" s="36"/>
      <c r="S1698" s="36"/>
      <c r="T1698" s="36"/>
    </row>
    <row r="1699" spans="2:20">
      <c r="B1699" s="36"/>
      <c r="C1699" s="36"/>
      <c r="D1699" s="36"/>
      <c r="E1699" s="36"/>
      <c r="F1699" s="36"/>
      <c r="G1699" s="36"/>
      <c r="H1699" s="36"/>
      <c r="S1699" s="36"/>
      <c r="T1699" s="36"/>
    </row>
    <row r="1700" spans="2:20">
      <c r="B1700" s="36"/>
      <c r="C1700" s="36"/>
      <c r="D1700" s="36"/>
      <c r="E1700" s="36"/>
      <c r="F1700" s="36"/>
      <c r="G1700" s="36"/>
      <c r="H1700" s="36"/>
      <c r="S1700" s="36"/>
      <c r="T1700" s="36"/>
    </row>
    <row r="1701" spans="2:20">
      <c r="B1701" s="36"/>
      <c r="C1701" s="36"/>
      <c r="D1701" s="36"/>
      <c r="E1701" s="36"/>
      <c r="F1701" s="36"/>
      <c r="G1701" s="36"/>
      <c r="H1701" s="36"/>
      <c r="S1701" s="36"/>
      <c r="T1701" s="36"/>
    </row>
    <row r="1702" spans="2:20">
      <c r="B1702" s="36"/>
      <c r="C1702" s="36"/>
      <c r="D1702" s="36"/>
      <c r="E1702" s="36"/>
      <c r="F1702" s="36"/>
      <c r="G1702" s="36"/>
      <c r="H1702" s="36"/>
      <c r="S1702" s="36"/>
      <c r="T1702" s="36"/>
    </row>
    <row r="1703" spans="2:20">
      <c r="B1703" s="36"/>
      <c r="C1703" s="36"/>
      <c r="D1703" s="36"/>
      <c r="E1703" s="36"/>
      <c r="F1703" s="36"/>
      <c r="G1703" s="36"/>
      <c r="H1703" s="36"/>
      <c r="S1703" s="36"/>
      <c r="T1703" s="36"/>
    </row>
    <row r="1704" spans="2:20">
      <c r="B1704" s="36"/>
      <c r="C1704" s="36"/>
      <c r="D1704" s="36"/>
      <c r="E1704" s="36"/>
      <c r="F1704" s="36"/>
      <c r="G1704" s="36"/>
      <c r="H1704" s="36"/>
      <c r="S1704" s="36"/>
      <c r="T1704" s="36"/>
    </row>
    <row r="1705" spans="2:20">
      <c r="B1705" s="36"/>
      <c r="C1705" s="36"/>
      <c r="D1705" s="36"/>
      <c r="E1705" s="36"/>
      <c r="F1705" s="36"/>
      <c r="G1705" s="36"/>
      <c r="H1705" s="36"/>
      <c r="S1705" s="36"/>
      <c r="T1705" s="36"/>
    </row>
    <row r="1706" spans="2:20">
      <c r="B1706" s="36"/>
      <c r="C1706" s="36"/>
      <c r="D1706" s="36"/>
      <c r="E1706" s="36"/>
      <c r="F1706" s="36"/>
      <c r="G1706" s="36"/>
      <c r="H1706" s="36"/>
      <c r="S1706" s="36"/>
      <c r="T1706" s="36"/>
    </row>
    <row r="1707" spans="2:20">
      <c r="B1707" s="36"/>
      <c r="C1707" s="36"/>
      <c r="D1707" s="36"/>
      <c r="E1707" s="36"/>
      <c r="F1707" s="36"/>
      <c r="G1707" s="36"/>
      <c r="H1707" s="36"/>
      <c r="S1707" s="36"/>
      <c r="T1707" s="36"/>
    </row>
    <row r="1708" spans="2:20">
      <c r="B1708" s="36"/>
      <c r="C1708" s="36"/>
      <c r="D1708" s="36"/>
      <c r="E1708" s="36"/>
      <c r="F1708" s="36"/>
      <c r="G1708" s="36"/>
      <c r="H1708" s="36"/>
      <c r="S1708" s="36"/>
      <c r="T1708" s="36"/>
    </row>
    <row r="1709" spans="2:20">
      <c r="B1709" s="36"/>
      <c r="C1709" s="36"/>
      <c r="D1709" s="36"/>
      <c r="E1709" s="36"/>
      <c r="F1709" s="36"/>
      <c r="G1709" s="36"/>
      <c r="H1709" s="36"/>
      <c r="S1709" s="36"/>
      <c r="T1709" s="36"/>
    </row>
    <row r="1710" spans="2:20">
      <c r="B1710" s="36"/>
      <c r="C1710" s="36"/>
      <c r="D1710" s="36"/>
      <c r="E1710" s="36"/>
      <c r="F1710" s="36"/>
      <c r="G1710" s="36"/>
      <c r="H1710" s="36"/>
      <c r="S1710" s="36"/>
      <c r="T1710" s="36"/>
    </row>
    <row r="1711" spans="2:20">
      <c r="B1711" s="36"/>
      <c r="C1711" s="36"/>
      <c r="D1711" s="36"/>
      <c r="E1711" s="36"/>
      <c r="F1711" s="36"/>
      <c r="G1711" s="36"/>
      <c r="H1711" s="36"/>
      <c r="S1711" s="36"/>
      <c r="T1711" s="36"/>
    </row>
    <row r="1712" spans="2:20">
      <c r="B1712" s="36"/>
      <c r="C1712" s="36"/>
      <c r="D1712" s="36"/>
      <c r="E1712" s="36"/>
      <c r="F1712" s="36"/>
      <c r="G1712" s="36"/>
      <c r="H1712" s="36"/>
      <c r="S1712" s="36"/>
      <c r="T1712" s="36"/>
    </row>
    <row r="1713" spans="2:20">
      <c r="B1713" s="36"/>
      <c r="C1713" s="36"/>
      <c r="D1713" s="36"/>
      <c r="E1713" s="36"/>
      <c r="F1713" s="36"/>
      <c r="G1713" s="36"/>
      <c r="H1713" s="36"/>
      <c r="S1713" s="36"/>
      <c r="T1713" s="36"/>
    </row>
    <row r="1714" spans="2:20">
      <c r="B1714" s="36"/>
      <c r="C1714" s="36"/>
      <c r="D1714" s="36"/>
      <c r="E1714" s="36"/>
      <c r="F1714" s="36"/>
      <c r="G1714" s="36"/>
      <c r="H1714" s="36"/>
      <c r="S1714" s="36"/>
      <c r="T1714" s="36"/>
    </row>
    <row r="1715" spans="2:20">
      <c r="B1715" s="36"/>
      <c r="C1715" s="36"/>
      <c r="D1715" s="36"/>
      <c r="E1715" s="36"/>
      <c r="F1715" s="36"/>
      <c r="G1715" s="36"/>
      <c r="H1715" s="36"/>
      <c r="S1715" s="36"/>
      <c r="T1715" s="36"/>
    </row>
    <row r="1716" spans="2:20">
      <c r="B1716" s="36"/>
      <c r="C1716" s="36"/>
      <c r="D1716" s="36"/>
      <c r="E1716" s="36"/>
      <c r="F1716" s="36"/>
      <c r="G1716" s="36"/>
      <c r="H1716" s="36"/>
      <c r="S1716" s="36"/>
      <c r="T1716" s="36"/>
    </row>
    <row r="1717" spans="2:20">
      <c r="B1717" s="36"/>
      <c r="C1717" s="36"/>
      <c r="D1717" s="36"/>
      <c r="E1717" s="36"/>
      <c r="F1717" s="36"/>
      <c r="G1717" s="36"/>
      <c r="H1717" s="36"/>
      <c r="S1717" s="36"/>
      <c r="T1717" s="36"/>
    </row>
    <row r="1718" spans="2:20">
      <c r="B1718" s="36"/>
      <c r="C1718" s="36"/>
      <c r="D1718" s="36"/>
      <c r="E1718" s="36"/>
      <c r="F1718" s="36"/>
      <c r="G1718" s="36"/>
      <c r="H1718" s="36"/>
      <c r="S1718" s="36"/>
      <c r="T1718" s="36"/>
    </row>
    <row r="1719" spans="2:20">
      <c r="B1719" s="36"/>
      <c r="C1719" s="36"/>
      <c r="D1719" s="36"/>
      <c r="E1719" s="36"/>
      <c r="F1719" s="36"/>
      <c r="G1719" s="36"/>
      <c r="H1719" s="36"/>
      <c r="S1719" s="36"/>
      <c r="T1719" s="36"/>
    </row>
    <row r="1720" spans="2:20">
      <c r="B1720" s="36"/>
      <c r="C1720" s="36"/>
      <c r="D1720" s="36"/>
      <c r="E1720" s="36"/>
      <c r="F1720" s="36"/>
      <c r="G1720" s="36"/>
      <c r="H1720" s="36"/>
      <c r="S1720" s="36"/>
      <c r="T1720" s="36"/>
    </row>
    <row r="1721" spans="2:20">
      <c r="B1721" s="36"/>
      <c r="C1721" s="36"/>
      <c r="D1721" s="36"/>
      <c r="E1721" s="36"/>
      <c r="F1721" s="36"/>
      <c r="G1721" s="36"/>
      <c r="H1721" s="36"/>
      <c r="S1721" s="36"/>
      <c r="T1721" s="36"/>
    </row>
    <row r="1722" spans="2:20">
      <c r="B1722" s="36"/>
      <c r="C1722" s="36"/>
      <c r="D1722" s="36"/>
      <c r="E1722" s="36"/>
      <c r="F1722" s="36"/>
      <c r="G1722" s="36"/>
      <c r="H1722" s="36"/>
      <c r="S1722" s="36"/>
      <c r="T1722" s="36"/>
    </row>
    <row r="1723" spans="2:20">
      <c r="B1723" s="36"/>
      <c r="C1723" s="36"/>
      <c r="D1723" s="36"/>
      <c r="E1723" s="36"/>
      <c r="F1723" s="36"/>
      <c r="G1723" s="36"/>
      <c r="H1723" s="36"/>
      <c r="S1723" s="36"/>
      <c r="T1723" s="36"/>
    </row>
    <row r="1724" spans="2:20">
      <c r="B1724" s="36"/>
      <c r="C1724" s="36"/>
      <c r="D1724" s="36"/>
      <c r="E1724" s="36"/>
      <c r="F1724" s="36"/>
      <c r="G1724" s="36"/>
      <c r="H1724" s="36"/>
      <c r="S1724" s="36"/>
      <c r="T1724" s="36"/>
    </row>
    <row r="1725" spans="2:20">
      <c r="B1725" s="36"/>
      <c r="C1725" s="36"/>
      <c r="D1725" s="36"/>
      <c r="E1725" s="36"/>
      <c r="F1725" s="36"/>
      <c r="G1725" s="36"/>
      <c r="H1725" s="36"/>
      <c r="S1725" s="36"/>
      <c r="T1725" s="36"/>
    </row>
    <row r="1726" spans="2:20">
      <c r="B1726" s="36"/>
      <c r="C1726" s="36"/>
      <c r="D1726" s="36"/>
      <c r="E1726" s="36"/>
      <c r="F1726" s="36"/>
      <c r="G1726" s="36"/>
      <c r="H1726" s="36"/>
      <c r="S1726" s="36"/>
      <c r="T1726" s="36"/>
    </row>
    <row r="1727" spans="2:20">
      <c r="B1727" s="36"/>
      <c r="C1727" s="36"/>
      <c r="D1727" s="36"/>
      <c r="E1727" s="36"/>
      <c r="F1727" s="36"/>
      <c r="G1727" s="36"/>
      <c r="H1727" s="36"/>
      <c r="S1727" s="36"/>
      <c r="T1727" s="36"/>
    </row>
    <row r="1728" spans="2:20">
      <c r="B1728" s="36"/>
      <c r="C1728" s="36"/>
      <c r="D1728" s="36"/>
      <c r="E1728" s="36"/>
      <c r="F1728" s="36"/>
      <c r="G1728" s="36"/>
      <c r="H1728" s="36"/>
      <c r="S1728" s="36"/>
      <c r="T1728" s="36"/>
    </row>
    <row r="1729" spans="2:20">
      <c r="B1729" s="36"/>
      <c r="C1729" s="36"/>
      <c r="D1729" s="36"/>
      <c r="E1729" s="36"/>
      <c r="F1729" s="36"/>
      <c r="G1729" s="36"/>
      <c r="H1729" s="36"/>
      <c r="S1729" s="36"/>
      <c r="T1729" s="36"/>
    </row>
    <row r="1730" spans="2:20">
      <c r="B1730" s="36"/>
      <c r="C1730" s="36"/>
      <c r="D1730" s="36"/>
      <c r="E1730" s="36"/>
      <c r="F1730" s="36"/>
      <c r="G1730" s="36"/>
      <c r="H1730" s="36"/>
      <c r="S1730" s="36"/>
      <c r="T1730" s="36"/>
    </row>
    <row r="1731" spans="2:20">
      <c r="B1731" s="36"/>
      <c r="C1731" s="36"/>
      <c r="D1731" s="36"/>
      <c r="E1731" s="36"/>
      <c r="F1731" s="36"/>
      <c r="G1731" s="36"/>
      <c r="H1731" s="36"/>
      <c r="S1731" s="36"/>
      <c r="T1731" s="36"/>
    </row>
    <row r="1732" spans="2:20">
      <c r="B1732" s="36"/>
      <c r="C1732" s="36"/>
      <c r="D1732" s="36"/>
      <c r="E1732" s="36"/>
      <c r="F1732" s="36"/>
      <c r="G1732" s="36"/>
      <c r="H1732" s="36"/>
      <c r="S1732" s="36"/>
      <c r="T1732" s="36"/>
    </row>
    <row r="1733" spans="2:20">
      <c r="B1733" s="36"/>
      <c r="C1733" s="36"/>
      <c r="D1733" s="36"/>
      <c r="E1733" s="36"/>
      <c r="F1733" s="36"/>
      <c r="G1733" s="36"/>
      <c r="H1733" s="36"/>
      <c r="S1733" s="36"/>
      <c r="T1733" s="36"/>
    </row>
    <row r="1734" spans="2:20">
      <c r="B1734" s="36"/>
      <c r="C1734" s="36"/>
      <c r="D1734" s="36"/>
      <c r="E1734" s="36"/>
      <c r="F1734" s="36"/>
      <c r="G1734" s="36"/>
      <c r="H1734" s="36"/>
      <c r="S1734" s="36"/>
      <c r="T1734" s="36"/>
    </row>
    <row r="1735" spans="2:20">
      <c r="B1735" s="36"/>
      <c r="C1735" s="36"/>
      <c r="D1735" s="36"/>
      <c r="E1735" s="36"/>
      <c r="F1735" s="36"/>
      <c r="G1735" s="36"/>
      <c r="H1735" s="36"/>
      <c r="S1735" s="36"/>
      <c r="T1735" s="36"/>
    </row>
    <row r="1736" spans="2:20">
      <c r="B1736" s="36"/>
      <c r="C1736" s="36"/>
      <c r="D1736" s="36"/>
      <c r="E1736" s="36"/>
      <c r="F1736" s="36"/>
      <c r="G1736" s="36"/>
      <c r="H1736" s="36"/>
      <c r="S1736" s="36"/>
      <c r="T1736" s="36"/>
    </row>
    <row r="1737" spans="2:20">
      <c r="B1737" s="36"/>
      <c r="C1737" s="36"/>
      <c r="D1737" s="36"/>
      <c r="E1737" s="36"/>
      <c r="F1737" s="36"/>
      <c r="G1737" s="36"/>
      <c r="H1737" s="36"/>
      <c r="S1737" s="36"/>
      <c r="T1737" s="36"/>
    </row>
    <row r="1738" spans="2:20">
      <c r="B1738" s="36"/>
      <c r="C1738" s="36"/>
      <c r="D1738" s="36"/>
      <c r="E1738" s="36"/>
      <c r="F1738" s="36"/>
      <c r="G1738" s="36"/>
      <c r="H1738" s="36"/>
      <c r="S1738" s="36"/>
      <c r="T1738" s="36"/>
    </row>
    <row r="1739" spans="2:20">
      <c r="B1739" s="36"/>
      <c r="C1739" s="36"/>
      <c r="D1739" s="36"/>
      <c r="E1739" s="36"/>
      <c r="F1739" s="36"/>
      <c r="G1739" s="36"/>
      <c r="H1739" s="36"/>
      <c r="S1739" s="36"/>
      <c r="T1739" s="36"/>
    </row>
    <row r="1740" spans="2:20">
      <c r="B1740" s="36"/>
      <c r="C1740" s="36"/>
      <c r="D1740" s="36"/>
      <c r="E1740" s="36"/>
      <c r="F1740" s="36"/>
      <c r="G1740" s="36"/>
      <c r="H1740" s="36"/>
      <c r="S1740" s="36"/>
      <c r="T1740" s="36"/>
    </row>
    <row r="1741" spans="2:20">
      <c r="B1741" s="36"/>
      <c r="C1741" s="36"/>
      <c r="D1741" s="36"/>
      <c r="E1741" s="36"/>
      <c r="F1741" s="36"/>
      <c r="G1741" s="36"/>
      <c r="H1741" s="36"/>
      <c r="S1741" s="36"/>
      <c r="T1741" s="36"/>
    </row>
    <row r="1742" spans="2:20">
      <c r="B1742" s="36"/>
      <c r="C1742" s="36"/>
      <c r="D1742" s="36"/>
      <c r="E1742" s="36"/>
      <c r="F1742" s="36"/>
      <c r="G1742" s="36"/>
      <c r="H1742" s="36"/>
      <c r="S1742" s="36"/>
      <c r="T1742" s="36"/>
    </row>
    <row r="1743" spans="2:20">
      <c r="B1743" s="36"/>
      <c r="C1743" s="36"/>
      <c r="D1743" s="36"/>
      <c r="E1743" s="36"/>
      <c r="F1743" s="36"/>
      <c r="G1743" s="36"/>
      <c r="H1743" s="36"/>
      <c r="S1743" s="36"/>
      <c r="T1743" s="36"/>
    </row>
    <row r="1744" spans="2:20">
      <c r="B1744" s="36"/>
      <c r="C1744" s="36"/>
      <c r="D1744" s="36"/>
      <c r="E1744" s="36"/>
      <c r="F1744" s="36"/>
      <c r="G1744" s="36"/>
      <c r="H1744" s="36"/>
      <c r="S1744" s="36"/>
      <c r="T1744" s="36"/>
    </row>
    <row r="1745" spans="2:20">
      <c r="B1745" s="36"/>
      <c r="C1745" s="36"/>
      <c r="D1745" s="36"/>
      <c r="E1745" s="36"/>
      <c r="F1745" s="36"/>
      <c r="G1745" s="36"/>
      <c r="H1745" s="36"/>
      <c r="S1745" s="36"/>
      <c r="T1745" s="36"/>
    </row>
    <row r="1746" spans="2:20">
      <c r="B1746" s="36"/>
      <c r="C1746" s="36"/>
      <c r="D1746" s="36"/>
      <c r="E1746" s="36"/>
      <c r="F1746" s="36"/>
      <c r="G1746" s="36"/>
      <c r="H1746" s="36"/>
      <c r="S1746" s="36"/>
      <c r="T1746" s="36"/>
    </row>
    <row r="1747" spans="2:20">
      <c r="B1747" s="36"/>
      <c r="C1747" s="36"/>
      <c r="D1747" s="36"/>
      <c r="E1747" s="36"/>
      <c r="F1747" s="36"/>
      <c r="G1747" s="36"/>
      <c r="H1747" s="36"/>
      <c r="S1747" s="36"/>
      <c r="T1747" s="36"/>
    </row>
    <row r="1748" spans="2:20">
      <c r="B1748" s="36"/>
      <c r="C1748" s="36"/>
      <c r="D1748" s="36"/>
      <c r="E1748" s="36"/>
      <c r="F1748" s="36"/>
      <c r="G1748" s="36"/>
      <c r="H1748" s="36"/>
      <c r="S1748" s="36"/>
      <c r="T1748" s="36"/>
    </row>
    <row r="1749" spans="2:20">
      <c r="B1749" s="36"/>
      <c r="C1749" s="36"/>
      <c r="D1749" s="36"/>
      <c r="E1749" s="36"/>
      <c r="F1749" s="36"/>
      <c r="G1749" s="36"/>
      <c r="H1749" s="36"/>
      <c r="S1749" s="36"/>
      <c r="T1749" s="36"/>
    </row>
    <row r="1750" spans="2:20">
      <c r="B1750" s="36"/>
      <c r="C1750" s="36"/>
      <c r="D1750" s="36"/>
      <c r="E1750" s="36"/>
      <c r="F1750" s="36"/>
      <c r="G1750" s="36"/>
      <c r="H1750" s="36"/>
      <c r="S1750" s="36"/>
      <c r="T1750" s="36"/>
    </row>
    <row r="1751" spans="2:20">
      <c r="B1751" s="36"/>
      <c r="C1751" s="36"/>
      <c r="D1751" s="36"/>
      <c r="E1751" s="36"/>
      <c r="F1751" s="36"/>
      <c r="G1751" s="36"/>
      <c r="H1751" s="36"/>
      <c r="S1751" s="36"/>
      <c r="T1751" s="36"/>
    </row>
    <row r="1752" spans="2:20">
      <c r="B1752" s="36"/>
      <c r="C1752" s="36"/>
      <c r="D1752" s="36"/>
      <c r="E1752" s="36"/>
      <c r="F1752" s="36"/>
      <c r="G1752" s="36"/>
      <c r="H1752" s="36"/>
      <c r="S1752" s="36"/>
      <c r="T1752" s="36"/>
    </row>
    <row r="1753" spans="2:20">
      <c r="B1753" s="36"/>
      <c r="C1753" s="36"/>
      <c r="D1753" s="36"/>
      <c r="E1753" s="36"/>
      <c r="F1753" s="36"/>
      <c r="G1753" s="36"/>
      <c r="H1753" s="36"/>
      <c r="S1753" s="36"/>
      <c r="T1753" s="36"/>
    </row>
    <row r="1754" spans="2:20">
      <c r="B1754" s="36"/>
      <c r="C1754" s="36"/>
      <c r="D1754" s="36"/>
      <c r="E1754" s="36"/>
      <c r="F1754" s="36"/>
      <c r="G1754" s="36"/>
      <c r="H1754" s="36"/>
      <c r="S1754" s="36"/>
      <c r="T1754" s="36"/>
    </row>
    <row r="1755" spans="2:20">
      <c r="B1755" s="36"/>
      <c r="C1755" s="36"/>
      <c r="D1755" s="36"/>
      <c r="E1755" s="36"/>
      <c r="F1755" s="36"/>
      <c r="G1755" s="36"/>
      <c r="H1755" s="36"/>
      <c r="S1755" s="36"/>
      <c r="T1755" s="36"/>
    </row>
    <row r="1756" spans="2:20">
      <c r="B1756" s="36"/>
      <c r="C1756" s="36"/>
      <c r="D1756" s="36"/>
      <c r="E1756" s="36"/>
      <c r="F1756" s="36"/>
      <c r="G1756" s="36"/>
      <c r="H1756" s="36"/>
      <c r="S1756" s="36"/>
      <c r="T1756" s="36"/>
    </row>
    <row r="1757" spans="2:20">
      <c r="B1757" s="36"/>
      <c r="C1757" s="36"/>
      <c r="D1757" s="36"/>
      <c r="E1757" s="36"/>
      <c r="F1757" s="36"/>
      <c r="G1757" s="36"/>
      <c r="H1757" s="36"/>
      <c r="S1757" s="36"/>
      <c r="T1757" s="36"/>
    </row>
    <row r="1758" spans="2:20">
      <c r="B1758" s="36"/>
      <c r="C1758" s="36"/>
      <c r="D1758" s="36"/>
      <c r="E1758" s="36"/>
      <c r="F1758" s="36"/>
      <c r="G1758" s="36"/>
      <c r="H1758" s="36"/>
      <c r="S1758" s="36"/>
      <c r="T1758" s="36"/>
    </row>
    <row r="1759" spans="2:20">
      <c r="B1759" s="36"/>
      <c r="C1759" s="36"/>
      <c r="D1759" s="36"/>
      <c r="E1759" s="36"/>
      <c r="F1759" s="36"/>
      <c r="G1759" s="36"/>
      <c r="H1759" s="36"/>
      <c r="S1759" s="36"/>
      <c r="T1759" s="36"/>
    </row>
    <row r="1760" spans="2:20">
      <c r="B1760" s="36"/>
      <c r="C1760" s="36"/>
      <c r="D1760" s="36"/>
      <c r="E1760" s="36"/>
      <c r="F1760" s="36"/>
      <c r="G1760" s="36"/>
      <c r="H1760" s="36"/>
      <c r="S1760" s="36"/>
      <c r="T1760" s="36"/>
    </row>
    <row r="1761" spans="2:20">
      <c r="B1761" s="36"/>
      <c r="C1761" s="36"/>
      <c r="D1761" s="36"/>
      <c r="E1761" s="36"/>
      <c r="F1761" s="36"/>
      <c r="G1761" s="36"/>
      <c r="H1761" s="36"/>
      <c r="S1761" s="36"/>
      <c r="T1761" s="36"/>
    </row>
    <row r="1762" spans="2:20">
      <c r="B1762" s="36"/>
      <c r="C1762" s="36"/>
      <c r="D1762" s="36"/>
      <c r="E1762" s="36"/>
      <c r="F1762" s="36"/>
      <c r="G1762" s="36"/>
      <c r="H1762" s="36"/>
      <c r="S1762" s="36"/>
      <c r="T1762" s="36"/>
    </row>
    <row r="1763" spans="2:20">
      <c r="B1763" s="36"/>
      <c r="C1763" s="36"/>
      <c r="D1763" s="36"/>
      <c r="E1763" s="36"/>
      <c r="F1763" s="36"/>
      <c r="G1763" s="36"/>
      <c r="H1763" s="36"/>
      <c r="S1763" s="36"/>
      <c r="T1763" s="36"/>
    </row>
    <row r="1764" spans="2:20">
      <c r="B1764" s="36"/>
      <c r="C1764" s="36"/>
      <c r="D1764" s="36"/>
      <c r="E1764" s="36"/>
      <c r="F1764" s="36"/>
      <c r="G1764" s="36"/>
      <c r="H1764" s="36"/>
      <c r="S1764" s="36"/>
      <c r="T1764" s="36"/>
    </row>
    <row r="1765" spans="2:20">
      <c r="B1765" s="36"/>
      <c r="C1765" s="36"/>
      <c r="D1765" s="36"/>
      <c r="E1765" s="36"/>
      <c r="F1765" s="36"/>
      <c r="G1765" s="36"/>
      <c r="H1765" s="36"/>
      <c r="S1765" s="36"/>
      <c r="T1765" s="36"/>
    </row>
    <row r="1766" spans="2:20">
      <c r="B1766" s="36"/>
      <c r="C1766" s="36"/>
      <c r="D1766" s="36"/>
      <c r="E1766" s="36"/>
      <c r="F1766" s="36"/>
      <c r="G1766" s="36"/>
      <c r="H1766" s="36"/>
      <c r="S1766" s="36"/>
      <c r="T1766" s="36"/>
    </row>
    <row r="1767" spans="2:20">
      <c r="B1767" s="36"/>
      <c r="C1767" s="36"/>
      <c r="D1767" s="36"/>
      <c r="E1767" s="36"/>
      <c r="F1767" s="36"/>
      <c r="G1767" s="36"/>
      <c r="H1767" s="36"/>
      <c r="S1767" s="36"/>
      <c r="T1767" s="36"/>
    </row>
    <row r="1768" spans="2:20">
      <c r="B1768" s="36"/>
      <c r="C1768" s="36"/>
      <c r="D1768" s="36"/>
      <c r="E1768" s="36"/>
      <c r="F1768" s="36"/>
      <c r="G1768" s="36"/>
      <c r="H1768" s="36"/>
      <c r="S1768" s="36"/>
      <c r="T1768" s="36"/>
    </row>
    <row r="1769" spans="2:20">
      <c r="B1769" s="36"/>
      <c r="C1769" s="36"/>
      <c r="D1769" s="36"/>
      <c r="E1769" s="36"/>
      <c r="F1769" s="36"/>
      <c r="G1769" s="36"/>
      <c r="H1769" s="36"/>
      <c r="S1769" s="36"/>
      <c r="T1769" s="36"/>
    </row>
    <row r="1770" spans="2:20">
      <c r="B1770" s="36"/>
      <c r="C1770" s="36"/>
      <c r="D1770" s="36"/>
      <c r="E1770" s="36"/>
      <c r="F1770" s="36"/>
      <c r="G1770" s="36"/>
      <c r="H1770" s="36"/>
      <c r="S1770" s="36"/>
      <c r="T1770" s="36"/>
    </row>
    <row r="1771" spans="2:20">
      <c r="B1771" s="36"/>
      <c r="C1771" s="36"/>
      <c r="D1771" s="36"/>
      <c r="E1771" s="36"/>
      <c r="F1771" s="36"/>
      <c r="G1771" s="36"/>
      <c r="H1771" s="36"/>
      <c r="S1771" s="36"/>
      <c r="T1771" s="36"/>
    </row>
    <row r="1772" spans="2:20">
      <c r="B1772" s="36"/>
      <c r="C1772" s="36"/>
      <c r="D1772" s="36"/>
      <c r="E1772" s="36"/>
      <c r="F1772" s="36"/>
      <c r="G1772" s="36"/>
      <c r="H1772" s="36"/>
      <c r="S1772" s="36"/>
      <c r="T1772" s="36"/>
    </row>
    <row r="1773" spans="2:20">
      <c r="B1773" s="36"/>
      <c r="C1773" s="36"/>
      <c r="D1773" s="36"/>
      <c r="E1773" s="36"/>
      <c r="F1773" s="36"/>
      <c r="G1773" s="36"/>
      <c r="H1773" s="36"/>
      <c r="S1773" s="36"/>
      <c r="T1773" s="36"/>
    </row>
    <row r="1774" spans="2:20">
      <c r="B1774" s="36"/>
      <c r="C1774" s="36"/>
      <c r="D1774" s="36"/>
      <c r="E1774" s="36"/>
      <c r="F1774" s="36"/>
      <c r="G1774" s="36"/>
      <c r="H1774" s="36"/>
      <c r="S1774" s="36"/>
      <c r="T1774" s="36"/>
    </row>
    <row r="1775" spans="2:20">
      <c r="B1775" s="36"/>
      <c r="C1775" s="36"/>
      <c r="D1775" s="36"/>
      <c r="E1775" s="36"/>
      <c r="F1775" s="36"/>
      <c r="G1775" s="36"/>
      <c r="H1775" s="36"/>
      <c r="S1775" s="36"/>
      <c r="T1775" s="36"/>
    </row>
    <row r="1776" spans="2:20">
      <c r="B1776" s="36"/>
      <c r="C1776" s="36"/>
      <c r="D1776" s="36"/>
      <c r="E1776" s="36"/>
      <c r="F1776" s="36"/>
      <c r="G1776" s="36"/>
      <c r="H1776" s="36"/>
      <c r="S1776" s="36"/>
      <c r="T1776" s="36"/>
    </row>
    <row r="1777" spans="2:20">
      <c r="B1777" s="36"/>
      <c r="C1777" s="36"/>
      <c r="D1777" s="36"/>
      <c r="E1777" s="36"/>
      <c r="F1777" s="36"/>
      <c r="G1777" s="36"/>
      <c r="H1777" s="36"/>
      <c r="S1777" s="36"/>
      <c r="T1777" s="36"/>
    </row>
    <row r="1778" spans="2:20">
      <c r="B1778" s="36"/>
      <c r="C1778" s="36"/>
      <c r="D1778" s="36"/>
      <c r="E1778" s="36"/>
      <c r="F1778" s="36"/>
      <c r="G1778" s="36"/>
      <c r="H1778" s="36"/>
      <c r="S1778" s="36"/>
      <c r="T1778" s="36"/>
    </row>
    <row r="1779" spans="2:20">
      <c r="B1779" s="36"/>
      <c r="C1779" s="36"/>
      <c r="D1779" s="36"/>
      <c r="E1779" s="36"/>
      <c r="F1779" s="36"/>
      <c r="G1779" s="36"/>
      <c r="H1779" s="36"/>
      <c r="S1779" s="36"/>
      <c r="T1779" s="36"/>
    </row>
    <row r="1780" spans="2:20">
      <c r="B1780" s="36"/>
      <c r="C1780" s="36"/>
      <c r="D1780" s="36"/>
      <c r="E1780" s="36"/>
      <c r="F1780" s="36"/>
      <c r="G1780" s="36"/>
      <c r="H1780" s="36"/>
      <c r="S1780" s="36"/>
      <c r="T1780" s="36"/>
    </row>
    <row r="1781" spans="2:20">
      <c r="B1781" s="36"/>
      <c r="C1781" s="36"/>
      <c r="D1781" s="36"/>
      <c r="E1781" s="36"/>
      <c r="F1781" s="36"/>
      <c r="G1781" s="36"/>
      <c r="H1781" s="36"/>
      <c r="S1781" s="36"/>
      <c r="T1781" s="36"/>
    </row>
    <row r="1782" spans="2:20">
      <c r="B1782" s="36"/>
      <c r="C1782" s="36"/>
      <c r="D1782" s="36"/>
      <c r="E1782" s="36"/>
      <c r="F1782" s="36"/>
      <c r="G1782" s="36"/>
      <c r="H1782" s="36"/>
      <c r="S1782" s="36"/>
      <c r="T1782" s="36"/>
    </row>
    <row r="1783" spans="2:20">
      <c r="B1783" s="36"/>
      <c r="C1783" s="36"/>
      <c r="D1783" s="36"/>
      <c r="E1783" s="36"/>
      <c r="F1783" s="36"/>
      <c r="G1783" s="36"/>
      <c r="H1783" s="36"/>
      <c r="S1783" s="36"/>
      <c r="T1783" s="36"/>
    </row>
    <row r="1784" spans="2:20">
      <c r="B1784" s="36"/>
      <c r="C1784" s="36"/>
      <c r="D1784" s="36"/>
      <c r="E1784" s="36"/>
      <c r="F1784" s="36"/>
      <c r="G1784" s="36"/>
      <c r="H1784" s="36"/>
      <c r="S1784" s="36"/>
      <c r="T1784" s="36"/>
    </row>
    <row r="1785" spans="2:20">
      <c r="B1785" s="36"/>
      <c r="C1785" s="36"/>
      <c r="D1785" s="36"/>
      <c r="E1785" s="36"/>
      <c r="F1785" s="36"/>
      <c r="G1785" s="36"/>
      <c r="H1785" s="36"/>
      <c r="S1785" s="36"/>
      <c r="T1785" s="36"/>
    </row>
    <row r="1786" spans="2:20">
      <c r="B1786" s="36"/>
      <c r="C1786" s="36"/>
      <c r="D1786" s="36"/>
      <c r="E1786" s="36"/>
      <c r="F1786" s="36"/>
      <c r="G1786" s="36"/>
      <c r="H1786" s="36"/>
      <c r="S1786" s="36"/>
      <c r="T1786" s="36"/>
    </row>
    <row r="1787" spans="2:20">
      <c r="B1787" s="36"/>
      <c r="C1787" s="36"/>
      <c r="D1787" s="36"/>
      <c r="E1787" s="36"/>
      <c r="F1787" s="36"/>
      <c r="G1787" s="36"/>
      <c r="H1787" s="36"/>
      <c r="S1787" s="36"/>
      <c r="T1787" s="36"/>
    </row>
    <row r="1788" spans="2:20">
      <c r="B1788" s="36"/>
      <c r="C1788" s="36"/>
      <c r="D1788" s="36"/>
      <c r="E1788" s="36"/>
      <c r="F1788" s="36"/>
      <c r="G1788" s="36"/>
      <c r="H1788" s="36"/>
      <c r="S1788" s="36"/>
      <c r="T1788" s="36"/>
    </row>
    <row r="1789" spans="2:20">
      <c r="B1789" s="36"/>
      <c r="C1789" s="36"/>
      <c r="D1789" s="36"/>
      <c r="E1789" s="36"/>
      <c r="F1789" s="36"/>
      <c r="G1789" s="36"/>
      <c r="H1789" s="36"/>
      <c r="S1789" s="36"/>
      <c r="T1789" s="36"/>
    </row>
    <row r="1790" spans="2:20">
      <c r="B1790" s="36"/>
      <c r="C1790" s="36"/>
      <c r="D1790" s="36"/>
      <c r="E1790" s="36"/>
      <c r="F1790" s="36"/>
      <c r="G1790" s="36"/>
      <c r="H1790" s="36"/>
      <c r="S1790" s="36"/>
      <c r="T1790" s="36"/>
    </row>
    <row r="1791" spans="2:20">
      <c r="B1791" s="36"/>
      <c r="C1791" s="36"/>
      <c r="D1791" s="36"/>
      <c r="E1791" s="36"/>
      <c r="F1791" s="36"/>
      <c r="G1791" s="36"/>
      <c r="H1791" s="36"/>
      <c r="S1791" s="36"/>
      <c r="T1791" s="36"/>
    </row>
    <row r="1792" spans="2:20">
      <c r="B1792" s="36"/>
      <c r="C1792" s="36"/>
      <c r="D1792" s="36"/>
      <c r="E1792" s="36"/>
      <c r="F1792" s="36"/>
      <c r="G1792" s="36"/>
      <c r="H1792" s="36"/>
      <c r="S1792" s="36"/>
      <c r="T1792" s="36"/>
    </row>
    <row r="1793" spans="2:20">
      <c r="B1793" s="36"/>
      <c r="C1793" s="36"/>
      <c r="D1793" s="36"/>
      <c r="E1793" s="36"/>
      <c r="F1793" s="36"/>
      <c r="G1793" s="36"/>
      <c r="H1793" s="36"/>
      <c r="S1793" s="36"/>
      <c r="T1793" s="36"/>
    </row>
    <row r="1794" spans="2:20">
      <c r="B1794" s="36"/>
      <c r="C1794" s="36"/>
      <c r="D1794" s="36"/>
      <c r="E1794" s="36"/>
      <c r="F1794" s="36"/>
      <c r="G1794" s="36"/>
      <c r="H1794" s="36"/>
      <c r="S1794" s="36"/>
      <c r="T1794" s="36"/>
    </row>
    <row r="1795" spans="2:20">
      <c r="B1795" s="36"/>
      <c r="C1795" s="36"/>
      <c r="D1795" s="36"/>
      <c r="E1795" s="36"/>
      <c r="F1795" s="36"/>
      <c r="G1795" s="36"/>
      <c r="H1795" s="36"/>
      <c r="S1795" s="36"/>
      <c r="T1795" s="36"/>
    </row>
    <row r="1796" spans="2:20">
      <c r="B1796" s="36"/>
      <c r="C1796" s="36"/>
      <c r="D1796" s="36"/>
      <c r="E1796" s="36"/>
      <c r="F1796" s="36"/>
      <c r="G1796" s="36"/>
      <c r="H1796" s="36"/>
      <c r="S1796" s="36"/>
      <c r="T1796" s="36"/>
    </row>
    <row r="1797" spans="2:20">
      <c r="B1797" s="36"/>
      <c r="C1797" s="36"/>
      <c r="D1797" s="36"/>
      <c r="E1797" s="36"/>
      <c r="F1797" s="36"/>
      <c r="G1797" s="36"/>
      <c r="H1797" s="36"/>
      <c r="S1797" s="36"/>
      <c r="T1797" s="36"/>
    </row>
    <row r="1798" spans="2:20">
      <c r="B1798" s="36"/>
      <c r="C1798" s="36"/>
      <c r="D1798" s="36"/>
      <c r="E1798" s="36"/>
      <c r="F1798" s="36"/>
      <c r="G1798" s="36"/>
      <c r="H1798" s="36"/>
      <c r="S1798" s="36"/>
      <c r="T1798" s="36"/>
    </row>
    <row r="1799" spans="2:20">
      <c r="B1799" s="36"/>
      <c r="C1799" s="36"/>
      <c r="D1799" s="36"/>
      <c r="E1799" s="36"/>
      <c r="F1799" s="36"/>
      <c r="G1799" s="36"/>
      <c r="H1799" s="36"/>
      <c r="S1799" s="36"/>
      <c r="T1799" s="36"/>
    </row>
    <row r="1800" spans="2:20">
      <c r="B1800" s="36"/>
      <c r="C1800" s="36"/>
      <c r="D1800" s="36"/>
      <c r="E1800" s="36"/>
      <c r="F1800" s="36"/>
      <c r="G1800" s="36"/>
      <c r="H1800" s="36"/>
      <c r="S1800" s="36"/>
      <c r="T1800" s="36"/>
    </row>
    <row r="1801" spans="2:20">
      <c r="B1801" s="36"/>
      <c r="C1801" s="36"/>
      <c r="D1801" s="36"/>
      <c r="E1801" s="36"/>
      <c r="F1801" s="36"/>
      <c r="G1801" s="36"/>
      <c r="H1801" s="36"/>
      <c r="S1801" s="36"/>
      <c r="T1801" s="36"/>
    </row>
    <row r="1802" spans="2:20">
      <c r="B1802" s="36"/>
      <c r="C1802" s="36"/>
      <c r="D1802" s="36"/>
      <c r="E1802" s="36"/>
      <c r="F1802" s="36"/>
      <c r="G1802" s="36"/>
      <c r="H1802" s="36"/>
      <c r="S1802" s="36"/>
      <c r="T1802" s="36"/>
    </row>
    <row r="1803" spans="2:20">
      <c r="B1803" s="36"/>
      <c r="C1803" s="36"/>
      <c r="D1803" s="36"/>
      <c r="E1803" s="36"/>
      <c r="F1803" s="36"/>
      <c r="G1803" s="36"/>
      <c r="H1803" s="36"/>
      <c r="S1803" s="36"/>
      <c r="T1803" s="36"/>
    </row>
    <row r="1804" spans="2:20">
      <c r="B1804" s="36"/>
      <c r="C1804" s="36"/>
      <c r="D1804" s="36"/>
      <c r="E1804" s="36"/>
      <c r="F1804" s="36"/>
      <c r="G1804" s="36"/>
      <c r="H1804" s="36"/>
      <c r="S1804" s="36"/>
      <c r="T1804" s="36"/>
    </row>
    <row r="1805" spans="2:20">
      <c r="B1805" s="36"/>
      <c r="C1805" s="36"/>
      <c r="D1805" s="36"/>
      <c r="E1805" s="36"/>
      <c r="F1805" s="36"/>
      <c r="G1805" s="36"/>
      <c r="H1805" s="36"/>
      <c r="S1805" s="36"/>
      <c r="T1805" s="36"/>
    </row>
    <row r="1806" spans="2:20">
      <c r="B1806" s="36"/>
      <c r="C1806" s="36"/>
      <c r="D1806" s="36"/>
      <c r="E1806" s="36"/>
      <c r="F1806" s="36"/>
      <c r="G1806" s="36"/>
      <c r="H1806" s="36"/>
      <c r="S1806" s="36"/>
      <c r="T1806" s="36"/>
    </row>
    <row r="1807" spans="2:20">
      <c r="B1807" s="36"/>
      <c r="C1807" s="36"/>
      <c r="D1807" s="36"/>
      <c r="E1807" s="36"/>
      <c r="F1807" s="36"/>
      <c r="G1807" s="36"/>
      <c r="H1807" s="36"/>
      <c r="S1807" s="36"/>
      <c r="T1807" s="36"/>
    </row>
    <row r="1808" spans="2:20">
      <c r="B1808" s="36"/>
      <c r="C1808" s="36"/>
      <c r="D1808" s="36"/>
      <c r="E1808" s="36"/>
      <c r="F1808" s="36"/>
      <c r="G1808" s="36"/>
      <c r="H1808" s="36"/>
      <c r="S1808" s="36"/>
      <c r="T1808" s="36"/>
    </row>
    <row r="1809" spans="2:20">
      <c r="B1809" s="36"/>
      <c r="C1809" s="36"/>
      <c r="D1809" s="36"/>
      <c r="E1809" s="36"/>
      <c r="F1809" s="36"/>
      <c r="G1809" s="36"/>
      <c r="H1809" s="36"/>
      <c r="S1809" s="36"/>
      <c r="T1809" s="36"/>
    </row>
    <row r="1810" spans="2:20">
      <c r="B1810" s="36"/>
      <c r="C1810" s="36"/>
      <c r="D1810" s="36"/>
      <c r="E1810" s="36"/>
      <c r="F1810" s="36"/>
      <c r="G1810" s="36"/>
      <c r="H1810" s="36"/>
      <c r="S1810" s="36"/>
      <c r="T1810" s="36"/>
    </row>
    <row r="1811" spans="2:20">
      <c r="B1811" s="36"/>
      <c r="C1811" s="36"/>
      <c r="D1811" s="36"/>
      <c r="E1811" s="36"/>
      <c r="F1811" s="36"/>
      <c r="G1811" s="36"/>
      <c r="H1811" s="36"/>
      <c r="S1811" s="36"/>
      <c r="T1811" s="36"/>
    </row>
    <row r="1812" spans="2:20">
      <c r="B1812" s="36"/>
      <c r="C1812" s="36"/>
      <c r="D1812" s="36"/>
      <c r="E1812" s="36"/>
      <c r="F1812" s="36"/>
      <c r="G1812" s="36"/>
      <c r="H1812" s="36"/>
      <c r="S1812" s="36"/>
      <c r="T1812" s="36"/>
    </row>
    <row r="1813" spans="2:20">
      <c r="B1813" s="36"/>
      <c r="C1813" s="36"/>
      <c r="D1813" s="36"/>
      <c r="E1813" s="36"/>
      <c r="F1813" s="36"/>
      <c r="G1813" s="36"/>
      <c r="H1813" s="36"/>
      <c r="S1813" s="36"/>
      <c r="T1813" s="36"/>
    </row>
    <row r="1814" spans="2:20">
      <c r="B1814" s="36"/>
      <c r="C1814" s="36"/>
      <c r="D1814" s="36"/>
      <c r="E1814" s="36"/>
      <c r="F1814" s="36"/>
      <c r="G1814" s="36"/>
      <c r="H1814" s="36"/>
      <c r="S1814" s="36"/>
      <c r="T1814" s="36"/>
    </row>
    <row r="1815" spans="2:20">
      <c r="B1815" s="36"/>
      <c r="C1815" s="36"/>
      <c r="D1815" s="36"/>
      <c r="E1815" s="36"/>
      <c r="F1815" s="36"/>
      <c r="G1815" s="36"/>
      <c r="H1815" s="36"/>
      <c r="S1815" s="36"/>
      <c r="T1815" s="36"/>
    </row>
    <row r="1816" spans="2:20">
      <c r="B1816" s="36"/>
      <c r="C1816" s="36"/>
      <c r="D1816" s="36"/>
      <c r="E1816" s="36"/>
      <c r="F1816" s="36"/>
      <c r="G1816" s="36"/>
      <c r="H1816" s="36"/>
      <c r="S1816" s="36"/>
      <c r="T1816" s="36"/>
    </row>
    <row r="1817" spans="2:20">
      <c r="B1817" s="36"/>
      <c r="C1817" s="36"/>
      <c r="D1817" s="36"/>
      <c r="E1817" s="36"/>
      <c r="F1817" s="36"/>
      <c r="G1817" s="36"/>
      <c r="H1817" s="36"/>
      <c r="S1817" s="36"/>
      <c r="T1817" s="36"/>
    </row>
    <row r="1818" spans="2:20">
      <c r="B1818" s="36"/>
      <c r="C1818" s="36"/>
      <c r="D1818" s="36"/>
      <c r="E1818" s="36"/>
      <c r="F1818" s="36"/>
      <c r="G1818" s="36"/>
      <c r="H1818" s="36"/>
      <c r="S1818" s="36"/>
      <c r="T1818" s="36"/>
    </row>
    <row r="1819" spans="2:20">
      <c r="B1819" s="36"/>
      <c r="C1819" s="36"/>
      <c r="D1819" s="36"/>
      <c r="E1819" s="36"/>
      <c r="F1819" s="36"/>
      <c r="G1819" s="36"/>
      <c r="H1819" s="36"/>
      <c r="S1819" s="36"/>
      <c r="T1819" s="36"/>
    </row>
    <row r="1820" spans="2:20">
      <c r="B1820" s="36"/>
      <c r="C1820" s="36"/>
      <c r="D1820" s="36"/>
      <c r="E1820" s="36"/>
      <c r="F1820" s="36"/>
      <c r="G1820" s="36"/>
      <c r="H1820" s="36"/>
      <c r="S1820" s="36"/>
      <c r="T1820" s="36"/>
    </row>
    <row r="1821" spans="2:20">
      <c r="B1821" s="36"/>
      <c r="C1821" s="36"/>
      <c r="D1821" s="36"/>
      <c r="E1821" s="36"/>
      <c r="F1821" s="36"/>
      <c r="G1821" s="36"/>
      <c r="H1821" s="36"/>
      <c r="S1821" s="36"/>
      <c r="T1821" s="36"/>
    </row>
    <row r="1822" spans="2:20">
      <c r="B1822" s="36"/>
      <c r="C1822" s="36"/>
      <c r="D1822" s="36"/>
      <c r="E1822" s="36"/>
      <c r="F1822" s="36"/>
      <c r="G1822" s="36"/>
      <c r="H1822" s="36"/>
      <c r="S1822" s="36"/>
      <c r="T1822" s="36"/>
    </row>
    <row r="1823" spans="2:20">
      <c r="B1823" s="36"/>
      <c r="C1823" s="36"/>
      <c r="D1823" s="36"/>
      <c r="E1823" s="36"/>
      <c r="F1823" s="36"/>
      <c r="G1823" s="36"/>
      <c r="H1823" s="36"/>
      <c r="S1823" s="36"/>
      <c r="T1823" s="36"/>
    </row>
    <row r="1824" spans="2:20">
      <c r="B1824" s="36"/>
      <c r="C1824" s="36"/>
      <c r="D1824" s="36"/>
      <c r="E1824" s="36"/>
      <c r="F1824" s="36"/>
      <c r="G1824" s="36"/>
      <c r="H1824" s="36"/>
      <c r="S1824" s="36"/>
      <c r="T1824" s="36"/>
    </row>
    <row r="1825" spans="2:20">
      <c r="B1825" s="36"/>
      <c r="C1825" s="36"/>
      <c r="D1825" s="36"/>
      <c r="E1825" s="36"/>
      <c r="F1825" s="36"/>
      <c r="G1825" s="36"/>
      <c r="H1825" s="36"/>
      <c r="S1825" s="36"/>
      <c r="T1825" s="36"/>
    </row>
    <row r="1826" spans="2:20">
      <c r="B1826" s="36"/>
      <c r="C1826" s="36"/>
      <c r="D1826" s="36"/>
      <c r="E1826" s="36"/>
      <c r="F1826" s="36"/>
      <c r="G1826" s="36"/>
      <c r="H1826" s="36"/>
      <c r="S1826" s="36"/>
      <c r="T1826" s="36"/>
    </row>
    <row r="1827" spans="2:20">
      <c r="B1827" s="36"/>
      <c r="C1827" s="36"/>
      <c r="D1827" s="36"/>
      <c r="E1827" s="36"/>
      <c r="F1827" s="36"/>
      <c r="G1827" s="36"/>
      <c r="H1827" s="36"/>
      <c r="S1827" s="36"/>
      <c r="T1827" s="36"/>
    </row>
    <row r="1828" spans="2:20">
      <c r="B1828" s="36"/>
      <c r="C1828" s="36"/>
      <c r="D1828" s="36"/>
      <c r="E1828" s="36"/>
      <c r="F1828" s="36"/>
      <c r="G1828" s="36"/>
      <c r="H1828" s="36"/>
      <c r="S1828" s="36"/>
      <c r="T1828" s="36"/>
    </row>
    <row r="1829" spans="2:20">
      <c r="B1829" s="36"/>
      <c r="C1829" s="36"/>
      <c r="D1829" s="36"/>
      <c r="E1829" s="36"/>
      <c r="F1829" s="36"/>
      <c r="G1829" s="36"/>
      <c r="H1829" s="36"/>
      <c r="S1829" s="36"/>
      <c r="T1829" s="36"/>
    </row>
    <row r="1830" spans="2:20">
      <c r="B1830" s="36"/>
      <c r="C1830" s="36"/>
      <c r="D1830" s="36"/>
      <c r="E1830" s="36"/>
      <c r="F1830" s="36"/>
      <c r="G1830" s="36"/>
      <c r="H1830" s="36"/>
      <c r="S1830" s="36"/>
      <c r="T1830" s="36"/>
    </row>
    <row r="1831" spans="2:20">
      <c r="B1831" s="36"/>
      <c r="C1831" s="36"/>
      <c r="D1831" s="36"/>
      <c r="E1831" s="36"/>
      <c r="F1831" s="36"/>
      <c r="G1831" s="36"/>
      <c r="H1831" s="36"/>
      <c r="S1831" s="36"/>
      <c r="T1831" s="36"/>
    </row>
    <row r="1832" spans="2:20">
      <c r="B1832" s="36"/>
      <c r="C1832" s="36"/>
      <c r="D1832" s="36"/>
      <c r="E1832" s="36"/>
      <c r="F1832" s="36"/>
      <c r="G1832" s="36"/>
      <c r="H1832" s="36"/>
      <c r="S1832" s="36"/>
      <c r="T1832" s="36"/>
    </row>
    <row r="1833" spans="2:20">
      <c r="B1833" s="36"/>
      <c r="C1833" s="36"/>
      <c r="D1833" s="36"/>
      <c r="E1833" s="36"/>
      <c r="F1833" s="36"/>
      <c r="G1833" s="36"/>
      <c r="H1833" s="36"/>
      <c r="S1833" s="36"/>
      <c r="T1833" s="36"/>
    </row>
    <row r="1834" spans="2:20">
      <c r="B1834" s="36"/>
      <c r="C1834" s="36"/>
      <c r="D1834" s="36"/>
      <c r="E1834" s="36"/>
      <c r="F1834" s="36"/>
      <c r="G1834" s="36"/>
      <c r="H1834" s="36"/>
      <c r="S1834" s="36"/>
      <c r="T1834" s="36"/>
    </row>
    <row r="1835" spans="2:20">
      <c r="B1835" s="36"/>
      <c r="C1835" s="36"/>
      <c r="D1835" s="36"/>
      <c r="E1835" s="36"/>
      <c r="F1835" s="36"/>
      <c r="G1835" s="36"/>
      <c r="H1835" s="36"/>
      <c r="S1835" s="36"/>
      <c r="T1835" s="36"/>
    </row>
    <row r="1836" spans="2:20">
      <c r="B1836" s="36"/>
      <c r="C1836" s="36"/>
      <c r="D1836" s="36"/>
      <c r="E1836" s="36"/>
      <c r="F1836" s="36"/>
      <c r="G1836" s="36"/>
      <c r="H1836" s="36"/>
      <c r="S1836" s="36"/>
      <c r="T1836" s="36"/>
    </row>
    <row r="1837" spans="2:20">
      <c r="B1837" s="36"/>
      <c r="C1837" s="36"/>
      <c r="D1837" s="36"/>
      <c r="E1837" s="36"/>
      <c r="F1837" s="36"/>
      <c r="G1837" s="36"/>
      <c r="H1837" s="36"/>
      <c r="S1837" s="36"/>
      <c r="T1837" s="36"/>
    </row>
    <row r="1838" spans="2:20">
      <c r="B1838" s="36"/>
      <c r="C1838" s="36"/>
      <c r="D1838" s="36"/>
      <c r="E1838" s="36"/>
      <c r="F1838" s="36"/>
      <c r="G1838" s="36"/>
      <c r="H1838" s="36"/>
      <c r="S1838" s="36"/>
      <c r="T1838" s="36"/>
    </row>
    <row r="1839" spans="2:20">
      <c r="B1839" s="36"/>
      <c r="C1839" s="36"/>
      <c r="D1839" s="36"/>
      <c r="E1839" s="36"/>
      <c r="F1839" s="36"/>
      <c r="G1839" s="36"/>
      <c r="H1839" s="36"/>
      <c r="S1839" s="36"/>
      <c r="T1839" s="36"/>
    </row>
    <row r="1840" spans="2:20">
      <c r="B1840" s="36"/>
      <c r="C1840" s="36"/>
      <c r="D1840" s="36"/>
      <c r="E1840" s="36"/>
      <c r="F1840" s="36"/>
      <c r="G1840" s="36"/>
      <c r="H1840" s="36"/>
      <c r="S1840" s="36"/>
      <c r="T1840" s="36"/>
    </row>
    <row r="1841" spans="2:20">
      <c r="B1841" s="36"/>
      <c r="C1841" s="36"/>
      <c r="D1841" s="36"/>
      <c r="E1841" s="36"/>
      <c r="F1841" s="36"/>
      <c r="G1841" s="36"/>
      <c r="H1841" s="36"/>
      <c r="S1841" s="36"/>
      <c r="T1841" s="36"/>
    </row>
    <row r="1842" spans="2:20">
      <c r="B1842" s="36"/>
      <c r="C1842" s="36"/>
      <c r="D1842" s="36"/>
      <c r="E1842" s="36"/>
      <c r="F1842" s="36"/>
      <c r="G1842" s="36"/>
      <c r="H1842" s="36"/>
      <c r="S1842" s="36"/>
      <c r="T1842" s="36"/>
    </row>
    <row r="1843" spans="2:20">
      <c r="B1843" s="36"/>
      <c r="C1843" s="36"/>
      <c r="D1843" s="36"/>
      <c r="E1843" s="36"/>
      <c r="F1843" s="36"/>
      <c r="G1843" s="36"/>
      <c r="H1843" s="36"/>
      <c r="S1843" s="36"/>
      <c r="T1843" s="36"/>
    </row>
    <row r="1844" spans="2:20">
      <c r="B1844" s="36"/>
      <c r="C1844" s="36"/>
      <c r="D1844" s="36"/>
      <c r="E1844" s="36"/>
      <c r="F1844" s="36"/>
      <c r="G1844" s="36"/>
      <c r="H1844" s="36"/>
      <c r="S1844" s="36"/>
      <c r="T1844" s="36"/>
    </row>
    <row r="1845" spans="2:20">
      <c r="B1845" s="36"/>
      <c r="C1845" s="36"/>
      <c r="D1845" s="36"/>
      <c r="E1845" s="36"/>
      <c r="F1845" s="36"/>
      <c r="G1845" s="36"/>
      <c r="H1845" s="36"/>
      <c r="S1845" s="36"/>
      <c r="T1845" s="36"/>
    </row>
    <row r="1846" spans="2:20">
      <c r="B1846" s="36"/>
      <c r="C1846" s="36"/>
      <c r="D1846" s="36"/>
      <c r="E1846" s="36"/>
      <c r="F1846" s="36"/>
      <c r="G1846" s="36"/>
      <c r="H1846" s="36"/>
      <c r="S1846" s="36"/>
      <c r="T1846" s="36"/>
    </row>
    <row r="1847" spans="2:20">
      <c r="B1847" s="36"/>
      <c r="C1847" s="36"/>
      <c r="D1847" s="36"/>
      <c r="E1847" s="36"/>
      <c r="F1847" s="36"/>
      <c r="G1847" s="36"/>
      <c r="H1847" s="36"/>
      <c r="S1847" s="36"/>
      <c r="T1847" s="36"/>
    </row>
    <row r="1848" spans="2:20">
      <c r="B1848" s="36"/>
      <c r="C1848" s="36"/>
      <c r="D1848" s="36"/>
      <c r="E1848" s="36"/>
      <c r="F1848" s="36"/>
      <c r="G1848" s="36"/>
      <c r="H1848" s="36"/>
      <c r="S1848" s="36"/>
      <c r="T1848" s="36"/>
    </row>
    <row r="1849" spans="2:20">
      <c r="B1849" s="36"/>
      <c r="C1849" s="36"/>
      <c r="D1849" s="36"/>
      <c r="E1849" s="36"/>
      <c r="F1849" s="36"/>
      <c r="G1849" s="36"/>
      <c r="H1849" s="36"/>
      <c r="S1849" s="36"/>
      <c r="T1849" s="36"/>
    </row>
    <row r="1850" spans="2:20">
      <c r="B1850" s="36"/>
      <c r="C1850" s="36"/>
      <c r="D1850" s="36"/>
      <c r="E1850" s="36"/>
      <c r="F1850" s="36"/>
      <c r="G1850" s="36"/>
      <c r="H1850" s="36"/>
      <c r="S1850" s="36"/>
      <c r="T1850" s="36"/>
    </row>
    <row r="1851" spans="2:20">
      <c r="B1851" s="36"/>
      <c r="C1851" s="36"/>
      <c r="D1851" s="36"/>
      <c r="E1851" s="36"/>
      <c r="F1851" s="36"/>
      <c r="G1851" s="36"/>
      <c r="H1851" s="36"/>
      <c r="S1851" s="36"/>
      <c r="T1851" s="36"/>
    </row>
    <row r="1852" spans="2:20">
      <c r="B1852" s="36"/>
      <c r="C1852" s="36"/>
      <c r="D1852" s="36"/>
      <c r="E1852" s="36"/>
      <c r="F1852" s="36"/>
      <c r="G1852" s="36"/>
      <c r="H1852" s="36"/>
      <c r="S1852" s="36"/>
      <c r="T1852" s="36"/>
    </row>
    <row r="1853" spans="2:20">
      <c r="B1853" s="36"/>
      <c r="C1853" s="36"/>
      <c r="D1853" s="36"/>
      <c r="E1853" s="36"/>
      <c r="F1853" s="36"/>
      <c r="G1853" s="36"/>
      <c r="H1853" s="36"/>
      <c r="S1853" s="36"/>
      <c r="T1853" s="36"/>
    </row>
    <row r="1854" spans="2:20">
      <c r="B1854" s="36"/>
      <c r="C1854" s="36"/>
      <c r="D1854" s="36"/>
      <c r="E1854" s="36"/>
      <c r="F1854" s="36"/>
      <c r="G1854" s="36"/>
      <c r="H1854" s="36"/>
      <c r="S1854" s="36"/>
      <c r="T1854" s="36"/>
    </row>
    <row r="1855" spans="2:20">
      <c r="B1855" s="36"/>
      <c r="C1855" s="36"/>
      <c r="D1855" s="36"/>
      <c r="E1855" s="36"/>
      <c r="F1855" s="36"/>
      <c r="G1855" s="36"/>
      <c r="H1855" s="36"/>
      <c r="S1855" s="36"/>
      <c r="T1855" s="36"/>
    </row>
    <row r="1856" spans="2:20">
      <c r="B1856" s="36"/>
      <c r="C1856" s="36"/>
      <c r="D1856" s="36"/>
      <c r="E1856" s="36"/>
      <c r="F1856" s="36"/>
      <c r="G1856" s="36"/>
      <c r="H1856" s="36"/>
      <c r="S1856" s="36"/>
      <c r="T1856" s="36"/>
    </row>
    <row r="1857" spans="2:20">
      <c r="B1857" s="36"/>
      <c r="C1857" s="36"/>
      <c r="D1857" s="36"/>
      <c r="E1857" s="36"/>
      <c r="F1857" s="36"/>
      <c r="G1857" s="36"/>
      <c r="H1857" s="36"/>
      <c r="S1857" s="36"/>
      <c r="T1857" s="36"/>
    </row>
    <row r="1858" spans="2:20">
      <c r="B1858" s="36"/>
      <c r="C1858" s="36"/>
      <c r="D1858" s="36"/>
      <c r="E1858" s="36"/>
      <c r="F1858" s="36"/>
      <c r="G1858" s="36"/>
      <c r="H1858" s="36"/>
      <c r="S1858" s="36"/>
      <c r="T1858" s="36"/>
    </row>
    <row r="1859" spans="2:20">
      <c r="B1859" s="36"/>
      <c r="C1859" s="36"/>
      <c r="D1859" s="36"/>
      <c r="E1859" s="36"/>
      <c r="F1859" s="36"/>
      <c r="G1859" s="36"/>
      <c r="H1859" s="36"/>
      <c r="S1859" s="36"/>
      <c r="T1859" s="36"/>
    </row>
    <row r="1860" spans="2:20">
      <c r="B1860" s="36"/>
      <c r="C1860" s="36"/>
      <c r="D1860" s="36"/>
      <c r="E1860" s="36"/>
      <c r="F1860" s="36"/>
      <c r="G1860" s="36"/>
      <c r="H1860" s="36"/>
      <c r="S1860" s="36"/>
      <c r="T1860" s="36"/>
    </row>
    <row r="1861" spans="2:20">
      <c r="B1861" s="36"/>
      <c r="C1861" s="36"/>
      <c r="D1861" s="36"/>
      <c r="E1861" s="36"/>
      <c r="F1861" s="36"/>
      <c r="G1861" s="36"/>
      <c r="H1861" s="36"/>
      <c r="S1861" s="36"/>
      <c r="T1861" s="36"/>
    </row>
    <row r="1862" spans="2:20">
      <c r="B1862" s="36"/>
      <c r="C1862" s="36"/>
      <c r="D1862" s="36"/>
      <c r="E1862" s="36"/>
      <c r="F1862" s="36"/>
      <c r="G1862" s="36"/>
      <c r="H1862" s="36"/>
      <c r="S1862" s="36"/>
      <c r="T1862" s="36"/>
    </row>
    <row r="1863" spans="2:20">
      <c r="B1863" s="36"/>
      <c r="C1863" s="36"/>
      <c r="D1863" s="36"/>
      <c r="E1863" s="36"/>
      <c r="F1863" s="36"/>
      <c r="G1863" s="36"/>
      <c r="H1863" s="36"/>
      <c r="S1863" s="36"/>
      <c r="T1863" s="36"/>
    </row>
    <row r="1864" spans="2:20">
      <c r="B1864" s="36"/>
      <c r="C1864" s="36"/>
      <c r="D1864" s="36"/>
      <c r="E1864" s="36"/>
      <c r="F1864" s="36"/>
      <c r="G1864" s="36"/>
      <c r="H1864" s="36"/>
      <c r="S1864" s="36"/>
      <c r="T1864" s="36"/>
    </row>
    <row r="1865" spans="2:20">
      <c r="B1865" s="36"/>
      <c r="C1865" s="36"/>
      <c r="D1865" s="36"/>
      <c r="E1865" s="36"/>
      <c r="F1865" s="36"/>
      <c r="G1865" s="36"/>
      <c r="H1865" s="36"/>
      <c r="S1865" s="36"/>
      <c r="T1865" s="36"/>
    </row>
    <row r="1866" spans="2:20">
      <c r="B1866" s="36"/>
      <c r="C1866" s="36"/>
      <c r="D1866" s="36"/>
      <c r="E1866" s="36"/>
      <c r="F1866" s="36"/>
      <c r="G1866" s="36"/>
      <c r="H1866" s="36"/>
      <c r="S1866" s="36"/>
      <c r="T1866" s="36"/>
    </row>
    <row r="1867" spans="2:20">
      <c r="B1867" s="36"/>
      <c r="C1867" s="36"/>
      <c r="D1867" s="36"/>
      <c r="E1867" s="36"/>
      <c r="F1867" s="36"/>
      <c r="G1867" s="36"/>
      <c r="H1867" s="36"/>
      <c r="S1867" s="36"/>
      <c r="T1867" s="36"/>
    </row>
    <row r="1868" spans="2:20">
      <c r="B1868" s="36"/>
      <c r="C1868" s="36"/>
      <c r="D1868" s="36"/>
      <c r="E1868" s="36"/>
      <c r="F1868" s="36"/>
      <c r="G1868" s="36"/>
      <c r="H1868" s="36"/>
      <c r="S1868" s="36"/>
      <c r="T1868" s="36"/>
    </row>
    <row r="1869" spans="2:20">
      <c r="B1869" s="36"/>
      <c r="C1869" s="36"/>
      <c r="D1869" s="36"/>
      <c r="E1869" s="36"/>
      <c r="F1869" s="36"/>
      <c r="G1869" s="36"/>
      <c r="H1869" s="36"/>
      <c r="S1869" s="36"/>
      <c r="T1869" s="36"/>
    </row>
    <row r="1870" spans="2:20">
      <c r="B1870" s="36"/>
      <c r="C1870" s="36"/>
      <c r="D1870" s="36"/>
      <c r="E1870" s="36"/>
      <c r="F1870" s="36"/>
      <c r="G1870" s="36"/>
      <c r="H1870" s="36"/>
      <c r="S1870" s="36"/>
      <c r="T1870" s="36"/>
    </row>
    <row r="1871" spans="2:20">
      <c r="B1871" s="36"/>
      <c r="C1871" s="36"/>
      <c r="D1871" s="36"/>
      <c r="E1871" s="36"/>
      <c r="F1871" s="36"/>
      <c r="G1871" s="36"/>
      <c r="H1871" s="36"/>
      <c r="S1871" s="36"/>
      <c r="T1871" s="36"/>
    </row>
    <row r="1872" spans="2:20">
      <c r="B1872" s="36"/>
      <c r="C1872" s="36"/>
      <c r="D1872" s="36"/>
      <c r="E1872" s="36"/>
      <c r="F1872" s="36"/>
      <c r="G1872" s="36"/>
      <c r="H1872" s="36"/>
      <c r="S1872" s="36"/>
      <c r="T1872" s="36"/>
    </row>
    <row r="1873" spans="2:20">
      <c r="B1873" s="36"/>
      <c r="C1873" s="36"/>
      <c r="D1873" s="36"/>
      <c r="E1873" s="36"/>
      <c r="F1873" s="36"/>
      <c r="G1873" s="36"/>
      <c r="H1873" s="36"/>
      <c r="S1873" s="36"/>
      <c r="T1873" s="36"/>
    </row>
    <row r="1874" spans="2:20">
      <c r="B1874" s="36"/>
      <c r="C1874" s="36"/>
      <c r="D1874" s="36"/>
      <c r="E1874" s="36"/>
      <c r="F1874" s="36"/>
      <c r="G1874" s="36"/>
      <c r="H1874" s="36"/>
      <c r="S1874" s="36"/>
      <c r="T1874" s="36"/>
    </row>
    <row r="1875" spans="2:20">
      <c r="B1875" s="36"/>
      <c r="C1875" s="36"/>
      <c r="D1875" s="36"/>
      <c r="E1875" s="36"/>
      <c r="F1875" s="36"/>
      <c r="G1875" s="36"/>
      <c r="H1875" s="36"/>
      <c r="S1875" s="36"/>
      <c r="T1875" s="36"/>
    </row>
    <row r="1876" spans="2:20">
      <c r="B1876" s="36"/>
      <c r="C1876" s="36"/>
      <c r="D1876" s="36"/>
      <c r="E1876" s="36"/>
      <c r="F1876" s="36"/>
      <c r="G1876" s="36"/>
      <c r="H1876" s="36"/>
      <c r="S1876" s="36"/>
      <c r="T1876" s="36"/>
    </row>
    <row r="1877" spans="2:20">
      <c r="B1877" s="36"/>
      <c r="C1877" s="36"/>
      <c r="D1877" s="36"/>
      <c r="E1877" s="36"/>
      <c r="F1877" s="36"/>
      <c r="G1877" s="36"/>
      <c r="H1877" s="36"/>
      <c r="S1877" s="36"/>
      <c r="T1877" s="36"/>
    </row>
    <row r="1878" spans="2:20">
      <c r="B1878" s="36"/>
      <c r="C1878" s="36"/>
      <c r="D1878" s="36"/>
      <c r="E1878" s="36"/>
      <c r="F1878" s="36"/>
      <c r="G1878" s="36"/>
      <c r="H1878" s="36"/>
      <c r="S1878" s="36"/>
      <c r="T1878" s="36"/>
    </row>
    <row r="1879" spans="2:20">
      <c r="B1879" s="36"/>
      <c r="C1879" s="36"/>
      <c r="D1879" s="36"/>
      <c r="E1879" s="36"/>
      <c r="F1879" s="36"/>
      <c r="G1879" s="36"/>
      <c r="H1879" s="36"/>
      <c r="S1879" s="36"/>
      <c r="T1879" s="36"/>
    </row>
    <row r="1880" spans="2:20">
      <c r="B1880" s="36"/>
      <c r="C1880" s="36"/>
      <c r="D1880" s="36"/>
      <c r="E1880" s="36"/>
      <c r="F1880" s="36"/>
      <c r="G1880" s="36"/>
      <c r="H1880" s="36"/>
      <c r="S1880" s="36"/>
      <c r="T1880" s="36"/>
    </row>
    <row r="1881" spans="2:20">
      <c r="B1881" s="36"/>
      <c r="C1881" s="36"/>
      <c r="D1881" s="36"/>
      <c r="E1881" s="36"/>
      <c r="F1881" s="36"/>
      <c r="G1881" s="36"/>
      <c r="H1881" s="36"/>
      <c r="S1881" s="36"/>
      <c r="T1881" s="36"/>
    </row>
    <row r="1882" spans="2:20">
      <c r="B1882" s="36"/>
      <c r="C1882" s="36"/>
      <c r="D1882" s="36"/>
      <c r="E1882" s="36"/>
      <c r="F1882" s="36"/>
      <c r="G1882" s="36"/>
      <c r="H1882" s="36"/>
      <c r="S1882" s="36"/>
      <c r="T1882" s="36"/>
    </row>
    <row r="1883" spans="2:20">
      <c r="B1883" s="36"/>
      <c r="C1883" s="36"/>
      <c r="D1883" s="36"/>
      <c r="E1883" s="36"/>
      <c r="F1883" s="36"/>
      <c r="G1883" s="36"/>
      <c r="H1883" s="36"/>
      <c r="S1883" s="36"/>
      <c r="T1883" s="36"/>
    </row>
    <row r="1884" spans="2:20">
      <c r="B1884" s="36"/>
      <c r="C1884" s="36"/>
      <c r="D1884" s="36"/>
      <c r="E1884" s="36"/>
      <c r="F1884" s="36"/>
      <c r="G1884" s="36"/>
      <c r="H1884" s="36"/>
      <c r="S1884" s="36"/>
      <c r="T1884" s="36"/>
    </row>
    <row r="1885" spans="2:20">
      <c r="B1885" s="36"/>
      <c r="C1885" s="36"/>
      <c r="D1885" s="36"/>
      <c r="E1885" s="36"/>
      <c r="F1885" s="36"/>
      <c r="G1885" s="36"/>
      <c r="H1885" s="36"/>
      <c r="S1885" s="36"/>
      <c r="T1885" s="36"/>
    </row>
    <row r="1886" spans="2:20">
      <c r="B1886" s="36"/>
      <c r="C1886" s="36"/>
      <c r="D1886" s="36"/>
      <c r="E1886" s="36"/>
      <c r="F1886" s="36"/>
      <c r="G1886" s="36"/>
      <c r="H1886" s="36"/>
      <c r="S1886" s="36"/>
      <c r="T1886" s="36"/>
    </row>
    <row r="1887" spans="2:20">
      <c r="B1887" s="36"/>
      <c r="C1887" s="36"/>
      <c r="D1887" s="36"/>
      <c r="E1887" s="36"/>
      <c r="F1887" s="36"/>
      <c r="G1887" s="36"/>
      <c r="H1887" s="36"/>
      <c r="S1887" s="36"/>
      <c r="T1887" s="36"/>
    </row>
    <row r="1888" spans="2:20">
      <c r="B1888" s="36"/>
      <c r="C1888" s="36"/>
      <c r="D1888" s="36"/>
      <c r="E1888" s="36"/>
      <c r="F1888" s="36"/>
      <c r="G1888" s="36"/>
      <c r="H1888" s="36"/>
      <c r="S1888" s="36"/>
      <c r="T1888" s="36"/>
    </row>
    <row r="1889" spans="2:20">
      <c r="B1889" s="36"/>
      <c r="C1889" s="36"/>
      <c r="D1889" s="36"/>
      <c r="E1889" s="36"/>
      <c r="F1889" s="36"/>
      <c r="G1889" s="36"/>
      <c r="H1889" s="36"/>
      <c r="S1889" s="36"/>
      <c r="T1889" s="36"/>
    </row>
    <row r="1890" spans="2:20">
      <c r="B1890" s="36"/>
      <c r="C1890" s="36"/>
      <c r="D1890" s="36"/>
      <c r="E1890" s="36"/>
      <c r="F1890" s="36"/>
      <c r="G1890" s="36"/>
      <c r="H1890" s="36"/>
      <c r="S1890" s="36"/>
      <c r="T1890" s="36"/>
    </row>
    <row r="1891" spans="2:20">
      <c r="B1891" s="36"/>
      <c r="C1891" s="36"/>
      <c r="D1891" s="36"/>
      <c r="E1891" s="36"/>
      <c r="F1891" s="36"/>
      <c r="G1891" s="36"/>
      <c r="H1891" s="36"/>
      <c r="S1891" s="36"/>
      <c r="T1891" s="36"/>
    </row>
    <row r="1892" spans="2:20">
      <c r="B1892" s="36"/>
      <c r="C1892" s="36"/>
      <c r="D1892" s="36"/>
      <c r="E1892" s="36"/>
      <c r="F1892" s="36"/>
      <c r="G1892" s="36"/>
      <c r="H1892" s="36"/>
      <c r="S1892" s="36"/>
      <c r="T1892" s="36"/>
    </row>
    <row r="1893" spans="2:20">
      <c r="B1893" s="36"/>
      <c r="C1893" s="36"/>
      <c r="D1893" s="36"/>
      <c r="E1893" s="36"/>
      <c r="F1893" s="36"/>
      <c r="G1893" s="36"/>
      <c r="H1893" s="36"/>
      <c r="S1893" s="36"/>
      <c r="T1893" s="36"/>
    </row>
    <row r="1894" spans="2:20">
      <c r="B1894" s="36"/>
      <c r="C1894" s="36"/>
      <c r="D1894" s="36"/>
      <c r="E1894" s="36"/>
      <c r="F1894" s="36"/>
      <c r="G1894" s="36"/>
      <c r="H1894" s="36"/>
      <c r="S1894" s="36"/>
      <c r="T1894" s="36"/>
    </row>
    <row r="1895" spans="2:20">
      <c r="B1895" s="36"/>
      <c r="C1895" s="36"/>
      <c r="D1895" s="36"/>
      <c r="E1895" s="36"/>
      <c r="F1895" s="36"/>
      <c r="G1895" s="36"/>
      <c r="H1895" s="36"/>
      <c r="S1895" s="36"/>
      <c r="T1895" s="36"/>
    </row>
    <row r="1896" spans="2:20">
      <c r="B1896" s="36"/>
      <c r="C1896" s="36"/>
      <c r="D1896" s="36"/>
      <c r="E1896" s="36"/>
      <c r="F1896" s="36"/>
      <c r="G1896" s="36"/>
      <c r="H1896" s="36"/>
      <c r="S1896" s="36"/>
      <c r="T1896" s="36"/>
    </row>
    <row r="1897" spans="2:20">
      <c r="B1897" s="36"/>
      <c r="C1897" s="36"/>
      <c r="D1897" s="36"/>
      <c r="E1897" s="36"/>
      <c r="F1897" s="36"/>
      <c r="G1897" s="36"/>
      <c r="H1897" s="36"/>
      <c r="S1897" s="36"/>
      <c r="T1897" s="36"/>
    </row>
    <row r="1898" spans="2:20">
      <c r="B1898" s="36"/>
      <c r="C1898" s="36"/>
      <c r="D1898" s="36"/>
      <c r="E1898" s="36"/>
      <c r="F1898" s="36"/>
      <c r="G1898" s="36"/>
      <c r="H1898" s="36"/>
      <c r="S1898" s="36"/>
      <c r="T1898" s="36"/>
    </row>
    <row r="1899" spans="2:20">
      <c r="B1899" s="36"/>
      <c r="C1899" s="36"/>
      <c r="D1899" s="36"/>
      <c r="E1899" s="36"/>
      <c r="F1899" s="36"/>
      <c r="G1899" s="36"/>
      <c r="H1899" s="36"/>
      <c r="S1899" s="36"/>
      <c r="T1899" s="36"/>
    </row>
    <row r="1900" spans="2:20">
      <c r="B1900" s="36"/>
      <c r="C1900" s="36"/>
      <c r="D1900" s="36"/>
      <c r="E1900" s="36"/>
      <c r="F1900" s="36"/>
      <c r="G1900" s="36"/>
      <c r="H1900" s="36"/>
      <c r="S1900" s="36"/>
      <c r="T1900" s="36"/>
    </row>
    <row r="1901" spans="2:20">
      <c r="B1901" s="36"/>
      <c r="C1901" s="36"/>
      <c r="D1901" s="36"/>
      <c r="E1901" s="36"/>
      <c r="F1901" s="36"/>
      <c r="G1901" s="36"/>
      <c r="H1901" s="36"/>
      <c r="S1901" s="36"/>
      <c r="T1901" s="36"/>
    </row>
    <row r="1902" spans="2:20">
      <c r="B1902" s="36"/>
      <c r="C1902" s="36"/>
      <c r="D1902" s="36"/>
      <c r="E1902" s="36"/>
      <c r="F1902" s="36"/>
      <c r="G1902" s="36"/>
      <c r="H1902" s="36"/>
      <c r="S1902" s="36"/>
      <c r="T1902" s="36"/>
    </row>
    <row r="1903" spans="2:20">
      <c r="B1903" s="36"/>
      <c r="C1903" s="36"/>
      <c r="D1903" s="36"/>
      <c r="E1903" s="36"/>
      <c r="F1903" s="36"/>
      <c r="G1903" s="36"/>
      <c r="H1903" s="36"/>
      <c r="S1903" s="36"/>
      <c r="T1903" s="36"/>
    </row>
    <row r="1904" spans="2:20">
      <c r="B1904" s="36"/>
      <c r="C1904" s="36"/>
      <c r="D1904" s="36"/>
      <c r="E1904" s="36"/>
      <c r="F1904" s="36"/>
      <c r="G1904" s="36"/>
      <c r="H1904" s="36"/>
      <c r="S1904" s="36"/>
      <c r="T1904" s="36"/>
    </row>
    <row r="1905" spans="2:20">
      <c r="B1905" s="36"/>
      <c r="C1905" s="36"/>
      <c r="D1905" s="36"/>
      <c r="E1905" s="36"/>
      <c r="F1905" s="36"/>
      <c r="G1905" s="36"/>
      <c r="H1905" s="36"/>
      <c r="S1905" s="36"/>
      <c r="T1905" s="36"/>
    </row>
    <row r="1906" spans="2:20">
      <c r="B1906" s="36"/>
      <c r="C1906" s="36"/>
      <c r="D1906" s="36"/>
      <c r="E1906" s="36"/>
      <c r="F1906" s="36"/>
      <c r="G1906" s="36"/>
      <c r="H1906" s="36"/>
      <c r="S1906" s="36"/>
      <c r="T1906" s="36"/>
    </row>
    <row r="1907" spans="2:20">
      <c r="B1907" s="36"/>
      <c r="C1907" s="36"/>
      <c r="D1907" s="36"/>
      <c r="E1907" s="36"/>
      <c r="F1907" s="36"/>
      <c r="G1907" s="36"/>
      <c r="H1907" s="36"/>
      <c r="S1907" s="36"/>
      <c r="T1907" s="36"/>
    </row>
    <row r="1908" spans="2:20">
      <c r="B1908" s="36"/>
      <c r="C1908" s="36"/>
      <c r="D1908" s="36"/>
      <c r="E1908" s="36"/>
      <c r="F1908" s="36"/>
      <c r="G1908" s="36"/>
      <c r="H1908" s="36"/>
      <c r="S1908" s="36"/>
      <c r="T1908" s="36"/>
    </row>
    <row r="1909" spans="2:20">
      <c r="B1909" s="36"/>
      <c r="C1909" s="36"/>
      <c r="D1909" s="36"/>
      <c r="E1909" s="36"/>
      <c r="F1909" s="36"/>
      <c r="G1909" s="36"/>
      <c r="H1909" s="36"/>
      <c r="S1909" s="36"/>
      <c r="T1909" s="36"/>
    </row>
    <row r="1910" spans="2:20">
      <c r="B1910" s="36"/>
      <c r="C1910" s="36"/>
      <c r="D1910" s="36"/>
      <c r="E1910" s="36"/>
      <c r="F1910" s="36"/>
      <c r="G1910" s="36"/>
      <c r="H1910" s="36"/>
      <c r="S1910" s="36"/>
      <c r="T1910" s="36"/>
    </row>
    <row r="1911" spans="2:20">
      <c r="B1911" s="36"/>
      <c r="C1911" s="36"/>
      <c r="D1911" s="36"/>
      <c r="E1911" s="36"/>
      <c r="F1911" s="36"/>
      <c r="G1911" s="36"/>
      <c r="H1911" s="36"/>
      <c r="S1911" s="36"/>
      <c r="T1911" s="36"/>
    </row>
    <row r="1912" spans="2:20">
      <c r="B1912" s="36"/>
      <c r="C1912" s="36"/>
      <c r="D1912" s="36"/>
      <c r="E1912" s="36"/>
      <c r="F1912" s="36"/>
      <c r="G1912" s="36"/>
      <c r="H1912" s="36"/>
      <c r="S1912" s="36"/>
      <c r="T1912" s="36"/>
    </row>
    <row r="1913" spans="2:20">
      <c r="B1913" s="36"/>
      <c r="C1913" s="36"/>
      <c r="D1913" s="36"/>
      <c r="E1913" s="36"/>
      <c r="F1913" s="36"/>
      <c r="G1913" s="36"/>
      <c r="H1913" s="36"/>
      <c r="S1913" s="36"/>
      <c r="T1913" s="36"/>
    </row>
    <row r="1914" spans="2:20">
      <c r="B1914" s="36"/>
      <c r="C1914" s="36"/>
      <c r="D1914" s="36"/>
      <c r="E1914" s="36"/>
      <c r="F1914" s="36"/>
      <c r="G1914" s="36"/>
      <c r="H1914" s="36"/>
      <c r="S1914" s="36"/>
      <c r="T1914" s="36"/>
    </row>
    <row r="1915" spans="2:20">
      <c r="B1915" s="36"/>
      <c r="C1915" s="36"/>
      <c r="D1915" s="36"/>
      <c r="E1915" s="36"/>
      <c r="F1915" s="36"/>
      <c r="G1915" s="36"/>
      <c r="H1915" s="36"/>
      <c r="S1915" s="36"/>
      <c r="T1915" s="36"/>
    </row>
    <row r="1916" spans="2:20">
      <c r="B1916" s="36"/>
      <c r="C1916" s="36"/>
      <c r="D1916" s="36"/>
      <c r="E1916" s="36"/>
      <c r="F1916" s="36"/>
      <c r="G1916" s="36"/>
      <c r="H1916" s="36"/>
      <c r="S1916" s="36"/>
      <c r="T1916" s="36"/>
    </row>
    <row r="1917" spans="2:20">
      <c r="B1917" s="36"/>
      <c r="C1917" s="36"/>
      <c r="D1917" s="36"/>
      <c r="E1917" s="36"/>
      <c r="F1917" s="36"/>
      <c r="G1917" s="36"/>
      <c r="H1917" s="36"/>
      <c r="S1917" s="36"/>
      <c r="T1917" s="36"/>
    </row>
    <row r="1918" spans="2:20">
      <c r="B1918" s="36"/>
      <c r="C1918" s="36"/>
      <c r="D1918" s="36"/>
      <c r="E1918" s="36"/>
      <c r="F1918" s="36"/>
      <c r="G1918" s="36"/>
      <c r="H1918" s="36"/>
      <c r="S1918" s="36"/>
      <c r="T1918" s="36"/>
    </row>
    <row r="1919" spans="2:20">
      <c r="B1919" s="36"/>
      <c r="C1919" s="36"/>
      <c r="D1919" s="36"/>
      <c r="E1919" s="36"/>
      <c r="F1919" s="36"/>
      <c r="G1919" s="36"/>
      <c r="H1919" s="36"/>
      <c r="S1919" s="36"/>
      <c r="T1919" s="36"/>
    </row>
    <row r="1920" spans="2:20">
      <c r="B1920" s="36"/>
      <c r="C1920" s="36"/>
      <c r="D1920" s="36"/>
      <c r="E1920" s="36"/>
      <c r="F1920" s="36"/>
      <c r="G1920" s="36"/>
      <c r="H1920" s="36"/>
      <c r="S1920" s="36"/>
      <c r="T1920" s="36"/>
    </row>
    <row r="1921" spans="2:20">
      <c r="B1921" s="36"/>
      <c r="C1921" s="36"/>
      <c r="D1921" s="36"/>
      <c r="E1921" s="36"/>
      <c r="F1921" s="36"/>
      <c r="G1921" s="36"/>
      <c r="H1921" s="36"/>
      <c r="S1921" s="36"/>
      <c r="T1921" s="36"/>
    </row>
    <row r="1922" spans="2:20">
      <c r="B1922" s="36"/>
      <c r="C1922" s="36"/>
      <c r="D1922" s="36"/>
      <c r="E1922" s="36"/>
      <c r="F1922" s="36"/>
      <c r="G1922" s="36"/>
      <c r="H1922" s="36"/>
      <c r="S1922" s="36"/>
      <c r="T1922" s="36"/>
    </row>
    <row r="1923" spans="2:20">
      <c r="B1923" s="36"/>
      <c r="C1923" s="36"/>
      <c r="D1923" s="36"/>
      <c r="E1923" s="36"/>
      <c r="F1923" s="36"/>
      <c r="G1923" s="36"/>
      <c r="H1923" s="36"/>
      <c r="S1923" s="36"/>
      <c r="T1923" s="36"/>
    </row>
    <row r="1924" spans="2:20">
      <c r="B1924" s="36"/>
      <c r="C1924" s="36"/>
      <c r="D1924" s="36"/>
      <c r="E1924" s="36"/>
      <c r="F1924" s="36"/>
      <c r="G1924" s="36"/>
      <c r="H1924" s="36"/>
      <c r="S1924" s="36"/>
      <c r="T1924" s="36"/>
    </row>
    <row r="1925" spans="2:20">
      <c r="B1925" s="36"/>
      <c r="C1925" s="36"/>
      <c r="D1925" s="36"/>
      <c r="E1925" s="36"/>
      <c r="F1925" s="36"/>
      <c r="G1925" s="36"/>
      <c r="H1925" s="36"/>
      <c r="S1925" s="36"/>
      <c r="T1925" s="36"/>
    </row>
    <row r="1926" spans="2:20">
      <c r="B1926" s="36"/>
      <c r="C1926" s="36"/>
      <c r="D1926" s="36"/>
      <c r="E1926" s="36"/>
      <c r="F1926" s="36"/>
      <c r="G1926" s="36"/>
      <c r="H1926" s="36"/>
      <c r="S1926" s="36"/>
      <c r="T1926" s="36"/>
    </row>
    <row r="1927" spans="2:20">
      <c r="B1927" s="36"/>
      <c r="C1927" s="36"/>
      <c r="D1927" s="36"/>
      <c r="E1927" s="36"/>
      <c r="F1927" s="36"/>
      <c r="G1927" s="36"/>
      <c r="H1927" s="36"/>
      <c r="S1927" s="36"/>
      <c r="T1927" s="36"/>
    </row>
    <row r="1928" spans="2:20">
      <c r="B1928" s="36"/>
      <c r="C1928" s="36"/>
      <c r="D1928" s="36"/>
      <c r="E1928" s="36"/>
      <c r="F1928" s="36"/>
      <c r="G1928" s="36"/>
      <c r="H1928" s="36"/>
      <c r="S1928" s="36"/>
      <c r="T1928" s="36"/>
    </row>
    <row r="1929" spans="2:20">
      <c r="B1929" s="36"/>
      <c r="C1929" s="36"/>
      <c r="D1929" s="36"/>
      <c r="E1929" s="36"/>
      <c r="F1929" s="36"/>
      <c r="G1929" s="36"/>
      <c r="H1929" s="36"/>
      <c r="S1929" s="36"/>
      <c r="T1929" s="36"/>
    </row>
    <row r="1930" spans="2:20">
      <c r="B1930" s="36"/>
      <c r="C1930" s="36"/>
      <c r="D1930" s="36"/>
      <c r="E1930" s="36"/>
      <c r="F1930" s="36"/>
      <c r="G1930" s="36"/>
      <c r="H1930" s="36"/>
      <c r="S1930" s="36"/>
      <c r="T1930" s="36"/>
    </row>
    <row r="1931" spans="2:20">
      <c r="B1931" s="36"/>
      <c r="C1931" s="36"/>
      <c r="D1931" s="36"/>
      <c r="E1931" s="36"/>
      <c r="F1931" s="36"/>
      <c r="G1931" s="36"/>
      <c r="H1931" s="36"/>
      <c r="S1931" s="36"/>
      <c r="T1931" s="36"/>
    </row>
    <row r="1932" spans="2:20">
      <c r="B1932" s="36"/>
      <c r="C1932" s="36"/>
      <c r="D1932" s="36"/>
      <c r="E1932" s="36"/>
      <c r="F1932" s="36"/>
      <c r="G1932" s="36"/>
      <c r="H1932" s="36"/>
      <c r="S1932" s="36"/>
      <c r="T1932" s="36"/>
    </row>
    <row r="1933" spans="2:20">
      <c r="B1933" s="36"/>
      <c r="C1933" s="36"/>
      <c r="D1933" s="36"/>
      <c r="E1933" s="36"/>
      <c r="F1933" s="36"/>
      <c r="G1933" s="36"/>
      <c r="H1933" s="36"/>
      <c r="S1933" s="36"/>
      <c r="T1933" s="36"/>
    </row>
    <row r="1934" spans="2:20">
      <c r="B1934" s="36"/>
      <c r="C1934" s="36"/>
      <c r="D1934" s="36"/>
      <c r="E1934" s="36"/>
      <c r="F1934" s="36"/>
      <c r="G1934" s="36"/>
      <c r="H1934" s="36"/>
      <c r="S1934" s="36"/>
      <c r="T1934" s="36"/>
    </row>
    <row r="1935" spans="2:20">
      <c r="B1935" s="36"/>
      <c r="C1935" s="36"/>
      <c r="D1935" s="36"/>
      <c r="E1935" s="36"/>
      <c r="F1935" s="36"/>
      <c r="G1935" s="36"/>
      <c r="H1935" s="36"/>
      <c r="S1935" s="36"/>
      <c r="T1935" s="36"/>
    </row>
    <row r="1936" spans="2:20">
      <c r="B1936" s="36"/>
      <c r="C1936" s="36"/>
      <c r="D1936" s="36"/>
      <c r="E1936" s="36"/>
      <c r="F1936" s="36"/>
      <c r="G1936" s="36"/>
      <c r="H1936" s="36"/>
      <c r="S1936" s="36"/>
      <c r="T1936" s="36"/>
    </row>
    <row r="1937" spans="2:20">
      <c r="B1937" s="36"/>
      <c r="C1937" s="36"/>
      <c r="D1937" s="36"/>
      <c r="E1937" s="36"/>
      <c r="F1937" s="36"/>
      <c r="G1937" s="36"/>
      <c r="H1937" s="36"/>
      <c r="S1937" s="36"/>
      <c r="T1937" s="36"/>
    </row>
    <row r="1938" spans="2:20">
      <c r="B1938" s="36"/>
      <c r="C1938" s="36"/>
      <c r="D1938" s="36"/>
      <c r="E1938" s="36"/>
      <c r="F1938" s="36"/>
      <c r="G1938" s="36"/>
      <c r="H1938" s="36"/>
      <c r="S1938" s="36"/>
      <c r="T1938" s="36"/>
    </row>
    <row r="1939" spans="2:20">
      <c r="B1939" s="36"/>
      <c r="C1939" s="36"/>
      <c r="D1939" s="36"/>
      <c r="E1939" s="36"/>
      <c r="F1939" s="36"/>
      <c r="G1939" s="36"/>
      <c r="H1939" s="36"/>
      <c r="S1939" s="36"/>
      <c r="T1939" s="36"/>
    </row>
    <row r="1940" spans="2:20">
      <c r="B1940" s="36"/>
      <c r="C1940" s="36"/>
      <c r="D1940" s="36"/>
      <c r="E1940" s="36"/>
      <c r="F1940" s="36"/>
      <c r="G1940" s="36"/>
      <c r="H1940" s="36"/>
      <c r="S1940" s="36"/>
      <c r="T1940" s="36"/>
    </row>
    <row r="1941" spans="2:20">
      <c r="B1941" s="36"/>
      <c r="C1941" s="36"/>
      <c r="D1941" s="36"/>
      <c r="E1941" s="36"/>
      <c r="F1941" s="36"/>
      <c r="G1941" s="36"/>
      <c r="H1941" s="36"/>
      <c r="S1941" s="36"/>
      <c r="T1941" s="36"/>
    </row>
    <row r="1942" spans="2:20">
      <c r="B1942" s="36"/>
      <c r="C1942" s="36"/>
      <c r="D1942" s="36"/>
      <c r="E1942" s="36"/>
      <c r="F1942" s="36"/>
      <c r="G1942" s="36"/>
      <c r="H1942" s="36"/>
      <c r="S1942" s="36"/>
      <c r="T1942" s="36"/>
    </row>
    <row r="1943" spans="2:20">
      <c r="B1943" s="36"/>
      <c r="C1943" s="36"/>
      <c r="D1943" s="36"/>
      <c r="E1943" s="36"/>
      <c r="F1943" s="36"/>
      <c r="G1943" s="36"/>
      <c r="H1943" s="36"/>
      <c r="S1943" s="36"/>
      <c r="T1943" s="36"/>
    </row>
    <row r="1944" spans="2:20">
      <c r="B1944" s="36"/>
      <c r="C1944" s="36"/>
      <c r="D1944" s="36"/>
      <c r="E1944" s="36"/>
      <c r="F1944" s="36"/>
      <c r="G1944" s="36"/>
      <c r="H1944" s="36"/>
      <c r="S1944" s="36"/>
      <c r="T1944" s="36"/>
    </row>
    <row r="1945" spans="2:20">
      <c r="B1945" s="36"/>
      <c r="C1945" s="36"/>
      <c r="D1945" s="36"/>
      <c r="E1945" s="36"/>
      <c r="F1945" s="36"/>
      <c r="G1945" s="36"/>
      <c r="H1945" s="36"/>
      <c r="S1945" s="36"/>
      <c r="T1945" s="36"/>
    </row>
    <row r="1946" spans="2:20">
      <c r="B1946" s="36"/>
      <c r="C1946" s="36"/>
      <c r="D1946" s="36"/>
      <c r="E1946" s="36"/>
      <c r="F1946" s="36"/>
      <c r="G1946" s="36"/>
      <c r="H1946" s="36"/>
      <c r="S1946" s="36"/>
      <c r="T1946" s="36"/>
    </row>
    <row r="1947" spans="2:20">
      <c r="B1947" s="36"/>
      <c r="C1947" s="36"/>
      <c r="D1947" s="36"/>
      <c r="E1947" s="36"/>
      <c r="F1947" s="36"/>
      <c r="G1947" s="36"/>
      <c r="H1947" s="36"/>
      <c r="S1947" s="36"/>
      <c r="T1947" s="36"/>
    </row>
    <row r="1948" spans="2:20">
      <c r="B1948" s="36"/>
      <c r="C1948" s="36"/>
      <c r="D1948" s="36"/>
      <c r="E1948" s="36"/>
      <c r="F1948" s="36"/>
      <c r="G1948" s="36"/>
      <c r="H1948" s="36"/>
      <c r="S1948" s="36"/>
      <c r="T1948" s="36"/>
    </row>
    <row r="1949" spans="2:20">
      <c r="B1949" s="36"/>
      <c r="C1949" s="36"/>
      <c r="D1949" s="36"/>
      <c r="E1949" s="36"/>
      <c r="F1949" s="36"/>
      <c r="G1949" s="36"/>
      <c r="H1949" s="36"/>
      <c r="S1949" s="36"/>
      <c r="T1949" s="36"/>
    </row>
    <row r="1950" spans="2:20">
      <c r="B1950" s="36"/>
      <c r="C1950" s="36"/>
      <c r="D1950" s="36"/>
      <c r="E1950" s="36"/>
      <c r="F1950" s="36"/>
      <c r="G1950" s="36"/>
      <c r="H1950" s="36"/>
      <c r="S1950" s="36"/>
      <c r="T1950" s="36"/>
    </row>
    <row r="1951" spans="2:20">
      <c r="B1951" s="36"/>
      <c r="C1951" s="36"/>
      <c r="D1951" s="36"/>
      <c r="E1951" s="36"/>
      <c r="F1951" s="36"/>
      <c r="G1951" s="36"/>
      <c r="H1951" s="36"/>
      <c r="S1951" s="36"/>
      <c r="T1951" s="36"/>
    </row>
    <row r="1952" spans="2:20">
      <c r="B1952" s="36"/>
      <c r="C1952" s="36"/>
      <c r="D1952" s="36"/>
      <c r="E1952" s="36"/>
      <c r="F1952" s="36"/>
      <c r="G1952" s="36"/>
      <c r="H1952" s="36"/>
      <c r="S1952" s="36"/>
      <c r="T1952" s="36"/>
    </row>
    <row r="1953" spans="2:20">
      <c r="B1953" s="36"/>
      <c r="C1953" s="36"/>
      <c r="D1953" s="36"/>
      <c r="E1953" s="36"/>
      <c r="F1953" s="36"/>
      <c r="G1953" s="36"/>
      <c r="H1953" s="36"/>
      <c r="S1953" s="36"/>
      <c r="T1953" s="36"/>
    </row>
    <row r="1954" spans="2:20">
      <c r="B1954" s="36"/>
      <c r="C1954" s="36"/>
      <c r="D1954" s="36"/>
      <c r="E1954" s="36"/>
      <c r="F1954" s="36"/>
      <c r="G1954" s="36"/>
      <c r="H1954" s="36"/>
      <c r="S1954" s="36"/>
      <c r="T1954" s="36"/>
    </row>
    <row r="1955" spans="2:20">
      <c r="B1955" s="36"/>
      <c r="C1955" s="36"/>
      <c r="D1955" s="36"/>
      <c r="E1955" s="36"/>
      <c r="F1955" s="36"/>
      <c r="G1955" s="36"/>
      <c r="H1955" s="36"/>
      <c r="S1955" s="36"/>
      <c r="T1955" s="36"/>
    </row>
    <row r="1956" spans="2:20">
      <c r="B1956" s="36"/>
      <c r="C1956" s="36"/>
      <c r="D1956" s="36"/>
      <c r="E1956" s="36"/>
      <c r="F1956" s="36"/>
      <c r="G1956" s="36"/>
      <c r="H1956" s="36"/>
      <c r="S1956" s="36"/>
      <c r="T1956" s="36"/>
    </row>
    <row r="1957" spans="2:20">
      <c r="B1957" s="36"/>
      <c r="C1957" s="36"/>
      <c r="D1957" s="36"/>
      <c r="E1957" s="36"/>
      <c r="F1957" s="36"/>
      <c r="G1957" s="36"/>
      <c r="H1957" s="36"/>
      <c r="S1957" s="36"/>
      <c r="T1957" s="36"/>
    </row>
    <row r="1958" spans="2:20">
      <c r="B1958" s="36"/>
      <c r="C1958" s="36"/>
      <c r="D1958" s="36"/>
      <c r="E1958" s="36"/>
      <c r="F1958" s="36"/>
      <c r="G1958" s="36"/>
      <c r="H1958" s="36"/>
      <c r="S1958" s="36"/>
      <c r="T1958" s="36"/>
    </row>
    <row r="1959" spans="2:20">
      <c r="B1959" s="36"/>
      <c r="C1959" s="36"/>
      <c r="D1959" s="36"/>
      <c r="E1959" s="36"/>
      <c r="F1959" s="36"/>
      <c r="G1959" s="36"/>
      <c r="H1959" s="36"/>
      <c r="S1959" s="36"/>
      <c r="T1959" s="36"/>
    </row>
    <row r="1960" spans="2:20">
      <c r="B1960" s="36"/>
      <c r="C1960" s="36"/>
      <c r="D1960" s="36"/>
      <c r="E1960" s="36"/>
      <c r="F1960" s="36"/>
      <c r="G1960" s="36"/>
      <c r="H1960" s="36"/>
      <c r="S1960" s="36"/>
      <c r="T1960" s="36"/>
    </row>
    <row r="1961" spans="2:20">
      <c r="B1961" s="36"/>
      <c r="C1961" s="36"/>
      <c r="D1961" s="36"/>
      <c r="E1961" s="36"/>
      <c r="F1961" s="36"/>
      <c r="G1961" s="36"/>
      <c r="H1961" s="36"/>
      <c r="S1961" s="36"/>
      <c r="T1961" s="36"/>
    </row>
    <row r="1962" spans="2:20">
      <c r="B1962" s="36"/>
      <c r="C1962" s="36"/>
      <c r="D1962" s="36"/>
      <c r="E1962" s="36"/>
      <c r="F1962" s="36"/>
      <c r="G1962" s="36"/>
      <c r="H1962" s="36"/>
      <c r="S1962" s="36"/>
      <c r="T1962" s="36"/>
    </row>
    <row r="1963" spans="2:20">
      <c r="B1963" s="36"/>
      <c r="C1963" s="36"/>
      <c r="D1963" s="36"/>
      <c r="E1963" s="36"/>
      <c r="F1963" s="36"/>
      <c r="G1963" s="36"/>
      <c r="H1963" s="36"/>
      <c r="S1963" s="36"/>
      <c r="T1963" s="36"/>
    </row>
    <row r="1964" spans="2:20">
      <c r="B1964" s="36"/>
      <c r="C1964" s="36"/>
      <c r="D1964" s="36"/>
      <c r="E1964" s="36"/>
      <c r="F1964" s="36"/>
      <c r="G1964" s="36"/>
      <c r="H1964" s="36"/>
      <c r="S1964" s="36"/>
      <c r="T1964" s="36"/>
    </row>
    <row r="1965" spans="2:20">
      <c r="B1965" s="36"/>
      <c r="C1965" s="36"/>
      <c r="D1965" s="36"/>
      <c r="E1965" s="36"/>
      <c r="F1965" s="36"/>
      <c r="G1965" s="36"/>
      <c r="H1965" s="36"/>
      <c r="S1965" s="36"/>
      <c r="T1965" s="36"/>
    </row>
    <row r="1966" spans="2:20">
      <c r="B1966" s="36"/>
      <c r="C1966" s="36"/>
      <c r="D1966" s="36"/>
      <c r="E1966" s="36"/>
      <c r="F1966" s="36"/>
      <c r="G1966" s="36"/>
      <c r="H1966" s="36"/>
      <c r="S1966" s="36"/>
      <c r="T1966" s="36"/>
    </row>
    <row r="1967" spans="2:20">
      <c r="B1967" s="36"/>
      <c r="C1967" s="36"/>
      <c r="D1967" s="36"/>
      <c r="E1967" s="36"/>
      <c r="F1967" s="36"/>
      <c r="G1967" s="36"/>
      <c r="H1967" s="36"/>
      <c r="S1967" s="36"/>
      <c r="T1967" s="36"/>
    </row>
    <row r="1968" spans="2:20">
      <c r="B1968" s="36"/>
      <c r="C1968" s="36"/>
      <c r="D1968" s="36"/>
      <c r="E1968" s="36"/>
      <c r="F1968" s="36"/>
      <c r="G1968" s="36"/>
      <c r="H1968" s="36"/>
      <c r="S1968" s="36"/>
      <c r="T1968" s="36"/>
    </row>
    <row r="1969" spans="2:20">
      <c r="B1969" s="36"/>
      <c r="C1969" s="36"/>
      <c r="D1969" s="36"/>
      <c r="E1969" s="36"/>
      <c r="F1969" s="36"/>
      <c r="G1969" s="36"/>
      <c r="H1969" s="36"/>
      <c r="S1969" s="36"/>
      <c r="T1969" s="36"/>
    </row>
    <row r="1970" spans="2:20">
      <c r="B1970" s="36"/>
      <c r="C1970" s="36"/>
      <c r="D1970" s="36"/>
      <c r="E1970" s="36"/>
      <c r="F1970" s="36"/>
      <c r="G1970" s="36"/>
      <c r="H1970" s="36"/>
      <c r="S1970" s="36"/>
      <c r="T1970" s="36"/>
    </row>
    <row r="1971" spans="2:20">
      <c r="B1971" s="36"/>
      <c r="C1971" s="36"/>
      <c r="D1971" s="36"/>
      <c r="E1971" s="36"/>
      <c r="F1971" s="36"/>
      <c r="G1971" s="36"/>
      <c r="H1971" s="36"/>
      <c r="S1971" s="36"/>
      <c r="T1971" s="36"/>
    </row>
    <row r="1972" spans="2:20">
      <c r="B1972" s="36"/>
      <c r="C1972" s="36"/>
      <c r="D1972" s="36"/>
      <c r="E1972" s="36"/>
      <c r="F1972" s="36"/>
      <c r="G1972" s="36"/>
      <c r="H1972" s="36"/>
      <c r="S1972" s="36"/>
      <c r="T1972" s="36"/>
    </row>
    <row r="1973" spans="2:20">
      <c r="B1973" s="36"/>
      <c r="C1973" s="36"/>
      <c r="D1973" s="36"/>
      <c r="E1973" s="36"/>
      <c r="F1973" s="36"/>
      <c r="G1973" s="36"/>
      <c r="H1973" s="36"/>
      <c r="S1973" s="36"/>
      <c r="T1973" s="36"/>
    </row>
    <row r="1974" spans="2:20">
      <c r="B1974" s="36"/>
      <c r="C1974" s="36"/>
      <c r="D1974" s="36"/>
      <c r="E1974" s="36"/>
      <c r="F1974" s="36"/>
      <c r="G1974" s="36"/>
      <c r="H1974" s="36"/>
      <c r="S1974" s="36"/>
      <c r="T1974" s="36"/>
    </row>
    <row r="1975" spans="2:20">
      <c r="B1975" s="36"/>
      <c r="C1975" s="36"/>
      <c r="D1975" s="36"/>
      <c r="E1975" s="36"/>
      <c r="F1975" s="36"/>
      <c r="G1975" s="36"/>
      <c r="H1975" s="36"/>
      <c r="S1975" s="36"/>
      <c r="T1975" s="36"/>
    </row>
    <row r="1976" spans="2:20">
      <c r="B1976" s="36"/>
      <c r="C1976" s="36"/>
      <c r="D1976" s="36"/>
      <c r="E1976" s="36"/>
      <c r="F1976" s="36"/>
      <c r="G1976" s="36"/>
      <c r="H1976" s="36"/>
      <c r="S1976" s="36"/>
      <c r="T1976" s="36"/>
    </row>
    <row r="1977" spans="2:20">
      <c r="B1977" s="36"/>
      <c r="C1977" s="36"/>
      <c r="D1977" s="36"/>
      <c r="E1977" s="36"/>
      <c r="F1977" s="36"/>
      <c r="G1977" s="36"/>
      <c r="H1977" s="36"/>
      <c r="S1977" s="36"/>
      <c r="T1977" s="36"/>
    </row>
    <row r="1978" spans="2:20">
      <c r="B1978" s="36"/>
      <c r="C1978" s="36"/>
      <c r="D1978" s="36"/>
      <c r="E1978" s="36"/>
      <c r="F1978" s="36"/>
      <c r="G1978" s="36"/>
      <c r="H1978" s="36"/>
      <c r="S1978" s="36"/>
      <c r="T1978" s="36"/>
    </row>
    <row r="1979" spans="2:20">
      <c r="B1979" s="36"/>
      <c r="C1979" s="36"/>
      <c r="D1979" s="36"/>
      <c r="E1979" s="36"/>
      <c r="F1979" s="36"/>
      <c r="G1979" s="36"/>
      <c r="H1979" s="36"/>
      <c r="S1979" s="36"/>
      <c r="T1979" s="36"/>
    </row>
    <row r="1980" spans="2:20">
      <c r="B1980" s="36"/>
      <c r="C1980" s="36"/>
      <c r="D1980" s="36"/>
      <c r="E1980" s="36"/>
      <c r="F1980" s="36"/>
      <c r="G1980" s="36"/>
      <c r="H1980" s="36"/>
      <c r="S1980" s="36"/>
      <c r="T1980" s="36"/>
    </row>
    <row r="1981" spans="2:20">
      <c r="B1981" s="36"/>
      <c r="C1981" s="36"/>
      <c r="D1981" s="36"/>
      <c r="E1981" s="36"/>
      <c r="F1981" s="36"/>
      <c r="G1981" s="36"/>
      <c r="H1981" s="36"/>
      <c r="S1981" s="36"/>
      <c r="T1981" s="36"/>
    </row>
    <row r="1982" spans="2:20">
      <c r="B1982" s="36"/>
      <c r="C1982" s="36"/>
      <c r="D1982" s="36"/>
      <c r="E1982" s="36"/>
      <c r="F1982" s="36"/>
      <c r="G1982" s="36"/>
      <c r="H1982" s="36"/>
      <c r="S1982" s="36"/>
      <c r="T1982" s="36"/>
    </row>
    <row r="1983" spans="2:20">
      <c r="B1983" s="36"/>
      <c r="C1983" s="36"/>
      <c r="D1983" s="36"/>
      <c r="E1983" s="36"/>
      <c r="F1983" s="36"/>
      <c r="G1983" s="36"/>
      <c r="H1983" s="36"/>
      <c r="S1983" s="36"/>
      <c r="T1983" s="36"/>
    </row>
    <row r="1984" spans="2:20">
      <c r="B1984" s="36"/>
      <c r="C1984" s="36"/>
      <c r="D1984" s="36"/>
      <c r="E1984" s="36"/>
      <c r="F1984" s="36"/>
      <c r="G1984" s="36"/>
      <c r="H1984" s="36"/>
      <c r="S1984" s="36"/>
      <c r="T1984" s="36"/>
    </row>
    <row r="1985" spans="2:20">
      <c r="B1985" s="36"/>
      <c r="C1985" s="36"/>
      <c r="D1985" s="36"/>
      <c r="E1985" s="36"/>
      <c r="F1985" s="36"/>
      <c r="G1985" s="36"/>
      <c r="H1985" s="36"/>
      <c r="S1985" s="36"/>
      <c r="T1985" s="36"/>
    </row>
    <row r="1986" spans="2:20">
      <c r="B1986" s="36"/>
      <c r="C1986" s="36"/>
      <c r="D1986" s="36"/>
      <c r="E1986" s="36"/>
      <c r="F1986" s="36"/>
      <c r="G1986" s="36"/>
      <c r="H1986" s="36"/>
      <c r="S1986" s="36"/>
      <c r="T1986" s="36"/>
    </row>
    <row r="1987" spans="2:20">
      <c r="B1987" s="36"/>
      <c r="C1987" s="36"/>
      <c r="D1987" s="36"/>
      <c r="E1987" s="36"/>
      <c r="F1987" s="36"/>
      <c r="G1987" s="36"/>
      <c r="H1987" s="36"/>
      <c r="S1987" s="36"/>
      <c r="T1987" s="36"/>
    </row>
    <row r="1988" spans="2:20">
      <c r="B1988" s="36"/>
      <c r="C1988" s="36"/>
      <c r="D1988" s="36"/>
      <c r="E1988" s="36"/>
      <c r="F1988" s="36"/>
      <c r="G1988" s="36"/>
      <c r="H1988" s="36"/>
      <c r="S1988" s="36"/>
      <c r="T1988" s="36"/>
    </row>
    <row r="1989" spans="2:20">
      <c r="B1989" s="36"/>
      <c r="C1989" s="36"/>
      <c r="D1989" s="36"/>
      <c r="E1989" s="36"/>
      <c r="F1989" s="36"/>
      <c r="G1989" s="36"/>
      <c r="H1989" s="36"/>
      <c r="S1989" s="36"/>
      <c r="T1989" s="36"/>
    </row>
    <row r="1990" spans="2:20">
      <c r="B1990" s="36"/>
      <c r="C1990" s="36"/>
      <c r="D1990" s="36"/>
      <c r="E1990" s="36"/>
      <c r="F1990" s="36"/>
      <c r="G1990" s="36"/>
      <c r="H1990" s="36"/>
      <c r="S1990" s="36"/>
      <c r="T1990" s="36"/>
    </row>
    <row r="1991" spans="2:20">
      <c r="B1991" s="36"/>
      <c r="C1991" s="36"/>
      <c r="D1991" s="36"/>
      <c r="E1991" s="36"/>
      <c r="F1991" s="36"/>
      <c r="G1991" s="36"/>
      <c r="H1991" s="36"/>
      <c r="S1991" s="36"/>
      <c r="T1991" s="36"/>
    </row>
    <row r="1992" spans="2:20">
      <c r="B1992" s="36"/>
      <c r="C1992" s="36"/>
      <c r="D1992" s="36"/>
      <c r="E1992" s="36"/>
      <c r="F1992" s="36"/>
      <c r="G1992" s="36"/>
      <c r="H1992" s="36"/>
      <c r="S1992" s="36"/>
      <c r="T1992" s="36"/>
    </row>
    <row r="1993" spans="2:20">
      <c r="B1993" s="36"/>
      <c r="C1993" s="36"/>
      <c r="D1993" s="36"/>
      <c r="E1993" s="36"/>
      <c r="F1993" s="36"/>
      <c r="G1993" s="36"/>
      <c r="H1993" s="36"/>
      <c r="S1993" s="36"/>
      <c r="T1993" s="36"/>
    </row>
    <row r="1994" spans="2:20">
      <c r="B1994" s="36"/>
      <c r="C1994" s="36"/>
      <c r="D1994" s="36"/>
      <c r="E1994" s="36"/>
      <c r="F1994" s="36"/>
      <c r="G1994" s="36"/>
      <c r="H1994" s="36"/>
      <c r="S1994" s="36"/>
      <c r="T1994" s="36"/>
    </row>
    <row r="1995" spans="2:20">
      <c r="B1995" s="36"/>
      <c r="C1995" s="36"/>
      <c r="D1995" s="36"/>
      <c r="E1995" s="36"/>
      <c r="F1995" s="36"/>
      <c r="G1995" s="36"/>
      <c r="H1995" s="36"/>
      <c r="S1995" s="36"/>
      <c r="T1995" s="36"/>
    </row>
    <row r="1996" spans="2:20">
      <c r="B1996" s="36"/>
      <c r="C1996" s="36"/>
      <c r="D1996" s="36"/>
      <c r="E1996" s="36"/>
      <c r="F1996" s="36"/>
      <c r="G1996" s="36"/>
      <c r="H1996" s="36"/>
      <c r="S1996" s="36"/>
      <c r="T1996" s="36"/>
    </row>
    <row r="1997" spans="2:20">
      <c r="B1997" s="36"/>
      <c r="C1997" s="36"/>
      <c r="D1997" s="36"/>
      <c r="E1997" s="36"/>
      <c r="F1997" s="36"/>
      <c r="G1997" s="36"/>
      <c r="H1997" s="36"/>
      <c r="S1997" s="36"/>
      <c r="T1997" s="36"/>
    </row>
    <row r="1998" spans="2:20">
      <c r="B1998" s="36"/>
      <c r="C1998" s="36"/>
      <c r="D1998" s="36"/>
      <c r="E1998" s="36"/>
      <c r="F1998" s="36"/>
      <c r="G1998" s="36"/>
      <c r="H1998" s="36"/>
      <c r="S1998" s="36"/>
      <c r="T1998" s="36"/>
    </row>
    <row r="1999" spans="2:20">
      <c r="B1999" s="36"/>
      <c r="C1999" s="36"/>
      <c r="D1999" s="36"/>
      <c r="E1999" s="36"/>
      <c r="F1999" s="36"/>
      <c r="G1999" s="36"/>
      <c r="H1999" s="36"/>
      <c r="S1999" s="36"/>
      <c r="T1999" s="36"/>
    </row>
    <row r="2000" spans="2:20">
      <c r="B2000" s="36"/>
      <c r="C2000" s="36"/>
      <c r="D2000" s="36"/>
      <c r="E2000" s="36"/>
      <c r="F2000" s="36"/>
      <c r="G2000" s="36"/>
      <c r="H2000" s="36"/>
      <c r="S2000" s="36"/>
      <c r="T2000" s="36"/>
    </row>
    <row r="2001" spans="2:20">
      <c r="B2001" s="36"/>
      <c r="C2001" s="36"/>
      <c r="D2001" s="36"/>
      <c r="E2001" s="36"/>
      <c r="F2001" s="36"/>
      <c r="G2001" s="36"/>
      <c r="H2001" s="36"/>
      <c r="S2001" s="36"/>
      <c r="T2001" s="36"/>
    </row>
    <row r="2002" spans="2:20">
      <c r="B2002" s="36"/>
      <c r="C2002" s="36"/>
      <c r="D2002" s="36"/>
      <c r="E2002" s="36"/>
      <c r="F2002" s="36"/>
      <c r="G2002" s="36"/>
      <c r="H2002" s="36"/>
      <c r="S2002" s="36"/>
      <c r="T2002" s="36"/>
    </row>
    <row r="2003" spans="2:20">
      <c r="B2003" s="36"/>
      <c r="C2003" s="36"/>
      <c r="D2003" s="36"/>
      <c r="E2003" s="36"/>
      <c r="F2003" s="36"/>
      <c r="G2003" s="36"/>
      <c r="H2003" s="36"/>
      <c r="S2003" s="36"/>
      <c r="T2003" s="36"/>
    </row>
    <row r="2004" spans="2:20">
      <c r="B2004" s="36"/>
      <c r="C2004" s="36"/>
      <c r="D2004" s="36"/>
      <c r="E2004" s="36"/>
      <c r="F2004" s="36"/>
      <c r="G2004" s="36"/>
      <c r="H2004" s="36"/>
      <c r="S2004" s="36"/>
      <c r="T2004" s="36"/>
    </row>
    <row r="2005" spans="2:20">
      <c r="B2005" s="36"/>
      <c r="C2005" s="36"/>
      <c r="D2005" s="36"/>
      <c r="E2005" s="36"/>
      <c r="F2005" s="36"/>
      <c r="G2005" s="36"/>
      <c r="H2005" s="36"/>
      <c r="S2005" s="36"/>
      <c r="T2005" s="36"/>
    </row>
    <row r="2006" spans="2:20">
      <c r="B2006" s="36"/>
      <c r="C2006" s="36"/>
      <c r="D2006" s="36"/>
      <c r="E2006" s="36"/>
      <c r="F2006" s="36"/>
      <c r="G2006" s="36"/>
      <c r="H2006" s="36"/>
      <c r="S2006" s="36"/>
      <c r="T2006" s="36"/>
    </row>
    <row r="2007" spans="2:20">
      <c r="B2007" s="36"/>
      <c r="C2007" s="36"/>
      <c r="D2007" s="36"/>
      <c r="E2007" s="36"/>
      <c r="F2007" s="36"/>
      <c r="G2007" s="36"/>
      <c r="H2007" s="36"/>
      <c r="S2007" s="36"/>
      <c r="T2007" s="36"/>
    </row>
    <row r="2008" spans="2:20">
      <c r="B2008" s="36"/>
      <c r="C2008" s="36"/>
      <c r="D2008" s="36"/>
      <c r="E2008" s="36"/>
      <c r="F2008" s="36"/>
      <c r="G2008" s="36"/>
      <c r="H2008" s="36"/>
      <c r="S2008" s="36"/>
      <c r="T2008" s="36"/>
    </row>
    <row r="2009" spans="2:20">
      <c r="B2009" s="36"/>
      <c r="C2009" s="36"/>
      <c r="D2009" s="36"/>
      <c r="E2009" s="36"/>
      <c r="F2009" s="36"/>
      <c r="G2009" s="36"/>
      <c r="H2009" s="36"/>
      <c r="S2009" s="36"/>
      <c r="T2009" s="36"/>
    </row>
    <row r="2010" spans="2:20">
      <c r="B2010" s="36"/>
      <c r="C2010" s="36"/>
      <c r="D2010" s="36"/>
      <c r="E2010" s="36"/>
      <c r="F2010" s="36"/>
      <c r="G2010" s="36"/>
      <c r="H2010" s="36"/>
      <c r="S2010" s="36"/>
      <c r="T2010" s="36"/>
    </row>
    <row r="2011" spans="2:20">
      <c r="B2011" s="36"/>
      <c r="C2011" s="36"/>
      <c r="D2011" s="36"/>
      <c r="E2011" s="36"/>
      <c r="F2011" s="36"/>
      <c r="G2011" s="36"/>
      <c r="H2011" s="36"/>
      <c r="S2011" s="36"/>
      <c r="T2011" s="36"/>
    </row>
    <row r="2012" spans="2:20">
      <c r="B2012" s="36"/>
      <c r="C2012" s="36"/>
      <c r="D2012" s="36"/>
      <c r="E2012" s="36"/>
      <c r="F2012" s="36"/>
      <c r="G2012" s="36"/>
      <c r="H2012" s="36"/>
      <c r="S2012" s="36"/>
      <c r="T2012" s="36"/>
    </row>
    <row r="2013" spans="2:20">
      <c r="B2013" s="36"/>
      <c r="C2013" s="36"/>
      <c r="D2013" s="36"/>
      <c r="E2013" s="36"/>
      <c r="F2013" s="36"/>
      <c r="G2013" s="36"/>
      <c r="H2013" s="36"/>
      <c r="S2013" s="36"/>
      <c r="T2013" s="36"/>
    </row>
    <row r="2014" spans="2:20">
      <c r="B2014" s="36"/>
      <c r="C2014" s="36"/>
      <c r="D2014" s="36"/>
      <c r="E2014" s="36"/>
      <c r="F2014" s="36"/>
      <c r="G2014" s="36"/>
      <c r="H2014" s="36"/>
      <c r="S2014" s="36"/>
      <c r="T2014" s="36"/>
    </row>
    <row r="2015" spans="2:20">
      <c r="B2015" s="36"/>
      <c r="C2015" s="36"/>
      <c r="D2015" s="36"/>
      <c r="E2015" s="36"/>
      <c r="F2015" s="36"/>
      <c r="G2015" s="36"/>
      <c r="H2015" s="36"/>
      <c r="S2015" s="36"/>
      <c r="T2015" s="36"/>
    </row>
    <row r="2016" spans="2:20">
      <c r="B2016" s="36"/>
      <c r="C2016" s="36"/>
      <c r="D2016" s="36"/>
      <c r="E2016" s="36"/>
      <c r="F2016" s="36"/>
      <c r="G2016" s="36"/>
      <c r="H2016" s="36"/>
      <c r="S2016" s="36"/>
      <c r="T2016" s="36"/>
    </row>
    <row r="2017" spans="2:20">
      <c r="B2017" s="36"/>
      <c r="C2017" s="36"/>
      <c r="D2017" s="36"/>
      <c r="E2017" s="36"/>
      <c r="F2017" s="36"/>
      <c r="G2017" s="36"/>
      <c r="H2017" s="36"/>
      <c r="S2017" s="36"/>
      <c r="T2017" s="36"/>
    </row>
    <row r="2018" spans="2:20">
      <c r="B2018" s="36"/>
      <c r="C2018" s="36"/>
      <c r="D2018" s="36"/>
      <c r="E2018" s="36"/>
      <c r="F2018" s="36"/>
      <c r="G2018" s="36"/>
      <c r="H2018" s="36"/>
      <c r="S2018" s="36"/>
      <c r="T2018" s="36"/>
    </row>
    <row r="2019" spans="2:20">
      <c r="B2019" s="36"/>
      <c r="C2019" s="36"/>
      <c r="D2019" s="36"/>
      <c r="E2019" s="36"/>
      <c r="F2019" s="36"/>
      <c r="G2019" s="36"/>
      <c r="H2019" s="36"/>
      <c r="S2019" s="36"/>
      <c r="T2019" s="36"/>
    </row>
    <row r="2020" spans="2:20">
      <c r="B2020" s="36"/>
      <c r="C2020" s="36"/>
      <c r="D2020" s="36"/>
      <c r="E2020" s="36"/>
      <c r="F2020" s="36"/>
      <c r="G2020" s="36"/>
      <c r="H2020" s="36"/>
      <c r="S2020" s="36"/>
      <c r="T2020" s="36"/>
    </row>
    <row r="2021" spans="2:20">
      <c r="B2021" s="36"/>
      <c r="C2021" s="36"/>
      <c r="D2021" s="36"/>
      <c r="E2021" s="36"/>
      <c r="F2021" s="36"/>
      <c r="G2021" s="36"/>
      <c r="H2021" s="36"/>
      <c r="S2021" s="36"/>
      <c r="T2021" s="36"/>
    </row>
    <row r="2022" spans="2:20">
      <c r="B2022" s="36"/>
      <c r="C2022" s="36"/>
      <c r="D2022" s="36"/>
      <c r="E2022" s="36"/>
      <c r="F2022" s="36"/>
      <c r="G2022" s="36"/>
      <c r="H2022" s="36"/>
      <c r="S2022" s="36"/>
      <c r="T2022" s="36"/>
    </row>
    <row r="2023" spans="2:20">
      <c r="B2023" s="36"/>
      <c r="C2023" s="36"/>
      <c r="D2023" s="36"/>
      <c r="E2023" s="36"/>
      <c r="F2023" s="36"/>
      <c r="G2023" s="36"/>
      <c r="H2023" s="36"/>
      <c r="S2023" s="36"/>
      <c r="T2023" s="36"/>
    </row>
    <row r="2024" spans="2:20">
      <c r="B2024" s="36"/>
      <c r="C2024" s="36"/>
      <c r="D2024" s="36"/>
      <c r="E2024" s="36"/>
      <c r="F2024" s="36"/>
      <c r="G2024" s="36"/>
      <c r="H2024" s="36"/>
      <c r="S2024" s="36"/>
      <c r="T2024" s="36"/>
    </row>
    <row r="2025" spans="2:20">
      <c r="B2025" s="36"/>
      <c r="C2025" s="36"/>
      <c r="D2025" s="36"/>
      <c r="E2025" s="36"/>
      <c r="F2025" s="36"/>
      <c r="G2025" s="36"/>
      <c r="H2025" s="36"/>
      <c r="S2025" s="36"/>
      <c r="T2025" s="36"/>
    </row>
    <row r="2026" spans="2:20">
      <c r="B2026" s="36"/>
      <c r="C2026" s="36"/>
      <c r="D2026" s="36"/>
      <c r="E2026" s="36"/>
      <c r="F2026" s="36"/>
      <c r="G2026" s="36"/>
      <c r="H2026" s="36"/>
      <c r="S2026" s="36"/>
      <c r="T2026" s="36"/>
    </row>
    <row r="2027" spans="2:20">
      <c r="B2027" s="36"/>
      <c r="C2027" s="36"/>
      <c r="D2027" s="36"/>
      <c r="E2027" s="36"/>
      <c r="F2027" s="36"/>
      <c r="G2027" s="36"/>
      <c r="H2027" s="36"/>
      <c r="S2027" s="36"/>
      <c r="T2027" s="36"/>
    </row>
    <row r="2028" spans="2:20">
      <c r="B2028" s="36"/>
      <c r="C2028" s="36"/>
      <c r="D2028" s="36"/>
      <c r="E2028" s="36"/>
      <c r="F2028" s="36"/>
      <c r="G2028" s="36"/>
      <c r="H2028" s="36"/>
      <c r="S2028" s="36"/>
      <c r="T2028" s="36"/>
    </row>
    <row r="2029" spans="2:20">
      <c r="B2029" s="36"/>
      <c r="C2029" s="36"/>
      <c r="D2029" s="36"/>
      <c r="E2029" s="36"/>
      <c r="F2029" s="36"/>
      <c r="G2029" s="36"/>
      <c r="H2029" s="36"/>
      <c r="S2029" s="36"/>
      <c r="T2029" s="36"/>
    </row>
    <row r="2030" spans="2:20">
      <c r="B2030" s="36"/>
      <c r="C2030" s="36"/>
      <c r="D2030" s="36"/>
      <c r="E2030" s="36"/>
      <c r="F2030" s="36"/>
      <c r="G2030" s="36"/>
      <c r="H2030" s="36"/>
      <c r="S2030" s="36"/>
      <c r="T2030" s="36"/>
    </row>
    <row r="2031" spans="2:20">
      <c r="B2031" s="36"/>
      <c r="C2031" s="36"/>
      <c r="D2031" s="36"/>
      <c r="E2031" s="36"/>
      <c r="F2031" s="36"/>
      <c r="G2031" s="36"/>
      <c r="H2031" s="36"/>
      <c r="S2031" s="36"/>
      <c r="T2031" s="36"/>
    </row>
    <row r="2032" spans="2:20">
      <c r="B2032" s="36"/>
      <c r="C2032" s="36"/>
      <c r="D2032" s="36"/>
      <c r="E2032" s="36"/>
      <c r="F2032" s="36"/>
      <c r="G2032" s="36"/>
      <c r="H2032" s="36"/>
      <c r="S2032" s="36"/>
      <c r="T2032" s="36"/>
    </row>
    <row r="2033" spans="2:20">
      <c r="B2033" s="36"/>
      <c r="C2033" s="36"/>
      <c r="D2033" s="36"/>
      <c r="E2033" s="36"/>
      <c r="F2033" s="36"/>
      <c r="G2033" s="36"/>
      <c r="H2033" s="36"/>
      <c r="S2033" s="36"/>
      <c r="T2033" s="36"/>
    </row>
    <row r="2034" spans="2:20">
      <c r="B2034" s="36"/>
      <c r="C2034" s="36"/>
      <c r="D2034" s="36"/>
      <c r="E2034" s="36"/>
      <c r="F2034" s="36"/>
      <c r="G2034" s="36"/>
      <c r="H2034" s="36"/>
      <c r="S2034" s="36"/>
      <c r="T2034" s="36"/>
    </row>
    <row r="2035" spans="2:20">
      <c r="B2035" s="36"/>
      <c r="C2035" s="36"/>
      <c r="D2035" s="36"/>
      <c r="E2035" s="36"/>
      <c r="F2035" s="36"/>
      <c r="G2035" s="36"/>
      <c r="H2035" s="36"/>
      <c r="S2035" s="36"/>
      <c r="T2035" s="36"/>
    </row>
    <row r="2036" spans="2:20">
      <c r="B2036" s="36"/>
      <c r="C2036" s="36"/>
      <c r="D2036" s="36"/>
      <c r="E2036" s="36"/>
      <c r="F2036" s="36"/>
      <c r="G2036" s="36"/>
      <c r="H2036" s="36"/>
      <c r="S2036" s="36"/>
      <c r="T2036" s="36"/>
    </row>
    <row r="2037" spans="2:20">
      <c r="B2037" s="36"/>
      <c r="C2037" s="36"/>
      <c r="D2037" s="36"/>
      <c r="E2037" s="36"/>
      <c r="F2037" s="36"/>
      <c r="G2037" s="36"/>
      <c r="H2037" s="36"/>
      <c r="S2037" s="36"/>
      <c r="T2037" s="36"/>
    </row>
    <row r="2038" spans="2:20">
      <c r="B2038" s="36"/>
      <c r="C2038" s="36"/>
      <c r="D2038" s="36"/>
      <c r="E2038" s="36"/>
      <c r="F2038" s="36"/>
      <c r="G2038" s="36"/>
      <c r="H2038" s="36"/>
      <c r="S2038" s="36"/>
      <c r="T2038" s="36"/>
    </row>
    <row r="2039" spans="2:20">
      <c r="B2039" s="36"/>
      <c r="C2039" s="36"/>
      <c r="D2039" s="36"/>
      <c r="E2039" s="36"/>
      <c r="F2039" s="36"/>
      <c r="G2039" s="36"/>
      <c r="H2039" s="36"/>
      <c r="S2039" s="36"/>
      <c r="T2039" s="36"/>
    </row>
    <row r="2040" spans="2:20">
      <c r="B2040" s="36"/>
      <c r="C2040" s="36"/>
      <c r="D2040" s="36"/>
      <c r="E2040" s="36"/>
      <c r="F2040" s="36"/>
      <c r="G2040" s="36"/>
      <c r="H2040" s="36"/>
      <c r="S2040" s="36"/>
      <c r="T2040" s="36"/>
    </row>
    <row r="2041" spans="2:20">
      <c r="B2041" s="36"/>
      <c r="C2041" s="36"/>
      <c r="D2041" s="36"/>
      <c r="E2041" s="36"/>
      <c r="F2041" s="36"/>
      <c r="G2041" s="36"/>
      <c r="H2041" s="36"/>
      <c r="S2041" s="36"/>
      <c r="T2041" s="36"/>
    </row>
    <row r="2042" spans="2:20">
      <c r="B2042" s="36"/>
      <c r="C2042" s="36"/>
      <c r="D2042" s="36"/>
      <c r="E2042" s="36"/>
      <c r="F2042" s="36"/>
      <c r="G2042" s="36"/>
      <c r="H2042" s="36"/>
      <c r="S2042" s="36"/>
      <c r="T2042" s="36"/>
    </row>
    <row r="2043" spans="2:20">
      <c r="B2043" s="36"/>
      <c r="C2043" s="36"/>
      <c r="D2043" s="36"/>
      <c r="E2043" s="36"/>
      <c r="F2043" s="36"/>
      <c r="G2043" s="36"/>
      <c r="H2043" s="36"/>
      <c r="S2043" s="36"/>
      <c r="T2043" s="36"/>
    </row>
    <row r="2044" spans="2:20">
      <c r="B2044" s="36"/>
      <c r="C2044" s="36"/>
      <c r="D2044" s="36"/>
      <c r="E2044" s="36"/>
      <c r="F2044" s="36"/>
      <c r="G2044" s="36"/>
      <c r="H2044" s="36"/>
      <c r="S2044" s="36"/>
      <c r="T2044" s="36"/>
    </row>
    <row r="2045" spans="2:20">
      <c r="B2045" s="36"/>
      <c r="C2045" s="36"/>
      <c r="D2045" s="36"/>
      <c r="E2045" s="36"/>
      <c r="F2045" s="36"/>
      <c r="G2045" s="36"/>
      <c r="H2045" s="36"/>
      <c r="S2045" s="36"/>
      <c r="T2045" s="36"/>
    </row>
    <row r="2046" spans="2:20">
      <c r="B2046" s="36"/>
      <c r="C2046" s="36"/>
      <c r="D2046" s="36"/>
      <c r="E2046" s="36"/>
      <c r="F2046" s="36"/>
      <c r="G2046" s="36"/>
      <c r="H2046" s="36"/>
      <c r="S2046" s="36"/>
      <c r="T2046" s="36"/>
    </row>
    <row r="2047" spans="2:20">
      <c r="B2047" s="36"/>
      <c r="C2047" s="36"/>
      <c r="D2047" s="36"/>
      <c r="E2047" s="36"/>
      <c r="F2047" s="36"/>
      <c r="G2047" s="36"/>
      <c r="H2047" s="36"/>
      <c r="S2047" s="36"/>
      <c r="T2047" s="36"/>
    </row>
    <row r="2048" spans="2:20">
      <c r="B2048" s="36"/>
      <c r="C2048" s="36"/>
      <c r="D2048" s="36"/>
      <c r="E2048" s="36"/>
      <c r="F2048" s="36"/>
      <c r="G2048" s="36"/>
      <c r="H2048" s="36"/>
      <c r="S2048" s="36"/>
      <c r="T2048" s="36"/>
    </row>
    <row r="2049" spans="2:20">
      <c r="B2049" s="36"/>
      <c r="C2049" s="36"/>
      <c r="D2049" s="36"/>
      <c r="E2049" s="36"/>
      <c r="F2049" s="36"/>
      <c r="G2049" s="36"/>
      <c r="H2049" s="36"/>
      <c r="S2049" s="36"/>
      <c r="T2049" s="36"/>
    </row>
    <row r="2050" spans="2:20">
      <c r="B2050" s="36"/>
      <c r="C2050" s="36"/>
      <c r="D2050" s="36"/>
      <c r="E2050" s="36"/>
      <c r="F2050" s="36"/>
      <c r="G2050" s="36"/>
      <c r="H2050" s="36"/>
      <c r="S2050" s="36"/>
      <c r="T2050" s="36"/>
    </row>
    <row r="2051" spans="2:20">
      <c r="B2051" s="36"/>
      <c r="C2051" s="36"/>
      <c r="D2051" s="36"/>
      <c r="E2051" s="36"/>
      <c r="F2051" s="36"/>
      <c r="G2051" s="36"/>
      <c r="H2051" s="36"/>
      <c r="S2051" s="36"/>
      <c r="T2051" s="36"/>
    </row>
    <row r="2052" spans="2:20">
      <c r="B2052" s="36"/>
      <c r="C2052" s="36"/>
      <c r="D2052" s="36"/>
      <c r="E2052" s="36"/>
      <c r="F2052" s="36"/>
      <c r="G2052" s="36"/>
      <c r="H2052" s="36"/>
      <c r="S2052" s="36"/>
      <c r="T2052" s="36"/>
    </row>
    <row r="2053" spans="2:20">
      <c r="B2053" s="36"/>
      <c r="C2053" s="36"/>
      <c r="D2053" s="36"/>
      <c r="E2053" s="36"/>
      <c r="F2053" s="36"/>
      <c r="G2053" s="36"/>
      <c r="H2053" s="36"/>
      <c r="S2053" s="36"/>
      <c r="T2053" s="36"/>
    </row>
    <row r="2054" spans="2:20">
      <c r="B2054" s="36"/>
      <c r="C2054" s="36"/>
      <c r="D2054" s="36"/>
      <c r="E2054" s="36"/>
      <c r="F2054" s="36"/>
      <c r="G2054" s="36"/>
      <c r="H2054" s="36"/>
      <c r="S2054" s="36"/>
      <c r="T2054" s="36"/>
    </row>
    <row r="2055" spans="2:20">
      <c r="B2055" s="36"/>
      <c r="C2055" s="36"/>
      <c r="D2055" s="36"/>
      <c r="E2055" s="36"/>
      <c r="F2055" s="36"/>
      <c r="G2055" s="36"/>
      <c r="H2055" s="36"/>
      <c r="S2055" s="36"/>
      <c r="T2055" s="36"/>
    </row>
    <row r="2056" spans="2:20">
      <c r="B2056" s="36"/>
      <c r="C2056" s="36"/>
      <c r="D2056" s="36"/>
      <c r="E2056" s="36"/>
      <c r="F2056" s="36"/>
      <c r="G2056" s="36"/>
      <c r="H2056" s="36"/>
      <c r="S2056" s="36"/>
      <c r="T2056" s="36"/>
    </row>
    <row r="2057" spans="2:20">
      <c r="B2057" s="36"/>
      <c r="C2057" s="36"/>
      <c r="D2057" s="36"/>
      <c r="E2057" s="36"/>
      <c r="F2057" s="36"/>
      <c r="G2057" s="36"/>
      <c r="H2057" s="36"/>
      <c r="S2057" s="36"/>
      <c r="T2057" s="36"/>
    </row>
    <row r="2058" spans="2:20">
      <c r="B2058" s="36"/>
      <c r="C2058" s="36"/>
      <c r="D2058" s="36"/>
      <c r="E2058" s="36"/>
      <c r="F2058" s="36"/>
      <c r="G2058" s="36"/>
      <c r="H2058" s="36"/>
      <c r="S2058" s="36"/>
      <c r="T2058" s="36"/>
    </row>
    <row r="2059" spans="2:20">
      <c r="B2059" s="36"/>
      <c r="C2059" s="36"/>
      <c r="D2059" s="36"/>
      <c r="E2059" s="36"/>
      <c r="F2059" s="36"/>
      <c r="G2059" s="36"/>
      <c r="H2059" s="36"/>
      <c r="S2059" s="36"/>
      <c r="T2059" s="36"/>
    </row>
    <row r="2060" spans="2:20">
      <c r="B2060" s="36"/>
      <c r="C2060" s="36"/>
      <c r="D2060" s="36"/>
      <c r="E2060" s="36"/>
      <c r="F2060" s="36"/>
      <c r="G2060" s="36"/>
      <c r="H2060" s="36"/>
      <c r="S2060" s="36"/>
      <c r="T2060" s="36"/>
    </row>
    <row r="2061" spans="2:20">
      <c r="B2061" s="36"/>
      <c r="C2061" s="36"/>
      <c r="D2061" s="36"/>
      <c r="E2061" s="36"/>
      <c r="F2061" s="36"/>
      <c r="G2061" s="36"/>
      <c r="H2061" s="36"/>
      <c r="S2061" s="36"/>
      <c r="T2061" s="36"/>
    </row>
    <row r="2062" spans="2:20">
      <c r="B2062" s="36"/>
      <c r="C2062" s="36"/>
      <c r="D2062" s="36"/>
      <c r="E2062" s="36"/>
      <c r="F2062" s="36"/>
      <c r="G2062" s="36"/>
      <c r="H2062" s="36"/>
      <c r="S2062" s="36"/>
      <c r="T2062" s="36"/>
    </row>
    <row r="2063" spans="2:20">
      <c r="B2063" s="36"/>
      <c r="C2063" s="36"/>
      <c r="D2063" s="36"/>
      <c r="E2063" s="36"/>
      <c r="F2063" s="36"/>
      <c r="G2063" s="36"/>
      <c r="H2063" s="36"/>
      <c r="S2063" s="36"/>
      <c r="T2063" s="36"/>
    </row>
    <row r="2064" spans="2:20">
      <c r="B2064" s="36"/>
      <c r="C2064" s="36"/>
      <c r="D2064" s="36"/>
      <c r="E2064" s="36"/>
      <c r="F2064" s="36"/>
      <c r="G2064" s="36"/>
      <c r="H2064" s="36"/>
      <c r="S2064" s="36"/>
      <c r="T2064" s="36"/>
    </row>
    <row r="2065" spans="2:20">
      <c r="B2065" s="36"/>
      <c r="C2065" s="36"/>
      <c r="D2065" s="36"/>
      <c r="E2065" s="36"/>
      <c r="F2065" s="36"/>
      <c r="G2065" s="36"/>
      <c r="H2065" s="36"/>
      <c r="S2065" s="36"/>
      <c r="T2065" s="36"/>
    </row>
    <row r="2066" spans="2:20">
      <c r="B2066" s="36"/>
      <c r="C2066" s="36"/>
      <c r="D2066" s="36"/>
      <c r="E2066" s="36"/>
      <c r="F2066" s="36"/>
      <c r="G2066" s="36"/>
      <c r="H2066" s="36"/>
      <c r="S2066" s="36"/>
      <c r="T2066" s="36"/>
    </row>
    <row r="2067" spans="2:20">
      <c r="B2067" s="36"/>
      <c r="C2067" s="36"/>
      <c r="D2067" s="36"/>
      <c r="E2067" s="36"/>
      <c r="F2067" s="36"/>
      <c r="G2067" s="36"/>
      <c r="H2067" s="36"/>
      <c r="S2067" s="36"/>
      <c r="T2067" s="36"/>
    </row>
    <row r="2068" spans="2:20">
      <c r="B2068" s="36"/>
      <c r="C2068" s="36"/>
      <c r="D2068" s="36"/>
      <c r="E2068" s="36"/>
      <c r="F2068" s="36"/>
      <c r="G2068" s="36"/>
      <c r="H2068" s="36"/>
      <c r="S2068" s="36"/>
      <c r="T2068" s="36"/>
    </row>
    <row r="2069" spans="2:20">
      <c r="B2069" s="36"/>
      <c r="C2069" s="36"/>
      <c r="D2069" s="36"/>
      <c r="E2069" s="36"/>
      <c r="F2069" s="36"/>
      <c r="G2069" s="36"/>
      <c r="H2069" s="36"/>
      <c r="S2069" s="36"/>
      <c r="T2069" s="36"/>
    </row>
    <row r="2070" spans="2:20">
      <c r="B2070" s="36"/>
      <c r="C2070" s="36"/>
      <c r="D2070" s="36"/>
      <c r="E2070" s="36"/>
      <c r="F2070" s="36"/>
      <c r="G2070" s="36"/>
      <c r="H2070" s="36"/>
      <c r="S2070" s="36"/>
      <c r="T2070" s="36"/>
    </row>
    <row r="2071" spans="2:20">
      <c r="B2071" s="36"/>
      <c r="C2071" s="36"/>
      <c r="D2071" s="36"/>
      <c r="E2071" s="36"/>
      <c r="F2071" s="36"/>
      <c r="G2071" s="36"/>
      <c r="H2071" s="36"/>
      <c r="S2071" s="36"/>
      <c r="T2071" s="36"/>
    </row>
    <row r="2072" spans="2:20">
      <c r="B2072" s="36"/>
      <c r="C2072" s="36"/>
      <c r="D2072" s="36"/>
      <c r="E2072" s="36"/>
      <c r="F2072" s="36"/>
      <c r="G2072" s="36"/>
      <c r="H2072" s="36"/>
      <c r="S2072" s="36"/>
      <c r="T2072" s="36"/>
    </row>
    <row r="2073" spans="2:20">
      <c r="B2073" s="36"/>
      <c r="C2073" s="36"/>
      <c r="D2073" s="36"/>
      <c r="E2073" s="36"/>
      <c r="F2073" s="36"/>
      <c r="G2073" s="36"/>
      <c r="H2073" s="36"/>
      <c r="S2073" s="36"/>
      <c r="T2073" s="36"/>
    </row>
    <row r="2074" spans="2:20">
      <c r="B2074" s="36"/>
      <c r="C2074" s="36"/>
      <c r="D2074" s="36"/>
      <c r="E2074" s="36"/>
      <c r="F2074" s="36"/>
      <c r="G2074" s="36"/>
      <c r="H2074" s="36"/>
      <c r="S2074" s="36"/>
      <c r="T2074" s="36"/>
    </row>
    <row r="2075" spans="2:20">
      <c r="B2075" s="36"/>
      <c r="C2075" s="36"/>
      <c r="D2075" s="36"/>
      <c r="E2075" s="36"/>
      <c r="F2075" s="36"/>
      <c r="G2075" s="36"/>
      <c r="H2075" s="36"/>
      <c r="S2075" s="36"/>
      <c r="T2075" s="36"/>
    </row>
    <row r="2076" spans="2:20">
      <c r="B2076" s="36"/>
      <c r="C2076" s="36"/>
      <c r="D2076" s="36"/>
      <c r="E2076" s="36"/>
      <c r="F2076" s="36"/>
      <c r="G2076" s="36"/>
      <c r="H2076" s="36"/>
      <c r="S2076" s="36"/>
      <c r="T2076" s="36"/>
    </row>
    <row r="2077" spans="2:20">
      <c r="B2077" s="36"/>
      <c r="C2077" s="36"/>
      <c r="D2077" s="36"/>
      <c r="E2077" s="36"/>
      <c r="F2077" s="36"/>
      <c r="G2077" s="36"/>
      <c r="H2077" s="36"/>
      <c r="S2077" s="36"/>
      <c r="T2077" s="36"/>
    </row>
    <row r="2078" spans="2:20">
      <c r="B2078" s="36"/>
      <c r="C2078" s="36"/>
      <c r="D2078" s="36"/>
      <c r="E2078" s="36"/>
      <c r="F2078" s="36"/>
      <c r="G2078" s="36"/>
      <c r="H2078" s="36"/>
      <c r="S2078" s="36"/>
      <c r="T2078" s="36"/>
    </row>
    <row r="2079" spans="2:20">
      <c r="B2079" s="36"/>
      <c r="C2079" s="36"/>
      <c r="D2079" s="36"/>
      <c r="E2079" s="36"/>
      <c r="F2079" s="36"/>
      <c r="G2079" s="36"/>
      <c r="H2079" s="36"/>
      <c r="S2079" s="36"/>
      <c r="T2079" s="36"/>
    </row>
    <row r="2080" spans="2:20">
      <c r="B2080" s="36"/>
      <c r="C2080" s="36"/>
      <c r="D2080" s="36"/>
      <c r="E2080" s="36"/>
      <c r="F2080" s="36"/>
      <c r="G2080" s="36"/>
      <c r="H2080" s="36"/>
      <c r="S2080" s="36"/>
      <c r="T2080" s="36"/>
    </row>
    <row r="2081" spans="2:20">
      <c r="B2081" s="36"/>
      <c r="C2081" s="36"/>
      <c r="D2081" s="36"/>
      <c r="E2081" s="36"/>
      <c r="F2081" s="36"/>
      <c r="G2081" s="36"/>
      <c r="H2081" s="36"/>
      <c r="S2081" s="36"/>
      <c r="T2081" s="36"/>
    </row>
    <row r="2082" spans="2:20">
      <c r="B2082" s="36"/>
      <c r="C2082" s="36"/>
      <c r="D2082" s="36"/>
      <c r="E2082" s="36"/>
      <c r="F2082" s="36"/>
      <c r="G2082" s="36"/>
      <c r="H2082" s="36"/>
      <c r="S2082" s="36"/>
      <c r="T2082" s="36"/>
    </row>
    <row r="2083" spans="2:20">
      <c r="B2083" s="36"/>
      <c r="C2083" s="36"/>
      <c r="D2083" s="36"/>
      <c r="E2083" s="36"/>
      <c r="F2083" s="36"/>
      <c r="G2083" s="36"/>
      <c r="H2083" s="36"/>
      <c r="S2083" s="36"/>
      <c r="T2083" s="36"/>
    </row>
    <row r="2084" spans="2:20">
      <c r="B2084" s="36"/>
      <c r="C2084" s="36"/>
      <c r="D2084" s="36"/>
      <c r="E2084" s="36"/>
      <c r="F2084" s="36"/>
      <c r="G2084" s="36"/>
      <c r="H2084" s="36"/>
      <c r="S2084" s="36"/>
      <c r="T2084" s="36"/>
    </row>
    <row r="2085" spans="2:20">
      <c r="B2085" s="36"/>
      <c r="C2085" s="36"/>
      <c r="D2085" s="36"/>
      <c r="E2085" s="36"/>
      <c r="F2085" s="36"/>
      <c r="G2085" s="36"/>
      <c r="H2085" s="36"/>
      <c r="S2085" s="36"/>
      <c r="T2085" s="36"/>
    </row>
    <row r="2086" spans="2:20">
      <c r="B2086" s="36"/>
      <c r="C2086" s="36"/>
      <c r="D2086" s="36"/>
      <c r="E2086" s="36"/>
      <c r="F2086" s="36"/>
      <c r="G2086" s="36"/>
      <c r="H2086" s="36"/>
      <c r="S2086" s="36"/>
      <c r="T2086" s="36"/>
    </row>
    <row r="2087" spans="2:20">
      <c r="B2087" s="36"/>
      <c r="C2087" s="36"/>
      <c r="D2087" s="36"/>
      <c r="E2087" s="36"/>
      <c r="F2087" s="36"/>
      <c r="G2087" s="36"/>
      <c r="H2087" s="36"/>
      <c r="S2087" s="36"/>
      <c r="T2087" s="36"/>
    </row>
    <row r="2088" spans="2:20">
      <c r="B2088" s="36"/>
      <c r="C2088" s="36"/>
      <c r="D2088" s="36"/>
      <c r="E2088" s="36"/>
      <c r="F2088" s="36"/>
      <c r="G2088" s="36"/>
      <c r="H2088" s="36"/>
      <c r="S2088" s="36"/>
      <c r="T2088" s="36"/>
    </row>
    <row r="2089" spans="2:20">
      <c r="B2089" s="36"/>
      <c r="C2089" s="36"/>
      <c r="D2089" s="36"/>
      <c r="E2089" s="36"/>
      <c r="F2089" s="36"/>
      <c r="G2089" s="36"/>
      <c r="H2089" s="36"/>
      <c r="S2089" s="36"/>
      <c r="T2089" s="36"/>
    </row>
    <row r="2090" spans="2:20">
      <c r="B2090" s="36"/>
      <c r="C2090" s="36"/>
      <c r="D2090" s="36"/>
      <c r="E2090" s="36"/>
      <c r="F2090" s="36"/>
      <c r="G2090" s="36"/>
      <c r="H2090" s="36"/>
      <c r="S2090" s="36"/>
      <c r="T2090" s="36"/>
    </row>
    <row r="2091" spans="2:20">
      <c r="B2091" s="36"/>
      <c r="C2091" s="36"/>
      <c r="D2091" s="36"/>
      <c r="E2091" s="36"/>
      <c r="F2091" s="36"/>
      <c r="G2091" s="36"/>
      <c r="H2091" s="36"/>
      <c r="S2091" s="36"/>
      <c r="T2091" s="36"/>
    </row>
    <row r="2092" spans="2:20">
      <c r="B2092" s="36"/>
      <c r="C2092" s="36"/>
      <c r="D2092" s="36"/>
      <c r="E2092" s="36"/>
      <c r="F2092" s="36"/>
      <c r="G2092" s="36"/>
      <c r="H2092" s="36"/>
      <c r="S2092" s="36"/>
      <c r="T2092" s="36"/>
    </row>
    <row r="2093" spans="2:20">
      <c r="B2093" s="36"/>
      <c r="C2093" s="36"/>
      <c r="D2093" s="36"/>
      <c r="E2093" s="36"/>
      <c r="F2093" s="36"/>
      <c r="G2093" s="36"/>
      <c r="H2093" s="36"/>
      <c r="S2093" s="36"/>
      <c r="T2093" s="36"/>
    </row>
    <row r="2094" spans="2:20">
      <c r="B2094" s="36"/>
      <c r="C2094" s="36"/>
      <c r="D2094" s="36"/>
      <c r="E2094" s="36"/>
      <c r="F2094" s="36"/>
      <c r="G2094" s="36"/>
      <c r="H2094" s="36"/>
      <c r="S2094" s="36"/>
      <c r="T2094" s="36"/>
    </row>
    <row r="2095" spans="2:20">
      <c r="B2095" s="36"/>
      <c r="C2095" s="36"/>
      <c r="D2095" s="36"/>
      <c r="E2095" s="36"/>
      <c r="F2095" s="36"/>
      <c r="G2095" s="36"/>
      <c r="H2095" s="36"/>
      <c r="S2095" s="36"/>
      <c r="T2095" s="36"/>
    </row>
    <row r="2096" spans="2:20">
      <c r="B2096" s="36"/>
      <c r="C2096" s="36"/>
      <c r="D2096" s="36"/>
      <c r="E2096" s="36"/>
      <c r="F2096" s="36"/>
      <c r="G2096" s="36"/>
      <c r="H2096" s="36"/>
      <c r="S2096" s="36"/>
      <c r="T2096" s="36"/>
    </row>
    <row r="2097" spans="2:20">
      <c r="B2097" s="36"/>
      <c r="C2097" s="36"/>
      <c r="D2097" s="36"/>
      <c r="E2097" s="36"/>
      <c r="F2097" s="36"/>
      <c r="G2097" s="36"/>
      <c r="H2097" s="36"/>
      <c r="S2097" s="36"/>
      <c r="T2097" s="36"/>
    </row>
    <row r="2098" spans="2:20">
      <c r="B2098" s="36"/>
      <c r="C2098" s="36"/>
      <c r="D2098" s="36"/>
      <c r="E2098" s="36"/>
      <c r="F2098" s="36"/>
      <c r="G2098" s="36"/>
      <c r="H2098" s="36"/>
      <c r="S2098" s="36"/>
      <c r="T2098" s="36"/>
    </row>
    <row r="2099" spans="2:20">
      <c r="B2099" s="36"/>
      <c r="C2099" s="36"/>
      <c r="D2099" s="36"/>
      <c r="E2099" s="36"/>
      <c r="F2099" s="36"/>
      <c r="G2099" s="36"/>
      <c r="H2099" s="36"/>
      <c r="S2099" s="36"/>
      <c r="T2099" s="36"/>
    </row>
    <row r="2100" spans="2:20">
      <c r="B2100" s="36"/>
      <c r="C2100" s="36"/>
      <c r="D2100" s="36"/>
      <c r="E2100" s="36"/>
      <c r="F2100" s="36"/>
      <c r="G2100" s="36"/>
      <c r="H2100" s="36"/>
      <c r="S2100" s="36"/>
      <c r="T2100" s="36"/>
    </row>
    <row r="2101" spans="2:20">
      <c r="B2101" s="36"/>
      <c r="C2101" s="36"/>
      <c r="D2101" s="36"/>
      <c r="E2101" s="36"/>
      <c r="F2101" s="36"/>
      <c r="G2101" s="36"/>
      <c r="H2101" s="36"/>
      <c r="S2101" s="36"/>
      <c r="T2101" s="36"/>
    </row>
    <row r="2102" spans="2:20">
      <c r="B2102" s="36"/>
      <c r="C2102" s="36"/>
      <c r="D2102" s="36"/>
      <c r="E2102" s="36"/>
      <c r="F2102" s="36"/>
      <c r="G2102" s="36"/>
      <c r="H2102" s="36"/>
      <c r="S2102" s="36"/>
      <c r="T2102" s="36"/>
    </row>
    <row r="2103" spans="2:20">
      <c r="B2103" s="36"/>
      <c r="C2103" s="36"/>
      <c r="D2103" s="36"/>
      <c r="E2103" s="36"/>
      <c r="F2103" s="36"/>
      <c r="G2103" s="36"/>
      <c r="H2103" s="36"/>
      <c r="S2103" s="36"/>
      <c r="T2103" s="36"/>
    </row>
    <row r="2104" spans="2:20">
      <c r="B2104" s="36"/>
      <c r="C2104" s="36"/>
      <c r="D2104" s="36"/>
      <c r="E2104" s="36"/>
      <c r="F2104" s="36"/>
      <c r="G2104" s="36"/>
      <c r="H2104" s="36"/>
      <c r="S2104" s="36"/>
      <c r="T2104" s="36"/>
    </row>
    <row r="2105" spans="2:20">
      <c r="B2105" s="36"/>
      <c r="C2105" s="36"/>
      <c r="D2105" s="36"/>
      <c r="E2105" s="36"/>
      <c r="F2105" s="36"/>
      <c r="G2105" s="36"/>
      <c r="H2105" s="36"/>
      <c r="S2105" s="36"/>
      <c r="T2105" s="36"/>
    </row>
    <row r="2106" spans="2:20">
      <c r="B2106" s="36"/>
      <c r="C2106" s="36"/>
      <c r="D2106" s="36"/>
      <c r="E2106" s="36"/>
      <c r="F2106" s="36"/>
      <c r="G2106" s="36"/>
      <c r="H2106" s="36"/>
      <c r="S2106" s="36"/>
      <c r="T2106" s="36"/>
    </row>
    <row r="2107" spans="2:20">
      <c r="B2107" s="36"/>
      <c r="C2107" s="36"/>
      <c r="D2107" s="36"/>
      <c r="E2107" s="36"/>
      <c r="F2107" s="36"/>
      <c r="G2107" s="36"/>
      <c r="H2107" s="36"/>
      <c r="S2107" s="36"/>
      <c r="T2107" s="36"/>
    </row>
    <row r="2108" spans="2:20">
      <c r="B2108" s="36"/>
      <c r="C2108" s="36"/>
      <c r="D2108" s="36"/>
      <c r="E2108" s="36"/>
      <c r="F2108" s="36"/>
      <c r="G2108" s="36"/>
      <c r="H2108" s="36"/>
      <c r="S2108" s="36"/>
      <c r="T2108" s="36"/>
    </row>
    <row r="2109" spans="2:20">
      <c r="B2109" s="36"/>
      <c r="C2109" s="36"/>
      <c r="D2109" s="36"/>
      <c r="E2109" s="36"/>
      <c r="F2109" s="36"/>
      <c r="G2109" s="36"/>
      <c r="H2109" s="36"/>
      <c r="S2109" s="36"/>
      <c r="T2109" s="36"/>
    </row>
    <row r="2110" spans="2:20">
      <c r="B2110" s="36"/>
      <c r="C2110" s="36"/>
      <c r="D2110" s="36"/>
      <c r="E2110" s="36"/>
      <c r="F2110" s="36"/>
      <c r="G2110" s="36"/>
      <c r="H2110" s="36"/>
      <c r="S2110" s="36"/>
      <c r="T2110" s="36"/>
    </row>
    <row r="2111" spans="2:20">
      <c r="B2111" s="36"/>
      <c r="C2111" s="36"/>
      <c r="D2111" s="36"/>
      <c r="E2111" s="36"/>
      <c r="F2111" s="36"/>
      <c r="G2111" s="36"/>
      <c r="H2111" s="36"/>
      <c r="S2111" s="36"/>
      <c r="T2111" s="36"/>
    </row>
    <row r="2112" spans="2:20">
      <c r="B2112" s="36"/>
      <c r="C2112" s="36"/>
      <c r="D2112" s="36"/>
      <c r="E2112" s="36"/>
      <c r="F2112" s="36"/>
      <c r="G2112" s="36"/>
      <c r="H2112" s="36"/>
      <c r="S2112" s="36"/>
      <c r="T2112" s="36"/>
    </row>
    <row r="2113" spans="2:20">
      <c r="B2113" s="36"/>
      <c r="C2113" s="36"/>
      <c r="D2113" s="36"/>
      <c r="E2113" s="36"/>
      <c r="F2113" s="36"/>
      <c r="G2113" s="36"/>
      <c r="H2113" s="36"/>
      <c r="S2113" s="36"/>
      <c r="T2113" s="36"/>
    </row>
    <row r="2114" spans="2:20">
      <c r="B2114" s="36"/>
      <c r="C2114" s="36"/>
      <c r="D2114" s="36"/>
      <c r="E2114" s="36"/>
      <c r="F2114" s="36"/>
      <c r="G2114" s="36"/>
      <c r="H2114" s="36"/>
      <c r="S2114" s="36"/>
      <c r="T2114" s="36"/>
    </row>
    <row r="2115" spans="2:20">
      <c r="B2115" s="36"/>
      <c r="C2115" s="36"/>
      <c r="D2115" s="36"/>
      <c r="E2115" s="36"/>
      <c r="F2115" s="36"/>
      <c r="G2115" s="36"/>
      <c r="H2115" s="36"/>
      <c r="S2115" s="36"/>
      <c r="T2115" s="36"/>
    </row>
    <row r="2116" spans="2:20">
      <c r="B2116" s="36"/>
      <c r="C2116" s="36"/>
      <c r="D2116" s="36"/>
      <c r="E2116" s="36"/>
      <c r="F2116" s="36"/>
      <c r="G2116" s="36"/>
      <c r="H2116" s="36"/>
      <c r="S2116" s="36"/>
      <c r="T2116" s="36"/>
    </row>
    <row r="2117" spans="2:20">
      <c r="B2117" s="36"/>
      <c r="C2117" s="36"/>
      <c r="D2117" s="36"/>
      <c r="E2117" s="36"/>
      <c r="F2117" s="36"/>
      <c r="G2117" s="36"/>
      <c r="H2117" s="36"/>
      <c r="S2117" s="36"/>
      <c r="T2117" s="36"/>
    </row>
    <row r="2118" spans="2:20">
      <c r="B2118" s="36"/>
      <c r="C2118" s="36"/>
      <c r="D2118" s="36"/>
      <c r="E2118" s="36"/>
      <c r="F2118" s="36"/>
      <c r="G2118" s="36"/>
      <c r="H2118" s="36"/>
      <c r="S2118" s="36"/>
      <c r="T2118" s="36"/>
    </row>
    <row r="2119" spans="2:20">
      <c r="B2119" s="36"/>
      <c r="C2119" s="36"/>
      <c r="D2119" s="36"/>
      <c r="E2119" s="36"/>
      <c r="F2119" s="36"/>
      <c r="G2119" s="36"/>
      <c r="H2119" s="36"/>
      <c r="S2119" s="36"/>
      <c r="T2119" s="36"/>
    </row>
    <row r="2120" spans="2:20">
      <c r="B2120" s="36"/>
      <c r="C2120" s="36"/>
      <c r="D2120" s="36"/>
      <c r="E2120" s="36"/>
      <c r="F2120" s="36"/>
      <c r="G2120" s="36"/>
      <c r="H2120" s="36"/>
      <c r="S2120" s="36"/>
      <c r="T2120" s="36"/>
    </row>
    <row r="2121" spans="2:20">
      <c r="B2121" s="36"/>
      <c r="C2121" s="36"/>
      <c r="D2121" s="36"/>
      <c r="E2121" s="36"/>
      <c r="F2121" s="36"/>
      <c r="G2121" s="36"/>
      <c r="H2121" s="36"/>
      <c r="S2121" s="36"/>
      <c r="T2121" s="36"/>
    </row>
    <row r="2122" spans="2:20">
      <c r="B2122" s="36"/>
      <c r="C2122" s="36"/>
      <c r="D2122" s="36"/>
      <c r="E2122" s="36"/>
      <c r="F2122" s="36"/>
      <c r="G2122" s="36"/>
      <c r="H2122" s="36"/>
      <c r="S2122" s="36"/>
      <c r="T2122" s="36"/>
    </row>
    <row r="2123" spans="2:20">
      <c r="B2123" s="36"/>
      <c r="C2123" s="36"/>
      <c r="D2123" s="36"/>
      <c r="E2123" s="36"/>
      <c r="F2123" s="36"/>
      <c r="G2123" s="36"/>
      <c r="H2123" s="36"/>
      <c r="S2123" s="36"/>
      <c r="T2123" s="36"/>
    </row>
    <row r="2124" spans="2:20">
      <c r="B2124" s="36"/>
      <c r="C2124" s="36"/>
      <c r="D2124" s="36"/>
      <c r="E2124" s="36"/>
      <c r="F2124" s="36"/>
      <c r="G2124" s="36"/>
      <c r="H2124" s="36"/>
      <c r="S2124" s="36"/>
      <c r="T2124" s="36"/>
    </row>
    <row r="2125" spans="2:20">
      <c r="B2125" s="36"/>
      <c r="C2125" s="36"/>
      <c r="D2125" s="36"/>
      <c r="E2125" s="36"/>
      <c r="F2125" s="36"/>
      <c r="G2125" s="36"/>
      <c r="H2125" s="36"/>
      <c r="S2125" s="36"/>
      <c r="T2125" s="36"/>
    </row>
    <row r="2126" spans="2:20">
      <c r="B2126" s="36"/>
      <c r="C2126" s="36"/>
      <c r="D2126" s="36"/>
      <c r="E2126" s="36"/>
      <c r="F2126" s="36"/>
      <c r="G2126" s="36"/>
      <c r="H2126" s="36"/>
      <c r="S2126" s="36"/>
      <c r="T2126" s="36"/>
    </row>
    <row r="2127" spans="2:20">
      <c r="B2127" s="36"/>
      <c r="C2127" s="36"/>
      <c r="D2127" s="36"/>
      <c r="E2127" s="36"/>
      <c r="F2127" s="36"/>
      <c r="G2127" s="36"/>
      <c r="H2127" s="36"/>
      <c r="S2127" s="36"/>
      <c r="T2127" s="36"/>
    </row>
    <row r="2128" spans="2:20">
      <c r="B2128" s="36"/>
      <c r="C2128" s="36"/>
      <c r="D2128" s="36"/>
      <c r="E2128" s="36"/>
      <c r="F2128" s="36"/>
      <c r="G2128" s="36"/>
      <c r="H2128" s="36"/>
      <c r="S2128" s="36"/>
      <c r="T2128" s="36"/>
    </row>
    <row r="2129" spans="2:20">
      <c r="B2129" s="36"/>
      <c r="C2129" s="36"/>
      <c r="D2129" s="36"/>
      <c r="E2129" s="36"/>
      <c r="F2129" s="36"/>
      <c r="G2129" s="36"/>
      <c r="H2129" s="36"/>
      <c r="S2129" s="36"/>
      <c r="T2129" s="36"/>
    </row>
    <row r="2130" spans="2:20">
      <c r="B2130" s="36"/>
      <c r="C2130" s="36"/>
      <c r="D2130" s="36"/>
      <c r="E2130" s="36"/>
      <c r="F2130" s="36"/>
      <c r="G2130" s="36"/>
      <c r="H2130" s="36"/>
      <c r="S2130" s="36"/>
      <c r="T2130" s="36"/>
    </row>
    <row r="2131" spans="2:20">
      <c r="B2131" s="36"/>
      <c r="C2131" s="36"/>
      <c r="D2131" s="36"/>
      <c r="E2131" s="36"/>
      <c r="F2131" s="36"/>
      <c r="G2131" s="36"/>
      <c r="H2131" s="36"/>
      <c r="S2131" s="36"/>
      <c r="T2131" s="36"/>
    </row>
    <row r="2132" spans="2:20">
      <c r="B2132" s="36"/>
      <c r="C2132" s="36"/>
      <c r="D2132" s="36"/>
      <c r="E2132" s="36"/>
      <c r="F2132" s="36"/>
      <c r="G2132" s="36"/>
      <c r="H2132" s="36"/>
      <c r="S2132" s="36"/>
      <c r="T2132" s="36"/>
    </row>
    <row r="2133" spans="2:20">
      <c r="B2133" s="36"/>
      <c r="C2133" s="36"/>
      <c r="D2133" s="36"/>
      <c r="E2133" s="36"/>
      <c r="F2133" s="36"/>
      <c r="G2133" s="36"/>
      <c r="H2133" s="36"/>
      <c r="S2133" s="36"/>
      <c r="T2133" s="36"/>
    </row>
    <row r="2134" spans="2:20">
      <c r="B2134" s="36"/>
      <c r="C2134" s="36"/>
      <c r="D2134" s="36"/>
      <c r="E2134" s="36"/>
      <c r="F2134" s="36"/>
      <c r="G2134" s="36"/>
      <c r="H2134" s="36"/>
      <c r="S2134" s="36"/>
      <c r="T2134" s="36"/>
    </row>
    <row r="2135" spans="2:20">
      <c r="B2135" s="36"/>
      <c r="C2135" s="36"/>
      <c r="D2135" s="36"/>
      <c r="E2135" s="36"/>
      <c r="F2135" s="36"/>
      <c r="G2135" s="36"/>
      <c r="H2135" s="36"/>
      <c r="S2135" s="36"/>
      <c r="T2135" s="36"/>
    </row>
    <row r="2136" spans="2:20">
      <c r="B2136" s="36"/>
      <c r="C2136" s="36"/>
      <c r="D2136" s="36"/>
      <c r="E2136" s="36"/>
      <c r="F2136" s="36"/>
      <c r="G2136" s="36"/>
      <c r="H2136" s="36"/>
      <c r="S2136" s="36"/>
      <c r="T2136" s="36"/>
    </row>
    <row r="2137" spans="2:20">
      <c r="B2137" s="36"/>
      <c r="C2137" s="36"/>
      <c r="D2137" s="36"/>
      <c r="E2137" s="36"/>
      <c r="F2137" s="36"/>
      <c r="G2137" s="36"/>
      <c r="H2137" s="36"/>
      <c r="S2137" s="36"/>
      <c r="T2137" s="36"/>
    </row>
    <row r="2138" spans="2:20">
      <c r="B2138" s="36"/>
      <c r="C2138" s="36"/>
      <c r="D2138" s="36"/>
      <c r="E2138" s="36"/>
      <c r="F2138" s="36"/>
      <c r="G2138" s="36"/>
      <c r="H2138" s="36"/>
      <c r="S2138" s="36"/>
      <c r="T2138" s="36"/>
    </row>
    <row r="2139" spans="2:20">
      <c r="B2139" s="36"/>
      <c r="C2139" s="36"/>
      <c r="D2139" s="36"/>
      <c r="E2139" s="36"/>
      <c r="F2139" s="36"/>
      <c r="G2139" s="36"/>
      <c r="H2139" s="36"/>
      <c r="S2139" s="36"/>
      <c r="T2139" s="36"/>
    </row>
    <row r="2140" spans="2:20">
      <c r="B2140" s="36"/>
      <c r="C2140" s="36"/>
      <c r="D2140" s="36"/>
      <c r="E2140" s="36"/>
      <c r="F2140" s="36"/>
      <c r="G2140" s="36"/>
      <c r="H2140" s="36"/>
      <c r="S2140" s="36"/>
      <c r="T2140" s="36"/>
    </row>
    <row r="2141" spans="2:20">
      <c r="B2141" s="36"/>
      <c r="C2141" s="36"/>
      <c r="D2141" s="36"/>
      <c r="E2141" s="36"/>
      <c r="F2141" s="36"/>
      <c r="G2141" s="36"/>
      <c r="H2141" s="36"/>
      <c r="S2141" s="36"/>
      <c r="T2141" s="36"/>
    </row>
    <row r="2142" spans="2:20">
      <c r="B2142" s="36"/>
      <c r="C2142" s="36"/>
      <c r="D2142" s="36"/>
      <c r="E2142" s="36"/>
      <c r="F2142" s="36"/>
      <c r="G2142" s="36"/>
      <c r="H2142" s="36"/>
      <c r="S2142" s="36"/>
      <c r="T2142" s="36"/>
    </row>
    <row r="2143" spans="2:20">
      <c r="B2143" s="36"/>
      <c r="C2143" s="36"/>
      <c r="D2143" s="36"/>
      <c r="E2143" s="36"/>
      <c r="F2143" s="36"/>
      <c r="G2143" s="36"/>
      <c r="H2143" s="36"/>
      <c r="S2143" s="36"/>
      <c r="T2143" s="36"/>
    </row>
    <row r="2144" spans="2:20">
      <c r="B2144" s="36"/>
      <c r="C2144" s="36"/>
      <c r="D2144" s="36"/>
      <c r="E2144" s="36"/>
      <c r="F2144" s="36"/>
      <c r="G2144" s="36"/>
      <c r="H2144" s="36"/>
      <c r="S2144" s="36"/>
      <c r="T2144" s="36"/>
    </row>
    <row r="2145" spans="2:20">
      <c r="B2145" s="36"/>
      <c r="C2145" s="36"/>
      <c r="D2145" s="36"/>
      <c r="E2145" s="36"/>
      <c r="F2145" s="36"/>
      <c r="G2145" s="36"/>
      <c r="H2145" s="36"/>
      <c r="S2145" s="36"/>
      <c r="T2145" s="36"/>
    </row>
    <row r="2146" spans="2:20">
      <c r="B2146" s="36"/>
      <c r="C2146" s="36"/>
      <c r="D2146" s="36"/>
      <c r="E2146" s="36"/>
      <c r="F2146" s="36"/>
      <c r="G2146" s="36"/>
      <c r="H2146" s="36"/>
      <c r="S2146" s="36"/>
      <c r="T2146" s="36"/>
    </row>
    <row r="2147" spans="2:20">
      <c r="B2147" s="36"/>
      <c r="C2147" s="36"/>
      <c r="D2147" s="36"/>
      <c r="E2147" s="36"/>
      <c r="F2147" s="36"/>
      <c r="G2147" s="36"/>
      <c r="H2147" s="36"/>
      <c r="S2147" s="36"/>
      <c r="T2147" s="36"/>
    </row>
    <row r="2148" spans="2:20">
      <c r="B2148" s="36"/>
      <c r="C2148" s="36"/>
      <c r="D2148" s="36"/>
      <c r="E2148" s="36"/>
      <c r="F2148" s="36"/>
      <c r="G2148" s="36"/>
      <c r="H2148" s="36"/>
      <c r="S2148" s="36"/>
      <c r="T2148" s="36"/>
    </row>
    <row r="2149" spans="2:20">
      <c r="B2149" s="36"/>
      <c r="C2149" s="36"/>
      <c r="D2149" s="36"/>
      <c r="E2149" s="36"/>
      <c r="F2149" s="36"/>
      <c r="G2149" s="36"/>
      <c r="H2149" s="36"/>
      <c r="S2149" s="36"/>
      <c r="T2149" s="36"/>
    </row>
    <row r="2150" spans="2:20">
      <c r="B2150" s="36"/>
      <c r="C2150" s="36"/>
      <c r="D2150" s="36"/>
      <c r="E2150" s="36"/>
      <c r="F2150" s="36"/>
      <c r="G2150" s="36"/>
      <c r="H2150" s="36"/>
      <c r="S2150" s="36"/>
      <c r="T2150" s="36"/>
    </row>
    <row r="2151" spans="2:20">
      <c r="B2151" s="36"/>
      <c r="C2151" s="36"/>
      <c r="D2151" s="36"/>
      <c r="E2151" s="36"/>
      <c r="F2151" s="36"/>
      <c r="G2151" s="36"/>
      <c r="H2151" s="36"/>
      <c r="S2151" s="36"/>
      <c r="T2151" s="36"/>
    </row>
    <row r="2152" spans="2:20">
      <c r="B2152" s="36"/>
      <c r="C2152" s="36"/>
      <c r="D2152" s="36"/>
      <c r="E2152" s="36"/>
      <c r="F2152" s="36"/>
      <c r="G2152" s="36"/>
      <c r="H2152" s="36"/>
      <c r="S2152" s="36"/>
      <c r="T2152" s="36"/>
    </row>
    <row r="2153" spans="2:20">
      <c r="B2153" s="36"/>
      <c r="C2153" s="36"/>
      <c r="D2153" s="36"/>
      <c r="E2153" s="36"/>
      <c r="F2153" s="36"/>
      <c r="G2153" s="36"/>
      <c r="H2153" s="36"/>
      <c r="S2153" s="36"/>
      <c r="T2153" s="36"/>
    </row>
    <row r="2154" spans="2:20">
      <c r="B2154" s="36"/>
      <c r="C2154" s="36"/>
      <c r="D2154" s="36"/>
      <c r="E2154" s="36"/>
      <c r="F2154" s="36"/>
      <c r="G2154" s="36"/>
      <c r="H2154" s="36"/>
      <c r="S2154" s="36"/>
      <c r="T2154" s="36"/>
    </row>
    <row r="2155" spans="2:20">
      <c r="B2155" s="36"/>
      <c r="C2155" s="36"/>
      <c r="D2155" s="36"/>
      <c r="E2155" s="36"/>
      <c r="F2155" s="36"/>
      <c r="G2155" s="36"/>
      <c r="H2155" s="36"/>
      <c r="S2155" s="36"/>
      <c r="T2155" s="36"/>
    </row>
    <row r="2156" spans="2:20">
      <c r="B2156" s="36"/>
      <c r="C2156" s="36"/>
      <c r="D2156" s="36"/>
      <c r="E2156" s="36"/>
      <c r="F2156" s="36"/>
      <c r="G2156" s="36"/>
      <c r="H2156" s="36"/>
      <c r="S2156" s="36"/>
      <c r="T2156" s="36"/>
    </row>
    <row r="2157" spans="2:20">
      <c r="B2157" s="36"/>
      <c r="C2157" s="36"/>
      <c r="D2157" s="36"/>
      <c r="E2157" s="36"/>
      <c r="F2157" s="36"/>
      <c r="G2157" s="36"/>
      <c r="H2157" s="36"/>
      <c r="S2157" s="36"/>
      <c r="T2157" s="36"/>
    </row>
    <row r="2158" spans="2:20">
      <c r="B2158" s="36"/>
      <c r="C2158" s="36"/>
      <c r="D2158" s="36"/>
      <c r="E2158" s="36"/>
      <c r="F2158" s="36"/>
      <c r="G2158" s="36"/>
      <c r="H2158" s="36"/>
      <c r="S2158" s="36"/>
      <c r="T2158" s="36"/>
    </row>
    <row r="2159" spans="2:20">
      <c r="B2159" s="36"/>
      <c r="C2159" s="36"/>
      <c r="D2159" s="36"/>
      <c r="E2159" s="36"/>
      <c r="F2159" s="36"/>
      <c r="G2159" s="36"/>
      <c r="H2159" s="36"/>
      <c r="S2159" s="36"/>
      <c r="T2159" s="36"/>
    </row>
    <row r="2160" spans="2:20">
      <c r="B2160" s="36"/>
      <c r="C2160" s="36"/>
      <c r="D2160" s="36"/>
      <c r="E2160" s="36"/>
      <c r="F2160" s="36"/>
      <c r="G2160" s="36"/>
      <c r="H2160" s="36"/>
      <c r="S2160" s="36"/>
      <c r="T2160" s="36"/>
    </row>
    <row r="2161" spans="2:20">
      <c r="B2161" s="36"/>
      <c r="C2161" s="36"/>
      <c r="D2161" s="36"/>
      <c r="E2161" s="36"/>
      <c r="F2161" s="36"/>
      <c r="G2161" s="36"/>
      <c r="H2161" s="36"/>
      <c r="S2161" s="36"/>
      <c r="T2161" s="36"/>
    </row>
    <row r="2162" spans="2:20">
      <c r="B2162" s="36"/>
      <c r="C2162" s="36"/>
      <c r="D2162" s="36"/>
      <c r="E2162" s="36"/>
      <c r="F2162" s="36"/>
      <c r="G2162" s="36"/>
      <c r="H2162" s="36"/>
      <c r="S2162" s="36"/>
      <c r="T2162" s="36"/>
    </row>
    <row r="2163" spans="2:20">
      <c r="B2163" s="36"/>
      <c r="C2163" s="36"/>
      <c r="D2163" s="36"/>
      <c r="E2163" s="36"/>
      <c r="F2163" s="36"/>
      <c r="G2163" s="36"/>
      <c r="H2163" s="36"/>
      <c r="S2163" s="36"/>
      <c r="T2163" s="36"/>
    </row>
    <row r="2164" spans="2:20">
      <c r="B2164" s="36"/>
      <c r="C2164" s="36"/>
      <c r="D2164" s="36"/>
      <c r="E2164" s="36"/>
      <c r="F2164" s="36"/>
      <c r="G2164" s="36"/>
      <c r="H2164" s="36"/>
      <c r="S2164" s="36"/>
      <c r="T2164" s="36"/>
    </row>
    <row r="2165" spans="2:20">
      <c r="B2165" s="36"/>
      <c r="C2165" s="36"/>
      <c r="D2165" s="36"/>
      <c r="E2165" s="36"/>
      <c r="F2165" s="36"/>
      <c r="G2165" s="36"/>
      <c r="H2165" s="36"/>
      <c r="S2165" s="36"/>
      <c r="T2165" s="36"/>
    </row>
    <row r="2166" spans="2:20">
      <c r="B2166" s="36"/>
      <c r="C2166" s="36"/>
      <c r="D2166" s="36"/>
      <c r="E2166" s="36"/>
      <c r="F2166" s="36"/>
      <c r="G2166" s="36"/>
      <c r="H2166" s="36"/>
      <c r="S2166" s="36"/>
      <c r="T2166" s="36"/>
    </row>
    <row r="2167" spans="2:20">
      <c r="B2167" s="36"/>
      <c r="C2167" s="36"/>
      <c r="D2167" s="36"/>
      <c r="E2167" s="36"/>
      <c r="F2167" s="36"/>
      <c r="G2167" s="36"/>
      <c r="H2167" s="36"/>
      <c r="S2167" s="36"/>
      <c r="T2167" s="36"/>
    </row>
    <row r="2168" spans="2:20">
      <c r="B2168" s="36"/>
      <c r="C2168" s="36"/>
      <c r="D2168" s="36"/>
      <c r="E2168" s="36"/>
      <c r="F2168" s="36"/>
      <c r="G2168" s="36"/>
      <c r="H2168" s="36"/>
      <c r="S2168" s="36"/>
      <c r="T2168" s="36"/>
    </row>
    <row r="2169" spans="2:20">
      <c r="B2169" s="36"/>
      <c r="C2169" s="36"/>
      <c r="D2169" s="36"/>
      <c r="E2169" s="36"/>
      <c r="F2169" s="36"/>
      <c r="G2169" s="36"/>
      <c r="H2169" s="36"/>
      <c r="S2169" s="36"/>
      <c r="T2169" s="36"/>
    </row>
    <row r="2170" spans="2:20">
      <c r="B2170" s="36"/>
      <c r="C2170" s="36"/>
      <c r="D2170" s="36"/>
      <c r="E2170" s="36"/>
      <c r="F2170" s="36"/>
      <c r="G2170" s="36"/>
      <c r="H2170" s="36"/>
      <c r="S2170" s="36"/>
      <c r="T2170" s="36"/>
    </row>
    <row r="2171" spans="2:20">
      <c r="B2171" s="36"/>
      <c r="C2171" s="36"/>
      <c r="D2171" s="36"/>
      <c r="E2171" s="36"/>
      <c r="F2171" s="36"/>
      <c r="G2171" s="36"/>
      <c r="H2171" s="36"/>
      <c r="S2171" s="36"/>
      <c r="T2171" s="36"/>
    </row>
    <row r="2172" spans="2:20">
      <c r="B2172" s="36"/>
      <c r="C2172" s="36"/>
      <c r="D2172" s="36"/>
      <c r="E2172" s="36"/>
      <c r="F2172" s="36"/>
      <c r="G2172" s="36"/>
      <c r="H2172" s="36"/>
      <c r="S2172" s="36"/>
      <c r="T2172" s="36"/>
    </row>
    <row r="2173" spans="2:20">
      <c r="B2173" s="36"/>
      <c r="C2173" s="36"/>
      <c r="D2173" s="36"/>
      <c r="E2173" s="36"/>
      <c r="F2173" s="36"/>
      <c r="G2173" s="36"/>
      <c r="H2173" s="36"/>
      <c r="S2173" s="36"/>
      <c r="T2173" s="36"/>
    </row>
    <row r="2174" spans="2:20">
      <c r="B2174" s="36"/>
      <c r="C2174" s="36"/>
      <c r="D2174" s="36"/>
      <c r="E2174" s="36"/>
      <c r="F2174" s="36"/>
      <c r="G2174" s="36"/>
      <c r="H2174" s="36"/>
      <c r="S2174" s="36"/>
      <c r="T2174" s="36"/>
    </row>
    <row r="2175" spans="2:20">
      <c r="B2175" s="36"/>
      <c r="C2175" s="36"/>
      <c r="D2175" s="36"/>
      <c r="E2175" s="36"/>
      <c r="F2175" s="36"/>
      <c r="G2175" s="36"/>
      <c r="H2175" s="36"/>
      <c r="S2175" s="36"/>
      <c r="T2175" s="36"/>
    </row>
    <row r="2176" spans="2:20">
      <c r="B2176" s="36"/>
      <c r="C2176" s="36"/>
      <c r="D2176" s="36"/>
      <c r="E2176" s="36"/>
      <c r="F2176" s="36"/>
      <c r="G2176" s="36"/>
      <c r="H2176" s="36"/>
      <c r="S2176" s="36"/>
      <c r="T2176" s="36"/>
    </row>
    <row r="2177" spans="2:20">
      <c r="B2177" s="36"/>
      <c r="C2177" s="36"/>
      <c r="D2177" s="36"/>
      <c r="E2177" s="36"/>
      <c r="F2177" s="36"/>
      <c r="G2177" s="36"/>
      <c r="H2177" s="36"/>
      <c r="S2177" s="36"/>
      <c r="T2177" s="36"/>
    </row>
    <row r="2178" spans="2:20">
      <c r="B2178" s="36"/>
      <c r="C2178" s="36"/>
      <c r="D2178" s="36"/>
      <c r="E2178" s="36"/>
      <c r="F2178" s="36"/>
      <c r="G2178" s="36"/>
      <c r="H2178" s="36"/>
      <c r="S2178" s="36"/>
      <c r="T2178" s="36"/>
    </row>
    <row r="2179" spans="2:20">
      <c r="B2179" s="36"/>
      <c r="C2179" s="36"/>
      <c r="D2179" s="36"/>
      <c r="E2179" s="36"/>
      <c r="F2179" s="36"/>
      <c r="G2179" s="36"/>
      <c r="H2179" s="36"/>
      <c r="S2179" s="36"/>
      <c r="T2179" s="36"/>
    </row>
    <row r="2180" spans="2:20">
      <c r="B2180" s="36"/>
      <c r="C2180" s="36"/>
      <c r="D2180" s="36"/>
      <c r="E2180" s="36"/>
      <c r="F2180" s="36"/>
      <c r="G2180" s="36"/>
      <c r="H2180" s="36"/>
      <c r="S2180" s="36"/>
      <c r="T2180" s="36"/>
    </row>
    <row r="2181" spans="2:20">
      <c r="B2181" s="36"/>
      <c r="C2181" s="36"/>
      <c r="D2181" s="36"/>
      <c r="E2181" s="36"/>
      <c r="F2181" s="36"/>
      <c r="G2181" s="36"/>
      <c r="H2181" s="36"/>
      <c r="S2181" s="36"/>
      <c r="T2181" s="36"/>
    </row>
    <row r="2182" spans="2:20">
      <c r="B2182" s="36"/>
      <c r="C2182" s="36"/>
      <c r="D2182" s="36"/>
      <c r="E2182" s="36"/>
      <c r="F2182" s="36"/>
      <c r="G2182" s="36"/>
      <c r="H2182" s="36"/>
      <c r="S2182" s="36"/>
      <c r="T2182" s="36"/>
    </row>
    <row r="2183" spans="2:20">
      <c r="B2183" s="36"/>
      <c r="C2183" s="36"/>
      <c r="D2183" s="36"/>
      <c r="E2183" s="36"/>
      <c r="F2183" s="36"/>
      <c r="G2183" s="36"/>
      <c r="H2183" s="36"/>
      <c r="S2183" s="36"/>
      <c r="T2183" s="36"/>
    </row>
    <row r="2184" spans="2:20">
      <c r="B2184" s="36"/>
      <c r="C2184" s="36"/>
      <c r="D2184" s="36"/>
      <c r="E2184" s="36"/>
      <c r="F2184" s="36"/>
      <c r="G2184" s="36"/>
      <c r="H2184" s="36"/>
      <c r="S2184" s="36"/>
      <c r="T2184" s="36"/>
    </row>
    <row r="2185" spans="2:20">
      <c r="B2185" s="36"/>
      <c r="C2185" s="36"/>
      <c r="D2185" s="36"/>
      <c r="E2185" s="36"/>
      <c r="F2185" s="36"/>
      <c r="G2185" s="36"/>
      <c r="H2185" s="36"/>
      <c r="S2185" s="36"/>
      <c r="T2185" s="36"/>
    </row>
    <row r="2186" spans="2:20">
      <c r="B2186" s="36"/>
      <c r="C2186" s="36"/>
      <c r="D2186" s="36"/>
      <c r="E2186" s="36"/>
      <c r="F2186" s="36"/>
      <c r="G2186" s="36"/>
      <c r="H2186" s="36"/>
      <c r="S2186" s="36"/>
      <c r="T2186" s="36"/>
    </row>
    <row r="2187" spans="2:20">
      <c r="B2187" s="36"/>
      <c r="C2187" s="36"/>
      <c r="D2187" s="36"/>
      <c r="E2187" s="36"/>
      <c r="F2187" s="36"/>
      <c r="G2187" s="36"/>
      <c r="H2187" s="36"/>
      <c r="S2187" s="36"/>
      <c r="T2187" s="36"/>
    </row>
    <row r="2188" spans="2:20">
      <c r="B2188" s="36"/>
      <c r="C2188" s="36"/>
      <c r="D2188" s="36"/>
      <c r="E2188" s="36"/>
      <c r="F2188" s="36"/>
      <c r="G2188" s="36"/>
      <c r="H2188" s="36"/>
      <c r="S2188" s="36"/>
      <c r="T2188" s="36"/>
    </row>
    <row r="2189" spans="2:20">
      <c r="B2189" s="36"/>
      <c r="C2189" s="36"/>
      <c r="D2189" s="36"/>
      <c r="E2189" s="36"/>
      <c r="F2189" s="36"/>
      <c r="G2189" s="36"/>
      <c r="H2189" s="36"/>
      <c r="S2189" s="36"/>
      <c r="T2189" s="36"/>
    </row>
    <row r="2190" spans="2:20">
      <c r="B2190" s="36"/>
      <c r="C2190" s="36"/>
      <c r="D2190" s="36"/>
      <c r="E2190" s="36"/>
      <c r="F2190" s="36"/>
      <c r="G2190" s="36"/>
      <c r="H2190" s="36"/>
      <c r="S2190" s="36"/>
      <c r="T2190" s="36"/>
    </row>
    <row r="2191" spans="2:20">
      <c r="B2191" s="36"/>
      <c r="C2191" s="36"/>
      <c r="D2191" s="36"/>
      <c r="E2191" s="36"/>
      <c r="F2191" s="36"/>
      <c r="G2191" s="36"/>
      <c r="H2191" s="36"/>
      <c r="S2191" s="36"/>
      <c r="T2191" s="36"/>
    </row>
    <row r="2192" spans="2:20">
      <c r="B2192" s="36"/>
      <c r="C2192" s="36"/>
      <c r="D2192" s="36"/>
      <c r="E2192" s="36"/>
      <c r="F2192" s="36"/>
      <c r="G2192" s="36"/>
      <c r="H2192" s="36"/>
      <c r="S2192" s="36"/>
      <c r="T2192" s="36"/>
    </row>
    <row r="2193" spans="2:20">
      <c r="B2193" s="36"/>
      <c r="C2193" s="36"/>
      <c r="D2193" s="36"/>
      <c r="E2193" s="36"/>
      <c r="F2193" s="36"/>
      <c r="G2193" s="36"/>
      <c r="H2193" s="36"/>
      <c r="S2193" s="36"/>
      <c r="T2193" s="36"/>
    </row>
    <row r="2194" spans="2:20">
      <c r="B2194" s="36"/>
      <c r="C2194" s="36"/>
      <c r="D2194" s="36"/>
      <c r="E2194" s="36"/>
      <c r="F2194" s="36"/>
      <c r="G2194" s="36"/>
      <c r="H2194" s="36"/>
      <c r="S2194" s="36"/>
      <c r="T2194" s="36"/>
    </row>
    <row r="2195" spans="2:20">
      <c r="B2195" s="36"/>
      <c r="C2195" s="36"/>
      <c r="D2195" s="36"/>
      <c r="E2195" s="36"/>
      <c r="F2195" s="36"/>
      <c r="G2195" s="36"/>
      <c r="H2195" s="36"/>
      <c r="S2195" s="36"/>
      <c r="T2195" s="36"/>
    </row>
    <row r="2196" spans="2:20">
      <c r="B2196" s="36"/>
      <c r="C2196" s="36"/>
      <c r="D2196" s="36"/>
      <c r="E2196" s="36"/>
      <c r="F2196" s="36"/>
      <c r="G2196" s="36"/>
      <c r="H2196" s="36"/>
      <c r="S2196" s="36"/>
      <c r="T2196" s="36"/>
    </row>
    <row r="2197" spans="2:20">
      <c r="B2197" s="36"/>
      <c r="C2197" s="36"/>
      <c r="D2197" s="36"/>
      <c r="E2197" s="36"/>
      <c r="F2197" s="36"/>
      <c r="G2197" s="36"/>
      <c r="H2197" s="36"/>
      <c r="S2197" s="36"/>
      <c r="T2197" s="36"/>
    </row>
    <row r="2198" spans="2:20">
      <c r="B2198" s="36"/>
      <c r="C2198" s="36"/>
      <c r="D2198" s="36"/>
      <c r="E2198" s="36"/>
      <c r="F2198" s="36"/>
      <c r="G2198" s="36"/>
      <c r="H2198" s="36"/>
      <c r="S2198" s="36"/>
      <c r="T2198" s="36"/>
    </row>
    <row r="2199" spans="2:20">
      <c r="B2199" s="36"/>
      <c r="C2199" s="36"/>
      <c r="D2199" s="36"/>
      <c r="E2199" s="36"/>
      <c r="F2199" s="36"/>
      <c r="G2199" s="36"/>
      <c r="H2199" s="36"/>
      <c r="S2199" s="36"/>
      <c r="T2199" s="36"/>
    </row>
    <row r="2200" spans="2:20">
      <c r="B2200" s="36"/>
      <c r="C2200" s="36"/>
      <c r="D2200" s="36"/>
      <c r="E2200" s="36"/>
      <c r="F2200" s="36"/>
      <c r="G2200" s="36"/>
      <c r="H2200" s="36"/>
      <c r="S2200" s="36"/>
      <c r="T2200" s="36"/>
    </row>
    <row r="2201" spans="2:20">
      <c r="B2201" s="36"/>
      <c r="C2201" s="36"/>
      <c r="D2201" s="36"/>
      <c r="E2201" s="36"/>
      <c r="F2201" s="36"/>
      <c r="G2201" s="36"/>
      <c r="H2201" s="36"/>
      <c r="S2201" s="36"/>
      <c r="T2201" s="36"/>
    </row>
    <row r="2202" spans="2:20">
      <c r="B2202" s="36"/>
      <c r="C2202" s="36"/>
      <c r="D2202" s="36"/>
      <c r="E2202" s="36"/>
      <c r="F2202" s="36"/>
      <c r="G2202" s="36"/>
      <c r="H2202" s="36"/>
      <c r="S2202" s="36"/>
      <c r="T2202" s="36"/>
    </row>
    <row r="2203" spans="2:20">
      <c r="B2203" s="36"/>
      <c r="C2203" s="36"/>
      <c r="D2203" s="36"/>
      <c r="E2203" s="36"/>
      <c r="F2203" s="36"/>
      <c r="G2203" s="36"/>
      <c r="H2203" s="36"/>
      <c r="S2203" s="36"/>
      <c r="T2203" s="36"/>
    </row>
    <row r="2204" spans="2:20">
      <c r="B2204" s="36"/>
      <c r="C2204" s="36"/>
      <c r="D2204" s="36"/>
      <c r="E2204" s="36"/>
      <c r="F2204" s="36"/>
      <c r="G2204" s="36"/>
      <c r="H2204" s="36"/>
      <c r="S2204" s="36"/>
      <c r="T2204" s="36"/>
    </row>
    <row r="2205" spans="2:20">
      <c r="B2205" s="36"/>
      <c r="C2205" s="36"/>
      <c r="D2205" s="36"/>
      <c r="E2205" s="36"/>
      <c r="F2205" s="36"/>
      <c r="G2205" s="36"/>
      <c r="H2205" s="36"/>
      <c r="S2205" s="36"/>
      <c r="T2205" s="36"/>
    </row>
    <row r="2206" spans="2:20">
      <c r="B2206" s="36"/>
      <c r="C2206" s="36"/>
      <c r="D2206" s="36"/>
      <c r="E2206" s="36"/>
      <c r="F2206" s="36"/>
      <c r="G2206" s="36"/>
      <c r="H2206" s="36"/>
      <c r="S2206" s="36"/>
      <c r="T2206" s="36"/>
    </row>
    <row r="2207" spans="2:20">
      <c r="B2207" s="36"/>
      <c r="C2207" s="36"/>
      <c r="D2207" s="36"/>
      <c r="E2207" s="36"/>
      <c r="F2207" s="36"/>
      <c r="G2207" s="36"/>
      <c r="H2207" s="36"/>
      <c r="S2207" s="36"/>
      <c r="T2207" s="36"/>
    </row>
    <row r="2208" spans="2:20">
      <c r="B2208" s="36"/>
      <c r="C2208" s="36"/>
      <c r="D2208" s="36"/>
      <c r="E2208" s="36"/>
      <c r="F2208" s="36"/>
      <c r="G2208" s="36"/>
      <c r="H2208" s="36"/>
      <c r="S2208" s="36"/>
      <c r="T2208" s="36"/>
    </row>
    <row r="2209" spans="2:20">
      <c r="B2209" s="36"/>
      <c r="C2209" s="36"/>
      <c r="D2209" s="36"/>
      <c r="E2209" s="36"/>
      <c r="F2209" s="36"/>
      <c r="G2209" s="36"/>
      <c r="H2209" s="36"/>
      <c r="S2209" s="36"/>
      <c r="T2209" s="36"/>
    </row>
    <row r="2210" spans="2:20">
      <c r="B2210" s="36"/>
      <c r="C2210" s="36"/>
      <c r="D2210" s="36"/>
      <c r="E2210" s="36"/>
      <c r="F2210" s="36"/>
      <c r="G2210" s="36"/>
      <c r="H2210" s="36"/>
      <c r="S2210" s="36"/>
      <c r="T2210" s="36"/>
    </row>
    <row r="2211" spans="2:20">
      <c r="B2211" s="36"/>
      <c r="C2211" s="36"/>
      <c r="D2211" s="36"/>
      <c r="E2211" s="36"/>
      <c r="F2211" s="36"/>
      <c r="G2211" s="36"/>
      <c r="H2211" s="36"/>
      <c r="S2211" s="36"/>
      <c r="T2211" s="36"/>
    </row>
    <row r="2212" spans="2:20">
      <c r="B2212" s="36"/>
      <c r="C2212" s="36"/>
      <c r="D2212" s="36"/>
      <c r="E2212" s="36"/>
      <c r="F2212" s="36"/>
      <c r="G2212" s="36"/>
      <c r="H2212" s="36"/>
      <c r="S2212" s="36"/>
      <c r="T2212" s="36"/>
    </row>
    <row r="2213" spans="2:20">
      <c r="B2213" s="36"/>
      <c r="C2213" s="36"/>
      <c r="D2213" s="36"/>
      <c r="E2213" s="36"/>
      <c r="F2213" s="36"/>
      <c r="G2213" s="36"/>
      <c r="H2213" s="36"/>
      <c r="S2213" s="36"/>
      <c r="T2213" s="36"/>
    </row>
    <row r="2214" spans="2:20">
      <c r="B2214" s="36"/>
      <c r="C2214" s="36"/>
      <c r="D2214" s="36"/>
      <c r="E2214" s="36"/>
      <c r="F2214" s="36"/>
      <c r="G2214" s="36"/>
      <c r="H2214" s="36"/>
      <c r="S2214" s="36"/>
      <c r="T2214" s="36"/>
    </row>
    <row r="2215" spans="2:20">
      <c r="B2215" s="36"/>
      <c r="C2215" s="36"/>
      <c r="D2215" s="36"/>
      <c r="E2215" s="36"/>
      <c r="F2215" s="36"/>
      <c r="G2215" s="36"/>
      <c r="H2215" s="36"/>
      <c r="S2215" s="36"/>
      <c r="T2215" s="36"/>
    </row>
    <row r="2216" spans="2:20">
      <c r="B2216" s="36"/>
      <c r="C2216" s="36"/>
      <c r="D2216" s="36"/>
      <c r="E2216" s="36"/>
      <c r="F2216" s="36"/>
      <c r="G2216" s="36"/>
      <c r="H2216" s="36"/>
      <c r="S2216" s="36"/>
      <c r="T2216" s="36"/>
    </row>
    <row r="2217" spans="2:20">
      <c r="B2217" s="36"/>
      <c r="C2217" s="36"/>
      <c r="D2217" s="36"/>
      <c r="E2217" s="36"/>
      <c r="F2217" s="36"/>
      <c r="G2217" s="36"/>
      <c r="H2217" s="36"/>
      <c r="S2217" s="36"/>
      <c r="T2217" s="36"/>
    </row>
    <row r="2218" spans="2:20">
      <c r="B2218" s="36"/>
      <c r="C2218" s="36"/>
      <c r="D2218" s="36"/>
      <c r="E2218" s="36"/>
      <c r="F2218" s="36"/>
      <c r="G2218" s="36"/>
      <c r="H2218" s="36"/>
      <c r="S2218" s="36"/>
      <c r="T2218" s="36"/>
    </row>
    <row r="2219" spans="2:20">
      <c r="B2219" s="36"/>
      <c r="C2219" s="36"/>
      <c r="D2219" s="36"/>
      <c r="E2219" s="36"/>
      <c r="F2219" s="36"/>
      <c r="G2219" s="36"/>
      <c r="H2219" s="36"/>
      <c r="S2219" s="36"/>
      <c r="T2219" s="36"/>
    </row>
    <row r="2220" spans="2:20">
      <c r="B2220" s="36"/>
      <c r="C2220" s="36"/>
      <c r="D2220" s="36"/>
      <c r="E2220" s="36"/>
      <c r="F2220" s="36"/>
      <c r="G2220" s="36"/>
      <c r="H2220" s="36"/>
      <c r="S2220" s="36"/>
      <c r="T2220" s="36"/>
    </row>
    <row r="2221" spans="2:20">
      <c r="B2221" s="36"/>
      <c r="C2221" s="36"/>
      <c r="D2221" s="36"/>
      <c r="E2221" s="36"/>
      <c r="F2221" s="36"/>
      <c r="G2221" s="36"/>
      <c r="H2221" s="36"/>
      <c r="S2221" s="36"/>
      <c r="T2221" s="36"/>
    </row>
    <row r="2222" spans="2:20">
      <c r="B2222" s="36"/>
      <c r="C2222" s="36"/>
      <c r="D2222" s="36"/>
      <c r="E2222" s="36"/>
      <c r="F2222" s="36"/>
      <c r="G2222" s="36"/>
      <c r="H2222" s="36"/>
      <c r="S2222" s="36"/>
      <c r="T2222" s="36"/>
    </row>
    <row r="2223" spans="2:20">
      <c r="B2223" s="36"/>
      <c r="C2223" s="36"/>
      <c r="D2223" s="36"/>
      <c r="E2223" s="36"/>
      <c r="F2223" s="36"/>
      <c r="G2223" s="36"/>
      <c r="H2223" s="36"/>
      <c r="S2223" s="36"/>
      <c r="T2223" s="36"/>
    </row>
    <row r="2224" spans="2:20">
      <c r="B2224" s="36"/>
      <c r="C2224" s="36"/>
      <c r="D2224" s="36"/>
      <c r="E2224" s="36"/>
      <c r="F2224" s="36"/>
      <c r="G2224" s="36"/>
      <c r="H2224" s="36"/>
      <c r="S2224" s="36"/>
      <c r="T2224" s="36"/>
    </row>
    <row r="2225" spans="2:20">
      <c r="B2225" s="36"/>
      <c r="C2225" s="36"/>
      <c r="D2225" s="36"/>
      <c r="E2225" s="36"/>
      <c r="F2225" s="36"/>
      <c r="G2225" s="36"/>
      <c r="H2225" s="36"/>
      <c r="S2225" s="36"/>
      <c r="T2225" s="36"/>
    </row>
    <row r="2226" spans="2:20">
      <c r="B2226" s="36"/>
      <c r="C2226" s="36"/>
      <c r="D2226" s="36"/>
      <c r="E2226" s="36"/>
      <c r="F2226" s="36"/>
      <c r="G2226" s="36"/>
      <c r="H2226" s="36"/>
      <c r="S2226" s="36"/>
      <c r="T2226" s="36"/>
    </row>
    <row r="2227" spans="2:20">
      <c r="B2227" s="36"/>
      <c r="C2227" s="36"/>
      <c r="D2227" s="36"/>
      <c r="E2227" s="36"/>
      <c r="F2227" s="36"/>
      <c r="G2227" s="36"/>
      <c r="H2227" s="36"/>
      <c r="S2227" s="36"/>
      <c r="T2227" s="36"/>
    </row>
    <row r="2228" spans="2:20">
      <c r="B2228" s="36"/>
      <c r="C2228" s="36"/>
      <c r="D2228" s="36"/>
      <c r="E2228" s="36"/>
      <c r="F2228" s="36"/>
      <c r="G2228" s="36"/>
      <c r="H2228" s="36"/>
      <c r="S2228" s="36"/>
      <c r="T2228" s="36"/>
    </row>
    <row r="2229" spans="2:20">
      <c r="B2229" s="36"/>
      <c r="C2229" s="36"/>
      <c r="D2229" s="36"/>
      <c r="E2229" s="36"/>
      <c r="F2229" s="36"/>
      <c r="G2229" s="36"/>
      <c r="H2229" s="36"/>
      <c r="S2229" s="36"/>
      <c r="T2229" s="36"/>
    </row>
    <row r="2230" spans="2:20">
      <c r="B2230" s="36"/>
      <c r="C2230" s="36"/>
      <c r="D2230" s="36"/>
      <c r="E2230" s="36"/>
      <c r="F2230" s="36"/>
      <c r="G2230" s="36"/>
      <c r="H2230" s="36"/>
      <c r="S2230" s="36"/>
      <c r="T2230" s="36"/>
    </row>
    <row r="2231" spans="2:20">
      <c r="B2231" s="36"/>
      <c r="C2231" s="36"/>
      <c r="D2231" s="36"/>
      <c r="E2231" s="36"/>
      <c r="F2231" s="36"/>
      <c r="G2231" s="36"/>
      <c r="H2231" s="36"/>
      <c r="S2231" s="36"/>
      <c r="T2231" s="36"/>
    </row>
    <row r="2232" spans="2:20">
      <c r="B2232" s="36"/>
      <c r="C2232" s="36"/>
      <c r="D2232" s="36"/>
      <c r="E2232" s="36"/>
      <c r="F2232" s="36"/>
      <c r="G2232" s="36"/>
      <c r="H2232" s="36"/>
      <c r="S2232" s="36"/>
      <c r="T2232" s="36"/>
    </row>
    <row r="2233" spans="2:20">
      <c r="B2233" s="36"/>
      <c r="C2233" s="36"/>
      <c r="D2233" s="36"/>
      <c r="E2233" s="36"/>
      <c r="F2233" s="36"/>
      <c r="G2233" s="36"/>
      <c r="H2233" s="36"/>
      <c r="S2233" s="36"/>
      <c r="T2233" s="36"/>
    </row>
    <row r="2234" spans="2:20">
      <c r="B2234" s="36"/>
      <c r="C2234" s="36"/>
      <c r="D2234" s="36"/>
      <c r="E2234" s="36"/>
      <c r="F2234" s="36"/>
      <c r="G2234" s="36"/>
      <c r="H2234" s="36"/>
      <c r="S2234" s="36"/>
      <c r="T2234" s="36"/>
    </row>
    <row r="2235" spans="2:20">
      <c r="B2235" s="36"/>
      <c r="C2235" s="36"/>
      <c r="D2235" s="36"/>
      <c r="E2235" s="36"/>
      <c r="F2235" s="36"/>
      <c r="G2235" s="36"/>
      <c r="H2235" s="36"/>
      <c r="S2235" s="36"/>
      <c r="T2235" s="36"/>
    </row>
    <row r="2236" spans="2:20">
      <c r="B2236" s="36"/>
      <c r="C2236" s="36"/>
      <c r="D2236" s="36"/>
      <c r="E2236" s="36"/>
      <c r="F2236" s="36"/>
      <c r="G2236" s="36"/>
      <c r="H2236" s="36"/>
      <c r="S2236" s="36"/>
      <c r="T2236" s="36"/>
    </row>
    <row r="2237" spans="2:20">
      <c r="B2237" s="36"/>
      <c r="C2237" s="36"/>
      <c r="D2237" s="36"/>
      <c r="E2237" s="36"/>
      <c r="F2237" s="36"/>
      <c r="G2237" s="36"/>
      <c r="H2237" s="36"/>
      <c r="S2237" s="36"/>
      <c r="T2237" s="36"/>
    </row>
    <row r="2238" spans="2:20">
      <c r="B2238" s="36"/>
      <c r="C2238" s="36"/>
      <c r="D2238" s="36"/>
      <c r="E2238" s="36"/>
      <c r="F2238" s="36"/>
      <c r="G2238" s="36"/>
      <c r="H2238" s="36"/>
      <c r="S2238" s="36"/>
      <c r="T2238" s="36"/>
    </row>
    <row r="2239" spans="2:20">
      <c r="B2239" s="36"/>
      <c r="C2239" s="36"/>
      <c r="D2239" s="36"/>
      <c r="E2239" s="36"/>
      <c r="F2239" s="36"/>
      <c r="G2239" s="36"/>
      <c r="H2239" s="36"/>
      <c r="S2239" s="36"/>
      <c r="T2239" s="36"/>
    </row>
    <row r="2240" spans="2:20">
      <c r="B2240" s="36"/>
      <c r="C2240" s="36"/>
      <c r="D2240" s="36"/>
      <c r="E2240" s="36"/>
      <c r="F2240" s="36"/>
      <c r="G2240" s="36"/>
      <c r="H2240" s="36"/>
      <c r="S2240" s="36"/>
      <c r="T2240" s="36"/>
    </row>
    <row r="2241" spans="2:20">
      <c r="B2241" s="36"/>
      <c r="C2241" s="36"/>
      <c r="D2241" s="36"/>
      <c r="E2241" s="36"/>
      <c r="F2241" s="36"/>
      <c r="G2241" s="36"/>
      <c r="H2241" s="36"/>
      <c r="S2241" s="36"/>
      <c r="T2241" s="36"/>
    </row>
    <row r="2242" spans="2:20">
      <c r="B2242" s="36"/>
      <c r="C2242" s="36"/>
      <c r="D2242" s="36"/>
      <c r="E2242" s="36"/>
      <c r="F2242" s="36"/>
      <c r="G2242" s="36"/>
      <c r="H2242" s="36"/>
      <c r="S2242" s="36"/>
      <c r="T2242" s="36"/>
    </row>
    <row r="2243" spans="2:20">
      <c r="B2243" s="36"/>
      <c r="C2243" s="36"/>
      <c r="D2243" s="36"/>
      <c r="E2243" s="36"/>
      <c r="F2243" s="36"/>
      <c r="G2243" s="36"/>
      <c r="H2243" s="36"/>
      <c r="S2243" s="36"/>
      <c r="T2243" s="36"/>
    </row>
    <row r="2244" spans="2:20">
      <c r="B2244" s="36"/>
      <c r="C2244" s="36"/>
      <c r="D2244" s="36"/>
      <c r="E2244" s="36"/>
      <c r="F2244" s="36"/>
      <c r="G2244" s="36"/>
      <c r="H2244" s="36"/>
      <c r="S2244" s="36"/>
      <c r="T2244" s="36"/>
    </row>
    <row r="2245" spans="2:20">
      <c r="B2245" s="36"/>
      <c r="C2245" s="36"/>
      <c r="D2245" s="36"/>
      <c r="E2245" s="36"/>
      <c r="F2245" s="36"/>
      <c r="G2245" s="36"/>
      <c r="H2245" s="36"/>
      <c r="S2245" s="36"/>
      <c r="T2245" s="36"/>
    </row>
    <row r="2246" spans="2:20">
      <c r="B2246" s="36"/>
      <c r="C2246" s="36"/>
      <c r="D2246" s="36"/>
      <c r="E2246" s="36"/>
      <c r="F2246" s="36"/>
      <c r="G2246" s="36"/>
      <c r="H2246" s="36"/>
      <c r="S2246" s="36"/>
      <c r="T2246" s="36"/>
    </row>
    <row r="2247" spans="2:20">
      <c r="B2247" s="36"/>
      <c r="C2247" s="36"/>
      <c r="D2247" s="36"/>
      <c r="E2247" s="36"/>
      <c r="F2247" s="36"/>
      <c r="G2247" s="36"/>
      <c r="H2247" s="36"/>
      <c r="S2247" s="36"/>
      <c r="T2247" s="36"/>
    </row>
    <row r="2248" spans="2:20">
      <c r="B2248" s="36"/>
      <c r="C2248" s="36"/>
      <c r="D2248" s="36"/>
      <c r="E2248" s="36"/>
      <c r="F2248" s="36"/>
      <c r="G2248" s="36"/>
      <c r="H2248" s="36"/>
      <c r="S2248" s="36"/>
      <c r="T2248" s="36"/>
    </row>
    <row r="2249" spans="2:20">
      <c r="B2249" s="36"/>
      <c r="C2249" s="36"/>
      <c r="D2249" s="36"/>
      <c r="E2249" s="36"/>
      <c r="F2249" s="36"/>
      <c r="G2249" s="36"/>
      <c r="H2249" s="36"/>
      <c r="S2249" s="36"/>
      <c r="T2249" s="36"/>
    </row>
    <row r="2250" spans="2:20">
      <c r="B2250" s="36"/>
      <c r="C2250" s="36"/>
      <c r="D2250" s="36"/>
      <c r="E2250" s="36"/>
      <c r="F2250" s="36"/>
      <c r="G2250" s="36"/>
      <c r="H2250" s="36"/>
      <c r="S2250" s="36"/>
      <c r="T2250" s="36"/>
    </row>
    <row r="2251" spans="2:20">
      <c r="B2251" s="36"/>
      <c r="C2251" s="36"/>
      <c r="D2251" s="36"/>
      <c r="E2251" s="36"/>
      <c r="F2251" s="36"/>
      <c r="G2251" s="36"/>
      <c r="H2251" s="36"/>
      <c r="S2251" s="36"/>
      <c r="T2251" s="36"/>
    </row>
    <row r="2252" spans="2:20">
      <c r="B2252" s="36"/>
      <c r="C2252" s="36"/>
      <c r="D2252" s="36"/>
      <c r="E2252" s="36"/>
      <c r="F2252" s="36"/>
      <c r="G2252" s="36"/>
      <c r="H2252" s="36"/>
      <c r="S2252" s="36"/>
      <c r="T2252" s="36"/>
    </row>
    <row r="2253" spans="2:20">
      <c r="B2253" s="36"/>
      <c r="C2253" s="36"/>
      <c r="D2253" s="36"/>
      <c r="E2253" s="36"/>
      <c r="F2253" s="36"/>
      <c r="G2253" s="36"/>
      <c r="H2253" s="36"/>
      <c r="S2253" s="36"/>
      <c r="T2253" s="36"/>
    </row>
    <row r="2254" spans="2:20">
      <c r="B2254" s="36"/>
      <c r="C2254" s="36"/>
      <c r="D2254" s="36"/>
      <c r="E2254" s="36"/>
      <c r="F2254" s="36"/>
      <c r="G2254" s="36"/>
      <c r="H2254" s="36"/>
      <c r="S2254" s="36"/>
      <c r="T2254" s="36"/>
    </row>
    <row r="2255" spans="2:20">
      <c r="B2255" s="36"/>
      <c r="C2255" s="36"/>
      <c r="D2255" s="36"/>
      <c r="E2255" s="36"/>
      <c r="F2255" s="36"/>
      <c r="G2255" s="36"/>
      <c r="H2255" s="36"/>
      <c r="S2255" s="36"/>
      <c r="T2255" s="36"/>
    </row>
    <row r="2256" spans="2:20">
      <c r="B2256" s="36"/>
      <c r="C2256" s="36"/>
      <c r="D2256" s="36"/>
      <c r="E2256" s="36"/>
      <c r="F2256" s="36"/>
      <c r="G2256" s="36"/>
      <c r="H2256" s="36"/>
      <c r="S2256" s="36"/>
      <c r="T2256" s="36"/>
    </row>
    <row r="2257" spans="2:20">
      <c r="B2257" s="36"/>
      <c r="C2257" s="36"/>
      <c r="D2257" s="36"/>
      <c r="E2257" s="36"/>
      <c r="F2257" s="36"/>
      <c r="G2257" s="36"/>
      <c r="H2257" s="36"/>
      <c r="S2257" s="36"/>
      <c r="T2257" s="36"/>
    </row>
    <row r="2258" spans="2:20">
      <c r="B2258" s="36"/>
      <c r="C2258" s="36"/>
      <c r="D2258" s="36"/>
      <c r="E2258" s="36"/>
      <c r="F2258" s="36"/>
      <c r="G2258" s="36"/>
      <c r="H2258" s="36"/>
      <c r="S2258" s="36"/>
      <c r="T2258" s="36"/>
    </row>
    <row r="2259" spans="2:20">
      <c r="B2259" s="36"/>
      <c r="C2259" s="36"/>
      <c r="D2259" s="36"/>
      <c r="E2259" s="36"/>
      <c r="F2259" s="36"/>
      <c r="G2259" s="36"/>
      <c r="H2259" s="36"/>
      <c r="S2259" s="36"/>
      <c r="T2259" s="36"/>
    </row>
    <row r="2260" spans="2:20">
      <c r="B2260" s="36"/>
      <c r="C2260" s="36"/>
      <c r="D2260" s="36"/>
      <c r="E2260" s="36"/>
      <c r="F2260" s="36"/>
      <c r="G2260" s="36"/>
      <c r="H2260" s="36"/>
      <c r="S2260" s="36"/>
      <c r="T2260" s="36"/>
    </row>
    <row r="2261" spans="2:20">
      <c r="B2261" s="36"/>
      <c r="C2261" s="36"/>
      <c r="D2261" s="36"/>
      <c r="E2261" s="36"/>
      <c r="F2261" s="36"/>
      <c r="G2261" s="36"/>
      <c r="H2261" s="36"/>
      <c r="S2261" s="36"/>
      <c r="T2261" s="36"/>
    </row>
    <row r="2262" spans="2:20">
      <c r="B2262" s="36"/>
      <c r="C2262" s="36"/>
      <c r="D2262" s="36"/>
      <c r="E2262" s="36"/>
      <c r="F2262" s="36"/>
      <c r="G2262" s="36"/>
      <c r="H2262" s="36"/>
      <c r="S2262" s="36"/>
      <c r="T2262" s="36"/>
    </row>
    <row r="2263" spans="2:20">
      <c r="B2263" s="36"/>
      <c r="C2263" s="36"/>
      <c r="D2263" s="36"/>
      <c r="E2263" s="36"/>
      <c r="F2263" s="36"/>
      <c r="G2263" s="36"/>
      <c r="H2263" s="36"/>
      <c r="S2263" s="36"/>
      <c r="T2263" s="36"/>
    </row>
    <row r="2264" spans="2:20">
      <c r="B2264" s="36"/>
      <c r="C2264" s="36"/>
      <c r="D2264" s="36"/>
      <c r="E2264" s="36"/>
      <c r="F2264" s="36"/>
      <c r="G2264" s="36"/>
      <c r="H2264" s="36"/>
      <c r="S2264" s="36"/>
      <c r="T2264" s="36"/>
    </row>
    <row r="2265" spans="2:20">
      <c r="B2265" s="36"/>
      <c r="C2265" s="36"/>
      <c r="D2265" s="36"/>
      <c r="E2265" s="36"/>
      <c r="F2265" s="36"/>
      <c r="G2265" s="36"/>
      <c r="H2265" s="36"/>
      <c r="S2265" s="36"/>
      <c r="T2265" s="36"/>
    </row>
    <row r="2266" spans="2:20">
      <c r="B2266" s="36"/>
      <c r="C2266" s="36"/>
      <c r="D2266" s="36"/>
      <c r="E2266" s="36"/>
      <c r="F2266" s="36"/>
      <c r="G2266" s="36"/>
      <c r="H2266" s="36"/>
      <c r="S2266" s="36"/>
      <c r="T2266" s="36"/>
    </row>
    <row r="2267" spans="2:20">
      <c r="B2267" s="36"/>
      <c r="C2267" s="36"/>
      <c r="D2267" s="36"/>
      <c r="E2267" s="36"/>
      <c r="F2267" s="36"/>
      <c r="G2267" s="36"/>
      <c r="H2267" s="36"/>
      <c r="S2267" s="36"/>
      <c r="T2267" s="36"/>
    </row>
    <row r="2268" spans="2:20">
      <c r="B2268" s="36"/>
      <c r="C2268" s="36"/>
      <c r="D2268" s="36"/>
      <c r="E2268" s="36"/>
      <c r="F2268" s="36"/>
      <c r="G2268" s="36"/>
      <c r="H2268" s="36"/>
      <c r="S2268" s="36"/>
      <c r="T2268" s="36"/>
    </row>
    <row r="2269" spans="2:20">
      <c r="B2269" s="36"/>
      <c r="C2269" s="36"/>
      <c r="D2269" s="36"/>
      <c r="E2269" s="36"/>
      <c r="F2269" s="36"/>
      <c r="G2269" s="36"/>
      <c r="H2269" s="36"/>
      <c r="S2269" s="36"/>
      <c r="T2269" s="36"/>
    </row>
    <row r="2270" spans="2:20">
      <c r="B2270" s="36"/>
      <c r="C2270" s="36"/>
      <c r="D2270" s="36"/>
      <c r="E2270" s="36"/>
      <c r="F2270" s="36"/>
      <c r="G2270" s="36"/>
      <c r="H2270" s="36"/>
      <c r="S2270" s="36"/>
      <c r="T2270" s="36"/>
    </row>
    <row r="2271" spans="2:20">
      <c r="B2271" s="36"/>
      <c r="C2271" s="36"/>
      <c r="D2271" s="36"/>
      <c r="E2271" s="36"/>
      <c r="F2271" s="36"/>
      <c r="G2271" s="36"/>
      <c r="H2271" s="36"/>
      <c r="S2271" s="36"/>
      <c r="T2271" s="36"/>
    </row>
    <row r="2272" spans="2:20">
      <c r="B2272" s="36"/>
      <c r="C2272" s="36"/>
      <c r="D2272" s="36"/>
      <c r="E2272" s="36"/>
      <c r="F2272" s="36"/>
      <c r="G2272" s="36"/>
      <c r="H2272" s="36"/>
      <c r="S2272" s="36"/>
      <c r="T2272" s="36"/>
    </row>
    <row r="2273" spans="2:20">
      <c r="B2273" s="36"/>
      <c r="C2273" s="36"/>
      <c r="D2273" s="36"/>
      <c r="E2273" s="36"/>
      <c r="F2273" s="36"/>
      <c r="G2273" s="36"/>
      <c r="H2273" s="36"/>
      <c r="S2273" s="36"/>
      <c r="T2273" s="36"/>
    </row>
    <row r="2274" spans="2:20">
      <c r="B2274" s="36"/>
      <c r="C2274" s="36"/>
      <c r="D2274" s="36"/>
      <c r="E2274" s="36"/>
      <c r="F2274" s="36"/>
      <c r="G2274" s="36"/>
      <c r="H2274" s="36"/>
      <c r="S2274" s="36"/>
      <c r="T2274" s="36"/>
    </row>
    <row r="2275" spans="2:20">
      <c r="B2275" s="36"/>
      <c r="C2275" s="36"/>
      <c r="D2275" s="36"/>
      <c r="E2275" s="36"/>
      <c r="F2275" s="36"/>
      <c r="G2275" s="36"/>
      <c r="H2275" s="36"/>
      <c r="S2275" s="36"/>
      <c r="T2275" s="36"/>
    </row>
    <row r="2276" spans="2:20">
      <c r="B2276" s="36"/>
      <c r="C2276" s="36"/>
      <c r="D2276" s="36"/>
      <c r="E2276" s="36"/>
      <c r="F2276" s="36"/>
      <c r="G2276" s="36"/>
      <c r="H2276" s="36"/>
      <c r="S2276" s="36"/>
      <c r="T2276" s="36"/>
    </row>
    <row r="2277" spans="2:20">
      <c r="B2277" s="36"/>
      <c r="C2277" s="36"/>
      <c r="D2277" s="36"/>
      <c r="E2277" s="36"/>
      <c r="F2277" s="36"/>
      <c r="G2277" s="36"/>
      <c r="H2277" s="36"/>
      <c r="S2277" s="36"/>
      <c r="T2277" s="36"/>
    </row>
    <row r="2278" spans="2:20">
      <c r="B2278" s="36"/>
      <c r="C2278" s="36"/>
      <c r="D2278" s="36"/>
      <c r="E2278" s="36"/>
      <c r="F2278" s="36"/>
      <c r="G2278" s="36"/>
      <c r="H2278" s="36"/>
      <c r="S2278" s="36"/>
      <c r="T2278" s="36"/>
    </row>
    <row r="2279" spans="2:20">
      <c r="B2279" s="36"/>
      <c r="C2279" s="36"/>
      <c r="D2279" s="36"/>
      <c r="E2279" s="36"/>
      <c r="F2279" s="36"/>
      <c r="G2279" s="36"/>
      <c r="H2279" s="36"/>
      <c r="S2279" s="36"/>
      <c r="T2279" s="36"/>
    </row>
    <row r="2280" spans="2:20">
      <c r="B2280" s="36"/>
      <c r="C2280" s="36"/>
      <c r="D2280" s="36"/>
      <c r="E2280" s="36"/>
      <c r="F2280" s="36"/>
      <c r="G2280" s="36"/>
      <c r="H2280" s="36"/>
      <c r="S2280" s="36"/>
      <c r="T2280" s="36"/>
    </row>
    <row r="2281" spans="2:20">
      <c r="B2281" s="36"/>
      <c r="C2281" s="36"/>
      <c r="D2281" s="36"/>
      <c r="E2281" s="36"/>
      <c r="F2281" s="36"/>
      <c r="G2281" s="36"/>
      <c r="H2281" s="36"/>
      <c r="S2281" s="36"/>
      <c r="T2281" s="36"/>
    </row>
    <row r="2282" spans="2:20">
      <c r="B2282" s="36"/>
      <c r="C2282" s="36"/>
      <c r="D2282" s="36"/>
      <c r="E2282" s="36"/>
      <c r="F2282" s="36"/>
      <c r="G2282" s="36"/>
      <c r="H2282" s="36"/>
      <c r="S2282" s="36"/>
      <c r="T2282" s="36"/>
    </row>
    <row r="2283" spans="2:20">
      <c r="B2283" s="36"/>
      <c r="C2283" s="36"/>
      <c r="D2283" s="36"/>
      <c r="E2283" s="36"/>
      <c r="F2283" s="36"/>
      <c r="G2283" s="36"/>
      <c r="H2283" s="36"/>
      <c r="S2283" s="36"/>
      <c r="T2283" s="36"/>
    </row>
    <row r="2284" spans="2:20">
      <c r="B2284" s="36"/>
      <c r="C2284" s="36"/>
      <c r="D2284" s="36"/>
      <c r="E2284" s="36"/>
      <c r="F2284" s="36"/>
      <c r="G2284" s="36"/>
      <c r="H2284" s="36"/>
      <c r="S2284" s="36"/>
      <c r="T2284" s="36"/>
    </row>
    <row r="2285" spans="2:20">
      <c r="B2285" s="36"/>
      <c r="C2285" s="36"/>
      <c r="D2285" s="36"/>
      <c r="E2285" s="36"/>
      <c r="F2285" s="36"/>
      <c r="G2285" s="36"/>
      <c r="H2285" s="36"/>
      <c r="S2285" s="36"/>
      <c r="T2285" s="36"/>
    </row>
    <row r="2286" spans="2:20">
      <c r="B2286" s="36"/>
      <c r="C2286" s="36"/>
      <c r="D2286" s="36"/>
      <c r="E2286" s="36"/>
      <c r="F2286" s="36"/>
      <c r="G2286" s="36"/>
      <c r="H2286" s="36"/>
      <c r="S2286" s="36"/>
      <c r="T2286" s="36"/>
    </row>
    <row r="2287" spans="2:20">
      <c r="B2287" s="36"/>
      <c r="C2287" s="36"/>
      <c r="D2287" s="36"/>
      <c r="E2287" s="36"/>
      <c r="F2287" s="36"/>
      <c r="G2287" s="36"/>
      <c r="H2287" s="36"/>
      <c r="S2287" s="36"/>
      <c r="T2287" s="36"/>
    </row>
    <row r="2288" spans="2:20">
      <c r="B2288" s="36"/>
      <c r="C2288" s="36"/>
      <c r="D2288" s="36"/>
      <c r="E2288" s="36"/>
      <c r="F2288" s="36"/>
      <c r="G2288" s="36"/>
      <c r="H2288" s="36"/>
      <c r="S2288" s="36"/>
      <c r="T2288" s="36"/>
    </row>
    <row r="2289" spans="2:20">
      <c r="B2289" s="36"/>
      <c r="C2289" s="36"/>
      <c r="D2289" s="36"/>
      <c r="E2289" s="36"/>
      <c r="F2289" s="36"/>
      <c r="G2289" s="36"/>
      <c r="H2289" s="36"/>
      <c r="S2289" s="36"/>
      <c r="T2289" s="36"/>
    </row>
    <row r="2290" spans="2:20">
      <c r="B2290" s="36"/>
      <c r="C2290" s="36"/>
      <c r="D2290" s="36"/>
      <c r="E2290" s="36"/>
      <c r="F2290" s="36"/>
      <c r="G2290" s="36"/>
      <c r="H2290" s="36"/>
      <c r="S2290" s="36"/>
      <c r="T2290" s="36"/>
    </row>
    <row r="2291" spans="2:20">
      <c r="B2291" s="36"/>
      <c r="C2291" s="36"/>
      <c r="D2291" s="36"/>
      <c r="E2291" s="36"/>
      <c r="F2291" s="36"/>
      <c r="G2291" s="36"/>
      <c r="H2291" s="36"/>
      <c r="S2291" s="36"/>
      <c r="T2291" s="36"/>
    </row>
    <row r="2292" spans="2:20">
      <c r="B2292" s="36"/>
      <c r="C2292" s="36"/>
      <c r="D2292" s="36"/>
      <c r="E2292" s="36"/>
      <c r="F2292" s="36"/>
      <c r="G2292" s="36"/>
      <c r="H2292" s="36"/>
      <c r="S2292" s="36"/>
      <c r="T2292" s="36"/>
    </row>
    <row r="2293" spans="2:20">
      <c r="B2293" s="36"/>
      <c r="C2293" s="36"/>
      <c r="D2293" s="36"/>
      <c r="E2293" s="36"/>
      <c r="F2293" s="36"/>
      <c r="G2293" s="36"/>
      <c r="H2293" s="36"/>
      <c r="S2293" s="36"/>
      <c r="T2293" s="36"/>
    </row>
    <row r="2294" spans="2:20">
      <c r="B2294" s="36"/>
      <c r="C2294" s="36"/>
      <c r="D2294" s="36"/>
      <c r="E2294" s="36"/>
      <c r="F2294" s="36"/>
      <c r="G2294" s="36"/>
      <c r="H2294" s="36"/>
      <c r="S2294" s="36"/>
      <c r="T2294" s="36"/>
    </row>
    <row r="2295" spans="2:20">
      <c r="B2295" s="36"/>
      <c r="C2295" s="36"/>
      <c r="D2295" s="36"/>
      <c r="E2295" s="36"/>
      <c r="F2295" s="36"/>
      <c r="G2295" s="36"/>
      <c r="H2295" s="36"/>
      <c r="S2295" s="36"/>
      <c r="T2295" s="36"/>
    </row>
    <row r="2296" spans="2:20">
      <c r="B2296" s="36"/>
      <c r="C2296" s="36"/>
      <c r="D2296" s="36"/>
      <c r="E2296" s="36"/>
      <c r="F2296" s="36"/>
      <c r="G2296" s="36"/>
      <c r="H2296" s="36"/>
      <c r="S2296" s="36"/>
      <c r="T2296" s="36"/>
    </row>
    <row r="2297" spans="2:20">
      <c r="B2297" s="36"/>
      <c r="C2297" s="36"/>
      <c r="D2297" s="36"/>
      <c r="E2297" s="36"/>
      <c r="F2297" s="36"/>
      <c r="G2297" s="36"/>
      <c r="H2297" s="36"/>
      <c r="S2297" s="36"/>
      <c r="T2297" s="36"/>
    </row>
    <row r="2298" spans="2:20">
      <c r="B2298" s="36"/>
      <c r="C2298" s="36"/>
      <c r="D2298" s="36"/>
      <c r="E2298" s="36"/>
      <c r="F2298" s="36"/>
      <c r="G2298" s="36"/>
      <c r="H2298" s="36"/>
      <c r="S2298" s="36"/>
      <c r="T2298" s="36"/>
    </row>
    <row r="2299" spans="2:20">
      <c r="B2299" s="36"/>
      <c r="C2299" s="36"/>
      <c r="D2299" s="36"/>
      <c r="E2299" s="36"/>
      <c r="F2299" s="36"/>
      <c r="G2299" s="36"/>
      <c r="H2299" s="36"/>
      <c r="S2299" s="36"/>
      <c r="T2299" s="36"/>
    </row>
    <row r="2300" spans="2:20">
      <c r="B2300" s="36"/>
      <c r="C2300" s="36"/>
      <c r="D2300" s="36"/>
      <c r="E2300" s="36"/>
      <c r="F2300" s="36"/>
      <c r="G2300" s="36"/>
      <c r="H2300" s="36"/>
      <c r="S2300" s="36"/>
      <c r="T2300" s="36"/>
    </row>
    <row r="2301" spans="2:20">
      <c r="B2301" s="36"/>
      <c r="C2301" s="36"/>
      <c r="D2301" s="36"/>
      <c r="E2301" s="36"/>
      <c r="F2301" s="36"/>
      <c r="G2301" s="36"/>
      <c r="H2301" s="36"/>
      <c r="S2301" s="36"/>
      <c r="T2301" s="36"/>
    </row>
    <row r="2302" spans="2:20">
      <c r="B2302" s="36"/>
      <c r="C2302" s="36"/>
      <c r="D2302" s="36"/>
      <c r="E2302" s="36"/>
      <c r="F2302" s="36"/>
      <c r="G2302" s="36"/>
      <c r="H2302" s="36"/>
      <c r="S2302" s="36"/>
      <c r="T2302" s="36"/>
    </row>
    <row r="2303" spans="2:20">
      <c r="B2303" s="36"/>
      <c r="C2303" s="36"/>
      <c r="D2303" s="36"/>
      <c r="E2303" s="36"/>
      <c r="F2303" s="36"/>
      <c r="G2303" s="36"/>
      <c r="H2303" s="36"/>
      <c r="S2303" s="36"/>
      <c r="T2303" s="36"/>
    </row>
    <row r="2304" spans="2:20">
      <c r="B2304" s="36"/>
      <c r="C2304" s="36"/>
      <c r="D2304" s="36"/>
      <c r="E2304" s="36"/>
      <c r="F2304" s="36"/>
      <c r="G2304" s="36"/>
      <c r="H2304" s="36"/>
      <c r="S2304" s="36"/>
      <c r="T2304" s="36"/>
    </row>
    <row r="2305" spans="2:20">
      <c r="B2305" s="36"/>
      <c r="C2305" s="36"/>
      <c r="D2305" s="36"/>
      <c r="E2305" s="36"/>
      <c r="F2305" s="36"/>
      <c r="G2305" s="36"/>
      <c r="H2305" s="36"/>
      <c r="S2305" s="36"/>
      <c r="T2305" s="36"/>
    </row>
    <row r="2306" spans="2:20">
      <c r="B2306" s="36"/>
      <c r="C2306" s="36"/>
      <c r="D2306" s="36"/>
      <c r="E2306" s="36"/>
      <c r="F2306" s="36"/>
      <c r="G2306" s="36"/>
      <c r="H2306" s="36"/>
      <c r="S2306" s="36"/>
      <c r="T2306" s="36"/>
    </row>
    <row r="2307" spans="2:20">
      <c r="B2307" s="36"/>
      <c r="C2307" s="36"/>
      <c r="D2307" s="36"/>
      <c r="E2307" s="36"/>
      <c r="F2307" s="36"/>
      <c r="G2307" s="36"/>
      <c r="H2307" s="36"/>
      <c r="S2307" s="36"/>
      <c r="T2307" s="36"/>
    </row>
    <row r="2308" spans="2:20">
      <c r="B2308" s="36"/>
      <c r="C2308" s="36"/>
      <c r="D2308" s="36"/>
      <c r="E2308" s="36"/>
      <c r="F2308" s="36"/>
      <c r="G2308" s="36"/>
      <c r="H2308" s="36"/>
      <c r="S2308" s="36"/>
      <c r="T2308" s="36"/>
    </row>
    <row r="2309" spans="2:20">
      <c r="B2309" s="36"/>
      <c r="C2309" s="36"/>
      <c r="D2309" s="36"/>
      <c r="E2309" s="36"/>
      <c r="F2309" s="36"/>
      <c r="G2309" s="36"/>
      <c r="H2309" s="36"/>
      <c r="S2309" s="36"/>
      <c r="T2309" s="36"/>
    </row>
    <row r="2310" spans="2:20">
      <c r="B2310" s="36"/>
      <c r="C2310" s="36"/>
      <c r="D2310" s="36"/>
      <c r="E2310" s="36"/>
      <c r="F2310" s="36"/>
      <c r="G2310" s="36"/>
      <c r="H2310" s="36"/>
      <c r="S2310" s="36"/>
      <c r="T2310" s="36"/>
    </row>
    <row r="2311" spans="2:20">
      <c r="B2311" s="36"/>
      <c r="C2311" s="36"/>
      <c r="D2311" s="36"/>
      <c r="E2311" s="36"/>
      <c r="F2311" s="36"/>
      <c r="G2311" s="36"/>
      <c r="H2311" s="36"/>
      <c r="S2311" s="36"/>
      <c r="T2311" s="36"/>
    </row>
    <row r="2312" spans="2:20">
      <c r="B2312" s="36"/>
      <c r="C2312" s="36"/>
      <c r="D2312" s="36"/>
      <c r="E2312" s="36"/>
      <c r="F2312" s="36"/>
      <c r="G2312" s="36"/>
      <c r="H2312" s="36"/>
      <c r="S2312" s="36"/>
      <c r="T2312" s="36"/>
    </row>
    <row r="2313" spans="2:20">
      <c r="B2313" s="36"/>
      <c r="C2313" s="36"/>
      <c r="D2313" s="36"/>
      <c r="E2313" s="36"/>
      <c r="F2313" s="36"/>
      <c r="G2313" s="36"/>
      <c r="H2313" s="36"/>
      <c r="S2313" s="36"/>
      <c r="T2313" s="36"/>
    </row>
    <row r="2314" spans="2:20">
      <c r="B2314" s="36"/>
      <c r="C2314" s="36"/>
      <c r="D2314" s="36"/>
      <c r="E2314" s="36"/>
      <c r="F2314" s="36"/>
      <c r="G2314" s="36"/>
      <c r="H2314" s="36"/>
      <c r="S2314" s="36"/>
      <c r="T2314" s="36"/>
    </row>
    <row r="2315" spans="2:20">
      <c r="B2315" s="36"/>
      <c r="C2315" s="36"/>
      <c r="D2315" s="36"/>
      <c r="E2315" s="36"/>
      <c r="F2315" s="36"/>
      <c r="G2315" s="36"/>
      <c r="H2315" s="36"/>
      <c r="S2315" s="36"/>
      <c r="T2315" s="36"/>
    </row>
    <row r="2316" spans="2:20">
      <c r="B2316" s="36"/>
      <c r="C2316" s="36"/>
      <c r="D2316" s="36"/>
      <c r="E2316" s="36"/>
      <c r="F2316" s="36"/>
      <c r="G2316" s="36"/>
      <c r="H2316" s="36"/>
      <c r="S2316" s="36"/>
      <c r="T2316" s="36"/>
    </row>
    <row r="2317" spans="2:20">
      <c r="B2317" s="36"/>
      <c r="C2317" s="36"/>
      <c r="D2317" s="36"/>
      <c r="E2317" s="36"/>
      <c r="F2317" s="36"/>
      <c r="G2317" s="36"/>
      <c r="H2317" s="36"/>
      <c r="S2317" s="36"/>
      <c r="T2317" s="36"/>
    </row>
    <row r="2318" spans="2:20">
      <c r="B2318" s="36"/>
      <c r="C2318" s="36"/>
      <c r="D2318" s="36"/>
      <c r="E2318" s="36"/>
      <c r="F2318" s="36"/>
      <c r="G2318" s="36"/>
      <c r="H2318" s="36"/>
      <c r="S2318" s="36"/>
      <c r="T2318" s="36"/>
    </row>
    <row r="2319" spans="2:20">
      <c r="B2319" s="36"/>
      <c r="C2319" s="36"/>
      <c r="D2319" s="36"/>
      <c r="E2319" s="36"/>
      <c r="F2319" s="36"/>
      <c r="G2319" s="36"/>
      <c r="H2319" s="36"/>
      <c r="S2319" s="36"/>
      <c r="T2319" s="36"/>
    </row>
    <row r="2320" spans="2:20">
      <c r="B2320" s="36"/>
      <c r="C2320" s="36"/>
      <c r="D2320" s="36"/>
      <c r="E2320" s="36"/>
      <c r="F2320" s="36"/>
      <c r="G2320" s="36"/>
      <c r="H2320" s="36"/>
      <c r="S2320" s="36"/>
      <c r="T2320" s="36"/>
    </row>
    <row r="2321" spans="2:20">
      <c r="B2321" s="36"/>
      <c r="C2321" s="36"/>
      <c r="D2321" s="36"/>
      <c r="E2321" s="36"/>
      <c r="F2321" s="36"/>
      <c r="G2321" s="36"/>
      <c r="H2321" s="36"/>
      <c r="S2321" s="36"/>
      <c r="T2321" s="36"/>
    </row>
    <row r="2322" spans="2:20">
      <c r="B2322" s="36"/>
      <c r="C2322" s="36"/>
      <c r="D2322" s="36"/>
      <c r="E2322" s="36"/>
      <c r="F2322" s="36"/>
      <c r="G2322" s="36"/>
      <c r="H2322" s="36"/>
      <c r="S2322" s="36"/>
      <c r="T2322" s="36"/>
    </row>
    <row r="2323" spans="2:20">
      <c r="B2323" s="36"/>
      <c r="C2323" s="36"/>
      <c r="D2323" s="36"/>
      <c r="E2323" s="36"/>
      <c r="F2323" s="36"/>
      <c r="G2323" s="36"/>
      <c r="H2323" s="36"/>
      <c r="S2323" s="36"/>
      <c r="T2323" s="36"/>
    </row>
    <row r="2324" spans="2:20">
      <c r="B2324" s="36"/>
      <c r="C2324" s="36"/>
      <c r="D2324" s="36"/>
      <c r="E2324" s="36"/>
      <c r="F2324" s="36"/>
      <c r="G2324" s="36"/>
      <c r="H2324" s="36"/>
      <c r="S2324" s="36"/>
      <c r="T2324" s="36"/>
    </row>
    <row r="2325" spans="2:20">
      <c r="B2325" s="36"/>
      <c r="C2325" s="36"/>
      <c r="D2325" s="36"/>
      <c r="E2325" s="36"/>
      <c r="F2325" s="36"/>
      <c r="G2325" s="36"/>
      <c r="H2325" s="36"/>
      <c r="S2325" s="36"/>
      <c r="T2325" s="36"/>
    </row>
    <row r="2326" spans="2:20">
      <c r="B2326" s="36"/>
      <c r="C2326" s="36"/>
      <c r="D2326" s="36"/>
      <c r="E2326" s="36"/>
      <c r="F2326" s="36"/>
      <c r="G2326" s="36"/>
      <c r="H2326" s="36"/>
      <c r="S2326" s="36"/>
      <c r="T2326" s="36"/>
    </row>
    <row r="2327" spans="2:20">
      <c r="B2327" s="36"/>
      <c r="C2327" s="36"/>
      <c r="D2327" s="36"/>
      <c r="E2327" s="36"/>
      <c r="F2327" s="36"/>
      <c r="G2327" s="36"/>
      <c r="H2327" s="36"/>
      <c r="S2327" s="36"/>
      <c r="T2327" s="36"/>
    </row>
    <row r="2328" spans="2:20">
      <c r="B2328" s="36"/>
      <c r="C2328" s="36"/>
      <c r="D2328" s="36"/>
      <c r="E2328" s="36"/>
      <c r="F2328" s="36"/>
      <c r="G2328" s="36"/>
      <c r="H2328" s="36"/>
      <c r="S2328" s="36"/>
      <c r="T2328" s="36"/>
    </row>
    <row r="2329" spans="2:20">
      <c r="B2329" s="36"/>
      <c r="C2329" s="36"/>
      <c r="D2329" s="36"/>
      <c r="E2329" s="36"/>
      <c r="F2329" s="36"/>
      <c r="G2329" s="36"/>
      <c r="H2329" s="36"/>
      <c r="S2329" s="36"/>
      <c r="T2329" s="36"/>
    </row>
    <row r="2330" spans="2:20">
      <c r="B2330" s="36"/>
      <c r="C2330" s="36"/>
      <c r="D2330" s="36"/>
      <c r="E2330" s="36"/>
      <c r="F2330" s="36"/>
      <c r="G2330" s="36"/>
      <c r="H2330" s="36"/>
      <c r="S2330" s="36"/>
      <c r="T2330" s="36"/>
    </row>
    <row r="2331" spans="2:20">
      <c r="B2331" s="36"/>
      <c r="C2331" s="36"/>
      <c r="D2331" s="36"/>
      <c r="E2331" s="36"/>
      <c r="F2331" s="36"/>
      <c r="G2331" s="36"/>
      <c r="H2331" s="36"/>
      <c r="S2331" s="36"/>
      <c r="T2331" s="36"/>
    </row>
    <row r="2332" spans="2:20">
      <c r="B2332" s="36"/>
      <c r="C2332" s="36"/>
      <c r="D2332" s="36"/>
      <c r="E2332" s="36"/>
      <c r="F2332" s="36"/>
      <c r="G2332" s="36"/>
      <c r="H2332" s="36"/>
      <c r="S2332" s="36"/>
      <c r="T2332" s="36"/>
    </row>
    <row r="2333" spans="2:20">
      <c r="B2333" s="36"/>
      <c r="C2333" s="36"/>
      <c r="D2333" s="36"/>
      <c r="E2333" s="36"/>
      <c r="F2333" s="36"/>
      <c r="G2333" s="36"/>
      <c r="H2333" s="36"/>
      <c r="S2333" s="36"/>
      <c r="T2333" s="36"/>
    </row>
    <row r="2334" spans="2:20">
      <c r="B2334" s="36"/>
      <c r="C2334" s="36"/>
      <c r="D2334" s="36"/>
      <c r="E2334" s="36"/>
      <c r="F2334" s="36"/>
      <c r="G2334" s="36"/>
      <c r="H2334" s="36"/>
      <c r="S2334" s="36"/>
      <c r="T2334" s="36"/>
    </row>
    <row r="2335" spans="2:20">
      <c r="B2335" s="36"/>
      <c r="C2335" s="36"/>
      <c r="D2335" s="36"/>
      <c r="E2335" s="36"/>
      <c r="F2335" s="36"/>
      <c r="G2335" s="36"/>
      <c r="H2335" s="36"/>
      <c r="S2335" s="36"/>
      <c r="T2335" s="36"/>
    </row>
    <row r="2336" spans="2:20">
      <c r="B2336" s="36"/>
      <c r="C2336" s="36"/>
      <c r="D2336" s="36"/>
      <c r="E2336" s="36"/>
      <c r="F2336" s="36"/>
      <c r="G2336" s="36"/>
      <c r="H2336" s="36"/>
      <c r="S2336" s="36"/>
      <c r="T2336" s="36"/>
    </row>
    <row r="2337" spans="2:20">
      <c r="B2337" s="36"/>
      <c r="C2337" s="36"/>
      <c r="D2337" s="36"/>
      <c r="E2337" s="36"/>
      <c r="F2337" s="36"/>
      <c r="G2337" s="36"/>
      <c r="H2337" s="36"/>
      <c r="S2337" s="36"/>
      <c r="T2337" s="36"/>
    </row>
    <row r="2338" spans="2:20">
      <c r="B2338" s="36"/>
      <c r="C2338" s="36"/>
      <c r="D2338" s="36"/>
      <c r="E2338" s="36"/>
      <c r="F2338" s="36"/>
      <c r="G2338" s="36"/>
      <c r="H2338" s="36"/>
      <c r="S2338" s="36"/>
      <c r="T2338" s="36"/>
    </row>
    <row r="2339" spans="2:20">
      <c r="B2339" s="36"/>
      <c r="C2339" s="36"/>
      <c r="D2339" s="36"/>
      <c r="E2339" s="36"/>
      <c r="F2339" s="36"/>
      <c r="G2339" s="36"/>
      <c r="H2339" s="36"/>
      <c r="S2339" s="36"/>
      <c r="T2339" s="36"/>
    </row>
    <row r="2340" spans="2:20">
      <c r="B2340" s="36"/>
      <c r="C2340" s="36"/>
      <c r="D2340" s="36"/>
      <c r="E2340" s="36"/>
      <c r="F2340" s="36"/>
      <c r="G2340" s="36"/>
      <c r="H2340" s="36"/>
      <c r="S2340" s="36"/>
      <c r="T2340" s="36"/>
    </row>
    <row r="2341" spans="2:20">
      <c r="B2341" s="36"/>
      <c r="C2341" s="36"/>
      <c r="D2341" s="36"/>
      <c r="E2341" s="36"/>
      <c r="F2341" s="36"/>
      <c r="G2341" s="36"/>
      <c r="H2341" s="36"/>
      <c r="S2341" s="36"/>
      <c r="T2341" s="36"/>
    </row>
    <row r="2342" spans="2:20">
      <c r="B2342" s="36"/>
      <c r="C2342" s="36"/>
      <c r="D2342" s="36"/>
      <c r="E2342" s="36"/>
      <c r="F2342" s="36"/>
      <c r="G2342" s="36"/>
      <c r="H2342" s="36"/>
      <c r="S2342" s="36"/>
      <c r="T2342" s="36"/>
    </row>
    <row r="2343" spans="2:20">
      <c r="B2343" s="36"/>
      <c r="C2343" s="36"/>
      <c r="D2343" s="36"/>
      <c r="E2343" s="36"/>
      <c r="F2343" s="36"/>
      <c r="G2343" s="36"/>
      <c r="H2343" s="36"/>
      <c r="S2343" s="36"/>
      <c r="T2343" s="36"/>
    </row>
    <row r="2344" spans="2:20">
      <c r="B2344" s="36"/>
      <c r="C2344" s="36"/>
      <c r="D2344" s="36"/>
      <c r="E2344" s="36"/>
      <c r="F2344" s="36"/>
      <c r="G2344" s="36"/>
      <c r="H2344" s="36"/>
      <c r="S2344" s="36"/>
      <c r="T2344" s="36"/>
    </row>
    <row r="2345" spans="2:20">
      <c r="B2345" s="36"/>
      <c r="C2345" s="36"/>
      <c r="D2345" s="36"/>
      <c r="E2345" s="36"/>
      <c r="F2345" s="36"/>
      <c r="G2345" s="36"/>
      <c r="H2345" s="36"/>
      <c r="S2345" s="36"/>
      <c r="T2345" s="36"/>
    </row>
    <row r="2346" spans="2:20">
      <c r="B2346" s="36"/>
      <c r="C2346" s="36"/>
      <c r="D2346" s="36"/>
      <c r="E2346" s="36"/>
      <c r="F2346" s="36"/>
      <c r="G2346" s="36"/>
      <c r="H2346" s="36"/>
      <c r="S2346" s="36"/>
      <c r="T2346" s="36"/>
    </row>
    <row r="2347" spans="2:20">
      <c r="B2347" s="36"/>
      <c r="C2347" s="36"/>
      <c r="D2347" s="36"/>
      <c r="E2347" s="36"/>
      <c r="F2347" s="36"/>
      <c r="G2347" s="36"/>
      <c r="H2347" s="36"/>
      <c r="S2347" s="36"/>
      <c r="T2347" s="36"/>
    </row>
    <row r="2348" spans="2:20">
      <c r="B2348" s="36"/>
      <c r="C2348" s="36"/>
      <c r="D2348" s="36"/>
      <c r="E2348" s="36"/>
      <c r="F2348" s="36"/>
      <c r="G2348" s="36"/>
      <c r="H2348" s="36"/>
      <c r="S2348" s="36"/>
      <c r="T2348" s="36"/>
    </row>
    <row r="2349" spans="2:20">
      <c r="B2349" s="36"/>
      <c r="C2349" s="36"/>
      <c r="D2349" s="36"/>
      <c r="E2349" s="36"/>
      <c r="F2349" s="36"/>
      <c r="G2349" s="36"/>
      <c r="H2349" s="36"/>
      <c r="S2349" s="36"/>
      <c r="T2349" s="36"/>
    </row>
    <row r="2350" spans="2:20">
      <c r="B2350" s="36"/>
      <c r="C2350" s="36"/>
      <c r="D2350" s="36"/>
      <c r="E2350" s="36"/>
      <c r="F2350" s="36"/>
      <c r="G2350" s="36"/>
      <c r="H2350" s="36"/>
      <c r="S2350" s="36"/>
      <c r="T2350" s="36"/>
    </row>
    <row r="2351" spans="2:20">
      <c r="B2351" s="36"/>
      <c r="C2351" s="36"/>
      <c r="D2351" s="36"/>
      <c r="E2351" s="36"/>
      <c r="F2351" s="36"/>
      <c r="G2351" s="36"/>
      <c r="H2351" s="36"/>
      <c r="S2351" s="36"/>
      <c r="T2351" s="36"/>
    </row>
    <row r="2352" spans="2:20">
      <c r="B2352" s="36"/>
      <c r="C2352" s="36"/>
      <c r="D2352" s="36"/>
      <c r="E2352" s="36"/>
      <c r="F2352" s="36"/>
      <c r="G2352" s="36"/>
      <c r="H2352" s="36"/>
      <c r="S2352" s="36"/>
      <c r="T2352" s="36"/>
    </row>
    <row r="2353" spans="2:20">
      <c r="B2353" s="36"/>
      <c r="C2353" s="36"/>
      <c r="D2353" s="36"/>
      <c r="E2353" s="36"/>
      <c r="F2353" s="36"/>
      <c r="G2353" s="36"/>
      <c r="H2353" s="36"/>
      <c r="S2353" s="36"/>
      <c r="T2353" s="36"/>
    </row>
    <row r="2354" spans="2:20">
      <c r="B2354" s="36"/>
      <c r="C2354" s="36"/>
      <c r="D2354" s="36"/>
      <c r="E2354" s="36"/>
      <c r="F2354" s="36"/>
      <c r="G2354" s="36"/>
      <c r="H2354" s="36"/>
      <c r="S2354" s="36"/>
      <c r="T2354" s="36"/>
    </row>
    <row r="2355" spans="2:20">
      <c r="B2355" s="36"/>
      <c r="C2355" s="36"/>
      <c r="D2355" s="36"/>
      <c r="E2355" s="36"/>
      <c r="F2355" s="36"/>
      <c r="G2355" s="36"/>
      <c r="H2355" s="36"/>
      <c r="S2355" s="36"/>
      <c r="T2355" s="36"/>
    </row>
    <row r="2356" spans="2:20">
      <c r="B2356" s="36"/>
      <c r="C2356" s="36"/>
      <c r="D2356" s="36"/>
      <c r="E2356" s="36"/>
      <c r="F2356" s="36"/>
      <c r="G2356" s="36"/>
      <c r="H2356" s="36"/>
      <c r="S2356" s="36"/>
      <c r="T2356" s="36"/>
    </row>
    <row r="2357" spans="2:20">
      <c r="B2357" s="36"/>
      <c r="C2357" s="36"/>
      <c r="D2357" s="36"/>
      <c r="E2357" s="36"/>
      <c r="F2357" s="36"/>
      <c r="G2357" s="36"/>
      <c r="H2357" s="36"/>
      <c r="S2357" s="36"/>
      <c r="T2357" s="36"/>
    </row>
    <row r="2358" spans="2:20">
      <c r="B2358" s="36"/>
      <c r="C2358" s="36"/>
      <c r="D2358" s="36"/>
      <c r="E2358" s="36"/>
      <c r="F2358" s="36"/>
      <c r="G2358" s="36"/>
      <c r="H2358" s="36"/>
      <c r="S2358" s="36"/>
      <c r="T2358" s="36"/>
    </row>
    <row r="2359" spans="2:20">
      <c r="B2359" s="36"/>
      <c r="C2359" s="36"/>
      <c r="D2359" s="36"/>
      <c r="E2359" s="36"/>
      <c r="F2359" s="36"/>
      <c r="G2359" s="36"/>
      <c r="H2359" s="36"/>
      <c r="S2359" s="36"/>
      <c r="T2359" s="36"/>
    </row>
    <row r="2360" spans="2:20">
      <c r="B2360" s="36"/>
      <c r="C2360" s="36"/>
      <c r="D2360" s="36"/>
      <c r="E2360" s="36"/>
      <c r="F2360" s="36"/>
      <c r="G2360" s="36"/>
      <c r="H2360" s="36"/>
      <c r="S2360" s="36"/>
      <c r="T2360" s="36"/>
    </row>
    <row r="2361" spans="2:20">
      <c r="B2361" s="36"/>
      <c r="C2361" s="36"/>
      <c r="D2361" s="36"/>
      <c r="E2361" s="36"/>
      <c r="F2361" s="36"/>
      <c r="G2361" s="36"/>
      <c r="H2361" s="36"/>
      <c r="S2361" s="36"/>
      <c r="T2361" s="36"/>
    </row>
    <row r="2362" spans="2:20">
      <c r="B2362" s="36"/>
      <c r="C2362" s="36"/>
      <c r="D2362" s="36"/>
      <c r="E2362" s="36"/>
      <c r="F2362" s="36"/>
      <c r="G2362" s="36"/>
      <c r="H2362" s="36"/>
      <c r="S2362" s="36"/>
      <c r="T2362" s="36"/>
    </row>
    <row r="2363" spans="2:20">
      <c r="B2363" s="36"/>
      <c r="C2363" s="36"/>
      <c r="D2363" s="36"/>
      <c r="E2363" s="36"/>
      <c r="F2363" s="36"/>
      <c r="G2363" s="36"/>
      <c r="H2363" s="36"/>
      <c r="S2363" s="36"/>
      <c r="T2363" s="36"/>
    </row>
    <row r="2364" spans="2:20">
      <c r="B2364" s="36"/>
      <c r="C2364" s="36"/>
      <c r="D2364" s="36"/>
      <c r="E2364" s="36"/>
      <c r="F2364" s="36"/>
      <c r="G2364" s="36"/>
      <c r="H2364" s="36"/>
      <c r="S2364" s="36"/>
      <c r="T2364" s="36"/>
    </row>
    <row r="2365" spans="2:20">
      <c r="B2365" s="36"/>
      <c r="C2365" s="36"/>
      <c r="D2365" s="36"/>
      <c r="E2365" s="36"/>
      <c r="F2365" s="36"/>
      <c r="G2365" s="36"/>
      <c r="H2365" s="36"/>
      <c r="S2365" s="36"/>
      <c r="T2365" s="36"/>
    </row>
    <row r="2366" spans="2:20">
      <c r="B2366" s="36"/>
      <c r="C2366" s="36"/>
      <c r="D2366" s="36"/>
      <c r="E2366" s="36"/>
      <c r="F2366" s="36"/>
      <c r="G2366" s="36"/>
      <c r="H2366" s="36"/>
      <c r="S2366" s="36"/>
      <c r="T2366" s="36"/>
    </row>
    <row r="2367" spans="2:20">
      <c r="B2367" s="36"/>
      <c r="C2367" s="36"/>
      <c r="D2367" s="36"/>
      <c r="E2367" s="36"/>
      <c r="F2367" s="36"/>
      <c r="G2367" s="36"/>
      <c r="H2367" s="36"/>
      <c r="S2367" s="36"/>
      <c r="T2367" s="36"/>
    </row>
    <row r="2368" spans="2:20">
      <c r="B2368" s="36"/>
      <c r="C2368" s="36"/>
      <c r="D2368" s="36"/>
      <c r="E2368" s="36"/>
      <c r="F2368" s="36"/>
      <c r="G2368" s="36"/>
      <c r="H2368" s="36"/>
      <c r="S2368" s="36"/>
      <c r="T2368" s="36"/>
    </row>
    <row r="2369" spans="2:20">
      <c r="B2369" s="36"/>
      <c r="C2369" s="36"/>
      <c r="D2369" s="36"/>
      <c r="E2369" s="36"/>
      <c r="F2369" s="36"/>
      <c r="G2369" s="36"/>
      <c r="H2369" s="36"/>
      <c r="S2369" s="36"/>
      <c r="T2369" s="36"/>
    </row>
    <row r="2370" spans="2:20">
      <c r="B2370" s="36"/>
      <c r="C2370" s="36"/>
      <c r="D2370" s="36"/>
      <c r="E2370" s="36"/>
      <c r="F2370" s="36"/>
      <c r="G2370" s="36"/>
      <c r="H2370" s="36"/>
      <c r="S2370" s="36"/>
      <c r="T2370" s="36"/>
    </row>
    <row r="2371" spans="2:20">
      <c r="B2371" s="36"/>
      <c r="C2371" s="36"/>
      <c r="D2371" s="36"/>
      <c r="E2371" s="36"/>
      <c r="F2371" s="36"/>
      <c r="G2371" s="36"/>
      <c r="H2371" s="36"/>
      <c r="S2371" s="36"/>
      <c r="T2371" s="36"/>
    </row>
    <row r="2372" spans="2:20">
      <c r="B2372" s="36"/>
      <c r="C2372" s="36"/>
      <c r="D2372" s="36"/>
      <c r="E2372" s="36"/>
      <c r="F2372" s="36"/>
      <c r="G2372" s="36"/>
      <c r="H2372" s="36"/>
      <c r="S2372" s="36"/>
      <c r="T2372" s="36"/>
    </row>
    <row r="2373" spans="2:20">
      <c r="B2373" s="36"/>
      <c r="C2373" s="36"/>
      <c r="D2373" s="36"/>
      <c r="E2373" s="36"/>
      <c r="F2373" s="36"/>
      <c r="G2373" s="36"/>
      <c r="H2373" s="36"/>
      <c r="S2373" s="36"/>
      <c r="T2373" s="36"/>
    </row>
    <row r="2374" spans="2:20">
      <c r="B2374" s="36"/>
      <c r="C2374" s="36"/>
      <c r="D2374" s="36"/>
      <c r="E2374" s="36"/>
      <c r="F2374" s="36"/>
      <c r="G2374" s="36"/>
      <c r="H2374" s="36"/>
      <c r="S2374" s="36"/>
      <c r="T2374" s="36"/>
    </row>
    <row r="2375" spans="2:20">
      <c r="B2375" s="36"/>
      <c r="C2375" s="36"/>
      <c r="D2375" s="36"/>
      <c r="E2375" s="36"/>
      <c r="F2375" s="36"/>
      <c r="G2375" s="36"/>
      <c r="H2375" s="36"/>
      <c r="S2375" s="36"/>
      <c r="T2375" s="36"/>
    </row>
    <row r="2376" spans="2:20">
      <c r="B2376" s="36"/>
      <c r="C2376" s="36"/>
      <c r="D2376" s="36"/>
      <c r="E2376" s="36"/>
      <c r="F2376" s="36"/>
      <c r="G2376" s="36"/>
      <c r="H2376" s="36"/>
      <c r="S2376" s="36"/>
      <c r="T2376" s="36"/>
    </row>
    <row r="2377" spans="2:20">
      <c r="B2377" s="36"/>
      <c r="C2377" s="36"/>
      <c r="D2377" s="36"/>
      <c r="E2377" s="36"/>
      <c r="F2377" s="36"/>
      <c r="G2377" s="36"/>
      <c r="H2377" s="36"/>
      <c r="S2377" s="36"/>
      <c r="T2377" s="36"/>
    </row>
    <row r="2378" spans="2:20">
      <c r="B2378" s="36"/>
      <c r="C2378" s="36"/>
      <c r="D2378" s="36"/>
      <c r="E2378" s="36"/>
      <c r="F2378" s="36"/>
      <c r="G2378" s="36"/>
      <c r="H2378" s="36"/>
      <c r="S2378" s="36"/>
      <c r="T2378" s="36"/>
    </row>
    <row r="2379" spans="2:20">
      <c r="B2379" s="36"/>
      <c r="C2379" s="36"/>
      <c r="D2379" s="36"/>
      <c r="E2379" s="36"/>
      <c r="F2379" s="36"/>
      <c r="G2379" s="36"/>
      <c r="H2379" s="36"/>
      <c r="S2379" s="36"/>
      <c r="T2379" s="36"/>
    </row>
    <row r="2380" spans="2:20">
      <c r="B2380" s="36"/>
      <c r="C2380" s="36"/>
      <c r="D2380" s="36"/>
      <c r="E2380" s="36"/>
      <c r="F2380" s="36"/>
      <c r="G2380" s="36"/>
      <c r="H2380" s="36"/>
      <c r="S2380" s="36"/>
      <c r="T2380" s="36"/>
    </row>
    <row r="2381" spans="2:20">
      <c r="B2381" s="36"/>
      <c r="C2381" s="36"/>
      <c r="D2381" s="36"/>
      <c r="E2381" s="36"/>
      <c r="F2381" s="36"/>
      <c r="G2381" s="36"/>
      <c r="H2381" s="36"/>
      <c r="S2381" s="36"/>
      <c r="T2381" s="36"/>
    </row>
    <row r="2382" spans="2:20">
      <c r="B2382" s="36"/>
      <c r="C2382" s="36"/>
      <c r="D2382" s="36"/>
      <c r="E2382" s="36"/>
      <c r="F2382" s="36"/>
      <c r="G2382" s="36"/>
      <c r="H2382" s="36"/>
      <c r="S2382" s="36"/>
      <c r="T2382" s="36"/>
    </row>
    <row r="2383" spans="2:20">
      <c r="B2383" s="36"/>
      <c r="C2383" s="36"/>
      <c r="D2383" s="36"/>
      <c r="E2383" s="36"/>
      <c r="F2383" s="36"/>
      <c r="G2383" s="36"/>
      <c r="H2383" s="36"/>
      <c r="S2383" s="36"/>
      <c r="T2383" s="36"/>
    </row>
    <row r="2384" spans="2:20">
      <c r="B2384" s="36"/>
      <c r="C2384" s="36"/>
      <c r="D2384" s="36"/>
      <c r="E2384" s="36"/>
      <c r="F2384" s="36"/>
      <c r="G2384" s="36"/>
      <c r="H2384" s="36"/>
      <c r="S2384" s="36"/>
      <c r="T2384" s="36"/>
    </row>
    <row r="2385" spans="2:20">
      <c r="B2385" s="36"/>
      <c r="C2385" s="36"/>
      <c r="D2385" s="36"/>
      <c r="E2385" s="36"/>
      <c r="F2385" s="36"/>
      <c r="G2385" s="36"/>
      <c r="H2385" s="36"/>
      <c r="S2385" s="36"/>
      <c r="T2385" s="36"/>
    </row>
    <row r="2386" spans="2:20">
      <c r="B2386" s="36"/>
      <c r="C2386" s="36"/>
      <c r="D2386" s="36"/>
      <c r="E2386" s="36"/>
      <c r="F2386" s="36"/>
      <c r="G2386" s="36"/>
      <c r="H2386" s="36"/>
      <c r="S2386" s="36"/>
      <c r="T2386" s="36"/>
    </row>
    <row r="2387" spans="2:20">
      <c r="B2387" s="36"/>
      <c r="C2387" s="36"/>
      <c r="D2387" s="36"/>
      <c r="E2387" s="36"/>
      <c r="F2387" s="36"/>
      <c r="G2387" s="36"/>
      <c r="H2387" s="36"/>
      <c r="S2387" s="36"/>
      <c r="T2387" s="36"/>
    </row>
    <row r="2388" spans="2:20">
      <c r="B2388" s="36"/>
      <c r="C2388" s="36"/>
      <c r="D2388" s="36"/>
      <c r="E2388" s="36"/>
      <c r="F2388" s="36"/>
      <c r="G2388" s="36"/>
      <c r="H2388" s="36"/>
      <c r="S2388" s="36"/>
      <c r="T2388" s="36"/>
    </row>
    <row r="2389" spans="2:20">
      <c r="B2389" s="36"/>
      <c r="C2389" s="36"/>
      <c r="D2389" s="36"/>
      <c r="E2389" s="36"/>
      <c r="F2389" s="36"/>
      <c r="G2389" s="36"/>
      <c r="H2389" s="36"/>
      <c r="S2389" s="36"/>
      <c r="T2389" s="36"/>
    </row>
    <row r="2390" spans="2:20">
      <c r="B2390" s="36"/>
      <c r="C2390" s="36"/>
      <c r="D2390" s="36"/>
      <c r="E2390" s="36"/>
      <c r="F2390" s="36"/>
      <c r="G2390" s="36"/>
      <c r="H2390" s="36"/>
      <c r="S2390" s="36"/>
      <c r="T2390" s="36"/>
    </row>
    <row r="2391" spans="2:20">
      <c r="B2391" s="36"/>
      <c r="C2391" s="36"/>
      <c r="D2391" s="36"/>
      <c r="E2391" s="36"/>
      <c r="F2391" s="36"/>
      <c r="G2391" s="36"/>
      <c r="H2391" s="36"/>
      <c r="S2391" s="36"/>
      <c r="T2391" s="36"/>
    </row>
    <row r="2392" spans="2:20">
      <c r="B2392" s="36"/>
      <c r="C2392" s="36"/>
      <c r="D2392" s="36"/>
      <c r="E2392" s="36"/>
      <c r="F2392" s="36"/>
      <c r="G2392" s="36"/>
      <c r="H2392" s="36"/>
      <c r="S2392" s="36"/>
      <c r="T2392" s="36"/>
    </row>
    <row r="2393" spans="2:20">
      <c r="B2393" s="36"/>
      <c r="C2393" s="36"/>
      <c r="D2393" s="36"/>
      <c r="E2393" s="36"/>
      <c r="F2393" s="36"/>
      <c r="G2393" s="36"/>
      <c r="H2393" s="36"/>
      <c r="S2393" s="36"/>
      <c r="T2393" s="36"/>
    </row>
    <row r="2394" spans="2:20">
      <c r="B2394" s="36"/>
      <c r="C2394" s="36"/>
      <c r="D2394" s="36"/>
      <c r="E2394" s="36"/>
      <c r="F2394" s="36"/>
      <c r="G2394" s="36"/>
      <c r="H2394" s="36"/>
      <c r="S2394" s="36"/>
      <c r="T2394" s="36"/>
    </row>
    <row r="2395" spans="2:20">
      <c r="B2395" s="36"/>
      <c r="C2395" s="36"/>
      <c r="D2395" s="36"/>
      <c r="E2395" s="36"/>
      <c r="F2395" s="36"/>
      <c r="G2395" s="36"/>
      <c r="H2395" s="36"/>
      <c r="S2395" s="36"/>
      <c r="T2395" s="36"/>
    </row>
    <row r="2396" spans="2:20">
      <c r="B2396" s="36"/>
      <c r="C2396" s="36"/>
      <c r="D2396" s="36"/>
      <c r="E2396" s="36"/>
      <c r="F2396" s="36"/>
      <c r="G2396" s="36"/>
      <c r="H2396" s="36"/>
      <c r="S2396" s="36"/>
      <c r="T2396" s="36"/>
    </row>
    <row r="2397" spans="2:20">
      <c r="B2397" s="36"/>
      <c r="C2397" s="36"/>
      <c r="D2397" s="36"/>
      <c r="E2397" s="36"/>
      <c r="F2397" s="36"/>
      <c r="G2397" s="36"/>
      <c r="H2397" s="36"/>
      <c r="S2397" s="36"/>
      <c r="T2397" s="36"/>
    </row>
    <row r="2398" spans="2:20">
      <c r="B2398" s="36"/>
      <c r="C2398" s="36"/>
      <c r="D2398" s="36"/>
      <c r="E2398" s="36"/>
      <c r="F2398" s="36"/>
      <c r="G2398" s="36"/>
      <c r="H2398" s="36"/>
      <c r="S2398" s="36"/>
      <c r="T2398" s="36"/>
    </row>
    <row r="2399" spans="2:20">
      <c r="B2399" s="36"/>
      <c r="C2399" s="36"/>
      <c r="D2399" s="36"/>
      <c r="E2399" s="36"/>
      <c r="F2399" s="36"/>
      <c r="G2399" s="36"/>
      <c r="H2399" s="36"/>
      <c r="S2399" s="36"/>
      <c r="T2399" s="36"/>
    </row>
    <row r="2400" spans="2:20">
      <c r="B2400" s="36"/>
      <c r="C2400" s="36"/>
      <c r="D2400" s="36"/>
      <c r="E2400" s="36"/>
      <c r="F2400" s="36"/>
      <c r="G2400" s="36"/>
      <c r="H2400" s="36"/>
      <c r="S2400" s="36"/>
      <c r="T2400" s="36"/>
    </row>
    <row r="2401" spans="2:20">
      <c r="B2401" s="36"/>
      <c r="C2401" s="36"/>
      <c r="D2401" s="36"/>
      <c r="E2401" s="36"/>
      <c r="F2401" s="36"/>
      <c r="G2401" s="36"/>
      <c r="H2401" s="36"/>
      <c r="S2401" s="36"/>
      <c r="T2401" s="36"/>
    </row>
    <row r="2402" spans="2:20">
      <c r="B2402" s="36"/>
      <c r="C2402" s="36"/>
      <c r="D2402" s="36"/>
      <c r="E2402" s="36"/>
      <c r="F2402" s="36"/>
      <c r="G2402" s="36"/>
      <c r="H2402" s="36"/>
      <c r="S2402" s="36"/>
      <c r="T2402" s="36"/>
    </row>
    <row r="2403" spans="2:20">
      <c r="B2403" s="36"/>
      <c r="C2403" s="36"/>
      <c r="D2403" s="36"/>
      <c r="E2403" s="36"/>
      <c r="F2403" s="36"/>
      <c r="G2403" s="36"/>
      <c r="H2403" s="36"/>
      <c r="S2403" s="36"/>
      <c r="T2403" s="36"/>
    </row>
    <row r="2404" spans="2:20">
      <c r="B2404" s="36"/>
      <c r="C2404" s="36"/>
      <c r="D2404" s="36"/>
      <c r="E2404" s="36"/>
      <c r="F2404" s="36"/>
      <c r="G2404" s="36"/>
      <c r="H2404" s="36"/>
      <c r="S2404" s="36"/>
      <c r="T2404" s="36"/>
    </row>
    <row r="2405" spans="2:20">
      <c r="B2405" s="36"/>
      <c r="C2405" s="36"/>
      <c r="D2405" s="36"/>
      <c r="E2405" s="36"/>
      <c r="F2405" s="36"/>
      <c r="G2405" s="36"/>
      <c r="H2405" s="36"/>
      <c r="S2405" s="36"/>
      <c r="T2405" s="36"/>
    </row>
    <row r="2406" spans="2:20">
      <c r="B2406" s="36"/>
      <c r="C2406" s="36"/>
      <c r="D2406" s="36"/>
      <c r="E2406" s="36"/>
      <c r="F2406" s="36"/>
      <c r="G2406" s="36"/>
      <c r="H2406" s="36"/>
      <c r="S2406" s="36"/>
      <c r="T2406" s="36"/>
    </row>
    <row r="2407" spans="2:20">
      <c r="B2407" s="36"/>
      <c r="C2407" s="36"/>
      <c r="D2407" s="36"/>
      <c r="E2407" s="36"/>
      <c r="F2407" s="36"/>
      <c r="G2407" s="36"/>
      <c r="H2407" s="36"/>
      <c r="S2407" s="36"/>
      <c r="T2407" s="36"/>
    </row>
    <row r="2408" spans="2:20">
      <c r="B2408" s="36"/>
      <c r="C2408" s="36"/>
      <c r="D2408" s="36"/>
      <c r="E2408" s="36"/>
      <c r="F2408" s="36"/>
      <c r="G2408" s="36"/>
      <c r="H2408" s="36"/>
      <c r="S2408" s="36"/>
      <c r="T2408" s="36"/>
    </row>
    <row r="2409" spans="2:20">
      <c r="B2409" s="36"/>
      <c r="C2409" s="36"/>
      <c r="D2409" s="36"/>
      <c r="E2409" s="36"/>
      <c r="F2409" s="36"/>
      <c r="G2409" s="36"/>
      <c r="H2409" s="36"/>
      <c r="S2409" s="36"/>
      <c r="T2409" s="36"/>
    </row>
    <row r="2410" spans="2:20">
      <c r="B2410" s="36"/>
      <c r="C2410" s="36"/>
      <c r="D2410" s="36"/>
      <c r="E2410" s="36"/>
      <c r="F2410" s="36"/>
      <c r="G2410" s="36"/>
      <c r="H2410" s="36"/>
      <c r="S2410" s="36"/>
      <c r="T2410" s="36"/>
    </row>
    <row r="2411" spans="2:20">
      <c r="B2411" s="36"/>
      <c r="C2411" s="36"/>
      <c r="D2411" s="36"/>
      <c r="E2411" s="36"/>
      <c r="F2411" s="36"/>
      <c r="G2411" s="36"/>
      <c r="H2411" s="36"/>
      <c r="S2411" s="36"/>
      <c r="T2411" s="36"/>
    </row>
    <row r="2412" spans="2:20">
      <c r="B2412" s="36"/>
      <c r="C2412" s="36"/>
      <c r="D2412" s="36"/>
      <c r="E2412" s="36"/>
      <c r="F2412" s="36"/>
      <c r="G2412" s="36"/>
      <c r="H2412" s="36"/>
      <c r="S2412" s="36"/>
      <c r="T2412" s="36"/>
    </row>
    <row r="2413" spans="2:20">
      <c r="B2413" s="36"/>
      <c r="C2413" s="36"/>
      <c r="D2413" s="36"/>
      <c r="E2413" s="36"/>
      <c r="F2413" s="36"/>
      <c r="G2413" s="36"/>
      <c r="H2413" s="36"/>
      <c r="S2413" s="36"/>
      <c r="T2413" s="36"/>
    </row>
    <row r="2414" spans="2:20">
      <c r="B2414" s="36"/>
      <c r="C2414" s="36"/>
      <c r="D2414" s="36"/>
      <c r="E2414" s="36"/>
      <c r="F2414" s="36"/>
      <c r="G2414" s="36"/>
      <c r="H2414" s="36"/>
      <c r="S2414" s="36"/>
      <c r="T2414" s="36"/>
    </row>
    <row r="2415" spans="2:20">
      <c r="B2415" s="36"/>
      <c r="C2415" s="36"/>
      <c r="D2415" s="36"/>
      <c r="E2415" s="36"/>
      <c r="F2415" s="36"/>
      <c r="G2415" s="36"/>
      <c r="H2415" s="36"/>
      <c r="S2415" s="36"/>
      <c r="T2415" s="36"/>
    </row>
    <row r="2416" spans="2:20">
      <c r="B2416" s="36"/>
      <c r="C2416" s="36"/>
      <c r="D2416" s="36"/>
      <c r="E2416" s="36"/>
      <c r="F2416" s="36"/>
      <c r="G2416" s="36"/>
      <c r="H2416" s="36"/>
      <c r="S2416" s="36"/>
      <c r="T2416" s="36"/>
    </row>
    <row r="2417" spans="2:20">
      <c r="B2417" s="36"/>
      <c r="C2417" s="36"/>
      <c r="D2417" s="36"/>
      <c r="E2417" s="36"/>
      <c r="F2417" s="36"/>
      <c r="G2417" s="36"/>
      <c r="H2417" s="36"/>
      <c r="S2417" s="36"/>
      <c r="T2417" s="36"/>
    </row>
    <row r="2418" spans="2:20">
      <c r="B2418" s="36"/>
      <c r="C2418" s="36"/>
      <c r="D2418" s="36"/>
      <c r="E2418" s="36"/>
      <c r="F2418" s="36"/>
      <c r="G2418" s="36"/>
      <c r="H2418" s="36"/>
      <c r="S2418" s="36"/>
      <c r="T2418" s="36"/>
    </row>
    <row r="2419" spans="2:20">
      <c r="B2419" s="36"/>
      <c r="C2419" s="36"/>
      <c r="D2419" s="36"/>
      <c r="E2419" s="36"/>
      <c r="F2419" s="36"/>
      <c r="G2419" s="36"/>
      <c r="H2419" s="36"/>
      <c r="S2419" s="36"/>
      <c r="T2419" s="36"/>
    </row>
    <row r="2420" spans="2:20">
      <c r="B2420" s="36"/>
      <c r="C2420" s="36"/>
      <c r="D2420" s="36"/>
      <c r="E2420" s="36"/>
      <c r="F2420" s="36"/>
      <c r="G2420" s="36"/>
      <c r="H2420" s="36"/>
      <c r="S2420" s="36"/>
      <c r="T2420" s="36"/>
    </row>
    <row r="2421" spans="2:20">
      <c r="B2421" s="36"/>
      <c r="C2421" s="36"/>
      <c r="D2421" s="36"/>
      <c r="E2421" s="36"/>
      <c r="F2421" s="36"/>
      <c r="G2421" s="36"/>
      <c r="H2421" s="36"/>
      <c r="S2421" s="36"/>
      <c r="T2421" s="36"/>
    </row>
    <row r="2422" spans="2:20">
      <c r="B2422" s="36"/>
      <c r="C2422" s="36"/>
      <c r="D2422" s="36"/>
      <c r="E2422" s="36"/>
      <c r="F2422" s="36"/>
      <c r="G2422" s="36"/>
      <c r="H2422" s="36"/>
      <c r="S2422" s="36"/>
      <c r="T2422" s="36"/>
    </row>
    <row r="2423" spans="2:20">
      <c r="B2423" s="36"/>
      <c r="C2423" s="36"/>
      <c r="D2423" s="36"/>
      <c r="E2423" s="36"/>
      <c r="F2423" s="36"/>
      <c r="G2423" s="36"/>
      <c r="H2423" s="36"/>
      <c r="S2423" s="36"/>
      <c r="T2423" s="36"/>
    </row>
    <row r="2424" spans="2:20">
      <c r="B2424" s="36"/>
      <c r="C2424" s="36"/>
      <c r="D2424" s="36"/>
      <c r="E2424" s="36"/>
      <c r="F2424" s="36"/>
      <c r="G2424" s="36"/>
      <c r="H2424" s="36"/>
      <c r="S2424" s="36"/>
      <c r="T2424" s="36"/>
    </row>
    <row r="2425" spans="2:20">
      <c r="B2425" s="36"/>
      <c r="C2425" s="36"/>
      <c r="D2425" s="36"/>
      <c r="E2425" s="36"/>
      <c r="F2425" s="36"/>
      <c r="G2425" s="36"/>
      <c r="H2425" s="36"/>
      <c r="S2425" s="36"/>
      <c r="T2425" s="36"/>
    </row>
    <row r="2426" spans="2:20">
      <c r="B2426" s="36"/>
      <c r="C2426" s="36"/>
      <c r="D2426" s="36"/>
      <c r="E2426" s="36"/>
      <c r="F2426" s="36"/>
      <c r="G2426" s="36"/>
      <c r="H2426" s="36"/>
      <c r="S2426" s="36"/>
      <c r="T2426" s="36"/>
    </row>
    <row r="2427" spans="2:20">
      <c r="B2427" s="36"/>
      <c r="C2427" s="36"/>
      <c r="D2427" s="36"/>
      <c r="E2427" s="36"/>
      <c r="F2427" s="36"/>
      <c r="G2427" s="36"/>
      <c r="H2427" s="36"/>
      <c r="S2427" s="36"/>
      <c r="T2427" s="36"/>
    </row>
    <row r="2428" spans="2:20">
      <c r="B2428" s="36"/>
      <c r="C2428" s="36"/>
      <c r="D2428" s="36"/>
      <c r="E2428" s="36"/>
      <c r="F2428" s="36"/>
      <c r="G2428" s="36"/>
      <c r="H2428" s="36"/>
      <c r="S2428" s="36"/>
      <c r="T2428" s="36"/>
    </row>
    <row r="2429" spans="2:20">
      <c r="B2429" s="36"/>
      <c r="C2429" s="36"/>
      <c r="D2429" s="36"/>
      <c r="E2429" s="36"/>
      <c r="F2429" s="36"/>
      <c r="G2429" s="36"/>
      <c r="H2429" s="36"/>
      <c r="S2429" s="36"/>
      <c r="T2429" s="36"/>
    </row>
    <row r="2430" spans="2:20">
      <c r="B2430" s="36"/>
      <c r="C2430" s="36"/>
      <c r="D2430" s="36"/>
      <c r="E2430" s="36"/>
      <c r="F2430" s="36"/>
      <c r="G2430" s="36"/>
      <c r="H2430" s="36"/>
      <c r="S2430" s="36"/>
      <c r="T2430" s="36"/>
    </row>
    <row r="2431" spans="2:20">
      <c r="B2431" s="36"/>
      <c r="C2431" s="36"/>
      <c r="D2431" s="36"/>
      <c r="E2431" s="36"/>
      <c r="F2431" s="36"/>
      <c r="G2431" s="36"/>
      <c r="H2431" s="36"/>
      <c r="S2431" s="36"/>
      <c r="T2431" s="36"/>
    </row>
    <row r="2432" spans="2:20">
      <c r="B2432" s="36"/>
      <c r="C2432" s="36"/>
      <c r="D2432" s="36"/>
      <c r="E2432" s="36"/>
      <c r="F2432" s="36"/>
      <c r="G2432" s="36"/>
      <c r="H2432" s="36"/>
      <c r="S2432" s="36"/>
      <c r="T2432" s="36"/>
    </row>
    <row r="2433" spans="2:20">
      <c r="B2433" s="36"/>
      <c r="C2433" s="36"/>
      <c r="D2433" s="36"/>
      <c r="E2433" s="36"/>
      <c r="F2433" s="36"/>
      <c r="G2433" s="36"/>
      <c r="H2433" s="36"/>
      <c r="S2433" s="36"/>
      <c r="T2433" s="36"/>
    </row>
    <row r="2434" spans="2:20">
      <c r="B2434" s="36"/>
      <c r="C2434" s="36"/>
      <c r="D2434" s="36"/>
      <c r="E2434" s="36"/>
      <c r="F2434" s="36"/>
      <c r="G2434" s="36"/>
      <c r="H2434" s="36"/>
      <c r="S2434" s="36"/>
      <c r="T2434" s="36"/>
    </row>
    <row r="2435" spans="2:20">
      <c r="B2435" s="36"/>
      <c r="C2435" s="36"/>
      <c r="D2435" s="36"/>
      <c r="E2435" s="36"/>
      <c r="F2435" s="36"/>
      <c r="G2435" s="36"/>
      <c r="H2435" s="36"/>
      <c r="S2435" s="36"/>
      <c r="T2435" s="36"/>
    </row>
    <row r="2436" spans="2:20">
      <c r="B2436" s="36"/>
      <c r="C2436" s="36"/>
      <c r="D2436" s="36"/>
      <c r="E2436" s="36"/>
      <c r="F2436" s="36"/>
      <c r="G2436" s="36"/>
      <c r="H2436" s="36"/>
      <c r="S2436" s="36"/>
      <c r="T2436" s="36"/>
    </row>
    <row r="2437" spans="2:20">
      <c r="B2437" s="36"/>
      <c r="C2437" s="36"/>
      <c r="D2437" s="36"/>
      <c r="E2437" s="36"/>
      <c r="F2437" s="36"/>
      <c r="G2437" s="36"/>
      <c r="H2437" s="36"/>
      <c r="S2437" s="36"/>
      <c r="T2437" s="36"/>
    </row>
    <row r="2438" spans="2:20">
      <c r="B2438" s="36"/>
      <c r="C2438" s="36"/>
      <c r="D2438" s="36"/>
      <c r="E2438" s="36"/>
      <c r="F2438" s="36"/>
      <c r="G2438" s="36"/>
      <c r="H2438" s="36"/>
      <c r="S2438" s="36"/>
      <c r="T2438" s="36"/>
    </row>
    <row r="2439" spans="2:20">
      <c r="B2439" s="36"/>
      <c r="C2439" s="36"/>
      <c r="D2439" s="36"/>
      <c r="E2439" s="36"/>
      <c r="F2439" s="36"/>
      <c r="G2439" s="36"/>
      <c r="H2439" s="36"/>
      <c r="S2439" s="36"/>
      <c r="T2439" s="36"/>
    </row>
    <row r="2440" spans="2:20">
      <c r="B2440" s="36"/>
      <c r="C2440" s="36"/>
      <c r="D2440" s="36"/>
      <c r="E2440" s="36"/>
      <c r="F2440" s="36"/>
      <c r="G2440" s="36"/>
      <c r="H2440" s="36"/>
      <c r="S2440" s="36"/>
      <c r="T2440" s="36"/>
    </row>
    <row r="2441" spans="2:20">
      <c r="B2441" s="36"/>
      <c r="C2441" s="36"/>
      <c r="D2441" s="36"/>
      <c r="E2441" s="36"/>
      <c r="F2441" s="36"/>
      <c r="G2441" s="36"/>
      <c r="H2441" s="36"/>
      <c r="S2441" s="36"/>
      <c r="T2441" s="36"/>
    </row>
    <row r="2442" spans="2:20">
      <c r="B2442" s="36"/>
      <c r="C2442" s="36"/>
      <c r="D2442" s="36"/>
      <c r="E2442" s="36"/>
      <c r="F2442" s="36"/>
      <c r="G2442" s="36"/>
      <c r="H2442" s="36"/>
      <c r="S2442" s="36"/>
      <c r="T2442" s="36"/>
    </row>
    <row r="2443" spans="2:20">
      <c r="B2443" s="36"/>
      <c r="C2443" s="36"/>
      <c r="D2443" s="36"/>
      <c r="E2443" s="36"/>
      <c r="F2443" s="36"/>
      <c r="G2443" s="36"/>
      <c r="H2443" s="36"/>
      <c r="S2443" s="36"/>
      <c r="T2443" s="36"/>
    </row>
    <row r="2444" spans="2:20">
      <c r="B2444" s="36"/>
      <c r="C2444" s="36"/>
      <c r="D2444" s="36"/>
      <c r="E2444" s="36"/>
      <c r="F2444" s="36"/>
      <c r="G2444" s="36"/>
      <c r="H2444" s="36"/>
      <c r="S2444" s="36"/>
      <c r="T2444" s="36"/>
    </row>
    <row r="2445" spans="2:20">
      <c r="B2445" s="36"/>
      <c r="C2445" s="36"/>
      <c r="D2445" s="36"/>
      <c r="E2445" s="36"/>
      <c r="F2445" s="36"/>
      <c r="G2445" s="36"/>
      <c r="H2445" s="36"/>
      <c r="S2445" s="36"/>
      <c r="T2445" s="36"/>
    </row>
    <row r="2446" spans="2:20">
      <c r="B2446" s="36"/>
      <c r="C2446" s="36"/>
      <c r="D2446" s="36"/>
      <c r="E2446" s="36"/>
      <c r="F2446" s="36"/>
      <c r="G2446" s="36"/>
      <c r="H2446" s="36"/>
      <c r="S2446" s="36"/>
      <c r="T2446" s="36"/>
    </row>
    <row r="2447" spans="2:20">
      <c r="B2447" s="36"/>
      <c r="C2447" s="36"/>
      <c r="D2447" s="36"/>
      <c r="E2447" s="36"/>
      <c r="F2447" s="36"/>
      <c r="G2447" s="36"/>
      <c r="H2447" s="36"/>
      <c r="S2447" s="36"/>
      <c r="T2447" s="36"/>
    </row>
    <row r="2448" spans="2:20">
      <c r="B2448" s="36"/>
      <c r="C2448" s="36"/>
      <c r="D2448" s="36"/>
      <c r="E2448" s="36"/>
      <c r="F2448" s="36"/>
      <c r="G2448" s="36"/>
      <c r="H2448" s="36"/>
      <c r="S2448" s="36"/>
      <c r="T2448" s="36"/>
    </row>
    <row r="2449" spans="2:20">
      <c r="B2449" s="36"/>
      <c r="C2449" s="36"/>
      <c r="D2449" s="36"/>
      <c r="E2449" s="36"/>
      <c r="F2449" s="36"/>
      <c r="G2449" s="36"/>
      <c r="H2449" s="36"/>
      <c r="S2449" s="36"/>
      <c r="T2449" s="36"/>
    </row>
    <row r="2450" spans="2:20">
      <c r="B2450" s="36"/>
      <c r="C2450" s="36"/>
      <c r="D2450" s="36"/>
      <c r="E2450" s="36"/>
      <c r="F2450" s="36"/>
      <c r="G2450" s="36"/>
      <c r="H2450" s="36"/>
      <c r="S2450" s="36"/>
      <c r="T2450" s="36"/>
    </row>
    <row r="2451" spans="2:20">
      <c r="B2451" s="36"/>
      <c r="C2451" s="36"/>
      <c r="D2451" s="36"/>
      <c r="E2451" s="36"/>
      <c r="F2451" s="36"/>
      <c r="G2451" s="36"/>
      <c r="H2451" s="36"/>
      <c r="S2451" s="36"/>
      <c r="T2451" s="36"/>
    </row>
    <row r="2452" spans="2:20">
      <c r="B2452" s="36"/>
      <c r="C2452" s="36"/>
      <c r="D2452" s="36"/>
      <c r="E2452" s="36"/>
      <c r="F2452" s="36"/>
      <c r="G2452" s="36"/>
      <c r="H2452" s="36"/>
      <c r="S2452" s="36"/>
      <c r="T2452" s="36"/>
    </row>
    <row r="2453" spans="2:20">
      <c r="B2453" s="36"/>
      <c r="C2453" s="36"/>
      <c r="D2453" s="36"/>
      <c r="E2453" s="36"/>
      <c r="F2453" s="36"/>
      <c r="G2453" s="36"/>
      <c r="H2453" s="36"/>
      <c r="S2453" s="36"/>
      <c r="T2453" s="36"/>
    </row>
    <row r="2454" spans="2:20">
      <c r="B2454" s="36"/>
      <c r="C2454" s="36"/>
      <c r="D2454" s="36"/>
      <c r="E2454" s="36"/>
      <c r="F2454" s="36"/>
      <c r="G2454" s="36"/>
      <c r="H2454" s="36"/>
      <c r="S2454" s="36"/>
      <c r="T2454" s="36"/>
    </row>
    <row r="2455" spans="2:20">
      <c r="B2455" s="36"/>
      <c r="C2455" s="36"/>
      <c r="D2455" s="36"/>
      <c r="E2455" s="36"/>
      <c r="F2455" s="36"/>
      <c r="G2455" s="36"/>
      <c r="H2455" s="36"/>
      <c r="S2455" s="36"/>
      <c r="T2455" s="36"/>
    </row>
    <row r="2456" spans="2:20">
      <c r="B2456" s="36"/>
      <c r="C2456" s="36"/>
      <c r="D2456" s="36"/>
      <c r="E2456" s="36"/>
      <c r="F2456" s="36"/>
      <c r="G2456" s="36"/>
      <c r="H2456" s="36"/>
      <c r="S2456" s="36"/>
      <c r="T2456" s="36"/>
    </row>
    <row r="2457" spans="2:20">
      <c r="B2457" s="36"/>
      <c r="C2457" s="36"/>
      <c r="D2457" s="36"/>
      <c r="E2457" s="36"/>
      <c r="F2457" s="36"/>
      <c r="G2457" s="36"/>
      <c r="H2457" s="36"/>
      <c r="S2457" s="36"/>
      <c r="T2457" s="36"/>
    </row>
    <row r="2458" spans="2:20">
      <c r="B2458" s="36"/>
      <c r="C2458" s="36"/>
      <c r="D2458" s="36"/>
      <c r="E2458" s="36"/>
      <c r="F2458" s="36"/>
      <c r="G2458" s="36"/>
      <c r="H2458" s="36"/>
      <c r="S2458" s="36"/>
      <c r="T2458" s="36"/>
    </row>
    <row r="2459" spans="2:20">
      <c r="B2459" s="36"/>
      <c r="C2459" s="36"/>
      <c r="D2459" s="36"/>
      <c r="E2459" s="36"/>
      <c r="F2459" s="36"/>
      <c r="G2459" s="36"/>
      <c r="H2459" s="36"/>
      <c r="S2459" s="36"/>
      <c r="T2459" s="36"/>
    </row>
    <row r="2460" spans="2:20">
      <c r="B2460" s="36"/>
      <c r="C2460" s="36"/>
      <c r="D2460" s="36"/>
      <c r="E2460" s="36"/>
      <c r="F2460" s="36"/>
      <c r="G2460" s="36"/>
      <c r="H2460" s="36"/>
      <c r="S2460" s="36"/>
      <c r="T2460" s="36"/>
    </row>
    <row r="2461" spans="2:20">
      <c r="B2461" s="36"/>
      <c r="C2461" s="36"/>
      <c r="D2461" s="36"/>
      <c r="E2461" s="36"/>
      <c r="F2461" s="36"/>
      <c r="G2461" s="36"/>
      <c r="H2461" s="36"/>
      <c r="S2461" s="36"/>
      <c r="T2461" s="36"/>
    </row>
    <row r="2462" spans="2:20">
      <c r="B2462" s="36"/>
      <c r="C2462" s="36"/>
      <c r="D2462" s="36"/>
      <c r="E2462" s="36"/>
      <c r="F2462" s="36"/>
      <c r="G2462" s="36"/>
      <c r="H2462" s="36"/>
      <c r="S2462" s="36"/>
      <c r="T2462" s="36"/>
    </row>
    <row r="2463" spans="2:20">
      <c r="B2463" s="36"/>
      <c r="C2463" s="36"/>
      <c r="D2463" s="36"/>
      <c r="E2463" s="36"/>
      <c r="F2463" s="36"/>
      <c r="G2463" s="36"/>
      <c r="H2463" s="36"/>
      <c r="S2463" s="36"/>
      <c r="T2463" s="36"/>
    </row>
    <row r="2464" spans="2:20">
      <c r="B2464" s="36"/>
      <c r="C2464" s="36"/>
      <c r="D2464" s="36"/>
      <c r="E2464" s="36"/>
      <c r="F2464" s="36"/>
      <c r="G2464" s="36"/>
      <c r="H2464" s="36"/>
      <c r="S2464" s="36"/>
      <c r="T2464" s="36"/>
    </row>
    <row r="2465" spans="2:20">
      <c r="B2465" s="36"/>
      <c r="C2465" s="36"/>
      <c r="D2465" s="36"/>
      <c r="E2465" s="36"/>
      <c r="F2465" s="36"/>
      <c r="G2465" s="36"/>
      <c r="H2465" s="36"/>
      <c r="S2465" s="36"/>
      <c r="T2465" s="36"/>
    </row>
    <row r="2466" spans="2:20">
      <c r="B2466" s="36"/>
      <c r="C2466" s="36"/>
      <c r="D2466" s="36"/>
      <c r="E2466" s="36"/>
      <c r="F2466" s="36"/>
      <c r="G2466" s="36"/>
      <c r="H2466" s="36"/>
      <c r="S2466" s="36"/>
      <c r="T2466" s="36"/>
    </row>
    <row r="2467" spans="2:20">
      <c r="B2467" s="36"/>
      <c r="C2467" s="36"/>
      <c r="D2467" s="36"/>
      <c r="E2467" s="36"/>
      <c r="F2467" s="36"/>
      <c r="G2467" s="36"/>
      <c r="H2467" s="36"/>
      <c r="S2467" s="36"/>
      <c r="T2467" s="36"/>
    </row>
    <row r="2468" spans="2:20">
      <c r="B2468" s="36"/>
      <c r="C2468" s="36"/>
      <c r="D2468" s="36"/>
      <c r="E2468" s="36"/>
      <c r="F2468" s="36"/>
      <c r="G2468" s="36"/>
      <c r="H2468" s="36"/>
      <c r="S2468" s="36"/>
      <c r="T2468" s="36"/>
    </row>
    <row r="2469" spans="2:20">
      <c r="B2469" s="36"/>
      <c r="C2469" s="36"/>
      <c r="D2469" s="36"/>
      <c r="E2469" s="36"/>
      <c r="F2469" s="36"/>
      <c r="G2469" s="36"/>
      <c r="H2469" s="36"/>
      <c r="S2469" s="36"/>
      <c r="T2469" s="36"/>
    </row>
    <row r="2470" spans="2:20">
      <c r="B2470" s="36"/>
      <c r="C2470" s="36"/>
      <c r="D2470" s="36"/>
      <c r="E2470" s="36"/>
      <c r="F2470" s="36"/>
      <c r="G2470" s="36"/>
      <c r="H2470" s="36"/>
      <c r="S2470" s="36"/>
      <c r="T2470" s="36"/>
    </row>
    <row r="2471" spans="2:20">
      <c r="B2471" s="36"/>
      <c r="C2471" s="36"/>
      <c r="D2471" s="36"/>
      <c r="E2471" s="36"/>
      <c r="F2471" s="36"/>
      <c r="G2471" s="36"/>
      <c r="H2471" s="36"/>
      <c r="S2471" s="36"/>
      <c r="T2471" s="36"/>
    </row>
    <row r="2472" spans="2:20">
      <c r="B2472" s="36"/>
      <c r="C2472" s="36"/>
      <c r="D2472" s="36"/>
      <c r="E2472" s="36"/>
      <c r="F2472" s="36"/>
      <c r="G2472" s="36"/>
      <c r="H2472" s="36"/>
      <c r="S2472" s="36"/>
      <c r="T2472" s="36"/>
    </row>
    <row r="2473" spans="2:20">
      <c r="B2473" s="36"/>
      <c r="C2473" s="36"/>
      <c r="D2473" s="36"/>
      <c r="E2473" s="36"/>
      <c r="F2473" s="36"/>
      <c r="G2473" s="36"/>
      <c r="H2473" s="36"/>
      <c r="S2473" s="36"/>
      <c r="T2473" s="36"/>
    </row>
    <row r="2474" spans="2:20">
      <c r="B2474" s="36"/>
      <c r="C2474" s="36"/>
      <c r="D2474" s="36"/>
      <c r="E2474" s="36"/>
      <c r="F2474" s="36"/>
      <c r="G2474" s="36"/>
      <c r="H2474" s="36"/>
      <c r="S2474" s="36"/>
      <c r="T2474" s="36"/>
    </row>
    <row r="2475" spans="2:20">
      <c r="B2475" s="36"/>
      <c r="C2475" s="36"/>
      <c r="D2475" s="36"/>
      <c r="E2475" s="36"/>
      <c r="F2475" s="36"/>
      <c r="G2475" s="36"/>
      <c r="H2475" s="36"/>
      <c r="S2475" s="36"/>
      <c r="T2475" s="36"/>
    </row>
    <row r="2476" spans="2:20">
      <c r="B2476" s="36"/>
      <c r="C2476" s="36"/>
      <c r="D2476" s="36"/>
      <c r="E2476" s="36"/>
      <c r="F2476" s="36"/>
      <c r="G2476" s="36"/>
      <c r="H2476" s="36"/>
      <c r="S2476" s="36"/>
      <c r="T2476" s="36"/>
    </row>
    <row r="2477" spans="2:20">
      <c r="B2477" s="36"/>
      <c r="C2477" s="36"/>
      <c r="D2477" s="36"/>
      <c r="E2477" s="36"/>
      <c r="F2477" s="36"/>
      <c r="G2477" s="36"/>
      <c r="H2477" s="36"/>
      <c r="S2477" s="36"/>
      <c r="T2477" s="36"/>
    </row>
    <row r="2478" spans="2:20">
      <c r="B2478" s="36"/>
      <c r="C2478" s="36"/>
      <c r="D2478" s="36"/>
      <c r="E2478" s="36"/>
      <c r="F2478" s="36"/>
      <c r="G2478" s="36"/>
      <c r="H2478" s="36"/>
      <c r="S2478" s="36"/>
      <c r="T2478" s="36"/>
    </row>
    <row r="2479" spans="2:20">
      <c r="B2479" s="36"/>
      <c r="C2479" s="36"/>
      <c r="D2479" s="36"/>
      <c r="E2479" s="36"/>
      <c r="F2479" s="36"/>
      <c r="G2479" s="36"/>
      <c r="H2479" s="36"/>
      <c r="S2479" s="36"/>
      <c r="T2479" s="36"/>
    </row>
    <row r="2480" spans="2:20">
      <c r="B2480" s="36"/>
      <c r="C2480" s="36"/>
      <c r="D2480" s="36"/>
      <c r="E2480" s="36"/>
      <c r="F2480" s="36"/>
      <c r="G2480" s="36"/>
      <c r="H2480" s="36"/>
      <c r="S2480" s="36"/>
      <c r="T2480" s="36"/>
    </row>
    <row r="2481" spans="2:20">
      <c r="B2481" s="36"/>
      <c r="C2481" s="36"/>
      <c r="D2481" s="36"/>
      <c r="E2481" s="36"/>
      <c r="F2481" s="36"/>
      <c r="G2481" s="36"/>
      <c r="H2481" s="36"/>
      <c r="S2481" s="36"/>
      <c r="T2481" s="36"/>
    </row>
    <row r="2482" spans="2:20">
      <c r="B2482" s="36"/>
      <c r="C2482" s="36"/>
      <c r="D2482" s="36"/>
      <c r="E2482" s="36"/>
      <c r="F2482" s="36"/>
      <c r="G2482" s="36"/>
      <c r="H2482" s="36"/>
      <c r="S2482" s="36"/>
      <c r="T2482" s="36"/>
    </row>
    <row r="2483" spans="2:20">
      <c r="B2483" s="36"/>
      <c r="C2483" s="36"/>
      <c r="D2483" s="36"/>
      <c r="E2483" s="36"/>
      <c r="F2483" s="36"/>
      <c r="G2483" s="36"/>
      <c r="H2483" s="36"/>
      <c r="S2483" s="36"/>
      <c r="T2483" s="36"/>
    </row>
    <row r="2484" spans="2:20">
      <c r="B2484" s="36"/>
      <c r="C2484" s="36"/>
      <c r="D2484" s="36"/>
      <c r="E2484" s="36"/>
      <c r="F2484" s="36"/>
      <c r="G2484" s="36"/>
      <c r="H2484" s="36"/>
      <c r="S2484" s="36"/>
      <c r="T2484" s="36"/>
    </row>
    <row r="2485" spans="2:20">
      <c r="B2485" s="36"/>
      <c r="C2485" s="36"/>
      <c r="D2485" s="36"/>
      <c r="E2485" s="36"/>
      <c r="F2485" s="36"/>
      <c r="G2485" s="36"/>
      <c r="H2485" s="36"/>
      <c r="S2485" s="36"/>
      <c r="T2485" s="36"/>
    </row>
    <row r="2486" spans="2:20">
      <c r="B2486" s="36"/>
      <c r="C2486" s="36"/>
      <c r="D2486" s="36"/>
      <c r="E2486" s="36"/>
      <c r="F2486" s="36"/>
      <c r="G2486" s="36"/>
      <c r="H2486" s="36"/>
      <c r="S2486" s="36"/>
      <c r="T2486" s="36"/>
    </row>
    <row r="2487" spans="2:20">
      <c r="B2487" s="36"/>
      <c r="C2487" s="36"/>
      <c r="D2487" s="36"/>
      <c r="E2487" s="36"/>
      <c r="F2487" s="36"/>
      <c r="G2487" s="36"/>
      <c r="H2487" s="36"/>
      <c r="S2487" s="36"/>
      <c r="T2487" s="36"/>
    </row>
    <row r="2488" spans="2:20">
      <c r="B2488" s="36"/>
      <c r="C2488" s="36"/>
      <c r="D2488" s="36"/>
      <c r="E2488" s="36"/>
      <c r="F2488" s="36"/>
      <c r="G2488" s="36"/>
      <c r="H2488" s="36"/>
      <c r="S2488" s="36"/>
      <c r="T2488" s="36"/>
    </row>
    <row r="2489" spans="2:20">
      <c r="B2489" s="36"/>
      <c r="C2489" s="36"/>
      <c r="D2489" s="36"/>
      <c r="E2489" s="36"/>
      <c r="F2489" s="36"/>
      <c r="G2489" s="36"/>
      <c r="H2489" s="36"/>
      <c r="S2489" s="36"/>
      <c r="T2489" s="36"/>
    </row>
    <row r="2490" spans="2:20">
      <c r="B2490" s="36"/>
      <c r="C2490" s="36"/>
      <c r="D2490" s="36"/>
      <c r="E2490" s="36"/>
      <c r="F2490" s="36"/>
      <c r="G2490" s="36"/>
      <c r="H2490" s="36"/>
      <c r="S2490" s="36"/>
      <c r="T2490" s="36"/>
    </row>
    <row r="2491" spans="2:20">
      <c r="B2491" s="36"/>
      <c r="C2491" s="36"/>
      <c r="D2491" s="36"/>
      <c r="E2491" s="36"/>
      <c r="F2491" s="36"/>
      <c r="G2491" s="36"/>
      <c r="H2491" s="36"/>
      <c r="S2491" s="36"/>
      <c r="T2491" s="36"/>
    </row>
    <row r="2492" spans="2:20">
      <c r="B2492" s="36"/>
      <c r="C2492" s="36"/>
      <c r="D2492" s="36"/>
      <c r="E2492" s="36"/>
      <c r="F2492" s="36"/>
      <c r="G2492" s="36"/>
      <c r="H2492" s="36"/>
      <c r="S2492" s="36"/>
      <c r="T2492" s="36"/>
    </row>
    <row r="2493" spans="2:20">
      <c r="B2493" s="36"/>
      <c r="C2493" s="36"/>
      <c r="D2493" s="36"/>
      <c r="E2493" s="36"/>
      <c r="F2493" s="36"/>
      <c r="G2493" s="36"/>
      <c r="H2493" s="36"/>
      <c r="S2493" s="36"/>
      <c r="T2493" s="36"/>
    </row>
    <row r="2494" spans="2:20">
      <c r="B2494" s="36"/>
      <c r="C2494" s="36"/>
      <c r="D2494" s="36"/>
      <c r="E2494" s="36"/>
      <c r="F2494" s="36"/>
      <c r="G2494" s="36"/>
      <c r="H2494" s="36"/>
      <c r="S2494" s="36"/>
      <c r="T2494" s="36"/>
    </row>
    <row r="2495" spans="2:20">
      <c r="B2495" s="36"/>
      <c r="C2495" s="36"/>
      <c r="D2495" s="36"/>
      <c r="E2495" s="36"/>
      <c r="F2495" s="36"/>
      <c r="G2495" s="36"/>
      <c r="H2495" s="36"/>
      <c r="S2495" s="36"/>
      <c r="T2495" s="36"/>
    </row>
    <row r="2496" spans="2:20">
      <c r="B2496" s="36"/>
      <c r="C2496" s="36"/>
      <c r="D2496" s="36"/>
      <c r="E2496" s="36"/>
      <c r="F2496" s="36"/>
      <c r="G2496" s="36"/>
      <c r="H2496" s="36"/>
      <c r="S2496" s="36"/>
      <c r="T2496" s="36"/>
    </row>
    <row r="2497" spans="2:20">
      <c r="B2497" s="36"/>
      <c r="C2497" s="36"/>
      <c r="D2497" s="36"/>
      <c r="E2497" s="36"/>
      <c r="F2497" s="36"/>
      <c r="G2497" s="36"/>
      <c r="H2497" s="36"/>
      <c r="S2497" s="36"/>
      <c r="T2497" s="36"/>
    </row>
    <row r="2498" spans="2:20">
      <c r="B2498" s="36"/>
      <c r="C2498" s="36"/>
      <c r="D2498" s="36"/>
      <c r="E2498" s="36"/>
      <c r="F2498" s="36"/>
      <c r="G2498" s="36"/>
      <c r="H2498" s="36"/>
      <c r="S2498" s="36"/>
      <c r="T2498" s="36"/>
    </row>
    <row r="2499" spans="2:20">
      <c r="B2499" s="36"/>
      <c r="C2499" s="36"/>
      <c r="D2499" s="36"/>
      <c r="E2499" s="36"/>
      <c r="F2499" s="36"/>
      <c r="G2499" s="36"/>
      <c r="H2499" s="36"/>
      <c r="S2499" s="36"/>
      <c r="T2499" s="36"/>
    </row>
    <row r="2500" spans="2:20">
      <c r="B2500" s="36"/>
      <c r="C2500" s="36"/>
      <c r="D2500" s="36"/>
      <c r="E2500" s="36"/>
      <c r="F2500" s="36"/>
      <c r="G2500" s="36"/>
      <c r="H2500" s="36"/>
      <c r="S2500" s="36"/>
      <c r="T2500" s="36"/>
    </row>
    <row r="2501" spans="2:20">
      <c r="B2501" s="36"/>
      <c r="C2501" s="36"/>
      <c r="D2501" s="36"/>
      <c r="E2501" s="36"/>
      <c r="F2501" s="36"/>
      <c r="G2501" s="36"/>
      <c r="H2501" s="36"/>
      <c r="S2501" s="36"/>
      <c r="T2501" s="36"/>
    </row>
    <row r="2502" spans="2:20">
      <c r="B2502" s="36"/>
      <c r="C2502" s="36"/>
      <c r="D2502" s="36"/>
      <c r="E2502" s="36"/>
      <c r="F2502" s="36"/>
      <c r="G2502" s="36"/>
      <c r="H2502" s="36"/>
      <c r="S2502" s="36"/>
      <c r="T2502" s="36"/>
    </row>
    <row r="2503" spans="2:20">
      <c r="B2503" s="36"/>
      <c r="C2503" s="36"/>
      <c r="D2503" s="36"/>
      <c r="E2503" s="36"/>
      <c r="F2503" s="36"/>
      <c r="G2503" s="36"/>
      <c r="H2503" s="36"/>
      <c r="S2503" s="36"/>
      <c r="T2503" s="36"/>
    </row>
    <row r="2504" spans="2:20">
      <c r="B2504" s="36"/>
      <c r="C2504" s="36"/>
      <c r="D2504" s="36"/>
      <c r="E2504" s="36"/>
      <c r="F2504" s="36"/>
      <c r="G2504" s="36"/>
      <c r="H2504" s="36"/>
      <c r="S2504" s="36"/>
      <c r="T2504" s="36"/>
    </row>
    <row r="2505" spans="2:20">
      <c r="B2505" s="36"/>
      <c r="C2505" s="36"/>
      <c r="D2505" s="36"/>
      <c r="E2505" s="36"/>
      <c r="F2505" s="36"/>
      <c r="G2505" s="36"/>
      <c r="H2505" s="36"/>
      <c r="S2505" s="36"/>
      <c r="T2505" s="36"/>
    </row>
    <row r="2506" spans="2:20">
      <c r="B2506" s="36"/>
      <c r="C2506" s="36"/>
      <c r="D2506" s="36"/>
      <c r="E2506" s="36"/>
      <c r="F2506" s="36"/>
      <c r="G2506" s="36"/>
      <c r="H2506" s="36"/>
      <c r="S2506" s="36"/>
      <c r="T2506" s="36"/>
    </row>
    <row r="2507" spans="2:20">
      <c r="B2507" s="36"/>
      <c r="C2507" s="36"/>
      <c r="D2507" s="36"/>
      <c r="E2507" s="36"/>
      <c r="F2507" s="36"/>
      <c r="G2507" s="36"/>
      <c r="H2507" s="36"/>
      <c r="S2507" s="36"/>
      <c r="T2507" s="36"/>
    </row>
    <row r="2508" spans="2:20">
      <c r="B2508" s="36"/>
      <c r="C2508" s="36"/>
      <c r="D2508" s="36"/>
      <c r="E2508" s="36"/>
      <c r="F2508" s="36"/>
      <c r="G2508" s="36"/>
      <c r="H2508" s="36"/>
      <c r="S2508" s="36"/>
      <c r="T2508" s="36"/>
    </row>
    <row r="2509" spans="2:20">
      <c r="B2509" s="36"/>
      <c r="C2509" s="36"/>
      <c r="D2509" s="36"/>
      <c r="E2509" s="36"/>
      <c r="F2509" s="36"/>
      <c r="G2509" s="36"/>
      <c r="H2509" s="36"/>
      <c r="S2509" s="36"/>
      <c r="T2509" s="36"/>
    </row>
    <row r="2510" spans="2:20">
      <c r="B2510" s="36"/>
      <c r="C2510" s="36"/>
      <c r="D2510" s="36"/>
      <c r="E2510" s="36"/>
      <c r="F2510" s="36"/>
      <c r="G2510" s="36"/>
      <c r="H2510" s="36"/>
      <c r="S2510" s="36"/>
      <c r="T2510" s="36"/>
    </row>
    <row r="2511" spans="2:20">
      <c r="B2511" s="36"/>
      <c r="C2511" s="36"/>
      <c r="D2511" s="36"/>
      <c r="E2511" s="36"/>
      <c r="F2511" s="36"/>
      <c r="G2511" s="36"/>
      <c r="H2511" s="36"/>
      <c r="S2511" s="36"/>
      <c r="T2511" s="36"/>
    </row>
    <row r="2512" spans="2:20">
      <c r="B2512" s="36"/>
      <c r="C2512" s="36"/>
      <c r="D2512" s="36"/>
      <c r="E2512" s="36"/>
      <c r="F2512" s="36"/>
      <c r="G2512" s="36"/>
      <c r="H2512" s="36"/>
      <c r="S2512" s="36"/>
      <c r="T2512" s="36"/>
    </row>
    <row r="2513" spans="2:20">
      <c r="B2513" s="36"/>
      <c r="C2513" s="36"/>
      <c r="D2513" s="36"/>
      <c r="E2513" s="36"/>
      <c r="F2513" s="36"/>
      <c r="G2513" s="36"/>
      <c r="H2513" s="36"/>
      <c r="S2513" s="36"/>
      <c r="T2513" s="36"/>
    </row>
    <row r="2514" spans="2:20">
      <c r="B2514" s="36"/>
      <c r="C2514" s="36"/>
      <c r="D2514" s="36"/>
      <c r="E2514" s="36"/>
      <c r="F2514" s="36"/>
      <c r="G2514" s="36"/>
      <c r="H2514" s="36"/>
      <c r="S2514" s="36"/>
      <c r="T2514" s="36"/>
    </row>
    <row r="2515" spans="2:20">
      <c r="B2515" s="36"/>
      <c r="C2515" s="36"/>
      <c r="D2515" s="36"/>
      <c r="E2515" s="36"/>
      <c r="F2515" s="36"/>
      <c r="G2515" s="36"/>
      <c r="H2515" s="36"/>
      <c r="S2515" s="36"/>
      <c r="T2515" s="36"/>
    </row>
    <row r="2516" spans="2:20">
      <c r="B2516" s="36"/>
      <c r="C2516" s="36"/>
      <c r="D2516" s="36"/>
      <c r="E2516" s="36"/>
      <c r="F2516" s="36"/>
      <c r="G2516" s="36"/>
      <c r="H2516" s="36"/>
      <c r="S2516" s="36"/>
      <c r="T2516" s="36"/>
    </row>
    <row r="2517" spans="2:20">
      <c r="B2517" s="36"/>
      <c r="C2517" s="36"/>
      <c r="D2517" s="36"/>
      <c r="E2517" s="36"/>
      <c r="F2517" s="36"/>
      <c r="G2517" s="36"/>
      <c r="H2517" s="36"/>
      <c r="S2517" s="36"/>
      <c r="T2517" s="36"/>
    </row>
    <row r="2518" spans="2:20">
      <c r="B2518" s="36"/>
      <c r="C2518" s="36"/>
      <c r="D2518" s="36"/>
      <c r="E2518" s="36"/>
      <c r="F2518" s="36"/>
      <c r="G2518" s="36"/>
      <c r="H2518" s="36"/>
      <c r="S2518" s="36"/>
      <c r="T2518" s="36"/>
    </row>
    <row r="2519" spans="2:20">
      <c r="B2519" s="36"/>
      <c r="C2519" s="36"/>
      <c r="D2519" s="36"/>
      <c r="E2519" s="36"/>
      <c r="F2519" s="36"/>
      <c r="G2519" s="36"/>
      <c r="H2519" s="36"/>
      <c r="S2519" s="36"/>
      <c r="T2519" s="36"/>
    </row>
    <row r="2520" spans="2:20">
      <c r="B2520" s="36"/>
      <c r="C2520" s="36"/>
      <c r="D2520" s="36"/>
      <c r="E2520" s="36"/>
      <c r="F2520" s="36"/>
      <c r="G2520" s="36"/>
      <c r="H2520" s="36"/>
      <c r="S2520" s="36"/>
      <c r="T2520" s="36"/>
    </row>
    <row r="2521" spans="2:20">
      <c r="B2521" s="36"/>
      <c r="C2521" s="36"/>
      <c r="D2521" s="36"/>
      <c r="E2521" s="36"/>
      <c r="F2521" s="36"/>
      <c r="G2521" s="36"/>
      <c r="H2521" s="36"/>
      <c r="S2521" s="36"/>
      <c r="T2521" s="36"/>
    </row>
    <row r="2522" spans="2:20">
      <c r="B2522" s="36"/>
      <c r="C2522" s="36"/>
      <c r="D2522" s="36"/>
      <c r="E2522" s="36"/>
      <c r="F2522" s="36"/>
      <c r="G2522" s="36"/>
      <c r="H2522" s="36"/>
      <c r="S2522" s="36"/>
      <c r="T2522" s="36"/>
    </row>
    <row r="2523" spans="2:20">
      <c r="B2523" s="36"/>
      <c r="C2523" s="36"/>
      <c r="D2523" s="36"/>
      <c r="E2523" s="36"/>
      <c r="F2523" s="36"/>
      <c r="G2523" s="36"/>
      <c r="H2523" s="36"/>
      <c r="S2523" s="36"/>
      <c r="T2523" s="36"/>
    </row>
    <row r="2524" spans="2:20">
      <c r="B2524" s="36"/>
      <c r="C2524" s="36"/>
      <c r="D2524" s="36"/>
      <c r="E2524" s="36"/>
      <c r="F2524" s="36"/>
      <c r="G2524" s="36"/>
      <c r="H2524" s="36"/>
      <c r="S2524" s="36"/>
      <c r="T2524" s="36"/>
    </row>
    <row r="2525" spans="2:20">
      <c r="B2525" s="36"/>
      <c r="C2525" s="36"/>
      <c r="D2525" s="36"/>
      <c r="E2525" s="36"/>
      <c r="F2525" s="36"/>
      <c r="G2525" s="36"/>
      <c r="H2525" s="36"/>
      <c r="S2525" s="36"/>
      <c r="T2525" s="36"/>
    </row>
    <row r="2526" spans="2:20">
      <c r="B2526" s="36"/>
      <c r="C2526" s="36"/>
      <c r="D2526" s="36"/>
      <c r="E2526" s="36"/>
      <c r="F2526" s="36"/>
      <c r="G2526" s="36"/>
      <c r="H2526" s="36"/>
      <c r="S2526" s="36"/>
      <c r="T2526" s="36"/>
    </row>
    <row r="2527" spans="2:20">
      <c r="B2527" s="36"/>
      <c r="C2527" s="36"/>
      <c r="D2527" s="36"/>
      <c r="E2527" s="36"/>
      <c r="F2527" s="36"/>
      <c r="G2527" s="36"/>
      <c r="H2527" s="36"/>
      <c r="S2527" s="36"/>
      <c r="T2527" s="36"/>
    </row>
    <row r="2528" spans="2:20">
      <c r="B2528" s="36"/>
      <c r="C2528" s="36"/>
      <c r="D2528" s="36"/>
      <c r="E2528" s="36"/>
      <c r="F2528" s="36"/>
      <c r="G2528" s="36"/>
      <c r="H2528" s="36"/>
      <c r="S2528" s="36"/>
      <c r="T2528" s="36"/>
    </row>
    <row r="2529" spans="2:20">
      <c r="B2529" s="36"/>
      <c r="C2529" s="36"/>
      <c r="D2529" s="36"/>
      <c r="E2529" s="36"/>
      <c r="F2529" s="36"/>
      <c r="G2529" s="36"/>
      <c r="H2529" s="36"/>
      <c r="S2529" s="36"/>
      <c r="T2529" s="36"/>
    </row>
    <row r="2530" spans="2:20">
      <c r="B2530" s="36"/>
      <c r="C2530" s="36"/>
      <c r="D2530" s="36"/>
      <c r="E2530" s="36"/>
      <c r="F2530" s="36"/>
      <c r="G2530" s="36"/>
      <c r="H2530" s="36"/>
      <c r="S2530" s="36"/>
      <c r="T2530" s="36"/>
    </row>
    <row r="2531" spans="2:20">
      <c r="B2531" s="36"/>
      <c r="C2531" s="36"/>
      <c r="D2531" s="36"/>
      <c r="E2531" s="36"/>
      <c r="F2531" s="36"/>
      <c r="G2531" s="36"/>
      <c r="H2531" s="36"/>
      <c r="S2531" s="36"/>
      <c r="T2531" s="36"/>
    </row>
    <row r="2532" spans="2:20">
      <c r="B2532" s="36"/>
      <c r="C2532" s="36"/>
      <c r="D2532" s="36"/>
      <c r="E2532" s="36"/>
      <c r="F2532" s="36"/>
      <c r="G2532" s="36"/>
      <c r="H2532" s="36"/>
      <c r="S2532" s="36"/>
      <c r="T2532" s="36"/>
    </row>
    <row r="2533" spans="2:20">
      <c r="B2533" s="36"/>
      <c r="C2533" s="36"/>
      <c r="D2533" s="36"/>
      <c r="E2533" s="36"/>
      <c r="F2533" s="36"/>
      <c r="G2533" s="36"/>
      <c r="H2533" s="36"/>
      <c r="S2533" s="36"/>
      <c r="T2533" s="36"/>
    </row>
    <row r="2534" spans="2:20">
      <c r="B2534" s="36"/>
      <c r="C2534" s="36"/>
      <c r="D2534" s="36"/>
      <c r="E2534" s="36"/>
      <c r="F2534" s="36"/>
      <c r="G2534" s="36"/>
      <c r="H2534" s="36"/>
      <c r="S2534" s="36"/>
      <c r="T2534" s="36"/>
    </row>
    <row r="2535" spans="2:20">
      <c r="B2535" s="36"/>
      <c r="C2535" s="36"/>
      <c r="D2535" s="36"/>
      <c r="E2535" s="36"/>
      <c r="F2535" s="36"/>
      <c r="G2535" s="36"/>
      <c r="H2535" s="36"/>
      <c r="S2535" s="36"/>
      <c r="T2535" s="36"/>
    </row>
    <row r="2536" spans="2:20">
      <c r="B2536" s="36"/>
      <c r="C2536" s="36"/>
      <c r="D2536" s="36"/>
      <c r="E2536" s="36"/>
      <c r="F2536" s="36"/>
      <c r="G2536" s="36"/>
      <c r="H2536" s="36"/>
      <c r="S2536" s="36"/>
      <c r="T2536" s="36"/>
    </row>
    <row r="2537" spans="2:20">
      <c r="B2537" s="36"/>
      <c r="C2537" s="36"/>
      <c r="D2537" s="36"/>
      <c r="E2537" s="36"/>
      <c r="F2537" s="36"/>
      <c r="G2537" s="36"/>
      <c r="H2537" s="36"/>
      <c r="S2537" s="36"/>
      <c r="T2537" s="36"/>
    </row>
    <row r="2538" spans="2:20">
      <c r="B2538" s="36"/>
      <c r="C2538" s="36"/>
      <c r="D2538" s="36"/>
      <c r="E2538" s="36"/>
      <c r="F2538" s="36"/>
      <c r="G2538" s="36"/>
      <c r="H2538" s="36"/>
      <c r="S2538" s="36"/>
      <c r="T2538" s="36"/>
    </row>
    <row r="2539" spans="2:20">
      <c r="B2539" s="36"/>
      <c r="C2539" s="36"/>
      <c r="D2539" s="36"/>
      <c r="E2539" s="36"/>
      <c r="F2539" s="36"/>
      <c r="G2539" s="36"/>
      <c r="H2539" s="36"/>
      <c r="S2539" s="36"/>
      <c r="T2539" s="36"/>
    </row>
    <row r="2540" spans="2:20">
      <c r="B2540" s="36"/>
      <c r="C2540" s="36"/>
      <c r="D2540" s="36"/>
      <c r="E2540" s="36"/>
      <c r="F2540" s="36"/>
      <c r="G2540" s="36"/>
      <c r="H2540" s="36"/>
      <c r="S2540" s="36"/>
      <c r="T2540" s="36"/>
    </row>
    <row r="2541" spans="2:20">
      <c r="B2541" s="36"/>
      <c r="C2541" s="36"/>
      <c r="D2541" s="36"/>
      <c r="E2541" s="36"/>
      <c r="F2541" s="36"/>
      <c r="G2541" s="36"/>
      <c r="H2541" s="36"/>
      <c r="S2541" s="36"/>
      <c r="T2541" s="36"/>
    </row>
    <row r="2542" spans="2:20">
      <c r="B2542" s="36"/>
      <c r="C2542" s="36"/>
      <c r="D2542" s="36"/>
      <c r="E2542" s="36"/>
      <c r="F2542" s="36"/>
      <c r="G2542" s="36"/>
      <c r="H2542" s="36"/>
      <c r="S2542" s="36"/>
      <c r="T2542" s="36"/>
    </row>
    <row r="2543" spans="2:20">
      <c r="B2543" s="36"/>
      <c r="C2543" s="36"/>
      <c r="D2543" s="36"/>
      <c r="E2543" s="36"/>
      <c r="F2543" s="36"/>
      <c r="G2543" s="36"/>
      <c r="H2543" s="36"/>
      <c r="S2543" s="36"/>
      <c r="T2543" s="36"/>
    </row>
    <row r="2544" spans="2:20">
      <c r="B2544" s="36"/>
      <c r="C2544" s="36"/>
      <c r="D2544" s="36"/>
      <c r="E2544" s="36"/>
      <c r="F2544" s="36"/>
      <c r="G2544" s="36"/>
      <c r="H2544" s="36"/>
      <c r="S2544" s="36"/>
      <c r="T2544" s="36"/>
    </row>
    <row r="2545" spans="2:20">
      <c r="B2545" s="36"/>
      <c r="C2545" s="36"/>
      <c r="D2545" s="36"/>
      <c r="E2545" s="36"/>
      <c r="F2545" s="36"/>
      <c r="G2545" s="36"/>
      <c r="H2545" s="36"/>
      <c r="S2545" s="36"/>
      <c r="T2545" s="36"/>
    </row>
    <row r="2546" spans="2:20">
      <c r="B2546" s="36"/>
      <c r="C2546" s="36"/>
      <c r="D2546" s="36"/>
      <c r="E2546" s="36"/>
      <c r="F2546" s="36"/>
      <c r="G2546" s="36"/>
      <c r="H2546" s="36"/>
      <c r="S2546" s="36"/>
      <c r="T2546" s="36"/>
    </row>
    <row r="2547" spans="2:20">
      <c r="B2547" s="36"/>
      <c r="C2547" s="36"/>
      <c r="D2547" s="36"/>
      <c r="E2547" s="36"/>
      <c r="F2547" s="36"/>
      <c r="G2547" s="36"/>
      <c r="H2547" s="36"/>
      <c r="S2547" s="36"/>
      <c r="T2547" s="36"/>
    </row>
    <row r="2548" spans="2:20">
      <c r="B2548" s="36"/>
      <c r="C2548" s="36"/>
      <c r="D2548" s="36"/>
      <c r="E2548" s="36"/>
      <c r="F2548" s="36"/>
      <c r="G2548" s="36"/>
      <c r="H2548" s="36"/>
      <c r="S2548" s="36"/>
      <c r="T2548" s="36"/>
    </row>
    <row r="2549" spans="2:20">
      <c r="B2549" s="36"/>
      <c r="C2549" s="36"/>
      <c r="D2549" s="36"/>
      <c r="E2549" s="36"/>
      <c r="F2549" s="36"/>
      <c r="G2549" s="36"/>
      <c r="H2549" s="36"/>
      <c r="S2549" s="36"/>
      <c r="T2549" s="36"/>
    </row>
    <row r="2550" spans="2:20">
      <c r="B2550" s="36"/>
      <c r="C2550" s="36"/>
      <c r="D2550" s="36"/>
      <c r="E2550" s="36"/>
      <c r="F2550" s="36"/>
      <c r="G2550" s="36"/>
      <c r="H2550" s="36"/>
      <c r="S2550" s="36"/>
      <c r="T2550" s="36"/>
    </row>
    <row r="2551" spans="2:20">
      <c r="B2551" s="36"/>
      <c r="C2551" s="36"/>
      <c r="D2551" s="36"/>
      <c r="E2551" s="36"/>
      <c r="F2551" s="36"/>
      <c r="G2551" s="36"/>
      <c r="H2551" s="36"/>
      <c r="S2551" s="36"/>
      <c r="T2551" s="36"/>
    </row>
    <row r="2552" spans="2:20">
      <c r="B2552" s="36"/>
      <c r="C2552" s="36"/>
      <c r="D2552" s="36"/>
      <c r="E2552" s="36"/>
      <c r="F2552" s="36"/>
      <c r="G2552" s="36"/>
      <c r="H2552" s="36"/>
      <c r="S2552" s="36"/>
      <c r="T2552" s="36"/>
    </row>
    <row r="2553" spans="2:20">
      <c r="B2553" s="36"/>
      <c r="C2553" s="36"/>
      <c r="D2553" s="36"/>
      <c r="E2553" s="36"/>
      <c r="F2553" s="36"/>
      <c r="G2553" s="36"/>
      <c r="H2553" s="36"/>
      <c r="S2553" s="36"/>
      <c r="T2553" s="36"/>
    </row>
    <row r="2554" spans="2:20">
      <c r="B2554" s="36"/>
      <c r="C2554" s="36"/>
      <c r="D2554" s="36"/>
      <c r="E2554" s="36"/>
      <c r="F2554" s="36"/>
      <c r="G2554" s="36"/>
      <c r="H2554" s="36"/>
      <c r="S2554" s="36"/>
      <c r="T2554" s="36"/>
    </row>
    <row r="2555" spans="2:20">
      <c r="B2555" s="36"/>
      <c r="C2555" s="36"/>
      <c r="D2555" s="36"/>
      <c r="E2555" s="36"/>
      <c r="F2555" s="36"/>
      <c r="G2555" s="36"/>
      <c r="H2555" s="36"/>
      <c r="S2555" s="36"/>
      <c r="T2555" s="36"/>
    </row>
    <row r="2556" spans="2:20">
      <c r="B2556" s="36"/>
      <c r="C2556" s="36"/>
      <c r="D2556" s="36"/>
      <c r="E2556" s="36"/>
      <c r="F2556" s="36"/>
      <c r="G2556" s="36"/>
      <c r="H2556" s="36"/>
      <c r="S2556" s="36"/>
      <c r="T2556" s="36"/>
    </row>
    <row r="2557" spans="2:20">
      <c r="B2557" s="36"/>
      <c r="C2557" s="36"/>
      <c r="D2557" s="36"/>
      <c r="E2557" s="36"/>
      <c r="F2557" s="36"/>
      <c r="G2557" s="36"/>
      <c r="H2557" s="36"/>
      <c r="S2557" s="36"/>
      <c r="T2557" s="36"/>
    </row>
    <row r="2558" spans="2:20">
      <c r="B2558" s="36"/>
      <c r="C2558" s="36"/>
      <c r="D2558" s="36"/>
      <c r="E2558" s="36"/>
      <c r="F2558" s="36"/>
      <c r="G2558" s="36"/>
      <c r="H2558" s="36"/>
      <c r="S2558" s="36"/>
      <c r="T2558" s="36"/>
    </row>
    <row r="2559" spans="2:20">
      <c r="B2559" s="36"/>
      <c r="C2559" s="36"/>
      <c r="D2559" s="36"/>
      <c r="E2559" s="36"/>
      <c r="F2559" s="36"/>
      <c r="G2559" s="36"/>
      <c r="H2559" s="36"/>
      <c r="S2559" s="36"/>
      <c r="T2559" s="36"/>
    </row>
    <row r="2560" spans="2:20">
      <c r="B2560" s="36"/>
      <c r="C2560" s="36"/>
      <c r="D2560" s="36"/>
      <c r="E2560" s="36"/>
      <c r="F2560" s="36"/>
      <c r="G2560" s="36"/>
      <c r="H2560" s="36"/>
      <c r="S2560" s="36"/>
      <c r="T2560" s="36"/>
    </row>
    <row r="2561" spans="2:20">
      <c r="B2561" s="36"/>
      <c r="C2561" s="36"/>
      <c r="D2561" s="36"/>
      <c r="E2561" s="36"/>
      <c r="F2561" s="36"/>
      <c r="G2561" s="36"/>
      <c r="H2561" s="36"/>
      <c r="S2561" s="36"/>
      <c r="T2561" s="36"/>
    </row>
    <row r="2562" spans="2:20">
      <c r="B2562" s="36"/>
      <c r="C2562" s="36"/>
      <c r="D2562" s="36"/>
      <c r="E2562" s="36"/>
      <c r="F2562" s="36"/>
      <c r="G2562" s="36"/>
      <c r="H2562" s="36"/>
      <c r="S2562" s="36"/>
      <c r="T2562" s="36"/>
    </row>
    <row r="2563" spans="2:20">
      <c r="B2563" s="36"/>
      <c r="C2563" s="36"/>
      <c r="D2563" s="36"/>
      <c r="E2563" s="36"/>
      <c r="F2563" s="36"/>
      <c r="G2563" s="36"/>
      <c r="H2563" s="36"/>
      <c r="S2563" s="36"/>
      <c r="T2563" s="36"/>
    </row>
    <row r="2564" spans="2:20">
      <c r="B2564" s="36"/>
      <c r="C2564" s="36"/>
      <c r="D2564" s="36"/>
      <c r="E2564" s="36"/>
      <c r="F2564" s="36"/>
      <c r="G2564" s="36"/>
      <c r="H2564" s="36"/>
      <c r="S2564" s="36"/>
      <c r="T2564" s="36"/>
    </row>
    <row r="2565" spans="2:20">
      <c r="B2565" s="36"/>
      <c r="C2565" s="36"/>
      <c r="D2565" s="36"/>
      <c r="E2565" s="36"/>
      <c r="F2565" s="36"/>
      <c r="G2565" s="36"/>
      <c r="H2565" s="36"/>
      <c r="S2565" s="36"/>
      <c r="T2565" s="36"/>
    </row>
    <row r="2566" spans="2:20">
      <c r="B2566" s="36"/>
      <c r="C2566" s="36"/>
      <c r="D2566" s="36"/>
      <c r="E2566" s="36"/>
      <c r="F2566" s="36"/>
      <c r="G2566" s="36"/>
      <c r="H2566" s="36"/>
      <c r="S2566" s="36"/>
      <c r="T2566" s="36"/>
    </row>
    <row r="2567" spans="2:20">
      <c r="B2567" s="36"/>
      <c r="C2567" s="36"/>
      <c r="D2567" s="36"/>
      <c r="E2567" s="36"/>
      <c r="F2567" s="36"/>
      <c r="G2567" s="36"/>
      <c r="H2567" s="36"/>
      <c r="S2567" s="36"/>
      <c r="T2567" s="36"/>
    </row>
    <row r="2568" spans="2:20">
      <c r="B2568" s="36"/>
      <c r="C2568" s="36"/>
      <c r="D2568" s="36"/>
      <c r="E2568" s="36"/>
      <c r="F2568" s="36"/>
      <c r="G2568" s="36"/>
      <c r="H2568" s="36"/>
      <c r="S2568" s="36"/>
      <c r="T2568" s="36"/>
    </row>
    <row r="2569" spans="2:20">
      <c r="B2569" s="36"/>
      <c r="C2569" s="36"/>
      <c r="D2569" s="36"/>
      <c r="E2569" s="36"/>
      <c r="F2569" s="36"/>
      <c r="G2569" s="36"/>
      <c r="H2569" s="36"/>
      <c r="S2569" s="36"/>
      <c r="T2569" s="36"/>
    </row>
    <row r="2570" spans="2:20">
      <c r="B2570" s="36"/>
      <c r="C2570" s="36"/>
      <c r="D2570" s="36"/>
      <c r="E2570" s="36"/>
      <c r="F2570" s="36"/>
      <c r="G2570" s="36"/>
      <c r="H2570" s="36"/>
      <c r="S2570" s="36"/>
      <c r="T2570" s="36"/>
    </row>
    <row r="2571" spans="2:20">
      <c r="B2571" s="36"/>
      <c r="C2571" s="36"/>
      <c r="D2571" s="36"/>
      <c r="E2571" s="36"/>
      <c r="F2571" s="36"/>
      <c r="G2571" s="36"/>
      <c r="H2571" s="36"/>
      <c r="S2571" s="36"/>
      <c r="T2571" s="36"/>
    </row>
    <row r="2572" spans="2:20">
      <c r="B2572" s="36"/>
      <c r="C2572" s="36"/>
      <c r="D2572" s="36"/>
      <c r="E2572" s="36"/>
      <c r="F2572" s="36"/>
      <c r="G2572" s="36"/>
      <c r="H2572" s="36"/>
      <c r="S2572" s="36"/>
      <c r="T2572" s="36"/>
    </row>
    <row r="2573" spans="2:20">
      <c r="B2573" s="36"/>
      <c r="C2573" s="36"/>
      <c r="D2573" s="36"/>
      <c r="E2573" s="36"/>
      <c r="F2573" s="36"/>
      <c r="G2573" s="36"/>
      <c r="H2573" s="36"/>
      <c r="S2573" s="36"/>
      <c r="T2573" s="36"/>
    </row>
    <row r="2574" spans="2:20">
      <c r="B2574" s="36"/>
      <c r="C2574" s="36"/>
      <c r="D2574" s="36"/>
      <c r="E2574" s="36"/>
      <c r="F2574" s="36"/>
      <c r="G2574" s="36"/>
      <c r="H2574" s="36"/>
      <c r="S2574" s="36"/>
      <c r="T2574" s="36"/>
    </row>
    <row r="2575" spans="2:20">
      <c r="B2575" s="36"/>
      <c r="C2575" s="36"/>
      <c r="D2575" s="36"/>
      <c r="E2575" s="36"/>
      <c r="F2575" s="36"/>
      <c r="G2575" s="36"/>
      <c r="H2575" s="36"/>
      <c r="S2575" s="36"/>
      <c r="T2575" s="36"/>
    </row>
    <row r="2576" spans="2:20">
      <c r="B2576" s="36"/>
      <c r="C2576" s="36"/>
      <c r="D2576" s="36"/>
      <c r="E2576" s="36"/>
      <c r="F2576" s="36"/>
      <c r="G2576" s="36"/>
      <c r="H2576" s="36"/>
      <c r="S2576" s="36"/>
      <c r="T2576" s="36"/>
    </row>
    <row r="2577" spans="2:20">
      <c r="B2577" s="36"/>
      <c r="C2577" s="36"/>
      <c r="D2577" s="36"/>
      <c r="E2577" s="36"/>
      <c r="F2577" s="36"/>
      <c r="G2577" s="36"/>
      <c r="H2577" s="36"/>
      <c r="S2577" s="36"/>
      <c r="T2577" s="36"/>
    </row>
    <row r="2578" spans="2:20">
      <c r="B2578" s="36"/>
      <c r="C2578" s="36"/>
      <c r="D2578" s="36"/>
      <c r="E2578" s="36"/>
      <c r="F2578" s="36"/>
      <c r="G2578" s="36"/>
      <c r="H2578" s="36"/>
      <c r="S2578" s="36"/>
      <c r="T2578" s="36"/>
    </row>
    <row r="2579" spans="2:20">
      <c r="B2579" s="36"/>
      <c r="C2579" s="36"/>
      <c r="D2579" s="36"/>
      <c r="E2579" s="36"/>
      <c r="F2579" s="36"/>
      <c r="G2579" s="36"/>
      <c r="H2579" s="36"/>
      <c r="S2579" s="36"/>
      <c r="T2579" s="36"/>
    </row>
    <row r="2580" spans="2:20">
      <c r="B2580" s="36"/>
      <c r="C2580" s="36"/>
      <c r="D2580" s="36"/>
      <c r="E2580" s="36"/>
      <c r="F2580" s="36"/>
      <c r="G2580" s="36"/>
      <c r="H2580" s="36"/>
      <c r="S2580" s="36"/>
      <c r="T2580" s="36"/>
    </row>
    <row r="2581" spans="2:20">
      <c r="B2581" s="36"/>
      <c r="C2581" s="36"/>
      <c r="D2581" s="36"/>
      <c r="E2581" s="36"/>
      <c r="F2581" s="36"/>
      <c r="G2581" s="36"/>
      <c r="H2581" s="36"/>
      <c r="S2581" s="36"/>
      <c r="T2581" s="36"/>
    </row>
    <row r="2582" spans="2:20">
      <c r="B2582" s="36"/>
      <c r="C2582" s="36"/>
      <c r="D2582" s="36"/>
      <c r="E2582" s="36"/>
      <c r="F2582" s="36"/>
      <c r="G2582" s="36"/>
      <c r="H2582" s="36"/>
      <c r="S2582" s="36"/>
      <c r="T2582" s="36"/>
    </row>
    <row r="2583" spans="2:20">
      <c r="B2583" s="36"/>
      <c r="C2583" s="36"/>
      <c r="D2583" s="36"/>
      <c r="E2583" s="36"/>
      <c r="F2583" s="36"/>
      <c r="G2583" s="36"/>
      <c r="H2583" s="36"/>
      <c r="S2583" s="36"/>
      <c r="T2583" s="36"/>
    </row>
    <row r="2584" spans="2:20">
      <c r="B2584" s="36"/>
      <c r="C2584" s="36"/>
      <c r="D2584" s="36"/>
      <c r="E2584" s="36"/>
      <c r="F2584" s="36"/>
      <c r="G2584" s="36"/>
      <c r="H2584" s="36"/>
      <c r="S2584" s="36"/>
      <c r="T2584" s="36"/>
    </row>
    <row r="2585" spans="2:20">
      <c r="B2585" s="36"/>
      <c r="C2585" s="36"/>
      <c r="D2585" s="36"/>
      <c r="E2585" s="36"/>
      <c r="F2585" s="36"/>
      <c r="G2585" s="36"/>
      <c r="H2585" s="36"/>
      <c r="S2585" s="36"/>
      <c r="T2585" s="36"/>
    </row>
    <row r="2586" spans="2:20">
      <c r="B2586" s="36"/>
      <c r="C2586" s="36"/>
      <c r="D2586" s="36"/>
      <c r="E2586" s="36"/>
      <c r="F2586" s="36"/>
      <c r="G2586" s="36"/>
      <c r="H2586" s="36"/>
      <c r="S2586" s="36"/>
      <c r="T2586" s="36"/>
    </row>
    <row r="2587" spans="2:20">
      <c r="B2587" s="36"/>
      <c r="C2587" s="36"/>
      <c r="D2587" s="36"/>
      <c r="E2587" s="36"/>
      <c r="F2587" s="36"/>
      <c r="G2587" s="36"/>
      <c r="H2587" s="36"/>
      <c r="S2587" s="36"/>
      <c r="T2587" s="36"/>
    </row>
    <row r="2588" spans="2:20">
      <c r="B2588" s="36"/>
      <c r="C2588" s="36"/>
      <c r="D2588" s="36"/>
      <c r="E2588" s="36"/>
      <c r="F2588" s="36"/>
      <c r="G2588" s="36"/>
      <c r="H2588" s="36"/>
      <c r="S2588" s="36"/>
      <c r="T2588" s="36"/>
    </row>
    <row r="2589" spans="2:20">
      <c r="B2589" s="36"/>
      <c r="C2589" s="36"/>
      <c r="D2589" s="36"/>
      <c r="E2589" s="36"/>
      <c r="F2589" s="36"/>
      <c r="G2589" s="36"/>
      <c r="H2589" s="36"/>
      <c r="S2589" s="36"/>
      <c r="T2589" s="36"/>
    </row>
    <row r="2590" spans="2:20">
      <c r="B2590" s="36"/>
      <c r="C2590" s="36"/>
      <c r="D2590" s="36"/>
      <c r="E2590" s="36"/>
      <c r="F2590" s="36"/>
      <c r="G2590" s="36"/>
      <c r="H2590" s="36"/>
      <c r="S2590" s="36"/>
      <c r="T2590" s="36"/>
    </row>
    <row r="2591" spans="2:20">
      <c r="B2591" s="36"/>
      <c r="C2591" s="36"/>
      <c r="D2591" s="36"/>
      <c r="E2591" s="36"/>
      <c r="F2591" s="36"/>
      <c r="G2591" s="36"/>
      <c r="H2591" s="36"/>
      <c r="S2591" s="36"/>
      <c r="T2591" s="36"/>
    </row>
    <row r="2592" spans="2:20">
      <c r="B2592" s="36"/>
      <c r="C2592" s="36"/>
      <c r="D2592" s="36"/>
      <c r="E2592" s="36"/>
      <c r="F2592" s="36"/>
      <c r="G2592" s="36"/>
      <c r="H2592" s="36"/>
      <c r="S2592" s="36"/>
      <c r="T2592" s="36"/>
    </row>
    <row r="2593" spans="2:20">
      <c r="B2593" s="36"/>
      <c r="C2593" s="36"/>
      <c r="D2593" s="36"/>
      <c r="E2593" s="36"/>
      <c r="F2593" s="36"/>
      <c r="G2593" s="36"/>
      <c r="H2593" s="36"/>
      <c r="S2593" s="36"/>
      <c r="T2593" s="36"/>
    </row>
    <row r="2594" spans="2:20">
      <c r="B2594" s="36"/>
      <c r="C2594" s="36"/>
      <c r="D2594" s="36"/>
      <c r="E2594" s="36"/>
      <c r="F2594" s="36"/>
      <c r="G2594" s="36"/>
      <c r="H2594" s="36"/>
      <c r="S2594" s="36"/>
      <c r="T2594" s="36"/>
    </row>
    <row r="2595" spans="2:20">
      <c r="B2595" s="36"/>
      <c r="C2595" s="36"/>
      <c r="D2595" s="36"/>
      <c r="E2595" s="36"/>
      <c r="F2595" s="36"/>
      <c r="G2595" s="36"/>
      <c r="H2595" s="36"/>
      <c r="S2595" s="36"/>
      <c r="T2595" s="36"/>
    </row>
    <row r="2596" spans="2:20">
      <c r="B2596" s="36"/>
      <c r="C2596" s="36"/>
      <c r="D2596" s="36"/>
      <c r="E2596" s="36"/>
      <c r="F2596" s="36"/>
      <c r="G2596" s="36"/>
      <c r="H2596" s="36"/>
      <c r="S2596" s="36"/>
      <c r="T2596" s="36"/>
    </row>
    <row r="2597" spans="2:20">
      <c r="B2597" s="36"/>
      <c r="C2597" s="36"/>
      <c r="D2597" s="36"/>
      <c r="E2597" s="36"/>
      <c r="F2597" s="36"/>
      <c r="G2597" s="36"/>
      <c r="H2597" s="36"/>
      <c r="S2597" s="36"/>
      <c r="T2597" s="36"/>
    </row>
    <row r="2598" spans="2:20">
      <c r="B2598" s="36"/>
      <c r="C2598" s="36"/>
      <c r="D2598" s="36"/>
      <c r="E2598" s="36"/>
      <c r="F2598" s="36"/>
      <c r="G2598" s="36"/>
      <c r="H2598" s="36"/>
      <c r="S2598" s="36"/>
      <c r="T2598" s="36"/>
    </row>
    <row r="2599" spans="2:20">
      <c r="B2599" s="36"/>
      <c r="C2599" s="36"/>
      <c r="D2599" s="36"/>
      <c r="E2599" s="36"/>
      <c r="F2599" s="36"/>
      <c r="G2599" s="36"/>
      <c r="H2599" s="36"/>
      <c r="S2599" s="36"/>
      <c r="T2599" s="36"/>
    </row>
    <row r="2600" spans="2:20">
      <c r="B2600" s="36"/>
      <c r="C2600" s="36"/>
      <c r="D2600" s="36"/>
      <c r="E2600" s="36"/>
      <c r="F2600" s="36"/>
      <c r="G2600" s="36"/>
      <c r="H2600" s="36"/>
      <c r="S2600" s="36"/>
      <c r="T2600" s="36"/>
    </row>
    <row r="2601" spans="2:20">
      <c r="B2601" s="36"/>
      <c r="C2601" s="36"/>
      <c r="D2601" s="36"/>
      <c r="E2601" s="36"/>
      <c r="F2601" s="36"/>
      <c r="G2601" s="36"/>
      <c r="H2601" s="36"/>
      <c r="S2601" s="36"/>
      <c r="T2601" s="36"/>
    </row>
    <row r="2602" spans="2:20">
      <c r="B2602" s="36"/>
      <c r="C2602" s="36"/>
      <c r="D2602" s="36"/>
      <c r="E2602" s="36"/>
      <c r="F2602" s="36"/>
      <c r="G2602" s="36"/>
      <c r="H2602" s="36"/>
      <c r="S2602" s="36"/>
      <c r="T2602" s="36"/>
    </row>
    <row r="2603" spans="2:20">
      <c r="B2603" s="36"/>
      <c r="C2603" s="36"/>
      <c r="D2603" s="36"/>
      <c r="E2603" s="36"/>
      <c r="F2603" s="36"/>
      <c r="G2603" s="36"/>
      <c r="H2603" s="36"/>
      <c r="S2603" s="36"/>
      <c r="T2603" s="36"/>
    </row>
    <row r="2604" spans="2:20">
      <c r="B2604" s="36"/>
      <c r="C2604" s="36"/>
      <c r="D2604" s="36"/>
      <c r="E2604" s="36"/>
      <c r="F2604" s="36"/>
      <c r="G2604" s="36"/>
      <c r="H2604" s="36"/>
      <c r="S2604" s="36"/>
      <c r="T2604" s="36"/>
    </row>
    <row r="2605" spans="2:20">
      <c r="B2605" s="36"/>
      <c r="C2605" s="36"/>
      <c r="D2605" s="36"/>
      <c r="E2605" s="36"/>
      <c r="F2605" s="36"/>
      <c r="G2605" s="36"/>
      <c r="H2605" s="36"/>
      <c r="S2605" s="36"/>
      <c r="T2605" s="36"/>
    </row>
    <row r="2606" spans="2:20">
      <c r="B2606" s="36"/>
      <c r="C2606" s="36"/>
      <c r="D2606" s="36"/>
      <c r="E2606" s="36"/>
      <c r="F2606" s="36"/>
      <c r="G2606" s="36"/>
      <c r="H2606" s="36"/>
      <c r="S2606" s="36"/>
      <c r="T2606" s="36"/>
    </row>
    <row r="2607" spans="2:20">
      <c r="B2607" s="36"/>
      <c r="C2607" s="36"/>
      <c r="D2607" s="36"/>
      <c r="E2607" s="36"/>
      <c r="F2607" s="36"/>
      <c r="G2607" s="36"/>
      <c r="H2607" s="36"/>
      <c r="S2607" s="36"/>
      <c r="T2607" s="36"/>
    </row>
    <row r="2608" spans="2:20">
      <c r="B2608" s="36"/>
      <c r="C2608" s="36"/>
      <c r="D2608" s="36"/>
      <c r="E2608" s="36"/>
      <c r="F2608" s="36"/>
      <c r="G2608" s="36"/>
      <c r="H2608" s="36"/>
      <c r="S2608" s="36"/>
      <c r="T2608" s="36"/>
    </row>
    <row r="2609" spans="2:20">
      <c r="B2609" s="36"/>
      <c r="C2609" s="36"/>
      <c r="D2609" s="36"/>
      <c r="E2609" s="36"/>
      <c r="F2609" s="36"/>
      <c r="G2609" s="36"/>
      <c r="H2609" s="36"/>
      <c r="S2609" s="36"/>
      <c r="T2609" s="36"/>
    </row>
    <row r="2610" spans="2:20">
      <c r="B2610" s="36"/>
      <c r="C2610" s="36"/>
      <c r="D2610" s="36"/>
      <c r="E2610" s="36"/>
      <c r="F2610" s="36"/>
      <c r="G2610" s="36"/>
      <c r="H2610" s="36"/>
      <c r="S2610" s="36"/>
      <c r="T2610" s="36"/>
    </row>
    <row r="2611" spans="2:20">
      <c r="B2611" s="36"/>
      <c r="C2611" s="36"/>
      <c r="D2611" s="36"/>
      <c r="E2611" s="36"/>
      <c r="F2611" s="36"/>
      <c r="G2611" s="36"/>
      <c r="H2611" s="36"/>
      <c r="S2611" s="36"/>
      <c r="T2611" s="36"/>
    </row>
    <row r="2612" spans="2:20">
      <c r="B2612" s="36"/>
      <c r="C2612" s="36"/>
      <c r="D2612" s="36"/>
      <c r="E2612" s="36"/>
      <c r="F2612" s="36"/>
      <c r="G2612" s="36"/>
      <c r="H2612" s="36"/>
      <c r="S2612" s="36"/>
      <c r="T2612" s="36"/>
    </row>
    <row r="2613" spans="2:20">
      <c r="B2613" s="36"/>
      <c r="C2613" s="36"/>
      <c r="D2613" s="36"/>
      <c r="E2613" s="36"/>
      <c r="F2613" s="36"/>
      <c r="G2613" s="36"/>
      <c r="H2613" s="36"/>
      <c r="S2613" s="36"/>
      <c r="T2613" s="36"/>
    </row>
    <row r="2614" spans="2:20">
      <c r="B2614" s="36"/>
      <c r="C2614" s="36"/>
      <c r="D2614" s="36"/>
      <c r="E2614" s="36"/>
      <c r="F2614" s="36"/>
      <c r="G2614" s="36"/>
      <c r="H2614" s="36"/>
      <c r="S2614" s="36"/>
      <c r="T2614" s="36"/>
    </row>
    <row r="2615" spans="2:20">
      <c r="B2615" s="36"/>
      <c r="C2615" s="36"/>
      <c r="D2615" s="36"/>
      <c r="E2615" s="36"/>
      <c r="F2615" s="36"/>
      <c r="G2615" s="36"/>
      <c r="H2615" s="36"/>
      <c r="S2615" s="36"/>
      <c r="T2615" s="36"/>
    </row>
    <row r="2616" spans="2:20">
      <c r="B2616" s="36"/>
      <c r="C2616" s="36"/>
      <c r="D2616" s="36"/>
      <c r="E2616" s="36"/>
      <c r="F2616" s="36"/>
      <c r="G2616" s="36"/>
      <c r="H2616" s="36"/>
      <c r="S2616" s="36"/>
      <c r="T2616" s="36"/>
    </row>
    <row r="2617" spans="2:20">
      <c r="B2617" s="36"/>
      <c r="C2617" s="36"/>
      <c r="D2617" s="36"/>
      <c r="E2617" s="36"/>
      <c r="F2617" s="36"/>
      <c r="G2617" s="36"/>
      <c r="H2617" s="36"/>
      <c r="S2617" s="36"/>
      <c r="T2617" s="36"/>
    </row>
    <row r="2618" spans="2:20">
      <c r="B2618" s="36"/>
      <c r="C2618" s="36"/>
      <c r="D2618" s="36"/>
      <c r="E2618" s="36"/>
      <c r="F2618" s="36"/>
      <c r="G2618" s="36"/>
      <c r="H2618" s="36"/>
      <c r="S2618" s="36"/>
      <c r="T2618" s="36"/>
    </row>
    <row r="2619" spans="2:20">
      <c r="B2619" s="36"/>
      <c r="C2619" s="36"/>
      <c r="D2619" s="36"/>
      <c r="E2619" s="36"/>
      <c r="F2619" s="36"/>
      <c r="G2619" s="36"/>
      <c r="H2619" s="36"/>
      <c r="S2619" s="36"/>
      <c r="T2619" s="36"/>
    </row>
    <row r="2620" spans="2:20">
      <c r="B2620" s="36"/>
      <c r="C2620" s="36"/>
      <c r="D2620" s="36"/>
      <c r="E2620" s="36"/>
      <c r="F2620" s="36"/>
      <c r="G2620" s="36"/>
      <c r="H2620" s="36"/>
      <c r="S2620" s="36"/>
      <c r="T2620" s="36"/>
    </row>
    <row r="2621" spans="2:20">
      <c r="B2621" s="36"/>
      <c r="C2621" s="36"/>
      <c r="D2621" s="36"/>
      <c r="E2621" s="36"/>
      <c r="F2621" s="36"/>
      <c r="G2621" s="36"/>
      <c r="H2621" s="36"/>
      <c r="S2621" s="36"/>
      <c r="T2621" s="36"/>
    </row>
    <row r="2622" spans="2:20">
      <c r="B2622" s="36"/>
      <c r="C2622" s="36"/>
      <c r="D2622" s="36"/>
      <c r="E2622" s="36"/>
      <c r="F2622" s="36"/>
      <c r="G2622" s="36"/>
      <c r="H2622" s="36"/>
      <c r="S2622" s="36"/>
      <c r="T2622" s="36"/>
    </row>
    <row r="2623" spans="2:20">
      <c r="B2623" s="36"/>
      <c r="C2623" s="36"/>
      <c r="D2623" s="36"/>
      <c r="E2623" s="36"/>
      <c r="F2623" s="36"/>
      <c r="G2623" s="36"/>
      <c r="H2623" s="36"/>
      <c r="S2623" s="36"/>
      <c r="T2623" s="36"/>
    </row>
    <row r="2624" spans="2:20">
      <c r="B2624" s="36"/>
      <c r="C2624" s="36"/>
      <c r="D2624" s="36"/>
      <c r="E2624" s="36"/>
      <c r="F2624" s="36"/>
      <c r="G2624" s="36"/>
      <c r="H2624" s="36"/>
      <c r="S2624" s="36"/>
      <c r="T2624" s="36"/>
    </row>
    <row r="2625" spans="2:20">
      <c r="B2625" s="36"/>
      <c r="C2625" s="36"/>
      <c r="D2625" s="36"/>
      <c r="E2625" s="36"/>
      <c r="F2625" s="36"/>
      <c r="G2625" s="36"/>
      <c r="H2625" s="36"/>
      <c r="S2625" s="36"/>
      <c r="T2625" s="36"/>
    </row>
    <row r="2626" spans="2:20">
      <c r="B2626" s="36"/>
      <c r="C2626" s="36"/>
      <c r="D2626" s="36"/>
      <c r="E2626" s="36"/>
      <c r="F2626" s="36"/>
      <c r="G2626" s="36"/>
      <c r="H2626" s="36"/>
      <c r="S2626" s="36"/>
      <c r="T2626" s="36"/>
    </row>
    <row r="2627" spans="2:20">
      <c r="B2627" s="36"/>
      <c r="C2627" s="36"/>
      <c r="D2627" s="36"/>
      <c r="E2627" s="36"/>
      <c r="F2627" s="36"/>
      <c r="G2627" s="36"/>
      <c r="H2627" s="36"/>
      <c r="S2627" s="36"/>
      <c r="T2627" s="36"/>
    </row>
    <row r="2628" spans="2:20">
      <c r="B2628" s="36"/>
      <c r="C2628" s="36"/>
      <c r="D2628" s="36"/>
      <c r="E2628" s="36"/>
      <c r="F2628" s="36"/>
      <c r="G2628" s="36"/>
      <c r="H2628" s="36"/>
      <c r="S2628" s="36"/>
      <c r="T2628" s="36"/>
    </row>
    <row r="2629" spans="2:20">
      <c r="B2629" s="36"/>
      <c r="C2629" s="36"/>
      <c r="D2629" s="36"/>
      <c r="E2629" s="36"/>
      <c r="F2629" s="36"/>
      <c r="G2629" s="36"/>
      <c r="H2629" s="36"/>
      <c r="S2629" s="36"/>
      <c r="T2629" s="36"/>
    </row>
    <row r="2630" spans="2:20">
      <c r="B2630" s="36"/>
      <c r="C2630" s="36"/>
      <c r="D2630" s="36"/>
      <c r="E2630" s="36"/>
      <c r="F2630" s="36"/>
      <c r="G2630" s="36"/>
      <c r="H2630" s="36"/>
      <c r="S2630" s="36"/>
      <c r="T2630" s="36"/>
    </row>
    <row r="2631" spans="2:20">
      <c r="B2631" s="36"/>
      <c r="C2631" s="36"/>
      <c r="D2631" s="36"/>
      <c r="E2631" s="36"/>
      <c r="F2631" s="36"/>
      <c r="G2631" s="36"/>
      <c r="H2631" s="36"/>
      <c r="S2631" s="36"/>
      <c r="T2631" s="36"/>
    </row>
    <row r="2632" spans="2:20">
      <c r="B2632" s="36"/>
      <c r="C2632" s="36"/>
      <c r="D2632" s="36"/>
      <c r="E2632" s="36"/>
      <c r="F2632" s="36"/>
      <c r="G2632" s="36"/>
      <c r="H2632" s="36"/>
      <c r="S2632" s="36"/>
      <c r="T2632" s="36"/>
    </row>
    <row r="2633" spans="2:20">
      <c r="B2633" s="36"/>
      <c r="C2633" s="36"/>
      <c r="D2633" s="36"/>
      <c r="E2633" s="36"/>
      <c r="F2633" s="36"/>
      <c r="G2633" s="36"/>
      <c r="H2633" s="36"/>
      <c r="S2633" s="36"/>
      <c r="T2633" s="36"/>
    </row>
    <row r="2634" spans="2:20">
      <c r="B2634" s="36"/>
      <c r="C2634" s="36"/>
      <c r="D2634" s="36"/>
      <c r="E2634" s="36"/>
      <c r="F2634" s="36"/>
      <c r="G2634" s="36"/>
      <c r="H2634" s="36"/>
      <c r="S2634" s="36"/>
      <c r="T2634" s="36"/>
    </row>
    <row r="2635" spans="2:20">
      <c r="B2635" s="36"/>
      <c r="C2635" s="36"/>
      <c r="D2635" s="36"/>
      <c r="E2635" s="36"/>
      <c r="F2635" s="36"/>
      <c r="G2635" s="36"/>
      <c r="H2635" s="36"/>
      <c r="S2635" s="36"/>
      <c r="T2635" s="36"/>
    </row>
    <row r="2636" spans="2:20">
      <c r="B2636" s="36"/>
      <c r="C2636" s="36"/>
      <c r="D2636" s="36"/>
      <c r="E2636" s="36"/>
      <c r="F2636" s="36"/>
      <c r="G2636" s="36"/>
      <c r="H2636" s="36"/>
      <c r="S2636" s="36"/>
      <c r="T2636" s="36"/>
    </row>
    <row r="2637" spans="2:20">
      <c r="B2637" s="36"/>
      <c r="C2637" s="36"/>
      <c r="D2637" s="36"/>
      <c r="E2637" s="36"/>
      <c r="F2637" s="36"/>
      <c r="G2637" s="36"/>
      <c r="H2637" s="36"/>
      <c r="S2637" s="36"/>
      <c r="T2637" s="36"/>
    </row>
    <row r="2638" spans="2:20">
      <c r="B2638" s="36"/>
      <c r="C2638" s="36"/>
      <c r="D2638" s="36"/>
      <c r="E2638" s="36"/>
      <c r="F2638" s="36"/>
      <c r="G2638" s="36"/>
      <c r="H2638" s="36"/>
      <c r="S2638" s="36"/>
      <c r="T2638" s="36"/>
    </row>
    <row r="2639" spans="2:20">
      <c r="B2639" s="36"/>
      <c r="C2639" s="36"/>
      <c r="D2639" s="36"/>
      <c r="E2639" s="36"/>
      <c r="F2639" s="36"/>
      <c r="G2639" s="36"/>
      <c r="H2639" s="36"/>
      <c r="S2639" s="36"/>
      <c r="T2639" s="36"/>
    </row>
    <row r="2640" spans="2:20">
      <c r="B2640" s="36"/>
      <c r="C2640" s="36"/>
      <c r="D2640" s="36"/>
      <c r="E2640" s="36"/>
      <c r="F2640" s="36"/>
      <c r="G2640" s="36"/>
      <c r="H2640" s="36"/>
      <c r="S2640" s="36"/>
      <c r="T2640" s="36"/>
    </row>
    <row r="2641" spans="2:20">
      <c r="B2641" s="36"/>
      <c r="C2641" s="36"/>
      <c r="D2641" s="36"/>
      <c r="E2641" s="36"/>
      <c r="F2641" s="36"/>
      <c r="G2641" s="36"/>
      <c r="H2641" s="36"/>
      <c r="S2641" s="36"/>
      <c r="T2641" s="36"/>
    </row>
    <row r="2642" spans="2:20">
      <c r="B2642" s="36"/>
      <c r="C2642" s="36"/>
      <c r="D2642" s="36"/>
      <c r="E2642" s="36"/>
      <c r="F2642" s="36"/>
      <c r="G2642" s="36"/>
      <c r="H2642" s="36"/>
      <c r="S2642" s="36"/>
      <c r="T2642" s="36"/>
    </row>
    <row r="2643" spans="2:20">
      <c r="B2643" s="36"/>
      <c r="C2643" s="36"/>
      <c r="D2643" s="36"/>
      <c r="E2643" s="36"/>
      <c r="F2643" s="36"/>
      <c r="G2643" s="36"/>
      <c r="H2643" s="36"/>
      <c r="S2643" s="36"/>
      <c r="T2643" s="36"/>
    </row>
    <row r="2644" spans="2:20">
      <c r="B2644" s="36"/>
      <c r="C2644" s="36"/>
      <c r="D2644" s="36"/>
      <c r="E2644" s="36"/>
      <c r="F2644" s="36"/>
      <c r="G2644" s="36"/>
      <c r="H2644" s="36"/>
      <c r="S2644" s="36"/>
      <c r="T2644" s="36"/>
    </row>
    <row r="2645" spans="2:20">
      <c r="B2645" s="36"/>
      <c r="C2645" s="36"/>
      <c r="D2645" s="36"/>
      <c r="E2645" s="36"/>
      <c r="F2645" s="36"/>
      <c r="G2645" s="36"/>
      <c r="H2645" s="36"/>
      <c r="S2645" s="36"/>
      <c r="T2645" s="36"/>
    </row>
    <row r="2646" spans="2:20">
      <c r="B2646" s="36"/>
      <c r="C2646" s="36"/>
      <c r="D2646" s="36"/>
      <c r="E2646" s="36"/>
      <c r="F2646" s="36"/>
      <c r="G2646" s="36"/>
      <c r="H2646" s="36"/>
      <c r="S2646" s="36"/>
      <c r="T2646" s="36"/>
    </row>
    <row r="2647" spans="2:20">
      <c r="B2647" s="36"/>
      <c r="C2647" s="36"/>
      <c r="D2647" s="36"/>
      <c r="E2647" s="36"/>
      <c r="F2647" s="36"/>
      <c r="G2647" s="36"/>
      <c r="H2647" s="36"/>
      <c r="S2647" s="36"/>
      <c r="T2647" s="36"/>
    </row>
    <row r="2648" spans="2:20">
      <c r="B2648" s="36"/>
      <c r="C2648" s="36"/>
      <c r="D2648" s="36"/>
      <c r="E2648" s="36"/>
      <c r="F2648" s="36"/>
      <c r="G2648" s="36"/>
      <c r="H2648" s="36"/>
      <c r="S2648" s="36"/>
      <c r="T2648" s="36"/>
    </row>
    <row r="2649" spans="2:20">
      <c r="B2649" s="36"/>
      <c r="C2649" s="36"/>
      <c r="D2649" s="36"/>
      <c r="E2649" s="36"/>
      <c r="F2649" s="36"/>
      <c r="G2649" s="36"/>
      <c r="H2649" s="36"/>
      <c r="S2649" s="36"/>
      <c r="T2649" s="36"/>
    </row>
    <row r="2650" spans="2:20">
      <c r="B2650" s="36"/>
      <c r="C2650" s="36"/>
      <c r="D2650" s="36"/>
      <c r="E2650" s="36"/>
      <c r="F2650" s="36"/>
      <c r="G2650" s="36"/>
      <c r="H2650" s="36"/>
      <c r="S2650" s="36"/>
      <c r="T2650" s="36"/>
    </row>
    <row r="2651" spans="2:20">
      <c r="B2651" s="36"/>
      <c r="C2651" s="36"/>
      <c r="D2651" s="36"/>
      <c r="E2651" s="36"/>
      <c r="F2651" s="36"/>
      <c r="G2651" s="36"/>
      <c r="H2651" s="36"/>
      <c r="S2651" s="36"/>
      <c r="T2651" s="36"/>
    </row>
    <row r="2652" spans="2:20">
      <c r="B2652" s="36"/>
      <c r="C2652" s="36"/>
      <c r="D2652" s="36"/>
      <c r="E2652" s="36"/>
      <c r="F2652" s="36"/>
      <c r="G2652" s="36"/>
      <c r="H2652" s="36"/>
      <c r="S2652" s="36"/>
      <c r="T2652" s="36"/>
    </row>
    <row r="2653" spans="2:20">
      <c r="B2653" s="36"/>
      <c r="C2653" s="36"/>
      <c r="D2653" s="36"/>
      <c r="E2653" s="36"/>
      <c r="F2653" s="36"/>
      <c r="G2653" s="36"/>
      <c r="H2653" s="36"/>
      <c r="S2653" s="36"/>
      <c r="T2653" s="36"/>
    </row>
    <row r="2654" spans="2:20">
      <c r="B2654" s="36"/>
      <c r="C2654" s="36"/>
      <c r="D2654" s="36"/>
      <c r="E2654" s="36"/>
      <c r="F2654" s="36"/>
      <c r="G2654" s="36"/>
      <c r="H2654" s="36"/>
      <c r="S2654" s="36"/>
      <c r="T2654" s="36"/>
    </row>
    <row r="2655" spans="2:20">
      <c r="B2655" s="36"/>
      <c r="C2655" s="36"/>
      <c r="D2655" s="36"/>
      <c r="E2655" s="36"/>
      <c r="F2655" s="36"/>
      <c r="G2655" s="36"/>
      <c r="H2655" s="36"/>
      <c r="S2655" s="36"/>
      <c r="T2655" s="36"/>
    </row>
    <row r="2656" spans="2:20">
      <c r="B2656" s="36"/>
      <c r="C2656" s="36"/>
      <c r="D2656" s="36"/>
      <c r="E2656" s="36"/>
      <c r="F2656" s="36"/>
      <c r="G2656" s="36"/>
      <c r="H2656" s="36"/>
      <c r="S2656" s="36"/>
      <c r="T2656" s="36"/>
    </row>
    <row r="2657" spans="2:20">
      <c r="B2657" s="36"/>
      <c r="C2657" s="36"/>
      <c r="D2657" s="36"/>
      <c r="E2657" s="36"/>
      <c r="F2657" s="36"/>
      <c r="G2657" s="36"/>
      <c r="H2657" s="36"/>
      <c r="S2657" s="36"/>
      <c r="T2657" s="36"/>
    </row>
    <row r="2658" spans="2:20">
      <c r="B2658" s="36"/>
      <c r="C2658" s="36"/>
      <c r="D2658" s="36"/>
      <c r="E2658" s="36"/>
      <c r="F2658" s="36"/>
      <c r="G2658" s="36"/>
      <c r="H2658" s="36"/>
      <c r="S2658" s="36"/>
      <c r="T2658" s="36"/>
    </row>
    <row r="2659" spans="2:20">
      <c r="B2659" s="36"/>
      <c r="C2659" s="36"/>
      <c r="D2659" s="36"/>
      <c r="E2659" s="36"/>
      <c r="F2659" s="36"/>
      <c r="G2659" s="36"/>
      <c r="H2659" s="36"/>
      <c r="S2659" s="36"/>
      <c r="T2659" s="36"/>
    </row>
    <row r="2660" spans="2:20">
      <c r="B2660" s="36"/>
      <c r="C2660" s="36"/>
      <c r="D2660" s="36"/>
      <c r="E2660" s="36"/>
      <c r="F2660" s="36"/>
      <c r="G2660" s="36"/>
      <c r="H2660" s="36"/>
      <c r="S2660" s="36"/>
      <c r="T2660" s="36"/>
    </row>
    <row r="2661" spans="2:20">
      <c r="B2661" s="36"/>
      <c r="C2661" s="36"/>
      <c r="D2661" s="36"/>
      <c r="E2661" s="36"/>
      <c r="F2661" s="36"/>
      <c r="G2661" s="36"/>
      <c r="H2661" s="36"/>
      <c r="S2661" s="36"/>
      <c r="T2661" s="36"/>
    </row>
    <row r="2662" spans="2:20">
      <c r="B2662" s="36"/>
      <c r="C2662" s="36"/>
      <c r="D2662" s="36"/>
      <c r="E2662" s="36"/>
      <c r="F2662" s="36"/>
      <c r="G2662" s="36"/>
      <c r="H2662" s="36"/>
      <c r="S2662" s="36"/>
      <c r="T2662" s="36"/>
    </row>
    <row r="2663" spans="2:20">
      <c r="B2663" s="36"/>
      <c r="C2663" s="36"/>
      <c r="D2663" s="36"/>
      <c r="E2663" s="36"/>
      <c r="F2663" s="36"/>
      <c r="G2663" s="36"/>
      <c r="H2663" s="36"/>
      <c r="S2663" s="36"/>
      <c r="T2663" s="36"/>
    </row>
    <row r="2664" spans="2:20">
      <c r="B2664" s="36"/>
      <c r="C2664" s="36"/>
      <c r="D2664" s="36"/>
      <c r="E2664" s="36"/>
      <c r="F2664" s="36"/>
      <c r="G2664" s="36"/>
      <c r="H2664" s="36"/>
      <c r="S2664" s="36"/>
      <c r="T2664" s="36"/>
    </row>
    <row r="2665" spans="2:20">
      <c r="B2665" s="36"/>
      <c r="C2665" s="36"/>
      <c r="D2665" s="36"/>
      <c r="E2665" s="36"/>
      <c r="F2665" s="36"/>
      <c r="G2665" s="36"/>
      <c r="H2665" s="36"/>
      <c r="S2665" s="36"/>
      <c r="T2665" s="36"/>
    </row>
    <row r="2666" spans="2:20">
      <c r="B2666" s="36"/>
      <c r="C2666" s="36"/>
      <c r="D2666" s="36"/>
      <c r="E2666" s="36"/>
      <c r="F2666" s="36"/>
      <c r="G2666" s="36"/>
      <c r="H2666" s="36"/>
      <c r="S2666" s="36"/>
      <c r="T2666" s="36"/>
    </row>
    <row r="2667" spans="2:20">
      <c r="B2667" s="36"/>
      <c r="C2667" s="36"/>
      <c r="D2667" s="36"/>
      <c r="E2667" s="36"/>
      <c r="F2667" s="36"/>
      <c r="G2667" s="36"/>
      <c r="H2667" s="36"/>
      <c r="S2667" s="36"/>
      <c r="T2667" s="36"/>
    </row>
    <row r="2668" spans="2:20">
      <c r="B2668" s="36"/>
      <c r="C2668" s="36"/>
      <c r="D2668" s="36"/>
      <c r="E2668" s="36"/>
      <c r="F2668" s="36"/>
      <c r="G2668" s="36"/>
      <c r="H2668" s="36"/>
      <c r="S2668" s="36"/>
      <c r="T2668" s="36"/>
    </row>
    <row r="2669" spans="2:20">
      <c r="B2669" s="36"/>
      <c r="C2669" s="36"/>
      <c r="D2669" s="36"/>
      <c r="E2669" s="36"/>
      <c r="F2669" s="36"/>
      <c r="G2669" s="36"/>
      <c r="H2669" s="36"/>
      <c r="S2669" s="36"/>
      <c r="T2669" s="36"/>
    </row>
    <row r="2670" spans="2:20">
      <c r="B2670" s="36"/>
      <c r="C2670" s="36"/>
      <c r="D2670" s="36"/>
      <c r="E2670" s="36"/>
      <c r="F2670" s="36"/>
      <c r="G2670" s="36"/>
      <c r="H2670" s="36"/>
      <c r="S2670" s="36"/>
      <c r="T2670" s="36"/>
    </row>
    <row r="2671" spans="2:20">
      <c r="B2671" s="36"/>
      <c r="C2671" s="36"/>
      <c r="D2671" s="36"/>
      <c r="E2671" s="36"/>
      <c r="F2671" s="36"/>
      <c r="G2671" s="36"/>
      <c r="H2671" s="36"/>
      <c r="S2671" s="36"/>
      <c r="T2671" s="36"/>
    </row>
    <row r="2672" spans="2:20">
      <c r="B2672" s="36"/>
      <c r="C2672" s="36"/>
      <c r="D2672" s="36"/>
      <c r="E2672" s="36"/>
      <c r="F2672" s="36"/>
      <c r="G2672" s="36"/>
      <c r="H2672" s="36"/>
      <c r="S2672" s="36"/>
      <c r="T2672" s="36"/>
    </row>
    <row r="2673" spans="2:20">
      <c r="B2673" s="36"/>
      <c r="C2673" s="36"/>
      <c r="D2673" s="36"/>
      <c r="E2673" s="36"/>
      <c r="F2673" s="36"/>
      <c r="G2673" s="36"/>
      <c r="H2673" s="36"/>
      <c r="S2673" s="36"/>
      <c r="T2673" s="36"/>
    </row>
    <row r="2674" spans="2:20">
      <c r="B2674" s="36"/>
      <c r="C2674" s="36"/>
      <c r="D2674" s="36"/>
      <c r="E2674" s="36"/>
      <c r="F2674" s="36"/>
      <c r="G2674" s="36"/>
      <c r="H2674" s="36"/>
      <c r="S2674" s="36"/>
      <c r="T2674" s="36"/>
    </row>
    <row r="2675" spans="2:20">
      <c r="B2675" s="36"/>
      <c r="C2675" s="36"/>
      <c r="D2675" s="36"/>
      <c r="E2675" s="36"/>
      <c r="F2675" s="36"/>
      <c r="G2675" s="36"/>
      <c r="H2675" s="36"/>
      <c r="S2675" s="36"/>
      <c r="T2675" s="36"/>
    </row>
    <row r="2676" spans="2:20">
      <c r="B2676" s="36"/>
      <c r="C2676" s="36"/>
      <c r="D2676" s="36"/>
      <c r="E2676" s="36"/>
      <c r="F2676" s="36"/>
      <c r="G2676" s="36"/>
      <c r="H2676" s="36"/>
      <c r="S2676" s="36"/>
      <c r="T2676" s="36"/>
    </row>
    <row r="2677" spans="2:20">
      <c r="B2677" s="36"/>
      <c r="C2677" s="36"/>
      <c r="D2677" s="36"/>
      <c r="E2677" s="36"/>
      <c r="F2677" s="36"/>
      <c r="G2677" s="36"/>
      <c r="H2677" s="36"/>
      <c r="S2677" s="36"/>
      <c r="T2677" s="36"/>
    </row>
    <row r="2678" spans="2:20">
      <c r="B2678" s="36"/>
      <c r="C2678" s="36"/>
      <c r="D2678" s="36"/>
      <c r="E2678" s="36"/>
      <c r="F2678" s="36"/>
      <c r="G2678" s="36"/>
      <c r="H2678" s="36"/>
      <c r="S2678" s="36"/>
      <c r="T2678" s="36"/>
    </row>
    <row r="2679" spans="2:20">
      <c r="B2679" s="36"/>
      <c r="C2679" s="36"/>
      <c r="D2679" s="36"/>
      <c r="E2679" s="36"/>
      <c r="F2679" s="36"/>
      <c r="G2679" s="36"/>
      <c r="H2679" s="36"/>
      <c r="S2679" s="36"/>
      <c r="T2679" s="36"/>
    </row>
    <row r="2680" spans="2:20">
      <c r="B2680" s="36"/>
      <c r="C2680" s="36"/>
      <c r="D2680" s="36"/>
      <c r="E2680" s="36"/>
      <c r="F2680" s="36"/>
      <c r="G2680" s="36"/>
      <c r="H2680" s="36"/>
      <c r="S2680" s="36"/>
      <c r="T2680" s="36"/>
    </row>
    <row r="2681" spans="2:20">
      <c r="B2681" s="36"/>
      <c r="C2681" s="36"/>
      <c r="D2681" s="36"/>
      <c r="E2681" s="36"/>
      <c r="F2681" s="36"/>
      <c r="G2681" s="36"/>
      <c r="H2681" s="36"/>
      <c r="S2681" s="36"/>
      <c r="T2681" s="36"/>
    </row>
    <row r="2682" spans="2:20">
      <c r="B2682" s="36"/>
      <c r="C2682" s="36"/>
      <c r="D2682" s="36"/>
      <c r="E2682" s="36"/>
      <c r="F2682" s="36"/>
      <c r="G2682" s="36"/>
      <c r="H2682" s="36"/>
      <c r="S2682" s="36"/>
      <c r="T2682" s="36"/>
    </row>
    <row r="2683" spans="2:20">
      <c r="B2683" s="36"/>
      <c r="C2683" s="36"/>
      <c r="D2683" s="36"/>
      <c r="E2683" s="36"/>
      <c r="F2683" s="36"/>
      <c r="G2683" s="36"/>
      <c r="H2683" s="36"/>
      <c r="S2683" s="36"/>
      <c r="T2683" s="36"/>
    </row>
    <row r="2684" spans="2:20">
      <c r="B2684" s="36"/>
      <c r="C2684" s="36"/>
      <c r="D2684" s="36"/>
      <c r="E2684" s="36"/>
      <c r="F2684" s="36"/>
      <c r="G2684" s="36"/>
      <c r="H2684" s="36"/>
      <c r="S2684" s="36"/>
      <c r="T2684" s="36"/>
    </row>
    <row r="2685" spans="2:20">
      <c r="B2685" s="36"/>
      <c r="C2685" s="36"/>
      <c r="D2685" s="36"/>
      <c r="E2685" s="36"/>
      <c r="F2685" s="36"/>
      <c r="G2685" s="36"/>
      <c r="H2685" s="36"/>
      <c r="S2685" s="36"/>
      <c r="T2685" s="36"/>
    </row>
    <row r="2686" spans="2:20">
      <c r="B2686" s="36"/>
      <c r="C2686" s="36"/>
      <c r="D2686" s="36"/>
      <c r="E2686" s="36"/>
      <c r="F2686" s="36"/>
      <c r="G2686" s="36"/>
      <c r="H2686" s="36"/>
      <c r="S2686" s="36"/>
      <c r="T2686" s="36"/>
    </row>
    <row r="2687" spans="2:20">
      <c r="B2687" s="36"/>
      <c r="C2687" s="36"/>
      <c r="D2687" s="36"/>
      <c r="E2687" s="36"/>
      <c r="F2687" s="36"/>
      <c r="G2687" s="36"/>
      <c r="H2687" s="36"/>
      <c r="S2687" s="36"/>
      <c r="T2687" s="36"/>
    </row>
    <row r="2688" spans="2:20">
      <c r="B2688" s="36"/>
      <c r="C2688" s="36"/>
      <c r="D2688" s="36"/>
      <c r="E2688" s="36"/>
      <c r="F2688" s="36"/>
      <c r="G2688" s="36"/>
      <c r="H2688" s="36"/>
      <c r="S2688" s="36"/>
      <c r="T2688" s="36"/>
    </row>
    <row r="2689" spans="2:20">
      <c r="B2689" s="36"/>
      <c r="C2689" s="36"/>
      <c r="D2689" s="36"/>
      <c r="E2689" s="36"/>
      <c r="F2689" s="36"/>
      <c r="G2689" s="36"/>
      <c r="H2689" s="36"/>
      <c r="S2689" s="36"/>
      <c r="T2689" s="36"/>
    </row>
    <row r="2690" spans="2:20">
      <c r="B2690" s="36"/>
      <c r="C2690" s="36"/>
      <c r="D2690" s="36"/>
      <c r="E2690" s="36"/>
      <c r="F2690" s="36"/>
      <c r="G2690" s="36"/>
      <c r="H2690" s="36"/>
      <c r="S2690" s="36"/>
      <c r="T2690" s="36"/>
    </row>
    <row r="2691" spans="2:20">
      <c r="B2691" s="36"/>
      <c r="C2691" s="36"/>
      <c r="D2691" s="36"/>
      <c r="E2691" s="36"/>
      <c r="F2691" s="36"/>
      <c r="G2691" s="36"/>
      <c r="H2691" s="36"/>
      <c r="S2691" s="36"/>
      <c r="T2691" s="36"/>
    </row>
    <row r="2692" spans="2:20">
      <c r="B2692" s="36"/>
      <c r="C2692" s="36"/>
      <c r="D2692" s="36"/>
      <c r="E2692" s="36"/>
      <c r="F2692" s="36"/>
      <c r="G2692" s="36"/>
      <c r="H2692" s="36"/>
      <c r="S2692" s="36"/>
      <c r="T2692" s="36"/>
    </row>
    <row r="2693" spans="2:20">
      <c r="B2693" s="36"/>
      <c r="C2693" s="36"/>
      <c r="D2693" s="36"/>
      <c r="E2693" s="36"/>
      <c r="F2693" s="36"/>
      <c r="G2693" s="36"/>
      <c r="H2693" s="36"/>
      <c r="S2693" s="36"/>
      <c r="T2693" s="36"/>
    </row>
    <row r="2694" spans="2:20">
      <c r="B2694" s="36"/>
      <c r="C2694" s="36"/>
      <c r="D2694" s="36"/>
      <c r="E2694" s="36"/>
      <c r="F2694" s="36"/>
      <c r="G2694" s="36"/>
      <c r="H2694" s="36"/>
      <c r="S2694" s="36"/>
      <c r="T2694" s="36"/>
    </row>
    <row r="2695" spans="2:20">
      <c r="B2695" s="36"/>
      <c r="C2695" s="36"/>
      <c r="D2695" s="36"/>
      <c r="E2695" s="36"/>
      <c r="F2695" s="36"/>
      <c r="G2695" s="36"/>
      <c r="H2695" s="36"/>
      <c r="S2695" s="36"/>
      <c r="T2695" s="36"/>
    </row>
    <row r="2696" spans="2:20">
      <c r="B2696" s="36"/>
      <c r="C2696" s="36"/>
      <c r="D2696" s="36"/>
      <c r="E2696" s="36"/>
      <c r="F2696" s="36"/>
      <c r="G2696" s="36"/>
      <c r="H2696" s="36"/>
      <c r="S2696" s="36"/>
      <c r="T2696" s="36"/>
    </row>
    <row r="2697" spans="2:20">
      <c r="B2697" s="36"/>
      <c r="C2697" s="36"/>
      <c r="D2697" s="36"/>
      <c r="E2697" s="36"/>
      <c r="F2697" s="36"/>
      <c r="G2697" s="36"/>
      <c r="H2697" s="36"/>
      <c r="S2697" s="36"/>
      <c r="T2697" s="36"/>
    </row>
    <row r="2698" spans="2:20">
      <c r="B2698" s="36"/>
      <c r="C2698" s="36"/>
      <c r="D2698" s="36"/>
      <c r="E2698" s="36"/>
      <c r="F2698" s="36"/>
      <c r="G2698" s="36"/>
      <c r="H2698" s="36"/>
      <c r="S2698" s="36"/>
      <c r="T2698" s="36"/>
    </row>
    <row r="2699" spans="2:20">
      <c r="B2699" s="36"/>
      <c r="C2699" s="36"/>
      <c r="D2699" s="36"/>
      <c r="E2699" s="36"/>
      <c r="F2699" s="36"/>
      <c r="G2699" s="36"/>
      <c r="H2699" s="36"/>
      <c r="S2699" s="36"/>
      <c r="T2699" s="36"/>
    </row>
    <row r="2700" spans="2:20">
      <c r="B2700" s="36"/>
      <c r="C2700" s="36"/>
      <c r="D2700" s="36"/>
      <c r="E2700" s="36"/>
      <c r="F2700" s="36"/>
      <c r="G2700" s="36"/>
      <c r="H2700" s="36"/>
      <c r="S2700" s="36"/>
      <c r="T2700" s="36"/>
    </row>
    <row r="2701" spans="2:20">
      <c r="B2701" s="36"/>
      <c r="C2701" s="36"/>
      <c r="D2701" s="36"/>
      <c r="E2701" s="36"/>
      <c r="F2701" s="36"/>
      <c r="G2701" s="36"/>
      <c r="H2701" s="36"/>
      <c r="S2701" s="36"/>
      <c r="T2701" s="36"/>
    </row>
    <row r="2702" spans="2:20">
      <c r="B2702" s="36"/>
      <c r="C2702" s="36"/>
      <c r="D2702" s="36"/>
      <c r="E2702" s="36"/>
      <c r="F2702" s="36"/>
      <c r="G2702" s="36"/>
      <c r="H2702" s="36"/>
      <c r="S2702" s="36"/>
      <c r="T2702" s="36"/>
    </row>
    <row r="2703" spans="2:20">
      <c r="B2703" s="36"/>
      <c r="C2703" s="36"/>
      <c r="D2703" s="36"/>
      <c r="E2703" s="36"/>
      <c r="F2703" s="36"/>
      <c r="G2703" s="36"/>
      <c r="H2703" s="36"/>
      <c r="S2703" s="36"/>
      <c r="T2703" s="36"/>
    </row>
    <row r="2704" spans="2:20">
      <c r="B2704" s="36"/>
      <c r="C2704" s="36"/>
      <c r="D2704" s="36"/>
      <c r="E2704" s="36"/>
      <c r="F2704" s="36"/>
      <c r="G2704" s="36"/>
      <c r="H2704" s="36"/>
      <c r="S2704" s="36"/>
      <c r="T2704" s="36"/>
    </row>
    <row r="2705" spans="2:20">
      <c r="B2705" s="36"/>
      <c r="C2705" s="36"/>
      <c r="D2705" s="36"/>
      <c r="E2705" s="36"/>
      <c r="F2705" s="36"/>
      <c r="G2705" s="36"/>
      <c r="H2705" s="36"/>
      <c r="S2705" s="36"/>
      <c r="T2705" s="36"/>
    </row>
    <row r="2706" spans="2:20">
      <c r="B2706" s="36"/>
      <c r="C2706" s="36"/>
      <c r="D2706" s="36"/>
      <c r="E2706" s="36"/>
      <c r="F2706" s="36"/>
      <c r="G2706" s="36"/>
      <c r="H2706" s="36"/>
      <c r="S2706" s="36"/>
      <c r="T2706" s="36"/>
    </row>
    <row r="2707" spans="2:20">
      <c r="B2707" s="36"/>
      <c r="C2707" s="36"/>
      <c r="D2707" s="36"/>
      <c r="E2707" s="36"/>
      <c r="F2707" s="36"/>
      <c r="G2707" s="36"/>
      <c r="H2707" s="36"/>
      <c r="S2707" s="36"/>
      <c r="T2707" s="36"/>
    </row>
    <row r="2708" spans="2:20">
      <c r="B2708" s="36"/>
      <c r="C2708" s="36"/>
      <c r="D2708" s="36"/>
      <c r="E2708" s="36"/>
      <c r="F2708" s="36"/>
      <c r="G2708" s="36"/>
      <c r="H2708" s="36"/>
      <c r="S2708" s="36"/>
      <c r="T2708" s="36"/>
    </row>
    <row r="2709" spans="2:20">
      <c r="B2709" s="36"/>
      <c r="C2709" s="36"/>
      <c r="D2709" s="36"/>
      <c r="E2709" s="36"/>
      <c r="F2709" s="36"/>
      <c r="G2709" s="36"/>
      <c r="H2709" s="36"/>
      <c r="S2709" s="36"/>
      <c r="T2709" s="36"/>
    </row>
    <row r="2710" spans="2:20">
      <c r="B2710" s="36"/>
      <c r="C2710" s="36"/>
      <c r="D2710" s="36"/>
      <c r="E2710" s="36"/>
      <c r="F2710" s="36"/>
      <c r="G2710" s="36"/>
      <c r="H2710" s="36"/>
      <c r="S2710" s="36"/>
      <c r="T2710" s="36"/>
    </row>
    <row r="2711" spans="2:20">
      <c r="B2711" s="36"/>
      <c r="C2711" s="36"/>
      <c r="D2711" s="36"/>
      <c r="E2711" s="36"/>
      <c r="F2711" s="36"/>
      <c r="G2711" s="36"/>
      <c r="H2711" s="36"/>
      <c r="S2711" s="36"/>
      <c r="T2711" s="36"/>
    </row>
    <row r="2712" spans="2:20">
      <c r="B2712" s="36"/>
      <c r="C2712" s="36"/>
      <c r="D2712" s="36"/>
      <c r="E2712" s="36"/>
      <c r="F2712" s="36"/>
      <c r="G2712" s="36"/>
      <c r="H2712" s="36"/>
      <c r="S2712" s="36"/>
      <c r="T2712" s="36"/>
    </row>
    <row r="2713" spans="2:20">
      <c r="B2713" s="36"/>
      <c r="C2713" s="36"/>
      <c r="D2713" s="36"/>
      <c r="E2713" s="36"/>
      <c r="F2713" s="36"/>
      <c r="G2713" s="36"/>
      <c r="H2713" s="36"/>
      <c r="S2713" s="36"/>
      <c r="T2713" s="36"/>
    </row>
    <row r="2714" spans="2:20">
      <c r="B2714" s="36"/>
      <c r="C2714" s="36"/>
      <c r="D2714" s="36"/>
      <c r="E2714" s="36"/>
      <c r="F2714" s="36"/>
      <c r="G2714" s="36"/>
      <c r="H2714" s="36"/>
      <c r="S2714" s="36"/>
      <c r="T2714" s="36"/>
    </row>
    <row r="2715" spans="2:20">
      <c r="B2715" s="36"/>
      <c r="C2715" s="36"/>
      <c r="D2715" s="36"/>
      <c r="E2715" s="36"/>
      <c r="F2715" s="36"/>
      <c r="G2715" s="36"/>
      <c r="H2715" s="36"/>
      <c r="S2715" s="36"/>
      <c r="T2715" s="36"/>
    </row>
    <row r="2716" spans="2:20">
      <c r="B2716" s="36"/>
      <c r="C2716" s="36"/>
      <c r="D2716" s="36"/>
      <c r="E2716" s="36"/>
      <c r="F2716" s="36"/>
      <c r="G2716" s="36"/>
      <c r="H2716" s="36"/>
      <c r="S2716" s="36"/>
      <c r="T2716" s="36"/>
    </row>
    <row r="2717" spans="2:20">
      <c r="B2717" s="36"/>
      <c r="C2717" s="36"/>
      <c r="D2717" s="36"/>
      <c r="E2717" s="36"/>
      <c r="F2717" s="36"/>
      <c r="G2717" s="36"/>
      <c r="H2717" s="36"/>
      <c r="S2717" s="36"/>
      <c r="T2717" s="36"/>
    </row>
    <row r="2718" spans="2:20">
      <c r="B2718" s="36"/>
      <c r="C2718" s="36"/>
      <c r="D2718" s="36"/>
      <c r="E2718" s="36"/>
      <c r="F2718" s="36"/>
      <c r="G2718" s="36"/>
      <c r="H2718" s="36"/>
      <c r="S2718" s="36"/>
      <c r="T2718" s="36"/>
    </row>
    <row r="2719" spans="2:20">
      <c r="B2719" s="36"/>
      <c r="C2719" s="36"/>
      <c r="D2719" s="36"/>
      <c r="E2719" s="36"/>
      <c r="F2719" s="36"/>
      <c r="G2719" s="36"/>
      <c r="H2719" s="36"/>
      <c r="S2719" s="36"/>
      <c r="T2719" s="36"/>
    </row>
    <row r="2720" spans="2:20">
      <c r="B2720" s="36"/>
      <c r="C2720" s="36"/>
      <c r="D2720" s="36"/>
      <c r="E2720" s="36"/>
      <c r="F2720" s="36"/>
      <c r="G2720" s="36"/>
      <c r="H2720" s="36"/>
      <c r="S2720" s="36"/>
      <c r="T2720" s="36"/>
    </row>
    <row r="2721" spans="2:20">
      <c r="B2721" s="36"/>
      <c r="C2721" s="36"/>
      <c r="D2721" s="36"/>
      <c r="E2721" s="36"/>
      <c r="F2721" s="36"/>
      <c r="G2721" s="36"/>
      <c r="H2721" s="36"/>
      <c r="S2721" s="36"/>
      <c r="T2721" s="36"/>
    </row>
    <row r="2722" spans="2:20">
      <c r="B2722" s="36"/>
      <c r="C2722" s="36"/>
      <c r="D2722" s="36"/>
      <c r="E2722" s="36"/>
      <c r="F2722" s="36"/>
      <c r="G2722" s="36"/>
      <c r="H2722" s="36"/>
      <c r="S2722" s="36"/>
      <c r="T2722" s="36"/>
    </row>
    <row r="2723" spans="2:20">
      <c r="B2723" s="36"/>
      <c r="C2723" s="36"/>
      <c r="D2723" s="36"/>
      <c r="E2723" s="36"/>
      <c r="F2723" s="36"/>
      <c r="G2723" s="36"/>
      <c r="H2723" s="36"/>
      <c r="S2723" s="36"/>
      <c r="T2723" s="36"/>
    </row>
    <row r="2724" spans="2:20">
      <c r="B2724" s="36"/>
      <c r="C2724" s="36"/>
      <c r="D2724" s="36"/>
      <c r="E2724" s="36"/>
      <c r="F2724" s="36"/>
      <c r="G2724" s="36"/>
      <c r="H2724" s="36"/>
      <c r="S2724" s="36"/>
      <c r="T2724" s="36"/>
    </row>
    <row r="2725" spans="2:20">
      <c r="B2725" s="36"/>
      <c r="C2725" s="36"/>
      <c r="D2725" s="36"/>
      <c r="E2725" s="36"/>
      <c r="F2725" s="36"/>
      <c r="G2725" s="36"/>
      <c r="H2725" s="36"/>
      <c r="S2725" s="36"/>
      <c r="T2725" s="36"/>
    </row>
    <row r="2726" spans="2:20">
      <c r="B2726" s="36"/>
      <c r="C2726" s="36"/>
      <c r="D2726" s="36"/>
      <c r="E2726" s="36"/>
      <c r="F2726" s="36"/>
      <c r="G2726" s="36"/>
      <c r="H2726" s="36"/>
      <c r="S2726" s="36"/>
      <c r="T2726" s="36"/>
    </row>
    <row r="2727" spans="2:20">
      <c r="B2727" s="36"/>
      <c r="C2727" s="36"/>
      <c r="D2727" s="36"/>
      <c r="E2727" s="36"/>
      <c r="F2727" s="36"/>
      <c r="G2727" s="36"/>
      <c r="H2727" s="36"/>
      <c r="S2727" s="36"/>
      <c r="T2727" s="36"/>
    </row>
    <row r="2728" spans="2:20">
      <c r="B2728" s="36"/>
      <c r="C2728" s="36"/>
      <c r="D2728" s="36"/>
      <c r="E2728" s="36"/>
      <c r="F2728" s="36"/>
      <c r="G2728" s="36"/>
      <c r="H2728" s="36"/>
      <c r="S2728" s="36"/>
      <c r="T2728" s="36"/>
    </row>
    <row r="2729" spans="2:20">
      <c r="B2729" s="36"/>
      <c r="C2729" s="36"/>
      <c r="D2729" s="36"/>
      <c r="E2729" s="36"/>
      <c r="F2729" s="36"/>
      <c r="G2729" s="36"/>
      <c r="H2729" s="36"/>
      <c r="S2729" s="36"/>
      <c r="T2729" s="36"/>
    </row>
    <row r="2730" spans="2:20">
      <c r="B2730" s="36"/>
      <c r="C2730" s="36"/>
      <c r="D2730" s="36"/>
      <c r="E2730" s="36"/>
      <c r="F2730" s="36"/>
      <c r="G2730" s="36"/>
      <c r="H2730" s="36"/>
      <c r="S2730" s="36"/>
      <c r="T2730" s="36"/>
    </row>
    <row r="2731" spans="2:20">
      <c r="B2731" s="36"/>
      <c r="C2731" s="36"/>
      <c r="D2731" s="36"/>
      <c r="E2731" s="36"/>
      <c r="F2731" s="36"/>
      <c r="G2731" s="36"/>
      <c r="H2731" s="36"/>
      <c r="S2731" s="36"/>
      <c r="T2731" s="36"/>
    </row>
    <row r="2732" spans="2:20">
      <c r="B2732" s="36"/>
      <c r="C2732" s="36"/>
      <c r="D2732" s="36"/>
      <c r="E2732" s="36"/>
      <c r="F2732" s="36"/>
      <c r="G2732" s="36"/>
      <c r="H2732" s="36"/>
      <c r="S2732" s="36"/>
      <c r="T2732" s="36"/>
    </row>
    <row r="2733" spans="2:20">
      <c r="B2733" s="36"/>
      <c r="C2733" s="36"/>
      <c r="D2733" s="36"/>
      <c r="E2733" s="36"/>
      <c r="F2733" s="36"/>
      <c r="G2733" s="36"/>
      <c r="H2733" s="36"/>
      <c r="S2733" s="36"/>
      <c r="T2733" s="36"/>
    </row>
    <row r="2734" spans="2:20">
      <c r="B2734" s="36"/>
      <c r="C2734" s="36"/>
      <c r="D2734" s="36"/>
      <c r="E2734" s="36"/>
      <c r="F2734" s="36"/>
      <c r="G2734" s="36"/>
      <c r="H2734" s="36"/>
      <c r="S2734" s="36"/>
      <c r="T2734" s="36"/>
    </row>
    <row r="2735" spans="2:20">
      <c r="B2735" s="36"/>
      <c r="C2735" s="36"/>
      <c r="D2735" s="36"/>
      <c r="E2735" s="36"/>
      <c r="F2735" s="36"/>
      <c r="G2735" s="36"/>
      <c r="H2735" s="36"/>
      <c r="S2735" s="36"/>
      <c r="T2735" s="36"/>
    </row>
    <row r="2736" spans="2:20">
      <c r="B2736" s="36"/>
      <c r="C2736" s="36"/>
      <c r="D2736" s="36"/>
      <c r="E2736" s="36"/>
      <c r="F2736" s="36"/>
      <c r="G2736" s="36"/>
      <c r="H2736" s="36"/>
      <c r="S2736" s="36"/>
      <c r="T2736" s="36"/>
    </row>
    <row r="2737" spans="2:20">
      <c r="B2737" s="36"/>
      <c r="C2737" s="36"/>
      <c r="D2737" s="36"/>
      <c r="E2737" s="36"/>
      <c r="F2737" s="36"/>
      <c r="G2737" s="36"/>
      <c r="H2737" s="36"/>
      <c r="S2737" s="36"/>
      <c r="T2737" s="36"/>
    </row>
    <row r="2738" spans="2:20">
      <c r="B2738" s="36"/>
      <c r="C2738" s="36"/>
      <c r="D2738" s="36"/>
      <c r="E2738" s="36"/>
      <c r="F2738" s="36"/>
      <c r="G2738" s="36"/>
      <c r="H2738" s="36"/>
      <c r="S2738" s="36"/>
      <c r="T2738" s="36"/>
    </row>
    <row r="2739" spans="2:20">
      <c r="B2739" s="36"/>
      <c r="C2739" s="36"/>
      <c r="D2739" s="36"/>
      <c r="E2739" s="36"/>
      <c r="F2739" s="36"/>
      <c r="G2739" s="36"/>
      <c r="H2739" s="36"/>
      <c r="S2739" s="36"/>
      <c r="T2739" s="36"/>
    </row>
    <row r="2740" spans="2:20">
      <c r="B2740" s="36"/>
      <c r="C2740" s="36"/>
      <c r="D2740" s="36"/>
      <c r="E2740" s="36"/>
      <c r="F2740" s="36"/>
      <c r="G2740" s="36"/>
      <c r="H2740" s="36"/>
      <c r="S2740" s="36"/>
      <c r="T2740" s="36"/>
    </row>
    <row r="2741" spans="2:20">
      <c r="B2741" s="36"/>
      <c r="C2741" s="36"/>
      <c r="D2741" s="36"/>
      <c r="E2741" s="36"/>
      <c r="F2741" s="36"/>
      <c r="G2741" s="36"/>
      <c r="H2741" s="36"/>
      <c r="S2741" s="36"/>
      <c r="T2741" s="36"/>
    </row>
    <row r="2742" spans="2:20">
      <c r="B2742" s="36"/>
      <c r="C2742" s="36"/>
      <c r="D2742" s="36"/>
      <c r="E2742" s="36"/>
      <c r="F2742" s="36"/>
      <c r="G2742" s="36"/>
      <c r="H2742" s="36"/>
      <c r="S2742" s="36"/>
      <c r="T2742" s="36"/>
    </row>
    <row r="2743" spans="2:20">
      <c r="B2743" s="36"/>
      <c r="C2743" s="36"/>
      <c r="D2743" s="36"/>
      <c r="E2743" s="36"/>
      <c r="F2743" s="36"/>
      <c r="G2743" s="36"/>
      <c r="H2743" s="36"/>
      <c r="S2743" s="36"/>
      <c r="T2743" s="36"/>
    </row>
    <row r="2744" spans="2:20">
      <c r="B2744" s="36"/>
      <c r="C2744" s="36"/>
      <c r="D2744" s="36"/>
      <c r="E2744" s="36"/>
      <c r="F2744" s="36"/>
      <c r="G2744" s="36"/>
      <c r="H2744" s="36"/>
      <c r="S2744" s="36"/>
      <c r="T2744" s="36"/>
    </row>
    <row r="2745" spans="2:20">
      <c r="B2745" s="36"/>
      <c r="C2745" s="36"/>
      <c r="D2745" s="36"/>
      <c r="E2745" s="36"/>
      <c r="F2745" s="36"/>
      <c r="G2745" s="36"/>
      <c r="H2745" s="36"/>
      <c r="S2745" s="36"/>
      <c r="T2745" s="36"/>
    </row>
    <row r="2746" spans="2:20">
      <c r="B2746" s="36"/>
      <c r="C2746" s="36"/>
      <c r="D2746" s="36"/>
      <c r="E2746" s="36"/>
      <c r="F2746" s="36"/>
      <c r="G2746" s="36"/>
      <c r="H2746" s="36"/>
      <c r="S2746" s="36"/>
      <c r="T2746" s="36"/>
    </row>
    <row r="2747" spans="2:20">
      <c r="B2747" s="36"/>
      <c r="C2747" s="36"/>
      <c r="D2747" s="36"/>
      <c r="E2747" s="36"/>
      <c r="F2747" s="36"/>
      <c r="G2747" s="36"/>
      <c r="H2747" s="36"/>
      <c r="S2747" s="36"/>
      <c r="T2747" s="36"/>
    </row>
    <row r="2748" spans="2:20">
      <c r="B2748" s="36"/>
      <c r="C2748" s="36"/>
      <c r="D2748" s="36"/>
      <c r="E2748" s="36"/>
      <c r="F2748" s="36"/>
      <c r="G2748" s="36"/>
      <c r="H2748" s="36"/>
      <c r="S2748" s="36"/>
      <c r="T2748" s="36"/>
    </row>
    <row r="2749" spans="2:20">
      <c r="B2749" s="36"/>
      <c r="C2749" s="36"/>
      <c r="D2749" s="36"/>
      <c r="E2749" s="36"/>
      <c r="F2749" s="36"/>
      <c r="G2749" s="36"/>
      <c r="H2749" s="36"/>
      <c r="S2749" s="36"/>
      <c r="T2749" s="36"/>
    </row>
    <row r="2750" spans="2:20">
      <c r="B2750" s="36"/>
      <c r="C2750" s="36"/>
      <c r="D2750" s="36"/>
      <c r="E2750" s="36"/>
      <c r="F2750" s="36"/>
      <c r="G2750" s="36"/>
      <c r="H2750" s="36"/>
      <c r="S2750" s="36"/>
      <c r="T2750" s="36"/>
    </row>
    <row r="2751" spans="2:20">
      <c r="B2751" s="36"/>
      <c r="C2751" s="36"/>
      <c r="D2751" s="36"/>
      <c r="E2751" s="36"/>
      <c r="F2751" s="36"/>
      <c r="G2751" s="36"/>
      <c r="H2751" s="36"/>
      <c r="S2751" s="36"/>
      <c r="T2751" s="36"/>
    </row>
    <row r="2752" spans="2:20">
      <c r="B2752" s="36"/>
      <c r="C2752" s="36"/>
      <c r="D2752" s="36"/>
      <c r="E2752" s="36"/>
      <c r="F2752" s="36"/>
      <c r="G2752" s="36"/>
      <c r="H2752" s="36"/>
      <c r="S2752" s="36"/>
      <c r="T2752" s="36"/>
    </row>
    <row r="2753" spans="2:20">
      <c r="B2753" s="36"/>
      <c r="C2753" s="36"/>
      <c r="D2753" s="36"/>
      <c r="E2753" s="36"/>
      <c r="F2753" s="36"/>
      <c r="G2753" s="36"/>
      <c r="H2753" s="36"/>
      <c r="S2753" s="36"/>
      <c r="T2753" s="36"/>
    </row>
    <row r="2754" spans="2:20">
      <c r="B2754" s="36"/>
      <c r="C2754" s="36"/>
      <c r="D2754" s="36"/>
      <c r="E2754" s="36"/>
      <c r="F2754" s="36"/>
      <c r="G2754" s="36"/>
      <c r="H2754" s="36"/>
      <c r="S2754" s="36"/>
      <c r="T2754" s="36"/>
    </row>
    <row r="2755" spans="2:20">
      <c r="B2755" s="36"/>
      <c r="C2755" s="36"/>
      <c r="D2755" s="36"/>
      <c r="E2755" s="36"/>
      <c r="F2755" s="36"/>
      <c r="G2755" s="36"/>
      <c r="H2755" s="36"/>
      <c r="S2755" s="36"/>
      <c r="T2755" s="36"/>
    </row>
    <row r="2756" spans="2:20">
      <c r="B2756" s="36"/>
      <c r="C2756" s="36"/>
      <c r="D2756" s="36"/>
      <c r="E2756" s="36"/>
      <c r="F2756" s="36"/>
      <c r="G2756" s="36"/>
      <c r="H2756" s="36"/>
      <c r="S2756" s="36"/>
      <c r="T2756" s="36"/>
    </row>
    <row r="2757" spans="2:20">
      <c r="B2757" s="36"/>
      <c r="C2757" s="36"/>
      <c r="D2757" s="36"/>
      <c r="E2757" s="36"/>
      <c r="F2757" s="36"/>
      <c r="G2757" s="36"/>
      <c r="H2757" s="36"/>
      <c r="S2757" s="36"/>
      <c r="T2757" s="36"/>
    </row>
    <row r="2758" spans="2:20">
      <c r="B2758" s="36"/>
      <c r="C2758" s="36"/>
      <c r="D2758" s="36"/>
      <c r="E2758" s="36"/>
      <c r="F2758" s="36"/>
      <c r="G2758" s="36"/>
      <c r="H2758" s="36"/>
      <c r="S2758" s="36"/>
      <c r="T2758" s="36"/>
    </row>
    <row r="2759" spans="2:20">
      <c r="B2759" s="36"/>
      <c r="C2759" s="36"/>
      <c r="D2759" s="36"/>
      <c r="E2759" s="36"/>
      <c r="F2759" s="36"/>
      <c r="G2759" s="36"/>
      <c r="H2759" s="36"/>
      <c r="S2759" s="36"/>
      <c r="T2759" s="36"/>
    </row>
    <row r="2760" spans="2:20">
      <c r="B2760" s="36"/>
      <c r="C2760" s="36"/>
      <c r="D2760" s="36"/>
      <c r="E2760" s="36"/>
      <c r="F2760" s="36"/>
      <c r="G2760" s="36"/>
      <c r="H2760" s="36"/>
      <c r="S2760" s="36"/>
      <c r="T2760" s="36"/>
    </row>
    <row r="2761" spans="2:20">
      <c r="B2761" s="36"/>
      <c r="C2761" s="36"/>
      <c r="D2761" s="36"/>
      <c r="E2761" s="36"/>
      <c r="F2761" s="36"/>
      <c r="G2761" s="36"/>
      <c r="H2761" s="36"/>
      <c r="S2761" s="36"/>
      <c r="T2761" s="36"/>
    </row>
    <row r="2762" spans="2:20">
      <c r="B2762" s="36"/>
      <c r="C2762" s="36"/>
      <c r="D2762" s="36"/>
      <c r="E2762" s="36"/>
      <c r="F2762" s="36"/>
      <c r="G2762" s="36"/>
      <c r="H2762" s="36"/>
      <c r="S2762" s="36"/>
      <c r="T2762" s="36"/>
    </row>
    <row r="2763" spans="2:20">
      <c r="B2763" s="36"/>
      <c r="C2763" s="36"/>
      <c r="D2763" s="36"/>
      <c r="E2763" s="36"/>
      <c r="F2763" s="36"/>
      <c r="G2763" s="36"/>
      <c r="H2763" s="36"/>
      <c r="S2763" s="36"/>
      <c r="T2763" s="36"/>
    </row>
    <row r="2764" spans="2:20">
      <c r="B2764" s="36"/>
      <c r="C2764" s="36"/>
      <c r="D2764" s="36"/>
      <c r="E2764" s="36"/>
      <c r="F2764" s="36"/>
      <c r="G2764" s="36"/>
      <c r="H2764" s="36"/>
      <c r="S2764" s="36"/>
      <c r="T2764" s="36"/>
    </row>
    <row r="2765" spans="2:20">
      <c r="B2765" s="36"/>
      <c r="C2765" s="36"/>
      <c r="D2765" s="36"/>
      <c r="E2765" s="36"/>
      <c r="F2765" s="36"/>
      <c r="G2765" s="36"/>
      <c r="H2765" s="36"/>
      <c r="S2765" s="36"/>
      <c r="T2765" s="36"/>
    </row>
    <row r="2766" spans="2:20">
      <c r="B2766" s="36"/>
      <c r="C2766" s="36"/>
      <c r="D2766" s="36"/>
      <c r="E2766" s="36"/>
      <c r="F2766" s="36"/>
      <c r="G2766" s="36"/>
      <c r="H2766" s="36"/>
      <c r="S2766" s="36"/>
      <c r="T2766" s="36"/>
    </row>
    <row r="2767" spans="2:20">
      <c r="B2767" s="36"/>
      <c r="C2767" s="36"/>
      <c r="D2767" s="36"/>
      <c r="E2767" s="36"/>
      <c r="F2767" s="36"/>
      <c r="G2767" s="36"/>
      <c r="H2767" s="36"/>
      <c r="S2767" s="36"/>
      <c r="T2767" s="36"/>
    </row>
    <row r="2768" spans="2:20">
      <c r="B2768" s="36"/>
      <c r="C2768" s="36"/>
      <c r="D2768" s="36"/>
      <c r="E2768" s="36"/>
      <c r="F2768" s="36"/>
      <c r="G2768" s="36"/>
      <c r="H2768" s="36"/>
      <c r="S2768" s="36"/>
      <c r="T2768" s="36"/>
    </row>
    <row r="2769" spans="2:20">
      <c r="B2769" s="36"/>
      <c r="C2769" s="36"/>
      <c r="D2769" s="36"/>
      <c r="E2769" s="36"/>
      <c r="F2769" s="36"/>
      <c r="G2769" s="36"/>
      <c r="H2769" s="36"/>
      <c r="S2769" s="36"/>
      <c r="T2769" s="36"/>
    </row>
    <row r="2770" spans="2:20">
      <c r="B2770" s="36"/>
      <c r="C2770" s="36"/>
      <c r="D2770" s="36"/>
      <c r="E2770" s="36"/>
      <c r="F2770" s="36"/>
      <c r="G2770" s="36"/>
      <c r="H2770" s="36"/>
      <c r="S2770" s="36"/>
      <c r="T2770" s="36"/>
    </row>
    <row r="2771" spans="2:20">
      <c r="B2771" s="36"/>
      <c r="C2771" s="36"/>
      <c r="D2771" s="36"/>
      <c r="E2771" s="36"/>
      <c r="F2771" s="36"/>
      <c r="G2771" s="36"/>
      <c r="H2771" s="36"/>
      <c r="S2771" s="36"/>
      <c r="T2771" s="36"/>
    </row>
    <row r="2772" spans="2:20">
      <c r="B2772" s="36"/>
      <c r="C2772" s="36"/>
      <c r="D2772" s="36"/>
      <c r="E2772" s="36"/>
      <c r="F2772" s="36"/>
      <c r="G2772" s="36"/>
      <c r="H2772" s="36"/>
      <c r="S2772" s="36"/>
      <c r="T2772" s="36"/>
    </row>
    <row r="2773" spans="2:20">
      <c r="B2773" s="36"/>
      <c r="C2773" s="36"/>
      <c r="D2773" s="36"/>
      <c r="E2773" s="36"/>
      <c r="F2773" s="36"/>
      <c r="G2773" s="36"/>
      <c r="H2773" s="36"/>
      <c r="S2773" s="36"/>
      <c r="T2773" s="36"/>
    </row>
    <row r="2774" spans="2:20">
      <c r="B2774" s="36"/>
      <c r="C2774" s="36"/>
      <c r="D2774" s="36"/>
      <c r="E2774" s="36"/>
      <c r="F2774" s="36"/>
      <c r="G2774" s="36"/>
      <c r="H2774" s="36"/>
      <c r="S2774" s="36"/>
      <c r="T2774" s="36"/>
    </row>
    <row r="2775" spans="2:20">
      <c r="B2775" s="36"/>
      <c r="C2775" s="36"/>
      <c r="D2775" s="36"/>
      <c r="E2775" s="36"/>
      <c r="F2775" s="36"/>
      <c r="G2775" s="36"/>
      <c r="H2775" s="36"/>
      <c r="S2775" s="36"/>
      <c r="T2775" s="36"/>
    </row>
    <row r="2776" spans="2:20">
      <c r="B2776" s="36"/>
      <c r="C2776" s="36"/>
      <c r="D2776" s="36"/>
      <c r="E2776" s="36"/>
      <c r="F2776" s="36"/>
      <c r="G2776" s="36"/>
      <c r="H2776" s="36"/>
      <c r="S2776" s="36"/>
      <c r="T2776" s="36"/>
    </row>
    <row r="2777" spans="2:20">
      <c r="B2777" s="36"/>
      <c r="C2777" s="36"/>
      <c r="D2777" s="36"/>
      <c r="E2777" s="36"/>
      <c r="F2777" s="36"/>
      <c r="G2777" s="36"/>
      <c r="H2777" s="36"/>
      <c r="S2777" s="36"/>
      <c r="T2777" s="36"/>
    </row>
    <row r="2778" spans="2:20">
      <c r="B2778" s="36"/>
      <c r="C2778" s="36"/>
      <c r="D2778" s="36"/>
      <c r="E2778" s="36"/>
      <c r="F2778" s="36"/>
      <c r="G2778" s="36"/>
      <c r="H2778" s="36"/>
      <c r="S2778" s="36"/>
      <c r="T2778" s="36"/>
    </row>
    <row r="2779" spans="2:20">
      <c r="B2779" s="36"/>
      <c r="C2779" s="36"/>
      <c r="D2779" s="36"/>
      <c r="E2779" s="36"/>
      <c r="F2779" s="36"/>
      <c r="G2779" s="36"/>
      <c r="H2779" s="36"/>
      <c r="S2779" s="36"/>
      <c r="T2779" s="36"/>
    </row>
    <row r="2780" spans="2:20">
      <c r="B2780" s="36"/>
      <c r="C2780" s="36"/>
      <c r="D2780" s="36"/>
      <c r="E2780" s="36"/>
      <c r="F2780" s="36"/>
      <c r="G2780" s="36"/>
      <c r="H2780" s="36"/>
      <c r="S2780" s="36"/>
      <c r="T2780" s="36"/>
    </row>
    <row r="2781" spans="2:20">
      <c r="B2781" s="36"/>
      <c r="C2781" s="36"/>
      <c r="D2781" s="36"/>
      <c r="E2781" s="36"/>
      <c r="F2781" s="36"/>
      <c r="G2781" s="36"/>
      <c r="H2781" s="36"/>
      <c r="S2781" s="36"/>
      <c r="T2781" s="36"/>
    </row>
    <row r="2782" spans="2:20">
      <c r="B2782" s="36"/>
      <c r="C2782" s="36"/>
      <c r="D2782" s="36"/>
      <c r="E2782" s="36"/>
      <c r="F2782" s="36"/>
      <c r="G2782" s="36"/>
      <c r="H2782" s="36"/>
      <c r="S2782" s="36"/>
      <c r="T2782" s="36"/>
    </row>
    <row r="2783" spans="2:20">
      <c r="B2783" s="36"/>
      <c r="C2783" s="36"/>
      <c r="D2783" s="36"/>
      <c r="E2783" s="36"/>
      <c r="F2783" s="36"/>
      <c r="G2783" s="36"/>
      <c r="H2783" s="36"/>
      <c r="S2783" s="36"/>
      <c r="T2783" s="36"/>
    </row>
    <row r="2784" spans="2:20">
      <c r="B2784" s="36"/>
      <c r="C2784" s="36"/>
      <c r="D2784" s="36"/>
      <c r="E2784" s="36"/>
      <c r="F2784" s="36"/>
      <c r="G2784" s="36"/>
      <c r="H2784" s="36"/>
      <c r="S2784" s="36"/>
      <c r="T2784" s="36"/>
    </row>
    <row r="2785" spans="2:20">
      <c r="B2785" s="36"/>
      <c r="C2785" s="36"/>
      <c r="D2785" s="36"/>
      <c r="E2785" s="36"/>
      <c r="F2785" s="36"/>
      <c r="G2785" s="36"/>
      <c r="H2785" s="36"/>
      <c r="S2785" s="36"/>
      <c r="T2785" s="36"/>
    </row>
    <row r="2786" spans="2:20">
      <c r="B2786" s="36"/>
      <c r="C2786" s="36"/>
      <c r="D2786" s="36"/>
      <c r="E2786" s="36"/>
      <c r="F2786" s="36"/>
      <c r="G2786" s="36"/>
      <c r="H2786" s="36"/>
      <c r="S2786" s="36"/>
      <c r="T2786" s="36"/>
    </row>
    <row r="2787" spans="2:20">
      <c r="B2787" s="36"/>
      <c r="C2787" s="36"/>
      <c r="D2787" s="36"/>
      <c r="E2787" s="36"/>
      <c r="F2787" s="36"/>
      <c r="G2787" s="36"/>
      <c r="H2787" s="36"/>
      <c r="S2787" s="36"/>
      <c r="T2787" s="36"/>
    </row>
    <row r="2788" spans="2:20">
      <c r="B2788" s="36"/>
      <c r="C2788" s="36"/>
      <c r="D2788" s="36"/>
      <c r="E2788" s="36"/>
      <c r="F2788" s="36"/>
      <c r="G2788" s="36"/>
      <c r="H2788" s="36"/>
      <c r="S2788" s="36"/>
      <c r="T2788" s="36"/>
    </row>
    <row r="2789" spans="2:20">
      <c r="B2789" s="36"/>
      <c r="C2789" s="36"/>
      <c r="D2789" s="36"/>
      <c r="E2789" s="36"/>
      <c r="F2789" s="36"/>
      <c r="G2789" s="36"/>
      <c r="H2789" s="36"/>
      <c r="S2789" s="36"/>
      <c r="T2789" s="36"/>
    </row>
    <row r="2790" spans="2:20">
      <c r="B2790" s="36"/>
      <c r="C2790" s="36"/>
      <c r="D2790" s="36"/>
      <c r="E2790" s="36"/>
      <c r="F2790" s="36"/>
      <c r="G2790" s="36"/>
      <c r="H2790" s="36"/>
      <c r="S2790" s="36"/>
      <c r="T2790" s="36"/>
    </row>
    <row r="2791" spans="2:20">
      <c r="B2791" s="36"/>
      <c r="C2791" s="36"/>
      <c r="D2791" s="36"/>
      <c r="E2791" s="36"/>
      <c r="F2791" s="36"/>
      <c r="G2791" s="36"/>
      <c r="H2791" s="36"/>
      <c r="S2791" s="36"/>
      <c r="T2791" s="36"/>
    </row>
    <row r="2792" spans="2:20">
      <c r="B2792" s="36"/>
      <c r="C2792" s="36"/>
      <c r="D2792" s="36"/>
      <c r="E2792" s="36"/>
      <c r="F2792" s="36"/>
      <c r="G2792" s="36"/>
      <c r="H2792" s="36"/>
      <c r="S2792" s="36"/>
      <c r="T2792" s="36"/>
    </row>
    <row r="2793" spans="2:20">
      <c r="B2793" s="36"/>
      <c r="C2793" s="36"/>
      <c r="D2793" s="36"/>
      <c r="E2793" s="36"/>
      <c r="F2793" s="36"/>
      <c r="G2793" s="36"/>
      <c r="H2793" s="36"/>
      <c r="S2793" s="36"/>
      <c r="T2793" s="36"/>
    </row>
    <row r="2794" spans="2:20">
      <c r="B2794" s="36"/>
      <c r="C2794" s="36"/>
      <c r="D2794" s="36"/>
      <c r="E2794" s="36"/>
      <c r="F2794" s="36"/>
      <c r="G2794" s="36"/>
      <c r="H2794" s="36"/>
      <c r="S2794" s="36"/>
      <c r="T2794" s="36"/>
    </row>
    <row r="2795" spans="2:20">
      <c r="B2795" s="36"/>
      <c r="C2795" s="36"/>
      <c r="D2795" s="36"/>
      <c r="E2795" s="36"/>
      <c r="F2795" s="36"/>
      <c r="G2795" s="36"/>
      <c r="H2795" s="36"/>
      <c r="S2795" s="36"/>
      <c r="T2795" s="36"/>
    </row>
    <row r="2796" spans="2:20">
      <c r="B2796" s="36"/>
      <c r="C2796" s="36"/>
      <c r="D2796" s="36"/>
      <c r="E2796" s="36"/>
      <c r="F2796" s="36"/>
      <c r="G2796" s="36"/>
      <c r="H2796" s="36"/>
      <c r="S2796" s="36"/>
      <c r="T2796" s="36"/>
    </row>
    <row r="2797" spans="2:20">
      <c r="B2797" s="36"/>
      <c r="C2797" s="36"/>
      <c r="D2797" s="36"/>
      <c r="E2797" s="36"/>
      <c r="F2797" s="36"/>
      <c r="G2797" s="36"/>
      <c r="H2797" s="36"/>
      <c r="S2797" s="36"/>
      <c r="T2797" s="36"/>
    </row>
    <row r="2798" spans="2:20">
      <c r="B2798" s="36"/>
      <c r="C2798" s="36"/>
      <c r="D2798" s="36"/>
      <c r="E2798" s="36"/>
      <c r="F2798" s="36"/>
      <c r="G2798" s="36"/>
      <c r="H2798" s="36"/>
      <c r="S2798" s="36"/>
      <c r="T2798" s="36"/>
    </row>
    <row r="2799" spans="2:20">
      <c r="B2799" s="36"/>
      <c r="C2799" s="36"/>
      <c r="D2799" s="36"/>
      <c r="E2799" s="36"/>
      <c r="F2799" s="36"/>
      <c r="G2799" s="36"/>
      <c r="H2799" s="36"/>
      <c r="S2799" s="36"/>
      <c r="T2799" s="36"/>
    </row>
    <row r="2800" spans="2:20">
      <c r="B2800" s="36"/>
      <c r="C2800" s="36"/>
      <c r="D2800" s="36"/>
      <c r="E2800" s="36"/>
      <c r="F2800" s="36"/>
      <c r="G2800" s="36"/>
      <c r="H2800" s="36"/>
      <c r="S2800" s="36"/>
      <c r="T2800" s="36"/>
    </row>
    <row r="2801" spans="2:20">
      <c r="B2801" s="36"/>
      <c r="C2801" s="36"/>
      <c r="D2801" s="36"/>
      <c r="E2801" s="36"/>
      <c r="F2801" s="36"/>
      <c r="G2801" s="36"/>
      <c r="H2801" s="36"/>
      <c r="S2801" s="36"/>
      <c r="T2801" s="36"/>
    </row>
    <row r="2802" spans="2:20">
      <c r="B2802" s="36"/>
      <c r="C2802" s="36"/>
      <c r="D2802" s="36"/>
      <c r="E2802" s="36"/>
      <c r="F2802" s="36"/>
      <c r="G2802" s="36"/>
      <c r="H2802" s="36"/>
      <c r="S2802" s="36"/>
      <c r="T2802" s="36"/>
    </row>
    <row r="2803" spans="2:20">
      <c r="B2803" s="36"/>
      <c r="C2803" s="36"/>
      <c r="D2803" s="36"/>
      <c r="E2803" s="36"/>
      <c r="F2803" s="36"/>
      <c r="G2803" s="36"/>
      <c r="H2803" s="36"/>
      <c r="S2803" s="36"/>
      <c r="T2803" s="36"/>
    </row>
    <row r="2804" spans="2:20">
      <c r="B2804" s="36"/>
      <c r="C2804" s="36"/>
      <c r="D2804" s="36"/>
      <c r="E2804" s="36"/>
      <c r="F2804" s="36"/>
      <c r="G2804" s="36"/>
      <c r="H2804" s="36"/>
      <c r="S2804" s="36"/>
      <c r="T2804" s="36"/>
    </row>
    <row r="2805" spans="2:20">
      <c r="B2805" s="36"/>
      <c r="C2805" s="36"/>
      <c r="D2805" s="36"/>
      <c r="E2805" s="36"/>
      <c r="F2805" s="36"/>
      <c r="G2805" s="36"/>
      <c r="H2805" s="36"/>
      <c r="S2805" s="36"/>
      <c r="T2805" s="36"/>
    </row>
    <row r="2806" spans="2:20">
      <c r="B2806" s="36"/>
      <c r="C2806" s="36"/>
      <c r="D2806" s="36"/>
      <c r="E2806" s="36"/>
      <c r="F2806" s="36"/>
      <c r="G2806" s="36"/>
      <c r="H2806" s="36"/>
      <c r="S2806" s="36"/>
      <c r="T2806" s="36"/>
    </row>
    <row r="2807" spans="2:20">
      <c r="B2807" s="36"/>
      <c r="C2807" s="36"/>
      <c r="D2807" s="36"/>
      <c r="E2807" s="36"/>
      <c r="F2807" s="36"/>
      <c r="G2807" s="36"/>
      <c r="H2807" s="36"/>
      <c r="S2807" s="36"/>
      <c r="T2807" s="36"/>
    </row>
    <row r="2808" spans="2:20">
      <c r="B2808" s="36"/>
      <c r="C2808" s="36"/>
      <c r="D2808" s="36"/>
      <c r="E2808" s="36"/>
      <c r="F2808" s="36"/>
      <c r="G2808" s="36"/>
      <c r="H2808" s="36"/>
      <c r="S2808" s="36"/>
      <c r="T2808" s="36"/>
    </row>
    <row r="2809" spans="2:20">
      <c r="B2809" s="36"/>
      <c r="C2809" s="36"/>
      <c r="D2809" s="36"/>
      <c r="E2809" s="36"/>
      <c r="F2809" s="36"/>
      <c r="G2809" s="36"/>
      <c r="H2809" s="36"/>
      <c r="S2809" s="36"/>
      <c r="T2809" s="36"/>
    </row>
    <row r="2810" spans="2:20">
      <c r="B2810" s="36"/>
      <c r="C2810" s="36"/>
      <c r="D2810" s="36"/>
      <c r="E2810" s="36"/>
      <c r="F2810" s="36"/>
      <c r="G2810" s="36"/>
      <c r="H2810" s="36"/>
      <c r="S2810" s="36"/>
      <c r="T2810" s="36"/>
    </row>
    <row r="2811" spans="2:20">
      <c r="B2811" s="36"/>
      <c r="C2811" s="36"/>
      <c r="D2811" s="36"/>
      <c r="E2811" s="36"/>
      <c r="F2811" s="36"/>
      <c r="G2811" s="36"/>
      <c r="H2811" s="36"/>
      <c r="S2811" s="36"/>
      <c r="T2811" s="36"/>
    </row>
    <row r="2812" spans="2:20">
      <c r="B2812" s="36"/>
      <c r="C2812" s="36"/>
      <c r="D2812" s="36"/>
      <c r="E2812" s="36"/>
      <c r="F2812" s="36"/>
      <c r="G2812" s="36"/>
      <c r="H2812" s="36"/>
      <c r="S2812" s="36"/>
      <c r="T2812" s="36"/>
    </row>
    <row r="2813" spans="2:20">
      <c r="B2813" s="36"/>
      <c r="C2813" s="36"/>
      <c r="D2813" s="36"/>
      <c r="E2813" s="36"/>
      <c r="F2813" s="36"/>
      <c r="G2813" s="36"/>
      <c r="H2813" s="36"/>
      <c r="S2813" s="36"/>
      <c r="T2813" s="36"/>
    </row>
    <row r="2814" spans="2:20">
      <c r="B2814" s="36"/>
      <c r="C2814" s="36"/>
      <c r="D2814" s="36"/>
      <c r="E2814" s="36"/>
      <c r="F2814" s="36"/>
      <c r="G2814" s="36"/>
      <c r="H2814" s="36"/>
      <c r="S2814" s="36"/>
      <c r="T2814" s="36"/>
    </row>
    <row r="2815" spans="2:20">
      <c r="B2815" s="36"/>
      <c r="C2815" s="36"/>
      <c r="D2815" s="36"/>
      <c r="E2815" s="36"/>
      <c r="F2815" s="36"/>
      <c r="G2815" s="36"/>
      <c r="H2815" s="36"/>
      <c r="S2815" s="36"/>
      <c r="T2815" s="36"/>
    </row>
    <row r="2816" spans="2:20">
      <c r="B2816" s="36"/>
      <c r="C2816" s="36"/>
      <c r="D2816" s="36"/>
      <c r="E2816" s="36"/>
      <c r="F2816" s="36"/>
      <c r="G2816" s="36"/>
      <c r="H2816" s="36"/>
      <c r="S2816" s="36"/>
      <c r="T2816" s="36"/>
    </row>
    <row r="2817" spans="2:20">
      <c r="B2817" s="36"/>
      <c r="C2817" s="36"/>
      <c r="D2817" s="36"/>
      <c r="E2817" s="36"/>
      <c r="F2817" s="36"/>
      <c r="G2817" s="36"/>
      <c r="H2817" s="36"/>
      <c r="S2817" s="36"/>
      <c r="T2817" s="36"/>
    </row>
    <row r="2818" spans="2:20">
      <c r="B2818" s="36"/>
      <c r="C2818" s="36"/>
      <c r="D2818" s="36"/>
      <c r="E2818" s="36"/>
      <c r="F2818" s="36"/>
      <c r="G2818" s="36"/>
      <c r="H2818" s="36"/>
      <c r="S2818" s="36"/>
      <c r="T2818" s="36"/>
    </row>
    <row r="2819" spans="2:20">
      <c r="B2819" s="36"/>
      <c r="C2819" s="36"/>
      <c r="D2819" s="36"/>
      <c r="E2819" s="36"/>
      <c r="F2819" s="36"/>
      <c r="G2819" s="36"/>
      <c r="H2819" s="36"/>
      <c r="S2819" s="36"/>
      <c r="T2819" s="36"/>
    </row>
    <row r="2820" spans="2:20">
      <c r="B2820" s="36"/>
      <c r="C2820" s="36"/>
      <c r="D2820" s="36"/>
      <c r="E2820" s="36"/>
      <c r="F2820" s="36"/>
      <c r="G2820" s="36"/>
      <c r="H2820" s="36"/>
      <c r="S2820" s="36"/>
      <c r="T2820" s="36"/>
    </row>
    <row r="2821" spans="2:20">
      <c r="B2821" s="36"/>
      <c r="C2821" s="36"/>
      <c r="D2821" s="36"/>
      <c r="E2821" s="36"/>
      <c r="F2821" s="36"/>
      <c r="G2821" s="36"/>
      <c r="H2821" s="36"/>
      <c r="S2821" s="36"/>
      <c r="T2821" s="36"/>
    </row>
    <row r="2822" spans="2:20">
      <c r="B2822" s="36"/>
      <c r="C2822" s="36"/>
      <c r="D2822" s="36"/>
      <c r="E2822" s="36"/>
      <c r="F2822" s="36"/>
      <c r="G2822" s="36"/>
      <c r="H2822" s="36"/>
      <c r="S2822" s="36"/>
      <c r="T2822" s="36"/>
    </row>
    <row r="2823" spans="2:20">
      <c r="B2823" s="36"/>
      <c r="C2823" s="36"/>
      <c r="D2823" s="36"/>
      <c r="E2823" s="36"/>
      <c r="F2823" s="36"/>
      <c r="G2823" s="36"/>
      <c r="H2823" s="36"/>
      <c r="S2823" s="36"/>
      <c r="T2823" s="36"/>
    </row>
    <row r="2824" spans="2:20">
      <c r="B2824" s="36"/>
      <c r="C2824" s="36"/>
      <c r="D2824" s="36"/>
      <c r="E2824" s="36"/>
      <c r="F2824" s="36"/>
      <c r="G2824" s="36"/>
      <c r="H2824" s="36"/>
      <c r="S2824" s="36"/>
      <c r="T2824" s="36"/>
    </row>
    <row r="2825" spans="2:20">
      <c r="B2825" s="36"/>
      <c r="C2825" s="36"/>
      <c r="D2825" s="36"/>
      <c r="E2825" s="36"/>
      <c r="F2825" s="36"/>
      <c r="G2825" s="36"/>
      <c r="H2825" s="36"/>
      <c r="S2825" s="36"/>
      <c r="T2825" s="36"/>
    </row>
    <row r="2826" spans="2:20">
      <c r="B2826" s="36"/>
      <c r="C2826" s="36"/>
      <c r="D2826" s="36"/>
      <c r="E2826" s="36"/>
      <c r="F2826" s="36"/>
      <c r="G2826" s="36"/>
      <c r="H2826" s="36"/>
      <c r="S2826" s="36"/>
      <c r="T2826" s="36"/>
    </row>
    <row r="2827" spans="2:20">
      <c r="B2827" s="36"/>
      <c r="C2827" s="36"/>
      <c r="D2827" s="36"/>
      <c r="E2827" s="36"/>
      <c r="F2827" s="36"/>
      <c r="G2827" s="36"/>
      <c r="H2827" s="36"/>
      <c r="S2827" s="36"/>
      <c r="T2827" s="36"/>
    </row>
    <row r="2828" spans="2:20">
      <c r="B2828" s="36"/>
      <c r="C2828" s="36"/>
      <c r="D2828" s="36"/>
      <c r="E2828" s="36"/>
      <c r="F2828" s="36"/>
      <c r="G2828" s="36"/>
      <c r="H2828" s="36"/>
      <c r="S2828" s="36"/>
      <c r="T2828" s="36"/>
    </row>
    <row r="2829" spans="2:20">
      <c r="B2829" s="36"/>
      <c r="C2829" s="36"/>
      <c r="D2829" s="36"/>
      <c r="E2829" s="36"/>
      <c r="F2829" s="36"/>
      <c r="G2829" s="36"/>
      <c r="H2829" s="36"/>
      <c r="S2829" s="36"/>
      <c r="T2829" s="36"/>
    </row>
    <row r="2830" spans="2:20">
      <c r="B2830" s="36"/>
      <c r="C2830" s="36"/>
      <c r="D2830" s="36"/>
      <c r="E2830" s="36"/>
      <c r="F2830" s="36"/>
      <c r="G2830" s="36"/>
      <c r="H2830" s="36"/>
      <c r="S2830" s="36"/>
      <c r="T2830" s="36"/>
    </row>
    <row r="2831" spans="2:20">
      <c r="B2831" s="36"/>
      <c r="C2831" s="36"/>
      <c r="D2831" s="36"/>
      <c r="E2831" s="36"/>
      <c r="F2831" s="36"/>
      <c r="G2831" s="36"/>
      <c r="H2831" s="36"/>
      <c r="S2831" s="36"/>
      <c r="T2831" s="36"/>
    </row>
    <row r="2832" spans="2:20">
      <c r="B2832" s="36"/>
      <c r="C2832" s="36"/>
      <c r="D2832" s="36"/>
      <c r="E2832" s="36"/>
      <c r="F2832" s="36"/>
      <c r="G2832" s="36"/>
      <c r="H2832" s="36"/>
      <c r="S2832" s="36"/>
      <c r="T2832" s="36"/>
    </row>
    <row r="2833" spans="2:20">
      <c r="B2833" s="36"/>
      <c r="C2833" s="36"/>
      <c r="D2833" s="36"/>
      <c r="E2833" s="36"/>
      <c r="F2833" s="36"/>
      <c r="G2833" s="36"/>
      <c r="H2833" s="36"/>
      <c r="S2833" s="36"/>
      <c r="T2833" s="36"/>
    </row>
    <row r="2834" spans="2:20">
      <c r="B2834" s="36"/>
      <c r="C2834" s="36"/>
      <c r="D2834" s="36"/>
      <c r="E2834" s="36"/>
      <c r="F2834" s="36"/>
      <c r="G2834" s="36"/>
      <c r="H2834" s="36"/>
      <c r="S2834" s="36"/>
      <c r="T2834" s="36"/>
    </row>
    <row r="2835" spans="2:20">
      <c r="B2835" s="36"/>
      <c r="C2835" s="36"/>
      <c r="D2835" s="36"/>
      <c r="E2835" s="36"/>
      <c r="F2835" s="36"/>
      <c r="G2835" s="36"/>
      <c r="H2835" s="36"/>
      <c r="S2835" s="36"/>
      <c r="T2835" s="36"/>
    </row>
    <row r="2836" spans="2:20">
      <c r="B2836" s="36"/>
      <c r="C2836" s="36"/>
      <c r="D2836" s="36"/>
      <c r="E2836" s="36"/>
      <c r="F2836" s="36"/>
      <c r="G2836" s="36"/>
      <c r="H2836" s="36"/>
      <c r="S2836" s="36"/>
      <c r="T2836" s="36"/>
    </row>
    <row r="2837" spans="2:20">
      <c r="B2837" s="36"/>
      <c r="C2837" s="36"/>
      <c r="D2837" s="36"/>
      <c r="E2837" s="36"/>
      <c r="F2837" s="36"/>
      <c r="G2837" s="36"/>
      <c r="H2837" s="36"/>
      <c r="S2837" s="36"/>
      <c r="T2837" s="36"/>
    </row>
    <row r="2838" spans="2:20">
      <c r="B2838" s="36"/>
      <c r="C2838" s="36"/>
      <c r="D2838" s="36"/>
      <c r="E2838" s="36"/>
      <c r="F2838" s="36"/>
      <c r="G2838" s="36"/>
      <c r="H2838" s="36"/>
      <c r="S2838" s="36"/>
      <c r="T2838" s="36"/>
    </row>
    <row r="2839" spans="2:20">
      <c r="B2839" s="36"/>
      <c r="C2839" s="36"/>
      <c r="D2839" s="36"/>
      <c r="E2839" s="36"/>
      <c r="F2839" s="36"/>
      <c r="G2839" s="36"/>
      <c r="H2839" s="36"/>
      <c r="S2839" s="36"/>
      <c r="T2839" s="36"/>
    </row>
    <row r="2840" spans="2:20">
      <c r="B2840" s="36"/>
      <c r="C2840" s="36"/>
      <c r="D2840" s="36"/>
      <c r="E2840" s="36"/>
      <c r="F2840" s="36"/>
      <c r="G2840" s="36"/>
      <c r="H2840" s="36"/>
      <c r="S2840" s="36"/>
      <c r="T2840" s="36"/>
    </row>
    <row r="2841" spans="2:20">
      <c r="B2841" s="36"/>
      <c r="C2841" s="36"/>
      <c r="D2841" s="36"/>
      <c r="E2841" s="36"/>
      <c r="F2841" s="36"/>
      <c r="G2841" s="36"/>
      <c r="H2841" s="36"/>
      <c r="S2841" s="36"/>
      <c r="T2841" s="36"/>
    </row>
    <row r="2842" spans="2:20">
      <c r="B2842" s="36"/>
      <c r="C2842" s="36"/>
      <c r="D2842" s="36"/>
      <c r="E2842" s="36"/>
      <c r="F2842" s="36"/>
      <c r="G2842" s="36"/>
      <c r="H2842" s="36"/>
      <c r="S2842" s="36"/>
      <c r="T2842" s="36"/>
    </row>
    <row r="2843" spans="2:20">
      <c r="B2843" s="36"/>
      <c r="C2843" s="36"/>
      <c r="D2843" s="36"/>
      <c r="E2843" s="36"/>
      <c r="F2843" s="36"/>
      <c r="G2843" s="36"/>
      <c r="H2843" s="36"/>
      <c r="S2843" s="36"/>
      <c r="T2843" s="36"/>
    </row>
    <row r="2844" spans="2:20">
      <c r="B2844" s="36"/>
      <c r="C2844" s="36"/>
      <c r="D2844" s="36"/>
      <c r="E2844" s="36"/>
      <c r="F2844" s="36"/>
      <c r="G2844" s="36"/>
      <c r="H2844" s="36"/>
      <c r="S2844" s="36"/>
      <c r="T2844" s="36"/>
    </row>
    <row r="2845" spans="2:20">
      <c r="B2845" s="36"/>
      <c r="C2845" s="36"/>
      <c r="D2845" s="36"/>
      <c r="E2845" s="36"/>
      <c r="F2845" s="36"/>
      <c r="G2845" s="36"/>
      <c r="H2845" s="36"/>
      <c r="S2845" s="36"/>
      <c r="T2845" s="36"/>
    </row>
    <row r="2846" spans="2:20">
      <c r="B2846" s="36"/>
      <c r="C2846" s="36"/>
      <c r="D2846" s="36"/>
      <c r="E2846" s="36"/>
      <c r="F2846" s="36"/>
      <c r="G2846" s="36"/>
      <c r="H2846" s="36"/>
      <c r="S2846" s="36"/>
      <c r="T2846" s="36"/>
    </row>
    <row r="2847" spans="2:20">
      <c r="B2847" s="36"/>
      <c r="C2847" s="36"/>
      <c r="D2847" s="36"/>
      <c r="E2847" s="36"/>
      <c r="F2847" s="36"/>
      <c r="G2847" s="36"/>
      <c r="H2847" s="36"/>
      <c r="S2847" s="36"/>
      <c r="T2847" s="36"/>
    </row>
    <row r="2848" spans="2:20">
      <c r="B2848" s="36"/>
      <c r="C2848" s="36"/>
      <c r="D2848" s="36"/>
      <c r="E2848" s="36"/>
      <c r="F2848" s="36"/>
      <c r="G2848" s="36"/>
      <c r="H2848" s="36"/>
      <c r="S2848" s="36"/>
      <c r="T2848" s="36"/>
    </row>
    <row r="2849" spans="2:20">
      <c r="B2849" s="36"/>
      <c r="C2849" s="36"/>
      <c r="D2849" s="36"/>
      <c r="E2849" s="36"/>
      <c r="F2849" s="36"/>
      <c r="G2849" s="36"/>
      <c r="H2849" s="36"/>
      <c r="S2849" s="36"/>
      <c r="T2849" s="36"/>
    </row>
    <row r="2850" spans="2:20">
      <c r="B2850" s="36"/>
      <c r="C2850" s="36"/>
      <c r="D2850" s="36"/>
      <c r="E2850" s="36"/>
      <c r="F2850" s="36"/>
      <c r="G2850" s="36"/>
      <c r="H2850" s="36"/>
      <c r="S2850" s="36"/>
      <c r="T2850" s="36"/>
    </row>
    <row r="2851" spans="2:20">
      <c r="B2851" s="36"/>
      <c r="C2851" s="36"/>
      <c r="D2851" s="36"/>
      <c r="E2851" s="36"/>
      <c r="F2851" s="36"/>
      <c r="G2851" s="36"/>
      <c r="H2851" s="36"/>
      <c r="S2851" s="36"/>
      <c r="T2851" s="36"/>
    </row>
    <row r="2852" spans="2:20">
      <c r="B2852" s="36"/>
      <c r="C2852" s="36"/>
      <c r="D2852" s="36"/>
      <c r="E2852" s="36"/>
      <c r="F2852" s="36"/>
      <c r="G2852" s="36"/>
      <c r="H2852" s="36"/>
      <c r="S2852" s="36"/>
      <c r="T2852" s="36"/>
    </row>
    <row r="2853" spans="2:20">
      <c r="B2853" s="36"/>
      <c r="C2853" s="36"/>
      <c r="D2853" s="36"/>
      <c r="E2853" s="36"/>
      <c r="F2853" s="36"/>
      <c r="G2853" s="36"/>
      <c r="H2853" s="36"/>
      <c r="S2853" s="36"/>
      <c r="T2853" s="36"/>
    </row>
    <row r="2854" spans="2:20">
      <c r="B2854" s="36"/>
      <c r="C2854" s="36"/>
      <c r="D2854" s="36"/>
      <c r="E2854" s="36"/>
      <c r="F2854" s="36"/>
      <c r="G2854" s="36"/>
      <c r="H2854" s="36"/>
      <c r="S2854" s="36"/>
      <c r="T2854" s="36"/>
    </row>
    <row r="2855" spans="2:20">
      <c r="B2855" s="36"/>
      <c r="C2855" s="36"/>
      <c r="D2855" s="36"/>
      <c r="E2855" s="36"/>
      <c r="F2855" s="36"/>
      <c r="G2855" s="36"/>
      <c r="H2855" s="36"/>
      <c r="S2855" s="36"/>
      <c r="T2855" s="36"/>
    </row>
    <row r="2856" spans="2:20">
      <c r="B2856" s="36"/>
      <c r="C2856" s="36"/>
      <c r="D2856" s="36"/>
      <c r="E2856" s="36"/>
      <c r="F2856" s="36"/>
      <c r="G2856" s="36"/>
      <c r="H2856" s="36"/>
      <c r="S2856" s="36"/>
      <c r="T2856" s="36"/>
    </row>
    <row r="2857" spans="2:20">
      <c r="B2857" s="36"/>
      <c r="C2857" s="36"/>
      <c r="D2857" s="36"/>
      <c r="E2857" s="36"/>
      <c r="F2857" s="36"/>
      <c r="G2857" s="36"/>
      <c r="H2857" s="36"/>
      <c r="S2857" s="36"/>
      <c r="T2857" s="36"/>
    </row>
    <row r="2858" spans="2:20">
      <c r="B2858" s="36"/>
      <c r="C2858" s="36"/>
      <c r="D2858" s="36"/>
      <c r="E2858" s="36"/>
      <c r="F2858" s="36"/>
      <c r="G2858" s="36"/>
      <c r="H2858" s="36"/>
      <c r="S2858" s="36"/>
      <c r="T2858" s="36"/>
    </row>
    <row r="2859" spans="2:20">
      <c r="B2859" s="36"/>
      <c r="C2859" s="36"/>
      <c r="D2859" s="36"/>
      <c r="E2859" s="36"/>
      <c r="F2859" s="36"/>
      <c r="G2859" s="36"/>
      <c r="H2859" s="36"/>
      <c r="S2859" s="36"/>
      <c r="T2859" s="36"/>
    </row>
    <row r="2860" spans="2:20">
      <c r="B2860" s="36"/>
      <c r="C2860" s="36"/>
      <c r="D2860" s="36"/>
      <c r="E2860" s="36"/>
      <c r="F2860" s="36"/>
      <c r="G2860" s="36"/>
      <c r="H2860" s="36"/>
      <c r="S2860" s="36"/>
      <c r="T2860" s="36"/>
    </row>
    <row r="2861" spans="2:20">
      <c r="B2861" s="36"/>
      <c r="C2861" s="36"/>
      <c r="D2861" s="36"/>
      <c r="E2861" s="36"/>
      <c r="F2861" s="36"/>
      <c r="G2861" s="36"/>
      <c r="H2861" s="36"/>
      <c r="S2861" s="36"/>
      <c r="T2861" s="36"/>
    </row>
    <row r="2862" spans="2:20">
      <c r="B2862" s="36"/>
      <c r="C2862" s="36"/>
      <c r="D2862" s="36"/>
      <c r="E2862" s="36"/>
      <c r="F2862" s="36"/>
      <c r="G2862" s="36"/>
      <c r="H2862" s="36"/>
      <c r="S2862" s="36"/>
      <c r="T2862" s="36"/>
    </row>
    <row r="2863" spans="2:20">
      <c r="B2863" s="36"/>
      <c r="C2863" s="36"/>
      <c r="D2863" s="36"/>
      <c r="E2863" s="36"/>
      <c r="F2863" s="36"/>
      <c r="G2863" s="36"/>
      <c r="H2863" s="36"/>
      <c r="S2863" s="36"/>
      <c r="T2863" s="36"/>
    </row>
    <row r="2864" spans="2:20">
      <c r="B2864" s="36"/>
      <c r="C2864" s="36"/>
      <c r="D2864" s="36"/>
      <c r="E2864" s="36"/>
      <c r="F2864" s="36"/>
      <c r="G2864" s="36"/>
      <c r="H2864" s="36"/>
      <c r="S2864" s="36"/>
      <c r="T2864" s="36"/>
    </row>
    <row r="2865" spans="2:20">
      <c r="B2865" s="36"/>
      <c r="C2865" s="36"/>
      <c r="D2865" s="36"/>
      <c r="E2865" s="36"/>
      <c r="F2865" s="36"/>
      <c r="G2865" s="36"/>
      <c r="H2865" s="36"/>
      <c r="S2865" s="36"/>
      <c r="T2865" s="36"/>
    </row>
    <row r="2866" spans="2:20">
      <c r="B2866" s="36"/>
      <c r="C2866" s="36"/>
      <c r="D2866" s="36"/>
      <c r="E2866" s="36"/>
      <c r="F2866" s="36"/>
      <c r="G2866" s="36"/>
      <c r="H2866" s="36"/>
      <c r="S2866" s="36"/>
      <c r="T2866" s="36"/>
    </row>
    <row r="2867" spans="2:20">
      <c r="B2867" s="36"/>
      <c r="C2867" s="36"/>
      <c r="D2867" s="36"/>
      <c r="E2867" s="36"/>
      <c r="F2867" s="36"/>
      <c r="G2867" s="36"/>
      <c r="H2867" s="36"/>
      <c r="S2867" s="36"/>
      <c r="T2867" s="36"/>
    </row>
    <row r="2868" spans="2:20">
      <c r="B2868" s="36"/>
      <c r="C2868" s="36"/>
      <c r="D2868" s="36"/>
      <c r="E2868" s="36"/>
      <c r="F2868" s="36"/>
      <c r="G2868" s="36"/>
      <c r="H2868" s="36"/>
      <c r="S2868" s="36"/>
      <c r="T2868" s="36"/>
    </row>
    <row r="2869" spans="2:20">
      <c r="B2869" s="36"/>
      <c r="C2869" s="36"/>
      <c r="D2869" s="36"/>
      <c r="E2869" s="36"/>
      <c r="F2869" s="36"/>
      <c r="G2869" s="36"/>
      <c r="H2869" s="36"/>
      <c r="S2869" s="36"/>
      <c r="T2869" s="36"/>
    </row>
    <row r="2870" spans="2:20">
      <c r="B2870" s="36"/>
      <c r="C2870" s="36"/>
      <c r="D2870" s="36"/>
      <c r="E2870" s="36"/>
      <c r="F2870" s="36"/>
      <c r="G2870" s="36"/>
      <c r="H2870" s="36"/>
      <c r="S2870" s="36"/>
      <c r="T2870" s="36"/>
    </row>
    <row r="2871" spans="2:20">
      <c r="B2871" s="36"/>
      <c r="C2871" s="36"/>
      <c r="D2871" s="36"/>
      <c r="E2871" s="36"/>
      <c r="F2871" s="36"/>
      <c r="G2871" s="36"/>
      <c r="H2871" s="36"/>
      <c r="S2871" s="36"/>
      <c r="T2871" s="36"/>
    </row>
    <row r="2872" spans="2:20">
      <c r="B2872" s="36"/>
      <c r="C2872" s="36"/>
      <c r="D2872" s="36"/>
      <c r="E2872" s="36"/>
      <c r="F2872" s="36"/>
      <c r="G2872" s="36"/>
      <c r="H2872" s="36"/>
      <c r="S2872" s="36"/>
      <c r="T2872" s="36"/>
    </row>
    <row r="2873" spans="2:20">
      <c r="B2873" s="36"/>
      <c r="C2873" s="36"/>
      <c r="D2873" s="36"/>
      <c r="E2873" s="36"/>
      <c r="F2873" s="36"/>
      <c r="G2873" s="36"/>
      <c r="H2873" s="36"/>
      <c r="S2873" s="36"/>
      <c r="T2873" s="36"/>
    </row>
    <row r="2874" spans="2:20">
      <c r="B2874" s="36"/>
      <c r="C2874" s="36"/>
      <c r="D2874" s="36"/>
      <c r="E2874" s="36"/>
      <c r="F2874" s="36"/>
      <c r="G2874" s="36"/>
      <c r="H2874" s="36"/>
      <c r="S2874" s="36"/>
      <c r="T2874" s="36"/>
    </row>
    <row r="2875" spans="2:20">
      <c r="B2875" s="36"/>
      <c r="C2875" s="36"/>
      <c r="D2875" s="36"/>
      <c r="E2875" s="36"/>
      <c r="F2875" s="36"/>
      <c r="G2875" s="36"/>
      <c r="H2875" s="36"/>
      <c r="S2875" s="36"/>
      <c r="T2875" s="36"/>
    </row>
    <row r="2876" spans="2:20">
      <c r="B2876" s="36"/>
      <c r="C2876" s="36"/>
      <c r="D2876" s="36"/>
      <c r="E2876" s="36"/>
      <c r="F2876" s="36"/>
      <c r="G2876" s="36"/>
      <c r="H2876" s="36"/>
      <c r="S2876" s="36"/>
      <c r="T2876" s="36"/>
    </row>
    <row r="2877" spans="2:20">
      <c r="B2877" s="36"/>
      <c r="C2877" s="36"/>
      <c r="D2877" s="36"/>
      <c r="E2877" s="36"/>
      <c r="F2877" s="36"/>
      <c r="G2877" s="36"/>
      <c r="H2877" s="36"/>
      <c r="S2877" s="36"/>
      <c r="T2877" s="36"/>
    </row>
    <row r="2878" spans="2:20">
      <c r="B2878" s="36"/>
      <c r="C2878" s="36"/>
      <c r="D2878" s="36"/>
      <c r="E2878" s="36"/>
      <c r="F2878" s="36"/>
      <c r="G2878" s="36"/>
      <c r="H2878" s="36"/>
      <c r="S2878" s="36"/>
      <c r="T2878" s="36"/>
    </row>
    <row r="2879" spans="2:20">
      <c r="B2879" s="36"/>
      <c r="C2879" s="36"/>
      <c r="D2879" s="36"/>
      <c r="E2879" s="36"/>
      <c r="F2879" s="36"/>
      <c r="G2879" s="36"/>
      <c r="H2879" s="36"/>
      <c r="S2879" s="36"/>
      <c r="T2879" s="36"/>
    </row>
    <row r="2880" spans="2:20">
      <c r="B2880" s="36"/>
      <c r="C2880" s="36"/>
      <c r="D2880" s="36"/>
      <c r="E2880" s="36"/>
      <c r="F2880" s="36"/>
      <c r="G2880" s="36"/>
      <c r="H2880" s="36"/>
      <c r="S2880" s="36"/>
      <c r="T2880" s="36"/>
    </row>
    <row r="2881" spans="2:20">
      <c r="B2881" s="36"/>
      <c r="C2881" s="36"/>
      <c r="D2881" s="36"/>
      <c r="E2881" s="36"/>
      <c r="F2881" s="36"/>
      <c r="G2881" s="36"/>
      <c r="H2881" s="36"/>
      <c r="S2881" s="36"/>
      <c r="T2881" s="36"/>
    </row>
    <row r="2882" spans="2:20">
      <c r="B2882" s="36"/>
      <c r="C2882" s="36"/>
      <c r="D2882" s="36"/>
      <c r="E2882" s="36"/>
      <c r="F2882" s="36"/>
      <c r="G2882" s="36"/>
      <c r="H2882" s="36"/>
      <c r="S2882" s="36"/>
      <c r="T2882" s="36"/>
    </row>
    <row r="2883" spans="2:20">
      <c r="B2883" s="36"/>
      <c r="C2883" s="36"/>
      <c r="D2883" s="36"/>
      <c r="E2883" s="36"/>
      <c r="F2883" s="36"/>
      <c r="G2883" s="36"/>
      <c r="H2883" s="36"/>
      <c r="S2883" s="36"/>
      <c r="T2883" s="36"/>
    </row>
    <row r="2884" spans="2:20">
      <c r="B2884" s="36"/>
      <c r="C2884" s="36"/>
      <c r="D2884" s="36"/>
      <c r="E2884" s="36"/>
      <c r="F2884" s="36"/>
      <c r="G2884" s="36"/>
      <c r="H2884" s="36"/>
      <c r="S2884" s="36"/>
      <c r="T2884" s="36"/>
    </row>
    <row r="2885" spans="2:20">
      <c r="B2885" s="36"/>
      <c r="C2885" s="36"/>
      <c r="D2885" s="36"/>
      <c r="E2885" s="36"/>
      <c r="F2885" s="36"/>
      <c r="G2885" s="36"/>
      <c r="H2885" s="36"/>
      <c r="S2885" s="36"/>
      <c r="T2885" s="36"/>
    </row>
    <row r="2886" spans="2:20">
      <c r="B2886" s="36"/>
      <c r="C2886" s="36"/>
      <c r="D2886" s="36"/>
      <c r="E2886" s="36"/>
      <c r="F2886" s="36"/>
      <c r="G2886" s="36"/>
      <c r="H2886" s="36"/>
      <c r="S2886" s="36"/>
      <c r="T2886" s="36"/>
    </row>
    <row r="2887" spans="2:20">
      <c r="B2887" s="36"/>
      <c r="C2887" s="36"/>
      <c r="D2887" s="36"/>
      <c r="E2887" s="36"/>
      <c r="F2887" s="36"/>
      <c r="G2887" s="36"/>
      <c r="H2887" s="36"/>
      <c r="S2887" s="36"/>
      <c r="T2887" s="36"/>
    </row>
    <row r="2888" spans="2:20">
      <c r="B2888" s="36"/>
      <c r="C2888" s="36"/>
      <c r="D2888" s="36"/>
      <c r="E2888" s="36"/>
      <c r="F2888" s="36"/>
      <c r="G2888" s="36"/>
      <c r="H2888" s="36"/>
      <c r="S2888" s="36"/>
      <c r="T2888" s="36"/>
    </row>
    <row r="2889" spans="2:20">
      <c r="B2889" s="36"/>
      <c r="C2889" s="36"/>
      <c r="D2889" s="36"/>
      <c r="E2889" s="36"/>
      <c r="F2889" s="36"/>
      <c r="G2889" s="36"/>
      <c r="H2889" s="36"/>
      <c r="S2889" s="36"/>
      <c r="T2889" s="36"/>
    </row>
    <row r="2890" spans="2:20">
      <c r="B2890" s="36"/>
      <c r="C2890" s="36"/>
      <c r="D2890" s="36"/>
      <c r="E2890" s="36"/>
      <c r="F2890" s="36"/>
      <c r="G2890" s="36"/>
      <c r="H2890" s="36"/>
      <c r="S2890" s="36"/>
      <c r="T2890" s="36"/>
    </row>
    <row r="2891" spans="2:20">
      <c r="B2891" s="36"/>
      <c r="C2891" s="36"/>
      <c r="D2891" s="36"/>
      <c r="E2891" s="36"/>
      <c r="F2891" s="36"/>
      <c r="G2891" s="36"/>
      <c r="H2891" s="36"/>
      <c r="S2891" s="36"/>
      <c r="T2891" s="36"/>
    </row>
    <row r="2892" spans="2:20">
      <c r="B2892" s="36"/>
      <c r="C2892" s="36"/>
      <c r="D2892" s="36"/>
      <c r="E2892" s="36"/>
      <c r="F2892" s="36"/>
      <c r="G2892" s="36"/>
      <c r="H2892" s="36"/>
      <c r="S2892" s="36"/>
      <c r="T2892" s="36"/>
    </row>
    <row r="2893" spans="2:20">
      <c r="B2893" s="36"/>
      <c r="C2893" s="36"/>
      <c r="D2893" s="36"/>
      <c r="E2893" s="36"/>
      <c r="F2893" s="36"/>
      <c r="G2893" s="36"/>
      <c r="H2893" s="36"/>
      <c r="S2893" s="36"/>
      <c r="T2893" s="36"/>
    </row>
    <row r="2894" spans="2:20">
      <c r="B2894" s="36"/>
      <c r="C2894" s="36"/>
      <c r="D2894" s="36"/>
      <c r="E2894" s="36"/>
      <c r="F2894" s="36"/>
      <c r="G2894" s="36"/>
      <c r="H2894" s="36"/>
      <c r="S2894" s="36"/>
      <c r="T2894" s="36"/>
    </row>
    <row r="2895" spans="2:20">
      <c r="B2895" s="36"/>
      <c r="C2895" s="36"/>
      <c r="D2895" s="36"/>
      <c r="E2895" s="36"/>
      <c r="F2895" s="36"/>
      <c r="G2895" s="36"/>
      <c r="H2895" s="36"/>
      <c r="S2895" s="36"/>
      <c r="T2895" s="36"/>
    </row>
    <row r="2896" spans="2:20">
      <c r="B2896" s="36"/>
      <c r="C2896" s="36"/>
      <c r="D2896" s="36"/>
      <c r="E2896" s="36"/>
      <c r="F2896" s="36"/>
      <c r="G2896" s="36"/>
      <c r="H2896" s="36"/>
      <c r="S2896" s="36"/>
      <c r="T2896" s="36"/>
    </row>
    <row r="2897" spans="2:20">
      <c r="B2897" s="36"/>
      <c r="C2897" s="36"/>
      <c r="D2897" s="36"/>
      <c r="E2897" s="36"/>
      <c r="F2897" s="36"/>
      <c r="G2897" s="36"/>
      <c r="H2897" s="36"/>
      <c r="S2897" s="36"/>
      <c r="T2897" s="36"/>
    </row>
    <row r="2898" spans="2:20">
      <c r="B2898" s="36"/>
      <c r="C2898" s="36"/>
      <c r="D2898" s="36"/>
      <c r="E2898" s="36"/>
      <c r="F2898" s="36"/>
      <c r="G2898" s="36"/>
      <c r="H2898" s="36"/>
      <c r="S2898" s="36"/>
      <c r="T2898" s="36"/>
    </row>
    <row r="2899" spans="2:20">
      <c r="B2899" s="36"/>
      <c r="C2899" s="36"/>
      <c r="D2899" s="36"/>
      <c r="E2899" s="36"/>
      <c r="F2899" s="36"/>
      <c r="G2899" s="36"/>
      <c r="H2899" s="36"/>
      <c r="S2899" s="36"/>
      <c r="T2899" s="36"/>
    </row>
    <row r="2900" spans="2:20">
      <c r="B2900" s="36"/>
      <c r="C2900" s="36"/>
      <c r="D2900" s="36"/>
      <c r="E2900" s="36"/>
      <c r="F2900" s="36"/>
      <c r="G2900" s="36"/>
      <c r="H2900" s="36"/>
      <c r="S2900" s="36"/>
      <c r="T2900" s="36"/>
    </row>
    <row r="2901" spans="2:20">
      <c r="B2901" s="36"/>
      <c r="C2901" s="36"/>
      <c r="D2901" s="36"/>
      <c r="E2901" s="36"/>
      <c r="F2901" s="36"/>
      <c r="G2901" s="36"/>
      <c r="H2901" s="36"/>
      <c r="S2901" s="36"/>
      <c r="T2901" s="36"/>
    </row>
    <row r="2902" spans="2:20">
      <c r="B2902" s="36"/>
      <c r="C2902" s="36"/>
      <c r="D2902" s="36"/>
      <c r="E2902" s="36"/>
      <c r="F2902" s="36"/>
      <c r="G2902" s="36"/>
      <c r="H2902" s="36"/>
      <c r="S2902" s="36"/>
      <c r="T2902" s="36"/>
    </row>
    <row r="2903" spans="2:20">
      <c r="B2903" s="36"/>
      <c r="C2903" s="36"/>
      <c r="D2903" s="36"/>
      <c r="E2903" s="36"/>
      <c r="F2903" s="36"/>
      <c r="G2903" s="36"/>
      <c r="H2903" s="36"/>
      <c r="S2903" s="36"/>
      <c r="T2903" s="36"/>
    </row>
    <row r="2904" spans="2:20">
      <c r="B2904" s="36"/>
      <c r="C2904" s="36"/>
      <c r="D2904" s="36"/>
      <c r="E2904" s="36"/>
      <c r="F2904" s="36"/>
      <c r="G2904" s="36"/>
      <c r="H2904" s="36"/>
      <c r="S2904" s="36"/>
      <c r="T2904" s="36"/>
    </row>
    <row r="2905" spans="2:20">
      <c r="B2905" s="36"/>
      <c r="C2905" s="36"/>
      <c r="D2905" s="36"/>
      <c r="E2905" s="36"/>
      <c r="F2905" s="36"/>
      <c r="G2905" s="36"/>
      <c r="H2905" s="36"/>
      <c r="S2905" s="36"/>
      <c r="T2905" s="36"/>
    </row>
    <row r="2906" spans="2:20">
      <c r="B2906" s="36"/>
      <c r="C2906" s="36"/>
      <c r="D2906" s="36"/>
      <c r="E2906" s="36"/>
      <c r="F2906" s="36"/>
      <c r="G2906" s="36"/>
      <c r="H2906" s="36"/>
      <c r="S2906" s="36"/>
      <c r="T2906" s="36"/>
    </row>
    <row r="2907" spans="2:20">
      <c r="B2907" s="36"/>
      <c r="C2907" s="36"/>
      <c r="D2907" s="36"/>
      <c r="E2907" s="36"/>
      <c r="F2907" s="36"/>
      <c r="G2907" s="36"/>
      <c r="H2907" s="36"/>
      <c r="S2907" s="36"/>
      <c r="T2907" s="36"/>
    </row>
    <row r="2908" spans="2:20">
      <c r="B2908" s="36"/>
      <c r="C2908" s="36"/>
      <c r="D2908" s="36"/>
      <c r="E2908" s="36"/>
      <c r="F2908" s="36"/>
      <c r="G2908" s="36"/>
      <c r="H2908" s="36"/>
      <c r="S2908" s="36"/>
      <c r="T2908" s="36"/>
    </row>
    <row r="2909" spans="2:20">
      <c r="B2909" s="36"/>
      <c r="C2909" s="36"/>
      <c r="D2909" s="36"/>
      <c r="E2909" s="36"/>
      <c r="F2909" s="36"/>
      <c r="G2909" s="36"/>
      <c r="H2909" s="36"/>
      <c r="S2909" s="36"/>
      <c r="T2909" s="36"/>
    </row>
    <row r="2910" spans="2:20">
      <c r="B2910" s="36"/>
      <c r="C2910" s="36"/>
      <c r="D2910" s="36"/>
      <c r="E2910" s="36"/>
      <c r="F2910" s="36"/>
      <c r="G2910" s="36"/>
      <c r="H2910" s="36"/>
      <c r="S2910" s="36"/>
      <c r="T2910" s="36"/>
    </row>
    <row r="2911" spans="2:20">
      <c r="B2911" s="36"/>
      <c r="C2911" s="36"/>
      <c r="D2911" s="36"/>
      <c r="E2911" s="36"/>
      <c r="F2911" s="36"/>
      <c r="G2911" s="36"/>
      <c r="H2911" s="36"/>
      <c r="S2911" s="36"/>
      <c r="T2911" s="36"/>
    </row>
    <row r="2912" spans="2:20">
      <c r="B2912" s="36"/>
      <c r="C2912" s="36"/>
      <c r="D2912" s="36"/>
      <c r="E2912" s="36"/>
      <c r="F2912" s="36"/>
      <c r="G2912" s="36"/>
      <c r="H2912" s="36"/>
      <c r="S2912" s="36"/>
      <c r="T2912" s="36"/>
    </row>
    <row r="2913" spans="2:20">
      <c r="B2913" s="36"/>
      <c r="C2913" s="36"/>
      <c r="D2913" s="36"/>
      <c r="E2913" s="36"/>
      <c r="F2913" s="36"/>
      <c r="G2913" s="36"/>
      <c r="H2913" s="36"/>
      <c r="S2913" s="36"/>
      <c r="T2913" s="36"/>
    </row>
    <row r="2914" spans="2:20">
      <c r="B2914" s="36"/>
      <c r="C2914" s="36"/>
      <c r="D2914" s="36"/>
      <c r="E2914" s="36"/>
      <c r="F2914" s="36"/>
      <c r="G2914" s="36"/>
      <c r="H2914" s="36"/>
      <c r="S2914" s="36"/>
      <c r="T2914" s="36"/>
    </row>
    <row r="2915" spans="2:20">
      <c r="B2915" s="36"/>
      <c r="C2915" s="36"/>
      <c r="D2915" s="36"/>
      <c r="E2915" s="36"/>
      <c r="F2915" s="36"/>
      <c r="G2915" s="36"/>
      <c r="H2915" s="36"/>
      <c r="S2915" s="36"/>
      <c r="T2915" s="36"/>
    </row>
    <row r="2916" spans="2:20">
      <c r="B2916" s="36"/>
      <c r="C2916" s="36"/>
      <c r="D2916" s="36"/>
      <c r="E2916" s="36"/>
      <c r="F2916" s="36"/>
      <c r="G2916" s="36"/>
      <c r="H2916" s="36"/>
      <c r="S2916" s="36"/>
      <c r="T2916" s="36"/>
    </row>
    <row r="2917" spans="2:20">
      <c r="B2917" s="36"/>
      <c r="C2917" s="36"/>
      <c r="D2917" s="36"/>
      <c r="E2917" s="36"/>
      <c r="F2917" s="36"/>
      <c r="G2917" s="36"/>
      <c r="H2917" s="36"/>
      <c r="S2917" s="36"/>
      <c r="T2917" s="36"/>
    </row>
    <row r="2918" spans="2:20">
      <c r="B2918" s="36"/>
      <c r="C2918" s="36"/>
      <c r="D2918" s="36"/>
      <c r="E2918" s="36"/>
      <c r="F2918" s="36"/>
      <c r="G2918" s="36"/>
      <c r="H2918" s="36"/>
      <c r="S2918" s="36"/>
      <c r="T2918" s="36"/>
    </row>
    <row r="2919" spans="2:20">
      <c r="B2919" s="36"/>
      <c r="C2919" s="36"/>
      <c r="D2919" s="36"/>
      <c r="E2919" s="36"/>
      <c r="F2919" s="36"/>
      <c r="G2919" s="36"/>
      <c r="H2919" s="36"/>
      <c r="S2919" s="36"/>
      <c r="T2919" s="36"/>
    </row>
    <row r="2920" spans="2:20">
      <c r="B2920" s="36"/>
      <c r="C2920" s="36"/>
      <c r="D2920" s="36"/>
      <c r="E2920" s="36"/>
      <c r="F2920" s="36"/>
      <c r="G2920" s="36"/>
      <c r="H2920" s="36"/>
      <c r="S2920" s="36"/>
      <c r="T2920" s="36"/>
    </row>
    <row r="2921" spans="2:20">
      <c r="B2921" s="36"/>
      <c r="C2921" s="36"/>
      <c r="D2921" s="36"/>
      <c r="E2921" s="36"/>
      <c r="F2921" s="36"/>
      <c r="G2921" s="36"/>
      <c r="H2921" s="36"/>
      <c r="S2921" s="36"/>
      <c r="T2921" s="36"/>
    </row>
    <row r="2922" spans="2:20">
      <c r="B2922" s="36"/>
      <c r="C2922" s="36"/>
      <c r="D2922" s="36"/>
      <c r="E2922" s="36"/>
      <c r="F2922" s="36"/>
      <c r="G2922" s="36"/>
      <c r="H2922" s="36"/>
      <c r="S2922" s="36"/>
      <c r="T2922" s="36"/>
    </row>
    <row r="2923" spans="2:20">
      <c r="B2923" s="36"/>
      <c r="C2923" s="36"/>
      <c r="D2923" s="36"/>
      <c r="E2923" s="36"/>
      <c r="F2923" s="36"/>
      <c r="G2923" s="36"/>
      <c r="H2923" s="36"/>
      <c r="S2923" s="36"/>
      <c r="T2923" s="36"/>
    </row>
    <row r="2924" spans="2:20">
      <c r="B2924" s="36"/>
      <c r="C2924" s="36"/>
      <c r="D2924" s="36"/>
      <c r="E2924" s="36"/>
      <c r="F2924" s="36"/>
      <c r="G2924" s="36"/>
      <c r="H2924" s="36"/>
      <c r="S2924" s="36"/>
      <c r="T2924" s="36"/>
    </row>
    <row r="2925" spans="2:20">
      <c r="B2925" s="36"/>
      <c r="C2925" s="36"/>
      <c r="D2925" s="36"/>
      <c r="E2925" s="36"/>
      <c r="F2925" s="36"/>
      <c r="G2925" s="36"/>
      <c r="H2925" s="36"/>
      <c r="S2925" s="36"/>
      <c r="T2925" s="36"/>
    </row>
    <row r="2926" spans="2:20">
      <c r="B2926" s="36"/>
      <c r="C2926" s="36"/>
      <c r="D2926" s="36"/>
      <c r="E2926" s="36"/>
      <c r="F2926" s="36"/>
      <c r="G2926" s="36"/>
      <c r="H2926" s="36"/>
      <c r="S2926" s="36"/>
      <c r="T2926" s="36"/>
    </row>
    <row r="2927" spans="2:20">
      <c r="B2927" s="36"/>
      <c r="C2927" s="36"/>
      <c r="D2927" s="36"/>
      <c r="E2927" s="36"/>
      <c r="F2927" s="36"/>
      <c r="G2927" s="36"/>
      <c r="H2927" s="36"/>
      <c r="S2927" s="36"/>
      <c r="T2927" s="36"/>
    </row>
    <row r="2928" spans="2:20">
      <c r="B2928" s="36"/>
      <c r="C2928" s="36"/>
      <c r="D2928" s="36"/>
      <c r="E2928" s="36"/>
      <c r="F2928" s="36"/>
      <c r="G2928" s="36"/>
      <c r="H2928" s="36"/>
      <c r="S2928" s="36"/>
      <c r="T2928" s="36"/>
    </row>
    <row r="2929" spans="2:20">
      <c r="B2929" s="36"/>
      <c r="C2929" s="36"/>
      <c r="D2929" s="36"/>
      <c r="E2929" s="36"/>
      <c r="F2929" s="36"/>
      <c r="G2929" s="36"/>
      <c r="H2929" s="36"/>
      <c r="S2929" s="36"/>
      <c r="T2929" s="36"/>
    </row>
    <row r="2930" spans="2:20">
      <c r="B2930" s="36"/>
      <c r="C2930" s="36"/>
      <c r="D2930" s="36"/>
      <c r="E2930" s="36"/>
      <c r="F2930" s="36"/>
      <c r="G2930" s="36"/>
      <c r="H2930" s="36"/>
      <c r="S2930" s="36"/>
      <c r="T2930" s="36"/>
    </row>
    <row r="2931" spans="2:20">
      <c r="B2931" s="36"/>
      <c r="C2931" s="36"/>
      <c r="D2931" s="36"/>
      <c r="E2931" s="36"/>
      <c r="F2931" s="36"/>
      <c r="G2931" s="36"/>
      <c r="H2931" s="36"/>
      <c r="S2931" s="36"/>
      <c r="T2931" s="36"/>
    </row>
    <row r="2932" spans="2:20">
      <c r="B2932" s="36"/>
      <c r="C2932" s="36"/>
      <c r="D2932" s="36"/>
      <c r="E2932" s="36"/>
      <c r="F2932" s="36"/>
      <c r="G2932" s="36"/>
      <c r="H2932" s="36"/>
      <c r="S2932" s="36"/>
      <c r="T2932" s="36"/>
    </row>
    <row r="2933" spans="2:20">
      <c r="B2933" s="36"/>
      <c r="C2933" s="36"/>
      <c r="D2933" s="36"/>
      <c r="E2933" s="36"/>
      <c r="F2933" s="36"/>
      <c r="G2933" s="36"/>
      <c r="H2933" s="36"/>
      <c r="S2933" s="36"/>
      <c r="T2933" s="36"/>
    </row>
    <row r="2934" spans="2:20">
      <c r="B2934" s="36"/>
      <c r="C2934" s="36"/>
      <c r="D2934" s="36"/>
      <c r="E2934" s="36"/>
      <c r="F2934" s="36"/>
      <c r="G2934" s="36"/>
      <c r="H2934" s="36"/>
      <c r="S2934" s="36"/>
      <c r="T2934" s="36"/>
    </row>
    <row r="2935" spans="2:20">
      <c r="B2935" s="36"/>
      <c r="C2935" s="36"/>
      <c r="D2935" s="36"/>
      <c r="E2935" s="36"/>
      <c r="F2935" s="36"/>
      <c r="G2935" s="36"/>
      <c r="H2935" s="36"/>
      <c r="S2935" s="36"/>
      <c r="T2935" s="36"/>
    </row>
    <row r="2936" spans="2:20">
      <c r="B2936" s="36"/>
      <c r="C2936" s="36"/>
      <c r="D2936" s="36"/>
      <c r="E2936" s="36"/>
      <c r="F2936" s="36"/>
      <c r="G2936" s="36"/>
      <c r="H2936" s="36"/>
      <c r="S2936" s="36"/>
      <c r="T2936" s="36"/>
    </row>
    <row r="2937" spans="2:20">
      <c r="B2937" s="36"/>
      <c r="C2937" s="36"/>
      <c r="D2937" s="36"/>
      <c r="E2937" s="36"/>
      <c r="F2937" s="36"/>
      <c r="G2937" s="36"/>
      <c r="H2937" s="36"/>
      <c r="S2937" s="36"/>
      <c r="T2937" s="36"/>
    </row>
    <row r="2938" spans="2:20">
      <c r="B2938" s="36"/>
      <c r="C2938" s="36"/>
      <c r="D2938" s="36"/>
      <c r="E2938" s="36"/>
      <c r="F2938" s="36"/>
      <c r="G2938" s="36"/>
      <c r="H2938" s="36"/>
      <c r="S2938" s="36"/>
      <c r="T2938" s="36"/>
    </row>
    <row r="2939" spans="2:20">
      <c r="B2939" s="36"/>
      <c r="C2939" s="36"/>
      <c r="D2939" s="36"/>
      <c r="E2939" s="36"/>
      <c r="F2939" s="36"/>
      <c r="G2939" s="36"/>
      <c r="H2939" s="36"/>
      <c r="S2939" s="36"/>
      <c r="T2939" s="36"/>
    </row>
    <row r="2940" spans="2:20">
      <c r="B2940" s="36"/>
      <c r="C2940" s="36"/>
      <c r="D2940" s="36"/>
      <c r="E2940" s="36"/>
      <c r="F2940" s="36"/>
      <c r="G2940" s="36"/>
      <c r="H2940" s="36"/>
      <c r="S2940" s="36"/>
      <c r="T2940" s="36"/>
    </row>
    <row r="2941" spans="2:20">
      <c r="B2941" s="36"/>
      <c r="C2941" s="36"/>
      <c r="D2941" s="36"/>
      <c r="E2941" s="36"/>
      <c r="F2941" s="36"/>
      <c r="G2941" s="36"/>
      <c r="H2941" s="36"/>
      <c r="S2941" s="36"/>
      <c r="T2941" s="36"/>
    </row>
    <row r="2942" spans="2:20">
      <c r="B2942" s="36"/>
      <c r="C2942" s="36"/>
      <c r="D2942" s="36"/>
      <c r="E2942" s="36"/>
      <c r="F2942" s="36"/>
      <c r="G2942" s="36"/>
      <c r="H2942" s="36"/>
      <c r="S2942" s="36"/>
      <c r="T2942" s="36"/>
    </row>
    <row r="2943" spans="2:20">
      <c r="B2943" s="36"/>
      <c r="C2943" s="36"/>
      <c r="D2943" s="36"/>
      <c r="E2943" s="36"/>
      <c r="F2943" s="36"/>
      <c r="G2943" s="36"/>
      <c r="H2943" s="36"/>
      <c r="S2943" s="36"/>
      <c r="T2943" s="36"/>
    </row>
    <row r="2944" spans="2:20">
      <c r="B2944" s="36"/>
      <c r="C2944" s="36"/>
      <c r="D2944" s="36"/>
      <c r="E2944" s="36"/>
      <c r="F2944" s="36"/>
      <c r="G2944" s="36"/>
      <c r="H2944" s="36"/>
      <c r="S2944" s="36"/>
      <c r="T2944" s="36"/>
    </row>
    <row r="2945" spans="2:20">
      <c r="B2945" s="36"/>
      <c r="C2945" s="36"/>
      <c r="D2945" s="36"/>
      <c r="E2945" s="36"/>
      <c r="F2945" s="36"/>
      <c r="G2945" s="36"/>
      <c r="H2945" s="36"/>
      <c r="S2945" s="36"/>
      <c r="T2945" s="36"/>
    </row>
    <row r="2946" spans="2:20">
      <c r="B2946" s="36"/>
      <c r="C2946" s="36"/>
      <c r="D2946" s="36"/>
      <c r="E2946" s="36"/>
      <c r="F2946" s="36"/>
      <c r="G2946" s="36"/>
      <c r="H2946" s="36"/>
      <c r="S2946" s="36"/>
      <c r="T2946" s="36"/>
    </row>
    <row r="2947" spans="2:20">
      <c r="B2947" s="36"/>
      <c r="C2947" s="36"/>
      <c r="D2947" s="36"/>
      <c r="E2947" s="36"/>
      <c r="F2947" s="36"/>
      <c r="G2947" s="36"/>
      <c r="H2947" s="36"/>
      <c r="S2947" s="36"/>
      <c r="T2947" s="36"/>
    </row>
    <row r="2948" spans="2:20">
      <c r="B2948" s="36"/>
      <c r="C2948" s="36"/>
      <c r="D2948" s="36"/>
      <c r="E2948" s="36"/>
      <c r="F2948" s="36"/>
      <c r="G2948" s="36"/>
      <c r="H2948" s="36"/>
      <c r="S2948" s="36"/>
      <c r="T2948" s="36"/>
    </row>
    <row r="2949" spans="2:20">
      <c r="B2949" s="36"/>
      <c r="C2949" s="36"/>
      <c r="D2949" s="36"/>
      <c r="E2949" s="36"/>
      <c r="F2949" s="36"/>
      <c r="G2949" s="36"/>
      <c r="H2949" s="36"/>
      <c r="S2949" s="36"/>
      <c r="T2949" s="36"/>
    </row>
    <row r="2950" spans="2:20">
      <c r="B2950" s="36"/>
      <c r="C2950" s="36"/>
      <c r="D2950" s="36"/>
      <c r="E2950" s="36"/>
      <c r="F2950" s="36"/>
      <c r="G2950" s="36"/>
      <c r="H2950" s="36"/>
      <c r="S2950" s="36"/>
      <c r="T2950" s="36"/>
    </row>
    <row r="2951" spans="2:20">
      <c r="B2951" s="36"/>
      <c r="C2951" s="36"/>
      <c r="D2951" s="36"/>
      <c r="E2951" s="36"/>
      <c r="F2951" s="36"/>
      <c r="G2951" s="36"/>
      <c r="H2951" s="36"/>
      <c r="S2951" s="36"/>
      <c r="T2951" s="36"/>
    </row>
    <row r="2952" spans="2:20">
      <c r="B2952" s="36"/>
      <c r="C2952" s="36"/>
      <c r="D2952" s="36"/>
      <c r="E2952" s="36"/>
      <c r="F2952" s="36"/>
      <c r="G2952" s="36"/>
      <c r="H2952" s="36"/>
      <c r="S2952" s="36"/>
      <c r="T2952" s="36"/>
    </row>
    <row r="2953" spans="2:20">
      <c r="B2953" s="36"/>
      <c r="C2953" s="36"/>
      <c r="D2953" s="36"/>
      <c r="E2953" s="36"/>
      <c r="F2953" s="36"/>
      <c r="G2953" s="36"/>
      <c r="H2953" s="36"/>
      <c r="S2953" s="36"/>
      <c r="T2953" s="36"/>
    </row>
    <row r="2954" spans="2:20">
      <c r="B2954" s="36"/>
      <c r="C2954" s="36"/>
      <c r="D2954" s="36"/>
      <c r="E2954" s="36"/>
      <c r="F2954" s="36"/>
      <c r="G2954" s="36"/>
      <c r="H2954" s="36"/>
      <c r="S2954" s="36"/>
      <c r="T2954" s="36"/>
    </row>
    <row r="2955" spans="2:20">
      <c r="B2955" s="36"/>
      <c r="C2955" s="36"/>
      <c r="D2955" s="36"/>
      <c r="E2955" s="36"/>
      <c r="F2955" s="36"/>
      <c r="G2955" s="36"/>
      <c r="H2955" s="36"/>
      <c r="S2955" s="36"/>
      <c r="T2955" s="36"/>
    </row>
    <row r="2956" spans="2:20">
      <c r="B2956" s="36"/>
      <c r="C2956" s="36"/>
      <c r="D2956" s="36"/>
      <c r="E2956" s="36"/>
      <c r="F2956" s="36"/>
      <c r="G2956" s="36"/>
      <c r="H2956" s="36"/>
      <c r="S2956" s="36"/>
      <c r="T2956" s="36"/>
    </row>
    <row r="2957" spans="2:20">
      <c r="B2957" s="36"/>
      <c r="C2957" s="36"/>
      <c r="D2957" s="36"/>
      <c r="E2957" s="36"/>
      <c r="F2957" s="36"/>
      <c r="G2957" s="36"/>
      <c r="H2957" s="36"/>
      <c r="S2957" s="36"/>
      <c r="T2957" s="36"/>
    </row>
    <row r="2958" spans="2:20">
      <c r="B2958" s="36"/>
      <c r="C2958" s="36"/>
      <c r="D2958" s="36"/>
      <c r="E2958" s="36"/>
      <c r="F2958" s="36"/>
      <c r="G2958" s="36"/>
      <c r="H2958" s="36"/>
      <c r="S2958" s="36"/>
      <c r="T2958" s="36"/>
    </row>
    <row r="2959" spans="2:20">
      <c r="B2959" s="36"/>
      <c r="C2959" s="36"/>
      <c r="D2959" s="36"/>
      <c r="E2959" s="36"/>
      <c r="F2959" s="36"/>
      <c r="G2959" s="36"/>
      <c r="H2959" s="36"/>
      <c r="S2959" s="36"/>
      <c r="T2959" s="36"/>
    </row>
    <row r="2960" spans="2:20">
      <c r="B2960" s="36"/>
      <c r="C2960" s="36"/>
      <c r="D2960" s="36"/>
      <c r="E2960" s="36"/>
      <c r="F2960" s="36"/>
      <c r="G2960" s="36"/>
      <c r="H2960" s="36"/>
      <c r="S2960" s="36"/>
      <c r="T2960" s="36"/>
    </row>
    <row r="2961" spans="2:20">
      <c r="B2961" s="36"/>
      <c r="C2961" s="36"/>
      <c r="D2961" s="36"/>
      <c r="E2961" s="36"/>
      <c r="F2961" s="36"/>
      <c r="G2961" s="36"/>
      <c r="H2961" s="36"/>
      <c r="S2961" s="36"/>
      <c r="T2961" s="36"/>
    </row>
    <row r="2962" spans="2:20">
      <c r="B2962" s="36"/>
      <c r="C2962" s="36"/>
      <c r="D2962" s="36"/>
      <c r="E2962" s="36"/>
      <c r="F2962" s="36"/>
      <c r="G2962" s="36"/>
      <c r="H2962" s="36"/>
      <c r="S2962" s="36"/>
      <c r="T2962" s="36"/>
    </row>
    <row r="2963" spans="2:20">
      <c r="B2963" s="36"/>
      <c r="C2963" s="36"/>
      <c r="D2963" s="36"/>
      <c r="E2963" s="36"/>
      <c r="F2963" s="36"/>
      <c r="G2963" s="36"/>
      <c r="H2963" s="36"/>
      <c r="S2963" s="36"/>
      <c r="T2963" s="36"/>
    </row>
    <row r="2964" spans="2:20">
      <c r="B2964" s="36"/>
      <c r="C2964" s="36"/>
      <c r="D2964" s="36"/>
      <c r="E2964" s="36"/>
      <c r="F2964" s="36"/>
      <c r="G2964" s="36"/>
      <c r="H2964" s="36"/>
      <c r="S2964" s="36"/>
      <c r="T2964" s="36"/>
    </row>
    <row r="2965" spans="2:20">
      <c r="B2965" s="36"/>
      <c r="C2965" s="36"/>
      <c r="D2965" s="36"/>
      <c r="E2965" s="36"/>
      <c r="F2965" s="36"/>
      <c r="G2965" s="36"/>
      <c r="H2965" s="36"/>
      <c r="S2965" s="36"/>
      <c r="T2965" s="36"/>
    </row>
    <row r="2966" spans="2:20">
      <c r="B2966" s="36"/>
      <c r="C2966" s="36"/>
      <c r="D2966" s="36"/>
      <c r="E2966" s="36"/>
      <c r="F2966" s="36"/>
      <c r="G2966" s="36"/>
      <c r="H2966" s="36"/>
      <c r="S2966" s="36"/>
      <c r="T2966" s="36"/>
    </row>
    <row r="2967" spans="2:20">
      <c r="B2967" s="36"/>
      <c r="C2967" s="36"/>
      <c r="D2967" s="36"/>
      <c r="E2967" s="36"/>
      <c r="F2967" s="36"/>
      <c r="G2967" s="36"/>
      <c r="H2967" s="36"/>
      <c r="S2967" s="36"/>
      <c r="T2967" s="36"/>
    </row>
    <row r="2968" spans="2:20">
      <c r="B2968" s="36"/>
      <c r="C2968" s="36"/>
      <c r="D2968" s="36"/>
      <c r="E2968" s="36"/>
      <c r="F2968" s="36"/>
      <c r="G2968" s="36"/>
      <c r="H2968" s="36"/>
      <c r="S2968" s="36"/>
      <c r="T2968" s="36"/>
    </row>
    <row r="2969" spans="2:20">
      <c r="B2969" s="36"/>
      <c r="C2969" s="36"/>
      <c r="D2969" s="36"/>
      <c r="E2969" s="36"/>
      <c r="F2969" s="36"/>
      <c r="G2969" s="36"/>
      <c r="H2969" s="36"/>
      <c r="S2969" s="36"/>
      <c r="T2969" s="36"/>
    </row>
    <row r="2970" spans="2:20">
      <c r="B2970" s="36"/>
      <c r="C2970" s="36"/>
      <c r="D2970" s="36"/>
      <c r="E2970" s="36"/>
      <c r="F2970" s="36"/>
      <c r="G2970" s="36"/>
      <c r="H2970" s="36"/>
      <c r="S2970" s="36"/>
      <c r="T2970" s="36"/>
    </row>
    <row r="2971" spans="2:20">
      <c r="B2971" s="36"/>
      <c r="C2971" s="36"/>
      <c r="D2971" s="36"/>
      <c r="E2971" s="36"/>
      <c r="F2971" s="36"/>
      <c r="G2971" s="36"/>
      <c r="H2971" s="36"/>
      <c r="S2971" s="36"/>
      <c r="T2971" s="36"/>
    </row>
    <row r="2972" spans="2:20">
      <c r="B2972" s="36"/>
      <c r="C2972" s="36"/>
      <c r="D2972" s="36"/>
      <c r="E2972" s="36"/>
      <c r="F2972" s="36"/>
      <c r="G2972" s="36"/>
      <c r="H2972" s="36"/>
      <c r="S2972" s="36"/>
      <c r="T2972" s="36"/>
    </row>
    <row r="2973" spans="2:20">
      <c r="B2973" s="36"/>
      <c r="C2973" s="36"/>
      <c r="D2973" s="36"/>
      <c r="E2973" s="36"/>
      <c r="F2973" s="36"/>
      <c r="G2973" s="36"/>
      <c r="H2973" s="36"/>
      <c r="S2973" s="36"/>
      <c r="T2973" s="36"/>
    </row>
    <row r="2974" spans="2:20">
      <c r="B2974" s="36"/>
      <c r="C2974" s="36"/>
      <c r="D2974" s="36"/>
      <c r="E2974" s="36"/>
      <c r="F2974" s="36"/>
      <c r="G2974" s="36"/>
      <c r="H2974" s="36"/>
      <c r="S2974" s="36"/>
      <c r="T2974" s="36"/>
    </row>
    <row r="2975" spans="2:20">
      <c r="B2975" s="36"/>
      <c r="C2975" s="36"/>
      <c r="D2975" s="36"/>
      <c r="E2975" s="36"/>
      <c r="F2975" s="36"/>
      <c r="G2975" s="36"/>
      <c r="H2975" s="36"/>
      <c r="S2975" s="36"/>
      <c r="T2975" s="36"/>
    </row>
    <row r="2976" spans="2:20">
      <c r="B2976" s="36"/>
      <c r="C2976" s="36"/>
      <c r="D2976" s="36"/>
      <c r="E2976" s="36"/>
      <c r="F2976" s="36"/>
      <c r="G2976" s="36"/>
      <c r="H2976" s="36"/>
      <c r="S2976" s="36"/>
      <c r="T2976" s="36"/>
    </row>
    <row r="2977" spans="2:20">
      <c r="B2977" s="36"/>
      <c r="C2977" s="36"/>
      <c r="D2977" s="36"/>
      <c r="E2977" s="36"/>
      <c r="F2977" s="36"/>
      <c r="G2977" s="36"/>
      <c r="H2977" s="36"/>
      <c r="S2977" s="36"/>
      <c r="T2977" s="36"/>
    </row>
    <row r="2978" spans="2:20">
      <c r="B2978" s="36"/>
      <c r="C2978" s="36"/>
      <c r="D2978" s="36"/>
      <c r="E2978" s="36"/>
      <c r="F2978" s="36"/>
      <c r="G2978" s="36"/>
      <c r="H2978" s="36"/>
      <c r="S2978" s="36"/>
      <c r="T2978" s="36"/>
    </row>
    <row r="2979" spans="2:20">
      <c r="B2979" s="36"/>
      <c r="C2979" s="36"/>
      <c r="D2979" s="36"/>
      <c r="E2979" s="36"/>
      <c r="F2979" s="36"/>
      <c r="G2979" s="36"/>
      <c r="H2979" s="36"/>
      <c r="S2979" s="36"/>
      <c r="T2979" s="36"/>
    </row>
    <row r="2980" spans="2:20">
      <c r="B2980" s="36"/>
      <c r="C2980" s="36"/>
      <c r="D2980" s="36"/>
      <c r="E2980" s="36"/>
      <c r="F2980" s="36"/>
      <c r="G2980" s="36"/>
      <c r="H2980" s="36"/>
      <c r="S2980" s="36"/>
      <c r="T2980" s="36"/>
    </row>
    <row r="2981" spans="2:20">
      <c r="B2981" s="36"/>
      <c r="C2981" s="36"/>
      <c r="D2981" s="36"/>
      <c r="E2981" s="36"/>
      <c r="F2981" s="36"/>
      <c r="G2981" s="36"/>
      <c r="H2981" s="36"/>
      <c r="S2981" s="36"/>
      <c r="T2981" s="36"/>
    </row>
    <row r="2982" spans="2:20">
      <c r="B2982" s="36"/>
      <c r="C2982" s="36"/>
      <c r="D2982" s="36"/>
      <c r="E2982" s="36"/>
      <c r="F2982" s="36"/>
      <c r="G2982" s="36"/>
      <c r="H2982" s="36"/>
      <c r="S2982" s="36"/>
      <c r="T2982" s="36"/>
    </row>
    <row r="2983" spans="2:20">
      <c r="B2983" s="36"/>
      <c r="C2983" s="36"/>
      <c r="D2983" s="36"/>
      <c r="E2983" s="36"/>
      <c r="F2983" s="36"/>
      <c r="G2983" s="36"/>
      <c r="H2983" s="36"/>
      <c r="S2983" s="36"/>
      <c r="T2983" s="36"/>
    </row>
    <row r="2984" spans="2:20">
      <c r="B2984" s="36"/>
      <c r="C2984" s="36"/>
      <c r="D2984" s="36"/>
      <c r="E2984" s="36"/>
      <c r="F2984" s="36"/>
      <c r="G2984" s="36"/>
      <c r="H2984" s="36"/>
      <c r="S2984" s="36"/>
      <c r="T2984" s="36"/>
    </row>
    <row r="2985" spans="2:20">
      <c r="B2985" s="36"/>
      <c r="C2985" s="36"/>
      <c r="D2985" s="36"/>
      <c r="E2985" s="36"/>
      <c r="F2985" s="36"/>
      <c r="G2985" s="36"/>
      <c r="H2985" s="36"/>
      <c r="S2985" s="36"/>
      <c r="T2985" s="36"/>
    </row>
    <row r="2986" spans="2:20">
      <c r="B2986" s="36"/>
      <c r="C2986" s="36"/>
      <c r="D2986" s="36"/>
      <c r="E2986" s="36"/>
      <c r="F2986" s="36"/>
      <c r="G2986" s="36"/>
      <c r="H2986" s="36"/>
      <c r="S2986" s="36"/>
      <c r="T2986" s="36"/>
    </row>
    <row r="2987" spans="2:20">
      <c r="B2987" s="36"/>
      <c r="C2987" s="36"/>
      <c r="D2987" s="36"/>
      <c r="E2987" s="36"/>
      <c r="F2987" s="36"/>
      <c r="G2987" s="36"/>
      <c r="H2987" s="36"/>
      <c r="S2987" s="36"/>
      <c r="T2987" s="36"/>
    </row>
    <row r="2988" spans="2:20">
      <c r="B2988" s="36"/>
      <c r="C2988" s="36"/>
      <c r="D2988" s="36"/>
      <c r="E2988" s="36"/>
      <c r="F2988" s="36"/>
      <c r="G2988" s="36"/>
      <c r="H2988" s="36"/>
      <c r="S2988" s="36"/>
      <c r="T2988" s="36"/>
    </row>
    <row r="2989" spans="2:20">
      <c r="B2989" s="36"/>
      <c r="C2989" s="36"/>
      <c r="D2989" s="36"/>
      <c r="E2989" s="36"/>
      <c r="F2989" s="36"/>
      <c r="G2989" s="36"/>
      <c r="H2989" s="36"/>
      <c r="S2989" s="36"/>
      <c r="T2989" s="36"/>
    </row>
    <row r="2990" spans="2:20">
      <c r="B2990" s="36"/>
      <c r="C2990" s="36"/>
      <c r="D2990" s="36"/>
      <c r="E2990" s="36"/>
      <c r="F2990" s="36"/>
      <c r="G2990" s="36"/>
      <c r="H2990" s="36"/>
      <c r="S2990" s="36"/>
      <c r="T2990" s="36"/>
    </row>
    <row r="2991" spans="2:20">
      <c r="B2991" s="36"/>
      <c r="C2991" s="36"/>
      <c r="D2991" s="36"/>
      <c r="E2991" s="36"/>
      <c r="F2991" s="36"/>
      <c r="G2991" s="36"/>
      <c r="H2991" s="36"/>
      <c r="S2991" s="36"/>
      <c r="T2991" s="36"/>
    </row>
    <row r="2992" spans="2:20">
      <c r="B2992" s="36"/>
      <c r="C2992" s="36"/>
      <c r="D2992" s="36"/>
      <c r="E2992" s="36"/>
      <c r="F2992" s="36"/>
      <c r="G2992" s="36"/>
      <c r="H2992" s="36"/>
      <c r="S2992" s="36"/>
      <c r="T2992" s="36"/>
    </row>
    <row r="2993" spans="2:20">
      <c r="B2993" s="36"/>
      <c r="C2993" s="36"/>
      <c r="D2993" s="36"/>
      <c r="E2993" s="36"/>
      <c r="F2993" s="36"/>
      <c r="G2993" s="36"/>
      <c r="H2993" s="36"/>
      <c r="S2993" s="36"/>
      <c r="T2993" s="36"/>
    </row>
    <row r="2994" spans="2:20">
      <c r="B2994" s="36"/>
      <c r="C2994" s="36"/>
      <c r="D2994" s="36"/>
      <c r="E2994" s="36"/>
      <c r="F2994" s="36"/>
      <c r="G2994" s="36"/>
      <c r="H2994" s="36"/>
      <c r="S2994" s="36"/>
      <c r="T2994" s="36"/>
    </row>
    <row r="2995" spans="2:20">
      <c r="B2995" s="36"/>
      <c r="C2995" s="36"/>
      <c r="D2995" s="36"/>
      <c r="E2995" s="36"/>
      <c r="F2995" s="36"/>
      <c r="G2995" s="36"/>
      <c r="H2995" s="36"/>
      <c r="S2995" s="36"/>
      <c r="T2995" s="36"/>
    </row>
    <row r="2996" spans="2:20">
      <c r="B2996" s="36"/>
      <c r="C2996" s="36"/>
      <c r="D2996" s="36"/>
      <c r="E2996" s="36"/>
      <c r="F2996" s="36"/>
      <c r="G2996" s="36"/>
      <c r="H2996" s="36"/>
      <c r="S2996" s="36"/>
      <c r="T2996" s="36"/>
    </row>
    <row r="2997" spans="2:20">
      <c r="B2997" s="36"/>
      <c r="C2997" s="36"/>
      <c r="D2997" s="36"/>
      <c r="E2997" s="36"/>
      <c r="F2997" s="36"/>
      <c r="G2997" s="36"/>
      <c r="H2997" s="36"/>
      <c r="S2997" s="36"/>
      <c r="T2997" s="36"/>
    </row>
    <row r="2998" spans="2:20">
      <c r="B2998" s="36"/>
      <c r="C2998" s="36"/>
      <c r="D2998" s="36"/>
      <c r="E2998" s="36"/>
      <c r="F2998" s="36"/>
      <c r="G2998" s="36"/>
      <c r="H2998" s="36"/>
      <c r="S2998" s="36"/>
      <c r="T2998" s="36"/>
    </row>
    <row r="2999" spans="2:20">
      <c r="B2999" s="36"/>
      <c r="C2999" s="36"/>
      <c r="D2999" s="36"/>
      <c r="E2999" s="36"/>
      <c r="F2999" s="36"/>
      <c r="G2999" s="36"/>
      <c r="H2999" s="36"/>
      <c r="S2999" s="36"/>
      <c r="T2999" s="36"/>
    </row>
    <row r="3000" spans="2:20">
      <c r="B3000" s="36"/>
      <c r="C3000" s="36"/>
      <c r="D3000" s="36"/>
      <c r="E3000" s="36"/>
      <c r="F3000" s="36"/>
      <c r="G3000" s="36"/>
      <c r="H3000" s="36"/>
      <c r="S3000" s="36"/>
      <c r="T3000" s="36"/>
    </row>
    <row r="3001" spans="2:20">
      <c r="B3001" s="36"/>
      <c r="C3001" s="36"/>
      <c r="D3001" s="36"/>
      <c r="E3001" s="36"/>
      <c r="F3001" s="36"/>
      <c r="G3001" s="36"/>
      <c r="H3001" s="36"/>
      <c r="S3001" s="36"/>
      <c r="T3001" s="36"/>
    </row>
    <row r="3002" spans="2:20">
      <c r="B3002" s="36"/>
      <c r="C3002" s="36"/>
      <c r="D3002" s="36"/>
      <c r="E3002" s="36"/>
      <c r="F3002" s="36"/>
      <c r="G3002" s="36"/>
      <c r="H3002" s="36"/>
      <c r="S3002" s="36"/>
      <c r="T3002" s="36"/>
    </row>
    <row r="3003" spans="2:20">
      <c r="B3003" s="36"/>
      <c r="C3003" s="36"/>
      <c r="D3003" s="36"/>
      <c r="E3003" s="36"/>
      <c r="F3003" s="36"/>
      <c r="G3003" s="36"/>
      <c r="H3003" s="36"/>
      <c r="S3003" s="36"/>
      <c r="T3003" s="36"/>
    </row>
    <row r="3004" spans="2:20">
      <c r="B3004" s="36"/>
      <c r="C3004" s="36"/>
      <c r="D3004" s="36"/>
      <c r="E3004" s="36"/>
      <c r="F3004" s="36"/>
      <c r="G3004" s="36"/>
      <c r="H3004" s="36"/>
      <c r="S3004" s="36"/>
      <c r="T3004" s="36"/>
    </row>
    <row r="3005" spans="2:20">
      <c r="B3005" s="36"/>
      <c r="C3005" s="36"/>
      <c r="D3005" s="36"/>
      <c r="E3005" s="36"/>
      <c r="F3005" s="36"/>
      <c r="G3005" s="36"/>
      <c r="H3005" s="36"/>
      <c r="S3005" s="36"/>
      <c r="T3005" s="36"/>
    </row>
    <row r="3006" spans="2:20">
      <c r="B3006" s="36"/>
      <c r="C3006" s="36"/>
      <c r="D3006" s="36"/>
      <c r="E3006" s="36"/>
      <c r="F3006" s="36"/>
      <c r="G3006" s="36"/>
      <c r="H3006" s="36"/>
      <c r="S3006" s="36"/>
      <c r="T3006" s="36"/>
    </row>
    <row r="3007" spans="2:20">
      <c r="B3007" s="36"/>
      <c r="C3007" s="36"/>
      <c r="D3007" s="36"/>
      <c r="E3007" s="36"/>
      <c r="F3007" s="36"/>
      <c r="G3007" s="36"/>
      <c r="H3007" s="36"/>
      <c r="S3007" s="36"/>
      <c r="T3007" s="36"/>
    </row>
    <row r="3008" spans="2:20">
      <c r="B3008" s="36"/>
      <c r="C3008" s="36"/>
      <c r="D3008" s="36"/>
      <c r="E3008" s="36"/>
      <c r="F3008" s="36"/>
      <c r="G3008" s="36"/>
      <c r="H3008" s="36"/>
      <c r="S3008" s="36"/>
      <c r="T3008" s="36"/>
    </row>
    <row r="3009" spans="2:20">
      <c r="B3009" s="36"/>
      <c r="C3009" s="36"/>
      <c r="D3009" s="36"/>
      <c r="E3009" s="36"/>
      <c r="F3009" s="36"/>
      <c r="G3009" s="36"/>
      <c r="H3009" s="36"/>
      <c r="S3009" s="36"/>
      <c r="T3009" s="36"/>
    </row>
    <row r="3010" spans="2:20">
      <c r="B3010" s="36"/>
      <c r="C3010" s="36"/>
      <c r="D3010" s="36"/>
      <c r="E3010" s="36"/>
      <c r="F3010" s="36"/>
      <c r="G3010" s="36"/>
      <c r="H3010" s="36"/>
      <c r="S3010" s="36"/>
      <c r="T3010" s="36"/>
    </row>
    <row r="3011" spans="2:20">
      <c r="B3011" s="36"/>
      <c r="C3011" s="36"/>
      <c r="D3011" s="36"/>
      <c r="E3011" s="36"/>
      <c r="F3011" s="36"/>
      <c r="G3011" s="36"/>
      <c r="H3011" s="36"/>
      <c r="S3011" s="36"/>
      <c r="T3011" s="36"/>
    </row>
    <row r="3012" spans="2:20">
      <c r="B3012" s="36"/>
      <c r="C3012" s="36"/>
      <c r="D3012" s="36"/>
      <c r="E3012" s="36"/>
      <c r="F3012" s="36"/>
      <c r="G3012" s="36"/>
      <c r="H3012" s="36"/>
      <c r="S3012" s="36"/>
      <c r="T3012" s="36"/>
    </row>
    <row r="3013" spans="2:20">
      <c r="B3013" s="36"/>
      <c r="C3013" s="36"/>
      <c r="D3013" s="36"/>
      <c r="E3013" s="36"/>
      <c r="F3013" s="36"/>
      <c r="G3013" s="36"/>
      <c r="H3013" s="36"/>
      <c r="S3013" s="36"/>
      <c r="T3013" s="36"/>
    </row>
    <row r="3014" spans="2:20">
      <c r="B3014" s="36"/>
      <c r="C3014" s="36"/>
      <c r="D3014" s="36"/>
      <c r="E3014" s="36"/>
      <c r="F3014" s="36"/>
      <c r="G3014" s="36"/>
      <c r="H3014" s="36"/>
      <c r="S3014" s="36"/>
      <c r="T3014" s="36"/>
    </row>
    <row r="3015" spans="2:20">
      <c r="B3015" s="36"/>
      <c r="C3015" s="36"/>
      <c r="D3015" s="36"/>
      <c r="E3015" s="36"/>
      <c r="F3015" s="36"/>
      <c r="G3015" s="36"/>
      <c r="H3015" s="36"/>
      <c r="S3015" s="36"/>
      <c r="T3015" s="36"/>
    </row>
    <row r="3016" spans="2:20">
      <c r="B3016" s="36"/>
      <c r="C3016" s="36"/>
      <c r="D3016" s="36"/>
      <c r="E3016" s="36"/>
      <c r="F3016" s="36"/>
      <c r="G3016" s="36"/>
      <c r="H3016" s="36"/>
      <c r="S3016" s="36"/>
      <c r="T3016" s="36"/>
    </row>
    <row r="3017" spans="2:20">
      <c r="B3017" s="36"/>
      <c r="C3017" s="36"/>
      <c r="D3017" s="36"/>
      <c r="E3017" s="36"/>
      <c r="F3017" s="36"/>
      <c r="G3017" s="36"/>
      <c r="H3017" s="36"/>
      <c r="S3017" s="36"/>
      <c r="T3017" s="36"/>
    </row>
    <row r="3018" spans="2:20">
      <c r="B3018" s="36"/>
      <c r="C3018" s="36"/>
      <c r="D3018" s="36"/>
      <c r="E3018" s="36"/>
      <c r="F3018" s="36"/>
      <c r="G3018" s="36"/>
      <c r="H3018" s="36"/>
      <c r="S3018" s="36"/>
      <c r="T3018" s="36"/>
    </row>
    <row r="3019" spans="2:20">
      <c r="B3019" s="36"/>
      <c r="C3019" s="36"/>
      <c r="D3019" s="36"/>
      <c r="E3019" s="36"/>
      <c r="F3019" s="36"/>
      <c r="G3019" s="36"/>
      <c r="H3019" s="36"/>
      <c r="S3019" s="36"/>
      <c r="T3019" s="36"/>
    </row>
    <row r="3020" spans="2:20">
      <c r="B3020" s="36"/>
      <c r="C3020" s="36"/>
      <c r="D3020" s="36"/>
      <c r="E3020" s="36"/>
      <c r="F3020" s="36"/>
      <c r="G3020" s="36"/>
      <c r="H3020" s="36"/>
      <c r="S3020" s="36"/>
      <c r="T3020" s="36"/>
    </row>
    <row r="3021" spans="2:20">
      <c r="B3021" s="36"/>
      <c r="C3021" s="36"/>
      <c r="D3021" s="36"/>
      <c r="E3021" s="36"/>
      <c r="F3021" s="36"/>
      <c r="G3021" s="36"/>
      <c r="H3021" s="36"/>
      <c r="S3021" s="36"/>
      <c r="T3021" s="36"/>
    </row>
    <row r="3022" spans="2:20">
      <c r="B3022" s="36"/>
      <c r="C3022" s="36"/>
      <c r="D3022" s="36"/>
      <c r="E3022" s="36"/>
      <c r="F3022" s="36"/>
      <c r="G3022" s="36"/>
      <c r="H3022" s="36"/>
      <c r="S3022" s="36"/>
      <c r="T3022" s="36"/>
    </row>
    <row r="3023" spans="2:20">
      <c r="B3023" s="36"/>
      <c r="C3023" s="36"/>
      <c r="D3023" s="36"/>
      <c r="E3023" s="36"/>
      <c r="F3023" s="36"/>
      <c r="G3023" s="36"/>
      <c r="H3023" s="36"/>
      <c r="S3023" s="36"/>
      <c r="T3023" s="36"/>
    </row>
    <row r="3024" spans="2:20">
      <c r="B3024" s="36"/>
      <c r="C3024" s="36"/>
      <c r="D3024" s="36"/>
      <c r="E3024" s="36"/>
      <c r="F3024" s="36"/>
      <c r="G3024" s="36"/>
      <c r="H3024" s="36"/>
      <c r="S3024" s="36"/>
      <c r="T3024" s="36"/>
    </row>
    <row r="3025" spans="2:20">
      <c r="B3025" s="36"/>
      <c r="C3025" s="36"/>
      <c r="D3025" s="36"/>
      <c r="E3025" s="36"/>
      <c r="F3025" s="36"/>
      <c r="G3025" s="36"/>
      <c r="H3025" s="36"/>
      <c r="S3025" s="36"/>
      <c r="T3025" s="36"/>
    </row>
    <row r="3026" spans="2:20">
      <c r="B3026" s="36"/>
      <c r="C3026" s="36"/>
      <c r="D3026" s="36"/>
      <c r="E3026" s="36"/>
      <c r="F3026" s="36"/>
      <c r="G3026" s="36"/>
      <c r="H3026" s="36"/>
      <c r="S3026" s="36"/>
      <c r="T3026" s="36"/>
    </row>
    <row r="3027" spans="2:20">
      <c r="B3027" s="36"/>
      <c r="C3027" s="36"/>
      <c r="D3027" s="36"/>
      <c r="E3027" s="36"/>
      <c r="F3027" s="36"/>
      <c r="G3027" s="36"/>
      <c r="H3027" s="36"/>
      <c r="S3027" s="36"/>
      <c r="T3027" s="36"/>
    </row>
    <row r="3028" spans="2:20">
      <c r="B3028" s="36"/>
      <c r="C3028" s="36"/>
      <c r="D3028" s="36"/>
      <c r="E3028" s="36"/>
      <c r="F3028" s="36"/>
      <c r="G3028" s="36"/>
      <c r="H3028" s="36"/>
      <c r="S3028" s="36"/>
      <c r="T3028" s="36"/>
    </row>
    <row r="3029" spans="2:20">
      <c r="B3029" s="36"/>
      <c r="C3029" s="36"/>
      <c r="D3029" s="36"/>
      <c r="E3029" s="36"/>
      <c r="F3029" s="36"/>
      <c r="G3029" s="36"/>
      <c r="H3029" s="36"/>
      <c r="S3029" s="36"/>
      <c r="T3029" s="36"/>
    </row>
    <row r="3030" spans="2:20">
      <c r="B3030" s="36"/>
      <c r="C3030" s="36"/>
      <c r="D3030" s="36"/>
      <c r="E3030" s="36"/>
      <c r="F3030" s="36"/>
      <c r="G3030" s="36"/>
      <c r="H3030" s="36"/>
      <c r="S3030" s="36"/>
      <c r="T3030" s="36"/>
    </row>
    <row r="3031" spans="2:20">
      <c r="B3031" s="36"/>
      <c r="C3031" s="36"/>
      <c r="D3031" s="36"/>
      <c r="E3031" s="36"/>
      <c r="F3031" s="36"/>
      <c r="G3031" s="36"/>
      <c r="H3031" s="36"/>
      <c r="S3031" s="36"/>
      <c r="T3031" s="36"/>
    </row>
    <row r="3032" spans="2:20">
      <c r="B3032" s="36"/>
      <c r="C3032" s="36"/>
      <c r="D3032" s="36"/>
      <c r="E3032" s="36"/>
      <c r="F3032" s="36"/>
      <c r="G3032" s="36"/>
      <c r="H3032" s="36"/>
      <c r="S3032" s="36"/>
      <c r="T3032" s="36"/>
    </row>
    <row r="3033" spans="2:20">
      <c r="B3033" s="36"/>
      <c r="C3033" s="36"/>
      <c r="D3033" s="36"/>
      <c r="E3033" s="36"/>
      <c r="F3033" s="36"/>
      <c r="G3033" s="36"/>
      <c r="H3033" s="36"/>
      <c r="S3033" s="36"/>
      <c r="T3033" s="36"/>
    </row>
    <row r="3034" spans="2:20">
      <c r="B3034" s="36"/>
      <c r="C3034" s="36"/>
      <c r="D3034" s="36"/>
      <c r="E3034" s="36"/>
      <c r="F3034" s="36"/>
      <c r="G3034" s="36"/>
      <c r="H3034" s="36"/>
      <c r="S3034" s="36"/>
      <c r="T3034" s="36"/>
    </row>
    <row r="3035" spans="2:20">
      <c r="B3035" s="36"/>
      <c r="C3035" s="36"/>
      <c r="D3035" s="36"/>
      <c r="E3035" s="36"/>
      <c r="F3035" s="36"/>
      <c r="G3035" s="36"/>
      <c r="H3035" s="36"/>
      <c r="S3035" s="36"/>
      <c r="T3035" s="36"/>
    </row>
    <row r="3036" spans="2:20">
      <c r="B3036" s="36"/>
      <c r="C3036" s="36"/>
      <c r="D3036" s="36"/>
      <c r="E3036" s="36"/>
      <c r="F3036" s="36"/>
      <c r="G3036" s="36"/>
      <c r="H3036" s="36"/>
      <c r="S3036" s="36"/>
      <c r="T3036" s="36"/>
    </row>
    <row r="3037" spans="2:20">
      <c r="B3037" s="36"/>
      <c r="C3037" s="36"/>
      <c r="D3037" s="36"/>
      <c r="E3037" s="36"/>
      <c r="F3037" s="36"/>
      <c r="G3037" s="36"/>
      <c r="H3037" s="36"/>
      <c r="S3037" s="36"/>
      <c r="T3037" s="36"/>
    </row>
    <row r="3038" spans="2:20">
      <c r="B3038" s="36"/>
      <c r="C3038" s="36"/>
      <c r="D3038" s="36"/>
      <c r="E3038" s="36"/>
      <c r="F3038" s="36"/>
      <c r="G3038" s="36"/>
      <c r="H3038" s="36"/>
      <c r="S3038" s="36"/>
      <c r="T3038" s="36"/>
    </row>
    <row r="3039" spans="2:20">
      <c r="B3039" s="36"/>
      <c r="C3039" s="36"/>
      <c r="D3039" s="36"/>
      <c r="E3039" s="36"/>
      <c r="F3039" s="36"/>
      <c r="G3039" s="36"/>
      <c r="H3039" s="36"/>
      <c r="S3039" s="36"/>
      <c r="T3039" s="36"/>
    </row>
    <row r="3040" spans="2:20">
      <c r="B3040" s="36"/>
      <c r="C3040" s="36"/>
      <c r="D3040" s="36"/>
      <c r="E3040" s="36"/>
      <c r="F3040" s="36"/>
      <c r="G3040" s="36"/>
      <c r="H3040" s="36"/>
      <c r="S3040" s="36"/>
      <c r="T3040" s="36"/>
    </row>
    <row r="3041" spans="2:20">
      <c r="B3041" s="36"/>
      <c r="C3041" s="36"/>
      <c r="D3041" s="36"/>
      <c r="E3041" s="36"/>
      <c r="F3041" s="36"/>
      <c r="G3041" s="36"/>
      <c r="H3041" s="36"/>
      <c r="S3041" s="36"/>
      <c r="T3041" s="36"/>
    </row>
    <row r="3042" spans="2:20">
      <c r="B3042" s="36"/>
      <c r="C3042" s="36"/>
      <c r="D3042" s="36"/>
      <c r="E3042" s="36"/>
      <c r="F3042" s="36"/>
      <c r="G3042" s="36"/>
      <c r="H3042" s="36"/>
      <c r="S3042" s="36"/>
      <c r="T3042" s="36"/>
    </row>
    <row r="3043" spans="2:20">
      <c r="B3043" s="36"/>
      <c r="C3043" s="36"/>
      <c r="D3043" s="36"/>
      <c r="E3043" s="36"/>
      <c r="F3043" s="36"/>
      <c r="G3043" s="36"/>
      <c r="H3043" s="36"/>
      <c r="S3043" s="36"/>
      <c r="T3043" s="36"/>
    </row>
    <row r="3044" spans="2:20">
      <c r="B3044" s="36"/>
      <c r="C3044" s="36"/>
      <c r="D3044" s="36"/>
      <c r="E3044" s="36"/>
      <c r="F3044" s="36"/>
      <c r="G3044" s="36"/>
      <c r="H3044" s="36"/>
      <c r="S3044" s="36"/>
      <c r="T3044" s="36"/>
    </row>
    <row r="3045" spans="2:20">
      <c r="B3045" s="36"/>
      <c r="C3045" s="36"/>
      <c r="D3045" s="36"/>
      <c r="E3045" s="36"/>
      <c r="F3045" s="36"/>
      <c r="G3045" s="36"/>
      <c r="H3045" s="36"/>
      <c r="S3045" s="36"/>
      <c r="T3045" s="36"/>
    </row>
    <row r="3046" spans="2:20">
      <c r="B3046" s="36"/>
      <c r="C3046" s="36"/>
      <c r="D3046" s="36"/>
      <c r="E3046" s="36"/>
      <c r="F3046" s="36"/>
      <c r="G3046" s="36"/>
      <c r="H3046" s="36"/>
      <c r="S3046" s="36"/>
      <c r="T3046" s="36"/>
    </row>
    <row r="3047" spans="2:20">
      <c r="B3047" s="36"/>
      <c r="C3047" s="36"/>
      <c r="D3047" s="36"/>
      <c r="E3047" s="36"/>
      <c r="F3047" s="36"/>
      <c r="G3047" s="36"/>
      <c r="H3047" s="36"/>
      <c r="S3047" s="36"/>
      <c r="T3047" s="36"/>
    </row>
    <row r="3048" spans="2:20">
      <c r="B3048" s="36"/>
      <c r="C3048" s="36"/>
      <c r="D3048" s="36"/>
      <c r="E3048" s="36"/>
      <c r="F3048" s="36"/>
      <c r="G3048" s="36"/>
      <c r="H3048" s="36"/>
      <c r="S3048" s="36"/>
      <c r="T3048" s="36"/>
    </row>
    <row r="3049" spans="2:20">
      <c r="B3049" s="36"/>
      <c r="C3049" s="36"/>
      <c r="D3049" s="36"/>
      <c r="E3049" s="36"/>
      <c r="F3049" s="36"/>
      <c r="G3049" s="36"/>
      <c r="H3049" s="36"/>
      <c r="S3049" s="36"/>
      <c r="T3049" s="36"/>
    </row>
    <row r="3050" spans="2:20">
      <c r="B3050" s="36"/>
      <c r="C3050" s="36"/>
      <c r="D3050" s="36"/>
      <c r="E3050" s="36"/>
      <c r="F3050" s="36"/>
      <c r="G3050" s="36"/>
      <c r="H3050" s="36"/>
      <c r="S3050" s="36"/>
      <c r="T3050" s="36"/>
    </row>
    <row r="3051" spans="2:20">
      <c r="B3051" s="36"/>
      <c r="C3051" s="36"/>
      <c r="D3051" s="36"/>
      <c r="E3051" s="36"/>
      <c r="F3051" s="36"/>
      <c r="G3051" s="36"/>
      <c r="H3051" s="36"/>
      <c r="S3051" s="36"/>
      <c r="T3051" s="36"/>
    </row>
    <row r="3052" spans="2:20">
      <c r="B3052" s="36"/>
      <c r="C3052" s="36"/>
      <c r="D3052" s="36"/>
      <c r="E3052" s="36"/>
      <c r="F3052" s="36"/>
      <c r="G3052" s="36"/>
      <c r="H3052" s="36"/>
      <c r="S3052" s="36"/>
      <c r="T3052" s="36"/>
    </row>
    <row r="3053" spans="2:20">
      <c r="B3053" s="36"/>
      <c r="C3053" s="36"/>
      <c r="D3053" s="36"/>
      <c r="E3053" s="36"/>
      <c r="F3053" s="36"/>
      <c r="G3053" s="36"/>
      <c r="H3053" s="36"/>
      <c r="S3053" s="36"/>
      <c r="T3053" s="36"/>
    </row>
    <row r="3054" spans="2:20">
      <c r="B3054" s="36"/>
      <c r="C3054" s="36"/>
      <c r="D3054" s="36"/>
      <c r="E3054" s="36"/>
      <c r="F3054" s="36"/>
      <c r="G3054" s="36"/>
      <c r="H3054" s="36"/>
      <c r="S3054" s="36"/>
      <c r="T3054" s="36"/>
    </row>
    <row r="3055" spans="2:20">
      <c r="B3055" s="36"/>
      <c r="C3055" s="36"/>
      <c r="D3055" s="36"/>
      <c r="E3055" s="36"/>
      <c r="F3055" s="36"/>
      <c r="G3055" s="36"/>
      <c r="H3055" s="36"/>
      <c r="S3055" s="36"/>
      <c r="T3055" s="36"/>
    </row>
    <row r="3056" spans="2:20">
      <c r="B3056" s="36"/>
      <c r="C3056" s="36"/>
      <c r="D3056" s="36"/>
      <c r="E3056" s="36"/>
      <c r="F3056" s="36"/>
      <c r="G3056" s="36"/>
      <c r="H3056" s="36"/>
      <c r="S3056" s="36"/>
      <c r="T3056" s="36"/>
    </row>
    <row r="3057" spans="2:20">
      <c r="B3057" s="36"/>
      <c r="C3057" s="36"/>
      <c r="D3057" s="36"/>
      <c r="E3057" s="36"/>
      <c r="F3057" s="36"/>
      <c r="G3057" s="36"/>
      <c r="H3057" s="36"/>
      <c r="S3057" s="36"/>
      <c r="T3057" s="36"/>
    </row>
    <row r="3058" spans="2:20">
      <c r="B3058" s="36"/>
      <c r="C3058" s="36"/>
      <c r="D3058" s="36"/>
      <c r="E3058" s="36"/>
      <c r="F3058" s="36"/>
      <c r="G3058" s="36"/>
      <c r="H3058" s="36"/>
      <c r="S3058" s="36"/>
      <c r="T3058" s="36"/>
    </row>
    <row r="3059" spans="2:20">
      <c r="B3059" s="36"/>
      <c r="C3059" s="36"/>
      <c r="D3059" s="36"/>
      <c r="E3059" s="36"/>
      <c r="F3059" s="36"/>
      <c r="G3059" s="36"/>
      <c r="H3059" s="36"/>
      <c r="S3059" s="36"/>
      <c r="T3059" s="36"/>
    </row>
    <row r="3060" spans="2:20">
      <c r="B3060" s="36"/>
      <c r="C3060" s="36"/>
      <c r="D3060" s="36"/>
      <c r="E3060" s="36"/>
      <c r="F3060" s="36"/>
      <c r="G3060" s="36"/>
      <c r="H3060" s="36"/>
      <c r="S3060" s="36"/>
      <c r="T3060" s="36"/>
    </row>
    <row r="3061" spans="2:20">
      <c r="B3061" s="36"/>
      <c r="C3061" s="36"/>
      <c r="D3061" s="36"/>
      <c r="E3061" s="36"/>
      <c r="F3061" s="36"/>
      <c r="G3061" s="36"/>
      <c r="H3061" s="36"/>
      <c r="S3061" s="36"/>
      <c r="T3061" s="36"/>
    </row>
    <row r="3062" spans="2:20">
      <c r="B3062" s="36"/>
      <c r="C3062" s="36"/>
      <c r="D3062" s="36"/>
      <c r="E3062" s="36"/>
      <c r="F3062" s="36"/>
      <c r="G3062" s="36"/>
      <c r="H3062" s="36"/>
      <c r="S3062" s="36"/>
      <c r="T3062" s="36"/>
    </row>
    <row r="3063" spans="2:20">
      <c r="B3063" s="36"/>
      <c r="C3063" s="36"/>
      <c r="D3063" s="36"/>
      <c r="E3063" s="36"/>
      <c r="F3063" s="36"/>
      <c r="G3063" s="36"/>
      <c r="H3063" s="36"/>
      <c r="S3063" s="36"/>
      <c r="T3063" s="36"/>
    </row>
    <row r="3064" spans="2:20">
      <c r="B3064" s="36"/>
      <c r="C3064" s="36"/>
      <c r="D3064" s="36"/>
      <c r="E3064" s="36"/>
      <c r="F3064" s="36"/>
      <c r="G3064" s="36"/>
      <c r="H3064" s="36"/>
      <c r="S3064" s="36"/>
      <c r="T3064" s="36"/>
    </row>
    <row r="3065" spans="2:20">
      <c r="B3065" s="36"/>
      <c r="C3065" s="36"/>
      <c r="D3065" s="36"/>
      <c r="E3065" s="36"/>
      <c r="F3065" s="36"/>
      <c r="G3065" s="36"/>
      <c r="H3065" s="36"/>
      <c r="S3065" s="36"/>
      <c r="T3065" s="36"/>
    </row>
    <row r="3066" spans="2:20">
      <c r="B3066" s="36"/>
      <c r="C3066" s="36"/>
      <c r="D3066" s="36"/>
      <c r="E3066" s="36"/>
      <c r="F3066" s="36"/>
      <c r="G3066" s="36"/>
      <c r="H3066" s="36"/>
      <c r="S3066" s="36"/>
      <c r="T3066" s="36"/>
    </row>
    <row r="3067" spans="2:20">
      <c r="B3067" s="36"/>
      <c r="C3067" s="36"/>
      <c r="D3067" s="36"/>
      <c r="E3067" s="36"/>
      <c r="F3067" s="36"/>
      <c r="G3067" s="36"/>
      <c r="H3067" s="36"/>
      <c r="S3067" s="36"/>
      <c r="T3067" s="36"/>
    </row>
    <row r="3068" spans="2:20">
      <c r="B3068" s="36"/>
      <c r="C3068" s="36"/>
      <c r="D3068" s="36"/>
      <c r="E3068" s="36"/>
      <c r="F3068" s="36"/>
      <c r="G3068" s="36"/>
      <c r="H3068" s="36"/>
      <c r="S3068" s="36"/>
      <c r="T3068" s="36"/>
    </row>
    <row r="3069" spans="2:20">
      <c r="B3069" s="36"/>
      <c r="C3069" s="36"/>
      <c r="D3069" s="36"/>
      <c r="E3069" s="36"/>
      <c r="F3069" s="36"/>
      <c r="G3069" s="36"/>
      <c r="H3069" s="36"/>
      <c r="S3069" s="36"/>
      <c r="T3069" s="36"/>
    </row>
    <row r="3070" spans="2:20">
      <c r="B3070" s="36"/>
      <c r="C3070" s="36"/>
      <c r="D3070" s="36"/>
      <c r="E3070" s="36"/>
      <c r="F3070" s="36"/>
      <c r="G3070" s="36"/>
      <c r="H3070" s="36"/>
      <c r="S3070" s="36"/>
      <c r="T3070" s="36"/>
    </row>
    <row r="3071" spans="2:20">
      <c r="B3071" s="36"/>
      <c r="C3071" s="36"/>
      <c r="D3071" s="36"/>
      <c r="E3071" s="36"/>
      <c r="F3071" s="36"/>
      <c r="G3071" s="36"/>
      <c r="H3071" s="36"/>
      <c r="S3071" s="36"/>
      <c r="T3071" s="36"/>
    </row>
    <row r="3072" spans="2:20">
      <c r="B3072" s="36"/>
      <c r="C3072" s="36"/>
      <c r="D3072" s="36"/>
      <c r="E3072" s="36"/>
      <c r="F3072" s="36"/>
      <c r="G3072" s="36"/>
      <c r="H3072" s="36"/>
      <c r="S3072" s="36"/>
      <c r="T3072" s="36"/>
    </row>
    <row r="3073" spans="2:20">
      <c r="B3073" s="36"/>
      <c r="C3073" s="36"/>
      <c r="D3073" s="36"/>
      <c r="E3073" s="36"/>
      <c r="F3073" s="36"/>
      <c r="G3073" s="36"/>
      <c r="H3073" s="36"/>
      <c r="S3073" s="36"/>
      <c r="T3073" s="36"/>
    </row>
    <row r="3074" spans="2:20">
      <c r="B3074" s="36"/>
      <c r="C3074" s="36"/>
      <c r="D3074" s="36"/>
      <c r="E3074" s="36"/>
      <c r="F3074" s="36"/>
      <c r="G3074" s="36"/>
      <c r="H3074" s="36"/>
      <c r="S3074" s="36"/>
      <c r="T3074" s="36"/>
    </row>
    <row r="3075" spans="2:20">
      <c r="B3075" s="36"/>
      <c r="C3075" s="36"/>
      <c r="D3075" s="36"/>
      <c r="E3075" s="36"/>
      <c r="F3075" s="36"/>
      <c r="G3075" s="36"/>
      <c r="H3075" s="36"/>
      <c r="S3075" s="36"/>
      <c r="T3075" s="36"/>
    </row>
    <row r="3076" spans="2:20">
      <c r="B3076" s="36"/>
      <c r="C3076" s="36"/>
      <c r="D3076" s="36"/>
      <c r="E3076" s="36"/>
      <c r="F3076" s="36"/>
      <c r="G3076" s="36"/>
      <c r="H3076" s="36"/>
      <c r="S3076" s="36"/>
      <c r="T3076" s="36"/>
    </row>
    <row r="3077" spans="2:20">
      <c r="B3077" s="36"/>
      <c r="C3077" s="36"/>
      <c r="D3077" s="36"/>
      <c r="E3077" s="36"/>
      <c r="F3077" s="36"/>
      <c r="G3077" s="36"/>
      <c r="H3077" s="36"/>
      <c r="S3077" s="36"/>
      <c r="T3077" s="36"/>
    </row>
    <row r="3078" spans="2:20">
      <c r="B3078" s="36"/>
      <c r="C3078" s="36"/>
      <c r="D3078" s="36"/>
      <c r="E3078" s="36"/>
      <c r="F3078" s="36"/>
      <c r="G3078" s="36"/>
      <c r="H3078" s="36"/>
      <c r="S3078" s="36"/>
      <c r="T3078" s="36"/>
    </row>
    <row r="3079" spans="2:20">
      <c r="B3079" s="36"/>
      <c r="C3079" s="36"/>
      <c r="D3079" s="36"/>
      <c r="E3079" s="36"/>
      <c r="F3079" s="36"/>
      <c r="G3079" s="36"/>
      <c r="H3079" s="36"/>
      <c r="S3079" s="36"/>
      <c r="T3079" s="36"/>
    </row>
    <row r="3080" spans="2:20">
      <c r="B3080" s="36"/>
      <c r="C3080" s="36"/>
      <c r="D3080" s="36"/>
      <c r="E3080" s="36"/>
      <c r="F3080" s="36"/>
      <c r="G3080" s="36"/>
      <c r="H3080" s="36"/>
      <c r="S3080" s="36"/>
      <c r="T3080" s="36"/>
    </row>
    <row r="3081" spans="2:20">
      <c r="B3081" s="36"/>
      <c r="C3081" s="36"/>
      <c r="D3081" s="36"/>
      <c r="E3081" s="36"/>
      <c r="F3081" s="36"/>
      <c r="G3081" s="36"/>
      <c r="H3081" s="36"/>
      <c r="S3081" s="36"/>
      <c r="T3081" s="36"/>
    </row>
    <row r="3082" spans="2:20">
      <c r="B3082" s="36"/>
      <c r="C3082" s="36"/>
      <c r="D3082" s="36"/>
      <c r="E3082" s="36"/>
      <c r="F3082" s="36"/>
      <c r="G3082" s="36"/>
      <c r="H3082" s="36"/>
      <c r="S3082" s="36"/>
      <c r="T3082" s="36"/>
    </row>
    <row r="3083" spans="2:20">
      <c r="B3083" s="36"/>
      <c r="C3083" s="36"/>
      <c r="D3083" s="36"/>
      <c r="E3083" s="36"/>
      <c r="F3083" s="36"/>
      <c r="G3083" s="36"/>
      <c r="H3083" s="36"/>
      <c r="S3083" s="36"/>
      <c r="T3083" s="36"/>
    </row>
    <row r="3084" spans="2:20">
      <c r="B3084" s="36"/>
      <c r="C3084" s="36"/>
      <c r="D3084" s="36"/>
      <c r="E3084" s="36"/>
      <c r="F3084" s="36"/>
      <c r="G3084" s="36"/>
      <c r="H3084" s="36"/>
      <c r="S3084" s="36"/>
      <c r="T3084" s="36"/>
    </row>
    <row r="3085" spans="2:20">
      <c r="B3085" s="36"/>
      <c r="C3085" s="36"/>
      <c r="D3085" s="36"/>
      <c r="E3085" s="36"/>
      <c r="F3085" s="36"/>
      <c r="G3085" s="36"/>
      <c r="H3085" s="36"/>
      <c r="S3085" s="36"/>
      <c r="T3085" s="36"/>
    </row>
    <row r="3086" spans="2:20">
      <c r="B3086" s="36"/>
      <c r="C3086" s="36"/>
      <c r="D3086" s="36"/>
      <c r="E3086" s="36"/>
      <c r="F3086" s="36"/>
      <c r="G3086" s="36"/>
      <c r="H3086" s="36"/>
      <c r="S3086" s="36"/>
      <c r="T3086" s="36"/>
    </row>
    <row r="3087" spans="2:20">
      <c r="B3087" s="36"/>
      <c r="C3087" s="36"/>
      <c r="D3087" s="36"/>
      <c r="E3087" s="36"/>
      <c r="F3087" s="36"/>
      <c r="G3087" s="36"/>
      <c r="H3087" s="36"/>
      <c r="S3087" s="36"/>
      <c r="T3087" s="36"/>
    </row>
    <row r="3088" spans="2:20">
      <c r="B3088" s="36"/>
      <c r="C3088" s="36"/>
      <c r="D3088" s="36"/>
      <c r="E3088" s="36"/>
      <c r="F3088" s="36"/>
      <c r="G3088" s="36"/>
      <c r="H3088" s="36"/>
      <c r="S3088" s="36"/>
      <c r="T3088" s="36"/>
    </row>
    <row r="3089" spans="2:20">
      <c r="B3089" s="36"/>
      <c r="C3089" s="36"/>
      <c r="D3089" s="36"/>
      <c r="E3089" s="36"/>
      <c r="F3089" s="36"/>
      <c r="G3089" s="36"/>
      <c r="H3089" s="36"/>
      <c r="S3089" s="36"/>
      <c r="T3089" s="36"/>
    </row>
    <row r="3090" spans="2:20">
      <c r="B3090" s="36"/>
      <c r="C3090" s="36"/>
      <c r="D3090" s="36"/>
      <c r="E3090" s="36"/>
      <c r="F3090" s="36"/>
      <c r="G3090" s="36"/>
      <c r="H3090" s="36"/>
      <c r="S3090" s="36"/>
      <c r="T3090" s="36"/>
    </row>
    <row r="3091" spans="2:20">
      <c r="B3091" s="36"/>
      <c r="C3091" s="36"/>
      <c r="D3091" s="36"/>
      <c r="E3091" s="36"/>
      <c r="F3091" s="36"/>
      <c r="G3091" s="36"/>
      <c r="H3091" s="36"/>
      <c r="S3091" s="36"/>
      <c r="T3091" s="36"/>
    </row>
    <row r="3092" spans="2:20">
      <c r="B3092" s="36"/>
      <c r="C3092" s="36"/>
      <c r="D3092" s="36"/>
      <c r="E3092" s="36"/>
      <c r="F3092" s="36"/>
      <c r="G3092" s="36"/>
      <c r="H3092" s="36"/>
      <c r="S3092" s="36"/>
      <c r="T3092" s="36"/>
    </row>
    <row r="3093" spans="2:20">
      <c r="B3093" s="36"/>
      <c r="C3093" s="36"/>
      <c r="D3093" s="36"/>
      <c r="E3093" s="36"/>
      <c r="F3093" s="36"/>
      <c r="G3093" s="36"/>
      <c r="H3093" s="36"/>
      <c r="S3093" s="36"/>
      <c r="T3093" s="36"/>
    </row>
    <row r="3094" spans="2:20">
      <c r="B3094" s="36"/>
      <c r="C3094" s="36"/>
      <c r="D3094" s="36"/>
      <c r="E3094" s="36"/>
      <c r="F3094" s="36"/>
      <c r="G3094" s="36"/>
      <c r="H3094" s="36"/>
      <c r="S3094" s="36"/>
      <c r="T3094" s="36"/>
    </row>
    <row r="3095" spans="2:20">
      <c r="B3095" s="36"/>
      <c r="C3095" s="36"/>
      <c r="D3095" s="36"/>
      <c r="E3095" s="36"/>
      <c r="F3095" s="36"/>
      <c r="G3095" s="36"/>
      <c r="H3095" s="36"/>
      <c r="S3095" s="36"/>
      <c r="T3095" s="36"/>
    </row>
    <row r="3096" spans="2:20">
      <c r="B3096" s="36"/>
      <c r="C3096" s="36"/>
      <c r="D3096" s="36"/>
      <c r="E3096" s="36"/>
      <c r="F3096" s="36"/>
      <c r="G3096" s="36"/>
      <c r="H3096" s="36"/>
      <c r="S3096" s="36"/>
      <c r="T3096" s="36"/>
    </row>
    <row r="3097" spans="2:20">
      <c r="B3097" s="36"/>
      <c r="C3097" s="36"/>
      <c r="D3097" s="36"/>
      <c r="E3097" s="36"/>
      <c r="F3097" s="36"/>
      <c r="G3097" s="36"/>
      <c r="H3097" s="36"/>
      <c r="S3097" s="36"/>
      <c r="T3097" s="36"/>
    </row>
    <row r="3098" spans="2:20">
      <c r="B3098" s="36"/>
      <c r="C3098" s="36"/>
      <c r="D3098" s="36"/>
      <c r="E3098" s="36"/>
      <c r="F3098" s="36"/>
      <c r="G3098" s="36"/>
      <c r="H3098" s="36"/>
      <c r="S3098" s="36"/>
      <c r="T3098" s="36"/>
    </row>
    <row r="3099" spans="2:20">
      <c r="B3099" s="36"/>
      <c r="C3099" s="36"/>
      <c r="D3099" s="36"/>
      <c r="E3099" s="36"/>
      <c r="F3099" s="36"/>
      <c r="G3099" s="36"/>
      <c r="H3099" s="36"/>
      <c r="S3099" s="36"/>
      <c r="T3099" s="36"/>
    </row>
    <row r="3100" spans="2:20">
      <c r="B3100" s="36"/>
      <c r="C3100" s="36"/>
      <c r="D3100" s="36"/>
      <c r="E3100" s="36"/>
      <c r="F3100" s="36"/>
      <c r="G3100" s="36"/>
      <c r="H3100" s="36"/>
      <c r="S3100" s="36"/>
      <c r="T3100" s="36"/>
    </row>
    <row r="3101" spans="2:20">
      <c r="B3101" s="36"/>
      <c r="C3101" s="36"/>
      <c r="D3101" s="36"/>
      <c r="E3101" s="36"/>
      <c r="F3101" s="36"/>
      <c r="G3101" s="36"/>
      <c r="H3101" s="36"/>
      <c r="S3101" s="36"/>
      <c r="T3101" s="36"/>
    </row>
    <row r="3102" spans="2:20">
      <c r="B3102" s="36"/>
      <c r="C3102" s="36"/>
      <c r="D3102" s="36"/>
      <c r="E3102" s="36"/>
      <c r="F3102" s="36"/>
      <c r="G3102" s="36"/>
      <c r="H3102" s="36"/>
      <c r="S3102" s="36"/>
      <c r="T3102" s="36"/>
    </row>
    <row r="3103" spans="2:20">
      <c r="B3103" s="36"/>
      <c r="C3103" s="36"/>
      <c r="D3103" s="36"/>
      <c r="E3103" s="36"/>
      <c r="F3103" s="36"/>
      <c r="G3103" s="36"/>
      <c r="H3103" s="36"/>
      <c r="S3103" s="36"/>
      <c r="T3103" s="36"/>
    </row>
    <row r="3104" spans="2:20">
      <c r="B3104" s="36"/>
      <c r="C3104" s="36"/>
      <c r="D3104" s="36"/>
      <c r="E3104" s="36"/>
      <c r="F3104" s="36"/>
      <c r="G3104" s="36"/>
      <c r="H3104" s="36"/>
      <c r="S3104" s="36"/>
      <c r="T3104" s="36"/>
    </row>
    <row r="3105" spans="2:20">
      <c r="B3105" s="36"/>
      <c r="C3105" s="36"/>
      <c r="D3105" s="36"/>
      <c r="E3105" s="36"/>
      <c r="F3105" s="36"/>
      <c r="G3105" s="36"/>
      <c r="H3105" s="36"/>
      <c r="S3105" s="36"/>
      <c r="T3105" s="36"/>
    </row>
    <row r="3106" spans="2:20">
      <c r="B3106" s="36"/>
      <c r="C3106" s="36"/>
      <c r="D3106" s="36"/>
      <c r="E3106" s="36"/>
      <c r="F3106" s="36"/>
      <c r="G3106" s="36"/>
      <c r="H3106" s="36"/>
      <c r="S3106" s="36"/>
      <c r="T3106" s="36"/>
    </row>
    <row r="3107" spans="2:20">
      <c r="B3107" s="36"/>
      <c r="C3107" s="36"/>
      <c r="D3107" s="36"/>
      <c r="E3107" s="36"/>
      <c r="F3107" s="36"/>
      <c r="G3107" s="36"/>
      <c r="H3107" s="36"/>
      <c r="S3107" s="36"/>
      <c r="T3107" s="36"/>
    </row>
    <row r="3108" spans="2:20">
      <c r="B3108" s="36"/>
      <c r="C3108" s="36"/>
      <c r="D3108" s="36"/>
      <c r="E3108" s="36"/>
      <c r="F3108" s="36"/>
      <c r="G3108" s="36"/>
      <c r="H3108" s="36"/>
      <c r="S3108" s="36"/>
      <c r="T3108" s="36"/>
    </row>
    <row r="3109" spans="2:20">
      <c r="B3109" s="36"/>
      <c r="C3109" s="36"/>
      <c r="D3109" s="36"/>
      <c r="E3109" s="36"/>
      <c r="F3109" s="36"/>
      <c r="G3109" s="36"/>
      <c r="H3109" s="36"/>
      <c r="S3109" s="36"/>
      <c r="T3109" s="36"/>
    </row>
    <row r="3110" spans="2:20">
      <c r="B3110" s="36"/>
      <c r="C3110" s="36"/>
      <c r="D3110" s="36"/>
      <c r="E3110" s="36"/>
      <c r="F3110" s="36"/>
      <c r="G3110" s="36"/>
      <c r="H3110" s="36"/>
      <c r="S3110" s="36"/>
      <c r="T3110" s="36"/>
    </row>
    <row r="3111" spans="2:20">
      <c r="B3111" s="36"/>
      <c r="C3111" s="36"/>
      <c r="D3111" s="36"/>
      <c r="E3111" s="36"/>
      <c r="F3111" s="36"/>
      <c r="G3111" s="36"/>
      <c r="H3111" s="36"/>
      <c r="S3111" s="36"/>
      <c r="T3111" s="36"/>
    </row>
    <row r="3112" spans="2:20">
      <c r="B3112" s="36"/>
      <c r="C3112" s="36"/>
      <c r="D3112" s="36"/>
      <c r="E3112" s="36"/>
      <c r="F3112" s="36"/>
      <c r="G3112" s="36"/>
      <c r="H3112" s="36"/>
      <c r="S3112" s="36"/>
      <c r="T3112" s="36"/>
    </row>
    <row r="3113" spans="2:20">
      <c r="B3113" s="36"/>
      <c r="C3113" s="36"/>
      <c r="D3113" s="36"/>
      <c r="E3113" s="36"/>
      <c r="F3113" s="36"/>
      <c r="G3113" s="36"/>
      <c r="H3113" s="36"/>
      <c r="S3113" s="36"/>
      <c r="T3113" s="36"/>
    </row>
    <row r="3114" spans="2:20">
      <c r="B3114" s="36"/>
      <c r="C3114" s="36"/>
      <c r="D3114" s="36"/>
      <c r="E3114" s="36"/>
      <c r="F3114" s="36"/>
      <c r="G3114" s="36"/>
      <c r="H3114" s="36"/>
      <c r="S3114" s="36"/>
      <c r="T3114" s="36"/>
    </row>
    <row r="3115" spans="2:20">
      <c r="B3115" s="36"/>
      <c r="C3115" s="36"/>
      <c r="D3115" s="36"/>
      <c r="E3115" s="36"/>
      <c r="F3115" s="36"/>
      <c r="G3115" s="36"/>
      <c r="H3115" s="36"/>
      <c r="S3115" s="36"/>
      <c r="T3115" s="36"/>
    </row>
    <row r="3116" spans="2:20">
      <c r="B3116" s="36"/>
      <c r="C3116" s="36"/>
      <c r="D3116" s="36"/>
      <c r="E3116" s="36"/>
      <c r="F3116" s="36"/>
      <c r="G3116" s="36"/>
      <c r="H3116" s="36"/>
      <c r="S3116" s="36"/>
      <c r="T3116" s="36"/>
    </row>
    <row r="3117" spans="2:20">
      <c r="B3117" s="36"/>
      <c r="C3117" s="36"/>
      <c r="D3117" s="36"/>
      <c r="E3117" s="36"/>
      <c r="F3117" s="36"/>
      <c r="G3117" s="36"/>
      <c r="H3117" s="36"/>
      <c r="S3117" s="36"/>
      <c r="T3117" s="36"/>
    </row>
    <row r="3118" spans="2:20">
      <c r="B3118" s="36"/>
      <c r="C3118" s="36"/>
      <c r="D3118" s="36"/>
      <c r="E3118" s="36"/>
      <c r="F3118" s="36"/>
      <c r="G3118" s="36"/>
      <c r="H3118" s="36"/>
      <c r="S3118" s="36"/>
      <c r="T3118" s="36"/>
    </row>
    <row r="3119" spans="2:20">
      <c r="B3119" s="36"/>
      <c r="C3119" s="36"/>
      <c r="D3119" s="36"/>
      <c r="E3119" s="36"/>
      <c r="F3119" s="36"/>
      <c r="G3119" s="36"/>
      <c r="H3119" s="36"/>
      <c r="S3119" s="36"/>
      <c r="T3119" s="36"/>
    </row>
    <row r="3120" spans="2:20">
      <c r="B3120" s="36"/>
      <c r="C3120" s="36"/>
      <c r="D3120" s="36"/>
      <c r="E3120" s="36"/>
      <c r="F3120" s="36"/>
      <c r="G3120" s="36"/>
      <c r="H3120" s="36"/>
      <c r="S3120" s="36"/>
      <c r="T3120" s="36"/>
    </row>
    <row r="3121" spans="2:20">
      <c r="B3121" s="36"/>
      <c r="C3121" s="36"/>
      <c r="D3121" s="36"/>
      <c r="E3121" s="36"/>
      <c r="F3121" s="36"/>
      <c r="G3121" s="36"/>
      <c r="H3121" s="36"/>
      <c r="S3121" s="36"/>
      <c r="T3121" s="36"/>
    </row>
    <row r="3122" spans="2:20">
      <c r="B3122" s="36"/>
      <c r="C3122" s="36"/>
      <c r="D3122" s="36"/>
      <c r="E3122" s="36"/>
      <c r="F3122" s="36"/>
      <c r="G3122" s="36"/>
      <c r="H3122" s="36"/>
      <c r="S3122" s="36"/>
      <c r="T3122" s="36"/>
    </row>
    <row r="3123" spans="2:20">
      <c r="B3123" s="36"/>
      <c r="C3123" s="36"/>
      <c r="D3123" s="36"/>
      <c r="E3123" s="36"/>
      <c r="F3123" s="36"/>
      <c r="G3123" s="36"/>
      <c r="H3123" s="36"/>
      <c r="S3123" s="36"/>
      <c r="T3123" s="36"/>
    </row>
    <row r="3124" spans="2:20">
      <c r="B3124" s="36"/>
      <c r="C3124" s="36"/>
      <c r="D3124" s="36"/>
      <c r="E3124" s="36"/>
      <c r="F3124" s="36"/>
      <c r="G3124" s="36"/>
      <c r="H3124" s="36"/>
      <c r="S3124" s="36"/>
      <c r="T3124" s="36"/>
    </row>
    <row r="3125" spans="2:20">
      <c r="B3125" s="36"/>
      <c r="C3125" s="36"/>
      <c r="D3125" s="36"/>
      <c r="E3125" s="36"/>
      <c r="F3125" s="36"/>
      <c r="G3125" s="36"/>
      <c r="H3125" s="36"/>
      <c r="S3125" s="36"/>
      <c r="T3125" s="36"/>
    </row>
    <row r="3126" spans="2:20">
      <c r="B3126" s="36"/>
      <c r="C3126" s="36"/>
      <c r="D3126" s="36"/>
      <c r="E3126" s="36"/>
      <c r="F3126" s="36"/>
      <c r="G3126" s="36"/>
      <c r="H3126" s="36"/>
      <c r="S3126" s="36"/>
      <c r="T3126" s="36"/>
    </row>
    <row r="3127" spans="2:20">
      <c r="B3127" s="36"/>
      <c r="C3127" s="36"/>
      <c r="D3127" s="36"/>
      <c r="E3127" s="36"/>
      <c r="F3127" s="36"/>
      <c r="G3127" s="36"/>
      <c r="H3127" s="36"/>
      <c r="S3127" s="36"/>
      <c r="T3127" s="36"/>
    </row>
    <row r="3128" spans="2:20">
      <c r="B3128" s="36"/>
      <c r="C3128" s="36"/>
      <c r="D3128" s="36"/>
      <c r="E3128" s="36"/>
      <c r="F3128" s="36"/>
      <c r="G3128" s="36"/>
      <c r="H3128" s="36"/>
      <c r="S3128" s="36"/>
      <c r="T3128" s="36"/>
    </row>
    <row r="3129" spans="2:20">
      <c r="B3129" s="36"/>
      <c r="C3129" s="36"/>
      <c r="D3129" s="36"/>
      <c r="E3129" s="36"/>
      <c r="F3129" s="36"/>
      <c r="G3129" s="36"/>
      <c r="H3129" s="36"/>
      <c r="S3129" s="36"/>
      <c r="T3129" s="36"/>
    </row>
    <row r="3130" spans="2:20">
      <c r="B3130" s="36"/>
      <c r="C3130" s="36"/>
      <c r="D3130" s="36"/>
      <c r="E3130" s="36"/>
      <c r="F3130" s="36"/>
      <c r="G3130" s="36"/>
      <c r="H3130" s="36"/>
      <c r="S3130" s="36"/>
      <c r="T3130" s="36"/>
    </row>
    <row r="3131" spans="2:20">
      <c r="B3131" s="36"/>
      <c r="C3131" s="36"/>
      <c r="D3131" s="36"/>
      <c r="E3131" s="36"/>
      <c r="F3131" s="36"/>
      <c r="G3131" s="36"/>
      <c r="H3131" s="36"/>
      <c r="S3131" s="36"/>
      <c r="T3131" s="36"/>
    </row>
    <row r="3132" spans="2:20">
      <c r="B3132" s="36"/>
      <c r="C3132" s="36"/>
      <c r="D3132" s="36"/>
      <c r="E3132" s="36"/>
      <c r="F3132" s="36"/>
      <c r="G3132" s="36"/>
      <c r="H3132" s="36"/>
      <c r="S3132" s="36"/>
      <c r="T3132" s="36"/>
    </row>
    <row r="3133" spans="2:20">
      <c r="B3133" s="36"/>
      <c r="C3133" s="36"/>
      <c r="D3133" s="36"/>
      <c r="E3133" s="36"/>
      <c r="F3133" s="36"/>
      <c r="G3133" s="36"/>
      <c r="H3133" s="36"/>
      <c r="S3133" s="36"/>
      <c r="T3133" s="36"/>
    </row>
    <row r="3134" spans="2:20">
      <c r="B3134" s="36"/>
      <c r="C3134" s="36"/>
      <c r="D3134" s="36"/>
      <c r="E3134" s="36"/>
      <c r="F3134" s="36"/>
      <c r="G3134" s="36"/>
      <c r="H3134" s="36"/>
      <c r="S3134" s="36"/>
      <c r="T3134" s="36"/>
    </row>
    <row r="3135" spans="2:20">
      <c r="B3135" s="36"/>
      <c r="C3135" s="36"/>
      <c r="D3135" s="36"/>
      <c r="E3135" s="36"/>
      <c r="F3135" s="36"/>
      <c r="G3135" s="36"/>
      <c r="H3135" s="36"/>
      <c r="S3135" s="36"/>
      <c r="T3135" s="36"/>
    </row>
    <row r="3136" spans="2:20">
      <c r="B3136" s="36"/>
      <c r="C3136" s="36"/>
      <c r="D3136" s="36"/>
      <c r="E3136" s="36"/>
      <c r="F3136" s="36"/>
      <c r="G3136" s="36"/>
      <c r="H3136" s="36"/>
      <c r="S3136" s="36"/>
      <c r="T3136" s="36"/>
    </row>
    <row r="3137" spans="2:20">
      <c r="B3137" s="36"/>
      <c r="C3137" s="36"/>
      <c r="D3137" s="36"/>
      <c r="E3137" s="36"/>
      <c r="F3137" s="36"/>
      <c r="G3137" s="36"/>
      <c r="H3137" s="36"/>
      <c r="S3137" s="36"/>
      <c r="T3137" s="36"/>
    </row>
    <row r="3138" spans="2:20">
      <c r="B3138" s="36"/>
      <c r="C3138" s="36"/>
      <c r="D3138" s="36"/>
      <c r="E3138" s="36"/>
      <c r="F3138" s="36"/>
      <c r="G3138" s="36"/>
      <c r="H3138" s="36"/>
      <c r="S3138" s="36"/>
      <c r="T3138" s="36"/>
    </row>
    <row r="3139" spans="2:20">
      <c r="B3139" s="36"/>
      <c r="C3139" s="36"/>
      <c r="D3139" s="36"/>
      <c r="E3139" s="36"/>
      <c r="F3139" s="36"/>
      <c r="G3139" s="36"/>
      <c r="H3139" s="36"/>
      <c r="S3139" s="36"/>
      <c r="T3139" s="36"/>
    </row>
    <row r="3140" spans="2:20">
      <c r="B3140" s="36"/>
      <c r="C3140" s="36"/>
      <c r="D3140" s="36"/>
      <c r="E3140" s="36"/>
      <c r="F3140" s="36"/>
      <c r="G3140" s="36"/>
      <c r="H3140" s="36"/>
      <c r="S3140" s="36"/>
      <c r="T3140" s="36"/>
    </row>
    <row r="3141" spans="2:20">
      <c r="B3141" s="36"/>
      <c r="C3141" s="36"/>
      <c r="D3141" s="36"/>
      <c r="E3141" s="36"/>
      <c r="F3141" s="36"/>
      <c r="G3141" s="36"/>
      <c r="H3141" s="36"/>
      <c r="S3141" s="36"/>
      <c r="T3141" s="36"/>
    </row>
    <row r="3142" spans="2:20">
      <c r="B3142" s="36"/>
      <c r="C3142" s="36"/>
      <c r="D3142" s="36"/>
      <c r="E3142" s="36"/>
      <c r="F3142" s="36"/>
      <c r="G3142" s="36"/>
      <c r="H3142" s="36"/>
      <c r="S3142" s="36"/>
      <c r="T3142" s="36"/>
    </row>
    <row r="3143" spans="2:20">
      <c r="B3143" s="36"/>
      <c r="C3143" s="36"/>
      <c r="D3143" s="36"/>
      <c r="E3143" s="36"/>
      <c r="F3143" s="36"/>
      <c r="G3143" s="36"/>
      <c r="H3143" s="36"/>
      <c r="S3143" s="36"/>
      <c r="T3143" s="36"/>
    </row>
    <row r="3144" spans="2:20">
      <c r="B3144" s="36"/>
      <c r="C3144" s="36"/>
      <c r="D3144" s="36"/>
      <c r="E3144" s="36"/>
      <c r="F3144" s="36"/>
      <c r="G3144" s="36"/>
      <c r="H3144" s="36"/>
      <c r="S3144" s="36"/>
      <c r="T3144" s="36"/>
    </row>
    <row r="3145" spans="2:20">
      <c r="B3145" s="36"/>
      <c r="C3145" s="36"/>
      <c r="D3145" s="36"/>
      <c r="E3145" s="36"/>
      <c r="F3145" s="36"/>
      <c r="G3145" s="36"/>
      <c r="H3145" s="36"/>
      <c r="S3145" s="36"/>
      <c r="T3145" s="36"/>
    </row>
    <row r="3146" spans="2:20">
      <c r="B3146" s="36"/>
      <c r="C3146" s="36"/>
      <c r="D3146" s="36"/>
      <c r="E3146" s="36"/>
      <c r="F3146" s="36"/>
      <c r="G3146" s="36"/>
      <c r="H3146" s="36"/>
      <c r="S3146" s="36"/>
      <c r="T3146" s="36"/>
    </row>
    <row r="3147" spans="2:20">
      <c r="B3147" s="36"/>
      <c r="C3147" s="36"/>
      <c r="D3147" s="36"/>
      <c r="E3147" s="36"/>
      <c r="F3147" s="36"/>
      <c r="G3147" s="36"/>
      <c r="H3147" s="36"/>
      <c r="S3147" s="36"/>
      <c r="T3147" s="36"/>
    </row>
    <row r="3148" spans="2:20">
      <c r="B3148" s="36"/>
      <c r="C3148" s="36"/>
      <c r="D3148" s="36"/>
      <c r="E3148" s="36"/>
      <c r="F3148" s="36"/>
      <c r="G3148" s="36"/>
      <c r="H3148" s="36"/>
      <c r="S3148" s="36"/>
      <c r="T3148" s="36"/>
    </row>
    <row r="3149" spans="2:20">
      <c r="B3149" s="36"/>
      <c r="C3149" s="36"/>
      <c r="D3149" s="36"/>
      <c r="E3149" s="36"/>
      <c r="F3149" s="36"/>
      <c r="G3149" s="36"/>
      <c r="H3149" s="36"/>
      <c r="S3149" s="36"/>
      <c r="T3149" s="36"/>
    </row>
    <row r="3150" spans="2:20">
      <c r="B3150" s="36"/>
      <c r="C3150" s="36"/>
      <c r="D3150" s="36"/>
      <c r="E3150" s="36"/>
      <c r="F3150" s="36"/>
      <c r="G3150" s="36"/>
      <c r="H3150" s="36"/>
      <c r="S3150" s="36"/>
      <c r="T3150" s="36"/>
    </row>
    <row r="3151" spans="2:20">
      <c r="B3151" s="36"/>
      <c r="C3151" s="36"/>
      <c r="D3151" s="36"/>
      <c r="E3151" s="36"/>
      <c r="F3151" s="36"/>
      <c r="G3151" s="36"/>
      <c r="H3151" s="36"/>
      <c r="S3151" s="36"/>
      <c r="T3151" s="36"/>
    </row>
    <row r="3152" spans="2:20">
      <c r="B3152" s="36"/>
      <c r="C3152" s="36"/>
      <c r="D3152" s="36"/>
      <c r="E3152" s="36"/>
      <c r="F3152" s="36"/>
      <c r="G3152" s="36"/>
      <c r="H3152" s="36"/>
      <c r="S3152" s="36"/>
      <c r="T3152" s="36"/>
    </row>
    <row r="3153" spans="2:20">
      <c r="B3153" s="36"/>
      <c r="C3153" s="36"/>
      <c r="D3153" s="36"/>
      <c r="E3153" s="36"/>
      <c r="F3153" s="36"/>
      <c r="G3153" s="36"/>
      <c r="H3153" s="36"/>
      <c r="S3153" s="36"/>
      <c r="T3153" s="36"/>
    </row>
    <row r="3154" spans="2:20">
      <c r="B3154" s="36"/>
      <c r="C3154" s="36"/>
      <c r="D3154" s="36"/>
      <c r="E3154" s="36"/>
      <c r="F3154" s="36"/>
      <c r="G3154" s="36"/>
      <c r="H3154" s="36"/>
      <c r="S3154" s="36"/>
      <c r="T3154" s="36"/>
    </row>
    <row r="3155" spans="2:20">
      <c r="B3155" s="36"/>
      <c r="C3155" s="36"/>
      <c r="D3155" s="36"/>
      <c r="E3155" s="36"/>
      <c r="F3155" s="36"/>
      <c r="G3155" s="36"/>
      <c r="H3155" s="36"/>
      <c r="S3155" s="36"/>
      <c r="T3155" s="36"/>
    </row>
    <row r="3156" spans="2:20">
      <c r="B3156" s="36"/>
      <c r="C3156" s="36"/>
      <c r="D3156" s="36"/>
      <c r="E3156" s="36"/>
      <c r="F3156" s="36"/>
      <c r="G3156" s="36"/>
      <c r="H3156" s="36"/>
      <c r="S3156" s="36"/>
      <c r="T3156" s="36"/>
    </row>
    <row r="3157" spans="2:20">
      <c r="B3157" s="36"/>
      <c r="C3157" s="36"/>
      <c r="D3157" s="36"/>
      <c r="E3157" s="36"/>
      <c r="F3157" s="36"/>
      <c r="G3157" s="36"/>
      <c r="H3157" s="36"/>
      <c r="S3157" s="36"/>
      <c r="T3157" s="36"/>
    </row>
    <row r="3158" spans="2:20">
      <c r="B3158" s="36"/>
      <c r="C3158" s="36"/>
      <c r="D3158" s="36"/>
      <c r="E3158" s="36"/>
      <c r="F3158" s="36"/>
      <c r="G3158" s="36"/>
      <c r="H3158" s="36"/>
      <c r="S3158" s="36"/>
      <c r="T3158" s="36"/>
    </row>
    <row r="3159" spans="2:20">
      <c r="B3159" s="36"/>
      <c r="C3159" s="36"/>
      <c r="D3159" s="36"/>
      <c r="E3159" s="36"/>
      <c r="F3159" s="36"/>
      <c r="G3159" s="36"/>
      <c r="H3159" s="36"/>
      <c r="S3159" s="36"/>
      <c r="T3159" s="36"/>
    </row>
    <row r="3160" spans="2:20">
      <c r="B3160" s="36"/>
      <c r="C3160" s="36"/>
      <c r="D3160" s="36"/>
      <c r="E3160" s="36"/>
      <c r="F3160" s="36"/>
      <c r="G3160" s="36"/>
      <c r="H3160" s="36"/>
      <c r="S3160" s="36"/>
      <c r="T3160" s="36"/>
    </row>
    <row r="3161" spans="2:20">
      <c r="B3161" s="36"/>
      <c r="C3161" s="36"/>
      <c r="D3161" s="36"/>
      <c r="E3161" s="36"/>
      <c r="F3161" s="36"/>
      <c r="G3161" s="36"/>
      <c r="H3161" s="36"/>
      <c r="S3161" s="36"/>
      <c r="T3161" s="36"/>
    </row>
    <row r="3162" spans="2:20">
      <c r="B3162" s="36"/>
      <c r="C3162" s="36"/>
      <c r="D3162" s="36"/>
      <c r="E3162" s="36"/>
      <c r="F3162" s="36"/>
      <c r="G3162" s="36"/>
      <c r="H3162" s="36"/>
      <c r="S3162" s="36"/>
      <c r="T3162" s="36"/>
    </row>
    <row r="3163" spans="2:20">
      <c r="B3163" s="36"/>
      <c r="C3163" s="36"/>
      <c r="D3163" s="36"/>
      <c r="E3163" s="36"/>
      <c r="F3163" s="36"/>
      <c r="G3163" s="36"/>
      <c r="H3163" s="36"/>
      <c r="S3163" s="36"/>
      <c r="T3163" s="36"/>
    </row>
    <row r="3164" spans="2:20">
      <c r="B3164" s="36"/>
      <c r="C3164" s="36"/>
      <c r="D3164" s="36"/>
      <c r="E3164" s="36"/>
      <c r="F3164" s="36"/>
      <c r="G3164" s="36"/>
      <c r="H3164" s="36"/>
      <c r="S3164" s="36"/>
      <c r="T3164" s="36"/>
    </row>
    <row r="3165" spans="2:20">
      <c r="B3165" s="36"/>
      <c r="C3165" s="36"/>
      <c r="D3165" s="36"/>
      <c r="E3165" s="36"/>
      <c r="F3165" s="36"/>
      <c r="G3165" s="36"/>
      <c r="H3165" s="36"/>
      <c r="S3165" s="36"/>
      <c r="T3165" s="36"/>
    </row>
    <row r="3166" spans="2:20">
      <c r="B3166" s="36"/>
      <c r="C3166" s="36"/>
      <c r="D3166" s="36"/>
      <c r="E3166" s="36"/>
      <c r="F3166" s="36"/>
      <c r="G3166" s="36"/>
      <c r="H3166" s="36"/>
      <c r="S3166" s="36"/>
      <c r="T3166" s="36"/>
    </row>
    <row r="3167" spans="2:20">
      <c r="B3167" s="36"/>
      <c r="C3167" s="36"/>
      <c r="D3167" s="36"/>
      <c r="E3167" s="36"/>
      <c r="F3167" s="36"/>
      <c r="G3167" s="36"/>
      <c r="H3167" s="36"/>
      <c r="S3167" s="36"/>
      <c r="T3167" s="36"/>
    </row>
    <row r="3168" spans="2:20">
      <c r="B3168" s="36"/>
      <c r="C3168" s="36"/>
      <c r="D3168" s="36"/>
      <c r="E3168" s="36"/>
      <c r="F3168" s="36"/>
      <c r="G3168" s="36"/>
      <c r="H3168" s="36"/>
      <c r="S3168" s="36"/>
      <c r="T3168" s="36"/>
    </row>
    <row r="3169" spans="2:20">
      <c r="B3169" s="36"/>
      <c r="C3169" s="36"/>
      <c r="D3169" s="36"/>
      <c r="E3169" s="36"/>
      <c r="F3169" s="36"/>
      <c r="G3169" s="36"/>
      <c r="H3169" s="36"/>
      <c r="S3169" s="36"/>
      <c r="T3169" s="36"/>
    </row>
    <row r="3170" spans="2:20">
      <c r="B3170" s="36"/>
      <c r="C3170" s="36"/>
      <c r="D3170" s="36"/>
      <c r="E3170" s="36"/>
      <c r="F3170" s="36"/>
      <c r="G3170" s="36"/>
      <c r="H3170" s="36"/>
      <c r="S3170" s="36"/>
      <c r="T3170" s="36"/>
    </row>
    <row r="3171" spans="2:20">
      <c r="B3171" s="36"/>
      <c r="C3171" s="36"/>
      <c r="D3171" s="36"/>
      <c r="E3171" s="36"/>
      <c r="F3171" s="36"/>
      <c r="G3171" s="36"/>
      <c r="H3171" s="36"/>
      <c r="S3171" s="36"/>
      <c r="T3171" s="36"/>
    </row>
    <row r="3172" spans="2:20">
      <c r="B3172" s="36"/>
      <c r="C3172" s="36"/>
      <c r="D3172" s="36"/>
      <c r="E3172" s="36"/>
      <c r="F3172" s="36"/>
      <c r="G3172" s="36"/>
      <c r="H3172" s="36"/>
      <c r="S3172" s="36"/>
      <c r="T3172" s="36"/>
    </row>
    <row r="3173" spans="2:20">
      <c r="B3173" s="36"/>
      <c r="C3173" s="36"/>
      <c r="D3173" s="36"/>
      <c r="E3173" s="36"/>
      <c r="F3173" s="36"/>
      <c r="G3173" s="36"/>
      <c r="H3173" s="36"/>
      <c r="S3173" s="36"/>
      <c r="T3173" s="36"/>
    </row>
    <row r="3174" spans="2:20">
      <c r="B3174" s="36"/>
      <c r="C3174" s="36"/>
      <c r="D3174" s="36"/>
      <c r="E3174" s="36"/>
      <c r="F3174" s="36"/>
      <c r="G3174" s="36"/>
      <c r="H3174" s="36"/>
      <c r="S3174" s="36"/>
      <c r="T3174" s="36"/>
    </row>
    <row r="3175" spans="2:20">
      <c r="B3175" s="36"/>
      <c r="C3175" s="36"/>
      <c r="D3175" s="36"/>
      <c r="E3175" s="36"/>
      <c r="F3175" s="36"/>
      <c r="G3175" s="36"/>
      <c r="H3175" s="36"/>
      <c r="S3175" s="36"/>
      <c r="T3175" s="36"/>
    </row>
    <row r="3176" spans="2:20">
      <c r="B3176" s="36"/>
      <c r="C3176" s="36"/>
      <c r="D3176" s="36"/>
      <c r="E3176" s="36"/>
      <c r="F3176" s="36"/>
      <c r="G3176" s="36"/>
      <c r="H3176" s="36"/>
      <c r="S3176" s="36"/>
      <c r="T3176" s="36"/>
    </row>
    <row r="3177" spans="2:20">
      <c r="B3177" s="36"/>
      <c r="C3177" s="36"/>
      <c r="D3177" s="36"/>
      <c r="E3177" s="36"/>
      <c r="F3177" s="36"/>
      <c r="G3177" s="36"/>
      <c r="H3177" s="36"/>
      <c r="S3177" s="36"/>
      <c r="T3177" s="36"/>
    </row>
    <row r="3178" spans="2:20">
      <c r="B3178" s="36"/>
      <c r="C3178" s="36"/>
      <c r="D3178" s="36"/>
      <c r="E3178" s="36"/>
      <c r="F3178" s="36"/>
      <c r="G3178" s="36"/>
      <c r="H3178" s="36"/>
      <c r="S3178" s="36"/>
      <c r="T3178" s="36"/>
    </row>
    <row r="3179" spans="2:20">
      <c r="B3179" s="36"/>
      <c r="C3179" s="36"/>
      <c r="D3179" s="36"/>
      <c r="E3179" s="36"/>
      <c r="F3179" s="36"/>
      <c r="G3179" s="36"/>
      <c r="H3179" s="36"/>
      <c r="S3179" s="36"/>
      <c r="T3179" s="36"/>
    </row>
    <row r="3180" spans="2:20">
      <c r="B3180" s="36"/>
      <c r="C3180" s="36"/>
      <c r="D3180" s="36"/>
      <c r="E3180" s="36"/>
      <c r="F3180" s="36"/>
      <c r="G3180" s="36"/>
      <c r="H3180" s="36"/>
      <c r="S3180" s="36"/>
      <c r="T3180" s="36"/>
    </row>
    <row r="3181" spans="2:20">
      <c r="B3181" s="36"/>
      <c r="C3181" s="36"/>
      <c r="D3181" s="36"/>
      <c r="E3181" s="36"/>
      <c r="F3181" s="36"/>
      <c r="G3181" s="36"/>
      <c r="H3181" s="36"/>
      <c r="S3181" s="36"/>
      <c r="T3181" s="36"/>
    </row>
    <row r="3182" spans="2:20">
      <c r="B3182" s="36"/>
      <c r="C3182" s="36"/>
      <c r="D3182" s="36"/>
      <c r="E3182" s="36"/>
      <c r="F3182" s="36"/>
      <c r="G3182" s="36"/>
      <c r="H3182" s="36"/>
      <c r="S3182" s="36"/>
      <c r="T3182" s="36"/>
    </row>
    <row r="3183" spans="2:20">
      <c r="B3183" s="36"/>
      <c r="C3183" s="36"/>
      <c r="D3183" s="36"/>
      <c r="E3183" s="36"/>
      <c r="F3183" s="36"/>
      <c r="G3183" s="36"/>
      <c r="H3183" s="36"/>
      <c r="S3183" s="36"/>
      <c r="T3183" s="36"/>
    </row>
    <row r="3184" spans="2:20">
      <c r="B3184" s="36"/>
      <c r="C3184" s="36"/>
      <c r="D3184" s="36"/>
      <c r="E3184" s="36"/>
      <c r="F3184" s="36"/>
      <c r="G3184" s="36"/>
      <c r="H3184" s="36"/>
      <c r="S3184" s="36"/>
      <c r="T3184" s="36"/>
    </row>
    <row r="3185" spans="2:20">
      <c r="B3185" s="36"/>
      <c r="C3185" s="36"/>
      <c r="D3185" s="36"/>
      <c r="E3185" s="36"/>
      <c r="F3185" s="36"/>
      <c r="G3185" s="36"/>
      <c r="H3185" s="36"/>
      <c r="S3185" s="36"/>
      <c r="T3185" s="36"/>
    </row>
    <row r="3186" spans="2:20">
      <c r="B3186" s="36"/>
      <c r="C3186" s="36"/>
      <c r="D3186" s="36"/>
      <c r="E3186" s="36"/>
      <c r="F3186" s="36"/>
      <c r="G3186" s="36"/>
      <c r="H3186" s="36"/>
      <c r="S3186" s="36"/>
      <c r="T3186" s="36"/>
    </row>
    <row r="3187" spans="2:20">
      <c r="B3187" s="36"/>
      <c r="C3187" s="36"/>
      <c r="D3187" s="36"/>
      <c r="E3187" s="36"/>
      <c r="F3187" s="36"/>
      <c r="G3187" s="36"/>
      <c r="H3187" s="36"/>
      <c r="S3187" s="36"/>
      <c r="T3187" s="36"/>
    </row>
    <row r="3188" spans="2:20">
      <c r="B3188" s="36"/>
      <c r="C3188" s="36"/>
      <c r="D3188" s="36"/>
      <c r="E3188" s="36"/>
      <c r="F3188" s="36"/>
      <c r="G3188" s="36"/>
      <c r="H3188" s="36"/>
      <c r="S3188" s="36"/>
      <c r="T3188" s="36"/>
    </row>
    <row r="3189" spans="2:20">
      <c r="B3189" s="36"/>
      <c r="C3189" s="36"/>
      <c r="D3189" s="36"/>
      <c r="E3189" s="36"/>
      <c r="F3189" s="36"/>
      <c r="G3189" s="36"/>
      <c r="H3189" s="36"/>
      <c r="S3189" s="36"/>
      <c r="T3189" s="36"/>
    </row>
    <row r="3190" spans="2:20">
      <c r="B3190" s="36"/>
      <c r="C3190" s="36"/>
      <c r="D3190" s="36"/>
      <c r="E3190" s="36"/>
      <c r="F3190" s="36"/>
      <c r="G3190" s="36"/>
      <c r="H3190" s="36"/>
      <c r="S3190" s="36"/>
      <c r="T3190" s="36"/>
    </row>
    <row r="3191" spans="2:20">
      <c r="B3191" s="36"/>
      <c r="C3191" s="36"/>
      <c r="D3191" s="36"/>
      <c r="E3191" s="36"/>
      <c r="F3191" s="36"/>
      <c r="G3191" s="36"/>
      <c r="H3191" s="36"/>
      <c r="S3191" s="36"/>
      <c r="T3191" s="36"/>
    </row>
    <row r="3192" spans="2:20">
      <c r="B3192" s="36"/>
      <c r="C3192" s="36"/>
      <c r="D3192" s="36"/>
      <c r="E3192" s="36"/>
      <c r="F3192" s="36"/>
      <c r="G3192" s="36"/>
      <c r="H3192" s="36"/>
      <c r="S3192" s="36"/>
      <c r="T3192" s="36"/>
    </row>
    <row r="3193" spans="2:20">
      <c r="B3193" s="36"/>
      <c r="C3193" s="36"/>
      <c r="D3193" s="36"/>
      <c r="E3193" s="36"/>
      <c r="F3193" s="36"/>
      <c r="G3193" s="36"/>
      <c r="H3193" s="36"/>
      <c r="S3193" s="36"/>
      <c r="T3193" s="36"/>
    </row>
    <row r="3194" spans="2:20">
      <c r="B3194" s="36"/>
      <c r="C3194" s="36"/>
      <c r="D3194" s="36"/>
      <c r="E3194" s="36"/>
      <c r="F3194" s="36"/>
      <c r="G3194" s="36"/>
      <c r="H3194" s="36"/>
      <c r="S3194" s="36"/>
      <c r="T3194" s="36"/>
    </row>
    <row r="3195" spans="2:20">
      <c r="B3195" s="36"/>
      <c r="C3195" s="36"/>
      <c r="D3195" s="36"/>
      <c r="E3195" s="36"/>
      <c r="F3195" s="36"/>
      <c r="G3195" s="36"/>
      <c r="H3195" s="36"/>
      <c r="S3195" s="36"/>
      <c r="T3195" s="36"/>
    </row>
    <row r="3196" spans="2:20">
      <c r="B3196" s="36"/>
      <c r="C3196" s="36"/>
      <c r="D3196" s="36"/>
      <c r="E3196" s="36"/>
      <c r="F3196" s="36"/>
      <c r="G3196" s="36"/>
      <c r="H3196" s="36"/>
      <c r="S3196" s="36"/>
      <c r="T3196" s="36"/>
    </row>
    <row r="3197" spans="2:20">
      <c r="B3197" s="36"/>
      <c r="C3197" s="36"/>
      <c r="D3197" s="36"/>
      <c r="E3197" s="36"/>
      <c r="F3197" s="36"/>
      <c r="G3197" s="36"/>
      <c r="H3197" s="36"/>
      <c r="S3197" s="36"/>
      <c r="T3197" s="36"/>
    </row>
    <row r="3198" spans="2:20">
      <c r="B3198" s="36"/>
      <c r="C3198" s="36"/>
      <c r="D3198" s="36"/>
      <c r="E3198" s="36"/>
      <c r="F3198" s="36"/>
      <c r="G3198" s="36"/>
      <c r="H3198" s="36"/>
      <c r="S3198" s="36"/>
      <c r="T3198" s="36"/>
    </row>
    <row r="3199" spans="2:20">
      <c r="B3199" s="36"/>
      <c r="C3199" s="36"/>
      <c r="D3199" s="36"/>
      <c r="E3199" s="36"/>
      <c r="F3199" s="36"/>
      <c r="G3199" s="36"/>
      <c r="H3199" s="36"/>
      <c r="S3199" s="36"/>
      <c r="T3199" s="36"/>
    </row>
    <row r="3200" spans="2:20">
      <c r="B3200" s="36"/>
      <c r="C3200" s="36"/>
      <c r="D3200" s="36"/>
      <c r="E3200" s="36"/>
      <c r="F3200" s="36"/>
      <c r="G3200" s="36"/>
      <c r="H3200" s="36"/>
      <c r="S3200" s="36"/>
      <c r="T3200" s="36"/>
    </row>
    <row r="3201" spans="2:20">
      <c r="B3201" s="36"/>
      <c r="C3201" s="36"/>
      <c r="D3201" s="36"/>
      <c r="E3201" s="36"/>
      <c r="F3201" s="36"/>
      <c r="G3201" s="36"/>
      <c r="H3201" s="36"/>
      <c r="S3201" s="36"/>
      <c r="T3201" s="36"/>
    </row>
    <row r="3202" spans="2:20">
      <c r="B3202" s="36"/>
      <c r="C3202" s="36"/>
      <c r="D3202" s="36"/>
      <c r="E3202" s="36"/>
      <c r="F3202" s="36"/>
      <c r="G3202" s="36"/>
      <c r="H3202" s="36"/>
      <c r="S3202" s="36"/>
      <c r="T3202" s="36"/>
    </row>
    <row r="3203" spans="2:20">
      <c r="B3203" s="36"/>
      <c r="C3203" s="36"/>
      <c r="D3203" s="36"/>
      <c r="E3203" s="36"/>
      <c r="F3203" s="36"/>
      <c r="G3203" s="36"/>
      <c r="H3203" s="36"/>
      <c r="S3203" s="36"/>
      <c r="T3203" s="36"/>
    </row>
    <row r="3204" spans="2:20">
      <c r="B3204" s="36"/>
      <c r="C3204" s="36"/>
      <c r="D3204" s="36"/>
      <c r="E3204" s="36"/>
      <c r="F3204" s="36"/>
      <c r="G3204" s="36"/>
      <c r="H3204" s="36"/>
      <c r="S3204" s="36"/>
      <c r="T3204" s="36"/>
    </row>
    <row r="3205" spans="2:20">
      <c r="B3205" s="36"/>
      <c r="C3205" s="36"/>
      <c r="D3205" s="36"/>
      <c r="E3205" s="36"/>
      <c r="F3205" s="36"/>
      <c r="G3205" s="36"/>
      <c r="H3205" s="36"/>
      <c r="S3205" s="36"/>
      <c r="T3205" s="36"/>
    </row>
    <row r="3206" spans="2:20">
      <c r="B3206" s="36"/>
      <c r="C3206" s="36"/>
      <c r="D3206" s="36"/>
      <c r="E3206" s="36"/>
      <c r="F3206" s="36"/>
      <c r="G3206" s="36"/>
      <c r="H3206" s="36"/>
      <c r="S3206" s="36"/>
      <c r="T3206" s="36"/>
    </row>
    <row r="3207" spans="2:20">
      <c r="B3207" s="36"/>
      <c r="C3207" s="36"/>
      <c r="D3207" s="36"/>
      <c r="E3207" s="36"/>
      <c r="F3207" s="36"/>
      <c r="G3207" s="36"/>
      <c r="H3207" s="36"/>
      <c r="S3207" s="36"/>
      <c r="T3207" s="36"/>
    </row>
    <row r="3208" spans="2:20">
      <c r="B3208" s="36"/>
      <c r="C3208" s="36"/>
      <c r="D3208" s="36"/>
      <c r="E3208" s="36"/>
      <c r="F3208" s="36"/>
      <c r="G3208" s="36"/>
      <c r="H3208" s="36"/>
      <c r="S3208" s="36"/>
      <c r="T3208" s="36"/>
    </row>
    <row r="3209" spans="2:20">
      <c r="B3209" s="36"/>
      <c r="C3209" s="36"/>
      <c r="D3209" s="36"/>
      <c r="E3209" s="36"/>
      <c r="F3209" s="36"/>
      <c r="G3209" s="36"/>
      <c r="H3209" s="36"/>
      <c r="S3209" s="36"/>
      <c r="T3209" s="36"/>
    </row>
    <row r="3210" spans="2:20">
      <c r="B3210" s="36"/>
      <c r="C3210" s="36"/>
      <c r="D3210" s="36"/>
      <c r="E3210" s="36"/>
      <c r="F3210" s="36"/>
      <c r="G3210" s="36"/>
      <c r="H3210" s="36"/>
      <c r="S3210" s="36"/>
      <c r="T3210" s="36"/>
    </row>
    <row r="3211" spans="2:20">
      <c r="B3211" s="36"/>
      <c r="C3211" s="36"/>
      <c r="D3211" s="36"/>
      <c r="E3211" s="36"/>
      <c r="F3211" s="36"/>
      <c r="G3211" s="36"/>
      <c r="H3211" s="36"/>
      <c r="S3211" s="36"/>
      <c r="T3211" s="36"/>
    </row>
    <row r="3212" spans="2:20">
      <c r="B3212" s="36"/>
      <c r="C3212" s="36"/>
      <c r="D3212" s="36"/>
      <c r="E3212" s="36"/>
      <c r="F3212" s="36"/>
      <c r="G3212" s="36"/>
      <c r="H3212" s="36"/>
      <c r="S3212" s="36"/>
      <c r="T3212" s="36"/>
    </row>
    <row r="3213" spans="2:20">
      <c r="B3213" s="36"/>
      <c r="C3213" s="36"/>
      <c r="D3213" s="36"/>
      <c r="E3213" s="36"/>
      <c r="F3213" s="36"/>
      <c r="G3213" s="36"/>
      <c r="H3213" s="36"/>
      <c r="S3213" s="36"/>
      <c r="T3213" s="36"/>
    </row>
    <row r="3214" spans="2:20">
      <c r="B3214" s="36"/>
      <c r="C3214" s="36"/>
      <c r="D3214" s="36"/>
      <c r="E3214" s="36"/>
      <c r="F3214" s="36"/>
      <c r="G3214" s="36"/>
      <c r="H3214" s="36"/>
      <c r="S3214" s="36"/>
      <c r="T3214" s="36"/>
    </row>
    <row r="3215" spans="2:20">
      <c r="B3215" s="36"/>
      <c r="C3215" s="36"/>
      <c r="D3215" s="36"/>
      <c r="E3215" s="36"/>
      <c r="F3215" s="36"/>
      <c r="G3215" s="36"/>
      <c r="H3215" s="36"/>
      <c r="S3215" s="36"/>
      <c r="T3215" s="36"/>
    </row>
    <row r="3216" spans="2:20">
      <c r="B3216" s="36"/>
      <c r="C3216" s="36"/>
      <c r="D3216" s="36"/>
      <c r="E3216" s="36"/>
      <c r="F3216" s="36"/>
      <c r="G3216" s="36"/>
      <c r="H3216" s="36"/>
      <c r="S3216" s="36"/>
      <c r="T3216" s="36"/>
    </row>
    <row r="3217" spans="2:20">
      <c r="B3217" s="36"/>
      <c r="C3217" s="36"/>
      <c r="D3217" s="36"/>
      <c r="E3217" s="36"/>
      <c r="F3217" s="36"/>
      <c r="G3217" s="36"/>
      <c r="H3217" s="36"/>
      <c r="S3217" s="36"/>
      <c r="T3217" s="36"/>
    </row>
    <row r="3218" spans="2:20">
      <c r="B3218" s="36"/>
      <c r="C3218" s="36"/>
      <c r="D3218" s="36"/>
      <c r="E3218" s="36"/>
      <c r="F3218" s="36"/>
      <c r="G3218" s="36"/>
      <c r="H3218" s="36"/>
      <c r="S3218" s="36"/>
      <c r="T3218" s="36"/>
    </row>
    <row r="3219" spans="2:20">
      <c r="B3219" s="36"/>
      <c r="C3219" s="36"/>
      <c r="D3219" s="36"/>
      <c r="E3219" s="36"/>
      <c r="F3219" s="36"/>
      <c r="G3219" s="36"/>
      <c r="H3219" s="36"/>
      <c r="S3219" s="36"/>
      <c r="T3219" s="36"/>
    </row>
    <row r="3220" spans="2:20">
      <c r="B3220" s="36"/>
      <c r="C3220" s="36"/>
      <c r="D3220" s="36"/>
      <c r="E3220" s="36"/>
      <c r="F3220" s="36"/>
      <c r="G3220" s="36"/>
      <c r="H3220" s="36"/>
      <c r="S3220" s="36"/>
      <c r="T3220" s="36"/>
    </row>
    <row r="3221" spans="2:20">
      <c r="B3221" s="36"/>
      <c r="C3221" s="36"/>
      <c r="D3221" s="36"/>
      <c r="E3221" s="36"/>
      <c r="F3221" s="36"/>
      <c r="G3221" s="36"/>
      <c r="H3221" s="36"/>
      <c r="S3221" s="36"/>
      <c r="T3221" s="36"/>
    </row>
    <row r="3222" spans="2:20">
      <c r="B3222" s="36"/>
      <c r="C3222" s="36"/>
      <c r="D3222" s="36"/>
      <c r="E3222" s="36"/>
      <c r="F3222" s="36"/>
      <c r="G3222" s="36"/>
      <c r="H3222" s="36"/>
      <c r="S3222" s="36"/>
      <c r="T3222" s="36"/>
    </row>
    <row r="3223" spans="2:20">
      <c r="B3223" s="36"/>
      <c r="C3223" s="36"/>
      <c r="D3223" s="36"/>
      <c r="E3223" s="36"/>
      <c r="F3223" s="36"/>
      <c r="G3223" s="36"/>
      <c r="H3223" s="36"/>
      <c r="S3223" s="36"/>
      <c r="T3223" s="36"/>
    </row>
    <row r="3224" spans="2:20">
      <c r="B3224" s="36"/>
      <c r="C3224" s="36"/>
      <c r="D3224" s="36"/>
      <c r="E3224" s="36"/>
      <c r="F3224" s="36"/>
      <c r="G3224" s="36"/>
      <c r="H3224" s="36"/>
      <c r="S3224" s="36"/>
      <c r="T3224" s="36"/>
    </row>
    <row r="3225" spans="2:20">
      <c r="B3225" s="36"/>
      <c r="C3225" s="36"/>
      <c r="D3225" s="36"/>
      <c r="E3225" s="36"/>
      <c r="F3225" s="36"/>
      <c r="G3225" s="36"/>
      <c r="H3225" s="36"/>
      <c r="S3225" s="36"/>
      <c r="T3225" s="36"/>
    </row>
    <row r="3226" spans="2:20">
      <c r="B3226" s="36"/>
      <c r="C3226" s="36"/>
      <c r="D3226" s="36"/>
      <c r="E3226" s="36"/>
      <c r="F3226" s="36"/>
      <c r="G3226" s="36"/>
      <c r="H3226" s="36"/>
      <c r="S3226" s="36"/>
      <c r="T3226" s="36"/>
    </row>
    <row r="3227" spans="2:20">
      <c r="B3227" s="36"/>
      <c r="C3227" s="36"/>
      <c r="D3227" s="36"/>
      <c r="E3227" s="36"/>
      <c r="F3227" s="36"/>
      <c r="G3227" s="36"/>
      <c r="H3227" s="36"/>
      <c r="S3227" s="36"/>
      <c r="T3227" s="36"/>
    </row>
    <row r="3228" spans="2:20">
      <c r="B3228" s="36"/>
      <c r="C3228" s="36"/>
      <c r="D3228" s="36"/>
      <c r="E3228" s="36"/>
      <c r="F3228" s="36"/>
      <c r="G3228" s="36"/>
      <c r="H3228" s="36"/>
      <c r="S3228" s="36"/>
      <c r="T3228" s="36"/>
    </row>
    <row r="3229" spans="2:20">
      <c r="B3229" s="36"/>
      <c r="C3229" s="36"/>
      <c r="D3229" s="36"/>
      <c r="E3229" s="36"/>
      <c r="F3229" s="36"/>
      <c r="G3229" s="36"/>
      <c r="H3229" s="36"/>
      <c r="S3229" s="36"/>
      <c r="T3229" s="36"/>
    </row>
    <row r="3230" spans="2:20">
      <c r="B3230" s="36"/>
      <c r="C3230" s="36"/>
      <c r="D3230" s="36"/>
      <c r="E3230" s="36"/>
      <c r="F3230" s="36"/>
      <c r="G3230" s="36"/>
      <c r="H3230" s="36"/>
      <c r="S3230" s="36"/>
      <c r="T3230" s="36"/>
    </row>
    <row r="3231" spans="2:20">
      <c r="B3231" s="36"/>
      <c r="C3231" s="36"/>
      <c r="D3231" s="36"/>
      <c r="E3231" s="36"/>
      <c r="F3231" s="36"/>
      <c r="G3231" s="36"/>
      <c r="H3231" s="36"/>
      <c r="S3231" s="36"/>
      <c r="T3231" s="36"/>
    </row>
    <row r="3232" spans="2:20">
      <c r="B3232" s="36"/>
      <c r="C3232" s="36"/>
      <c r="D3232" s="36"/>
      <c r="E3232" s="36"/>
      <c r="F3232" s="36"/>
      <c r="G3232" s="36"/>
      <c r="H3232" s="36"/>
      <c r="S3232" s="36"/>
      <c r="T3232" s="36"/>
    </row>
    <row r="3233" spans="2:20">
      <c r="B3233" s="36"/>
      <c r="C3233" s="36"/>
      <c r="D3233" s="36"/>
      <c r="E3233" s="36"/>
      <c r="F3233" s="36"/>
      <c r="G3233" s="36"/>
      <c r="H3233" s="36"/>
      <c r="S3233" s="36"/>
      <c r="T3233" s="36"/>
    </row>
    <row r="3234" spans="2:20">
      <c r="B3234" s="36"/>
      <c r="C3234" s="36"/>
      <c r="D3234" s="36"/>
      <c r="E3234" s="36"/>
      <c r="F3234" s="36"/>
      <c r="G3234" s="36"/>
      <c r="H3234" s="36"/>
      <c r="S3234" s="36"/>
      <c r="T3234" s="36"/>
    </row>
    <row r="3235" spans="2:20">
      <c r="B3235" s="36"/>
      <c r="C3235" s="36"/>
      <c r="D3235" s="36"/>
      <c r="E3235" s="36"/>
      <c r="F3235" s="36"/>
      <c r="G3235" s="36"/>
      <c r="H3235" s="36"/>
      <c r="S3235" s="36"/>
      <c r="T3235" s="36"/>
    </row>
    <row r="3236" spans="2:20">
      <c r="B3236" s="36"/>
      <c r="C3236" s="36"/>
      <c r="D3236" s="36"/>
      <c r="E3236" s="36"/>
      <c r="F3236" s="36"/>
      <c r="G3236" s="36"/>
      <c r="H3236" s="36"/>
      <c r="S3236" s="36"/>
      <c r="T3236" s="36"/>
    </row>
    <row r="3237" spans="2:20">
      <c r="B3237" s="36"/>
      <c r="C3237" s="36"/>
      <c r="D3237" s="36"/>
      <c r="E3237" s="36"/>
      <c r="F3237" s="36"/>
      <c r="G3237" s="36"/>
      <c r="H3237" s="36"/>
      <c r="S3237" s="36"/>
      <c r="T3237" s="36"/>
    </row>
    <row r="3238" spans="2:20">
      <c r="B3238" s="36"/>
      <c r="C3238" s="36"/>
      <c r="D3238" s="36"/>
      <c r="E3238" s="36"/>
      <c r="F3238" s="36"/>
      <c r="G3238" s="36"/>
      <c r="H3238" s="36"/>
      <c r="S3238" s="36"/>
      <c r="T3238" s="36"/>
    </row>
    <row r="3239" spans="2:20">
      <c r="B3239" s="36"/>
      <c r="C3239" s="36"/>
      <c r="D3239" s="36"/>
      <c r="E3239" s="36"/>
      <c r="F3239" s="36"/>
      <c r="G3239" s="36"/>
      <c r="H3239" s="36"/>
      <c r="S3239" s="36"/>
      <c r="T3239" s="36"/>
    </row>
    <row r="3240" spans="2:20">
      <c r="B3240" s="36"/>
      <c r="C3240" s="36"/>
      <c r="D3240" s="36"/>
      <c r="E3240" s="36"/>
      <c r="F3240" s="36"/>
      <c r="G3240" s="36"/>
      <c r="H3240" s="36"/>
      <c r="S3240" s="36"/>
      <c r="T3240" s="36"/>
    </row>
    <row r="3241" spans="2:20">
      <c r="B3241" s="36"/>
      <c r="C3241" s="36"/>
      <c r="D3241" s="36"/>
      <c r="E3241" s="36"/>
      <c r="F3241" s="36"/>
      <c r="G3241" s="36"/>
      <c r="H3241" s="36"/>
      <c r="S3241" s="36"/>
      <c r="T3241" s="36"/>
    </row>
    <row r="3242" spans="2:20">
      <c r="B3242" s="36"/>
      <c r="C3242" s="36"/>
      <c r="D3242" s="36"/>
      <c r="E3242" s="36"/>
      <c r="F3242" s="36"/>
      <c r="G3242" s="36"/>
      <c r="H3242" s="36"/>
      <c r="S3242" s="36"/>
      <c r="T3242" s="36"/>
    </row>
    <row r="3243" spans="2:20">
      <c r="B3243" s="36"/>
      <c r="C3243" s="36"/>
      <c r="D3243" s="36"/>
      <c r="E3243" s="36"/>
      <c r="F3243" s="36"/>
      <c r="G3243" s="36"/>
      <c r="H3243" s="36"/>
      <c r="S3243" s="36"/>
      <c r="T3243" s="36"/>
    </row>
    <row r="3244" spans="2:20">
      <c r="B3244" s="36"/>
      <c r="C3244" s="36"/>
      <c r="D3244" s="36"/>
      <c r="E3244" s="36"/>
      <c r="F3244" s="36"/>
      <c r="G3244" s="36"/>
      <c r="H3244" s="36"/>
      <c r="S3244" s="36"/>
      <c r="T3244" s="36"/>
    </row>
    <row r="3245" spans="2:20">
      <c r="B3245" s="36"/>
      <c r="C3245" s="36"/>
      <c r="D3245" s="36"/>
      <c r="E3245" s="36"/>
      <c r="F3245" s="36"/>
      <c r="G3245" s="36"/>
      <c r="H3245" s="36"/>
      <c r="S3245" s="36"/>
      <c r="T3245" s="36"/>
    </row>
    <row r="3246" spans="2:20">
      <c r="B3246" s="36"/>
      <c r="C3246" s="36"/>
      <c r="D3246" s="36"/>
      <c r="E3246" s="36"/>
      <c r="F3246" s="36"/>
      <c r="G3246" s="36"/>
      <c r="H3246" s="36"/>
      <c r="S3246" s="36"/>
      <c r="T3246" s="36"/>
    </row>
    <row r="3247" spans="2:20">
      <c r="B3247" s="36"/>
      <c r="C3247" s="36"/>
      <c r="D3247" s="36"/>
      <c r="E3247" s="36"/>
      <c r="F3247" s="36"/>
      <c r="G3247" s="36"/>
      <c r="H3247" s="36"/>
      <c r="S3247" s="36"/>
      <c r="T3247" s="36"/>
    </row>
    <row r="3248" spans="2:20">
      <c r="B3248" s="36"/>
      <c r="C3248" s="36"/>
      <c r="D3248" s="36"/>
      <c r="E3248" s="36"/>
      <c r="F3248" s="36"/>
      <c r="G3248" s="36"/>
      <c r="H3248" s="36"/>
      <c r="S3248" s="36"/>
      <c r="T3248" s="36"/>
    </row>
    <row r="3249" spans="2:20">
      <c r="B3249" s="36"/>
      <c r="C3249" s="36"/>
      <c r="D3249" s="36"/>
      <c r="E3249" s="36"/>
      <c r="F3249" s="36"/>
      <c r="G3249" s="36"/>
      <c r="H3249" s="36"/>
      <c r="S3249" s="36"/>
      <c r="T3249" s="36"/>
    </row>
    <row r="3250" spans="2:20">
      <c r="B3250" s="36"/>
      <c r="C3250" s="36"/>
      <c r="D3250" s="36"/>
      <c r="E3250" s="36"/>
      <c r="F3250" s="36"/>
      <c r="G3250" s="36"/>
      <c r="H3250" s="36"/>
      <c r="S3250" s="36"/>
      <c r="T3250" s="36"/>
    </row>
    <row r="3251" spans="2:20">
      <c r="B3251" s="36"/>
      <c r="C3251" s="36"/>
      <c r="D3251" s="36"/>
      <c r="E3251" s="36"/>
      <c r="F3251" s="36"/>
      <c r="G3251" s="36"/>
      <c r="H3251" s="36"/>
      <c r="S3251" s="36"/>
      <c r="T3251" s="36"/>
    </row>
    <row r="3252" spans="2:20">
      <c r="B3252" s="36"/>
      <c r="C3252" s="36"/>
      <c r="D3252" s="36"/>
      <c r="E3252" s="36"/>
      <c r="F3252" s="36"/>
      <c r="G3252" s="36"/>
      <c r="H3252" s="36"/>
      <c r="S3252" s="36"/>
      <c r="T3252" s="36"/>
    </row>
    <row r="3253" spans="2:20">
      <c r="B3253" s="36"/>
      <c r="C3253" s="36"/>
      <c r="D3253" s="36"/>
      <c r="E3253" s="36"/>
      <c r="F3253" s="36"/>
      <c r="G3253" s="36"/>
      <c r="H3253" s="36"/>
      <c r="S3253" s="36"/>
      <c r="T3253" s="36"/>
    </row>
    <row r="3254" spans="2:20">
      <c r="B3254" s="36"/>
      <c r="C3254" s="36"/>
      <c r="D3254" s="36"/>
      <c r="E3254" s="36"/>
      <c r="F3254" s="36"/>
      <c r="G3254" s="36"/>
      <c r="H3254" s="36"/>
      <c r="S3254" s="36"/>
      <c r="T3254" s="36"/>
    </row>
    <row r="3255" spans="2:20">
      <c r="B3255" s="36"/>
      <c r="C3255" s="36"/>
      <c r="D3255" s="36"/>
      <c r="E3255" s="36"/>
      <c r="F3255" s="36"/>
      <c r="G3255" s="36"/>
      <c r="H3255" s="36"/>
      <c r="S3255" s="36"/>
      <c r="T3255" s="36"/>
    </row>
    <row r="3256" spans="2:20">
      <c r="B3256" s="36"/>
      <c r="C3256" s="36"/>
      <c r="D3256" s="36"/>
      <c r="E3256" s="36"/>
      <c r="F3256" s="36"/>
      <c r="G3256" s="36"/>
      <c r="H3256" s="36"/>
      <c r="S3256" s="36"/>
      <c r="T3256" s="36"/>
    </row>
    <row r="3257" spans="2:20">
      <c r="B3257" s="36"/>
      <c r="C3257" s="36"/>
      <c r="D3257" s="36"/>
      <c r="E3257" s="36"/>
      <c r="F3257" s="36"/>
      <c r="G3257" s="36"/>
      <c r="H3257" s="36"/>
      <c r="S3257" s="36"/>
      <c r="T3257" s="36"/>
    </row>
    <row r="3258" spans="2:20">
      <c r="B3258" s="36"/>
      <c r="C3258" s="36"/>
      <c r="D3258" s="36"/>
      <c r="E3258" s="36"/>
      <c r="F3258" s="36"/>
      <c r="G3258" s="36"/>
      <c r="H3258" s="36"/>
      <c r="S3258" s="36"/>
      <c r="T3258" s="36"/>
    </row>
    <row r="3259" spans="2:20">
      <c r="B3259" s="36"/>
      <c r="C3259" s="36"/>
      <c r="D3259" s="36"/>
      <c r="E3259" s="36"/>
      <c r="F3259" s="36"/>
      <c r="G3259" s="36"/>
      <c r="H3259" s="36"/>
      <c r="S3259" s="36"/>
      <c r="T3259" s="36"/>
    </row>
    <row r="3260" spans="2:20">
      <c r="B3260" s="36"/>
      <c r="C3260" s="36"/>
      <c r="D3260" s="36"/>
      <c r="E3260" s="36"/>
      <c r="F3260" s="36"/>
      <c r="G3260" s="36"/>
      <c r="H3260" s="36"/>
      <c r="S3260" s="36"/>
      <c r="T3260" s="36"/>
    </row>
    <row r="3261" spans="2:20">
      <c r="B3261" s="36"/>
      <c r="C3261" s="36"/>
      <c r="D3261" s="36"/>
      <c r="E3261" s="36"/>
      <c r="F3261" s="36"/>
      <c r="G3261" s="36"/>
      <c r="H3261" s="36"/>
      <c r="S3261" s="36"/>
      <c r="T3261" s="36"/>
    </row>
    <row r="3262" spans="2:20">
      <c r="B3262" s="36"/>
      <c r="C3262" s="36"/>
      <c r="D3262" s="36"/>
      <c r="E3262" s="36"/>
      <c r="F3262" s="36"/>
      <c r="G3262" s="36"/>
      <c r="H3262" s="36"/>
      <c r="S3262" s="36"/>
      <c r="T3262" s="36"/>
    </row>
    <row r="3263" spans="2:20">
      <c r="B3263" s="36"/>
      <c r="C3263" s="36"/>
      <c r="D3263" s="36"/>
      <c r="E3263" s="36"/>
      <c r="F3263" s="36"/>
      <c r="G3263" s="36"/>
      <c r="H3263" s="36"/>
      <c r="S3263" s="36"/>
      <c r="T3263" s="36"/>
    </row>
    <row r="3264" spans="2:20">
      <c r="B3264" s="36"/>
      <c r="C3264" s="36"/>
      <c r="D3264" s="36"/>
      <c r="E3264" s="36"/>
      <c r="F3264" s="36"/>
      <c r="G3264" s="36"/>
      <c r="H3264" s="36"/>
      <c r="S3264" s="36"/>
      <c r="T3264" s="36"/>
    </row>
    <row r="3265" spans="2:20">
      <c r="B3265" s="36"/>
      <c r="C3265" s="36"/>
      <c r="D3265" s="36"/>
      <c r="E3265" s="36"/>
      <c r="F3265" s="36"/>
      <c r="G3265" s="36"/>
      <c r="H3265" s="36"/>
      <c r="S3265" s="36"/>
      <c r="T3265" s="36"/>
    </row>
    <row r="3266" spans="2:20">
      <c r="B3266" s="36"/>
      <c r="C3266" s="36"/>
      <c r="D3266" s="36"/>
      <c r="E3266" s="36"/>
      <c r="F3266" s="36"/>
      <c r="G3266" s="36"/>
      <c r="H3266" s="36"/>
      <c r="S3266" s="36"/>
      <c r="T3266" s="36"/>
    </row>
    <row r="3267" spans="2:20">
      <c r="B3267" s="36"/>
      <c r="C3267" s="36"/>
      <c r="D3267" s="36"/>
      <c r="E3267" s="36"/>
      <c r="F3267" s="36"/>
      <c r="G3267" s="36"/>
      <c r="H3267" s="36"/>
      <c r="S3267" s="36"/>
      <c r="T3267" s="36"/>
    </row>
    <row r="3268" spans="2:20">
      <c r="B3268" s="36"/>
      <c r="C3268" s="36"/>
      <c r="D3268" s="36"/>
      <c r="E3268" s="36"/>
      <c r="F3268" s="36"/>
      <c r="G3268" s="36"/>
      <c r="H3268" s="36"/>
      <c r="S3268" s="36"/>
      <c r="T3268" s="36"/>
    </row>
    <row r="3269" spans="2:20">
      <c r="B3269" s="36"/>
      <c r="C3269" s="36"/>
      <c r="D3269" s="36"/>
      <c r="E3269" s="36"/>
      <c r="F3269" s="36"/>
      <c r="G3269" s="36"/>
      <c r="H3269" s="36"/>
      <c r="S3269" s="36"/>
      <c r="T3269" s="36"/>
    </row>
    <row r="3270" spans="2:20">
      <c r="B3270" s="36"/>
      <c r="C3270" s="36"/>
      <c r="D3270" s="36"/>
      <c r="E3270" s="36"/>
      <c r="F3270" s="36"/>
      <c r="G3270" s="36"/>
      <c r="H3270" s="36"/>
      <c r="S3270" s="36"/>
      <c r="T3270" s="36"/>
    </row>
    <row r="3271" spans="2:20">
      <c r="B3271" s="36"/>
      <c r="C3271" s="36"/>
      <c r="D3271" s="36"/>
      <c r="E3271" s="36"/>
      <c r="F3271" s="36"/>
      <c r="G3271" s="36"/>
      <c r="H3271" s="36"/>
      <c r="S3271" s="36"/>
      <c r="T3271" s="36"/>
    </row>
    <row r="3272" spans="2:20">
      <c r="B3272" s="36"/>
      <c r="C3272" s="36"/>
      <c r="D3272" s="36"/>
      <c r="E3272" s="36"/>
      <c r="F3272" s="36"/>
      <c r="G3272" s="36"/>
      <c r="H3272" s="36"/>
      <c r="S3272" s="36"/>
      <c r="T3272" s="36"/>
    </row>
    <row r="3273" spans="2:20">
      <c r="B3273" s="36"/>
      <c r="C3273" s="36"/>
      <c r="D3273" s="36"/>
      <c r="E3273" s="36"/>
      <c r="F3273" s="36"/>
      <c r="G3273" s="36"/>
      <c r="H3273" s="36"/>
      <c r="S3273" s="36"/>
      <c r="T3273" s="36"/>
    </row>
    <row r="3274" spans="2:20">
      <c r="B3274" s="36"/>
      <c r="C3274" s="36"/>
      <c r="D3274" s="36"/>
      <c r="E3274" s="36"/>
      <c r="F3274" s="36"/>
      <c r="G3274" s="36"/>
      <c r="H3274" s="36"/>
      <c r="S3274" s="36"/>
      <c r="T3274" s="36"/>
    </row>
    <row r="3275" spans="2:20">
      <c r="B3275" s="36"/>
      <c r="C3275" s="36"/>
      <c r="D3275" s="36"/>
      <c r="E3275" s="36"/>
      <c r="F3275" s="36"/>
      <c r="G3275" s="36"/>
      <c r="H3275" s="36"/>
      <c r="S3275" s="36"/>
      <c r="T3275" s="36"/>
    </row>
    <row r="3276" spans="2:20">
      <c r="B3276" s="36"/>
      <c r="C3276" s="36"/>
      <c r="D3276" s="36"/>
      <c r="E3276" s="36"/>
      <c r="F3276" s="36"/>
      <c r="G3276" s="36"/>
      <c r="H3276" s="36"/>
      <c r="S3276" s="36"/>
      <c r="T3276" s="36"/>
    </row>
    <row r="3277" spans="2:20">
      <c r="B3277" s="36"/>
      <c r="C3277" s="36"/>
      <c r="D3277" s="36"/>
      <c r="E3277" s="36"/>
      <c r="F3277" s="36"/>
      <c r="G3277" s="36"/>
      <c r="H3277" s="36"/>
      <c r="S3277" s="36"/>
      <c r="T3277" s="36"/>
    </row>
    <row r="3278" spans="2:20">
      <c r="B3278" s="36"/>
      <c r="C3278" s="36"/>
      <c r="D3278" s="36"/>
      <c r="E3278" s="36"/>
      <c r="F3278" s="36"/>
      <c r="G3278" s="36"/>
      <c r="H3278" s="36"/>
      <c r="S3278" s="36"/>
      <c r="T3278" s="36"/>
    </row>
    <row r="3279" spans="2:20">
      <c r="B3279" s="36"/>
      <c r="C3279" s="36"/>
      <c r="D3279" s="36"/>
      <c r="E3279" s="36"/>
      <c r="F3279" s="36"/>
      <c r="G3279" s="36"/>
      <c r="H3279" s="36"/>
      <c r="S3279" s="36"/>
      <c r="T3279" s="36"/>
    </row>
    <row r="3280" spans="2:20">
      <c r="B3280" s="36"/>
      <c r="C3280" s="36"/>
      <c r="D3280" s="36"/>
      <c r="E3280" s="36"/>
      <c r="F3280" s="36"/>
      <c r="G3280" s="36"/>
      <c r="H3280" s="36"/>
      <c r="S3280" s="36"/>
      <c r="T3280" s="36"/>
    </row>
    <row r="3281" spans="2:20">
      <c r="B3281" s="36"/>
      <c r="C3281" s="36"/>
      <c r="D3281" s="36"/>
      <c r="E3281" s="36"/>
      <c r="F3281" s="36"/>
      <c r="G3281" s="36"/>
      <c r="H3281" s="36"/>
      <c r="S3281" s="36"/>
      <c r="T3281" s="36"/>
    </row>
    <row r="3282" spans="2:20">
      <c r="B3282" s="36"/>
      <c r="C3282" s="36"/>
      <c r="D3282" s="36"/>
      <c r="E3282" s="36"/>
      <c r="F3282" s="36"/>
      <c r="G3282" s="36"/>
      <c r="H3282" s="36"/>
      <c r="S3282" s="36"/>
      <c r="T3282" s="36"/>
    </row>
    <row r="3283" spans="2:20">
      <c r="B3283" s="36"/>
      <c r="C3283" s="36"/>
      <c r="D3283" s="36"/>
      <c r="E3283" s="36"/>
      <c r="F3283" s="36"/>
      <c r="G3283" s="36"/>
      <c r="H3283" s="36"/>
      <c r="S3283" s="36"/>
      <c r="T3283" s="36"/>
    </row>
    <row r="3284" spans="2:20">
      <c r="B3284" s="36"/>
      <c r="C3284" s="36"/>
      <c r="D3284" s="36"/>
      <c r="E3284" s="36"/>
      <c r="F3284" s="36"/>
      <c r="G3284" s="36"/>
      <c r="H3284" s="36"/>
      <c r="S3284" s="36"/>
      <c r="T3284" s="36"/>
    </row>
    <row r="3285" spans="2:20">
      <c r="B3285" s="36"/>
      <c r="C3285" s="36"/>
      <c r="D3285" s="36"/>
      <c r="E3285" s="36"/>
      <c r="F3285" s="36"/>
      <c r="G3285" s="36"/>
      <c r="H3285" s="36"/>
      <c r="S3285" s="36"/>
      <c r="T3285" s="36"/>
    </row>
    <row r="3286" spans="2:20">
      <c r="B3286" s="36"/>
      <c r="C3286" s="36"/>
      <c r="D3286" s="36"/>
      <c r="E3286" s="36"/>
      <c r="F3286" s="36"/>
      <c r="G3286" s="36"/>
      <c r="H3286" s="36"/>
      <c r="S3286" s="36"/>
      <c r="T3286" s="36"/>
    </row>
    <row r="3287" spans="2:20">
      <c r="B3287" s="36"/>
      <c r="C3287" s="36"/>
      <c r="D3287" s="36"/>
      <c r="E3287" s="36"/>
      <c r="F3287" s="36"/>
      <c r="G3287" s="36"/>
      <c r="H3287" s="36"/>
      <c r="S3287" s="36"/>
      <c r="T3287" s="36"/>
    </row>
    <row r="3288" spans="2:20">
      <c r="B3288" s="36"/>
      <c r="C3288" s="36"/>
      <c r="D3288" s="36"/>
      <c r="E3288" s="36"/>
      <c r="F3288" s="36"/>
      <c r="G3288" s="36"/>
      <c r="H3288" s="36"/>
      <c r="S3288" s="36"/>
      <c r="T3288" s="36"/>
    </row>
    <row r="3289" spans="2:20">
      <c r="B3289" s="36"/>
      <c r="C3289" s="36"/>
      <c r="D3289" s="36"/>
      <c r="E3289" s="36"/>
      <c r="F3289" s="36"/>
      <c r="G3289" s="36"/>
      <c r="H3289" s="36"/>
      <c r="S3289" s="36"/>
      <c r="T3289" s="36"/>
    </row>
    <row r="3290" spans="2:20">
      <c r="B3290" s="36"/>
      <c r="C3290" s="36"/>
      <c r="D3290" s="36"/>
      <c r="E3290" s="36"/>
      <c r="F3290" s="36"/>
      <c r="G3290" s="36"/>
      <c r="H3290" s="36"/>
      <c r="S3290" s="36"/>
      <c r="T3290" s="36"/>
    </row>
    <row r="3291" spans="2:20">
      <c r="B3291" s="36"/>
      <c r="C3291" s="36"/>
      <c r="D3291" s="36"/>
      <c r="E3291" s="36"/>
      <c r="F3291" s="36"/>
      <c r="G3291" s="36"/>
      <c r="H3291" s="36"/>
      <c r="S3291" s="36"/>
      <c r="T3291" s="36"/>
    </row>
    <row r="3292" spans="2:20">
      <c r="B3292" s="36"/>
      <c r="C3292" s="36"/>
      <c r="D3292" s="36"/>
      <c r="E3292" s="36"/>
      <c r="F3292" s="36"/>
      <c r="G3292" s="36"/>
      <c r="H3292" s="36"/>
      <c r="S3292" s="36"/>
      <c r="T3292" s="36"/>
    </row>
    <row r="3293" spans="2:20">
      <c r="B3293" s="36"/>
      <c r="C3293" s="36"/>
      <c r="D3293" s="36"/>
      <c r="E3293" s="36"/>
      <c r="F3293" s="36"/>
      <c r="G3293" s="36"/>
      <c r="H3293" s="36"/>
      <c r="S3293" s="36"/>
      <c r="T3293" s="36"/>
    </row>
    <row r="3294" spans="2:20">
      <c r="B3294" s="36"/>
      <c r="C3294" s="36"/>
      <c r="D3294" s="36"/>
      <c r="E3294" s="36"/>
      <c r="F3294" s="36"/>
      <c r="G3294" s="36"/>
      <c r="H3294" s="36"/>
      <c r="S3294" s="36"/>
      <c r="T3294" s="36"/>
    </row>
    <row r="3295" spans="2:20">
      <c r="B3295" s="36"/>
      <c r="C3295" s="36"/>
      <c r="D3295" s="36"/>
      <c r="E3295" s="36"/>
      <c r="F3295" s="36"/>
      <c r="G3295" s="36"/>
      <c r="H3295" s="36"/>
      <c r="S3295" s="36"/>
      <c r="T3295" s="36"/>
    </row>
    <row r="3296" spans="2:20">
      <c r="B3296" s="36"/>
      <c r="C3296" s="36"/>
      <c r="D3296" s="36"/>
      <c r="E3296" s="36"/>
      <c r="F3296" s="36"/>
      <c r="G3296" s="36"/>
      <c r="H3296" s="36"/>
      <c r="S3296" s="36"/>
      <c r="T3296" s="36"/>
    </row>
    <row r="3297" spans="2:20">
      <c r="B3297" s="36"/>
      <c r="C3297" s="36"/>
      <c r="D3297" s="36"/>
      <c r="E3297" s="36"/>
      <c r="F3297" s="36"/>
      <c r="G3297" s="36"/>
      <c r="H3297" s="36"/>
      <c r="S3297" s="36"/>
      <c r="T3297" s="36"/>
    </row>
    <row r="3298" spans="2:20">
      <c r="B3298" s="36"/>
      <c r="C3298" s="36"/>
      <c r="D3298" s="36"/>
      <c r="E3298" s="36"/>
      <c r="F3298" s="36"/>
      <c r="G3298" s="36"/>
      <c r="H3298" s="36"/>
      <c r="S3298" s="36"/>
      <c r="T3298" s="36"/>
    </row>
    <row r="3299" spans="2:20">
      <c r="B3299" s="36"/>
      <c r="C3299" s="36"/>
      <c r="D3299" s="36"/>
      <c r="E3299" s="36"/>
      <c r="F3299" s="36"/>
      <c r="G3299" s="36"/>
      <c r="H3299" s="36"/>
      <c r="S3299" s="36"/>
      <c r="T3299" s="36"/>
    </row>
    <row r="3300" spans="2:20">
      <c r="B3300" s="36"/>
      <c r="C3300" s="36"/>
      <c r="D3300" s="36"/>
      <c r="E3300" s="36"/>
      <c r="F3300" s="36"/>
      <c r="G3300" s="36"/>
      <c r="H3300" s="36"/>
      <c r="S3300" s="36"/>
      <c r="T3300" s="36"/>
    </row>
    <row r="3301" spans="2:20">
      <c r="B3301" s="36"/>
      <c r="C3301" s="36"/>
      <c r="D3301" s="36"/>
      <c r="E3301" s="36"/>
      <c r="F3301" s="36"/>
      <c r="G3301" s="36"/>
      <c r="H3301" s="36"/>
      <c r="S3301" s="36"/>
      <c r="T3301" s="36"/>
    </row>
    <row r="3302" spans="2:20">
      <c r="B3302" s="36"/>
      <c r="C3302" s="36"/>
      <c r="D3302" s="36"/>
      <c r="E3302" s="36"/>
      <c r="F3302" s="36"/>
      <c r="G3302" s="36"/>
      <c r="H3302" s="36"/>
      <c r="S3302" s="36"/>
      <c r="T3302" s="36"/>
    </row>
    <row r="3303" spans="2:20">
      <c r="B3303" s="36"/>
      <c r="C3303" s="36"/>
      <c r="D3303" s="36"/>
      <c r="E3303" s="36"/>
      <c r="F3303" s="36"/>
      <c r="G3303" s="36"/>
      <c r="H3303" s="36"/>
      <c r="S3303" s="36"/>
      <c r="T3303" s="36"/>
    </row>
    <row r="3304" spans="2:20">
      <c r="B3304" s="36"/>
      <c r="C3304" s="36"/>
      <c r="D3304" s="36"/>
      <c r="E3304" s="36"/>
      <c r="F3304" s="36"/>
      <c r="G3304" s="36"/>
      <c r="H3304" s="36"/>
      <c r="S3304" s="36"/>
      <c r="T3304" s="36"/>
    </row>
    <row r="3305" spans="2:20">
      <c r="B3305" s="36"/>
      <c r="C3305" s="36"/>
      <c r="D3305" s="36"/>
      <c r="E3305" s="36"/>
      <c r="F3305" s="36"/>
      <c r="G3305" s="36"/>
      <c r="H3305" s="36"/>
      <c r="S3305" s="36"/>
      <c r="T3305" s="36"/>
    </row>
    <row r="3306" spans="2:20">
      <c r="B3306" s="36"/>
      <c r="C3306" s="36"/>
      <c r="D3306" s="36"/>
      <c r="E3306" s="36"/>
      <c r="F3306" s="36"/>
      <c r="G3306" s="36"/>
      <c r="H3306" s="36"/>
      <c r="S3306" s="36"/>
      <c r="T3306" s="36"/>
    </row>
    <row r="3307" spans="2:20">
      <c r="B3307" s="36"/>
      <c r="C3307" s="36"/>
      <c r="D3307" s="36"/>
      <c r="E3307" s="36"/>
      <c r="F3307" s="36"/>
      <c r="G3307" s="36"/>
      <c r="H3307" s="36"/>
      <c r="S3307" s="36"/>
      <c r="T3307" s="36"/>
    </row>
    <row r="3308" spans="2:20">
      <c r="B3308" s="36"/>
      <c r="C3308" s="36"/>
      <c r="D3308" s="36"/>
      <c r="E3308" s="36"/>
      <c r="F3308" s="36"/>
      <c r="G3308" s="36"/>
      <c r="H3308" s="36"/>
      <c r="S3308" s="36"/>
      <c r="T3308" s="36"/>
    </row>
    <row r="3309" spans="2:20">
      <c r="B3309" s="36"/>
      <c r="C3309" s="36"/>
      <c r="D3309" s="36"/>
      <c r="E3309" s="36"/>
      <c r="F3309" s="36"/>
      <c r="G3309" s="36"/>
      <c r="H3309" s="36"/>
      <c r="S3309" s="36"/>
      <c r="T3309" s="36"/>
    </row>
    <row r="3310" spans="2:20">
      <c r="B3310" s="36"/>
      <c r="C3310" s="36"/>
      <c r="D3310" s="36"/>
      <c r="E3310" s="36"/>
      <c r="F3310" s="36"/>
      <c r="G3310" s="36"/>
      <c r="H3310" s="36"/>
      <c r="S3310" s="36"/>
      <c r="T3310" s="36"/>
    </row>
    <row r="3311" spans="2:20">
      <c r="B3311" s="36"/>
      <c r="C3311" s="36"/>
      <c r="D3311" s="36"/>
      <c r="E3311" s="36"/>
      <c r="F3311" s="36"/>
      <c r="G3311" s="36"/>
      <c r="H3311" s="36"/>
      <c r="S3311" s="36"/>
      <c r="T3311" s="36"/>
    </row>
    <row r="3312" spans="2:20">
      <c r="B3312" s="36"/>
      <c r="C3312" s="36"/>
      <c r="D3312" s="36"/>
      <c r="E3312" s="36"/>
      <c r="F3312" s="36"/>
      <c r="G3312" s="36"/>
      <c r="H3312" s="36"/>
      <c r="S3312" s="36"/>
      <c r="T3312" s="36"/>
    </row>
    <row r="3313" spans="2:20">
      <c r="B3313" s="36"/>
      <c r="C3313" s="36"/>
      <c r="D3313" s="36"/>
      <c r="E3313" s="36"/>
      <c r="F3313" s="36"/>
      <c r="G3313" s="36"/>
      <c r="H3313" s="36"/>
      <c r="S3313" s="36"/>
      <c r="T3313" s="36"/>
    </row>
    <row r="3314" spans="2:20">
      <c r="B3314" s="36"/>
      <c r="C3314" s="36"/>
      <c r="D3314" s="36"/>
      <c r="E3314" s="36"/>
      <c r="F3314" s="36"/>
      <c r="G3314" s="36"/>
      <c r="H3314" s="36"/>
      <c r="S3314" s="36"/>
      <c r="T3314" s="36"/>
    </row>
    <row r="3315" spans="2:20">
      <c r="B3315" s="36"/>
      <c r="C3315" s="36"/>
      <c r="D3315" s="36"/>
      <c r="E3315" s="36"/>
      <c r="F3315" s="36"/>
      <c r="G3315" s="36"/>
      <c r="H3315" s="36"/>
      <c r="S3315" s="36"/>
      <c r="T3315" s="36"/>
    </row>
    <row r="3316" spans="2:20">
      <c r="B3316" s="36"/>
      <c r="C3316" s="36"/>
      <c r="D3316" s="36"/>
      <c r="E3316" s="36"/>
      <c r="F3316" s="36"/>
      <c r="G3316" s="36"/>
      <c r="H3316" s="36"/>
      <c r="S3316" s="36"/>
      <c r="T3316" s="36"/>
    </row>
    <row r="3317" spans="2:20">
      <c r="B3317" s="36"/>
      <c r="C3317" s="36"/>
      <c r="D3317" s="36"/>
      <c r="E3317" s="36"/>
      <c r="F3317" s="36"/>
      <c r="G3317" s="36"/>
      <c r="H3317" s="36"/>
      <c r="S3317" s="36"/>
      <c r="T3317" s="36"/>
    </row>
    <row r="3318" spans="2:20">
      <c r="B3318" s="36"/>
      <c r="C3318" s="36"/>
      <c r="D3318" s="36"/>
      <c r="E3318" s="36"/>
      <c r="F3318" s="36"/>
      <c r="G3318" s="36"/>
      <c r="H3318" s="36"/>
      <c r="S3318" s="36"/>
      <c r="T3318" s="36"/>
    </row>
    <row r="3319" spans="2:20">
      <c r="B3319" s="36"/>
      <c r="C3319" s="36"/>
      <c r="D3319" s="36"/>
      <c r="E3319" s="36"/>
      <c r="F3319" s="36"/>
      <c r="G3319" s="36"/>
      <c r="H3319" s="36"/>
      <c r="S3319" s="36"/>
      <c r="T3319" s="36"/>
    </row>
    <row r="3320" spans="2:20">
      <c r="B3320" s="36"/>
      <c r="C3320" s="36"/>
      <c r="D3320" s="36"/>
      <c r="E3320" s="36"/>
      <c r="F3320" s="36"/>
      <c r="G3320" s="36"/>
      <c r="H3320" s="36"/>
      <c r="S3320" s="36"/>
      <c r="T3320" s="36"/>
    </row>
    <row r="3321" spans="2:20">
      <c r="B3321" s="36"/>
      <c r="C3321" s="36"/>
      <c r="D3321" s="36"/>
      <c r="E3321" s="36"/>
      <c r="F3321" s="36"/>
      <c r="G3321" s="36"/>
      <c r="H3321" s="36"/>
      <c r="S3321" s="36"/>
      <c r="T3321" s="36"/>
    </row>
    <row r="3322" spans="2:20">
      <c r="B3322" s="36"/>
      <c r="C3322" s="36"/>
      <c r="D3322" s="36"/>
      <c r="E3322" s="36"/>
      <c r="F3322" s="36"/>
      <c r="G3322" s="36"/>
      <c r="H3322" s="36"/>
      <c r="S3322" s="36"/>
      <c r="T3322" s="36"/>
    </row>
    <row r="3323" spans="2:20">
      <c r="B3323" s="36"/>
      <c r="C3323" s="36"/>
      <c r="D3323" s="36"/>
      <c r="E3323" s="36"/>
      <c r="F3323" s="36"/>
      <c r="G3323" s="36"/>
      <c r="H3323" s="36"/>
      <c r="S3323" s="36"/>
      <c r="T3323" s="36"/>
    </row>
    <row r="3324" spans="2:20">
      <c r="B3324" s="36"/>
      <c r="C3324" s="36"/>
      <c r="D3324" s="36"/>
      <c r="E3324" s="36"/>
      <c r="F3324" s="36"/>
      <c r="G3324" s="36"/>
      <c r="H3324" s="36"/>
      <c r="S3324" s="36"/>
      <c r="T3324" s="36"/>
    </row>
    <row r="3325" spans="2:20">
      <c r="B3325" s="36"/>
      <c r="C3325" s="36"/>
      <c r="D3325" s="36"/>
      <c r="E3325" s="36"/>
      <c r="F3325" s="36"/>
      <c r="G3325" s="36"/>
      <c r="H3325" s="36"/>
      <c r="S3325" s="36"/>
      <c r="T3325" s="36"/>
    </row>
    <row r="3326" spans="2:20">
      <c r="B3326" s="36"/>
      <c r="C3326" s="36"/>
      <c r="D3326" s="36"/>
      <c r="E3326" s="36"/>
      <c r="F3326" s="36"/>
      <c r="G3326" s="36"/>
      <c r="H3326" s="36"/>
      <c r="S3326" s="36"/>
      <c r="T3326" s="36"/>
    </row>
    <row r="3327" spans="2:20">
      <c r="B3327" s="36"/>
      <c r="C3327" s="36"/>
      <c r="D3327" s="36"/>
      <c r="E3327" s="36"/>
      <c r="F3327" s="36"/>
      <c r="G3327" s="36"/>
      <c r="H3327" s="36"/>
      <c r="S3327" s="36"/>
      <c r="T3327" s="36"/>
    </row>
    <row r="3328" spans="2:20">
      <c r="B3328" s="36"/>
      <c r="C3328" s="36"/>
      <c r="D3328" s="36"/>
      <c r="E3328" s="36"/>
      <c r="F3328" s="36"/>
      <c r="G3328" s="36"/>
      <c r="H3328" s="36"/>
      <c r="S3328" s="36"/>
      <c r="T3328" s="36"/>
    </row>
    <row r="3329" spans="2:20">
      <c r="B3329" s="36"/>
      <c r="C3329" s="36"/>
      <c r="D3329" s="36"/>
      <c r="E3329" s="36"/>
      <c r="F3329" s="36"/>
      <c r="G3329" s="36"/>
      <c r="H3329" s="36"/>
      <c r="S3329" s="36"/>
      <c r="T3329" s="36"/>
    </row>
    <row r="3330" spans="2:20">
      <c r="B3330" s="36"/>
      <c r="C3330" s="36"/>
      <c r="D3330" s="36"/>
      <c r="E3330" s="36"/>
      <c r="F3330" s="36"/>
      <c r="G3330" s="36"/>
      <c r="H3330" s="36"/>
      <c r="S3330" s="36"/>
      <c r="T3330" s="36"/>
    </row>
    <row r="3331" spans="2:20">
      <c r="B3331" s="36"/>
      <c r="C3331" s="36"/>
      <c r="D3331" s="36"/>
      <c r="E3331" s="36"/>
      <c r="F3331" s="36"/>
      <c r="G3331" s="36"/>
      <c r="H3331" s="36"/>
      <c r="S3331" s="36"/>
      <c r="T3331" s="36"/>
    </row>
    <row r="3332" spans="2:20">
      <c r="B3332" s="36"/>
      <c r="C3332" s="36"/>
      <c r="D3332" s="36"/>
      <c r="E3332" s="36"/>
      <c r="F3332" s="36"/>
      <c r="G3332" s="36"/>
      <c r="H3332" s="36"/>
      <c r="S3332" s="36"/>
      <c r="T3332" s="36"/>
    </row>
    <row r="3333" spans="2:20">
      <c r="B3333" s="36"/>
      <c r="C3333" s="36"/>
      <c r="D3333" s="36"/>
      <c r="E3333" s="36"/>
      <c r="F3333" s="36"/>
      <c r="G3333" s="36"/>
      <c r="H3333" s="36"/>
      <c r="S3333" s="36"/>
      <c r="T3333" s="36"/>
    </row>
    <row r="3334" spans="2:20">
      <c r="B3334" s="36"/>
      <c r="C3334" s="36"/>
      <c r="D3334" s="36"/>
      <c r="E3334" s="36"/>
      <c r="F3334" s="36"/>
      <c r="G3334" s="36"/>
      <c r="H3334" s="36"/>
      <c r="S3334" s="36"/>
      <c r="T3334" s="36"/>
    </row>
    <row r="3335" spans="2:20">
      <c r="B3335" s="36"/>
      <c r="C3335" s="36"/>
      <c r="D3335" s="36"/>
      <c r="E3335" s="36"/>
      <c r="F3335" s="36"/>
      <c r="G3335" s="36"/>
      <c r="H3335" s="36"/>
      <c r="S3335" s="36"/>
      <c r="T3335" s="36"/>
    </row>
    <row r="3336" spans="2:20">
      <c r="B3336" s="36"/>
      <c r="C3336" s="36"/>
      <c r="D3336" s="36"/>
      <c r="E3336" s="36"/>
      <c r="F3336" s="36"/>
      <c r="G3336" s="36"/>
      <c r="H3336" s="36"/>
      <c r="S3336" s="36"/>
      <c r="T3336" s="36"/>
    </row>
    <row r="3337" spans="2:20">
      <c r="B3337" s="36"/>
      <c r="C3337" s="36"/>
      <c r="D3337" s="36"/>
      <c r="E3337" s="36"/>
      <c r="F3337" s="36"/>
      <c r="G3337" s="36"/>
      <c r="H3337" s="36"/>
      <c r="S3337" s="36"/>
      <c r="T3337" s="36"/>
    </row>
    <row r="3338" spans="2:20">
      <c r="B3338" s="36"/>
      <c r="C3338" s="36"/>
      <c r="D3338" s="36"/>
      <c r="E3338" s="36"/>
      <c r="F3338" s="36"/>
      <c r="G3338" s="36"/>
      <c r="H3338" s="36"/>
      <c r="S3338" s="36"/>
      <c r="T3338" s="36"/>
    </row>
    <row r="3339" spans="2:20">
      <c r="B3339" s="36"/>
      <c r="C3339" s="36"/>
      <c r="D3339" s="36"/>
      <c r="E3339" s="36"/>
      <c r="F3339" s="36"/>
      <c r="G3339" s="36"/>
      <c r="H3339" s="36"/>
      <c r="S3339" s="36"/>
      <c r="T3339" s="36"/>
    </row>
    <row r="3340" spans="2:20">
      <c r="B3340" s="36"/>
      <c r="C3340" s="36"/>
      <c r="D3340" s="36"/>
      <c r="E3340" s="36"/>
      <c r="F3340" s="36"/>
      <c r="G3340" s="36"/>
      <c r="H3340" s="36"/>
      <c r="S3340" s="36"/>
      <c r="T3340" s="36"/>
    </row>
    <row r="3341" spans="2:20">
      <c r="B3341" s="36"/>
      <c r="C3341" s="36"/>
      <c r="D3341" s="36"/>
      <c r="E3341" s="36"/>
      <c r="F3341" s="36"/>
      <c r="G3341" s="36"/>
      <c r="H3341" s="36"/>
      <c r="S3341" s="36"/>
      <c r="T3341" s="36"/>
    </row>
    <row r="3342" spans="2:20">
      <c r="B3342" s="36"/>
      <c r="C3342" s="36"/>
      <c r="D3342" s="36"/>
      <c r="E3342" s="36"/>
      <c r="F3342" s="36"/>
      <c r="G3342" s="36"/>
      <c r="H3342" s="36"/>
      <c r="S3342" s="36"/>
      <c r="T3342" s="36"/>
    </row>
    <row r="3343" spans="2:20">
      <c r="B3343" s="36"/>
      <c r="C3343" s="36"/>
      <c r="D3343" s="36"/>
      <c r="E3343" s="36"/>
      <c r="F3343" s="36"/>
      <c r="G3343" s="36"/>
      <c r="H3343" s="36"/>
      <c r="S3343" s="36"/>
      <c r="T3343" s="36"/>
    </row>
    <row r="3344" spans="2:20">
      <c r="B3344" s="36"/>
      <c r="C3344" s="36"/>
      <c r="D3344" s="36"/>
      <c r="E3344" s="36"/>
      <c r="F3344" s="36"/>
      <c r="G3344" s="36"/>
      <c r="H3344" s="36"/>
      <c r="S3344" s="36"/>
      <c r="T3344" s="36"/>
    </row>
    <row r="3345" spans="2:20">
      <c r="B3345" s="36"/>
      <c r="C3345" s="36"/>
      <c r="D3345" s="36"/>
      <c r="E3345" s="36"/>
      <c r="F3345" s="36"/>
      <c r="G3345" s="36"/>
      <c r="H3345" s="36"/>
      <c r="S3345" s="36"/>
      <c r="T3345" s="36"/>
    </row>
    <row r="3346" spans="2:20">
      <c r="B3346" s="36"/>
      <c r="C3346" s="36"/>
      <c r="D3346" s="36"/>
      <c r="E3346" s="36"/>
      <c r="F3346" s="36"/>
      <c r="G3346" s="36"/>
      <c r="H3346" s="36"/>
      <c r="S3346" s="36"/>
      <c r="T3346" s="36"/>
    </row>
    <row r="3347" spans="2:20">
      <c r="B3347" s="36"/>
      <c r="C3347" s="36"/>
      <c r="D3347" s="36"/>
      <c r="E3347" s="36"/>
      <c r="F3347" s="36"/>
      <c r="G3347" s="36"/>
      <c r="H3347" s="36"/>
      <c r="S3347" s="36"/>
      <c r="T3347" s="36"/>
    </row>
    <row r="3348" spans="2:20">
      <c r="B3348" s="36"/>
      <c r="C3348" s="36"/>
      <c r="D3348" s="36"/>
      <c r="E3348" s="36"/>
      <c r="F3348" s="36"/>
      <c r="G3348" s="36"/>
      <c r="H3348" s="36"/>
      <c r="S3348" s="36"/>
      <c r="T3348" s="36"/>
    </row>
    <row r="3349" spans="2:20">
      <c r="B3349" s="36"/>
      <c r="C3349" s="36"/>
      <c r="D3349" s="36"/>
      <c r="E3349" s="36"/>
      <c r="F3349" s="36"/>
      <c r="G3349" s="36"/>
      <c r="H3349" s="36"/>
      <c r="S3349" s="36"/>
      <c r="T3349" s="36"/>
    </row>
    <row r="3350" spans="2:20">
      <c r="B3350" s="36"/>
      <c r="C3350" s="36"/>
      <c r="D3350" s="36"/>
      <c r="E3350" s="36"/>
      <c r="F3350" s="36"/>
      <c r="G3350" s="36"/>
      <c r="H3350" s="36"/>
      <c r="S3350" s="36"/>
      <c r="T3350" s="36"/>
    </row>
    <row r="3351" spans="2:20">
      <c r="B3351" s="36"/>
      <c r="C3351" s="36"/>
      <c r="D3351" s="36"/>
      <c r="E3351" s="36"/>
      <c r="F3351" s="36"/>
      <c r="G3351" s="36"/>
      <c r="H3351" s="36"/>
      <c r="S3351" s="36"/>
      <c r="T3351" s="36"/>
    </row>
    <row r="3352" spans="2:20">
      <c r="B3352" s="36"/>
      <c r="C3352" s="36"/>
      <c r="D3352" s="36"/>
      <c r="E3352" s="36"/>
      <c r="F3352" s="36"/>
      <c r="G3352" s="36"/>
      <c r="H3352" s="36"/>
      <c r="S3352" s="36"/>
      <c r="T3352" s="36"/>
    </row>
    <row r="3353" spans="2:20">
      <c r="B3353" s="36"/>
      <c r="C3353" s="36"/>
      <c r="D3353" s="36"/>
      <c r="E3353" s="36"/>
      <c r="F3353" s="36"/>
      <c r="G3353" s="36"/>
      <c r="H3353" s="36"/>
      <c r="S3353" s="36"/>
      <c r="T3353" s="36"/>
    </row>
    <row r="3354" spans="2:20">
      <c r="B3354" s="36"/>
      <c r="C3354" s="36"/>
      <c r="D3354" s="36"/>
      <c r="E3354" s="36"/>
      <c r="F3354" s="36"/>
      <c r="G3354" s="36"/>
      <c r="H3354" s="36"/>
      <c r="S3354" s="36"/>
      <c r="T3354" s="36"/>
    </row>
    <row r="3355" spans="2:20">
      <c r="B3355" s="36"/>
      <c r="C3355" s="36"/>
      <c r="D3355" s="36"/>
      <c r="E3355" s="36"/>
      <c r="F3355" s="36"/>
      <c r="G3355" s="36"/>
      <c r="H3355" s="36"/>
      <c r="S3355" s="36"/>
      <c r="T3355" s="36"/>
    </row>
    <row r="3356" spans="2:20">
      <c r="B3356" s="36"/>
      <c r="C3356" s="36"/>
      <c r="D3356" s="36"/>
      <c r="E3356" s="36"/>
      <c r="F3356" s="36"/>
      <c r="G3356" s="36"/>
      <c r="H3356" s="36"/>
      <c r="S3356" s="36"/>
      <c r="T3356" s="36"/>
    </row>
    <row r="3357" spans="2:20">
      <c r="B3357" s="36"/>
      <c r="C3357" s="36"/>
      <c r="D3357" s="36"/>
      <c r="E3357" s="36"/>
      <c r="F3357" s="36"/>
      <c r="G3357" s="36"/>
      <c r="H3357" s="36"/>
      <c r="S3357" s="36"/>
      <c r="T3357" s="36"/>
    </row>
    <row r="3358" spans="2:20">
      <c r="B3358" s="36"/>
      <c r="C3358" s="36"/>
      <c r="D3358" s="36"/>
      <c r="E3358" s="36"/>
      <c r="F3358" s="36"/>
      <c r="G3358" s="36"/>
      <c r="H3358" s="36"/>
      <c r="S3358" s="36"/>
      <c r="T3358" s="36"/>
    </row>
    <row r="3359" spans="2:20">
      <c r="B3359" s="36"/>
      <c r="C3359" s="36"/>
      <c r="D3359" s="36"/>
      <c r="E3359" s="36"/>
      <c r="F3359" s="36"/>
      <c r="G3359" s="36"/>
      <c r="H3359" s="36"/>
      <c r="S3359" s="36"/>
      <c r="T3359" s="36"/>
    </row>
    <row r="3360" spans="2:20">
      <c r="B3360" s="36"/>
      <c r="C3360" s="36"/>
      <c r="D3360" s="36"/>
      <c r="E3360" s="36"/>
      <c r="F3360" s="36"/>
      <c r="G3360" s="36"/>
      <c r="H3360" s="36"/>
      <c r="S3360" s="36"/>
      <c r="T3360" s="36"/>
    </row>
    <row r="3361" spans="2:20">
      <c r="B3361" s="36"/>
      <c r="C3361" s="36"/>
      <c r="D3361" s="36"/>
      <c r="E3361" s="36"/>
      <c r="F3361" s="36"/>
      <c r="G3361" s="36"/>
      <c r="H3361" s="36"/>
      <c r="S3361" s="36"/>
      <c r="T3361" s="36"/>
    </row>
    <row r="3362" spans="2:20">
      <c r="B3362" s="36"/>
      <c r="C3362" s="36"/>
      <c r="D3362" s="36"/>
      <c r="E3362" s="36"/>
      <c r="F3362" s="36"/>
      <c r="G3362" s="36"/>
      <c r="H3362" s="36"/>
      <c r="S3362" s="36"/>
      <c r="T3362" s="36"/>
    </row>
    <row r="3363" spans="2:20">
      <c r="B3363" s="36"/>
      <c r="C3363" s="36"/>
      <c r="D3363" s="36"/>
      <c r="E3363" s="36"/>
      <c r="F3363" s="36"/>
      <c r="G3363" s="36"/>
      <c r="H3363" s="36"/>
      <c r="S3363" s="36"/>
      <c r="T3363" s="36"/>
    </row>
    <row r="3364" spans="2:20">
      <c r="B3364" s="36"/>
      <c r="C3364" s="36"/>
      <c r="D3364" s="36"/>
      <c r="E3364" s="36"/>
      <c r="F3364" s="36"/>
      <c r="G3364" s="36"/>
      <c r="H3364" s="36"/>
      <c r="S3364" s="36"/>
      <c r="T3364" s="36"/>
    </row>
    <row r="3365" spans="2:20">
      <c r="B3365" s="36"/>
      <c r="C3365" s="36"/>
      <c r="D3365" s="36"/>
      <c r="E3365" s="36"/>
      <c r="F3365" s="36"/>
      <c r="G3365" s="36"/>
      <c r="H3365" s="36"/>
      <c r="S3365" s="36"/>
      <c r="T3365" s="36"/>
    </row>
    <row r="3366" spans="2:20">
      <c r="B3366" s="36"/>
      <c r="C3366" s="36"/>
      <c r="D3366" s="36"/>
      <c r="E3366" s="36"/>
      <c r="F3366" s="36"/>
      <c r="G3366" s="36"/>
      <c r="H3366" s="36"/>
      <c r="S3366" s="36"/>
      <c r="T3366" s="36"/>
    </row>
    <row r="3367" spans="2:20">
      <c r="B3367" s="36"/>
      <c r="C3367" s="36"/>
      <c r="D3367" s="36"/>
      <c r="E3367" s="36"/>
      <c r="F3367" s="36"/>
      <c r="G3367" s="36"/>
      <c r="H3367" s="36"/>
      <c r="S3367" s="36"/>
      <c r="T3367" s="36"/>
    </row>
    <row r="3368" spans="2:20">
      <c r="B3368" s="36"/>
      <c r="C3368" s="36"/>
      <c r="D3368" s="36"/>
      <c r="E3368" s="36"/>
      <c r="F3368" s="36"/>
      <c r="G3368" s="36"/>
      <c r="H3368" s="36"/>
      <c r="S3368" s="36"/>
      <c r="T3368" s="36"/>
    </row>
    <row r="3369" spans="2:20">
      <c r="B3369" s="36"/>
      <c r="C3369" s="36"/>
      <c r="D3369" s="36"/>
      <c r="E3369" s="36"/>
      <c r="F3369" s="36"/>
      <c r="G3369" s="36"/>
      <c r="H3369" s="36"/>
      <c r="S3369" s="36"/>
      <c r="T3369" s="36"/>
    </row>
    <row r="3370" spans="2:20">
      <c r="B3370" s="36"/>
      <c r="C3370" s="36"/>
      <c r="D3370" s="36"/>
      <c r="E3370" s="36"/>
      <c r="F3370" s="36"/>
      <c r="G3370" s="36"/>
      <c r="H3370" s="36"/>
      <c r="S3370" s="36"/>
      <c r="T3370" s="36"/>
    </row>
    <row r="3371" spans="2:20">
      <c r="B3371" s="36"/>
      <c r="C3371" s="36"/>
      <c r="D3371" s="36"/>
      <c r="E3371" s="36"/>
      <c r="F3371" s="36"/>
      <c r="G3371" s="36"/>
      <c r="H3371" s="36"/>
      <c r="S3371" s="36"/>
      <c r="T3371" s="36"/>
    </row>
    <row r="3372" spans="2:20">
      <c r="B3372" s="36"/>
      <c r="C3372" s="36"/>
      <c r="D3372" s="36"/>
      <c r="E3372" s="36"/>
      <c r="F3372" s="36"/>
      <c r="G3372" s="36"/>
      <c r="H3372" s="36"/>
      <c r="S3372" s="36"/>
      <c r="T3372" s="36"/>
    </row>
    <row r="3373" spans="2:20">
      <c r="B3373" s="36"/>
      <c r="C3373" s="36"/>
      <c r="D3373" s="36"/>
      <c r="E3373" s="36"/>
      <c r="F3373" s="36"/>
      <c r="G3373" s="36"/>
      <c r="H3373" s="36"/>
      <c r="S3373" s="36"/>
      <c r="T3373" s="36"/>
    </row>
    <row r="3374" spans="2:20">
      <c r="B3374" s="36"/>
      <c r="C3374" s="36"/>
      <c r="D3374" s="36"/>
      <c r="E3374" s="36"/>
      <c r="F3374" s="36"/>
      <c r="G3374" s="36"/>
      <c r="H3374" s="36"/>
      <c r="S3374" s="36"/>
      <c r="T3374" s="36"/>
    </row>
    <row r="3375" spans="2:20">
      <c r="B3375" s="36"/>
      <c r="C3375" s="36"/>
      <c r="D3375" s="36"/>
      <c r="E3375" s="36"/>
      <c r="F3375" s="36"/>
      <c r="G3375" s="36"/>
      <c r="H3375" s="36"/>
      <c r="S3375" s="36"/>
      <c r="T3375" s="36"/>
    </row>
    <row r="3376" spans="2:20">
      <c r="B3376" s="36"/>
      <c r="C3376" s="36"/>
      <c r="D3376" s="36"/>
      <c r="E3376" s="36"/>
      <c r="F3376" s="36"/>
      <c r="G3376" s="36"/>
      <c r="H3376" s="36"/>
      <c r="S3376" s="36"/>
      <c r="T3376" s="36"/>
    </row>
    <row r="3377" spans="2:20">
      <c r="B3377" s="36"/>
      <c r="C3377" s="36"/>
      <c r="D3377" s="36"/>
      <c r="E3377" s="36"/>
      <c r="F3377" s="36"/>
      <c r="G3377" s="36"/>
      <c r="H3377" s="36"/>
      <c r="S3377" s="36"/>
      <c r="T3377" s="36"/>
    </row>
    <row r="3378" spans="2:20">
      <c r="B3378" s="36"/>
      <c r="C3378" s="36"/>
      <c r="D3378" s="36"/>
      <c r="E3378" s="36"/>
      <c r="F3378" s="36"/>
      <c r="G3378" s="36"/>
      <c r="H3378" s="36"/>
      <c r="S3378" s="36"/>
      <c r="T3378" s="36"/>
    </row>
    <row r="3379" spans="2:20">
      <c r="B3379" s="36"/>
      <c r="C3379" s="36"/>
      <c r="D3379" s="36"/>
      <c r="E3379" s="36"/>
      <c r="F3379" s="36"/>
      <c r="G3379" s="36"/>
      <c r="H3379" s="36"/>
      <c r="S3379" s="36"/>
      <c r="T3379" s="36"/>
    </row>
    <row r="3380" spans="2:20">
      <c r="B3380" s="36"/>
      <c r="C3380" s="36"/>
      <c r="D3380" s="36"/>
      <c r="E3380" s="36"/>
      <c r="F3380" s="36"/>
      <c r="G3380" s="36"/>
      <c r="H3380" s="36"/>
      <c r="S3380" s="36"/>
      <c r="T3380" s="36"/>
    </row>
    <row r="3381" spans="2:20">
      <c r="B3381" s="36"/>
      <c r="C3381" s="36"/>
      <c r="D3381" s="36"/>
      <c r="E3381" s="36"/>
      <c r="F3381" s="36"/>
      <c r="G3381" s="36"/>
      <c r="H3381" s="36"/>
      <c r="S3381" s="36"/>
      <c r="T3381" s="36"/>
    </row>
    <row r="3382" spans="2:20">
      <c r="B3382" s="36"/>
      <c r="C3382" s="36"/>
      <c r="D3382" s="36"/>
      <c r="E3382" s="36"/>
      <c r="F3382" s="36"/>
      <c r="G3382" s="36"/>
      <c r="H3382" s="36"/>
      <c r="S3382" s="36"/>
      <c r="T3382" s="36"/>
    </row>
    <row r="3383" spans="2:20">
      <c r="B3383" s="36"/>
      <c r="C3383" s="36"/>
      <c r="D3383" s="36"/>
      <c r="E3383" s="36"/>
      <c r="F3383" s="36"/>
      <c r="G3383" s="36"/>
      <c r="H3383" s="36"/>
      <c r="S3383" s="36"/>
      <c r="T3383" s="36"/>
    </row>
    <row r="3384" spans="2:20">
      <c r="B3384" s="36"/>
      <c r="C3384" s="36"/>
      <c r="D3384" s="36"/>
      <c r="E3384" s="36"/>
      <c r="F3384" s="36"/>
      <c r="G3384" s="36"/>
      <c r="H3384" s="36"/>
      <c r="S3384" s="36"/>
      <c r="T3384" s="36"/>
    </row>
    <row r="3385" spans="2:20">
      <c r="B3385" s="36"/>
      <c r="C3385" s="36"/>
      <c r="D3385" s="36"/>
      <c r="E3385" s="36"/>
      <c r="F3385" s="36"/>
      <c r="G3385" s="36"/>
      <c r="H3385" s="36"/>
      <c r="S3385" s="36"/>
      <c r="T3385" s="36"/>
    </row>
    <row r="3386" spans="2:20">
      <c r="B3386" s="36"/>
      <c r="C3386" s="36"/>
      <c r="D3386" s="36"/>
      <c r="E3386" s="36"/>
      <c r="F3386" s="36"/>
      <c r="G3386" s="36"/>
      <c r="H3386" s="36"/>
      <c r="S3386" s="36"/>
      <c r="T3386" s="36"/>
    </row>
    <row r="3387" spans="2:20">
      <c r="B3387" s="36"/>
      <c r="C3387" s="36"/>
      <c r="D3387" s="36"/>
      <c r="E3387" s="36"/>
      <c r="F3387" s="36"/>
      <c r="G3387" s="36"/>
      <c r="H3387" s="36"/>
      <c r="S3387" s="36"/>
      <c r="T3387" s="36"/>
    </row>
    <row r="3388" spans="2:20">
      <c r="B3388" s="36"/>
      <c r="C3388" s="36"/>
      <c r="D3388" s="36"/>
      <c r="E3388" s="36"/>
      <c r="F3388" s="36"/>
      <c r="G3388" s="36"/>
      <c r="H3388" s="36"/>
      <c r="S3388" s="36"/>
      <c r="T3388" s="36"/>
    </row>
    <row r="3389" spans="2:20">
      <c r="B3389" s="36"/>
      <c r="C3389" s="36"/>
      <c r="D3389" s="36"/>
      <c r="E3389" s="36"/>
      <c r="F3389" s="36"/>
      <c r="G3389" s="36"/>
      <c r="H3389" s="36"/>
      <c r="S3389" s="36"/>
      <c r="T3389" s="36"/>
    </row>
    <row r="3390" spans="2:20">
      <c r="B3390" s="36"/>
      <c r="C3390" s="36"/>
      <c r="D3390" s="36"/>
      <c r="E3390" s="36"/>
      <c r="F3390" s="36"/>
      <c r="G3390" s="36"/>
      <c r="H3390" s="36"/>
      <c r="S3390" s="36"/>
      <c r="T3390" s="36"/>
    </row>
    <row r="3391" spans="2:20">
      <c r="B3391" s="36"/>
      <c r="C3391" s="36"/>
      <c r="D3391" s="36"/>
      <c r="E3391" s="36"/>
      <c r="F3391" s="36"/>
      <c r="G3391" s="36"/>
      <c r="H3391" s="36"/>
      <c r="S3391" s="36"/>
      <c r="T3391" s="36"/>
    </row>
    <row r="3392" spans="2:20">
      <c r="B3392" s="36"/>
      <c r="C3392" s="36"/>
      <c r="D3392" s="36"/>
      <c r="E3392" s="36"/>
      <c r="F3392" s="36"/>
      <c r="G3392" s="36"/>
      <c r="H3392" s="36"/>
      <c r="S3392" s="36"/>
      <c r="T3392" s="36"/>
    </row>
    <row r="3393" spans="2:20">
      <c r="B3393" s="36"/>
      <c r="C3393" s="36"/>
      <c r="D3393" s="36"/>
      <c r="E3393" s="36"/>
      <c r="F3393" s="36"/>
      <c r="G3393" s="36"/>
      <c r="H3393" s="36"/>
      <c r="S3393" s="36"/>
      <c r="T3393" s="36"/>
    </row>
    <row r="3394" spans="2:20">
      <c r="B3394" s="36"/>
      <c r="C3394" s="36"/>
      <c r="D3394" s="36"/>
      <c r="E3394" s="36"/>
      <c r="F3394" s="36"/>
      <c r="G3394" s="36"/>
      <c r="H3394" s="36"/>
      <c r="S3394" s="36"/>
      <c r="T3394" s="36"/>
    </row>
    <row r="3395" spans="2:20">
      <c r="B3395" s="36"/>
      <c r="C3395" s="36"/>
      <c r="D3395" s="36"/>
      <c r="E3395" s="36"/>
      <c r="F3395" s="36"/>
      <c r="G3395" s="36"/>
      <c r="H3395" s="36"/>
      <c r="S3395" s="36"/>
      <c r="T3395" s="36"/>
    </row>
    <row r="3396" spans="2:20">
      <c r="B3396" s="36"/>
      <c r="C3396" s="36"/>
      <c r="D3396" s="36"/>
      <c r="E3396" s="36"/>
      <c r="F3396" s="36"/>
      <c r="G3396" s="36"/>
      <c r="H3396" s="36"/>
      <c r="S3396" s="36"/>
      <c r="T3396" s="36"/>
    </row>
    <row r="3397" spans="2:20">
      <c r="B3397" s="36"/>
      <c r="C3397" s="36"/>
      <c r="D3397" s="36"/>
      <c r="E3397" s="36"/>
      <c r="F3397" s="36"/>
      <c r="G3397" s="36"/>
      <c r="H3397" s="36"/>
      <c r="S3397" s="36"/>
      <c r="T3397" s="36"/>
    </row>
    <row r="3398" spans="2:20">
      <c r="B3398" s="36"/>
      <c r="C3398" s="36"/>
      <c r="D3398" s="36"/>
      <c r="E3398" s="36"/>
      <c r="F3398" s="36"/>
      <c r="G3398" s="36"/>
      <c r="H3398" s="36"/>
      <c r="S3398" s="36"/>
      <c r="T3398" s="36"/>
    </row>
    <row r="3399" spans="2:20">
      <c r="B3399" s="36"/>
      <c r="C3399" s="36"/>
      <c r="D3399" s="36"/>
      <c r="E3399" s="36"/>
      <c r="F3399" s="36"/>
      <c r="G3399" s="36"/>
      <c r="H3399" s="36"/>
      <c r="S3399" s="36"/>
      <c r="T3399" s="36"/>
    </row>
    <row r="3400" spans="2:20">
      <c r="B3400" s="36"/>
      <c r="C3400" s="36"/>
      <c r="D3400" s="36"/>
      <c r="E3400" s="36"/>
      <c r="F3400" s="36"/>
      <c r="G3400" s="36"/>
      <c r="H3400" s="36"/>
      <c r="S3400" s="36"/>
      <c r="T3400" s="36"/>
    </row>
    <row r="3401" spans="2:20">
      <c r="B3401" s="36"/>
      <c r="C3401" s="36"/>
      <c r="D3401" s="36"/>
      <c r="E3401" s="36"/>
      <c r="F3401" s="36"/>
      <c r="G3401" s="36"/>
      <c r="H3401" s="36"/>
      <c r="S3401" s="36"/>
      <c r="T3401" s="36"/>
    </row>
    <row r="3402" spans="2:20">
      <c r="B3402" s="36"/>
      <c r="C3402" s="36"/>
      <c r="D3402" s="36"/>
      <c r="E3402" s="36"/>
      <c r="F3402" s="36"/>
      <c r="G3402" s="36"/>
      <c r="H3402" s="36"/>
      <c r="S3402" s="36"/>
      <c r="T3402" s="36"/>
    </row>
    <row r="3403" spans="2:20">
      <c r="B3403" s="36"/>
      <c r="C3403" s="36"/>
      <c r="D3403" s="36"/>
      <c r="E3403" s="36"/>
      <c r="F3403" s="36"/>
      <c r="G3403" s="36"/>
      <c r="H3403" s="36"/>
      <c r="S3403" s="36"/>
      <c r="T3403" s="36"/>
    </row>
    <row r="3404" spans="2:20">
      <c r="B3404" s="36"/>
      <c r="C3404" s="36"/>
      <c r="D3404" s="36"/>
      <c r="E3404" s="36"/>
      <c r="F3404" s="36"/>
      <c r="G3404" s="36"/>
      <c r="H3404" s="36"/>
      <c r="S3404" s="36"/>
      <c r="T3404" s="36"/>
    </row>
    <row r="3405" spans="2:20">
      <c r="B3405" s="36"/>
      <c r="C3405" s="36"/>
      <c r="D3405" s="36"/>
      <c r="E3405" s="36"/>
      <c r="F3405" s="36"/>
      <c r="G3405" s="36"/>
      <c r="H3405" s="36"/>
      <c r="S3405" s="36"/>
      <c r="T3405" s="36"/>
    </row>
    <row r="3406" spans="2:20">
      <c r="B3406" s="36"/>
      <c r="C3406" s="36"/>
      <c r="D3406" s="36"/>
      <c r="E3406" s="36"/>
      <c r="F3406" s="36"/>
      <c r="G3406" s="36"/>
      <c r="H3406" s="36"/>
      <c r="S3406" s="36"/>
      <c r="T3406" s="36"/>
    </row>
    <row r="3407" spans="2:20">
      <c r="B3407" s="36"/>
      <c r="C3407" s="36"/>
      <c r="D3407" s="36"/>
      <c r="E3407" s="36"/>
      <c r="F3407" s="36"/>
      <c r="G3407" s="36"/>
      <c r="H3407" s="36"/>
      <c r="S3407" s="36"/>
      <c r="T3407" s="36"/>
    </row>
    <row r="3408" spans="2:20">
      <c r="B3408" s="36"/>
      <c r="C3408" s="36"/>
      <c r="D3408" s="36"/>
      <c r="E3408" s="36"/>
      <c r="F3408" s="36"/>
      <c r="G3408" s="36"/>
      <c r="H3408" s="36"/>
      <c r="S3408" s="36"/>
      <c r="T3408" s="36"/>
    </row>
    <row r="3409" spans="2:20">
      <c r="B3409" s="36"/>
      <c r="C3409" s="36"/>
      <c r="D3409" s="36"/>
      <c r="E3409" s="36"/>
      <c r="F3409" s="36"/>
      <c r="G3409" s="36"/>
      <c r="H3409" s="36"/>
      <c r="S3409" s="36"/>
      <c r="T3409" s="36"/>
    </row>
    <row r="3410" spans="2:20">
      <c r="B3410" s="36"/>
      <c r="C3410" s="36"/>
      <c r="D3410" s="36"/>
      <c r="E3410" s="36"/>
      <c r="F3410" s="36"/>
      <c r="G3410" s="36"/>
      <c r="H3410" s="36"/>
      <c r="S3410" s="36"/>
      <c r="T3410" s="36"/>
    </row>
    <row r="3411" spans="2:20">
      <c r="B3411" s="36"/>
      <c r="C3411" s="36"/>
      <c r="D3411" s="36"/>
      <c r="E3411" s="36"/>
      <c r="F3411" s="36"/>
      <c r="G3411" s="36"/>
      <c r="H3411" s="36"/>
      <c r="S3411" s="36"/>
      <c r="T3411" s="36"/>
    </row>
    <row r="3412" spans="2:20">
      <c r="B3412" s="36"/>
      <c r="C3412" s="36"/>
      <c r="D3412" s="36"/>
      <c r="E3412" s="36"/>
      <c r="F3412" s="36"/>
      <c r="G3412" s="36"/>
      <c r="H3412" s="36"/>
      <c r="S3412" s="36"/>
      <c r="T3412" s="36"/>
    </row>
    <row r="3413" spans="2:20">
      <c r="B3413" s="36"/>
      <c r="C3413" s="36"/>
      <c r="D3413" s="36"/>
      <c r="E3413" s="36"/>
      <c r="F3413" s="36"/>
      <c r="G3413" s="36"/>
      <c r="H3413" s="36"/>
      <c r="S3413" s="36"/>
      <c r="T3413" s="36"/>
    </row>
    <row r="3414" spans="2:20">
      <c r="B3414" s="36"/>
      <c r="C3414" s="36"/>
      <c r="D3414" s="36"/>
      <c r="E3414" s="36"/>
      <c r="F3414" s="36"/>
      <c r="G3414" s="36"/>
      <c r="H3414" s="36"/>
      <c r="S3414" s="36"/>
      <c r="T3414" s="36"/>
    </row>
    <row r="3415" spans="2:20">
      <c r="B3415" s="36"/>
      <c r="C3415" s="36"/>
      <c r="D3415" s="36"/>
      <c r="E3415" s="36"/>
      <c r="F3415" s="36"/>
      <c r="G3415" s="36"/>
      <c r="H3415" s="36"/>
      <c r="S3415" s="36"/>
      <c r="T3415" s="36"/>
    </row>
    <row r="3416" spans="2:20">
      <c r="B3416" s="36"/>
      <c r="C3416" s="36"/>
      <c r="D3416" s="36"/>
      <c r="E3416" s="36"/>
      <c r="F3416" s="36"/>
      <c r="G3416" s="36"/>
      <c r="H3416" s="36"/>
      <c r="S3416" s="36"/>
      <c r="T3416" s="36"/>
    </row>
    <row r="3417" spans="2:20">
      <c r="B3417" s="36"/>
      <c r="C3417" s="36"/>
      <c r="D3417" s="36"/>
      <c r="E3417" s="36"/>
      <c r="F3417" s="36"/>
      <c r="G3417" s="36"/>
      <c r="H3417" s="36"/>
      <c r="S3417" s="36"/>
      <c r="T3417" s="36"/>
    </row>
    <row r="3418" spans="2:20">
      <c r="B3418" s="36"/>
      <c r="C3418" s="36"/>
      <c r="D3418" s="36"/>
      <c r="E3418" s="36"/>
      <c r="F3418" s="36"/>
      <c r="G3418" s="36"/>
      <c r="H3418" s="36"/>
      <c r="S3418" s="36"/>
      <c r="T3418" s="36"/>
    </row>
    <row r="3419" spans="2:20">
      <c r="B3419" s="36"/>
      <c r="C3419" s="36"/>
      <c r="D3419" s="36"/>
      <c r="E3419" s="36"/>
      <c r="F3419" s="36"/>
      <c r="G3419" s="36"/>
      <c r="H3419" s="36"/>
      <c r="S3419" s="36"/>
      <c r="T3419" s="36"/>
    </row>
    <row r="3420" spans="2:20">
      <c r="B3420" s="36"/>
      <c r="C3420" s="36"/>
      <c r="D3420" s="36"/>
      <c r="E3420" s="36"/>
      <c r="F3420" s="36"/>
      <c r="G3420" s="36"/>
      <c r="H3420" s="36"/>
      <c r="S3420" s="36"/>
      <c r="T3420" s="36"/>
    </row>
    <row r="3421" spans="2:20">
      <c r="B3421" s="36"/>
      <c r="C3421" s="36"/>
      <c r="D3421" s="36"/>
      <c r="E3421" s="36"/>
      <c r="F3421" s="36"/>
      <c r="G3421" s="36"/>
      <c r="H3421" s="36"/>
      <c r="S3421" s="36"/>
      <c r="T3421" s="36"/>
    </row>
    <row r="3422" spans="2:20">
      <c r="B3422" s="36"/>
      <c r="C3422" s="36"/>
      <c r="D3422" s="36"/>
      <c r="E3422" s="36"/>
      <c r="F3422" s="36"/>
      <c r="G3422" s="36"/>
      <c r="H3422" s="36"/>
      <c r="S3422" s="36"/>
      <c r="T3422" s="36"/>
    </row>
    <row r="3423" spans="2:20">
      <c r="B3423" s="36"/>
      <c r="C3423" s="36"/>
      <c r="D3423" s="36"/>
      <c r="E3423" s="36"/>
      <c r="F3423" s="36"/>
      <c r="G3423" s="36"/>
      <c r="H3423" s="36"/>
      <c r="S3423" s="36"/>
      <c r="T3423" s="36"/>
    </row>
    <row r="3424" spans="2:20">
      <c r="B3424" s="36"/>
      <c r="C3424" s="36"/>
      <c r="D3424" s="36"/>
      <c r="E3424" s="36"/>
      <c r="F3424" s="36"/>
      <c r="G3424" s="36"/>
      <c r="H3424" s="36"/>
      <c r="S3424" s="36"/>
      <c r="T3424" s="36"/>
    </row>
    <row r="3425" spans="2:20">
      <c r="B3425" s="36"/>
      <c r="C3425" s="36"/>
      <c r="D3425" s="36"/>
      <c r="E3425" s="36"/>
      <c r="F3425" s="36"/>
      <c r="G3425" s="36"/>
      <c r="H3425" s="36"/>
      <c r="S3425" s="36"/>
      <c r="T3425" s="36"/>
    </row>
    <row r="3426" spans="2:20">
      <c r="B3426" s="36"/>
      <c r="C3426" s="36"/>
      <c r="D3426" s="36"/>
      <c r="E3426" s="36"/>
      <c r="F3426" s="36"/>
      <c r="G3426" s="36"/>
      <c r="H3426" s="36"/>
      <c r="S3426" s="36"/>
      <c r="T3426" s="36"/>
    </row>
    <row r="3427" spans="2:20">
      <c r="B3427" s="36"/>
      <c r="C3427" s="36"/>
      <c r="D3427" s="36"/>
      <c r="E3427" s="36"/>
      <c r="F3427" s="36"/>
      <c r="G3427" s="36"/>
      <c r="H3427" s="36"/>
      <c r="S3427" s="36"/>
      <c r="T3427" s="36"/>
    </row>
    <row r="3428" spans="2:20">
      <c r="B3428" s="36"/>
      <c r="C3428" s="36"/>
      <c r="D3428" s="36"/>
      <c r="E3428" s="36"/>
      <c r="F3428" s="36"/>
      <c r="G3428" s="36"/>
      <c r="H3428" s="36"/>
      <c r="S3428" s="36"/>
      <c r="T3428" s="36"/>
    </row>
    <row r="3429" spans="2:20">
      <c r="B3429" s="36"/>
      <c r="C3429" s="36"/>
      <c r="D3429" s="36"/>
      <c r="E3429" s="36"/>
      <c r="F3429" s="36"/>
      <c r="G3429" s="36"/>
      <c r="H3429" s="36"/>
      <c r="S3429" s="36"/>
      <c r="T3429" s="36"/>
    </row>
    <row r="3430" spans="2:20">
      <c r="B3430" s="36"/>
      <c r="C3430" s="36"/>
      <c r="D3430" s="36"/>
      <c r="E3430" s="36"/>
      <c r="F3430" s="36"/>
      <c r="G3430" s="36"/>
      <c r="H3430" s="36"/>
      <c r="S3430" s="36"/>
      <c r="T3430" s="36"/>
    </row>
    <row r="3431" spans="2:20">
      <c r="B3431" s="36"/>
      <c r="C3431" s="36"/>
      <c r="D3431" s="36"/>
      <c r="E3431" s="36"/>
      <c r="F3431" s="36"/>
      <c r="G3431" s="36"/>
      <c r="H3431" s="36"/>
      <c r="S3431" s="36"/>
      <c r="T3431" s="36"/>
    </row>
    <row r="3432" spans="2:20">
      <c r="B3432" s="36"/>
      <c r="C3432" s="36"/>
      <c r="D3432" s="36"/>
      <c r="E3432" s="36"/>
      <c r="F3432" s="36"/>
      <c r="G3432" s="36"/>
      <c r="H3432" s="36"/>
      <c r="S3432" s="36"/>
      <c r="T3432" s="36"/>
    </row>
    <row r="3433" spans="2:20">
      <c r="B3433" s="36"/>
      <c r="C3433" s="36"/>
      <c r="D3433" s="36"/>
      <c r="E3433" s="36"/>
      <c r="F3433" s="36"/>
      <c r="G3433" s="36"/>
      <c r="H3433" s="36"/>
      <c r="S3433" s="36"/>
      <c r="T3433" s="36"/>
    </row>
    <row r="3434" spans="2:20">
      <c r="B3434" s="36"/>
      <c r="C3434" s="36"/>
      <c r="D3434" s="36"/>
      <c r="E3434" s="36"/>
      <c r="F3434" s="36"/>
      <c r="G3434" s="36"/>
      <c r="H3434" s="36"/>
      <c r="S3434" s="36"/>
      <c r="T3434" s="36"/>
    </row>
    <row r="3435" spans="2:20">
      <c r="B3435" s="36"/>
      <c r="C3435" s="36"/>
      <c r="D3435" s="36"/>
      <c r="E3435" s="36"/>
      <c r="F3435" s="36"/>
      <c r="G3435" s="36"/>
      <c r="H3435" s="36"/>
      <c r="S3435" s="36"/>
      <c r="T3435" s="36"/>
    </row>
    <row r="3436" spans="2:20">
      <c r="B3436" s="36"/>
      <c r="C3436" s="36"/>
      <c r="D3436" s="36"/>
      <c r="E3436" s="36"/>
      <c r="F3436" s="36"/>
      <c r="G3436" s="36"/>
      <c r="H3436" s="36"/>
      <c r="S3436" s="36"/>
      <c r="T3436" s="36"/>
    </row>
    <row r="3437" spans="2:20">
      <c r="B3437" s="36"/>
      <c r="C3437" s="36"/>
      <c r="D3437" s="36"/>
      <c r="E3437" s="36"/>
      <c r="F3437" s="36"/>
      <c r="G3437" s="36"/>
      <c r="H3437" s="36"/>
      <c r="S3437" s="36"/>
      <c r="T3437" s="36"/>
    </row>
    <row r="3438" spans="2:20">
      <c r="B3438" s="36"/>
      <c r="C3438" s="36"/>
      <c r="D3438" s="36"/>
      <c r="E3438" s="36"/>
      <c r="F3438" s="36"/>
      <c r="G3438" s="36"/>
      <c r="H3438" s="36"/>
      <c r="S3438" s="36"/>
      <c r="T3438" s="36"/>
    </row>
    <row r="3439" spans="2:20">
      <c r="B3439" s="36"/>
      <c r="C3439" s="36"/>
      <c r="D3439" s="36"/>
      <c r="E3439" s="36"/>
      <c r="F3439" s="36"/>
      <c r="G3439" s="36"/>
      <c r="H3439" s="36"/>
      <c r="S3439" s="36"/>
      <c r="T3439" s="36"/>
    </row>
    <row r="3440" spans="2:20">
      <c r="B3440" s="36"/>
      <c r="C3440" s="36"/>
      <c r="D3440" s="36"/>
      <c r="E3440" s="36"/>
      <c r="F3440" s="36"/>
      <c r="G3440" s="36"/>
      <c r="H3440" s="36"/>
      <c r="S3440" s="36"/>
      <c r="T3440" s="36"/>
    </row>
    <row r="3441" spans="2:20">
      <c r="B3441" s="36"/>
      <c r="C3441" s="36"/>
      <c r="D3441" s="36"/>
      <c r="E3441" s="36"/>
      <c r="F3441" s="36"/>
      <c r="G3441" s="36"/>
      <c r="H3441" s="36"/>
      <c r="S3441" s="36"/>
      <c r="T3441" s="36"/>
    </row>
    <row r="3442" spans="2:20">
      <c r="B3442" s="36"/>
      <c r="C3442" s="36"/>
      <c r="D3442" s="36"/>
      <c r="E3442" s="36"/>
      <c r="F3442" s="36"/>
      <c r="G3442" s="36"/>
      <c r="H3442" s="36"/>
      <c r="S3442" s="36"/>
      <c r="T3442" s="36"/>
    </row>
    <row r="3443" spans="2:20">
      <c r="B3443" s="36"/>
      <c r="C3443" s="36"/>
      <c r="D3443" s="36"/>
      <c r="E3443" s="36"/>
      <c r="F3443" s="36"/>
      <c r="G3443" s="36"/>
      <c r="H3443" s="36"/>
      <c r="S3443" s="36"/>
      <c r="T3443" s="36"/>
    </row>
    <row r="3444" spans="2:20">
      <c r="B3444" s="36"/>
      <c r="C3444" s="36"/>
      <c r="D3444" s="36"/>
      <c r="E3444" s="36"/>
      <c r="F3444" s="36"/>
      <c r="G3444" s="36"/>
      <c r="H3444" s="36"/>
      <c r="S3444" s="36"/>
      <c r="T3444" s="36"/>
    </row>
    <row r="3445" spans="2:20">
      <c r="B3445" s="36"/>
      <c r="C3445" s="36"/>
      <c r="D3445" s="36"/>
      <c r="E3445" s="36"/>
      <c r="F3445" s="36"/>
      <c r="G3445" s="36"/>
      <c r="H3445" s="36"/>
      <c r="S3445" s="36"/>
      <c r="T3445" s="36"/>
    </row>
    <row r="3446" spans="2:20">
      <c r="B3446" s="36"/>
      <c r="C3446" s="36"/>
      <c r="D3446" s="36"/>
      <c r="E3446" s="36"/>
      <c r="F3446" s="36"/>
      <c r="G3446" s="36"/>
      <c r="H3446" s="36"/>
      <c r="S3446" s="36"/>
      <c r="T3446" s="36"/>
    </row>
    <row r="3447" spans="2:20">
      <c r="B3447" s="36"/>
      <c r="C3447" s="36"/>
      <c r="D3447" s="36"/>
      <c r="E3447" s="36"/>
      <c r="F3447" s="36"/>
      <c r="G3447" s="36"/>
      <c r="H3447" s="36"/>
      <c r="S3447" s="36"/>
      <c r="T3447" s="36"/>
    </row>
    <row r="3448" spans="2:20">
      <c r="B3448" s="36"/>
      <c r="C3448" s="36"/>
      <c r="D3448" s="36"/>
      <c r="E3448" s="36"/>
      <c r="F3448" s="36"/>
      <c r="G3448" s="36"/>
      <c r="H3448" s="36"/>
      <c r="S3448" s="36"/>
      <c r="T3448" s="36"/>
    </row>
    <row r="3449" spans="2:20">
      <c r="B3449" s="36"/>
      <c r="C3449" s="36"/>
      <c r="D3449" s="36"/>
      <c r="E3449" s="36"/>
      <c r="F3449" s="36"/>
      <c r="G3449" s="36"/>
      <c r="H3449" s="36"/>
      <c r="S3449" s="36"/>
      <c r="T3449" s="36"/>
    </row>
    <row r="3450" spans="2:20">
      <c r="B3450" s="36"/>
      <c r="C3450" s="36"/>
      <c r="D3450" s="36"/>
      <c r="E3450" s="36"/>
      <c r="F3450" s="36"/>
      <c r="G3450" s="36"/>
      <c r="H3450" s="36"/>
      <c r="S3450" s="36"/>
      <c r="T3450" s="36"/>
    </row>
    <row r="3451" spans="2:20">
      <c r="B3451" s="36"/>
      <c r="C3451" s="36"/>
      <c r="D3451" s="36"/>
      <c r="E3451" s="36"/>
      <c r="F3451" s="36"/>
      <c r="G3451" s="36"/>
      <c r="H3451" s="36"/>
      <c r="S3451" s="36"/>
      <c r="T3451" s="36"/>
    </row>
    <row r="3452" spans="2:20">
      <c r="B3452" s="36"/>
      <c r="C3452" s="36"/>
      <c r="D3452" s="36"/>
      <c r="E3452" s="36"/>
      <c r="F3452" s="36"/>
      <c r="G3452" s="36"/>
      <c r="H3452" s="36"/>
      <c r="S3452" s="36"/>
      <c r="T3452" s="36"/>
    </row>
    <row r="3453" spans="2:20">
      <c r="B3453" s="36"/>
      <c r="C3453" s="36"/>
      <c r="D3453" s="36"/>
      <c r="E3453" s="36"/>
      <c r="F3453" s="36"/>
      <c r="G3453" s="36"/>
      <c r="H3453" s="36"/>
      <c r="S3453" s="36"/>
      <c r="T3453" s="36"/>
    </row>
    <row r="3454" spans="2:20">
      <c r="B3454" s="36"/>
      <c r="C3454" s="36"/>
      <c r="D3454" s="36"/>
      <c r="E3454" s="36"/>
      <c r="F3454" s="36"/>
      <c r="G3454" s="36"/>
      <c r="H3454" s="36"/>
      <c r="S3454" s="36"/>
      <c r="T3454" s="36"/>
    </row>
    <row r="3455" spans="2:20">
      <c r="B3455" s="36"/>
      <c r="C3455" s="36"/>
      <c r="D3455" s="36"/>
      <c r="E3455" s="36"/>
      <c r="F3455" s="36"/>
      <c r="G3455" s="36"/>
      <c r="H3455" s="36"/>
      <c r="S3455" s="36"/>
      <c r="T3455" s="36"/>
    </row>
    <row r="3456" spans="2:20">
      <c r="B3456" s="36"/>
      <c r="C3456" s="36"/>
      <c r="D3456" s="36"/>
      <c r="E3456" s="36"/>
      <c r="F3456" s="36"/>
      <c r="G3456" s="36"/>
      <c r="H3456" s="36"/>
      <c r="S3456" s="36"/>
      <c r="T3456" s="36"/>
    </row>
    <row r="3457" spans="2:20">
      <c r="B3457" s="36"/>
      <c r="C3457" s="36"/>
      <c r="D3457" s="36"/>
      <c r="E3457" s="36"/>
      <c r="F3457" s="36"/>
      <c r="G3457" s="36"/>
      <c r="H3457" s="36"/>
      <c r="S3457" s="36"/>
      <c r="T3457" s="36"/>
    </row>
    <row r="3458" spans="2:20">
      <c r="B3458" s="36"/>
      <c r="C3458" s="36"/>
      <c r="D3458" s="36"/>
      <c r="E3458" s="36"/>
      <c r="F3458" s="36"/>
      <c r="G3458" s="36"/>
      <c r="H3458" s="36"/>
      <c r="S3458" s="36"/>
      <c r="T3458" s="36"/>
    </row>
    <row r="3459" spans="2:20">
      <c r="B3459" s="36"/>
      <c r="C3459" s="36"/>
      <c r="D3459" s="36"/>
      <c r="E3459" s="36"/>
      <c r="F3459" s="36"/>
      <c r="G3459" s="36"/>
      <c r="H3459" s="36"/>
      <c r="S3459" s="36"/>
      <c r="T3459" s="36"/>
    </row>
    <row r="3460" spans="2:20">
      <c r="B3460" s="36"/>
      <c r="C3460" s="36"/>
      <c r="D3460" s="36"/>
      <c r="E3460" s="36"/>
      <c r="F3460" s="36"/>
      <c r="G3460" s="36"/>
      <c r="H3460" s="36"/>
      <c r="S3460" s="36"/>
      <c r="T3460" s="36"/>
    </row>
    <row r="3461" spans="2:20">
      <c r="B3461" s="36"/>
      <c r="C3461" s="36"/>
      <c r="D3461" s="36"/>
      <c r="E3461" s="36"/>
      <c r="F3461" s="36"/>
      <c r="G3461" s="36"/>
      <c r="H3461" s="36"/>
      <c r="S3461" s="36"/>
      <c r="T3461" s="36"/>
    </row>
    <row r="3462" spans="2:20">
      <c r="B3462" s="36"/>
      <c r="C3462" s="36"/>
      <c r="D3462" s="36"/>
      <c r="E3462" s="36"/>
      <c r="F3462" s="36"/>
      <c r="G3462" s="36"/>
      <c r="H3462" s="36"/>
      <c r="S3462" s="36"/>
      <c r="T3462" s="36"/>
    </row>
    <row r="3463" spans="2:20">
      <c r="B3463" s="36"/>
      <c r="C3463" s="36"/>
      <c r="D3463" s="36"/>
      <c r="E3463" s="36"/>
      <c r="F3463" s="36"/>
      <c r="G3463" s="36"/>
      <c r="H3463" s="36"/>
      <c r="S3463" s="36"/>
      <c r="T3463" s="36"/>
    </row>
    <row r="3464" spans="2:20">
      <c r="B3464" s="36"/>
      <c r="C3464" s="36"/>
      <c r="D3464" s="36"/>
      <c r="E3464" s="36"/>
      <c r="F3464" s="36"/>
      <c r="G3464" s="36"/>
      <c r="H3464" s="36"/>
      <c r="S3464" s="36"/>
      <c r="T3464" s="36"/>
    </row>
    <row r="3465" spans="2:20">
      <c r="B3465" s="36"/>
      <c r="C3465" s="36"/>
      <c r="D3465" s="36"/>
      <c r="E3465" s="36"/>
      <c r="F3465" s="36"/>
      <c r="G3465" s="36"/>
      <c r="H3465" s="36"/>
      <c r="S3465" s="36"/>
      <c r="T3465" s="36"/>
    </row>
    <row r="3466" spans="2:20">
      <c r="B3466" s="36"/>
      <c r="C3466" s="36"/>
      <c r="D3466" s="36"/>
      <c r="E3466" s="36"/>
      <c r="F3466" s="36"/>
      <c r="G3466" s="36"/>
      <c r="H3466" s="36"/>
      <c r="S3466" s="36"/>
      <c r="T3466" s="36"/>
    </row>
    <row r="3467" spans="2:20">
      <c r="B3467" s="36"/>
      <c r="C3467" s="36"/>
      <c r="D3467" s="36"/>
      <c r="E3467" s="36"/>
      <c r="F3467" s="36"/>
      <c r="G3467" s="36"/>
      <c r="H3467" s="36"/>
      <c r="S3467" s="36"/>
      <c r="T3467" s="36"/>
    </row>
    <row r="3468" spans="2:20">
      <c r="B3468" s="36"/>
      <c r="C3468" s="36"/>
      <c r="D3468" s="36"/>
      <c r="E3468" s="36"/>
      <c r="F3468" s="36"/>
      <c r="G3468" s="36"/>
      <c r="H3468" s="36"/>
      <c r="S3468" s="36"/>
      <c r="T3468" s="36"/>
    </row>
    <row r="3469" spans="2:20">
      <c r="B3469" s="36"/>
      <c r="C3469" s="36"/>
      <c r="D3469" s="36"/>
      <c r="E3469" s="36"/>
      <c r="F3469" s="36"/>
      <c r="G3469" s="36"/>
      <c r="H3469" s="36"/>
      <c r="S3469" s="36"/>
      <c r="T3469" s="36"/>
    </row>
    <row r="3470" spans="2:20">
      <c r="B3470" s="36"/>
      <c r="C3470" s="36"/>
      <c r="D3470" s="36"/>
      <c r="E3470" s="36"/>
      <c r="F3470" s="36"/>
      <c r="G3470" s="36"/>
      <c r="H3470" s="36"/>
      <c r="S3470" s="36"/>
      <c r="T3470" s="36"/>
    </row>
    <row r="3471" spans="2:20">
      <c r="B3471" s="36"/>
      <c r="C3471" s="36"/>
      <c r="D3471" s="36"/>
      <c r="E3471" s="36"/>
      <c r="F3471" s="36"/>
      <c r="G3471" s="36"/>
      <c r="H3471" s="36"/>
      <c r="S3471" s="36"/>
      <c r="T3471" s="36"/>
    </row>
    <row r="3472" spans="2:20">
      <c r="B3472" s="36"/>
      <c r="C3472" s="36"/>
      <c r="D3472" s="36"/>
      <c r="E3472" s="36"/>
      <c r="F3472" s="36"/>
      <c r="G3472" s="36"/>
      <c r="H3472" s="36"/>
      <c r="S3472" s="36"/>
      <c r="T3472" s="36"/>
    </row>
    <row r="3473" spans="2:20">
      <c r="B3473" s="36"/>
      <c r="C3473" s="36"/>
      <c r="D3473" s="36"/>
      <c r="E3473" s="36"/>
      <c r="F3473" s="36"/>
      <c r="G3473" s="36"/>
      <c r="H3473" s="36"/>
      <c r="S3473" s="36"/>
      <c r="T3473" s="36"/>
    </row>
    <row r="3474" spans="2:20">
      <c r="B3474" s="36"/>
      <c r="C3474" s="36"/>
      <c r="D3474" s="36"/>
      <c r="E3474" s="36"/>
      <c r="F3474" s="36"/>
      <c r="G3474" s="36"/>
      <c r="H3474" s="36"/>
      <c r="S3474" s="36"/>
      <c r="T3474" s="36"/>
    </row>
    <row r="3475" spans="2:20">
      <c r="B3475" s="36"/>
      <c r="C3475" s="36"/>
      <c r="D3475" s="36"/>
      <c r="E3475" s="36"/>
      <c r="F3475" s="36"/>
      <c r="G3475" s="36"/>
      <c r="H3475" s="36"/>
      <c r="S3475" s="36"/>
      <c r="T3475" s="36"/>
    </row>
    <row r="3476" spans="2:20">
      <c r="B3476" s="36"/>
      <c r="C3476" s="36"/>
      <c r="D3476" s="36"/>
      <c r="E3476" s="36"/>
      <c r="F3476" s="36"/>
      <c r="G3476" s="36"/>
      <c r="H3476" s="36"/>
      <c r="S3476" s="36"/>
      <c r="T3476" s="36"/>
    </row>
    <row r="3477" spans="2:20">
      <c r="B3477" s="36"/>
      <c r="C3477" s="36"/>
      <c r="D3477" s="36"/>
      <c r="E3477" s="36"/>
      <c r="F3477" s="36"/>
      <c r="G3477" s="36"/>
      <c r="H3477" s="36"/>
      <c r="S3477" s="36"/>
      <c r="T3477" s="36"/>
    </row>
    <row r="3478" spans="2:20">
      <c r="B3478" s="36"/>
      <c r="C3478" s="36"/>
      <c r="D3478" s="36"/>
      <c r="E3478" s="36"/>
      <c r="F3478" s="36"/>
      <c r="G3478" s="36"/>
      <c r="H3478" s="36"/>
      <c r="S3478" s="36"/>
      <c r="T3478" s="36"/>
    </row>
    <row r="3479" spans="2:20">
      <c r="B3479" s="36"/>
      <c r="C3479" s="36"/>
      <c r="D3479" s="36"/>
      <c r="E3479" s="36"/>
      <c r="F3479" s="36"/>
      <c r="G3479" s="36"/>
      <c r="H3479" s="36"/>
      <c r="S3479" s="36"/>
      <c r="T3479" s="36"/>
    </row>
    <row r="3480" spans="2:20">
      <c r="B3480" s="36"/>
      <c r="C3480" s="36"/>
      <c r="D3480" s="36"/>
      <c r="E3480" s="36"/>
      <c r="F3480" s="36"/>
      <c r="G3480" s="36"/>
      <c r="H3480" s="36"/>
      <c r="S3480" s="36"/>
      <c r="T3480" s="36"/>
    </row>
    <row r="3481" spans="2:20">
      <c r="B3481" s="36"/>
      <c r="C3481" s="36"/>
      <c r="D3481" s="36"/>
      <c r="E3481" s="36"/>
      <c r="F3481" s="36"/>
      <c r="G3481" s="36"/>
      <c r="H3481" s="36"/>
      <c r="S3481" s="36"/>
      <c r="T3481" s="36"/>
    </row>
    <row r="3482" spans="2:20">
      <c r="B3482" s="36"/>
      <c r="C3482" s="36"/>
      <c r="D3482" s="36"/>
      <c r="E3482" s="36"/>
      <c r="F3482" s="36"/>
      <c r="G3482" s="36"/>
      <c r="H3482" s="36"/>
      <c r="S3482" s="36"/>
      <c r="T3482" s="36"/>
    </row>
    <row r="3483" spans="2:20">
      <c r="B3483" s="36"/>
      <c r="C3483" s="36"/>
      <c r="D3483" s="36"/>
      <c r="E3483" s="36"/>
      <c r="F3483" s="36"/>
      <c r="G3483" s="36"/>
      <c r="H3483" s="36"/>
      <c r="S3483" s="36"/>
      <c r="T3483" s="36"/>
    </row>
    <row r="3484" spans="2:20">
      <c r="B3484" s="36"/>
      <c r="C3484" s="36"/>
      <c r="D3484" s="36"/>
      <c r="E3484" s="36"/>
      <c r="F3484" s="36"/>
      <c r="G3484" s="36"/>
      <c r="H3484" s="36"/>
      <c r="S3484" s="36"/>
      <c r="T3484" s="36"/>
    </row>
    <row r="3485" spans="2:20">
      <c r="B3485" s="36"/>
      <c r="C3485" s="36"/>
      <c r="D3485" s="36"/>
      <c r="E3485" s="36"/>
      <c r="F3485" s="36"/>
      <c r="G3485" s="36"/>
      <c r="H3485" s="36"/>
      <c r="S3485" s="36"/>
      <c r="T3485" s="36"/>
    </row>
    <row r="3486" spans="2:20">
      <c r="B3486" s="36"/>
      <c r="C3486" s="36"/>
      <c r="D3486" s="36"/>
      <c r="E3486" s="36"/>
      <c r="F3486" s="36"/>
      <c r="G3486" s="36"/>
      <c r="H3486" s="36"/>
      <c r="S3486" s="36"/>
      <c r="T3486" s="36"/>
    </row>
    <row r="3487" spans="2:20">
      <c r="B3487" s="36"/>
      <c r="C3487" s="36"/>
      <c r="D3487" s="36"/>
      <c r="E3487" s="36"/>
      <c r="F3487" s="36"/>
      <c r="G3487" s="36"/>
      <c r="H3487" s="36"/>
      <c r="S3487" s="36"/>
      <c r="T3487" s="36"/>
    </row>
    <row r="3488" spans="2:20">
      <c r="B3488" s="36"/>
      <c r="C3488" s="36"/>
      <c r="D3488" s="36"/>
      <c r="E3488" s="36"/>
      <c r="F3488" s="36"/>
      <c r="G3488" s="36"/>
      <c r="H3488" s="36"/>
      <c r="S3488" s="36"/>
      <c r="T3488" s="36"/>
    </row>
    <row r="3489" spans="2:20">
      <c r="B3489" s="36"/>
      <c r="C3489" s="36"/>
      <c r="D3489" s="36"/>
      <c r="E3489" s="36"/>
      <c r="F3489" s="36"/>
      <c r="G3489" s="36"/>
      <c r="H3489" s="36"/>
      <c r="S3489" s="36"/>
      <c r="T3489" s="36"/>
    </row>
    <row r="3490" spans="2:20">
      <c r="B3490" s="36"/>
      <c r="C3490" s="36"/>
      <c r="D3490" s="36"/>
      <c r="E3490" s="36"/>
      <c r="F3490" s="36"/>
      <c r="G3490" s="36"/>
      <c r="H3490" s="36"/>
      <c r="S3490" s="36"/>
      <c r="T3490" s="36"/>
    </row>
    <row r="3491" spans="2:20">
      <c r="B3491" s="36"/>
      <c r="C3491" s="36"/>
      <c r="D3491" s="36"/>
      <c r="E3491" s="36"/>
      <c r="F3491" s="36"/>
      <c r="G3491" s="36"/>
      <c r="H3491" s="36"/>
      <c r="S3491" s="36"/>
      <c r="T3491" s="36"/>
    </row>
    <row r="3492" spans="2:20">
      <c r="B3492" s="36"/>
      <c r="C3492" s="36"/>
      <c r="D3492" s="36"/>
      <c r="E3492" s="36"/>
      <c r="F3492" s="36"/>
      <c r="G3492" s="36"/>
      <c r="H3492" s="36"/>
      <c r="S3492" s="36"/>
      <c r="T3492" s="36"/>
    </row>
    <row r="3493" spans="2:20">
      <c r="B3493" s="36"/>
      <c r="C3493" s="36"/>
      <c r="D3493" s="36"/>
      <c r="E3493" s="36"/>
      <c r="F3493" s="36"/>
      <c r="G3493" s="36"/>
      <c r="H3493" s="36"/>
      <c r="S3493" s="36"/>
      <c r="T3493" s="36"/>
    </row>
    <row r="3494" spans="2:20">
      <c r="B3494" s="36"/>
      <c r="C3494" s="36"/>
      <c r="D3494" s="36"/>
      <c r="E3494" s="36"/>
      <c r="F3494" s="36"/>
      <c r="G3494" s="36"/>
      <c r="H3494" s="36"/>
      <c r="S3494" s="36"/>
      <c r="T3494" s="36"/>
    </row>
    <row r="3495" spans="2:20">
      <c r="B3495" s="36"/>
      <c r="C3495" s="36"/>
      <c r="D3495" s="36"/>
      <c r="E3495" s="36"/>
      <c r="F3495" s="36"/>
      <c r="G3495" s="36"/>
      <c r="H3495" s="36"/>
      <c r="S3495" s="36"/>
      <c r="T3495" s="36"/>
    </row>
    <row r="3496" spans="2:20">
      <c r="B3496" s="36"/>
      <c r="C3496" s="36"/>
      <c r="D3496" s="36"/>
      <c r="E3496" s="36"/>
      <c r="F3496" s="36"/>
      <c r="G3496" s="36"/>
      <c r="H3496" s="36"/>
      <c r="S3496" s="36"/>
      <c r="T3496" s="36"/>
    </row>
    <row r="3497" spans="2:20">
      <c r="B3497" s="36"/>
      <c r="C3497" s="36"/>
      <c r="D3497" s="36"/>
      <c r="E3497" s="36"/>
      <c r="F3497" s="36"/>
      <c r="G3497" s="36"/>
      <c r="H3497" s="36"/>
      <c r="S3497" s="36"/>
      <c r="T3497" s="36"/>
    </row>
    <row r="3498" spans="2:20">
      <c r="B3498" s="36"/>
      <c r="C3498" s="36"/>
      <c r="D3498" s="36"/>
      <c r="E3498" s="36"/>
      <c r="F3498" s="36"/>
      <c r="G3498" s="36"/>
      <c r="H3498" s="36"/>
      <c r="S3498" s="36"/>
      <c r="T3498" s="36"/>
    </row>
    <row r="3499" spans="2:20">
      <c r="B3499" s="36"/>
      <c r="C3499" s="36"/>
      <c r="D3499" s="36"/>
      <c r="E3499" s="36"/>
      <c r="F3499" s="36"/>
      <c r="G3499" s="36"/>
      <c r="H3499" s="36"/>
      <c r="S3499" s="36"/>
      <c r="T3499" s="36"/>
    </row>
    <row r="3500" spans="2:20">
      <c r="B3500" s="36"/>
      <c r="C3500" s="36"/>
      <c r="D3500" s="36"/>
      <c r="E3500" s="36"/>
      <c r="F3500" s="36"/>
      <c r="G3500" s="36"/>
      <c r="H3500" s="36"/>
      <c r="S3500" s="36"/>
      <c r="T3500" s="36"/>
    </row>
    <row r="3501" spans="2:20">
      <c r="B3501" s="36"/>
      <c r="C3501" s="36"/>
      <c r="D3501" s="36"/>
      <c r="E3501" s="36"/>
      <c r="F3501" s="36"/>
      <c r="G3501" s="36"/>
      <c r="H3501" s="36"/>
      <c r="S3501" s="36"/>
      <c r="T3501" s="36"/>
    </row>
    <row r="3502" spans="2:20">
      <c r="B3502" s="36"/>
      <c r="C3502" s="36"/>
      <c r="D3502" s="36"/>
      <c r="E3502" s="36"/>
      <c r="F3502" s="36"/>
      <c r="G3502" s="36"/>
      <c r="H3502" s="36"/>
      <c r="S3502" s="36"/>
      <c r="T3502" s="36"/>
    </row>
    <row r="3503" spans="2:20">
      <c r="B3503" s="36"/>
      <c r="C3503" s="36"/>
      <c r="D3503" s="36"/>
      <c r="E3503" s="36"/>
      <c r="F3503" s="36"/>
      <c r="G3503" s="36"/>
      <c r="H3503" s="36"/>
      <c r="S3503" s="36"/>
      <c r="T3503" s="36"/>
    </row>
    <row r="3504" spans="2:20">
      <c r="B3504" s="36"/>
      <c r="C3504" s="36"/>
      <c r="D3504" s="36"/>
      <c r="E3504" s="36"/>
      <c r="F3504" s="36"/>
      <c r="G3504" s="36"/>
      <c r="H3504" s="36"/>
      <c r="S3504" s="36"/>
      <c r="T3504" s="36"/>
    </row>
    <row r="3505" spans="2:20">
      <c r="B3505" s="36"/>
      <c r="C3505" s="36"/>
      <c r="D3505" s="36"/>
      <c r="E3505" s="36"/>
      <c r="F3505" s="36"/>
      <c r="G3505" s="36"/>
      <c r="H3505" s="36"/>
      <c r="S3505" s="36"/>
      <c r="T3505" s="36"/>
    </row>
    <row r="3506" spans="2:20">
      <c r="B3506" s="36"/>
      <c r="C3506" s="36"/>
      <c r="D3506" s="36"/>
      <c r="E3506" s="36"/>
      <c r="F3506" s="36"/>
      <c r="G3506" s="36"/>
      <c r="H3506" s="36"/>
      <c r="S3506" s="36"/>
      <c r="T3506" s="36"/>
    </row>
    <row r="3507" spans="2:20">
      <c r="B3507" s="36"/>
      <c r="C3507" s="36"/>
      <c r="D3507" s="36"/>
      <c r="E3507" s="36"/>
      <c r="F3507" s="36"/>
      <c r="G3507" s="36"/>
      <c r="H3507" s="36"/>
      <c r="S3507" s="36"/>
      <c r="T3507" s="36"/>
    </row>
    <row r="3508" spans="2:20">
      <c r="B3508" s="36"/>
      <c r="C3508" s="36"/>
      <c r="D3508" s="36"/>
      <c r="E3508" s="36"/>
      <c r="F3508" s="36"/>
      <c r="G3508" s="36"/>
      <c r="H3508" s="36"/>
      <c r="S3508" s="36"/>
      <c r="T3508" s="36"/>
    </row>
    <row r="3509" spans="2:20">
      <c r="B3509" s="36"/>
      <c r="C3509" s="36"/>
      <c r="D3509" s="36"/>
      <c r="E3509" s="36"/>
      <c r="F3509" s="36"/>
      <c r="G3509" s="36"/>
      <c r="H3509" s="36"/>
      <c r="S3509" s="36"/>
      <c r="T3509" s="36"/>
    </row>
    <row r="3510" spans="2:20">
      <c r="B3510" s="36"/>
      <c r="C3510" s="36"/>
      <c r="D3510" s="36"/>
      <c r="E3510" s="36"/>
      <c r="F3510" s="36"/>
      <c r="G3510" s="36"/>
      <c r="H3510" s="36"/>
      <c r="S3510" s="36"/>
      <c r="T3510" s="36"/>
    </row>
    <row r="3511" spans="2:20">
      <c r="B3511" s="36"/>
      <c r="C3511" s="36"/>
      <c r="D3511" s="36"/>
      <c r="E3511" s="36"/>
      <c r="F3511" s="36"/>
      <c r="G3511" s="36"/>
      <c r="H3511" s="36"/>
      <c r="S3511" s="36"/>
      <c r="T3511" s="36"/>
    </row>
    <row r="3512" spans="2:20">
      <c r="B3512" s="36"/>
      <c r="C3512" s="36"/>
      <c r="D3512" s="36"/>
      <c r="E3512" s="36"/>
      <c r="F3512" s="36"/>
      <c r="G3512" s="36"/>
      <c r="H3512" s="36"/>
      <c r="S3512" s="36"/>
      <c r="T3512" s="36"/>
    </row>
    <row r="3513" spans="2:20">
      <c r="B3513" s="36"/>
      <c r="C3513" s="36"/>
      <c r="D3513" s="36"/>
      <c r="E3513" s="36"/>
      <c r="F3513" s="36"/>
      <c r="G3513" s="36"/>
      <c r="H3513" s="36"/>
      <c r="S3513" s="36"/>
      <c r="T3513" s="36"/>
    </row>
    <row r="3514" spans="2:20">
      <c r="B3514" s="36"/>
      <c r="C3514" s="36"/>
      <c r="D3514" s="36"/>
      <c r="E3514" s="36"/>
      <c r="F3514" s="36"/>
      <c r="G3514" s="36"/>
      <c r="H3514" s="36"/>
      <c r="S3514" s="36"/>
      <c r="T3514" s="36"/>
    </row>
    <row r="3515" spans="2:20">
      <c r="B3515" s="36"/>
      <c r="C3515" s="36"/>
      <c r="D3515" s="36"/>
      <c r="E3515" s="36"/>
      <c r="F3515" s="36"/>
      <c r="G3515" s="36"/>
      <c r="H3515" s="36"/>
      <c r="S3515" s="36"/>
      <c r="T3515" s="36"/>
    </row>
    <row r="3516" spans="2:20">
      <c r="B3516" s="36"/>
      <c r="C3516" s="36"/>
      <c r="D3516" s="36"/>
      <c r="E3516" s="36"/>
      <c r="F3516" s="36"/>
      <c r="G3516" s="36"/>
      <c r="H3516" s="36"/>
      <c r="S3516" s="36"/>
      <c r="T3516" s="36"/>
    </row>
    <row r="3517" spans="2:20">
      <c r="B3517" s="36"/>
      <c r="C3517" s="36"/>
      <c r="D3517" s="36"/>
      <c r="E3517" s="36"/>
      <c r="F3517" s="36"/>
      <c r="G3517" s="36"/>
      <c r="H3517" s="36"/>
      <c r="S3517" s="36"/>
      <c r="T3517" s="36"/>
    </row>
    <row r="3518" spans="2:20">
      <c r="B3518" s="36"/>
      <c r="C3518" s="36"/>
      <c r="D3518" s="36"/>
      <c r="E3518" s="36"/>
      <c r="F3518" s="36"/>
      <c r="G3518" s="36"/>
      <c r="H3518" s="36"/>
      <c r="S3518" s="36"/>
      <c r="T3518" s="36"/>
    </row>
    <row r="3519" spans="2:20">
      <c r="B3519" s="36"/>
      <c r="C3519" s="36"/>
      <c r="D3519" s="36"/>
      <c r="E3519" s="36"/>
      <c r="F3519" s="36"/>
      <c r="G3519" s="36"/>
      <c r="H3519" s="36"/>
      <c r="S3519" s="36"/>
      <c r="T3519" s="36"/>
    </row>
    <row r="3520" spans="2:20">
      <c r="B3520" s="36"/>
      <c r="C3520" s="36"/>
      <c r="D3520" s="36"/>
      <c r="E3520" s="36"/>
      <c r="F3520" s="36"/>
      <c r="G3520" s="36"/>
      <c r="H3520" s="36"/>
      <c r="S3520" s="36"/>
      <c r="T3520" s="36"/>
    </row>
    <row r="3521" spans="2:20">
      <c r="B3521" s="36"/>
      <c r="C3521" s="36"/>
      <c r="D3521" s="36"/>
      <c r="E3521" s="36"/>
      <c r="F3521" s="36"/>
      <c r="G3521" s="36"/>
      <c r="H3521" s="36"/>
      <c r="S3521" s="36"/>
      <c r="T3521" s="36"/>
    </row>
    <row r="3522" spans="2:20">
      <c r="B3522" s="36"/>
      <c r="C3522" s="36"/>
      <c r="D3522" s="36"/>
      <c r="E3522" s="36"/>
      <c r="F3522" s="36"/>
      <c r="G3522" s="36"/>
      <c r="H3522" s="36"/>
      <c r="S3522" s="36"/>
      <c r="T3522" s="36"/>
    </row>
    <row r="3523" spans="2:20">
      <c r="B3523" s="36"/>
      <c r="C3523" s="36"/>
      <c r="D3523" s="36"/>
      <c r="E3523" s="36"/>
      <c r="F3523" s="36"/>
      <c r="G3523" s="36"/>
      <c r="H3523" s="36"/>
      <c r="S3523" s="36"/>
      <c r="T3523" s="36"/>
    </row>
    <row r="3524" spans="2:20">
      <c r="B3524" s="36"/>
      <c r="C3524" s="36"/>
      <c r="D3524" s="36"/>
      <c r="E3524" s="36"/>
      <c r="F3524" s="36"/>
      <c r="G3524" s="36"/>
      <c r="H3524" s="36"/>
      <c r="S3524" s="36"/>
      <c r="T3524" s="36"/>
    </row>
    <row r="3525" spans="2:20">
      <c r="B3525" s="36"/>
      <c r="C3525" s="36"/>
      <c r="D3525" s="36"/>
      <c r="E3525" s="36"/>
      <c r="F3525" s="36"/>
      <c r="G3525" s="36"/>
      <c r="H3525" s="36"/>
      <c r="S3525" s="36"/>
      <c r="T3525" s="36"/>
    </row>
    <row r="3526" spans="2:20">
      <c r="B3526" s="36"/>
      <c r="C3526" s="36"/>
      <c r="D3526" s="36"/>
      <c r="E3526" s="36"/>
      <c r="F3526" s="36"/>
      <c r="G3526" s="36"/>
      <c r="H3526" s="36"/>
      <c r="S3526" s="36"/>
      <c r="T3526" s="36"/>
    </row>
    <row r="3527" spans="2:20">
      <c r="B3527" s="36"/>
      <c r="C3527" s="36"/>
      <c r="D3527" s="36"/>
      <c r="E3527" s="36"/>
      <c r="F3527" s="36"/>
      <c r="G3527" s="36"/>
      <c r="H3527" s="36"/>
      <c r="S3527" s="36"/>
      <c r="T3527" s="36"/>
    </row>
    <row r="3528" spans="2:20">
      <c r="B3528" s="36"/>
      <c r="C3528" s="36"/>
      <c r="D3528" s="36"/>
      <c r="E3528" s="36"/>
      <c r="F3528" s="36"/>
      <c r="G3528" s="36"/>
      <c r="H3528" s="36"/>
      <c r="S3528" s="36"/>
      <c r="T3528" s="36"/>
    </row>
    <row r="3529" spans="2:20">
      <c r="B3529" s="36"/>
      <c r="C3529" s="36"/>
      <c r="D3529" s="36"/>
      <c r="E3529" s="36"/>
      <c r="F3529" s="36"/>
      <c r="G3529" s="36"/>
      <c r="H3529" s="36"/>
      <c r="S3529" s="36"/>
      <c r="T3529" s="36"/>
    </row>
    <row r="3530" spans="2:20">
      <c r="B3530" s="36"/>
      <c r="C3530" s="36"/>
      <c r="D3530" s="36"/>
      <c r="E3530" s="36"/>
      <c r="F3530" s="36"/>
      <c r="G3530" s="36"/>
      <c r="H3530" s="36"/>
      <c r="S3530" s="36"/>
      <c r="T3530" s="36"/>
    </row>
    <row r="3531" spans="2:20">
      <c r="B3531" s="36"/>
      <c r="C3531" s="36"/>
      <c r="D3531" s="36"/>
      <c r="E3531" s="36"/>
      <c r="F3531" s="36"/>
      <c r="G3531" s="36"/>
      <c r="H3531" s="36"/>
      <c r="S3531" s="36"/>
      <c r="T3531" s="36"/>
    </row>
    <row r="3532" spans="2:20">
      <c r="B3532" s="36"/>
      <c r="C3532" s="36"/>
      <c r="D3532" s="36"/>
      <c r="E3532" s="36"/>
      <c r="F3532" s="36"/>
      <c r="G3532" s="36"/>
      <c r="H3532" s="36"/>
      <c r="S3532" s="36"/>
      <c r="T3532" s="36"/>
    </row>
    <row r="3533" spans="2:20">
      <c r="B3533" s="36"/>
      <c r="C3533" s="36"/>
      <c r="D3533" s="36"/>
      <c r="E3533" s="36"/>
      <c r="F3533" s="36"/>
      <c r="G3533" s="36"/>
      <c r="H3533" s="36"/>
      <c r="S3533" s="36"/>
      <c r="T3533" s="36"/>
    </row>
    <row r="3534" spans="2:20">
      <c r="B3534" s="36"/>
      <c r="C3534" s="36"/>
      <c r="D3534" s="36"/>
      <c r="E3534" s="36"/>
      <c r="F3534" s="36"/>
      <c r="G3534" s="36"/>
      <c r="H3534" s="36"/>
      <c r="S3534" s="36"/>
      <c r="T3534" s="36"/>
    </row>
    <row r="3535" spans="2:20">
      <c r="B3535" s="36"/>
      <c r="C3535" s="36"/>
      <c r="D3535" s="36"/>
      <c r="E3535" s="36"/>
      <c r="F3535" s="36"/>
      <c r="G3535" s="36"/>
      <c r="H3535" s="36"/>
      <c r="S3535" s="36"/>
      <c r="T3535" s="36"/>
    </row>
    <row r="3536" spans="2:20">
      <c r="B3536" s="36"/>
      <c r="C3536" s="36"/>
      <c r="D3536" s="36"/>
      <c r="E3536" s="36"/>
      <c r="F3536" s="36"/>
      <c r="G3536" s="36"/>
      <c r="H3536" s="36"/>
      <c r="S3536" s="36"/>
      <c r="T3536" s="36"/>
    </row>
    <row r="3537" spans="2:20">
      <c r="B3537" s="36"/>
      <c r="C3537" s="36"/>
      <c r="D3537" s="36"/>
      <c r="E3537" s="36"/>
      <c r="F3537" s="36"/>
      <c r="G3537" s="36"/>
      <c r="H3537" s="36"/>
      <c r="S3537" s="36"/>
      <c r="T3537" s="36"/>
    </row>
    <row r="3538" spans="2:20">
      <c r="B3538" s="36"/>
      <c r="C3538" s="36"/>
      <c r="D3538" s="36"/>
      <c r="E3538" s="36"/>
      <c r="F3538" s="36"/>
      <c r="G3538" s="36"/>
      <c r="H3538" s="36"/>
      <c r="S3538" s="36"/>
      <c r="T3538" s="36"/>
    </row>
    <row r="3539" spans="2:20">
      <c r="B3539" s="36"/>
      <c r="C3539" s="36"/>
      <c r="D3539" s="36"/>
      <c r="E3539" s="36"/>
      <c r="F3539" s="36"/>
      <c r="G3539" s="36"/>
      <c r="H3539" s="36"/>
      <c r="S3539" s="36"/>
      <c r="T3539" s="36"/>
    </row>
    <row r="3540" spans="2:20">
      <c r="B3540" s="36"/>
      <c r="C3540" s="36"/>
      <c r="D3540" s="36"/>
      <c r="E3540" s="36"/>
      <c r="F3540" s="36"/>
      <c r="G3540" s="36"/>
      <c r="H3540" s="36"/>
      <c r="S3540" s="36"/>
      <c r="T3540" s="36"/>
    </row>
    <row r="3541" spans="2:20">
      <c r="B3541" s="36"/>
      <c r="C3541" s="36"/>
      <c r="D3541" s="36"/>
      <c r="E3541" s="36"/>
      <c r="F3541" s="36"/>
      <c r="G3541" s="36"/>
      <c r="H3541" s="36"/>
      <c r="S3541" s="36"/>
      <c r="T3541" s="36"/>
    </row>
    <row r="3542" spans="2:20">
      <c r="B3542" s="36"/>
      <c r="C3542" s="36"/>
      <c r="D3542" s="36"/>
      <c r="E3542" s="36"/>
      <c r="F3542" s="36"/>
      <c r="G3542" s="36"/>
      <c r="H3542" s="36"/>
      <c r="S3542" s="36"/>
      <c r="T3542" s="36"/>
    </row>
    <row r="3543" spans="2:20">
      <c r="B3543" s="36"/>
      <c r="C3543" s="36"/>
      <c r="D3543" s="36"/>
      <c r="E3543" s="36"/>
      <c r="F3543" s="36"/>
      <c r="G3543" s="36"/>
      <c r="H3543" s="36"/>
      <c r="S3543" s="36"/>
      <c r="T3543" s="36"/>
    </row>
    <row r="3544" spans="2:20">
      <c r="B3544" s="36"/>
      <c r="C3544" s="36"/>
      <c r="D3544" s="36"/>
      <c r="E3544" s="36"/>
      <c r="F3544" s="36"/>
      <c r="G3544" s="36"/>
      <c r="H3544" s="36"/>
      <c r="S3544" s="36"/>
      <c r="T3544" s="36"/>
    </row>
    <row r="3545" spans="2:20">
      <c r="B3545" s="36"/>
      <c r="C3545" s="36"/>
      <c r="D3545" s="36"/>
      <c r="E3545" s="36"/>
      <c r="F3545" s="36"/>
      <c r="G3545" s="36"/>
      <c r="H3545" s="36"/>
      <c r="S3545" s="36"/>
      <c r="T3545" s="36"/>
    </row>
    <row r="3546" spans="2:20">
      <c r="B3546" s="36"/>
      <c r="C3546" s="36"/>
      <c r="D3546" s="36"/>
      <c r="E3546" s="36"/>
      <c r="F3546" s="36"/>
      <c r="G3546" s="36"/>
      <c r="H3546" s="36"/>
      <c r="S3546" s="36"/>
      <c r="T3546" s="36"/>
    </row>
    <row r="3547" spans="2:20">
      <c r="B3547" s="36"/>
      <c r="C3547" s="36"/>
      <c r="D3547" s="36"/>
      <c r="E3547" s="36"/>
      <c r="F3547" s="36"/>
      <c r="G3547" s="36"/>
      <c r="H3547" s="36"/>
      <c r="S3547" s="36"/>
      <c r="T3547" s="36"/>
    </row>
    <row r="3548" spans="2:20">
      <c r="B3548" s="36"/>
      <c r="C3548" s="36"/>
      <c r="D3548" s="36"/>
      <c r="E3548" s="36"/>
      <c r="F3548" s="36"/>
      <c r="G3548" s="36"/>
      <c r="H3548" s="36"/>
      <c r="S3548" s="36"/>
      <c r="T3548" s="36"/>
    </row>
    <row r="3549" spans="2:20">
      <c r="B3549" s="36"/>
      <c r="C3549" s="36"/>
      <c r="D3549" s="36"/>
      <c r="E3549" s="36"/>
      <c r="F3549" s="36"/>
      <c r="G3549" s="36"/>
      <c r="H3549" s="36"/>
      <c r="S3549" s="36"/>
      <c r="T3549" s="36"/>
    </row>
    <row r="3550" spans="2:20">
      <c r="B3550" s="36"/>
      <c r="C3550" s="36"/>
      <c r="D3550" s="36"/>
      <c r="E3550" s="36"/>
      <c r="F3550" s="36"/>
      <c r="G3550" s="36"/>
      <c r="H3550" s="36"/>
      <c r="S3550" s="36"/>
      <c r="T3550" s="36"/>
    </row>
    <row r="3551" spans="2:20">
      <c r="B3551" s="36"/>
      <c r="C3551" s="36"/>
      <c r="D3551" s="36"/>
      <c r="E3551" s="36"/>
      <c r="F3551" s="36"/>
      <c r="G3551" s="36"/>
      <c r="H3551" s="36"/>
      <c r="S3551" s="36"/>
      <c r="T3551" s="36"/>
    </row>
    <row r="3552" spans="2:20">
      <c r="B3552" s="36"/>
      <c r="C3552" s="36"/>
      <c r="D3552" s="36"/>
      <c r="E3552" s="36"/>
      <c r="F3552" s="36"/>
      <c r="G3552" s="36"/>
      <c r="H3552" s="36"/>
      <c r="S3552" s="36"/>
      <c r="T3552" s="36"/>
    </row>
    <row r="3553" spans="2:20">
      <c r="B3553" s="36"/>
      <c r="C3553" s="36"/>
      <c r="D3553" s="36"/>
      <c r="E3553" s="36"/>
      <c r="F3553" s="36"/>
      <c r="G3553" s="36"/>
      <c r="H3553" s="36"/>
      <c r="S3553" s="36"/>
      <c r="T3553" s="36"/>
    </row>
    <row r="3554" spans="2:20">
      <c r="B3554" s="36"/>
      <c r="C3554" s="36"/>
      <c r="D3554" s="36"/>
      <c r="E3554" s="36"/>
      <c r="F3554" s="36"/>
      <c r="G3554" s="36"/>
      <c r="H3554" s="36"/>
      <c r="S3554" s="36"/>
      <c r="T3554" s="36"/>
    </row>
    <row r="3555" spans="2:20">
      <c r="B3555" s="36"/>
      <c r="C3555" s="36"/>
      <c r="D3555" s="36"/>
      <c r="E3555" s="36"/>
      <c r="F3555" s="36"/>
      <c r="G3555" s="36"/>
      <c r="H3555" s="36"/>
      <c r="S3555" s="36"/>
      <c r="T3555" s="36"/>
    </row>
    <row r="3556" spans="2:20">
      <c r="B3556" s="36"/>
      <c r="C3556" s="36"/>
      <c r="D3556" s="36"/>
      <c r="E3556" s="36"/>
      <c r="F3556" s="36"/>
      <c r="G3556" s="36"/>
      <c r="H3556" s="36"/>
      <c r="S3556" s="36"/>
      <c r="T3556" s="36"/>
    </row>
    <row r="3557" spans="2:20">
      <c r="B3557" s="36"/>
      <c r="C3557" s="36"/>
      <c r="D3557" s="36"/>
      <c r="E3557" s="36"/>
      <c r="F3557" s="36"/>
      <c r="G3557" s="36"/>
      <c r="H3557" s="36"/>
      <c r="S3557" s="36"/>
      <c r="T3557" s="36"/>
    </row>
    <row r="3558" spans="2:20">
      <c r="B3558" s="36"/>
      <c r="C3558" s="36"/>
      <c r="D3558" s="36"/>
      <c r="E3558" s="36"/>
      <c r="F3558" s="36"/>
      <c r="G3558" s="36"/>
      <c r="H3558" s="36"/>
      <c r="S3558" s="36"/>
      <c r="T3558" s="36"/>
    </row>
    <row r="3559" spans="2:20">
      <c r="B3559" s="36"/>
      <c r="C3559" s="36"/>
      <c r="D3559" s="36"/>
      <c r="E3559" s="36"/>
      <c r="F3559" s="36"/>
      <c r="G3559" s="36"/>
      <c r="H3559" s="36"/>
      <c r="S3559" s="36"/>
      <c r="T3559" s="36"/>
    </row>
    <row r="3560" spans="2:20">
      <c r="B3560" s="36"/>
      <c r="C3560" s="36"/>
      <c r="D3560" s="36"/>
      <c r="E3560" s="36"/>
      <c r="F3560" s="36"/>
      <c r="G3560" s="36"/>
      <c r="H3560" s="36"/>
      <c r="S3560" s="36"/>
      <c r="T3560" s="36"/>
    </row>
    <row r="3561" spans="2:20">
      <c r="B3561" s="36"/>
      <c r="C3561" s="36"/>
      <c r="D3561" s="36"/>
      <c r="E3561" s="36"/>
      <c r="F3561" s="36"/>
      <c r="G3561" s="36"/>
      <c r="H3561" s="36"/>
      <c r="S3561" s="36"/>
      <c r="T3561" s="36"/>
    </row>
    <row r="3562" spans="2:20">
      <c r="B3562" s="36"/>
      <c r="C3562" s="36"/>
      <c r="D3562" s="36"/>
      <c r="E3562" s="36"/>
      <c r="F3562" s="36"/>
      <c r="G3562" s="36"/>
      <c r="H3562" s="36"/>
      <c r="S3562" s="36"/>
      <c r="T3562" s="36"/>
    </row>
    <row r="3563" spans="2:20">
      <c r="B3563" s="36"/>
      <c r="C3563" s="36"/>
      <c r="D3563" s="36"/>
      <c r="E3563" s="36"/>
      <c r="F3563" s="36"/>
      <c r="G3563" s="36"/>
      <c r="H3563" s="36"/>
      <c r="S3563" s="36"/>
      <c r="T3563" s="36"/>
    </row>
    <row r="3564" spans="2:20">
      <c r="B3564" s="36"/>
      <c r="C3564" s="36"/>
      <c r="D3564" s="36"/>
      <c r="E3564" s="36"/>
      <c r="F3564" s="36"/>
      <c r="G3564" s="36"/>
      <c r="H3564" s="36"/>
      <c r="S3564" s="36"/>
      <c r="T3564" s="36"/>
    </row>
    <row r="3565" spans="2:20">
      <c r="B3565" s="36"/>
      <c r="C3565" s="36"/>
      <c r="D3565" s="36"/>
      <c r="E3565" s="36"/>
      <c r="F3565" s="36"/>
      <c r="G3565" s="36"/>
      <c r="H3565" s="36"/>
      <c r="S3565" s="36"/>
      <c r="T3565" s="36"/>
    </row>
    <row r="3566" spans="2:20">
      <c r="B3566" s="36"/>
      <c r="C3566" s="36"/>
      <c r="D3566" s="36"/>
      <c r="E3566" s="36"/>
      <c r="F3566" s="36"/>
      <c r="G3566" s="36"/>
      <c r="H3566" s="36"/>
      <c r="S3566" s="36"/>
      <c r="T3566" s="36"/>
    </row>
    <row r="3567" spans="2:20">
      <c r="B3567" s="36"/>
      <c r="C3567" s="36"/>
      <c r="D3567" s="36"/>
      <c r="E3567" s="36"/>
      <c r="F3567" s="36"/>
      <c r="G3567" s="36"/>
      <c r="H3567" s="36"/>
      <c r="S3567" s="36"/>
      <c r="T3567" s="36"/>
    </row>
    <row r="3568" spans="2:20">
      <c r="B3568" s="36"/>
      <c r="C3568" s="36"/>
      <c r="D3568" s="36"/>
      <c r="E3568" s="36"/>
      <c r="F3568" s="36"/>
      <c r="G3568" s="36"/>
      <c r="H3568" s="36"/>
      <c r="S3568" s="36"/>
      <c r="T3568" s="36"/>
    </row>
    <row r="3569" spans="2:20">
      <c r="B3569" s="36"/>
      <c r="C3569" s="36"/>
      <c r="D3569" s="36"/>
      <c r="E3569" s="36"/>
      <c r="F3569" s="36"/>
      <c r="G3569" s="36"/>
      <c r="H3569" s="36"/>
      <c r="S3569" s="36"/>
      <c r="T3569" s="36"/>
    </row>
    <row r="3570" spans="2:20">
      <c r="B3570" s="36"/>
      <c r="C3570" s="36"/>
      <c r="D3570" s="36"/>
      <c r="E3570" s="36"/>
      <c r="F3570" s="36"/>
      <c r="G3570" s="36"/>
      <c r="H3570" s="36"/>
      <c r="S3570" s="36"/>
      <c r="T3570" s="36"/>
    </row>
    <row r="3571" spans="2:20">
      <c r="B3571" s="36"/>
      <c r="C3571" s="36"/>
      <c r="D3571" s="36"/>
      <c r="E3571" s="36"/>
      <c r="F3571" s="36"/>
      <c r="G3571" s="36"/>
      <c r="H3571" s="36"/>
      <c r="S3571" s="36"/>
      <c r="T3571" s="36"/>
    </row>
    <row r="3572" spans="2:20">
      <c r="B3572" s="36"/>
      <c r="C3572" s="36"/>
      <c r="D3572" s="36"/>
      <c r="E3572" s="36"/>
      <c r="F3572" s="36"/>
      <c r="G3572" s="36"/>
      <c r="H3572" s="36"/>
      <c r="S3572" s="36"/>
      <c r="T3572" s="36"/>
    </row>
    <row r="3573" spans="2:20">
      <c r="B3573" s="36"/>
      <c r="C3573" s="36"/>
      <c r="D3573" s="36"/>
      <c r="E3573" s="36"/>
      <c r="F3573" s="36"/>
      <c r="G3573" s="36"/>
      <c r="H3573" s="36"/>
      <c r="S3573" s="36"/>
      <c r="T3573" s="36"/>
    </row>
    <row r="3574" spans="2:20">
      <c r="B3574" s="36"/>
      <c r="C3574" s="36"/>
      <c r="D3574" s="36"/>
      <c r="E3574" s="36"/>
      <c r="F3574" s="36"/>
      <c r="G3574" s="36"/>
      <c r="H3574" s="36"/>
      <c r="S3574" s="36"/>
      <c r="T3574" s="36"/>
    </row>
    <row r="3575" spans="2:20">
      <c r="B3575" s="36"/>
      <c r="C3575" s="36"/>
      <c r="D3575" s="36"/>
      <c r="E3575" s="36"/>
      <c r="F3575" s="36"/>
      <c r="G3575" s="36"/>
      <c r="H3575" s="36"/>
      <c r="S3575" s="36"/>
      <c r="T3575" s="36"/>
    </row>
    <row r="3576" spans="2:20">
      <c r="B3576" s="36"/>
      <c r="C3576" s="36"/>
      <c r="D3576" s="36"/>
      <c r="E3576" s="36"/>
      <c r="F3576" s="36"/>
      <c r="G3576" s="36"/>
      <c r="H3576" s="36"/>
      <c r="S3576" s="36"/>
      <c r="T3576" s="36"/>
    </row>
    <row r="3577" spans="2:20">
      <c r="B3577" s="36"/>
      <c r="C3577" s="36"/>
      <c r="D3577" s="36"/>
      <c r="E3577" s="36"/>
      <c r="F3577" s="36"/>
      <c r="G3577" s="36"/>
      <c r="H3577" s="36"/>
      <c r="S3577" s="36"/>
      <c r="T3577" s="36"/>
    </row>
    <row r="3578" spans="2:20">
      <c r="B3578" s="36"/>
      <c r="C3578" s="36"/>
      <c r="D3578" s="36"/>
      <c r="E3578" s="36"/>
      <c r="F3578" s="36"/>
      <c r="G3578" s="36"/>
      <c r="H3578" s="36"/>
      <c r="S3578" s="36"/>
      <c r="T3578" s="36"/>
    </row>
    <row r="3579" spans="2:20">
      <c r="B3579" s="36"/>
      <c r="C3579" s="36"/>
      <c r="D3579" s="36"/>
      <c r="E3579" s="36"/>
      <c r="F3579" s="36"/>
      <c r="G3579" s="36"/>
      <c r="H3579" s="36"/>
      <c r="S3579" s="36"/>
      <c r="T3579" s="36"/>
    </row>
    <row r="3580" spans="2:20">
      <c r="B3580" s="36"/>
      <c r="C3580" s="36"/>
      <c r="D3580" s="36"/>
      <c r="E3580" s="36"/>
      <c r="F3580" s="36"/>
      <c r="G3580" s="36"/>
      <c r="H3580" s="36"/>
      <c r="S3580" s="36"/>
      <c r="T3580" s="36"/>
    </row>
    <row r="3581" spans="2:20">
      <c r="B3581" s="36"/>
      <c r="C3581" s="36"/>
      <c r="D3581" s="36"/>
      <c r="E3581" s="36"/>
      <c r="F3581" s="36"/>
      <c r="G3581" s="36"/>
      <c r="H3581" s="36"/>
      <c r="S3581" s="36"/>
      <c r="T3581" s="36"/>
    </row>
    <row r="3582" spans="2:20">
      <c r="B3582" s="36"/>
      <c r="C3582" s="36"/>
      <c r="D3582" s="36"/>
      <c r="E3582" s="36"/>
      <c r="F3582" s="36"/>
      <c r="G3582" s="36"/>
      <c r="H3582" s="36"/>
      <c r="S3582" s="36"/>
      <c r="T3582" s="36"/>
    </row>
    <row r="3583" spans="2:20">
      <c r="B3583" s="36"/>
      <c r="C3583" s="36"/>
      <c r="D3583" s="36"/>
      <c r="E3583" s="36"/>
      <c r="F3583" s="36"/>
      <c r="G3583" s="36"/>
      <c r="H3583" s="36"/>
      <c r="S3583" s="36"/>
      <c r="T3583" s="36"/>
    </row>
    <row r="3584" spans="2:20">
      <c r="B3584" s="36"/>
      <c r="C3584" s="36"/>
      <c r="D3584" s="36"/>
      <c r="E3584" s="36"/>
      <c r="F3584" s="36"/>
      <c r="G3584" s="36"/>
      <c r="H3584" s="36"/>
      <c r="S3584" s="36"/>
      <c r="T3584" s="36"/>
    </row>
    <row r="3585" spans="2:20">
      <c r="B3585" s="36"/>
      <c r="C3585" s="36"/>
      <c r="D3585" s="36"/>
      <c r="E3585" s="36"/>
      <c r="F3585" s="36"/>
      <c r="G3585" s="36"/>
      <c r="H3585" s="36"/>
      <c r="S3585" s="36"/>
      <c r="T3585" s="36"/>
    </row>
    <row r="3586" spans="2:20">
      <c r="B3586" s="36"/>
      <c r="C3586" s="36"/>
      <c r="D3586" s="36"/>
      <c r="E3586" s="36"/>
      <c r="F3586" s="36"/>
      <c r="G3586" s="36"/>
      <c r="H3586" s="36"/>
      <c r="S3586" s="36"/>
      <c r="T3586" s="36"/>
    </row>
    <row r="3587" spans="2:20">
      <c r="B3587" s="36"/>
      <c r="C3587" s="36"/>
      <c r="D3587" s="36"/>
      <c r="E3587" s="36"/>
      <c r="F3587" s="36"/>
      <c r="G3587" s="36"/>
      <c r="H3587" s="36"/>
      <c r="S3587" s="36"/>
      <c r="T3587" s="36"/>
    </row>
    <row r="3588" spans="2:20">
      <c r="B3588" s="36"/>
      <c r="C3588" s="36"/>
      <c r="D3588" s="36"/>
      <c r="E3588" s="36"/>
      <c r="F3588" s="36"/>
      <c r="G3588" s="36"/>
      <c r="H3588" s="36"/>
      <c r="S3588" s="36"/>
      <c r="T3588" s="36"/>
    </row>
    <row r="3589" spans="2:20">
      <c r="B3589" s="36"/>
      <c r="C3589" s="36"/>
      <c r="D3589" s="36"/>
      <c r="E3589" s="36"/>
      <c r="F3589" s="36"/>
      <c r="G3589" s="36"/>
      <c r="H3589" s="36"/>
      <c r="S3589" s="36"/>
      <c r="T3589" s="36"/>
    </row>
    <row r="3590" spans="2:20">
      <c r="B3590" s="36"/>
      <c r="C3590" s="36"/>
      <c r="D3590" s="36"/>
      <c r="E3590" s="36"/>
      <c r="F3590" s="36"/>
      <c r="G3590" s="36"/>
      <c r="H3590" s="36"/>
      <c r="S3590" s="36"/>
      <c r="T3590" s="36"/>
    </row>
    <row r="3591" spans="2:20">
      <c r="B3591" s="36"/>
      <c r="C3591" s="36"/>
      <c r="D3591" s="36"/>
      <c r="E3591" s="36"/>
      <c r="F3591" s="36"/>
      <c r="G3591" s="36"/>
      <c r="H3591" s="36"/>
      <c r="S3591" s="36"/>
      <c r="T3591" s="36"/>
    </row>
    <row r="3592" spans="2:20">
      <c r="B3592" s="36"/>
      <c r="C3592" s="36"/>
      <c r="D3592" s="36"/>
      <c r="E3592" s="36"/>
      <c r="F3592" s="36"/>
      <c r="G3592" s="36"/>
      <c r="H3592" s="36"/>
      <c r="S3592" s="36"/>
      <c r="T3592" s="36"/>
    </row>
    <row r="3593" spans="2:20">
      <c r="B3593" s="36"/>
      <c r="C3593" s="36"/>
      <c r="D3593" s="36"/>
      <c r="E3593" s="36"/>
      <c r="F3593" s="36"/>
      <c r="G3593" s="36"/>
      <c r="H3593" s="36"/>
      <c r="S3593" s="36"/>
      <c r="T3593" s="36"/>
    </row>
    <row r="3594" spans="2:20">
      <c r="B3594" s="36"/>
      <c r="C3594" s="36"/>
      <c r="D3594" s="36"/>
      <c r="E3594" s="36"/>
      <c r="F3594" s="36"/>
      <c r="G3594" s="36"/>
      <c r="H3594" s="36"/>
      <c r="S3594" s="36"/>
      <c r="T3594" s="36"/>
    </row>
    <row r="3595" spans="2:20">
      <c r="B3595" s="36"/>
      <c r="C3595" s="36"/>
      <c r="D3595" s="36"/>
      <c r="E3595" s="36"/>
      <c r="F3595" s="36"/>
      <c r="G3595" s="36"/>
      <c r="H3595" s="36"/>
      <c r="S3595" s="36"/>
      <c r="T3595" s="36"/>
    </row>
    <row r="3596" spans="2:20">
      <c r="B3596" s="36"/>
      <c r="C3596" s="36"/>
      <c r="D3596" s="36"/>
      <c r="E3596" s="36"/>
      <c r="F3596" s="36"/>
      <c r="G3596" s="36"/>
      <c r="H3596" s="36"/>
      <c r="S3596" s="36"/>
      <c r="T3596" s="36"/>
    </row>
    <row r="3597" spans="2:20">
      <c r="B3597" s="36"/>
      <c r="C3597" s="36"/>
      <c r="D3597" s="36"/>
      <c r="E3597" s="36"/>
      <c r="F3597" s="36"/>
      <c r="G3597" s="36"/>
      <c r="H3597" s="36"/>
      <c r="S3597" s="36"/>
      <c r="T3597" s="36"/>
    </row>
    <row r="3598" spans="2:20">
      <c r="B3598" s="36"/>
      <c r="C3598" s="36"/>
      <c r="D3598" s="36"/>
      <c r="E3598" s="36"/>
      <c r="F3598" s="36"/>
      <c r="G3598" s="36"/>
      <c r="H3598" s="36"/>
      <c r="S3598" s="36"/>
      <c r="T3598" s="36"/>
    </row>
    <row r="3599" spans="2:20">
      <c r="B3599" s="36"/>
      <c r="C3599" s="36"/>
      <c r="D3599" s="36"/>
      <c r="E3599" s="36"/>
      <c r="F3599" s="36"/>
      <c r="G3599" s="36"/>
      <c r="H3599" s="36"/>
      <c r="S3599" s="36"/>
      <c r="T3599" s="36"/>
    </row>
    <row r="3600" spans="2:20">
      <c r="B3600" s="36"/>
      <c r="C3600" s="36"/>
      <c r="D3600" s="36"/>
      <c r="E3600" s="36"/>
      <c r="F3600" s="36"/>
      <c r="G3600" s="36"/>
      <c r="H3600" s="36"/>
      <c r="S3600" s="36"/>
      <c r="T3600" s="36"/>
    </row>
    <row r="3601" spans="2:20">
      <c r="B3601" s="36"/>
      <c r="C3601" s="36"/>
      <c r="D3601" s="36"/>
      <c r="E3601" s="36"/>
      <c r="F3601" s="36"/>
      <c r="G3601" s="36"/>
      <c r="H3601" s="36"/>
      <c r="S3601" s="36"/>
      <c r="T3601" s="36"/>
    </row>
    <row r="3602" spans="2:20">
      <c r="B3602" s="36"/>
      <c r="C3602" s="36"/>
      <c r="D3602" s="36"/>
      <c r="E3602" s="36"/>
      <c r="F3602" s="36"/>
      <c r="G3602" s="36"/>
      <c r="H3602" s="36"/>
      <c r="S3602" s="36"/>
      <c r="T3602" s="36"/>
    </row>
    <row r="3603" spans="2:20">
      <c r="B3603" s="36"/>
      <c r="C3603" s="36"/>
      <c r="D3603" s="36"/>
      <c r="E3603" s="36"/>
      <c r="F3603" s="36"/>
      <c r="G3603" s="36"/>
      <c r="H3603" s="36"/>
      <c r="S3603" s="36"/>
      <c r="T3603" s="36"/>
    </row>
    <row r="3604" spans="2:20">
      <c r="B3604" s="36"/>
      <c r="C3604" s="36"/>
      <c r="D3604" s="36"/>
      <c r="E3604" s="36"/>
      <c r="F3604" s="36"/>
      <c r="G3604" s="36"/>
      <c r="H3604" s="36"/>
      <c r="S3604" s="36"/>
      <c r="T3604" s="36"/>
    </row>
    <row r="3605" spans="2:20">
      <c r="B3605" s="36"/>
      <c r="C3605" s="36"/>
      <c r="D3605" s="36"/>
      <c r="E3605" s="36"/>
      <c r="F3605" s="36"/>
      <c r="G3605" s="36"/>
      <c r="H3605" s="36"/>
      <c r="S3605" s="36"/>
      <c r="T3605" s="36"/>
    </row>
    <row r="3606" spans="2:20">
      <c r="B3606" s="36"/>
      <c r="C3606" s="36"/>
      <c r="D3606" s="36"/>
      <c r="E3606" s="36"/>
      <c r="F3606" s="36"/>
      <c r="G3606" s="36"/>
      <c r="H3606" s="36"/>
      <c r="S3606" s="36"/>
      <c r="T3606" s="36"/>
    </row>
    <row r="3607" spans="2:20">
      <c r="B3607" s="36"/>
      <c r="C3607" s="36"/>
      <c r="D3607" s="36"/>
      <c r="E3607" s="36"/>
      <c r="F3607" s="36"/>
      <c r="G3607" s="36"/>
      <c r="H3607" s="36"/>
      <c r="S3607" s="36"/>
      <c r="T3607" s="36"/>
    </row>
    <row r="3608" spans="2:20">
      <c r="B3608" s="36"/>
      <c r="C3608" s="36"/>
      <c r="D3608" s="36"/>
      <c r="E3608" s="36"/>
      <c r="F3608" s="36"/>
      <c r="G3608" s="36"/>
      <c r="H3608" s="36"/>
      <c r="S3608" s="36"/>
      <c r="T3608" s="36"/>
    </row>
    <row r="3609" spans="2:20">
      <c r="B3609" s="36"/>
      <c r="C3609" s="36"/>
      <c r="D3609" s="36"/>
      <c r="E3609" s="36"/>
      <c r="F3609" s="36"/>
      <c r="G3609" s="36"/>
      <c r="H3609" s="36"/>
      <c r="S3609" s="36"/>
      <c r="T3609" s="36"/>
    </row>
    <row r="3610" spans="2:20">
      <c r="B3610" s="36"/>
      <c r="C3610" s="36"/>
      <c r="D3610" s="36"/>
      <c r="E3610" s="36"/>
      <c r="F3610" s="36"/>
      <c r="G3610" s="36"/>
      <c r="H3610" s="36"/>
      <c r="S3610" s="36"/>
      <c r="T3610" s="36"/>
    </row>
    <row r="3611" spans="2:20">
      <c r="B3611" s="36"/>
      <c r="C3611" s="36"/>
      <c r="D3611" s="36"/>
      <c r="E3611" s="36"/>
      <c r="F3611" s="36"/>
      <c r="G3611" s="36"/>
      <c r="H3611" s="36"/>
      <c r="S3611" s="36"/>
      <c r="T3611" s="36"/>
    </row>
    <row r="3612" spans="2:20">
      <c r="B3612" s="36"/>
      <c r="C3612" s="36"/>
      <c r="D3612" s="36"/>
      <c r="E3612" s="36"/>
      <c r="F3612" s="36"/>
      <c r="G3612" s="36"/>
      <c r="H3612" s="36"/>
      <c r="S3612" s="36"/>
      <c r="T3612" s="36"/>
    </row>
    <row r="3613" spans="2:20">
      <c r="B3613" s="36"/>
      <c r="C3613" s="36"/>
      <c r="D3613" s="36"/>
      <c r="E3613" s="36"/>
      <c r="F3613" s="36"/>
      <c r="G3613" s="36"/>
      <c r="H3613" s="36"/>
      <c r="S3613" s="36"/>
      <c r="T3613" s="36"/>
    </row>
    <row r="3614" spans="2:20">
      <c r="B3614" s="36"/>
      <c r="C3614" s="36"/>
      <c r="D3614" s="36"/>
      <c r="E3614" s="36"/>
      <c r="F3614" s="36"/>
      <c r="G3614" s="36"/>
      <c r="H3614" s="36"/>
      <c r="S3614" s="36"/>
      <c r="T3614" s="36"/>
    </row>
    <row r="3615" spans="2:20">
      <c r="B3615" s="36"/>
      <c r="C3615" s="36"/>
      <c r="D3615" s="36"/>
      <c r="E3615" s="36"/>
      <c r="F3615" s="36"/>
      <c r="G3615" s="36"/>
      <c r="H3615" s="36"/>
      <c r="S3615" s="36"/>
      <c r="T3615" s="36"/>
    </row>
    <row r="3616" spans="2:20">
      <c r="B3616" s="36"/>
      <c r="C3616" s="36"/>
      <c r="D3616" s="36"/>
      <c r="E3616" s="36"/>
      <c r="F3616" s="36"/>
      <c r="G3616" s="36"/>
      <c r="H3616" s="36"/>
      <c r="S3616" s="36"/>
      <c r="T3616" s="36"/>
    </row>
    <row r="3617" spans="2:20">
      <c r="B3617" s="36"/>
      <c r="C3617" s="36"/>
      <c r="D3617" s="36"/>
      <c r="E3617" s="36"/>
      <c r="F3617" s="36"/>
      <c r="G3617" s="36"/>
      <c r="H3617" s="36"/>
      <c r="S3617" s="36"/>
      <c r="T3617" s="36"/>
    </row>
    <row r="3618" spans="2:20">
      <c r="B3618" s="36"/>
      <c r="C3618" s="36"/>
      <c r="D3618" s="36"/>
      <c r="E3618" s="36"/>
      <c r="F3618" s="36"/>
      <c r="G3618" s="36"/>
      <c r="H3618" s="36"/>
      <c r="S3618" s="36"/>
      <c r="T3618" s="36"/>
    </row>
    <row r="3619" spans="2:20">
      <c r="B3619" s="36"/>
      <c r="C3619" s="36"/>
      <c r="D3619" s="36"/>
      <c r="E3619" s="36"/>
      <c r="F3619" s="36"/>
      <c r="G3619" s="36"/>
      <c r="H3619" s="36"/>
      <c r="S3619" s="36"/>
      <c r="T3619" s="36"/>
    </row>
    <row r="3620" spans="2:20">
      <c r="B3620" s="36"/>
      <c r="C3620" s="36"/>
      <c r="D3620" s="36"/>
      <c r="E3620" s="36"/>
      <c r="F3620" s="36"/>
      <c r="G3620" s="36"/>
      <c r="H3620" s="36"/>
      <c r="S3620" s="36"/>
      <c r="T3620" s="36"/>
    </row>
    <row r="3621" spans="2:20">
      <c r="B3621" s="36"/>
      <c r="C3621" s="36"/>
      <c r="D3621" s="36"/>
      <c r="E3621" s="36"/>
      <c r="F3621" s="36"/>
      <c r="G3621" s="36"/>
      <c r="H3621" s="36"/>
      <c r="S3621" s="36"/>
      <c r="T3621" s="36"/>
    </row>
    <row r="3622" spans="2:20">
      <c r="B3622" s="36"/>
      <c r="C3622" s="36"/>
      <c r="D3622" s="36"/>
      <c r="E3622" s="36"/>
      <c r="F3622" s="36"/>
      <c r="G3622" s="36"/>
      <c r="H3622" s="36"/>
      <c r="S3622" s="36"/>
      <c r="T3622" s="36"/>
    </row>
    <row r="3623" spans="2:20">
      <c r="B3623" s="36"/>
      <c r="C3623" s="36"/>
      <c r="D3623" s="36"/>
      <c r="E3623" s="36"/>
      <c r="F3623" s="36"/>
      <c r="G3623" s="36"/>
      <c r="H3623" s="36"/>
      <c r="S3623" s="36"/>
      <c r="T3623" s="36"/>
    </row>
    <row r="3624" spans="2:20">
      <c r="B3624" s="36"/>
      <c r="C3624" s="36"/>
      <c r="D3624" s="36"/>
      <c r="E3624" s="36"/>
      <c r="F3624" s="36"/>
      <c r="G3624" s="36"/>
      <c r="H3624" s="36"/>
      <c r="S3624" s="36"/>
      <c r="T3624" s="36"/>
    </row>
    <row r="3625" spans="2:20">
      <c r="B3625" s="36"/>
      <c r="C3625" s="36"/>
      <c r="D3625" s="36"/>
      <c r="E3625" s="36"/>
      <c r="F3625" s="36"/>
      <c r="G3625" s="36"/>
      <c r="H3625" s="36"/>
      <c r="S3625" s="36"/>
      <c r="T3625" s="36"/>
    </row>
    <row r="3626" spans="2:20">
      <c r="B3626" s="36"/>
      <c r="C3626" s="36"/>
      <c r="D3626" s="36"/>
      <c r="E3626" s="36"/>
      <c r="F3626" s="36"/>
      <c r="G3626" s="36"/>
      <c r="H3626" s="36"/>
      <c r="S3626" s="36"/>
      <c r="T3626" s="36"/>
    </row>
    <row r="3627" spans="2:20">
      <c r="B3627" s="36"/>
      <c r="C3627" s="36"/>
      <c r="D3627" s="36"/>
      <c r="E3627" s="36"/>
      <c r="F3627" s="36"/>
      <c r="G3627" s="36"/>
      <c r="H3627" s="36"/>
      <c r="S3627" s="36"/>
      <c r="T3627" s="36"/>
    </row>
    <row r="3628" spans="2:20">
      <c r="B3628" s="36"/>
      <c r="C3628" s="36"/>
      <c r="D3628" s="36"/>
      <c r="E3628" s="36"/>
      <c r="F3628" s="36"/>
      <c r="G3628" s="36"/>
      <c r="H3628" s="36"/>
      <c r="S3628" s="36"/>
      <c r="T3628" s="36"/>
    </row>
    <row r="3629" spans="2:20">
      <c r="B3629" s="36"/>
      <c r="C3629" s="36"/>
      <c r="D3629" s="36"/>
      <c r="E3629" s="36"/>
      <c r="F3629" s="36"/>
      <c r="G3629" s="36"/>
      <c r="H3629" s="36"/>
      <c r="S3629" s="36"/>
      <c r="T3629" s="36"/>
    </row>
    <row r="3630" spans="2:20">
      <c r="B3630" s="36"/>
      <c r="C3630" s="36"/>
      <c r="D3630" s="36"/>
      <c r="E3630" s="36"/>
      <c r="F3630" s="36"/>
      <c r="G3630" s="36"/>
      <c r="H3630" s="36"/>
      <c r="S3630" s="36"/>
      <c r="T3630" s="36"/>
    </row>
    <row r="3631" spans="2:20">
      <c r="B3631" s="36"/>
      <c r="C3631" s="36"/>
      <c r="D3631" s="36"/>
      <c r="E3631" s="36"/>
      <c r="F3631" s="36"/>
      <c r="G3631" s="36"/>
      <c r="H3631" s="36"/>
      <c r="S3631" s="36"/>
      <c r="T3631" s="36"/>
    </row>
    <row r="3632" spans="2:20">
      <c r="B3632" s="36"/>
      <c r="C3632" s="36"/>
      <c r="D3632" s="36"/>
      <c r="E3632" s="36"/>
      <c r="F3632" s="36"/>
      <c r="G3632" s="36"/>
      <c r="H3632" s="36"/>
      <c r="S3632" s="36"/>
      <c r="T3632" s="36"/>
    </row>
    <row r="3633" spans="2:20">
      <c r="B3633" s="36"/>
      <c r="C3633" s="36"/>
      <c r="D3633" s="36"/>
      <c r="E3633" s="36"/>
      <c r="F3633" s="36"/>
      <c r="G3633" s="36"/>
      <c r="H3633" s="36"/>
      <c r="S3633" s="36"/>
      <c r="T3633" s="36"/>
    </row>
    <row r="3634" spans="2:20">
      <c r="B3634" s="36"/>
      <c r="C3634" s="36"/>
      <c r="D3634" s="36"/>
      <c r="E3634" s="36"/>
      <c r="F3634" s="36"/>
      <c r="G3634" s="36"/>
      <c r="H3634" s="36"/>
      <c r="S3634" s="36"/>
      <c r="T3634" s="36"/>
    </row>
    <row r="3635" spans="2:20">
      <c r="B3635" s="36"/>
      <c r="C3635" s="36"/>
      <c r="D3635" s="36"/>
      <c r="E3635" s="36"/>
      <c r="F3635" s="36"/>
      <c r="G3635" s="36"/>
      <c r="H3635" s="36"/>
      <c r="S3635" s="36"/>
      <c r="T3635" s="36"/>
    </row>
    <row r="3636" spans="2:20">
      <c r="B3636" s="36"/>
      <c r="C3636" s="36"/>
      <c r="D3636" s="36"/>
      <c r="E3636" s="36"/>
      <c r="F3636" s="36"/>
      <c r="G3636" s="36"/>
      <c r="H3636" s="36"/>
      <c r="S3636" s="36"/>
      <c r="T3636" s="36"/>
    </row>
    <row r="3637" spans="2:20">
      <c r="B3637" s="36"/>
      <c r="C3637" s="36"/>
      <c r="D3637" s="36"/>
      <c r="E3637" s="36"/>
      <c r="F3637" s="36"/>
      <c r="G3637" s="36"/>
      <c r="H3637" s="36"/>
      <c r="S3637" s="36"/>
      <c r="T3637" s="36"/>
    </row>
    <row r="3638" spans="2:20">
      <c r="B3638" s="36"/>
      <c r="C3638" s="36"/>
      <c r="D3638" s="36"/>
      <c r="E3638" s="36"/>
      <c r="F3638" s="36"/>
      <c r="G3638" s="36"/>
      <c r="H3638" s="36"/>
      <c r="S3638" s="36"/>
      <c r="T3638" s="36"/>
    </row>
    <row r="3639" spans="2:20">
      <c r="B3639" s="36"/>
      <c r="C3639" s="36"/>
      <c r="D3639" s="36"/>
      <c r="E3639" s="36"/>
      <c r="F3639" s="36"/>
      <c r="G3639" s="36"/>
      <c r="H3639" s="36"/>
      <c r="S3639" s="36"/>
      <c r="T3639" s="36"/>
    </row>
    <row r="3640" spans="2:20">
      <c r="B3640" s="36"/>
      <c r="C3640" s="36"/>
      <c r="D3640" s="36"/>
      <c r="E3640" s="36"/>
      <c r="F3640" s="36"/>
      <c r="G3640" s="36"/>
      <c r="H3640" s="36"/>
      <c r="S3640" s="36"/>
      <c r="T3640" s="36"/>
    </row>
    <row r="3641" spans="2:20">
      <c r="B3641" s="36"/>
      <c r="C3641" s="36"/>
      <c r="D3641" s="36"/>
      <c r="E3641" s="36"/>
      <c r="F3641" s="36"/>
      <c r="G3641" s="36"/>
      <c r="H3641" s="36"/>
      <c r="S3641" s="36"/>
      <c r="T3641" s="36"/>
    </row>
    <row r="3642" spans="2:20">
      <c r="B3642" s="36"/>
      <c r="C3642" s="36"/>
      <c r="D3642" s="36"/>
      <c r="E3642" s="36"/>
      <c r="F3642" s="36"/>
      <c r="G3642" s="36"/>
      <c r="H3642" s="36"/>
      <c r="S3642" s="36"/>
      <c r="T3642" s="36"/>
    </row>
    <row r="3643" spans="2:20">
      <c r="B3643" s="36"/>
      <c r="C3643" s="36"/>
      <c r="D3643" s="36"/>
      <c r="E3643" s="36"/>
      <c r="F3643" s="36"/>
      <c r="G3643" s="36"/>
      <c r="H3643" s="36"/>
      <c r="S3643" s="36"/>
      <c r="T3643" s="36"/>
    </row>
    <row r="3644" spans="2:20">
      <c r="B3644" s="36"/>
      <c r="C3644" s="36"/>
      <c r="D3644" s="36"/>
      <c r="E3644" s="36"/>
      <c r="F3644" s="36"/>
      <c r="G3644" s="36"/>
      <c r="H3644" s="36"/>
      <c r="S3644" s="36"/>
      <c r="T3644" s="36"/>
    </row>
    <row r="3645" spans="2:20">
      <c r="B3645" s="36"/>
      <c r="C3645" s="36"/>
      <c r="D3645" s="36"/>
      <c r="E3645" s="36"/>
      <c r="F3645" s="36"/>
      <c r="G3645" s="36"/>
      <c r="H3645" s="36"/>
      <c r="S3645" s="36"/>
      <c r="T3645" s="36"/>
    </row>
    <row r="3646" spans="2:20">
      <c r="B3646" s="36"/>
      <c r="C3646" s="36"/>
      <c r="D3646" s="36"/>
      <c r="E3646" s="36"/>
      <c r="F3646" s="36"/>
      <c r="G3646" s="36"/>
      <c r="H3646" s="36"/>
      <c r="S3646" s="36"/>
      <c r="T3646" s="36"/>
    </row>
    <row r="3647" spans="2:20">
      <c r="B3647" s="36"/>
      <c r="C3647" s="36"/>
      <c r="D3647" s="36"/>
      <c r="E3647" s="36"/>
      <c r="F3647" s="36"/>
      <c r="G3647" s="36"/>
      <c r="H3647" s="36"/>
      <c r="S3647" s="36"/>
      <c r="T3647" s="36"/>
    </row>
    <row r="3648" spans="2:20">
      <c r="B3648" s="36"/>
      <c r="C3648" s="36"/>
      <c r="D3648" s="36"/>
      <c r="E3648" s="36"/>
      <c r="F3648" s="36"/>
      <c r="G3648" s="36"/>
      <c r="H3648" s="36"/>
      <c r="S3648" s="36"/>
      <c r="T3648" s="36"/>
    </row>
    <row r="3649" spans="2:20">
      <c r="B3649" s="36"/>
      <c r="C3649" s="36"/>
      <c r="D3649" s="36"/>
      <c r="E3649" s="36"/>
      <c r="F3649" s="36"/>
      <c r="G3649" s="36"/>
      <c r="H3649" s="36"/>
      <c r="S3649" s="36"/>
      <c r="T3649" s="36"/>
    </row>
    <row r="3650" spans="2:20">
      <c r="B3650" s="36"/>
      <c r="C3650" s="36"/>
      <c r="D3650" s="36"/>
      <c r="E3650" s="36"/>
      <c r="F3650" s="36"/>
      <c r="G3650" s="36"/>
      <c r="H3650" s="36"/>
      <c r="S3650" s="36"/>
      <c r="T3650" s="36"/>
    </row>
    <row r="3651" spans="2:20">
      <c r="B3651" s="36"/>
      <c r="C3651" s="36"/>
      <c r="D3651" s="36"/>
      <c r="E3651" s="36"/>
      <c r="F3651" s="36"/>
      <c r="G3651" s="36"/>
      <c r="H3651" s="36"/>
      <c r="S3651" s="36"/>
      <c r="T3651" s="36"/>
    </row>
    <row r="3652" spans="2:20">
      <c r="B3652" s="36"/>
      <c r="C3652" s="36"/>
      <c r="D3652" s="36"/>
      <c r="E3652" s="36"/>
      <c r="F3652" s="36"/>
      <c r="G3652" s="36"/>
      <c r="H3652" s="36"/>
      <c r="S3652" s="36"/>
      <c r="T3652" s="36"/>
    </row>
    <row r="3653" spans="2:20">
      <c r="B3653" s="36"/>
      <c r="C3653" s="36"/>
      <c r="D3653" s="36"/>
      <c r="E3653" s="36"/>
      <c r="F3653" s="36"/>
      <c r="G3653" s="36"/>
      <c r="H3653" s="36"/>
      <c r="S3653" s="36"/>
      <c r="T3653" s="36"/>
    </row>
    <row r="3654" spans="2:20">
      <c r="B3654" s="36"/>
      <c r="C3654" s="36"/>
      <c r="D3654" s="36"/>
      <c r="E3654" s="36"/>
      <c r="F3654" s="36"/>
      <c r="G3654" s="36"/>
      <c r="H3654" s="36"/>
      <c r="S3654" s="36"/>
      <c r="T3654" s="36"/>
    </row>
    <row r="3655" spans="2:20">
      <c r="B3655" s="36"/>
      <c r="C3655" s="36"/>
      <c r="D3655" s="36"/>
      <c r="E3655" s="36"/>
      <c r="F3655" s="36"/>
      <c r="G3655" s="36"/>
      <c r="H3655" s="36"/>
      <c r="S3655" s="36"/>
      <c r="T3655" s="36"/>
    </row>
    <row r="3656" spans="2:20">
      <c r="B3656" s="36"/>
      <c r="C3656" s="36"/>
      <c r="D3656" s="36"/>
      <c r="E3656" s="36"/>
      <c r="F3656" s="36"/>
      <c r="G3656" s="36"/>
      <c r="H3656" s="36"/>
      <c r="S3656" s="36"/>
      <c r="T3656" s="36"/>
    </row>
    <row r="3657" spans="2:20">
      <c r="B3657" s="36"/>
      <c r="C3657" s="36"/>
      <c r="D3657" s="36"/>
      <c r="E3657" s="36"/>
      <c r="F3657" s="36"/>
      <c r="G3657" s="36"/>
      <c r="H3657" s="36"/>
      <c r="S3657" s="36"/>
      <c r="T3657" s="36"/>
    </row>
    <row r="3658" spans="2:20">
      <c r="B3658" s="36"/>
      <c r="C3658" s="36"/>
      <c r="D3658" s="36"/>
      <c r="E3658" s="36"/>
      <c r="F3658" s="36"/>
      <c r="G3658" s="36"/>
      <c r="H3658" s="36"/>
      <c r="S3658" s="36"/>
      <c r="T3658" s="36"/>
    </row>
    <row r="3659" spans="2:20">
      <c r="B3659" s="36"/>
      <c r="C3659" s="36"/>
      <c r="D3659" s="36"/>
      <c r="E3659" s="36"/>
      <c r="F3659" s="36"/>
      <c r="G3659" s="36"/>
      <c r="H3659" s="36"/>
      <c r="S3659" s="36"/>
      <c r="T3659" s="36"/>
    </row>
    <row r="3660" spans="2:20">
      <c r="B3660" s="36"/>
      <c r="C3660" s="36"/>
      <c r="D3660" s="36"/>
      <c r="E3660" s="36"/>
      <c r="F3660" s="36"/>
      <c r="G3660" s="36"/>
      <c r="H3660" s="36"/>
      <c r="S3660" s="36"/>
      <c r="T3660" s="36"/>
    </row>
    <row r="3661" spans="2:20">
      <c r="B3661" s="36"/>
      <c r="C3661" s="36"/>
      <c r="D3661" s="36"/>
      <c r="E3661" s="36"/>
      <c r="F3661" s="36"/>
      <c r="G3661" s="36"/>
      <c r="H3661" s="36"/>
      <c r="S3661" s="36"/>
      <c r="T3661" s="36"/>
    </row>
    <row r="3662" spans="2:20">
      <c r="B3662" s="36"/>
      <c r="C3662" s="36"/>
      <c r="D3662" s="36"/>
      <c r="E3662" s="36"/>
      <c r="F3662" s="36"/>
      <c r="G3662" s="36"/>
      <c r="H3662" s="36"/>
      <c r="S3662" s="36"/>
      <c r="T3662" s="36"/>
    </row>
    <row r="3663" spans="2:20">
      <c r="B3663" s="36"/>
      <c r="C3663" s="36"/>
      <c r="D3663" s="36"/>
      <c r="E3663" s="36"/>
      <c r="F3663" s="36"/>
      <c r="G3663" s="36"/>
      <c r="H3663" s="36"/>
      <c r="S3663" s="36"/>
      <c r="T3663" s="36"/>
    </row>
    <row r="3664" spans="2:20">
      <c r="B3664" s="36"/>
      <c r="C3664" s="36"/>
      <c r="D3664" s="36"/>
      <c r="E3664" s="36"/>
      <c r="F3664" s="36"/>
      <c r="G3664" s="36"/>
      <c r="H3664" s="36"/>
      <c r="S3664" s="36"/>
      <c r="T3664" s="36"/>
    </row>
    <row r="3665" spans="2:20">
      <c r="B3665" s="36"/>
      <c r="C3665" s="36"/>
      <c r="D3665" s="36"/>
      <c r="E3665" s="36"/>
      <c r="F3665" s="36"/>
      <c r="G3665" s="36"/>
      <c r="H3665" s="36"/>
      <c r="S3665" s="36"/>
      <c r="T3665" s="36"/>
    </row>
    <row r="3666" spans="2:20">
      <c r="B3666" s="36"/>
      <c r="C3666" s="36"/>
      <c r="D3666" s="36"/>
      <c r="E3666" s="36"/>
      <c r="F3666" s="36"/>
      <c r="G3666" s="36"/>
      <c r="H3666" s="36"/>
      <c r="S3666" s="36"/>
      <c r="T3666" s="36"/>
    </row>
    <row r="3667" spans="2:20">
      <c r="B3667" s="36"/>
      <c r="C3667" s="36"/>
      <c r="D3667" s="36"/>
      <c r="E3667" s="36"/>
      <c r="F3667" s="36"/>
      <c r="G3667" s="36"/>
      <c r="H3667" s="36"/>
      <c r="S3667" s="36"/>
      <c r="T3667" s="36"/>
    </row>
    <row r="3668" spans="2:20">
      <c r="B3668" s="36"/>
      <c r="C3668" s="36"/>
      <c r="D3668" s="36"/>
      <c r="E3668" s="36"/>
      <c r="F3668" s="36"/>
      <c r="G3668" s="36"/>
      <c r="H3668" s="36"/>
      <c r="S3668" s="36"/>
      <c r="T3668" s="36"/>
    </row>
    <row r="3669" spans="2:20">
      <c r="B3669" s="36"/>
      <c r="C3669" s="36"/>
      <c r="D3669" s="36"/>
      <c r="E3669" s="36"/>
      <c r="F3669" s="36"/>
      <c r="G3669" s="36"/>
      <c r="H3669" s="36"/>
      <c r="S3669" s="36"/>
      <c r="T3669" s="36"/>
    </row>
    <row r="3670" spans="2:20">
      <c r="B3670" s="36"/>
      <c r="C3670" s="36"/>
      <c r="D3670" s="36"/>
      <c r="E3670" s="36"/>
      <c r="F3670" s="36"/>
      <c r="G3670" s="36"/>
      <c r="H3670" s="36"/>
      <c r="S3670" s="36"/>
      <c r="T3670" s="36"/>
    </row>
    <row r="3671" spans="2:20">
      <c r="B3671" s="36"/>
      <c r="C3671" s="36"/>
      <c r="D3671" s="36"/>
      <c r="E3671" s="36"/>
      <c r="F3671" s="36"/>
      <c r="G3671" s="36"/>
      <c r="H3671" s="36"/>
      <c r="S3671" s="36"/>
      <c r="T3671" s="36"/>
    </row>
    <row r="3672" spans="2:20">
      <c r="B3672" s="36"/>
      <c r="C3672" s="36"/>
      <c r="D3672" s="36"/>
      <c r="E3672" s="36"/>
      <c r="F3672" s="36"/>
      <c r="G3672" s="36"/>
      <c r="H3672" s="36"/>
      <c r="S3672" s="36"/>
      <c r="T3672" s="36"/>
    </row>
    <row r="3673" spans="2:20">
      <c r="B3673" s="36"/>
      <c r="C3673" s="36"/>
      <c r="D3673" s="36"/>
      <c r="E3673" s="36"/>
      <c r="F3673" s="36"/>
      <c r="G3673" s="36"/>
      <c r="H3673" s="36"/>
      <c r="S3673" s="36"/>
      <c r="T3673" s="36"/>
    </row>
    <row r="3674" spans="2:20">
      <c r="B3674" s="36"/>
      <c r="C3674" s="36"/>
      <c r="D3674" s="36"/>
      <c r="E3674" s="36"/>
      <c r="F3674" s="36"/>
      <c r="G3674" s="36"/>
      <c r="H3674" s="36"/>
      <c r="S3674" s="36"/>
      <c r="T3674" s="36"/>
    </row>
    <row r="3675" spans="2:20">
      <c r="B3675" s="36"/>
      <c r="C3675" s="36"/>
      <c r="D3675" s="36"/>
      <c r="E3675" s="36"/>
      <c r="F3675" s="36"/>
      <c r="G3675" s="36"/>
      <c r="H3675" s="36"/>
      <c r="S3675" s="36"/>
      <c r="T3675" s="36"/>
    </row>
    <row r="3676" spans="2:20">
      <c r="B3676" s="36"/>
      <c r="C3676" s="36"/>
      <c r="D3676" s="36"/>
      <c r="E3676" s="36"/>
      <c r="F3676" s="36"/>
      <c r="G3676" s="36"/>
      <c r="H3676" s="36"/>
      <c r="S3676" s="36"/>
      <c r="T3676" s="36"/>
    </row>
    <row r="3677" spans="2:20">
      <c r="B3677" s="36"/>
      <c r="C3677" s="36"/>
      <c r="D3677" s="36"/>
      <c r="E3677" s="36"/>
      <c r="F3677" s="36"/>
      <c r="G3677" s="36"/>
      <c r="H3677" s="36"/>
      <c r="S3677" s="36"/>
      <c r="T3677" s="36"/>
    </row>
    <row r="3678" spans="2:20">
      <c r="B3678" s="36"/>
      <c r="C3678" s="36"/>
      <c r="D3678" s="36"/>
      <c r="E3678" s="36"/>
      <c r="F3678" s="36"/>
      <c r="G3678" s="36"/>
      <c r="H3678" s="36"/>
      <c r="S3678" s="36"/>
      <c r="T3678" s="36"/>
    </row>
    <row r="3679" spans="2:20">
      <c r="B3679" s="36"/>
      <c r="C3679" s="36"/>
      <c r="D3679" s="36"/>
      <c r="E3679" s="36"/>
      <c r="F3679" s="36"/>
      <c r="G3679" s="36"/>
      <c r="H3679" s="36"/>
      <c r="S3679" s="36"/>
      <c r="T3679" s="36"/>
    </row>
    <row r="3680" spans="2:20">
      <c r="B3680" s="36"/>
      <c r="C3680" s="36"/>
      <c r="D3680" s="36"/>
      <c r="E3680" s="36"/>
      <c r="F3680" s="36"/>
      <c r="G3680" s="36"/>
      <c r="H3680" s="36"/>
      <c r="S3680" s="36"/>
      <c r="T3680" s="36"/>
    </row>
    <row r="3681" spans="2:20">
      <c r="B3681" s="36"/>
      <c r="C3681" s="36"/>
      <c r="D3681" s="36"/>
      <c r="E3681" s="36"/>
      <c r="F3681" s="36"/>
      <c r="G3681" s="36"/>
      <c r="H3681" s="36"/>
      <c r="S3681" s="36"/>
      <c r="T3681" s="36"/>
    </row>
    <row r="3682" spans="2:20">
      <c r="B3682" s="36"/>
      <c r="C3682" s="36"/>
      <c r="D3682" s="36"/>
      <c r="E3682" s="36"/>
      <c r="F3682" s="36"/>
      <c r="G3682" s="36"/>
      <c r="H3682" s="36"/>
      <c r="S3682" s="36"/>
      <c r="T3682" s="36"/>
    </row>
    <row r="3683" spans="2:20">
      <c r="B3683" s="36"/>
      <c r="C3683" s="36"/>
      <c r="D3683" s="36"/>
      <c r="E3683" s="36"/>
      <c r="F3683" s="36"/>
      <c r="G3683" s="36"/>
      <c r="H3683" s="36"/>
      <c r="S3683" s="36"/>
      <c r="T3683" s="36"/>
    </row>
    <row r="3684" spans="2:20">
      <c r="B3684" s="36"/>
      <c r="C3684" s="36"/>
      <c r="D3684" s="36"/>
      <c r="E3684" s="36"/>
      <c r="F3684" s="36"/>
      <c r="G3684" s="36"/>
      <c r="H3684" s="36"/>
      <c r="S3684" s="36"/>
      <c r="T3684" s="36"/>
    </row>
    <row r="3685" spans="2:20">
      <c r="B3685" s="36"/>
      <c r="C3685" s="36"/>
      <c r="D3685" s="36"/>
      <c r="E3685" s="36"/>
      <c r="F3685" s="36"/>
      <c r="G3685" s="36"/>
      <c r="H3685" s="36"/>
      <c r="S3685" s="36"/>
      <c r="T3685" s="36"/>
    </row>
    <row r="3686" spans="2:20">
      <c r="B3686" s="36"/>
      <c r="C3686" s="36"/>
      <c r="D3686" s="36"/>
      <c r="E3686" s="36"/>
      <c r="F3686" s="36"/>
      <c r="G3686" s="36"/>
      <c r="H3686" s="36"/>
      <c r="S3686" s="36"/>
      <c r="T3686" s="36"/>
    </row>
    <row r="3687" spans="2:20">
      <c r="B3687" s="36"/>
      <c r="C3687" s="36"/>
      <c r="D3687" s="36"/>
      <c r="E3687" s="36"/>
      <c r="F3687" s="36"/>
      <c r="G3687" s="36"/>
      <c r="H3687" s="36"/>
      <c r="S3687" s="36"/>
      <c r="T3687" s="36"/>
    </row>
    <row r="3688" spans="2:20">
      <c r="B3688" s="36"/>
      <c r="C3688" s="36"/>
      <c r="D3688" s="36"/>
      <c r="E3688" s="36"/>
      <c r="F3688" s="36"/>
      <c r="G3688" s="36"/>
      <c r="H3688" s="36"/>
      <c r="S3688" s="36"/>
      <c r="T3688" s="36"/>
    </row>
    <row r="3689" spans="2:20">
      <c r="B3689" s="36"/>
      <c r="C3689" s="36"/>
      <c r="D3689" s="36"/>
      <c r="E3689" s="36"/>
      <c r="F3689" s="36"/>
      <c r="G3689" s="36"/>
      <c r="H3689" s="36"/>
      <c r="S3689" s="36"/>
      <c r="T3689" s="36"/>
    </row>
    <row r="3690" spans="2:20">
      <c r="B3690" s="36"/>
      <c r="C3690" s="36"/>
      <c r="D3690" s="36"/>
      <c r="E3690" s="36"/>
      <c r="F3690" s="36"/>
      <c r="G3690" s="36"/>
      <c r="H3690" s="36"/>
      <c r="S3690" s="36"/>
      <c r="T3690" s="36"/>
    </row>
    <row r="3691" spans="2:20">
      <c r="B3691" s="36"/>
      <c r="C3691" s="36"/>
      <c r="D3691" s="36"/>
      <c r="E3691" s="36"/>
      <c r="F3691" s="36"/>
      <c r="G3691" s="36"/>
      <c r="H3691" s="36"/>
      <c r="S3691" s="36"/>
      <c r="T3691" s="36"/>
    </row>
    <row r="3692" spans="2:20">
      <c r="B3692" s="36"/>
      <c r="C3692" s="36"/>
      <c r="D3692" s="36"/>
      <c r="E3692" s="36"/>
      <c r="F3692" s="36"/>
      <c r="G3692" s="36"/>
      <c r="H3692" s="36"/>
      <c r="S3692" s="36"/>
      <c r="T3692" s="36"/>
    </row>
    <row r="3693" spans="2:20">
      <c r="B3693" s="36"/>
      <c r="C3693" s="36"/>
      <c r="D3693" s="36"/>
      <c r="E3693" s="36"/>
      <c r="F3693" s="36"/>
      <c r="G3693" s="36"/>
      <c r="H3693" s="36"/>
      <c r="S3693" s="36"/>
      <c r="T3693" s="36"/>
    </row>
    <row r="3694" spans="2:20">
      <c r="B3694" s="36"/>
      <c r="C3694" s="36"/>
      <c r="D3694" s="36"/>
      <c r="E3694" s="36"/>
      <c r="F3694" s="36"/>
      <c r="G3694" s="36"/>
      <c r="H3694" s="36"/>
      <c r="S3694" s="36"/>
      <c r="T3694" s="36"/>
    </row>
    <row r="3695" spans="2:20">
      <c r="B3695" s="36"/>
      <c r="C3695" s="36"/>
      <c r="D3695" s="36"/>
      <c r="E3695" s="36"/>
      <c r="F3695" s="36"/>
      <c r="G3695" s="36"/>
      <c r="H3695" s="36"/>
      <c r="S3695" s="36"/>
      <c r="T3695" s="36"/>
    </row>
    <row r="3696" spans="2:20">
      <c r="B3696" s="36"/>
      <c r="C3696" s="36"/>
      <c r="D3696" s="36"/>
      <c r="E3696" s="36"/>
      <c r="F3696" s="36"/>
      <c r="G3696" s="36"/>
      <c r="H3696" s="36"/>
      <c r="S3696" s="36"/>
      <c r="T3696" s="36"/>
    </row>
    <row r="3697" spans="2:20">
      <c r="B3697" s="36"/>
      <c r="C3697" s="36"/>
      <c r="D3697" s="36"/>
      <c r="E3697" s="36"/>
      <c r="F3697" s="36"/>
      <c r="G3697" s="36"/>
      <c r="H3697" s="36"/>
      <c r="S3697" s="36"/>
      <c r="T3697" s="36"/>
    </row>
    <row r="3698" spans="2:20">
      <c r="B3698" s="36"/>
      <c r="C3698" s="36"/>
      <c r="D3698" s="36"/>
      <c r="E3698" s="36"/>
      <c r="F3698" s="36"/>
      <c r="G3698" s="36"/>
      <c r="H3698" s="36"/>
      <c r="S3698" s="36"/>
      <c r="T3698" s="36"/>
    </row>
    <row r="3699" spans="2:20">
      <c r="B3699" s="36"/>
      <c r="C3699" s="36"/>
      <c r="D3699" s="36"/>
      <c r="E3699" s="36"/>
      <c r="F3699" s="36"/>
      <c r="G3699" s="36"/>
      <c r="H3699" s="36"/>
      <c r="S3699" s="36"/>
      <c r="T3699" s="36"/>
    </row>
    <row r="3700" spans="2:20">
      <c r="B3700" s="36"/>
      <c r="C3700" s="36"/>
      <c r="D3700" s="36"/>
      <c r="E3700" s="36"/>
      <c r="F3700" s="36"/>
      <c r="G3700" s="36"/>
      <c r="H3700" s="36"/>
      <c r="S3700" s="36"/>
      <c r="T3700" s="36"/>
    </row>
    <row r="3701" spans="2:20">
      <c r="B3701" s="36"/>
      <c r="C3701" s="36"/>
      <c r="D3701" s="36"/>
      <c r="E3701" s="36"/>
      <c r="F3701" s="36"/>
      <c r="G3701" s="36"/>
      <c r="H3701" s="36"/>
      <c r="S3701" s="36"/>
      <c r="T3701" s="36"/>
    </row>
    <row r="3702" spans="2:20">
      <c r="B3702" s="36"/>
      <c r="C3702" s="36"/>
      <c r="D3702" s="36"/>
      <c r="E3702" s="36"/>
      <c r="F3702" s="36"/>
      <c r="G3702" s="36"/>
      <c r="H3702" s="36"/>
      <c r="S3702" s="36"/>
      <c r="T3702" s="36"/>
    </row>
    <row r="3703" spans="2:20">
      <c r="B3703" s="36"/>
      <c r="C3703" s="36"/>
      <c r="D3703" s="36"/>
      <c r="E3703" s="36"/>
      <c r="F3703" s="36"/>
      <c r="G3703" s="36"/>
      <c r="H3703" s="36"/>
      <c r="S3703" s="36"/>
      <c r="T3703" s="36"/>
    </row>
    <row r="3704" spans="2:20">
      <c r="B3704" s="36"/>
      <c r="C3704" s="36"/>
      <c r="D3704" s="36"/>
      <c r="E3704" s="36"/>
      <c r="F3704" s="36"/>
      <c r="G3704" s="36"/>
      <c r="H3704" s="36"/>
      <c r="S3704" s="36"/>
      <c r="T3704" s="36"/>
    </row>
    <row r="3705" spans="2:20">
      <c r="B3705" s="36"/>
      <c r="C3705" s="36"/>
      <c r="D3705" s="36"/>
      <c r="E3705" s="36"/>
      <c r="F3705" s="36"/>
      <c r="G3705" s="36"/>
      <c r="H3705" s="36"/>
      <c r="S3705" s="36"/>
      <c r="T3705" s="36"/>
    </row>
    <row r="3706" spans="2:20">
      <c r="B3706" s="36"/>
      <c r="C3706" s="36"/>
      <c r="D3706" s="36"/>
      <c r="E3706" s="36"/>
      <c r="F3706" s="36"/>
      <c r="G3706" s="36"/>
      <c r="H3706" s="36"/>
      <c r="S3706" s="36"/>
      <c r="T3706" s="36"/>
    </row>
    <row r="3707" spans="2:20">
      <c r="B3707" s="36"/>
      <c r="C3707" s="36"/>
      <c r="D3707" s="36"/>
      <c r="E3707" s="36"/>
      <c r="F3707" s="36"/>
      <c r="G3707" s="36"/>
      <c r="H3707" s="36"/>
      <c r="S3707" s="36"/>
      <c r="T3707" s="36"/>
    </row>
    <row r="3708" spans="2:20">
      <c r="B3708" s="36"/>
      <c r="C3708" s="36"/>
      <c r="D3708" s="36"/>
      <c r="E3708" s="36"/>
      <c r="F3708" s="36"/>
      <c r="G3708" s="36"/>
      <c r="H3708" s="36"/>
      <c r="S3708" s="36"/>
      <c r="T3708" s="36"/>
    </row>
    <row r="3709" spans="2:20">
      <c r="B3709" s="36"/>
      <c r="C3709" s="36"/>
      <c r="D3709" s="36"/>
      <c r="E3709" s="36"/>
      <c r="F3709" s="36"/>
      <c r="G3709" s="36"/>
      <c r="H3709" s="36"/>
      <c r="S3709" s="36"/>
      <c r="T3709" s="36"/>
    </row>
    <row r="3710" spans="2:20">
      <c r="B3710" s="36"/>
      <c r="C3710" s="36"/>
      <c r="D3710" s="36"/>
      <c r="E3710" s="36"/>
      <c r="F3710" s="36"/>
      <c r="G3710" s="36"/>
      <c r="H3710" s="36"/>
      <c r="S3710" s="36"/>
      <c r="T3710" s="36"/>
    </row>
    <row r="3711" spans="2:20">
      <c r="B3711" s="36"/>
      <c r="C3711" s="36"/>
      <c r="D3711" s="36"/>
      <c r="E3711" s="36"/>
      <c r="F3711" s="36"/>
      <c r="G3711" s="36"/>
      <c r="H3711" s="36"/>
      <c r="S3711" s="36"/>
      <c r="T3711" s="36"/>
    </row>
    <row r="3712" spans="2:20">
      <c r="B3712" s="36"/>
      <c r="C3712" s="36"/>
      <c r="D3712" s="36"/>
      <c r="E3712" s="36"/>
      <c r="F3712" s="36"/>
      <c r="G3712" s="36"/>
      <c r="H3712" s="36"/>
      <c r="S3712" s="36"/>
      <c r="T3712" s="36"/>
    </row>
    <row r="3713" spans="2:20">
      <c r="B3713" s="36"/>
      <c r="C3713" s="36"/>
      <c r="D3713" s="36"/>
      <c r="E3713" s="36"/>
      <c r="F3713" s="36"/>
      <c r="G3713" s="36"/>
      <c r="H3713" s="36"/>
      <c r="S3713" s="36"/>
      <c r="T3713" s="36"/>
    </row>
    <row r="3714" spans="2:20">
      <c r="B3714" s="36"/>
      <c r="C3714" s="36"/>
      <c r="D3714" s="36"/>
      <c r="E3714" s="36"/>
      <c r="F3714" s="36"/>
      <c r="G3714" s="36"/>
      <c r="H3714" s="36"/>
      <c r="S3714" s="36"/>
      <c r="T3714" s="36"/>
    </row>
    <row r="3715" spans="2:20">
      <c r="B3715" s="36"/>
      <c r="C3715" s="36"/>
      <c r="D3715" s="36"/>
      <c r="E3715" s="36"/>
      <c r="F3715" s="36"/>
      <c r="G3715" s="36"/>
      <c r="H3715" s="36"/>
      <c r="S3715" s="36"/>
      <c r="T3715" s="36"/>
    </row>
    <row r="3716" spans="2:20">
      <c r="B3716" s="36"/>
      <c r="C3716" s="36"/>
      <c r="D3716" s="36"/>
      <c r="E3716" s="36"/>
      <c r="F3716" s="36"/>
      <c r="G3716" s="36"/>
      <c r="H3716" s="36"/>
      <c r="S3716" s="36"/>
      <c r="T3716" s="36"/>
    </row>
    <row r="3717" spans="2:20">
      <c r="B3717" s="36"/>
      <c r="C3717" s="36"/>
      <c r="D3717" s="36"/>
      <c r="E3717" s="36"/>
      <c r="F3717" s="36"/>
      <c r="G3717" s="36"/>
      <c r="H3717" s="36"/>
      <c r="S3717" s="36"/>
      <c r="T3717" s="36"/>
    </row>
    <row r="3718" spans="2:20">
      <c r="B3718" s="36"/>
      <c r="C3718" s="36"/>
      <c r="D3718" s="36"/>
      <c r="E3718" s="36"/>
      <c r="F3718" s="36"/>
      <c r="G3718" s="36"/>
      <c r="H3718" s="36"/>
      <c r="S3718" s="36"/>
      <c r="T3718" s="36"/>
    </row>
    <row r="3719" spans="2:20">
      <c r="B3719" s="36"/>
      <c r="C3719" s="36"/>
      <c r="D3719" s="36"/>
      <c r="E3719" s="36"/>
      <c r="F3719" s="36"/>
      <c r="G3719" s="36"/>
      <c r="H3719" s="36"/>
      <c r="S3719" s="36"/>
      <c r="T3719" s="36"/>
    </row>
    <row r="3720" spans="2:20">
      <c r="B3720" s="36"/>
      <c r="C3720" s="36"/>
      <c r="D3720" s="36"/>
      <c r="E3720" s="36"/>
      <c r="F3720" s="36"/>
      <c r="G3720" s="36"/>
      <c r="H3720" s="36"/>
      <c r="S3720" s="36"/>
      <c r="T3720" s="36"/>
    </row>
    <row r="3721" spans="2:20">
      <c r="B3721" s="36"/>
      <c r="C3721" s="36"/>
      <c r="D3721" s="36"/>
      <c r="E3721" s="36"/>
      <c r="F3721" s="36"/>
      <c r="G3721" s="36"/>
      <c r="H3721" s="36"/>
      <c r="S3721" s="36"/>
      <c r="T3721" s="36"/>
    </row>
    <row r="3722" spans="2:20">
      <c r="B3722" s="36"/>
      <c r="C3722" s="36"/>
      <c r="D3722" s="36"/>
      <c r="E3722" s="36"/>
      <c r="F3722" s="36"/>
      <c r="G3722" s="36"/>
      <c r="H3722" s="36"/>
      <c r="S3722" s="36"/>
      <c r="T3722" s="36"/>
    </row>
    <row r="3723" spans="2:20">
      <c r="B3723" s="36"/>
      <c r="C3723" s="36"/>
      <c r="D3723" s="36"/>
      <c r="E3723" s="36"/>
      <c r="F3723" s="36"/>
      <c r="G3723" s="36"/>
      <c r="H3723" s="36"/>
      <c r="S3723" s="36"/>
      <c r="T3723" s="36"/>
    </row>
    <row r="3724" spans="2:20">
      <c r="B3724" s="36"/>
      <c r="C3724" s="36"/>
      <c r="D3724" s="36"/>
      <c r="E3724" s="36"/>
      <c r="F3724" s="36"/>
      <c r="G3724" s="36"/>
      <c r="H3724" s="36"/>
      <c r="S3724" s="36"/>
      <c r="T3724" s="36"/>
    </row>
    <row r="3725" spans="2:20">
      <c r="B3725" s="36"/>
      <c r="C3725" s="36"/>
      <c r="D3725" s="36"/>
      <c r="E3725" s="36"/>
      <c r="F3725" s="36"/>
      <c r="G3725" s="36"/>
      <c r="H3725" s="36"/>
      <c r="S3725" s="36"/>
      <c r="T3725" s="36"/>
    </row>
    <row r="3726" spans="2:20">
      <c r="B3726" s="36"/>
      <c r="C3726" s="36"/>
      <c r="D3726" s="36"/>
      <c r="E3726" s="36"/>
      <c r="F3726" s="36"/>
      <c r="G3726" s="36"/>
      <c r="H3726" s="36"/>
      <c r="S3726" s="36"/>
      <c r="T3726" s="36"/>
    </row>
    <row r="3727" spans="2:20">
      <c r="B3727" s="36"/>
      <c r="C3727" s="36"/>
      <c r="D3727" s="36"/>
      <c r="E3727" s="36"/>
      <c r="F3727" s="36"/>
      <c r="G3727" s="36"/>
      <c r="H3727" s="36"/>
      <c r="S3727" s="36"/>
      <c r="T3727" s="36"/>
    </row>
    <row r="3728" spans="2:20">
      <c r="B3728" s="36"/>
      <c r="C3728" s="36"/>
      <c r="D3728" s="36"/>
      <c r="E3728" s="36"/>
      <c r="F3728" s="36"/>
      <c r="G3728" s="36"/>
      <c r="H3728" s="36"/>
      <c r="S3728" s="36"/>
      <c r="T3728" s="36"/>
    </row>
    <row r="3729" spans="2:20">
      <c r="B3729" s="36"/>
      <c r="C3729" s="36"/>
      <c r="D3729" s="36"/>
      <c r="E3729" s="36"/>
      <c r="F3729" s="36"/>
      <c r="G3729" s="36"/>
      <c r="H3729" s="36"/>
      <c r="S3729" s="36"/>
      <c r="T3729" s="36"/>
    </row>
    <row r="3730" spans="2:20">
      <c r="B3730" s="36"/>
      <c r="C3730" s="36"/>
      <c r="D3730" s="36"/>
      <c r="E3730" s="36"/>
      <c r="F3730" s="36"/>
      <c r="G3730" s="36"/>
      <c r="H3730" s="36"/>
      <c r="S3730" s="36"/>
      <c r="T3730" s="36"/>
    </row>
    <row r="3731" spans="2:20">
      <c r="B3731" s="36"/>
      <c r="C3731" s="36"/>
      <c r="D3731" s="36"/>
      <c r="E3731" s="36"/>
      <c r="F3731" s="36"/>
      <c r="G3731" s="36"/>
      <c r="H3731" s="36"/>
      <c r="S3731" s="36"/>
      <c r="T3731" s="36"/>
    </row>
    <row r="3732" spans="2:20">
      <c r="B3732" s="36"/>
      <c r="C3732" s="36"/>
      <c r="D3732" s="36"/>
      <c r="E3732" s="36"/>
      <c r="F3732" s="36"/>
      <c r="G3732" s="36"/>
      <c r="H3732" s="36"/>
      <c r="S3732" s="36"/>
      <c r="T3732" s="36"/>
    </row>
    <row r="3733" spans="2:20">
      <c r="B3733" s="36"/>
      <c r="C3733" s="36"/>
      <c r="D3733" s="36"/>
      <c r="E3733" s="36"/>
      <c r="F3733" s="36"/>
      <c r="G3733" s="36"/>
      <c r="H3733" s="36"/>
      <c r="S3733" s="36"/>
      <c r="T3733" s="36"/>
    </row>
    <row r="3734" spans="2:20">
      <c r="B3734" s="36"/>
      <c r="C3734" s="36"/>
      <c r="D3734" s="36"/>
      <c r="E3734" s="36"/>
      <c r="F3734" s="36"/>
      <c r="G3734" s="36"/>
      <c r="H3734" s="36"/>
      <c r="S3734" s="36"/>
      <c r="T3734" s="36"/>
    </row>
    <row r="3735" spans="2:20">
      <c r="B3735" s="36"/>
      <c r="C3735" s="36"/>
      <c r="D3735" s="36"/>
      <c r="E3735" s="36"/>
      <c r="F3735" s="36"/>
      <c r="G3735" s="36"/>
      <c r="H3735" s="36"/>
      <c r="S3735" s="36"/>
      <c r="T3735" s="36"/>
    </row>
    <row r="3736" spans="2:20">
      <c r="B3736" s="36"/>
      <c r="C3736" s="36"/>
      <c r="D3736" s="36"/>
      <c r="E3736" s="36"/>
      <c r="F3736" s="36"/>
      <c r="G3736" s="36"/>
      <c r="H3736" s="36"/>
      <c r="S3736" s="36"/>
      <c r="T3736" s="36"/>
    </row>
    <row r="3737" spans="2:20">
      <c r="B3737" s="36"/>
      <c r="C3737" s="36"/>
      <c r="D3737" s="36"/>
      <c r="E3737" s="36"/>
      <c r="F3737" s="36"/>
      <c r="G3737" s="36"/>
      <c r="H3737" s="36"/>
      <c r="S3737" s="36"/>
      <c r="T3737" s="36"/>
    </row>
    <row r="3738" spans="2:20">
      <c r="B3738" s="36"/>
      <c r="C3738" s="36"/>
      <c r="D3738" s="36"/>
      <c r="E3738" s="36"/>
      <c r="F3738" s="36"/>
      <c r="G3738" s="36"/>
      <c r="H3738" s="36"/>
      <c r="S3738" s="36"/>
      <c r="T3738" s="36"/>
    </row>
    <row r="3739" spans="2:20">
      <c r="B3739" s="36"/>
      <c r="C3739" s="36"/>
      <c r="D3739" s="36"/>
      <c r="E3739" s="36"/>
      <c r="F3739" s="36"/>
      <c r="G3739" s="36"/>
      <c r="H3739" s="36"/>
      <c r="S3739" s="36"/>
      <c r="T3739" s="36"/>
    </row>
    <row r="3740" spans="2:20">
      <c r="B3740" s="36"/>
      <c r="C3740" s="36"/>
      <c r="D3740" s="36"/>
      <c r="E3740" s="36"/>
      <c r="F3740" s="36"/>
      <c r="G3740" s="36"/>
      <c r="H3740" s="36"/>
      <c r="S3740" s="36"/>
      <c r="T3740" s="36"/>
    </row>
    <row r="3741" spans="2:20">
      <c r="B3741" s="36"/>
      <c r="C3741" s="36"/>
      <c r="D3741" s="36"/>
      <c r="E3741" s="36"/>
      <c r="F3741" s="36"/>
      <c r="G3741" s="36"/>
      <c r="H3741" s="36"/>
      <c r="S3741" s="36"/>
      <c r="T3741" s="36"/>
    </row>
    <row r="3742" spans="2:20">
      <c r="B3742" s="36"/>
      <c r="C3742" s="36"/>
      <c r="D3742" s="36"/>
      <c r="E3742" s="36"/>
      <c r="F3742" s="36"/>
      <c r="G3742" s="36"/>
      <c r="H3742" s="36"/>
      <c r="S3742" s="36"/>
      <c r="T3742" s="36"/>
    </row>
    <row r="3743" spans="2:20">
      <c r="B3743" s="36"/>
      <c r="C3743" s="36"/>
      <c r="D3743" s="36"/>
      <c r="E3743" s="36"/>
      <c r="F3743" s="36"/>
      <c r="G3743" s="36"/>
      <c r="H3743" s="36"/>
      <c r="S3743" s="36"/>
      <c r="T3743" s="36"/>
    </row>
    <row r="3744" spans="2:20">
      <c r="B3744" s="36"/>
      <c r="C3744" s="36"/>
      <c r="D3744" s="36"/>
      <c r="E3744" s="36"/>
      <c r="F3744" s="36"/>
      <c r="G3744" s="36"/>
      <c r="H3744" s="36"/>
      <c r="S3744" s="36"/>
      <c r="T3744" s="36"/>
    </row>
    <row r="3745" spans="2:20">
      <c r="B3745" s="36"/>
      <c r="C3745" s="36"/>
      <c r="D3745" s="36"/>
      <c r="E3745" s="36"/>
      <c r="F3745" s="36"/>
      <c r="G3745" s="36"/>
      <c r="H3745" s="36"/>
      <c r="S3745" s="36"/>
      <c r="T3745" s="36"/>
    </row>
    <row r="3746" spans="2:20">
      <c r="B3746" s="36"/>
      <c r="C3746" s="36"/>
      <c r="D3746" s="36"/>
      <c r="E3746" s="36"/>
      <c r="F3746" s="36"/>
      <c r="G3746" s="36"/>
      <c r="H3746" s="36"/>
      <c r="S3746" s="36"/>
      <c r="T3746" s="36"/>
    </row>
    <row r="3747" spans="2:20">
      <c r="B3747" s="36"/>
      <c r="C3747" s="36"/>
      <c r="D3747" s="36"/>
      <c r="E3747" s="36"/>
      <c r="F3747" s="36"/>
      <c r="G3747" s="36"/>
      <c r="H3747" s="36"/>
      <c r="S3747" s="36"/>
      <c r="T3747" s="36"/>
    </row>
    <row r="3748" spans="2:20">
      <c r="B3748" s="36"/>
      <c r="C3748" s="36"/>
      <c r="D3748" s="36"/>
      <c r="E3748" s="36"/>
      <c r="F3748" s="36"/>
      <c r="G3748" s="36"/>
      <c r="H3748" s="36"/>
      <c r="S3748" s="36"/>
      <c r="T3748" s="36"/>
    </row>
    <row r="3749" spans="2:20">
      <c r="B3749" s="36"/>
      <c r="C3749" s="36"/>
      <c r="D3749" s="36"/>
      <c r="E3749" s="36"/>
      <c r="F3749" s="36"/>
      <c r="G3749" s="36"/>
      <c r="H3749" s="36"/>
      <c r="S3749" s="36"/>
      <c r="T3749" s="36"/>
    </row>
    <row r="3750" spans="2:20">
      <c r="B3750" s="36"/>
      <c r="C3750" s="36"/>
      <c r="D3750" s="36"/>
      <c r="E3750" s="36"/>
      <c r="F3750" s="36"/>
      <c r="G3750" s="36"/>
      <c r="H3750" s="36"/>
      <c r="S3750" s="36"/>
      <c r="T3750" s="36"/>
    </row>
    <row r="3751" spans="2:20">
      <c r="B3751" s="36"/>
      <c r="C3751" s="36"/>
      <c r="D3751" s="36"/>
      <c r="E3751" s="36"/>
      <c r="F3751" s="36"/>
      <c r="G3751" s="36"/>
      <c r="H3751" s="36"/>
      <c r="S3751" s="36"/>
      <c r="T3751" s="36"/>
    </row>
    <row r="3752" spans="2:20">
      <c r="B3752" s="36"/>
      <c r="C3752" s="36"/>
      <c r="D3752" s="36"/>
      <c r="E3752" s="36"/>
      <c r="F3752" s="36"/>
      <c r="G3752" s="36"/>
      <c r="H3752" s="36"/>
      <c r="S3752" s="36"/>
      <c r="T3752" s="36"/>
    </row>
    <row r="3753" spans="2:20">
      <c r="B3753" s="36"/>
      <c r="C3753" s="36"/>
      <c r="D3753" s="36"/>
      <c r="E3753" s="36"/>
      <c r="F3753" s="36"/>
      <c r="G3753" s="36"/>
      <c r="H3753" s="36"/>
      <c r="S3753" s="36"/>
      <c r="T3753" s="36"/>
    </row>
    <row r="3754" spans="2:20">
      <c r="B3754" s="36"/>
      <c r="C3754" s="36"/>
      <c r="D3754" s="36"/>
      <c r="E3754" s="36"/>
      <c r="F3754" s="36"/>
      <c r="G3754" s="36"/>
      <c r="H3754" s="36"/>
      <c r="S3754" s="36"/>
      <c r="T3754" s="36"/>
    </row>
    <row r="3755" spans="2:20">
      <c r="B3755" s="36"/>
      <c r="C3755" s="36"/>
      <c r="D3755" s="36"/>
      <c r="E3755" s="36"/>
      <c r="F3755" s="36"/>
      <c r="G3755" s="36"/>
      <c r="H3755" s="36"/>
      <c r="S3755" s="36"/>
      <c r="T3755" s="36"/>
    </row>
    <row r="3756" spans="2:20">
      <c r="B3756" s="36"/>
      <c r="C3756" s="36"/>
      <c r="D3756" s="36"/>
      <c r="E3756" s="36"/>
      <c r="F3756" s="36"/>
      <c r="G3756" s="36"/>
      <c r="H3756" s="36"/>
      <c r="S3756" s="36"/>
      <c r="T3756" s="36"/>
    </row>
    <row r="3757" spans="2:20">
      <c r="B3757" s="36"/>
      <c r="C3757" s="36"/>
      <c r="D3757" s="36"/>
      <c r="E3757" s="36"/>
      <c r="F3757" s="36"/>
      <c r="G3757" s="36"/>
      <c r="H3757" s="36"/>
      <c r="S3757" s="36"/>
      <c r="T3757" s="36"/>
    </row>
    <row r="3758" spans="2:20">
      <c r="B3758" s="36"/>
      <c r="C3758" s="36"/>
      <c r="D3758" s="36"/>
      <c r="E3758" s="36"/>
      <c r="F3758" s="36"/>
      <c r="G3758" s="36"/>
      <c r="H3758" s="36"/>
      <c r="S3758" s="36"/>
      <c r="T3758" s="36"/>
    </row>
    <row r="3759" spans="2:20">
      <c r="B3759" s="36"/>
      <c r="C3759" s="36"/>
      <c r="D3759" s="36"/>
      <c r="E3759" s="36"/>
      <c r="F3759" s="36"/>
      <c r="G3759" s="36"/>
      <c r="H3759" s="36"/>
      <c r="S3759" s="36"/>
      <c r="T3759" s="36"/>
    </row>
    <row r="3760" spans="2:20">
      <c r="B3760" s="36"/>
      <c r="C3760" s="36"/>
      <c r="D3760" s="36"/>
      <c r="E3760" s="36"/>
      <c r="F3760" s="36"/>
      <c r="G3760" s="36"/>
      <c r="H3760" s="36"/>
      <c r="S3760" s="36"/>
      <c r="T3760" s="36"/>
    </row>
    <row r="3761" spans="2:20">
      <c r="B3761" s="36"/>
      <c r="C3761" s="36"/>
      <c r="D3761" s="36"/>
      <c r="E3761" s="36"/>
      <c r="F3761" s="36"/>
      <c r="G3761" s="36"/>
      <c r="H3761" s="36"/>
      <c r="S3761" s="36"/>
      <c r="T3761" s="36"/>
    </row>
    <row r="3762" spans="2:20">
      <c r="B3762" s="36"/>
      <c r="C3762" s="36"/>
      <c r="D3762" s="36"/>
      <c r="E3762" s="36"/>
      <c r="F3762" s="36"/>
      <c r="G3762" s="36"/>
      <c r="H3762" s="36"/>
      <c r="S3762" s="36"/>
      <c r="T3762" s="36"/>
    </row>
    <row r="3763" spans="2:20">
      <c r="B3763" s="36"/>
      <c r="C3763" s="36"/>
      <c r="D3763" s="36"/>
      <c r="E3763" s="36"/>
      <c r="F3763" s="36"/>
      <c r="G3763" s="36"/>
      <c r="H3763" s="36"/>
      <c r="S3763" s="36"/>
      <c r="T3763" s="36"/>
    </row>
    <row r="3764" spans="2:20">
      <c r="B3764" s="36"/>
      <c r="C3764" s="36"/>
      <c r="D3764" s="36"/>
      <c r="E3764" s="36"/>
      <c r="F3764" s="36"/>
      <c r="G3764" s="36"/>
      <c r="H3764" s="36"/>
      <c r="S3764" s="36"/>
      <c r="T3764" s="36"/>
    </row>
    <row r="3765" spans="2:20">
      <c r="B3765" s="36"/>
      <c r="C3765" s="36"/>
      <c r="D3765" s="36"/>
      <c r="E3765" s="36"/>
      <c r="F3765" s="36"/>
      <c r="G3765" s="36"/>
      <c r="H3765" s="36"/>
      <c r="S3765" s="36"/>
      <c r="T3765" s="36"/>
    </row>
    <row r="3766" spans="2:20">
      <c r="B3766" s="36"/>
      <c r="C3766" s="36"/>
      <c r="D3766" s="36"/>
      <c r="E3766" s="36"/>
      <c r="F3766" s="36"/>
      <c r="G3766" s="36"/>
      <c r="H3766" s="36"/>
      <c r="S3766" s="36"/>
      <c r="T3766" s="36"/>
    </row>
    <row r="3767" spans="2:20">
      <c r="B3767" s="36"/>
      <c r="C3767" s="36"/>
      <c r="D3767" s="36"/>
      <c r="E3767" s="36"/>
      <c r="F3767" s="36"/>
      <c r="G3767" s="36"/>
      <c r="H3767" s="36"/>
      <c r="S3767" s="36"/>
      <c r="T3767" s="36"/>
    </row>
    <row r="3768" spans="2:20">
      <c r="B3768" s="36"/>
      <c r="C3768" s="36"/>
      <c r="D3768" s="36"/>
      <c r="E3768" s="36"/>
      <c r="F3768" s="36"/>
      <c r="G3768" s="36"/>
      <c r="H3768" s="36"/>
      <c r="S3768" s="36"/>
      <c r="T3768" s="36"/>
    </row>
    <row r="3769" spans="2:20">
      <c r="B3769" s="36"/>
      <c r="C3769" s="36"/>
      <c r="D3769" s="36"/>
      <c r="E3769" s="36"/>
      <c r="F3769" s="36"/>
      <c r="G3769" s="36"/>
      <c r="H3769" s="36"/>
      <c r="S3769" s="36"/>
      <c r="T3769" s="36"/>
    </row>
    <row r="3770" spans="2:20">
      <c r="B3770" s="36"/>
      <c r="C3770" s="36"/>
      <c r="D3770" s="36"/>
      <c r="E3770" s="36"/>
      <c r="F3770" s="36"/>
      <c r="G3770" s="36"/>
      <c r="H3770" s="36"/>
      <c r="S3770" s="36"/>
      <c r="T3770" s="36"/>
    </row>
    <row r="3771" spans="2:20">
      <c r="B3771" s="36"/>
      <c r="C3771" s="36"/>
      <c r="D3771" s="36"/>
      <c r="E3771" s="36"/>
      <c r="F3771" s="36"/>
      <c r="G3771" s="36"/>
      <c r="H3771" s="36"/>
      <c r="S3771" s="36"/>
      <c r="T3771" s="36"/>
    </row>
    <row r="3772" spans="2:20">
      <c r="B3772" s="36"/>
      <c r="C3772" s="36"/>
      <c r="D3772" s="36"/>
      <c r="E3772" s="36"/>
      <c r="F3772" s="36"/>
      <c r="G3772" s="36"/>
      <c r="H3772" s="36"/>
      <c r="S3772" s="36"/>
      <c r="T3772" s="36"/>
    </row>
    <row r="3773" spans="2:20">
      <c r="B3773" s="36"/>
      <c r="C3773" s="36"/>
      <c r="D3773" s="36"/>
      <c r="E3773" s="36"/>
      <c r="F3773" s="36"/>
      <c r="G3773" s="36"/>
      <c r="H3773" s="36"/>
      <c r="S3773" s="36"/>
      <c r="T3773" s="36"/>
    </row>
    <row r="3774" spans="2:20">
      <c r="B3774" s="36"/>
      <c r="C3774" s="36"/>
      <c r="D3774" s="36"/>
      <c r="E3774" s="36"/>
      <c r="F3774" s="36"/>
      <c r="G3774" s="36"/>
      <c r="H3774" s="36"/>
      <c r="S3774" s="36"/>
      <c r="T3774" s="36"/>
    </row>
    <row r="3775" spans="2:20">
      <c r="B3775" s="36"/>
      <c r="C3775" s="36"/>
      <c r="D3775" s="36"/>
      <c r="E3775" s="36"/>
      <c r="F3775" s="36"/>
      <c r="G3775" s="36"/>
      <c r="H3775" s="36"/>
      <c r="S3775" s="36"/>
      <c r="T3775" s="36"/>
    </row>
    <row r="3776" spans="2:20">
      <c r="B3776" s="36"/>
      <c r="C3776" s="36"/>
      <c r="D3776" s="36"/>
      <c r="E3776" s="36"/>
      <c r="F3776" s="36"/>
      <c r="G3776" s="36"/>
      <c r="H3776" s="36"/>
      <c r="S3776" s="36"/>
      <c r="T3776" s="36"/>
    </row>
    <row r="3777" spans="2:20">
      <c r="B3777" s="36"/>
      <c r="C3777" s="36"/>
      <c r="D3777" s="36"/>
      <c r="E3777" s="36"/>
      <c r="F3777" s="36"/>
      <c r="G3777" s="36"/>
      <c r="H3777" s="36"/>
      <c r="S3777" s="36"/>
      <c r="T3777" s="36"/>
    </row>
    <row r="3778" spans="2:20">
      <c r="B3778" s="36"/>
      <c r="C3778" s="36"/>
      <c r="D3778" s="36"/>
      <c r="E3778" s="36"/>
      <c r="F3778" s="36"/>
      <c r="G3778" s="36"/>
      <c r="H3778" s="36"/>
      <c r="S3778" s="36"/>
      <c r="T3778" s="36"/>
    </row>
    <row r="3779" spans="2:20">
      <c r="B3779" s="36"/>
      <c r="C3779" s="36"/>
      <c r="D3779" s="36"/>
      <c r="E3779" s="36"/>
      <c r="F3779" s="36"/>
      <c r="G3779" s="36"/>
      <c r="H3779" s="36"/>
      <c r="S3779" s="36"/>
      <c r="T3779" s="36"/>
    </row>
    <row r="3780" spans="2:20">
      <c r="B3780" s="36"/>
      <c r="C3780" s="36"/>
      <c r="D3780" s="36"/>
      <c r="E3780" s="36"/>
      <c r="F3780" s="36"/>
      <c r="G3780" s="36"/>
      <c r="H3780" s="36"/>
      <c r="S3780" s="36"/>
      <c r="T3780" s="36"/>
    </row>
    <row r="3781" spans="2:20">
      <c r="B3781" s="36"/>
      <c r="C3781" s="36"/>
      <c r="D3781" s="36"/>
      <c r="E3781" s="36"/>
      <c r="F3781" s="36"/>
      <c r="G3781" s="36"/>
      <c r="H3781" s="36"/>
      <c r="S3781" s="36"/>
      <c r="T3781" s="36"/>
    </row>
    <row r="3782" spans="2:20">
      <c r="B3782" s="36"/>
      <c r="C3782" s="36"/>
      <c r="D3782" s="36"/>
      <c r="E3782" s="36"/>
      <c r="F3782" s="36"/>
      <c r="G3782" s="36"/>
      <c r="H3782" s="36"/>
      <c r="S3782" s="36"/>
      <c r="T3782" s="36"/>
    </row>
    <row r="3783" spans="2:20">
      <c r="B3783" s="36"/>
      <c r="C3783" s="36"/>
      <c r="D3783" s="36"/>
      <c r="E3783" s="36"/>
      <c r="F3783" s="36"/>
      <c r="G3783" s="36"/>
      <c r="H3783" s="36"/>
      <c r="S3783" s="36"/>
      <c r="T3783" s="36"/>
    </row>
    <row r="3784" spans="2:20">
      <c r="B3784" s="36"/>
      <c r="C3784" s="36"/>
      <c r="D3784" s="36"/>
      <c r="E3784" s="36"/>
      <c r="F3784" s="36"/>
      <c r="G3784" s="36"/>
      <c r="H3784" s="36"/>
      <c r="S3784" s="36"/>
      <c r="T3784" s="36"/>
    </row>
    <row r="3785" spans="2:20">
      <c r="B3785" s="36"/>
      <c r="C3785" s="36"/>
      <c r="D3785" s="36"/>
      <c r="E3785" s="36"/>
      <c r="F3785" s="36"/>
      <c r="G3785" s="36"/>
      <c r="H3785" s="36"/>
      <c r="S3785" s="36"/>
      <c r="T3785" s="36"/>
    </row>
    <row r="3786" spans="2:20">
      <c r="B3786" s="36"/>
      <c r="C3786" s="36"/>
      <c r="D3786" s="36"/>
      <c r="E3786" s="36"/>
      <c r="F3786" s="36"/>
      <c r="G3786" s="36"/>
      <c r="H3786" s="36"/>
      <c r="S3786" s="36"/>
      <c r="T3786" s="36"/>
    </row>
    <row r="3787" spans="2:20">
      <c r="B3787" s="36"/>
      <c r="C3787" s="36"/>
      <c r="D3787" s="36"/>
      <c r="E3787" s="36"/>
      <c r="F3787" s="36"/>
      <c r="G3787" s="36"/>
      <c r="H3787" s="36"/>
      <c r="S3787" s="36"/>
      <c r="T3787" s="36"/>
    </row>
    <row r="3788" spans="2:20">
      <c r="B3788" s="36"/>
      <c r="C3788" s="36"/>
      <c r="D3788" s="36"/>
      <c r="E3788" s="36"/>
      <c r="F3788" s="36"/>
      <c r="G3788" s="36"/>
      <c r="H3788" s="36"/>
      <c r="S3788" s="36"/>
      <c r="T3788" s="36"/>
    </row>
    <row r="3789" spans="2:20">
      <c r="B3789" s="36"/>
      <c r="C3789" s="36"/>
      <c r="D3789" s="36"/>
      <c r="E3789" s="36"/>
      <c r="F3789" s="36"/>
      <c r="G3789" s="36"/>
      <c r="H3789" s="36"/>
      <c r="S3789" s="36"/>
      <c r="T3789" s="36"/>
    </row>
    <row r="3790" spans="2:20">
      <c r="B3790" s="36"/>
      <c r="C3790" s="36"/>
      <c r="D3790" s="36"/>
      <c r="E3790" s="36"/>
      <c r="F3790" s="36"/>
      <c r="G3790" s="36"/>
      <c r="H3790" s="36"/>
      <c r="S3790" s="36"/>
      <c r="T3790" s="36"/>
    </row>
    <row r="3791" spans="2:20">
      <c r="B3791" s="36"/>
      <c r="C3791" s="36"/>
      <c r="D3791" s="36"/>
      <c r="E3791" s="36"/>
      <c r="F3791" s="36"/>
      <c r="G3791" s="36"/>
      <c r="H3791" s="36"/>
      <c r="S3791" s="36"/>
      <c r="T3791" s="36"/>
    </row>
    <row r="3792" spans="2:20">
      <c r="B3792" s="36"/>
      <c r="C3792" s="36"/>
      <c r="D3792" s="36"/>
      <c r="E3792" s="36"/>
      <c r="F3792" s="36"/>
      <c r="G3792" s="36"/>
      <c r="H3792" s="36"/>
      <c r="S3792" s="36"/>
      <c r="T3792" s="36"/>
    </row>
    <row r="3793" spans="2:20">
      <c r="B3793" s="36"/>
      <c r="C3793" s="36"/>
      <c r="D3793" s="36"/>
      <c r="E3793" s="36"/>
      <c r="F3793" s="36"/>
      <c r="G3793" s="36"/>
      <c r="H3793" s="36"/>
      <c r="S3793" s="36"/>
      <c r="T3793" s="36"/>
    </row>
    <row r="3794" spans="2:20">
      <c r="B3794" s="36"/>
      <c r="C3794" s="36"/>
      <c r="D3794" s="36"/>
      <c r="E3794" s="36"/>
      <c r="F3794" s="36"/>
      <c r="G3794" s="36"/>
      <c r="H3794" s="36"/>
      <c r="S3794" s="36"/>
      <c r="T3794" s="36"/>
    </row>
    <row r="3795" spans="2:20">
      <c r="B3795" s="36"/>
      <c r="C3795" s="36"/>
      <c r="D3795" s="36"/>
      <c r="E3795" s="36"/>
      <c r="F3795" s="36"/>
      <c r="G3795" s="36"/>
      <c r="H3795" s="36"/>
      <c r="S3795" s="36"/>
      <c r="T3795" s="36"/>
    </row>
    <row r="3796" spans="2:20">
      <c r="B3796" s="36"/>
      <c r="C3796" s="36"/>
      <c r="D3796" s="36"/>
      <c r="E3796" s="36"/>
      <c r="F3796" s="36"/>
      <c r="G3796" s="36"/>
      <c r="H3796" s="36"/>
      <c r="S3796" s="36"/>
      <c r="T3796" s="36"/>
    </row>
    <row r="3797" spans="2:20">
      <c r="B3797" s="36"/>
      <c r="C3797" s="36"/>
      <c r="D3797" s="36"/>
      <c r="E3797" s="36"/>
      <c r="F3797" s="36"/>
      <c r="G3797" s="36"/>
      <c r="H3797" s="36"/>
      <c r="S3797" s="36"/>
      <c r="T3797" s="36"/>
    </row>
    <row r="3798" spans="2:20">
      <c r="B3798" s="36"/>
      <c r="C3798" s="36"/>
      <c r="D3798" s="36"/>
      <c r="E3798" s="36"/>
      <c r="F3798" s="36"/>
      <c r="G3798" s="36"/>
      <c r="H3798" s="36"/>
      <c r="S3798" s="36"/>
      <c r="T3798" s="36"/>
    </row>
    <row r="3799" spans="2:20">
      <c r="B3799" s="36"/>
      <c r="C3799" s="36"/>
      <c r="D3799" s="36"/>
      <c r="E3799" s="36"/>
      <c r="F3799" s="36"/>
      <c r="G3799" s="36"/>
      <c r="H3799" s="36"/>
      <c r="S3799" s="36"/>
      <c r="T3799" s="36"/>
    </row>
    <row r="3800" spans="2:20">
      <c r="B3800" s="36"/>
      <c r="C3800" s="36"/>
      <c r="D3800" s="36"/>
      <c r="E3800" s="36"/>
      <c r="F3800" s="36"/>
      <c r="G3800" s="36"/>
      <c r="H3800" s="36"/>
      <c r="S3800" s="36"/>
      <c r="T3800" s="36"/>
    </row>
    <row r="3801" spans="2:20">
      <c r="B3801" s="36"/>
      <c r="C3801" s="36"/>
      <c r="D3801" s="36"/>
      <c r="E3801" s="36"/>
      <c r="F3801" s="36"/>
      <c r="G3801" s="36"/>
      <c r="H3801" s="36"/>
      <c r="S3801" s="36"/>
      <c r="T3801" s="36"/>
    </row>
    <row r="3802" spans="2:20">
      <c r="B3802" s="36"/>
      <c r="C3802" s="36"/>
      <c r="D3802" s="36"/>
      <c r="E3802" s="36"/>
      <c r="F3802" s="36"/>
      <c r="G3802" s="36"/>
      <c r="H3802" s="36"/>
      <c r="S3802" s="36"/>
      <c r="T3802" s="36"/>
    </row>
    <row r="3803" spans="2:20">
      <c r="B3803" s="36"/>
      <c r="C3803" s="36"/>
      <c r="D3803" s="36"/>
      <c r="E3803" s="36"/>
      <c r="F3803" s="36"/>
      <c r="G3803" s="36"/>
      <c r="H3803" s="36"/>
      <c r="S3803" s="36"/>
      <c r="T3803" s="36"/>
    </row>
    <row r="3804" spans="2:20">
      <c r="B3804" s="36"/>
      <c r="C3804" s="36"/>
      <c r="D3804" s="36"/>
      <c r="E3804" s="36"/>
      <c r="F3804" s="36"/>
      <c r="G3804" s="36"/>
      <c r="H3804" s="36"/>
      <c r="S3804" s="36"/>
      <c r="T3804" s="36"/>
    </row>
    <row r="3805" spans="2:20">
      <c r="B3805" s="36"/>
      <c r="C3805" s="36"/>
      <c r="D3805" s="36"/>
      <c r="E3805" s="36"/>
      <c r="F3805" s="36"/>
      <c r="G3805" s="36"/>
      <c r="H3805" s="36"/>
      <c r="S3805" s="36"/>
      <c r="T3805" s="36"/>
    </row>
    <row r="3806" spans="2:20">
      <c r="B3806" s="36"/>
      <c r="C3806" s="36"/>
      <c r="D3806" s="36"/>
      <c r="E3806" s="36"/>
      <c r="F3806" s="36"/>
      <c r="G3806" s="36"/>
      <c r="H3806" s="36"/>
      <c r="S3806" s="36"/>
      <c r="T3806" s="36"/>
    </row>
    <row r="3807" spans="2:20">
      <c r="B3807" s="36"/>
      <c r="C3807" s="36"/>
      <c r="D3807" s="36"/>
      <c r="E3807" s="36"/>
      <c r="F3807" s="36"/>
      <c r="G3807" s="36"/>
      <c r="H3807" s="36"/>
      <c r="S3807" s="36"/>
      <c r="T3807" s="36"/>
    </row>
    <row r="3808" spans="2:20">
      <c r="B3808" s="36"/>
      <c r="C3808" s="36"/>
      <c r="D3808" s="36"/>
      <c r="E3808" s="36"/>
      <c r="F3808" s="36"/>
      <c r="G3808" s="36"/>
      <c r="H3808" s="36"/>
      <c r="S3808" s="36"/>
      <c r="T3808" s="36"/>
    </row>
    <row r="3809" spans="2:20">
      <c r="B3809" s="36"/>
      <c r="C3809" s="36"/>
      <c r="D3809" s="36"/>
      <c r="E3809" s="36"/>
      <c r="F3809" s="36"/>
      <c r="G3809" s="36"/>
      <c r="H3809" s="36"/>
      <c r="S3809" s="36"/>
      <c r="T3809" s="36"/>
    </row>
    <row r="3810" spans="2:20">
      <c r="B3810" s="36"/>
      <c r="C3810" s="36"/>
      <c r="D3810" s="36"/>
      <c r="E3810" s="36"/>
      <c r="F3810" s="36"/>
      <c r="G3810" s="36"/>
      <c r="H3810" s="36"/>
      <c r="S3810" s="36"/>
      <c r="T3810" s="36"/>
    </row>
    <row r="3811" spans="2:20">
      <c r="B3811" s="36"/>
      <c r="C3811" s="36"/>
      <c r="D3811" s="36"/>
      <c r="E3811" s="36"/>
      <c r="F3811" s="36"/>
      <c r="G3811" s="36"/>
      <c r="H3811" s="36"/>
      <c r="S3811" s="36"/>
      <c r="T3811" s="36"/>
    </row>
    <row r="3812" spans="2:20">
      <c r="B3812" s="36"/>
      <c r="C3812" s="36"/>
      <c r="D3812" s="36"/>
      <c r="E3812" s="36"/>
      <c r="F3812" s="36"/>
      <c r="G3812" s="36"/>
      <c r="H3812" s="36"/>
      <c r="S3812" s="36"/>
      <c r="T3812" s="36"/>
    </row>
    <row r="3813" spans="2:20">
      <c r="B3813" s="36"/>
      <c r="C3813" s="36"/>
      <c r="D3813" s="36"/>
      <c r="E3813" s="36"/>
      <c r="F3813" s="36"/>
      <c r="G3813" s="36"/>
      <c r="H3813" s="36"/>
      <c r="S3813" s="36"/>
      <c r="T3813" s="36"/>
    </row>
    <row r="3814" spans="2:20">
      <c r="B3814" s="36"/>
      <c r="C3814" s="36"/>
      <c r="D3814" s="36"/>
      <c r="E3814" s="36"/>
      <c r="F3814" s="36"/>
      <c r="G3814" s="36"/>
      <c r="H3814" s="36"/>
      <c r="S3814" s="36"/>
      <c r="T3814" s="36"/>
    </row>
    <row r="3815" spans="2:20">
      <c r="B3815" s="36"/>
      <c r="C3815" s="36"/>
      <c r="D3815" s="36"/>
      <c r="E3815" s="36"/>
      <c r="F3815" s="36"/>
      <c r="G3815" s="36"/>
      <c r="H3815" s="36"/>
      <c r="S3815" s="36"/>
      <c r="T3815" s="36"/>
    </row>
    <row r="3816" spans="2:20">
      <c r="B3816" s="36"/>
      <c r="C3816" s="36"/>
      <c r="D3816" s="36"/>
      <c r="E3816" s="36"/>
      <c r="F3816" s="36"/>
      <c r="G3816" s="36"/>
      <c r="H3816" s="36"/>
      <c r="S3816" s="36"/>
      <c r="T3816" s="36"/>
    </row>
    <row r="3817" spans="2:20">
      <c r="B3817" s="36"/>
      <c r="C3817" s="36"/>
      <c r="D3817" s="36"/>
      <c r="E3817" s="36"/>
      <c r="F3817" s="36"/>
      <c r="G3817" s="36"/>
      <c r="H3817" s="36"/>
      <c r="S3817" s="36"/>
      <c r="T3817" s="36"/>
    </row>
    <row r="3818" spans="2:20">
      <c r="B3818" s="36"/>
      <c r="C3818" s="36"/>
      <c r="D3818" s="36"/>
      <c r="E3818" s="36"/>
      <c r="F3818" s="36"/>
      <c r="G3818" s="36"/>
      <c r="H3818" s="36"/>
      <c r="S3818" s="36"/>
      <c r="T3818" s="36"/>
    </row>
    <row r="3819" spans="2:20">
      <c r="B3819" s="36"/>
      <c r="C3819" s="36"/>
      <c r="D3819" s="36"/>
      <c r="E3819" s="36"/>
      <c r="F3819" s="36"/>
      <c r="G3819" s="36"/>
      <c r="H3819" s="36"/>
      <c r="S3819" s="36"/>
      <c r="T3819" s="36"/>
    </row>
    <row r="3820" spans="2:20">
      <c r="B3820" s="36"/>
      <c r="C3820" s="36"/>
      <c r="D3820" s="36"/>
      <c r="E3820" s="36"/>
      <c r="F3820" s="36"/>
      <c r="G3820" s="36"/>
      <c r="H3820" s="36"/>
      <c r="S3820" s="36"/>
      <c r="T3820" s="36"/>
    </row>
    <row r="3821" spans="2:20">
      <c r="B3821" s="36"/>
      <c r="C3821" s="36"/>
      <c r="D3821" s="36"/>
      <c r="E3821" s="36"/>
      <c r="F3821" s="36"/>
      <c r="G3821" s="36"/>
      <c r="H3821" s="36"/>
      <c r="S3821" s="36"/>
      <c r="T3821" s="36"/>
    </row>
    <row r="3822" spans="2:20">
      <c r="B3822" s="36"/>
      <c r="C3822" s="36"/>
      <c r="D3822" s="36"/>
      <c r="E3822" s="36"/>
      <c r="F3822" s="36"/>
      <c r="G3822" s="36"/>
      <c r="H3822" s="36"/>
      <c r="S3822" s="36"/>
      <c r="T3822" s="36"/>
    </row>
    <row r="3823" spans="2:20">
      <c r="B3823" s="36"/>
      <c r="C3823" s="36"/>
      <c r="D3823" s="36"/>
      <c r="E3823" s="36"/>
      <c r="F3823" s="36"/>
      <c r="G3823" s="36"/>
      <c r="H3823" s="36"/>
      <c r="S3823" s="36"/>
      <c r="T3823" s="36"/>
    </row>
    <row r="3824" spans="2:20">
      <c r="B3824" s="36"/>
      <c r="C3824" s="36"/>
      <c r="D3824" s="36"/>
      <c r="E3824" s="36"/>
      <c r="F3824" s="36"/>
      <c r="G3824" s="36"/>
      <c r="H3824" s="36"/>
      <c r="S3824" s="36"/>
      <c r="T3824" s="36"/>
    </row>
    <row r="3825" spans="2:20">
      <c r="B3825" s="36"/>
      <c r="C3825" s="36"/>
      <c r="D3825" s="36"/>
      <c r="E3825" s="36"/>
      <c r="F3825" s="36"/>
      <c r="G3825" s="36"/>
      <c r="H3825" s="36"/>
      <c r="S3825" s="36"/>
      <c r="T3825" s="36"/>
    </row>
    <row r="3826" spans="2:20">
      <c r="B3826" s="36"/>
      <c r="C3826" s="36"/>
      <c r="D3826" s="36"/>
      <c r="E3826" s="36"/>
      <c r="F3826" s="36"/>
      <c r="G3826" s="36"/>
      <c r="H3826" s="36"/>
      <c r="S3826" s="36"/>
      <c r="T3826" s="36"/>
    </row>
    <row r="3827" spans="2:20">
      <c r="B3827" s="36"/>
      <c r="C3827" s="36"/>
      <c r="D3827" s="36"/>
      <c r="E3827" s="36"/>
      <c r="F3827" s="36"/>
      <c r="G3827" s="36"/>
      <c r="H3827" s="36"/>
      <c r="S3827" s="36"/>
      <c r="T3827" s="36"/>
    </row>
    <row r="3828" spans="2:20">
      <c r="B3828" s="36"/>
      <c r="C3828" s="36"/>
      <c r="D3828" s="36"/>
      <c r="E3828" s="36"/>
      <c r="F3828" s="36"/>
      <c r="G3828" s="36"/>
      <c r="H3828" s="36"/>
      <c r="S3828" s="36"/>
      <c r="T3828" s="36"/>
    </row>
    <row r="3829" spans="2:20">
      <c r="B3829" s="36"/>
      <c r="C3829" s="36"/>
      <c r="D3829" s="36"/>
      <c r="E3829" s="36"/>
      <c r="F3829" s="36"/>
      <c r="G3829" s="36"/>
      <c r="H3829" s="36"/>
      <c r="S3829" s="36"/>
      <c r="T3829" s="36"/>
    </row>
    <row r="3830" spans="2:20">
      <c r="B3830" s="36"/>
      <c r="C3830" s="36"/>
      <c r="D3830" s="36"/>
      <c r="E3830" s="36"/>
      <c r="F3830" s="36"/>
      <c r="G3830" s="36"/>
      <c r="H3830" s="36"/>
      <c r="S3830" s="36"/>
      <c r="T3830" s="36"/>
    </row>
    <row r="3831" spans="2:20">
      <c r="B3831" s="36"/>
      <c r="C3831" s="36"/>
      <c r="D3831" s="36"/>
      <c r="E3831" s="36"/>
      <c r="F3831" s="36"/>
      <c r="G3831" s="36"/>
      <c r="H3831" s="36"/>
      <c r="S3831" s="36"/>
      <c r="T3831" s="36"/>
    </row>
    <row r="3832" spans="2:20">
      <c r="B3832" s="36"/>
      <c r="C3832" s="36"/>
      <c r="D3832" s="36"/>
      <c r="E3832" s="36"/>
      <c r="F3832" s="36"/>
      <c r="G3832" s="36"/>
      <c r="H3832" s="36"/>
      <c r="S3832" s="36"/>
      <c r="T3832" s="36"/>
    </row>
    <row r="3833" spans="2:20">
      <c r="B3833" s="36"/>
      <c r="C3833" s="36"/>
      <c r="D3833" s="36"/>
      <c r="E3833" s="36"/>
      <c r="F3833" s="36"/>
      <c r="G3833" s="36"/>
      <c r="H3833" s="36"/>
      <c r="S3833" s="36"/>
      <c r="T3833" s="36"/>
    </row>
    <row r="3834" spans="2:20">
      <c r="B3834" s="36"/>
      <c r="C3834" s="36"/>
      <c r="D3834" s="36"/>
      <c r="E3834" s="36"/>
      <c r="F3834" s="36"/>
      <c r="G3834" s="36"/>
      <c r="H3834" s="36"/>
      <c r="S3834" s="36"/>
      <c r="T3834" s="36"/>
    </row>
    <row r="3835" spans="2:20">
      <c r="B3835" s="36"/>
      <c r="C3835" s="36"/>
      <c r="D3835" s="36"/>
      <c r="E3835" s="36"/>
      <c r="F3835" s="36"/>
      <c r="G3835" s="36"/>
      <c r="H3835" s="36"/>
      <c r="S3835" s="36"/>
      <c r="T3835" s="36"/>
    </row>
    <row r="3836" spans="2:20">
      <c r="B3836" s="36"/>
      <c r="C3836" s="36"/>
      <c r="D3836" s="36"/>
      <c r="E3836" s="36"/>
      <c r="F3836" s="36"/>
      <c r="G3836" s="36"/>
      <c r="H3836" s="36"/>
      <c r="S3836" s="36"/>
      <c r="T3836" s="36"/>
    </row>
    <row r="3837" spans="2:20">
      <c r="B3837" s="36"/>
      <c r="C3837" s="36"/>
      <c r="D3837" s="36"/>
      <c r="E3837" s="36"/>
      <c r="F3837" s="36"/>
      <c r="G3837" s="36"/>
      <c r="H3837" s="36"/>
      <c r="S3837" s="36"/>
      <c r="T3837" s="36"/>
    </row>
    <row r="3838" spans="2:20">
      <c r="B3838" s="36"/>
      <c r="C3838" s="36"/>
      <c r="D3838" s="36"/>
      <c r="E3838" s="36"/>
      <c r="F3838" s="36"/>
      <c r="G3838" s="36"/>
      <c r="H3838" s="36"/>
      <c r="S3838" s="36"/>
      <c r="T3838" s="36"/>
    </row>
    <row r="3839" spans="2:20">
      <c r="B3839" s="36"/>
      <c r="C3839" s="36"/>
      <c r="D3839" s="36"/>
      <c r="E3839" s="36"/>
      <c r="F3839" s="36"/>
      <c r="G3839" s="36"/>
      <c r="H3839" s="36"/>
      <c r="S3839" s="36"/>
      <c r="T3839" s="36"/>
    </row>
    <row r="3840" spans="2:20">
      <c r="B3840" s="36"/>
      <c r="C3840" s="36"/>
      <c r="D3840" s="36"/>
      <c r="E3840" s="36"/>
      <c r="F3840" s="36"/>
      <c r="G3840" s="36"/>
      <c r="H3840" s="36"/>
      <c r="S3840" s="36"/>
      <c r="T3840" s="36"/>
    </row>
    <row r="3841" spans="2:20">
      <c r="B3841" s="36"/>
      <c r="C3841" s="36"/>
      <c r="D3841" s="36"/>
      <c r="E3841" s="36"/>
      <c r="F3841" s="36"/>
      <c r="G3841" s="36"/>
      <c r="H3841" s="36"/>
      <c r="S3841" s="36"/>
      <c r="T3841" s="36"/>
    </row>
    <row r="3842" spans="2:20">
      <c r="B3842" s="36"/>
      <c r="C3842" s="36"/>
      <c r="D3842" s="36"/>
      <c r="E3842" s="36"/>
      <c r="F3842" s="36"/>
      <c r="G3842" s="36"/>
      <c r="H3842" s="36"/>
      <c r="S3842" s="36"/>
      <c r="T3842" s="36"/>
    </row>
    <row r="3843" spans="2:20">
      <c r="B3843" s="36"/>
      <c r="C3843" s="36"/>
      <c r="D3843" s="36"/>
      <c r="E3843" s="36"/>
      <c r="F3843" s="36"/>
      <c r="G3843" s="36"/>
      <c r="H3843" s="36"/>
      <c r="S3843" s="36"/>
      <c r="T3843" s="36"/>
    </row>
    <row r="3844" spans="2:20">
      <c r="B3844" s="36"/>
      <c r="C3844" s="36"/>
      <c r="D3844" s="36"/>
      <c r="E3844" s="36"/>
      <c r="F3844" s="36"/>
      <c r="G3844" s="36"/>
      <c r="H3844" s="36"/>
      <c r="S3844" s="36"/>
      <c r="T3844" s="36"/>
    </row>
    <row r="3845" spans="2:20">
      <c r="B3845" s="36"/>
      <c r="C3845" s="36"/>
      <c r="D3845" s="36"/>
      <c r="E3845" s="36"/>
      <c r="F3845" s="36"/>
      <c r="G3845" s="36"/>
      <c r="H3845" s="36"/>
      <c r="S3845" s="36"/>
      <c r="T3845" s="36"/>
    </row>
    <row r="3846" spans="2:20">
      <c r="B3846" s="36"/>
      <c r="C3846" s="36"/>
      <c r="D3846" s="36"/>
      <c r="E3846" s="36"/>
      <c r="F3846" s="36"/>
      <c r="G3846" s="36"/>
      <c r="H3846" s="36"/>
      <c r="S3846" s="36"/>
      <c r="T3846" s="36"/>
    </row>
    <row r="3847" spans="2:20">
      <c r="B3847" s="36"/>
      <c r="C3847" s="36"/>
      <c r="D3847" s="36"/>
      <c r="E3847" s="36"/>
      <c r="F3847" s="36"/>
      <c r="G3847" s="36"/>
      <c r="H3847" s="36"/>
      <c r="S3847" s="36"/>
      <c r="T3847" s="36"/>
    </row>
    <row r="3848" spans="2:20">
      <c r="B3848" s="36"/>
      <c r="C3848" s="36"/>
      <c r="D3848" s="36"/>
      <c r="E3848" s="36"/>
      <c r="F3848" s="36"/>
      <c r="G3848" s="36"/>
      <c r="H3848" s="36"/>
      <c r="S3848" s="36"/>
      <c r="T3848" s="36"/>
    </row>
    <row r="3849" spans="2:20">
      <c r="B3849" s="36"/>
      <c r="C3849" s="36"/>
      <c r="D3849" s="36"/>
      <c r="E3849" s="36"/>
      <c r="F3849" s="36"/>
      <c r="G3849" s="36"/>
      <c r="H3849" s="36"/>
      <c r="S3849" s="36"/>
      <c r="T3849" s="36"/>
    </row>
    <row r="3850" spans="2:20">
      <c r="B3850" s="36"/>
      <c r="C3850" s="36"/>
      <c r="D3850" s="36"/>
      <c r="E3850" s="36"/>
      <c r="F3850" s="36"/>
      <c r="G3850" s="36"/>
      <c r="H3850" s="36"/>
      <c r="S3850" s="36"/>
      <c r="T3850" s="36"/>
    </row>
    <row r="3851" spans="2:20">
      <c r="B3851" s="36"/>
      <c r="C3851" s="36"/>
      <c r="D3851" s="36"/>
      <c r="E3851" s="36"/>
      <c r="F3851" s="36"/>
      <c r="G3851" s="36"/>
      <c r="H3851" s="36"/>
      <c r="S3851" s="36"/>
      <c r="T3851" s="36"/>
    </row>
    <row r="3852" spans="2:20">
      <c r="B3852" s="36"/>
      <c r="C3852" s="36"/>
      <c r="D3852" s="36"/>
      <c r="E3852" s="36"/>
      <c r="F3852" s="36"/>
      <c r="G3852" s="36"/>
      <c r="H3852" s="36"/>
      <c r="S3852" s="36"/>
      <c r="T3852" s="36"/>
    </row>
    <row r="3853" spans="2:20">
      <c r="B3853" s="36"/>
      <c r="C3853" s="36"/>
      <c r="D3853" s="36"/>
      <c r="E3853" s="36"/>
      <c r="F3853" s="36"/>
      <c r="G3853" s="36"/>
      <c r="H3853" s="36"/>
      <c r="S3853" s="36"/>
      <c r="T3853" s="36"/>
    </row>
    <row r="3854" spans="2:20">
      <c r="B3854" s="36"/>
      <c r="C3854" s="36"/>
      <c r="D3854" s="36"/>
      <c r="E3854" s="36"/>
      <c r="F3854" s="36"/>
      <c r="G3854" s="36"/>
      <c r="H3854" s="36"/>
      <c r="S3854" s="36"/>
      <c r="T3854" s="36"/>
    </row>
    <row r="3855" spans="2:20">
      <c r="B3855" s="36"/>
      <c r="C3855" s="36"/>
      <c r="D3855" s="36"/>
      <c r="E3855" s="36"/>
      <c r="F3855" s="36"/>
      <c r="G3855" s="36"/>
      <c r="H3855" s="36"/>
      <c r="S3855" s="36"/>
      <c r="T3855" s="36"/>
    </row>
    <row r="3856" spans="2:20">
      <c r="B3856" s="36"/>
      <c r="C3856" s="36"/>
      <c r="D3856" s="36"/>
      <c r="E3856" s="36"/>
      <c r="F3856" s="36"/>
      <c r="G3856" s="36"/>
      <c r="H3856" s="36"/>
      <c r="S3856" s="36"/>
      <c r="T3856" s="36"/>
    </row>
    <row r="3857" spans="2:20">
      <c r="B3857" s="36"/>
      <c r="C3857" s="36"/>
      <c r="D3857" s="36"/>
      <c r="E3857" s="36"/>
      <c r="F3857" s="36"/>
      <c r="G3857" s="36"/>
      <c r="H3857" s="36"/>
      <c r="S3857" s="36"/>
      <c r="T3857" s="36"/>
    </row>
    <row r="3858" spans="2:20">
      <c r="B3858" s="36"/>
      <c r="C3858" s="36"/>
      <c r="D3858" s="36"/>
      <c r="E3858" s="36"/>
      <c r="F3858" s="36"/>
      <c r="G3858" s="36"/>
      <c r="H3858" s="36"/>
      <c r="S3858" s="36"/>
      <c r="T3858" s="36"/>
    </row>
    <row r="3859" spans="2:20">
      <c r="B3859" s="36"/>
      <c r="C3859" s="36"/>
      <c r="D3859" s="36"/>
      <c r="E3859" s="36"/>
      <c r="F3859" s="36"/>
      <c r="G3859" s="36"/>
      <c r="H3859" s="36"/>
      <c r="S3859" s="36"/>
      <c r="T3859" s="36"/>
    </row>
    <row r="3860" spans="2:20">
      <c r="B3860" s="36"/>
      <c r="C3860" s="36"/>
      <c r="D3860" s="36"/>
      <c r="E3860" s="36"/>
      <c r="F3860" s="36"/>
      <c r="G3860" s="36"/>
      <c r="H3860" s="36"/>
      <c r="S3860" s="36"/>
      <c r="T3860" s="36"/>
    </row>
    <row r="3861" spans="2:20">
      <c r="B3861" s="36"/>
      <c r="C3861" s="36"/>
      <c r="D3861" s="36"/>
      <c r="E3861" s="36"/>
      <c r="F3861" s="36"/>
      <c r="G3861" s="36"/>
      <c r="H3861" s="36"/>
      <c r="S3861" s="36"/>
      <c r="T3861" s="36"/>
    </row>
    <row r="3862" spans="2:20">
      <c r="B3862" s="36"/>
      <c r="C3862" s="36"/>
      <c r="D3862" s="36"/>
      <c r="E3862" s="36"/>
      <c r="F3862" s="36"/>
      <c r="G3862" s="36"/>
      <c r="H3862" s="36"/>
      <c r="S3862" s="36"/>
      <c r="T3862" s="36"/>
    </row>
    <row r="3863" spans="2:20">
      <c r="B3863" s="36"/>
      <c r="C3863" s="36"/>
      <c r="D3863" s="36"/>
      <c r="E3863" s="36"/>
      <c r="F3863" s="36"/>
      <c r="G3863" s="36"/>
      <c r="H3863" s="36"/>
      <c r="S3863" s="36"/>
      <c r="T3863" s="36"/>
    </row>
    <row r="3864" spans="2:20">
      <c r="B3864" s="36"/>
      <c r="C3864" s="36"/>
      <c r="D3864" s="36"/>
      <c r="E3864" s="36"/>
      <c r="F3864" s="36"/>
      <c r="G3864" s="36"/>
      <c r="H3864" s="36"/>
      <c r="S3864" s="36"/>
      <c r="T3864" s="36"/>
    </row>
    <row r="3865" spans="2:20">
      <c r="B3865" s="36"/>
      <c r="C3865" s="36"/>
      <c r="D3865" s="36"/>
      <c r="E3865" s="36"/>
      <c r="F3865" s="36"/>
      <c r="G3865" s="36"/>
      <c r="H3865" s="36"/>
      <c r="S3865" s="36"/>
      <c r="T3865" s="36"/>
    </row>
    <row r="3866" spans="2:20">
      <c r="B3866" s="36"/>
      <c r="C3866" s="36"/>
      <c r="D3866" s="36"/>
      <c r="E3866" s="36"/>
      <c r="F3866" s="36"/>
      <c r="G3866" s="36"/>
      <c r="H3866" s="36"/>
      <c r="S3866" s="36"/>
      <c r="T3866" s="36"/>
    </row>
    <row r="3867" spans="2:20">
      <c r="B3867" s="36"/>
      <c r="C3867" s="36"/>
      <c r="D3867" s="36"/>
      <c r="E3867" s="36"/>
      <c r="F3867" s="36"/>
      <c r="G3867" s="36"/>
      <c r="H3867" s="36"/>
      <c r="S3867" s="36"/>
      <c r="T3867" s="36"/>
    </row>
    <row r="3868" spans="2:20">
      <c r="B3868" s="36"/>
      <c r="C3868" s="36"/>
      <c r="D3868" s="36"/>
      <c r="E3868" s="36"/>
      <c r="F3868" s="36"/>
      <c r="G3868" s="36"/>
      <c r="H3868" s="36"/>
      <c r="S3868" s="36"/>
      <c r="T3868" s="36"/>
    </row>
    <row r="3869" spans="2:20">
      <c r="B3869" s="36"/>
      <c r="C3869" s="36"/>
      <c r="D3869" s="36"/>
      <c r="E3869" s="36"/>
      <c r="F3869" s="36"/>
      <c r="G3869" s="36"/>
      <c r="H3869" s="36"/>
      <c r="S3869" s="36"/>
      <c r="T3869" s="36"/>
    </row>
    <row r="3870" spans="2:20">
      <c r="B3870" s="36"/>
      <c r="C3870" s="36"/>
      <c r="D3870" s="36"/>
      <c r="E3870" s="36"/>
      <c r="F3870" s="36"/>
      <c r="G3870" s="36"/>
      <c r="H3870" s="36"/>
      <c r="S3870" s="36"/>
      <c r="T3870" s="36"/>
    </row>
    <row r="3871" spans="2:20">
      <c r="B3871" s="36"/>
      <c r="C3871" s="36"/>
      <c r="D3871" s="36"/>
      <c r="E3871" s="36"/>
      <c r="F3871" s="36"/>
      <c r="G3871" s="36"/>
      <c r="H3871" s="36"/>
      <c r="S3871" s="36"/>
      <c r="T3871" s="36"/>
    </row>
    <row r="3872" spans="2:20">
      <c r="B3872" s="36"/>
      <c r="C3872" s="36"/>
      <c r="D3872" s="36"/>
      <c r="E3872" s="36"/>
      <c r="F3872" s="36"/>
      <c r="G3872" s="36"/>
      <c r="H3872" s="36"/>
      <c r="S3872" s="36"/>
      <c r="T3872" s="36"/>
    </row>
    <row r="3873" spans="2:20">
      <c r="B3873" s="36"/>
      <c r="C3873" s="36"/>
      <c r="D3873" s="36"/>
      <c r="E3873" s="36"/>
      <c r="F3873" s="36"/>
      <c r="G3873" s="36"/>
      <c r="H3873" s="36"/>
      <c r="S3873" s="36"/>
      <c r="T3873" s="36"/>
    </row>
    <row r="3874" spans="2:20">
      <c r="B3874" s="36"/>
      <c r="C3874" s="36"/>
      <c r="D3874" s="36"/>
      <c r="E3874" s="36"/>
      <c r="F3874" s="36"/>
      <c r="G3874" s="36"/>
      <c r="H3874" s="36"/>
      <c r="S3874" s="36"/>
      <c r="T3874" s="36"/>
    </row>
    <row r="3875" spans="2:20">
      <c r="B3875" s="36"/>
      <c r="C3875" s="36"/>
      <c r="D3875" s="36"/>
      <c r="E3875" s="36"/>
      <c r="F3875" s="36"/>
      <c r="G3875" s="36"/>
      <c r="H3875" s="36"/>
      <c r="S3875" s="36"/>
      <c r="T3875" s="36"/>
    </row>
    <row r="3876" spans="2:20">
      <c r="B3876" s="36"/>
      <c r="C3876" s="36"/>
      <c r="D3876" s="36"/>
      <c r="E3876" s="36"/>
      <c r="F3876" s="36"/>
      <c r="G3876" s="36"/>
      <c r="H3876" s="36"/>
      <c r="S3876" s="36"/>
      <c r="T3876" s="36"/>
    </row>
    <row r="3877" spans="2:20">
      <c r="B3877" s="36"/>
      <c r="C3877" s="36"/>
      <c r="D3877" s="36"/>
      <c r="E3877" s="36"/>
      <c r="F3877" s="36"/>
      <c r="G3877" s="36"/>
      <c r="H3877" s="36"/>
      <c r="S3877" s="36"/>
      <c r="T3877" s="36"/>
    </row>
    <row r="3878" spans="2:20">
      <c r="B3878" s="36"/>
      <c r="C3878" s="36"/>
      <c r="D3878" s="36"/>
      <c r="E3878" s="36"/>
      <c r="F3878" s="36"/>
      <c r="G3878" s="36"/>
      <c r="H3878" s="36"/>
      <c r="S3878" s="36"/>
      <c r="T3878" s="36"/>
    </row>
    <row r="3879" spans="2:20">
      <c r="B3879" s="36"/>
      <c r="C3879" s="36"/>
      <c r="D3879" s="36"/>
      <c r="E3879" s="36"/>
      <c r="F3879" s="36"/>
      <c r="G3879" s="36"/>
      <c r="H3879" s="36"/>
      <c r="S3879" s="36"/>
      <c r="T3879" s="36"/>
    </row>
    <row r="3880" spans="2:20">
      <c r="B3880" s="36"/>
      <c r="C3880" s="36"/>
      <c r="D3880" s="36"/>
      <c r="E3880" s="36"/>
      <c r="F3880" s="36"/>
      <c r="G3880" s="36"/>
      <c r="H3880" s="36"/>
      <c r="S3880" s="36"/>
      <c r="T3880" s="36"/>
    </row>
    <row r="3881" spans="2:20">
      <c r="B3881" s="36"/>
      <c r="C3881" s="36"/>
      <c r="D3881" s="36"/>
      <c r="E3881" s="36"/>
      <c r="F3881" s="36"/>
      <c r="G3881" s="36"/>
      <c r="H3881" s="36"/>
      <c r="S3881" s="36"/>
      <c r="T3881" s="36"/>
    </row>
    <row r="3882" spans="2:20">
      <c r="B3882" s="36"/>
      <c r="C3882" s="36"/>
      <c r="D3882" s="36"/>
      <c r="E3882" s="36"/>
      <c r="F3882" s="36"/>
      <c r="G3882" s="36"/>
      <c r="H3882" s="36"/>
      <c r="S3882" s="36"/>
      <c r="T3882" s="36"/>
    </row>
    <row r="3883" spans="2:20">
      <c r="B3883" s="36"/>
      <c r="C3883" s="36"/>
      <c r="D3883" s="36"/>
      <c r="E3883" s="36"/>
      <c r="F3883" s="36"/>
      <c r="G3883" s="36"/>
      <c r="H3883" s="36"/>
      <c r="S3883" s="36"/>
      <c r="T3883" s="36"/>
    </row>
    <row r="3884" spans="2:20">
      <c r="B3884" s="36"/>
      <c r="C3884" s="36"/>
      <c r="D3884" s="36"/>
      <c r="E3884" s="36"/>
      <c r="F3884" s="36"/>
      <c r="G3884" s="36"/>
      <c r="H3884" s="36"/>
      <c r="S3884" s="36"/>
      <c r="T3884" s="36"/>
    </row>
    <row r="3885" spans="2:20">
      <c r="B3885" s="36"/>
      <c r="C3885" s="36"/>
      <c r="D3885" s="36"/>
      <c r="E3885" s="36"/>
      <c r="F3885" s="36"/>
      <c r="G3885" s="36"/>
      <c r="H3885" s="36"/>
      <c r="S3885" s="36"/>
      <c r="T3885" s="36"/>
    </row>
    <row r="3886" spans="2:20">
      <c r="B3886" s="36"/>
      <c r="C3886" s="36"/>
      <c r="D3886" s="36"/>
      <c r="E3886" s="36"/>
      <c r="F3886" s="36"/>
      <c r="G3886" s="36"/>
      <c r="H3886" s="36"/>
      <c r="S3886" s="36"/>
      <c r="T3886" s="36"/>
    </row>
    <row r="3887" spans="2:20">
      <c r="B3887" s="36"/>
      <c r="C3887" s="36"/>
      <c r="D3887" s="36"/>
      <c r="E3887" s="36"/>
      <c r="F3887" s="36"/>
      <c r="G3887" s="36"/>
      <c r="H3887" s="36"/>
      <c r="S3887" s="36"/>
      <c r="T3887" s="36"/>
    </row>
    <row r="3888" spans="2:20">
      <c r="B3888" s="36"/>
      <c r="C3888" s="36"/>
      <c r="D3888" s="36"/>
      <c r="E3888" s="36"/>
      <c r="F3888" s="36"/>
      <c r="G3888" s="36"/>
      <c r="H3888" s="36"/>
      <c r="S3888" s="36"/>
      <c r="T3888" s="36"/>
    </row>
    <row r="3889" spans="2:20">
      <c r="B3889" s="36"/>
      <c r="C3889" s="36"/>
      <c r="D3889" s="36"/>
      <c r="E3889" s="36"/>
      <c r="F3889" s="36"/>
      <c r="G3889" s="36"/>
      <c r="H3889" s="36"/>
      <c r="S3889" s="36"/>
      <c r="T3889" s="36"/>
    </row>
    <row r="3890" spans="2:20">
      <c r="B3890" s="36"/>
      <c r="C3890" s="36"/>
      <c r="D3890" s="36"/>
      <c r="E3890" s="36"/>
      <c r="F3890" s="36"/>
      <c r="G3890" s="36"/>
      <c r="H3890" s="36"/>
      <c r="S3890" s="36"/>
      <c r="T3890" s="36"/>
    </row>
    <row r="3891" spans="2:20">
      <c r="B3891" s="36"/>
      <c r="C3891" s="36"/>
      <c r="D3891" s="36"/>
      <c r="E3891" s="36"/>
      <c r="F3891" s="36"/>
      <c r="G3891" s="36"/>
      <c r="H3891" s="36"/>
      <c r="S3891" s="36"/>
      <c r="T3891" s="36"/>
    </row>
    <row r="3892" spans="2:20">
      <c r="B3892" s="36"/>
      <c r="C3892" s="36"/>
      <c r="D3892" s="36"/>
      <c r="E3892" s="36"/>
      <c r="F3892" s="36"/>
      <c r="G3892" s="36"/>
      <c r="H3892" s="36"/>
      <c r="S3892" s="36"/>
      <c r="T3892" s="36"/>
    </row>
    <row r="3893" spans="2:20">
      <c r="B3893" s="36"/>
      <c r="C3893" s="36"/>
      <c r="D3893" s="36"/>
      <c r="E3893" s="36"/>
      <c r="F3893" s="36"/>
      <c r="G3893" s="36"/>
      <c r="H3893" s="36"/>
      <c r="S3893" s="36"/>
      <c r="T3893" s="36"/>
    </row>
    <row r="3894" spans="2:20">
      <c r="B3894" s="36"/>
      <c r="C3894" s="36"/>
      <c r="D3894" s="36"/>
      <c r="E3894" s="36"/>
      <c r="F3894" s="36"/>
      <c r="G3894" s="36"/>
      <c r="H3894" s="36"/>
      <c r="S3894" s="36"/>
      <c r="T3894" s="36"/>
    </row>
    <row r="3895" spans="2:20">
      <c r="B3895" s="36"/>
      <c r="C3895" s="36"/>
      <c r="D3895" s="36"/>
      <c r="E3895" s="36"/>
      <c r="F3895" s="36"/>
      <c r="G3895" s="36"/>
      <c r="H3895" s="36"/>
      <c r="S3895" s="36"/>
      <c r="T3895" s="36"/>
    </row>
    <row r="3896" spans="2:20">
      <c r="B3896" s="36"/>
      <c r="C3896" s="36"/>
      <c r="D3896" s="36"/>
      <c r="E3896" s="36"/>
      <c r="F3896" s="36"/>
      <c r="G3896" s="36"/>
      <c r="H3896" s="36"/>
      <c r="S3896" s="36"/>
      <c r="T3896" s="36"/>
    </row>
    <row r="3897" spans="2:20">
      <c r="B3897" s="36"/>
      <c r="C3897" s="36"/>
      <c r="D3897" s="36"/>
      <c r="E3897" s="36"/>
      <c r="F3897" s="36"/>
      <c r="G3897" s="36"/>
      <c r="H3897" s="36"/>
      <c r="S3897" s="36"/>
      <c r="T3897" s="36"/>
    </row>
    <row r="3898" spans="2:20">
      <c r="B3898" s="36"/>
      <c r="C3898" s="36"/>
      <c r="D3898" s="36"/>
      <c r="E3898" s="36"/>
      <c r="F3898" s="36"/>
      <c r="G3898" s="36"/>
      <c r="H3898" s="36"/>
      <c r="S3898" s="36"/>
      <c r="T3898" s="36"/>
    </row>
    <row r="3899" spans="2:20">
      <c r="B3899" s="36"/>
      <c r="C3899" s="36"/>
      <c r="D3899" s="36"/>
      <c r="E3899" s="36"/>
      <c r="F3899" s="36"/>
      <c r="G3899" s="36"/>
      <c r="H3899" s="36"/>
      <c r="S3899" s="36"/>
      <c r="T3899" s="36"/>
    </row>
    <row r="3900" spans="2:20">
      <c r="B3900" s="36"/>
      <c r="C3900" s="36"/>
      <c r="D3900" s="36"/>
      <c r="E3900" s="36"/>
      <c r="F3900" s="36"/>
      <c r="G3900" s="36"/>
      <c r="H3900" s="36"/>
      <c r="S3900" s="36"/>
      <c r="T3900" s="36"/>
    </row>
    <row r="3901" spans="2:20">
      <c r="B3901" s="36"/>
      <c r="C3901" s="36"/>
      <c r="D3901" s="36"/>
      <c r="E3901" s="36"/>
      <c r="F3901" s="36"/>
      <c r="G3901" s="36"/>
      <c r="H3901" s="36"/>
      <c r="S3901" s="36"/>
      <c r="T3901" s="36"/>
    </row>
    <row r="3902" spans="2:20">
      <c r="B3902" s="36"/>
      <c r="C3902" s="36"/>
      <c r="D3902" s="36"/>
      <c r="E3902" s="36"/>
      <c r="F3902" s="36"/>
      <c r="G3902" s="36"/>
      <c r="H3902" s="36"/>
      <c r="S3902" s="36"/>
      <c r="T3902" s="36"/>
    </row>
    <row r="3903" spans="2:20">
      <c r="B3903" s="36"/>
      <c r="C3903" s="36"/>
      <c r="D3903" s="36"/>
      <c r="E3903" s="36"/>
      <c r="F3903" s="36"/>
      <c r="G3903" s="36"/>
      <c r="H3903" s="36"/>
      <c r="S3903" s="36"/>
      <c r="T3903" s="36"/>
    </row>
    <row r="3904" spans="2:20">
      <c r="B3904" s="36"/>
      <c r="C3904" s="36"/>
      <c r="D3904" s="36"/>
      <c r="E3904" s="36"/>
      <c r="F3904" s="36"/>
      <c r="G3904" s="36"/>
      <c r="H3904" s="36"/>
      <c r="S3904" s="36"/>
      <c r="T3904" s="36"/>
    </row>
    <row r="3905" spans="2:20">
      <c r="B3905" s="36"/>
      <c r="C3905" s="36"/>
      <c r="D3905" s="36"/>
      <c r="E3905" s="36"/>
      <c r="F3905" s="36"/>
      <c r="G3905" s="36"/>
      <c r="H3905" s="36"/>
      <c r="S3905" s="36"/>
      <c r="T3905" s="36"/>
    </row>
    <row r="3906" spans="2:20">
      <c r="B3906" s="36"/>
      <c r="C3906" s="36"/>
      <c r="D3906" s="36"/>
      <c r="E3906" s="36"/>
      <c r="F3906" s="36"/>
      <c r="G3906" s="36"/>
      <c r="H3906" s="36"/>
      <c r="S3906" s="36"/>
      <c r="T3906" s="36"/>
    </row>
    <row r="3907" spans="2:20">
      <c r="B3907" s="36"/>
      <c r="C3907" s="36"/>
      <c r="D3907" s="36"/>
      <c r="E3907" s="36"/>
      <c r="F3907" s="36"/>
      <c r="G3907" s="36"/>
      <c r="H3907" s="36"/>
      <c r="S3907" s="36"/>
      <c r="T3907" s="36"/>
    </row>
    <row r="3908" spans="2:20">
      <c r="B3908" s="36"/>
      <c r="C3908" s="36"/>
      <c r="D3908" s="36"/>
      <c r="E3908" s="36"/>
      <c r="F3908" s="36"/>
      <c r="G3908" s="36"/>
      <c r="H3908" s="36"/>
      <c r="S3908" s="36"/>
      <c r="T3908" s="36"/>
    </row>
    <row r="3909" spans="2:20">
      <c r="B3909" s="36"/>
      <c r="C3909" s="36"/>
      <c r="D3909" s="36"/>
      <c r="E3909" s="36"/>
      <c r="F3909" s="36"/>
      <c r="G3909" s="36"/>
      <c r="H3909" s="36"/>
      <c r="S3909" s="36"/>
      <c r="T3909" s="36"/>
    </row>
    <row r="3910" spans="2:20">
      <c r="B3910" s="36"/>
      <c r="C3910" s="36"/>
      <c r="D3910" s="36"/>
      <c r="E3910" s="36"/>
      <c r="F3910" s="36"/>
      <c r="G3910" s="36"/>
      <c r="H3910" s="36"/>
      <c r="S3910" s="36"/>
      <c r="T3910" s="36"/>
    </row>
    <row r="3911" spans="2:20">
      <c r="B3911" s="36"/>
      <c r="C3911" s="36"/>
      <c r="D3911" s="36"/>
      <c r="E3911" s="36"/>
      <c r="F3911" s="36"/>
      <c r="G3911" s="36"/>
      <c r="H3911" s="36"/>
      <c r="S3911" s="36"/>
      <c r="T3911" s="36"/>
    </row>
    <row r="3912" spans="2:20">
      <c r="B3912" s="36"/>
      <c r="C3912" s="36"/>
      <c r="D3912" s="36"/>
      <c r="E3912" s="36"/>
      <c r="F3912" s="36"/>
      <c r="G3912" s="36"/>
      <c r="H3912" s="36"/>
      <c r="S3912" s="36"/>
      <c r="T3912" s="36"/>
    </row>
    <row r="3913" spans="2:20">
      <c r="B3913" s="36"/>
      <c r="C3913" s="36"/>
      <c r="D3913" s="36"/>
      <c r="E3913" s="36"/>
      <c r="F3913" s="36"/>
      <c r="G3913" s="36"/>
      <c r="H3913" s="36"/>
      <c r="S3913" s="36"/>
      <c r="T3913" s="36"/>
    </row>
    <row r="3914" spans="2:20">
      <c r="B3914" s="36"/>
      <c r="C3914" s="36"/>
      <c r="D3914" s="36"/>
      <c r="E3914" s="36"/>
      <c r="F3914" s="36"/>
      <c r="G3914" s="36"/>
      <c r="H3914" s="36"/>
      <c r="S3914" s="36"/>
      <c r="T3914" s="36"/>
    </row>
    <row r="3915" spans="2:20">
      <c r="B3915" s="36"/>
      <c r="C3915" s="36"/>
      <c r="D3915" s="36"/>
      <c r="E3915" s="36"/>
      <c r="F3915" s="36"/>
      <c r="G3915" s="36"/>
      <c r="H3915" s="36"/>
      <c r="S3915" s="36"/>
      <c r="T3915" s="36"/>
    </row>
    <row r="3916" spans="2:20">
      <c r="B3916" s="36"/>
      <c r="C3916" s="36"/>
      <c r="D3916" s="36"/>
      <c r="E3916" s="36"/>
      <c r="F3916" s="36"/>
      <c r="G3916" s="36"/>
      <c r="H3916" s="36"/>
      <c r="S3916" s="36"/>
      <c r="T3916" s="36"/>
    </row>
    <row r="3917" spans="2:20">
      <c r="B3917" s="36"/>
      <c r="C3917" s="36"/>
      <c r="D3917" s="36"/>
      <c r="E3917" s="36"/>
      <c r="F3917" s="36"/>
      <c r="G3917" s="36"/>
      <c r="H3917" s="36"/>
      <c r="S3917" s="36"/>
      <c r="T3917" s="36"/>
    </row>
    <row r="3918" spans="2:20">
      <c r="B3918" s="36"/>
      <c r="C3918" s="36"/>
      <c r="D3918" s="36"/>
      <c r="E3918" s="36"/>
      <c r="F3918" s="36"/>
      <c r="G3918" s="36"/>
      <c r="H3918" s="36"/>
      <c r="S3918" s="36"/>
      <c r="T3918" s="36"/>
    </row>
    <row r="3919" spans="2:20">
      <c r="B3919" s="36"/>
      <c r="C3919" s="36"/>
      <c r="D3919" s="36"/>
      <c r="E3919" s="36"/>
      <c r="F3919" s="36"/>
      <c r="G3919" s="36"/>
      <c r="H3919" s="36"/>
      <c r="S3919" s="36"/>
      <c r="T3919" s="36"/>
    </row>
    <row r="3920" spans="2:20">
      <c r="B3920" s="36"/>
      <c r="C3920" s="36"/>
      <c r="D3920" s="36"/>
      <c r="E3920" s="36"/>
      <c r="F3920" s="36"/>
      <c r="G3920" s="36"/>
      <c r="H3920" s="36"/>
      <c r="S3920" s="36"/>
      <c r="T3920" s="36"/>
    </row>
    <row r="3921" spans="2:20">
      <c r="B3921" s="36"/>
      <c r="C3921" s="36"/>
      <c r="D3921" s="36"/>
      <c r="E3921" s="36"/>
      <c r="F3921" s="36"/>
      <c r="G3921" s="36"/>
      <c r="H3921" s="36"/>
      <c r="S3921" s="36"/>
      <c r="T3921" s="36"/>
    </row>
    <row r="3922" spans="2:20">
      <c r="B3922" s="36"/>
      <c r="C3922" s="36"/>
      <c r="D3922" s="36"/>
      <c r="E3922" s="36"/>
      <c r="F3922" s="36"/>
      <c r="G3922" s="36"/>
      <c r="H3922" s="36"/>
      <c r="S3922" s="36"/>
      <c r="T3922" s="36"/>
    </row>
    <row r="3923" spans="2:20">
      <c r="B3923" s="36"/>
      <c r="C3923" s="36"/>
      <c r="D3923" s="36"/>
      <c r="E3923" s="36"/>
      <c r="F3923" s="36"/>
      <c r="G3923" s="36"/>
      <c r="H3923" s="36"/>
      <c r="S3923" s="36"/>
      <c r="T3923" s="36"/>
    </row>
    <row r="3924" spans="2:20">
      <c r="B3924" s="36"/>
      <c r="C3924" s="36"/>
      <c r="D3924" s="36"/>
      <c r="E3924" s="36"/>
      <c r="F3924" s="36"/>
      <c r="G3924" s="36"/>
      <c r="H3924" s="36"/>
      <c r="S3924" s="36"/>
      <c r="T3924" s="36"/>
    </row>
    <row r="3925" spans="2:20">
      <c r="B3925" s="36"/>
      <c r="C3925" s="36"/>
      <c r="D3925" s="36"/>
      <c r="E3925" s="36"/>
      <c r="F3925" s="36"/>
      <c r="G3925" s="36"/>
      <c r="H3925" s="36"/>
      <c r="S3925" s="36"/>
      <c r="T3925" s="36"/>
    </row>
    <row r="3926" spans="2:20">
      <c r="B3926" s="36"/>
      <c r="C3926" s="36"/>
      <c r="D3926" s="36"/>
      <c r="E3926" s="36"/>
      <c r="F3926" s="36"/>
      <c r="G3926" s="36"/>
      <c r="H3926" s="36"/>
      <c r="S3926" s="36"/>
      <c r="T3926" s="36"/>
    </row>
    <row r="3927" spans="2:20">
      <c r="B3927" s="36"/>
      <c r="C3927" s="36"/>
      <c r="D3927" s="36"/>
      <c r="E3927" s="36"/>
      <c r="F3927" s="36"/>
      <c r="G3927" s="36"/>
      <c r="H3927" s="36"/>
      <c r="S3927" s="36"/>
      <c r="T3927" s="36"/>
    </row>
    <row r="3928" spans="2:20">
      <c r="B3928" s="36"/>
      <c r="C3928" s="36"/>
      <c r="D3928" s="36"/>
      <c r="E3928" s="36"/>
      <c r="F3928" s="36"/>
      <c r="G3928" s="36"/>
      <c r="H3928" s="36"/>
      <c r="S3928" s="36"/>
      <c r="T3928" s="36"/>
    </row>
    <row r="3929" spans="2:20">
      <c r="B3929" s="36"/>
      <c r="C3929" s="36"/>
      <c r="D3929" s="36"/>
      <c r="E3929" s="36"/>
      <c r="F3929" s="36"/>
      <c r="G3929" s="36"/>
      <c r="H3929" s="36"/>
      <c r="S3929" s="36"/>
      <c r="T3929" s="36"/>
    </row>
    <row r="3930" spans="2:20">
      <c r="B3930" s="36"/>
      <c r="C3930" s="36"/>
      <c r="D3930" s="36"/>
      <c r="E3930" s="36"/>
      <c r="F3930" s="36"/>
      <c r="G3930" s="36"/>
      <c r="H3930" s="36"/>
      <c r="S3930" s="36"/>
      <c r="T3930" s="36"/>
    </row>
    <row r="3931" spans="2:20">
      <c r="B3931" s="36"/>
      <c r="C3931" s="36"/>
      <c r="D3931" s="36"/>
      <c r="E3931" s="36"/>
      <c r="F3931" s="36"/>
      <c r="G3931" s="36"/>
      <c r="H3931" s="36"/>
      <c r="S3931" s="36"/>
      <c r="T3931" s="36"/>
    </row>
    <row r="3932" spans="2:20">
      <c r="B3932" s="36"/>
      <c r="C3932" s="36"/>
      <c r="D3932" s="36"/>
      <c r="E3932" s="36"/>
      <c r="F3932" s="36"/>
      <c r="G3932" s="36"/>
      <c r="H3932" s="36"/>
      <c r="S3932" s="36"/>
      <c r="T3932" s="36"/>
    </row>
    <row r="3933" spans="2:20">
      <c r="B3933" s="36"/>
      <c r="C3933" s="36"/>
      <c r="D3933" s="36"/>
      <c r="E3933" s="36"/>
      <c r="F3933" s="36"/>
      <c r="G3933" s="36"/>
      <c r="H3933" s="36"/>
      <c r="S3933" s="36"/>
      <c r="T3933" s="36"/>
    </row>
    <row r="3934" spans="2:20">
      <c r="B3934" s="36"/>
      <c r="C3934" s="36"/>
      <c r="D3934" s="36"/>
      <c r="E3934" s="36"/>
      <c r="F3934" s="36"/>
      <c r="G3934" s="36"/>
      <c r="H3934" s="36"/>
      <c r="S3934" s="36"/>
      <c r="T3934" s="36"/>
    </row>
    <row r="3935" spans="2:20">
      <c r="B3935" s="36"/>
      <c r="C3935" s="36"/>
      <c r="D3935" s="36"/>
      <c r="E3935" s="36"/>
      <c r="F3935" s="36"/>
      <c r="G3935" s="36"/>
      <c r="H3935" s="36"/>
      <c r="S3935" s="36"/>
      <c r="T3935" s="36"/>
    </row>
    <row r="3936" spans="2:20">
      <c r="B3936" s="36"/>
      <c r="C3936" s="36"/>
      <c r="D3936" s="36"/>
      <c r="E3936" s="36"/>
      <c r="F3936" s="36"/>
      <c r="G3936" s="36"/>
      <c r="H3936" s="36"/>
      <c r="S3936" s="36"/>
      <c r="T3936" s="36"/>
    </row>
    <row r="3937" spans="2:20">
      <c r="B3937" s="36"/>
      <c r="C3937" s="36"/>
      <c r="D3937" s="36"/>
      <c r="E3937" s="36"/>
      <c r="F3937" s="36"/>
      <c r="G3937" s="36"/>
      <c r="H3937" s="36"/>
      <c r="S3937" s="36"/>
      <c r="T3937" s="36"/>
    </row>
    <row r="3938" spans="2:20">
      <c r="B3938" s="36"/>
      <c r="C3938" s="36"/>
      <c r="D3938" s="36"/>
      <c r="E3938" s="36"/>
      <c r="F3938" s="36"/>
      <c r="G3938" s="36"/>
      <c r="H3938" s="36"/>
      <c r="S3938" s="36"/>
      <c r="T3938" s="36"/>
    </row>
    <row r="3939" spans="2:20">
      <c r="B3939" s="36"/>
      <c r="C3939" s="36"/>
      <c r="D3939" s="36"/>
      <c r="E3939" s="36"/>
      <c r="F3939" s="36"/>
      <c r="G3939" s="36"/>
      <c r="H3939" s="36"/>
      <c r="S3939" s="36"/>
      <c r="T3939" s="36"/>
    </row>
    <row r="3940" spans="2:20">
      <c r="B3940" s="36"/>
      <c r="C3940" s="36"/>
      <c r="D3940" s="36"/>
      <c r="E3940" s="36"/>
      <c r="F3940" s="36"/>
      <c r="G3940" s="36"/>
      <c r="H3940" s="36"/>
      <c r="S3940" s="36"/>
      <c r="T3940" s="36"/>
    </row>
    <row r="3941" spans="2:20">
      <c r="B3941" s="36"/>
      <c r="C3941" s="36"/>
      <c r="D3941" s="36"/>
      <c r="E3941" s="36"/>
      <c r="F3941" s="36"/>
      <c r="G3941" s="36"/>
      <c r="H3941" s="36"/>
      <c r="S3941" s="36"/>
      <c r="T3941" s="36"/>
    </row>
    <row r="3942" spans="2:20">
      <c r="B3942" s="36"/>
      <c r="C3942" s="36"/>
      <c r="D3942" s="36"/>
      <c r="E3942" s="36"/>
      <c r="F3942" s="36"/>
      <c r="G3942" s="36"/>
      <c r="H3942" s="36"/>
      <c r="S3942" s="36"/>
      <c r="T3942" s="36"/>
    </row>
    <row r="3943" spans="2:20">
      <c r="B3943" s="36"/>
      <c r="C3943" s="36"/>
      <c r="D3943" s="36"/>
      <c r="E3943" s="36"/>
      <c r="F3943" s="36"/>
      <c r="G3943" s="36"/>
      <c r="H3943" s="36"/>
      <c r="S3943" s="36"/>
      <c r="T3943" s="36"/>
    </row>
    <row r="3944" spans="2:20">
      <c r="B3944" s="36"/>
      <c r="C3944" s="36"/>
      <c r="D3944" s="36"/>
      <c r="E3944" s="36"/>
      <c r="F3944" s="36"/>
      <c r="G3944" s="36"/>
      <c r="H3944" s="36"/>
      <c r="S3944" s="36"/>
      <c r="T3944" s="36"/>
    </row>
    <row r="3945" spans="2:20">
      <c r="B3945" s="36"/>
      <c r="C3945" s="36"/>
      <c r="D3945" s="36"/>
      <c r="E3945" s="36"/>
      <c r="F3945" s="36"/>
      <c r="G3945" s="36"/>
      <c r="H3945" s="36"/>
      <c r="S3945" s="36"/>
      <c r="T3945" s="36"/>
    </row>
    <row r="3946" spans="2:20">
      <c r="B3946" s="36"/>
      <c r="C3946" s="36"/>
      <c r="D3946" s="36"/>
      <c r="E3946" s="36"/>
      <c r="F3946" s="36"/>
      <c r="G3946" s="36"/>
      <c r="H3946" s="36"/>
      <c r="S3946" s="36"/>
      <c r="T3946" s="36"/>
    </row>
    <row r="3947" spans="2:20">
      <c r="B3947" s="36"/>
      <c r="C3947" s="36"/>
      <c r="D3947" s="36"/>
      <c r="E3947" s="36"/>
      <c r="F3947" s="36"/>
      <c r="G3947" s="36"/>
      <c r="H3947" s="36"/>
      <c r="S3947" s="36"/>
      <c r="T3947" s="36"/>
    </row>
    <row r="3948" spans="2:20">
      <c r="B3948" s="36"/>
      <c r="C3948" s="36"/>
      <c r="D3948" s="36"/>
      <c r="E3948" s="36"/>
      <c r="F3948" s="36"/>
      <c r="G3948" s="36"/>
      <c r="H3948" s="36"/>
      <c r="S3948" s="36"/>
      <c r="T3948" s="36"/>
    </row>
    <row r="3949" spans="2:20">
      <c r="B3949" s="36"/>
      <c r="C3949" s="36"/>
      <c r="D3949" s="36"/>
      <c r="E3949" s="36"/>
      <c r="F3949" s="36"/>
      <c r="G3949" s="36"/>
      <c r="H3949" s="36"/>
      <c r="S3949" s="36"/>
      <c r="T3949" s="36"/>
    </row>
    <row r="3950" spans="2:20">
      <c r="B3950" s="36"/>
      <c r="C3950" s="36"/>
      <c r="D3950" s="36"/>
      <c r="E3950" s="36"/>
      <c r="F3950" s="36"/>
      <c r="G3950" s="36"/>
      <c r="H3950" s="36"/>
      <c r="S3950" s="36"/>
      <c r="T3950" s="36"/>
    </row>
    <row r="3951" spans="2:20">
      <c r="B3951" s="36"/>
      <c r="C3951" s="36"/>
      <c r="D3951" s="36"/>
      <c r="E3951" s="36"/>
      <c r="F3951" s="36"/>
      <c r="G3951" s="36"/>
      <c r="H3951" s="36"/>
      <c r="S3951" s="36"/>
      <c r="T3951" s="36"/>
    </row>
    <row r="3952" spans="2:20">
      <c r="B3952" s="36"/>
      <c r="C3952" s="36"/>
      <c r="D3952" s="36"/>
      <c r="E3952" s="36"/>
      <c r="F3952" s="36"/>
      <c r="G3952" s="36"/>
      <c r="H3952" s="36"/>
      <c r="S3952" s="36"/>
      <c r="T3952" s="36"/>
    </row>
    <row r="3953" spans="2:20">
      <c r="B3953" s="36"/>
      <c r="C3953" s="36"/>
      <c r="D3953" s="36"/>
      <c r="E3953" s="36"/>
      <c r="F3953" s="36"/>
      <c r="G3953" s="36"/>
      <c r="H3953" s="36"/>
      <c r="S3953" s="36"/>
      <c r="T3953" s="36"/>
    </row>
    <row r="3954" spans="2:20">
      <c r="B3954" s="36"/>
      <c r="C3954" s="36"/>
      <c r="D3954" s="36"/>
      <c r="E3954" s="36"/>
      <c r="F3954" s="36"/>
      <c r="G3954" s="36"/>
      <c r="H3954" s="36"/>
      <c r="S3954" s="36"/>
      <c r="T3954" s="36"/>
    </row>
    <row r="3955" spans="2:20">
      <c r="B3955" s="36"/>
      <c r="C3955" s="36"/>
      <c r="D3955" s="36"/>
      <c r="E3955" s="36"/>
      <c r="F3955" s="36"/>
      <c r="G3955" s="36"/>
      <c r="H3955" s="36"/>
      <c r="S3955" s="36"/>
      <c r="T3955" s="36"/>
    </row>
    <row r="3956" spans="2:20">
      <c r="B3956" s="36"/>
      <c r="C3956" s="36"/>
      <c r="D3956" s="36"/>
      <c r="E3956" s="36"/>
      <c r="F3956" s="36"/>
      <c r="G3956" s="36"/>
      <c r="H3956" s="36"/>
      <c r="S3956" s="36"/>
      <c r="T3956" s="36"/>
    </row>
    <row r="3957" spans="2:20">
      <c r="B3957" s="36"/>
      <c r="C3957" s="36"/>
      <c r="D3957" s="36"/>
      <c r="E3957" s="36"/>
      <c r="F3957" s="36"/>
      <c r="G3957" s="36"/>
      <c r="H3957" s="36"/>
      <c r="S3957" s="36"/>
      <c r="T3957" s="36"/>
    </row>
    <row r="3958" spans="2:20">
      <c r="B3958" s="36"/>
      <c r="C3958" s="36"/>
      <c r="D3958" s="36"/>
      <c r="E3958" s="36"/>
      <c r="F3958" s="36"/>
      <c r="G3958" s="36"/>
      <c r="H3958" s="36"/>
      <c r="S3958" s="36"/>
      <c r="T3958" s="36"/>
    </row>
    <row r="3959" spans="2:20">
      <c r="B3959" s="36"/>
      <c r="C3959" s="36"/>
      <c r="D3959" s="36"/>
      <c r="E3959" s="36"/>
      <c r="F3959" s="36"/>
      <c r="G3959" s="36"/>
      <c r="H3959" s="36"/>
      <c r="S3959" s="36"/>
      <c r="T3959" s="36"/>
    </row>
    <row r="3960" spans="2:20">
      <c r="B3960" s="36"/>
      <c r="C3960" s="36"/>
      <c r="D3960" s="36"/>
      <c r="E3960" s="36"/>
      <c r="F3960" s="36"/>
      <c r="G3960" s="36"/>
      <c r="H3960" s="36"/>
      <c r="S3960" s="36"/>
      <c r="T3960" s="36"/>
    </row>
    <row r="3961" spans="2:20">
      <c r="B3961" s="36"/>
      <c r="C3961" s="36"/>
      <c r="D3961" s="36"/>
      <c r="E3961" s="36"/>
      <c r="F3961" s="36"/>
      <c r="G3961" s="36"/>
      <c r="H3961" s="36"/>
      <c r="S3961" s="36"/>
      <c r="T3961" s="36"/>
    </row>
    <row r="3962" spans="2:20">
      <c r="B3962" s="36"/>
      <c r="C3962" s="36"/>
      <c r="D3962" s="36"/>
      <c r="E3962" s="36"/>
      <c r="F3962" s="36"/>
      <c r="G3962" s="36"/>
      <c r="H3962" s="36"/>
      <c r="S3962" s="36"/>
      <c r="T3962" s="36"/>
    </row>
    <row r="3963" spans="2:20">
      <c r="B3963" s="36"/>
      <c r="C3963" s="36"/>
      <c r="D3963" s="36"/>
      <c r="E3963" s="36"/>
      <c r="F3963" s="36"/>
      <c r="G3963" s="36"/>
      <c r="H3963" s="36"/>
      <c r="S3963" s="36"/>
      <c r="T3963" s="36"/>
    </row>
    <row r="3964" spans="2:20">
      <c r="B3964" s="36"/>
      <c r="C3964" s="36"/>
      <c r="D3964" s="36"/>
      <c r="E3964" s="36"/>
      <c r="F3964" s="36"/>
      <c r="G3964" s="36"/>
      <c r="H3964" s="36"/>
      <c r="S3964" s="36"/>
      <c r="T3964" s="36"/>
    </row>
    <row r="3965" spans="2:20">
      <c r="B3965" s="36"/>
      <c r="C3965" s="36"/>
      <c r="D3965" s="36"/>
      <c r="E3965" s="36"/>
      <c r="F3965" s="36"/>
      <c r="G3965" s="36"/>
      <c r="H3965" s="36"/>
      <c r="S3965" s="36"/>
      <c r="T3965" s="36"/>
    </row>
    <row r="3966" spans="2:20">
      <c r="B3966" s="36"/>
      <c r="C3966" s="36"/>
      <c r="D3966" s="36"/>
      <c r="E3966" s="36"/>
      <c r="F3966" s="36"/>
      <c r="G3966" s="36"/>
      <c r="H3966" s="36"/>
      <c r="S3966" s="36"/>
      <c r="T3966" s="36"/>
    </row>
    <row r="3967" spans="2:20">
      <c r="B3967" s="36"/>
      <c r="C3967" s="36"/>
      <c r="D3967" s="36"/>
      <c r="E3967" s="36"/>
      <c r="F3967" s="36"/>
      <c r="G3967" s="36"/>
      <c r="H3967" s="36"/>
      <c r="S3967" s="36"/>
      <c r="T3967" s="36"/>
    </row>
    <row r="3968" spans="2:20">
      <c r="B3968" s="36"/>
      <c r="C3968" s="36"/>
      <c r="D3968" s="36"/>
      <c r="E3968" s="36"/>
      <c r="F3968" s="36"/>
      <c r="G3968" s="36"/>
      <c r="H3968" s="36"/>
      <c r="S3968" s="36"/>
      <c r="T3968" s="36"/>
    </row>
    <row r="3969" spans="2:20">
      <c r="B3969" s="36"/>
      <c r="C3969" s="36"/>
      <c r="D3969" s="36"/>
      <c r="E3969" s="36"/>
      <c r="F3969" s="36"/>
      <c r="G3969" s="36"/>
      <c r="H3969" s="36"/>
      <c r="S3969" s="36"/>
      <c r="T3969" s="36"/>
    </row>
    <row r="3970" spans="2:20">
      <c r="B3970" s="36"/>
      <c r="C3970" s="36"/>
      <c r="D3970" s="36"/>
      <c r="E3970" s="36"/>
      <c r="F3970" s="36"/>
      <c r="G3970" s="36"/>
      <c r="H3970" s="36"/>
      <c r="S3970" s="36"/>
      <c r="T3970" s="36"/>
    </row>
    <row r="3971" spans="2:20">
      <c r="B3971" s="36"/>
      <c r="C3971" s="36"/>
      <c r="D3971" s="36"/>
      <c r="E3971" s="36"/>
      <c r="F3971" s="36"/>
      <c r="G3971" s="36"/>
      <c r="H3971" s="36"/>
      <c r="S3971" s="36"/>
      <c r="T3971" s="36"/>
    </row>
    <row r="3972" spans="2:20">
      <c r="B3972" s="36"/>
      <c r="C3972" s="36"/>
      <c r="D3972" s="36"/>
      <c r="E3972" s="36"/>
      <c r="F3972" s="36"/>
      <c r="G3972" s="36"/>
      <c r="H3972" s="36"/>
      <c r="S3972" s="36"/>
      <c r="T3972" s="36"/>
    </row>
    <row r="3973" spans="2:20">
      <c r="B3973" s="36"/>
      <c r="C3973" s="36"/>
      <c r="D3973" s="36"/>
      <c r="E3973" s="36"/>
      <c r="F3973" s="36"/>
      <c r="G3973" s="36"/>
      <c r="H3973" s="36"/>
      <c r="S3973" s="36"/>
      <c r="T3973" s="36"/>
    </row>
    <row r="3974" spans="2:20">
      <c r="B3974" s="36"/>
      <c r="C3974" s="36"/>
      <c r="D3974" s="36"/>
      <c r="E3974" s="36"/>
      <c r="F3974" s="36"/>
      <c r="G3974" s="36"/>
      <c r="H3974" s="36"/>
      <c r="S3974" s="36"/>
      <c r="T3974" s="36"/>
    </row>
    <row r="3975" spans="2:20">
      <c r="B3975" s="36"/>
      <c r="C3975" s="36"/>
      <c r="D3975" s="36"/>
      <c r="E3975" s="36"/>
      <c r="F3975" s="36"/>
      <c r="G3975" s="36"/>
      <c r="H3975" s="36"/>
      <c r="S3975" s="36"/>
      <c r="T3975" s="36"/>
    </row>
    <row r="3976" spans="2:20">
      <c r="B3976" s="36"/>
      <c r="C3976" s="36"/>
      <c r="D3976" s="36"/>
      <c r="E3976" s="36"/>
      <c r="F3976" s="36"/>
      <c r="G3976" s="36"/>
      <c r="H3976" s="36"/>
      <c r="S3976" s="36"/>
      <c r="T3976" s="36"/>
    </row>
    <row r="3977" spans="2:20">
      <c r="B3977" s="36"/>
      <c r="C3977" s="36"/>
      <c r="D3977" s="36"/>
      <c r="E3977" s="36"/>
      <c r="F3977" s="36"/>
      <c r="G3977" s="36"/>
      <c r="H3977" s="36"/>
      <c r="S3977" s="36"/>
      <c r="T3977" s="36"/>
    </row>
    <row r="3978" spans="2:20">
      <c r="B3978" s="36"/>
      <c r="C3978" s="36"/>
      <c r="D3978" s="36"/>
      <c r="E3978" s="36"/>
      <c r="F3978" s="36"/>
      <c r="G3978" s="36"/>
      <c r="H3978" s="36"/>
      <c r="S3978" s="36"/>
      <c r="T3978" s="36"/>
    </row>
    <row r="3979" spans="2:20">
      <c r="B3979" s="36"/>
      <c r="C3979" s="36"/>
      <c r="D3979" s="36"/>
      <c r="E3979" s="36"/>
      <c r="F3979" s="36"/>
      <c r="G3979" s="36"/>
      <c r="H3979" s="36"/>
      <c r="S3979" s="36"/>
      <c r="T3979" s="36"/>
    </row>
    <row r="3980" spans="2:20">
      <c r="B3980" s="36"/>
      <c r="C3980" s="36"/>
      <c r="D3980" s="36"/>
      <c r="E3980" s="36"/>
      <c r="F3980" s="36"/>
      <c r="G3980" s="36"/>
      <c r="H3980" s="36"/>
      <c r="S3980" s="36"/>
      <c r="T3980" s="36"/>
    </row>
    <row r="3981" spans="2:20">
      <c r="B3981" s="36"/>
      <c r="C3981" s="36"/>
      <c r="D3981" s="36"/>
      <c r="E3981" s="36"/>
      <c r="F3981" s="36"/>
      <c r="G3981" s="36"/>
      <c r="H3981" s="36"/>
      <c r="S3981" s="36"/>
      <c r="T3981" s="36"/>
    </row>
    <row r="3982" spans="2:20">
      <c r="B3982" s="36"/>
      <c r="C3982" s="36"/>
      <c r="D3982" s="36"/>
      <c r="E3982" s="36"/>
      <c r="F3982" s="36"/>
      <c r="G3982" s="36"/>
      <c r="H3982" s="36"/>
      <c r="S3982" s="36"/>
      <c r="T3982" s="36"/>
    </row>
    <row r="3983" spans="2:20">
      <c r="B3983" s="36"/>
      <c r="C3983" s="36"/>
      <c r="D3983" s="36"/>
      <c r="E3983" s="36"/>
      <c r="F3983" s="36"/>
      <c r="G3983" s="36"/>
      <c r="H3983" s="36"/>
      <c r="S3983" s="36"/>
      <c r="T3983" s="36"/>
    </row>
    <row r="3984" spans="2:20">
      <c r="B3984" s="36"/>
      <c r="C3984" s="36"/>
      <c r="D3984" s="36"/>
      <c r="E3984" s="36"/>
      <c r="F3984" s="36"/>
      <c r="G3984" s="36"/>
      <c r="H3984" s="36"/>
      <c r="S3984" s="36"/>
      <c r="T3984" s="36"/>
    </row>
    <row r="3985" spans="2:20">
      <c r="B3985" s="36"/>
      <c r="C3985" s="36"/>
      <c r="D3985" s="36"/>
      <c r="E3985" s="36"/>
      <c r="F3985" s="36"/>
      <c r="G3985" s="36"/>
      <c r="H3985" s="36"/>
      <c r="S3985" s="36"/>
      <c r="T3985" s="36"/>
    </row>
    <row r="3986" spans="2:20">
      <c r="B3986" s="36"/>
      <c r="C3986" s="36"/>
      <c r="D3986" s="36"/>
      <c r="E3986" s="36"/>
      <c r="F3986" s="36"/>
      <c r="G3986" s="36"/>
      <c r="H3986" s="36"/>
      <c r="S3986" s="36"/>
      <c r="T3986" s="36"/>
    </row>
    <row r="3987" spans="2:20">
      <c r="B3987" s="36"/>
      <c r="C3987" s="36"/>
      <c r="D3987" s="36"/>
      <c r="E3987" s="36"/>
      <c r="F3987" s="36"/>
      <c r="G3987" s="36"/>
      <c r="H3987" s="36"/>
      <c r="S3987" s="36"/>
      <c r="T3987" s="36"/>
    </row>
    <row r="3988" spans="2:20">
      <c r="B3988" s="36"/>
      <c r="C3988" s="36"/>
      <c r="D3988" s="36"/>
      <c r="E3988" s="36"/>
      <c r="F3988" s="36"/>
      <c r="G3988" s="36"/>
      <c r="H3988" s="36"/>
      <c r="S3988" s="36"/>
      <c r="T3988" s="36"/>
    </row>
    <row r="3989" spans="2:20">
      <c r="B3989" s="36"/>
      <c r="C3989" s="36"/>
      <c r="D3989" s="36"/>
      <c r="E3989" s="36"/>
      <c r="F3989" s="36"/>
      <c r="G3989" s="36"/>
      <c r="H3989" s="36"/>
      <c r="S3989" s="36"/>
      <c r="T3989" s="36"/>
    </row>
    <row r="3990" spans="2:20">
      <c r="B3990" s="36"/>
      <c r="C3990" s="36"/>
      <c r="D3990" s="36"/>
      <c r="E3990" s="36"/>
      <c r="F3990" s="36"/>
      <c r="G3990" s="36"/>
      <c r="H3990" s="36"/>
      <c r="S3990" s="36"/>
      <c r="T3990" s="36"/>
    </row>
    <row r="3991" spans="2:20">
      <c r="B3991" s="36"/>
      <c r="C3991" s="36"/>
      <c r="D3991" s="36"/>
      <c r="E3991" s="36"/>
      <c r="F3991" s="36"/>
      <c r="G3991" s="36"/>
      <c r="H3991" s="36"/>
      <c r="S3991" s="36"/>
      <c r="T3991" s="36"/>
    </row>
    <row r="3992" spans="2:20">
      <c r="B3992" s="36"/>
      <c r="C3992" s="36"/>
      <c r="D3992" s="36"/>
      <c r="E3992" s="36"/>
      <c r="F3992" s="36"/>
      <c r="G3992" s="36"/>
      <c r="H3992" s="36"/>
      <c r="S3992" s="36"/>
      <c r="T3992" s="36"/>
    </row>
    <row r="3993" spans="2:20">
      <c r="B3993" s="36"/>
      <c r="C3993" s="36"/>
      <c r="D3993" s="36"/>
      <c r="E3993" s="36"/>
      <c r="F3993" s="36"/>
      <c r="G3993" s="36"/>
      <c r="H3993" s="36"/>
      <c r="S3993" s="36"/>
      <c r="T3993" s="36"/>
    </row>
    <row r="3994" spans="2:20">
      <c r="B3994" s="36"/>
      <c r="C3994" s="36"/>
      <c r="D3994" s="36"/>
      <c r="E3994" s="36"/>
      <c r="F3994" s="36"/>
      <c r="G3994" s="36"/>
      <c r="H3994" s="36"/>
      <c r="S3994" s="36"/>
      <c r="T3994" s="36"/>
    </row>
    <row r="3995" spans="2:20">
      <c r="B3995" s="36"/>
      <c r="C3995" s="36"/>
      <c r="D3995" s="36"/>
      <c r="E3995" s="36"/>
      <c r="F3995" s="36"/>
      <c r="G3995" s="36"/>
      <c r="H3995" s="36"/>
      <c r="S3995" s="36"/>
      <c r="T3995" s="36"/>
    </row>
    <row r="3996" spans="2:20">
      <c r="B3996" s="36"/>
      <c r="C3996" s="36"/>
      <c r="D3996" s="36"/>
      <c r="E3996" s="36"/>
      <c r="F3996" s="36"/>
      <c r="G3996" s="36"/>
      <c r="H3996" s="36"/>
      <c r="S3996" s="36"/>
      <c r="T3996" s="36"/>
    </row>
    <row r="3997" spans="2:20">
      <c r="B3997" s="36"/>
      <c r="C3997" s="36"/>
      <c r="D3997" s="36"/>
      <c r="E3997" s="36"/>
      <c r="F3997" s="36"/>
      <c r="G3997" s="36"/>
      <c r="H3997" s="36"/>
      <c r="S3997" s="36"/>
      <c r="T3997" s="36"/>
    </row>
    <row r="3998" spans="2:20">
      <c r="B3998" s="36"/>
      <c r="C3998" s="36"/>
      <c r="D3998" s="36"/>
      <c r="E3998" s="36"/>
      <c r="F3998" s="36"/>
      <c r="G3998" s="36"/>
      <c r="H3998" s="36"/>
      <c r="S3998" s="36"/>
      <c r="T3998" s="36"/>
    </row>
    <row r="3999" spans="2:20">
      <c r="B3999" s="36"/>
      <c r="C3999" s="36"/>
      <c r="D3999" s="36"/>
      <c r="E3999" s="36"/>
      <c r="F3999" s="36"/>
      <c r="G3999" s="36"/>
      <c r="H3999" s="36"/>
      <c r="S3999" s="36"/>
      <c r="T3999" s="36"/>
    </row>
    <row r="4000" spans="2:20">
      <c r="B4000" s="36"/>
      <c r="C4000" s="36"/>
      <c r="D4000" s="36"/>
      <c r="E4000" s="36"/>
      <c r="F4000" s="36"/>
      <c r="G4000" s="36"/>
      <c r="H4000" s="36"/>
      <c r="S4000" s="36"/>
      <c r="T4000" s="36"/>
    </row>
    <row r="4001" spans="2:20">
      <c r="B4001" s="36"/>
      <c r="C4001" s="36"/>
      <c r="D4001" s="36"/>
      <c r="E4001" s="36"/>
      <c r="F4001" s="36"/>
      <c r="G4001" s="36"/>
      <c r="H4001" s="36"/>
      <c r="S4001" s="36"/>
      <c r="T4001" s="36"/>
    </row>
    <row r="4002" spans="2:20">
      <c r="B4002" s="36"/>
      <c r="C4002" s="36"/>
      <c r="D4002" s="36"/>
      <c r="E4002" s="36"/>
      <c r="F4002" s="36"/>
      <c r="G4002" s="36"/>
      <c r="H4002" s="36"/>
      <c r="S4002" s="36"/>
      <c r="T4002" s="36"/>
    </row>
    <row r="4003" spans="2:20">
      <c r="B4003" s="36"/>
      <c r="C4003" s="36"/>
      <c r="D4003" s="36"/>
      <c r="E4003" s="36"/>
      <c r="F4003" s="36"/>
      <c r="G4003" s="36"/>
      <c r="H4003" s="36"/>
      <c r="S4003" s="36"/>
      <c r="T4003" s="36"/>
    </row>
    <row r="4004" spans="2:20">
      <c r="B4004" s="36"/>
      <c r="C4004" s="36"/>
      <c r="D4004" s="36"/>
      <c r="E4004" s="36"/>
      <c r="F4004" s="36"/>
      <c r="G4004" s="36"/>
      <c r="H4004" s="36"/>
      <c r="S4004" s="36"/>
      <c r="T4004" s="36"/>
    </row>
    <row r="4005" spans="2:20">
      <c r="B4005" s="36"/>
      <c r="C4005" s="36"/>
      <c r="D4005" s="36"/>
      <c r="E4005" s="36"/>
      <c r="F4005" s="36"/>
      <c r="G4005" s="36"/>
      <c r="H4005" s="36"/>
      <c r="S4005" s="36"/>
      <c r="T4005" s="36"/>
    </row>
    <row r="4006" spans="2:20">
      <c r="B4006" s="36"/>
      <c r="C4006" s="36"/>
      <c r="D4006" s="36"/>
      <c r="E4006" s="36"/>
      <c r="F4006" s="36"/>
      <c r="G4006" s="36"/>
      <c r="H4006" s="36"/>
      <c r="S4006" s="36"/>
      <c r="T4006" s="36"/>
    </row>
    <row r="4007" spans="2:20">
      <c r="B4007" s="36"/>
      <c r="C4007" s="36"/>
      <c r="D4007" s="36"/>
      <c r="E4007" s="36"/>
      <c r="F4007" s="36"/>
      <c r="G4007" s="36"/>
      <c r="H4007" s="36"/>
      <c r="S4007" s="36"/>
      <c r="T4007" s="36"/>
    </row>
    <row r="4008" spans="2:20">
      <c r="B4008" s="36"/>
      <c r="C4008" s="36"/>
      <c r="D4008" s="36"/>
      <c r="E4008" s="36"/>
      <c r="F4008" s="36"/>
      <c r="G4008" s="36"/>
      <c r="H4008" s="36"/>
      <c r="S4008" s="36"/>
      <c r="T4008" s="36"/>
    </row>
    <row r="4009" spans="2:20">
      <c r="B4009" s="36"/>
      <c r="C4009" s="36"/>
      <c r="D4009" s="36"/>
      <c r="E4009" s="36"/>
      <c r="F4009" s="36"/>
      <c r="G4009" s="36"/>
      <c r="H4009" s="36"/>
      <c r="S4009" s="36"/>
      <c r="T4009" s="36"/>
    </row>
    <row r="4010" spans="2:20">
      <c r="B4010" s="36"/>
      <c r="C4010" s="36"/>
      <c r="D4010" s="36"/>
      <c r="E4010" s="36"/>
      <c r="F4010" s="36"/>
      <c r="G4010" s="36"/>
      <c r="H4010" s="36"/>
      <c r="S4010" s="36"/>
      <c r="T4010" s="36"/>
    </row>
    <row r="4011" spans="2:20">
      <c r="B4011" s="36"/>
      <c r="C4011" s="36"/>
      <c r="D4011" s="36"/>
      <c r="E4011" s="36"/>
      <c r="F4011" s="36"/>
      <c r="G4011" s="36"/>
      <c r="H4011" s="36"/>
      <c r="S4011" s="36"/>
      <c r="T4011" s="36"/>
    </row>
    <row r="4012" spans="2:20">
      <c r="B4012" s="36"/>
      <c r="C4012" s="36"/>
      <c r="D4012" s="36"/>
      <c r="E4012" s="36"/>
      <c r="F4012" s="36"/>
      <c r="G4012" s="36"/>
      <c r="H4012" s="36"/>
      <c r="S4012" s="36"/>
      <c r="T4012" s="36"/>
    </row>
    <row r="4013" spans="2:20">
      <c r="B4013" s="36"/>
      <c r="C4013" s="36"/>
      <c r="D4013" s="36"/>
      <c r="E4013" s="36"/>
      <c r="F4013" s="36"/>
      <c r="G4013" s="36"/>
      <c r="H4013" s="36"/>
      <c r="S4013" s="36"/>
      <c r="T4013" s="36"/>
    </row>
    <row r="4014" spans="2:20">
      <c r="B4014" s="36"/>
      <c r="C4014" s="36"/>
      <c r="D4014" s="36"/>
      <c r="E4014" s="36"/>
      <c r="F4014" s="36"/>
      <c r="G4014" s="36"/>
      <c r="H4014" s="36"/>
      <c r="S4014" s="36"/>
      <c r="T4014" s="36"/>
    </row>
    <row r="4015" spans="2:20">
      <c r="B4015" s="36"/>
      <c r="C4015" s="36"/>
      <c r="D4015" s="36"/>
      <c r="E4015" s="36"/>
      <c r="F4015" s="36"/>
      <c r="G4015" s="36"/>
      <c r="H4015" s="36"/>
      <c r="S4015" s="36"/>
      <c r="T4015" s="36"/>
    </row>
    <row r="4016" spans="2:20">
      <c r="B4016" s="36"/>
      <c r="C4016" s="36"/>
      <c r="D4016" s="36"/>
      <c r="E4016" s="36"/>
      <c r="F4016" s="36"/>
      <c r="G4016" s="36"/>
      <c r="H4016" s="36"/>
      <c r="S4016" s="36"/>
      <c r="T4016" s="36"/>
    </row>
    <row r="4017" spans="2:20">
      <c r="B4017" s="36"/>
      <c r="C4017" s="36"/>
      <c r="D4017" s="36"/>
      <c r="E4017" s="36"/>
      <c r="F4017" s="36"/>
      <c r="G4017" s="36"/>
      <c r="H4017" s="36"/>
      <c r="S4017" s="36"/>
      <c r="T4017" s="36"/>
    </row>
    <row r="4018" spans="2:20">
      <c r="B4018" s="36"/>
      <c r="C4018" s="36"/>
      <c r="D4018" s="36"/>
      <c r="E4018" s="36"/>
      <c r="F4018" s="36"/>
      <c r="G4018" s="36"/>
      <c r="H4018" s="36"/>
      <c r="S4018" s="36"/>
      <c r="T4018" s="36"/>
    </row>
    <row r="4019" spans="2:20">
      <c r="B4019" s="36"/>
      <c r="C4019" s="36"/>
      <c r="D4019" s="36"/>
      <c r="E4019" s="36"/>
      <c r="F4019" s="36"/>
      <c r="G4019" s="36"/>
      <c r="H4019" s="36"/>
      <c r="S4019" s="36"/>
      <c r="T4019" s="36"/>
    </row>
    <row r="4020" spans="2:20">
      <c r="B4020" s="36"/>
      <c r="C4020" s="36"/>
      <c r="D4020" s="36"/>
      <c r="E4020" s="36"/>
      <c r="F4020" s="36"/>
      <c r="G4020" s="36"/>
      <c r="H4020" s="36"/>
      <c r="S4020" s="36"/>
      <c r="T4020" s="36"/>
    </row>
    <row r="4021" spans="2:20">
      <c r="B4021" s="36"/>
      <c r="C4021" s="36"/>
      <c r="D4021" s="36"/>
      <c r="E4021" s="36"/>
      <c r="F4021" s="36"/>
      <c r="G4021" s="36"/>
      <c r="H4021" s="36"/>
      <c r="S4021" s="36"/>
      <c r="T4021" s="36"/>
    </row>
    <row r="4022" spans="2:20">
      <c r="B4022" s="36"/>
      <c r="C4022" s="36"/>
      <c r="D4022" s="36"/>
      <c r="E4022" s="36"/>
      <c r="F4022" s="36"/>
      <c r="G4022" s="36"/>
      <c r="H4022" s="36"/>
      <c r="S4022" s="36"/>
      <c r="T4022" s="36"/>
    </row>
    <row r="4023" spans="2:20">
      <c r="B4023" s="36"/>
      <c r="C4023" s="36"/>
      <c r="D4023" s="36"/>
      <c r="E4023" s="36"/>
      <c r="F4023" s="36"/>
      <c r="G4023" s="36"/>
      <c r="H4023" s="36"/>
      <c r="S4023" s="36"/>
      <c r="T4023" s="36"/>
    </row>
    <row r="4024" spans="2:20">
      <c r="B4024" s="36"/>
      <c r="C4024" s="36"/>
      <c r="D4024" s="36"/>
      <c r="E4024" s="36"/>
      <c r="F4024" s="36"/>
      <c r="G4024" s="36"/>
      <c r="H4024" s="36"/>
      <c r="S4024" s="36"/>
      <c r="T4024" s="36"/>
    </row>
    <row r="4025" spans="2:20">
      <c r="B4025" s="36"/>
      <c r="C4025" s="36"/>
      <c r="D4025" s="36"/>
      <c r="E4025" s="36"/>
      <c r="F4025" s="36"/>
      <c r="G4025" s="36"/>
      <c r="H4025" s="36"/>
      <c r="S4025" s="36"/>
      <c r="T4025" s="36"/>
    </row>
    <row r="4026" spans="2:20">
      <c r="B4026" s="36"/>
      <c r="C4026" s="36"/>
      <c r="D4026" s="36"/>
      <c r="E4026" s="36"/>
      <c r="F4026" s="36"/>
      <c r="G4026" s="36"/>
      <c r="H4026" s="36"/>
      <c r="S4026" s="36"/>
      <c r="T4026" s="36"/>
    </row>
    <row r="4027" spans="2:20">
      <c r="B4027" s="36"/>
      <c r="C4027" s="36"/>
      <c r="D4027" s="36"/>
      <c r="E4027" s="36"/>
      <c r="F4027" s="36"/>
      <c r="G4027" s="36"/>
      <c r="H4027" s="36"/>
      <c r="S4027" s="36"/>
      <c r="T4027" s="36"/>
    </row>
    <row r="4028" spans="2:20">
      <c r="B4028" s="36"/>
      <c r="C4028" s="36"/>
      <c r="D4028" s="36"/>
      <c r="E4028" s="36"/>
      <c r="F4028" s="36"/>
      <c r="G4028" s="36"/>
      <c r="H4028" s="36"/>
      <c r="S4028" s="36"/>
      <c r="T4028" s="36"/>
    </row>
    <row r="4029" spans="2:20">
      <c r="B4029" s="36"/>
      <c r="C4029" s="36"/>
      <c r="D4029" s="36"/>
      <c r="E4029" s="36"/>
      <c r="F4029" s="36"/>
      <c r="G4029" s="36"/>
      <c r="H4029" s="36"/>
      <c r="S4029" s="36"/>
      <c r="T4029" s="36"/>
    </row>
    <row r="4030" spans="2:20">
      <c r="B4030" s="36"/>
      <c r="C4030" s="36"/>
      <c r="D4030" s="36"/>
      <c r="E4030" s="36"/>
      <c r="F4030" s="36"/>
      <c r="G4030" s="36"/>
      <c r="H4030" s="36"/>
      <c r="S4030" s="36"/>
      <c r="T4030" s="36"/>
    </row>
    <row r="4031" spans="2:20">
      <c r="B4031" s="36"/>
      <c r="C4031" s="36"/>
      <c r="D4031" s="36"/>
      <c r="E4031" s="36"/>
      <c r="F4031" s="36"/>
      <c r="G4031" s="36"/>
      <c r="H4031" s="36"/>
      <c r="S4031" s="36"/>
      <c r="T4031" s="36"/>
    </row>
    <row r="4032" spans="2:20">
      <c r="B4032" s="36"/>
      <c r="C4032" s="36"/>
      <c r="D4032" s="36"/>
      <c r="E4032" s="36"/>
      <c r="F4032" s="36"/>
      <c r="G4032" s="36"/>
      <c r="H4032" s="36"/>
      <c r="S4032" s="36"/>
      <c r="T4032" s="36"/>
    </row>
    <row r="4033" spans="2:20">
      <c r="B4033" s="36"/>
      <c r="C4033" s="36"/>
      <c r="D4033" s="36"/>
      <c r="E4033" s="36"/>
      <c r="F4033" s="36"/>
      <c r="G4033" s="36"/>
      <c r="H4033" s="36"/>
      <c r="S4033" s="36"/>
      <c r="T4033" s="36"/>
    </row>
    <row r="4034" spans="2:20">
      <c r="B4034" s="36"/>
      <c r="C4034" s="36"/>
      <c r="D4034" s="36"/>
      <c r="E4034" s="36"/>
      <c r="F4034" s="36"/>
      <c r="G4034" s="36"/>
      <c r="H4034" s="36"/>
      <c r="S4034" s="36"/>
      <c r="T4034" s="36"/>
    </row>
    <row r="4035" spans="2:20">
      <c r="B4035" s="36"/>
      <c r="C4035" s="36"/>
      <c r="D4035" s="36"/>
      <c r="E4035" s="36"/>
      <c r="F4035" s="36"/>
      <c r="G4035" s="36"/>
      <c r="H4035" s="36"/>
      <c r="S4035" s="36"/>
      <c r="T4035" s="36"/>
    </row>
    <row r="4036" spans="2:20">
      <c r="B4036" s="36"/>
      <c r="C4036" s="36"/>
      <c r="D4036" s="36"/>
      <c r="E4036" s="36"/>
      <c r="F4036" s="36"/>
      <c r="G4036" s="36"/>
      <c r="H4036" s="36"/>
      <c r="S4036" s="36"/>
      <c r="T4036" s="36"/>
    </row>
    <row r="4037" spans="2:20">
      <c r="B4037" s="36"/>
      <c r="C4037" s="36"/>
      <c r="D4037" s="36"/>
      <c r="E4037" s="36"/>
      <c r="F4037" s="36"/>
      <c r="G4037" s="36"/>
      <c r="H4037" s="36"/>
      <c r="S4037" s="36"/>
      <c r="T4037" s="36"/>
    </row>
    <row r="4038" spans="2:20">
      <c r="B4038" s="36"/>
      <c r="C4038" s="36"/>
      <c r="D4038" s="36"/>
      <c r="E4038" s="36"/>
      <c r="F4038" s="36"/>
      <c r="G4038" s="36"/>
      <c r="H4038" s="36"/>
      <c r="S4038" s="36"/>
      <c r="T4038" s="36"/>
    </row>
    <row r="4039" spans="2:20">
      <c r="B4039" s="36"/>
      <c r="C4039" s="36"/>
      <c r="D4039" s="36"/>
      <c r="E4039" s="36"/>
      <c r="F4039" s="36"/>
      <c r="G4039" s="36"/>
      <c r="H4039" s="36"/>
      <c r="S4039" s="36"/>
      <c r="T4039" s="36"/>
    </row>
    <row r="4040" spans="2:20">
      <c r="B4040" s="36"/>
      <c r="C4040" s="36"/>
      <c r="D4040" s="36"/>
      <c r="E4040" s="36"/>
      <c r="F4040" s="36"/>
      <c r="G4040" s="36"/>
      <c r="H4040" s="36"/>
      <c r="S4040" s="36"/>
      <c r="T4040" s="36"/>
    </row>
    <row r="4041" spans="2:20">
      <c r="B4041" s="36"/>
      <c r="C4041" s="36"/>
      <c r="D4041" s="36"/>
      <c r="E4041" s="36"/>
      <c r="F4041" s="36"/>
      <c r="G4041" s="36"/>
      <c r="H4041" s="36"/>
      <c r="S4041" s="36"/>
      <c r="T4041" s="36"/>
    </row>
    <row r="4042" spans="2:20">
      <c r="B4042" s="36"/>
      <c r="C4042" s="36"/>
      <c r="D4042" s="36"/>
      <c r="E4042" s="36"/>
      <c r="F4042" s="36"/>
      <c r="G4042" s="36"/>
      <c r="H4042" s="36"/>
      <c r="S4042" s="36"/>
      <c r="T4042" s="36"/>
    </row>
    <row r="4043" spans="2:20">
      <c r="B4043" s="36"/>
      <c r="C4043" s="36"/>
      <c r="D4043" s="36"/>
      <c r="E4043" s="36"/>
      <c r="F4043" s="36"/>
      <c r="G4043" s="36"/>
      <c r="H4043" s="36"/>
      <c r="S4043" s="36"/>
      <c r="T4043" s="36"/>
    </row>
    <row r="4044" spans="2:20">
      <c r="B4044" s="36"/>
      <c r="C4044" s="36"/>
      <c r="D4044" s="36"/>
      <c r="E4044" s="36"/>
      <c r="F4044" s="36"/>
      <c r="G4044" s="36"/>
      <c r="H4044" s="36"/>
      <c r="S4044" s="36"/>
      <c r="T4044" s="36"/>
    </row>
    <row r="4045" spans="2:20">
      <c r="B4045" s="36"/>
      <c r="C4045" s="36"/>
      <c r="D4045" s="36"/>
      <c r="E4045" s="36"/>
      <c r="F4045" s="36"/>
      <c r="G4045" s="36"/>
      <c r="H4045" s="36"/>
      <c r="S4045" s="36"/>
      <c r="T4045" s="36"/>
    </row>
    <row r="4046" spans="2:20">
      <c r="B4046" s="36"/>
      <c r="C4046" s="36"/>
      <c r="D4046" s="36"/>
      <c r="E4046" s="36"/>
      <c r="F4046" s="36"/>
      <c r="G4046" s="36"/>
      <c r="H4046" s="36"/>
      <c r="S4046" s="36"/>
      <c r="T4046" s="36"/>
    </row>
    <row r="4047" spans="2:20">
      <c r="B4047" s="36"/>
      <c r="C4047" s="36"/>
      <c r="D4047" s="36"/>
      <c r="E4047" s="36"/>
      <c r="F4047" s="36"/>
      <c r="G4047" s="36"/>
      <c r="H4047" s="36"/>
      <c r="S4047" s="36"/>
      <c r="T4047" s="36"/>
    </row>
    <row r="4048" spans="2:20">
      <c r="B4048" s="36"/>
      <c r="C4048" s="36"/>
      <c r="D4048" s="36"/>
      <c r="E4048" s="36"/>
      <c r="F4048" s="36"/>
      <c r="G4048" s="36"/>
      <c r="H4048" s="36"/>
      <c r="S4048" s="36"/>
      <c r="T4048" s="36"/>
    </row>
    <row r="4049" spans="2:20">
      <c r="B4049" s="36"/>
      <c r="C4049" s="36"/>
      <c r="D4049" s="36"/>
      <c r="E4049" s="36"/>
      <c r="F4049" s="36"/>
      <c r="G4049" s="36"/>
      <c r="H4049" s="36"/>
      <c r="S4049" s="36"/>
      <c r="T4049" s="36"/>
    </row>
    <row r="4050" spans="2:20">
      <c r="B4050" s="36"/>
      <c r="C4050" s="36"/>
      <c r="D4050" s="36"/>
      <c r="E4050" s="36"/>
      <c r="F4050" s="36"/>
      <c r="G4050" s="36"/>
      <c r="H4050" s="36"/>
      <c r="S4050" s="36"/>
      <c r="T4050" s="36"/>
    </row>
    <row r="4051" spans="2:20">
      <c r="B4051" s="36"/>
      <c r="C4051" s="36"/>
      <c r="D4051" s="36"/>
      <c r="E4051" s="36"/>
      <c r="F4051" s="36"/>
      <c r="G4051" s="36"/>
      <c r="H4051" s="36"/>
      <c r="S4051" s="36"/>
      <c r="T4051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2"/>
  <sheetViews>
    <sheetView workbookViewId="0"/>
  </sheetViews>
  <sheetFormatPr baseColWidth="10" defaultColWidth="12.6640625" defaultRowHeight="15" customHeight="1"/>
  <cols>
    <col min="1" max="1" width="27.1640625" customWidth="1"/>
    <col min="2" max="2" width="21.1640625" customWidth="1"/>
    <col min="3" max="3" width="22.6640625" customWidth="1"/>
    <col min="4" max="4" width="21" customWidth="1"/>
  </cols>
  <sheetData>
    <row r="1" spans="1:12">
      <c r="B1" s="36" t="s">
        <v>1135</v>
      </c>
      <c r="C1" s="36" t="s">
        <v>1140</v>
      </c>
      <c r="D1" s="36" t="s">
        <v>1146</v>
      </c>
    </row>
    <row r="2" spans="1:12">
      <c r="A2" s="40" t="s">
        <v>161</v>
      </c>
      <c r="B2" s="40" t="e">
        <f>CONCATENATE("[",ROUND('OldSalary Table Auxiliary'!B2/1000,0)*1000," €, ",ROUND('OldSalary Table Auxiliary'!B25/1000,0)*1000," €]")</f>
        <v>#VALUE!</v>
      </c>
      <c r="C2" s="40" t="e">
        <f>CONCATENATE("[",ROUND('OldSalary Table Auxiliary'!C2/1000,0)*1000," €, ",ROUND('OldSalary Table Auxiliary'!C25/1000,0)*1000," €]")</f>
        <v>#VALUE!</v>
      </c>
      <c r="D2" s="40" t="e">
        <f>CONCATENATE("[",ROUND('OldSalary Table Auxiliary'!D2/1000,0)*1000," €, ",ROUND('OldSalary Table Auxiliary'!D25/1000,0)*1000," €]")</f>
        <v>#VALUE!</v>
      </c>
      <c r="F2" s="40" t="e">
        <f>('OldSalary Table Auxiliary'!B2+'OldSalary Table Auxiliary'!B25)/2</f>
        <v>#VALUE!</v>
      </c>
      <c r="G2" s="40" t="e">
        <f>('OldSalary Table Auxiliary'!C2+'OldSalary Table Auxiliary'!C25)/2</f>
        <v>#VALUE!</v>
      </c>
      <c r="H2" s="40" t="e">
        <f>('OldSalary Table Auxiliary'!D2+'OldSalary Table Auxiliary'!D25)/2</f>
        <v>#VALUE!</v>
      </c>
      <c r="J2" s="42" t="e">
        <f>'OldSalary Table Auxiliary'!B25/'OldSalary Table Auxiliary'!B2</f>
        <v>#VALUE!</v>
      </c>
      <c r="K2" s="42" t="e">
        <f>'OldSalary Table Auxiliary'!C25/'OldSalary Table Auxiliary'!C2</f>
        <v>#VALUE!</v>
      </c>
      <c r="L2" s="42" t="e">
        <f>'OldSalary Table Auxiliary'!D25/'OldSalary Table Auxiliary'!D2</f>
        <v>#VALUE!</v>
      </c>
    </row>
    <row r="3" spans="1:12">
      <c r="A3" s="40" t="s">
        <v>192</v>
      </c>
      <c r="B3" s="43" t="e">
        <f>CONCATENATE("[",ROUND('OldSalary Table Auxiliary'!B3/1000,0)*1000," €, ",ROUND('OldSalary Table Auxiliary'!B26/1000,0)*1000," €]")</f>
        <v>#VALUE!</v>
      </c>
      <c r="C3" s="40" t="e">
        <f>CONCATENATE("[",ROUND('OldSalary Table Auxiliary'!C3/1000,0)*1000," €, ",ROUND('OldSalary Table Auxiliary'!C26/1000,0)*1000," €]")</f>
        <v>#VALUE!</v>
      </c>
      <c r="D3" s="40" t="e">
        <f>CONCATENATE("[",ROUND('OldSalary Table Auxiliary'!D3/1000,0)*1000," €, ",ROUND('OldSalary Table Auxiliary'!D26/1000,0)*1000," €]")</f>
        <v>#VALUE!</v>
      </c>
      <c r="F3" s="40" t="e">
        <f>('OldSalary Table Auxiliary'!B3+'OldSalary Table Auxiliary'!B26)/2</f>
        <v>#VALUE!</v>
      </c>
      <c r="G3" s="40" t="e">
        <f>('OldSalary Table Auxiliary'!C3+'OldSalary Table Auxiliary'!C26)/2</f>
        <v>#VALUE!</v>
      </c>
      <c r="H3" s="40" t="e">
        <f>('OldSalary Table Auxiliary'!D3+'OldSalary Table Auxiliary'!D26)/2</f>
        <v>#VALUE!</v>
      </c>
      <c r="J3" s="42" t="e">
        <f>'OldSalary Table Auxiliary'!B26/'OldSalary Table Auxiliary'!B3</f>
        <v>#VALUE!</v>
      </c>
      <c r="K3" s="42" t="e">
        <f>'OldSalary Table Auxiliary'!C26/'OldSalary Table Auxiliary'!C3</f>
        <v>#VALUE!</v>
      </c>
      <c r="L3" s="42" t="e">
        <f>'OldSalary Table Auxiliary'!D26/'OldSalary Table Auxiliary'!D3</f>
        <v>#VALUE!</v>
      </c>
    </row>
    <row r="4" spans="1:12">
      <c r="A4" s="40" t="s">
        <v>216</v>
      </c>
      <c r="B4" s="40" t="e">
        <f>CONCATENATE("[",ROUND('OldSalary Table Auxiliary'!B4/1000,0)*1000," €, ",ROUND('OldSalary Table Auxiliary'!B27/1000,0)*1000," €]")</f>
        <v>#VALUE!</v>
      </c>
      <c r="C4" s="40" t="e">
        <f>CONCATENATE("[",ROUND('OldSalary Table Auxiliary'!C4/1000,0)*1000," €, ",ROUND('OldSalary Table Auxiliary'!C27/1000,0)*1000," €]")</f>
        <v>#VALUE!</v>
      </c>
      <c r="D4" s="40" t="e">
        <f>CONCATENATE("[",ROUND('OldSalary Table Auxiliary'!D4/1000,0)*1000," €, ",ROUND('OldSalary Table Auxiliary'!D27/1000,0)*1000," €]")</f>
        <v>#VALUE!</v>
      </c>
      <c r="F4" s="40" t="e">
        <f>('OldSalary Table Auxiliary'!B4+'OldSalary Table Auxiliary'!B27)/2</f>
        <v>#VALUE!</v>
      </c>
      <c r="G4" s="40" t="e">
        <f>('OldSalary Table Auxiliary'!C4+'OldSalary Table Auxiliary'!C27)/2</f>
        <v>#VALUE!</v>
      </c>
      <c r="H4" s="40" t="e">
        <f>('OldSalary Table Auxiliary'!D4+'OldSalary Table Auxiliary'!D27)/2</f>
        <v>#VALUE!</v>
      </c>
      <c r="J4" s="42" t="e">
        <f>'OldSalary Table Auxiliary'!B27/'OldSalary Table Auxiliary'!B4</f>
        <v>#VALUE!</v>
      </c>
      <c r="K4" s="42" t="e">
        <f>'OldSalary Table Auxiliary'!C27/'OldSalary Table Auxiliary'!C4</f>
        <v>#VALUE!</v>
      </c>
      <c r="L4" s="42" t="e">
        <f>'OldSalary Table Auxiliary'!D27/'OldSalary Table Auxiliary'!D4</f>
        <v>#VALUE!</v>
      </c>
    </row>
    <row r="5" spans="1:12">
      <c r="A5" s="40" t="s">
        <v>206</v>
      </c>
      <c r="B5" s="43" t="e">
        <f>CONCATENATE("[",ROUND('OldSalary Table Auxiliary'!B5/1000,0)*1000," €, ",ROUND('OldSalary Table Auxiliary'!B28/1000,0)*1000," €]")</f>
        <v>#VALUE!</v>
      </c>
      <c r="C5" s="40" t="e">
        <f>CONCATENATE("[",ROUND('OldSalary Table Auxiliary'!C5/1000,0)*1000," €, ",ROUND('OldSalary Table Auxiliary'!C28/1000,0)*1000," €]")</f>
        <v>#VALUE!</v>
      </c>
      <c r="D5" s="40" t="e">
        <f>CONCATENATE("[",ROUND('OldSalary Table Auxiliary'!D5/1000,0)*1000," €, ",ROUND('OldSalary Table Auxiliary'!D28/1000,0)*1000," €]")</f>
        <v>#VALUE!</v>
      </c>
      <c r="F5" s="40" t="e">
        <f>('OldSalary Table Auxiliary'!B5+'OldSalary Table Auxiliary'!B28)/2</f>
        <v>#VALUE!</v>
      </c>
      <c r="G5" s="40" t="e">
        <f>('OldSalary Table Auxiliary'!C5+'OldSalary Table Auxiliary'!C28)/2</f>
        <v>#VALUE!</v>
      </c>
      <c r="H5" s="40" t="e">
        <f>('OldSalary Table Auxiliary'!D5+'OldSalary Table Auxiliary'!D28)/2</f>
        <v>#VALUE!</v>
      </c>
      <c r="J5" s="42" t="e">
        <f>'OldSalary Table Auxiliary'!B28/'OldSalary Table Auxiliary'!B5</f>
        <v>#VALUE!</v>
      </c>
      <c r="K5" s="42" t="e">
        <f>'OldSalary Table Auxiliary'!C28/'OldSalary Table Auxiliary'!C5</f>
        <v>#VALUE!</v>
      </c>
      <c r="L5" s="42" t="e">
        <f>'OldSalary Table Auxiliary'!D28/'OldSalary Table Auxiliary'!D5</f>
        <v>#VALUE!</v>
      </c>
    </row>
    <row r="6" spans="1:12">
      <c r="A6" s="40" t="s">
        <v>260</v>
      </c>
      <c r="B6" s="40" t="e">
        <f>CONCATENATE("[",ROUND('OldSalary Table Auxiliary'!B6/1000,0)*1000," €, ",ROUND('OldSalary Table Auxiliary'!B29/1000,0)*1000," €]")</f>
        <v>#VALUE!</v>
      </c>
      <c r="C6" s="40" t="e">
        <f>CONCATENATE("[",ROUND('OldSalary Table Auxiliary'!C6/1000,0)*1000," €, ",ROUND('OldSalary Table Auxiliary'!C29/1000,0)*1000," €]")</f>
        <v>#VALUE!</v>
      </c>
      <c r="D6" s="40" t="e">
        <f>CONCATENATE("[",ROUND('OldSalary Table Auxiliary'!D6/1000,0)*1000," €, ",ROUND('OldSalary Table Auxiliary'!D29/1000,0)*1000," €]")</f>
        <v>#VALUE!</v>
      </c>
      <c r="F6" s="40" t="e">
        <f>('OldSalary Table Auxiliary'!B6+'OldSalary Table Auxiliary'!B29)/2</f>
        <v>#VALUE!</v>
      </c>
      <c r="G6" s="40" t="e">
        <f>('OldSalary Table Auxiliary'!C6+'OldSalary Table Auxiliary'!C29)/2</f>
        <v>#VALUE!</v>
      </c>
      <c r="H6" s="40" t="e">
        <f>('OldSalary Table Auxiliary'!D6+'OldSalary Table Auxiliary'!D29)/2</f>
        <v>#VALUE!</v>
      </c>
      <c r="J6" s="42" t="e">
        <f>'OldSalary Table Auxiliary'!B29/'OldSalary Table Auxiliary'!B6</f>
        <v>#VALUE!</v>
      </c>
      <c r="K6" s="42" t="e">
        <f>'OldSalary Table Auxiliary'!C29/'OldSalary Table Auxiliary'!C6</f>
        <v>#VALUE!</v>
      </c>
      <c r="L6" s="42" t="e">
        <f>'OldSalary Table Auxiliary'!D29/'OldSalary Table Auxiliary'!D6</f>
        <v>#VALUE!</v>
      </c>
    </row>
    <row r="7" spans="1:12">
      <c r="A7" s="40" t="s">
        <v>398</v>
      </c>
      <c r="B7" s="40" t="e">
        <f>CONCATENATE("[",ROUND('OldSalary Table Auxiliary'!B7/1000,0)*1000," €, ",ROUND('OldSalary Table Auxiliary'!B30/1000,0)*1000," €]")</f>
        <v>#VALUE!</v>
      </c>
      <c r="C7" s="40" t="e">
        <f>CONCATENATE("[",ROUND('OldSalary Table Auxiliary'!C7/1000,0)*1000," €, ",ROUND('OldSalary Table Auxiliary'!C30/1000,0)*1000," €]")</f>
        <v>#VALUE!</v>
      </c>
      <c r="D7" s="40" t="e">
        <f>CONCATENATE("[",ROUND('OldSalary Table Auxiliary'!D7/1000,0)*1000," €, ",ROUND('OldSalary Table Auxiliary'!D30/1000,0)*1000," €]")</f>
        <v>#VALUE!</v>
      </c>
      <c r="F7" s="40" t="e">
        <f>('OldSalary Table Auxiliary'!B7+'OldSalary Table Auxiliary'!B30)/2</f>
        <v>#VALUE!</v>
      </c>
      <c r="G7" s="40" t="e">
        <f>('OldSalary Table Auxiliary'!C7+'OldSalary Table Auxiliary'!C30)/2</f>
        <v>#VALUE!</v>
      </c>
      <c r="H7" s="40" t="e">
        <f>('OldSalary Table Auxiliary'!D7+'OldSalary Table Auxiliary'!D30)/2</f>
        <v>#VALUE!</v>
      </c>
      <c r="J7" s="42" t="e">
        <f>'OldSalary Table Auxiliary'!B30/'OldSalary Table Auxiliary'!B7</f>
        <v>#VALUE!</v>
      </c>
      <c r="K7" s="42" t="e">
        <f>'OldSalary Table Auxiliary'!C30/'OldSalary Table Auxiliary'!C7</f>
        <v>#VALUE!</v>
      </c>
      <c r="L7" s="42" t="e">
        <f>'OldSalary Table Auxiliary'!D30/'OldSalary Table Auxiliary'!D7</f>
        <v>#VALUE!</v>
      </c>
    </row>
    <row r="8" spans="1:12">
      <c r="A8" s="40" t="s">
        <v>249</v>
      </c>
      <c r="B8" s="40" t="e">
        <f>CONCATENATE("[",ROUND('OldSalary Table Auxiliary'!B8/1000,0)*1000," €, ",ROUND('OldSalary Table Auxiliary'!B31/1000,0)*1000," €]")</f>
        <v>#VALUE!</v>
      </c>
      <c r="C8" s="40" t="e">
        <f>CONCATENATE("[",ROUND('OldSalary Table Auxiliary'!C8/1000,0)*1000," €, ",ROUND('OldSalary Table Auxiliary'!C31/1000,0)*1000," €]")</f>
        <v>#VALUE!</v>
      </c>
      <c r="D8" s="43" t="e">
        <f>CONCATENATE("[",ROUND('OldSalary Table Auxiliary'!D8/1000,0)*1000," €, ",ROUND('OldSalary Table Auxiliary'!D31/1000,0)*1000," €]")</f>
        <v>#VALUE!</v>
      </c>
      <c r="F8" s="40" t="e">
        <f>('OldSalary Table Auxiliary'!B8+'OldSalary Table Auxiliary'!B31)/2</f>
        <v>#VALUE!</v>
      </c>
      <c r="G8" s="40" t="e">
        <f>('OldSalary Table Auxiliary'!C8+'OldSalary Table Auxiliary'!C31)/2</f>
        <v>#VALUE!</v>
      </c>
      <c r="H8" s="40" t="e">
        <f>('OldSalary Table Auxiliary'!D8+'OldSalary Table Auxiliary'!D31)/2</f>
        <v>#VALUE!</v>
      </c>
      <c r="J8" s="42" t="e">
        <f>'OldSalary Table Auxiliary'!B31/'OldSalary Table Auxiliary'!B8</f>
        <v>#VALUE!</v>
      </c>
      <c r="K8" s="42" t="e">
        <f>'OldSalary Table Auxiliary'!C31/'OldSalary Table Auxiliary'!C8</f>
        <v>#VALUE!</v>
      </c>
      <c r="L8" s="42" t="e">
        <f>'OldSalary Table Auxiliary'!D31/'OldSalary Table Auxiliary'!D8</f>
        <v>#VALUE!</v>
      </c>
    </row>
    <row r="9" spans="1:12">
      <c r="A9" s="40" t="s">
        <v>266</v>
      </c>
      <c r="B9" s="40" t="e">
        <f>CONCATENATE("[",ROUND('OldSalary Table Auxiliary'!B9/1000,0)*1000," €, ",ROUND('OldSalary Table Auxiliary'!B32/1000,0)*1000," €]")</f>
        <v>#VALUE!</v>
      </c>
      <c r="C9" s="40" t="e">
        <f>CONCATENATE("[",ROUND('OldSalary Table Auxiliary'!C9/1000,0)*1000," €, ",ROUND('OldSalary Table Auxiliary'!C32/1000,0)*1000," €]")</f>
        <v>#VALUE!</v>
      </c>
      <c r="D9" s="40" t="e">
        <f>CONCATENATE("[",ROUND('OldSalary Table Auxiliary'!D9/1000,0)*1000," €, ",ROUND('OldSalary Table Auxiliary'!D32/1000,0)*1000," €]")</f>
        <v>#VALUE!</v>
      </c>
      <c r="F9" s="40" t="e">
        <f>('OldSalary Table Auxiliary'!B9+'OldSalary Table Auxiliary'!B32)/2</f>
        <v>#VALUE!</v>
      </c>
      <c r="G9" s="40" t="e">
        <f>('OldSalary Table Auxiliary'!C9+'OldSalary Table Auxiliary'!C32)/2</f>
        <v>#VALUE!</v>
      </c>
      <c r="H9" s="40" t="e">
        <f>('OldSalary Table Auxiliary'!D9+'OldSalary Table Auxiliary'!D32)/2</f>
        <v>#VALUE!</v>
      </c>
      <c r="J9" s="42" t="e">
        <f>'OldSalary Table Auxiliary'!B32/'OldSalary Table Auxiliary'!B9</f>
        <v>#VALUE!</v>
      </c>
      <c r="K9" s="42" t="e">
        <f>'OldSalary Table Auxiliary'!C32/'OldSalary Table Auxiliary'!C9</f>
        <v>#VALUE!</v>
      </c>
      <c r="L9" s="42" t="e">
        <f>'OldSalary Table Auxiliary'!D32/'OldSalary Table Auxiliary'!D9</f>
        <v>#VALUE!</v>
      </c>
    </row>
    <row r="10" spans="1:12">
      <c r="A10" s="40" t="s">
        <v>290</v>
      </c>
      <c r="B10" s="43" t="e">
        <f>CONCATENATE("[",ROUND('OldSalary Table Auxiliary'!B10/1000,0)*1000," €, ",ROUND('OldSalary Table Auxiliary'!B33/1000,0)*1000," €]")</f>
        <v>#VALUE!</v>
      </c>
      <c r="C10" s="40" t="e">
        <f>CONCATENATE("[",ROUND('OldSalary Table Auxiliary'!C10/1000,0)*1000," €, ",ROUND('OldSalary Table Auxiliary'!C33/1000,0)*1000," €]")</f>
        <v>#VALUE!</v>
      </c>
      <c r="D10" s="43" t="e">
        <f>CONCATENATE("[",ROUND('OldSalary Table Auxiliary'!D10/1000,0)*1000," €, ",ROUND('OldSalary Table Auxiliary'!D33/1000,0)*1000," €]")</f>
        <v>#VALUE!</v>
      </c>
      <c r="F10" s="40" t="e">
        <f>('OldSalary Table Auxiliary'!B10+'OldSalary Table Auxiliary'!B33)/2</f>
        <v>#VALUE!</v>
      </c>
      <c r="G10" s="40" t="e">
        <f>('OldSalary Table Auxiliary'!C10+'OldSalary Table Auxiliary'!C33)/2</f>
        <v>#VALUE!</v>
      </c>
      <c r="H10" s="40" t="e">
        <f>('OldSalary Table Auxiliary'!D10+'OldSalary Table Auxiliary'!D33)/2</f>
        <v>#VALUE!</v>
      </c>
      <c r="J10" s="42" t="e">
        <f>'OldSalary Table Auxiliary'!B33/'OldSalary Table Auxiliary'!B10</f>
        <v>#VALUE!</v>
      </c>
      <c r="K10" s="42" t="e">
        <f>'OldSalary Table Auxiliary'!C33/'OldSalary Table Auxiliary'!C10</f>
        <v>#VALUE!</v>
      </c>
      <c r="L10" s="42" t="e">
        <f>'OldSalary Table Auxiliary'!D33/'OldSalary Table Auxiliary'!D10</f>
        <v>#VALUE!</v>
      </c>
    </row>
    <row r="11" spans="1:12">
      <c r="A11" s="40" t="s">
        <v>313</v>
      </c>
      <c r="B11" s="40" t="e">
        <f>CONCATENATE("[",ROUND('OldSalary Table Auxiliary'!B11/1000,0)*1000," €, ",ROUND('OldSalary Table Auxiliary'!B34/1000,0)*1000," €]")</f>
        <v>#VALUE!</v>
      </c>
      <c r="C11" s="43" t="e">
        <f>CONCATENATE("[",ROUND('OldSalary Table Auxiliary'!C11/1000,0)*1000," €, ",ROUND('OldSalary Table Auxiliary'!C34/1000,0)*1000," €]")</f>
        <v>#VALUE!</v>
      </c>
      <c r="D11" s="40" t="e">
        <f>CONCATENATE("[",ROUND('OldSalary Table Auxiliary'!D11/1000,0)*1000," €, ",ROUND('OldSalary Table Auxiliary'!D34/1000,0)*1000," €]")</f>
        <v>#VALUE!</v>
      </c>
      <c r="F11" s="40" t="e">
        <f>('OldSalary Table Auxiliary'!B11+'OldSalary Table Auxiliary'!B34)/2</f>
        <v>#VALUE!</v>
      </c>
      <c r="G11" s="40" t="e">
        <f>('OldSalary Table Auxiliary'!C11+'OldSalary Table Auxiliary'!C34)/2</f>
        <v>#VALUE!</v>
      </c>
      <c r="H11" s="40" t="e">
        <f>('OldSalary Table Auxiliary'!D11+'OldSalary Table Auxiliary'!D34)/2</f>
        <v>#VALUE!</v>
      </c>
      <c r="J11" s="42" t="e">
        <f>'OldSalary Table Auxiliary'!B34/'OldSalary Table Auxiliary'!B11</f>
        <v>#VALUE!</v>
      </c>
      <c r="K11" s="42" t="e">
        <f>'OldSalary Table Auxiliary'!C34/'OldSalary Table Auxiliary'!C11</f>
        <v>#VALUE!</v>
      </c>
      <c r="L11" s="42" t="e">
        <f>'OldSalary Table Auxiliary'!D34/'OldSalary Table Auxiliary'!D11</f>
        <v>#VALUE!</v>
      </c>
    </row>
    <row r="12" spans="1:12">
      <c r="A12" s="40" t="s">
        <v>282</v>
      </c>
      <c r="B12" s="40" t="e">
        <f>CONCATENATE("[",ROUND('OldSalary Table Auxiliary'!B12/1000,0)*1000," €, ",ROUND('OldSalary Table Auxiliary'!B35/1000,0)*1000," €]")</f>
        <v>#VALUE!</v>
      </c>
      <c r="C12" s="40" t="e">
        <f>CONCATENATE("[",ROUND('OldSalary Table Auxiliary'!C12/1000,0)*1000," €, ",ROUND('OldSalary Table Auxiliary'!C35/1000,0)*1000," €]")</f>
        <v>#VALUE!</v>
      </c>
      <c r="D12" s="40" t="e">
        <f>CONCATENATE("[",ROUND('OldSalary Table Auxiliary'!D12/1000,0)*1000," €, ",ROUND('OldSalary Table Auxiliary'!D35/1000,0)*1000," €]")</f>
        <v>#VALUE!</v>
      </c>
      <c r="F12" s="40" t="e">
        <f>('OldSalary Table Auxiliary'!B12+'OldSalary Table Auxiliary'!B35)/2</f>
        <v>#VALUE!</v>
      </c>
      <c r="G12" s="40" t="e">
        <f>('OldSalary Table Auxiliary'!C12+'OldSalary Table Auxiliary'!C35)/2</f>
        <v>#VALUE!</v>
      </c>
      <c r="H12" s="40" t="e">
        <f>('OldSalary Table Auxiliary'!D12+'OldSalary Table Auxiliary'!D35)/2</f>
        <v>#VALUE!</v>
      </c>
      <c r="J12" s="42" t="e">
        <f>'OldSalary Table Auxiliary'!B35/'OldSalary Table Auxiliary'!B12</f>
        <v>#VALUE!</v>
      </c>
      <c r="K12" s="42" t="e">
        <f>'OldSalary Table Auxiliary'!C35/'OldSalary Table Auxiliary'!C12</f>
        <v>#VALUE!</v>
      </c>
      <c r="L12" s="42" t="e">
        <f>'OldSalary Table Auxiliary'!D35/'OldSalary Table Auxiliary'!D12</f>
        <v>#VALUE!</v>
      </c>
    </row>
    <row r="13" spans="1:12">
      <c r="A13" s="40" t="s">
        <v>943</v>
      </c>
      <c r="B13" s="40" t="e">
        <f>CONCATENATE("[",ROUND('OldSalary Table Auxiliary'!B13/1000,0)*1000," €, ",ROUND('OldSalary Table Auxiliary'!B36/1000,0)*1000," €]")</f>
        <v>#VALUE!</v>
      </c>
      <c r="C13" s="40" t="e">
        <f>CONCATENATE("[",ROUND('OldSalary Table Auxiliary'!C13/1000,0)*1000," €, ",ROUND('OldSalary Table Auxiliary'!C36/1000,0)*1000," €]")</f>
        <v>#VALUE!</v>
      </c>
      <c r="D13" s="40" t="e">
        <f>CONCATENATE("[",ROUND('OldSalary Table Auxiliary'!D13/1000,0)*1000," €, ",ROUND('OldSalary Table Auxiliary'!D36/1000,0)*1000," €]")</f>
        <v>#VALUE!</v>
      </c>
      <c r="F13" s="40" t="e">
        <f>('OldSalary Table Auxiliary'!B13+'OldSalary Table Auxiliary'!B36)/2</f>
        <v>#VALUE!</v>
      </c>
      <c r="G13" s="40" t="e">
        <f>('OldSalary Table Auxiliary'!C13+'OldSalary Table Auxiliary'!C36)/2</f>
        <v>#VALUE!</v>
      </c>
      <c r="H13" s="40" t="e">
        <f>('OldSalary Table Auxiliary'!D13+'OldSalary Table Auxiliary'!D36)/2</f>
        <v>#VALUE!</v>
      </c>
      <c r="J13" s="42" t="e">
        <f>'OldSalary Table Auxiliary'!B36/'OldSalary Table Auxiliary'!B13</f>
        <v>#VALUE!</v>
      </c>
      <c r="K13" s="42" t="e">
        <f>'OldSalary Table Auxiliary'!C36/'OldSalary Table Auxiliary'!C13</f>
        <v>#VALUE!</v>
      </c>
      <c r="L13" s="42" t="e">
        <f>'OldSalary Table Auxiliary'!D36/'OldSalary Table Auxiliary'!D13</f>
        <v>#VALUE!</v>
      </c>
    </row>
    <row r="14" spans="1:12">
      <c r="A14" s="40" t="s">
        <v>332</v>
      </c>
      <c r="B14" s="40" t="e">
        <f>CONCATENATE("[",ROUND('OldSalary Table Auxiliary'!B14/1000,0)*1000," €, ",ROUND('OldSalary Table Auxiliary'!B37/1000,0)*1000," €]")</f>
        <v>#VALUE!</v>
      </c>
      <c r="C14" s="43" t="e">
        <f>CONCATENATE("[",ROUND('OldSalary Table Auxiliary'!C14/1000,0)*1000," €, ",ROUND('OldSalary Table Auxiliary'!C37/1000,0)*1000," €]")</f>
        <v>#VALUE!</v>
      </c>
      <c r="D14" s="43" t="e">
        <f>CONCATENATE("[",ROUND('OldSalary Table Auxiliary'!D14/1000,0)*1000," €, ",ROUND('OldSalary Table Auxiliary'!D37/1000,0)*1000," €]")</f>
        <v>#VALUE!</v>
      </c>
      <c r="F14" s="40" t="e">
        <f>('OldSalary Table Auxiliary'!B14+'OldSalary Table Auxiliary'!B37)/2</f>
        <v>#VALUE!</v>
      </c>
      <c r="G14" s="40" t="e">
        <f>('OldSalary Table Auxiliary'!C14+'OldSalary Table Auxiliary'!C37)/2</f>
        <v>#VALUE!</v>
      </c>
      <c r="H14" s="40" t="e">
        <f>('OldSalary Table Auxiliary'!D14+'OldSalary Table Auxiliary'!D37)/2</f>
        <v>#VALUE!</v>
      </c>
      <c r="J14" s="42" t="e">
        <f>'OldSalary Table Auxiliary'!B37/'OldSalary Table Auxiliary'!B14</f>
        <v>#VALUE!</v>
      </c>
      <c r="K14" s="42" t="e">
        <f>'OldSalary Table Auxiliary'!C37/'OldSalary Table Auxiliary'!C14</f>
        <v>#VALUE!</v>
      </c>
      <c r="L14" s="42" t="e">
        <f>'OldSalary Table Auxiliary'!D37/'OldSalary Table Auxiliary'!D14</f>
        <v>#VALUE!</v>
      </c>
    </row>
    <row r="15" spans="1:12">
      <c r="A15" s="40" t="s">
        <v>183</v>
      </c>
      <c r="B15" s="40" t="e">
        <f>CONCATENATE("[",ROUND('OldSalary Table Auxiliary'!B15/1000,0)*1000," €, ",ROUND('OldSalary Table Auxiliary'!B38/1000,0)*1000," €]")</f>
        <v>#VALUE!</v>
      </c>
      <c r="C15" s="40" t="e">
        <f>CONCATENATE("[",ROUND('OldSalary Table Auxiliary'!C15/1000,0)*1000," €, ",ROUND('OldSalary Table Auxiliary'!C38/1000,0)*1000," €]")</f>
        <v>#VALUE!</v>
      </c>
      <c r="D15" s="40" t="e">
        <f>CONCATENATE("[",ROUND('OldSalary Table Auxiliary'!D15/1000,0)*1000," €, ",ROUND('OldSalary Table Auxiliary'!D38/1000,0)*1000," €]")</f>
        <v>#VALUE!</v>
      </c>
      <c r="F15" s="40" t="e">
        <f>('OldSalary Table Auxiliary'!B15+'OldSalary Table Auxiliary'!B38)/2</f>
        <v>#VALUE!</v>
      </c>
      <c r="G15" s="40" t="e">
        <f>('OldSalary Table Auxiliary'!C15+'OldSalary Table Auxiliary'!C38)/2</f>
        <v>#VALUE!</v>
      </c>
      <c r="H15" s="40" t="e">
        <f>('OldSalary Table Auxiliary'!D15+'OldSalary Table Auxiliary'!D38)/2</f>
        <v>#VALUE!</v>
      </c>
      <c r="J15" s="42" t="e">
        <f>'OldSalary Table Auxiliary'!B38/'OldSalary Table Auxiliary'!B15</f>
        <v>#VALUE!</v>
      </c>
      <c r="K15" s="42" t="e">
        <f>'OldSalary Table Auxiliary'!C38/'OldSalary Table Auxiliary'!C15</f>
        <v>#VALUE!</v>
      </c>
      <c r="L15" s="42" t="e">
        <f>'OldSalary Table Auxiliary'!D38/'OldSalary Table Auxiliary'!D15</f>
        <v>#VALUE!</v>
      </c>
    </row>
    <row r="16" spans="1:12">
      <c r="A16" s="40" t="s">
        <v>229</v>
      </c>
      <c r="B16" s="40" t="e">
        <f>CONCATENATE("[",ROUND('OldSalary Table Auxiliary'!B16/1000,0)*1000," €, ",ROUND('OldSalary Table Auxiliary'!B39/1000,0)*1000," €]")</f>
        <v>#VALUE!</v>
      </c>
      <c r="C16" s="43" t="e">
        <f>CONCATENATE("[",ROUND('OldSalary Table Auxiliary'!C16/1000,0)*1000," €, ",ROUND('OldSalary Table Auxiliary'!C39/1000,0)*1000," €]")</f>
        <v>#VALUE!</v>
      </c>
      <c r="D16" s="40" t="e">
        <f>CONCATENATE("[",ROUND('OldSalary Table Auxiliary'!D16/1000,0)*1000," €, ",ROUND('OldSalary Table Auxiliary'!D39/1000,0)*1000," €]")</f>
        <v>#VALUE!</v>
      </c>
      <c r="F16" s="40" t="e">
        <f>('OldSalary Table Auxiliary'!B16+'OldSalary Table Auxiliary'!B39)/2</f>
        <v>#VALUE!</v>
      </c>
      <c r="G16" s="40" t="e">
        <f>('OldSalary Table Auxiliary'!C16+'OldSalary Table Auxiliary'!C39)/2</f>
        <v>#VALUE!</v>
      </c>
      <c r="H16" s="40" t="e">
        <f>('OldSalary Table Auxiliary'!D16+'OldSalary Table Auxiliary'!D39)/2</f>
        <v>#VALUE!</v>
      </c>
      <c r="J16" s="42" t="e">
        <f>'OldSalary Table Auxiliary'!B39/'OldSalary Table Auxiliary'!B16</f>
        <v>#VALUE!</v>
      </c>
      <c r="K16" s="42" t="e">
        <f>'OldSalary Table Auxiliary'!C39/'OldSalary Table Auxiliary'!C16</f>
        <v>#VALUE!</v>
      </c>
      <c r="L16" s="42" t="e">
        <f>'OldSalary Table Auxiliary'!D39/'OldSalary Table Auxiliary'!D16</f>
        <v>#VALUE!</v>
      </c>
    </row>
    <row r="17" spans="1:12">
      <c r="A17" s="40" t="s">
        <v>336</v>
      </c>
      <c r="B17" s="40" t="e">
        <f>CONCATENATE("[",ROUND('OldSalary Table Auxiliary'!B17/1000,0)*1000," €, ",ROUND('OldSalary Table Auxiliary'!B40/1000,0)*1000," €]")</f>
        <v>#VALUE!</v>
      </c>
      <c r="C17" s="40" t="e">
        <f>CONCATENATE("[",ROUND('OldSalary Table Auxiliary'!C17/1000,0)*1000," €, ",ROUND('OldSalary Table Auxiliary'!C40/1000,0)*1000," €]")</f>
        <v>#VALUE!</v>
      </c>
      <c r="D17" s="40" t="e">
        <f>CONCATENATE("[",ROUND('OldSalary Table Auxiliary'!D17/1000,0)*1000," €, ",ROUND('OldSalary Table Auxiliary'!D40/1000,0)*1000," €]")</f>
        <v>#VALUE!</v>
      </c>
      <c r="F17" s="40" t="e">
        <f>('OldSalary Table Auxiliary'!B17+'OldSalary Table Auxiliary'!B40)/2</f>
        <v>#VALUE!</v>
      </c>
      <c r="G17" s="40" t="e">
        <f>('OldSalary Table Auxiliary'!C17+'OldSalary Table Auxiliary'!C40)/2</f>
        <v>#VALUE!</v>
      </c>
      <c r="H17" s="40" t="e">
        <f>('OldSalary Table Auxiliary'!D17+'OldSalary Table Auxiliary'!D40)/2</f>
        <v>#VALUE!</v>
      </c>
      <c r="J17" s="42" t="e">
        <f>'OldSalary Table Auxiliary'!B40/'OldSalary Table Auxiliary'!B17</f>
        <v>#VALUE!</v>
      </c>
      <c r="K17" s="42" t="e">
        <f>'OldSalary Table Auxiliary'!C40/'OldSalary Table Auxiliary'!C17</f>
        <v>#VALUE!</v>
      </c>
      <c r="L17" s="42" t="e">
        <f>'OldSalary Table Auxiliary'!D40/'OldSalary Table Auxiliary'!D17</f>
        <v>#VALUE!</v>
      </c>
    </row>
    <row r="18" spans="1:12">
      <c r="A18" s="40" t="s">
        <v>143</v>
      </c>
      <c r="B18" s="40" t="e">
        <f>CONCATENATE("[",ROUND('OldSalary Table Auxiliary'!B18/1000,0)*1000," €, ",ROUND('OldSalary Table Auxiliary'!B41/1000,0)*1000," €]")</f>
        <v>#VALUE!</v>
      </c>
      <c r="C18" s="40" t="e">
        <f>CONCATENATE("[",ROUND('OldSalary Table Auxiliary'!C18/1000,0)*1000," €, ",ROUND('OldSalary Table Auxiliary'!C41/1000,0)*1000," €]")</f>
        <v>#VALUE!</v>
      </c>
      <c r="D18" s="40" t="e">
        <f>CONCATENATE("[",ROUND('OldSalary Table Auxiliary'!D18/1000,0)*1000," €, ",ROUND('OldSalary Table Auxiliary'!D41/1000,0)*1000," €]")</f>
        <v>#VALUE!</v>
      </c>
      <c r="F18" s="40" t="e">
        <f>('OldSalary Table Auxiliary'!B18+'OldSalary Table Auxiliary'!B41)/2</f>
        <v>#VALUE!</v>
      </c>
      <c r="G18" s="40" t="e">
        <f>('OldSalary Table Auxiliary'!C18+'OldSalary Table Auxiliary'!C41)/2</f>
        <v>#VALUE!</v>
      </c>
      <c r="H18" s="40" t="e">
        <f>('OldSalary Table Auxiliary'!D18+'OldSalary Table Auxiliary'!D41)/2</f>
        <v>#VALUE!</v>
      </c>
      <c r="J18" s="42" t="e">
        <f>'OldSalary Table Auxiliary'!B41/'OldSalary Table Auxiliary'!B18</f>
        <v>#VALUE!</v>
      </c>
      <c r="K18" s="42" t="e">
        <f>'OldSalary Table Auxiliary'!C41/'OldSalary Table Auxiliary'!C18</f>
        <v>#VALUE!</v>
      </c>
      <c r="L18" s="42" t="e">
        <f>'OldSalary Table Auxiliary'!D41/'OldSalary Table Auxiliary'!D18</f>
        <v>#VALUE!</v>
      </c>
    </row>
    <row r="19" spans="1:12">
      <c r="A19" s="40" t="s">
        <v>1171</v>
      </c>
      <c r="B19" s="40" t="e">
        <f>CONCATENATE("[",ROUND('OldSalary Table Auxiliary'!B19/1000,0)*1000," €, ",ROUND('OldSalary Table Auxiliary'!B42/1000,0)*1000," €]")</f>
        <v>#VALUE!</v>
      </c>
      <c r="C19" s="40" t="e">
        <f>CONCATENATE("[",ROUND('OldSalary Table Auxiliary'!C19/1000,0)*1000," €, ",ROUND('OldSalary Table Auxiliary'!C42/1000,0)*1000," €]")</f>
        <v>#VALUE!</v>
      </c>
      <c r="D19" s="40" t="e">
        <f>CONCATENATE("[",ROUND('OldSalary Table Auxiliary'!D19/1000,0)*1000," €, ",ROUND('OldSalary Table Auxiliary'!D42/1000,0)*1000," €]")</f>
        <v>#VALUE!</v>
      </c>
      <c r="F19" s="40" t="e">
        <f>('OldSalary Table Auxiliary'!B19+'OldSalary Table Auxiliary'!B42)/2</f>
        <v>#VALUE!</v>
      </c>
      <c r="G19" s="40" t="e">
        <f>('OldSalary Table Auxiliary'!C19+'OldSalary Table Auxiliary'!C42)/2</f>
        <v>#VALUE!</v>
      </c>
      <c r="H19" s="40" t="e">
        <f>('OldSalary Table Auxiliary'!D19+'OldSalary Table Auxiliary'!D42)/2</f>
        <v>#VALUE!</v>
      </c>
      <c r="J19" s="42" t="e">
        <f>'OldSalary Table Auxiliary'!B42/'OldSalary Table Auxiliary'!B19</f>
        <v>#VALUE!</v>
      </c>
      <c r="K19" s="42" t="e">
        <f>'OldSalary Table Auxiliary'!C42/'OldSalary Table Auxiliary'!C19</f>
        <v>#VALUE!</v>
      </c>
      <c r="L19" s="42" t="e">
        <f>'OldSalary Table Auxiliary'!D42/'OldSalary Table Auxiliary'!D19</f>
        <v>#VALUE!</v>
      </c>
    </row>
    <row r="20" spans="1:12">
      <c r="A20" s="40" t="s">
        <v>319</v>
      </c>
      <c r="B20" s="40" t="e">
        <f>CONCATENATE("[",ROUND('OldSalary Table Auxiliary'!B20/1000,0)*1000," €, ",ROUND('OldSalary Table Auxiliary'!B43/1000,0)*1000," €]")</f>
        <v>#VALUE!</v>
      </c>
      <c r="C20" s="40" t="e">
        <f>CONCATENATE("[",ROUND('OldSalary Table Auxiliary'!C20/1000,0)*1000," €, ",ROUND('OldSalary Table Auxiliary'!C43/1000,0)*1000," €]")</f>
        <v>#VALUE!</v>
      </c>
      <c r="D20" s="40" t="e">
        <f>CONCATENATE("[",ROUND('OldSalary Table Auxiliary'!D20/1000,0)*1000," €, ",ROUND('OldSalary Table Auxiliary'!D43/1000,0)*1000," €]")</f>
        <v>#VALUE!</v>
      </c>
      <c r="F20" s="40" t="e">
        <f>('OldSalary Table Auxiliary'!B20+'OldSalary Table Auxiliary'!B43)/2</f>
        <v>#VALUE!</v>
      </c>
      <c r="G20" s="40" t="e">
        <f>('OldSalary Table Auxiliary'!C20+'OldSalary Table Auxiliary'!C43)/2</f>
        <v>#VALUE!</v>
      </c>
      <c r="H20" s="40" t="e">
        <f>('OldSalary Table Auxiliary'!D20+'OldSalary Table Auxiliary'!D43)/2</f>
        <v>#VALUE!</v>
      </c>
      <c r="J20" s="42" t="e">
        <f>'OldSalary Table Auxiliary'!B43/'OldSalary Table Auxiliary'!B20</f>
        <v>#VALUE!</v>
      </c>
      <c r="K20" s="42" t="e">
        <f>'OldSalary Table Auxiliary'!C43/'OldSalary Table Auxiliary'!C20</f>
        <v>#VALUE!</v>
      </c>
      <c r="L20" s="42" t="e">
        <f>'OldSalary Table Auxiliary'!D43/'OldSalary Table Auxiliary'!D20</f>
        <v>#VALUE!</v>
      </c>
    </row>
    <row r="21" spans="1:12">
      <c r="A21" s="40" t="s">
        <v>1294</v>
      </c>
      <c r="B21" s="40" t="e">
        <f>CONCATENATE("[",ROUND('OldSalary Table Auxiliary'!B21/1000,0)*1000," €, ",ROUND('OldSalary Table Auxiliary'!B44/1000,0)*1000," €]")</f>
        <v>#VALUE!</v>
      </c>
      <c r="C21" s="40" t="e">
        <f>CONCATENATE("[",ROUND('OldSalary Table Auxiliary'!C21/1000,0)*1000," €, ",ROUND('OldSalary Table Auxiliary'!C44/1000,0)*1000," €]")</f>
        <v>#VALUE!</v>
      </c>
      <c r="D21" s="40" t="e">
        <f>CONCATENATE("[",ROUND('OldSalary Table Auxiliary'!D21/1000,0)*1000," €, ",ROUND('OldSalary Table Auxiliary'!D44/1000,0)*1000," €]")</f>
        <v>#VALUE!</v>
      </c>
      <c r="F21" s="40" t="e">
        <f>('OldSalary Table Auxiliary'!B21+'OldSalary Table Auxiliary'!B44)/2</f>
        <v>#VALUE!</v>
      </c>
      <c r="G21" s="40" t="e">
        <f>('OldSalary Table Auxiliary'!C21+'OldSalary Table Auxiliary'!C44)/2</f>
        <v>#VALUE!</v>
      </c>
      <c r="H21" s="40" t="e">
        <f>('OldSalary Table Auxiliary'!D21+'OldSalary Table Auxiliary'!D44)/2</f>
        <v>#VALUE!</v>
      </c>
      <c r="J21" s="42" t="e">
        <f>'OldSalary Table Auxiliary'!B44/'OldSalary Table Auxiliary'!B21</f>
        <v>#VALUE!</v>
      </c>
      <c r="K21" s="42" t="e">
        <f>'OldSalary Table Auxiliary'!C44/'OldSalary Table Auxiliary'!C21</f>
        <v>#VALUE!</v>
      </c>
      <c r="L21" s="42" t="e">
        <f>'OldSalary Table Auxiliary'!D44/'OldSalary Table Auxiliary'!D21</f>
        <v>#VALUE!</v>
      </c>
    </row>
    <row r="22" spans="1:12">
      <c r="A22" s="40" t="s">
        <v>537</v>
      </c>
      <c r="B22" s="40" t="e">
        <f>CONCATENATE("[",ROUND('OldSalary Table Auxiliary'!B22/1000,0)*1000," €, ",ROUND('OldSalary Table Auxiliary'!B45/1000,0)*1000," €]")</f>
        <v>#VALUE!</v>
      </c>
      <c r="C22" s="40" t="e">
        <f>CONCATENATE("[",ROUND('OldSalary Table Auxiliary'!C22/1000,0)*1000," €, ",ROUND('OldSalary Table Auxiliary'!C45/1000,0)*1000," €]")</f>
        <v>#VALUE!</v>
      </c>
      <c r="D22" s="40" t="e">
        <f>CONCATENATE("[",ROUND('OldSalary Table Auxiliary'!D22/1000,0)*1000," €, ",ROUND('OldSalary Table Auxiliary'!D45/1000,0)*1000," €]")</f>
        <v>#VALUE!</v>
      </c>
      <c r="F22" s="40" t="e">
        <f>('OldSalary Table Auxiliary'!B22+'OldSalary Table Auxiliary'!B45)/2</f>
        <v>#VALUE!</v>
      </c>
      <c r="G22" s="40" t="e">
        <f>('OldSalary Table Auxiliary'!C22+'OldSalary Table Auxiliary'!C45)/2</f>
        <v>#VALUE!</v>
      </c>
      <c r="H22" s="40" t="e">
        <f>('OldSalary Table Auxiliary'!D22+'OldSalary Table Auxiliary'!D45)/2</f>
        <v>#VALUE!</v>
      </c>
      <c r="J22" s="42" t="e">
        <f>'OldSalary Table Auxiliary'!B45/'OldSalary Table Auxiliary'!B22</f>
        <v>#VALUE!</v>
      </c>
      <c r="K22" s="42" t="e">
        <f>'OldSalary Table Auxiliary'!C45/'OldSalary Table Auxiliary'!C22</f>
        <v>#VALUE!</v>
      </c>
      <c r="L22" s="42" t="e">
        <f>'OldSalary Table Auxiliary'!D45/'OldSalary Table Auxiliary'!D22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69"/>
  <sheetViews>
    <sheetView showGridLines="0" workbookViewId="0"/>
  </sheetViews>
  <sheetFormatPr baseColWidth="10" defaultColWidth="12.6640625" defaultRowHeight="15" customHeight="1"/>
  <cols>
    <col min="3" max="3" width="13.33203125" customWidth="1"/>
    <col min="7" max="7" width="27.1640625" customWidth="1"/>
    <col min="12" max="12" width="27.1640625" customWidth="1"/>
  </cols>
  <sheetData>
    <row r="1" spans="1:15">
      <c r="A1" s="22" t="s">
        <v>1295</v>
      </c>
      <c r="B1" s="40" t="s">
        <v>1135</v>
      </c>
      <c r="C1" s="40" t="s">
        <v>1140</v>
      </c>
      <c r="D1" s="40" t="s">
        <v>1146</v>
      </c>
      <c r="G1" s="22" t="s">
        <v>1296</v>
      </c>
      <c r="H1" s="40" t="s">
        <v>1135</v>
      </c>
      <c r="I1" s="40" t="s">
        <v>1140</v>
      </c>
      <c r="J1" s="40" t="s">
        <v>1146</v>
      </c>
      <c r="L1" s="22" t="s">
        <v>1297</v>
      </c>
      <c r="M1" s="40" t="s">
        <v>1135</v>
      </c>
      <c r="N1" s="40" t="s">
        <v>1140</v>
      </c>
      <c r="O1" s="40" t="s">
        <v>1146</v>
      </c>
    </row>
    <row r="2" spans="1:15">
      <c r="A2" s="40" t="s">
        <v>161</v>
      </c>
      <c r="B2" s="44" t="s">
        <v>1307</v>
      </c>
      <c r="C2" s="44" t="s">
        <v>1307</v>
      </c>
      <c r="D2" s="44" t="s">
        <v>1307</v>
      </c>
      <c r="G2" s="40" t="s">
        <v>161</v>
      </c>
      <c r="H2" s="3">
        <v>1</v>
      </c>
      <c r="I2" s="3">
        <v>2</v>
      </c>
      <c r="J2" s="3">
        <v>3</v>
      </c>
      <c r="L2" s="40" t="s">
        <v>161</v>
      </c>
      <c r="M2" s="42">
        <f>SUMIFS('Respondent Distribution'!$D$2:$D$503, 'Respondent Distribution'!$A$2:$A$503,H2,'Respondent Distribution'!$C$2:$C$503,H$1,'Respondent Distribution'!$B$2:$B$503,$G2)/SUMIFS('Respondent Distribution'!$D$2:$D$503,'Respondent Distribution'!$C$2:$C$503,H$1,'Respondent Distribution'!$B$2:$B$503,$G2)</f>
        <v>0.19380425022448369</v>
      </c>
      <c r="N2" s="42">
        <f>SUMIFS('Respondent Distribution'!$D$2:$D$503, 'Respondent Distribution'!$A$2:$A$503,I2,'Respondent Distribution'!$C$2:$C$503,I$1,'Respondent Distribution'!$B$2:$B$503,$G2)/SUMIFS('Respondent Distribution'!$D$2:$D$503,'Respondent Distribution'!$C$2:$C$503,I$1,'Respondent Distribution'!$B$2:$B$503,$G2)</f>
        <v>0.16667014897306778</v>
      </c>
      <c r="O2" s="42">
        <f>SUMIFS('Respondent Distribution'!$D$2:$D$503, 'Respondent Distribution'!$A$2:$A$503,J2,'Respondent Distribution'!$C$2:$C$503,J$1,'Respondent Distribution'!$B$2:$B$503,$G2)/SUMIFS('Respondent Distribution'!$D$2:$D$503,'Respondent Distribution'!$C$2:$C$503,J$1,'Respondent Distribution'!$B$2:$B$503,$G2)</f>
        <v>0.21266957031786243</v>
      </c>
    </row>
    <row r="3" spans="1:15">
      <c r="A3" s="40" t="s">
        <v>192</v>
      </c>
      <c r="B3" s="44" t="s">
        <v>1307</v>
      </c>
      <c r="C3" s="44" t="s">
        <v>1307</v>
      </c>
      <c r="D3" s="44" t="s">
        <v>1307</v>
      </c>
      <c r="G3" s="40" t="s">
        <v>192</v>
      </c>
      <c r="H3" s="3">
        <v>2</v>
      </c>
      <c r="I3" s="3">
        <v>3</v>
      </c>
      <c r="J3" s="3">
        <v>5</v>
      </c>
      <c r="L3" s="40" t="s">
        <v>192</v>
      </c>
      <c r="M3" s="42">
        <f>SUMIFS('Respondent Distribution'!$D$2:$D$503, 'Respondent Distribution'!$A$2:$A$503,H3,'Respondent Distribution'!$C$2:$C$503,H$1,'Respondent Distribution'!$B$2:$B$503,$G3)/SUMIFS('Respondent Distribution'!$D$2:$D$503,'Respondent Distribution'!$C$2:$C$503,H$1,'Respondent Distribution'!$B$2:$B$503,$G3)</f>
        <v>0.35554942697799841</v>
      </c>
      <c r="N3" s="42">
        <f>SUMIFS('Respondent Distribution'!$D$2:$D$503, 'Respondent Distribution'!$A$2:$A$503,I3,'Respondent Distribution'!$C$2:$C$503,I$1,'Respondent Distribution'!$B$2:$B$503,$G3)/SUMIFS('Respondent Distribution'!$D$2:$D$503,'Respondent Distribution'!$C$2:$C$503,I$1,'Respondent Distribution'!$B$2:$B$503,$G3)</f>
        <v>0.21310697169726012</v>
      </c>
      <c r="O3" s="42">
        <f>SUMIFS('Respondent Distribution'!$D$2:$D$503, 'Respondent Distribution'!$A$2:$A$503,J3,'Respondent Distribution'!$C$2:$C$503,J$1,'Respondent Distribution'!$B$2:$B$503,$G3)/SUMIFS('Respondent Distribution'!$D$2:$D$503,'Respondent Distribution'!$C$2:$C$503,J$1,'Respondent Distribution'!$B$2:$B$503,$G3)</f>
        <v>0.17606044126786821</v>
      </c>
    </row>
    <row r="4" spans="1:15">
      <c r="A4" s="40" t="s">
        <v>216</v>
      </c>
      <c r="B4" s="44" t="s">
        <v>1307</v>
      </c>
      <c r="C4" s="44" t="s">
        <v>1307</v>
      </c>
      <c r="D4" s="44" t="s">
        <v>1307</v>
      </c>
      <c r="G4" s="40" t="s">
        <v>216</v>
      </c>
      <c r="H4" s="3">
        <v>1</v>
      </c>
      <c r="I4" s="3">
        <v>2</v>
      </c>
      <c r="J4" s="3">
        <v>4</v>
      </c>
      <c r="L4" s="40" t="s">
        <v>216</v>
      </c>
      <c r="M4" s="42">
        <f>SUMIFS('Respondent Distribution'!$D$2:$D$503, 'Respondent Distribution'!$A$2:$A$503,H4,'Respondent Distribution'!$C$2:$C$503,H$1,'Respondent Distribution'!$B$2:$B$503,$G4)/SUMIFS('Respondent Distribution'!$D$2:$D$503,'Respondent Distribution'!$C$2:$C$503,H$1,'Respondent Distribution'!$B$2:$B$503,$G4)</f>
        <v>0.27778345250255365</v>
      </c>
      <c r="N4" s="42">
        <f>SUMIFS('Respondent Distribution'!$D$2:$D$503, 'Respondent Distribution'!$A$2:$A$503,I4,'Respondent Distribution'!$C$2:$C$503,I$1,'Respondent Distribution'!$B$2:$B$503,$G4)/SUMIFS('Respondent Distribution'!$D$2:$D$503,'Respondent Distribution'!$C$2:$C$503,I$1,'Respondent Distribution'!$B$2:$B$503,$G4)</f>
        <v>0.20587280986372489</v>
      </c>
      <c r="O4" s="42">
        <f>SUMIFS('Respondent Distribution'!$D$2:$D$503, 'Respondent Distribution'!$A$2:$A$503,J4,'Respondent Distribution'!$C$2:$C$503,J$1,'Respondent Distribution'!$B$2:$B$503,$G4)/SUMIFS('Respondent Distribution'!$D$2:$D$503,'Respondent Distribution'!$C$2:$C$503,J$1,'Respondent Distribution'!$B$2:$B$503,$G4)</f>
        <v>0.16393146163931466</v>
      </c>
    </row>
    <row r="5" spans="1:15">
      <c r="A5" s="40" t="s">
        <v>206</v>
      </c>
      <c r="B5" s="44" t="s">
        <v>1307</v>
      </c>
      <c r="C5" s="44" t="s">
        <v>1307</v>
      </c>
      <c r="D5" s="44" t="s">
        <v>1307</v>
      </c>
      <c r="G5" s="40" t="s">
        <v>206</v>
      </c>
      <c r="H5" s="3">
        <v>1</v>
      </c>
      <c r="I5" s="3">
        <v>4</v>
      </c>
      <c r="J5" s="3">
        <v>5</v>
      </c>
      <c r="L5" s="40" t="s">
        <v>206</v>
      </c>
      <c r="M5" s="42">
        <f>SUMIFS('Respondent Distribution'!$D$2:$D$503, 'Respondent Distribution'!$A$2:$A$503,H5,'Respondent Distribution'!$C$2:$C$503,H$1,'Respondent Distribution'!$B$2:$B$503,$G5)/SUMIFS('Respondent Distribution'!$D$2:$D$503,'Respondent Distribution'!$C$2:$C$503,H$1,'Respondent Distribution'!$B$2:$B$503,$G5)</f>
        <v>0.33328225559301256</v>
      </c>
      <c r="N5" s="42">
        <f>SUMIFS('Respondent Distribution'!$D$2:$D$503, 'Respondent Distribution'!$A$2:$A$503,I5,'Respondent Distribution'!$C$2:$C$503,I$1,'Respondent Distribution'!$B$2:$B$503,$G5)/SUMIFS('Respondent Distribution'!$D$2:$D$503,'Respondent Distribution'!$C$2:$C$503,I$1,'Respondent Distribution'!$B$2:$B$503,$G5)</f>
        <v>0.19443806021604226</v>
      </c>
      <c r="O5" s="42">
        <f>SUMIFS('Respondent Distribution'!$D$2:$D$503, 'Respondent Distribution'!$A$2:$A$503,J5,'Respondent Distribution'!$C$2:$C$503,J$1,'Respondent Distribution'!$B$2:$B$503,$G5)/SUMIFS('Respondent Distribution'!$D$2:$D$503,'Respondent Distribution'!$C$2:$C$503,J$1,'Respondent Distribution'!$B$2:$B$503,$G5)</f>
        <v>9.5213080307308406E-2</v>
      </c>
    </row>
    <row r="6" spans="1:15">
      <c r="A6" s="40" t="s">
        <v>260</v>
      </c>
      <c r="B6" s="44" t="s">
        <v>1307</v>
      </c>
      <c r="C6" s="44" t="s">
        <v>1307</v>
      </c>
      <c r="D6" s="44" t="s">
        <v>1307</v>
      </c>
      <c r="G6" s="40" t="s">
        <v>260</v>
      </c>
      <c r="H6" s="3">
        <v>2</v>
      </c>
      <c r="I6" s="3">
        <v>3</v>
      </c>
      <c r="J6" s="3">
        <v>5</v>
      </c>
      <c r="L6" s="40" t="s">
        <v>260</v>
      </c>
      <c r="M6" s="42">
        <f>SUMIFS('Respondent Distribution'!$D$2:$D$503, 'Respondent Distribution'!$A$2:$A$503,H6,'Respondent Distribution'!$C$2:$C$503,H$1,'Respondent Distribution'!$B$2:$B$503,$G6)/SUMIFS('Respondent Distribution'!$D$2:$D$503,'Respondent Distribution'!$C$2:$C$503,H$1,'Respondent Distribution'!$B$2:$B$503,$G6)</f>
        <v>0.33325672259250744</v>
      </c>
      <c r="N6" s="42">
        <f>SUMIFS('Respondent Distribution'!$D$2:$D$503, 'Respondent Distribution'!$A$2:$A$503,I6,'Respondent Distribution'!$C$2:$C$503,I$1,'Respondent Distribution'!$B$2:$B$503,$G6)/SUMIFS('Respondent Distribution'!$D$2:$D$503,'Respondent Distribution'!$C$2:$C$503,I$1,'Respondent Distribution'!$B$2:$B$503,$G6)</f>
        <v>5.2692698504862835E-2</v>
      </c>
      <c r="O6" s="42">
        <f>SUMIFS('Respondent Distribution'!$D$2:$D$503, 'Respondent Distribution'!$A$2:$A$503,J6,'Respondent Distribution'!$C$2:$C$503,J$1,'Respondent Distribution'!$B$2:$B$503,$G6)/SUMIFS('Respondent Distribution'!$D$2:$D$503,'Respondent Distribution'!$C$2:$C$503,J$1,'Respondent Distribution'!$B$2:$B$503,$G6)</f>
        <v>0.11107706450130227</v>
      </c>
    </row>
    <row r="7" spans="1:15">
      <c r="A7" s="40" t="s">
        <v>398</v>
      </c>
      <c r="B7" s="44" t="s">
        <v>1307</v>
      </c>
      <c r="C7" s="44" t="s">
        <v>1307</v>
      </c>
      <c r="D7" s="44" t="s">
        <v>1307</v>
      </c>
      <c r="G7" s="40" t="s">
        <v>398</v>
      </c>
      <c r="H7" s="3">
        <v>1</v>
      </c>
      <c r="I7" s="3">
        <v>2</v>
      </c>
      <c r="J7" s="3">
        <v>2</v>
      </c>
      <c r="L7" s="40" t="s">
        <v>398</v>
      </c>
      <c r="M7" s="42">
        <f>SUMIFS('Respondent Distribution'!$D$2:$D$503, 'Respondent Distribution'!$A$2:$A$503,H7,'Respondent Distribution'!$C$2:$C$503,H$1,'Respondent Distribution'!$B$2:$B$503,$G7)/SUMIFS('Respondent Distribution'!$D$2:$D$503,'Respondent Distribution'!$C$2:$C$503,H$1,'Respondent Distribution'!$B$2:$B$503,$G7)</f>
        <v>0.39988968560397131</v>
      </c>
      <c r="N7" s="42">
        <f>SUMIFS('Respondent Distribution'!$D$2:$D$503, 'Respondent Distribution'!$A$2:$A$503,I7,'Respondent Distribution'!$C$2:$C$503,I$1,'Respondent Distribution'!$B$2:$B$503,$G7)/SUMIFS('Respondent Distribution'!$D$2:$D$503,'Respondent Distribution'!$C$2:$C$503,I$1,'Respondent Distribution'!$B$2:$B$503,$G7)</f>
        <v>0.57131599684791168</v>
      </c>
      <c r="O7" s="42">
        <f>SUMIFS('Respondent Distribution'!$D$2:$D$503, 'Respondent Distribution'!$A$2:$A$503,J7,'Respondent Distribution'!$C$2:$C$503,J$1,'Respondent Distribution'!$B$2:$B$503,$G7)/SUMIFS('Respondent Distribution'!$D$2:$D$503,'Respondent Distribution'!$C$2:$C$503,J$1,'Respondent Distribution'!$B$2:$B$503,$G7)</f>
        <v>0.21052249637155296</v>
      </c>
    </row>
    <row r="8" spans="1:15">
      <c r="A8" s="40" t="s">
        <v>249</v>
      </c>
      <c r="B8" s="44" t="s">
        <v>1307</v>
      </c>
      <c r="C8" s="44" t="s">
        <v>1307</v>
      </c>
      <c r="D8" s="44" t="s">
        <v>1307</v>
      </c>
      <c r="G8" s="40" t="s">
        <v>249</v>
      </c>
      <c r="H8" s="3">
        <v>1</v>
      </c>
      <c r="I8" s="3">
        <v>2</v>
      </c>
      <c r="J8" s="3">
        <v>2</v>
      </c>
      <c r="L8" s="40" t="s">
        <v>249</v>
      </c>
      <c r="M8" s="42">
        <f>SUMIFS('Respondent Distribution'!$D$2:$D$503, 'Respondent Distribution'!$A$2:$A$503,H8,'Respondent Distribution'!$C$2:$C$503,H$1,'Respondent Distribution'!$B$2:$B$503,$G8)/SUMIFS('Respondent Distribution'!$D$2:$D$503,'Respondent Distribution'!$C$2:$C$503,H$1,'Respondent Distribution'!$B$2:$B$503,$G8)</f>
        <v>0.19046368054643373</v>
      </c>
      <c r="N8" s="42">
        <f>SUMIFS('Respondent Distribution'!$D$2:$D$503, 'Respondent Distribution'!$A$2:$A$503,I8,'Respondent Distribution'!$C$2:$C$503,I$1,'Respondent Distribution'!$B$2:$B$503,$G8)/SUMIFS('Respondent Distribution'!$D$2:$D$503,'Respondent Distribution'!$C$2:$C$503,I$1,'Respondent Distribution'!$B$2:$B$503,$G8)</f>
        <v>0.36841341268689215</v>
      </c>
      <c r="O8" s="42">
        <f>SUMIFS('Respondent Distribution'!$D$2:$D$503, 'Respondent Distribution'!$A$2:$A$503,J8,'Respondent Distribution'!$C$2:$C$503,J$1,'Respondent Distribution'!$B$2:$B$503,$G8)/SUMIFS('Respondent Distribution'!$D$2:$D$503,'Respondent Distribution'!$C$2:$C$503,J$1,'Respondent Distribution'!$B$2:$B$503,$G8)</f>
        <v>0.14891744411195212</v>
      </c>
    </row>
    <row r="9" spans="1:15">
      <c r="A9" s="40" t="s">
        <v>266</v>
      </c>
      <c r="B9" s="44" t="s">
        <v>1307</v>
      </c>
      <c r="C9" s="44" t="s">
        <v>1307</v>
      </c>
      <c r="D9" s="44" t="s">
        <v>1307</v>
      </c>
      <c r="G9" s="40" t="s">
        <v>266</v>
      </c>
      <c r="H9" s="3">
        <v>3</v>
      </c>
      <c r="I9" s="3">
        <v>4</v>
      </c>
      <c r="J9" s="3">
        <v>5</v>
      </c>
      <c r="L9" s="40" t="s">
        <v>266</v>
      </c>
      <c r="M9" s="42">
        <f>SUMIFS('Respondent Distribution'!$D$2:$D$503, 'Respondent Distribution'!$A$2:$A$503,H9,'Respondent Distribution'!$C$2:$C$503,H$1,'Respondent Distribution'!$B$2:$B$503,$G9)/SUMIFS('Respondent Distribution'!$D$2:$D$503,'Respondent Distribution'!$C$2:$C$503,H$1,'Respondent Distribution'!$B$2:$B$503,$G9)</f>
        <v>0.27905336069779374</v>
      </c>
      <c r="N9" s="42">
        <f>SUMIFS('Respondent Distribution'!$D$2:$D$503, 'Respondent Distribution'!$A$2:$A$503,I9,'Respondent Distribution'!$C$2:$C$503,I$1,'Respondent Distribution'!$B$2:$B$503,$G9)/SUMIFS('Respondent Distribution'!$D$2:$D$503,'Respondent Distribution'!$C$2:$C$503,I$1,'Respondent Distribution'!$B$2:$B$503,$G9)</f>
        <v>0.13157703752086508</v>
      </c>
      <c r="O9" s="42">
        <f>SUMIFS('Respondent Distribution'!$D$2:$D$503, 'Respondent Distribution'!$A$2:$A$503,J9,'Respondent Distribution'!$C$2:$C$503,J$1,'Respondent Distribution'!$B$2:$B$503,$G9)/SUMIFS('Respondent Distribution'!$D$2:$D$503,'Respondent Distribution'!$C$2:$C$503,J$1,'Respondent Distribution'!$B$2:$B$503,$G9)</f>
        <v>0.1764546831062081</v>
      </c>
    </row>
    <row r="10" spans="1:15">
      <c r="A10" s="40" t="s">
        <v>290</v>
      </c>
      <c r="B10" s="44" t="s">
        <v>1307</v>
      </c>
      <c r="C10" s="44" t="s">
        <v>1307</v>
      </c>
      <c r="D10" s="44" t="s">
        <v>1307</v>
      </c>
      <c r="G10" s="40" t="s">
        <v>290</v>
      </c>
      <c r="H10" s="3">
        <v>1</v>
      </c>
      <c r="I10" s="3">
        <v>3</v>
      </c>
      <c r="J10" s="3">
        <v>3</v>
      </c>
      <c r="L10" s="40" t="s">
        <v>290</v>
      </c>
      <c r="M10" s="42">
        <f>SUMIFS('Respondent Distribution'!$D$2:$D$503, 'Respondent Distribution'!$A$2:$A$503,H10,'Respondent Distribution'!$C$2:$C$503,H$1,'Respondent Distribution'!$B$2:$B$503,$G10)/SUMIFS('Respondent Distribution'!$D$2:$D$503,'Respondent Distribution'!$C$2:$C$503,H$1,'Respondent Distribution'!$B$2:$B$503,$G10)</f>
        <v>0.30759439966058549</v>
      </c>
      <c r="N10" s="42">
        <f>SUMIFS('Respondent Distribution'!$D$2:$D$503, 'Respondent Distribution'!$A$2:$A$503,I10,'Respondent Distribution'!$C$2:$C$503,I$1,'Respondent Distribution'!$B$2:$B$503,$G10)/SUMIFS('Respondent Distribution'!$D$2:$D$503,'Respondent Distribution'!$C$2:$C$503,I$1,'Respondent Distribution'!$B$2:$B$503,$G10)</f>
        <v>0.2104804761213529</v>
      </c>
      <c r="O10" s="42">
        <f>SUMIFS('Respondent Distribution'!$D$2:$D$503, 'Respondent Distribution'!$A$2:$A$503,J10,'Respondent Distribution'!$C$2:$C$503,J$1,'Respondent Distribution'!$B$2:$B$503,$G10)/SUMIFS('Respondent Distribution'!$D$2:$D$503,'Respondent Distribution'!$C$2:$C$503,J$1,'Respondent Distribution'!$B$2:$B$503,$G10)</f>
        <v>0.13330473155185094</v>
      </c>
    </row>
    <row r="11" spans="1:15">
      <c r="A11" s="40" t="s">
        <v>313</v>
      </c>
      <c r="B11" s="44" t="s">
        <v>1307</v>
      </c>
      <c r="C11" s="44" t="s">
        <v>1307</v>
      </c>
      <c r="D11" s="44" t="s">
        <v>1307</v>
      </c>
      <c r="G11" s="40" t="s">
        <v>313</v>
      </c>
      <c r="H11" s="3">
        <v>1</v>
      </c>
      <c r="I11" s="3">
        <v>1</v>
      </c>
      <c r="J11" s="3">
        <v>2</v>
      </c>
      <c r="L11" s="40" t="s">
        <v>313</v>
      </c>
      <c r="M11" s="42">
        <f>SUMIFS('Respondent Distribution'!$D$2:$D$503, 'Respondent Distribution'!$A$2:$A$503,H11,'Respondent Distribution'!$C$2:$C$503,H$1,'Respondent Distribution'!$B$2:$B$503,$G11)/SUMIFS('Respondent Distribution'!$D$2:$D$503,'Respondent Distribution'!$C$2:$C$503,H$1,'Respondent Distribution'!$B$2:$B$503,$G11)</f>
        <v>0.31567489114658931</v>
      </c>
      <c r="N11" s="42">
        <f>SUMIFS('Respondent Distribution'!$D$2:$D$503, 'Respondent Distribution'!$A$2:$A$503,I11,'Respondent Distribution'!$C$2:$C$503,I$1,'Respondent Distribution'!$B$2:$B$503,$G11)/SUMIFS('Respondent Distribution'!$D$2:$D$503,'Respondent Distribution'!$C$2:$C$503,I$1,'Respondent Distribution'!$B$2:$B$503,$G11)</f>
        <v>0.31253232201344594</v>
      </c>
      <c r="O11" s="42">
        <f>SUMIFS('Respondent Distribution'!$D$2:$D$503, 'Respondent Distribution'!$A$2:$A$503,J11,'Respondent Distribution'!$C$2:$C$503,J$1,'Respondent Distribution'!$B$2:$B$503,$G11)/SUMIFS('Respondent Distribution'!$D$2:$D$503,'Respondent Distribution'!$C$2:$C$503,J$1,'Respondent Distribution'!$B$2:$B$503,$G11)</f>
        <v>0.18964287412620673</v>
      </c>
    </row>
    <row r="12" spans="1:15">
      <c r="A12" s="40" t="s">
        <v>282</v>
      </c>
      <c r="B12" s="44" t="s">
        <v>1307</v>
      </c>
      <c r="C12" s="44" t="s">
        <v>1307</v>
      </c>
      <c r="D12" s="44" t="s">
        <v>1307</v>
      </c>
      <c r="G12" s="40" t="s">
        <v>282</v>
      </c>
      <c r="I12" s="3">
        <v>3</v>
      </c>
      <c r="J12" s="3">
        <v>4</v>
      </c>
      <c r="L12" s="40" t="s">
        <v>282</v>
      </c>
      <c r="M12" s="42">
        <f>SUMIFS('Respondent Distribution'!$D$2:$D$503, 'Respondent Distribution'!$A$2:$A$503,H12,'Respondent Distribution'!$C$2:$C$503,H$1,'Respondent Distribution'!$B$2:$B$503,$G12)/SUMIFS('Respondent Distribution'!$D$2:$D$503,'Respondent Distribution'!$C$2:$C$503,H$1,'Respondent Distribution'!$B$2:$B$503,$G12)</f>
        <v>0</v>
      </c>
      <c r="N12" s="42">
        <f>SUMIFS('Respondent Distribution'!$D$2:$D$503, 'Respondent Distribution'!$A$2:$A$503,I12,'Respondent Distribution'!$C$2:$C$503,I$1,'Respondent Distribution'!$B$2:$B$503,$G12)/SUMIFS('Respondent Distribution'!$D$2:$D$503,'Respondent Distribution'!$C$2:$C$503,I$1,'Respondent Distribution'!$B$2:$B$503,$G12)</f>
        <v>0.25000000000000006</v>
      </c>
      <c r="O12" s="42">
        <f>SUMIFS('Respondent Distribution'!$D$2:$D$503, 'Respondent Distribution'!$A$2:$A$503,J12,'Respondent Distribution'!$C$2:$C$503,J$1,'Respondent Distribution'!$B$2:$B$503,$G12)/SUMIFS('Respondent Distribution'!$D$2:$D$503,'Respondent Distribution'!$C$2:$C$503,J$1,'Respondent Distribution'!$B$2:$B$503,$G12)</f>
        <v>0</v>
      </c>
    </row>
    <row r="13" spans="1:15">
      <c r="A13" s="40" t="s">
        <v>943</v>
      </c>
      <c r="B13" s="44" t="s">
        <v>1307</v>
      </c>
      <c r="C13" s="44" t="s">
        <v>1307</v>
      </c>
      <c r="D13" s="44" t="s">
        <v>1307</v>
      </c>
      <c r="G13" s="40" t="s">
        <v>943</v>
      </c>
      <c r="L13" s="40" t="s">
        <v>943</v>
      </c>
      <c r="M13" s="42">
        <f>SUMIFS('Respondent Distribution'!$D$2:$D$503, 'Respondent Distribution'!$A$2:$A$503,H13,'Respondent Distribution'!$C$2:$C$503,H$1,'Respondent Distribution'!$B$2:$B$503,$G13)/SUMIFS('Respondent Distribution'!$D$2:$D$503,'Respondent Distribution'!$C$2:$C$503,H$1,'Respondent Distribution'!$B$2:$B$503,$G13)</f>
        <v>0</v>
      </c>
      <c r="N13" s="42">
        <f>SUMIFS('Respondent Distribution'!$D$2:$D$503, 'Respondent Distribution'!$A$2:$A$503,I13,'Respondent Distribution'!$C$2:$C$503,I$1,'Respondent Distribution'!$B$2:$B$503,$G13)/SUMIFS('Respondent Distribution'!$D$2:$D$503,'Respondent Distribution'!$C$2:$C$503,I$1,'Respondent Distribution'!$B$2:$B$503,$G13)</f>
        <v>0</v>
      </c>
      <c r="O13" s="42">
        <f>SUMIFS('Respondent Distribution'!$D$2:$D$503, 'Respondent Distribution'!$A$2:$A$503,J13,'Respondent Distribution'!$C$2:$C$503,J$1,'Respondent Distribution'!$B$2:$B$503,$G13)/SUMIFS('Respondent Distribution'!$D$2:$D$503,'Respondent Distribution'!$C$2:$C$503,J$1,'Respondent Distribution'!$B$2:$B$503,$G13)</f>
        <v>0</v>
      </c>
    </row>
    <row r="14" spans="1:15">
      <c r="A14" s="40" t="s">
        <v>332</v>
      </c>
      <c r="B14" s="44" t="s">
        <v>1307</v>
      </c>
      <c r="C14" s="44" t="s">
        <v>1307</v>
      </c>
      <c r="D14" s="44" t="s">
        <v>1307</v>
      </c>
      <c r="G14" s="40" t="s">
        <v>332</v>
      </c>
      <c r="H14" s="3">
        <v>1</v>
      </c>
      <c r="I14" s="3">
        <v>1</v>
      </c>
      <c r="J14" s="3">
        <v>2</v>
      </c>
      <c r="L14" s="40" t="s">
        <v>332</v>
      </c>
      <c r="M14" s="42">
        <f>SUMIFS('Respondent Distribution'!$D$2:$D$503, 'Respondent Distribution'!$A$2:$A$503,H14,'Respondent Distribution'!$C$2:$C$503,H$1,'Respondent Distribution'!$B$2:$B$503,$G14)/SUMIFS('Respondent Distribution'!$D$2:$D$503,'Respondent Distribution'!$C$2:$C$503,H$1,'Respondent Distribution'!$B$2:$B$503,$G14)</f>
        <v>0.31998676373262736</v>
      </c>
      <c r="N14" s="42">
        <f>SUMIFS('Respondent Distribution'!$D$2:$D$503, 'Respondent Distribution'!$A$2:$A$503,I14,'Respondent Distribution'!$C$2:$C$503,I$1,'Respondent Distribution'!$B$2:$B$503,$G14)/SUMIFS('Respondent Distribution'!$D$2:$D$503,'Respondent Distribution'!$C$2:$C$503,I$1,'Respondent Distribution'!$B$2:$B$503,$G14)</f>
        <v>0.2291427258101586</v>
      </c>
      <c r="O14" s="42">
        <f>SUMIFS('Respondent Distribution'!$D$2:$D$503, 'Respondent Distribution'!$A$2:$A$503,J14,'Respondent Distribution'!$C$2:$C$503,J$1,'Respondent Distribution'!$B$2:$B$503,$G14)/SUMIFS('Respondent Distribution'!$D$2:$D$503,'Respondent Distribution'!$C$2:$C$503,J$1,'Respondent Distribution'!$B$2:$B$503,$G14)</f>
        <v>0.19387065908707149</v>
      </c>
    </row>
    <row r="15" spans="1:15">
      <c r="A15" s="40" t="s">
        <v>183</v>
      </c>
      <c r="B15" s="44" t="s">
        <v>1307</v>
      </c>
      <c r="C15" s="44" t="s">
        <v>1307</v>
      </c>
      <c r="D15" s="44" t="s">
        <v>1307</v>
      </c>
      <c r="G15" s="40" t="s">
        <v>183</v>
      </c>
      <c r="I15" s="3">
        <v>4</v>
      </c>
      <c r="J15" s="3">
        <v>4</v>
      </c>
      <c r="L15" s="40" t="s">
        <v>183</v>
      </c>
      <c r="M15" s="42">
        <f>SUMIFS('Respondent Distribution'!$D$2:$D$503, 'Respondent Distribution'!$A$2:$A$503,H15,'Respondent Distribution'!$C$2:$C$503,H$1,'Respondent Distribution'!$B$2:$B$503,$G15)/SUMIFS('Respondent Distribution'!$D$2:$D$503,'Respondent Distribution'!$C$2:$C$503,H$1,'Respondent Distribution'!$B$2:$B$503,$G15)</f>
        <v>0</v>
      </c>
      <c r="N15" s="42">
        <f>SUMIFS('Respondent Distribution'!$D$2:$D$503, 'Respondent Distribution'!$A$2:$A$503,I15,'Respondent Distribution'!$C$2:$C$503,I$1,'Respondent Distribution'!$B$2:$B$503,$G15)/SUMIFS('Respondent Distribution'!$D$2:$D$503,'Respondent Distribution'!$C$2:$C$503,I$1,'Respondent Distribution'!$B$2:$B$503,$G15)</f>
        <v>0.33328225559301256</v>
      </c>
      <c r="O15" s="42">
        <f>SUMIFS('Respondent Distribution'!$D$2:$D$503, 'Respondent Distribution'!$A$2:$A$503,J15,'Respondent Distribution'!$C$2:$C$503,J$1,'Respondent Distribution'!$B$2:$B$503,$G15)/SUMIFS('Respondent Distribution'!$D$2:$D$503,'Respondent Distribution'!$C$2:$C$503,J$1,'Respondent Distribution'!$B$2:$B$503,$G15)</f>
        <v>0.13251370659578005</v>
      </c>
    </row>
    <row r="16" spans="1:15">
      <c r="A16" s="40" t="s">
        <v>229</v>
      </c>
      <c r="B16" s="44" t="s">
        <v>1307</v>
      </c>
      <c r="C16" s="44" t="s">
        <v>1307</v>
      </c>
      <c r="D16" s="44" t="s">
        <v>1307</v>
      </c>
      <c r="G16" s="40" t="s">
        <v>229</v>
      </c>
      <c r="H16" s="3">
        <v>2</v>
      </c>
      <c r="I16" s="3">
        <v>3</v>
      </c>
      <c r="J16" s="3">
        <v>4</v>
      </c>
      <c r="L16" s="40" t="s">
        <v>229</v>
      </c>
      <c r="M16" s="42">
        <f>SUMIFS('Respondent Distribution'!$D$2:$D$503, 'Respondent Distribution'!$A$2:$A$503,H16,'Respondent Distribution'!$C$2:$C$503,H$1,'Respondent Distribution'!$B$2:$B$503,$G16)/SUMIFS('Respondent Distribution'!$D$2:$D$503,'Respondent Distribution'!$C$2:$C$503,H$1,'Respondent Distribution'!$B$2:$B$503,$G16)</f>
        <v>0.12508614748449345</v>
      </c>
      <c r="N16" s="42">
        <f>SUMIFS('Respondent Distribution'!$D$2:$D$503, 'Respondent Distribution'!$A$2:$A$503,I16,'Respondent Distribution'!$C$2:$C$503,I$1,'Respondent Distribution'!$B$2:$B$503,$G16)/SUMIFS('Respondent Distribution'!$D$2:$D$503,'Respondent Distribution'!$C$2:$C$503,I$1,'Respondent Distribution'!$B$2:$B$503,$G16)</f>
        <v>0.40899974931060418</v>
      </c>
      <c r="O16" s="42">
        <f>SUMIFS('Respondent Distribution'!$D$2:$D$503, 'Respondent Distribution'!$A$2:$A$503,J16,'Respondent Distribution'!$C$2:$C$503,J$1,'Respondent Distribution'!$B$2:$B$503,$G16)/SUMIFS('Respondent Distribution'!$D$2:$D$503,'Respondent Distribution'!$C$2:$C$503,J$1,'Respondent Distribution'!$B$2:$B$503,$G16)</f>
        <v>0.14399505747887287</v>
      </c>
    </row>
    <row r="17" spans="1:20">
      <c r="A17" s="40" t="s">
        <v>336</v>
      </c>
      <c r="B17" s="44" t="s">
        <v>1307</v>
      </c>
      <c r="C17" s="44" t="s">
        <v>1307</v>
      </c>
      <c r="D17" s="44" t="s">
        <v>1307</v>
      </c>
      <c r="G17" s="40" t="s">
        <v>336</v>
      </c>
      <c r="J17" s="3">
        <v>5</v>
      </c>
      <c r="L17" s="40" t="s">
        <v>336</v>
      </c>
      <c r="M17" s="42">
        <f>SUMIFS('Respondent Distribution'!$D$2:$D$503, 'Respondent Distribution'!$A$2:$A$503,H17,'Respondent Distribution'!$C$2:$C$503,H$1,'Respondent Distribution'!$B$2:$B$503,$G17)/SUMIFS('Respondent Distribution'!$D$2:$D$503,'Respondent Distribution'!$C$2:$C$503,H$1,'Respondent Distribution'!$B$2:$B$503,$G17)</f>
        <v>0</v>
      </c>
      <c r="N17" s="42">
        <f>SUMIFS('Respondent Distribution'!$D$2:$D$503, 'Respondent Distribution'!$A$2:$A$503,I17,'Respondent Distribution'!$C$2:$C$503,I$1,'Respondent Distribution'!$B$2:$B$503,$G17)/SUMIFS('Respondent Distribution'!$D$2:$D$503,'Respondent Distribution'!$C$2:$C$503,I$1,'Respondent Distribution'!$B$2:$B$503,$G17)</f>
        <v>0</v>
      </c>
      <c r="O17" s="42">
        <f>SUMIFS('Respondent Distribution'!$D$2:$D$503, 'Respondent Distribution'!$A$2:$A$503,J17,'Respondent Distribution'!$C$2:$C$503,J$1,'Respondent Distribution'!$B$2:$B$503,$G17)/SUMIFS('Respondent Distribution'!$D$2:$D$503,'Respondent Distribution'!$C$2:$C$503,J$1,'Respondent Distribution'!$B$2:$B$503,$G17)</f>
        <v>0.14809518945970787</v>
      </c>
    </row>
    <row r="18" spans="1:20">
      <c r="A18" s="40" t="s">
        <v>143</v>
      </c>
      <c r="B18" s="44" t="s">
        <v>1307</v>
      </c>
      <c r="C18" s="44" t="s">
        <v>1307</v>
      </c>
      <c r="D18" s="44" t="s">
        <v>1307</v>
      </c>
      <c r="G18" s="40" t="s">
        <v>143</v>
      </c>
      <c r="I18" s="3">
        <v>4</v>
      </c>
      <c r="J18" s="3">
        <v>5</v>
      </c>
      <c r="L18" s="40" t="s">
        <v>143</v>
      </c>
      <c r="M18" s="42">
        <f>SUMIFS('Respondent Distribution'!$D$2:$D$503, 'Respondent Distribution'!$A$2:$A$503,H18,'Respondent Distribution'!$C$2:$C$503,H$1,'Respondent Distribution'!$B$2:$B$503,$G18)/SUMIFS('Respondent Distribution'!$D$2:$D$503,'Respondent Distribution'!$C$2:$C$503,H$1,'Respondent Distribution'!$B$2:$B$503,$G18)</f>
        <v>0</v>
      </c>
      <c r="N18" s="42">
        <f>SUMIFS('Respondent Distribution'!$D$2:$D$503, 'Respondent Distribution'!$A$2:$A$503,I18,'Respondent Distribution'!$C$2:$C$503,I$1,'Respondent Distribution'!$B$2:$B$503,$G18)/SUMIFS('Respondent Distribution'!$D$2:$D$503,'Respondent Distribution'!$C$2:$C$503,I$1,'Respondent Distribution'!$B$2:$B$503,$G18)</f>
        <v>0.18365509089885745</v>
      </c>
      <c r="O18" s="42">
        <f>SUMIFS('Respondent Distribution'!$D$2:$D$503, 'Respondent Distribution'!$A$2:$A$503,J18,'Respondent Distribution'!$C$2:$C$503,J$1,'Respondent Distribution'!$B$2:$B$503,$G18)/SUMIFS('Respondent Distribution'!$D$2:$D$503,'Respondent Distribution'!$C$2:$C$503,J$1,'Respondent Distribution'!$B$2:$B$503,$G18)</f>
        <v>0.1436199865035355</v>
      </c>
    </row>
    <row r="19" spans="1:20">
      <c r="A19" s="40" t="s">
        <v>1171</v>
      </c>
      <c r="B19" s="44" t="s">
        <v>1307</v>
      </c>
      <c r="C19" s="44" t="s">
        <v>1307</v>
      </c>
      <c r="D19" s="44" t="s">
        <v>1307</v>
      </c>
      <c r="G19" s="40" t="s">
        <v>1171</v>
      </c>
      <c r="I19" s="3">
        <v>3</v>
      </c>
      <c r="J19" s="3">
        <v>5</v>
      </c>
      <c r="L19" s="40" t="s">
        <v>1171</v>
      </c>
      <c r="M19" s="42">
        <f>SUMIFS('Respondent Distribution'!$D$2:$D$503, 'Respondent Distribution'!$A$2:$A$503,H19,'Respondent Distribution'!$C$2:$C$503,H$1,'Respondent Distribution'!$B$2:$B$503,$G19)/SUMIFS('Respondent Distribution'!$D$2:$D$503,'Respondent Distribution'!$C$2:$C$503,H$1,'Respondent Distribution'!$B$2:$B$503,$G19)</f>
        <v>0</v>
      </c>
      <c r="N19" s="42">
        <f>SUMIFS('Respondent Distribution'!$D$2:$D$503, 'Respondent Distribution'!$A$2:$A$503,I19,'Respondent Distribution'!$C$2:$C$503,I$1,'Respondent Distribution'!$B$2:$B$503,$G19)/SUMIFS('Respondent Distribution'!$D$2:$D$503,'Respondent Distribution'!$C$2:$C$503,I$1,'Respondent Distribution'!$B$2:$B$503,$G19)</f>
        <v>0.14277274517526581</v>
      </c>
      <c r="O19" s="42">
        <f>SUMIFS('Respondent Distribution'!$D$2:$D$503, 'Respondent Distribution'!$A$2:$A$503,J19,'Respondent Distribution'!$C$2:$C$503,J$1,'Respondent Distribution'!$B$2:$B$503,$G19)/SUMIFS('Respondent Distribution'!$D$2:$D$503,'Respondent Distribution'!$C$2:$C$503,J$1,'Respondent Distribution'!$B$2:$B$503,$G19)</f>
        <v>4.919070440365314E-2</v>
      </c>
    </row>
    <row r="20" spans="1:20">
      <c r="A20" s="40" t="s">
        <v>319</v>
      </c>
      <c r="B20" s="44" t="s">
        <v>1307</v>
      </c>
      <c r="C20" s="44" t="s">
        <v>1307</v>
      </c>
      <c r="D20" s="44" t="s">
        <v>1307</v>
      </c>
      <c r="G20" s="40" t="s">
        <v>319</v>
      </c>
      <c r="J20" s="3">
        <v>5</v>
      </c>
      <c r="L20" s="40" t="s">
        <v>319</v>
      </c>
      <c r="M20" s="42">
        <f>SUMIFS('Respondent Distribution'!$D$2:$D$503, 'Respondent Distribution'!$A$2:$A$503,H20,'Respondent Distribution'!$C$2:$C$503,H$1,'Respondent Distribution'!$B$2:$B$503,$G20)/SUMIFS('Respondent Distribution'!$D$2:$D$503,'Respondent Distribution'!$C$2:$C$503,H$1,'Respondent Distribution'!$B$2:$B$503,$G20)</f>
        <v>0</v>
      </c>
      <c r="N20" s="42">
        <f>SUMIFS('Respondent Distribution'!$D$2:$D$503, 'Respondent Distribution'!$A$2:$A$503,I20,'Respondent Distribution'!$C$2:$C$503,I$1,'Respondent Distribution'!$B$2:$B$503,$G20)/SUMIFS('Respondent Distribution'!$D$2:$D$503,'Respondent Distribution'!$C$2:$C$503,I$1,'Respondent Distribution'!$B$2:$B$503,$G20)</f>
        <v>0</v>
      </c>
      <c r="O20" s="42">
        <f>SUMIFS('Respondent Distribution'!$D$2:$D$503, 'Respondent Distribution'!$A$2:$A$503,J20,'Respondent Distribution'!$C$2:$C$503,J$1,'Respondent Distribution'!$B$2:$B$503,$G20)/SUMIFS('Respondent Distribution'!$D$2:$D$503,'Respondent Distribution'!$C$2:$C$503,J$1,'Respondent Distribution'!$B$2:$B$503,$G20)</f>
        <v>0.11627757824525396</v>
      </c>
    </row>
    <row r="21" spans="1:20">
      <c r="A21" s="40" t="s">
        <v>1294</v>
      </c>
      <c r="B21" s="44" t="s">
        <v>1307</v>
      </c>
      <c r="C21" s="44" t="s">
        <v>1307</v>
      </c>
      <c r="D21" s="44" t="s">
        <v>1307</v>
      </c>
      <c r="G21" s="40" t="s">
        <v>1294</v>
      </c>
      <c r="L21" s="40" t="s">
        <v>1294</v>
      </c>
      <c r="M21" s="42" t="e">
        <f>SUMIFS('Respondent Distribution'!$D$2:$D$503, 'Respondent Distribution'!$A$2:$A$503,H21,'Respondent Distribution'!$C$2:$C$503,H$1,'Respondent Distribution'!$B$2:$B$503,$G21)/SUMIFS('Respondent Distribution'!$D$2:$D$503,'Respondent Distribution'!$C$2:$C$503,H$1,'Respondent Distribution'!$B$2:$B$503,$G21)</f>
        <v>#DIV/0!</v>
      </c>
      <c r="N21" s="42" t="e">
        <f>SUMIFS('Respondent Distribution'!$D$2:$D$503, 'Respondent Distribution'!$A$2:$A$503,I21,'Respondent Distribution'!$C$2:$C$503,I$1,'Respondent Distribution'!$B$2:$B$503,$G21)/SUMIFS('Respondent Distribution'!$D$2:$D$503,'Respondent Distribution'!$C$2:$C$503,I$1,'Respondent Distribution'!$B$2:$B$503,$G21)</f>
        <v>#DIV/0!</v>
      </c>
      <c r="O21" s="42">
        <f>SUMIFS('Respondent Distribution'!$D$2:$D$503, 'Respondent Distribution'!$A$2:$A$503,J21,'Respondent Distribution'!$C$2:$C$503,J$1,'Respondent Distribution'!$B$2:$B$503,$G21)/SUMIFS('Respondent Distribution'!$D$2:$D$503,'Respondent Distribution'!$C$2:$C$503,J$1,'Respondent Distribution'!$B$2:$B$503,$G21)</f>
        <v>0</v>
      </c>
    </row>
    <row r="22" spans="1:20">
      <c r="A22" s="40" t="s">
        <v>537</v>
      </c>
      <c r="B22" s="44" t="s">
        <v>1307</v>
      </c>
      <c r="C22" s="44" t="s">
        <v>1307</v>
      </c>
      <c r="D22" s="44" t="s">
        <v>1307</v>
      </c>
      <c r="G22" s="40" t="s">
        <v>537</v>
      </c>
      <c r="L22" s="40" t="s">
        <v>537</v>
      </c>
      <c r="M22" s="42" t="e">
        <f>SUMIFS('Respondent Distribution'!$D$2:$D$503, 'Respondent Distribution'!$A$2:$A$503,H22,'Respondent Distribution'!$C$2:$C$503,H$1,'Respondent Distribution'!$B$2:$B$503,$G22)/SUMIFS('Respondent Distribution'!$D$2:$D$503,'Respondent Distribution'!$C$2:$C$503,H$1,'Respondent Distribution'!$B$2:$B$503,$G22)</f>
        <v>#DIV/0!</v>
      </c>
      <c r="N22" s="42" t="e">
        <f>SUMIFS('Respondent Distribution'!$D$2:$D$503, 'Respondent Distribution'!$A$2:$A$503,I22,'Respondent Distribution'!$C$2:$C$503,I$1,'Respondent Distribution'!$B$2:$B$503,$G22)/SUMIFS('Respondent Distribution'!$D$2:$D$503,'Respondent Distribution'!$C$2:$C$503,I$1,'Respondent Distribution'!$B$2:$B$503,$G22)</f>
        <v>#DIV/0!</v>
      </c>
      <c r="O22" s="42">
        <f>SUMIFS('Respondent Distribution'!$D$2:$D$503, 'Respondent Distribution'!$A$2:$A$503,J22,'Respondent Distribution'!$C$2:$C$503,J$1,'Respondent Distribution'!$B$2:$B$503,$G22)/SUMIFS('Respondent Distribution'!$D$2:$D$503,'Respondent Distribution'!$C$2:$C$503,J$1,'Respondent Distribution'!$B$2:$B$503,$G22)</f>
        <v>0</v>
      </c>
    </row>
    <row r="24" spans="1:20">
      <c r="A24" s="22" t="s">
        <v>1298</v>
      </c>
      <c r="B24" s="40" t="s">
        <v>1135</v>
      </c>
      <c r="C24" s="40" t="s">
        <v>1140</v>
      </c>
      <c r="D24" s="40" t="s">
        <v>1146</v>
      </c>
      <c r="G24" s="22" t="s">
        <v>1299</v>
      </c>
      <c r="H24" s="40" t="s">
        <v>1135</v>
      </c>
      <c r="I24" s="40" t="s">
        <v>1140</v>
      </c>
      <c r="J24" s="40" t="s">
        <v>1146</v>
      </c>
      <c r="L24" s="22" t="s">
        <v>1300</v>
      </c>
      <c r="M24" s="40" t="s">
        <v>1135</v>
      </c>
      <c r="N24" s="40" t="s">
        <v>1140</v>
      </c>
      <c r="O24" s="40" t="s">
        <v>1146</v>
      </c>
      <c r="Q24" s="22" t="s">
        <v>1301</v>
      </c>
      <c r="R24" s="40" t="s">
        <v>1135</v>
      </c>
      <c r="S24" s="40" t="s">
        <v>1140</v>
      </c>
      <c r="T24" s="40" t="s">
        <v>1146</v>
      </c>
    </row>
    <row r="25" spans="1:20">
      <c r="A25" s="40" t="s">
        <v>161</v>
      </c>
      <c r="B25" s="44" t="s">
        <v>1307</v>
      </c>
      <c r="C25" s="44" t="s">
        <v>1307</v>
      </c>
      <c r="D25" s="44" t="s">
        <v>1307</v>
      </c>
      <c r="G25" s="40" t="s">
        <v>161</v>
      </c>
      <c r="H25" s="3">
        <v>3</v>
      </c>
      <c r="I25" s="3">
        <v>4</v>
      </c>
      <c r="J25" s="3">
        <v>7</v>
      </c>
      <c r="L25" s="40" t="s">
        <v>161</v>
      </c>
      <c r="M25" s="42">
        <f>SUMIFS('Respondent Distribution'!$D$2:$D$503, 'Respondent Distribution'!$A$2:$A$503,H25,'Respondent Distribution'!$C$2:$C$503,H$1,'Respondent Distribution'!$B$2:$B$503,$G25)/SUMIFS('Respondent Distribution'!$D$2:$D$503,'Respondent Distribution'!$C$2:$C$503,H$1,'Respondent Distribution'!$B$2:$B$503,$G25)</f>
        <v>0.21704365673237269</v>
      </c>
      <c r="N25" s="42">
        <f>SUMIFS('Respondent Distribution'!$D$2:$D$503, 'Respondent Distribution'!$A$2:$A$503,I25,'Respondent Distribution'!$C$2:$C$503,I$1,'Respondent Distribution'!$B$2:$B$503,$G25)/SUMIFS('Respondent Distribution'!$D$2:$D$503,'Respondent Distribution'!$C$2:$C$503,I$1,'Respondent Distribution'!$B$2:$B$503,$G25)</f>
        <v>0.18181818181818177</v>
      </c>
      <c r="O25" s="42">
        <f>SUMIFS('Respondent Distribution'!$D$2:$D$503, 'Respondent Distribution'!$A$2:$A$503,J25,'Respondent Distribution'!$C$2:$C$503,J$1,'Respondent Distribution'!$B$2:$B$503,$G25)/SUMIFS('Respondent Distribution'!$D$2:$D$503,'Respondent Distribution'!$C$2:$C$503,J$1,'Respondent Distribution'!$B$2:$B$503,$G25)</f>
        <v>9.0504062199702973E-2</v>
      </c>
      <c r="Q25" s="40" t="s">
        <v>161</v>
      </c>
      <c r="R25" s="45">
        <v>0.21709999999999999</v>
      </c>
      <c r="S25" s="45">
        <v>0.18179999999999999</v>
      </c>
      <c r="T25" s="45">
        <v>9.0499999999999997E-2</v>
      </c>
    </row>
    <row r="26" spans="1:20">
      <c r="A26" s="40" t="s">
        <v>192</v>
      </c>
      <c r="B26" s="44" t="s">
        <v>1307</v>
      </c>
      <c r="C26" s="44" t="s">
        <v>1307</v>
      </c>
      <c r="D26" s="44" t="s">
        <v>1307</v>
      </c>
      <c r="G26" s="40" t="s">
        <v>192</v>
      </c>
      <c r="H26" s="3">
        <v>4</v>
      </c>
      <c r="I26" s="3">
        <v>5</v>
      </c>
      <c r="J26" s="3">
        <v>7</v>
      </c>
      <c r="L26" s="40" t="s">
        <v>192</v>
      </c>
      <c r="M26" s="42">
        <f>SUMIFS('Respondent Distribution'!$D$2:$D$503, 'Respondent Distribution'!$A$2:$A$503,H26,'Respondent Distribution'!$C$2:$C$503,H$1,'Respondent Distribution'!$B$2:$B$503,$G26)/SUMIFS('Respondent Distribution'!$D$2:$D$503,'Respondent Distribution'!$C$2:$C$503,H$1,'Respondent Distribution'!$B$2:$B$503,$G26)</f>
        <v>0.16666666666666666</v>
      </c>
      <c r="N26" s="42">
        <f>SUMIFS('Respondent Distribution'!$D$2:$D$503, 'Respondent Distribution'!$A$2:$A$503,I26,'Respondent Distribution'!$C$2:$C$503,I$1,'Respondent Distribution'!$B$2:$B$503,$G26)/SUMIFS('Respondent Distribution'!$D$2:$D$503,'Respondent Distribution'!$C$2:$C$503,I$1,'Respondent Distribution'!$B$2:$B$503,$G26)</f>
        <v>0.23770232389908669</v>
      </c>
      <c r="O26" s="42">
        <f>SUMIFS('Respondent Distribution'!$D$2:$D$503, 'Respondent Distribution'!$A$2:$A$503,J26,'Respondent Distribution'!$C$2:$C$503,J$1,'Respondent Distribution'!$B$2:$B$503,$G26)/SUMIFS('Respondent Distribution'!$D$2:$D$503,'Respondent Distribution'!$C$2:$C$503,J$1,'Respondent Distribution'!$B$2:$B$503,$G26)</f>
        <v>0.13379816656308266</v>
      </c>
      <c r="Q26" s="40" t="s">
        <v>1294</v>
      </c>
    </row>
    <row r="27" spans="1:20">
      <c r="A27" s="40" t="s">
        <v>216</v>
      </c>
      <c r="B27" s="44" t="s">
        <v>1307</v>
      </c>
      <c r="C27" s="44" t="s">
        <v>1307</v>
      </c>
      <c r="D27" s="44" t="s">
        <v>1307</v>
      </c>
      <c r="G27" s="40" t="s">
        <v>216</v>
      </c>
      <c r="H27" s="3">
        <v>3</v>
      </c>
      <c r="I27" s="3">
        <v>6</v>
      </c>
      <c r="J27" s="3">
        <v>7</v>
      </c>
      <c r="L27" s="40" t="s">
        <v>216</v>
      </c>
      <c r="M27" s="42">
        <f>SUMIFS('Respondent Distribution'!$D$2:$D$503, 'Respondent Distribution'!$A$2:$A$503,H27,'Respondent Distribution'!$C$2:$C$503,H$1,'Respondent Distribution'!$B$2:$B$503,$G27)/SUMIFS('Respondent Distribution'!$D$2:$D$503,'Respondent Distribution'!$C$2:$C$503,H$1,'Respondent Distribution'!$B$2:$B$503,$G27)</f>
        <v>0.22221654749744638</v>
      </c>
      <c r="N27" s="42">
        <f>SUMIFS('Respondent Distribution'!$D$2:$D$503, 'Respondent Distribution'!$A$2:$A$503,I27,'Respondent Distribution'!$C$2:$C$503,I$1,'Respondent Distribution'!$B$2:$B$503,$G27)/SUMIFS('Respondent Distribution'!$D$2:$D$503,'Respondent Distribution'!$C$2:$C$503,I$1,'Respondent Distribution'!$B$2:$B$503,$G27)</f>
        <v>7.3531797534068799E-2</v>
      </c>
      <c r="O27" s="42">
        <f>SUMIFS('Respondent Distribution'!$D$2:$D$503, 'Respondent Distribution'!$A$2:$A$503,J27,'Respondent Distribution'!$C$2:$C$503,J$1,'Respondent Distribution'!$B$2:$B$503,$G27)/SUMIFS('Respondent Distribution'!$D$2:$D$503,'Respondent Distribution'!$C$2:$C$503,J$1,'Respondent Distribution'!$B$2:$B$503,$G27)</f>
        <v>8.1965730819657329E-2</v>
      </c>
      <c r="Q27" s="40" t="s">
        <v>537</v>
      </c>
    </row>
    <row r="28" spans="1:20">
      <c r="A28" s="40" t="s">
        <v>206</v>
      </c>
      <c r="B28" s="44" t="s">
        <v>1307</v>
      </c>
      <c r="C28" s="44" t="s">
        <v>1307</v>
      </c>
      <c r="D28" s="44" t="s">
        <v>1307</v>
      </c>
      <c r="G28" s="40" t="s">
        <v>206</v>
      </c>
      <c r="H28" s="3">
        <v>3</v>
      </c>
      <c r="I28" s="3">
        <v>6</v>
      </c>
      <c r="J28" s="3">
        <v>8</v>
      </c>
      <c r="L28" s="40" t="s">
        <v>206</v>
      </c>
      <c r="M28" s="42">
        <f>SUMIFS('Respondent Distribution'!$D$2:$D$503, 'Respondent Distribution'!$A$2:$A$503,H28,'Respondent Distribution'!$C$2:$C$503,H$1,'Respondent Distribution'!$B$2:$B$503,$G28)/SUMIFS('Respondent Distribution'!$D$2:$D$503,'Respondent Distribution'!$C$2:$C$503,H$1,'Respondent Distribution'!$B$2:$B$503,$G28)</f>
        <v>0.22218817039534169</v>
      </c>
      <c r="N28" s="42">
        <f>SUMIFS('Respondent Distribution'!$D$2:$D$503, 'Respondent Distribution'!$A$2:$A$503,I28,'Respondent Distribution'!$C$2:$C$503,I$1,'Respondent Distribution'!$B$2:$B$503,$G28)/SUMIFS('Respondent Distribution'!$D$2:$D$503,'Respondent Distribution'!$C$2:$C$503,I$1,'Respondent Distribution'!$B$2:$B$503,$G28)</f>
        <v>0.22224775913583084</v>
      </c>
      <c r="O28" s="42">
        <f>SUMIFS('Respondent Distribution'!$D$2:$D$503, 'Respondent Distribution'!$A$2:$A$503,J28,'Respondent Distribution'!$C$2:$C$503,J$1,'Respondent Distribution'!$B$2:$B$503,$G28)/SUMIFS('Respondent Distribution'!$D$2:$D$503,'Respondent Distribution'!$C$2:$C$503,J$1,'Respondent Distribution'!$B$2:$B$503,$G28)</f>
        <v>7.1442642327139011E-2</v>
      </c>
      <c r="Q28" s="40" t="s">
        <v>943</v>
      </c>
    </row>
    <row r="29" spans="1:20">
      <c r="A29" s="40" t="s">
        <v>260</v>
      </c>
      <c r="B29" s="44" t="s">
        <v>1307</v>
      </c>
      <c r="C29" s="44" t="s">
        <v>1307</v>
      </c>
      <c r="D29" s="44" t="s">
        <v>1307</v>
      </c>
      <c r="G29" s="40" t="s">
        <v>260</v>
      </c>
      <c r="H29" s="3">
        <v>5</v>
      </c>
      <c r="I29" s="3">
        <v>7</v>
      </c>
      <c r="J29" s="3">
        <v>10</v>
      </c>
      <c r="L29" s="40" t="s">
        <v>260</v>
      </c>
      <c r="M29" s="42">
        <f>SUMIFS('Respondent Distribution'!$D$2:$D$503, 'Respondent Distribution'!$A$2:$A$503,H29,'Respondent Distribution'!$C$2:$C$503,H$1,'Respondent Distribution'!$B$2:$B$503,$G29)/SUMIFS('Respondent Distribution'!$D$2:$D$503,'Respondent Distribution'!$C$2:$C$503,H$1,'Respondent Distribution'!$B$2:$B$503,$G29)</f>
        <v>0.16662836129625372</v>
      </c>
      <c r="N29" s="42">
        <f>SUMIFS('Respondent Distribution'!$D$2:$D$503, 'Respondent Distribution'!$A$2:$A$503,I29,'Respondent Distribution'!$C$2:$C$503,I$1,'Respondent Distribution'!$B$2:$B$503,$G29)/SUMIFS('Respondent Distribution'!$D$2:$D$503,'Respondent Distribution'!$C$2:$C$503,I$1,'Respondent Distribution'!$B$2:$B$503,$G29)</f>
        <v>0.21048047612135293</v>
      </c>
      <c r="O29" s="42">
        <f>SUMIFS('Respondent Distribution'!$D$2:$D$503, 'Respondent Distribution'!$A$2:$A$503,J29,'Respondent Distribution'!$C$2:$C$503,J$1,'Respondent Distribution'!$B$2:$B$503,$G29)/SUMIFS('Respondent Distribution'!$D$2:$D$503,'Respondent Distribution'!$C$2:$C$503,J$1,'Respondent Distribution'!$B$2:$B$503,$G29)</f>
        <v>0.11107706450130227</v>
      </c>
      <c r="Q29" s="40" t="s">
        <v>336</v>
      </c>
    </row>
    <row r="30" spans="1:20">
      <c r="A30" s="40" t="s">
        <v>398</v>
      </c>
      <c r="B30" s="44" t="s">
        <v>1307</v>
      </c>
      <c r="C30" s="44" t="s">
        <v>1307</v>
      </c>
      <c r="D30" s="44" t="s">
        <v>1307</v>
      </c>
      <c r="G30" s="40" t="s">
        <v>398</v>
      </c>
      <c r="H30" s="3">
        <v>2</v>
      </c>
      <c r="I30" s="3">
        <v>3</v>
      </c>
      <c r="J30" s="3">
        <v>6</v>
      </c>
      <c r="L30" s="40" t="s">
        <v>398</v>
      </c>
      <c r="M30" s="42">
        <f>SUMIFS('Respondent Distribution'!$D$2:$D$503, 'Respondent Distribution'!$A$2:$A$503,H30,'Respondent Distribution'!$C$2:$C$503,H$1,'Respondent Distribution'!$B$2:$B$503,$G30)/SUMIFS('Respondent Distribution'!$D$2:$D$503,'Respondent Distribution'!$C$2:$C$503,H$1,'Respondent Distribution'!$B$2:$B$503,$G30)</f>
        <v>0.5</v>
      </c>
      <c r="N30" s="42">
        <f>SUMIFS('Respondent Distribution'!$D$2:$D$503, 'Respondent Distribution'!$A$2:$A$503,I30,'Respondent Distribution'!$C$2:$C$503,I$1,'Respondent Distribution'!$B$2:$B$503,$G30)/SUMIFS('Respondent Distribution'!$D$2:$D$503,'Respondent Distribution'!$C$2:$C$503,I$1,'Respondent Distribution'!$B$2:$B$503,$G30)</f>
        <v>0</v>
      </c>
      <c r="O30" s="42">
        <f>SUMIFS('Respondent Distribution'!$D$2:$D$503, 'Respondent Distribution'!$A$2:$A$503,J30,'Respondent Distribution'!$C$2:$C$503,J$1,'Respondent Distribution'!$B$2:$B$503,$G30)/SUMIFS('Respondent Distribution'!$D$2:$D$503,'Respondent Distribution'!$C$2:$C$503,J$1,'Respondent Distribution'!$B$2:$B$503,$G30)</f>
        <v>7.8955007256894041E-2</v>
      </c>
      <c r="Q30" s="40" t="s">
        <v>282</v>
      </c>
    </row>
    <row r="31" spans="1:20">
      <c r="A31" s="40" t="s">
        <v>249</v>
      </c>
      <c r="B31" s="44" t="s">
        <v>1307</v>
      </c>
      <c r="C31" s="44" t="s">
        <v>1307</v>
      </c>
      <c r="D31" s="44" t="s">
        <v>1307</v>
      </c>
      <c r="G31" s="40" t="s">
        <v>249</v>
      </c>
      <c r="H31" s="3">
        <v>3</v>
      </c>
      <c r="I31" s="3">
        <v>4</v>
      </c>
      <c r="J31" s="3">
        <v>7</v>
      </c>
      <c r="L31" s="40" t="s">
        <v>249</v>
      </c>
      <c r="M31" s="42">
        <f>SUMIFS('Respondent Distribution'!$D$2:$D$503, 'Respondent Distribution'!$A$2:$A$503,H31,'Respondent Distribution'!$C$2:$C$503,H$1,'Respondent Distribution'!$B$2:$B$503,$G31)/SUMIFS('Respondent Distribution'!$D$2:$D$503,'Respondent Distribution'!$C$2:$C$503,H$1,'Respondent Distribution'!$B$2:$B$503,$G31)</f>
        <v>0.19046368054643373</v>
      </c>
      <c r="N31" s="42">
        <f>SUMIFS('Respondent Distribution'!$D$2:$D$503, 'Respondent Distribution'!$A$2:$A$503,I31,'Respondent Distribution'!$C$2:$C$503,I$1,'Respondent Distribution'!$B$2:$B$503,$G31)/SUMIFS('Respondent Distribution'!$D$2:$D$503,'Respondent Distribution'!$C$2:$C$503,I$1,'Respondent Distribution'!$B$2:$B$503,$G31)</f>
        <v>0.2104804761213529</v>
      </c>
      <c r="O31" s="42">
        <f>SUMIFS('Respondent Distribution'!$D$2:$D$503, 'Respondent Distribution'!$A$2:$A$503,J31,'Respondent Distribution'!$C$2:$C$503,J$1,'Respondent Distribution'!$B$2:$B$503,$G31)/SUMIFS('Respondent Distribution'!$D$2:$D$503,'Respondent Distribution'!$C$2:$C$503,J$1,'Respondent Distribution'!$B$2:$B$503,$G31)</f>
        <v>8.5078918030863107E-2</v>
      </c>
      <c r="Q31" s="40" t="s">
        <v>319</v>
      </c>
    </row>
    <row r="32" spans="1:20">
      <c r="A32" s="40" t="s">
        <v>266</v>
      </c>
      <c r="B32" s="44" t="s">
        <v>1307</v>
      </c>
      <c r="C32" s="44" t="s">
        <v>1307</v>
      </c>
      <c r="D32" s="44" t="s">
        <v>1307</v>
      </c>
      <c r="G32" s="40" t="s">
        <v>266</v>
      </c>
      <c r="H32" s="3">
        <v>4</v>
      </c>
      <c r="I32" s="3">
        <v>6</v>
      </c>
      <c r="J32" s="3">
        <v>8</v>
      </c>
      <c r="L32" s="40" t="s">
        <v>266</v>
      </c>
      <c r="M32" s="42">
        <f>SUMIFS('Respondent Distribution'!$D$2:$D$503, 'Respondent Distribution'!$A$2:$A$503,H32,'Respondent Distribution'!$C$2:$C$503,H$1,'Respondent Distribution'!$B$2:$B$503,$G32)/SUMIFS('Respondent Distribution'!$D$2:$D$503,'Respondent Distribution'!$C$2:$C$503,H$1,'Respondent Distribution'!$B$2:$B$503,$G32)</f>
        <v>0.27905336069779374</v>
      </c>
      <c r="N32" s="42">
        <f>SUMIFS('Respondent Distribution'!$D$2:$D$503, 'Respondent Distribution'!$A$2:$A$503,I32,'Respondent Distribution'!$C$2:$C$503,I$1,'Respondent Distribution'!$B$2:$B$503,$G32)/SUMIFS('Respondent Distribution'!$D$2:$D$503,'Respondent Distribution'!$C$2:$C$503,I$1,'Respondent Distribution'!$B$2:$B$503,$G32)</f>
        <v>0.157848900500762</v>
      </c>
      <c r="O32" s="42">
        <f>SUMIFS('Respondent Distribution'!$D$2:$D$503, 'Respondent Distribution'!$A$2:$A$503,J32,'Respondent Distribution'!$C$2:$C$503,J$1,'Respondent Distribution'!$B$2:$B$503,$G32)/SUMIFS('Respondent Distribution'!$D$2:$D$503,'Respondent Distribution'!$C$2:$C$503,J$1,'Respondent Distribution'!$B$2:$B$503,$G32)</f>
        <v>0.1764546831062081</v>
      </c>
      <c r="Q32" s="40" t="s">
        <v>398</v>
      </c>
    </row>
    <row r="33" spans="1:19">
      <c r="A33" s="40" t="s">
        <v>290</v>
      </c>
      <c r="B33" s="44" t="s">
        <v>1307</v>
      </c>
      <c r="C33" s="44" t="s">
        <v>1307</v>
      </c>
      <c r="D33" s="44" t="s">
        <v>1307</v>
      </c>
      <c r="G33" s="40" t="s">
        <v>290</v>
      </c>
      <c r="H33" s="3">
        <v>3</v>
      </c>
      <c r="I33" s="3">
        <v>5</v>
      </c>
      <c r="J33" s="3">
        <v>6</v>
      </c>
      <c r="L33" s="40" t="s">
        <v>290</v>
      </c>
      <c r="M33" s="42">
        <f>SUMIFS('Respondent Distribution'!$D$2:$D$503, 'Respondent Distribution'!$A$2:$A$503,H33,'Respondent Distribution'!$C$2:$C$503,H$1,'Respondent Distribution'!$B$2:$B$503,$G33)/SUMIFS('Respondent Distribution'!$D$2:$D$503,'Respondent Distribution'!$C$2:$C$503,H$1,'Respondent Distribution'!$B$2:$B$503,$G33)</f>
        <v>0.38459906661009763</v>
      </c>
      <c r="N33" s="42">
        <f>SUMIFS('Respondent Distribution'!$D$2:$D$503, 'Respondent Distribution'!$A$2:$A$503,I33,'Respondent Distribution'!$C$2:$C$503,I$1,'Respondent Distribution'!$B$2:$B$503,$G33)/SUMIFS('Respondent Distribution'!$D$2:$D$503,'Respondent Distribution'!$C$2:$C$503,I$1,'Respondent Distribution'!$B$2:$B$503,$G33)</f>
        <v>0.2104804761213529</v>
      </c>
      <c r="O33" s="42">
        <f>SUMIFS('Respondent Distribution'!$D$2:$D$503, 'Respondent Distribution'!$A$2:$A$503,J33,'Respondent Distribution'!$C$2:$C$503,J$1,'Respondent Distribution'!$B$2:$B$503,$G33)/SUMIFS('Respondent Distribution'!$D$2:$D$503,'Respondent Distribution'!$C$2:$C$503,J$1,'Respondent Distribution'!$B$2:$B$503,$G33)</f>
        <v>0.15555283157636673</v>
      </c>
      <c r="Q33" s="40" t="s">
        <v>260</v>
      </c>
    </row>
    <row r="34" spans="1:19">
      <c r="A34" s="40" t="s">
        <v>313</v>
      </c>
      <c r="B34" s="44" t="s">
        <v>1307</v>
      </c>
      <c r="C34" s="44" t="s">
        <v>1307</v>
      </c>
      <c r="D34" s="44" t="s">
        <v>1307</v>
      </c>
      <c r="G34" s="40" t="s">
        <v>313</v>
      </c>
      <c r="H34" s="3">
        <v>2</v>
      </c>
      <c r="I34" s="3">
        <v>5</v>
      </c>
      <c r="J34" s="3">
        <v>6</v>
      </c>
      <c r="L34" s="40" t="s">
        <v>313</v>
      </c>
      <c r="M34" s="42">
        <f>SUMIFS('Respondent Distribution'!$D$2:$D$503, 'Respondent Distribution'!$A$2:$A$503,H34,'Respondent Distribution'!$C$2:$C$503,H$1,'Respondent Distribution'!$B$2:$B$503,$G34)/SUMIFS('Respondent Distribution'!$D$2:$D$503,'Respondent Distribution'!$C$2:$C$503,H$1,'Respondent Distribution'!$B$2:$B$503,$G34)</f>
        <v>0.47358490566037742</v>
      </c>
      <c r="N34" s="42">
        <f>SUMIFS('Respondent Distribution'!$D$2:$D$503, 'Respondent Distribution'!$A$2:$A$503,I34,'Respondent Distribution'!$C$2:$C$503,I$1,'Respondent Distribution'!$B$2:$B$503,$G34)/SUMIFS('Respondent Distribution'!$D$2:$D$503,'Respondent Distribution'!$C$2:$C$503,I$1,'Respondent Distribution'!$B$2:$B$503,$G34)</f>
        <v>6.2575418031373897E-2</v>
      </c>
      <c r="O34" s="42">
        <f>SUMIFS('Respondent Distribution'!$D$2:$D$503, 'Respondent Distribution'!$A$2:$A$503,J34,'Respondent Distribution'!$C$2:$C$503,J$1,'Respondent Distribution'!$B$2:$B$503,$G34)/SUMIFS('Respondent Distribution'!$D$2:$D$503,'Respondent Distribution'!$C$2:$C$503,J$1,'Respondent Distribution'!$B$2:$B$503,$G34)</f>
        <v>6.8952399067953793E-2</v>
      </c>
      <c r="Q34" s="40" t="s">
        <v>290</v>
      </c>
    </row>
    <row r="35" spans="1:19">
      <c r="A35" s="40" t="s">
        <v>282</v>
      </c>
      <c r="B35" s="44" t="s">
        <v>1307</v>
      </c>
      <c r="C35" s="44" t="s">
        <v>1307</v>
      </c>
      <c r="D35" s="44" t="s">
        <v>1307</v>
      </c>
      <c r="G35" s="40" t="s">
        <v>282</v>
      </c>
      <c r="I35" s="3">
        <v>5</v>
      </c>
      <c r="J35" s="3">
        <v>9</v>
      </c>
      <c r="L35" s="40" t="s">
        <v>282</v>
      </c>
      <c r="M35" s="42">
        <f>SUMIFS('Respondent Distribution'!$D$2:$D$503, 'Respondent Distribution'!$A$2:$A$503,H35,'Respondent Distribution'!$C$2:$C$503,H$1,'Respondent Distribution'!$B$2:$B$503,$G35)/SUMIFS('Respondent Distribution'!$D$2:$D$503,'Respondent Distribution'!$C$2:$C$503,H$1,'Respondent Distribution'!$B$2:$B$503,$G35)</f>
        <v>0</v>
      </c>
      <c r="N35" s="42">
        <f>SUMIFS('Respondent Distribution'!$D$2:$D$503, 'Respondent Distribution'!$A$2:$A$503,I35,'Respondent Distribution'!$C$2:$C$503,I$1,'Respondent Distribution'!$B$2:$B$503,$G35)/SUMIFS('Respondent Distribution'!$D$2:$D$503,'Respondent Distribution'!$C$2:$C$503,I$1,'Respondent Distribution'!$B$2:$B$503,$G35)</f>
        <v>0.1665900735294118</v>
      </c>
      <c r="O35" s="42">
        <f>SUMIFS('Respondent Distribution'!$D$2:$D$503, 'Respondent Distribution'!$A$2:$A$503,J35,'Respondent Distribution'!$C$2:$C$503,J$1,'Respondent Distribution'!$B$2:$B$503,$G35)/SUMIFS('Respondent Distribution'!$D$2:$D$503,'Respondent Distribution'!$C$2:$C$503,J$1,'Respondent Distribution'!$B$2:$B$503,$G35)</f>
        <v>5.5615137122721009E-2</v>
      </c>
      <c r="Q35" s="40" t="s">
        <v>1171</v>
      </c>
    </row>
    <row r="36" spans="1:19">
      <c r="A36" s="40" t="s">
        <v>943</v>
      </c>
      <c r="B36" s="44" t="s">
        <v>1307</v>
      </c>
      <c r="C36" s="44" t="s">
        <v>1307</v>
      </c>
      <c r="D36" s="44" t="s">
        <v>1307</v>
      </c>
      <c r="G36" s="40" t="s">
        <v>943</v>
      </c>
      <c r="L36" s="40" t="s">
        <v>943</v>
      </c>
      <c r="M36" s="42">
        <f>SUMIFS('Respondent Distribution'!$D$2:$D$503, 'Respondent Distribution'!$A$2:$A$503,H36,'Respondent Distribution'!$C$2:$C$503,H$1,'Respondent Distribution'!$B$2:$B$503,$G36)/SUMIFS('Respondent Distribution'!$D$2:$D$503,'Respondent Distribution'!$C$2:$C$503,H$1,'Respondent Distribution'!$B$2:$B$503,$G36)</f>
        <v>0</v>
      </c>
      <c r="N36" s="42">
        <f>SUMIFS('Respondent Distribution'!$D$2:$D$503, 'Respondent Distribution'!$A$2:$A$503,I36,'Respondent Distribution'!$C$2:$C$503,I$1,'Respondent Distribution'!$B$2:$B$503,$G36)/SUMIFS('Respondent Distribution'!$D$2:$D$503,'Respondent Distribution'!$C$2:$C$503,I$1,'Respondent Distribution'!$B$2:$B$503,$G36)</f>
        <v>0</v>
      </c>
      <c r="O36" s="42">
        <f>SUMIFS('Respondent Distribution'!$D$2:$D$503, 'Respondent Distribution'!$A$2:$A$503,J36,'Respondent Distribution'!$C$2:$C$503,J$1,'Respondent Distribution'!$B$2:$B$503,$G36)/SUMIFS('Respondent Distribution'!$D$2:$D$503,'Respondent Distribution'!$C$2:$C$503,J$1,'Respondent Distribution'!$B$2:$B$503,$G36)</f>
        <v>0</v>
      </c>
      <c r="Q36" s="40" t="s">
        <v>249</v>
      </c>
    </row>
    <row r="37" spans="1:19">
      <c r="A37" s="40" t="s">
        <v>332</v>
      </c>
      <c r="B37" s="44" t="s">
        <v>1307</v>
      </c>
      <c r="C37" s="44" t="s">
        <v>1307</v>
      </c>
      <c r="D37" s="44" t="s">
        <v>1307</v>
      </c>
      <c r="G37" s="40" t="s">
        <v>332</v>
      </c>
      <c r="H37" s="3">
        <v>3</v>
      </c>
      <c r="I37" s="3">
        <v>4</v>
      </c>
      <c r="J37" s="3">
        <v>7</v>
      </c>
      <c r="L37" s="40" t="s">
        <v>332</v>
      </c>
      <c r="M37" s="42">
        <f>SUMIFS('Respondent Distribution'!$D$2:$D$503, 'Respondent Distribution'!$A$2:$A$503,H37,'Respondent Distribution'!$C$2:$C$503,H$1,'Respondent Distribution'!$B$2:$B$503,$G37)/SUMIFS('Respondent Distribution'!$D$2:$D$503,'Respondent Distribution'!$C$2:$C$503,H$1,'Respondent Distribution'!$B$2:$B$503,$G37)</f>
        <v>0.19997793955437898</v>
      </c>
      <c r="N37" s="42">
        <f>SUMIFS('Respondent Distribution'!$D$2:$D$503, 'Respondent Distribution'!$A$2:$A$503,I37,'Respondent Distribution'!$C$2:$C$503,I$1,'Respondent Distribution'!$B$2:$B$503,$G37)/SUMIFS('Respondent Distribution'!$D$2:$D$503,'Respondent Distribution'!$C$2:$C$503,I$1,'Respondent Distribution'!$B$2:$B$503,$G37)</f>
        <v>0.14582854516203173</v>
      </c>
      <c r="O37" s="42">
        <f>SUMIFS('Respondent Distribution'!$D$2:$D$503, 'Respondent Distribution'!$A$2:$A$503,J37,'Respondent Distribution'!$C$2:$C$503,J$1,'Respondent Distribution'!$B$2:$B$503,$G37)/SUMIFS('Respondent Distribution'!$D$2:$D$503,'Respondent Distribution'!$C$2:$C$503,J$1,'Respondent Distribution'!$B$2:$B$503,$G37)</f>
        <v>7.1424551134125033E-2</v>
      </c>
      <c r="Q37" s="40" t="s">
        <v>313</v>
      </c>
    </row>
    <row r="38" spans="1:19">
      <c r="A38" s="40" t="s">
        <v>183</v>
      </c>
      <c r="B38" s="44" t="s">
        <v>1307</v>
      </c>
      <c r="C38" s="44" t="s">
        <v>1307</v>
      </c>
      <c r="D38" s="44" t="s">
        <v>1307</v>
      </c>
      <c r="G38" s="40" t="s">
        <v>183</v>
      </c>
      <c r="I38" s="3">
        <v>6</v>
      </c>
      <c r="J38" s="3">
        <v>8</v>
      </c>
      <c r="L38" s="40" t="s">
        <v>183</v>
      </c>
      <c r="M38" s="42">
        <f>SUMIFS('Respondent Distribution'!$D$2:$D$503, 'Respondent Distribution'!$A$2:$A$503,H38,'Respondent Distribution'!$C$2:$C$503,H$1,'Respondent Distribution'!$B$2:$B$503,$G38)/SUMIFS('Respondent Distribution'!$D$2:$D$503,'Respondent Distribution'!$C$2:$C$503,H$1,'Respondent Distribution'!$B$2:$B$503,$G38)</f>
        <v>0</v>
      </c>
      <c r="N38" s="42">
        <f>SUMIFS('Respondent Distribution'!$D$2:$D$503, 'Respondent Distribution'!$A$2:$A$503,I38,'Respondent Distribution'!$C$2:$C$503,I$1,'Respondent Distribution'!$B$2:$B$503,$G38)/SUMIFS('Respondent Distribution'!$D$2:$D$503,'Respondent Distribution'!$C$2:$C$503,I$1,'Respondent Distribution'!$B$2:$B$503,$G38)</f>
        <v>0.27781182960465828</v>
      </c>
      <c r="O38" s="42">
        <f>SUMIFS('Respondent Distribution'!$D$2:$D$503, 'Respondent Distribution'!$A$2:$A$503,J38,'Respondent Distribution'!$C$2:$C$503,J$1,'Respondent Distribution'!$B$2:$B$503,$G38)/SUMIFS('Respondent Distribution'!$D$2:$D$503,'Respondent Distribution'!$C$2:$C$503,J$1,'Respondent Distribution'!$B$2:$B$503,$G38)</f>
        <v>9.6394749958464865E-2</v>
      </c>
      <c r="Q38" s="40" t="s">
        <v>206</v>
      </c>
    </row>
    <row r="39" spans="1:19">
      <c r="A39" s="40" t="s">
        <v>229</v>
      </c>
      <c r="B39" s="44" t="s">
        <v>1307</v>
      </c>
      <c r="C39" s="44" t="s">
        <v>1307</v>
      </c>
      <c r="D39" s="44" t="s">
        <v>1307</v>
      </c>
      <c r="G39" s="40" t="s">
        <v>229</v>
      </c>
      <c r="H39" s="3">
        <v>4</v>
      </c>
      <c r="I39" s="3">
        <v>4</v>
      </c>
      <c r="J39" s="3">
        <v>8</v>
      </c>
      <c r="L39" s="40" t="s">
        <v>229</v>
      </c>
      <c r="M39" s="42">
        <f>SUMIFS('Respondent Distribution'!$D$2:$D$503, 'Respondent Distribution'!$A$2:$A$503,H39,'Respondent Distribution'!$C$2:$C$503,H$1,'Respondent Distribution'!$B$2:$B$503,$G39)/SUMIFS('Respondent Distribution'!$D$2:$D$503,'Respondent Distribution'!$C$2:$C$503,H$1,'Respondent Distribution'!$B$2:$B$503,$G39)</f>
        <v>0.12508614748449345</v>
      </c>
      <c r="N39" s="42">
        <f>SUMIFS('Respondent Distribution'!$D$2:$D$503, 'Respondent Distribution'!$A$2:$A$503,I39,'Respondent Distribution'!$C$2:$C$503,I$1,'Respondent Distribution'!$B$2:$B$503,$G39)/SUMIFS('Respondent Distribution'!$D$2:$D$503,'Respondent Distribution'!$C$2:$C$503,I$1,'Respondent Distribution'!$B$2:$B$503,$G39)</f>
        <v>0.13637503133617448</v>
      </c>
      <c r="O39" s="42">
        <f>SUMIFS('Respondent Distribution'!$D$2:$D$503, 'Respondent Distribution'!$A$2:$A$503,J39,'Respondent Distribution'!$C$2:$C$503,J$1,'Respondent Distribution'!$B$2:$B$503,$G39)/SUMIFS('Respondent Distribution'!$D$2:$D$503,'Respondent Distribution'!$C$2:$C$503,J$1,'Respondent Distribution'!$B$2:$B$503,$G39)</f>
        <v>9.6004059928068639E-2</v>
      </c>
      <c r="Q39" s="40" t="s">
        <v>183</v>
      </c>
    </row>
    <row r="40" spans="1:19">
      <c r="A40" s="40" t="s">
        <v>336</v>
      </c>
      <c r="B40" s="44" t="s">
        <v>1307</v>
      </c>
      <c r="C40" s="44" t="s">
        <v>1307</v>
      </c>
      <c r="D40" s="44" t="s">
        <v>1307</v>
      </c>
      <c r="G40" s="40" t="s">
        <v>336</v>
      </c>
      <c r="J40" s="3">
        <v>9</v>
      </c>
      <c r="L40" s="40" t="s">
        <v>336</v>
      </c>
      <c r="M40" s="42">
        <f>SUMIFS('Respondent Distribution'!$D$2:$D$503, 'Respondent Distribution'!$A$2:$A$503,H40,'Respondent Distribution'!$C$2:$C$503,H$1,'Respondent Distribution'!$B$2:$B$503,$G40)/SUMIFS('Respondent Distribution'!$D$2:$D$503,'Respondent Distribution'!$C$2:$C$503,H$1,'Respondent Distribution'!$B$2:$B$503,$G40)</f>
        <v>0</v>
      </c>
      <c r="N40" s="42">
        <f>SUMIFS('Respondent Distribution'!$D$2:$D$503, 'Respondent Distribution'!$A$2:$A$503,I40,'Respondent Distribution'!$C$2:$C$503,I$1,'Respondent Distribution'!$B$2:$B$503,$G40)/SUMIFS('Respondent Distribution'!$D$2:$D$503,'Respondent Distribution'!$C$2:$C$503,I$1,'Respondent Distribution'!$B$2:$B$503,$G40)</f>
        <v>0</v>
      </c>
      <c r="O40" s="42">
        <f>SUMIFS('Respondent Distribution'!$D$2:$D$503, 'Respondent Distribution'!$A$2:$A$503,J40,'Respondent Distribution'!$C$2:$C$503,J$1,'Respondent Distribution'!$B$2:$B$503,$G40)/SUMIFS('Respondent Distribution'!$D$2:$D$503,'Respondent Distribution'!$C$2:$C$503,J$1,'Respondent Distribution'!$B$2:$B$503,$G40)</f>
        <v>0.18517005413134507</v>
      </c>
      <c r="Q40" s="40" t="s">
        <v>266</v>
      </c>
    </row>
    <row r="41" spans="1:19">
      <c r="A41" s="40" t="s">
        <v>143</v>
      </c>
      <c r="B41" s="44" t="s">
        <v>1307</v>
      </c>
      <c r="C41" s="44" t="s">
        <v>1307</v>
      </c>
      <c r="D41" s="44" t="s">
        <v>1307</v>
      </c>
      <c r="G41" s="40" t="s">
        <v>143</v>
      </c>
      <c r="I41" s="3">
        <v>6</v>
      </c>
      <c r="J41" s="3">
        <v>10</v>
      </c>
      <c r="L41" s="40" t="s">
        <v>143</v>
      </c>
      <c r="M41" s="42">
        <f>SUMIFS('Respondent Distribution'!$D$2:$D$503, 'Respondent Distribution'!$A$2:$A$503,H41,'Respondent Distribution'!$C$2:$C$503,H$1,'Respondent Distribution'!$B$2:$B$503,$G41)/SUMIFS('Respondent Distribution'!$D$2:$D$503,'Respondent Distribution'!$C$2:$C$503,H$1,'Respondent Distribution'!$B$2:$B$503,$G41)</f>
        <v>0</v>
      </c>
      <c r="N41" s="42">
        <f>SUMIFS('Respondent Distribution'!$D$2:$D$503, 'Respondent Distribution'!$A$2:$A$503,I41,'Respondent Distribution'!$C$2:$C$503,I$1,'Respondent Distribution'!$B$2:$B$503,$G41)/SUMIFS('Respondent Distribution'!$D$2:$D$503,'Respondent Distribution'!$C$2:$C$503,I$1,'Respondent Distribution'!$B$2:$B$503,$G41)</f>
        <v>0.22446107952946479</v>
      </c>
      <c r="O41" s="42">
        <f>SUMIFS('Respondent Distribution'!$D$2:$D$503, 'Respondent Distribution'!$A$2:$A$503,J41,'Respondent Distribution'!$C$2:$C$503,J$1,'Respondent Distribution'!$B$2:$B$503,$G41)/SUMIFS('Respondent Distribution'!$D$2:$D$503,'Respondent Distribution'!$C$2:$C$503,J$1,'Respondent Distribution'!$B$2:$B$503,$G41)</f>
        <v>7.9790511398644501E-2</v>
      </c>
      <c r="Q41" s="40" t="s">
        <v>229</v>
      </c>
    </row>
    <row r="42" spans="1:19">
      <c r="A42" s="40" t="s">
        <v>1171</v>
      </c>
      <c r="B42" s="44" t="s">
        <v>1307</v>
      </c>
      <c r="C42" s="44" t="s">
        <v>1307</v>
      </c>
      <c r="D42" s="44" t="s">
        <v>1307</v>
      </c>
      <c r="G42" s="40" t="s">
        <v>1171</v>
      </c>
      <c r="I42" s="3">
        <v>6</v>
      </c>
      <c r="J42" s="3">
        <v>9</v>
      </c>
      <c r="L42" s="40" t="s">
        <v>1171</v>
      </c>
      <c r="M42" s="42">
        <f>SUMIFS('Respondent Distribution'!$D$2:$D$503, 'Respondent Distribution'!$A$2:$A$503,H42,'Respondent Distribution'!$C$2:$C$503,H$1,'Respondent Distribution'!$B$2:$B$503,$G42)/SUMIFS('Respondent Distribution'!$D$2:$D$503,'Respondent Distribution'!$C$2:$C$503,H$1,'Respondent Distribution'!$B$2:$B$503,$G42)</f>
        <v>0</v>
      </c>
      <c r="N42" s="42">
        <f>SUMIFS('Respondent Distribution'!$D$2:$D$503, 'Respondent Distribution'!$A$2:$A$503,I42,'Respondent Distribution'!$C$2:$C$503,I$1,'Respondent Distribution'!$B$2:$B$503,$G42)/SUMIFS('Respondent Distribution'!$D$2:$D$503,'Respondent Distribution'!$C$2:$C$503,I$1,'Respondent Distribution'!$B$2:$B$503,$G42)</f>
        <v>0.21425758172508858</v>
      </c>
      <c r="O42" s="42">
        <f>SUMIFS('Respondent Distribution'!$D$2:$D$503, 'Respondent Distribution'!$A$2:$A$503,J42,'Respondent Distribution'!$C$2:$C$503,J$1,'Respondent Distribution'!$B$2:$B$503,$G42)/SUMIFS('Respondent Distribution'!$D$2:$D$503,'Respondent Distribution'!$C$2:$C$503,J$1,'Respondent Distribution'!$B$2:$B$503,$G42)</f>
        <v>1.6411972149380599E-2</v>
      </c>
      <c r="Q42" s="40" t="s">
        <v>332</v>
      </c>
    </row>
    <row r="43" spans="1:19">
      <c r="A43" s="40" t="s">
        <v>319</v>
      </c>
      <c r="B43" s="44" t="s">
        <v>1307</v>
      </c>
      <c r="C43" s="44" t="s">
        <v>1307</v>
      </c>
      <c r="D43" s="44" t="s">
        <v>1307</v>
      </c>
      <c r="G43" s="40" t="s">
        <v>319</v>
      </c>
      <c r="J43" s="3">
        <v>14</v>
      </c>
      <c r="L43" s="40" t="s">
        <v>319</v>
      </c>
      <c r="M43" s="42">
        <f>SUMIFS('Respondent Distribution'!$D$2:$D$503, 'Respondent Distribution'!$A$2:$A$503,H43,'Respondent Distribution'!$C$2:$C$503,H$1,'Respondent Distribution'!$B$2:$B$503,$G43)/SUMIFS('Respondent Distribution'!$D$2:$D$503,'Respondent Distribution'!$C$2:$C$503,H$1,'Respondent Distribution'!$B$2:$B$503,$G43)</f>
        <v>0</v>
      </c>
      <c r="N43" s="42">
        <f>SUMIFS('Respondent Distribution'!$D$2:$D$503, 'Respondent Distribution'!$A$2:$A$503,I43,'Respondent Distribution'!$C$2:$C$503,I$1,'Respondent Distribution'!$B$2:$B$503,$G43)/SUMIFS('Respondent Distribution'!$D$2:$D$503,'Respondent Distribution'!$C$2:$C$503,I$1,'Respondent Distribution'!$B$2:$B$503,$G43)</f>
        <v>0</v>
      </c>
      <c r="O43" s="42">
        <f>SUMIFS('Respondent Distribution'!$D$2:$D$503, 'Respondent Distribution'!$A$2:$A$503,J43,'Respondent Distribution'!$C$2:$C$503,J$1,'Respondent Distribution'!$B$2:$B$503,$G43)/SUMIFS('Respondent Distribution'!$D$2:$D$503,'Respondent Distribution'!$C$2:$C$503,J$1,'Respondent Distribution'!$B$2:$B$503,$G43)</f>
        <v>6.9779374037968175E-2</v>
      </c>
      <c r="Q43" s="40" t="s">
        <v>216</v>
      </c>
    </row>
    <row r="44" spans="1:19">
      <c r="A44" s="40" t="s">
        <v>1294</v>
      </c>
      <c r="B44" s="44" t="s">
        <v>1307</v>
      </c>
      <c r="C44" s="44" t="s">
        <v>1307</v>
      </c>
      <c r="D44" s="44" t="s">
        <v>1307</v>
      </c>
      <c r="G44" s="40" t="s">
        <v>1294</v>
      </c>
      <c r="L44" s="40" t="s">
        <v>1294</v>
      </c>
      <c r="M44" s="42" t="e">
        <f>SUMIFS('Respondent Distribution'!$D$2:$D$503, 'Respondent Distribution'!$A$2:$A$503,H44,'Respondent Distribution'!$C$2:$C$503,H$1,'Respondent Distribution'!$B$2:$B$503,$G44)/SUMIFS('Respondent Distribution'!$D$2:$D$503,'Respondent Distribution'!$C$2:$C$503,H$1,'Respondent Distribution'!$B$2:$B$503,$G44)</f>
        <v>#DIV/0!</v>
      </c>
      <c r="N44" s="42" t="e">
        <f>SUMIFS('Respondent Distribution'!$D$2:$D$503, 'Respondent Distribution'!$A$2:$A$503,I44,'Respondent Distribution'!$C$2:$C$503,I$1,'Respondent Distribution'!$B$2:$B$503,$G44)/SUMIFS('Respondent Distribution'!$D$2:$D$503,'Respondent Distribution'!$C$2:$C$503,I$1,'Respondent Distribution'!$B$2:$B$503,$G44)</f>
        <v>#DIV/0!</v>
      </c>
      <c r="O44" s="42">
        <f>SUMIFS('Respondent Distribution'!$D$2:$D$503, 'Respondent Distribution'!$A$2:$A$503,J44,'Respondent Distribution'!$C$2:$C$503,J$1,'Respondent Distribution'!$B$2:$B$503,$G44)/SUMIFS('Respondent Distribution'!$D$2:$D$503,'Respondent Distribution'!$C$2:$C$503,J$1,'Respondent Distribution'!$B$2:$B$503,$G44)</f>
        <v>0</v>
      </c>
      <c r="Q44" s="40" t="s">
        <v>143</v>
      </c>
    </row>
    <row r="45" spans="1:19">
      <c r="A45" s="40" t="s">
        <v>537</v>
      </c>
      <c r="B45" s="44" t="s">
        <v>1307</v>
      </c>
      <c r="C45" s="44" t="s">
        <v>1307</v>
      </c>
      <c r="D45" s="44" t="s">
        <v>1307</v>
      </c>
      <c r="G45" s="40" t="s">
        <v>537</v>
      </c>
      <c r="L45" s="40" t="s">
        <v>537</v>
      </c>
      <c r="M45" s="42" t="e">
        <f>SUMIFS('Respondent Distribution'!$D$2:$D$503, 'Respondent Distribution'!$A$2:$A$503,H45,'Respondent Distribution'!$C$2:$C$503,H$1,'Respondent Distribution'!$B$2:$B$503,$G45)/SUMIFS('Respondent Distribution'!$D$2:$D$503,'Respondent Distribution'!$C$2:$C$503,H$1,'Respondent Distribution'!$B$2:$B$503,$G45)</f>
        <v>#DIV/0!</v>
      </c>
      <c r="N45" s="42" t="e">
        <f>SUMIFS('Respondent Distribution'!$D$2:$D$503, 'Respondent Distribution'!$A$2:$A$503,I45,'Respondent Distribution'!$C$2:$C$503,I$1,'Respondent Distribution'!$B$2:$B$503,$G45)/SUMIFS('Respondent Distribution'!$D$2:$D$503,'Respondent Distribution'!$C$2:$C$503,I$1,'Respondent Distribution'!$B$2:$B$503,$G45)</f>
        <v>#DIV/0!</v>
      </c>
      <c r="O45" s="42">
        <f>SUMIFS('Respondent Distribution'!$D$2:$D$503, 'Respondent Distribution'!$A$2:$A$503,J45,'Respondent Distribution'!$C$2:$C$503,J$1,'Respondent Distribution'!$B$2:$B$503,$G45)/SUMIFS('Respondent Distribution'!$D$2:$D$503,'Respondent Distribution'!$C$2:$C$503,J$1,'Respondent Distribution'!$B$2:$B$503,$G45)</f>
        <v>0</v>
      </c>
      <c r="Q45" s="40" t="s">
        <v>192</v>
      </c>
      <c r="R45" s="45">
        <v>0.16669999999999999</v>
      </c>
      <c r="S45" s="45">
        <v>0.23769999999999999</v>
      </c>
    </row>
    <row r="48" spans="1:19">
      <c r="G48" s="22" t="s">
        <v>1302</v>
      </c>
      <c r="H48" s="40" t="s">
        <v>1135</v>
      </c>
      <c r="I48" s="40" t="s">
        <v>1140</v>
      </c>
      <c r="J48" s="40" t="s">
        <v>1146</v>
      </c>
    </row>
    <row r="49" spans="7:10">
      <c r="G49" s="40" t="s">
        <v>161</v>
      </c>
      <c r="H49" s="3">
        <f t="shared" ref="H49:J49" si="0">H25-H2</f>
        <v>2</v>
      </c>
      <c r="I49" s="3">
        <f t="shared" si="0"/>
        <v>2</v>
      </c>
      <c r="J49" s="3">
        <f t="shared" si="0"/>
        <v>4</v>
      </c>
    </row>
    <row r="50" spans="7:10">
      <c r="G50" s="40" t="s">
        <v>192</v>
      </c>
      <c r="H50" s="3">
        <f t="shared" ref="H50:J50" si="1">H26-H3</f>
        <v>2</v>
      </c>
      <c r="I50" s="3">
        <f t="shared" si="1"/>
        <v>2</v>
      </c>
      <c r="J50" s="3">
        <f t="shared" si="1"/>
        <v>2</v>
      </c>
    </row>
    <row r="51" spans="7:10">
      <c r="G51" s="40" t="s">
        <v>216</v>
      </c>
      <c r="H51" s="3">
        <f t="shared" ref="H51:J51" si="2">H27-H4</f>
        <v>2</v>
      </c>
      <c r="I51" s="3">
        <f t="shared" si="2"/>
        <v>4</v>
      </c>
      <c r="J51" s="3">
        <f t="shared" si="2"/>
        <v>3</v>
      </c>
    </row>
    <row r="52" spans="7:10">
      <c r="G52" s="40" t="s">
        <v>206</v>
      </c>
      <c r="H52" s="3">
        <f t="shared" ref="H52:J52" si="3">H28-H5</f>
        <v>2</v>
      </c>
      <c r="I52" s="3">
        <f t="shared" si="3"/>
        <v>2</v>
      </c>
      <c r="J52" s="3">
        <f t="shared" si="3"/>
        <v>3</v>
      </c>
    </row>
    <row r="53" spans="7:10">
      <c r="G53" s="40" t="s">
        <v>260</v>
      </c>
      <c r="H53" s="3">
        <f t="shared" ref="H53:J53" si="4">H29-H6</f>
        <v>3</v>
      </c>
      <c r="I53" s="3">
        <f t="shared" si="4"/>
        <v>4</v>
      </c>
      <c r="J53" s="3">
        <f t="shared" si="4"/>
        <v>5</v>
      </c>
    </row>
    <row r="54" spans="7:10">
      <c r="G54" s="40" t="s">
        <v>398</v>
      </c>
      <c r="H54" s="3">
        <f t="shared" ref="H54:J54" si="5">H30-H7</f>
        <v>1</v>
      </c>
      <c r="I54" s="3">
        <f t="shared" si="5"/>
        <v>1</v>
      </c>
      <c r="J54" s="3">
        <f t="shared" si="5"/>
        <v>4</v>
      </c>
    </row>
    <row r="55" spans="7:10">
      <c r="G55" s="40" t="s">
        <v>249</v>
      </c>
      <c r="H55" s="3">
        <f t="shared" ref="H55:J55" si="6">H31-H8</f>
        <v>2</v>
      </c>
      <c r="I55" s="3">
        <f t="shared" si="6"/>
        <v>2</v>
      </c>
      <c r="J55" s="3">
        <f t="shared" si="6"/>
        <v>5</v>
      </c>
    </row>
    <row r="56" spans="7:10">
      <c r="G56" s="40" t="s">
        <v>266</v>
      </c>
      <c r="H56" s="3">
        <f t="shared" ref="H56:J56" si="7">H32-H9</f>
        <v>1</v>
      </c>
      <c r="I56" s="3">
        <f t="shared" si="7"/>
        <v>2</v>
      </c>
      <c r="J56" s="3">
        <f t="shared" si="7"/>
        <v>3</v>
      </c>
    </row>
    <row r="57" spans="7:10">
      <c r="G57" s="40" t="s">
        <v>290</v>
      </c>
      <c r="H57" s="3">
        <f t="shared" ref="H57:J57" si="8">H33-H10</f>
        <v>2</v>
      </c>
      <c r="I57" s="3">
        <f t="shared" si="8"/>
        <v>2</v>
      </c>
      <c r="J57" s="3">
        <f t="shared" si="8"/>
        <v>3</v>
      </c>
    </row>
    <row r="58" spans="7:10">
      <c r="G58" s="40" t="s">
        <v>313</v>
      </c>
      <c r="H58" s="3">
        <f t="shared" ref="H58:J58" si="9">H34-H11</f>
        <v>1</v>
      </c>
      <c r="I58" s="3">
        <f t="shared" si="9"/>
        <v>4</v>
      </c>
      <c r="J58" s="3">
        <f t="shared" si="9"/>
        <v>4</v>
      </c>
    </row>
    <row r="59" spans="7:10">
      <c r="G59" s="40" t="s">
        <v>282</v>
      </c>
      <c r="H59" s="3">
        <f t="shared" ref="H59:J59" si="10">H35-H12</f>
        <v>0</v>
      </c>
      <c r="I59" s="3">
        <f t="shared" si="10"/>
        <v>2</v>
      </c>
      <c r="J59" s="3">
        <f t="shared" si="10"/>
        <v>5</v>
      </c>
    </row>
    <row r="60" spans="7:10">
      <c r="G60" s="40" t="s">
        <v>943</v>
      </c>
      <c r="H60" s="3">
        <f t="shared" ref="H60:J60" si="11">H36-H13</f>
        <v>0</v>
      </c>
      <c r="I60" s="3">
        <f t="shared" si="11"/>
        <v>0</v>
      </c>
      <c r="J60" s="3">
        <f t="shared" si="11"/>
        <v>0</v>
      </c>
    </row>
    <row r="61" spans="7:10">
      <c r="G61" s="40" t="s">
        <v>332</v>
      </c>
      <c r="H61" s="3">
        <f t="shared" ref="H61:J61" si="12">H37-H14</f>
        <v>2</v>
      </c>
      <c r="I61" s="3">
        <f t="shared" si="12"/>
        <v>3</v>
      </c>
      <c r="J61" s="3">
        <f t="shared" si="12"/>
        <v>5</v>
      </c>
    </row>
    <row r="62" spans="7:10">
      <c r="G62" s="40" t="s">
        <v>183</v>
      </c>
      <c r="H62" s="3">
        <f t="shared" ref="H62:J62" si="13">H38-H15</f>
        <v>0</v>
      </c>
      <c r="I62" s="3">
        <f t="shared" si="13"/>
        <v>2</v>
      </c>
      <c r="J62" s="3">
        <f t="shared" si="13"/>
        <v>4</v>
      </c>
    </row>
    <row r="63" spans="7:10">
      <c r="G63" s="40" t="s">
        <v>229</v>
      </c>
      <c r="H63" s="3">
        <f t="shared" ref="H63:J63" si="14">H39-H16</f>
        <v>2</v>
      </c>
      <c r="I63" s="3">
        <f t="shared" si="14"/>
        <v>1</v>
      </c>
      <c r="J63" s="3">
        <f t="shared" si="14"/>
        <v>4</v>
      </c>
    </row>
    <row r="64" spans="7:10">
      <c r="G64" s="40" t="s">
        <v>336</v>
      </c>
      <c r="H64" s="3">
        <f t="shared" ref="H64:J64" si="15">H40-H17</f>
        <v>0</v>
      </c>
      <c r="I64" s="3">
        <f t="shared" si="15"/>
        <v>0</v>
      </c>
      <c r="J64" s="3">
        <f t="shared" si="15"/>
        <v>4</v>
      </c>
    </row>
    <row r="65" spans="7:10">
      <c r="G65" s="40" t="s">
        <v>143</v>
      </c>
      <c r="H65" s="3">
        <f t="shared" ref="H65:J65" si="16">H41-H18</f>
        <v>0</v>
      </c>
      <c r="I65" s="3">
        <f t="shared" si="16"/>
        <v>2</v>
      </c>
      <c r="J65" s="3">
        <f t="shared" si="16"/>
        <v>5</v>
      </c>
    </row>
    <row r="66" spans="7:10">
      <c r="G66" s="40" t="s">
        <v>1171</v>
      </c>
      <c r="H66" s="3">
        <f t="shared" ref="H66:J66" si="17">H42-H19</f>
        <v>0</v>
      </c>
      <c r="I66" s="3">
        <f t="shared" si="17"/>
        <v>3</v>
      </c>
      <c r="J66" s="3">
        <f t="shared" si="17"/>
        <v>4</v>
      </c>
    </row>
    <row r="67" spans="7:10">
      <c r="G67" s="40" t="s">
        <v>319</v>
      </c>
      <c r="H67" s="3">
        <f t="shared" ref="H67:J67" si="18">H43-H20</f>
        <v>0</v>
      </c>
      <c r="I67" s="3">
        <f t="shared" si="18"/>
        <v>0</v>
      </c>
      <c r="J67" s="3">
        <f t="shared" si="18"/>
        <v>9</v>
      </c>
    </row>
    <row r="68" spans="7:10">
      <c r="G68" s="40" t="s">
        <v>1294</v>
      </c>
      <c r="H68" s="3">
        <f t="shared" ref="H68:J68" si="19">H44-H21</f>
        <v>0</v>
      </c>
      <c r="I68" s="3">
        <f t="shared" si="19"/>
        <v>0</v>
      </c>
      <c r="J68" s="3">
        <f t="shared" si="19"/>
        <v>0</v>
      </c>
    </row>
    <row r="69" spans="7:10">
      <c r="G69" s="40" t="s">
        <v>537</v>
      </c>
      <c r="H69" s="3">
        <f t="shared" ref="H69:J69" si="20">H45-H22</f>
        <v>0</v>
      </c>
      <c r="I69" s="3">
        <f t="shared" si="20"/>
        <v>0</v>
      </c>
      <c r="J69" s="3">
        <f t="shared" si="2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 t="shared" ref="E2:E23" si="0">SUM(B2:D2)</f>
        <v>482</v>
      </c>
    </row>
    <row r="3" spans="1:5">
      <c r="A3" s="40" t="s">
        <v>1294</v>
      </c>
      <c r="B3" s="3">
        <v>0</v>
      </c>
      <c r="C3" s="3">
        <v>0</v>
      </c>
      <c r="D3" s="40">
        <v>1</v>
      </c>
      <c r="E3" s="40">
        <f t="shared" si="0"/>
        <v>1</v>
      </c>
    </row>
    <row r="4" spans="1:5">
      <c r="A4" s="40" t="s">
        <v>537</v>
      </c>
      <c r="B4" s="3">
        <v>0</v>
      </c>
      <c r="C4" s="3">
        <v>0</v>
      </c>
      <c r="D4" s="40">
        <v>5</v>
      </c>
      <c r="E4" s="40">
        <f t="shared" si="0"/>
        <v>5</v>
      </c>
    </row>
    <row r="5" spans="1:5">
      <c r="A5" s="40" t="s">
        <v>943</v>
      </c>
      <c r="B5" s="40">
        <v>2</v>
      </c>
      <c r="C5" s="40">
        <v>6</v>
      </c>
      <c r="D5" s="40">
        <v>3</v>
      </c>
      <c r="E5" s="40">
        <f t="shared" si="0"/>
        <v>11</v>
      </c>
    </row>
    <row r="6" spans="1:5">
      <c r="A6" s="40" t="s">
        <v>336</v>
      </c>
      <c r="B6" s="40">
        <v>3</v>
      </c>
      <c r="C6" s="40">
        <v>3</v>
      </c>
      <c r="D6" s="40">
        <v>27</v>
      </c>
      <c r="E6" s="40">
        <f t="shared" si="0"/>
        <v>33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40">
        <v>2</v>
      </c>
      <c r="C8" s="40">
        <v>3</v>
      </c>
      <c r="D8" s="40">
        <v>43</v>
      </c>
      <c r="E8" s="40">
        <f t="shared" si="0"/>
        <v>48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40">
        <v>3</v>
      </c>
      <c r="C16" s="40">
        <v>18</v>
      </c>
      <c r="D16" s="40">
        <v>83</v>
      </c>
      <c r="E16" s="40">
        <f t="shared" si="0"/>
        <v>104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343</v>
      </c>
      <c r="C23" s="40">
        <f t="shared" si="1"/>
        <v>519</v>
      </c>
      <c r="D23" s="40">
        <f t="shared" si="1"/>
        <v>1172</v>
      </c>
      <c r="E23" s="40">
        <f t="shared" si="0"/>
        <v>2034</v>
      </c>
    </row>
  </sheetData>
  <conditionalFormatting sqref="B2:D22">
    <cfRule type="cellIs" dxfId="3" priority="1" operator="lessThan">
      <formula>5</formula>
    </cfRule>
  </conditionalFormatting>
  <conditionalFormatting sqref="B2:D22">
    <cfRule type="cellIs" dxfId="2" priority="2" operator="lessThan">
      <formula>10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>SUM(B2:D2)</f>
        <v>482</v>
      </c>
    </row>
    <row r="3" spans="1:5">
      <c r="A3" s="40" t="s">
        <v>1294</v>
      </c>
      <c r="B3" s="3" t="s">
        <v>568</v>
      </c>
      <c r="C3" s="3" t="s">
        <v>568</v>
      </c>
      <c r="D3" s="3" t="s">
        <v>568</v>
      </c>
      <c r="E3" s="3" t="s">
        <v>568</v>
      </c>
    </row>
    <row r="4" spans="1:5">
      <c r="A4" s="40" t="s">
        <v>537</v>
      </c>
      <c r="B4" s="3" t="s">
        <v>568</v>
      </c>
      <c r="C4" s="3" t="s">
        <v>568</v>
      </c>
      <c r="D4" s="40">
        <v>5</v>
      </c>
      <c r="E4" s="40">
        <f t="shared" ref="E4:E23" si="0">SUM(B4:D4)</f>
        <v>5</v>
      </c>
    </row>
    <row r="5" spans="1:5">
      <c r="A5" s="40" t="s">
        <v>943</v>
      </c>
      <c r="B5" s="3" t="s">
        <v>568</v>
      </c>
      <c r="C5" s="40">
        <v>6</v>
      </c>
      <c r="D5" s="3" t="s">
        <v>568</v>
      </c>
      <c r="E5" s="40">
        <f t="shared" si="0"/>
        <v>6</v>
      </c>
    </row>
    <row r="6" spans="1:5">
      <c r="A6" s="40" t="s">
        <v>336</v>
      </c>
      <c r="B6" s="3" t="s">
        <v>568</v>
      </c>
      <c r="C6" s="3" t="s">
        <v>568</v>
      </c>
      <c r="D6" s="40">
        <v>27</v>
      </c>
      <c r="E6" s="40">
        <f t="shared" si="0"/>
        <v>27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3" t="s">
        <v>568</v>
      </c>
      <c r="C8" s="3" t="s">
        <v>568</v>
      </c>
      <c r="D8" s="40">
        <v>43</v>
      </c>
      <c r="E8" s="40">
        <f t="shared" si="0"/>
        <v>43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3" t="s">
        <v>568</v>
      </c>
      <c r="C16" s="40">
        <v>18</v>
      </c>
      <c r="D16" s="40">
        <v>83</v>
      </c>
      <c r="E16" s="40">
        <f t="shared" si="0"/>
        <v>101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333</v>
      </c>
      <c r="C23" s="40">
        <f t="shared" si="1"/>
        <v>513</v>
      </c>
      <c r="D23" s="40">
        <f t="shared" si="1"/>
        <v>1168</v>
      </c>
      <c r="E23" s="40">
        <f t="shared" si="0"/>
        <v>2014</v>
      </c>
    </row>
  </sheetData>
  <conditionalFormatting sqref="B2:D22 E3">
    <cfRule type="cellIs" dxfId="1" priority="1" operator="lessThan">
      <formula>5</formula>
    </cfRule>
  </conditionalFormatting>
  <conditionalFormatting sqref="B2:D22 E3">
    <cfRule type="cellIs" dxfId="0" priority="2" operator="lessThan">
      <formula>10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503"/>
  <sheetViews>
    <sheetView workbookViewId="0"/>
  </sheetViews>
  <sheetFormatPr baseColWidth="10" defaultColWidth="12.6640625" defaultRowHeight="15" customHeight="1"/>
  <sheetData>
    <row r="1" spans="1:26" ht="15" customHeight="1">
      <c r="A1" s="39" t="s">
        <v>1305</v>
      </c>
      <c r="B1" s="39" t="s">
        <v>1303</v>
      </c>
      <c r="C1" s="39" t="s">
        <v>1123</v>
      </c>
      <c r="D1" s="46" t="s">
        <v>1306</v>
      </c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5" customHeight="1">
      <c r="A2" s="47">
        <v>9</v>
      </c>
      <c r="B2" s="39" t="s">
        <v>161</v>
      </c>
      <c r="C2" s="39" t="s">
        <v>1146</v>
      </c>
      <c r="D2" s="47">
        <v>3.9880000000000002E-3</v>
      </c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" customHeight="1">
      <c r="A3" s="47">
        <v>3</v>
      </c>
      <c r="B3" s="39" t="s">
        <v>161</v>
      </c>
      <c r="C3" s="39" t="s">
        <v>1135</v>
      </c>
      <c r="D3" s="47">
        <v>1.0152E-2</v>
      </c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5" customHeight="1">
      <c r="A4" s="47">
        <v>7</v>
      </c>
      <c r="B4" s="39" t="s">
        <v>266</v>
      </c>
      <c r="C4" s="39" t="s">
        <v>1146</v>
      </c>
      <c r="D4" s="47">
        <v>1.8129999999999999E-3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5" customHeight="1">
      <c r="A5" s="47">
        <v>4</v>
      </c>
      <c r="B5" s="39" t="s">
        <v>216</v>
      </c>
      <c r="C5" s="39" t="s">
        <v>1135</v>
      </c>
      <c r="D5" s="47">
        <v>2.9009999999999999E-3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" customHeight="1">
      <c r="A6" s="47">
        <v>6</v>
      </c>
      <c r="B6" s="39" t="s">
        <v>216</v>
      </c>
      <c r="C6" s="39" t="s">
        <v>1140</v>
      </c>
      <c r="D6" s="47">
        <v>1.8129999999999999E-3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5" customHeight="1">
      <c r="A7" s="47">
        <v>2</v>
      </c>
      <c r="B7" s="39" t="s">
        <v>192</v>
      </c>
      <c r="C7" s="39" t="s">
        <v>1135</v>
      </c>
      <c r="D7" s="47">
        <v>1.1603E-2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5" customHeight="1">
      <c r="A8" s="47">
        <v>2</v>
      </c>
      <c r="B8" s="39" t="s">
        <v>310</v>
      </c>
      <c r="C8" s="39" t="s">
        <v>1140</v>
      </c>
      <c r="D8" s="47">
        <v>2.5379999999999999E-3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5" customHeight="1">
      <c r="A9" s="47">
        <v>2</v>
      </c>
      <c r="B9" s="39" t="s">
        <v>332</v>
      </c>
      <c r="C9" s="39" t="s">
        <v>1146</v>
      </c>
      <c r="D9" s="47">
        <v>6.8890000000000002E-3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5" customHeight="1">
      <c r="A10" s="47">
        <v>6</v>
      </c>
      <c r="B10" s="39" t="s">
        <v>332</v>
      </c>
      <c r="C10" s="39" t="s">
        <v>1146</v>
      </c>
      <c r="D10" s="47">
        <v>2.1749999999999999E-3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5" customHeight="1">
      <c r="A11" s="39" t="s">
        <v>796</v>
      </c>
      <c r="B11" s="39" t="s">
        <v>310</v>
      </c>
      <c r="C11" s="48" t="s">
        <v>1307</v>
      </c>
      <c r="D11" s="47">
        <v>4.496E-2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5" customHeight="1">
      <c r="A12" s="47">
        <v>5</v>
      </c>
      <c r="B12" s="39" t="s">
        <v>161</v>
      </c>
      <c r="C12" s="39" t="s">
        <v>1140</v>
      </c>
      <c r="D12" s="47">
        <v>5.0759999999999998E-3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5" customHeight="1">
      <c r="A13" s="47">
        <v>2</v>
      </c>
      <c r="B13" s="39" t="s">
        <v>398</v>
      </c>
      <c r="C13" s="39" t="s">
        <v>1146</v>
      </c>
      <c r="D13" s="47">
        <v>2.9009999999999999E-3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5" customHeight="1">
      <c r="A14" s="47">
        <v>3</v>
      </c>
      <c r="B14" s="39" t="s">
        <v>192</v>
      </c>
      <c r="C14" s="39" t="s">
        <v>1146</v>
      </c>
      <c r="D14" s="47">
        <v>5.0759999999999998E-3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" customHeight="1">
      <c r="A15" s="47">
        <v>1</v>
      </c>
      <c r="B15" s="39" t="s">
        <v>161</v>
      </c>
      <c r="C15" s="39" t="s">
        <v>1135</v>
      </c>
      <c r="D15" s="47">
        <v>9.0650000000000001E-3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5" customHeight="1">
      <c r="A16" s="47">
        <v>7</v>
      </c>
      <c r="B16" s="39" t="s">
        <v>192</v>
      </c>
      <c r="C16" s="39" t="s">
        <v>1140</v>
      </c>
      <c r="D16" s="47">
        <v>3.6259999999999999E-3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5" customHeight="1">
      <c r="A17" s="47">
        <v>14</v>
      </c>
      <c r="B17" s="39" t="s">
        <v>183</v>
      </c>
      <c r="C17" s="39" t="s">
        <v>1146</v>
      </c>
      <c r="D17" s="47">
        <v>7.2499999999999995E-4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5" customHeight="1">
      <c r="A18" s="47">
        <v>9</v>
      </c>
      <c r="B18" s="39" t="s">
        <v>143</v>
      </c>
      <c r="C18" s="39" t="s">
        <v>1146</v>
      </c>
      <c r="D18" s="47">
        <v>4.3509999999999998E-3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5" customHeight="1">
      <c r="A19" s="47">
        <v>6</v>
      </c>
      <c r="B19" s="39" t="s">
        <v>332</v>
      </c>
      <c r="C19" s="39" t="s">
        <v>1135</v>
      </c>
      <c r="D19" s="47">
        <v>3.6299999999999999E-4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5" customHeight="1">
      <c r="A20" s="47">
        <v>6</v>
      </c>
      <c r="B20" s="39" t="s">
        <v>183</v>
      </c>
      <c r="C20" s="39" t="s">
        <v>1146</v>
      </c>
      <c r="D20" s="47">
        <v>5.8009999999999997E-3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" customHeight="1">
      <c r="A21" s="47">
        <v>6</v>
      </c>
      <c r="B21" s="39" t="s">
        <v>143</v>
      </c>
      <c r="C21" s="39" t="s">
        <v>1146</v>
      </c>
      <c r="D21" s="47">
        <v>4.7140000000000003E-3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" customHeight="1">
      <c r="A22" s="47">
        <v>6</v>
      </c>
      <c r="B22" s="39" t="s">
        <v>398</v>
      </c>
      <c r="C22" s="39" t="s">
        <v>1146</v>
      </c>
      <c r="D22" s="47">
        <v>1.088E-3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" customHeight="1">
      <c r="A23" s="47">
        <v>17</v>
      </c>
      <c r="B23" s="39" t="s">
        <v>319</v>
      </c>
      <c r="C23" s="39" t="s">
        <v>1146</v>
      </c>
      <c r="D23" s="47">
        <v>3.6299999999999999E-4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" customHeight="1">
      <c r="A24" s="47">
        <v>4</v>
      </c>
      <c r="B24" s="39" t="s">
        <v>260</v>
      </c>
      <c r="C24" s="39" t="s">
        <v>1146</v>
      </c>
      <c r="D24" s="47">
        <v>1.4499999999999999E-3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" customHeight="1">
      <c r="A25" s="47">
        <v>1</v>
      </c>
      <c r="B25" s="39" t="s">
        <v>332</v>
      </c>
      <c r="C25" s="39" t="s">
        <v>1140</v>
      </c>
      <c r="D25" s="47">
        <v>3.9880000000000002E-3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" customHeight="1">
      <c r="A26" s="47">
        <v>7</v>
      </c>
      <c r="B26" s="39" t="s">
        <v>161</v>
      </c>
      <c r="C26" s="39" t="s">
        <v>1146</v>
      </c>
      <c r="D26" s="47">
        <v>7.2519999999999998E-3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" customHeight="1">
      <c r="A27" s="47">
        <v>4</v>
      </c>
      <c r="B27" s="39" t="s">
        <v>161</v>
      </c>
      <c r="C27" s="39" t="s">
        <v>1146</v>
      </c>
      <c r="D27" s="47">
        <v>1.1965E-2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" customHeight="1">
      <c r="A28" s="47">
        <v>1</v>
      </c>
      <c r="B28" s="39" t="s">
        <v>310</v>
      </c>
      <c r="C28" s="39" t="s">
        <v>1135</v>
      </c>
      <c r="D28" s="47">
        <v>3.2629999999999998E-3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" customHeight="1">
      <c r="A29" s="47">
        <v>3</v>
      </c>
      <c r="B29" s="39" t="s">
        <v>161</v>
      </c>
      <c r="C29" s="39" t="s">
        <v>1146</v>
      </c>
      <c r="D29" s="47">
        <v>1.7041000000000001E-2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" customHeight="1">
      <c r="A30" s="47">
        <v>8</v>
      </c>
      <c r="B30" s="39" t="s">
        <v>1171</v>
      </c>
      <c r="C30" s="39" t="s">
        <v>1146</v>
      </c>
      <c r="D30" s="47">
        <v>3.9880000000000002E-3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" customHeight="1">
      <c r="A31" s="47">
        <v>2</v>
      </c>
      <c r="B31" s="39" t="s">
        <v>310</v>
      </c>
      <c r="C31" s="39" t="s">
        <v>1146</v>
      </c>
      <c r="D31" s="47">
        <v>3.2629999999999998E-3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" customHeight="1">
      <c r="A32" s="47">
        <v>4</v>
      </c>
      <c r="B32" s="39" t="s">
        <v>319</v>
      </c>
      <c r="C32" s="39" t="s">
        <v>1146</v>
      </c>
      <c r="D32" s="47">
        <v>7.2499999999999995E-4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" customHeight="1">
      <c r="A33" s="47">
        <v>7</v>
      </c>
      <c r="B33" s="39" t="s">
        <v>161</v>
      </c>
      <c r="C33" s="39" t="s">
        <v>1140</v>
      </c>
      <c r="D33" s="47">
        <v>2.1749999999999999E-3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" customHeight="1">
      <c r="A34" s="47">
        <v>1</v>
      </c>
      <c r="B34" s="39" t="s">
        <v>216</v>
      </c>
      <c r="C34" s="39" t="s">
        <v>1146</v>
      </c>
      <c r="D34" s="47">
        <v>2.9009999999999999E-3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" customHeight="1">
      <c r="A35" s="47">
        <v>3</v>
      </c>
      <c r="B35" s="39" t="s">
        <v>206</v>
      </c>
      <c r="C35" s="39" t="s">
        <v>1146</v>
      </c>
      <c r="D35" s="47">
        <v>1.8129999999999999E-3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" customHeight="1">
      <c r="A36" s="47">
        <v>2</v>
      </c>
      <c r="B36" s="39" t="s">
        <v>161</v>
      </c>
      <c r="C36" s="39" t="s">
        <v>1135</v>
      </c>
      <c r="D36" s="47">
        <v>1.8128999999999999E-2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" customHeight="1">
      <c r="A37" s="47">
        <v>8</v>
      </c>
      <c r="B37" s="39" t="s">
        <v>161</v>
      </c>
      <c r="C37" s="39" t="s">
        <v>1140</v>
      </c>
      <c r="D37" s="47">
        <v>2.1749999999999999E-3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" customHeight="1">
      <c r="A38" s="47">
        <v>1</v>
      </c>
      <c r="B38" s="39" t="s">
        <v>310</v>
      </c>
      <c r="C38" s="39" t="s">
        <v>1146</v>
      </c>
      <c r="D38" s="47">
        <v>5.4390000000000003E-3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" customHeight="1">
      <c r="A39" s="47">
        <v>2</v>
      </c>
      <c r="B39" s="39" t="s">
        <v>206</v>
      </c>
      <c r="C39" s="39" t="s">
        <v>1140</v>
      </c>
      <c r="D39" s="47">
        <v>1.4499999999999999E-3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" customHeight="1">
      <c r="A40" s="47">
        <v>1</v>
      </c>
      <c r="B40" s="39" t="s">
        <v>216</v>
      </c>
      <c r="C40" s="39" t="s">
        <v>1140</v>
      </c>
      <c r="D40" s="47">
        <v>2.9009999999999999E-3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" customHeight="1">
      <c r="A41" s="47">
        <v>3</v>
      </c>
      <c r="B41" s="39" t="s">
        <v>143</v>
      </c>
      <c r="C41" s="39" t="s">
        <v>1146</v>
      </c>
      <c r="D41" s="47">
        <v>3.2629999999999998E-3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" customHeight="1">
      <c r="A42" s="47">
        <v>18</v>
      </c>
      <c r="B42" s="39" t="s">
        <v>310</v>
      </c>
      <c r="C42" s="39" t="s">
        <v>1140</v>
      </c>
      <c r="D42" s="47">
        <v>3.6299999999999999E-4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" customHeight="1">
      <c r="A43" s="47">
        <v>12</v>
      </c>
      <c r="B43" s="39" t="s">
        <v>313</v>
      </c>
      <c r="C43" s="39" t="s">
        <v>1146</v>
      </c>
      <c r="D43" s="47">
        <v>3.6299999999999999E-4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" customHeight="1">
      <c r="A44" s="47">
        <v>4</v>
      </c>
      <c r="B44" s="39" t="s">
        <v>229</v>
      </c>
      <c r="C44" s="39" t="s">
        <v>1146</v>
      </c>
      <c r="D44" s="47">
        <v>6.5259999999999997E-3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" customHeight="1">
      <c r="A45" s="47">
        <v>12</v>
      </c>
      <c r="B45" s="39" t="s">
        <v>537</v>
      </c>
      <c r="C45" s="39" t="s">
        <v>1146</v>
      </c>
      <c r="D45" s="47">
        <v>7.2499999999999995E-4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" customHeight="1">
      <c r="A46" s="47">
        <v>3</v>
      </c>
      <c r="B46" s="39" t="s">
        <v>310</v>
      </c>
      <c r="C46" s="39" t="s">
        <v>1135</v>
      </c>
      <c r="D46" s="47">
        <v>1.088E-3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5" customHeight="1">
      <c r="A47" s="47">
        <v>7</v>
      </c>
      <c r="B47" s="39" t="s">
        <v>332</v>
      </c>
      <c r="C47" s="39" t="s">
        <v>1146</v>
      </c>
      <c r="D47" s="47">
        <v>2.5379999999999999E-3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5" customHeight="1">
      <c r="A48" s="47">
        <v>2</v>
      </c>
      <c r="B48" s="39" t="s">
        <v>943</v>
      </c>
      <c r="C48" s="39" t="s">
        <v>1135</v>
      </c>
      <c r="D48" s="47">
        <v>3.6299999999999999E-4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5" customHeight="1">
      <c r="A49" s="47">
        <v>5</v>
      </c>
      <c r="B49" s="39" t="s">
        <v>192</v>
      </c>
      <c r="C49" s="39" t="s">
        <v>1140</v>
      </c>
      <c r="D49" s="47">
        <v>1.0515E-2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5" customHeight="1">
      <c r="A50" s="47">
        <v>5</v>
      </c>
      <c r="B50" s="39" t="s">
        <v>192</v>
      </c>
      <c r="C50" s="39" t="s">
        <v>1146</v>
      </c>
      <c r="D50" s="47">
        <v>9.0650000000000001E-3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5" customHeight="1">
      <c r="A51" s="47">
        <v>4</v>
      </c>
      <c r="B51" s="39" t="s">
        <v>229</v>
      </c>
      <c r="C51" s="39" t="s">
        <v>1135</v>
      </c>
      <c r="D51" s="47">
        <v>3.6299999999999999E-4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5" customHeight="1">
      <c r="A52" s="47">
        <v>2</v>
      </c>
      <c r="B52" s="39" t="s">
        <v>216</v>
      </c>
      <c r="C52" s="39" t="s">
        <v>1135</v>
      </c>
      <c r="D52" s="47">
        <v>5.0759999999999998E-3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5" customHeight="1">
      <c r="A53" s="47">
        <v>2</v>
      </c>
      <c r="B53" s="39" t="s">
        <v>161</v>
      </c>
      <c r="C53" s="39" t="s">
        <v>1140</v>
      </c>
      <c r="D53" s="47">
        <v>7.9769999999999997E-3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5" customHeight="1">
      <c r="A54" s="47">
        <v>5</v>
      </c>
      <c r="B54" s="39" t="s">
        <v>161</v>
      </c>
      <c r="C54" s="39" t="s">
        <v>1146</v>
      </c>
      <c r="D54" s="47">
        <v>9.4269999999999996E-3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5" customHeight="1">
      <c r="A55" s="47">
        <v>5</v>
      </c>
      <c r="B55" s="39" t="s">
        <v>229</v>
      </c>
      <c r="C55" s="39" t="s">
        <v>1146</v>
      </c>
      <c r="D55" s="47">
        <v>7.6140000000000001E-3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4">
      <c r="A56" s="47">
        <v>3</v>
      </c>
      <c r="B56" s="39" t="s">
        <v>266</v>
      </c>
      <c r="C56" s="39" t="s">
        <v>1140</v>
      </c>
      <c r="D56" s="47">
        <v>2.9009999999999999E-3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4">
      <c r="A57" s="47">
        <v>7</v>
      </c>
      <c r="B57" s="39" t="s">
        <v>336</v>
      </c>
      <c r="C57" s="39" t="s">
        <v>1146</v>
      </c>
      <c r="D57" s="47">
        <v>1.088E-3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4">
      <c r="A58" s="47">
        <v>7</v>
      </c>
      <c r="B58" s="39" t="s">
        <v>319</v>
      </c>
      <c r="C58" s="39" t="s">
        <v>1146</v>
      </c>
      <c r="D58" s="47">
        <v>7.2499999999999995E-4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4">
      <c r="A59" s="47">
        <v>3</v>
      </c>
      <c r="B59" s="39" t="s">
        <v>290</v>
      </c>
      <c r="C59" s="39" t="s">
        <v>1146</v>
      </c>
      <c r="D59" s="47">
        <v>2.1749999999999999E-3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4">
      <c r="A60" s="47">
        <v>7</v>
      </c>
      <c r="B60" s="39" t="s">
        <v>183</v>
      </c>
      <c r="C60" s="39" t="s">
        <v>1146</v>
      </c>
      <c r="D60" s="47">
        <v>2.5379999999999999E-3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4">
      <c r="A61" s="47">
        <v>3</v>
      </c>
      <c r="B61" s="39" t="s">
        <v>192</v>
      </c>
      <c r="C61" s="39" t="s">
        <v>1140</v>
      </c>
      <c r="D61" s="47">
        <v>9.4269999999999996E-3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4">
      <c r="A62" s="47">
        <v>10</v>
      </c>
      <c r="B62" s="39" t="s">
        <v>143</v>
      </c>
      <c r="C62" s="39" t="s">
        <v>1146</v>
      </c>
      <c r="D62" s="47">
        <v>5.4390000000000003E-3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4">
      <c r="A63" s="47">
        <v>7</v>
      </c>
      <c r="B63" s="39" t="s">
        <v>266</v>
      </c>
      <c r="C63" s="39" t="s">
        <v>1140</v>
      </c>
      <c r="D63" s="47">
        <v>1.088E-3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4">
      <c r="A64" s="47">
        <v>7</v>
      </c>
      <c r="B64" s="39" t="s">
        <v>260</v>
      </c>
      <c r="C64" s="39" t="s">
        <v>1140</v>
      </c>
      <c r="D64" s="47">
        <v>1.4499999999999999E-3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4">
      <c r="A65" s="47">
        <v>1</v>
      </c>
      <c r="B65" s="39" t="s">
        <v>313</v>
      </c>
      <c r="C65" s="39" t="s">
        <v>1146</v>
      </c>
      <c r="D65" s="47">
        <v>3.9880000000000002E-3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4">
      <c r="A66" s="47">
        <v>4</v>
      </c>
      <c r="B66" s="39" t="s">
        <v>266</v>
      </c>
      <c r="C66" s="39" t="s">
        <v>1135</v>
      </c>
      <c r="D66" s="47">
        <v>4.3509999999999998E-3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4">
      <c r="A67" s="47">
        <v>5</v>
      </c>
      <c r="B67" s="39" t="s">
        <v>216</v>
      </c>
      <c r="C67" s="39" t="s">
        <v>1140</v>
      </c>
      <c r="D67" s="47">
        <v>3.2629999999999998E-3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4">
      <c r="A68" s="47">
        <v>1</v>
      </c>
      <c r="B68" s="39" t="s">
        <v>192</v>
      </c>
      <c r="C68" s="39" t="s">
        <v>1135</v>
      </c>
      <c r="D68" s="47">
        <v>4.7140000000000003E-3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4">
      <c r="A69" s="47">
        <v>18</v>
      </c>
      <c r="B69" s="39" t="s">
        <v>282</v>
      </c>
      <c r="C69" s="39" t="s">
        <v>1146</v>
      </c>
      <c r="D69" s="47">
        <v>3.6299999999999999E-4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4">
      <c r="A70" s="47">
        <v>15</v>
      </c>
      <c r="B70" s="39" t="s">
        <v>143</v>
      </c>
      <c r="C70" s="39" t="s">
        <v>1146</v>
      </c>
      <c r="D70" s="47">
        <v>1.088E-3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4">
      <c r="A71" s="47">
        <v>11</v>
      </c>
      <c r="B71" s="39" t="s">
        <v>206</v>
      </c>
      <c r="C71" s="39" t="s">
        <v>1146</v>
      </c>
      <c r="D71" s="47">
        <v>1.088E-3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4">
      <c r="A72" s="47">
        <v>1</v>
      </c>
      <c r="B72" s="39" t="s">
        <v>313</v>
      </c>
      <c r="C72" s="39" t="s">
        <v>1140</v>
      </c>
      <c r="D72" s="47">
        <v>1.8129999999999999E-3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4">
      <c r="A73" s="47">
        <v>6</v>
      </c>
      <c r="B73" s="39" t="s">
        <v>1171</v>
      </c>
      <c r="C73" s="39" t="s">
        <v>1146</v>
      </c>
      <c r="D73" s="47">
        <v>3.9880000000000002E-3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4">
      <c r="A74" s="47">
        <v>4</v>
      </c>
      <c r="B74" s="39" t="s">
        <v>192</v>
      </c>
      <c r="C74" s="39" t="s">
        <v>1140</v>
      </c>
      <c r="D74" s="47">
        <v>1.0152E-2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4">
      <c r="A75" s="47">
        <v>5</v>
      </c>
      <c r="B75" s="39" t="s">
        <v>216</v>
      </c>
      <c r="C75" s="39" t="s">
        <v>1146</v>
      </c>
      <c r="D75" s="47">
        <v>3.2629999999999998E-3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4">
      <c r="A76" s="47">
        <v>9</v>
      </c>
      <c r="B76" s="39" t="s">
        <v>260</v>
      </c>
      <c r="C76" s="39" t="s">
        <v>1146</v>
      </c>
      <c r="D76" s="47">
        <v>1.088E-3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4">
      <c r="A77" s="47">
        <v>2</v>
      </c>
      <c r="B77" s="39" t="s">
        <v>216</v>
      </c>
      <c r="C77" s="39" t="s">
        <v>1140</v>
      </c>
      <c r="D77" s="47">
        <v>5.0759999999999998E-3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4">
      <c r="A78" s="47">
        <v>3</v>
      </c>
      <c r="B78" s="39" t="s">
        <v>249</v>
      </c>
      <c r="C78" s="39" t="s">
        <v>1135</v>
      </c>
      <c r="D78" s="47">
        <v>1.4499999999999999E-3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4">
      <c r="A79" s="47">
        <v>1</v>
      </c>
      <c r="B79" s="39" t="s">
        <v>266</v>
      </c>
      <c r="C79" s="39" t="s">
        <v>1135</v>
      </c>
      <c r="D79" s="47">
        <v>2.9009999999999999E-3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4">
      <c r="A80" s="47">
        <v>3</v>
      </c>
      <c r="B80" s="39" t="s">
        <v>192</v>
      </c>
      <c r="C80" s="39" t="s">
        <v>1135</v>
      </c>
      <c r="D80" s="47">
        <v>6.8890000000000002E-3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4">
      <c r="A81" s="47">
        <v>1</v>
      </c>
      <c r="B81" s="39" t="s">
        <v>229</v>
      </c>
      <c r="C81" s="39" t="s">
        <v>1140</v>
      </c>
      <c r="D81" s="47">
        <v>1.088E-3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4">
      <c r="A82" s="47">
        <v>7</v>
      </c>
      <c r="B82" s="39" t="s">
        <v>1171</v>
      </c>
      <c r="C82" s="39" t="s">
        <v>1146</v>
      </c>
      <c r="D82" s="47">
        <v>3.2629999999999998E-3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4">
      <c r="A83" s="47">
        <v>4</v>
      </c>
      <c r="B83" s="39" t="s">
        <v>161</v>
      </c>
      <c r="C83" s="39" t="s">
        <v>1135</v>
      </c>
      <c r="D83" s="47">
        <v>5.0759999999999998E-3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4">
      <c r="A84" s="47">
        <v>7</v>
      </c>
      <c r="B84" s="39" t="s">
        <v>192</v>
      </c>
      <c r="C84" s="39" t="s">
        <v>1146</v>
      </c>
      <c r="D84" s="47">
        <v>6.8890000000000002E-3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4">
      <c r="A85" s="47">
        <v>2</v>
      </c>
      <c r="B85" s="39" t="s">
        <v>143</v>
      </c>
      <c r="C85" s="39" t="s">
        <v>1146</v>
      </c>
      <c r="D85" s="47">
        <v>2.5379999999999999E-3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4">
      <c r="A86" s="47">
        <v>2</v>
      </c>
      <c r="B86" s="39" t="s">
        <v>216</v>
      </c>
      <c r="C86" s="39" t="s">
        <v>1146</v>
      </c>
      <c r="D86" s="47">
        <v>3.6259999999999999E-3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4">
      <c r="A87" s="47">
        <v>6</v>
      </c>
      <c r="B87" s="39" t="s">
        <v>313</v>
      </c>
      <c r="C87" s="39" t="s">
        <v>1140</v>
      </c>
      <c r="D87" s="47">
        <v>7.2499999999999995E-4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4">
      <c r="A88" s="47">
        <v>5</v>
      </c>
      <c r="B88" s="39" t="s">
        <v>143</v>
      </c>
      <c r="C88" s="39" t="s">
        <v>1146</v>
      </c>
      <c r="D88" s="47">
        <v>9.7900000000000001E-3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4">
      <c r="A89" s="47">
        <v>6</v>
      </c>
      <c r="B89" s="39" t="s">
        <v>229</v>
      </c>
      <c r="C89" s="39" t="s">
        <v>1146</v>
      </c>
      <c r="D89" s="47">
        <v>5.8009999999999997E-3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4">
      <c r="A90" s="47">
        <v>2</v>
      </c>
      <c r="B90" s="39" t="s">
        <v>183</v>
      </c>
      <c r="C90" s="39" t="s">
        <v>1146</v>
      </c>
      <c r="D90" s="47">
        <v>1.088E-3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4">
      <c r="A91" s="47">
        <v>2</v>
      </c>
      <c r="B91" s="39" t="s">
        <v>336</v>
      </c>
      <c r="C91" s="39" t="s">
        <v>1140</v>
      </c>
      <c r="D91" s="47">
        <v>3.6299999999999999E-4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4">
      <c r="A92" s="47">
        <v>8</v>
      </c>
      <c r="B92" s="39" t="s">
        <v>192</v>
      </c>
      <c r="C92" s="39" t="s">
        <v>1140</v>
      </c>
      <c r="D92" s="47">
        <v>1.088E-3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4">
      <c r="A93" s="47">
        <v>4</v>
      </c>
      <c r="B93" s="39" t="s">
        <v>143</v>
      </c>
      <c r="C93" s="39" t="s">
        <v>1146</v>
      </c>
      <c r="D93" s="47">
        <v>5.8009999999999997E-3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4">
      <c r="A94" s="47">
        <v>8</v>
      </c>
      <c r="B94" s="39" t="s">
        <v>161</v>
      </c>
      <c r="C94" s="39" t="s">
        <v>1146</v>
      </c>
      <c r="D94" s="47">
        <v>6.5259999999999997E-3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4">
      <c r="A95" s="47">
        <v>4</v>
      </c>
      <c r="B95" s="39" t="s">
        <v>161</v>
      </c>
      <c r="C95" s="39" t="s">
        <v>1140</v>
      </c>
      <c r="D95" s="47">
        <v>8.7019999999999997E-3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4">
      <c r="A96" s="47">
        <v>5</v>
      </c>
      <c r="B96" s="39" t="s">
        <v>398</v>
      </c>
      <c r="C96" s="39" t="s">
        <v>1146</v>
      </c>
      <c r="D96" s="47">
        <v>1.088E-3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4">
      <c r="A97" s="47">
        <v>7</v>
      </c>
      <c r="B97" s="39" t="s">
        <v>319</v>
      </c>
      <c r="C97" s="39" t="s">
        <v>1140</v>
      </c>
      <c r="D97" s="47">
        <v>3.6299999999999999E-4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4">
      <c r="A98" s="47">
        <v>8</v>
      </c>
      <c r="B98" s="39" t="s">
        <v>192</v>
      </c>
      <c r="C98" s="39" t="s">
        <v>1146</v>
      </c>
      <c r="D98" s="47">
        <v>3.6259999999999999E-3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4">
      <c r="A99" s="47">
        <v>1</v>
      </c>
      <c r="B99" s="39" t="s">
        <v>229</v>
      </c>
      <c r="C99" s="39" t="s">
        <v>1135</v>
      </c>
      <c r="D99" s="47">
        <v>7.2499999999999995E-4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4">
      <c r="A100" s="47">
        <v>19</v>
      </c>
      <c r="B100" s="39" t="s">
        <v>161</v>
      </c>
      <c r="C100" s="39" t="s">
        <v>1146</v>
      </c>
      <c r="D100" s="47">
        <v>1.4499999999999999E-3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4">
      <c r="A101" s="47">
        <v>5</v>
      </c>
      <c r="B101" s="39" t="s">
        <v>216</v>
      </c>
      <c r="C101" s="39" t="s">
        <v>1135</v>
      </c>
      <c r="D101" s="47">
        <v>1.4499999999999999E-3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4">
      <c r="A102" s="47">
        <v>3</v>
      </c>
      <c r="B102" s="39" t="s">
        <v>229</v>
      </c>
      <c r="C102" s="39" t="s">
        <v>1146</v>
      </c>
      <c r="D102" s="47">
        <v>3.2629999999999998E-3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4">
      <c r="A103" s="47">
        <v>1</v>
      </c>
      <c r="B103" s="39" t="s">
        <v>1171</v>
      </c>
      <c r="C103" s="39" t="s">
        <v>1135</v>
      </c>
      <c r="D103" s="47">
        <v>7.2499999999999995E-4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4">
      <c r="A104" s="47">
        <v>11</v>
      </c>
      <c r="B104" s="39" t="s">
        <v>143</v>
      </c>
      <c r="C104" s="39" t="s">
        <v>1146</v>
      </c>
      <c r="D104" s="47">
        <v>1.088E-3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4">
      <c r="A105" s="47">
        <v>10</v>
      </c>
      <c r="B105" s="39" t="s">
        <v>332</v>
      </c>
      <c r="C105" s="39" t="s">
        <v>1146</v>
      </c>
      <c r="D105" s="47">
        <v>3.6299999999999999E-4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4">
      <c r="A106" s="47">
        <v>3</v>
      </c>
      <c r="B106" s="39" t="s">
        <v>1171</v>
      </c>
      <c r="C106" s="39" t="s">
        <v>1146</v>
      </c>
      <c r="D106" s="47">
        <v>1.8129999999999999E-3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4">
      <c r="A107" s="47">
        <v>11</v>
      </c>
      <c r="B107" s="39" t="s">
        <v>183</v>
      </c>
      <c r="C107" s="39" t="s">
        <v>1146</v>
      </c>
      <c r="D107" s="47">
        <v>1.4499999999999999E-3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4">
      <c r="A108" s="47">
        <v>6</v>
      </c>
      <c r="B108" s="39" t="s">
        <v>206</v>
      </c>
      <c r="C108" s="39" t="s">
        <v>1140</v>
      </c>
      <c r="D108" s="47">
        <v>2.9009999999999999E-3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4">
      <c r="A109" s="47">
        <v>2</v>
      </c>
      <c r="B109" s="39" t="s">
        <v>249</v>
      </c>
      <c r="C109" s="39" t="s">
        <v>1140</v>
      </c>
      <c r="D109" s="47">
        <v>2.5379999999999999E-3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4">
      <c r="A110" s="47">
        <v>9</v>
      </c>
      <c r="B110" s="39" t="s">
        <v>206</v>
      </c>
      <c r="C110" s="39" t="s">
        <v>1140</v>
      </c>
      <c r="D110" s="47">
        <v>7.2499999999999995E-4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4">
      <c r="A111" s="47">
        <v>6</v>
      </c>
      <c r="B111" s="39" t="s">
        <v>249</v>
      </c>
      <c r="C111" s="39" t="s">
        <v>1146</v>
      </c>
      <c r="D111" s="47">
        <v>3.6299999999999999E-4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4">
      <c r="A112" s="47">
        <v>1</v>
      </c>
      <c r="B112" s="39" t="s">
        <v>332</v>
      </c>
      <c r="C112" s="39" t="s">
        <v>1135</v>
      </c>
      <c r="D112" s="47">
        <v>2.9009999999999999E-3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4">
      <c r="A113" s="47">
        <v>7</v>
      </c>
      <c r="B113" s="39" t="s">
        <v>143</v>
      </c>
      <c r="C113" s="39" t="s">
        <v>1146</v>
      </c>
      <c r="D113" s="47">
        <v>1.2328E-2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4">
      <c r="A114" s="47">
        <v>2</v>
      </c>
      <c r="B114" s="39" t="s">
        <v>282</v>
      </c>
      <c r="C114" s="39" t="s">
        <v>1135</v>
      </c>
      <c r="D114" s="47">
        <v>1.088E-3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4">
      <c r="A115" s="47">
        <v>6</v>
      </c>
      <c r="B115" s="39" t="s">
        <v>192</v>
      </c>
      <c r="C115" s="39" t="s">
        <v>1140</v>
      </c>
      <c r="D115" s="47">
        <v>3.2629999999999998E-3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4">
      <c r="A116" s="47">
        <v>9</v>
      </c>
      <c r="B116" s="39" t="s">
        <v>310</v>
      </c>
      <c r="C116" s="39" t="s">
        <v>1146</v>
      </c>
      <c r="D116" s="47">
        <v>1.4499999999999999E-3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4">
      <c r="A117" s="47">
        <v>11</v>
      </c>
      <c r="B117" s="39" t="s">
        <v>161</v>
      </c>
      <c r="C117" s="39" t="s">
        <v>1146</v>
      </c>
      <c r="D117" s="47">
        <v>3.6259999999999999E-3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4">
      <c r="A118" s="47">
        <v>1</v>
      </c>
      <c r="B118" s="39" t="s">
        <v>206</v>
      </c>
      <c r="C118" s="39" t="s">
        <v>1140</v>
      </c>
      <c r="D118" s="47">
        <v>3.6299999999999999E-4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4">
      <c r="A119" s="47">
        <v>3</v>
      </c>
      <c r="B119" s="39" t="s">
        <v>206</v>
      </c>
      <c r="C119" s="39" t="s">
        <v>1140</v>
      </c>
      <c r="D119" s="47">
        <v>1.4499999999999999E-3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4">
      <c r="A120" s="47">
        <v>6</v>
      </c>
      <c r="B120" s="39" t="s">
        <v>161</v>
      </c>
      <c r="C120" s="39" t="s">
        <v>1146</v>
      </c>
      <c r="D120" s="47">
        <v>5.8009999999999997E-3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4">
      <c r="A121" s="47">
        <v>4</v>
      </c>
      <c r="B121" s="39" t="s">
        <v>266</v>
      </c>
      <c r="C121" s="39" t="s">
        <v>1146</v>
      </c>
      <c r="D121" s="47">
        <v>2.5379999999999999E-3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4">
      <c r="A122" s="47">
        <v>8</v>
      </c>
      <c r="B122" s="39" t="s">
        <v>206</v>
      </c>
      <c r="C122" s="39" t="s">
        <v>1146</v>
      </c>
      <c r="D122" s="47">
        <v>1.088E-3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4">
      <c r="A123" s="47">
        <v>4</v>
      </c>
      <c r="B123" s="39" t="s">
        <v>249</v>
      </c>
      <c r="C123" s="39" t="s">
        <v>1146</v>
      </c>
      <c r="D123" s="47">
        <v>3.6259999999999999E-3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4">
      <c r="A124" s="47">
        <v>2</v>
      </c>
      <c r="B124" s="39" t="s">
        <v>319</v>
      </c>
      <c r="C124" s="39" t="s">
        <v>1146</v>
      </c>
      <c r="D124" s="47">
        <v>1.088E-3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4">
      <c r="A125" s="47">
        <v>13</v>
      </c>
      <c r="B125" s="39" t="s">
        <v>143</v>
      </c>
      <c r="C125" s="39" t="s">
        <v>1146</v>
      </c>
      <c r="D125" s="47">
        <v>2.1749999999999999E-3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4">
      <c r="A126" s="47">
        <v>7</v>
      </c>
      <c r="B126" s="39" t="s">
        <v>229</v>
      </c>
      <c r="C126" s="39" t="s">
        <v>1146</v>
      </c>
      <c r="D126" s="47">
        <v>6.1640000000000002E-3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4">
      <c r="A127" s="47">
        <v>4</v>
      </c>
      <c r="B127" s="39" t="s">
        <v>313</v>
      </c>
      <c r="C127" s="39" t="s">
        <v>1146</v>
      </c>
      <c r="D127" s="47">
        <v>3.6259999999999999E-3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4">
      <c r="A128" s="47">
        <v>4</v>
      </c>
      <c r="B128" s="39" t="s">
        <v>143</v>
      </c>
      <c r="C128" s="39" t="s">
        <v>1140</v>
      </c>
      <c r="D128" s="47">
        <v>3.2629999999999998E-3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4">
      <c r="A129" s="47">
        <v>3</v>
      </c>
      <c r="B129" s="39" t="s">
        <v>183</v>
      </c>
      <c r="C129" s="39" t="s">
        <v>1146</v>
      </c>
      <c r="D129" s="47">
        <v>1.088E-3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4">
      <c r="A130" s="47">
        <v>1</v>
      </c>
      <c r="B130" s="39" t="s">
        <v>161</v>
      </c>
      <c r="C130" s="39" t="s">
        <v>1146</v>
      </c>
      <c r="D130" s="47">
        <v>3.2629999999999998E-3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4">
      <c r="A131" s="47">
        <v>5</v>
      </c>
      <c r="B131" s="39" t="s">
        <v>266</v>
      </c>
      <c r="C131" s="39" t="s">
        <v>1146</v>
      </c>
      <c r="D131" s="47">
        <v>3.2629999999999998E-3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4">
      <c r="A132" s="47">
        <v>2</v>
      </c>
      <c r="B132" s="39" t="s">
        <v>332</v>
      </c>
      <c r="C132" s="39" t="s">
        <v>1140</v>
      </c>
      <c r="D132" s="47">
        <v>5.0759999999999998E-3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4">
      <c r="A133" s="47">
        <v>5</v>
      </c>
      <c r="B133" s="39" t="s">
        <v>143</v>
      </c>
      <c r="C133" s="39" t="s">
        <v>1140</v>
      </c>
      <c r="D133" s="47">
        <v>2.5379999999999999E-3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4">
      <c r="A134" s="47">
        <v>13</v>
      </c>
      <c r="B134" s="39" t="s">
        <v>192</v>
      </c>
      <c r="C134" s="39" t="s">
        <v>1146</v>
      </c>
      <c r="D134" s="47">
        <v>3.6299999999999999E-4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4">
      <c r="A135" s="47">
        <v>9</v>
      </c>
      <c r="B135" s="39" t="s">
        <v>216</v>
      </c>
      <c r="C135" s="39" t="s">
        <v>1140</v>
      </c>
      <c r="D135" s="47">
        <v>1.088E-3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4">
      <c r="A136" s="47">
        <v>1</v>
      </c>
      <c r="B136" s="39" t="s">
        <v>260</v>
      </c>
      <c r="C136" s="39" t="s">
        <v>1135</v>
      </c>
      <c r="D136" s="47">
        <v>3.6299999999999999E-4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4">
      <c r="A137" s="47">
        <v>8</v>
      </c>
      <c r="B137" s="39" t="s">
        <v>249</v>
      </c>
      <c r="C137" s="39" t="s">
        <v>1146</v>
      </c>
      <c r="D137" s="47">
        <v>1.8129999999999999E-3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4">
      <c r="A138" s="47">
        <v>1</v>
      </c>
      <c r="B138" s="39" t="s">
        <v>206</v>
      </c>
      <c r="C138" s="39" t="s">
        <v>1135</v>
      </c>
      <c r="D138" s="47">
        <v>2.1749999999999999E-3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4">
      <c r="A139" s="47">
        <v>5</v>
      </c>
      <c r="B139" s="39" t="s">
        <v>260</v>
      </c>
      <c r="C139" s="39" t="s">
        <v>1135</v>
      </c>
      <c r="D139" s="47">
        <v>7.2499999999999995E-4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4">
      <c r="A140" s="47">
        <v>8</v>
      </c>
      <c r="B140" s="39" t="s">
        <v>143</v>
      </c>
      <c r="C140" s="39" t="s">
        <v>1146</v>
      </c>
      <c r="D140" s="47">
        <v>7.2519999999999998E-3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4">
      <c r="A141" s="47">
        <v>4</v>
      </c>
      <c r="B141" s="39" t="s">
        <v>332</v>
      </c>
      <c r="C141" s="39" t="s">
        <v>1146</v>
      </c>
      <c r="D141" s="47">
        <v>4.3509999999999998E-3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4">
      <c r="A142" s="47">
        <v>8</v>
      </c>
      <c r="B142" s="39" t="s">
        <v>282</v>
      </c>
      <c r="C142" s="39" t="s">
        <v>1140</v>
      </c>
      <c r="D142" s="47">
        <v>3.6299999999999999E-4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4">
      <c r="A143" s="47">
        <v>14</v>
      </c>
      <c r="B143" s="39" t="s">
        <v>266</v>
      </c>
      <c r="C143" s="39" t="s">
        <v>1146</v>
      </c>
      <c r="D143" s="47">
        <v>3.6299999999999999E-4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4">
      <c r="A144" s="47">
        <v>8</v>
      </c>
      <c r="B144" s="39" t="s">
        <v>332</v>
      </c>
      <c r="C144" s="39" t="s">
        <v>1146</v>
      </c>
      <c r="D144" s="47">
        <v>1.8129999999999999E-3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4">
      <c r="A145" s="47">
        <v>4</v>
      </c>
      <c r="B145" s="39" t="s">
        <v>183</v>
      </c>
      <c r="C145" s="39" t="s">
        <v>1146</v>
      </c>
      <c r="D145" s="47">
        <v>3.9880000000000002E-3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4">
      <c r="A146" s="47">
        <v>9</v>
      </c>
      <c r="B146" s="39" t="s">
        <v>183</v>
      </c>
      <c r="C146" s="39" t="s">
        <v>1146</v>
      </c>
      <c r="D146" s="47">
        <v>2.9009999999999999E-3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4">
      <c r="A147" s="47">
        <v>2</v>
      </c>
      <c r="B147" s="39" t="s">
        <v>260</v>
      </c>
      <c r="C147" s="39" t="s">
        <v>1140</v>
      </c>
      <c r="D147" s="47">
        <v>2.1749999999999999E-3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4">
      <c r="A148" s="47">
        <v>3</v>
      </c>
      <c r="B148" s="39" t="s">
        <v>161</v>
      </c>
      <c r="C148" s="39" t="s">
        <v>1140</v>
      </c>
      <c r="D148" s="47">
        <v>1.4141000000000001E-2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4">
      <c r="A149" s="47">
        <v>2</v>
      </c>
      <c r="B149" s="39" t="s">
        <v>313</v>
      </c>
      <c r="C149" s="39" t="s">
        <v>1146</v>
      </c>
      <c r="D149" s="47">
        <v>3.9880000000000002E-3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4">
      <c r="A150" s="47">
        <v>6</v>
      </c>
      <c r="B150" s="39" t="s">
        <v>143</v>
      </c>
      <c r="C150" s="39" t="s">
        <v>1140</v>
      </c>
      <c r="D150" s="47">
        <v>3.9880000000000002E-3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4">
      <c r="A151" s="47">
        <v>3</v>
      </c>
      <c r="B151" s="39" t="s">
        <v>1171</v>
      </c>
      <c r="C151" s="39" t="s">
        <v>1135</v>
      </c>
      <c r="D151" s="47">
        <v>3.6299999999999999E-4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4">
      <c r="A152" s="47">
        <v>8</v>
      </c>
      <c r="B152" s="39" t="s">
        <v>206</v>
      </c>
      <c r="C152" s="39" t="s">
        <v>1140</v>
      </c>
      <c r="D152" s="47">
        <v>1.088E-3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4">
      <c r="A153" s="47">
        <v>4</v>
      </c>
      <c r="B153" s="39" t="s">
        <v>206</v>
      </c>
      <c r="C153" s="39" t="s">
        <v>1140</v>
      </c>
      <c r="D153" s="47">
        <v>2.5379999999999999E-3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4">
      <c r="A154" s="47">
        <v>5</v>
      </c>
      <c r="B154" s="39" t="s">
        <v>192</v>
      </c>
      <c r="C154" s="39" t="s">
        <v>1135</v>
      </c>
      <c r="D154" s="47">
        <v>1.8129999999999999E-3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4">
      <c r="A155" s="47">
        <v>5</v>
      </c>
      <c r="B155" s="39" t="s">
        <v>266</v>
      </c>
      <c r="C155" s="39" t="s">
        <v>1140</v>
      </c>
      <c r="D155" s="47">
        <v>3.6259999999999999E-3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4">
      <c r="A156" s="47">
        <v>8</v>
      </c>
      <c r="B156" s="39" t="s">
        <v>260</v>
      </c>
      <c r="C156" s="39" t="s">
        <v>1140</v>
      </c>
      <c r="D156" s="47">
        <v>7.2499999999999995E-4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4">
      <c r="A157" s="47">
        <v>8</v>
      </c>
      <c r="B157" s="39" t="s">
        <v>183</v>
      </c>
      <c r="C157" s="39" t="s">
        <v>1146</v>
      </c>
      <c r="D157" s="47">
        <v>2.9009999999999999E-3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4">
      <c r="A158" s="47">
        <v>2</v>
      </c>
      <c r="B158" s="39" t="s">
        <v>229</v>
      </c>
      <c r="C158" s="39" t="s">
        <v>1146</v>
      </c>
      <c r="D158" s="47">
        <v>2.9009999999999999E-3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4">
      <c r="A159" s="47">
        <v>8</v>
      </c>
      <c r="B159" s="39" t="s">
        <v>216</v>
      </c>
      <c r="C159" s="39" t="s">
        <v>1146</v>
      </c>
      <c r="D159" s="47">
        <v>2.1749999999999999E-3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4">
      <c r="A160" s="47">
        <v>4</v>
      </c>
      <c r="B160" s="39" t="s">
        <v>398</v>
      </c>
      <c r="C160" s="39" t="s">
        <v>1146</v>
      </c>
      <c r="D160" s="47">
        <v>2.9009999999999999E-3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4">
      <c r="A161" s="47">
        <v>4</v>
      </c>
      <c r="B161" s="39" t="s">
        <v>206</v>
      </c>
      <c r="C161" s="39" t="s">
        <v>1135</v>
      </c>
      <c r="D161" s="47">
        <v>3.6299999999999999E-4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4">
      <c r="A162" s="47">
        <v>1</v>
      </c>
      <c r="B162" s="39" t="s">
        <v>310</v>
      </c>
      <c r="C162" s="39" t="s">
        <v>1140</v>
      </c>
      <c r="D162" s="47">
        <v>2.9009999999999999E-3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4">
      <c r="A163" s="47">
        <v>4</v>
      </c>
      <c r="B163" s="39" t="s">
        <v>192</v>
      </c>
      <c r="C163" s="39" t="s">
        <v>1146</v>
      </c>
      <c r="D163" s="47">
        <v>4.3509999999999998E-3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4">
      <c r="A164" s="47">
        <v>1</v>
      </c>
      <c r="B164" s="39" t="s">
        <v>229</v>
      </c>
      <c r="C164" s="39" t="s">
        <v>1146</v>
      </c>
      <c r="D164" s="47">
        <v>2.1749999999999999E-3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4">
      <c r="A165" s="47">
        <v>2</v>
      </c>
      <c r="B165" s="39" t="s">
        <v>161</v>
      </c>
      <c r="C165" s="39" t="s">
        <v>1146</v>
      </c>
      <c r="D165" s="47">
        <v>6.8890000000000002E-3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4">
      <c r="A166" s="47">
        <v>2</v>
      </c>
      <c r="B166" s="39" t="s">
        <v>183</v>
      </c>
      <c r="C166" s="39" t="s">
        <v>1140</v>
      </c>
      <c r="D166" s="47">
        <v>7.2499999999999995E-4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4">
      <c r="A167" s="47">
        <v>1</v>
      </c>
      <c r="B167" s="39" t="s">
        <v>216</v>
      </c>
      <c r="C167" s="39" t="s">
        <v>1135</v>
      </c>
      <c r="D167" s="47">
        <v>5.4390000000000003E-3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4">
      <c r="A168" s="47">
        <v>2</v>
      </c>
      <c r="B168" s="39" t="s">
        <v>398</v>
      </c>
      <c r="C168" s="39" t="s">
        <v>1135</v>
      </c>
      <c r="D168" s="47">
        <v>1.8129999999999999E-3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4">
      <c r="A169" s="47">
        <v>3</v>
      </c>
      <c r="B169" s="39" t="s">
        <v>313</v>
      </c>
      <c r="C169" s="39" t="s">
        <v>1146</v>
      </c>
      <c r="D169" s="47">
        <v>2.1749999999999999E-3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4">
      <c r="A170" s="47">
        <v>4</v>
      </c>
      <c r="B170" s="39" t="s">
        <v>249</v>
      </c>
      <c r="C170" s="39" t="s">
        <v>1140</v>
      </c>
      <c r="D170" s="47">
        <v>1.4499999999999999E-3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4">
      <c r="A171" s="47">
        <v>5</v>
      </c>
      <c r="B171" s="39" t="s">
        <v>290</v>
      </c>
      <c r="C171" s="39" t="s">
        <v>1140</v>
      </c>
      <c r="D171" s="47">
        <v>1.4499999999999999E-3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4">
      <c r="A172" s="47">
        <v>5</v>
      </c>
      <c r="B172" s="39" t="s">
        <v>313</v>
      </c>
      <c r="C172" s="39" t="s">
        <v>1146</v>
      </c>
      <c r="D172" s="47">
        <v>2.5379999999999999E-3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4">
      <c r="A173" s="47">
        <v>2</v>
      </c>
      <c r="B173" s="39" t="s">
        <v>313</v>
      </c>
      <c r="C173" s="39" t="s">
        <v>1140</v>
      </c>
      <c r="D173" s="47">
        <v>7.2499999999999995E-4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4">
      <c r="A174" s="47">
        <v>2</v>
      </c>
      <c r="B174" s="39" t="s">
        <v>143</v>
      </c>
      <c r="C174" s="39" t="s">
        <v>1140</v>
      </c>
      <c r="D174" s="47">
        <v>1.4499999999999999E-3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4">
      <c r="A175" s="47">
        <v>5</v>
      </c>
      <c r="B175" s="39" t="s">
        <v>260</v>
      </c>
      <c r="C175" s="39" t="s">
        <v>1140</v>
      </c>
      <c r="D175" s="47">
        <v>7.2499999999999995E-4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4">
      <c r="A176" s="47">
        <v>1</v>
      </c>
      <c r="B176" s="39" t="s">
        <v>1171</v>
      </c>
      <c r="C176" s="39" t="s">
        <v>1146</v>
      </c>
      <c r="D176" s="47">
        <v>7.2499999999999995E-4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4">
      <c r="A177" s="47">
        <v>3</v>
      </c>
      <c r="B177" s="39" t="s">
        <v>216</v>
      </c>
      <c r="C177" s="39" t="s">
        <v>1140</v>
      </c>
      <c r="D177" s="47">
        <v>3.6259999999999999E-3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4">
      <c r="A178" s="47">
        <v>3</v>
      </c>
      <c r="B178" s="39" t="s">
        <v>313</v>
      </c>
      <c r="C178" s="39" t="s">
        <v>1140</v>
      </c>
      <c r="D178" s="47">
        <v>7.2499999999999995E-4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4">
      <c r="A179" s="47">
        <v>1</v>
      </c>
      <c r="B179" s="39" t="s">
        <v>249</v>
      </c>
      <c r="C179" s="39" t="s">
        <v>1135</v>
      </c>
      <c r="D179" s="47">
        <v>1.4499999999999999E-3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4">
      <c r="A180" s="47">
        <v>6</v>
      </c>
      <c r="B180" s="39" t="s">
        <v>313</v>
      </c>
      <c r="C180" s="39" t="s">
        <v>1135</v>
      </c>
      <c r="D180" s="47">
        <v>3.6299999999999999E-4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4">
      <c r="A181" s="47">
        <v>2</v>
      </c>
      <c r="B181" s="39" t="s">
        <v>313</v>
      </c>
      <c r="C181" s="39" t="s">
        <v>1135</v>
      </c>
      <c r="D181" s="47">
        <v>3.2629999999999998E-3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4">
      <c r="A182" s="47">
        <v>2</v>
      </c>
      <c r="B182" s="39" t="s">
        <v>249</v>
      </c>
      <c r="C182" s="39" t="s">
        <v>1135</v>
      </c>
      <c r="D182" s="47">
        <v>3.9880000000000002E-3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4">
      <c r="A183" s="47">
        <v>1</v>
      </c>
      <c r="B183" s="39" t="s">
        <v>143</v>
      </c>
      <c r="C183" s="39" t="s">
        <v>1146</v>
      </c>
      <c r="D183" s="47">
        <v>1.4499999999999999E-3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4">
      <c r="A184" s="47">
        <v>2</v>
      </c>
      <c r="B184" s="39" t="s">
        <v>310</v>
      </c>
      <c r="C184" s="39" t="s">
        <v>1135</v>
      </c>
      <c r="D184" s="47">
        <v>1.088E-3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4">
      <c r="A185" s="47">
        <v>8</v>
      </c>
      <c r="B185" s="39" t="s">
        <v>266</v>
      </c>
      <c r="C185" s="39" t="s">
        <v>1146</v>
      </c>
      <c r="D185" s="47">
        <v>3.2629999999999998E-3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4">
      <c r="A186" s="47">
        <v>1</v>
      </c>
      <c r="B186" s="39" t="s">
        <v>183</v>
      </c>
      <c r="C186" s="39" t="s">
        <v>1146</v>
      </c>
      <c r="D186" s="47">
        <v>1.4499999999999999E-3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4">
      <c r="A187" s="47">
        <v>7</v>
      </c>
      <c r="B187" s="39" t="s">
        <v>310</v>
      </c>
      <c r="C187" s="39" t="s">
        <v>1140</v>
      </c>
      <c r="D187" s="47">
        <v>1.088E-3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4">
      <c r="A188" s="47">
        <v>5</v>
      </c>
      <c r="B188" s="39" t="s">
        <v>183</v>
      </c>
      <c r="C188" s="39" t="s">
        <v>1140</v>
      </c>
      <c r="D188" s="47">
        <v>7.2499999999999995E-4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4">
      <c r="A189" s="47">
        <v>5</v>
      </c>
      <c r="B189" s="39" t="s">
        <v>282</v>
      </c>
      <c r="C189" s="39" t="s">
        <v>1146</v>
      </c>
      <c r="D189" s="47">
        <v>7.2499999999999995E-4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4">
      <c r="A190" s="47">
        <v>2</v>
      </c>
      <c r="B190" s="39" t="s">
        <v>398</v>
      </c>
      <c r="C190" s="39" t="s">
        <v>1140</v>
      </c>
      <c r="D190" s="47">
        <v>1.4499999999999999E-3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4">
      <c r="A191" s="47">
        <v>5</v>
      </c>
      <c r="B191" s="39" t="s">
        <v>161</v>
      </c>
      <c r="C191" s="39" t="s">
        <v>1135</v>
      </c>
      <c r="D191" s="47">
        <v>1.4499999999999999E-3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4">
      <c r="A192" s="47">
        <v>2</v>
      </c>
      <c r="B192" s="39" t="s">
        <v>290</v>
      </c>
      <c r="C192" s="39" t="s">
        <v>1135</v>
      </c>
      <c r="D192" s="47">
        <v>1.088E-3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4">
      <c r="A193" s="47">
        <v>6</v>
      </c>
      <c r="B193" s="39" t="s">
        <v>192</v>
      </c>
      <c r="C193" s="39" t="s">
        <v>1146</v>
      </c>
      <c r="D193" s="47">
        <v>8.3389999999999992E-3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4">
      <c r="A194" s="47">
        <v>19</v>
      </c>
      <c r="B194" s="39" t="s">
        <v>332</v>
      </c>
      <c r="C194" s="39" t="s">
        <v>1146</v>
      </c>
      <c r="D194" s="47">
        <v>7.2499999999999995E-4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4">
      <c r="A195" s="47">
        <v>9</v>
      </c>
      <c r="B195" s="39" t="s">
        <v>266</v>
      </c>
      <c r="C195" s="39" t="s">
        <v>1146</v>
      </c>
      <c r="D195" s="47">
        <v>1.8129999999999999E-3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4">
      <c r="A196" s="47">
        <v>3</v>
      </c>
      <c r="B196" s="39" t="s">
        <v>336</v>
      </c>
      <c r="C196" s="39" t="s">
        <v>1146</v>
      </c>
      <c r="D196" s="47">
        <v>7.2499999999999995E-4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4">
      <c r="A197" s="47">
        <v>3</v>
      </c>
      <c r="B197" s="39" t="s">
        <v>282</v>
      </c>
      <c r="C197" s="39" t="s">
        <v>1140</v>
      </c>
      <c r="D197" s="47">
        <v>1.088E-3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4">
      <c r="A198" s="47">
        <v>10</v>
      </c>
      <c r="B198" s="39" t="s">
        <v>398</v>
      </c>
      <c r="C198" s="39" t="s">
        <v>1146</v>
      </c>
      <c r="D198" s="47">
        <v>7.2499999999999995E-4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4">
      <c r="A199" s="47">
        <v>6</v>
      </c>
      <c r="B199" s="39" t="s">
        <v>161</v>
      </c>
      <c r="C199" s="39" t="s">
        <v>1135</v>
      </c>
      <c r="D199" s="47">
        <v>1.088E-3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4">
      <c r="A200" s="47">
        <v>1</v>
      </c>
      <c r="B200" s="39" t="s">
        <v>192</v>
      </c>
      <c r="C200" s="39" t="s">
        <v>1140</v>
      </c>
      <c r="D200" s="47">
        <v>1.088E-3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4">
      <c r="A201" s="47">
        <v>4</v>
      </c>
      <c r="B201" s="39" t="s">
        <v>310</v>
      </c>
      <c r="C201" s="39" t="s">
        <v>1146</v>
      </c>
      <c r="D201" s="47">
        <v>2.1749999999999999E-3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4">
      <c r="A202" s="47">
        <v>10</v>
      </c>
      <c r="B202" s="39" t="s">
        <v>260</v>
      </c>
      <c r="C202" s="39" t="s">
        <v>1146</v>
      </c>
      <c r="D202" s="47">
        <v>1.4499999999999999E-3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4">
      <c r="A203" s="47">
        <v>13</v>
      </c>
      <c r="B203" s="39" t="s">
        <v>192</v>
      </c>
      <c r="C203" s="39" t="s">
        <v>1140</v>
      </c>
      <c r="D203" s="47">
        <v>3.6299999999999999E-4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4">
      <c r="A204" s="47">
        <v>19</v>
      </c>
      <c r="B204" s="39" t="s">
        <v>1171</v>
      </c>
      <c r="C204" s="39" t="s">
        <v>1146</v>
      </c>
      <c r="D204" s="47">
        <v>1.088E-3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4">
      <c r="A205" s="47">
        <v>2</v>
      </c>
      <c r="B205" s="39" t="s">
        <v>249</v>
      </c>
      <c r="C205" s="39" t="s">
        <v>1146</v>
      </c>
      <c r="D205" s="47">
        <v>2.5379999999999999E-3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4">
      <c r="A206" s="47">
        <v>7</v>
      </c>
      <c r="B206" s="39" t="s">
        <v>206</v>
      </c>
      <c r="C206" s="39" t="s">
        <v>1146</v>
      </c>
      <c r="D206" s="47">
        <v>2.9009999999999999E-3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4">
      <c r="A207" s="47">
        <v>1</v>
      </c>
      <c r="B207" s="39" t="s">
        <v>332</v>
      </c>
      <c r="C207" s="39" t="s">
        <v>1146</v>
      </c>
      <c r="D207" s="47">
        <v>3.9880000000000002E-3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4">
      <c r="A208" s="47">
        <v>2</v>
      </c>
      <c r="B208" s="39" t="s">
        <v>229</v>
      </c>
      <c r="C208" s="39" t="s">
        <v>1140</v>
      </c>
      <c r="D208" s="47">
        <v>7.2499999999999995E-4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4">
      <c r="A209" s="47">
        <v>6</v>
      </c>
      <c r="B209" s="39" t="s">
        <v>332</v>
      </c>
      <c r="C209" s="39" t="s">
        <v>1140</v>
      </c>
      <c r="D209" s="47">
        <v>1.088E-3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4">
      <c r="A210" s="47">
        <v>4</v>
      </c>
      <c r="B210" s="39" t="s">
        <v>183</v>
      </c>
      <c r="C210" s="39" t="s">
        <v>1140</v>
      </c>
      <c r="D210" s="47">
        <v>2.1749999999999999E-3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4">
      <c r="A211" s="47">
        <v>7</v>
      </c>
      <c r="B211" s="39" t="s">
        <v>260</v>
      </c>
      <c r="C211" s="39" t="s">
        <v>1146</v>
      </c>
      <c r="D211" s="47">
        <v>1.4499999999999999E-3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4">
      <c r="A212" s="47">
        <v>3</v>
      </c>
      <c r="B212" s="39" t="s">
        <v>229</v>
      </c>
      <c r="C212" s="39" t="s">
        <v>1135</v>
      </c>
      <c r="D212" s="47">
        <v>3.6299999999999999E-4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4">
      <c r="A213" s="47">
        <v>4</v>
      </c>
      <c r="B213" s="39" t="s">
        <v>216</v>
      </c>
      <c r="C213" s="39" t="s">
        <v>1146</v>
      </c>
      <c r="D213" s="47">
        <v>3.6259999999999999E-3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4">
      <c r="A214" s="47">
        <v>4</v>
      </c>
      <c r="B214" s="39" t="s">
        <v>313</v>
      </c>
      <c r="C214" s="39" t="s">
        <v>1140</v>
      </c>
      <c r="D214" s="47">
        <v>7.2499999999999995E-4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4">
      <c r="A215" s="47">
        <v>12</v>
      </c>
      <c r="B215" s="39" t="s">
        <v>161</v>
      </c>
      <c r="C215" s="39" t="s">
        <v>1135</v>
      </c>
      <c r="D215" s="47">
        <v>3.6299999999999999E-4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4">
      <c r="A216" s="47">
        <v>9</v>
      </c>
      <c r="B216" s="39" t="s">
        <v>192</v>
      </c>
      <c r="C216" s="39" t="s">
        <v>1140</v>
      </c>
      <c r="D216" s="47">
        <v>1.4499999999999999E-3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4">
      <c r="A217" s="47">
        <v>6</v>
      </c>
      <c r="B217" s="39" t="s">
        <v>266</v>
      </c>
      <c r="C217" s="39" t="s">
        <v>1140</v>
      </c>
      <c r="D217" s="47">
        <v>2.1749999999999999E-3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4">
      <c r="A218" s="47">
        <v>4</v>
      </c>
      <c r="B218" s="39" t="s">
        <v>192</v>
      </c>
      <c r="C218" s="39" t="s">
        <v>1135</v>
      </c>
      <c r="D218" s="47">
        <v>5.4390000000000003E-3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4">
      <c r="A219" s="47">
        <v>2</v>
      </c>
      <c r="B219" s="39" t="s">
        <v>290</v>
      </c>
      <c r="C219" s="39" t="s">
        <v>1146</v>
      </c>
      <c r="D219" s="47">
        <v>7.2499999999999995E-4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4">
      <c r="A220" s="47">
        <v>2</v>
      </c>
      <c r="B220" s="39" t="s">
        <v>332</v>
      </c>
      <c r="C220" s="39" t="s">
        <v>1135</v>
      </c>
      <c r="D220" s="47">
        <v>3.6259999999999999E-3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4">
      <c r="A221" s="47">
        <v>3</v>
      </c>
      <c r="B221" s="39" t="s">
        <v>319</v>
      </c>
      <c r="C221" s="39" t="s">
        <v>1146</v>
      </c>
      <c r="D221" s="47">
        <v>7.2499999999999995E-4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4">
      <c r="A222" s="47">
        <v>6</v>
      </c>
      <c r="B222" s="39" t="s">
        <v>290</v>
      </c>
      <c r="C222" s="39" t="s">
        <v>1146</v>
      </c>
      <c r="D222" s="47">
        <v>2.5379999999999999E-3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4">
      <c r="A223" s="47">
        <v>6</v>
      </c>
      <c r="B223" s="39" t="s">
        <v>1171</v>
      </c>
      <c r="C223" s="39" t="s">
        <v>1135</v>
      </c>
      <c r="D223" s="47">
        <v>7.2499999999999995E-4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4">
      <c r="A224" s="47">
        <v>15</v>
      </c>
      <c r="B224" s="39" t="s">
        <v>260</v>
      </c>
      <c r="C224" s="39" t="s">
        <v>1146</v>
      </c>
      <c r="D224" s="47">
        <v>3.6299999999999999E-4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4">
      <c r="A225" s="47">
        <v>14</v>
      </c>
      <c r="B225" s="39" t="s">
        <v>192</v>
      </c>
      <c r="C225" s="39" t="s">
        <v>1146</v>
      </c>
      <c r="D225" s="47">
        <v>3.6299999999999999E-4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4">
      <c r="A226" s="47">
        <v>3</v>
      </c>
      <c r="B226" s="39" t="s">
        <v>266</v>
      </c>
      <c r="C226" s="39" t="s">
        <v>1135</v>
      </c>
      <c r="D226" s="47">
        <v>4.3509999999999998E-3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4">
      <c r="A227" s="47">
        <v>5</v>
      </c>
      <c r="B227" s="39" t="s">
        <v>319</v>
      </c>
      <c r="C227" s="39" t="s">
        <v>1146</v>
      </c>
      <c r="D227" s="47">
        <v>1.8129999999999999E-3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4">
      <c r="A228" s="47">
        <v>4</v>
      </c>
      <c r="B228" s="39" t="s">
        <v>206</v>
      </c>
      <c r="C228" s="39" t="s">
        <v>1146</v>
      </c>
      <c r="D228" s="47">
        <v>1.4499999999999999E-3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4">
      <c r="A229" s="47">
        <v>9</v>
      </c>
      <c r="B229" s="39" t="s">
        <v>206</v>
      </c>
      <c r="C229" s="39" t="s">
        <v>1146</v>
      </c>
      <c r="D229" s="47">
        <v>7.2499999999999995E-4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4">
      <c r="A230" s="47">
        <v>19</v>
      </c>
      <c r="B230" s="39" t="s">
        <v>319</v>
      </c>
      <c r="C230" s="39" t="s">
        <v>1146</v>
      </c>
      <c r="D230" s="47">
        <v>7.2499999999999995E-4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4">
      <c r="A231" s="47">
        <v>5</v>
      </c>
      <c r="B231" s="39" t="s">
        <v>310</v>
      </c>
      <c r="C231" s="39" t="s">
        <v>1146</v>
      </c>
      <c r="D231" s="47">
        <v>2.1749999999999999E-3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4">
      <c r="A232" s="47">
        <v>11</v>
      </c>
      <c r="B232" s="39" t="s">
        <v>229</v>
      </c>
      <c r="C232" s="39" t="s">
        <v>1146</v>
      </c>
      <c r="D232" s="47">
        <v>7.2499999999999995E-4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4">
      <c r="A233" s="47">
        <v>6</v>
      </c>
      <c r="B233" s="39" t="s">
        <v>266</v>
      </c>
      <c r="C233" s="39" t="s">
        <v>1146</v>
      </c>
      <c r="D233" s="47">
        <v>1.4499999999999999E-3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4">
      <c r="A234" s="47">
        <v>2</v>
      </c>
      <c r="B234" s="39" t="s">
        <v>266</v>
      </c>
      <c r="C234" s="39" t="s">
        <v>1135</v>
      </c>
      <c r="D234" s="47">
        <v>2.5379999999999999E-3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4">
      <c r="A235" s="47">
        <v>15</v>
      </c>
      <c r="B235" s="39" t="s">
        <v>319</v>
      </c>
      <c r="C235" s="39" t="s">
        <v>1146</v>
      </c>
      <c r="D235" s="47">
        <v>7.2499999999999995E-4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4">
      <c r="A236" s="47">
        <v>2</v>
      </c>
      <c r="B236" s="39" t="s">
        <v>192</v>
      </c>
      <c r="C236" s="39" t="s">
        <v>1146</v>
      </c>
      <c r="D236" s="47">
        <v>3.6259999999999999E-3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4">
      <c r="A237" s="47">
        <v>4</v>
      </c>
      <c r="B237" s="39" t="s">
        <v>290</v>
      </c>
      <c r="C237" s="39" t="s">
        <v>1140</v>
      </c>
      <c r="D237" s="47">
        <v>1.8129999999999999E-3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4">
      <c r="A238" s="47">
        <v>13</v>
      </c>
      <c r="B238" s="39" t="s">
        <v>229</v>
      </c>
      <c r="C238" s="39" t="s">
        <v>1146</v>
      </c>
      <c r="D238" s="47">
        <v>1.4499999999999999E-3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4">
      <c r="A239" s="47">
        <v>6</v>
      </c>
      <c r="B239" s="39" t="s">
        <v>206</v>
      </c>
      <c r="C239" s="39" t="s">
        <v>1146</v>
      </c>
      <c r="D239" s="47">
        <v>3.2629999999999998E-3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4">
      <c r="A240" s="47">
        <v>12</v>
      </c>
      <c r="B240" s="39" t="s">
        <v>143</v>
      </c>
      <c r="C240" s="39" t="s">
        <v>1146</v>
      </c>
      <c r="D240" s="47">
        <v>2.5379999999999999E-3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4">
      <c r="A241" s="47">
        <v>5</v>
      </c>
      <c r="B241" s="39" t="s">
        <v>1171</v>
      </c>
      <c r="C241" s="39" t="s">
        <v>1146</v>
      </c>
      <c r="D241" s="47">
        <v>1.088E-3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4">
      <c r="A242" s="47">
        <v>1</v>
      </c>
      <c r="B242" s="39" t="s">
        <v>319</v>
      </c>
      <c r="C242" s="39" t="s">
        <v>1146</v>
      </c>
      <c r="D242" s="47">
        <v>1.088E-3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4">
      <c r="A243" s="47">
        <v>5</v>
      </c>
      <c r="B243" s="39" t="s">
        <v>332</v>
      </c>
      <c r="C243" s="39" t="s">
        <v>1146</v>
      </c>
      <c r="D243" s="47">
        <v>5.8009999999999997E-3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4">
      <c r="A244" s="47">
        <v>2</v>
      </c>
      <c r="B244" s="39" t="s">
        <v>206</v>
      </c>
      <c r="C244" s="39" t="s">
        <v>1146</v>
      </c>
      <c r="D244" s="47">
        <v>7.2499999999999995E-4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4">
      <c r="A245" s="47">
        <v>9</v>
      </c>
      <c r="B245" s="39" t="s">
        <v>313</v>
      </c>
      <c r="C245" s="39" t="s">
        <v>1146</v>
      </c>
      <c r="D245" s="47">
        <v>7.2499999999999995E-4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4">
      <c r="A246" s="47">
        <v>10</v>
      </c>
      <c r="B246" s="39" t="s">
        <v>192</v>
      </c>
      <c r="C246" s="39" t="s">
        <v>1146</v>
      </c>
      <c r="D246" s="47">
        <v>1.8129999999999999E-3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4">
      <c r="A247" s="47">
        <v>3</v>
      </c>
      <c r="B247" s="39" t="s">
        <v>216</v>
      </c>
      <c r="C247" s="39" t="s">
        <v>1146</v>
      </c>
      <c r="D247" s="47">
        <v>1.088E-3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4">
      <c r="A248" s="47">
        <v>11</v>
      </c>
      <c r="B248" s="39" t="s">
        <v>260</v>
      </c>
      <c r="C248" s="39" t="s">
        <v>1146</v>
      </c>
      <c r="D248" s="47">
        <v>3.6299999999999999E-4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4">
      <c r="A249" s="47">
        <v>6</v>
      </c>
      <c r="B249" s="39" t="s">
        <v>260</v>
      </c>
      <c r="C249" s="39" t="s">
        <v>1146</v>
      </c>
      <c r="D249" s="47">
        <v>1.088E-3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4">
      <c r="A250" s="47">
        <v>4</v>
      </c>
      <c r="B250" s="39" t="s">
        <v>282</v>
      </c>
      <c r="C250" s="39" t="s">
        <v>1140</v>
      </c>
      <c r="D250" s="47">
        <v>1.4499999999999999E-3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4">
      <c r="A251" s="47">
        <v>13</v>
      </c>
      <c r="B251" s="39" t="s">
        <v>313</v>
      </c>
      <c r="C251" s="39" t="s">
        <v>1146</v>
      </c>
      <c r="D251" s="47">
        <v>3.6299999999999999E-4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4">
      <c r="A252" s="47">
        <v>14</v>
      </c>
      <c r="B252" s="39" t="s">
        <v>282</v>
      </c>
      <c r="C252" s="39" t="s">
        <v>1146</v>
      </c>
      <c r="D252" s="47">
        <v>3.6299999999999999E-4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4">
      <c r="A253" s="47">
        <v>13</v>
      </c>
      <c r="B253" s="39" t="s">
        <v>249</v>
      </c>
      <c r="C253" s="39" t="s">
        <v>1146</v>
      </c>
      <c r="D253" s="47">
        <v>3.6299999999999999E-4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4">
      <c r="A254" s="47">
        <v>19</v>
      </c>
      <c r="B254" s="39" t="s">
        <v>143</v>
      </c>
      <c r="C254" s="39" t="s">
        <v>1146</v>
      </c>
      <c r="D254" s="47">
        <v>1.8129999999999999E-3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4">
      <c r="A255" s="47">
        <v>5</v>
      </c>
      <c r="B255" s="39" t="s">
        <v>183</v>
      </c>
      <c r="C255" s="39" t="s">
        <v>1146</v>
      </c>
      <c r="D255" s="47">
        <v>2.9009999999999999E-3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4">
      <c r="A256" s="47">
        <v>4</v>
      </c>
      <c r="B256" s="39" t="s">
        <v>229</v>
      </c>
      <c r="C256" s="39" t="s">
        <v>1140</v>
      </c>
      <c r="D256" s="47">
        <v>1.088E-3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4">
      <c r="A257" s="47">
        <v>1</v>
      </c>
      <c r="B257" s="39" t="s">
        <v>398</v>
      </c>
      <c r="C257" s="39" t="s">
        <v>1135</v>
      </c>
      <c r="D257" s="47">
        <v>1.4499999999999999E-3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4">
      <c r="A258" s="47">
        <v>3</v>
      </c>
      <c r="B258" s="39" t="s">
        <v>229</v>
      </c>
      <c r="C258" s="39" t="s">
        <v>1140</v>
      </c>
      <c r="D258" s="47">
        <v>3.2629999999999998E-3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4">
      <c r="A259" s="47">
        <v>4</v>
      </c>
      <c r="B259" s="39" t="s">
        <v>332</v>
      </c>
      <c r="C259" s="39" t="s">
        <v>1140</v>
      </c>
      <c r="D259" s="47">
        <v>2.5379999999999999E-3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4">
      <c r="A260" s="47">
        <v>5</v>
      </c>
      <c r="B260" s="39" t="s">
        <v>249</v>
      </c>
      <c r="C260" s="39" t="s">
        <v>1146</v>
      </c>
      <c r="D260" s="47">
        <v>1.4499999999999999E-3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4">
      <c r="A261" s="47">
        <v>3</v>
      </c>
      <c r="B261" s="39" t="s">
        <v>249</v>
      </c>
      <c r="C261" s="39" t="s">
        <v>1146</v>
      </c>
      <c r="D261" s="47">
        <v>2.1749999999999999E-3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4">
      <c r="A262" s="47">
        <v>3</v>
      </c>
      <c r="B262" s="39" t="s">
        <v>216</v>
      </c>
      <c r="C262" s="39" t="s">
        <v>1135</v>
      </c>
      <c r="D262" s="47">
        <v>4.3509999999999998E-3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4">
      <c r="A263" s="47">
        <v>10</v>
      </c>
      <c r="B263" s="39" t="s">
        <v>229</v>
      </c>
      <c r="C263" s="39" t="s">
        <v>1146</v>
      </c>
      <c r="D263" s="47">
        <v>2.1749999999999999E-3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4">
      <c r="A264" s="47">
        <v>8</v>
      </c>
      <c r="B264" s="39" t="s">
        <v>310</v>
      </c>
      <c r="C264" s="39" t="s">
        <v>1146</v>
      </c>
      <c r="D264" s="47">
        <v>2.5379999999999999E-3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4">
      <c r="A265" s="47">
        <v>12</v>
      </c>
      <c r="B265" s="39" t="s">
        <v>183</v>
      </c>
      <c r="C265" s="39" t="s">
        <v>1146</v>
      </c>
      <c r="D265" s="47">
        <v>7.2499999999999995E-4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4">
      <c r="A266" s="47">
        <v>7</v>
      </c>
      <c r="B266" s="39" t="s">
        <v>282</v>
      </c>
      <c r="C266" s="39" t="s">
        <v>1146</v>
      </c>
      <c r="D266" s="47">
        <v>7.2499999999999995E-4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4">
      <c r="A267" s="47">
        <v>2</v>
      </c>
      <c r="B267" s="39" t="s">
        <v>229</v>
      </c>
      <c r="C267" s="39" t="s">
        <v>1135</v>
      </c>
      <c r="D267" s="47">
        <v>3.6299999999999999E-4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4">
      <c r="A268" s="47">
        <v>7</v>
      </c>
      <c r="B268" s="39" t="s">
        <v>290</v>
      </c>
      <c r="C268" s="39" t="s">
        <v>1146</v>
      </c>
      <c r="D268" s="47">
        <v>1.8129999999999999E-3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4">
      <c r="A269" s="47">
        <v>11</v>
      </c>
      <c r="B269" s="39" t="s">
        <v>1171</v>
      </c>
      <c r="C269" s="39" t="s">
        <v>1146</v>
      </c>
      <c r="D269" s="47">
        <v>7.2499999999999995E-4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4">
      <c r="A270" s="47">
        <v>18</v>
      </c>
      <c r="B270" s="39" t="s">
        <v>310</v>
      </c>
      <c r="C270" s="39" t="s">
        <v>1146</v>
      </c>
      <c r="D270" s="47">
        <v>3.6299999999999999E-4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4">
      <c r="A271" s="47">
        <v>3</v>
      </c>
      <c r="B271" s="39" t="s">
        <v>310</v>
      </c>
      <c r="C271" s="39" t="s">
        <v>1140</v>
      </c>
      <c r="D271" s="47">
        <v>2.1749999999999999E-3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4">
      <c r="A272" s="47">
        <v>7</v>
      </c>
      <c r="B272" s="39" t="s">
        <v>216</v>
      </c>
      <c r="C272" s="39" t="s">
        <v>1146</v>
      </c>
      <c r="D272" s="47">
        <v>1.8129999999999999E-3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4">
      <c r="A273" s="47">
        <v>2</v>
      </c>
      <c r="B273" s="39" t="s">
        <v>260</v>
      </c>
      <c r="C273" s="39" t="s">
        <v>1135</v>
      </c>
      <c r="D273" s="47">
        <v>1.4499999999999999E-3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4">
      <c r="A274" s="47">
        <v>2</v>
      </c>
      <c r="B274" s="39" t="s">
        <v>192</v>
      </c>
      <c r="C274" s="39" t="s">
        <v>1140</v>
      </c>
      <c r="D274" s="47">
        <v>2.5379999999999999E-3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4">
      <c r="A275" s="47">
        <v>7</v>
      </c>
      <c r="B275" s="39" t="s">
        <v>216</v>
      </c>
      <c r="C275" s="39" t="s">
        <v>1140</v>
      </c>
      <c r="D275" s="47">
        <v>2.1749999999999999E-3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4">
      <c r="A276" s="47">
        <v>7</v>
      </c>
      <c r="B276" s="39" t="s">
        <v>310</v>
      </c>
      <c r="C276" s="39" t="s">
        <v>1146</v>
      </c>
      <c r="D276" s="47">
        <v>2.5379999999999999E-3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4">
      <c r="A277" s="47">
        <v>4</v>
      </c>
      <c r="B277" s="39" t="s">
        <v>943</v>
      </c>
      <c r="C277" s="39" t="s">
        <v>1140</v>
      </c>
      <c r="D277" s="47">
        <v>1.088E-3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4">
      <c r="A278" s="47">
        <v>5</v>
      </c>
      <c r="B278" s="39" t="s">
        <v>290</v>
      </c>
      <c r="C278" s="39" t="s">
        <v>1146</v>
      </c>
      <c r="D278" s="47">
        <v>2.5379999999999999E-3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4">
      <c r="A279" s="47">
        <v>5</v>
      </c>
      <c r="B279" s="39" t="s">
        <v>249</v>
      </c>
      <c r="C279" s="39" t="s">
        <v>1140</v>
      </c>
      <c r="D279" s="47">
        <v>7.2499999999999995E-4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4">
      <c r="A280" s="47">
        <v>6</v>
      </c>
      <c r="B280" s="39" t="s">
        <v>1171</v>
      </c>
      <c r="C280" s="39" t="s">
        <v>1140</v>
      </c>
      <c r="D280" s="47">
        <v>1.088E-3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4">
      <c r="A281" s="47">
        <v>13</v>
      </c>
      <c r="B281" s="39" t="s">
        <v>161</v>
      </c>
      <c r="C281" s="39" t="s">
        <v>1140</v>
      </c>
      <c r="D281" s="47">
        <v>3.6299999999999999E-4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4">
      <c r="A282" s="47">
        <v>5</v>
      </c>
      <c r="B282" s="39" t="s">
        <v>206</v>
      </c>
      <c r="C282" s="39" t="s">
        <v>1146</v>
      </c>
      <c r="D282" s="47">
        <v>1.4499999999999999E-3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4">
      <c r="A283" s="47">
        <v>12</v>
      </c>
      <c r="B283" s="39" t="s">
        <v>249</v>
      </c>
      <c r="C283" s="39" t="s">
        <v>1146</v>
      </c>
      <c r="D283" s="47">
        <v>3.6299999999999999E-4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4">
      <c r="A284" s="47">
        <v>9</v>
      </c>
      <c r="B284" s="39" t="s">
        <v>319</v>
      </c>
      <c r="C284" s="39" t="s">
        <v>1146</v>
      </c>
      <c r="D284" s="47">
        <v>1.8129999999999999E-3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4">
      <c r="A285" s="47">
        <v>19</v>
      </c>
      <c r="B285" s="39" t="s">
        <v>310</v>
      </c>
      <c r="C285" s="39" t="s">
        <v>1146</v>
      </c>
      <c r="D285" s="47">
        <v>1.4499999999999999E-3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4">
      <c r="A286" s="47">
        <v>3</v>
      </c>
      <c r="B286" s="39" t="s">
        <v>143</v>
      </c>
      <c r="C286" s="39" t="s">
        <v>1140</v>
      </c>
      <c r="D286" s="47">
        <v>1.8129999999999999E-3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4">
      <c r="A287" s="47">
        <v>14</v>
      </c>
      <c r="B287" s="39" t="s">
        <v>319</v>
      </c>
      <c r="C287" s="39" t="s">
        <v>1146</v>
      </c>
      <c r="D287" s="47">
        <v>1.088E-3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4">
      <c r="A288" s="47">
        <v>6</v>
      </c>
      <c r="B288" s="39" t="s">
        <v>336</v>
      </c>
      <c r="C288" s="39" t="s">
        <v>1146</v>
      </c>
      <c r="D288" s="47">
        <v>1.088E-3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4">
      <c r="A289" s="47">
        <v>9</v>
      </c>
      <c r="B289" s="39" t="s">
        <v>192</v>
      </c>
      <c r="C289" s="39" t="s">
        <v>1146</v>
      </c>
      <c r="D289" s="47">
        <v>3.9880000000000002E-3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4">
      <c r="A290" s="47">
        <v>6</v>
      </c>
      <c r="B290" s="39" t="s">
        <v>161</v>
      </c>
      <c r="C290" s="39" t="s">
        <v>1140</v>
      </c>
      <c r="D290" s="47">
        <v>3.2629999999999998E-3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4">
      <c r="A291" s="47">
        <v>1</v>
      </c>
      <c r="B291" s="39" t="s">
        <v>336</v>
      </c>
      <c r="C291" s="39" t="s">
        <v>1146</v>
      </c>
      <c r="D291" s="47">
        <v>3.6299999999999999E-4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4">
      <c r="A292" s="47">
        <v>3</v>
      </c>
      <c r="B292" s="39" t="s">
        <v>332</v>
      </c>
      <c r="C292" s="39" t="s">
        <v>1146</v>
      </c>
      <c r="D292" s="47">
        <v>4.3509999999999998E-3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4">
      <c r="A293" s="47">
        <v>5</v>
      </c>
      <c r="B293" s="39" t="s">
        <v>260</v>
      </c>
      <c r="C293" s="39" t="s">
        <v>1146</v>
      </c>
      <c r="D293" s="47">
        <v>1.4499999999999999E-3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4">
      <c r="A294" s="47">
        <v>14</v>
      </c>
      <c r="B294" s="39" t="s">
        <v>537</v>
      </c>
      <c r="C294" s="39" t="s">
        <v>1146</v>
      </c>
      <c r="D294" s="47">
        <v>3.6299999999999999E-4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4">
      <c r="A295" s="47">
        <v>19</v>
      </c>
      <c r="B295" s="39" t="s">
        <v>183</v>
      </c>
      <c r="C295" s="39" t="s">
        <v>1146</v>
      </c>
      <c r="D295" s="47">
        <v>3.6299999999999999E-4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4">
      <c r="A296" s="47">
        <v>1</v>
      </c>
      <c r="B296" s="39" t="s">
        <v>183</v>
      </c>
      <c r="C296" s="39" t="s">
        <v>1135</v>
      </c>
      <c r="D296" s="47">
        <v>3.6299999999999999E-4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4">
      <c r="A297" s="47">
        <v>9</v>
      </c>
      <c r="B297" s="39" t="s">
        <v>143</v>
      </c>
      <c r="C297" s="39" t="s">
        <v>1140</v>
      </c>
      <c r="D297" s="47">
        <v>7.2499999999999995E-4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4">
      <c r="A298" s="47">
        <v>6</v>
      </c>
      <c r="B298" s="39" t="s">
        <v>183</v>
      </c>
      <c r="C298" s="39" t="s">
        <v>1140</v>
      </c>
      <c r="D298" s="47">
        <v>1.8129999999999999E-3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4">
      <c r="A299" s="47">
        <v>8</v>
      </c>
      <c r="B299" s="39" t="s">
        <v>229</v>
      </c>
      <c r="C299" s="39" t="s">
        <v>1146</v>
      </c>
      <c r="D299" s="47">
        <v>4.3509999999999998E-3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4">
      <c r="A300" s="47">
        <v>7</v>
      </c>
      <c r="B300" s="39" t="s">
        <v>398</v>
      </c>
      <c r="C300" s="39" t="s">
        <v>1146</v>
      </c>
      <c r="D300" s="47">
        <v>1.8129999999999999E-3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4">
      <c r="A301" s="47">
        <v>4</v>
      </c>
      <c r="B301" s="39" t="s">
        <v>216</v>
      </c>
      <c r="C301" s="39" t="s">
        <v>1140</v>
      </c>
      <c r="D301" s="47">
        <v>1.8129999999999999E-3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4">
      <c r="A302" s="47">
        <v>10</v>
      </c>
      <c r="B302" s="39" t="s">
        <v>1171</v>
      </c>
      <c r="C302" s="39" t="s">
        <v>1146</v>
      </c>
      <c r="D302" s="47">
        <v>2.5379999999999999E-3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4">
      <c r="A303" s="47">
        <v>10</v>
      </c>
      <c r="B303" s="39" t="s">
        <v>183</v>
      </c>
      <c r="C303" s="39" t="s">
        <v>1146</v>
      </c>
      <c r="D303" s="47">
        <v>1.4499999999999999E-3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4">
      <c r="A304" s="47">
        <v>2</v>
      </c>
      <c r="B304" s="39" t="s">
        <v>183</v>
      </c>
      <c r="C304" s="39" t="s">
        <v>1135</v>
      </c>
      <c r="D304" s="47">
        <v>7.2499999999999995E-4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4">
      <c r="A305" s="47">
        <v>3</v>
      </c>
      <c r="B305" s="39" t="s">
        <v>282</v>
      </c>
      <c r="C305" s="39" t="s">
        <v>1146</v>
      </c>
      <c r="D305" s="47">
        <v>1.4499999999999999E-3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4">
      <c r="A306" s="47">
        <v>6</v>
      </c>
      <c r="B306" s="39" t="s">
        <v>310</v>
      </c>
      <c r="C306" s="39" t="s">
        <v>1135</v>
      </c>
      <c r="D306" s="47">
        <v>3.6299999999999999E-4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4">
      <c r="A307" s="47">
        <v>5</v>
      </c>
      <c r="B307" s="39" t="s">
        <v>229</v>
      </c>
      <c r="C307" s="39" t="s">
        <v>1140</v>
      </c>
      <c r="D307" s="47">
        <v>1.088E-3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4">
      <c r="A308" s="47">
        <v>8</v>
      </c>
      <c r="B308" s="39" t="s">
        <v>161</v>
      </c>
      <c r="C308" s="39" t="s">
        <v>1135</v>
      </c>
      <c r="D308" s="47">
        <v>1.088E-3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4">
      <c r="A309" s="47">
        <v>12</v>
      </c>
      <c r="B309" s="39" t="s">
        <v>161</v>
      </c>
      <c r="C309" s="39" t="s">
        <v>1146</v>
      </c>
      <c r="D309" s="47">
        <v>1.4499999999999999E-3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4">
      <c r="A310" s="47">
        <v>3</v>
      </c>
      <c r="B310" s="39" t="s">
        <v>332</v>
      </c>
      <c r="C310" s="39" t="s">
        <v>1135</v>
      </c>
      <c r="D310" s="47">
        <v>1.8129999999999999E-3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4">
      <c r="A311" s="47">
        <v>5</v>
      </c>
      <c r="B311" s="39" t="s">
        <v>336</v>
      </c>
      <c r="C311" s="39" t="s">
        <v>1146</v>
      </c>
      <c r="D311" s="47">
        <v>1.4499999999999999E-3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4">
      <c r="A312" s="47">
        <v>3</v>
      </c>
      <c r="B312" s="39" t="s">
        <v>206</v>
      </c>
      <c r="C312" s="39" t="s">
        <v>1135</v>
      </c>
      <c r="D312" s="47">
        <v>1.4499999999999999E-3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4">
      <c r="A313" s="47">
        <v>10</v>
      </c>
      <c r="B313" s="39" t="s">
        <v>1171</v>
      </c>
      <c r="C313" s="39" t="s">
        <v>1140</v>
      </c>
      <c r="D313" s="47">
        <v>3.6299999999999999E-4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4">
      <c r="A314" s="47">
        <v>6</v>
      </c>
      <c r="B314" s="39" t="s">
        <v>192</v>
      </c>
      <c r="C314" s="39" t="s">
        <v>1135</v>
      </c>
      <c r="D314" s="47">
        <v>1.4499999999999999E-3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4">
      <c r="A315" s="47">
        <v>1</v>
      </c>
      <c r="B315" s="39" t="s">
        <v>290</v>
      </c>
      <c r="C315" s="39" t="s">
        <v>1135</v>
      </c>
      <c r="D315" s="47">
        <v>1.4499999999999999E-3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4">
      <c r="A316" s="47">
        <v>1</v>
      </c>
      <c r="B316" s="39" t="s">
        <v>290</v>
      </c>
      <c r="C316" s="39" t="s">
        <v>1140</v>
      </c>
      <c r="D316" s="47">
        <v>3.6299999999999999E-4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4">
      <c r="A317" s="47">
        <v>1</v>
      </c>
      <c r="B317" s="39" t="s">
        <v>313</v>
      </c>
      <c r="C317" s="39" t="s">
        <v>1135</v>
      </c>
      <c r="D317" s="47">
        <v>2.1749999999999999E-3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4">
      <c r="A318" s="47">
        <v>3</v>
      </c>
      <c r="B318" s="39" t="s">
        <v>282</v>
      </c>
      <c r="C318" s="39" t="s">
        <v>1135</v>
      </c>
      <c r="D318" s="47">
        <v>7.2499999999999995E-4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4">
      <c r="A319" s="47">
        <v>5</v>
      </c>
      <c r="B319" s="39" t="s">
        <v>266</v>
      </c>
      <c r="C319" s="39" t="s">
        <v>1135</v>
      </c>
      <c r="D319" s="47">
        <v>7.2499999999999995E-4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4">
      <c r="A320" s="47">
        <v>6</v>
      </c>
      <c r="B320" s="39" t="s">
        <v>282</v>
      </c>
      <c r="C320" s="39" t="s">
        <v>1146</v>
      </c>
      <c r="D320" s="47">
        <v>1.4499999999999999E-3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4">
      <c r="A321" s="47">
        <v>6</v>
      </c>
      <c r="B321" s="39" t="s">
        <v>260</v>
      </c>
      <c r="C321" s="39" t="s">
        <v>1135</v>
      </c>
      <c r="D321" s="47">
        <v>7.2499999999999995E-4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4">
      <c r="A322" s="47">
        <v>3</v>
      </c>
      <c r="B322" s="39" t="s">
        <v>310</v>
      </c>
      <c r="C322" s="39" t="s">
        <v>1146</v>
      </c>
      <c r="D322" s="47">
        <v>2.1749999999999999E-3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4">
      <c r="A323" s="47">
        <v>9</v>
      </c>
      <c r="B323" s="39" t="s">
        <v>332</v>
      </c>
      <c r="C323" s="39" t="s">
        <v>1146</v>
      </c>
      <c r="D323" s="47">
        <v>1.088E-3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4">
      <c r="A324" s="47">
        <v>4</v>
      </c>
      <c r="B324" s="39" t="s">
        <v>266</v>
      </c>
      <c r="C324" s="39" t="s">
        <v>1140</v>
      </c>
      <c r="D324" s="47">
        <v>1.8129999999999999E-3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4">
      <c r="A325" s="47">
        <v>18</v>
      </c>
      <c r="B325" s="39" t="s">
        <v>143</v>
      </c>
      <c r="C325" s="39" t="s">
        <v>1146</v>
      </c>
      <c r="D325" s="47">
        <v>7.2499999999999995E-4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4">
      <c r="A326" s="47">
        <v>12</v>
      </c>
      <c r="B326" s="39" t="s">
        <v>319</v>
      </c>
      <c r="C326" s="39" t="s">
        <v>1146</v>
      </c>
      <c r="D326" s="47">
        <v>1.4499999999999999E-3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4">
      <c r="A327" s="47">
        <v>4</v>
      </c>
      <c r="B327" s="39" t="s">
        <v>290</v>
      </c>
      <c r="C327" s="39" t="s">
        <v>1146</v>
      </c>
      <c r="D327" s="47">
        <v>2.9009999999999999E-3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4">
      <c r="A328" s="47">
        <v>3</v>
      </c>
      <c r="B328" s="39" t="s">
        <v>183</v>
      </c>
      <c r="C328" s="39" t="s">
        <v>1140</v>
      </c>
      <c r="D328" s="47">
        <v>7.2499999999999995E-4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4">
      <c r="A329" s="47">
        <v>16</v>
      </c>
      <c r="B329" s="39" t="s">
        <v>192</v>
      </c>
      <c r="C329" s="39" t="s">
        <v>1146</v>
      </c>
      <c r="D329" s="47">
        <v>3.6299999999999999E-4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4">
      <c r="A330" s="47">
        <v>4</v>
      </c>
      <c r="B330" s="39" t="s">
        <v>260</v>
      </c>
      <c r="C330" s="39" t="s">
        <v>1140</v>
      </c>
      <c r="D330" s="47">
        <v>7.2499999999999995E-4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4">
      <c r="A331" s="47">
        <v>3</v>
      </c>
      <c r="B331" s="39" t="s">
        <v>260</v>
      </c>
      <c r="C331" s="39" t="s">
        <v>1146</v>
      </c>
      <c r="D331" s="47">
        <v>1.088E-3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4">
      <c r="A332" s="47">
        <v>12</v>
      </c>
      <c r="B332" s="39" t="s">
        <v>143</v>
      </c>
      <c r="C332" s="39" t="s">
        <v>1140</v>
      </c>
      <c r="D332" s="47">
        <v>3.6299999999999999E-4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4">
      <c r="A333" s="47">
        <v>1</v>
      </c>
      <c r="B333" s="39" t="s">
        <v>161</v>
      </c>
      <c r="C333" s="39" t="s">
        <v>1140</v>
      </c>
      <c r="D333" s="47">
        <v>2.5379999999999999E-3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4">
      <c r="A334" s="47">
        <v>9</v>
      </c>
      <c r="B334" s="39" t="s">
        <v>336</v>
      </c>
      <c r="C334" s="39" t="s">
        <v>1146</v>
      </c>
      <c r="D334" s="47">
        <v>1.8129999999999999E-3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4">
      <c r="A335" s="47">
        <v>4</v>
      </c>
      <c r="B335" s="39" t="s">
        <v>332</v>
      </c>
      <c r="C335" s="39" t="s">
        <v>1135</v>
      </c>
      <c r="D335" s="47">
        <v>3.6299999999999999E-4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4">
      <c r="A336" s="47">
        <v>3</v>
      </c>
      <c r="B336" s="39" t="s">
        <v>260</v>
      </c>
      <c r="C336" s="39" t="s">
        <v>1135</v>
      </c>
      <c r="D336" s="47">
        <v>3.6299999999999999E-4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4">
      <c r="A337" s="47">
        <v>2</v>
      </c>
      <c r="B337" s="39" t="s">
        <v>1171</v>
      </c>
      <c r="C337" s="39" t="s">
        <v>1140</v>
      </c>
      <c r="D337" s="47">
        <v>3.6299999999999999E-4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4">
      <c r="A338" s="47">
        <v>7</v>
      </c>
      <c r="B338" s="39" t="s">
        <v>216</v>
      </c>
      <c r="C338" s="39" t="s">
        <v>1135</v>
      </c>
      <c r="D338" s="47">
        <v>3.6299999999999999E-4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4">
      <c r="A339" s="47">
        <v>2</v>
      </c>
      <c r="B339" s="39" t="s">
        <v>1171</v>
      </c>
      <c r="C339" s="39" t="s">
        <v>1146</v>
      </c>
      <c r="D339" s="47">
        <v>3.6299999999999999E-4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4">
      <c r="A340" s="47">
        <v>8</v>
      </c>
      <c r="B340" s="39" t="s">
        <v>310</v>
      </c>
      <c r="C340" s="39" t="s">
        <v>1135</v>
      </c>
      <c r="D340" s="47">
        <v>7.2499999999999995E-4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4">
      <c r="A341" s="47">
        <v>1</v>
      </c>
      <c r="B341" s="39" t="s">
        <v>1171</v>
      </c>
      <c r="C341" s="39" t="s">
        <v>1140</v>
      </c>
      <c r="D341" s="47">
        <v>3.6299999999999999E-4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4">
      <c r="A342" s="47">
        <v>3</v>
      </c>
      <c r="B342" s="39" t="s">
        <v>143</v>
      </c>
      <c r="C342" s="39" t="s">
        <v>1135</v>
      </c>
      <c r="D342" s="47">
        <v>3.6299999999999999E-4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4">
      <c r="A343" s="47">
        <v>1</v>
      </c>
      <c r="B343" s="39" t="s">
        <v>143</v>
      </c>
      <c r="C343" s="39" t="s">
        <v>1135</v>
      </c>
      <c r="D343" s="47">
        <v>3.6299999999999999E-4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4">
      <c r="A344" s="47">
        <v>2</v>
      </c>
      <c r="B344" s="39" t="s">
        <v>282</v>
      </c>
      <c r="C344" s="39" t="s">
        <v>1146</v>
      </c>
      <c r="D344" s="47">
        <v>7.2499999999999995E-4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4">
      <c r="A345" s="47">
        <v>3</v>
      </c>
      <c r="B345" s="39" t="s">
        <v>266</v>
      </c>
      <c r="C345" s="39" t="s">
        <v>1146</v>
      </c>
      <c r="D345" s="47">
        <v>1.4499999999999999E-3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4">
      <c r="A346" s="47">
        <v>13</v>
      </c>
      <c r="B346" s="39" t="s">
        <v>1171</v>
      </c>
      <c r="C346" s="39" t="s">
        <v>1146</v>
      </c>
      <c r="D346" s="47">
        <v>7.2499999999999995E-4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4">
      <c r="A347" s="47">
        <v>18</v>
      </c>
      <c r="B347" s="39" t="s">
        <v>319</v>
      </c>
      <c r="C347" s="39" t="s">
        <v>1146</v>
      </c>
      <c r="D347" s="47">
        <v>3.6299999999999999E-4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4">
      <c r="A348" s="47">
        <v>4</v>
      </c>
      <c r="B348" s="39" t="s">
        <v>249</v>
      </c>
      <c r="C348" s="39" t="s">
        <v>1135</v>
      </c>
      <c r="D348" s="47">
        <v>7.2499999999999995E-4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4">
      <c r="A349" s="47">
        <v>1</v>
      </c>
      <c r="B349" s="39" t="s">
        <v>192</v>
      </c>
      <c r="C349" s="39" t="s">
        <v>1146</v>
      </c>
      <c r="D349" s="47">
        <v>1.4499999999999999E-3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4">
      <c r="A350" s="47">
        <v>8</v>
      </c>
      <c r="B350" s="39" t="s">
        <v>290</v>
      </c>
      <c r="C350" s="39" t="s">
        <v>1146</v>
      </c>
      <c r="D350" s="47">
        <v>3.6299999999999999E-4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4">
      <c r="A351" s="47">
        <v>9</v>
      </c>
      <c r="B351" s="39" t="s">
        <v>229</v>
      </c>
      <c r="C351" s="39" t="s">
        <v>1146</v>
      </c>
      <c r="D351" s="47">
        <v>1.088E-3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4">
      <c r="A352" s="47">
        <v>5</v>
      </c>
      <c r="B352" s="39" t="s">
        <v>1171</v>
      </c>
      <c r="C352" s="39" t="s">
        <v>1135</v>
      </c>
      <c r="D352" s="47">
        <v>3.6299999999999999E-4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4">
      <c r="A353" s="47">
        <v>3</v>
      </c>
      <c r="B353" s="39" t="s">
        <v>290</v>
      </c>
      <c r="C353" s="39" t="s">
        <v>1135</v>
      </c>
      <c r="D353" s="47">
        <v>1.8129999999999999E-3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4">
      <c r="A354" s="47">
        <v>7</v>
      </c>
      <c r="B354" s="39" t="s">
        <v>313</v>
      </c>
      <c r="C354" s="39" t="s">
        <v>1135</v>
      </c>
      <c r="D354" s="47">
        <v>3.6299999999999999E-4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4">
      <c r="A355" s="47">
        <v>6</v>
      </c>
      <c r="B355" s="39" t="s">
        <v>266</v>
      </c>
      <c r="C355" s="39" t="s">
        <v>1135</v>
      </c>
      <c r="D355" s="47">
        <v>3.6299999999999999E-4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4">
      <c r="A356" s="47">
        <v>1</v>
      </c>
      <c r="B356" s="39" t="s">
        <v>290</v>
      </c>
      <c r="C356" s="39" t="s">
        <v>1146</v>
      </c>
      <c r="D356" s="47">
        <v>2.1749999999999999E-3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4">
      <c r="A357" s="47">
        <v>16</v>
      </c>
      <c r="B357" s="39" t="s">
        <v>319</v>
      </c>
      <c r="C357" s="39" t="s">
        <v>1146</v>
      </c>
      <c r="D357" s="47">
        <v>3.6299999999999999E-4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4">
      <c r="A358" s="47">
        <v>2</v>
      </c>
      <c r="B358" s="39" t="s">
        <v>260</v>
      </c>
      <c r="C358" s="39" t="s">
        <v>1146</v>
      </c>
      <c r="D358" s="47">
        <v>7.2499999999999995E-4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4">
      <c r="A359" s="47">
        <v>4</v>
      </c>
      <c r="B359" s="39" t="s">
        <v>260</v>
      </c>
      <c r="C359" s="39" t="s">
        <v>1135</v>
      </c>
      <c r="D359" s="47">
        <v>7.2499999999999995E-4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4">
      <c r="A360" s="47">
        <v>3</v>
      </c>
      <c r="B360" s="39" t="s">
        <v>1171</v>
      </c>
      <c r="C360" s="39" t="s">
        <v>1140</v>
      </c>
      <c r="D360" s="47">
        <v>7.2499999999999995E-4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4">
      <c r="A361" s="47">
        <v>8</v>
      </c>
      <c r="B361" s="39" t="s">
        <v>266</v>
      </c>
      <c r="C361" s="39" t="s">
        <v>1140</v>
      </c>
      <c r="D361" s="47">
        <v>7.2499999999999995E-4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4">
      <c r="A362" s="47">
        <v>5</v>
      </c>
      <c r="B362" s="39" t="s">
        <v>313</v>
      </c>
      <c r="C362" s="39" t="s">
        <v>1135</v>
      </c>
      <c r="D362" s="47">
        <v>3.6299999999999999E-4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4">
      <c r="A363" s="47">
        <v>12</v>
      </c>
      <c r="B363" s="39" t="s">
        <v>310</v>
      </c>
      <c r="C363" s="39" t="s">
        <v>1146</v>
      </c>
      <c r="D363" s="47">
        <v>3.6299999999999999E-4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4">
      <c r="A364" s="47">
        <v>14</v>
      </c>
      <c r="B364" s="39" t="s">
        <v>249</v>
      </c>
      <c r="C364" s="39" t="s">
        <v>1146</v>
      </c>
      <c r="D364" s="47">
        <v>3.6299999999999999E-4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4">
      <c r="A365" s="47">
        <v>11</v>
      </c>
      <c r="B365" s="39" t="s">
        <v>266</v>
      </c>
      <c r="C365" s="39" t="s">
        <v>1146</v>
      </c>
      <c r="D365" s="47">
        <v>3.6299999999999999E-4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4">
      <c r="A366" s="47">
        <v>9</v>
      </c>
      <c r="B366" s="39" t="s">
        <v>1171</v>
      </c>
      <c r="C366" s="39" t="s">
        <v>1146</v>
      </c>
      <c r="D366" s="47">
        <v>3.6299999999999999E-4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4">
      <c r="A367" s="47">
        <v>14</v>
      </c>
      <c r="B367" s="39" t="s">
        <v>143</v>
      </c>
      <c r="C367" s="39" t="s">
        <v>1146</v>
      </c>
      <c r="D367" s="47">
        <v>1.8129999999999999E-3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4">
      <c r="A368" s="47">
        <v>5</v>
      </c>
      <c r="B368" s="39" t="s">
        <v>206</v>
      </c>
      <c r="C368" s="39" t="s">
        <v>1140</v>
      </c>
      <c r="D368" s="47">
        <v>1.8129999999999999E-3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4">
      <c r="A369" s="47">
        <v>19</v>
      </c>
      <c r="B369" s="39" t="s">
        <v>266</v>
      </c>
      <c r="C369" s="39" t="s">
        <v>1146</v>
      </c>
      <c r="D369" s="47">
        <v>1.088E-3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4">
      <c r="A370" s="47">
        <v>8</v>
      </c>
      <c r="B370" s="39" t="s">
        <v>216</v>
      </c>
      <c r="C370" s="39" t="s">
        <v>1140</v>
      </c>
      <c r="D370" s="47">
        <v>2.5379999999999999E-3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4">
      <c r="A371" s="47">
        <v>15</v>
      </c>
      <c r="B371" s="39" t="s">
        <v>183</v>
      </c>
      <c r="C371" s="39" t="s">
        <v>1146</v>
      </c>
      <c r="D371" s="47">
        <v>3.6299999999999999E-4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4">
      <c r="A372" s="47">
        <v>4</v>
      </c>
      <c r="B372" s="39" t="s">
        <v>336</v>
      </c>
      <c r="C372" s="39" t="s">
        <v>1146</v>
      </c>
      <c r="D372" s="47">
        <v>3.6299999999999999E-4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4">
      <c r="A373" s="47">
        <v>1</v>
      </c>
      <c r="B373" s="39" t="s">
        <v>249</v>
      </c>
      <c r="C373" s="39" t="s">
        <v>1146</v>
      </c>
      <c r="D373" s="47">
        <v>1.088E-3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4">
      <c r="A374" s="47">
        <v>7</v>
      </c>
      <c r="B374" s="39" t="s">
        <v>290</v>
      </c>
      <c r="C374" s="39" t="s">
        <v>1140</v>
      </c>
      <c r="D374" s="47">
        <v>3.6299999999999999E-4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4">
      <c r="A375" s="47">
        <v>3</v>
      </c>
      <c r="B375" s="39" t="s">
        <v>398</v>
      </c>
      <c r="C375" s="39" t="s">
        <v>1146</v>
      </c>
      <c r="D375" s="47">
        <v>1.4499999999999999E-3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4">
      <c r="A376" s="47">
        <v>6</v>
      </c>
      <c r="B376" s="39" t="s">
        <v>537</v>
      </c>
      <c r="C376" s="39" t="s">
        <v>1146</v>
      </c>
      <c r="D376" s="47">
        <v>3.6299999999999999E-4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4">
      <c r="A377" s="47">
        <v>19</v>
      </c>
      <c r="B377" s="39" t="s">
        <v>260</v>
      </c>
      <c r="C377" s="39" t="s">
        <v>1146</v>
      </c>
      <c r="D377" s="47">
        <v>7.2499999999999995E-4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4">
      <c r="A378" s="47">
        <v>10</v>
      </c>
      <c r="B378" s="39" t="s">
        <v>266</v>
      </c>
      <c r="C378" s="39" t="s">
        <v>1135</v>
      </c>
      <c r="D378" s="47">
        <v>3.6299999999999999E-4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4">
      <c r="A379" s="47">
        <v>6</v>
      </c>
      <c r="B379" s="39" t="s">
        <v>206</v>
      </c>
      <c r="C379" s="39" t="s">
        <v>1135</v>
      </c>
      <c r="D379" s="47">
        <v>3.6299999999999999E-4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4">
      <c r="A380" s="47">
        <v>9</v>
      </c>
      <c r="B380" s="39" t="s">
        <v>336</v>
      </c>
      <c r="C380" s="39" t="s">
        <v>1140</v>
      </c>
      <c r="D380" s="47">
        <v>3.6299999999999999E-4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4">
      <c r="A381" s="47">
        <v>5</v>
      </c>
      <c r="B381" s="39" t="s">
        <v>229</v>
      </c>
      <c r="C381" s="39" t="s">
        <v>1135</v>
      </c>
      <c r="D381" s="47">
        <v>7.2499999999999995E-4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4">
      <c r="A382" s="47">
        <v>9</v>
      </c>
      <c r="B382" s="39" t="s">
        <v>266</v>
      </c>
      <c r="C382" s="39" t="s">
        <v>1140</v>
      </c>
      <c r="D382" s="47">
        <v>7.2499999999999995E-4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4">
      <c r="A383" s="47">
        <v>3</v>
      </c>
      <c r="B383" s="39" t="s">
        <v>249</v>
      </c>
      <c r="C383" s="39" t="s">
        <v>1140</v>
      </c>
      <c r="D383" s="47">
        <v>1.4499999999999999E-3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4">
      <c r="A384" s="47">
        <v>9</v>
      </c>
      <c r="B384" s="39" t="s">
        <v>229</v>
      </c>
      <c r="C384" s="39" t="s">
        <v>1140</v>
      </c>
      <c r="D384" s="47">
        <v>3.6299999999999999E-4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4">
      <c r="A385" s="47">
        <v>6</v>
      </c>
      <c r="B385" s="39" t="s">
        <v>229</v>
      </c>
      <c r="C385" s="39" t="s">
        <v>1140</v>
      </c>
      <c r="D385" s="47">
        <v>3.6299999999999999E-4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4">
      <c r="A386" s="47">
        <v>9</v>
      </c>
      <c r="B386" s="39" t="s">
        <v>216</v>
      </c>
      <c r="C386" s="39" t="s">
        <v>1146</v>
      </c>
      <c r="D386" s="47">
        <v>1.088E-3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4">
      <c r="A387" s="47">
        <v>7</v>
      </c>
      <c r="B387" s="39" t="s">
        <v>143</v>
      </c>
      <c r="C387" s="39" t="s">
        <v>1140</v>
      </c>
      <c r="D387" s="47">
        <v>1.088E-3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4">
      <c r="A388" s="47">
        <v>8</v>
      </c>
      <c r="B388" s="39" t="s">
        <v>336</v>
      </c>
      <c r="C388" s="39" t="s">
        <v>1146</v>
      </c>
      <c r="D388" s="47">
        <v>7.2499999999999995E-4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4">
      <c r="A389" s="47">
        <v>14</v>
      </c>
      <c r="B389" s="39" t="s">
        <v>332</v>
      </c>
      <c r="C389" s="39" t="s">
        <v>1146</v>
      </c>
      <c r="D389" s="47">
        <v>3.6299999999999999E-4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4">
      <c r="A390" s="47">
        <v>10</v>
      </c>
      <c r="B390" s="39" t="s">
        <v>336</v>
      </c>
      <c r="C390" s="39" t="s">
        <v>1146</v>
      </c>
      <c r="D390" s="47">
        <v>1.4499999999999999E-3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4">
      <c r="A391" s="47">
        <v>5</v>
      </c>
      <c r="B391" s="39" t="s">
        <v>1171</v>
      </c>
      <c r="C391" s="39" t="s">
        <v>1140</v>
      </c>
      <c r="D391" s="47">
        <v>1.088E-3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4">
      <c r="A392" s="47">
        <v>12</v>
      </c>
      <c r="B392" s="39" t="s">
        <v>216</v>
      </c>
      <c r="C392" s="39" t="s">
        <v>1140</v>
      </c>
      <c r="D392" s="47">
        <v>3.6299999999999999E-4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4">
      <c r="A393" s="47">
        <v>8</v>
      </c>
      <c r="B393" s="39" t="s">
        <v>319</v>
      </c>
      <c r="C393" s="39" t="s">
        <v>1146</v>
      </c>
      <c r="D393" s="47">
        <v>1.4499999999999999E-3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4">
      <c r="A394" s="47">
        <v>5</v>
      </c>
      <c r="B394" s="39" t="s">
        <v>282</v>
      </c>
      <c r="C394" s="39" t="s">
        <v>1140</v>
      </c>
      <c r="D394" s="47">
        <v>7.2499999999999995E-4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4">
      <c r="A395" s="47">
        <v>7</v>
      </c>
      <c r="B395" s="39" t="s">
        <v>206</v>
      </c>
      <c r="C395" s="39" t="s">
        <v>1140</v>
      </c>
      <c r="D395" s="47">
        <v>7.2499999999999995E-4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4">
      <c r="A396" s="47">
        <v>12</v>
      </c>
      <c r="B396" s="39" t="s">
        <v>161</v>
      </c>
      <c r="C396" s="39" t="s">
        <v>1140</v>
      </c>
      <c r="D396" s="47">
        <v>7.2499999999999995E-4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4">
      <c r="A397" s="47">
        <v>4</v>
      </c>
      <c r="B397" s="39" t="s">
        <v>282</v>
      </c>
      <c r="C397" s="39" t="s">
        <v>1135</v>
      </c>
      <c r="D397" s="47">
        <v>7.2499999999999995E-4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4">
      <c r="A398" s="47">
        <v>5</v>
      </c>
      <c r="B398" s="39" t="s">
        <v>310</v>
      </c>
      <c r="C398" s="39" t="s">
        <v>1140</v>
      </c>
      <c r="D398" s="47">
        <v>3.6299999999999999E-4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4">
      <c r="A399" s="47">
        <v>11</v>
      </c>
      <c r="B399" s="39" t="s">
        <v>249</v>
      </c>
      <c r="C399" s="39" t="s">
        <v>1146</v>
      </c>
      <c r="D399" s="47">
        <v>7.2499999999999995E-4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4">
      <c r="A400" s="47">
        <v>11</v>
      </c>
      <c r="B400" s="39" t="s">
        <v>319</v>
      </c>
      <c r="C400" s="39" t="s">
        <v>1146</v>
      </c>
      <c r="D400" s="47">
        <v>3.6299999999999999E-4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4">
      <c r="A401" s="47">
        <v>14</v>
      </c>
      <c r="B401" s="39" t="s">
        <v>206</v>
      </c>
      <c r="C401" s="39" t="s">
        <v>1146</v>
      </c>
      <c r="D401" s="47">
        <v>3.6299999999999999E-4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4">
      <c r="A402" s="47">
        <v>11</v>
      </c>
      <c r="B402" s="39" t="s">
        <v>192</v>
      </c>
      <c r="C402" s="39" t="s">
        <v>1146</v>
      </c>
      <c r="D402" s="47">
        <v>1.088E-3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4">
      <c r="A403" s="47">
        <v>15</v>
      </c>
      <c r="B403" s="39" t="s">
        <v>1171</v>
      </c>
      <c r="C403" s="39" t="s">
        <v>1146</v>
      </c>
      <c r="D403" s="47">
        <v>3.6299999999999999E-4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4">
      <c r="A404" s="47">
        <v>6</v>
      </c>
      <c r="B404" s="39" t="s">
        <v>249</v>
      </c>
      <c r="C404" s="39" t="s">
        <v>1140</v>
      </c>
      <c r="D404" s="47">
        <v>3.6299999999999999E-4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4">
      <c r="A405" s="47">
        <v>4</v>
      </c>
      <c r="B405" s="39" t="s">
        <v>290</v>
      </c>
      <c r="C405" s="39" t="s">
        <v>1135</v>
      </c>
      <c r="D405" s="47">
        <v>3.6299999999999999E-4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4">
      <c r="A406" s="47">
        <v>4</v>
      </c>
      <c r="B406" s="39" t="s">
        <v>143</v>
      </c>
      <c r="C406" s="39" t="s">
        <v>1135</v>
      </c>
      <c r="D406" s="47">
        <v>7.2499999999999995E-4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4">
      <c r="A407" s="47">
        <v>12</v>
      </c>
      <c r="B407" s="39" t="s">
        <v>192</v>
      </c>
      <c r="C407" s="39" t="s">
        <v>1146</v>
      </c>
      <c r="D407" s="47">
        <v>3.6299999999999999E-4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4">
      <c r="A408" s="47">
        <v>15</v>
      </c>
      <c r="B408" s="39" t="s">
        <v>310</v>
      </c>
      <c r="C408" s="39" t="s">
        <v>1146</v>
      </c>
      <c r="D408" s="47">
        <v>3.6299999999999999E-4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4">
      <c r="A409" s="47">
        <v>2</v>
      </c>
      <c r="B409" s="39" t="s">
        <v>206</v>
      </c>
      <c r="C409" s="39" t="s">
        <v>1135</v>
      </c>
      <c r="D409" s="47">
        <v>2.1749999999999999E-3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4">
      <c r="A410" s="47">
        <v>2</v>
      </c>
      <c r="B410" s="39" t="s">
        <v>290</v>
      </c>
      <c r="C410" s="39" t="s">
        <v>1140</v>
      </c>
      <c r="D410" s="47">
        <v>7.2499999999999995E-4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4">
      <c r="A411" s="47">
        <v>1</v>
      </c>
      <c r="B411" s="39" t="s">
        <v>143</v>
      </c>
      <c r="C411" s="39" t="s">
        <v>1140</v>
      </c>
      <c r="D411" s="47">
        <v>1.088E-3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4">
      <c r="A412" s="47">
        <v>13</v>
      </c>
      <c r="B412" s="39" t="s">
        <v>183</v>
      </c>
      <c r="C412" s="39" t="s">
        <v>1146</v>
      </c>
      <c r="D412" s="47">
        <v>3.6299999999999999E-4</v>
      </c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4">
      <c r="A413" s="47">
        <v>2</v>
      </c>
      <c r="B413" s="39" t="s">
        <v>266</v>
      </c>
      <c r="C413" s="39" t="s">
        <v>1140</v>
      </c>
      <c r="D413" s="47">
        <v>3.6299999999999999E-4</v>
      </c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4">
      <c r="A414" s="47">
        <v>17</v>
      </c>
      <c r="B414" s="39" t="s">
        <v>192</v>
      </c>
      <c r="C414" s="39" t="s">
        <v>1146</v>
      </c>
      <c r="D414" s="47">
        <v>7.2499999999999995E-4</v>
      </c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4">
      <c r="A415" s="47">
        <v>11</v>
      </c>
      <c r="B415" s="39" t="s">
        <v>398</v>
      </c>
      <c r="C415" s="39" t="s">
        <v>1146</v>
      </c>
      <c r="D415" s="47">
        <v>3.6299999999999999E-4</v>
      </c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4">
      <c r="A416" s="47">
        <v>1</v>
      </c>
      <c r="B416" s="39" t="s">
        <v>336</v>
      </c>
      <c r="C416" s="39" t="s">
        <v>1135</v>
      </c>
      <c r="D416" s="47">
        <v>3.6299999999999999E-4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4">
      <c r="A417" s="47">
        <v>7</v>
      </c>
      <c r="B417" s="39" t="s">
        <v>332</v>
      </c>
      <c r="C417" s="39" t="s">
        <v>1140</v>
      </c>
      <c r="D417" s="47">
        <v>3.6299999999999999E-4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4">
      <c r="A418" s="47">
        <v>6</v>
      </c>
      <c r="B418" s="39" t="s">
        <v>319</v>
      </c>
      <c r="C418" s="39" t="s">
        <v>1146</v>
      </c>
      <c r="D418" s="47">
        <v>7.2499999999999995E-4</v>
      </c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4">
      <c r="A419" s="47">
        <v>5</v>
      </c>
      <c r="B419" s="39" t="s">
        <v>398</v>
      </c>
      <c r="C419" s="39" t="s">
        <v>1140</v>
      </c>
      <c r="D419" s="47">
        <v>3.6299999999999999E-4</v>
      </c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4">
      <c r="A420" s="47">
        <v>18</v>
      </c>
      <c r="B420" s="39" t="s">
        <v>161</v>
      </c>
      <c r="C420" s="39" t="s">
        <v>1146</v>
      </c>
      <c r="D420" s="47">
        <v>3.6299999999999999E-4</v>
      </c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4">
      <c r="A421" s="47">
        <v>7</v>
      </c>
      <c r="B421" s="39" t="s">
        <v>249</v>
      </c>
      <c r="C421" s="39" t="s">
        <v>1146</v>
      </c>
      <c r="D421" s="47">
        <v>1.4499999999999999E-3</v>
      </c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4">
      <c r="A422" s="47">
        <v>3</v>
      </c>
      <c r="B422" s="39" t="s">
        <v>290</v>
      </c>
      <c r="C422" s="39" t="s">
        <v>1140</v>
      </c>
      <c r="D422" s="47">
        <v>1.4499999999999999E-3</v>
      </c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4">
      <c r="A423" s="47">
        <v>3</v>
      </c>
      <c r="B423" s="39" t="s">
        <v>332</v>
      </c>
      <c r="C423" s="39" t="s">
        <v>1140</v>
      </c>
      <c r="D423" s="47">
        <v>2.5379999999999999E-3</v>
      </c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4">
      <c r="A424" s="47">
        <v>7</v>
      </c>
      <c r="B424" s="39" t="s">
        <v>336</v>
      </c>
      <c r="C424" s="39" t="s">
        <v>1135</v>
      </c>
      <c r="D424" s="47">
        <v>3.6299999999999999E-4</v>
      </c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4">
      <c r="A425" s="47">
        <v>18</v>
      </c>
      <c r="B425" s="39" t="s">
        <v>206</v>
      </c>
      <c r="C425" s="39" t="s">
        <v>1146</v>
      </c>
      <c r="D425" s="47">
        <v>3.6299999999999999E-4</v>
      </c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4">
      <c r="A426" s="47">
        <v>3</v>
      </c>
      <c r="B426" s="39" t="s">
        <v>1294</v>
      </c>
      <c r="C426" s="39" t="s">
        <v>1146</v>
      </c>
      <c r="D426" s="47">
        <v>3.6299999999999999E-4</v>
      </c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4">
      <c r="A427" s="47">
        <v>7</v>
      </c>
      <c r="B427" s="39" t="s">
        <v>313</v>
      </c>
      <c r="C427" s="39" t="s">
        <v>1140</v>
      </c>
      <c r="D427" s="47">
        <v>7.2499999999999995E-4</v>
      </c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4">
      <c r="A428" s="47">
        <v>10</v>
      </c>
      <c r="B428" s="39" t="s">
        <v>249</v>
      </c>
      <c r="C428" s="39" t="s">
        <v>1146</v>
      </c>
      <c r="D428" s="47">
        <v>3.6299999999999999E-4</v>
      </c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4">
      <c r="A429" s="47">
        <v>7</v>
      </c>
      <c r="B429" s="39" t="s">
        <v>192</v>
      </c>
      <c r="C429" s="39" t="s">
        <v>1135</v>
      </c>
      <c r="D429" s="47">
        <v>3.6299999999999999E-4</v>
      </c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4">
      <c r="A430" s="47">
        <v>6</v>
      </c>
      <c r="B430" s="39" t="s">
        <v>313</v>
      </c>
      <c r="C430" s="39" t="s">
        <v>1146</v>
      </c>
      <c r="D430" s="47">
        <v>1.4499999999999999E-3</v>
      </c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4">
      <c r="A431" s="47">
        <v>5</v>
      </c>
      <c r="B431" s="39" t="s">
        <v>332</v>
      </c>
      <c r="C431" s="39" t="s">
        <v>1140</v>
      </c>
      <c r="D431" s="47">
        <v>1.4499999999999999E-3</v>
      </c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4">
      <c r="A432" s="47">
        <v>12</v>
      </c>
      <c r="B432" s="39" t="s">
        <v>229</v>
      </c>
      <c r="C432" s="39" t="s">
        <v>1146</v>
      </c>
      <c r="D432" s="47">
        <v>3.6299999999999999E-4</v>
      </c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4">
      <c r="A433" s="47">
        <v>4</v>
      </c>
      <c r="B433" s="39" t="s">
        <v>1171</v>
      </c>
      <c r="C433" s="39" t="s">
        <v>1140</v>
      </c>
      <c r="D433" s="47">
        <v>1.088E-3</v>
      </c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4">
      <c r="A434" s="47">
        <v>6</v>
      </c>
      <c r="B434" s="39" t="s">
        <v>216</v>
      </c>
      <c r="C434" s="39" t="s">
        <v>1146</v>
      </c>
      <c r="D434" s="47">
        <v>1.4499999999999999E-3</v>
      </c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4">
      <c r="A435" s="47">
        <v>8</v>
      </c>
      <c r="B435" s="39" t="s">
        <v>260</v>
      </c>
      <c r="C435" s="39" t="s">
        <v>1146</v>
      </c>
      <c r="D435" s="47">
        <v>1.088E-3</v>
      </c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4">
      <c r="A436" s="47">
        <v>14</v>
      </c>
      <c r="B436" s="39" t="s">
        <v>161</v>
      </c>
      <c r="C436" s="39" t="s">
        <v>1140</v>
      </c>
      <c r="D436" s="47">
        <v>3.6299999999999999E-4</v>
      </c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4">
      <c r="A437" s="47">
        <v>4</v>
      </c>
      <c r="B437" s="39" t="s">
        <v>310</v>
      </c>
      <c r="C437" s="39" t="s">
        <v>1140</v>
      </c>
      <c r="D437" s="47">
        <v>7.2499999999999995E-4</v>
      </c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4">
      <c r="A438" s="47">
        <v>2</v>
      </c>
      <c r="B438" s="39" t="s">
        <v>319</v>
      </c>
      <c r="C438" s="39" t="s">
        <v>1140</v>
      </c>
      <c r="D438" s="47">
        <v>3.6299999999999999E-4</v>
      </c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4">
      <c r="A439" s="47">
        <v>9</v>
      </c>
      <c r="B439" s="39" t="s">
        <v>249</v>
      </c>
      <c r="C439" s="39" t="s">
        <v>1146</v>
      </c>
      <c r="D439" s="47">
        <v>3.6299999999999999E-4</v>
      </c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4">
      <c r="A440" s="47">
        <v>15</v>
      </c>
      <c r="B440" s="39" t="s">
        <v>290</v>
      </c>
      <c r="C440" s="39" t="s">
        <v>1146</v>
      </c>
      <c r="D440" s="47">
        <v>3.6299999999999999E-4</v>
      </c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4">
      <c r="A441" s="47">
        <v>6</v>
      </c>
      <c r="B441" s="39" t="s">
        <v>310</v>
      </c>
      <c r="C441" s="39" t="s">
        <v>1146</v>
      </c>
      <c r="D441" s="47">
        <v>7.2499999999999995E-4</v>
      </c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4">
      <c r="A442" s="47">
        <v>15</v>
      </c>
      <c r="B442" s="39" t="s">
        <v>143</v>
      </c>
      <c r="C442" s="39" t="s">
        <v>1140</v>
      </c>
      <c r="D442" s="47">
        <v>3.6299999999999999E-4</v>
      </c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4">
      <c r="A443" s="47">
        <v>1</v>
      </c>
      <c r="B443" s="39" t="s">
        <v>249</v>
      </c>
      <c r="C443" s="39" t="s">
        <v>1140</v>
      </c>
      <c r="D443" s="47">
        <v>3.6299999999999999E-4</v>
      </c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4">
      <c r="A444" s="47">
        <v>4</v>
      </c>
      <c r="B444" s="39" t="s">
        <v>336</v>
      </c>
      <c r="C444" s="39" t="s">
        <v>1135</v>
      </c>
      <c r="D444" s="47">
        <v>3.6299999999999999E-4</v>
      </c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4">
      <c r="A445" s="47">
        <v>8</v>
      </c>
      <c r="B445" s="39" t="s">
        <v>313</v>
      </c>
      <c r="C445" s="39" t="s">
        <v>1146</v>
      </c>
      <c r="D445" s="47">
        <v>3.6299999999999999E-4</v>
      </c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4">
      <c r="A446" s="47">
        <v>4</v>
      </c>
      <c r="B446" s="39" t="s">
        <v>1171</v>
      </c>
      <c r="C446" s="39" t="s">
        <v>1146</v>
      </c>
      <c r="D446" s="47">
        <v>1.088E-3</v>
      </c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4">
      <c r="A447" s="47">
        <v>18</v>
      </c>
      <c r="B447" s="39" t="s">
        <v>216</v>
      </c>
      <c r="C447" s="39" t="s">
        <v>1146</v>
      </c>
      <c r="D447" s="47">
        <v>3.6299999999999999E-4</v>
      </c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4">
      <c r="A448" s="47">
        <v>9</v>
      </c>
      <c r="B448" s="39" t="s">
        <v>943</v>
      </c>
      <c r="C448" s="39" t="s">
        <v>1140</v>
      </c>
      <c r="D448" s="47">
        <v>3.6299999999999999E-4</v>
      </c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4">
      <c r="A449" s="47">
        <v>3</v>
      </c>
      <c r="B449" s="39" t="s">
        <v>943</v>
      </c>
      <c r="C449" s="39" t="s">
        <v>1146</v>
      </c>
      <c r="D449" s="47">
        <v>3.6299999999999999E-4</v>
      </c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4">
      <c r="A450" s="47">
        <v>5</v>
      </c>
      <c r="B450" s="39" t="s">
        <v>313</v>
      </c>
      <c r="C450" s="39" t="s">
        <v>1140</v>
      </c>
      <c r="D450" s="47">
        <v>3.6299999999999999E-4</v>
      </c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4">
      <c r="A451" s="47">
        <v>10</v>
      </c>
      <c r="B451" s="39" t="s">
        <v>216</v>
      </c>
      <c r="C451" s="39" t="s">
        <v>1146</v>
      </c>
      <c r="D451" s="47">
        <v>3.6299999999999999E-4</v>
      </c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4">
      <c r="A452" s="47">
        <v>8</v>
      </c>
      <c r="B452" s="39" t="s">
        <v>943</v>
      </c>
      <c r="C452" s="39" t="s">
        <v>1146</v>
      </c>
      <c r="D452" s="47">
        <v>3.6299999999999999E-4</v>
      </c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4">
      <c r="A453" s="47">
        <v>3</v>
      </c>
      <c r="B453" s="39" t="s">
        <v>943</v>
      </c>
      <c r="C453" s="39" t="s">
        <v>1140</v>
      </c>
      <c r="D453" s="47">
        <v>7.2499999999999995E-4</v>
      </c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4">
      <c r="A454" s="47">
        <v>4</v>
      </c>
      <c r="B454" s="39" t="s">
        <v>398</v>
      </c>
      <c r="C454" s="39" t="s">
        <v>1140</v>
      </c>
      <c r="D454" s="47">
        <v>7.2499999999999995E-4</v>
      </c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4">
      <c r="A455" s="47">
        <v>3</v>
      </c>
      <c r="B455" s="39" t="s">
        <v>943</v>
      </c>
      <c r="C455" s="39" t="s">
        <v>1135</v>
      </c>
      <c r="D455" s="47">
        <v>3.6299999999999999E-4</v>
      </c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4">
      <c r="A456" s="47">
        <v>11</v>
      </c>
      <c r="B456" s="39" t="s">
        <v>260</v>
      </c>
      <c r="C456" s="39" t="s">
        <v>1140</v>
      </c>
      <c r="D456" s="47">
        <v>3.6299999999999999E-4</v>
      </c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4">
      <c r="A457" s="47">
        <v>18</v>
      </c>
      <c r="B457" s="39" t="s">
        <v>332</v>
      </c>
      <c r="C457" s="39" t="s">
        <v>1146</v>
      </c>
      <c r="D457" s="47">
        <v>3.6299999999999999E-4</v>
      </c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4">
      <c r="A458" s="47">
        <v>8</v>
      </c>
      <c r="B458" s="39" t="s">
        <v>143</v>
      </c>
      <c r="C458" s="39" t="s">
        <v>1140</v>
      </c>
      <c r="D458" s="47">
        <v>1.088E-3</v>
      </c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4">
      <c r="A459" s="47">
        <v>15</v>
      </c>
      <c r="B459" s="39" t="s">
        <v>229</v>
      </c>
      <c r="C459" s="39" t="s">
        <v>1146</v>
      </c>
      <c r="D459" s="47">
        <v>7.2499999999999995E-4</v>
      </c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4">
      <c r="A460" s="47">
        <v>6</v>
      </c>
      <c r="B460" s="39" t="s">
        <v>943</v>
      </c>
      <c r="C460" s="39" t="s">
        <v>1146</v>
      </c>
      <c r="D460" s="47">
        <v>3.6299999999999999E-4</v>
      </c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4">
      <c r="A461" s="47">
        <v>6</v>
      </c>
      <c r="B461" s="39" t="s">
        <v>260</v>
      </c>
      <c r="C461" s="39" t="s">
        <v>1140</v>
      </c>
      <c r="D461" s="47">
        <v>3.6299999999999999E-4</v>
      </c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4">
      <c r="A462" s="47">
        <v>13</v>
      </c>
      <c r="B462" s="39" t="s">
        <v>537</v>
      </c>
      <c r="C462" s="39" t="s">
        <v>1146</v>
      </c>
      <c r="D462" s="47">
        <v>3.6299999999999999E-4</v>
      </c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4">
      <c r="A463" s="47">
        <v>10</v>
      </c>
      <c r="B463" s="39" t="s">
        <v>161</v>
      </c>
      <c r="C463" s="39" t="s">
        <v>1146</v>
      </c>
      <c r="D463" s="47">
        <v>1.088E-3</v>
      </c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4">
      <c r="A464" s="47">
        <v>2</v>
      </c>
      <c r="B464" s="39" t="s">
        <v>1171</v>
      </c>
      <c r="C464" s="39" t="s">
        <v>1135</v>
      </c>
      <c r="D464" s="47">
        <v>3.6299999999999999E-4</v>
      </c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4">
      <c r="A465" s="47">
        <v>11</v>
      </c>
      <c r="B465" s="39" t="s">
        <v>266</v>
      </c>
      <c r="C465" s="39" t="s">
        <v>1140</v>
      </c>
      <c r="D465" s="47">
        <v>3.6299999999999999E-4</v>
      </c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4">
      <c r="A466" s="47">
        <v>11</v>
      </c>
      <c r="B466" s="39" t="s">
        <v>192</v>
      </c>
      <c r="C466" s="39" t="s">
        <v>1140</v>
      </c>
      <c r="D466" s="47">
        <v>3.6299999999999999E-4</v>
      </c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4">
      <c r="A467" s="47">
        <v>6</v>
      </c>
      <c r="B467" s="39" t="s">
        <v>282</v>
      </c>
      <c r="C467" s="39" t="s">
        <v>1140</v>
      </c>
      <c r="D467" s="47">
        <v>3.6299999999999999E-4</v>
      </c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4">
      <c r="A468" s="47">
        <v>13</v>
      </c>
      <c r="B468" s="39" t="s">
        <v>319</v>
      </c>
      <c r="C468" s="39" t="s">
        <v>1140</v>
      </c>
      <c r="D468" s="47">
        <v>3.6299999999999999E-4</v>
      </c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4">
      <c r="A469" s="47">
        <v>11</v>
      </c>
      <c r="B469" s="39" t="s">
        <v>183</v>
      </c>
      <c r="C469" s="39" t="s">
        <v>1140</v>
      </c>
      <c r="D469" s="47">
        <v>3.6299999999999999E-4</v>
      </c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4">
      <c r="A470" s="47">
        <v>1</v>
      </c>
      <c r="B470" s="39" t="s">
        <v>398</v>
      </c>
      <c r="C470" s="39" t="s">
        <v>1146</v>
      </c>
      <c r="D470" s="47">
        <v>1.088E-3</v>
      </c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4">
      <c r="A471" s="47">
        <v>6</v>
      </c>
      <c r="B471" s="39" t="s">
        <v>336</v>
      </c>
      <c r="C471" s="39" t="s">
        <v>1140</v>
      </c>
      <c r="D471" s="47">
        <v>3.6299999999999999E-4</v>
      </c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4">
      <c r="A472" s="47">
        <v>2</v>
      </c>
      <c r="B472" s="39" t="s">
        <v>319</v>
      </c>
      <c r="C472" s="39" t="s">
        <v>1135</v>
      </c>
      <c r="D472" s="47">
        <v>3.6299999999999999E-4</v>
      </c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4">
      <c r="A473" s="47">
        <v>10</v>
      </c>
      <c r="B473" s="39" t="s">
        <v>310</v>
      </c>
      <c r="C473" s="39" t="s">
        <v>1146</v>
      </c>
      <c r="D473" s="47">
        <v>3.6299999999999999E-4</v>
      </c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4">
      <c r="A474" s="47">
        <v>10</v>
      </c>
      <c r="B474" s="39" t="s">
        <v>290</v>
      </c>
      <c r="C474" s="39" t="s">
        <v>1146</v>
      </c>
      <c r="D474" s="47">
        <v>7.2499999999999995E-4</v>
      </c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4">
      <c r="A475" s="47">
        <v>13</v>
      </c>
      <c r="B475" s="39" t="s">
        <v>260</v>
      </c>
      <c r="C475" s="39" t="s">
        <v>1146</v>
      </c>
      <c r="D475" s="47">
        <v>3.6299999999999999E-4</v>
      </c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4">
      <c r="A476" s="47">
        <v>3</v>
      </c>
      <c r="B476" s="39" t="s">
        <v>260</v>
      </c>
      <c r="C476" s="39" t="s">
        <v>1140</v>
      </c>
      <c r="D476" s="47">
        <v>3.6299999999999999E-4</v>
      </c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4">
      <c r="A477" s="47">
        <v>18</v>
      </c>
      <c r="B477" s="39" t="s">
        <v>260</v>
      </c>
      <c r="C477" s="39" t="s">
        <v>1146</v>
      </c>
      <c r="D477" s="47">
        <v>3.6299999999999999E-4</v>
      </c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4">
      <c r="A478" s="47">
        <v>1</v>
      </c>
      <c r="B478" s="39" t="s">
        <v>319</v>
      </c>
      <c r="C478" s="39" t="s">
        <v>1135</v>
      </c>
      <c r="D478" s="47">
        <v>3.6299999999999999E-4</v>
      </c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4">
      <c r="A479" s="47">
        <v>16</v>
      </c>
      <c r="B479" s="39" t="s">
        <v>332</v>
      </c>
      <c r="C479" s="39" t="s">
        <v>1146</v>
      </c>
      <c r="D479" s="47">
        <v>3.6299999999999999E-4</v>
      </c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4">
      <c r="A480" s="47">
        <v>7</v>
      </c>
      <c r="B480" s="39" t="s">
        <v>313</v>
      </c>
      <c r="C480" s="39" t="s">
        <v>1146</v>
      </c>
      <c r="D480" s="47">
        <v>1.4499999999999999E-3</v>
      </c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4">
      <c r="A481" s="47">
        <v>1</v>
      </c>
      <c r="B481" s="39" t="s">
        <v>266</v>
      </c>
      <c r="C481" s="39" t="s">
        <v>1146</v>
      </c>
      <c r="D481" s="47">
        <v>7.2499999999999995E-4</v>
      </c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4">
      <c r="A482" s="47">
        <v>14</v>
      </c>
      <c r="B482" s="39" t="s">
        <v>332</v>
      </c>
      <c r="C482" s="39" t="s">
        <v>1140</v>
      </c>
      <c r="D482" s="47">
        <v>3.6299999999999999E-4</v>
      </c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4">
      <c r="A483" s="47">
        <v>3</v>
      </c>
      <c r="B483" s="39" t="s">
        <v>398</v>
      </c>
      <c r="C483" s="39" t="s">
        <v>1135</v>
      </c>
      <c r="D483" s="47">
        <v>3.6299999999999999E-4</v>
      </c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4">
      <c r="A484" s="47">
        <v>6</v>
      </c>
      <c r="B484" s="39" t="s">
        <v>229</v>
      </c>
      <c r="C484" s="39" t="s">
        <v>1135</v>
      </c>
      <c r="D484" s="47">
        <v>3.6299999999999999E-4</v>
      </c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4">
      <c r="A485" s="47">
        <v>11</v>
      </c>
      <c r="B485" s="39" t="s">
        <v>332</v>
      </c>
      <c r="C485" s="39" t="s">
        <v>1146</v>
      </c>
      <c r="D485" s="47">
        <v>3.6299999999999999E-4</v>
      </c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4">
      <c r="A486" s="47">
        <v>6</v>
      </c>
      <c r="B486" s="39" t="s">
        <v>290</v>
      </c>
      <c r="C486" s="39" t="s">
        <v>1140</v>
      </c>
      <c r="D486" s="47">
        <v>7.2499999999999995E-4</v>
      </c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4">
      <c r="A487" s="47">
        <v>9</v>
      </c>
      <c r="B487" s="39" t="s">
        <v>282</v>
      </c>
      <c r="C487" s="39" t="s">
        <v>1146</v>
      </c>
      <c r="D487" s="47">
        <v>3.6299999999999999E-4</v>
      </c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4">
      <c r="A488" s="47">
        <v>5</v>
      </c>
      <c r="B488" s="39" t="s">
        <v>310</v>
      </c>
      <c r="C488" s="39" t="s">
        <v>1135</v>
      </c>
      <c r="D488" s="47">
        <v>3.6299999999999999E-4</v>
      </c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4">
      <c r="A489" s="47">
        <v>12</v>
      </c>
      <c r="B489" s="39" t="s">
        <v>216</v>
      </c>
      <c r="C489" s="39" t="s">
        <v>1146</v>
      </c>
      <c r="D489" s="47">
        <v>3.6299999999999999E-4</v>
      </c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4">
      <c r="A490" s="47">
        <v>6</v>
      </c>
      <c r="B490" s="39" t="s">
        <v>143</v>
      </c>
      <c r="C490" s="39" t="s">
        <v>1135</v>
      </c>
      <c r="D490" s="47">
        <v>3.6299999999999999E-4</v>
      </c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4">
      <c r="A491" s="47">
        <v>19</v>
      </c>
      <c r="B491" s="39" t="s">
        <v>161</v>
      </c>
      <c r="C491" s="39" t="s">
        <v>1135</v>
      </c>
      <c r="D491" s="47">
        <v>3.6299999999999999E-4</v>
      </c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4">
      <c r="A492" s="47">
        <v>6</v>
      </c>
      <c r="B492" s="39" t="s">
        <v>310</v>
      </c>
      <c r="C492" s="39" t="s">
        <v>1140</v>
      </c>
      <c r="D492" s="47">
        <v>3.6299999999999999E-4</v>
      </c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4">
      <c r="A493" s="47">
        <v>2</v>
      </c>
      <c r="B493" s="39" t="s">
        <v>282</v>
      </c>
      <c r="C493" s="39" t="s">
        <v>1140</v>
      </c>
      <c r="D493" s="47">
        <v>3.6299999999999999E-4</v>
      </c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4">
      <c r="A494" s="47">
        <v>12</v>
      </c>
      <c r="B494" s="39" t="s">
        <v>336</v>
      </c>
      <c r="C494" s="39" t="s">
        <v>1146</v>
      </c>
      <c r="D494" s="47">
        <v>3.6299999999999999E-4</v>
      </c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4">
      <c r="A495" s="47">
        <v>8</v>
      </c>
      <c r="B495" s="39" t="s">
        <v>398</v>
      </c>
      <c r="C495" s="39" t="s">
        <v>1146</v>
      </c>
      <c r="D495" s="47">
        <v>3.6299999999999999E-4</v>
      </c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4">
      <c r="A496" s="47">
        <v>8</v>
      </c>
      <c r="B496" s="39" t="s">
        <v>192</v>
      </c>
      <c r="C496" s="39" t="s">
        <v>1135</v>
      </c>
      <c r="D496" s="47">
        <v>3.6299999999999999E-4</v>
      </c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4">
      <c r="A497" s="47">
        <v>9</v>
      </c>
      <c r="B497" s="39" t="s">
        <v>161</v>
      </c>
      <c r="C497" s="39" t="s">
        <v>1140</v>
      </c>
      <c r="D497" s="47">
        <v>3.6299999999999999E-4</v>
      </c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4">
      <c r="A498" s="47">
        <v>3</v>
      </c>
      <c r="B498" s="39" t="s">
        <v>313</v>
      </c>
      <c r="C498" s="39" t="s">
        <v>1135</v>
      </c>
      <c r="D498" s="47">
        <v>3.6299999999999999E-4</v>
      </c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4">
      <c r="A499" s="47">
        <v>2</v>
      </c>
      <c r="B499" s="39" t="s">
        <v>266</v>
      </c>
      <c r="C499" s="39" t="s">
        <v>1146</v>
      </c>
      <c r="D499" s="47">
        <v>3.6299999999999999E-4</v>
      </c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4">
      <c r="A500" s="47">
        <v>10</v>
      </c>
      <c r="B500" s="39" t="s">
        <v>192</v>
      </c>
      <c r="C500" s="39" t="s">
        <v>1140</v>
      </c>
      <c r="D500" s="47">
        <v>3.6299999999999999E-4</v>
      </c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4">
      <c r="A501" s="47">
        <v>10</v>
      </c>
      <c r="B501" s="39" t="s">
        <v>282</v>
      </c>
      <c r="C501" s="39" t="s">
        <v>1146</v>
      </c>
      <c r="D501" s="47">
        <v>3.6299999999999999E-4</v>
      </c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4">
      <c r="A502" s="47">
        <v>13</v>
      </c>
      <c r="B502" s="39" t="s">
        <v>336</v>
      </c>
      <c r="C502" s="39" t="s">
        <v>1146</v>
      </c>
      <c r="D502" s="47">
        <v>3.6299999999999999E-4</v>
      </c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4">
      <c r="A503" s="47">
        <v>2</v>
      </c>
      <c r="B503" s="39" t="s">
        <v>143</v>
      </c>
      <c r="C503" s="39" t="s">
        <v>1135</v>
      </c>
      <c r="D503" s="47">
        <v>3.6299999999999999E-4</v>
      </c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87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/>
  <cols>
    <col min="1" max="1" width="22" customWidth="1"/>
    <col min="4" max="4" width="14.33203125" customWidth="1"/>
    <col min="7" max="7" width="15.83203125" customWidth="1"/>
  </cols>
  <sheetData>
    <row r="1" spans="1:25" ht="15" customHeight="1">
      <c r="A1" s="49" t="s">
        <v>1303</v>
      </c>
      <c r="B1" s="49" t="s">
        <v>1308</v>
      </c>
      <c r="C1" s="49" t="s">
        <v>1309</v>
      </c>
      <c r="D1" s="49" t="s">
        <v>1310</v>
      </c>
      <c r="E1" s="49" t="s">
        <v>1311</v>
      </c>
      <c r="F1" s="49" t="s">
        <v>1312</v>
      </c>
      <c r="G1" s="49" t="s">
        <v>1313</v>
      </c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1:25">
      <c r="A2" s="49" t="s">
        <v>161</v>
      </c>
      <c r="B2" s="49" t="s">
        <v>155</v>
      </c>
      <c r="C2" s="50">
        <v>28996.43705</v>
      </c>
      <c r="D2" s="51">
        <v>0.15</v>
      </c>
      <c r="E2" s="52">
        <f t="shared" ref="E2:E36" si="0">ROUND((1-D2)*C2/1000,0)*1000</f>
        <v>25000</v>
      </c>
      <c r="F2" s="52">
        <f t="shared" ref="F2:F36" si="1">ROUND((1+D2)*C2/1000,0)*1000</f>
        <v>33000</v>
      </c>
      <c r="G2" s="53" t="str">
        <f t="shared" ref="G2:G36" si="2">CONCATENATE("[",E2," €, ",F2," €]")</f>
        <v>[25000 €, 33000 €]</v>
      </c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</row>
    <row r="3" spans="1:25">
      <c r="A3" s="49" t="s">
        <v>192</v>
      </c>
      <c r="B3" s="49" t="s">
        <v>155</v>
      </c>
      <c r="C3" s="50">
        <v>31233.333330000001</v>
      </c>
      <c r="D3" s="51">
        <v>0.25</v>
      </c>
      <c r="E3" s="52">
        <f t="shared" si="0"/>
        <v>23000</v>
      </c>
      <c r="F3" s="52">
        <f t="shared" si="1"/>
        <v>39000</v>
      </c>
      <c r="G3" s="53" t="str">
        <f t="shared" si="2"/>
        <v>[23000 €, 39000 €]</v>
      </c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</row>
    <row r="4" spans="1:25">
      <c r="A4" s="49" t="s">
        <v>143</v>
      </c>
      <c r="B4" s="49" t="s">
        <v>155</v>
      </c>
      <c r="C4" s="50">
        <v>41921.296300000002</v>
      </c>
      <c r="D4" s="51">
        <v>0.25</v>
      </c>
      <c r="E4" s="52">
        <f t="shared" si="0"/>
        <v>31000</v>
      </c>
      <c r="F4" s="52">
        <f t="shared" si="1"/>
        <v>52000</v>
      </c>
      <c r="G4" s="53" t="str">
        <f t="shared" si="2"/>
        <v>[31000 €, 52000 €]</v>
      </c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</row>
    <row r="5" spans="1:25">
      <c r="A5" s="49" t="s">
        <v>216</v>
      </c>
      <c r="B5" s="49" t="s">
        <v>155</v>
      </c>
      <c r="C5" s="50">
        <v>28315.60284</v>
      </c>
      <c r="D5" s="51">
        <v>0.25</v>
      </c>
      <c r="E5" s="52">
        <f t="shared" si="0"/>
        <v>21000</v>
      </c>
      <c r="F5" s="52">
        <f t="shared" si="1"/>
        <v>35000</v>
      </c>
      <c r="G5" s="53" t="str">
        <f t="shared" si="2"/>
        <v>[21000 €, 35000 €]</v>
      </c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</row>
    <row r="6" spans="1:25">
      <c r="A6" s="49" t="s">
        <v>266</v>
      </c>
      <c r="B6" s="49" t="s">
        <v>155</v>
      </c>
      <c r="C6" s="50">
        <v>33560.606059999998</v>
      </c>
      <c r="D6" s="51">
        <v>0.15</v>
      </c>
      <c r="E6" s="52">
        <f t="shared" si="0"/>
        <v>29000</v>
      </c>
      <c r="F6" s="52">
        <f t="shared" si="1"/>
        <v>39000</v>
      </c>
      <c r="G6" s="53" t="str">
        <f t="shared" si="2"/>
        <v>[29000 €, 39000 €]</v>
      </c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</row>
    <row r="7" spans="1:25">
      <c r="A7" s="49" t="s">
        <v>332</v>
      </c>
      <c r="B7" s="49" t="s">
        <v>155</v>
      </c>
      <c r="C7" s="50">
        <v>29895.833330000001</v>
      </c>
      <c r="D7" s="51">
        <v>0.15</v>
      </c>
      <c r="E7" s="52">
        <f t="shared" si="0"/>
        <v>25000</v>
      </c>
      <c r="F7" s="52">
        <f t="shared" si="1"/>
        <v>34000</v>
      </c>
      <c r="G7" s="53" t="str">
        <f t="shared" si="2"/>
        <v>[25000 €, 34000 €]</v>
      </c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</row>
    <row r="8" spans="1:25">
      <c r="A8" s="49" t="s">
        <v>229</v>
      </c>
      <c r="B8" s="49" t="s">
        <v>155</v>
      </c>
      <c r="C8" s="50">
        <v>37500</v>
      </c>
      <c r="D8" s="51"/>
      <c r="E8" s="52">
        <f t="shared" si="0"/>
        <v>38000</v>
      </c>
      <c r="F8" s="52">
        <f t="shared" si="1"/>
        <v>38000</v>
      </c>
      <c r="G8" s="53" t="str">
        <f t="shared" si="2"/>
        <v>[38000 €, 38000 €]</v>
      </c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</row>
    <row r="9" spans="1:25">
      <c r="A9" s="49" t="s">
        <v>206</v>
      </c>
      <c r="B9" s="49" t="s">
        <v>155</v>
      </c>
      <c r="C9" s="50">
        <v>32994.505490000003</v>
      </c>
      <c r="D9" s="51"/>
      <c r="E9" s="52">
        <f t="shared" si="0"/>
        <v>33000</v>
      </c>
      <c r="F9" s="52">
        <f t="shared" si="1"/>
        <v>33000</v>
      </c>
      <c r="G9" s="53" t="str">
        <f t="shared" si="2"/>
        <v>[33000 €, 33000 €]</v>
      </c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</row>
    <row r="10" spans="1:25">
      <c r="A10" s="49" t="s">
        <v>1171</v>
      </c>
      <c r="B10" s="49" t="s">
        <v>155</v>
      </c>
      <c r="C10" s="50">
        <v>41331.168830000002</v>
      </c>
      <c r="D10" s="51"/>
      <c r="E10" s="52">
        <f t="shared" si="0"/>
        <v>41000</v>
      </c>
      <c r="F10" s="52">
        <f t="shared" si="1"/>
        <v>41000</v>
      </c>
      <c r="G10" s="53" t="str">
        <f t="shared" si="2"/>
        <v>[41000 €, 41000 €]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</row>
    <row r="11" spans="1:25">
      <c r="A11" s="49" t="s">
        <v>313</v>
      </c>
      <c r="B11" s="49" t="s">
        <v>155</v>
      </c>
      <c r="C11" s="50">
        <v>24837.662339999999</v>
      </c>
      <c r="D11" s="51"/>
      <c r="E11" s="52">
        <f t="shared" si="0"/>
        <v>25000</v>
      </c>
      <c r="F11" s="52">
        <f t="shared" si="1"/>
        <v>25000</v>
      </c>
      <c r="G11" s="53" t="str">
        <f t="shared" si="2"/>
        <v>[25000 €, 25000 €]</v>
      </c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</row>
    <row r="12" spans="1:25">
      <c r="A12" s="49" t="s">
        <v>183</v>
      </c>
      <c r="B12" s="49" t="s">
        <v>155</v>
      </c>
      <c r="C12" s="50">
        <v>40650.684930000003</v>
      </c>
      <c r="D12" s="51"/>
      <c r="E12" s="52">
        <f t="shared" si="0"/>
        <v>41000</v>
      </c>
      <c r="F12" s="52">
        <f t="shared" si="1"/>
        <v>41000</v>
      </c>
      <c r="G12" s="53" t="str">
        <f t="shared" si="2"/>
        <v>[41000 €, 41000 €]</v>
      </c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</row>
    <row r="13" spans="1:25">
      <c r="A13" s="49" t="s">
        <v>332</v>
      </c>
      <c r="B13" s="49" t="s">
        <v>222</v>
      </c>
      <c r="C13" s="50">
        <v>22720.588240000001</v>
      </c>
      <c r="D13" s="51">
        <v>0.15</v>
      </c>
      <c r="E13" s="52">
        <f t="shared" si="0"/>
        <v>19000</v>
      </c>
      <c r="F13" s="52">
        <f t="shared" si="1"/>
        <v>26000</v>
      </c>
      <c r="G13" s="53" t="str">
        <f t="shared" si="2"/>
        <v>[19000 €, 26000 €]</v>
      </c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</row>
    <row r="14" spans="1:25">
      <c r="A14" s="49" t="s">
        <v>249</v>
      </c>
      <c r="B14" s="49" t="s">
        <v>155</v>
      </c>
      <c r="C14" s="50">
        <v>28849.20635</v>
      </c>
      <c r="D14" s="51"/>
      <c r="E14" s="52">
        <f t="shared" si="0"/>
        <v>29000</v>
      </c>
      <c r="F14" s="52">
        <f t="shared" si="1"/>
        <v>29000</v>
      </c>
      <c r="G14" s="53" t="str">
        <f t="shared" si="2"/>
        <v>[29000 €, 29000 €]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</row>
    <row r="15" spans="1:25">
      <c r="A15" s="49" t="s">
        <v>260</v>
      </c>
      <c r="B15" s="49" t="s">
        <v>155</v>
      </c>
      <c r="C15" s="50">
        <v>37584.745759999998</v>
      </c>
      <c r="D15" s="51"/>
      <c r="E15" s="52">
        <f t="shared" si="0"/>
        <v>38000</v>
      </c>
      <c r="F15" s="52">
        <f t="shared" si="1"/>
        <v>38000</v>
      </c>
      <c r="G15" s="53" t="str">
        <f t="shared" si="2"/>
        <v>[38000 €, 38000 €]</v>
      </c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</row>
    <row r="16" spans="1:25">
      <c r="A16" s="49" t="s">
        <v>229</v>
      </c>
      <c r="B16" s="49" t="s">
        <v>222</v>
      </c>
      <c r="C16" s="50">
        <v>28443.396229999998</v>
      </c>
      <c r="D16" s="51">
        <v>0.25</v>
      </c>
      <c r="E16" s="52">
        <f t="shared" si="0"/>
        <v>21000</v>
      </c>
      <c r="F16" s="52">
        <f t="shared" si="1"/>
        <v>36000</v>
      </c>
      <c r="G16" s="53" t="str">
        <f t="shared" si="2"/>
        <v>[21000 €, 36000 €]</v>
      </c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</row>
    <row r="17" spans="1:25">
      <c r="A17" s="49" t="s">
        <v>398</v>
      </c>
      <c r="B17" s="49" t="s">
        <v>155</v>
      </c>
      <c r="C17" s="50">
        <v>26127.450980000001</v>
      </c>
      <c r="D17" s="51"/>
      <c r="E17" s="52">
        <f t="shared" si="0"/>
        <v>26000</v>
      </c>
      <c r="F17" s="52">
        <f t="shared" si="1"/>
        <v>26000</v>
      </c>
      <c r="G17" s="53" t="str">
        <f t="shared" si="2"/>
        <v>[26000 €, 26000 €]</v>
      </c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</row>
    <row r="18" spans="1:25">
      <c r="A18" s="49" t="s">
        <v>319</v>
      </c>
      <c r="B18" s="49" t="s">
        <v>155</v>
      </c>
      <c r="C18" s="50">
        <v>48152.173909999998</v>
      </c>
      <c r="D18" s="51"/>
      <c r="E18" s="52">
        <f t="shared" si="0"/>
        <v>48000</v>
      </c>
      <c r="F18" s="52">
        <f t="shared" si="1"/>
        <v>48000</v>
      </c>
      <c r="G18" s="53" t="str">
        <f t="shared" si="2"/>
        <v>[48000 €, 48000 €]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</row>
    <row r="19" spans="1:25">
      <c r="A19" s="49" t="s">
        <v>290</v>
      </c>
      <c r="B19" s="49" t="s">
        <v>155</v>
      </c>
      <c r="C19" s="50">
        <v>26722.22222</v>
      </c>
      <c r="D19" s="51"/>
      <c r="E19" s="52">
        <f t="shared" si="0"/>
        <v>27000</v>
      </c>
      <c r="F19" s="52">
        <f t="shared" si="1"/>
        <v>27000</v>
      </c>
      <c r="G19" s="53" t="str">
        <f t="shared" si="2"/>
        <v>[27000 €, 27000 €]</v>
      </c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</row>
    <row r="20" spans="1:25">
      <c r="A20" s="49" t="s">
        <v>161</v>
      </c>
      <c r="B20" s="49" t="s">
        <v>222</v>
      </c>
      <c r="C20" s="50">
        <v>22894.736840000001</v>
      </c>
      <c r="D20" s="51">
        <v>0.2</v>
      </c>
      <c r="E20" s="52">
        <f t="shared" si="0"/>
        <v>18000</v>
      </c>
      <c r="F20" s="52">
        <f t="shared" si="1"/>
        <v>27000</v>
      </c>
      <c r="G20" s="53" t="str">
        <f t="shared" si="2"/>
        <v>[18000 €, 27000 €]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</row>
    <row r="21" spans="1:25">
      <c r="A21" s="49" t="s">
        <v>216</v>
      </c>
      <c r="B21" s="49" t="s">
        <v>222</v>
      </c>
      <c r="C21" s="50">
        <v>23750</v>
      </c>
      <c r="D21" s="51">
        <v>0.15</v>
      </c>
      <c r="E21" s="52">
        <f t="shared" si="0"/>
        <v>20000</v>
      </c>
      <c r="F21" s="52">
        <f t="shared" si="1"/>
        <v>27000</v>
      </c>
      <c r="G21" s="53" t="str">
        <f t="shared" si="2"/>
        <v>[20000 €, 27000 €]</v>
      </c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</row>
    <row r="22" spans="1:25">
      <c r="A22" s="49" t="s">
        <v>192</v>
      </c>
      <c r="B22" s="49" t="s">
        <v>222</v>
      </c>
      <c r="C22" s="50">
        <v>24469.696970000001</v>
      </c>
      <c r="D22" s="51">
        <v>0.2</v>
      </c>
      <c r="E22" s="52">
        <f t="shared" si="0"/>
        <v>20000</v>
      </c>
      <c r="F22" s="52">
        <f t="shared" si="1"/>
        <v>29000</v>
      </c>
      <c r="G22" s="53" t="str">
        <f t="shared" si="2"/>
        <v>[20000 €, 29000 €]</v>
      </c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</row>
    <row r="23" spans="1:25">
      <c r="A23" s="49" t="s">
        <v>282</v>
      </c>
      <c r="B23" s="49" t="s">
        <v>155</v>
      </c>
      <c r="C23" s="50">
        <v>28951.6129</v>
      </c>
      <c r="D23" s="51"/>
      <c r="E23" s="52">
        <f t="shared" si="0"/>
        <v>29000</v>
      </c>
      <c r="F23" s="52">
        <f t="shared" si="1"/>
        <v>29000</v>
      </c>
      <c r="G23" s="53" t="str">
        <f t="shared" si="2"/>
        <v>[29000 €, 29000 €]</v>
      </c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</row>
    <row r="24" spans="1:25">
      <c r="A24" s="49" t="s">
        <v>336</v>
      </c>
      <c r="B24" s="49" t="s">
        <v>155</v>
      </c>
      <c r="C24" s="50">
        <v>42016.129029999996</v>
      </c>
      <c r="D24" s="51"/>
      <c r="E24" s="52">
        <f t="shared" si="0"/>
        <v>42000</v>
      </c>
      <c r="F24" s="52">
        <f t="shared" si="1"/>
        <v>42000</v>
      </c>
      <c r="G24" s="53" t="str">
        <f t="shared" si="2"/>
        <v>[42000 €, 42000 €]</v>
      </c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</row>
    <row r="25" spans="1:25">
      <c r="A25" s="49" t="s">
        <v>266</v>
      </c>
      <c r="B25" s="49" t="s">
        <v>222</v>
      </c>
      <c r="C25" s="50">
        <v>28189.655170000002</v>
      </c>
      <c r="D25" s="51">
        <v>0.2</v>
      </c>
      <c r="E25" s="52">
        <f t="shared" si="0"/>
        <v>23000</v>
      </c>
      <c r="F25" s="52">
        <f t="shared" si="1"/>
        <v>34000</v>
      </c>
      <c r="G25" s="53" t="str">
        <f t="shared" si="2"/>
        <v>[23000 €, 34000 €]</v>
      </c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</row>
    <row r="26" spans="1:25">
      <c r="A26" s="49" t="s">
        <v>290</v>
      </c>
      <c r="B26" s="49" t="s">
        <v>222</v>
      </c>
      <c r="C26" s="50">
        <v>27678.57143</v>
      </c>
      <c r="D26" s="51">
        <v>0.25</v>
      </c>
      <c r="E26" s="52">
        <f t="shared" si="0"/>
        <v>21000</v>
      </c>
      <c r="F26" s="52">
        <f t="shared" si="1"/>
        <v>35000</v>
      </c>
      <c r="G26" s="53" t="str">
        <f t="shared" si="2"/>
        <v>[21000 €, 35000 €]</v>
      </c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</row>
    <row r="27" spans="1:25">
      <c r="A27" s="49" t="s">
        <v>183</v>
      </c>
      <c r="B27" s="49" t="s">
        <v>222</v>
      </c>
      <c r="C27" s="50">
        <v>34300</v>
      </c>
      <c r="D27" s="51">
        <v>0.25</v>
      </c>
      <c r="E27" s="52">
        <f t="shared" si="0"/>
        <v>26000</v>
      </c>
      <c r="F27" s="52">
        <f t="shared" si="1"/>
        <v>43000</v>
      </c>
      <c r="G27" s="53" t="str">
        <f t="shared" si="2"/>
        <v>[26000 €, 43000 €]</v>
      </c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</row>
    <row r="28" spans="1:25">
      <c r="A28" s="49" t="s">
        <v>249</v>
      </c>
      <c r="B28" s="49" t="s">
        <v>222</v>
      </c>
      <c r="C28" s="50">
        <v>21785.71429</v>
      </c>
      <c r="D28" s="51">
        <v>0.15</v>
      </c>
      <c r="E28" s="52">
        <f t="shared" si="0"/>
        <v>19000</v>
      </c>
      <c r="F28" s="52">
        <f t="shared" si="1"/>
        <v>25000</v>
      </c>
      <c r="G28" s="53" t="str">
        <f t="shared" si="2"/>
        <v>[19000 €, 25000 €]</v>
      </c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</row>
    <row r="29" spans="1:25">
      <c r="A29" s="49" t="s">
        <v>143</v>
      </c>
      <c r="B29" s="49" t="s">
        <v>222</v>
      </c>
      <c r="C29" s="50">
        <v>34342.105259999997</v>
      </c>
      <c r="D29" s="51">
        <v>0.15</v>
      </c>
      <c r="E29" s="52">
        <f t="shared" si="0"/>
        <v>29000</v>
      </c>
      <c r="F29" s="52">
        <f t="shared" si="1"/>
        <v>39000</v>
      </c>
      <c r="G29" s="53" t="str">
        <f t="shared" si="2"/>
        <v>[29000 €, 39000 €]</v>
      </c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</row>
    <row r="30" spans="1:25">
      <c r="A30" s="49" t="s">
        <v>313</v>
      </c>
      <c r="B30" s="49" t="s">
        <v>222</v>
      </c>
      <c r="C30" s="50">
        <v>21500</v>
      </c>
      <c r="D30" s="51">
        <v>0.2</v>
      </c>
      <c r="E30" s="52">
        <f t="shared" si="0"/>
        <v>17000</v>
      </c>
      <c r="F30" s="52">
        <f t="shared" si="1"/>
        <v>26000</v>
      </c>
      <c r="G30" s="53" t="str">
        <f t="shared" si="2"/>
        <v>[17000 €, 26000 €]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</row>
    <row r="31" spans="1:25">
      <c r="A31" s="49" t="s">
        <v>260</v>
      </c>
      <c r="B31" s="49" t="s">
        <v>222</v>
      </c>
      <c r="C31" s="50">
        <v>18750</v>
      </c>
      <c r="D31" s="51">
        <v>0.2</v>
      </c>
      <c r="E31" s="52">
        <f t="shared" si="0"/>
        <v>15000</v>
      </c>
      <c r="F31" s="52">
        <f t="shared" si="1"/>
        <v>23000</v>
      </c>
      <c r="G31" s="53" t="str">
        <f t="shared" si="2"/>
        <v>[15000 €, 23000 €]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</row>
    <row r="32" spans="1:25">
      <c r="A32" s="49" t="s">
        <v>1171</v>
      </c>
      <c r="B32" s="49" t="s">
        <v>222</v>
      </c>
      <c r="C32" s="50">
        <v>22500</v>
      </c>
      <c r="D32" s="51">
        <v>0.2</v>
      </c>
      <c r="E32" s="52">
        <f t="shared" si="0"/>
        <v>18000</v>
      </c>
      <c r="F32" s="52">
        <f t="shared" si="1"/>
        <v>27000</v>
      </c>
      <c r="G32" s="53" t="str">
        <f t="shared" si="2"/>
        <v>[18000 €, 27000 €]</v>
      </c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</row>
    <row r="33" spans="1:25">
      <c r="A33" s="49" t="s">
        <v>206</v>
      </c>
      <c r="B33" s="49" t="s">
        <v>222</v>
      </c>
      <c r="C33" s="50">
        <v>25833.333330000001</v>
      </c>
      <c r="D33" s="51">
        <v>0.2</v>
      </c>
      <c r="E33" s="52">
        <f t="shared" si="0"/>
        <v>21000</v>
      </c>
      <c r="F33" s="52">
        <f t="shared" si="1"/>
        <v>31000</v>
      </c>
      <c r="G33" s="53" t="str">
        <f t="shared" si="2"/>
        <v>[21000 €, 31000 €]</v>
      </c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</row>
    <row r="34" spans="1:25">
      <c r="A34" s="49" t="s">
        <v>282</v>
      </c>
      <c r="B34" s="49" t="s">
        <v>222</v>
      </c>
      <c r="C34" s="50">
        <v>32500</v>
      </c>
      <c r="D34" s="51">
        <v>0.2</v>
      </c>
      <c r="E34" s="52">
        <f t="shared" si="0"/>
        <v>26000</v>
      </c>
      <c r="F34" s="52">
        <f t="shared" si="1"/>
        <v>39000</v>
      </c>
      <c r="G34" s="53" t="str">
        <f t="shared" si="2"/>
        <v>[26000 €, 39000 €]</v>
      </c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</row>
    <row r="35" spans="1:25">
      <c r="A35" s="49" t="s">
        <v>398</v>
      </c>
      <c r="B35" s="49" t="s">
        <v>222</v>
      </c>
      <c r="C35" s="50">
        <v>22500</v>
      </c>
      <c r="D35" s="51">
        <v>0.2</v>
      </c>
      <c r="E35" s="52">
        <f t="shared" si="0"/>
        <v>18000</v>
      </c>
      <c r="F35" s="52">
        <f t="shared" si="1"/>
        <v>27000</v>
      </c>
      <c r="G35" s="53" t="str">
        <f t="shared" si="2"/>
        <v>[18000 €, 27000 €]</v>
      </c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</row>
    <row r="36" spans="1:25">
      <c r="A36" s="49" t="s">
        <v>336</v>
      </c>
      <c r="B36" s="49" t="s">
        <v>222</v>
      </c>
      <c r="C36" s="50">
        <v>35000</v>
      </c>
      <c r="D36" s="51">
        <v>0.2</v>
      </c>
      <c r="E36" s="52">
        <f t="shared" si="0"/>
        <v>28000</v>
      </c>
      <c r="F36" s="52">
        <f t="shared" si="1"/>
        <v>42000</v>
      </c>
      <c r="G36" s="53" t="str">
        <f t="shared" si="2"/>
        <v>[28000 €, 42000 €]</v>
      </c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</row>
    <row r="37" spans="1:25">
      <c r="A37" s="49"/>
      <c r="B37" s="49"/>
      <c r="C37" s="50"/>
      <c r="D37" s="51"/>
      <c r="E37" s="52"/>
      <c r="F37" s="52"/>
      <c r="G37" s="53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</row>
    <row r="38" spans="1:25">
      <c r="A38" s="49"/>
      <c r="B38" s="49"/>
      <c r="C38" s="50"/>
      <c r="D38" s="51"/>
      <c r="E38" s="52"/>
      <c r="F38" s="52"/>
      <c r="G38" s="53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</row>
    <row r="39" spans="1:25">
      <c r="A39" s="49"/>
      <c r="B39" s="49"/>
      <c r="C39" s="50"/>
      <c r="D39" s="51"/>
      <c r="E39" s="52"/>
      <c r="F39" s="52"/>
      <c r="G39" s="53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</row>
    <row r="40" spans="1:25">
      <c r="A40" s="49"/>
      <c r="B40" s="49"/>
      <c r="C40" s="50"/>
      <c r="D40" s="51"/>
      <c r="E40" s="52"/>
      <c r="F40" s="52"/>
      <c r="G40" s="53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</row>
    <row r="41" spans="1:25">
      <c r="A41" s="49"/>
      <c r="B41" s="49"/>
      <c r="C41" s="50"/>
      <c r="D41" s="51"/>
      <c r="E41" s="52"/>
      <c r="F41" s="52"/>
      <c r="G41" s="53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</row>
    <row r="42" spans="1:25">
      <c r="A42" s="49"/>
      <c r="B42" s="49"/>
      <c r="C42" s="50"/>
      <c r="D42" s="51"/>
      <c r="E42" s="52"/>
      <c r="F42" s="52"/>
      <c r="G42" s="53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</row>
    <row r="43" spans="1:25">
      <c r="A43" s="49"/>
      <c r="B43" s="49"/>
      <c r="C43" s="50"/>
      <c r="D43" s="51"/>
      <c r="E43" s="52"/>
      <c r="F43" s="52"/>
      <c r="G43" s="53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</row>
    <row r="44" spans="1:25">
      <c r="A44" s="49"/>
      <c r="B44" s="49"/>
      <c r="C44" s="50"/>
      <c r="D44" s="51"/>
      <c r="E44" s="52"/>
      <c r="F44" s="52"/>
      <c r="G44" s="53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</row>
    <row r="45" spans="1:25">
      <c r="A45" s="49"/>
      <c r="B45" s="49"/>
      <c r="C45" s="50"/>
      <c r="D45" s="51"/>
      <c r="E45" s="52"/>
      <c r="F45" s="52"/>
      <c r="G45" s="53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</row>
    <row r="46" spans="1:25">
      <c r="A46" s="49"/>
      <c r="B46" s="49"/>
      <c r="C46" s="50"/>
      <c r="D46" s="51"/>
      <c r="E46" s="52"/>
      <c r="F46" s="52"/>
      <c r="G46" s="53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</row>
    <row r="47" spans="1:25">
      <c r="A47" s="49"/>
      <c r="B47" s="49"/>
      <c r="C47" s="50"/>
      <c r="D47" s="51"/>
      <c r="E47" s="52"/>
      <c r="F47" s="52"/>
      <c r="G47" s="53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</row>
    <row r="48" spans="1:25">
      <c r="A48" s="49"/>
      <c r="B48" s="49"/>
      <c r="C48" s="50"/>
      <c r="D48" s="51"/>
      <c r="E48" s="52"/>
      <c r="F48" s="52"/>
      <c r="G48" s="53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</row>
    <row r="49" spans="1:25">
      <c r="A49" s="49"/>
      <c r="B49" s="49"/>
      <c r="C49" s="50"/>
      <c r="D49" s="51"/>
      <c r="E49" s="52"/>
      <c r="F49" s="52"/>
      <c r="G49" s="53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</row>
    <row r="50" spans="1:25">
      <c r="A50" s="49"/>
      <c r="B50" s="49"/>
      <c r="C50" s="50"/>
      <c r="D50" s="51"/>
      <c r="E50" s="52"/>
      <c r="F50" s="52"/>
      <c r="G50" s="53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</row>
    <row r="51" spans="1:25" ht="15" customHeight="1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</row>
    <row r="52" spans="1:25" ht="15" customHeight="1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</row>
    <row r="53" spans="1:25" ht="15" customHeight="1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</row>
    <row r="54" spans="1:25" ht="15" customHeight="1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</row>
    <row r="55" spans="1:25" ht="15" customHeight="1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</row>
    <row r="56" spans="1:25" ht="14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</row>
    <row r="57" spans="1:25" ht="14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</row>
    <row r="58" spans="1:25" ht="14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</row>
    <row r="59" spans="1:25" ht="14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</row>
    <row r="60" spans="1:25" ht="14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</row>
    <row r="61" spans="1:25" ht="14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</row>
    <row r="62" spans="1:25" ht="14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</row>
    <row r="63" spans="1:25" ht="14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</row>
    <row r="64" spans="1:25" ht="14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</row>
    <row r="65" spans="1:25" ht="14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</row>
    <row r="66" spans="1:25" ht="14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</row>
    <row r="67" spans="1:25" ht="14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</row>
    <row r="68" spans="1:25" ht="14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</row>
    <row r="69" spans="1:25" ht="14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</row>
    <row r="70" spans="1:25" ht="14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</row>
    <row r="71" spans="1:25" ht="14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</row>
    <row r="72" spans="1:25" ht="14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</row>
    <row r="73" spans="1:25" ht="14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</row>
    <row r="74" spans="1:25" ht="14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</row>
    <row r="75" spans="1:25" ht="14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</row>
    <row r="76" spans="1:25" ht="14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</row>
    <row r="77" spans="1:25" ht="14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</row>
    <row r="78" spans="1:25" ht="14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</row>
    <row r="79" spans="1:25" ht="14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</row>
    <row r="80" spans="1:25" ht="14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</row>
    <row r="81" spans="1:25" ht="14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</row>
    <row r="82" spans="1:25" ht="14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</row>
    <row r="83" spans="1:25" ht="14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</row>
    <row r="84" spans="1:25" ht="14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</row>
    <row r="85" spans="1:25" ht="14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</row>
    <row r="86" spans="1:25" ht="14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</row>
    <row r="87" spans="1:25" ht="14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7"/>
  <sheetViews>
    <sheetView workbookViewId="0"/>
  </sheetViews>
  <sheetFormatPr baseColWidth="10" defaultColWidth="12.6640625" defaultRowHeight="15" customHeight="1"/>
  <sheetData>
    <row r="1" spans="1:1">
      <c r="A1" s="3" t="s">
        <v>1314</v>
      </c>
    </row>
    <row r="2" spans="1:1">
      <c r="A2" s="3" t="s">
        <v>1315</v>
      </c>
    </row>
    <row r="3" spans="1:1">
      <c r="A3" s="3" t="s">
        <v>1316</v>
      </c>
    </row>
    <row r="4" spans="1:1">
      <c r="A4" s="3" t="s">
        <v>1317</v>
      </c>
    </row>
    <row r="5" spans="1:1">
      <c r="A5" s="3" t="s">
        <v>1318</v>
      </c>
    </row>
    <row r="6" spans="1:1">
      <c r="A6" s="3" t="s">
        <v>1319</v>
      </c>
    </row>
    <row r="7" spans="1:1">
      <c r="A7" s="3" t="s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TCS PT 2021 - raw data</vt:lpstr>
      <vt:lpstr>Data Dictionary</vt:lpstr>
      <vt:lpstr>Metadata</vt:lpstr>
      <vt:lpstr>OldSalary Table Final</vt:lpstr>
      <vt:lpstr>OldSalary Table Auxiliary</vt:lpstr>
      <vt:lpstr># of Ocurrences</vt:lpstr>
      <vt:lpstr>Copy of # of Ocurrences</vt:lpstr>
      <vt:lpstr>Respondent Distribution</vt:lpstr>
      <vt:lpstr>Salary Intervals Gender</vt:lpstr>
      <vt:lpstr>Methodology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2021-03-15T18:51:58Z</dcterms:created>
  <dcterms:modified xsi:type="dcterms:W3CDTF">2021-04-29T17:24:57Z</dcterms:modified>
</cp:coreProperties>
</file>